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xml" ContentType="application/vnd.ms-excel.person+xml"/>
  <Override PartName="/xl/persons/person6.xml" ContentType="application/vnd.ms-excel.person+xml"/>
  <Override PartName="/xl/persons/person5.xml" ContentType="application/vnd.ms-excel.person+xml"/>
  <Override PartName="/xl/persons/person8.xml" ContentType="application/vnd.ms-excel.person+xml"/>
  <Override PartName="/xl/persons/person4.xml" ContentType="application/vnd.ms-excel.person+xml"/>
  <Override PartName="/xl/persons/person0.xml" ContentType="application/vnd.ms-excel.person+xml"/>
  <Override PartName="/xl/persons/person7.xml" ContentType="application/vnd.ms-excel.person+xml"/>
  <Override PartName="/xl/persons/person3.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showObjects="none"/>
  <mc:AlternateContent xmlns:mc="http://schemas.openxmlformats.org/markup-compatibility/2006">
    <mc:Choice Requires="x15">
      <x15ac:absPath xmlns:x15ac="http://schemas.microsoft.com/office/spreadsheetml/2010/11/ac" url="https://d.docs.live.net/3103a7762957eaa1/デスクトップ/"/>
    </mc:Choice>
  </mc:AlternateContent>
  <xr:revisionPtr revIDLastSave="1" documentId="13_ncr:1_{1B9B6972-53B6-4A63-B029-B696A2853047}" xr6:coauthVersionLast="47" xr6:coauthVersionMax="47" xr10:uidLastSave="{417C0CFE-82B2-4CD5-B50F-48B79C9BDFC7}"/>
  <bookViews>
    <workbookView xWindow="-110" yWindow="-110" windowWidth="19420" windowHeight="12560" tabRatio="788" activeTab="2" xr2:uid="{00000000-000D-0000-FFFF-FFFF00000000}"/>
  </bookViews>
  <sheets>
    <sheet name="tableList" sheetId="19" r:id="rId1"/>
    <sheet name="整数のたし算" sheetId="12" r:id="rId2"/>
    <sheet name="整数のひき算" sheetId="20" r:id="rId3"/>
    <sheet name="整数のかけ算" sheetId="21" r:id="rId4"/>
    <sheet name="整数のわり算" sheetId="22" r:id="rId5"/>
    <sheet name="難しい計算" sheetId="23" r:id="rId6"/>
    <sheet name="小数の計算" sheetId="24" r:id="rId7"/>
    <sheet name="分数の計算" sheetId="2" r:id="rId8"/>
    <sheet name="割合" sheetId="18" r:id="rId9"/>
    <sheet name="正負の数" sheetId="4" r:id="rId10"/>
    <sheet name="文字式の計算" sheetId="5" r:id="rId11"/>
    <sheet name="方程式" sheetId="6" r:id="rId12"/>
    <sheet name="連立方程式" sheetId="3" r:id="rId13"/>
    <sheet name="式の展開" sheetId="8" r:id="rId14"/>
    <sheet name="因数分解" sheetId="25" r:id="rId15"/>
    <sheet name="平方根" sheetId="7" r:id="rId16"/>
    <sheet name="二次方程式" sheetId="1" r:id="rId17"/>
  </sheets>
  <definedNames>
    <definedName name="_xlnm._FilterDatabase" localSheetId="14" hidden="1">因数分解!$B$1:$M$65</definedName>
    <definedName name="_xlnm._FilterDatabase" localSheetId="13" hidden="1">式の展開!$B$1:$M$65</definedName>
    <definedName name="_xlnm._FilterDatabase" localSheetId="9" hidden="1">正負の数!$A$1:$C$62</definedName>
    <definedName name="_xlnm._FilterDatabase" localSheetId="16" hidden="1">二次方程式!$A$1:$B$3</definedName>
    <definedName name="_xlnm._FilterDatabase" localSheetId="7" hidden="1">分数の計算!$D$1:$L$103</definedName>
    <definedName name="_xlnm._FilterDatabase" localSheetId="10" hidden="1">文字式の計算!$A$1:$E$294</definedName>
    <definedName name="_xlnm._FilterDatabase" localSheetId="15" hidden="1">平方根!$A$1:$D$116</definedName>
    <definedName name="_xlnm._FilterDatabase" localSheetId="11" hidden="1">方程式!$A$1:$M$186</definedName>
    <definedName name="_xlnm._FilterDatabase" localSheetId="12" hidden="1">連立方程式!$A$1:$C$3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72" i="18" l="1"/>
  <c r="Z472" i="18"/>
  <c r="AA472" i="18"/>
  <c r="AB472" i="18"/>
  <c r="Y473" i="18"/>
  <c r="Z473" i="18"/>
  <c r="AA473" i="18"/>
  <c r="AB473" i="18"/>
  <c r="Y450" i="18"/>
  <c r="Z450" i="18"/>
  <c r="AA450" i="18"/>
  <c r="AB450" i="18"/>
  <c r="Y451" i="18"/>
  <c r="Z451" i="18"/>
  <c r="AA451" i="18"/>
  <c r="AB451" i="18"/>
  <c r="Y452" i="18"/>
  <c r="Z452" i="18"/>
  <c r="AA452" i="18"/>
  <c r="AB452" i="18"/>
  <c r="Y453" i="18"/>
  <c r="Z453" i="18"/>
  <c r="AA453" i="18"/>
  <c r="AB453" i="18"/>
  <c r="Y454" i="18"/>
  <c r="Z454" i="18"/>
  <c r="AA454" i="18"/>
  <c r="AB454" i="18"/>
  <c r="Y455" i="18"/>
  <c r="Z455" i="18"/>
  <c r="AA455" i="18"/>
  <c r="AB455" i="18"/>
  <c r="Y456" i="18"/>
  <c r="Z456" i="18"/>
  <c r="AA456" i="18"/>
  <c r="AB456" i="18"/>
  <c r="Y457" i="18"/>
  <c r="Z457" i="18"/>
  <c r="AA457" i="18"/>
  <c r="AB457" i="18"/>
  <c r="Y458" i="18"/>
  <c r="Z458" i="18"/>
  <c r="AA458" i="18"/>
  <c r="AB458" i="18"/>
  <c r="Y459" i="18"/>
  <c r="Z459" i="18"/>
  <c r="AA459" i="18"/>
  <c r="AB459" i="18"/>
  <c r="Y460" i="18"/>
  <c r="Z460" i="18"/>
  <c r="AA460" i="18"/>
  <c r="AB460" i="18"/>
  <c r="Y461" i="18"/>
  <c r="Z461" i="18"/>
  <c r="AA461" i="18"/>
  <c r="AB461" i="18"/>
  <c r="Y462" i="18"/>
  <c r="Z462" i="18"/>
  <c r="AA462" i="18"/>
  <c r="AB462" i="18"/>
  <c r="Y463" i="18"/>
  <c r="Z463" i="18"/>
  <c r="AA463" i="18"/>
  <c r="AB463" i="18"/>
  <c r="Y464" i="18"/>
  <c r="Z464" i="18"/>
  <c r="AA464" i="18"/>
  <c r="AB464" i="18"/>
  <c r="Y465" i="18"/>
  <c r="Z465" i="18"/>
  <c r="AA465" i="18"/>
  <c r="AB465" i="18"/>
  <c r="Y466" i="18"/>
  <c r="Z466" i="18"/>
  <c r="AA466" i="18"/>
  <c r="AB466" i="18"/>
  <c r="Y467" i="18"/>
  <c r="Z467" i="18"/>
  <c r="AA467" i="18"/>
  <c r="AB467" i="18"/>
  <c r="Y468" i="18"/>
  <c r="Z468" i="18"/>
  <c r="AA468" i="18"/>
  <c r="AB468" i="18"/>
  <c r="Y469" i="18"/>
  <c r="Z469" i="18"/>
  <c r="AA469" i="18"/>
  <c r="AB469" i="18"/>
  <c r="Y470" i="18"/>
  <c r="Z470" i="18"/>
  <c r="AA470" i="18"/>
  <c r="AB470" i="18"/>
  <c r="Y471" i="18"/>
  <c r="Z471" i="18"/>
  <c r="AA471" i="18"/>
  <c r="AB471" i="18"/>
  <c r="AB449" i="18"/>
  <c r="AA449" i="18"/>
  <c r="Z449" i="18"/>
  <c r="Y449" i="18"/>
  <c r="Y442" i="18"/>
  <c r="Z442" i="18"/>
  <c r="AA442" i="18"/>
  <c r="AB442" i="18"/>
  <c r="Y443" i="18"/>
  <c r="Z443" i="18"/>
  <c r="AA443" i="18"/>
  <c r="AB443" i="18"/>
  <c r="Y444" i="18"/>
  <c r="Z444" i="18"/>
  <c r="AA444" i="18"/>
  <c r="AB444" i="18"/>
  <c r="Y445" i="18"/>
  <c r="Z445" i="18"/>
  <c r="AA445" i="18"/>
  <c r="AB445" i="18"/>
  <c r="Y446" i="18"/>
  <c r="Z446" i="18"/>
  <c r="AA446" i="18"/>
  <c r="AB446" i="18"/>
  <c r="Y447" i="18"/>
  <c r="Z447" i="18"/>
  <c r="AA447" i="18"/>
  <c r="AB447" i="18"/>
  <c r="Y448" i="18"/>
  <c r="Z448" i="18"/>
  <c r="AA448" i="18"/>
  <c r="AB448" i="18"/>
  <c r="Y427" i="18"/>
  <c r="Z427" i="18"/>
  <c r="AA427" i="18"/>
  <c r="AB427" i="18"/>
  <c r="Y428" i="18"/>
  <c r="Z428" i="18"/>
  <c r="AA428" i="18"/>
  <c r="AB428" i="18"/>
  <c r="Y429" i="18"/>
  <c r="Z429" i="18"/>
  <c r="AA429" i="18"/>
  <c r="AB429" i="18"/>
  <c r="Y430" i="18"/>
  <c r="Z430" i="18"/>
  <c r="AA430" i="18"/>
  <c r="AB430" i="18"/>
  <c r="Y431" i="18"/>
  <c r="Z431" i="18"/>
  <c r="AA431" i="18"/>
  <c r="AB431" i="18"/>
  <c r="Y432" i="18"/>
  <c r="Z432" i="18"/>
  <c r="AA432" i="18"/>
  <c r="AB432" i="18"/>
  <c r="Y433" i="18"/>
  <c r="Z433" i="18"/>
  <c r="AA433" i="18"/>
  <c r="AB433" i="18"/>
  <c r="Y434" i="18"/>
  <c r="Z434" i="18"/>
  <c r="AA434" i="18"/>
  <c r="AB434" i="18"/>
  <c r="Y435" i="18"/>
  <c r="Z435" i="18"/>
  <c r="AA435" i="18"/>
  <c r="AB435" i="18"/>
  <c r="Y436" i="18"/>
  <c r="Z436" i="18"/>
  <c r="AA436" i="18"/>
  <c r="AB436" i="18"/>
  <c r="Y437" i="18"/>
  <c r="Z437" i="18"/>
  <c r="AA437" i="18"/>
  <c r="AB437" i="18"/>
  <c r="Y438" i="18"/>
  <c r="Z438" i="18"/>
  <c r="AA438" i="18"/>
  <c r="AB438" i="18"/>
  <c r="Y439" i="18"/>
  <c r="Z439" i="18"/>
  <c r="AA439" i="18"/>
  <c r="AB439" i="18"/>
  <c r="Y440" i="18"/>
  <c r="Z440" i="18"/>
  <c r="AA440" i="18"/>
  <c r="AB440" i="18"/>
  <c r="Y441" i="18"/>
  <c r="Z441" i="18"/>
  <c r="AA441" i="18"/>
  <c r="AB441" i="18"/>
  <c r="AB426" i="18"/>
  <c r="AA426" i="18"/>
  <c r="Y426" i="18"/>
  <c r="Z426" i="18"/>
  <c r="AV131" i="1"/>
  <c r="AW131" i="1"/>
  <c r="AV132" i="1"/>
  <c r="AW132" i="1"/>
  <c r="AV133" i="1"/>
  <c r="AW133" i="1"/>
  <c r="AV134" i="1"/>
  <c r="AW134" i="1"/>
  <c r="AV135" i="1"/>
  <c r="AW135" i="1"/>
  <c r="AV136" i="1"/>
  <c r="AO136" i="1" s="1"/>
  <c r="AW136" i="1"/>
  <c r="AV137" i="1"/>
  <c r="AW137" i="1"/>
  <c r="AV138" i="1"/>
  <c r="AO138" i="1" s="1"/>
  <c r="AW138" i="1"/>
  <c r="AV139" i="1"/>
  <c r="AW139" i="1"/>
  <c r="AV140" i="1"/>
  <c r="AW140" i="1"/>
  <c r="AV141" i="1"/>
  <c r="AW141" i="1"/>
  <c r="AV142" i="1"/>
  <c r="AW142" i="1"/>
  <c r="AV143" i="1"/>
  <c r="AW143" i="1"/>
  <c r="AV144" i="1"/>
  <c r="AW144" i="1"/>
  <c r="AV145" i="1"/>
  <c r="AW145" i="1"/>
  <c r="AV146" i="1"/>
  <c r="AW146" i="1"/>
  <c r="AV147" i="1"/>
  <c r="AW147" i="1"/>
  <c r="AV148" i="1"/>
  <c r="AW148" i="1"/>
  <c r="AV149" i="1"/>
  <c r="AW149" i="1"/>
  <c r="AV150" i="1"/>
  <c r="AW150" i="1"/>
  <c r="AV151" i="1"/>
  <c r="AW151" i="1"/>
  <c r="AV152" i="1"/>
  <c r="AW152" i="1"/>
  <c r="AV153" i="1"/>
  <c r="AW153" i="1"/>
  <c r="L30" i="1"/>
  <c r="L31" i="1" s="1"/>
  <c r="M30" i="1"/>
  <c r="N30" i="1"/>
  <c r="AZ30" i="1"/>
  <c r="BP31" i="1" s="1"/>
  <c r="L32" i="1"/>
  <c r="L33" i="1" s="1"/>
  <c r="M32" i="1"/>
  <c r="N32" i="1"/>
  <c r="AZ32" i="1"/>
  <c r="BP33" i="1"/>
  <c r="L34" i="1"/>
  <c r="M34" i="1"/>
  <c r="N34" i="1"/>
  <c r="AZ34" i="1"/>
  <c r="BP35" i="1" s="1"/>
  <c r="L35" i="1"/>
  <c r="M35" i="1"/>
  <c r="L36" i="1"/>
  <c r="M36" i="1"/>
  <c r="M37" i="1" s="1"/>
  <c r="S36" i="1" s="1"/>
  <c r="N36" i="1"/>
  <c r="AZ36" i="1"/>
  <c r="L37" i="1"/>
  <c r="BP37" i="1"/>
  <c r="L38" i="1"/>
  <c r="L39" i="1" s="1"/>
  <c r="M38" i="1"/>
  <c r="M39" i="1" s="1"/>
  <c r="R38" i="1" s="1"/>
  <c r="N38" i="1"/>
  <c r="AZ38" i="1"/>
  <c r="BP39" i="1" s="1"/>
  <c r="L40" i="1"/>
  <c r="L41" i="1" s="1"/>
  <c r="P40" i="1" s="1"/>
  <c r="CC40" i="1" s="1"/>
  <c r="M40" i="1"/>
  <c r="M41" i="1" s="1"/>
  <c r="R40" i="1" s="1"/>
  <c r="N40" i="1"/>
  <c r="AZ40" i="1"/>
  <c r="BP41" i="1"/>
  <c r="L42" i="1"/>
  <c r="M42" i="1"/>
  <c r="N42" i="1"/>
  <c r="AZ42" i="1"/>
  <c r="BP43" i="1" s="1"/>
  <c r="L43" i="1"/>
  <c r="P42" i="1" s="1"/>
  <c r="CC42" i="1" s="1"/>
  <c r="L44" i="1"/>
  <c r="L45" i="1" s="1"/>
  <c r="P44" i="1" s="1"/>
  <c r="CC44" i="1" s="1"/>
  <c r="M44" i="1"/>
  <c r="N44" i="1"/>
  <c r="AZ44" i="1"/>
  <c r="BP45" i="1" s="1"/>
  <c r="L46" i="1"/>
  <c r="L47" i="1" s="1"/>
  <c r="M46" i="1"/>
  <c r="M47" i="1" s="1"/>
  <c r="N46" i="1"/>
  <c r="AZ46" i="1"/>
  <c r="BP47" i="1" s="1"/>
  <c r="L48" i="1"/>
  <c r="L49" i="1" s="1"/>
  <c r="P48" i="1" s="1"/>
  <c r="CC48" i="1" s="1"/>
  <c r="M48" i="1"/>
  <c r="M49" i="1" s="1"/>
  <c r="N48" i="1"/>
  <c r="AZ48" i="1"/>
  <c r="BP49" i="1" s="1"/>
  <c r="L50" i="1"/>
  <c r="L51" i="1" s="1"/>
  <c r="M50" i="1"/>
  <c r="M51" i="1" s="1"/>
  <c r="S50" i="1" s="1"/>
  <c r="N50" i="1"/>
  <c r="AZ50" i="1"/>
  <c r="BP51" i="1" s="1"/>
  <c r="L52" i="1"/>
  <c r="L53" i="1" s="1"/>
  <c r="M52" i="1"/>
  <c r="M53" i="1" s="1"/>
  <c r="S52" i="1" s="1"/>
  <c r="N52" i="1"/>
  <c r="AZ52" i="1"/>
  <c r="BP53" i="1"/>
  <c r="L54" i="1"/>
  <c r="M54" i="1"/>
  <c r="M55" i="1" s="1"/>
  <c r="Y54" i="1" s="1"/>
  <c r="AQ54" i="1" s="1"/>
  <c r="N54" i="1"/>
  <c r="AZ54" i="1"/>
  <c r="BP55" i="1" s="1"/>
  <c r="L55" i="1"/>
  <c r="Z55" i="1" s="1"/>
  <c r="L56" i="1"/>
  <c r="L57" i="1" s="1"/>
  <c r="Z57" i="1" s="1"/>
  <c r="AS57" i="1" s="1"/>
  <c r="M56" i="1"/>
  <c r="N56" i="1"/>
  <c r="AZ56" i="1"/>
  <c r="BP57" i="1" s="1"/>
  <c r="L58" i="1"/>
  <c r="L59" i="1" s="1"/>
  <c r="P58" i="1" s="1"/>
  <c r="CC58" i="1" s="1"/>
  <c r="M58" i="1"/>
  <c r="M59" i="1" s="1"/>
  <c r="Y58" i="1" s="1"/>
  <c r="N58" i="1"/>
  <c r="AZ58" i="1"/>
  <c r="BP59" i="1" s="1"/>
  <c r="L60" i="1"/>
  <c r="L61" i="1" s="1"/>
  <c r="Z61" i="1" s="1"/>
  <c r="AS61" i="1" s="1"/>
  <c r="M60" i="1"/>
  <c r="M61" i="1" s="1"/>
  <c r="Y60" i="1" s="1"/>
  <c r="N60" i="1"/>
  <c r="AZ60" i="1"/>
  <c r="BP61" i="1"/>
  <c r="L62" i="1"/>
  <c r="M62" i="1"/>
  <c r="M63" i="1" s="1"/>
  <c r="N62" i="1"/>
  <c r="AZ62" i="1"/>
  <c r="BP63" i="1" s="1"/>
  <c r="L64" i="1"/>
  <c r="L65" i="1" s="1"/>
  <c r="P64" i="1" s="1"/>
  <c r="CC64" i="1" s="1"/>
  <c r="M64" i="1"/>
  <c r="N64" i="1"/>
  <c r="AZ64" i="1"/>
  <c r="BP65" i="1" s="1"/>
  <c r="L66" i="1"/>
  <c r="M66" i="1"/>
  <c r="M67" i="1" s="1"/>
  <c r="S66" i="1" s="1"/>
  <c r="N66" i="1"/>
  <c r="AZ66" i="1"/>
  <c r="BP67" i="1" s="1"/>
  <c r="L67" i="1"/>
  <c r="L68" i="1"/>
  <c r="L69" i="1" s="1"/>
  <c r="Z69" i="1" s="1"/>
  <c r="AS69" i="1" s="1"/>
  <c r="M68" i="1"/>
  <c r="M69" i="1" s="1"/>
  <c r="N68" i="1"/>
  <c r="AZ68" i="1"/>
  <c r="BP69" i="1"/>
  <c r="L70" i="1"/>
  <c r="L71" i="1" s="1"/>
  <c r="P70" i="1" s="1"/>
  <c r="CC70" i="1" s="1"/>
  <c r="M70" i="1"/>
  <c r="M71" i="1" s="1"/>
  <c r="N70" i="1"/>
  <c r="AZ70" i="1"/>
  <c r="BP71" i="1" s="1"/>
  <c r="L72" i="1"/>
  <c r="L73" i="1" s="1"/>
  <c r="P72" i="1" s="1"/>
  <c r="CC72" i="1" s="1"/>
  <c r="M72" i="1"/>
  <c r="M73" i="1" s="1"/>
  <c r="N72" i="1"/>
  <c r="AZ72" i="1"/>
  <c r="BP73" i="1" s="1"/>
  <c r="L74" i="1"/>
  <c r="L75" i="1" s="1"/>
  <c r="P74" i="1" s="1"/>
  <c r="CC74" i="1" s="1"/>
  <c r="M74" i="1"/>
  <c r="N74" i="1"/>
  <c r="AZ74" i="1"/>
  <c r="BP75" i="1"/>
  <c r="L76" i="1"/>
  <c r="L77" i="1" s="1"/>
  <c r="M76" i="1"/>
  <c r="M77" i="1" s="1"/>
  <c r="S76" i="1" s="1"/>
  <c r="N76" i="1"/>
  <c r="AZ76" i="1"/>
  <c r="BP77" i="1"/>
  <c r="L78" i="1"/>
  <c r="L79" i="1" s="1"/>
  <c r="Z79" i="1" s="1"/>
  <c r="M78" i="1"/>
  <c r="M79" i="1" s="1"/>
  <c r="R78" i="1" s="1"/>
  <c r="N78" i="1"/>
  <c r="AZ78" i="1"/>
  <c r="BP79" i="1" s="1"/>
  <c r="L80" i="1"/>
  <c r="M80" i="1"/>
  <c r="N80" i="1"/>
  <c r="AZ80" i="1"/>
  <c r="BP81" i="1" s="1"/>
  <c r="L81" i="1"/>
  <c r="Z81" i="1" s="1"/>
  <c r="M81" i="1"/>
  <c r="L82" i="1"/>
  <c r="M82" i="1"/>
  <c r="N82" i="1"/>
  <c r="AZ82" i="1"/>
  <c r="BP83" i="1" s="1"/>
  <c r="L83" i="1"/>
  <c r="P82" i="1" s="1"/>
  <c r="CC82" i="1" s="1"/>
  <c r="L84" i="1"/>
  <c r="L85" i="1" s="1"/>
  <c r="M84" i="1"/>
  <c r="M85" i="1" s="1"/>
  <c r="N84" i="1"/>
  <c r="AZ84" i="1"/>
  <c r="BP85" i="1" s="1"/>
  <c r="L86" i="1"/>
  <c r="L87" i="1" s="1"/>
  <c r="Z87" i="1" s="1"/>
  <c r="M86" i="1"/>
  <c r="M87" i="1" s="1"/>
  <c r="N86" i="1"/>
  <c r="AZ86" i="1"/>
  <c r="BP87" i="1" s="1"/>
  <c r="L88" i="1"/>
  <c r="M88" i="1"/>
  <c r="M89" i="1" s="1"/>
  <c r="N88" i="1"/>
  <c r="AZ88" i="1"/>
  <c r="BP89" i="1" s="1"/>
  <c r="L89" i="1"/>
  <c r="P88" i="1" s="1"/>
  <c r="CC88" i="1" s="1"/>
  <c r="L90" i="1"/>
  <c r="M90" i="1"/>
  <c r="N90" i="1"/>
  <c r="AZ90" i="1"/>
  <c r="L91" i="1"/>
  <c r="BP91" i="1"/>
  <c r="L92" i="1"/>
  <c r="M92" i="1"/>
  <c r="M93" i="1" s="1"/>
  <c r="S92" i="1" s="1"/>
  <c r="N92" i="1"/>
  <c r="AZ92" i="1"/>
  <c r="BP93" i="1" s="1"/>
  <c r="L94" i="1"/>
  <c r="L95" i="1" s="1"/>
  <c r="Z95" i="1" s="1"/>
  <c r="AS95" i="1" s="1"/>
  <c r="M94" i="1"/>
  <c r="M95" i="1" s="1"/>
  <c r="Y94" i="1" s="1"/>
  <c r="AQ94" i="1" s="1"/>
  <c r="N94" i="1"/>
  <c r="AZ94" i="1"/>
  <c r="BP95" i="1" s="1"/>
  <c r="L96" i="1"/>
  <c r="M96" i="1"/>
  <c r="M97" i="1" s="1"/>
  <c r="N96" i="1"/>
  <c r="AZ96" i="1"/>
  <c r="BP97" i="1" s="1"/>
  <c r="L97" i="1"/>
  <c r="P96" i="1" s="1"/>
  <c r="CC96" i="1" s="1"/>
  <c r="L98" i="1"/>
  <c r="L99" i="1" s="1"/>
  <c r="M98" i="1"/>
  <c r="N98" i="1"/>
  <c r="AZ98" i="1"/>
  <c r="BP99" i="1"/>
  <c r="L100" i="1"/>
  <c r="L101" i="1" s="1"/>
  <c r="M100" i="1"/>
  <c r="M101" i="1" s="1"/>
  <c r="S100" i="1" s="1"/>
  <c r="N100" i="1"/>
  <c r="AZ100" i="1"/>
  <c r="BP101" i="1" s="1"/>
  <c r="AV104" i="1"/>
  <c r="AO104" i="1" s="1"/>
  <c r="AW104" i="1"/>
  <c r="AV105" i="1"/>
  <c r="AW105" i="1"/>
  <c r="AV106" i="1"/>
  <c r="AO106" i="1" s="1"/>
  <c r="AW106" i="1"/>
  <c r="AV107" i="1"/>
  <c r="AO107" i="1" s="1"/>
  <c r="AW107" i="1"/>
  <c r="AV108" i="1"/>
  <c r="AW108" i="1"/>
  <c r="AV109" i="1"/>
  <c r="AW109" i="1"/>
  <c r="AV110" i="1"/>
  <c r="AW110" i="1"/>
  <c r="AV111" i="1"/>
  <c r="AW111" i="1"/>
  <c r="AV112" i="1"/>
  <c r="AO112" i="1" s="1"/>
  <c r="AW112" i="1"/>
  <c r="AV113" i="1"/>
  <c r="AO113" i="1" s="1"/>
  <c r="AW113" i="1"/>
  <c r="AV114" i="1"/>
  <c r="AW114" i="1"/>
  <c r="AV115" i="1"/>
  <c r="AO115" i="1" s="1"/>
  <c r="AW115" i="1"/>
  <c r="AV116" i="1"/>
  <c r="AW116" i="1"/>
  <c r="AV117" i="1"/>
  <c r="AO117" i="1" s="1"/>
  <c r="AW117" i="1"/>
  <c r="AV118" i="1"/>
  <c r="AO118" i="1" s="1"/>
  <c r="AW118" i="1"/>
  <c r="AV119" i="1"/>
  <c r="AO119" i="1" s="1"/>
  <c r="AW119" i="1"/>
  <c r="AV120" i="1"/>
  <c r="AO120" i="1" s="1"/>
  <c r="AW120" i="1"/>
  <c r="AV121" i="1"/>
  <c r="AW121" i="1"/>
  <c r="AV122" i="1"/>
  <c r="AO122" i="1" s="1"/>
  <c r="AW122" i="1"/>
  <c r="AV123" i="1"/>
  <c r="AW123" i="1"/>
  <c r="AV124" i="1"/>
  <c r="AW124" i="1"/>
  <c r="AV125" i="1"/>
  <c r="AO125" i="1" s="1"/>
  <c r="AW125" i="1"/>
  <c r="AV126" i="1"/>
  <c r="AO126" i="1" s="1"/>
  <c r="AW126" i="1"/>
  <c r="AV127" i="1"/>
  <c r="AO127" i="1" s="1"/>
  <c r="AW127" i="1"/>
  <c r="AV128" i="1"/>
  <c r="AW128" i="1"/>
  <c r="AV129" i="1"/>
  <c r="AO129" i="1" s="1"/>
  <c r="AW129" i="1"/>
  <c r="AV130" i="1"/>
  <c r="AO130" i="1" s="1"/>
  <c r="AW130" i="1"/>
  <c r="AW103" i="1"/>
  <c r="AV103" i="1"/>
  <c r="AO103" i="1" s="1"/>
  <c r="L4" i="1"/>
  <c r="M4" i="1"/>
  <c r="M5" i="1" s="1"/>
  <c r="Y4" i="1" s="1"/>
  <c r="N4" i="1"/>
  <c r="AZ4" i="1"/>
  <c r="BP5" i="1" s="1"/>
  <c r="L6" i="1"/>
  <c r="L7" i="1" s="1"/>
  <c r="P6" i="1" s="1"/>
  <c r="CC6" i="1" s="1"/>
  <c r="M6" i="1"/>
  <c r="M7" i="1" s="1"/>
  <c r="R6" i="1" s="1"/>
  <c r="N6" i="1"/>
  <c r="AZ6" i="1"/>
  <c r="BP7" i="1" s="1"/>
  <c r="L8" i="1"/>
  <c r="L9" i="1" s="1"/>
  <c r="P8" i="1" s="1"/>
  <c r="CC8" i="1" s="1"/>
  <c r="M8" i="1"/>
  <c r="M9" i="1" s="1"/>
  <c r="R8" i="1" s="1"/>
  <c r="N8" i="1"/>
  <c r="AZ8" i="1"/>
  <c r="BP9" i="1" s="1"/>
  <c r="L10" i="1"/>
  <c r="L11" i="1" s="1"/>
  <c r="M10" i="1"/>
  <c r="M11" i="1" s="1"/>
  <c r="S10" i="1" s="1"/>
  <c r="N10" i="1"/>
  <c r="AZ10" i="1"/>
  <c r="BP11" i="1" s="1"/>
  <c r="L12" i="1"/>
  <c r="M12" i="1"/>
  <c r="M13" i="1" s="1"/>
  <c r="S12" i="1" s="1"/>
  <c r="N12" i="1"/>
  <c r="AZ12" i="1"/>
  <c r="BP13" i="1" s="1"/>
  <c r="L13" i="1"/>
  <c r="P12" i="1" s="1"/>
  <c r="CC12" i="1" s="1"/>
  <c r="L14" i="1"/>
  <c r="M14" i="1"/>
  <c r="M15" i="1" s="1"/>
  <c r="N14" i="1"/>
  <c r="AZ14" i="1"/>
  <c r="BP15" i="1" s="1"/>
  <c r="L16" i="1"/>
  <c r="L17" i="1" s="1"/>
  <c r="M16" i="1"/>
  <c r="M17" i="1" s="1"/>
  <c r="S16" i="1" s="1"/>
  <c r="N16" i="1"/>
  <c r="AZ16" i="1"/>
  <c r="BP17" i="1" s="1"/>
  <c r="L18" i="1"/>
  <c r="M18" i="1"/>
  <c r="M19" i="1" s="1"/>
  <c r="Y18" i="1" s="1"/>
  <c r="N18" i="1"/>
  <c r="AZ18" i="1"/>
  <c r="BP19" i="1" s="1"/>
  <c r="L20" i="1"/>
  <c r="L21" i="1" s="1"/>
  <c r="P20" i="1" s="1"/>
  <c r="CC20" i="1" s="1"/>
  <c r="M20" i="1"/>
  <c r="M21" i="1" s="1"/>
  <c r="N20" i="1"/>
  <c r="AZ20" i="1"/>
  <c r="BP21" i="1" s="1"/>
  <c r="L22" i="1"/>
  <c r="L23" i="1" s="1"/>
  <c r="P22" i="1" s="1"/>
  <c r="CC22" i="1" s="1"/>
  <c r="M22" i="1"/>
  <c r="M23" i="1" s="1"/>
  <c r="N22" i="1"/>
  <c r="AZ22" i="1"/>
  <c r="BP23" i="1" s="1"/>
  <c r="L24" i="1"/>
  <c r="M24" i="1"/>
  <c r="M25" i="1" s="1"/>
  <c r="S24" i="1" s="1"/>
  <c r="N24" i="1"/>
  <c r="AZ24" i="1"/>
  <c r="BP25" i="1" s="1"/>
  <c r="L26" i="1"/>
  <c r="M26" i="1"/>
  <c r="M27" i="1" s="1"/>
  <c r="R26" i="1" s="1"/>
  <c r="N26" i="1"/>
  <c r="AZ26" i="1"/>
  <c r="BP27" i="1" s="1"/>
  <c r="L28" i="1"/>
  <c r="L29" i="1" s="1"/>
  <c r="P28" i="1" s="1"/>
  <c r="CC28" i="1" s="1"/>
  <c r="M28" i="1"/>
  <c r="M29" i="1" s="1"/>
  <c r="R28" i="1" s="1"/>
  <c r="N28" i="1"/>
  <c r="AZ28" i="1"/>
  <c r="BP29" i="1" s="1"/>
  <c r="X117" i="7"/>
  <c r="Y117" i="7"/>
  <c r="X118" i="7"/>
  <c r="AL118" i="7" s="1"/>
  <c r="AN118" i="7" s="1"/>
  <c r="AO118" i="7" s="1"/>
  <c r="Y118" i="7"/>
  <c r="X119" i="7"/>
  <c r="AL119" i="7" s="1"/>
  <c r="Y119" i="7"/>
  <c r="X120" i="7"/>
  <c r="AL120" i="7" s="1"/>
  <c r="Y120" i="7"/>
  <c r="X121" i="7"/>
  <c r="Y121" i="7"/>
  <c r="X122" i="7"/>
  <c r="Y122" i="7"/>
  <c r="X123" i="7"/>
  <c r="Y123" i="7"/>
  <c r="X124" i="7"/>
  <c r="AL124" i="7" s="1"/>
  <c r="AN124" i="7" s="1"/>
  <c r="AO124" i="7" s="1"/>
  <c r="Y124" i="7"/>
  <c r="X125" i="7"/>
  <c r="Y125" i="7"/>
  <c r="X126" i="7"/>
  <c r="Y126" i="7"/>
  <c r="X127" i="7"/>
  <c r="AL127" i="7" s="1"/>
  <c r="AN127" i="7" s="1"/>
  <c r="Y127" i="7"/>
  <c r="X128" i="7"/>
  <c r="Y128" i="7"/>
  <c r="X129" i="7"/>
  <c r="Y129" i="7"/>
  <c r="X130" i="7"/>
  <c r="AL130" i="7" s="1"/>
  <c r="Y130" i="7"/>
  <c r="X131" i="7"/>
  <c r="Y131" i="7"/>
  <c r="X132" i="7"/>
  <c r="Y132" i="7"/>
  <c r="X133" i="7"/>
  <c r="Y133" i="7"/>
  <c r="X134" i="7"/>
  <c r="AL134" i="7" s="1"/>
  <c r="Y134" i="7"/>
  <c r="X135" i="7"/>
  <c r="AL135" i="7" s="1"/>
  <c r="Y135" i="7"/>
  <c r="X136" i="7"/>
  <c r="AL136" i="7" s="1"/>
  <c r="AN136" i="7" s="1"/>
  <c r="AO136" i="7" s="1"/>
  <c r="Y136" i="7"/>
  <c r="X137" i="7"/>
  <c r="Y137" i="7"/>
  <c r="X138" i="7"/>
  <c r="Y138" i="7"/>
  <c r="X139" i="7"/>
  <c r="AL139" i="7" s="1"/>
  <c r="Y139" i="7"/>
  <c r="X140" i="7"/>
  <c r="Y140" i="7"/>
  <c r="X141" i="7"/>
  <c r="AL141" i="7" s="1"/>
  <c r="Y141" i="7"/>
  <c r="X142" i="7"/>
  <c r="AL142" i="7" s="1"/>
  <c r="AN142" i="7" s="1"/>
  <c r="AO142" i="7" s="1"/>
  <c r="Y142" i="7"/>
  <c r="X143" i="7"/>
  <c r="AL143" i="7" s="1"/>
  <c r="Y143" i="7"/>
  <c r="X144" i="7"/>
  <c r="Y144" i="7"/>
  <c r="X145" i="7"/>
  <c r="Y145" i="7"/>
  <c r="X146" i="7"/>
  <c r="Y146" i="7"/>
  <c r="X147" i="7"/>
  <c r="AL147" i="7" s="1"/>
  <c r="AN147" i="7" s="1"/>
  <c r="Y147" i="7"/>
  <c r="X148" i="7"/>
  <c r="Y148" i="7"/>
  <c r="X149" i="7"/>
  <c r="Y149" i="7"/>
  <c r="X150" i="7"/>
  <c r="AL150" i="7" s="1"/>
  <c r="Y150" i="7"/>
  <c r="X151" i="7"/>
  <c r="AL151" i="7" s="1"/>
  <c r="AN151" i="7" s="1"/>
  <c r="AO151" i="7" s="1"/>
  <c r="Y151" i="7"/>
  <c r="X67" i="7"/>
  <c r="AH67" i="7" s="1"/>
  <c r="Y67" i="7"/>
  <c r="AW67" i="7" s="1"/>
  <c r="Z67" i="7"/>
  <c r="AM67" i="7" s="1"/>
  <c r="AA67" i="7"/>
  <c r="AR67" i="7" s="1"/>
  <c r="AJ67" i="7"/>
  <c r="AK67" i="7"/>
  <c r="AO67" i="7"/>
  <c r="AP67" i="7"/>
  <c r="AT67" i="7"/>
  <c r="AU67" i="7"/>
  <c r="AY67" i="7"/>
  <c r="AZ67" i="7"/>
  <c r="X68" i="7"/>
  <c r="AB68" i="7" s="1"/>
  <c r="Y68" i="7"/>
  <c r="AW68" i="7" s="1"/>
  <c r="Z68" i="7"/>
  <c r="AM68" i="7" s="1"/>
  <c r="AA68" i="7"/>
  <c r="AR68" i="7" s="1"/>
  <c r="AH68" i="7"/>
  <c r="AJ68" i="7"/>
  <c r="AK68" i="7"/>
  <c r="AO68" i="7"/>
  <c r="AP68" i="7"/>
  <c r="AT68" i="7"/>
  <c r="AU68" i="7"/>
  <c r="AY68" i="7"/>
  <c r="AZ68" i="7"/>
  <c r="X69" i="7"/>
  <c r="AB69" i="7" s="1"/>
  <c r="AI69" i="7" s="1"/>
  <c r="Y69" i="7"/>
  <c r="AW69" i="7" s="1"/>
  <c r="Z69" i="7"/>
  <c r="AM69" i="7" s="1"/>
  <c r="AA69" i="7"/>
  <c r="AR69" i="7" s="1"/>
  <c r="AJ69" i="7"/>
  <c r="AK69" i="7"/>
  <c r="AO69" i="7"/>
  <c r="AP69" i="7"/>
  <c r="AT69" i="7"/>
  <c r="AU69" i="7"/>
  <c r="AY69" i="7"/>
  <c r="AZ69" i="7"/>
  <c r="X70" i="7"/>
  <c r="AH70" i="7" s="1"/>
  <c r="Y70" i="7"/>
  <c r="AW70" i="7" s="1"/>
  <c r="Z70" i="7"/>
  <c r="AM70" i="7" s="1"/>
  <c r="AA70" i="7"/>
  <c r="AR70" i="7" s="1"/>
  <c r="AJ70" i="7"/>
  <c r="AK70" i="7"/>
  <c r="AO70" i="7"/>
  <c r="AP70" i="7"/>
  <c r="AT70" i="7"/>
  <c r="AU70" i="7"/>
  <c r="AY70" i="7"/>
  <c r="AZ70" i="7"/>
  <c r="X71" i="7"/>
  <c r="AH71" i="7" s="1"/>
  <c r="Y71" i="7"/>
  <c r="AW71" i="7" s="1"/>
  <c r="Z71" i="7"/>
  <c r="AM71" i="7" s="1"/>
  <c r="AA71" i="7"/>
  <c r="AE71" i="7" s="1"/>
  <c r="AS71" i="7" s="1"/>
  <c r="AJ71" i="7"/>
  <c r="AK71" i="7"/>
  <c r="AO71" i="7"/>
  <c r="AP71" i="7"/>
  <c r="AT71" i="7"/>
  <c r="AU71" i="7"/>
  <c r="AY71" i="7"/>
  <c r="AZ71" i="7"/>
  <c r="X72" i="7"/>
  <c r="AH72" i="7" s="1"/>
  <c r="Y72" i="7"/>
  <c r="AW72" i="7" s="1"/>
  <c r="Z72" i="7"/>
  <c r="AM72" i="7" s="1"/>
  <c r="AA72" i="7"/>
  <c r="AR72" i="7" s="1"/>
  <c r="AJ72" i="7"/>
  <c r="AK72" i="7"/>
  <c r="AO72" i="7"/>
  <c r="AP72" i="7"/>
  <c r="AT72" i="7"/>
  <c r="AU72" i="7"/>
  <c r="AY72" i="7"/>
  <c r="AZ72" i="7"/>
  <c r="X73" i="7"/>
  <c r="AH73" i="7" s="1"/>
  <c r="Y73" i="7"/>
  <c r="AW73" i="7" s="1"/>
  <c r="Z73" i="7"/>
  <c r="AM73" i="7" s="1"/>
  <c r="AA73" i="7"/>
  <c r="AE73" i="7" s="1"/>
  <c r="AS73" i="7" s="1"/>
  <c r="AJ73" i="7"/>
  <c r="AK73" i="7"/>
  <c r="AO73" i="7"/>
  <c r="AP73" i="7"/>
  <c r="AT73" i="7"/>
  <c r="AU73" i="7"/>
  <c r="AY73" i="7"/>
  <c r="AZ73" i="7"/>
  <c r="X74" i="7"/>
  <c r="AH74" i="7" s="1"/>
  <c r="Y74" i="7"/>
  <c r="AW74" i="7" s="1"/>
  <c r="Z74" i="7"/>
  <c r="AM74" i="7" s="1"/>
  <c r="AA74" i="7"/>
  <c r="AR74" i="7" s="1"/>
  <c r="AJ74" i="7"/>
  <c r="AK74" i="7"/>
  <c r="AO74" i="7"/>
  <c r="AP74" i="7"/>
  <c r="AT74" i="7"/>
  <c r="AU74" i="7"/>
  <c r="AY74" i="7"/>
  <c r="AZ74" i="7"/>
  <c r="X75" i="7"/>
  <c r="AH75" i="7" s="1"/>
  <c r="Y75" i="7"/>
  <c r="AW75" i="7" s="1"/>
  <c r="Z75" i="7"/>
  <c r="AM75" i="7" s="1"/>
  <c r="AA75" i="7"/>
  <c r="AR75" i="7" s="1"/>
  <c r="AJ75" i="7"/>
  <c r="AK75" i="7"/>
  <c r="AO75" i="7"/>
  <c r="AP75" i="7"/>
  <c r="AT75" i="7"/>
  <c r="AU75" i="7"/>
  <c r="AY75" i="7"/>
  <c r="AZ75" i="7"/>
  <c r="X76" i="7"/>
  <c r="AH76" i="7" s="1"/>
  <c r="Y76" i="7"/>
  <c r="AW76" i="7" s="1"/>
  <c r="Z76" i="7"/>
  <c r="AM76" i="7" s="1"/>
  <c r="AA76" i="7"/>
  <c r="AR76" i="7" s="1"/>
  <c r="AJ76" i="7"/>
  <c r="AK76" i="7"/>
  <c r="AO76" i="7"/>
  <c r="AP76" i="7"/>
  <c r="AT76" i="7"/>
  <c r="AU76" i="7"/>
  <c r="AY76" i="7"/>
  <c r="AZ76" i="7"/>
  <c r="X77" i="7"/>
  <c r="AH77" i="7" s="1"/>
  <c r="Y77" i="7"/>
  <c r="AW77" i="7" s="1"/>
  <c r="Z77" i="7"/>
  <c r="AM77" i="7" s="1"/>
  <c r="AA77" i="7"/>
  <c r="AR77" i="7" s="1"/>
  <c r="AJ77" i="7"/>
  <c r="AK77" i="7"/>
  <c r="AO77" i="7"/>
  <c r="AP77" i="7"/>
  <c r="AT77" i="7"/>
  <c r="AU77" i="7"/>
  <c r="AY77" i="7"/>
  <c r="AZ77" i="7"/>
  <c r="X78" i="7"/>
  <c r="AH78" i="7" s="1"/>
  <c r="Y78" i="7"/>
  <c r="AW78" i="7" s="1"/>
  <c r="Z78" i="7"/>
  <c r="AM78" i="7" s="1"/>
  <c r="AA78" i="7"/>
  <c r="AR78" i="7" s="1"/>
  <c r="AJ78" i="7"/>
  <c r="AK78" i="7"/>
  <c r="AO78" i="7"/>
  <c r="AP78" i="7"/>
  <c r="AT78" i="7"/>
  <c r="AU78" i="7"/>
  <c r="AY78" i="7"/>
  <c r="AZ78" i="7"/>
  <c r="X79" i="7"/>
  <c r="AH79" i="7" s="1"/>
  <c r="Y79" i="7"/>
  <c r="AW79" i="7" s="1"/>
  <c r="Z79" i="7"/>
  <c r="AM79" i="7" s="1"/>
  <c r="AA79" i="7"/>
  <c r="AE79" i="7" s="1"/>
  <c r="AS79" i="7" s="1"/>
  <c r="AJ79" i="7"/>
  <c r="AK79" i="7"/>
  <c r="AO79" i="7"/>
  <c r="AP79" i="7"/>
  <c r="AT79" i="7"/>
  <c r="AU79" i="7"/>
  <c r="AY79" i="7"/>
  <c r="AZ79" i="7"/>
  <c r="X80" i="7"/>
  <c r="AB80" i="7" s="1"/>
  <c r="AI80" i="7" s="1"/>
  <c r="Y80" i="7"/>
  <c r="AC80" i="7" s="1"/>
  <c r="AX80" i="7" s="1"/>
  <c r="Z80" i="7"/>
  <c r="AD80" i="7" s="1"/>
  <c r="AN80" i="7" s="1"/>
  <c r="AA80" i="7"/>
  <c r="AR80" i="7" s="1"/>
  <c r="AJ80" i="7"/>
  <c r="AK80" i="7"/>
  <c r="AO80" i="7"/>
  <c r="AP80" i="7"/>
  <c r="AT80" i="7"/>
  <c r="AU80" i="7"/>
  <c r="AY80" i="7"/>
  <c r="AZ80" i="7"/>
  <c r="X81" i="7"/>
  <c r="AB81" i="7" s="1"/>
  <c r="AI81" i="7" s="1"/>
  <c r="Y81" i="7"/>
  <c r="AW81" i="7" s="1"/>
  <c r="Z81" i="7"/>
  <c r="AM81" i="7" s="1"/>
  <c r="AA81" i="7"/>
  <c r="AE81" i="7" s="1"/>
  <c r="AS81" i="7" s="1"/>
  <c r="AJ81" i="7"/>
  <c r="AK81" i="7"/>
  <c r="AO81" i="7"/>
  <c r="AP81" i="7"/>
  <c r="AT81" i="7"/>
  <c r="AU81" i="7"/>
  <c r="AY81" i="7"/>
  <c r="AZ81" i="7"/>
  <c r="X82" i="7"/>
  <c r="AH82" i="7" s="1"/>
  <c r="Y82" i="7"/>
  <c r="AW82" i="7" s="1"/>
  <c r="Z82" i="7"/>
  <c r="AM82" i="7" s="1"/>
  <c r="AA82" i="7"/>
  <c r="AE82" i="7" s="1"/>
  <c r="AS82" i="7" s="1"/>
  <c r="AJ82" i="7"/>
  <c r="AK82" i="7"/>
  <c r="AO82" i="7"/>
  <c r="AP82" i="7"/>
  <c r="AT82" i="7"/>
  <c r="AU82" i="7"/>
  <c r="AY82" i="7"/>
  <c r="AZ82" i="7"/>
  <c r="X83" i="7"/>
  <c r="AH83" i="7" s="1"/>
  <c r="Y83" i="7"/>
  <c r="AW83" i="7" s="1"/>
  <c r="Z83" i="7"/>
  <c r="AM83" i="7" s="1"/>
  <c r="AA83" i="7"/>
  <c r="AE83" i="7" s="1"/>
  <c r="AJ83" i="7"/>
  <c r="AK83" i="7"/>
  <c r="AO83" i="7"/>
  <c r="AP83" i="7"/>
  <c r="AT83" i="7"/>
  <c r="AU83" i="7"/>
  <c r="AY83" i="7"/>
  <c r="AZ83" i="7"/>
  <c r="X84" i="7"/>
  <c r="AH84" i="7" s="1"/>
  <c r="Y84" i="7"/>
  <c r="AC84" i="7" s="1"/>
  <c r="Z84" i="7"/>
  <c r="AM84" i="7" s="1"/>
  <c r="AA84" i="7"/>
  <c r="AE84" i="7" s="1"/>
  <c r="AS84" i="7" s="1"/>
  <c r="AJ84" i="7"/>
  <c r="AK84" i="7"/>
  <c r="AO84" i="7"/>
  <c r="AP84" i="7"/>
  <c r="AT84" i="7"/>
  <c r="AU84" i="7"/>
  <c r="AY84" i="7"/>
  <c r="AZ84" i="7"/>
  <c r="X85" i="7"/>
  <c r="AH85" i="7" s="1"/>
  <c r="Y85" i="7"/>
  <c r="AW85" i="7" s="1"/>
  <c r="Z85" i="7"/>
  <c r="AM85" i="7" s="1"/>
  <c r="AA85" i="7"/>
  <c r="AR85" i="7" s="1"/>
  <c r="AJ85" i="7"/>
  <c r="AK85" i="7"/>
  <c r="AO85" i="7"/>
  <c r="AP85" i="7"/>
  <c r="AT85" i="7"/>
  <c r="AU85" i="7"/>
  <c r="AY85" i="7"/>
  <c r="AZ85" i="7"/>
  <c r="X86" i="7"/>
  <c r="AH86" i="7" s="1"/>
  <c r="Y86" i="7"/>
  <c r="AW86" i="7" s="1"/>
  <c r="Z86" i="7"/>
  <c r="AM86" i="7" s="1"/>
  <c r="AA86" i="7"/>
  <c r="AE86" i="7" s="1"/>
  <c r="AJ86" i="7"/>
  <c r="AK86" i="7"/>
  <c r="AO86" i="7"/>
  <c r="AP86" i="7"/>
  <c r="AT86" i="7"/>
  <c r="AU86" i="7"/>
  <c r="AY86" i="7"/>
  <c r="AZ86" i="7"/>
  <c r="X87" i="7"/>
  <c r="AH87" i="7" s="1"/>
  <c r="Y87" i="7"/>
  <c r="AW87" i="7" s="1"/>
  <c r="Z87" i="7"/>
  <c r="AM87" i="7" s="1"/>
  <c r="AA87" i="7"/>
  <c r="AR87" i="7" s="1"/>
  <c r="AJ87" i="7"/>
  <c r="AK87" i="7"/>
  <c r="AO87" i="7"/>
  <c r="AP87" i="7"/>
  <c r="AT87" i="7"/>
  <c r="AU87" i="7"/>
  <c r="AY87" i="7"/>
  <c r="AZ87" i="7"/>
  <c r="X88" i="7"/>
  <c r="AH88" i="7" s="1"/>
  <c r="Y88" i="7"/>
  <c r="AW88" i="7" s="1"/>
  <c r="Z88" i="7"/>
  <c r="AM88" i="7" s="1"/>
  <c r="AA88" i="7"/>
  <c r="AE88" i="7" s="1"/>
  <c r="AS88" i="7" s="1"/>
  <c r="AJ88" i="7"/>
  <c r="AK88" i="7"/>
  <c r="AO88" i="7"/>
  <c r="AP88" i="7"/>
  <c r="AT88" i="7"/>
  <c r="AU88" i="7"/>
  <c r="AY88" i="7"/>
  <c r="AZ88" i="7"/>
  <c r="X89" i="7"/>
  <c r="AH89" i="7" s="1"/>
  <c r="Y89" i="7"/>
  <c r="AC89" i="7" s="1"/>
  <c r="AX89" i="7" s="1"/>
  <c r="Z89" i="7"/>
  <c r="AM89" i="7" s="1"/>
  <c r="AA89" i="7"/>
  <c r="AR89" i="7" s="1"/>
  <c r="AJ89" i="7"/>
  <c r="AK89" i="7"/>
  <c r="AO89" i="7"/>
  <c r="AP89" i="7"/>
  <c r="AT89" i="7"/>
  <c r="AU89" i="7"/>
  <c r="AY89" i="7"/>
  <c r="AZ89" i="7"/>
  <c r="X90" i="7"/>
  <c r="AH90" i="7" s="1"/>
  <c r="Y90" i="7"/>
  <c r="AW90" i="7" s="1"/>
  <c r="Z90" i="7"/>
  <c r="AM90" i="7" s="1"/>
  <c r="AA90" i="7"/>
  <c r="AE90" i="7" s="1"/>
  <c r="AJ90" i="7"/>
  <c r="AK90" i="7"/>
  <c r="AO90" i="7"/>
  <c r="AP90" i="7"/>
  <c r="AT90" i="7"/>
  <c r="AU90" i="7"/>
  <c r="AY90" i="7"/>
  <c r="AZ90" i="7"/>
  <c r="X91" i="7"/>
  <c r="AB91" i="7" s="1"/>
  <c r="Y91" i="7"/>
  <c r="AC91" i="7" s="1"/>
  <c r="AX91" i="7" s="1"/>
  <c r="Z91" i="7"/>
  <c r="AM91" i="7" s="1"/>
  <c r="AA91" i="7"/>
  <c r="AR91" i="7" s="1"/>
  <c r="AJ91" i="7"/>
  <c r="AK91" i="7"/>
  <c r="AO91" i="7"/>
  <c r="AP91" i="7"/>
  <c r="AT91" i="7"/>
  <c r="AU91" i="7"/>
  <c r="AY91" i="7"/>
  <c r="AZ91" i="7"/>
  <c r="X92" i="7"/>
  <c r="AH92" i="7" s="1"/>
  <c r="Y92" i="7"/>
  <c r="AW92" i="7" s="1"/>
  <c r="Z92" i="7"/>
  <c r="AM92" i="7" s="1"/>
  <c r="AA92" i="7"/>
  <c r="AE92" i="7" s="1"/>
  <c r="AS92" i="7" s="1"/>
  <c r="AJ92" i="7"/>
  <c r="AK92" i="7"/>
  <c r="AO92" i="7"/>
  <c r="AP92" i="7"/>
  <c r="AT92" i="7"/>
  <c r="AU92" i="7"/>
  <c r="AY92" i="7"/>
  <c r="AZ92" i="7"/>
  <c r="X93" i="7"/>
  <c r="AB93" i="7" s="1"/>
  <c r="Y93" i="7"/>
  <c r="AW93" i="7" s="1"/>
  <c r="Z93" i="7"/>
  <c r="AM93" i="7" s="1"/>
  <c r="AA93" i="7"/>
  <c r="AR93" i="7" s="1"/>
  <c r="AJ93" i="7"/>
  <c r="AK93" i="7"/>
  <c r="AO93" i="7"/>
  <c r="AP93" i="7"/>
  <c r="AT93" i="7"/>
  <c r="AU93" i="7"/>
  <c r="AY93" i="7"/>
  <c r="AZ93" i="7"/>
  <c r="X94" i="7"/>
  <c r="AB94" i="7" s="1"/>
  <c r="AI94" i="7" s="1"/>
  <c r="Y94" i="7"/>
  <c r="AW94" i="7" s="1"/>
  <c r="Z94" i="7"/>
  <c r="AM94" i="7" s="1"/>
  <c r="AA94" i="7"/>
  <c r="AE94" i="7" s="1"/>
  <c r="AS94" i="7" s="1"/>
  <c r="AJ94" i="7"/>
  <c r="AK94" i="7"/>
  <c r="AO94" i="7"/>
  <c r="AP94" i="7"/>
  <c r="AT94" i="7"/>
  <c r="AU94" i="7"/>
  <c r="AY94" i="7"/>
  <c r="AZ94" i="7"/>
  <c r="X95" i="7"/>
  <c r="AH95" i="7" s="1"/>
  <c r="Y95" i="7"/>
  <c r="AW95" i="7" s="1"/>
  <c r="Z95" i="7"/>
  <c r="AM95" i="7" s="1"/>
  <c r="AA95" i="7"/>
  <c r="AR95" i="7" s="1"/>
  <c r="AJ95" i="7"/>
  <c r="AK95" i="7"/>
  <c r="AO95" i="7"/>
  <c r="AP95" i="7"/>
  <c r="AT95" i="7"/>
  <c r="AU95" i="7"/>
  <c r="AY95" i="7"/>
  <c r="AZ95" i="7"/>
  <c r="X96" i="7"/>
  <c r="AB96" i="7" s="1"/>
  <c r="Y96" i="7"/>
  <c r="AC96" i="7" s="1"/>
  <c r="AX96" i="7" s="1"/>
  <c r="Z96" i="7"/>
  <c r="AM96" i="7" s="1"/>
  <c r="AA96" i="7"/>
  <c r="AR96" i="7" s="1"/>
  <c r="AJ96" i="7"/>
  <c r="AK96" i="7"/>
  <c r="AO96" i="7"/>
  <c r="AP96" i="7"/>
  <c r="AT96" i="7"/>
  <c r="AU96" i="7"/>
  <c r="AY96" i="7"/>
  <c r="AZ96" i="7"/>
  <c r="X97" i="7"/>
  <c r="AB97" i="7" s="1"/>
  <c r="Y97" i="7"/>
  <c r="AW97" i="7" s="1"/>
  <c r="Z97" i="7"/>
  <c r="AD97" i="7" s="1"/>
  <c r="AA97" i="7"/>
  <c r="AE97" i="7" s="1"/>
  <c r="AS97" i="7" s="1"/>
  <c r="AJ97" i="7"/>
  <c r="AK97" i="7"/>
  <c r="AO97" i="7"/>
  <c r="AP97" i="7"/>
  <c r="AT97" i="7"/>
  <c r="AU97" i="7"/>
  <c r="AY97" i="7"/>
  <c r="AZ97" i="7"/>
  <c r="X98" i="7"/>
  <c r="AH98" i="7" s="1"/>
  <c r="Y98" i="7"/>
  <c r="AW98" i="7" s="1"/>
  <c r="Z98" i="7"/>
  <c r="AM98" i="7" s="1"/>
  <c r="AA98" i="7"/>
  <c r="AR98" i="7" s="1"/>
  <c r="AJ98" i="7"/>
  <c r="AK98" i="7"/>
  <c r="AO98" i="7"/>
  <c r="AP98" i="7"/>
  <c r="AT98" i="7"/>
  <c r="AU98" i="7"/>
  <c r="AY98" i="7"/>
  <c r="AZ98" i="7"/>
  <c r="X99" i="7"/>
  <c r="AB99" i="7" s="1"/>
  <c r="Y99" i="7"/>
  <c r="AW99" i="7" s="1"/>
  <c r="Z99" i="7"/>
  <c r="AD99" i="7" s="1"/>
  <c r="AA99" i="7"/>
  <c r="AR99" i="7" s="1"/>
  <c r="AJ99" i="7"/>
  <c r="AK99" i="7"/>
  <c r="AO99" i="7"/>
  <c r="AP99" i="7"/>
  <c r="AT99" i="7"/>
  <c r="AU99" i="7"/>
  <c r="AY99" i="7"/>
  <c r="AZ99" i="7"/>
  <c r="X100" i="7"/>
  <c r="AH100" i="7" s="1"/>
  <c r="Y100" i="7"/>
  <c r="AW100" i="7" s="1"/>
  <c r="Z100" i="7"/>
  <c r="AD100" i="7" s="1"/>
  <c r="AA100" i="7"/>
  <c r="AR100" i="7" s="1"/>
  <c r="AJ100" i="7"/>
  <c r="AK100" i="7"/>
  <c r="AO100" i="7"/>
  <c r="AP100" i="7"/>
  <c r="AT100" i="7"/>
  <c r="AU100" i="7"/>
  <c r="AY100" i="7"/>
  <c r="AZ100" i="7"/>
  <c r="X101" i="7"/>
  <c r="AB101" i="7" s="1"/>
  <c r="Y101" i="7"/>
  <c r="AC101" i="7" s="1"/>
  <c r="AX101" i="7" s="1"/>
  <c r="Z101" i="7"/>
  <c r="AM101" i="7" s="1"/>
  <c r="AA101" i="7"/>
  <c r="AR101" i="7" s="1"/>
  <c r="AJ101" i="7"/>
  <c r="AK101" i="7"/>
  <c r="AO101" i="7"/>
  <c r="AP101" i="7"/>
  <c r="AT101" i="7"/>
  <c r="AU101" i="7"/>
  <c r="AY101" i="7"/>
  <c r="AZ101" i="7"/>
  <c r="X12" i="7"/>
  <c r="Y12" i="7"/>
  <c r="AA12" i="7"/>
  <c r="X13" i="7"/>
  <c r="Y13" i="7"/>
  <c r="AA13" i="7"/>
  <c r="X14" i="7"/>
  <c r="Y14" i="7"/>
  <c r="AA14" i="7"/>
  <c r="X15" i="7"/>
  <c r="Y15" i="7"/>
  <c r="AA15" i="7"/>
  <c r="X16" i="7"/>
  <c r="Y16" i="7"/>
  <c r="AA16" i="7"/>
  <c r="X17" i="7"/>
  <c r="Y17" i="7"/>
  <c r="AA17" i="7"/>
  <c r="X18" i="7"/>
  <c r="Y18" i="7"/>
  <c r="AA18" i="7"/>
  <c r="X19" i="7"/>
  <c r="Y19" i="7"/>
  <c r="AA19" i="7"/>
  <c r="X20" i="7"/>
  <c r="Y20" i="7"/>
  <c r="AA20" i="7"/>
  <c r="X21" i="7"/>
  <c r="Y21" i="7"/>
  <c r="AA21" i="7"/>
  <c r="X22" i="7"/>
  <c r="Y22" i="7"/>
  <c r="AA22" i="7"/>
  <c r="X23" i="7"/>
  <c r="Y23" i="7"/>
  <c r="AA23" i="7"/>
  <c r="X24" i="7"/>
  <c r="Y24" i="7"/>
  <c r="AA24" i="7"/>
  <c r="X25" i="7"/>
  <c r="Y25" i="7"/>
  <c r="AA25" i="7"/>
  <c r="X26" i="7"/>
  <c r="Y26" i="7"/>
  <c r="AA26" i="7"/>
  <c r="X28" i="7"/>
  <c r="AA28" i="7" s="1"/>
  <c r="AK28" i="7" s="1"/>
  <c r="AD28" i="7"/>
  <c r="AF28" i="7"/>
  <c r="AN28" i="7" s="1"/>
  <c r="AP28" i="7" s="1"/>
  <c r="X29" i="7"/>
  <c r="AA29" i="7" s="1"/>
  <c r="AK29" i="7" s="1"/>
  <c r="AD29" i="7"/>
  <c r="AF29" i="7"/>
  <c r="AN29" i="7" s="1"/>
  <c r="AP29" i="7" s="1"/>
  <c r="X30" i="7"/>
  <c r="Y30" i="7" s="1"/>
  <c r="AD30" i="7"/>
  <c r="AF30" i="7"/>
  <c r="AN30" i="7" s="1"/>
  <c r="AP30" i="7" s="1"/>
  <c r="AQ30" i="7" s="1"/>
  <c r="X31" i="7"/>
  <c r="AA31" i="7" s="1"/>
  <c r="AK31" i="7" s="1"/>
  <c r="AD31" i="7"/>
  <c r="AF31" i="7"/>
  <c r="AN31" i="7" s="1"/>
  <c r="AP31" i="7" s="1"/>
  <c r="X32" i="7"/>
  <c r="Y32" i="7" s="1"/>
  <c r="AD32" i="7"/>
  <c r="AF32" i="7"/>
  <c r="AN32" i="7" s="1"/>
  <c r="AP32" i="7" s="1"/>
  <c r="X33" i="7"/>
  <c r="AA33" i="7" s="1"/>
  <c r="AK33" i="7" s="1"/>
  <c r="AD33" i="7"/>
  <c r="AF33" i="7"/>
  <c r="AN33" i="7" s="1"/>
  <c r="AP33" i="7" s="1"/>
  <c r="X34" i="7"/>
  <c r="Y34" i="7" s="1"/>
  <c r="AD34" i="7"/>
  <c r="AF34" i="7"/>
  <c r="AN34" i="7" s="1"/>
  <c r="AP34" i="7" s="1"/>
  <c r="X35" i="7"/>
  <c r="AA35" i="7" s="1"/>
  <c r="AK35" i="7" s="1"/>
  <c r="AD35" i="7"/>
  <c r="AF35" i="7"/>
  <c r="AN35" i="7" s="1"/>
  <c r="AP35" i="7" s="1"/>
  <c r="X36" i="7"/>
  <c r="Y36" i="7" s="1"/>
  <c r="BP36" i="7" s="1"/>
  <c r="AD36" i="7"/>
  <c r="AF36" i="7"/>
  <c r="AN36" i="7" s="1"/>
  <c r="AP36" i="7" s="1"/>
  <c r="X37" i="7"/>
  <c r="Y37" i="7" s="1"/>
  <c r="BP37" i="7" s="1"/>
  <c r="AD37" i="7"/>
  <c r="AF37" i="7"/>
  <c r="AN37" i="7" s="1"/>
  <c r="AP37" i="7" s="1"/>
  <c r="X38" i="7"/>
  <c r="Y38" i="7" s="1"/>
  <c r="BP38" i="7" s="1"/>
  <c r="AD38" i="7"/>
  <c r="AF38" i="7"/>
  <c r="AN38" i="7" s="1"/>
  <c r="X39" i="7"/>
  <c r="Y39" i="7" s="1"/>
  <c r="BP39" i="7" s="1"/>
  <c r="AD39" i="7"/>
  <c r="AF39" i="7"/>
  <c r="X40" i="7"/>
  <c r="Y40" i="7" s="1"/>
  <c r="BP40" i="7" s="1"/>
  <c r="AD40" i="7"/>
  <c r="AF40" i="7"/>
  <c r="AN40" i="7" s="1"/>
  <c r="X41" i="7"/>
  <c r="Y41" i="7" s="1"/>
  <c r="BP41" i="7" s="1"/>
  <c r="AD41" i="7"/>
  <c r="AF41" i="7"/>
  <c r="AN41" i="7" s="1"/>
  <c r="AP41" i="7" s="1"/>
  <c r="X42" i="7"/>
  <c r="Y42" i="7" s="1"/>
  <c r="AD42" i="7"/>
  <c r="AF42" i="7"/>
  <c r="AN42" i="7" s="1"/>
  <c r="X43" i="7"/>
  <c r="Y43" i="7" s="1"/>
  <c r="AD43" i="7"/>
  <c r="AF43" i="7"/>
  <c r="AN43" i="7" s="1"/>
  <c r="X44" i="7"/>
  <c r="AA44" i="7" s="1"/>
  <c r="AK44" i="7" s="1"/>
  <c r="AD44" i="7"/>
  <c r="AF44" i="7"/>
  <c r="AN44" i="7" s="1"/>
  <c r="X45" i="7"/>
  <c r="Y45" i="7" s="1"/>
  <c r="AD45" i="7"/>
  <c r="AF45" i="7"/>
  <c r="AN45" i="7" s="1"/>
  <c r="AP45" i="7" s="1"/>
  <c r="X46" i="7"/>
  <c r="AA46" i="7" s="1"/>
  <c r="AK46" i="7" s="1"/>
  <c r="AD46" i="7"/>
  <c r="AF46" i="7"/>
  <c r="AN46" i="7" s="1"/>
  <c r="AP46" i="7" s="1"/>
  <c r="X47" i="7"/>
  <c r="AA47" i="7" s="1"/>
  <c r="AK47" i="7" s="1"/>
  <c r="AD47" i="7"/>
  <c r="AF47" i="7"/>
  <c r="AN47" i="7" s="1"/>
  <c r="X48" i="7"/>
  <c r="AA48" i="7" s="1"/>
  <c r="AK48" i="7" s="1"/>
  <c r="AD48" i="7"/>
  <c r="AF48" i="7"/>
  <c r="AN48" i="7" s="1"/>
  <c r="X49" i="7"/>
  <c r="AA49" i="7" s="1"/>
  <c r="AK49" i="7" s="1"/>
  <c r="AD49" i="7"/>
  <c r="AF49" i="7"/>
  <c r="AN49" i="7" s="1"/>
  <c r="X50" i="7"/>
  <c r="AA50" i="7" s="1"/>
  <c r="AK50" i="7" s="1"/>
  <c r="AD50" i="7"/>
  <c r="AF50" i="7"/>
  <c r="AN50" i="7" s="1"/>
  <c r="X51" i="7"/>
  <c r="AA51" i="7" s="1"/>
  <c r="AK51" i="7" s="1"/>
  <c r="AD51" i="7"/>
  <c r="AF51" i="7"/>
  <c r="AN51" i="7" s="1"/>
  <c r="X27" i="7"/>
  <c r="AF27" i="7"/>
  <c r="AN27" i="7" s="1"/>
  <c r="AP27" i="7" s="1"/>
  <c r="AD27" i="7"/>
  <c r="AY52" i="7"/>
  <c r="AJ53" i="7"/>
  <c r="AJ54" i="7"/>
  <c r="AJ55" i="7"/>
  <c r="AJ56" i="7"/>
  <c r="AJ57" i="7"/>
  <c r="AJ58" i="7"/>
  <c r="AJ59" i="7"/>
  <c r="AJ60" i="7"/>
  <c r="AJ61" i="7"/>
  <c r="AJ62" i="7"/>
  <c r="AJ63" i="7"/>
  <c r="AJ64" i="7"/>
  <c r="AJ65" i="7"/>
  <c r="AJ66" i="7"/>
  <c r="AO53" i="7"/>
  <c r="AO54" i="7"/>
  <c r="AO55" i="7"/>
  <c r="AO56" i="7"/>
  <c r="AO57" i="7"/>
  <c r="AO58" i="7"/>
  <c r="AO59" i="7"/>
  <c r="AO60" i="7"/>
  <c r="AO61" i="7"/>
  <c r="AO62" i="7"/>
  <c r="AO63" i="7"/>
  <c r="AO64" i="7"/>
  <c r="AO65" i="7"/>
  <c r="AO66" i="7"/>
  <c r="AT53" i="7"/>
  <c r="AT54" i="7"/>
  <c r="AT55" i="7"/>
  <c r="AT56" i="7"/>
  <c r="AT57" i="7"/>
  <c r="AT58" i="7"/>
  <c r="AT59" i="7"/>
  <c r="AT60" i="7"/>
  <c r="AT61" i="7"/>
  <c r="AT62" i="7"/>
  <c r="AT63" i="7"/>
  <c r="AT64" i="7"/>
  <c r="AT65" i="7"/>
  <c r="AT66" i="7"/>
  <c r="AY53" i="7"/>
  <c r="AY54" i="7"/>
  <c r="AY55" i="7"/>
  <c r="AY56" i="7"/>
  <c r="AY57" i="7"/>
  <c r="AY58" i="7"/>
  <c r="AY59" i="7"/>
  <c r="AY60" i="7"/>
  <c r="AY61" i="7"/>
  <c r="AY62" i="7"/>
  <c r="AY63" i="7"/>
  <c r="AY64" i="7"/>
  <c r="AY65" i="7"/>
  <c r="AY66" i="7"/>
  <c r="AJ52" i="7"/>
  <c r="AO52" i="7"/>
  <c r="AT52" i="7"/>
  <c r="AU179" i="8"/>
  <c r="BH179" i="8" s="1"/>
  <c r="E179" i="8" s="1"/>
  <c r="AU180" i="8"/>
  <c r="AV180" i="8" s="1"/>
  <c r="AP180" i="8" s="1"/>
  <c r="AU181" i="8"/>
  <c r="BH181" i="8" s="1"/>
  <c r="E181" i="8" s="1"/>
  <c r="AU182" i="8"/>
  <c r="AV182" i="8" s="1"/>
  <c r="AP182" i="8" s="1"/>
  <c r="AU183" i="8"/>
  <c r="BH183" i="8" s="1"/>
  <c r="E183" i="8" s="1"/>
  <c r="AU184" i="8"/>
  <c r="BH184" i="8" s="1"/>
  <c r="E184" i="8" s="1"/>
  <c r="AU185" i="8"/>
  <c r="AV185" i="8" s="1"/>
  <c r="AP185" i="8" s="1"/>
  <c r="AU186" i="8"/>
  <c r="AV186" i="8" s="1"/>
  <c r="AP186" i="8" s="1"/>
  <c r="AU187" i="8"/>
  <c r="AV187" i="8" s="1"/>
  <c r="AU188" i="8"/>
  <c r="AV188" i="8" s="1"/>
  <c r="AP188" i="8" s="1"/>
  <c r="AU189" i="8"/>
  <c r="AV189" i="8" s="1"/>
  <c r="AS189" i="8" s="1"/>
  <c r="AU190" i="8"/>
  <c r="AV190" i="8" s="1"/>
  <c r="AP190" i="8" s="1"/>
  <c r="AU191" i="8"/>
  <c r="AV191" i="8" s="1"/>
  <c r="AU192" i="8"/>
  <c r="BH192" i="8" s="1"/>
  <c r="E192" i="8" s="1"/>
  <c r="AU193" i="8"/>
  <c r="BH193" i="8" s="1"/>
  <c r="E193" i="8" s="1"/>
  <c r="AU194" i="8"/>
  <c r="AV194" i="8" s="1"/>
  <c r="AQ194" i="8" s="1"/>
  <c r="AU195" i="8"/>
  <c r="BH195" i="8" s="1"/>
  <c r="E195" i="8" s="1"/>
  <c r="AU196" i="8"/>
  <c r="AV196" i="8" s="1"/>
  <c r="AP196" i="8" s="1"/>
  <c r="AU197" i="8"/>
  <c r="BH197" i="8" s="1"/>
  <c r="E197" i="8" s="1"/>
  <c r="AU198" i="8"/>
  <c r="BH198" i="8" s="1"/>
  <c r="E198" i="8" s="1"/>
  <c r="AU199" i="8"/>
  <c r="BH199" i="8" s="1"/>
  <c r="E199" i="8" s="1"/>
  <c r="AU200" i="8"/>
  <c r="AV200" i="8" s="1"/>
  <c r="AP200" i="8" s="1"/>
  <c r="AU201" i="8"/>
  <c r="AV201" i="8" s="1"/>
  <c r="AS201" i="8" s="1"/>
  <c r="AU202" i="8"/>
  <c r="BH202" i="8" s="1"/>
  <c r="E202" i="8" s="1"/>
  <c r="AU179" i="25"/>
  <c r="BH179" i="25" s="1"/>
  <c r="E179" i="25" s="1"/>
  <c r="AU180" i="25"/>
  <c r="AV180" i="25" s="1"/>
  <c r="AU181" i="25"/>
  <c r="AV181" i="25" s="1"/>
  <c r="AQ181" i="25" s="1"/>
  <c r="AU182" i="25"/>
  <c r="BH182" i="25" s="1"/>
  <c r="E182" i="25" s="1"/>
  <c r="AU183" i="25"/>
  <c r="AV183" i="25" s="1"/>
  <c r="AU184" i="25"/>
  <c r="BH184" i="25" s="1"/>
  <c r="E184" i="25" s="1"/>
  <c r="AU185" i="25"/>
  <c r="AV185" i="25" s="1"/>
  <c r="AQ185" i="25" s="1"/>
  <c r="AU186" i="25"/>
  <c r="BH186" i="25" s="1"/>
  <c r="E186" i="25" s="1"/>
  <c r="AU187" i="25"/>
  <c r="AV187" i="25" s="1"/>
  <c r="AU188" i="25"/>
  <c r="AV188" i="25" s="1"/>
  <c r="AP188" i="25" s="1"/>
  <c r="AU189" i="25"/>
  <c r="BH189" i="25" s="1"/>
  <c r="E189" i="25" s="1"/>
  <c r="AU190" i="25"/>
  <c r="BH190" i="25" s="1"/>
  <c r="E190" i="25" s="1"/>
  <c r="AU191" i="25"/>
  <c r="BH191" i="25" s="1"/>
  <c r="E191" i="25" s="1"/>
  <c r="AU192" i="25"/>
  <c r="AV192" i="25" s="1"/>
  <c r="AU193" i="25"/>
  <c r="AV193" i="25" s="1"/>
  <c r="AS193" i="25" s="1"/>
  <c r="AU194" i="25"/>
  <c r="BH194" i="25" s="1"/>
  <c r="E194" i="25" s="1"/>
  <c r="AU195" i="25"/>
  <c r="AV195" i="25" s="1"/>
  <c r="AS195" i="25" s="1"/>
  <c r="AU196" i="25"/>
  <c r="BH196" i="25" s="1"/>
  <c r="E196" i="25" s="1"/>
  <c r="AU197" i="25"/>
  <c r="AV197" i="25" s="1"/>
  <c r="AS197" i="25" s="1"/>
  <c r="AU198" i="25"/>
  <c r="BH198" i="25" s="1"/>
  <c r="E198" i="25" s="1"/>
  <c r="AU199" i="25"/>
  <c r="AV199" i="25" s="1"/>
  <c r="AS199" i="25" s="1"/>
  <c r="AU200" i="25"/>
  <c r="AV200" i="25" s="1"/>
  <c r="AU201" i="25"/>
  <c r="AV201" i="25" s="1"/>
  <c r="AU202" i="25"/>
  <c r="BH202" i="25" s="1"/>
  <c r="E202" i="25" s="1"/>
  <c r="AV199" i="8"/>
  <c r="AU178" i="8"/>
  <c r="AV178" i="8" s="1"/>
  <c r="AR178" i="8" s="1"/>
  <c r="AU177" i="8"/>
  <c r="AT177" i="8" s="1"/>
  <c r="AM177" i="8" s="1"/>
  <c r="AU176" i="8"/>
  <c r="AT176" i="8" s="1"/>
  <c r="AO176" i="8" s="1"/>
  <c r="AU175" i="8"/>
  <c r="AT175" i="8" s="1"/>
  <c r="AL175" i="8" s="1"/>
  <c r="AU174" i="8"/>
  <c r="AT174" i="8" s="1"/>
  <c r="AL174" i="8" s="1"/>
  <c r="AU173" i="8"/>
  <c r="AT173" i="8" s="1"/>
  <c r="AM173" i="8" s="1"/>
  <c r="AU172" i="8"/>
  <c r="AT172" i="8" s="1"/>
  <c r="AO172" i="8" s="1"/>
  <c r="AU171" i="8"/>
  <c r="AT171" i="8" s="1"/>
  <c r="AL171" i="8" s="1"/>
  <c r="AU170" i="8"/>
  <c r="AT170" i="8" s="1"/>
  <c r="AL170" i="8" s="1"/>
  <c r="AU169" i="8"/>
  <c r="AT169" i="8" s="1"/>
  <c r="AM169" i="8" s="1"/>
  <c r="AU168" i="8"/>
  <c r="AT168" i="8" s="1"/>
  <c r="AL168" i="8" s="1"/>
  <c r="AU167" i="8"/>
  <c r="AT167" i="8" s="1"/>
  <c r="AW167" i="8" s="1"/>
  <c r="BC167" i="8" s="1"/>
  <c r="AU166" i="8"/>
  <c r="AT166" i="8" s="1"/>
  <c r="AL166" i="8" s="1"/>
  <c r="AU165" i="8"/>
  <c r="AT165" i="8" s="1"/>
  <c r="AL165" i="8" s="1"/>
  <c r="AU164" i="8"/>
  <c r="AT164" i="8" s="1"/>
  <c r="AX164" i="8" s="1"/>
  <c r="BD164" i="8" s="1"/>
  <c r="AU163" i="8"/>
  <c r="AT163" i="8" s="1"/>
  <c r="AL163" i="8" s="1"/>
  <c r="AU162" i="8"/>
  <c r="AT162" i="8" s="1"/>
  <c r="BH162" i="8" s="1"/>
  <c r="AU161" i="8"/>
  <c r="AT161" i="8" s="1"/>
  <c r="AL161" i="8" s="1"/>
  <c r="AU160" i="8"/>
  <c r="AT160" i="8" s="1"/>
  <c r="AO160" i="8" s="1"/>
  <c r="AU159" i="8"/>
  <c r="AT159" i="8" s="1"/>
  <c r="AL159" i="8" s="1"/>
  <c r="AU158" i="8"/>
  <c r="AT158" i="8" s="1"/>
  <c r="AL158" i="8" s="1"/>
  <c r="AU157" i="8"/>
  <c r="AT157" i="8" s="1"/>
  <c r="AL157" i="8" s="1"/>
  <c r="AU156" i="8"/>
  <c r="AT156" i="8" s="1"/>
  <c r="AO156" i="8" s="1"/>
  <c r="AU155" i="8"/>
  <c r="AT155" i="8" s="1"/>
  <c r="AL155" i="8" s="1"/>
  <c r="AU154" i="8"/>
  <c r="AT154" i="8" s="1"/>
  <c r="BH154" i="8" s="1"/>
  <c r="AU153" i="8"/>
  <c r="AT153" i="8" s="1"/>
  <c r="AU178" i="25"/>
  <c r="AV178" i="25" s="1"/>
  <c r="AU154" i="25"/>
  <c r="AT154" i="25" s="1"/>
  <c r="AW154" i="25" s="1"/>
  <c r="AU155" i="25"/>
  <c r="AT155" i="25" s="1"/>
  <c r="BH155" i="25" s="1"/>
  <c r="AU156" i="25"/>
  <c r="AT156" i="25" s="1"/>
  <c r="AW156" i="25" s="1"/>
  <c r="AU157" i="25"/>
  <c r="AT157" i="25" s="1"/>
  <c r="BH157" i="25" s="1"/>
  <c r="AU158" i="25"/>
  <c r="AT158" i="25" s="1"/>
  <c r="AM158" i="25" s="1"/>
  <c r="AU159" i="25"/>
  <c r="AT159" i="25" s="1"/>
  <c r="BH159" i="25" s="1"/>
  <c r="AU160" i="25"/>
  <c r="AT160" i="25" s="1"/>
  <c r="BH160" i="25" s="1"/>
  <c r="AU161" i="25"/>
  <c r="AT161" i="25" s="1"/>
  <c r="BH161" i="25" s="1"/>
  <c r="AU162" i="25"/>
  <c r="AT162" i="25" s="1"/>
  <c r="BH162" i="25" s="1"/>
  <c r="AU163" i="25"/>
  <c r="AT163" i="25" s="1"/>
  <c r="AO163" i="25" s="1"/>
  <c r="AU164" i="25"/>
  <c r="AT164" i="25" s="1"/>
  <c r="BH164" i="25" s="1"/>
  <c r="AU165" i="25"/>
  <c r="AT165" i="25" s="1"/>
  <c r="BH165" i="25" s="1"/>
  <c r="AU166" i="25"/>
  <c r="AT166" i="25" s="1"/>
  <c r="BH166" i="25" s="1"/>
  <c r="AU167" i="25"/>
  <c r="AT167" i="25" s="1"/>
  <c r="AO167" i="25" s="1"/>
  <c r="AU168" i="25"/>
  <c r="AT168" i="25" s="1"/>
  <c r="AX168" i="25" s="1"/>
  <c r="AU169" i="25"/>
  <c r="AT169" i="25" s="1"/>
  <c r="AO169" i="25" s="1"/>
  <c r="AU170" i="25"/>
  <c r="AT170" i="25" s="1"/>
  <c r="AX170" i="25" s="1"/>
  <c r="BE170" i="25" s="1"/>
  <c r="AU171" i="25"/>
  <c r="AT171" i="25" s="1"/>
  <c r="BH171" i="25" s="1"/>
  <c r="AU172" i="25"/>
  <c r="AT172" i="25" s="1"/>
  <c r="AX172" i="25" s="1"/>
  <c r="BE172" i="25" s="1"/>
  <c r="AU173" i="25"/>
  <c r="AT173" i="25" s="1"/>
  <c r="AX173" i="25" s="1"/>
  <c r="BE173" i="25" s="1"/>
  <c r="AU174" i="25"/>
  <c r="AT174" i="25" s="1"/>
  <c r="AX174" i="25" s="1"/>
  <c r="BE174" i="25" s="1"/>
  <c r="AU175" i="25"/>
  <c r="AT175" i="25" s="1"/>
  <c r="BH175" i="25" s="1"/>
  <c r="AU176" i="25"/>
  <c r="AT176" i="25" s="1"/>
  <c r="AX176" i="25" s="1"/>
  <c r="BE176" i="25" s="1"/>
  <c r="AU177" i="25"/>
  <c r="AT177" i="25" s="1"/>
  <c r="AO177" i="25" s="1"/>
  <c r="AU153" i="25"/>
  <c r="AP153" i="25"/>
  <c r="R34" i="25"/>
  <c r="U34" i="25"/>
  <c r="R35" i="25"/>
  <c r="U35" i="25"/>
  <c r="R36" i="25"/>
  <c r="U36" i="25"/>
  <c r="R37" i="25"/>
  <c r="U37" i="25"/>
  <c r="R38" i="25"/>
  <c r="U38" i="25"/>
  <c r="R39" i="25"/>
  <c r="U39" i="25"/>
  <c r="R40" i="25"/>
  <c r="U40" i="25"/>
  <c r="R41" i="25"/>
  <c r="U41" i="25"/>
  <c r="R42" i="25"/>
  <c r="U42" i="25"/>
  <c r="R43" i="25"/>
  <c r="U43" i="25"/>
  <c r="R44" i="25"/>
  <c r="U44" i="25"/>
  <c r="R45" i="25"/>
  <c r="U45" i="25"/>
  <c r="R46" i="25"/>
  <c r="U46" i="25"/>
  <c r="R47" i="25"/>
  <c r="U47" i="25"/>
  <c r="U33" i="25"/>
  <c r="R33" i="25"/>
  <c r="U3" i="25"/>
  <c r="U4" i="25"/>
  <c r="U5" i="25"/>
  <c r="U6" i="25"/>
  <c r="U7" i="25"/>
  <c r="U8" i="25"/>
  <c r="U9" i="25"/>
  <c r="U10" i="25"/>
  <c r="U11" i="25"/>
  <c r="U12" i="25"/>
  <c r="U13" i="25"/>
  <c r="U14" i="25"/>
  <c r="U15" i="25"/>
  <c r="U16" i="25"/>
  <c r="U17" i="25"/>
  <c r="U18" i="25"/>
  <c r="U19" i="25"/>
  <c r="U20" i="25"/>
  <c r="U21" i="25"/>
  <c r="U22" i="25"/>
  <c r="U23" i="25"/>
  <c r="U24" i="25"/>
  <c r="U25" i="25"/>
  <c r="U26" i="25"/>
  <c r="U27" i="25"/>
  <c r="U28" i="25"/>
  <c r="U29" i="25"/>
  <c r="U30" i="25"/>
  <c r="U31" i="25"/>
  <c r="R3" i="25"/>
  <c r="R4" i="25"/>
  <c r="R5" i="25"/>
  <c r="R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2" i="25"/>
  <c r="U2" i="25"/>
  <c r="W2" i="25"/>
  <c r="X2" i="25"/>
  <c r="AO202" i="25"/>
  <c r="AN202" i="25"/>
  <c r="AM202" i="25"/>
  <c r="AL202" i="25"/>
  <c r="AO201" i="25"/>
  <c r="AN201" i="25"/>
  <c r="AM201" i="25"/>
  <c r="AL201" i="25"/>
  <c r="AO200" i="25"/>
  <c r="AN200" i="25"/>
  <c r="AM200" i="25"/>
  <c r="AL200" i="25"/>
  <c r="AO199" i="25"/>
  <c r="AN199" i="25"/>
  <c r="AM199" i="25"/>
  <c r="AL199" i="25"/>
  <c r="AO198" i="25"/>
  <c r="AN198" i="25"/>
  <c r="AM198" i="25"/>
  <c r="AL198" i="25"/>
  <c r="AO197" i="25"/>
  <c r="AN197" i="25"/>
  <c r="AM197" i="25"/>
  <c r="AL197" i="25"/>
  <c r="AO196" i="25"/>
  <c r="AN196" i="25"/>
  <c r="AM196" i="25"/>
  <c r="AL196" i="25"/>
  <c r="AO195" i="25"/>
  <c r="AN195" i="25"/>
  <c r="AM195" i="25"/>
  <c r="AL195" i="25"/>
  <c r="AO194" i="25"/>
  <c r="AN194" i="25"/>
  <c r="AM194" i="25"/>
  <c r="AL194" i="25"/>
  <c r="AO193" i="25"/>
  <c r="AN193" i="25"/>
  <c r="AM193" i="25"/>
  <c r="AL193" i="25"/>
  <c r="AO192" i="25"/>
  <c r="AN192" i="25"/>
  <c r="AM192" i="25"/>
  <c r="AL192" i="25"/>
  <c r="AO191" i="25"/>
  <c r="AN191" i="25"/>
  <c r="AM191" i="25"/>
  <c r="AL191" i="25"/>
  <c r="AO190" i="25"/>
  <c r="AN190" i="25"/>
  <c r="AM190" i="25"/>
  <c r="AL190" i="25"/>
  <c r="AO189" i="25"/>
  <c r="AN189" i="25"/>
  <c r="AM189" i="25"/>
  <c r="AL189" i="25"/>
  <c r="AO188" i="25"/>
  <c r="AN188" i="25"/>
  <c r="AM188" i="25"/>
  <c r="AL188" i="25"/>
  <c r="AO187" i="25"/>
  <c r="AN187" i="25"/>
  <c r="AM187" i="25"/>
  <c r="AL187" i="25"/>
  <c r="AO186" i="25"/>
  <c r="AN186" i="25"/>
  <c r="AM186" i="25"/>
  <c r="AL186" i="25"/>
  <c r="AO185" i="25"/>
  <c r="AN185" i="25"/>
  <c r="AM185" i="25"/>
  <c r="AL185" i="25"/>
  <c r="AO184" i="25"/>
  <c r="AN184" i="25"/>
  <c r="AM184" i="25"/>
  <c r="AL184" i="25"/>
  <c r="AO183" i="25"/>
  <c r="AN183" i="25"/>
  <c r="AM183" i="25"/>
  <c r="AL183" i="25"/>
  <c r="AO182" i="25"/>
  <c r="AN182" i="25"/>
  <c r="AM182" i="25"/>
  <c r="AL182" i="25"/>
  <c r="AO181" i="25"/>
  <c r="AN181" i="25"/>
  <c r="AM181" i="25"/>
  <c r="AL181" i="25"/>
  <c r="AO180" i="25"/>
  <c r="AN180" i="25"/>
  <c r="AM180" i="25"/>
  <c r="AL180" i="25"/>
  <c r="AO179" i="25"/>
  <c r="AN179" i="25"/>
  <c r="AM179" i="25"/>
  <c r="AL179" i="25"/>
  <c r="AO178" i="25"/>
  <c r="AN178" i="25"/>
  <c r="AM178" i="25"/>
  <c r="AL178" i="25"/>
  <c r="AS177" i="25"/>
  <c r="AR177" i="25"/>
  <c r="AQ177" i="25"/>
  <c r="AP177" i="25"/>
  <c r="AS176" i="25"/>
  <c r="AR176" i="25"/>
  <c r="AQ176" i="25"/>
  <c r="AP176" i="25"/>
  <c r="AS175" i="25"/>
  <c r="AR175" i="25"/>
  <c r="AQ175" i="25"/>
  <c r="AP175" i="25"/>
  <c r="AS174" i="25"/>
  <c r="AR174" i="25"/>
  <c r="AQ174" i="25"/>
  <c r="AP174" i="25"/>
  <c r="AS173" i="25"/>
  <c r="AR173" i="25"/>
  <c r="AQ173" i="25"/>
  <c r="AP173" i="25"/>
  <c r="AS172" i="25"/>
  <c r="AR172" i="25"/>
  <c r="AQ172" i="25"/>
  <c r="AP172" i="25"/>
  <c r="AS171" i="25"/>
  <c r="AR171" i="25"/>
  <c r="AQ171" i="25"/>
  <c r="AP171" i="25"/>
  <c r="AS170" i="25"/>
  <c r="AR170" i="25"/>
  <c r="AQ170" i="25"/>
  <c r="AP170" i="25"/>
  <c r="AS169" i="25"/>
  <c r="AR169" i="25"/>
  <c r="AQ169" i="25"/>
  <c r="AP169" i="25"/>
  <c r="AS168" i="25"/>
  <c r="AR168" i="25"/>
  <c r="AQ168" i="25"/>
  <c r="AP168" i="25"/>
  <c r="AS167" i="25"/>
  <c r="AR167" i="25"/>
  <c r="AQ167" i="25"/>
  <c r="AP167" i="25"/>
  <c r="AS166" i="25"/>
  <c r="AR166" i="25"/>
  <c r="AQ166" i="25"/>
  <c r="AP166" i="25"/>
  <c r="AS165" i="25"/>
  <c r="AR165" i="25"/>
  <c r="AQ165" i="25"/>
  <c r="AP165" i="25"/>
  <c r="AS164" i="25"/>
  <c r="AR164" i="25"/>
  <c r="AQ164" i="25"/>
  <c r="AP164" i="25"/>
  <c r="AS163" i="25"/>
  <c r="AR163" i="25"/>
  <c r="AQ163" i="25"/>
  <c r="AP163" i="25"/>
  <c r="AS162" i="25"/>
  <c r="AR162" i="25"/>
  <c r="AQ162" i="25"/>
  <c r="AP162" i="25"/>
  <c r="AS161" i="25"/>
  <c r="AR161" i="25"/>
  <c r="AQ161" i="25"/>
  <c r="AP161" i="25"/>
  <c r="AS160" i="25"/>
  <c r="AR160" i="25"/>
  <c r="AQ160" i="25"/>
  <c r="AP160" i="25"/>
  <c r="AS159" i="25"/>
  <c r="AR159" i="25"/>
  <c r="AQ159" i="25"/>
  <c r="AP159" i="25"/>
  <c r="AS158" i="25"/>
  <c r="AR158" i="25"/>
  <c r="AQ158" i="25"/>
  <c r="AP158" i="25"/>
  <c r="AS157" i="25"/>
  <c r="AR157" i="25"/>
  <c r="AQ157" i="25"/>
  <c r="AP157" i="25"/>
  <c r="AS156" i="25"/>
  <c r="AR156" i="25"/>
  <c r="AQ156" i="25"/>
  <c r="AP156" i="25"/>
  <c r="AS155" i="25"/>
  <c r="AR155" i="25"/>
  <c r="AQ155" i="25"/>
  <c r="AP155" i="25"/>
  <c r="AS154" i="25"/>
  <c r="AR154" i="25"/>
  <c r="AQ154" i="25"/>
  <c r="AP154" i="25"/>
  <c r="AS153" i="25"/>
  <c r="AR153" i="25"/>
  <c r="AQ153" i="25"/>
  <c r="AU151" i="25"/>
  <c r="AT151" i="25"/>
  <c r="AL151" i="25" s="1"/>
  <c r="AU150" i="25"/>
  <c r="AT150" i="25"/>
  <c r="AM150" i="25" s="1"/>
  <c r="AU149" i="25"/>
  <c r="AT149" i="25"/>
  <c r="AL149" i="25" s="1"/>
  <c r="AU148" i="25"/>
  <c r="AT148" i="25"/>
  <c r="AM148" i="25" s="1"/>
  <c r="AU147" i="25"/>
  <c r="AT147" i="25"/>
  <c r="AU146" i="25"/>
  <c r="AT146" i="25"/>
  <c r="AN146" i="25" s="1"/>
  <c r="AU145" i="25"/>
  <c r="AT145" i="25"/>
  <c r="AO145" i="25" s="1"/>
  <c r="AU144" i="25"/>
  <c r="AT144" i="25"/>
  <c r="AL144" i="25" s="1"/>
  <c r="AU143" i="25"/>
  <c r="AT143" i="25"/>
  <c r="AL143" i="25" s="1"/>
  <c r="AU142" i="25"/>
  <c r="AT142" i="25"/>
  <c r="AM142" i="25" s="1"/>
  <c r="AU141" i="25"/>
  <c r="AT141" i="25"/>
  <c r="AN141" i="25" s="1"/>
  <c r="AU140" i="25"/>
  <c r="AT140" i="25"/>
  <c r="AM140" i="25" s="1"/>
  <c r="AU139" i="25"/>
  <c r="AT139" i="25"/>
  <c r="AU138" i="25"/>
  <c r="AT138" i="25"/>
  <c r="AM138" i="25" s="1"/>
  <c r="AU137" i="25"/>
  <c r="AT137" i="25"/>
  <c r="AO137" i="25" s="1"/>
  <c r="AU136" i="25"/>
  <c r="AT136" i="25"/>
  <c r="AL136" i="25" s="1"/>
  <c r="AU135" i="25"/>
  <c r="AT135" i="25"/>
  <c r="AL135" i="25" s="1"/>
  <c r="AU134" i="25"/>
  <c r="AT134" i="25"/>
  <c r="AU133" i="25"/>
  <c r="AT133" i="25"/>
  <c r="AN133" i="25" s="1"/>
  <c r="AU132" i="25"/>
  <c r="AT132" i="25"/>
  <c r="AM132" i="25" s="1"/>
  <c r="AU131" i="25"/>
  <c r="AT131" i="25"/>
  <c r="AN131" i="25" s="1"/>
  <c r="AU130" i="25"/>
  <c r="AT130" i="25"/>
  <c r="AM130" i="25" s="1"/>
  <c r="AU129" i="25"/>
  <c r="AT129" i="25"/>
  <c r="AL129" i="25" s="1"/>
  <c r="AU128" i="25"/>
  <c r="AT128" i="25"/>
  <c r="AU127" i="25"/>
  <c r="AT127" i="25"/>
  <c r="AU126" i="25"/>
  <c r="AT126" i="25"/>
  <c r="AM126" i="25" s="1"/>
  <c r="AU125" i="25"/>
  <c r="AT125" i="25"/>
  <c r="AN125" i="25" s="1"/>
  <c r="AU124" i="25"/>
  <c r="AT124" i="25"/>
  <c r="AM124" i="25" s="1"/>
  <c r="AU123" i="25"/>
  <c r="AT123" i="25"/>
  <c r="AU122" i="25"/>
  <c r="AT122" i="25"/>
  <c r="AM122" i="25" s="1"/>
  <c r="AU121" i="25"/>
  <c r="AT121" i="25"/>
  <c r="AN121" i="25" s="1"/>
  <c r="AU120" i="25"/>
  <c r="AT120" i="25"/>
  <c r="AO120" i="25" s="1"/>
  <c r="AU119" i="25"/>
  <c r="AT119" i="25"/>
  <c r="AU118" i="25"/>
  <c r="AT118" i="25"/>
  <c r="AN118" i="25" s="1"/>
  <c r="AU117" i="25"/>
  <c r="AT117" i="25"/>
  <c r="AL117" i="25" s="1"/>
  <c r="AU116" i="25"/>
  <c r="AT116" i="25"/>
  <c r="AO116" i="25" s="1"/>
  <c r="AU115" i="25"/>
  <c r="AT115" i="25"/>
  <c r="AL115" i="25" s="1"/>
  <c r="AU114" i="25"/>
  <c r="AT114" i="25"/>
  <c r="AU113" i="25"/>
  <c r="AT113" i="25"/>
  <c r="AM113" i="25" s="1"/>
  <c r="AU112" i="25"/>
  <c r="AT112" i="25"/>
  <c r="AM112" i="25" s="1"/>
  <c r="AU111" i="25"/>
  <c r="AT111" i="25"/>
  <c r="AM111" i="25" s="1"/>
  <c r="AU110" i="25"/>
  <c r="AT110" i="25"/>
  <c r="AU109" i="25"/>
  <c r="AT109" i="25"/>
  <c r="AU108" i="25"/>
  <c r="AT108" i="25"/>
  <c r="AL108" i="25" s="1"/>
  <c r="AU107" i="25"/>
  <c r="AT107" i="25"/>
  <c r="AM107" i="25" s="1"/>
  <c r="AU106" i="25"/>
  <c r="AT106" i="25"/>
  <c r="AU105" i="25"/>
  <c r="AT105" i="25"/>
  <c r="AU104" i="25"/>
  <c r="AT104" i="25"/>
  <c r="AN104" i="25" s="1"/>
  <c r="AU103" i="25"/>
  <c r="AT103" i="25"/>
  <c r="AL103" i="25" s="1"/>
  <c r="AU102" i="25"/>
  <c r="AT102" i="25"/>
  <c r="AL102" i="25" s="1"/>
  <c r="AU101" i="25"/>
  <c r="AT101" i="25"/>
  <c r="AU100" i="25"/>
  <c r="AT100" i="25"/>
  <c r="AN100" i="25" s="1"/>
  <c r="AU99" i="25"/>
  <c r="AT99" i="25"/>
  <c r="AL99" i="25" s="1"/>
  <c r="AU98" i="25"/>
  <c r="AT98" i="25"/>
  <c r="AL98" i="25" s="1"/>
  <c r="AU97" i="25"/>
  <c r="AT97" i="25"/>
  <c r="AL97" i="25" s="1"/>
  <c r="AU96" i="25"/>
  <c r="AT96" i="25"/>
  <c r="AU95" i="25"/>
  <c r="AT95" i="25"/>
  <c r="AN95" i="25" s="1"/>
  <c r="AU94" i="25"/>
  <c r="AT94" i="25"/>
  <c r="AL94" i="25" s="1"/>
  <c r="AU93" i="25"/>
  <c r="AT93" i="25"/>
  <c r="AU92" i="25"/>
  <c r="AT92" i="25"/>
  <c r="AM92" i="25" s="1"/>
  <c r="AU91" i="25"/>
  <c r="AT91" i="25"/>
  <c r="AU90" i="25"/>
  <c r="AT90" i="25"/>
  <c r="AL90" i="25" s="1"/>
  <c r="AU89" i="25"/>
  <c r="AT89" i="25"/>
  <c r="AO89" i="25" s="1"/>
  <c r="AU88" i="25"/>
  <c r="AT88" i="25"/>
  <c r="AO88" i="25" s="1"/>
  <c r="AU87" i="25"/>
  <c r="AT87" i="25"/>
  <c r="AM87" i="25" s="1"/>
  <c r="AU86" i="25"/>
  <c r="AT86" i="25"/>
  <c r="AU85" i="25"/>
  <c r="AT85" i="25"/>
  <c r="AU84" i="25"/>
  <c r="AT84" i="25"/>
  <c r="AO84" i="25" s="1"/>
  <c r="AU83" i="25"/>
  <c r="AT83" i="25"/>
  <c r="AN83" i="25" s="1"/>
  <c r="AU82" i="25"/>
  <c r="AT82" i="25"/>
  <c r="AL82" i="25" s="1"/>
  <c r="AU81" i="25"/>
  <c r="AT81" i="25"/>
  <c r="AU80" i="25"/>
  <c r="AT80" i="25"/>
  <c r="AU79" i="25"/>
  <c r="AT79" i="25"/>
  <c r="AN79" i="25" s="1"/>
  <c r="AU78" i="25"/>
  <c r="AT78" i="25"/>
  <c r="AL78" i="25" s="1"/>
  <c r="AU77" i="25"/>
  <c r="AT77" i="25"/>
  <c r="AL77" i="25" s="1"/>
  <c r="AU76" i="25"/>
  <c r="AT76" i="25"/>
  <c r="AU75" i="25"/>
  <c r="AT75" i="25"/>
  <c r="AN75" i="25" s="1"/>
  <c r="AU74" i="25"/>
  <c r="AT74" i="25"/>
  <c r="AO74" i="25" s="1"/>
  <c r="AU73" i="25"/>
  <c r="AT73" i="25"/>
  <c r="AU72" i="25"/>
  <c r="AT72" i="25"/>
  <c r="AO72" i="25" s="1"/>
  <c r="AU71" i="25"/>
  <c r="AT71" i="25"/>
  <c r="AO71" i="25" s="1"/>
  <c r="AU70" i="25"/>
  <c r="AT70" i="25"/>
  <c r="AM70" i="25" s="1"/>
  <c r="AU69" i="25"/>
  <c r="AT69" i="25"/>
  <c r="AL69" i="25" s="1"/>
  <c r="AU68" i="25"/>
  <c r="AT68" i="25"/>
  <c r="AU67" i="25"/>
  <c r="AT67" i="25"/>
  <c r="AU66" i="25"/>
  <c r="AT66" i="25"/>
  <c r="AL66" i="25" s="1"/>
  <c r="AU65" i="25"/>
  <c r="AT65" i="25"/>
  <c r="AL65" i="25" s="1"/>
  <c r="AU64" i="25"/>
  <c r="AT64" i="25"/>
  <c r="AO64" i="25" s="1"/>
  <c r="AU63" i="25"/>
  <c r="AT63" i="25"/>
  <c r="AO63" i="25" s="1"/>
  <c r="AU62" i="25"/>
  <c r="AT62" i="25"/>
  <c r="AL62" i="25" s="1"/>
  <c r="AU61" i="25"/>
  <c r="AT61" i="25"/>
  <c r="AL61" i="25" s="1"/>
  <c r="AU60" i="25"/>
  <c r="AT60" i="25"/>
  <c r="AU59" i="25"/>
  <c r="AT59" i="25"/>
  <c r="AL59" i="25" s="1"/>
  <c r="AU58" i="25"/>
  <c r="AT58" i="25"/>
  <c r="AL58" i="25" s="1"/>
  <c r="AU57" i="25"/>
  <c r="AT57" i="25"/>
  <c r="AU56" i="25"/>
  <c r="AT56" i="25"/>
  <c r="AN56" i="25" s="1"/>
  <c r="AU55" i="25"/>
  <c r="AT55" i="25"/>
  <c r="AN55" i="25" s="1"/>
  <c r="AU54" i="25"/>
  <c r="AT54" i="25"/>
  <c r="AL54" i="25" s="1"/>
  <c r="AU53" i="25"/>
  <c r="AT53" i="25"/>
  <c r="AL53" i="25" s="1"/>
  <c r="AU52" i="25"/>
  <c r="AT52" i="25"/>
  <c r="AM52" i="25" s="1"/>
  <c r="AU51" i="25"/>
  <c r="AT51" i="25"/>
  <c r="AN51" i="25" s="1"/>
  <c r="AU50" i="25"/>
  <c r="AT50" i="25"/>
  <c r="AL50" i="25" s="1"/>
  <c r="AU49" i="25"/>
  <c r="AT49" i="25"/>
  <c r="AV47" i="25"/>
  <c r="AS47" i="25" s="1"/>
  <c r="AP47" i="25"/>
  <c r="AO47" i="25"/>
  <c r="AN47" i="25"/>
  <c r="AM47" i="25"/>
  <c r="AL47" i="25"/>
  <c r="BD46" i="25"/>
  <c r="AX46" i="25"/>
  <c r="BE46" i="25" s="1"/>
  <c r="AV46" i="25"/>
  <c r="AW46" i="25" s="1"/>
  <c r="AS46" i="25"/>
  <c r="AR46" i="25"/>
  <c r="AP46" i="25"/>
  <c r="AO46" i="25"/>
  <c r="AN46" i="25"/>
  <c r="AM46" i="25"/>
  <c r="AL46" i="25"/>
  <c r="O46" i="25"/>
  <c r="BC45" i="25"/>
  <c r="AX45" i="25"/>
  <c r="BE45" i="25" s="1"/>
  <c r="AW45" i="25"/>
  <c r="BB45" i="25" s="1"/>
  <c r="AV45" i="25"/>
  <c r="AS45" i="25"/>
  <c r="AR45" i="25"/>
  <c r="AQ45" i="25"/>
  <c r="AP45" i="25"/>
  <c r="AO45" i="25"/>
  <c r="AN45" i="25"/>
  <c r="AM45" i="25"/>
  <c r="AL45" i="25"/>
  <c r="AY45" i="25" s="1"/>
  <c r="N45" i="25" s="1"/>
  <c r="O45" i="25"/>
  <c r="AW44" i="25"/>
  <c r="BB44" i="25" s="1"/>
  <c r="AV44" i="25"/>
  <c r="AS44" i="25" s="1"/>
  <c r="AQ44" i="25"/>
  <c r="AP44" i="25"/>
  <c r="AO44" i="25"/>
  <c r="AN44" i="25"/>
  <c r="AM44" i="25"/>
  <c r="AL44" i="25"/>
  <c r="AV43" i="25"/>
  <c r="AS43" i="25" s="1"/>
  <c r="AP43" i="25"/>
  <c r="AO43" i="25"/>
  <c r="AN43" i="25"/>
  <c r="AM43" i="25"/>
  <c r="AL43" i="25"/>
  <c r="BD42" i="25"/>
  <c r="AX42" i="25"/>
  <c r="BE42" i="25" s="1"/>
  <c r="AV42" i="25"/>
  <c r="AW42" i="25" s="1"/>
  <c r="AS42" i="25"/>
  <c r="AR42" i="25"/>
  <c r="AP42" i="25"/>
  <c r="AO42" i="25"/>
  <c r="AN42" i="25"/>
  <c r="AM42" i="25"/>
  <c r="AL42" i="25"/>
  <c r="O42" i="25"/>
  <c r="BC41" i="25"/>
  <c r="AX41" i="25"/>
  <c r="AW41" i="25"/>
  <c r="BB41" i="25" s="1"/>
  <c r="AV41" i="25"/>
  <c r="AS41" i="25"/>
  <c r="AR41" i="25"/>
  <c r="AQ41" i="25"/>
  <c r="AP41" i="25"/>
  <c r="AO41" i="25"/>
  <c r="AN41" i="25"/>
  <c r="AM41" i="25"/>
  <c r="AL41" i="25"/>
  <c r="O41" i="25"/>
  <c r="BB40" i="25"/>
  <c r="AW40" i="25"/>
  <c r="AV40" i="25"/>
  <c r="AS40" i="25" s="1"/>
  <c r="AQ40" i="25"/>
  <c r="AP40" i="25"/>
  <c r="AO40" i="25"/>
  <c r="AN40" i="25"/>
  <c r="AM40" i="25"/>
  <c r="AL40" i="25"/>
  <c r="AV39" i="25"/>
  <c r="AP39" i="25"/>
  <c r="AO39" i="25"/>
  <c r="AN39" i="25"/>
  <c r="AM39" i="25"/>
  <c r="AL39" i="25"/>
  <c r="BD38" i="25"/>
  <c r="AY38" i="25"/>
  <c r="N38" i="25" s="1"/>
  <c r="W38" i="25" s="1"/>
  <c r="F38" i="25" s="1"/>
  <c r="AX38" i="25"/>
  <c r="BE38" i="25" s="1"/>
  <c r="AV38" i="25"/>
  <c r="AW38" i="25" s="1"/>
  <c r="AS38" i="25"/>
  <c r="AR38" i="25"/>
  <c r="AQ38" i="25"/>
  <c r="AP38" i="25"/>
  <c r="AO38" i="25"/>
  <c r="AN38" i="25"/>
  <c r="AM38" i="25"/>
  <c r="AL38" i="25"/>
  <c r="O38" i="25"/>
  <c r="BC37" i="25"/>
  <c r="AX37" i="25"/>
  <c r="AW37" i="25"/>
  <c r="BB37" i="25" s="1"/>
  <c r="AV37" i="25"/>
  <c r="AS37" i="25"/>
  <c r="AR37" i="25"/>
  <c r="AQ37" i="25"/>
  <c r="AP37" i="25"/>
  <c r="AO37" i="25"/>
  <c r="AN37" i="25"/>
  <c r="AM37" i="25"/>
  <c r="AL37" i="25"/>
  <c r="O37" i="25"/>
  <c r="AV36" i="25"/>
  <c r="AQ36" i="25" s="1"/>
  <c r="AO36" i="25"/>
  <c r="AN36" i="25"/>
  <c r="AM36" i="25"/>
  <c r="AL36" i="25"/>
  <c r="AV35" i="25"/>
  <c r="AS35" i="25"/>
  <c r="AP35" i="25"/>
  <c r="AO35" i="25"/>
  <c r="AN35" i="25"/>
  <c r="AM35" i="25"/>
  <c r="AL35" i="25"/>
  <c r="BC34" i="25"/>
  <c r="AX34" i="25"/>
  <c r="BE34" i="25" s="1"/>
  <c r="AV34" i="25"/>
  <c r="AW34" i="25" s="1"/>
  <c r="AS34" i="25"/>
  <c r="AR34" i="25"/>
  <c r="AP34" i="25"/>
  <c r="AO34" i="25"/>
  <c r="AN34" i="25"/>
  <c r="AM34" i="25"/>
  <c r="AL34" i="25"/>
  <c r="O34" i="25"/>
  <c r="AX33" i="25"/>
  <c r="AW33" i="25"/>
  <c r="BA33" i="25" s="1"/>
  <c r="AV33" i="25"/>
  <c r="AS33" i="25"/>
  <c r="AR33" i="25"/>
  <c r="AQ33" i="25"/>
  <c r="AP33" i="25"/>
  <c r="AO33" i="25"/>
  <c r="AN33" i="25"/>
  <c r="AM33" i="25"/>
  <c r="AL33" i="25"/>
  <c r="O33" i="25"/>
  <c r="BE31" i="25"/>
  <c r="BB31" i="25"/>
  <c r="AX31" i="25"/>
  <c r="BD31" i="25" s="1"/>
  <c r="AW31" i="25"/>
  <c r="BC31" i="25" s="1"/>
  <c r="AS31" i="25"/>
  <c r="AR31" i="25"/>
  <c r="AQ31" i="25"/>
  <c r="AP31" i="25"/>
  <c r="AO31" i="25"/>
  <c r="AN31" i="25"/>
  <c r="AM31" i="25"/>
  <c r="AL31" i="25"/>
  <c r="O31" i="25"/>
  <c r="BD30" i="25"/>
  <c r="BC30" i="25"/>
  <c r="AX30" i="25"/>
  <c r="BE30" i="25" s="1"/>
  <c r="AW30" i="25"/>
  <c r="BB30" i="25" s="1"/>
  <c r="AS30" i="25"/>
  <c r="AR30" i="25"/>
  <c r="AQ30" i="25"/>
  <c r="AP30" i="25"/>
  <c r="AO30" i="25"/>
  <c r="AN30" i="25"/>
  <c r="AY30" i="25" s="1"/>
  <c r="N30" i="25" s="1"/>
  <c r="AM30" i="25"/>
  <c r="AL30" i="25"/>
  <c r="O30" i="25"/>
  <c r="BE29" i="25"/>
  <c r="AX29" i="25"/>
  <c r="BD29" i="25" s="1"/>
  <c r="AW29" i="25"/>
  <c r="BC29" i="25" s="1"/>
  <c r="AS29" i="25"/>
  <c r="AR29" i="25"/>
  <c r="AQ29" i="25"/>
  <c r="AP29" i="25"/>
  <c r="AO29" i="25"/>
  <c r="AN29" i="25"/>
  <c r="AM29" i="25"/>
  <c r="AL29" i="25"/>
  <c r="AY29" i="25" s="1"/>
  <c r="N29" i="25" s="1"/>
  <c r="W29" i="25" s="1"/>
  <c r="F29" i="25" s="1"/>
  <c r="O29" i="25"/>
  <c r="BC28" i="25"/>
  <c r="AX28" i="25"/>
  <c r="BE28" i="25" s="1"/>
  <c r="AW28" i="25"/>
  <c r="BB28" i="25" s="1"/>
  <c r="AS28" i="25"/>
  <c r="AR28" i="25"/>
  <c r="AQ28" i="25"/>
  <c r="AP28" i="25"/>
  <c r="AO28" i="25"/>
  <c r="AN28" i="25"/>
  <c r="AM28" i="25"/>
  <c r="AY28" i="25" s="1"/>
  <c r="N28" i="25" s="1"/>
  <c r="W28" i="25" s="1"/>
  <c r="F28" i="25" s="1"/>
  <c r="AL28" i="25"/>
  <c r="O28" i="25"/>
  <c r="BE27" i="25"/>
  <c r="BB27" i="25"/>
  <c r="AX27" i="25"/>
  <c r="BD27" i="25" s="1"/>
  <c r="AW27" i="25"/>
  <c r="BC27" i="25" s="1"/>
  <c r="AS27" i="25"/>
  <c r="AR27" i="25"/>
  <c r="AQ27" i="25"/>
  <c r="AP27" i="25"/>
  <c r="AO27" i="25"/>
  <c r="AN27" i="25"/>
  <c r="AM27" i="25"/>
  <c r="AL27" i="25"/>
  <c r="O27" i="25"/>
  <c r="BD26" i="25"/>
  <c r="BC26" i="25"/>
  <c r="AX26" i="25"/>
  <c r="BE26" i="25" s="1"/>
  <c r="AW26" i="25"/>
  <c r="BB26" i="25" s="1"/>
  <c r="AS26" i="25"/>
  <c r="AR26" i="25"/>
  <c r="AQ26" i="25"/>
  <c r="AP26" i="25"/>
  <c r="AO26" i="25"/>
  <c r="AN26" i="25"/>
  <c r="AY26" i="25" s="1"/>
  <c r="N26" i="25" s="1"/>
  <c r="W26" i="25" s="1"/>
  <c r="F26" i="25" s="1"/>
  <c r="AM26" i="25"/>
  <c r="AL26" i="25"/>
  <c r="O26" i="25"/>
  <c r="BE25" i="25"/>
  <c r="BA25" i="25"/>
  <c r="AX25" i="25"/>
  <c r="BD25" i="25" s="1"/>
  <c r="AW25" i="25"/>
  <c r="BC25" i="25" s="1"/>
  <c r="AS25" i="25"/>
  <c r="AR25" i="25"/>
  <c r="AQ25" i="25"/>
  <c r="AP25" i="25"/>
  <c r="AO25" i="25"/>
  <c r="AN25" i="25"/>
  <c r="AM25" i="25"/>
  <c r="AL25" i="25"/>
  <c r="AY25" i="25" s="1"/>
  <c r="N25" i="25" s="1"/>
  <c r="W25" i="25"/>
  <c r="F25" i="25" s="1"/>
  <c r="O25" i="25"/>
  <c r="BC24" i="25"/>
  <c r="AX24" i="25"/>
  <c r="BE24" i="25" s="1"/>
  <c r="AW24" i="25"/>
  <c r="BB24" i="25" s="1"/>
  <c r="AS24" i="25"/>
  <c r="AR24" i="25"/>
  <c r="AQ24" i="25"/>
  <c r="AP24" i="25"/>
  <c r="AO24" i="25"/>
  <c r="AN24" i="25"/>
  <c r="AM24" i="25"/>
  <c r="AY24" i="25" s="1"/>
  <c r="N24" i="25" s="1"/>
  <c r="W24" i="25" s="1"/>
  <c r="F24" i="25" s="1"/>
  <c r="AL24" i="25"/>
  <c r="O24" i="25"/>
  <c r="BE23" i="25"/>
  <c r="BB23" i="25"/>
  <c r="AX23" i="25"/>
  <c r="BD23" i="25" s="1"/>
  <c r="AW23" i="25"/>
  <c r="BC23" i="25" s="1"/>
  <c r="AS23" i="25"/>
  <c r="AR23" i="25"/>
  <c r="AQ23" i="25"/>
  <c r="AP23" i="25"/>
  <c r="AO23" i="25"/>
  <c r="AN23" i="25"/>
  <c r="AM23" i="25"/>
  <c r="AL23" i="25"/>
  <c r="O23" i="25"/>
  <c r="BD22" i="25"/>
  <c r="BC22" i="25"/>
  <c r="AX22" i="25"/>
  <c r="BE22" i="25" s="1"/>
  <c r="AW22" i="25"/>
  <c r="BB22" i="25" s="1"/>
  <c r="AS22" i="25"/>
  <c r="AR22" i="25"/>
  <c r="AQ22" i="25"/>
  <c r="AP22" i="25"/>
  <c r="AO22" i="25"/>
  <c r="AN22" i="25"/>
  <c r="AY22" i="25" s="1"/>
  <c r="N22" i="25" s="1"/>
  <c r="W22" i="25" s="1"/>
  <c r="F22" i="25" s="1"/>
  <c r="AM22" i="25"/>
  <c r="AL22" i="25"/>
  <c r="O22" i="25"/>
  <c r="BE21" i="25"/>
  <c r="AX21" i="25"/>
  <c r="BD21" i="25" s="1"/>
  <c r="AW21" i="25"/>
  <c r="BC21" i="25" s="1"/>
  <c r="AS21" i="25"/>
  <c r="AR21" i="25"/>
  <c r="AQ21" i="25"/>
  <c r="AP21" i="25"/>
  <c r="AO21" i="25"/>
  <c r="AN21" i="25"/>
  <c r="AM21" i="25"/>
  <c r="AL21" i="25"/>
  <c r="AY21" i="25" s="1"/>
  <c r="N21" i="25" s="1"/>
  <c r="O21" i="25"/>
  <c r="BC20" i="25"/>
  <c r="AX20" i="25"/>
  <c r="BE20" i="25" s="1"/>
  <c r="AW20" i="25"/>
  <c r="BB20" i="25" s="1"/>
  <c r="AS20" i="25"/>
  <c r="AR20" i="25"/>
  <c r="AQ20" i="25"/>
  <c r="AP20" i="25"/>
  <c r="AO20" i="25"/>
  <c r="AN20" i="25"/>
  <c r="AM20" i="25"/>
  <c r="AY20" i="25" s="1"/>
  <c r="N20" i="25" s="1"/>
  <c r="W20" i="25" s="1"/>
  <c r="F20" i="25" s="1"/>
  <c r="AL20" i="25"/>
  <c r="O20" i="25"/>
  <c r="BE19" i="25"/>
  <c r="BB19" i="25"/>
  <c r="AX19" i="25"/>
  <c r="BD19" i="25" s="1"/>
  <c r="AW19" i="25"/>
  <c r="BC19" i="25" s="1"/>
  <c r="AS19" i="25"/>
  <c r="AR19" i="25"/>
  <c r="AQ19" i="25"/>
  <c r="AP19" i="25"/>
  <c r="AO19" i="25"/>
  <c r="AN19" i="25"/>
  <c r="AM19" i="25"/>
  <c r="AL19" i="25"/>
  <c r="O19" i="25"/>
  <c r="BB18" i="25"/>
  <c r="AX18" i="25"/>
  <c r="BE18" i="25" s="1"/>
  <c r="AW18" i="25"/>
  <c r="BA18" i="25" s="1"/>
  <c r="AS18" i="25"/>
  <c r="AR18" i="25"/>
  <c r="AQ18" i="25"/>
  <c r="AP18" i="25"/>
  <c r="AO18" i="25"/>
  <c r="AN18" i="25"/>
  <c r="AM18" i="25"/>
  <c r="AL18" i="25"/>
  <c r="AY18" i="25" s="1"/>
  <c r="N18" i="25" s="1"/>
  <c r="O18" i="25"/>
  <c r="BE17" i="25"/>
  <c r="BC17" i="25"/>
  <c r="BA17" i="25"/>
  <c r="AX17" i="25"/>
  <c r="BD17" i="25" s="1"/>
  <c r="AW17" i="25"/>
  <c r="BB17" i="25" s="1"/>
  <c r="L17" i="25" s="1"/>
  <c r="X17" i="25" s="1"/>
  <c r="G17" i="25" s="1"/>
  <c r="AS17" i="25"/>
  <c r="AR17" i="25"/>
  <c r="AQ17" i="25"/>
  <c r="AP17" i="25"/>
  <c r="AO17" i="25"/>
  <c r="AN17" i="25"/>
  <c r="AM17" i="25"/>
  <c r="AY17" i="25" s="1"/>
  <c r="N17" i="25" s="1"/>
  <c r="W17" i="25" s="1"/>
  <c r="F17" i="25" s="1"/>
  <c r="AL17" i="25"/>
  <c r="O17" i="25"/>
  <c r="BC16" i="25"/>
  <c r="BA16" i="25"/>
  <c r="AX16" i="25"/>
  <c r="BE16" i="25" s="1"/>
  <c r="AW16" i="25"/>
  <c r="BB16" i="25" s="1"/>
  <c r="AS16" i="25"/>
  <c r="AR16" i="25"/>
  <c r="AQ16" i="25"/>
  <c r="AP16" i="25"/>
  <c r="AO16" i="25"/>
  <c r="AN16" i="25"/>
  <c r="AM16" i="25"/>
  <c r="AL16" i="25"/>
  <c r="AY16" i="25" s="1"/>
  <c r="N16" i="25" s="1"/>
  <c r="W16" i="25" s="1"/>
  <c r="F16" i="25" s="1"/>
  <c r="O16" i="25"/>
  <c r="BE15" i="25"/>
  <c r="BC15" i="25"/>
  <c r="BA15" i="25"/>
  <c r="AX15" i="25"/>
  <c r="BD15" i="25" s="1"/>
  <c r="AW15" i="25"/>
  <c r="BB15" i="25" s="1"/>
  <c r="AS15" i="25"/>
  <c r="AR15" i="25"/>
  <c r="AQ15" i="25"/>
  <c r="AP15" i="25"/>
  <c r="AO15" i="25"/>
  <c r="AN15" i="25"/>
  <c r="AM15" i="25"/>
  <c r="AL15" i="25"/>
  <c r="AY15" i="25" s="1"/>
  <c r="N15" i="25" s="1"/>
  <c r="W15" i="25" s="1"/>
  <c r="F15" i="25" s="1"/>
  <c r="O15" i="25"/>
  <c r="BC14" i="25"/>
  <c r="BA14" i="25"/>
  <c r="AX14" i="25"/>
  <c r="BE14" i="25" s="1"/>
  <c r="AW14" i="25"/>
  <c r="BB14" i="25" s="1"/>
  <c r="AS14" i="25"/>
  <c r="AR14" i="25"/>
  <c r="AQ14" i="25"/>
  <c r="AP14" i="25"/>
  <c r="AO14" i="25"/>
  <c r="AN14" i="25"/>
  <c r="AM14" i="25"/>
  <c r="AL14" i="25"/>
  <c r="AY14" i="25" s="1"/>
  <c r="N14" i="25" s="1"/>
  <c r="O14" i="25"/>
  <c r="BE13" i="25"/>
  <c r="BC13" i="25"/>
  <c r="BA13" i="25"/>
  <c r="AX13" i="25"/>
  <c r="BD13" i="25" s="1"/>
  <c r="AW13" i="25"/>
  <c r="BB13" i="25" s="1"/>
  <c r="L13" i="25" s="1"/>
  <c r="X13" i="25" s="1"/>
  <c r="G13" i="25" s="1"/>
  <c r="AS13" i="25"/>
  <c r="AR13" i="25"/>
  <c r="AQ13" i="25"/>
  <c r="AP13" i="25"/>
  <c r="AO13" i="25"/>
  <c r="AN13" i="25"/>
  <c r="AM13" i="25"/>
  <c r="AL13" i="25"/>
  <c r="AY13" i="25" s="1"/>
  <c r="N13" i="25" s="1"/>
  <c r="W13" i="25" s="1"/>
  <c r="F13" i="25" s="1"/>
  <c r="I13" i="25" s="1"/>
  <c r="O13" i="25"/>
  <c r="BC12" i="25"/>
  <c r="BA12" i="25"/>
  <c r="AX12" i="25"/>
  <c r="BE12" i="25" s="1"/>
  <c r="AW12" i="25"/>
  <c r="BB12" i="25" s="1"/>
  <c r="AS12" i="25"/>
  <c r="AR12" i="25"/>
  <c r="AQ12" i="25"/>
  <c r="AP12" i="25"/>
  <c r="AO12" i="25"/>
  <c r="AN12" i="25"/>
  <c r="AM12" i="25"/>
  <c r="AL12" i="25"/>
  <c r="AY12" i="25" s="1"/>
  <c r="N12" i="25" s="1"/>
  <c r="W12" i="25" s="1"/>
  <c r="F12" i="25" s="1"/>
  <c r="O12" i="25"/>
  <c r="BE11" i="25"/>
  <c r="BC11" i="25"/>
  <c r="BA11" i="25"/>
  <c r="AX11" i="25"/>
  <c r="BD11" i="25" s="1"/>
  <c r="AW11" i="25"/>
  <c r="BB11" i="25" s="1"/>
  <c r="AS11" i="25"/>
  <c r="AR11" i="25"/>
  <c r="AQ11" i="25"/>
  <c r="AP11" i="25"/>
  <c r="AO11" i="25"/>
  <c r="AN11" i="25"/>
  <c r="AM11" i="25"/>
  <c r="AL11" i="25"/>
  <c r="AY11" i="25" s="1"/>
  <c r="N11" i="25" s="1"/>
  <c r="W11" i="25" s="1"/>
  <c r="F11" i="25" s="1"/>
  <c r="O11" i="25"/>
  <c r="BC10" i="25"/>
  <c r="BA10" i="25"/>
  <c r="AX10" i="25"/>
  <c r="BE10" i="25" s="1"/>
  <c r="AW10" i="25"/>
  <c r="BB10" i="25" s="1"/>
  <c r="AS10" i="25"/>
  <c r="AR10" i="25"/>
  <c r="AQ10" i="25"/>
  <c r="AP10" i="25"/>
  <c r="AO10" i="25"/>
  <c r="AN10" i="25"/>
  <c r="AM10" i="25"/>
  <c r="AL10" i="25"/>
  <c r="AY10" i="25" s="1"/>
  <c r="N10" i="25" s="1"/>
  <c r="O10" i="25"/>
  <c r="BE9" i="25"/>
  <c r="BC9" i="25"/>
  <c r="BA9" i="25"/>
  <c r="AX9" i="25"/>
  <c r="BD9" i="25" s="1"/>
  <c r="AW9" i="25"/>
  <c r="BB9" i="25" s="1"/>
  <c r="L9" i="25" s="1"/>
  <c r="X9" i="25" s="1"/>
  <c r="G9" i="25" s="1"/>
  <c r="AS9" i="25"/>
  <c r="AR9" i="25"/>
  <c r="AQ9" i="25"/>
  <c r="AP9" i="25"/>
  <c r="AO9" i="25"/>
  <c r="AN9" i="25"/>
  <c r="AM9" i="25"/>
  <c r="AL9" i="25"/>
  <c r="AY9" i="25" s="1"/>
  <c r="N9" i="25" s="1"/>
  <c r="O9" i="25"/>
  <c r="BC8" i="25"/>
  <c r="BA8" i="25"/>
  <c r="AX8" i="25"/>
  <c r="BE8" i="25" s="1"/>
  <c r="AW8" i="25"/>
  <c r="BB8" i="25" s="1"/>
  <c r="AS8" i="25"/>
  <c r="AR8" i="25"/>
  <c r="AQ8" i="25"/>
  <c r="AP8" i="25"/>
  <c r="AO8" i="25"/>
  <c r="AN8" i="25"/>
  <c r="AM8" i="25"/>
  <c r="AL8" i="25"/>
  <c r="AY8" i="25" s="1"/>
  <c r="N8" i="25" s="1"/>
  <c r="W8" i="25" s="1"/>
  <c r="F8" i="25" s="1"/>
  <c r="O8" i="25"/>
  <c r="BE7" i="25"/>
  <c r="BC7" i="25"/>
  <c r="BA7" i="25"/>
  <c r="AX7" i="25"/>
  <c r="BD7" i="25" s="1"/>
  <c r="AW7" i="25"/>
  <c r="BB7" i="25" s="1"/>
  <c r="AS7" i="25"/>
  <c r="AR7" i="25"/>
  <c r="AQ7" i="25"/>
  <c r="AP7" i="25"/>
  <c r="AO7" i="25"/>
  <c r="AN7" i="25"/>
  <c r="AM7" i="25"/>
  <c r="AL7" i="25"/>
  <c r="AY7" i="25" s="1"/>
  <c r="N7" i="25" s="1"/>
  <c r="W7" i="25" s="1"/>
  <c r="F7" i="25" s="1"/>
  <c r="O7" i="25"/>
  <c r="BC6" i="25"/>
  <c r="BA6" i="25"/>
  <c r="AX6" i="25"/>
  <c r="BE6" i="25" s="1"/>
  <c r="AW6" i="25"/>
  <c r="BB6" i="25" s="1"/>
  <c r="AS6" i="25"/>
  <c r="AR6" i="25"/>
  <c r="AQ6" i="25"/>
  <c r="AP6" i="25"/>
  <c r="AO6" i="25"/>
  <c r="AN6" i="25"/>
  <c r="AM6" i="25"/>
  <c r="AL6" i="25"/>
  <c r="AY6" i="25" s="1"/>
  <c r="N6" i="25" s="1"/>
  <c r="O6" i="25"/>
  <c r="BE5" i="25"/>
  <c r="BC5" i="25"/>
  <c r="BA5" i="25"/>
  <c r="AX5" i="25"/>
  <c r="BD5" i="25" s="1"/>
  <c r="AW5" i="25"/>
  <c r="BB5" i="25" s="1"/>
  <c r="L5" i="25" s="1"/>
  <c r="X5" i="25" s="1"/>
  <c r="G5" i="25" s="1"/>
  <c r="AS5" i="25"/>
  <c r="AR5" i="25"/>
  <c r="AQ5" i="25"/>
  <c r="AP5" i="25"/>
  <c r="AO5" i="25"/>
  <c r="AN5" i="25"/>
  <c r="AM5" i="25"/>
  <c r="AL5" i="25"/>
  <c r="AY5" i="25" s="1"/>
  <c r="N5" i="25" s="1"/>
  <c r="W5" i="25" s="1"/>
  <c r="F5" i="25" s="1"/>
  <c r="I5" i="25" s="1"/>
  <c r="O5" i="25"/>
  <c r="BC4" i="25"/>
  <c r="BA4" i="25"/>
  <c r="AX4" i="25"/>
  <c r="BE4" i="25" s="1"/>
  <c r="AW4" i="25"/>
  <c r="BB4" i="25" s="1"/>
  <c r="AS4" i="25"/>
  <c r="AR4" i="25"/>
  <c r="AQ4" i="25"/>
  <c r="AP4" i="25"/>
  <c r="AO4" i="25"/>
  <c r="AN4" i="25"/>
  <c r="AM4" i="25"/>
  <c r="AY4" i="25" s="1"/>
  <c r="N4" i="25" s="1"/>
  <c r="W4" i="25" s="1"/>
  <c r="F4" i="25" s="1"/>
  <c r="AL4" i="25"/>
  <c r="O4" i="25"/>
  <c r="BE3" i="25"/>
  <c r="BC3" i="25"/>
  <c r="BA3" i="25"/>
  <c r="AX3" i="25"/>
  <c r="BD3" i="25" s="1"/>
  <c r="AW3" i="25"/>
  <c r="BB3" i="25" s="1"/>
  <c r="AS3" i="25"/>
  <c r="AR3" i="25"/>
  <c r="AQ3" i="25"/>
  <c r="AP3" i="25"/>
  <c r="AO3" i="25"/>
  <c r="AN3" i="25"/>
  <c r="AM3" i="25"/>
  <c r="AL3" i="25"/>
  <c r="AY3" i="25" s="1"/>
  <c r="N3" i="25" s="1"/>
  <c r="W3" i="25" s="1"/>
  <c r="F3" i="25" s="1"/>
  <c r="O3" i="25"/>
  <c r="BH2" i="25"/>
  <c r="BE2" i="25"/>
  <c r="BD2" i="25"/>
  <c r="AX2" i="25"/>
  <c r="AW2" i="25"/>
  <c r="BC2" i="25" s="1"/>
  <c r="AS2" i="25"/>
  <c r="AR2" i="25"/>
  <c r="AQ2" i="25"/>
  <c r="AP2" i="25"/>
  <c r="AO2" i="25"/>
  <c r="AN2" i="25"/>
  <c r="AY2" i="25" s="1"/>
  <c r="N2" i="25" s="1"/>
  <c r="F2" i="25" s="1"/>
  <c r="AM2" i="25"/>
  <c r="AL2" i="25"/>
  <c r="O2" i="25"/>
  <c r="BH1" i="25"/>
  <c r="O1" i="25"/>
  <c r="AL202" i="8"/>
  <c r="AM202" i="8"/>
  <c r="AN202" i="8"/>
  <c r="AO202" i="8"/>
  <c r="AL179" i="8"/>
  <c r="AM179" i="8"/>
  <c r="AN179" i="8"/>
  <c r="AO179" i="8"/>
  <c r="AL180" i="8"/>
  <c r="AM180" i="8"/>
  <c r="AN180" i="8"/>
  <c r="AO180" i="8"/>
  <c r="AL181" i="8"/>
  <c r="AM181" i="8"/>
  <c r="AN181" i="8"/>
  <c r="AO181" i="8"/>
  <c r="AL182" i="8"/>
  <c r="AM182" i="8"/>
  <c r="AN182" i="8"/>
  <c r="AO182" i="8"/>
  <c r="AL183" i="8"/>
  <c r="AM183" i="8"/>
  <c r="AN183" i="8"/>
  <c r="AO183" i="8"/>
  <c r="AL184" i="8"/>
  <c r="AM184" i="8"/>
  <c r="AN184" i="8"/>
  <c r="AO184" i="8"/>
  <c r="AL185" i="8"/>
  <c r="AM185" i="8"/>
  <c r="AN185" i="8"/>
  <c r="AO185" i="8"/>
  <c r="AL186" i="8"/>
  <c r="AM186" i="8"/>
  <c r="AN186" i="8"/>
  <c r="AO186" i="8"/>
  <c r="AL187" i="8"/>
  <c r="AM187" i="8"/>
  <c r="AN187" i="8"/>
  <c r="AO187" i="8"/>
  <c r="AL188" i="8"/>
  <c r="AM188" i="8"/>
  <c r="AN188" i="8"/>
  <c r="AO188" i="8"/>
  <c r="AL189" i="8"/>
  <c r="AM189" i="8"/>
  <c r="AN189" i="8"/>
  <c r="AO189" i="8"/>
  <c r="AL190" i="8"/>
  <c r="AM190" i="8"/>
  <c r="AN190" i="8"/>
  <c r="AO190" i="8"/>
  <c r="AL191" i="8"/>
  <c r="AM191" i="8"/>
  <c r="AN191" i="8"/>
  <c r="AO191" i="8"/>
  <c r="AL192" i="8"/>
  <c r="AM192" i="8"/>
  <c r="AN192" i="8"/>
  <c r="AO192" i="8"/>
  <c r="AL193" i="8"/>
  <c r="AM193" i="8"/>
  <c r="AN193" i="8"/>
  <c r="AO193" i="8"/>
  <c r="AL194" i="8"/>
  <c r="AM194" i="8"/>
  <c r="AN194" i="8"/>
  <c r="AO194" i="8"/>
  <c r="AL195" i="8"/>
  <c r="AM195" i="8"/>
  <c r="AN195" i="8"/>
  <c r="AO195" i="8"/>
  <c r="AL196" i="8"/>
  <c r="AM196" i="8"/>
  <c r="AN196" i="8"/>
  <c r="AO196" i="8"/>
  <c r="AL197" i="8"/>
  <c r="AM197" i="8"/>
  <c r="AN197" i="8"/>
  <c r="AO197" i="8"/>
  <c r="AL198" i="8"/>
  <c r="AM198" i="8"/>
  <c r="AN198" i="8"/>
  <c r="AO198" i="8"/>
  <c r="AL199" i="8"/>
  <c r="AM199" i="8"/>
  <c r="AN199" i="8"/>
  <c r="AO199" i="8"/>
  <c r="AL200" i="8"/>
  <c r="AM200" i="8"/>
  <c r="AN200" i="8"/>
  <c r="AO200" i="8"/>
  <c r="AL201" i="8"/>
  <c r="AM201" i="8"/>
  <c r="AN201" i="8"/>
  <c r="AO201" i="8"/>
  <c r="AM178" i="8"/>
  <c r="AP169" i="8"/>
  <c r="AQ169" i="8"/>
  <c r="AR169" i="8"/>
  <c r="AS169" i="8"/>
  <c r="AP170" i="8"/>
  <c r="AQ170" i="8"/>
  <c r="AR170" i="8"/>
  <c r="AS170" i="8"/>
  <c r="AP171" i="8"/>
  <c r="AQ171" i="8"/>
  <c r="AR171" i="8"/>
  <c r="AS171" i="8"/>
  <c r="AP172" i="8"/>
  <c r="AQ172" i="8"/>
  <c r="AR172" i="8"/>
  <c r="AS172" i="8"/>
  <c r="AP173" i="8"/>
  <c r="AQ173" i="8"/>
  <c r="AR173" i="8"/>
  <c r="AS173" i="8"/>
  <c r="AP174" i="8"/>
  <c r="AQ174" i="8"/>
  <c r="AR174" i="8"/>
  <c r="AS174" i="8"/>
  <c r="AP175" i="8"/>
  <c r="AQ175" i="8"/>
  <c r="AR175" i="8"/>
  <c r="AS175" i="8"/>
  <c r="AP176" i="8"/>
  <c r="AQ176" i="8"/>
  <c r="AR176" i="8"/>
  <c r="AS176" i="8"/>
  <c r="AP177" i="8"/>
  <c r="AQ177" i="8"/>
  <c r="AR177" i="8"/>
  <c r="AS177" i="8"/>
  <c r="AP154" i="8"/>
  <c r="AQ154" i="8"/>
  <c r="AR154" i="8"/>
  <c r="AS154" i="8"/>
  <c r="AP155" i="8"/>
  <c r="AQ155" i="8"/>
  <c r="AR155" i="8"/>
  <c r="AS155" i="8"/>
  <c r="AP156" i="8"/>
  <c r="AQ156" i="8"/>
  <c r="AR156" i="8"/>
  <c r="AS156" i="8"/>
  <c r="AP157" i="8"/>
  <c r="AQ157" i="8"/>
  <c r="AR157" i="8"/>
  <c r="AS157" i="8"/>
  <c r="AP158" i="8"/>
  <c r="AQ158" i="8"/>
  <c r="AR158" i="8"/>
  <c r="AS158" i="8"/>
  <c r="AP159" i="8"/>
  <c r="AQ159" i="8"/>
  <c r="AR159" i="8"/>
  <c r="AS159" i="8"/>
  <c r="AP160" i="8"/>
  <c r="AQ160" i="8"/>
  <c r="AR160" i="8"/>
  <c r="AS160" i="8"/>
  <c r="AP161" i="8"/>
  <c r="AQ161" i="8"/>
  <c r="AR161" i="8"/>
  <c r="AS161" i="8"/>
  <c r="AP162" i="8"/>
  <c r="AQ162" i="8"/>
  <c r="AR162" i="8"/>
  <c r="AS162" i="8"/>
  <c r="AP163" i="8"/>
  <c r="AQ163" i="8"/>
  <c r="AR163" i="8"/>
  <c r="AS163" i="8"/>
  <c r="AP164" i="8"/>
  <c r="AQ164" i="8"/>
  <c r="AR164" i="8"/>
  <c r="AS164" i="8"/>
  <c r="AP165" i="8"/>
  <c r="AQ165" i="8"/>
  <c r="AR165" i="8"/>
  <c r="AS165" i="8"/>
  <c r="AP166" i="8"/>
  <c r="AQ166" i="8"/>
  <c r="AR166" i="8"/>
  <c r="AS166" i="8"/>
  <c r="AP167" i="8"/>
  <c r="AQ167" i="8"/>
  <c r="AR167" i="8"/>
  <c r="AS167" i="8"/>
  <c r="AP168" i="8"/>
  <c r="AQ168" i="8"/>
  <c r="AR168" i="8"/>
  <c r="AS168" i="8"/>
  <c r="AT88" i="8"/>
  <c r="AL88" i="8" s="1"/>
  <c r="AU88" i="8"/>
  <c r="AT89" i="8"/>
  <c r="AM89" i="8" s="1"/>
  <c r="AU89" i="8"/>
  <c r="AT90" i="8"/>
  <c r="AL90" i="8" s="1"/>
  <c r="AU90" i="8"/>
  <c r="AT91" i="8"/>
  <c r="AL91" i="8" s="1"/>
  <c r="AU91" i="8"/>
  <c r="AT92" i="8"/>
  <c r="AL92" i="8" s="1"/>
  <c r="AU92" i="8"/>
  <c r="AT93" i="8"/>
  <c r="AU93" i="8"/>
  <c r="AT94" i="8"/>
  <c r="AL94" i="8" s="1"/>
  <c r="AU94" i="8"/>
  <c r="AT95" i="8"/>
  <c r="AL95" i="8" s="1"/>
  <c r="AU95" i="8"/>
  <c r="AT96" i="8"/>
  <c r="AO96" i="8" s="1"/>
  <c r="AU96" i="8"/>
  <c r="AT97" i="8"/>
  <c r="AU97" i="8"/>
  <c r="AT98" i="8"/>
  <c r="AL98" i="8" s="1"/>
  <c r="AU98" i="8"/>
  <c r="AT99" i="8"/>
  <c r="AM99" i="8" s="1"/>
  <c r="AU99" i="8"/>
  <c r="AT100" i="8"/>
  <c r="AO100" i="8" s="1"/>
  <c r="AU100" i="8"/>
  <c r="AT101" i="8"/>
  <c r="AL101" i="8" s="1"/>
  <c r="AU101" i="8"/>
  <c r="AT102" i="8"/>
  <c r="AM102" i="8" s="1"/>
  <c r="AU102" i="8"/>
  <c r="AT103" i="8"/>
  <c r="AU103" i="8"/>
  <c r="AT104" i="8"/>
  <c r="AU104" i="8"/>
  <c r="AT105" i="8"/>
  <c r="AL105" i="8" s="1"/>
  <c r="AU105" i="8"/>
  <c r="AT106" i="8"/>
  <c r="AU106" i="8"/>
  <c r="AT107" i="8"/>
  <c r="AN107" i="8" s="1"/>
  <c r="AU107" i="8"/>
  <c r="AT108" i="8"/>
  <c r="AO108" i="8" s="1"/>
  <c r="AU108" i="8"/>
  <c r="AT109" i="8"/>
  <c r="AL109" i="8" s="1"/>
  <c r="AU109" i="8"/>
  <c r="AT110" i="8"/>
  <c r="AM110" i="8" s="1"/>
  <c r="AU110" i="8"/>
  <c r="AT111" i="8"/>
  <c r="AL111" i="8" s="1"/>
  <c r="AU111" i="8"/>
  <c r="AT112" i="8"/>
  <c r="AO112" i="8" s="1"/>
  <c r="AU112" i="8"/>
  <c r="AT113" i="8"/>
  <c r="AL113" i="8" s="1"/>
  <c r="AU113" i="8"/>
  <c r="AT114" i="8"/>
  <c r="AO114" i="8" s="1"/>
  <c r="AU114" i="8"/>
  <c r="AT115" i="8"/>
  <c r="AL115" i="8" s="1"/>
  <c r="AU115" i="8"/>
  <c r="AT116" i="8"/>
  <c r="AO116" i="8" s="1"/>
  <c r="AU116" i="8"/>
  <c r="AT117" i="8"/>
  <c r="AM117" i="8" s="1"/>
  <c r="AU117" i="8"/>
  <c r="AT118" i="8"/>
  <c r="AL118" i="8" s="1"/>
  <c r="AU118" i="8"/>
  <c r="AT119" i="8"/>
  <c r="AM119" i="8" s="1"/>
  <c r="AU119" i="8"/>
  <c r="AT120" i="8"/>
  <c r="AL120" i="8" s="1"/>
  <c r="AU120" i="8"/>
  <c r="AT121" i="8"/>
  <c r="AO121" i="8" s="1"/>
  <c r="AU121" i="8"/>
  <c r="AT122" i="8"/>
  <c r="AL122" i="8" s="1"/>
  <c r="AU122" i="8"/>
  <c r="AT123" i="8"/>
  <c r="AO123" i="8" s="1"/>
  <c r="AU123" i="8"/>
  <c r="AT124" i="8"/>
  <c r="AL124" i="8" s="1"/>
  <c r="AU124" i="8"/>
  <c r="AT125" i="8"/>
  <c r="AO125" i="8" s="1"/>
  <c r="AU125" i="8"/>
  <c r="AT126" i="8"/>
  <c r="AL126" i="8" s="1"/>
  <c r="AU126" i="8"/>
  <c r="AT127" i="8"/>
  <c r="AO127" i="8" s="1"/>
  <c r="AU127" i="8"/>
  <c r="AT128" i="8"/>
  <c r="AL128" i="8" s="1"/>
  <c r="AU128" i="8"/>
  <c r="AT129" i="8"/>
  <c r="AO129" i="8" s="1"/>
  <c r="AU129" i="8"/>
  <c r="AT130" i="8"/>
  <c r="AL130" i="8" s="1"/>
  <c r="AU130" i="8"/>
  <c r="AT131" i="8"/>
  <c r="AO131" i="8" s="1"/>
  <c r="AU131" i="8"/>
  <c r="AT132" i="8"/>
  <c r="AL132" i="8" s="1"/>
  <c r="AU132" i="8"/>
  <c r="AT133" i="8"/>
  <c r="AO133" i="8" s="1"/>
  <c r="AU133" i="8"/>
  <c r="AT134" i="8"/>
  <c r="AL134" i="8" s="1"/>
  <c r="AU134" i="8"/>
  <c r="AT135" i="8"/>
  <c r="AO135" i="8" s="1"/>
  <c r="AU135" i="8"/>
  <c r="AT136" i="8"/>
  <c r="AL136" i="8" s="1"/>
  <c r="AU136" i="8"/>
  <c r="AT137" i="8"/>
  <c r="AU137" i="8"/>
  <c r="AT138" i="8"/>
  <c r="AU138" i="8"/>
  <c r="AT139" i="8"/>
  <c r="AO139" i="8" s="1"/>
  <c r="AU139" i="8"/>
  <c r="AT140" i="8"/>
  <c r="AO140" i="8" s="1"/>
  <c r="AU140" i="8"/>
  <c r="AT141" i="8"/>
  <c r="AL141" i="8" s="1"/>
  <c r="AU141" i="8"/>
  <c r="AT142" i="8"/>
  <c r="AM142" i="8" s="1"/>
  <c r="AU142" i="8"/>
  <c r="AT143" i="8"/>
  <c r="AU143" i="8"/>
  <c r="AT144" i="8"/>
  <c r="AO144" i="8" s="1"/>
  <c r="AU144" i="8"/>
  <c r="AT145" i="8"/>
  <c r="AL145" i="8" s="1"/>
  <c r="AU145" i="8"/>
  <c r="AT146" i="8"/>
  <c r="AM146" i="8" s="1"/>
  <c r="AU146" i="8"/>
  <c r="AT147" i="8"/>
  <c r="AU147" i="8"/>
  <c r="AT148" i="8"/>
  <c r="AO148" i="8" s="1"/>
  <c r="AU148" i="8"/>
  <c r="AT149" i="8"/>
  <c r="AL149" i="8" s="1"/>
  <c r="AU149" i="8"/>
  <c r="AT150" i="8"/>
  <c r="AM150" i="8" s="1"/>
  <c r="AU150" i="8"/>
  <c r="AT151" i="8"/>
  <c r="AO151" i="8" s="1"/>
  <c r="AU151" i="8"/>
  <c r="AT72" i="8"/>
  <c r="AL72" i="8" s="1"/>
  <c r="AU72" i="8"/>
  <c r="AT73" i="8"/>
  <c r="AO73" i="8" s="1"/>
  <c r="AU73" i="8"/>
  <c r="AT74" i="8"/>
  <c r="AL74" i="8" s="1"/>
  <c r="AU74" i="8"/>
  <c r="AT75" i="8"/>
  <c r="AL75" i="8" s="1"/>
  <c r="AU75" i="8"/>
  <c r="AT76" i="8"/>
  <c r="AL76" i="8" s="1"/>
  <c r="AU76" i="8"/>
  <c r="AT77" i="8"/>
  <c r="AM77" i="8" s="1"/>
  <c r="AU77" i="8"/>
  <c r="AT78" i="8"/>
  <c r="AL78" i="8" s="1"/>
  <c r="AU78" i="8"/>
  <c r="AT79" i="8"/>
  <c r="AL79" i="8" s="1"/>
  <c r="AU79" i="8"/>
  <c r="AT80" i="8"/>
  <c r="AU80" i="8"/>
  <c r="AT81" i="8"/>
  <c r="AM81" i="8" s="1"/>
  <c r="AU81" i="8"/>
  <c r="AT82" i="8"/>
  <c r="AL82" i="8" s="1"/>
  <c r="AU82" i="8"/>
  <c r="AT83" i="8"/>
  <c r="AM83" i="8" s="1"/>
  <c r="AU83" i="8"/>
  <c r="AT84" i="8"/>
  <c r="AO84" i="8" s="1"/>
  <c r="AU84" i="8"/>
  <c r="AT85" i="8"/>
  <c r="AL85" i="8" s="1"/>
  <c r="AU85" i="8"/>
  <c r="AT86" i="8"/>
  <c r="AL86" i="8" s="1"/>
  <c r="AU86" i="8"/>
  <c r="AT87" i="8"/>
  <c r="AO87" i="8" s="1"/>
  <c r="AU87" i="8"/>
  <c r="AT63" i="8"/>
  <c r="AM63" i="8" s="1"/>
  <c r="AU63" i="8"/>
  <c r="AT64" i="8"/>
  <c r="AO64" i="8" s="1"/>
  <c r="AU64" i="8"/>
  <c r="AT65" i="8"/>
  <c r="AL65" i="8" s="1"/>
  <c r="AU65" i="8"/>
  <c r="AT66" i="8"/>
  <c r="AL66" i="8" s="1"/>
  <c r="AU66" i="8"/>
  <c r="AT67" i="8"/>
  <c r="AU67" i="8"/>
  <c r="AT68" i="8"/>
  <c r="AL68" i="8" s="1"/>
  <c r="AU68" i="8"/>
  <c r="AT69" i="8"/>
  <c r="AL69" i="8" s="1"/>
  <c r="AU69" i="8"/>
  <c r="AT70" i="8"/>
  <c r="AU70" i="8"/>
  <c r="AT71" i="8"/>
  <c r="AL71" i="8" s="1"/>
  <c r="AU71" i="8"/>
  <c r="L31" i="8"/>
  <c r="AP31" i="8"/>
  <c r="AQ31" i="8"/>
  <c r="AR31" i="8"/>
  <c r="AS31" i="8"/>
  <c r="AW31" i="8"/>
  <c r="BA31" i="8" s="1"/>
  <c r="BB31" i="8"/>
  <c r="BC31" i="8"/>
  <c r="AX31" i="8"/>
  <c r="BD31" i="8" s="1"/>
  <c r="BE31" i="8"/>
  <c r="L30" i="8"/>
  <c r="AP30" i="8"/>
  <c r="AQ30" i="8"/>
  <c r="AR30" i="8"/>
  <c r="AS30" i="8"/>
  <c r="AW30" i="8"/>
  <c r="BA30" i="8" s="1"/>
  <c r="BB30" i="8"/>
  <c r="AX30" i="8"/>
  <c r="BD30" i="8" s="1"/>
  <c r="L29" i="8"/>
  <c r="AP29" i="8"/>
  <c r="AQ29" i="8"/>
  <c r="AR29" i="8"/>
  <c r="AS29" i="8"/>
  <c r="AW29" i="8"/>
  <c r="BA29" i="8" s="1"/>
  <c r="AX29" i="8"/>
  <c r="BD29" i="8" s="1"/>
  <c r="BE29" i="8"/>
  <c r="L28" i="8"/>
  <c r="AP28" i="8"/>
  <c r="AQ28" i="8"/>
  <c r="AR28" i="8"/>
  <c r="AS28" i="8"/>
  <c r="AW28" i="8"/>
  <c r="BA28" i="8" s="1"/>
  <c r="BB28" i="8"/>
  <c r="BC28" i="8"/>
  <c r="AX28" i="8"/>
  <c r="BD28" i="8" s="1"/>
  <c r="BE28" i="8"/>
  <c r="L27" i="8"/>
  <c r="AP27" i="8"/>
  <c r="AQ27" i="8"/>
  <c r="AR27" i="8"/>
  <c r="AS27" i="8"/>
  <c r="AW27" i="8"/>
  <c r="BA27" i="8"/>
  <c r="BB27" i="8"/>
  <c r="BC27" i="8"/>
  <c r="AX27" i="8"/>
  <c r="BD27" i="8"/>
  <c r="BE27" i="8"/>
  <c r="AL31" i="8"/>
  <c r="AM31" i="8"/>
  <c r="AN31" i="8"/>
  <c r="AO31" i="8"/>
  <c r="AL30" i="8"/>
  <c r="AY30" i="8" s="1"/>
  <c r="K30" i="8" s="1"/>
  <c r="R30" i="8" s="1"/>
  <c r="W30" i="8" s="1"/>
  <c r="F30" i="8" s="1"/>
  <c r="AM30" i="8"/>
  <c r="AN30" i="8"/>
  <c r="AO30" i="8"/>
  <c r="AL29" i="8"/>
  <c r="AM29" i="8"/>
  <c r="AN29" i="8"/>
  <c r="AY29" i="8" s="1"/>
  <c r="K29" i="8" s="1"/>
  <c r="R29" i="8" s="1"/>
  <c r="W29" i="8" s="1"/>
  <c r="F29" i="8" s="1"/>
  <c r="AO29" i="8"/>
  <c r="AL28" i="8"/>
  <c r="AM28" i="8"/>
  <c r="AN28" i="8"/>
  <c r="AO28" i="8"/>
  <c r="AL27" i="8"/>
  <c r="AY27" i="8" s="1"/>
  <c r="K27" i="8" s="1"/>
  <c r="R27" i="8" s="1"/>
  <c r="W27" i="8" s="1"/>
  <c r="F27" i="8" s="1"/>
  <c r="AM27" i="8"/>
  <c r="AN27" i="8"/>
  <c r="AO27" i="8"/>
  <c r="L26" i="8"/>
  <c r="AP26" i="8"/>
  <c r="AQ26" i="8"/>
  <c r="AR26" i="8"/>
  <c r="AS26" i="8"/>
  <c r="AW26" i="8"/>
  <c r="BA26" i="8" s="1"/>
  <c r="BB26" i="8"/>
  <c r="AX26" i="8"/>
  <c r="BD26" i="8" s="1"/>
  <c r="L25" i="8"/>
  <c r="AP25" i="8"/>
  <c r="AQ25" i="8"/>
  <c r="AR25" i="8"/>
  <c r="AS25" i="8"/>
  <c r="AW25" i="8"/>
  <c r="BA25" i="8" s="1"/>
  <c r="AX25" i="8"/>
  <c r="BD25" i="8" s="1"/>
  <c r="L24" i="8"/>
  <c r="AP24" i="8"/>
  <c r="AQ24" i="8"/>
  <c r="AR24" i="8"/>
  <c r="AS24" i="8"/>
  <c r="AW24" i="8"/>
  <c r="BA24" i="8" s="1"/>
  <c r="AX24" i="8"/>
  <c r="BD24" i="8" s="1"/>
  <c r="L23" i="8"/>
  <c r="AP23" i="8"/>
  <c r="AQ23" i="8"/>
  <c r="AR23" i="8"/>
  <c r="AS23" i="8"/>
  <c r="AW23" i="8"/>
  <c r="BA23" i="8" s="1"/>
  <c r="BB23" i="8"/>
  <c r="BC23" i="8"/>
  <c r="AX23" i="8"/>
  <c r="BD23" i="8" s="1"/>
  <c r="BE23" i="8"/>
  <c r="L22" i="8"/>
  <c r="AP22" i="8"/>
  <c r="AQ22" i="8"/>
  <c r="AR22" i="8"/>
  <c r="AS22" i="8"/>
  <c r="AW22" i="8"/>
  <c r="BA22" i="8" s="1"/>
  <c r="BB22" i="8"/>
  <c r="BC22" i="8"/>
  <c r="AX22" i="8"/>
  <c r="BD22" i="8" s="1"/>
  <c r="BE22" i="8"/>
  <c r="AL26" i="8"/>
  <c r="AM26" i="8"/>
  <c r="AN26" i="8"/>
  <c r="AO26" i="8"/>
  <c r="AL25" i="8"/>
  <c r="AM25" i="8"/>
  <c r="AN25" i="8"/>
  <c r="AO25" i="8"/>
  <c r="AL24" i="8"/>
  <c r="AM24" i="8"/>
  <c r="AN24" i="8"/>
  <c r="AO24" i="8"/>
  <c r="AL23" i="8"/>
  <c r="AM23" i="8"/>
  <c r="AN23" i="8"/>
  <c r="AO23" i="8"/>
  <c r="AL22" i="8"/>
  <c r="AM22" i="8"/>
  <c r="AN22" i="8"/>
  <c r="AO22" i="8"/>
  <c r="L3" i="8"/>
  <c r="L4" i="8"/>
  <c r="L5" i="8"/>
  <c r="L6" i="8"/>
  <c r="L7" i="8"/>
  <c r="L8" i="8"/>
  <c r="L9" i="8"/>
  <c r="L10" i="8"/>
  <c r="L11" i="8"/>
  <c r="L12" i="8"/>
  <c r="L13" i="8"/>
  <c r="L14" i="8"/>
  <c r="L15" i="8"/>
  <c r="L16" i="8"/>
  <c r="L17" i="8"/>
  <c r="L18" i="8"/>
  <c r="L19" i="8"/>
  <c r="L20" i="8"/>
  <c r="L21" i="8"/>
  <c r="O1" i="8"/>
  <c r="L2" i="8"/>
  <c r="AL3" i="8"/>
  <c r="AM3" i="8"/>
  <c r="AN3" i="8"/>
  <c r="AO3" i="8"/>
  <c r="AP3" i="8"/>
  <c r="AQ3" i="8"/>
  <c r="AR3" i="8"/>
  <c r="AS3" i="8"/>
  <c r="AL4" i="8"/>
  <c r="AM4" i="8"/>
  <c r="AN4" i="8"/>
  <c r="AO4" i="8"/>
  <c r="AP4" i="8"/>
  <c r="AQ4" i="8"/>
  <c r="AR4" i="8"/>
  <c r="AS4" i="8"/>
  <c r="AL5" i="8"/>
  <c r="AM5" i="8"/>
  <c r="AN5" i="8"/>
  <c r="AO5" i="8"/>
  <c r="AP5" i="8"/>
  <c r="AQ5" i="8"/>
  <c r="AR5" i="8"/>
  <c r="AS5" i="8"/>
  <c r="AL6" i="8"/>
  <c r="AM6" i="8"/>
  <c r="AN6" i="8"/>
  <c r="AO6" i="8"/>
  <c r="AP6" i="8"/>
  <c r="AQ6" i="8"/>
  <c r="AR6" i="8"/>
  <c r="AS6" i="8"/>
  <c r="AL7" i="8"/>
  <c r="AM7" i="8"/>
  <c r="AN7" i="8"/>
  <c r="AO7" i="8"/>
  <c r="AP7" i="8"/>
  <c r="AQ7" i="8"/>
  <c r="AR7" i="8"/>
  <c r="AS7" i="8"/>
  <c r="AL8" i="8"/>
  <c r="AM8" i="8"/>
  <c r="AN8" i="8"/>
  <c r="AO8" i="8"/>
  <c r="AP8" i="8"/>
  <c r="AQ8" i="8"/>
  <c r="AR8" i="8"/>
  <c r="AS8" i="8"/>
  <c r="AL9" i="8"/>
  <c r="AM9" i="8"/>
  <c r="AN9" i="8"/>
  <c r="AO9" i="8"/>
  <c r="AP9" i="8"/>
  <c r="AQ9" i="8"/>
  <c r="AR9" i="8"/>
  <c r="AS9" i="8"/>
  <c r="AL10" i="8"/>
  <c r="AM10" i="8"/>
  <c r="AN10" i="8"/>
  <c r="AO10" i="8"/>
  <c r="AP10" i="8"/>
  <c r="AQ10" i="8"/>
  <c r="AR10" i="8"/>
  <c r="AS10" i="8"/>
  <c r="AL11" i="8"/>
  <c r="AM11" i="8"/>
  <c r="AN11" i="8"/>
  <c r="AO11" i="8"/>
  <c r="AP11" i="8"/>
  <c r="AQ11" i="8"/>
  <c r="AR11" i="8"/>
  <c r="AS11" i="8"/>
  <c r="AL12" i="8"/>
  <c r="AM12" i="8"/>
  <c r="AN12" i="8"/>
  <c r="AO12" i="8"/>
  <c r="AP12" i="8"/>
  <c r="AQ12" i="8"/>
  <c r="AR12" i="8"/>
  <c r="AS12" i="8"/>
  <c r="AL13" i="8"/>
  <c r="AM13" i="8"/>
  <c r="AN13" i="8"/>
  <c r="AO13" i="8"/>
  <c r="AP13" i="8"/>
  <c r="AQ13" i="8"/>
  <c r="AR13" i="8"/>
  <c r="AS13" i="8"/>
  <c r="AL14" i="8"/>
  <c r="AM14" i="8"/>
  <c r="AN14" i="8"/>
  <c r="AO14" i="8"/>
  <c r="AP14" i="8"/>
  <c r="AQ14" i="8"/>
  <c r="AR14" i="8"/>
  <c r="AS14" i="8"/>
  <c r="AL15" i="8"/>
  <c r="AM15" i="8"/>
  <c r="AN15" i="8"/>
  <c r="AO15" i="8"/>
  <c r="AP15" i="8"/>
  <c r="AQ15" i="8"/>
  <c r="AR15" i="8"/>
  <c r="AS15" i="8"/>
  <c r="AL16" i="8"/>
  <c r="AM16" i="8"/>
  <c r="AN16" i="8"/>
  <c r="AO16" i="8"/>
  <c r="AP16" i="8"/>
  <c r="AQ16" i="8"/>
  <c r="AR16" i="8"/>
  <c r="AS16" i="8"/>
  <c r="AL17" i="8"/>
  <c r="AM17" i="8"/>
  <c r="AN17" i="8"/>
  <c r="AO17" i="8"/>
  <c r="AP17" i="8"/>
  <c r="AQ17" i="8"/>
  <c r="AR17" i="8"/>
  <c r="AS17" i="8"/>
  <c r="AL18" i="8"/>
  <c r="AM18" i="8"/>
  <c r="AN18" i="8"/>
  <c r="AO18" i="8"/>
  <c r="AP18" i="8"/>
  <c r="AQ18" i="8"/>
  <c r="AR18" i="8"/>
  <c r="AS18" i="8"/>
  <c r="AL19" i="8"/>
  <c r="AM19" i="8"/>
  <c r="AN19" i="8"/>
  <c r="AO19" i="8"/>
  <c r="AP19" i="8"/>
  <c r="AQ19" i="8"/>
  <c r="AR19" i="8"/>
  <c r="AS19" i="8"/>
  <c r="AL20" i="8"/>
  <c r="AM20" i="8"/>
  <c r="AN20" i="8"/>
  <c r="AO20" i="8"/>
  <c r="AP20" i="8"/>
  <c r="AQ20" i="8"/>
  <c r="AR20" i="8"/>
  <c r="AS20" i="8"/>
  <c r="AL21" i="8"/>
  <c r="AM21" i="8"/>
  <c r="AN21" i="8"/>
  <c r="AO21" i="8"/>
  <c r="AP21" i="8"/>
  <c r="AQ21" i="8"/>
  <c r="AR21" i="8"/>
  <c r="AS21" i="8"/>
  <c r="AL33" i="8"/>
  <c r="AM33" i="8"/>
  <c r="AN33" i="8"/>
  <c r="AO33" i="8"/>
  <c r="AL34" i="8"/>
  <c r="AM34" i="8"/>
  <c r="AN34" i="8"/>
  <c r="AO34" i="8"/>
  <c r="AL35" i="8"/>
  <c r="AM35" i="8"/>
  <c r="AN35" i="8"/>
  <c r="AO35" i="8"/>
  <c r="AL36" i="8"/>
  <c r="AM36" i="8"/>
  <c r="AN36" i="8"/>
  <c r="AO36" i="8"/>
  <c r="AL37" i="8"/>
  <c r="AM37" i="8"/>
  <c r="AN37" i="8"/>
  <c r="AO37" i="8"/>
  <c r="AL38" i="8"/>
  <c r="AM38" i="8"/>
  <c r="AN38" i="8"/>
  <c r="AO38" i="8"/>
  <c r="AL39" i="8"/>
  <c r="AM39" i="8"/>
  <c r="AN39" i="8"/>
  <c r="AO39" i="8"/>
  <c r="AL40" i="8"/>
  <c r="AM40" i="8"/>
  <c r="AN40" i="8"/>
  <c r="AO40" i="8"/>
  <c r="AL41" i="8"/>
  <c r="AM41" i="8"/>
  <c r="AN41" i="8"/>
  <c r="AO41" i="8"/>
  <c r="AL42" i="8"/>
  <c r="AM42" i="8"/>
  <c r="AN42" i="8"/>
  <c r="AO42" i="8"/>
  <c r="AL43" i="8"/>
  <c r="AM43" i="8"/>
  <c r="AN43" i="8"/>
  <c r="AO43" i="8"/>
  <c r="AL44" i="8"/>
  <c r="AM44" i="8"/>
  <c r="AN44" i="8"/>
  <c r="AO44" i="8"/>
  <c r="AL45" i="8"/>
  <c r="AM45" i="8"/>
  <c r="AN45" i="8"/>
  <c r="AO45" i="8"/>
  <c r="AL46" i="8"/>
  <c r="AM46" i="8"/>
  <c r="AN46" i="8"/>
  <c r="AO46" i="8"/>
  <c r="AL47" i="8"/>
  <c r="AM47" i="8"/>
  <c r="AN47" i="8"/>
  <c r="AO47" i="8"/>
  <c r="AW3" i="8"/>
  <c r="BA3" i="8" s="1"/>
  <c r="AX3" i="8"/>
  <c r="BE3" i="8" s="1"/>
  <c r="AW4" i="8"/>
  <c r="BC4" i="8" s="1"/>
  <c r="AX4" i="8"/>
  <c r="BD4" i="8" s="1"/>
  <c r="AW5" i="8"/>
  <c r="BA5" i="8" s="1"/>
  <c r="AX5" i="8"/>
  <c r="BE5" i="8" s="1"/>
  <c r="BB5" i="8"/>
  <c r="BC5" i="8"/>
  <c r="BD5" i="8"/>
  <c r="AW6" i="8"/>
  <c r="BA6" i="8" s="1"/>
  <c r="AX6" i="8"/>
  <c r="BE6" i="8" s="1"/>
  <c r="BB6" i="8"/>
  <c r="BC6" i="8"/>
  <c r="AW7" i="8"/>
  <c r="BA7" i="8" s="1"/>
  <c r="AX7" i="8"/>
  <c r="BE7" i="8" s="1"/>
  <c r="AW8" i="8"/>
  <c r="BA8" i="8" s="1"/>
  <c r="AX8" i="8"/>
  <c r="BE8" i="8" s="1"/>
  <c r="AW9" i="8"/>
  <c r="BA9" i="8" s="1"/>
  <c r="AX9" i="8"/>
  <c r="BE9" i="8" s="1"/>
  <c r="AW10" i="8"/>
  <c r="BA10" i="8" s="1"/>
  <c r="AX10" i="8"/>
  <c r="BE10" i="8" s="1"/>
  <c r="BB10" i="8"/>
  <c r="BC10" i="8"/>
  <c r="AW11" i="8"/>
  <c r="BA11" i="8" s="1"/>
  <c r="AX11" i="8"/>
  <c r="BE11" i="8" s="1"/>
  <c r="BC11" i="8"/>
  <c r="BD11" i="8"/>
  <c r="AW12" i="8"/>
  <c r="BA12" i="8" s="1"/>
  <c r="AX12" i="8"/>
  <c r="BE12" i="8" s="1"/>
  <c r="BC12" i="8"/>
  <c r="BD12" i="8"/>
  <c r="AW13" i="8"/>
  <c r="BA13" i="8" s="1"/>
  <c r="AX13" i="8"/>
  <c r="BE13" i="8" s="1"/>
  <c r="BB13" i="8"/>
  <c r="BC13" i="8"/>
  <c r="BD13" i="8"/>
  <c r="AW14" i="8"/>
  <c r="BA14" i="8" s="1"/>
  <c r="AX14" i="8"/>
  <c r="BE14" i="8" s="1"/>
  <c r="AW15" i="8"/>
  <c r="BA15" i="8" s="1"/>
  <c r="AX15" i="8"/>
  <c r="BE15" i="8" s="1"/>
  <c r="AW16" i="8"/>
  <c r="BA16" i="8" s="1"/>
  <c r="AX16" i="8"/>
  <c r="BE16" i="8" s="1"/>
  <c r="AW17" i="8"/>
  <c r="BA17" i="8" s="1"/>
  <c r="AX17" i="8"/>
  <c r="BE17" i="8" s="1"/>
  <c r="BB17" i="8"/>
  <c r="BC17" i="8"/>
  <c r="BD17" i="8"/>
  <c r="AW18" i="8"/>
  <c r="AX18" i="8"/>
  <c r="BE18" i="8" s="1"/>
  <c r="BA18" i="8"/>
  <c r="BB18" i="8"/>
  <c r="BC18" i="8"/>
  <c r="BD18" i="8"/>
  <c r="AW19" i="8"/>
  <c r="BA19" i="8" s="1"/>
  <c r="AX19" i="8"/>
  <c r="BE19" i="8" s="1"/>
  <c r="AW20" i="8"/>
  <c r="BA20" i="8" s="1"/>
  <c r="AX20" i="8"/>
  <c r="BE20" i="8" s="1"/>
  <c r="AW21" i="8"/>
  <c r="BA21" i="8" s="1"/>
  <c r="AX21" i="8"/>
  <c r="BE21" i="8" s="1"/>
  <c r="BD21" i="8"/>
  <c r="AX2" i="8"/>
  <c r="BE2" i="8" s="1"/>
  <c r="AW2" i="8"/>
  <c r="BA2" i="8" s="1"/>
  <c r="AS2" i="8"/>
  <c r="AR2" i="8"/>
  <c r="AQ2" i="8"/>
  <c r="AP2" i="8"/>
  <c r="AO2" i="8"/>
  <c r="AN2" i="8"/>
  <c r="AM2" i="8"/>
  <c r="AL2" i="8"/>
  <c r="AV47" i="8"/>
  <c r="AP47" i="8" s="1"/>
  <c r="AV46" i="8"/>
  <c r="AP46" i="8" s="1"/>
  <c r="AV45" i="8"/>
  <c r="AP45" i="8" s="1"/>
  <c r="AV44" i="8"/>
  <c r="AP44" i="8" s="1"/>
  <c r="AV43" i="8"/>
  <c r="AP43" i="8" s="1"/>
  <c r="AV34" i="8"/>
  <c r="AP34" i="8" s="1"/>
  <c r="AV35" i="8"/>
  <c r="AP35" i="8" s="1"/>
  <c r="AV36" i="8"/>
  <c r="AP36" i="8" s="1"/>
  <c r="AV37" i="8"/>
  <c r="AP37" i="8" s="1"/>
  <c r="AV38" i="8"/>
  <c r="AP38" i="8" s="1"/>
  <c r="AV39" i="8"/>
  <c r="AP39" i="8" s="1"/>
  <c r="AV40" i="8"/>
  <c r="AP40" i="8" s="1"/>
  <c r="AV41" i="8"/>
  <c r="AP41" i="8" s="1"/>
  <c r="AV42" i="8"/>
  <c r="AP42" i="8" s="1"/>
  <c r="AV33" i="8"/>
  <c r="AP33" i="8" s="1"/>
  <c r="AU49" i="8"/>
  <c r="AU50" i="8"/>
  <c r="AU51" i="8"/>
  <c r="AU52" i="8"/>
  <c r="AU53" i="8"/>
  <c r="AU54" i="8"/>
  <c r="AU55" i="8"/>
  <c r="AU56" i="8"/>
  <c r="AU57" i="8"/>
  <c r="AU58" i="8"/>
  <c r="AU59" i="8"/>
  <c r="AU60" i="8"/>
  <c r="AU61" i="8"/>
  <c r="AU62" i="8"/>
  <c r="BH1" i="8"/>
  <c r="Q403" i="3"/>
  <c r="V403" i="3" s="1"/>
  <c r="AF403" i="3" s="1"/>
  <c r="P403" i="3"/>
  <c r="U403" i="3" s="1"/>
  <c r="R402" i="3"/>
  <c r="R403" i="3" s="1"/>
  <c r="W403" i="3" s="1"/>
  <c r="AA403" i="3" s="1"/>
  <c r="Q402" i="3"/>
  <c r="V402" i="3" s="1"/>
  <c r="Z402" i="3" s="1"/>
  <c r="P402" i="3"/>
  <c r="U402" i="3" s="1"/>
  <c r="Q401" i="3"/>
  <c r="V401" i="3" s="1"/>
  <c r="X401" i="3" s="1"/>
  <c r="P401" i="3"/>
  <c r="U401" i="3" s="1"/>
  <c r="R400" i="3"/>
  <c r="R401" i="3" s="1"/>
  <c r="W401" i="3" s="1"/>
  <c r="Q400" i="3"/>
  <c r="V400" i="3" s="1"/>
  <c r="P400" i="3"/>
  <c r="U400" i="3" s="1"/>
  <c r="Q399" i="3"/>
  <c r="V399" i="3" s="1"/>
  <c r="P399" i="3"/>
  <c r="U399" i="3" s="1"/>
  <c r="R398" i="3"/>
  <c r="W398" i="3" s="1"/>
  <c r="AD398" i="3" s="1"/>
  <c r="Q398" i="3"/>
  <c r="V398" i="3" s="1"/>
  <c r="P398" i="3"/>
  <c r="U398" i="3" s="1"/>
  <c r="Q397" i="3"/>
  <c r="V397" i="3" s="1"/>
  <c r="P397" i="3"/>
  <c r="U397" i="3" s="1"/>
  <c r="R396" i="3"/>
  <c r="W396" i="3" s="1"/>
  <c r="AD396" i="3" s="1"/>
  <c r="Q396" i="3"/>
  <c r="V396" i="3" s="1"/>
  <c r="Z396" i="3" s="1"/>
  <c r="P396" i="3"/>
  <c r="U396" i="3" s="1"/>
  <c r="Q395" i="3"/>
  <c r="V395" i="3" s="1"/>
  <c r="P395" i="3"/>
  <c r="U395" i="3" s="1"/>
  <c r="R394" i="3"/>
  <c r="R395" i="3" s="1"/>
  <c r="W395" i="3" s="1"/>
  <c r="AA395" i="3" s="1"/>
  <c r="Q394" i="3"/>
  <c r="V394" i="3" s="1"/>
  <c r="Z394" i="3" s="1"/>
  <c r="P394" i="3"/>
  <c r="U394" i="3" s="1"/>
  <c r="R393" i="3"/>
  <c r="W393" i="3" s="1"/>
  <c r="P393" i="3"/>
  <c r="U393" i="3" s="1"/>
  <c r="R392" i="3"/>
  <c r="W392" i="3" s="1"/>
  <c r="X392" i="3" s="1"/>
  <c r="Q392" i="3"/>
  <c r="Q393" i="3" s="1"/>
  <c r="V393" i="3" s="1"/>
  <c r="P392" i="3"/>
  <c r="U392" i="3" s="1"/>
  <c r="R391" i="3"/>
  <c r="W391" i="3" s="1"/>
  <c r="P391" i="3"/>
  <c r="U391" i="3" s="1"/>
  <c r="R390" i="3"/>
  <c r="W390" i="3" s="1"/>
  <c r="X390" i="3" s="1"/>
  <c r="Q390" i="3"/>
  <c r="Q391" i="3" s="1"/>
  <c r="V391" i="3" s="1"/>
  <c r="P390" i="3"/>
  <c r="U390" i="3" s="1"/>
  <c r="R389" i="3"/>
  <c r="W389" i="3" s="1"/>
  <c r="AD389" i="3" s="1"/>
  <c r="P389" i="3"/>
  <c r="U389" i="3" s="1"/>
  <c r="R388" i="3"/>
  <c r="W388" i="3" s="1"/>
  <c r="X388" i="3" s="1"/>
  <c r="Q388" i="3"/>
  <c r="V388" i="3" s="1"/>
  <c r="P388" i="3"/>
  <c r="U388" i="3" s="1"/>
  <c r="R387" i="3"/>
  <c r="W387" i="3" s="1"/>
  <c r="AD387" i="3" s="1"/>
  <c r="P387" i="3"/>
  <c r="U387" i="3" s="1"/>
  <c r="R386" i="3"/>
  <c r="W386" i="3" s="1"/>
  <c r="X386" i="3" s="1"/>
  <c r="Q386" i="3"/>
  <c r="Q387" i="3" s="1"/>
  <c r="V387" i="3" s="1"/>
  <c r="P386" i="3"/>
  <c r="U386" i="3" s="1"/>
  <c r="R385" i="3"/>
  <c r="W385" i="3" s="1"/>
  <c r="P385" i="3"/>
  <c r="U385" i="3" s="1"/>
  <c r="R384" i="3"/>
  <c r="W384" i="3" s="1"/>
  <c r="X384" i="3" s="1"/>
  <c r="Q384" i="3"/>
  <c r="Q385" i="3" s="1"/>
  <c r="V385" i="3" s="1"/>
  <c r="P384" i="3"/>
  <c r="U384" i="3" s="1"/>
  <c r="Q383" i="3"/>
  <c r="V383" i="3" s="1"/>
  <c r="P383" i="3"/>
  <c r="U383" i="3" s="1"/>
  <c r="R382" i="3"/>
  <c r="R383" i="3" s="1"/>
  <c r="W383" i="3" s="1"/>
  <c r="AA383" i="3" s="1"/>
  <c r="Q382" i="3"/>
  <c r="V382" i="3" s="1"/>
  <c r="P382" i="3"/>
  <c r="U382" i="3" s="1"/>
  <c r="Q381" i="3"/>
  <c r="V381" i="3" s="1"/>
  <c r="P381" i="3"/>
  <c r="U381" i="3" s="1"/>
  <c r="R380" i="3"/>
  <c r="R381" i="3" s="1"/>
  <c r="W381" i="3" s="1"/>
  <c r="AA381" i="3" s="1"/>
  <c r="Q380" i="3"/>
  <c r="V380" i="3" s="1"/>
  <c r="AB380" i="3" s="1"/>
  <c r="P380" i="3"/>
  <c r="U380" i="3" s="1"/>
  <c r="Q379" i="3"/>
  <c r="V379" i="3" s="1"/>
  <c r="P379" i="3"/>
  <c r="U379" i="3" s="1"/>
  <c r="R378" i="3"/>
  <c r="R379" i="3" s="1"/>
  <c r="W379" i="3" s="1"/>
  <c r="AA379" i="3" s="1"/>
  <c r="Q378" i="3"/>
  <c r="V378" i="3" s="1"/>
  <c r="P378" i="3"/>
  <c r="U378" i="3" s="1"/>
  <c r="Q377" i="3"/>
  <c r="V377" i="3" s="1"/>
  <c r="P377" i="3"/>
  <c r="U377" i="3" s="1"/>
  <c r="R376" i="3"/>
  <c r="R377" i="3" s="1"/>
  <c r="W377" i="3" s="1"/>
  <c r="AA377" i="3" s="1"/>
  <c r="Q376" i="3"/>
  <c r="V376" i="3" s="1"/>
  <c r="Z376" i="3" s="1"/>
  <c r="P376" i="3"/>
  <c r="U376" i="3" s="1"/>
  <c r="Q375" i="3"/>
  <c r="V375" i="3" s="1"/>
  <c r="P375" i="3"/>
  <c r="U375" i="3" s="1"/>
  <c r="R374" i="3"/>
  <c r="R375" i="3" s="1"/>
  <c r="W375" i="3" s="1"/>
  <c r="AA375" i="3" s="1"/>
  <c r="Q374" i="3"/>
  <c r="V374" i="3" s="1"/>
  <c r="P374" i="3"/>
  <c r="U374" i="3" s="1"/>
  <c r="R373" i="3"/>
  <c r="W373" i="3" s="1"/>
  <c r="P373" i="3"/>
  <c r="U373" i="3" s="1"/>
  <c r="R372" i="3"/>
  <c r="W372" i="3" s="1"/>
  <c r="X372" i="3" s="1"/>
  <c r="Q372" i="3"/>
  <c r="Q373" i="3" s="1"/>
  <c r="V373" i="3" s="1"/>
  <c r="P372" i="3"/>
  <c r="U372" i="3" s="1"/>
  <c r="R371" i="3"/>
  <c r="W371" i="3" s="1"/>
  <c r="P371" i="3"/>
  <c r="U371" i="3" s="1"/>
  <c r="R370" i="3"/>
  <c r="W370" i="3" s="1"/>
  <c r="X370" i="3" s="1"/>
  <c r="Q370" i="3"/>
  <c r="Q371" i="3" s="1"/>
  <c r="V371" i="3" s="1"/>
  <c r="P370" i="3"/>
  <c r="U370" i="3" s="1"/>
  <c r="R369" i="3"/>
  <c r="W369" i="3" s="1"/>
  <c r="AD369" i="3" s="1"/>
  <c r="P369" i="3"/>
  <c r="U369" i="3" s="1"/>
  <c r="R368" i="3"/>
  <c r="W368" i="3" s="1"/>
  <c r="X368" i="3" s="1"/>
  <c r="Q368" i="3"/>
  <c r="V368" i="3" s="1"/>
  <c r="P368" i="3"/>
  <c r="U368" i="3" s="1"/>
  <c r="R367" i="3"/>
  <c r="W367" i="3" s="1"/>
  <c r="AD367" i="3" s="1"/>
  <c r="P367" i="3"/>
  <c r="U367" i="3" s="1"/>
  <c r="R366" i="3"/>
  <c r="W366" i="3" s="1"/>
  <c r="X366" i="3" s="1"/>
  <c r="Q366" i="3"/>
  <c r="Q367" i="3" s="1"/>
  <c r="V367" i="3" s="1"/>
  <c r="P366" i="3"/>
  <c r="U366" i="3" s="1"/>
  <c r="R365" i="3"/>
  <c r="W365" i="3" s="1"/>
  <c r="P365" i="3"/>
  <c r="U365" i="3" s="1"/>
  <c r="R364" i="3"/>
  <c r="W364" i="3" s="1"/>
  <c r="X364" i="3" s="1"/>
  <c r="Q364" i="3"/>
  <c r="Q365" i="3" s="1"/>
  <c r="V365" i="3" s="1"/>
  <c r="P364" i="3"/>
  <c r="U364" i="3" s="1"/>
  <c r="Q363" i="3"/>
  <c r="V363" i="3" s="1"/>
  <c r="AF363" i="3" s="1"/>
  <c r="P363" i="3"/>
  <c r="U363" i="3" s="1"/>
  <c r="R362" i="3"/>
  <c r="R363" i="3" s="1"/>
  <c r="W363" i="3" s="1"/>
  <c r="AA363" i="3" s="1"/>
  <c r="Q362" i="3"/>
  <c r="V362" i="3" s="1"/>
  <c r="Z362" i="3" s="1"/>
  <c r="P362" i="3"/>
  <c r="U362" i="3" s="1"/>
  <c r="Q361" i="3"/>
  <c r="V361" i="3" s="1"/>
  <c r="X361" i="3" s="1"/>
  <c r="P361" i="3"/>
  <c r="U361" i="3" s="1"/>
  <c r="R360" i="3"/>
  <c r="R361" i="3" s="1"/>
  <c r="W361" i="3" s="1"/>
  <c r="Q360" i="3"/>
  <c r="V360" i="3" s="1"/>
  <c r="AB360" i="3" s="1"/>
  <c r="P360" i="3"/>
  <c r="U360" i="3" s="1"/>
  <c r="Q359" i="3"/>
  <c r="V359" i="3" s="1"/>
  <c r="P359" i="3"/>
  <c r="U359" i="3" s="1"/>
  <c r="R358" i="3"/>
  <c r="W358" i="3" s="1"/>
  <c r="AD358" i="3" s="1"/>
  <c r="Q358" i="3"/>
  <c r="V358" i="3" s="1"/>
  <c r="P358" i="3"/>
  <c r="U358" i="3" s="1"/>
  <c r="Q357" i="3"/>
  <c r="V357" i="3" s="1"/>
  <c r="P357" i="3"/>
  <c r="U357" i="3" s="1"/>
  <c r="R356" i="3"/>
  <c r="R357" i="3" s="1"/>
  <c r="W357" i="3" s="1"/>
  <c r="AA357" i="3" s="1"/>
  <c r="Q356" i="3"/>
  <c r="V356" i="3" s="1"/>
  <c r="Z356" i="3" s="1"/>
  <c r="P356" i="3"/>
  <c r="U356" i="3" s="1"/>
  <c r="Q355" i="3"/>
  <c r="V355" i="3" s="1"/>
  <c r="P355" i="3"/>
  <c r="U355" i="3" s="1"/>
  <c r="R354" i="3"/>
  <c r="R355" i="3" s="1"/>
  <c r="W355" i="3" s="1"/>
  <c r="AA355" i="3" s="1"/>
  <c r="Q354" i="3"/>
  <c r="V354" i="3" s="1"/>
  <c r="P354" i="3"/>
  <c r="U354" i="3" s="1"/>
  <c r="Q343" i="3"/>
  <c r="V343" i="3" s="1"/>
  <c r="P343" i="3"/>
  <c r="U343" i="3" s="1"/>
  <c r="R342" i="3"/>
  <c r="R343" i="3" s="1"/>
  <c r="W343" i="3" s="1"/>
  <c r="AA343" i="3" s="1"/>
  <c r="Q342" i="3"/>
  <c r="V342" i="3" s="1"/>
  <c r="P342" i="3"/>
  <c r="U342" i="3" s="1"/>
  <c r="Q341" i="3"/>
  <c r="V341" i="3" s="1"/>
  <c r="X341" i="3" s="1"/>
  <c r="P341" i="3"/>
  <c r="U341" i="3" s="1"/>
  <c r="R340" i="3"/>
  <c r="R341" i="3" s="1"/>
  <c r="W341" i="3" s="1"/>
  <c r="AA341" i="3" s="1"/>
  <c r="Q340" i="3"/>
  <c r="V340" i="3" s="1"/>
  <c r="P340" i="3"/>
  <c r="U340" i="3" s="1"/>
  <c r="Q339" i="3"/>
  <c r="V339" i="3" s="1"/>
  <c r="AF339" i="3" s="1"/>
  <c r="P339" i="3"/>
  <c r="U339" i="3" s="1"/>
  <c r="R338" i="3"/>
  <c r="R339" i="3" s="1"/>
  <c r="W339" i="3" s="1"/>
  <c r="Q338" i="3"/>
  <c r="V338" i="3" s="1"/>
  <c r="P338" i="3"/>
  <c r="U338" i="3" s="1"/>
  <c r="Q337" i="3"/>
  <c r="V337" i="3" s="1"/>
  <c r="P337" i="3"/>
  <c r="U337" i="3" s="1"/>
  <c r="R336" i="3"/>
  <c r="W336" i="3" s="1"/>
  <c r="AD336" i="3" s="1"/>
  <c r="Q336" i="3"/>
  <c r="V336" i="3" s="1"/>
  <c r="P336" i="3"/>
  <c r="U336" i="3" s="1"/>
  <c r="Q335" i="3"/>
  <c r="V335" i="3" s="1"/>
  <c r="P335" i="3"/>
  <c r="U335" i="3" s="1"/>
  <c r="R334" i="3"/>
  <c r="W334" i="3" s="1"/>
  <c r="AC334" i="3" s="1"/>
  <c r="Q334" i="3"/>
  <c r="V334" i="3" s="1"/>
  <c r="P334" i="3"/>
  <c r="U334" i="3" s="1"/>
  <c r="V292" i="3"/>
  <c r="V290" i="3"/>
  <c r="Z290" i="3" s="1"/>
  <c r="AB288" i="3"/>
  <c r="V288" i="3"/>
  <c r="AA288" i="3" s="1"/>
  <c r="V286" i="3"/>
  <c r="Z286" i="3" s="1"/>
  <c r="V284" i="3"/>
  <c r="V272" i="3"/>
  <c r="V270" i="3"/>
  <c r="Z270" i="3" s="1"/>
  <c r="V268" i="3"/>
  <c r="Z268" i="3" s="1"/>
  <c r="AB266" i="3"/>
  <c r="AA266" i="3"/>
  <c r="V266" i="3"/>
  <c r="Z266" i="3" s="1"/>
  <c r="V264" i="3"/>
  <c r="V252" i="3"/>
  <c r="AA250" i="3"/>
  <c r="V250" i="3"/>
  <c r="Z250" i="3" s="1"/>
  <c r="V248" i="3"/>
  <c r="AA248" i="3" s="1"/>
  <c r="AA246" i="3"/>
  <c r="V246" i="3"/>
  <c r="AB246" i="3" s="1"/>
  <c r="V244" i="3"/>
  <c r="V232" i="3"/>
  <c r="V230" i="3"/>
  <c r="Z230" i="3" s="1"/>
  <c r="AB228" i="3"/>
  <c r="AA228" i="3"/>
  <c r="V228" i="3"/>
  <c r="Z228" i="3" s="1"/>
  <c r="V226" i="3"/>
  <c r="AA226" i="3" s="1"/>
  <c r="V224" i="3"/>
  <c r="V206" i="3"/>
  <c r="Z206" i="3" s="1"/>
  <c r="AB206" i="3"/>
  <c r="V208" i="3"/>
  <c r="AB208" i="3" s="1"/>
  <c r="V210" i="3"/>
  <c r="AA210" i="3" s="1"/>
  <c r="V212" i="3"/>
  <c r="Z212" i="3" s="1"/>
  <c r="AA204" i="3"/>
  <c r="V204" i="3"/>
  <c r="W303" i="3"/>
  <c r="AA303" i="3" s="1"/>
  <c r="W301" i="3"/>
  <c r="AA301" i="3" s="1"/>
  <c r="W299" i="3"/>
  <c r="AA299" i="3" s="1"/>
  <c r="W297" i="3"/>
  <c r="AA297" i="3" s="1"/>
  <c r="Z295" i="3"/>
  <c r="W295" i="3"/>
  <c r="AA295" i="3" s="1"/>
  <c r="W283" i="3"/>
  <c r="AA283" i="3" s="1"/>
  <c r="W281" i="3"/>
  <c r="AA281" i="3" s="1"/>
  <c r="W279" i="3"/>
  <c r="AA279" i="3" s="1"/>
  <c r="W277" i="3"/>
  <c r="AA277" i="3" s="1"/>
  <c r="Z275" i="3"/>
  <c r="W275" i="3"/>
  <c r="AA275" i="3" s="1"/>
  <c r="W263" i="3"/>
  <c r="AA263" i="3" s="1"/>
  <c r="Q263" i="3"/>
  <c r="V263" i="3" s="1"/>
  <c r="P263" i="3"/>
  <c r="U263" i="3" s="1"/>
  <c r="E263" i="3" s="1"/>
  <c r="AP263" i="3" s="1"/>
  <c r="R262" i="3"/>
  <c r="W262" i="3" s="1"/>
  <c r="Q262" i="3"/>
  <c r="V262" i="3" s="1"/>
  <c r="AB262" i="3" s="1"/>
  <c r="P262" i="3"/>
  <c r="U262" i="3" s="1"/>
  <c r="E262" i="3" s="1"/>
  <c r="AN263" i="3" s="1"/>
  <c r="Z261" i="3"/>
  <c r="W261" i="3"/>
  <c r="AA261" i="3" s="1"/>
  <c r="Q261" i="3"/>
  <c r="V261" i="3" s="1"/>
  <c r="X261" i="3" s="1"/>
  <c r="P261" i="3"/>
  <c r="U261" i="3" s="1"/>
  <c r="R260" i="3"/>
  <c r="W260" i="3" s="1"/>
  <c r="Q260" i="3"/>
  <c r="V260" i="3" s="1"/>
  <c r="P260" i="3"/>
  <c r="U260" i="3" s="1"/>
  <c r="Z259" i="3"/>
  <c r="W259" i="3"/>
  <c r="AA259" i="3" s="1"/>
  <c r="Q259" i="3"/>
  <c r="V259" i="3" s="1"/>
  <c r="P259" i="3"/>
  <c r="U259" i="3" s="1"/>
  <c r="E259" i="3" s="1"/>
  <c r="AP259" i="3" s="1"/>
  <c r="R258" i="3"/>
  <c r="W258" i="3" s="1"/>
  <c r="AD258" i="3" s="1"/>
  <c r="Q258" i="3"/>
  <c r="V258" i="3" s="1"/>
  <c r="P258" i="3"/>
  <c r="U258" i="3" s="1"/>
  <c r="E258" i="3" s="1"/>
  <c r="AN259" i="3" s="1"/>
  <c r="W257" i="3"/>
  <c r="Z257" i="3" s="1"/>
  <c r="Q257" i="3"/>
  <c r="V257" i="3" s="1"/>
  <c r="P257" i="3"/>
  <c r="U257" i="3" s="1"/>
  <c r="E257" i="3" s="1"/>
  <c r="AP257" i="3" s="1"/>
  <c r="R256" i="3"/>
  <c r="W256" i="3" s="1"/>
  <c r="AC256" i="3" s="1"/>
  <c r="Q256" i="3"/>
  <c r="V256" i="3" s="1"/>
  <c r="P256" i="3"/>
  <c r="U256" i="3" s="1"/>
  <c r="E256" i="3" s="1"/>
  <c r="AN257" i="3" s="1"/>
  <c r="Z255" i="3"/>
  <c r="W255" i="3"/>
  <c r="AA255" i="3" s="1"/>
  <c r="Q255" i="3"/>
  <c r="V255" i="3" s="1"/>
  <c r="P255" i="3"/>
  <c r="U255" i="3" s="1"/>
  <c r="E255" i="3" s="1"/>
  <c r="AP255" i="3" s="1"/>
  <c r="R254" i="3"/>
  <c r="W254" i="3" s="1"/>
  <c r="Q254" i="3"/>
  <c r="V254" i="3" s="1"/>
  <c r="AB254" i="3" s="1"/>
  <c r="P254" i="3"/>
  <c r="U254" i="3" s="1"/>
  <c r="E254" i="3" s="1"/>
  <c r="AN255" i="3" s="1"/>
  <c r="Z243" i="3"/>
  <c r="W243" i="3"/>
  <c r="AA243" i="3" s="1"/>
  <c r="Q243" i="3"/>
  <c r="V243" i="3" s="1"/>
  <c r="P243" i="3"/>
  <c r="U243" i="3" s="1"/>
  <c r="E243" i="3" s="1"/>
  <c r="AP243" i="3" s="1"/>
  <c r="R242" i="3"/>
  <c r="W242" i="3" s="1"/>
  <c r="Q242" i="3"/>
  <c r="V242" i="3" s="1"/>
  <c r="P242" i="3"/>
  <c r="U242" i="3" s="1"/>
  <c r="E242" i="3" s="1"/>
  <c r="AN243" i="3" s="1"/>
  <c r="W241" i="3"/>
  <c r="AA241" i="3" s="1"/>
  <c r="Q241" i="3"/>
  <c r="V241" i="3" s="1"/>
  <c r="X241" i="3" s="1"/>
  <c r="P241" i="3"/>
  <c r="U241" i="3" s="1"/>
  <c r="E241" i="3" s="1"/>
  <c r="AP241" i="3" s="1"/>
  <c r="R240" i="3"/>
  <c r="W240" i="3" s="1"/>
  <c r="Q240" i="3"/>
  <c r="V240" i="3" s="1"/>
  <c r="P240" i="3"/>
  <c r="U240" i="3" s="1"/>
  <c r="W239" i="3"/>
  <c r="AA239" i="3" s="1"/>
  <c r="Q239" i="3"/>
  <c r="V239" i="3" s="1"/>
  <c r="P239" i="3"/>
  <c r="U239" i="3" s="1"/>
  <c r="E239" i="3" s="1"/>
  <c r="AP239" i="3" s="1"/>
  <c r="R238" i="3"/>
  <c r="W238" i="3" s="1"/>
  <c r="AD238" i="3" s="1"/>
  <c r="Q238" i="3"/>
  <c r="V238" i="3" s="1"/>
  <c r="P238" i="3"/>
  <c r="U238" i="3" s="1"/>
  <c r="E238" i="3" s="1"/>
  <c r="AN239" i="3" s="1"/>
  <c r="W237" i="3"/>
  <c r="Z237" i="3" s="1"/>
  <c r="Q237" i="3"/>
  <c r="V237" i="3" s="1"/>
  <c r="AF237" i="3" s="1"/>
  <c r="P237" i="3"/>
  <c r="U237" i="3" s="1"/>
  <c r="E237" i="3" s="1"/>
  <c r="AP237" i="3" s="1"/>
  <c r="R236" i="3"/>
  <c r="W236" i="3" s="1"/>
  <c r="Q236" i="3"/>
  <c r="V236" i="3" s="1"/>
  <c r="P236" i="3"/>
  <c r="U236" i="3" s="1"/>
  <c r="W235" i="3"/>
  <c r="AA235" i="3" s="1"/>
  <c r="Q235" i="3"/>
  <c r="V235" i="3" s="1"/>
  <c r="P235" i="3"/>
  <c r="U235" i="3" s="1"/>
  <c r="E235" i="3" s="1"/>
  <c r="AP235" i="3" s="1"/>
  <c r="R234" i="3"/>
  <c r="W234" i="3" s="1"/>
  <c r="Q234" i="3"/>
  <c r="V234" i="3" s="1"/>
  <c r="P234" i="3"/>
  <c r="U234" i="3" s="1"/>
  <c r="P216" i="3"/>
  <c r="U216" i="3" s="1"/>
  <c r="Q216" i="3"/>
  <c r="V216" i="3" s="1"/>
  <c r="AA216" i="3" s="1"/>
  <c r="R216" i="3"/>
  <c r="W216" i="3" s="1"/>
  <c r="P217" i="3"/>
  <c r="U217" i="3" s="1"/>
  <c r="Q217" i="3"/>
  <c r="V217" i="3" s="1"/>
  <c r="X217" i="3" s="1"/>
  <c r="W217" i="3"/>
  <c r="Z217" i="3"/>
  <c r="AA217" i="3"/>
  <c r="P218" i="3"/>
  <c r="U218" i="3" s="1"/>
  <c r="Q218" i="3"/>
  <c r="V218" i="3" s="1"/>
  <c r="R218" i="3"/>
  <c r="W218" i="3" s="1"/>
  <c r="P219" i="3"/>
  <c r="U219" i="3" s="1"/>
  <c r="Q219" i="3"/>
  <c r="V219" i="3" s="1"/>
  <c r="X219" i="3" s="1"/>
  <c r="W219" i="3"/>
  <c r="AA219" i="3" s="1"/>
  <c r="P220" i="3"/>
  <c r="U220" i="3" s="1"/>
  <c r="Q220" i="3"/>
  <c r="V220" i="3" s="1"/>
  <c r="R220" i="3"/>
  <c r="W220" i="3" s="1"/>
  <c r="X220" i="3" s="1"/>
  <c r="P221" i="3"/>
  <c r="U221" i="3" s="1"/>
  <c r="Q221" i="3"/>
  <c r="V221" i="3" s="1"/>
  <c r="W221" i="3"/>
  <c r="Z221" i="3" s="1"/>
  <c r="P222" i="3"/>
  <c r="U222" i="3" s="1"/>
  <c r="Q222" i="3"/>
  <c r="V222" i="3" s="1"/>
  <c r="R222" i="3"/>
  <c r="W222" i="3" s="1"/>
  <c r="P223" i="3"/>
  <c r="U223" i="3" s="1"/>
  <c r="Q223" i="3"/>
  <c r="V223" i="3" s="1"/>
  <c r="W223" i="3"/>
  <c r="AA223" i="3" s="1"/>
  <c r="Z223" i="3"/>
  <c r="W215" i="3"/>
  <c r="AA215" i="3" s="1"/>
  <c r="P226" i="3"/>
  <c r="U226" i="3" s="1"/>
  <c r="R226" i="3"/>
  <c r="W226" i="3" s="1"/>
  <c r="X226" i="3" s="1"/>
  <c r="P227" i="3"/>
  <c r="U227" i="3" s="1"/>
  <c r="Q227" i="3"/>
  <c r="V227" i="3" s="1"/>
  <c r="R227" i="3"/>
  <c r="W227" i="3" s="1"/>
  <c r="P228" i="3"/>
  <c r="U228" i="3" s="1"/>
  <c r="R228" i="3"/>
  <c r="W228" i="3" s="1"/>
  <c r="X228" i="3" s="1"/>
  <c r="P229" i="3"/>
  <c r="U229" i="3" s="1"/>
  <c r="Q229" i="3"/>
  <c r="V229" i="3" s="1"/>
  <c r="R229" i="3"/>
  <c r="W229" i="3" s="1"/>
  <c r="AD229" i="3" s="1"/>
  <c r="P230" i="3"/>
  <c r="U230" i="3" s="1"/>
  <c r="R230" i="3"/>
  <c r="W230" i="3" s="1"/>
  <c r="X230" i="3" s="1"/>
  <c r="P231" i="3"/>
  <c r="U231" i="3" s="1"/>
  <c r="Q231" i="3"/>
  <c r="V231" i="3" s="1"/>
  <c r="Z231" i="3" s="1"/>
  <c r="R231" i="3"/>
  <c r="W231" i="3" s="1"/>
  <c r="P232" i="3"/>
  <c r="U232" i="3" s="1"/>
  <c r="R232" i="3"/>
  <c r="W232" i="3" s="1"/>
  <c r="X232" i="3" s="1"/>
  <c r="P233" i="3"/>
  <c r="U233" i="3" s="1"/>
  <c r="Q233" i="3"/>
  <c r="V233" i="3" s="1"/>
  <c r="R233" i="3"/>
  <c r="W233" i="3" s="1"/>
  <c r="Q214" i="3"/>
  <c r="P206" i="3"/>
  <c r="U206" i="3" s="1"/>
  <c r="R206" i="3"/>
  <c r="W206" i="3" s="1"/>
  <c r="X206" i="3" s="1"/>
  <c r="P207" i="3"/>
  <c r="U207" i="3" s="1"/>
  <c r="Q207" i="3"/>
  <c r="V207" i="3" s="1"/>
  <c r="R207" i="3"/>
  <c r="W207" i="3" s="1"/>
  <c r="AC207" i="3" s="1"/>
  <c r="P208" i="3"/>
  <c r="U208" i="3" s="1"/>
  <c r="R208" i="3"/>
  <c r="W208" i="3" s="1"/>
  <c r="X208" i="3" s="1"/>
  <c r="P209" i="3"/>
  <c r="U209" i="3" s="1"/>
  <c r="Q209" i="3"/>
  <c r="V209" i="3" s="1"/>
  <c r="AB209" i="3" s="1"/>
  <c r="R209" i="3"/>
  <c r="W209" i="3" s="1"/>
  <c r="P210" i="3"/>
  <c r="U210" i="3" s="1"/>
  <c r="R210" i="3"/>
  <c r="W210" i="3" s="1"/>
  <c r="X210" i="3" s="1"/>
  <c r="P211" i="3"/>
  <c r="U211" i="3" s="1"/>
  <c r="Q211" i="3"/>
  <c r="V211" i="3" s="1"/>
  <c r="R211" i="3"/>
  <c r="W211" i="3" s="1"/>
  <c r="P212" i="3"/>
  <c r="U212" i="3" s="1"/>
  <c r="R212" i="3"/>
  <c r="W212" i="3" s="1"/>
  <c r="P213" i="3"/>
  <c r="U213" i="3" s="1"/>
  <c r="Q213" i="3"/>
  <c r="V213" i="3" s="1"/>
  <c r="R213" i="3"/>
  <c r="W213" i="3" s="1"/>
  <c r="P214" i="3"/>
  <c r="U214" i="3" s="1"/>
  <c r="R214" i="3"/>
  <c r="W214" i="3" s="1"/>
  <c r="X214" i="3" s="1"/>
  <c r="P215" i="3"/>
  <c r="U215" i="3" s="1"/>
  <c r="Q215" i="3"/>
  <c r="V215" i="3" s="1"/>
  <c r="X215" i="3" s="1"/>
  <c r="AE215" i="3" s="1"/>
  <c r="P104" i="3"/>
  <c r="U104" i="3" s="1"/>
  <c r="Q104" i="3"/>
  <c r="V104" i="3" s="1"/>
  <c r="R104" i="3"/>
  <c r="W104" i="3" s="1"/>
  <c r="P105" i="3"/>
  <c r="U105" i="3" s="1"/>
  <c r="Q105" i="3"/>
  <c r="V105" i="3" s="1"/>
  <c r="R105" i="3"/>
  <c r="W105" i="3" s="1"/>
  <c r="P106" i="3"/>
  <c r="U106" i="3" s="1"/>
  <c r="Q106" i="3"/>
  <c r="V106" i="3" s="1"/>
  <c r="R106" i="3"/>
  <c r="W106" i="3" s="1"/>
  <c r="P107" i="3"/>
  <c r="U107" i="3" s="1"/>
  <c r="Q107" i="3"/>
  <c r="V107" i="3" s="1"/>
  <c r="R107" i="3"/>
  <c r="W107" i="3" s="1"/>
  <c r="P108" i="3"/>
  <c r="U108" i="3" s="1"/>
  <c r="Q108" i="3"/>
  <c r="V108" i="3" s="1"/>
  <c r="R108" i="3"/>
  <c r="W108" i="3" s="1"/>
  <c r="P109" i="3"/>
  <c r="U109" i="3" s="1"/>
  <c r="Q109" i="3"/>
  <c r="V109" i="3" s="1"/>
  <c r="R109" i="3"/>
  <c r="W109" i="3" s="1"/>
  <c r="P110" i="3"/>
  <c r="U110" i="3" s="1"/>
  <c r="Q110" i="3"/>
  <c r="V110" i="3" s="1"/>
  <c r="R110" i="3"/>
  <c r="W110" i="3" s="1"/>
  <c r="P111" i="3"/>
  <c r="U111" i="3" s="1"/>
  <c r="Q111" i="3"/>
  <c r="V111" i="3" s="1"/>
  <c r="R111" i="3"/>
  <c r="W111" i="3" s="1"/>
  <c r="P112" i="3"/>
  <c r="U112" i="3" s="1"/>
  <c r="Q112" i="3"/>
  <c r="V112" i="3" s="1"/>
  <c r="R112" i="3"/>
  <c r="W112" i="3" s="1"/>
  <c r="P113" i="3"/>
  <c r="U113" i="3" s="1"/>
  <c r="Q113" i="3"/>
  <c r="V113" i="3" s="1"/>
  <c r="R113" i="3"/>
  <c r="W113" i="3" s="1"/>
  <c r="P114" i="3"/>
  <c r="U114" i="3" s="1"/>
  <c r="Q114" i="3"/>
  <c r="V114" i="3" s="1"/>
  <c r="R114" i="3"/>
  <c r="W114" i="3" s="1"/>
  <c r="P115" i="3"/>
  <c r="U115" i="3" s="1"/>
  <c r="Q115" i="3"/>
  <c r="V115" i="3" s="1"/>
  <c r="R115" i="3"/>
  <c r="W115" i="3" s="1"/>
  <c r="P116" i="3"/>
  <c r="U116" i="3" s="1"/>
  <c r="Q116" i="3"/>
  <c r="V116" i="3" s="1"/>
  <c r="R116" i="3"/>
  <c r="W116" i="3" s="1"/>
  <c r="P117" i="3"/>
  <c r="U117" i="3" s="1"/>
  <c r="Q117" i="3"/>
  <c r="V117" i="3" s="1"/>
  <c r="R117" i="3"/>
  <c r="W117" i="3" s="1"/>
  <c r="P118" i="3"/>
  <c r="U118" i="3" s="1"/>
  <c r="Q118" i="3"/>
  <c r="V118" i="3" s="1"/>
  <c r="R118" i="3"/>
  <c r="W118" i="3" s="1"/>
  <c r="P119" i="3"/>
  <c r="U119" i="3" s="1"/>
  <c r="Q119" i="3"/>
  <c r="V119" i="3" s="1"/>
  <c r="R119" i="3"/>
  <c r="W119" i="3" s="1"/>
  <c r="P120" i="3"/>
  <c r="U120" i="3" s="1"/>
  <c r="Q120" i="3"/>
  <c r="V120" i="3" s="1"/>
  <c r="R120" i="3"/>
  <c r="W120" i="3" s="1"/>
  <c r="P121" i="3"/>
  <c r="U121" i="3" s="1"/>
  <c r="Q121" i="3"/>
  <c r="V121" i="3" s="1"/>
  <c r="R121" i="3"/>
  <c r="W121" i="3" s="1"/>
  <c r="P122" i="3"/>
  <c r="U122" i="3" s="1"/>
  <c r="Q122" i="3"/>
  <c r="V122" i="3" s="1"/>
  <c r="R122" i="3"/>
  <c r="W122" i="3" s="1"/>
  <c r="P123" i="3"/>
  <c r="U123" i="3" s="1"/>
  <c r="Q123" i="3"/>
  <c r="V123" i="3" s="1"/>
  <c r="R123" i="3"/>
  <c r="W123" i="3" s="1"/>
  <c r="P124" i="3"/>
  <c r="U124" i="3" s="1"/>
  <c r="Q124" i="3"/>
  <c r="V124" i="3" s="1"/>
  <c r="R124" i="3"/>
  <c r="W124" i="3" s="1"/>
  <c r="P125" i="3"/>
  <c r="U125" i="3" s="1"/>
  <c r="Q125" i="3"/>
  <c r="V125" i="3" s="1"/>
  <c r="R125" i="3"/>
  <c r="W125" i="3" s="1"/>
  <c r="P126" i="3"/>
  <c r="U126" i="3" s="1"/>
  <c r="Q126" i="3"/>
  <c r="V126" i="3" s="1"/>
  <c r="R126" i="3"/>
  <c r="W126" i="3" s="1"/>
  <c r="P127" i="3"/>
  <c r="U127" i="3" s="1"/>
  <c r="Q127" i="3"/>
  <c r="V127" i="3" s="1"/>
  <c r="R127" i="3"/>
  <c r="W127" i="3" s="1"/>
  <c r="P128" i="3"/>
  <c r="U128" i="3" s="1"/>
  <c r="Q128" i="3"/>
  <c r="V128" i="3" s="1"/>
  <c r="R128" i="3"/>
  <c r="W128" i="3" s="1"/>
  <c r="P129" i="3"/>
  <c r="U129" i="3" s="1"/>
  <c r="Q129" i="3"/>
  <c r="V129" i="3" s="1"/>
  <c r="R129" i="3"/>
  <c r="W129" i="3" s="1"/>
  <c r="P130" i="3"/>
  <c r="U130" i="3" s="1"/>
  <c r="Q130" i="3"/>
  <c r="V130" i="3" s="1"/>
  <c r="R130" i="3"/>
  <c r="W130" i="3" s="1"/>
  <c r="P131" i="3"/>
  <c r="U131" i="3" s="1"/>
  <c r="Q131" i="3"/>
  <c r="V131" i="3" s="1"/>
  <c r="R131" i="3"/>
  <c r="W131" i="3" s="1"/>
  <c r="P132" i="3"/>
  <c r="U132" i="3" s="1"/>
  <c r="Q132" i="3"/>
  <c r="V132" i="3" s="1"/>
  <c r="Z132" i="3" s="1"/>
  <c r="R132" i="3"/>
  <c r="W132" i="3" s="1"/>
  <c r="P133" i="3"/>
  <c r="U133" i="3" s="1"/>
  <c r="E133" i="3" s="1"/>
  <c r="AP133" i="3" s="1"/>
  <c r="Q133" i="3"/>
  <c r="V133" i="3" s="1"/>
  <c r="R133" i="3"/>
  <c r="W133" i="3" s="1"/>
  <c r="P134" i="3"/>
  <c r="U134" i="3" s="1"/>
  <c r="E134" i="3" s="1"/>
  <c r="AN135" i="3" s="1"/>
  <c r="Q134" i="3"/>
  <c r="V134" i="3" s="1"/>
  <c r="R134" i="3"/>
  <c r="W134" i="3" s="1"/>
  <c r="AC134" i="3" s="1"/>
  <c r="P135" i="3"/>
  <c r="U135" i="3" s="1"/>
  <c r="E135" i="3" s="1"/>
  <c r="AP135" i="3" s="1"/>
  <c r="Q135" i="3"/>
  <c r="V135" i="3" s="1"/>
  <c r="R135" i="3"/>
  <c r="W135" i="3" s="1"/>
  <c r="P136" i="3"/>
  <c r="U136" i="3" s="1"/>
  <c r="E136" i="3" s="1"/>
  <c r="AN137" i="3" s="1"/>
  <c r="Q136" i="3"/>
  <c r="V136" i="3" s="1"/>
  <c r="AB136" i="3" s="1"/>
  <c r="R136" i="3"/>
  <c r="W136" i="3" s="1"/>
  <c r="P137" i="3"/>
  <c r="U137" i="3" s="1"/>
  <c r="E137" i="3" s="1"/>
  <c r="AP137" i="3" s="1"/>
  <c r="Q137" i="3"/>
  <c r="V137" i="3" s="1"/>
  <c r="AB137" i="3" s="1"/>
  <c r="R137" i="3"/>
  <c r="W137" i="3" s="1"/>
  <c r="P138" i="3"/>
  <c r="U138" i="3" s="1"/>
  <c r="E138" i="3" s="1"/>
  <c r="AN139" i="3" s="1"/>
  <c r="Q138" i="3"/>
  <c r="V138" i="3" s="1"/>
  <c r="R138" i="3"/>
  <c r="W138" i="3" s="1"/>
  <c r="AC138" i="3" s="1"/>
  <c r="P139" i="3"/>
  <c r="U139" i="3" s="1"/>
  <c r="E139" i="3" s="1"/>
  <c r="AP139" i="3" s="1"/>
  <c r="Q139" i="3"/>
  <c r="V139" i="3" s="1"/>
  <c r="R139" i="3"/>
  <c r="W139" i="3" s="1"/>
  <c r="AC139" i="3" s="1"/>
  <c r="P140" i="3"/>
  <c r="U140" i="3" s="1"/>
  <c r="Q140" i="3"/>
  <c r="V140" i="3" s="1"/>
  <c r="Z140" i="3" s="1"/>
  <c r="R140" i="3"/>
  <c r="W140" i="3" s="1"/>
  <c r="P141" i="3"/>
  <c r="U141" i="3" s="1"/>
  <c r="E141" i="3" s="1"/>
  <c r="AP141" i="3" s="1"/>
  <c r="Q141" i="3"/>
  <c r="V141" i="3" s="1"/>
  <c r="R141" i="3"/>
  <c r="W141" i="3" s="1"/>
  <c r="P142" i="3"/>
  <c r="U142" i="3" s="1"/>
  <c r="E142" i="3" s="1"/>
  <c r="AN143" i="3" s="1"/>
  <c r="Q142" i="3"/>
  <c r="V142" i="3" s="1"/>
  <c r="R142" i="3"/>
  <c r="W142" i="3" s="1"/>
  <c r="P143" i="3"/>
  <c r="U143" i="3" s="1"/>
  <c r="E143" i="3" s="1"/>
  <c r="AP143" i="3" s="1"/>
  <c r="Q143" i="3"/>
  <c r="V143" i="3" s="1"/>
  <c r="R143" i="3"/>
  <c r="W143" i="3" s="1"/>
  <c r="P144" i="3"/>
  <c r="U144" i="3" s="1"/>
  <c r="E144" i="3" s="1"/>
  <c r="AN145" i="3" s="1"/>
  <c r="Q144" i="3"/>
  <c r="V144" i="3" s="1"/>
  <c r="Z144" i="3" s="1"/>
  <c r="R144" i="3"/>
  <c r="W144" i="3" s="1"/>
  <c r="P145" i="3"/>
  <c r="U145" i="3" s="1"/>
  <c r="E145" i="3" s="1"/>
  <c r="AP145" i="3" s="1"/>
  <c r="Q145" i="3"/>
  <c r="V145" i="3" s="1"/>
  <c r="Z145" i="3" s="1"/>
  <c r="R145" i="3"/>
  <c r="W145" i="3" s="1"/>
  <c r="P146" i="3"/>
  <c r="U146" i="3" s="1"/>
  <c r="E146" i="3" s="1"/>
  <c r="AN147" i="3" s="1"/>
  <c r="Q146" i="3"/>
  <c r="V146" i="3" s="1"/>
  <c r="AA146" i="3" s="1"/>
  <c r="R146" i="3"/>
  <c r="W146" i="3" s="1"/>
  <c r="P147" i="3"/>
  <c r="U147" i="3" s="1"/>
  <c r="E147" i="3" s="1"/>
  <c r="AP147" i="3" s="1"/>
  <c r="Q147" i="3"/>
  <c r="V147" i="3" s="1"/>
  <c r="AA147" i="3" s="1"/>
  <c r="R147" i="3"/>
  <c r="W147" i="3" s="1"/>
  <c r="P148" i="3"/>
  <c r="U148" i="3" s="1"/>
  <c r="E148" i="3" s="1"/>
  <c r="AN149" i="3" s="1"/>
  <c r="Q148" i="3"/>
  <c r="V148" i="3" s="1"/>
  <c r="AB148" i="3" s="1"/>
  <c r="R148" i="3"/>
  <c r="W148" i="3" s="1"/>
  <c r="P149" i="3"/>
  <c r="U149" i="3" s="1"/>
  <c r="E149" i="3" s="1"/>
  <c r="AP149" i="3" s="1"/>
  <c r="Q149" i="3"/>
  <c r="V149" i="3" s="1"/>
  <c r="AB149" i="3" s="1"/>
  <c r="R149" i="3"/>
  <c r="W149" i="3" s="1"/>
  <c r="P150" i="3"/>
  <c r="U150" i="3" s="1"/>
  <c r="E150" i="3" s="1"/>
  <c r="AN151" i="3" s="1"/>
  <c r="Q150" i="3"/>
  <c r="V150" i="3" s="1"/>
  <c r="Z150" i="3" s="1"/>
  <c r="R150" i="3"/>
  <c r="W150" i="3" s="1"/>
  <c r="P151" i="3"/>
  <c r="U151" i="3" s="1"/>
  <c r="E151" i="3" s="1"/>
  <c r="AP151" i="3" s="1"/>
  <c r="Q151" i="3"/>
  <c r="V151" i="3" s="1"/>
  <c r="R151" i="3"/>
  <c r="W151" i="3" s="1"/>
  <c r="AD151" i="3" s="1"/>
  <c r="P152" i="3"/>
  <c r="U152" i="3" s="1"/>
  <c r="E152" i="3" s="1"/>
  <c r="AN153" i="3" s="1"/>
  <c r="Q152" i="3"/>
  <c r="V152" i="3" s="1"/>
  <c r="Z152" i="3" s="1"/>
  <c r="R152" i="3"/>
  <c r="W152" i="3" s="1"/>
  <c r="P153" i="3"/>
  <c r="U153" i="3" s="1"/>
  <c r="E153" i="3" s="1"/>
  <c r="AP153" i="3" s="1"/>
  <c r="Q153" i="3"/>
  <c r="V153" i="3" s="1"/>
  <c r="Z153" i="3" s="1"/>
  <c r="R153" i="3"/>
  <c r="W153" i="3" s="1"/>
  <c r="AC153" i="3" s="1"/>
  <c r="P154" i="3"/>
  <c r="U154" i="3" s="1"/>
  <c r="E154" i="3" s="1"/>
  <c r="AN155" i="3" s="1"/>
  <c r="Q154" i="3"/>
  <c r="V154" i="3" s="1"/>
  <c r="R154" i="3"/>
  <c r="W154" i="3" s="1"/>
  <c r="P155" i="3"/>
  <c r="U155" i="3" s="1"/>
  <c r="E155" i="3" s="1"/>
  <c r="AP155" i="3" s="1"/>
  <c r="Q155" i="3"/>
  <c r="V155" i="3" s="1"/>
  <c r="AA155" i="3" s="1"/>
  <c r="R155" i="3"/>
  <c r="W155" i="3" s="1"/>
  <c r="AC155" i="3" s="1"/>
  <c r="P156" i="3"/>
  <c r="U156" i="3" s="1"/>
  <c r="E156" i="3" s="1"/>
  <c r="AN157" i="3" s="1"/>
  <c r="Q156" i="3"/>
  <c r="V156" i="3" s="1"/>
  <c r="Z156" i="3" s="1"/>
  <c r="R156" i="3"/>
  <c r="W156" i="3" s="1"/>
  <c r="AC156" i="3" s="1"/>
  <c r="P157" i="3"/>
  <c r="U157" i="3" s="1"/>
  <c r="E157" i="3" s="1"/>
  <c r="AP157" i="3" s="1"/>
  <c r="Q157" i="3"/>
  <c r="V157" i="3" s="1"/>
  <c r="Z157" i="3" s="1"/>
  <c r="R157" i="3"/>
  <c r="W157" i="3" s="1"/>
  <c r="AC157" i="3" s="1"/>
  <c r="P158" i="3"/>
  <c r="U158" i="3" s="1"/>
  <c r="E158" i="3" s="1"/>
  <c r="AN159" i="3" s="1"/>
  <c r="Q158" i="3"/>
  <c r="V158" i="3" s="1"/>
  <c r="R158" i="3"/>
  <c r="W158" i="3" s="1"/>
  <c r="AD158" i="3" s="1"/>
  <c r="P159" i="3"/>
  <c r="U159" i="3" s="1"/>
  <c r="E159" i="3" s="1"/>
  <c r="AP159" i="3" s="1"/>
  <c r="Q159" i="3"/>
  <c r="V159" i="3" s="1"/>
  <c r="Z159" i="3" s="1"/>
  <c r="R159" i="3"/>
  <c r="W159" i="3" s="1"/>
  <c r="P160" i="3"/>
  <c r="U160" i="3" s="1"/>
  <c r="E160" i="3" s="1"/>
  <c r="AN161" i="3" s="1"/>
  <c r="Q160" i="3"/>
  <c r="V160" i="3" s="1"/>
  <c r="R160" i="3"/>
  <c r="W160" i="3" s="1"/>
  <c r="P161" i="3"/>
  <c r="U161" i="3" s="1"/>
  <c r="E161" i="3" s="1"/>
  <c r="AP161" i="3" s="1"/>
  <c r="Q161" i="3"/>
  <c r="V161" i="3" s="1"/>
  <c r="R161" i="3"/>
  <c r="W161" i="3" s="1"/>
  <c r="AC161" i="3" s="1"/>
  <c r="P162" i="3"/>
  <c r="U162" i="3" s="1"/>
  <c r="E162" i="3" s="1"/>
  <c r="AN163" i="3" s="1"/>
  <c r="Q162" i="3"/>
  <c r="V162" i="3" s="1"/>
  <c r="AB162" i="3" s="1"/>
  <c r="R162" i="3"/>
  <c r="W162" i="3" s="1"/>
  <c r="P163" i="3"/>
  <c r="U163" i="3" s="1"/>
  <c r="E163" i="3" s="1"/>
  <c r="AP163" i="3" s="1"/>
  <c r="Q163" i="3"/>
  <c r="V163" i="3" s="1"/>
  <c r="AB163" i="3" s="1"/>
  <c r="R163" i="3"/>
  <c r="W163" i="3" s="1"/>
  <c r="P164" i="3"/>
  <c r="U164" i="3" s="1"/>
  <c r="E164" i="3" s="1"/>
  <c r="AN165" i="3" s="1"/>
  <c r="Q164" i="3"/>
  <c r="V164" i="3" s="1"/>
  <c r="R164" i="3"/>
  <c r="W164" i="3" s="1"/>
  <c r="AD164" i="3" s="1"/>
  <c r="P165" i="3"/>
  <c r="U165" i="3" s="1"/>
  <c r="E165" i="3" s="1"/>
  <c r="AP165" i="3" s="1"/>
  <c r="Q165" i="3"/>
  <c r="V165" i="3" s="1"/>
  <c r="AA165" i="3" s="1"/>
  <c r="R165" i="3"/>
  <c r="W165" i="3" s="1"/>
  <c r="AD165" i="3" s="1"/>
  <c r="P166" i="3"/>
  <c r="U166" i="3" s="1"/>
  <c r="E166" i="3" s="1"/>
  <c r="AN167" i="3" s="1"/>
  <c r="Q166" i="3"/>
  <c r="V166" i="3" s="1"/>
  <c r="R166" i="3"/>
  <c r="W166" i="3" s="1"/>
  <c r="AC166" i="3" s="1"/>
  <c r="P167" i="3"/>
  <c r="U167" i="3" s="1"/>
  <c r="E167" i="3" s="1"/>
  <c r="AP167" i="3" s="1"/>
  <c r="Q167" i="3"/>
  <c r="V167" i="3" s="1"/>
  <c r="AB167" i="3" s="1"/>
  <c r="R167" i="3"/>
  <c r="W167" i="3" s="1"/>
  <c r="P168" i="3"/>
  <c r="U168" i="3" s="1"/>
  <c r="E168" i="3" s="1"/>
  <c r="AN169" i="3" s="1"/>
  <c r="Q168" i="3"/>
  <c r="V168" i="3" s="1"/>
  <c r="AA168" i="3" s="1"/>
  <c r="R168" i="3"/>
  <c r="W168" i="3" s="1"/>
  <c r="AC168" i="3" s="1"/>
  <c r="P169" i="3"/>
  <c r="U169" i="3" s="1"/>
  <c r="E169" i="3" s="1"/>
  <c r="AP169" i="3" s="1"/>
  <c r="Q169" i="3"/>
  <c r="V169" i="3" s="1"/>
  <c r="R169" i="3"/>
  <c r="W169" i="3" s="1"/>
  <c r="AD169" i="3" s="1"/>
  <c r="P170" i="3"/>
  <c r="U170" i="3" s="1"/>
  <c r="E170" i="3" s="1"/>
  <c r="AN171" i="3" s="1"/>
  <c r="Q170" i="3"/>
  <c r="V170" i="3" s="1"/>
  <c r="Z170" i="3" s="1"/>
  <c r="R170" i="3"/>
  <c r="W170" i="3" s="1"/>
  <c r="AC170" i="3" s="1"/>
  <c r="P171" i="3"/>
  <c r="U171" i="3" s="1"/>
  <c r="E171" i="3" s="1"/>
  <c r="AP171" i="3" s="1"/>
  <c r="Q171" i="3"/>
  <c r="V171" i="3" s="1"/>
  <c r="AB171" i="3" s="1"/>
  <c r="R171" i="3"/>
  <c r="W171" i="3" s="1"/>
  <c r="AC171" i="3" s="1"/>
  <c r="P172" i="3"/>
  <c r="U172" i="3" s="1"/>
  <c r="E172" i="3" s="1"/>
  <c r="AN173" i="3" s="1"/>
  <c r="Q172" i="3"/>
  <c r="V172" i="3" s="1"/>
  <c r="R172" i="3"/>
  <c r="W172" i="3" s="1"/>
  <c r="AD172" i="3" s="1"/>
  <c r="P173" i="3"/>
  <c r="U173" i="3" s="1"/>
  <c r="E173" i="3" s="1"/>
  <c r="AP173" i="3" s="1"/>
  <c r="Q173" i="3"/>
  <c r="V173" i="3" s="1"/>
  <c r="R173" i="3"/>
  <c r="W173" i="3" s="1"/>
  <c r="AC173" i="3" s="1"/>
  <c r="P174" i="3"/>
  <c r="U174" i="3" s="1"/>
  <c r="E174" i="3" s="1"/>
  <c r="AN175" i="3" s="1"/>
  <c r="Q174" i="3"/>
  <c r="V174" i="3" s="1"/>
  <c r="AA174" i="3" s="1"/>
  <c r="R174" i="3"/>
  <c r="W174" i="3" s="1"/>
  <c r="P175" i="3"/>
  <c r="U175" i="3" s="1"/>
  <c r="E175" i="3" s="1"/>
  <c r="AP175" i="3" s="1"/>
  <c r="Q175" i="3"/>
  <c r="V175" i="3" s="1"/>
  <c r="AA175" i="3" s="1"/>
  <c r="R175" i="3"/>
  <c r="W175" i="3" s="1"/>
  <c r="P176" i="3"/>
  <c r="U176" i="3" s="1"/>
  <c r="E176" i="3" s="1"/>
  <c r="AN177" i="3" s="1"/>
  <c r="Q176" i="3"/>
  <c r="V176" i="3" s="1"/>
  <c r="AB176" i="3" s="1"/>
  <c r="R176" i="3"/>
  <c r="W176" i="3" s="1"/>
  <c r="P177" i="3"/>
  <c r="U177" i="3" s="1"/>
  <c r="E177" i="3" s="1"/>
  <c r="AP177" i="3" s="1"/>
  <c r="Q177" i="3"/>
  <c r="V177" i="3" s="1"/>
  <c r="AB177" i="3" s="1"/>
  <c r="R177" i="3"/>
  <c r="W177" i="3" s="1"/>
  <c r="P178" i="3"/>
  <c r="U178" i="3" s="1"/>
  <c r="E178" i="3" s="1"/>
  <c r="AN179" i="3" s="1"/>
  <c r="Q178" i="3"/>
  <c r="V178" i="3" s="1"/>
  <c r="Z178" i="3" s="1"/>
  <c r="R178" i="3"/>
  <c r="W178" i="3" s="1"/>
  <c r="AD178" i="3" s="1"/>
  <c r="P179" i="3"/>
  <c r="U179" i="3" s="1"/>
  <c r="E179" i="3" s="1"/>
  <c r="AP179" i="3" s="1"/>
  <c r="Q179" i="3"/>
  <c r="V179" i="3" s="1"/>
  <c r="R179" i="3"/>
  <c r="W179" i="3" s="1"/>
  <c r="AD179" i="3" s="1"/>
  <c r="P180" i="3"/>
  <c r="U180" i="3" s="1"/>
  <c r="E180" i="3" s="1"/>
  <c r="AN181" i="3" s="1"/>
  <c r="Q180" i="3"/>
  <c r="V180" i="3" s="1"/>
  <c r="Z180" i="3" s="1"/>
  <c r="R180" i="3"/>
  <c r="W180" i="3" s="1"/>
  <c r="P181" i="3"/>
  <c r="U181" i="3" s="1"/>
  <c r="E181" i="3" s="1"/>
  <c r="AP181" i="3" s="1"/>
  <c r="Q181" i="3"/>
  <c r="V181" i="3" s="1"/>
  <c r="Z181" i="3" s="1"/>
  <c r="R181" i="3"/>
  <c r="W181" i="3" s="1"/>
  <c r="P182" i="3"/>
  <c r="U182" i="3" s="1"/>
  <c r="E182" i="3" s="1"/>
  <c r="AN183" i="3" s="1"/>
  <c r="Q182" i="3"/>
  <c r="V182" i="3" s="1"/>
  <c r="R182" i="3"/>
  <c r="W182" i="3" s="1"/>
  <c r="P183" i="3"/>
  <c r="U183" i="3" s="1"/>
  <c r="E183" i="3" s="1"/>
  <c r="AP183" i="3" s="1"/>
  <c r="Q183" i="3"/>
  <c r="V183" i="3" s="1"/>
  <c r="AA183" i="3" s="1"/>
  <c r="R183" i="3"/>
  <c r="W183" i="3" s="1"/>
  <c r="P184" i="3"/>
  <c r="U184" i="3" s="1"/>
  <c r="E184" i="3" s="1"/>
  <c r="AN185" i="3" s="1"/>
  <c r="Q184" i="3"/>
  <c r="V184" i="3" s="1"/>
  <c r="AB184" i="3" s="1"/>
  <c r="R184" i="3"/>
  <c r="W184" i="3" s="1"/>
  <c r="P185" i="3"/>
  <c r="U185" i="3" s="1"/>
  <c r="E185" i="3" s="1"/>
  <c r="AP185" i="3" s="1"/>
  <c r="Q185" i="3"/>
  <c r="V185" i="3" s="1"/>
  <c r="AB185" i="3" s="1"/>
  <c r="R185" i="3"/>
  <c r="W185" i="3" s="1"/>
  <c r="P186" i="3"/>
  <c r="U186" i="3" s="1"/>
  <c r="E186" i="3" s="1"/>
  <c r="AN187" i="3" s="1"/>
  <c r="Q186" i="3"/>
  <c r="V186" i="3" s="1"/>
  <c r="R186" i="3"/>
  <c r="W186" i="3" s="1"/>
  <c r="AD186" i="3" s="1"/>
  <c r="P187" i="3"/>
  <c r="U187" i="3" s="1"/>
  <c r="E187" i="3" s="1"/>
  <c r="AP187" i="3" s="1"/>
  <c r="Q187" i="3"/>
  <c r="V187" i="3" s="1"/>
  <c r="Z187" i="3" s="1"/>
  <c r="R187" i="3"/>
  <c r="W187" i="3" s="1"/>
  <c r="AD187" i="3" s="1"/>
  <c r="P188" i="3"/>
  <c r="U188" i="3" s="1"/>
  <c r="E188" i="3" s="1"/>
  <c r="AN189" i="3" s="1"/>
  <c r="Q188" i="3"/>
  <c r="V188" i="3" s="1"/>
  <c r="Z188" i="3" s="1"/>
  <c r="R188" i="3"/>
  <c r="W188" i="3" s="1"/>
  <c r="AC188" i="3" s="1"/>
  <c r="P189" i="3"/>
  <c r="U189" i="3" s="1"/>
  <c r="E189" i="3" s="1"/>
  <c r="AP189" i="3" s="1"/>
  <c r="Q189" i="3"/>
  <c r="V189" i="3" s="1"/>
  <c r="AB189" i="3" s="1"/>
  <c r="R189" i="3"/>
  <c r="W189" i="3" s="1"/>
  <c r="P190" i="3"/>
  <c r="U190" i="3" s="1"/>
  <c r="E190" i="3" s="1"/>
  <c r="AN191" i="3" s="1"/>
  <c r="Q190" i="3"/>
  <c r="V190" i="3" s="1"/>
  <c r="AA190" i="3" s="1"/>
  <c r="R190" i="3"/>
  <c r="W190" i="3" s="1"/>
  <c r="AD190" i="3" s="1"/>
  <c r="P191" i="3"/>
  <c r="U191" i="3" s="1"/>
  <c r="E191" i="3" s="1"/>
  <c r="AP191" i="3" s="1"/>
  <c r="Q191" i="3"/>
  <c r="V191" i="3" s="1"/>
  <c r="R191" i="3"/>
  <c r="W191" i="3" s="1"/>
  <c r="AD191" i="3" s="1"/>
  <c r="P192" i="3"/>
  <c r="U192" i="3" s="1"/>
  <c r="E192" i="3" s="1"/>
  <c r="AN193" i="3" s="1"/>
  <c r="Q192" i="3"/>
  <c r="V192" i="3" s="1"/>
  <c r="AB192" i="3" s="1"/>
  <c r="R192" i="3"/>
  <c r="W192" i="3" s="1"/>
  <c r="AC192" i="3" s="1"/>
  <c r="P193" i="3"/>
  <c r="U193" i="3" s="1"/>
  <c r="E193" i="3" s="1"/>
  <c r="AP193" i="3" s="1"/>
  <c r="Q193" i="3"/>
  <c r="V193" i="3" s="1"/>
  <c r="Z193" i="3" s="1"/>
  <c r="R193" i="3"/>
  <c r="W193" i="3" s="1"/>
  <c r="AC193" i="3" s="1"/>
  <c r="P194" i="3"/>
  <c r="U194" i="3" s="1"/>
  <c r="E194" i="3" s="1"/>
  <c r="AN195" i="3" s="1"/>
  <c r="Q194" i="3"/>
  <c r="V194" i="3" s="1"/>
  <c r="AA194" i="3" s="1"/>
  <c r="R194" i="3"/>
  <c r="W194" i="3" s="1"/>
  <c r="AD194" i="3" s="1"/>
  <c r="P195" i="3"/>
  <c r="U195" i="3" s="1"/>
  <c r="E195" i="3" s="1"/>
  <c r="AP195" i="3" s="1"/>
  <c r="Q195" i="3"/>
  <c r="V195" i="3" s="1"/>
  <c r="AA195" i="3" s="1"/>
  <c r="R195" i="3"/>
  <c r="W195" i="3" s="1"/>
  <c r="AD195" i="3" s="1"/>
  <c r="P196" i="3"/>
  <c r="U196" i="3" s="1"/>
  <c r="E196" i="3" s="1"/>
  <c r="AN197" i="3" s="1"/>
  <c r="Q196" i="3"/>
  <c r="V196" i="3" s="1"/>
  <c r="Z196" i="3" s="1"/>
  <c r="R196" i="3"/>
  <c r="W196" i="3" s="1"/>
  <c r="P197" i="3"/>
  <c r="U197" i="3" s="1"/>
  <c r="E197" i="3" s="1"/>
  <c r="AP197" i="3" s="1"/>
  <c r="Q197" i="3"/>
  <c r="V197" i="3" s="1"/>
  <c r="Z197" i="3" s="1"/>
  <c r="R197" i="3"/>
  <c r="W197" i="3" s="1"/>
  <c r="AC197" i="3" s="1"/>
  <c r="P198" i="3"/>
  <c r="U198" i="3" s="1"/>
  <c r="E198" i="3" s="1"/>
  <c r="AN199" i="3" s="1"/>
  <c r="Q198" i="3"/>
  <c r="V198" i="3" s="1"/>
  <c r="R198" i="3"/>
  <c r="W198" i="3" s="1"/>
  <c r="AD198" i="3" s="1"/>
  <c r="P199" i="3"/>
  <c r="U199" i="3" s="1"/>
  <c r="E199" i="3" s="1"/>
  <c r="AP199" i="3" s="1"/>
  <c r="Q199" i="3"/>
  <c r="V199" i="3" s="1"/>
  <c r="R199" i="3"/>
  <c r="W199" i="3" s="1"/>
  <c r="AD199" i="3" s="1"/>
  <c r="P200" i="3"/>
  <c r="U200" i="3" s="1"/>
  <c r="E200" i="3" s="1"/>
  <c r="AN201" i="3" s="1"/>
  <c r="Q200" i="3"/>
  <c r="V200" i="3" s="1"/>
  <c r="Z200" i="3" s="1"/>
  <c r="R200" i="3"/>
  <c r="W200" i="3" s="1"/>
  <c r="AC200" i="3" s="1"/>
  <c r="P201" i="3"/>
  <c r="U201" i="3" s="1"/>
  <c r="E201" i="3" s="1"/>
  <c r="AP201" i="3" s="1"/>
  <c r="Q201" i="3"/>
  <c r="V201" i="3" s="1"/>
  <c r="Z201" i="3" s="1"/>
  <c r="R201" i="3"/>
  <c r="W201" i="3" s="1"/>
  <c r="AC201" i="3" s="1"/>
  <c r="P4" i="3"/>
  <c r="U4" i="3" s="1"/>
  <c r="Q4" i="3"/>
  <c r="V4" i="3" s="1"/>
  <c r="R4" i="3"/>
  <c r="W4" i="3" s="1"/>
  <c r="AD4" i="3" s="1"/>
  <c r="P5" i="3"/>
  <c r="U5" i="3" s="1"/>
  <c r="R5" i="3"/>
  <c r="W5" i="3" s="1"/>
  <c r="AD5" i="3" s="1"/>
  <c r="P6" i="3"/>
  <c r="U6" i="3" s="1"/>
  <c r="E6" i="3" s="1"/>
  <c r="AN7" i="3" s="1"/>
  <c r="Q6" i="3"/>
  <c r="Q7" i="3" s="1"/>
  <c r="V7" i="3" s="1"/>
  <c r="AB7" i="3" s="1"/>
  <c r="R6" i="3"/>
  <c r="W6" i="3" s="1"/>
  <c r="P7" i="3"/>
  <c r="U7" i="3" s="1"/>
  <c r="E7" i="3" s="1"/>
  <c r="AP7" i="3" s="1"/>
  <c r="R7" i="3"/>
  <c r="W7" i="3" s="1"/>
  <c r="AC7" i="3" s="1"/>
  <c r="P8" i="3"/>
  <c r="U8" i="3" s="1"/>
  <c r="E8" i="3" s="1"/>
  <c r="AN9" i="3" s="1"/>
  <c r="Q8" i="3"/>
  <c r="Q9" i="3" s="1"/>
  <c r="R8" i="3"/>
  <c r="W8" i="3" s="1"/>
  <c r="AC8" i="3" s="1"/>
  <c r="P9" i="3"/>
  <c r="U9" i="3" s="1"/>
  <c r="E9" i="3" s="1"/>
  <c r="AP9" i="3" s="1"/>
  <c r="R9" i="3"/>
  <c r="W9" i="3" s="1"/>
  <c r="P10" i="3"/>
  <c r="U10" i="3" s="1"/>
  <c r="E10" i="3" s="1"/>
  <c r="AN11" i="3" s="1"/>
  <c r="Q10" i="3"/>
  <c r="Q11" i="3" s="1"/>
  <c r="R10" i="3"/>
  <c r="W10" i="3" s="1"/>
  <c r="P11" i="3"/>
  <c r="U11" i="3" s="1"/>
  <c r="E11" i="3" s="1"/>
  <c r="AP11" i="3" s="1"/>
  <c r="R11" i="3"/>
  <c r="W11" i="3" s="1"/>
  <c r="AC11" i="3" s="1"/>
  <c r="P12" i="3"/>
  <c r="U12" i="3" s="1"/>
  <c r="E12" i="3" s="1"/>
  <c r="AN13" i="3" s="1"/>
  <c r="Q12" i="3"/>
  <c r="Q13" i="3" s="1"/>
  <c r="R12" i="3"/>
  <c r="W12" i="3" s="1"/>
  <c r="AC12" i="3" s="1"/>
  <c r="P13" i="3"/>
  <c r="U13" i="3" s="1"/>
  <c r="E13" i="3" s="1"/>
  <c r="AP13" i="3" s="1"/>
  <c r="R13" i="3"/>
  <c r="W13" i="3" s="1"/>
  <c r="P14" i="3"/>
  <c r="U14" i="3" s="1"/>
  <c r="E14" i="3" s="1"/>
  <c r="AN15" i="3" s="1"/>
  <c r="Q14" i="3"/>
  <c r="Q15" i="3" s="1"/>
  <c r="V15" i="3" s="1"/>
  <c r="AB15" i="3" s="1"/>
  <c r="R14" i="3"/>
  <c r="W14" i="3" s="1"/>
  <c r="P15" i="3"/>
  <c r="U15" i="3" s="1"/>
  <c r="E15" i="3" s="1"/>
  <c r="AP15" i="3" s="1"/>
  <c r="R15" i="3"/>
  <c r="W15" i="3" s="1"/>
  <c r="AC15" i="3" s="1"/>
  <c r="P16" i="3"/>
  <c r="U16" i="3" s="1"/>
  <c r="E16" i="3" s="1"/>
  <c r="AN17" i="3" s="1"/>
  <c r="Q16" i="3"/>
  <c r="Q17" i="3" s="1"/>
  <c r="R16" i="3"/>
  <c r="W16" i="3" s="1"/>
  <c r="AC16" i="3" s="1"/>
  <c r="P17" i="3"/>
  <c r="U17" i="3" s="1"/>
  <c r="E17" i="3" s="1"/>
  <c r="AP17" i="3" s="1"/>
  <c r="R17" i="3"/>
  <c r="W17" i="3" s="1"/>
  <c r="P18" i="3"/>
  <c r="U18" i="3" s="1"/>
  <c r="E18" i="3" s="1"/>
  <c r="AN19" i="3" s="1"/>
  <c r="Q18" i="3"/>
  <c r="Q19" i="3" s="1"/>
  <c r="V19" i="3" s="1"/>
  <c r="R18" i="3"/>
  <c r="W18" i="3" s="1"/>
  <c r="AC18" i="3" s="1"/>
  <c r="P19" i="3"/>
  <c r="U19" i="3" s="1"/>
  <c r="E19" i="3" s="1"/>
  <c r="AP19" i="3" s="1"/>
  <c r="R19" i="3"/>
  <c r="W19" i="3" s="1"/>
  <c r="AC19" i="3" s="1"/>
  <c r="P20" i="3"/>
  <c r="U20" i="3" s="1"/>
  <c r="E20" i="3" s="1"/>
  <c r="AN21" i="3" s="1"/>
  <c r="Q20" i="3"/>
  <c r="Q21" i="3" s="1"/>
  <c r="R20" i="3"/>
  <c r="W20" i="3" s="1"/>
  <c r="P21" i="3"/>
  <c r="U21" i="3" s="1"/>
  <c r="E21" i="3" s="1"/>
  <c r="AP21" i="3" s="1"/>
  <c r="R21" i="3"/>
  <c r="W21" i="3" s="1"/>
  <c r="AD21" i="3" s="1"/>
  <c r="P22" i="3"/>
  <c r="U22" i="3" s="1"/>
  <c r="E22" i="3" s="1"/>
  <c r="AN23" i="3" s="1"/>
  <c r="Q22" i="3"/>
  <c r="Q23" i="3" s="1"/>
  <c r="R22" i="3"/>
  <c r="W22" i="3" s="1"/>
  <c r="P23" i="3"/>
  <c r="U23" i="3" s="1"/>
  <c r="E23" i="3" s="1"/>
  <c r="AP23" i="3" s="1"/>
  <c r="R23" i="3"/>
  <c r="W23" i="3" s="1"/>
  <c r="AC23" i="3" s="1"/>
  <c r="P24" i="3"/>
  <c r="U24" i="3" s="1"/>
  <c r="E24" i="3" s="1"/>
  <c r="AN25" i="3" s="1"/>
  <c r="Q24" i="3"/>
  <c r="Q25" i="3" s="1"/>
  <c r="R24" i="3"/>
  <c r="W24" i="3" s="1"/>
  <c r="P25" i="3"/>
  <c r="U25" i="3" s="1"/>
  <c r="E25" i="3" s="1"/>
  <c r="AP25" i="3" s="1"/>
  <c r="R25" i="3"/>
  <c r="W25" i="3" s="1"/>
  <c r="AD25" i="3" s="1"/>
  <c r="P26" i="3"/>
  <c r="U26" i="3" s="1"/>
  <c r="E26" i="3" s="1"/>
  <c r="AN27" i="3" s="1"/>
  <c r="Q26" i="3"/>
  <c r="Q27" i="3" s="1"/>
  <c r="V27" i="3" s="1"/>
  <c r="AA27" i="3" s="1"/>
  <c r="R26" i="3"/>
  <c r="W26" i="3" s="1"/>
  <c r="AC26" i="3" s="1"/>
  <c r="P27" i="3"/>
  <c r="U27" i="3" s="1"/>
  <c r="E27" i="3" s="1"/>
  <c r="AP27" i="3" s="1"/>
  <c r="R27" i="3"/>
  <c r="W27" i="3" s="1"/>
  <c r="AC27" i="3" s="1"/>
  <c r="P28" i="3"/>
  <c r="U28" i="3" s="1"/>
  <c r="E28" i="3" s="1"/>
  <c r="AN29" i="3" s="1"/>
  <c r="Q28" i="3"/>
  <c r="Q29" i="3" s="1"/>
  <c r="R28" i="3"/>
  <c r="W28" i="3" s="1"/>
  <c r="P29" i="3"/>
  <c r="U29" i="3" s="1"/>
  <c r="E29" i="3" s="1"/>
  <c r="AP29" i="3" s="1"/>
  <c r="R29" i="3"/>
  <c r="W29" i="3" s="1"/>
  <c r="AD29" i="3" s="1"/>
  <c r="P30" i="3"/>
  <c r="U30" i="3" s="1"/>
  <c r="E30" i="3" s="1"/>
  <c r="AN31" i="3" s="1"/>
  <c r="Q30" i="3"/>
  <c r="Q31" i="3" s="1"/>
  <c r="R30" i="3"/>
  <c r="W30" i="3" s="1"/>
  <c r="P31" i="3"/>
  <c r="U31" i="3" s="1"/>
  <c r="E31" i="3" s="1"/>
  <c r="AP31" i="3" s="1"/>
  <c r="R31" i="3"/>
  <c r="W31" i="3" s="1"/>
  <c r="P32" i="3"/>
  <c r="U32" i="3" s="1"/>
  <c r="E32" i="3" s="1"/>
  <c r="AN33" i="3" s="1"/>
  <c r="Q32" i="3"/>
  <c r="Q33" i="3" s="1"/>
  <c r="V33" i="3" s="1"/>
  <c r="R32" i="3"/>
  <c r="W32" i="3" s="1"/>
  <c r="AC32" i="3" s="1"/>
  <c r="P33" i="3"/>
  <c r="U33" i="3" s="1"/>
  <c r="E33" i="3" s="1"/>
  <c r="AP33" i="3" s="1"/>
  <c r="R33" i="3"/>
  <c r="W33" i="3" s="1"/>
  <c r="P34" i="3"/>
  <c r="U34" i="3" s="1"/>
  <c r="E34" i="3" s="1"/>
  <c r="AN35" i="3" s="1"/>
  <c r="Q34" i="3"/>
  <c r="Q35" i="3" s="1"/>
  <c r="V35" i="3" s="1"/>
  <c r="R34" i="3"/>
  <c r="W34" i="3" s="1"/>
  <c r="AC34" i="3" s="1"/>
  <c r="P35" i="3"/>
  <c r="U35" i="3" s="1"/>
  <c r="E35" i="3" s="1"/>
  <c r="AP35" i="3" s="1"/>
  <c r="R35" i="3"/>
  <c r="W35" i="3" s="1"/>
  <c r="P36" i="3"/>
  <c r="U36" i="3" s="1"/>
  <c r="E36" i="3" s="1"/>
  <c r="AN37" i="3" s="1"/>
  <c r="Q36" i="3"/>
  <c r="Q37" i="3" s="1"/>
  <c r="R36" i="3"/>
  <c r="W36" i="3" s="1"/>
  <c r="P37" i="3"/>
  <c r="U37" i="3" s="1"/>
  <c r="E37" i="3" s="1"/>
  <c r="AP37" i="3" s="1"/>
  <c r="R37" i="3"/>
  <c r="W37" i="3" s="1"/>
  <c r="AC37" i="3" s="1"/>
  <c r="P38" i="3"/>
  <c r="U38" i="3" s="1"/>
  <c r="E38" i="3" s="1"/>
  <c r="AN39" i="3" s="1"/>
  <c r="Q38" i="3"/>
  <c r="Q39" i="3" s="1"/>
  <c r="R38" i="3"/>
  <c r="W38" i="3" s="1"/>
  <c r="P39" i="3"/>
  <c r="U39" i="3" s="1"/>
  <c r="E39" i="3" s="1"/>
  <c r="AP39" i="3" s="1"/>
  <c r="R39" i="3"/>
  <c r="W39" i="3" s="1"/>
  <c r="AC39" i="3" s="1"/>
  <c r="P40" i="3"/>
  <c r="U40" i="3" s="1"/>
  <c r="E40" i="3" s="1"/>
  <c r="AN41" i="3" s="1"/>
  <c r="Q40" i="3"/>
  <c r="Q41" i="3" s="1"/>
  <c r="V41" i="3" s="1"/>
  <c r="R40" i="3"/>
  <c r="W40" i="3" s="1"/>
  <c r="AC40" i="3" s="1"/>
  <c r="P41" i="3"/>
  <c r="U41" i="3" s="1"/>
  <c r="E41" i="3" s="1"/>
  <c r="AP41" i="3" s="1"/>
  <c r="R41" i="3"/>
  <c r="W41" i="3" s="1"/>
  <c r="P42" i="3"/>
  <c r="U42" i="3" s="1"/>
  <c r="E42" i="3" s="1"/>
  <c r="AN43" i="3" s="1"/>
  <c r="Q42" i="3"/>
  <c r="Q43" i="3" s="1"/>
  <c r="V43" i="3" s="1"/>
  <c r="R42" i="3"/>
  <c r="W42" i="3" s="1"/>
  <c r="AC42" i="3" s="1"/>
  <c r="P43" i="3"/>
  <c r="U43" i="3" s="1"/>
  <c r="E43" i="3" s="1"/>
  <c r="AP43" i="3" s="1"/>
  <c r="R43" i="3"/>
  <c r="W43" i="3" s="1"/>
  <c r="P44" i="3"/>
  <c r="U44" i="3" s="1"/>
  <c r="E44" i="3" s="1"/>
  <c r="AN45" i="3" s="1"/>
  <c r="Q44" i="3"/>
  <c r="Q45" i="3" s="1"/>
  <c r="R44" i="3"/>
  <c r="W44" i="3" s="1"/>
  <c r="P45" i="3"/>
  <c r="U45" i="3" s="1"/>
  <c r="E45" i="3" s="1"/>
  <c r="AP45" i="3" s="1"/>
  <c r="R45" i="3"/>
  <c r="W45" i="3" s="1"/>
  <c r="AC45" i="3" s="1"/>
  <c r="P46" i="3"/>
  <c r="U46" i="3" s="1"/>
  <c r="E46" i="3" s="1"/>
  <c r="AN47" i="3" s="1"/>
  <c r="Q46" i="3"/>
  <c r="Q47" i="3" s="1"/>
  <c r="V47" i="3" s="1"/>
  <c r="R46" i="3"/>
  <c r="W46" i="3" s="1"/>
  <c r="P47" i="3"/>
  <c r="U47" i="3" s="1"/>
  <c r="E47" i="3" s="1"/>
  <c r="AP47" i="3" s="1"/>
  <c r="R47" i="3"/>
  <c r="W47" i="3" s="1"/>
  <c r="AC47" i="3" s="1"/>
  <c r="P48" i="3"/>
  <c r="U48" i="3" s="1"/>
  <c r="E48" i="3" s="1"/>
  <c r="AN49" i="3" s="1"/>
  <c r="Q48" i="3"/>
  <c r="Q49" i="3" s="1"/>
  <c r="V49" i="3" s="1"/>
  <c r="R48" i="3"/>
  <c r="W48" i="3" s="1"/>
  <c r="AC48" i="3" s="1"/>
  <c r="P49" i="3"/>
  <c r="U49" i="3" s="1"/>
  <c r="E49" i="3" s="1"/>
  <c r="AP49" i="3" s="1"/>
  <c r="R49" i="3"/>
  <c r="W49" i="3" s="1"/>
  <c r="P50" i="3"/>
  <c r="U50" i="3" s="1"/>
  <c r="E50" i="3" s="1"/>
  <c r="AN51" i="3" s="1"/>
  <c r="Q50" i="3"/>
  <c r="Q51" i="3" s="1"/>
  <c r="V51" i="3" s="1"/>
  <c r="R50" i="3"/>
  <c r="W50" i="3" s="1"/>
  <c r="AC50" i="3" s="1"/>
  <c r="P51" i="3"/>
  <c r="U51" i="3" s="1"/>
  <c r="E51" i="3" s="1"/>
  <c r="AP51" i="3" s="1"/>
  <c r="R51" i="3"/>
  <c r="W51" i="3" s="1"/>
  <c r="P52" i="3"/>
  <c r="U52" i="3" s="1"/>
  <c r="E52" i="3" s="1"/>
  <c r="AN53" i="3" s="1"/>
  <c r="Q52" i="3"/>
  <c r="Q53" i="3" s="1"/>
  <c r="V53" i="3" s="1"/>
  <c r="R52" i="3"/>
  <c r="W52" i="3" s="1"/>
  <c r="AC52" i="3" s="1"/>
  <c r="P53" i="3"/>
  <c r="U53" i="3" s="1"/>
  <c r="E53" i="3" s="1"/>
  <c r="AP53" i="3" s="1"/>
  <c r="R53" i="3"/>
  <c r="W53" i="3" s="1"/>
  <c r="P54" i="3"/>
  <c r="U54" i="3" s="1"/>
  <c r="E54" i="3" s="1"/>
  <c r="AN55" i="3" s="1"/>
  <c r="Q54" i="3"/>
  <c r="Q55" i="3" s="1"/>
  <c r="R54" i="3"/>
  <c r="W54" i="3" s="1"/>
  <c r="P55" i="3"/>
  <c r="U55" i="3" s="1"/>
  <c r="E55" i="3" s="1"/>
  <c r="AP55" i="3" s="1"/>
  <c r="R55" i="3"/>
  <c r="W55" i="3" s="1"/>
  <c r="P56" i="3"/>
  <c r="U56" i="3" s="1"/>
  <c r="E56" i="3" s="1"/>
  <c r="AN57" i="3" s="1"/>
  <c r="Q56" i="3"/>
  <c r="Q57" i="3" s="1"/>
  <c r="R56" i="3"/>
  <c r="W56" i="3" s="1"/>
  <c r="AD56" i="3" s="1"/>
  <c r="P57" i="3"/>
  <c r="U57" i="3" s="1"/>
  <c r="E57" i="3" s="1"/>
  <c r="AP57" i="3" s="1"/>
  <c r="R57" i="3"/>
  <c r="W57" i="3" s="1"/>
  <c r="P58" i="3"/>
  <c r="U58" i="3" s="1"/>
  <c r="E58" i="3" s="1"/>
  <c r="AN59" i="3" s="1"/>
  <c r="Q58" i="3"/>
  <c r="V58" i="3" s="1"/>
  <c r="Z58" i="3" s="1"/>
  <c r="R58" i="3"/>
  <c r="W58" i="3" s="1"/>
  <c r="AC58" i="3" s="1"/>
  <c r="P59" i="3"/>
  <c r="U59" i="3" s="1"/>
  <c r="E59" i="3" s="1"/>
  <c r="AP59" i="3" s="1"/>
  <c r="R59" i="3"/>
  <c r="W59" i="3" s="1"/>
  <c r="P60" i="3"/>
  <c r="U60" i="3" s="1"/>
  <c r="E60" i="3" s="1"/>
  <c r="AN61" i="3" s="1"/>
  <c r="Q60" i="3"/>
  <c r="Q61" i="3" s="1"/>
  <c r="V61" i="3" s="1"/>
  <c r="R60" i="3"/>
  <c r="W60" i="3" s="1"/>
  <c r="P61" i="3"/>
  <c r="U61" i="3" s="1"/>
  <c r="E61" i="3" s="1"/>
  <c r="AP61" i="3" s="1"/>
  <c r="R61" i="3"/>
  <c r="W61" i="3" s="1"/>
  <c r="P62" i="3"/>
  <c r="U62" i="3" s="1"/>
  <c r="E62" i="3" s="1"/>
  <c r="AN63" i="3" s="1"/>
  <c r="Q62" i="3"/>
  <c r="Q63" i="3" s="1"/>
  <c r="R62" i="3"/>
  <c r="W62" i="3" s="1"/>
  <c r="P63" i="3"/>
  <c r="U63" i="3" s="1"/>
  <c r="E63" i="3" s="1"/>
  <c r="AP63" i="3" s="1"/>
  <c r="R63" i="3"/>
  <c r="W63" i="3" s="1"/>
  <c r="P64" i="3"/>
  <c r="U64" i="3" s="1"/>
  <c r="E64" i="3" s="1"/>
  <c r="AN65" i="3" s="1"/>
  <c r="Q64" i="3"/>
  <c r="Q65" i="3" s="1"/>
  <c r="V65" i="3" s="1"/>
  <c r="R64" i="3"/>
  <c r="W64" i="3" s="1"/>
  <c r="AD64" i="3" s="1"/>
  <c r="P65" i="3"/>
  <c r="U65" i="3" s="1"/>
  <c r="E65" i="3" s="1"/>
  <c r="AP65" i="3" s="1"/>
  <c r="R65" i="3"/>
  <c r="W65" i="3" s="1"/>
  <c r="P66" i="3"/>
  <c r="U66" i="3" s="1"/>
  <c r="E66" i="3" s="1"/>
  <c r="AN67" i="3" s="1"/>
  <c r="Q66" i="3"/>
  <c r="Q67" i="3" s="1"/>
  <c r="R66" i="3"/>
  <c r="W66" i="3" s="1"/>
  <c r="P67" i="3"/>
  <c r="U67" i="3" s="1"/>
  <c r="E67" i="3" s="1"/>
  <c r="AP67" i="3" s="1"/>
  <c r="R67" i="3"/>
  <c r="W67" i="3" s="1"/>
  <c r="P68" i="3"/>
  <c r="U68" i="3" s="1"/>
  <c r="E68" i="3" s="1"/>
  <c r="AN69" i="3" s="1"/>
  <c r="Q68" i="3"/>
  <c r="Q69" i="3" s="1"/>
  <c r="V69" i="3" s="1"/>
  <c r="R68" i="3"/>
  <c r="W68" i="3" s="1"/>
  <c r="P69" i="3"/>
  <c r="U69" i="3" s="1"/>
  <c r="E69" i="3" s="1"/>
  <c r="AP69" i="3" s="1"/>
  <c r="R69" i="3"/>
  <c r="W69" i="3" s="1"/>
  <c r="AD69" i="3" s="1"/>
  <c r="P70" i="3"/>
  <c r="U70" i="3" s="1"/>
  <c r="E70" i="3" s="1"/>
  <c r="AN71" i="3" s="1"/>
  <c r="Q70" i="3"/>
  <c r="V70" i="3" s="1"/>
  <c r="Z70" i="3" s="1"/>
  <c r="R70" i="3"/>
  <c r="W70" i="3" s="1"/>
  <c r="P71" i="3"/>
  <c r="U71" i="3" s="1"/>
  <c r="E71" i="3" s="1"/>
  <c r="AP71" i="3" s="1"/>
  <c r="R71" i="3"/>
  <c r="W71" i="3" s="1"/>
  <c r="AC71" i="3" s="1"/>
  <c r="P72" i="3"/>
  <c r="U72" i="3" s="1"/>
  <c r="E72" i="3" s="1"/>
  <c r="AN73" i="3" s="1"/>
  <c r="Q72" i="3"/>
  <c r="Q73" i="3" s="1"/>
  <c r="V73" i="3" s="1"/>
  <c r="R72" i="3"/>
  <c r="W72" i="3" s="1"/>
  <c r="AC72" i="3" s="1"/>
  <c r="P73" i="3"/>
  <c r="U73" i="3" s="1"/>
  <c r="E73" i="3" s="1"/>
  <c r="AP73" i="3" s="1"/>
  <c r="R73" i="3"/>
  <c r="W73" i="3" s="1"/>
  <c r="P74" i="3"/>
  <c r="U74" i="3" s="1"/>
  <c r="E74" i="3" s="1"/>
  <c r="AN75" i="3" s="1"/>
  <c r="Q74" i="3"/>
  <c r="Q75" i="3" s="1"/>
  <c r="R74" i="3"/>
  <c r="W74" i="3" s="1"/>
  <c r="AC74" i="3" s="1"/>
  <c r="P75" i="3"/>
  <c r="U75" i="3" s="1"/>
  <c r="E75" i="3" s="1"/>
  <c r="AP75" i="3" s="1"/>
  <c r="R75" i="3"/>
  <c r="W75" i="3" s="1"/>
  <c r="AC75" i="3" s="1"/>
  <c r="P76" i="3"/>
  <c r="U76" i="3" s="1"/>
  <c r="E76" i="3" s="1"/>
  <c r="AN77" i="3" s="1"/>
  <c r="Q76" i="3"/>
  <c r="Q77" i="3" s="1"/>
  <c r="V77" i="3" s="1"/>
  <c r="R76" i="3"/>
  <c r="W76" i="3" s="1"/>
  <c r="AC76" i="3" s="1"/>
  <c r="P77" i="3"/>
  <c r="U77" i="3" s="1"/>
  <c r="E77" i="3" s="1"/>
  <c r="AP77" i="3" s="1"/>
  <c r="R77" i="3"/>
  <c r="W77" i="3" s="1"/>
  <c r="P78" i="3"/>
  <c r="U78" i="3" s="1"/>
  <c r="E78" i="3" s="1"/>
  <c r="AN79" i="3" s="1"/>
  <c r="Q78" i="3"/>
  <c r="Q79" i="3" s="1"/>
  <c r="V79" i="3" s="1"/>
  <c r="R78" i="3"/>
  <c r="W78" i="3" s="1"/>
  <c r="AC78" i="3" s="1"/>
  <c r="P79" i="3"/>
  <c r="U79" i="3" s="1"/>
  <c r="E79" i="3" s="1"/>
  <c r="AP79" i="3" s="1"/>
  <c r="R79" i="3"/>
  <c r="W79" i="3" s="1"/>
  <c r="P80" i="3"/>
  <c r="U80" i="3" s="1"/>
  <c r="E80" i="3" s="1"/>
  <c r="AN81" i="3" s="1"/>
  <c r="Q80" i="3"/>
  <c r="Q81" i="3" s="1"/>
  <c r="V81" i="3" s="1"/>
  <c r="R80" i="3"/>
  <c r="W80" i="3" s="1"/>
  <c r="P81" i="3"/>
  <c r="U81" i="3" s="1"/>
  <c r="E81" i="3" s="1"/>
  <c r="AP81" i="3" s="1"/>
  <c r="R81" i="3"/>
  <c r="W81" i="3" s="1"/>
  <c r="P82" i="3"/>
  <c r="U82" i="3" s="1"/>
  <c r="E82" i="3" s="1"/>
  <c r="AN83" i="3" s="1"/>
  <c r="Q82" i="3"/>
  <c r="Q83" i="3" s="1"/>
  <c r="R82" i="3"/>
  <c r="W82" i="3" s="1"/>
  <c r="P83" i="3"/>
  <c r="U83" i="3" s="1"/>
  <c r="E83" i="3" s="1"/>
  <c r="AP83" i="3" s="1"/>
  <c r="R83" i="3"/>
  <c r="W83" i="3" s="1"/>
  <c r="AC83" i="3" s="1"/>
  <c r="P84" i="3"/>
  <c r="U84" i="3" s="1"/>
  <c r="E84" i="3" s="1"/>
  <c r="AN85" i="3" s="1"/>
  <c r="Q84" i="3"/>
  <c r="Q85" i="3" s="1"/>
  <c r="V85" i="3" s="1"/>
  <c r="R84" i="3"/>
  <c r="W84" i="3" s="1"/>
  <c r="AC84" i="3" s="1"/>
  <c r="P85" i="3"/>
  <c r="U85" i="3" s="1"/>
  <c r="E85" i="3" s="1"/>
  <c r="AP85" i="3" s="1"/>
  <c r="R85" i="3"/>
  <c r="W85" i="3" s="1"/>
  <c r="P86" i="3"/>
  <c r="U86" i="3" s="1"/>
  <c r="E86" i="3" s="1"/>
  <c r="AN87" i="3" s="1"/>
  <c r="Q86" i="3"/>
  <c r="Q87" i="3" s="1"/>
  <c r="V87" i="3" s="1"/>
  <c r="R86" i="3"/>
  <c r="W86" i="3" s="1"/>
  <c r="AC86" i="3" s="1"/>
  <c r="P87" i="3"/>
  <c r="U87" i="3" s="1"/>
  <c r="E87" i="3" s="1"/>
  <c r="AP87" i="3" s="1"/>
  <c r="R87" i="3"/>
  <c r="W87" i="3" s="1"/>
  <c r="AC87" i="3" s="1"/>
  <c r="P88" i="3"/>
  <c r="U88" i="3" s="1"/>
  <c r="E88" i="3" s="1"/>
  <c r="AN89" i="3" s="1"/>
  <c r="Q88" i="3"/>
  <c r="Q89" i="3" s="1"/>
  <c r="R88" i="3"/>
  <c r="W88" i="3" s="1"/>
  <c r="P89" i="3"/>
  <c r="U89" i="3" s="1"/>
  <c r="E89" i="3" s="1"/>
  <c r="AP89" i="3" s="1"/>
  <c r="R89" i="3"/>
  <c r="W89" i="3" s="1"/>
  <c r="AC89" i="3" s="1"/>
  <c r="P90" i="3"/>
  <c r="U90" i="3" s="1"/>
  <c r="E90" i="3" s="1"/>
  <c r="AN91" i="3" s="1"/>
  <c r="Q90" i="3"/>
  <c r="V90" i="3" s="1"/>
  <c r="AB90" i="3" s="1"/>
  <c r="R90" i="3"/>
  <c r="W90" i="3" s="1"/>
  <c r="P91" i="3"/>
  <c r="U91" i="3" s="1"/>
  <c r="E91" i="3" s="1"/>
  <c r="AP91" i="3" s="1"/>
  <c r="R91" i="3"/>
  <c r="W91" i="3" s="1"/>
  <c r="AC91" i="3" s="1"/>
  <c r="P92" i="3"/>
  <c r="U92" i="3" s="1"/>
  <c r="E92" i="3" s="1"/>
  <c r="AN93" i="3" s="1"/>
  <c r="Q92" i="3"/>
  <c r="Q93" i="3" s="1"/>
  <c r="V93" i="3" s="1"/>
  <c r="R92" i="3"/>
  <c r="W92" i="3" s="1"/>
  <c r="AC92" i="3" s="1"/>
  <c r="P93" i="3"/>
  <c r="U93" i="3" s="1"/>
  <c r="E93" i="3" s="1"/>
  <c r="AP93" i="3" s="1"/>
  <c r="R93" i="3"/>
  <c r="W93" i="3" s="1"/>
  <c r="P94" i="3"/>
  <c r="U94" i="3" s="1"/>
  <c r="E94" i="3" s="1"/>
  <c r="AN95" i="3" s="1"/>
  <c r="Q94" i="3"/>
  <c r="Q95" i="3" s="1"/>
  <c r="V95" i="3" s="1"/>
  <c r="R94" i="3"/>
  <c r="W94" i="3" s="1"/>
  <c r="AC94" i="3" s="1"/>
  <c r="P95" i="3"/>
  <c r="U95" i="3" s="1"/>
  <c r="E95" i="3" s="1"/>
  <c r="AP95" i="3" s="1"/>
  <c r="R95" i="3"/>
  <c r="W95" i="3" s="1"/>
  <c r="AC95" i="3" s="1"/>
  <c r="P96" i="3"/>
  <c r="U96" i="3" s="1"/>
  <c r="E96" i="3" s="1"/>
  <c r="AN97" i="3" s="1"/>
  <c r="Q96" i="3"/>
  <c r="Q97" i="3" s="1"/>
  <c r="V97" i="3" s="1"/>
  <c r="AA97" i="3" s="1"/>
  <c r="R96" i="3"/>
  <c r="W96" i="3" s="1"/>
  <c r="AD96" i="3" s="1"/>
  <c r="P97" i="3"/>
  <c r="U97" i="3" s="1"/>
  <c r="E97" i="3" s="1"/>
  <c r="AP97" i="3" s="1"/>
  <c r="R97" i="3"/>
  <c r="W97" i="3" s="1"/>
  <c r="AC97" i="3" s="1"/>
  <c r="P98" i="3"/>
  <c r="U98" i="3" s="1"/>
  <c r="E98" i="3" s="1"/>
  <c r="AN99" i="3" s="1"/>
  <c r="Q98" i="3"/>
  <c r="V98" i="3" s="1"/>
  <c r="AB98" i="3" s="1"/>
  <c r="R98" i="3"/>
  <c r="W98" i="3" s="1"/>
  <c r="P99" i="3"/>
  <c r="U99" i="3" s="1"/>
  <c r="E99" i="3" s="1"/>
  <c r="AP99" i="3" s="1"/>
  <c r="R99" i="3"/>
  <c r="W99" i="3" s="1"/>
  <c r="P100" i="3"/>
  <c r="Q100" i="3"/>
  <c r="Q101" i="3" s="1"/>
  <c r="V101" i="3" s="1"/>
  <c r="R100" i="3"/>
  <c r="W100" i="3" s="1"/>
  <c r="AC100" i="3" s="1"/>
  <c r="P101" i="3"/>
  <c r="U101" i="3" s="1"/>
  <c r="E101" i="3" s="1"/>
  <c r="AP101" i="3" s="1"/>
  <c r="R101" i="3"/>
  <c r="W101" i="3" s="1"/>
  <c r="AD101" i="3" s="1"/>
  <c r="R353" i="3"/>
  <c r="W353" i="3" s="1"/>
  <c r="P353" i="3"/>
  <c r="R352" i="3"/>
  <c r="W352" i="3" s="1"/>
  <c r="X352" i="3" s="1"/>
  <c r="Q352" i="3"/>
  <c r="Q353" i="3" s="1"/>
  <c r="V353" i="3" s="1"/>
  <c r="P352" i="3"/>
  <c r="U352" i="3" s="1"/>
  <c r="R351" i="3"/>
  <c r="W351" i="3" s="1"/>
  <c r="P351" i="3"/>
  <c r="R350" i="3"/>
  <c r="W350" i="3" s="1"/>
  <c r="X350" i="3" s="1"/>
  <c r="Q350" i="3"/>
  <c r="V350" i="3" s="1"/>
  <c r="P350" i="3"/>
  <c r="U350" i="3" s="1"/>
  <c r="R349" i="3"/>
  <c r="W349" i="3" s="1"/>
  <c r="P349" i="3"/>
  <c r="R348" i="3"/>
  <c r="W348" i="3" s="1"/>
  <c r="X348" i="3" s="1"/>
  <c r="Q348" i="3"/>
  <c r="V348" i="3" s="1"/>
  <c r="P348" i="3"/>
  <c r="U348" i="3" s="1"/>
  <c r="R347" i="3"/>
  <c r="W347" i="3" s="1"/>
  <c r="P347" i="3"/>
  <c r="U347" i="3" s="1"/>
  <c r="R346" i="3"/>
  <c r="W346" i="3" s="1"/>
  <c r="X346" i="3" s="1"/>
  <c r="Q346" i="3"/>
  <c r="V346" i="3" s="1"/>
  <c r="P346" i="3"/>
  <c r="R345" i="3"/>
  <c r="W345" i="3" s="1"/>
  <c r="P345" i="3"/>
  <c r="R344" i="3"/>
  <c r="W344" i="3" s="1"/>
  <c r="X344" i="3" s="1"/>
  <c r="Q344" i="3"/>
  <c r="Q345" i="3" s="1"/>
  <c r="V345" i="3" s="1"/>
  <c r="P344" i="3"/>
  <c r="U344" i="3" s="1"/>
  <c r="R333" i="3"/>
  <c r="W333" i="3" s="1"/>
  <c r="P333" i="3"/>
  <c r="U333" i="3" s="1"/>
  <c r="R332" i="3"/>
  <c r="W332" i="3" s="1"/>
  <c r="X332" i="3" s="1"/>
  <c r="Q332" i="3"/>
  <c r="Q333" i="3" s="1"/>
  <c r="V333" i="3" s="1"/>
  <c r="P332" i="3"/>
  <c r="R331" i="3"/>
  <c r="W331" i="3" s="1"/>
  <c r="P331" i="3"/>
  <c r="R330" i="3"/>
  <c r="W330" i="3" s="1"/>
  <c r="X330" i="3" s="1"/>
  <c r="Q330" i="3"/>
  <c r="Q331" i="3" s="1"/>
  <c r="V331" i="3" s="1"/>
  <c r="Z331" i="3" s="1"/>
  <c r="P330" i="3"/>
  <c r="R329" i="3"/>
  <c r="W329" i="3" s="1"/>
  <c r="P329" i="3"/>
  <c r="U329" i="3" s="1"/>
  <c r="R328" i="3"/>
  <c r="W328" i="3" s="1"/>
  <c r="X328" i="3" s="1"/>
  <c r="Q328" i="3"/>
  <c r="Q329" i="3" s="1"/>
  <c r="V329" i="3" s="1"/>
  <c r="P328" i="3"/>
  <c r="U328" i="3" s="1"/>
  <c r="R327" i="3"/>
  <c r="W327" i="3" s="1"/>
  <c r="P327" i="3"/>
  <c r="U327" i="3" s="1"/>
  <c r="R326" i="3"/>
  <c r="W326" i="3" s="1"/>
  <c r="X326" i="3" s="1"/>
  <c r="Q326" i="3"/>
  <c r="Q327" i="3" s="1"/>
  <c r="V327" i="3" s="1"/>
  <c r="P326" i="3"/>
  <c r="U326" i="3" s="1"/>
  <c r="R325" i="3"/>
  <c r="W325" i="3" s="1"/>
  <c r="P325" i="3"/>
  <c r="U325" i="3" s="1"/>
  <c r="R324" i="3"/>
  <c r="W324" i="3" s="1"/>
  <c r="X324" i="3" s="1"/>
  <c r="Q324" i="3"/>
  <c r="Q325" i="3" s="1"/>
  <c r="V325" i="3" s="1"/>
  <c r="P324" i="3"/>
  <c r="Q303" i="3"/>
  <c r="V303" i="3" s="1"/>
  <c r="P303" i="3"/>
  <c r="R302" i="3"/>
  <c r="W302" i="3" s="1"/>
  <c r="AD302" i="3" s="1"/>
  <c r="Q302" i="3"/>
  <c r="V302" i="3" s="1"/>
  <c r="P302" i="3"/>
  <c r="U302" i="3" s="1"/>
  <c r="Q301" i="3"/>
  <c r="V301" i="3" s="1"/>
  <c r="P301" i="3"/>
  <c r="U301" i="3" s="1"/>
  <c r="R300" i="3"/>
  <c r="W300" i="3" s="1"/>
  <c r="Q300" i="3"/>
  <c r="V300" i="3" s="1"/>
  <c r="P300" i="3"/>
  <c r="U300" i="3" s="1"/>
  <c r="Q299" i="3"/>
  <c r="V299" i="3" s="1"/>
  <c r="P299" i="3"/>
  <c r="R298" i="3"/>
  <c r="W298" i="3" s="1"/>
  <c r="AD298" i="3" s="1"/>
  <c r="Q298" i="3"/>
  <c r="V298" i="3" s="1"/>
  <c r="P298" i="3"/>
  <c r="Q297" i="3"/>
  <c r="V297" i="3" s="1"/>
  <c r="P297" i="3"/>
  <c r="U297" i="3" s="1"/>
  <c r="R296" i="3"/>
  <c r="W296" i="3" s="1"/>
  <c r="Q296" i="3"/>
  <c r="V296" i="3" s="1"/>
  <c r="P296" i="3"/>
  <c r="Q295" i="3"/>
  <c r="V295" i="3" s="1"/>
  <c r="P295" i="3"/>
  <c r="R294" i="3"/>
  <c r="W294" i="3" s="1"/>
  <c r="AD294" i="3" s="1"/>
  <c r="Q294" i="3"/>
  <c r="V294" i="3" s="1"/>
  <c r="P294" i="3"/>
  <c r="U294" i="3" s="1"/>
  <c r="R293" i="3"/>
  <c r="W293" i="3" s="1"/>
  <c r="Q293" i="3"/>
  <c r="V293" i="3" s="1"/>
  <c r="P293" i="3"/>
  <c r="U293" i="3" s="1"/>
  <c r="R292" i="3"/>
  <c r="W292" i="3" s="1"/>
  <c r="X292" i="3" s="1"/>
  <c r="P292" i="3"/>
  <c r="U292" i="3" s="1"/>
  <c r="R291" i="3"/>
  <c r="W291" i="3" s="1"/>
  <c r="Q291" i="3"/>
  <c r="V291" i="3" s="1"/>
  <c r="Z291" i="3" s="1"/>
  <c r="P291" i="3"/>
  <c r="U291" i="3" s="1"/>
  <c r="R290" i="3"/>
  <c r="W290" i="3" s="1"/>
  <c r="X290" i="3" s="1"/>
  <c r="P290" i="3"/>
  <c r="U290" i="3" s="1"/>
  <c r="R289" i="3"/>
  <c r="W289" i="3" s="1"/>
  <c r="AD289" i="3" s="1"/>
  <c r="Q289" i="3"/>
  <c r="V289" i="3" s="1"/>
  <c r="P289" i="3"/>
  <c r="U289" i="3" s="1"/>
  <c r="R288" i="3"/>
  <c r="W288" i="3" s="1"/>
  <c r="X288" i="3" s="1"/>
  <c r="P288" i="3"/>
  <c r="U288" i="3" s="1"/>
  <c r="R287" i="3"/>
  <c r="W287" i="3" s="1"/>
  <c r="Q287" i="3"/>
  <c r="V287" i="3" s="1"/>
  <c r="P287" i="3"/>
  <c r="U287" i="3" s="1"/>
  <c r="R286" i="3"/>
  <c r="W286" i="3" s="1"/>
  <c r="X286" i="3" s="1"/>
  <c r="P286" i="3"/>
  <c r="U286" i="3" s="1"/>
  <c r="R285" i="3"/>
  <c r="W285" i="3" s="1"/>
  <c r="Q285" i="3"/>
  <c r="V285" i="3" s="1"/>
  <c r="P285" i="3"/>
  <c r="U285" i="3" s="1"/>
  <c r="R284" i="3"/>
  <c r="W284" i="3" s="1"/>
  <c r="X284" i="3" s="1"/>
  <c r="P284" i="3"/>
  <c r="U284" i="3" s="1"/>
  <c r="Q283" i="3"/>
  <c r="V283" i="3" s="1"/>
  <c r="AF283" i="3" s="1"/>
  <c r="P283" i="3"/>
  <c r="R282" i="3"/>
  <c r="W282" i="3" s="1"/>
  <c r="AD282" i="3" s="1"/>
  <c r="Q282" i="3"/>
  <c r="V282" i="3" s="1"/>
  <c r="P282" i="3"/>
  <c r="U282" i="3" s="1"/>
  <c r="Q281" i="3"/>
  <c r="V281" i="3" s="1"/>
  <c r="P281" i="3"/>
  <c r="R280" i="3"/>
  <c r="W280" i="3" s="1"/>
  <c r="Q280" i="3"/>
  <c r="V280" i="3" s="1"/>
  <c r="P280" i="3"/>
  <c r="U280" i="3" s="1"/>
  <c r="Q279" i="3"/>
  <c r="V279" i="3" s="1"/>
  <c r="P279" i="3"/>
  <c r="R278" i="3"/>
  <c r="W278" i="3" s="1"/>
  <c r="AD278" i="3" s="1"/>
  <c r="Q278" i="3"/>
  <c r="V278" i="3" s="1"/>
  <c r="P278" i="3"/>
  <c r="Q277" i="3"/>
  <c r="V277" i="3" s="1"/>
  <c r="P277" i="3"/>
  <c r="U277" i="3" s="1"/>
  <c r="R276" i="3"/>
  <c r="W276" i="3" s="1"/>
  <c r="Q276" i="3"/>
  <c r="V276" i="3" s="1"/>
  <c r="P276" i="3"/>
  <c r="Q275" i="3"/>
  <c r="V275" i="3" s="1"/>
  <c r="P275" i="3"/>
  <c r="R274" i="3"/>
  <c r="W274" i="3" s="1"/>
  <c r="AD274" i="3" s="1"/>
  <c r="Q274" i="3"/>
  <c r="V274" i="3" s="1"/>
  <c r="P274" i="3"/>
  <c r="U274" i="3" s="1"/>
  <c r="R273" i="3"/>
  <c r="W273" i="3" s="1"/>
  <c r="Q273" i="3"/>
  <c r="V273" i="3" s="1"/>
  <c r="P273" i="3"/>
  <c r="U273" i="3" s="1"/>
  <c r="R272" i="3"/>
  <c r="W272" i="3" s="1"/>
  <c r="X272" i="3" s="1"/>
  <c r="P272" i="3"/>
  <c r="U272" i="3" s="1"/>
  <c r="R271" i="3"/>
  <c r="W271" i="3" s="1"/>
  <c r="Q271" i="3"/>
  <c r="V271" i="3" s="1"/>
  <c r="Z271" i="3" s="1"/>
  <c r="P271" i="3"/>
  <c r="U271" i="3" s="1"/>
  <c r="R270" i="3"/>
  <c r="W270" i="3" s="1"/>
  <c r="X270" i="3" s="1"/>
  <c r="P270" i="3"/>
  <c r="U270" i="3" s="1"/>
  <c r="R269" i="3"/>
  <c r="W269" i="3" s="1"/>
  <c r="AD269" i="3" s="1"/>
  <c r="Q269" i="3"/>
  <c r="V269" i="3" s="1"/>
  <c r="P269" i="3"/>
  <c r="U269" i="3" s="1"/>
  <c r="R268" i="3"/>
  <c r="W268" i="3" s="1"/>
  <c r="X268" i="3" s="1"/>
  <c r="P268" i="3"/>
  <c r="U268" i="3" s="1"/>
  <c r="R267" i="3"/>
  <c r="W267" i="3" s="1"/>
  <c r="Q267" i="3"/>
  <c r="V267" i="3" s="1"/>
  <c r="P267" i="3"/>
  <c r="U267" i="3" s="1"/>
  <c r="R266" i="3"/>
  <c r="W266" i="3" s="1"/>
  <c r="X266" i="3" s="1"/>
  <c r="P266" i="3"/>
  <c r="U266" i="3" s="1"/>
  <c r="R265" i="3"/>
  <c r="W265" i="3" s="1"/>
  <c r="Q265" i="3"/>
  <c r="V265" i="3" s="1"/>
  <c r="P265" i="3"/>
  <c r="U265" i="3" s="1"/>
  <c r="R264" i="3"/>
  <c r="W264" i="3" s="1"/>
  <c r="X264" i="3" s="1"/>
  <c r="P264" i="3"/>
  <c r="U264" i="3" s="1"/>
  <c r="R253" i="3"/>
  <c r="W253" i="3" s="1"/>
  <c r="Q253" i="3"/>
  <c r="V253" i="3" s="1"/>
  <c r="P253" i="3"/>
  <c r="U253" i="3" s="1"/>
  <c r="R252" i="3"/>
  <c r="W252" i="3" s="1"/>
  <c r="X252" i="3" s="1"/>
  <c r="P252" i="3"/>
  <c r="U252" i="3" s="1"/>
  <c r="R251" i="3"/>
  <c r="W251" i="3" s="1"/>
  <c r="Q251" i="3"/>
  <c r="V251" i="3" s="1"/>
  <c r="Z251" i="3" s="1"/>
  <c r="P251" i="3"/>
  <c r="U251" i="3" s="1"/>
  <c r="R250" i="3"/>
  <c r="W250" i="3" s="1"/>
  <c r="X250" i="3" s="1"/>
  <c r="P250" i="3"/>
  <c r="U250" i="3" s="1"/>
  <c r="R249" i="3"/>
  <c r="W249" i="3" s="1"/>
  <c r="AD249" i="3" s="1"/>
  <c r="Q249" i="3"/>
  <c r="V249" i="3" s="1"/>
  <c r="P249" i="3"/>
  <c r="U249" i="3" s="1"/>
  <c r="R248" i="3"/>
  <c r="W248" i="3" s="1"/>
  <c r="X248" i="3" s="1"/>
  <c r="P248" i="3"/>
  <c r="U248" i="3" s="1"/>
  <c r="R247" i="3"/>
  <c r="W247" i="3" s="1"/>
  <c r="Q247" i="3"/>
  <c r="V247" i="3" s="1"/>
  <c r="P247" i="3"/>
  <c r="U247" i="3" s="1"/>
  <c r="R246" i="3"/>
  <c r="W246" i="3" s="1"/>
  <c r="X246" i="3" s="1"/>
  <c r="P246" i="3"/>
  <c r="U246" i="3" s="1"/>
  <c r="R245" i="3"/>
  <c r="W245" i="3" s="1"/>
  <c r="Q245" i="3"/>
  <c r="V245" i="3" s="1"/>
  <c r="P245" i="3"/>
  <c r="U245" i="3" s="1"/>
  <c r="R244" i="3"/>
  <c r="W244" i="3" s="1"/>
  <c r="X244" i="3" s="1"/>
  <c r="P244" i="3"/>
  <c r="U244" i="3" s="1"/>
  <c r="R225" i="3"/>
  <c r="W225" i="3" s="1"/>
  <c r="Q225" i="3"/>
  <c r="V225" i="3" s="1"/>
  <c r="P225" i="3"/>
  <c r="U225" i="3" s="1"/>
  <c r="R224" i="3"/>
  <c r="W224" i="3" s="1"/>
  <c r="X224" i="3" s="1"/>
  <c r="P224" i="3"/>
  <c r="U224" i="3" s="1"/>
  <c r="E1307" i="2"/>
  <c r="BH1308" i="2" s="1"/>
  <c r="BH1307" i="2" s="1"/>
  <c r="H1307" i="2"/>
  <c r="G1307" i="2" s="1"/>
  <c r="J1307" i="2"/>
  <c r="BM1308" i="2" s="1"/>
  <c r="BM1307" i="2" s="1"/>
  <c r="M1307" i="2"/>
  <c r="L1307" i="2" s="1"/>
  <c r="G1308" i="2"/>
  <c r="L1308" i="2"/>
  <c r="Z1307" i="2" s="1"/>
  <c r="N2" i="1"/>
  <c r="V197" i="6"/>
  <c r="O197" i="6" s="1"/>
  <c r="R197" i="6" s="1"/>
  <c r="G197" i="6" s="1"/>
  <c r="W197" i="6"/>
  <c r="Z197" i="6"/>
  <c r="AA197" i="6" s="1"/>
  <c r="AK197" i="6" s="1"/>
  <c r="AB197" i="6"/>
  <c r="AC197" i="6" s="1"/>
  <c r="AN197" i="6" s="1"/>
  <c r="V198" i="6"/>
  <c r="O198" i="6" s="1"/>
  <c r="R198" i="6" s="1"/>
  <c r="G198" i="6" s="1"/>
  <c r="W198" i="6"/>
  <c r="Z198" i="6"/>
  <c r="AA198" i="6" s="1"/>
  <c r="AL198" i="6" s="1"/>
  <c r="AB198" i="6"/>
  <c r="V199" i="6"/>
  <c r="O199" i="6" s="1"/>
  <c r="R199" i="6" s="1"/>
  <c r="G199" i="6" s="1"/>
  <c r="W199" i="6"/>
  <c r="Z199" i="6"/>
  <c r="AA199" i="6" s="1"/>
  <c r="AB199" i="6"/>
  <c r="AC199" i="6" s="1"/>
  <c r="AN199" i="6" s="1"/>
  <c r="V200" i="6"/>
  <c r="W200" i="6"/>
  <c r="Z200" i="6"/>
  <c r="AA200" i="6" s="1"/>
  <c r="AL200" i="6" s="1"/>
  <c r="AB200" i="6"/>
  <c r="V201" i="6"/>
  <c r="O201" i="6" s="1"/>
  <c r="R201" i="6" s="1"/>
  <c r="G201" i="6" s="1"/>
  <c r="W201" i="6"/>
  <c r="Z201" i="6"/>
  <c r="AA201" i="6" s="1"/>
  <c r="AB201" i="6"/>
  <c r="AO201" i="6" s="1"/>
  <c r="V202" i="6"/>
  <c r="O202" i="6" s="1"/>
  <c r="R202" i="6" s="1"/>
  <c r="G202" i="6" s="1"/>
  <c r="W202" i="6"/>
  <c r="Z202" i="6"/>
  <c r="AA202" i="6" s="1"/>
  <c r="AL202" i="6" s="1"/>
  <c r="AB202" i="6"/>
  <c r="V203" i="6"/>
  <c r="O203" i="6" s="1"/>
  <c r="R203" i="6" s="1"/>
  <c r="G203" i="6" s="1"/>
  <c r="W203" i="6"/>
  <c r="Z203" i="6"/>
  <c r="AA203" i="6" s="1"/>
  <c r="AK203" i="6" s="1"/>
  <c r="AB203" i="6"/>
  <c r="AC203" i="6" s="1"/>
  <c r="AN203" i="6" s="1"/>
  <c r="V204" i="6"/>
  <c r="O204" i="6" s="1"/>
  <c r="R204" i="6" s="1"/>
  <c r="G204" i="6" s="1"/>
  <c r="W204" i="6"/>
  <c r="Z204" i="6"/>
  <c r="AA204" i="6" s="1"/>
  <c r="AL204" i="6" s="1"/>
  <c r="AB204" i="6"/>
  <c r="V205" i="6"/>
  <c r="O205" i="6" s="1"/>
  <c r="R205" i="6" s="1"/>
  <c r="G205" i="6" s="1"/>
  <c r="W205" i="6"/>
  <c r="Z205" i="6"/>
  <c r="AA205" i="6" s="1"/>
  <c r="AK205" i="6" s="1"/>
  <c r="AB205" i="6"/>
  <c r="AC205" i="6" s="1"/>
  <c r="AN205" i="6" s="1"/>
  <c r="V206" i="6"/>
  <c r="O206" i="6" s="1"/>
  <c r="R206" i="6" s="1"/>
  <c r="G206" i="6" s="1"/>
  <c r="W206" i="6"/>
  <c r="Z206" i="6"/>
  <c r="AA206" i="6" s="1"/>
  <c r="AL206" i="6" s="1"/>
  <c r="AB206" i="6"/>
  <c r="V207" i="6"/>
  <c r="O207" i="6" s="1"/>
  <c r="R207" i="6" s="1"/>
  <c r="G207" i="6" s="1"/>
  <c r="W207" i="6"/>
  <c r="Z207" i="6"/>
  <c r="AA207" i="6" s="1"/>
  <c r="AB207" i="6"/>
  <c r="AC207" i="6" s="1"/>
  <c r="AN207" i="6" s="1"/>
  <c r="V208" i="6"/>
  <c r="W208" i="6"/>
  <c r="Z208" i="6"/>
  <c r="AA208" i="6" s="1"/>
  <c r="AL208" i="6" s="1"/>
  <c r="AB208" i="6"/>
  <c r="V209" i="6"/>
  <c r="O209" i="6" s="1"/>
  <c r="R209" i="6" s="1"/>
  <c r="G209" i="6" s="1"/>
  <c r="W209" i="6"/>
  <c r="Z209" i="6"/>
  <c r="AA209" i="6" s="1"/>
  <c r="AK209" i="6" s="1"/>
  <c r="AB209" i="6"/>
  <c r="AC209" i="6" s="1"/>
  <c r="AN209" i="6" s="1"/>
  <c r="V210" i="6"/>
  <c r="O210" i="6" s="1"/>
  <c r="R210" i="6" s="1"/>
  <c r="G210" i="6" s="1"/>
  <c r="W210" i="6"/>
  <c r="Z210" i="6"/>
  <c r="AA210" i="6" s="1"/>
  <c r="AL210" i="6" s="1"/>
  <c r="AB210" i="6"/>
  <c r="V211" i="6"/>
  <c r="O211" i="6" s="1"/>
  <c r="R211" i="6" s="1"/>
  <c r="G211" i="6" s="1"/>
  <c r="W211" i="6"/>
  <c r="Z211" i="6"/>
  <c r="AA211" i="6" s="1"/>
  <c r="AB211" i="6"/>
  <c r="AC211" i="6" s="1"/>
  <c r="AN211" i="6" s="1"/>
  <c r="V212" i="6"/>
  <c r="W212" i="6"/>
  <c r="Z212" i="6"/>
  <c r="AA212" i="6" s="1"/>
  <c r="AL212" i="6" s="1"/>
  <c r="AB212" i="6"/>
  <c r="V213" i="6"/>
  <c r="O213" i="6" s="1"/>
  <c r="R213" i="6" s="1"/>
  <c r="G213" i="6" s="1"/>
  <c r="W213" i="6"/>
  <c r="Z213" i="6"/>
  <c r="AA213" i="6" s="1"/>
  <c r="AK213" i="6" s="1"/>
  <c r="AB213" i="6"/>
  <c r="AC213" i="6" s="1"/>
  <c r="AN213" i="6" s="1"/>
  <c r="V214" i="6"/>
  <c r="O214" i="6" s="1"/>
  <c r="R214" i="6" s="1"/>
  <c r="G214" i="6" s="1"/>
  <c r="W214" i="6"/>
  <c r="Z214" i="6"/>
  <c r="AA214" i="6" s="1"/>
  <c r="AL214" i="6" s="1"/>
  <c r="AB214" i="6"/>
  <c r="V215" i="6"/>
  <c r="O215" i="6" s="1"/>
  <c r="R215" i="6" s="1"/>
  <c r="G215" i="6" s="1"/>
  <c r="W215" i="6"/>
  <c r="Z215" i="6"/>
  <c r="AA215" i="6" s="1"/>
  <c r="AB215" i="6"/>
  <c r="AC215" i="6" s="1"/>
  <c r="AN215" i="6" s="1"/>
  <c r="V216" i="6"/>
  <c r="O216" i="6" s="1"/>
  <c r="R216" i="6" s="1"/>
  <c r="G216" i="6" s="1"/>
  <c r="W216" i="6"/>
  <c r="Z216" i="6"/>
  <c r="AA216" i="6" s="1"/>
  <c r="AL216" i="6" s="1"/>
  <c r="AB216" i="6"/>
  <c r="V217" i="6"/>
  <c r="O217" i="6" s="1"/>
  <c r="R217" i="6" s="1"/>
  <c r="G217" i="6" s="1"/>
  <c r="W217" i="6"/>
  <c r="Z217" i="6"/>
  <c r="AA217" i="6" s="1"/>
  <c r="AB217" i="6"/>
  <c r="AC217" i="6" s="1"/>
  <c r="AN217" i="6" s="1"/>
  <c r="V218" i="6"/>
  <c r="O218" i="6" s="1"/>
  <c r="R218" i="6" s="1"/>
  <c r="G218" i="6" s="1"/>
  <c r="W218" i="6"/>
  <c r="Z218" i="6"/>
  <c r="AA218" i="6" s="1"/>
  <c r="AL218" i="6" s="1"/>
  <c r="AB218" i="6"/>
  <c r="V219" i="6"/>
  <c r="O219" i="6" s="1"/>
  <c r="R219" i="6" s="1"/>
  <c r="G219" i="6" s="1"/>
  <c r="W219" i="6"/>
  <c r="Z219" i="6"/>
  <c r="AA219" i="6" s="1"/>
  <c r="AB219" i="6"/>
  <c r="AO219" i="6" s="1"/>
  <c r="V220" i="6"/>
  <c r="W220" i="6"/>
  <c r="Z220" i="6"/>
  <c r="AA220" i="6" s="1"/>
  <c r="AL220" i="6" s="1"/>
  <c r="AB220" i="6"/>
  <c r="AC220" i="6" s="1"/>
  <c r="AN220" i="6" s="1"/>
  <c r="V221" i="6"/>
  <c r="O221" i="6" s="1"/>
  <c r="R221" i="6" s="1"/>
  <c r="G221" i="6" s="1"/>
  <c r="W221" i="6"/>
  <c r="Z221" i="6"/>
  <c r="AA221" i="6" s="1"/>
  <c r="AK221" i="6" s="1"/>
  <c r="AB221" i="6"/>
  <c r="AC221" i="6" s="1"/>
  <c r="AN221" i="6" s="1"/>
  <c r="V222" i="6"/>
  <c r="O222" i="6" s="1"/>
  <c r="R222" i="6" s="1"/>
  <c r="G222" i="6" s="1"/>
  <c r="W222" i="6"/>
  <c r="Z222" i="6"/>
  <c r="AA222" i="6" s="1"/>
  <c r="AK222" i="6" s="1"/>
  <c r="AB222" i="6"/>
  <c r="V223" i="6"/>
  <c r="O223" i="6" s="1"/>
  <c r="R223" i="6" s="1"/>
  <c r="G223" i="6" s="1"/>
  <c r="W223" i="6"/>
  <c r="Z223" i="6"/>
  <c r="AA223" i="6" s="1"/>
  <c r="AK223" i="6" s="1"/>
  <c r="AB223" i="6"/>
  <c r="AC223" i="6" s="1"/>
  <c r="AN223" i="6" s="1"/>
  <c r="V224" i="6"/>
  <c r="W224" i="6"/>
  <c r="Z224" i="6"/>
  <c r="AA224" i="6" s="1"/>
  <c r="AL224" i="6" s="1"/>
  <c r="AB224" i="6"/>
  <c r="V225" i="6"/>
  <c r="O225" i="6" s="1"/>
  <c r="R225" i="6" s="1"/>
  <c r="G225" i="6" s="1"/>
  <c r="W225" i="6"/>
  <c r="Z225" i="6"/>
  <c r="AA225" i="6" s="1"/>
  <c r="AB225" i="6"/>
  <c r="AC225" i="6" s="1"/>
  <c r="AN225" i="6" s="1"/>
  <c r="V226" i="6"/>
  <c r="O226" i="6" s="1"/>
  <c r="R226" i="6" s="1"/>
  <c r="G226" i="6" s="1"/>
  <c r="W226" i="6"/>
  <c r="Z226" i="6"/>
  <c r="AA226" i="6" s="1"/>
  <c r="AK226" i="6" s="1"/>
  <c r="AB226" i="6"/>
  <c r="V227" i="6"/>
  <c r="O227" i="6" s="1"/>
  <c r="R227" i="6" s="1"/>
  <c r="G227" i="6" s="1"/>
  <c r="W227" i="6"/>
  <c r="Z227" i="6"/>
  <c r="AA227" i="6" s="1"/>
  <c r="AB227" i="6"/>
  <c r="V228" i="6"/>
  <c r="O228" i="6" s="1"/>
  <c r="R228" i="6" s="1"/>
  <c r="G228" i="6" s="1"/>
  <c r="W228" i="6"/>
  <c r="Z228" i="6"/>
  <c r="AA228" i="6" s="1"/>
  <c r="AL228" i="6" s="1"/>
  <c r="AB228" i="6"/>
  <c r="V229" i="6"/>
  <c r="O229" i="6" s="1"/>
  <c r="R229" i="6" s="1"/>
  <c r="G229" i="6" s="1"/>
  <c r="W229" i="6"/>
  <c r="Z229" i="6"/>
  <c r="AA229" i="6" s="1"/>
  <c r="AB229" i="6"/>
  <c r="AC229" i="6" s="1"/>
  <c r="AN229" i="6" s="1"/>
  <c r="V230" i="6"/>
  <c r="O230" i="6" s="1"/>
  <c r="R230" i="6" s="1"/>
  <c r="G230" i="6" s="1"/>
  <c r="W230" i="6"/>
  <c r="Z230" i="6"/>
  <c r="AA230" i="6" s="1"/>
  <c r="AB230" i="6"/>
  <c r="V231" i="6"/>
  <c r="O231" i="6" s="1"/>
  <c r="R231" i="6" s="1"/>
  <c r="G231" i="6" s="1"/>
  <c r="W231" i="6"/>
  <c r="Z231" i="6"/>
  <c r="AA231" i="6" s="1"/>
  <c r="AB231" i="6"/>
  <c r="V137" i="6"/>
  <c r="O137" i="6" s="1"/>
  <c r="R137" i="6" s="1"/>
  <c r="G137" i="6" s="1"/>
  <c r="W137" i="6"/>
  <c r="X137" i="6" s="1"/>
  <c r="AI137" i="6" s="1"/>
  <c r="Y137" i="6"/>
  <c r="V138" i="6"/>
  <c r="O138" i="6" s="1"/>
  <c r="R138" i="6" s="1"/>
  <c r="G138" i="6" s="1"/>
  <c r="W138" i="6"/>
  <c r="X138" i="6" s="1"/>
  <c r="AI138" i="6" s="1"/>
  <c r="Y138" i="6"/>
  <c r="Z138" i="6" s="1"/>
  <c r="AK138" i="6" s="1"/>
  <c r="V139" i="6"/>
  <c r="O139" i="6" s="1"/>
  <c r="R139" i="6" s="1"/>
  <c r="G139" i="6" s="1"/>
  <c r="W139" i="6"/>
  <c r="X139" i="6" s="1"/>
  <c r="AI139" i="6" s="1"/>
  <c r="Y139" i="6"/>
  <c r="Z139" i="6" s="1"/>
  <c r="V140" i="6"/>
  <c r="W140" i="6"/>
  <c r="X140" i="6" s="1"/>
  <c r="AI140" i="6" s="1"/>
  <c r="Y140" i="6"/>
  <c r="Z140" i="6" s="1"/>
  <c r="V141" i="6"/>
  <c r="O141" i="6" s="1"/>
  <c r="R141" i="6" s="1"/>
  <c r="G141" i="6" s="1"/>
  <c r="W141" i="6"/>
  <c r="X141" i="6" s="1"/>
  <c r="AI141" i="6" s="1"/>
  <c r="Y141" i="6"/>
  <c r="V142" i="6"/>
  <c r="O142" i="6" s="1"/>
  <c r="R142" i="6" s="1"/>
  <c r="G142" i="6" s="1"/>
  <c r="W142" i="6"/>
  <c r="X142" i="6" s="1"/>
  <c r="AI142" i="6" s="1"/>
  <c r="Y142" i="6"/>
  <c r="Z142" i="6" s="1"/>
  <c r="AK142" i="6" s="1"/>
  <c r="V143" i="6"/>
  <c r="O143" i="6" s="1"/>
  <c r="R143" i="6" s="1"/>
  <c r="G143" i="6" s="1"/>
  <c r="W143" i="6"/>
  <c r="X143" i="6" s="1"/>
  <c r="AI143" i="6" s="1"/>
  <c r="Y143" i="6"/>
  <c r="Z143" i="6" s="1"/>
  <c r="V144" i="6"/>
  <c r="W144" i="6"/>
  <c r="X144" i="6" s="1"/>
  <c r="AI144" i="6" s="1"/>
  <c r="Y144" i="6"/>
  <c r="Z144" i="6" s="1"/>
  <c r="V145" i="6"/>
  <c r="O145" i="6" s="1"/>
  <c r="R145" i="6" s="1"/>
  <c r="G145" i="6" s="1"/>
  <c r="W145" i="6"/>
  <c r="X145" i="6" s="1"/>
  <c r="AI145" i="6" s="1"/>
  <c r="Y145" i="6"/>
  <c r="V146" i="6"/>
  <c r="O146" i="6" s="1"/>
  <c r="R146" i="6" s="1"/>
  <c r="G146" i="6" s="1"/>
  <c r="W146" i="6"/>
  <c r="X146" i="6" s="1"/>
  <c r="AI146" i="6" s="1"/>
  <c r="Y146" i="6"/>
  <c r="Z146" i="6" s="1"/>
  <c r="AK146" i="6" s="1"/>
  <c r="V147" i="6"/>
  <c r="O147" i="6" s="1"/>
  <c r="R147" i="6" s="1"/>
  <c r="G147" i="6" s="1"/>
  <c r="W147" i="6"/>
  <c r="X147" i="6" s="1"/>
  <c r="AI147" i="6" s="1"/>
  <c r="Y147" i="6"/>
  <c r="Z147" i="6" s="1"/>
  <c r="V148" i="6"/>
  <c r="W148" i="6"/>
  <c r="X148" i="6" s="1"/>
  <c r="AI148" i="6" s="1"/>
  <c r="Y148" i="6"/>
  <c r="Z148" i="6" s="1"/>
  <c r="V149" i="6"/>
  <c r="O149" i="6" s="1"/>
  <c r="R149" i="6" s="1"/>
  <c r="G149" i="6" s="1"/>
  <c r="W149" i="6"/>
  <c r="X149" i="6" s="1"/>
  <c r="AI149" i="6" s="1"/>
  <c r="Y149" i="6"/>
  <c r="V150" i="6"/>
  <c r="O150" i="6" s="1"/>
  <c r="R150" i="6" s="1"/>
  <c r="G150" i="6" s="1"/>
  <c r="W150" i="6"/>
  <c r="X150" i="6" s="1"/>
  <c r="AI150" i="6" s="1"/>
  <c r="Y150" i="6"/>
  <c r="Z150" i="6" s="1"/>
  <c r="AK150" i="6" s="1"/>
  <c r="V151" i="6"/>
  <c r="O151" i="6" s="1"/>
  <c r="R151" i="6" s="1"/>
  <c r="G151" i="6" s="1"/>
  <c r="W151" i="6"/>
  <c r="X151" i="6" s="1"/>
  <c r="AI151" i="6" s="1"/>
  <c r="Y151" i="6"/>
  <c r="Z151" i="6" s="1"/>
  <c r="V152" i="6"/>
  <c r="W152" i="6"/>
  <c r="X152" i="6" s="1"/>
  <c r="AI152" i="6" s="1"/>
  <c r="Y152" i="6"/>
  <c r="Z152" i="6" s="1"/>
  <c r="V153" i="6"/>
  <c r="O153" i="6" s="1"/>
  <c r="R153" i="6" s="1"/>
  <c r="G153" i="6" s="1"/>
  <c r="W153" i="6"/>
  <c r="X153" i="6" s="1"/>
  <c r="AI153" i="6" s="1"/>
  <c r="Y153" i="6"/>
  <c r="V154" i="6"/>
  <c r="O154" i="6" s="1"/>
  <c r="R154" i="6" s="1"/>
  <c r="G154" i="6" s="1"/>
  <c r="W154" i="6"/>
  <c r="X154" i="6" s="1"/>
  <c r="AI154" i="6" s="1"/>
  <c r="Y154" i="6"/>
  <c r="Z154" i="6" s="1"/>
  <c r="AK154" i="6" s="1"/>
  <c r="V155" i="6"/>
  <c r="O155" i="6" s="1"/>
  <c r="R155" i="6" s="1"/>
  <c r="G155" i="6" s="1"/>
  <c r="W155" i="6"/>
  <c r="X155" i="6" s="1"/>
  <c r="AI155" i="6" s="1"/>
  <c r="Y155" i="6"/>
  <c r="Z155" i="6" s="1"/>
  <c r="V156" i="6"/>
  <c r="W156" i="6"/>
  <c r="X156" i="6" s="1"/>
  <c r="AI156" i="6" s="1"/>
  <c r="Y156" i="6"/>
  <c r="Z156" i="6" s="1"/>
  <c r="V157" i="6"/>
  <c r="O157" i="6" s="1"/>
  <c r="R157" i="6" s="1"/>
  <c r="G157" i="6" s="1"/>
  <c r="W157" i="6"/>
  <c r="X157" i="6" s="1"/>
  <c r="AI157" i="6" s="1"/>
  <c r="Y157" i="6"/>
  <c r="V158" i="6"/>
  <c r="O158" i="6" s="1"/>
  <c r="R158" i="6" s="1"/>
  <c r="G158" i="6" s="1"/>
  <c r="W158" i="6"/>
  <c r="X158" i="6" s="1"/>
  <c r="AI158" i="6" s="1"/>
  <c r="Y158" i="6"/>
  <c r="Z158" i="6" s="1"/>
  <c r="AK158" i="6" s="1"/>
  <c r="V159" i="6"/>
  <c r="O159" i="6" s="1"/>
  <c r="R159" i="6" s="1"/>
  <c r="G159" i="6" s="1"/>
  <c r="W159" i="6"/>
  <c r="X159" i="6" s="1"/>
  <c r="AI159" i="6" s="1"/>
  <c r="Y159" i="6"/>
  <c r="Z159" i="6" s="1"/>
  <c r="AL159" i="6" s="1"/>
  <c r="V160" i="6"/>
  <c r="O160" i="6" s="1"/>
  <c r="R160" i="6" s="1"/>
  <c r="G160" i="6" s="1"/>
  <c r="W160" i="6"/>
  <c r="X160" i="6" s="1"/>
  <c r="AI160" i="6" s="1"/>
  <c r="Y160" i="6"/>
  <c r="Z160" i="6" s="1"/>
  <c r="V161" i="6"/>
  <c r="O161" i="6" s="1"/>
  <c r="R161" i="6" s="1"/>
  <c r="G161" i="6" s="1"/>
  <c r="W161" i="6"/>
  <c r="X161" i="6" s="1"/>
  <c r="AI161" i="6" s="1"/>
  <c r="Y161" i="6"/>
  <c r="Z161" i="6" s="1"/>
  <c r="AL161" i="6" s="1"/>
  <c r="V162" i="6"/>
  <c r="O162" i="6" s="1"/>
  <c r="R162" i="6" s="1"/>
  <c r="G162" i="6" s="1"/>
  <c r="W162" i="6"/>
  <c r="X162" i="6" s="1"/>
  <c r="AI162" i="6" s="1"/>
  <c r="Y162" i="6"/>
  <c r="Z162" i="6" s="1"/>
  <c r="AK162" i="6" s="1"/>
  <c r="V163" i="6"/>
  <c r="O163" i="6" s="1"/>
  <c r="R163" i="6" s="1"/>
  <c r="G163" i="6" s="1"/>
  <c r="W163" i="6"/>
  <c r="X163" i="6" s="1"/>
  <c r="AI163" i="6" s="1"/>
  <c r="Y163" i="6"/>
  <c r="Z163" i="6" s="1"/>
  <c r="AL163" i="6" s="1"/>
  <c r="V164" i="6"/>
  <c r="O164" i="6" s="1"/>
  <c r="R164" i="6" s="1"/>
  <c r="G164" i="6" s="1"/>
  <c r="W164" i="6"/>
  <c r="X164" i="6" s="1"/>
  <c r="AI164" i="6" s="1"/>
  <c r="Y164" i="6"/>
  <c r="Z164" i="6" s="1"/>
  <c r="V165" i="6"/>
  <c r="O165" i="6" s="1"/>
  <c r="R165" i="6" s="1"/>
  <c r="G165" i="6" s="1"/>
  <c r="W165" i="6"/>
  <c r="X165" i="6" s="1"/>
  <c r="AI165" i="6" s="1"/>
  <c r="Y165" i="6"/>
  <c r="Z165" i="6" s="1"/>
  <c r="AL165" i="6" s="1"/>
  <c r="V166" i="6"/>
  <c r="O166" i="6" s="1"/>
  <c r="R166" i="6" s="1"/>
  <c r="G166" i="6" s="1"/>
  <c r="W166" i="6"/>
  <c r="X166" i="6" s="1"/>
  <c r="AI166" i="6" s="1"/>
  <c r="Y166" i="6"/>
  <c r="Z166" i="6" s="1"/>
  <c r="AK166" i="6" s="1"/>
  <c r="V167" i="6"/>
  <c r="O167" i="6" s="1"/>
  <c r="R167" i="6" s="1"/>
  <c r="G167" i="6" s="1"/>
  <c r="W167" i="6"/>
  <c r="X167" i="6" s="1"/>
  <c r="AI167" i="6" s="1"/>
  <c r="Y167" i="6"/>
  <c r="Z167" i="6" s="1"/>
  <c r="AL167" i="6" s="1"/>
  <c r="V168" i="6"/>
  <c r="O168" i="6" s="1"/>
  <c r="R168" i="6" s="1"/>
  <c r="G168" i="6" s="1"/>
  <c r="W168" i="6"/>
  <c r="X168" i="6" s="1"/>
  <c r="AI168" i="6" s="1"/>
  <c r="Y168" i="6"/>
  <c r="Z168" i="6" s="1"/>
  <c r="AK168" i="6" s="1"/>
  <c r="V169" i="6"/>
  <c r="O169" i="6" s="1"/>
  <c r="R169" i="6" s="1"/>
  <c r="G169" i="6" s="1"/>
  <c r="W169" i="6"/>
  <c r="X169" i="6" s="1"/>
  <c r="AI169" i="6" s="1"/>
  <c r="Y169" i="6"/>
  <c r="Z169" i="6" s="1"/>
  <c r="AL169" i="6" s="1"/>
  <c r="V170" i="6"/>
  <c r="W170" i="6"/>
  <c r="X170" i="6" s="1"/>
  <c r="AI170" i="6" s="1"/>
  <c r="Y170" i="6"/>
  <c r="Z170" i="6" s="1"/>
  <c r="AK170" i="6" s="1"/>
  <c r="V171" i="6"/>
  <c r="O171" i="6" s="1"/>
  <c r="R171" i="6" s="1"/>
  <c r="G171" i="6" s="1"/>
  <c r="W171" i="6"/>
  <c r="X171" i="6" s="1"/>
  <c r="AI171" i="6" s="1"/>
  <c r="Y171" i="6"/>
  <c r="Z171" i="6" s="1"/>
  <c r="V172" i="6"/>
  <c r="O172" i="6" s="1"/>
  <c r="R172" i="6" s="1"/>
  <c r="G172" i="6" s="1"/>
  <c r="W172" i="6"/>
  <c r="X172" i="6" s="1"/>
  <c r="AI172" i="6" s="1"/>
  <c r="Y172" i="6"/>
  <c r="Z172" i="6" s="1"/>
  <c r="AK172" i="6" s="1"/>
  <c r="V173" i="6"/>
  <c r="O173" i="6" s="1"/>
  <c r="R173" i="6" s="1"/>
  <c r="G173" i="6" s="1"/>
  <c r="W173" i="6"/>
  <c r="X173" i="6" s="1"/>
  <c r="AI173" i="6" s="1"/>
  <c r="Y173" i="6"/>
  <c r="Z173" i="6" s="1"/>
  <c r="AL173" i="6" s="1"/>
  <c r="V174" i="6"/>
  <c r="W174" i="6"/>
  <c r="X174" i="6" s="1"/>
  <c r="AI174" i="6" s="1"/>
  <c r="Y174" i="6"/>
  <c r="Z174" i="6" s="1"/>
  <c r="AK174" i="6" s="1"/>
  <c r="V175" i="6"/>
  <c r="O175" i="6" s="1"/>
  <c r="R175" i="6" s="1"/>
  <c r="G175" i="6" s="1"/>
  <c r="W175" i="6"/>
  <c r="X175" i="6" s="1"/>
  <c r="AI175" i="6" s="1"/>
  <c r="Y175" i="6"/>
  <c r="Z175" i="6" s="1"/>
  <c r="AL175" i="6" s="1"/>
  <c r="V176" i="6"/>
  <c r="O176" i="6" s="1"/>
  <c r="R176" i="6" s="1"/>
  <c r="G176" i="6" s="1"/>
  <c r="W176" i="6"/>
  <c r="X176" i="6" s="1"/>
  <c r="AI176" i="6" s="1"/>
  <c r="Y176" i="6"/>
  <c r="Z176" i="6" s="1"/>
  <c r="V177" i="6"/>
  <c r="O177" i="6" s="1"/>
  <c r="R177" i="6" s="1"/>
  <c r="G177" i="6" s="1"/>
  <c r="W177" i="6"/>
  <c r="X177" i="6" s="1"/>
  <c r="AI177" i="6" s="1"/>
  <c r="Y177" i="6"/>
  <c r="Z177" i="6" s="1"/>
  <c r="AL177" i="6" s="1"/>
  <c r="V178" i="6"/>
  <c r="W178" i="6"/>
  <c r="X178" i="6" s="1"/>
  <c r="AI178" i="6" s="1"/>
  <c r="Y178" i="6"/>
  <c r="Z178" i="6" s="1"/>
  <c r="AK178" i="6" s="1"/>
  <c r="V179" i="6"/>
  <c r="O179" i="6" s="1"/>
  <c r="R179" i="6" s="1"/>
  <c r="G179" i="6" s="1"/>
  <c r="W179" i="6"/>
  <c r="X179" i="6" s="1"/>
  <c r="AI179" i="6" s="1"/>
  <c r="Y179" i="6"/>
  <c r="Z179" i="6" s="1"/>
  <c r="V180" i="6"/>
  <c r="O180" i="6" s="1"/>
  <c r="R180" i="6" s="1"/>
  <c r="G180" i="6" s="1"/>
  <c r="W180" i="6"/>
  <c r="X180" i="6" s="1"/>
  <c r="AI180" i="6" s="1"/>
  <c r="Y180" i="6"/>
  <c r="Z180" i="6" s="1"/>
  <c r="V181" i="6"/>
  <c r="O181" i="6" s="1"/>
  <c r="R181" i="6" s="1"/>
  <c r="G181" i="6" s="1"/>
  <c r="W181" i="6"/>
  <c r="X181" i="6" s="1"/>
  <c r="AI181" i="6" s="1"/>
  <c r="Y181" i="6"/>
  <c r="Z181" i="6" s="1"/>
  <c r="AL181" i="6" s="1"/>
  <c r="V77" i="6"/>
  <c r="O77" i="6" s="1"/>
  <c r="R77" i="6" s="1"/>
  <c r="G77" i="6" s="1"/>
  <c r="W77" i="6"/>
  <c r="X77" i="6" s="1"/>
  <c r="AI77" i="6" s="1"/>
  <c r="V78" i="6"/>
  <c r="W78" i="6"/>
  <c r="X78" i="6" s="1"/>
  <c r="AI78" i="6" s="1"/>
  <c r="V79" i="6"/>
  <c r="O79" i="6" s="1"/>
  <c r="R79" i="6" s="1"/>
  <c r="G79" i="6" s="1"/>
  <c r="W79" i="6"/>
  <c r="V80" i="6"/>
  <c r="W80" i="6"/>
  <c r="X80" i="6" s="1"/>
  <c r="AI80" i="6" s="1"/>
  <c r="V81" i="6"/>
  <c r="O81" i="6" s="1"/>
  <c r="R81" i="6" s="1"/>
  <c r="G81" i="6" s="1"/>
  <c r="W81" i="6"/>
  <c r="X81" i="6" s="1"/>
  <c r="AI81" i="6" s="1"/>
  <c r="V82" i="6"/>
  <c r="O82" i="6" s="1"/>
  <c r="R82" i="6" s="1"/>
  <c r="G82" i="6" s="1"/>
  <c r="W82" i="6"/>
  <c r="X82" i="6" s="1"/>
  <c r="AI82" i="6" s="1"/>
  <c r="V83" i="6"/>
  <c r="O83" i="6" s="1"/>
  <c r="R83" i="6" s="1"/>
  <c r="G83" i="6" s="1"/>
  <c r="W83" i="6"/>
  <c r="V84" i="6"/>
  <c r="O84" i="6" s="1"/>
  <c r="R84" i="6" s="1"/>
  <c r="G84" i="6" s="1"/>
  <c r="W84" i="6"/>
  <c r="X84" i="6" s="1"/>
  <c r="AI84" i="6" s="1"/>
  <c r="V85" i="6"/>
  <c r="O85" i="6" s="1"/>
  <c r="R85" i="6" s="1"/>
  <c r="G85" i="6" s="1"/>
  <c r="W85" i="6"/>
  <c r="X85" i="6" s="1"/>
  <c r="AI85" i="6" s="1"/>
  <c r="V86" i="6"/>
  <c r="W86" i="6"/>
  <c r="X86" i="6" s="1"/>
  <c r="AI86" i="6" s="1"/>
  <c r="V87" i="6"/>
  <c r="O87" i="6" s="1"/>
  <c r="R87" i="6" s="1"/>
  <c r="G87" i="6" s="1"/>
  <c r="W87" i="6"/>
  <c r="V88" i="6"/>
  <c r="O88" i="6" s="1"/>
  <c r="R88" i="6" s="1"/>
  <c r="G88" i="6" s="1"/>
  <c r="W88" i="6"/>
  <c r="X88" i="6" s="1"/>
  <c r="AI88" i="6" s="1"/>
  <c r="V89" i="6"/>
  <c r="W89" i="6"/>
  <c r="X89" i="6" s="1"/>
  <c r="AI89" i="6" s="1"/>
  <c r="V90" i="6"/>
  <c r="O90" i="6" s="1"/>
  <c r="R90" i="6" s="1"/>
  <c r="G90" i="6" s="1"/>
  <c r="W90" i="6"/>
  <c r="X90" i="6" s="1"/>
  <c r="AI90" i="6" s="1"/>
  <c r="V91" i="6"/>
  <c r="O91" i="6" s="1"/>
  <c r="R91" i="6" s="1"/>
  <c r="G91" i="6" s="1"/>
  <c r="W91" i="6"/>
  <c r="V92" i="6"/>
  <c r="O92" i="6" s="1"/>
  <c r="R92" i="6" s="1"/>
  <c r="G92" i="6" s="1"/>
  <c r="W92" i="6"/>
  <c r="X92" i="6" s="1"/>
  <c r="AI92" i="6" s="1"/>
  <c r="V93" i="6"/>
  <c r="O93" i="6" s="1"/>
  <c r="R93" i="6" s="1"/>
  <c r="G93" i="6" s="1"/>
  <c r="W93" i="6"/>
  <c r="X93" i="6" s="1"/>
  <c r="AI93" i="6" s="1"/>
  <c r="V94" i="6"/>
  <c r="O94" i="6" s="1"/>
  <c r="R94" i="6" s="1"/>
  <c r="G94" i="6" s="1"/>
  <c r="W94" i="6"/>
  <c r="X94" i="6" s="1"/>
  <c r="AI94" i="6" s="1"/>
  <c r="V95" i="6"/>
  <c r="O95" i="6" s="1"/>
  <c r="R95" i="6" s="1"/>
  <c r="G95" i="6" s="1"/>
  <c r="W95" i="6"/>
  <c r="X95" i="6" s="1"/>
  <c r="AI95" i="6" s="1"/>
  <c r="V96" i="6"/>
  <c r="W96" i="6"/>
  <c r="X96" i="6" s="1"/>
  <c r="AI96" i="6" s="1"/>
  <c r="V97" i="6"/>
  <c r="O97" i="6" s="1"/>
  <c r="R97" i="6" s="1"/>
  <c r="G97" i="6" s="1"/>
  <c r="W97" i="6"/>
  <c r="X97" i="6" s="1"/>
  <c r="AI97" i="6" s="1"/>
  <c r="V98" i="6"/>
  <c r="O98" i="6" s="1"/>
  <c r="R98" i="6" s="1"/>
  <c r="G98" i="6" s="1"/>
  <c r="W98" i="6"/>
  <c r="X98" i="6" s="1"/>
  <c r="AI98" i="6" s="1"/>
  <c r="V99" i="6"/>
  <c r="O99" i="6" s="1"/>
  <c r="R99" i="6" s="1"/>
  <c r="G99" i="6" s="1"/>
  <c r="W99" i="6"/>
  <c r="X99" i="6" s="1"/>
  <c r="AI99" i="6" s="1"/>
  <c r="V100" i="6"/>
  <c r="W100" i="6"/>
  <c r="X100" i="6" s="1"/>
  <c r="AI100" i="6" s="1"/>
  <c r="V101" i="6"/>
  <c r="O101" i="6" s="1"/>
  <c r="R101" i="6" s="1"/>
  <c r="G101" i="6" s="1"/>
  <c r="W101" i="6"/>
  <c r="X101" i="6" s="1"/>
  <c r="AI101" i="6" s="1"/>
  <c r="V102" i="6"/>
  <c r="O102" i="6" s="1"/>
  <c r="R102" i="6" s="1"/>
  <c r="G102" i="6" s="1"/>
  <c r="W102" i="6"/>
  <c r="X102" i="6" s="1"/>
  <c r="AI102" i="6" s="1"/>
  <c r="V103" i="6"/>
  <c r="O103" i="6" s="1"/>
  <c r="R103" i="6" s="1"/>
  <c r="G103" i="6" s="1"/>
  <c r="W103" i="6"/>
  <c r="X103" i="6" s="1"/>
  <c r="AI103" i="6" s="1"/>
  <c r="V104" i="6"/>
  <c r="W104" i="6"/>
  <c r="X104" i="6" s="1"/>
  <c r="AI104" i="6" s="1"/>
  <c r="V105" i="6"/>
  <c r="O105" i="6" s="1"/>
  <c r="R105" i="6" s="1"/>
  <c r="G105" i="6" s="1"/>
  <c r="W105" i="6"/>
  <c r="X105" i="6" s="1"/>
  <c r="AI105" i="6" s="1"/>
  <c r="V106" i="6"/>
  <c r="O106" i="6" s="1"/>
  <c r="R106" i="6" s="1"/>
  <c r="G106" i="6" s="1"/>
  <c r="W106" i="6"/>
  <c r="X106" i="6" s="1"/>
  <c r="AI106" i="6" s="1"/>
  <c r="V107" i="6"/>
  <c r="W107" i="6"/>
  <c r="X107" i="6" s="1"/>
  <c r="AI107" i="6" s="1"/>
  <c r="V108" i="6"/>
  <c r="W108" i="6"/>
  <c r="X108" i="6" s="1"/>
  <c r="AI108" i="6" s="1"/>
  <c r="V109" i="6"/>
  <c r="O109" i="6" s="1"/>
  <c r="R109" i="6" s="1"/>
  <c r="G109" i="6" s="1"/>
  <c r="W109" i="6"/>
  <c r="X109" i="6" s="1"/>
  <c r="AI109" i="6" s="1"/>
  <c r="V110" i="6"/>
  <c r="O110" i="6" s="1"/>
  <c r="R110" i="6" s="1"/>
  <c r="G110" i="6" s="1"/>
  <c r="W110" i="6"/>
  <c r="X110" i="6" s="1"/>
  <c r="AI110" i="6" s="1"/>
  <c r="V111" i="6"/>
  <c r="O111" i="6" s="1"/>
  <c r="R111" i="6" s="1"/>
  <c r="G111" i="6" s="1"/>
  <c r="W111" i="6"/>
  <c r="X111" i="6" s="1"/>
  <c r="AI111" i="6" s="1"/>
  <c r="V112" i="6"/>
  <c r="W112" i="6"/>
  <c r="X112" i="6" s="1"/>
  <c r="AI112" i="6" s="1"/>
  <c r="V113" i="6"/>
  <c r="O113" i="6" s="1"/>
  <c r="R113" i="6" s="1"/>
  <c r="G113" i="6" s="1"/>
  <c r="W113" i="6"/>
  <c r="X113" i="6" s="1"/>
  <c r="AI113" i="6" s="1"/>
  <c r="V114" i="6"/>
  <c r="O114" i="6" s="1"/>
  <c r="R114" i="6" s="1"/>
  <c r="G114" i="6" s="1"/>
  <c r="W114" i="6"/>
  <c r="X114" i="6" s="1"/>
  <c r="AI114" i="6" s="1"/>
  <c r="V115" i="6"/>
  <c r="O115" i="6" s="1"/>
  <c r="R115" i="6" s="1"/>
  <c r="G115" i="6" s="1"/>
  <c r="W115" i="6"/>
  <c r="X115" i="6" s="1"/>
  <c r="AI115" i="6" s="1"/>
  <c r="V116" i="6"/>
  <c r="W116" i="6"/>
  <c r="X116" i="6" s="1"/>
  <c r="AI116" i="6" s="1"/>
  <c r="V117" i="6"/>
  <c r="O117" i="6" s="1"/>
  <c r="R117" i="6" s="1"/>
  <c r="G117" i="6" s="1"/>
  <c r="W117" i="6"/>
  <c r="X117" i="6" s="1"/>
  <c r="AI117" i="6" s="1"/>
  <c r="V118" i="6"/>
  <c r="O118" i="6" s="1"/>
  <c r="R118" i="6" s="1"/>
  <c r="G118" i="6" s="1"/>
  <c r="W118" i="6"/>
  <c r="X118" i="6" s="1"/>
  <c r="AI118" i="6" s="1"/>
  <c r="V119" i="6"/>
  <c r="O119" i="6" s="1"/>
  <c r="R119" i="6" s="1"/>
  <c r="G119" i="6" s="1"/>
  <c r="W119" i="6"/>
  <c r="X119" i="6" s="1"/>
  <c r="AI119" i="6" s="1"/>
  <c r="V120" i="6"/>
  <c r="W120" i="6"/>
  <c r="X120" i="6" s="1"/>
  <c r="AI120" i="6" s="1"/>
  <c r="V121" i="6"/>
  <c r="O121" i="6" s="1"/>
  <c r="R121" i="6" s="1"/>
  <c r="G121" i="6" s="1"/>
  <c r="W121" i="6"/>
  <c r="X121" i="6" s="1"/>
  <c r="AI121" i="6" s="1"/>
  <c r="V17" i="6"/>
  <c r="O17" i="6" s="1"/>
  <c r="R17" i="6" s="1"/>
  <c r="G17" i="6" s="1"/>
  <c r="X17" i="6"/>
  <c r="Y17" i="6"/>
  <c r="AI17" i="6"/>
  <c r="V18" i="6"/>
  <c r="O18" i="6" s="1"/>
  <c r="R18" i="6" s="1"/>
  <c r="G18" i="6" s="1"/>
  <c r="X18" i="6"/>
  <c r="Y18" i="6"/>
  <c r="Z18" i="6" s="1"/>
  <c r="AK18" i="6" s="1"/>
  <c r="AI18" i="6"/>
  <c r="V19" i="6"/>
  <c r="O19" i="6" s="1"/>
  <c r="R19" i="6" s="1"/>
  <c r="G19" i="6" s="1"/>
  <c r="X19" i="6"/>
  <c r="Y19" i="6"/>
  <c r="Z19" i="6" s="1"/>
  <c r="AK19" i="6" s="1"/>
  <c r="AI19" i="6"/>
  <c r="V20" i="6"/>
  <c r="O20" i="6" s="1"/>
  <c r="R20" i="6" s="1"/>
  <c r="G20" i="6" s="1"/>
  <c r="X20" i="6"/>
  <c r="Y20" i="6"/>
  <c r="Z20" i="6" s="1"/>
  <c r="AK20" i="6" s="1"/>
  <c r="AI20" i="6"/>
  <c r="V21" i="6"/>
  <c r="O21" i="6" s="1"/>
  <c r="R21" i="6" s="1"/>
  <c r="G21" i="6" s="1"/>
  <c r="X21" i="6"/>
  <c r="Y21" i="6"/>
  <c r="Z21" i="6" s="1"/>
  <c r="AK21" i="6" s="1"/>
  <c r="AI21" i="6"/>
  <c r="V22" i="6"/>
  <c r="O22" i="6" s="1"/>
  <c r="R22" i="6" s="1"/>
  <c r="G22" i="6" s="1"/>
  <c r="X22" i="6"/>
  <c r="Y22" i="6"/>
  <c r="Z22" i="6" s="1"/>
  <c r="AK22" i="6" s="1"/>
  <c r="AI22" i="6"/>
  <c r="V23" i="6"/>
  <c r="O23" i="6" s="1"/>
  <c r="R23" i="6" s="1"/>
  <c r="G23" i="6" s="1"/>
  <c r="X23" i="6"/>
  <c r="Y23" i="6"/>
  <c r="AI23" i="6"/>
  <c r="V24" i="6"/>
  <c r="X24" i="6"/>
  <c r="Y24" i="6"/>
  <c r="Z24" i="6" s="1"/>
  <c r="AI24" i="6"/>
  <c r="V25" i="6"/>
  <c r="O25" i="6" s="1"/>
  <c r="R25" i="6" s="1"/>
  <c r="G25" i="6" s="1"/>
  <c r="X25" i="6"/>
  <c r="Y25" i="6"/>
  <c r="AI25" i="6"/>
  <c r="V26" i="6"/>
  <c r="O26" i="6" s="1"/>
  <c r="R26" i="6" s="1"/>
  <c r="G26" i="6" s="1"/>
  <c r="X26" i="6"/>
  <c r="Y26" i="6"/>
  <c r="Z26" i="6" s="1"/>
  <c r="AI26" i="6"/>
  <c r="V27" i="6"/>
  <c r="O27" i="6" s="1"/>
  <c r="R27" i="6" s="1"/>
  <c r="G27" i="6" s="1"/>
  <c r="X27" i="6"/>
  <c r="Y27" i="6"/>
  <c r="AI27" i="6"/>
  <c r="V28" i="6"/>
  <c r="X28" i="6"/>
  <c r="Y28" i="6"/>
  <c r="Z28" i="6" s="1"/>
  <c r="AK28" i="6" s="1"/>
  <c r="AI28" i="6"/>
  <c r="V29" i="6"/>
  <c r="O29" i="6" s="1"/>
  <c r="R29" i="6" s="1"/>
  <c r="G29" i="6" s="1"/>
  <c r="X29" i="6"/>
  <c r="Y29" i="6"/>
  <c r="Z29" i="6" s="1"/>
  <c r="AK29" i="6" s="1"/>
  <c r="AI29" i="6"/>
  <c r="V30" i="6"/>
  <c r="O30" i="6" s="1"/>
  <c r="R30" i="6" s="1"/>
  <c r="G30" i="6" s="1"/>
  <c r="X30" i="6"/>
  <c r="Y30" i="6"/>
  <c r="Z30" i="6" s="1"/>
  <c r="AI30" i="6"/>
  <c r="V31" i="6"/>
  <c r="O31" i="6" s="1"/>
  <c r="R31" i="6" s="1"/>
  <c r="G31" i="6" s="1"/>
  <c r="X31" i="6"/>
  <c r="Y31" i="6"/>
  <c r="AI31" i="6"/>
  <c r="V32" i="6"/>
  <c r="O32" i="6" s="1"/>
  <c r="R32" i="6" s="1"/>
  <c r="G32" i="6" s="1"/>
  <c r="X32" i="6"/>
  <c r="Y32" i="6"/>
  <c r="Z32" i="6" s="1"/>
  <c r="AI32" i="6"/>
  <c r="V33" i="6"/>
  <c r="O33" i="6" s="1"/>
  <c r="R33" i="6" s="1"/>
  <c r="G33" i="6" s="1"/>
  <c r="X33" i="6"/>
  <c r="Y33" i="6"/>
  <c r="Z33" i="6" s="1"/>
  <c r="AK33" i="6" s="1"/>
  <c r="AI33" i="6"/>
  <c r="V34" i="6"/>
  <c r="O34" i="6" s="1"/>
  <c r="R34" i="6" s="1"/>
  <c r="G34" i="6" s="1"/>
  <c r="X34" i="6"/>
  <c r="Y34" i="6"/>
  <c r="Z34" i="6" s="1"/>
  <c r="AK34" i="6" s="1"/>
  <c r="AI34" i="6"/>
  <c r="V35" i="6"/>
  <c r="O35" i="6" s="1"/>
  <c r="R35" i="6" s="1"/>
  <c r="G35" i="6" s="1"/>
  <c r="X35" i="6"/>
  <c r="Y35" i="6"/>
  <c r="Z35" i="6" s="1"/>
  <c r="AK35" i="6" s="1"/>
  <c r="AI35" i="6"/>
  <c r="V36" i="6"/>
  <c r="X36" i="6"/>
  <c r="Y36" i="6"/>
  <c r="Z36" i="6" s="1"/>
  <c r="AI36" i="6"/>
  <c r="V37" i="6"/>
  <c r="O37" i="6" s="1"/>
  <c r="R37" i="6" s="1"/>
  <c r="G37" i="6" s="1"/>
  <c r="X37" i="6"/>
  <c r="Y37" i="6"/>
  <c r="AI37" i="6"/>
  <c r="V38" i="6"/>
  <c r="X38" i="6"/>
  <c r="Y38" i="6"/>
  <c r="Z38" i="6" s="1"/>
  <c r="AK38" i="6" s="1"/>
  <c r="AI38" i="6"/>
  <c r="V39" i="6"/>
  <c r="O39" i="6" s="1"/>
  <c r="R39" i="6" s="1"/>
  <c r="G39" i="6" s="1"/>
  <c r="X39" i="6"/>
  <c r="Y39" i="6"/>
  <c r="Z39" i="6" s="1"/>
  <c r="AK39" i="6" s="1"/>
  <c r="AI39" i="6"/>
  <c r="V40" i="6"/>
  <c r="O40" i="6" s="1"/>
  <c r="R40" i="6" s="1"/>
  <c r="G40" i="6" s="1"/>
  <c r="X40" i="6"/>
  <c r="Y40" i="6"/>
  <c r="Z40" i="6" s="1"/>
  <c r="AK40" i="6" s="1"/>
  <c r="AI40" i="6"/>
  <c r="V41" i="6"/>
  <c r="O41" i="6" s="1"/>
  <c r="R41" i="6" s="1"/>
  <c r="G41" i="6" s="1"/>
  <c r="X41" i="6"/>
  <c r="AI41" i="6" s="1"/>
  <c r="Y41" i="6"/>
  <c r="V42" i="6"/>
  <c r="O42" i="6" s="1"/>
  <c r="R42" i="6" s="1"/>
  <c r="G42" i="6" s="1"/>
  <c r="X42" i="6"/>
  <c r="Y42" i="6"/>
  <c r="Z42" i="6" s="1"/>
  <c r="AK42" i="6" s="1"/>
  <c r="AI42" i="6"/>
  <c r="V43" i="6"/>
  <c r="O43" i="6" s="1"/>
  <c r="R43" i="6" s="1"/>
  <c r="G43" i="6" s="1"/>
  <c r="X43" i="6"/>
  <c r="AI43" i="6" s="1"/>
  <c r="Y43" i="6"/>
  <c r="V44" i="6"/>
  <c r="O44" i="6" s="1"/>
  <c r="R44" i="6" s="1"/>
  <c r="G44" i="6" s="1"/>
  <c r="X44" i="6"/>
  <c r="Y44" i="6"/>
  <c r="AI44" i="6"/>
  <c r="V45" i="6"/>
  <c r="O45" i="6" s="1"/>
  <c r="R45" i="6" s="1"/>
  <c r="G45" i="6" s="1"/>
  <c r="X45" i="6"/>
  <c r="Y45" i="6"/>
  <c r="AI45" i="6"/>
  <c r="V46" i="6"/>
  <c r="O46" i="6" s="1"/>
  <c r="R46" i="6" s="1"/>
  <c r="G46" i="6" s="1"/>
  <c r="X46" i="6"/>
  <c r="Y46" i="6"/>
  <c r="Z46" i="6" s="1"/>
  <c r="AK46" i="6" s="1"/>
  <c r="AI46" i="6"/>
  <c r="V47" i="6"/>
  <c r="O47" i="6" s="1"/>
  <c r="R47" i="6" s="1"/>
  <c r="G47" i="6" s="1"/>
  <c r="X47" i="6"/>
  <c r="Y47" i="6"/>
  <c r="Z47" i="6" s="1"/>
  <c r="AK47" i="6" s="1"/>
  <c r="AI47" i="6"/>
  <c r="V48" i="6"/>
  <c r="O48" i="6" s="1"/>
  <c r="R48" i="6" s="1"/>
  <c r="G48" i="6" s="1"/>
  <c r="X48" i="6"/>
  <c r="Y48" i="6"/>
  <c r="Z48" i="6" s="1"/>
  <c r="AK48" i="6" s="1"/>
  <c r="AI48" i="6"/>
  <c r="V49" i="6"/>
  <c r="O49" i="6" s="1"/>
  <c r="R49" i="6" s="1"/>
  <c r="G49" i="6" s="1"/>
  <c r="X49" i="6"/>
  <c r="AI49" i="6" s="1"/>
  <c r="Y49" i="6"/>
  <c r="V50" i="6"/>
  <c r="O50" i="6" s="1"/>
  <c r="R50" i="6" s="1"/>
  <c r="G50" i="6" s="1"/>
  <c r="X50" i="6"/>
  <c r="Y50" i="6"/>
  <c r="Z50" i="6" s="1"/>
  <c r="AK50" i="6" s="1"/>
  <c r="AI50" i="6"/>
  <c r="V51" i="6"/>
  <c r="O51" i="6" s="1"/>
  <c r="R51" i="6" s="1"/>
  <c r="G51" i="6" s="1"/>
  <c r="X51" i="6"/>
  <c r="AI51" i="6" s="1"/>
  <c r="Y51" i="6"/>
  <c r="V52" i="6"/>
  <c r="O52" i="6" s="1"/>
  <c r="R52" i="6" s="1"/>
  <c r="G52" i="6" s="1"/>
  <c r="X52" i="6"/>
  <c r="AI52" i="6" s="1"/>
  <c r="Y52" i="6"/>
  <c r="Z52" i="6" s="1"/>
  <c r="AK52" i="6" s="1"/>
  <c r="V53" i="6"/>
  <c r="O53" i="6" s="1"/>
  <c r="R53" i="6" s="1"/>
  <c r="G53" i="6" s="1"/>
  <c r="X53" i="6"/>
  <c r="Y53" i="6"/>
  <c r="Z53" i="6" s="1"/>
  <c r="AK53" i="6" s="1"/>
  <c r="AI53" i="6"/>
  <c r="V54" i="6"/>
  <c r="O54" i="6" s="1"/>
  <c r="R54" i="6" s="1"/>
  <c r="G54" i="6" s="1"/>
  <c r="X54" i="6"/>
  <c r="Y54" i="6"/>
  <c r="Z54" i="6" s="1"/>
  <c r="AK54" i="6" s="1"/>
  <c r="AI54" i="6"/>
  <c r="V55" i="6"/>
  <c r="O55" i="6" s="1"/>
  <c r="R55" i="6" s="1"/>
  <c r="G55" i="6" s="1"/>
  <c r="X55" i="6"/>
  <c r="Y55" i="6"/>
  <c r="Z55" i="6" s="1"/>
  <c r="AK55" i="6" s="1"/>
  <c r="AI55" i="6"/>
  <c r="V56" i="6"/>
  <c r="O56" i="6" s="1"/>
  <c r="R56" i="6" s="1"/>
  <c r="G56" i="6" s="1"/>
  <c r="X56" i="6"/>
  <c r="Y56" i="6"/>
  <c r="Z56" i="6" s="1"/>
  <c r="AK56" i="6" s="1"/>
  <c r="AI56" i="6"/>
  <c r="V57" i="6"/>
  <c r="O57" i="6" s="1"/>
  <c r="R57" i="6" s="1"/>
  <c r="G57" i="6" s="1"/>
  <c r="X57" i="6"/>
  <c r="AI57" i="6" s="1"/>
  <c r="Y57" i="6"/>
  <c r="V58" i="6"/>
  <c r="O58" i="6" s="1"/>
  <c r="R58" i="6" s="1"/>
  <c r="G58" i="6" s="1"/>
  <c r="X58" i="6"/>
  <c r="Y58" i="6"/>
  <c r="Z58" i="6" s="1"/>
  <c r="AK58" i="6" s="1"/>
  <c r="AI58" i="6"/>
  <c r="V59" i="6"/>
  <c r="O59" i="6" s="1"/>
  <c r="R59" i="6" s="1"/>
  <c r="G59" i="6" s="1"/>
  <c r="X59" i="6"/>
  <c r="AI59" i="6" s="1"/>
  <c r="Y59" i="6"/>
  <c r="V60" i="6"/>
  <c r="O60" i="6" s="1"/>
  <c r="R60" i="6" s="1"/>
  <c r="G60" i="6" s="1"/>
  <c r="X60" i="6"/>
  <c r="Y60" i="6"/>
  <c r="Z60" i="6" s="1"/>
  <c r="AI60" i="6"/>
  <c r="V61" i="6"/>
  <c r="O61" i="6" s="1"/>
  <c r="R61" i="6" s="1"/>
  <c r="G61" i="6" s="1"/>
  <c r="X61" i="6"/>
  <c r="Y61" i="6"/>
  <c r="AI61" i="6"/>
  <c r="E1109" i="2"/>
  <c r="BH1110" i="2" s="1"/>
  <c r="BH1109" i="2" s="1"/>
  <c r="H1109" i="2"/>
  <c r="G1109" i="2" s="1"/>
  <c r="J1109" i="2"/>
  <c r="BM1110" i="2" s="1"/>
  <c r="BM1109" i="2" s="1"/>
  <c r="M1109" i="2"/>
  <c r="G1110" i="2"/>
  <c r="L1110" i="2"/>
  <c r="E1111" i="2"/>
  <c r="BH1112" i="2" s="1"/>
  <c r="BH1111" i="2" s="1"/>
  <c r="H1111" i="2"/>
  <c r="J1111" i="2"/>
  <c r="BM1112" i="2" s="1"/>
  <c r="BM1111" i="2" s="1"/>
  <c r="M1111" i="2"/>
  <c r="L1111" i="2" s="1"/>
  <c r="G1112" i="2"/>
  <c r="L1112" i="2"/>
  <c r="Z1111" i="2" s="1"/>
  <c r="E1113" i="2"/>
  <c r="BH1114" i="2" s="1"/>
  <c r="BH1113" i="2" s="1"/>
  <c r="H1113" i="2"/>
  <c r="J1113" i="2"/>
  <c r="BM1114" i="2" s="1"/>
  <c r="BM1113" i="2" s="1"/>
  <c r="M1113" i="2"/>
  <c r="G1114" i="2"/>
  <c r="L1114" i="2"/>
  <c r="E1115" i="2"/>
  <c r="BH1116" i="2" s="1"/>
  <c r="H1115" i="2"/>
  <c r="J1115" i="2"/>
  <c r="BM1116" i="2" s="1"/>
  <c r="BM1115" i="2" s="1"/>
  <c r="M1115" i="2"/>
  <c r="G1116" i="2"/>
  <c r="L1116" i="2"/>
  <c r="Z1115" i="2" s="1"/>
  <c r="E1117" i="2"/>
  <c r="BH1118" i="2" s="1"/>
  <c r="BH1117" i="2" s="1"/>
  <c r="H1117" i="2"/>
  <c r="G1117" i="2" s="1"/>
  <c r="J1117" i="2"/>
  <c r="BM1118" i="2" s="1"/>
  <c r="BM1117" i="2" s="1"/>
  <c r="M1117" i="2"/>
  <c r="G1118" i="2"/>
  <c r="T1117" i="2" s="1"/>
  <c r="L1118" i="2"/>
  <c r="E1119" i="2"/>
  <c r="BH1120" i="2" s="1"/>
  <c r="H1119" i="2"/>
  <c r="J1119" i="2"/>
  <c r="BM1120" i="2" s="1"/>
  <c r="BM1119" i="2" s="1"/>
  <c r="M1119" i="2"/>
  <c r="G1120" i="2"/>
  <c r="T1119" i="2" s="1"/>
  <c r="L1120" i="2"/>
  <c r="Z1119" i="2" s="1"/>
  <c r="E1121" i="2"/>
  <c r="BH1122" i="2" s="1"/>
  <c r="H1121" i="2"/>
  <c r="J1121" i="2"/>
  <c r="BM1122" i="2" s="1"/>
  <c r="BM1121" i="2" s="1"/>
  <c r="M1121" i="2"/>
  <c r="G1122" i="2"/>
  <c r="L1122" i="2"/>
  <c r="Z1121" i="2" s="1"/>
  <c r="E1123" i="2"/>
  <c r="BH1124" i="2" s="1"/>
  <c r="BH1123" i="2" s="1"/>
  <c r="H1123" i="2"/>
  <c r="J1123" i="2"/>
  <c r="BM1124" i="2" s="1"/>
  <c r="BM1123" i="2" s="1"/>
  <c r="M1123" i="2"/>
  <c r="G1124" i="2"/>
  <c r="T1123" i="2" s="1"/>
  <c r="L1124" i="2"/>
  <c r="E1125" i="2"/>
  <c r="BH1126" i="2" s="1"/>
  <c r="H1125" i="2"/>
  <c r="J1125" i="2"/>
  <c r="BM1126" i="2" s="1"/>
  <c r="BM1125" i="2" s="1"/>
  <c r="M1125" i="2"/>
  <c r="BP1125" i="2" s="1"/>
  <c r="BO1125" i="2" s="1"/>
  <c r="G1126" i="2"/>
  <c r="L1126" i="2"/>
  <c r="E1127" i="2"/>
  <c r="BH1128" i="2" s="1"/>
  <c r="BH1127" i="2" s="1"/>
  <c r="H1127" i="2"/>
  <c r="J1127" i="2"/>
  <c r="BM1128" i="2" s="1"/>
  <c r="BM1127" i="2" s="1"/>
  <c r="M1127" i="2"/>
  <c r="BP1127" i="2" s="1"/>
  <c r="BO1127" i="2" s="1"/>
  <c r="G1128" i="2"/>
  <c r="T1127" i="2" s="1"/>
  <c r="L1128" i="2"/>
  <c r="Z1127" i="2" s="1"/>
  <c r="E1129" i="2"/>
  <c r="BH1130" i="2" s="1"/>
  <c r="H1129" i="2"/>
  <c r="G1129" i="2" s="1"/>
  <c r="J1129" i="2"/>
  <c r="BM1130" i="2" s="1"/>
  <c r="BM1129" i="2" s="1"/>
  <c r="M1129" i="2"/>
  <c r="BP1129" i="2" s="1"/>
  <c r="G1130" i="2"/>
  <c r="L1130" i="2"/>
  <c r="E1131" i="2"/>
  <c r="BH1132" i="2" s="1"/>
  <c r="BH1131" i="2" s="1"/>
  <c r="H1131" i="2"/>
  <c r="G1131" i="2" s="1"/>
  <c r="J1131" i="2"/>
  <c r="BM1132" i="2" s="1"/>
  <c r="BM1131" i="2" s="1"/>
  <c r="M1131" i="2"/>
  <c r="G1132" i="2"/>
  <c r="T1131" i="2" s="1"/>
  <c r="L1132" i="2"/>
  <c r="E1133" i="2"/>
  <c r="BH1134" i="2" s="1"/>
  <c r="H1133" i="2"/>
  <c r="BK1133" i="2" s="1"/>
  <c r="J1133" i="2"/>
  <c r="BM1134" i="2" s="1"/>
  <c r="BM1133" i="2" s="1"/>
  <c r="M1133" i="2"/>
  <c r="L1133" i="2" s="1"/>
  <c r="G1134" i="2"/>
  <c r="L1134" i="2"/>
  <c r="Z1133" i="2" s="1"/>
  <c r="E1135" i="2"/>
  <c r="BH1136" i="2" s="1"/>
  <c r="H1135" i="2"/>
  <c r="G1135" i="2" s="1"/>
  <c r="J1135" i="2"/>
  <c r="BM1136" i="2" s="1"/>
  <c r="BM1135" i="2" s="1"/>
  <c r="M1135" i="2"/>
  <c r="G1136" i="2"/>
  <c r="L1136" i="2"/>
  <c r="E1137" i="2"/>
  <c r="BH1138" i="2" s="1"/>
  <c r="H1137" i="2"/>
  <c r="G1137" i="2" s="1"/>
  <c r="J1137" i="2"/>
  <c r="BM1138" i="2" s="1"/>
  <c r="M1137" i="2"/>
  <c r="G1138" i="2"/>
  <c r="T1137" i="2" s="1"/>
  <c r="L1138" i="2"/>
  <c r="E1139" i="2"/>
  <c r="BH1140" i="2" s="1"/>
  <c r="H1139" i="2"/>
  <c r="J1139" i="2"/>
  <c r="BM1140" i="2" s="1"/>
  <c r="M1139" i="2"/>
  <c r="G1140" i="2"/>
  <c r="T1139" i="2" s="1"/>
  <c r="L1140" i="2"/>
  <c r="E1141" i="2"/>
  <c r="BH1142" i="2" s="1"/>
  <c r="BH1141" i="2" s="1"/>
  <c r="H1141" i="2"/>
  <c r="J1141" i="2"/>
  <c r="BM1142" i="2" s="1"/>
  <c r="M1141" i="2"/>
  <c r="BP1141" i="2" s="1"/>
  <c r="BO1141" i="2" s="1"/>
  <c r="G1142" i="2"/>
  <c r="L1142" i="2"/>
  <c r="E1143" i="2"/>
  <c r="BH1144" i="2" s="1"/>
  <c r="BH1143" i="2" s="1"/>
  <c r="H1143" i="2"/>
  <c r="J1143" i="2"/>
  <c r="BM1144" i="2" s="1"/>
  <c r="BM1143" i="2" s="1"/>
  <c r="M1143" i="2"/>
  <c r="G1144" i="2"/>
  <c r="L1144" i="2"/>
  <c r="Z1143" i="2" s="1"/>
  <c r="E1145" i="2"/>
  <c r="BH1146" i="2" s="1"/>
  <c r="BH1145" i="2" s="1"/>
  <c r="H1145" i="2"/>
  <c r="G1145" i="2" s="1"/>
  <c r="J1145" i="2"/>
  <c r="BM1146" i="2" s="1"/>
  <c r="BM1145" i="2" s="1"/>
  <c r="M1145" i="2"/>
  <c r="L1145" i="2" s="1"/>
  <c r="G1146" i="2"/>
  <c r="L1146" i="2"/>
  <c r="Z1145" i="2" s="1"/>
  <c r="E1147" i="2"/>
  <c r="BH1148" i="2" s="1"/>
  <c r="H1147" i="2"/>
  <c r="BK1147" i="2" s="1"/>
  <c r="BJ1147" i="2" s="1"/>
  <c r="J1147" i="2"/>
  <c r="BM1148" i="2" s="1"/>
  <c r="BM1147" i="2" s="1"/>
  <c r="M1147" i="2"/>
  <c r="G1148" i="2"/>
  <c r="L1148" i="2"/>
  <c r="Z1147" i="2" s="1"/>
  <c r="E1149" i="2"/>
  <c r="BH1150" i="2" s="1"/>
  <c r="H1149" i="2"/>
  <c r="G1149" i="2" s="1"/>
  <c r="J1149" i="2"/>
  <c r="BM1150" i="2" s="1"/>
  <c r="M1149" i="2"/>
  <c r="BP1149" i="2" s="1"/>
  <c r="BO1149" i="2" s="1"/>
  <c r="G1150" i="2"/>
  <c r="L1150" i="2"/>
  <c r="Z1149" i="2" s="1"/>
  <c r="E1151" i="2"/>
  <c r="BH1152" i="2" s="1"/>
  <c r="H1151" i="2"/>
  <c r="G1151" i="2" s="1"/>
  <c r="J1151" i="2"/>
  <c r="BM1152" i="2" s="1"/>
  <c r="BM1151" i="2" s="1"/>
  <c r="M1151" i="2"/>
  <c r="BP1151" i="2" s="1"/>
  <c r="G1152" i="2"/>
  <c r="L1152" i="2"/>
  <c r="E1153" i="2"/>
  <c r="BH1154" i="2" s="1"/>
  <c r="BH1153" i="2" s="1"/>
  <c r="H1153" i="2"/>
  <c r="J1153" i="2"/>
  <c r="BM1154" i="2" s="1"/>
  <c r="M1153" i="2"/>
  <c r="L1153" i="2" s="1"/>
  <c r="G1154" i="2"/>
  <c r="L1154" i="2"/>
  <c r="E1155" i="2"/>
  <c r="BH1156" i="2" s="1"/>
  <c r="H1155" i="2"/>
  <c r="BK1155" i="2" s="1"/>
  <c r="BJ1155" i="2" s="1"/>
  <c r="J1155" i="2"/>
  <c r="BM1156" i="2" s="1"/>
  <c r="BM1155" i="2" s="1"/>
  <c r="M1155" i="2"/>
  <c r="L1155" i="2" s="1"/>
  <c r="G1156" i="2"/>
  <c r="L1156" i="2"/>
  <c r="E1157" i="2"/>
  <c r="BH1158" i="2" s="1"/>
  <c r="BH1157" i="2" s="1"/>
  <c r="H1157" i="2"/>
  <c r="G1157" i="2" s="1"/>
  <c r="J1157" i="2"/>
  <c r="BM1158" i="2" s="1"/>
  <c r="BM1157" i="2" s="1"/>
  <c r="M1157" i="2"/>
  <c r="BP1157" i="2" s="1"/>
  <c r="BO1157" i="2" s="1"/>
  <c r="G1158" i="2"/>
  <c r="T1157" i="2" s="1"/>
  <c r="L1158" i="2"/>
  <c r="E1159" i="2"/>
  <c r="BH1160" i="2" s="1"/>
  <c r="BH1159" i="2" s="1"/>
  <c r="H1159" i="2"/>
  <c r="J1159" i="2"/>
  <c r="BM1160" i="2" s="1"/>
  <c r="BM1159" i="2" s="1"/>
  <c r="M1159" i="2"/>
  <c r="L1159" i="2" s="1"/>
  <c r="G1160" i="2"/>
  <c r="L1160" i="2"/>
  <c r="Z1159" i="2" s="1"/>
  <c r="E1161" i="2"/>
  <c r="BH1162" i="2" s="1"/>
  <c r="BH1161" i="2" s="1"/>
  <c r="H1161" i="2"/>
  <c r="G1161" i="2" s="1"/>
  <c r="J1161" i="2"/>
  <c r="BM1162" i="2" s="1"/>
  <c r="BM1161" i="2" s="1"/>
  <c r="M1161" i="2"/>
  <c r="G1162" i="2"/>
  <c r="T1161" i="2" s="1"/>
  <c r="L1162" i="2"/>
  <c r="Z1161" i="2" s="1"/>
  <c r="E1163" i="2"/>
  <c r="BH1164" i="2" s="1"/>
  <c r="H1163" i="2"/>
  <c r="J1163" i="2"/>
  <c r="BM1164" i="2" s="1"/>
  <c r="BM1163" i="2" s="1"/>
  <c r="M1163" i="2"/>
  <c r="G1164" i="2"/>
  <c r="L1164" i="2"/>
  <c r="E1165" i="2"/>
  <c r="BH1166" i="2" s="1"/>
  <c r="H1165" i="2"/>
  <c r="J1165" i="2"/>
  <c r="BM1166" i="2" s="1"/>
  <c r="BM1165" i="2" s="1"/>
  <c r="M1165" i="2"/>
  <c r="G1166" i="2"/>
  <c r="L1166" i="2"/>
  <c r="E1167" i="2"/>
  <c r="BH1168" i="2" s="1"/>
  <c r="H1167" i="2"/>
  <c r="J1167" i="2"/>
  <c r="BM1168" i="2" s="1"/>
  <c r="BM1167" i="2" s="1"/>
  <c r="M1167" i="2"/>
  <c r="L1167" i="2" s="1"/>
  <c r="G1168" i="2"/>
  <c r="L1168" i="2"/>
  <c r="Z1167" i="2" s="1"/>
  <c r="E1169" i="2"/>
  <c r="BH1170" i="2" s="1"/>
  <c r="BH1169" i="2" s="1"/>
  <c r="H1169" i="2"/>
  <c r="J1169" i="2"/>
  <c r="BM1170" i="2" s="1"/>
  <c r="BM1169" i="2" s="1"/>
  <c r="M1169" i="2"/>
  <c r="L1169" i="2" s="1"/>
  <c r="G1170" i="2"/>
  <c r="L1170" i="2"/>
  <c r="E1171" i="2"/>
  <c r="BH1172" i="2" s="1"/>
  <c r="H1171" i="2"/>
  <c r="J1171" i="2"/>
  <c r="BM1172" i="2" s="1"/>
  <c r="BM1171" i="2" s="1"/>
  <c r="M1171" i="2"/>
  <c r="G1172" i="2"/>
  <c r="L1172" i="2"/>
  <c r="Z1171" i="2" s="1"/>
  <c r="E1173" i="2"/>
  <c r="BH1174" i="2" s="1"/>
  <c r="H1173" i="2"/>
  <c r="G1173" i="2" s="1"/>
  <c r="J1173" i="2"/>
  <c r="BM1174" i="2" s="1"/>
  <c r="BM1173" i="2" s="1"/>
  <c r="M1173" i="2"/>
  <c r="G1174" i="2"/>
  <c r="L1174" i="2"/>
  <c r="E1175" i="2"/>
  <c r="BH1176" i="2" s="1"/>
  <c r="H1175" i="2"/>
  <c r="J1175" i="2"/>
  <c r="BM1176" i="2" s="1"/>
  <c r="BM1175" i="2" s="1"/>
  <c r="M1175" i="2"/>
  <c r="L1175" i="2" s="1"/>
  <c r="G1176" i="2"/>
  <c r="L1176" i="2"/>
  <c r="Z1175" i="2" s="1"/>
  <c r="E1177" i="2"/>
  <c r="BH1178" i="2" s="1"/>
  <c r="H1177" i="2"/>
  <c r="BK1177" i="2" s="1"/>
  <c r="J1177" i="2"/>
  <c r="BM1178" i="2" s="1"/>
  <c r="BM1177" i="2" s="1"/>
  <c r="M1177" i="2"/>
  <c r="G1178" i="2"/>
  <c r="T1177" i="2" s="1"/>
  <c r="L1178" i="2"/>
  <c r="E1179" i="2"/>
  <c r="BH1180" i="2" s="1"/>
  <c r="H1179" i="2"/>
  <c r="G1179" i="2" s="1"/>
  <c r="J1179" i="2"/>
  <c r="BM1180" i="2" s="1"/>
  <c r="BM1179" i="2" s="1"/>
  <c r="M1179" i="2"/>
  <c r="L1179" i="2" s="1"/>
  <c r="G1180" i="2"/>
  <c r="L1180" i="2"/>
  <c r="Z1179" i="2" s="1"/>
  <c r="E1181" i="2"/>
  <c r="BH1182" i="2" s="1"/>
  <c r="H1181" i="2"/>
  <c r="J1181" i="2"/>
  <c r="BM1182" i="2" s="1"/>
  <c r="BM1181" i="2" s="1"/>
  <c r="M1181" i="2"/>
  <c r="L1181" i="2" s="1"/>
  <c r="G1182" i="2"/>
  <c r="L1182" i="2"/>
  <c r="Z1181" i="2" s="1"/>
  <c r="E1183" i="2"/>
  <c r="BH1184" i="2" s="1"/>
  <c r="BH1183" i="2" s="1"/>
  <c r="H1183" i="2"/>
  <c r="J1183" i="2"/>
  <c r="BM1184" i="2" s="1"/>
  <c r="M1183" i="2"/>
  <c r="G1184" i="2"/>
  <c r="L1184" i="2"/>
  <c r="E1185" i="2"/>
  <c r="BH1186" i="2" s="1"/>
  <c r="H1185" i="2"/>
  <c r="G1185" i="2" s="1"/>
  <c r="J1185" i="2"/>
  <c r="BM1186" i="2" s="1"/>
  <c r="BM1185" i="2" s="1"/>
  <c r="M1185" i="2"/>
  <c r="BP1185" i="2" s="1"/>
  <c r="BO1185" i="2" s="1"/>
  <c r="G1186" i="2"/>
  <c r="L1186" i="2"/>
  <c r="Z1185" i="2" s="1"/>
  <c r="E1187" i="2"/>
  <c r="BH1188" i="2" s="1"/>
  <c r="H1187" i="2"/>
  <c r="G1187" i="2" s="1"/>
  <c r="J1187" i="2"/>
  <c r="BM1188" i="2" s="1"/>
  <c r="BM1187" i="2" s="1"/>
  <c r="M1187" i="2"/>
  <c r="G1188" i="2"/>
  <c r="L1188" i="2"/>
  <c r="Z1187" i="2" s="1"/>
  <c r="E1189" i="2"/>
  <c r="BH1190" i="2" s="1"/>
  <c r="BH1189" i="2" s="1"/>
  <c r="H1189" i="2"/>
  <c r="J1189" i="2"/>
  <c r="BM1190" i="2" s="1"/>
  <c r="BM1189" i="2" s="1"/>
  <c r="M1189" i="2"/>
  <c r="L1189" i="2" s="1"/>
  <c r="G1190" i="2"/>
  <c r="L1190" i="2"/>
  <c r="Z1189" i="2" s="1"/>
  <c r="E1191" i="2"/>
  <c r="BH1192" i="2" s="1"/>
  <c r="H1191" i="2"/>
  <c r="BK1191" i="2" s="1"/>
  <c r="BJ1191" i="2" s="1"/>
  <c r="J1191" i="2"/>
  <c r="BM1192" i="2" s="1"/>
  <c r="BM1191" i="2" s="1"/>
  <c r="M1191" i="2"/>
  <c r="L1191" i="2" s="1"/>
  <c r="G1192" i="2"/>
  <c r="T1191" i="2" s="1"/>
  <c r="L1192" i="2"/>
  <c r="E1193" i="2"/>
  <c r="BH1194" i="2" s="1"/>
  <c r="H1193" i="2"/>
  <c r="G1193" i="2" s="1"/>
  <c r="J1193" i="2"/>
  <c r="BM1194" i="2" s="1"/>
  <c r="BM1193" i="2" s="1"/>
  <c r="M1193" i="2"/>
  <c r="G1194" i="2"/>
  <c r="L1194" i="2"/>
  <c r="Z1193" i="2" s="1"/>
  <c r="E1195" i="2"/>
  <c r="BH1196" i="2" s="1"/>
  <c r="H1195" i="2"/>
  <c r="J1195" i="2"/>
  <c r="BM1196" i="2" s="1"/>
  <c r="BM1195" i="2" s="1"/>
  <c r="M1195" i="2"/>
  <c r="G1196" i="2"/>
  <c r="L1196" i="2"/>
  <c r="E1197" i="2"/>
  <c r="BH1198" i="2" s="1"/>
  <c r="H1197" i="2"/>
  <c r="G1197" i="2" s="1"/>
  <c r="J1197" i="2"/>
  <c r="BM1198" i="2" s="1"/>
  <c r="BM1197" i="2" s="1"/>
  <c r="M1197" i="2"/>
  <c r="BP1197" i="2" s="1"/>
  <c r="BO1197" i="2" s="1"/>
  <c r="G1198" i="2"/>
  <c r="L1198" i="2"/>
  <c r="E1199" i="2"/>
  <c r="BH1200" i="2" s="1"/>
  <c r="H1199" i="2"/>
  <c r="G1199" i="2" s="1"/>
  <c r="J1199" i="2"/>
  <c r="BM1200" i="2" s="1"/>
  <c r="BM1199" i="2" s="1"/>
  <c r="M1199" i="2"/>
  <c r="BP1199" i="2" s="1"/>
  <c r="BO1199" i="2" s="1"/>
  <c r="G1200" i="2"/>
  <c r="L1200" i="2"/>
  <c r="Z1199" i="2" s="1"/>
  <c r="E1201" i="2"/>
  <c r="BH1202" i="2" s="1"/>
  <c r="H1201" i="2"/>
  <c r="J1201" i="2"/>
  <c r="BM1202" i="2" s="1"/>
  <c r="BM1201" i="2" s="1"/>
  <c r="M1201" i="2"/>
  <c r="G1202" i="2"/>
  <c r="T1201" i="2" s="1"/>
  <c r="L1202" i="2"/>
  <c r="E1203" i="2"/>
  <c r="BH1204" i="2" s="1"/>
  <c r="H1203" i="2"/>
  <c r="BK1203" i="2" s="1"/>
  <c r="J1203" i="2"/>
  <c r="BM1204" i="2" s="1"/>
  <c r="BM1203" i="2" s="1"/>
  <c r="M1203" i="2"/>
  <c r="G1204" i="2"/>
  <c r="T1203" i="2" s="1"/>
  <c r="L1204" i="2"/>
  <c r="E1205" i="2"/>
  <c r="BH1206" i="2" s="1"/>
  <c r="H1205" i="2"/>
  <c r="G1205" i="2" s="1"/>
  <c r="J1205" i="2"/>
  <c r="BM1206" i="2" s="1"/>
  <c r="BM1205" i="2" s="1"/>
  <c r="M1205" i="2"/>
  <c r="BP1205" i="2" s="1"/>
  <c r="BO1205" i="2" s="1"/>
  <c r="G1206" i="2"/>
  <c r="L1206" i="2"/>
  <c r="Z1205" i="2" s="1"/>
  <c r="E1207" i="2"/>
  <c r="BH1208" i="2" s="1"/>
  <c r="BH1207" i="2" s="1"/>
  <c r="H1207" i="2"/>
  <c r="G1207" i="2" s="1"/>
  <c r="J1207" i="2"/>
  <c r="BM1208" i="2" s="1"/>
  <c r="BM1207" i="2" s="1"/>
  <c r="M1207" i="2"/>
  <c r="L1207" i="2" s="1"/>
  <c r="G1208" i="2"/>
  <c r="T1207" i="2" s="1"/>
  <c r="L1208" i="2"/>
  <c r="Z1207" i="2" s="1"/>
  <c r="E1209" i="2"/>
  <c r="BH1210" i="2" s="1"/>
  <c r="H1209" i="2"/>
  <c r="J1209" i="2"/>
  <c r="BM1210" i="2" s="1"/>
  <c r="BM1209" i="2" s="1"/>
  <c r="M1209" i="2"/>
  <c r="G1210" i="2"/>
  <c r="L1210" i="2"/>
  <c r="Z1209" i="2" s="1"/>
  <c r="E1211" i="2"/>
  <c r="BH1212" i="2" s="1"/>
  <c r="H1211" i="2"/>
  <c r="J1211" i="2"/>
  <c r="BM1212" i="2" s="1"/>
  <c r="BM1211" i="2" s="1"/>
  <c r="M1211" i="2"/>
  <c r="G1212" i="2"/>
  <c r="T1211" i="2" s="1"/>
  <c r="L1212" i="2"/>
  <c r="E1213" i="2"/>
  <c r="BH1214" i="2" s="1"/>
  <c r="H1213" i="2"/>
  <c r="G1213" i="2" s="1"/>
  <c r="J1213" i="2"/>
  <c r="BM1214" i="2" s="1"/>
  <c r="BM1213" i="2" s="1"/>
  <c r="M1213" i="2"/>
  <c r="G1214" i="2"/>
  <c r="L1214" i="2"/>
  <c r="Z1213" i="2" s="1"/>
  <c r="E1215" i="2"/>
  <c r="BH1216" i="2" s="1"/>
  <c r="H1215" i="2"/>
  <c r="G1215" i="2" s="1"/>
  <c r="J1215" i="2"/>
  <c r="BM1216" i="2" s="1"/>
  <c r="BM1215" i="2" s="1"/>
  <c r="M1215" i="2"/>
  <c r="L1215" i="2" s="1"/>
  <c r="G1216" i="2"/>
  <c r="T1215" i="2" s="1"/>
  <c r="L1216" i="2"/>
  <c r="Z1215" i="2" s="1"/>
  <c r="E1217" i="2"/>
  <c r="BH1218" i="2" s="1"/>
  <c r="BH1217" i="2" s="1"/>
  <c r="H1217" i="2"/>
  <c r="J1217" i="2"/>
  <c r="BM1218" i="2" s="1"/>
  <c r="BM1217" i="2" s="1"/>
  <c r="M1217" i="2"/>
  <c r="G1218" i="2"/>
  <c r="L1218" i="2"/>
  <c r="Z1217" i="2" s="1"/>
  <c r="E1219" i="2"/>
  <c r="BH1220" i="2" s="1"/>
  <c r="H1219" i="2"/>
  <c r="BK1219" i="2" s="1"/>
  <c r="J1219" i="2"/>
  <c r="BM1220" i="2" s="1"/>
  <c r="BM1219" i="2" s="1"/>
  <c r="M1219" i="2"/>
  <c r="G1220" i="2"/>
  <c r="T1219" i="2" s="1"/>
  <c r="L1220" i="2"/>
  <c r="E1221" i="2"/>
  <c r="BH1222" i="2" s="1"/>
  <c r="H1221" i="2"/>
  <c r="G1221" i="2" s="1"/>
  <c r="J1221" i="2"/>
  <c r="BM1222" i="2" s="1"/>
  <c r="M1221" i="2"/>
  <c r="BP1221" i="2" s="1"/>
  <c r="BO1221" i="2" s="1"/>
  <c r="G1222" i="2"/>
  <c r="L1222" i="2"/>
  <c r="E1223" i="2"/>
  <c r="BH1224" i="2" s="1"/>
  <c r="BH1223" i="2" s="1"/>
  <c r="H1223" i="2"/>
  <c r="G1223" i="2" s="1"/>
  <c r="J1223" i="2"/>
  <c r="BM1224" i="2" s="1"/>
  <c r="BM1223" i="2" s="1"/>
  <c r="M1223" i="2"/>
  <c r="L1223" i="2" s="1"/>
  <c r="G1224" i="2"/>
  <c r="L1224" i="2"/>
  <c r="Z1223" i="2" s="1"/>
  <c r="E1225" i="2"/>
  <c r="BH1226" i="2" s="1"/>
  <c r="H1225" i="2"/>
  <c r="G1225" i="2" s="1"/>
  <c r="J1225" i="2"/>
  <c r="BM1226" i="2" s="1"/>
  <c r="BM1225" i="2" s="1"/>
  <c r="M1225" i="2"/>
  <c r="G1226" i="2"/>
  <c r="T1225" i="2" s="1"/>
  <c r="L1226" i="2"/>
  <c r="Z1225" i="2" s="1"/>
  <c r="E1227" i="2"/>
  <c r="BH1228" i="2" s="1"/>
  <c r="H1227" i="2"/>
  <c r="BK1227" i="2" s="1"/>
  <c r="BJ1227" i="2" s="1"/>
  <c r="J1227" i="2"/>
  <c r="BM1228" i="2" s="1"/>
  <c r="M1227" i="2"/>
  <c r="G1228" i="2"/>
  <c r="L1228" i="2"/>
  <c r="E1229" i="2"/>
  <c r="BH1230" i="2" s="1"/>
  <c r="H1229" i="2"/>
  <c r="G1229" i="2" s="1"/>
  <c r="J1229" i="2"/>
  <c r="BM1230" i="2" s="1"/>
  <c r="M1229" i="2"/>
  <c r="L1229" i="2" s="1"/>
  <c r="G1230" i="2"/>
  <c r="L1230" i="2"/>
  <c r="E1231" i="2"/>
  <c r="BH1232" i="2" s="1"/>
  <c r="H1231" i="2"/>
  <c r="J1231" i="2"/>
  <c r="BM1232" i="2" s="1"/>
  <c r="M1231" i="2"/>
  <c r="L1231" i="2" s="1"/>
  <c r="G1232" i="2"/>
  <c r="T1231" i="2" s="1"/>
  <c r="L1232" i="2"/>
  <c r="E1233" i="2"/>
  <c r="BH1234" i="2" s="1"/>
  <c r="H1233" i="2"/>
  <c r="J1233" i="2"/>
  <c r="BM1234" i="2" s="1"/>
  <c r="M1233" i="2"/>
  <c r="G1234" i="2"/>
  <c r="L1234" i="2"/>
  <c r="E1235" i="2"/>
  <c r="BH1236" i="2" s="1"/>
  <c r="H1235" i="2"/>
  <c r="G1235" i="2" s="1"/>
  <c r="J1235" i="2"/>
  <c r="BM1236" i="2" s="1"/>
  <c r="BM1235" i="2" s="1"/>
  <c r="M1235" i="2"/>
  <c r="G1236" i="2"/>
  <c r="L1236" i="2"/>
  <c r="Z1235" i="2" s="1"/>
  <c r="E1237" i="2"/>
  <c r="BH1238" i="2" s="1"/>
  <c r="BH1237" i="2" s="1"/>
  <c r="H1237" i="2"/>
  <c r="J1237" i="2"/>
  <c r="BM1238" i="2" s="1"/>
  <c r="BM1237" i="2" s="1"/>
  <c r="M1237" i="2"/>
  <c r="L1237" i="2" s="1"/>
  <c r="G1238" i="2"/>
  <c r="L1238" i="2"/>
  <c r="E1239" i="2"/>
  <c r="BH1240" i="2" s="1"/>
  <c r="H1239" i="2"/>
  <c r="J1239" i="2"/>
  <c r="BM1240" i="2" s="1"/>
  <c r="M1239" i="2"/>
  <c r="L1239" i="2" s="1"/>
  <c r="G1240" i="2"/>
  <c r="T1239" i="2" s="1"/>
  <c r="L1240" i="2"/>
  <c r="E1241" i="2"/>
  <c r="BH1242" i="2" s="1"/>
  <c r="BH1241" i="2" s="1"/>
  <c r="H1241" i="2"/>
  <c r="G1241" i="2" s="1"/>
  <c r="J1241" i="2"/>
  <c r="BM1242" i="2" s="1"/>
  <c r="BM1241" i="2" s="1"/>
  <c r="M1241" i="2"/>
  <c r="G1242" i="2"/>
  <c r="L1242" i="2"/>
  <c r="E1243" i="2"/>
  <c r="BH1244" i="2" s="1"/>
  <c r="H1243" i="2"/>
  <c r="G1243" i="2" s="1"/>
  <c r="J1243" i="2"/>
  <c r="BM1244" i="2" s="1"/>
  <c r="BM1243" i="2" s="1"/>
  <c r="M1243" i="2"/>
  <c r="L1243" i="2" s="1"/>
  <c r="G1244" i="2"/>
  <c r="L1244" i="2"/>
  <c r="Z1243" i="2" s="1"/>
  <c r="E1245" i="2"/>
  <c r="BH1246" i="2" s="1"/>
  <c r="H1245" i="2"/>
  <c r="G1245" i="2" s="1"/>
  <c r="J1245" i="2"/>
  <c r="BM1246" i="2" s="1"/>
  <c r="BM1245" i="2" s="1"/>
  <c r="M1245" i="2"/>
  <c r="L1245" i="2" s="1"/>
  <c r="G1246" i="2"/>
  <c r="L1246" i="2"/>
  <c r="Z1245" i="2" s="1"/>
  <c r="E1247" i="2"/>
  <c r="BH1248" i="2" s="1"/>
  <c r="H1247" i="2"/>
  <c r="J1247" i="2"/>
  <c r="BM1248" i="2" s="1"/>
  <c r="M1247" i="2"/>
  <c r="L1247" i="2" s="1"/>
  <c r="G1248" i="2"/>
  <c r="T1247" i="2" s="1"/>
  <c r="L1248" i="2"/>
  <c r="E1249" i="2"/>
  <c r="BH1250" i="2" s="1"/>
  <c r="H1249" i="2"/>
  <c r="G1249" i="2" s="1"/>
  <c r="J1249" i="2"/>
  <c r="BM1250" i="2" s="1"/>
  <c r="M1249" i="2"/>
  <c r="G1250" i="2"/>
  <c r="L1250" i="2"/>
  <c r="E1251" i="2"/>
  <c r="BH1252" i="2" s="1"/>
  <c r="H1251" i="2"/>
  <c r="G1251" i="2" s="1"/>
  <c r="J1251" i="2"/>
  <c r="BM1252" i="2" s="1"/>
  <c r="BM1251" i="2" s="1"/>
  <c r="M1251" i="2"/>
  <c r="BP1251" i="2" s="1"/>
  <c r="BO1251" i="2" s="1"/>
  <c r="G1252" i="2"/>
  <c r="L1252" i="2"/>
  <c r="Z1251" i="2" s="1"/>
  <c r="E1253" i="2"/>
  <c r="BH1254" i="2" s="1"/>
  <c r="BH1253" i="2" s="1"/>
  <c r="H1253" i="2"/>
  <c r="G1253" i="2" s="1"/>
  <c r="J1253" i="2"/>
  <c r="BM1254" i="2" s="1"/>
  <c r="BM1253" i="2" s="1"/>
  <c r="M1253" i="2"/>
  <c r="G1254" i="2"/>
  <c r="T1253" i="2" s="1"/>
  <c r="L1254" i="2"/>
  <c r="Z1253" i="2" s="1"/>
  <c r="E1255" i="2"/>
  <c r="BH1256" i="2" s="1"/>
  <c r="BH1255" i="2" s="1"/>
  <c r="H1255" i="2"/>
  <c r="BK1255" i="2" s="1"/>
  <c r="BJ1255" i="2" s="1"/>
  <c r="J1255" i="2"/>
  <c r="BM1256" i="2" s="1"/>
  <c r="BM1255" i="2" s="1"/>
  <c r="M1255" i="2"/>
  <c r="L1255" i="2" s="1"/>
  <c r="G1256" i="2"/>
  <c r="T1255" i="2" s="1"/>
  <c r="L1256" i="2"/>
  <c r="E1257" i="2"/>
  <c r="BH1258" i="2" s="1"/>
  <c r="H1257" i="2"/>
  <c r="G1257" i="2" s="1"/>
  <c r="J1257" i="2"/>
  <c r="BM1258" i="2" s="1"/>
  <c r="BM1257" i="2" s="1"/>
  <c r="M1257" i="2"/>
  <c r="BP1257" i="2" s="1"/>
  <c r="BO1257" i="2" s="1"/>
  <c r="G1258" i="2"/>
  <c r="L1258" i="2"/>
  <c r="Z1257" i="2" s="1"/>
  <c r="E1259" i="2"/>
  <c r="BH1260" i="2" s="1"/>
  <c r="BH1259" i="2" s="1"/>
  <c r="H1259" i="2"/>
  <c r="G1259" i="2" s="1"/>
  <c r="J1259" i="2"/>
  <c r="BM1260" i="2" s="1"/>
  <c r="BM1259" i="2" s="1"/>
  <c r="M1259" i="2"/>
  <c r="L1259" i="2" s="1"/>
  <c r="G1260" i="2"/>
  <c r="L1260" i="2"/>
  <c r="Z1259" i="2" s="1"/>
  <c r="E1261" i="2"/>
  <c r="BH1262" i="2" s="1"/>
  <c r="H1261" i="2"/>
  <c r="G1261" i="2" s="1"/>
  <c r="J1261" i="2"/>
  <c r="BM1262" i="2" s="1"/>
  <c r="BM1261" i="2" s="1"/>
  <c r="M1261" i="2"/>
  <c r="L1261" i="2" s="1"/>
  <c r="G1262" i="2"/>
  <c r="L1262" i="2"/>
  <c r="Z1261" i="2" s="1"/>
  <c r="E1263" i="2"/>
  <c r="BH1264" i="2" s="1"/>
  <c r="H1263" i="2"/>
  <c r="BK1263" i="2" s="1"/>
  <c r="J1263" i="2"/>
  <c r="BM1264" i="2" s="1"/>
  <c r="BM1263" i="2" s="1"/>
  <c r="M1263" i="2"/>
  <c r="BP1263" i="2" s="1"/>
  <c r="G1264" i="2"/>
  <c r="T1263" i="2" s="1"/>
  <c r="L1264" i="2"/>
  <c r="E1265" i="2"/>
  <c r="BH1266" i="2" s="1"/>
  <c r="H1265" i="2"/>
  <c r="G1265" i="2" s="1"/>
  <c r="J1265" i="2"/>
  <c r="BM1266" i="2" s="1"/>
  <c r="BM1265" i="2" s="1"/>
  <c r="M1265" i="2"/>
  <c r="BP1265" i="2" s="1"/>
  <c r="BO1265" i="2" s="1"/>
  <c r="G1266" i="2"/>
  <c r="L1266" i="2"/>
  <c r="Z1265" i="2" s="1"/>
  <c r="E1267" i="2"/>
  <c r="BH1268" i="2" s="1"/>
  <c r="H1267" i="2"/>
  <c r="G1267" i="2" s="1"/>
  <c r="J1267" i="2"/>
  <c r="BM1268" i="2" s="1"/>
  <c r="BM1267" i="2" s="1"/>
  <c r="M1267" i="2"/>
  <c r="L1267" i="2" s="1"/>
  <c r="G1268" i="2"/>
  <c r="T1267" i="2" s="1"/>
  <c r="L1268" i="2"/>
  <c r="Z1267" i="2" s="1"/>
  <c r="E1269" i="2"/>
  <c r="BH1270" i="2" s="1"/>
  <c r="H1269" i="2"/>
  <c r="BK1269" i="2" s="1"/>
  <c r="J1269" i="2"/>
  <c r="BM1270" i="2" s="1"/>
  <c r="BM1269" i="2" s="1"/>
  <c r="M1269" i="2"/>
  <c r="L1269" i="2" s="1"/>
  <c r="G1270" i="2"/>
  <c r="L1270" i="2"/>
  <c r="Z1269" i="2" s="1"/>
  <c r="E1271" i="2"/>
  <c r="BH1272" i="2" s="1"/>
  <c r="H1271" i="2"/>
  <c r="BK1271" i="2" s="1"/>
  <c r="J1271" i="2"/>
  <c r="BM1272" i="2" s="1"/>
  <c r="BM1271" i="2" s="1"/>
  <c r="M1271" i="2"/>
  <c r="BP1271" i="2" s="1"/>
  <c r="G1272" i="2"/>
  <c r="T1271" i="2" s="1"/>
  <c r="L1272" i="2"/>
  <c r="E1273" i="2"/>
  <c r="BH1274" i="2" s="1"/>
  <c r="H1273" i="2"/>
  <c r="G1273" i="2" s="1"/>
  <c r="J1273" i="2"/>
  <c r="BM1274" i="2" s="1"/>
  <c r="BM1273" i="2" s="1"/>
  <c r="M1273" i="2"/>
  <c r="BP1273" i="2" s="1"/>
  <c r="BO1273" i="2" s="1"/>
  <c r="G1274" i="2"/>
  <c r="L1274" i="2"/>
  <c r="Z1273" i="2" s="1"/>
  <c r="E1275" i="2"/>
  <c r="BH1276" i="2" s="1"/>
  <c r="H1275" i="2"/>
  <c r="G1275" i="2" s="1"/>
  <c r="J1275" i="2"/>
  <c r="BM1276" i="2" s="1"/>
  <c r="BM1275" i="2" s="1"/>
  <c r="M1275" i="2"/>
  <c r="G1276" i="2"/>
  <c r="L1276" i="2"/>
  <c r="Z1275" i="2" s="1"/>
  <c r="E1277" i="2"/>
  <c r="BH1278" i="2" s="1"/>
  <c r="H1277" i="2"/>
  <c r="BK1277" i="2" s="1"/>
  <c r="J1277" i="2"/>
  <c r="BM1278" i="2" s="1"/>
  <c r="BM1277" i="2" s="1"/>
  <c r="M1277" i="2"/>
  <c r="BP1277" i="2" s="1"/>
  <c r="G1278" i="2"/>
  <c r="L1278" i="2"/>
  <c r="Z1277" i="2" s="1"/>
  <c r="E1279" i="2"/>
  <c r="BH1280" i="2" s="1"/>
  <c r="H1279" i="2"/>
  <c r="BK1279" i="2" s="1"/>
  <c r="J1279" i="2"/>
  <c r="BM1280" i="2" s="1"/>
  <c r="BM1279" i="2" s="1"/>
  <c r="M1279" i="2"/>
  <c r="BP1279" i="2" s="1"/>
  <c r="G1280" i="2"/>
  <c r="T1279" i="2" s="1"/>
  <c r="L1280" i="2"/>
  <c r="E1281" i="2"/>
  <c r="BH1282" i="2" s="1"/>
  <c r="H1281" i="2"/>
  <c r="G1281" i="2" s="1"/>
  <c r="J1281" i="2"/>
  <c r="BM1282" i="2" s="1"/>
  <c r="BM1281" i="2" s="1"/>
  <c r="M1281" i="2"/>
  <c r="BP1281" i="2" s="1"/>
  <c r="BO1281" i="2" s="1"/>
  <c r="G1282" i="2"/>
  <c r="L1282" i="2"/>
  <c r="Z1281" i="2" s="1"/>
  <c r="E1283" i="2"/>
  <c r="BH1284" i="2" s="1"/>
  <c r="H1283" i="2"/>
  <c r="G1283" i="2" s="1"/>
  <c r="J1283" i="2"/>
  <c r="BM1284" i="2" s="1"/>
  <c r="BM1283" i="2" s="1"/>
  <c r="M1283" i="2"/>
  <c r="L1283" i="2" s="1"/>
  <c r="G1284" i="2"/>
  <c r="T1283" i="2" s="1"/>
  <c r="L1284" i="2"/>
  <c r="Z1283" i="2" s="1"/>
  <c r="E1285" i="2"/>
  <c r="BH1286" i="2" s="1"/>
  <c r="H1285" i="2"/>
  <c r="BK1285" i="2" s="1"/>
  <c r="J1285" i="2"/>
  <c r="BM1286" i="2" s="1"/>
  <c r="BM1285" i="2" s="1"/>
  <c r="M1285" i="2"/>
  <c r="L1285" i="2" s="1"/>
  <c r="G1286" i="2"/>
  <c r="T1285" i="2" s="1"/>
  <c r="L1286" i="2"/>
  <c r="Z1285" i="2" s="1"/>
  <c r="E1287" i="2"/>
  <c r="BH1288" i="2" s="1"/>
  <c r="H1287" i="2"/>
  <c r="BK1287" i="2" s="1"/>
  <c r="J1287" i="2"/>
  <c r="BM1288" i="2" s="1"/>
  <c r="BM1287" i="2" s="1"/>
  <c r="M1287" i="2"/>
  <c r="BP1287" i="2" s="1"/>
  <c r="G1288" i="2"/>
  <c r="T1287" i="2" s="1"/>
  <c r="L1288" i="2"/>
  <c r="E1289" i="2"/>
  <c r="BH1290" i="2" s="1"/>
  <c r="H1289" i="2"/>
  <c r="G1289" i="2" s="1"/>
  <c r="J1289" i="2"/>
  <c r="BM1290" i="2" s="1"/>
  <c r="BM1289" i="2" s="1"/>
  <c r="M1289" i="2"/>
  <c r="BP1289" i="2" s="1"/>
  <c r="BO1289" i="2" s="1"/>
  <c r="G1290" i="2"/>
  <c r="L1290" i="2"/>
  <c r="Z1289" i="2" s="1"/>
  <c r="E1291" i="2"/>
  <c r="BH1292" i="2" s="1"/>
  <c r="H1291" i="2"/>
  <c r="BK1291" i="2" s="1"/>
  <c r="J1291" i="2"/>
  <c r="BM1292" i="2" s="1"/>
  <c r="BM1291" i="2" s="1"/>
  <c r="M1291" i="2"/>
  <c r="BP1291" i="2" s="1"/>
  <c r="BO1291" i="2" s="1"/>
  <c r="G1292" i="2"/>
  <c r="L1292" i="2"/>
  <c r="Z1291" i="2" s="1"/>
  <c r="E1293" i="2"/>
  <c r="BH1294" i="2" s="1"/>
  <c r="H1293" i="2"/>
  <c r="BK1293" i="2" s="1"/>
  <c r="J1293" i="2"/>
  <c r="BM1294" i="2" s="1"/>
  <c r="BM1293" i="2" s="1"/>
  <c r="M1293" i="2"/>
  <c r="BP1293" i="2" s="1"/>
  <c r="BO1293" i="2" s="1"/>
  <c r="G1294" i="2"/>
  <c r="L1294" i="2"/>
  <c r="Z1293" i="2" s="1"/>
  <c r="E1295" i="2"/>
  <c r="BH1296" i="2" s="1"/>
  <c r="H1295" i="2"/>
  <c r="BK1295" i="2" s="1"/>
  <c r="J1295" i="2"/>
  <c r="BM1296" i="2" s="1"/>
  <c r="BM1295" i="2" s="1"/>
  <c r="M1295" i="2"/>
  <c r="BP1295" i="2" s="1"/>
  <c r="G1296" i="2"/>
  <c r="T1295" i="2" s="1"/>
  <c r="L1296" i="2"/>
  <c r="E1297" i="2"/>
  <c r="BH1298" i="2" s="1"/>
  <c r="H1297" i="2"/>
  <c r="BK1297" i="2" s="1"/>
  <c r="J1297" i="2"/>
  <c r="BM1298" i="2" s="1"/>
  <c r="BM1297" i="2" s="1"/>
  <c r="M1297" i="2"/>
  <c r="BP1297" i="2" s="1"/>
  <c r="BO1297" i="2" s="1"/>
  <c r="G1298" i="2"/>
  <c r="L1298" i="2"/>
  <c r="Z1297" i="2" s="1"/>
  <c r="E1299" i="2"/>
  <c r="BH1300" i="2" s="1"/>
  <c r="H1299" i="2"/>
  <c r="G1299" i="2" s="1"/>
  <c r="J1299" i="2"/>
  <c r="BM1300" i="2" s="1"/>
  <c r="BM1299" i="2" s="1"/>
  <c r="M1299" i="2"/>
  <c r="L1299" i="2" s="1"/>
  <c r="G1300" i="2"/>
  <c r="T1299" i="2" s="1"/>
  <c r="L1300" i="2"/>
  <c r="Z1299" i="2" s="1"/>
  <c r="E1301" i="2"/>
  <c r="BH1302" i="2" s="1"/>
  <c r="BH1301" i="2" s="1"/>
  <c r="H1301" i="2"/>
  <c r="BK1301" i="2" s="1"/>
  <c r="J1301" i="2"/>
  <c r="BM1302" i="2" s="1"/>
  <c r="BM1301" i="2" s="1"/>
  <c r="M1301" i="2"/>
  <c r="G1302" i="2"/>
  <c r="L1302" i="2"/>
  <c r="Z1301" i="2" s="1"/>
  <c r="E1303" i="2"/>
  <c r="BH1304" i="2" s="1"/>
  <c r="H1303" i="2"/>
  <c r="BK1303" i="2" s="1"/>
  <c r="J1303" i="2"/>
  <c r="BM1304" i="2" s="1"/>
  <c r="BM1303" i="2" s="1"/>
  <c r="M1303" i="2"/>
  <c r="BP1303" i="2" s="1"/>
  <c r="G1304" i="2"/>
  <c r="T1303" i="2" s="1"/>
  <c r="L1304" i="2"/>
  <c r="E1305" i="2"/>
  <c r="BH1306" i="2" s="1"/>
  <c r="H1305" i="2"/>
  <c r="G1305" i="2" s="1"/>
  <c r="J1305" i="2"/>
  <c r="BM1306" i="2" s="1"/>
  <c r="BM1305" i="2" s="1"/>
  <c r="M1305" i="2"/>
  <c r="BP1305" i="2" s="1"/>
  <c r="BO1305" i="2" s="1"/>
  <c r="G1306" i="2"/>
  <c r="L1306" i="2"/>
  <c r="Z1305" i="2" s="1"/>
  <c r="E1107" i="2"/>
  <c r="BH1108" i="2" s="1"/>
  <c r="BH1107" i="2" s="1"/>
  <c r="H1107" i="2"/>
  <c r="G1107" i="2" s="1"/>
  <c r="J1107" i="2"/>
  <c r="BM1108" i="2" s="1"/>
  <c r="BM1107" i="2" s="1"/>
  <c r="M1107" i="2"/>
  <c r="L1107" i="2" s="1"/>
  <c r="G1108" i="2"/>
  <c r="L1108" i="2"/>
  <c r="Z1107" i="2" s="1"/>
  <c r="S392" i="5"/>
  <c r="AG392" i="5" s="1"/>
  <c r="U392" i="5"/>
  <c r="AI392" i="5" s="1"/>
  <c r="W392" i="5"/>
  <c r="AK392" i="5" s="1"/>
  <c r="Z392" i="5"/>
  <c r="AW392" i="5" s="1"/>
  <c r="AB392" i="5"/>
  <c r="AY392" i="5" s="1"/>
  <c r="AD392" i="5"/>
  <c r="BA392" i="5" s="1"/>
  <c r="AJ392" i="5"/>
  <c r="AS392" i="5"/>
  <c r="AZ392" i="5"/>
  <c r="BI392" i="5" s="1"/>
  <c r="BP392" i="5"/>
  <c r="BS392" i="5"/>
  <c r="S393" i="5"/>
  <c r="AG393" i="5" s="1"/>
  <c r="AO393" i="5" s="1"/>
  <c r="U393" i="5"/>
  <c r="AI393" i="5" s="1"/>
  <c r="AQ393" i="5" s="1"/>
  <c r="W393" i="5"/>
  <c r="AK393" i="5" s="1"/>
  <c r="Z393" i="5"/>
  <c r="AW393" i="5" s="1"/>
  <c r="AB393" i="5"/>
  <c r="AY393" i="5" s="1"/>
  <c r="BG393" i="5" s="1"/>
  <c r="AD393" i="5"/>
  <c r="BA393" i="5" s="1"/>
  <c r="AJ393" i="5"/>
  <c r="BP393" i="5" s="1"/>
  <c r="AS393" i="5"/>
  <c r="AZ393" i="5"/>
  <c r="BS393" i="5" s="1"/>
  <c r="BI393" i="5"/>
  <c r="S394" i="5"/>
  <c r="AG394" i="5" s="1"/>
  <c r="U394" i="5"/>
  <c r="AI394" i="5" s="1"/>
  <c r="AR394" i="5" s="1"/>
  <c r="W394" i="5"/>
  <c r="AK394" i="5" s="1"/>
  <c r="AT394" i="5" s="1"/>
  <c r="Z394" i="5"/>
  <c r="AW394" i="5" s="1"/>
  <c r="BE394" i="5" s="1"/>
  <c r="AB394" i="5"/>
  <c r="AY394" i="5" s="1"/>
  <c r="BG394" i="5" s="1"/>
  <c r="AD394" i="5"/>
  <c r="BA394" i="5" s="1"/>
  <c r="AJ394" i="5"/>
  <c r="BP394" i="5" s="1"/>
  <c r="AS394" i="5"/>
  <c r="AZ394" i="5"/>
  <c r="BI394" i="5"/>
  <c r="BS394" i="5"/>
  <c r="S395" i="5"/>
  <c r="AG395" i="5" s="1"/>
  <c r="AO395" i="5" s="1"/>
  <c r="U395" i="5"/>
  <c r="AI395" i="5" s="1"/>
  <c r="W395" i="5"/>
  <c r="AK395" i="5" s="1"/>
  <c r="Z395" i="5"/>
  <c r="AW395" i="5" s="1"/>
  <c r="AB395" i="5"/>
  <c r="AY395" i="5" s="1"/>
  <c r="AD395" i="5"/>
  <c r="BA395" i="5" s="1"/>
  <c r="AJ395" i="5"/>
  <c r="BP395" i="5" s="1"/>
  <c r="AS395" i="5"/>
  <c r="AZ395" i="5"/>
  <c r="S396" i="5"/>
  <c r="AG396" i="5" s="1"/>
  <c r="U396" i="5"/>
  <c r="AI396" i="5" s="1"/>
  <c r="AQ396" i="5" s="1"/>
  <c r="W396" i="5"/>
  <c r="AK396" i="5" s="1"/>
  <c r="Z396" i="5"/>
  <c r="AW396" i="5" s="1"/>
  <c r="AB396" i="5"/>
  <c r="AY396" i="5" s="1"/>
  <c r="AD396" i="5"/>
  <c r="BA396" i="5" s="1"/>
  <c r="BK396" i="5" s="1"/>
  <c r="AJ396" i="5"/>
  <c r="BP396" i="5" s="1"/>
  <c r="AS396" i="5"/>
  <c r="AZ396" i="5"/>
  <c r="BS396" i="5" s="1"/>
  <c r="S397" i="5"/>
  <c r="AG397" i="5" s="1"/>
  <c r="U397" i="5"/>
  <c r="AI397" i="5" s="1"/>
  <c r="AQ397" i="5" s="1"/>
  <c r="W397" i="5"/>
  <c r="AK397" i="5" s="1"/>
  <c r="Z397" i="5"/>
  <c r="AW397" i="5" s="1"/>
  <c r="AB397" i="5"/>
  <c r="AY397" i="5" s="1"/>
  <c r="BG397" i="5" s="1"/>
  <c r="AD397" i="5"/>
  <c r="BA397" i="5" s="1"/>
  <c r="AJ397" i="5"/>
  <c r="AS397" i="5"/>
  <c r="AZ397" i="5"/>
  <c r="BS397" i="5" s="1"/>
  <c r="BP397" i="5"/>
  <c r="S398" i="5"/>
  <c r="AG398" i="5" s="1"/>
  <c r="U398" i="5"/>
  <c r="AI398" i="5" s="1"/>
  <c r="W398" i="5"/>
  <c r="AK398" i="5" s="1"/>
  <c r="Z398" i="5"/>
  <c r="AW398" i="5" s="1"/>
  <c r="BE398" i="5" s="1"/>
  <c r="AB398" i="5"/>
  <c r="AY398" i="5" s="1"/>
  <c r="BG398" i="5" s="1"/>
  <c r="AD398" i="5"/>
  <c r="BA398" i="5" s="1"/>
  <c r="AJ398" i="5"/>
  <c r="BP398" i="5" s="1"/>
  <c r="AS398" i="5"/>
  <c r="AZ398" i="5"/>
  <c r="BI398" i="5"/>
  <c r="BS398" i="5"/>
  <c r="S399" i="5"/>
  <c r="AG399" i="5" s="1"/>
  <c r="U399" i="5"/>
  <c r="AI399" i="5" s="1"/>
  <c r="AR399" i="5" s="1"/>
  <c r="W399" i="5"/>
  <c r="AK399" i="5" s="1"/>
  <c r="Z399" i="5"/>
  <c r="AW399" i="5" s="1"/>
  <c r="AB399" i="5"/>
  <c r="AY399" i="5" s="1"/>
  <c r="BH399" i="5" s="1"/>
  <c r="AD399" i="5"/>
  <c r="BA399" i="5" s="1"/>
  <c r="AJ399" i="5"/>
  <c r="BP399" i="5" s="1"/>
  <c r="AS399" i="5"/>
  <c r="AZ399" i="5"/>
  <c r="BI399" i="5" s="1"/>
  <c r="S400" i="5"/>
  <c r="AG400" i="5" s="1"/>
  <c r="U400" i="5"/>
  <c r="AI400" i="5" s="1"/>
  <c r="W400" i="5"/>
  <c r="AK400" i="5" s="1"/>
  <c r="AU400" i="5" s="1"/>
  <c r="Z400" i="5"/>
  <c r="AW400" i="5" s="1"/>
  <c r="BE400" i="5" s="1"/>
  <c r="AB400" i="5"/>
  <c r="AY400" i="5" s="1"/>
  <c r="BH400" i="5" s="1"/>
  <c r="AD400" i="5"/>
  <c r="BA400" i="5" s="1"/>
  <c r="AJ400" i="5"/>
  <c r="BP400" i="5" s="1"/>
  <c r="AS400" i="5"/>
  <c r="AZ400" i="5"/>
  <c r="S401" i="5"/>
  <c r="AG401" i="5" s="1"/>
  <c r="U401" i="5"/>
  <c r="AI401" i="5" s="1"/>
  <c r="AQ401" i="5" s="1"/>
  <c r="W401" i="5"/>
  <c r="AK401" i="5" s="1"/>
  <c r="AU401" i="5" s="1"/>
  <c r="Z401" i="5"/>
  <c r="AW401" i="5" s="1"/>
  <c r="AB401" i="5"/>
  <c r="AY401" i="5" s="1"/>
  <c r="BH401" i="5" s="1"/>
  <c r="AD401" i="5"/>
  <c r="BA401" i="5" s="1"/>
  <c r="BJ401" i="5" s="1"/>
  <c r="AJ401" i="5"/>
  <c r="AS401" i="5"/>
  <c r="AZ401" i="5"/>
  <c r="BS401" i="5" s="1"/>
  <c r="BP401" i="5"/>
  <c r="S402" i="5"/>
  <c r="AG402" i="5" s="1"/>
  <c r="U402" i="5"/>
  <c r="AI402" i="5" s="1"/>
  <c r="W402" i="5"/>
  <c r="AK402" i="5" s="1"/>
  <c r="AU402" i="5" s="1"/>
  <c r="Z402" i="5"/>
  <c r="AW402" i="5" s="1"/>
  <c r="BE402" i="5" s="1"/>
  <c r="AB402" i="5"/>
  <c r="AY402" i="5" s="1"/>
  <c r="BH402" i="5" s="1"/>
  <c r="AD402" i="5"/>
  <c r="BA402" i="5" s="1"/>
  <c r="AJ402" i="5"/>
  <c r="AS402" i="5"/>
  <c r="AZ402" i="5"/>
  <c r="BP402" i="5"/>
  <c r="S403" i="5"/>
  <c r="AG403" i="5" s="1"/>
  <c r="AN403" i="5" s="1"/>
  <c r="U403" i="5"/>
  <c r="AI403" i="5" s="1"/>
  <c r="AQ403" i="5" s="1"/>
  <c r="W403" i="5"/>
  <c r="AK403" i="5" s="1"/>
  <c r="Z403" i="5"/>
  <c r="AW403" i="5" s="1"/>
  <c r="BE403" i="5" s="1"/>
  <c r="AB403" i="5"/>
  <c r="AY403" i="5" s="1"/>
  <c r="AD403" i="5"/>
  <c r="BA403" i="5" s="1"/>
  <c r="BK403" i="5" s="1"/>
  <c r="AJ403" i="5"/>
  <c r="AS403" i="5"/>
  <c r="AZ403" i="5"/>
  <c r="BI403" i="5"/>
  <c r="BP403" i="5"/>
  <c r="BS403" i="5"/>
  <c r="S404" i="5"/>
  <c r="AG404" i="5" s="1"/>
  <c r="U404" i="5"/>
  <c r="AI404" i="5" s="1"/>
  <c r="AQ404" i="5" s="1"/>
  <c r="W404" i="5"/>
  <c r="AK404" i="5" s="1"/>
  <c r="AT404" i="5" s="1"/>
  <c r="Z404" i="5"/>
  <c r="AW404" i="5" s="1"/>
  <c r="AB404" i="5"/>
  <c r="AY404" i="5" s="1"/>
  <c r="BG404" i="5" s="1"/>
  <c r="AD404" i="5"/>
  <c r="BA404" i="5" s="1"/>
  <c r="AJ404" i="5"/>
  <c r="AS404" i="5"/>
  <c r="AZ404" i="5"/>
  <c r="BS404" i="5" s="1"/>
  <c r="BI404" i="5"/>
  <c r="BP404" i="5"/>
  <c r="S405" i="5"/>
  <c r="AG405" i="5" s="1"/>
  <c r="AO405" i="5" s="1"/>
  <c r="U405" i="5"/>
  <c r="AI405" i="5" s="1"/>
  <c r="AR405" i="5" s="1"/>
  <c r="W405" i="5"/>
  <c r="AK405" i="5" s="1"/>
  <c r="AT405" i="5" s="1"/>
  <c r="Z405" i="5"/>
  <c r="AW405" i="5" s="1"/>
  <c r="AB405" i="5"/>
  <c r="AY405" i="5" s="1"/>
  <c r="BH405" i="5" s="1"/>
  <c r="AD405" i="5"/>
  <c r="BA405" i="5" s="1"/>
  <c r="BJ405" i="5" s="1"/>
  <c r="AJ405" i="5"/>
  <c r="BP405" i="5" s="1"/>
  <c r="AS405" i="5"/>
  <c r="AZ405" i="5"/>
  <c r="BI405" i="5" s="1"/>
  <c r="S354" i="5"/>
  <c r="AG354" i="5" s="1"/>
  <c r="U354" i="5"/>
  <c r="AI354" i="5" s="1"/>
  <c r="W354" i="5"/>
  <c r="AK354" i="5" s="1"/>
  <c r="Z354" i="5"/>
  <c r="AW354" i="5" s="1"/>
  <c r="AB354" i="5"/>
  <c r="AY354" i="5" s="1"/>
  <c r="AD354" i="5"/>
  <c r="BA354" i="5" s="1"/>
  <c r="AJ354" i="5"/>
  <c r="AS354" i="5"/>
  <c r="AZ354" i="5"/>
  <c r="BI354" i="5" s="1"/>
  <c r="BP354" i="5"/>
  <c r="S355" i="5"/>
  <c r="AG355" i="5" s="1"/>
  <c r="U355" i="5"/>
  <c r="AI355" i="5" s="1"/>
  <c r="W355" i="5"/>
  <c r="AK355" i="5" s="1"/>
  <c r="Z355" i="5"/>
  <c r="AW355" i="5" s="1"/>
  <c r="AB355" i="5"/>
  <c r="AY355" i="5" s="1"/>
  <c r="AD355" i="5"/>
  <c r="BA355" i="5" s="1"/>
  <c r="AJ355" i="5"/>
  <c r="AS355" i="5"/>
  <c r="AZ355" i="5"/>
  <c r="BI355" i="5" s="1"/>
  <c r="BP355" i="5"/>
  <c r="S356" i="5"/>
  <c r="AG356" i="5" s="1"/>
  <c r="U356" i="5"/>
  <c r="AI356" i="5" s="1"/>
  <c r="AR356" i="5" s="1"/>
  <c r="W356" i="5"/>
  <c r="AK356" i="5" s="1"/>
  <c r="Z356" i="5"/>
  <c r="AW356" i="5" s="1"/>
  <c r="AB356" i="5"/>
  <c r="AY356" i="5" s="1"/>
  <c r="BG356" i="5" s="1"/>
  <c r="AD356" i="5"/>
  <c r="BA356" i="5" s="1"/>
  <c r="AJ356" i="5"/>
  <c r="BP356" i="5" s="1"/>
  <c r="AS356" i="5"/>
  <c r="AZ356" i="5"/>
  <c r="BI356" i="5" s="1"/>
  <c r="S357" i="5"/>
  <c r="AG357" i="5" s="1"/>
  <c r="AO357" i="5" s="1"/>
  <c r="U357" i="5"/>
  <c r="AI357" i="5" s="1"/>
  <c r="W357" i="5"/>
  <c r="AK357" i="5" s="1"/>
  <c r="AU357" i="5" s="1"/>
  <c r="Z357" i="5"/>
  <c r="AW357" i="5" s="1"/>
  <c r="BE357" i="5" s="1"/>
  <c r="AB357" i="5"/>
  <c r="AY357" i="5" s="1"/>
  <c r="BH357" i="5" s="1"/>
  <c r="AD357" i="5"/>
  <c r="BA357" i="5" s="1"/>
  <c r="AJ357" i="5"/>
  <c r="BP357" i="5" s="1"/>
  <c r="AS357" i="5"/>
  <c r="AZ357" i="5"/>
  <c r="S358" i="5"/>
  <c r="AG358" i="5" s="1"/>
  <c r="AN358" i="5" s="1"/>
  <c r="U358" i="5"/>
  <c r="AI358" i="5" s="1"/>
  <c r="W358" i="5"/>
  <c r="AK358" i="5" s="1"/>
  <c r="Z358" i="5"/>
  <c r="AW358" i="5" s="1"/>
  <c r="BD358" i="5" s="1"/>
  <c r="AB358" i="5"/>
  <c r="AY358" i="5" s="1"/>
  <c r="AD358" i="5"/>
  <c r="BA358" i="5" s="1"/>
  <c r="AJ358" i="5"/>
  <c r="AS358" i="5"/>
  <c r="AZ358" i="5"/>
  <c r="BS358" i="5" s="1"/>
  <c r="BP358" i="5"/>
  <c r="S359" i="5"/>
  <c r="AG359" i="5" s="1"/>
  <c r="U359" i="5"/>
  <c r="AI359" i="5" s="1"/>
  <c r="AQ359" i="5" s="1"/>
  <c r="W359" i="5"/>
  <c r="AK359" i="5" s="1"/>
  <c r="Z359" i="5"/>
  <c r="AW359" i="5" s="1"/>
  <c r="AB359" i="5"/>
  <c r="AY359" i="5" s="1"/>
  <c r="BG359" i="5" s="1"/>
  <c r="AD359" i="5"/>
  <c r="BA359" i="5" s="1"/>
  <c r="AJ359" i="5"/>
  <c r="BP359" i="5" s="1"/>
  <c r="AS359" i="5"/>
  <c r="AZ359" i="5"/>
  <c r="BI359" i="5"/>
  <c r="BS359" i="5"/>
  <c r="S360" i="5"/>
  <c r="AG360" i="5" s="1"/>
  <c r="AO360" i="5" s="1"/>
  <c r="U360" i="5"/>
  <c r="AI360" i="5" s="1"/>
  <c r="W360" i="5"/>
  <c r="AK360" i="5" s="1"/>
  <c r="AT360" i="5" s="1"/>
  <c r="Z360" i="5"/>
  <c r="AW360" i="5" s="1"/>
  <c r="AB360" i="5"/>
  <c r="AY360" i="5" s="1"/>
  <c r="AD360" i="5"/>
  <c r="BA360" i="5" s="1"/>
  <c r="AJ360" i="5"/>
  <c r="BP360" i="5" s="1"/>
  <c r="AS360" i="5"/>
  <c r="AZ360" i="5"/>
  <c r="S361" i="5"/>
  <c r="AG361" i="5" s="1"/>
  <c r="U361" i="5"/>
  <c r="AI361" i="5" s="1"/>
  <c r="W361" i="5"/>
  <c r="AK361" i="5" s="1"/>
  <c r="Z361" i="5"/>
  <c r="AW361" i="5" s="1"/>
  <c r="AB361" i="5"/>
  <c r="AY361" i="5" s="1"/>
  <c r="AD361" i="5"/>
  <c r="BA361" i="5" s="1"/>
  <c r="AJ361" i="5"/>
  <c r="BP361" i="5" s="1"/>
  <c r="AS361" i="5"/>
  <c r="AZ361" i="5"/>
  <c r="S362" i="5"/>
  <c r="AG362" i="5" s="1"/>
  <c r="U362" i="5"/>
  <c r="AI362" i="5" s="1"/>
  <c r="W362" i="5"/>
  <c r="AK362" i="5" s="1"/>
  <c r="Z362" i="5"/>
  <c r="AW362" i="5" s="1"/>
  <c r="AB362" i="5"/>
  <c r="AY362" i="5" s="1"/>
  <c r="BH362" i="5" s="1"/>
  <c r="AD362" i="5"/>
  <c r="BA362" i="5" s="1"/>
  <c r="AJ362" i="5"/>
  <c r="AS362" i="5"/>
  <c r="AZ362" i="5"/>
  <c r="BS362" i="5" s="1"/>
  <c r="BP362" i="5"/>
  <c r="S363" i="5"/>
  <c r="AG363" i="5" s="1"/>
  <c r="AN363" i="5" s="1"/>
  <c r="U363" i="5"/>
  <c r="AI363" i="5" s="1"/>
  <c r="W363" i="5"/>
  <c r="AK363" i="5" s="1"/>
  <c r="Z363" i="5"/>
  <c r="AW363" i="5" s="1"/>
  <c r="AB363" i="5"/>
  <c r="AY363" i="5" s="1"/>
  <c r="AD363" i="5"/>
  <c r="BA363" i="5" s="1"/>
  <c r="AJ363" i="5"/>
  <c r="AS363" i="5"/>
  <c r="AZ363" i="5"/>
  <c r="BS363" i="5" s="1"/>
  <c r="BI363" i="5"/>
  <c r="BP363" i="5"/>
  <c r="S364" i="5"/>
  <c r="AG364" i="5" s="1"/>
  <c r="U364" i="5"/>
  <c r="AI364" i="5" s="1"/>
  <c r="AQ364" i="5" s="1"/>
  <c r="W364" i="5"/>
  <c r="AK364" i="5" s="1"/>
  <c r="Z364" i="5"/>
  <c r="AW364" i="5" s="1"/>
  <c r="AB364" i="5"/>
  <c r="AY364" i="5" s="1"/>
  <c r="BG364" i="5" s="1"/>
  <c r="AD364" i="5"/>
  <c r="BA364" i="5" s="1"/>
  <c r="BJ364" i="5" s="1"/>
  <c r="AJ364" i="5"/>
  <c r="BP364" i="5" s="1"/>
  <c r="AS364" i="5"/>
  <c r="AZ364" i="5"/>
  <c r="S365" i="5"/>
  <c r="AG365" i="5" s="1"/>
  <c r="U365" i="5"/>
  <c r="AI365" i="5" s="1"/>
  <c r="W365" i="5"/>
  <c r="AK365" i="5" s="1"/>
  <c r="AU365" i="5" s="1"/>
  <c r="Z365" i="5"/>
  <c r="AW365" i="5" s="1"/>
  <c r="AB365" i="5"/>
  <c r="AY365" i="5" s="1"/>
  <c r="BG365" i="5" s="1"/>
  <c r="AD365" i="5"/>
  <c r="BA365" i="5" s="1"/>
  <c r="BK365" i="5" s="1"/>
  <c r="AJ365" i="5"/>
  <c r="BP365" i="5" s="1"/>
  <c r="AS365" i="5"/>
  <c r="AZ365" i="5"/>
  <c r="S366" i="5"/>
  <c r="AG366" i="5" s="1"/>
  <c r="U366" i="5"/>
  <c r="AI366" i="5" s="1"/>
  <c r="AQ366" i="5" s="1"/>
  <c r="W366" i="5"/>
  <c r="AK366" i="5" s="1"/>
  <c r="AU366" i="5" s="1"/>
  <c r="Z366" i="5"/>
  <c r="AW366" i="5" s="1"/>
  <c r="AB366" i="5"/>
  <c r="AY366" i="5" s="1"/>
  <c r="BH366" i="5" s="1"/>
  <c r="AD366" i="5"/>
  <c r="BA366" i="5" s="1"/>
  <c r="BJ366" i="5" s="1"/>
  <c r="AJ366" i="5"/>
  <c r="AS366" i="5"/>
  <c r="AZ366" i="5"/>
  <c r="BS366" i="5" s="1"/>
  <c r="BI366" i="5"/>
  <c r="BP366" i="5"/>
  <c r="S367" i="5"/>
  <c r="AG367" i="5" s="1"/>
  <c r="U367" i="5"/>
  <c r="AI367" i="5" s="1"/>
  <c r="AQ367" i="5" s="1"/>
  <c r="W367" i="5"/>
  <c r="AK367" i="5" s="1"/>
  <c r="Z367" i="5"/>
  <c r="AW367" i="5" s="1"/>
  <c r="AB367" i="5"/>
  <c r="AY367" i="5" s="1"/>
  <c r="BG367" i="5" s="1"/>
  <c r="AD367" i="5"/>
  <c r="BA367" i="5" s="1"/>
  <c r="BK367" i="5" s="1"/>
  <c r="AJ367" i="5"/>
  <c r="AS367" i="5"/>
  <c r="AZ367" i="5"/>
  <c r="BI367" i="5" s="1"/>
  <c r="BP367" i="5"/>
  <c r="BS367" i="5"/>
  <c r="S368" i="5"/>
  <c r="AG368" i="5" s="1"/>
  <c r="U368" i="5"/>
  <c r="AI368" i="5" s="1"/>
  <c r="AQ368" i="5" s="1"/>
  <c r="W368" i="5"/>
  <c r="AK368" i="5" s="1"/>
  <c r="Z368" i="5"/>
  <c r="AW368" i="5" s="1"/>
  <c r="AB368" i="5"/>
  <c r="AY368" i="5" s="1"/>
  <c r="AD368" i="5"/>
  <c r="BA368" i="5" s="1"/>
  <c r="BJ368" i="5" s="1"/>
  <c r="AJ368" i="5"/>
  <c r="BP368" i="5" s="1"/>
  <c r="AS368" i="5"/>
  <c r="AZ368" i="5"/>
  <c r="S369" i="5"/>
  <c r="AG369" i="5" s="1"/>
  <c r="U369" i="5"/>
  <c r="AI369" i="5" s="1"/>
  <c r="AR369" i="5" s="1"/>
  <c r="W369" i="5"/>
  <c r="AK369" i="5" s="1"/>
  <c r="AU369" i="5" s="1"/>
  <c r="Z369" i="5"/>
  <c r="AW369" i="5" s="1"/>
  <c r="AB369" i="5"/>
  <c r="AY369" i="5" s="1"/>
  <c r="AD369" i="5"/>
  <c r="BA369" i="5" s="1"/>
  <c r="BJ369" i="5" s="1"/>
  <c r="AJ369" i="5"/>
  <c r="BP369" i="5" s="1"/>
  <c r="AS369" i="5"/>
  <c r="AZ369" i="5"/>
  <c r="BS369" i="5" s="1"/>
  <c r="BI369" i="5"/>
  <c r="S370" i="5"/>
  <c r="AG370" i="5" s="1"/>
  <c r="U370" i="5"/>
  <c r="AI370" i="5" s="1"/>
  <c r="AQ370" i="5" s="1"/>
  <c r="W370" i="5"/>
  <c r="AK370" i="5" s="1"/>
  <c r="AT370" i="5" s="1"/>
  <c r="Z370" i="5"/>
  <c r="AW370" i="5" s="1"/>
  <c r="BD370" i="5" s="1"/>
  <c r="AB370" i="5"/>
  <c r="AY370" i="5" s="1"/>
  <c r="BG370" i="5" s="1"/>
  <c r="AD370" i="5"/>
  <c r="BA370" i="5" s="1"/>
  <c r="AJ370" i="5"/>
  <c r="AS370" i="5"/>
  <c r="AZ370" i="5"/>
  <c r="BI370" i="5" s="1"/>
  <c r="BP370" i="5"/>
  <c r="S371" i="5"/>
  <c r="AG371" i="5" s="1"/>
  <c r="U371" i="5"/>
  <c r="AI371" i="5" s="1"/>
  <c r="W371" i="5"/>
  <c r="AK371" i="5" s="1"/>
  <c r="Z371" i="5"/>
  <c r="AW371" i="5" s="1"/>
  <c r="AB371" i="5"/>
  <c r="AY371" i="5" s="1"/>
  <c r="BH371" i="5" s="1"/>
  <c r="AD371" i="5"/>
  <c r="BA371" i="5" s="1"/>
  <c r="BJ371" i="5" s="1"/>
  <c r="AJ371" i="5"/>
  <c r="BP371" i="5" s="1"/>
  <c r="AS371" i="5"/>
  <c r="AZ371" i="5"/>
  <c r="BI371" i="5" s="1"/>
  <c r="S372" i="5"/>
  <c r="AG372" i="5" s="1"/>
  <c r="U372" i="5"/>
  <c r="AI372" i="5" s="1"/>
  <c r="W372" i="5"/>
  <c r="AK372" i="5" s="1"/>
  <c r="AU372" i="5" s="1"/>
  <c r="Z372" i="5"/>
  <c r="AW372" i="5" s="1"/>
  <c r="BE372" i="5" s="1"/>
  <c r="AB372" i="5"/>
  <c r="AY372" i="5" s="1"/>
  <c r="BH372" i="5" s="1"/>
  <c r="AD372" i="5"/>
  <c r="BA372" i="5" s="1"/>
  <c r="BJ372" i="5" s="1"/>
  <c r="AJ372" i="5"/>
  <c r="BP372" i="5" s="1"/>
  <c r="AS372" i="5"/>
  <c r="AZ372" i="5"/>
  <c r="S373" i="5"/>
  <c r="AG373" i="5" s="1"/>
  <c r="U373" i="5"/>
  <c r="AI373" i="5" s="1"/>
  <c r="AQ373" i="5" s="1"/>
  <c r="W373" i="5"/>
  <c r="AK373" i="5" s="1"/>
  <c r="Z373" i="5"/>
  <c r="AW373" i="5" s="1"/>
  <c r="AB373" i="5"/>
  <c r="AY373" i="5" s="1"/>
  <c r="AD373" i="5"/>
  <c r="BA373" i="5" s="1"/>
  <c r="BK373" i="5" s="1"/>
  <c r="AJ373" i="5"/>
  <c r="AS373" i="5"/>
  <c r="AZ373" i="5"/>
  <c r="BS373" i="5" s="1"/>
  <c r="BI373" i="5"/>
  <c r="BP373" i="5"/>
  <c r="S374" i="5"/>
  <c r="AG374" i="5" s="1"/>
  <c r="U374" i="5"/>
  <c r="AI374" i="5" s="1"/>
  <c r="AQ374" i="5" s="1"/>
  <c r="W374" i="5"/>
  <c r="AK374" i="5" s="1"/>
  <c r="Z374" i="5"/>
  <c r="AW374" i="5" s="1"/>
  <c r="AB374" i="5"/>
  <c r="AY374" i="5" s="1"/>
  <c r="BG374" i="5" s="1"/>
  <c r="AD374" i="5"/>
  <c r="BA374" i="5" s="1"/>
  <c r="AJ374" i="5"/>
  <c r="AS374" i="5"/>
  <c r="AZ374" i="5"/>
  <c r="BI374" i="5" s="1"/>
  <c r="BP374" i="5"/>
  <c r="BS374" i="5"/>
  <c r="S375" i="5"/>
  <c r="AG375" i="5" s="1"/>
  <c r="AO375" i="5" s="1"/>
  <c r="U375" i="5"/>
  <c r="AI375" i="5" s="1"/>
  <c r="AR375" i="5" s="1"/>
  <c r="W375" i="5"/>
  <c r="AK375" i="5" s="1"/>
  <c r="AT375" i="5" s="1"/>
  <c r="Z375" i="5"/>
  <c r="AW375" i="5" s="1"/>
  <c r="AB375" i="5"/>
  <c r="AY375" i="5" s="1"/>
  <c r="AD375" i="5"/>
  <c r="BA375" i="5" s="1"/>
  <c r="AJ375" i="5"/>
  <c r="BP375" i="5" s="1"/>
  <c r="AS375" i="5"/>
  <c r="AZ375" i="5"/>
  <c r="S376" i="5"/>
  <c r="AG376" i="5" s="1"/>
  <c r="U376" i="5"/>
  <c r="AI376" i="5" s="1"/>
  <c r="W376" i="5"/>
  <c r="AK376" i="5" s="1"/>
  <c r="Z376" i="5"/>
  <c r="AW376" i="5" s="1"/>
  <c r="BE376" i="5" s="1"/>
  <c r="AB376" i="5"/>
  <c r="AY376" i="5" s="1"/>
  <c r="AD376" i="5"/>
  <c r="BA376" i="5" s="1"/>
  <c r="AJ376" i="5"/>
  <c r="BP376" i="5" s="1"/>
  <c r="AS376" i="5"/>
  <c r="AZ376" i="5"/>
  <c r="S377" i="5"/>
  <c r="AG377" i="5" s="1"/>
  <c r="U377" i="5"/>
  <c r="AI377" i="5" s="1"/>
  <c r="AQ377" i="5" s="1"/>
  <c r="W377" i="5"/>
  <c r="AK377" i="5" s="1"/>
  <c r="Z377" i="5"/>
  <c r="AW377" i="5" s="1"/>
  <c r="BE377" i="5" s="1"/>
  <c r="AB377" i="5"/>
  <c r="AY377" i="5" s="1"/>
  <c r="AD377" i="5"/>
  <c r="BA377" i="5" s="1"/>
  <c r="BK377" i="5" s="1"/>
  <c r="AJ377" i="5"/>
  <c r="AS377" i="5"/>
  <c r="AZ377" i="5"/>
  <c r="BS377" i="5" s="1"/>
  <c r="BP377" i="5"/>
  <c r="S378" i="5"/>
  <c r="AG378" i="5" s="1"/>
  <c r="U378" i="5"/>
  <c r="AI378" i="5" s="1"/>
  <c r="W378" i="5"/>
  <c r="AK378" i="5" s="1"/>
  <c r="AT378" i="5" s="1"/>
  <c r="Z378" i="5"/>
  <c r="AW378" i="5" s="1"/>
  <c r="BD378" i="5" s="1"/>
  <c r="AB378" i="5"/>
  <c r="AY378" i="5" s="1"/>
  <c r="BG378" i="5" s="1"/>
  <c r="AD378" i="5"/>
  <c r="BA378" i="5" s="1"/>
  <c r="AJ378" i="5"/>
  <c r="AS378" i="5"/>
  <c r="AZ378" i="5"/>
  <c r="BS378" i="5" s="1"/>
  <c r="BI378" i="5"/>
  <c r="BP378" i="5"/>
  <c r="S379" i="5"/>
  <c r="AG379" i="5" s="1"/>
  <c r="U379" i="5"/>
  <c r="AI379" i="5" s="1"/>
  <c r="W379" i="5"/>
  <c r="AK379" i="5" s="1"/>
  <c r="Z379" i="5"/>
  <c r="AW379" i="5" s="1"/>
  <c r="AB379" i="5"/>
  <c r="AY379" i="5" s="1"/>
  <c r="BG379" i="5" s="1"/>
  <c r="AD379" i="5"/>
  <c r="BA379" i="5" s="1"/>
  <c r="AJ379" i="5"/>
  <c r="AS379" i="5"/>
  <c r="AZ379" i="5"/>
  <c r="BP379" i="5"/>
  <c r="S380" i="5"/>
  <c r="AG380" i="5" s="1"/>
  <c r="U380" i="5"/>
  <c r="AI380" i="5" s="1"/>
  <c r="W380" i="5"/>
  <c r="AK380" i="5" s="1"/>
  <c r="AU380" i="5" s="1"/>
  <c r="Z380" i="5"/>
  <c r="AW380" i="5" s="1"/>
  <c r="AB380" i="5"/>
  <c r="AY380" i="5" s="1"/>
  <c r="BG380" i="5" s="1"/>
  <c r="AD380" i="5"/>
  <c r="BA380" i="5" s="1"/>
  <c r="BK380" i="5" s="1"/>
  <c r="AJ380" i="5"/>
  <c r="BP380" i="5" s="1"/>
  <c r="AS380" i="5"/>
  <c r="AZ380" i="5"/>
  <c r="S381" i="5"/>
  <c r="AG381" i="5" s="1"/>
  <c r="AO381" i="5" s="1"/>
  <c r="U381" i="5"/>
  <c r="AI381" i="5" s="1"/>
  <c r="AQ381" i="5" s="1"/>
  <c r="W381" i="5"/>
  <c r="AK381" i="5" s="1"/>
  <c r="AU381" i="5" s="1"/>
  <c r="Z381" i="5"/>
  <c r="AW381" i="5" s="1"/>
  <c r="AB381" i="5"/>
  <c r="AY381" i="5" s="1"/>
  <c r="BH381" i="5" s="1"/>
  <c r="AD381" i="5"/>
  <c r="BA381" i="5" s="1"/>
  <c r="BJ381" i="5" s="1"/>
  <c r="AJ381" i="5"/>
  <c r="AS381" i="5"/>
  <c r="AZ381" i="5"/>
  <c r="BS381" i="5" s="1"/>
  <c r="BI381" i="5"/>
  <c r="BP381" i="5"/>
  <c r="S382" i="5"/>
  <c r="AG382" i="5" s="1"/>
  <c r="AO382" i="5" s="1"/>
  <c r="U382" i="5"/>
  <c r="AI382" i="5" s="1"/>
  <c r="AR382" i="5" s="1"/>
  <c r="W382" i="5"/>
  <c r="AK382" i="5" s="1"/>
  <c r="Z382" i="5"/>
  <c r="AW382" i="5" s="1"/>
  <c r="BD382" i="5" s="1"/>
  <c r="AB382" i="5"/>
  <c r="AY382" i="5" s="1"/>
  <c r="BG382" i="5" s="1"/>
  <c r="AD382" i="5"/>
  <c r="BA382" i="5" s="1"/>
  <c r="AJ382" i="5"/>
  <c r="AS382" i="5"/>
  <c r="AZ382" i="5"/>
  <c r="BI382" i="5" s="1"/>
  <c r="BP382" i="5"/>
  <c r="BS382" i="5"/>
  <c r="S383" i="5"/>
  <c r="AG383" i="5" s="1"/>
  <c r="U383" i="5"/>
  <c r="AI383" i="5" s="1"/>
  <c r="AR383" i="5" s="1"/>
  <c r="W383" i="5"/>
  <c r="AK383" i="5" s="1"/>
  <c r="Z383" i="5"/>
  <c r="AW383" i="5" s="1"/>
  <c r="BE383" i="5" s="1"/>
  <c r="AB383" i="5"/>
  <c r="AY383" i="5" s="1"/>
  <c r="BG383" i="5" s="1"/>
  <c r="AD383" i="5"/>
  <c r="BA383" i="5" s="1"/>
  <c r="AJ383" i="5"/>
  <c r="BP383" i="5" s="1"/>
  <c r="AS383" i="5"/>
  <c r="AZ383" i="5"/>
  <c r="BI383" i="5" s="1"/>
  <c r="BS383" i="5"/>
  <c r="S384" i="5"/>
  <c r="AG384" i="5" s="1"/>
  <c r="AO384" i="5" s="1"/>
  <c r="U384" i="5"/>
  <c r="AI384" i="5" s="1"/>
  <c r="W384" i="5"/>
  <c r="AK384" i="5" s="1"/>
  <c r="AU384" i="5" s="1"/>
  <c r="Z384" i="5"/>
  <c r="AW384" i="5" s="1"/>
  <c r="AB384" i="5"/>
  <c r="AY384" i="5" s="1"/>
  <c r="BG384" i="5" s="1"/>
  <c r="AD384" i="5"/>
  <c r="BA384" i="5" s="1"/>
  <c r="BJ384" i="5" s="1"/>
  <c r="AJ384" i="5"/>
  <c r="BP384" i="5" s="1"/>
  <c r="AS384" i="5"/>
  <c r="AZ384" i="5"/>
  <c r="BI384" i="5" s="1"/>
  <c r="S385" i="5"/>
  <c r="AG385" i="5" s="1"/>
  <c r="U385" i="5"/>
  <c r="AI385" i="5" s="1"/>
  <c r="W385" i="5"/>
  <c r="AK385" i="5" s="1"/>
  <c r="AU385" i="5" s="1"/>
  <c r="Z385" i="5"/>
  <c r="AW385" i="5" s="1"/>
  <c r="BD385" i="5" s="1"/>
  <c r="AB385" i="5"/>
  <c r="AY385" i="5" s="1"/>
  <c r="BH385" i="5" s="1"/>
  <c r="AD385" i="5"/>
  <c r="BA385" i="5" s="1"/>
  <c r="BJ385" i="5" s="1"/>
  <c r="AJ385" i="5"/>
  <c r="BP385" i="5" s="1"/>
  <c r="AS385" i="5"/>
  <c r="AZ385" i="5"/>
  <c r="BS385" i="5" s="1"/>
  <c r="S386" i="5"/>
  <c r="AG386" i="5" s="1"/>
  <c r="AO386" i="5" s="1"/>
  <c r="U386" i="5"/>
  <c r="AI386" i="5" s="1"/>
  <c r="AQ386" i="5" s="1"/>
  <c r="W386" i="5"/>
  <c r="AK386" i="5" s="1"/>
  <c r="Z386" i="5"/>
  <c r="AW386" i="5" s="1"/>
  <c r="BE386" i="5" s="1"/>
  <c r="AB386" i="5"/>
  <c r="AY386" i="5" s="1"/>
  <c r="BG386" i="5" s="1"/>
  <c r="AD386" i="5"/>
  <c r="BA386" i="5" s="1"/>
  <c r="BK386" i="5" s="1"/>
  <c r="AJ386" i="5"/>
  <c r="BP386" i="5" s="1"/>
  <c r="AS386" i="5"/>
  <c r="AZ386" i="5"/>
  <c r="BI386" i="5" s="1"/>
  <c r="S387" i="5"/>
  <c r="AG387" i="5" s="1"/>
  <c r="AO387" i="5" s="1"/>
  <c r="U387" i="5"/>
  <c r="AI387" i="5" s="1"/>
  <c r="W387" i="5"/>
  <c r="AK387" i="5" s="1"/>
  <c r="AT387" i="5" s="1"/>
  <c r="Z387" i="5"/>
  <c r="AW387" i="5" s="1"/>
  <c r="BE387" i="5" s="1"/>
  <c r="AB387" i="5"/>
  <c r="AY387" i="5" s="1"/>
  <c r="BG387" i="5" s="1"/>
  <c r="AD387" i="5"/>
  <c r="BA387" i="5" s="1"/>
  <c r="BJ387" i="5" s="1"/>
  <c r="AJ387" i="5"/>
  <c r="BP387" i="5" s="1"/>
  <c r="AS387" i="5"/>
  <c r="AZ387" i="5"/>
  <c r="BS387" i="5" s="1"/>
  <c r="BI387" i="5"/>
  <c r="S388" i="5"/>
  <c r="AG388" i="5" s="1"/>
  <c r="U388" i="5"/>
  <c r="AI388" i="5" s="1"/>
  <c r="AR388" i="5" s="1"/>
  <c r="W388" i="5"/>
  <c r="AK388" i="5" s="1"/>
  <c r="AT388" i="5" s="1"/>
  <c r="Z388" i="5"/>
  <c r="AW388" i="5" s="1"/>
  <c r="AB388" i="5"/>
  <c r="AY388" i="5" s="1"/>
  <c r="AD388" i="5"/>
  <c r="BA388" i="5" s="1"/>
  <c r="AJ388" i="5"/>
  <c r="BP388" i="5" s="1"/>
  <c r="AS388" i="5"/>
  <c r="AZ388" i="5"/>
  <c r="BI388" i="5" s="1"/>
  <c r="BS388" i="5"/>
  <c r="S389" i="5"/>
  <c r="AG389" i="5" s="1"/>
  <c r="U389" i="5"/>
  <c r="AI389" i="5" s="1"/>
  <c r="W389" i="5"/>
  <c r="AK389" i="5" s="1"/>
  <c r="AU389" i="5" s="1"/>
  <c r="Z389" i="5"/>
  <c r="AW389" i="5" s="1"/>
  <c r="BD389" i="5" s="1"/>
  <c r="AB389" i="5"/>
  <c r="AY389" i="5" s="1"/>
  <c r="AD389" i="5"/>
  <c r="BA389" i="5" s="1"/>
  <c r="BJ389" i="5" s="1"/>
  <c r="AJ389" i="5"/>
  <c r="AS389" i="5"/>
  <c r="AZ389" i="5"/>
  <c r="BS389" i="5" s="1"/>
  <c r="BP389" i="5"/>
  <c r="S390" i="5"/>
  <c r="AG390" i="5" s="1"/>
  <c r="U390" i="5"/>
  <c r="AI390" i="5" s="1"/>
  <c r="AQ390" i="5" s="1"/>
  <c r="W390" i="5"/>
  <c r="AK390" i="5" s="1"/>
  <c r="Z390" i="5"/>
  <c r="AW390" i="5" s="1"/>
  <c r="AB390" i="5"/>
  <c r="AY390" i="5" s="1"/>
  <c r="BG390" i="5" s="1"/>
  <c r="AD390" i="5"/>
  <c r="BA390" i="5" s="1"/>
  <c r="BK390" i="5" s="1"/>
  <c r="AJ390" i="5"/>
  <c r="BP390" i="5" s="1"/>
  <c r="AS390" i="5"/>
  <c r="AZ390" i="5"/>
  <c r="BI390" i="5"/>
  <c r="BS390" i="5"/>
  <c r="S391" i="5"/>
  <c r="AG391" i="5" s="1"/>
  <c r="AO391" i="5" s="1"/>
  <c r="U391" i="5"/>
  <c r="AI391" i="5" s="1"/>
  <c r="W391" i="5"/>
  <c r="AK391" i="5" s="1"/>
  <c r="AT391" i="5" s="1"/>
  <c r="Z391" i="5"/>
  <c r="AW391" i="5" s="1"/>
  <c r="AB391" i="5"/>
  <c r="AY391" i="5" s="1"/>
  <c r="BG391" i="5" s="1"/>
  <c r="AD391" i="5"/>
  <c r="BA391" i="5" s="1"/>
  <c r="BJ391" i="5" s="1"/>
  <c r="AJ391" i="5"/>
  <c r="BP391" i="5" s="1"/>
  <c r="AS391" i="5"/>
  <c r="AZ391" i="5"/>
  <c r="BI391" i="5"/>
  <c r="BS391" i="5"/>
  <c r="S310" i="5"/>
  <c r="Z310" i="5" s="1"/>
  <c r="U310" i="5"/>
  <c r="AB310" i="5" s="1"/>
  <c r="W310" i="5"/>
  <c r="AD310" i="5" s="1"/>
  <c r="AC310" i="5"/>
  <c r="AI310" i="5"/>
  <c r="AO310" i="5"/>
  <c r="S311" i="5"/>
  <c r="Z311" i="5" s="1"/>
  <c r="U311" i="5"/>
  <c r="AB311" i="5" s="1"/>
  <c r="W311" i="5"/>
  <c r="AD311" i="5" s="1"/>
  <c r="AC311" i="5"/>
  <c r="AI311" i="5"/>
  <c r="AO311" i="5"/>
  <c r="S312" i="5"/>
  <c r="Z312" i="5" s="1"/>
  <c r="AH312" i="5" s="1"/>
  <c r="U312" i="5"/>
  <c r="AB312" i="5" s="1"/>
  <c r="W312" i="5"/>
  <c r="AD312" i="5" s="1"/>
  <c r="AC312" i="5"/>
  <c r="AI312" i="5"/>
  <c r="AO312" i="5"/>
  <c r="S313" i="5"/>
  <c r="Z313" i="5" s="1"/>
  <c r="AG313" i="5" s="1"/>
  <c r="U313" i="5"/>
  <c r="AB313" i="5" s="1"/>
  <c r="AM313" i="5" s="1"/>
  <c r="W313" i="5"/>
  <c r="AD313" i="5" s="1"/>
  <c r="AS313" i="5" s="1"/>
  <c r="AC313" i="5"/>
  <c r="AI313" i="5"/>
  <c r="AO313" i="5"/>
  <c r="S314" i="5"/>
  <c r="Z314" i="5" s="1"/>
  <c r="U314" i="5"/>
  <c r="AB314" i="5" s="1"/>
  <c r="W314" i="5"/>
  <c r="AD314" i="5" s="1"/>
  <c r="AC314" i="5"/>
  <c r="AI314" i="5"/>
  <c r="AO314" i="5"/>
  <c r="S315" i="5"/>
  <c r="Z315" i="5" s="1"/>
  <c r="AG315" i="5" s="1"/>
  <c r="U315" i="5"/>
  <c r="AB315" i="5" s="1"/>
  <c r="W315" i="5"/>
  <c r="AD315" i="5" s="1"/>
  <c r="AC315" i="5"/>
  <c r="AI315" i="5"/>
  <c r="AO315" i="5"/>
  <c r="S316" i="5"/>
  <c r="Z316" i="5" s="1"/>
  <c r="U316" i="5"/>
  <c r="AB316" i="5" s="1"/>
  <c r="W316" i="5"/>
  <c r="AD316" i="5" s="1"/>
  <c r="AS316" i="5" s="1"/>
  <c r="AC316" i="5"/>
  <c r="AI316" i="5"/>
  <c r="AO316" i="5"/>
  <c r="S317" i="5"/>
  <c r="Z317" i="5" s="1"/>
  <c r="U317" i="5"/>
  <c r="AB317" i="5" s="1"/>
  <c r="AM317" i="5" s="1"/>
  <c r="W317" i="5"/>
  <c r="AD317" i="5" s="1"/>
  <c r="AC317" i="5"/>
  <c r="AI317" i="5"/>
  <c r="AO317" i="5"/>
  <c r="S318" i="5"/>
  <c r="Z318" i="5" s="1"/>
  <c r="U318" i="5"/>
  <c r="AB318" i="5" s="1"/>
  <c r="W318" i="5"/>
  <c r="AD318" i="5" s="1"/>
  <c r="AC318" i="5"/>
  <c r="AI318" i="5"/>
  <c r="AO318" i="5"/>
  <c r="S319" i="5"/>
  <c r="Z319" i="5" s="1"/>
  <c r="U319" i="5"/>
  <c r="AB319" i="5" s="1"/>
  <c r="W319" i="5"/>
  <c r="AD319" i="5" s="1"/>
  <c r="AC319" i="5"/>
  <c r="AI319" i="5"/>
  <c r="AO319" i="5"/>
  <c r="S320" i="5"/>
  <c r="Z320" i="5" s="1"/>
  <c r="AH320" i="5" s="1"/>
  <c r="U320" i="5"/>
  <c r="AB320" i="5" s="1"/>
  <c r="W320" i="5"/>
  <c r="AD320" i="5" s="1"/>
  <c r="AC320" i="5"/>
  <c r="AI320" i="5"/>
  <c r="AO320" i="5"/>
  <c r="S321" i="5"/>
  <c r="Z321" i="5" s="1"/>
  <c r="AG321" i="5" s="1"/>
  <c r="U321" i="5"/>
  <c r="AB321" i="5" s="1"/>
  <c r="AM321" i="5" s="1"/>
  <c r="W321" i="5"/>
  <c r="AD321" i="5" s="1"/>
  <c r="AT321" i="5" s="1"/>
  <c r="AC321" i="5"/>
  <c r="AI321" i="5"/>
  <c r="AO321" i="5"/>
  <c r="S322" i="5"/>
  <c r="Z322" i="5" s="1"/>
  <c r="U322" i="5"/>
  <c r="AB322" i="5" s="1"/>
  <c r="AN322" i="5" s="1"/>
  <c r="W322" i="5"/>
  <c r="AD322" i="5" s="1"/>
  <c r="AC322" i="5"/>
  <c r="AI322" i="5"/>
  <c r="AO322" i="5"/>
  <c r="S323" i="5"/>
  <c r="Z323" i="5" s="1"/>
  <c r="AH323" i="5" s="1"/>
  <c r="U323" i="5"/>
  <c r="AB323" i="5" s="1"/>
  <c r="W323" i="5"/>
  <c r="AD323" i="5" s="1"/>
  <c r="AS323" i="5" s="1"/>
  <c r="AC323" i="5"/>
  <c r="AI323" i="5"/>
  <c r="AO323" i="5"/>
  <c r="S324" i="5"/>
  <c r="Z324" i="5" s="1"/>
  <c r="AG324" i="5" s="1"/>
  <c r="U324" i="5"/>
  <c r="AB324" i="5" s="1"/>
  <c r="AM324" i="5" s="1"/>
  <c r="W324" i="5"/>
  <c r="AD324" i="5" s="1"/>
  <c r="AC324" i="5"/>
  <c r="AI324" i="5"/>
  <c r="AO324" i="5"/>
  <c r="S325" i="5"/>
  <c r="Z325" i="5" s="1"/>
  <c r="AG325" i="5" s="1"/>
  <c r="U325" i="5"/>
  <c r="AB325" i="5" s="1"/>
  <c r="AN325" i="5" s="1"/>
  <c r="W325" i="5"/>
  <c r="AD325" i="5" s="1"/>
  <c r="AC325" i="5"/>
  <c r="AI325" i="5"/>
  <c r="AO325" i="5"/>
  <c r="S326" i="5"/>
  <c r="Z326" i="5" s="1"/>
  <c r="U326" i="5"/>
  <c r="AB326" i="5" s="1"/>
  <c r="AN326" i="5" s="1"/>
  <c r="W326" i="5"/>
  <c r="AD326" i="5" s="1"/>
  <c r="AC326" i="5"/>
  <c r="AI326" i="5"/>
  <c r="AO326" i="5"/>
  <c r="S327" i="5"/>
  <c r="Z327" i="5" s="1"/>
  <c r="U327" i="5"/>
  <c r="AB327" i="5" s="1"/>
  <c r="W327" i="5"/>
  <c r="AD327" i="5" s="1"/>
  <c r="AC327" i="5"/>
  <c r="AI327" i="5"/>
  <c r="AO327" i="5"/>
  <c r="S328" i="5"/>
  <c r="Z328" i="5" s="1"/>
  <c r="AG328" i="5" s="1"/>
  <c r="U328" i="5"/>
  <c r="AB328" i="5" s="1"/>
  <c r="W328" i="5"/>
  <c r="AD328" i="5" s="1"/>
  <c r="AC328" i="5"/>
  <c r="AI328" i="5"/>
  <c r="AO328" i="5"/>
  <c r="S329" i="5"/>
  <c r="Z329" i="5" s="1"/>
  <c r="AG329" i="5" s="1"/>
  <c r="U329" i="5"/>
  <c r="AB329" i="5" s="1"/>
  <c r="AM329" i="5" s="1"/>
  <c r="W329" i="5"/>
  <c r="AD329" i="5" s="1"/>
  <c r="AT329" i="5" s="1"/>
  <c r="AC329" i="5"/>
  <c r="AI329" i="5"/>
  <c r="AO329" i="5"/>
  <c r="S330" i="5"/>
  <c r="Z330" i="5" s="1"/>
  <c r="U330" i="5"/>
  <c r="AB330" i="5" s="1"/>
  <c r="W330" i="5"/>
  <c r="AD330" i="5" s="1"/>
  <c r="AC330" i="5"/>
  <c r="AI330" i="5"/>
  <c r="AO330" i="5"/>
  <c r="S331" i="5"/>
  <c r="Z331" i="5" s="1"/>
  <c r="U331" i="5"/>
  <c r="AB331" i="5" s="1"/>
  <c r="AM331" i="5" s="1"/>
  <c r="W331" i="5"/>
  <c r="AD331" i="5" s="1"/>
  <c r="AC331" i="5"/>
  <c r="AI331" i="5"/>
  <c r="AO331" i="5"/>
  <c r="S332" i="5"/>
  <c r="Z332" i="5" s="1"/>
  <c r="AH332" i="5" s="1"/>
  <c r="U332" i="5"/>
  <c r="AB332" i="5" s="1"/>
  <c r="W332" i="5"/>
  <c r="AD332" i="5" s="1"/>
  <c r="AC332" i="5"/>
  <c r="AI332" i="5"/>
  <c r="AO332" i="5"/>
  <c r="S333" i="5"/>
  <c r="Z333" i="5" s="1"/>
  <c r="U333" i="5"/>
  <c r="AB333" i="5" s="1"/>
  <c r="W333" i="5"/>
  <c r="AD333" i="5" s="1"/>
  <c r="AC333" i="5"/>
  <c r="AI333" i="5"/>
  <c r="AO333" i="5"/>
  <c r="S334" i="5"/>
  <c r="Z334" i="5" s="1"/>
  <c r="AG334" i="5" s="1"/>
  <c r="U334" i="5"/>
  <c r="AB334" i="5" s="1"/>
  <c r="W334" i="5"/>
  <c r="AD334" i="5" s="1"/>
  <c r="AC334" i="5"/>
  <c r="AI334" i="5"/>
  <c r="AO334" i="5"/>
  <c r="S336" i="5"/>
  <c r="AG336" i="5" s="1"/>
  <c r="AN336" i="5" s="1"/>
  <c r="U336" i="5"/>
  <c r="AI336" i="5" s="1"/>
  <c r="AR336" i="5" s="1"/>
  <c r="W336" i="5"/>
  <c r="Z336" i="5"/>
  <c r="AW336" i="5" s="1"/>
  <c r="BE336" i="5" s="1"/>
  <c r="AB336" i="5"/>
  <c r="AY336" i="5" s="1"/>
  <c r="BH336" i="5" s="1"/>
  <c r="AD336" i="5"/>
  <c r="BA336" i="5" s="1"/>
  <c r="BK336" i="5" s="1"/>
  <c r="AJ336" i="5"/>
  <c r="BP336" i="5" s="1"/>
  <c r="AS336" i="5"/>
  <c r="AZ336" i="5"/>
  <c r="BI336" i="5" s="1"/>
  <c r="S337" i="5"/>
  <c r="AG337" i="5" s="1"/>
  <c r="U337" i="5"/>
  <c r="AI337" i="5" s="1"/>
  <c r="W337" i="5"/>
  <c r="Z337" i="5"/>
  <c r="AW337" i="5" s="1"/>
  <c r="AB337" i="5"/>
  <c r="AY337" i="5" s="1"/>
  <c r="BH337" i="5" s="1"/>
  <c r="AD337" i="5"/>
  <c r="BA337" i="5" s="1"/>
  <c r="BJ337" i="5" s="1"/>
  <c r="AJ337" i="5"/>
  <c r="BP337" i="5" s="1"/>
  <c r="AS337" i="5"/>
  <c r="AZ337" i="5"/>
  <c r="S338" i="5"/>
  <c r="AG338" i="5" s="1"/>
  <c r="U338" i="5"/>
  <c r="AI338" i="5" s="1"/>
  <c r="AR338" i="5" s="1"/>
  <c r="W338" i="5"/>
  <c r="AK338" i="5" s="1"/>
  <c r="Z338" i="5"/>
  <c r="AW338" i="5" s="1"/>
  <c r="BE338" i="5" s="1"/>
  <c r="AB338" i="5"/>
  <c r="AY338" i="5" s="1"/>
  <c r="BG338" i="5" s="1"/>
  <c r="AD338" i="5"/>
  <c r="BA338" i="5" s="1"/>
  <c r="AJ338" i="5"/>
  <c r="BP338" i="5" s="1"/>
  <c r="AS338" i="5"/>
  <c r="AZ338" i="5"/>
  <c r="BS338" i="5" s="1"/>
  <c r="S339" i="5"/>
  <c r="AG339" i="5" s="1"/>
  <c r="U339" i="5"/>
  <c r="AI339" i="5" s="1"/>
  <c r="AQ339" i="5" s="1"/>
  <c r="W339" i="5"/>
  <c r="AK339" i="5" s="1"/>
  <c r="AU339" i="5" s="1"/>
  <c r="Z339" i="5"/>
  <c r="AW339" i="5" s="1"/>
  <c r="AB339" i="5"/>
  <c r="AY339" i="5" s="1"/>
  <c r="BG339" i="5" s="1"/>
  <c r="AD339" i="5"/>
  <c r="BA339" i="5" s="1"/>
  <c r="AJ339" i="5"/>
  <c r="BP339" i="5" s="1"/>
  <c r="AS339" i="5"/>
  <c r="AZ339" i="5"/>
  <c r="BS339" i="5" s="1"/>
  <c r="S340" i="5"/>
  <c r="AG340" i="5" s="1"/>
  <c r="AN340" i="5" s="1"/>
  <c r="U340" i="5"/>
  <c r="AI340" i="5" s="1"/>
  <c r="AQ340" i="5" s="1"/>
  <c r="W340" i="5"/>
  <c r="Z340" i="5"/>
  <c r="AW340" i="5" s="1"/>
  <c r="BE340" i="5" s="1"/>
  <c r="AB340" i="5"/>
  <c r="AY340" i="5" s="1"/>
  <c r="BH340" i="5" s="1"/>
  <c r="AD340" i="5"/>
  <c r="BA340" i="5" s="1"/>
  <c r="BK340" i="5" s="1"/>
  <c r="AJ340" i="5"/>
  <c r="BP340" i="5" s="1"/>
  <c r="AS340" i="5"/>
  <c r="AZ340" i="5"/>
  <c r="BS340" i="5" s="1"/>
  <c r="S341" i="5"/>
  <c r="AG341" i="5" s="1"/>
  <c r="AO341" i="5" s="1"/>
  <c r="U341" i="5"/>
  <c r="AI341" i="5" s="1"/>
  <c r="W341" i="5"/>
  <c r="AK341" i="5" s="1"/>
  <c r="AU341" i="5" s="1"/>
  <c r="Z341" i="5"/>
  <c r="AW341" i="5" s="1"/>
  <c r="AB341" i="5"/>
  <c r="AY341" i="5" s="1"/>
  <c r="BH341" i="5" s="1"/>
  <c r="AD341" i="5"/>
  <c r="BA341" i="5" s="1"/>
  <c r="BJ341" i="5" s="1"/>
  <c r="AJ341" i="5"/>
  <c r="BP341" i="5" s="1"/>
  <c r="AS341" i="5"/>
  <c r="AZ341" i="5"/>
  <c r="S342" i="5"/>
  <c r="AG342" i="5" s="1"/>
  <c r="U342" i="5"/>
  <c r="AI342" i="5" s="1"/>
  <c r="AR342" i="5" s="1"/>
  <c r="W342" i="5"/>
  <c r="AK342" i="5" s="1"/>
  <c r="AT342" i="5" s="1"/>
  <c r="Z342" i="5"/>
  <c r="AW342" i="5" s="1"/>
  <c r="AB342" i="5"/>
  <c r="AY342" i="5" s="1"/>
  <c r="BG342" i="5" s="1"/>
  <c r="AD342" i="5"/>
  <c r="BA342" i="5" s="1"/>
  <c r="AJ342" i="5"/>
  <c r="BP342" i="5" s="1"/>
  <c r="AS342" i="5"/>
  <c r="AZ342" i="5"/>
  <c r="BI342" i="5" s="1"/>
  <c r="S343" i="5"/>
  <c r="AG343" i="5" s="1"/>
  <c r="U343" i="5"/>
  <c r="AI343" i="5" s="1"/>
  <c r="AQ343" i="5" s="1"/>
  <c r="W343" i="5"/>
  <c r="Z343" i="5"/>
  <c r="AW343" i="5" s="1"/>
  <c r="BD343" i="5" s="1"/>
  <c r="AB343" i="5"/>
  <c r="AY343" i="5" s="1"/>
  <c r="BG343" i="5" s="1"/>
  <c r="AD343" i="5"/>
  <c r="BA343" i="5" s="1"/>
  <c r="AJ343" i="5"/>
  <c r="BP343" i="5" s="1"/>
  <c r="AS343" i="5"/>
  <c r="AZ343" i="5"/>
  <c r="BS343" i="5" s="1"/>
  <c r="S344" i="5"/>
  <c r="AG344" i="5" s="1"/>
  <c r="U344" i="5"/>
  <c r="AI344" i="5" s="1"/>
  <c r="AQ344" i="5" s="1"/>
  <c r="W344" i="5"/>
  <c r="Z344" i="5"/>
  <c r="AW344" i="5" s="1"/>
  <c r="BE344" i="5" s="1"/>
  <c r="AB344" i="5"/>
  <c r="AY344" i="5" s="1"/>
  <c r="BH344" i="5" s="1"/>
  <c r="AD344" i="5"/>
  <c r="BA344" i="5" s="1"/>
  <c r="AJ344" i="5"/>
  <c r="AS344" i="5"/>
  <c r="AZ344" i="5"/>
  <c r="BS344" i="5" s="1"/>
  <c r="BP344" i="5"/>
  <c r="S345" i="5"/>
  <c r="AG345" i="5" s="1"/>
  <c r="AO345" i="5" s="1"/>
  <c r="U345" i="5"/>
  <c r="AI345" i="5" s="1"/>
  <c r="W345" i="5"/>
  <c r="AK345" i="5" s="1"/>
  <c r="AT345" i="5" s="1"/>
  <c r="Z345" i="5"/>
  <c r="AW345" i="5" s="1"/>
  <c r="AB345" i="5"/>
  <c r="AY345" i="5" s="1"/>
  <c r="BH345" i="5" s="1"/>
  <c r="AD345" i="5"/>
  <c r="BA345" i="5" s="1"/>
  <c r="BJ345" i="5" s="1"/>
  <c r="AJ345" i="5"/>
  <c r="BP345" i="5" s="1"/>
  <c r="AS345" i="5"/>
  <c r="AZ345" i="5"/>
  <c r="BI345" i="5" s="1"/>
  <c r="S346" i="5"/>
  <c r="AG346" i="5" s="1"/>
  <c r="U346" i="5"/>
  <c r="AI346" i="5" s="1"/>
  <c r="AQ346" i="5" s="1"/>
  <c r="W346" i="5"/>
  <c r="AK346" i="5" s="1"/>
  <c r="AT346" i="5" s="1"/>
  <c r="Z346" i="5"/>
  <c r="AW346" i="5" s="1"/>
  <c r="BD346" i="5" s="1"/>
  <c r="AB346" i="5"/>
  <c r="AY346" i="5" s="1"/>
  <c r="BG346" i="5" s="1"/>
  <c r="AD346" i="5"/>
  <c r="BA346" i="5" s="1"/>
  <c r="AJ346" i="5"/>
  <c r="AS346" i="5"/>
  <c r="AZ346" i="5"/>
  <c r="BS346" i="5" s="1"/>
  <c r="BI346" i="5"/>
  <c r="BP346" i="5"/>
  <c r="S347" i="5"/>
  <c r="AG347" i="5" s="1"/>
  <c r="AO347" i="5" s="1"/>
  <c r="U347" i="5"/>
  <c r="AI347" i="5" s="1"/>
  <c r="W347" i="5"/>
  <c r="Z347" i="5"/>
  <c r="AW347" i="5" s="1"/>
  <c r="BE347" i="5" s="1"/>
  <c r="AB347" i="5"/>
  <c r="AY347" i="5" s="1"/>
  <c r="BG347" i="5" s="1"/>
  <c r="AD347" i="5"/>
  <c r="BA347" i="5" s="1"/>
  <c r="AJ347" i="5"/>
  <c r="BP347" i="5" s="1"/>
  <c r="AS347" i="5"/>
  <c r="AZ347" i="5"/>
  <c r="BS347" i="5" s="1"/>
  <c r="S348" i="5"/>
  <c r="AG348" i="5" s="1"/>
  <c r="AO348" i="5" s="1"/>
  <c r="U348" i="5"/>
  <c r="AI348" i="5" s="1"/>
  <c r="AQ348" i="5" s="1"/>
  <c r="W348" i="5"/>
  <c r="Z348" i="5"/>
  <c r="AW348" i="5" s="1"/>
  <c r="AB348" i="5"/>
  <c r="AY348" i="5" s="1"/>
  <c r="BG348" i="5" s="1"/>
  <c r="AD348" i="5"/>
  <c r="BA348" i="5" s="1"/>
  <c r="AJ348" i="5"/>
  <c r="BP348" i="5" s="1"/>
  <c r="AS348" i="5"/>
  <c r="AZ348" i="5"/>
  <c r="BS348" i="5" s="1"/>
  <c r="S349" i="5"/>
  <c r="AG349" i="5" s="1"/>
  <c r="U349" i="5"/>
  <c r="AI349" i="5" s="1"/>
  <c r="AQ349" i="5" s="1"/>
  <c r="W349" i="5"/>
  <c r="AK349" i="5" s="1"/>
  <c r="AT349" i="5" s="1"/>
  <c r="Z349" i="5"/>
  <c r="AW349" i="5" s="1"/>
  <c r="AB349" i="5"/>
  <c r="AY349" i="5" s="1"/>
  <c r="BH349" i="5" s="1"/>
  <c r="AD349" i="5"/>
  <c r="BA349" i="5" s="1"/>
  <c r="BJ349" i="5" s="1"/>
  <c r="AJ349" i="5"/>
  <c r="BP349" i="5" s="1"/>
  <c r="AS349" i="5"/>
  <c r="AZ349" i="5"/>
  <c r="BS349" i="5" s="1"/>
  <c r="S350" i="5"/>
  <c r="AG350" i="5" s="1"/>
  <c r="U350" i="5"/>
  <c r="AI350" i="5" s="1"/>
  <c r="AR350" i="5" s="1"/>
  <c r="W350" i="5"/>
  <c r="AK350" i="5" s="1"/>
  <c r="AT350" i="5" s="1"/>
  <c r="Z350" i="5"/>
  <c r="AW350" i="5" s="1"/>
  <c r="BE350" i="5" s="1"/>
  <c r="AB350" i="5"/>
  <c r="AY350" i="5" s="1"/>
  <c r="BG350" i="5" s="1"/>
  <c r="AD350" i="5"/>
  <c r="BA350" i="5" s="1"/>
  <c r="AJ350" i="5"/>
  <c r="BP350" i="5" s="1"/>
  <c r="AS350" i="5"/>
  <c r="AZ350" i="5"/>
  <c r="BI350" i="5" s="1"/>
  <c r="S351" i="5"/>
  <c r="AG351" i="5" s="1"/>
  <c r="U351" i="5"/>
  <c r="AI351" i="5" s="1"/>
  <c r="AQ351" i="5" s="1"/>
  <c r="W351" i="5"/>
  <c r="Z351" i="5"/>
  <c r="AW351" i="5" s="1"/>
  <c r="AB351" i="5"/>
  <c r="AY351" i="5" s="1"/>
  <c r="BG351" i="5" s="1"/>
  <c r="AD351" i="5"/>
  <c r="BA351" i="5" s="1"/>
  <c r="AJ351" i="5"/>
  <c r="BP351" i="5" s="1"/>
  <c r="AS351" i="5"/>
  <c r="AZ351" i="5"/>
  <c r="BI351" i="5" s="1"/>
  <c r="S352" i="5"/>
  <c r="AG352" i="5" s="1"/>
  <c r="AN352" i="5" s="1"/>
  <c r="U352" i="5"/>
  <c r="AI352" i="5" s="1"/>
  <c r="AQ352" i="5" s="1"/>
  <c r="W352" i="5"/>
  <c r="Z352" i="5"/>
  <c r="AW352" i="5" s="1"/>
  <c r="AB352" i="5"/>
  <c r="AY352" i="5" s="1"/>
  <c r="BH352" i="5" s="1"/>
  <c r="AD352" i="5"/>
  <c r="BA352" i="5" s="1"/>
  <c r="BK352" i="5" s="1"/>
  <c r="AJ352" i="5"/>
  <c r="BP352" i="5" s="1"/>
  <c r="AS352" i="5"/>
  <c r="AZ352" i="5"/>
  <c r="BS352" i="5" s="1"/>
  <c r="S353" i="5"/>
  <c r="AG353" i="5" s="1"/>
  <c r="AO353" i="5" s="1"/>
  <c r="U353" i="5"/>
  <c r="AI353" i="5" s="1"/>
  <c r="W353" i="5"/>
  <c r="AK353" i="5" s="1"/>
  <c r="Z353" i="5"/>
  <c r="AW353" i="5" s="1"/>
  <c r="AB353" i="5"/>
  <c r="AY353" i="5" s="1"/>
  <c r="BH353" i="5" s="1"/>
  <c r="AD353" i="5"/>
  <c r="BA353" i="5" s="1"/>
  <c r="AJ353" i="5"/>
  <c r="BP353" i="5" s="1"/>
  <c r="AS353" i="5"/>
  <c r="AZ353" i="5"/>
  <c r="BS353" i="5" s="1"/>
  <c r="Z335" i="5"/>
  <c r="AW335" i="5" s="1"/>
  <c r="BD335" i="5" s="1"/>
  <c r="AZ335" i="5"/>
  <c r="BS335" i="5" s="1"/>
  <c r="AJ335" i="5"/>
  <c r="BP335" i="5" s="1"/>
  <c r="AS335" i="5"/>
  <c r="AD335" i="5"/>
  <c r="BA335" i="5" s="1"/>
  <c r="BJ335" i="5" s="1"/>
  <c r="AB335" i="5"/>
  <c r="AY335" i="5" s="1"/>
  <c r="BH335" i="5" s="1"/>
  <c r="S335" i="5"/>
  <c r="AG335" i="5" s="1"/>
  <c r="AN335" i="5" s="1"/>
  <c r="U335" i="5"/>
  <c r="AI335" i="5" s="1"/>
  <c r="AQ335" i="5" s="1"/>
  <c r="W335" i="5"/>
  <c r="AK335" i="5" s="1"/>
  <c r="AT335" i="5" s="1"/>
  <c r="S306" i="5"/>
  <c r="Z306" i="5" s="1"/>
  <c r="U306" i="5"/>
  <c r="AB306" i="5" s="1"/>
  <c r="AN306" i="5" s="1"/>
  <c r="W306" i="5"/>
  <c r="AD306" i="5" s="1"/>
  <c r="AC306" i="5"/>
  <c r="AI306" i="5"/>
  <c r="AO306" i="5"/>
  <c r="S307" i="5"/>
  <c r="Z307" i="5" s="1"/>
  <c r="AH307" i="5" s="1"/>
  <c r="U307" i="5"/>
  <c r="AB307" i="5" s="1"/>
  <c r="W307" i="5"/>
  <c r="AC307" i="5"/>
  <c r="AI307" i="5"/>
  <c r="AO307" i="5"/>
  <c r="S308" i="5"/>
  <c r="Z308" i="5" s="1"/>
  <c r="U308" i="5"/>
  <c r="AB308" i="5" s="1"/>
  <c r="AN308" i="5" s="1"/>
  <c r="W308" i="5"/>
  <c r="AC308" i="5"/>
  <c r="AI308" i="5"/>
  <c r="AO308" i="5"/>
  <c r="S309" i="5"/>
  <c r="Z309" i="5" s="1"/>
  <c r="AH309" i="5" s="1"/>
  <c r="U309" i="5"/>
  <c r="AB309" i="5" s="1"/>
  <c r="W309" i="5"/>
  <c r="AD309" i="5" s="1"/>
  <c r="AC309" i="5"/>
  <c r="AI309" i="5"/>
  <c r="AO309" i="5"/>
  <c r="W305" i="5"/>
  <c r="AD305" i="5" s="1"/>
  <c r="AT305" i="5" s="1"/>
  <c r="S305" i="5"/>
  <c r="Z305" i="5" s="1"/>
  <c r="AH305" i="5" s="1"/>
  <c r="AO305" i="5"/>
  <c r="AI305" i="5"/>
  <c r="AC305" i="5"/>
  <c r="U305" i="5"/>
  <c r="AB305" i="5" s="1"/>
  <c r="S295" i="5"/>
  <c r="Z295" i="5" s="1"/>
  <c r="U295" i="5"/>
  <c r="AB295" i="5" s="1"/>
  <c r="W295" i="5"/>
  <c r="AD295" i="5" s="1"/>
  <c r="AA295" i="5"/>
  <c r="AI295" i="5" s="1"/>
  <c r="AC295" i="5"/>
  <c r="AO295" i="5" s="1"/>
  <c r="AE295" i="5"/>
  <c r="AU295" i="5" s="1"/>
  <c r="S296" i="5"/>
  <c r="Z296" i="5" s="1"/>
  <c r="AG296" i="5" s="1"/>
  <c r="U296" i="5"/>
  <c r="AB296" i="5" s="1"/>
  <c r="W296" i="5"/>
  <c r="AD296" i="5" s="1"/>
  <c r="AA296" i="5"/>
  <c r="AI296" i="5" s="1"/>
  <c r="AC296" i="5"/>
  <c r="AO296" i="5" s="1"/>
  <c r="AE296" i="5"/>
  <c r="AU296" i="5" s="1"/>
  <c r="S297" i="5"/>
  <c r="Z297" i="5" s="1"/>
  <c r="AG297" i="5" s="1"/>
  <c r="U297" i="5"/>
  <c r="AB297" i="5" s="1"/>
  <c r="W297" i="5"/>
  <c r="AD297" i="5" s="1"/>
  <c r="AA297" i="5"/>
  <c r="AI297" i="5" s="1"/>
  <c r="AC297" i="5"/>
  <c r="AO297" i="5" s="1"/>
  <c r="AE297" i="5"/>
  <c r="AU297" i="5" s="1"/>
  <c r="S298" i="5"/>
  <c r="Z298" i="5" s="1"/>
  <c r="U298" i="5"/>
  <c r="AB298" i="5" s="1"/>
  <c r="W298" i="5"/>
  <c r="AD298" i="5" s="1"/>
  <c r="AS298" i="5" s="1"/>
  <c r="AA298" i="5"/>
  <c r="AI298" i="5" s="1"/>
  <c r="AC298" i="5"/>
  <c r="AO298" i="5" s="1"/>
  <c r="AE298" i="5"/>
  <c r="AU298" i="5" s="1"/>
  <c r="S299" i="5"/>
  <c r="Z299" i="5" s="1"/>
  <c r="AG299" i="5" s="1"/>
  <c r="U299" i="5"/>
  <c r="AB299" i="5" s="1"/>
  <c r="W299" i="5"/>
  <c r="AD299" i="5" s="1"/>
  <c r="AA299" i="5"/>
  <c r="AI299" i="5" s="1"/>
  <c r="AC299" i="5"/>
  <c r="AO299" i="5" s="1"/>
  <c r="AE299" i="5"/>
  <c r="AU299" i="5" s="1"/>
  <c r="S300" i="5"/>
  <c r="Z300" i="5" s="1"/>
  <c r="U300" i="5"/>
  <c r="AB300" i="5" s="1"/>
  <c r="W300" i="5"/>
  <c r="AD300" i="5" s="1"/>
  <c r="AS300" i="5" s="1"/>
  <c r="AA300" i="5"/>
  <c r="AI300" i="5" s="1"/>
  <c r="AC300" i="5"/>
  <c r="AO300" i="5" s="1"/>
  <c r="AE300" i="5"/>
  <c r="AU300" i="5" s="1"/>
  <c r="S301" i="5"/>
  <c r="Z301" i="5" s="1"/>
  <c r="AG301" i="5" s="1"/>
  <c r="U301" i="5"/>
  <c r="AB301" i="5" s="1"/>
  <c r="AM301" i="5" s="1"/>
  <c r="W301" i="5"/>
  <c r="AD301" i="5" s="1"/>
  <c r="AA301" i="5"/>
  <c r="AI301" i="5" s="1"/>
  <c r="AC301" i="5"/>
  <c r="AO301" i="5" s="1"/>
  <c r="AE301" i="5"/>
  <c r="AU301" i="5" s="1"/>
  <c r="S302" i="5"/>
  <c r="Z302" i="5" s="1"/>
  <c r="U302" i="5"/>
  <c r="AB302" i="5" s="1"/>
  <c r="W302" i="5"/>
  <c r="AD302" i="5" s="1"/>
  <c r="AS302" i="5" s="1"/>
  <c r="AA302" i="5"/>
  <c r="AI302" i="5" s="1"/>
  <c r="AC302" i="5"/>
  <c r="AO302" i="5" s="1"/>
  <c r="AE302" i="5"/>
  <c r="AU302" i="5" s="1"/>
  <c r="S303" i="5"/>
  <c r="Z303" i="5" s="1"/>
  <c r="AG303" i="5" s="1"/>
  <c r="U303" i="5"/>
  <c r="AB303" i="5" s="1"/>
  <c r="AM303" i="5" s="1"/>
  <c r="W303" i="5"/>
  <c r="AD303" i="5" s="1"/>
  <c r="AA303" i="5"/>
  <c r="AI303" i="5" s="1"/>
  <c r="AC303" i="5"/>
  <c r="AO303" i="5" s="1"/>
  <c r="AE303" i="5"/>
  <c r="AU303" i="5" s="1"/>
  <c r="S275" i="5"/>
  <c r="Z275" i="5" s="1"/>
  <c r="U275" i="5"/>
  <c r="AB275" i="5" s="1"/>
  <c r="AN275" i="5" s="1"/>
  <c r="W275" i="5"/>
  <c r="AD275" i="5" s="1"/>
  <c r="AA275" i="5"/>
  <c r="AI275" i="5" s="1"/>
  <c r="AC275" i="5"/>
  <c r="AO275" i="5" s="1"/>
  <c r="AE275" i="5"/>
  <c r="AU275" i="5" s="1"/>
  <c r="S276" i="5"/>
  <c r="Z276" i="5" s="1"/>
  <c r="AG276" i="5" s="1"/>
  <c r="U276" i="5"/>
  <c r="AB276" i="5" s="1"/>
  <c r="AP276" i="5" s="1"/>
  <c r="W276" i="5"/>
  <c r="AD276" i="5" s="1"/>
  <c r="AA276" i="5"/>
  <c r="AI276" i="5" s="1"/>
  <c r="AC276" i="5"/>
  <c r="AO276" i="5" s="1"/>
  <c r="AE276" i="5"/>
  <c r="AU276" i="5" s="1"/>
  <c r="S277" i="5"/>
  <c r="Z277" i="5" s="1"/>
  <c r="U277" i="5"/>
  <c r="AB277" i="5" s="1"/>
  <c r="W277" i="5"/>
  <c r="AD277" i="5" s="1"/>
  <c r="AA277" i="5"/>
  <c r="AI277" i="5" s="1"/>
  <c r="AC277" i="5"/>
  <c r="AO277" i="5" s="1"/>
  <c r="AE277" i="5"/>
  <c r="AU277" i="5" s="1"/>
  <c r="S278" i="5"/>
  <c r="Z278" i="5" s="1"/>
  <c r="AG278" i="5" s="1"/>
  <c r="U278" i="5"/>
  <c r="AB278" i="5" s="1"/>
  <c r="AL278" i="5" s="1"/>
  <c r="W278" i="5"/>
  <c r="AD278" i="5" s="1"/>
  <c r="AS278" i="5" s="1"/>
  <c r="AA278" i="5"/>
  <c r="AI278" i="5" s="1"/>
  <c r="AC278" i="5"/>
  <c r="AO278" i="5" s="1"/>
  <c r="AE278" i="5"/>
  <c r="AU278" i="5" s="1"/>
  <c r="S279" i="5"/>
  <c r="Z279" i="5" s="1"/>
  <c r="AG279" i="5" s="1"/>
  <c r="U279" i="5"/>
  <c r="AB279" i="5" s="1"/>
  <c r="AL279" i="5" s="1"/>
  <c r="W279" i="5"/>
  <c r="AD279" i="5" s="1"/>
  <c r="AA279" i="5"/>
  <c r="AI279" i="5" s="1"/>
  <c r="AC279" i="5"/>
  <c r="AO279" i="5" s="1"/>
  <c r="AE279" i="5"/>
  <c r="AU279" i="5" s="1"/>
  <c r="S280" i="5"/>
  <c r="Z280" i="5" s="1"/>
  <c r="AG280" i="5" s="1"/>
  <c r="U280" i="5"/>
  <c r="AB280" i="5" s="1"/>
  <c r="AN280" i="5" s="1"/>
  <c r="W280" i="5"/>
  <c r="AD280" i="5" s="1"/>
  <c r="AS280" i="5" s="1"/>
  <c r="AA280" i="5"/>
  <c r="AI280" i="5" s="1"/>
  <c r="AC280" i="5"/>
  <c r="AO280" i="5" s="1"/>
  <c r="AE280" i="5"/>
  <c r="AU280" i="5" s="1"/>
  <c r="S281" i="5"/>
  <c r="Z281" i="5" s="1"/>
  <c r="AG281" i="5" s="1"/>
  <c r="U281" i="5"/>
  <c r="AB281" i="5" s="1"/>
  <c r="W281" i="5"/>
  <c r="AD281" i="5" s="1"/>
  <c r="AA281" i="5"/>
  <c r="AI281" i="5" s="1"/>
  <c r="AC281" i="5"/>
  <c r="AO281" i="5" s="1"/>
  <c r="AE281" i="5"/>
  <c r="AU281" i="5" s="1"/>
  <c r="S282" i="5"/>
  <c r="Z282" i="5" s="1"/>
  <c r="U282" i="5"/>
  <c r="AB282" i="5" s="1"/>
  <c r="W282" i="5"/>
  <c r="AD282" i="5" s="1"/>
  <c r="AS282" i="5" s="1"/>
  <c r="AA282" i="5"/>
  <c r="AI282" i="5" s="1"/>
  <c r="AC282" i="5"/>
  <c r="AO282" i="5" s="1"/>
  <c r="AE282" i="5"/>
  <c r="AU282" i="5" s="1"/>
  <c r="S283" i="5"/>
  <c r="Z283" i="5" s="1"/>
  <c r="AG283" i="5" s="1"/>
  <c r="U283" i="5"/>
  <c r="AB283" i="5" s="1"/>
  <c r="W283" i="5"/>
  <c r="AD283" i="5" s="1"/>
  <c r="AA283" i="5"/>
  <c r="AI283" i="5" s="1"/>
  <c r="AC283" i="5"/>
  <c r="AO283" i="5" s="1"/>
  <c r="AE283" i="5"/>
  <c r="AU283" i="5" s="1"/>
  <c r="S285" i="5"/>
  <c r="Z285" i="5" s="1"/>
  <c r="U285" i="5"/>
  <c r="AB285" i="5" s="1"/>
  <c r="W285" i="5"/>
  <c r="AD285" i="5" s="1"/>
  <c r="AA285" i="5"/>
  <c r="AI285" i="5" s="1"/>
  <c r="AC285" i="5"/>
  <c r="AO285" i="5" s="1"/>
  <c r="AE285" i="5"/>
  <c r="AU285" i="5" s="1"/>
  <c r="S286" i="5"/>
  <c r="Z286" i="5" s="1"/>
  <c r="AH286" i="5" s="1"/>
  <c r="U286" i="5"/>
  <c r="AB286" i="5" s="1"/>
  <c r="W286" i="5"/>
  <c r="AD286" i="5" s="1"/>
  <c r="AA286" i="5"/>
  <c r="AI286" i="5" s="1"/>
  <c r="AC286" i="5"/>
  <c r="AO286" i="5" s="1"/>
  <c r="AE286" i="5"/>
  <c r="AU286" i="5" s="1"/>
  <c r="S287" i="5"/>
  <c r="Z287" i="5" s="1"/>
  <c r="AH287" i="5" s="1"/>
  <c r="U287" i="5"/>
  <c r="AB287" i="5" s="1"/>
  <c r="W287" i="5"/>
  <c r="AD287" i="5" s="1"/>
  <c r="AA287" i="5"/>
  <c r="AI287" i="5" s="1"/>
  <c r="AC287" i="5"/>
  <c r="AO287" i="5" s="1"/>
  <c r="AE287" i="5"/>
  <c r="AU287" i="5" s="1"/>
  <c r="S288" i="5"/>
  <c r="Z288" i="5" s="1"/>
  <c r="AH288" i="5" s="1"/>
  <c r="U288" i="5"/>
  <c r="AB288" i="5" s="1"/>
  <c r="AM288" i="5" s="1"/>
  <c r="W288" i="5"/>
  <c r="AD288" i="5" s="1"/>
  <c r="AA288" i="5"/>
  <c r="AI288" i="5" s="1"/>
  <c r="AC288" i="5"/>
  <c r="AO288" i="5" s="1"/>
  <c r="AE288" i="5"/>
  <c r="AU288" i="5" s="1"/>
  <c r="S289" i="5"/>
  <c r="Z289" i="5" s="1"/>
  <c r="AH289" i="5" s="1"/>
  <c r="U289" i="5"/>
  <c r="AB289" i="5" s="1"/>
  <c r="W289" i="5"/>
  <c r="AD289" i="5" s="1"/>
  <c r="AA289" i="5"/>
  <c r="AI289" i="5" s="1"/>
  <c r="AC289" i="5"/>
  <c r="AO289" i="5" s="1"/>
  <c r="AE289" i="5"/>
  <c r="AU289" i="5" s="1"/>
  <c r="S290" i="5"/>
  <c r="Z290" i="5" s="1"/>
  <c r="AH290" i="5" s="1"/>
  <c r="U290" i="5"/>
  <c r="AB290" i="5" s="1"/>
  <c r="W290" i="5"/>
  <c r="AD290" i="5" s="1"/>
  <c r="AA290" i="5"/>
  <c r="AI290" i="5" s="1"/>
  <c r="AC290" i="5"/>
  <c r="AO290" i="5" s="1"/>
  <c r="AE290" i="5"/>
  <c r="AU290" i="5" s="1"/>
  <c r="S291" i="5"/>
  <c r="Z291" i="5" s="1"/>
  <c r="AH291" i="5" s="1"/>
  <c r="U291" i="5"/>
  <c r="AB291" i="5" s="1"/>
  <c r="W291" i="5"/>
  <c r="AD291" i="5" s="1"/>
  <c r="AA291" i="5"/>
  <c r="AI291" i="5" s="1"/>
  <c r="AC291" i="5"/>
  <c r="AO291" i="5" s="1"/>
  <c r="AE291" i="5"/>
  <c r="AU291" i="5" s="1"/>
  <c r="S292" i="5"/>
  <c r="Z292" i="5" s="1"/>
  <c r="AF292" i="5" s="1"/>
  <c r="U292" i="5"/>
  <c r="AB292" i="5" s="1"/>
  <c r="W292" i="5"/>
  <c r="AD292" i="5" s="1"/>
  <c r="AA292" i="5"/>
  <c r="AI292" i="5" s="1"/>
  <c r="AC292" i="5"/>
  <c r="AO292" i="5" s="1"/>
  <c r="AE292" i="5"/>
  <c r="AU292" i="5" s="1"/>
  <c r="S293" i="5"/>
  <c r="Z293" i="5" s="1"/>
  <c r="U293" i="5"/>
  <c r="AB293" i="5" s="1"/>
  <c r="W293" i="5"/>
  <c r="AD293" i="5" s="1"/>
  <c r="AA293" i="5"/>
  <c r="AI293" i="5" s="1"/>
  <c r="AC293" i="5"/>
  <c r="AO293" i="5" s="1"/>
  <c r="AE293" i="5"/>
  <c r="AU293" i="5" s="1"/>
  <c r="S265" i="5"/>
  <c r="Z265" i="5" s="1"/>
  <c r="U265" i="5"/>
  <c r="AB265" i="5" s="1"/>
  <c r="W265" i="5"/>
  <c r="AD265" i="5" s="1"/>
  <c r="AA265" i="5"/>
  <c r="AI265" i="5" s="1"/>
  <c r="AC265" i="5"/>
  <c r="AO265" i="5" s="1"/>
  <c r="AE265" i="5"/>
  <c r="AU265" i="5" s="1"/>
  <c r="S266" i="5"/>
  <c r="Z266" i="5" s="1"/>
  <c r="U266" i="5"/>
  <c r="AB266" i="5" s="1"/>
  <c r="W266" i="5"/>
  <c r="AD266" i="5" s="1"/>
  <c r="AA266" i="5"/>
  <c r="AI266" i="5" s="1"/>
  <c r="AC266" i="5"/>
  <c r="AO266" i="5" s="1"/>
  <c r="AE266" i="5"/>
  <c r="AU266" i="5" s="1"/>
  <c r="S267" i="5"/>
  <c r="Z267" i="5" s="1"/>
  <c r="U267" i="5"/>
  <c r="AB267" i="5" s="1"/>
  <c r="W267" i="5"/>
  <c r="AD267" i="5" s="1"/>
  <c r="AA267" i="5"/>
  <c r="AI267" i="5" s="1"/>
  <c r="AC267" i="5"/>
  <c r="AO267" i="5" s="1"/>
  <c r="AE267" i="5"/>
  <c r="AU267" i="5" s="1"/>
  <c r="S268" i="5"/>
  <c r="Z268" i="5" s="1"/>
  <c r="U268" i="5"/>
  <c r="AB268" i="5" s="1"/>
  <c r="W268" i="5"/>
  <c r="AD268" i="5" s="1"/>
  <c r="AA268" i="5"/>
  <c r="AI268" i="5" s="1"/>
  <c r="AC268" i="5"/>
  <c r="AO268" i="5" s="1"/>
  <c r="AE268" i="5"/>
  <c r="AU268" i="5" s="1"/>
  <c r="S269" i="5"/>
  <c r="Z269" i="5" s="1"/>
  <c r="AJ269" i="5" s="1"/>
  <c r="U269" i="5"/>
  <c r="AB269" i="5" s="1"/>
  <c r="W269" i="5"/>
  <c r="AD269" i="5" s="1"/>
  <c r="AA269" i="5"/>
  <c r="AI269" i="5" s="1"/>
  <c r="AC269" i="5"/>
  <c r="AO269" i="5" s="1"/>
  <c r="AE269" i="5"/>
  <c r="AU269" i="5" s="1"/>
  <c r="S270" i="5"/>
  <c r="Z270" i="5" s="1"/>
  <c r="AH270" i="5" s="1"/>
  <c r="U270" i="5"/>
  <c r="AB270" i="5" s="1"/>
  <c r="W270" i="5"/>
  <c r="AD270" i="5" s="1"/>
  <c r="AT270" i="5" s="1"/>
  <c r="AA270" i="5"/>
  <c r="AI270" i="5" s="1"/>
  <c r="AC270" i="5"/>
  <c r="AO270" i="5" s="1"/>
  <c r="AE270" i="5"/>
  <c r="AU270" i="5" s="1"/>
  <c r="S271" i="5"/>
  <c r="Z271" i="5" s="1"/>
  <c r="AH271" i="5" s="1"/>
  <c r="U271" i="5"/>
  <c r="AB271" i="5" s="1"/>
  <c r="W271" i="5"/>
  <c r="AD271" i="5" s="1"/>
  <c r="AT271" i="5" s="1"/>
  <c r="AA271" i="5"/>
  <c r="AI271" i="5" s="1"/>
  <c r="AC271" i="5"/>
  <c r="AO271" i="5" s="1"/>
  <c r="AE271" i="5"/>
  <c r="AU271" i="5" s="1"/>
  <c r="S272" i="5"/>
  <c r="Z272" i="5" s="1"/>
  <c r="AH272" i="5" s="1"/>
  <c r="U272" i="5"/>
  <c r="AB272" i="5" s="1"/>
  <c r="W272" i="5"/>
  <c r="AD272" i="5" s="1"/>
  <c r="AT272" i="5" s="1"/>
  <c r="AA272" i="5"/>
  <c r="AI272" i="5" s="1"/>
  <c r="AC272" i="5"/>
  <c r="AO272" i="5" s="1"/>
  <c r="AE272" i="5"/>
  <c r="AU272" i="5" s="1"/>
  <c r="S273" i="5"/>
  <c r="Z273" i="5" s="1"/>
  <c r="AH273" i="5" s="1"/>
  <c r="U273" i="5"/>
  <c r="AB273" i="5" s="1"/>
  <c r="W273" i="5"/>
  <c r="AD273" i="5" s="1"/>
  <c r="AT273" i="5" s="1"/>
  <c r="AA273" i="5"/>
  <c r="AI273" i="5" s="1"/>
  <c r="AC273" i="5"/>
  <c r="AO273" i="5" s="1"/>
  <c r="AE273" i="5"/>
  <c r="AU273" i="5" s="1"/>
  <c r="S243" i="5"/>
  <c r="Z243" i="5" s="1"/>
  <c r="AG243" i="5" s="1"/>
  <c r="U243" i="5"/>
  <c r="AB243" i="5" s="1"/>
  <c r="AA243" i="5"/>
  <c r="AI243" i="5" s="1"/>
  <c r="AC243" i="5"/>
  <c r="AO243" i="5"/>
  <c r="S244" i="5"/>
  <c r="Z244" i="5" s="1"/>
  <c r="AJ244" i="5" s="1"/>
  <c r="U244" i="5"/>
  <c r="AB244" i="5" s="1"/>
  <c r="AA244" i="5"/>
  <c r="AI244" i="5" s="1"/>
  <c r="AC244" i="5"/>
  <c r="AO244" i="5" s="1"/>
  <c r="S245" i="5"/>
  <c r="Z245" i="5" s="1"/>
  <c r="U245" i="5"/>
  <c r="AB245" i="5" s="1"/>
  <c r="AA245" i="5"/>
  <c r="AI245" i="5" s="1"/>
  <c r="AC245" i="5"/>
  <c r="AO245" i="5" s="1"/>
  <c r="S246" i="5"/>
  <c r="Z246" i="5" s="1"/>
  <c r="AF246" i="5" s="1"/>
  <c r="U246" i="5"/>
  <c r="AB246" i="5" s="1"/>
  <c r="AA246" i="5"/>
  <c r="AI246" i="5" s="1"/>
  <c r="AC246" i="5"/>
  <c r="AO246" i="5" s="1"/>
  <c r="S247" i="5"/>
  <c r="Z247" i="5" s="1"/>
  <c r="AJ247" i="5" s="1"/>
  <c r="U247" i="5"/>
  <c r="AB247" i="5" s="1"/>
  <c r="AA247" i="5"/>
  <c r="AI247" i="5" s="1"/>
  <c r="AC247" i="5"/>
  <c r="AO247" i="5" s="1"/>
  <c r="S248" i="5"/>
  <c r="Z248" i="5" s="1"/>
  <c r="AJ248" i="5" s="1"/>
  <c r="U248" i="5"/>
  <c r="AB248" i="5" s="1"/>
  <c r="AA248" i="5"/>
  <c r="AI248" i="5" s="1"/>
  <c r="AC248" i="5"/>
  <c r="AO248" i="5" s="1"/>
  <c r="S249" i="5"/>
  <c r="Z249" i="5" s="1"/>
  <c r="U249" i="5"/>
  <c r="AB249" i="5" s="1"/>
  <c r="AA249" i="5"/>
  <c r="AI249" i="5" s="1"/>
  <c r="AC249" i="5"/>
  <c r="AO249" i="5" s="1"/>
  <c r="S250" i="5"/>
  <c r="Z250" i="5" s="1"/>
  <c r="AF250" i="5" s="1"/>
  <c r="U250" i="5"/>
  <c r="AB250" i="5" s="1"/>
  <c r="AA250" i="5"/>
  <c r="AI250" i="5" s="1"/>
  <c r="AC250" i="5"/>
  <c r="AO250" i="5" s="1"/>
  <c r="S251" i="5"/>
  <c r="Z251" i="5" s="1"/>
  <c r="AJ251" i="5" s="1"/>
  <c r="U251" i="5"/>
  <c r="AB251" i="5" s="1"/>
  <c r="AA251" i="5"/>
  <c r="AI251" i="5" s="1"/>
  <c r="AC251" i="5"/>
  <c r="AO251" i="5" s="1"/>
  <c r="S252" i="5"/>
  <c r="Z252" i="5" s="1"/>
  <c r="AJ252" i="5" s="1"/>
  <c r="U252" i="5"/>
  <c r="AB252" i="5" s="1"/>
  <c r="AA252" i="5"/>
  <c r="AI252" i="5" s="1"/>
  <c r="AC252" i="5"/>
  <c r="AO252" i="5" s="1"/>
  <c r="S254" i="5"/>
  <c r="Z254" i="5" s="1"/>
  <c r="AG254" i="5" s="1"/>
  <c r="U254" i="5"/>
  <c r="AB254" i="5" s="1"/>
  <c r="AP254" i="5" s="1"/>
  <c r="AA254" i="5"/>
  <c r="AI254" i="5" s="1"/>
  <c r="AC254" i="5"/>
  <c r="AO254" i="5" s="1"/>
  <c r="S255" i="5"/>
  <c r="Z255" i="5" s="1"/>
  <c r="AG255" i="5" s="1"/>
  <c r="U255" i="5"/>
  <c r="AB255" i="5" s="1"/>
  <c r="AA255" i="5"/>
  <c r="AI255" i="5" s="1"/>
  <c r="AC255" i="5"/>
  <c r="AO255" i="5" s="1"/>
  <c r="S256" i="5"/>
  <c r="Z256" i="5" s="1"/>
  <c r="U256" i="5"/>
  <c r="AB256" i="5" s="1"/>
  <c r="AA256" i="5"/>
  <c r="AI256" i="5" s="1"/>
  <c r="AC256" i="5"/>
  <c r="AO256" i="5" s="1"/>
  <c r="S257" i="5"/>
  <c r="Z257" i="5" s="1"/>
  <c r="U257" i="5"/>
  <c r="AB257" i="5" s="1"/>
  <c r="AA257" i="5"/>
  <c r="AI257" i="5" s="1"/>
  <c r="AC257" i="5"/>
  <c r="AO257" i="5" s="1"/>
  <c r="S258" i="5"/>
  <c r="Z258" i="5" s="1"/>
  <c r="U258" i="5"/>
  <c r="AB258" i="5" s="1"/>
  <c r="AA258" i="5"/>
  <c r="AI258" i="5" s="1"/>
  <c r="AC258" i="5"/>
  <c r="AO258" i="5" s="1"/>
  <c r="S259" i="5"/>
  <c r="Z259" i="5" s="1"/>
  <c r="U259" i="5"/>
  <c r="AB259" i="5" s="1"/>
  <c r="AA259" i="5"/>
  <c r="AI259" i="5" s="1"/>
  <c r="AC259" i="5"/>
  <c r="AO259" i="5" s="1"/>
  <c r="S260" i="5"/>
  <c r="Z260" i="5" s="1"/>
  <c r="U260" i="5"/>
  <c r="AB260" i="5" s="1"/>
  <c r="AA260" i="5"/>
  <c r="AI260" i="5" s="1"/>
  <c r="AC260" i="5"/>
  <c r="AO260" i="5" s="1"/>
  <c r="S261" i="5"/>
  <c r="Z261" i="5" s="1"/>
  <c r="AG261" i="5" s="1"/>
  <c r="U261" i="5"/>
  <c r="AB261" i="5" s="1"/>
  <c r="AA261" i="5"/>
  <c r="AI261" i="5" s="1"/>
  <c r="AC261" i="5"/>
  <c r="AO261" i="5" s="1"/>
  <c r="S262" i="5"/>
  <c r="Z262" i="5" s="1"/>
  <c r="U262" i="5"/>
  <c r="AB262" i="5" s="1"/>
  <c r="AA262" i="5"/>
  <c r="AI262" i="5" s="1"/>
  <c r="AC262" i="5"/>
  <c r="AO262" i="5" s="1"/>
  <c r="S263" i="5"/>
  <c r="Z263" i="5" s="1"/>
  <c r="U263" i="5"/>
  <c r="AB263" i="5" s="1"/>
  <c r="AA263" i="5"/>
  <c r="AI263" i="5" s="1"/>
  <c r="AC263" i="5"/>
  <c r="AO263" i="5" s="1"/>
  <c r="S233" i="5"/>
  <c r="Z233" i="5" s="1"/>
  <c r="AG233" i="5" s="1"/>
  <c r="U233" i="5"/>
  <c r="AB233" i="5" s="1"/>
  <c r="AA233" i="5"/>
  <c r="AI233" i="5" s="1"/>
  <c r="AC233" i="5"/>
  <c r="AO233" i="5" s="1"/>
  <c r="S234" i="5"/>
  <c r="Z234" i="5" s="1"/>
  <c r="AG234" i="5" s="1"/>
  <c r="U234" i="5"/>
  <c r="AB234" i="5" s="1"/>
  <c r="AA234" i="5"/>
  <c r="AI234" i="5" s="1"/>
  <c r="AC234" i="5"/>
  <c r="AO234" i="5" s="1"/>
  <c r="S235" i="5"/>
  <c r="Z235" i="5" s="1"/>
  <c r="U235" i="5"/>
  <c r="AB235" i="5" s="1"/>
  <c r="AA235" i="5"/>
  <c r="AI235" i="5" s="1"/>
  <c r="AC235" i="5"/>
  <c r="AO235" i="5" s="1"/>
  <c r="S236" i="5"/>
  <c r="Z236" i="5" s="1"/>
  <c r="AG236" i="5" s="1"/>
  <c r="U236" i="5"/>
  <c r="AB236" i="5" s="1"/>
  <c r="AA236" i="5"/>
  <c r="AI236" i="5" s="1"/>
  <c r="AC236" i="5"/>
  <c r="AO236" i="5" s="1"/>
  <c r="S237" i="5"/>
  <c r="Z237" i="5" s="1"/>
  <c r="AG237" i="5" s="1"/>
  <c r="U237" i="5"/>
  <c r="AB237" i="5" s="1"/>
  <c r="AA237" i="5"/>
  <c r="AI237" i="5" s="1"/>
  <c r="AC237" i="5"/>
  <c r="AO237" i="5"/>
  <c r="S238" i="5"/>
  <c r="Z238" i="5" s="1"/>
  <c r="AG238" i="5" s="1"/>
  <c r="U238" i="5"/>
  <c r="AB238" i="5" s="1"/>
  <c r="AA238" i="5"/>
  <c r="AI238" i="5" s="1"/>
  <c r="AC238" i="5"/>
  <c r="AO238" i="5" s="1"/>
  <c r="S239" i="5"/>
  <c r="Z239" i="5" s="1"/>
  <c r="AG239" i="5" s="1"/>
  <c r="U239" i="5"/>
  <c r="AB239" i="5" s="1"/>
  <c r="AA239" i="5"/>
  <c r="AI239" i="5" s="1"/>
  <c r="AC239" i="5"/>
  <c r="AO239" i="5" s="1"/>
  <c r="S240" i="5"/>
  <c r="Z240" i="5" s="1"/>
  <c r="AG240" i="5" s="1"/>
  <c r="U240" i="5"/>
  <c r="AB240" i="5" s="1"/>
  <c r="AA240" i="5"/>
  <c r="AI240" i="5" s="1"/>
  <c r="AC240" i="5"/>
  <c r="AO240" i="5" s="1"/>
  <c r="S241" i="5"/>
  <c r="Z241" i="5" s="1"/>
  <c r="AG241" i="5" s="1"/>
  <c r="U241" i="5"/>
  <c r="AB241" i="5" s="1"/>
  <c r="AA241" i="5"/>
  <c r="AI241" i="5" s="1"/>
  <c r="AC241" i="5"/>
  <c r="AO241" i="5" s="1"/>
  <c r="S213" i="5"/>
  <c r="Z213" i="5" s="1"/>
  <c r="U213" i="5"/>
  <c r="AB213" i="5" s="1"/>
  <c r="AN213" i="5" s="1"/>
  <c r="AA213" i="5"/>
  <c r="AI213" i="5" s="1"/>
  <c r="AC213" i="5"/>
  <c r="AO213" i="5" s="1"/>
  <c r="S214" i="5"/>
  <c r="Z214" i="5" s="1"/>
  <c r="U214" i="5"/>
  <c r="AB214" i="5" s="1"/>
  <c r="AN214" i="5" s="1"/>
  <c r="AA214" i="5"/>
  <c r="AI214" i="5" s="1"/>
  <c r="AC214" i="5"/>
  <c r="AO214" i="5" s="1"/>
  <c r="S215" i="5"/>
  <c r="Z215" i="5" s="1"/>
  <c r="U215" i="5"/>
  <c r="AB215" i="5" s="1"/>
  <c r="AA215" i="5"/>
  <c r="AI215" i="5" s="1"/>
  <c r="AC215" i="5"/>
  <c r="AO215" i="5" s="1"/>
  <c r="S216" i="5"/>
  <c r="Z216" i="5" s="1"/>
  <c r="U216" i="5"/>
  <c r="AB216" i="5" s="1"/>
  <c r="AA216" i="5"/>
  <c r="AI216" i="5" s="1"/>
  <c r="AC216" i="5"/>
  <c r="AO216" i="5" s="1"/>
  <c r="S217" i="5"/>
  <c r="Z217" i="5" s="1"/>
  <c r="U217" i="5"/>
  <c r="AB217" i="5" s="1"/>
  <c r="AL217" i="5" s="1"/>
  <c r="AA217" i="5"/>
  <c r="AI217" i="5" s="1"/>
  <c r="AC217" i="5"/>
  <c r="AO217" i="5" s="1"/>
  <c r="S218" i="5"/>
  <c r="Z218" i="5" s="1"/>
  <c r="U218" i="5"/>
  <c r="AB218" i="5" s="1"/>
  <c r="AA218" i="5"/>
  <c r="AI218" i="5" s="1"/>
  <c r="AC218" i="5"/>
  <c r="AO218" i="5" s="1"/>
  <c r="S219" i="5"/>
  <c r="Z219" i="5" s="1"/>
  <c r="AG219" i="5" s="1"/>
  <c r="U219" i="5"/>
  <c r="AB219" i="5" s="1"/>
  <c r="AA219" i="5"/>
  <c r="AI219" i="5" s="1"/>
  <c r="AC219" i="5"/>
  <c r="AO219" i="5" s="1"/>
  <c r="S220" i="5"/>
  <c r="Z220" i="5" s="1"/>
  <c r="U220" i="5"/>
  <c r="AB220" i="5" s="1"/>
  <c r="AA220" i="5"/>
  <c r="AI220" i="5" s="1"/>
  <c r="AC220" i="5"/>
  <c r="AO220" i="5" s="1"/>
  <c r="S221" i="5"/>
  <c r="Z221" i="5" s="1"/>
  <c r="U221" i="5"/>
  <c r="AB221" i="5" s="1"/>
  <c r="AL221" i="5" s="1"/>
  <c r="AA221" i="5"/>
  <c r="AI221" i="5" s="1"/>
  <c r="AC221" i="5"/>
  <c r="AO221" i="5" s="1"/>
  <c r="S223" i="5"/>
  <c r="Z223" i="5" s="1"/>
  <c r="U223" i="5"/>
  <c r="AB223" i="5" s="1"/>
  <c r="AN223" i="5" s="1"/>
  <c r="AA223" i="5"/>
  <c r="AI223" i="5" s="1"/>
  <c r="AC223" i="5"/>
  <c r="AO223" i="5" s="1"/>
  <c r="S224" i="5"/>
  <c r="Z224" i="5" s="1"/>
  <c r="U224" i="5"/>
  <c r="AB224" i="5" s="1"/>
  <c r="AA224" i="5"/>
  <c r="AI224" i="5" s="1"/>
  <c r="AC224" i="5"/>
  <c r="AO224" i="5" s="1"/>
  <c r="S225" i="5"/>
  <c r="Z225" i="5" s="1"/>
  <c r="U225" i="5"/>
  <c r="AB225" i="5" s="1"/>
  <c r="AA225" i="5"/>
  <c r="AI225" i="5" s="1"/>
  <c r="AC225" i="5"/>
  <c r="AO225" i="5" s="1"/>
  <c r="S226" i="5"/>
  <c r="Z226" i="5" s="1"/>
  <c r="U226" i="5"/>
  <c r="AB226" i="5" s="1"/>
  <c r="AA226" i="5"/>
  <c r="AI226" i="5" s="1"/>
  <c r="AC226" i="5"/>
  <c r="AO226" i="5" s="1"/>
  <c r="S227" i="5"/>
  <c r="Z227" i="5" s="1"/>
  <c r="U227" i="5"/>
  <c r="AB227" i="5" s="1"/>
  <c r="AA227" i="5"/>
  <c r="AI227" i="5" s="1"/>
  <c r="AC227" i="5"/>
  <c r="AO227" i="5" s="1"/>
  <c r="S228" i="5"/>
  <c r="Z228" i="5" s="1"/>
  <c r="U228" i="5"/>
  <c r="AB228" i="5" s="1"/>
  <c r="AA228" i="5"/>
  <c r="AI228" i="5" s="1"/>
  <c r="AC228" i="5"/>
  <c r="AO228" i="5" s="1"/>
  <c r="S229" i="5"/>
  <c r="Z229" i="5" s="1"/>
  <c r="U229" i="5"/>
  <c r="AB229" i="5" s="1"/>
  <c r="AA229" i="5"/>
  <c r="AI229" i="5" s="1"/>
  <c r="AC229" i="5"/>
  <c r="AO229" i="5" s="1"/>
  <c r="S230" i="5"/>
  <c r="Z230" i="5" s="1"/>
  <c r="U230" i="5"/>
  <c r="AB230" i="5" s="1"/>
  <c r="AA230" i="5"/>
  <c r="AI230" i="5" s="1"/>
  <c r="AC230" i="5"/>
  <c r="AO230" i="5" s="1"/>
  <c r="S231" i="5"/>
  <c r="Z231" i="5" s="1"/>
  <c r="U231" i="5"/>
  <c r="AB231" i="5" s="1"/>
  <c r="AA231" i="5"/>
  <c r="AI231" i="5" s="1"/>
  <c r="AC231" i="5"/>
  <c r="AO231" i="5" s="1"/>
  <c r="S193" i="5"/>
  <c r="Z193" i="5" s="1"/>
  <c r="U193" i="5"/>
  <c r="AB193" i="5" s="1"/>
  <c r="W193" i="5"/>
  <c r="AD193" i="5" s="1"/>
  <c r="AA193" i="5"/>
  <c r="AI193" i="5" s="1"/>
  <c r="AC193" i="5"/>
  <c r="AO193" i="5" s="1"/>
  <c r="AE193" i="5"/>
  <c r="AU193" i="5" s="1"/>
  <c r="S194" i="5"/>
  <c r="Z194" i="5" s="1"/>
  <c r="AG194" i="5" s="1"/>
  <c r="U194" i="5"/>
  <c r="AB194" i="5" s="1"/>
  <c r="W194" i="5"/>
  <c r="AD194" i="5" s="1"/>
  <c r="AA194" i="5"/>
  <c r="AI194" i="5" s="1"/>
  <c r="AC194" i="5"/>
  <c r="AO194" i="5" s="1"/>
  <c r="AE194" i="5"/>
  <c r="AU194" i="5" s="1"/>
  <c r="S195" i="5"/>
  <c r="Z195" i="5" s="1"/>
  <c r="AG195" i="5" s="1"/>
  <c r="U195" i="5"/>
  <c r="AB195" i="5" s="1"/>
  <c r="W195" i="5"/>
  <c r="AD195" i="5" s="1"/>
  <c r="AA195" i="5"/>
  <c r="AI195" i="5" s="1"/>
  <c r="AC195" i="5"/>
  <c r="AO195" i="5" s="1"/>
  <c r="AE195" i="5"/>
  <c r="AU195" i="5" s="1"/>
  <c r="S196" i="5"/>
  <c r="Z196" i="5" s="1"/>
  <c r="U196" i="5"/>
  <c r="AB196" i="5" s="1"/>
  <c r="W196" i="5"/>
  <c r="AD196" i="5" s="1"/>
  <c r="AA196" i="5"/>
  <c r="AI196" i="5" s="1"/>
  <c r="AC196" i="5"/>
  <c r="AO196" i="5" s="1"/>
  <c r="AE196" i="5"/>
  <c r="AU196" i="5" s="1"/>
  <c r="S197" i="5"/>
  <c r="Z197" i="5" s="1"/>
  <c r="U197" i="5"/>
  <c r="AB197" i="5" s="1"/>
  <c r="W197" i="5"/>
  <c r="AD197" i="5" s="1"/>
  <c r="AA197" i="5"/>
  <c r="AI197" i="5" s="1"/>
  <c r="AC197" i="5"/>
  <c r="AO197" i="5" s="1"/>
  <c r="AE197" i="5"/>
  <c r="AU197" i="5" s="1"/>
  <c r="S198" i="5"/>
  <c r="Z198" i="5" s="1"/>
  <c r="AG198" i="5" s="1"/>
  <c r="U198" i="5"/>
  <c r="AB198" i="5" s="1"/>
  <c r="W198" i="5"/>
  <c r="AD198" i="5" s="1"/>
  <c r="AA198" i="5"/>
  <c r="AI198" i="5" s="1"/>
  <c r="AC198" i="5"/>
  <c r="AO198" i="5" s="1"/>
  <c r="AE198" i="5"/>
  <c r="AU198" i="5" s="1"/>
  <c r="S199" i="5"/>
  <c r="Z199" i="5" s="1"/>
  <c r="U199" i="5"/>
  <c r="AB199" i="5" s="1"/>
  <c r="W199" i="5"/>
  <c r="AD199" i="5" s="1"/>
  <c r="AA199" i="5"/>
  <c r="AI199" i="5" s="1"/>
  <c r="AC199" i="5"/>
  <c r="AO199" i="5" s="1"/>
  <c r="AE199" i="5"/>
  <c r="AU199" i="5" s="1"/>
  <c r="S200" i="5"/>
  <c r="Z200" i="5" s="1"/>
  <c r="U200" i="5"/>
  <c r="AB200" i="5" s="1"/>
  <c r="W200" i="5"/>
  <c r="AD200" i="5" s="1"/>
  <c r="AA200" i="5"/>
  <c r="AI200" i="5" s="1"/>
  <c r="AC200" i="5"/>
  <c r="AO200" i="5" s="1"/>
  <c r="AE200" i="5"/>
  <c r="AU200" i="5" s="1"/>
  <c r="S201" i="5"/>
  <c r="Z201" i="5" s="1"/>
  <c r="U201" i="5"/>
  <c r="AB201" i="5" s="1"/>
  <c r="W201" i="5"/>
  <c r="AD201" i="5" s="1"/>
  <c r="AA201" i="5"/>
  <c r="AI201" i="5" s="1"/>
  <c r="AC201" i="5"/>
  <c r="AO201" i="5" s="1"/>
  <c r="AE201" i="5"/>
  <c r="AU201" i="5" s="1"/>
  <c r="S203" i="5"/>
  <c r="Z203" i="5" s="1"/>
  <c r="U203" i="5"/>
  <c r="AB203" i="5" s="1"/>
  <c r="W203" i="5"/>
  <c r="AD203" i="5" s="1"/>
  <c r="AA203" i="5"/>
  <c r="AI203" i="5" s="1"/>
  <c r="AC203" i="5"/>
  <c r="AO203" i="5" s="1"/>
  <c r="AE203" i="5"/>
  <c r="AU203" i="5" s="1"/>
  <c r="S204" i="5"/>
  <c r="Z204" i="5" s="1"/>
  <c r="AG204" i="5" s="1"/>
  <c r="U204" i="5"/>
  <c r="AB204" i="5" s="1"/>
  <c r="AP204" i="5" s="1"/>
  <c r="W204" i="5"/>
  <c r="AD204" i="5" s="1"/>
  <c r="AA204" i="5"/>
  <c r="AI204" i="5" s="1"/>
  <c r="AC204" i="5"/>
  <c r="AO204" i="5" s="1"/>
  <c r="AE204" i="5"/>
  <c r="AU204" i="5" s="1"/>
  <c r="S205" i="5"/>
  <c r="Z205" i="5" s="1"/>
  <c r="AG205" i="5" s="1"/>
  <c r="U205" i="5"/>
  <c r="AB205" i="5" s="1"/>
  <c r="W205" i="5"/>
  <c r="AD205" i="5" s="1"/>
  <c r="AA205" i="5"/>
  <c r="AI205" i="5" s="1"/>
  <c r="AC205" i="5"/>
  <c r="AO205" i="5" s="1"/>
  <c r="AE205" i="5"/>
  <c r="AU205" i="5" s="1"/>
  <c r="S206" i="5"/>
  <c r="Z206" i="5" s="1"/>
  <c r="AG206" i="5" s="1"/>
  <c r="U206" i="5"/>
  <c r="AB206" i="5" s="1"/>
  <c r="W206" i="5"/>
  <c r="AD206" i="5" s="1"/>
  <c r="AA206" i="5"/>
  <c r="AI206" i="5" s="1"/>
  <c r="AC206" i="5"/>
  <c r="AO206" i="5" s="1"/>
  <c r="AE206" i="5"/>
  <c r="AU206" i="5" s="1"/>
  <c r="S207" i="5"/>
  <c r="Z207" i="5" s="1"/>
  <c r="U207" i="5"/>
  <c r="AB207" i="5" s="1"/>
  <c r="W207" i="5"/>
  <c r="AD207" i="5" s="1"/>
  <c r="AA207" i="5"/>
  <c r="AI207" i="5" s="1"/>
  <c r="AC207" i="5"/>
  <c r="AO207" i="5" s="1"/>
  <c r="AE207" i="5"/>
  <c r="AU207" i="5" s="1"/>
  <c r="S208" i="5"/>
  <c r="Z208" i="5" s="1"/>
  <c r="AG208" i="5" s="1"/>
  <c r="U208" i="5"/>
  <c r="AB208" i="5" s="1"/>
  <c r="AL208" i="5" s="1"/>
  <c r="W208" i="5"/>
  <c r="AD208" i="5" s="1"/>
  <c r="AA208" i="5"/>
  <c r="AI208" i="5" s="1"/>
  <c r="AC208" i="5"/>
  <c r="AO208" i="5" s="1"/>
  <c r="AE208" i="5"/>
  <c r="AU208" i="5" s="1"/>
  <c r="S209" i="5"/>
  <c r="Z209" i="5" s="1"/>
  <c r="AG209" i="5" s="1"/>
  <c r="U209" i="5"/>
  <c r="AB209" i="5" s="1"/>
  <c r="AL209" i="5" s="1"/>
  <c r="W209" i="5"/>
  <c r="AD209" i="5" s="1"/>
  <c r="AA209" i="5"/>
  <c r="AI209" i="5" s="1"/>
  <c r="AC209" i="5"/>
  <c r="AO209" i="5" s="1"/>
  <c r="AE209" i="5"/>
  <c r="AU209" i="5" s="1"/>
  <c r="S210" i="5"/>
  <c r="Z210" i="5" s="1"/>
  <c r="AG210" i="5" s="1"/>
  <c r="U210" i="5"/>
  <c r="AB210" i="5" s="1"/>
  <c r="W210" i="5"/>
  <c r="AD210" i="5" s="1"/>
  <c r="AA210" i="5"/>
  <c r="AI210" i="5" s="1"/>
  <c r="AC210" i="5"/>
  <c r="AO210" i="5" s="1"/>
  <c r="AE210" i="5"/>
  <c r="AU210" i="5" s="1"/>
  <c r="S211" i="5"/>
  <c r="Z211" i="5" s="1"/>
  <c r="U211" i="5"/>
  <c r="AB211" i="5" s="1"/>
  <c r="W211" i="5"/>
  <c r="AD211" i="5" s="1"/>
  <c r="AA211" i="5"/>
  <c r="AI211" i="5" s="1"/>
  <c r="AC211" i="5"/>
  <c r="AO211" i="5" s="1"/>
  <c r="AE211" i="5"/>
  <c r="AU211" i="5" s="1"/>
  <c r="S183" i="5"/>
  <c r="Z183" i="5" s="1"/>
  <c r="U183" i="5"/>
  <c r="AB183" i="5" s="1"/>
  <c r="W183" i="5"/>
  <c r="AD183" i="5" s="1"/>
  <c r="AA183" i="5"/>
  <c r="AI183" i="5" s="1"/>
  <c r="AC183" i="5"/>
  <c r="AO183" i="5" s="1"/>
  <c r="AE183" i="5"/>
  <c r="AU183" i="5" s="1"/>
  <c r="S184" i="5"/>
  <c r="Z184" i="5" s="1"/>
  <c r="AG184" i="5" s="1"/>
  <c r="U184" i="5"/>
  <c r="AB184" i="5" s="1"/>
  <c r="AP184" i="5" s="1"/>
  <c r="W184" i="5"/>
  <c r="AD184" i="5" s="1"/>
  <c r="AA184" i="5"/>
  <c r="AI184" i="5" s="1"/>
  <c r="AC184" i="5"/>
  <c r="AO184" i="5" s="1"/>
  <c r="AE184" i="5"/>
  <c r="AU184" i="5" s="1"/>
  <c r="S185" i="5"/>
  <c r="Z185" i="5" s="1"/>
  <c r="AG185" i="5" s="1"/>
  <c r="U185" i="5"/>
  <c r="AB185" i="5" s="1"/>
  <c r="W185" i="5"/>
  <c r="AD185" i="5" s="1"/>
  <c r="AA185" i="5"/>
  <c r="AI185" i="5" s="1"/>
  <c r="AC185" i="5"/>
  <c r="AO185" i="5" s="1"/>
  <c r="AE185" i="5"/>
  <c r="AU185" i="5" s="1"/>
  <c r="S186" i="5"/>
  <c r="Z186" i="5" s="1"/>
  <c r="AG186" i="5" s="1"/>
  <c r="U186" i="5"/>
  <c r="AB186" i="5" s="1"/>
  <c r="W186" i="5"/>
  <c r="AD186" i="5" s="1"/>
  <c r="AA186" i="5"/>
  <c r="AI186" i="5" s="1"/>
  <c r="AC186" i="5"/>
  <c r="AO186" i="5" s="1"/>
  <c r="AE186" i="5"/>
  <c r="AU186" i="5" s="1"/>
  <c r="S187" i="5"/>
  <c r="Z187" i="5" s="1"/>
  <c r="U187" i="5"/>
  <c r="AB187" i="5" s="1"/>
  <c r="W187" i="5"/>
  <c r="AD187" i="5" s="1"/>
  <c r="AA187" i="5"/>
  <c r="AI187" i="5" s="1"/>
  <c r="AC187" i="5"/>
  <c r="AO187" i="5" s="1"/>
  <c r="AE187" i="5"/>
  <c r="AU187" i="5" s="1"/>
  <c r="S188" i="5"/>
  <c r="Z188" i="5" s="1"/>
  <c r="U188" i="5"/>
  <c r="AB188" i="5" s="1"/>
  <c r="AN188" i="5" s="1"/>
  <c r="W188" i="5"/>
  <c r="AD188" i="5" s="1"/>
  <c r="AS188" i="5" s="1"/>
  <c r="AA188" i="5"/>
  <c r="AI188" i="5" s="1"/>
  <c r="AC188" i="5"/>
  <c r="AO188" i="5" s="1"/>
  <c r="AE188" i="5"/>
  <c r="AU188" i="5" s="1"/>
  <c r="S189" i="5"/>
  <c r="Z189" i="5" s="1"/>
  <c r="U189" i="5"/>
  <c r="AB189" i="5" s="1"/>
  <c r="AN189" i="5" s="1"/>
  <c r="W189" i="5"/>
  <c r="AD189" i="5" s="1"/>
  <c r="AA189" i="5"/>
  <c r="AI189" i="5" s="1"/>
  <c r="AC189" i="5"/>
  <c r="AO189" i="5" s="1"/>
  <c r="AE189" i="5"/>
  <c r="AU189" i="5" s="1"/>
  <c r="S190" i="5"/>
  <c r="Z190" i="5" s="1"/>
  <c r="AG190" i="5" s="1"/>
  <c r="U190" i="5"/>
  <c r="AB190" i="5" s="1"/>
  <c r="AL190" i="5" s="1"/>
  <c r="W190" i="5"/>
  <c r="AD190" i="5" s="1"/>
  <c r="AS190" i="5" s="1"/>
  <c r="AA190" i="5"/>
  <c r="AI190" i="5" s="1"/>
  <c r="AC190" i="5"/>
  <c r="AO190" i="5" s="1"/>
  <c r="AE190" i="5"/>
  <c r="AU190" i="5" s="1"/>
  <c r="S191" i="5"/>
  <c r="Z191" i="5" s="1"/>
  <c r="U191" i="5"/>
  <c r="AB191" i="5" s="1"/>
  <c r="W191" i="5"/>
  <c r="AD191" i="5" s="1"/>
  <c r="AA191" i="5"/>
  <c r="AI191" i="5" s="1"/>
  <c r="AC191" i="5"/>
  <c r="AO191" i="5" s="1"/>
  <c r="AE191" i="5"/>
  <c r="AU191" i="5" s="1"/>
  <c r="S163" i="5"/>
  <c r="Z163" i="5" s="1"/>
  <c r="U163" i="5"/>
  <c r="AB163" i="5" s="1"/>
  <c r="AA163" i="5"/>
  <c r="AI163" i="5" s="1"/>
  <c r="AC163" i="5"/>
  <c r="AO163" i="5" s="1"/>
  <c r="S164" i="5"/>
  <c r="Z164" i="5" s="1"/>
  <c r="AG164" i="5" s="1"/>
  <c r="U164" i="5"/>
  <c r="AB164" i="5" s="1"/>
  <c r="AA164" i="5"/>
  <c r="AI164" i="5" s="1"/>
  <c r="AC164" i="5"/>
  <c r="AO164" i="5" s="1"/>
  <c r="S165" i="5"/>
  <c r="Z165" i="5" s="1"/>
  <c r="AG165" i="5" s="1"/>
  <c r="U165" i="5"/>
  <c r="AB165" i="5" s="1"/>
  <c r="AA165" i="5"/>
  <c r="AI165" i="5" s="1"/>
  <c r="AC165" i="5"/>
  <c r="AO165" i="5" s="1"/>
  <c r="S166" i="5"/>
  <c r="Z166" i="5" s="1"/>
  <c r="U166" i="5"/>
  <c r="AB166" i="5" s="1"/>
  <c r="AA166" i="5"/>
  <c r="AI166" i="5" s="1"/>
  <c r="AC166" i="5"/>
  <c r="AO166" i="5" s="1"/>
  <c r="S167" i="5"/>
  <c r="Z167" i="5" s="1"/>
  <c r="U167" i="5"/>
  <c r="AB167" i="5" s="1"/>
  <c r="AA167" i="5"/>
  <c r="AI167" i="5" s="1"/>
  <c r="AC167" i="5"/>
  <c r="AO167" i="5" s="1"/>
  <c r="S168" i="5"/>
  <c r="Z168" i="5" s="1"/>
  <c r="U168" i="5"/>
  <c r="AB168" i="5" s="1"/>
  <c r="AA168" i="5"/>
  <c r="AI168" i="5" s="1"/>
  <c r="AC168" i="5"/>
  <c r="AO168" i="5" s="1"/>
  <c r="S169" i="5"/>
  <c r="Z169" i="5" s="1"/>
  <c r="U169" i="5"/>
  <c r="AB169" i="5" s="1"/>
  <c r="AA169" i="5"/>
  <c r="AI169" i="5" s="1"/>
  <c r="AC169" i="5"/>
  <c r="AO169" i="5" s="1"/>
  <c r="S170" i="5"/>
  <c r="Z170" i="5" s="1"/>
  <c r="U170" i="5"/>
  <c r="AB170" i="5" s="1"/>
  <c r="AA170" i="5"/>
  <c r="AI170" i="5" s="1"/>
  <c r="AC170" i="5"/>
  <c r="AO170" i="5" s="1"/>
  <c r="S171" i="5"/>
  <c r="Z171" i="5" s="1"/>
  <c r="AG171" i="5" s="1"/>
  <c r="U171" i="5"/>
  <c r="AB171" i="5" s="1"/>
  <c r="AA171" i="5"/>
  <c r="AI171" i="5" s="1"/>
  <c r="AC171" i="5"/>
  <c r="AO171" i="5" s="1"/>
  <c r="S173" i="5"/>
  <c r="Z173" i="5" s="1"/>
  <c r="AG173" i="5" s="1"/>
  <c r="U173" i="5"/>
  <c r="AB173" i="5" s="1"/>
  <c r="W173" i="5"/>
  <c r="AD173" i="5" s="1"/>
  <c r="AS173" i="5" s="1"/>
  <c r="AA173" i="5"/>
  <c r="AI173" i="5" s="1"/>
  <c r="AC173" i="5"/>
  <c r="AO173" i="5" s="1"/>
  <c r="AE173" i="5"/>
  <c r="AU173" i="5" s="1"/>
  <c r="S174" i="5"/>
  <c r="Z174" i="5" s="1"/>
  <c r="AG174" i="5" s="1"/>
  <c r="U174" i="5"/>
  <c r="AB174" i="5" s="1"/>
  <c r="W174" i="5"/>
  <c r="AD174" i="5" s="1"/>
  <c r="AS174" i="5" s="1"/>
  <c r="AA174" i="5"/>
  <c r="AI174" i="5" s="1"/>
  <c r="AC174" i="5"/>
  <c r="AO174" i="5" s="1"/>
  <c r="AE174" i="5"/>
  <c r="AU174" i="5" s="1"/>
  <c r="S175" i="5"/>
  <c r="Z175" i="5" s="1"/>
  <c r="U175" i="5"/>
  <c r="AB175" i="5" s="1"/>
  <c r="W175" i="5"/>
  <c r="AD175" i="5" s="1"/>
  <c r="AS175" i="5" s="1"/>
  <c r="AA175" i="5"/>
  <c r="AI175" i="5" s="1"/>
  <c r="AC175" i="5"/>
  <c r="AO175" i="5" s="1"/>
  <c r="AE175" i="5"/>
  <c r="AU175" i="5" s="1"/>
  <c r="S176" i="5"/>
  <c r="Z176" i="5" s="1"/>
  <c r="AG176" i="5" s="1"/>
  <c r="U176" i="5"/>
  <c r="AB176" i="5" s="1"/>
  <c r="AL176" i="5" s="1"/>
  <c r="W176" i="5"/>
  <c r="AD176" i="5" s="1"/>
  <c r="AS176" i="5" s="1"/>
  <c r="AA176" i="5"/>
  <c r="AI176" i="5" s="1"/>
  <c r="AC176" i="5"/>
  <c r="AO176" i="5" s="1"/>
  <c r="AE176" i="5"/>
  <c r="AU176" i="5" s="1"/>
  <c r="S177" i="5"/>
  <c r="Z177" i="5" s="1"/>
  <c r="U177" i="5"/>
  <c r="AB177" i="5" s="1"/>
  <c r="AL177" i="5" s="1"/>
  <c r="W177" i="5"/>
  <c r="AD177" i="5" s="1"/>
  <c r="AA177" i="5"/>
  <c r="AI177" i="5" s="1"/>
  <c r="AC177" i="5"/>
  <c r="AO177" i="5" s="1"/>
  <c r="AE177" i="5"/>
  <c r="AU177" i="5" s="1"/>
  <c r="S178" i="5"/>
  <c r="Z178" i="5" s="1"/>
  <c r="AG178" i="5" s="1"/>
  <c r="U178" i="5"/>
  <c r="AB178" i="5" s="1"/>
  <c r="AN178" i="5" s="1"/>
  <c r="W178" i="5"/>
  <c r="AD178" i="5" s="1"/>
  <c r="AS178" i="5" s="1"/>
  <c r="AA178" i="5"/>
  <c r="AI178" i="5" s="1"/>
  <c r="AC178" i="5"/>
  <c r="AO178" i="5" s="1"/>
  <c r="AE178" i="5"/>
  <c r="AU178" i="5" s="1"/>
  <c r="S179" i="5"/>
  <c r="Z179" i="5" s="1"/>
  <c r="U179" i="5"/>
  <c r="AB179" i="5" s="1"/>
  <c r="W179" i="5"/>
  <c r="AD179" i="5" s="1"/>
  <c r="AA179" i="5"/>
  <c r="AI179" i="5" s="1"/>
  <c r="AC179" i="5"/>
  <c r="AO179" i="5" s="1"/>
  <c r="AE179" i="5"/>
  <c r="AU179" i="5" s="1"/>
  <c r="S180" i="5"/>
  <c r="Z180" i="5" s="1"/>
  <c r="AG180" i="5" s="1"/>
  <c r="U180" i="5"/>
  <c r="AB180" i="5" s="1"/>
  <c r="W180" i="5"/>
  <c r="AD180" i="5" s="1"/>
  <c r="AS180" i="5" s="1"/>
  <c r="AA180" i="5"/>
  <c r="AI180" i="5" s="1"/>
  <c r="AC180" i="5"/>
  <c r="AO180" i="5" s="1"/>
  <c r="AE180" i="5"/>
  <c r="AU180" i="5" s="1"/>
  <c r="S181" i="5"/>
  <c r="Z181" i="5" s="1"/>
  <c r="U181" i="5"/>
  <c r="AB181" i="5" s="1"/>
  <c r="W181" i="5"/>
  <c r="AD181" i="5" s="1"/>
  <c r="AA181" i="5"/>
  <c r="AI181" i="5" s="1"/>
  <c r="AC181" i="5"/>
  <c r="AO181" i="5" s="1"/>
  <c r="AE181" i="5"/>
  <c r="AU181" i="5" s="1"/>
  <c r="S153" i="5"/>
  <c r="Z153" i="5" s="1"/>
  <c r="AG153" i="5" s="1"/>
  <c r="U153" i="5"/>
  <c r="AB153" i="5" s="1"/>
  <c r="AM153" i="5" s="1"/>
  <c r="AA153" i="5"/>
  <c r="AI153" i="5" s="1"/>
  <c r="AC153" i="5"/>
  <c r="AO153" i="5" s="1"/>
  <c r="S154" i="5"/>
  <c r="Z154" i="5" s="1"/>
  <c r="AG154" i="5" s="1"/>
  <c r="U154" i="5"/>
  <c r="AB154" i="5" s="1"/>
  <c r="AL154" i="5" s="1"/>
  <c r="AA154" i="5"/>
  <c r="AI154" i="5" s="1"/>
  <c r="AC154" i="5"/>
  <c r="AO154" i="5" s="1"/>
  <c r="S155" i="5"/>
  <c r="Z155" i="5" s="1"/>
  <c r="AG155" i="5" s="1"/>
  <c r="U155" i="5"/>
  <c r="AB155" i="5" s="1"/>
  <c r="AA155" i="5"/>
  <c r="AI155" i="5" s="1"/>
  <c r="AC155" i="5"/>
  <c r="AO155" i="5" s="1"/>
  <c r="S156" i="5"/>
  <c r="Z156" i="5" s="1"/>
  <c r="AG156" i="5" s="1"/>
  <c r="U156" i="5"/>
  <c r="AB156" i="5" s="1"/>
  <c r="AA156" i="5"/>
  <c r="AI156" i="5" s="1"/>
  <c r="AC156" i="5"/>
  <c r="AO156" i="5" s="1"/>
  <c r="S157" i="5"/>
  <c r="Z157" i="5" s="1"/>
  <c r="AG157" i="5" s="1"/>
  <c r="U157" i="5"/>
  <c r="AB157" i="5" s="1"/>
  <c r="AA157" i="5"/>
  <c r="AI157" i="5" s="1"/>
  <c r="AC157" i="5"/>
  <c r="AO157" i="5" s="1"/>
  <c r="S158" i="5"/>
  <c r="Z158" i="5" s="1"/>
  <c r="U158" i="5"/>
  <c r="AB158" i="5" s="1"/>
  <c r="AA158" i="5"/>
  <c r="AI158" i="5" s="1"/>
  <c r="AC158" i="5"/>
  <c r="AO158" i="5" s="1"/>
  <c r="S159" i="5"/>
  <c r="Z159" i="5" s="1"/>
  <c r="U159" i="5"/>
  <c r="AB159" i="5" s="1"/>
  <c r="AA159" i="5"/>
  <c r="AI159" i="5" s="1"/>
  <c r="AC159" i="5"/>
  <c r="AO159" i="5" s="1"/>
  <c r="S160" i="5"/>
  <c r="Z160" i="5" s="1"/>
  <c r="AG160" i="5" s="1"/>
  <c r="U160" i="5"/>
  <c r="AB160" i="5" s="1"/>
  <c r="AA160" i="5"/>
  <c r="AI160" i="5" s="1"/>
  <c r="AC160" i="5"/>
  <c r="AO160" i="5" s="1"/>
  <c r="S161" i="5"/>
  <c r="Z161" i="5" s="1"/>
  <c r="U161" i="5"/>
  <c r="AB161" i="5" s="1"/>
  <c r="AA161" i="5"/>
  <c r="AI161" i="5" s="1"/>
  <c r="AC161" i="5"/>
  <c r="AO161" i="5" s="1"/>
  <c r="S133" i="5"/>
  <c r="T133" i="5"/>
  <c r="AA133" i="5" s="1"/>
  <c r="U133" i="5"/>
  <c r="AC133" i="5" s="1"/>
  <c r="V133" i="5"/>
  <c r="AE133" i="5" s="1"/>
  <c r="W133" i="5"/>
  <c r="AH133" i="5" s="1"/>
  <c r="X133" i="5"/>
  <c r="AI133" i="5" s="1"/>
  <c r="S134" i="5"/>
  <c r="T134" i="5"/>
  <c r="U134" i="5"/>
  <c r="AD134" i="5" s="1"/>
  <c r="V134" i="5"/>
  <c r="AF134" i="5" s="1"/>
  <c r="W134" i="5"/>
  <c r="AH134" i="5" s="1"/>
  <c r="X134" i="5"/>
  <c r="AI134" i="5" s="1"/>
  <c r="S135" i="5"/>
  <c r="Z135" i="5" s="1"/>
  <c r="T135" i="5"/>
  <c r="AA135" i="5" s="1"/>
  <c r="U135" i="5"/>
  <c r="AC135" i="5" s="1"/>
  <c r="V135" i="5"/>
  <c r="W135" i="5"/>
  <c r="AH135" i="5" s="1"/>
  <c r="X135" i="5"/>
  <c r="AI135" i="5" s="1"/>
  <c r="S136" i="5"/>
  <c r="T136" i="5"/>
  <c r="AA136" i="5" s="1"/>
  <c r="U136" i="5"/>
  <c r="AD136" i="5" s="1"/>
  <c r="V136" i="5"/>
  <c r="AF136" i="5" s="1"/>
  <c r="W136" i="5"/>
  <c r="AH136" i="5" s="1"/>
  <c r="X136" i="5"/>
  <c r="AI136" i="5" s="1"/>
  <c r="S137" i="5"/>
  <c r="T137" i="5"/>
  <c r="AA137" i="5" s="1"/>
  <c r="U137" i="5"/>
  <c r="AC137" i="5" s="1"/>
  <c r="V137" i="5"/>
  <c r="AE137" i="5" s="1"/>
  <c r="W137" i="5"/>
  <c r="AH137" i="5" s="1"/>
  <c r="X137" i="5"/>
  <c r="AI137" i="5" s="1"/>
  <c r="S138" i="5"/>
  <c r="Z138" i="5" s="1"/>
  <c r="T138" i="5"/>
  <c r="AA138" i="5" s="1"/>
  <c r="U138" i="5"/>
  <c r="AD138" i="5" s="1"/>
  <c r="V138" i="5"/>
  <c r="AF138" i="5" s="1"/>
  <c r="W138" i="5"/>
  <c r="AH138" i="5" s="1"/>
  <c r="X138" i="5"/>
  <c r="AI138" i="5" s="1"/>
  <c r="S139" i="5"/>
  <c r="Z139" i="5" s="1"/>
  <c r="T139" i="5"/>
  <c r="AA139" i="5" s="1"/>
  <c r="U139" i="5"/>
  <c r="AC139" i="5" s="1"/>
  <c r="V139" i="5"/>
  <c r="AE139" i="5" s="1"/>
  <c r="W139" i="5"/>
  <c r="AH139" i="5" s="1"/>
  <c r="X139" i="5"/>
  <c r="AI139" i="5" s="1"/>
  <c r="S140" i="5"/>
  <c r="T140" i="5"/>
  <c r="U140" i="5"/>
  <c r="AD140" i="5" s="1"/>
  <c r="V140" i="5"/>
  <c r="AF140" i="5" s="1"/>
  <c r="W140" i="5"/>
  <c r="AH140" i="5" s="1"/>
  <c r="X140" i="5"/>
  <c r="S141" i="5"/>
  <c r="T141" i="5"/>
  <c r="AA141" i="5" s="1"/>
  <c r="U141" i="5"/>
  <c r="AC141" i="5" s="1"/>
  <c r="V141" i="5"/>
  <c r="AE141" i="5" s="1"/>
  <c r="W141" i="5"/>
  <c r="AH141" i="5" s="1"/>
  <c r="X141" i="5"/>
  <c r="AI141" i="5" s="1"/>
  <c r="S143" i="5"/>
  <c r="T143" i="5"/>
  <c r="U143" i="5"/>
  <c r="AD143" i="5" s="1"/>
  <c r="V143" i="5"/>
  <c r="AF143" i="5" s="1"/>
  <c r="W143" i="5"/>
  <c r="X143" i="5"/>
  <c r="S144" i="5"/>
  <c r="Z144" i="5" s="1"/>
  <c r="T144" i="5"/>
  <c r="U144" i="5"/>
  <c r="AD144" i="5" s="1"/>
  <c r="V144" i="5"/>
  <c r="W144" i="5"/>
  <c r="AG144" i="5" s="1"/>
  <c r="X144" i="5"/>
  <c r="S145" i="5"/>
  <c r="T145" i="5"/>
  <c r="AB145" i="5" s="1"/>
  <c r="U145" i="5"/>
  <c r="AD145" i="5" s="1"/>
  <c r="V145" i="5"/>
  <c r="W145" i="5"/>
  <c r="AH145" i="5" s="1"/>
  <c r="X145" i="5"/>
  <c r="AI145" i="5" s="1"/>
  <c r="S146" i="5"/>
  <c r="Z146" i="5" s="1"/>
  <c r="T146" i="5"/>
  <c r="AB146" i="5" s="1"/>
  <c r="U146" i="5"/>
  <c r="AC146" i="5" s="1"/>
  <c r="V146" i="5"/>
  <c r="AF146" i="5" s="1"/>
  <c r="W146" i="5"/>
  <c r="AH146" i="5" s="1"/>
  <c r="X146" i="5"/>
  <c r="AI146" i="5" s="1"/>
  <c r="S147" i="5"/>
  <c r="T147" i="5"/>
  <c r="AB147" i="5" s="1"/>
  <c r="U147" i="5"/>
  <c r="AD147" i="5" s="1"/>
  <c r="V147" i="5"/>
  <c r="W147" i="5"/>
  <c r="X147" i="5"/>
  <c r="S148" i="5"/>
  <c r="Z148" i="5" s="1"/>
  <c r="T148" i="5"/>
  <c r="AB148" i="5" s="1"/>
  <c r="U148" i="5"/>
  <c r="V148" i="5"/>
  <c r="AF148" i="5" s="1"/>
  <c r="W148" i="5"/>
  <c r="AG148" i="5" s="1"/>
  <c r="X148" i="5"/>
  <c r="AI148" i="5" s="1"/>
  <c r="S149" i="5"/>
  <c r="T149" i="5"/>
  <c r="U149" i="5"/>
  <c r="AD149" i="5" s="1"/>
  <c r="V149" i="5"/>
  <c r="AE149" i="5" s="1"/>
  <c r="W149" i="5"/>
  <c r="X149" i="5"/>
  <c r="AI149" i="5" s="1"/>
  <c r="S150" i="5"/>
  <c r="T150" i="5"/>
  <c r="U150" i="5"/>
  <c r="AD150" i="5" s="1"/>
  <c r="V150" i="5"/>
  <c r="AF150" i="5" s="1"/>
  <c r="W150" i="5"/>
  <c r="X150" i="5"/>
  <c r="AI150" i="5" s="1"/>
  <c r="S151" i="5"/>
  <c r="T151" i="5"/>
  <c r="AB151" i="5" s="1"/>
  <c r="U151" i="5"/>
  <c r="AD151" i="5" s="1"/>
  <c r="V151" i="5"/>
  <c r="AF151" i="5" s="1"/>
  <c r="W151" i="5"/>
  <c r="X151" i="5"/>
  <c r="AI151" i="5" s="1"/>
  <c r="S123" i="5"/>
  <c r="T123" i="5"/>
  <c r="U123" i="5"/>
  <c r="V123" i="5"/>
  <c r="AE123" i="5" s="1"/>
  <c r="W123" i="5"/>
  <c r="AH123" i="5" s="1"/>
  <c r="X123" i="5"/>
  <c r="AI123" i="5" s="1"/>
  <c r="S124" i="5"/>
  <c r="T124" i="5"/>
  <c r="U124" i="5"/>
  <c r="AD124" i="5" s="1"/>
  <c r="V124" i="5"/>
  <c r="AF124" i="5" s="1"/>
  <c r="W124" i="5"/>
  <c r="X124" i="5"/>
  <c r="AI124" i="5" s="1"/>
  <c r="S125" i="5"/>
  <c r="T125" i="5"/>
  <c r="U125" i="5"/>
  <c r="AD125" i="5" s="1"/>
  <c r="V125" i="5"/>
  <c r="AE125" i="5" s="1"/>
  <c r="W125" i="5"/>
  <c r="AH125" i="5" s="1"/>
  <c r="X125" i="5"/>
  <c r="AI125" i="5" s="1"/>
  <c r="S126" i="5"/>
  <c r="T126" i="5"/>
  <c r="U126" i="5"/>
  <c r="AD126" i="5" s="1"/>
  <c r="V126" i="5"/>
  <c r="AF126" i="5" s="1"/>
  <c r="W126" i="5"/>
  <c r="AG126" i="5" s="1"/>
  <c r="X126" i="5"/>
  <c r="AI126" i="5" s="1"/>
  <c r="S127" i="5"/>
  <c r="T127" i="5"/>
  <c r="U127" i="5"/>
  <c r="AD127" i="5" s="1"/>
  <c r="V127" i="5"/>
  <c r="W127" i="5"/>
  <c r="AH127" i="5" s="1"/>
  <c r="X127" i="5"/>
  <c r="AI127" i="5" s="1"/>
  <c r="S128" i="5"/>
  <c r="T128" i="5"/>
  <c r="AA128" i="5" s="1"/>
  <c r="U128" i="5"/>
  <c r="AD128" i="5" s="1"/>
  <c r="V128" i="5"/>
  <c r="W128" i="5"/>
  <c r="X128" i="5"/>
  <c r="AI128" i="5" s="1"/>
  <c r="S129" i="5"/>
  <c r="Z129" i="5" s="1"/>
  <c r="T129" i="5"/>
  <c r="AA129" i="5" s="1"/>
  <c r="U129" i="5"/>
  <c r="V129" i="5"/>
  <c r="AE129" i="5" s="1"/>
  <c r="W129" i="5"/>
  <c r="X129" i="5"/>
  <c r="AI129" i="5" s="1"/>
  <c r="S130" i="5"/>
  <c r="T130" i="5"/>
  <c r="AA130" i="5" s="1"/>
  <c r="U130" i="5"/>
  <c r="V130" i="5"/>
  <c r="AF130" i="5" s="1"/>
  <c r="W130" i="5"/>
  <c r="AG130" i="5" s="1"/>
  <c r="X130" i="5"/>
  <c r="AJ130" i="5" s="1"/>
  <c r="S131" i="5"/>
  <c r="Y131" i="5" s="1"/>
  <c r="T131" i="5"/>
  <c r="U131" i="5"/>
  <c r="V131" i="5"/>
  <c r="AF131" i="5" s="1"/>
  <c r="W131" i="5"/>
  <c r="AH131" i="5" s="1"/>
  <c r="X131" i="5"/>
  <c r="S103" i="5"/>
  <c r="Z103" i="5" s="1"/>
  <c r="T103" i="5"/>
  <c r="AB103" i="5" s="1"/>
  <c r="V103" i="5"/>
  <c r="AE103" i="5" s="1"/>
  <c r="W103" i="5"/>
  <c r="AG103" i="5" s="1"/>
  <c r="S104" i="5"/>
  <c r="Y104" i="5" s="1"/>
  <c r="T104" i="5"/>
  <c r="AA104" i="5" s="1"/>
  <c r="V104" i="5"/>
  <c r="AF104" i="5" s="1"/>
  <c r="W104" i="5"/>
  <c r="AG104" i="5" s="1"/>
  <c r="S105" i="5"/>
  <c r="Z105" i="5" s="1"/>
  <c r="T105" i="5"/>
  <c r="AB105" i="5" s="1"/>
  <c r="V105" i="5"/>
  <c r="W105" i="5"/>
  <c r="AG105" i="5" s="1"/>
  <c r="S106" i="5"/>
  <c r="Z106" i="5" s="1"/>
  <c r="T106" i="5"/>
  <c r="V106" i="5"/>
  <c r="AE106" i="5" s="1"/>
  <c r="W106" i="5"/>
  <c r="S107" i="5"/>
  <c r="Z107" i="5" s="1"/>
  <c r="T107" i="5"/>
  <c r="AB107" i="5" s="1"/>
  <c r="V107" i="5"/>
  <c r="AE107" i="5" s="1"/>
  <c r="W107" i="5"/>
  <c r="AH107" i="5" s="1"/>
  <c r="S108" i="5"/>
  <c r="Z108" i="5" s="1"/>
  <c r="T108" i="5"/>
  <c r="AA108" i="5" s="1"/>
  <c r="V108" i="5"/>
  <c r="W108" i="5"/>
  <c r="AG108" i="5" s="1"/>
  <c r="S109" i="5"/>
  <c r="Z109" i="5" s="1"/>
  <c r="T109" i="5"/>
  <c r="AA109" i="5" s="1"/>
  <c r="V109" i="5"/>
  <c r="AF109" i="5" s="1"/>
  <c r="W109" i="5"/>
  <c r="S110" i="5"/>
  <c r="Y110" i="5" s="1"/>
  <c r="T110" i="5"/>
  <c r="AA110" i="5" s="1"/>
  <c r="V110" i="5"/>
  <c r="AE110" i="5" s="1"/>
  <c r="W110" i="5"/>
  <c r="AH110" i="5" s="1"/>
  <c r="S111" i="5"/>
  <c r="Z111" i="5" s="1"/>
  <c r="T111" i="5"/>
  <c r="AB111" i="5" s="1"/>
  <c r="V111" i="5"/>
  <c r="AE111" i="5" s="1"/>
  <c r="W111" i="5"/>
  <c r="AH111" i="5" s="1"/>
  <c r="S113" i="5"/>
  <c r="Y113" i="5" s="1"/>
  <c r="T113" i="5"/>
  <c r="AA113" i="5" s="1"/>
  <c r="U113" i="5"/>
  <c r="V113" i="5"/>
  <c r="AF113" i="5" s="1"/>
  <c r="W113" i="5"/>
  <c r="AH113" i="5" s="1"/>
  <c r="X113" i="5"/>
  <c r="AJ113" i="5" s="1"/>
  <c r="S114" i="5"/>
  <c r="Z114" i="5" s="1"/>
  <c r="T114" i="5"/>
  <c r="AA114" i="5" s="1"/>
  <c r="U114" i="5"/>
  <c r="AD114" i="5" s="1"/>
  <c r="V114" i="5"/>
  <c r="AE114" i="5" s="1"/>
  <c r="W114" i="5"/>
  <c r="AG114" i="5" s="1"/>
  <c r="X114" i="5"/>
  <c r="AI114" i="5" s="1"/>
  <c r="S115" i="5"/>
  <c r="Y115" i="5" s="1"/>
  <c r="T115" i="5"/>
  <c r="AA115" i="5" s="1"/>
  <c r="U115" i="5"/>
  <c r="AD115" i="5" s="1"/>
  <c r="V115" i="5"/>
  <c r="AF115" i="5" s="1"/>
  <c r="W115" i="5"/>
  <c r="AH115" i="5" s="1"/>
  <c r="X115" i="5"/>
  <c r="AJ115" i="5" s="1"/>
  <c r="S116" i="5"/>
  <c r="Y116" i="5" s="1"/>
  <c r="T116" i="5"/>
  <c r="AA116" i="5" s="1"/>
  <c r="U116" i="5"/>
  <c r="AD116" i="5" s="1"/>
  <c r="V116" i="5"/>
  <c r="AE116" i="5" s="1"/>
  <c r="W116" i="5"/>
  <c r="AG116" i="5" s="1"/>
  <c r="X116" i="5"/>
  <c r="AI116" i="5" s="1"/>
  <c r="S117" i="5"/>
  <c r="Y117" i="5" s="1"/>
  <c r="T117" i="5"/>
  <c r="AA117" i="5" s="1"/>
  <c r="U117" i="5"/>
  <c r="AD117" i="5" s="1"/>
  <c r="V117" i="5"/>
  <c r="AE117" i="5" s="1"/>
  <c r="W117" i="5"/>
  <c r="X117" i="5"/>
  <c r="S118" i="5"/>
  <c r="Z118" i="5" s="1"/>
  <c r="T118" i="5"/>
  <c r="AA118" i="5" s="1"/>
  <c r="U118" i="5"/>
  <c r="AD118" i="5" s="1"/>
  <c r="V118" i="5"/>
  <c r="AE118" i="5" s="1"/>
  <c r="W118" i="5"/>
  <c r="X118" i="5"/>
  <c r="S119" i="5"/>
  <c r="Y119" i="5" s="1"/>
  <c r="T119" i="5"/>
  <c r="AA119" i="5" s="1"/>
  <c r="U119" i="5"/>
  <c r="AC119" i="5" s="1"/>
  <c r="V119" i="5"/>
  <c r="AE119" i="5" s="1"/>
  <c r="W119" i="5"/>
  <c r="X119" i="5"/>
  <c r="AI119" i="5" s="1"/>
  <c r="S120" i="5"/>
  <c r="Y120" i="5" s="1"/>
  <c r="T120" i="5"/>
  <c r="AA120" i="5" s="1"/>
  <c r="U120" i="5"/>
  <c r="AD120" i="5" s="1"/>
  <c r="V120" i="5"/>
  <c r="AE120" i="5" s="1"/>
  <c r="W120" i="5"/>
  <c r="AH120" i="5" s="1"/>
  <c r="X120" i="5"/>
  <c r="AI120" i="5" s="1"/>
  <c r="S121" i="5"/>
  <c r="Y121" i="5" s="1"/>
  <c r="T121" i="5"/>
  <c r="AB121" i="5" s="1"/>
  <c r="U121" i="5"/>
  <c r="AC121" i="5" s="1"/>
  <c r="V121" i="5"/>
  <c r="AE121" i="5" s="1"/>
  <c r="W121" i="5"/>
  <c r="AH121" i="5" s="1"/>
  <c r="X121" i="5"/>
  <c r="AI121" i="5" s="1"/>
  <c r="S93" i="5"/>
  <c r="Z93" i="5" s="1"/>
  <c r="T93" i="5"/>
  <c r="AB93" i="5" s="1"/>
  <c r="V93" i="5"/>
  <c r="W93" i="5"/>
  <c r="AG93" i="5" s="1"/>
  <c r="S94" i="5"/>
  <c r="Z94" i="5" s="1"/>
  <c r="T94" i="5"/>
  <c r="AA94" i="5" s="1"/>
  <c r="V94" i="5"/>
  <c r="AE94" i="5" s="1"/>
  <c r="W94" i="5"/>
  <c r="AH94" i="5" s="1"/>
  <c r="S95" i="5"/>
  <c r="Z95" i="5" s="1"/>
  <c r="T95" i="5"/>
  <c r="AA95" i="5" s="1"/>
  <c r="V95" i="5"/>
  <c r="AE95" i="5" s="1"/>
  <c r="W95" i="5"/>
  <c r="S96" i="5"/>
  <c r="Z96" i="5" s="1"/>
  <c r="T96" i="5"/>
  <c r="AA96" i="5" s="1"/>
  <c r="V96" i="5"/>
  <c r="W96" i="5"/>
  <c r="S97" i="5"/>
  <c r="Z97" i="5" s="1"/>
  <c r="T97" i="5"/>
  <c r="AB97" i="5" s="1"/>
  <c r="V97" i="5"/>
  <c r="W97" i="5"/>
  <c r="AG97" i="5" s="1"/>
  <c r="S98" i="5"/>
  <c r="Z98" i="5" s="1"/>
  <c r="T98" i="5"/>
  <c r="AA98" i="5" s="1"/>
  <c r="V98" i="5"/>
  <c r="AF98" i="5" s="1"/>
  <c r="W98" i="5"/>
  <c r="AH98" i="5" s="1"/>
  <c r="S99" i="5"/>
  <c r="Z99" i="5" s="1"/>
  <c r="T99" i="5"/>
  <c r="AA99" i="5" s="1"/>
  <c r="V99" i="5"/>
  <c r="AE99" i="5" s="1"/>
  <c r="W99" i="5"/>
  <c r="AG99" i="5" s="1"/>
  <c r="S100" i="5"/>
  <c r="Z100" i="5" s="1"/>
  <c r="T100" i="5"/>
  <c r="AA100" i="5" s="1"/>
  <c r="V100" i="5"/>
  <c r="AF100" i="5" s="1"/>
  <c r="W100" i="5"/>
  <c r="S101" i="5"/>
  <c r="Z101" i="5" s="1"/>
  <c r="T101" i="5"/>
  <c r="AB101" i="5" s="1"/>
  <c r="V101" i="5"/>
  <c r="W101" i="5"/>
  <c r="AG101" i="5" s="1"/>
  <c r="S73" i="5"/>
  <c r="Z73" i="5" s="1"/>
  <c r="T73" i="5"/>
  <c r="AB73" i="5" s="1"/>
  <c r="V73" i="5"/>
  <c r="AE73" i="5" s="1"/>
  <c r="W73" i="5"/>
  <c r="AH73" i="5" s="1"/>
  <c r="S74" i="5"/>
  <c r="Z74" i="5" s="1"/>
  <c r="T74" i="5"/>
  <c r="AA74" i="5" s="1"/>
  <c r="V74" i="5"/>
  <c r="AF74" i="5" s="1"/>
  <c r="W74" i="5"/>
  <c r="AG74" i="5" s="1"/>
  <c r="S75" i="5"/>
  <c r="Z75" i="5" s="1"/>
  <c r="T75" i="5"/>
  <c r="AB75" i="5" s="1"/>
  <c r="V75" i="5"/>
  <c r="AF75" i="5" s="1"/>
  <c r="W75" i="5"/>
  <c r="S76" i="5"/>
  <c r="Z76" i="5" s="1"/>
  <c r="T76" i="5"/>
  <c r="AB76" i="5" s="1"/>
  <c r="V76" i="5"/>
  <c r="AE76" i="5" s="1"/>
  <c r="W76" i="5"/>
  <c r="AG76" i="5" s="1"/>
  <c r="S77" i="5"/>
  <c r="Y77" i="5" s="1"/>
  <c r="T77" i="5"/>
  <c r="AB77" i="5" s="1"/>
  <c r="V77" i="5"/>
  <c r="AE77" i="5" s="1"/>
  <c r="W77" i="5"/>
  <c r="AH77" i="5" s="1"/>
  <c r="S78" i="5"/>
  <c r="Z78" i="5" s="1"/>
  <c r="T78" i="5"/>
  <c r="AA78" i="5" s="1"/>
  <c r="V78" i="5"/>
  <c r="AF78" i="5" s="1"/>
  <c r="W78" i="5"/>
  <c r="AG78" i="5" s="1"/>
  <c r="S79" i="5"/>
  <c r="Z79" i="5" s="1"/>
  <c r="T79" i="5"/>
  <c r="AA79" i="5" s="1"/>
  <c r="V79" i="5"/>
  <c r="AF79" i="5" s="1"/>
  <c r="W79" i="5"/>
  <c r="AG79" i="5" s="1"/>
  <c r="S80" i="5"/>
  <c r="Z80" i="5" s="1"/>
  <c r="T80" i="5"/>
  <c r="V80" i="5"/>
  <c r="AE80" i="5" s="1"/>
  <c r="W80" i="5"/>
  <c r="AH80" i="5" s="1"/>
  <c r="S81" i="5"/>
  <c r="Z81" i="5" s="1"/>
  <c r="T81" i="5"/>
  <c r="AB81" i="5" s="1"/>
  <c r="V81" i="5"/>
  <c r="AE81" i="5" s="1"/>
  <c r="W81" i="5"/>
  <c r="AH81" i="5" s="1"/>
  <c r="S83" i="5"/>
  <c r="Z83" i="5" s="1"/>
  <c r="T83" i="5"/>
  <c r="AA83" i="5" s="1"/>
  <c r="V83" i="5"/>
  <c r="W83" i="5"/>
  <c r="AH83" i="5" s="1"/>
  <c r="S84" i="5"/>
  <c r="Y84" i="5" s="1"/>
  <c r="T84" i="5"/>
  <c r="V84" i="5"/>
  <c r="AF84" i="5" s="1"/>
  <c r="W84" i="5"/>
  <c r="AG84" i="5" s="1"/>
  <c r="S85" i="5"/>
  <c r="Y85" i="5" s="1"/>
  <c r="T85" i="5"/>
  <c r="AA85" i="5" s="1"/>
  <c r="V85" i="5"/>
  <c r="AF85" i="5" s="1"/>
  <c r="W85" i="5"/>
  <c r="AG85" i="5" s="1"/>
  <c r="S86" i="5"/>
  <c r="Z86" i="5" s="1"/>
  <c r="T86" i="5"/>
  <c r="AB86" i="5" s="1"/>
  <c r="V86" i="5"/>
  <c r="AE86" i="5" s="1"/>
  <c r="W86" i="5"/>
  <c r="AG86" i="5" s="1"/>
  <c r="S87" i="5"/>
  <c r="Z87" i="5" s="1"/>
  <c r="T87" i="5"/>
  <c r="AB87" i="5" s="1"/>
  <c r="V87" i="5"/>
  <c r="W87" i="5"/>
  <c r="AG87" i="5" s="1"/>
  <c r="S88" i="5"/>
  <c r="Z88" i="5" s="1"/>
  <c r="T88" i="5"/>
  <c r="V88" i="5"/>
  <c r="AF88" i="5" s="1"/>
  <c r="W88" i="5"/>
  <c r="AG88" i="5" s="1"/>
  <c r="S89" i="5"/>
  <c r="Y89" i="5" s="1"/>
  <c r="T89" i="5"/>
  <c r="AA89" i="5" s="1"/>
  <c r="V89" i="5"/>
  <c r="AF89" i="5" s="1"/>
  <c r="W89" i="5"/>
  <c r="AG89" i="5" s="1"/>
  <c r="S90" i="5"/>
  <c r="Z90" i="5" s="1"/>
  <c r="T90" i="5"/>
  <c r="AB90" i="5" s="1"/>
  <c r="V90" i="5"/>
  <c r="W90" i="5"/>
  <c r="AG90" i="5" s="1"/>
  <c r="S91" i="5"/>
  <c r="Z91" i="5" s="1"/>
  <c r="T91" i="5"/>
  <c r="AA91" i="5" s="1"/>
  <c r="V91" i="5"/>
  <c r="AE91" i="5" s="1"/>
  <c r="W91" i="5"/>
  <c r="AG91" i="5" s="1"/>
  <c r="S63" i="5"/>
  <c r="Z63" i="5" s="1"/>
  <c r="T63" i="5"/>
  <c r="AB63" i="5" s="1"/>
  <c r="V63" i="5"/>
  <c r="AE63" i="5" s="1"/>
  <c r="W63" i="5"/>
  <c r="AH63" i="5" s="1"/>
  <c r="S64" i="5"/>
  <c r="Z64" i="5" s="1"/>
  <c r="T64" i="5"/>
  <c r="AA64" i="5" s="1"/>
  <c r="V64" i="5"/>
  <c r="AF64" i="5" s="1"/>
  <c r="W64" i="5"/>
  <c r="AG64" i="5" s="1"/>
  <c r="S65" i="5"/>
  <c r="Z65" i="5" s="1"/>
  <c r="T65" i="5"/>
  <c r="AA65" i="5" s="1"/>
  <c r="V65" i="5"/>
  <c r="AF65" i="5" s="1"/>
  <c r="W65" i="5"/>
  <c r="AG65" i="5" s="1"/>
  <c r="S66" i="5"/>
  <c r="Z66" i="5" s="1"/>
  <c r="T66" i="5"/>
  <c r="AB66" i="5" s="1"/>
  <c r="V66" i="5"/>
  <c r="AE66" i="5" s="1"/>
  <c r="W66" i="5"/>
  <c r="S67" i="5"/>
  <c r="Z67" i="5" s="1"/>
  <c r="T67" i="5"/>
  <c r="V67" i="5"/>
  <c r="AE67" i="5" s="1"/>
  <c r="W67" i="5"/>
  <c r="AG67" i="5" s="1"/>
  <c r="S68" i="5"/>
  <c r="Y68" i="5" s="1"/>
  <c r="T68" i="5"/>
  <c r="AA68" i="5" s="1"/>
  <c r="V68" i="5"/>
  <c r="AE68" i="5" s="1"/>
  <c r="W68" i="5"/>
  <c r="AH68" i="5" s="1"/>
  <c r="S69" i="5"/>
  <c r="Z69" i="5" s="1"/>
  <c r="T69" i="5"/>
  <c r="AA69" i="5" s="1"/>
  <c r="V69" i="5"/>
  <c r="AE69" i="5" s="1"/>
  <c r="W69" i="5"/>
  <c r="AG69" i="5" s="1"/>
  <c r="S70" i="5"/>
  <c r="Z70" i="5" s="1"/>
  <c r="T70" i="5"/>
  <c r="AB70" i="5" s="1"/>
  <c r="V70" i="5"/>
  <c r="AE70" i="5" s="1"/>
  <c r="W70" i="5"/>
  <c r="AH70" i="5" s="1"/>
  <c r="S71" i="5"/>
  <c r="Z71" i="5" s="1"/>
  <c r="T71" i="5"/>
  <c r="V71" i="5"/>
  <c r="AE71" i="5" s="1"/>
  <c r="W71" i="5"/>
  <c r="AG71" i="5" s="1"/>
  <c r="S53" i="5"/>
  <c r="Z53" i="5" s="1"/>
  <c r="T53" i="5"/>
  <c r="AB53" i="5" s="1"/>
  <c r="V53" i="5"/>
  <c r="W53" i="5"/>
  <c r="AG53" i="5" s="1"/>
  <c r="S54" i="5"/>
  <c r="Z54" i="5" s="1"/>
  <c r="T54" i="5"/>
  <c r="AA54" i="5" s="1"/>
  <c r="V54" i="5"/>
  <c r="AE54" i="5" s="1"/>
  <c r="W54" i="5"/>
  <c r="AG54" i="5" s="1"/>
  <c r="S55" i="5"/>
  <c r="Z55" i="5" s="1"/>
  <c r="T55" i="5"/>
  <c r="AB55" i="5" s="1"/>
  <c r="V55" i="5"/>
  <c r="AF55" i="5" s="1"/>
  <c r="W55" i="5"/>
  <c r="S56" i="5"/>
  <c r="Z56" i="5" s="1"/>
  <c r="T56" i="5"/>
  <c r="AA56" i="5" s="1"/>
  <c r="V56" i="5"/>
  <c r="AE56" i="5" s="1"/>
  <c r="W56" i="5"/>
  <c r="S57" i="5"/>
  <c r="Y57" i="5" s="1"/>
  <c r="T57" i="5"/>
  <c r="AB57" i="5" s="1"/>
  <c r="V57" i="5"/>
  <c r="W57" i="5"/>
  <c r="AG57" i="5" s="1"/>
  <c r="S58" i="5"/>
  <c r="Z58" i="5" s="1"/>
  <c r="T58" i="5"/>
  <c r="AA58" i="5" s="1"/>
  <c r="V58" i="5"/>
  <c r="AE58" i="5" s="1"/>
  <c r="W58" i="5"/>
  <c r="AG58" i="5" s="1"/>
  <c r="S59" i="5"/>
  <c r="T59" i="5"/>
  <c r="AB59" i="5" s="1"/>
  <c r="V59" i="5"/>
  <c r="AF59" i="5" s="1"/>
  <c r="W59" i="5"/>
  <c r="AG59" i="5" s="1"/>
  <c r="S60" i="5"/>
  <c r="Z60" i="5" s="1"/>
  <c r="T60" i="5"/>
  <c r="AA60" i="5" s="1"/>
  <c r="V60" i="5"/>
  <c r="AE60" i="5" s="1"/>
  <c r="W60" i="5"/>
  <c r="S61" i="5"/>
  <c r="Z61" i="5" s="1"/>
  <c r="T61" i="5"/>
  <c r="AB61" i="5" s="1"/>
  <c r="V61" i="5"/>
  <c r="W61" i="5"/>
  <c r="AG61" i="5" s="1"/>
  <c r="S43" i="5"/>
  <c r="Z43" i="5" s="1"/>
  <c r="T43" i="5"/>
  <c r="AB43" i="5" s="1"/>
  <c r="V43" i="5"/>
  <c r="AE43" i="5" s="1"/>
  <c r="W43" i="5"/>
  <c r="AH43" i="5" s="1"/>
  <c r="S44" i="5"/>
  <c r="Z44" i="5" s="1"/>
  <c r="T44" i="5"/>
  <c r="AA44" i="5" s="1"/>
  <c r="V44" i="5"/>
  <c r="AE44" i="5" s="1"/>
  <c r="W44" i="5"/>
  <c r="S45" i="5"/>
  <c r="Z45" i="5" s="1"/>
  <c r="T45" i="5"/>
  <c r="AB45" i="5" s="1"/>
  <c r="V45" i="5"/>
  <c r="AF45" i="5" s="1"/>
  <c r="W45" i="5"/>
  <c r="AG45" i="5" s="1"/>
  <c r="S46" i="5"/>
  <c r="Z46" i="5" s="1"/>
  <c r="T46" i="5"/>
  <c r="AA46" i="5" s="1"/>
  <c r="V46" i="5"/>
  <c r="W46" i="5"/>
  <c r="AG46" i="5" s="1"/>
  <c r="S47" i="5"/>
  <c r="Z47" i="5" s="1"/>
  <c r="T47" i="5"/>
  <c r="AA47" i="5" s="1"/>
  <c r="V47" i="5"/>
  <c r="AE47" i="5" s="1"/>
  <c r="W47" i="5"/>
  <c r="AH47" i="5" s="1"/>
  <c r="S48" i="5"/>
  <c r="Z48" i="5" s="1"/>
  <c r="T48" i="5"/>
  <c r="AA48" i="5" s="1"/>
  <c r="V48" i="5"/>
  <c r="AE48" i="5" s="1"/>
  <c r="W48" i="5"/>
  <c r="AG48" i="5" s="1"/>
  <c r="S49" i="5"/>
  <c r="Z49" i="5" s="1"/>
  <c r="T49" i="5"/>
  <c r="AB49" i="5" s="1"/>
  <c r="V49" i="5"/>
  <c r="AF49" i="5" s="1"/>
  <c r="W49" i="5"/>
  <c r="AH49" i="5" s="1"/>
  <c r="S50" i="5"/>
  <c r="Z50" i="5" s="1"/>
  <c r="T50" i="5"/>
  <c r="AA50" i="5" s="1"/>
  <c r="V50" i="5"/>
  <c r="AE50" i="5" s="1"/>
  <c r="W50" i="5"/>
  <c r="AG50" i="5" s="1"/>
  <c r="S51" i="5"/>
  <c r="Z51" i="5" s="1"/>
  <c r="T51" i="5"/>
  <c r="AB51" i="5" s="1"/>
  <c r="V51" i="5"/>
  <c r="AE51" i="5" s="1"/>
  <c r="W51" i="5"/>
  <c r="AH51" i="5" s="1"/>
  <c r="S23" i="5"/>
  <c r="Z23" i="5" s="1"/>
  <c r="T23" i="5"/>
  <c r="AB23" i="5" s="1"/>
  <c r="V23" i="5"/>
  <c r="AE23" i="5" s="1"/>
  <c r="W23" i="5"/>
  <c r="AH23" i="5" s="1"/>
  <c r="S24" i="5"/>
  <c r="Z24" i="5" s="1"/>
  <c r="T24" i="5"/>
  <c r="AA24" i="5" s="1"/>
  <c r="V24" i="5"/>
  <c r="AF24" i="5" s="1"/>
  <c r="W24" i="5"/>
  <c r="AG24" i="5" s="1"/>
  <c r="S25" i="5"/>
  <c r="Z25" i="5" s="1"/>
  <c r="T25" i="5"/>
  <c r="AA25" i="5" s="1"/>
  <c r="V25" i="5"/>
  <c r="AF25" i="5" s="1"/>
  <c r="W25" i="5"/>
  <c r="AH25" i="5" s="1"/>
  <c r="S26" i="5"/>
  <c r="Y26" i="5" s="1"/>
  <c r="T26" i="5"/>
  <c r="AA26" i="5" s="1"/>
  <c r="V26" i="5"/>
  <c r="W26" i="5"/>
  <c r="AG26" i="5" s="1"/>
  <c r="S27" i="5"/>
  <c r="Z27" i="5" s="1"/>
  <c r="T27" i="5"/>
  <c r="AB27" i="5" s="1"/>
  <c r="V27" i="5"/>
  <c r="AE27" i="5" s="1"/>
  <c r="W27" i="5"/>
  <c r="AH27" i="5" s="1"/>
  <c r="S28" i="5"/>
  <c r="Z28" i="5" s="1"/>
  <c r="T28" i="5"/>
  <c r="AA28" i="5" s="1"/>
  <c r="V28" i="5"/>
  <c r="AE28" i="5" s="1"/>
  <c r="W28" i="5"/>
  <c r="AG28" i="5" s="1"/>
  <c r="S29" i="5"/>
  <c r="Z29" i="5" s="1"/>
  <c r="T29" i="5"/>
  <c r="AA29" i="5" s="1"/>
  <c r="V29" i="5"/>
  <c r="AE29" i="5" s="1"/>
  <c r="W29" i="5"/>
  <c r="AG29" i="5" s="1"/>
  <c r="S30" i="5"/>
  <c r="Z30" i="5" s="1"/>
  <c r="T30" i="5"/>
  <c r="AA30" i="5" s="1"/>
  <c r="V30" i="5"/>
  <c r="AF30" i="5" s="1"/>
  <c r="W30" i="5"/>
  <c r="AG30" i="5" s="1"/>
  <c r="S31" i="5"/>
  <c r="Z31" i="5" s="1"/>
  <c r="T31" i="5"/>
  <c r="AB31" i="5" s="1"/>
  <c r="V31" i="5"/>
  <c r="AE31" i="5" s="1"/>
  <c r="W31" i="5"/>
  <c r="AH31" i="5" s="1"/>
  <c r="S33" i="5"/>
  <c r="Z33" i="5" s="1"/>
  <c r="T33" i="5"/>
  <c r="AB33" i="5" s="1"/>
  <c r="V33" i="5"/>
  <c r="AE33" i="5" s="1"/>
  <c r="W33" i="5"/>
  <c r="AG33" i="5" s="1"/>
  <c r="S34" i="5"/>
  <c r="Z34" i="5" s="1"/>
  <c r="T34" i="5"/>
  <c r="AA34" i="5" s="1"/>
  <c r="V34" i="5"/>
  <c r="AF34" i="5" s="1"/>
  <c r="W34" i="5"/>
  <c r="AG34" i="5" s="1"/>
  <c r="S35" i="5"/>
  <c r="Z35" i="5" s="1"/>
  <c r="T35" i="5"/>
  <c r="AA35" i="5" s="1"/>
  <c r="V35" i="5"/>
  <c r="AF35" i="5" s="1"/>
  <c r="W35" i="5"/>
  <c r="AG35" i="5" s="1"/>
  <c r="S36" i="5"/>
  <c r="Z36" i="5" s="1"/>
  <c r="T36" i="5"/>
  <c r="AA36" i="5" s="1"/>
  <c r="V36" i="5"/>
  <c r="AE36" i="5" s="1"/>
  <c r="W36" i="5"/>
  <c r="AG36" i="5" s="1"/>
  <c r="S37" i="5"/>
  <c r="Z37" i="5" s="1"/>
  <c r="T37" i="5"/>
  <c r="AB37" i="5" s="1"/>
  <c r="V37" i="5"/>
  <c r="AE37" i="5" s="1"/>
  <c r="W37" i="5"/>
  <c r="AH37" i="5" s="1"/>
  <c r="S38" i="5"/>
  <c r="Z38" i="5" s="1"/>
  <c r="T38" i="5"/>
  <c r="AA38" i="5" s="1"/>
  <c r="V38" i="5"/>
  <c r="AF38" i="5" s="1"/>
  <c r="W38" i="5"/>
  <c r="AG38" i="5" s="1"/>
  <c r="S39" i="5"/>
  <c r="Z39" i="5" s="1"/>
  <c r="T39" i="5"/>
  <c r="AA39" i="5" s="1"/>
  <c r="V39" i="5"/>
  <c r="AF39" i="5" s="1"/>
  <c r="W39" i="5"/>
  <c r="AG39" i="5" s="1"/>
  <c r="S40" i="5"/>
  <c r="Z40" i="5" s="1"/>
  <c r="T40" i="5"/>
  <c r="AB40" i="5" s="1"/>
  <c r="V40" i="5"/>
  <c r="AE40" i="5" s="1"/>
  <c r="W40" i="5"/>
  <c r="AG40" i="5" s="1"/>
  <c r="S41" i="5"/>
  <c r="Z41" i="5" s="1"/>
  <c r="T41" i="5"/>
  <c r="AB41" i="5" s="1"/>
  <c r="V41" i="5"/>
  <c r="AE41" i="5" s="1"/>
  <c r="W41" i="5"/>
  <c r="AH41" i="5" s="1"/>
  <c r="S13" i="5"/>
  <c r="Z13" i="5" s="1"/>
  <c r="T13" i="5"/>
  <c r="AB13" i="5" s="1"/>
  <c r="V13" i="5"/>
  <c r="AE13" i="5" s="1"/>
  <c r="W13" i="5"/>
  <c r="AH13" i="5" s="1"/>
  <c r="S14" i="5"/>
  <c r="Z14" i="5" s="1"/>
  <c r="T14" i="5"/>
  <c r="AA14" i="5" s="1"/>
  <c r="V14" i="5"/>
  <c r="AF14" i="5" s="1"/>
  <c r="W14" i="5"/>
  <c r="AG14" i="5" s="1"/>
  <c r="S15" i="5"/>
  <c r="Z15" i="5" s="1"/>
  <c r="T15" i="5"/>
  <c r="AB15" i="5" s="1"/>
  <c r="V15" i="5"/>
  <c r="AF15" i="5" s="1"/>
  <c r="W15" i="5"/>
  <c r="AG15" i="5" s="1"/>
  <c r="S16" i="5"/>
  <c r="Z16" i="5" s="1"/>
  <c r="T16" i="5"/>
  <c r="AB16" i="5" s="1"/>
  <c r="V16" i="5"/>
  <c r="AE16" i="5" s="1"/>
  <c r="W16" i="5"/>
  <c r="AG16" i="5" s="1"/>
  <c r="S17" i="5"/>
  <c r="Z17" i="5" s="1"/>
  <c r="T17" i="5"/>
  <c r="AB17" i="5" s="1"/>
  <c r="V17" i="5"/>
  <c r="AE17" i="5" s="1"/>
  <c r="W17" i="5"/>
  <c r="AG17" i="5" s="1"/>
  <c r="S18" i="5"/>
  <c r="Z18" i="5" s="1"/>
  <c r="T18" i="5"/>
  <c r="AA18" i="5" s="1"/>
  <c r="V18" i="5"/>
  <c r="W18" i="5"/>
  <c r="AG18" i="5" s="1"/>
  <c r="S19" i="5"/>
  <c r="Z19" i="5" s="1"/>
  <c r="T19" i="5"/>
  <c r="AA19" i="5" s="1"/>
  <c r="V19" i="5"/>
  <c r="AF19" i="5" s="1"/>
  <c r="W19" i="5"/>
  <c r="AG19" i="5" s="1"/>
  <c r="S20" i="5"/>
  <c r="Z20" i="5" s="1"/>
  <c r="T20" i="5"/>
  <c r="AA20" i="5" s="1"/>
  <c r="V20" i="5"/>
  <c r="AE20" i="5" s="1"/>
  <c r="W20" i="5"/>
  <c r="AG20" i="5" s="1"/>
  <c r="S21" i="5"/>
  <c r="Z21" i="5" s="1"/>
  <c r="T21" i="5"/>
  <c r="AB21" i="5" s="1"/>
  <c r="V21" i="5"/>
  <c r="AE21" i="5" s="1"/>
  <c r="W21" i="5"/>
  <c r="AH21" i="5" s="1"/>
  <c r="S3" i="5"/>
  <c r="Z3" i="5" s="1"/>
  <c r="T3" i="5"/>
  <c r="AB3" i="5" s="1"/>
  <c r="V3" i="5"/>
  <c r="AE3" i="5" s="1"/>
  <c r="W3" i="5"/>
  <c r="AH3" i="5" s="1"/>
  <c r="BB3" i="5"/>
  <c r="S4" i="5"/>
  <c r="Z4" i="5" s="1"/>
  <c r="T4" i="5"/>
  <c r="AB4" i="5" s="1"/>
  <c r="V4" i="5"/>
  <c r="AF4" i="5" s="1"/>
  <c r="W4" i="5"/>
  <c r="AG4" i="5" s="1"/>
  <c r="BB4" i="5"/>
  <c r="S5" i="5"/>
  <c r="Z5" i="5" s="1"/>
  <c r="T5" i="5"/>
  <c r="AB5" i="5" s="1"/>
  <c r="V5" i="5"/>
  <c r="AE5" i="5" s="1"/>
  <c r="W5" i="5"/>
  <c r="AG5" i="5" s="1"/>
  <c r="BB5" i="5"/>
  <c r="S6" i="5"/>
  <c r="Z6" i="5" s="1"/>
  <c r="T6" i="5"/>
  <c r="AA6" i="5" s="1"/>
  <c r="V6" i="5"/>
  <c r="AF6" i="5" s="1"/>
  <c r="W6" i="5"/>
  <c r="AG6" i="5" s="1"/>
  <c r="BB6" i="5"/>
  <c r="S7" i="5"/>
  <c r="Z7" i="5" s="1"/>
  <c r="T7" i="5"/>
  <c r="AB7" i="5" s="1"/>
  <c r="V7" i="5"/>
  <c r="AE7" i="5" s="1"/>
  <c r="W7" i="5"/>
  <c r="AH7" i="5" s="1"/>
  <c r="BB7" i="5"/>
  <c r="S8" i="5"/>
  <c r="Z8" i="5" s="1"/>
  <c r="T8" i="5"/>
  <c r="AA8" i="5" s="1"/>
  <c r="V8" i="5"/>
  <c r="AF8" i="5" s="1"/>
  <c r="W8" i="5"/>
  <c r="AG8" i="5" s="1"/>
  <c r="BB8" i="5"/>
  <c r="S9" i="5"/>
  <c r="Z9" i="5" s="1"/>
  <c r="T9" i="5"/>
  <c r="AB9" i="5" s="1"/>
  <c r="V9" i="5"/>
  <c r="AE9" i="5" s="1"/>
  <c r="W9" i="5"/>
  <c r="AG9" i="5" s="1"/>
  <c r="BB9" i="5"/>
  <c r="S10" i="5"/>
  <c r="Z10" i="5" s="1"/>
  <c r="T10" i="5"/>
  <c r="AA10" i="5" s="1"/>
  <c r="V10" i="5"/>
  <c r="AF10" i="5" s="1"/>
  <c r="W10" i="5"/>
  <c r="AG10" i="5" s="1"/>
  <c r="BB10" i="5"/>
  <c r="S11" i="5"/>
  <c r="Z11" i="5" s="1"/>
  <c r="T11" i="5"/>
  <c r="AB11" i="5" s="1"/>
  <c r="V11" i="5"/>
  <c r="AE11" i="5" s="1"/>
  <c r="W11" i="5"/>
  <c r="AG11" i="5" s="1"/>
  <c r="BB11" i="5"/>
  <c r="AK136" i="4"/>
  <c r="S136" i="4" s="1"/>
  <c r="AL136" i="4"/>
  <c r="Y136" i="4" s="1"/>
  <c r="AM136" i="4"/>
  <c r="AN136" i="4"/>
  <c r="AI136" i="4" s="1"/>
  <c r="AK137" i="4"/>
  <c r="T137" i="4" s="1"/>
  <c r="AL137" i="4"/>
  <c r="X137" i="4" s="1"/>
  <c r="AM137" i="4"/>
  <c r="AD137" i="4" s="1"/>
  <c r="AN137" i="4"/>
  <c r="AH137" i="4" s="1"/>
  <c r="AK138" i="4"/>
  <c r="S138" i="4" s="1"/>
  <c r="AL138" i="4"/>
  <c r="Y138" i="4" s="1"/>
  <c r="AM138" i="4"/>
  <c r="AN138" i="4"/>
  <c r="AI138" i="4" s="1"/>
  <c r="AK139" i="4"/>
  <c r="T139" i="4" s="1"/>
  <c r="AL139" i="4"/>
  <c r="X139" i="4" s="1"/>
  <c r="AM139" i="4"/>
  <c r="AD139" i="4" s="1"/>
  <c r="AN139" i="4"/>
  <c r="AH139" i="4" s="1"/>
  <c r="AK140" i="4"/>
  <c r="S140" i="4" s="1"/>
  <c r="AL140" i="4"/>
  <c r="Y140" i="4" s="1"/>
  <c r="AM140" i="4"/>
  <c r="AN140" i="4"/>
  <c r="AI140" i="4" s="1"/>
  <c r="AK141" i="4"/>
  <c r="T141" i="4" s="1"/>
  <c r="AL141" i="4"/>
  <c r="X141" i="4" s="1"/>
  <c r="AM141" i="4"/>
  <c r="AD141" i="4" s="1"/>
  <c r="AN141" i="4"/>
  <c r="AH141" i="4" s="1"/>
  <c r="AK142" i="4"/>
  <c r="S142" i="4" s="1"/>
  <c r="AL142" i="4"/>
  <c r="Y142" i="4" s="1"/>
  <c r="AM142" i="4"/>
  <c r="AN142" i="4"/>
  <c r="AI142" i="4" s="1"/>
  <c r="AK143" i="4"/>
  <c r="T143" i="4" s="1"/>
  <c r="AL143" i="4"/>
  <c r="X143" i="4" s="1"/>
  <c r="AM143" i="4"/>
  <c r="AD143" i="4" s="1"/>
  <c r="AN143" i="4"/>
  <c r="AH143" i="4" s="1"/>
  <c r="AK144" i="4"/>
  <c r="S144" i="4" s="1"/>
  <c r="AL144" i="4"/>
  <c r="X144" i="4" s="1"/>
  <c r="AM144" i="4"/>
  <c r="AN144" i="4"/>
  <c r="AI144" i="4" s="1"/>
  <c r="AK145" i="4"/>
  <c r="T145" i="4" s="1"/>
  <c r="AL145" i="4"/>
  <c r="X145" i="4" s="1"/>
  <c r="AM145" i="4"/>
  <c r="AC145" i="4" s="1"/>
  <c r="AN145" i="4"/>
  <c r="AH145" i="4" s="1"/>
  <c r="AK146" i="4"/>
  <c r="S146" i="4" s="1"/>
  <c r="AL146" i="4"/>
  <c r="Y146" i="4" s="1"/>
  <c r="AM146" i="4"/>
  <c r="AN146" i="4"/>
  <c r="AI146" i="4" s="1"/>
  <c r="AK147" i="4"/>
  <c r="T147" i="4" s="1"/>
  <c r="AL147" i="4"/>
  <c r="X147" i="4" s="1"/>
  <c r="AM147" i="4"/>
  <c r="AN147" i="4"/>
  <c r="AH147" i="4" s="1"/>
  <c r="AK148" i="4"/>
  <c r="S148" i="4" s="1"/>
  <c r="AL148" i="4"/>
  <c r="X148" i="4" s="1"/>
  <c r="AM148" i="4"/>
  <c r="AN148" i="4"/>
  <c r="AI148" i="4" s="1"/>
  <c r="AK149" i="4"/>
  <c r="T149" i="4" s="1"/>
  <c r="AL149" i="4"/>
  <c r="X149" i="4" s="1"/>
  <c r="AM149" i="4"/>
  <c r="AC149" i="4" s="1"/>
  <c r="AN149" i="4"/>
  <c r="AH149" i="4" s="1"/>
  <c r="AK150" i="4"/>
  <c r="S150" i="4" s="1"/>
  <c r="AL150" i="4"/>
  <c r="X150" i="4" s="1"/>
  <c r="AM150" i="4"/>
  <c r="AN150" i="4"/>
  <c r="AI150" i="4" s="1"/>
  <c r="AK151" i="4"/>
  <c r="T151" i="4" s="1"/>
  <c r="AL151" i="4"/>
  <c r="X151" i="4" s="1"/>
  <c r="AM151" i="4"/>
  <c r="AD151" i="4" s="1"/>
  <c r="AN151" i="4"/>
  <c r="AH151" i="4" s="1"/>
  <c r="AK152" i="4"/>
  <c r="S152" i="4" s="1"/>
  <c r="AL152" i="4"/>
  <c r="X152" i="4" s="1"/>
  <c r="AM152" i="4"/>
  <c r="AN152" i="4"/>
  <c r="AI152" i="4" s="1"/>
  <c r="AK153" i="4"/>
  <c r="T153" i="4" s="1"/>
  <c r="AL153" i="4"/>
  <c r="X153" i="4" s="1"/>
  <c r="AM153" i="4"/>
  <c r="AC153" i="4" s="1"/>
  <c r="AN153" i="4"/>
  <c r="AH153" i="4" s="1"/>
  <c r="AK154" i="4"/>
  <c r="S154" i="4" s="1"/>
  <c r="AL154" i="4"/>
  <c r="Y154" i="4" s="1"/>
  <c r="AM154" i="4"/>
  <c r="AN154" i="4"/>
  <c r="AI154" i="4" s="1"/>
  <c r="AK155" i="4"/>
  <c r="T155" i="4" s="1"/>
  <c r="AL155" i="4"/>
  <c r="X155" i="4" s="1"/>
  <c r="AM155" i="4"/>
  <c r="AN155" i="4"/>
  <c r="AH155" i="4" s="1"/>
  <c r="AK156" i="4"/>
  <c r="S156" i="4" s="1"/>
  <c r="AL156" i="4"/>
  <c r="Y156" i="4" s="1"/>
  <c r="AM156" i="4"/>
  <c r="AN156" i="4"/>
  <c r="AI156" i="4" s="1"/>
  <c r="AK157" i="4"/>
  <c r="S157" i="4" s="1"/>
  <c r="AL157" i="4"/>
  <c r="AM157" i="4"/>
  <c r="AC157" i="4" s="1"/>
  <c r="AN157" i="4"/>
  <c r="AH157" i="4" s="1"/>
  <c r="AK158" i="4"/>
  <c r="S158" i="4" s="1"/>
  <c r="AL158" i="4"/>
  <c r="X158" i="4" s="1"/>
  <c r="AM158" i="4"/>
  <c r="AN158" i="4"/>
  <c r="AI158" i="4" s="1"/>
  <c r="AK159" i="4"/>
  <c r="T159" i="4" s="1"/>
  <c r="AL159" i="4"/>
  <c r="AM159" i="4"/>
  <c r="AD159" i="4" s="1"/>
  <c r="AN159" i="4"/>
  <c r="AH159" i="4" s="1"/>
  <c r="AK160" i="4"/>
  <c r="T160" i="4" s="1"/>
  <c r="AL160" i="4"/>
  <c r="X160" i="4" s="1"/>
  <c r="AM160" i="4"/>
  <c r="AD160" i="4" s="1"/>
  <c r="AN160" i="4"/>
  <c r="AI160" i="4" s="1"/>
  <c r="AK161" i="4"/>
  <c r="S161" i="4" s="1"/>
  <c r="AL161" i="4"/>
  <c r="Y161" i="4" s="1"/>
  <c r="AM161" i="4"/>
  <c r="AC161" i="4" s="1"/>
  <c r="AN161" i="4"/>
  <c r="AI161" i="4" s="1"/>
  <c r="AK162" i="4"/>
  <c r="T162" i="4" s="1"/>
  <c r="AL162" i="4"/>
  <c r="X162" i="4" s="1"/>
  <c r="AM162" i="4"/>
  <c r="AD162" i="4" s="1"/>
  <c r="AN162" i="4"/>
  <c r="AI162" i="4" s="1"/>
  <c r="AK163" i="4"/>
  <c r="S163" i="4" s="1"/>
  <c r="AL163" i="4"/>
  <c r="X163" i="4" s="1"/>
  <c r="AM163" i="4"/>
  <c r="AC163" i="4" s="1"/>
  <c r="AN163" i="4"/>
  <c r="AI163" i="4" s="1"/>
  <c r="AK164" i="4"/>
  <c r="T164" i="4" s="1"/>
  <c r="AL164" i="4"/>
  <c r="X164" i="4" s="1"/>
  <c r="AM164" i="4"/>
  <c r="AD164" i="4" s="1"/>
  <c r="AN164" i="4"/>
  <c r="AI164" i="4" s="1"/>
  <c r="AK165" i="4"/>
  <c r="S165" i="4" s="1"/>
  <c r="AL165" i="4"/>
  <c r="X165" i="4" s="1"/>
  <c r="AM165" i="4"/>
  <c r="AC165" i="4" s="1"/>
  <c r="AN165" i="4"/>
  <c r="AI165" i="4" s="1"/>
  <c r="AK106" i="4"/>
  <c r="AL106" i="4"/>
  <c r="Y106" i="4" s="1"/>
  <c r="AM106" i="4"/>
  <c r="AD106" i="4" s="1"/>
  <c r="AN106" i="4"/>
  <c r="AK107" i="4"/>
  <c r="AL107" i="4"/>
  <c r="Y107" i="4" s="1"/>
  <c r="AM107" i="4"/>
  <c r="AD107" i="4" s="1"/>
  <c r="AN107" i="4"/>
  <c r="AH107" i="4" s="1"/>
  <c r="AK108" i="4"/>
  <c r="S108" i="4" s="1"/>
  <c r="AL108" i="4"/>
  <c r="Y108" i="4" s="1"/>
  <c r="AM108" i="4"/>
  <c r="AD108" i="4" s="1"/>
  <c r="AN108" i="4"/>
  <c r="AK109" i="4"/>
  <c r="T109" i="4" s="1"/>
  <c r="AL109" i="4"/>
  <c r="X109" i="4" s="1"/>
  <c r="AM109" i="4"/>
  <c r="AD109" i="4" s="1"/>
  <c r="AN109" i="4"/>
  <c r="AK110" i="4"/>
  <c r="S110" i="4" s="1"/>
  <c r="AL110" i="4"/>
  <c r="Y110" i="4" s="1"/>
  <c r="AM110" i="4"/>
  <c r="AD110" i="4" s="1"/>
  <c r="AN110" i="4"/>
  <c r="AK111" i="4"/>
  <c r="T111" i="4" s="1"/>
  <c r="AL111" i="4"/>
  <c r="Y111" i="4" s="1"/>
  <c r="AM111" i="4"/>
  <c r="AD111" i="4" s="1"/>
  <c r="AN111" i="4"/>
  <c r="AK112" i="4"/>
  <c r="T112" i="4" s="1"/>
  <c r="AL112" i="4"/>
  <c r="AM112" i="4"/>
  <c r="AC112" i="4" s="1"/>
  <c r="AN112" i="4"/>
  <c r="AK113" i="4"/>
  <c r="AL113" i="4"/>
  <c r="Y113" i="4" s="1"/>
  <c r="AM113" i="4"/>
  <c r="AD113" i="4" s="1"/>
  <c r="AN113" i="4"/>
  <c r="AH113" i="4" s="1"/>
  <c r="AK114" i="4"/>
  <c r="S114" i="4" s="1"/>
  <c r="AL114" i="4"/>
  <c r="Y114" i="4" s="1"/>
  <c r="AM114" i="4"/>
  <c r="AC114" i="4" s="1"/>
  <c r="AN114" i="4"/>
  <c r="AK115" i="4"/>
  <c r="T115" i="4" s="1"/>
  <c r="AL115" i="4"/>
  <c r="X115" i="4" s="1"/>
  <c r="AM115" i="4"/>
  <c r="AD115" i="4" s="1"/>
  <c r="AN115" i="4"/>
  <c r="AK116" i="4"/>
  <c r="S116" i="4" s="1"/>
  <c r="AL116" i="4"/>
  <c r="Y116" i="4" s="1"/>
  <c r="AM116" i="4"/>
  <c r="AD116" i="4" s="1"/>
  <c r="AN116" i="4"/>
  <c r="AK117" i="4"/>
  <c r="T117" i="4" s="1"/>
  <c r="AL117" i="4"/>
  <c r="Y117" i="4" s="1"/>
  <c r="AM117" i="4"/>
  <c r="AN117" i="4"/>
  <c r="AK118" i="4"/>
  <c r="S118" i="4" s="1"/>
  <c r="AL118" i="4"/>
  <c r="Y118" i="4" s="1"/>
  <c r="AM118" i="4"/>
  <c r="AD118" i="4" s="1"/>
  <c r="AN118" i="4"/>
  <c r="AK119" i="4"/>
  <c r="T119" i="4" s="1"/>
  <c r="AL119" i="4"/>
  <c r="AM119" i="4"/>
  <c r="AD119" i="4" s="1"/>
  <c r="AN119" i="4"/>
  <c r="AK120" i="4"/>
  <c r="T120" i="4" s="1"/>
  <c r="AL120" i="4"/>
  <c r="Y120" i="4" s="1"/>
  <c r="AM120" i="4"/>
  <c r="AN120" i="4"/>
  <c r="AK121" i="4"/>
  <c r="S121" i="4" s="1"/>
  <c r="AL121" i="4"/>
  <c r="X121" i="4" s="1"/>
  <c r="AM121" i="4"/>
  <c r="AD121" i="4" s="1"/>
  <c r="AN121" i="4"/>
  <c r="AH121" i="4" s="1"/>
  <c r="AK122" i="4"/>
  <c r="S122" i="4" s="1"/>
  <c r="AL122" i="4"/>
  <c r="Y122" i="4" s="1"/>
  <c r="AM122" i="4"/>
  <c r="AC122" i="4" s="1"/>
  <c r="AN122" i="4"/>
  <c r="AK123" i="4"/>
  <c r="T123" i="4" s="1"/>
  <c r="AL123" i="4"/>
  <c r="X123" i="4" s="1"/>
  <c r="AM123" i="4"/>
  <c r="AD123" i="4" s="1"/>
  <c r="AN123" i="4"/>
  <c r="AH123" i="4" s="1"/>
  <c r="AK124" i="4"/>
  <c r="S124" i="4" s="1"/>
  <c r="AL124" i="4"/>
  <c r="X124" i="4" s="1"/>
  <c r="AM124" i="4"/>
  <c r="AD124" i="4" s="1"/>
  <c r="AN124" i="4"/>
  <c r="AK125" i="4"/>
  <c r="T125" i="4" s="1"/>
  <c r="AL125" i="4"/>
  <c r="Y125" i="4" s="1"/>
  <c r="AM125" i="4"/>
  <c r="AC125" i="4" s="1"/>
  <c r="AN125" i="4"/>
  <c r="AK126" i="4"/>
  <c r="S126" i="4" s="1"/>
  <c r="AL126" i="4"/>
  <c r="Y126" i="4" s="1"/>
  <c r="AM126" i="4"/>
  <c r="AD126" i="4" s="1"/>
  <c r="AN126" i="4"/>
  <c r="AK127" i="4"/>
  <c r="T127" i="4" s="1"/>
  <c r="AL127" i="4"/>
  <c r="AM127" i="4"/>
  <c r="AD127" i="4" s="1"/>
  <c r="AN127" i="4"/>
  <c r="AK128" i="4"/>
  <c r="S128" i="4" s="1"/>
  <c r="AL128" i="4"/>
  <c r="AM128" i="4"/>
  <c r="AC128" i="4" s="1"/>
  <c r="AN128" i="4"/>
  <c r="AK129" i="4"/>
  <c r="S129" i="4" s="1"/>
  <c r="AL129" i="4"/>
  <c r="Y129" i="4" s="1"/>
  <c r="AM129" i="4"/>
  <c r="AD129" i="4" s="1"/>
  <c r="AN129" i="4"/>
  <c r="AH129" i="4" s="1"/>
  <c r="AK130" i="4"/>
  <c r="S130" i="4" s="1"/>
  <c r="AL130" i="4"/>
  <c r="X130" i="4" s="1"/>
  <c r="AM130" i="4"/>
  <c r="AD130" i="4" s="1"/>
  <c r="AN130" i="4"/>
  <c r="AH130" i="4" s="1"/>
  <c r="AK131" i="4"/>
  <c r="S131" i="4" s="1"/>
  <c r="AL131" i="4"/>
  <c r="X131" i="4" s="1"/>
  <c r="AM131" i="4"/>
  <c r="AC131" i="4" s="1"/>
  <c r="AN131" i="4"/>
  <c r="AK132" i="4"/>
  <c r="S132" i="4" s="1"/>
  <c r="AL132" i="4"/>
  <c r="Y132" i="4" s="1"/>
  <c r="AM132" i="4"/>
  <c r="AD132" i="4" s="1"/>
  <c r="AN132" i="4"/>
  <c r="AH132" i="4" s="1"/>
  <c r="AK133" i="4"/>
  <c r="S133" i="4" s="1"/>
  <c r="AL133" i="4"/>
  <c r="X133" i="4" s="1"/>
  <c r="AM133" i="4"/>
  <c r="AC133" i="4" s="1"/>
  <c r="AN133" i="4"/>
  <c r="AK134" i="4"/>
  <c r="S134" i="4" s="1"/>
  <c r="AL134" i="4"/>
  <c r="AM134" i="4"/>
  <c r="AD134" i="4" s="1"/>
  <c r="AN134" i="4"/>
  <c r="AH134" i="4" s="1"/>
  <c r="AK135" i="4"/>
  <c r="S135" i="4" s="1"/>
  <c r="AL135" i="4"/>
  <c r="X135" i="4" s="1"/>
  <c r="AM135" i="4"/>
  <c r="AC135" i="4" s="1"/>
  <c r="AN135" i="4"/>
  <c r="AN105" i="4"/>
  <c r="AH105" i="4" s="1"/>
  <c r="AM105" i="4"/>
  <c r="AC105" i="4" s="1"/>
  <c r="AL105" i="4"/>
  <c r="X105" i="4" s="1"/>
  <c r="AK105" i="4"/>
  <c r="S105" i="4" s="1"/>
  <c r="AK54" i="4"/>
  <c r="S54" i="4" s="1"/>
  <c r="AL54" i="4"/>
  <c r="AK55" i="4"/>
  <c r="S55" i="4" s="1"/>
  <c r="AL55" i="4"/>
  <c r="AK56" i="4"/>
  <c r="S56" i="4" s="1"/>
  <c r="AL56" i="4"/>
  <c r="Y56" i="4" s="1"/>
  <c r="AK57" i="4"/>
  <c r="S57" i="4" s="1"/>
  <c r="AL57" i="4"/>
  <c r="AK58" i="4"/>
  <c r="S58" i="4" s="1"/>
  <c r="AL58" i="4"/>
  <c r="AK59" i="4"/>
  <c r="S59" i="4" s="1"/>
  <c r="AL59" i="4"/>
  <c r="AK60" i="4"/>
  <c r="S60" i="4" s="1"/>
  <c r="AL60" i="4"/>
  <c r="AK61" i="4"/>
  <c r="S61" i="4" s="1"/>
  <c r="AL61" i="4"/>
  <c r="AK62" i="4"/>
  <c r="S62" i="4" s="1"/>
  <c r="AL62" i="4"/>
  <c r="AK63" i="4"/>
  <c r="S63" i="4" s="1"/>
  <c r="AL63" i="4"/>
  <c r="AK64" i="4"/>
  <c r="S64" i="4" s="1"/>
  <c r="AL64" i="4"/>
  <c r="Y64" i="4" s="1"/>
  <c r="AK65" i="4"/>
  <c r="S65" i="4" s="1"/>
  <c r="AL65" i="4"/>
  <c r="AK66" i="4"/>
  <c r="S66" i="4" s="1"/>
  <c r="AL66" i="4"/>
  <c r="AK67" i="4"/>
  <c r="S67" i="4" s="1"/>
  <c r="AL67" i="4"/>
  <c r="AK68" i="4"/>
  <c r="S68" i="4" s="1"/>
  <c r="AL68" i="4"/>
  <c r="AK69" i="4"/>
  <c r="S69" i="4" s="1"/>
  <c r="AL69" i="4"/>
  <c r="AK70" i="4"/>
  <c r="S70" i="4" s="1"/>
  <c r="AL70" i="4"/>
  <c r="X70" i="4" s="1"/>
  <c r="AK71" i="4"/>
  <c r="S71" i="4" s="1"/>
  <c r="AL71" i="4"/>
  <c r="X71" i="4" s="1"/>
  <c r="AK72" i="4"/>
  <c r="S72" i="4" s="1"/>
  <c r="AL72" i="4"/>
  <c r="X72" i="4" s="1"/>
  <c r="AK73" i="4"/>
  <c r="S73" i="4" s="1"/>
  <c r="AL73" i="4"/>
  <c r="X73" i="4" s="1"/>
  <c r="AK74" i="4"/>
  <c r="S74" i="4" s="1"/>
  <c r="AL74" i="4"/>
  <c r="X74" i="4" s="1"/>
  <c r="AK75" i="4"/>
  <c r="S75" i="4" s="1"/>
  <c r="AL75" i="4"/>
  <c r="X75" i="4" s="1"/>
  <c r="AK76" i="4"/>
  <c r="S76" i="4" s="1"/>
  <c r="AL76" i="4"/>
  <c r="X76" i="4" s="1"/>
  <c r="AK77" i="4"/>
  <c r="S77" i="4" s="1"/>
  <c r="AL77" i="4"/>
  <c r="X77" i="4" s="1"/>
  <c r="AK78" i="4"/>
  <c r="T78" i="4" s="1"/>
  <c r="AL78" i="4"/>
  <c r="X78" i="4" s="1"/>
  <c r="AK79" i="4"/>
  <c r="S79" i="4" s="1"/>
  <c r="AL79" i="4"/>
  <c r="X79" i="4" s="1"/>
  <c r="AK80" i="4"/>
  <c r="S80" i="4" s="1"/>
  <c r="AL80" i="4"/>
  <c r="X80" i="4" s="1"/>
  <c r="AK81" i="4"/>
  <c r="S81" i="4" s="1"/>
  <c r="AL81" i="4"/>
  <c r="X81" i="4" s="1"/>
  <c r="AK82" i="4"/>
  <c r="S82" i="4" s="1"/>
  <c r="AL82" i="4"/>
  <c r="AK83" i="4"/>
  <c r="S83" i="4" s="1"/>
  <c r="AL83" i="4"/>
  <c r="AK84" i="4"/>
  <c r="S84" i="4" s="1"/>
  <c r="AL84" i="4"/>
  <c r="X84" i="4" s="1"/>
  <c r="AK85" i="4"/>
  <c r="S85" i="4" s="1"/>
  <c r="AL85" i="4"/>
  <c r="AK86" i="4"/>
  <c r="S86" i="4" s="1"/>
  <c r="AL86" i="4"/>
  <c r="AK87" i="4"/>
  <c r="S87" i="4" s="1"/>
  <c r="AL87" i="4"/>
  <c r="AK88" i="4"/>
  <c r="S88" i="4" s="1"/>
  <c r="AL88" i="4"/>
  <c r="X88" i="4" s="1"/>
  <c r="AK89" i="4"/>
  <c r="S89" i="4" s="1"/>
  <c r="AL89" i="4"/>
  <c r="X89" i="4" s="1"/>
  <c r="AK90" i="4"/>
  <c r="S90" i="4" s="1"/>
  <c r="AL90" i="4"/>
  <c r="AK91" i="4"/>
  <c r="S91" i="4" s="1"/>
  <c r="AL91" i="4"/>
  <c r="AK92" i="4"/>
  <c r="S92" i="4" s="1"/>
  <c r="AL92" i="4"/>
  <c r="X92" i="4" s="1"/>
  <c r="AK93" i="4"/>
  <c r="S93" i="4" s="1"/>
  <c r="AL93" i="4"/>
  <c r="X93" i="4" s="1"/>
  <c r="AK94" i="4"/>
  <c r="S94" i="4" s="1"/>
  <c r="AL94" i="4"/>
  <c r="AK95" i="4"/>
  <c r="S95" i="4" s="1"/>
  <c r="AL95" i="4"/>
  <c r="AK96" i="4"/>
  <c r="S96" i="4" s="1"/>
  <c r="AL96" i="4"/>
  <c r="X96" i="4" s="1"/>
  <c r="AK97" i="4"/>
  <c r="S97" i="4" s="1"/>
  <c r="AL97" i="4"/>
  <c r="X97" i="4" s="1"/>
  <c r="AK98" i="4"/>
  <c r="S98" i="4" s="1"/>
  <c r="AL98" i="4"/>
  <c r="AK99" i="4"/>
  <c r="S99" i="4" s="1"/>
  <c r="AL99" i="4"/>
  <c r="AK100" i="4"/>
  <c r="S100" i="4" s="1"/>
  <c r="AL100" i="4"/>
  <c r="X100" i="4" s="1"/>
  <c r="AK101" i="4"/>
  <c r="S101" i="4" s="1"/>
  <c r="AL101" i="4"/>
  <c r="AK102" i="4"/>
  <c r="S102" i="4" s="1"/>
  <c r="AL102" i="4"/>
  <c r="AK103" i="4"/>
  <c r="S103" i="4" s="1"/>
  <c r="AL103" i="4"/>
  <c r="AK34" i="4"/>
  <c r="S34" i="4" s="1"/>
  <c r="AL34" i="4"/>
  <c r="X34" i="4" s="1"/>
  <c r="AM34" i="4"/>
  <c r="V34" i="4" s="1"/>
  <c r="AK35" i="4"/>
  <c r="AL35" i="4"/>
  <c r="Y35" i="4" s="1"/>
  <c r="AM35" i="4"/>
  <c r="V35" i="4" s="1"/>
  <c r="AK36" i="4"/>
  <c r="AL36" i="4"/>
  <c r="Y36" i="4" s="1"/>
  <c r="AM36" i="4"/>
  <c r="V36" i="4" s="1"/>
  <c r="AK37" i="4"/>
  <c r="S37" i="4" s="1"/>
  <c r="AL37" i="4"/>
  <c r="X37" i="4" s="1"/>
  <c r="AM37" i="4"/>
  <c r="V37" i="4" s="1"/>
  <c r="AK38" i="4"/>
  <c r="S38" i="4" s="1"/>
  <c r="AL38" i="4"/>
  <c r="X38" i="4" s="1"/>
  <c r="AM38" i="4"/>
  <c r="V38" i="4" s="1"/>
  <c r="AK39" i="4"/>
  <c r="AL39" i="4"/>
  <c r="AM39" i="4"/>
  <c r="V39" i="4" s="1"/>
  <c r="AK40" i="4"/>
  <c r="T40" i="4" s="1"/>
  <c r="AL40" i="4"/>
  <c r="X40" i="4" s="1"/>
  <c r="AM40" i="4"/>
  <c r="V40" i="4" s="1"/>
  <c r="AK41" i="4"/>
  <c r="S41" i="4" s="1"/>
  <c r="AL41" i="4"/>
  <c r="X41" i="4" s="1"/>
  <c r="AM41" i="4"/>
  <c r="V41" i="4" s="1"/>
  <c r="AK42" i="4"/>
  <c r="S42" i="4" s="1"/>
  <c r="AL42" i="4"/>
  <c r="X42" i="4" s="1"/>
  <c r="AM42" i="4"/>
  <c r="V42" i="4" s="1"/>
  <c r="AK43" i="4"/>
  <c r="AL43" i="4"/>
  <c r="Y43" i="4" s="1"/>
  <c r="AM43" i="4"/>
  <c r="V43" i="4" s="1"/>
  <c r="AK44" i="4"/>
  <c r="AL44" i="4"/>
  <c r="X44" i="4" s="1"/>
  <c r="AM44" i="4"/>
  <c r="V44" i="4" s="1"/>
  <c r="AK45" i="4"/>
  <c r="S45" i="4" s="1"/>
  <c r="AL45" i="4"/>
  <c r="X45" i="4" s="1"/>
  <c r="AM45" i="4"/>
  <c r="V45" i="4" s="1"/>
  <c r="AK46" i="4"/>
  <c r="S46" i="4" s="1"/>
  <c r="AL46" i="4"/>
  <c r="X46" i="4" s="1"/>
  <c r="AM46" i="4"/>
  <c r="V46" i="4" s="1"/>
  <c r="AK47" i="4"/>
  <c r="AL47" i="4"/>
  <c r="AM47" i="4"/>
  <c r="V47" i="4" s="1"/>
  <c r="AK48" i="4"/>
  <c r="AL48" i="4"/>
  <c r="AM48" i="4"/>
  <c r="V48" i="4" s="1"/>
  <c r="AK49" i="4"/>
  <c r="T49" i="4" s="1"/>
  <c r="AL49" i="4"/>
  <c r="X49" i="4" s="1"/>
  <c r="AM49" i="4"/>
  <c r="V49" i="4" s="1"/>
  <c r="AK50" i="4"/>
  <c r="S50" i="4" s="1"/>
  <c r="AL50" i="4"/>
  <c r="X50" i="4" s="1"/>
  <c r="AM50" i="4"/>
  <c r="V50" i="4" s="1"/>
  <c r="AK51" i="4"/>
  <c r="AL51" i="4"/>
  <c r="AM51" i="4"/>
  <c r="V51" i="4" s="1"/>
  <c r="AK32" i="4"/>
  <c r="S32" i="4" s="1"/>
  <c r="AL32" i="4"/>
  <c r="X32" i="4" s="1"/>
  <c r="AM32" i="4"/>
  <c r="V32" i="4" s="1"/>
  <c r="AK33" i="4"/>
  <c r="T33" i="4" s="1"/>
  <c r="AL33" i="4"/>
  <c r="AM33" i="4"/>
  <c r="V33" i="4" s="1"/>
  <c r="AK30" i="4"/>
  <c r="S30" i="4" s="1"/>
  <c r="AL30" i="4"/>
  <c r="X30" i="4" s="1"/>
  <c r="AM30" i="4"/>
  <c r="V30" i="4" s="1"/>
  <c r="AK31" i="4"/>
  <c r="AL31" i="4"/>
  <c r="AM31" i="4"/>
  <c r="V31" i="4" s="1"/>
  <c r="AM29" i="4"/>
  <c r="V29" i="4" s="1"/>
  <c r="AL29" i="4"/>
  <c r="AK29" i="4"/>
  <c r="AM28" i="4"/>
  <c r="V28" i="4" s="1"/>
  <c r="AL28" i="4"/>
  <c r="X28" i="4" s="1"/>
  <c r="AK28" i="4"/>
  <c r="S28" i="4" s="1"/>
  <c r="AM27" i="4"/>
  <c r="V27" i="4" s="1"/>
  <c r="AL27" i="4"/>
  <c r="Y27" i="4" s="1"/>
  <c r="AK27" i="4"/>
  <c r="S27" i="4" s="1"/>
  <c r="AM26" i="4"/>
  <c r="V26" i="4" s="1"/>
  <c r="AL26" i="4"/>
  <c r="AK26" i="4"/>
  <c r="T26" i="4" s="1"/>
  <c r="AM25" i="4"/>
  <c r="V25" i="4" s="1"/>
  <c r="AL25" i="4"/>
  <c r="AK25" i="4"/>
  <c r="AM24" i="4"/>
  <c r="V24" i="4" s="1"/>
  <c r="AL24" i="4"/>
  <c r="X24" i="4" s="1"/>
  <c r="AK24" i="4"/>
  <c r="S24" i="4" s="1"/>
  <c r="AM23" i="4"/>
  <c r="V23" i="4" s="1"/>
  <c r="AL23" i="4"/>
  <c r="AK23" i="4"/>
  <c r="AM22" i="4"/>
  <c r="V22" i="4" s="1"/>
  <c r="AL22" i="4"/>
  <c r="AK22" i="4"/>
  <c r="AM21" i="4"/>
  <c r="V21" i="4" s="1"/>
  <c r="AL21" i="4"/>
  <c r="AK21" i="4"/>
  <c r="AM20" i="4"/>
  <c r="V20" i="4" s="1"/>
  <c r="AL20" i="4"/>
  <c r="X20" i="4" s="1"/>
  <c r="AK20" i="4"/>
  <c r="S20" i="4" s="1"/>
  <c r="AM19" i="4"/>
  <c r="V19" i="4" s="1"/>
  <c r="AL19" i="4"/>
  <c r="AK19" i="4"/>
  <c r="AM18" i="4"/>
  <c r="V18" i="4" s="1"/>
  <c r="AL18" i="4"/>
  <c r="Y18" i="4" s="1"/>
  <c r="AK18" i="4"/>
  <c r="AM17" i="4"/>
  <c r="V17" i="4" s="1"/>
  <c r="AL17" i="4"/>
  <c r="AK17" i="4"/>
  <c r="T17" i="4" s="1"/>
  <c r="Z396" i="18"/>
  <c r="AG396" i="18" s="1"/>
  <c r="AB396" i="18"/>
  <c r="AH396" i="18" s="1"/>
  <c r="AD396" i="18"/>
  <c r="Z397" i="18"/>
  <c r="AG397" i="18" s="1"/>
  <c r="AB397" i="18"/>
  <c r="AH397" i="18" s="1"/>
  <c r="AD397" i="18"/>
  <c r="AK397" i="18" s="1"/>
  <c r="Z398" i="18"/>
  <c r="AF398" i="18" s="1"/>
  <c r="AB398" i="18"/>
  <c r="AI398" i="18" s="1"/>
  <c r="AD398" i="18"/>
  <c r="Z399" i="18"/>
  <c r="AG399" i="18" s="1"/>
  <c r="AB399" i="18"/>
  <c r="AI399" i="18" s="1"/>
  <c r="AD399" i="18"/>
  <c r="AJ399" i="18" s="1"/>
  <c r="Z400" i="18"/>
  <c r="AF400" i="18" s="1"/>
  <c r="AB400" i="18"/>
  <c r="AI400" i="18" s="1"/>
  <c r="AD400" i="18"/>
  <c r="Z401" i="18"/>
  <c r="AG401" i="18" s="1"/>
  <c r="AB401" i="18"/>
  <c r="AI401" i="18" s="1"/>
  <c r="AD401" i="18"/>
  <c r="Z402" i="18"/>
  <c r="AF402" i="18" s="1"/>
  <c r="AB402" i="18"/>
  <c r="AI402" i="18" s="1"/>
  <c r="AD402" i="18"/>
  <c r="Z403" i="18"/>
  <c r="AB403" i="18"/>
  <c r="AD403" i="18"/>
  <c r="AJ403" i="18" s="1"/>
  <c r="Z404" i="18"/>
  <c r="AF404" i="18" s="1"/>
  <c r="AB404" i="18"/>
  <c r="AI404" i="18" s="1"/>
  <c r="AD404" i="18"/>
  <c r="Z405" i="18"/>
  <c r="AG405" i="18" s="1"/>
  <c r="AB405" i="18"/>
  <c r="AI405" i="18" s="1"/>
  <c r="AD405" i="18"/>
  <c r="AJ405" i="18" s="1"/>
  <c r="Z406" i="18"/>
  <c r="AF406" i="18" s="1"/>
  <c r="AB406" i="18"/>
  <c r="AI406" i="18" s="1"/>
  <c r="AD406" i="18"/>
  <c r="Z407" i="18"/>
  <c r="AB407" i="18"/>
  <c r="AI407" i="18" s="1"/>
  <c r="AD407" i="18"/>
  <c r="AK407" i="18" s="1"/>
  <c r="Z408" i="18"/>
  <c r="AF408" i="18" s="1"/>
  <c r="AB408" i="18"/>
  <c r="AI408" i="18" s="1"/>
  <c r="AD408" i="18"/>
  <c r="Z409" i="18"/>
  <c r="AG409" i="18" s="1"/>
  <c r="AB409" i="18"/>
  <c r="AI409" i="18" s="1"/>
  <c r="AD409" i="18"/>
  <c r="AJ409" i="18" s="1"/>
  <c r="Z410" i="18"/>
  <c r="AF410" i="18" s="1"/>
  <c r="AB410" i="18"/>
  <c r="AD410" i="18"/>
  <c r="Z411" i="18"/>
  <c r="AB411" i="18"/>
  <c r="AI411" i="18" s="1"/>
  <c r="AD411" i="18"/>
  <c r="AJ411" i="18" s="1"/>
  <c r="Z412" i="18"/>
  <c r="AF412" i="18" s="1"/>
  <c r="AB412" i="18"/>
  <c r="AI412" i="18" s="1"/>
  <c r="AD412" i="18"/>
  <c r="Z413" i="18"/>
  <c r="AG413" i="18" s="1"/>
  <c r="AB413" i="18"/>
  <c r="AD413" i="18"/>
  <c r="AJ413" i="18" s="1"/>
  <c r="Z414" i="18"/>
  <c r="AF414" i="18" s="1"/>
  <c r="AB414" i="18"/>
  <c r="AI414" i="18" s="1"/>
  <c r="AD414" i="18"/>
  <c r="Z415" i="18"/>
  <c r="AB415" i="18"/>
  <c r="AD415" i="18"/>
  <c r="AK415" i="18" s="1"/>
  <c r="Z416" i="18"/>
  <c r="AF416" i="18" s="1"/>
  <c r="AB416" i="18"/>
  <c r="AI416" i="18" s="1"/>
  <c r="AD416" i="18"/>
  <c r="Z417" i="18"/>
  <c r="AB417" i="18"/>
  <c r="AD417" i="18"/>
  <c r="AJ417" i="18" s="1"/>
  <c r="Z418" i="18"/>
  <c r="AF418" i="18" s="1"/>
  <c r="AB418" i="18"/>
  <c r="AH418" i="18" s="1"/>
  <c r="AD418" i="18"/>
  <c r="Z419" i="18"/>
  <c r="AG419" i="18" s="1"/>
  <c r="AB419" i="18"/>
  <c r="AI419" i="18" s="1"/>
  <c r="AD419" i="18"/>
  <c r="AJ419" i="18" s="1"/>
  <c r="Z420" i="18"/>
  <c r="AF420" i="18" s="1"/>
  <c r="AB420" i="18"/>
  <c r="AD420" i="18"/>
  <c r="Z421" i="18"/>
  <c r="AG421" i="18" s="1"/>
  <c r="AB421" i="18"/>
  <c r="AI421" i="18" s="1"/>
  <c r="AD421" i="18"/>
  <c r="AJ421" i="18" s="1"/>
  <c r="Z422" i="18"/>
  <c r="AF422" i="18" s="1"/>
  <c r="AB422" i="18"/>
  <c r="AD422" i="18"/>
  <c r="Z423" i="18"/>
  <c r="AG423" i="18" s="1"/>
  <c r="AB423" i="18"/>
  <c r="AI423" i="18" s="1"/>
  <c r="AD423" i="18"/>
  <c r="AK423" i="18" s="1"/>
  <c r="Z424" i="18"/>
  <c r="AF424" i="18" s="1"/>
  <c r="AB424" i="18"/>
  <c r="AD424" i="18"/>
  <c r="AD395" i="18"/>
  <c r="AK395" i="18" s="1"/>
  <c r="AB395" i="18"/>
  <c r="Z395" i="18"/>
  <c r="AG395" i="18" s="1"/>
  <c r="Z365" i="18"/>
  <c r="AG365" i="18" s="1"/>
  <c r="AB365" i="18"/>
  <c r="AH365" i="18" s="1"/>
  <c r="AD365" i="18"/>
  <c r="AJ365" i="18" s="1"/>
  <c r="Z366" i="18"/>
  <c r="AG366" i="18" s="1"/>
  <c r="AB366" i="18"/>
  <c r="AH366" i="18" s="1"/>
  <c r="AD366" i="18"/>
  <c r="AJ366" i="18" s="1"/>
  <c r="Z367" i="18"/>
  <c r="AG367" i="18" s="1"/>
  <c r="AB367" i="18"/>
  <c r="AH367" i="18" s="1"/>
  <c r="AD367" i="18"/>
  <c r="AJ367" i="18" s="1"/>
  <c r="Z368" i="18"/>
  <c r="AG368" i="18" s="1"/>
  <c r="AB368" i="18"/>
  <c r="AH368" i="18" s="1"/>
  <c r="AD368" i="18"/>
  <c r="AJ368" i="18" s="1"/>
  <c r="Z369" i="18"/>
  <c r="AG369" i="18" s="1"/>
  <c r="AB369" i="18"/>
  <c r="AH369" i="18" s="1"/>
  <c r="AD369" i="18"/>
  <c r="AJ369" i="18" s="1"/>
  <c r="Z370" i="18"/>
  <c r="AG370" i="18" s="1"/>
  <c r="AB370" i="18"/>
  <c r="AH370" i="18" s="1"/>
  <c r="AD370" i="18"/>
  <c r="AJ370" i="18" s="1"/>
  <c r="Z371" i="18"/>
  <c r="AG371" i="18" s="1"/>
  <c r="AB371" i="18"/>
  <c r="AH371" i="18" s="1"/>
  <c r="AD371" i="18"/>
  <c r="AJ371" i="18" s="1"/>
  <c r="Z372" i="18"/>
  <c r="AB372" i="18"/>
  <c r="AH372" i="18" s="1"/>
  <c r="AD372" i="18"/>
  <c r="AJ372" i="18" s="1"/>
  <c r="Z373" i="18"/>
  <c r="AG373" i="18" s="1"/>
  <c r="AB373" i="18"/>
  <c r="AH373" i="18" s="1"/>
  <c r="AD373" i="18"/>
  <c r="Z374" i="18"/>
  <c r="AG374" i="18" s="1"/>
  <c r="AB374" i="18"/>
  <c r="AH374" i="18" s="1"/>
  <c r="AD374" i="18"/>
  <c r="AJ374" i="18" s="1"/>
  <c r="Z375" i="18"/>
  <c r="AB375" i="18"/>
  <c r="AH375" i="18" s="1"/>
  <c r="AD375" i="18"/>
  <c r="Z376" i="18"/>
  <c r="AB376" i="18"/>
  <c r="AH376" i="18" s="1"/>
  <c r="AD376" i="18"/>
  <c r="AJ376" i="18" s="1"/>
  <c r="Z377" i="18"/>
  <c r="AB377" i="18"/>
  <c r="AI377" i="18" s="1"/>
  <c r="AD377" i="18"/>
  <c r="Z378" i="18"/>
  <c r="AB378" i="18"/>
  <c r="AH378" i="18" s="1"/>
  <c r="AD378" i="18"/>
  <c r="AJ378" i="18" s="1"/>
  <c r="Z379" i="18"/>
  <c r="AG379" i="18" s="1"/>
  <c r="AB379" i="18"/>
  <c r="AH379" i="18" s="1"/>
  <c r="AD379" i="18"/>
  <c r="Z380" i="18"/>
  <c r="AG380" i="18" s="1"/>
  <c r="AB380" i="18"/>
  <c r="AH380" i="18" s="1"/>
  <c r="AD380" i="18"/>
  <c r="AJ380" i="18" s="1"/>
  <c r="Z381" i="18"/>
  <c r="AG381" i="18" s="1"/>
  <c r="AB381" i="18"/>
  <c r="AH381" i="18" s="1"/>
  <c r="AD381" i="18"/>
  <c r="Z382" i="18"/>
  <c r="AG382" i="18" s="1"/>
  <c r="AB382" i="18"/>
  <c r="AH382" i="18" s="1"/>
  <c r="AD382" i="18"/>
  <c r="AJ382" i="18" s="1"/>
  <c r="Z383" i="18"/>
  <c r="AG383" i="18" s="1"/>
  <c r="AB383" i="18"/>
  <c r="AH383" i="18" s="1"/>
  <c r="AD383" i="18"/>
  <c r="Z384" i="18"/>
  <c r="AB384" i="18"/>
  <c r="AH384" i="18" s="1"/>
  <c r="AD384" i="18"/>
  <c r="AJ384" i="18" s="1"/>
  <c r="Z385" i="18"/>
  <c r="AG385" i="18" s="1"/>
  <c r="AB385" i="18"/>
  <c r="AH385" i="18" s="1"/>
  <c r="AD385" i="18"/>
  <c r="Z386" i="18"/>
  <c r="AB386" i="18"/>
  <c r="AI386" i="18" s="1"/>
  <c r="AD386" i="18"/>
  <c r="AJ386" i="18" s="1"/>
  <c r="Z387" i="18"/>
  <c r="AG387" i="18" s="1"/>
  <c r="AB387" i="18"/>
  <c r="AH387" i="18" s="1"/>
  <c r="AD387" i="18"/>
  <c r="Z388" i="18"/>
  <c r="AG388" i="18" s="1"/>
  <c r="AB388" i="18"/>
  <c r="AH388" i="18" s="1"/>
  <c r="AD388" i="18"/>
  <c r="AJ388" i="18" s="1"/>
  <c r="Z389" i="18"/>
  <c r="AG389" i="18" s="1"/>
  <c r="AB389" i="18"/>
  <c r="AH389" i="18" s="1"/>
  <c r="AD389" i="18"/>
  <c r="Z390" i="18"/>
  <c r="AG390" i="18" s="1"/>
  <c r="AB390" i="18"/>
  <c r="AH390" i="18" s="1"/>
  <c r="AD390" i="18"/>
  <c r="AJ390" i="18" s="1"/>
  <c r="Z391" i="18"/>
  <c r="AG391" i="18" s="1"/>
  <c r="AB391" i="18"/>
  <c r="AH391" i="18" s="1"/>
  <c r="AD391" i="18"/>
  <c r="Z392" i="18"/>
  <c r="AB392" i="18"/>
  <c r="AH392" i="18" s="1"/>
  <c r="AD392" i="18"/>
  <c r="AJ392" i="18" s="1"/>
  <c r="Z393" i="18"/>
  <c r="AG393" i="18" s="1"/>
  <c r="AB393" i="18"/>
  <c r="AH393" i="18" s="1"/>
  <c r="AD393" i="18"/>
  <c r="Z394" i="18"/>
  <c r="AB394" i="18"/>
  <c r="AH394" i="18" s="1"/>
  <c r="AD394" i="18"/>
  <c r="AJ394" i="18" s="1"/>
  <c r="AD364" i="18"/>
  <c r="AK364" i="18" s="1"/>
  <c r="AB364" i="18"/>
  <c r="AI364" i="18" s="1"/>
  <c r="Z364" i="18"/>
  <c r="AG364" i="18" s="1"/>
  <c r="Z361" i="18"/>
  <c r="AG361" i="18" s="1"/>
  <c r="AB361" i="18"/>
  <c r="AI361" i="18" s="1"/>
  <c r="AD361" i="18"/>
  <c r="AJ361" i="18" s="1"/>
  <c r="Z362" i="18"/>
  <c r="AG362" i="18" s="1"/>
  <c r="AB362" i="18"/>
  <c r="AI362" i="18" s="1"/>
  <c r="AD362" i="18"/>
  <c r="AJ362" i="18" s="1"/>
  <c r="Z363" i="18"/>
  <c r="AG363" i="18" s="1"/>
  <c r="AB363" i="18"/>
  <c r="AH363" i="18" s="1"/>
  <c r="AD363" i="18"/>
  <c r="AJ363" i="18" s="1"/>
  <c r="Z353" i="18"/>
  <c r="AG353" i="18" s="1"/>
  <c r="AB353" i="18"/>
  <c r="AH353" i="18" s="1"/>
  <c r="AD353" i="18"/>
  <c r="AJ353" i="18" s="1"/>
  <c r="Z354" i="18"/>
  <c r="AG354" i="18" s="1"/>
  <c r="AB354" i="18"/>
  <c r="AH354" i="18" s="1"/>
  <c r="AD354" i="18"/>
  <c r="AJ354" i="18" s="1"/>
  <c r="Z355" i="18"/>
  <c r="AB355" i="18"/>
  <c r="AH355" i="18" s="1"/>
  <c r="AD355" i="18"/>
  <c r="AJ355" i="18" s="1"/>
  <c r="Z356" i="18"/>
  <c r="AB356" i="18"/>
  <c r="AH356" i="18" s="1"/>
  <c r="AD356" i="18"/>
  <c r="AJ356" i="18" s="1"/>
  <c r="Z357" i="18"/>
  <c r="AG357" i="18" s="1"/>
  <c r="AB357" i="18"/>
  <c r="AH357" i="18" s="1"/>
  <c r="AD357" i="18"/>
  <c r="AJ357" i="18" s="1"/>
  <c r="Z358" i="18"/>
  <c r="AB358" i="18"/>
  <c r="AH358" i="18" s="1"/>
  <c r="AD358" i="18"/>
  <c r="AJ358" i="18" s="1"/>
  <c r="Z359" i="18"/>
  <c r="AB359" i="18"/>
  <c r="AH359" i="18" s="1"/>
  <c r="AD359" i="18"/>
  <c r="AJ359" i="18" s="1"/>
  <c r="Z360" i="18"/>
  <c r="AB360" i="18"/>
  <c r="AH360" i="18" s="1"/>
  <c r="AD360" i="18"/>
  <c r="AJ360" i="18" s="1"/>
  <c r="Z344" i="18"/>
  <c r="AG344" i="18" s="1"/>
  <c r="AB344" i="18"/>
  <c r="AH344" i="18" s="1"/>
  <c r="AD344" i="18"/>
  <c r="AJ344" i="18" s="1"/>
  <c r="Z345" i="18"/>
  <c r="AG345" i="18" s="1"/>
  <c r="AB345" i="18"/>
  <c r="AH345" i="18" s="1"/>
  <c r="AD345" i="18"/>
  <c r="AJ345" i="18" s="1"/>
  <c r="Z346" i="18"/>
  <c r="AB346" i="18"/>
  <c r="AH346" i="18" s="1"/>
  <c r="AD346" i="18"/>
  <c r="AJ346" i="18" s="1"/>
  <c r="Z347" i="18"/>
  <c r="AB347" i="18"/>
  <c r="AH347" i="18" s="1"/>
  <c r="AD347" i="18"/>
  <c r="AJ347" i="18" s="1"/>
  <c r="Z348" i="18"/>
  <c r="AG348" i="18" s="1"/>
  <c r="AB348" i="18"/>
  <c r="AH348" i="18" s="1"/>
  <c r="AD348" i="18"/>
  <c r="AJ348" i="18" s="1"/>
  <c r="Z349" i="18"/>
  <c r="AG349" i="18" s="1"/>
  <c r="AB349" i="18"/>
  <c r="AH349" i="18" s="1"/>
  <c r="AD349" i="18"/>
  <c r="AJ349" i="18" s="1"/>
  <c r="Z350" i="18"/>
  <c r="AB350" i="18"/>
  <c r="AH350" i="18" s="1"/>
  <c r="AD350" i="18"/>
  <c r="AJ350" i="18" s="1"/>
  <c r="Z351" i="18"/>
  <c r="AB351" i="18"/>
  <c r="AH351" i="18" s="1"/>
  <c r="AD351" i="18"/>
  <c r="AJ351" i="18" s="1"/>
  <c r="Z352" i="18"/>
  <c r="AG352" i="18" s="1"/>
  <c r="AB352" i="18"/>
  <c r="AH352" i="18" s="1"/>
  <c r="AD352" i="18"/>
  <c r="AJ352" i="18" s="1"/>
  <c r="Z336" i="18"/>
  <c r="AG336" i="18" s="1"/>
  <c r="AB336" i="18"/>
  <c r="AH336" i="18" s="1"/>
  <c r="AD336" i="18"/>
  <c r="AJ336" i="18" s="1"/>
  <c r="Z337" i="18"/>
  <c r="AG337" i="18" s="1"/>
  <c r="AB337" i="18"/>
  <c r="AH337" i="18" s="1"/>
  <c r="AD337" i="18"/>
  <c r="AJ337" i="18" s="1"/>
  <c r="Z338" i="18"/>
  <c r="AB338" i="18"/>
  <c r="AH338" i="18" s="1"/>
  <c r="AD338" i="18"/>
  <c r="AJ338" i="18" s="1"/>
  <c r="Z339" i="18"/>
  <c r="AB339" i="18"/>
  <c r="AH339" i="18" s="1"/>
  <c r="AD339" i="18"/>
  <c r="AJ339" i="18" s="1"/>
  <c r="Z340" i="18"/>
  <c r="AG340" i="18" s="1"/>
  <c r="AB340" i="18"/>
  <c r="AH340" i="18" s="1"/>
  <c r="AD340" i="18"/>
  <c r="AJ340" i="18" s="1"/>
  <c r="Z341" i="18"/>
  <c r="AG341" i="18" s="1"/>
  <c r="AB341" i="18"/>
  <c r="AH341" i="18" s="1"/>
  <c r="AD341" i="18"/>
  <c r="AJ341" i="18" s="1"/>
  <c r="Z342" i="18"/>
  <c r="AB342" i="18"/>
  <c r="AH342" i="18" s="1"/>
  <c r="AD342" i="18"/>
  <c r="AJ342" i="18" s="1"/>
  <c r="Z343" i="18"/>
  <c r="AB343" i="18"/>
  <c r="AH343" i="18" s="1"/>
  <c r="AD343" i="18"/>
  <c r="AJ343" i="18" s="1"/>
  <c r="AD335" i="18"/>
  <c r="AK335" i="18" s="1"/>
  <c r="AB335" i="18"/>
  <c r="AI335" i="18" s="1"/>
  <c r="Z335" i="18"/>
  <c r="AG335" i="18" s="1"/>
  <c r="AD334" i="18"/>
  <c r="AK334" i="18" s="1"/>
  <c r="AB334" i="18"/>
  <c r="AI334" i="18" s="1"/>
  <c r="Z334" i="18"/>
  <c r="AG334" i="18" s="1"/>
  <c r="AD330" i="18"/>
  <c r="AK330" i="18" s="1"/>
  <c r="AB330" i="18"/>
  <c r="AH330" i="18" s="1"/>
  <c r="Z330" i="18"/>
  <c r="AG330" i="18" s="1"/>
  <c r="AD329" i="18"/>
  <c r="AK329" i="18" s="1"/>
  <c r="AB329" i="18"/>
  <c r="AH329" i="18" s="1"/>
  <c r="Z329" i="18"/>
  <c r="AG329" i="18" s="1"/>
  <c r="AD328" i="18"/>
  <c r="AJ328" i="18" s="1"/>
  <c r="AB328" i="18"/>
  <c r="AH328" i="18" s="1"/>
  <c r="Z328" i="18"/>
  <c r="AG328" i="18" s="1"/>
  <c r="AD322" i="18"/>
  <c r="AK322" i="18" s="1"/>
  <c r="AB322" i="18"/>
  <c r="AI322" i="18" s="1"/>
  <c r="Z322" i="18"/>
  <c r="AG322" i="18" s="1"/>
  <c r="AD321" i="18"/>
  <c r="AK321" i="18" s="1"/>
  <c r="AB321" i="18"/>
  <c r="AH321" i="18" s="1"/>
  <c r="Z321" i="18"/>
  <c r="AG321" i="18" s="1"/>
  <c r="AD320" i="18"/>
  <c r="AJ320" i="18" s="1"/>
  <c r="AB320" i="18"/>
  <c r="AI320" i="18" s="1"/>
  <c r="Z320" i="18"/>
  <c r="AG320" i="18" s="1"/>
  <c r="AD319" i="18"/>
  <c r="AK319" i="18" s="1"/>
  <c r="AB319" i="18"/>
  <c r="AH319" i="18" s="1"/>
  <c r="Z319" i="18"/>
  <c r="AG319" i="18" s="1"/>
  <c r="AD318" i="18"/>
  <c r="AJ318" i="18" s="1"/>
  <c r="AB318" i="18"/>
  <c r="AI318" i="18" s="1"/>
  <c r="Z318" i="18"/>
  <c r="AG318" i="18" s="1"/>
  <c r="AD317" i="18"/>
  <c r="AK317" i="18" s="1"/>
  <c r="AB317" i="18"/>
  <c r="AH317" i="18" s="1"/>
  <c r="Z317" i="18"/>
  <c r="AG317" i="18" s="1"/>
  <c r="AD316" i="18"/>
  <c r="AJ316" i="18" s="1"/>
  <c r="AB316" i="18"/>
  <c r="AI316" i="18" s="1"/>
  <c r="Z316" i="18"/>
  <c r="AG316" i="18" s="1"/>
  <c r="AD315" i="18"/>
  <c r="AK315" i="18" s="1"/>
  <c r="AB315" i="18"/>
  <c r="AH315" i="18" s="1"/>
  <c r="Z315" i="18"/>
  <c r="AG315" i="18" s="1"/>
  <c r="Z325" i="18"/>
  <c r="AG325" i="18" s="1"/>
  <c r="AB325" i="18"/>
  <c r="AH325" i="18" s="1"/>
  <c r="AD325" i="18"/>
  <c r="AJ325" i="18" s="1"/>
  <c r="Z326" i="18"/>
  <c r="AG326" i="18" s="1"/>
  <c r="AB326" i="18"/>
  <c r="AI326" i="18" s="1"/>
  <c r="AD326" i="18"/>
  <c r="AJ326" i="18" s="1"/>
  <c r="Z327" i="18"/>
  <c r="AG327" i="18" s="1"/>
  <c r="AB327" i="18"/>
  <c r="AH327" i="18" s="1"/>
  <c r="AD327" i="18"/>
  <c r="AJ327" i="18" s="1"/>
  <c r="Z331" i="18"/>
  <c r="AB331" i="18"/>
  <c r="AH331" i="18" s="1"/>
  <c r="AD331" i="18"/>
  <c r="AJ331" i="18" s="1"/>
  <c r="Z332" i="18"/>
  <c r="AG332" i="18" s="1"/>
  <c r="AB332" i="18"/>
  <c r="AH332" i="18" s="1"/>
  <c r="AD332" i="18"/>
  <c r="AJ332" i="18" s="1"/>
  <c r="Z333" i="18"/>
  <c r="AG333" i="18" s="1"/>
  <c r="AB333" i="18"/>
  <c r="AH333" i="18" s="1"/>
  <c r="AD333" i="18"/>
  <c r="AJ333" i="18" s="1"/>
  <c r="Z305" i="18"/>
  <c r="AG305" i="18" s="1"/>
  <c r="AB305" i="18"/>
  <c r="AH305" i="18" s="1"/>
  <c r="AD305" i="18"/>
  <c r="AJ305" i="18" s="1"/>
  <c r="Z306" i="18"/>
  <c r="AG306" i="18" s="1"/>
  <c r="AB306" i="18"/>
  <c r="AH306" i="18" s="1"/>
  <c r="AD306" i="18"/>
  <c r="AJ306" i="18" s="1"/>
  <c r="Z307" i="18"/>
  <c r="AB307" i="18"/>
  <c r="AH307" i="18" s="1"/>
  <c r="AD307" i="18"/>
  <c r="AJ307" i="18" s="1"/>
  <c r="Z308" i="18"/>
  <c r="AB308" i="18"/>
  <c r="AH308" i="18" s="1"/>
  <c r="AD308" i="18"/>
  <c r="AJ308" i="18" s="1"/>
  <c r="Z309" i="18"/>
  <c r="AG309" i="18" s="1"/>
  <c r="AB309" i="18"/>
  <c r="AH309" i="18" s="1"/>
  <c r="AD309" i="18"/>
  <c r="AJ309" i="18" s="1"/>
  <c r="Z310" i="18"/>
  <c r="AG310" i="18" s="1"/>
  <c r="AB310" i="18"/>
  <c r="AH310" i="18" s="1"/>
  <c r="AD310" i="18"/>
  <c r="AJ310" i="18" s="1"/>
  <c r="Z311" i="18"/>
  <c r="AB311" i="18"/>
  <c r="AH311" i="18" s="1"/>
  <c r="AD311" i="18"/>
  <c r="AJ311" i="18" s="1"/>
  <c r="Z312" i="18"/>
  <c r="AG312" i="18" s="1"/>
  <c r="AB312" i="18"/>
  <c r="AH312" i="18" s="1"/>
  <c r="AD312" i="18"/>
  <c r="AJ312" i="18" s="1"/>
  <c r="Z313" i="18"/>
  <c r="AB313" i="18"/>
  <c r="AI313" i="18" s="1"/>
  <c r="AD313" i="18"/>
  <c r="AJ313" i="18" s="1"/>
  <c r="Z314" i="18"/>
  <c r="AG314" i="18" s="1"/>
  <c r="AB314" i="18"/>
  <c r="AH314" i="18" s="1"/>
  <c r="AD314" i="18"/>
  <c r="AJ314" i="18" s="1"/>
  <c r="Z323" i="18"/>
  <c r="AB323" i="18"/>
  <c r="AH323" i="18" s="1"/>
  <c r="AD323" i="18"/>
  <c r="AJ323" i="18" s="1"/>
  <c r="Z324" i="18"/>
  <c r="AG324" i="18" s="1"/>
  <c r="AB324" i="18"/>
  <c r="AI324" i="18" s="1"/>
  <c r="AD324" i="18"/>
  <c r="AJ324" i="18" s="1"/>
  <c r="AM303" i="18"/>
  <c r="N303" i="18" s="1"/>
  <c r="AM302" i="18"/>
  <c r="AM301" i="18"/>
  <c r="AM300" i="18"/>
  <c r="AM299" i="18"/>
  <c r="AM298" i="18"/>
  <c r="AM297" i="18"/>
  <c r="AM296" i="18"/>
  <c r="AM295" i="18"/>
  <c r="AM294" i="18"/>
  <c r="AM293" i="18"/>
  <c r="AM292" i="18"/>
  <c r="AM291" i="18"/>
  <c r="AM290" i="18"/>
  <c r="AM289" i="18"/>
  <c r="Y289" i="18" s="1"/>
  <c r="Z289" i="18" s="1"/>
  <c r="AP289" i="18" s="1"/>
  <c r="AM288" i="18"/>
  <c r="Y288" i="18" s="1"/>
  <c r="Z288" i="18" s="1"/>
  <c r="AP288" i="18" s="1"/>
  <c r="AM287" i="18"/>
  <c r="Y287" i="18" s="1"/>
  <c r="Z287" i="18" s="1"/>
  <c r="AP287" i="18" s="1"/>
  <c r="AM286" i="18"/>
  <c r="Y286" i="18" s="1"/>
  <c r="Z286" i="18" s="1"/>
  <c r="AP286" i="18" s="1"/>
  <c r="AM285" i="18"/>
  <c r="Y285" i="18" s="1"/>
  <c r="Z285" i="18" s="1"/>
  <c r="AP285" i="18" s="1"/>
  <c r="AM284" i="18"/>
  <c r="Y284" i="18" s="1"/>
  <c r="Z284" i="18" s="1"/>
  <c r="AP284" i="18" s="1"/>
  <c r="AM283" i="18"/>
  <c r="Y283" i="18" s="1"/>
  <c r="Z283" i="18" s="1"/>
  <c r="AP283" i="18" s="1"/>
  <c r="AM282" i="18"/>
  <c r="Y282" i="18" s="1"/>
  <c r="AM281" i="18"/>
  <c r="Y281" i="18" s="1"/>
  <c r="Z281" i="18" s="1"/>
  <c r="AF281" i="18" s="1"/>
  <c r="AM280" i="18"/>
  <c r="Y280" i="18" s="1"/>
  <c r="Z280" i="18" s="1"/>
  <c r="AP280" i="18" s="1"/>
  <c r="AM279" i="18"/>
  <c r="Y279" i="18" s="1"/>
  <c r="Z279" i="18" s="1"/>
  <c r="AF279" i="18" s="1"/>
  <c r="AM278" i="18"/>
  <c r="Y278" i="18" s="1"/>
  <c r="AM277" i="18"/>
  <c r="Y277" i="18" s="1"/>
  <c r="Z277" i="18" s="1"/>
  <c r="AF277" i="18" s="1"/>
  <c r="AM276" i="18"/>
  <c r="Y276" i="18" s="1"/>
  <c r="Z276" i="18" s="1"/>
  <c r="AP276" i="18" s="1"/>
  <c r="AM275" i="18"/>
  <c r="N275" i="18" s="1"/>
  <c r="AM274" i="18"/>
  <c r="Y274" i="18" s="1"/>
  <c r="AM273" i="18"/>
  <c r="Y273" i="18" s="1"/>
  <c r="AM272" i="18"/>
  <c r="N272" i="18" s="1"/>
  <c r="AM271" i="18"/>
  <c r="N271" i="18" s="1"/>
  <c r="AM270" i="18"/>
  <c r="Y270" i="18" s="1"/>
  <c r="AM269" i="18"/>
  <c r="Y269" i="18" s="1"/>
  <c r="AM268" i="18"/>
  <c r="N268" i="18" s="1"/>
  <c r="AM267" i="18"/>
  <c r="Y267" i="18" s="1"/>
  <c r="AM266" i="18"/>
  <c r="Y266" i="18" s="1"/>
  <c r="Z266" i="18" s="1"/>
  <c r="AG266" i="18" s="1"/>
  <c r="AM265" i="18"/>
  <c r="Y265" i="18" s="1"/>
  <c r="AM264" i="18"/>
  <c r="N264" i="18" s="1"/>
  <c r="AM263" i="18"/>
  <c r="Y263" i="18" s="1"/>
  <c r="Z263" i="18" s="1"/>
  <c r="AP263" i="18" s="1"/>
  <c r="AM262" i="18"/>
  <c r="Y262" i="18" s="1"/>
  <c r="Z262" i="18" s="1"/>
  <c r="AG262" i="18" s="1"/>
  <c r="AM261" i="18"/>
  <c r="Y261" i="18" s="1"/>
  <c r="AM260" i="18"/>
  <c r="Y260" i="18" s="1"/>
  <c r="AM259" i="18"/>
  <c r="Y259" i="18" s="1"/>
  <c r="AM258" i="18"/>
  <c r="Y258" i="18" s="1"/>
  <c r="AM257" i="18"/>
  <c r="Y257" i="18" s="1"/>
  <c r="AM256" i="18"/>
  <c r="Y256" i="18" s="1"/>
  <c r="AM255" i="18"/>
  <c r="Y255" i="18" s="1"/>
  <c r="AM254" i="18"/>
  <c r="Y254" i="18" s="1"/>
  <c r="AM253" i="18"/>
  <c r="Y253" i="18" s="1"/>
  <c r="AM252" i="18"/>
  <c r="Y252" i="18" s="1"/>
  <c r="AM251" i="18"/>
  <c r="Y251" i="18" s="1"/>
  <c r="AM250" i="18"/>
  <c r="Y250" i="18" s="1"/>
  <c r="AM249" i="18"/>
  <c r="Y249" i="18" s="1"/>
  <c r="AM248" i="18"/>
  <c r="Y248" i="18" s="1"/>
  <c r="AM247" i="18"/>
  <c r="Y247" i="18" s="1"/>
  <c r="AM246" i="18"/>
  <c r="Y246" i="18" s="1"/>
  <c r="AM245" i="18"/>
  <c r="Y245" i="18" s="1"/>
  <c r="AM244" i="18"/>
  <c r="Y244" i="18" s="1"/>
  <c r="AM243" i="18"/>
  <c r="Y243" i="18" s="1"/>
  <c r="AM242" i="18"/>
  <c r="Y242" i="18" s="1"/>
  <c r="AM241" i="18"/>
  <c r="Y241" i="18" s="1"/>
  <c r="AM240" i="18"/>
  <c r="Y240" i="18" s="1"/>
  <c r="AM239" i="18"/>
  <c r="Y239" i="18" s="1"/>
  <c r="AM238" i="18"/>
  <c r="Y238" i="18" s="1"/>
  <c r="AM237" i="18"/>
  <c r="Y237" i="18" s="1"/>
  <c r="AM236" i="18"/>
  <c r="Y236" i="18" s="1"/>
  <c r="AM235" i="18"/>
  <c r="Y235" i="18" s="1"/>
  <c r="AM234" i="18"/>
  <c r="Y234" i="18" s="1"/>
  <c r="AM221" i="18"/>
  <c r="Y221" i="18" s="1"/>
  <c r="Z221" i="18" s="1"/>
  <c r="AM222" i="18"/>
  <c r="Y222" i="18" s="1"/>
  <c r="AM223" i="18"/>
  <c r="AM224" i="18"/>
  <c r="K224" i="18" s="1"/>
  <c r="AM225" i="18"/>
  <c r="Y225" i="18" s="1"/>
  <c r="Z225" i="18" s="1"/>
  <c r="AM226" i="18"/>
  <c r="Y226" i="18" s="1"/>
  <c r="Z226" i="18" s="1"/>
  <c r="AM227" i="18"/>
  <c r="AM228" i="18"/>
  <c r="K228" i="18" s="1"/>
  <c r="AM229" i="18"/>
  <c r="Y229" i="18" s="1"/>
  <c r="Z229" i="18" s="1"/>
  <c r="AM230" i="18"/>
  <c r="Y230" i="18" s="1"/>
  <c r="Z230" i="18" s="1"/>
  <c r="AF230" i="18" s="1"/>
  <c r="AM231" i="18"/>
  <c r="AM232" i="18"/>
  <c r="K232" i="18" s="1"/>
  <c r="AM233" i="18"/>
  <c r="Y233" i="18" s="1"/>
  <c r="Z233" i="18" s="1"/>
  <c r="AM220" i="18"/>
  <c r="Y220" i="18" s="1"/>
  <c r="Z304" i="18"/>
  <c r="AG304" i="18" s="1"/>
  <c r="AB304" i="18"/>
  <c r="AH304" i="18" s="1"/>
  <c r="AD304" i="18"/>
  <c r="AJ304" i="18" s="1"/>
  <c r="N170" i="18"/>
  <c r="T170" i="18" s="1"/>
  <c r="X170" i="18" s="1"/>
  <c r="E170" i="18" s="1"/>
  <c r="N171" i="18"/>
  <c r="T171" i="18" s="1"/>
  <c r="X171" i="18" s="1"/>
  <c r="E171" i="18" s="1"/>
  <c r="N172" i="18"/>
  <c r="T172" i="18" s="1"/>
  <c r="X172" i="18" s="1"/>
  <c r="E172" i="18" s="1"/>
  <c r="N173" i="18"/>
  <c r="T173" i="18" s="1"/>
  <c r="X173" i="18" s="1"/>
  <c r="E173" i="18" s="1"/>
  <c r="N174" i="18"/>
  <c r="T174" i="18" s="1"/>
  <c r="X174" i="18" s="1"/>
  <c r="E174" i="18" s="1"/>
  <c r="N175" i="18"/>
  <c r="T175" i="18" s="1"/>
  <c r="X175" i="18" s="1"/>
  <c r="E175" i="18" s="1"/>
  <c r="N176" i="18"/>
  <c r="T176" i="18" s="1"/>
  <c r="X176" i="18" s="1"/>
  <c r="E176" i="18" s="1"/>
  <c r="N177" i="18"/>
  <c r="T177" i="18" s="1"/>
  <c r="X177" i="18" s="1"/>
  <c r="E177" i="18" s="1"/>
  <c r="N178" i="18"/>
  <c r="T178" i="18" s="1"/>
  <c r="X178" i="18" s="1"/>
  <c r="E178" i="18" s="1"/>
  <c r="N179" i="18"/>
  <c r="T179" i="18" s="1"/>
  <c r="X179" i="18" s="1"/>
  <c r="E179" i="18" s="1"/>
  <c r="N180" i="18"/>
  <c r="T180" i="18" s="1"/>
  <c r="X180" i="18" s="1"/>
  <c r="E180" i="18" s="1"/>
  <c r="N181" i="18"/>
  <c r="T181" i="18" s="1"/>
  <c r="X181" i="18" s="1"/>
  <c r="E181" i="18" s="1"/>
  <c r="N182" i="18"/>
  <c r="T182" i="18" s="1"/>
  <c r="X182" i="18" s="1"/>
  <c r="E182" i="18" s="1"/>
  <c r="N183" i="18"/>
  <c r="T183" i="18" s="1"/>
  <c r="X183" i="18" s="1"/>
  <c r="E183" i="18" s="1"/>
  <c r="N184" i="18"/>
  <c r="T184" i="18" s="1"/>
  <c r="X184" i="18" s="1"/>
  <c r="E184" i="18" s="1"/>
  <c r="N185" i="18"/>
  <c r="T185" i="18" s="1"/>
  <c r="X185" i="18" s="1"/>
  <c r="E185" i="18" s="1"/>
  <c r="N186" i="18"/>
  <c r="T186" i="18" s="1"/>
  <c r="X186" i="18" s="1"/>
  <c r="E186" i="18" s="1"/>
  <c r="N187" i="18"/>
  <c r="T187" i="18" s="1"/>
  <c r="X187" i="18" s="1"/>
  <c r="E187" i="18" s="1"/>
  <c r="N188" i="18"/>
  <c r="T188" i="18" s="1"/>
  <c r="X188" i="18" s="1"/>
  <c r="E188" i="18" s="1"/>
  <c r="N189" i="18"/>
  <c r="T189" i="18" s="1"/>
  <c r="X189" i="18" s="1"/>
  <c r="E189" i="18" s="1"/>
  <c r="N190" i="18"/>
  <c r="T190" i="18" s="1"/>
  <c r="X190" i="18" s="1"/>
  <c r="E190" i="18" s="1"/>
  <c r="N191" i="18"/>
  <c r="T191" i="18" s="1"/>
  <c r="X191" i="18" s="1"/>
  <c r="E191" i="18" s="1"/>
  <c r="N192" i="18"/>
  <c r="T192" i="18" s="1"/>
  <c r="X192" i="18" s="1"/>
  <c r="E192" i="18" s="1"/>
  <c r="N193" i="18"/>
  <c r="T193" i="18" s="1"/>
  <c r="X193" i="18" s="1"/>
  <c r="E193" i="18" s="1"/>
  <c r="N194" i="18"/>
  <c r="T194" i="18" s="1"/>
  <c r="X194" i="18" s="1"/>
  <c r="E194" i="18" s="1"/>
  <c r="N195" i="18"/>
  <c r="T195" i="18" s="1"/>
  <c r="X195" i="18" s="1"/>
  <c r="E195" i="18" s="1"/>
  <c r="N196" i="18"/>
  <c r="T196" i="18" s="1"/>
  <c r="X196" i="18" s="1"/>
  <c r="E196" i="18" s="1"/>
  <c r="N197" i="18"/>
  <c r="T197" i="18" s="1"/>
  <c r="X197" i="18" s="1"/>
  <c r="E197" i="18" s="1"/>
  <c r="N198" i="18"/>
  <c r="T198" i="18" s="1"/>
  <c r="X198" i="18" s="1"/>
  <c r="E198" i="18" s="1"/>
  <c r="N199" i="18"/>
  <c r="T199" i="18" s="1"/>
  <c r="X199" i="18" s="1"/>
  <c r="E199" i="18" s="1"/>
  <c r="N200" i="18"/>
  <c r="T200" i="18" s="1"/>
  <c r="X200" i="18" s="1"/>
  <c r="E200" i="18" s="1"/>
  <c r="N201" i="18"/>
  <c r="T201" i="18" s="1"/>
  <c r="X201" i="18" s="1"/>
  <c r="E201" i="18" s="1"/>
  <c r="N202" i="18"/>
  <c r="T202" i="18" s="1"/>
  <c r="X202" i="18" s="1"/>
  <c r="E202" i="18" s="1"/>
  <c r="N203" i="18"/>
  <c r="T203" i="18" s="1"/>
  <c r="X203" i="18" s="1"/>
  <c r="E203" i="18" s="1"/>
  <c r="N204" i="18"/>
  <c r="T204" i="18" s="1"/>
  <c r="X204" i="18" s="1"/>
  <c r="E204" i="18" s="1"/>
  <c r="N205" i="18"/>
  <c r="T205" i="18" s="1"/>
  <c r="X205" i="18" s="1"/>
  <c r="E205" i="18" s="1"/>
  <c r="N206" i="18"/>
  <c r="T206" i="18" s="1"/>
  <c r="X206" i="18" s="1"/>
  <c r="E206" i="18" s="1"/>
  <c r="N207" i="18"/>
  <c r="T207" i="18" s="1"/>
  <c r="X207" i="18" s="1"/>
  <c r="E207" i="18" s="1"/>
  <c r="N208" i="18"/>
  <c r="T208" i="18" s="1"/>
  <c r="X208" i="18" s="1"/>
  <c r="E208" i="18" s="1"/>
  <c r="N209" i="18"/>
  <c r="T209" i="18" s="1"/>
  <c r="X209" i="18" s="1"/>
  <c r="E209" i="18" s="1"/>
  <c r="N210" i="18"/>
  <c r="T210" i="18" s="1"/>
  <c r="X210" i="18" s="1"/>
  <c r="E210" i="18" s="1"/>
  <c r="N211" i="18"/>
  <c r="T211" i="18" s="1"/>
  <c r="X211" i="18" s="1"/>
  <c r="E211" i="18" s="1"/>
  <c r="N212" i="18"/>
  <c r="T212" i="18" s="1"/>
  <c r="X212" i="18" s="1"/>
  <c r="E212" i="18" s="1"/>
  <c r="N213" i="18"/>
  <c r="T213" i="18" s="1"/>
  <c r="X213" i="18" s="1"/>
  <c r="E213" i="18" s="1"/>
  <c r="N214" i="18"/>
  <c r="T214" i="18" s="1"/>
  <c r="X214" i="18" s="1"/>
  <c r="E214" i="18" s="1"/>
  <c r="N215" i="18"/>
  <c r="T215" i="18" s="1"/>
  <c r="X215" i="18" s="1"/>
  <c r="E215" i="18" s="1"/>
  <c r="N216" i="18"/>
  <c r="T216" i="18" s="1"/>
  <c r="X216" i="18" s="1"/>
  <c r="E216" i="18" s="1"/>
  <c r="N217" i="18"/>
  <c r="T217" i="18" s="1"/>
  <c r="X217" i="18" s="1"/>
  <c r="E217" i="18" s="1"/>
  <c r="N218" i="18"/>
  <c r="T218" i="18" s="1"/>
  <c r="X218" i="18" s="1"/>
  <c r="E218" i="18" s="1"/>
  <c r="N169" i="18"/>
  <c r="T169" i="18" s="1"/>
  <c r="X169" i="18" s="1"/>
  <c r="E169" i="18" s="1"/>
  <c r="T161" i="18"/>
  <c r="N161" i="18" s="1"/>
  <c r="T162" i="18"/>
  <c r="N162" i="18" s="1"/>
  <c r="T163" i="18"/>
  <c r="N163" i="18" s="1"/>
  <c r="W163" i="18" s="1"/>
  <c r="D163" i="18" s="1"/>
  <c r="T164" i="18"/>
  <c r="X164" i="18" s="1"/>
  <c r="E164" i="18" s="1"/>
  <c r="T165" i="18"/>
  <c r="N165" i="18" s="1"/>
  <c r="T166" i="18"/>
  <c r="N166" i="18" s="1"/>
  <c r="T167" i="18"/>
  <c r="N167" i="18" s="1"/>
  <c r="W167" i="18" s="1"/>
  <c r="D167" i="18" s="1"/>
  <c r="T168" i="18"/>
  <c r="X168" i="18" s="1"/>
  <c r="E168" i="18" s="1"/>
  <c r="T141" i="18"/>
  <c r="N141" i="18" s="1"/>
  <c r="T142" i="18"/>
  <c r="N142" i="18" s="1"/>
  <c r="T143" i="18"/>
  <c r="N143" i="18" s="1"/>
  <c r="W143" i="18" s="1"/>
  <c r="D143" i="18" s="1"/>
  <c r="T144" i="18"/>
  <c r="X144" i="18" s="1"/>
  <c r="E144" i="18" s="1"/>
  <c r="T145" i="18"/>
  <c r="N145" i="18" s="1"/>
  <c r="T146" i="18"/>
  <c r="N146" i="18" s="1"/>
  <c r="T147" i="18"/>
  <c r="N147" i="18" s="1"/>
  <c r="W147" i="18" s="1"/>
  <c r="D147" i="18" s="1"/>
  <c r="T148" i="18"/>
  <c r="N148" i="18" s="1"/>
  <c r="T149" i="18"/>
  <c r="N149" i="18" s="1"/>
  <c r="T150" i="18"/>
  <c r="N150" i="18" s="1"/>
  <c r="T151" i="18"/>
  <c r="N151" i="18" s="1"/>
  <c r="T152" i="18"/>
  <c r="N152" i="18" s="1"/>
  <c r="T153" i="18"/>
  <c r="N153" i="18" s="1"/>
  <c r="T154" i="18"/>
  <c r="N154" i="18" s="1"/>
  <c r="T155" i="18"/>
  <c r="X155" i="18" s="1"/>
  <c r="E155" i="18" s="1"/>
  <c r="T156" i="18"/>
  <c r="N156" i="18" s="1"/>
  <c r="T157" i="18"/>
  <c r="N157" i="18" s="1"/>
  <c r="T158" i="18"/>
  <c r="N158" i="18" s="1"/>
  <c r="T159" i="18"/>
  <c r="N159" i="18" s="1"/>
  <c r="T160" i="18"/>
  <c r="X160" i="18" s="1"/>
  <c r="E160" i="18" s="1"/>
  <c r="T120" i="18"/>
  <c r="N120" i="18" s="1"/>
  <c r="T121" i="18"/>
  <c r="N121" i="18" s="1"/>
  <c r="T122" i="18"/>
  <c r="X122" i="18" s="1"/>
  <c r="E122" i="18" s="1"/>
  <c r="T123" i="18"/>
  <c r="X123" i="18" s="1"/>
  <c r="E123" i="18" s="1"/>
  <c r="T124" i="18"/>
  <c r="N124" i="18" s="1"/>
  <c r="T125" i="18"/>
  <c r="N125" i="18" s="1"/>
  <c r="T126" i="18"/>
  <c r="X126" i="18" s="1"/>
  <c r="E126" i="18" s="1"/>
  <c r="T127" i="18"/>
  <c r="X127" i="18" s="1"/>
  <c r="E127" i="18" s="1"/>
  <c r="T128" i="18"/>
  <c r="N128" i="18" s="1"/>
  <c r="T129" i="18"/>
  <c r="N129" i="18" s="1"/>
  <c r="T130" i="18"/>
  <c r="N130" i="18" s="1"/>
  <c r="W130" i="18" s="1"/>
  <c r="D130" i="18" s="1"/>
  <c r="T131" i="18"/>
  <c r="N131" i="18" s="1"/>
  <c r="T132" i="18"/>
  <c r="N132" i="18" s="1"/>
  <c r="T133" i="18"/>
  <c r="N133" i="18" s="1"/>
  <c r="T134" i="18"/>
  <c r="N134" i="18" s="1"/>
  <c r="T135" i="18"/>
  <c r="X135" i="18" s="1"/>
  <c r="E135" i="18" s="1"/>
  <c r="T136" i="18"/>
  <c r="N136" i="18" s="1"/>
  <c r="T137" i="18"/>
  <c r="N137" i="18" s="1"/>
  <c r="T138" i="18"/>
  <c r="N138" i="18" s="1"/>
  <c r="T139" i="18"/>
  <c r="X139" i="18" s="1"/>
  <c r="E139" i="18" s="1"/>
  <c r="T140" i="18"/>
  <c r="X140" i="18" s="1"/>
  <c r="E140" i="18" s="1"/>
  <c r="T119" i="18"/>
  <c r="N119" i="18" s="1"/>
  <c r="X48" i="18"/>
  <c r="E48" i="18" s="1"/>
  <c r="R48" i="18"/>
  <c r="O48" i="18"/>
  <c r="N48" i="18" s="1"/>
  <c r="X49" i="18"/>
  <c r="E49" i="18" s="1"/>
  <c r="R49" i="18"/>
  <c r="O49" i="18"/>
  <c r="N49" i="18" s="1"/>
  <c r="X28" i="18"/>
  <c r="E28" i="18" s="1"/>
  <c r="R28" i="18"/>
  <c r="O28" i="18"/>
  <c r="N28" i="18" s="1"/>
  <c r="X25" i="18"/>
  <c r="E25" i="18" s="1"/>
  <c r="R25" i="18"/>
  <c r="O25" i="18"/>
  <c r="N25" i="18" s="1"/>
  <c r="X11" i="18"/>
  <c r="E11" i="18" s="1"/>
  <c r="R11" i="18"/>
  <c r="O11" i="18"/>
  <c r="N11" i="18" s="1"/>
  <c r="X14" i="18"/>
  <c r="E14" i="18" s="1"/>
  <c r="R14" i="18"/>
  <c r="O14" i="18"/>
  <c r="N14" i="18" s="1"/>
  <c r="R86" i="18"/>
  <c r="O86" i="18"/>
  <c r="K86" i="18" s="1"/>
  <c r="R83" i="18"/>
  <c r="O83" i="18"/>
  <c r="K83" i="18" s="1"/>
  <c r="R72" i="18"/>
  <c r="O72" i="18"/>
  <c r="K72" i="18" s="1"/>
  <c r="R69" i="18"/>
  <c r="O69" i="18"/>
  <c r="K69" i="18" s="1"/>
  <c r="O106" i="18"/>
  <c r="K106" i="18" s="1"/>
  <c r="R106" i="18"/>
  <c r="O107" i="18"/>
  <c r="K107" i="18" s="1"/>
  <c r="R107" i="18"/>
  <c r="O108" i="18"/>
  <c r="K108" i="18" s="1"/>
  <c r="R108" i="18"/>
  <c r="N118" i="18"/>
  <c r="R118" i="18" s="1"/>
  <c r="O118" i="18"/>
  <c r="K118" i="18" s="1"/>
  <c r="N117" i="18"/>
  <c r="R117" i="18" s="1"/>
  <c r="O117" i="18"/>
  <c r="K117" i="18" s="1"/>
  <c r="N116" i="18"/>
  <c r="R116" i="18" s="1"/>
  <c r="O116" i="18"/>
  <c r="K116" i="18" s="1"/>
  <c r="N115" i="18"/>
  <c r="R115" i="18" s="1"/>
  <c r="O115" i="18"/>
  <c r="K115" i="18" s="1"/>
  <c r="N114" i="18"/>
  <c r="R114" i="18" s="1"/>
  <c r="O114" i="18"/>
  <c r="K114" i="18" s="1"/>
  <c r="N113" i="18"/>
  <c r="R113" i="18" s="1"/>
  <c r="O113" i="18"/>
  <c r="K113" i="18" s="1"/>
  <c r="N112" i="18"/>
  <c r="R112" i="18" s="1"/>
  <c r="O112" i="18"/>
  <c r="K112" i="18" s="1"/>
  <c r="N111" i="18"/>
  <c r="R111" i="18" s="1"/>
  <c r="O111" i="18"/>
  <c r="K111" i="18" s="1"/>
  <c r="N110" i="18"/>
  <c r="R110" i="18" s="1"/>
  <c r="O110" i="18"/>
  <c r="K110" i="18" s="1"/>
  <c r="R109" i="18"/>
  <c r="O109" i="18"/>
  <c r="K109" i="18" s="1"/>
  <c r="R105" i="18"/>
  <c r="O105" i="18"/>
  <c r="K105" i="18" s="1"/>
  <c r="R104" i="18"/>
  <c r="O104" i="18"/>
  <c r="K104" i="18" s="1"/>
  <c r="R103" i="18"/>
  <c r="O103" i="18"/>
  <c r="K103" i="18" s="1"/>
  <c r="W103" i="18" s="1"/>
  <c r="D103" i="18" s="1"/>
  <c r="R102" i="18"/>
  <c r="O102" i="18"/>
  <c r="K102" i="18" s="1"/>
  <c r="R101" i="18"/>
  <c r="O101" i="18"/>
  <c r="K101" i="18" s="1"/>
  <c r="R100" i="18"/>
  <c r="O100" i="18"/>
  <c r="K100" i="18" s="1"/>
  <c r="R99" i="18"/>
  <c r="O99" i="18"/>
  <c r="K99" i="18" s="1"/>
  <c r="R98" i="18"/>
  <c r="O98" i="18"/>
  <c r="K98" i="18" s="1"/>
  <c r="R97" i="18"/>
  <c r="O97" i="18"/>
  <c r="K97" i="18" s="1"/>
  <c r="R96" i="18"/>
  <c r="O96" i="18"/>
  <c r="K96" i="18" s="1"/>
  <c r="R95" i="18"/>
  <c r="O95" i="18"/>
  <c r="K95" i="18" s="1"/>
  <c r="R94" i="18"/>
  <c r="O94" i="18"/>
  <c r="K94" i="18" s="1"/>
  <c r="W94" i="18" s="1"/>
  <c r="D94" i="18" s="1"/>
  <c r="R93" i="18"/>
  <c r="O93" i="18"/>
  <c r="K93" i="18" s="1"/>
  <c r="W93" i="18" s="1"/>
  <c r="D93" i="18" s="1"/>
  <c r="R92" i="18"/>
  <c r="O92" i="18"/>
  <c r="K92" i="18" s="1"/>
  <c r="W92" i="18" s="1"/>
  <c r="D92" i="18" s="1"/>
  <c r="R91" i="18"/>
  <c r="O91" i="18"/>
  <c r="K91" i="18" s="1"/>
  <c r="W91" i="18" s="1"/>
  <c r="D91" i="18" s="1"/>
  <c r="R90" i="18"/>
  <c r="O90" i="18"/>
  <c r="K90" i="18" s="1"/>
  <c r="W90" i="18" s="1"/>
  <c r="D90" i="18" s="1"/>
  <c r="R89" i="18"/>
  <c r="O89" i="18"/>
  <c r="K89" i="18" s="1"/>
  <c r="R88" i="18"/>
  <c r="O88" i="18"/>
  <c r="K88" i="18" s="1"/>
  <c r="W88" i="18" s="1"/>
  <c r="D88" i="18" s="1"/>
  <c r="R87" i="18"/>
  <c r="O87" i="18"/>
  <c r="K87" i="18" s="1"/>
  <c r="R85" i="18"/>
  <c r="O85" i="18"/>
  <c r="K85" i="18" s="1"/>
  <c r="R84" i="18"/>
  <c r="O84" i="18"/>
  <c r="K84" i="18" s="1"/>
  <c r="W84" i="18" s="1"/>
  <c r="D84" i="18" s="1"/>
  <c r="R82" i="18"/>
  <c r="O82" i="18"/>
  <c r="K82" i="18" s="1"/>
  <c r="R81" i="18"/>
  <c r="O81" i="18"/>
  <c r="K81" i="18" s="1"/>
  <c r="W81" i="18" s="1"/>
  <c r="D81" i="18" s="1"/>
  <c r="R80" i="18"/>
  <c r="O80" i="18"/>
  <c r="K80" i="18" s="1"/>
  <c r="R79" i="18"/>
  <c r="O79" i="18"/>
  <c r="K79" i="18" s="1"/>
  <c r="W79" i="18" s="1"/>
  <c r="D79" i="18" s="1"/>
  <c r="R78" i="18"/>
  <c r="O78" i="18"/>
  <c r="K78" i="18" s="1"/>
  <c r="R77" i="18"/>
  <c r="O77" i="18"/>
  <c r="K77" i="18" s="1"/>
  <c r="R76" i="18"/>
  <c r="O76" i="18"/>
  <c r="K76" i="18" s="1"/>
  <c r="R75" i="18"/>
  <c r="O75" i="18"/>
  <c r="R74" i="18"/>
  <c r="O74" i="18"/>
  <c r="K74" i="18" s="1"/>
  <c r="R73" i="18"/>
  <c r="O73" i="18"/>
  <c r="K73" i="18" s="1"/>
  <c r="R71" i="18"/>
  <c r="O71" i="18"/>
  <c r="K71" i="18" s="1"/>
  <c r="R70" i="18"/>
  <c r="O70" i="18"/>
  <c r="K70" i="18" s="1"/>
  <c r="R68" i="18"/>
  <c r="O68" i="18"/>
  <c r="K68" i="18" s="1"/>
  <c r="R67" i="18"/>
  <c r="O67" i="18"/>
  <c r="K67" i="18" s="1"/>
  <c r="R66" i="18"/>
  <c r="O66" i="18"/>
  <c r="K66" i="18" s="1"/>
  <c r="R65" i="18"/>
  <c r="O65" i="18"/>
  <c r="K65" i="18" s="1"/>
  <c r="R64" i="18"/>
  <c r="O64" i="18"/>
  <c r="K64" i="18" s="1"/>
  <c r="R63" i="18"/>
  <c r="O63" i="18"/>
  <c r="K63" i="18" s="1"/>
  <c r="R62" i="18"/>
  <c r="O62" i="18"/>
  <c r="K62" i="18" s="1"/>
  <c r="R61" i="18"/>
  <c r="O61" i="18"/>
  <c r="K61" i="18" s="1"/>
  <c r="R60" i="18"/>
  <c r="O60" i="18"/>
  <c r="K60" i="18" s="1"/>
  <c r="O52" i="18"/>
  <c r="N52" i="18" s="1"/>
  <c r="O53" i="18"/>
  <c r="N53" i="18" s="1"/>
  <c r="O54" i="18"/>
  <c r="N54" i="18" s="1"/>
  <c r="O55" i="18"/>
  <c r="N55" i="18" s="1"/>
  <c r="O56" i="18"/>
  <c r="N56" i="18" s="1"/>
  <c r="O57" i="18"/>
  <c r="N57" i="18" s="1"/>
  <c r="O58" i="18"/>
  <c r="N58" i="18" s="1"/>
  <c r="O59" i="18"/>
  <c r="N59" i="18" s="1"/>
  <c r="O51" i="18"/>
  <c r="N51" i="18" s="1"/>
  <c r="O50" i="18"/>
  <c r="N50" i="18" s="1"/>
  <c r="T52" i="18"/>
  <c r="R52" i="18" s="1"/>
  <c r="T53" i="18"/>
  <c r="R53" i="18" s="1"/>
  <c r="T54" i="18"/>
  <c r="R54" i="18" s="1"/>
  <c r="T55" i="18"/>
  <c r="X55" i="18" s="1"/>
  <c r="E55" i="18" s="1"/>
  <c r="T56" i="18"/>
  <c r="X56" i="18" s="1"/>
  <c r="E56" i="18" s="1"/>
  <c r="T57" i="18"/>
  <c r="R57" i="18" s="1"/>
  <c r="T58" i="18"/>
  <c r="R58" i="18" s="1"/>
  <c r="T59" i="18"/>
  <c r="X59" i="18" s="1"/>
  <c r="E59" i="18" s="1"/>
  <c r="T51" i="18"/>
  <c r="R51" i="18" s="1"/>
  <c r="O47" i="18"/>
  <c r="N47" i="18" s="1"/>
  <c r="R47" i="18"/>
  <c r="X47" i="18"/>
  <c r="E47" i="18" s="1"/>
  <c r="R50" i="18"/>
  <c r="X50" i="18"/>
  <c r="E50" i="18" s="1"/>
  <c r="O44" i="18"/>
  <c r="N44" i="18" s="1"/>
  <c r="O45" i="18"/>
  <c r="N45" i="18" s="1"/>
  <c r="O46" i="18"/>
  <c r="N46" i="18" s="1"/>
  <c r="O43" i="18"/>
  <c r="R43" i="18"/>
  <c r="X43" i="18"/>
  <c r="E43" i="18" s="1"/>
  <c r="R44" i="18"/>
  <c r="X44" i="18"/>
  <c r="E44" i="18" s="1"/>
  <c r="R45" i="18"/>
  <c r="X45" i="18"/>
  <c r="E45" i="18" s="1"/>
  <c r="R46" i="18"/>
  <c r="X46" i="18"/>
  <c r="E46" i="18" s="1"/>
  <c r="O42" i="18"/>
  <c r="N42" i="18" s="1"/>
  <c r="O31" i="18"/>
  <c r="N31" i="18" s="1"/>
  <c r="R31" i="18"/>
  <c r="O32" i="18"/>
  <c r="N32" i="18" s="1"/>
  <c r="R32" i="18"/>
  <c r="O33" i="18"/>
  <c r="N33" i="18" s="1"/>
  <c r="R33" i="18"/>
  <c r="O34" i="18"/>
  <c r="N34" i="18" s="1"/>
  <c r="R34" i="18"/>
  <c r="O35" i="18"/>
  <c r="N35" i="18" s="1"/>
  <c r="R35" i="18"/>
  <c r="O36" i="18"/>
  <c r="N36" i="18" s="1"/>
  <c r="R36" i="18"/>
  <c r="O37" i="18"/>
  <c r="N37" i="18" s="1"/>
  <c r="R37" i="18"/>
  <c r="O38" i="18"/>
  <c r="N38" i="18" s="1"/>
  <c r="R38" i="18"/>
  <c r="O39" i="18"/>
  <c r="N39" i="18" s="1"/>
  <c r="R39" i="18"/>
  <c r="O40" i="18"/>
  <c r="N40" i="18" s="1"/>
  <c r="R40" i="18"/>
  <c r="O41" i="18"/>
  <c r="N41" i="18" s="1"/>
  <c r="R41" i="18"/>
  <c r="X41" i="18"/>
  <c r="E41" i="18" s="1"/>
  <c r="X40" i="18"/>
  <c r="E40" i="18" s="1"/>
  <c r="X39" i="18"/>
  <c r="E39" i="18" s="1"/>
  <c r="X38" i="18"/>
  <c r="E38" i="18" s="1"/>
  <c r="X37" i="18"/>
  <c r="E37" i="18" s="1"/>
  <c r="X36" i="18"/>
  <c r="E36" i="18" s="1"/>
  <c r="X35" i="18"/>
  <c r="E35" i="18" s="1"/>
  <c r="X34" i="18"/>
  <c r="E34" i="18" s="1"/>
  <c r="X33" i="18"/>
  <c r="E33" i="18" s="1"/>
  <c r="X32" i="18"/>
  <c r="E32" i="18" s="1"/>
  <c r="X31" i="18"/>
  <c r="E31" i="18" s="1"/>
  <c r="X30" i="18"/>
  <c r="E30" i="18" s="1"/>
  <c r="R30" i="18"/>
  <c r="O30" i="18"/>
  <c r="N30" i="18" s="1"/>
  <c r="X29" i="18"/>
  <c r="E29" i="18" s="1"/>
  <c r="R29" i="18"/>
  <c r="O29" i="18"/>
  <c r="N29" i="18" s="1"/>
  <c r="X27" i="18"/>
  <c r="E27" i="18" s="1"/>
  <c r="R27" i="18"/>
  <c r="O27" i="18"/>
  <c r="N27" i="18" s="1"/>
  <c r="X26" i="18"/>
  <c r="E26" i="18" s="1"/>
  <c r="R26" i="18"/>
  <c r="O26" i="18"/>
  <c r="N26" i="18" s="1"/>
  <c r="X24" i="18"/>
  <c r="E24" i="18" s="1"/>
  <c r="R24" i="18"/>
  <c r="O24" i="18"/>
  <c r="N24" i="18" s="1"/>
  <c r="X23" i="18"/>
  <c r="E23" i="18" s="1"/>
  <c r="R23" i="18"/>
  <c r="O23" i="18"/>
  <c r="N23" i="18" s="1"/>
  <c r="X22" i="18"/>
  <c r="E22" i="18" s="1"/>
  <c r="R22" i="18"/>
  <c r="O22" i="18"/>
  <c r="N22" i="18" s="1"/>
  <c r="X21" i="18"/>
  <c r="E21" i="18" s="1"/>
  <c r="R21" i="18"/>
  <c r="O21" i="18"/>
  <c r="N21" i="18" s="1"/>
  <c r="X20" i="18"/>
  <c r="E20" i="18" s="1"/>
  <c r="R20" i="18"/>
  <c r="O20" i="18"/>
  <c r="N20" i="18" s="1"/>
  <c r="X19" i="18"/>
  <c r="E19" i="18" s="1"/>
  <c r="R19" i="18"/>
  <c r="O19" i="18"/>
  <c r="N19" i="18" s="1"/>
  <c r="X18" i="18"/>
  <c r="E18" i="18" s="1"/>
  <c r="R18" i="18"/>
  <c r="O18" i="18"/>
  <c r="N18" i="18" s="1"/>
  <c r="X17" i="18"/>
  <c r="E17" i="18" s="1"/>
  <c r="R17" i="18"/>
  <c r="O17" i="18"/>
  <c r="N17" i="18" s="1"/>
  <c r="X16" i="18"/>
  <c r="E16" i="18" s="1"/>
  <c r="R16" i="18"/>
  <c r="O16" i="18"/>
  <c r="N16" i="18" s="1"/>
  <c r="O7" i="18"/>
  <c r="N7" i="18" s="1"/>
  <c r="R7" i="18"/>
  <c r="X7" i="18"/>
  <c r="E7" i="18" s="1"/>
  <c r="X4" i="18"/>
  <c r="E4" i="18" s="1"/>
  <c r="R4" i="18"/>
  <c r="O4" i="18"/>
  <c r="O15" i="18"/>
  <c r="N15" i="18" s="1"/>
  <c r="O13" i="18"/>
  <c r="N13" i="18" s="1"/>
  <c r="O12" i="18"/>
  <c r="N12" i="18" s="1"/>
  <c r="O10" i="18"/>
  <c r="N10" i="18" s="1"/>
  <c r="O9" i="18"/>
  <c r="N9" i="18" s="1"/>
  <c r="O3" i="18"/>
  <c r="N3" i="18" s="1"/>
  <c r="O5" i="18"/>
  <c r="N5" i="18" s="1"/>
  <c r="O6" i="18"/>
  <c r="N6" i="18" s="1"/>
  <c r="O8" i="18"/>
  <c r="N8" i="18" s="1"/>
  <c r="O2" i="18"/>
  <c r="R3" i="18"/>
  <c r="R5" i="18"/>
  <c r="R8" i="18"/>
  <c r="X9" i="18"/>
  <c r="E9" i="18" s="1"/>
  <c r="X10" i="18"/>
  <c r="E10" i="18" s="1"/>
  <c r="X13" i="18"/>
  <c r="E13" i="18" s="1"/>
  <c r="X15" i="18"/>
  <c r="E15" i="18" s="1"/>
  <c r="X2" i="18"/>
  <c r="E2" i="18" s="1"/>
  <c r="K98" i="21"/>
  <c r="R6" i="18"/>
  <c r="X6" i="18"/>
  <c r="E6" i="18" s="1"/>
  <c r="R12" i="18"/>
  <c r="X12" i="18"/>
  <c r="E12" i="18" s="1"/>
  <c r="R42" i="18"/>
  <c r="X42" i="18"/>
  <c r="E42" i="18" s="1"/>
  <c r="AQ102" i="2"/>
  <c r="AQ203" i="2"/>
  <c r="AQ304" i="2"/>
  <c r="AQ705" i="2"/>
  <c r="AQ906" i="2"/>
  <c r="BS103" i="2"/>
  <c r="G103" i="2" s="1"/>
  <c r="BS105" i="2"/>
  <c r="G105" i="2" s="1"/>
  <c r="BS107" i="2"/>
  <c r="G107" i="2" s="1"/>
  <c r="BS109" i="2"/>
  <c r="G109" i="2" s="1"/>
  <c r="BS111" i="2"/>
  <c r="G111" i="2" s="1"/>
  <c r="BS113" i="2"/>
  <c r="G113" i="2" s="1"/>
  <c r="BS115" i="2"/>
  <c r="G115" i="2" s="1"/>
  <c r="BS117" i="2"/>
  <c r="G117" i="2" s="1"/>
  <c r="BS119" i="2"/>
  <c r="G119" i="2" s="1"/>
  <c r="BS121" i="2"/>
  <c r="G121" i="2" s="1"/>
  <c r="BS123" i="2"/>
  <c r="G123" i="2" s="1"/>
  <c r="BS125" i="2"/>
  <c r="G125" i="2" s="1"/>
  <c r="BS127" i="2"/>
  <c r="G127" i="2" s="1"/>
  <c r="BS129" i="2"/>
  <c r="G129" i="2" s="1"/>
  <c r="BS131" i="2"/>
  <c r="G131" i="2" s="1"/>
  <c r="BS133" i="2"/>
  <c r="G133" i="2" s="1"/>
  <c r="BS135" i="2"/>
  <c r="G135" i="2" s="1"/>
  <c r="BS137" i="2"/>
  <c r="G137" i="2" s="1"/>
  <c r="BS139" i="2"/>
  <c r="G139" i="2" s="1"/>
  <c r="BS141" i="2"/>
  <c r="G141" i="2" s="1"/>
  <c r="BS143" i="2"/>
  <c r="G143" i="2" s="1"/>
  <c r="BS145" i="2"/>
  <c r="G145" i="2" s="1"/>
  <c r="BS147" i="2"/>
  <c r="G147" i="2" s="1"/>
  <c r="BS149" i="2"/>
  <c r="G149" i="2" s="1"/>
  <c r="BS151" i="2"/>
  <c r="G151" i="2" s="1"/>
  <c r="BS153" i="2"/>
  <c r="G153" i="2" s="1"/>
  <c r="BS155" i="2"/>
  <c r="G155" i="2" s="1"/>
  <c r="BS157" i="2"/>
  <c r="G157" i="2" s="1"/>
  <c r="BS159" i="2"/>
  <c r="G159" i="2" s="1"/>
  <c r="BS161" i="2"/>
  <c r="G161" i="2" s="1"/>
  <c r="BS163" i="2"/>
  <c r="G163" i="2" s="1"/>
  <c r="BS165" i="2"/>
  <c r="G165" i="2" s="1"/>
  <c r="BS167" i="2"/>
  <c r="G167" i="2" s="1"/>
  <c r="BS169" i="2"/>
  <c r="G169" i="2" s="1"/>
  <c r="BS171" i="2"/>
  <c r="G171" i="2" s="1"/>
  <c r="BS173" i="2"/>
  <c r="G173" i="2" s="1"/>
  <c r="BS175" i="2"/>
  <c r="G175" i="2" s="1"/>
  <c r="BS177" i="2"/>
  <c r="G177" i="2" s="1"/>
  <c r="BS179" i="2"/>
  <c r="G179" i="2" s="1"/>
  <c r="BS181" i="2"/>
  <c r="G181" i="2" s="1"/>
  <c r="BS183" i="2"/>
  <c r="G183" i="2" s="1"/>
  <c r="BS185" i="2"/>
  <c r="G185" i="2" s="1"/>
  <c r="BS187" i="2"/>
  <c r="G187" i="2" s="1"/>
  <c r="BS189" i="2"/>
  <c r="G189" i="2" s="1"/>
  <c r="BS191" i="2"/>
  <c r="G191" i="2" s="1"/>
  <c r="BS193" i="2"/>
  <c r="G193" i="2" s="1"/>
  <c r="BS195" i="2"/>
  <c r="G195" i="2" s="1"/>
  <c r="BS197" i="2"/>
  <c r="G197" i="2" s="1"/>
  <c r="BS199" i="2"/>
  <c r="G199" i="2" s="1"/>
  <c r="BS201" i="2"/>
  <c r="G201" i="2" s="1"/>
  <c r="BS204" i="2"/>
  <c r="G204" i="2" s="1"/>
  <c r="BS206" i="2"/>
  <c r="G206" i="2" s="1"/>
  <c r="BS208" i="2"/>
  <c r="G208" i="2" s="1"/>
  <c r="BS210" i="2"/>
  <c r="G210" i="2" s="1"/>
  <c r="BS212" i="2"/>
  <c r="G212" i="2" s="1"/>
  <c r="BS214" i="2"/>
  <c r="G214" i="2" s="1"/>
  <c r="BS216" i="2"/>
  <c r="G216" i="2" s="1"/>
  <c r="BS218" i="2"/>
  <c r="G218" i="2" s="1"/>
  <c r="BS220" i="2"/>
  <c r="G220" i="2" s="1"/>
  <c r="BS222" i="2"/>
  <c r="G222" i="2" s="1"/>
  <c r="BS224" i="2"/>
  <c r="G224" i="2" s="1"/>
  <c r="BS226" i="2"/>
  <c r="G226" i="2" s="1"/>
  <c r="BS228" i="2"/>
  <c r="G228" i="2" s="1"/>
  <c r="BS230" i="2"/>
  <c r="G230" i="2" s="1"/>
  <c r="BS232" i="2"/>
  <c r="G232" i="2" s="1"/>
  <c r="BS234" i="2"/>
  <c r="G234" i="2" s="1"/>
  <c r="BS236" i="2"/>
  <c r="G236" i="2" s="1"/>
  <c r="BS238" i="2"/>
  <c r="G238" i="2" s="1"/>
  <c r="BS240" i="2"/>
  <c r="G240" i="2" s="1"/>
  <c r="BS242" i="2"/>
  <c r="G242" i="2" s="1"/>
  <c r="BS244" i="2"/>
  <c r="G244" i="2" s="1"/>
  <c r="BS246" i="2"/>
  <c r="G246" i="2" s="1"/>
  <c r="BS248" i="2"/>
  <c r="G248" i="2" s="1"/>
  <c r="BS250" i="2"/>
  <c r="G250" i="2" s="1"/>
  <c r="BS252" i="2"/>
  <c r="G252" i="2" s="1"/>
  <c r="BS254" i="2"/>
  <c r="G254" i="2" s="1"/>
  <c r="BS256" i="2"/>
  <c r="G256" i="2" s="1"/>
  <c r="BS258" i="2"/>
  <c r="G258" i="2" s="1"/>
  <c r="BS260" i="2"/>
  <c r="G260" i="2" s="1"/>
  <c r="BS262" i="2"/>
  <c r="G262" i="2" s="1"/>
  <c r="BS264" i="2"/>
  <c r="G264" i="2" s="1"/>
  <c r="BS266" i="2"/>
  <c r="G266" i="2" s="1"/>
  <c r="BS268" i="2"/>
  <c r="G268" i="2" s="1"/>
  <c r="BS270" i="2"/>
  <c r="G270" i="2" s="1"/>
  <c r="BS272" i="2"/>
  <c r="G272" i="2" s="1"/>
  <c r="BS274" i="2"/>
  <c r="G274" i="2" s="1"/>
  <c r="BS276" i="2"/>
  <c r="G276" i="2" s="1"/>
  <c r="BS278" i="2"/>
  <c r="G278" i="2" s="1"/>
  <c r="BS280" i="2"/>
  <c r="G280" i="2" s="1"/>
  <c r="BS282" i="2"/>
  <c r="G282" i="2" s="1"/>
  <c r="BS284" i="2"/>
  <c r="G284" i="2" s="1"/>
  <c r="BS286" i="2"/>
  <c r="G286" i="2" s="1"/>
  <c r="BS288" i="2"/>
  <c r="G288" i="2" s="1"/>
  <c r="BS290" i="2"/>
  <c r="G290" i="2" s="1"/>
  <c r="BS292" i="2"/>
  <c r="G292" i="2" s="1"/>
  <c r="BS294" i="2"/>
  <c r="G294" i="2" s="1"/>
  <c r="BS296" i="2"/>
  <c r="G296" i="2" s="1"/>
  <c r="BS298" i="2"/>
  <c r="G298" i="2" s="1"/>
  <c r="BS300" i="2"/>
  <c r="G300" i="2" s="1"/>
  <c r="BS302" i="2"/>
  <c r="G302" i="2" s="1"/>
  <c r="V2" i="24"/>
  <c r="W2" i="24"/>
  <c r="V3" i="24"/>
  <c r="W3" i="24"/>
  <c r="V4" i="24"/>
  <c r="W4" i="24"/>
  <c r="V5" i="24"/>
  <c r="W5" i="24"/>
  <c r="V6" i="24"/>
  <c r="W6" i="24"/>
  <c r="V7" i="24"/>
  <c r="W7" i="24"/>
  <c r="V8" i="24"/>
  <c r="W8" i="24"/>
  <c r="V9" i="24"/>
  <c r="W9" i="24"/>
  <c r="V10" i="24"/>
  <c r="W10" i="24"/>
  <c r="V11" i="24"/>
  <c r="W11" i="24"/>
  <c r="V12" i="24"/>
  <c r="W12" i="24"/>
  <c r="V13" i="24"/>
  <c r="W13" i="24"/>
  <c r="V14" i="24"/>
  <c r="W14" i="24"/>
  <c r="V15" i="24"/>
  <c r="W15" i="24"/>
  <c r="V16" i="24"/>
  <c r="W16" i="24"/>
  <c r="V17" i="24"/>
  <c r="W17" i="24"/>
  <c r="V18" i="24"/>
  <c r="W18" i="24"/>
  <c r="V19" i="24"/>
  <c r="W19" i="24"/>
  <c r="V20" i="24"/>
  <c r="W20" i="24"/>
  <c r="V21" i="24"/>
  <c r="W21" i="24"/>
  <c r="V22" i="24"/>
  <c r="W22" i="24"/>
  <c r="V23" i="24"/>
  <c r="W23" i="24"/>
  <c r="V24" i="24"/>
  <c r="W24" i="24"/>
  <c r="V25" i="24"/>
  <c r="W25" i="24"/>
  <c r="V26" i="24"/>
  <c r="W26" i="24"/>
  <c r="V27" i="24"/>
  <c r="W27" i="24"/>
  <c r="V28" i="24"/>
  <c r="W28" i="24"/>
  <c r="V29" i="24"/>
  <c r="W29" i="24"/>
  <c r="V30" i="24"/>
  <c r="W30" i="24"/>
  <c r="V31" i="24"/>
  <c r="W31" i="24"/>
  <c r="V32" i="24"/>
  <c r="W32" i="24"/>
  <c r="V33" i="24"/>
  <c r="W33" i="24"/>
  <c r="V34" i="24"/>
  <c r="W34" i="24"/>
  <c r="V35" i="24"/>
  <c r="W35" i="24"/>
  <c r="V36" i="24"/>
  <c r="W36" i="24"/>
  <c r="V37" i="24"/>
  <c r="W37" i="24"/>
  <c r="V38" i="24"/>
  <c r="W38" i="24"/>
  <c r="V39" i="24"/>
  <c r="W39" i="24"/>
  <c r="V40" i="24"/>
  <c r="W40" i="24"/>
  <c r="V41" i="24"/>
  <c r="W41" i="24"/>
  <c r="V42" i="24"/>
  <c r="W42" i="24"/>
  <c r="V43" i="24"/>
  <c r="W43" i="24"/>
  <c r="V44" i="24"/>
  <c r="W44" i="24"/>
  <c r="V45" i="24"/>
  <c r="W45" i="24"/>
  <c r="V46" i="24"/>
  <c r="W46" i="24"/>
  <c r="V47" i="24"/>
  <c r="W47" i="24"/>
  <c r="V48" i="24"/>
  <c r="W48" i="24"/>
  <c r="V49" i="24"/>
  <c r="W49" i="24"/>
  <c r="V50" i="24"/>
  <c r="W50" i="24"/>
  <c r="V51" i="24"/>
  <c r="W51" i="24"/>
  <c r="V52" i="24"/>
  <c r="W52" i="24"/>
  <c r="V53" i="24"/>
  <c r="W53" i="24"/>
  <c r="V54" i="24"/>
  <c r="W54" i="24"/>
  <c r="V55" i="24"/>
  <c r="W55" i="24"/>
  <c r="V56" i="24"/>
  <c r="W56" i="24"/>
  <c r="V57" i="24"/>
  <c r="W57" i="24"/>
  <c r="V58" i="24"/>
  <c r="W58" i="24"/>
  <c r="V59" i="24"/>
  <c r="W59" i="24"/>
  <c r="V60" i="24"/>
  <c r="W60" i="24"/>
  <c r="V61" i="24"/>
  <c r="W61" i="24"/>
  <c r="V62" i="24"/>
  <c r="W62" i="24"/>
  <c r="V63" i="24"/>
  <c r="W63" i="24"/>
  <c r="V64" i="24"/>
  <c r="W64" i="24"/>
  <c r="V65" i="24"/>
  <c r="W65" i="24"/>
  <c r="V66" i="24"/>
  <c r="W66" i="24"/>
  <c r="V67" i="24"/>
  <c r="W67" i="24"/>
  <c r="V68" i="24"/>
  <c r="W68" i="24"/>
  <c r="V69" i="24"/>
  <c r="W69" i="24"/>
  <c r="V70" i="24"/>
  <c r="W70" i="24"/>
  <c r="V71" i="24"/>
  <c r="W71" i="24"/>
  <c r="V72" i="24"/>
  <c r="W72" i="24"/>
  <c r="V73" i="24"/>
  <c r="W73" i="24"/>
  <c r="V74" i="24"/>
  <c r="W74" i="24"/>
  <c r="V75" i="24"/>
  <c r="W75" i="24"/>
  <c r="V76" i="24"/>
  <c r="W76" i="24"/>
  <c r="V77" i="24"/>
  <c r="W77" i="24"/>
  <c r="V78" i="24"/>
  <c r="W78" i="24"/>
  <c r="V79" i="24"/>
  <c r="W79" i="24"/>
  <c r="V80" i="24"/>
  <c r="W80" i="24"/>
  <c r="V81" i="24"/>
  <c r="W81" i="24"/>
  <c r="V82" i="24"/>
  <c r="W82" i="24"/>
  <c r="V168" i="24"/>
  <c r="W168" i="24"/>
  <c r="V169" i="24"/>
  <c r="W169" i="24"/>
  <c r="V170" i="24"/>
  <c r="W170" i="24"/>
  <c r="V171" i="24"/>
  <c r="W171" i="24"/>
  <c r="V172" i="24"/>
  <c r="W172" i="24"/>
  <c r="V173" i="24"/>
  <c r="W173" i="24"/>
  <c r="V174" i="24"/>
  <c r="W174" i="24"/>
  <c r="V175" i="24"/>
  <c r="W175" i="24"/>
  <c r="V176" i="24"/>
  <c r="W176" i="24"/>
  <c r="V177" i="24"/>
  <c r="W177" i="24"/>
  <c r="V178" i="24"/>
  <c r="W178" i="24"/>
  <c r="V179" i="24"/>
  <c r="W179" i="24"/>
  <c r="V180" i="24"/>
  <c r="W180" i="24"/>
  <c r="V181" i="24"/>
  <c r="W181" i="24"/>
  <c r="V182" i="24"/>
  <c r="W182" i="24"/>
  <c r="V183" i="24"/>
  <c r="W183" i="24"/>
  <c r="V184" i="24"/>
  <c r="W184" i="24"/>
  <c r="V185" i="24"/>
  <c r="W185" i="24"/>
  <c r="V186" i="24"/>
  <c r="W186" i="24"/>
  <c r="V187" i="24"/>
  <c r="W187" i="24"/>
  <c r="V188" i="24"/>
  <c r="W188" i="24"/>
  <c r="V189" i="24"/>
  <c r="W189" i="24"/>
  <c r="V190" i="24"/>
  <c r="W190" i="24"/>
  <c r="V191" i="24"/>
  <c r="W191" i="24"/>
  <c r="V192" i="24"/>
  <c r="W192" i="24"/>
  <c r="V193" i="24"/>
  <c r="W193" i="24"/>
  <c r="V194" i="24"/>
  <c r="W194" i="24"/>
  <c r="V195" i="24"/>
  <c r="W195" i="24"/>
  <c r="V196" i="24"/>
  <c r="W196" i="24"/>
  <c r="V197" i="24"/>
  <c r="W197" i="24"/>
  <c r="V198" i="24"/>
  <c r="W198" i="24"/>
  <c r="V199" i="24"/>
  <c r="W199" i="24"/>
  <c r="V200" i="24"/>
  <c r="W200" i="24"/>
  <c r="V201" i="24"/>
  <c r="W201" i="24"/>
  <c r="V202" i="24"/>
  <c r="W202" i="24"/>
  <c r="V203" i="24"/>
  <c r="W203" i="24"/>
  <c r="V204" i="24"/>
  <c r="W204" i="24"/>
  <c r="V205" i="24"/>
  <c r="W205" i="24"/>
  <c r="V206" i="24"/>
  <c r="W206" i="24"/>
  <c r="V207" i="24"/>
  <c r="W207" i="24"/>
  <c r="V208" i="24"/>
  <c r="W208" i="24"/>
  <c r="V209" i="24"/>
  <c r="W209" i="24"/>
  <c r="V210" i="24"/>
  <c r="W210" i="24"/>
  <c r="V211" i="24"/>
  <c r="W211" i="24"/>
  <c r="V212" i="24"/>
  <c r="W212" i="24"/>
  <c r="V213" i="24"/>
  <c r="W213" i="24"/>
  <c r="V214" i="24"/>
  <c r="W214" i="24"/>
  <c r="V215" i="24"/>
  <c r="W215" i="24"/>
  <c r="V216" i="24"/>
  <c r="W216" i="24"/>
  <c r="V217" i="24"/>
  <c r="W217" i="24"/>
  <c r="V218" i="24"/>
  <c r="W218" i="24"/>
  <c r="V219" i="24"/>
  <c r="W219" i="24"/>
  <c r="V220" i="24"/>
  <c r="W220" i="24"/>
  <c r="V221" i="24"/>
  <c r="W221" i="24"/>
  <c r="V222" i="24"/>
  <c r="W222" i="24"/>
  <c r="V223" i="24"/>
  <c r="W223" i="24"/>
  <c r="V324" i="24"/>
  <c r="W324" i="24"/>
  <c r="V325" i="24"/>
  <c r="W325" i="24"/>
  <c r="V326" i="24"/>
  <c r="W326" i="24"/>
  <c r="V327" i="24"/>
  <c r="W327" i="24"/>
  <c r="V328" i="24"/>
  <c r="W328" i="24"/>
  <c r="V329" i="24"/>
  <c r="W329" i="24"/>
  <c r="V330" i="24"/>
  <c r="W330" i="24"/>
  <c r="V331" i="24"/>
  <c r="W331" i="24"/>
  <c r="V332" i="24"/>
  <c r="W332" i="24"/>
  <c r="V333" i="24"/>
  <c r="W333" i="24"/>
  <c r="V334" i="24"/>
  <c r="W334" i="24"/>
  <c r="V335" i="24"/>
  <c r="W335" i="24"/>
  <c r="V336" i="24"/>
  <c r="W336" i="24"/>
  <c r="V337" i="24"/>
  <c r="W337" i="24"/>
  <c r="V338" i="24"/>
  <c r="W338" i="24"/>
  <c r="V339" i="24"/>
  <c r="W339" i="24"/>
  <c r="V340" i="24"/>
  <c r="W340" i="24"/>
  <c r="V341" i="24"/>
  <c r="W341" i="24"/>
  <c r="V342" i="24"/>
  <c r="W342" i="24"/>
  <c r="V343" i="24"/>
  <c r="W343" i="24"/>
  <c r="V344" i="24"/>
  <c r="W344" i="24"/>
  <c r="V345" i="24"/>
  <c r="W345" i="24"/>
  <c r="V346" i="24"/>
  <c r="W346" i="24"/>
  <c r="V347" i="24"/>
  <c r="W347" i="24"/>
  <c r="V348" i="24"/>
  <c r="W348" i="24"/>
  <c r="V349" i="24"/>
  <c r="W349" i="24"/>
  <c r="V350" i="24"/>
  <c r="W350" i="24"/>
  <c r="V351" i="24"/>
  <c r="W351" i="24"/>
  <c r="V352" i="24"/>
  <c r="W352" i="24"/>
  <c r="V353" i="24"/>
  <c r="W353" i="24"/>
  <c r="V354" i="24"/>
  <c r="W354" i="24"/>
  <c r="V355" i="24"/>
  <c r="W355" i="24"/>
  <c r="V356" i="24"/>
  <c r="W356" i="24"/>
  <c r="V357" i="24"/>
  <c r="W357" i="24"/>
  <c r="V358" i="24"/>
  <c r="W358" i="24"/>
  <c r="V359" i="24"/>
  <c r="W359" i="24"/>
  <c r="V360" i="24"/>
  <c r="W360" i="24"/>
  <c r="V361" i="24"/>
  <c r="W361" i="24"/>
  <c r="V362" i="24"/>
  <c r="W362" i="24"/>
  <c r="V363" i="24"/>
  <c r="W363" i="24"/>
  <c r="V364" i="24"/>
  <c r="W364" i="24"/>
  <c r="V365" i="24"/>
  <c r="W365" i="24"/>
  <c r="V366" i="24"/>
  <c r="W366" i="24"/>
  <c r="V367" i="24"/>
  <c r="W367" i="24"/>
  <c r="V368" i="24"/>
  <c r="W368" i="24"/>
  <c r="V369" i="24"/>
  <c r="W369" i="24"/>
  <c r="V370" i="24"/>
  <c r="W370" i="24"/>
  <c r="V371" i="24"/>
  <c r="W371" i="24"/>
  <c r="V372" i="24"/>
  <c r="W372" i="24"/>
  <c r="V373" i="24"/>
  <c r="W373" i="24"/>
  <c r="V374" i="24"/>
  <c r="W374" i="24"/>
  <c r="V375" i="24"/>
  <c r="W375" i="24"/>
  <c r="V376" i="24"/>
  <c r="W376" i="24"/>
  <c r="V377" i="24"/>
  <c r="W377" i="24"/>
  <c r="V378" i="24"/>
  <c r="W378" i="24"/>
  <c r="V379" i="24"/>
  <c r="W379" i="24"/>
  <c r="V380" i="24"/>
  <c r="W380" i="24"/>
  <c r="V381" i="24"/>
  <c r="W381" i="24"/>
  <c r="V382" i="24"/>
  <c r="W382" i="24"/>
  <c r="V383" i="24"/>
  <c r="W383" i="24"/>
  <c r="V384" i="24"/>
  <c r="W384" i="24"/>
  <c r="V385" i="24"/>
  <c r="W385" i="24"/>
  <c r="V386" i="24"/>
  <c r="W386" i="24"/>
  <c r="V387" i="24"/>
  <c r="W387" i="24"/>
  <c r="V388" i="24"/>
  <c r="W388" i="24"/>
  <c r="V389" i="24"/>
  <c r="W389" i="24"/>
  <c r="V390" i="24"/>
  <c r="W390" i="24"/>
  <c r="V391" i="24"/>
  <c r="W391" i="24"/>
  <c r="V392" i="24"/>
  <c r="W392" i="24"/>
  <c r="V393" i="24"/>
  <c r="W393" i="24"/>
  <c r="V394" i="24"/>
  <c r="W394" i="24"/>
  <c r="V395" i="24"/>
  <c r="W395" i="24"/>
  <c r="V396" i="24"/>
  <c r="W396" i="24"/>
  <c r="V397" i="24"/>
  <c r="W397" i="24"/>
  <c r="V398" i="24"/>
  <c r="W398" i="24"/>
  <c r="V399" i="24"/>
  <c r="W399" i="24"/>
  <c r="V400" i="24"/>
  <c r="W400" i="24"/>
  <c r="V401" i="24"/>
  <c r="W401" i="24"/>
  <c r="V402" i="24"/>
  <c r="W402" i="24"/>
  <c r="V403" i="24"/>
  <c r="W403" i="24"/>
  <c r="V404" i="24"/>
  <c r="W404" i="24"/>
  <c r="V405" i="24"/>
  <c r="W405" i="24"/>
  <c r="V406" i="24"/>
  <c r="W406" i="24"/>
  <c r="V407" i="24"/>
  <c r="W407" i="24"/>
  <c r="V408" i="24"/>
  <c r="W408" i="24"/>
  <c r="V409" i="24"/>
  <c r="W409" i="24"/>
  <c r="V410" i="24"/>
  <c r="W410" i="24"/>
  <c r="V411" i="24"/>
  <c r="W411" i="24"/>
  <c r="V412" i="24"/>
  <c r="W412" i="24"/>
  <c r="V413" i="24"/>
  <c r="W413" i="24"/>
  <c r="V414" i="24"/>
  <c r="W414" i="24"/>
  <c r="V415" i="24"/>
  <c r="W415" i="24"/>
  <c r="V416" i="24"/>
  <c r="W416" i="24"/>
  <c r="V417" i="24"/>
  <c r="W417" i="24"/>
  <c r="V418" i="24"/>
  <c r="W418" i="24"/>
  <c r="V419" i="24"/>
  <c r="W419" i="24"/>
  <c r="V420" i="24"/>
  <c r="W420" i="24"/>
  <c r="V421" i="24"/>
  <c r="W421" i="24"/>
  <c r="V422" i="24"/>
  <c r="W422" i="24"/>
  <c r="V423" i="24"/>
  <c r="W423" i="24"/>
  <c r="V424" i="24"/>
  <c r="W424" i="24"/>
  <c r="V425" i="24"/>
  <c r="W425" i="24"/>
  <c r="V426" i="24"/>
  <c r="W426" i="24"/>
  <c r="V427" i="24"/>
  <c r="W427" i="24"/>
  <c r="V428" i="24"/>
  <c r="W428" i="24"/>
  <c r="V429" i="24"/>
  <c r="W429" i="24"/>
  <c r="V430" i="24"/>
  <c r="W430" i="24"/>
  <c r="V431" i="24"/>
  <c r="W431" i="24"/>
  <c r="V432" i="24"/>
  <c r="W432" i="24"/>
  <c r="V433" i="24"/>
  <c r="W433" i="24"/>
  <c r="V434" i="24"/>
  <c r="W434" i="24"/>
  <c r="V435" i="24"/>
  <c r="W435" i="24"/>
  <c r="V436" i="24"/>
  <c r="W436" i="24"/>
  <c r="V437" i="24"/>
  <c r="W437" i="24"/>
  <c r="V438" i="24"/>
  <c r="W438" i="24"/>
  <c r="V439" i="24"/>
  <c r="W439" i="24"/>
  <c r="V440" i="24"/>
  <c r="W440" i="24"/>
  <c r="V441" i="24"/>
  <c r="W441" i="24"/>
  <c r="V442" i="24"/>
  <c r="W442" i="24"/>
  <c r="V443" i="24"/>
  <c r="W443" i="24"/>
  <c r="V444" i="24"/>
  <c r="W444" i="24"/>
  <c r="V445" i="24"/>
  <c r="W445" i="24"/>
  <c r="V446" i="24"/>
  <c r="W446" i="24"/>
  <c r="V447" i="24"/>
  <c r="W447" i="24"/>
  <c r="V448" i="24"/>
  <c r="W448" i="24"/>
  <c r="V449" i="24"/>
  <c r="W449" i="24"/>
  <c r="V450" i="24"/>
  <c r="W450" i="24"/>
  <c r="V451" i="24"/>
  <c r="W451" i="24"/>
  <c r="V452" i="24"/>
  <c r="W452" i="24"/>
  <c r="V453" i="24"/>
  <c r="W453" i="24"/>
  <c r="V454" i="24"/>
  <c r="W454" i="24"/>
  <c r="V455" i="24"/>
  <c r="W455" i="24"/>
  <c r="V456" i="24"/>
  <c r="W456" i="24"/>
  <c r="V457" i="24"/>
  <c r="W457" i="24"/>
  <c r="V458" i="24"/>
  <c r="W458" i="24"/>
  <c r="V459" i="24"/>
  <c r="W459" i="24"/>
  <c r="V460" i="24"/>
  <c r="W460" i="24"/>
  <c r="V461" i="24"/>
  <c r="W461" i="24"/>
  <c r="V462" i="24"/>
  <c r="W462" i="24"/>
  <c r="V463" i="24"/>
  <c r="W463" i="24"/>
  <c r="V464" i="24"/>
  <c r="W464" i="24"/>
  <c r="V465" i="24"/>
  <c r="W465" i="24"/>
  <c r="V466" i="24"/>
  <c r="W466" i="24"/>
  <c r="V467" i="24"/>
  <c r="W467" i="24"/>
  <c r="V468" i="24"/>
  <c r="W468" i="24"/>
  <c r="V469" i="24"/>
  <c r="W469" i="24"/>
  <c r="V470" i="24"/>
  <c r="W470" i="24"/>
  <c r="V471" i="24"/>
  <c r="W471" i="24"/>
  <c r="V472" i="24"/>
  <c r="W472" i="24"/>
  <c r="V473" i="24"/>
  <c r="W473" i="24"/>
  <c r="V474" i="24"/>
  <c r="W474" i="24"/>
  <c r="V475" i="24"/>
  <c r="W475" i="24"/>
  <c r="V476" i="24"/>
  <c r="W476" i="24"/>
  <c r="V477" i="24"/>
  <c r="W477" i="24"/>
  <c r="V478" i="24"/>
  <c r="W478" i="24"/>
  <c r="V479" i="24"/>
  <c r="W479" i="24"/>
  <c r="V480" i="24"/>
  <c r="W480" i="24"/>
  <c r="V481" i="24"/>
  <c r="W481" i="24"/>
  <c r="V482" i="24"/>
  <c r="W482" i="24"/>
  <c r="V483" i="24"/>
  <c r="W483" i="24"/>
  <c r="V484" i="24"/>
  <c r="W484" i="24"/>
  <c r="V485" i="24"/>
  <c r="W485" i="24"/>
  <c r="V486" i="24"/>
  <c r="W486" i="24"/>
  <c r="V587" i="24"/>
  <c r="W587" i="24"/>
  <c r="V588" i="24"/>
  <c r="W588" i="24"/>
  <c r="V589" i="24"/>
  <c r="W589" i="24"/>
  <c r="V590" i="24"/>
  <c r="W590" i="24"/>
  <c r="V591" i="24"/>
  <c r="W591" i="24"/>
  <c r="V592" i="24"/>
  <c r="W592" i="24"/>
  <c r="V593" i="24"/>
  <c r="W593" i="24"/>
  <c r="V594" i="24"/>
  <c r="W594" i="24"/>
  <c r="V595" i="24"/>
  <c r="W595" i="24"/>
  <c r="V596" i="24"/>
  <c r="W596" i="24"/>
  <c r="V597" i="24"/>
  <c r="W597" i="24"/>
  <c r="V598" i="24"/>
  <c r="W598" i="24"/>
  <c r="V599" i="24"/>
  <c r="W599" i="24"/>
  <c r="V600" i="24"/>
  <c r="W600" i="24"/>
  <c r="V601" i="24"/>
  <c r="W601" i="24"/>
  <c r="V602" i="24"/>
  <c r="W602" i="24"/>
  <c r="V603" i="24"/>
  <c r="W603" i="24"/>
  <c r="V604" i="24"/>
  <c r="W604" i="24"/>
  <c r="V605" i="24"/>
  <c r="W605" i="24"/>
  <c r="V606" i="24"/>
  <c r="W606" i="24"/>
  <c r="R201" i="23"/>
  <c r="R200" i="23"/>
  <c r="R199" i="23"/>
  <c r="R198" i="23"/>
  <c r="R197" i="23"/>
  <c r="R196" i="23"/>
  <c r="R195" i="23"/>
  <c r="R194" i="23"/>
  <c r="R193" i="23"/>
  <c r="R192" i="23"/>
  <c r="R191" i="23"/>
  <c r="R190" i="23"/>
  <c r="R189" i="23"/>
  <c r="R188" i="23"/>
  <c r="R187" i="23"/>
  <c r="R186" i="23"/>
  <c r="R185" i="23"/>
  <c r="R184" i="23"/>
  <c r="R183" i="23"/>
  <c r="R182" i="23"/>
  <c r="R181" i="23"/>
  <c r="R180" i="23"/>
  <c r="R179" i="23"/>
  <c r="R178" i="23"/>
  <c r="R177" i="23"/>
  <c r="R176" i="23"/>
  <c r="R175" i="23"/>
  <c r="R174" i="23"/>
  <c r="R173" i="23"/>
  <c r="R172" i="23"/>
  <c r="R171" i="23"/>
  <c r="R170" i="23"/>
  <c r="R169" i="23"/>
  <c r="R168" i="23"/>
  <c r="R167" i="23"/>
  <c r="R166" i="23"/>
  <c r="R165" i="23"/>
  <c r="R164" i="23"/>
  <c r="R163" i="23"/>
  <c r="R162" i="23"/>
  <c r="R141" i="23"/>
  <c r="R140" i="23"/>
  <c r="R139" i="23"/>
  <c r="R138" i="23"/>
  <c r="R137" i="23"/>
  <c r="R136" i="23"/>
  <c r="R135" i="23"/>
  <c r="R134" i="23"/>
  <c r="R133" i="23"/>
  <c r="R132" i="23"/>
  <c r="R131" i="23"/>
  <c r="R130" i="23"/>
  <c r="R129" i="23"/>
  <c r="R128" i="23"/>
  <c r="R127" i="23"/>
  <c r="R126" i="23"/>
  <c r="R125" i="23"/>
  <c r="R124" i="23"/>
  <c r="R123" i="23"/>
  <c r="R122" i="23"/>
  <c r="S2" i="12"/>
  <c r="U3" i="22"/>
  <c r="V3" i="22"/>
  <c r="U4" i="22"/>
  <c r="V4" i="22"/>
  <c r="U5" i="22"/>
  <c r="V5" i="22"/>
  <c r="U6" i="22"/>
  <c r="V6" i="22"/>
  <c r="U7" i="22"/>
  <c r="V7" i="22"/>
  <c r="U8" i="22"/>
  <c r="V8" i="22"/>
  <c r="U9" i="22"/>
  <c r="V9" i="22"/>
  <c r="U10" i="22"/>
  <c r="V10" i="22"/>
  <c r="U11" i="22"/>
  <c r="V11" i="22"/>
  <c r="U12" i="22"/>
  <c r="V12" i="22"/>
  <c r="U13" i="22"/>
  <c r="V13" i="22"/>
  <c r="U14" i="22"/>
  <c r="V14" i="22"/>
  <c r="U15" i="22"/>
  <c r="V15" i="22"/>
  <c r="U16" i="22"/>
  <c r="V16" i="22"/>
  <c r="U17" i="22"/>
  <c r="V17" i="22"/>
  <c r="U18" i="22"/>
  <c r="V18" i="22"/>
  <c r="U19" i="22"/>
  <c r="V19" i="22"/>
  <c r="U20" i="22"/>
  <c r="V20" i="22"/>
  <c r="U21" i="22"/>
  <c r="V21" i="22"/>
  <c r="U22" i="22"/>
  <c r="V22" i="22"/>
  <c r="U23" i="22"/>
  <c r="V23" i="22"/>
  <c r="U24" i="22"/>
  <c r="V24" i="22"/>
  <c r="U25" i="22"/>
  <c r="V25" i="22"/>
  <c r="U26" i="22"/>
  <c r="V26" i="22"/>
  <c r="U27" i="22"/>
  <c r="V27" i="22"/>
  <c r="U28" i="22"/>
  <c r="V28" i="22"/>
  <c r="U29" i="22"/>
  <c r="V29" i="22"/>
  <c r="U30" i="22"/>
  <c r="V30" i="22"/>
  <c r="U31" i="22"/>
  <c r="V31" i="22"/>
  <c r="U32" i="22"/>
  <c r="V32" i="22"/>
  <c r="U33" i="22"/>
  <c r="V33" i="22"/>
  <c r="U34" i="22"/>
  <c r="V34" i="22"/>
  <c r="U35" i="22"/>
  <c r="V35" i="22"/>
  <c r="U36" i="22"/>
  <c r="V36" i="22"/>
  <c r="U37" i="22"/>
  <c r="V37" i="22"/>
  <c r="U38" i="22"/>
  <c r="V38" i="22"/>
  <c r="U39" i="22"/>
  <c r="V39" i="22"/>
  <c r="U40" i="22"/>
  <c r="V40" i="22"/>
  <c r="U41" i="22"/>
  <c r="V41" i="22"/>
  <c r="U42" i="22"/>
  <c r="V42" i="22"/>
  <c r="U43" i="22"/>
  <c r="V43" i="22"/>
  <c r="U44" i="22"/>
  <c r="V44" i="22"/>
  <c r="U45" i="22"/>
  <c r="V45" i="22"/>
  <c r="U46" i="22"/>
  <c r="V46" i="22"/>
  <c r="U47" i="22"/>
  <c r="V47" i="22"/>
  <c r="U48" i="22"/>
  <c r="V48" i="22"/>
  <c r="U49" i="22"/>
  <c r="V49" i="22"/>
  <c r="U50" i="22"/>
  <c r="V50" i="22"/>
  <c r="U51" i="22"/>
  <c r="V51" i="22"/>
  <c r="U52" i="22"/>
  <c r="V52" i="22"/>
  <c r="U53" i="22"/>
  <c r="V53" i="22"/>
  <c r="U54" i="22"/>
  <c r="V54" i="22"/>
  <c r="U55" i="22"/>
  <c r="V55" i="22"/>
  <c r="U56" i="22"/>
  <c r="V56" i="22"/>
  <c r="U57" i="22"/>
  <c r="V57" i="22"/>
  <c r="U58" i="22"/>
  <c r="V58" i="22"/>
  <c r="U59" i="22"/>
  <c r="V59" i="22"/>
  <c r="U60" i="22"/>
  <c r="V60" i="22"/>
  <c r="U61" i="22"/>
  <c r="V61" i="22"/>
  <c r="U62" i="22"/>
  <c r="V62" i="22"/>
  <c r="U63" i="22"/>
  <c r="V63" i="22"/>
  <c r="U64" i="22"/>
  <c r="V64" i="22"/>
  <c r="U65" i="22"/>
  <c r="V65" i="22"/>
  <c r="U66" i="22"/>
  <c r="V66" i="22"/>
  <c r="U67" i="22"/>
  <c r="V67" i="22"/>
  <c r="U68" i="22"/>
  <c r="V68" i="22"/>
  <c r="U69" i="22"/>
  <c r="V69" i="22"/>
  <c r="U70" i="22"/>
  <c r="V70" i="22"/>
  <c r="U71" i="22"/>
  <c r="V71" i="22"/>
  <c r="U72" i="22"/>
  <c r="V72" i="22"/>
  <c r="U73" i="22"/>
  <c r="V73" i="22"/>
  <c r="U74" i="22"/>
  <c r="V74" i="22"/>
  <c r="U75" i="22"/>
  <c r="V75" i="22"/>
  <c r="U76" i="22"/>
  <c r="V76" i="22"/>
  <c r="U77" i="22"/>
  <c r="V77" i="22"/>
  <c r="U78" i="22"/>
  <c r="V78" i="22"/>
  <c r="U79" i="22"/>
  <c r="V79" i="22"/>
  <c r="U80" i="22"/>
  <c r="V80" i="22"/>
  <c r="U81" i="22"/>
  <c r="V81" i="22"/>
  <c r="U82" i="22"/>
  <c r="V82" i="22"/>
  <c r="U83" i="22"/>
  <c r="V83" i="22"/>
  <c r="U84" i="22"/>
  <c r="V84" i="22"/>
  <c r="U85" i="22"/>
  <c r="V85" i="22"/>
  <c r="U86" i="22"/>
  <c r="V86" i="22"/>
  <c r="U87" i="22"/>
  <c r="V87" i="22"/>
  <c r="U88" i="22"/>
  <c r="V88" i="22"/>
  <c r="U89" i="22"/>
  <c r="V89" i="22"/>
  <c r="U90" i="22"/>
  <c r="V90" i="22"/>
  <c r="U91" i="22"/>
  <c r="V91" i="22"/>
  <c r="U92" i="22"/>
  <c r="V92" i="22"/>
  <c r="V93" i="22"/>
  <c r="V94" i="22"/>
  <c r="V95" i="22"/>
  <c r="V96" i="22"/>
  <c r="V97" i="22"/>
  <c r="V98" i="22"/>
  <c r="V99" i="22"/>
  <c r="V100" i="22"/>
  <c r="V101" i="22"/>
  <c r="V102" i="22"/>
  <c r="V103" i="22"/>
  <c r="V104" i="22"/>
  <c r="V105" i="22"/>
  <c r="V106" i="22"/>
  <c r="V107" i="22"/>
  <c r="V108" i="22"/>
  <c r="V109" i="22"/>
  <c r="V110" i="22"/>
  <c r="V111" i="22"/>
  <c r="V112" i="22"/>
  <c r="V113" i="22"/>
  <c r="V114" i="22"/>
  <c r="V115" i="22"/>
  <c r="V116" i="22"/>
  <c r="V117" i="22"/>
  <c r="V118" i="22"/>
  <c r="V119" i="22"/>
  <c r="V120" i="22"/>
  <c r="V121" i="22"/>
  <c r="V122" i="22"/>
  <c r="V123" i="22"/>
  <c r="V124" i="22"/>
  <c r="V125" i="22"/>
  <c r="V126" i="22"/>
  <c r="V127" i="22"/>
  <c r="V128" i="22"/>
  <c r="V129" i="22"/>
  <c r="V130" i="22"/>
  <c r="V131" i="22"/>
  <c r="V132" i="22"/>
  <c r="V133" i="22"/>
  <c r="V134" i="22"/>
  <c r="V135" i="22"/>
  <c r="V136" i="22"/>
  <c r="V137" i="22"/>
  <c r="V138" i="22"/>
  <c r="V139" i="22"/>
  <c r="V140" i="22"/>
  <c r="V141" i="22"/>
  <c r="V142" i="22"/>
  <c r="V143" i="22"/>
  <c r="V144" i="22"/>
  <c r="V145" i="22"/>
  <c r="V146" i="22"/>
  <c r="V147" i="22"/>
  <c r="V148" i="22"/>
  <c r="V149" i="22"/>
  <c r="V150" i="22"/>
  <c r="V151" i="22"/>
  <c r="V152" i="22"/>
  <c r="V153" i="22"/>
  <c r="V154" i="22"/>
  <c r="V155" i="22"/>
  <c r="V156" i="22"/>
  <c r="V157" i="22"/>
  <c r="V158" i="22"/>
  <c r="V159" i="22"/>
  <c r="V160" i="22"/>
  <c r="V161" i="22"/>
  <c r="V162" i="22"/>
  <c r="V163" i="22"/>
  <c r="V164" i="22"/>
  <c r="V165" i="22"/>
  <c r="V166" i="22"/>
  <c r="V167" i="22"/>
  <c r="V168" i="22"/>
  <c r="V169" i="22"/>
  <c r="V170" i="22"/>
  <c r="V171" i="22"/>
  <c r="V172" i="22"/>
  <c r="V173" i="22"/>
  <c r="V174" i="22"/>
  <c r="V175" i="22"/>
  <c r="V176" i="22"/>
  <c r="V177" i="22"/>
  <c r="V178" i="22"/>
  <c r="V179" i="22"/>
  <c r="V180" i="22"/>
  <c r="V181" i="22"/>
  <c r="V182" i="22"/>
  <c r="U283" i="22"/>
  <c r="V283" i="22"/>
  <c r="U384" i="22"/>
  <c r="V384" i="22"/>
  <c r="V2" i="22"/>
  <c r="U2" i="22"/>
  <c r="S3" i="21"/>
  <c r="T3" i="21"/>
  <c r="S4" i="21"/>
  <c r="T4" i="21"/>
  <c r="S5" i="21"/>
  <c r="T5" i="21"/>
  <c r="S6" i="21"/>
  <c r="T6" i="21"/>
  <c r="S7" i="21"/>
  <c r="T7" i="21"/>
  <c r="S8" i="21"/>
  <c r="T8" i="21"/>
  <c r="S9" i="21"/>
  <c r="T9" i="21"/>
  <c r="S10" i="21"/>
  <c r="T10" i="21"/>
  <c r="S11" i="21"/>
  <c r="T11" i="21"/>
  <c r="S12" i="21"/>
  <c r="T12" i="21"/>
  <c r="S13" i="21"/>
  <c r="T13" i="21"/>
  <c r="S14" i="21"/>
  <c r="T14" i="21"/>
  <c r="S15" i="21"/>
  <c r="T15" i="21"/>
  <c r="S16" i="21"/>
  <c r="T16" i="21"/>
  <c r="S17" i="21"/>
  <c r="T17" i="21"/>
  <c r="S18" i="21"/>
  <c r="T18" i="21"/>
  <c r="S19" i="21"/>
  <c r="T19" i="21"/>
  <c r="S20" i="21"/>
  <c r="T20" i="21"/>
  <c r="S21" i="21"/>
  <c r="T21" i="21"/>
  <c r="S22" i="21"/>
  <c r="T22" i="21"/>
  <c r="S23" i="21"/>
  <c r="T23" i="21"/>
  <c r="S24" i="21"/>
  <c r="T24" i="21"/>
  <c r="S25" i="21"/>
  <c r="T25" i="21"/>
  <c r="S26" i="21"/>
  <c r="T26" i="21"/>
  <c r="S27" i="21"/>
  <c r="T27" i="21"/>
  <c r="S28" i="21"/>
  <c r="T28" i="21"/>
  <c r="S29" i="21"/>
  <c r="T29" i="21"/>
  <c r="S30" i="21"/>
  <c r="T30" i="21"/>
  <c r="S31" i="21"/>
  <c r="T31" i="21"/>
  <c r="S32" i="21"/>
  <c r="T32" i="21"/>
  <c r="S33" i="21"/>
  <c r="T33" i="21"/>
  <c r="S34" i="21"/>
  <c r="T34" i="21"/>
  <c r="S35" i="21"/>
  <c r="T35" i="21"/>
  <c r="S36" i="21"/>
  <c r="T36" i="21"/>
  <c r="S37" i="21"/>
  <c r="T37" i="21"/>
  <c r="S38" i="21"/>
  <c r="T38" i="21"/>
  <c r="S39" i="21"/>
  <c r="T39" i="21"/>
  <c r="S40" i="21"/>
  <c r="T40" i="21"/>
  <c r="S41" i="21"/>
  <c r="T41" i="21"/>
  <c r="S42" i="21"/>
  <c r="T42" i="21"/>
  <c r="S43" i="21"/>
  <c r="T43" i="21"/>
  <c r="S44" i="21"/>
  <c r="T44" i="21"/>
  <c r="S45" i="21"/>
  <c r="T45" i="21"/>
  <c r="S46" i="21"/>
  <c r="T46" i="21"/>
  <c r="S47" i="21"/>
  <c r="T47" i="21"/>
  <c r="S48" i="21"/>
  <c r="T48" i="21"/>
  <c r="S49" i="21"/>
  <c r="T49" i="21"/>
  <c r="S50" i="21"/>
  <c r="T50" i="21"/>
  <c r="S51" i="21"/>
  <c r="T51" i="21"/>
  <c r="S52" i="21"/>
  <c r="T52" i="21"/>
  <c r="S53" i="21"/>
  <c r="T53" i="21"/>
  <c r="S54" i="21"/>
  <c r="T54" i="21"/>
  <c r="S55" i="21"/>
  <c r="T55" i="21"/>
  <c r="S56" i="21"/>
  <c r="T56" i="21"/>
  <c r="S57" i="21"/>
  <c r="T57" i="21"/>
  <c r="S58" i="21"/>
  <c r="T58" i="21"/>
  <c r="S59" i="21"/>
  <c r="T59" i="21"/>
  <c r="S60" i="21"/>
  <c r="T60" i="21"/>
  <c r="S61" i="21"/>
  <c r="T61" i="21"/>
  <c r="S62" i="21"/>
  <c r="T62" i="21"/>
  <c r="S63" i="21"/>
  <c r="T63" i="21"/>
  <c r="S64" i="21"/>
  <c r="T64" i="21"/>
  <c r="S65" i="21"/>
  <c r="T65" i="21"/>
  <c r="S66" i="21"/>
  <c r="T66" i="21"/>
  <c r="S67" i="21"/>
  <c r="T67" i="21"/>
  <c r="S68" i="21"/>
  <c r="T68" i="21"/>
  <c r="S69" i="21"/>
  <c r="T69" i="21"/>
  <c r="S70" i="21"/>
  <c r="T70" i="21"/>
  <c r="S71" i="21"/>
  <c r="T71" i="21"/>
  <c r="S72" i="21"/>
  <c r="T72" i="21"/>
  <c r="S73" i="21"/>
  <c r="T73" i="21"/>
  <c r="S74" i="21"/>
  <c r="T74" i="21"/>
  <c r="S75" i="21"/>
  <c r="T75" i="21"/>
  <c r="S76" i="21"/>
  <c r="T76" i="21"/>
  <c r="S77" i="21"/>
  <c r="T77" i="21"/>
  <c r="S78" i="21"/>
  <c r="T78" i="21"/>
  <c r="S79" i="21"/>
  <c r="T79" i="21"/>
  <c r="S80" i="21"/>
  <c r="T80" i="21"/>
  <c r="S81" i="21"/>
  <c r="T81" i="21"/>
  <c r="S82" i="21"/>
  <c r="T82" i="21"/>
  <c r="S83" i="21"/>
  <c r="T83" i="21"/>
  <c r="S265" i="21"/>
  <c r="T265" i="21"/>
  <c r="S447" i="21"/>
  <c r="T447" i="21"/>
  <c r="T2" i="21"/>
  <c r="S2" i="21"/>
  <c r="S3" i="20"/>
  <c r="T3" i="20"/>
  <c r="S4" i="20"/>
  <c r="T4" i="20"/>
  <c r="S5" i="20"/>
  <c r="T5" i="20"/>
  <c r="S6" i="20"/>
  <c r="T6" i="20"/>
  <c r="S7" i="20"/>
  <c r="T7" i="20"/>
  <c r="S8" i="20"/>
  <c r="T8" i="20"/>
  <c r="S9" i="20"/>
  <c r="T9" i="20"/>
  <c r="S10" i="20"/>
  <c r="T10" i="20"/>
  <c r="S11" i="20"/>
  <c r="T11" i="20"/>
  <c r="S12" i="20"/>
  <c r="T12" i="20"/>
  <c r="S13" i="20"/>
  <c r="T13" i="20"/>
  <c r="S14" i="20"/>
  <c r="T14" i="20"/>
  <c r="S15" i="20"/>
  <c r="T15" i="20"/>
  <c r="S16" i="20"/>
  <c r="T16" i="20"/>
  <c r="S17" i="20"/>
  <c r="T17" i="20"/>
  <c r="S18" i="20"/>
  <c r="T18" i="20"/>
  <c r="S19" i="20"/>
  <c r="T19" i="20"/>
  <c r="S20" i="20"/>
  <c r="T20" i="20"/>
  <c r="S21" i="20"/>
  <c r="T21" i="20"/>
  <c r="S22" i="20"/>
  <c r="T22" i="20"/>
  <c r="S23" i="20"/>
  <c r="T23" i="20"/>
  <c r="S24" i="20"/>
  <c r="T24" i="20"/>
  <c r="S25" i="20"/>
  <c r="T25" i="20"/>
  <c r="S26" i="20"/>
  <c r="T26" i="20"/>
  <c r="S27" i="20"/>
  <c r="T27" i="20"/>
  <c r="S28" i="20"/>
  <c r="T28" i="20"/>
  <c r="S29" i="20"/>
  <c r="T29" i="20"/>
  <c r="S30" i="20"/>
  <c r="T30" i="20"/>
  <c r="S31" i="20"/>
  <c r="T31" i="20"/>
  <c r="S32" i="20"/>
  <c r="T32" i="20"/>
  <c r="S33" i="20"/>
  <c r="T33" i="20"/>
  <c r="S34" i="20"/>
  <c r="T34" i="20"/>
  <c r="S35" i="20"/>
  <c r="T35" i="20"/>
  <c r="S36" i="20"/>
  <c r="T36" i="20"/>
  <c r="S37" i="20"/>
  <c r="T37" i="20"/>
  <c r="S38" i="20"/>
  <c r="T38" i="20"/>
  <c r="S39" i="20"/>
  <c r="T39" i="20"/>
  <c r="S40" i="20"/>
  <c r="T40" i="20"/>
  <c r="S41" i="20"/>
  <c r="T41" i="20"/>
  <c r="S42" i="20"/>
  <c r="T42" i="20"/>
  <c r="S43" i="20"/>
  <c r="T43" i="20"/>
  <c r="S44" i="20"/>
  <c r="T44" i="20"/>
  <c r="S45" i="20"/>
  <c r="T45" i="20"/>
  <c r="S46" i="20"/>
  <c r="T46" i="20"/>
  <c r="S47" i="20"/>
  <c r="T47" i="20"/>
  <c r="S48" i="20"/>
  <c r="T48" i="20"/>
  <c r="S49" i="20"/>
  <c r="T49" i="20"/>
  <c r="S50" i="20"/>
  <c r="T50" i="20"/>
  <c r="S51" i="20"/>
  <c r="T51" i="20"/>
  <c r="S52" i="20"/>
  <c r="T52" i="20"/>
  <c r="S53" i="20"/>
  <c r="T53" i="20"/>
  <c r="S54" i="20"/>
  <c r="T54" i="20"/>
  <c r="S55" i="20"/>
  <c r="T55" i="20"/>
  <c r="S56" i="20"/>
  <c r="T56" i="20"/>
  <c r="S57" i="20"/>
  <c r="T57" i="20"/>
  <c r="S58" i="20"/>
  <c r="T58" i="20"/>
  <c r="S59" i="20"/>
  <c r="T59" i="20"/>
  <c r="S60" i="20"/>
  <c r="T60" i="20"/>
  <c r="S61" i="20"/>
  <c r="T61" i="20"/>
  <c r="S62" i="20"/>
  <c r="T62" i="20"/>
  <c r="S63" i="20"/>
  <c r="T63" i="20"/>
  <c r="S64" i="20"/>
  <c r="T64" i="20"/>
  <c r="S65" i="20"/>
  <c r="T65" i="20"/>
  <c r="S66" i="20"/>
  <c r="T66" i="20"/>
  <c r="S67" i="20"/>
  <c r="T67" i="20"/>
  <c r="S68" i="20"/>
  <c r="T68" i="20"/>
  <c r="S69" i="20"/>
  <c r="T69" i="20"/>
  <c r="S70" i="20"/>
  <c r="T70" i="20"/>
  <c r="S71" i="20"/>
  <c r="T71" i="20"/>
  <c r="S72" i="20"/>
  <c r="T72" i="20"/>
  <c r="S73" i="20"/>
  <c r="T73" i="20"/>
  <c r="S74" i="20"/>
  <c r="T74" i="20"/>
  <c r="S75" i="20"/>
  <c r="T75" i="20"/>
  <c r="S76" i="20"/>
  <c r="T76" i="20"/>
  <c r="S77" i="20"/>
  <c r="T77" i="20"/>
  <c r="S78" i="20"/>
  <c r="T78" i="20"/>
  <c r="S79" i="20"/>
  <c r="T79" i="20"/>
  <c r="S80" i="20"/>
  <c r="T80" i="20"/>
  <c r="S81" i="20"/>
  <c r="T81" i="20"/>
  <c r="S82" i="20"/>
  <c r="T82" i="20"/>
  <c r="S83" i="20"/>
  <c r="T83" i="20"/>
  <c r="S84" i="20"/>
  <c r="T84" i="20"/>
  <c r="S85" i="20"/>
  <c r="T85" i="20"/>
  <c r="S86" i="20"/>
  <c r="T86" i="20"/>
  <c r="S87" i="20"/>
  <c r="T87" i="20"/>
  <c r="S88" i="20"/>
  <c r="T88" i="20"/>
  <c r="S89" i="20"/>
  <c r="T89" i="20"/>
  <c r="S90" i="20"/>
  <c r="T90" i="20"/>
  <c r="S91" i="20"/>
  <c r="T91" i="20"/>
  <c r="S92" i="20"/>
  <c r="T92" i="20"/>
  <c r="S93" i="20"/>
  <c r="T93" i="20"/>
  <c r="S94" i="20"/>
  <c r="T94" i="20"/>
  <c r="S95" i="20"/>
  <c r="T95" i="20"/>
  <c r="S96" i="20"/>
  <c r="T96" i="20"/>
  <c r="S97" i="20"/>
  <c r="T97" i="20"/>
  <c r="S98" i="20"/>
  <c r="T98" i="20"/>
  <c r="S99" i="20"/>
  <c r="T99" i="20"/>
  <c r="S100" i="20"/>
  <c r="T100" i="20"/>
  <c r="S101" i="20"/>
  <c r="T101" i="20"/>
  <c r="S102" i="20"/>
  <c r="T102" i="20"/>
  <c r="S103" i="20"/>
  <c r="T103" i="20"/>
  <c r="S104" i="20"/>
  <c r="T104" i="20"/>
  <c r="S105" i="20"/>
  <c r="T105" i="20"/>
  <c r="S106" i="20"/>
  <c r="T106" i="20"/>
  <c r="S107" i="20"/>
  <c r="T107" i="20"/>
  <c r="S108" i="20"/>
  <c r="T108" i="20"/>
  <c r="S109" i="20"/>
  <c r="T109" i="20"/>
  <c r="S110" i="20"/>
  <c r="T110" i="20"/>
  <c r="S111" i="20"/>
  <c r="T111" i="20"/>
  <c r="S112" i="20"/>
  <c r="T112" i="20"/>
  <c r="S113" i="20"/>
  <c r="T113" i="20"/>
  <c r="S114" i="20"/>
  <c r="T114" i="20"/>
  <c r="S115" i="20"/>
  <c r="T115" i="20"/>
  <c r="S116" i="20"/>
  <c r="T116" i="20"/>
  <c r="S117" i="20"/>
  <c r="T117" i="20"/>
  <c r="S118" i="20"/>
  <c r="T118" i="20"/>
  <c r="S119" i="20"/>
  <c r="T119" i="20"/>
  <c r="S120" i="20"/>
  <c r="T120" i="20"/>
  <c r="S121" i="20"/>
  <c r="T121" i="20"/>
  <c r="S122" i="20"/>
  <c r="T122" i="20"/>
  <c r="S123" i="20"/>
  <c r="T123" i="20"/>
  <c r="S124" i="20"/>
  <c r="T124" i="20"/>
  <c r="S125" i="20"/>
  <c r="T125" i="20"/>
  <c r="S126" i="20"/>
  <c r="T126" i="20"/>
  <c r="S127" i="20"/>
  <c r="T127" i="20"/>
  <c r="S128" i="20"/>
  <c r="T128" i="20"/>
  <c r="S129" i="20"/>
  <c r="T129" i="20"/>
  <c r="S130" i="20"/>
  <c r="T130" i="20"/>
  <c r="S131" i="20"/>
  <c r="T131" i="20"/>
  <c r="S132" i="20"/>
  <c r="T132" i="20"/>
  <c r="S133" i="20"/>
  <c r="T133" i="20"/>
  <c r="S134" i="20"/>
  <c r="T134" i="20"/>
  <c r="S135" i="20"/>
  <c r="T135" i="20"/>
  <c r="S136" i="20"/>
  <c r="T136" i="20"/>
  <c r="S137" i="20"/>
  <c r="T137" i="20"/>
  <c r="S138" i="20"/>
  <c r="T138" i="20"/>
  <c r="S139" i="20"/>
  <c r="T139" i="20"/>
  <c r="S140" i="20"/>
  <c r="T140" i="20"/>
  <c r="S141" i="20"/>
  <c r="T141" i="20"/>
  <c r="S142" i="20"/>
  <c r="T142" i="20"/>
  <c r="S143" i="20"/>
  <c r="T143" i="20"/>
  <c r="S144" i="20"/>
  <c r="T144" i="20"/>
  <c r="S145" i="20"/>
  <c r="T145" i="20"/>
  <c r="S146" i="20"/>
  <c r="T146" i="20"/>
  <c r="S147" i="20"/>
  <c r="T147" i="20"/>
  <c r="S148" i="20"/>
  <c r="T148" i="20"/>
  <c r="S149" i="20"/>
  <c r="T149" i="20"/>
  <c r="S150" i="20"/>
  <c r="T150" i="20"/>
  <c r="S151" i="20"/>
  <c r="T151" i="20"/>
  <c r="S152" i="20"/>
  <c r="T152" i="20"/>
  <c r="S153" i="20"/>
  <c r="T153" i="20"/>
  <c r="S154" i="20"/>
  <c r="T154" i="20"/>
  <c r="S155" i="20"/>
  <c r="T155" i="20"/>
  <c r="S156" i="20"/>
  <c r="T156" i="20"/>
  <c r="S157" i="20"/>
  <c r="T157" i="20"/>
  <c r="S158" i="20"/>
  <c r="T158" i="20"/>
  <c r="S159" i="20"/>
  <c r="T159" i="20"/>
  <c r="S160" i="20"/>
  <c r="T160" i="20"/>
  <c r="S161" i="20"/>
  <c r="T161" i="20"/>
  <c r="S162" i="20"/>
  <c r="T162" i="20"/>
  <c r="S163" i="20"/>
  <c r="T163" i="20"/>
  <c r="S164" i="20"/>
  <c r="T164" i="20"/>
  <c r="S165" i="20"/>
  <c r="T165" i="20"/>
  <c r="S166" i="20"/>
  <c r="T166" i="20"/>
  <c r="S167" i="20"/>
  <c r="T167" i="20"/>
  <c r="S168" i="20"/>
  <c r="T168" i="20"/>
  <c r="S169" i="20"/>
  <c r="T169" i="20"/>
  <c r="S170" i="20"/>
  <c r="T170" i="20"/>
  <c r="S171" i="20"/>
  <c r="T171" i="20"/>
  <c r="S172" i="20"/>
  <c r="T172" i="20"/>
  <c r="S173" i="20"/>
  <c r="T173" i="20"/>
  <c r="S174" i="20"/>
  <c r="T174" i="20"/>
  <c r="S175" i="20"/>
  <c r="T175" i="20"/>
  <c r="S176" i="20"/>
  <c r="T176" i="20"/>
  <c r="S177" i="20"/>
  <c r="T177" i="20"/>
  <c r="S178" i="20"/>
  <c r="T178" i="20"/>
  <c r="S179" i="20"/>
  <c r="T179" i="20"/>
  <c r="S180" i="20"/>
  <c r="T180" i="20"/>
  <c r="S181" i="20"/>
  <c r="T181" i="20"/>
  <c r="S182" i="20"/>
  <c r="T182" i="20"/>
  <c r="S183" i="20"/>
  <c r="T183" i="20"/>
  <c r="S184" i="20"/>
  <c r="T184" i="20"/>
  <c r="S185" i="20"/>
  <c r="T185" i="20"/>
  <c r="S295" i="20"/>
  <c r="T295" i="20"/>
  <c r="S396" i="20"/>
  <c r="T396" i="20"/>
  <c r="T2" i="20"/>
  <c r="S2" i="20"/>
  <c r="S3" i="12"/>
  <c r="S4" i="12"/>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T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T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T185" i="12"/>
  <c r="Y222" i="23"/>
  <c r="Y343" i="23"/>
  <c r="Y344" i="23"/>
  <c r="Y345" i="23"/>
  <c r="Y346" i="23"/>
  <c r="Y347" i="23"/>
  <c r="Y348" i="23"/>
  <c r="Y349" i="23"/>
  <c r="Y350" i="23"/>
  <c r="Y351" i="23"/>
  <c r="Y352" i="23"/>
  <c r="Y353" i="23"/>
  <c r="Y354" i="23"/>
  <c r="Y355" i="23"/>
  <c r="Y356" i="23"/>
  <c r="Y357" i="23"/>
  <c r="Y358" i="23"/>
  <c r="Y359" i="23"/>
  <c r="Y360" i="23"/>
  <c r="Y361" i="23"/>
  <c r="Y362" i="23"/>
  <c r="Y363" i="23"/>
  <c r="Y364" i="23"/>
  <c r="Y365" i="23"/>
  <c r="Y366" i="23"/>
  <c r="Y367" i="23"/>
  <c r="Y368" i="23"/>
  <c r="Y369" i="23"/>
  <c r="Y370" i="23"/>
  <c r="Y371" i="23"/>
  <c r="Y372" i="23"/>
  <c r="Y373" i="23"/>
  <c r="Y374" i="23"/>
  <c r="Y375" i="23"/>
  <c r="Y376" i="23"/>
  <c r="Y377" i="23"/>
  <c r="Y378" i="23"/>
  <c r="X22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AB67" i="7" l="1"/>
  <c r="AI67" i="7" s="1"/>
  <c r="AH455" i="18"/>
  <c r="AH454" i="18"/>
  <c r="AH451" i="18"/>
  <c r="AH450" i="18"/>
  <c r="AC450" i="18"/>
  <c r="AC473" i="18"/>
  <c r="AJ473" i="18" s="1"/>
  <c r="AC471" i="18"/>
  <c r="AN471" i="18" s="1"/>
  <c r="T471" i="18" s="1"/>
  <c r="X471" i="18" s="1"/>
  <c r="E471" i="18" s="1"/>
  <c r="AC460" i="18"/>
  <c r="AN460" i="18" s="1"/>
  <c r="T460" i="18" s="1"/>
  <c r="X460" i="18" s="1"/>
  <c r="E460" i="18" s="1"/>
  <c r="AC459" i="18"/>
  <c r="AC456" i="18"/>
  <c r="AJ456" i="18" s="1"/>
  <c r="AH464" i="18"/>
  <c r="AH462" i="18"/>
  <c r="AH460" i="18"/>
  <c r="AH458" i="18"/>
  <c r="AH452" i="18"/>
  <c r="AC472" i="18"/>
  <c r="AJ472" i="18" s="1"/>
  <c r="AC466" i="18"/>
  <c r="AJ466" i="18" s="1"/>
  <c r="AF462" i="18"/>
  <c r="AH473" i="18"/>
  <c r="AC462" i="18"/>
  <c r="AJ462" i="18" s="1"/>
  <c r="AC451" i="18"/>
  <c r="AJ451" i="18" s="1"/>
  <c r="AF450" i="18"/>
  <c r="AH470" i="18"/>
  <c r="AC468" i="18"/>
  <c r="AJ468" i="18" s="1"/>
  <c r="AC467" i="18"/>
  <c r="AJ467" i="18" s="1"/>
  <c r="AH456" i="18"/>
  <c r="AC452" i="18"/>
  <c r="AN452" i="18" s="1"/>
  <c r="T452" i="18" s="1"/>
  <c r="X452" i="18" s="1"/>
  <c r="E452" i="18" s="1"/>
  <c r="AF470" i="18"/>
  <c r="AH466" i="18"/>
  <c r="AC464" i="18"/>
  <c r="AJ464" i="18" s="1"/>
  <c r="AC463" i="18"/>
  <c r="AJ463" i="18" s="1"/>
  <c r="AF458" i="18"/>
  <c r="AH472" i="18"/>
  <c r="AC470" i="18"/>
  <c r="AJ470" i="18" s="1"/>
  <c r="AH468" i="18"/>
  <c r="AF466" i="18"/>
  <c r="AJ459" i="18"/>
  <c r="AC458" i="18"/>
  <c r="AJ458" i="18" s="1"/>
  <c r="AC455" i="18"/>
  <c r="AJ455" i="18" s="1"/>
  <c r="AC454" i="18"/>
  <c r="AJ454" i="18" s="1"/>
  <c r="AF472" i="18"/>
  <c r="AN473" i="18"/>
  <c r="T473" i="18" s="1"/>
  <c r="X473" i="18" s="1"/>
  <c r="E473" i="18" s="1"/>
  <c r="AF451" i="18"/>
  <c r="AF473" i="18"/>
  <c r="AC453" i="18"/>
  <c r="AJ453" i="18" s="1"/>
  <c r="AH471" i="18"/>
  <c r="AC469" i="18"/>
  <c r="AN469" i="18" s="1"/>
  <c r="T469" i="18" s="1"/>
  <c r="X469" i="18" s="1"/>
  <c r="E469" i="18" s="1"/>
  <c r="AH467" i="18"/>
  <c r="AC465" i="18"/>
  <c r="AN465" i="18" s="1"/>
  <c r="T465" i="18" s="1"/>
  <c r="X465" i="18" s="1"/>
  <c r="E465" i="18" s="1"/>
  <c r="AH463" i="18"/>
  <c r="AC461" i="18"/>
  <c r="AJ461" i="18" s="1"/>
  <c r="AH459" i="18"/>
  <c r="AC457" i="18"/>
  <c r="AN457" i="18" s="1"/>
  <c r="T457" i="18" s="1"/>
  <c r="X457" i="18" s="1"/>
  <c r="E457" i="18" s="1"/>
  <c r="AF471" i="18"/>
  <c r="AF467" i="18"/>
  <c r="AF463" i="18"/>
  <c r="AF459" i="18"/>
  <c r="AF455" i="18"/>
  <c r="AF454" i="18"/>
  <c r="K454" i="18" s="1"/>
  <c r="W454" i="18" s="1"/>
  <c r="D454" i="18" s="1"/>
  <c r="AJ450" i="18"/>
  <c r="AN450" i="18"/>
  <c r="T450" i="18" s="1"/>
  <c r="X450" i="18" s="1"/>
  <c r="E450" i="18" s="1"/>
  <c r="AN468" i="18"/>
  <c r="T468" i="18" s="1"/>
  <c r="X468" i="18" s="1"/>
  <c r="E468" i="18" s="1"/>
  <c r="AH469" i="18"/>
  <c r="AF468" i="18"/>
  <c r="AN466" i="18"/>
  <c r="T466" i="18" s="1"/>
  <c r="X466" i="18" s="1"/>
  <c r="E466" i="18" s="1"/>
  <c r="AH465" i="18"/>
  <c r="AF464" i="18"/>
  <c r="AN462" i="18"/>
  <c r="T462" i="18" s="1"/>
  <c r="X462" i="18" s="1"/>
  <c r="E462" i="18" s="1"/>
  <c r="AH461" i="18"/>
  <c r="AF460" i="18"/>
  <c r="AH457" i="18"/>
  <c r="AF456" i="18"/>
  <c r="AH453" i="18"/>
  <c r="AF452" i="18"/>
  <c r="AF469" i="18"/>
  <c r="AF465" i="18"/>
  <c r="AF461" i="18"/>
  <c r="AN459" i="18"/>
  <c r="T459" i="18" s="1"/>
  <c r="X459" i="18" s="1"/>
  <c r="E459" i="18" s="1"/>
  <c r="AF457" i="18"/>
  <c r="AF453" i="18"/>
  <c r="AF449" i="18"/>
  <c r="AC441" i="18"/>
  <c r="AJ441" i="18" s="1"/>
  <c r="AC447" i="18"/>
  <c r="AN447" i="18" s="1"/>
  <c r="T447" i="18" s="1"/>
  <c r="X447" i="18" s="1"/>
  <c r="E447" i="18" s="1"/>
  <c r="AH448" i="18"/>
  <c r="AC445" i="18"/>
  <c r="AN445" i="18" s="1"/>
  <c r="T445" i="18" s="1"/>
  <c r="X445" i="18" s="1"/>
  <c r="E445" i="18" s="1"/>
  <c r="AC443" i="18"/>
  <c r="AN443" i="18" s="1"/>
  <c r="T443" i="18" s="1"/>
  <c r="X443" i="18" s="1"/>
  <c r="E443" i="18" s="1"/>
  <c r="AC440" i="18"/>
  <c r="AN440" i="18" s="1"/>
  <c r="T440" i="18" s="1"/>
  <c r="X440" i="18" s="1"/>
  <c r="E440" i="18" s="1"/>
  <c r="AC429" i="18"/>
  <c r="AN429" i="18" s="1"/>
  <c r="T429" i="18" s="1"/>
  <c r="X429" i="18" s="1"/>
  <c r="E429" i="18" s="1"/>
  <c r="AH444" i="18"/>
  <c r="AH436" i="18"/>
  <c r="AH429" i="18"/>
  <c r="AH428" i="18"/>
  <c r="AC448" i="18"/>
  <c r="AN448" i="18" s="1"/>
  <c r="T448" i="18" s="1"/>
  <c r="X448" i="18" s="1"/>
  <c r="E448" i="18" s="1"/>
  <c r="AF447" i="18"/>
  <c r="AC437" i="18"/>
  <c r="AN437" i="18" s="1"/>
  <c r="T437" i="18" s="1"/>
  <c r="X437" i="18" s="1"/>
  <c r="E437" i="18" s="1"/>
  <c r="AC435" i="18"/>
  <c r="AN435" i="18" s="1"/>
  <c r="T435" i="18" s="1"/>
  <c r="X435" i="18" s="1"/>
  <c r="E435" i="18" s="1"/>
  <c r="AC434" i="18"/>
  <c r="AN434" i="18" s="1"/>
  <c r="T434" i="18" s="1"/>
  <c r="X434" i="18" s="1"/>
  <c r="E434" i="18" s="1"/>
  <c r="AC433" i="18"/>
  <c r="AN433" i="18" s="1"/>
  <c r="T433" i="18" s="1"/>
  <c r="X433" i="18" s="1"/>
  <c r="E433" i="18" s="1"/>
  <c r="AH437" i="18"/>
  <c r="AH443" i="18"/>
  <c r="AC449" i="18"/>
  <c r="AJ449" i="18" s="1"/>
  <c r="AF441" i="18"/>
  <c r="AF440" i="18"/>
  <c r="AF443" i="18"/>
  <c r="AC427" i="18"/>
  <c r="AN427" i="18" s="1"/>
  <c r="T427" i="18" s="1"/>
  <c r="X427" i="18" s="1"/>
  <c r="E427" i="18" s="1"/>
  <c r="AC444" i="18"/>
  <c r="AN444" i="18" s="1"/>
  <c r="T444" i="18" s="1"/>
  <c r="X444" i="18" s="1"/>
  <c r="E444" i="18" s="1"/>
  <c r="AH441" i="18"/>
  <c r="AC436" i="18"/>
  <c r="AN436" i="18" s="1"/>
  <c r="T436" i="18" s="1"/>
  <c r="X436" i="18" s="1"/>
  <c r="E436" i="18" s="1"/>
  <c r="AF436" i="18"/>
  <c r="AH446" i="18"/>
  <c r="AH442" i="18"/>
  <c r="AF442" i="18"/>
  <c r="AF429" i="18"/>
  <c r="AH447" i="18"/>
  <c r="AC446" i="18"/>
  <c r="AN446" i="18" s="1"/>
  <c r="T446" i="18" s="1"/>
  <c r="X446" i="18" s="1"/>
  <c r="E446" i="18" s="1"/>
  <c r="AC442" i="18"/>
  <c r="AN442" i="18" s="1"/>
  <c r="T442" i="18" s="1"/>
  <c r="X442" i="18" s="1"/>
  <c r="E442" i="18" s="1"/>
  <c r="AC426" i="18"/>
  <c r="AN426" i="18" s="1"/>
  <c r="T426" i="18" s="1"/>
  <c r="X426" i="18" s="1"/>
  <c r="E426" i="18" s="1"/>
  <c r="AH433" i="18"/>
  <c r="AH432" i="18"/>
  <c r="AC431" i="18"/>
  <c r="AN431" i="18" s="1"/>
  <c r="T431" i="18" s="1"/>
  <c r="X431" i="18" s="1"/>
  <c r="E431" i="18" s="1"/>
  <c r="AC430" i="18"/>
  <c r="AN430" i="18" s="1"/>
  <c r="T430" i="18" s="1"/>
  <c r="X430" i="18" s="1"/>
  <c r="E430" i="18" s="1"/>
  <c r="AF448" i="18"/>
  <c r="AH445" i="18"/>
  <c r="AF444" i="18"/>
  <c r="AH449" i="18"/>
  <c r="AF433" i="18"/>
  <c r="AC428" i="18"/>
  <c r="AN428" i="18" s="1"/>
  <c r="T428" i="18" s="1"/>
  <c r="X428" i="18" s="1"/>
  <c r="E428" i="18" s="1"/>
  <c r="AF428" i="18"/>
  <c r="AF445" i="18"/>
  <c r="AN441" i="18"/>
  <c r="T441" i="18" s="1"/>
  <c r="X441" i="18" s="1"/>
  <c r="E441" i="18" s="1"/>
  <c r="AH440" i="18"/>
  <c r="AC439" i="18"/>
  <c r="AN439" i="18" s="1"/>
  <c r="T439" i="18" s="1"/>
  <c r="X439" i="18" s="1"/>
  <c r="E439" i="18" s="1"/>
  <c r="AC438" i="18"/>
  <c r="AN438" i="18" s="1"/>
  <c r="T438" i="18" s="1"/>
  <c r="X438" i="18" s="1"/>
  <c r="E438" i="18" s="1"/>
  <c r="AF437" i="18"/>
  <c r="AC432" i="18"/>
  <c r="AN432" i="18" s="1"/>
  <c r="T432" i="18" s="1"/>
  <c r="X432" i="18" s="1"/>
  <c r="E432" i="18" s="1"/>
  <c r="AF432" i="18"/>
  <c r="AF446" i="18"/>
  <c r="AH438" i="18"/>
  <c r="AH434" i="18"/>
  <c r="AH430" i="18"/>
  <c r="AH439" i="18"/>
  <c r="AF438" i="18"/>
  <c r="AH435" i="18"/>
  <c r="AF434" i="18"/>
  <c r="AH431" i="18"/>
  <c r="AF430" i="18"/>
  <c r="AH427" i="18"/>
  <c r="AF439" i="18"/>
  <c r="AF435" i="18"/>
  <c r="AF431" i="18"/>
  <c r="AF427" i="18"/>
  <c r="AF426" i="18"/>
  <c r="AH426" i="18"/>
  <c r="AX133" i="1"/>
  <c r="AQ133" i="1" s="1"/>
  <c r="AX153" i="1"/>
  <c r="AQ153" i="1" s="1"/>
  <c r="P68" i="1"/>
  <c r="CC68" i="1" s="1"/>
  <c r="AX149" i="1"/>
  <c r="AQ149" i="1" s="1"/>
  <c r="R76" i="1"/>
  <c r="S58" i="1"/>
  <c r="AZ152" i="1"/>
  <c r="BF152" i="1" s="1"/>
  <c r="AZ150" i="1"/>
  <c r="BF150" i="1" s="1"/>
  <c r="AZ148" i="1"/>
  <c r="BF148" i="1" s="1"/>
  <c r="AY133" i="1"/>
  <c r="BC133" i="1" s="1"/>
  <c r="AY131" i="1"/>
  <c r="BC131" i="1" s="1"/>
  <c r="AX141" i="1"/>
  <c r="AQ141" i="1" s="1"/>
  <c r="AX152" i="1"/>
  <c r="AQ152" i="1" s="1"/>
  <c r="Z43" i="1"/>
  <c r="AS43" i="1" s="1"/>
  <c r="AZ146" i="1"/>
  <c r="BF146" i="1" s="1"/>
  <c r="AZ144" i="1"/>
  <c r="BG144" i="1" s="1"/>
  <c r="AX138" i="1"/>
  <c r="AQ138" i="1" s="1"/>
  <c r="AZ136" i="1"/>
  <c r="BF136" i="1" s="1"/>
  <c r="AY135" i="1"/>
  <c r="BE135" i="1" s="1"/>
  <c r="AZ133" i="1"/>
  <c r="BF133" i="1" s="1"/>
  <c r="AX145" i="1"/>
  <c r="AQ145" i="1" s="1"/>
  <c r="AY137" i="1"/>
  <c r="BC137" i="1" s="1"/>
  <c r="AY134" i="1"/>
  <c r="BC134" i="1" s="1"/>
  <c r="AX148" i="1"/>
  <c r="AQ148" i="1" s="1"/>
  <c r="AO135" i="1"/>
  <c r="AX132" i="1"/>
  <c r="AQ132" i="1" s="1"/>
  <c r="O69" i="1"/>
  <c r="P69" i="1" s="1"/>
  <c r="V68" i="1" s="1"/>
  <c r="O33" i="1"/>
  <c r="P33" i="1" s="1"/>
  <c r="V32" i="1" s="1"/>
  <c r="AO137" i="1"/>
  <c r="AY136" i="1"/>
  <c r="BC136" i="1" s="1"/>
  <c r="AX135" i="1"/>
  <c r="AQ135" i="1" s="1"/>
  <c r="AY132" i="1"/>
  <c r="BC132" i="1" s="1"/>
  <c r="AZ131" i="1"/>
  <c r="Z45" i="1"/>
  <c r="AS45" i="1" s="1"/>
  <c r="AZ142" i="1"/>
  <c r="BG142" i="1" s="1"/>
  <c r="AP141" i="1"/>
  <c r="AX137" i="1"/>
  <c r="AQ137" i="1" s="1"/>
  <c r="AZ135" i="1"/>
  <c r="AX134" i="1"/>
  <c r="Q134" i="1" s="1"/>
  <c r="BG133" i="1"/>
  <c r="AZ132" i="1"/>
  <c r="AX131" i="1"/>
  <c r="AQ131" i="1" s="1"/>
  <c r="AX143" i="1"/>
  <c r="Q143" i="1" s="1"/>
  <c r="AZ140" i="1"/>
  <c r="BG140" i="1" s="1"/>
  <c r="AZ138" i="1"/>
  <c r="BG138" i="1" s="1"/>
  <c r="AZ137" i="1"/>
  <c r="AX136" i="1"/>
  <c r="Q136" i="1" s="1"/>
  <c r="AZ134" i="1"/>
  <c r="BG134" i="1" s="1"/>
  <c r="P94" i="1"/>
  <c r="CC94" i="1" s="1"/>
  <c r="R48" i="1"/>
  <c r="Y48" i="1"/>
  <c r="AQ48" i="1" s="1"/>
  <c r="AY151" i="1"/>
  <c r="AO151" i="1"/>
  <c r="AY147" i="1"/>
  <c r="AO147" i="1"/>
  <c r="O101" i="1"/>
  <c r="P101" i="1" s="1"/>
  <c r="AA100" i="1" s="1"/>
  <c r="O77" i="1"/>
  <c r="P77" i="1" s="1"/>
  <c r="Z65" i="1"/>
  <c r="AS65" i="1" s="1"/>
  <c r="M33" i="1"/>
  <c r="S32" i="1" s="1"/>
  <c r="AZ151" i="1"/>
  <c r="AY150" i="1"/>
  <c r="AO150" i="1"/>
  <c r="AZ147" i="1"/>
  <c r="AY146" i="1"/>
  <c r="AO146" i="1"/>
  <c r="AZ143" i="1"/>
  <c r="AZ141" i="1"/>
  <c r="P54" i="1"/>
  <c r="CC54" i="1" s="1"/>
  <c r="M31" i="1"/>
  <c r="S30" i="1" s="1"/>
  <c r="O31" i="1"/>
  <c r="P31" i="1" s="1"/>
  <c r="V30" i="1" s="1"/>
  <c r="AY153" i="1"/>
  <c r="AO153" i="1"/>
  <c r="AX151" i="1"/>
  <c r="Q151" i="1" s="1"/>
  <c r="AY149" i="1"/>
  <c r="AO149" i="1"/>
  <c r="AX147" i="1"/>
  <c r="AY145" i="1"/>
  <c r="AO145" i="1"/>
  <c r="Y92" i="1"/>
  <c r="AQ92" i="1" s="1"/>
  <c r="Z83" i="1"/>
  <c r="AS83" i="1" s="1"/>
  <c r="Z41" i="1"/>
  <c r="AS41" i="1" s="1"/>
  <c r="AZ153" i="1"/>
  <c r="AY152" i="1"/>
  <c r="AO152" i="1"/>
  <c r="AX150" i="1"/>
  <c r="AZ149" i="1"/>
  <c r="AY148" i="1"/>
  <c r="AO148" i="1"/>
  <c r="AX146" i="1"/>
  <c r="Q146" i="1" s="1"/>
  <c r="AZ145" i="1"/>
  <c r="AX139" i="1"/>
  <c r="AZ139" i="1"/>
  <c r="AX144" i="1"/>
  <c r="Q144" i="1" s="1"/>
  <c r="AO144" i="1"/>
  <c r="AY143" i="1"/>
  <c r="AX142" i="1"/>
  <c r="AO142" i="1"/>
  <c r="AY141" i="1"/>
  <c r="AX140" i="1"/>
  <c r="Q140" i="1" s="1"/>
  <c r="AO140" i="1"/>
  <c r="AY139" i="1"/>
  <c r="AY144" i="1"/>
  <c r="AO143" i="1"/>
  <c r="AY142" i="1"/>
  <c r="AO141" i="1"/>
  <c r="AY140" i="1"/>
  <c r="AO139" i="1"/>
  <c r="AY138" i="1"/>
  <c r="AO134" i="1"/>
  <c r="AO133" i="1"/>
  <c r="AO132" i="1"/>
  <c r="AO131" i="1"/>
  <c r="S68" i="1"/>
  <c r="Y68" i="1"/>
  <c r="AQ68" i="1" s="1"/>
  <c r="R68" i="1"/>
  <c r="Z97" i="1"/>
  <c r="AS97" i="1" s="1"/>
  <c r="O95" i="1"/>
  <c r="P95" i="1" s="1"/>
  <c r="AA94" i="1" s="1"/>
  <c r="R92" i="1"/>
  <c r="Z71" i="1"/>
  <c r="AS71" i="1" s="1"/>
  <c r="Y66" i="1"/>
  <c r="AQ66" i="1" s="1"/>
  <c r="Z59" i="1"/>
  <c r="AS59" i="1" s="1"/>
  <c r="O55" i="1"/>
  <c r="P55" i="1" s="1"/>
  <c r="O39" i="1"/>
  <c r="P39" i="1" s="1"/>
  <c r="AA38" i="1" s="1"/>
  <c r="AB38" i="1" s="1"/>
  <c r="R100" i="1"/>
  <c r="Y100" i="1"/>
  <c r="AQ100" i="1" s="1"/>
  <c r="Z73" i="1"/>
  <c r="AS73" i="1" s="1"/>
  <c r="O71" i="1"/>
  <c r="P71" i="1" s="1"/>
  <c r="AA70" i="1" s="1"/>
  <c r="R66" i="1"/>
  <c r="Z89" i="1"/>
  <c r="AS89" i="1" s="1"/>
  <c r="Y76" i="1"/>
  <c r="AQ76" i="1" s="1"/>
  <c r="O61" i="1"/>
  <c r="P61" i="1" s="1"/>
  <c r="V60" i="1" s="1"/>
  <c r="P60" i="1"/>
  <c r="CC60" i="1" s="1"/>
  <c r="O57" i="1"/>
  <c r="P57" i="1" s="1"/>
  <c r="O47" i="1"/>
  <c r="P47" i="1" s="1"/>
  <c r="AA46" i="1" s="1"/>
  <c r="O41" i="1"/>
  <c r="P41" i="1" s="1"/>
  <c r="AA40" i="1" s="1"/>
  <c r="O37" i="1"/>
  <c r="P37" i="1" s="1"/>
  <c r="AA36" i="1" s="1"/>
  <c r="P90" i="1"/>
  <c r="CC90" i="1" s="1"/>
  <c r="Z91" i="1"/>
  <c r="Z101" i="1"/>
  <c r="P100" i="1"/>
  <c r="CC100" i="1" s="1"/>
  <c r="M99" i="1"/>
  <c r="O99" i="1"/>
  <c r="P99" i="1" s="1"/>
  <c r="R96" i="1"/>
  <c r="Y96" i="1"/>
  <c r="S96" i="1"/>
  <c r="L93" i="1"/>
  <c r="O93" i="1"/>
  <c r="P93" i="1" s="1"/>
  <c r="Z99" i="1"/>
  <c r="P98" i="1"/>
  <c r="CC98" i="1" s="1"/>
  <c r="S94" i="1"/>
  <c r="R94" i="1"/>
  <c r="AS81" i="1"/>
  <c r="S86" i="1"/>
  <c r="Y86" i="1"/>
  <c r="AS79" i="1"/>
  <c r="R88" i="1"/>
  <c r="Y88" i="1"/>
  <c r="S88" i="1"/>
  <c r="O89" i="1"/>
  <c r="P89" i="1" s="1"/>
  <c r="AA88" i="1" s="1"/>
  <c r="S84" i="1"/>
  <c r="Z85" i="1"/>
  <c r="P84" i="1"/>
  <c r="CC84" i="1" s="1"/>
  <c r="M83" i="1"/>
  <c r="O83" i="1"/>
  <c r="P83" i="1" s="1"/>
  <c r="P80" i="1"/>
  <c r="CC80" i="1" s="1"/>
  <c r="O79" i="1"/>
  <c r="P79" i="1" s="1"/>
  <c r="AA78" i="1" s="1"/>
  <c r="P78" i="1"/>
  <c r="CC78" i="1" s="1"/>
  <c r="R72" i="1"/>
  <c r="Y72" i="1"/>
  <c r="S72" i="1"/>
  <c r="O73" i="1"/>
  <c r="P73" i="1" s="1"/>
  <c r="S70" i="1"/>
  <c r="R70" i="1"/>
  <c r="Y70" i="1"/>
  <c r="L63" i="1"/>
  <c r="O63" i="1"/>
  <c r="P63" i="1" s="1"/>
  <c r="AZ128" i="1"/>
  <c r="BF128" i="1" s="1"/>
  <c r="AZ124" i="1"/>
  <c r="BF124" i="1" s="1"/>
  <c r="O97" i="1"/>
  <c r="P97" i="1" s="1"/>
  <c r="R86" i="1"/>
  <c r="AS87" i="1"/>
  <c r="R84" i="1"/>
  <c r="S78" i="1"/>
  <c r="Y78" i="1"/>
  <c r="Z75" i="1"/>
  <c r="Z53" i="1"/>
  <c r="P52" i="1"/>
  <c r="CC52" i="1" s="1"/>
  <c r="Y84" i="1"/>
  <c r="M91" i="1"/>
  <c r="O91" i="1"/>
  <c r="P91" i="1" s="1"/>
  <c r="O87" i="1"/>
  <c r="P87" i="1" s="1"/>
  <c r="P86" i="1"/>
  <c r="CC86" i="1" s="1"/>
  <c r="O85" i="1"/>
  <c r="P85" i="1" s="1"/>
  <c r="R80" i="1"/>
  <c r="Y80" i="1"/>
  <c r="S80" i="1"/>
  <c r="O81" i="1"/>
  <c r="P81" i="1" s="1"/>
  <c r="Z77" i="1"/>
  <c r="P76" i="1"/>
  <c r="CC76" i="1" s="1"/>
  <c r="M75" i="1"/>
  <c r="O75" i="1"/>
  <c r="P75" i="1" s="1"/>
  <c r="P66" i="1"/>
  <c r="CC66" i="1" s="1"/>
  <c r="Z67" i="1"/>
  <c r="O65" i="1"/>
  <c r="P65" i="1" s="1"/>
  <c r="M65" i="1"/>
  <c r="S54" i="1"/>
  <c r="R54" i="1"/>
  <c r="Z51" i="1"/>
  <c r="P50" i="1"/>
  <c r="CC50" i="1" s="1"/>
  <c r="O43" i="1"/>
  <c r="P43" i="1" s="1"/>
  <c r="M43" i="1"/>
  <c r="AQ60" i="1"/>
  <c r="Y52" i="1"/>
  <c r="R52" i="1"/>
  <c r="R46" i="1"/>
  <c r="S46" i="1"/>
  <c r="Y46" i="1"/>
  <c r="S62" i="1"/>
  <c r="Y62" i="1"/>
  <c r="R62" i="1"/>
  <c r="R60" i="1"/>
  <c r="AQ58" i="1"/>
  <c r="R58" i="1"/>
  <c r="P56" i="1"/>
  <c r="CC56" i="1" s="1"/>
  <c r="AS55" i="1"/>
  <c r="O53" i="1"/>
  <c r="P53" i="1" s="1"/>
  <c r="Z49" i="1"/>
  <c r="Z47" i="1"/>
  <c r="P46" i="1"/>
  <c r="CC46" i="1" s="1"/>
  <c r="O67" i="1"/>
  <c r="P67" i="1" s="1"/>
  <c r="S60" i="1"/>
  <c r="O59" i="1"/>
  <c r="P59" i="1" s="1"/>
  <c r="M57" i="1"/>
  <c r="S48" i="1"/>
  <c r="O49" i="1"/>
  <c r="P49" i="1" s="1"/>
  <c r="R50" i="1"/>
  <c r="Y50" i="1"/>
  <c r="M45" i="1"/>
  <c r="O45" i="1"/>
  <c r="P45" i="1" s="1"/>
  <c r="Z33" i="1"/>
  <c r="P32" i="1"/>
  <c r="CC32" i="1" s="1"/>
  <c r="Z37" i="1"/>
  <c r="P36" i="1"/>
  <c r="CC36" i="1" s="1"/>
  <c r="P34" i="1"/>
  <c r="CC34" i="1" s="1"/>
  <c r="Z35" i="1"/>
  <c r="O51" i="1"/>
  <c r="P51" i="1" s="1"/>
  <c r="Y38" i="1"/>
  <c r="S38" i="1"/>
  <c r="S40" i="1"/>
  <c r="Y40" i="1"/>
  <c r="Z39" i="1"/>
  <c r="P38" i="1"/>
  <c r="CC38" i="1" s="1"/>
  <c r="R36" i="1"/>
  <c r="Y36" i="1"/>
  <c r="R34" i="1"/>
  <c r="Y34" i="1"/>
  <c r="S34" i="1"/>
  <c r="O35" i="1"/>
  <c r="P35" i="1" s="1"/>
  <c r="Z31" i="1"/>
  <c r="P30" i="1"/>
  <c r="CC30" i="1" s="1"/>
  <c r="AZ116" i="1"/>
  <c r="BF116" i="1" s="1"/>
  <c r="AZ114" i="1"/>
  <c r="BF114" i="1" s="1"/>
  <c r="AZ123" i="1"/>
  <c r="AZ121" i="1"/>
  <c r="AZ111" i="1"/>
  <c r="AZ109" i="1"/>
  <c r="AZ105" i="1"/>
  <c r="AZ110" i="1"/>
  <c r="AZ108" i="1"/>
  <c r="AZ119" i="1"/>
  <c r="AZ115" i="1"/>
  <c r="AZ127" i="1"/>
  <c r="AZ107" i="1"/>
  <c r="AZ130" i="1"/>
  <c r="AZ126" i="1"/>
  <c r="AZ122" i="1"/>
  <c r="AZ118" i="1"/>
  <c r="AZ106" i="1"/>
  <c r="AZ129" i="1"/>
  <c r="AZ125" i="1"/>
  <c r="AZ117" i="1"/>
  <c r="AZ113" i="1"/>
  <c r="AY120" i="1"/>
  <c r="AY116" i="1"/>
  <c r="AY108" i="1"/>
  <c r="AX104" i="1"/>
  <c r="AQ104" i="1" s="1"/>
  <c r="AZ120" i="1"/>
  <c r="AZ112" i="1"/>
  <c r="AZ104" i="1"/>
  <c r="AY114" i="1"/>
  <c r="AY117" i="1"/>
  <c r="AZ103" i="1"/>
  <c r="AY128" i="1"/>
  <c r="AY112" i="1"/>
  <c r="AY123" i="1"/>
  <c r="AY121" i="1"/>
  <c r="AY111" i="1"/>
  <c r="AY109" i="1"/>
  <c r="AY105" i="1"/>
  <c r="AY113" i="1"/>
  <c r="AY124" i="1"/>
  <c r="AY104" i="1"/>
  <c r="AY110" i="1"/>
  <c r="AY103" i="1"/>
  <c r="AY127" i="1"/>
  <c r="AY119" i="1"/>
  <c r="AY115" i="1"/>
  <c r="AY107" i="1"/>
  <c r="AY129" i="1"/>
  <c r="AY125" i="1"/>
  <c r="AY130" i="1"/>
  <c r="AY126" i="1"/>
  <c r="AY122" i="1"/>
  <c r="AY118" i="1"/>
  <c r="AY106" i="1"/>
  <c r="AX128" i="1"/>
  <c r="Q128" i="1" s="1"/>
  <c r="AX118" i="1"/>
  <c r="AX126" i="1"/>
  <c r="AX125" i="1"/>
  <c r="AQ125" i="1" s="1"/>
  <c r="AX130" i="1"/>
  <c r="AX122" i="1"/>
  <c r="Q122" i="1" s="1"/>
  <c r="AX115" i="1"/>
  <c r="Q115" i="1" s="1"/>
  <c r="AO111" i="1"/>
  <c r="AO108" i="1"/>
  <c r="AX108" i="1"/>
  <c r="AP108" i="1" s="1"/>
  <c r="AX106" i="1"/>
  <c r="AX127" i="1"/>
  <c r="Q127" i="1" s="1"/>
  <c r="AX119" i="1"/>
  <c r="AP119" i="1" s="1"/>
  <c r="AX112" i="1"/>
  <c r="AX111" i="1"/>
  <c r="AX107" i="1"/>
  <c r="AO110" i="1"/>
  <c r="AX110" i="1"/>
  <c r="AX124" i="1"/>
  <c r="AX105" i="1"/>
  <c r="Q105" i="1" s="1"/>
  <c r="AO128" i="1"/>
  <c r="AX123" i="1"/>
  <c r="AO123" i="1"/>
  <c r="AO121" i="1"/>
  <c r="AX121" i="1"/>
  <c r="Q121" i="1" s="1"/>
  <c r="AO114" i="1"/>
  <c r="AX114" i="1"/>
  <c r="AX109" i="1"/>
  <c r="Q109" i="1" s="1"/>
  <c r="AO109" i="1"/>
  <c r="AO105" i="1"/>
  <c r="AX129" i="1"/>
  <c r="Q129" i="1" s="1"/>
  <c r="AO124" i="1"/>
  <c r="AX120" i="1"/>
  <c r="AO116" i="1"/>
  <c r="AX116" i="1"/>
  <c r="AX117" i="1"/>
  <c r="AX113" i="1"/>
  <c r="AX103" i="1"/>
  <c r="AB86" i="7"/>
  <c r="AI86" i="7" s="1"/>
  <c r="AB73" i="7"/>
  <c r="AI73" i="7" s="1"/>
  <c r="AC82" i="7"/>
  <c r="AX82" i="7" s="1"/>
  <c r="AB82" i="7"/>
  <c r="AI82" i="7" s="1"/>
  <c r="O23" i="1"/>
  <c r="P23" i="1" s="1"/>
  <c r="V22" i="1" s="1"/>
  <c r="O13" i="1"/>
  <c r="P13" i="1" s="1"/>
  <c r="O27" i="1"/>
  <c r="P27" i="1" s="1"/>
  <c r="U26" i="1" s="1"/>
  <c r="Y14" i="1"/>
  <c r="AQ14" i="1" s="1"/>
  <c r="R14" i="1"/>
  <c r="S14" i="1"/>
  <c r="O25" i="1"/>
  <c r="P25" i="1" s="1"/>
  <c r="V24" i="1" s="1"/>
  <c r="O17" i="1"/>
  <c r="P17" i="1" s="1"/>
  <c r="AA16" i="1" s="1"/>
  <c r="O7" i="1"/>
  <c r="P7" i="1" s="1"/>
  <c r="V6" i="1" s="1"/>
  <c r="Z29" i="1"/>
  <c r="AS29" i="1" s="1"/>
  <c r="O29" i="1"/>
  <c r="P29" i="1" s="1"/>
  <c r="R16" i="1"/>
  <c r="Z13" i="1"/>
  <c r="AS13" i="1" s="1"/>
  <c r="Z7" i="1"/>
  <c r="AS7" i="1" s="1"/>
  <c r="L27" i="1"/>
  <c r="Z23" i="1"/>
  <c r="AS23" i="1" s="1"/>
  <c r="Z21" i="1"/>
  <c r="AS21" i="1" s="1"/>
  <c r="O21" i="1"/>
  <c r="P21" i="1" s="1"/>
  <c r="V20" i="1" s="1"/>
  <c r="O11" i="1"/>
  <c r="P11" i="1" s="1"/>
  <c r="U10" i="1" s="1"/>
  <c r="Z9" i="1"/>
  <c r="AS9" i="1" s="1"/>
  <c r="S22" i="1"/>
  <c r="R22" i="1"/>
  <c r="Y22" i="1"/>
  <c r="AQ18" i="1"/>
  <c r="Y24" i="1"/>
  <c r="R24" i="1"/>
  <c r="S28" i="1"/>
  <c r="L25" i="1"/>
  <c r="Y28" i="1"/>
  <c r="S26" i="1"/>
  <c r="R20" i="1"/>
  <c r="Y20" i="1"/>
  <c r="S20" i="1"/>
  <c r="O19" i="1"/>
  <c r="P19" i="1" s="1"/>
  <c r="L19" i="1"/>
  <c r="Z17" i="1"/>
  <c r="P16" i="1"/>
  <c r="CC16" i="1" s="1"/>
  <c r="L15" i="1"/>
  <c r="O15" i="1"/>
  <c r="P15" i="1" s="1"/>
  <c r="Y26" i="1"/>
  <c r="S18" i="1"/>
  <c r="R18" i="1"/>
  <c r="Y16" i="1"/>
  <c r="P10" i="1"/>
  <c r="CC10" i="1" s="1"/>
  <c r="Z11" i="1"/>
  <c r="S4" i="1"/>
  <c r="R12" i="1"/>
  <c r="Y12" i="1"/>
  <c r="AQ4" i="1"/>
  <c r="O5" i="1"/>
  <c r="P5" i="1" s="1"/>
  <c r="L5" i="1"/>
  <c r="R4" i="1"/>
  <c r="R10" i="1"/>
  <c r="Y10" i="1"/>
  <c r="O9" i="1"/>
  <c r="P9" i="1" s="1"/>
  <c r="S8" i="1"/>
  <c r="Y8" i="1"/>
  <c r="S6" i="1"/>
  <c r="Y6" i="1"/>
  <c r="AB85" i="7"/>
  <c r="AI85" i="7" s="1"/>
  <c r="AB87" i="7"/>
  <c r="AI87" i="7" s="1"/>
  <c r="AD74" i="7"/>
  <c r="AN74" i="7" s="1"/>
  <c r="AC74" i="7"/>
  <c r="AX74" i="7" s="1"/>
  <c r="AB74" i="7"/>
  <c r="AI74" i="7" s="1"/>
  <c r="AB89" i="7"/>
  <c r="AI89" i="7" s="1"/>
  <c r="AB77" i="7"/>
  <c r="AI77" i="7" s="1"/>
  <c r="AD67" i="7"/>
  <c r="AN67" i="7" s="1"/>
  <c r="AH117" i="7"/>
  <c r="AC67" i="7"/>
  <c r="BC67" i="7" s="1"/>
  <c r="AC71" i="7"/>
  <c r="AX71" i="7" s="1"/>
  <c r="AH148" i="7"/>
  <c r="AB95" i="7"/>
  <c r="AI95" i="7" s="1"/>
  <c r="AB76" i="7"/>
  <c r="AI76" i="7" s="1"/>
  <c r="AC87" i="7"/>
  <c r="AX87" i="7" s="1"/>
  <c r="AC77" i="7"/>
  <c r="AX77" i="7" s="1"/>
  <c r="AB71" i="7"/>
  <c r="AI71" i="7" s="1"/>
  <c r="AD89" i="7"/>
  <c r="AN89" i="7" s="1"/>
  <c r="AH132" i="7"/>
  <c r="AH128" i="7"/>
  <c r="AW89" i="7"/>
  <c r="AC95" i="7"/>
  <c r="AX95" i="7" s="1"/>
  <c r="AB70" i="7"/>
  <c r="AI70" i="7" s="1"/>
  <c r="AB92" i="7"/>
  <c r="AI92" i="7" s="1"/>
  <c r="AH118" i="7"/>
  <c r="AD118" i="7" s="1"/>
  <c r="AM118" i="7" s="1"/>
  <c r="AD86" i="7"/>
  <c r="AN86" i="7" s="1"/>
  <c r="AR71" i="7"/>
  <c r="AC83" i="7"/>
  <c r="AX83" i="7" s="1"/>
  <c r="AD70" i="7"/>
  <c r="AN70" i="7" s="1"/>
  <c r="AW80" i="7"/>
  <c r="AL148" i="7"/>
  <c r="AN148" i="7" s="1"/>
  <c r="AD77" i="7"/>
  <c r="AN77" i="7" s="1"/>
  <c r="AB88" i="7"/>
  <c r="AI88" i="7" s="1"/>
  <c r="AC86" i="7"/>
  <c r="AX86" i="7" s="1"/>
  <c r="AH142" i="7"/>
  <c r="AD142" i="7" s="1"/>
  <c r="AC75" i="7"/>
  <c r="AX75" i="7" s="1"/>
  <c r="AH140" i="7"/>
  <c r="AH136" i="7"/>
  <c r="AD136" i="7" s="1"/>
  <c r="AL132" i="7"/>
  <c r="AN132" i="7" s="1"/>
  <c r="AD90" i="7"/>
  <c r="AN90" i="7" s="1"/>
  <c r="AC90" i="7"/>
  <c r="AX90" i="7" s="1"/>
  <c r="AD85" i="7"/>
  <c r="AN85" i="7" s="1"/>
  <c r="AL140" i="7"/>
  <c r="AN140" i="7" s="1"/>
  <c r="AH138" i="7"/>
  <c r="AH122" i="7"/>
  <c r="AB98" i="7"/>
  <c r="AI98" i="7" s="1"/>
  <c r="AB75" i="7"/>
  <c r="AI75" i="7" s="1"/>
  <c r="AH146" i="7"/>
  <c r="AH144" i="7"/>
  <c r="AH125" i="7"/>
  <c r="AB83" i="7"/>
  <c r="AI83" i="7" s="1"/>
  <c r="AN134" i="7"/>
  <c r="AO134" i="7" s="1"/>
  <c r="AC85" i="7"/>
  <c r="AX85" i="7" s="1"/>
  <c r="AC72" i="7"/>
  <c r="AX72" i="7" s="1"/>
  <c r="AH134" i="7"/>
  <c r="AD134" i="7" s="1"/>
  <c r="AH131" i="7"/>
  <c r="AH129" i="7"/>
  <c r="AH126" i="7"/>
  <c r="AL122" i="7"/>
  <c r="AN122" i="7" s="1"/>
  <c r="AB90" i="7"/>
  <c r="AI90" i="7" s="1"/>
  <c r="AH149" i="7"/>
  <c r="AL146" i="7"/>
  <c r="AH145" i="7"/>
  <c r="AH139" i="7"/>
  <c r="AD139" i="7" s="1"/>
  <c r="E139" i="7" s="1"/>
  <c r="L139" i="7" s="1"/>
  <c r="AH137" i="7"/>
  <c r="AL128" i="7"/>
  <c r="AN128" i="7" s="1"/>
  <c r="AH124" i="7"/>
  <c r="AD124" i="7" s="1"/>
  <c r="AM124" i="7" s="1"/>
  <c r="AL131" i="7"/>
  <c r="AD131" i="7" s="1"/>
  <c r="AN120" i="7"/>
  <c r="AO120" i="7" s="1"/>
  <c r="AP120" i="7" s="1"/>
  <c r="AN130" i="7"/>
  <c r="AO130" i="7" s="1"/>
  <c r="AP130" i="7" s="1"/>
  <c r="AM97" i="7"/>
  <c r="AB79" i="7"/>
  <c r="AI79" i="7" s="1"/>
  <c r="AR92" i="7"/>
  <c r="AH151" i="7"/>
  <c r="AD151" i="7" s="1"/>
  <c r="AM151" i="7" s="1"/>
  <c r="AL144" i="7"/>
  <c r="AN144" i="7" s="1"/>
  <c r="AL138" i="7"/>
  <c r="AL137" i="7"/>
  <c r="AN137" i="7" s="1"/>
  <c r="AH130" i="7"/>
  <c r="AD130" i="7" s="1"/>
  <c r="AL129" i="7"/>
  <c r="AN129" i="7" s="1"/>
  <c r="AL126" i="7"/>
  <c r="AH120" i="7"/>
  <c r="AD120" i="7" s="1"/>
  <c r="AW84" i="7"/>
  <c r="AR73" i="7"/>
  <c r="AN150" i="7"/>
  <c r="AP151" i="7"/>
  <c r="AQ151" i="7" s="1"/>
  <c r="AD79" i="7"/>
  <c r="AN79" i="7" s="1"/>
  <c r="AH150" i="7"/>
  <c r="AD150" i="7" s="1"/>
  <c r="AL149" i="7"/>
  <c r="AL145" i="7"/>
  <c r="AH143" i="7"/>
  <c r="AD143" i="7" s="1"/>
  <c r="AH135" i="7"/>
  <c r="AD135" i="7" s="1"/>
  <c r="AB72" i="7"/>
  <c r="AI72" i="7" s="1"/>
  <c r="AE98" i="7"/>
  <c r="AS98" i="7" s="1"/>
  <c r="AD81" i="7"/>
  <c r="AN81" i="7" s="1"/>
  <c r="AE72" i="7"/>
  <c r="AS72" i="7" s="1"/>
  <c r="AH69" i="7"/>
  <c r="AH147" i="7"/>
  <c r="AD147" i="7" s="1"/>
  <c r="AH141" i="7"/>
  <c r="AD141" i="7" s="1"/>
  <c r="AP136" i="7"/>
  <c r="AD71" i="7"/>
  <c r="AN71" i="7" s="1"/>
  <c r="AW96" i="7"/>
  <c r="AD69" i="7"/>
  <c r="AN69" i="7" s="1"/>
  <c r="AO147" i="7"/>
  <c r="AP142" i="7"/>
  <c r="AQ142" i="7" s="1"/>
  <c r="AP124" i="7"/>
  <c r="AQ124" i="7" s="1"/>
  <c r="AH133" i="7"/>
  <c r="AH123" i="7"/>
  <c r="AL123" i="7"/>
  <c r="AP118" i="7"/>
  <c r="AQ118" i="7" s="1"/>
  <c r="AN143" i="7"/>
  <c r="AO143" i="7" s="1"/>
  <c r="AN141" i="7"/>
  <c r="AN139" i="7"/>
  <c r="AO139" i="7" s="1"/>
  <c r="AN135" i="7"/>
  <c r="AO135" i="7" s="1"/>
  <c r="AL133" i="7"/>
  <c r="AN119" i="7"/>
  <c r="AO119" i="7" s="1"/>
  <c r="AL125" i="7"/>
  <c r="AH121" i="7"/>
  <c r="AL117" i="7"/>
  <c r="AH127" i="7"/>
  <c r="AD127" i="7" s="1"/>
  <c r="AH119" i="7"/>
  <c r="AD119" i="7" s="1"/>
  <c r="AO127" i="7"/>
  <c r="AL121" i="7"/>
  <c r="AE74" i="7"/>
  <c r="AS74" i="7" s="1"/>
  <c r="AD76" i="7"/>
  <c r="AN76" i="7" s="1"/>
  <c r="AD68" i="7"/>
  <c r="AN68" i="7" s="1"/>
  <c r="AE77" i="7"/>
  <c r="AS77" i="7" s="1"/>
  <c r="AE99" i="7"/>
  <c r="AS99" i="7" s="1"/>
  <c r="AE95" i="7"/>
  <c r="AS95" i="7" s="1"/>
  <c r="AD92" i="7"/>
  <c r="AN92" i="7" s="1"/>
  <c r="AW91" i="7"/>
  <c r="AD88" i="7"/>
  <c r="AN88" i="7" s="1"/>
  <c r="AM80" i="7"/>
  <c r="AR79" i="7"/>
  <c r="AR97" i="7"/>
  <c r="AC93" i="7"/>
  <c r="AX93" i="7" s="1"/>
  <c r="AR88" i="7"/>
  <c r="AR82" i="7"/>
  <c r="AR81" i="7"/>
  <c r="AE69" i="7"/>
  <c r="AS69" i="7" s="1"/>
  <c r="AC68" i="7"/>
  <c r="AX68" i="7" s="1"/>
  <c r="AD96" i="7"/>
  <c r="AN96" i="7" s="1"/>
  <c r="BC89" i="7"/>
  <c r="BH89" i="7" s="1"/>
  <c r="AR86" i="7"/>
  <c r="AD78" i="7"/>
  <c r="AN78" i="7" s="1"/>
  <c r="AD98" i="7"/>
  <c r="AN98" i="7" s="1"/>
  <c r="AC94" i="7"/>
  <c r="AX94" i="7" s="1"/>
  <c r="AC69" i="7"/>
  <c r="AX69" i="7" s="1"/>
  <c r="AE68" i="7"/>
  <c r="AS68" i="7" s="1"/>
  <c r="AI68" i="7"/>
  <c r="AR94" i="7"/>
  <c r="AC97" i="7"/>
  <c r="AX97" i="7" s="1"/>
  <c r="AR84" i="7"/>
  <c r="AC81" i="7"/>
  <c r="AX81" i="7" s="1"/>
  <c r="AH80" i="7"/>
  <c r="AE75" i="7"/>
  <c r="AS75" i="7" s="1"/>
  <c r="AC98" i="7"/>
  <c r="AB78" i="7"/>
  <c r="AI78" i="7" s="1"/>
  <c r="AD94" i="7"/>
  <c r="AN94" i="7" s="1"/>
  <c r="AH93" i="7"/>
  <c r="AE78" i="7"/>
  <c r="AS78" i="7" s="1"/>
  <c r="AD95" i="7"/>
  <c r="AN95" i="7" s="1"/>
  <c r="AD72" i="7"/>
  <c r="AN72" i="7" s="1"/>
  <c r="AE93" i="7"/>
  <c r="AS93" i="7" s="1"/>
  <c r="AE91" i="7"/>
  <c r="AS91" i="7" s="1"/>
  <c r="AR90" i="7"/>
  <c r="AD84" i="7"/>
  <c r="AN84" i="7" s="1"/>
  <c r="AB100" i="7"/>
  <c r="AI100" i="7" s="1"/>
  <c r="AC92" i="7"/>
  <c r="AB84" i="7"/>
  <c r="AI84" i="7" s="1"/>
  <c r="AD83" i="7"/>
  <c r="AN83" i="7" s="1"/>
  <c r="AD75" i="7"/>
  <c r="AW101" i="7"/>
  <c r="AD101" i="7"/>
  <c r="AN101" i="7" s="1"/>
  <c r="AM99" i="7"/>
  <c r="AC99" i="7"/>
  <c r="AX99" i="7" s="1"/>
  <c r="AD93" i="7"/>
  <c r="AN93" i="7" s="1"/>
  <c r="AE87" i="7"/>
  <c r="AS87" i="7" s="1"/>
  <c r="AR83" i="7"/>
  <c r="AH81" i="7"/>
  <c r="AE70" i="7"/>
  <c r="AS70" i="7" s="1"/>
  <c r="AD82" i="7"/>
  <c r="AN82" i="7" s="1"/>
  <c r="AC76" i="7"/>
  <c r="AI91" i="7"/>
  <c r="BC91" i="7"/>
  <c r="AN97" i="7"/>
  <c r="BD97" i="7"/>
  <c r="BN97" i="7" s="1"/>
  <c r="AI93" i="7"/>
  <c r="AS86" i="7"/>
  <c r="AN99" i="7"/>
  <c r="AS90" i="7"/>
  <c r="AX84" i="7"/>
  <c r="AS83" i="7"/>
  <c r="AC100" i="7"/>
  <c r="AH94" i="7"/>
  <c r="AC88" i="7"/>
  <c r="AX88" i="7" s="1"/>
  <c r="AE85" i="7"/>
  <c r="AS85" i="7" s="1"/>
  <c r="AC78" i="7"/>
  <c r="AX78" i="7" s="1"/>
  <c r="AC70" i="7"/>
  <c r="AE101" i="7"/>
  <c r="AE96" i="7"/>
  <c r="AH91" i="7"/>
  <c r="AD73" i="7"/>
  <c r="AE89" i="7"/>
  <c r="AS89" i="7" s="1"/>
  <c r="AC79" i="7"/>
  <c r="AE67" i="7"/>
  <c r="AE100" i="7"/>
  <c r="AS100" i="7" s="1"/>
  <c r="AH99" i="7"/>
  <c r="AH97" i="7"/>
  <c r="AI99" i="7"/>
  <c r="AI97" i="7"/>
  <c r="AI101" i="7"/>
  <c r="BC101" i="7"/>
  <c r="AN100" i="7"/>
  <c r="AI96" i="7"/>
  <c r="BC96" i="7"/>
  <c r="AD91" i="7"/>
  <c r="AE80" i="7"/>
  <c r="AS80" i="7" s="1"/>
  <c r="AC73" i="7"/>
  <c r="AM100" i="7"/>
  <c r="AH101" i="7"/>
  <c r="AH96" i="7"/>
  <c r="AD87" i="7"/>
  <c r="AE76" i="7"/>
  <c r="BC80" i="7"/>
  <c r="AB24" i="7"/>
  <c r="Z24" i="7"/>
  <c r="Z21" i="7"/>
  <c r="AB13" i="7"/>
  <c r="AB21" i="7"/>
  <c r="AB17" i="7"/>
  <c r="AB14" i="7"/>
  <c r="Z16" i="7"/>
  <c r="Z13" i="7"/>
  <c r="AB19" i="7"/>
  <c r="Z18" i="7"/>
  <c r="Z22" i="7"/>
  <c r="Z14" i="7"/>
  <c r="AB12" i="7"/>
  <c r="AB26" i="7"/>
  <c r="AB18" i="7"/>
  <c r="AB16" i="7"/>
  <c r="Z26" i="7"/>
  <c r="AB22" i="7"/>
  <c r="Z17" i="7"/>
  <c r="Z25" i="7"/>
  <c r="AB25" i="7"/>
  <c r="Z23" i="7"/>
  <c r="AB23" i="7"/>
  <c r="Z15" i="7"/>
  <c r="AB15" i="7"/>
  <c r="Z20" i="7"/>
  <c r="AB20" i="7"/>
  <c r="Z19" i="7"/>
  <c r="Z12" i="7"/>
  <c r="AM32" i="7"/>
  <c r="BK32" i="7" s="1"/>
  <c r="AM30" i="7"/>
  <c r="BK30" i="7" s="1"/>
  <c r="AA45" i="7"/>
  <c r="AK45" i="7" s="1"/>
  <c r="AM34" i="7"/>
  <c r="BK34" i="7" s="1"/>
  <c r="AQ32" i="7"/>
  <c r="AR32" i="7" s="1"/>
  <c r="AS32" i="7" s="1"/>
  <c r="Y46" i="7"/>
  <c r="BP46" i="7" s="1"/>
  <c r="AA36" i="7"/>
  <c r="E36" i="7" s="1"/>
  <c r="L36" i="7" s="1"/>
  <c r="Y33" i="7"/>
  <c r="BP33" i="7" s="1"/>
  <c r="Y31" i="7"/>
  <c r="BP31" i="7" s="1"/>
  <c r="Y29" i="7"/>
  <c r="BP29" i="7" s="1"/>
  <c r="AM50" i="7"/>
  <c r="BK50" i="7" s="1"/>
  <c r="AM37" i="7"/>
  <c r="BK37" i="7" s="1"/>
  <c r="AQ29" i="7"/>
  <c r="AR29" i="7" s="1"/>
  <c r="AS29" i="7" s="1"/>
  <c r="AM46" i="7"/>
  <c r="BK46" i="7" s="1"/>
  <c r="AM45" i="7"/>
  <c r="BK45" i="7" s="1"/>
  <c r="AM43" i="7"/>
  <c r="BK43" i="7" s="1"/>
  <c r="AA38" i="7"/>
  <c r="AK38" i="7" s="1"/>
  <c r="AM47" i="7"/>
  <c r="BK47" i="7" s="1"/>
  <c r="AM44" i="7"/>
  <c r="BK44" i="7" s="1"/>
  <c r="Y35" i="7"/>
  <c r="BP35" i="7" s="1"/>
  <c r="AA34" i="7"/>
  <c r="AK34" i="7" s="1"/>
  <c r="AA30" i="7"/>
  <c r="AK30" i="7" s="1"/>
  <c r="AM28" i="7"/>
  <c r="BK28" i="7" s="1"/>
  <c r="AM42" i="7"/>
  <c r="BK42" i="7" s="1"/>
  <c r="AA42" i="7"/>
  <c r="AK42" i="7" s="1"/>
  <c r="Y28" i="7"/>
  <c r="E28" i="7" s="1"/>
  <c r="L28" i="7" s="1"/>
  <c r="AM49" i="7"/>
  <c r="BK49" i="7" s="1"/>
  <c r="AM39" i="7"/>
  <c r="BK39" i="7" s="1"/>
  <c r="AM36" i="7"/>
  <c r="BK36" i="7" s="1"/>
  <c r="AA32" i="7"/>
  <c r="AK32" i="7" s="1"/>
  <c r="AM29" i="7"/>
  <c r="BK29" i="7" s="1"/>
  <c r="AP47" i="7"/>
  <c r="AQ47" i="7" s="1"/>
  <c r="AR47" i="7" s="1"/>
  <c r="AS47" i="7" s="1"/>
  <c r="BP32" i="7"/>
  <c r="BP43" i="7"/>
  <c r="BP30" i="7"/>
  <c r="AM48" i="7"/>
  <c r="BK48" i="7" s="1"/>
  <c r="Y47" i="7"/>
  <c r="E47" i="7" s="1"/>
  <c r="L47" i="7" s="1"/>
  <c r="Y44" i="7"/>
  <c r="AA43" i="7"/>
  <c r="AK43" i="7" s="1"/>
  <c r="AA41" i="7"/>
  <c r="AK41" i="7" s="1"/>
  <c r="AA40" i="7"/>
  <c r="AK40" i="7" s="1"/>
  <c r="AQ35" i="7"/>
  <c r="AR35" i="7" s="1"/>
  <c r="AQ33" i="7"/>
  <c r="AR33" i="7" s="1"/>
  <c r="AS33" i="7" s="1"/>
  <c r="AQ31" i="7"/>
  <c r="AR31" i="7" s="1"/>
  <c r="AS31" i="7" s="1"/>
  <c r="AQ46" i="7"/>
  <c r="AA37" i="7"/>
  <c r="AK37" i="7" s="1"/>
  <c r="AM35" i="7"/>
  <c r="BK35" i="7" s="1"/>
  <c r="AM33" i="7"/>
  <c r="BK33" i="7" s="1"/>
  <c r="AM31" i="7"/>
  <c r="BK31" i="7" s="1"/>
  <c r="AM51" i="7"/>
  <c r="BK51" i="7" s="1"/>
  <c r="E45" i="7"/>
  <c r="L45" i="7" s="1"/>
  <c r="BP42" i="7"/>
  <c r="AM41" i="7"/>
  <c r="BK41" i="7" s="1"/>
  <c r="E29" i="7"/>
  <c r="L29" i="7" s="1"/>
  <c r="AP49" i="7"/>
  <c r="AQ49" i="7" s="1"/>
  <c r="AP50" i="7"/>
  <c r="AQ50" i="7" s="1"/>
  <c r="AP51" i="7"/>
  <c r="AQ51" i="7" s="1"/>
  <c r="AP48" i="7"/>
  <c r="AQ48" i="7" s="1"/>
  <c r="Y51" i="7"/>
  <c r="Y50" i="7"/>
  <c r="Y49" i="7"/>
  <c r="Y48" i="7"/>
  <c r="AP44" i="7"/>
  <c r="AQ44" i="7" s="1"/>
  <c r="AP43" i="7"/>
  <c r="AP40" i="7"/>
  <c r="BP45" i="7"/>
  <c r="AQ45" i="7"/>
  <c r="AP42" i="7"/>
  <c r="AM40" i="7"/>
  <c r="BK40" i="7" s="1"/>
  <c r="AN39" i="7"/>
  <c r="AA39" i="7"/>
  <c r="AM38" i="7"/>
  <c r="BK38" i="7" s="1"/>
  <c r="AQ37" i="7"/>
  <c r="AQ36" i="7"/>
  <c r="AK36" i="7"/>
  <c r="AQ41" i="7"/>
  <c r="AR30" i="7"/>
  <c r="AS30" i="7" s="1"/>
  <c r="AP38" i="7"/>
  <c r="AQ28" i="7"/>
  <c r="BP34" i="7"/>
  <c r="AQ34" i="7"/>
  <c r="Y27" i="7"/>
  <c r="AA27" i="7"/>
  <c r="AK27" i="7" s="1"/>
  <c r="AM27" i="7"/>
  <c r="BK27" i="7" s="1"/>
  <c r="AQ27" i="7"/>
  <c r="BH187" i="8"/>
  <c r="E187" i="8" s="1"/>
  <c r="BH191" i="8"/>
  <c r="E191" i="8" s="1"/>
  <c r="AV195" i="8"/>
  <c r="AP195" i="8" s="1"/>
  <c r="AV179" i="8"/>
  <c r="AX179" i="8" s="1"/>
  <c r="BH199" i="25"/>
  <c r="E199" i="25" s="1"/>
  <c r="AV179" i="25"/>
  <c r="AW179" i="25" s="1"/>
  <c r="BC179" i="25" s="1"/>
  <c r="AV183" i="8"/>
  <c r="AW183" i="8" s="1"/>
  <c r="BH187" i="25"/>
  <c r="E187" i="25" s="1"/>
  <c r="BH183" i="25"/>
  <c r="E183" i="25" s="1"/>
  <c r="BH195" i="25"/>
  <c r="E195" i="25" s="1"/>
  <c r="AV191" i="25"/>
  <c r="AS191" i="25" s="1"/>
  <c r="BH188" i="8"/>
  <c r="E188" i="8" s="1"/>
  <c r="BH192" i="25"/>
  <c r="E192" i="25" s="1"/>
  <c r="BH200" i="25"/>
  <c r="E200" i="25" s="1"/>
  <c r="AV181" i="8"/>
  <c r="AS181" i="8" s="1"/>
  <c r="BH201" i="8"/>
  <c r="E201" i="8" s="1"/>
  <c r="AV197" i="8"/>
  <c r="AS197" i="8" s="1"/>
  <c r="BH193" i="25"/>
  <c r="E193" i="25" s="1"/>
  <c r="AV184" i="25"/>
  <c r="AQ184" i="25" s="1"/>
  <c r="AV184" i="8"/>
  <c r="AP184" i="8" s="1"/>
  <c r="AV192" i="8"/>
  <c r="AW192" i="8" s="1"/>
  <c r="BC192" i="8" s="1"/>
  <c r="BH196" i="8"/>
  <c r="E196" i="8" s="1"/>
  <c r="BH180" i="25"/>
  <c r="E180" i="25" s="1"/>
  <c r="AV189" i="25"/>
  <c r="AX189" i="25" s="1"/>
  <c r="BD189" i="25" s="1"/>
  <c r="BH200" i="8"/>
  <c r="E200" i="8" s="1"/>
  <c r="BH188" i="25"/>
  <c r="E188" i="25" s="1"/>
  <c r="BH181" i="25"/>
  <c r="E181" i="25" s="1"/>
  <c r="AV196" i="25"/>
  <c r="AX196" i="25" s="1"/>
  <c r="BE196" i="25" s="1"/>
  <c r="AV193" i="8"/>
  <c r="AQ193" i="8" s="1"/>
  <c r="BH189" i="8"/>
  <c r="E189" i="8" s="1"/>
  <c r="BH185" i="8"/>
  <c r="E185" i="8" s="1"/>
  <c r="BH197" i="25"/>
  <c r="E197" i="25" s="1"/>
  <c r="BH180" i="8"/>
  <c r="E180" i="8" s="1"/>
  <c r="BH186" i="8"/>
  <c r="E186" i="8" s="1"/>
  <c r="BH182" i="8"/>
  <c r="E182" i="8" s="1"/>
  <c r="BH194" i="8"/>
  <c r="E194" i="8" s="1"/>
  <c r="BH190" i="8"/>
  <c r="E190" i="8" s="1"/>
  <c r="BH201" i="25"/>
  <c r="E201" i="25" s="1"/>
  <c r="BH185" i="25"/>
  <c r="E185" i="25" s="1"/>
  <c r="AV198" i="8"/>
  <c r="AP198" i="8" s="1"/>
  <c r="AV202" i="8"/>
  <c r="AQ202" i="8" s="1"/>
  <c r="AV202" i="25"/>
  <c r="AW202" i="25" s="1"/>
  <c r="BB202" i="25" s="1"/>
  <c r="AV198" i="25"/>
  <c r="AS198" i="25" s="1"/>
  <c r="AV194" i="25"/>
  <c r="AS194" i="25" s="1"/>
  <c r="AV190" i="25"/>
  <c r="AS190" i="25" s="1"/>
  <c r="AV186" i="25"/>
  <c r="AQ186" i="25" s="1"/>
  <c r="AV182" i="25"/>
  <c r="AR182" i="25" s="1"/>
  <c r="BH177" i="25"/>
  <c r="E177" i="25" s="1"/>
  <c r="BH173" i="25"/>
  <c r="E173" i="25" s="1"/>
  <c r="BH169" i="25"/>
  <c r="E169" i="25" s="1"/>
  <c r="BH176" i="25"/>
  <c r="E176" i="25" s="1"/>
  <c r="BH172" i="25"/>
  <c r="E172" i="25" s="1"/>
  <c r="BH168" i="25"/>
  <c r="E168" i="25" s="1"/>
  <c r="BH156" i="25"/>
  <c r="BH167" i="25"/>
  <c r="E167" i="25" s="1"/>
  <c r="BH163" i="25"/>
  <c r="E163" i="25" s="1"/>
  <c r="BH174" i="25"/>
  <c r="E174" i="25" s="1"/>
  <c r="BH170" i="25"/>
  <c r="E170" i="25" s="1"/>
  <c r="BH158" i="25"/>
  <c r="E158" i="25" s="1"/>
  <c r="BH154" i="25"/>
  <c r="E154" i="25" s="1"/>
  <c r="BH178" i="25"/>
  <c r="E178" i="25" s="1"/>
  <c r="AV49" i="25"/>
  <c r="AX49" i="25" s="1"/>
  <c r="BH165" i="8"/>
  <c r="E165" i="8" s="1"/>
  <c r="BH177" i="8"/>
  <c r="E177" i="8" s="1"/>
  <c r="BH161" i="8"/>
  <c r="E161" i="8" s="1"/>
  <c r="BH173" i="8"/>
  <c r="E173" i="8" s="1"/>
  <c r="BH157" i="8"/>
  <c r="E157" i="8" s="1"/>
  <c r="BH169" i="8"/>
  <c r="E169" i="8" s="1"/>
  <c r="BH176" i="8"/>
  <c r="E176" i="8" s="1"/>
  <c r="BH172" i="8"/>
  <c r="E172" i="8" s="1"/>
  <c r="BH168" i="8"/>
  <c r="E168" i="8" s="1"/>
  <c r="BH164" i="8"/>
  <c r="E164" i="8" s="1"/>
  <c r="BH160" i="8"/>
  <c r="E160" i="8" s="1"/>
  <c r="BH156" i="8"/>
  <c r="E156" i="8" s="1"/>
  <c r="BH175" i="8"/>
  <c r="E175" i="8" s="1"/>
  <c r="BH171" i="8"/>
  <c r="E171" i="8" s="1"/>
  <c r="BH167" i="8"/>
  <c r="E167" i="8" s="1"/>
  <c r="BH163" i="8"/>
  <c r="E163" i="8" s="1"/>
  <c r="BH159" i="8"/>
  <c r="E159" i="8" s="1"/>
  <c r="BH155" i="8"/>
  <c r="E155" i="8" s="1"/>
  <c r="BH174" i="8"/>
  <c r="E174" i="8" s="1"/>
  <c r="BH170" i="8"/>
  <c r="E170" i="8" s="1"/>
  <c r="BH166" i="8"/>
  <c r="E166" i="8" s="1"/>
  <c r="BH158" i="8"/>
  <c r="E158" i="8" s="1"/>
  <c r="BH153" i="8"/>
  <c r="E153" i="8" s="1"/>
  <c r="AT153" i="25"/>
  <c r="AO153" i="25" s="1"/>
  <c r="W45" i="25"/>
  <c r="F45" i="25" s="1"/>
  <c r="W10" i="25"/>
  <c r="F10" i="25" s="1"/>
  <c r="W18" i="25"/>
  <c r="F18" i="25" s="1"/>
  <c r="W21" i="25"/>
  <c r="F21" i="25" s="1"/>
  <c r="W30" i="25"/>
  <c r="F30" i="25" s="1"/>
  <c r="W6" i="25"/>
  <c r="F6" i="25" s="1"/>
  <c r="W9" i="25"/>
  <c r="F9" i="25" s="1"/>
  <c r="W14" i="25"/>
  <c r="F14" i="25" s="1"/>
  <c r="AR195" i="25"/>
  <c r="I9" i="25"/>
  <c r="AV52" i="25"/>
  <c r="O52" i="25" s="1"/>
  <c r="AV56" i="25"/>
  <c r="AS56" i="25" s="1"/>
  <c r="AV108" i="25"/>
  <c r="AR108" i="25" s="1"/>
  <c r="AL124" i="25"/>
  <c r="AV139" i="25"/>
  <c r="AS139" i="25" s="1"/>
  <c r="AL72" i="25"/>
  <c r="AL158" i="25"/>
  <c r="AL169" i="25"/>
  <c r="AM84" i="25"/>
  <c r="AO149" i="25"/>
  <c r="AN132" i="25"/>
  <c r="AM64" i="25"/>
  <c r="AV65" i="25"/>
  <c r="AQ65" i="25" s="1"/>
  <c r="AV84" i="25"/>
  <c r="AR84" i="25" s="1"/>
  <c r="AN112" i="25"/>
  <c r="AV124" i="25"/>
  <c r="AS124" i="25" s="1"/>
  <c r="AL156" i="25"/>
  <c r="AW181" i="25"/>
  <c r="BC181" i="25" s="1"/>
  <c r="AM50" i="25"/>
  <c r="AM51" i="25"/>
  <c r="AL63" i="25"/>
  <c r="AL70" i="25"/>
  <c r="AV71" i="25"/>
  <c r="AS71" i="25" s="1"/>
  <c r="AV72" i="25"/>
  <c r="AW72" i="25" s="1"/>
  <c r="AL88" i="25"/>
  <c r="AL116" i="25"/>
  <c r="AV125" i="25"/>
  <c r="AX125" i="25" s="1"/>
  <c r="AL174" i="25"/>
  <c r="AN177" i="25"/>
  <c r="AS181" i="25"/>
  <c r="AL107" i="25"/>
  <c r="AO113" i="25"/>
  <c r="AM116" i="25"/>
  <c r="AV132" i="25"/>
  <c r="AX132" i="25" s="1"/>
  <c r="AV134" i="25"/>
  <c r="AX134" i="25" s="1"/>
  <c r="AV140" i="25"/>
  <c r="AQ140" i="25" s="1"/>
  <c r="AL155" i="25"/>
  <c r="AW195" i="25"/>
  <c r="BA195" i="25" s="1"/>
  <c r="AV50" i="25"/>
  <c r="AX50" i="25" s="1"/>
  <c r="AM59" i="25"/>
  <c r="AM72" i="25"/>
  <c r="AL96" i="25"/>
  <c r="AM120" i="25"/>
  <c r="AL128" i="25"/>
  <c r="AN145" i="25"/>
  <c r="AL51" i="25"/>
  <c r="AN59" i="25"/>
  <c r="AV116" i="25"/>
  <c r="AS116" i="25" s="1"/>
  <c r="E165" i="25"/>
  <c r="AV54" i="25"/>
  <c r="AS54" i="25" s="1"/>
  <c r="AV55" i="25"/>
  <c r="AQ55" i="25" s="1"/>
  <c r="AL60" i="25"/>
  <c r="AM63" i="25"/>
  <c r="AV63" i="25"/>
  <c r="AR63" i="25" s="1"/>
  <c r="AV66" i="25"/>
  <c r="AR66" i="25" s="1"/>
  <c r="AV68" i="25"/>
  <c r="AQ68" i="25" s="1"/>
  <c r="AL79" i="25"/>
  <c r="AV80" i="25"/>
  <c r="AR80" i="25" s="1"/>
  <c r="AM88" i="25"/>
  <c r="AV88" i="25"/>
  <c r="AQ88" i="25" s="1"/>
  <c r="AV93" i="25"/>
  <c r="AP93" i="25" s="1"/>
  <c r="AL95" i="25"/>
  <c r="AN107" i="25"/>
  <c r="AN108" i="25"/>
  <c r="AO112" i="25"/>
  <c r="AL118" i="25"/>
  <c r="AN128" i="25"/>
  <c r="AL142" i="25"/>
  <c r="AV142" i="25"/>
  <c r="AS142" i="25" s="1"/>
  <c r="AL150" i="25"/>
  <c r="AV150" i="25"/>
  <c r="AQ150" i="25" s="1"/>
  <c r="AX154" i="25"/>
  <c r="BE154" i="25" s="1"/>
  <c r="AN156" i="25"/>
  <c r="AO158" i="25"/>
  <c r="AO176" i="25"/>
  <c r="AP181" i="25"/>
  <c r="AW185" i="25"/>
  <c r="BC185" i="25" s="1"/>
  <c r="E156" i="25"/>
  <c r="AL55" i="25"/>
  <c r="AN63" i="25"/>
  <c r="AL83" i="25"/>
  <c r="AN88" i="25"/>
  <c r="AL100" i="25"/>
  <c r="AV100" i="25"/>
  <c r="AS100" i="25" s="1"/>
  <c r="AL137" i="25"/>
  <c r="AL138" i="25"/>
  <c r="AV138" i="25"/>
  <c r="AR138" i="25" s="1"/>
  <c r="AN142" i="25"/>
  <c r="AN150" i="25"/>
  <c r="AL154" i="25"/>
  <c r="E161" i="25"/>
  <c r="AM54" i="25"/>
  <c r="AM55" i="25"/>
  <c r="AV62" i="25"/>
  <c r="AX62" i="25" s="1"/>
  <c r="AM66" i="25"/>
  <c r="AV79" i="25"/>
  <c r="O79" i="25" s="1"/>
  <c r="AV87" i="25"/>
  <c r="AR87" i="25" s="1"/>
  <c r="AO101" i="25"/>
  <c r="AV104" i="25"/>
  <c r="AR104" i="25" s="1"/>
  <c r="AV107" i="25"/>
  <c r="AQ107" i="25" s="1"/>
  <c r="AV112" i="25"/>
  <c r="AS112" i="25" s="1"/>
  <c r="AV118" i="25"/>
  <c r="AS118" i="25" s="1"/>
  <c r="AM137" i="25"/>
  <c r="AO138" i="25"/>
  <c r="AO142" i="25"/>
  <c r="AL148" i="25"/>
  <c r="AO150" i="25"/>
  <c r="AN154" i="25"/>
  <c r="E155" i="25"/>
  <c r="AW158" i="25"/>
  <c r="BC158" i="25" s="1"/>
  <c r="AL162" i="25"/>
  <c r="AL177" i="25"/>
  <c r="AX193" i="25"/>
  <c r="BE193" i="25" s="1"/>
  <c r="AP195" i="25"/>
  <c r="AR199" i="25"/>
  <c r="E166" i="25"/>
  <c r="E162" i="25"/>
  <c r="AO60" i="25"/>
  <c r="AL64" i="25"/>
  <c r="AM71" i="25"/>
  <c r="AO80" i="25"/>
  <c r="AL93" i="25"/>
  <c r="AO104" i="25"/>
  <c r="AN111" i="25"/>
  <c r="AO141" i="25"/>
  <c r="AM145" i="25"/>
  <c r="AM149" i="25"/>
  <c r="AV149" i="25"/>
  <c r="O149" i="25" s="1"/>
  <c r="AV151" i="25"/>
  <c r="AR151" i="25" s="1"/>
  <c r="AX156" i="25"/>
  <c r="BE156" i="25" s="1"/>
  <c r="AO161" i="25"/>
  <c r="AL163" i="25"/>
  <c r="AO165" i="25"/>
  <c r="AO166" i="25"/>
  <c r="AO168" i="25"/>
  <c r="AO170" i="25"/>
  <c r="AO172" i="25"/>
  <c r="AO173" i="25"/>
  <c r="AO174" i="25"/>
  <c r="AL176" i="25"/>
  <c r="AR197" i="25"/>
  <c r="AP199" i="25"/>
  <c r="AL49" i="25"/>
  <c r="AN52" i="25"/>
  <c r="AM60" i="25"/>
  <c r="AV60" i="25"/>
  <c r="AW60" i="25" s="1"/>
  <c r="AV61" i="25"/>
  <c r="AS61" i="25" s="1"/>
  <c r="AN64" i="25"/>
  <c r="AV64" i="25"/>
  <c r="AS64" i="25" s="1"/>
  <c r="AN72" i="25"/>
  <c r="AM79" i="25"/>
  <c r="AL87" i="25"/>
  <c r="AV90" i="25"/>
  <c r="AQ90" i="25" s="1"/>
  <c r="AL111" i="25"/>
  <c r="AV111" i="25"/>
  <c r="AR111" i="25" s="1"/>
  <c r="AN116" i="25"/>
  <c r="AM118" i="25"/>
  <c r="AN120" i="25"/>
  <c r="AL121" i="25"/>
  <c r="AV121" i="25"/>
  <c r="AR121" i="25" s="1"/>
  <c r="AN124" i="25"/>
  <c r="AN137" i="25"/>
  <c r="AL139" i="25"/>
  <c r="AL140" i="25"/>
  <c r="AL141" i="25"/>
  <c r="AL166" i="25"/>
  <c r="AL173" i="25"/>
  <c r="BD174" i="25"/>
  <c r="AP197" i="25"/>
  <c r="AW197" i="25"/>
  <c r="BA197" i="25" s="1"/>
  <c r="AV59" i="25"/>
  <c r="AQ59" i="25" s="1"/>
  <c r="AN60" i="25"/>
  <c r="AM62" i="25"/>
  <c r="AN68" i="25"/>
  <c r="AM80" i="25"/>
  <c r="AN87" i="25"/>
  <c r="AM103" i="25"/>
  <c r="AM104" i="25"/>
  <c r="AO118" i="25"/>
  <c r="AN134" i="25"/>
  <c r="AM141" i="25"/>
  <c r="AL145" i="25"/>
  <c r="AM166" i="25"/>
  <c r="AN168" i="25"/>
  <c r="AL172" i="25"/>
  <c r="AN173" i="25"/>
  <c r="AN174" i="25"/>
  <c r="AX177" i="25"/>
  <c r="BE177" i="25" s="1"/>
  <c r="AQ193" i="25"/>
  <c r="AQ197" i="25"/>
  <c r="AX197" i="25"/>
  <c r="BE197" i="25" s="1"/>
  <c r="AW199" i="25"/>
  <c r="BC199" i="25" s="1"/>
  <c r="AM67" i="25"/>
  <c r="AO76" i="25"/>
  <c r="AM76" i="25"/>
  <c r="AV81" i="25"/>
  <c r="AS81" i="25" s="1"/>
  <c r="AO81" i="25"/>
  <c r="AL81" i="25"/>
  <c r="AL86" i="25"/>
  <c r="AN91" i="25"/>
  <c r="AM91" i="25"/>
  <c r="AL91" i="25"/>
  <c r="AM106" i="25"/>
  <c r="AL106" i="25"/>
  <c r="AL119" i="25"/>
  <c r="AN119" i="25"/>
  <c r="AV119" i="25"/>
  <c r="AQ119" i="25" s="1"/>
  <c r="AL52" i="25"/>
  <c r="AV53" i="25"/>
  <c r="AQ53" i="25" s="1"/>
  <c r="AM58" i="25"/>
  <c r="BB154" i="25"/>
  <c r="BC154" i="25"/>
  <c r="AM56" i="25"/>
  <c r="AO56" i="25"/>
  <c r="AL56" i="25"/>
  <c r="AL57" i="25"/>
  <c r="AL67" i="25"/>
  <c r="AV67" i="25"/>
  <c r="AX67" i="25" s="1"/>
  <c r="AM68" i="25"/>
  <c r="AO68" i="25"/>
  <c r="AN71" i="25"/>
  <c r="AL71" i="25"/>
  <c r="AL76" i="25"/>
  <c r="AV85" i="25"/>
  <c r="AS85" i="25" s="1"/>
  <c r="AO85" i="25"/>
  <c r="AL85" i="25"/>
  <c r="AO105" i="25"/>
  <c r="AL105" i="25"/>
  <c r="AM110" i="25"/>
  <c r="AL110" i="25"/>
  <c r="AV115" i="25"/>
  <c r="AX115" i="25" s="1"/>
  <c r="AN115" i="25"/>
  <c r="AV120" i="25"/>
  <c r="AR120" i="25" s="1"/>
  <c r="AO51" i="25"/>
  <c r="AV51" i="25"/>
  <c r="AW51" i="25" s="1"/>
  <c r="AO52" i="25"/>
  <c r="AN67" i="25"/>
  <c r="AL68" i="25"/>
  <c r="AM73" i="25"/>
  <c r="AO73" i="25"/>
  <c r="AN76" i="25"/>
  <c r="AL92" i="25"/>
  <c r="AV92" i="25"/>
  <c r="AX92" i="25" s="1"/>
  <c r="BD92" i="25" s="1"/>
  <c r="AO92" i="25"/>
  <c r="AN92" i="25"/>
  <c r="AO96" i="25"/>
  <c r="AN96" i="25"/>
  <c r="AM96" i="25"/>
  <c r="AV99" i="25"/>
  <c r="AQ99" i="25" s="1"/>
  <c r="AN99" i="25"/>
  <c r="AM99" i="25"/>
  <c r="AM102" i="25"/>
  <c r="AN123" i="25"/>
  <c r="AL123" i="25"/>
  <c r="AV57" i="25"/>
  <c r="AS57" i="25" s="1"/>
  <c r="AV58" i="25"/>
  <c r="AX58" i="25" s="1"/>
  <c r="AV76" i="25"/>
  <c r="O76" i="25" s="1"/>
  <c r="AL80" i="25"/>
  <c r="AL84" i="25"/>
  <c r="AV86" i="25"/>
  <c r="AQ86" i="25" s="1"/>
  <c r="AL89" i="25"/>
  <c r="AV91" i="25"/>
  <c r="AP91" i="25" s="1"/>
  <c r="AO93" i="25"/>
  <c r="AM100" i="25"/>
  <c r="AV102" i="25"/>
  <c r="AS102" i="25" s="1"/>
  <c r="AN103" i="25"/>
  <c r="AL104" i="25"/>
  <c r="AV106" i="25"/>
  <c r="AW106" i="25" s="1"/>
  <c r="AM108" i="25"/>
  <c r="AV110" i="25"/>
  <c r="AR110" i="25" s="1"/>
  <c r="AO114" i="25"/>
  <c r="AN122" i="25"/>
  <c r="AL122" i="25"/>
  <c r="AO122" i="25"/>
  <c r="AN130" i="25"/>
  <c r="AO130" i="25"/>
  <c r="AL130" i="25"/>
  <c r="AL131" i="25"/>
  <c r="AM133" i="25"/>
  <c r="AO133" i="25"/>
  <c r="AM146" i="25"/>
  <c r="AL146" i="25"/>
  <c r="AV146" i="25"/>
  <c r="O146" i="25" s="1"/>
  <c r="AO146" i="25"/>
  <c r="AX178" i="25"/>
  <c r="BE178" i="25" s="1"/>
  <c r="AS178" i="25"/>
  <c r="AR178" i="25"/>
  <c r="AP178" i="25"/>
  <c r="AS183" i="25"/>
  <c r="AQ183" i="25"/>
  <c r="AW183" i="25"/>
  <c r="BB183" i="25" s="1"/>
  <c r="AP183" i="25"/>
  <c r="AS192" i="25"/>
  <c r="AR192" i="25"/>
  <c r="AL125" i="25"/>
  <c r="AM134" i="25"/>
  <c r="AO134" i="25"/>
  <c r="AL134" i="25"/>
  <c r="AX171" i="25"/>
  <c r="BE171" i="25" s="1"/>
  <c r="AO171" i="25"/>
  <c r="AL171" i="25"/>
  <c r="AS201" i="25"/>
  <c r="AR201" i="25"/>
  <c r="AQ201" i="25"/>
  <c r="AW201" i="25"/>
  <c r="BB201" i="25" s="1"/>
  <c r="AP201" i="25"/>
  <c r="AO55" i="25"/>
  <c r="AV69" i="25"/>
  <c r="AS69" i="25" s="1"/>
  <c r="AV70" i="25"/>
  <c r="AX70" i="25" s="1"/>
  <c r="AV75" i="25"/>
  <c r="AQ75" i="25" s="1"/>
  <c r="AN80" i="25"/>
  <c r="AM83" i="25"/>
  <c r="AV83" i="25"/>
  <c r="AQ83" i="25" s="1"/>
  <c r="AN84" i="25"/>
  <c r="AV89" i="25"/>
  <c r="AP89" i="25" s="1"/>
  <c r="AV95" i="25"/>
  <c r="AQ95" i="25" s="1"/>
  <c r="AO100" i="25"/>
  <c r="AL101" i="25"/>
  <c r="AV103" i="25"/>
  <c r="AS103" i="25" s="1"/>
  <c r="AO108" i="25"/>
  <c r="AL112" i="25"/>
  <c r="AN126" i="25"/>
  <c r="AL126" i="25"/>
  <c r="AO126" i="25"/>
  <c r="AV127" i="25"/>
  <c r="AX127" i="25" s="1"/>
  <c r="AL127" i="25"/>
  <c r="AO128" i="25"/>
  <c r="AM128" i="25"/>
  <c r="AV131" i="25"/>
  <c r="AX131" i="25" s="1"/>
  <c r="BE131" i="25" s="1"/>
  <c r="AL133" i="25"/>
  <c r="AV137" i="25"/>
  <c r="AP137" i="25" s="1"/>
  <c r="AV145" i="25"/>
  <c r="AR145" i="25" s="1"/>
  <c r="AO155" i="25"/>
  <c r="AX155" i="25"/>
  <c r="BE155" i="25" s="1"/>
  <c r="AN155" i="25"/>
  <c r="AW155" i="25"/>
  <c r="BA155" i="25" s="1"/>
  <c r="AM155" i="25"/>
  <c r="BB156" i="25"/>
  <c r="BC156" i="25"/>
  <c r="E160" i="25"/>
  <c r="AO160" i="25"/>
  <c r="AL160" i="25"/>
  <c r="E164" i="25"/>
  <c r="AO164" i="25"/>
  <c r="AL164" i="25"/>
  <c r="AX175" i="25"/>
  <c r="AO175" i="25"/>
  <c r="AN175" i="25"/>
  <c r="AL175" i="25"/>
  <c r="AS200" i="25"/>
  <c r="AR200" i="25"/>
  <c r="AX200" i="25"/>
  <c r="BE200" i="25" s="1"/>
  <c r="AQ200" i="25"/>
  <c r="AW200" i="25"/>
  <c r="BB200" i="25" s="1"/>
  <c r="AP200" i="25"/>
  <c r="AL120" i="25"/>
  <c r="AV126" i="25"/>
  <c r="BH126" i="25" s="1"/>
  <c r="E126" i="25" s="1"/>
  <c r="AV128" i="25"/>
  <c r="AS128" i="25" s="1"/>
  <c r="AO154" i="25"/>
  <c r="AO156" i="25"/>
  <c r="AL161" i="25"/>
  <c r="AO162" i="25"/>
  <c r="AL165" i="25"/>
  <c r="AR193" i="25"/>
  <c r="AQ195" i="25"/>
  <c r="AX195" i="25"/>
  <c r="BE195" i="25" s="1"/>
  <c r="AQ199" i="25"/>
  <c r="AX199" i="25"/>
  <c r="BE199" i="25" s="1"/>
  <c r="AV122" i="25"/>
  <c r="AS122" i="25" s="1"/>
  <c r="AO124" i="25"/>
  <c r="AN138" i="25"/>
  <c r="AO139" i="25"/>
  <c r="AV147" i="25"/>
  <c r="AP147" i="25" s="1"/>
  <c r="AV148" i="25"/>
  <c r="AQ148" i="25" s="1"/>
  <c r="AN149" i="25"/>
  <c r="AM154" i="25"/>
  <c r="AM156" i="25"/>
  <c r="AL170" i="25"/>
  <c r="AN176" i="25"/>
  <c r="AP193" i="25"/>
  <c r="AW193" i="25"/>
  <c r="BA193" i="25" s="1"/>
  <c r="L3" i="25"/>
  <c r="X3" i="25" s="1"/>
  <c r="G3" i="25" s="1"/>
  <c r="I3" i="25" s="1"/>
  <c r="L8" i="25"/>
  <c r="X8" i="25" s="1"/>
  <c r="G8" i="25" s="1"/>
  <c r="I8" i="25" s="1"/>
  <c r="L11" i="25"/>
  <c r="X11" i="25" s="1"/>
  <c r="G11" i="25" s="1"/>
  <c r="I11" i="25" s="1"/>
  <c r="L16" i="25"/>
  <c r="X16" i="25" s="1"/>
  <c r="G16" i="25" s="1"/>
  <c r="I16" i="25" s="1"/>
  <c r="L6" i="25"/>
  <c r="X6" i="25" s="1"/>
  <c r="G6" i="25" s="1"/>
  <c r="I6" i="25" s="1"/>
  <c r="L25" i="25"/>
  <c r="X25" i="25" s="1"/>
  <c r="G25" i="25" s="1"/>
  <c r="I25" i="25" s="1"/>
  <c r="L4" i="25"/>
  <c r="X4" i="25" s="1"/>
  <c r="G4" i="25" s="1"/>
  <c r="I4" i="25" s="1"/>
  <c r="L7" i="25"/>
  <c r="X7" i="25" s="1"/>
  <c r="G7" i="25" s="1"/>
  <c r="I7" i="25" s="1"/>
  <c r="L12" i="25"/>
  <c r="X12" i="25" s="1"/>
  <c r="G12" i="25" s="1"/>
  <c r="I12" i="25" s="1"/>
  <c r="L15" i="25"/>
  <c r="X15" i="25" s="1"/>
  <c r="G15" i="25" s="1"/>
  <c r="I15" i="25" s="1"/>
  <c r="I17" i="25"/>
  <c r="AS180" i="8"/>
  <c r="BA2" i="25"/>
  <c r="BD4" i="25"/>
  <c r="BD6" i="25"/>
  <c r="BD8" i="25"/>
  <c r="BD10" i="25"/>
  <c r="L10" i="25" s="1"/>
  <c r="X10" i="25" s="1"/>
  <c r="G10" i="25" s="1"/>
  <c r="I10" i="25" s="1"/>
  <c r="BD12" i="25"/>
  <c r="BD14" i="25"/>
  <c r="L14" i="25" s="1"/>
  <c r="X14" i="25" s="1"/>
  <c r="G14" i="25" s="1"/>
  <c r="I14" i="25" s="1"/>
  <c r="BD16" i="25"/>
  <c r="BA19" i="25"/>
  <c r="L19" i="25" s="1"/>
  <c r="X19" i="25" s="1"/>
  <c r="G19" i="25" s="1"/>
  <c r="BD20" i="25"/>
  <c r="AY23" i="25"/>
  <c r="N23" i="25" s="1"/>
  <c r="W23" i="25" s="1"/>
  <c r="F23" i="25" s="1"/>
  <c r="BB25" i="25"/>
  <c r="BA27" i="25"/>
  <c r="L27" i="25" s="1"/>
  <c r="X27" i="25" s="1"/>
  <c r="G27" i="25" s="1"/>
  <c r="BD28" i="25"/>
  <c r="AY31" i="25"/>
  <c r="N31" i="25" s="1"/>
  <c r="W31" i="25" s="1"/>
  <c r="F31" i="25" s="1"/>
  <c r="BE33" i="25"/>
  <c r="BD33" i="25"/>
  <c r="BB34" i="25"/>
  <c r="BA34" i="25"/>
  <c r="L34" i="25" s="1"/>
  <c r="X34" i="25" s="1"/>
  <c r="G34" i="25" s="1"/>
  <c r="BD34" i="25"/>
  <c r="AX35" i="25"/>
  <c r="AR35" i="25"/>
  <c r="O35" i="25"/>
  <c r="AW35" i="25"/>
  <c r="AQ35" i="25"/>
  <c r="AY35" i="25" s="1"/>
  <c r="N35" i="25" s="1"/>
  <c r="W35" i="25" s="1"/>
  <c r="F35" i="25" s="1"/>
  <c r="AW36" i="25"/>
  <c r="AS39" i="25"/>
  <c r="AX39" i="25"/>
  <c r="AR39" i="25"/>
  <c r="O39" i="25"/>
  <c r="AW39" i="25"/>
  <c r="AQ39" i="25"/>
  <c r="BA40" i="25"/>
  <c r="BC40" i="25"/>
  <c r="BC42" i="25"/>
  <c r="BB42" i="25"/>
  <c r="BA42" i="25"/>
  <c r="L42" i="25" s="1"/>
  <c r="X42" i="25" s="1"/>
  <c r="G42" i="25" s="1"/>
  <c r="BB2" i="25"/>
  <c r="BA21" i="25"/>
  <c r="BA29" i="25"/>
  <c r="BB33" i="25"/>
  <c r="AY36" i="25"/>
  <c r="N36" i="25" s="1"/>
  <c r="AP36" i="25"/>
  <c r="AY37" i="25"/>
  <c r="N37" i="25" s="1"/>
  <c r="W37" i="25" s="1"/>
  <c r="F37" i="25" s="1"/>
  <c r="BC38" i="25"/>
  <c r="BB38" i="25"/>
  <c r="BA38" i="25"/>
  <c r="AY40" i="25"/>
  <c r="N40" i="25" s="1"/>
  <c r="AY41" i="25"/>
  <c r="N41" i="25" s="1"/>
  <c r="W41" i="25" s="1"/>
  <c r="F41" i="25" s="1"/>
  <c r="BC18" i="25"/>
  <c r="L18" i="25" s="1"/>
  <c r="X18" i="25" s="1"/>
  <c r="G18" i="25" s="1"/>
  <c r="I18" i="25" s="1"/>
  <c r="AY19" i="25"/>
  <c r="N19" i="25" s="1"/>
  <c r="W19" i="25" s="1"/>
  <c r="F19" i="25" s="1"/>
  <c r="BB21" i="25"/>
  <c r="BA23" i="25"/>
  <c r="L23" i="25" s="1"/>
  <c r="X23" i="25" s="1"/>
  <c r="G23" i="25" s="1"/>
  <c r="BD24" i="25"/>
  <c r="AY27" i="25"/>
  <c r="N27" i="25" s="1"/>
  <c r="W27" i="25" s="1"/>
  <c r="F27" i="25" s="1"/>
  <c r="BB29" i="25"/>
  <c r="BA31" i="25"/>
  <c r="L31" i="25" s="1"/>
  <c r="X31" i="25" s="1"/>
  <c r="G31" i="25" s="1"/>
  <c r="AY33" i="25"/>
  <c r="N33" i="25" s="1"/>
  <c r="W33" i="25" s="1"/>
  <c r="F33" i="25" s="1"/>
  <c r="BC33" i="25"/>
  <c r="BD18" i="25"/>
  <c r="L33" i="25"/>
  <c r="X33" i="25" s="1"/>
  <c r="G33" i="25" s="1"/>
  <c r="AS36" i="25"/>
  <c r="AX36" i="25"/>
  <c r="AR36" i="25"/>
  <c r="O36" i="25"/>
  <c r="BE37" i="25"/>
  <c r="BD37" i="25"/>
  <c r="AY39" i="25"/>
  <c r="N39" i="25" s="1"/>
  <c r="W39" i="25" s="1"/>
  <c r="F39" i="25" s="1"/>
  <c r="BE41" i="25"/>
  <c r="BD41" i="25"/>
  <c r="AY46" i="25"/>
  <c r="N46" i="25" s="1"/>
  <c r="W46" i="25" s="1"/>
  <c r="F46" i="25" s="1"/>
  <c r="BC46" i="25"/>
  <c r="BB46" i="25"/>
  <c r="BA46" i="25"/>
  <c r="BA20" i="25"/>
  <c r="L20" i="25" s="1"/>
  <c r="X20" i="25" s="1"/>
  <c r="G20" i="25" s="1"/>
  <c r="I20" i="25" s="1"/>
  <c r="BA22" i="25"/>
  <c r="L22" i="25" s="1"/>
  <c r="X22" i="25" s="1"/>
  <c r="G22" i="25" s="1"/>
  <c r="I22" i="25" s="1"/>
  <c r="BA24" i="25"/>
  <c r="L24" i="25" s="1"/>
  <c r="X24" i="25" s="1"/>
  <c r="G24" i="25" s="1"/>
  <c r="I24" i="25" s="1"/>
  <c r="BA26" i="25"/>
  <c r="L26" i="25" s="1"/>
  <c r="X26" i="25" s="1"/>
  <c r="G26" i="25" s="1"/>
  <c r="I26" i="25" s="1"/>
  <c r="BA28" i="25"/>
  <c r="L28" i="25" s="1"/>
  <c r="X28" i="25" s="1"/>
  <c r="G28" i="25" s="1"/>
  <c r="I28" i="25" s="1"/>
  <c r="BA30" i="25"/>
  <c r="L30" i="25" s="1"/>
  <c r="X30" i="25" s="1"/>
  <c r="G30" i="25" s="1"/>
  <c r="I30" i="25" s="1"/>
  <c r="O40" i="25"/>
  <c r="AR40" i="25"/>
  <c r="AX40" i="25"/>
  <c r="AQ43" i="25"/>
  <c r="AY43" i="25" s="1"/>
  <c r="N43" i="25" s="1"/>
  <c r="W43" i="25" s="1"/>
  <c r="F43" i="25" s="1"/>
  <c r="AW43" i="25"/>
  <c r="O44" i="25"/>
  <c r="AR44" i="25"/>
  <c r="AY44" i="25" s="1"/>
  <c r="N44" i="25" s="1"/>
  <c r="W44" i="25" s="1"/>
  <c r="F44" i="25" s="1"/>
  <c r="AX44" i="25"/>
  <c r="BC44" i="25"/>
  <c r="BD45" i="25"/>
  <c r="AQ47" i="25"/>
  <c r="AY47" i="25" s="1"/>
  <c r="N47" i="25" s="1"/>
  <c r="W47" i="25" s="1"/>
  <c r="F47" i="25" s="1"/>
  <c r="AW47" i="25"/>
  <c r="AM49" i="25"/>
  <c r="AN50" i="25"/>
  <c r="AM53" i="25"/>
  <c r="AN54" i="25"/>
  <c r="AM57" i="25"/>
  <c r="AN58" i="25"/>
  <c r="AO59" i="25"/>
  <c r="AM61" i="25"/>
  <c r="AN62" i="25"/>
  <c r="AM65" i="25"/>
  <c r="AN66" i="25"/>
  <c r="AO67" i="25"/>
  <c r="AM69" i="25"/>
  <c r="AN70" i="25"/>
  <c r="AV74" i="25"/>
  <c r="O74" i="25" s="1"/>
  <c r="AL75" i="25"/>
  <c r="AV77" i="25"/>
  <c r="BH77" i="25" s="1"/>
  <c r="E77" i="25" s="1"/>
  <c r="AN77" i="25"/>
  <c r="AM77" i="25"/>
  <c r="AO78" i="25"/>
  <c r="AN78" i="25"/>
  <c r="AO82" i="25"/>
  <c r="AN82" i="25"/>
  <c r="AM82" i="25"/>
  <c r="AQ34" i="25"/>
  <c r="AY34" i="25" s="1"/>
  <c r="N34" i="25" s="1"/>
  <c r="W34" i="25" s="1"/>
  <c r="F34" i="25" s="1"/>
  <c r="BA37" i="25"/>
  <c r="L37" i="25" s="1"/>
  <c r="X37" i="25" s="1"/>
  <c r="G37" i="25" s="1"/>
  <c r="BA41" i="25"/>
  <c r="AQ42" i="25"/>
  <c r="AY42" i="25" s="1"/>
  <c r="N42" i="25" s="1"/>
  <c r="W42" i="25" s="1"/>
  <c r="F42" i="25" s="1"/>
  <c r="O43" i="25"/>
  <c r="AR43" i="25"/>
  <c r="AX43" i="25"/>
  <c r="BA45" i="25"/>
  <c r="L45" i="25" s="1"/>
  <c r="X45" i="25" s="1"/>
  <c r="G45" i="25" s="1"/>
  <c r="I45" i="25" s="1"/>
  <c r="AQ46" i="25"/>
  <c r="O47" i="25"/>
  <c r="AR47" i="25"/>
  <c r="AX47" i="25"/>
  <c r="AN49" i="25"/>
  <c r="AO50" i="25"/>
  <c r="AN53" i="25"/>
  <c r="AO54" i="25"/>
  <c r="AN57" i="25"/>
  <c r="AO58" i="25"/>
  <c r="AN61" i="25"/>
  <c r="AO62" i="25"/>
  <c r="AN65" i="25"/>
  <c r="AO66" i="25"/>
  <c r="AN69" i="25"/>
  <c r="AO70" i="25"/>
  <c r="AL73" i="25"/>
  <c r="AV73" i="25"/>
  <c r="AW73" i="25" s="1"/>
  <c r="AL74" i="25"/>
  <c r="AM75" i="25"/>
  <c r="AO77" i="25"/>
  <c r="AM78" i="25"/>
  <c r="AV78" i="25"/>
  <c r="O78" i="25" s="1"/>
  <c r="AV82" i="25"/>
  <c r="AW82" i="25" s="1"/>
  <c r="BA44" i="25"/>
  <c r="AO49" i="25"/>
  <c r="AO53" i="25"/>
  <c r="AO57" i="25"/>
  <c r="AO61" i="25"/>
  <c r="AO65" i="25"/>
  <c r="AO69" i="25"/>
  <c r="AN73" i="25"/>
  <c r="AM74" i="25"/>
  <c r="AO75" i="25"/>
  <c r="AN74" i="25"/>
  <c r="AM86" i="25"/>
  <c r="AM90" i="25"/>
  <c r="AM94" i="25"/>
  <c r="AV94" i="25"/>
  <c r="AW94" i="25" s="1"/>
  <c r="AV97" i="25"/>
  <c r="O97" i="25" s="1"/>
  <c r="AN97" i="25"/>
  <c r="AM97" i="25"/>
  <c r="AO98" i="25"/>
  <c r="AN98" i="25"/>
  <c r="AO109" i="25"/>
  <c r="AV109" i="25"/>
  <c r="AW109" i="25" s="1"/>
  <c r="AN109" i="25"/>
  <c r="AM109" i="25"/>
  <c r="AO79" i="25"/>
  <c r="AM81" i="25"/>
  <c r="AO83" i="25"/>
  <c r="AM85" i="25"/>
  <c r="AN86" i="25"/>
  <c r="AO87" i="25"/>
  <c r="AM89" i="25"/>
  <c r="AN90" i="25"/>
  <c r="AO91" i="25"/>
  <c r="AM93" i="25"/>
  <c r="AN94" i="25"/>
  <c r="AM95" i="25"/>
  <c r="AV96" i="25"/>
  <c r="BH96" i="25" s="1"/>
  <c r="E96" i="25" s="1"/>
  <c r="AO97" i="25"/>
  <c r="AM98" i="25"/>
  <c r="AV98" i="25"/>
  <c r="O98" i="25" s="1"/>
  <c r="AV101" i="25"/>
  <c r="O101" i="25" s="1"/>
  <c r="AN101" i="25"/>
  <c r="AM101" i="25"/>
  <c r="AO102" i="25"/>
  <c r="AN102" i="25"/>
  <c r="AN81" i="25"/>
  <c r="AN85" i="25"/>
  <c r="AO86" i="25"/>
  <c r="AN89" i="25"/>
  <c r="AO90" i="25"/>
  <c r="AN93" i="25"/>
  <c r="AO94" i="25"/>
  <c r="AO95" i="25"/>
  <c r="AV105" i="25"/>
  <c r="AW105" i="25" s="1"/>
  <c r="AN105" i="25"/>
  <c r="AM105" i="25"/>
  <c r="AO106" i="25"/>
  <c r="AN106" i="25"/>
  <c r="AL109" i="25"/>
  <c r="AO99" i="25"/>
  <c r="AO103" i="25"/>
  <c r="AO107" i="25"/>
  <c r="AN110" i="25"/>
  <c r="AO111" i="25"/>
  <c r="AV114" i="25"/>
  <c r="AX114" i="25" s="1"/>
  <c r="AO115" i="25"/>
  <c r="AM115" i="25"/>
  <c r="AN117" i="25"/>
  <c r="AM121" i="25"/>
  <c r="AO121" i="25"/>
  <c r="AV123" i="25"/>
  <c r="AW123" i="25" s="1"/>
  <c r="AN127" i="25"/>
  <c r="AV129" i="25"/>
  <c r="O129" i="25" s="1"/>
  <c r="AO110" i="25"/>
  <c r="AL113" i="25"/>
  <c r="AV113" i="25"/>
  <c r="AW113" i="25" s="1"/>
  <c r="AL114" i="25"/>
  <c r="AV117" i="25"/>
  <c r="AX117" i="25" s="1"/>
  <c r="AO119" i="25"/>
  <c r="AM119" i="25"/>
  <c r="AM125" i="25"/>
  <c r="AO125" i="25"/>
  <c r="AV130" i="25"/>
  <c r="O130" i="25" s="1"/>
  <c r="AN113" i="25"/>
  <c r="AM114" i="25"/>
  <c r="AO123" i="25"/>
  <c r="AM123" i="25"/>
  <c r="AM129" i="25"/>
  <c r="AO129" i="25"/>
  <c r="AN114" i="25"/>
  <c r="AM117" i="25"/>
  <c r="AO117" i="25"/>
  <c r="AO127" i="25"/>
  <c r="AM127" i="25"/>
  <c r="AN129" i="25"/>
  <c r="AM131" i="25"/>
  <c r="AO132" i="25"/>
  <c r="AO135" i="25"/>
  <c r="AV135" i="25"/>
  <c r="AX135" i="25" s="1"/>
  <c r="AM136" i="25"/>
  <c r="AV136" i="25"/>
  <c r="AX136" i="25" s="1"/>
  <c r="AN139" i="25"/>
  <c r="AM139" i="25"/>
  <c r="AO140" i="25"/>
  <c r="AN140" i="25"/>
  <c r="AV141" i="25"/>
  <c r="AX141" i="25" s="1"/>
  <c r="AO147" i="25"/>
  <c r="AN147" i="25"/>
  <c r="AM147" i="25"/>
  <c r="AN143" i="25"/>
  <c r="AM143" i="25"/>
  <c r="AO144" i="25"/>
  <c r="AN144" i="25"/>
  <c r="AO131" i="25"/>
  <c r="AL132" i="25"/>
  <c r="AV133" i="25"/>
  <c r="AX133" i="25" s="1"/>
  <c r="AO143" i="25"/>
  <c r="AV143" i="25"/>
  <c r="AW143" i="25" s="1"/>
  <c r="AM144" i="25"/>
  <c r="AV144" i="25"/>
  <c r="AW144" i="25" s="1"/>
  <c r="AL147" i="25"/>
  <c r="AN135" i="25"/>
  <c r="AM135" i="25"/>
  <c r="AO136" i="25"/>
  <c r="AN136" i="25"/>
  <c r="AX157" i="25"/>
  <c r="AN157" i="25"/>
  <c r="E159" i="25"/>
  <c r="AW159" i="25"/>
  <c r="AM159" i="25"/>
  <c r="AX159" i="25"/>
  <c r="AN159" i="25"/>
  <c r="AN148" i="25"/>
  <c r="AM151" i="25"/>
  <c r="AL157" i="25"/>
  <c r="AW157" i="25"/>
  <c r="AO148" i="25"/>
  <c r="AN151" i="25"/>
  <c r="BA154" i="25"/>
  <c r="BA156" i="25"/>
  <c r="AM157" i="25"/>
  <c r="AX158" i="25"/>
  <c r="AN158" i="25"/>
  <c r="AL159" i="25"/>
  <c r="AO151" i="25"/>
  <c r="AO157" i="25"/>
  <c r="E157" i="25"/>
  <c r="AO159" i="25"/>
  <c r="BD168" i="25"/>
  <c r="BE168" i="25"/>
  <c r="AN160" i="25"/>
  <c r="AX160" i="25"/>
  <c r="AN161" i="25"/>
  <c r="AX161" i="25"/>
  <c r="AN162" i="25"/>
  <c r="AX162" i="25"/>
  <c r="AN163" i="25"/>
  <c r="AX163" i="25"/>
  <c r="AN164" i="25"/>
  <c r="AX164" i="25"/>
  <c r="AN165" i="25"/>
  <c r="AX165" i="25"/>
  <c r="AN166" i="25"/>
  <c r="AX166" i="25"/>
  <c r="AL168" i="25"/>
  <c r="AX169" i="25"/>
  <c r="AN169" i="25"/>
  <c r="AW169" i="25"/>
  <c r="AM169" i="25"/>
  <c r="BD173" i="25"/>
  <c r="AW167" i="25"/>
  <c r="AM167" i="25"/>
  <c r="AL167" i="25"/>
  <c r="AX167" i="25"/>
  <c r="AM160" i="25"/>
  <c r="AW160" i="25"/>
  <c r="AM161" i="25"/>
  <c r="AW161" i="25"/>
  <c r="AM162" i="25"/>
  <c r="AW162" i="25"/>
  <c r="AM163" i="25"/>
  <c r="AW163" i="25"/>
  <c r="AM164" i="25"/>
  <c r="AW164" i="25"/>
  <c r="AM165" i="25"/>
  <c r="AW165" i="25"/>
  <c r="AW166" i="25"/>
  <c r="AN167" i="25"/>
  <c r="AW168" i="25"/>
  <c r="AM168" i="25"/>
  <c r="BD170" i="25"/>
  <c r="BD172" i="25"/>
  <c r="BD176" i="25"/>
  <c r="AX180" i="25"/>
  <c r="AR180" i="25"/>
  <c r="AS180" i="25"/>
  <c r="AQ180" i="25"/>
  <c r="AW180" i="25"/>
  <c r="AP180" i="25"/>
  <c r="AS187" i="25"/>
  <c r="AX187" i="25"/>
  <c r="AR187" i="25"/>
  <c r="AW187" i="25"/>
  <c r="AQ187" i="25"/>
  <c r="AP185" i="25"/>
  <c r="AM170" i="25"/>
  <c r="AW170" i="25"/>
  <c r="AM171" i="25"/>
  <c r="AW171" i="25"/>
  <c r="E171" i="25"/>
  <c r="AM172" i="25"/>
  <c r="AW172" i="25"/>
  <c r="AM173" i="25"/>
  <c r="AW173" i="25"/>
  <c r="AM174" i="25"/>
  <c r="AW174" i="25"/>
  <c r="AM175" i="25"/>
  <c r="AW175" i="25"/>
  <c r="E175" i="25"/>
  <c r="AM176" i="25"/>
  <c r="AW176" i="25"/>
  <c r="AM177" i="25"/>
  <c r="AW177" i="25"/>
  <c r="AQ178" i="25"/>
  <c r="AW178" i="25"/>
  <c r="AX181" i="25"/>
  <c r="AR181" i="25"/>
  <c r="AX183" i="25"/>
  <c r="AR183" i="25"/>
  <c r="AN170" i="25"/>
  <c r="AN171" i="25"/>
  <c r="AN172" i="25"/>
  <c r="AS185" i="25"/>
  <c r="AX185" i="25"/>
  <c r="AR185" i="25"/>
  <c r="AP187" i="25"/>
  <c r="AS188" i="25"/>
  <c r="AX188" i="25"/>
  <c r="AR188" i="25"/>
  <c r="AW188" i="25"/>
  <c r="AQ188" i="25"/>
  <c r="AP192" i="25"/>
  <c r="AW192" i="25"/>
  <c r="AQ192" i="25"/>
  <c r="AX192" i="25"/>
  <c r="AX201" i="25"/>
  <c r="AS196" i="8"/>
  <c r="AS182" i="8"/>
  <c r="AS200" i="8"/>
  <c r="AS186" i="8"/>
  <c r="AS185" i="8"/>
  <c r="AR201" i="8"/>
  <c r="AX200" i="8"/>
  <c r="AR200" i="8"/>
  <c r="AX196" i="8"/>
  <c r="AR196" i="8"/>
  <c r="AW194" i="8"/>
  <c r="BB194" i="8" s="1"/>
  <c r="AS190" i="8"/>
  <c r="AR189" i="8"/>
  <c r="AS188" i="8"/>
  <c r="AX186" i="8"/>
  <c r="BD186" i="8" s="1"/>
  <c r="AR186" i="8"/>
  <c r="AR185" i="8"/>
  <c r="AX182" i="8"/>
  <c r="BD182" i="8" s="1"/>
  <c r="AR182" i="8"/>
  <c r="AP201" i="8"/>
  <c r="AW200" i="8"/>
  <c r="AQ200" i="8"/>
  <c r="AW196" i="8"/>
  <c r="AQ196" i="8"/>
  <c r="AX190" i="8"/>
  <c r="AR190" i="8"/>
  <c r="AW186" i="8"/>
  <c r="BC186" i="8" s="1"/>
  <c r="AQ186" i="8"/>
  <c r="AX185" i="8"/>
  <c r="BE185" i="8" s="1"/>
  <c r="AW182" i="8"/>
  <c r="BC182" i="8" s="1"/>
  <c r="AQ182" i="8"/>
  <c r="AW201" i="8"/>
  <c r="AW190" i="8"/>
  <c r="BA190" i="8" s="1"/>
  <c r="AQ190" i="8"/>
  <c r="AX189" i="8"/>
  <c r="BE189" i="8" s="1"/>
  <c r="AQ199" i="8"/>
  <c r="AW199" i="8"/>
  <c r="AS191" i="8"/>
  <c r="AP191" i="8"/>
  <c r="AW191" i="8"/>
  <c r="AQ191" i="8"/>
  <c r="AX191" i="8"/>
  <c r="AR191" i="8"/>
  <c r="AP178" i="8"/>
  <c r="AQ178" i="8"/>
  <c r="AS199" i="8"/>
  <c r="AR199" i="8"/>
  <c r="AN175" i="8"/>
  <c r="AS178" i="8"/>
  <c r="AX201" i="8"/>
  <c r="AQ201" i="8"/>
  <c r="AX199" i="8"/>
  <c r="AP199" i="8"/>
  <c r="AP194" i="8"/>
  <c r="AQ187" i="8"/>
  <c r="AW187" i="8"/>
  <c r="AR187" i="8"/>
  <c r="AX187" i="8"/>
  <c r="AS187" i="8"/>
  <c r="AS194" i="8"/>
  <c r="AP187" i="8"/>
  <c r="AX194" i="8"/>
  <c r="AR194" i="8"/>
  <c r="AW189" i="8"/>
  <c r="AQ189" i="8"/>
  <c r="AX188" i="8"/>
  <c r="AR188" i="8"/>
  <c r="AW185" i="8"/>
  <c r="AQ185" i="8"/>
  <c r="AX180" i="8"/>
  <c r="AR180" i="8"/>
  <c r="AP189" i="8"/>
  <c r="AW188" i="8"/>
  <c r="AQ188" i="8"/>
  <c r="AW180" i="8"/>
  <c r="AQ180" i="8"/>
  <c r="AO168" i="8"/>
  <c r="AM168" i="8"/>
  <c r="AW168" i="8"/>
  <c r="BA168" i="8" s="1"/>
  <c r="AL178" i="8"/>
  <c r="AW163" i="8"/>
  <c r="BA163" i="8" s="1"/>
  <c r="AX175" i="8"/>
  <c r="BD175" i="8" s="1"/>
  <c r="AO171" i="8"/>
  <c r="AO170" i="8"/>
  <c r="AO178" i="8"/>
  <c r="AN171" i="8"/>
  <c r="AX178" i="8"/>
  <c r="AN178" i="8"/>
  <c r="AX168" i="8"/>
  <c r="BE168" i="8" s="1"/>
  <c r="AN168" i="8"/>
  <c r="AM163" i="8"/>
  <c r="AO157" i="8"/>
  <c r="AN176" i="8"/>
  <c r="AO175" i="8"/>
  <c r="AO174" i="8"/>
  <c r="AX171" i="8"/>
  <c r="BD171" i="8" s="1"/>
  <c r="BH178" i="8"/>
  <c r="E178" i="8" s="1"/>
  <c r="AW178" i="8"/>
  <c r="AO165" i="8"/>
  <c r="AO161" i="8"/>
  <c r="AX156" i="8"/>
  <c r="BD156" i="8" s="1"/>
  <c r="AX176" i="8"/>
  <c r="BD176" i="8" s="1"/>
  <c r="AM176" i="8"/>
  <c r="AN172" i="8"/>
  <c r="AV144" i="8"/>
  <c r="AQ144" i="8" s="1"/>
  <c r="AV140" i="8"/>
  <c r="AQ140" i="8" s="1"/>
  <c r="AX161" i="8"/>
  <c r="BE161" i="8" s="1"/>
  <c r="AN161" i="8"/>
  <c r="AW176" i="8"/>
  <c r="BA176" i="8" s="1"/>
  <c r="AX172" i="8"/>
  <c r="BD172" i="8" s="1"/>
  <c r="AM172" i="8"/>
  <c r="AW161" i="8"/>
  <c r="BB161" i="8" s="1"/>
  <c r="AW172" i="8"/>
  <c r="BA172" i="8" s="1"/>
  <c r="AL177" i="8"/>
  <c r="AL173" i="8"/>
  <c r="AL169" i="8"/>
  <c r="AL167" i="8"/>
  <c r="AX165" i="8"/>
  <c r="AN165" i="8"/>
  <c r="AM161" i="8"/>
  <c r="AN160" i="8"/>
  <c r="AO159" i="8"/>
  <c r="AX157" i="8"/>
  <c r="BD157" i="8" s="1"/>
  <c r="AN157" i="8"/>
  <c r="AO155" i="8"/>
  <c r="AO177" i="8"/>
  <c r="AL176" i="8"/>
  <c r="AW175" i="8"/>
  <c r="AM175" i="8"/>
  <c r="AX174" i="8"/>
  <c r="AN174" i="8"/>
  <c r="AO173" i="8"/>
  <c r="AL172" i="8"/>
  <c r="AW171" i="8"/>
  <c r="AM171" i="8"/>
  <c r="AX170" i="8"/>
  <c r="AN170" i="8"/>
  <c r="AO169" i="8"/>
  <c r="AM90" i="8"/>
  <c r="AW165" i="8"/>
  <c r="BC165" i="8" s="1"/>
  <c r="AM165" i="8"/>
  <c r="AO163" i="8"/>
  <c r="AW157" i="8"/>
  <c r="BB157" i="8" s="1"/>
  <c r="AM157" i="8"/>
  <c r="AN156" i="8"/>
  <c r="AX177" i="8"/>
  <c r="AN177" i="8"/>
  <c r="AW174" i="8"/>
  <c r="AM174" i="8"/>
  <c r="AX173" i="8"/>
  <c r="AN173" i="8"/>
  <c r="AW170" i="8"/>
  <c r="AM170" i="8"/>
  <c r="AX169" i="8"/>
  <c r="AN169" i="8"/>
  <c r="AX160" i="8"/>
  <c r="BD160" i="8" s="1"/>
  <c r="AW177" i="8"/>
  <c r="AW173" i="8"/>
  <c r="AW169" i="8"/>
  <c r="AM154" i="8"/>
  <c r="AW154" i="8"/>
  <c r="E154" i="8"/>
  <c r="AN154" i="8"/>
  <c r="AX154" i="8"/>
  <c r="AO154" i="8"/>
  <c r="AM135" i="8"/>
  <c r="BB167" i="8"/>
  <c r="AN167" i="8"/>
  <c r="AX167" i="8"/>
  <c r="AN166" i="8"/>
  <c r="BE164" i="8"/>
  <c r="AO164" i="8"/>
  <c r="AM164" i="8"/>
  <c r="AW164" i="8"/>
  <c r="AL154" i="8"/>
  <c r="AM158" i="8"/>
  <c r="AW158" i="8"/>
  <c r="AN158" i="8"/>
  <c r="AX158" i="8"/>
  <c r="AO158" i="8"/>
  <c r="BA167" i="8"/>
  <c r="AO167" i="8"/>
  <c r="AX166" i="8"/>
  <c r="AN164" i="8"/>
  <c r="AM162" i="8"/>
  <c r="AW162" i="8"/>
  <c r="E162" i="8"/>
  <c r="AN162" i="8"/>
  <c r="AX162" i="8"/>
  <c r="AO162" i="8"/>
  <c r="AM166" i="8"/>
  <c r="AO166" i="8"/>
  <c r="AM167" i="8"/>
  <c r="AW166" i="8"/>
  <c r="AL164" i="8"/>
  <c r="AL162" i="8"/>
  <c r="AX163" i="8"/>
  <c r="AN163" i="8"/>
  <c r="AW160" i="8"/>
  <c r="AM160" i="8"/>
  <c r="AX159" i="8"/>
  <c r="AN159" i="8"/>
  <c r="AW156" i="8"/>
  <c r="AM156" i="8"/>
  <c r="AX155" i="8"/>
  <c r="AN155" i="8"/>
  <c r="AL160" i="8"/>
  <c r="AW159" i="8"/>
  <c r="AM159" i="8"/>
  <c r="AL156" i="8"/>
  <c r="AW155" i="8"/>
  <c r="AM155" i="8"/>
  <c r="AN64" i="8"/>
  <c r="AN114" i="8"/>
  <c r="AV64" i="8"/>
  <c r="AS64" i="8" s="1"/>
  <c r="AV114" i="8"/>
  <c r="AQ114" i="8" s="1"/>
  <c r="AV89" i="8"/>
  <c r="AW89" i="8" s="1"/>
  <c r="AV113" i="8"/>
  <c r="AW113" i="8" s="1"/>
  <c r="AV107" i="8"/>
  <c r="AP107" i="8" s="1"/>
  <c r="AS153" i="8"/>
  <c r="AR153" i="8"/>
  <c r="AQ153" i="8"/>
  <c r="AP153" i="8"/>
  <c r="AX153" i="8"/>
  <c r="AM153" i="8"/>
  <c r="AV143" i="8"/>
  <c r="AW143" i="8" s="1"/>
  <c r="AV96" i="8"/>
  <c r="AP96" i="8" s="1"/>
  <c r="AV94" i="8"/>
  <c r="AR94" i="8" s="1"/>
  <c r="AN153" i="8"/>
  <c r="AL153" i="8"/>
  <c r="AO153" i="8"/>
  <c r="AW153" i="8"/>
  <c r="AO98" i="8"/>
  <c r="AV110" i="8"/>
  <c r="AQ110" i="8" s="1"/>
  <c r="AV98" i="8"/>
  <c r="AX98" i="8" s="1"/>
  <c r="AV93" i="8"/>
  <c r="AW93" i="8" s="1"/>
  <c r="AV91" i="8"/>
  <c r="AP91" i="8" s="1"/>
  <c r="AV141" i="8"/>
  <c r="AW141" i="8" s="1"/>
  <c r="AN115" i="8"/>
  <c r="AO109" i="8"/>
  <c r="AV142" i="8"/>
  <c r="AQ142" i="8" s="1"/>
  <c r="AM107" i="8"/>
  <c r="AM98" i="8"/>
  <c r="AO95" i="8"/>
  <c r="AV71" i="8"/>
  <c r="AR71" i="8" s="1"/>
  <c r="AV151" i="8"/>
  <c r="AW151" i="8" s="1"/>
  <c r="AN141" i="8"/>
  <c r="AV115" i="8"/>
  <c r="AX115" i="8" s="1"/>
  <c r="AM113" i="8"/>
  <c r="AV109" i="8"/>
  <c r="AW109" i="8" s="1"/>
  <c r="AM93" i="8"/>
  <c r="AV95" i="8"/>
  <c r="AS95" i="8" s="1"/>
  <c r="AN84" i="8"/>
  <c r="AV74" i="8"/>
  <c r="AS74" i="8" s="1"/>
  <c r="AM74" i="8"/>
  <c r="AV148" i="8"/>
  <c r="AS148" i="8" s="1"/>
  <c r="AV146" i="8"/>
  <c r="AQ146" i="8" s="1"/>
  <c r="AM145" i="8"/>
  <c r="AN142" i="8"/>
  <c r="AM141" i="8"/>
  <c r="AV133" i="8"/>
  <c r="AW133" i="8" s="1"/>
  <c r="AV131" i="8"/>
  <c r="AR131" i="8" s="1"/>
  <c r="AV125" i="8"/>
  <c r="AW125" i="8" s="1"/>
  <c r="AV123" i="8"/>
  <c r="L123" i="8" s="1"/>
  <c r="AV122" i="8"/>
  <c r="AQ122" i="8" s="1"/>
  <c r="AN120" i="8"/>
  <c r="AV118" i="8"/>
  <c r="AR118" i="8" s="1"/>
  <c r="AV111" i="8"/>
  <c r="AS111" i="8" s="1"/>
  <c r="AV106" i="8"/>
  <c r="AR106" i="8" s="1"/>
  <c r="AV102" i="8"/>
  <c r="AQ102" i="8" s="1"/>
  <c r="AO101" i="8"/>
  <c r="AV99" i="8"/>
  <c r="AR99" i="8" s="1"/>
  <c r="AN91" i="8"/>
  <c r="AV120" i="8"/>
  <c r="L120" i="8" s="1"/>
  <c r="AM120" i="8"/>
  <c r="AM101" i="8"/>
  <c r="AL67" i="8"/>
  <c r="AV84" i="8"/>
  <c r="AR84" i="8" s="1"/>
  <c r="AO74" i="8"/>
  <c r="AV145" i="8"/>
  <c r="AW145" i="8" s="1"/>
  <c r="AN139" i="8"/>
  <c r="AV134" i="8"/>
  <c r="AQ134" i="8" s="1"/>
  <c r="AV132" i="8"/>
  <c r="L132" i="8" s="1"/>
  <c r="AV130" i="8"/>
  <c r="AP130" i="8" s="1"/>
  <c r="AO124" i="8"/>
  <c r="AN123" i="8"/>
  <c r="AM118" i="8"/>
  <c r="AM114" i="8"/>
  <c r="AM111" i="8"/>
  <c r="AN110" i="8"/>
  <c r="AM109" i="8"/>
  <c r="AV105" i="8"/>
  <c r="AW105" i="8" s="1"/>
  <c r="AN99" i="8"/>
  <c r="AN98" i="8"/>
  <c r="AM97" i="8"/>
  <c r="AN95" i="8"/>
  <c r="AV78" i="8"/>
  <c r="AR78" i="8" s="1"/>
  <c r="AN74" i="8"/>
  <c r="AV139" i="8"/>
  <c r="AR139" i="8" s="1"/>
  <c r="AM139" i="8"/>
  <c r="AV124" i="8"/>
  <c r="L124" i="8" s="1"/>
  <c r="AN124" i="8"/>
  <c r="AM123" i="8"/>
  <c r="AO91" i="8"/>
  <c r="AM94" i="8"/>
  <c r="AN69" i="8"/>
  <c r="AO66" i="8"/>
  <c r="AO85" i="8"/>
  <c r="AO82" i="8"/>
  <c r="AN73" i="8"/>
  <c r="AO150" i="8"/>
  <c r="AO149" i="8"/>
  <c r="AO147" i="8"/>
  <c r="AO128" i="8"/>
  <c r="AN127" i="8"/>
  <c r="AN119" i="8"/>
  <c r="AO103" i="8"/>
  <c r="AN82" i="8"/>
  <c r="AM73" i="8"/>
  <c r="AV150" i="8"/>
  <c r="AQ150" i="8" s="1"/>
  <c r="AN150" i="8"/>
  <c r="AN149" i="8"/>
  <c r="AO146" i="8"/>
  <c r="AO145" i="8"/>
  <c r="AO143" i="8"/>
  <c r="AV136" i="8"/>
  <c r="AS136" i="8" s="1"/>
  <c r="AO136" i="8"/>
  <c r="AO132" i="8"/>
  <c r="AN131" i="8"/>
  <c r="AV128" i="8"/>
  <c r="L128" i="8" s="1"/>
  <c r="AN128" i="8"/>
  <c r="AM127" i="8"/>
  <c r="AV119" i="8"/>
  <c r="AQ119" i="8" s="1"/>
  <c r="AO111" i="8"/>
  <c r="AO107" i="8"/>
  <c r="AN106" i="8"/>
  <c r="AO105" i="8"/>
  <c r="AM103" i="8"/>
  <c r="AV101" i="8"/>
  <c r="AW101" i="8" s="1"/>
  <c r="AV97" i="8"/>
  <c r="AW97" i="8" s="1"/>
  <c r="AO94" i="8"/>
  <c r="AO90" i="8"/>
  <c r="AV69" i="8"/>
  <c r="AM87" i="8"/>
  <c r="AV82" i="8"/>
  <c r="AQ82" i="8" s="1"/>
  <c r="AM82" i="8"/>
  <c r="AO79" i="8"/>
  <c r="AO78" i="8"/>
  <c r="AV149" i="8"/>
  <c r="AW149" i="8" s="1"/>
  <c r="AM149" i="8"/>
  <c r="AV147" i="8"/>
  <c r="L147" i="8" s="1"/>
  <c r="AN146" i="8"/>
  <c r="AN145" i="8"/>
  <c r="AO142" i="8"/>
  <c r="AO141" i="8"/>
  <c r="AN136" i="8"/>
  <c r="AN135" i="8"/>
  <c r="AN132" i="8"/>
  <c r="AM131" i="8"/>
  <c r="AV129" i="8"/>
  <c r="AW129" i="8" s="1"/>
  <c r="AV127" i="8"/>
  <c r="L127" i="8" s="1"/>
  <c r="AV126" i="8"/>
  <c r="AQ126" i="8" s="1"/>
  <c r="AO120" i="8"/>
  <c r="AO115" i="8"/>
  <c r="AN111" i="8"/>
  <c r="AM105" i="8"/>
  <c r="AV103" i="8"/>
  <c r="L103" i="8" s="1"/>
  <c r="AN94" i="8"/>
  <c r="AV90" i="8"/>
  <c r="AR90" i="8" s="1"/>
  <c r="AN90" i="8"/>
  <c r="AM85" i="8"/>
  <c r="AM78" i="8"/>
  <c r="AM151" i="8"/>
  <c r="AL150" i="8"/>
  <c r="AN148" i="8"/>
  <c r="AM147" i="8"/>
  <c r="AL146" i="8"/>
  <c r="AN144" i="8"/>
  <c r="AM143" i="8"/>
  <c r="AL142" i="8"/>
  <c r="AN140" i="8"/>
  <c r="AN138" i="8"/>
  <c r="AO138" i="8"/>
  <c r="AL138" i="8"/>
  <c r="AM137" i="8"/>
  <c r="AN137" i="8"/>
  <c r="AL137" i="8"/>
  <c r="AV135" i="8"/>
  <c r="AW135" i="8" s="1"/>
  <c r="AO65" i="8"/>
  <c r="AV63" i="8"/>
  <c r="AQ63" i="8" s="1"/>
  <c r="AN83" i="8"/>
  <c r="AV77" i="8"/>
  <c r="AL151" i="8"/>
  <c r="AM148" i="8"/>
  <c r="AL147" i="8"/>
  <c r="AM144" i="8"/>
  <c r="AL143" i="8"/>
  <c r="AM140" i="8"/>
  <c r="AL148" i="8"/>
  <c r="AL144" i="8"/>
  <c r="AL140" i="8"/>
  <c r="AN68" i="8"/>
  <c r="AV66" i="8"/>
  <c r="AX66" i="8" s="1"/>
  <c r="AV85" i="8"/>
  <c r="AW85" i="8" s="1"/>
  <c r="AN85" i="8"/>
  <c r="AV81" i="8"/>
  <c r="AN78" i="8"/>
  <c r="AN77" i="8"/>
  <c r="AO75" i="8"/>
  <c r="AV73" i="8"/>
  <c r="AV72" i="8"/>
  <c r="AP72" i="8" s="1"/>
  <c r="AN151" i="8"/>
  <c r="AN147" i="8"/>
  <c r="AN143" i="8"/>
  <c r="AV138" i="8"/>
  <c r="AR138" i="8" s="1"/>
  <c r="AM138" i="8"/>
  <c r="AV137" i="8"/>
  <c r="AW137" i="8" s="1"/>
  <c r="AO137" i="8"/>
  <c r="AL139" i="8"/>
  <c r="AM136" i="8"/>
  <c r="AL135" i="8"/>
  <c r="AO134" i="8"/>
  <c r="AN133" i="8"/>
  <c r="AM132" i="8"/>
  <c r="AL131" i="8"/>
  <c r="AO130" i="8"/>
  <c r="AN129" i="8"/>
  <c r="AM128" i="8"/>
  <c r="AL127" i="8"/>
  <c r="AO126" i="8"/>
  <c r="AN125" i="8"/>
  <c r="AM124" i="8"/>
  <c r="AL123" i="8"/>
  <c r="AO122" i="8"/>
  <c r="AV121" i="8"/>
  <c r="AW121" i="8" s="1"/>
  <c r="AN121" i="8"/>
  <c r="AL119" i="8"/>
  <c r="AO118" i="8"/>
  <c r="AN134" i="8"/>
  <c r="AM133" i="8"/>
  <c r="AN130" i="8"/>
  <c r="AM129" i="8"/>
  <c r="AN126" i="8"/>
  <c r="AM125" i="8"/>
  <c r="AN122" i="8"/>
  <c r="AM121" i="8"/>
  <c r="AO119" i="8"/>
  <c r="AN118" i="8"/>
  <c r="AV117" i="8"/>
  <c r="AW117" i="8" s="1"/>
  <c r="AV116" i="8"/>
  <c r="AW116" i="8" s="1"/>
  <c r="AM134" i="8"/>
  <c r="AL133" i="8"/>
  <c r="AM130" i="8"/>
  <c r="AL129" i="8"/>
  <c r="AM126" i="8"/>
  <c r="AL125" i="8"/>
  <c r="AM122" i="8"/>
  <c r="AL121" i="8"/>
  <c r="AN117" i="8"/>
  <c r="AO117" i="8"/>
  <c r="AL117" i="8"/>
  <c r="AM116" i="8"/>
  <c r="AN116" i="8"/>
  <c r="AL116" i="8"/>
  <c r="AM115" i="8"/>
  <c r="AL114" i="8"/>
  <c r="AO113" i="8"/>
  <c r="AV112" i="8"/>
  <c r="AW112" i="8" s="1"/>
  <c r="AN112" i="8"/>
  <c r="AL110" i="8"/>
  <c r="AV108" i="8"/>
  <c r="AW108" i="8" s="1"/>
  <c r="AN108" i="8"/>
  <c r="AV104" i="8"/>
  <c r="L104" i="8" s="1"/>
  <c r="AN113" i="8"/>
  <c r="AM112" i="8"/>
  <c r="AO110" i="8"/>
  <c r="AN109" i="8"/>
  <c r="AM108" i="8"/>
  <c r="AL107" i="8"/>
  <c r="AM106" i="8"/>
  <c r="AO106" i="8"/>
  <c r="AL106" i="8"/>
  <c r="AN104" i="8"/>
  <c r="AL112" i="8"/>
  <c r="AL108" i="8"/>
  <c r="AO104" i="8"/>
  <c r="AM104" i="8"/>
  <c r="AL104" i="8"/>
  <c r="AL102" i="8"/>
  <c r="AV100" i="8"/>
  <c r="L100" i="8" s="1"/>
  <c r="AN100" i="8"/>
  <c r="AN105" i="8"/>
  <c r="AL103" i="8"/>
  <c r="AO102" i="8"/>
  <c r="AN101" i="8"/>
  <c r="AM100" i="8"/>
  <c r="AO99" i="8"/>
  <c r="AV92" i="8"/>
  <c r="AW92" i="8" s="1"/>
  <c r="AN102" i="8"/>
  <c r="AL100" i="8"/>
  <c r="AM92" i="8"/>
  <c r="AN92" i="8"/>
  <c r="AO92" i="8"/>
  <c r="AV88" i="8"/>
  <c r="L88" i="8" s="1"/>
  <c r="AN103" i="8"/>
  <c r="AL99" i="8"/>
  <c r="AN97" i="8"/>
  <c r="AO97" i="8"/>
  <c r="AL97" i="8"/>
  <c r="AM96" i="8"/>
  <c r="AN96" i="8"/>
  <c r="AL96" i="8"/>
  <c r="AM88" i="8"/>
  <c r="AN88" i="8"/>
  <c r="AO88" i="8"/>
  <c r="AL93" i="8"/>
  <c r="AL89" i="8"/>
  <c r="AM95" i="8"/>
  <c r="AO93" i="8"/>
  <c r="AM91" i="8"/>
  <c r="AO89" i="8"/>
  <c r="AN93" i="8"/>
  <c r="AN89" i="8"/>
  <c r="AV65" i="8"/>
  <c r="AL70" i="8"/>
  <c r="AO70" i="8"/>
  <c r="AM86" i="8"/>
  <c r="AN86" i="8"/>
  <c r="AV86" i="8"/>
  <c r="AW86" i="8" s="1"/>
  <c r="AO86" i="8"/>
  <c r="AV87" i="8"/>
  <c r="AW87" i="8" s="1"/>
  <c r="AV83" i="8"/>
  <c r="AW83" i="8" s="1"/>
  <c r="AM80" i="8"/>
  <c r="AN80" i="8"/>
  <c r="AO80" i="8"/>
  <c r="AM68" i="8"/>
  <c r="AL87" i="8"/>
  <c r="AM84" i="8"/>
  <c r="AO83" i="8"/>
  <c r="AO81" i="8"/>
  <c r="AN81" i="8"/>
  <c r="AV76" i="8"/>
  <c r="AW76" i="8" s="1"/>
  <c r="AL84" i="8"/>
  <c r="AM76" i="8"/>
  <c r="AN76" i="8"/>
  <c r="AO76" i="8"/>
  <c r="AV70" i="8"/>
  <c r="AS70" i="8" s="1"/>
  <c r="AO69" i="8"/>
  <c r="AO68" i="8"/>
  <c r="AN65" i="8"/>
  <c r="AM64" i="8"/>
  <c r="AN87" i="8"/>
  <c r="AL83" i="8"/>
  <c r="AL81" i="8"/>
  <c r="AV80" i="8"/>
  <c r="AW80" i="8" s="1"/>
  <c r="AL80" i="8"/>
  <c r="AM72" i="8"/>
  <c r="AN72" i="8"/>
  <c r="AO72" i="8"/>
  <c r="AV79" i="8"/>
  <c r="AW79" i="8" s="1"/>
  <c r="AN79" i="8"/>
  <c r="AL77" i="8"/>
  <c r="AV75" i="8"/>
  <c r="AW75" i="8" s="1"/>
  <c r="AN75" i="8"/>
  <c r="AL73" i="8"/>
  <c r="AM79" i="8"/>
  <c r="AO77" i="8"/>
  <c r="AM75" i="8"/>
  <c r="AM71" i="8"/>
  <c r="AN71" i="8"/>
  <c r="AO71" i="8"/>
  <c r="AV67" i="8"/>
  <c r="L67" i="8" s="1"/>
  <c r="AV68" i="8"/>
  <c r="AW68" i="8" s="1"/>
  <c r="AM67" i="8"/>
  <c r="AN67" i="8"/>
  <c r="AO67" i="8"/>
  <c r="AL63" i="8"/>
  <c r="AN70" i="8"/>
  <c r="AM69" i="8"/>
  <c r="AN66" i="8"/>
  <c r="AM65" i="8"/>
  <c r="AL64" i="8"/>
  <c r="AO63" i="8"/>
  <c r="AM70" i="8"/>
  <c r="AM66" i="8"/>
  <c r="AN63" i="8"/>
  <c r="O28" i="8"/>
  <c r="U28" i="8" s="1"/>
  <c r="X28" i="8" s="1"/>
  <c r="G28" i="8" s="1"/>
  <c r="O31" i="8"/>
  <c r="U31" i="8" s="1"/>
  <c r="X31" i="8" s="1"/>
  <c r="G31" i="8" s="1"/>
  <c r="L42" i="8"/>
  <c r="O27" i="8"/>
  <c r="U27" i="8" s="1"/>
  <c r="X27" i="8" s="1"/>
  <c r="G27" i="8" s="1"/>
  <c r="I27" i="8" s="1"/>
  <c r="BD19" i="8"/>
  <c r="AS38" i="8"/>
  <c r="BC24" i="8"/>
  <c r="BE25" i="8"/>
  <c r="AY28" i="8"/>
  <c r="K28" i="8" s="1"/>
  <c r="R28" i="8" s="1"/>
  <c r="W28" i="8" s="1"/>
  <c r="F28" i="8" s="1"/>
  <c r="AY31" i="8"/>
  <c r="K31" i="8" s="1"/>
  <c r="R31" i="8" s="1"/>
  <c r="W31" i="8" s="1"/>
  <c r="F31" i="8" s="1"/>
  <c r="I31" i="8" s="1"/>
  <c r="O17" i="8"/>
  <c r="U17" i="8" s="1"/>
  <c r="X17" i="8" s="1"/>
  <c r="G17" i="8" s="1"/>
  <c r="O13" i="8"/>
  <c r="U13" i="8" s="1"/>
  <c r="X13" i="8" s="1"/>
  <c r="G13" i="8" s="1"/>
  <c r="BC3" i="8"/>
  <c r="BB24" i="8"/>
  <c r="BE26" i="8"/>
  <c r="BB29" i="8"/>
  <c r="BE30" i="8"/>
  <c r="BD14" i="8"/>
  <c r="BD7" i="8"/>
  <c r="AY24" i="8"/>
  <c r="K24" i="8" s="1"/>
  <c r="R24" i="8" s="1"/>
  <c r="W24" i="8" s="1"/>
  <c r="F24" i="8" s="1"/>
  <c r="AY25" i="8"/>
  <c r="K25" i="8" s="1"/>
  <c r="R25" i="8" s="1"/>
  <c r="W25" i="8" s="1"/>
  <c r="F25" i="8" s="1"/>
  <c r="I25" i="8" s="1"/>
  <c r="AY26" i="8"/>
  <c r="K26" i="8" s="1"/>
  <c r="R26" i="8" s="1"/>
  <c r="W26" i="8" s="1"/>
  <c r="F26" i="8" s="1"/>
  <c r="BB25" i="8"/>
  <c r="BC30" i="8"/>
  <c r="BC29" i="8"/>
  <c r="O29" i="8" s="1"/>
  <c r="U29" i="8" s="1"/>
  <c r="X29" i="8" s="1"/>
  <c r="G29" i="8" s="1"/>
  <c r="I29" i="8" s="1"/>
  <c r="BD6" i="8"/>
  <c r="O6" i="8" s="1"/>
  <c r="U6" i="8" s="1"/>
  <c r="X6" i="8" s="1"/>
  <c r="G6" i="8" s="1"/>
  <c r="BC21" i="8"/>
  <c r="BD20" i="8"/>
  <c r="BC14" i="8"/>
  <c r="O14" i="8" s="1"/>
  <c r="U14" i="8" s="1"/>
  <c r="X14" i="8" s="1"/>
  <c r="G14" i="8" s="1"/>
  <c r="I14" i="8" s="1"/>
  <c r="L33" i="8"/>
  <c r="O22" i="8"/>
  <c r="U22" i="8" s="1"/>
  <c r="X22" i="8" s="1"/>
  <c r="G22" i="8" s="1"/>
  <c r="O23" i="8"/>
  <c r="U23" i="8" s="1"/>
  <c r="X23" i="8" s="1"/>
  <c r="G23" i="8" s="1"/>
  <c r="BE24" i="8"/>
  <c r="O24" i="8" s="1"/>
  <c r="U24" i="8" s="1"/>
  <c r="X24" i="8" s="1"/>
  <c r="G24" i="8" s="1"/>
  <c r="I24" i="8" s="1"/>
  <c r="AW36" i="8"/>
  <c r="BC36" i="8" s="1"/>
  <c r="BB21" i="8"/>
  <c r="BB14" i="8"/>
  <c r="BD9" i="8"/>
  <c r="O5" i="8"/>
  <c r="U5" i="8" s="1"/>
  <c r="X5" i="8" s="1"/>
  <c r="G5" i="8" s="1"/>
  <c r="BD3" i="8"/>
  <c r="AS44" i="8"/>
  <c r="AY22" i="8"/>
  <c r="K22" i="8" s="1"/>
  <c r="R22" i="8" s="1"/>
  <c r="W22" i="8" s="1"/>
  <c r="F22" i="8" s="1"/>
  <c r="I22" i="8" s="1"/>
  <c r="AY23" i="8"/>
  <c r="K23" i="8" s="1"/>
  <c r="R23" i="8" s="1"/>
  <c r="W23" i="8" s="1"/>
  <c r="F23" i="8" s="1"/>
  <c r="I23" i="8" s="1"/>
  <c r="BD10" i="8"/>
  <c r="O10" i="8" s="1"/>
  <c r="U10" i="8" s="1"/>
  <c r="X10" i="8" s="1"/>
  <c r="G10" i="8" s="1"/>
  <c r="AW34" i="8"/>
  <c r="BC34" i="8" s="1"/>
  <c r="O18" i="8"/>
  <c r="U18" i="8" s="1"/>
  <c r="X18" i="8" s="1"/>
  <c r="G18" i="8" s="1"/>
  <c r="BC9" i="8"/>
  <c r="AS40" i="8"/>
  <c r="L44" i="8"/>
  <c r="BC26" i="8"/>
  <c r="O26" i="8" s="1"/>
  <c r="U26" i="8" s="1"/>
  <c r="X26" i="8" s="1"/>
  <c r="G26" i="8" s="1"/>
  <c r="BC25" i="8"/>
  <c r="O25" i="8" s="1"/>
  <c r="U25" i="8" s="1"/>
  <c r="X25" i="8" s="1"/>
  <c r="G25" i="8" s="1"/>
  <c r="O21" i="8"/>
  <c r="U21" i="8" s="1"/>
  <c r="X21" i="8" s="1"/>
  <c r="G21" i="8" s="1"/>
  <c r="AX37" i="8"/>
  <c r="BE37" i="8" s="1"/>
  <c r="AS43" i="8"/>
  <c r="AY4" i="8"/>
  <c r="K4" i="8" s="1"/>
  <c r="R4" i="8" s="1"/>
  <c r="W4" i="8" s="1"/>
  <c r="F4" i="8" s="1"/>
  <c r="AY3" i="8"/>
  <c r="K3" i="8" s="1"/>
  <c r="R3" i="8" s="1"/>
  <c r="W3" i="8" s="1"/>
  <c r="F3" i="8" s="1"/>
  <c r="L43" i="8"/>
  <c r="L41" i="8"/>
  <c r="L37" i="8"/>
  <c r="AW47" i="8"/>
  <c r="AX43" i="8"/>
  <c r="AW37" i="8"/>
  <c r="BC37" i="8" s="1"/>
  <c r="BC20" i="8"/>
  <c r="BC19" i="8"/>
  <c r="BD15" i="8"/>
  <c r="BB9" i="8"/>
  <c r="BC8" i="8"/>
  <c r="BC7" i="8"/>
  <c r="BB3" i="8"/>
  <c r="O3" i="8" s="1"/>
  <c r="U3" i="8" s="1"/>
  <c r="X3" i="8" s="1"/>
  <c r="G3" i="8" s="1"/>
  <c r="AS47" i="8"/>
  <c r="AS42" i="8"/>
  <c r="AS37" i="8"/>
  <c r="L40" i="8"/>
  <c r="L39" i="8"/>
  <c r="L38" i="8"/>
  <c r="L36" i="8"/>
  <c r="L35" i="8"/>
  <c r="L34" i="8"/>
  <c r="AY2" i="8"/>
  <c r="K2" i="8" s="1"/>
  <c r="R2" i="8" s="1"/>
  <c r="W2" i="8" s="1"/>
  <c r="F2" i="8" s="1"/>
  <c r="AX44" i="8"/>
  <c r="AW43" i="8"/>
  <c r="BC43" i="8" s="1"/>
  <c r="BB36" i="8"/>
  <c r="BC16" i="8"/>
  <c r="BC15" i="8"/>
  <c r="BE4" i="8"/>
  <c r="AS46" i="8"/>
  <c r="AS41" i="8"/>
  <c r="AS36" i="8"/>
  <c r="AX46" i="8"/>
  <c r="AW41" i="8"/>
  <c r="BC41" i="8" s="1"/>
  <c r="AS34" i="8"/>
  <c r="L47" i="8"/>
  <c r="L46" i="8"/>
  <c r="L45" i="8"/>
  <c r="AS33" i="8"/>
  <c r="AW46" i="8"/>
  <c r="BB43" i="8"/>
  <c r="AX42" i="8"/>
  <c r="AW39" i="8"/>
  <c r="BA36" i="8"/>
  <c r="AX35" i="8"/>
  <c r="BB34" i="8"/>
  <c r="BB19" i="8"/>
  <c r="BB15" i="8"/>
  <c r="BB11" i="8"/>
  <c r="O11" i="8" s="1"/>
  <c r="U11" i="8" s="1"/>
  <c r="X11" i="8" s="1"/>
  <c r="G11" i="8" s="1"/>
  <c r="BB7" i="8"/>
  <c r="O7" i="8" s="1"/>
  <c r="U7" i="8" s="1"/>
  <c r="X7" i="8" s="1"/>
  <c r="G7" i="8" s="1"/>
  <c r="BB4" i="8"/>
  <c r="AR47" i="8"/>
  <c r="AR46" i="8"/>
  <c r="AR45" i="8"/>
  <c r="AR44" i="8"/>
  <c r="AR43" i="8"/>
  <c r="AR42" i="8"/>
  <c r="AR41" i="8"/>
  <c r="AR40" i="8"/>
  <c r="AR39" i="8"/>
  <c r="AR38" i="8"/>
  <c r="AR37" i="8"/>
  <c r="AR36" i="8"/>
  <c r="AR35" i="8"/>
  <c r="AR34" i="8"/>
  <c r="AR33" i="8"/>
  <c r="AY21" i="8"/>
  <c r="K21" i="8" s="1"/>
  <c r="R21" i="8" s="1"/>
  <c r="W21" i="8" s="1"/>
  <c r="F21" i="8" s="1"/>
  <c r="I21" i="8" s="1"/>
  <c r="AY20" i="8"/>
  <c r="K20" i="8" s="1"/>
  <c r="R20" i="8" s="1"/>
  <c r="W20" i="8" s="1"/>
  <c r="F20" i="8" s="1"/>
  <c r="AY19" i="8"/>
  <c r="K19" i="8" s="1"/>
  <c r="R19" i="8" s="1"/>
  <c r="W19" i="8" s="1"/>
  <c r="F19" i="8" s="1"/>
  <c r="AY18" i="8"/>
  <c r="K18" i="8" s="1"/>
  <c r="R18" i="8" s="1"/>
  <c r="W18" i="8" s="1"/>
  <c r="F18" i="8" s="1"/>
  <c r="AY17" i="8"/>
  <c r="K17" i="8" s="1"/>
  <c r="R17" i="8" s="1"/>
  <c r="W17" i="8" s="1"/>
  <c r="F17" i="8" s="1"/>
  <c r="I17" i="8" s="1"/>
  <c r="AY16" i="8"/>
  <c r="K16" i="8" s="1"/>
  <c r="R16" i="8" s="1"/>
  <c r="W16" i="8" s="1"/>
  <c r="F16" i="8" s="1"/>
  <c r="AY15" i="8"/>
  <c r="K15" i="8" s="1"/>
  <c r="R15" i="8" s="1"/>
  <c r="W15" i="8" s="1"/>
  <c r="F15" i="8" s="1"/>
  <c r="AY14" i="8"/>
  <c r="K14" i="8" s="1"/>
  <c r="R14" i="8" s="1"/>
  <c r="W14" i="8" s="1"/>
  <c r="F14" i="8" s="1"/>
  <c r="AY13" i="8"/>
  <c r="K13" i="8" s="1"/>
  <c r="R13" i="8" s="1"/>
  <c r="W13" i="8" s="1"/>
  <c r="F13" i="8" s="1"/>
  <c r="I13" i="8" s="1"/>
  <c r="AY12" i="8"/>
  <c r="K12" i="8" s="1"/>
  <c r="R12" i="8" s="1"/>
  <c r="W12" i="8" s="1"/>
  <c r="F12" i="8" s="1"/>
  <c r="AY11" i="8"/>
  <c r="K11" i="8" s="1"/>
  <c r="R11" i="8" s="1"/>
  <c r="W11" i="8" s="1"/>
  <c r="F11" i="8" s="1"/>
  <c r="AY10" i="8"/>
  <c r="K10" i="8" s="1"/>
  <c r="R10" i="8" s="1"/>
  <c r="W10" i="8" s="1"/>
  <c r="F10" i="8" s="1"/>
  <c r="AY9" i="8"/>
  <c r="K9" i="8" s="1"/>
  <c r="R9" i="8" s="1"/>
  <c r="W9" i="8" s="1"/>
  <c r="F9" i="8" s="1"/>
  <c r="AY8" i="8"/>
  <c r="K8" i="8" s="1"/>
  <c r="R8" i="8" s="1"/>
  <c r="W8" i="8" s="1"/>
  <c r="F8" i="8" s="1"/>
  <c r="AY7" i="8"/>
  <c r="K7" i="8" s="1"/>
  <c r="R7" i="8" s="1"/>
  <c r="W7" i="8" s="1"/>
  <c r="F7" i="8" s="1"/>
  <c r="AY6" i="8"/>
  <c r="K6" i="8" s="1"/>
  <c r="R6" i="8" s="1"/>
  <c r="W6" i="8" s="1"/>
  <c r="F6" i="8" s="1"/>
  <c r="AY5" i="8"/>
  <c r="K5" i="8" s="1"/>
  <c r="R5" i="8" s="1"/>
  <c r="W5" i="8" s="1"/>
  <c r="F5" i="8" s="1"/>
  <c r="I5" i="8" s="1"/>
  <c r="AX39" i="8"/>
  <c r="BD8" i="8"/>
  <c r="AS45" i="8"/>
  <c r="AS35" i="8"/>
  <c r="AX47" i="8"/>
  <c r="AX45" i="8"/>
  <c r="AW44" i="8"/>
  <c r="AW42" i="8"/>
  <c r="BA41" i="8"/>
  <c r="AX40" i="8"/>
  <c r="AX38" i="8"/>
  <c r="AW35" i="8"/>
  <c r="BA34" i="8"/>
  <c r="AX33" i="8"/>
  <c r="BB20" i="8"/>
  <c r="BB16" i="8"/>
  <c r="O16" i="8" s="1"/>
  <c r="U16" i="8" s="1"/>
  <c r="X16" i="8" s="1"/>
  <c r="G16" i="8" s="1"/>
  <c r="I16" i="8" s="1"/>
  <c r="BB12" i="8"/>
  <c r="O12" i="8" s="1"/>
  <c r="U12" i="8" s="1"/>
  <c r="X12" i="8" s="1"/>
  <c r="G12" i="8" s="1"/>
  <c r="BB8" i="8"/>
  <c r="O8" i="8" s="1"/>
  <c r="U8" i="8" s="1"/>
  <c r="X8" i="8" s="1"/>
  <c r="G8" i="8" s="1"/>
  <c r="BA4" i="8"/>
  <c r="AQ47" i="8"/>
  <c r="AY47" i="8" s="1"/>
  <c r="K47" i="8" s="1"/>
  <c r="R47" i="8" s="1"/>
  <c r="W47" i="8" s="1"/>
  <c r="F47" i="8" s="1"/>
  <c r="AQ46" i="8"/>
  <c r="AQ45" i="8"/>
  <c r="AQ44" i="8"/>
  <c r="AQ43" i="8"/>
  <c r="AY43" i="8" s="1"/>
  <c r="K43" i="8" s="1"/>
  <c r="R43" i="8" s="1"/>
  <c r="W43" i="8" s="1"/>
  <c r="F43" i="8" s="1"/>
  <c r="AQ42" i="8"/>
  <c r="AQ41" i="8"/>
  <c r="AY41" i="8" s="1"/>
  <c r="K41" i="8" s="1"/>
  <c r="R41" i="8" s="1"/>
  <c r="W41" i="8" s="1"/>
  <c r="F41" i="8" s="1"/>
  <c r="AQ40" i="8"/>
  <c r="AQ39" i="8"/>
  <c r="AQ38" i="8"/>
  <c r="AQ37" i="8"/>
  <c r="AY37" i="8" s="1"/>
  <c r="K37" i="8" s="1"/>
  <c r="R37" i="8" s="1"/>
  <c r="W37" i="8" s="1"/>
  <c r="F37" i="8" s="1"/>
  <c r="AQ36" i="8"/>
  <c r="AQ35" i="8"/>
  <c r="AY35" i="8" s="1"/>
  <c r="K35" i="8" s="1"/>
  <c r="R35" i="8" s="1"/>
  <c r="W35" i="8" s="1"/>
  <c r="F35" i="8" s="1"/>
  <c r="AQ34" i="8"/>
  <c r="AY34" i="8" s="1"/>
  <c r="K34" i="8" s="1"/>
  <c r="R34" i="8" s="1"/>
  <c r="W34" i="8" s="1"/>
  <c r="F34" i="8" s="1"/>
  <c r="AQ33" i="8"/>
  <c r="AY33" i="8" s="1"/>
  <c r="K33" i="8" s="1"/>
  <c r="R33" i="8" s="1"/>
  <c r="W33" i="8" s="1"/>
  <c r="F33" i="8" s="1"/>
  <c r="BD16" i="8"/>
  <c r="AS39" i="8"/>
  <c r="AW45" i="8"/>
  <c r="AX41" i="8"/>
  <c r="AW40" i="8"/>
  <c r="AW38" i="8"/>
  <c r="BA37" i="8"/>
  <c r="AX36" i="8"/>
  <c r="AX34" i="8"/>
  <c r="AW33" i="8"/>
  <c r="BB2" i="8"/>
  <c r="BC2" i="8"/>
  <c r="BD2" i="8"/>
  <c r="AL131" i="5"/>
  <c r="AM131" i="5" s="1"/>
  <c r="W378" i="3"/>
  <c r="AD378" i="3" s="1"/>
  <c r="Y395" i="3"/>
  <c r="AH395" i="3" s="1"/>
  <c r="V392" i="3"/>
  <c r="AB392" i="3" s="1"/>
  <c r="R397" i="3"/>
  <c r="W397" i="3" s="1"/>
  <c r="AA397" i="3" s="1"/>
  <c r="R399" i="3"/>
  <c r="W399" i="3" s="1"/>
  <c r="AA399" i="3" s="1"/>
  <c r="AF379" i="3"/>
  <c r="X379" i="3"/>
  <c r="AE379" i="3" s="1"/>
  <c r="AD401" i="3"/>
  <c r="AE401" i="3"/>
  <c r="Y403" i="3"/>
  <c r="AA401" i="3"/>
  <c r="Y401" i="3"/>
  <c r="AF397" i="3"/>
  <c r="Z397" i="3"/>
  <c r="X397" i="3"/>
  <c r="AA398" i="3"/>
  <c r="Z398" i="3"/>
  <c r="Y398" i="3"/>
  <c r="AB398" i="3"/>
  <c r="AF399" i="3"/>
  <c r="Z399" i="3"/>
  <c r="X399" i="3"/>
  <c r="AB400" i="3"/>
  <c r="AA400" i="3"/>
  <c r="Z400" i="3"/>
  <c r="Z395" i="3"/>
  <c r="Z403" i="3"/>
  <c r="V372" i="3"/>
  <c r="AB372" i="3" s="1"/>
  <c r="AA394" i="3"/>
  <c r="AB396" i="3"/>
  <c r="AC398" i="3"/>
  <c r="Z401" i="3"/>
  <c r="AF401" i="3"/>
  <c r="AA402" i="3"/>
  <c r="V386" i="3"/>
  <c r="Y386" i="3" s="1"/>
  <c r="AG386" i="3" s="1"/>
  <c r="W394" i="3"/>
  <c r="AB394" i="3"/>
  <c r="X395" i="3"/>
  <c r="Y396" i="3"/>
  <c r="AC396" i="3"/>
  <c r="W402" i="3"/>
  <c r="Y402" i="3" s="1"/>
  <c r="AB402" i="3"/>
  <c r="X403" i="3"/>
  <c r="AF395" i="3"/>
  <c r="AA396" i="3"/>
  <c r="V384" i="3"/>
  <c r="AB384" i="3" s="1"/>
  <c r="W400" i="3"/>
  <c r="Z383" i="3"/>
  <c r="AF383" i="3"/>
  <c r="AE388" i="3"/>
  <c r="AD388" i="3"/>
  <c r="Y393" i="3"/>
  <c r="Z393" i="3"/>
  <c r="AB393" i="3"/>
  <c r="AA393" i="3"/>
  <c r="AD386" i="3"/>
  <c r="AE386" i="3"/>
  <c r="AB391" i="3"/>
  <c r="Y391" i="3"/>
  <c r="AA391" i="3"/>
  <c r="Z391" i="3"/>
  <c r="AC391" i="3"/>
  <c r="AD391" i="3"/>
  <c r="AD392" i="3"/>
  <c r="AE392" i="3"/>
  <c r="AC393" i="3"/>
  <c r="AD393" i="3"/>
  <c r="AD384" i="3"/>
  <c r="AE384" i="3"/>
  <c r="AC385" i="3"/>
  <c r="AD385" i="3"/>
  <c r="Y385" i="3"/>
  <c r="Z385" i="3"/>
  <c r="AB385" i="3"/>
  <c r="AA385" i="3"/>
  <c r="Z387" i="3"/>
  <c r="AA387" i="3"/>
  <c r="Y387" i="3"/>
  <c r="AB387" i="3"/>
  <c r="Z388" i="3"/>
  <c r="Y388" i="3"/>
  <c r="AA388" i="3"/>
  <c r="AB388" i="3"/>
  <c r="AE390" i="3"/>
  <c r="AD390" i="3"/>
  <c r="W356" i="3"/>
  <c r="AD356" i="3" s="1"/>
  <c r="AC389" i="3"/>
  <c r="Q389" i="3"/>
  <c r="V389" i="3" s="1"/>
  <c r="W374" i="3"/>
  <c r="Y374" i="3" s="1"/>
  <c r="AC387" i="3"/>
  <c r="V390" i="3"/>
  <c r="Y375" i="3"/>
  <c r="AH375" i="3" s="1"/>
  <c r="AF377" i="3"/>
  <c r="Z377" i="3"/>
  <c r="Y377" i="3"/>
  <c r="X377" i="3"/>
  <c r="X381" i="3"/>
  <c r="AF381" i="3"/>
  <c r="Z381" i="3"/>
  <c r="Y381" i="3"/>
  <c r="Y383" i="3"/>
  <c r="AC373" i="3"/>
  <c r="AD373" i="3"/>
  <c r="AB382" i="3"/>
  <c r="AA382" i="3"/>
  <c r="Z382" i="3"/>
  <c r="AC365" i="3"/>
  <c r="AD365" i="3"/>
  <c r="AB374" i="3"/>
  <c r="AA374" i="3"/>
  <c r="Z374" i="3"/>
  <c r="AA378" i="3"/>
  <c r="Z378" i="3"/>
  <c r="AB378" i="3"/>
  <c r="Z375" i="3"/>
  <c r="AF375" i="3"/>
  <c r="AA376" i="3"/>
  <c r="V364" i="3"/>
  <c r="AB364" i="3" s="1"/>
  <c r="V370" i="3"/>
  <c r="Z370" i="3" s="1"/>
  <c r="W376" i="3"/>
  <c r="Y376" i="3" s="1"/>
  <c r="AB376" i="3"/>
  <c r="Y379" i="3"/>
  <c r="Z380" i="3"/>
  <c r="W354" i="3"/>
  <c r="AC354" i="3" s="1"/>
  <c r="X375" i="3"/>
  <c r="Z379" i="3"/>
  <c r="AA380" i="3"/>
  <c r="W382" i="3"/>
  <c r="Y382" i="3" s="1"/>
  <c r="X383" i="3"/>
  <c r="V366" i="3"/>
  <c r="Z366" i="3" s="1"/>
  <c r="W380" i="3"/>
  <c r="Y365" i="3"/>
  <c r="AB365" i="3"/>
  <c r="AA365" i="3"/>
  <c r="Z365" i="3"/>
  <c r="AE364" i="3"/>
  <c r="AD364" i="3"/>
  <c r="AB371" i="3"/>
  <c r="AA371" i="3"/>
  <c r="Z371" i="3"/>
  <c r="Y371" i="3"/>
  <c r="Z368" i="3"/>
  <c r="Y368" i="3"/>
  <c r="AB368" i="3"/>
  <c r="AA368" i="3"/>
  <c r="Z354" i="3"/>
  <c r="AE370" i="3"/>
  <c r="AD370" i="3"/>
  <c r="Y373" i="3"/>
  <c r="AB373" i="3"/>
  <c r="AA373" i="3"/>
  <c r="Z373" i="3"/>
  <c r="AE372" i="3"/>
  <c r="AD372" i="3"/>
  <c r="AF359" i="3"/>
  <c r="X359" i="3"/>
  <c r="AE359" i="3" s="1"/>
  <c r="Z367" i="3"/>
  <c r="Y367" i="3"/>
  <c r="AB367" i="3"/>
  <c r="AA367" i="3"/>
  <c r="AD366" i="3"/>
  <c r="AE366" i="3"/>
  <c r="AE368" i="3"/>
  <c r="AD368" i="3"/>
  <c r="AD371" i="3"/>
  <c r="AC371" i="3"/>
  <c r="Q369" i="3"/>
  <c r="V369" i="3" s="1"/>
  <c r="R359" i="3"/>
  <c r="W359" i="3" s="1"/>
  <c r="Y359" i="3" s="1"/>
  <c r="AC369" i="3"/>
  <c r="Z360" i="3"/>
  <c r="AC367" i="3"/>
  <c r="Y355" i="3"/>
  <c r="AF357" i="3"/>
  <c r="Z357" i="3"/>
  <c r="Y357" i="3"/>
  <c r="X357" i="3"/>
  <c r="AD361" i="3"/>
  <c r="AE361" i="3"/>
  <c r="AA358" i="3"/>
  <c r="Z358" i="3"/>
  <c r="Y358" i="3"/>
  <c r="AB358" i="3"/>
  <c r="AA361" i="3"/>
  <c r="Y361" i="3"/>
  <c r="Y363" i="3"/>
  <c r="AF355" i="3"/>
  <c r="AA354" i="3"/>
  <c r="AB356" i="3"/>
  <c r="AC358" i="3"/>
  <c r="Z361" i="3"/>
  <c r="AF361" i="3"/>
  <c r="AA362" i="3"/>
  <c r="Z355" i="3"/>
  <c r="AA356" i="3"/>
  <c r="Z363" i="3"/>
  <c r="R335" i="3"/>
  <c r="W335" i="3" s="1"/>
  <c r="AA335" i="3" s="1"/>
  <c r="R337" i="3"/>
  <c r="W337" i="3" s="1"/>
  <c r="AA337" i="3" s="1"/>
  <c r="AB354" i="3"/>
  <c r="X355" i="3"/>
  <c r="Z359" i="3"/>
  <c r="AA360" i="3"/>
  <c r="W362" i="3"/>
  <c r="Y362" i="3" s="1"/>
  <c r="AB362" i="3"/>
  <c r="X363" i="3"/>
  <c r="W360" i="3"/>
  <c r="X335" i="3"/>
  <c r="AF335" i="3"/>
  <c r="Z335" i="3"/>
  <c r="Z336" i="3"/>
  <c r="Y336" i="3"/>
  <c r="AB336" i="3"/>
  <c r="AA336" i="3"/>
  <c r="AF337" i="3"/>
  <c r="Z337" i="3"/>
  <c r="X337" i="3"/>
  <c r="AA338" i="3"/>
  <c r="Z338" i="3"/>
  <c r="AB338" i="3"/>
  <c r="AB340" i="3"/>
  <c r="AA340" i="3"/>
  <c r="Z340" i="3"/>
  <c r="Y334" i="3"/>
  <c r="AA339" i="3"/>
  <c r="Y339" i="3"/>
  <c r="AD341" i="3"/>
  <c r="AE341" i="3"/>
  <c r="Y343" i="3"/>
  <c r="X343" i="3"/>
  <c r="AF343" i="3"/>
  <c r="Z343" i="3"/>
  <c r="Z334" i="3"/>
  <c r="AD334" i="3"/>
  <c r="W338" i="3"/>
  <c r="Y338" i="3" s="1"/>
  <c r="X339" i="3"/>
  <c r="Y341" i="3"/>
  <c r="Z342" i="3"/>
  <c r="AA334" i="3"/>
  <c r="Z341" i="3"/>
  <c r="AF341" i="3"/>
  <c r="AA342" i="3"/>
  <c r="AB334" i="3"/>
  <c r="AC336" i="3"/>
  <c r="Z339" i="3"/>
  <c r="W342" i="3"/>
  <c r="AB342" i="3"/>
  <c r="W340" i="3"/>
  <c r="Y340" i="3" s="1"/>
  <c r="AB212" i="3"/>
  <c r="AB248" i="3"/>
  <c r="AA270" i="3"/>
  <c r="AA286" i="3"/>
  <c r="Z215" i="3"/>
  <c r="Z235" i="3"/>
  <c r="Z263" i="3"/>
  <c r="Z283" i="3"/>
  <c r="Z303" i="3"/>
  <c r="AA212" i="3"/>
  <c r="AA208" i="3"/>
  <c r="AB226" i="3"/>
  <c r="AA268" i="3"/>
  <c r="AB286" i="3"/>
  <c r="AA290" i="3"/>
  <c r="AA221" i="3"/>
  <c r="Z239" i="3"/>
  <c r="Z279" i="3"/>
  <c r="Z299" i="3"/>
  <c r="Z208" i="3"/>
  <c r="AA230" i="3"/>
  <c r="AB268" i="3"/>
  <c r="E400" i="3"/>
  <c r="AN401" i="3" s="1"/>
  <c r="E398" i="3"/>
  <c r="AN399" i="3" s="1"/>
  <c r="E395" i="3"/>
  <c r="AP395" i="3" s="1"/>
  <c r="E387" i="3"/>
  <c r="AP387" i="3" s="1"/>
  <c r="E385" i="3"/>
  <c r="AP385" i="3" s="1"/>
  <c r="E396" i="3"/>
  <c r="AN397" i="3" s="1"/>
  <c r="E388" i="3"/>
  <c r="AN389" i="3" s="1"/>
  <c r="E399" i="3"/>
  <c r="AP399" i="3" s="1"/>
  <c r="E391" i="3"/>
  <c r="AP391" i="3" s="1"/>
  <c r="E401" i="3"/>
  <c r="AP401" i="3" s="1"/>
  <c r="E392" i="3"/>
  <c r="AN393" i="3" s="1"/>
  <c r="E384" i="3"/>
  <c r="AN385" i="3" s="1"/>
  <c r="E394" i="3"/>
  <c r="AN395" i="3" s="1"/>
  <c r="E403" i="3"/>
  <c r="AP403" i="3" s="1"/>
  <c r="E374" i="3"/>
  <c r="AN375" i="3" s="1"/>
  <c r="E372" i="3"/>
  <c r="AN373" i="3" s="1"/>
  <c r="E364" i="3"/>
  <c r="AN365" i="3" s="1"/>
  <c r="E367" i="3"/>
  <c r="AP367" i="3" s="1"/>
  <c r="E378" i="3"/>
  <c r="AN379" i="3" s="1"/>
  <c r="E368" i="3"/>
  <c r="AN369" i="3" s="1"/>
  <c r="E380" i="3"/>
  <c r="AN381" i="3" s="1"/>
  <c r="E381" i="3"/>
  <c r="AP381" i="3" s="1"/>
  <c r="E379" i="3"/>
  <c r="AP379" i="3" s="1"/>
  <c r="E376" i="3"/>
  <c r="AN377" i="3" s="1"/>
  <c r="E371" i="3"/>
  <c r="AP371" i="3" s="1"/>
  <c r="E373" i="3"/>
  <c r="AP373" i="3" s="1"/>
  <c r="E375" i="3"/>
  <c r="AP375" i="3" s="1"/>
  <c r="E383" i="3"/>
  <c r="AP383" i="3" s="1"/>
  <c r="AD346" i="3"/>
  <c r="AE346" i="3"/>
  <c r="AB348" i="3"/>
  <c r="AA348" i="3"/>
  <c r="Z348" i="3"/>
  <c r="AD351" i="3"/>
  <c r="AC351" i="3"/>
  <c r="AD345" i="3"/>
  <c r="AC345" i="3"/>
  <c r="AE348" i="3"/>
  <c r="AD348" i="3"/>
  <c r="AA350" i="3"/>
  <c r="Z350" i="3"/>
  <c r="AB350" i="3"/>
  <c r="AD353" i="3"/>
  <c r="AC353" i="3"/>
  <c r="Z345" i="3"/>
  <c r="AB345" i="3"/>
  <c r="AA345" i="3"/>
  <c r="AC347" i="3"/>
  <c r="AD347" i="3"/>
  <c r="AE350" i="3"/>
  <c r="AD350" i="3"/>
  <c r="Z353" i="3"/>
  <c r="AB353" i="3"/>
  <c r="AA353" i="3"/>
  <c r="AE344" i="3"/>
  <c r="AD344" i="3"/>
  <c r="AB346" i="3"/>
  <c r="AA346" i="3"/>
  <c r="Z346" i="3"/>
  <c r="AD349" i="3"/>
  <c r="AC349" i="3"/>
  <c r="AE352" i="3"/>
  <c r="AD352" i="3"/>
  <c r="E348" i="3"/>
  <c r="AN349" i="3" s="1"/>
  <c r="E356" i="3"/>
  <c r="AN357" i="3" s="1"/>
  <c r="U349" i="3"/>
  <c r="Y348" i="3" s="1"/>
  <c r="E350" i="3"/>
  <c r="AN351" i="3" s="1"/>
  <c r="E358" i="3"/>
  <c r="AN359" i="3" s="1"/>
  <c r="U351" i="3"/>
  <c r="E351" i="3" s="1"/>
  <c r="AP351" i="3" s="1"/>
  <c r="E344" i="3"/>
  <c r="AN345" i="3" s="1"/>
  <c r="E347" i="3"/>
  <c r="AP347" i="3" s="1"/>
  <c r="E352" i="3"/>
  <c r="AN353" i="3" s="1"/>
  <c r="E360" i="3"/>
  <c r="AN361" i="3" s="1"/>
  <c r="V344" i="3"/>
  <c r="U345" i="3"/>
  <c r="Y345" i="3" s="1"/>
  <c r="U346" i="3"/>
  <c r="Y346" i="3" s="1"/>
  <c r="V352" i="3"/>
  <c r="U353" i="3"/>
  <c r="E353" i="3" s="1"/>
  <c r="AP353" i="3" s="1"/>
  <c r="E355" i="3"/>
  <c r="AP355" i="3" s="1"/>
  <c r="E362" i="3"/>
  <c r="AN363" i="3" s="1"/>
  <c r="E363" i="3"/>
  <c r="AP363" i="3" s="1"/>
  <c r="V324" i="3"/>
  <c r="Z324" i="3" s="1"/>
  <c r="E336" i="3"/>
  <c r="AN337" i="3" s="1"/>
  <c r="V332" i="3"/>
  <c r="AA332" i="3" s="1"/>
  <c r="E338" i="3"/>
  <c r="AN339" i="3" s="1"/>
  <c r="E337" i="3"/>
  <c r="AP337" i="3" s="1"/>
  <c r="E340" i="3"/>
  <c r="AN341" i="3" s="1"/>
  <c r="E335" i="3"/>
  <c r="AP335" i="3" s="1"/>
  <c r="E343" i="3"/>
  <c r="AP343" i="3" s="1"/>
  <c r="AC325" i="3"/>
  <c r="AD325" i="3"/>
  <c r="AE330" i="3"/>
  <c r="AD330" i="3"/>
  <c r="AB325" i="3"/>
  <c r="AA325" i="3"/>
  <c r="Z325" i="3"/>
  <c r="AD327" i="3"/>
  <c r="AC327" i="3"/>
  <c r="AB333" i="3"/>
  <c r="AA333" i="3"/>
  <c r="Z333" i="3"/>
  <c r="AC333" i="3"/>
  <c r="AD333" i="3"/>
  <c r="AD324" i="3"/>
  <c r="AE324" i="3"/>
  <c r="AB327" i="3"/>
  <c r="AA327" i="3"/>
  <c r="Z327" i="3"/>
  <c r="Y327" i="3"/>
  <c r="AD329" i="3"/>
  <c r="AC329" i="3"/>
  <c r="AD332" i="3"/>
  <c r="AE332" i="3"/>
  <c r="AE328" i="3"/>
  <c r="AD328" i="3"/>
  <c r="AE326" i="3"/>
  <c r="AD326" i="3"/>
  <c r="AA329" i="3"/>
  <c r="Z329" i="3"/>
  <c r="Y329" i="3"/>
  <c r="AB329" i="3"/>
  <c r="AD331" i="3"/>
  <c r="AC331" i="3"/>
  <c r="AA331" i="3"/>
  <c r="E325" i="3"/>
  <c r="AP325" i="3" s="1"/>
  <c r="E333" i="3"/>
  <c r="AP333" i="3" s="1"/>
  <c r="V326" i="3"/>
  <c r="AB331" i="3"/>
  <c r="E328" i="3"/>
  <c r="AN329" i="3" s="1"/>
  <c r="E327" i="3"/>
  <c r="AP327" i="3" s="1"/>
  <c r="V328" i="3"/>
  <c r="U330" i="3"/>
  <c r="E326" i="3"/>
  <c r="AN327" i="3" s="1"/>
  <c r="E329" i="3"/>
  <c r="AP329" i="3" s="1"/>
  <c r="U324" i="3"/>
  <c r="Y325" i="3" s="1"/>
  <c r="V330" i="3"/>
  <c r="U331" i="3"/>
  <c r="E331" i="3" s="1"/>
  <c r="AP331" i="3" s="1"/>
  <c r="U332" i="3"/>
  <c r="Y293" i="3"/>
  <c r="AB293" i="3"/>
  <c r="AA293" i="3"/>
  <c r="Z293" i="3"/>
  <c r="AC285" i="3"/>
  <c r="AD285" i="3"/>
  <c r="AB287" i="3"/>
  <c r="AA287" i="3"/>
  <c r="Z287" i="3"/>
  <c r="Y287" i="3"/>
  <c r="AC293" i="3"/>
  <c r="AD293" i="3"/>
  <c r="Y285" i="3"/>
  <c r="AB285" i="3"/>
  <c r="Z285" i="3"/>
  <c r="AA285" i="3"/>
  <c r="AD284" i="3"/>
  <c r="AE284" i="3"/>
  <c r="Y286" i="3"/>
  <c r="AC287" i="3"/>
  <c r="AD287" i="3"/>
  <c r="AA289" i="3"/>
  <c r="AB289" i="3"/>
  <c r="Z289" i="3"/>
  <c r="Y289" i="3"/>
  <c r="AD292" i="3"/>
  <c r="AE292" i="3"/>
  <c r="Y284" i="3"/>
  <c r="Y292" i="3"/>
  <c r="AE288" i="3"/>
  <c r="AD288" i="3"/>
  <c r="AD291" i="3"/>
  <c r="AC291" i="3"/>
  <c r="AE286" i="3"/>
  <c r="AD286" i="3"/>
  <c r="AE290" i="3"/>
  <c r="AD290" i="3"/>
  <c r="Y246" i="3"/>
  <c r="AH246" i="3" s="1"/>
  <c r="AA284" i="3"/>
  <c r="Y288" i="3"/>
  <c r="AC289" i="3"/>
  <c r="AB290" i="3"/>
  <c r="AB291" i="3"/>
  <c r="AA292" i="3"/>
  <c r="Z284" i="3"/>
  <c r="Z292" i="3"/>
  <c r="Y266" i="3"/>
  <c r="AH266" i="3" s="1"/>
  <c r="AB284" i="3"/>
  <c r="Z288" i="3"/>
  <c r="Y290" i="3"/>
  <c r="Y291" i="3"/>
  <c r="AB292" i="3"/>
  <c r="AA291" i="3"/>
  <c r="AC273" i="3"/>
  <c r="AD273" i="3"/>
  <c r="AA269" i="3"/>
  <c r="Z269" i="3"/>
  <c r="Y269" i="3"/>
  <c r="AB269" i="3"/>
  <c r="Y264" i="3"/>
  <c r="AE266" i="3"/>
  <c r="AD266" i="3"/>
  <c r="Y272" i="3"/>
  <c r="AC265" i="3"/>
  <c r="AD265" i="3"/>
  <c r="AB267" i="3"/>
  <c r="AA267" i="3"/>
  <c r="Y267" i="3"/>
  <c r="Z267" i="3"/>
  <c r="AD264" i="3"/>
  <c r="AE264" i="3"/>
  <c r="AC267" i="3"/>
  <c r="AD267" i="3"/>
  <c r="AD272" i="3"/>
  <c r="AE272" i="3"/>
  <c r="Y265" i="3"/>
  <c r="Z265" i="3"/>
  <c r="AB265" i="3"/>
  <c r="AA265" i="3"/>
  <c r="AE268" i="3"/>
  <c r="AD268" i="3"/>
  <c r="AD271" i="3"/>
  <c r="AC271" i="3"/>
  <c r="Y273" i="3"/>
  <c r="Z273" i="3"/>
  <c r="AB273" i="3"/>
  <c r="AA273" i="3"/>
  <c r="AE270" i="3"/>
  <c r="AD270" i="3"/>
  <c r="AA264" i="3"/>
  <c r="Y268" i="3"/>
  <c r="AC269" i="3"/>
  <c r="AB270" i="3"/>
  <c r="AB271" i="3"/>
  <c r="AA272" i="3"/>
  <c r="AA271" i="3"/>
  <c r="Z272" i="3"/>
  <c r="AB264" i="3"/>
  <c r="Y270" i="3"/>
  <c r="Y271" i="3"/>
  <c r="AB272" i="3"/>
  <c r="Z264" i="3"/>
  <c r="AD244" i="3"/>
  <c r="AE244" i="3"/>
  <c r="AA249" i="3"/>
  <c r="AB249" i="3"/>
  <c r="Z249" i="3"/>
  <c r="Y249" i="3"/>
  <c r="AD246" i="3"/>
  <c r="AE246" i="3"/>
  <c r="AC247" i="3"/>
  <c r="AD247" i="3"/>
  <c r="Y245" i="3"/>
  <c r="AB245" i="3"/>
  <c r="AA245" i="3"/>
  <c r="Z245" i="3"/>
  <c r="AE248" i="3"/>
  <c r="AD248" i="3"/>
  <c r="AD251" i="3"/>
  <c r="AC251" i="3"/>
  <c r="Y253" i="3"/>
  <c r="AB253" i="3"/>
  <c r="Z253" i="3"/>
  <c r="AA253" i="3"/>
  <c r="Y244" i="3"/>
  <c r="Y252" i="3"/>
  <c r="AD252" i="3"/>
  <c r="AE252" i="3"/>
  <c r="AC245" i="3"/>
  <c r="AD245" i="3"/>
  <c r="AB247" i="3"/>
  <c r="Y247" i="3"/>
  <c r="AA247" i="3"/>
  <c r="Z247" i="3"/>
  <c r="AC253" i="3"/>
  <c r="AD253" i="3"/>
  <c r="AE250" i="3"/>
  <c r="AD250" i="3"/>
  <c r="Z244" i="3"/>
  <c r="AA244" i="3"/>
  <c r="Z246" i="3"/>
  <c r="Y248" i="3"/>
  <c r="AC249" i="3"/>
  <c r="AB250" i="3"/>
  <c r="AB251" i="3"/>
  <c r="AA252" i="3"/>
  <c r="AB244" i="3"/>
  <c r="Z248" i="3"/>
  <c r="Y250" i="3"/>
  <c r="Y251" i="3"/>
  <c r="AB252" i="3"/>
  <c r="AA251" i="3"/>
  <c r="Z252" i="3"/>
  <c r="AC225" i="3"/>
  <c r="AD225" i="3"/>
  <c r="AC233" i="3"/>
  <c r="AD233" i="3"/>
  <c r="AB227" i="3"/>
  <c r="Y227" i="3"/>
  <c r="AA227" i="3"/>
  <c r="Z227" i="3"/>
  <c r="AD224" i="3"/>
  <c r="AE224" i="3"/>
  <c r="Y233" i="3"/>
  <c r="Z233" i="3"/>
  <c r="AB233" i="3"/>
  <c r="AA233" i="3"/>
  <c r="AD231" i="3"/>
  <c r="AC231" i="3"/>
  <c r="AE228" i="3"/>
  <c r="AD228" i="3"/>
  <c r="AD226" i="3"/>
  <c r="AE226" i="3"/>
  <c r="Y224" i="3"/>
  <c r="Y232" i="3"/>
  <c r="Y225" i="3"/>
  <c r="AB225" i="3"/>
  <c r="Z225" i="3"/>
  <c r="AA225" i="3"/>
  <c r="AD232" i="3"/>
  <c r="AE232" i="3"/>
  <c r="AA229" i="3"/>
  <c r="AB229" i="3"/>
  <c r="Z229" i="3"/>
  <c r="Y229" i="3"/>
  <c r="AC227" i="3"/>
  <c r="AD227" i="3"/>
  <c r="Y226" i="3"/>
  <c r="AE230" i="3"/>
  <c r="AD230" i="3"/>
  <c r="Z224" i="3"/>
  <c r="AA224" i="3"/>
  <c r="Z226" i="3"/>
  <c r="Y228" i="3"/>
  <c r="AC229" i="3"/>
  <c r="AB230" i="3"/>
  <c r="AB231" i="3"/>
  <c r="AA232" i="3"/>
  <c r="AB224" i="3"/>
  <c r="Y230" i="3"/>
  <c r="Y231" i="3"/>
  <c r="AB232" i="3"/>
  <c r="AA231" i="3"/>
  <c r="Z232" i="3"/>
  <c r="Y208" i="3"/>
  <c r="AG208" i="3" s="1"/>
  <c r="AC209" i="3"/>
  <c r="AD209" i="3"/>
  <c r="Y212" i="3"/>
  <c r="AG212" i="3" s="1"/>
  <c r="X212" i="3"/>
  <c r="AA211" i="3"/>
  <c r="AB211" i="3"/>
  <c r="Y211" i="3"/>
  <c r="AG211" i="3" s="1"/>
  <c r="Z211" i="3"/>
  <c r="AD206" i="3"/>
  <c r="AE206" i="3"/>
  <c r="AD213" i="3"/>
  <c r="AC213" i="3"/>
  <c r="AE210" i="3"/>
  <c r="AD210" i="3"/>
  <c r="Y207" i="3"/>
  <c r="AB207" i="3"/>
  <c r="Z207" i="3"/>
  <c r="AA207" i="3"/>
  <c r="AD208" i="3"/>
  <c r="AE208" i="3"/>
  <c r="Z213" i="3"/>
  <c r="AA213" i="3"/>
  <c r="Y213" i="3"/>
  <c r="AG213" i="3" s="1"/>
  <c r="AB213" i="3"/>
  <c r="AD211" i="3"/>
  <c r="AC211" i="3"/>
  <c r="Y206" i="3"/>
  <c r="Y210" i="3"/>
  <c r="Z209" i="3"/>
  <c r="AA206" i="3"/>
  <c r="Z210" i="3"/>
  <c r="AA209" i="3"/>
  <c r="AB210" i="3"/>
  <c r="Y209" i="3"/>
  <c r="AD207" i="3"/>
  <c r="Z204" i="3"/>
  <c r="AB204" i="3"/>
  <c r="Y234" i="3"/>
  <c r="Z234" i="3"/>
  <c r="AA234" i="3"/>
  <c r="AB234" i="3"/>
  <c r="AC234" i="3"/>
  <c r="AD234" i="3"/>
  <c r="X234" i="3"/>
  <c r="E234" i="3"/>
  <c r="AN235" i="3" s="1"/>
  <c r="AR235" i="3" s="1"/>
  <c r="J234" i="3" s="1"/>
  <c r="X300" i="3"/>
  <c r="AC300" i="3"/>
  <c r="AD300" i="3"/>
  <c r="AB296" i="3"/>
  <c r="AA296" i="3"/>
  <c r="Z296" i="3"/>
  <c r="AF297" i="3"/>
  <c r="X297" i="3"/>
  <c r="U299" i="3"/>
  <c r="E299" i="3" s="1"/>
  <c r="AP299" i="3" s="1"/>
  <c r="X296" i="3"/>
  <c r="AD296" i="3"/>
  <c r="AC296" i="3"/>
  <c r="Z298" i="3"/>
  <c r="AA298" i="3"/>
  <c r="AB298" i="3"/>
  <c r="AF301" i="3"/>
  <c r="X301" i="3"/>
  <c r="Y301" i="3"/>
  <c r="Z294" i="3"/>
  <c r="AA294" i="3"/>
  <c r="AB294" i="3"/>
  <c r="U296" i="3"/>
  <c r="Y297" i="3" s="1"/>
  <c r="Z302" i="3"/>
  <c r="AA302" i="3"/>
  <c r="AB302" i="3"/>
  <c r="AB300" i="3"/>
  <c r="AA300" i="3"/>
  <c r="Z300" i="3"/>
  <c r="Y300" i="3"/>
  <c r="AF303" i="3"/>
  <c r="AF299" i="3"/>
  <c r="E290" i="3"/>
  <c r="AN291" i="3" s="1"/>
  <c r="X294" i="3"/>
  <c r="X298" i="3"/>
  <c r="X302" i="3"/>
  <c r="AF295" i="3"/>
  <c r="E284" i="3"/>
  <c r="AN285" i="3" s="1"/>
  <c r="E289" i="3"/>
  <c r="AP289" i="3" s="1"/>
  <c r="E292" i="3"/>
  <c r="AN293" i="3" s="1"/>
  <c r="E300" i="3"/>
  <c r="AN301" i="3" s="1"/>
  <c r="AC294" i="3"/>
  <c r="X295" i="3"/>
  <c r="Z297" i="3"/>
  <c r="U298" i="3"/>
  <c r="AC298" i="3"/>
  <c r="X299" i="3"/>
  <c r="Z301" i="3"/>
  <c r="AC302" i="3"/>
  <c r="X303" i="3"/>
  <c r="E286" i="3"/>
  <c r="AN287" i="3" s="1"/>
  <c r="E294" i="3"/>
  <c r="AN295" i="3" s="1"/>
  <c r="E297" i="3"/>
  <c r="AP297" i="3" s="1"/>
  <c r="E302" i="3"/>
  <c r="AN303" i="3" s="1"/>
  <c r="E287" i="3"/>
  <c r="AP287" i="3" s="1"/>
  <c r="U295" i="3"/>
  <c r="Y294" i="3" s="1"/>
  <c r="U303" i="3"/>
  <c r="E303" i="3" s="1"/>
  <c r="AP303" i="3" s="1"/>
  <c r="Z274" i="3"/>
  <c r="AA274" i="3"/>
  <c r="AB274" i="3"/>
  <c r="AF277" i="3"/>
  <c r="X277" i="3"/>
  <c r="X280" i="3"/>
  <c r="AC280" i="3"/>
  <c r="AD280" i="3"/>
  <c r="Z282" i="3"/>
  <c r="AA282" i="3"/>
  <c r="AB282" i="3"/>
  <c r="AB276" i="3"/>
  <c r="AA276" i="3"/>
  <c r="Z276" i="3"/>
  <c r="AB280" i="3"/>
  <c r="AA280" i="3"/>
  <c r="Z280" i="3"/>
  <c r="X276" i="3"/>
  <c r="AC276" i="3"/>
  <c r="AD276" i="3"/>
  <c r="Z278" i="3"/>
  <c r="AB278" i="3"/>
  <c r="AA278" i="3"/>
  <c r="AF281" i="3"/>
  <c r="X281" i="3"/>
  <c r="U276" i="3"/>
  <c r="Y276" i="3" s="1"/>
  <c r="E270" i="3"/>
  <c r="AN271" i="3" s="1"/>
  <c r="X274" i="3"/>
  <c r="X278" i="3"/>
  <c r="U281" i="3"/>
  <c r="Y281" i="3" s="1"/>
  <c r="X282" i="3"/>
  <c r="AF279" i="3"/>
  <c r="E269" i="3"/>
  <c r="AP269" i="3" s="1"/>
  <c r="E265" i="3"/>
  <c r="AP265" i="3" s="1"/>
  <c r="AC274" i="3"/>
  <c r="X275" i="3"/>
  <c r="Z277" i="3"/>
  <c r="U278" i="3"/>
  <c r="AC278" i="3"/>
  <c r="X279" i="3"/>
  <c r="Z281" i="3"/>
  <c r="AC282" i="3"/>
  <c r="X283" i="3"/>
  <c r="AF275" i="3"/>
  <c r="E266" i="3"/>
  <c r="AN267" i="3" s="1"/>
  <c r="E271" i="3"/>
  <c r="AP271" i="3" s="1"/>
  <c r="E274" i="3"/>
  <c r="AN275" i="3" s="1"/>
  <c r="E277" i="3"/>
  <c r="AP277" i="3" s="1"/>
  <c r="E282" i="3"/>
  <c r="AN283" i="3" s="1"/>
  <c r="E268" i="3"/>
  <c r="AN269" i="3" s="1"/>
  <c r="U275" i="3"/>
  <c r="Y274" i="3" s="1"/>
  <c r="U279" i="3"/>
  <c r="E279" i="3" s="1"/>
  <c r="AP279" i="3" s="1"/>
  <c r="U283" i="3"/>
  <c r="E283" i="3" s="1"/>
  <c r="AP283" i="3" s="1"/>
  <c r="AD256" i="3"/>
  <c r="E246" i="3"/>
  <c r="AN247" i="3" s="1"/>
  <c r="E250" i="3"/>
  <c r="AN251" i="3" s="1"/>
  <c r="E245" i="3"/>
  <c r="AP245" i="3" s="1"/>
  <c r="E248" i="3"/>
  <c r="AN249" i="3" s="1"/>
  <c r="E253" i="3"/>
  <c r="AP253" i="3" s="1"/>
  <c r="AA260" i="3"/>
  <c r="AB260" i="3"/>
  <c r="X262" i="3"/>
  <c r="AC262" i="3"/>
  <c r="AD262" i="3"/>
  <c r="X254" i="3"/>
  <c r="AD254" i="3"/>
  <c r="AC254" i="3"/>
  <c r="Y261" i="3"/>
  <c r="AG261" i="3" s="1"/>
  <c r="E261" i="3"/>
  <c r="AP261" i="3" s="1"/>
  <c r="Y260" i="3"/>
  <c r="AG260" i="3" s="1"/>
  <c r="E260" i="3"/>
  <c r="AN261" i="3" s="1"/>
  <c r="E225" i="3"/>
  <c r="AP225" i="3" s="1"/>
  <c r="E233" i="3"/>
  <c r="AP233" i="3" s="1"/>
  <c r="E228" i="3"/>
  <c r="AN229" i="3" s="1"/>
  <c r="E230" i="3"/>
  <c r="AN231" i="3" s="1"/>
  <c r="E229" i="3"/>
  <c r="AP229" i="3" s="1"/>
  <c r="E226" i="3"/>
  <c r="AN227" i="3" s="1"/>
  <c r="E231" i="3"/>
  <c r="AP231" i="3" s="1"/>
  <c r="E232" i="3"/>
  <c r="AN233" i="3" s="1"/>
  <c r="AA240" i="3"/>
  <c r="AB240" i="3"/>
  <c r="X242" i="3"/>
  <c r="AC242" i="3"/>
  <c r="Y255" i="3"/>
  <c r="AD260" i="3"/>
  <c r="AC260" i="3"/>
  <c r="X260" i="3"/>
  <c r="Y263" i="3"/>
  <c r="AD261" i="3"/>
  <c r="AE261" i="3"/>
  <c r="Z258" i="3"/>
  <c r="Y258" i="3"/>
  <c r="AB258" i="3"/>
  <c r="AA258" i="3"/>
  <c r="Y256" i="3"/>
  <c r="AF257" i="3"/>
  <c r="Y257" i="3"/>
  <c r="X257" i="3"/>
  <c r="AF259" i="3"/>
  <c r="Y259" i="3"/>
  <c r="X259" i="3"/>
  <c r="Y235" i="3"/>
  <c r="AG235" i="3" s="1"/>
  <c r="Y254" i="3"/>
  <c r="AF255" i="3"/>
  <c r="Z256" i="3"/>
  <c r="AA257" i="3"/>
  <c r="Y262" i="3"/>
  <c r="AF263" i="3"/>
  <c r="Z254" i="3"/>
  <c r="AA256" i="3"/>
  <c r="X258" i="3"/>
  <c r="AF261" i="3"/>
  <c r="Z262" i="3"/>
  <c r="AA254" i="3"/>
  <c r="X255" i="3"/>
  <c r="X256" i="3"/>
  <c r="AB256" i="3"/>
  <c r="AC258" i="3"/>
  <c r="Z260" i="3"/>
  <c r="AA262" i="3"/>
  <c r="X263" i="3"/>
  <c r="AC236" i="3"/>
  <c r="X236" i="3"/>
  <c r="AD236" i="3"/>
  <c r="Y236" i="3"/>
  <c r="X240" i="3"/>
  <c r="AD240" i="3"/>
  <c r="AC240" i="3"/>
  <c r="Y243" i="3"/>
  <c r="X239" i="3"/>
  <c r="AF239" i="3"/>
  <c r="Y239" i="3"/>
  <c r="Y216" i="3"/>
  <c r="AG216" i="3" s="1"/>
  <c r="Y237" i="3"/>
  <c r="E236" i="3"/>
  <c r="AN237" i="3" s="1"/>
  <c r="AR237" i="3" s="1"/>
  <c r="J236" i="3" s="1"/>
  <c r="AB242" i="3"/>
  <c r="AA242" i="3"/>
  <c r="Y242" i="3"/>
  <c r="Z242" i="3"/>
  <c r="AA218" i="3"/>
  <c r="Z218" i="3"/>
  <c r="X218" i="3"/>
  <c r="AD218" i="3"/>
  <c r="AC218" i="3"/>
  <c r="Z238" i="3"/>
  <c r="Y238" i="3"/>
  <c r="AB238" i="3"/>
  <c r="AA238" i="3"/>
  <c r="Y241" i="3"/>
  <c r="E240" i="3"/>
  <c r="AN241" i="3" s="1"/>
  <c r="AR241" i="3" s="1"/>
  <c r="J240" i="3" s="1"/>
  <c r="AD241" i="3"/>
  <c r="AE241" i="3"/>
  <c r="AF243" i="3"/>
  <c r="AA236" i="3"/>
  <c r="X237" i="3"/>
  <c r="X238" i="3"/>
  <c r="Y240" i="3"/>
  <c r="Z241" i="3"/>
  <c r="AF241" i="3"/>
  <c r="AD242" i="3"/>
  <c r="AF235" i="3"/>
  <c r="Z236" i="3"/>
  <c r="AA237" i="3"/>
  <c r="AF219" i="3"/>
  <c r="AB216" i="3"/>
  <c r="X235" i="3"/>
  <c r="AB236" i="3"/>
  <c r="AC238" i="3"/>
  <c r="Z240" i="3"/>
  <c r="X243" i="3"/>
  <c r="Z216" i="3"/>
  <c r="AD217" i="3"/>
  <c r="AE217" i="3"/>
  <c r="AD216" i="3"/>
  <c r="AC216" i="3"/>
  <c r="X216" i="3"/>
  <c r="AC222" i="3"/>
  <c r="X222" i="3"/>
  <c r="AD222" i="3"/>
  <c r="AF223" i="3"/>
  <c r="X223" i="3"/>
  <c r="Y223" i="3"/>
  <c r="Y222" i="3"/>
  <c r="Z222" i="3"/>
  <c r="AA222" i="3"/>
  <c r="AB222" i="3"/>
  <c r="Y221" i="3"/>
  <c r="AF221" i="3"/>
  <c r="X221" i="3"/>
  <c r="AB220" i="3"/>
  <c r="Y220" i="3"/>
  <c r="AA220" i="3"/>
  <c r="Z220" i="3"/>
  <c r="AD219" i="3"/>
  <c r="AE219" i="3"/>
  <c r="AD220" i="3"/>
  <c r="Z219" i="3"/>
  <c r="Y218" i="3"/>
  <c r="Y217" i="3"/>
  <c r="AF217" i="3"/>
  <c r="AC220" i="3"/>
  <c r="Y219" i="3"/>
  <c r="AB218" i="3"/>
  <c r="AD215" i="3"/>
  <c r="AC214" i="3"/>
  <c r="AD214" i="3"/>
  <c r="AF215" i="3"/>
  <c r="Y215" i="3"/>
  <c r="AG215" i="3" s="1"/>
  <c r="V214" i="3"/>
  <c r="Y214" i="3" s="1"/>
  <c r="V36" i="3"/>
  <c r="AB36" i="3" s="1"/>
  <c r="V12" i="3"/>
  <c r="AA12" i="3" s="1"/>
  <c r="V22" i="3"/>
  <c r="AB22" i="3" s="1"/>
  <c r="V30" i="3"/>
  <c r="Z30" i="3" s="1"/>
  <c r="V56" i="3"/>
  <c r="Z56" i="3" s="1"/>
  <c r="V66" i="3"/>
  <c r="Z66" i="3" s="1"/>
  <c r="V74" i="3"/>
  <c r="Z74" i="3" s="1"/>
  <c r="Y201" i="3"/>
  <c r="Y200" i="3"/>
  <c r="V8" i="3"/>
  <c r="Y8" i="3" s="1"/>
  <c r="V88" i="3"/>
  <c r="AB88" i="3" s="1"/>
  <c r="V16" i="3"/>
  <c r="Z16" i="3" s="1"/>
  <c r="U100" i="3"/>
  <c r="E100" i="3" s="1"/>
  <c r="AN101" i="3" s="1"/>
  <c r="AR101" i="3" s="1"/>
  <c r="J100" i="3" s="1"/>
  <c r="V44" i="3"/>
  <c r="AA44" i="3" s="1"/>
  <c r="Q5" i="3"/>
  <c r="V5" i="3" s="1"/>
  <c r="V10" i="3"/>
  <c r="AB10" i="3" s="1"/>
  <c r="V38" i="3"/>
  <c r="AA38" i="3" s="1"/>
  <c r="Q99" i="3"/>
  <c r="V99" i="3" s="1"/>
  <c r="AB99" i="3" s="1"/>
  <c r="Q91" i="3"/>
  <c r="V91" i="3" s="1"/>
  <c r="AB91" i="3" s="1"/>
  <c r="Q71" i="3"/>
  <c r="V71" i="3" s="1"/>
  <c r="AB71" i="3" s="1"/>
  <c r="Q59" i="3"/>
  <c r="V59" i="3" s="1"/>
  <c r="AB59" i="3" s="1"/>
  <c r="E397" i="3"/>
  <c r="E389" i="3"/>
  <c r="AP389" i="3" s="1"/>
  <c r="Q349" i="3"/>
  <c r="V349" i="3" s="1"/>
  <c r="AR257" i="3"/>
  <c r="J256" i="3" s="1"/>
  <c r="Q347" i="3"/>
  <c r="V347" i="3" s="1"/>
  <c r="Q351" i="3"/>
  <c r="V351" i="3" s="1"/>
  <c r="AC190" i="3"/>
  <c r="AB193" i="3"/>
  <c r="AC191" i="3"/>
  <c r="AR89" i="3"/>
  <c r="J88" i="3" s="1"/>
  <c r="AB201" i="3"/>
  <c r="AB200" i="3"/>
  <c r="AR255" i="3"/>
  <c r="J254" i="3" s="1"/>
  <c r="AR149" i="3"/>
  <c r="J148" i="3" s="1"/>
  <c r="Y151" i="3"/>
  <c r="AG151" i="3" s="1"/>
  <c r="Y198" i="3"/>
  <c r="AH198" i="3" s="1"/>
  <c r="AB170" i="3"/>
  <c r="Z163" i="3"/>
  <c r="Z162" i="3"/>
  <c r="AC151" i="3"/>
  <c r="AC179" i="3"/>
  <c r="AC164" i="3"/>
  <c r="AR263" i="3"/>
  <c r="J262" i="3" s="1"/>
  <c r="AC169" i="3"/>
  <c r="AA150" i="3"/>
  <c r="Y172" i="3"/>
  <c r="AH172" i="3" s="1"/>
  <c r="AC165" i="3"/>
  <c r="AR239" i="3"/>
  <c r="J238" i="3" s="1"/>
  <c r="AR197" i="3"/>
  <c r="J196" i="3" s="1"/>
  <c r="Z179" i="3"/>
  <c r="AA179" i="3"/>
  <c r="Z189" i="3"/>
  <c r="Z143" i="3"/>
  <c r="AA143" i="3"/>
  <c r="E249" i="3"/>
  <c r="AP249" i="3" s="1"/>
  <c r="AD160" i="3"/>
  <c r="AC160" i="3"/>
  <c r="AD154" i="3"/>
  <c r="AC154" i="3"/>
  <c r="AR189" i="3"/>
  <c r="J188" i="3" s="1"/>
  <c r="AC178" i="3"/>
  <c r="AR173" i="3"/>
  <c r="J172" i="3" s="1"/>
  <c r="Z167" i="3"/>
  <c r="AC158" i="3"/>
  <c r="E291" i="3"/>
  <c r="AP291" i="3" s="1"/>
  <c r="E272" i="3"/>
  <c r="AN273" i="3" s="1"/>
  <c r="AB166" i="3"/>
  <c r="Z166" i="3"/>
  <c r="E264" i="3"/>
  <c r="AN265" i="3" s="1"/>
  <c r="AC199" i="3"/>
  <c r="AC195" i="3"/>
  <c r="AC186" i="3"/>
  <c r="Z171" i="3"/>
  <c r="Y165" i="3"/>
  <c r="AG165" i="3" s="1"/>
  <c r="AR157" i="3"/>
  <c r="J156" i="3" s="1"/>
  <c r="AD153" i="3"/>
  <c r="AR177" i="3"/>
  <c r="J176" i="3" s="1"/>
  <c r="AR159" i="3"/>
  <c r="J158" i="3" s="1"/>
  <c r="AC196" i="3"/>
  <c r="AD196" i="3"/>
  <c r="AR191" i="3"/>
  <c r="J190" i="3" s="1"/>
  <c r="AC181" i="3"/>
  <c r="AD181" i="3"/>
  <c r="AC189" i="3"/>
  <c r="AD189" i="3"/>
  <c r="Y199" i="3"/>
  <c r="AH199" i="3" s="1"/>
  <c r="AA199" i="3"/>
  <c r="Z186" i="3"/>
  <c r="AA186" i="3"/>
  <c r="AR185" i="3"/>
  <c r="J184" i="3" s="1"/>
  <c r="AC180" i="3"/>
  <c r="AD180" i="3"/>
  <c r="AB173" i="3"/>
  <c r="AA173" i="3"/>
  <c r="Z173" i="3"/>
  <c r="AC167" i="3"/>
  <c r="AD167" i="3"/>
  <c r="AR171" i="3"/>
  <c r="J170" i="3" s="1"/>
  <c r="AD197" i="3"/>
  <c r="AC194" i="3"/>
  <c r="AR259" i="3"/>
  <c r="J258" i="3" s="1"/>
  <c r="Z192" i="3"/>
  <c r="AR165" i="3"/>
  <c r="J164" i="3" s="1"/>
  <c r="AR163" i="3"/>
  <c r="J162" i="3" s="1"/>
  <c r="Z160" i="3"/>
  <c r="AA160" i="3"/>
  <c r="AC152" i="3"/>
  <c r="AD152" i="3"/>
  <c r="AD143" i="3"/>
  <c r="AC143" i="3"/>
  <c r="AC198" i="3"/>
  <c r="AC187" i="3"/>
  <c r="AA178" i="3"/>
  <c r="AC172" i="3"/>
  <c r="AC162" i="3"/>
  <c r="AD162" i="3"/>
  <c r="Z161" i="3"/>
  <c r="AA161" i="3"/>
  <c r="AB159" i="3"/>
  <c r="AD156" i="3"/>
  <c r="Y154" i="3"/>
  <c r="AH154" i="3" s="1"/>
  <c r="AA154" i="3"/>
  <c r="Z151" i="3"/>
  <c r="AA151" i="3"/>
  <c r="AD150" i="3"/>
  <c r="AC150" i="3"/>
  <c r="AC145" i="3"/>
  <c r="AD145" i="3"/>
  <c r="AC144" i="3"/>
  <c r="AD144" i="3"/>
  <c r="AR201" i="3"/>
  <c r="J200" i="3" s="1"/>
  <c r="AR199" i="3"/>
  <c r="J198" i="3" s="1"/>
  <c r="Y194" i="3"/>
  <c r="AG194" i="3" s="1"/>
  <c r="AR193" i="3"/>
  <c r="J192" i="3" s="1"/>
  <c r="AD188" i="3"/>
  <c r="AA187" i="3"/>
  <c r="AR181" i="3"/>
  <c r="J180" i="3" s="1"/>
  <c r="Y178" i="3"/>
  <c r="AG178" i="3" s="1"/>
  <c r="AR179" i="3"/>
  <c r="J178" i="3" s="1"/>
  <c r="AA172" i="3"/>
  <c r="AR169" i="3"/>
  <c r="J168" i="3" s="1"/>
  <c r="AD166" i="3"/>
  <c r="Y158" i="3"/>
  <c r="AH158" i="3" s="1"/>
  <c r="AA158" i="3"/>
  <c r="AR153" i="3"/>
  <c r="J152" i="3" s="1"/>
  <c r="Z142" i="3"/>
  <c r="AA142" i="3"/>
  <c r="AD157" i="3"/>
  <c r="E301" i="3"/>
  <c r="AP301" i="3" s="1"/>
  <c r="E293" i="3"/>
  <c r="AP293" i="3" s="1"/>
  <c r="Y159" i="3"/>
  <c r="AH159" i="3" s="1"/>
  <c r="AR143" i="3"/>
  <c r="J142" i="3" s="1"/>
  <c r="E280" i="3"/>
  <c r="AN281" i="3" s="1"/>
  <c r="AR243" i="3"/>
  <c r="J242" i="3" s="1"/>
  <c r="AR175" i="3"/>
  <c r="J174" i="3" s="1"/>
  <c r="AR195" i="3"/>
  <c r="J194" i="3" s="1"/>
  <c r="AA197" i="3"/>
  <c r="Y197" i="3"/>
  <c r="AA196" i="3"/>
  <c r="Y196" i="3"/>
  <c r="AB191" i="3"/>
  <c r="Z191" i="3"/>
  <c r="AC185" i="3"/>
  <c r="AD185" i="3"/>
  <c r="AC184" i="3"/>
  <c r="AD184" i="3"/>
  <c r="AB182" i="3"/>
  <c r="Y182" i="3"/>
  <c r="Z182" i="3"/>
  <c r="AR183" i="3"/>
  <c r="J182" i="3" s="1"/>
  <c r="AA180" i="3"/>
  <c r="AB180" i="3"/>
  <c r="Y180" i="3"/>
  <c r="Y177" i="3"/>
  <c r="Z177" i="3"/>
  <c r="AA177" i="3"/>
  <c r="Y176" i="3"/>
  <c r="Z176" i="3"/>
  <c r="AA176" i="3"/>
  <c r="AB164" i="3"/>
  <c r="Z164" i="3"/>
  <c r="Y164" i="3"/>
  <c r="AA164" i="3"/>
  <c r="Y156" i="3"/>
  <c r="AA156" i="3"/>
  <c r="AB156" i="3"/>
  <c r="AD201" i="3"/>
  <c r="AD200" i="3"/>
  <c r="AB198" i="3"/>
  <c r="Z198" i="3"/>
  <c r="Y193" i="3"/>
  <c r="AA193" i="3"/>
  <c r="Y192" i="3"/>
  <c r="AA192" i="3"/>
  <c r="AB183" i="3"/>
  <c r="Y183" i="3"/>
  <c r="Z183" i="3"/>
  <c r="AC182" i="3"/>
  <c r="AD182" i="3"/>
  <c r="AC177" i="3"/>
  <c r="AD177" i="3"/>
  <c r="AC176" i="3"/>
  <c r="AD176" i="3"/>
  <c r="AB174" i="3"/>
  <c r="Y174" i="3"/>
  <c r="Z174" i="3"/>
  <c r="AR167" i="3"/>
  <c r="J166" i="3" s="1"/>
  <c r="AC163" i="3"/>
  <c r="AD163" i="3"/>
  <c r="Y157" i="3"/>
  <c r="AA157" i="3"/>
  <c r="AB157" i="3"/>
  <c r="AB199" i="3"/>
  <c r="Z199" i="3"/>
  <c r="Y195" i="3"/>
  <c r="Z194" i="3"/>
  <c r="AB194" i="3"/>
  <c r="AA191" i="3"/>
  <c r="Y190" i="3"/>
  <c r="AA189" i="3"/>
  <c r="Y189" i="3"/>
  <c r="Y187" i="3"/>
  <c r="AC183" i="3"/>
  <c r="AD183" i="3"/>
  <c r="AB175" i="3"/>
  <c r="Y175" i="3"/>
  <c r="Z175" i="3"/>
  <c r="AC174" i="3"/>
  <c r="AD174" i="3"/>
  <c r="AD168" i="3"/>
  <c r="Y168" i="3"/>
  <c r="AD161" i="3"/>
  <c r="Y161" i="3"/>
  <c r="AD134" i="3"/>
  <c r="AA201" i="3"/>
  <c r="AA200" i="3"/>
  <c r="AA198" i="3"/>
  <c r="AB197" i="3"/>
  <c r="AB196" i="3"/>
  <c r="Z195" i="3"/>
  <c r="AB195" i="3"/>
  <c r="AD193" i="3"/>
  <c r="AD192" i="3"/>
  <c r="Y191" i="3"/>
  <c r="AB190" i="3"/>
  <c r="Z190" i="3"/>
  <c r="AA188" i="3"/>
  <c r="AB188" i="3"/>
  <c r="Y188" i="3"/>
  <c r="Y186" i="3"/>
  <c r="AR187" i="3"/>
  <c r="J186" i="3" s="1"/>
  <c r="Y185" i="3"/>
  <c r="Z185" i="3"/>
  <c r="AA185" i="3"/>
  <c r="Y184" i="3"/>
  <c r="Z184" i="3"/>
  <c r="AA184" i="3"/>
  <c r="AA182" i="3"/>
  <c r="AA181" i="3"/>
  <c r="AB181" i="3"/>
  <c r="Y181" i="3"/>
  <c r="Y179" i="3"/>
  <c r="AC175" i="3"/>
  <c r="AD175" i="3"/>
  <c r="AD173" i="3"/>
  <c r="Y173" i="3"/>
  <c r="Z169" i="3"/>
  <c r="AB169" i="3"/>
  <c r="Y169" i="3"/>
  <c r="AA169" i="3"/>
  <c r="AB187" i="3"/>
  <c r="AB186" i="3"/>
  <c r="AB179" i="3"/>
  <c r="AB178" i="3"/>
  <c r="AA171" i="3"/>
  <c r="Y171" i="3"/>
  <c r="AA170" i="3"/>
  <c r="Y170" i="3"/>
  <c r="AB165" i="3"/>
  <c r="Z165" i="3"/>
  <c r="AD155" i="3"/>
  <c r="Y155" i="3"/>
  <c r="AD142" i="3"/>
  <c r="Y142" i="3"/>
  <c r="AB172" i="3"/>
  <c r="Z172" i="3"/>
  <c r="Y167" i="3"/>
  <c r="AA167" i="3"/>
  <c r="Y166" i="3"/>
  <c r="AA166" i="3"/>
  <c r="AA153" i="3"/>
  <c r="AB153" i="3"/>
  <c r="Y153" i="3"/>
  <c r="AC142" i="3"/>
  <c r="AD171" i="3"/>
  <c r="AD170" i="3"/>
  <c r="Z168" i="3"/>
  <c r="AB168" i="3"/>
  <c r="AA163" i="3"/>
  <c r="Y163" i="3"/>
  <c r="AA162" i="3"/>
  <c r="Y162" i="3"/>
  <c r="Y160" i="3"/>
  <c r="AR161" i="3"/>
  <c r="J160" i="3" s="1"/>
  <c r="AD159" i="3"/>
  <c r="AC159" i="3"/>
  <c r="AC147" i="3"/>
  <c r="AD147" i="3"/>
  <c r="AR145" i="3"/>
  <c r="J144" i="3" s="1"/>
  <c r="AB161" i="3"/>
  <c r="AB160" i="3"/>
  <c r="Z158" i="3"/>
  <c r="AB158" i="3"/>
  <c r="AA152" i="3"/>
  <c r="AB152" i="3"/>
  <c r="Y152" i="3"/>
  <c r="Y150" i="3"/>
  <c r="AR151" i="3"/>
  <c r="J150" i="3" s="1"/>
  <c r="Y149" i="3"/>
  <c r="Z149" i="3"/>
  <c r="AA149" i="3"/>
  <c r="Y148" i="3"/>
  <c r="Z148" i="3"/>
  <c r="AA148" i="3"/>
  <c r="AA145" i="3"/>
  <c r="AB145" i="3"/>
  <c r="Y145" i="3"/>
  <c r="Y143" i="3"/>
  <c r="AB154" i="3"/>
  <c r="Z154" i="3"/>
  <c r="AC149" i="3"/>
  <c r="AD149" i="3"/>
  <c r="AC148" i="3"/>
  <c r="AD148" i="3"/>
  <c r="AB146" i="3"/>
  <c r="Y146" i="3"/>
  <c r="Z146" i="3"/>
  <c r="AR147" i="3"/>
  <c r="J146" i="3" s="1"/>
  <c r="AA144" i="3"/>
  <c r="AB144" i="3"/>
  <c r="Y144" i="3"/>
  <c r="AA159" i="3"/>
  <c r="AB155" i="3"/>
  <c r="Z155" i="3"/>
  <c r="AR155" i="3"/>
  <c r="J154" i="3" s="1"/>
  <c r="AB147" i="3"/>
  <c r="Y147" i="3"/>
  <c r="Z147" i="3"/>
  <c r="AC146" i="3"/>
  <c r="AD146" i="3"/>
  <c r="AB151" i="3"/>
  <c r="AB150" i="3"/>
  <c r="AB143" i="3"/>
  <c r="AB142" i="3"/>
  <c r="AR139" i="3"/>
  <c r="J138" i="3" s="1"/>
  <c r="AC135" i="3"/>
  <c r="AD135" i="3"/>
  <c r="Z141" i="3"/>
  <c r="AA141" i="3"/>
  <c r="Z133" i="3"/>
  <c r="AA133" i="3"/>
  <c r="AA140" i="3"/>
  <c r="AA132" i="3"/>
  <c r="AD140" i="3"/>
  <c r="AC140" i="3"/>
  <c r="AR137" i="3"/>
  <c r="J136" i="3" s="1"/>
  <c r="AD132" i="3"/>
  <c r="AC132" i="3"/>
  <c r="AA134" i="3"/>
  <c r="AB134" i="3"/>
  <c r="Z134" i="3"/>
  <c r="Y134" i="3"/>
  <c r="AA135" i="3"/>
  <c r="AB135" i="3"/>
  <c r="Y135" i="3"/>
  <c r="Z135" i="3"/>
  <c r="AR135" i="3"/>
  <c r="J134" i="3" s="1"/>
  <c r="AD141" i="3"/>
  <c r="AC141" i="3"/>
  <c r="Y138" i="3"/>
  <c r="Z138" i="3"/>
  <c r="AA138" i="3"/>
  <c r="AB138" i="3"/>
  <c r="AD133" i="3"/>
  <c r="AC133" i="3"/>
  <c r="Y140" i="3"/>
  <c r="E140" i="3"/>
  <c r="AN141" i="3" s="1"/>
  <c r="AR141" i="3" s="1"/>
  <c r="J140" i="3" s="1"/>
  <c r="Y141" i="3"/>
  <c r="Y139" i="3"/>
  <c r="AB139" i="3"/>
  <c r="Z139" i="3"/>
  <c r="AA139" i="3"/>
  <c r="AC137" i="3"/>
  <c r="AD137" i="3"/>
  <c r="AC136" i="3"/>
  <c r="AD136" i="3"/>
  <c r="E132" i="3"/>
  <c r="AN133" i="3" s="1"/>
  <c r="AR133" i="3" s="1"/>
  <c r="J132" i="3" s="1"/>
  <c r="Y132" i="3"/>
  <c r="Y133" i="3"/>
  <c r="AR59" i="3"/>
  <c r="J58" i="3" s="1"/>
  <c r="V89" i="3"/>
  <c r="AB89" i="3" s="1"/>
  <c r="AB141" i="3"/>
  <c r="AB140" i="3"/>
  <c r="Z137" i="3"/>
  <c r="Z136" i="3"/>
  <c r="AB133" i="3"/>
  <c r="AB132" i="3"/>
  <c r="AD139" i="3"/>
  <c r="AD138" i="3"/>
  <c r="Y137" i="3"/>
  <c r="Y136" i="3"/>
  <c r="AA137" i="3"/>
  <c r="AA136" i="3"/>
  <c r="AR99" i="3"/>
  <c r="J98" i="3" s="1"/>
  <c r="AR71" i="3"/>
  <c r="J70" i="3" s="1"/>
  <c r="AR33" i="3"/>
  <c r="J32" i="3" s="1"/>
  <c r="AR93" i="3"/>
  <c r="J92" i="3" s="1"/>
  <c r="V92" i="3"/>
  <c r="AB92" i="3" s="1"/>
  <c r="BP1307" i="2"/>
  <c r="BO1307" i="2" s="1"/>
  <c r="X1307" i="2" s="1"/>
  <c r="AR83" i="3"/>
  <c r="J82" i="3" s="1"/>
  <c r="AR77" i="3"/>
  <c r="J76" i="3" s="1"/>
  <c r="AR81" i="3"/>
  <c r="J80" i="3" s="1"/>
  <c r="AR75" i="3"/>
  <c r="J74" i="3" s="1"/>
  <c r="AR67" i="3"/>
  <c r="J66" i="3" s="1"/>
  <c r="AR31" i="3"/>
  <c r="J30" i="3" s="1"/>
  <c r="AR79" i="3"/>
  <c r="J78" i="3" s="1"/>
  <c r="AR73" i="3"/>
  <c r="J72" i="3" s="1"/>
  <c r="AR91" i="3"/>
  <c r="J90" i="3" s="1"/>
  <c r="AR87" i="3"/>
  <c r="J86" i="3" s="1"/>
  <c r="AR95" i="3"/>
  <c r="J94" i="3" s="1"/>
  <c r="AR85" i="3"/>
  <c r="J84" i="3" s="1"/>
  <c r="AR69" i="3"/>
  <c r="J68" i="3" s="1"/>
  <c r="AR53" i="3"/>
  <c r="J52" i="3" s="1"/>
  <c r="AR97" i="3"/>
  <c r="J96" i="3" s="1"/>
  <c r="AR47" i="3"/>
  <c r="J46" i="3" s="1"/>
  <c r="V84" i="3"/>
  <c r="AB84" i="3" s="1"/>
  <c r="AR63" i="3"/>
  <c r="J62" i="3" s="1"/>
  <c r="AR55" i="3"/>
  <c r="J54" i="3" s="1"/>
  <c r="V96" i="3"/>
  <c r="AB96" i="3" s="1"/>
  <c r="AR35" i="3"/>
  <c r="J34" i="3" s="1"/>
  <c r="AR61" i="3"/>
  <c r="J60" i="3" s="1"/>
  <c r="AA98" i="3"/>
  <c r="AR43" i="3"/>
  <c r="J42" i="3" s="1"/>
  <c r="AR37" i="3"/>
  <c r="J36" i="3" s="1"/>
  <c r="AR49" i="3"/>
  <c r="J48" i="3" s="1"/>
  <c r="AR41" i="3"/>
  <c r="J40" i="3" s="1"/>
  <c r="AR57" i="3"/>
  <c r="J56" i="3" s="1"/>
  <c r="AR51" i="3"/>
  <c r="J50" i="3" s="1"/>
  <c r="AR39" i="3"/>
  <c r="J38" i="3" s="1"/>
  <c r="AR65" i="3"/>
  <c r="J64" i="3" s="1"/>
  <c r="AR45" i="3"/>
  <c r="J44" i="3" s="1"/>
  <c r="Z98" i="3"/>
  <c r="V37" i="3"/>
  <c r="AB37" i="3" s="1"/>
  <c r="V67" i="3"/>
  <c r="AB67" i="3" s="1"/>
  <c r="V100" i="3"/>
  <c r="AA90" i="3"/>
  <c r="Z90" i="3"/>
  <c r="AC98" i="3"/>
  <c r="AD98" i="3"/>
  <c r="AC90" i="3"/>
  <c r="AD90" i="3"/>
  <c r="AB70" i="3"/>
  <c r="Y69" i="3"/>
  <c r="AH69" i="3" s="1"/>
  <c r="BK1307" i="2"/>
  <c r="BT1307" i="2" s="1"/>
  <c r="AD72" i="3"/>
  <c r="V45" i="3"/>
  <c r="AA45" i="3" s="1"/>
  <c r="AD95" i="3"/>
  <c r="AD87" i="3"/>
  <c r="AD53" i="3"/>
  <c r="AC53" i="3"/>
  <c r="AB97" i="3"/>
  <c r="Y97" i="3"/>
  <c r="Z97" i="3"/>
  <c r="V82" i="3"/>
  <c r="AB82" i="3" s="1"/>
  <c r="V83" i="3"/>
  <c r="AB83" i="3" s="1"/>
  <c r="AC99" i="3"/>
  <c r="AD99" i="3"/>
  <c r="AA95" i="3"/>
  <c r="Z95" i="3"/>
  <c r="AB95" i="3"/>
  <c r="Y95" i="3"/>
  <c r="AD88" i="3"/>
  <c r="AC88" i="3"/>
  <c r="AA87" i="3"/>
  <c r="Z87" i="3"/>
  <c r="AB87" i="3"/>
  <c r="Y87" i="3"/>
  <c r="Z85" i="3"/>
  <c r="Y85" i="3"/>
  <c r="AA85" i="3"/>
  <c r="AB85" i="3"/>
  <c r="AC70" i="3"/>
  <c r="AD70" i="3"/>
  <c r="AD61" i="3"/>
  <c r="AC61" i="3"/>
  <c r="AC101" i="3"/>
  <c r="Z101" i="3"/>
  <c r="AA101" i="3"/>
  <c r="AB101" i="3"/>
  <c r="AC96" i="3"/>
  <c r="AD93" i="3"/>
  <c r="AC93" i="3"/>
  <c r="Z93" i="3"/>
  <c r="Y93" i="3"/>
  <c r="AA93" i="3"/>
  <c r="AB93" i="3"/>
  <c r="AD85" i="3"/>
  <c r="AC85" i="3"/>
  <c r="V46" i="3"/>
  <c r="AB46" i="3" s="1"/>
  <c r="V32" i="3"/>
  <c r="AB32" i="3" s="1"/>
  <c r="AC64" i="3"/>
  <c r="V57" i="3"/>
  <c r="AA57" i="3" s="1"/>
  <c r="V52" i="3"/>
  <c r="Y52" i="3" s="1"/>
  <c r="AD100" i="3"/>
  <c r="Y98" i="3"/>
  <c r="AD97" i="3"/>
  <c r="V94" i="3"/>
  <c r="AD92" i="3"/>
  <c r="Y90" i="3"/>
  <c r="AD89" i="3"/>
  <c r="V86" i="3"/>
  <c r="AD84" i="3"/>
  <c r="AD94" i="3"/>
  <c r="AD91" i="3"/>
  <c r="AD86" i="3"/>
  <c r="Y53" i="3"/>
  <c r="AG53" i="3" s="1"/>
  <c r="Z73" i="3"/>
  <c r="AB73" i="3"/>
  <c r="AC63" i="3"/>
  <c r="AD63" i="3"/>
  <c r="AC81" i="3"/>
  <c r="AD81" i="3"/>
  <c r="AC66" i="3"/>
  <c r="AD66" i="3"/>
  <c r="AC55" i="3"/>
  <c r="AD55" i="3"/>
  <c r="V40" i="3"/>
  <c r="AB40" i="3" s="1"/>
  <c r="V76" i="3"/>
  <c r="Z76" i="3" s="1"/>
  <c r="AD71" i="3"/>
  <c r="V68" i="3"/>
  <c r="AA68" i="3" s="1"/>
  <c r="Y61" i="3"/>
  <c r="AH61" i="3" s="1"/>
  <c r="AD58" i="3"/>
  <c r="AC56" i="3"/>
  <c r="V48" i="3"/>
  <c r="AB48" i="3" s="1"/>
  <c r="AD76" i="3"/>
  <c r="V75" i="3"/>
  <c r="AB75" i="3" s="1"/>
  <c r="AD74" i="3"/>
  <c r="V72" i="3"/>
  <c r="AA72" i="3" s="1"/>
  <c r="AC69" i="3"/>
  <c r="V64" i="3"/>
  <c r="AB64" i="3" s="1"/>
  <c r="V60" i="3"/>
  <c r="AA60" i="3" s="1"/>
  <c r="AC79" i="3"/>
  <c r="AD79" i="3"/>
  <c r="AC46" i="3"/>
  <c r="AD46" i="3"/>
  <c r="AC38" i="3"/>
  <c r="AD38" i="3"/>
  <c r="AC82" i="3"/>
  <c r="AD82" i="3"/>
  <c r="AD77" i="3"/>
  <c r="AC77" i="3"/>
  <c r="AC43" i="3"/>
  <c r="AD43" i="3"/>
  <c r="AD80" i="3"/>
  <c r="AC80" i="3"/>
  <c r="Z77" i="3"/>
  <c r="AA77" i="3"/>
  <c r="AB77" i="3"/>
  <c r="Y77" i="3"/>
  <c r="AD73" i="3"/>
  <c r="AC73" i="3"/>
  <c r="AC35" i="3"/>
  <c r="AD35" i="3"/>
  <c r="AC51" i="3"/>
  <c r="AD51" i="3"/>
  <c r="AB81" i="3"/>
  <c r="Y81" i="3"/>
  <c r="Z81" i="3"/>
  <c r="AA81" i="3"/>
  <c r="AA79" i="3"/>
  <c r="AB79" i="3"/>
  <c r="Y79" i="3"/>
  <c r="Z79" i="3"/>
  <c r="AB65" i="3"/>
  <c r="Y65" i="3"/>
  <c r="Z65" i="3"/>
  <c r="AC62" i="3"/>
  <c r="AD62" i="3"/>
  <c r="V55" i="3"/>
  <c r="V54" i="3"/>
  <c r="V78" i="3"/>
  <c r="AA73" i="3"/>
  <c r="Z69" i="3"/>
  <c r="AB69" i="3"/>
  <c r="AC68" i="3"/>
  <c r="AD68" i="3"/>
  <c r="AC67" i="3"/>
  <c r="AD67" i="3"/>
  <c r="AC65" i="3"/>
  <c r="AD65" i="3"/>
  <c r="AC54" i="3"/>
  <c r="AD54" i="3"/>
  <c r="V39" i="3"/>
  <c r="Z39" i="3" s="1"/>
  <c r="AD83" i="3"/>
  <c r="V80" i="3"/>
  <c r="AD78" i="3"/>
  <c r="AD75" i="3"/>
  <c r="Y73" i="3"/>
  <c r="Y70" i="3"/>
  <c r="AA70" i="3"/>
  <c r="AC60" i="3"/>
  <c r="AD60" i="3"/>
  <c r="AC59" i="3"/>
  <c r="AD59" i="3"/>
  <c r="AA58" i="3"/>
  <c r="AB58" i="3"/>
  <c r="Y58" i="3"/>
  <c r="AC57" i="3"/>
  <c r="AD57" i="3"/>
  <c r="Z53" i="3"/>
  <c r="AA53" i="3"/>
  <c r="AB53" i="3"/>
  <c r="AA69" i="3"/>
  <c r="AA65" i="3"/>
  <c r="V63" i="3"/>
  <c r="V62" i="3"/>
  <c r="Z61" i="3"/>
  <c r="AA61" i="3"/>
  <c r="AB61" i="3"/>
  <c r="AD52" i="3"/>
  <c r="AA51" i="3"/>
  <c r="AB51" i="3"/>
  <c r="Y51" i="3"/>
  <c r="Z51" i="3"/>
  <c r="AD44" i="3"/>
  <c r="AC44" i="3"/>
  <c r="AA43" i="3"/>
  <c r="AB43" i="3"/>
  <c r="Y43" i="3"/>
  <c r="Z43" i="3"/>
  <c r="AD36" i="3"/>
  <c r="AC36" i="3"/>
  <c r="AA35" i="3"/>
  <c r="Z35" i="3"/>
  <c r="AB35" i="3"/>
  <c r="Y35" i="3"/>
  <c r="AD49" i="3"/>
  <c r="AC49" i="3"/>
  <c r="Z49" i="3"/>
  <c r="AA49" i="3"/>
  <c r="AB49" i="3"/>
  <c r="Y49" i="3"/>
  <c r="Y47" i="3"/>
  <c r="Z47" i="3"/>
  <c r="AA47" i="3"/>
  <c r="AB47" i="3"/>
  <c r="AD41" i="3"/>
  <c r="AC41" i="3"/>
  <c r="Z41" i="3"/>
  <c r="AA41" i="3"/>
  <c r="AB41" i="3"/>
  <c r="Y41" i="3"/>
  <c r="AD33" i="3"/>
  <c r="AC33" i="3"/>
  <c r="Z33" i="3"/>
  <c r="AA33" i="3"/>
  <c r="AB33" i="3"/>
  <c r="Y33" i="3"/>
  <c r="V50" i="3"/>
  <c r="AD48" i="3"/>
  <c r="AD45" i="3"/>
  <c r="V42" i="3"/>
  <c r="AD40" i="3"/>
  <c r="AD37" i="3"/>
  <c r="V34" i="3"/>
  <c r="AD32" i="3"/>
  <c r="AD50" i="3"/>
  <c r="AD47" i="3"/>
  <c r="AD42" i="3"/>
  <c r="AD39" i="3"/>
  <c r="AD34" i="3"/>
  <c r="BT1308" i="2"/>
  <c r="CA1308" i="2" s="1"/>
  <c r="CC1308" i="2" s="1"/>
  <c r="BV1307" i="2"/>
  <c r="T1307" i="2"/>
  <c r="V23" i="3"/>
  <c r="AB23" i="3" s="1"/>
  <c r="BR1308" i="2"/>
  <c r="BY1308" i="2" s="1"/>
  <c r="CB1308" i="2" s="1"/>
  <c r="BR1307" i="2"/>
  <c r="BX1308" i="2"/>
  <c r="BV1308" i="2"/>
  <c r="V11" i="3"/>
  <c r="Y11" i="3" s="1"/>
  <c r="V14" i="3"/>
  <c r="AB14" i="3" s="1"/>
  <c r="AD30" i="3"/>
  <c r="AC30" i="3"/>
  <c r="AC31" i="3"/>
  <c r="AD31" i="3"/>
  <c r="V31" i="3"/>
  <c r="AC6" i="3"/>
  <c r="AD6" i="3"/>
  <c r="AC14" i="3"/>
  <c r="AD14" i="3"/>
  <c r="AC22" i="3"/>
  <c r="AD22" i="3"/>
  <c r="AC10" i="3"/>
  <c r="AD10" i="3"/>
  <c r="AD26" i="3"/>
  <c r="V26" i="3"/>
  <c r="Y26" i="3" s="1"/>
  <c r="AD18" i="3"/>
  <c r="V18" i="3"/>
  <c r="Y18" i="3" s="1"/>
  <c r="V6" i="3"/>
  <c r="AC29" i="3"/>
  <c r="AC24" i="3"/>
  <c r="AD24" i="3"/>
  <c r="V20" i="3"/>
  <c r="V21" i="3"/>
  <c r="AC25" i="3"/>
  <c r="AC20" i="3"/>
  <c r="AD20" i="3"/>
  <c r="AB19" i="3"/>
  <c r="Y19" i="3"/>
  <c r="Z19" i="3"/>
  <c r="AD17" i="3"/>
  <c r="AC17" i="3"/>
  <c r="V28" i="3"/>
  <c r="V29" i="3"/>
  <c r="AC21" i="3"/>
  <c r="AD9" i="3"/>
  <c r="AC9" i="3"/>
  <c r="AC28" i="3"/>
  <c r="AD28" i="3"/>
  <c r="AB27" i="3"/>
  <c r="Y27" i="3"/>
  <c r="Z27" i="3"/>
  <c r="V24" i="3"/>
  <c r="V25" i="3"/>
  <c r="AA19" i="3"/>
  <c r="AD13" i="3"/>
  <c r="AC13" i="3"/>
  <c r="AA7" i="3"/>
  <c r="AD27" i="3"/>
  <c r="AD23" i="3"/>
  <c r="AD19" i="3"/>
  <c r="V17" i="3"/>
  <c r="AD15" i="3"/>
  <c r="Z15" i="3"/>
  <c r="V13" i="3"/>
  <c r="AD11" i="3"/>
  <c r="V9" i="3"/>
  <c r="AD7" i="3"/>
  <c r="Z7" i="3"/>
  <c r="AA15" i="3"/>
  <c r="AD16" i="3"/>
  <c r="Y15" i="3"/>
  <c r="AD12" i="3"/>
  <c r="AD8" i="3"/>
  <c r="Y7" i="3"/>
  <c r="E5" i="3"/>
  <c r="AP5" i="3" s="1"/>
  <c r="E4" i="3"/>
  <c r="AN5" i="3" s="1"/>
  <c r="AA4" i="3"/>
  <c r="Z4" i="3"/>
  <c r="AB4" i="3"/>
  <c r="Y4" i="3"/>
  <c r="AC4" i="3"/>
  <c r="AC5" i="3"/>
  <c r="AR27" i="3"/>
  <c r="J26" i="3" s="1"/>
  <c r="AR25" i="3"/>
  <c r="J24" i="3" s="1"/>
  <c r="AR23" i="3"/>
  <c r="J22" i="3" s="1"/>
  <c r="AR21" i="3"/>
  <c r="J20" i="3" s="1"/>
  <c r="AR19" i="3"/>
  <c r="J18" i="3" s="1"/>
  <c r="AR17" i="3"/>
  <c r="J16" i="3" s="1"/>
  <c r="AR15" i="3"/>
  <c r="J14" i="3" s="1"/>
  <c r="AR13" i="3"/>
  <c r="J12" i="3" s="1"/>
  <c r="AR11" i="3"/>
  <c r="J10" i="3" s="1"/>
  <c r="AR9" i="3"/>
  <c r="J8" i="3" s="1"/>
  <c r="AR7" i="3"/>
  <c r="J6" i="3" s="1"/>
  <c r="AR29" i="3"/>
  <c r="J28" i="3" s="1"/>
  <c r="AB44" i="6"/>
  <c r="AN44" i="6" s="1"/>
  <c r="AK216" i="6"/>
  <c r="AK212" i="6"/>
  <c r="AD212" i="6"/>
  <c r="AP212" i="6" s="1"/>
  <c r="AD210" i="6"/>
  <c r="AE210" i="6" s="1"/>
  <c r="AQ210" i="6" s="1"/>
  <c r="X227" i="6"/>
  <c r="Y227" i="6" s="1"/>
  <c r="AI227" i="6" s="1"/>
  <c r="X212" i="6"/>
  <c r="Y212" i="6" s="1"/>
  <c r="AI212" i="6" s="1"/>
  <c r="AK210" i="6"/>
  <c r="AO220" i="6"/>
  <c r="X224" i="6"/>
  <c r="Y224" i="6" s="1"/>
  <c r="AI224" i="6" s="1"/>
  <c r="X206" i="6"/>
  <c r="Y206" i="6" s="1"/>
  <c r="AI206" i="6" s="1"/>
  <c r="X226" i="6"/>
  <c r="Y226" i="6" s="1"/>
  <c r="AI226" i="6" s="1"/>
  <c r="X198" i="6"/>
  <c r="Y198" i="6" s="1"/>
  <c r="AI198" i="6" s="1"/>
  <c r="AO197" i="6"/>
  <c r="AO223" i="6"/>
  <c r="AK208" i="6"/>
  <c r="AO203" i="6"/>
  <c r="AB86" i="6"/>
  <c r="AN86" i="6" s="1"/>
  <c r="AS86" i="6" s="1"/>
  <c r="K86" i="6" s="1"/>
  <c r="Q86" i="6" s="1"/>
  <c r="F86" i="6" s="1"/>
  <c r="AO205" i="6"/>
  <c r="AK224" i="6"/>
  <c r="AD224" i="6"/>
  <c r="AE224" i="6" s="1"/>
  <c r="AQ224" i="6" s="1"/>
  <c r="AB107" i="6"/>
  <c r="AN107" i="6" s="1"/>
  <c r="AS107" i="6" s="1"/>
  <c r="K107" i="6" s="1"/>
  <c r="Q107" i="6" s="1"/>
  <c r="F107" i="6" s="1"/>
  <c r="X231" i="6"/>
  <c r="Y231" i="6" s="1"/>
  <c r="AI231" i="6" s="1"/>
  <c r="X230" i="6"/>
  <c r="Y230" i="6" s="1"/>
  <c r="AI230" i="6" s="1"/>
  <c r="AK228" i="6"/>
  <c r="AO224" i="6"/>
  <c r="AL223" i="6"/>
  <c r="AO221" i="6"/>
  <c r="AD208" i="6"/>
  <c r="AE208" i="6" s="1"/>
  <c r="AQ208" i="6" s="1"/>
  <c r="X228" i="6"/>
  <c r="AJ228" i="6" s="1"/>
  <c r="AO227" i="6"/>
  <c r="AD223" i="6"/>
  <c r="AP223" i="6" s="1"/>
  <c r="AD218" i="6"/>
  <c r="AE218" i="6" s="1"/>
  <c r="AQ218" i="6" s="1"/>
  <c r="X214" i="6"/>
  <c r="AJ214" i="6" s="1"/>
  <c r="AO209" i="6"/>
  <c r="AO207" i="6"/>
  <c r="X204" i="6"/>
  <c r="Y204" i="6" s="1"/>
  <c r="AI204" i="6" s="1"/>
  <c r="AB23" i="6"/>
  <c r="AN23" i="6" s="1"/>
  <c r="AL172" i="6"/>
  <c r="AC224" i="6"/>
  <c r="AN224" i="6" s="1"/>
  <c r="AO199" i="6"/>
  <c r="AK219" i="6"/>
  <c r="AL219" i="6"/>
  <c r="AK227" i="6"/>
  <c r="AL227" i="6"/>
  <c r="AK217" i="6"/>
  <c r="AL217" i="6"/>
  <c r="AK201" i="6"/>
  <c r="AL201" i="6"/>
  <c r="AK231" i="6"/>
  <c r="AL231" i="6"/>
  <c r="AK230" i="6"/>
  <c r="AL230" i="6"/>
  <c r="AK229" i="6"/>
  <c r="AL229" i="6"/>
  <c r="AK225" i="6"/>
  <c r="AL225" i="6"/>
  <c r="AK211" i="6"/>
  <c r="AL211" i="6"/>
  <c r="AD227" i="6"/>
  <c r="AP227" i="6" s="1"/>
  <c r="AB116" i="6"/>
  <c r="AN116" i="6" s="1"/>
  <c r="AS116" i="6" s="1"/>
  <c r="K116" i="6" s="1"/>
  <c r="Q116" i="6" s="1"/>
  <c r="F116" i="6" s="1"/>
  <c r="AB99" i="6"/>
  <c r="AN99" i="6" s="1"/>
  <c r="AS99" i="6" s="1"/>
  <c r="K99" i="6" s="1"/>
  <c r="Q99" i="6" s="1"/>
  <c r="F99" i="6" s="1"/>
  <c r="I99" i="6" s="1"/>
  <c r="AB89" i="6"/>
  <c r="AN89" i="6" s="1"/>
  <c r="AS89" i="6" s="1"/>
  <c r="K89" i="6" s="1"/>
  <c r="Q89" i="6" s="1"/>
  <c r="F89" i="6" s="1"/>
  <c r="AB78" i="6"/>
  <c r="AN78" i="6" s="1"/>
  <c r="AS78" i="6" s="1"/>
  <c r="K78" i="6" s="1"/>
  <c r="Q78" i="6" s="1"/>
  <c r="F78" i="6" s="1"/>
  <c r="AC231" i="6"/>
  <c r="AN231" i="6" s="1"/>
  <c r="AD231" i="6"/>
  <c r="AP231" i="6" s="1"/>
  <c r="AO229" i="6"/>
  <c r="AO228" i="6"/>
  <c r="AO225" i="6"/>
  <c r="X223" i="6"/>
  <c r="AL221" i="6"/>
  <c r="AK220" i="6"/>
  <c r="AC219" i="6"/>
  <c r="AN219" i="6" s="1"/>
  <c r="AO217" i="6"/>
  <c r="AD216" i="6"/>
  <c r="AE216" i="6" s="1"/>
  <c r="AQ216" i="6" s="1"/>
  <c r="AD214" i="6"/>
  <c r="AE214" i="6" s="1"/>
  <c r="AQ214" i="6" s="1"/>
  <c r="AO211" i="6"/>
  <c r="AL209" i="6"/>
  <c r="AK204" i="6"/>
  <c r="AL203" i="6"/>
  <c r="AK202" i="6"/>
  <c r="AC201" i="6"/>
  <c r="AN201" i="6" s="1"/>
  <c r="AL197" i="6"/>
  <c r="O212" i="6"/>
  <c r="R212" i="6" s="1"/>
  <c r="G212" i="6" s="1"/>
  <c r="AB48" i="6"/>
  <c r="AN48" i="6" s="1"/>
  <c r="AB34" i="6"/>
  <c r="AN34" i="6" s="1"/>
  <c r="AB19" i="6"/>
  <c r="AN19" i="6" s="1"/>
  <c r="AB108" i="6"/>
  <c r="AN108" i="6" s="1"/>
  <c r="AS108" i="6" s="1"/>
  <c r="K108" i="6" s="1"/>
  <c r="Q108" i="6" s="1"/>
  <c r="F108" i="6" s="1"/>
  <c r="AB85" i="6"/>
  <c r="AN85" i="6" s="1"/>
  <c r="AS85" i="6" s="1"/>
  <c r="K85" i="6" s="1"/>
  <c r="Q85" i="6" s="1"/>
  <c r="F85" i="6" s="1"/>
  <c r="I85" i="6" s="1"/>
  <c r="AB174" i="6"/>
  <c r="AN174" i="6" s="1"/>
  <c r="AB164" i="6"/>
  <c r="AN164" i="6" s="1"/>
  <c r="AL226" i="6"/>
  <c r="AL222" i="6"/>
  <c r="AD222" i="6"/>
  <c r="AP222" i="6" s="1"/>
  <c r="AD220" i="6"/>
  <c r="AP220" i="6" s="1"/>
  <c r="AO215" i="6"/>
  <c r="AO213" i="6"/>
  <c r="AD204" i="6"/>
  <c r="AD202" i="6"/>
  <c r="O224" i="6"/>
  <c r="R224" i="6" s="1"/>
  <c r="G224" i="6" s="1"/>
  <c r="O208" i="6"/>
  <c r="R208" i="6" s="1"/>
  <c r="G208" i="6" s="1"/>
  <c r="AB50" i="6"/>
  <c r="AN50" i="6" s="1"/>
  <c r="AB115" i="6"/>
  <c r="AN115" i="6" s="1"/>
  <c r="AS115" i="6" s="1"/>
  <c r="K115" i="6" s="1"/>
  <c r="Q115" i="6" s="1"/>
  <c r="F115" i="6" s="1"/>
  <c r="I115" i="6" s="1"/>
  <c r="AB100" i="6"/>
  <c r="AN100" i="6" s="1"/>
  <c r="AS100" i="6" s="1"/>
  <c r="K100" i="6" s="1"/>
  <c r="Q100" i="6" s="1"/>
  <c r="F100" i="6" s="1"/>
  <c r="AK175" i="6"/>
  <c r="AK163" i="6"/>
  <c r="AK159" i="6"/>
  <c r="AB156" i="6"/>
  <c r="AN156" i="6" s="1"/>
  <c r="AB152" i="6"/>
  <c r="AN152" i="6" s="1"/>
  <c r="AB148" i="6"/>
  <c r="AN148" i="6" s="1"/>
  <c r="AB144" i="6"/>
  <c r="AN144" i="6" s="1"/>
  <c r="AB140" i="6"/>
  <c r="AN140" i="6" s="1"/>
  <c r="AO231" i="6"/>
  <c r="AD230" i="6"/>
  <c r="AP230" i="6" s="1"/>
  <c r="AC228" i="6"/>
  <c r="AN228" i="6" s="1"/>
  <c r="AD228" i="6"/>
  <c r="AE228" i="6" s="1"/>
  <c r="AQ228" i="6" s="1"/>
  <c r="AC227" i="6"/>
  <c r="AN227" i="6" s="1"/>
  <c r="AD226" i="6"/>
  <c r="AP226" i="6" s="1"/>
  <c r="X220" i="6"/>
  <c r="Y220" i="6" s="1"/>
  <c r="AI220" i="6" s="1"/>
  <c r="AK218" i="6"/>
  <c r="AK200" i="6"/>
  <c r="AD200" i="6"/>
  <c r="AE200" i="6" s="1"/>
  <c r="AQ200" i="6" s="1"/>
  <c r="AK198" i="6"/>
  <c r="AD198" i="6"/>
  <c r="AE198" i="6" s="1"/>
  <c r="AQ198" i="6" s="1"/>
  <c r="AK32" i="6"/>
  <c r="AL32" i="6"/>
  <c r="AE220" i="6"/>
  <c r="AQ220" i="6" s="1"/>
  <c r="AK176" i="6"/>
  <c r="AL176" i="6"/>
  <c r="AK164" i="6"/>
  <c r="AL164" i="6"/>
  <c r="AK160" i="6"/>
  <c r="AL160" i="6"/>
  <c r="AK156" i="6"/>
  <c r="AL156" i="6"/>
  <c r="AK152" i="6"/>
  <c r="AL152" i="6"/>
  <c r="AK148" i="6"/>
  <c r="AL148" i="6"/>
  <c r="AK140" i="6"/>
  <c r="AL140" i="6"/>
  <c r="X229" i="6"/>
  <c r="AD229" i="6"/>
  <c r="AC222" i="6"/>
  <c r="AN222" i="6" s="1"/>
  <c r="AO222" i="6"/>
  <c r="O89" i="6"/>
  <c r="R89" i="6" s="1"/>
  <c r="G89" i="6" s="1"/>
  <c r="O156" i="6"/>
  <c r="R156" i="6" s="1"/>
  <c r="G156" i="6" s="1"/>
  <c r="O220" i="6"/>
  <c r="R220" i="6" s="1"/>
  <c r="G220" i="6" s="1"/>
  <c r="O200" i="6"/>
  <c r="R200" i="6" s="1"/>
  <c r="G200" i="6" s="1"/>
  <c r="AB40" i="6"/>
  <c r="AN40" i="6" s="1"/>
  <c r="AB24" i="6"/>
  <c r="AN24" i="6" s="1"/>
  <c r="AB22" i="6"/>
  <c r="AN22" i="6" s="1"/>
  <c r="AB119" i="6"/>
  <c r="AN119" i="6" s="1"/>
  <c r="AS119" i="6" s="1"/>
  <c r="K119" i="6" s="1"/>
  <c r="Q119" i="6" s="1"/>
  <c r="F119" i="6" s="1"/>
  <c r="I119" i="6" s="1"/>
  <c r="AB112" i="6"/>
  <c r="AN112" i="6" s="1"/>
  <c r="AS112" i="6" s="1"/>
  <c r="K112" i="6" s="1"/>
  <c r="Q112" i="6" s="1"/>
  <c r="F112" i="6" s="1"/>
  <c r="AB103" i="6"/>
  <c r="AN103" i="6" s="1"/>
  <c r="AS103" i="6" s="1"/>
  <c r="K103" i="6" s="1"/>
  <c r="Q103" i="6" s="1"/>
  <c r="F103" i="6" s="1"/>
  <c r="I103" i="6" s="1"/>
  <c r="AB96" i="6"/>
  <c r="AN96" i="6" s="1"/>
  <c r="AS96" i="6" s="1"/>
  <c r="K96" i="6" s="1"/>
  <c r="Q96" i="6" s="1"/>
  <c r="F96" i="6" s="1"/>
  <c r="AB80" i="6"/>
  <c r="AN80" i="6" s="1"/>
  <c r="AS80" i="6" s="1"/>
  <c r="K80" i="6" s="1"/>
  <c r="Q80" i="6" s="1"/>
  <c r="F80" i="6" s="1"/>
  <c r="AK179" i="6"/>
  <c r="AL179" i="6"/>
  <c r="AB170" i="6"/>
  <c r="AN170" i="6" s="1"/>
  <c r="AL168" i="6"/>
  <c r="AB168" i="6"/>
  <c r="AN168" i="6" s="1"/>
  <c r="AC226" i="6"/>
  <c r="AN226" i="6" s="1"/>
  <c r="AO226" i="6"/>
  <c r="AD201" i="6"/>
  <c r="X201" i="6"/>
  <c r="AC200" i="6"/>
  <c r="AN200" i="6" s="1"/>
  <c r="AO200" i="6"/>
  <c r="X200" i="6"/>
  <c r="AK199" i="6"/>
  <c r="AL199" i="6"/>
  <c r="AK144" i="6"/>
  <c r="AL144" i="6"/>
  <c r="O107" i="6"/>
  <c r="R107" i="6" s="1"/>
  <c r="G107" i="6" s="1"/>
  <c r="O152" i="6"/>
  <c r="R152" i="6" s="1"/>
  <c r="G152" i="6" s="1"/>
  <c r="O148" i="6"/>
  <c r="R148" i="6" s="1"/>
  <c r="G148" i="6" s="1"/>
  <c r="O144" i="6"/>
  <c r="R144" i="6" s="1"/>
  <c r="G144" i="6" s="1"/>
  <c r="O140" i="6"/>
  <c r="R140" i="6" s="1"/>
  <c r="G140" i="6" s="1"/>
  <c r="AB60" i="6"/>
  <c r="AN60" i="6" s="1"/>
  <c r="AB52" i="6"/>
  <c r="AN52" i="6" s="1"/>
  <c r="AB176" i="6"/>
  <c r="AN176" i="6" s="1"/>
  <c r="AC230" i="6"/>
  <c r="AN230" i="6" s="1"/>
  <c r="AO230" i="6"/>
  <c r="X221" i="6"/>
  <c r="AD221" i="6"/>
  <c r="AD209" i="6"/>
  <c r="X209" i="6"/>
  <c r="AC208" i="6"/>
  <c r="AN208" i="6" s="1"/>
  <c r="AO208" i="6"/>
  <c r="X208" i="6"/>
  <c r="AK207" i="6"/>
  <c r="AL207" i="6"/>
  <c r="AK206" i="6"/>
  <c r="AB59" i="6"/>
  <c r="AN59" i="6" s="1"/>
  <c r="AB53" i="6"/>
  <c r="AN53" i="6" s="1"/>
  <c r="AB46" i="6"/>
  <c r="AN46" i="6" s="1"/>
  <c r="Z23" i="6"/>
  <c r="AK23" i="6" s="1"/>
  <c r="AL22" i="6"/>
  <c r="AB120" i="6"/>
  <c r="AN120" i="6" s="1"/>
  <c r="AS120" i="6" s="1"/>
  <c r="K120" i="6" s="1"/>
  <c r="Q120" i="6" s="1"/>
  <c r="F120" i="6" s="1"/>
  <c r="AB111" i="6"/>
  <c r="AN111" i="6" s="1"/>
  <c r="AS111" i="6" s="1"/>
  <c r="K111" i="6" s="1"/>
  <c r="Q111" i="6" s="1"/>
  <c r="F111" i="6" s="1"/>
  <c r="I111" i="6" s="1"/>
  <c r="AB104" i="6"/>
  <c r="AN104" i="6" s="1"/>
  <c r="AS104" i="6" s="1"/>
  <c r="K104" i="6" s="1"/>
  <c r="Q104" i="6" s="1"/>
  <c r="F104" i="6" s="1"/>
  <c r="AB95" i="6"/>
  <c r="AN95" i="6" s="1"/>
  <c r="AS95" i="6" s="1"/>
  <c r="K95" i="6" s="1"/>
  <c r="Q95" i="6" s="1"/>
  <c r="F95" i="6" s="1"/>
  <c r="I95" i="6" s="1"/>
  <c r="AB88" i="6"/>
  <c r="AN88" i="6" s="1"/>
  <c r="AS88" i="6" s="1"/>
  <c r="K88" i="6" s="1"/>
  <c r="Q88" i="6" s="1"/>
  <c r="F88" i="6" s="1"/>
  <c r="I88" i="6" s="1"/>
  <c r="AL171" i="6"/>
  <c r="AK171" i="6"/>
  <c r="X225" i="6"/>
  <c r="AD225" i="6"/>
  <c r="X222" i="6"/>
  <c r="AD217" i="6"/>
  <c r="X217" i="6"/>
  <c r="AC216" i="6"/>
  <c r="AN216" i="6" s="1"/>
  <c r="AO216" i="6"/>
  <c r="X216" i="6"/>
  <c r="AK215" i="6"/>
  <c r="AL215" i="6"/>
  <c r="AK214" i="6"/>
  <c r="AD206" i="6"/>
  <c r="AB158" i="6"/>
  <c r="AN158" i="6" s="1"/>
  <c r="AB154" i="6"/>
  <c r="AN154" i="6" s="1"/>
  <c r="AB150" i="6"/>
  <c r="AN150" i="6" s="1"/>
  <c r="AB146" i="6"/>
  <c r="AN146" i="6" s="1"/>
  <c r="AB142" i="6"/>
  <c r="AN142" i="6" s="1"/>
  <c r="AB138" i="6"/>
  <c r="AN138" i="6" s="1"/>
  <c r="X219" i="6"/>
  <c r="AD219" i="6"/>
  <c r="AC218" i="6"/>
  <c r="AN218" i="6" s="1"/>
  <c r="AO218" i="6"/>
  <c r="X211" i="6"/>
  <c r="AD211" i="6"/>
  <c r="AC210" i="6"/>
  <c r="AN210" i="6" s="1"/>
  <c r="AO210" i="6"/>
  <c r="X203" i="6"/>
  <c r="AD203" i="6"/>
  <c r="AC202" i="6"/>
  <c r="AN202" i="6" s="1"/>
  <c r="AO202" i="6"/>
  <c r="AB181" i="6"/>
  <c r="AN181" i="6" s="1"/>
  <c r="AB172" i="6"/>
  <c r="AN172" i="6" s="1"/>
  <c r="AK167" i="6"/>
  <c r="AB162" i="6"/>
  <c r="AN162" i="6" s="1"/>
  <c r="AL213" i="6"/>
  <c r="AD213" i="6"/>
  <c r="X213" i="6"/>
  <c r="AC212" i="6"/>
  <c r="AN212" i="6" s="1"/>
  <c r="AO212" i="6"/>
  <c r="AL205" i="6"/>
  <c r="AD205" i="6"/>
  <c r="X205" i="6"/>
  <c r="AC204" i="6"/>
  <c r="AN204" i="6" s="1"/>
  <c r="AO204" i="6"/>
  <c r="AD197" i="6"/>
  <c r="AB178" i="6"/>
  <c r="AN178" i="6" s="1"/>
  <c r="AB166" i="6"/>
  <c r="AN166" i="6" s="1"/>
  <c r="AB160" i="6"/>
  <c r="AN160" i="6" s="1"/>
  <c r="X218" i="6"/>
  <c r="X215" i="6"/>
  <c r="AD215" i="6"/>
  <c r="AC214" i="6"/>
  <c r="AN214" i="6" s="1"/>
  <c r="AO214" i="6"/>
  <c r="X210" i="6"/>
  <c r="X207" i="6"/>
  <c r="AD207" i="6"/>
  <c r="AC206" i="6"/>
  <c r="AN206" i="6" s="1"/>
  <c r="AO206" i="6"/>
  <c r="X202" i="6"/>
  <c r="X199" i="6"/>
  <c r="AD199" i="6"/>
  <c r="AC198" i="6"/>
  <c r="AN198" i="6" s="1"/>
  <c r="AO198" i="6"/>
  <c r="X197" i="6"/>
  <c r="AL180" i="6"/>
  <c r="AK180" i="6"/>
  <c r="O80" i="6"/>
  <c r="R80" i="6" s="1"/>
  <c r="G80" i="6" s="1"/>
  <c r="O174" i="6"/>
  <c r="R174" i="6" s="1"/>
  <c r="G174" i="6" s="1"/>
  <c r="AB58" i="6"/>
  <c r="AN58" i="6" s="1"/>
  <c r="AB42" i="6"/>
  <c r="AN42" i="6" s="1"/>
  <c r="AL34" i="6"/>
  <c r="AB33" i="6"/>
  <c r="AN33" i="6" s="1"/>
  <c r="AB92" i="6"/>
  <c r="AN92" i="6" s="1"/>
  <c r="AS92" i="6" s="1"/>
  <c r="K92" i="6" s="1"/>
  <c r="Q92" i="6" s="1"/>
  <c r="F92" i="6" s="1"/>
  <c r="I92" i="6" s="1"/>
  <c r="AB82" i="6"/>
  <c r="AN82" i="6" s="1"/>
  <c r="AS82" i="6" s="1"/>
  <c r="K82" i="6" s="1"/>
  <c r="Q82" i="6" s="1"/>
  <c r="F82" i="6" s="1"/>
  <c r="I82" i="6" s="1"/>
  <c r="AK181" i="6"/>
  <c r="AB179" i="6"/>
  <c r="AN179" i="6" s="1"/>
  <c r="AB175" i="6"/>
  <c r="AN175" i="6" s="1"/>
  <c r="AB171" i="6"/>
  <c r="AN171" i="6" s="1"/>
  <c r="AB167" i="6"/>
  <c r="AN167" i="6" s="1"/>
  <c r="AB163" i="6"/>
  <c r="AN163" i="6" s="1"/>
  <c r="AB159" i="6"/>
  <c r="AN159" i="6" s="1"/>
  <c r="AL158" i="6"/>
  <c r="Z157" i="6"/>
  <c r="AB157" i="6"/>
  <c r="AN157" i="6" s="1"/>
  <c r="AB155" i="6"/>
  <c r="AN155" i="6" s="1"/>
  <c r="AL154" i="6"/>
  <c r="Z153" i="6"/>
  <c r="AB153" i="6"/>
  <c r="AN153" i="6" s="1"/>
  <c r="AB151" i="6"/>
  <c r="AN151" i="6" s="1"/>
  <c r="AL150" i="6"/>
  <c r="Z149" i="6"/>
  <c r="AB149" i="6"/>
  <c r="AN149" i="6" s="1"/>
  <c r="AB147" i="6"/>
  <c r="AN147" i="6" s="1"/>
  <c r="AL146" i="6"/>
  <c r="Z145" i="6"/>
  <c r="AB145" i="6"/>
  <c r="AN145" i="6" s="1"/>
  <c r="AB143" i="6"/>
  <c r="AN143" i="6" s="1"/>
  <c r="AL142" i="6"/>
  <c r="Z141" i="6"/>
  <c r="AB141" i="6"/>
  <c r="AN141" i="6" s="1"/>
  <c r="AB139" i="6"/>
  <c r="AN139" i="6" s="1"/>
  <c r="AL138" i="6"/>
  <c r="Z137" i="6"/>
  <c r="AB137" i="6"/>
  <c r="AN137" i="6" s="1"/>
  <c r="O120" i="6"/>
  <c r="R120" i="6" s="1"/>
  <c r="G120" i="6" s="1"/>
  <c r="O112" i="6"/>
  <c r="R112" i="6" s="1"/>
  <c r="G112" i="6" s="1"/>
  <c r="O104" i="6"/>
  <c r="R104" i="6" s="1"/>
  <c r="G104" i="6" s="1"/>
  <c r="O96" i="6"/>
  <c r="R96" i="6" s="1"/>
  <c r="G96" i="6" s="1"/>
  <c r="O178" i="6"/>
  <c r="R178" i="6" s="1"/>
  <c r="G178" i="6" s="1"/>
  <c r="O170" i="6"/>
  <c r="R170" i="6" s="1"/>
  <c r="G170" i="6" s="1"/>
  <c r="AL52" i="6"/>
  <c r="AB35" i="6"/>
  <c r="AN35" i="6" s="1"/>
  <c r="AB26" i="6"/>
  <c r="AN26" i="6" s="1"/>
  <c r="AB21" i="6"/>
  <c r="AN21" i="6" s="1"/>
  <c r="AL18" i="6"/>
  <c r="AB81" i="6"/>
  <c r="AN81" i="6" s="1"/>
  <c r="AS81" i="6" s="1"/>
  <c r="K81" i="6" s="1"/>
  <c r="Q81" i="6" s="1"/>
  <c r="F81" i="6" s="1"/>
  <c r="I81" i="6" s="1"/>
  <c r="AB180" i="6"/>
  <c r="AN180" i="6" s="1"/>
  <c r="AL178" i="6"/>
  <c r="AK177" i="6"/>
  <c r="AL174" i="6"/>
  <c r="AK173" i="6"/>
  <c r="AL170" i="6"/>
  <c r="AK169" i="6"/>
  <c r="AL166" i="6"/>
  <c r="AK165" i="6"/>
  <c r="AL162" i="6"/>
  <c r="AK161" i="6"/>
  <c r="AK155" i="6"/>
  <c r="AL155" i="6"/>
  <c r="AK151" i="6"/>
  <c r="AL151" i="6"/>
  <c r="AK147" i="6"/>
  <c r="AL147" i="6"/>
  <c r="AK143" i="6"/>
  <c r="AL143" i="6"/>
  <c r="AK139" i="6"/>
  <c r="AL139" i="6"/>
  <c r="AL58" i="6"/>
  <c r="AL50" i="6"/>
  <c r="Z44" i="6"/>
  <c r="AK44" i="6" s="1"/>
  <c r="AB118" i="6"/>
  <c r="AN118" i="6" s="1"/>
  <c r="AS118" i="6" s="1"/>
  <c r="K118" i="6" s="1"/>
  <c r="Q118" i="6" s="1"/>
  <c r="F118" i="6" s="1"/>
  <c r="I118" i="6" s="1"/>
  <c r="AB114" i="6"/>
  <c r="AN114" i="6" s="1"/>
  <c r="AS114" i="6" s="1"/>
  <c r="K114" i="6" s="1"/>
  <c r="Q114" i="6" s="1"/>
  <c r="F114" i="6" s="1"/>
  <c r="I114" i="6" s="1"/>
  <c r="AB110" i="6"/>
  <c r="AN110" i="6" s="1"/>
  <c r="AS110" i="6" s="1"/>
  <c r="K110" i="6" s="1"/>
  <c r="Q110" i="6" s="1"/>
  <c r="F110" i="6" s="1"/>
  <c r="I110" i="6" s="1"/>
  <c r="AB106" i="6"/>
  <c r="AN106" i="6" s="1"/>
  <c r="AS106" i="6" s="1"/>
  <c r="K106" i="6" s="1"/>
  <c r="Q106" i="6" s="1"/>
  <c r="F106" i="6" s="1"/>
  <c r="I106" i="6" s="1"/>
  <c r="AB102" i="6"/>
  <c r="AN102" i="6" s="1"/>
  <c r="AS102" i="6" s="1"/>
  <c r="K102" i="6" s="1"/>
  <c r="Q102" i="6" s="1"/>
  <c r="F102" i="6" s="1"/>
  <c r="I102" i="6" s="1"/>
  <c r="AB98" i="6"/>
  <c r="AN98" i="6" s="1"/>
  <c r="AS98" i="6" s="1"/>
  <c r="K98" i="6" s="1"/>
  <c r="Q98" i="6" s="1"/>
  <c r="F98" i="6" s="1"/>
  <c r="I98" i="6" s="1"/>
  <c r="AB94" i="6"/>
  <c r="AN94" i="6" s="1"/>
  <c r="AS94" i="6" s="1"/>
  <c r="K94" i="6" s="1"/>
  <c r="Q94" i="6" s="1"/>
  <c r="F94" i="6" s="1"/>
  <c r="I94" i="6" s="1"/>
  <c r="AB90" i="6"/>
  <c r="AN90" i="6" s="1"/>
  <c r="AS90" i="6" s="1"/>
  <c r="K90" i="6" s="1"/>
  <c r="Q90" i="6" s="1"/>
  <c r="F90" i="6" s="1"/>
  <c r="I90" i="6" s="1"/>
  <c r="AB84" i="6"/>
  <c r="AN84" i="6" s="1"/>
  <c r="AS84" i="6" s="1"/>
  <c r="K84" i="6" s="1"/>
  <c r="Q84" i="6" s="1"/>
  <c r="F84" i="6" s="1"/>
  <c r="I84" i="6" s="1"/>
  <c r="AB77" i="6"/>
  <c r="AN77" i="6" s="1"/>
  <c r="AS77" i="6" s="1"/>
  <c r="K77" i="6" s="1"/>
  <c r="Q77" i="6" s="1"/>
  <c r="F77" i="6" s="1"/>
  <c r="I77" i="6" s="1"/>
  <c r="AB177" i="6"/>
  <c r="AN177" i="6" s="1"/>
  <c r="AB173" i="6"/>
  <c r="AN173" i="6" s="1"/>
  <c r="AB169" i="6"/>
  <c r="AN169" i="6" s="1"/>
  <c r="AB165" i="6"/>
  <c r="AN165" i="6" s="1"/>
  <c r="AB161" i="6"/>
  <c r="AN161" i="6" s="1"/>
  <c r="AB37" i="6"/>
  <c r="AN37" i="6" s="1"/>
  <c r="Z37" i="6"/>
  <c r="AK37" i="6" s="1"/>
  <c r="AK36" i="6"/>
  <c r="AL36" i="6"/>
  <c r="O78" i="6"/>
  <c r="R78" i="6" s="1"/>
  <c r="G78" i="6" s="1"/>
  <c r="AB56" i="6"/>
  <c r="AN56" i="6" s="1"/>
  <c r="AB51" i="6"/>
  <c r="AN51" i="6" s="1"/>
  <c r="AL42" i="6"/>
  <c r="AL38" i="6"/>
  <c r="AB27" i="6"/>
  <c r="AN27" i="6" s="1"/>
  <c r="Z27" i="6"/>
  <c r="AK27" i="6" s="1"/>
  <c r="AK26" i="6"/>
  <c r="AL26" i="6"/>
  <c r="AL20" i="6"/>
  <c r="AB117" i="6"/>
  <c r="AN117" i="6" s="1"/>
  <c r="AS117" i="6" s="1"/>
  <c r="K117" i="6" s="1"/>
  <c r="Q117" i="6" s="1"/>
  <c r="F117" i="6" s="1"/>
  <c r="I117" i="6" s="1"/>
  <c r="AB109" i="6"/>
  <c r="AN109" i="6" s="1"/>
  <c r="AS109" i="6" s="1"/>
  <c r="K109" i="6" s="1"/>
  <c r="Q109" i="6" s="1"/>
  <c r="F109" i="6" s="1"/>
  <c r="I109" i="6" s="1"/>
  <c r="AB101" i="6"/>
  <c r="AN101" i="6" s="1"/>
  <c r="AS101" i="6" s="1"/>
  <c r="K101" i="6" s="1"/>
  <c r="Q101" i="6" s="1"/>
  <c r="F101" i="6" s="1"/>
  <c r="I101" i="6" s="1"/>
  <c r="AB93" i="6"/>
  <c r="AN93" i="6" s="1"/>
  <c r="AS93" i="6" s="1"/>
  <c r="K93" i="6" s="1"/>
  <c r="Q93" i="6" s="1"/>
  <c r="F93" i="6" s="1"/>
  <c r="I93" i="6" s="1"/>
  <c r="X91" i="6"/>
  <c r="AI91" i="6" s="1"/>
  <c r="AB91" i="6"/>
  <c r="AN91" i="6" s="1"/>
  <c r="X83" i="6"/>
  <c r="AI83" i="6" s="1"/>
  <c r="AB83" i="6"/>
  <c r="AN83" i="6" s="1"/>
  <c r="O100" i="6"/>
  <c r="R100" i="6" s="1"/>
  <c r="G100" i="6" s="1"/>
  <c r="AB61" i="6"/>
  <c r="AN61" i="6" s="1"/>
  <c r="Z61" i="6"/>
  <c r="AK61" i="6" s="1"/>
  <c r="AB45" i="6"/>
  <c r="AN45" i="6" s="1"/>
  <c r="Z45" i="6"/>
  <c r="AK45" i="6" s="1"/>
  <c r="AB43" i="6"/>
  <c r="AN43" i="6" s="1"/>
  <c r="AB36" i="6"/>
  <c r="AN36" i="6" s="1"/>
  <c r="AB31" i="6"/>
  <c r="AN31" i="6" s="1"/>
  <c r="Z31" i="6"/>
  <c r="AK31" i="6" s="1"/>
  <c r="AK30" i="6"/>
  <c r="AL30" i="6"/>
  <c r="AL28" i="6"/>
  <c r="AB25" i="6"/>
  <c r="AN25" i="6" s="1"/>
  <c r="Z25" i="6"/>
  <c r="AK25" i="6" s="1"/>
  <c r="AK24" i="6"/>
  <c r="AL24" i="6"/>
  <c r="O24" i="6"/>
  <c r="R24" i="6" s="1"/>
  <c r="G24" i="6" s="1"/>
  <c r="O116" i="6"/>
  <c r="R116" i="6" s="1"/>
  <c r="G116" i="6" s="1"/>
  <c r="O108" i="6"/>
  <c r="R108" i="6" s="1"/>
  <c r="G108" i="6" s="1"/>
  <c r="O86" i="6"/>
  <c r="R86" i="6" s="1"/>
  <c r="G86" i="6" s="1"/>
  <c r="AK60" i="6"/>
  <c r="AL60" i="6"/>
  <c r="AB20" i="6"/>
  <c r="AN20" i="6" s="1"/>
  <c r="AB17" i="6"/>
  <c r="AN17" i="6" s="1"/>
  <c r="Z17" i="6"/>
  <c r="AK17" i="6" s="1"/>
  <c r="AB121" i="6"/>
  <c r="AN121" i="6" s="1"/>
  <c r="AS121" i="6" s="1"/>
  <c r="K121" i="6" s="1"/>
  <c r="Q121" i="6" s="1"/>
  <c r="F121" i="6" s="1"/>
  <c r="I121" i="6" s="1"/>
  <c r="AB113" i="6"/>
  <c r="AN113" i="6" s="1"/>
  <c r="AS113" i="6" s="1"/>
  <c r="K113" i="6" s="1"/>
  <c r="Q113" i="6" s="1"/>
  <c r="F113" i="6" s="1"/>
  <c r="I113" i="6" s="1"/>
  <c r="AB105" i="6"/>
  <c r="AN105" i="6" s="1"/>
  <c r="AS105" i="6" s="1"/>
  <c r="K105" i="6" s="1"/>
  <c r="Q105" i="6" s="1"/>
  <c r="F105" i="6" s="1"/>
  <c r="I105" i="6" s="1"/>
  <c r="AB97" i="6"/>
  <c r="AN97" i="6" s="1"/>
  <c r="AS97" i="6" s="1"/>
  <c r="K97" i="6" s="1"/>
  <c r="Q97" i="6" s="1"/>
  <c r="F97" i="6" s="1"/>
  <c r="I97" i="6" s="1"/>
  <c r="X87" i="6"/>
  <c r="AI87" i="6" s="1"/>
  <c r="AB87" i="6"/>
  <c r="AN87" i="6" s="1"/>
  <c r="X79" i="6"/>
  <c r="AI79" i="6" s="1"/>
  <c r="AB79" i="6"/>
  <c r="AN79" i="6" s="1"/>
  <c r="AB49" i="6"/>
  <c r="AN49" i="6" s="1"/>
  <c r="AB47" i="6"/>
  <c r="AN47" i="6" s="1"/>
  <c r="AB41" i="6"/>
  <c r="AN41" i="6" s="1"/>
  <c r="AB39" i="6"/>
  <c r="AN39" i="6" s="1"/>
  <c r="AB38" i="6"/>
  <c r="AN38" i="6" s="1"/>
  <c r="AB29" i="6"/>
  <c r="AN29" i="6" s="1"/>
  <c r="AB28" i="6"/>
  <c r="AN28" i="6" s="1"/>
  <c r="AB57" i="6"/>
  <c r="AN57" i="6" s="1"/>
  <c r="AB55" i="6"/>
  <c r="AN55" i="6" s="1"/>
  <c r="O36" i="6"/>
  <c r="R36" i="6" s="1"/>
  <c r="G36" i="6" s="1"/>
  <c r="O28" i="6"/>
  <c r="R28" i="6" s="1"/>
  <c r="G28" i="6" s="1"/>
  <c r="AL56" i="6"/>
  <c r="AL55" i="6"/>
  <c r="AL48" i="6"/>
  <c r="AL47" i="6"/>
  <c r="AL40" i="6"/>
  <c r="AL39" i="6"/>
  <c r="AL35" i="6"/>
  <c r="AL33" i="6"/>
  <c r="AL29" i="6"/>
  <c r="AL21" i="6"/>
  <c r="AL19" i="6"/>
  <c r="AB54" i="6"/>
  <c r="AN54" i="6" s="1"/>
  <c r="AB30" i="6"/>
  <c r="AN30" i="6" s="1"/>
  <c r="AB18" i="6"/>
  <c r="AN18" i="6" s="1"/>
  <c r="O38" i="6"/>
  <c r="R38" i="6" s="1"/>
  <c r="G38" i="6" s="1"/>
  <c r="Z59" i="6"/>
  <c r="AL54" i="6"/>
  <c r="AL53" i="6"/>
  <c r="Z51" i="6"/>
  <c r="AL46" i="6"/>
  <c r="Z43" i="6"/>
  <c r="AB32" i="6"/>
  <c r="AN32" i="6" s="1"/>
  <c r="Z57" i="6"/>
  <c r="Z49" i="6"/>
  <c r="Z41" i="6"/>
  <c r="BP1215" i="2"/>
  <c r="BO1215" i="2" s="1"/>
  <c r="X1215" i="2" s="1"/>
  <c r="BK1117" i="2"/>
  <c r="BT1117" i="2" s="1"/>
  <c r="X1185" i="2"/>
  <c r="BK1199" i="2"/>
  <c r="BT1199" i="2" s="1"/>
  <c r="BK1185" i="2"/>
  <c r="BJ1185" i="2" s="1"/>
  <c r="BX1182" i="2"/>
  <c r="BP1285" i="2"/>
  <c r="BX1285" i="2" s="1"/>
  <c r="BP1269" i="2"/>
  <c r="BO1269" i="2" s="1"/>
  <c r="X1269" i="2" s="1"/>
  <c r="BR1260" i="2"/>
  <c r="BY1260" i="2" s="1"/>
  <c r="CB1260" i="2" s="1"/>
  <c r="X1205" i="2"/>
  <c r="BR1160" i="2"/>
  <c r="BY1160" i="2" s="1"/>
  <c r="CB1160" i="2" s="1"/>
  <c r="BR1144" i="2"/>
  <c r="BY1144" i="2" s="1"/>
  <c r="CB1144" i="2" s="1"/>
  <c r="BR1119" i="2"/>
  <c r="BK1215" i="2"/>
  <c r="BT1215" i="2" s="1"/>
  <c r="BV1190" i="2"/>
  <c r="BK1137" i="2"/>
  <c r="BJ1137" i="2" s="1"/>
  <c r="L1199" i="2"/>
  <c r="X1197" i="2"/>
  <c r="G1177" i="2"/>
  <c r="BP1175" i="2"/>
  <c r="BO1175" i="2" s="1"/>
  <c r="X1175" i="2" s="1"/>
  <c r="BV1228" i="2"/>
  <c r="BK1179" i="2"/>
  <c r="BT1179" i="2" s="1"/>
  <c r="BK1207" i="2"/>
  <c r="BT1207" i="2" s="1"/>
  <c r="BK1205" i="2"/>
  <c r="BJ1205" i="2" s="1"/>
  <c r="BT1136" i="2"/>
  <c r="CA1136" i="2" s="1"/>
  <c r="CC1136" i="2" s="1"/>
  <c r="BP1181" i="2"/>
  <c r="BO1181" i="2" s="1"/>
  <c r="X1181" i="2" s="1"/>
  <c r="BK1149" i="2"/>
  <c r="BJ1149" i="2" s="1"/>
  <c r="BT1128" i="2"/>
  <c r="CA1128" i="2" s="1"/>
  <c r="CC1128" i="2" s="1"/>
  <c r="L1297" i="2"/>
  <c r="BV1296" i="2"/>
  <c r="BV1178" i="2"/>
  <c r="BT1226" i="2"/>
  <c r="CA1226" i="2" s="1"/>
  <c r="CC1226" i="2" s="1"/>
  <c r="BK1289" i="2"/>
  <c r="BJ1289" i="2" s="1"/>
  <c r="BX1277" i="2"/>
  <c r="BR1270" i="2"/>
  <c r="BY1270" i="2" s="1"/>
  <c r="CB1270" i="2" s="1"/>
  <c r="BT1144" i="2"/>
  <c r="CA1144" i="2" s="1"/>
  <c r="CC1144" i="2" s="1"/>
  <c r="BK1129" i="2"/>
  <c r="BT1129" i="2" s="1"/>
  <c r="BR1263" i="2"/>
  <c r="BT1252" i="2"/>
  <c r="CA1252" i="2" s="1"/>
  <c r="CC1252" i="2" s="1"/>
  <c r="BK1245" i="2"/>
  <c r="BT1245" i="2" s="1"/>
  <c r="BK1243" i="2"/>
  <c r="BJ1243" i="2" s="1"/>
  <c r="BR1224" i="2"/>
  <c r="BY1224" i="2" s="1"/>
  <c r="CB1224" i="2" s="1"/>
  <c r="BK1221" i="2"/>
  <c r="BJ1221" i="2" s="1"/>
  <c r="BR1210" i="2"/>
  <c r="BY1210" i="2" s="1"/>
  <c r="CB1210" i="2" s="1"/>
  <c r="BR1146" i="2"/>
  <c r="BY1146" i="2" s="1"/>
  <c r="CB1146" i="2" s="1"/>
  <c r="L1129" i="2"/>
  <c r="L1125" i="2"/>
  <c r="G1295" i="2"/>
  <c r="BT1290" i="2"/>
  <c r="CA1290" i="2" s="1"/>
  <c r="CC1290" i="2" s="1"/>
  <c r="L1289" i="2"/>
  <c r="BV1288" i="2"/>
  <c r="BT1258" i="2"/>
  <c r="CA1258" i="2" s="1"/>
  <c r="CC1258" i="2" s="1"/>
  <c r="G1255" i="2"/>
  <c r="BT1236" i="2"/>
  <c r="CA1236" i="2" s="1"/>
  <c r="CC1236" i="2" s="1"/>
  <c r="BK1223" i="2"/>
  <c r="BT1223" i="2" s="1"/>
  <c r="BX1148" i="2"/>
  <c r="BK1145" i="2"/>
  <c r="BT1145" i="2" s="1"/>
  <c r="BV1134" i="2"/>
  <c r="BK1257" i="2"/>
  <c r="BJ1257" i="2" s="1"/>
  <c r="BK1253" i="2"/>
  <c r="BT1253" i="2" s="1"/>
  <c r="BK1235" i="2"/>
  <c r="BJ1235" i="2" s="1"/>
  <c r="BX1232" i="2"/>
  <c r="BV1222" i="2"/>
  <c r="BK1197" i="2"/>
  <c r="BJ1197" i="2" s="1"/>
  <c r="BK1173" i="2"/>
  <c r="BJ1173" i="2" s="1"/>
  <c r="BR1118" i="2"/>
  <c r="BY1118" i="2" s="1"/>
  <c r="CB1118" i="2" s="1"/>
  <c r="BV1304" i="2"/>
  <c r="BR1303" i="2"/>
  <c r="BX1302" i="2"/>
  <c r="BV1272" i="2"/>
  <c r="L1257" i="2"/>
  <c r="BK1251" i="2"/>
  <c r="BP1245" i="2"/>
  <c r="BO1245" i="2" s="1"/>
  <c r="X1245" i="2" s="1"/>
  <c r="BP1243" i="2"/>
  <c r="BO1243" i="2" s="1"/>
  <c r="X1243" i="2" s="1"/>
  <c r="BV1234" i="2"/>
  <c r="BP1229" i="2"/>
  <c r="BO1229" i="2" s="1"/>
  <c r="G1219" i="2"/>
  <c r="BK1213" i="2"/>
  <c r="BJ1213" i="2" s="1"/>
  <c r="BT1206" i="2"/>
  <c r="CA1206" i="2" s="1"/>
  <c r="CC1206" i="2" s="1"/>
  <c r="BK1193" i="2"/>
  <c r="BJ1193" i="2" s="1"/>
  <c r="G1191" i="2"/>
  <c r="BR1190" i="2"/>
  <c r="BY1190" i="2" s="1"/>
  <c r="CB1190" i="2" s="1"/>
  <c r="L1185" i="2"/>
  <c r="BV1182" i="2"/>
  <c r="BX1160" i="2"/>
  <c r="BK1151" i="2"/>
  <c r="BJ1151" i="2" s="1"/>
  <c r="L1141" i="2"/>
  <c r="BR1138" i="2"/>
  <c r="BY1138" i="2" s="1"/>
  <c r="CB1138" i="2" s="1"/>
  <c r="BP1111" i="2"/>
  <c r="BO1111" i="2" s="1"/>
  <c r="X1111" i="2" s="1"/>
  <c r="X1305" i="2"/>
  <c r="BT1302" i="2"/>
  <c r="CA1302" i="2" s="1"/>
  <c r="CC1302" i="2" s="1"/>
  <c r="BR1278" i="2"/>
  <c r="BY1278" i="2" s="1"/>
  <c r="CB1278" i="2" s="1"/>
  <c r="BV1261" i="2"/>
  <c r="X1257" i="2"/>
  <c r="BR1227" i="2"/>
  <c r="Z1227" i="2"/>
  <c r="BX1168" i="2"/>
  <c r="BT1160" i="2"/>
  <c r="CA1160" i="2" s="1"/>
  <c r="CC1160" i="2" s="1"/>
  <c r="BP1159" i="2"/>
  <c r="BO1159" i="2" s="1"/>
  <c r="X1159" i="2" s="1"/>
  <c r="BP1155" i="2"/>
  <c r="BO1155" i="2" s="1"/>
  <c r="X1155" i="2" s="1"/>
  <c r="BP1153" i="2"/>
  <c r="BO1153" i="2" s="1"/>
  <c r="L1149" i="2"/>
  <c r="BR1237" i="2"/>
  <c r="G1303" i="2"/>
  <c r="L1293" i="2"/>
  <c r="BK1275" i="2"/>
  <c r="BT1275" i="2" s="1"/>
  <c r="BK1273" i="2"/>
  <c r="BJ1273" i="2" s="1"/>
  <c r="BK1259" i="2"/>
  <c r="BR1249" i="2"/>
  <c r="BR1218" i="2"/>
  <c r="BY1218" i="2" s="1"/>
  <c r="CB1218" i="2" s="1"/>
  <c r="BR1211" i="2"/>
  <c r="L1205" i="2"/>
  <c r="G1147" i="2"/>
  <c r="BK1135" i="2"/>
  <c r="BJ1135" i="2" s="1"/>
  <c r="BX1134" i="2"/>
  <c r="X1127" i="2"/>
  <c r="BV1123" i="2"/>
  <c r="BX1120" i="2"/>
  <c r="BV1112" i="2"/>
  <c r="BV1305" i="2"/>
  <c r="BR1302" i="2"/>
  <c r="BY1302" i="2" s="1"/>
  <c r="CB1302" i="2" s="1"/>
  <c r="BP1301" i="2"/>
  <c r="BX1301" i="2" s="1"/>
  <c r="L1301" i="2"/>
  <c r="L1291" i="2"/>
  <c r="BT1286" i="2"/>
  <c r="CA1286" i="2" s="1"/>
  <c r="CC1286" i="2" s="1"/>
  <c r="BK1281" i="2"/>
  <c r="BJ1281" i="2" s="1"/>
  <c r="G1279" i="2"/>
  <c r="L1273" i="2"/>
  <c r="BR1262" i="2"/>
  <c r="BY1262" i="2" s="1"/>
  <c r="CB1262" i="2" s="1"/>
  <c r="BP1259" i="2"/>
  <c r="BO1259" i="2" s="1"/>
  <c r="X1259" i="2" s="1"/>
  <c r="BV1258" i="2"/>
  <c r="L1251" i="2"/>
  <c r="BV1249" i="2"/>
  <c r="BM1249" i="2"/>
  <c r="BV1241" i="2"/>
  <c r="T1237" i="2"/>
  <c r="BX1238" i="2"/>
  <c r="BP1213" i="2"/>
  <c r="BO1213" i="2" s="1"/>
  <c r="X1213" i="2" s="1"/>
  <c r="L1213" i="2"/>
  <c r="BX1210" i="2"/>
  <c r="T1209" i="2"/>
  <c r="G1203" i="2"/>
  <c r="Z1201" i="2"/>
  <c r="BT1202" i="2"/>
  <c r="CA1202" i="2" s="1"/>
  <c r="CC1202" i="2" s="1"/>
  <c r="BT1190" i="2"/>
  <c r="CA1190" i="2" s="1"/>
  <c r="CC1190" i="2" s="1"/>
  <c r="BV1186" i="2"/>
  <c r="BT1182" i="2"/>
  <c r="CA1182" i="2" s="1"/>
  <c r="CC1182" i="2" s="1"/>
  <c r="BV1170" i="2"/>
  <c r="G1165" i="2"/>
  <c r="BK1165" i="2"/>
  <c r="BJ1165" i="2" s="1"/>
  <c r="X1157" i="2"/>
  <c r="BP1145" i="2"/>
  <c r="L1139" i="2"/>
  <c r="BP1139" i="2"/>
  <c r="BX1139" i="2" s="1"/>
  <c r="L1119" i="2"/>
  <c r="BP1119" i="2"/>
  <c r="BX1119" i="2" s="1"/>
  <c r="G1113" i="2"/>
  <c r="BK1113" i="2"/>
  <c r="BJ1113" i="2" s="1"/>
  <c r="R1113" i="2" s="1"/>
  <c r="BV1245" i="2"/>
  <c r="BT1246" i="2"/>
  <c r="CA1246" i="2" s="1"/>
  <c r="CC1246" i="2" s="1"/>
  <c r="BR1150" i="2"/>
  <c r="BY1150" i="2" s="1"/>
  <c r="CB1150" i="2" s="1"/>
  <c r="BT1150" i="2"/>
  <c r="CA1150" i="2" s="1"/>
  <c r="CC1150" i="2" s="1"/>
  <c r="BK1305" i="2"/>
  <c r="BJ1305" i="2" s="1"/>
  <c r="BR1292" i="2"/>
  <c r="BY1292" i="2" s="1"/>
  <c r="CB1292" i="2" s="1"/>
  <c r="X1291" i="2"/>
  <c r="BV1280" i="2"/>
  <c r="BT1274" i="2"/>
  <c r="CA1274" i="2" s="1"/>
  <c r="CC1274" i="2" s="1"/>
  <c r="BV1269" i="2"/>
  <c r="BK1265" i="2"/>
  <c r="BJ1265" i="2" s="1"/>
  <c r="G1263" i="2"/>
  <c r="BT1256" i="2"/>
  <c r="CA1256" i="2" s="1"/>
  <c r="CC1256" i="2" s="1"/>
  <c r="L1253" i="2"/>
  <c r="BP1253" i="2"/>
  <c r="BO1253" i="2" s="1"/>
  <c r="X1253" i="2" s="1"/>
  <c r="BV1248" i="2"/>
  <c r="BR1246" i="2"/>
  <c r="BY1246" i="2" s="1"/>
  <c r="CB1246" i="2" s="1"/>
  <c r="BK1241" i="2"/>
  <c r="BJ1241" i="2" s="1"/>
  <c r="R1241" i="2" s="1"/>
  <c r="L1235" i="2"/>
  <c r="BP1235" i="2"/>
  <c r="BO1235" i="2" s="1"/>
  <c r="X1235" i="2" s="1"/>
  <c r="BR1233" i="2"/>
  <c r="BV1232" i="2"/>
  <c r="BP1231" i="2"/>
  <c r="BO1231" i="2" s="1"/>
  <c r="BK1229" i="2"/>
  <c r="BT1229" i="2" s="1"/>
  <c r="BT1222" i="2"/>
  <c r="CA1222" i="2" s="1"/>
  <c r="CC1222" i="2" s="1"/>
  <c r="BX1218" i="2"/>
  <c r="BP1217" i="2"/>
  <c r="BO1217" i="2" s="1"/>
  <c r="X1217" i="2" s="1"/>
  <c r="L1217" i="2"/>
  <c r="BK1187" i="2"/>
  <c r="BX1172" i="2"/>
  <c r="BT1172" i="2"/>
  <c r="CA1172" i="2" s="1"/>
  <c r="CC1172" i="2" s="1"/>
  <c r="BV1171" i="2"/>
  <c r="BV1172" i="2"/>
  <c r="G1167" i="2"/>
  <c r="BK1167" i="2"/>
  <c r="BJ1167" i="2" s="1"/>
  <c r="L1151" i="2"/>
  <c r="BV1150" i="2"/>
  <c r="BV1147" i="2"/>
  <c r="BV1148" i="2"/>
  <c r="BX1138" i="2"/>
  <c r="T1129" i="2"/>
  <c r="BX1130" i="2"/>
  <c r="BT1126" i="2"/>
  <c r="CA1126" i="2" s="1"/>
  <c r="CC1126" i="2" s="1"/>
  <c r="BV1285" i="2"/>
  <c r="L1275" i="2"/>
  <c r="BP1275" i="2"/>
  <c r="BO1275" i="2" s="1"/>
  <c r="X1275" i="2" s="1"/>
  <c r="G1237" i="2"/>
  <c r="BK1237" i="2"/>
  <c r="BJ1237" i="2" s="1"/>
  <c r="R1237" i="2" s="1"/>
  <c r="Z1221" i="2"/>
  <c r="BP1193" i="2"/>
  <c r="BO1193" i="2" s="1"/>
  <c r="X1193" i="2" s="1"/>
  <c r="L1193" i="2"/>
  <c r="T1189" i="2"/>
  <c r="BX1190" i="2"/>
  <c r="T1293" i="2"/>
  <c r="BR1294" i="2"/>
  <c r="BY1294" i="2" s="1"/>
  <c r="CB1294" i="2" s="1"/>
  <c r="BR1279" i="2"/>
  <c r="BV1277" i="2"/>
  <c r="BV1264" i="2"/>
  <c r="BV1254" i="2"/>
  <c r="T1245" i="2"/>
  <c r="BV1242" i="2"/>
  <c r="BT1214" i="2"/>
  <c r="CA1214" i="2" s="1"/>
  <c r="CC1214" i="2" s="1"/>
  <c r="BV1212" i="2"/>
  <c r="Z1211" i="2"/>
  <c r="BK1211" i="2"/>
  <c r="BJ1211" i="2" s="1"/>
  <c r="G1211" i="2"/>
  <c r="BR1202" i="2"/>
  <c r="BY1202" i="2" s="1"/>
  <c r="CB1202" i="2" s="1"/>
  <c r="BR1193" i="2"/>
  <c r="BT1188" i="2"/>
  <c r="CA1188" i="2" s="1"/>
  <c r="CC1188" i="2" s="1"/>
  <c r="BR1188" i="2"/>
  <c r="BY1188" i="2" s="1"/>
  <c r="CB1188" i="2" s="1"/>
  <c r="L1187" i="2"/>
  <c r="BP1187" i="2"/>
  <c r="BO1187" i="2" s="1"/>
  <c r="X1187" i="2" s="1"/>
  <c r="T1183" i="2"/>
  <c r="BV1184" i="2"/>
  <c r="BR1163" i="2"/>
  <c r="G1143" i="2"/>
  <c r="BK1143" i="2"/>
  <c r="L1137" i="2"/>
  <c r="BP1137" i="2"/>
  <c r="BO1137" i="2" s="1"/>
  <c r="L1123" i="2"/>
  <c r="BP1123" i="2"/>
  <c r="BX1123" i="2" s="1"/>
  <c r="Z1117" i="2"/>
  <c r="BX1118" i="2"/>
  <c r="BT1135" i="2"/>
  <c r="Z1135" i="2"/>
  <c r="BT1291" i="2"/>
  <c r="BT1227" i="2"/>
  <c r="BT1180" i="2"/>
  <c r="CA1180" i="2" s="1"/>
  <c r="CC1180" i="2" s="1"/>
  <c r="BX1176" i="2"/>
  <c r="BK1157" i="2"/>
  <c r="BJ1157" i="2" s="1"/>
  <c r="R1157" i="2" s="1"/>
  <c r="BT1146" i="2"/>
  <c r="CA1146" i="2" s="1"/>
  <c r="CC1146" i="2" s="1"/>
  <c r="BR1136" i="2"/>
  <c r="BY1136" i="2" s="1"/>
  <c r="CB1136" i="2" s="1"/>
  <c r="BR1128" i="2"/>
  <c r="BY1128" i="2" s="1"/>
  <c r="CB1128" i="2" s="1"/>
  <c r="L1127" i="2"/>
  <c r="BK1109" i="2"/>
  <c r="BJ1109" i="2" s="1"/>
  <c r="R1109" i="2" s="1"/>
  <c r="BH1277" i="2"/>
  <c r="BR1277" i="2"/>
  <c r="BH1261" i="2"/>
  <c r="BR1261" i="2"/>
  <c r="BR1257" i="2"/>
  <c r="BH1257" i="2"/>
  <c r="BM1221" i="2"/>
  <c r="X1221" i="2" s="1"/>
  <c r="BV1221" i="2"/>
  <c r="BM1233" i="2"/>
  <c r="BV1233" i="2"/>
  <c r="BT1297" i="2"/>
  <c r="BJ1297" i="2"/>
  <c r="BH1285" i="2"/>
  <c r="BR1285" i="2"/>
  <c r="BH1269" i="2"/>
  <c r="BR1269" i="2"/>
  <c r="BH1245" i="2"/>
  <c r="BR1245" i="2"/>
  <c r="BH1293" i="2"/>
  <c r="BR1293" i="2"/>
  <c r="BR1301" i="2"/>
  <c r="BV1297" i="2"/>
  <c r="BV1295" i="2"/>
  <c r="T1291" i="2"/>
  <c r="BV1279" i="2"/>
  <c r="T1269" i="2"/>
  <c r="BV1263" i="2"/>
  <c r="X1251" i="2"/>
  <c r="BR1240" i="2"/>
  <c r="BY1240" i="2" s="1"/>
  <c r="CB1240" i="2" s="1"/>
  <c r="BV1240" i="2"/>
  <c r="T1229" i="2"/>
  <c r="BR1230" i="2"/>
  <c r="BY1230" i="2" s="1"/>
  <c r="CB1230" i="2" s="1"/>
  <c r="BH1209" i="2"/>
  <c r="BR1209" i="2"/>
  <c r="BH1201" i="2"/>
  <c r="BR1201" i="2"/>
  <c r="Z1197" i="2"/>
  <c r="BT1198" i="2"/>
  <c r="CA1198" i="2" s="1"/>
  <c r="CC1198" i="2" s="1"/>
  <c r="T1195" i="2"/>
  <c r="BV1195" i="2"/>
  <c r="BV1194" i="2"/>
  <c r="BT1194" i="2"/>
  <c r="CA1194" i="2" s="1"/>
  <c r="CC1194" i="2" s="1"/>
  <c r="BX1194" i="2"/>
  <c r="G1181" i="2"/>
  <c r="BK1181" i="2"/>
  <c r="BT1181" i="2" s="1"/>
  <c r="G1175" i="2"/>
  <c r="BK1175" i="2"/>
  <c r="BJ1175" i="2" s="1"/>
  <c r="BT1166" i="2"/>
  <c r="CA1166" i="2" s="1"/>
  <c r="CC1166" i="2" s="1"/>
  <c r="BV1166" i="2"/>
  <c r="Z1165" i="2"/>
  <c r="L1163" i="2"/>
  <c r="BP1163" i="2"/>
  <c r="BO1163" i="2" s="1"/>
  <c r="X1163" i="2" s="1"/>
  <c r="BM1149" i="2"/>
  <c r="X1149" i="2" s="1"/>
  <c r="BV1149" i="2"/>
  <c r="BO1129" i="2"/>
  <c r="X1129" i="2" s="1"/>
  <c r="BX1129" i="2"/>
  <c r="T1111" i="2"/>
  <c r="BX1112" i="2"/>
  <c r="BV1111" i="2"/>
  <c r="L1109" i="2"/>
  <c r="BP1109" i="2"/>
  <c r="BO1109" i="2" s="1"/>
  <c r="X1109" i="2" s="1"/>
  <c r="BT1306" i="2"/>
  <c r="CA1306" i="2" s="1"/>
  <c r="CC1306" i="2" s="1"/>
  <c r="L1305" i="2"/>
  <c r="BX1304" i="2"/>
  <c r="BT1300" i="2"/>
  <c r="CA1300" i="2" s="1"/>
  <c r="CC1300" i="2" s="1"/>
  <c r="BP1299" i="2"/>
  <c r="BO1299" i="2" s="1"/>
  <c r="X1299" i="2" s="1"/>
  <c r="BT1298" i="2"/>
  <c r="CA1298" i="2" s="1"/>
  <c r="CC1298" i="2" s="1"/>
  <c r="G1297" i="2"/>
  <c r="BR1295" i="2"/>
  <c r="BX1294" i="2"/>
  <c r="BT1292" i="2"/>
  <c r="CA1292" i="2" s="1"/>
  <c r="CC1292" i="2" s="1"/>
  <c r="G1291" i="2"/>
  <c r="BV1287" i="2"/>
  <c r="G1287" i="2"/>
  <c r="BR1286" i="2"/>
  <c r="BY1286" i="2" s="1"/>
  <c r="CB1286" i="2" s="1"/>
  <c r="BV1283" i="2"/>
  <c r="BV1281" i="2"/>
  <c r="BX1278" i="2"/>
  <c r="L1277" i="2"/>
  <c r="BV1275" i="2"/>
  <c r="T1275" i="2"/>
  <c r="BV1271" i="2"/>
  <c r="G1271" i="2"/>
  <c r="BV1267" i="2"/>
  <c r="BV1265" i="2"/>
  <c r="BX1262" i="2"/>
  <c r="BV1257" i="2"/>
  <c r="BT1254" i="2"/>
  <c r="CA1254" i="2" s="1"/>
  <c r="CC1254" i="2" s="1"/>
  <c r="BK1249" i="2"/>
  <c r="BJ1249" i="2" s="1"/>
  <c r="BX1246" i="2"/>
  <c r="BX1240" i="2"/>
  <c r="BV1238" i="2"/>
  <c r="G1233" i="2"/>
  <c r="BK1233" i="2"/>
  <c r="BJ1233" i="2" s="1"/>
  <c r="BX1230" i="2"/>
  <c r="BR1226" i="2"/>
  <c r="BY1226" i="2" s="1"/>
  <c r="CB1226" i="2" s="1"/>
  <c r="BH1225" i="2"/>
  <c r="BR1225" i="2"/>
  <c r="T1217" i="2"/>
  <c r="BT1218" i="2"/>
  <c r="CA1218" i="2" s="1"/>
  <c r="CC1218" i="2" s="1"/>
  <c r="BV1218" i="2"/>
  <c r="BR1216" i="2"/>
  <c r="BY1216" i="2" s="1"/>
  <c r="CB1216" i="2" s="1"/>
  <c r="L1209" i="2"/>
  <c r="BP1209" i="2"/>
  <c r="L1201" i="2"/>
  <c r="BP1201" i="2"/>
  <c r="BO1201" i="2" s="1"/>
  <c r="X1201" i="2" s="1"/>
  <c r="L1197" i="2"/>
  <c r="BR1189" i="2"/>
  <c r="L1161" i="2"/>
  <c r="BP1161" i="2"/>
  <c r="BT1154" i="2"/>
  <c r="CA1154" i="2" s="1"/>
  <c r="CC1154" i="2" s="1"/>
  <c r="BR1154" i="2"/>
  <c r="BY1154" i="2" s="1"/>
  <c r="CB1154" i="2" s="1"/>
  <c r="BV1154" i="2"/>
  <c r="L1143" i="2"/>
  <c r="BP1143" i="2"/>
  <c r="BO1143" i="2" s="1"/>
  <c r="X1143" i="2" s="1"/>
  <c r="L1131" i="2"/>
  <c r="BP1131" i="2"/>
  <c r="BO1131" i="2" s="1"/>
  <c r="X1131" i="2" s="1"/>
  <c r="G1115" i="2"/>
  <c r="BK1115" i="2"/>
  <c r="BJ1115" i="2" s="1"/>
  <c r="BT1110" i="2"/>
  <c r="CA1110" i="2" s="1"/>
  <c r="CC1110" i="2" s="1"/>
  <c r="BX1110" i="2"/>
  <c r="BV1301" i="2"/>
  <c r="T1301" i="2"/>
  <c r="BR1300" i="2"/>
  <c r="BY1300" i="2" s="1"/>
  <c r="CB1300" i="2" s="1"/>
  <c r="BK1299" i="2"/>
  <c r="BT1299" i="2" s="1"/>
  <c r="BX1296" i="2"/>
  <c r="BT1294" i="2"/>
  <c r="CA1294" i="2" s="1"/>
  <c r="CC1294" i="2" s="1"/>
  <c r="BV1289" i="2"/>
  <c r="BR1287" i="2"/>
  <c r="BX1286" i="2"/>
  <c r="BT1284" i="2"/>
  <c r="CA1284" i="2" s="1"/>
  <c r="CC1284" i="2" s="1"/>
  <c r="BP1283" i="2"/>
  <c r="BO1283" i="2" s="1"/>
  <c r="X1283" i="2" s="1"/>
  <c r="BT1282" i="2"/>
  <c r="CA1282" i="2" s="1"/>
  <c r="CC1282" i="2" s="1"/>
  <c r="L1281" i="2"/>
  <c r="BX1280" i="2"/>
  <c r="BV1278" i="2"/>
  <c r="BT1276" i="2"/>
  <c r="CA1276" i="2" s="1"/>
  <c r="CC1276" i="2" s="1"/>
  <c r="BV1273" i="2"/>
  <c r="BR1271" i="2"/>
  <c r="BX1270" i="2"/>
  <c r="BT1268" i="2"/>
  <c r="CA1268" i="2" s="1"/>
  <c r="CC1268" i="2" s="1"/>
  <c r="BP1267" i="2"/>
  <c r="BO1267" i="2" s="1"/>
  <c r="X1267" i="2" s="1"/>
  <c r="BT1266" i="2"/>
  <c r="CA1266" i="2" s="1"/>
  <c r="CC1266" i="2" s="1"/>
  <c r="BT1265" i="2"/>
  <c r="L1265" i="2"/>
  <c r="BX1264" i="2"/>
  <c r="BV1262" i="2"/>
  <c r="BP1261" i="2"/>
  <c r="BO1261" i="2" s="1"/>
  <c r="X1261" i="2" s="1"/>
  <c r="BT1260" i="2"/>
  <c r="CA1260" i="2" s="1"/>
  <c r="CC1260" i="2" s="1"/>
  <c r="BV1256" i="2"/>
  <c r="R1255" i="2"/>
  <c r="BR1254" i="2"/>
  <c r="BY1254" i="2" s="1"/>
  <c r="CB1254" i="2" s="1"/>
  <c r="BR1247" i="2"/>
  <c r="BP1247" i="2"/>
  <c r="BO1247" i="2" s="1"/>
  <c r="BV1246" i="2"/>
  <c r="BT1244" i="2"/>
  <c r="CA1244" i="2" s="1"/>
  <c r="CC1244" i="2" s="1"/>
  <c r="BP1239" i="2"/>
  <c r="BO1239" i="2" s="1"/>
  <c r="BP1237" i="2"/>
  <c r="BO1237" i="2" s="1"/>
  <c r="X1237" i="2" s="1"/>
  <c r="BT1232" i="2"/>
  <c r="CA1232" i="2" s="1"/>
  <c r="CC1232" i="2" s="1"/>
  <c r="BV1230" i="2"/>
  <c r="BH1229" i="2"/>
  <c r="BR1229" i="2"/>
  <c r="L1225" i="2"/>
  <c r="BP1225" i="2"/>
  <c r="BP1223" i="2"/>
  <c r="BO1223" i="2" s="1"/>
  <c r="X1223" i="2" s="1"/>
  <c r="BV1219" i="2"/>
  <c r="BR1217" i="2"/>
  <c r="BT1210" i="2"/>
  <c r="CA1210" i="2" s="1"/>
  <c r="CC1210" i="2" s="1"/>
  <c r="BV1210" i="2"/>
  <c r="BR1208" i="2"/>
  <c r="BY1208" i="2" s="1"/>
  <c r="CB1208" i="2" s="1"/>
  <c r="BR1194" i="2"/>
  <c r="BY1194" i="2" s="1"/>
  <c r="CB1194" i="2" s="1"/>
  <c r="BT1186" i="2"/>
  <c r="CA1186" i="2" s="1"/>
  <c r="CC1186" i="2" s="1"/>
  <c r="BV1185" i="2"/>
  <c r="BR1185" i="2"/>
  <c r="BH1185" i="2"/>
  <c r="BH1181" i="2"/>
  <c r="BR1181" i="2"/>
  <c r="L1177" i="2"/>
  <c r="BP1177" i="2"/>
  <c r="BX1177" i="2" s="1"/>
  <c r="BR1177" i="2"/>
  <c r="BH1177" i="2"/>
  <c r="BP1173" i="2"/>
  <c r="BO1173" i="2" s="1"/>
  <c r="X1173" i="2" s="1"/>
  <c r="L1173" i="2"/>
  <c r="BK1171" i="2"/>
  <c r="BJ1171" i="2" s="1"/>
  <c r="G1171" i="2"/>
  <c r="BT1170" i="2"/>
  <c r="CA1170" i="2" s="1"/>
  <c r="CC1170" i="2" s="1"/>
  <c r="BR1170" i="2"/>
  <c r="BY1170" i="2" s="1"/>
  <c r="CB1170" i="2" s="1"/>
  <c r="BR1168" i="2"/>
  <c r="BY1168" i="2" s="1"/>
  <c r="CB1168" i="2" s="1"/>
  <c r="BT1168" i="2"/>
  <c r="CA1168" i="2" s="1"/>
  <c r="CC1168" i="2" s="1"/>
  <c r="Z1151" i="2"/>
  <c r="BR1152" i="2"/>
  <c r="BY1152" i="2" s="1"/>
  <c r="CB1152" i="2" s="1"/>
  <c r="BT1152" i="2"/>
  <c r="CA1152" i="2" s="1"/>
  <c r="CC1152" i="2" s="1"/>
  <c r="BX1152" i="2"/>
  <c r="BH1137" i="2"/>
  <c r="BR1137" i="2"/>
  <c r="BR1122" i="2"/>
  <c r="BY1122" i="2" s="1"/>
  <c r="CB1122" i="2" s="1"/>
  <c r="T1121" i="2"/>
  <c r="BT1122" i="2"/>
  <c r="CA1122" i="2" s="1"/>
  <c r="CC1122" i="2" s="1"/>
  <c r="BX1122" i="2"/>
  <c r="BR1116" i="2"/>
  <c r="BY1116" i="2" s="1"/>
  <c r="CB1116" i="2" s="1"/>
  <c r="BT1116" i="2"/>
  <c r="CA1116" i="2" s="1"/>
  <c r="CC1116" i="2" s="1"/>
  <c r="BV1303" i="2"/>
  <c r="BV1293" i="2"/>
  <c r="BX1288" i="2"/>
  <c r="BV1286" i="2"/>
  <c r="BR1284" i="2"/>
  <c r="BY1284" i="2" s="1"/>
  <c r="CB1284" i="2" s="1"/>
  <c r="BK1283" i="2"/>
  <c r="BT1283" i="2" s="1"/>
  <c r="BT1278" i="2"/>
  <c r="CA1278" i="2" s="1"/>
  <c r="CC1278" i="2" s="1"/>
  <c r="T1277" i="2"/>
  <c r="BR1276" i="2"/>
  <c r="BY1276" i="2" s="1"/>
  <c r="CB1276" i="2" s="1"/>
  <c r="BX1272" i="2"/>
  <c r="BT1270" i="2"/>
  <c r="CA1270" i="2" s="1"/>
  <c r="CC1270" i="2" s="1"/>
  <c r="BR1268" i="2"/>
  <c r="BY1268" i="2" s="1"/>
  <c r="CB1268" i="2" s="1"/>
  <c r="BK1267" i="2"/>
  <c r="BT1267" i="2" s="1"/>
  <c r="BT1262" i="2"/>
  <c r="CA1262" i="2" s="1"/>
  <c r="CC1262" i="2" s="1"/>
  <c r="T1261" i="2"/>
  <c r="BX1254" i="2"/>
  <c r="BR1253" i="2"/>
  <c r="BX1248" i="2"/>
  <c r="BR1248" i="2"/>
  <c r="BY1248" i="2" s="1"/>
  <c r="CB1248" i="2" s="1"/>
  <c r="BR1239" i="2"/>
  <c r="Z1237" i="2"/>
  <c r="BT1238" i="2"/>
  <c r="CA1238" i="2" s="1"/>
  <c r="CC1238" i="2" s="1"/>
  <c r="BT1230" i="2"/>
  <c r="CA1230" i="2" s="1"/>
  <c r="CC1230" i="2" s="1"/>
  <c r="T1227" i="2"/>
  <c r="BX1228" i="2"/>
  <c r="BV1226" i="2"/>
  <c r="BX1226" i="2"/>
  <c r="BH1215" i="2"/>
  <c r="BR1215" i="2"/>
  <c r="BV1203" i="2"/>
  <c r="BV1202" i="2"/>
  <c r="BX1202" i="2"/>
  <c r="BV1199" i="2"/>
  <c r="T1199" i="2"/>
  <c r="BR1200" i="2"/>
  <c r="BY1200" i="2" s="1"/>
  <c r="CB1200" i="2" s="1"/>
  <c r="BT1200" i="2"/>
  <c r="CA1200" i="2" s="1"/>
  <c r="CC1200" i="2" s="1"/>
  <c r="BK1195" i="2"/>
  <c r="BT1195" i="2" s="1"/>
  <c r="G1195" i="2"/>
  <c r="BH1193" i="2"/>
  <c r="BT1192" i="2"/>
  <c r="CA1192" i="2" s="1"/>
  <c r="CC1192" i="2" s="1"/>
  <c r="BV1192" i="2"/>
  <c r="BT1178" i="2"/>
  <c r="CA1178" i="2" s="1"/>
  <c r="CC1178" i="2" s="1"/>
  <c r="BX1178" i="2"/>
  <c r="BR1178" i="2"/>
  <c r="BY1178" i="2" s="1"/>
  <c r="CB1178" i="2" s="1"/>
  <c r="BV1173" i="2"/>
  <c r="BT1174" i="2"/>
  <c r="CA1174" i="2" s="1"/>
  <c r="CC1174" i="2" s="1"/>
  <c r="BR1174" i="2"/>
  <c r="BY1174" i="2" s="1"/>
  <c r="CB1174" i="2" s="1"/>
  <c r="BM1141" i="2"/>
  <c r="X1141" i="2" s="1"/>
  <c r="BV1141" i="2"/>
  <c r="BK1125" i="2"/>
  <c r="BJ1125" i="2" s="1"/>
  <c r="G1125" i="2"/>
  <c r="BV1207" i="2"/>
  <c r="X1199" i="2"/>
  <c r="BP1189" i="2"/>
  <c r="BT1184" i="2"/>
  <c r="CA1184" i="2" s="1"/>
  <c r="CC1184" i="2" s="1"/>
  <c r="BK1183" i="2"/>
  <c r="BJ1183" i="2" s="1"/>
  <c r="R1183" i="2" s="1"/>
  <c r="G1183" i="2"/>
  <c r="BP1179" i="2"/>
  <c r="BO1179" i="2" s="1"/>
  <c r="X1179" i="2" s="1"/>
  <c r="BH1175" i="2"/>
  <c r="BR1175" i="2"/>
  <c r="T1169" i="2"/>
  <c r="BX1170" i="2"/>
  <c r="BR1166" i="2"/>
  <c r="BY1166" i="2" s="1"/>
  <c r="CB1166" i="2" s="1"/>
  <c r="Z1163" i="2"/>
  <c r="BX1164" i="2"/>
  <c r="BX1154" i="2"/>
  <c r="T1153" i="2"/>
  <c r="BR1143" i="2"/>
  <c r="BK1141" i="2"/>
  <c r="BJ1141" i="2" s="1"/>
  <c r="R1141" i="2" s="1"/>
  <c r="G1141" i="2"/>
  <c r="BR1133" i="2"/>
  <c r="BH1133" i="2"/>
  <c r="BP1133" i="2"/>
  <c r="BK1127" i="2"/>
  <c r="G1127" i="2"/>
  <c r="G1121" i="2"/>
  <c r="BK1121" i="2"/>
  <c r="BT1121" i="2" s="1"/>
  <c r="BH1115" i="2"/>
  <c r="BR1115" i="2"/>
  <c r="T1109" i="2"/>
  <c r="BR1110" i="2"/>
  <c r="BY1110" i="2" s="1"/>
  <c r="CB1110" i="2" s="1"/>
  <c r="BR1238" i="2"/>
  <c r="BY1238" i="2" s="1"/>
  <c r="CB1238" i="2" s="1"/>
  <c r="BR1231" i="2"/>
  <c r="L1221" i="2"/>
  <c r="BT1216" i="2"/>
  <c r="CA1216" i="2" s="1"/>
  <c r="CC1216" i="2" s="1"/>
  <c r="BV1211" i="2"/>
  <c r="BT1208" i="2"/>
  <c r="CA1208" i="2" s="1"/>
  <c r="CC1208" i="2" s="1"/>
  <c r="BP1207" i="2"/>
  <c r="BO1207" i="2" s="1"/>
  <c r="X1207" i="2" s="1"/>
  <c r="T1181" i="2"/>
  <c r="BR1182" i="2"/>
  <c r="BY1182" i="2" s="1"/>
  <c r="CB1182" i="2" s="1"/>
  <c r="BP1169" i="2"/>
  <c r="BO1169" i="2" s="1"/>
  <c r="X1169" i="2" s="1"/>
  <c r="BP1167" i="2"/>
  <c r="BO1167" i="2" s="1"/>
  <c r="X1167" i="2" s="1"/>
  <c r="BV1165" i="2"/>
  <c r="BO1151" i="2"/>
  <c r="X1151" i="2" s="1"/>
  <c r="BX1151" i="2"/>
  <c r="BK1139" i="2"/>
  <c r="BJ1139" i="2" s="1"/>
  <c r="G1139" i="2"/>
  <c r="BV1136" i="2"/>
  <c r="BV1135" i="2"/>
  <c r="Z1129" i="2"/>
  <c r="BR1130" i="2"/>
  <c r="BY1130" i="2" s="1"/>
  <c r="CB1130" i="2" s="1"/>
  <c r="BT1130" i="2"/>
  <c r="CA1130" i="2" s="1"/>
  <c r="CC1130" i="2" s="1"/>
  <c r="BX1124" i="2"/>
  <c r="BV1117" i="2"/>
  <c r="BT1118" i="2"/>
  <c r="CA1118" i="2" s="1"/>
  <c r="CC1118" i="2" s="1"/>
  <c r="BV1118" i="2"/>
  <c r="L1117" i="2"/>
  <c r="BP1117" i="2"/>
  <c r="BO1117" i="2" s="1"/>
  <c r="X1117" i="2" s="1"/>
  <c r="BP1115" i="2"/>
  <c r="BO1115" i="2" s="1"/>
  <c r="X1115" i="2" s="1"/>
  <c r="L1115" i="2"/>
  <c r="BV1110" i="2"/>
  <c r="BV1174" i="2"/>
  <c r="Z1173" i="2"/>
  <c r="BR1153" i="2"/>
  <c r="BK1153" i="2"/>
  <c r="G1153" i="2"/>
  <c r="BV1146" i="2"/>
  <c r="T1145" i="2"/>
  <c r="BX1146" i="2"/>
  <c r="BV1140" i="2"/>
  <c r="BV1124" i="2"/>
  <c r="L1121" i="2"/>
  <c r="BP1121" i="2"/>
  <c r="BO1121" i="2" s="1"/>
  <c r="X1121" i="2" s="1"/>
  <c r="BR1117" i="2"/>
  <c r="BK1161" i="2"/>
  <c r="BT1161" i="2" s="1"/>
  <c r="BR1157" i="2"/>
  <c r="BR1145" i="2"/>
  <c r="BV1138" i="2"/>
  <c r="BT1138" i="2"/>
  <c r="CA1138" i="2" s="1"/>
  <c r="CC1138" i="2" s="1"/>
  <c r="BK1131" i="2"/>
  <c r="BJ1131" i="2" s="1"/>
  <c r="R1131" i="2" s="1"/>
  <c r="BR1127" i="2"/>
  <c r="BR1111" i="2"/>
  <c r="BR1147" i="2"/>
  <c r="BV1119" i="2"/>
  <c r="BT1112" i="2"/>
  <c r="CA1112" i="2" s="1"/>
  <c r="CC1112" i="2" s="1"/>
  <c r="BR1109" i="2"/>
  <c r="BH1297" i="2"/>
  <c r="BR1297" i="2"/>
  <c r="BH1265" i="2"/>
  <c r="BR1265" i="2"/>
  <c r="BH1283" i="2"/>
  <c r="BR1283" i="2"/>
  <c r="BT1301" i="2"/>
  <c r="BJ1301" i="2"/>
  <c r="R1301" i="2" s="1"/>
  <c r="X1297" i="2"/>
  <c r="BT1293" i="2"/>
  <c r="BJ1293" i="2"/>
  <c r="BH1275" i="2"/>
  <c r="BR1275" i="2"/>
  <c r="BX1271" i="2"/>
  <c r="BO1271" i="2"/>
  <c r="X1271" i="2" s="1"/>
  <c r="BJ1295" i="2"/>
  <c r="BT1295" i="2"/>
  <c r="BH1289" i="2"/>
  <c r="BR1289" i="2"/>
  <c r="BT1285" i="2"/>
  <c r="BJ1285" i="2"/>
  <c r="X1281" i="2"/>
  <c r="BJ1279" i="2"/>
  <c r="BT1279" i="2"/>
  <c r="BT1277" i="2"/>
  <c r="BJ1277" i="2"/>
  <c r="BH1273" i="2"/>
  <c r="BR1273" i="2"/>
  <c r="BT1269" i="2"/>
  <c r="BJ1269" i="2"/>
  <c r="X1265" i="2"/>
  <c r="BJ1263" i="2"/>
  <c r="BT1263" i="2"/>
  <c r="BH1305" i="2"/>
  <c r="BR1305" i="2"/>
  <c r="BX1295" i="2"/>
  <c r="BO1295" i="2"/>
  <c r="X1295" i="2" s="1"/>
  <c r="BX1279" i="2"/>
  <c r="BO1279" i="2"/>
  <c r="X1279" i="2" s="1"/>
  <c r="BH1267" i="2"/>
  <c r="BR1267" i="2"/>
  <c r="BX1263" i="2"/>
  <c r="BO1263" i="2"/>
  <c r="X1263" i="2" s="1"/>
  <c r="BJ1303" i="2"/>
  <c r="BT1303" i="2"/>
  <c r="BH1291" i="2"/>
  <c r="BR1291" i="2"/>
  <c r="BX1287" i="2"/>
  <c r="BO1287" i="2"/>
  <c r="X1287" i="2" s="1"/>
  <c r="BH1281" i="2"/>
  <c r="BR1281" i="2"/>
  <c r="BX1303" i="2"/>
  <c r="BO1303" i="2"/>
  <c r="X1303" i="2" s="1"/>
  <c r="BV1299" i="2"/>
  <c r="BH1299" i="2"/>
  <c r="BR1299" i="2"/>
  <c r="X1293" i="2"/>
  <c r="BV1291" i="2"/>
  <c r="X1289" i="2"/>
  <c r="BJ1287" i="2"/>
  <c r="BT1287" i="2"/>
  <c r="X1273" i="2"/>
  <c r="BJ1271" i="2"/>
  <c r="BT1271" i="2"/>
  <c r="BX1293" i="2"/>
  <c r="BH1287" i="2"/>
  <c r="Z1287" i="2"/>
  <c r="BH1279" i="2"/>
  <c r="Z1279" i="2"/>
  <c r="BH1271" i="2"/>
  <c r="Z1271" i="2"/>
  <c r="BH1263" i="2"/>
  <c r="Z1263" i="2"/>
  <c r="BM1247" i="2"/>
  <c r="BV1247" i="2"/>
  <c r="BH1243" i="2"/>
  <c r="BR1243" i="2"/>
  <c r="BP1241" i="2"/>
  <c r="BO1241" i="2" s="1"/>
  <c r="X1241" i="2" s="1"/>
  <c r="L1241" i="2"/>
  <c r="BM1231" i="2"/>
  <c r="BV1231" i="2"/>
  <c r="BR1221" i="2"/>
  <c r="BH1221" i="2"/>
  <c r="BR1219" i="2"/>
  <c r="BH1219" i="2"/>
  <c r="BP1195" i="2"/>
  <c r="L1195" i="2"/>
  <c r="BR1306" i="2"/>
  <c r="BY1306" i="2" s="1"/>
  <c r="T1305" i="2"/>
  <c r="BT1304" i="2"/>
  <c r="CA1304" i="2" s="1"/>
  <c r="L1303" i="2"/>
  <c r="BV1302" i="2"/>
  <c r="G1301" i="2"/>
  <c r="BX1300" i="2"/>
  <c r="BR1298" i="2"/>
  <c r="BY1298" i="2" s="1"/>
  <c r="T1297" i="2"/>
  <c r="BT1296" i="2"/>
  <c r="CA1296" i="2" s="1"/>
  <c r="L1295" i="2"/>
  <c r="BV1294" i="2"/>
  <c r="G1293" i="2"/>
  <c r="BX1292" i="2"/>
  <c r="BX1291" i="2"/>
  <c r="BJ1291" i="2"/>
  <c r="BR1290" i="2"/>
  <c r="BY1290" i="2" s="1"/>
  <c r="T1289" i="2"/>
  <c r="BT1288" i="2"/>
  <c r="CA1288" i="2" s="1"/>
  <c r="L1287" i="2"/>
  <c r="G1285" i="2"/>
  <c r="BX1284" i="2"/>
  <c r="BR1282" i="2"/>
  <c r="BY1282" i="2" s="1"/>
  <c r="T1281" i="2"/>
  <c r="BT1280" i="2"/>
  <c r="CA1280" i="2" s="1"/>
  <c r="L1279" i="2"/>
  <c r="BO1277" i="2"/>
  <c r="X1277" i="2" s="1"/>
  <c r="G1277" i="2"/>
  <c r="BX1276" i="2"/>
  <c r="BR1274" i="2"/>
  <c r="BY1274" i="2" s="1"/>
  <c r="T1273" i="2"/>
  <c r="BT1272" i="2"/>
  <c r="CA1272" i="2" s="1"/>
  <c r="L1271" i="2"/>
  <c r="BV1270" i="2"/>
  <c r="G1269" i="2"/>
  <c r="BX1268" i="2"/>
  <c r="BR1266" i="2"/>
  <c r="BY1266" i="2" s="1"/>
  <c r="T1265" i="2"/>
  <c r="BT1264" i="2"/>
  <c r="CA1264" i="2" s="1"/>
  <c r="L1263" i="2"/>
  <c r="BR1255" i="2"/>
  <c r="BT1250" i="2"/>
  <c r="CA1250" i="2" s="1"/>
  <c r="Z1249" i="2"/>
  <c r="BK1247" i="2"/>
  <c r="G1247" i="2"/>
  <c r="BT1234" i="2"/>
  <c r="CA1234" i="2" s="1"/>
  <c r="Z1233" i="2"/>
  <c r="BK1231" i="2"/>
  <c r="G1231" i="2"/>
  <c r="L1227" i="2"/>
  <c r="BP1227" i="2"/>
  <c r="BV1223" i="2"/>
  <c r="BV1224" i="2"/>
  <c r="BX1224" i="2"/>
  <c r="BT1224" i="2"/>
  <c r="CA1224" i="2" s="1"/>
  <c r="T1223" i="2"/>
  <c r="BP1203" i="2"/>
  <c r="L1203" i="2"/>
  <c r="BH1303" i="2"/>
  <c r="Z1303" i="2"/>
  <c r="BH1295" i="2"/>
  <c r="Z1295" i="2"/>
  <c r="BV1243" i="2"/>
  <c r="BV1244" i="2"/>
  <c r="BX1244" i="2"/>
  <c r="T1243" i="2"/>
  <c r="BR1244" i="2"/>
  <c r="BY1244" i="2" s="1"/>
  <c r="BK1169" i="2"/>
  <c r="G1169" i="2"/>
  <c r="BX1306" i="2"/>
  <c r="BX1305" i="2"/>
  <c r="BR1304" i="2"/>
  <c r="BY1304" i="2" s="1"/>
  <c r="BV1300" i="2"/>
  <c r="BX1298" i="2"/>
  <c r="BX1297" i="2"/>
  <c r="BR1296" i="2"/>
  <c r="BY1296" i="2" s="1"/>
  <c r="BV1292" i="2"/>
  <c r="BX1290" i="2"/>
  <c r="BX1289" i="2"/>
  <c r="BR1288" i="2"/>
  <c r="BY1288" i="2" s="1"/>
  <c r="BV1284" i="2"/>
  <c r="BX1282" i="2"/>
  <c r="BX1281" i="2"/>
  <c r="BR1280" i="2"/>
  <c r="BY1280" i="2" s="1"/>
  <c r="BV1276" i="2"/>
  <c r="BX1274" i="2"/>
  <c r="BX1273" i="2"/>
  <c r="BR1272" i="2"/>
  <c r="BY1272" i="2" s="1"/>
  <c r="BV1268" i="2"/>
  <c r="BX1266" i="2"/>
  <c r="BX1265" i="2"/>
  <c r="BR1264" i="2"/>
  <c r="BY1264" i="2" s="1"/>
  <c r="BK1261" i="2"/>
  <c r="BR1259" i="2"/>
  <c r="BX1257" i="2"/>
  <c r="BX1258" i="2"/>
  <c r="T1257" i="2"/>
  <c r="BR1258" i="2"/>
  <c r="BY1258" i="2" s="1"/>
  <c r="BX1256" i="2"/>
  <c r="BV1255" i="2"/>
  <c r="Z1255" i="2"/>
  <c r="BT1255" i="2"/>
  <c r="BV1253" i="2"/>
  <c r="BV1251" i="2"/>
  <c r="BV1252" i="2"/>
  <c r="BX1251" i="2"/>
  <c r="BX1252" i="2"/>
  <c r="T1251" i="2"/>
  <c r="BR1252" i="2"/>
  <c r="BY1252" i="2" s="1"/>
  <c r="BH1251" i="2"/>
  <c r="BR1251" i="2"/>
  <c r="BV1250" i="2"/>
  <c r="BP1249" i="2"/>
  <c r="BO1249" i="2" s="1"/>
  <c r="L1249" i="2"/>
  <c r="BR1241" i="2"/>
  <c r="BM1239" i="2"/>
  <c r="BV1239" i="2"/>
  <c r="BV1237" i="2"/>
  <c r="BV1235" i="2"/>
  <c r="BV1236" i="2"/>
  <c r="BX1236" i="2"/>
  <c r="T1235" i="2"/>
  <c r="BR1236" i="2"/>
  <c r="BY1236" i="2" s="1"/>
  <c r="BH1235" i="2"/>
  <c r="BR1235" i="2"/>
  <c r="BP1233" i="2"/>
  <c r="BO1233" i="2" s="1"/>
  <c r="L1233" i="2"/>
  <c r="BP1219" i="2"/>
  <c r="L1219" i="2"/>
  <c r="BH1199" i="2"/>
  <c r="BR1199" i="2"/>
  <c r="BR1195" i="2"/>
  <c r="BH1195" i="2"/>
  <c r="L1183" i="2"/>
  <c r="BP1183" i="2"/>
  <c r="BV1306" i="2"/>
  <c r="BV1298" i="2"/>
  <c r="BV1290" i="2"/>
  <c r="BV1282" i="2"/>
  <c r="BV1274" i="2"/>
  <c r="BV1266" i="2"/>
  <c r="BV1259" i="2"/>
  <c r="BV1260" i="2"/>
  <c r="BX1260" i="2"/>
  <c r="T1259" i="2"/>
  <c r="BP1255" i="2"/>
  <c r="BH1249" i="2"/>
  <c r="BT1242" i="2"/>
  <c r="CA1242" i="2" s="1"/>
  <c r="Z1241" i="2"/>
  <c r="BK1239" i="2"/>
  <c r="G1239" i="2"/>
  <c r="BH1233" i="2"/>
  <c r="BM1229" i="2"/>
  <c r="BV1229" i="2"/>
  <c r="BM1227" i="2"/>
  <c r="BV1227" i="2"/>
  <c r="BR1203" i="2"/>
  <c r="BH1203" i="2"/>
  <c r="BH1247" i="2"/>
  <c r="Z1247" i="2"/>
  <c r="BH1239" i="2"/>
  <c r="Z1239" i="2"/>
  <c r="BH1231" i="2"/>
  <c r="Z1231" i="2"/>
  <c r="BX1220" i="2"/>
  <c r="BT1220" i="2"/>
  <c r="CA1220" i="2" s="1"/>
  <c r="BV1215" i="2"/>
  <c r="BP1211" i="2"/>
  <c r="L1211" i="2"/>
  <c r="BX1204" i="2"/>
  <c r="BT1204" i="2"/>
  <c r="CA1204" i="2" s="1"/>
  <c r="BK1201" i="2"/>
  <c r="G1201" i="2"/>
  <c r="BV1197" i="2"/>
  <c r="BV1198" i="2"/>
  <c r="BX1197" i="2"/>
  <c r="BX1198" i="2"/>
  <c r="T1197" i="2"/>
  <c r="BR1198" i="2"/>
  <c r="BY1198" i="2" s="1"/>
  <c r="BX1196" i="2"/>
  <c r="BR1196" i="2"/>
  <c r="BY1196" i="2" s="1"/>
  <c r="BT1196" i="2"/>
  <c r="CA1196" i="2" s="1"/>
  <c r="BT1177" i="2"/>
  <c r="BJ1177" i="2"/>
  <c r="BR1250" i="2"/>
  <c r="BY1250" i="2" s="1"/>
  <c r="T1249" i="2"/>
  <c r="BT1248" i="2"/>
  <c r="CA1248" i="2" s="1"/>
  <c r="BR1242" i="2"/>
  <c r="BY1242" i="2" s="1"/>
  <c r="T1241" i="2"/>
  <c r="BT1240" i="2"/>
  <c r="CA1240" i="2" s="1"/>
  <c r="BR1234" i="2"/>
  <c r="BY1234" i="2" s="1"/>
  <c r="T1233" i="2"/>
  <c r="Z1229" i="2"/>
  <c r="BH1227" i="2"/>
  <c r="R1227" i="2" s="1"/>
  <c r="BV1225" i="2"/>
  <c r="BV1220" i="2"/>
  <c r="BJ1219" i="2"/>
  <c r="BT1219" i="2"/>
  <c r="BV1217" i="2"/>
  <c r="BK1217" i="2"/>
  <c r="G1217" i="2"/>
  <c r="BX1212" i="2"/>
  <c r="BT1212" i="2"/>
  <c r="CA1212" i="2" s="1"/>
  <c r="BH1211" i="2"/>
  <c r="BK1209" i="2"/>
  <c r="G1209" i="2"/>
  <c r="BV1205" i="2"/>
  <c r="BV1206" i="2"/>
  <c r="BX1205" i="2"/>
  <c r="BX1206" i="2"/>
  <c r="T1205" i="2"/>
  <c r="BR1206" i="2"/>
  <c r="BY1206" i="2" s="1"/>
  <c r="BH1205" i="2"/>
  <c r="BR1205" i="2"/>
  <c r="BV1204" i="2"/>
  <c r="BJ1203" i="2"/>
  <c r="BT1203" i="2"/>
  <c r="BV1201" i="2"/>
  <c r="BH1197" i="2"/>
  <c r="BR1197" i="2"/>
  <c r="BV1196" i="2"/>
  <c r="G1189" i="2"/>
  <c r="BK1189" i="2"/>
  <c r="BH1187" i="2"/>
  <c r="BR1187" i="2"/>
  <c r="G1159" i="2"/>
  <c r="BK1159" i="2"/>
  <c r="BR1256" i="2"/>
  <c r="BY1256" i="2" s="1"/>
  <c r="BX1250" i="2"/>
  <c r="BX1242" i="2"/>
  <c r="BX1234" i="2"/>
  <c r="BR1232" i="2"/>
  <c r="BY1232" i="2" s="1"/>
  <c r="BR1228" i="2"/>
  <c r="BY1228" i="2" s="1"/>
  <c r="BT1228" i="2"/>
  <c r="CA1228" i="2" s="1"/>
  <c r="G1227" i="2"/>
  <c r="BK1225" i="2"/>
  <c r="BR1223" i="2"/>
  <c r="BX1221" i="2"/>
  <c r="BX1222" i="2"/>
  <c r="T1221" i="2"/>
  <c r="BR1222" i="2"/>
  <c r="BY1222" i="2" s="1"/>
  <c r="Z1219" i="2"/>
  <c r="BV1213" i="2"/>
  <c r="BV1214" i="2"/>
  <c r="BX1214" i="2"/>
  <c r="T1213" i="2"/>
  <c r="BR1214" i="2"/>
  <c r="BY1214" i="2" s="1"/>
  <c r="BH1213" i="2"/>
  <c r="BR1213" i="2"/>
  <c r="BV1209" i="2"/>
  <c r="BR1207" i="2"/>
  <c r="Z1203" i="2"/>
  <c r="Z1195" i="2"/>
  <c r="BR1191" i="2"/>
  <c r="BH1191" i="2"/>
  <c r="R1191" i="2" s="1"/>
  <c r="BM1183" i="2"/>
  <c r="BV1183" i="2"/>
  <c r="BV1161" i="2"/>
  <c r="Z1155" i="2"/>
  <c r="BX1156" i="2"/>
  <c r="BT1155" i="2"/>
  <c r="BX1216" i="2"/>
  <c r="BX1208" i="2"/>
  <c r="BX1200" i="2"/>
  <c r="BX1199" i="2"/>
  <c r="BX1192" i="2"/>
  <c r="BV1191" i="2"/>
  <c r="Z1191" i="2"/>
  <c r="BT1191" i="2"/>
  <c r="BV1189" i="2"/>
  <c r="BR1183" i="2"/>
  <c r="BR1169" i="2"/>
  <c r="T1163" i="2"/>
  <c r="BR1164" i="2"/>
  <c r="BY1164" i="2" s="1"/>
  <c r="BV1163" i="2"/>
  <c r="BT1164" i="2"/>
  <c r="CA1164" i="2" s="1"/>
  <c r="BV1164" i="2"/>
  <c r="BR1220" i="2"/>
  <c r="BY1220" i="2" s="1"/>
  <c r="BV1216" i="2"/>
  <c r="BR1212" i="2"/>
  <c r="BY1212" i="2" s="1"/>
  <c r="BV1208" i="2"/>
  <c r="BR1204" i="2"/>
  <c r="BY1204" i="2" s="1"/>
  <c r="BV1200" i="2"/>
  <c r="T1193" i="2"/>
  <c r="BV1193" i="2"/>
  <c r="BP1191" i="2"/>
  <c r="BX1185" i="2"/>
  <c r="BX1186" i="2"/>
  <c r="T1185" i="2"/>
  <c r="BR1186" i="2"/>
  <c r="BY1186" i="2" s="1"/>
  <c r="BX1184" i="2"/>
  <c r="Z1183" i="2"/>
  <c r="BV1181" i="2"/>
  <c r="BV1179" i="2"/>
  <c r="BV1180" i="2"/>
  <c r="BX1180" i="2"/>
  <c r="T1179" i="2"/>
  <c r="BR1180" i="2"/>
  <c r="BY1180" i="2" s="1"/>
  <c r="BH1179" i="2"/>
  <c r="BR1179" i="2"/>
  <c r="BH1173" i="2"/>
  <c r="BR1173" i="2"/>
  <c r="BP1171" i="2"/>
  <c r="L1171" i="2"/>
  <c r="BR1171" i="2"/>
  <c r="BH1171" i="2"/>
  <c r="BH1167" i="2"/>
  <c r="BR1167" i="2"/>
  <c r="BP1165" i="2"/>
  <c r="BO1165" i="2" s="1"/>
  <c r="X1165" i="2" s="1"/>
  <c r="L1165" i="2"/>
  <c r="BH1165" i="2"/>
  <c r="BR1165" i="2"/>
  <c r="BH1163" i="2"/>
  <c r="BT1162" i="2"/>
  <c r="CA1162" i="2" s="1"/>
  <c r="BR1162" i="2"/>
  <c r="BY1162" i="2" s="1"/>
  <c r="BV1162" i="2"/>
  <c r="BX1162" i="2"/>
  <c r="BT1132" i="2"/>
  <c r="CA1132" i="2" s="1"/>
  <c r="BR1132" i="2"/>
  <c r="BY1132" i="2" s="1"/>
  <c r="BV1132" i="2"/>
  <c r="Z1131" i="2"/>
  <c r="BR1131" i="2"/>
  <c r="BX1132" i="2"/>
  <c r="BV1187" i="2"/>
  <c r="BV1188" i="2"/>
  <c r="BX1188" i="2"/>
  <c r="T1187" i="2"/>
  <c r="BK1163" i="2"/>
  <c r="G1163" i="2"/>
  <c r="BX1157" i="2"/>
  <c r="BX1158" i="2"/>
  <c r="BR1158" i="2"/>
  <c r="BY1158" i="2" s="1"/>
  <c r="BV1157" i="2"/>
  <c r="BT1158" i="2"/>
  <c r="CA1158" i="2" s="1"/>
  <c r="BV1158" i="2"/>
  <c r="BV1175" i="2"/>
  <c r="BV1176" i="2"/>
  <c r="T1175" i="2"/>
  <c r="BR1161" i="2"/>
  <c r="BR1155" i="2"/>
  <c r="T1155" i="2"/>
  <c r="BR1156" i="2"/>
  <c r="BY1156" i="2" s="1"/>
  <c r="BH1155" i="2"/>
  <c r="R1155" i="2" s="1"/>
  <c r="BM1153" i="2"/>
  <c r="BV1153" i="2"/>
  <c r="BH1149" i="2"/>
  <c r="BR1149" i="2"/>
  <c r="BM1137" i="2"/>
  <c r="BV1137" i="2"/>
  <c r="BR1125" i="2"/>
  <c r="BH1125" i="2"/>
  <c r="BV1177" i="2"/>
  <c r="Z1177" i="2"/>
  <c r="BT1176" i="2"/>
  <c r="CA1176" i="2" s="1"/>
  <c r="BX1174" i="2"/>
  <c r="T1173" i="2"/>
  <c r="BV1167" i="2"/>
  <c r="BV1168" i="2"/>
  <c r="T1167" i="2"/>
  <c r="Z1157" i="2"/>
  <c r="L1157" i="2"/>
  <c r="BV1156" i="2"/>
  <c r="G1155" i="2"/>
  <c r="BH1151" i="2"/>
  <c r="BR1151" i="2"/>
  <c r="BP1147" i="2"/>
  <c r="L1147" i="2"/>
  <c r="BR1192" i="2"/>
  <c r="BY1192" i="2" s="1"/>
  <c r="BR1184" i="2"/>
  <c r="BY1184" i="2" s="1"/>
  <c r="BR1176" i="2"/>
  <c r="BY1176" i="2" s="1"/>
  <c r="T1171" i="2"/>
  <c r="BR1172" i="2"/>
  <c r="BY1172" i="2" s="1"/>
  <c r="BV1169" i="2"/>
  <c r="Z1169" i="2"/>
  <c r="BX1166" i="2"/>
  <c r="T1165" i="2"/>
  <c r="BV1159" i="2"/>
  <c r="BV1160" i="2"/>
  <c r="BR1159" i="2"/>
  <c r="T1159" i="2"/>
  <c r="BT1156" i="2"/>
  <c r="CA1156" i="2" s="1"/>
  <c r="BV1155" i="2"/>
  <c r="BT1142" i="2"/>
  <c r="CA1142" i="2" s="1"/>
  <c r="Z1141" i="2"/>
  <c r="BV1142" i="2"/>
  <c r="BH1129" i="2"/>
  <c r="BR1129" i="2"/>
  <c r="BV1151" i="2"/>
  <c r="BV1152" i="2"/>
  <c r="T1151" i="2"/>
  <c r="BT1148" i="2"/>
  <c r="CA1148" i="2" s="1"/>
  <c r="BV1143" i="2"/>
  <c r="BV1144" i="2"/>
  <c r="BX1144" i="2"/>
  <c r="BM1139" i="2"/>
  <c r="BV1139" i="2"/>
  <c r="BP1135" i="2"/>
  <c r="BO1135" i="2" s="1"/>
  <c r="X1135" i="2" s="1"/>
  <c r="L1135" i="2"/>
  <c r="Z1153" i="2"/>
  <c r="BX1149" i="2"/>
  <c r="BX1150" i="2"/>
  <c r="T1149" i="2"/>
  <c r="BT1147" i="2"/>
  <c r="T1143" i="2"/>
  <c r="BR1141" i="2"/>
  <c r="BR1139" i="2"/>
  <c r="BH1139" i="2"/>
  <c r="BJ1133" i="2"/>
  <c r="BT1133" i="2"/>
  <c r="BV1131" i="2"/>
  <c r="X1125" i="2"/>
  <c r="BR1124" i="2"/>
  <c r="BY1124" i="2" s="1"/>
  <c r="BT1124" i="2"/>
  <c r="CA1124" i="2" s="1"/>
  <c r="Z1123" i="2"/>
  <c r="T1147" i="2"/>
  <c r="BR1148" i="2"/>
  <c r="BY1148" i="2" s="1"/>
  <c r="BH1147" i="2"/>
  <c r="R1147" i="2" s="1"/>
  <c r="BT1140" i="2"/>
  <c r="CA1140" i="2" s="1"/>
  <c r="Z1139" i="2"/>
  <c r="BX1140" i="2"/>
  <c r="T1133" i="2"/>
  <c r="BR1134" i="2"/>
  <c r="BY1134" i="2" s="1"/>
  <c r="BV1133" i="2"/>
  <c r="BT1134" i="2"/>
  <c r="CA1134" i="2" s="1"/>
  <c r="G1133" i="2"/>
  <c r="BH1121" i="2"/>
  <c r="BR1121" i="2"/>
  <c r="Z1125" i="2"/>
  <c r="BK1119" i="2"/>
  <c r="G1119" i="2"/>
  <c r="BV1145" i="2"/>
  <c r="BX1141" i="2"/>
  <c r="BX1142" i="2"/>
  <c r="T1141" i="2"/>
  <c r="BR1142" i="2"/>
  <c r="BY1142" i="2" s="1"/>
  <c r="BH1135" i="2"/>
  <c r="BR1135" i="2"/>
  <c r="BX1125" i="2"/>
  <c r="BX1126" i="2"/>
  <c r="T1125" i="2"/>
  <c r="BR1126" i="2"/>
  <c r="BY1126" i="2" s="1"/>
  <c r="BV1126" i="2"/>
  <c r="BV1125" i="2"/>
  <c r="BK1123" i="2"/>
  <c r="G1123" i="2"/>
  <c r="BK1111" i="2"/>
  <c r="G1111" i="2"/>
  <c r="Z1137" i="2"/>
  <c r="BV1127" i="2"/>
  <c r="BV1128" i="2"/>
  <c r="BX1127" i="2"/>
  <c r="BX1128" i="2"/>
  <c r="Z1113" i="2"/>
  <c r="BR1140" i="2"/>
  <c r="BY1140" i="2" s="1"/>
  <c r="BX1136" i="2"/>
  <c r="T1135" i="2"/>
  <c r="BV1129" i="2"/>
  <c r="BV1130" i="2"/>
  <c r="BR1123" i="2"/>
  <c r="BV1121" i="2"/>
  <c r="BT1120" i="2"/>
  <c r="CA1120" i="2" s="1"/>
  <c r="BR1120" i="2"/>
  <c r="BY1120" i="2" s="1"/>
  <c r="BV1120" i="2"/>
  <c r="BH1119" i="2"/>
  <c r="BT1114" i="2"/>
  <c r="CA1114" i="2" s="1"/>
  <c r="BX1114" i="2"/>
  <c r="T1113" i="2"/>
  <c r="BR1114" i="2"/>
  <c r="BY1114" i="2" s="1"/>
  <c r="BV1114" i="2"/>
  <c r="BV1113" i="2"/>
  <c r="BP1113" i="2"/>
  <c r="BO1113" i="2" s="1"/>
  <c r="X1113" i="2" s="1"/>
  <c r="L1113" i="2"/>
  <c r="BV1122" i="2"/>
  <c r="BV1115" i="2"/>
  <c r="BV1116" i="2"/>
  <c r="BX1116" i="2"/>
  <c r="T1115" i="2"/>
  <c r="BR1113" i="2"/>
  <c r="BV1109" i="2"/>
  <c r="Z1109" i="2"/>
  <c r="BR1112" i="2"/>
  <c r="BY1112" i="2" s="1"/>
  <c r="BV1107" i="2"/>
  <c r="BT1108" i="2"/>
  <c r="CA1108" i="2" s="1"/>
  <c r="CC1108" i="2" s="1"/>
  <c r="BP1107" i="2"/>
  <c r="BO1107" i="2" s="1"/>
  <c r="X1107" i="2" s="1"/>
  <c r="BR1108" i="2"/>
  <c r="BY1108" i="2" s="1"/>
  <c r="CB1108" i="2" s="1"/>
  <c r="BR1107" i="2"/>
  <c r="BV1108" i="2"/>
  <c r="T1107" i="2"/>
  <c r="BX1108" i="2"/>
  <c r="BK1107" i="2"/>
  <c r="Y74" i="5"/>
  <c r="Y13" i="5"/>
  <c r="Y93" i="5"/>
  <c r="AA93" i="5"/>
  <c r="BS370" i="5"/>
  <c r="BS355" i="5"/>
  <c r="BS354" i="5"/>
  <c r="BI401" i="5"/>
  <c r="BS399" i="5"/>
  <c r="BS386" i="5"/>
  <c r="BS384" i="5"/>
  <c r="BI377" i="5"/>
  <c r="BI362" i="5"/>
  <c r="BI358" i="5"/>
  <c r="BS356" i="5"/>
  <c r="BI397" i="5"/>
  <c r="AA73" i="5"/>
  <c r="Y14" i="5"/>
  <c r="Y73" i="5"/>
  <c r="Y37" i="5"/>
  <c r="Y24" i="5"/>
  <c r="AM325" i="5"/>
  <c r="BQ373" i="5"/>
  <c r="Y94" i="5"/>
  <c r="AR404" i="5"/>
  <c r="BQ372" i="5"/>
  <c r="BG400" i="5"/>
  <c r="BO398" i="5"/>
  <c r="AT365" i="5"/>
  <c r="BG405" i="5"/>
  <c r="BR405" i="5"/>
  <c r="BR399" i="5"/>
  <c r="BH394" i="5"/>
  <c r="AQ394" i="5"/>
  <c r="BH391" i="5"/>
  <c r="BR388" i="5"/>
  <c r="BJ373" i="5"/>
  <c r="BR395" i="5"/>
  <c r="BG401" i="5"/>
  <c r="AR401" i="5"/>
  <c r="BJ400" i="5"/>
  <c r="BK400" i="5"/>
  <c r="BO405" i="5"/>
  <c r="BE392" i="5"/>
  <c r="BD392" i="5"/>
  <c r="BD401" i="5"/>
  <c r="BE401" i="5"/>
  <c r="BR402" i="5"/>
  <c r="BT392" i="5"/>
  <c r="BK372" i="5"/>
  <c r="BH364" i="5"/>
  <c r="BG357" i="5"/>
  <c r="BG402" i="5"/>
  <c r="AN393" i="5"/>
  <c r="BK392" i="5"/>
  <c r="AN382" i="5"/>
  <c r="BT374" i="5"/>
  <c r="BG362" i="5"/>
  <c r="BQ358" i="5"/>
  <c r="BO399" i="5"/>
  <c r="BJ396" i="5"/>
  <c r="BR362" i="5"/>
  <c r="BE362" i="5"/>
  <c r="BJ402" i="5"/>
  <c r="BK402" i="5"/>
  <c r="AT399" i="5"/>
  <c r="AU399" i="5"/>
  <c r="AN396" i="5"/>
  <c r="BQ396" i="5"/>
  <c r="AT395" i="5"/>
  <c r="AU395" i="5"/>
  <c r="AO400" i="5"/>
  <c r="BQ400" i="5"/>
  <c r="AO397" i="5"/>
  <c r="AN397" i="5"/>
  <c r="BJ395" i="5"/>
  <c r="BK395" i="5"/>
  <c r="AT398" i="5"/>
  <c r="AU398" i="5"/>
  <c r="BD397" i="5"/>
  <c r="BT397" i="5"/>
  <c r="AR392" i="5"/>
  <c r="AQ392" i="5"/>
  <c r="AU388" i="5"/>
  <c r="BH387" i="5"/>
  <c r="BH384" i="5"/>
  <c r="BH374" i="5"/>
  <c r="BO370" i="5"/>
  <c r="BK366" i="5"/>
  <c r="AU360" i="5"/>
  <c r="AR359" i="5"/>
  <c r="AU404" i="5"/>
  <c r="BQ403" i="5"/>
  <c r="BK401" i="5"/>
  <c r="AT400" i="5"/>
  <c r="AQ399" i="5"/>
  <c r="AR397" i="5"/>
  <c r="BD394" i="5"/>
  <c r="AU394" i="5"/>
  <c r="BO383" i="5"/>
  <c r="AR370" i="5"/>
  <c r="BJ365" i="5"/>
  <c r="BH359" i="5"/>
  <c r="BH404" i="5"/>
  <c r="BT401" i="5"/>
  <c r="BH398" i="5"/>
  <c r="BO402" i="5"/>
  <c r="BR401" i="5"/>
  <c r="BD398" i="5"/>
  <c r="BO394" i="5"/>
  <c r="BJ392" i="5"/>
  <c r="BJ404" i="5"/>
  <c r="BK404" i="5"/>
  <c r="BT404" i="5"/>
  <c r="BK388" i="5"/>
  <c r="BJ388" i="5"/>
  <c r="AQ378" i="5"/>
  <c r="AR378" i="5"/>
  <c r="BG403" i="5"/>
  <c r="BH403" i="5"/>
  <c r="BS402" i="5"/>
  <c r="BI402" i="5"/>
  <c r="AO402" i="5"/>
  <c r="BJ399" i="5"/>
  <c r="BK399" i="5"/>
  <c r="BJ398" i="5"/>
  <c r="BK398" i="5"/>
  <c r="BT398" i="5"/>
  <c r="BR396" i="5"/>
  <c r="BD396" i="5"/>
  <c r="BT396" i="5"/>
  <c r="BE396" i="5"/>
  <c r="BE393" i="5"/>
  <c r="BR393" i="5"/>
  <c r="BT393" i="5"/>
  <c r="AU391" i="5"/>
  <c r="AU387" i="5"/>
  <c r="AN381" i="5"/>
  <c r="BR375" i="5"/>
  <c r="BH368" i="5"/>
  <c r="BG368" i="5"/>
  <c r="BT363" i="5"/>
  <c r="BG363" i="5"/>
  <c r="BH363" i="5"/>
  <c r="AT359" i="5"/>
  <c r="AU359" i="5"/>
  <c r="BK405" i="5"/>
  <c r="AQ405" i="5"/>
  <c r="BE404" i="5"/>
  <c r="BR404" i="5"/>
  <c r="AN404" i="5"/>
  <c r="BQ404" i="5"/>
  <c r="AO404" i="5"/>
  <c r="BR403" i="5"/>
  <c r="AT403" i="5"/>
  <c r="AU403" i="5"/>
  <c r="BQ402" i="5"/>
  <c r="AN402" i="5"/>
  <c r="AQ400" i="5"/>
  <c r="AR400" i="5"/>
  <c r="BD400" i="5"/>
  <c r="BT400" i="5"/>
  <c r="BR400" i="5"/>
  <c r="BH395" i="5"/>
  <c r="BG395" i="5"/>
  <c r="BO395" i="5"/>
  <c r="AN395" i="5"/>
  <c r="BQ395" i="5"/>
  <c r="BD393" i="5"/>
  <c r="AO392" i="5"/>
  <c r="BO392" i="5"/>
  <c r="AT392" i="5"/>
  <c r="AU392" i="5"/>
  <c r="BJ361" i="5"/>
  <c r="BK361" i="5"/>
  <c r="BG396" i="5"/>
  <c r="BH396" i="5"/>
  <c r="BS395" i="5"/>
  <c r="BI395" i="5"/>
  <c r="AQ388" i="5"/>
  <c r="BD386" i="5"/>
  <c r="BO384" i="5"/>
  <c r="BO378" i="5"/>
  <c r="AU375" i="5"/>
  <c r="AT369" i="5"/>
  <c r="AQ362" i="5"/>
  <c r="AR362" i="5"/>
  <c r="BG360" i="5"/>
  <c r="BH360" i="5"/>
  <c r="BE358" i="5"/>
  <c r="AT356" i="5"/>
  <c r="AU356" i="5"/>
  <c r="BS405" i="5"/>
  <c r="AU405" i="5"/>
  <c r="AN405" i="5"/>
  <c r="BQ405" i="5"/>
  <c r="BD404" i="5"/>
  <c r="BD403" i="5"/>
  <c r="AT402" i="5"/>
  <c r="AT401" i="5"/>
  <c r="AN399" i="5"/>
  <c r="BQ399" i="5"/>
  <c r="AO399" i="5"/>
  <c r="BQ392" i="5"/>
  <c r="BG392" i="5"/>
  <c r="BR392" i="5"/>
  <c r="BH392" i="5"/>
  <c r="AN392" i="5"/>
  <c r="AT384" i="5"/>
  <c r="BG375" i="5"/>
  <c r="BH375" i="5"/>
  <c r="BJ357" i="5"/>
  <c r="BK357" i="5"/>
  <c r="AT380" i="5"/>
  <c r="BQ380" i="5"/>
  <c r="BJ377" i="5"/>
  <c r="AR377" i="5"/>
  <c r="BJ376" i="5"/>
  <c r="BK376" i="5"/>
  <c r="BG372" i="5"/>
  <c r="AR365" i="5"/>
  <c r="AQ365" i="5"/>
  <c r="BO359" i="5"/>
  <c r="BQ357" i="5"/>
  <c r="AN357" i="5"/>
  <c r="BD405" i="5"/>
  <c r="BT405" i="5"/>
  <c r="BE405" i="5"/>
  <c r="BO404" i="5"/>
  <c r="BT403" i="5"/>
  <c r="BJ403" i="5"/>
  <c r="AR403" i="5"/>
  <c r="AO403" i="5"/>
  <c r="BO403" i="5"/>
  <c r="AQ402" i="5"/>
  <c r="AR402" i="5"/>
  <c r="BD402" i="5"/>
  <c r="BT402" i="5"/>
  <c r="BQ401" i="5"/>
  <c r="BG399" i="5"/>
  <c r="BD399" i="5"/>
  <c r="BT399" i="5"/>
  <c r="BE399" i="5"/>
  <c r="AR398" i="5"/>
  <c r="AQ398" i="5"/>
  <c r="BQ393" i="5"/>
  <c r="AT393" i="5"/>
  <c r="AU393" i="5"/>
  <c r="BO364" i="5"/>
  <c r="AO401" i="5"/>
  <c r="BO401" i="5"/>
  <c r="BS400" i="5"/>
  <c r="BI400" i="5"/>
  <c r="BO400" i="5"/>
  <c r="AN398" i="5"/>
  <c r="BQ398" i="5"/>
  <c r="AO398" i="5"/>
  <c r="BJ397" i="5"/>
  <c r="BK397" i="5"/>
  <c r="AO396" i="5"/>
  <c r="BO396" i="5"/>
  <c r="AT396" i="5"/>
  <c r="AU396" i="5"/>
  <c r="BD395" i="5"/>
  <c r="BT395" i="5"/>
  <c r="BE395" i="5"/>
  <c r="BT394" i="5"/>
  <c r="BJ394" i="5"/>
  <c r="BK394" i="5"/>
  <c r="AR393" i="5"/>
  <c r="AR373" i="5"/>
  <c r="AN401" i="5"/>
  <c r="AN400" i="5"/>
  <c r="BE397" i="5"/>
  <c r="BR397" i="5"/>
  <c r="BQ397" i="5"/>
  <c r="AT397" i="5"/>
  <c r="AU397" i="5"/>
  <c r="AQ395" i="5"/>
  <c r="AR395" i="5"/>
  <c r="AN394" i="5"/>
  <c r="BQ394" i="5"/>
  <c r="AO394" i="5"/>
  <c r="BJ393" i="5"/>
  <c r="BK393" i="5"/>
  <c r="BR398" i="5"/>
  <c r="BO397" i="5"/>
  <c r="BH397" i="5"/>
  <c r="BI396" i="5"/>
  <c r="AR396" i="5"/>
  <c r="BR394" i="5"/>
  <c r="BO393" i="5"/>
  <c r="BH393" i="5"/>
  <c r="BE391" i="5"/>
  <c r="BR391" i="5"/>
  <c r="BD390" i="5"/>
  <c r="BE390" i="5"/>
  <c r="BJ379" i="5"/>
  <c r="BK379" i="5"/>
  <c r="AR379" i="5"/>
  <c r="AQ379" i="5"/>
  <c r="BH376" i="5"/>
  <c r="BR376" i="5"/>
  <c r="BG376" i="5"/>
  <c r="AT374" i="5"/>
  <c r="AU374" i="5"/>
  <c r="AN362" i="5"/>
  <c r="BQ362" i="5"/>
  <c r="AN361" i="5"/>
  <c r="AO361" i="5"/>
  <c r="BO360" i="5"/>
  <c r="BR354" i="5"/>
  <c r="BD354" i="5"/>
  <c r="BE354" i="5"/>
  <c r="AR380" i="5"/>
  <c r="AQ380" i="5"/>
  <c r="AT371" i="5"/>
  <c r="AU371" i="5"/>
  <c r="BH388" i="5"/>
  <c r="BG388" i="5"/>
  <c r="AN388" i="5"/>
  <c r="BQ388" i="5"/>
  <c r="AO388" i="5"/>
  <c r="BO388" i="5"/>
  <c r="AT383" i="5"/>
  <c r="AU383" i="5"/>
  <c r="BD381" i="5"/>
  <c r="BE381" i="5"/>
  <c r="BT381" i="5"/>
  <c r="BE379" i="5"/>
  <c r="BT379" i="5"/>
  <c r="BJ375" i="5"/>
  <c r="BK375" i="5"/>
  <c r="AR371" i="5"/>
  <c r="AQ371" i="5"/>
  <c r="BD367" i="5"/>
  <c r="BE367" i="5"/>
  <c r="BT367" i="5"/>
  <c r="BT359" i="5"/>
  <c r="AO390" i="5"/>
  <c r="AN390" i="5"/>
  <c r="BH389" i="5"/>
  <c r="BG389" i="5"/>
  <c r="AN389" i="5"/>
  <c r="AO389" i="5"/>
  <c r="BQ389" i="5"/>
  <c r="AO385" i="5"/>
  <c r="BQ385" i="5"/>
  <c r="AN385" i="5"/>
  <c r="AN366" i="5"/>
  <c r="AO366" i="5"/>
  <c r="BQ366" i="5"/>
  <c r="AR360" i="5"/>
  <c r="AQ360" i="5"/>
  <c r="BE389" i="5"/>
  <c r="BG385" i="5"/>
  <c r="BT382" i="5"/>
  <c r="BQ381" i="5"/>
  <c r="BG381" i="5"/>
  <c r="BJ380" i="5"/>
  <c r="BT377" i="5"/>
  <c r="AO372" i="5"/>
  <c r="BK369" i="5"/>
  <c r="BH365" i="5"/>
  <c r="BD362" i="5"/>
  <c r="BH356" i="5"/>
  <c r="BR387" i="5"/>
  <c r="AN386" i="5"/>
  <c r="BE385" i="5"/>
  <c r="BH383" i="5"/>
  <c r="BH378" i="5"/>
  <c r="BH370" i="5"/>
  <c r="AQ369" i="5"/>
  <c r="BD383" i="5"/>
  <c r="BK381" i="5"/>
  <c r="AR381" i="5"/>
  <c r="AT372" i="5"/>
  <c r="AR367" i="5"/>
  <c r="AR366" i="5"/>
  <c r="BR358" i="5"/>
  <c r="AT357" i="5"/>
  <c r="AQ356" i="5"/>
  <c r="AT386" i="5"/>
  <c r="BQ386" i="5"/>
  <c r="AU386" i="5"/>
  <c r="AQ385" i="5"/>
  <c r="AR385" i="5"/>
  <c r="AQ391" i="5"/>
  <c r="AR391" i="5"/>
  <c r="BO391" i="5"/>
  <c r="AT390" i="5"/>
  <c r="BQ390" i="5"/>
  <c r="AU390" i="5"/>
  <c r="AQ389" i="5"/>
  <c r="AR389" i="5"/>
  <c r="AQ387" i="5"/>
  <c r="AR387" i="5"/>
  <c r="BO387" i="5"/>
  <c r="Y23" i="5"/>
  <c r="BD384" i="5"/>
  <c r="BT384" i="5"/>
  <c r="BE384" i="5"/>
  <c r="BS376" i="5"/>
  <c r="BI376" i="5"/>
  <c r="BI375" i="5"/>
  <c r="BS375" i="5"/>
  <c r="AQ375" i="5"/>
  <c r="BJ374" i="5"/>
  <c r="BK374" i="5"/>
  <c r="BR371" i="5"/>
  <c r="BE368" i="5"/>
  <c r="BR368" i="5"/>
  <c r="BD368" i="5"/>
  <c r="BT368" i="5"/>
  <c r="BI365" i="5"/>
  <c r="BS365" i="5"/>
  <c r="AN391" i="5"/>
  <c r="BQ391" i="5"/>
  <c r="BH390" i="5"/>
  <c r="AN387" i="5"/>
  <c r="BQ387" i="5"/>
  <c r="BH386" i="5"/>
  <c r="BR384" i="5"/>
  <c r="AQ384" i="5"/>
  <c r="AR384" i="5"/>
  <c r="AQ383" i="5"/>
  <c r="AN383" i="5"/>
  <c r="BQ383" i="5"/>
  <c r="AO383" i="5"/>
  <c r="BI380" i="5"/>
  <c r="BS380" i="5"/>
  <c r="AN380" i="5"/>
  <c r="AO380" i="5"/>
  <c r="BO380" i="5"/>
  <c r="BI379" i="5"/>
  <c r="BS379" i="5"/>
  <c r="AU378" i="5"/>
  <c r="AO377" i="5"/>
  <c r="BO377" i="5"/>
  <c r="BQ377" i="5"/>
  <c r="AN377" i="5"/>
  <c r="AT377" i="5"/>
  <c r="AU377" i="5"/>
  <c r="AR374" i="5"/>
  <c r="AT373" i="5"/>
  <c r="AU373" i="5"/>
  <c r="BG371" i="5"/>
  <c r="AT364" i="5"/>
  <c r="AU364" i="5"/>
  <c r="BE364" i="5"/>
  <c r="BR364" i="5"/>
  <c r="BD364" i="5"/>
  <c r="BT364" i="5"/>
  <c r="BS361" i="5"/>
  <c r="BI361" i="5"/>
  <c r="BI389" i="5"/>
  <c r="BI385" i="5"/>
  <c r="BT383" i="5"/>
  <c r="BJ383" i="5"/>
  <c r="BK383" i="5"/>
  <c r="AN371" i="5"/>
  <c r="BQ371" i="5"/>
  <c r="AO371" i="5"/>
  <c r="BO371" i="5"/>
  <c r="BT391" i="5"/>
  <c r="BT390" i="5"/>
  <c r="BO390" i="5"/>
  <c r="AR390" i="5"/>
  <c r="BT389" i="5"/>
  <c r="BK389" i="5"/>
  <c r="BD388" i="5"/>
  <c r="BT388" i="5"/>
  <c r="BT387" i="5"/>
  <c r="BT386" i="5"/>
  <c r="BO386" i="5"/>
  <c r="AR386" i="5"/>
  <c r="BT385" i="5"/>
  <c r="BK385" i="5"/>
  <c r="BJ382" i="5"/>
  <c r="BK382" i="5"/>
  <c r="AQ382" i="5"/>
  <c r="BO382" i="5"/>
  <c r="AT379" i="5"/>
  <c r="AU379" i="5"/>
  <c r="AN379" i="5"/>
  <c r="BQ379" i="5"/>
  <c r="AO379" i="5"/>
  <c r="BO379" i="5"/>
  <c r="BO376" i="5"/>
  <c r="BQ376" i="5"/>
  <c r="AN376" i="5"/>
  <c r="AU376" i="5"/>
  <c r="AT376" i="5"/>
  <c r="BR373" i="5"/>
  <c r="BT373" i="5"/>
  <c r="BZ373" i="5" s="1"/>
  <c r="BD373" i="5"/>
  <c r="BR369" i="5"/>
  <c r="BE369" i="5"/>
  <c r="BT369" i="5"/>
  <c r="BG369" i="5"/>
  <c r="BH369" i="5"/>
  <c r="AN369" i="5"/>
  <c r="AO369" i="5"/>
  <c r="BO369" i="5"/>
  <c r="BQ369" i="5"/>
  <c r="AO367" i="5"/>
  <c r="AN367" i="5"/>
  <c r="BQ367" i="5"/>
  <c r="BO367" i="5"/>
  <c r="BJ360" i="5"/>
  <c r="BK360" i="5"/>
  <c r="BD360" i="5"/>
  <c r="BT360" i="5"/>
  <c r="BE360" i="5"/>
  <c r="BR360" i="5"/>
  <c r="BU360" i="5" s="1"/>
  <c r="BD366" i="5"/>
  <c r="BR366" i="5"/>
  <c r="BE366" i="5"/>
  <c r="BT366" i="5"/>
  <c r="BE363" i="5"/>
  <c r="BR363" i="5"/>
  <c r="BD363" i="5"/>
  <c r="BK391" i="5"/>
  <c r="BD391" i="5"/>
  <c r="BJ390" i="5"/>
  <c r="BR390" i="5"/>
  <c r="BR389" i="5"/>
  <c r="AT389" i="5"/>
  <c r="BO389" i="5"/>
  <c r="BE388" i="5"/>
  <c r="BK387" i="5"/>
  <c r="BD387" i="5"/>
  <c r="BJ386" i="5"/>
  <c r="BR386" i="5"/>
  <c r="BR385" i="5"/>
  <c r="AT385" i="5"/>
  <c r="BO385" i="5"/>
  <c r="BK384" i="5"/>
  <c r="AN384" i="5"/>
  <c r="BQ384" i="5"/>
  <c r="BE382" i="5"/>
  <c r="BR382" i="5"/>
  <c r="BQ382" i="5"/>
  <c r="AT382" i="5"/>
  <c r="AU382" i="5"/>
  <c r="BH380" i="5"/>
  <c r="BH379" i="5"/>
  <c r="AO376" i="5"/>
  <c r="BE373" i="5"/>
  <c r="AU370" i="5"/>
  <c r="BD369" i="5"/>
  <c r="BH367" i="5"/>
  <c r="BI364" i="5"/>
  <c r="BS364" i="5"/>
  <c r="AT363" i="5"/>
  <c r="AU363" i="5"/>
  <c r="BR383" i="5"/>
  <c r="BH382" i="5"/>
  <c r="BD380" i="5"/>
  <c r="BT380" i="5"/>
  <c r="BJ378" i="5"/>
  <c r="BK378" i="5"/>
  <c r="BG377" i="5"/>
  <c r="BH377" i="5"/>
  <c r="BE374" i="5"/>
  <c r="BR374" i="5"/>
  <c r="AN374" i="5"/>
  <c r="BQ374" i="5"/>
  <c r="AO374" i="5"/>
  <c r="AQ372" i="5"/>
  <c r="AR372" i="5"/>
  <c r="BD372" i="5"/>
  <c r="BT372" i="5"/>
  <c r="BD371" i="5"/>
  <c r="BT371" i="5"/>
  <c r="BE371" i="5"/>
  <c r="BJ370" i="5"/>
  <c r="BK370" i="5"/>
  <c r="AT367" i="5"/>
  <c r="AU367" i="5"/>
  <c r="AN365" i="5"/>
  <c r="AO365" i="5"/>
  <c r="BK362" i="5"/>
  <c r="BT362" i="5"/>
  <c r="BJ362" i="5"/>
  <c r="BH361" i="5"/>
  <c r="BR361" i="5"/>
  <c r="BG361" i="5"/>
  <c r="BI360" i="5"/>
  <c r="BS360" i="5"/>
  <c r="BK358" i="5"/>
  <c r="BJ358" i="5"/>
  <c r="BT358" i="5"/>
  <c r="AQ358" i="5"/>
  <c r="AR358" i="5"/>
  <c r="AN356" i="5"/>
  <c r="BQ356" i="5"/>
  <c r="AO356" i="5"/>
  <c r="BO356" i="5"/>
  <c r="AT355" i="5"/>
  <c r="AU355" i="5"/>
  <c r="AO354" i="5"/>
  <c r="BO354" i="5"/>
  <c r="AN354" i="5"/>
  <c r="AT354" i="5"/>
  <c r="AU354" i="5"/>
  <c r="BR381" i="5"/>
  <c r="AT381" i="5"/>
  <c r="BO381" i="5"/>
  <c r="BE380" i="5"/>
  <c r="BD379" i="5"/>
  <c r="BT378" i="5"/>
  <c r="BR377" i="5"/>
  <c r="AN375" i="5"/>
  <c r="BQ375" i="5"/>
  <c r="BD374" i="5"/>
  <c r="AO373" i="5"/>
  <c r="BO373" i="5"/>
  <c r="BU373" i="5" s="1"/>
  <c r="BS372" i="5"/>
  <c r="BI372" i="5"/>
  <c r="BO372" i="5"/>
  <c r="BK371" i="5"/>
  <c r="BT370" i="5"/>
  <c r="AR368" i="5"/>
  <c r="AN368" i="5"/>
  <c r="BQ368" i="5"/>
  <c r="AO368" i="5"/>
  <c r="BG366" i="5"/>
  <c r="BQ365" i="5"/>
  <c r="BD365" i="5"/>
  <c r="BT365" i="5"/>
  <c r="BR365" i="5"/>
  <c r="BE365" i="5"/>
  <c r="BK363" i="5"/>
  <c r="BJ363" i="5"/>
  <c r="AR363" i="5"/>
  <c r="AQ363" i="5"/>
  <c r="AQ357" i="5"/>
  <c r="AR357" i="5"/>
  <c r="BD357" i="5"/>
  <c r="BT357" i="5"/>
  <c r="BR357" i="5"/>
  <c r="BD356" i="5"/>
  <c r="BT356" i="5"/>
  <c r="BE356" i="5"/>
  <c r="BR356" i="5"/>
  <c r="BR380" i="5"/>
  <c r="BR379" i="5"/>
  <c r="BE378" i="5"/>
  <c r="BR378" i="5"/>
  <c r="AN378" i="5"/>
  <c r="BQ378" i="5"/>
  <c r="BZ378" i="5" s="1"/>
  <c r="AO378" i="5"/>
  <c r="BD377" i="5"/>
  <c r="AQ376" i="5"/>
  <c r="AR376" i="5"/>
  <c r="BD376" i="5"/>
  <c r="BT376" i="5"/>
  <c r="BO375" i="5"/>
  <c r="BD375" i="5"/>
  <c r="BT375" i="5"/>
  <c r="BE375" i="5"/>
  <c r="BO374" i="5"/>
  <c r="BG373" i="5"/>
  <c r="BH373" i="5"/>
  <c r="AN373" i="5"/>
  <c r="BR372" i="5"/>
  <c r="AN372" i="5"/>
  <c r="BS371" i="5"/>
  <c r="BE370" i="5"/>
  <c r="BR370" i="5"/>
  <c r="AN370" i="5"/>
  <c r="BQ370" i="5"/>
  <c r="AO370" i="5"/>
  <c r="BO368" i="5"/>
  <c r="BI368" i="5"/>
  <c r="BS368" i="5"/>
  <c r="AT368" i="5"/>
  <c r="AU368" i="5"/>
  <c r="BO365" i="5"/>
  <c r="BU365" i="5" s="1"/>
  <c r="AR364" i="5"/>
  <c r="AN364" i="5"/>
  <c r="BQ364" i="5"/>
  <c r="AO364" i="5"/>
  <c r="BO363" i="5"/>
  <c r="AO363" i="5"/>
  <c r="BQ363" i="5"/>
  <c r="BJ359" i="5"/>
  <c r="BK359" i="5"/>
  <c r="BQ354" i="5"/>
  <c r="BK368" i="5"/>
  <c r="BJ367" i="5"/>
  <c r="BR367" i="5"/>
  <c r="AT366" i="5"/>
  <c r="BO366" i="5"/>
  <c r="BK364" i="5"/>
  <c r="AQ361" i="5"/>
  <c r="AR361" i="5"/>
  <c r="BD361" i="5"/>
  <c r="BT361" i="5"/>
  <c r="BE361" i="5"/>
  <c r="BG358" i="5"/>
  <c r="BH358" i="5"/>
  <c r="AT358" i="5"/>
  <c r="AU358" i="5"/>
  <c r="BJ356" i="5"/>
  <c r="BK356" i="5"/>
  <c r="BK354" i="5"/>
  <c r="BT354" i="5"/>
  <c r="AQ354" i="5"/>
  <c r="AR354" i="5"/>
  <c r="AO362" i="5"/>
  <c r="BO362" i="5"/>
  <c r="AT362" i="5"/>
  <c r="AU362" i="5"/>
  <c r="BO361" i="5"/>
  <c r="BQ361" i="5"/>
  <c r="AU361" i="5"/>
  <c r="AT361" i="5"/>
  <c r="BE359" i="5"/>
  <c r="BR359" i="5"/>
  <c r="BD359" i="5"/>
  <c r="AN359" i="5"/>
  <c r="BQ359" i="5"/>
  <c r="AO359" i="5"/>
  <c r="BE355" i="5"/>
  <c r="BR355" i="5"/>
  <c r="BD355" i="5"/>
  <c r="BT355" i="5"/>
  <c r="BJ355" i="5"/>
  <c r="BK355" i="5"/>
  <c r="AQ355" i="5"/>
  <c r="AR355" i="5"/>
  <c r="BJ354" i="5"/>
  <c r="AN360" i="5"/>
  <c r="BQ360" i="5"/>
  <c r="AO358" i="5"/>
  <c r="BO358" i="5"/>
  <c r="BS357" i="5"/>
  <c r="BI357" i="5"/>
  <c r="BO357" i="5"/>
  <c r="BG355" i="5"/>
  <c r="BH355" i="5"/>
  <c r="AN355" i="5"/>
  <c r="BQ355" i="5"/>
  <c r="BZ355" i="5" s="1"/>
  <c r="AO355" i="5"/>
  <c r="BO355" i="5"/>
  <c r="BU355" i="5" s="1"/>
  <c r="BG354" i="5"/>
  <c r="BH354" i="5"/>
  <c r="AN314" i="5"/>
  <c r="AM314" i="5"/>
  <c r="AS329" i="5"/>
  <c r="AX323" i="5"/>
  <c r="AS328" i="5"/>
  <c r="AT328" i="5"/>
  <c r="AZ334" i="5"/>
  <c r="AS332" i="5"/>
  <c r="AT332" i="5"/>
  <c r="AS324" i="5"/>
  <c r="AT324" i="5"/>
  <c r="AZ315" i="5"/>
  <c r="AS314" i="5"/>
  <c r="AT314" i="5"/>
  <c r="AT323" i="5"/>
  <c r="AT313" i="5"/>
  <c r="AN329" i="5"/>
  <c r="AT327" i="5"/>
  <c r="AS327" i="5"/>
  <c r="AS334" i="5"/>
  <c r="AZ327" i="5"/>
  <c r="AS315" i="5"/>
  <c r="AA23" i="5"/>
  <c r="AZ328" i="5"/>
  <c r="AZ323" i="5"/>
  <c r="AX312" i="5"/>
  <c r="AM328" i="5"/>
  <c r="AX328" i="5"/>
  <c r="AN328" i="5"/>
  <c r="AS331" i="5"/>
  <c r="AT331" i="5"/>
  <c r="BA330" i="5"/>
  <c r="AG330" i="5"/>
  <c r="AZ330" i="5"/>
  <c r="AT326" i="5"/>
  <c r="BA326" i="5"/>
  <c r="AS326" i="5"/>
  <c r="AS320" i="5"/>
  <c r="AT320" i="5"/>
  <c r="BA319" i="5"/>
  <c r="AG319" i="5"/>
  <c r="AZ319" i="5"/>
  <c r="AS312" i="5"/>
  <c r="AT312" i="5"/>
  <c r="BA311" i="5"/>
  <c r="AG311" i="5"/>
  <c r="AZ311" i="5"/>
  <c r="AN333" i="5"/>
  <c r="AM333" i="5"/>
  <c r="AN318" i="5"/>
  <c r="AM318" i="5"/>
  <c r="AN310" i="5"/>
  <c r="AM310" i="5"/>
  <c r="AT330" i="5"/>
  <c r="AS330" i="5"/>
  <c r="AS319" i="5"/>
  <c r="AT319" i="5"/>
  <c r="AS317" i="5"/>
  <c r="AT317" i="5"/>
  <c r="AS311" i="5"/>
  <c r="AT311" i="5"/>
  <c r="AT334" i="5"/>
  <c r="AH327" i="5"/>
  <c r="AS321" i="5"/>
  <c r="AT315" i="5"/>
  <c r="AN313" i="5"/>
  <c r="BA329" i="5"/>
  <c r="AN321" i="5"/>
  <c r="AT316" i="5"/>
  <c r="BA334" i="5"/>
  <c r="AZ326" i="5"/>
  <c r="BA321" i="5"/>
  <c r="BA315" i="5"/>
  <c r="AT333" i="5"/>
  <c r="AS333" i="5"/>
  <c r="AM334" i="5"/>
  <c r="AN334" i="5"/>
  <c r="AZ331" i="5"/>
  <c r="AH331" i="5"/>
  <c r="AX331" i="5"/>
  <c r="BA331" i="5"/>
  <c r="AG331" i="5"/>
  <c r="AS318" i="5"/>
  <c r="AT318" i="5"/>
  <c r="AS310" i="5"/>
  <c r="BA310" i="5"/>
  <c r="AT310" i="5"/>
  <c r="AM330" i="5"/>
  <c r="AN330" i="5"/>
  <c r="AZ322" i="5"/>
  <c r="AT322" i="5"/>
  <c r="BA322" i="5"/>
  <c r="AS322" i="5"/>
  <c r="AG333" i="5"/>
  <c r="AH333" i="5"/>
  <c r="AX333" i="5"/>
  <c r="AZ333" i="5"/>
  <c r="BA333" i="5"/>
  <c r="AM327" i="5"/>
  <c r="AN327" i="5"/>
  <c r="AX327" i="5"/>
  <c r="AN332" i="5"/>
  <c r="AM332" i="5"/>
  <c r="AS325" i="5"/>
  <c r="BA325" i="5"/>
  <c r="AT325" i="5"/>
  <c r="AZ324" i="5"/>
  <c r="BA324" i="5"/>
  <c r="AM323" i="5"/>
  <c r="AN323" i="5"/>
  <c r="AM320" i="5"/>
  <c r="AN320" i="5"/>
  <c r="AG318" i="5"/>
  <c r="AH318" i="5"/>
  <c r="AX318" i="5"/>
  <c r="AZ318" i="5"/>
  <c r="AH317" i="5"/>
  <c r="AX317" i="5"/>
  <c r="AZ317" i="5"/>
  <c r="BA317" i="5"/>
  <c r="AZ316" i="5"/>
  <c r="BA316" i="5"/>
  <c r="AG316" i="5"/>
  <c r="AM315" i="5"/>
  <c r="AN315" i="5"/>
  <c r="AX334" i="5"/>
  <c r="AH334" i="5"/>
  <c r="BA332" i="5"/>
  <c r="AN331" i="5"/>
  <c r="AX330" i="5"/>
  <c r="AH330" i="5"/>
  <c r="AZ329" i="5"/>
  <c r="BA328" i="5"/>
  <c r="AH328" i="5"/>
  <c r="BA327" i="5"/>
  <c r="AG327" i="5"/>
  <c r="AM326" i="5"/>
  <c r="AH325" i="5"/>
  <c r="AX325" i="5"/>
  <c r="AZ325" i="5"/>
  <c r="AX324" i="5"/>
  <c r="AN324" i="5"/>
  <c r="AG322" i="5"/>
  <c r="AH322" i="5"/>
  <c r="AX322" i="5"/>
  <c r="AX320" i="5"/>
  <c r="AG317" i="5"/>
  <c r="AM316" i="5"/>
  <c r="AN316" i="5"/>
  <c r="AG314" i="5"/>
  <c r="AH314" i="5"/>
  <c r="AX314" i="5"/>
  <c r="AZ314" i="5"/>
  <c r="AH313" i="5"/>
  <c r="AX313" i="5"/>
  <c r="AZ313" i="5"/>
  <c r="BA313" i="5"/>
  <c r="AZ312" i="5"/>
  <c r="BA312" i="5"/>
  <c r="AG312" i="5"/>
  <c r="AM311" i="5"/>
  <c r="AN311" i="5"/>
  <c r="AG332" i="5"/>
  <c r="AZ332" i="5"/>
  <c r="BA318" i="5"/>
  <c r="AX316" i="5"/>
  <c r="AH316" i="5"/>
  <c r="AM312" i="5"/>
  <c r="AN312" i="5"/>
  <c r="AG310" i="5"/>
  <c r="AH310" i="5"/>
  <c r="AX310" i="5"/>
  <c r="AZ310" i="5"/>
  <c r="AH329" i="5"/>
  <c r="AX329" i="5"/>
  <c r="AX332" i="5"/>
  <c r="AG326" i="5"/>
  <c r="AH326" i="5"/>
  <c r="AX326" i="5"/>
  <c r="AH324" i="5"/>
  <c r="BA323" i="5"/>
  <c r="AG323" i="5"/>
  <c r="AM322" i="5"/>
  <c r="AH321" i="5"/>
  <c r="AW321" i="5" s="1"/>
  <c r="D321" i="5" s="1"/>
  <c r="M321" i="5" s="1"/>
  <c r="AX321" i="5"/>
  <c r="AZ321" i="5"/>
  <c r="AZ320" i="5"/>
  <c r="BA320" i="5"/>
  <c r="AG320" i="5"/>
  <c r="AM319" i="5"/>
  <c r="AN319" i="5"/>
  <c r="AN317" i="5"/>
  <c r="BA314" i="5"/>
  <c r="AX319" i="5"/>
  <c r="AH319" i="5"/>
  <c r="AX315" i="5"/>
  <c r="AH315" i="5"/>
  <c r="AX311" i="5"/>
  <c r="AH311" i="5"/>
  <c r="BS350" i="5"/>
  <c r="BS342" i="5"/>
  <c r="BI339" i="5"/>
  <c r="BI335" i="5"/>
  <c r="BS336" i="5"/>
  <c r="BS351" i="5"/>
  <c r="BI343" i="5"/>
  <c r="BI338" i="5"/>
  <c r="Y54" i="5"/>
  <c r="AT341" i="5"/>
  <c r="BI347" i="5"/>
  <c r="BS345" i="5"/>
  <c r="BH343" i="5"/>
  <c r="BH339" i="5"/>
  <c r="BH351" i="5"/>
  <c r="BH338" i="5"/>
  <c r="BO342" i="5"/>
  <c r="BH347" i="5"/>
  <c r="BD336" i="5"/>
  <c r="BH350" i="5"/>
  <c r="BH346" i="5"/>
  <c r="BH342" i="5"/>
  <c r="AR351" i="5"/>
  <c r="BT351" i="5"/>
  <c r="BO346" i="5"/>
  <c r="BH348" i="5"/>
  <c r="BO350" i="5"/>
  <c r="AU350" i="5"/>
  <c r="BG353" i="5"/>
  <c r="AU346" i="5"/>
  <c r="BK341" i="5"/>
  <c r="AU342" i="5"/>
  <c r="BE335" i="5"/>
  <c r="AO343" i="5"/>
  <c r="AN343" i="5"/>
  <c r="AT353" i="5"/>
  <c r="AU353" i="5"/>
  <c r="AR346" i="5"/>
  <c r="BG341" i="5"/>
  <c r="AU349" i="5"/>
  <c r="AU345" i="5"/>
  <c r="BJ344" i="5"/>
  <c r="BK344" i="5"/>
  <c r="BE342" i="5"/>
  <c r="BD342" i="5"/>
  <c r="AK351" i="5"/>
  <c r="AU351" i="5" s="1"/>
  <c r="BG345" i="5"/>
  <c r="BT343" i="5"/>
  <c r="BJ352" i="5"/>
  <c r="BR345" i="5"/>
  <c r="BR341" i="5"/>
  <c r="BD338" i="5"/>
  <c r="BK337" i="5"/>
  <c r="AU335" i="5"/>
  <c r="AR345" i="5"/>
  <c r="AQ345" i="5"/>
  <c r="AO339" i="5"/>
  <c r="AN339" i="5"/>
  <c r="AT338" i="5"/>
  <c r="AU338" i="5"/>
  <c r="BJ353" i="5"/>
  <c r="BK353" i="5"/>
  <c r="AO351" i="5"/>
  <c r="AN351" i="5"/>
  <c r="BK348" i="5"/>
  <c r="BJ348" i="5"/>
  <c r="BD351" i="5"/>
  <c r="BD350" i="5"/>
  <c r="AN347" i="5"/>
  <c r="BK345" i="5"/>
  <c r="BR344" i="5"/>
  <c r="AK343" i="5"/>
  <c r="AU343" i="5" s="1"/>
  <c r="AQ342" i="5"/>
  <c r="AQ338" i="5"/>
  <c r="AK337" i="5"/>
  <c r="BJ336" i="5"/>
  <c r="AQ336" i="5"/>
  <c r="AK347" i="5"/>
  <c r="AR339" i="5"/>
  <c r="BK349" i="5"/>
  <c r="AQ353" i="5"/>
  <c r="AR353" i="5"/>
  <c r="AQ350" i="5"/>
  <c r="AN350" i="5"/>
  <c r="BQ350" i="5"/>
  <c r="AO350" i="5"/>
  <c r="BG349" i="5"/>
  <c r="BO349" i="5"/>
  <c r="AO349" i="5"/>
  <c r="AN349" i="5"/>
  <c r="BQ349" i="5"/>
  <c r="BJ347" i="5"/>
  <c r="BK347" i="5"/>
  <c r="BT347" i="5"/>
  <c r="AR347" i="5"/>
  <c r="AQ347" i="5"/>
  <c r="BJ346" i="5"/>
  <c r="BK346" i="5"/>
  <c r="BD353" i="5"/>
  <c r="BT353" i="5"/>
  <c r="BE353" i="5"/>
  <c r="BT350" i="5"/>
  <c r="BJ350" i="5"/>
  <c r="BK350" i="5"/>
  <c r="BR353" i="5"/>
  <c r="BI353" i="5"/>
  <c r="BG352" i="5"/>
  <c r="BR352" i="5"/>
  <c r="BD352" i="5"/>
  <c r="BT352" i="5"/>
  <c r="BJ351" i="5"/>
  <c r="BK351" i="5"/>
  <c r="BD349" i="5"/>
  <c r="BT349" i="5"/>
  <c r="BE349" i="5"/>
  <c r="BR349" i="5"/>
  <c r="BR348" i="5"/>
  <c r="BE348" i="5"/>
  <c r="BD348" i="5"/>
  <c r="BT348" i="5"/>
  <c r="BT346" i="5"/>
  <c r="BO353" i="5"/>
  <c r="AN353" i="5"/>
  <c r="BQ353" i="5"/>
  <c r="BE352" i="5"/>
  <c r="AO352" i="5"/>
  <c r="BO352" i="5"/>
  <c r="AK352" i="5"/>
  <c r="AU352" i="5" s="1"/>
  <c r="BE351" i="5"/>
  <c r="BR351" i="5"/>
  <c r="AK336" i="5"/>
  <c r="AO344" i="5"/>
  <c r="BO344" i="5"/>
  <c r="BI352" i="5"/>
  <c r="AR352" i="5"/>
  <c r="BO351" i="5"/>
  <c r="BR350" i="5"/>
  <c r="BI348" i="5"/>
  <c r="AR348" i="5"/>
  <c r="AK348" i="5"/>
  <c r="AU348" i="5" s="1"/>
  <c r="BO347" i="5"/>
  <c r="AN345" i="5"/>
  <c r="BQ345" i="5"/>
  <c r="AN344" i="5"/>
  <c r="BE343" i="5"/>
  <c r="BR343" i="5"/>
  <c r="BJ340" i="5"/>
  <c r="AO340" i="5"/>
  <c r="BO340" i="5"/>
  <c r="AK340" i="5"/>
  <c r="BJ339" i="5"/>
  <c r="BK339" i="5"/>
  <c r="BG337" i="5"/>
  <c r="BD337" i="5"/>
  <c r="BT337" i="5"/>
  <c r="BE337" i="5"/>
  <c r="BG336" i="5"/>
  <c r="BR336" i="5"/>
  <c r="AN338" i="5"/>
  <c r="BQ338" i="5"/>
  <c r="AO338" i="5"/>
  <c r="AO336" i="5"/>
  <c r="BO336" i="5"/>
  <c r="BI349" i="5"/>
  <c r="AR349" i="5"/>
  <c r="BO348" i="5"/>
  <c r="BR347" i="5"/>
  <c r="BO345" i="5"/>
  <c r="BD345" i="5"/>
  <c r="BT345" i="5"/>
  <c r="BE345" i="5"/>
  <c r="BT342" i="5"/>
  <c r="BJ342" i="5"/>
  <c r="BK342" i="5"/>
  <c r="BS341" i="5"/>
  <c r="BI341" i="5"/>
  <c r="BO341" i="5"/>
  <c r="AN341" i="5"/>
  <c r="BQ341" i="5"/>
  <c r="BE339" i="5"/>
  <c r="BR339" i="5"/>
  <c r="BQ339" i="5"/>
  <c r="AT339" i="5"/>
  <c r="AQ337" i="5"/>
  <c r="AR337" i="5"/>
  <c r="AN348" i="5"/>
  <c r="BD347" i="5"/>
  <c r="AK344" i="5"/>
  <c r="AU344" i="5" s="1"/>
  <c r="BJ343" i="5"/>
  <c r="BK343" i="5"/>
  <c r="AQ341" i="5"/>
  <c r="AR341" i="5"/>
  <c r="BG340" i="5"/>
  <c r="BR340" i="5"/>
  <c r="BD340" i="5"/>
  <c r="BT340" i="5"/>
  <c r="BO337" i="5"/>
  <c r="AN337" i="5"/>
  <c r="BE346" i="5"/>
  <c r="BR346" i="5"/>
  <c r="AN346" i="5"/>
  <c r="BQ346" i="5"/>
  <c r="AO346" i="5"/>
  <c r="BG344" i="5"/>
  <c r="BD344" i="5"/>
  <c r="BT344" i="5"/>
  <c r="AR343" i="5"/>
  <c r="AN342" i="5"/>
  <c r="BQ342" i="5"/>
  <c r="AO342" i="5"/>
  <c r="BD341" i="5"/>
  <c r="BT341" i="5"/>
  <c r="BE341" i="5"/>
  <c r="BT339" i="5"/>
  <c r="BD339" i="5"/>
  <c r="BO338" i="5"/>
  <c r="BT338" i="5"/>
  <c r="BJ338" i="5"/>
  <c r="BK338" i="5"/>
  <c r="BR337" i="5"/>
  <c r="BS337" i="5"/>
  <c r="BI337" i="5"/>
  <c r="AO337" i="5"/>
  <c r="BI344" i="5"/>
  <c r="AR344" i="5"/>
  <c r="BO343" i="5"/>
  <c r="BR342" i="5"/>
  <c r="BI340" i="5"/>
  <c r="AR340" i="5"/>
  <c r="BO339" i="5"/>
  <c r="BR338" i="5"/>
  <c r="BT336" i="5"/>
  <c r="AC134" i="5"/>
  <c r="BK335" i="5"/>
  <c r="BT335" i="5"/>
  <c r="Y7" i="5"/>
  <c r="BR335" i="5"/>
  <c r="Y63" i="5"/>
  <c r="AC124" i="5"/>
  <c r="BQ335" i="5"/>
  <c r="BO335" i="5"/>
  <c r="BU335" i="5" s="1"/>
  <c r="Y86" i="5"/>
  <c r="AC126" i="5"/>
  <c r="Y34" i="5"/>
  <c r="Y83" i="5"/>
  <c r="AR335" i="5"/>
  <c r="AO335" i="5"/>
  <c r="Y106" i="5"/>
  <c r="Y97" i="5"/>
  <c r="Y50" i="5"/>
  <c r="AX306" i="5"/>
  <c r="BA309" i="5"/>
  <c r="AX308" i="5"/>
  <c r="BA306" i="5"/>
  <c r="AX309" i="5"/>
  <c r="BA305" i="5"/>
  <c r="AX307" i="5"/>
  <c r="AX305" i="5"/>
  <c r="Y70" i="5"/>
  <c r="Y103" i="5"/>
  <c r="AS306" i="5"/>
  <c r="AT306" i="5"/>
  <c r="Y80" i="5"/>
  <c r="AC138" i="5"/>
  <c r="AG309" i="5"/>
  <c r="AM308" i="5"/>
  <c r="AG307" i="5"/>
  <c r="AT309" i="5"/>
  <c r="AZ309" i="5"/>
  <c r="AS309" i="5"/>
  <c r="AD308" i="5"/>
  <c r="BA308" i="5" s="1"/>
  <c r="AD307" i="5"/>
  <c r="BA307" i="5" s="1"/>
  <c r="AM307" i="5"/>
  <c r="AN307" i="5"/>
  <c r="AG308" i="5"/>
  <c r="AH308" i="5"/>
  <c r="AM309" i="5"/>
  <c r="AN309" i="5"/>
  <c r="AG306" i="5"/>
  <c r="AH306" i="5"/>
  <c r="AZ306" i="5"/>
  <c r="AM306" i="5"/>
  <c r="AZ305" i="5"/>
  <c r="Y105" i="5"/>
  <c r="AC127" i="5"/>
  <c r="Y78" i="5"/>
  <c r="AS305" i="5"/>
  <c r="AC143" i="5"/>
  <c r="Y3" i="5"/>
  <c r="AC116" i="5"/>
  <c r="AA43" i="5"/>
  <c r="Y43" i="5"/>
  <c r="Y108" i="5"/>
  <c r="Y101" i="5"/>
  <c r="AA87" i="5"/>
  <c r="Y98" i="5"/>
  <c r="Y87" i="5"/>
  <c r="AC151" i="5"/>
  <c r="Y71" i="5"/>
  <c r="Y96" i="5"/>
  <c r="AB100" i="5"/>
  <c r="Y51" i="5"/>
  <c r="Y100" i="5"/>
  <c r="AG305" i="5"/>
  <c r="Y9" i="5"/>
  <c r="AN305" i="5"/>
  <c r="AM305" i="5"/>
  <c r="Y5" i="5"/>
  <c r="Y56" i="5"/>
  <c r="AA101" i="5"/>
  <c r="Y76" i="5"/>
  <c r="Y75" i="5"/>
  <c r="Y30" i="5"/>
  <c r="AE124" i="5"/>
  <c r="AA97" i="5"/>
  <c r="Y66" i="5"/>
  <c r="AP292" i="5"/>
  <c r="AN292" i="5"/>
  <c r="AM291" i="5"/>
  <c r="AP291" i="5"/>
  <c r="AM289" i="5"/>
  <c r="AP289" i="5"/>
  <c r="AM286" i="5"/>
  <c r="AL286" i="5"/>
  <c r="AN285" i="5"/>
  <c r="AL285" i="5"/>
  <c r="Y11" i="5"/>
  <c r="AM290" i="5"/>
  <c r="AL290" i="5"/>
  <c r="AP290" i="5"/>
  <c r="AM299" i="5"/>
  <c r="AL299" i="5"/>
  <c r="AM287" i="5"/>
  <c r="AL287" i="5"/>
  <c r="AL301" i="5"/>
  <c r="AM283" i="5"/>
  <c r="AN283" i="5"/>
  <c r="AL283" i="5"/>
  <c r="AP277" i="5"/>
  <c r="AL277" i="5"/>
  <c r="AM269" i="5"/>
  <c r="AL269" i="5"/>
  <c r="AM298" i="5"/>
  <c r="AP298" i="5"/>
  <c r="AL298" i="5"/>
  <c r="AN298" i="5"/>
  <c r="AM297" i="5"/>
  <c r="AP297" i="5"/>
  <c r="AL297" i="5"/>
  <c r="AN297" i="5"/>
  <c r="AM300" i="5"/>
  <c r="AP300" i="5"/>
  <c r="AL300" i="5"/>
  <c r="AN300" i="5"/>
  <c r="AF293" i="5"/>
  <c r="AH293" i="5"/>
  <c r="AM296" i="5"/>
  <c r="AL296" i="5"/>
  <c r="AN296" i="5"/>
  <c r="AP296" i="5"/>
  <c r="AM295" i="5"/>
  <c r="AL295" i="5"/>
  <c r="AN295" i="5"/>
  <c r="AP295" i="5"/>
  <c r="AM281" i="5"/>
  <c r="AL281" i="5"/>
  <c r="AN281" i="5"/>
  <c r="AM302" i="5"/>
  <c r="AP302" i="5"/>
  <c r="AL302" i="5"/>
  <c r="AN302" i="5"/>
  <c r="AP303" i="5"/>
  <c r="AN303" i="5"/>
  <c r="AP301" i="5"/>
  <c r="AP299" i="5"/>
  <c r="AL303" i="5"/>
  <c r="AN301" i="5"/>
  <c r="AN299" i="5"/>
  <c r="AL291" i="5"/>
  <c r="AN287" i="5"/>
  <c r="AM279" i="5"/>
  <c r="AN279" i="5"/>
  <c r="AM278" i="5"/>
  <c r="AP278" i="5"/>
  <c r="AH297" i="5"/>
  <c r="AF297" i="5"/>
  <c r="AJ297" i="5"/>
  <c r="AY297" i="5"/>
  <c r="AZ297" i="5" s="1"/>
  <c r="H297" i="5" s="1"/>
  <c r="N297" i="5" s="1"/>
  <c r="AR295" i="5"/>
  <c r="AV295" i="5"/>
  <c r="AS295" i="5"/>
  <c r="AT295" i="5"/>
  <c r="AM282" i="5"/>
  <c r="AL282" i="5"/>
  <c r="AM280" i="5"/>
  <c r="AL280" i="5"/>
  <c r="AM276" i="5"/>
  <c r="AN276" i="5"/>
  <c r="AR303" i="5"/>
  <c r="AV303" i="5"/>
  <c r="AT303" i="5"/>
  <c r="AH302" i="5"/>
  <c r="AF302" i="5"/>
  <c r="AJ302" i="5"/>
  <c r="AY302" i="5"/>
  <c r="AZ302" i="5" s="1"/>
  <c r="H302" i="5" s="1"/>
  <c r="N302" i="5" s="1"/>
  <c r="AR301" i="5"/>
  <c r="AV301" i="5"/>
  <c r="AT301" i="5"/>
  <c r="AH300" i="5"/>
  <c r="AF300" i="5"/>
  <c r="AJ300" i="5"/>
  <c r="AY300" i="5"/>
  <c r="AZ300" i="5" s="1"/>
  <c r="H300" i="5" s="1"/>
  <c r="N300" i="5" s="1"/>
  <c r="AR299" i="5"/>
  <c r="AV299" i="5"/>
  <c r="AT299" i="5"/>
  <c r="AH298" i="5"/>
  <c r="AF298" i="5"/>
  <c r="AJ298" i="5"/>
  <c r="AY298" i="5"/>
  <c r="AZ298" i="5" s="1"/>
  <c r="H298" i="5" s="1"/>
  <c r="N298" i="5" s="1"/>
  <c r="AR296" i="5"/>
  <c r="AV296" i="5"/>
  <c r="AS296" i="5"/>
  <c r="AT296" i="5"/>
  <c r="AN291" i="5"/>
  <c r="AN289" i="5"/>
  <c r="AP283" i="5"/>
  <c r="AP282" i="5"/>
  <c r="AL276" i="5"/>
  <c r="AM275" i="5"/>
  <c r="AL275" i="5"/>
  <c r="AP275" i="5"/>
  <c r="AG302" i="5"/>
  <c r="AG300" i="5"/>
  <c r="AG298" i="5"/>
  <c r="AR297" i="5"/>
  <c r="AV297" i="5"/>
  <c r="AS297" i="5"/>
  <c r="AT297" i="5"/>
  <c r="AH295" i="5"/>
  <c r="AF295" i="5"/>
  <c r="AJ295" i="5"/>
  <c r="AY295" i="5"/>
  <c r="AZ295" i="5" s="1"/>
  <c r="H295" i="5" s="1"/>
  <c r="N295" i="5" s="1"/>
  <c r="AH292" i="5"/>
  <c r="AL289" i="5"/>
  <c r="AL288" i="5"/>
  <c r="AP287" i="5"/>
  <c r="AN282" i="5"/>
  <c r="AP281" i="5"/>
  <c r="AP280" i="5"/>
  <c r="AP279" i="5"/>
  <c r="AN278" i="5"/>
  <c r="AM277" i="5"/>
  <c r="AN277" i="5"/>
  <c r="AS303" i="5"/>
  <c r="AH303" i="5"/>
  <c r="AF303" i="5"/>
  <c r="AJ303" i="5"/>
  <c r="AY303" i="5"/>
  <c r="AZ303" i="5" s="1"/>
  <c r="H303" i="5" s="1"/>
  <c r="N303" i="5" s="1"/>
  <c r="AR302" i="5"/>
  <c r="AV302" i="5"/>
  <c r="AT302" i="5"/>
  <c r="AS301" i="5"/>
  <c r="AH301" i="5"/>
  <c r="AF301" i="5"/>
  <c r="AJ301" i="5"/>
  <c r="AY301" i="5"/>
  <c r="AZ301" i="5" s="1"/>
  <c r="H301" i="5" s="1"/>
  <c r="N301" i="5" s="1"/>
  <c r="AR300" i="5"/>
  <c r="AV300" i="5"/>
  <c r="AT300" i="5"/>
  <c r="AS299" i="5"/>
  <c r="AH299" i="5"/>
  <c r="AF299" i="5"/>
  <c r="AJ299" i="5"/>
  <c r="AY299" i="5"/>
  <c r="AZ299" i="5" s="1"/>
  <c r="H299" i="5" s="1"/>
  <c r="N299" i="5" s="1"/>
  <c r="AR298" i="5"/>
  <c r="AV298" i="5"/>
  <c r="AT298" i="5"/>
  <c r="AH296" i="5"/>
  <c r="AF296" i="5"/>
  <c r="AJ296" i="5"/>
  <c r="AY296" i="5"/>
  <c r="AZ296" i="5" s="1"/>
  <c r="H296" i="5" s="1"/>
  <c r="N296" i="5" s="1"/>
  <c r="AG295" i="5"/>
  <c r="AM266" i="5"/>
  <c r="AL266" i="5"/>
  <c r="AM265" i="5"/>
  <c r="AL265" i="5"/>
  <c r="AP293" i="5"/>
  <c r="AL293" i="5"/>
  <c r="AM293" i="5"/>
  <c r="AN293" i="5"/>
  <c r="AM268" i="5"/>
  <c r="AL268" i="5"/>
  <c r="AR275" i="5"/>
  <c r="AV275" i="5"/>
  <c r="AS275" i="5"/>
  <c r="AT275" i="5"/>
  <c r="AH277" i="5"/>
  <c r="AF277" i="5"/>
  <c r="AJ277" i="5"/>
  <c r="AY277" i="5"/>
  <c r="AZ277" i="5" s="1"/>
  <c r="H277" i="5" s="1"/>
  <c r="N277" i="5" s="1"/>
  <c r="AG293" i="5"/>
  <c r="AM292" i="5"/>
  <c r="AG292" i="5"/>
  <c r="AF291" i="5"/>
  <c r="AG291" i="5"/>
  <c r="AF289" i="5"/>
  <c r="AG289" i="5"/>
  <c r="AF287" i="5"/>
  <c r="AG287" i="5"/>
  <c r="AR283" i="5"/>
  <c r="AV283" i="5"/>
  <c r="AT283" i="5"/>
  <c r="AH282" i="5"/>
  <c r="AF282" i="5"/>
  <c r="AJ282" i="5"/>
  <c r="AY282" i="5"/>
  <c r="AZ282" i="5" s="1"/>
  <c r="H282" i="5" s="1"/>
  <c r="N282" i="5" s="1"/>
  <c r="AR281" i="5"/>
  <c r="AV281" i="5"/>
  <c r="AT281" i="5"/>
  <c r="AH280" i="5"/>
  <c r="AF280" i="5"/>
  <c r="AJ280" i="5"/>
  <c r="AY280" i="5"/>
  <c r="AZ280" i="5" s="1"/>
  <c r="H280" i="5" s="1"/>
  <c r="N280" i="5" s="1"/>
  <c r="AR279" i="5"/>
  <c r="AV279" i="5"/>
  <c r="AT279" i="5"/>
  <c r="AH278" i="5"/>
  <c r="AF278" i="5"/>
  <c r="AJ278" i="5"/>
  <c r="AY278" i="5"/>
  <c r="AZ278" i="5" s="1"/>
  <c r="H278" i="5" s="1"/>
  <c r="N278" i="5" s="1"/>
  <c r="AG277" i="5"/>
  <c r="AR276" i="5"/>
  <c r="AV276" i="5"/>
  <c r="AS276" i="5"/>
  <c r="AT276" i="5"/>
  <c r="AL292" i="5"/>
  <c r="AP288" i="5"/>
  <c r="AP286" i="5"/>
  <c r="AM285" i="5"/>
  <c r="AP285" i="5"/>
  <c r="AG282" i="5"/>
  <c r="AR277" i="5"/>
  <c r="AV277" i="5"/>
  <c r="AS277" i="5"/>
  <c r="AT277" i="5"/>
  <c r="AH275" i="5"/>
  <c r="AF275" i="5"/>
  <c r="AJ275" i="5"/>
  <c r="AY275" i="5"/>
  <c r="AZ275" i="5" s="1"/>
  <c r="H275" i="5" s="1"/>
  <c r="N275" i="5" s="1"/>
  <c r="AF285" i="5"/>
  <c r="AG285" i="5"/>
  <c r="AN290" i="5"/>
  <c r="AF290" i="5"/>
  <c r="AG290" i="5"/>
  <c r="AN288" i="5"/>
  <c r="AF288" i="5"/>
  <c r="AG288" i="5"/>
  <c r="AN286" i="5"/>
  <c r="AF286" i="5"/>
  <c r="AG286" i="5"/>
  <c r="AH285" i="5"/>
  <c r="AS283" i="5"/>
  <c r="AH283" i="5"/>
  <c r="AF283" i="5"/>
  <c r="AJ283" i="5"/>
  <c r="AY283" i="5"/>
  <c r="AZ283" i="5" s="1"/>
  <c r="H283" i="5" s="1"/>
  <c r="N283" i="5" s="1"/>
  <c r="AR282" i="5"/>
  <c r="AV282" i="5"/>
  <c r="AT282" i="5"/>
  <c r="AS281" i="5"/>
  <c r="AH281" i="5"/>
  <c r="AF281" i="5"/>
  <c r="AJ281" i="5"/>
  <c r="AY281" i="5"/>
  <c r="AZ281" i="5" s="1"/>
  <c r="H281" i="5" s="1"/>
  <c r="N281" i="5" s="1"/>
  <c r="AR280" i="5"/>
  <c r="AV280" i="5"/>
  <c r="AT280" i="5"/>
  <c r="AS279" i="5"/>
  <c r="AH279" i="5"/>
  <c r="AF279" i="5"/>
  <c r="AJ279" i="5"/>
  <c r="AY279" i="5"/>
  <c r="AZ279" i="5" s="1"/>
  <c r="H279" i="5" s="1"/>
  <c r="N279" i="5" s="1"/>
  <c r="AR278" i="5"/>
  <c r="AV278" i="5"/>
  <c r="AT278" i="5"/>
  <c r="AH276" i="5"/>
  <c r="AF276" i="5"/>
  <c r="AJ276" i="5"/>
  <c r="AY276" i="5"/>
  <c r="AZ276" i="5" s="1"/>
  <c r="H276" i="5" s="1"/>
  <c r="N276" i="5" s="1"/>
  <c r="AG275" i="5"/>
  <c r="Y88" i="5"/>
  <c r="AR293" i="5"/>
  <c r="AV293" i="5"/>
  <c r="AS293" i="5"/>
  <c r="AT293" i="5"/>
  <c r="AR292" i="5"/>
  <c r="AV292" i="5"/>
  <c r="AS292" i="5"/>
  <c r="AT292" i="5"/>
  <c r="AR291" i="5"/>
  <c r="AV291" i="5"/>
  <c r="AS291" i="5"/>
  <c r="AT291" i="5"/>
  <c r="AR290" i="5"/>
  <c r="AV290" i="5"/>
  <c r="AS290" i="5"/>
  <c r="AT290" i="5"/>
  <c r="AR289" i="5"/>
  <c r="AV289" i="5"/>
  <c r="AS289" i="5"/>
  <c r="AT289" i="5"/>
  <c r="AR288" i="5"/>
  <c r="AV288" i="5"/>
  <c r="AS288" i="5"/>
  <c r="AT288" i="5"/>
  <c r="AR287" i="5"/>
  <c r="AV287" i="5"/>
  <c r="AS287" i="5"/>
  <c r="AT287" i="5"/>
  <c r="AR286" i="5"/>
  <c r="AV286" i="5"/>
  <c r="AS286" i="5"/>
  <c r="AT286" i="5"/>
  <c r="AR285" i="5"/>
  <c r="AV285" i="5"/>
  <c r="AS285" i="5"/>
  <c r="AT285" i="5"/>
  <c r="AM267" i="5"/>
  <c r="AL267" i="5"/>
  <c r="AP267" i="5"/>
  <c r="Y111" i="5"/>
  <c r="AG273" i="5"/>
  <c r="AG272" i="5"/>
  <c r="AG271" i="5"/>
  <c r="AG270" i="5"/>
  <c r="AP268" i="5"/>
  <c r="AY293" i="5"/>
  <c r="AZ293" i="5" s="1"/>
  <c r="H293" i="5" s="1"/>
  <c r="N293" i="5" s="1"/>
  <c r="AJ293" i="5"/>
  <c r="AY292" i="5"/>
  <c r="AZ292" i="5" s="1"/>
  <c r="H292" i="5" s="1"/>
  <c r="N292" i="5" s="1"/>
  <c r="AJ292" i="5"/>
  <c r="AY291" i="5"/>
  <c r="AZ291" i="5" s="1"/>
  <c r="H291" i="5" s="1"/>
  <c r="N291" i="5" s="1"/>
  <c r="AJ291" i="5"/>
  <c r="AY290" i="5"/>
  <c r="AZ290" i="5" s="1"/>
  <c r="H290" i="5" s="1"/>
  <c r="N290" i="5" s="1"/>
  <c r="AJ290" i="5"/>
  <c r="AY289" i="5"/>
  <c r="AZ289" i="5" s="1"/>
  <c r="H289" i="5" s="1"/>
  <c r="N289" i="5" s="1"/>
  <c r="AJ289" i="5"/>
  <c r="AY288" i="5"/>
  <c r="AZ288" i="5" s="1"/>
  <c r="H288" i="5" s="1"/>
  <c r="N288" i="5" s="1"/>
  <c r="AJ288" i="5"/>
  <c r="AY287" i="5"/>
  <c r="AZ287" i="5" s="1"/>
  <c r="H287" i="5" s="1"/>
  <c r="N287" i="5" s="1"/>
  <c r="AJ287" i="5"/>
  <c r="AY286" i="5"/>
  <c r="AZ286" i="5" s="1"/>
  <c r="H286" i="5" s="1"/>
  <c r="N286" i="5" s="1"/>
  <c r="AJ286" i="5"/>
  <c r="AY285" i="5"/>
  <c r="AZ285" i="5" s="1"/>
  <c r="H285" i="5" s="1"/>
  <c r="N285" i="5" s="1"/>
  <c r="AJ285" i="5"/>
  <c r="AE151" i="5"/>
  <c r="AC150" i="5"/>
  <c r="AF273" i="5"/>
  <c r="AF272" i="5"/>
  <c r="AF271" i="5"/>
  <c r="AF270" i="5"/>
  <c r="AP269" i="5"/>
  <c r="AP265" i="5"/>
  <c r="AJ273" i="5"/>
  <c r="AJ272" i="5"/>
  <c r="AJ271" i="5"/>
  <c r="AJ270" i="5"/>
  <c r="AP266" i="5"/>
  <c r="AM273" i="5"/>
  <c r="AN273" i="5"/>
  <c r="AY273" i="5"/>
  <c r="AZ273" i="5" s="1"/>
  <c r="H273" i="5" s="1"/>
  <c r="N273" i="5" s="1"/>
  <c r="AL273" i="5"/>
  <c r="AP273" i="5"/>
  <c r="AM272" i="5"/>
  <c r="AN272" i="5"/>
  <c r="AY272" i="5"/>
  <c r="AZ272" i="5" s="1"/>
  <c r="H272" i="5" s="1"/>
  <c r="N272" i="5" s="1"/>
  <c r="AP272" i="5"/>
  <c r="AL272" i="5"/>
  <c r="AM271" i="5"/>
  <c r="AN271" i="5"/>
  <c r="AY271" i="5"/>
  <c r="AZ271" i="5" s="1"/>
  <c r="H271" i="5" s="1"/>
  <c r="N271" i="5" s="1"/>
  <c r="AP271" i="5"/>
  <c r="AL271" i="5"/>
  <c r="AM270" i="5"/>
  <c r="AN270" i="5"/>
  <c r="AY270" i="5"/>
  <c r="AZ270" i="5" s="1"/>
  <c r="H270" i="5" s="1"/>
  <c r="N270" i="5" s="1"/>
  <c r="AP270" i="5"/>
  <c r="AL270" i="5"/>
  <c r="AG260" i="5"/>
  <c r="AJ260" i="5"/>
  <c r="AG258" i="5"/>
  <c r="AJ258" i="5"/>
  <c r="AG256" i="5"/>
  <c r="AJ256" i="5"/>
  <c r="AG249" i="5"/>
  <c r="AJ249" i="5"/>
  <c r="AG248" i="5"/>
  <c r="AF248" i="5"/>
  <c r="AG246" i="5"/>
  <c r="AJ246" i="5"/>
  <c r="AM243" i="5"/>
  <c r="AN243" i="5"/>
  <c r="AR269" i="5"/>
  <c r="AV269" i="5"/>
  <c r="AS269" i="5"/>
  <c r="AH268" i="5"/>
  <c r="AF268" i="5"/>
  <c r="AJ268" i="5"/>
  <c r="AY268" i="5"/>
  <c r="AZ268" i="5" s="1"/>
  <c r="H268" i="5" s="1"/>
  <c r="N268" i="5" s="1"/>
  <c r="AR267" i="5"/>
  <c r="AV267" i="5"/>
  <c r="AS267" i="5"/>
  <c r="AT267" i="5"/>
  <c r="AH266" i="5"/>
  <c r="AF266" i="5"/>
  <c r="AJ266" i="5"/>
  <c r="AY266" i="5"/>
  <c r="AZ266" i="5" s="1"/>
  <c r="H266" i="5" s="1"/>
  <c r="N266" i="5" s="1"/>
  <c r="AR265" i="5"/>
  <c r="AV265" i="5"/>
  <c r="AS265" i="5"/>
  <c r="AT265" i="5"/>
  <c r="AF249" i="5"/>
  <c r="AG247" i="5"/>
  <c r="AF247" i="5"/>
  <c r="AP243" i="5"/>
  <c r="AR273" i="5"/>
  <c r="AV273" i="5"/>
  <c r="AS273" i="5"/>
  <c r="AR272" i="5"/>
  <c r="AV272" i="5"/>
  <c r="AS272" i="5"/>
  <c r="AR271" i="5"/>
  <c r="AV271" i="5"/>
  <c r="AS271" i="5"/>
  <c r="AR270" i="5"/>
  <c r="AV270" i="5"/>
  <c r="AS270" i="5"/>
  <c r="AT269" i="5"/>
  <c r="AG268" i="5"/>
  <c r="AG266" i="5"/>
  <c r="AG259" i="5"/>
  <c r="AJ259" i="5"/>
  <c r="AG257" i="5"/>
  <c r="AJ257" i="5"/>
  <c r="AG252" i="5"/>
  <c r="AF252" i="5"/>
  <c r="AG250" i="5"/>
  <c r="AJ250" i="5"/>
  <c r="AG245" i="5"/>
  <c r="AJ245" i="5"/>
  <c r="AG244" i="5"/>
  <c r="AF244" i="5"/>
  <c r="AH269" i="5"/>
  <c r="AF269" i="5"/>
  <c r="AR268" i="5"/>
  <c r="AV268" i="5"/>
  <c r="AS268" i="5"/>
  <c r="AT268" i="5"/>
  <c r="AH267" i="5"/>
  <c r="AF267" i="5"/>
  <c r="AJ267" i="5"/>
  <c r="AY267" i="5"/>
  <c r="AZ267" i="5" s="1"/>
  <c r="H267" i="5" s="1"/>
  <c r="N267" i="5" s="1"/>
  <c r="AR266" i="5"/>
  <c r="AV266" i="5"/>
  <c r="AS266" i="5"/>
  <c r="AT266" i="5"/>
  <c r="AH265" i="5"/>
  <c r="AF265" i="5"/>
  <c r="AJ265" i="5"/>
  <c r="AY265" i="5"/>
  <c r="AZ265" i="5" s="1"/>
  <c r="H265" i="5" s="1"/>
  <c r="N265" i="5" s="1"/>
  <c r="AF254" i="5"/>
  <c r="AL254" i="5"/>
  <c r="AN254" i="5"/>
  <c r="AG251" i="5"/>
  <c r="AF251" i="5"/>
  <c r="AF245" i="5"/>
  <c r="AL243" i="5"/>
  <c r="AY269" i="5"/>
  <c r="AZ269" i="5" s="1"/>
  <c r="H269" i="5" s="1"/>
  <c r="N269" i="5" s="1"/>
  <c r="AG269" i="5"/>
  <c r="AG267" i="5"/>
  <c r="AG265" i="5"/>
  <c r="AN269" i="5"/>
  <c r="AN268" i="5"/>
  <c r="AN267" i="5"/>
  <c r="AN266" i="5"/>
  <c r="AN265" i="5"/>
  <c r="AL250" i="5"/>
  <c r="AP250" i="5"/>
  <c r="AM250" i="5"/>
  <c r="AN250" i="5"/>
  <c r="AL245" i="5"/>
  <c r="AP245" i="5"/>
  <c r="AM245" i="5"/>
  <c r="AN245" i="5"/>
  <c r="AL255" i="5"/>
  <c r="AM255" i="5"/>
  <c r="AN255" i="5"/>
  <c r="AL252" i="5"/>
  <c r="AP252" i="5"/>
  <c r="AM252" i="5"/>
  <c r="AN252" i="5"/>
  <c r="AL248" i="5"/>
  <c r="AP248" i="5"/>
  <c r="AM248" i="5"/>
  <c r="AN248" i="5"/>
  <c r="AL244" i="5"/>
  <c r="AP244" i="5"/>
  <c r="AM244" i="5"/>
  <c r="AN244" i="5"/>
  <c r="AL246" i="5"/>
  <c r="AP246" i="5"/>
  <c r="AM246" i="5"/>
  <c r="AN246" i="5"/>
  <c r="AG262" i="5"/>
  <c r="AJ262" i="5"/>
  <c r="AL249" i="5"/>
  <c r="AP249" i="5"/>
  <c r="AM249" i="5"/>
  <c r="AN249" i="5"/>
  <c r="AG263" i="5"/>
  <c r="AJ263" i="5"/>
  <c r="AL251" i="5"/>
  <c r="AP251" i="5"/>
  <c r="AM251" i="5"/>
  <c r="AN251" i="5"/>
  <c r="AL247" i="5"/>
  <c r="AP247" i="5"/>
  <c r="AM247" i="5"/>
  <c r="AN247" i="5"/>
  <c r="AJ243" i="5"/>
  <c r="AY252" i="5"/>
  <c r="AZ252" i="5" s="1"/>
  <c r="H252" i="5" s="1"/>
  <c r="N252" i="5" s="1"/>
  <c r="AY251" i="5"/>
  <c r="AZ251" i="5" s="1"/>
  <c r="H251" i="5" s="1"/>
  <c r="N251" i="5" s="1"/>
  <c r="AY250" i="5"/>
  <c r="AZ250" i="5" s="1"/>
  <c r="H250" i="5" s="1"/>
  <c r="N250" i="5" s="1"/>
  <c r="AY249" i="5"/>
  <c r="AZ249" i="5" s="1"/>
  <c r="H249" i="5" s="1"/>
  <c r="N249" i="5" s="1"/>
  <c r="AY248" i="5"/>
  <c r="AZ248" i="5" s="1"/>
  <c r="H248" i="5" s="1"/>
  <c r="N248" i="5" s="1"/>
  <c r="AY247" i="5"/>
  <c r="AZ247" i="5" s="1"/>
  <c r="H247" i="5" s="1"/>
  <c r="N247" i="5" s="1"/>
  <c r="AY246" i="5"/>
  <c r="AZ246" i="5" s="1"/>
  <c r="H246" i="5" s="1"/>
  <c r="N246" i="5" s="1"/>
  <c r="AY245" i="5"/>
  <c r="AZ245" i="5" s="1"/>
  <c r="H245" i="5" s="1"/>
  <c r="N245" i="5" s="1"/>
  <c r="AY244" i="5"/>
  <c r="AZ244" i="5" s="1"/>
  <c r="H244" i="5" s="1"/>
  <c r="N244" i="5" s="1"/>
  <c r="AY243" i="5"/>
  <c r="AZ243" i="5" s="1"/>
  <c r="H243" i="5" s="1"/>
  <c r="N243" i="5" s="1"/>
  <c r="AM154" i="5"/>
  <c r="AF243" i="5"/>
  <c r="AF219" i="5"/>
  <c r="AM254" i="5"/>
  <c r="AH252" i="5"/>
  <c r="AH251" i="5"/>
  <c r="AH250" i="5"/>
  <c r="AH249" i="5"/>
  <c r="AH248" i="5"/>
  <c r="AH247" i="5"/>
  <c r="AH246" i="5"/>
  <c r="AH245" i="5"/>
  <c r="AH244" i="5"/>
  <c r="AH243" i="5"/>
  <c r="Y48" i="5"/>
  <c r="AA146" i="5"/>
  <c r="AJ255" i="5"/>
  <c r="AJ254" i="5"/>
  <c r="AL219" i="5"/>
  <c r="AM219" i="5"/>
  <c r="AG217" i="5"/>
  <c r="AF217" i="5"/>
  <c r="AL261" i="5"/>
  <c r="AP261" i="5"/>
  <c r="AM261" i="5"/>
  <c r="AN261" i="5"/>
  <c r="AL260" i="5"/>
  <c r="AP260" i="5"/>
  <c r="AM260" i="5"/>
  <c r="AN260" i="5"/>
  <c r="AL259" i="5"/>
  <c r="AP259" i="5"/>
  <c r="AM259" i="5"/>
  <c r="AN259" i="5"/>
  <c r="AL258" i="5"/>
  <c r="AP258" i="5"/>
  <c r="AM258" i="5"/>
  <c r="AN258" i="5"/>
  <c r="AL257" i="5"/>
  <c r="AP257" i="5"/>
  <c r="AM257" i="5"/>
  <c r="AN257" i="5"/>
  <c r="AL256" i="5"/>
  <c r="AP256" i="5"/>
  <c r="AM256" i="5"/>
  <c r="AN256" i="5"/>
  <c r="AG221" i="5"/>
  <c r="AF221" i="5"/>
  <c r="AG235" i="5"/>
  <c r="AF235" i="5"/>
  <c r="AJ235" i="5"/>
  <c r="AL263" i="5"/>
  <c r="AP263" i="5"/>
  <c r="AM263" i="5"/>
  <c r="AN263" i="5"/>
  <c r="AL262" i="5"/>
  <c r="AP262" i="5"/>
  <c r="AM262" i="5"/>
  <c r="AN262" i="5"/>
  <c r="AF259" i="5"/>
  <c r="AF255" i="5"/>
  <c r="AM221" i="5"/>
  <c r="AM217" i="5"/>
  <c r="AY263" i="5"/>
  <c r="AZ263" i="5" s="1"/>
  <c r="H263" i="5" s="1"/>
  <c r="N263" i="5" s="1"/>
  <c r="AY262" i="5"/>
  <c r="AZ262" i="5" s="1"/>
  <c r="H262" i="5" s="1"/>
  <c r="N262" i="5" s="1"/>
  <c r="AY261" i="5"/>
  <c r="AZ261" i="5" s="1"/>
  <c r="H261" i="5" s="1"/>
  <c r="N261" i="5" s="1"/>
  <c r="AY260" i="5"/>
  <c r="AZ260" i="5" s="1"/>
  <c r="H260" i="5" s="1"/>
  <c r="N260" i="5" s="1"/>
  <c r="AY259" i="5"/>
  <c r="AZ259" i="5" s="1"/>
  <c r="H259" i="5" s="1"/>
  <c r="N259" i="5" s="1"/>
  <c r="AY258" i="5"/>
  <c r="AZ258" i="5" s="1"/>
  <c r="H258" i="5" s="1"/>
  <c r="N258" i="5" s="1"/>
  <c r="AY257" i="5"/>
  <c r="AZ257" i="5" s="1"/>
  <c r="H257" i="5" s="1"/>
  <c r="N257" i="5" s="1"/>
  <c r="AY256" i="5"/>
  <c r="AZ256" i="5" s="1"/>
  <c r="H256" i="5" s="1"/>
  <c r="N256" i="5" s="1"/>
  <c r="AY255" i="5"/>
  <c r="AZ255" i="5" s="1"/>
  <c r="H255" i="5" s="1"/>
  <c r="N255" i="5" s="1"/>
  <c r="AY254" i="5"/>
  <c r="AZ254" i="5" s="1"/>
  <c r="H254" i="5" s="1"/>
  <c r="N254" i="5" s="1"/>
  <c r="AL153" i="5"/>
  <c r="AH263" i="5"/>
  <c r="AH262" i="5"/>
  <c r="AH261" i="5"/>
  <c r="AH260" i="5"/>
  <c r="AH259" i="5"/>
  <c r="AH258" i="5"/>
  <c r="AH257" i="5"/>
  <c r="AH256" i="5"/>
  <c r="AH255" i="5"/>
  <c r="AH254" i="5"/>
  <c r="AF263" i="5"/>
  <c r="AF262" i="5"/>
  <c r="AJ261" i="5"/>
  <c r="AF261" i="5"/>
  <c r="AF260" i="5"/>
  <c r="AF258" i="5"/>
  <c r="AF257" i="5"/>
  <c r="AF256" i="5"/>
  <c r="AP255" i="5"/>
  <c r="AL237" i="5"/>
  <c r="AP237" i="5"/>
  <c r="AM237" i="5"/>
  <c r="AN237" i="5"/>
  <c r="AN215" i="5"/>
  <c r="AL215" i="5"/>
  <c r="AL238" i="5"/>
  <c r="AP238" i="5"/>
  <c r="AM238" i="5"/>
  <c r="AN238" i="5"/>
  <c r="AL216" i="5"/>
  <c r="AM216" i="5"/>
  <c r="AL218" i="5"/>
  <c r="AM218" i="5"/>
  <c r="AL239" i="5"/>
  <c r="AP239" i="5"/>
  <c r="AM239" i="5"/>
  <c r="AN239" i="5"/>
  <c r="AL233" i="5"/>
  <c r="AP233" i="5"/>
  <c r="AM233" i="5"/>
  <c r="AN233" i="5"/>
  <c r="AL220" i="5"/>
  <c r="AM220" i="5"/>
  <c r="AL241" i="5"/>
  <c r="AP241" i="5"/>
  <c r="AM241" i="5"/>
  <c r="AN241" i="5"/>
  <c r="AL235" i="5"/>
  <c r="AP235" i="5"/>
  <c r="AM235" i="5"/>
  <c r="AN235" i="5"/>
  <c r="AL240" i="5"/>
  <c r="AP240" i="5"/>
  <c r="AM240" i="5"/>
  <c r="AN240" i="5"/>
  <c r="AL236" i="5"/>
  <c r="AP236" i="5"/>
  <c r="AM236" i="5"/>
  <c r="AN236" i="5"/>
  <c r="AL234" i="5"/>
  <c r="AP234" i="5"/>
  <c r="AM234" i="5"/>
  <c r="AN234" i="5"/>
  <c r="AF240" i="5"/>
  <c r="AF239" i="5"/>
  <c r="AF238" i="5"/>
  <c r="AF237" i="5"/>
  <c r="AJ233" i="5"/>
  <c r="AY241" i="5"/>
  <c r="AZ241" i="5" s="1"/>
  <c r="H241" i="5" s="1"/>
  <c r="N241" i="5" s="1"/>
  <c r="AY240" i="5"/>
  <c r="AZ240" i="5" s="1"/>
  <c r="H240" i="5" s="1"/>
  <c r="N240" i="5" s="1"/>
  <c r="AY239" i="5"/>
  <c r="AZ239" i="5" s="1"/>
  <c r="H239" i="5" s="1"/>
  <c r="N239" i="5" s="1"/>
  <c r="AY238" i="5"/>
  <c r="AZ238" i="5" s="1"/>
  <c r="H238" i="5" s="1"/>
  <c r="N238" i="5" s="1"/>
  <c r="AY237" i="5"/>
  <c r="AZ237" i="5" s="1"/>
  <c r="H237" i="5" s="1"/>
  <c r="N237" i="5" s="1"/>
  <c r="AY236" i="5"/>
  <c r="AZ236" i="5" s="1"/>
  <c r="H236" i="5" s="1"/>
  <c r="N236" i="5" s="1"/>
  <c r="AY235" i="5"/>
  <c r="AZ235" i="5" s="1"/>
  <c r="H235" i="5" s="1"/>
  <c r="N235" i="5" s="1"/>
  <c r="AY234" i="5"/>
  <c r="AZ234" i="5" s="1"/>
  <c r="H234" i="5" s="1"/>
  <c r="N234" i="5" s="1"/>
  <c r="AY233" i="5"/>
  <c r="AZ233" i="5" s="1"/>
  <c r="H233" i="5" s="1"/>
  <c r="N233" i="5" s="1"/>
  <c r="AF171" i="5"/>
  <c r="AJ241" i="5"/>
  <c r="AJ239" i="5"/>
  <c r="AJ237" i="5"/>
  <c r="AJ236" i="5"/>
  <c r="AJ234" i="5"/>
  <c r="AF234" i="5"/>
  <c r="AF233" i="5"/>
  <c r="AE148" i="5"/>
  <c r="AL213" i="5"/>
  <c r="AH241" i="5"/>
  <c r="AH240" i="5"/>
  <c r="AH239" i="5"/>
  <c r="AH238" i="5"/>
  <c r="AH237" i="5"/>
  <c r="AH236" i="5"/>
  <c r="AH235" i="5"/>
  <c r="AH234" i="5"/>
  <c r="AH233" i="5"/>
  <c r="Y81" i="5"/>
  <c r="AC128" i="5"/>
  <c r="AF241" i="5"/>
  <c r="AJ240" i="5"/>
  <c r="AJ238" i="5"/>
  <c r="AF236" i="5"/>
  <c r="AJ146" i="5"/>
  <c r="AL214" i="5"/>
  <c r="AG215" i="5"/>
  <c r="AF215" i="5"/>
  <c r="AJ215" i="5"/>
  <c r="AG220" i="5"/>
  <c r="AF220" i="5"/>
  <c r="AJ220" i="5"/>
  <c r="AG218" i="5"/>
  <c r="AF218" i="5"/>
  <c r="AJ218" i="5"/>
  <c r="AG216" i="5"/>
  <c r="AF216" i="5"/>
  <c r="AJ216" i="5"/>
  <c r="AG214" i="5"/>
  <c r="AF214" i="5"/>
  <c r="AJ214" i="5"/>
  <c r="AG213" i="5"/>
  <c r="AF213" i="5"/>
  <c r="AJ213" i="5"/>
  <c r="AP215" i="5"/>
  <c r="AP214" i="5"/>
  <c r="AP213" i="5"/>
  <c r="AJ221" i="5"/>
  <c r="AJ219" i="5"/>
  <c r="AJ217" i="5"/>
  <c r="AM215" i="5"/>
  <c r="AM214" i="5"/>
  <c r="AM213" i="5"/>
  <c r="AM201" i="5"/>
  <c r="AL201" i="5"/>
  <c r="AM200" i="5"/>
  <c r="AL200" i="5"/>
  <c r="AM194" i="5"/>
  <c r="AN194" i="5"/>
  <c r="AM199" i="5"/>
  <c r="AL199" i="5"/>
  <c r="AY221" i="5"/>
  <c r="AZ221" i="5" s="1"/>
  <c r="H221" i="5" s="1"/>
  <c r="N221" i="5" s="1"/>
  <c r="AN221" i="5"/>
  <c r="AY220" i="5"/>
  <c r="AZ220" i="5" s="1"/>
  <c r="H220" i="5" s="1"/>
  <c r="N220" i="5" s="1"/>
  <c r="AN220" i="5"/>
  <c r="AY219" i="5"/>
  <c r="AZ219" i="5" s="1"/>
  <c r="H219" i="5" s="1"/>
  <c r="N219" i="5" s="1"/>
  <c r="AN219" i="5"/>
  <c r="AY218" i="5"/>
  <c r="AZ218" i="5" s="1"/>
  <c r="H218" i="5" s="1"/>
  <c r="N218" i="5" s="1"/>
  <c r="AN218" i="5"/>
  <c r="AY217" i="5"/>
  <c r="AZ217" i="5" s="1"/>
  <c r="H217" i="5" s="1"/>
  <c r="N217" i="5" s="1"/>
  <c r="AN217" i="5"/>
  <c r="AY216" i="5"/>
  <c r="AZ216" i="5" s="1"/>
  <c r="H216" i="5" s="1"/>
  <c r="N216" i="5" s="1"/>
  <c r="AN216" i="5"/>
  <c r="AY215" i="5"/>
  <c r="AZ215" i="5" s="1"/>
  <c r="H215" i="5" s="1"/>
  <c r="N215" i="5" s="1"/>
  <c r="AY214" i="5"/>
  <c r="AZ214" i="5" s="1"/>
  <c r="H214" i="5" s="1"/>
  <c r="N214" i="5" s="1"/>
  <c r="AY213" i="5"/>
  <c r="AZ213" i="5" s="1"/>
  <c r="H213" i="5" s="1"/>
  <c r="N213" i="5" s="1"/>
  <c r="AH221" i="5"/>
  <c r="AH220" i="5"/>
  <c r="AH219" i="5"/>
  <c r="AH218" i="5"/>
  <c r="AH217" i="5"/>
  <c r="AH216" i="5"/>
  <c r="AH215" i="5"/>
  <c r="AH214" i="5"/>
  <c r="AH213" i="5"/>
  <c r="AA17" i="5"/>
  <c r="AP221" i="5"/>
  <c r="AP220" i="5"/>
  <c r="AP219" i="5"/>
  <c r="AP218" i="5"/>
  <c r="AP217" i="5"/>
  <c r="AP216" i="5"/>
  <c r="AM193" i="5"/>
  <c r="AL193" i="5"/>
  <c r="AP193" i="5"/>
  <c r="AM205" i="5"/>
  <c r="AL205" i="5"/>
  <c r="Y17" i="5"/>
  <c r="Y47" i="5"/>
  <c r="Y91" i="5"/>
  <c r="AC136" i="5"/>
  <c r="AE140" i="5"/>
  <c r="AL135" i="5"/>
  <c r="AM135" i="5" s="1"/>
  <c r="AL223" i="5"/>
  <c r="AM223" i="5"/>
  <c r="AL129" i="5"/>
  <c r="AM129" i="5" s="1"/>
  <c r="AP223" i="5"/>
  <c r="AG225" i="5"/>
  <c r="AH225" i="5"/>
  <c r="AY225" i="5"/>
  <c r="AZ225" i="5" s="1"/>
  <c r="H225" i="5" s="1"/>
  <c r="N225" i="5" s="1"/>
  <c r="AF225" i="5"/>
  <c r="AJ225" i="5"/>
  <c r="AL231" i="5"/>
  <c r="AP231" i="5"/>
  <c r="AM231" i="5"/>
  <c r="AN231" i="5"/>
  <c r="AG228" i="5"/>
  <c r="AH228" i="5"/>
  <c r="AY228" i="5"/>
  <c r="AZ228" i="5" s="1"/>
  <c r="H228" i="5" s="1"/>
  <c r="N228" i="5" s="1"/>
  <c r="AF228" i="5"/>
  <c r="AJ228" i="5"/>
  <c r="AL227" i="5"/>
  <c r="AP227" i="5"/>
  <c r="AM227" i="5"/>
  <c r="AN227" i="5"/>
  <c r="AG224" i="5"/>
  <c r="AH224" i="5"/>
  <c r="AY224" i="5"/>
  <c r="AZ224" i="5" s="1"/>
  <c r="H224" i="5" s="1"/>
  <c r="N224" i="5" s="1"/>
  <c r="AF224" i="5"/>
  <c r="AJ224" i="5"/>
  <c r="AM186" i="5"/>
  <c r="AN186" i="5"/>
  <c r="AM206" i="5"/>
  <c r="AN206" i="5"/>
  <c r="AG231" i="5"/>
  <c r="AH231" i="5"/>
  <c r="AY231" i="5"/>
  <c r="AZ231" i="5" s="1"/>
  <c r="H231" i="5" s="1"/>
  <c r="N231" i="5" s="1"/>
  <c r="AF231" i="5"/>
  <c r="AJ231" i="5"/>
  <c r="AL230" i="5"/>
  <c r="AP230" i="5"/>
  <c r="AM230" i="5"/>
  <c r="AN230" i="5"/>
  <c r="AG227" i="5"/>
  <c r="AH227" i="5"/>
  <c r="AY227" i="5"/>
  <c r="AZ227" i="5" s="1"/>
  <c r="H227" i="5" s="1"/>
  <c r="N227" i="5" s="1"/>
  <c r="AF227" i="5"/>
  <c r="AJ227" i="5"/>
  <c r="AL226" i="5"/>
  <c r="AP226" i="5"/>
  <c r="AM226" i="5"/>
  <c r="AN226" i="5"/>
  <c r="AG229" i="5"/>
  <c r="AH229" i="5"/>
  <c r="AY229" i="5"/>
  <c r="AZ229" i="5" s="1"/>
  <c r="H229" i="5" s="1"/>
  <c r="N229" i="5" s="1"/>
  <c r="AF229" i="5"/>
  <c r="AJ229" i="5"/>
  <c r="AL228" i="5"/>
  <c r="AP228" i="5"/>
  <c r="AM228" i="5"/>
  <c r="AN228" i="5"/>
  <c r="AL224" i="5"/>
  <c r="AP224" i="5"/>
  <c r="AM224" i="5"/>
  <c r="AN224" i="5"/>
  <c r="AM191" i="5"/>
  <c r="AL191" i="5"/>
  <c r="AM198" i="5"/>
  <c r="AP198" i="5"/>
  <c r="AL198" i="5"/>
  <c r="AN198" i="5"/>
  <c r="AM197" i="5"/>
  <c r="AL197" i="5"/>
  <c r="AN197" i="5"/>
  <c r="AP197" i="5"/>
  <c r="AM196" i="5"/>
  <c r="AL196" i="5"/>
  <c r="AN196" i="5"/>
  <c r="AP196" i="5"/>
  <c r="AM195" i="5"/>
  <c r="AL195" i="5"/>
  <c r="AN195" i="5"/>
  <c r="AP195" i="5"/>
  <c r="AG230" i="5"/>
  <c r="AH230" i="5"/>
  <c r="AY230" i="5"/>
  <c r="AZ230" i="5" s="1"/>
  <c r="H230" i="5" s="1"/>
  <c r="N230" i="5" s="1"/>
  <c r="AF230" i="5"/>
  <c r="AJ230" i="5"/>
  <c r="AL229" i="5"/>
  <c r="AP229" i="5"/>
  <c r="AM229" i="5"/>
  <c r="AN229" i="5"/>
  <c r="AG226" i="5"/>
  <c r="AH226" i="5"/>
  <c r="AY226" i="5"/>
  <c r="AZ226" i="5" s="1"/>
  <c r="H226" i="5" s="1"/>
  <c r="N226" i="5" s="1"/>
  <c r="AF226" i="5"/>
  <c r="AJ226" i="5"/>
  <c r="AL225" i="5"/>
  <c r="AP225" i="5"/>
  <c r="AM225" i="5"/>
  <c r="AN225" i="5"/>
  <c r="AG223" i="5"/>
  <c r="AH223" i="5"/>
  <c r="AY223" i="5"/>
  <c r="AZ223" i="5" s="1"/>
  <c r="H223" i="5" s="1"/>
  <c r="N223" i="5" s="1"/>
  <c r="AF223" i="5"/>
  <c r="AJ223" i="5"/>
  <c r="AJ171" i="5"/>
  <c r="AN201" i="5"/>
  <c r="AN200" i="5"/>
  <c r="AN199" i="5"/>
  <c r="AP194" i="5"/>
  <c r="AP205" i="5"/>
  <c r="AL194" i="5"/>
  <c r="AN193" i="5"/>
  <c r="AP201" i="5"/>
  <c r="AP200" i="5"/>
  <c r="AP199" i="5"/>
  <c r="AC125" i="5"/>
  <c r="AH199" i="5"/>
  <c r="AF199" i="5"/>
  <c r="AJ199" i="5"/>
  <c r="AY199" i="5"/>
  <c r="AZ199" i="5" s="1"/>
  <c r="H199" i="5" s="1"/>
  <c r="N199" i="5" s="1"/>
  <c r="AB140" i="5"/>
  <c r="AA140" i="5"/>
  <c r="AM190" i="5"/>
  <c r="AP190" i="5"/>
  <c r="AM185" i="5"/>
  <c r="AL185" i="5"/>
  <c r="AH200" i="5"/>
  <c r="AF200" i="5"/>
  <c r="AJ200" i="5"/>
  <c r="AY200" i="5"/>
  <c r="AZ200" i="5" s="1"/>
  <c r="H200" i="5" s="1"/>
  <c r="N200" i="5" s="1"/>
  <c r="AG199" i="5"/>
  <c r="AR198" i="5"/>
  <c r="AV198" i="5"/>
  <c r="AS198" i="5"/>
  <c r="AT198" i="5"/>
  <c r="AH196" i="5"/>
  <c r="AF196" i="5"/>
  <c r="AJ196" i="5"/>
  <c r="AY196" i="5"/>
  <c r="AZ196" i="5" s="1"/>
  <c r="H196" i="5" s="1"/>
  <c r="N196" i="5" s="1"/>
  <c r="AR194" i="5"/>
  <c r="AV194" i="5"/>
  <c r="AS194" i="5"/>
  <c r="AT194" i="5"/>
  <c r="AM207" i="5"/>
  <c r="AP207" i="5"/>
  <c r="AL207" i="5"/>
  <c r="AR201" i="5"/>
  <c r="AV201" i="5"/>
  <c r="AS201" i="5"/>
  <c r="AT201" i="5"/>
  <c r="AH195" i="5"/>
  <c r="AF195" i="5"/>
  <c r="AJ195" i="5"/>
  <c r="AY195" i="5"/>
  <c r="AZ195" i="5" s="1"/>
  <c r="H195" i="5" s="1"/>
  <c r="N195" i="5" s="1"/>
  <c r="AM211" i="5"/>
  <c r="AL211" i="5"/>
  <c r="AN211" i="5"/>
  <c r="AP211" i="5"/>
  <c r="AM209" i="5"/>
  <c r="AN209" i="5"/>
  <c r="AP209" i="5"/>
  <c r="AN207" i="5"/>
  <c r="AH201" i="5"/>
  <c r="AF201" i="5"/>
  <c r="AJ201" i="5"/>
  <c r="AY201" i="5"/>
  <c r="AZ201" i="5" s="1"/>
  <c r="H201" i="5" s="1"/>
  <c r="N201" i="5" s="1"/>
  <c r="AG200" i="5"/>
  <c r="AR199" i="5"/>
  <c r="AV199" i="5"/>
  <c r="AS199" i="5"/>
  <c r="AT199" i="5"/>
  <c r="AH197" i="5"/>
  <c r="AF197" i="5"/>
  <c r="AJ197" i="5"/>
  <c r="AY197" i="5"/>
  <c r="AZ197" i="5" s="1"/>
  <c r="H197" i="5" s="1"/>
  <c r="N197" i="5" s="1"/>
  <c r="AG196" i="5"/>
  <c r="AR195" i="5"/>
  <c r="AV195" i="5"/>
  <c r="AS195" i="5"/>
  <c r="AT195" i="5"/>
  <c r="AH193" i="5"/>
  <c r="AF193" i="5"/>
  <c r="AJ193" i="5"/>
  <c r="AY193" i="5"/>
  <c r="AZ193" i="5" s="1"/>
  <c r="H193" i="5" s="1"/>
  <c r="N193" i="5" s="1"/>
  <c r="AM210" i="5"/>
  <c r="AL210" i="5"/>
  <c r="AN210" i="5"/>
  <c r="AP210" i="5"/>
  <c r="AR197" i="5"/>
  <c r="AV197" i="5"/>
  <c r="AS197" i="5"/>
  <c r="AT197" i="5"/>
  <c r="AR193" i="5"/>
  <c r="AV193" i="5"/>
  <c r="AS193" i="5"/>
  <c r="AT193" i="5"/>
  <c r="AB123" i="5"/>
  <c r="AA123" i="5"/>
  <c r="Z141" i="5"/>
  <c r="AL141" i="5"/>
  <c r="AN141" i="5" s="1"/>
  <c r="AG163" i="5"/>
  <c r="AJ163" i="5"/>
  <c r="AP185" i="5"/>
  <c r="AM208" i="5"/>
  <c r="AN208" i="5"/>
  <c r="AP208" i="5"/>
  <c r="AM204" i="5"/>
  <c r="AL204" i="5"/>
  <c r="AN204" i="5"/>
  <c r="AM203" i="5"/>
  <c r="AL203" i="5"/>
  <c r="AN203" i="5"/>
  <c r="AP203" i="5"/>
  <c r="AG201" i="5"/>
  <c r="AR200" i="5"/>
  <c r="AV200" i="5"/>
  <c r="AS200" i="5"/>
  <c r="AT200" i="5"/>
  <c r="AH198" i="5"/>
  <c r="AF198" i="5"/>
  <c r="AJ198" i="5"/>
  <c r="AY198" i="5"/>
  <c r="AZ198" i="5" s="1"/>
  <c r="H198" i="5" s="1"/>
  <c r="N198" i="5" s="1"/>
  <c r="AG197" i="5"/>
  <c r="AR196" i="5"/>
  <c r="AV196" i="5"/>
  <c r="AS196" i="5"/>
  <c r="AT196" i="5"/>
  <c r="AH194" i="5"/>
  <c r="AF194" i="5"/>
  <c r="AJ194" i="5"/>
  <c r="AY194" i="5"/>
  <c r="AZ194" i="5" s="1"/>
  <c r="H194" i="5" s="1"/>
  <c r="N194" i="5" s="1"/>
  <c r="AG193" i="5"/>
  <c r="AP191" i="5"/>
  <c r="AL206" i="5"/>
  <c r="AN205" i="5"/>
  <c r="AP206" i="5"/>
  <c r="AJ116" i="5"/>
  <c r="AB130" i="5"/>
  <c r="AB129" i="5"/>
  <c r="AI140" i="5"/>
  <c r="AJ140" i="5"/>
  <c r="AL137" i="5"/>
  <c r="AM137" i="5" s="1"/>
  <c r="AH210" i="5"/>
  <c r="AF210" i="5"/>
  <c r="AJ210" i="5"/>
  <c r="AY210" i="5"/>
  <c r="AZ210" i="5" s="1"/>
  <c r="H210" i="5" s="1"/>
  <c r="N210" i="5" s="1"/>
  <c r="AR208" i="5"/>
  <c r="AV208" i="5"/>
  <c r="AS208" i="5"/>
  <c r="AT208" i="5"/>
  <c r="AH206" i="5"/>
  <c r="AF206" i="5"/>
  <c r="AJ206" i="5"/>
  <c r="AY206" i="5"/>
  <c r="AZ206" i="5" s="1"/>
  <c r="H206" i="5" s="1"/>
  <c r="N206" i="5" s="1"/>
  <c r="AR204" i="5"/>
  <c r="AV204" i="5"/>
  <c r="AS204" i="5"/>
  <c r="AT204" i="5"/>
  <c r="AM187" i="5"/>
  <c r="AP187" i="5"/>
  <c r="AL187" i="5"/>
  <c r="AR211" i="5"/>
  <c r="AV211" i="5"/>
  <c r="AS211" i="5"/>
  <c r="AT211" i="5"/>
  <c r="AH209" i="5"/>
  <c r="AF209" i="5"/>
  <c r="AJ209" i="5"/>
  <c r="AY209" i="5"/>
  <c r="AZ209" i="5" s="1"/>
  <c r="H209" i="5" s="1"/>
  <c r="N209" i="5" s="1"/>
  <c r="AR207" i="5"/>
  <c r="AV207" i="5"/>
  <c r="AS207" i="5"/>
  <c r="AT207" i="5"/>
  <c r="AH205" i="5"/>
  <c r="AF205" i="5"/>
  <c r="AJ205" i="5"/>
  <c r="AY205" i="5"/>
  <c r="AZ205" i="5" s="1"/>
  <c r="H205" i="5" s="1"/>
  <c r="N205" i="5" s="1"/>
  <c r="AH76" i="5"/>
  <c r="AM189" i="5"/>
  <c r="AP189" i="5"/>
  <c r="AL189" i="5"/>
  <c r="AN187" i="5"/>
  <c r="AH211" i="5"/>
  <c r="AF211" i="5"/>
  <c r="AJ211" i="5"/>
  <c r="AY211" i="5"/>
  <c r="AZ211" i="5" s="1"/>
  <c r="H211" i="5" s="1"/>
  <c r="N211" i="5" s="1"/>
  <c r="AR209" i="5"/>
  <c r="AV209" i="5"/>
  <c r="AS209" i="5"/>
  <c r="AT209" i="5"/>
  <c r="AH207" i="5"/>
  <c r="AF207" i="5"/>
  <c r="AJ207" i="5"/>
  <c r="AY207" i="5"/>
  <c r="AZ207" i="5" s="1"/>
  <c r="H207" i="5" s="1"/>
  <c r="N207" i="5" s="1"/>
  <c r="AR205" i="5"/>
  <c r="AV205" i="5"/>
  <c r="AS205" i="5"/>
  <c r="AT205" i="5"/>
  <c r="AH203" i="5"/>
  <c r="AF203" i="5"/>
  <c r="AJ203" i="5"/>
  <c r="AY203" i="5"/>
  <c r="AZ203" i="5" s="1"/>
  <c r="H203" i="5" s="1"/>
  <c r="N203" i="5" s="1"/>
  <c r="AR203" i="5"/>
  <c r="AV203" i="5"/>
  <c r="AS203" i="5"/>
  <c r="AT203" i="5"/>
  <c r="Z137" i="5"/>
  <c r="Y137" i="5"/>
  <c r="AE135" i="5"/>
  <c r="AF135" i="5"/>
  <c r="AP153" i="5"/>
  <c r="AM188" i="5"/>
  <c r="AP188" i="5"/>
  <c r="AL188" i="5"/>
  <c r="AM184" i="5"/>
  <c r="AL184" i="5"/>
  <c r="AN184" i="5"/>
  <c r="AM183" i="5"/>
  <c r="AL183" i="5"/>
  <c r="AN183" i="5"/>
  <c r="AP183" i="5"/>
  <c r="AG211" i="5"/>
  <c r="AR210" i="5"/>
  <c r="AV210" i="5"/>
  <c r="AS210" i="5"/>
  <c r="AT210" i="5"/>
  <c r="AH208" i="5"/>
  <c r="AF208" i="5"/>
  <c r="AJ208" i="5"/>
  <c r="AY208" i="5"/>
  <c r="AZ208" i="5" s="1"/>
  <c r="H208" i="5" s="1"/>
  <c r="N208" i="5" s="1"/>
  <c r="AG207" i="5"/>
  <c r="AR206" i="5"/>
  <c r="AV206" i="5"/>
  <c r="AS206" i="5"/>
  <c r="AT206" i="5"/>
  <c r="AH204" i="5"/>
  <c r="AF204" i="5"/>
  <c r="AJ204" i="5"/>
  <c r="AY204" i="5"/>
  <c r="AZ204" i="5" s="1"/>
  <c r="H204" i="5" s="1"/>
  <c r="N204" i="5" s="1"/>
  <c r="AG203" i="5"/>
  <c r="AN191" i="5"/>
  <c r="AN190" i="5"/>
  <c r="AL186" i="5"/>
  <c r="AN185" i="5"/>
  <c r="AP186" i="5"/>
  <c r="AR183" i="5"/>
  <c r="AV183" i="5"/>
  <c r="AS183" i="5"/>
  <c r="AT183" i="5"/>
  <c r="AA66" i="5"/>
  <c r="AA111" i="5"/>
  <c r="AJ156" i="5"/>
  <c r="AG168" i="5"/>
  <c r="AJ168" i="5"/>
  <c r="AH188" i="5"/>
  <c r="AF188" i="5"/>
  <c r="AJ188" i="5"/>
  <c r="AY188" i="5"/>
  <c r="AZ188" i="5" s="1"/>
  <c r="H188" i="5" s="1"/>
  <c r="N188" i="5" s="1"/>
  <c r="AL123" i="5"/>
  <c r="AM123" i="5" s="1"/>
  <c r="AG188" i="5"/>
  <c r="AH186" i="5"/>
  <c r="AF186" i="5"/>
  <c r="AJ186" i="5"/>
  <c r="AY186" i="5"/>
  <c r="AZ186" i="5" s="1"/>
  <c r="H186" i="5" s="1"/>
  <c r="N186" i="5" s="1"/>
  <c r="AR184" i="5"/>
  <c r="AV184" i="5"/>
  <c r="AS184" i="5"/>
  <c r="AT184" i="5"/>
  <c r="Y53" i="5"/>
  <c r="AG170" i="5"/>
  <c r="AJ170" i="5"/>
  <c r="AG166" i="5"/>
  <c r="AJ166" i="5"/>
  <c r="AR191" i="5"/>
  <c r="AV191" i="5"/>
  <c r="AT191" i="5"/>
  <c r="AR189" i="5"/>
  <c r="AV189" i="5"/>
  <c r="AT189" i="5"/>
  <c r="AR187" i="5"/>
  <c r="AV187" i="5"/>
  <c r="AT187" i="5"/>
  <c r="AG169" i="5"/>
  <c r="AJ169" i="5"/>
  <c r="AG167" i="5"/>
  <c r="AJ167" i="5"/>
  <c r="AS191" i="5"/>
  <c r="AH191" i="5"/>
  <c r="AF191" i="5"/>
  <c r="AJ191" i="5"/>
  <c r="AY191" i="5"/>
  <c r="AZ191" i="5" s="1"/>
  <c r="H191" i="5" s="1"/>
  <c r="N191" i="5" s="1"/>
  <c r="AR190" i="5"/>
  <c r="AV190" i="5"/>
  <c r="AT190" i="5"/>
  <c r="AS189" i="5"/>
  <c r="AH189" i="5"/>
  <c r="AF189" i="5"/>
  <c r="AJ189" i="5"/>
  <c r="AY189" i="5"/>
  <c r="AZ189" i="5" s="1"/>
  <c r="H189" i="5" s="1"/>
  <c r="N189" i="5" s="1"/>
  <c r="AR188" i="5"/>
  <c r="AV188" i="5"/>
  <c r="AT188" i="5"/>
  <c r="AS187" i="5"/>
  <c r="AH187" i="5"/>
  <c r="AF187" i="5"/>
  <c r="AJ187" i="5"/>
  <c r="AY187" i="5"/>
  <c r="AZ187" i="5" s="1"/>
  <c r="H187" i="5" s="1"/>
  <c r="N187" i="5" s="1"/>
  <c r="AR185" i="5"/>
  <c r="AV185" i="5"/>
  <c r="AS185" i="5"/>
  <c r="AT185" i="5"/>
  <c r="AH183" i="5"/>
  <c r="AF183" i="5"/>
  <c r="AJ183" i="5"/>
  <c r="AY183" i="5"/>
  <c r="AZ183" i="5" s="1"/>
  <c r="H183" i="5" s="1"/>
  <c r="N183" i="5" s="1"/>
  <c r="Y61" i="5"/>
  <c r="AH190" i="5"/>
  <c r="AF190" i="5"/>
  <c r="AJ190" i="5"/>
  <c r="AY190" i="5"/>
  <c r="AZ190" i="5" s="1"/>
  <c r="H190" i="5" s="1"/>
  <c r="N190" i="5" s="1"/>
  <c r="AH185" i="5"/>
  <c r="AF185" i="5"/>
  <c r="AJ185" i="5"/>
  <c r="AY185" i="5"/>
  <c r="AZ185" i="5" s="1"/>
  <c r="H185" i="5" s="1"/>
  <c r="N185" i="5" s="1"/>
  <c r="AF118" i="5"/>
  <c r="AF114" i="5"/>
  <c r="AL124" i="5"/>
  <c r="AM124" i="5" s="1"/>
  <c r="AF141" i="5"/>
  <c r="AF139" i="5"/>
  <c r="AG135" i="5"/>
  <c r="AG191" i="5"/>
  <c r="AG189" i="5"/>
  <c r="AG187" i="5"/>
  <c r="AR186" i="5"/>
  <c r="AV186" i="5"/>
  <c r="AS186" i="5"/>
  <c r="AT186" i="5"/>
  <c r="AH184" i="5"/>
  <c r="AF184" i="5"/>
  <c r="AJ184" i="5"/>
  <c r="AY184" i="5"/>
  <c r="AZ184" i="5" s="1"/>
  <c r="H184" i="5" s="1"/>
  <c r="N184" i="5" s="1"/>
  <c r="AG183" i="5"/>
  <c r="AG75" i="5"/>
  <c r="AH75" i="5"/>
  <c r="AG128" i="5"/>
  <c r="AR128" i="5"/>
  <c r="AS128" i="5" s="1"/>
  <c r="AG161" i="5"/>
  <c r="AF161" i="5"/>
  <c r="AG159" i="5"/>
  <c r="AJ159" i="5"/>
  <c r="AM177" i="5"/>
  <c r="AN177" i="5"/>
  <c r="AP177" i="5"/>
  <c r="AM175" i="5"/>
  <c r="AL175" i="5"/>
  <c r="AN175" i="5"/>
  <c r="AP175" i="5"/>
  <c r="AM174" i="5"/>
  <c r="AL174" i="5"/>
  <c r="AN174" i="5"/>
  <c r="AP174" i="5"/>
  <c r="AL170" i="5"/>
  <c r="AP170" i="5"/>
  <c r="AM170" i="5"/>
  <c r="AN170" i="5"/>
  <c r="AL169" i="5"/>
  <c r="AP169" i="5"/>
  <c r="AM169" i="5"/>
  <c r="AN169" i="5"/>
  <c r="AL168" i="5"/>
  <c r="AP168" i="5"/>
  <c r="AM168" i="5"/>
  <c r="AN168" i="5"/>
  <c r="AL167" i="5"/>
  <c r="AP167" i="5"/>
  <c r="AM167" i="5"/>
  <c r="AN167" i="5"/>
  <c r="AL166" i="5"/>
  <c r="AP166" i="5"/>
  <c r="AM166" i="5"/>
  <c r="AN166" i="5"/>
  <c r="AH129" i="5"/>
  <c r="AG129" i="5"/>
  <c r="AL160" i="5"/>
  <c r="AM160" i="5"/>
  <c r="AM181" i="5"/>
  <c r="AL181" i="5"/>
  <c r="AN181" i="5"/>
  <c r="AM180" i="5"/>
  <c r="AL180" i="5"/>
  <c r="AN180" i="5"/>
  <c r="AM179" i="5"/>
  <c r="AP179" i="5"/>
  <c r="AL179" i="5"/>
  <c r="AM173" i="5"/>
  <c r="AL173" i="5"/>
  <c r="AN173" i="5"/>
  <c r="AF108" i="5"/>
  <c r="AE108" i="5"/>
  <c r="AJ144" i="5"/>
  <c r="AI144" i="5"/>
  <c r="AA144" i="5"/>
  <c r="AB144" i="5"/>
  <c r="Z133" i="5"/>
  <c r="AL133" i="5"/>
  <c r="AM133" i="5" s="1"/>
  <c r="Y133" i="5"/>
  <c r="AG158" i="5"/>
  <c r="AJ158" i="5"/>
  <c r="AM178" i="5"/>
  <c r="AP178" i="5"/>
  <c r="AL178" i="5"/>
  <c r="AM176" i="5"/>
  <c r="AN176" i="5"/>
  <c r="AP176" i="5"/>
  <c r="AP173" i="5"/>
  <c r="AL164" i="5"/>
  <c r="AP164" i="5"/>
  <c r="AM164" i="5"/>
  <c r="AN164" i="5"/>
  <c r="AL163" i="5"/>
  <c r="AP163" i="5"/>
  <c r="AM163" i="5"/>
  <c r="AN163" i="5"/>
  <c r="AC148" i="5"/>
  <c r="AL148" i="5"/>
  <c r="AM148" i="5" s="1"/>
  <c r="AG133" i="5"/>
  <c r="AP181" i="5"/>
  <c r="AP180" i="5"/>
  <c r="AN179" i="5"/>
  <c r="AL171" i="5"/>
  <c r="AP171" i="5"/>
  <c r="AM171" i="5"/>
  <c r="AN171" i="5"/>
  <c r="AL165" i="5"/>
  <c r="AP165" i="5"/>
  <c r="AM165" i="5"/>
  <c r="AN165" i="5"/>
  <c r="AF169" i="5"/>
  <c r="AF168" i="5"/>
  <c r="AJ165" i="5"/>
  <c r="AO147" i="5"/>
  <c r="AP147" i="5" s="1"/>
  <c r="AY171" i="5"/>
  <c r="AZ171" i="5" s="1"/>
  <c r="H171" i="5" s="1"/>
  <c r="N171" i="5" s="1"/>
  <c r="AY170" i="5"/>
  <c r="AZ170" i="5" s="1"/>
  <c r="H170" i="5" s="1"/>
  <c r="N170" i="5" s="1"/>
  <c r="AY169" i="5"/>
  <c r="AZ169" i="5" s="1"/>
  <c r="H169" i="5" s="1"/>
  <c r="N169" i="5" s="1"/>
  <c r="AY168" i="5"/>
  <c r="AZ168" i="5" s="1"/>
  <c r="H168" i="5" s="1"/>
  <c r="N168" i="5" s="1"/>
  <c r="AY167" i="5"/>
  <c r="AZ167" i="5" s="1"/>
  <c r="H167" i="5" s="1"/>
  <c r="N167" i="5" s="1"/>
  <c r="AY166" i="5"/>
  <c r="AZ166" i="5" s="1"/>
  <c r="H166" i="5" s="1"/>
  <c r="N166" i="5" s="1"/>
  <c r="AY165" i="5"/>
  <c r="AZ165" i="5" s="1"/>
  <c r="H165" i="5" s="1"/>
  <c r="N165" i="5" s="1"/>
  <c r="AY164" i="5"/>
  <c r="AZ164" i="5" s="1"/>
  <c r="H164" i="5" s="1"/>
  <c r="N164" i="5" s="1"/>
  <c r="AY163" i="5"/>
  <c r="AZ163" i="5" s="1"/>
  <c r="H163" i="5" s="1"/>
  <c r="N163" i="5" s="1"/>
  <c r="AF167" i="5"/>
  <c r="AF165" i="5"/>
  <c r="AJ164" i="5"/>
  <c r="AF163" i="5"/>
  <c r="AF153" i="5"/>
  <c r="AH171" i="5"/>
  <c r="AH170" i="5"/>
  <c r="AH169" i="5"/>
  <c r="AH168" i="5"/>
  <c r="AH167" i="5"/>
  <c r="AH166" i="5"/>
  <c r="AH165" i="5"/>
  <c r="AH164" i="5"/>
  <c r="AH163" i="5"/>
  <c r="AF170" i="5"/>
  <c r="AF166" i="5"/>
  <c r="AF164" i="5"/>
  <c r="AG81" i="5"/>
  <c r="Z113" i="5"/>
  <c r="AR113" i="5"/>
  <c r="AS113" i="5" s="1"/>
  <c r="AG125" i="5"/>
  <c r="AO124" i="5"/>
  <c r="AP124" i="5" s="1"/>
  <c r="AF149" i="5"/>
  <c r="AH148" i="5"/>
  <c r="AG145" i="5"/>
  <c r="Y141" i="5"/>
  <c r="Y135" i="5"/>
  <c r="AN153" i="5"/>
  <c r="AA76" i="5"/>
  <c r="Y107" i="5"/>
  <c r="AL159" i="5"/>
  <c r="AM159" i="5"/>
  <c r="AL155" i="5"/>
  <c r="AM155" i="5"/>
  <c r="AR181" i="5"/>
  <c r="AV181" i="5"/>
  <c r="AT181" i="5"/>
  <c r="AE115" i="5"/>
  <c r="AE131" i="5"/>
  <c r="AL130" i="5"/>
  <c r="AO129" i="5"/>
  <c r="AQ129" i="5" s="1"/>
  <c r="Y129" i="5"/>
  <c r="AJ128" i="5"/>
  <c r="AJ127" i="5"/>
  <c r="AJ150" i="5"/>
  <c r="AJ145" i="5"/>
  <c r="AG141" i="5"/>
  <c r="AJ134" i="5"/>
  <c r="AR134" i="5"/>
  <c r="AS134" i="5" s="1"/>
  <c r="AA134" i="5"/>
  <c r="AB134" i="5"/>
  <c r="Y46" i="5"/>
  <c r="AB89" i="5"/>
  <c r="AA77" i="5"/>
  <c r="AL125" i="5"/>
  <c r="AM125" i="5" s="1"/>
  <c r="AG123" i="5"/>
  <c r="AE143" i="5"/>
  <c r="AH180" i="5"/>
  <c r="AF180" i="5"/>
  <c r="AJ180" i="5"/>
  <c r="AY180" i="5"/>
  <c r="AZ180" i="5" s="1"/>
  <c r="H180" i="5" s="1"/>
  <c r="N180" i="5" s="1"/>
  <c r="AR179" i="5"/>
  <c r="AV179" i="5"/>
  <c r="AT179" i="5"/>
  <c r="AR177" i="5"/>
  <c r="AV177" i="5"/>
  <c r="AT177" i="5"/>
  <c r="AH174" i="5"/>
  <c r="AF174" i="5"/>
  <c r="AJ174" i="5"/>
  <c r="AY174" i="5"/>
  <c r="AZ174" i="5" s="1"/>
  <c r="H174" i="5" s="1"/>
  <c r="N174" i="5" s="1"/>
  <c r="AH104" i="5"/>
  <c r="AJ161" i="5"/>
  <c r="AL161" i="5"/>
  <c r="AM161" i="5"/>
  <c r="AS181" i="5"/>
  <c r="AH181" i="5"/>
  <c r="AF181" i="5"/>
  <c r="AJ181" i="5"/>
  <c r="AY181" i="5"/>
  <c r="AZ181" i="5" s="1"/>
  <c r="H181" i="5" s="1"/>
  <c r="N181" i="5" s="1"/>
  <c r="AR180" i="5"/>
  <c r="AV180" i="5"/>
  <c r="AT180" i="5"/>
  <c r="AS179" i="5"/>
  <c r="AH179" i="5"/>
  <c r="AF179" i="5"/>
  <c r="AJ179" i="5"/>
  <c r="AY179" i="5"/>
  <c r="AZ179" i="5" s="1"/>
  <c r="H179" i="5" s="1"/>
  <c r="N179" i="5" s="1"/>
  <c r="AR178" i="5"/>
  <c r="AV178" i="5"/>
  <c r="AT178" i="5"/>
  <c r="AS177" i="5"/>
  <c r="AH177" i="5"/>
  <c r="AF177" i="5"/>
  <c r="AJ177" i="5"/>
  <c r="AY177" i="5"/>
  <c r="AZ177" i="5" s="1"/>
  <c r="H177" i="5" s="1"/>
  <c r="N177" i="5" s="1"/>
  <c r="AR176" i="5"/>
  <c r="AV176" i="5"/>
  <c r="AT176" i="5"/>
  <c r="AH175" i="5"/>
  <c r="AF175" i="5"/>
  <c r="AJ175" i="5"/>
  <c r="AY175" i="5"/>
  <c r="AZ175" i="5" s="1"/>
  <c r="H175" i="5" s="1"/>
  <c r="N175" i="5" s="1"/>
  <c r="AR174" i="5"/>
  <c r="AV174" i="5"/>
  <c r="AT174" i="5"/>
  <c r="AH173" i="5"/>
  <c r="AF173" i="5"/>
  <c r="AJ173" i="5"/>
  <c r="AY173" i="5"/>
  <c r="AZ173" i="5" s="1"/>
  <c r="H173" i="5" s="1"/>
  <c r="N173" i="5" s="1"/>
  <c r="Y20" i="5"/>
  <c r="AA75" i="5"/>
  <c r="AA105" i="5"/>
  <c r="AJ125" i="5"/>
  <c r="AL158" i="5"/>
  <c r="AM158" i="5"/>
  <c r="AH178" i="5"/>
  <c r="AF178" i="5"/>
  <c r="AJ178" i="5"/>
  <c r="AY178" i="5"/>
  <c r="AZ178" i="5" s="1"/>
  <c r="H178" i="5" s="1"/>
  <c r="N178" i="5" s="1"/>
  <c r="AH176" i="5"/>
  <c r="AF176" i="5"/>
  <c r="AJ176" i="5"/>
  <c r="AY176" i="5"/>
  <c r="AZ176" i="5" s="1"/>
  <c r="H176" i="5" s="1"/>
  <c r="N176" i="5" s="1"/>
  <c r="AR175" i="5"/>
  <c r="AV175" i="5"/>
  <c r="AT175" i="5"/>
  <c r="AR173" i="5"/>
  <c r="AV173" i="5"/>
  <c r="AT173" i="5"/>
  <c r="AI115" i="5"/>
  <c r="AO126" i="5"/>
  <c r="AP126" i="5" s="1"/>
  <c r="AB125" i="5"/>
  <c r="AC144" i="5"/>
  <c r="AO143" i="5"/>
  <c r="AQ143" i="5" s="1"/>
  <c r="AR140" i="5"/>
  <c r="AS140" i="5" s="1"/>
  <c r="AC140" i="5"/>
  <c r="AJ138" i="5"/>
  <c r="AB138" i="5"/>
  <c r="AR136" i="5"/>
  <c r="AS136" i="5" s="1"/>
  <c r="AJ157" i="5"/>
  <c r="AL157" i="5"/>
  <c r="AM157" i="5"/>
  <c r="AL156" i="5"/>
  <c r="AM156" i="5"/>
  <c r="AG181" i="5"/>
  <c r="AG179" i="5"/>
  <c r="AG177" i="5"/>
  <c r="AG175" i="5"/>
  <c r="AJ153" i="5"/>
  <c r="AQ147" i="5"/>
  <c r="Y38" i="5"/>
  <c r="AC115" i="5"/>
  <c r="AA107" i="5"/>
  <c r="AF147" i="5"/>
  <c r="AJ160" i="5"/>
  <c r="AF160" i="5"/>
  <c r="AF159" i="5"/>
  <c r="AF158" i="5"/>
  <c r="AF157" i="5"/>
  <c r="AJ155" i="5"/>
  <c r="AF155" i="5"/>
  <c r="AA121" i="5"/>
  <c r="AH103" i="5"/>
  <c r="AL126" i="5"/>
  <c r="AN126" i="5" s="1"/>
  <c r="AA125" i="5"/>
  <c r="AL150" i="5"/>
  <c r="AJ148" i="5"/>
  <c r="AD148" i="5"/>
  <c r="AE147" i="5"/>
  <c r="AL146" i="5"/>
  <c r="AE146" i="5"/>
  <c r="AC145" i="5"/>
  <c r="AL139" i="5"/>
  <c r="AM139" i="5" s="1"/>
  <c r="AR138" i="5"/>
  <c r="AT138" i="5" s="1"/>
  <c r="AE138" i="5"/>
  <c r="AG137" i="5"/>
  <c r="AJ136" i="5"/>
  <c r="AE134" i="5"/>
  <c r="AY161" i="5"/>
  <c r="AZ161" i="5" s="1"/>
  <c r="H161" i="5" s="1"/>
  <c r="N161" i="5" s="1"/>
  <c r="AN161" i="5"/>
  <c r="AY160" i="5"/>
  <c r="AZ160" i="5" s="1"/>
  <c r="H160" i="5" s="1"/>
  <c r="N160" i="5" s="1"/>
  <c r="AN160" i="5"/>
  <c r="AY159" i="5"/>
  <c r="AZ159" i="5" s="1"/>
  <c r="H159" i="5" s="1"/>
  <c r="N159" i="5" s="1"/>
  <c r="AN159" i="5"/>
  <c r="AY158" i="5"/>
  <c r="AZ158" i="5" s="1"/>
  <c r="H158" i="5" s="1"/>
  <c r="N158" i="5" s="1"/>
  <c r="AN158" i="5"/>
  <c r="AY157" i="5"/>
  <c r="AZ157" i="5" s="1"/>
  <c r="H157" i="5" s="1"/>
  <c r="N157" i="5" s="1"/>
  <c r="AN157" i="5"/>
  <c r="AY156" i="5"/>
  <c r="AZ156" i="5" s="1"/>
  <c r="H156" i="5" s="1"/>
  <c r="N156" i="5" s="1"/>
  <c r="AN156" i="5"/>
  <c r="AY155" i="5"/>
  <c r="AZ155" i="5" s="1"/>
  <c r="H155" i="5" s="1"/>
  <c r="N155" i="5" s="1"/>
  <c r="AN155" i="5"/>
  <c r="AY154" i="5"/>
  <c r="AZ154" i="5" s="1"/>
  <c r="H154" i="5" s="1"/>
  <c r="N154" i="5" s="1"/>
  <c r="AN154" i="5"/>
  <c r="AY153" i="5"/>
  <c r="AZ153" i="5" s="1"/>
  <c r="H153" i="5" s="1"/>
  <c r="N153" i="5" s="1"/>
  <c r="AF156" i="5"/>
  <c r="AJ154" i="5"/>
  <c r="AF154" i="5"/>
  <c r="AL106" i="5"/>
  <c r="AM106" i="5" s="1"/>
  <c r="AF125" i="5"/>
  <c r="AA148" i="5"/>
  <c r="AD146" i="5"/>
  <c r="AG139" i="5"/>
  <c r="Y139" i="5"/>
  <c r="AF137" i="5"/>
  <c r="AB136" i="5"/>
  <c r="AF133" i="5"/>
  <c r="AH161" i="5"/>
  <c r="AH160" i="5"/>
  <c r="AH159" i="5"/>
  <c r="AH158" i="5"/>
  <c r="AH157" i="5"/>
  <c r="AH156" i="5"/>
  <c r="AH155" i="5"/>
  <c r="AH154" i="5"/>
  <c r="AH153" i="5"/>
  <c r="AE89" i="5"/>
  <c r="AG111" i="5"/>
  <c r="AB109" i="5"/>
  <c r="AG107" i="5"/>
  <c r="AI130" i="5"/>
  <c r="AL151" i="5"/>
  <c r="AM151" i="5" s="1"/>
  <c r="AR148" i="5"/>
  <c r="AS148" i="5" s="1"/>
  <c r="AE136" i="5"/>
  <c r="AP161" i="5"/>
  <c r="AP160" i="5"/>
  <c r="AP159" i="5"/>
  <c r="AP158" i="5"/>
  <c r="AP157" i="5"/>
  <c r="AP156" i="5"/>
  <c r="AP155" i="5"/>
  <c r="AP154" i="5"/>
  <c r="AG127" i="5"/>
  <c r="AF123" i="5"/>
  <c r="AA150" i="5"/>
  <c r="AB150" i="5"/>
  <c r="Z145" i="5"/>
  <c r="Y145" i="5"/>
  <c r="AO145" i="5"/>
  <c r="AJ141" i="5"/>
  <c r="AJ139" i="5"/>
  <c r="AJ137" i="5"/>
  <c r="AJ135" i="5"/>
  <c r="AJ133" i="5"/>
  <c r="AM141" i="5"/>
  <c r="Y140" i="5"/>
  <c r="AL140" i="5"/>
  <c r="AO138" i="5"/>
  <c r="AG138" i="5"/>
  <c r="Y136" i="5"/>
  <c r="AL136" i="5"/>
  <c r="Y134" i="5"/>
  <c r="AL134" i="5"/>
  <c r="AI118" i="5"/>
  <c r="AJ118" i="5"/>
  <c r="AG106" i="5"/>
  <c r="AH106" i="5"/>
  <c r="AB128" i="5"/>
  <c r="AL128" i="5"/>
  <c r="AO151" i="5"/>
  <c r="AQ151" i="5" s="1"/>
  <c r="AG150" i="5"/>
  <c r="AH150" i="5"/>
  <c r="AH149" i="5"/>
  <c r="AG149" i="5"/>
  <c r="Z149" i="5"/>
  <c r="Y149" i="5"/>
  <c r="AO149" i="5"/>
  <c r="AQ149" i="5" s="1"/>
  <c r="AI147" i="5"/>
  <c r="AJ147" i="5"/>
  <c r="AG146" i="5"/>
  <c r="AR146" i="5"/>
  <c r="AS146" i="5" s="1"/>
  <c r="AE145" i="5"/>
  <c r="AF145" i="5"/>
  <c r="AF144" i="5"/>
  <c r="AE144" i="5"/>
  <c r="AI143" i="5"/>
  <c r="AL143" i="5"/>
  <c r="AN143" i="5" s="1"/>
  <c r="AB141" i="5"/>
  <c r="Z140" i="5"/>
  <c r="AB139" i="5"/>
  <c r="AB137" i="5"/>
  <c r="Z136" i="5"/>
  <c r="AB135" i="5"/>
  <c r="Z134" i="5"/>
  <c r="AB133" i="5"/>
  <c r="Y36" i="5"/>
  <c r="Y64" i="5"/>
  <c r="AF96" i="5"/>
  <c r="AE96" i="5"/>
  <c r="AO140" i="5"/>
  <c r="AG140" i="5"/>
  <c r="Y138" i="5"/>
  <c r="AL138" i="5"/>
  <c r="AO136" i="5"/>
  <c r="AG136" i="5"/>
  <c r="AO134" i="5"/>
  <c r="AG134" i="5"/>
  <c r="AA16" i="5"/>
  <c r="AH97" i="5"/>
  <c r="AH116" i="5"/>
  <c r="Z131" i="5"/>
  <c r="AO131" i="5"/>
  <c r="AP131" i="5" s="1"/>
  <c r="AA127" i="5"/>
  <c r="AB127" i="5"/>
  <c r="AL127" i="5"/>
  <c r="AM127" i="5" s="1"/>
  <c r="AD123" i="5"/>
  <c r="AC123" i="5"/>
  <c r="AH151" i="5"/>
  <c r="AG151" i="5"/>
  <c r="Z151" i="5"/>
  <c r="Y151" i="5"/>
  <c r="AH147" i="5"/>
  <c r="AG147" i="5"/>
  <c r="Z147" i="5"/>
  <c r="Y147" i="5"/>
  <c r="AH143" i="5"/>
  <c r="AG143" i="5"/>
  <c r="Z143" i="5"/>
  <c r="Y143" i="5"/>
  <c r="AO141" i="5"/>
  <c r="AD141" i="5"/>
  <c r="AR141" i="5"/>
  <c r="AO139" i="5"/>
  <c r="AD139" i="5"/>
  <c r="AR139" i="5"/>
  <c r="AO137" i="5"/>
  <c r="AD137" i="5"/>
  <c r="AR137" i="5"/>
  <c r="AO135" i="5"/>
  <c r="AD135" i="5"/>
  <c r="AR135" i="5"/>
  <c r="AO133" i="5"/>
  <c r="AD133" i="5"/>
  <c r="AR133" i="5"/>
  <c r="AJ123" i="5"/>
  <c r="AE150" i="5"/>
  <c r="AL145" i="5"/>
  <c r="AN145" i="5" s="1"/>
  <c r="AL144" i="5"/>
  <c r="AA124" i="5"/>
  <c r="AB124" i="5"/>
  <c r="Z110" i="5"/>
  <c r="AO110" i="5"/>
  <c r="AP110" i="5" s="1"/>
  <c r="AE104" i="5"/>
  <c r="AD129" i="5"/>
  <c r="AC129" i="5"/>
  <c r="AJ126" i="5"/>
  <c r="AJ124" i="5"/>
  <c r="AG124" i="5"/>
  <c r="AR124" i="5"/>
  <c r="AS124" i="5" s="1"/>
  <c r="AJ151" i="5"/>
  <c r="AO150" i="5"/>
  <c r="Y150" i="5"/>
  <c r="AL149" i="5"/>
  <c r="AA149" i="5"/>
  <c r="AR149" i="5"/>
  <c r="AR144" i="5"/>
  <c r="AJ143" i="5"/>
  <c r="AB96" i="5"/>
  <c r="AG118" i="5"/>
  <c r="AH118" i="5"/>
  <c r="AF105" i="5"/>
  <c r="AE105" i="5"/>
  <c r="AA131" i="5"/>
  <c r="AB131" i="5"/>
  <c r="AC130" i="5"/>
  <c r="AR130" i="5"/>
  <c r="AS130" i="5" s="1"/>
  <c r="AD130" i="5"/>
  <c r="AA126" i="5"/>
  <c r="AB126" i="5"/>
  <c r="AA143" i="5"/>
  <c r="AR143" i="5"/>
  <c r="AA49" i="5"/>
  <c r="AG43" i="5"/>
  <c r="AR121" i="5"/>
  <c r="AS121" i="5" s="1"/>
  <c r="Z119" i="5"/>
  <c r="AH114" i="5"/>
  <c r="Y114" i="5"/>
  <c r="AE130" i="5"/>
  <c r="AO128" i="5"/>
  <c r="AP128" i="5" s="1"/>
  <c r="Z127" i="5"/>
  <c r="Y127" i="5"/>
  <c r="AO127" i="5"/>
  <c r="AR150" i="5"/>
  <c r="AJ149" i="5"/>
  <c r="AC149" i="5"/>
  <c r="AO148" i="5"/>
  <c r="Y148" i="5"/>
  <c r="AL147" i="5"/>
  <c r="AA147" i="5"/>
  <c r="AR147" i="5"/>
  <c r="AB143" i="5"/>
  <c r="Y16" i="5"/>
  <c r="AB110" i="5"/>
  <c r="AI131" i="5"/>
  <c r="AJ131" i="5"/>
  <c r="AA151" i="5"/>
  <c r="AR151" i="5"/>
  <c r="AH144" i="5"/>
  <c r="AO144" i="5"/>
  <c r="Y144" i="5"/>
  <c r="AE79" i="5"/>
  <c r="AL93" i="5"/>
  <c r="AM93" i="5" s="1"/>
  <c r="AD121" i="5"/>
  <c r="AG120" i="5"/>
  <c r="AG109" i="5"/>
  <c r="AH109" i="5"/>
  <c r="AO106" i="5"/>
  <c r="AP106" i="5" s="1"/>
  <c r="AD131" i="5"/>
  <c r="AC131" i="5"/>
  <c r="AF129" i="5"/>
  <c r="AF128" i="5"/>
  <c r="AE128" i="5"/>
  <c r="AE127" i="5"/>
  <c r="AF127" i="5"/>
  <c r="AR126" i="5"/>
  <c r="AS126" i="5" s="1"/>
  <c r="Y125" i="5"/>
  <c r="AO125" i="5"/>
  <c r="Z125" i="5"/>
  <c r="Y123" i="5"/>
  <c r="AO123" i="5"/>
  <c r="Z123" i="5"/>
  <c r="Z150" i="5"/>
  <c r="AB149" i="5"/>
  <c r="AC147" i="5"/>
  <c r="AO146" i="5"/>
  <c r="Y146" i="5"/>
  <c r="AA145" i="5"/>
  <c r="AR145" i="5"/>
  <c r="AO104" i="5"/>
  <c r="AQ104" i="5" s="1"/>
  <c r="AO103" i="5"/>
  <c r="AQ103" i="5" s="1"/>
  <c r="AI113" i="5"/>
  <c r="AE109" i="5"/>
  <c r="AG131" i="5"/>
  <c r="AO130" i="5"/>
  <c r="AP130" i="5" s="1"/>
  <c r="AJ129" i="5"/>
  <c r="AE126" i="5"/>
  <c r="AE74" i="5"/>
  <c r="AC117" i="5"/>
  <c r="AA55" i="5"/>
  <c r="AA90" i="5"/>
  <c r="AE85" i="5"/>
  <c r="AB79" i="5"/>
  <c r="AG77" i="5"/>
  <c r="AH101" i="5"/>
  <c r="AO120" i="5"/>
  <c r="AP120" i="5" s="1"/>
  <c r="Z120" i="5"/>
  <c r="AR119" i="5"/>
  <c r="AS119" i="5" s="1"/>
  <c r="AR117" i="5"/>
  <c r="AS117" i="5" s="1"/>
  <c r="AL109" i="5"/>
  <c r="AM109" i="5" s="1"/>
  <c r="AH130" i="5"/>
  <c r="Z130" i="5"/>
  <c r="AH128" i="5"/>
  <c r="Z128" i="5"/>
  <c r="AH126" i="5"/>
  <c r="Z126" i="5"/>
  <c r="AH124" i="5"/>
  <c r="Z124" i="5"/>
  <c r="AA51" i="5"/>
  <c r="AB85" i="5"/>
  <c r="AF95" i="5"/>
  <c r="AJ121" i="5"/>
  <c r="Z121" i="5"/>
  <c r="AJ120" i="5"/>
  <c r="AJ119" i="5"/>
  <c r="AJ117" i="5"/>
  <c r="AE113" i="5"/>
  <c r="AH108" i="5"/>
  <c r="AO108" i="5"/>
  <c r="AQ108" i="5" s="1"/>
  <c r="AB106" i="5"/>
  <c r="AL105" i="5"/>
  <c r="AM105" i="5" s="1"/>
  <c r="AR131" i="5"/>
  <c r="Y130" i="5"/>
  <c r="AR129" i="5"/>
  <c r="Y128" i="5"/>
  <c r="AR127" i="5"/>
  <c r="Y126" i="5"/>
  <c r="AR125" i="5"/>
  <c r="Y124" i="5"/>
  <c r="AR123" i="5"/>
  <c r="AL99" i="5"/>
  <c r="AM99" i="5" s="1"/>
  <c r="AD119" i="5"/>
  <c r="AL118" i="5"/>
  <c r="AM118" i="5" s="1"/>
  <c r="Y118" i="5"/>
  <c r="AJ114" i="5"/>
  <c r="AD113" i="5"/>
  <c r="AO111" i="5"/>
  <c r="AQ111" i="5" s="1"/>
  <c r="AL110" i="5"/>
  <c r="AM110" i="5" s="1"/>
  <c r="AO107" i="5"/>
  <c r="AP107" i="5" s="1"/>
  <c r="AA106" i="5"/>
  <c r="AH105" i="5"/>
  <c r="Z104" i="5"/>
  <c r="AA103" i="5"/>
  <c r="AH79" i="5"/>
  <c r="AE78" i="5"/>
  <c r="AE64" i="5"/>
  <c r="AH87" i="5"/>
  <c r="AH84" i="5"/>
  <c r="AG98" i="5"/>
  <c r="AL120" i="5"/>
  <c r="AM120" i="5" s="1"/>
  <c r="AF120" i="5"/>
  <c r="AC118" i="5"/>
  <c r="AI117" i="5"/>
  <c r="AB117" i="5"/>
  <c r="AO117" i="5"/>
  <c r="AQ117" i="5" s="1"/>
  <c r="AB116" i="5"/>
  <c r="AB115" i="5"/>
  <c r="AO115" i="5"/>
  <c r="AQ115" i="5" s="1"/>
  <c r="AC114" i="5"/>
  <c r="AC113" i="5"/>
  <c r="AF111" i="5"/>
  <c r="AG110" i="5"/>
  <c r="AO109" i="5"/>
  <c r="AL108" i="5"/>
  <c r="AF107" i="5"/>
  <c r="AO105" i="5"/>
  <c r="AL104" i="5"/>
  <c r="AF103" i="5"/>
  <c r="Y27" i="5"/>
  <c r="Y58" i="5"/>
  <c r="Y55" i="5"/>
  <c r="AE100" i="5"/>
  <c r="AH90" i="5"/>
  <c r="AL95" i="5"/>
  <c r="AM95" i="5" s="1"/>
  <c r="AG94" i="5"/>
  <c r="AO93" i="5"/>
  <c r="AQ93" i="5" s="1"/>
  <c r="AC120" i="5"/>
  <c r="AB119" i="5"/>
  <c r="AO119" i="5"/>
  <c r="AP119" i="5" s="1"/>
  <c r="AB118" i="5"/>
  <c r="AH117" i="5"/>
  <c r="AO116" i="5"/>
  <c r="AP116" i="5" s="1"/>
  <c r="Z116" i="5"/>
  <c r="AR115" i="5"/>
  <c r="AS115" i="5" s="1"/>
  <c r="AO114" i="5"/>
  <c r="AP114" i="5" s="1"/>
  <c r="AB114" i="5"/>
  <c r="AB113" i="5"/>
  <c r="AO113" i="5"/>
  <c r="AP113" i="5" s="1"/>
  <c r="AL111" i="5"/>
  <c r="AF110" i="5"/>
  <c r="AB108" i="5"/>
  <c r="AL107" i="5"/>
  <c r="AF106" i="5"/>
  <c r="AB104" i="5"/>
  <c r="AL103" i="5"/>
  <c r="AA9" i="5"/>
  <c r="Y18" i="5"/>
  <c r="Y90" i="5"/>
  <c r="AA86" i="5"/>
  <c r="Y109" i="5"/>
  <c r="AH99" i="5"/>
  <c r="AL96" i="5"/>
  <c r="AM96" i="5" s="1"/>
  <c r="AH95" i="5"/>
  <c r="AF94" i="5"/>
  <c r="AO121" i="5"/>
  <c r="AQ121" i="5" s="1"/>
  <c r="AB120" i="5"/>
  <c r="AH119" i="5"/>
  <c r="AO118" i="5"/>
  <c r="AP118" i="5" s="1"/>
  <c r="Z117" i="5"/>
  <c r="AL116" i="5"/>
  <c r="AM116" i="5" s="1"/>
  <c r="AF116" i="5"/>
  <c r="Z115" i="5"/>
  <c r="AL114" i="5"/>
  <c r="AM114" i="5" s="1"/>
  <c r="AF56" i="5"/>
  <c r="AF68" i="5"/>
  <c r="AH64" i="5"/>
  <c r="AE88" i="5"/>
  <c r="AO84" i="5"/>
  <c r="AP84" i="5" s="1"/>
  <c r="AL80" i="5"/>
  <c r="AM80" i="5" s="1"/>
  <c r="AG73" i="5"/>
  <c r="AL101" i="5"/>
  <c r="AN101" i="5" s="1"/>
  <c r="AO100" i="5"/>
  <c r="AP100" i="5" s="1"/>
  <c r="AF99" i="5"/>
  <c r="AO98" i="5"/>
  <c r="AQ98" i="5" s="1"/>
  <c r="AL97" i="5"/>
  <c r="AN97" i="5" s="1"/>
  <c r="AO96" i="5"/>
  <c r="AP96" i="5" s="1"/>
  <c r="AG95" i="5"/>
  <c r="AO94" i="5"/>
  <c r="AH93" i="5"/>
  <c r="AL121" i="5"/>
  <c r="AG121" i="5"/>
  <c r="AR120" i="5"/>
  <c r="AL119" i="5"/>
  <c r="AG119" i="5"/>
  <c r="AR118" i="5"/>
  <c r="AL117" i="5"/>
  <c r="AG117" i="5"/>
  <c r="AR116" i="5"/>
  <c r="AL115" i="5"/>
  <c r="AG115" i="5"/>
  <c r="AR114" i="5"/>
  <c r="AL113" i="5"/>
  <c r="AG113" i="5"/>
  <c r="AH53" i="5"/>
  <c r="AO101" i="5"/>
  <c r="AP101" i="5" s="1"/>
  <c r="AL100" i="5"/>
  <c r="AN100" i="5" s="1"/>
  <c r="AO97" i="5"/>
  <c r="AP97" i="5" s="1"/>
  <c r="AH96" i="5"/>
  <c r="AF121" i="5"/>
  <c r="AF119" i="5"/>
  <c r="AF117" i="5"/>
  <c r="AG68" i="5"/>
  <c r="Y99" i="5"/>
  <c r="Y95" i="5"/>
  <c r="AH30" i="5"/>
  <c r="AH48" i="5"/>
  <c r="AF69" i="5"/>
  <c r="AH91" i="5"/>
  <c r="AG83" i="5"/>
  <c r="AF101" i="5"/>
  <c r="AG100" i="5"/>
  <c r="AO99" i="5"/>
  <c r="AB99" i="5"/>
  <c r="AL98" i="5"/>
  <c r="AE98" i="5"/>
  <c r="AF97" i="5"/>
  <c r="AG96" i="5"/>
  <c r="AO95" i="5"/>
  <c r="AB95" i="5"/>
  <c r="AL94" i="5"/>
  <c r="AF93" i="5"/>
  <c r="Y33" i="5"/>
  <c r="Y49" i="5"/>
  <c r="AH100" i="5"/>
  <c r="AH59" i="5"/>
  <c r="AL65" i="5"/>
  <c r="AM65" i="5" s="1"/>
  <c r="AL63" i="5"/>
  <c r="AN63" i="5" s="1"/>
  <c r="AO86" i="5"/>
  <c r="AP86" i="5" s="1"/>
  <c r="AL79" i="5"/>
  <c r="AM79" i="5" s="1"/>
  <c r="AO77" i="5"/>
  <c r="AQ77" i="5" s="1"/>
  <c r="AE101" i="5"/>
  <c r="AB98" i="5"/>
  <c r="AE97" i="5"/>
  <c r="AB94" i="5"/>
  <c r="AE93" i="5"/>
  <c r="AB80" i="5"/>
  <c r="AE30" i="5"/>
  <c r="AE25" i="5"/>
  <c r="AG51" i="5"/>
  <c r="AH71" i="5"/>
  <c r="AH86" i="5"/>
  <c r="AL85" i="5"/>
  <c r="AN85" i="5" s="1"/>
  <c r="AA81" i="5"/>
  <c r="AA80" i="5"/>
  <c r="AH78" i="5"/>
  <c r="AO78" i="5"/>
  <c r="AQ78" i="5" s="1"/>
  <c r="Z77" i="5"/>
  <c r="AL75" i="5"/>
  <c r="AM75" i="5" s="1"/>
  <c r="AH88" i="5"/>
  <c r="AO83" i="5"/>
  <c r="AO81" i="5"/>
  <c r="AO73" i="5"/>
  <c r="AF58" i="5"/>
  <c r="AL66" i="5"/>
  <c r="AM66" i="5" s="1"/>
  <c r="AO65" i="5"/>
  <c r="AQ65" i="5" s="1"/>
  <c r="AG63" i="5"/>
  <c r="AL89" i="5"/>
  <c r="AN89" i="5" s="1"/>
  <c r="AO88" i="5"/>
  <c r="AP88" i="5" s="1"/>
  <c r="Z84" i="5"/>
  <c r="AO76" i="5"/>
  <c r="AP76" i="5" s="1"/>
  <c r="AL76" i="5"/>
  <c r="AN76" i="5" s="1"/>
  <c r="AE75" i="5"/>
  <c r="AH74" i="5"/>
  <c r="AO74" i="5"/>
  <c r="AQ74" i="5" s="1"/>
  <c r="AB30" i="5"/>
  <c r="AB47" i="5"/>
  <c r="Y44" i="5"/>
  <c r="AH66" i="5"/>
  <c r="AG49" i="5"/>
  <c r="AF48" i="5"/>
  <c r="AB69" i="5"/>
  <c r="AF81" i="5"/>
  <c r="AG80" i="5"/>
  <c r="AO79" i="5"/>
  <c r="AL78" i="5"/>
  <c r="AF77" i="5"/>
  <c r="AO75" i="5"/>
  <c r="AL74" i="5"/>
  <c r="AF73" i="5"/>
  <c r="AO80" i="5"/>
  <c r="Y79" i="5"/>
  <c r="AF60" i="5"/>
  <c r="AE59" i="5"/>
  <c r="AH57" i="5"/>
  <c r="AL70" i="5"/>
  <c r="AM70" i="5" s="1"/>
  <c r="AO69" i="5"/>
  <c r="AQ69" i="5" s="1"/>
  <c r="AH67" i="5"/>
  <c r="AB65" i="5"/>
  <c r="AO90" i="5"/>
  <c r="AP90" i="5" s="1"/>
  <c r="AL81" i="5"/>
  <c r="AF80" i="5"/>
  <c r="AB78" i="5"/>
  <c r="AL77" i="5"/>
  <c r="AF76" i="5"/>
  <c r="AB74" i="5"/>
  <c r="AL73" i="5"/>
  <c r="AA70" i="5"/>
  <c r="AE84" i="5"/>
  <c r="AF50" i="5"/>
  <c r="AG47" i="5"/>
  <c r="AE45" i="5"/>
  <c r="AL53" i="5"/>
  <c r="AM53" i="5" s="1"/>
  <c r="AL64" i="5"/>
  <c r="AN64" i="5" s="1"/>
  <c r="AA63" i="5"/>
  <c r="AO91" i="5"/>
  <c r="AH89" i="5"/>
  <c r="AO87" i="5"/>
  <c r="AH85" i="5"/>
  <c r="Z59" i="5"/>
  <c r="AL59" i="5"/>
  <c r="AM59" i="5" s="1"/>
  <c r="Y67" i="5"/>
  <c r="AE87" i="5"/>
  <c r="AF87" i="5"/>
  <c r="AA27" i="5"/>
  <c r="AE26" i="5"/>
  <c r="AF26" i="5"/>
  <c r="AH69" i="5"/>
  <c r="Z68" i="5"/>
  <c r="AL68" i="5"/>
  <c r="AE83" i="5"/>
  <c r="AF83" i="5"/>
  <c r="AG44" i="5"/>
  <c r="AH44" i="5"/>
  <c r="AL61" i="5"/>
  <c r="AM61" i="5" s="1"/>
  <c r="AB71" i="5"/>
  <c r="AA71" i="5"/>
  <c r="AO70" i="5"/>
  <c r="AP70" i="5" s="1"/>
  <c r="AB91" i="5"/>
  <c r="AL91" i="5"/>
  <c r="AB83" i="5"/>
  <c r="AL83" i="5"/>
  <c r="AH61" i="5"/>
  <c r="AH55" i="5"/>
  <c r="AG55" i="5"/>
  <c r="AH54" i="5"/>
  <c r="Z85" i="5"/>
  <c r="AO85" i="5"/>
  <c r="AA84" i="5"/>
  <c r="AB84" i="5"/>
  <c r="AL84" i="5"/>
  <c r="AF46" i="5"/>
  <c r="AE46" i="5"/>
  <c r="AA45" i="5"/>
  <c r="Z57" i="5"/>
  <c r="AL57" i="5"/>
  <c r="AM57" i="5" s="1"/>
  <c r="AL55" i="5"/>
  <c r="AM55" i="5" s="1"/>
  <c r="AB67" i="5"/>
  <c r="AA67" i="5"/>
  <c r="AO66" i="5"/>
  <c r="AP66" i="5" s="1"/>
  <c r="AE65" i="5"/>
  <c r="AF91" i="5"/>
  <c r="AE90" i="5"/>
  <c r="AL90" i="5"/>
  <c r="AF90" i="5"/>
  <c r="Z89" i="5"/>
  <c r="AO89" i="5"/>
  <c r="AA88" i="5"/>
  <c r="AB88" i="5"/>
  <c r="AL88" i="5"/>
  <c r="AL58" i="5"/>
  <c r="AN58" i="5" s="1"/>
  <c r="AA53" i="5"/>
  <c r="AO53" i="5"/>
  <c r="AP53" i="5" s="1"/>
  <c r="AL71" i="5"/>
  <c r="AN71" i="5" s="1"/>
  <c r="AL67" i="5"/>
  <c r="AM67" i="5" s="1"/>
  <c r="AH65" i="5"/>
  <c r="AL87" i="5"/>
  <c r="AF86" i="5"/>
  <c r="AL86" i="5"/>
  <c r="AA57" i="5"/>
  <c r="Y65" i="5"/>
  <c r="AA40" i="5"/>
  <c r="AE35" i="5"/>
  <c r="AA31" i="5"/>
  <c r="AL60" i="5"/>
  <c r="AN60" i="5" s="1"/>
  <c r="AA59" i="5"/>
  <c r="AL56" i="5"/>
  <c r="AN56" i="5" s="1"/>
  <c r="AF71" i="5"/>
  <c r="AG70" i="5"/>
  <c r="AF67" i="5"/>
  <c r="AG66" i="5"/>
  <c r="AF63" i="5"/>
  <c r="AE55" i="5"/>
  <c r="AH15" i="5"/>
  <c r="AB35" i="5"/>
  <c r="AF28" i="5"/>
  <c r="AG23" i="5"/>
  <c r="AL45" i="5"/>
  <c r="AM45" i="5" s="1"/>
  <c r="AO60" i="5"/>
  <c r="AP60" i="5" s="1"/>
  <c r="AB60" i="5"/>
  <c r="AH58" i="5"/>
  <c r="AO56" i="5"/>
  <c r="AP56" i="5" s="1"/>
  <c r="AB56" i="5"/>
  <c r="AF70" i="5"/>
  <c r="AO68" i="5"/>
  <c r="AB68" i="5"/>
  <c r="AF66" i="5"/>
  <c r="AO64" i="5"/>
  <c r="AB64" i="5"/>
  <c r="AA61" i="5"/>
  <c r="Y60" i="5"/>
  <c r="AF54" i="5"/>
  <c r="AL69" i="5"/>
  <c r="Y69" i="5"/>
  <c r="AL26" i="5"/>
  <c r="AN26" i="5" s="1"/>
  <c r="AO47" i="5"/>
  <c r="AL46" i="5"/>
  <c r="AN46" i="5" s="1"/>
  <c r="AO61" i="5"/>
  <c r="AQ61" i="5" s="1"/>
  <c r="AH60" i="5"/>
  <c r="AO57" i="5"/>
  <c r="AQ57" i="5" s="1"/>
  <c r="AH56" i="5"/>
  <c r="AO71" i="5"/>
  <c r="AO67" i="5"/>
  <c r="AO63" i="5"/>
  <c r="AE34" i="5"/>
  <c r="Y31" i="5"/>
  <c r="AE49" i="5"/>
  <c r="AE39" i="5"/>
  <c r="AF29" i="5"/>
  <c r="AG27" i="5"/>
  <c r="AB46" i="5"/>
  <c r="AH45" i="5"/>
  <c r="AF44" i="5"/>
  <c r="AF61" i="5"/>
  <c r="AG60" i="5"/>
  <c r="AO59" i="5"/>
  <c r="AF57" i="5"/>
  <c r="AG56" i="5"/>
  <c r="AO55" i="5"/>
  <c r="AL54" i="5"/>
  <c r="AF53" i="5"/>
  <c r="AB19" i="5"/>
  <c r="Y40" i="5"/>
  <c r="Y59" i="5"/>
  <c r="AG21" i="5"/>
  <c r="AG41" i="5"/>
  <c r="AH38" i="5"/>
  <c r="Z26" i="5"/>
  <c r="AO51" i="5"/>
  <c r="AQ51" i="5" s="1"/>
  <c r="AH50" i="5"/>
  <c r="AL50" i="5"/>
  <c r="AN50" i="5" s="1"/>
  <c r="AE61" i="5"/>
  <c r="AO58" i="5"/>
  <c r="AB58" i="5"/>
  <c r="AE57" i="5"/>
  <c r="AO54" i="5"/>
  <c r="AB54" i="5"/>
  <c r="AE53" i="5"/>
  <c r="AH19" i="5"/>
  <c r="AH16" i="5"/>
  <c r="AA15" i="5"/>
  <c r="AL34" i="5"/>
  <c r="AN34" i="5" s="1"/>
  <c r="AO30" i="5"/>
  <c r="AP30" i="5" s="1"/>
  <c r="AB25" i="5"/>
  <c r="AO23" i="5"/>
  <c r="AQ23" i="5" s="1"/>
  <c r="AO50" i="5"/>
  <c r="AP50" i="5" s="1"/>
  <c r="AE19" i="5"/>
  <c r="AH17" i="5"/>
  <c r="AH35" i="5"/>
  <c r="AG31" i="5"/>
  <c r="AL29" i="5"/>
  <c r="AM29" i="5" s="1"/>
  <c r="AH28" i="5"/>
  <c r="AO27" i="5"/>
  <c r="AP27" i="5" s="1"/>
  <c r="AL25" i="5"/>
  <c r="AM25" i="5" s="1"/>
  <c r="AH24" i="5"/>
  <c r="AL49" i="5"/>
  <c r="AM49" i="5" s="1"/>
  <c r="AH46" i="5"/>
  <c r="AO43" i="5"/>
  <c r="AL18" i="5"/>
  <c r="AN18" i="5" s="1"/>
  <c r="AG13" i="5"/>
  <c r="AH29" i="5"/>
  <c r="AG25" i="5"/>
  <c r="AE24" i="5"/>
  <c r="AB50" i="5"/>
  <c r="AO46" i="5"/>
  <c r="AP46" i="5" s="1"/>
  <c r="Y15" i="5"/>
  <c r="AB36" i="5"/>
  <c r="Y28" i="5"/>
  <c r="AH20" i="5"/>
  <c r="AO15" i="5"/>
  <c r="AQ15" i="5" s="1"/>
  <c r="AE14" i="5"/>
  <c r="AB39" i="5"/>
  <c r="AG37" i="5"/>
  <c r="AL30" i="5"/>
  <c r="AM30" i="5" s="1"/>
  <c r="AB26" i="5"/>
  <c r="AO25" i="5"/>
  <c r="AL24" i="5"/>
  <c r="AF51" i="5"/>
  <c r="AO49" i="5"/>
  <c r="AL48" i="5"/>
  <c r="AF47" i="5"/>
  <c r="AO45" i="5"/>
  <c r="AL44" i="5"/>
  <c r="AF43" i="5"/>
  <c r="AA33" i="5"/>
  <c r="Y45" i="5"/>
  <c r="AO39" i="5"/>
  <c r="AQ39" i="5" s="1"/>
  <c r="AO33" i="5"/>
  <c r="AP33" i="5" s="1"/>
  <c r="AO31" i="5"/>
  <c r="AP31" i="5" s="1"/>
  <c r="AH26" i="5"/>
  <c r="AL51" i="5"/>
  <c r="AO48" i="5"/>
  <c r="AB48" i="5"/>
  <c r="AL47" i="5"/>
  <c r="AO44" i="5"/>
  <c r="AB44" i="5"/>
  <c r="AL43" i="5"/>
  <c r="Y21" i="5"/>
  <c r="AH39" i="5"/>
  <c r="AE38" i="5"/>
  <c r="AO26" i="5"/>
  <c r="AP26" i="5" s="1"/>
  <c r="AE10" i="5"/>
  <c r="AL14" i="5"/>
  <c r="AN14" i="5" s="1"/>
  <c r="AA13" i="5"/>
  <c r="AO40" i="5"/>
  <c r="AP40" i="5" s="1"/>
  <c r="AL39" i="5"/>
  <c r="AM39" i="5" s="1"/>
  <c r="AO35" i="5"/>
  <c r="AH34" i="5"/>
  <c r="AH33" i="5"/>
  <c r="AF31" i="5"/>
  <c r="AO29" i="5"/>
  <c r="AB29" i="5"/>
  <c r="AL28" i="5"/>
  <c r="AF27" i="5"/>
  <c r="AF23" i="5"/>
  <c r="AE18" i="5"/>
  <c r="Y41" i="5"/>
  <c r="Y29" i="5"/>
  <c r="Y25" i="5"/>
  <c r="AH11" i="5"/>
  <c r="AO20" i="5"/>
  <c r="AP20" i="5" s="1"/>
  <c r="AL19" i="5"/>
  <c r="AM19" i="5" s="1"/>
  <c r="AH14" i="5"/>
  <c r="AA41" i="5"/>
  <c r="AH40" i="5"/>
  <c r="AO36" i="5"/>
  <c r="AP36" i="5" s="1"/>
  <c r="AL35" i="5"/>
  <c r="AM35" i="5" s="1"/>
  <c r="AL31" i="5"/>
  <c r="AO28" i="5"/>
  <c r="AB28" i="5"/>
  <c r="AL27" i="5"/>
  <c r="AO24" i="5"/>
  <c r="AB24" i="5"/>
  <c r="AL23" i="5"/>
  <c r="AA3" i="5"/>
  <c r="AA21" i="5"/>
  <c r="AF18" i="5"/>
  <c r="AO16" i="5"/>
  <c r="AP16" i="5" s="1"/>
  <c r="AL38" i="5"/>
  <c r="AA37" i="5"/>
  <c r="AH36" i="5"/>
  <c r="AB10" i="5"/>
  <c r="AL15" i="5"/>
  <c r="AM15" i="5" s="1"/>
  <c r="AF41" i="5"/>
  <c r="AF37" i="5"/>
  <c r="AF33" i="5"/>
  <c r="Y39" i="5"/>
  <c r="AB20" i="5"/>
  <c r="AL41" i="5"/>
  <c r="AF40" i="5"/>
  <c r="AO38" i="5"/>
  <c r="AB38" i="5"/>
  <c r="AL37" i="5"/>
  <c r="AF36" i="5"/>
  <c r="AO34" i="5"/>
  <c r="AB34" i="5"/>
  <c r="AL33" i="5"/>
  <c r="Y35" i="5"/>
  <c r="AH10" i="5"/>
  <c r="AH9" i="5"/>
  <c r="AO19" i="5"/>
  <c r="AH18" i="5"/>
  <c r="AE15" i="5"/>
  <c r="AO41" i="5"/>
  <c r="AL40" i="5"/>
  <c r="AO37" i="5"/>
  <c r="AL36" i="5"/>
  <c r="AA11" i="5"/>
  <c r="Y19" i="5"/>
  <c r="AH8" i="5"/>
  <c r="AG7" i="5"/>
  <c r="AH6" i="5"/>
  <c r="AH5" i="5"/>
  <c r="AL4" i="5"/>
  <c r="AM4" i="5" s="1"/>
  <c r="AF21" i="5"/>
  <c r="AF17" i="5"/>
  <c r="AF13" i="5"/>
  <c r="AE8" i="5"/>
  <c r="AE6" i="5"/>
  <c r="AE4" i="5"/>
  <c r="AL21" i="5"/>
  <c r="AF20" i="5"/>
  <c r="AO18" i="5"/>
  <c r="AB18" i="5"/>
  <c r="AL17" i="5"/>
  <c r="AF16" i="5"/>
  <c r="AO14" i="5"/>
  <c r="AB14" i="5"/>
  <c r="AL13" i="5"/>
  <c r="AB8" i="5"/>
  <c r="AB6" i="5"/>
  <c r="AO21" i="5"/>
  <c r="AL20" i="5"/>
  <c r="AO17" i="5"/>
  <c r="AL16" i="5"/>
  <c r="AO13" i="5"/>
  <c r="AL10" i="5"/>
  <c r="AM10" i="5" s="1"/>
  <c r="AH4" i="5"/>
  <c r="AA7" i="5"/>
  <c r="AO8" i="5"/>
  <c r="AA4" i="5"/>
  <c r="AO4" i="5"/>
  <c r="AG3" i="5"/>
  <c r="AO6" i="5"/>
  <c r="AO10" i="5"/>
  <c r="AL6" i="5"/>
  <c r="AM6" i="5" s="1"/>
  <c r="AA5" i="5"/>
  <c r="AF11" i="5"/>
  <c r="AF9" i="5"/>
  <c r="AF7" i="5"/>
  <c r="AF5" i="5"/>
  <c r="AF3" i="5"/>
  <c r="Y10" i="5"/>
  <c r="Y6" i="5"/>
  <c r="AL11" i="5"/>
  <c r="AL9" i="5"/>
  <c r="AL7" i="5"/>
  <c r="AL5" i="5"/>
  <c r="AL3" i="5"/>
  <c r="AL8" i="5"/>
  <c r="Y8" i="5"/>
  <c r="Y4" i="5"/>
  <c r="AO11" i="5"/>
  <c r="AO9" i="5"/>
  <c r="AO7" i="5"/>
  <c r="AO5" i="5"/>
  <c r="AO3" i="5"/>
  <c r="X140" i="4"/>
  <c r="AD149" i="4"/>
  <c r="Y148" i="4"/>
  <c r="AD157" i="4"/>
  <c r="X142" i="4"/>
  <c r="AP153" i="4"/>
  <c r="H153" i="4" s="1"/>
  <c r="M153" i="4" s="1"/>
  <c r="AP145" i="4"/>
  <c r="H145" i="4" s="1"/>
  <c r="M145" i="4" s="1"/>
  <c r="S139" i="4"/>
  <c r="Y165" i="4"/>
  <c r="AP155" i="4"/>
  <c r="H155" i="4" s="1"/>
  <c r="M155" i="4" s="1"/>
  <c r="Y152" i="4"/>
  <c r="AP147" i="4"/>
  <c r="H147" i="4" s="1"/>
  <c r="M147" i="4" s="1"/>
  <c r="Y144" i="4"/>
  <c r="X138" i="4"/>
  <c r="AH165" i="4"/>
  <c r="AC164" i="4"/>
  <c r="AH162" i="4"/>
  <c r="X161" i="4"/>
  <c r="AC159" i="4"/>
  <c r="AP157" i="4"/>
  <c r="H157" i="4" s="1"/>
  <c r="M157" i="4" s="1"/>
  <c r="AH156" i="4"/>
  <c r="AD155" i="4"/>
  <c r="X154" i="4"/>
  <c r="AH152" i="4"/>
  <c r="AC151" i="4"/>
  <c r="AP149" i="4"/>
  <c r="H149" i="4" s="1"/>
  <c r="M149" i="4" s="1"/>
  <c r="AH148" i="4"/>
  <c r="AD147" i="4"/>
  <c r="X146" i="4"/>
  <c r="AH144" i="4"/>
  <c r="AH142" i="4"/>
  <c r="AH140" i="4"/>
  <c r="AC137" i="4"/>
  <c r="AH163" i="4"/>
  <c r="AC162" i="4"/>
  <c r="AH160" i="4"/>
  <c r="AH158" i="4"/>
  <c r="AC155" i="4"/>
  <c r="AH150" i="4"/>
  <c r="AC147" i="4"/>
  <c r="AH138" i="4"/>
  <c r="T133" i="4"/>
  <c r="Y163" i="4"/>
  <c r="AH161" i="4"/>
  <c r="AC160" i="4"/>
  <c r="Y158" i="4"/>
  <c r="AP156" i="4"/>
  <c r="H156" i="4" s="1"/>
  <c r="M156" i="4" s="1"/>
  <c r="X156" i="4"/>
  <c r="AH154" i="4"/>
  <c r="AD153" i="4"/>
  <c r="Y150" i="4"/>
  <c r="AH146" i="4"/>
  <c r="AD145" i="4"/>
  <c r="AP141" i="4"/>
  <c r="H141" i="4" s="1"/>
  <c r="M141" i="4" s="1"/>
  <c r="AP139" i="4"/>
  <c r="H139" i="4" s="1"/>
  <c r="M139" i="4" s="1"/>
  <c r="AH136" i="4"/>
  <c r="Y121" i="4"/>
  <c r="AH164" i="4"/>
  <c r="S149" i="4"/>
  <c r="AC143" i="4"/>
  <c r="AC141" i="4"/>
  <c r="AC139" i="4"/>
  <c r="AP137" i="4"/>
  <c r="H137" i="4" s="1"/>
  <c r="M137" i="4" s="1"/>
  <c r="X136" i="4"/>
  <c r="AP162" i="4"/>
  <c r="H162" i="4" s="1"/>
  <c r="M162" i="4" s="1"/>
  <c r="S162" i="4"/>
  <c r="AP160" i="4"/>
  <c r="H160" i="4" s="1"/>
  <c r="M160" i="4" s="1"/>
  <c r="S160" i="4"/>
  <c r="AP159" i="4"/>
  <c r="H159" i="4" s="1"/>
  <c r="M159" i="4" s="1"/>
  <c r="S159" i="4"/>
  <c r="AP151" i="4"/>
  <c r="H151" i="4" s="1"/>
  <c r="M151" i="4" s="1"/>
  <c r="AC146" i="4"/>
  <c r="AP146" i="4"/>
  <c r="H146" i="4" s="1"/>
  <c r="M146" i="4" s="1"/>
  <c r="AD146" i="4"/>
  <c r="AP143" i="4"/>
  <c r="H143" i="4" s="1"/>
  <c r="M143" i="4" s="1"/>
  <c r="AP113" i="4"/>
  <c r="H113" i="4" s="1"/>
  <c r="M113" i="4" s="1"/>
  <c r="AD165" i="4"/>
  <c r="T165" i="4"/>
  <c r="Y164" i="4"/>
  <c r="AD163" i="4"/>
  <c r="T163" i="4"/>
  <c r="Y162" i="4"/>
  <c r="AD161" i="4"/>
  <c r="T161" i="4"/>
  <c r="Y160" i="4"/>
  <c r="X157" i="4"/>
  <c r="Y157" i="4"/>
  <c r="T157" i="4"/>
  <c r="S155" i="4"/>
  <c r="AC152" i="4"/>
  <c r="AP152" i="4"/>
  <c r="H152" i="4" s="1"/>
  <c r="M152" i="4" s="1"/>
  <c r="AD152" i="4"/>
  <c r="S147" i="4"/>
  <c r="AC144" i="4"/>
  <c r="AP144" i="4"/>
  <c r="H144" i="4" s="1"/>
  <c r="M144" i="4" s="1"/>
  <c r="AD144" i="4"/>
  <c r="AC142" i="4"/>
  <c r="AP142" i="4"/>
  <c r="H142" i="4" s="1"/>
  <c r="M142" i="4" s="1"/>
  <c r="AD142" i="4"/>
  <c r="S141" i="4"/>
  <c r="AP164" i="4"/>
  <c r="H164" i="4" s="1"/>
  <c r="M164" i="4" s="1"/>
  <c r="S164" i="4"/>
  <c r="AC158" i="4"/>
  <c r="AP158" i="4"/>
  <c r="H158" i="4" s="1"/>
  <c r="M158" i="4" s="1"/>
  <c r="AD158" i="4"/>
  <c r="AC154" i="4"/>
  <c r="AP154" i="4"/>
  <c r="H154" i="4" s="1"/>
  <c r="M154" i="4" s="1"/>
  <c r="AD154" i="4"/>
  <c r="AC140" i="4"/>
  <c r="AP140" i="4"/>
  <c r="H140" i="4" s="1"/>
  <c r="M140" i="4" s="1"/>
  <c r="AD140" i="4"/>
  <c r="AP165" i="4"/>
  <c r="H165" i="4" s="1"/>
  <c r="M165" i="4" s="1"/>
  <c r="AP163" i="4"/>
  <c r="H163" i="4" s="1"/>
  <c r="M163" i="4" s="1"/>
  <c r="AP161" i="4"/>
  <c r="H161" i="4" s="1"/>
  <c r="M161" i="4" s="1"/>
  <c r="AC156" i="4"/>
  <c r="AD156" i="4"/>
  <c r="S153" i="4"/>
  <c r="AC150" i="4"/>
  <c r="AP150" i="4"/>
  <c r="H150" i="4" s="1"/>
  <c r="M150" i="4" s="1"/>
  <c r="AD150" i="4"/>
  <c r="S145" i="4"/>
  <c r="S143" i="4"/>
  <c r="AC136" i="4"/>
  <c r="AP136" i="4"/>
  <c r="H136" i="4" s="1"/>
  <c r="M136" i="4" s="1"/>
  <c r="AD136" i="4"/>
  <c r="X159" i="4"/>
  <c r="Y159" i="4"/>
  <c r="S151" i="4"/>
  <c r="AC148" i="4"/>
  <c r="AP148" i="4"/>
  <c r="H148" i="4" s="1"/>
  <c r="M148" i="4" s="1"/>
  <c r="AD148" i="4"/>
  <c r="AC138" i="4"/>
  <c r="AP138" i="4"/>
  <c r="H138" i="4" s="1"/>
  <c r="M138" i="4" s="1"/>
  <c r="AD138" i="4"/>
  <c r="S137" i="4"/>
  <c r="AI159" i="4"/>
  <c r="T158" i="4"/>
  <c r="AI157" i="4"/>
  <c r="T156" i="4"/>
  <c r="AI155" i="4"/>
  <c r="Y155" i="4"/>
  <c r="T154" i="4"/>
  <c r="AI153" i="4"/>
  <c r="Y153" i="4"/>
  <c r="T152" i="4"/>
  <c r="AI151" i="4"/>
  <c r="Y151" i="4"/>
  <c r="T150" i="4"/>
  <c r="AI149" i="4"/>
  <c r="Y149" i="4"/>
  <c r="T148" i="4"/>
  <c r="AI147" i="4"/>
  <c r="Y147" i="4"/>
  <c r="T146" i="4"/>
  <c r="AI145" i="4"/>
  <c r="Y145" i="4"/>
  <c r="T144" i="4"/>
  <c r="AI143" i="4"/>
  <c r="Y143" i="4"/>
  <c r="T142" i="4"/>
  <c r="AI141" i="4"/>
  <c r="Y141" i="4"/>
  <c r="T140" i="4"/>
  <c r="AI139" i="4"/>
  <c r="Y139" i="4"/>
  <c r="T138" i="4"/>
  <c r="AI137" i="4"/>
  <c r="Y137" i="4"/>
  <c r="T136" i="4"/>
  <c r="Y130" i="4"/>
  <c r="Y109" i="4"/>
  <c r="AC106" i="4"/>
  <c r="X113" i="4"/>
  <c r="S120" i="4"/>
  <c r="X125" i="4"/>
  <c r="S78" i="4"/>
  <c r="AC110" i="4"/>
  <c r="X129" i="4"/>
  <c r="AC134" i="4"/>
  <c r="S112" i="4"/>
  <c r="X117" i="4"/>
  <c r="AC130" i="4"/>
  <c r="AP135" i="4"/>
  <c r="T18" i="4"/>
  <c r="S18" i="4"/>
  <c r="Y19" i="4"/>
  <c r="X19" i="4"/>
  <c r="T22" i="4"/>
  <c r="S22" i="4"/>
  <c r="Y23" i="4"/>
  <c r="X23" i="4"/>
  <c r="Y102" i="4"/>
  <c r="X102" i="4"/>
  <c r="Y98" i="4"/>
  <c r="X98" i="4"/>
  <c r="Y68" i="4"/>
  <c r="X68" i="4"/>
  <c r="Y66" i="4"/>
  <c r="X66" i="4"/>
  <c r="Y62" i="4"/>
  <c r="X62" i="4"/>
  <c r="X134" i="4"/>
  <c r="Y134" i="4"/>
  <c r="Y119" i="4"/>
  <c r="X119" i="4"/>
  <c r="X27" i="4"/>
  <c r="T21" i="4"/>
  <c r="S21" i="4"/>
  <c r="Y22" i="4"/>
  <c r="X22" i="4"/>
  <c r="T25" i="4"/>
  <c r="S25" i="4"/>
  <c r="Y26" i="4"/>
  <c r="X26" i="4"/>
  <c r="T29" i="4"/>
  <c r="S29" i="4"/>
  <c r="Y31" i="4"/>
  <c r="X31" i="4"/>
  <c r="Y51" i="4"/>
  <c r="X51" i="4"/>
  <c r="Y47" i="4"/>
  <c r="X47" i="4"/>
  <c r="Y39" i="4"/>
  <c r="X39" i="4"/>
  <c r="AI124" i="4"/>
  <c r="AH124" i="4"/>
  <c r="AI122" i="4"/>
  <c r="AH122" i="4"/>
  <c r="Y112" i="4"/>
  <c r="X112" i="4"/>
  <c r="X36" i="4"/>
  <c r="X43" i="4"/>
  <c r="AC126" i="4"/>
  <c r="Y94" i="4"/>
  <c r="X94" i="4"/>
  <c r="Y90" i="4"/>
  <c r="X90" i="4"/>
  <c r="Y86" i="4"/>
  <c r="X86" i="4"/>
  <c r="Y82" i="4"/>
  <c r="X82" i="4"/>
  <c r="Y60" i="4"/>
  <c r="X60" i="4"/>
  <c r="Y58" i="4"/>
  <c r="X58" i="4"/>
  <c r="Y54" i="4"/>
  <c r="X54" i="4"/>
  <c r="S49" i="4"/>
  <c r="Y17" i="4"/>
  <c r="X17" i="4"/>
  <c r="Y21" i="4"/>
  <c r="X21" i="4"/>
  <c r="Y25" i="4"/>
  <c r="X25" i="4"/>
  <c r="Y29" i="4"/>
  <c r="X29" i="4"/>
  <c r="T31" i="4"/>
  <c r="S31" i="4"/>
  <c r="T51" i="4"/>
  <c r="S51" i="4"/>
  <c r="Y48" i="4"/>
  <c r="X48" i="4"/>
  <c r="T47" i="4"/>
  <c r="S47" i="4"/>
  <c r="T43" i="4"/>
  <c r="S43" i="4"/>
  <c r="T39" i="4"/>
  <c r="S39" i="4"/>
  <c r="T35" i="4"/>
  <c r="S35" i="4"/>
  <c r="Y103" i="4"/>
  <c r="X103" i="4"/>
  <c r="Y128" i="4"/>
  <c r="X128" i="4"/>
  <c r="Y127" i="4"/>
  <c r="X127" i="4"/>
  <c r="AI116" i="4"/>
  <c r="AH116" i="4"/>
  <c r="AI115" i="4"/>
  <c r="AH115" i="4"/>
  <c r="AI114" i="4"/>
  <c r="AH114" i="4"/>
  <c r="T113" i="4"/>
  <c r="S113" i="4"/>
  <c r="S17" i="4"/>
  <c r="X64" i="4"/>
  <c r="T19" i="4"/>
  <c r="S19" i="4"/>
  <c r="T23" i="4"/>
  <c r="S23" i="4"/>
  <c r="Y33" i="4"/>
  <c r="X33" i="4"/>
  <c r="T48" i="4"/>
  <c r="S48" i="4"/>
  <c r="T44" i="4"/>
  <c r="S44" i="4"/>
  <c r="T36" i="4"/>
  <c r="S36" i="4"/>
  <c r="AI131" i="4"/>
  <c r="AH131" i="4"/>
  <c r="AD117" i="4"/>
  <c r="AC117" i="4"/>
  <c r="AI111" i="4"/>
  <c r="AH111" i="4"/>
  <c r="AP111" i="4"/>
  <c r="H111" i="4" s="1"/>
  <c r="M111" i="4" s="1"/>
  <c r="AI110" i="4"/>
  <c r="AH110" i="4"/>
  <c r="AI109" i="4"/>
  <c r="AH109" i="4"/>
  <c r="T107" i="4"/>
  <c r="S107" i="4"/>
  <c r="T106" i="4"/>
  <c r="S106" i="4"/>
  <c r="X18" i="4"/>
  <c r="S26" i="4"/>
  <c r="S33" i="4"/>
  <c r="S40" i="4"/>
  <c r="X56" i="4"/>
  <c r="AC118" i="4"/>
  <c r="AI120" i="4"/>
  <c r="AH120" i="4"/>
  <c r="AI108" i="4"/>
  <c r="AH108" i="4"/>
  <c r="AI106" i="4"/>
  <c r="AH106" i="4"/>
  <c r="X108" i="4"/>
  <c r="AC109" i="4"/>
  <c r="S111" i="4"/>
  <c r="AC113" i="4"/>
  <c r="S115" i="4"/>
  <c r="X116" i="4"/>
  <c r="S119" i="4"/>
  <c r="X120" i="4"/>
  <c r="AC121" i="4"/>
  <c r="S123" i="4"/>
  <c r="S127" i="4"/>
  <c r="AC129" i="4"/>
  <c r="X132" i="4"/>
  <c r="Y101" i="4"/>
  <c r="X101" i="4"/>
  <c r="Y99" i="4"/>
  <c r="X99" i="4"/>
  <c r="Y95" i="4"/>
  <c r="X95" i="4"/>
  <c r="Y91" i="4"/>
  <c r="X91" i="4"/>
  <c r="Y87" i="4"/>
  <c r="X87" i="4"/>
  <c r="Y85" i="4"/>
  <c r="X85" i="4"/>
  <c r="Y83" i="4"/>
  <c r="X83" i="4"/>
  <c r="Y69" i="4"/>
  <c r="X69" i="4"/>
  <c r="Y67" i="4"/>
  <c r="X67" i="4"/>
  <c r="Y65" i="4"/>
  <c r="X65" i="4"/>
  <c r="Y63" i="4"/>
  <c r="X63" i="4"/>
  <c r="Y61" i="4"/>
  <c r="X61" i="4"/>
  <c r="Y59" i="4"/>
  <c r="X59" i="4"/>
  <c r="Y57" i="4"/>
  <c r="X57" i="4"/>
  <c r="Y55" i="4"/>
  <c r="X55" i="4"/>
  <c r="AI135" i="4"/>
  <c r="AH135" i="4"/>
  <c r="AI128" i="4"/>
  <c r="AH128" i="4"/>
  <c r="AI127" i="4"/>
  <c r="AH127" i="4"/>
  <c r="AP126" i="4"/>
  <c r="H126" i="4" s="1"/>
  <c r="M126" i="4" s="1"/>
  <c r="AP120" i="4"/>
  <c r="H120" i="4" s="1"/>
  <c r="M120" i="4" s="1"/>
  <c r="AI119" i="4"/>
  <c r="AH119" i="4"/>
  <c r="AP118" i="4"/>
  <c r="H118" i="4" s="1"/>
  <c r="M118" i="4" s="1"/>
  <c r="AI112" i="4"/>
  <c r="AH112" i="4"/>
  <c r="X35" i="4"/>
  <c r="X107" i="4"/>
  <c r="AC108" i="4"/>
  <c r="X111" i="4"/>
  <c r="AC116" i="4"/>
  <c r="AC120" i="4"/>
  <c r="AC124" i="4"/>
  <c r="AC132" i="4"/>
  <c r="AI133" i="4"/>
  <c r="AH133" i="4"/>
  <c r="AI126" i="4"/>
  <c r="AH126" i="4"/>
  <c r="AI125" i="4"/>
  <c r="AH125" i="4"/>
  <c r="AI118" i="4"/>
  <c r="AH118" i="4"/>
  <c r="AI117" i="4"/>
  <c r="AH117" i="4"/>
  <c r="X106" i="4"/>
  <c r="AC107" i="4"/>
  <c r="S109" i="4"/>
  <c r="X110" i="4"/>
  <c r="AC111" i="4"/>
  <c r="X114" i="4"/>
  <c r="AC115" i="4"/>
  <c r="S117" i="4"/>
  <c r="X118" i="4"/>
  <c r="AC119" i="4"/>
  <c r="X122" i="4"/>
  <c r="AC123" i="4"/>
  <c r="S125" i="4"/>
  <c r="X126" i="4"/>
  <c r="AC127" i="4"/>
  <c r="AD133" i="4"/>
  <c r="AP112" i="4"/>
  <c r="H112" i="4" s="1"/>
  <c r="M112" i="4" s="1"/>
  <c r="AP110" i="4"/>
  <c r="H110" i="4" s="1"/>
  <c r="M110" i="4" s="1"/>
  <c r="AD135" i="4"/>
  <c r="AD131" i="4"/>
  <c r="T128" i="4"/>
  <c r="Y123" i="4"/>
  <c r="T122" i="4"/>
  <c r="Y115" i="4"/>
  <c r="T114" i="4"/>
  <c r="T135" i="4"/>
  <c r="T131" i="4"/>
  <c r="AP129" i="4"/>
  <c r="H129" i="4" s="1"/>
  <c r="M129" i="4" s="1"/>
  <c r="AP128" i="4"/>
  <c r="H128" i="4" s="1"/>
  <c r="M128" i="4" s="1"/>
  <c r="AP119" i="4"/>
  <c r="H119" i="4" s="1"/>
  <c r="M119" i="4" s="1"/>
  <c r="Y135" i="4"/>
  <c r="H135" i="4"/>
  <c r="M135" i="4" s="1"/>
  <c r="AP132" i="4"/>
  <c r="H132" i="4" s="1"/>
  <c r="M132" i="4" s="1"/>
  <c r="AI132" i="4"/>
  <c r="AD125" i="4"/>
  <c r="AP125" i="4"/>
  <c r="H125" i="4" s="1"/>
  <c r="M125" i="4" s="1"/>
  <c r="AD122" i="4"/>
  <c r="Y131" i="4"/>
  <c r="AP131" i="4"/>
  <c r="H131" i="4" s="1"/>
  <c r="M131" i="4" s="1"/>
  <c r="AP134" i="4"/>
  <c r="H134" i="4" s="1"/>
  <c r="M134" i="4" s="1"/>
  <c r="AI134" i="4"/>
  <c r="Y133" i="4"/>
  <c r="AP133" i="4"/>
  <c r="H133" i="4" s="1"/>
  <c r="M133" i="4" s="1"/>
  <c r="AP130" i="4"/>
  <c r="H130" i="4" s="1"/>
  <c r="M130" i="4" s="1"/>
  <c r="AI130" i="4"/>
  <c r="T126" i="4"/>
  <c r="Y124" i="4"/>
  <c r="AP124" i="4"/>
  <c r="H124" i="4" s="1"/>
  <c r="M124" i="4" s="1"/>
  <c r="T129" i="4"/>
  <c r="AI123" i="4"/>
  <c r="T121" i="4"/>
  <c r="AP121" i="4"/>
  <c r="H121" i="4" s="1"/>
  <c r="M121" i="4" s="1"/>
  <c r="AD114" i="4"/>
  <c r="AI107" i="4"/>
  <c r="AI129" i="4"/>
  <c r="AD128" i="4"/>
  <c r="AP127" i="4"/>
  <c r="H127" i="4" s="1"/>
  <c r="M127" i="4" s="1"/>
  <c r="AI121" i="4"/>
  <c r="AD120" i="4"/>
  <c r="T118" i="4"/>
  <c r="AP116" i="4"/>
  <c r="H116" i="4" s="1"/>
  <c r="M116" i="4" s="1"/>
  <c r="AI113" i="4"/>
  <c r="AD112" i="4"/>
  <c r="T110" i="4"/>
  <c r="AP108" i="4"/>
  <c r="H108" i="4" s="1"/>
  <c r="M108" i="4" s="1"/>
  <c r="T134" i="4"/>
  <c r="T132" i="4"/>
  <c r="T130" i="4"/>
  <c r="T124" i="4"/>
  <c r="AP122" i="4"/>
  <c r="H122" i="4" s="1"/>
  <c r="M122" i="4" s="1"/>
  <c r="AP117" i="4"/>
  <c r="H117" i="4" s="1"/>
  <c r="M117" i="4" s="1"/>
  <c r="T116" i="4"/>
  <c r="AP114" i="4"/>
  <c r="H114" i="4" s="1"/>
  <c r="M114" i="4" s="1"/>
  <c r="AP109" i="4"/>
  <c r="H109" i="4" s="1"/>
  <c r="M109" i="4" s="1"/>
  <c r="T108" i="4"/>
  <c r="AP106" i="4"/>
  <c r="H106" i="4" s="1"/>
  <c r="M106" i="4" s="1"/>
  <c r="AP123" i="4"/>
  <c r="H123" i="4" s="1"/>
  <c r="M123" i="4" s="1"/>
  <c r="AP115" i="4"/>
  <c r="H115" i="4" s="1"/>
  <c r="M115" i="4" s="1"/>
  <c r="AP107" i="4"/>
  <c r="H107" i="4" s="1"/>
  <c r="M107" i="4" s="1"/>
  <c r="AI105" i="4"/>
  <c r="AD105" i="4"/>
  <c r="AP105" i="4"/>
  <c r="H105" i="4" s="1"/>
  <c r="M105" i="4" s="1"/>
  <c r="AP77" i="4"/>
  <c r="H77" i="4" s="1"/>
  <c r="M77" i="4" s="1"/>
  <c r="T105" i="4"/>
  <c r="Y96" i="4"/>
  <c r="Y97" i="4"/>
  <c r="Y105" i="4"/>
  <c r="AP97" i="4"/>
  <c r="H97" i="4" s="1"/>
  <c r="M97" i="4" s="1"/>
  <c r="AP85" i="4"/>
  <c r="H85" i="4" s="1"/>
  <c r="M85" i="4" s="1"/>
  <c r="AP73" i="4"/>
  <c r="H73" i="4" s="1"/>
  <c r="M73" i="4" s="1"/>
  <c r="Y92" i="4"/>
  <c r="AP101" i="4"/>
  <c r="H101" i="4" s="1"/>
  <c r="M101" i="4" s="1"/>
  <c r="Y93" i="4"/>
  <c r="AP93" i="4"/>
  <c r="H93" i="4" s="1"/>
  <c r="M93" i="4" s="1"/>
  <c r="Y89" i="4"/>
  <c r="Y88" i="4"/>
  <c r="AP74" i="4"/>
  <c r="H74" i="4" s="1"/>
  <c r="M74" i="4" s="1"/>
  <c r="Y100" i="4"/>
  <c r="AP89" i="4"/>
  <c r="H89" i="4" s="1"/>
  <c r="M89" i="4" s="1"/>
  <c r="Y84" i="4"/>
  <c r="Y79" i="4"/>
  <c r="AO34" i="4"/>
  <c r="AP34" i="4" s="1"/>
  <c r="H34" i="4" s="1"/>
  <c r="M34" i="4" s="1"/>
  <c r="AP102" i="4"/>
  <c r="H102" i="4" s="1"/>
  <c r="M102" i="4" s="1"/>
  <c r="AP98" i="4"/>
  <c r="H98" i="4" s="1"/>
  <c r="M98" i="4" s="1"/>
  <c r="AP94" i="4"/>
  <c r="H94" i="4" s="1"/>
  <c r="M94" i="4" s="1"/>
  <c r="AP90" i="4"/>
  <c r="H90" i="4" s="1"/>
  <c r="M90" i="4" s="1"/>
  <c r="AP86" i="4"/>
  <c r="H86" i="4" s="1"/>
  <c r="M86" i="4" s="1"/>
  <c r="AP82" i="4"/>
  <c r="H82" i="4" s="1"/>
  <c r="M82" i="4" s="1"/>
  <c r="AP79" i="4"/>
  <c r="H79" i="4" s="1"/>
  <c r="M79" i="4" s="1"/>
  <c r="AP76" i="4"/>
  <c r="H76" i="4" s="1"/>
  <c r="M76" i="4" s="1"/>
  <c r="AP71" i="4"/>
  <c r="H71" i="4" s="1"/>
  <c r="M71" i="4" s="1"/>
  <c r="AP100" i="4"/>
  <c r="H100" i="4" s="1"/>
  <c r="M100" i="4" s="1"/>
  <c r="AP96" i="4"/>
  <c r="H96" i="4" s="1"/>
  <c r="M96" i="4" s="1"/>
  <c r="AP92" i="4"/>
  <c r="H92" i="4" s="1"/>
  <c r="M92" i="4" s="1"/>
  <c r="AP88" i="4"/>
  <c r="H88" i="4" s="1"/>
  <c r="M88" i="4" s="1"/>
  <c r="AP84" i="4"/>
  <c r="H84" i="4" s="1"/>
  <c r="M84" i="4" s="1"/>
  <c r="AP81" i="4"/>
  <c r="H81" i="4" s="1"/>
  <c r="M81" i="4" s="1"/>
  <c r="T79" i="4"/>
  <c r="Y78" i="4"/>
  <c r="AP75" i="4"/>
  <c r="H75" i="4" s="1"/>
  <c r="M75" i="4" s="1"/>
  <c r="AP72" i="4"/>
  <c r="H72" i="4" s="1"/>
  <c r="M72" i="4" s="1"/>
  <c r="AP103" i="4"/>
  <c r="H103" i="4" s="1"/>
  <c r="M103" i="4" s="1"/>
  <c r="AP99" i="4"/>
  <c r="H99" i="4" s="1"/>
  <c r="M99" i="4" s="1"/>
  <c r="AP95" i="4"/>
  <c r="H95" i="4" s="1"/>
  <c r="M95" i="4" s="1"/>
  <c r="AP91" i="4"/>
  <c r="H91" i="4" s="1"/>
  <c r="M91" i="4" s="1"/>
  <c r="AP87" i="4"/>
  <c r="H87" i="4" s="1"/>
  <c r="M87" i="4" s="1"/>
  <c r="AP83" i="4"/>
  <c r="H83" i="4" s="1"/>
  <c r="M83" i="4" s="1"/>
  <c r="Y81" i="4"/>
  <c r="T103" i="4"/>
  <c r="T102" i="4"/>
  <c r="T101" i="4"/>
  <c r="T100" i="4"/>
  <c r="T99" i="4"/>
  <c r="T98" i="4"/>
  <c r="T97" i="4"/>
  <c r="T96" i="4"/>
  <c r="T95" i="4"/>
  <c r="T94" i="4"/>
  <c r="T93" i="4"/>
  <c r="T92" i="4"/>
  <c r="T91" i="4"/>
  <c r="T90" i="4"/>
  <c r="T89" i="4"/>
  <c r="T88" i="4"/>
  <c r="T87" i="4"/>
  <c r="T86" i="4"/>
  <c r="T85" i="4"/>
  <c r="T84" i="4"/>
  <c r="T83" i="4"/>
  <c r="T82" i="4"/>
  <c r="AP80" i="4"/>
  <c r="H80" i="4" s="1"/>
  <c r="M80" i="4" s="1"/>
  <c r="Y77" i="4"/>
  <c r="T76" i="4"/>
  <c r="Y75" i="4"/>
  <c r="T74" i="4"/>
  <c r="Y73" i="4"/>
  <c r="T72" i="4"/>
  <c r="Y71" i="4"/>
  <c r="T81" i="4"/>
  <c r="Y80" i="4"/>
  <c r="T80" i="4"/>
  <c r="AP78" i="4"/>
  <c r="H78" i="4" s="1"/>
  <c r="M78" i="4" s="1"/>
  <c r="T77" i="4"/>
  <c r="Y76" i="4"/>
  <c r="T75" i="4"/>
  <c r="Y74" i="4"/>
  <c r="T73" i="4"/>
  <c r="Y72" i="4"/>
  <c r="T71" i="4"/>
  <c r="Y70" i="4"/>
  <c r="T70" i="4"/>
  <c r="AP70" i="4"/>
  <c r="H70" i="4" s="1"/>
  <c r="M70" i="4" s="1"/>
  <c r="T69" i="4"/>
  <c r="AP69" i="4"/>
  <c r="H69" i="4" s="1"/>
  <c r="M69" i="4" s="1"/>
  <c r="AP68" i="4"/>
  <c r="H68" i="4" s="1"/>
  <c r="M68" i="4" s="1"/>
  <c r="AP67" i="4"/>
  <c r="H67" i="4" s="1"/>
  <c r="M67" i="4" s="1"/>
  <c r="AP66" i="4"/>
  <c r="H66" i="4" s="1"/>
  <c r="M66" i="4" s="1"/>
  <c r="AP65" i="4"/>
  <c r="H65" i="4" s="1"/>
  <c r="M65" i="4" s="1"/>
  <c r="AP64" i="4"/>
  <c r="H64" i="4" s="1"/>
  <c r="M64" i="4" s="1"/>
  <c r="AP63" i="4"/>
  <c r="H63" i="4" s="1"/>
  <c r="M63" i="4" s="1"/>
  <c r="AP62" i="4"/>
  <c r="H62" i="4" s="1"/>
  <c r="M62" i="4" s="1"/>
  <c r="AP61" i="4"/>
  <c r="H61" i="4" s="1"/>
  <c r="M61" i="4" s="1"/>
  <c r="AP60" i="4"/>
  <c r="H60" i="4" s="1"/>
  <c r="M60" i="4" s="1"/>
  <c r="AP59" i="4"/>
  <c r="H59" i="4" s="1"/>
  <c r="M59" i="4" s="1"/>
  <c r="AP58" i="4"/>
  <c r="H58" i="4" s="1"/>
  <c r="M58" i="4" s="1"/>
  <c r="AP57" i="4"/>
  <c r="H57" i="4" s="1"/>
  <c r="M57" i="4" s="1"/>
  <c r="AP56" i="4"/>
  <c r="H56" i="4" s="1"/>
  <c r="M56" i="4" s="1"/>
  <c r="AP55" i="4"/>
  <c r="H55" i="4" s="1"/>
  <c r="M55" i="4" s="1"/>
  <c r="AP54" i="4"/>
  <c r="H54" i="4" s="1"/>
  <c r="M54" i="4" s="1"/>
  <c r="T68" i="4"/>
  <c r="T67" i="4"/>
  <c r="T66" i="4"/>
  <c r="T65" i="4"/>
  <c r="T64" i="4"/>
  <c r="T63" i="4"/>
  <c r="T62" i="4"/>
  <c r="T61" i="4"/>
  <c r="T60" i="4"/>
  <c r="T59" i="4"/>
  <c r="T58" i="4"/>
  <c r="T57" i="4"/>
  <c r="T56" i="4"/>
  <c r="T55" i="4"/>
  <c r="T54" i="4"/>
  <c r="AO17" i="4"/>
  <c r="AP17" i="4" s="1"/>
  <c r="H17" i="4" s="1"/>
  <c r="M17" i="4" s="1"/>
  <c r="AO27" i="4"/>
  <c r="AP27" i="4" s="1"/>
  <c r="H27" i="4" s="1"/>
  <c r="M27" i="4" s="1"/>
  <c r="AO48" i="4"/>
  <c r="AP48" i="4" s="1"/>
  <c r="H48" i="4" s="1"/>
  <c r="M48" i="4" s="1"/>
  <c r="Y37" i="4"/>
  <c r="AO35" i="4"/>
  <c r="AP35" i="4" s="1"/>
  <c r="H35" i="4" s="1"/>
  <c r="M35" i="4" s="1"/>
  <c r="AO37" i="4"/>
  <c r="AP37" i="4" s="1"/>
  <c r="H37" i="4" s="1"/>
  <c r="M37" i="4" s="1"/>
  <c r="AO36" i="4"/>
  <c r="AP36" i="4" s="1"/>
  <c r="H36" i="4" s="1"/>
  <c r="M36" i="4" s="1"/>
  <c r="AO45" i="4"/>
  <c r="AP45" i="4" s="1"/>
  <c r="H45" i="4" s="1"/>
  <c r="M45" i="4" s="1"/>
  <c r="AO44" i="4"/>
  <c r="AP44" i="4" s="1"/>
  <c r="H44" i="4" s="1"/>
  <c r="M44" i="4" s="1"/>
  <c r="Y45" i="4"/>
  <c r="AO25" i="4"/>
  <c r="AP25" i="4" s="1"/>
  <c r="H25" i="4" s="1"/>
  <c r="M25" i="4" s="1"/>
  <c r="T50" i="4"/>
  <c r="Y41" i="4"/>
  <c r="AO50" i="4"/>
  <c r="AP50" i="4" s="1"/>
  <c r="H50" i="4" s="1"/>
  <c r="M50" i="4" s="1"/>
  <c r="AO49" i="4"/>
  <c r="AP49" i="4" s="1"/>
  <c r="H49" i="4" s="1"/>
  <c r="M49" i="4" s="1"/>
  <c r="AO41" i="4"/>
  <c r="AP41" i="4" s="1"/>
  <c r="H41" i="4" s="1"/>
  <c r="M41" i="4" s="1"/>
  <c r="AO38" i="4"/>
  <c r="AP38" i="4" s="1"/>
  <c r="H38" i="4" s="1"/>
  <c r="M38" i="4" s="1"/>
  <c r="AO30" i="4"/>
  <c r="AP30" i="4" s="1"/>
  <c r="H30" i="4" s="1"/>
  <c r="M30" i="4" s="1"/>
  <c r="Y49" i="4"/>
  <c r="Y44" i="4"/>
  <c r="AO43" i="4"/>
  <c r="AP43" i="4" s="1"/>
  <c r="H43" i="4" s="1"/>
  <c r="M43" i="4" s="1"/>
  <c r="T41" i="4"/>
  <c r="Y40" i="4"/>
  <c r="AO51" i="4"/>
  <c r="AP51" i="4" s="1"/>
  <c r="H51" i="4" s="1"/>
  <c r="M51" i="4" s="1"/>
  <c r="AO40" i="4"/>
  <c r="AP40" i="4" s="1"/>
  <c r="H40" i="4" s="1"/>
  <c r="M40" i="4" s="1"/>
  <c r="AO39" i="4"/>
  <c r="AP39" i="4" s="1"/>
  <c r="H39" i="4" s="1"/>
  <c r="M39" i="4" s="1"/>
  <c r="T37" i="4"/>
  <c r="T34" i="4"/>
  <c r="AO47" i="4"/>
  <c r="AP47" i="4" s="1"/>
  <c r="H47" i="4" s="1"/>
  <c r="M47" i="4" s="1"/>
  <c r="Y46" i="4"/>
  <c r="T46" i="4"/>
  <c r="Y42" i="4"/>
  <c r="T27" i="4"/>
  <c r="Y50" i="4"/>
  <c r="AO46" i="4"/>
  <c r="AP46" i="4" s="1"/>
  <c r="H46" i="4" s="1"/>
  <c r="M46" i="4" s="1"/>
  <c r="Y38" i="4"/>
  <c r="T45" i="4"/>
  <c r="AO42" i="4"/>
  <c r="AP42" i="4" s="1"/>
  <c r="H42" i="4" s="1"/>
  <c r="M42" i="4" s="1"/>
  <c r="Y34" i="4"/>
  <c r="T42" i="4"/>
  <c r="T38" i="4"/>
  <c r="AO32" i="4"/>
  <c r="AP32" i="4" s="1"/>
  <c r="H32" i="4" s="1"/>
  <c r="M32" i="4" s="1"/>
  <c r="AO29" i="4"/>
  <c r="AP29" i="4" s="1"/>
  <c r="H29" i="4" s="1"/>
  <c r="M29" i="4" s="1"/>
  <c r="AO23" i="4"/>
  <c r="AP23" i="4" s="1"/>
  <c r="H23" i="4" s="1"/>
  <c r="M23" i="4" s="1"/>
  <c r="AO28" i="4"/>
  <c r="AP28" i="4" s="1"/>
  <c r="H28" i="4" s="1"/>
  <c r="M28" i="4" s="1"/>
  <c r="AO31" i="4"/>
  <c r="AP31" i="4" s="1"/>
  <c r="H31" i="4" s="1"/>
  <c r="M31" i="4" s="1"/>
  <c r="AO33" i="4"/>
  <c r="AP33" i="4" s="1"/>
  <c r="H33" i="4" s="1"/>
  <c r="M33" i="4" s="1"/>
  <c r="T32" i="4"/>
  <c r="Y20" i="4"/>
  <c r="Y32" i="4"/>
  <c r="AO21" i="4"/>
  <c r="AP21" i="4" s="1"/>
  <c r="H21" i="4" s="1"/>
  <c r="M21" i="4" s="1"/>
  <c r="AO19" i="4"/>
  <c r="AP19" i="4" s="1"/>
  <c r="H19" i="4" s="1"/>
  <c r="M19" i="4" s="1"/>
  <c r="AO24" i="4"/>
  <c r="AP24" i="4" s="1"/>
  <c r="H24" i="4" s="1"/>
  <c r="M24" i="4" s="1"/>
  <c r="Y28" i="4"/>
  <c r="T30" i="4"/>
  <c r="AO20" i="4"/>
  <c r="AP20" i="4" s="1"/>
  <c r="H20" i="4" s="1"/>
  <c r="M20" i="4" s="1"/>
  <c r="Y24" i="4"/>
  <c r="Y30" i="4"/>
  <c r="AO18" i="4"/>
  <c r="AP18" i="4" s="1"/>
  <c r="H18" i="4" s="1"/>
  <c r="M18" i="4" s="1"/>
  <c r="AO26" i="4"/>
  <c r="AP26" i="4" s="1"/>
  <c r="H26" i="4" s="1"/>
  <c r="M26" i="4" s="1"/>
  <c r="AO22" i="4"/>
  <c r="AP22" i="4" s="1"/>
  <c r="H22" i="4" s="1"/>
  <c r="M22" i="4" s="1"/>
  <c r="T20" i="4"/>
  <c r="T28" i="4"/>
  <c r="T24" i="4"/>
  <c r="AG406" i="18"/>
  <c r="AH421" i="18"/>
  <c r="AJ407" i="18"/>
  <c r="AK421" i="18"/>
  <c r="AK419" i="18"/>
  <c r="AF421" i="18"/>
  <c r="AH419" i="18"/>
  <c r="AK417" i="18"/>
  <c r="AG414" i="18"/>
  <c r="AK413" i="18"/>
  <c r="AG404" i="18"/>
  <c r="AJ397" i="18"/>
  <c r="AJ423" i="18"/>
  <c r="AG422" i="18"/>
  <c r="Y420" i="18"/>
  <c r="T420" i="18" s="1"/>
  <c r="X420" i="18" s="1"/>
  <c r="E420" i="18" s="1"/>
  <c r="AG416" i="18"/>
  <c r="AJ415" i="18"/>
  <c r="AG412" i="18"/>
  <c r="Y410" i="18"/>
  <c r="T410" i="18" s="1"/>
  <c r="X410" i="18" s="1"/>
  <c r="E410" i="18" s="1"/>
  <c r="AG398" i="18"/>
  <c r="AI396" i="18"/>
  <c r="AK405" i="18"/>
  <c r="AG408" i="18"/>
  <c r="Y421" i="18"/>
  <c r="T421" i="18" s="1"/>
  <c r="X421" i="18" s="1"/>
  <c r="E421" i="18" s="1"/>
  <c r="AH411" i="18"/>
  <c r="AI410" i="18"/>
  <c r="AK409" i="18"/>
  <c r="AK399" i="18"/>
  <c r="AG424" i="18"/>
  <c r="AK403" i="18"/>
  <c r="AH402" i="18"/>
  <c r="AH401" i="18"/>
  <c r="AH399" i="18"/>
  <c r="Y424" i="18"/>
  <c r="T424" i="18" s="1"/>
  <c r="X424" i="18" s="1"/>
  <c r="E424" i="18" s="1"/>
  <c r="AH423" i="18"/>
  <c r="Y423" i="18"/>
  <c r="T423" i="18" s="1"/>
  <c r="X423" i="18" s="1"/>
  <c r="E423" i="18" s="1"/>
  <c r="AG418" i="18"/>
  <c r="AI417" i="18"/>
  <c r="AH417" i="18"/>
  <c r="AG420" i="18"/>
  <c r="AG410" i="18"/>
  <c r="AG402" i="18"/>
  <c r="AF423" i="18"/>
  <c r="Y422" i="18"/>
  <c r="T422" i="18" s="1"/>
  <c r="X422" i="18" s="1"/>
  <c r="E422" i="18" s="1"/>
  <c r="AF419" i="18"/>
  <c r="Y419" i="18"/>
  <c r="T419" i="18" s="1"/>
  <c r="X419" i="18" s="1"/>
  <c r="E419" i="18" s="1"/>
  <c r="AH407" i="18"/>
  <c r="Y406" i="18"/>
  <c r="T406" i="18" s="1"/>
  <c r="X406" i="18" s="1"/>
  <c r="E406" i="18" s="1"/>
  <c r="AH405" i="18"/>
  <c r="AI403" i="18"/>
  <c r="AH403" i="18"/>
  <c r="AJ401" i="18"/>
  <c r="AK401" i="18"/>
  <c r="AG400" i="18"/>
  <c r="AI397" i="18"/>
  <c r="AH409" i="18"/>
  <c r="AI415" i="18"/>
  <c r="AH415" i="18"/>
  <c r="AI413" i="18"/>
  <c r="AH413" i="18"/>
  <c r="AK411" i="18"/>
  <c r="Y418" i="18"/>
  <c r="T418" i="18" s="1"/>
  <c r="X418" i="18" s="1"/>
  <c r="E418" i="18" s="1"/>
  <c r="Y414" i="18"/>
  <c r="T414" i="18" s="1"/>
  <c r="X414" i="18" s="1"/>
  <c r="E414" i="18" s="1"/>
  <c r="AH422" i="18"/>
  <c r="Y411" i="18"/>
  <c r="T411" i="18" s="1"/>
  <c r="X411" i="18" s="1"/>
  <c r="E411" i="18" s="1"/>
  <c r="AF411" i="18"/>
  <c r="AJ408" i="18"/>
  <c r="AK408" i="18"/>
  <c r="AF403" i="18"/>
  <c r="Y403" i="18"/>
  <c r="T403" i="18" s="1"/>
  <c r="X403" i="18" s="1"/>
  <c r="E403" i="18" s="1"/>
  <c r="Y416" i="18"/>
  <c r="T416" i="18" s="1"/>
  <c r="X416" i="18" s="1"/>
  <c r="E416" i="18" s="1"/>
  <c r="Y413" i="18"/>
  <c r="T413" i="18" s="1"/>
  <c r="X413" i="18" s="1"/>
  <c r="E413" i="18" s="1"/>
  <c r="AF413" i="18"/>
  <c r="AG411" i="18"/>
  <c r="AJ410" i="18"/>
  <c r="AK410" i="18"/>
  <c r="Y408" i="18"/>
  <c r="T408" i="18" s="1"/>
  <c r="X408" i="18" s="1"/>
  <c r="E408" i="18" s="1"/>
  <c r="AF405" i="18"/>
  <c r="Y405" i="18"/>
  <c r="T405" i="18" s="1"/>
  <c r="X405" i="18" s="1"/>
  <c r="E405" i="18" s="1"/>
  <c r="AG403" i="18"/>
  <c r="AJ400" i="18"/>
  <c r="AK400" i="18"/>
  <c r="Y398" i="18"/>
  <c r="T398" i="18" s="1"/>
  <c r="X398" i="18" s="1"/>
  <c r="E398" i="18" s="1"/>
  <c r="AH424" i="18"/>
  <c r="AH420" i="18"/>
  <c r="AJ416" i="18"/>
  <c r="AK416" i="18"/>
  <c r="Y417" i="18"/>
  <c r="T417" i="18" s="1"/>
  <c r="X417" i="18" s="1"/>
  <c r="E417" i="18" s="1"/>
  <c r="AF417" i="18"/>
  <c r="Y415" i="18"/>
  <c r="T415" i="18" s="1"/>
  <c r="X415" i="18" s="1"/>
  <c r="E415" i="18" s="1"/>
  <c r="AF415" i="18"/>
  <c r="AJ412" i="18"/>
  <c r="AK412" i="18"/>
  <c r="Y407" i="18"/>
  <c r="T407" i="18" s="1"/>
  <c r="X407" i="18" s="1"/>
  <c r="E407" i="18" s="1"/>
  <c r="AF407" i="18"/>
  <c r="AJ404" i="18"/>
  <c r="AK404" i="18"/>
  <c r="AJ402" i="18"/>
  <c r="AK402" i="18"/>
  <c r="Y400" i="18"/>
  <c r="T400" i="18" s="1"/>
  <c r="X400" i="18" s="1"/>
  <c r="E400" i="18" s="1"/>
  <c r="Y396" i="18"/>
  <c r="T396" i="18" s="1"/>
  <c r="X396" i="18" s="1"/>
  <c r="E396" i="18" s="1"/>
  <c r="Y401" i="18"/>
  <c r="T401" i="18" s="1"/>
  <c r="X401" i="18" s="1"/>
  <c r="E401" i="18" s="1"/>
  <c r="AF401" i="18"/>
  <c r="AJ398" i="18"/>
  <c r="AK398" i="18"/>
  <c r="AJ396" i="18"/>
  <c r="AK396" i="18"/>
  <c r="AI424" i="18"/>
  <c r="AJ424" i="18"/>
  <c r="AK424" i="18"/>
  <c r="AI422" i="18"/>
  <c r="AJ422" i="18"/>
  <c r="AK422" i="18"/>
  <c r="AI420" i="18"/>
  <c r="AJ420" i="18"/>
  <c r="AK420" i="18"/>
  <c r="AI418" i="18"/>
  <c r="AJ418" i="18"/>
  <c r="AK418" i="18"/>
  <c r="AG417" i="18"/>
  <c r="AG415" i="18"/>
  <c r="AJ414" i="18"/>
  <c r="AK414" i="18"/>
  <c r="Y412" i="18"/>
  <c r="T412" i="18" s="1"/>
  <c r="X412" i="18" s="1"/>
  <c r="E412" i="18" s="1"/>
  <c r="AF409" i="18"/>
  <c r="Y409" i="18"/>
  <c r="T409" i="18" s="1"/>
  <c r="X409" i="18" s="1"/>
  <c r="E409" i="18" s="1"/>
  <c r="AG407" i="18"/>
  <c r="AJ406" i="18"/>
  <c r="AK406" i="18"/>
  <c r="Y404" i="18"/>
  <c r="T404" i="18" s="1"/>
  <c r="X404" i="18" s="1"/>
  <c r="E404" i="18" s="1"/>
  <c r="Y402" i="18"/>
  <c r="T402" i="18" s="1"/>
  <c r="X402" i="18" s="1"/>
  <c r="E402" i="18" s="1"/>
  <c r="AF399" i="18"/>
  <c r="Y399" i="18"/>
  <c r="T399" i="18" s="1"/>
  <c r="X399" i="18" s="1"/>
  <c r="E399" i="18" s="1"/>
  <c r="AF397" i="18"/>
  <c r="Y397" i="18"/>
  <c r="T397" i="18" s="1"/>
  <c r="X397" i="18" s="1"/>
  <c r="E397" i="18" s="1"/>
  <c r="AH412" i="18"/>
  <c r="AH406" i="18"/>
  <c r="AH404" i="18"/>
  <c r="AH400" i="18"/>
  <c r="AH398" i="18"/>
  <c r="AH416" i="18"/>
  <c r="AH414" i="18"/>
  <c r="AH410" i="18"/>
  <c r="AH408" i="18"/>
  <c r="AF396" i="18"/>
  <c r="AK366" i="18"/>
  <c r="Y395" i="18"/>
  <c r="AI391" i="18"/>
  <c r="AK390" i="18"/>
  <c r="AK368" i="18"/>
  <c r="AF395" i="18"/>
  <c r="AI381" i="18"/>
  <c r="AI380" i="18"/>
  <c r="AH395" i="18"/>
  <c r="AI369" i="18"/>
  <c r="AI395" i="18"/>
  <c r="AK380" i="18"/>
  <c r="AI376" i="18"/>
  <c r="AI367" i="18"/>
  <c r="AI365" i="18"/>
  <c r="AJ395" i="18"/>
  <c r="AI382" i="18"/>
  <c r="AI379" i="18"/>
  <c r="AI378" i="18"/>
  <c r="AI375" i="18"/>
  <c r="AK374" i="18"/>
  <c r="AI373" i="18"/>
  <c r="AI390" i="18"/>
  <c r="AI388" i="18"/>
  <c r="AI387" i="18"/>
  <c r="AH386" i="18"/>
  <c r="AI385" i="18"/>
  <c r="AK394" i="18"/>
  <c r="AI393" i="18"/>
  <c r="AK384" i="18"/>
  <c r="AK372" i="18"/>
  <c r="AI371" i="18"/>
  <c r="AK370" i="18"/>
  <c r="AK386" i="18"/>
  <c r="AI384" i="18"/>
  <c r="AK392" i="18"/>
  <c r="AK388" i="18"/>
  <c r="AI383" i="18"/>
  <c r="AI374" i="18"/>
  <c r="Y377" i="18"/>
  <c r="T377" i="18" s="1"/>
  <c r="X377" i="18" s="1"/>
  <c r="E377" i="18" s="1"/>
  <c r="AI370" i="18"/>
  <c r="AI389" i="18"/>
  <c r="AI394" i="18"/>
  <c r="AI392" i="18"/>
  <c r="AH377" i="18"/>
  <c r="Y375" i="18"/>
  <c r="T375" i="18" s="1"/>
  <c r="X375" i="18" s="1"/>
  <c r="E375" i="18" s="1"/>
  <c r="AI372" i="18"/>
  <c r="AI368" i="18"/>
  <c r="AI366" i="18"/>
  <c r="Y385" i="18"/>
  <c r="T385" i="18" s="1"/>
  <c r="X385" i="18" s="1"/>
  <c r="E385" i="18" s="1"/>
  <c r="Y383" i="18"/>
  <c r="T383" i="18" s="1"/>
  <c r="X383" i="18" s="1"/>
  <c r="E383" i="18" s="1"/>
  <c r="AK378" i="18"/>
  <c r="AG377" i="18"/>
  <c r="AK376" i="18"/>
  <c r="AG375" i="18"/>
  <c r="AK382" i="18"/>
  <c r="Y393" i="18"/>
  <c r="T393" i="18" s="1"/>
  <c r="X393" i="18" s="1"/>
  <c r="E393" i="18" s="1"/>
  <c r="Y391" i="18"/>
  <c r="T391" i="18" s="1"/>
  <c r="X391" i="18" s="1"/>
  <c r="E391" i="18" s="1"/>
  <c r="Y371" i="18"/>
  <c r="T371" i="18" s="1"/>
  <c r="X371" i="18" s="1"/>
  <c r="E371" i="18" s="1"/>
  <c r="Y369" i="18"/>
  <c r="T369" i="18" s="1"/>
  <c r="X369" i="18" s="1"/>
  <c r="E369" i="18" s="1"/>
  <c r="Y367" i="18"/>
  <c r="T367" i="18" s="1"/>
  <c r="X367" i="18" s="1"/>
  <c r="E367" i="18" s="1"/>
  <c r="Y365" i="18"/>
  <c r="T365" i="18" s="1"/>
  <c r="X365" i="18" s="1"/>
  <c r="E365" i="18" s="1"/>
  <c r="Y392" i="18"/>
  <c r="T392" i="18" s="1"/>
  <c r="X392" i="18" s="1"/>
  <c r="E392" i="18" s="1"/>
  <c r="AF392" i="18"/>
  <c r="Y384" i="18"/>
  <c r="T384" i="18" s="1"/>
  <c r="X384" i="18" s="1"/>
  <c r="E384" i="18" s="1"/>
  <c r="AF384" i="18"/>
  <c r="Y376" i="18"/>
  <c r="T376" i="18" s="1"/>
  <c r="X376" i="18" s="1"/>
  <c r="E376" i="18" s="1"/>
  <c r="AF376" i="18"/>
  <c r="AJ373" i="18"/>
  <c r="AK373" i="18"/>
  <c r="Y394" i="18"/>
  <c r="T394" i="18" s="1"/>
  <c r="X394" i="18" s="1"/>
  <c r="E394" i="18" s="1"/>
  <c r="AF394" i="18"/>
  <c r="AG392" i="18"/>
  <c r="AJ391" i="18"/>
  <c r="AK391" i="18"/>
  <c r="Y387" i="18"/>
  <c r="T387" i="18" s="1"/>
  <c r="X387" i="18" s="1"/>
  <c r="E387" i="18" s="1"/>
  <c r="Y386" i="18"/>
  <c r="T386" i="18" s="1"/>
  <c r="X386" i="18" s="1"/>
  <c r="E386" i="18" s="1"/>
  <c r="AF386" i="18"/>
  <c r="AG384" i="18"/>
  <c r="AJ383" i="18"/>
  <c r="AK383" i="18"/>
  <c r="Y379" i="18"/>
  <c r="T379" i="18" s="1"/>
  <c r="X379" i="18" s="1"/>
  <c r="E379" i="18" s="1"/>
  <c r="Y378" i="18"/>
  <c r="T378" i="18" s="1"/>
  <c r="X378" i="18" s="1"/>
  <c r="E378" i="18" s="1"/>
  <c r="AF378" i="18"/>
  <c r="AG376" i="18"/>
  <c r="AJ375" i="18"/>
  <c r="AK375" i="18"/>
  <c r="AG372" i="18"/>
  <c r="Y372" i="18"/>
  <c r="T372" i="18" s="1"/>
  <c r="X372" i="18" s="1"/>
  <c r="E372" i="18" s="1"/>
  <c r="AF372" i="18"/>
  <c r="AJ389" i="18"/>
  <c r="AK389" i="18"/>
  <c r="AJ381" i="18"/>
  <c r="AK381" i="18"/>
  <c r="AG394" i="18"/>
  <c r="AJ393" i="18"/>
  <c r="AK393" i="18"/>
  <c r="Y389" i="18"/>
  <c r="T389" i="18" s="1"/>
  <c r="X389" i="18" s="1"/>
  <c r="E389" i="18" s="1"/>
  <c r="Y388" i="18"/>
  <c r="T388" i="18" s="1"/>
  <c r="X388" i="18" s="1"/>
  <c r="E388" i="18" s="1"/>
  <c r="AF388" i="18"/>
  <c r="AG386" i="18"/>
  <c r="AJ385" i="18"/>
  <c r="AK385" i="18"/>
  <c r="Y381" i="18"/>
  <c r="T381" i="18" s="1"/>
  <c r="X381" i="18" s="1"/>
  <c r="E381" i="18" s="1"/>
  <c r="Y380" i="18"/>
  <c r="T380" i="18" s="1"/>
  <c r="X380" i="18" s="1"/>
  <c r="E380" i="18" s="1"/>
  <c r="AF380" i="18"/>
  <c r="AG378" i="18"/>
  <c r="AJ377" i="18"/>
  <c r="AK377" i="18"/>
  <c r="Y373" i="18"/>
  <c r="T373" i="18" s="1"/>
  <c r="X373" i="18" s="1"/>
  <c r="E373" i="18" s="1"/>
  <c r="Y390" i="18"/>
  <c r="T390" i="18" s="1"/>
  <c r="X390" i="18" s="1"/>
  <c r="E390" i="18" s="1"/>
  <c r="AF390" i="18"/>
  <c r="AJ387" i="18"/>
  <c r="AK387" i="18"/>
  <c r="Y382" i="18"/>
  <c r="T382" i="18" s="1"/>
  <c r="X382" i="18" s="1"/>
  <c r="E382" i="18" s="1"/>
  <c r="AF382" i="18"/>
  <c r="AJ379" i="18"/>
  <c r="AK379" i="18"/>
  <c r="Y374" i="18"/>
  <c r="T374" i="18" s="1"/>
  <c r="X374" i="18" s="1"/>
  <c r="E374" i="18" s="1"/>
  <c r="AF374" i="18"/>
  <c r="AF370" i="18"/>
  <c r="Y370" i="18"/>
  <c r="T370" i="18" s="1"/>
  <c r="X370" i="18" s="1"/>
  <c r="E370" i="18" s="1"/>
  <c r="AF368" i="18"/>
  <c r="Y368" i="18"/>
  <c r="T368" i="18" s="1"/>
  <c r="X368" i="18" s="1"/>
  <c r="E368" i="18" s="1"/>
  <c r="AF366" i="18"/>
  <c r="Y366" i="18"/>
  <c r="T366" i="18" s="1"/>
  <c r="X366" i="18" s="1"/>
  <c r="E366" i="18" s="1"/>
  <c r="AK371" i="18"/>
  <c r="AK369" i="18"/>
  <c r="AK367" i="18"/>
  <c r="AK365" i="18"/>
  <c r="AF393" i="18"/>
  <c r="AF391" i="18"/>
  <c r="AF389" i="18"/>
  <c r="AF387" i="18"/>
  <c r="AF385" i="18"/>
  <c r="AF383" i="18"/>
  <c r="AF381" i="18"/>
  <c r="AF379" i="18"/>
  <c r="AF377" i="18"/>
  <c r="AF375" i="18"/>
  <c r="AF373" i="18"/>
  <c r="AF371" i="18"/>
  <c r="AF369" i="18"/>
  <c r="AF367" i="18"/>
  <c r="AF365" i="18"/>
  <c r="AI363" i="18"/>
  <c r="AK362" i="18"/>
  <c r="AH364" i="18"/>
  <c r="AH362" i="18"/>
  <c r="Y364" i="18"/>
  <c r="T364" i="18" s="1"/>
  <c r="X364" i="18" s="1"/>
  <c r="E364" i="18" s="1"/>
  <c r="AF364" i="18"/>
  <c r="AJ364" i="18"/>
  <c r="AI360" i="18"/>
  <c r="AI345" i="18"/>
  <c r="AI357" i="18"/>
  <c r="AK356" i="18"/>
  <c r="Y355" i="18"/>
  <c r="K355" i="18" s="1"/>
  <c r="W355" i="18" s="1"/>
  <c r="D355" i="18" s="1"/>
  <c r="Y360" i="18"/>
  <c r="K360" i="18" s="1"/>
  <c r="W360" i="18" s="1"/>
  <c r="D360" i="18" s="1"/>
  <c r="AI356" i="18"/>
  <c r="AI355" i="18"/>
  <c r="AI354" i="18"/>
  <c r="AI351" i="18"/>
  <c r="AK347" i="18"/>
  <c r="AI359" i="18"/>
  <c r="AK358" i="18"/>
  <c r="AK354" i="18"/>
  <c r="Y363" i="18"/>
  <c r="K363" i="18" s="1"/>
  <c r="W363" i="18" s="1"/>
  <c r="D363" i="18" s="1"/>
  <c r="AH361" i="18"/>
  <c r="Y361" i="18"/>
  <c r="K361" i="18" s="1"/>
  <c r="W361" i="18" s="1"/>
  <c r="D361" i="18" s="1"/>
  <c r="AI358" i="18"/>
  <c r="AK341" i="18"/>
  <c r="AK360" i="18"/>
  <c r="AI353" i="18"/>
  <c r="Y343" i="18"/>
  <c r="K343" i="18" s="1"/>
  <c r="W343" i="18" s="1"/>
  <c r="D343" i="18" s="1"/>
  <c r="AI338" i="18"/>
  <c r="AI350" i="18"/>
  <c r="Y350" i="18"/>
  <c r="K350" i="18" s="1"/>
  <c r="W350" i="18" s="1"/>
  <c r="D350" i="18" s="1"/>
  <c r="AI347" i="18"/>
  <c r="Y347" i="18"/>
  <c r="K347" i="18" s="1"/>
  <c r="W347" i="18" s="1"/>
  <c r="D347" i="18" s="1"/>
  <c r="AI344" i="18"/>
  <c r="AG360" i="18"/>
  <c r="Y358" i="18"/>
  <c r="K358" i="18" s="1"/>
  <c r="W358" i="18" s="1"/>
  <c r="D358" i="18" s="1"/>
  <c r="AG355" i="18"/>
  <c r="Y353" i="18"/>
  <c r="K353" i="18" s="1"/>
  <c r="W353" i="18" s="1"/>
  <c r="D353" i="18" s="1"/>
  <c r="AF362" i="18"/>
  <c r="Y362" i="18"/>
  <c r="K362" i="18" s="1"/>
  <c r="W362" i="18" s="1"/>
  <c r="D362" i="18" s="1"/>
  <c r="AI343" i="18"/>
  <c r="AI340" i="18"/>
  <c r="AI337" i="18"/>
  <c r="AI352" i="18"/>
  <c r="AK349" i="18"/>
  <c r="AI346" i="18"/>
  <c r="Y359" i="18"/>
  <c r="K359" i="18" s="1"/>
  <c r="W359" i="18" s="1"/>
  <c r="D359" i="18" s="1"/>
  <c r="AG358" i="18"/>
  <c r="Y356" i="18"/>
  <c r="K356" i="18" s="1"/>
  <c r="W356" i="18" s="1"/>
  <c r="D356" i="18" s="1"/>
  <c r="AK363" i="18"/>
  <c r="AK361" i="18"/>
  <c r="AK351" i="18"/>
  <c r="AI349" i="18"/>
  <c r="AK345" i="18"/>
  <c r="AG359" i="18"/>
  <c r="Y357" i="18"/>
  <c r="K357" i="18" s="1"/>
  <c r="W357" i="18" s="1"/>
  <c r="D357" i="18" s="1"/>
  <c r="AG356" i="18"/>
  <c r="Y354" i="18"/>
  <c r="K354" i="18" s="1"/>
  <c r="W354" i="18" s="1"/>
  <c r="D354" i="18" s="1"/>
  <c r="AF363" i="18"/>
  <c r="AF361" i="18"/>
  <c r="AI348" i="18"/>
  <c r="AI342" i="18"/>
  <c r="AI339" i="18"/>
  <c r="AI336" i="18"/>
  <c r="AG350" i="18"/>
  <c r="Y348" i="18"/>
  <c r="K348" i="18" s="1"/>
  <c r="W348" i="18" s="1"/>
  <c r="D348" i="18" s="1"/>
  <c r="AG347" i="18"/>
  <c r="Y345" i="18"/>
  <c r="K345" i="18" s="1"/>
  <c r="W345" i="18" s="1"/>
  <c r="D345" i="18" s="1"/>
  <c r="AF360" i="18"/>
  <c r="AF358" i="18"/>
  <c r="AF356" i="18"/>
  <c r="AF354" i="18"/>
  <c r="Y338" i="18"/>
  <c r="K338" i="18" s="1"/>
  <c r="W338" i="18" s="1"/>
  <c r="D338" i="18" s="1"/>
  <c r="Y351" i="18"/>
  <c r="K351" i="18" s="1"/>
  <c r="W351" i="18" s="1"/>
  <c r="D351" i="18" s="1"/>
  <c r="Y346" i="18"/>
  <c r="K346" i="18" s="1"/>
  <c r="W346" i="18" s="1"/>
  <c r="D346" i="18" s="1"/>
  <c r="AK359" i="18"/>
  <c r="AK357" i="18"/>
  <c r="AK355" i="18"/>
  <c r="AK353" i="18"/>
  <c r="AK343" i="18"/>
  <c r="AI341" i="18"/>
  <c r="AK337" i="18"/>
  <c r="Y352" i="18"/>
  <c r="K352" i="18" s="1"/>
  <c r="W352" i="18" s="1"/>
  <c r="D352" i="18" s="1"/>
  <c r="AG351" i="18"/>
  <c r="Y349" i="18"/>
  <c r="K349" i="18" s="1"/>
  <c r="W349" i="18" s="1"/>
  <c r="D349" i="18" s="1"/>
  <c r="AG346" i="18"/>
  <c r="Y344" i="18"/>
  <c r="K344" i="18" s="1"/>
  <c r="W344" i="18" s="1"/>
  <c r="D344" i="18" s="1"/>
  <c r="AF359" i="18"/>
  <c r="AF357" i="18"/>
  <c r="AF355" i="18"/>
  <c r="AF353" i="18"/>
  <c r="AK339" i="18"/>
  <c r="AG343" i="18"/>
  <c r="Y341" i="18"/>
  <c r="K341" i="18" s="1"/>
  <c r="W341" i="18" s="1"/>
  <c r="D341" i="18" s="1"/>
  <c r="AG338" i="18"/>
  <c r="Y336" i="18"/>
  <c r="K336" i="18" s="1"/>
  <c r="W336" i="18" s="1"/>
  <c r="D336" i="18" s="1"/>
  <c r="AF351" i="18"/>
  <c r="AF349" i="18"/>
  <c r="AF347" i="18"/>
  <c r="AF345" i="18"/>
  <c r="Y342" i="18"/>
  <c r="K342" i="18" s="1"/>
  <c r="W342" i="18" s="1"/>
  <c r="D342" i="18" s="1"/>
  <c r="Y339" i="18"/>
  <c r="K339" i="18" s="1"/>
  <c r="W339" i="18" s="1"/>
  <c r="D339" i="18" s="1"/>
  <c r="AK352" i="18"/>
  <c r="AK350" i="18"/>
  <c r="AK348" i="18"/>
  <c r="AK346" i="18"/>
  <c r="AK344" i="18"/>
  <c r="AG342" i="18"/>
  <c r="Y340" i="18"/>
  <c r="K340" i="18" s="1"/>
  <c r="W340" i="18" s="1"/>
  <c r="D340" i="18" s="1"/>
  <c r="AG339" i="18"/>
  <c r="Y337" i="18"/>
  <c r="K337" i="18" s="1"/>
  <c r="W337" i="18" s="1"/>
  <c r="D337" i="18" s="1"/>
  <c r="AF352" i="18"/>
  <c r="AF350" i="18"/>
  <c r="AF348" i="18"/>
  <c r="AF346" i="18"/>
  <c r="AF344" i="18"/>
  <c r="AF343" i="18"/>
  <c r="AF341" i="18"/>
  <c r="AF339" i="18"/>
  <c r="AF337" i="18"/>
  <c r="AK342" i="18"/>
  <c r="AK340" i="18"/>
  <c r="AK338" i="18"/>
  <c r="AK336" i="18"/>
  <c r="AF342" i="18"/>
  <c r="AF340" i="18"/>
  <c r="AF338" i="18"/>
  <c r="AF336" i="18"/>
  <c r="AH335" i="18"/>
  <c r="Y335" i="18"/>
  <c r="K335" i="18" s="1"/>
  <c r="W335" i="18" s="1"/>
  <c r="D335" i="18" s="1"/>
  <c r="AF335" i="18"/>
  <c r="AJ335" i="18"/>
  <c r="AI317" i="18"/>
  <c r="Y315" i="18"/>
  <c r="N315" i="18" s="1"/>
  <c r="W315" i="18" s="1"/>
  <c r="D315" i="18" s="1"/>
  <c r="AF315" i="18"/>
  <c r="AI321" i="18"/>
  <c r="Y329" i="18"/>
  <c r="N329" i="18" s="1"/>
  <c r="W329" i="18" s="1"/>
  <c r="D329" i="18" s="1"/>
  <c r="AF329" i="18"/>
  <c r="AF319" i="18"/>
  <c r="AI329" i="18"/>
  <c r="AK328" i="18"/>
  <c r="AH334" i="18"/>
  <c r="AI315" i="18"/>
  <c r="Y317" i="18"/>
  <c r="N317" i="18" s="1"/>
  <c r="W317" i="18" s="1"/>
  <c r="D317" i="18" s="1"/>
  <c r="AF317" i="18"/>
  <c r="Y319" i="18"/>
  <c r="N319" i="18" s="1"/>
  <c r="W319" i="18" s="1"/>
  <c r="D319" i="18" s="1"/>
  <c r="AJ329" i="18"/>
  <c r="Y334" i="18"/>
  <c r="AF334" i="18"/>
  <c r="AJ334" i="18"/>
  <c r="AI319" i="18"/>
  <c r="Y321" i="18"/>
  <c r="N321" i="18" s="1"/>
  <c r="W321" i="18" s="1"/>
  <c r="D321" i="18" s="1"/>
  <c r="AF321" i="18"/>
  <c r="AI328" i="18"/>
  <c r="AI330" i="18"/>
  <c r="AI333" i="18"/>
  <c r="AJ315" i="18"/>
  <c r="AK316" i="18"/>
  <c r="AJ317" i="18"/>
  <c r="AK318" i="18"/>
  <c r="AJ319" i="18"/>
  <c r="AK320" i="18"/>
  <c r="AJ321" i="18"/>
  <c r="Y328" i="18"/>
  <c r="N328" i="18" s="1"/>
  <c r="W328" i="18" s="1"/>
  <c r="D328" i="18" s="1"/>
  <c r="AF328" i="18"/>
  <c r="Y330" i="18"/>
  <c r="N330" i="18" s="1"/>
  <c r="W330" i="18" s="1"/>
  <c r="D330" i="18" s="1"/>
  <c r="AF330" i="18"/>
  <c r="AJ330" i="18"/>
  <c r="AH316" i="18"/>
  <c r="AH318" i="18"/>
  <c r="AH320" i="18"/>
  <c r="AH322" i="18"/>
  <c r="Y316" i="18"/>
  <c r="N316" i="18" s="1"/>
  <c r="W316" i="18" s="1"/>
  <c r="D316" i="18" s="1"/>
  <c r="AF316" i="18"/>
  <c r="Y318" i="18"/>
  <c r="N318" i="18" s="1"/>
  <c r="W318" i="18" s="1"/>
  <c r="D318" i="18" s="1"/>
  <c r="AF318" i="18"/>
  <c r="Y320" i="18"/>
  <c r="N320" i="18" s="1"/>
  <c r="W320" i="18" s="1"/>
  <c r="D320" i="18" s="1"/>
  <c r="AF320" i="18"/>
  <c r="Y322" i="18"/>
  <c r="N322" i="18" s="1"/>
  <c r="W322" i="18" s="1"/>
  <c r="D322" i="18" s="1"/>
  <c r="AF322" i="18"/>
  <c r="AJ322" i="18"/>
  <c r="AH324" i="18"/>
  <c r="AI323" i="18"/>
  <c r="AI332" i="18"/>
  <c r="AI331" i="18"/>
  <c r="AI308" i="18"/>
  <c r="AK333" i="18"/>
  <c r="AI309" i="18"/>
  <c r="AK308" i="18"/>
  <c r="AI306" i="18"/>
  <c r="AI325" i="18"/>
  <c r="Y311" i="18"/>
  <c r="N311" i="18" s="1"/>
  <c r="W311" i="18" s="1"/>
  <c r="D311" i="18" s="1"/>
  <c r="AI327" i="18"/>
  <c r="AH313" i="18"/>
  <c r="AI312" i="18"/>
  <c r="AI311" i="18"/>
  <c r="AK310" i="18"/>
  <c r="AK326" i="18"/>
  <c r="AI305" i="18"/>
  <c r="AK331" i="18"/>
  <c r="Y331" i="18"/>
  <c r="N331" i="18" s="1"/>
  <c r="W331" i="18" s="1"/>
  <c r="D331" i="18" s="1"/>
  <c r="Y323" i="18"/>
  <c r="N323" i="18" s="1"/>
  <c r="W323" i="18" s="1"/>
  <c r="D323" i="18" s="1"/>
  <c r="Y308" i="18"/>
  <c r="N308" i="18" s="1"/>
  <c r="W308" i="18" s="1"/>
  <c r="D308" i="18" s="1"/>
  <c r="AK306" i="18"/>
  <c r="Y333" i="18"/>
  <c r="N333" i="18" s="1"/>
  <c r="W333" i="18" s="1"/>
  <c r="D333" i="18" s="1"/>
  <c r="Y325" i="18"/>
  <c r="N325" i="18" s="1"/>
  <c r="W325" i="18" s="1"/>
  <c r="D325" i="18" s="1"/>
  <c r="AI314" i="18"/>
  <c r="AI310" i="18"/>
  <c r="AI307" i="18"/>
  <c r="Y332" i="18"/>
  <c r="N332" i="18" s="1"/>
  <c r="W332" i="18" s="1"/>
  <c r="D332" i="18" s="1"/>
  <c r="AG331" i="18"/>
  <c r="AH326" i="18"/>
  <c r="Y326" i="18"/>
  <c r="N326" i="18" s="1"/>
  <c r="W326" i="18" s="1"/>
  <c r="D326" i="18" s="1"/>
  <c r="Y313" i="18"/>
  <c r="N313" i="18" s="1"/>
  <c r="W313" i="18" s="1"/>
  <c r="D313" i="18" s="1"/>
  <c r="Y327" i="18"/>
  <c r="N327" i="18" s="1"/>
  <c r="W327" i="18" s="1"/>
  <c r="D327" i="18" s="1"/>
  <c r="AK324" i="18"/>
  <c r="AG323" i="18"/>
  <c r="AK314" i="18"/>
  <c r="AG313" i="18"/>
  <c r="AK312" i="18"/>
  <c r="AG311" i="18"/>
  <c r="Y309" i="18"/>
  <c r="N309" i="18" s="1"/>
  <c r="W309" i="18" s="1"/>
  <c r="D309" i="18" s="1"/>
  <c r="AG308" i="18"/>
  <c r="Y306" i="18"/>
  <c r="N306" i="18" s="1"/>
  <c r="W306" i="18" s="1"/>
  <c r="D306" i="18" s="1"/>
  <c r="AF333" i="18"/>
  <c r="AF331" i="18"/>
  <c r="AF326" i="18"/>
  <c r="Y307" i="18"/>
  <c r="N307" i="18" s="1"/>
  <c r="W307" i="18" s="1"/>
  <c r="D307" i="18" s="1"/>
  <c r="AK332" i="18"/>
  <c r="AK327" i="18"/>
  <c r="AK325" i="18"/>
  <c r="Y310" i="18"/>
  <c r="N310" i="18" s="1"/>
  <c r="W310" i="18" s="1"/>
  <c r="D310" i="18" s="1"/>
  <c r="AG307" i="18"/>
  <c r="Y305" i="18"/>
  <c r="N305" i="18" s="1"/>
  <c r="W305" i="18" s="1"/>
  <c r="D305" i="18" s="1"/>
  <c r="AF332" i="18"/>
  <c r="AF327" i="18"/>
  <c r="AF325" i="18"/>
  <c r="AF324" i="18"/>
  <c r="Y324" i="18"/>
  <c r="N324" i="18" s="1"/>
  <c r="W324" i="18" s="1"/>
  <c r="D324" i="18" s="1"/>
  <c r="AF314" i="18"/>
  <c r="Y314" i="18"/>
  <c r="N314" i="18" s="1"/>
  <c r="W314" i="18" s="1"/>
  <c r="D314" i="18" s="1"/>
  <c r="AF312" i="18"/>
  <c r="Y312" i="18"/>
  <c r="N312" i="18" s="1"/>
  <c r="W312" i="18" s="1"/>
  <c r="D312" i="18" s="1"/>
  <c r="AF310" i="18"/>
  <c r="AF308" i="18"/>
  <c r="AF306" i="18"/>
  <c r="AK323" i="18"/>
  <c r="AK313" i="18"/>
  <c r="AK311" i="18"/>
  <c r="AK309" i="18"/>
  <c r="AK307" i="18"/>
  <c r="AK305" i="18"/>
  <c r="AF323" i="18"/>
  <c r="AF313" i="18"/>
  <c r="AF311" i="18"/>
  <c r="AF309" i="18"/>
  <c r="AF307" i="18"/>
  <c r="AF305" i="18"/>
  <c r="AP279" i="18"/>
  <c r="AP281" i="18"/>
  <c r="AP277" i="18"/>
  <c r="AP266" i="18"/>
  <c r="AP262" i="18"/>
  <c r="N276" i="18"/>
  <c r="K276" i="18" s="1"/>
  <c r="N267" i="18"/>
  <c r="K267" i="18" s="1"/>
  <c r="N288" i="18"/>
  <c r="K288" i="18" s="1"/>
  <c r="Y271" i="18"/>
  <c r="Z271" i="18" s="1"/>
  <c r="AP271" i="18" s="1"/>
  <c r="N274" i="18"/>
  <c r="K274" i="18" s="1"/>
  <c r="N280" i="18"/>
  <c r="K280" i="18" s="1"/>
  <c r="Y275" i="18"/>
  <c r="Z275" i="18" s="1"/>
  <c r="AP275" i="18" s="1"/>
  <c r="N266" i="18"/>
  <c r="K266" i="18" s="1"/>
  <c r="N270" i="18"/>
  <c r="K270" i="18" s="1"/>
  <c r="Y264" i="18"/>
  <c r="Z264" i="18" s="1"/>
  <c r="AP264" i="18" s="1"/>
  <c r="N286" i="18"/>
  <c r="K286" i="18" s="1"/>
  <c r="N262" i="18"/>
  <c r="K262" i="18" s="1"/>
  <c r="N263" i="18"/>
  <c r="K263" i="18" s="1"/>
  <c r="Y303" i="18"/>
  <c r="Z303" i="18" s="1"/>
  <c r="AP303" i="18" s="1"/>
  <c r="Y268" i="18"/>
  <c r="Z268" i="18" s="1"/>
  <c r="AP268" i="18" s="1"/>
  <c r="Y272" i="18"/>
  <c r="Z272" i="18" s="1"/>
  <c r="AP272" i="18" s="1"/>
  <c r="N278" i="18"/>
  <c r="K278" i="18" s="1"/>
  <c r="N284" i="18"/>
  <c r="K284" i="18" s="1"/>
  <c r="AF262" i="18"/>
  <c r="AF266" i="18"/>
  <c r="N265" i="18"/>
  <c r="K265" i="18" s="1"/>
  <c r="N269" i="18"/>
  <c r="K269" i="18" s="1"/>
  <c r="N273" i="18"/>
  <c r="K273" i="18" s="1"/>
  <c r="N281" i="18"/>
  <c r="K281" i="18" s="1"/>
  <c r="AB283" i="18"/>
  <c r="AQ283" i="18" s="1"/>
  <c r="AB285" i="18"/>
  <c r="AQ285" i="18" s="1"/>
  <c r="AB287" i="18"/>
  <c r="AQ287" i="18" s="1"/>
  <c r="AB289" i="18"/>
  <c r="AQ289" i="18" s="1"/>
  <c r="AG263" i="18"/>
  <c r="AF263" i="18"/>
  <c r="AF280" i="18"/>
  <c r="AG280" i="18"/>
  <c r="AF276" i="18"/>
  <c r="AG276" i="18"/>
  <c r="Z269" i="18"/>
  <c r="AP269" i="18" s="1"/>
  <c r="Z273" i="18"/>
  <c r="AP273" i="18" s="1"/>
  <c r="Z265" i="18"/>
  <c r="AP265" i="18" s="1"/>
  <c r="AG279" i="18"/>
  <c r="AG281" i="18"/>
  <c r="AB262" i="18"/>
  <c r="AQ262" i="18" s="1"/>
  <c r="AB266" i="18"/>
  <c r="AQ266" i="18" s="1"/>
  <c r="N277" i="18"/>
  <c r="Z278" i="18"/>
  <c r="AP278" i="18" s="1"/>
  <c r="N279" i="18"/>
  <c r="Z282" i="18"/>
  <c r="AP282" i="18" s="1"/>
  <c r="AB263" i="18"/>
  <c r="AQ263" i="18" s="1"/>
  <c r="N282" i="18"/>
  <c r="Z267" i="18"/>
  <c r="AP267" i="18" s="1"/>
  <c r="AB276" i="18"/>
  <c r="AQ276" i="18" s="1"/>
  <c r="AG277" i="18"/>
  <c r="AB280" i="18"/>
  <c r="AQ280" i="18" s="1"/>
  <c r="Z270" i="18"/>
  <c r="AP270" i="18" s="1"/>
  <c r="Z274" i="18"/>
  <c r="AP274" i="18" s="1"/>
  <c r="AB277" i="18"/>
  <c r="AQ277" i="18" s="1"/>
  <c r="AB279" i="18"/>
  <c r="AQ279" i="18" s="1"/>
  <c r="AB281" i="18"/>
  <c r="AQ281" i="18" s="1"/>
  <c r="AG286" i="18"/>
  <c r="AF286" i="18"/>
  <c r="Y294" i="18"/>
  <c r="N294" i="18"/>
  <c r="N283" i="18"/>
  <c r="AB284" i="18"/>
  <c r="AQ284" i="18" s="1"/>
  <c r="N285" i="18"/>
  <c r="AB286" i="18"/>
  <c r="AQ286" i="18" s="1"/>
  <c r="N287" i="18"/>
  <c r="AB288" i="18"/>
  <c r="AQ288" i="18" s="1"/>
  <c r="N289" i="18"/>
  <c r="AG284" i="18"/>
  <c r="AF284" i="18"/>
  <c r="AG288" i="18"/>
  <c r="AF288" i="18"/>
  <c r="Y292" i="18"/>
  <c r="N292" i="18"/>
  <c r="Y296" i="18"/>
  <c r="N296" i="18"/>
  <c r="Y298" i="18"/>
  <c r="N298" i="18"/>
  <c r="Y300" i="18"/>
  <c r="N300" i="18"/>
  <c r="Y302" i="18"/>
  <c r="N302" i="18"/>
  <c r="AG283" i="18"/>
  <c r="AF283" i="18"/>
  <c r="AG285" i="18"/>
  <c r="AF285" i="18"/>
  <c r="AG287" i="18"/>
  <c r="AF287" i="18"/>
  <c r="AG289" i="18"/>
  <c r="AF289" i="18"/>
  <c r="Y293" i="18"/>
  <c r="N293" i="18"/>
  <c r="Y295" i="18"/>
  <c r="N295" i="18"/>
  <c r="Y297" i="18"/>
  <c r="N297" i="18"/>
  <c r="Y299" i="18"/>
  <c r="N299" i="18"/>
  <c r="Y301" i="18"/>
  <c r="N301" i="18"/>
  <c r="Y290" i="18"/>
  <c r="N290" i="18"/>
  <c r="Y291" i="18"/>
  <c r="N291" i="18"/>
  <c r="K248" i="18"/>
  <c r="T248" i="18" s="1"/>
  <c r="X248" i="18" s="1"/>
  <c r="E248" i="18" s="1"/>
  <c r="K250" i="18"/>
  <c r="T250" i="18" s="1"/>
  <c r="X250" i="18" s="1"/>
  <c r="E250" i="18" s="1"/>
  <c r="K252" i="18"/>
  <c r="T252" i="18" s="1"/>
  <c r="X252" i="18" s="1"/>
  <c r="E252" i="18" s="1"/>
  <c r="K254" i="18"/>
  <c r="T254" i="18" s="1"/>
  <c r="X254" i="18" s="1"/>
  <c r="E254" i="18" s="1"/>
  <c r="K256" i="18"/>
  <c r="T256" i="18" s="1"/>
  <c r="X256" i="18" s="1"/>
  <c r="E256" i="18" s="1"/>
  <c r="K258" i="18"/>
  <c r="T258" i="18" s="1"/>
  <c r="X258" i="18" s="1"/>
  <c r="E258" i="18" s="1"/>
  <c r="K260" i="18"/>
  <c r="T260" i="18" s="1"/>
  <c r="X260" i="18" s="1"/>
  <c r="E260" i="18" s="1"/>
  <c r="K249" i="18"/>
  <c r="T249" i="18" s="1"/>
  <c r="X249" i="18" s="1"/>
  <c r="E249" i="18" s="1"/>
  <c r="K251" i="18"/>
  <c r="T251" i="18" s="1"/>
  <c r="X251" i="18" s="1"/>
  <c r="E251" i="18" s="1"/>
  <c r="K253" i="18"/>
  <c r="T253" i="18" s="1"/>
  <c r="X253" i="18" s="1"/>
  <c r="E253" i="18" s="1"/>
  <c r="K255" i="18"/>
  <c r="T255" i="18" s="1"/>
  <c r="X255" i="18" s="1"/>
  <c r="E255" i="18" s="1"/>
  <c r="K257" i="18"/>
  <c r="T257" i="18" s="1"/>
  <c r="X257" i="18" s="1"/>
  <c r="E257" i="18" s="1"/>
  <c r="K259" i="18"/>
  <c r="T259" i="18" s="1"/>
  <c r="X259" i="18" s="1"/>
  <c r="E259" i="18" s="1"/>
  <c r="K261" i="18"/>
  <c r="T261" i="18" s="1"/>
  <c r="X261" i="18" s="1"/>
  <c r="E261" i="18" s="1"/>
  <c r="Z249" i="18"/>
  <c r="AB249" i="18" s="1"/>
  <c r="Z252" i="18"/>
  <c r="Z254" i="18"/>
  <c r="Z256" i="18"/>
  <c r="AB256" i="18" s="1"/>
  <c r="Z258" i="18"/>
  <c r="AB258" i="18" s="1"/>
  <c r="Z260" i="18"/>
  <c r="Z250" i="18"/>
  <c r="Z251" i="18"/>
  <c r="Z253" i="18"/>
  <c r="AB253" i="18" s="1"/>
  <c r="Z255" i="18"/>
  <c r="AB255" i="18" s="1"/>
  <c r="Z257" i="18"/>
  <c r="Z259" i="18"/>
  <c r="AB259" i="18" s="1"/>
  <c r="AD259" i="18" s="1"/>
  <c r="Z248" i="18"/>
  <c r="Z261" i="18"/>
  <c r="AB261" i="18" s="1"/>
  <c r="K240" i="18"/>
  <c r="T240" i="18" s="1"/>
  <c r="X240" i="18" s="1"/>
  <c r="E240" i="18" s="1"/>
  <c r="K238" i="18"/>
  <c r="T238" i="18" s="1"/>
  <c r="X238" i="18" s="1"/>
  <c r="E238" i="18" s="1"/>
  <c r="K246" i="18"/>
  <c r="T246" i="18" s="1"/>
  <c r="X246" i="18" s="1"/>
  <c r="E246" i="18" s="1"/>
  <c r="K236" i="18"/>
  <c r="T236" i="18" s="1"/>
  <c r="X236" i="18" s="1"/>
  <c r="E236" i="18" s="1"/>
  <c r="K244" i="18"/>
  <c r="T244" i="18" s="1"/>
  <c r="X244" i="18" s="1"/>
  <c r="E244" i="18" s="1"/>
  <c r="K234" i="18"/>
  <c r="T234" i="18" s="1"/>
  <c r="X234" i="18" s="1"/>
  <c r="E234" i="18" s="1"/>
  <c r="K242" i="18"/>
  <c r="T242" i="18" s="1"/>
  <c r="X242" i="18" s="1"/>
  <c r="E242" i="18" s="1"/>
  <c r="K235" i="18"/>
  <c r="T235" i="18" s="1"/>
  <c r="X235" i="18" s="1"/>
  <c r="E235" i="18" s="1"/>
  <c r="K237" i="18"/>
  <c r="T237" i="18" s="1"/>
  <c r="X237" i="18" s="1"/>
  <c r="E237" i="18" s="1"/>
  <c r="K239" i="18"/>
  <c r="T239" i="18" s="1"/>
  <c r="X239" i="18" s="1"/>
  <c r="E239" i="18" s="1"/>
  <c r="K241" i="18"/>
  <c r="T241" i="18" s="1"/>
  <c r="X241" i="18" s="1"/>
  <c r="E241" i="18" s="1"/>
  <c r="K243" i="18"/>
  <c r="T243" i="18" s="1"/>
  <c r="X243" i="18" s="1"/>
  <c r="E243" i="18" s="1"/>
  <c r="K245" i="18"/>
  <c r="T245" i="18" s="1"/>
  <c r="X245" i="18" s="1"/>
  <c r="E245" i="18" s="1"/>
  <c r="K247" i="18"/>
  <c r="T247" i="18" s="1"/>
  <c r="X247" i="18" s="1"/>
  <c r="E247" i="18" s="1"/>
  <c r="Z234" i="18"/>
  <c r="AB234" i="18" s="1"/>
  <c r="Z236" i="18"/>
  <c r="AB236" i="18" s="1"/>
  <c r="Z238" i="18"/>
  <c r="Z240" i="18"/>
  <c r="Z242" i="18"/>
  <c r="AB242" i="18" s="1"/>
  <c r="Z246" i="18"/>
  <c r="AB246" i="18" s="1"/>
  <c r="Z244" i="18"/>
  <c r="Z235" i="18"/>
  <c r="AB235" i="18" s="1"/>
  <c r="AD235" i="18" s="1"/>
  <c r="Z237" i="18"/>
  <c r="AB237" i="18" s="1"/>
  <c r="Z239" i="18"/>
  <c r="Z241" i="18"/>
  <c r="Z243" i="18"/>
  <c r="AB243" i="18" s="1"/>
  <c r="Z245" i="18"/>
  <c r="AB245" i="18" s="1"/>
  <c r="Z247" i="18"/>
  <c r="K231" i="18"/>
  <c r="K227" i="18"/>
  <c r="K223" i="18"/>
  <c r="K230" i="18"/>
  <c r="T230" i="18" s="1"/>
  <c r="X230" i="18" s="1"/>
  <c r="E230" i="18" s="1"/>
  <c r="K226" i="18"/>
  <c r="T226" i="18" s="1"/>
  <c r="X226" i="18" s="1"/>
  <c r="E226" i="18" s="1"/>
  <c r="K222" i="18"/>
  <c r="T222" i="18" s="1"/>
  <c r="X222" i="18" s="1"/>
  <c r="E222" i="18" s="1"/>
  <c r="K233" i="18"/>
  <c r="T233" i="18" s="1"/>
  <c r="X233" i="18" s="1"/>
  <c r="E233" i="18" s="1"/>
  <c r="K229" i="18"/>
  <c r="T229" i="18" s="1"/>
  <c r="X229" i="18" s="1"/>
  <c r="E229" i="18" s="1"/>
  <c r="K225" i="18"/>
  <c r="T225" i="18" s="1"/>
  <c r="X225" i="18" s="1"/>
  <c r="E225" i="18" s="1"/>
  <c r="K221" i="18"/>
  <c r="T221" i="18" s="1"/>
  <c r="X221" i="18" s="1"/>
  <c r="E221" i="18" s="1"/>
  <c r="K220" i="18"/>
  <c r="T220" i="18" s="1"/>
  <c r="X220" i="18" s="1"/>
  <c r="E220" i="18" s="1"/>
  <c r="Z220" i="18"/>
  <c r="AB220" i="18" s="1"/>
  <c r="AI220" i="18" s="1"/>
  <c r="AB230" i="18"/>
  <c r="AD230" i="18" s="1"/>
  <c r="AB226" i="18"/>
  <c r="AI226" i="18" s="1"/>
  <c r="Z222" i="18"/>
  <c r="AG222" i="18" s="1"/>
  <c r="AG221" i="18"/>
  <c r="AF221" i="18"/>
  <c r="AG229" i="18"/>
  <c r="AF229" i="18"/>
  <c r="AG233" i="18"/>
  <c r="AF233" i="18"/>
  <c r="AG225" i="18"/>
  <c r="AF225" i="18"/>
  <c r="AG230" i="18"/>
  <c r="AG226" i="18"/>
  <c r="AF226" i="18"/>
  <c r="AB233" i="18"/>
  <c r="AD233" i="18" s="1"/>
  <c r="AB229" i="18"/>
  <c r="AB225" i="18"/>
  <c r="AD225" i="18" s="1"/>
  <c r="AB221" i="18"/>
  <c r="Y224" i="18"/>
  <c r="T224" i="18" s="1"/>
  <c r="X224" i="18" s="1"/>
  <c r="E224" i="18" s="1"/>
  <c r="Y232" i="18"/>
  <c r="T232" i="18" s="1"/>
  <c r="X232" i="18" s="1"/>
  <c r="E232" i="18" s="1"/>
  <c r="Y228" i="18"/>
  <c r="T228" i="18" s="1"/>
  <c r="X228" i="18" s="1"/>
  <c r="E228" i="18" s="1"/>
  <c r="Y231" i="18"/>
  <c r="Y227" i="18"/>
  <c r="Y223" i="18"/>
  <c r="K75" i="18"/>
  <c r="W75" i="18" s="1"/>
  <c r="D75" i="18" s="1"/>
  <c r="AI304" i="18"/>
  <c r="Y304" i="18"/>
  <c r="N304" i="18" s="1"/>
  <c r="W304" i="18" s="1"/>
  <c r="D304" i="18" s="1"/>
  <c r="AK304" i="18"/>
  <c r="AF304" i="18"/>
  <c r="K48" i="18"/>
  <c r="W48" i="18" s="1"/>
  <c r="D48" i="18" s="1"/>
  <c r="I48" i="18" s="1"/>
  <c r="W218" i="18"/>
  <c r="D218" i="18" s="1"/>
  <c r="I218" i="18" s="1"/>
  <c r="W217" i="18"/>
  <c r="D217" i="18" s="1"/>
  <c r="I217" i="18" s="1"/>
  <c r="W216" i="18"/>
  <c r="D216" i="18" s="1"/>
  <c r="I216" i="18" s="1"/>
  <c r="W215" i="18"/>
  <c r="D215" i="18" s="1"/>
  <c r="I215" i="18" s="1"/>
  <c r="W214" i="18"/>
  <c r="D214" i="18" s="1"/>
  <c r="I214" i="18" s="1"/>
  <c r="W213" i="18"/>
  <c r="D213" i="18" s="1"/>
  <c r="I213" i="18" s="1"/>
  <c r="W212" i="18"/>
  <c r="D212" i="18" s="1"/>
  <c r="I212" i="18" s="1"/>
  <c r="W211" i="18"/>
  <c r="D211" i="18" s="1"/>
  <c r="I211" i="18" s="1"/>
  <c r="W210" i="18"/>
  <c r="D210" i="18" s="1"/>
  <c r="I210" i="18" s="1"/>
  <c r="W209" i="18"/>
  <c r="D209" i="18" s="1"/>
  <c r="I209" i="18" s="1"/>
  <c r="W208" i="18"/>
  <c r="D208" i="18" s="1"/>
  <c r="I208" i="18" s="1"/>
  <c r="W207" i="18"/>
  <c r="D207" i="18" s="1"/>
  <c r="I207" i="18" s="1"/>
  <c r="W206" i="18"/>
  <c r="D206" i="18" s="1"/>
  <c r="I206" i="18" s="1"/>
  <c r="W205" i="18"/>
  <c r="D205" i="18" s="1"/>
  <c r="I205" i="18" s="1"/>
  <c r="W204" i="18"/>
  <c r="D204" i="18" s="1"/>
  <c r="I204" i="18" s="1"/>
  <c r="W203" i="18"/>
  <c r="D203" i="18" s="1"/>
  <c r="I203" i="18" s="1"/>
  <c r="W202" i="18"/>
  <c r="D202" i="18" s="1"/>
  <c r="I202" i="18" s="1"/>
  <c r="W201" i="18"/>
  <c r="D201" i="18" s="1"/>
  <c r="I201" i="18" s="1"/>
  <c r="W200" i="18"/>
  <c r="D200" i="18" s="1"/>
  <c r="I200" i="18" s="1"/>
  <c r="W199" i="18"/>
  <c r="D199" i="18" s="1"/>
  <c r="I199" i="18" s="1"/>
  <c r="W198" i="18"/>
  <c r="D198" i="18" s="1"/>
  <c r="I198" i="18" s="1"/>
  <c r="W197" i="18"/>
  <c r="D197" i="18" s="1"/>
  <c r="I197" i="18" s="1"/>
  <c r="W196" i="18"/>
  <c r="D196" i="18" s="1"/>
  <c r="I196" i="18" s="1"/>
  <c r="W195" i="18"/>
  <c r="D195" i="18" s="1"/>
  <c r="I195" i="18" s="1"/>
  <c r="W194" i="18"/>
  <c r="D194" i="18" s="1"/>
  <c r="I194" i="18" s="1"/>
  <c r="W193" i="18"/>
  <c r="D193" i="18" s="1"/>
  <c r="I193" i="18" s="1"/>
  <c r="W192" i="18"/>
  <c r="D192" i="18" s="1"/>
  <c r="I192" i="18" s="1"/>
  <c r="W191" i="18"/>
  <c r="D191" i="18" s="1"/>
  <c r="I191" i="18" s="1"/>
  <c r="W190" i="18"/>
  <c r="D190" i="18" s="1"/>
  <c r="I190" i="18" s="1"/>
  <c r="W189" i="18"/>
  <c r="D189" i="18" s="1"/>
  <c r="I189" i="18" s="1"/>
  <c r="W188" i="18"/>
  <c r="D188" i="18" s="1"/>
  <c r="I188" i="18" s="1"/>
  <c r="W187" i="18"/>
  <c r="D187" i="18" s="1"/>
  <c r="I187" i="18" s="1"/>
  <c r="W186" i="18"/>
  <c r="D186" i="18" s="1"/>
  <c r="I186" i="18" s="1"/>
  <c r="W185" i="18"/>
  <c r="D185" i="18" s="1"/>
  <c r="I185" i="18" s="1"/>
  <c r="W184" i="18"/>
  <c r="D184" i="18" s="1"/>
  <c r="I184" i="18" s="1"/>
  <c r="W183" i="18"/>
  <c r="D183" i="18" s="1"/>
  <c r="I183" i="18" s="1"/>
  <c r="W182" i="18"/>
  <c r="D182" i="18" s="1"/>
  <c r="I182" i="18" s="1"/>
  <c r="W181" i="18"/>
  <c r="D181" i="18" s="1"/>
  <c r="I181" i="18" s="1"/>
  <c r="W180" i="18"/>
  <c r="D180" i="18" s="1"/>
  <c r="I180" i="18" s="1"/>
  <c r="W179" i="18"/>
  <c r="D179" i="18" s="1"/>
  <c r="I179" i="18" s="1"/>
  <c r="W178" i="18"/>
  <c r="D178" i="18" s="1"/>
  <c r="I178" i="18" s="1"/>
  <c r="W177" i="18"/>
  <c r="D177" i="18" s="1"/>
  <c r="I177" i="18" s="1"/>
  <c r="W176" i="18"/>
  <c r="D176" i="18" s="1"/>
  <c r="I176" i="18" s="1"/>
  <c r="W175" i="18"/>
  <c r="D175" i="18" s="1"/>
  <c r="I175" i="18" s="1"/>
  <c r="W174" i="18"/>
  <c r="D174" i="18" s="1"/>
  <c r="I174" i="18" s="1"/>
  <c r="W173" i="18"/>
  <c r="D173" i="18" s="1"/>
  <c r="I173" i="18" s="1"/>
  <c r="W172" i="18"/>
  <c r="D172" i="18" s="1"/>
  <c r="I172" i="18" s="1"/>
  <c r="W171" i="18"/>
  <c r="D171" i="18" s="1"/>
  <c r="I171" i="18" s="1"/>
  <c r="W170" i="18"/>
  <c r="D170" i="18" s="1"/>
  <c r="I170" i="18" s="1"/>
  <c r="W169" i="18"/>
  <c r="D169" i="18" s="1"/>
  <c r="I169" i="18" s="1"/>
  <c r="X163" i="18"/>
  <c r="E163" i="18" s="1"/>
  <c r="I163" i="18" s="1"/>
  <c r="N168" i="18"/>
  <c r="X156" i="18"/>
  <c r="E156" i="18" s="1"/>
  <c r="X143" i="18"/>
  <c r="E143" i="18" s="1"/>
  <c r="I143" i="18" s="1"/>
  <c r="X167" i="18"/>
  <c r="E167" i="18" s="1"/>
  <c r="I167" i="18" s="1"/>
  <c r="N164" i="18"/>
  <c r="X151" i="18"/>
  <c r="E151" i="18" s="1"/>
  <c r="X148" i="18"/>
  <c r="E148" i="18" s="1"/>
  <c r="X131" i="18"/>
  <c r="E131" i="18" s="1"/>
  <c r="W166" i="18"/>
  <c r="D166" i="18" s="1"/>
  <c r="W159" i="18"/>
  <c r="D159" i="18" s="1"/>
  <c r="W165" i="18"/>
  <c r="D165" i="18" s="1"/>
  <c r="W162" i="18"/>
  <c r="D162" i="18" s="1"/>
  <c r="W161" i="18"/>
  <c r="D161" i="18" s="1"/>
  <c r="X159" i="18"/>
  <c r="E159" i="18" s="1"/>
  <c r="X147" i="18"/>
  <c r="E147" i="18" s="1"/>
  <c r="I147" i="18" s="1"/>
  <c r="X166" i="18"/>
  <c r="E166" i="18" s="1"/>
  <c r="X162" i="18"/>
  <c r="E162" i="18" s="1"/>
  <c r="X152" i="18"/>
  <c r="E152" i="18" s="1"/>
  <c r="X165" i="18"/>
  <c r="E165" i="18" s="1"/>
  <c r="X161" i="18"/>
  <c r="E161" i="18" s="1"/>
  <c r="W151" i="18"/>
  <c r="D151" i="18" s="1"/>
  <c r="N139" i="18"/>
  <c r="N160" i="18"/>
  <c r="N144" i="18"/>
  <c r="N155" i="18"/>
  <c r="W150" i="18"/>
  <c r="D150" i="18" s="1"/>
  <c r="W149" i="18"/>
  <c r="D149" i="18" s="1"/>
  <c r="W146" i="18"/>
  <c r="D146" i="18" s="1"/>
  <c r="W153" i="18"/>
  <c r="D153" i="18" s="1"/>
  <c r="W158" i="18"/>
  <c r="D158" i="18" s="1"/>
  <c r="W145" i="18"/>
  <c r="D145" i="18" s="1"/>
  <c r="W142" i="18"/>
  <c r="D142" i="18" s="1"/>
  <c r="W157" i="18"/>
  <c r="D157" i="18" s="1"/>
  <c r="W154" i="18"/>
  <c r="D154" i="18" s="1"/>
  <c r="W141" i="18"/>
  <c r="D141" i="18" s="1"/>
  <c r="N126" i="18"/>
  <c r="W126" i="18" s="1"/>
  <c r="D126" i="18" s="1"/>
  <c r="I126" i="18" s="1"/>
  <c r="W156" i="18"/>
  <c r="D156" i="18" s="1"/>
  <c r="W152" i="18"/>
  <c r="D152" i="18" s="1"/>
  <c r="W148" i="18"/>
  <c r="D148" i="18" s="1"/>
  <c r="I148" i="18" s="1"/>
  <c r="W144" i="18"/>
  <c r="D144" i="18" s="1"/>
  <c r="I144" i="18" s="1"/>
  <c r="X158" i="18"/>
  <c r="E158" i="18" s="1"/>
  <c r="X154" i="18"/>
  <c r="E154" i="18" s="1"/>
  <c r="X150" i="18"/>
  <c r="E150" i="18" s="1"/>
  <c r="X146" i="18"/>
  <c r="E146" i="18" s="1"/>
  <c r="X142" i="18"/>
  <c r="E142" i="18" s="1"/>
  <c r="X130" i="18"/>
  <c r="E130" i="18" s="1"/>
  <c r="I130" i="18" s="1"/>
  <c r="X157" i="18"/>
  <c r="E157" i="18" s="1"/>
  <c r="X153" i="18"/>
  <c r="E153" i="18" s="1"/>
  <c r="X149" i="18"/>
  <c r="E149" i="18" s="1"/>
  <c r="X145" i="18"/>
  <c r="E145" i="18" s="1"/>
  <c r="X141" i="18"/>
  <c r="E141" i="18" s="1"/>
  <c r="X136" i="18"/>
  <c r="E136" i="18" s="1"/>
  <c r="N127" i="18"/>
  <c r="W127" i="18" s="1"/>
  <c r="D127" i="18" s="1"/>
  <c r="I127" i="18" s="1"/>
  <c r="W136" i="18"/>
  <c r="D136" i="18" s="1"/>
  <c r="N140" i="18"/>
  <c r="N135" i="18"/>
  <c r="N123" i="18"/>
  <c r="N122" i="18"/>
  <c r="W138" i="18"/>
  <c r="D138" i="18" s="1"/>
  <c r="W128" i="18"/>
  <c r="D128" i="18" s="1"/>
  <c r="W125" i="18"/>
  <c r="D125" i="18" s="1"/>
  <c r="W137" i="18"/>
  <c r="D137" i="18" s="1"/>
  <c r="W134" i="18"/>
  <c r="D134" i="18" s="1"/>
  <c r="W124" i="18"/>
  <c r="D124" i="18" s="1"/>
  <c r="W121" i="18"/>
  <c r="D121" i="18" s="1"/>
  <c r="W132" i="18"/>
  <c r="D132" i="18" s="1"/>
  <c r="W129" i="18"/>
  <c r="D129" i="18" s="1"/>
  <c r="W133" i="18"/>
  <c r="D133" i="18" s="1"/>
  <c r="W120" i="18"/>
  <c r="D120" i="18" s="1"/>
  <c r="W139" i="18"/>
  <c r="D139" i="18" s="1"/>
  <c r="I139" i="18" s="1"/>
  <c r="X138" i="18"/>
  <c r="E138" i="18" s="1"/>
  <c r="X134" i="18"/>
  <c r="E134" i="18" s="1"/>
  <c r="W131" i="18"/>
  <c r="D131" i="18" s="1"/>
  <c r="X137" i="18"/>
  <c r="E137" i="18" s="1"/>
  <c r="X133" i="18"/>
  <c r="E133" i="18" s="1"/>
  <c r="X129" i="18"/>
  <c r="E129" i="18" s="1"/>
  <c r="X125" i="18"/>
  <c r="E125" i="18" s="1"/>
  <c r="X121" i="18"/>
  <c r="E121" i="18" s="1"/>
  <c r="X132" i="18"/>
  <c r="E132" i="18" s="1"/>
  <c r="X128" i="18"/>
  <c r="E128" i="18" s="1"/>
  <c r="X124" i="18"/>
  <c r="E124" i="18" s="1"/>
  <c r="X120" i="18"/>
  <c r="E120" i="18" s="1"/>
  <c r="W119" i="18"/>
  <c r="D119" i="18" s="1"/>
  <c r="X119" i="18"/>
  <c r="E119" i="18" s="1"/>
  <c r="K49" i="18"/>
  <c r="W49" i="18" s="1"/>
  <c r="D49" i="18" s="1"/>
  <c r="I49" i="18" s="1"/>
  <c r="K28" i="18"/>
  <c r="W28" i="18" s="1"/>
  <c r="D28" i="18" s="1"/>
  <c r="I28" i="18" s="1"/>
  <c r="K25" i="18"/>
  <c r="W25" i="18" s="1"/>
  <c r="D25" i="18" s="1"/>
  <c r="I25" i="18" s="1"/>
  <c r="K11" i="18"/>
  <c r="W11" i="18" s="1"/>
  <c r="D11" i="18" s="1"/>
  <c r="I11" i="18" s="1"/>
  <c r="T61" i="18"/>
  <c r="X61" i="18" s="1"/>
  <c r="E61" i="18" s="1"/>
  <c r="T63" i="18"/>
  <c r="X63" i="18" s="1"/>
  <c r="E63" i="18" s="1"/>
  <c r="T65" i="18"/>
  <c r="X65" i="18" s="1"/>
  <c r="E65" i="18" s="1"/>
  <c r="T67" i="18"/>
  <c r="X67" i="18" s="1"/>
  <c r="E67" i="18" s="1"/>
  <c r="T70" i="18"/>
  <c r="X70" i="18" s="1"/>
  <c r="E70" i="18" s="1"/>
  <c r="T73" i="18"/>
  <c r="X73" i="18" s="1"/>
  <c r="E73" i="18" s="1"/>
  <c r="T77" i="18"/>
  <c r="X77" i="18" s="1"/>
  <c r="E77" i="18" s="1"/>
  <c r="T87" i="18"/>
  <c r="X87" i="18" s="1"/>
  <c r="E87" i="18" s="1"/>
  <c r="T89" i="18"/>
  <c r="X89" i="18" s="1"/>
  <c r="E89" i="18" s="1"/>
  <c r="T95" i="18"/>
  <c r="X95" i="18" s="1"/>
  <c r="E95" i="18" s="1"/>
  <c r="T97" i="18"/>
  <c r="X97" i="18" s="1"/>
  <c r="E97" i="18" s="1"/>
  <c r="T99" i="18"/>
  <c r="X99" i="18" s="1"/>
  <c r="E99" i="18" s="1"/>
  <c r="T101" i="18"/>
  <c r="X101" i="18" s="1"/>
  <c r="E101" i="18" s="1"/>
  <c r="K14" i="18"/>
  <c r="W14" i="18" s="1"/>
  <c r="D14" i="18" s="1"/>
  <c r="I14" i="18" s="1"/>
  <c r="T60" i="18"/>
  <c r="X60" i="18" s="1"/>
  <c r="E60" i="18" s="1"/>
  <c r="T62" i="18"/>
  <c r="X62" i="18" s="1"/>
  <c r="E62" i="18" s="1"/>
  <c r="T64" i="18"/>
  <c r="X64" i="18" s="1"/>
  <c r="E64" i="18" s="1"/>
  <c r="T66" i="18"/>
  <c r="X66" i="18" s="1"/>
  <c r="E66" i="18" s="1"/>
  <c r="T68" i="18"/>
  <c r="X68" i="18" s="1"/>
  <c r="E68" i="18" s="1"/>
  <c r="T71" i="18"/>
  <c r="X71" i="18" s="1"/>
  <c r="E71" i="18" s="1"/>
  <c r="T74" i="18"/>
  <c r="X74" i="18" s="1"/>
  <c r="E74" i="18" s="1"/>
  <c r="T76" i="18"/>
  <c r="X76" i="18" s="1"/>
  <c r="E76" i="18" s="1"/>
  <c r="T78" i="18"/>
  <c r="X78" i="18" s="1"/>
  <c r="E78" i="18" s="1"/>
  <c r="T80" i="18"/>
  <c r="X80" i="18" s="1"/>
  <c r="E80" i="18" s="1"/>
  <c r="T82" i="18"/>
  <c r="X82" i="18" s="1"/>
  <c r="E82" i="18" s="1"/>
  <c r="T85" i="18"/>
  <c r="X85" i="18" s="1"/>
  <c r="E85" i="18" s="1"/>
  <c r="T96" i="18"/>
  <c r="X96" i="18" s="1"/>
  <c r="E96" i="18" s="1"/>
  <c r="T98" i="18"/>
  <c r="X98" i="18" s="1"/>
  <c r="E98" i="18" s="1"/>
  <c r="T100" i="18"/>
  <c r="X100" i="18" s="1"/>
  <c r="E100" i="18" s="1"/>
  <c r="T102" i="18"/>
  <c r="X102" i="18" s="1"/>
  <c r="E102" i="18" s="1"/>
  <c r="T104" i="18"/>
  <c r="X104" i="18" s="1"/>
  <c r="E104" i="18" s="1"/>
  <c r="T109" i="18"/>
  <c r="X109" i="18" s="1"/>
  <c r="E109" i="18" s="1"/>
  <c r="W86" i="18"/>
  <c r="D86" i="18" s="1"/>
  <c r="T86" i="18"/>
  <c r="X86" i="18" s="1"/>
  <c r="E86" i="18" s="1"/>
  <c r="W83" i="18"/>
  <c r="D83" i="18" s="1"/>
  <c r="T83" i="18"/>
  <c r="X83" i="18" s="1"/>
  <c r="E83" i="18" s="1"/>
  <c r="W72" i="18"/>
  <c r="D72" i="18" s="1"/>
  <c r="T72" i="18"/>
  <c r="X72" i="18" s="1"/>
  <c r="E72" i="18" s="1"/>
  <c r="W69" i="18"/>
  <c r="D69" i="18" s="1"/>
  <c r="T69" i="18"/>
  <c r="X69" i="18" s="1"/>
  <c r="E69" i="18" s="1"/>
  <c r="T107" i="18"/>
  <c r="X107" i="18" s="1"/>
  <c r="E107" i="18" s="1"/>
  <c r="W107" i="18"/>
  <c r="D107" i="18" s="1"/>
  <c r="W108" i="18"/>
  <c r="D108" i="18" s="1"/>
  <c r="T108" i="18"/>
  <c r="X108" i="18" s="1"/>
  <c r="E108" i="18" s="1"/>
  <c r="W106" i="18"/>
  <c r="D106" i="18" s="1"/>
  <c r="T106" i="18"/>
  <c r="X106" i="18" s="1"/>
  <c r="E106" i="18" s="1"/>
  <c r="K19" i="18"/>
  <c r="W19" i="18" s="1"/>
  <c r="D19" i="18" s="1"/>
  <c r="I19" i="18" s="1"/>
  <c r="K23" i="18"/>
  <c r="W23" i="18" s="1"/>
  <c r="D23" i="18" s="1"/>
  <c r="I23" i="18" s="1"/>
  <c r="K29" i="18"/>
  <c r="W29" i="18" s="1"/>
  <c r="D29" i="18" s="1"/>
  <c r="I29" i="18" s="1"/>
  <c r="K47" i="18"/>
  <c r="W47" i="18" s="1"/>
  <c r="D47" i="18" s="1"/>
  <c r="I47" i="18" s="1"/>
  <c r="T105" i="18"/>
  <c r="X105" i="18" s="1"/>
  <c r="E105" i="18" s="1"/>
  <c r="K37" i="18"/>
  <c r="W37" i="18" s="1"/>
  <c r="D37" i="18" s="1"/>
  <c r="I37" i="18" s="1"/>
  <c r="K33" i="18"/>
  <c r="W33" i="18" s="1"/>
  <c r="D33" i="18" s="1"/>
  <c r="I33" i="18" s="1"/>
  <c r="K31" i="18"/>
  <c r="W31" i="18" s="1"/>
  <c r="D31" i="18" s="1"/>
  <c r="I31" i="18" s="1"/>
  <c r="W111" i="18"/>
  <c r="D111" i="18" s="1"/>
  <c r="W113" i="18"/>
  <c r="D113" i="18" s="1"/>
  <c r="W115" i="18"/>
  <c r="D115" i="18" s="1"/>
  <c r="W117" i="18"/>
  <c r="D117" i="18" s="1"/>
  <c r="W110" i="18"/>
  <c r="D110" i="18" s="1"/>
  <c r="W112" i="18"/>
  <c r="D112" i="18" s="1"/>
  <c r="W114" i="18"/>
  <c r="D114" i="18" s="1"/>
  <c r="W116" i="18"/>
  <c r="D116" i="18" s="1"/>
  <c r="W118" i="18"/>
  <c r="D118" i="18" s="1"/>
  <c r="W105" i="18"/>
  <c r="D105" i="18" s="1"/>
  <c r="W101" i="18"/>
  <c r="D101" i="18" s="1"/>
  <c r="I101" i="18" s="1"/>
  <c r="W99" i="18"/>
  <c r="D99" i="18" s="1"/>
  <c r="W97" i="18"/>
  <c r="D97" i="18" s="1"/>
  <c r="W95" i="18"/>
  <c r="D95" i="18" s="1"/>
  <c r="W89" i="18"/>
  <c r="D89" i="18" s="1"/>
  <c r="W87" i="18"/>
  <c r="D87" i="18" s="1"/>
  <c r="W77" i="18"/>
  <c r="D77" i="18" s="1"/>
  <c r="W73" i="18"/>
  <c r="D73" i="18" s="1"/>
  <c r="W109" i="18"/>
  <c r="D109" i="18" s="1"/>
  <c r="W104" i="18"/>
  <c r="D104" i="18" s="1"/>
  <c r="W102" i="18"/>
  <c r="D102" i="18" s="1"/>
  <c r="W100" i="18"/>
  <c r="D100" i="18" s="1"/>
  <c r="W98" i="18"/>
  <c r="D98" i="18" s="1"/>
  <c r="W96" i="18"/>
  <c r="D96" i="18" s="1"/>
  <c r="W85" i="18"/>
  <c r="D85" i="18" s="1"/>
  <c r="W82" i="18"/>
  <c r="D82" i="18" s="1"/>
  <c r="W80" i="18"/>
  <c r="D80" i="18" s="1"/>
  <c r="W78" i="18"/>
  <c r="D78" i="18" s="1"/>
  <c r="W76" i="18"/>
  <c r="D76" i="18" s="1"/>
  <c r="W74" i="18"/>
  <c r="D74" i="18" s="1"/>
  <c r="W71" i="18"/>
  <c r="D71" i="18" s="1"/>
  <c r="W63" i="18"/>
  <c r="D63" i="18" s="1"/>
  <c r="W67" i="18"/>
  <c r="D67" i="18" s="1"/>
  <c r="W70" i="18"/>
  <c r="D70" i="18" s="1"/>
  <c r="W66" i="18"/>
  <c r="D66" i="18" s="1"/>
  <c r="W62" i="18"/>
  <c r="D62" i="18" s="1"/>
  <c r="W65" i="18"/>
  <c r="D65" i="18" s="1"/>
  <c r="W61" i="18"/>
  <c r="D61" i="18" s="1"/>
  <c r="T110" i="18"/>
  <c r="X110" i="18" s="1"/>
  <c r="E110" i="18" s="1"/>
  <c r="T114" i="18"/>
  <c r="X114" i="18" s="1"/>
  <c r="E114" i="18" s="1"/>
  <c r="T118" i="18"/>
  <c r="X118" i="18" s="1"/>
  <c r="E118" i="18" s="1"/>
  <c r="W68" i="18"/>
  <c r="D68" i="18" s="1"/>
  <c r="W64" i="18"/>
  <c r="D64" i="18" s="1"/>
  <c r="W60" i="18"/>
  <c r="D60" i="18" s="1"/>
  <c r="T91" i="18"/>
  <c r="X91" i="18" s="1"/>
  <c r="E91" i="18" s="1"/>
  <c r="I91" i="18" s="1"/>
  <c r="T93" i="18"/>
  <c r="X93" i="18" s="1"/>
  <c r="E93" i="18" s="1"/>
  <c r="I93" i="18" s="1"/>
  <c r="T88" i="18"/>
  <c r="X88" i="18" s="1"/>
  <c r="E88" i="18" s="1"/>
  <c r="I88" i="18" s="1"/>
  <c r="T103" i="18"/>
  <c r="X103" i="18" s="1"/>
  <c r="E103" i="18" s="1"/>
  <c r="I103" i="18" s="1"/>
  <c r="T79" i="18"/>
  <c r="X79" i="18" s="1"/>
  <c r="E79" i="18" s="1"/>
  <c r="I79" i="18" s="1"/>
  <c r="T81" i="18"/>
  <c r="X81" i="18" s="1"/>
  <c r="E81" i="18" s="1"/>
  <c r="I81" i="18" s="1"/>
  <c r="T84" i="18"/>
  <c r="X84" i="18" s="1"/>
  <c r="E84" i="18" s="1"/>
  <c r="I84" i="18" s="1"/>
  <c r="T90" i="18"/>
  <c r="X90" i="18" s="1"/>
  <c r="E90" i="18" s="1"/>
  <c r="I90" i="18" s="1"/>
  <c r="T92" i="18"/>
  <c r="X92" i="18" s="1"/>
  <c r="E92" i="18" s="1"/>
  <c r="I92" i="18" s="1"/>
  <c r="T94" i="18"/>
  <c r="X94" i="18" s="1"/>
  <c r="E94" i="18" s="1"/>
  <c r="I94" i="18" s="1"/>
  <c r="T111" i="18"/>
  <c r="X111" i="18" s="1"/>
  <c r="E111" i="18" s="1"/>
  <c r="T113" i="18"/>
  <c r="X113" i="18" s="1"/>
  <c r="E113" i="18" s="1"/>
  <c r="T115" i="18"/>
  <c r="X115" i="18" s="1"/>
  <c r="E115" i="18" s="1"/>
  <c r="T117" i="18"/>
  <c r="X117" i="18" s="1"/>
  <c r="E117" i="18" s="1"/>
  <c r="T112" i="18"/>
  <c r="X112" i="18" s="1"/>
  <c r="E112" i="18" s="1"/>
  <c r="T116" i="18"/>
  <c r="X116" i="18" s="1"/>
  <c r="E116" i="18" s="1"/>
  <c r="K17" i="18"/>
  <c r="W17" i="18" s="1"/>
  <c r="D17" i="18" s="1"/>
  <c r="I17" i="18" s="1"/>
  <c r="K21" i="18"/>
  <c r="W21" i="18" s="1"/>
  <c r="D21" i="18" s="1"/>
  <c r="I21" i="18" s="1"/>
  <c r="K26" i="18"/>
  <c r="W26" i="18" s="1"/>
  <c r="D26" i="18" s="1"/>
  <c r="I26" i="18" s="1"/>
  <c r="K45" i="18"/>
  <c r="W45" i="18" s="1"/>
  <c r="D45" i="18" s="1"/>
  <c r="I45" i="18" s="1"/>
  <c r="K50" i="18"/>
  <c r="W50" i="18" s="1"/>
  <c r="D50" i="18" s="1"/>
  <c r="I50" i="18" s="1"/>
  <c r="K16" i="18"/>
  <c r="W16" i="18" s="1"/>
  <c r="D16" i="18" s="1"/>
  <c r="I16" i="18" s="1"/>
  <c r="K20" i="18"/>
  <c r="W20" i="18" s="1"/>
  <c r="D20" i="18" s="1"/>
  <c r="I20" i="18" s="1"/>
  <c r="K24" i="18"/>
  <c r="W24" i="18" s="1"/>
  <c r="D24" i="18" s="1"/>
  <c r="I24" i="18" s="1"/>
  <c r="K42" i="18"/>
  <c r="W42" i="18" s="1"/>
  <c r="D42" i="18" s="1"/>
  <c r="I42" i="18" s="1"/>
  <c r="K44" i="18"/>
  <c r="W44" i="18" s="1"/>
  <c r="D44" i="18" s="1"/>
  <c r="I44" i="18" s="1"/>
  <c r="K8" i="18"/>
  <c r="W8" i="18" s="1"/>
  <c r="D8" i="18" s="1"/>
  <c r="K18" i="18"/>
  <c r="W18" i="18" s="1"/>
  <c r="D18" i="18" s="1"/>
  <c r="I18" i="18" s="1"/>
  <c r="K22" i="18"/>
  <c r="W22" i="18" s="1"/>
  <c r="D22" i="18" s="1"/>
  <c r="I22" i="18" s="1"/>
  <c r="K27" i="18"/>
  <c r="W27" i="18" s="1"/>
  <c r="D27" i="18" s="1"/>
  <c r="I27" i="18" s="1"/>
  <c r="K58" i="18"/>
  <c r="W58" i="18" s="1"/>
  <c r="D58" i="18" s="1"/>
  <c r="K54" i="18"/>
  <c r="W54" i="18" s="1"/>
  <c r="D54" i="18" s="1"/>
  <c r="X51" i="18"/>
  <c r="E51" i="18" s="1"/>
  <c r="K51" i="18"/>
  <c r="W51" i="18" s="1"/>
  <c r="D51" i="18" s="1"/>
  <c r="K52" i="18"/>
  <c r="W52" i="18" s="1"/>
  <c r="D52" i="18" s="1"/>
  <c r="K57" i="18"/>
  <c r="W57" i="18" s="1"/>
  <c r="D57" i="18" s="1"/>
  <c r="K53" i="18"/>
  <c r="W53" i="18" s="1"/>
  <c r="D53" i="18" s="1"/>
  <c r="X58" i="18"/>
  <c r="E58" i="18" s="1"/>
  <c r="X54" i="18"/>
  <c r="E54" i="18" s="1"/>
  <c r="X57" i="18"/>
  <c r="E57" i="18" s="1"/>
  <c r="X53" i="18"/>
  <c r="E53" i="18" s="1"/>
  <c r="R59" i="18"/>
  <c r="R55" i="18"/>
  <c r="K46" i="18"/>
  <c r="W46" i="18" s="1"/>
  <c r="D46" i="18" s="1"/>
  <c r="I46" i="18" s="1"/>
  <c r="N43" i="18"/>
  <c r="K43" i="18" s="1"/>
  <c r="W43" i="18" s="1"/>
  <c r="D43" i="18" s="1"/>
  <c r="I43" i="18" s="1"/>
  <c r="K40" i="18"/>
  <c r="W40" i="18" s="1"/>
  <c r="D40" i="18" s="1"/>
  <c r="I40" i="18" s="1"/>
  <c r="K34" i="18"/>
  <c r="W34" i="18" s="1"/>
  <c r="D34" i="18" s="1"/>
  <c r="I34" i="18" s="1"/>
  <c r="K32" i="18"/>
  <c r="W32" i="18" s="1"/>
  <c r="D32" i="18" s="1"/>
  <c r="I32" i="18" s="1"/>
  <c r="K39" i="18"/>
  <c r="W39" i="18" s="1"/>
  <c r="D39" i="18" s="1"/>
  <c r="I39" i="18" s="1"/>
  <c r="K41" i="18"/>
  <c r="W41" i="18" s="1"/>
  <c r="D41" i="18" s="1"/>
  <c r="I41" i="18" s="1"/>
  <c r="K36" i="18"/>
  <c r="W36" i="18" s="1"/>
  <c r="D36" i="18" s="1"/>
  <c r="I36" i="18" s="1"/>
  <c r="K38" i="18"/>
  <c r="W38" i="18" s="1"/>
  <c r="D38" i="18" s="1"/>
  <c r="I38" i="18" s="1"/>
  <c r="K35" i="18"/>
  <c r="W35" i="18" s="1"/>
  <c r="D35" i="18" s="1"/>
  <c r="I35" i="18" s="1"/>
  <c r="K30" i="18"/>
  <c r="W30" i="18" s="1"/>
  <c r="D30" i="18" s="1"/>
  <c r="I30" i="18" s="1"/>
  <c r="N4" i="18"/>
  <c r="K4" i="18" s="1"/>
  <c r="W4" i="18" s="1"/>
  <c r="D4" i="18" s="1"/>
  <c r="I4" i="18" s="1"/>
  <c r="K7" i="18"/>
  <c r="W7" i="18" s="1"/>
  <c r="D7" i="18" s="1"/>
  <c r="I7" i="18" s="1"/>
  <c r="K5" i="18"/>
  <c r="W5" i="18" s="1"/>
  <c r="D5" i="18" s="1"/>
  <c r="K6" i="18"/>
  <c r="W6" i="18" s="1"/>
  <c r="D6" i="18" s="1"/>
  <c r="I6" i="18" s="1"/>
  <c r="K3" i="18"/>
  <c r="W3" i="18" s="1"/>
  <c r="D3" i="18" s="1"/>
  <c r="K12" i="18"/>
  <c r="W12" i="18" s="1"/>
  <c r="D12" i="18" s="1"/>
  <c r="I12" i="18" s="1"/>
  <c r="N2" i="18"/>
  <c r="R56" i="18"/>
  <c r="K56" i="18" s="1"/>
  <c r="W56" i="18" s="1"/>
  <c r="D56" i="18" s="1"/>
  <c r="I56" i="18" s="1"/>
  <c r="R10" i="18"/>
  <c r="K10" i="18" s="1"/>
  <c r="W10" i="18" s="1"/>
  <c r="D10" i="18" s="1"/>
  <c r="I10" i="18" s="1"/>
  <c r="X5" i="18"/>
  <c r="E5" i="18" s="1"/>
  <c r="X52" i="18"/>
  <c r="E52" i="18" s="1"/>
  <c r="R9" i="18"/>
  <c r="R15" i="18"/>
  <c r="X3" i="18"/>
  <c r="E3" i="18" s="1"/>
  <c r="R2" i="18"/>
  <c r="R13" i="18"/>
  <c r="X8" i="18"/>
  <c r="E8" i="18" s="1"/>
  <c r="W1105" i="2"/>
  <c r="BH1105" i="2"/>
  <c r="F1105" i="2" s="1"/>
  <c r="S1105" i="2" s="1"/>
  <c r="BJ1105" i="2"/>
  <c r="H1105" i="2" s="1"/>
  <c r="Y1105" i="2" s="1"/>
  <c r="BH1106" i="2"/>
  <c r="BJ1106" i="2"/>
  <c r="I1106" i="2" s="1"/>
  <c r="AC1105" i="2" s="1"/>
  <c r="W1089" i="2"/>
  <c r="BH1089" i="2"/>
  <c r="F1089" i="2" s="1"/>
  <c r="S1089" i="2" s="1"/>
  <c r="BJ1089" i="2"/>
  <c r="H1089" i="2" s="1"/>
  <c r="Y1089" i="2" s="1"/>
  <c r="BH1090" i="2"/>
  <c r="BJ1090" i="2"/>
  <c r="I1090" i="2" s="1"/>
  <c r="AC1089" i="2" s="1"/>
  <c r="W1091" i="2"/>
  <c r="BH1091" i="2"/>
  <c r="F1091" i="2" s="1"/>
  <c r="S1091" i="2" s="1"/>
  <c r="BJ1091" i="2"/>
  <c r="H1091" i="2" s="1"/>
  <c r="Y1091" i="2" s="1"/>
  <c r="BH1092" i="2"/>
  <c r="BJ1092" i="2"/>
  <c r="I1092" i="2" s="1"/>
  <c r="AC1091" i="2" s="1"/>
  <c r="W1093" i="2"/>
  <c r="BH1093" i="2"/>
  <c r="F1093" i="2" s="1"/>
  <c r="S1093" i="2" s="1"/>
  <c r="BJ1093" i="2"/>
  <c r="H1093" i="2" s="1"/>
  <c r="Y1093" i="2" s="1"/>
  <c r="BH1094" i="2"/>
  <c r="F1094" i="2" s="1"/>
  <c r="U1093" i="2" s="1"/>
  <c r="BJ1094" i="2"/>
  <c r="I1094" i="2" s="1"/>
  <c r="AC1093" i="2" s="1"/>
  <c r="W1095" i="2"/>
  <c r="BH1095" i="2"/>
  <c r="F1095" i="2" s="1"/>
  <c r="S1095" i="2" s="1"/>
  <c r="BJ1095" i="2"/>
  <c r="H1095" i="2" s="1"/>
  <c r="Y1095" i="2" s="1"/>
  <c r="BH1096" i="2"/>
  <c r="F1096" i="2" s="1"/>
  <c r="U1095" i="2" s="1"/>
  <c r="BJ1096" i="2"/>
  <c r="I1096" i="2" s="1"/>
  <c r="AC1095" i="2" s="1"/>
  <c r="W1097" i="2"/>
  <c r="BH1097" i="2"/>
  <c r="F1097" i="2" s="1"/>
  <c r="S1097" i="2" s="1"/>
  <c r="BJ1097" i="2"/>
  <c r="H1097" i="2" s="1"/>
  <c r="Y1097" i="2" s="1"/>
  <c r="BH1098" i="2"/>
  <c r="BJ1098" i="2"/>
  <c r="I1098" i="2" s="1"/>
  <c r="AC1097" i="2" s="1"/>
  <c r="W1099" i="2"/>
  <c r="BH1099" i="2"/>
  <c r="F1099" i="2" s="1"/>
  <c r="S1099" i="2" s="1"/>
  <c r="BJ1099" i="2"/>
  <c r="H1099" i="2" s="1"/>
  <c r="Y1099" i="2" s="1"/>
  <c r="BH1100" i="2"/>
  <c r="F1100" i="2" s="1"/>
  <c r="U1099" i="2" s="1"/>
  <c r="BJ1100" i="2"/>
  <c r="I1100" i="2" s="1"/>
  <c r="AC1099" i="2" s="1"/>
  <c r="W1101" i="2"/>
  <c r="BH1101" i="2"/>
  <c r="F1101" i="2" s="1"/>
  <c r="S1101" i="2" s="1"/>
  <c r="BJ1101" i="2"/>
  <c r="H1101" i="2" s="1"/>
  <c r="Y1101" i="2" s="1"/>
  <c r="BH1102" i="2"/>
  <c r="F1102" i="2" s="1"/>
  <c r="U1101" i="2" s="1"/>
  <c r="BJ1102" i="2"/>
  <c r="I1102" i="2" s="1"/>
  <c r="AC1101" i="2" s="1"/>
  <c r="W1103" i="2"/>
  <c r="BH1103" i="2"/>
  <c r="BJ1103" i="2"/>
  <c r="H1103" i="2" s="1"/>
  <c r="Y1103" i="2" s="1"/>
  <c r="BH1104" i="2"/>
  <c r="F1104" i="2" s="1"/>
  <c r="U1103" i="2" s="1"/>
  <c r="BJ1104" i="2"/>
  <c r="I1104" i="2" s="1"/>
  <c r="AC1103" i="2" s="1"/>
  <c r="W1027" i="2"/>
  <c r="BH1027" i="2"/>
  <c r="F1027" i="2" s="1"/>
  <c r="S1027" i="2" s="1"/>
  <c r="BJ1027" i="2"/>
  <c r="H1027" i="2" s="1"/>
  <c r="Y1027" i="2" s="1"/>
  <c r="BH1028" i="2"/>
  <c r="BJ1028" i="2"/>
  <c r="I1028" i="2" s="1"/>
  <c r="AC1027" i="2" s="1"/>
  <c r="W1029" i="2"/>
  <c r="BH1029" i="2"/>
  <c r="F1029" i="2" s="1"/>
  <c r="S1029" i="2" s="1"/>
  <c r="BJ1029" i="2"/>
  <c r="H1029" i="2" s="1"/>
  <c r="Y1029" i="2" s="1"/>
  <c r="BH1030" i="2"/>
  <c r="BJ1030" i="2"/>
  <c r="I1030" i="2" s="1"/>
  <c r="AC1029" i="2" s="1"/>
  <c r="W1031" i="2"/>
  <c r="BH1031" i="2"/>
  <c r="F1031" i="2" s="1"/>
  <c r="S1031" i="2" s="1"/>
  <c r="BJ1031" i="2"/>
  <c r="H1031" i="2" s="1"/>
  <c r="Y1031" i="2" s="1"/>
  <c r="BH1032" i="2"/>
  <c r="F1032" i="2" s="1"/>
  <c r="U1031" i="2" s="1"/>
  <c r="BJ1032" i="2"/>
  <c r="I1032" i="2" s="1"/>
  <c r="AC1031" i="2" s="1"/>
  <c r="W1033" i="2"/>
  <c r="BH1033" i="2"/>
  <c r="F1033" i="2" s="1"/>
  <c r="S1033" i="2" s="1"/>
  <c r="BJ1033" i="2"/>
  <c r="H1033" i="2" s="1"/>
  <c r="Y1033" i="2" s="1"/>
  <c r="BH1034" i="2"/>
  <c r="F1034" i="2" s="1"/>
  <c r="U1033" i="2" s="1"/>
  <c r="BJ1034" i="2"/>
  <c r="I1034" i="2" s="1"/>
  <c r="AC1033" i="2" s="1"/>
  <c r="W1035" i="2"/>
  <c r="BH1035" i="2"/>
  <c r="F1035" i="2" s="1"/>
  <c r="S1035" i="2" s="1"/>
  <c r="BJ1035" i="2"/>
  <c r="H1035" i="2" s="1"/>
  <c r="Y1035" i="2" s="1"/>
  <c r="BH1036" i="2"/>
  <c r="F1036" i="2" s="1"/>
  <c r="U1035" i="2" s="1"/>
  <c r="BJ1036" i="2"/>
  <c r="I1036" i="2" s="1"/>
  <c r="AC1035" i="2" s="1"/>
  <c r="W1037" i="2"/>
  <c r="BH1037" i="2"/>
  <c r="F1037" i="2" s="1"/>
  <c r="S1037" i="2" s="1"/>
  <c r="BJ1037" i="2"/>
  <c r="H1037" i="2" s="1"/>
  <c r="Y1037" i="2" s="1"/>
  <c r="BH1038" i="2"/>
  <c r="F1038" i="2" s="1"/>
  <c r="U1037" i="2" s="1"/>
  <c r="BJ1038" i="2"/>
  <c r="I1038" i="2" s="1"/>
  <c r="AC1037" i="2" s="1"/>
  <c r="W1039" i="2"/>
  <c r="BH1039" i="2"/>
  <c r="F1039" i="2" s="1"/>
  <c r="S1039" i="2" s="1"/>
  <c r="BJ1039" i="2"/>
  <c r="H1039" i="2" s="1"/>
  <c r="Y1039" i="2" s="1"/>
  <c r="BH1040" i="2"/>
  <c r="BJ1040" i="2"/>
  <c r="I1040" i="2" s="1"/>
  <c r="AC1039" i="2" s="1"/>
  <c r="W1041" i="2"/>
  <c r="BH1041" i="2"/>
  <c r="BJ1041" i="2"/>
  <c r="H1041" i="2" s="1"/>
  <c r="Y1041" i="2" s="1"/>
  <c r="BH1042" i="2"/>
  <c r="BJ1042" i="2"/>
  <c r="I1042" i="2" s="1"/>
  <c r="AC1041" i="2" s="1"/>
  <c r="W1043" i="2"/>
  <c r="BH1043" i="2"/>
  <c r="BJ1043" i="2"/>
  <c r="I1043" i="2" s="1"/>
  <c r="AA1043" i="2" s="1"/>
  <c r="BH1044" i="2"/>
  <c r="BJ1044" i="2"/>
  <c r="I1044" i="2" s="1"/>
  <c r="AC1043" i="2" s="1"/>
  <c r="W1045" i="2"/>
  <c r="BH1045" i="2"/>
  <c r="F1045" i="2" s="1"/>
  <c r="S1045" i="2" s="1"/>
  <c r="BJ1045" i="2"/>
  <c r="I1045" i="2" s="1"/>
  <c r="AA1045" i="2" s="1"/>
  <c r="BH1046" i="2"/>
  <c r="BJ1046" i="2"/>
  <c r="I1046" i="2" s="1"/>
  <c r="AC1045" i="2" s="1"/>
  <c r="W1047" i="2"/>
  <c r="BH1047" i="2"/>
  <c r="F1047" i="2" s="1"/>
  <c r="S1047" i="2" s="1"/>
  <c r="BJ1047" i="2"/>
  <c r="BH1048" i="2"/>
  <c r="BJ1048" i="2"/>
  <c r="I1048" i="2" s="1"/>
  <c r="AC1047" i="2" s="1"/>
  <c r="W1049" i="2"/>
  <c r="BH1049" i="2"/>
  <c r="F1049" i="2" s="1"/>
  <c r="S1049" i="2" s="1"/>
  <c r="BJ1049" i="2"/>
  <c r="I1049" i="2" s="1"/>
  <c r="AA1049" i="2" s="1"/>
  <c r="BH1050" i="2"/>
  <c r="BJ1050" i="2"/>
  <c r="W1051" i="2"/>
  <c r="BH1051" i="2"/>
  <c r="F1051" i="2" s="1"/>
  <c r="S1051" i="2" s="1"/>
  <c r="BJ1051" i="2"/>
  <c r="I1051" i="2" s="1"/>
  <c r="AA1051" i="2" s="1"/>
  <c r="BH1052" i="2"/>
  <c r="BJ1052" i="2"/>
  <c r="W1053" i="2"/>
  <c r="BH1053" i="2"/>
  <c r="BJ1053" i="2"/>
  <c r="BH1054" i="2"/>
  <c r="BJ1054" i="2"/>
  <c r="I1054" i="2" s="1"/>
  <c r="AC1053" i="2" s="1"/>
  <c r="W1055" i="2"/>
  <c r="BH1055" i="2"/>
  <c r="F1055" i="2" s="1"/>
  <c r="S1055" i="2" s="1"/>
  <c r="BJ1055" i="2"/>
  <c r="BH1056" i="2"/>
  <c r="BJ1056" i="2"/>
  <c r="W1057" i="2"/>
  <c r="BH1057" i="2"/>
  <c r="BJ1057" i="2"/>
  <c r="BH1058" i="2"/>
  <c r="BJ1058" i="2"/>
  <c r="I1058" i="2" s="1"/>
  <c r="AC1057" i="2" s="1"/>
  <c r="W1059" i="2"/>
  <c r="BH1059" i="2"/>
  <c r="F1059" i="2" s="1"/>
  <c r="S1059" i="2" s="1"/>
  <c r="BJ1059" i="2"/>
  <c r="I1059" i="2" s="1"/>
  <c r="AA1059" i="2" s="1"/>
  <c r="BH1060" i="2"/>
  <c r="BJ1060" i="2"/>
  <c r="W1061" i="2"/>
  <c r="BH1061" i="2"/>
  <c r="BJ1061" i="2"/>
  <c r="BH1062" i="2"/>
  <c r="BJ1062" i="2"/>
  <c r="I1062" i="2" s="1"/>
  <c r="AC1061" i="2" s="1"/>
  <c r="W1063" i="2"/>
  <c r="BH1063" i="2"/>
  <c r="F1063" i="2" s="1"/>
  <c r="S1063" i="2" s="1"/>
  <c r="BJ1063" i="2"/>
  <c r="I1063" i="2" s="1"/>
  <c r="AA1063" i="2" s="1"/>
  <c r="BH1064" i="2"/>
  <c r="BJ1064" i="2"/>
  <c r="W1065" i="2"/>
  <c r="BH1065" i="2"/>
  <c r="F1065" i="2" s="1"/>
  <c r="S1065" i="2" s="1"/>
  <c r="BJ1065" i="2"/>
  <c r="BH1066" i="2"/>
  <c r="BJ1066" i="2"/>
  <c r="W1067" i="2"/>
  <c r="BH1067" i="2"/>
  <c r="F1067" i="2" s="1"/>
  <c r="S1067" i="2" s="1"/>
  <c r="BJ1067" i="2"/>
  <c r="I1067" i="2" s="1"/>
  <c r="AA1067" i="2" s="1"/>
  <c r="BH1068" i="2"/>
  <c r="BJ1068" i="2"/>
  <c r="W1069" i="2"/>
  <c r="BH1069" i="2"/>
  <c r="F1069" i="2" s="1"/>
  <c r="S1069" i="2" s="1"/>
  <c r="BJ1069" i="2"/>
  <c r="BH1070" i="2"/>
  <c r="BJ1070" i="2"/>
  <c r="W1071" i="2"/>
  <c r="BH1071" i="2"/>
  <c r="F1071" i="2" s="1"/>
  <c r="S1071" i="2" s="1"/>
  <c r="BJ1071" i="2"/>
  <c r="I1071" i="2" s="1"/>
  <c r="AA1071" i="2" s="1"/>
  <c r="BH1072" i="2"/>
  <c r="BJ1072" i="2"/>
  <c r="W1073" i="2"/>
  <c r="BH1073" i="2"/>
  <c r="F1073" i="2" s="1"/>
  <c r="S1073" i="2" s="1"/>
  <c r="BJ1073" i="2"/>
  <c r="BH1074" i="2"/>
  <c r="BJ1074" i="2"/>
  <c r="I1074" i="2" s="1"/>
  <c r="AC1073" i="2" s="1"/>
  <c r="W1075" i="2"/>
  <c r="BH1075" i="2"/>
  <c r="F1075" i="2" s="1"/>
  <c r="S1075" i="2" s="1"/>
  <c r="BJ1075" i="2"/>
  <c r="H1075" i="2" s="1"/>
  <c r="Y1075" i="2" s="1"/>
  <c r="BH1076" i="2"/>
  <c r="BJ1076" i="2"/>
  <c r="W1077" i="2"/>
  <c r="BH1077" i="2"/>
  <c r="F1077" i="2" s="1"/>
  <c r="S1077" i="2" s="1"/>
  <c r="BJ1077" i="2"/>
  <c r="BH1078" i="2"/>
  <c r="BJ1078" i="2"/>
  <c r="I1078" i="2" s="1"/>
  <c r="AC1077" i="2" s="1"/>
  <c r="W1079" i="2"/>
  <c r="BH1079" i="2"/>
  <c r="F1079" i="2" s="1"/>
  <c r="S1079" i="2" s="1"/>
  <c r="BJ1079" i="2"/>
  <c r="I1079" i="2" s="1"/>
  <c r="AA1079" i="2" s="1"/>
  <c r="BH1080" i="2"/>
  <c r="BJ1080" i="2"/>
  <c r="W1081" i="2"/>
  <c r="BH1081" i="2"/>
  <c r="F1081" i="2" s="1"/>
  <c r="S1081" i="2" s="1"/>
  <c r="BJ1081" i="2"/>
  <c r="I1081" i="2" s="1"/>
  <c r="AA1081" i="2" s="1"/>
  <c r="BH1082" i="2"/>
  <c r="BJ1082" i="2"/>
  <c r="I1082" i="2" s="1"/>
  <c r="AC1081" i="2" s="1"/>
  <c r="W1083" i="2"/>
  <c r="BH1083" i="2"/>
  <c r="F1083" i="2" s="1"/>
  <c r="S1083" i="2" s="1"/>
  <c r="BJ1083" i="2"/>
  <c r="H1083" i="2" s="1"/>
  <c r="Y1083" i="2" s="1"/>
  <c r="BH1084" i="2"/>
  <c r="BJ1084" i="2"/>
  <c r="W1085" i="2"/>
  <c r="BH1085" i="2"/>
  <c r="F1085" i="2" s="1"/>
  <c r="S1085" i="2" s="1"/>
  <c r="BJ1085" i="2"/>
  <c r="I1085" i="2" s="1"/>
  <c r="AA1085" i="2" s="1"/>
  <c r="BH1086" i="2"/>
  <c r="BJ1086" i="2"/>
  <c r="I1086" i="2" s="1"/>
  <c r="AC1085" i="2" s="1"/>
  <c r="W1087" i="2"/>
  <c r="BH1087" i="2"/>
  <c r="F1087" i="2" s="1"/>
  <c r="S1087" i="2" s="1"/>
  <c r="BJ1087" i="2"/>
  <c r="I1087" i="2" s="1"/>
  <c r="AA1087" i="2" s="1"/>
  <c r="BH1088" i="2"/>
  <c r="BJ1088" i="2"/>
  <c r="Y927" i="2"/>
  <c r="BH927" i="2"/>
  <c r="E927" i="2" s="1"/>
  <c r="Q927" i="2" s="1"/>
  <c r="BJ927" i="2"/>
  <c r="BH928" i="2"/>
  <c r="F928" i="2" s="1"/>
  <c r="U927" i="2" s="1"/>
  <c r="BJ928" i="2"/>
  <c r="I928" i="2" s="1"/>
  <c r="AC927" i="2" s="1"/>
  <c r="Y929" i="2"/>
  <c r="BH929" i="2"/>
  <c r="F929" i="2" s="1"/>
  <c r="S929" i="2" s="1"/>
  <c r="BJ929" i="2"/>
  <c r="BH930" i="2"/>
  <c r="BJ930" i="2"/>
  <c r="I930" i="2" s="1"/>
  <c r="AC929" i="2" s="1"/>
  <c r="Y931" i="2"/>
  <c r="BH931" i="2"/>
  <c r="E931" i="2" s="1"/>
  <c r="Q931" i="2" s="1"/>
  <c r="BJ931" i="2"/>
  <c r="BH932" i="2"/>
  <c r="F932" i="2" s="1"/>
  <c r="U931" i="2" s="1"/>
  <c r="BJ932" i="2"/>
  <c r="I932" i="2" s="1"/>
  <c r="AC931" i="2" s="1"/>
  <c r="Y933" i="2"/>
  <c r="BH933" i="2"/>
  <c r="BJ933" i="2"/>
  <c r="BH934" i="2"/>
  <c r="BJ934" i="2"/>
  <c r="I934" i="2" s="1"/>
  <c r="AC933" i="2" s="1"/>
  <c r="Y935" i="2"/>
  <c r="BH935" i="2"/>
  <c r="F935" i="2" s="1"/>
  <c r="S935" i="2" s="1"/>
  <c r="BJ935" i="2"/>
  <c r="BH936" i="2"/>
  <c r="F936" i="2" s="1"/>
  <c r="U935" i="2" s="1"/>
  <c r="BJ936" i="2"/>
  <c r="Y937" i="2"/>
  <c r="BH937" i="2"/>
  <c r="BJ937" i="2"/>
  <c r="BH938" i="2"/>
  <c r="F938" i="2" s="1"/>
  <c r="U937" i="2" s="1"/>
  <c r="BJ938" i="2"/>
  <c r="I938" i="2" s="1"/>
  <c r="AC937" i="2" s="1"/>
  <c r="Y939" i="2"/>
  <c r="BH939" i="2"/>
  <c r="BJ939" i="2"/>
  <c r="BH940" i="2"/>
  <c r="BJ940" i="2"/>
  <c r="I940" i="2" s="1"/>
  <c r="AC939" i="2" s="1"/>
  <c r="Y941" i="2"/>
  <c r="BH941" i="2"/>
  <c r="BJ941" i="2"/>
  <c r="BH942" i="2"/>
  <c r="BJ942" i="2"/>
  <c r="I942" i="2" s="1"/>
  <c r="AC941" i="2" s="1"/>
  <c r="Y943" i="2"/>
  <c r="BH943" i="2"/>
  <c r="F943" i="2" s="1"/>
  <c r="S943" i="2" s="1"/>
  <c r="BJ943" i="2"/>
  <c r="BH944" i="2"/>
  <c r="BJ944" i="2"/>
  <c r="I944" i="2" s="1"/>
  <c r="AC943" i="2" s="1"/>
  <c r="Y945" i="2"/>
  <c r="BH945" i="2"/>
  <c r="F945" i="2" s="1"/>
  <c r="S945" i="2" s="1"/>
  <c r="BJ945" i="2"/>
  <c r="BH946" i="2"/>
  <c r="F946" i="2" s="1"/>
  <c r="U945" i="2" s="1"/>
  <c r="BJ946" i="2"/>
  <c r="I946" i="2" s="1"/>
  <c r="AC945" i="2" s="1"/>
  <c r="Y947" i="2"/>
  <c r="BH947" i="2"/>
  <c r="BJ947" i="2"/>
  <c r="BH948" i="2"/>
  <c r="F948" i="2" s="1"/>
  <c r="U947" i="2" s="1"/>
  <c r="BJ948" i="2"/>
  <c r="I948" i="2" s="1"/>
  <c r="AC947" i="2" s="1"/>
  <c r="Y949" i="2"/>
  <c r="BH949" i="2"/>
  <c r="F949" i="2" s="1"/>
  <c r="S949" i="2" s="1"/>
  <c r="BJ949" i="2"/>
  <c r="BH950" i="2"/>
  <c r="F950" i="2" s="1"/>
  <c r="U949" i="2" s="1"/>
  <c r="BJ950" i="2"/>
  <c r="I950" i="2" s="1"/>
  <c r="AC949" i="2" s="1"/>
  <c r="Y951" i="2"/>
  <c r="BH951" i="2"/>
  <c r="E951" i="2" s="1"/>
  <c r="Q951" i="2" s="1"/>
  <c r="BJ951" i="2"/>
  <c r="BH952" i="2"/>
  <c r="F952" i="2" s="1"/>
  <c r="U951" i="2" s="1"/>
  <c r="BJ952" i="2"/>
  <c r="Y953" i="2"/>
  <c r="BH953" i="2"/>
  <c r="BJ953" i="2"/>
  <c r="BH954" i="2"/>
  <c r="BJ954" i="2"/>
  <c r="I954" i="2" s="1"/>
  <c r="AC953" i="2" s="1"/>
  <c r="Y955" i="2"/>
  <c r="BH955" i="2"/>
  <c r="E955" i="2" s="1"/>
  <c r="Q955" i="2" s="1"/>
  <c r="BJ955" i="2"/>
  <c r="BH956" i="2"/>
  <c r="F956" i="2" s="1"/>
  <c r="U955" i="2" s="1"/>
  <c r="BJ956" i="2"/>
  <c r="I956" i="2" s="1"/>
  <c r="AC955" i="2" s="1"/>
  <c r="Y957" i="2"/>
  <c r="BH957" i="2"/>
  <c r="E957" i="2" s="1"/>
  <c r="Q957" i="2" s="1"/>
  <c r="BJ957" i="2"/>
  <c r="BH958" i="2"/>
  <c r="BJ958" i="2"/>
  <c r="I958" i="2" s="1"/>
  <c r="AC957" i="2" s="1"/>
  <c r="Y959" i="2"/>
  <c r="BH959" i="2"/>
  <c r="E959" i="2" s="1"/>
  <c r="Q959" i="2" s="1"/>
  <c r="BJ959" i="2"/>
  <c r="BH960" i="2"/>
  <c r="BJ960" i="2"/>
  <c r="I960" i="2" s="1"/>
  <c r="AC959" i="2" s="1"/>
  <c r="Y961" i="2"/>
  <c r="BH961" i="2"/>
  <c r="F961" i="2" s="1"/>
  <c r="S961" i="2" s="1"/>
  <c r="BJ961" i="2"/>
  <c r="BH962" i="2"/>
  <c r="F962" i="2" s="1"/>
  <c r="U961" i="2" s="1"/>
  <c r="BJ962" i="2"/>
  <c r="Y963" i="2"/>
  <c r="BH963" i="2"/>
  <c r="BJ963" i="2"/>
  <c r="BH964" i="2"/>
  <c r="BJ964" i="2"/>
  <c r="I964" i="2" s="1"/>
  <c r="AC963" i="2" s="1"/>
  <c r="Y965" i="2"/>
  <c r="BH965" i="2"/>
  <c r="E965" i="2" s="1"/>
  <c r="Q965" i="2" s="1"/>
  <c r="BJ965" i="2"/>
  <c r="BH966" i="2"/>
  <c r="F966" i="2" s="1"/>
  <c r="U965" i="2" s="1"/>
  <c r="BJ966" i="2"/>
  <c r="I966" i="2" s="1"/>
  <c r="AC965" i="2" s="1"/>
  <c r="Y967" i="2"/>
  <c r="BH967" i="2"/>
  <c r="F967" i="2" s="1"/>
  <c r="S967" i="2" s="1"/>
  <c r="BJ967" i="2"/>
  <c r="BH968" i="2"/>
  <c r="BJ968" i="2"/>
  <c r="I968" i="2" s="1"/>
  <c r="AC967" i="2" s="1"/>
  <c r="Y969" i="2"/>
  <c r="BH969" i="2"/>
  <c r="F969" i="2" s="1"/>
  <c r="S969" i="2" s="1"/>
  <c r="BJ969" i="2"/>
  <c r="BH970" i="2"/>
  <c r="F970" i="2" s="1"/>
  <c r="U969" i="2" s="1"/>
  <c r="BJ970" i="2"/>
  <c r="I970" i="2" s="1"/>
  <c r="AC969" i="2" s="1"/>
  <c r="Y971" i="2"/>
  <c r="BH971" i="2"/>
  <c r="BJ971" i="2"/>
  <c r="BH972" i="2"/>
  <c r="BJ972" i="2"/>
  <c r="I972" i="2" s="1"/>
  <c r="AC971" i="2" s="1"/>
  <c r="Y973" i="2"/>
  <c r="BH973" i="2"/>
  <c r="E973" i="2" s="1"/>
  <c r="Q973" i="2" s="1"/>
  <c r="BJ973" i="2"/>
  <c r="BH974" i="2"/>
  <c r="F974" i="2" s="1"/>
  <c r="U973" i="2" s="1"/>
  <c r="BJ974" i="2"/>
  <c r="I974" i="2" s="1"/>
  <c r="AC973" i="2" s="1"/>
  <c r="Y975" i="2"/>
  <c r="BH975" i="2"/>
  <c r="F975" i="2" s="1"/>
  <c r="S975" i="2" s="1"/>
  <c r="BJ975" i="2"/>
  <c r="BH976" i="2"/>
  <c r="F976" i="2" s="1"/>
  <c r="U975" i="2" s="1"/>
  <c r="BJ976" i="2"/>
  <c r="I976" i="2" s="1"/>
  <c r="AC975" i="2" s="1"/>
  <c r="Y977" i="2"/>
  <c r="BH977" i="2"/>
  <c r="E977" i="2" s="1"/>
  <c r="Q977" i="2" s="1"/>
  <c r="BJ977" i="2"/>
  <c r="BH978" i="2"/>
  <c r="F978" i="2" s="1"/>
  <c r="U977" i="2" s="1"/>
  <c r="BJ978" i="2"/>
  <c r="I978" i="2" s="1"/>
  <c r="AC977" i="2" s="1"/>
  <c r="Y979" i="2"/>
  <c r="BH979" i="2"/>
  <c r="BJ979" i="2"/>
  <c r="BH980" i="2"/>
  <c r="BJ980" i="2"/>
  <c r="I980" i="2" s="1"/>
  <c r="AC979" i="2" s="1"/>
  <c r="Y981" i="2"/>
  <c r="BH981" i="2"/>
  <c r="BJ981" i="2"/>
  <c r="BH982" i="2"/>
  <c r="BJ982" i="2"/>
  <c r="I982" i="2" s="1"/>
  <c r="AC981" i="2" s="1"/>
  <c r="Y983" i="2"/>
  <c r="BH983" i="2"/>
  <c r="F983" i="2" s="1"/>
  <c r="S983" i="2" s="1"/>
  <c r="BJ983" i="2"/>
  <c r="BH984" i="2"/>
  <c r="F984" i="2" s="1"/>
  <c r="U983" i="2" s="1"/>
  <c r="BJ984" i="2"/>
  <c r="I984" i="2" s="1"/>
  <c r="AC983" i="2" s="1"/>
  <c r="Y985" i="2"/>
  <c r="BH985" i="2"/>
  <c r="F985" i="2" s="1"/>
  <c r="S985" i="2" s="1"/>
  <c r="BJ985" i="2"/>
  <c r="BH986" i="2"/>
  <c r="F986" i="2" s="1"/>
  <c r="U985" i="2" s="1"/>
  <c r="BJ986" i="2"/>
  <c r="Y987" i="2"/>
  <c r="BH987" i="2"/>
  <c r="BJ987" i="2"/>
  <c r="BH988" i="2"/>
  <c r="BJ988" i="2"/>
  <c r="I988" i="2" s="1"/>
  <c r="AC987" i="2" s="1"/>
  <c r="Y989" i="2"/>
  <c r="BH989" i="2"/>
  <c r="E989" i="2" s="1"/>
  <c r="Q989" i="2" s="1"/>
  <c r="BJ989" i="2"/>
  <c r="BH990" i="2"/>
  <c r="F990" i="2" s="1"/>
  <c r="U989" i="2" s="1"/>
  <c r="BJ990" i="2"/>
  <c r="I990" i="2" s="1"/>
  <c r="AC989" i="2" s="1"/>
  <c r="Y991" i="2"/>
  <c r="BH991" i="2"/>
  <c r="E991" i="2" s="1"/>
  <c r="Q991" i="2" s="1"/>
  <c r="BJ991" i="2"/>
  <c r="BH992" i="2"/>
  <c r="F992" i="2" s="1"/>
  <c r="U991" i="2" s="1"/>
  <c r="BJ992" i="2"/>
  <c r="I992" i="2" s="1"/>
  <c r="AC991" i="2" s="1"/>
  <c r="Y993" i="2"/>
  <c r="BH993" i="2"/>
  <c r="E993" i="2" s="1"/>
  <c r="Q993" i="2" s="1"/>
  <c r="BJ993" i="2"/>
  <c r="BH994" i="2"/>
  <c r="F994" i="2" s="1"/>
  <c r="U993" i="2" s="1"/>
  <c r="BJ994" i="2"/>
  <c r="I994" i="2" s="1"/>
  <c r="AC993" i="2" s="1"/>
  <c r="Y995" i="2"/>
  <c r="BH995" i="2"/>
  <c r="F995" i="2" s="1"/>
  <c r="S995" i="2" s="1"/>
  <c r="BJ995" i="2"/>
  <c r="BH996" i="2"/>
  <c r="F996" i="2" s="1"/>
  <c r="U995" i="2" s="1"/>
  <c r="BJ996" i="2"/>
  <c r="I996" i="2" s="1"/>
  <c r="AC995" i="2" s="1"/>
  <c r="Y997" i="2"/>
  <c r="BH997" i="2"/>
  <c r="E997" i="2" s="1"/>
  <c r="Q997" i="2" s="1"/>
  <c r="BJ997" i="2"/>
  <c r="BH998" i="2"/>
  <c r="F998" i="2" s="1"/>
  <c r="U997" i="2" s="1"/>
  <c r="BJ998" i="2"/>
  <c r="Y999" i="2"/>
  <c r="BH999" i="2"/>
  <c r="BJ999" i="2"/>
  <c r="BH1000" i="2"/>
  <c r="BJ1000" i="2"/>
  <c r="I1000" i="2" s="1"/>
  <c r="AC999" i="2" s="1"/>
  <c r="Y1001" i="2"/>
  <c r="BH1001" i="2"/>
  <c r="E1001" i="2" s="1"/>
  <c r="Q1001" i="2" s="1"/>
  <c r="BJ1001" i="2"/>
  <c r="BH1002" i="2"/>
  <c r="F1002" i="2" s="1"/>
  <c r="U1001" i="2" s="1"/>
  <c r="BJ1002" i="2"/>
  <c r="Y1003" i="2"/>
  <c r="BH1003" i="2"/>
  <c r="F1003" i="2" s="1"/>
  <c r="S1003" i="2" s="1"/>
  <c r="BJ1003" i="2"/>
  <c r="BH1004" i="2"/>
  <c r="F1004" i="2" s="1"/>
  <c r="U1003" i="2" s="1"/>
  <c r="BJ1004" i="2"/>
  <c r="I1004" i="2" s="1"/>
  <c r="AC1003" i="2" s="1"/>
  <c r="Y1005" i="2"/>
  <c r="BH1005" i="2"/>
  <c r="E1005" i="2" s="1"/>
  <c r="Q1005" i="2" s="1"/>
  <c r="BJ1005" i="2"/>
  <c r="BH1006" i="2"/>
  <c r="F1006" i="2" s="1"/>
  <c r="U1005" i="2" s="1"/>
  <c r="BJ1006" i="2"/>
  <c r="I1006" i="2" s="1"/>
  <c r="AC1005" i="2" s="1"/>
  <c r="Q888" i="2"/>
  <c r="W888" i="2"/>
  <c r="Y888" i="2"/>
  <c r="BH888" i="2"/>
  <c r="F888" i="2" s="1"/>
  <c r="S888" i="2" s="1"/>
  <c r="BJ888" i="2"/>
  <c r="I888" i="2" s="1"/>
  <c r="AA888" i="2" s="1"/>
  <c r="BH889" i="2"/>
  <c r="BJ889" i="2"/>
  <c r="I889" i="2" s="1"/>
  <c r="AC888" i="2" s="1"/>
  <c r="Q890" i="2"/>
  <c r="W890" i="2"/>
  <c r="Y890" i="2"/>
  <c r="BH890" i="2"/>
  <c r="F890" i="2" s="1"/>
  <c r="S890" i="2" s="1"/>
  <c r="BJ890" i="2"/>
  <c r="I890" i="2" s="1"/>
  <c r="AA890" i="2" s="1"/>
  <c r="BH891" i="2"/>
  <c r="BJ891" i="2"/>
  <c r="I891" i="2" s="1"/>
  <c r="AC890" i="2" s="1"/>
  <c r="Q892" i="2"/>
  <c r="W892" i="2"/>
  <c r="Y892" i="2"/>
  <c r="BH892" i="2"/>
  <c r="F892" i="2" s="1"/>
  <c r="S892" i="2" s="1"/>
  <c r="BJ892" i="2"/>
  <c r="I892" i="2" s="1"/>
  <c r="AA892" i="2" s="1"/>
  <c r="BH893" i="2"/>
  <c r="BJ893" i="2"/>
  <c r="I893" i="2" s="1"/>
  <c r="AC892" i="2" s="1"/>
  <c r="Q894" i="2"/>
  <c r="W894" i="2"/>
  <c r="Y894" i="2"/>
  <c r="BH894" i="2"/>
  <c r="F894" i="2" s="1"/>
  <c r="S894" i="2" s="1"/>
  <c r="BJ894" i="2"/>
  <c r="I894" i="2" s="1"/>
  <c r="AA894" i="2" s="1"/>
  <c r="BH895" i="2"/>
  <c r="BJ895" i="2"/>
  <c r="I895" i="2" s="1"/>
  <c r="AC894" i="2" s="1"/>
  <c r="Q896" i="2"/>
  <c r="W896" i="2"/>
  <c r="Y896" i="2"/>
  <c r="BH896" i="2"/>
  <c r="F896" i="2" s="1"/>
  <c r="S896" i="2" s="1"/>
  <c r="BJ896" i="2"/>
  <c r="I896" i="2" s="1"/>
  <c r="AA896" i="2" s="1"/>
  <c r="BH897" i="2"/>
  <c r="BJ897" i="2"/>
  <c r="I897" i="2" s="1"/>
  <c r="AC896" i="2" s="1"/>
  <c r="Q898" i="2"/>
  <c r="W898" i="2"/>
  <c r="Y898" i="2"/>
  <c r="BH898" i="2"/>
  <c r="F898" i="2" s="1"/>
  <c r="S898" i="2" s="1"/>
  <c r="BJ898" i="2"/>
  <c r="I898" i="2" s="1"/>
  <c r="AA898" i="2" s="1"/>
  <c r="BH899" i="2"/>
  <c r="BJ899" i="2"/>
  <c r="I899" i="2" s="1"/>
  <c r="AC898" i="2" s="1"/>
  <c r="Q900" i="2"/>
  <c r="W900" i="2"/>
  <c r="Y900" i="2"/>
  <c r="BH900" i="2"/>
  <c r="F900" i="2" s="1"/>
  <c r="S900" i="2" s="1"/>
  <c r="BJ900" i="2"/>
  <c r="I900" i="2" s="1"/>
  <c r="AA900" i="2" s="1"/>
  <c r="BH901" i="2"/>
  <c r="BJ901" i="2"/>
  <c r="I901" i="2" s="1"/>
  <c r="AC900" i="2" s="1"/>
  <c r="Q902" i="2"/>
  <c r="W902" i="2"/>
  <c r="Y902" i="2"/>
  <c r="BH902" i="2"/>
  <c r="F902" i="2" s="1"/>
  <c r="S902" i="2" s="1"/>
  <c r="BJ902" i="2"/>
  <c r="I902" i="2" s="1"/>
  <c r="AA902" i="2" s="1"/>
  <c r="BH903" i="2"/>
  <c r="BJ903" i="2"/>
  <c r="I903" i="2" s="1"/>
  <c r="AC902" i="2" s="1"/>
  <c r="Q904" i="2"/>
  <c r="W904" i="2"/>
  <c r="Y904" i="2"/>
  <c r="BH904" i="2"/>
  <c r="F904" i="2" s="1"/>
  <c r="S904" i="2" s="1"/>
  <c r="BJ904" i="2"/>
  <c r="I904" i="2" s="1"/>
  <c r="AA904" i="2" s="1"/>
  <c r="BH905" i="2"/>
  <c r="F905" i="2" s="1"/>
  <c r="U904" i="2" s="1"/>
  <c r="BJ905" i="2"/>
  <c r="Q876" i="2"/>
  <c r="W876" i="2"/>
  <c r="Y876" i="2"/>
  <c r="BH876" i="2"/>
  <c r="F876" i="2" s="1"/>
  <c r="S876" i="2" s="1"/>
  <c r="BJ876" i="2"/>
  <c r="I876" i="2" s="1"/>
  <c r="AA876" i="2" s="1"/>
  <c r="BH877" i="2"/>
  <c r="F877" i="2" s="1"/>
  <c r="U876" i="2" s="1"/>
  <c r="BJ877" i="2"/>
  <c r="I877" i="2" s="1"/>
  <c r="AC876" i="2" s="1"/>
  <c r="Q878" i="2"/>
  <c r="W878" i="2"/>
  <c r="Y878" i="2"/>
  <c r="BH878" i="2"/>
  <c r="F878" i="2" s="1"/>
  <c r="S878" i="2" s="1"/>
  <c r="BJ878" i="2"/>
  <c r="I878" i="2" s="1"/>
  <c r="AA878" i="2" s="1"/>
  <c r="BH879" i="2"/>
  <c r="F879" i="2" s="1"/>
  <c r="U878" i="2" s="1"/>
  <c r="BJ879" i="2"/>
  <c r="I879" i="2" s="1"/>
  <c r="AC878" i="2" s="1"/>
  <c r="Q880" i="2"/>
  <c r="W880" i="2"/>
  <c r="Y880" i="2"/>
  <c r="BH880" i="2"/>
  <c r="F880" i="2" s="1"/>
  <c r="S880" i="2" s="1"/>
  <c r="BJ880" i="2"/>
  <c r="I880" i="2" s="1"/>
  <c r="AA880" i="2" s="1"/>
  <c r="BH881" i="2"/>
  <c r="F881" i="2" s="1"/>
  <c r="U880" i="2" s="1"/>
  <c r="BJ881" i="2"/>
  <c r="I881" i="2" s="1"/>
  <c r="AC880" i="2" s="1"/>
  <c r="Q882" i="2"/>
  <c r="W882" i="2"/>
  <c r="Y882" i="2"/>
  <c r="BH882" i="2"/>
  <c r="F882" i="2" s="1"/>
  <c r="S882" i="2" s="1"/>
  <c r="BJ882" i="2"/>
  <c r="I882" i="2" s="1"/>
  <c r="AA882" i="2" s="1"/>
  <c r="BH883" i="2"/>
  <c r="F883" i="2" s="1"/>
  <c r="U882" i="2" s="1"/>
  <c r="BJ883" i="2"/>
  <c r="Q884" i="2"/>
  <c r="W884" i="2"/>
  <c r="Y884" i="2"/>
  <c r="BH884" i="2"/>
  <c r="F884" i="2" s="1"/>
  <c r="S884" i="2" s="1"/>
  <c r="BJ884" i="2"/>
  <c r="I884" i="2" s="1"/>
  <c r="AA884" i="2" s="1"/>
  <c r="BH885" i="2"/>
  <c r="F885" i="2" s="1"/>
  <c r="U884" i="2" s="1"/>
  <c r="BJ885" i="2"/>
  <c r="Q886" i="2"/>
  <c r="W886" i="2"/>
  <c r="Y886" i="2"/>
  <c r="BH886" i="2"/>
  <c r="F886" i="2" s="1"/>
  <c r="S886" i="2" s="1"/>
  <c r="BJ886" i="2"/>
  <c r="I886" i="2" s="1"/>
  <c r="AA886" i="2" s="1"/>
  <c r="BH887" i="2"/>
  <c r="F887" i="2" s="1"/>
  <c r="U886" i="2" s="1"/>
  <c r="BJ887" i="2"/>
  <c r="Q870" i="2"/>
  <c r="W870" i="2"/>
  <c r="Y870" i="2"/>
  <c r="BH870" i="2"/>
  <c r="F870" i="2" s="1"/>
  <c r="S870" i="2" s="1"/>
  <c r="BJ870" i="2"/>
  <c r="I870" i="2" s="1"/>
  <c r="AA870" i="2" s="1"/>
  <c r="BH871" i="2"/>
  <c r="F871" i="2" s="1"/>
  <c r="U870" i="2" s="1"/>
  <c r="BJ871" i="2"/>
  <c r="I871" i="2" s="1"/>
  <c r="AC870" i="2" s="1"/>
  <c r="Q872" i="2"/>
  <c r="W872" i="2"/>
  <c r="Y872" i="2"/>
  <c r="BH872" i="2"/>
  <c r="F872" i="2" s="1"/>
  <c r="S872" i="2" s="1"/>
  <c r="BJ872" i="2"/>
  <c r="I872" i="2" s="1"/>
  <c r="AA872" i="2" s="1"/>
  <c r="BH873" i="2"/>
  <c r="F873" i="2" s="1"/>
  <c r="U872" i="2" s="1"/>
  <c r="BJ873" i="2"/>
  <c r="I873" i="2" s="1"/>
  <c r="AC872" i="2" s="1"/>
  <c r="Q874" i="2"/>
  <c r="W874" i="2"/>
  <c r="Y874" i="2"/>
  <c r="BH874" i="2"/>
  <c r="F874" i="2" s="1"/>
  <c r="S874" i="2" s="1"/>
  <c r="BJ874" i="2"/>
  <c r="I874" i="2" s="1"/>
  <c r="AA874" i="2" s="1"/>
  <c r="BH875" i="2"/>
  <c r="F875" i="2" s="1"/>
  <c r="U874" i="2" s="1"/>
  <c r="BJ875" i="2"/>
  <c r="I875" i="2" s="1"/>
  <c r="AC874" i="2" s="1"/>
  <c r="Q816" i="2"/>
  <c r="W816" i="2"/>
  <c r="Y816" i="2"/>
  <c r="BH816" i="2"/>
  <c r="F816" i="2" s="1"/>
  <c r="S816" i="2" s="1"/>
  <c r="BJ816" i="2"/>
  <c r="I816" i="2" s="1"/>
  <c r="AA816" i="2" s="1"/>
  <c r="BH817" i="2"/>
  <c r="BJ817" i="2"/>
  <c r="I817" i="2" s="1"/>
  <c r="AC816" i="2" s="1"/>
  <c r="Q818" i="2"/>
  <c r="W818" i="2"/>
  <c r="Y818" i="2"/>
  <c r="BH818" i="2"/>
  <c r="F818" i="2" s="1"/>
  <c r="S818" i="2" s="1"/>
  <c r="BJ818" i="2"/>
  <c r="I818" i="2" s="1"/>
  <c r="AA818" i="2" s="1"/>
  <c r="BH819" i="2"/>
  <c r="BJ819" i="2"/>
  <c r="I819" i="2" s="1"/>
  <c r="AC818" i="2" s="1"/>
  <c r="Q820" i="2"/>
  <c r="W820" i="2"/>
  <c r="Y820" i="2"/>
  <c r="BH820" i="2"/>
  <c r="F820" i="2" s="1"/>
  <c r="S820" i="2" s="1"/>
  <c r="BJ820" i="2"/>
  <c r="I820" i="2" s="1"/>
  <c r="AA820" i="2" s="1"/>
  <c r="BH821" i="2"/>
  <c r="BJ821" i="2"/>
  <c r="I821" i="2" s="1"/>
  <c r="AC820" i="2" s="1"/>
  <c r="Q822" i="2"/>
  <c r="W822" i="2"/>
  <c r="Y822" i="2"/>
  <c r="BH822" i="2"/>
  <c r="F822" i="2" s="1"/>
  <c r="S822" i="2" s="1"/>
  <c r="BJ822" i="2"/>
  <c r="I822" i="2" s="1"/>
  <c r="AA822" i="2" s="1"/>
  <c r="BH823" i="2"/>
  <c r="BJ823" i="2"/>
  <c r="I823" i="2" s="1"/>
  <c r="AC822" i="2" s="1"/>
  <c r="Q824" i="2"/>
  <c r="W824" i="2"/>
  <c r="Y824" i="2"/>
  <c r="BH824" i="2"/>
  <c r="F824" i="2" s="1"/>
  <c r="S824" i="2" s="1"/>
  <c r="BJ824" i="2"/>
  <c r="I824" i="2" s="1"/>
  <c r="AA824" i="2" s="1"/>
  <c r="BH825" i="2"/>
  <c r="BJ825" i="2"/>
  <c r="I825" i="2" s="1"/>
  <c r="AC824" i="2" s="1"/>
  <c r="Q826" i="2"/>
  <c r="W826" i="2"/>
  <c r="Y826" i="2"/>
  <c r="BH826" i="2"/>
  <c r="F826" i="2" s="1"/>
  <c r="S826" i="2" s="1"/>
  <c r="BJ826" i="2"/>
  <c r="I826" i="2" s="1"/>
  <c r="AA826" i="2" s="1"/>
  <c r="BH827" i="2"/>
  <c r="BJ827" i="2"/>
  <c r="I827" i="2" s="1"/>
  <c r="AC826" i="2" s="1"/>
  <c r="Q828" i="2"/>
  <c r="W828" i="2"/>
  <c r="Y828" i="2"/>
  <c r="BH828" i="2"/>
  <c r="F828" i="2" s="1"/>
  <c r="S828" i="2" s="1"/>
  <c r="BJ828" i="2"/>
  <c r="I828" i="2" s="1"/>
  <c r="AA828" i="2" s="1"/>
  <c r="BH829" i="2"/>
  <c r="BJ829" i="2"/>
  <c r="I829" i="2" s="1"/>
  <c r="AC828" i="2" s="1"/>
  <c r="Q830" i="2"/>
  <c r="W830" i="2"/>
  <c r="Y830" i="2"/>
  <c r="BH830" i="2"/>
  <c r="F830" i="2" s="1"/>
  <c r="S830" i="2" s="1"/>
  <c r="BJ830" i="2"/>
  <c r="I830" i="2" s="1"/>
  <c r="AA830" i="2" s="1"/>
  <c r="BH831" i="2"/>
  <c r="BJ831" i="2"/>
  <c r="I831" i="2" s="1"/>
  <c r="AC830" i="2" s="1"/>
  <c r="Q832" i="2"/>
  <c r="W832" i="2"/>
  <c r="Y832" i="2"/>
  <c r="BH832" i="2"/>
  <c r="BJ832" i="2"/>
  <c r="I832" i="2" s="1"/>
  <c r="AA832" i="2" s="1"/>
  <c r="BH833" i="2"/>
  <c r="BJ833" i="2"/>
  <c r="I833" i="2" s="1"/>
  <c r="AC832" i="2" s="1"/>
  <c r="Q834" i="2"/>
  <c r="W834" i="2"/>
  <c r="Y834" i="2"/>
  <c r="BH834" i="2"/>
  <c r="F834" i="2" s="1"/>
  <c r="S834" i="2" s="1"/>
  <c r="BJ834" i="2"/>
  <c r="I834" i="2" s="1"/>
  <c r="AA834" i="2" s="1"/>
  <c r="BH835" i="2"/>
  <c r="F835" i="2" s="1"/>
  <c r="U834" i="2" s="1"/>
  <c r="BJ835" i="2"/>
  <c r="I835" i="2" s="1"/>
  <c r="AC834" i="2" s="1"/>
  <c r="Q836" i="2"/>
  <c r="W836" i="2"/>
  <c r="Y836" i="2"/>
  <c r="BH836" i="2"/>
  <c r="F836" i="2" s="1"/>
  <c r="S836" i="2" s="1"/>
  <c r="BJ836" i="2"/>
  <c r="I836" i="2" s="1"/>
  <c r="AA836" i="2" s="1"/>
  <c r="BH837" i="2"/>
  <c r="BJ837" i="2"/>
  <c r="I837" i="2" s="1"/>
  <c r="AC836" i="2" s="1"/>
  <c r="Q838" i="2"/>
  <c r="W838" i="2"/>
  <c r="Y838" i="2"/>
  <c r="BH838" i="2"/>
  <c r="F838" i="2" s="1"/>
  <c r="S838" i="2" s="1"/>
  <c r="BJ838" i="2"/>
  <c r="I838" i="2" s="1"/>
  <c r="AA838" i="2" s="1"/>
  <c r="BH839" i="2"/>
  <c r="BJ839" i="2"/>
  <c r="I839" i="2" s="1"/>
  <c r="AC838" i="2" s="1"/>
  <c r="Q840" i="2"/>
  <c r="W840" i="2"/>
  <c r="Y840" i="2"/>
  <c r="BH840" i="2"/>
  <c r="BJ840" i="2"/>
  <c r="I840" i="2" s="1"/>
  <c r="AA840" i="2" s="1"/>
  <c r="BH841" i="2"/>
  <c r="BJ841" i="2"/>
  <c r="I841" i="2" s="1"/>
  <c r="AC840" i="2" s="1"/>
  <c r="Q842" i="2"/>
  <c r="W842" i="2"/>
  <c r="Y842" i="2"/>
  <c r="BH842" i="2"/>
  <c r="F842" i="2" s="1"/>
  <c r="S842" i="2" s="1"/>
  <c r="BJ842" i="2"/>
  <c r="I842" i="2" s="1"/>
  <c r="AA842" i="2" s="1"/>
  <c r="BH843" i="2"/>
  <c r="F843" i="2" s="1"/>
  <c r="U842" i="2" s="1"/>
  <c r="BJ843" i="2"/>
  <c r="I843" i="2" s="1"/>
  <c r="AC842" i="2" s="1"/>
  <c r="Q844" i="2"/>
  <c r="W844" i="2"/>
  <c r="Y844" i="2"/>
  <c r="BH844" i="2"/>
  <c r="F844" i="2" s="1"/>
  <c r="S844" i="2" s="1"/>
  <c r="BJ844" i="2"/>
  <c r="I844" i="2" s="1"/>
  <c r="AA844" i="2" s="1"/>
  <c r="BH845" i="2"/>
  <c r="F845" i="2" s="1"/>
  <c r="U844" i="2" s="1"/>
  <c r="BJ845" i="2"/>
  <c r="I845" i="2" s="1"/>
  <c r="AC844" i="2" s="1"/>
  <c r="Q846" i="2"/>
  <c r="W846" i="2"/>
  <c r="Y846" i="2"/>
  <c r="BH846" i="2"/>
  <c r="F846" i="2" s="1"/>
  <c r="S846" i="2" s="1"/>
  <c r="BJ846" i="2"/>
  <c r="I846" i="2" s="1"/>
  <c r="AA846" i="2" s="1"/>
  <c r="BH847" i="2"/>
  <c r="F847" i="2" s="1"/>
  <c r="U846" i="2" s="1"/>
  <c r="BJ847" i="2"/>
  <c r="I847" i="2" s="1"/>
  <c r="AC846" i="2" s="1"/>
  <c r="Q848" i="2"/>
  <c r="W848" i="2"/>
  <c r="Y848" i="2"/>
  <c r="BH848" i="2"/>
  <c r="F848" i="2" s="1"/>
  <c r="S848" i="2" s="1"/>
  <c r="BJ848" i="2"/>
  <c r="I848" i="2" s="1"/>
  <c r="AA848" i="2" s="1"/>
  <c r="BH849" i="2"/>
  <c r="BJ849" i="2"/>
  <c r="Q850" i="2"/>
  <c r="W850" i="2"/>
  <c r="Y850" i="2"/>
  <c r="BH850" i="2"/>
  <c r="F850" i="2" s="1"/>
  <c r="S850" i="2" s="1"/>
  <c r="BJ850" i="2"/>
  <c r="I850" i="2" s="1"/>
  <c r="AA850" i="2" s="1"/>
  <c r="BH851" i="2"/>
  <c r="F851" i="2" s="1"/>
  <c r="U850" i="2" s="1"/>
  <c r="BJ851" i="2"/>
  <c r="I851" i="2" s="1"/>
  <c r="AC850" i="2" s="1"/>
  <c r="Q852" i="2"/>
  <c r="W852" i="2"/>
  <c r="Y852" i="2"/>
  <c r="BH852" i="2"/>
  <c r="F852" i="2" s="1"/>
  <c r="S852" i="2" s="1"/>
  <c r="BJ852" i="2"/>
  <c r="I852" i="2" s="1"/>
  <c r="AA852" i="2" s="1"/>
  <c r="BH853" i="2"/>
  <c r="F853" i="2" s="1"/>
  <c r="U852" i="2" s="1"/>
  <c r="BJ853" i="2"/>
  <c r="I853" i="2" s="1"/>
  <c r="AC852" i="2" s="1"/>
  <c r="Q854" i="2"/>
  <c r="W854" i="2"/>
  <c r="Y854" i="2"/>
  <c r="BH854" i="2"/>
  <c r="F854" i="2" s="1"/>
  <c r="S854" i="2" s="1"/>
  <c r="BJ854" i="2"/>
  <c r="I854" i="2" s="1"/>
  <c r="AA854" i="2" s="1"/>
  <c r="BH855" i="2"/>
  <c r="F855" i="2" s="1"/>
  <c r="U854" i="2" s="1"/>
  <c r="BJ855" i="2"/>
  <c r="I855" i="2" s="1"/>
  <c r="AC854" i="2" s="1"/>
  <c r="Q856" i="2"/>
  <c r="W856" i="2"/>
  <c r="Y856" i="2"/>
  <c r="BH856" i="2"/>
  <c r="F856" i="2" s="1"/>
  <c r="S856" i="2" s="1"/>
  <c r="BJ856" i="2"/>
  <c r="I856" i="2" s="1"/>
  <c r="AA856" i="2" s="1"/>
  <c r="BH857" i="2"/>
  <c r="BJ857" i="2"/>
  <c r="I857" i="2" s="1"/>
  <c r="AC856" i="2" s="1"/>
  <c r="Q858" i="2"/>
  <c r="W858" i="2"/>
  <c r="Y858" i="2"/>
  <c r="BH858" i="2"/>
  <c r="F858" i="2" s="1"/>
  <c r="S858" i="2" s="1"/>
  <c r="BJ858" i="2"/>
  <c r="I858" i="2" s="1"/>
  <c r="AA858" i="2" s="1"/>
  <c r="BH859" i="2"/>
  <c r="BJ859" i="2"/>
  <c r="I859" i="2" s="1"/>
  <c r="AC858" i="2" s="1"/>
  <c r="Q860" i="2"/>
  <c r="W860" i="2"/>
  <c r="Y860" i="2"/>
  <c r="BH860" i="2"/>
  <c r="F860" i="2" s="1"/>
  <c r="S860" i="2" s="1"/>
  <c r="BJ860" i="2"/>
  <c r="I860" i="2" s="1"/>
  <c r="AA860" i="2" s="1"/>
  <c r="BH861" i="2"/>
  <c r="BJ861" i="2"/>
  <c r="I861" i="2" s="1"/>
  <c r="AC860" i="2" s="1"/>
  <c r="Q862" i="2"/>
  <c r="W862" i="2"/>
  <c r="Y862" i="2"/>
  <c r="BH862" i="2"/>
  <c r="F862" i="2" s="1"/>
  <c r="S862" i="2" s="1"/>
  <c r="BJ862" i="2"/>
  <c r="I862" i="2" s="1"/>
  <c r="AA862" i="2" s="1"/>
  <c r="BH863" i="2"/>
  <c r="BJ863" i="2"/>
  <c r="I863" i="2" s="1"/>
  <c r="AC862" i="2" s="1"/>
  <c r="Q864" i="2"/>
  <c r="W864" i="2"/>
  <c r="Y864" i="2"/>
  <c r="BH864" i="2"/>
  <c r="F864" i="2" s="1"/>
  <c r="S864" i="2" s="1"/>
  <c r="BJ864" i="2"/>
  <c r="I864" i="2" s="1"/>
  <c r="AA864" i="2" s="1"/>
  <c r="BH865" i="2"/>
  <c r="BJ865" i="2"/>
  <c r="I865" i="2" s="1"/>
  <c r="AC864" i="2" s="1"/>
  <c r="Q866" i="2"/>
  <c r="W866" i="2"/>
  <c r="Y866" i="2"/>
  <c r="BH866" i="2"/>
  <c r="F866" i="2" s="1"/>
  <c r="S866" i="2" s="1"/>
  <c r="BJ866" i="2"/>
  <c r="I866" i="2" s="1"/>
  <c r="AA866" i="2" s="1"/>
  <c r="BH867" i="2"/>
  <c r="BJ867" i="2"/>
  <c r="I867" i="2" s="1"/>
  <c r="AC866" i="2" s="1"/>
  <c r="Q868" i="2"/>
  <c r="W868" i="2"/>
  <c r="Y868" i="2"/>
  <c r="BH868" i="2"/>
  <c r="F868" i="2" s="1"/>
  <c r="S868" i="2" s="1"/>
  <c r="BJ868" i="2"/>
  <c r="I868" i="2" s="1"/>
  <c r="AA868" i="2" s="1"/>
  <c r="BH869" i="2"/>
  <c r="BJ869" i="2"/>
  <c r="I869" i="2" s="1"/>
  <c r="AC868" i="2" s="1"/>
  <c r="Q804" i="2"/>
  <c r="W804" i="2"/>
  <c r="Y804" i="2"/>
  <c r="BH804" i="2"/>
  <c r="F804" i="2" s="1"/>
  <c r="S804" i="2" s="1"/>
  <c r="BJ804" i="2"/>
  <c r="I804" i="2" s="1"/>
  <c r="AA804" i="2" s="1"/>
  <c r="BH805" i="2"/>
  <c r="F805" i="2" s="1"/>
  <c r="U804" i="2" s="1"/>
  <c r="BJ805" i="2"/>
  <c r="I805" i="2" s="1"/>
  <c r="AC804" i="2" s="1"/>
  <c r="Q782" i="2"/>
  <c r="W782" i="2"/>
  <c r="Y782" i="2"/>
  <c r="BH782" i="2"/>
  <c r="F782" i="2" s="1"/>
  <c r="S782" i="2" s="1"/>
  <c r="BJ782" i="2"/>
  <c r="I782" i="2" s="1"/>
  <c r="AA782" i="2" s="1"/>
  <c r="BH783" i="2"/>
  <c r="F783" i="2" s="1"/>
  <c r="U782" i="2" s="1"/>
  <c r="BJ783" i="2"/>
  <c r="I783" i="2" s="1"/>
  <c r="AC782" i="2" s="1"/>
  <c r="Q784" i="2"/>
  <c r="W784" i="2"/>
  <c r="Y784" i="2"/>
  <c r="BH784" i="2"/>
  <c r="F784" i="2" s="1"/>
  <c r="S784" i="2" s="1"/>
  <c r="BJ784" i="2"/>
  <c r="I784" i="2" s="1"/>
  <c r="AA784" i="2" s="1"/>
  <c r="BH785" i="2"/>
  <c r="F785" i="2" s="1"/>
  <c r="U784" i="2" s="1"/>
  <c r="BJ785" i="2"/>
  <c r="I785" i="2" s="1"/>
  <c r="AC784" i="2" s="1"/>
  <c r="Q786" i="2"/>
  <c r="W786" i="2"/>
  <c r="Y786" i="2"/>
  <c r="BH786" i="2"/>
  <c r="F786" i="2" s="1"/>
  <c r="S786" i="2" s="1"/>
  <c r="BJ786" i="2"/>
  <c r="I786" i="2" s="1"/>
  <c r="AA786" i="2" s="1"/>
  <c r="BH787" i="2"/>
  <c r="F787" i="2" s="1"/>
  <c r="U786" i="2" s="1"/>
  <c r="BJ787" i="2"/>
  <c r="I787" i="2" s="1"/>
  <c r="AC786" i="2" s="1"/>
  <c r="Q788" i="2"/>
  <c r="W788" i="2"/>
  <c r="Y788" i="2"/>
  <c r="BH788" i="2"/>
  <c r="F788" i="2" s="1"/>
  <c r="S788" i="2" s="1"/>
  <c r="BJ788" i="2"/>
  <c r="I788" i="2" s="1"/>
  <c r="AA788" i="2" s="1"/>
  <c r="BH789" i="2"/>
  <c r="F789" i="2" s="1"/>
  <c r="U788" i="2" s="1"/>
  <c r="BJ789" i="2"/>
  <c r="I789" i="2" s="1"/>
  <c r="AC788" i="2" s="1"/>
  <c r="Q790" i="2"/>
  <c r="W790" i="2"/>
  <c r="Y790" i="2"/>
  <c r="BH790" i="2"/>
  <c r="F790" i="2" s="1"/>
  <c r="S790" i="2" s="1"/>
  <c r="BJ790" i="2"/>
  <c r="I790" i="2" s="1"/>
  <c r="AA790" i="2" s="1"/>
  <c r="BH791" i="2"/>
  <c r="F791" i="2" s="1"/>
  <c r="U790" i="2" s="1"/>
  <c r="BJ791" i="2"/>
  <c r="I791" i="2" s="1"/>
  <c r="AC790" i="2" s="1"/>
  <c r="Q792" i="2"/>
  <c r="W792" i="2"/>
  <c r="Y792" i="2"/>
  <c r="BH792" i="2"/>
  <c r="F792" i="2" s="1"/>
  <c r="S792" i="2" s="1"/>
  <c r="BJ792" i="2"/>
  <c r="I792" i="2" s="1"/>
  <c r="AA792" i="2" s="1"/>
  <c r="BH793" i="2"/>
  <c r="BJ793" i="2"/>
  <c r="I793" i="2" s="1"/>
  <c r="AC792" i="2" s="1"/>
  <c r="Q794" i="2"/>
  <c r="W794" i="2"/>
  <c r="Y794" i="2"/>
  <c r="BH794" i="2"/>
  <c r="F794" i="2" s="1"/>
  <c r="S794" i="2" s="1"/>
  <c r="BJ794" i="2"/>
  <c r="I794" i="2" s="1"/>
  <c r="AA794" i="2" s="1"/>
  <c r="BH795" i="2"/>
  <c r="BJ795" i="2"/>
  <c r="I795" i="2" s="1"/>
  <c r="AC794" i="2" s="1"/>
  <c r="Q796" i="2"/>
  <c r="W796" i="2"/>
  <c r="Y796" i="2"/>
  <c r="BH796" i="2"/>
  <c r="F796" i="2" s="1"/>
  <c r="S796" i="2" s="1"/>
  <c r="BJ796" i="2"/>
  <c r="I796" i="2" s="1"/>
  <c r="AA796" i="2" s="1"/>
  <c r="BH797" i="2"/>
  <c r="BJ797" i="2"/>
  <c r="I797" i="2" s="1"/>
  <c r="AC796" i="2" s="1"/>
  <c r="Q798" i="2"/>
  <c r="W798" i="2"/>
  <c r="Y798" i="2"/>
  <c r="BH798" i="2"/>
  <c r="F798" i="2" s="1"/>
  <c r="S798" i="2" s="1"/>
  <c r="BJ798" i="2"/>
  <c r="I798" i="2" s="1"/>
  <c r="AA798" i="2" s="1"/>
  <c r="BH799" i="2"/>
  <c r="F799" i="2" s="1"/>
  <c r="U798" i="2" s="1"/>
  <c r="BJ799" i="2"/>
  <c r="I799" i="2" s="1"/>
  <c r="AC798" i="2" s="1"/>
  <c r="Q800" i="2"/>
  <c r="W800" i="2"/>
  <c r="Y800" i="2"/>
  <c r="BH800" i="2"/>
  <c r="BJ800" i="2"/>
  <c r="I800" i="2" s="1"/>
  <c r="AA800" i="2" s="1"/>
  <c r="BH801" i="2"/>
  <c r="F801" i="2" s="1"/>
  <c r="U800" i="2" s="1"/>
  <c r="BJ801" i="2"/>
  <c r="I801" i="2" s="1"/>
  <c r="AC800" i="2" s="1"/>
  <c r="Q802" i="2"/>
  <c r="W802" i="2"/>
  <c r="Y802" i="2"/>
  <c r="BH802" i="2"/>
  <c r="BJ802" i="2"/>
  <c r="I802" i="2" s="1"/>
  <c r="AA802" i="2" s="1"/>
  <c r="BH803" i="2"/>
  <c r="F803" i="2" s="1"/>
  <c r="U802" i="2" s="1"/>
  <c r="BJ803" i="2"/>
  <c r="I803" i="2" s="1"/>
  <c r="AC802" i="2" s="1"/>
  <c r="Q716" i="2"/>
  <c r="W716" i="2"/>
  <c r="Y716" i="2"/>
  <c r="BH716" i="2"/>
  <c r="F716" i="2" s="1"/>
  <c r="S716" i="2" s="1"/>
  <c r="BJ716" i="2"/>
  <c r="I716" i="2" s="1"/>
  <c r="AA716" i="2" s="1"/>
  <c r="BH717" i="2"/>
  <c r="BJ717" i="2"/>
  <c r="I717" i="2" s="1"/>
  <c r="AC716" i="2" s="1"/>
  <c r="Q718" i="2"/>
  <c r="W718" i="2"/>
  <c r="Y718" i="2"/>
  <c r="BH718" i="2"/>
  <c r="F718" i="2" s="1"/>
  <c r="S718" i="2" s="1"/>
  <c r="BJ718" i="2"/>
  <c r="I718" i="2" s="1"/>
  <c r="AA718" i="2" s="1"/>
  <c r="BH719" i="2"/>
  <c r="BJ719" i="2"/>
  <c r="I719" i="2" s="1"/>
  <c r="AC718" i="2" s="1"/>
  <c r="Q720" i="2"/>
  <c r="W720" i="2"/>
  <c r="Y720" i="2"/>
  <c r="BH720" i="2"/>
  <c r="F720" i="2" s="1"/>
  <c r="S720" i="2" s="1"/>
  <c r="BJ720" i="2"/>
  <c r="I720" i="2" s="1"/>
  <c r="AA720" i="2" s="1"/>
  <c r="BH721" i="2"/>
  <c r="BJ721" i="2"/>
  <c r="I721" i="2" s="1"/>
  <c r="AC720" i="2" s="1"/>
  <c r="Q722" i="2"/>
  <c r="W722" i="2"/>
  <c r="Y722" i="2"/>
  <c r="BH722" i="2"/>
  <c r="F722" i="2" s="1"/>
  <c r="S722" i="2" s="1"/>
  <c r="BJ722" i="2"/>
  <c r="I722" i="2" s="1"/>
  <c r="AA722" i="2" s="1"/>
  <c r="BH723" i="2"/>
  <c r="BJ723" i="2"/>
  <c r="I723" i="2" s="1"/>
  <c r="AC722" i="2" s="1"/>
  <c r="Q724" i="2"/>
  <c r="W724" i="2"/>
  <c r="Y724" i="2"/>
  <c r="BH724" i="2"/>
  <c r="F724" i="2" s="1"/>
  <c r="S724" i="2" s="1"/>
  <c r="BJ724" i="2"/>
  <c r="BH725" i="2"/>
  <c r="BJ725" i="2"/>
  <c r="I725" i="2" s="1"/>
  <c r="AC724" i="2" s="1"/>
  <c r="Q726" i="2"/>
  <c r="W726" i="2"/>
  <c r="Y726" i="2"/>
  <c r="BH726" i="2"/>
  <c r="F726" i="2" s="1"/>
  <c r="S726" i="2" s="1"/>
  <c r="BJ726" i="2"/>
  <c r="I726" i="2" s="1"/>
  <c r="AA726" i="2" s="1"/>
  <c r="BH727" i="2"/>
  <c r="BJ727" i="2"/>
  <c r="I727" i="2" s="1"/>
  <c r="AC726" i="2" s="1"/>
  <c r="Q728" i="2"/>
  <c r="W728" i="2"/>
  <c r="Y728" i="2"/>
  <c r="BH728" i="2"/>
  <c r="F728" i="2" s="1"/>
  <c r="S728" i="2" s="1"/>
  <c r="BJ728" i="2"/>
  <c r="BH729" i="2"/>
  <c r="BJ729" i="2"/>
  <c r="I729" i="2" s="1"/>
  <c r="AC728" i="2" s="1"/>
  <c r="Q730" i="2"/>
  <c r="W730" i="2"/>
  <c r="Y730" i="2"/>
  <c r="BH730" i="2"/>
  <c r="F730" i="2" s="1"/>
  <c r="S730" i="2" s="1"/>
  <c r="BJ730" i="2"/>
  <c r="I730" i="2" s="1"/>
  <c r="AA730" i="2" s="1"/>
  <c r="BH731" i="2"/>
  <c r="BJ731" i="2"/>
  <c r="I731" i="2" s="1"/>
  <c r="AC730" i="2" s="1"/>
  <c r="Q732" i="2"/>
  <c r="W732" i="2"/>
  <c r="Y732" i="2"/>
  <c r="BH732" i="2"/>
  <c r="BJ732" i="2"/>
  <c r="I732" i="2" s="1"/>
  <c r="AA732" i="2" s="1"/>
  <c r="BH733" i="2"/>
  <c r="F733" i="2" s="1"/>
  <c r="U732" i="2" s="1"/>
  <c r="BJ733" i="2"/>
  <c r="I733" i="2" s="1"/>
  <c r="AC732" i="2" s="1"/>
  <c r="Q734" i="2"/>
  <c r="W734" i="2"/>
  <c r="Y734" i="2"/>
  <c r="BH734" i="2"/>
  <c r="F734" i="2" s="1"/>
  <c r="S734" i="2" s="1"/>
  <c r="BJ734" i="2"/>
  <c r="I734" i="2" s="1"/>
  <c r="AA734" i="2" s="1"/>
  <c r="BH735" i="2"/>
  <c r="BJ735" i="2"/>
  <c r="I735" i="2" s="1"/>
  <c r="AC734" i="2" s="1"/>
  <c r="Q736" i="2"/>
  <c r="W736" i="2"/>
  <c r="Y736" i="2"/>
  <c r="BH736" i="2"/>
  <c r="F736" i="2" s="1"/>
  <c r="S736" i="2" s="1"/>
  <c r="BJ736" i="2"/>
  <c r="I736" i="2" s="1"/>
  <c r="AA736" i="2" s="1"/>
  <c r="BH737" i="2"/>
  <c r="F737" i="2" s="1"/>
  <c r="U736" i="2" s="1"/>
  <c r="BJ737" i="2"/>
  <c r="I737" i="2" s="1"/>
  <c r="AC736" i="2" s="1"/>
  <c r="Q738" i="2"/>
  <c r="W738" i="2"/>
  <c r="Y738" i="2"/>
  <c r="BH738" i="2"/>
  <c r="BJ738" i="2"/>
  <c r="I738" i="2" s="1"/>
  <c r="AA738" i="2" s="1"/>
  <c r="BH739" i="2"/>
  <c r="F739" i="2" s="1"/>
  <c r="U738" i="2" s="1"/>
  <c r="BJ739" i="2"/>
  <c r="Q740" i="2"/>
  <c r="W740" i="2"/>
  <c r="Y740" i="2"/>
  <c r="BH740" i="2"/>
  <c r="F740" i="2" s="1"/>
  <c r="S740" i="2" s="1"/>
  <c r="BJ740" i="2"/>
  <c r="I740" i="2" s="1"/>
  <c r="AA740" i="2" s="1"/>
  <c r="BH741" i="2"/>
  <c r="F741" i="2" s="1"/>
  <c r="U740" i="2" s="1"/>
  <c r="BJ741" i="2"/>
  <c r="I741" i="2" s="1"/>
  <c r="AC740" i="2" s="1"/>
  <c r="Q742" i="2"/>
  <c r="W742" i="2"/>
  <c r="Y742" i="2"/>
  <c r="BH742" i="2"/>
  <c r="F742" i="2" s="1"/>
  <c r="S742" i="2" s="1"/>
  <c r="BJ742" i="2"/>
  <c r="I742" i="2" s="1"/>
  <c r="AA742" i="2" s="1"/>
  <c r="BH743" i="2"/>
  <c r="BJ743" i="2"/>
  <c r="I743" i="2" s="1"/>
  <c r="AC742" i="2" s="1"/>
  <c r="Q744" i="2"/>
  <c r="W744" i="2"/>
  <c r="Y744" i="2"/>
  <c r="BH744" i="2"/>
  <c r="F744" i="2" s="1"/>
  <c r="S744" i="2" s="1"/>
  <c r="BJ744" i="2"/>
  <c r="I744" i="2" s="1"/>
  <c r="AA744" i="2" s="1"/>
  <c r="BH745" i="2"/>
  <c r="F745" i="2" s="1"/>
  <c r="U744" i="2" s="1"/>
  <c r="BJ745" i="2"/>
  <c r="I745" i="2" s="1"/>
  <c r="AC744" i="2" s="1"/>
  <c r="Q746" i="2"/>
  <c r="W746" i="2"/>
  <c r="Y746" i="2"/>
  <c r="BH746" i="2"/>
  <c r="BJ746" i="2"/>
  <c r="I746" i="2" s="1"/>
  <c r="AA746" i="2" s="1"/>
  <c r="BH747" i="2"/>
  <c r="F747" i="2" s="1"/>
  <c r="U746" i="2" s="1"/>
  <c r="BJ747" i="2"/>
  <c r="I747" i="2" s="1"/>
  <c r="AC746" i="2" s="1"/>
  <c r="Q748" i="2"/>
  <c r="W748" i="2"/>
  <c r="Y748" i="2"/>
  <c r="BH748" i="2"/>
  <c r="BJ748" i="2"/>
  <c r="I748" i="2" s="1"/>
  <c r="AA748" i="2" s="1"/>
  <c r="BH749" i="2"/>
  <c r="BJ749" i="2"/>
  <c r="I749" i="2" s="1"/>
  <c r="AC748" i="2" s="1"/>
  <c r="Q750" i="2"/>
  <c r="W750" i="2"/>
  <c r="Y750" i="2"/>
  <c r="BH750" i="2"/>
  <c r="BJ750" i="2"/>
  <c r="I750" i="2" s="1"/>
  <c r="AA750" i="2" s="1"/>
  <c r="BH751" i="2"/>
  <c r="F751" i="2" s="1"/>
  <c r="U750" i="2" s="1"/>
  <c r="BJ751" i="2"/>
  <c r="I751" i="2" s="1"/>
  <c r="AC750" i="2" s="1"/>
  <c r="Q752" i="2"/>
  <c r="W752" i="2"/>
  <c r="Y752" i="2"/>
  <c r="BH752" i="2"/>
  <c r="F752" i="2" s="1"/>
  <c r="S752" i="2" s="1"/>
  <c r="BJ752" i="2"/>
  <c r="I752" i="2" s="1"/>
  <c r="AA752" i="2" s="1"/>
  <c r="BH753" i="2"/>
  <c r="F753" i="2" s="1"/>
  <c r="U752" i="2" s="1"/>
  <c r="BJ753" i="2"/>
  <c r="Q754" i="2"/>
  <c r="W754" i="2"/>
  <c r="Y754" i="2"/>
  <c r="BH754" i="2"/>
  <c r="BJ754" i="2"/>
  <c r="I754" i="2" s="1"/>
  <c r="AA754" i="2" s="1"/>
  <c r="BH755" i="2"/>
  <c r="F755" i="2" s="1"/>
  <c r="U754" i="2" s="1"/>
  <c r="BJ755" i="2"/>
  <c r="Q756" i="2"/>
  <c r="W756" i="2"/>
  <c r="Y756" i="2"/>
  <c r="BH756" i="2"/>
  <c r="BJ756" i="2"/>
  <c r="I756" i="2" s="1"/>
  <c r="AA756" i="2" s="1"/>
  <c r="BH757" i="2"/>
  <c r="BJ757" i="2"/>
  <c r="I757" i="2" s="1"/>
  <c r="AC756" i="2" s="1"/>
  <c r="Q758" i="2"/>
  <c r="W758" i="2"/>
  <c r="Y758" i="2"/>
  <c r="BH758" i="2"/>
  <c r="F758" i="2" s="1"/>
  <c r="S758" i="2" s="1"/>
  <c r="BJ758" i="2"/>
  <c r="I758" i="2" s="1"/>
  <c r="AA758" i="2" s="1"/>
  <c r="BH759" i="2"/>
  <c r="BJ759" i="2"/>
  <c r="I759" i="2" s="1"/>
  <c r="AC758" i="2" s="1"/>
  <c r="Q760" i="2"/>
  <c r="W760" i="2"/>
  <c r="Y760" i="2"/>
  <c r="BH760" i="2"/>
  <c r="F760" i="2" s="1"/>
  <c r="S760" i="2" s="1"/>
  <c r="BJ760" i="2"/>
  <c r="I760" i="2" s="1"/>
  <c r="AA760" i="2" s="1"/>
  <c r="BH761" i="2"/>
  <c r="BJ761" i="2"/>
  <c r="I761" i="2" s="1"/>
  <c r="AC760" i="2" s="1"/>
  <c r="Q762" i="2"/>
  <c r="W762" i="2"/>
  <c r="Y762" i="2"/>
  <c r="BH762" i="2"/>
  <c r="F762" i="2" s="1"/>
  <c r="S762" i="2" s="1"/>
  <c r="BJ762" i="2"/>
  <c r="I762" i="2" s="1"/>
  <c r="AA762" i="2" s="1"/>
  <c r="BH763" i="2"/>
  <c r="F763" i="2" s="1"/>
  <c r="U762" i="2" s="1"/>
  <c r="BJ763" i="2"/>
  <c r="I763" i="2" s="1"/>
  <c r="AC762" i="2" s="1"/>
  <c r="Q764" i="2"/>
  <c r="W764" i="2"/>
  <c r="Y764" i="2"/>
  <c r="BH764" i="2"/>
  <c r="F764" i="2" s="1"/>
  <c r="S764" i="2" s="1"/>
  <c r="BJ764" i="2"/>
  <c r="I764" i="2" s="1"/>
  <c r="AA764" i="2" s="1"/>
  <c r="BH765" i="2"/>
  <c r="F765" i="2" s="1"/>
  <c r="U764" i="2" s="1"/>
  <c r="BJ765" i="2"/>
  <c r="I765" i="2" s="1"/>
  <c r="AC764" i="2" s="1"/>
  <c r="Q766" i="2"/>
  <c r="W766" i="2"/>
  <c r="Y766" i="2"/>
  <c r="BH766" i="2"/>
  <c r="F766" i="2" s="1"/>
  <c r="S766" i="2" s="1"/>
  <c r="BJ766" i="2"/>
  <c r="I766" i="2" s="1"/>
  <c r="AA766" i="2" s="1"/>
  <c r="BH767" i="2"/>
  <c r="BJ767" i="2"/>
  <c r="I767" i="2" s="1"/>
  <c r="AC766" i="2" s="1"/>
  <c r="Q768" i="2"/>
  <c r="W768" i="2"/>
  <c r="Y768" i="2"/>
  <c r="BH768" i="2"/>
  <c r="F768" i="2" s="1"/>
  <c r="S768" i="2" s="1"/>
  <c r="BJ768" i="2"/>
  <c r="I768" i="2" s="1"/>
  <c r="AA768" i="2" s="1"/>
  <c r="BH769" i="2"/>
  <c r="BJ769" i="2"/>
  <c r="I769" i="2" s="1"/>
  <c r="AC768" i="2" s="1"/>
  <c r="Q770" i="2"/>
  <c r="W770" i="2"/>
  <c r="Y770" i="2"/>
  <c r="BH770" i="2"/>
  <c r="F770" i="2" s="1"/>
  <c r="S770" i="2" s="1"/>
  <c r="BJ770" i="2"/>
  <c r="I770" i="2" s="1"/>
  <c r="AA770" i="2" s="1"/>
  <c r="BH771" i="2"/>
  <c r="BJ771" i="2"/>
  <c r="I771" i="2" s="1"/>
  <c r="AC770" i="2" s="1"/>
  <c r="Q772" i="2"/>
  <c r="W772" i="2"/>
  <c r="Y772" i="2"/>
  <c r="BH772" i="2"/>
  <c r="F772" i="2" s="1"/>
  <c r="S772" i="2" s="1"/>
  <c r="BJ772" i="2"/>
  <c r="I772" i="2" s="1"/>
  <c r="AA772" i="2" s="1"/>
  <c r="BH773" i="2"/>
  <c r="BJ773" i="2"/>
  <c r="I773" i="2" s="1"/>
  <c r="AC772" i="2" s="1"/>
  <c r="Q774" i="2"/>
  <c r="W774" i="2"/>
  <c r="Y774" i="2"/>
  <c r="BH774" i="2"/>
  <c r="F774" i="2" s="1"/>
  <c r="S774" i="2" s="1"/>
  <c r="BJ774" i="2"/>
  <c r="I774" i="2" s="1"/>
  <c r="AA774" i="2" s="1"/>
  <c r="BH775" i="2"/>
  <c r="F775" i="2" s="1"/>
  <c r="U774" i="2" s="1"/>
  <c r="BJ775" i="2"/>
  <c r="I775" i="2" s="1"/>
  <c r="AC774" i="2" s="1"/>
  <c r="Q776" i="2"/>
  <c r="W776" i="2"/>
  <c r="Y776" i="2"/>
  <c r="BH776" i="2"/>
  <c r="F776" i="2" s="1"/>
  <c r="S776" i="2" s="1"/>
  <c r="BJ776" i="2"/>
  <c r="I776" i="2" s="1"/>
  <c r="AA776" i="2" s="1"/>
  <c r="BH777" i="2"/>
  <c r="BJ777" i="2"/>
  <c r="I777" i="2" s="1"/>
  <c r="AC776" i="2" s="1"/>
  <c r="Q778" i="2"/>
  <c r="W778" i="2"/>
  <c r="Y778" i="2"/>
  <c r="BH778" i="2"/>
  <c r="F778" i="2" s="1"/>
  <c r="S778" i="2" s="1"/>
  <c r="BJ778" i="2"/>
  <c r="I778" i="2" s="1"/>
  <c r="AA778" i="2" s="1"/>
  <c r="BH779" i="2"/>
  <c r="F779" i="2" s="1"/>
  <c r="U778" i="2" s="1"/>
  <c r="BJ779" i="2"/>
  <c r="I779" i="2" s="1"/>
  <c r="AC778" i="2" s="1"/>
  <c r="Q780" i="2"/>
  <c r="W780" i="2"/>
  <c r="Y780" i="2"/>
  <c r="BH780" i="2"/>
  <c r="F780" i="2" s="1"/>
  <c r="S780" i="2" s="1"/>
  <c r="BJ780" i="2"/>
  <c r="I780" i="2" s="1"/>
  <c r="AA780" i="2" s="1"/>
  <c r="BH781" i="2"/>
  <c r="F781" i="2" s="1"/>
  <c r="U780" i="2" s="1"/>
  <c r="BJ781" i="2"/>
  <c r="I781" i="2" s="1"/>
  <c r="AC780" i="2" s="1"/>
  <c r="W693" i="2"/>
  <c r="BG693" i="2"/>
  <c r="BJ693" i="2" s="1"/>
  <c r="BH694" i="2"/>
  <c r="BL694" i="2" s="1"/>
  <c r="BK694" i="2"/>
  <c r="W695" i="2"/>
  <c r="BG695" i="2"/>
  <c r="BJ695" i="2" s="1"/>
  <c r="BH696" i="2"/>
  <c r="BH695" i="2" s="1"/>
  <c r="BK696" i="2"/>
  <c r="BK695" i="2" s="1"/>
  <c r="W697" i="2"/>
  <c r="BG697" i="2"/>
  <c r="BJ697" i="2" s="1"/>
  <c r="BH698" i="2"/>
  <c r="BL698" i="2" s="1"/>
  <c r="BK698" i="2"/>
  <c r="W699" i="2"/>
  <c r="BG699" i="2"/>
  <c r="BJ699" i="2" s="1"/>
  <c r="BH700" i="2"/>
  <c r="BH699" i="2" s="1"/>
  <c r="BK700" i="2"/>
  <c r="BK699" i="2" s="1"/>
  <c r="W701" i="2"/>
  <c r="BG701" i="2"/>
  <c r="BJ701" i="2" s="1"/>
  <c r="BH702" i="2"/>
  <c r="BH701" i="2" s="1"/>
  <c r="BK702" i="2"/>
  <c r="W703" i="2"/>
  <c r="BG703" i="2"/>
  <c r="BJ703" i="2" s="1"/>
  <c r="BH704" i="2"/>
  <c r="BH703" i="2" s="1"/>
  <c r="BK704" i="2"/>
  <c r="BK703" i="2" s="1"/>
  <c r="W675" i="2"/>
  <c r="BG675" i="2"/>
  <c r="BJ675" i="2" s="1"/>
  <c r="BH676" i="2"/>
  <c r="BL676" i="2" s="1"/>
  <c r="BK676" i="2"/>
  <c r="W677" i="2"/>
  <c r="BG677" i="2"/>
  <c r="BJ677" i="2" s="1"/>
  <c r="BH678" i="2"/>
  <c r="BH677" i="2" s="1"/>
  <c r="BK678" i="2"/>
  <c r="BM678" i="2" s="1"/>
  <c r="W679" i="2"/>
  <c r="BG679" i="2"/>
  <c r="BJ679" i="2" s="1"/>
  <c r="BH680" i="2"/>
  <c r="BL680" i="2" s="1"/>
  <c r="BK680" i="2"/>
  <c r="BK679" i="2" s="1"/>
  <c r="W681" i="2"/>
  <c r="BG681" i="2"/>
  <c r="BJ681" i="2" s="1"/>
  <c r="BH682" i="2"/>
  <c r="BH681" i="2" s="1"/>
  <c r="BK682" i="2"/>
  <c r="BK681" i="2" s="1"/>
  <c r="W683" i="2"/>
  <c r="BG683" i="2"/>
  <c r="BJ683" i="2" s="1"/>
  <c r="BH684" i="2"/>
  <c r="BK684" i="2"/>
  <c r="W685" i="2"/>
  <c r="BG685" i="2"/>
  <c r="BH686" i="2"/>
  <c r="BH685" i="2" s="1"/>
  <c r="BK686" i="2"/>
  <c r="BK685" i="2" s="1"/>
  <c r="W687" i="2"/>
  <c r="BG687" i="2"/>
  <c r="BJ687" i="2" s="1"/>
  <c r="BH688" i="2"/>
  <c r="BL688" i="2" s="1"/>
  <c r="BK688" i="2"/>
  <c r="W689" i="2"/>
  <c r="BG689" i="2"/>
  <c r="BJ689" i="2" s="1"/>
  <c r="BH690" i="2"/>
  <c r="BH689" i="2" s="1"/>
  <c r="BK690" i="2"/>
  <c r="BK689" i="2" s="1"/>
  <c r="W691" i="2"/>
  <c r="BG691" i="2"/>
  <c r="BJ691" i="2" s="1"/>
  <c r="BH692" i="2"/>
  <c r="BL692" i="2" s="1"/>
  <c r="BK692" i="2"/>
  <c r="BK691" i="2" s="1"/>
  <c r="W615" i="2"/>
  <c r="BG615" i="2"/>
  <c r="BJ615" i="2" s="1"/>
  <c r="BH616" i="2"/>
  <c r="BL616" i="2" s="1"/>
  <c r="BK616" i="2"/>
  <c r="W617" i="2"/>
  <c r="BG617" i="2"/>
  <c r="BJ617" i="2" s="1"/>
  <c r="BH618" i="2"/>
  <c r="BH617" i="2" s="1"/>
  <c r="BK618" i="2"/>
  <c r="BK617" i="2" s="1"/>
  <c r="W619" i="2"/>
  <c r="BG619" i="2"/>
  <c r="BJ619" i="2" s="1"/>
  <c r="BH620" i="2"/>
  <c r="BL620" i="2" s="1"/>
  <c r="BK620" i="2"/>
  <c r="W621" i="2"/>
  <c r="BG621" i="2"/>
  <c r="BJ621" i="2" s="1"/>
  <c r="BH622" i="2"/>
  <c r="BH621" i="2" s="1"/>
  <c r="BK622" i="2"/>
  <c r="BK621" i="2" s="1"/>
  <c r="W623" i="2"/>
  <c r="BG623" i="2"/>
  <c r="BJ623" i="2" s="1"/>
  <c r="BH624" i="2"/>
  <c r="BL624" i="2" s="1"/>
  <c r="BK624" i="2"/>
  <c r="W625" i="2"/>
  <c r="BG625" i="2"/>
  <c r="BJ625" i="2" s="1"/>
  <c r="BH626" i="2"/>
  <c r="BK626" i="2"/>
  <c r="BK625" i="2" s="1"/>
  <c r="W627" i="2"/>
  <c r="BG627" i="2"/>
  <c r="BJ627" i="2" s="1"/>
  <c r="BH628" i="2"/>
  <c r="BH627" i="2" s="1"/>
  <c r="BK628" i="2"/>
  <c r="BK627" i="2" s="1"/>
  <c r="W629" i="2"/>
  <c r="BG629" i="2"/>
  <c r="BJ629" i="2" s="1"/>
  <c r="BH630" i="2"/>
  <c r="BL630" i="2" s="1"/>
  <c r="BK630" i="2"/>
  <c r="BK629" i="2" s="1"/>
  <c r="W631" i="2"/>
  <c r="BG631" i="2"/>
  <c r="BJ631" i="2" s="1"/>
  <c r="BH632" i="2"/>
  <c r="BH631" i="2" s="1"/>
  <c r="BK632" i="2"/>
  <c r="BM632" i="2" s="1"/>
  <c r="W633" i="2"/>
  <c r="BG633" i="2"/>
  <c r="BJ633" i="2" s="1"/>
  <c r="BH634" i="2"/>
  <c r="BH633" i="2" s="1"/>
  <c r="BK634" i="2"/>
  <c r="W635" i="2"/>
  <c r="BG635" i="2"/>
  <c r="BJ635" i="2" s="1"/>
  <c r="BH636" i="2"/>
  <c r="BH635" i="2" s="1"/>
  <c r="BK636" i="2"/>
  <c r="BK635" i="2" s="1"/>
  <c r="W637" i="2"/>
  <c r="BG637" i="2"/>
  <c r="BJ637" i="2" s="1"/>
  <c r="BH638" i="2"/>
  <c r="BL638" i="2" s="1"/>
  <c r="BK638" i="2"/>
  <c r="W639" i="2"/>
  <c r="BG639" i="2"/>
  <c r="BJ639" i="2" s="1"/>
  <c r="BH640" i="2"/>
  <c r="BH639" i="2" s="1"/>
  <c r="BK640" i="2"/>
  <c r="BK639" i="2" s="1"/>
  <c r="W641" i="2"/>
  <c r="BG641" i="2"/>
  <c r="BJ641" i="2" s="1"/>
  <c r="BH642" i="2"/>
  <c r="BL642" i="2" s="1"/>
  <c r="BK642" i="2"/>
  <c r="W643" i="2"/>
  <c r="BG643" i="2"/>
  <c r="BH644" i="2"/>
  <c r="BH643" i="2" s="1"/>
  <c r="BK644" i="2"/>
  <c r="BK643" i="2" s="1"/>
  <c r="W645" i="2"/>
  <c r="BG645" i="2"/>
  <c r="BH646" i="2"/>
  <c r="BH645" i="2" s="1"/>
  <c r="BK646" i="2"/>
  <c r="BK645" i="2" s="1"/>
  <c r="W647" i="2"/>
  <c r="BG647" i="2"/>
  <c r="BJ647" i="2" s="1"/>
  <c r="BH648" i="2"/>
  <c r="BH647" i="2" s="1"/>
  <c r="BK648" i="2"/>
  <c r="BK647" i="2" s="1"/>
  <c r="W649" i="2"/>
  <c r="BG649" i="2"/>
  <c r="BJ649" i="2" s="1"/>
  <c r="BH650" i="2"/>
  <c r="BH649" i="2" s="1"/>
  <c r="BK650" i="2"/>
  <c r="BK649" i="2" s="1"/>
  <c r="W651" i="2"/>
  <c r="BG651" i="2"/>
  <c r="BJ651" i="2" s="1"/>
  <c r="BH652" i="2"/>
  <c r="BH651" i="2" s="1"/>
  <c r="BK652" i="2"/>
  <c r="W653" i="2"/>
  <c r="BG653" i="2"/>
  <c r="BJ653" i="2" s="1"/>
  <c r="BH654" i="2"/>
  <c r="BH653" i="2" s="1"/>
  <c r="BK654" i="2"/>
  <c r="BK653" i="2" s="1"/>
  <c r="W655" i="2"/>
  <c r="BG655" i="2"/>
  <c r="BJ655" i="2" s="1"/>
  <c r="BH656" i="2"/>
  <c r="BL656" i="2" s="1"/>
  <c r="BK656" i="2"/>
  <c r="W657" i="2"/>
  <c r="BG657" i="2"/>
  <c r="BJ657" i="2" s="1"/>
  <c r="BH658" i="2"/>
  <c r="BH657" i="2" s="1"/>
  <c r="BK658" i="2"/>
  <c r="BK657" i="2" s="1"/>
  <c r="W659" i="2"/>
  <c r="BG659" i="2"/>
  <c r="BJ659" i="2" s="1"/>
  <c r="BH660" i="2"/>
  <c r="BH659" i="2" s="1"/>
  <c r="BK660" i="2"/>
  <c r="BK659" i="2" s="1"/>
  <c r="W661" i="2"/>
  <c r="BG661" i="2"/>
  <c r="BJ661" i="2" s="1"/>
  <c r="BH662" i="2"/>
  <c r="BH661" i="2" s="1"/>
  <c r="BK662" i="2"/>
  <c r="BK661" i="2" s="1"/>
  <c r="W663" i="2"/>
  <c r="BG663" i="2"/>
  <c r="BJ663" i="2" s="1"/>
  <c r="BH664" i="2"/>
  <c r="BL664" i="2" s="1"/>
  <c r="BK664" i="2"/>
  <c r="BK663" i="2" s="1"/>
  <c r="W665" i="2"/>
  <c r="BG665" i="2"/>
  <c r="BJ665" i="2" s="1"/>
  <c r="BH666" i="2"/>
  <c r="BH665" i="2" s="1"/>
  <c r="BK666" i="2"/>
  <c r="BK665" i="2" s="1"/>
  <c r="W667" i="2"/>
  <c r="BG667" i="2"/>
  <c r="BJ667" i="2" s="1"/>
  <c r="BH668" i="2"/>
  <c r="BH667" i="2" s="1"/>
  <c r="BK668" i="2"/>
  <c r="BK667" i="2" s="1"/>
  <c r="W669" i="2"/>
  <c r="BG669" i="2"/>
  <c r="BJ669" i="2" s="1"/>
  <c r="BH670" i="2"/>
  <c r="BL670" i="2" s="1"/>
  <c r="BK670" i="2"/>
  <c r="BK669" i="2" s="1"/>
  <c r="W671" i="2"/>
  <c r="BG671" i="2"/>
  <c r="BJ671" i="2" s="1"/>
  <c r="BH672" i="2"/>
  <c r="BH671" i="2" s="1"/>
  <c r="BK672" i="2"/>
  <c r="BK671" i="2" s="1"/>
  <c r="W673" i="2"/>
  <c r="BG673" i="2"/>
  <c r="BJ673" i="2" s="1"/>
  <c r="BH674" i="2"/>
  <c r="BH673" i="2" s="1"/>
  <c r="BK674" i="2"/>
  <c r="BK673" i="2" s="1"/>
  <c r="W611" i="2"/>
  <c r="BG611" i="2"/>
  <c r="BJ611" i="2" s="1"/>
  <c r="BH612" i="2"/>
  <c r="BL612" i="2" s="1"/>
  <c r="BK612" i="2"/>
  <c r="BK611" i="2" s="1"/>
  <c r="W607" i="2"/>
  <c r="BG607" i="2"/>
  <c r="BJ607" i="2" s="1"/>
  <c r="BH608" i="2"/>
  <c r="BL608" i="2" s="1"/>
  <c r="BK608" i="2"/>
  <c r="BK607" i="2" s="1"/>
  <c r="W609" i="2"/>
  <c r="BG609" i="2"/>
  <c r="BJ609" i="2" s="1"/>
  <c r="BH610" i="2"/>
  <c r="BH609" i="2" s="1"/>
  <c r="BK610" i="2"/>
  <c r="BM610" i="2" s="1"/>
  <c r="BK606" i="2"/>
  <c r="BM606" i="2" s="1"/>
  <c r="BH606" i="2"/>
  <c r="BL606" i="2" s="1"/>
  <c r="BG605" i="2"/>
  <c r="BJ605" i="2" s="1"/>
  <c r="W605" i="2"/>
  <c r="BG517" i="2"/>
  <c r="BJ517" i="2" s="1"/>
  <c r="BS517" i="2"/>
  <c r="W517" i="2" s="1"/>
  <c r="BH518" i="2"/>
  <c r="BL518" i="2" s="1"/>
  <c r="BK518" i="2"/>
  <c r="BK517" i="2" s="1"/>
  <c r="BG519" i="2"/>
  <c r="BJ519" i="2" s="1"/>
  <c r="BS519" i="2"/>
  <c r="W519" i="2" s="1"/>
  <c r="BH520" i="2"/>
  <c r="BL520" i="2" s="1"/>
  <c r="BK520" i="2"/>
  <c r="BK519" i="2" s="1"/>
  <c r="BG521" i="2"/>
  <c r="BJ521" i="2" s="1"/>
  <c r="BS521" i="2"/>
  <c r="W521" i="2" s="1"/>
  <c r="BH522" i="2"/>
  <c r="BL522" i="2" s="1"/>
  <c r="BK522" i="2"/>
  <c r="BK521" i="2" s="1"/>
  <c r="BG523" i="2"/>
  <c r="BJ523" i="2" s="1"/>
  <c r="BS523" i="2"/>
  <c r="W523" i="2" s="1"/>
  <c r="BH524" i="2"/>
  <c r="BL524" i="2" s="1"/>
  <c r="BK524" i="2"/>
  <c r="BK523" i="2" s="1"/>
  <c r="BG525" i="2"/>
  <c r="BJ525" i="2" s="1"/>
  <c r="BS525" i="2"/>
  <c r="W525" i="2" s="1"/>
  <c r="BH526" i="2"/>
  <c r="BL526" i="2" s="1"/>
  <c r="BK526" i="2"/>
  <c r="BK525" i="2" s="1"/>
  <c r="BG527" i="2"/>
  <c r="BJ527" i="2" s="1"/>
  <c r="BS527" i="2"/>
  <c r="W527" i="2" s="1"/>
  <c r="BH528" i="2"/>
  <c r="BH527" i="2" s="1"/>
  <c r="BK528" i="2"/>
  <c r="BK527" i="2" s="1"/>
  <c r="BG529" i="2"/>
  <c r="BJ529" i="2" s="1"/>
  <c r="BS529" i="2"/>
  <c r="W529" i="2" s="1"/>
  <c r="BH530" i="2"/>
  <c r="BH529" i="2" s="1"/>
  <c r="BK530" i="2"/>
  <c r="BK529" i="2" s="1"/>
  <c r="BG531" i="2"/>
  <c r="BJ531" i="2" s="1"/>
  <c r="BS531" i="2"/>
  <c r="W531" i="2" s="1"/>
  <c r="BH532" i="2"/>
  <c r="BH531" i="2" s="1"/>
  <c r="BK532" i="2"/>
  <c r="BK531" i="2" s="1"/>
  <c r="BG533" i="2"/>
  <c r="BJ533" i="2" s="1"/>
  <c r="BS533" i="2"/>
  <c r="W533" i="2" s="1"/>
  <c r="BH534" i="2"/>
  <c r="BH533" i="2" s="1"/>
  <c r="BK534" i="2"/>
  <c r="BM534" i="2" s="1"/>
  <c r="BG535" i="2"/>
  <c r="BJ535" i="2" s="1"/>
  <c r="BS535" i="2"/>
  <c r="W535" i="2" s="1"/>
  <c r="BH536" i="2"/>
  <c r="BH535" i="2" s="1"/>
  <c r="BK536" i="2"/>
  <c r="BG537" i="2"/>
  <c r="BJ537" i="2" s="1"/>
  <c r="BS537" i="2"/>
  <c r="W537" i="2" s="1"/>
  <c r="BH538" i="2"/>
  <c r="BH537" i="2" s="1"/>
  <c r="BK538" i="2"/>
  <c r="BM538" i="2" s="1"/>
  <c r="BG539" i="2"/>
  <c r="BJ539" i="2" s="1"/>
  <c r="BS539" i="2"/>
  <c r="W539" i="2" s="1"/>
  <c r="BH540" i="2"/>
  <c r="BH539" i="2" s="1"/>
  <c r="BK540" i="2"/>
  <c r="BG541" i="2"/>
  <c r="BJ541" i="2" s="1"/>
  <c r="BS541" i="2"/>
  <c r="W541" i="2" s="1"/>
  <c r="BH542" i="2"/>
  <c r="BH541" i="2" s="1"/>
  <c r="BK542" i="2"/>
  <c r="BM542" i="2" s="1"/>
  <c r="BG543" i="2"/>
  <c r="BJ543" i="2" s="1"/>
  <c r="BS543" i="2"/>
  <c r="W543" i="2" s="1"/>
  <c r="BH544" i="2"/>
  <c r="BH543" i="2" s="1"/>
  <c r="BK544" i="2"/>
  <c r="BG545" i="2"/>
  <c r="BJ545" i="2" s="1"/>
  <c r="BS545" i="2"/>
  <c r="W545" i="2" s="1"/>
  <c r="BH546" i="2"/>
  <c r="BK546" i="2"/>
  <c r="BG547" i="2"/>
  <c r="BJ547" i="2" s="1"/>
  <c r="BS547" i="2"/>
  <c r="W547" i="2" s="1"/>
  <c r="BH548" i="2"/>
  <c r="BK548" i="2"/>
  <c r="BG549" i="2"/>
  <c r="BJ549" i="2" s="1"/>
  <c r="BS549" i="2"/>
  <c r="W549" i="2" s="1"/>
  <c r="BH550" i="2"/>
  <c r="BK550" i="2"/>
  <c r="BG551" i="2"/>
  <c r="BJ551" i="2" s="1"/>
  <c r="BS551" i="2"/>
  <c r="W551" i="2" s="1"/>
  <c r="BH552" i="2"/>
  <c r="BL552" i="2" s="1"/>
  <c r="BK552" i="2"/>
  <c r="BK551" i="2" s="1"/>
  <c r="BG553" i="2"/>
  <c r="BJ553" i="2" s="1"/>
  <c r="BS553" i="2"/>
  <c r="W553" i="2" s="1"/>
  <c r="BH554" i="2"/>
  <c r="BL554" i="2" s="1"/>
  <c r="BK554" i="2"/>
  <c r="BK553" i="2" s="1"/>
  <c r="BG555" i="2"/>
  <c r="BJ555" i="2" s="1"/>
  <c r="BS555" i="2"/>
  <c r="W555" i="2" s="1"/>
  <c r="BH556" i="2"/>
  <c r="BL556" i="2" s="1"/>
  <c r="BK556" i="2"/>
  <c r="BK555" i="2" s="1"/>
  <c r="BG557" i="2"/>
  <c r="BJ557" i="2" s="1"/>
  <c r="BS557" i="2"/>
  <c r="W557" i="2" s="1"/>
  <c r="BH558" i="2"/>
  <c r="BL558" i="2" s="1"/>
  <c r="BK558" i="2"/>
  <c r="BK557" i="2" s="1"/>
  <c r="BG559" i="2"/>
  <c r="BJ559" i="2" s="1"/>
  <c r="BS559" i="2"/>
  <c r="W559" i="2" s="1"/>
  <c r="BH560" i="2"/>
  <c r="BL560" i="2" s="1"/>
  <c r="BK560" i="2"/>
  <c r="BK559" i="2" s="1"/>
  <c r="BG561" i="2"/>
  <c r="BJ561" i="2" s="1"/>
  <c r="BS561" i="2"/>
  <c r="W561" i="2" s="1"/>
  <c r="BH562" i="2"/>
  <c r="BK562" i="2"/>
  <c r="BK561" i="2" s="1"/>
  <c r="BG563" i="2"/>
  <c r="BJ563" i="2" s="1"/>
  <c r="BS563" i="2"/>
  <c r="W563" i="2" s="1"/>
  <c r="BH564" i="2"/>
  <c r="BL564" i="2" s="1"/>
  <c r="BK564" i="2"/>
  <c r="BK563" i="2" s="1"/>
  <c r="BG565" i="2"/>
  <c r="BJ565" i="2" s="1"/>
  <c r="BS565" i="2"/>
  <c r="W565" i="2" s="1"/>
  <c r="BH566" i="2"/>
  <c r="BK566" i="2"/>
  <c r="BK565" i="2" s="1"/>
  <c r="BG567" i="2"/>
  <c r="BJ567" i="2" s="1"/>
  <c r="BS567" i="2"/>
  <c r="W567" i="2" s="1"/>
  <c r="BH568" i="2"/>
  <c r="BK568" i="2"/>
  <c r="BK567" i="2" s="1"/>
  <c r="BG569" i="2"/>
  <c r="BJ569" i="2" s="1"/>
  <c r="BS569" i="2"/>
  <c r="W569" i="2" s="1"/>
  <c r="BH570" i="2"/>
  <c r="BK570" i="2"/>
  <c r="BK569" i="2" s="1"/>
  <c r="BG571" i="2"/>
  <c r="BJ571" i="2" s="1"/>
  <c r="BS571" i="2"/>
  <c r="W571" i="2" s="1"/>
  <c r="BH572" i="2"/>
  <c r="BK572" i="2"/>
  <c r="BK571" i="2" s="1"/>
  <c r="BG573" i="2"/>
  <c r="BJ573" i="2" s="1"/>
  <c r="BS573" i="2"/>
  <c r="W573" i="2" s="1"/>
  <c r="BH574" i="2"/>
  <c r="BK574" i="2"/>
  <c r="BK573" i="2" s="1"/>
  <c r="BG575" i="2"/>
  <c r="BJ575" i="2" s="1"/>
  <c r="BS575" i="2"/>
  <c r="W575" i="2" s="1"/>
  <c r="BH576" i="2"/>
  <c r="BK576" i="2"/>
  <c r="BK575" i="2" s="1"/>
  <c r="BG577" i="2"/>
  <c r="BJ577" i="2" s="1"/>
  <c r="BS577" i="2"/>
  <c r="W577" i="2" s="1"/>
  <c r="BH578" i="2"/>
  <c r="BL578" i="2" s="1"/>
  <c r="BK578" i="2"/>
  <c r="BK577" i="2" s="1"/>
  <c r="BG579" i="2"/>
  <c r="BJ579" i="2" s="1"/>
  <c r="BS579" i="2"/>
  <c r="W579" i="2" s="1"/>
  <c r="BH580" i="2"/>
  <c r="BL580" i="2" s="1"/>
  <c r="BK580" i="2"/>
  <c r="BK579" i="2" s="1"/>
  <c r="BG581" i="2"/>
  <c r="BJ581" i="2" s="1"/>
  <c r="BS581" i="2"/>
  <c r="W581" i="2" s="1"/>
  <c r="BH582" i="2"/>
  <c r="BL582" i="2" s="1"/>
  <c r="BK582" i="2"/>
  <c r="BK581" i="2" s="1"/>
  <c r="BG583" i="2"/>
  <c r="BJ583" i="2" s="1"/>
  <c r="BS583" i="2"/>
  <c r="W583" i="2" s="1"/>
  <c r="BH584" i="2"/>
  <c r="BH583" i="2" s="1"/>
  <c r="BK584" i="2"/>
  <c r="BM584" i="2" s="1"/>
  <c r="BG585" i="2"/>
  <c r="BJ585" i="2" s="1"/>
  <c r="BS585" i="2"/>
  <c r="W585" i="2" s="1"/>
  <c r="BH586" i="2"/>
  <c r="BH585" i="2" s="1"/>
  <c r="BK586" i="2"/>
  <c r="BM586" i="2" s="1"/>
  <c r="BG587" i="2"/>
  <c r="BJ587" i="2" s="1"/>
  <c r="BS587" i="2"/>
  <c r="W587" i="2" s="1"/>
  <c r="BH588" i="2"/>
  <c r="BH587" i="2" s="1"/>
  <c r="BK588" i="2"/>
  <c r="BM588" i="2" s="1"/>
  <c r="BG589" i="2"/>
  <c r="BJ589" i="2" s="1"/>
  <c r="BS589" i="2"/>
  <c r="W589" i="2" s="1"/>
  <c r="BH590" i="2"/>
  <c r="BH589" i="2" s="1"/>
  <c r="BK590" i="2"/>
  <c r="BM590" i="2" s="1"/>
  <c r="BG591" i="2"/>
  <c r="BJ591" i="2" s="1"/>
  <c r="BS591" i="2"/>
  <c r="W591" i="2" s="1"/>
  <c r="BH592" i="2"/>
  <c r="BH591" i="2" s="1"/>
  <c r="BK592" i="2"/>
  <c r="BM592" i="2" s="1"/>
  <c r="BG593" i="2"/>
  <c r="BJ593" i="2" s="1"/>
  <c r="BS593" i="2"/>
  <c r="W593" i="2" s="1"/>
  <c r="BH594" i="2"/>
  <c r="BH593" i="2" s="1"/>
  <c r="BK594" i="2"/>
  <c r="BM594" i="2" s="1"/>
  <c r="BG595" i="2"/>
  <c r="BJ595" i="2" s="1"/>
  <c r="BS595" i="2"/>
  <c r="W595" i="2" s="1"/>
  <c r="BH596" i="2"/>
  <c r="BH595" i="2" s="1"/>
  <c r="BK596" i="2"/>
  <c r="BM596" i="2" s="1"/>
  <c r="BG597" i="2"/>
  <c r="BJ597" i="2" s="1"/>
  <c r="BS597" i="2"/>
  <c r="W597" i="2" s="1"/>
  <c r="BH598" i="2"/>
  <c r="BH597" i="2" s="1"/>
  <c r="BK598" i="2"/>
  <c r="BM598" i="2" s="1"/>
  <c r="BG599" i="2"/>
  <c r="BJ599" i="2" s="1"/>
  <c r="BS599" i="2"/>
  <c r="W599" i="2" s="1"/>
  <c r="BH600" i="2"/>
  <c r="BH599" i="2" s="1"/>
  <c r="BK600" i="2"/>
  <c r="BM600" i="2" s="1"/>
  <c r="BG601" i="2"/>
  <c r="BJ601" i="2" s="1"/>
  <c r="BS601" i="2"/>
  <c r="W601" i="2" s="1"/>
  <c r="BH602" i="2"/>
  <c r="BH601" i="2" s="1"/>
  <c r="BK602" i="2"/>
  <c r="BM602" i="2" s="1"/>
  <c r="BG603" i="2"/>
  <c r="BJ603" i="2" s="1"/>
  <c r="BS603" i="2"/>
  <c r="W603" i="2" s="1"/>
  <c r="BH604" i="2"/>
  <c r="BH603" i="2" s="1"/>
  <c r="BK604" i="2"/>
  <c r="BM604" i="2" s="1"/>
  <c r="BG507" i="2"/>
  <c r="BJ507" i="2" s="1"/>
  <c r="BS507" i="2"/>
  <c r="W507" i="2" s="1"/>
  <c r="BH508" i="2"/>
  <c r="BH507" i="2" s="1"/>
  <c r="BK508" i="2"/>
  <c r="BK507" i="2" s="1"/>
  <c r="BG509" i="2"/>
  <c r="BJ509" i="2" s="1"/>
  <c r="BS509" i="2"/>
  <c r="W509" i="2" s="1"/>
  <c r="BH510" i="2"/>
  <c r="BH509" i="2" s="1"/>
  <c r="BK510" i="2"/>
  <c r="BK509" i="2" s="1"/>
  <c r="BG511" i="2"/>
  <c r="BJ511" i="2" s="1"/>
  <c r="BS511" i="2"/>
  <c r="W511" i="2" s="1"/>
  <c r="BH512" i="2"/>
  <c r="BH511" i="2" s="1"/>
  <c r="BK512" i="2"/>
  <c r="BK511" i="2" s="1"/>
  <c r="BG513" i="2"/>
  <c r="BJ513" i="2" s="1"/>
  <c r="BS513" i="2"/>
  <c r="W513" i="2" s="1"/>
  <c r="BH514" i="2"/>
  <c r="BH513" i="2" s="1"/>
  <c r="BK514" i="2"/>
  <c r="BK513" i="2" s="1"/>
  <c r="BK506" i="2"/>
  <c r="BM506" i="2" s="1"/>
  <c r="BH506" i="2"/>
  <c r="BH505" i="2" s="1"/>
  <c r="BS505" i="2"/>
  <c r="W505" i="2" s="1"/>
  <c r="BG505" i="2"/>
  <c r="BJ505" i="2" s="1"/>
  <c r="BG453" i="2"/>
  <c r="BJ453" i="2" s="1"/>
  <c r="BS453" i="2"/>
  <c r="G453" i="2" s="1"/>
  <c r="W453" i="2" s="1"/>
  <c r="BH454" i="2"/>
  <c r="BL454" i="2" s="1"/>
  <c r="BK454" i="2"/>
  <c r="BK453" i="2" s="1"/>
  <c r="BG455" i="2"/>
  <c r="BJ455" i="2" s="1"/>
  <c r="BS455" i="2"/>
  <c r="G455" i="2" s="1"/>
  <c r="W455" i="2" s="1"/>
  <c r="BH456" i="2"/>
  <c r="BL456" i="2" s="1"/>
  <c r="BK456" i="2"/>
  <c r="BK455" i="2" s="1"/>
  <c r="BG457" i="2"/>
  <c r="BJ457" i="2" s="1"/>
  <c r="BS457" i="2"/>
  <c r="G457" i="2" s="1"/>
  <c r="W457" i="2" s="1"/>
  <c r="BH458" i="2"/>
  <c r="BL458" i="2" s="1"/>
  <c r="BK458" i="2"/>
  <c r="BK457" i="2" s="1"/>
  <c r="BG459" i="2"/>
  <c r="BJ459" i="2" s="1"/>
  <c r="BS459" i="2"/>
  <c r="G459" i="2" s="1"/>
  <c r="W459" i="2" s="1"/>
  <c r="BH460" i="2"/>
  <c r="BL460" i="2" s="1"/>
  <c r="BK460" i="2"/>
  <c r="BK459" i="2" s="1"/>
  <c r="BG461" i="2"/>
  <c r="BJ461" i="2" s="1"/>
  <c r="BS461" i="2"/>
  <c r="G461" i="2" s="1"/>
  <c r="W461" i="2" s="1"/>
  <c r="BH462" i="2"/>
  <c r="BK462" i="2"/>
  <c r="BK461" i="2" s="1"/>
  <c r="BG463" i="2"/>
  <c r="BJ463" i="2" s="1"/>
  <c r="BS463" i="2"/>
  <c r="G463" i="2" s="1"/>
  <c r="W463" i="2" s="1"/>
  <c r="BH464" i="2"/>
  <c r="BK464" i="2"/>
  <c r="BK463" i="2" s="1"/>
  <c r="BG465" i="2"/>
  <c r="BJ465" i="2" s="1"/>
  <c r="BS465" i="2"/>
  <c r="G465" i="2" s="1"/>
  <c r="W465" i="2" s="1"/>
  <c r="BH466" i="2"/>
  <c r="BK466" i="2"/>
  <c r="BK465" i="2" s="1"/>
  <c r="BG467" i="2"/>
  <c r="BJ467" i="2" s="1"/>
  <c r="BS467" i="2"/>
  <c r="G467" i="2" s="1"/>
  <c r="W467" i="2" s="1"/>
  <c r="BH468" i="2"/>
  <c r="BK468" i="2"/>
  <c r="BK467" i="2" s="1"/>
  <c r="BG469" i="2"/>
  <c r="BJ469" i="2" s="1"/>
  <c r="BS469" i="2"/>
  <c r="G469" i="2" s="1"/>
  <c r="W469" i="2" s="1"/>
  <c r="BH470" i="2"/>
  <c r="BK470" i="2"/>
  <c r="BM470" i="2" s="1"/>
  <c r="BG471" i="2"/>
  <c r="BJ471" i="2" s="1"/>
  <c r="BS471" i="2"/>
  <c r="G471" i="2" s="1"/>
  <c r="W471" i="2" s="1"/>
  <c r="BH472" i="2"/>
  <c r="BH471" i="2" s="1"/>
  <c r="BK472" i="2"/>
  <c r="BG473" i="2"/>
  <c r="BJ473" i="2" s="1"/>
  <c r="BS473" i="2"/>
  <c r="G473" i="2" s="1"/>
  <c r="W473" i="2" s="1"/>
  <c r="BH474" i="2"/>
  <c r="BK474" i="2"/>
  <c r="BK473" i="2" s="1"/>
  <c r="BG475" i="2"/>
  <c r="BJ475" i="2" s="1"/>
  <c r="BS475" i="2"/>
  <c r="G475" i="2" s="1"/>
  <c r="W475" i="2" s="1"/>
  <c r="BH476" i="2"/>
  <c r="BK476" i="2"/>
  <c r="BK475" i="2" s="1"/>
  <c r="BG477" i="2"/>
  <c r="BJ477" i="2" s="1"/>
  <c r="BS477" i="2"/>
  <c r="G477" i="2" s="1"/>
  <c r="W477" i="2" s="1"/>
  <c r="BH478" i="2"/>
  <c r="BK478" i="2"/>
  <c r="BK477" i="2" s="1"/>
  <c r="BG479" i="2"/>
  <c r="BJ479" i="2" s="1"/>
  <c r="BS479" i="2"/>
  <c r="G479" i="2" s="1"/>
  <c r="W479" i="2" s="1"/>
  <c r="BH480" i="2"/>
  <c r="BK480" i="2"/>
  <c r="BG481" i="2"/>
  <c r="BJ481" i="2" s="1"/>
  <c r="BS481" i="2"/>
  <c r="G481" i="2" s="1"/>
  <c r="W481" i="2" s="1"/>
  <c r="BH482" i="2"/>
  <c r="BH481" i="2" s="1"/>
  <c r="BK482" i="2"/>
  <c r="BG483" i="2"/>
  <c r="BJ483" i="2" s="1"/>
  <c r="BS483" i="2"/>
  <c r="G483" i="2" s="1"/>
  <c r="W483" i="2" s="1"/>
  <c r="BH484" i="2"/>
  <c r="BH483" i="2" s="1"/>
  <c r="BK484" i="2"/>
  <c r="BM484" i="2" s="1"/>
  <c r="BG485" i="2"/>
  <c r="BJ485" i="2" s="1"/>
  <c r="BS485" i="2"/>
  <c r="G485" i="2" s="1"/>
  <c r="W485" i="2" s="1"/>
  <c r="BH486" i="2"/>
  <c r="BH485" i="2" s="1"/>
  <c r="BK486" i="2"/>
  <c r="BM486" i="2" s="1"/>
  <c r="BG487" i="2"/>
  <c r="BJ487" i="2" s="1"/>
  <c r="BS487" i="2"/>
  <c r="G487" i="2" s="1"/>
  <c r="W487" i="2" s="1"/>
  <c r="BH488" i="2"/>
  <c r="BH487" i="2" s="1"/>
  <c r="BK488" i="2"/>
  <c r="BM488" i="2" s="1"/>
  <c r="BG489" i="2"/>
  <c r="BJ489" i="2" s="1"/>
  <c r="BS489" i="2"/>
  <c r="G489" i="2" s="1"/>
  <c r="W489" i="2" s="1"/>
  <c r="BH490" i="2"/>
  <c r="BH489" i="2" s="1"/>
  <c r="BK490" i="2"/>
  <c r="BM490" i="2" s="1"/>
  <c r="BG491" i="2"/>
  <c r="BJ491" i="2" s="1"/>
  <c r="BS491" i="2"/>
  <c r="G491" i="2" s="1"/>
  <c r="W491" i="2" s="1"/>
  <c r="BH492" i="2"/>
  <c r="BH491" i="2" s="1"/>
  <c r="BK492" i="2"/>
  <c r="BM492" i="2" s="1"/>
  <c r="BG493" i="2"/>
  <c r="BJ493" i="2" s="1"/>
  <c r="BS493" i="2"/>
  <c r="G493" i="2" s="1"/>
  <c r="W493" i="2" s="1"/>
  <c r="BH494" i="2"/>
  <c r="BH493" i="2" s="1"/>
  <c r="BK494" i="2"/>
  <c r="BM494" i="2" s="1"/>
  <c r="BG495" i="2"/>
  <c r="BJ495" i="2" s="1"/>
  <c r="BS495" i="2"/>
  <c r="G495" i="2" s="1"/>
  <c r="W495" i="2" s="1"/>
  <c r="BH496" i="2"/>
  <c r="BH495" i="2" s="1"/>
  <c r="BK496" i="2"/>
  <c r="BM496" i="2" s="1"/>
  <c r="BG497" i="2"/>
  <c r="BJ497" i="2" s="1"/>
  <c r="BS497" i="2"/>
  <c r="G497" i="2" s="1"/>
  <c r="W497" i="2" s="1"/>
  <c r="BH498" i="2"/>
  <c r="BH497" i="2" s="1"/>
  <c r="BK498" i="2"/>
  <c r="BM498" i="2" s="1"/>
  <c r="BG499" i="2"/>
  <c r="BJ499" i="2" s="1"/>
  <c r="BS499" i="2"/>
  <c r="G499" i="2" s="1"/>
  <c r="W499" i="2" s="1"/>
  <c r="BH500" i="2"/>
  <c r="BH499" i="2" s="1"/>
  <c r="BK500" i="2"/>
  <c r="BM500" i="2" s="1"/>
  <c r="BG501" i="2"/>
  <c r="BJ501" i="2" s="1"/>
  <c r="BS501" i="2"/>
  <c r="G501" i="2" s="1"/>
  <c r="W501" i="2" s="1"/>
  <c r="BH502" i="2"/>
  <c r="BH501" i="2" s="1"/>
  <c r="BK502" i="2"/>
  <c r="BM502" i="2" s="1"/>
  <c r="BG503" i="2"/>
  <c r="BJ503" i="2" s="1"/>
  <c r="BS503" i="2"/>
  <c r="G503" i="2" s="1"/>
  <c r="W503" i="2" s="1"/>
  <c r="BH504" i="2"/>
  <c r="BH503" i="2" s="1"/>
  <c r="BK504" i="2"/>
  <c r="BM504" i="2" s="1"/>
  <c r="BG445" i="2"/>
  <c r="BJ445" i="2" s="1"/>
  <c r="BS445" i="2"/>
  <c r="G445" i="2" s="1"/>
  <c r="W445" i="2" s="1"/>
  <c r="BH446" i="2"/>
  <c r="BH445" i="2" s="1"/>
  <c r="BK446" i="2"/>
  <c r="BK445" i="2" s="1"/>
  <c r="BG447" i="2"/>
  <c r="BJ447" i="2" s="1"/>
  <c r="BS447" i="2"/>
  <c r="G447" i="2" s="1"/>
  <c r="W447" i="2" s="1"/>
  <c r="BH448" i="2"/>
  <c r="BH447" i="2" s="1"/>
  <c r="BK448" i="2"/>
  <c r="BK447" i="2" s="1"/>
  <c r="BG449" i="2"/>
  <c r="BJ449" i="2" s="1"/>
  <c r="BS449" i="2"/>
  <c r="G449" i="2" s="1"/>
  <c r="W449" i="2" s="1"/>
  <c r="BH450" i="2"/>
  <c r="BH449" i="2" s="1"/>
  <c r="BK450" i="2"/>
  <c r="BK449" i="2" s="1"/>
  <c r="BG451" i="2"/>
  <c r="BJ451" i="2" s="1"/>
  <c r="BS451" i="2"/>
  <c r="G451" i="2" s="1"/>
  <c r="W451" i="2" s="1"/>
  <c r="BH452" i="2"/>
  <c r="BH451" i="2" s="1"/>
  <c r="BK452" i="2"/>
  <c r="BK451" i="2" s="1"/>
  <c r="BG405" i="2"/>
  <c r="BJ405" i="2" s="1"/>
  <c r="BS405" i="2"/>
  <c r="G405" i="2" s="1"/>
  <c r="W405" i="2" s="1"/>
  <c r="BH406" i="2"/>
  <c r="BL406" i="2" s="1"/>
  <c r="BK406" i="2"/>
  <c r="BK405" i="2" s="1"/>
  <c r="BG407" i="2"/>
  <c r="BJ407" i="2" s="1"/>
  <c r="BS407" i="2"/>
  <c r="G407" i="2" s="1"/>
  <c r="W407" i="2" s="1"/>
  <c r="BH408" i="2"/>
  <c r="BK408" i="2"/>
  <c r="BK407" i="2" s="1"/>
  <c r="BG409" i="2"/>
  <c r="BJ409" i="2" s="1"/>
  <c r="BS409" i="2"/>
  <c r="G409" i="2" s="1"/>
  <c r="W409" i="2" s="1"/>
  <c r="BH410" i="2"/>
  <c r="BL410" i="2" s="1"/>
  <c r="BK410" i="2"/>
  <c r="BG411" i="2"/>
  <c r="BJ411" i="2" s="1"/>
  <c r="BS411" i="2"/>
  <c r="G411" i="2" s="1"/>
  <c r="W411" i="2" s="1"/>
  <c r="BH412" i="2"/>
  <c r="BL412" i="2" s="1"/>
  <c r="BK412" i="2"/>
  <c r="BK411" i="2" s="1"/>
  <c r="BG413" i="2"/>
  <c r="BJ413" i="2" s="1"/>
  <c r="BS413" i="2"/>
  <c r="G413" i="2" s="1"/>
  <c r="W413" i="2" s="1"/>
  <c r="BH414" i="2"/>
  <c r="BL414" i="2" s="1"/>
  <c r="BK414" i="2"/>
  <c r="BK413" i="2" s="1"/>
  <c r="BG415" i="2"/>
  <c r="BJ415" i="2" s="1"/>
  <c r="BS415" i="2"/>
  <c r="G415" i="2" s="1"/>
  <c r="W415" i="2" s="1"/>
  <c r="BH416" i="2"/>
  <c r="BK416" i="2"/>
  <c r="BK415" i="2" s="1"/>
  <c r="BG417" i="2"/>
  <c r="BJ417" i="2" s="1"/>
  <c r="BS417" i="2"/>
  <c r="G417" i="2" s="1"/>
  <c r="W417" i="2" s="1"/>
  <c r="BH418" i="2"/>
  <c r="BK418" i="2"/>
  <c r="BG419" i="2"/>
  <c r="BJ419" i="2" s="1"/>
  <c r="BS419" i="2"/>
  <c r="G419" i="2" s="1"/>
  <c r="W419" i="2" s="1"/>
  <c r="BH420" i="2"/>
  <c r="BK420" i="2"/>
  <c r="BK419" i="2" s="1"/>
  <c r="BG421" i="2"/>
  <c r="BJ421" i="2" s="1"/>
  <c r="BS421" i="2"/>
  <c r="G421" i="2" s="1"/>
  <c r="W421" i="2" s="1"/>
  <c r="BH422" i="2"/>
  <c r="BH421" i="2" s="1"/>
  <c r="BK422" i="2"/>
  <c r="BG423" i="2"/>
  <c r="BJ423" i="2" s="1"/>
  <c r="BS423" i="2"/>
  <c r="G423" i="2" s="1"/>
  <c r="W423" i="2" s="1"/>
  <c r="BH424" i="2"/>
  <c r="BH423" i="2" s="1"/>
  <c r="BK424" i="2"/>
  <c r="BK423" i="2" s="1"/>
  <c r="BG425" i="2"/>
  <c r="BJ425" i="2" s="1"/>
  <c r="BS425" i="2"/>
  <c r="G425" i="2" s="1"/>
  <c r="W425" i="2" s="1"/>
  <c r="BH426" i="2"/>
  <c r="BL426" i="2" s="1"/>
  <c r="BK426" i="2"/>
  <c r="BK425" i="2" s="1"/>
  <c r="BG427" i="2"/>
  <c r="BJ427" i="2" s="1"/>
  <c r="BS427" i="2"/>
  <c r="G427" i="2" s="1"/>
  <c r="W427" i="2" s="1"/>
  <c r="BH428" i="2"/>
  <c r="BK428" i="2"/>
  <c r="BK427" i="2" s="1"/>
  <c r="BG429" i="2"/>
  <c r="BJ429" i="2" s="1"/>
  <c r="BS429" i="2"/>
  <c r="G429" i="2" s="1"/>
  <c r="W429" i="2" s="1"/>
  <c r="BH430" i="2"/>
  <c r="BL430" i="2" s="1"/>
  <c r="BK430" i="2"/>
  <c r="BG431" i="2"/>
  <c r="BJ431" i="2" s="1"/>
  <c r="BS431" i="2"/>
  <c r="G431" i="2" s="1"/>
  <c r="W431" i="2" s="1"/>
  <c r="BH432" i="2"/>
  <c r="BL432" i="2" s="1"/>
  <c r="BK432" i="2"/>
  <c r="BM432" i="2" s="1"/>
  <c r="BG433" i="2"/>
  <c r="BJ433" i="2" s="1"/>
  <c r="BS433" i="2"/>
  <c r="G433" i="2" s="1"/>
  <c r="W433" i="2" s="1"/>
  <c r="BH434" i="2"/>
  <c r="BL434" i="2" s="1"/>
  <c r="BK434" i="2"/>
  <c r="BM434" i="2" s="1"/>
  <c r="BG435" i="2"/>
  <c r="BJ435" i="2" s="1"/>
  <c r="BS435" i="2"/>
  <c r="G435" i="2" s="1"/>
  <c r="W435" i="2" s="1"/>
  <c r="BH436" i="2"/>
  <c r="BL436" i="2" s="1"/>
  <c r="BK436" i="2"/>
  <c r="BM436" i="2" s="1"/>
  <c r="BK390" i="2"/>
  <c r="BM390" i="2" s="1"/>
  <c r="BH390" i="2"/>
  <c r="BH389" i="2" s="1"/>
  <c r="BS389" i="2"/>
  <c r="G389" i="2" s="1"/>
  <c r="W389" i="2" s="1"/>
  <c r="BG389" i="2"/>
  <c r="BJ389" i="2" s="1"/>
  <c r="BK388" i="2"/>
  <c r="BM388" i="2" s="1"/>
  <c r="BH388" i="2"/>
  <c r="BH387" i="2" s="1"/>
  <c r="BS387" i="2"/>
  <c r="G387" i="2" s="1"/>
  <c r="W387" i="2" s="1"/>
  <c r="BG387" i="2"/>
  <c r="BJ387" i="2" s="1"/>
  <c r="BK386" i="2"/>
  <c r="BM386" i="2" s="1"/>
  <c r="BH386" i="2"/>
  <c r="BH385" i="2" s="1"/>
  <c r="BS385" i="2"/>
  <c r="G385" i="2" s="1"/>
  <c r="W385" i="2" s="1"/>
  <c r="BG385" i="2"/>
  <c r="BJ385" i="2" s="1"/>
  <c r="BK392" i="2"/>
  <c r="BM392" i="2" s="1"/>
  <c r="BH392" i="2"/>
  <c r="BH391" i="2" s="1"/>
  <c r="BS391" i="2"/>
  <c r="G391" i="2" s="1"/>
  <c r="W391" i="2" s="1"/>
  <c r="BG391" i="2"/>
  <c r="BJ391" i="2" s="1"/>
  <c r="BK394" i="2"/>
  <c r="BM394" i="2" s="1"/>
  <c r="BH394" i="2"/>
  <c r="BH393" i="2" s="1"/>
  <c r="BS393" i="2"/>
  <c r="G393" i="2" s="1"/>
  <c r="W393" i="2" s="1"/>
  <c r="BG393" i="2"/>
  <c r="BJ393" i="2" s="1"/>
  <c r="BK404" i="2"/>
  <c r="BM404" i="2" s="1"/>
  <c r="BH404" i="2"/>
  <c r="BH403" i="2" s="1"/>
  <c r="BS403" i="2"/>
  <c r="G403" i="2" s="1"/>
  <c r="W403" i="2" s="1"/>
  <c r="BG403" i="2"/>
  <c r="BJ403" i="2" s="1"/>
  <c r="BK402" i="2"/>
  <c r="BM402" i="2" s="1"/>
  <c r="BH402" i="2"/>
  <c r="BH401" i="2" s="1"/>
  <c r="BS401" i="2"/>
  <c r="G401" i="2" s="1"/>
  <c r="W401" i="2" s="1"/>
  <c r="BG401" i="2"/>
  <c r="BJ401" i="2" s="1"/>
  <c r="BK400" i="2"/>
  <c r="BM400" i="2" s="1"/>
  <c r="BH400" i="2"/>
  <c r="BH399" i="2" s="1"/>
  <c r="BS399" i="2"/>
  <c r="G399" i="2" s="1"/>
  <c r="W399" i="2" s="1"/>
  <c r="BG399" i="2"/>
  <c r="BJ399" i="2" s="1"/>
  <c r="BK398" i="2"/>
  <c r="BM398" i="2" s="1"/>
  <c r="BH398" i="2"/>
  <c r="BH397" i="2" s="1"/>
  <c r="BS397" i="2"/>
  <c r="G397" i="2" s="1"/>
  <c r="W397" i="2" s="1"/>
  <c r="BG397" i="2"/>
  <c r="BJ397" i="2" s="1"/>
  <c r="BK396" i="2"/>
  <c r="BM396" i="2" s="1"/>
  <c r="BH396" i="2"/>
  <c r="BH395" i="2" s="1"/>
  <c r="BS395" i="2"/>
  <c r="G395" i="2" s="1"/>
  <c r="W395" i="2" s="1"/>
  <c r="BG395" i="2"/>
  <c r="BJ395" i="2" s="1"/>
  <c r="BG345" i="2"/>
  <c r="BJ345" i="2" s="1"/>
  <c r="BS345" i="2"/>
  <c r="G345" i="2" s="1"/>
  <c r="W345" i="2" s="1"/>
  <c r="BH346" i="2"/>
  <c r="BL346" i="2" s="1"/>
  <c r="BK346" i="2"/>
  <c r="BK345" i="2" s="1"/>
  <c r="BG347" i="2"/>
  <c r="BJ347" i="2" s="1"/>
  <c r="BS347" i="2"/>
  <c r="G347" i="2" s="1"/>
  <c r="W347" i="2" s="1"/>
  <c r="BH348" i="2"/>
  <c r="BH347" i="2" s="1"/>
  <c r="BK348" i="2"/>
  <c r="BK347" i="2" s="1"/>
  <c r="BG349" i="2"/>
  <c r="BJ349" i="2" s="1"/>
  <c r="BS349" i="2"/>
  <c r="G349" i="2" s="1"/>
  <c r="W349" i="2" s="1"/>
  <c r="BH350" i="2"/>
  <c r="BH349" i="2" s="1"/>
  <c r="BK350" i="2"/>
  <c r="BK349" i="2" s="1"/>
  <c r="BG351" i="2"/>
  <c r="BJ351" i="2" s="1"/>
  <c r="BS351" i="2"/>
  <c r="G351" i="2" s="1"/>
  <c r="W351" i="2" s="1"/>
  <c r="BH352" i="2"/>
  <c r="BL352" i="2" s="1"/>
  <c r="BK352" i="2"/>
  <c r="BK351" i="2" s="1"/>
  <c r="BG353" i="2"/>
  <c r="BJ353" i="2" s="1"/>
  <c r="BS353" i="2"/>
  <c r="G353" i="2" s="1"/>
  <c r="W353" i="2" s="1"/>
  <c r="BH354" i="2"/>
  <c r="BH353" i="2" s="1"/>
  <c r="BK354" i="2"/>
  <c r="BK353" i="2" s="1"/>
  <c r="BG355" i="2"/>
  <c r="BJ355" i="2" s="1"/>
  <c r="BS355" i="2"/>
  <c r="G355" i="2" s="1"/>
  <c r="W355" i="2" s="1"/>
  <c r="BH356" i="2"/>
  <c r="BH355" i="2" s="1"/>
  <c r="BK356" i="2"/>
  <c r="BK355" i="2" s="1"/>
  <c r="BG357" i="2"/>
  <c r="BJ357" i="2" s="1"/>
  <c r="BS357" i="2"/>
  <c r="G357" i="2" s="1"/>
  <c r="W357" i="2" s="1"/>
  <c r="BH358" i="2"/>
  <c r="BH357" i="2" s="1"/>
  <c r="BK358" i="2"/>
  <c r="BK357" i="2" s="1"/>
  <c r="BG359" i="2"/>
  <c r="BJ359" i="2" s="1"/>
  <c r="BS359" i="2"/>
  <c r="G359" i="2" s="1"/>
  <c r="W359" i="2" s="1"/>
  <c r="BH360" i="2"/>
  <c r="BH359" i="2" s="1"/>
  <c r="BK360" i="2"/>
  <c r="BK359" i="2" s="1"/>
  <c r="BG361" i="2"/>
  <c r="BJ361" i="2" s="1"/>
  <c r="BS361" i="2"/>
  <c r="G361" i="2" s="1"/>
  <c r="W361" i="2" s="1"/>
  <c r="BH362" i="2"/>
  <c r="BL362" i="2" s="1"/>
  <c r="BK362" i="2"/>
  <c r="BG363" i="2"/>
  <c r="BJ363" i="2" s="1"/>
  <c r="BS363" i="2"/>
  <c r="G363" i="2" s="1"/>
  <c r="W363" i="2" s="1"/>
  <c r="BH364" i="2"/>
  <c r="BH363" i="2" s="1"/>
  <c r="BK364" i="2"/>
  <c r="BK363" i="2" s="1"/>
  <c r="BG365" i="2"/>
  <c r="BJ365" i="2" s="1"/>
  <c r="BS365" i="2"/>
  <c r="G365" i="2" s="1"/>
  <c r="W365" i="2" s="1"/>
  <c r="BH366" i="2"/>
  <c r="BH365" i="2" s="1"/>
  <c r="BK366" i="2"/>
  <c r="BK365" i="2" s="1"/>
  <c r="BG367" i="2"/>
  <c r="BJ367" i="2" s="1"/>
  <c r="BS367" i="2"/>
  <c r="G367" i="2" s="1"/>
  <c r="W367" i="2" s="1"/>
  <c r="BH368" i="2"/>
  <c r="BH367" i="2" s="1"/>
  <c r="BK368" i="2"/>
  <c r="BM368" i="2" s="1"/>
  <c r="BG369" i="2"/>
  <c r="BJ369" i="2" s="1"/>
  <c r="BS369" i="2"/>
  <c r="G369" i="2" s="1"/>
  <c r="W369" i="2" s="1"/>
  <c r="BH370" i="2"/>
  <c r="BH369" i="2" s="1"/>
  <c r="BK370" i="2"/>
  <c r="BM370" i="2" s="1"/>
  <c r="BG371" i="2"/>
  <c r="BJ371" i="2" s="1"/>
  <c r="BS371" i="2"/>
  <c r="G371" i="2" s="1"/>
  <c r="W371" i="2" s="1"/>
  <c r="BH372" i="2"/>
  <c r="BH371" i="2" s="1"/>
  <c r="BK372" i="2"/>
  <c r="BM372" i="2" s="1"/>
  <c r="BG373" i="2"/>
  <c r="BJ373" i="2" s="1"/>
  <c r="BS373" i="2"/>
  <c r="G373" i="2" s="1"/>
  <c r="W373" i="2" s="1"/>
  <c r="BH374" i="2"/>
  <c r="BH373" i="2" s="1"/>
  <c r="BK374" i="2"/>
  <c r="BM374" i="2" s="1"/>
  <c r="BG375" i="2"/>
  <c r="BJ375" i="2" s="1"/>
  <c r="BS375" i="2"/>
  <c r="G375" i="2" s="1"/>
  <c r="W375" i="2" s="1"/>
  <c r="BH376" i="2"/>
  <c r="BH375" i="2" s="1"/>
  <c r="BK376" i="2"/>
  <c r="BM376" i="2" s="1"/>
  <c r="BG377" i="2"/>
  <c r="BJ377" i="2" s="1"/>
  <c r="BS377" i="2"/>
  <c r="G377" i="2" s="1"/>
  <c r="W377" i="2" s="1"/>
  <c r="BH378" i="2"/>
  <c r="BH377" i="2" s="1"/>
  <c r="BK378" i="2"/>
  <c r="BM378" i="2" s="1"/>
  <c r="BG379" i="2"/>
  <c r="BJ379" i="2" s="1"/>
  <c r="BS379" i="2"/>
  <c r="G379" i="2" s="1"/>
  <c r="W379" i="2" s="1"/>
  <c r="BH380" i="2"/>
  <c r="BH379" i="2" s="1"/>
  <c r="BK380" i="2"/>
  <c r="BM380" i="2" s="1"/>
  <c r="BG381" i="2"/>
  <c r="BJ381" i="2" s="1"/>
  <c r="BS381" i="2"/>
  <c r="G381" i="2" s="1"/>
  <c r="W381" i="2" s="1"/>
  <c r="BH382" i="2"/>
  <c r="BH381" i="2" s="1"/>
  <c r="BK382" i="2"/>
  <c r="BM382" i="2" s="1"/>
  <c r="BG383" i="2"/>
  <c r="BJ383" i="2" s="1"/>
  <c r="BS383" i="2"/>
  <c r="G383" i="2" s="1"/>
  <c r="W383" i="2" s="1"/>
  <c r="BH384" i="2"/>
  <c r="BH383" i="2" s="1"/>
  <c r="BK384" i="2"/>
  <c r="BM384" i="2" s="1"/>
  <c r="BG307" i="2"/>
  <c r="BJ307" i="2" s="1"/>
  <c r="BS307" i="2"/>
  <c r="G307" i="2" s="1"/>
  <c r="W307" i="2" s="1"/>
  <c r="BH308" i="2"/>
  <c r="BL308" i="2" s="1"/>
  <c r="BK308" i="2"/>
  <c r="BK307" i="2" s="1"/>
  <c r="BG309" i="2"/>
  <c r="BJ309" i="2" s="1"/>
  <c r="BS309" i="2"/>
  <c r="G309" i="2" s="1"/>
  <c r="W309" i="2" s="1"/>
  <c r="BH310" i="2"/>
  <c r="BL310" i="2" s="1"/>
  <c r="BK310" i="2"/>
  <c r="BK309" i="2" s="1"/>
  <c r="BG311" i="2"/>
  <c r="BJ311" i="2" s="1"/>
  <c r="BS311" i="2"/>
  <c r="G311" i="2" s="1"/>
  <c r="W311" i="2" s="1"/>
  <c r="BH312" i="2"/>
  <c r="BL312" i="2" s="1"/>
  <c r="BK312" i="2"/>
  <c r="BK311" i="2" s="1"/>
  <c r="BG313" i="2"/>
  <c r="BJ313" i="2" s="1"/>
  <c r="BS313" i="2"/>
  <c r="G313" i="2" s="1"/>
  <c r="W313" i="2" s="1"/>
  <c r="BH314" i="2"/>
  <c r="BL314" i="2" s="1"/>
  <c r="BK314" i="2"/>
  <c r="BK313" i="2" s="1"/>
  <c r="BG315" i="2"/>
  <c r="BJ315" i="2" s="1"/>
  <c r="BS315" i="2"/>
  <c r="G315" i="2" s="1"/>
  <c r="W315" i="2" s="1"/>
  <c r="BH316" i="2"/>
  <c r="BL316" i="2" s="1"/>
  <c r="BK316" i="2"/>
  <c r="BK315" i="2" s="1"/>
  <c r="BG317" i="2"/>
  <c r="BJ317" i="2" s="1"/>
  <c r="BS317" i="2"/>
  <c r="G317" i="2" s="1"/>
  <c r="W317" i="2" s="1"/>
  <c r="BH318" i="2"/>
  <c r="BL318" i="2" s="1"/>
  <c r="BK318" i="2"/>
  <c r="BG319" i="2"/>
  <c r="BJ319" i="2" s="1"/>
  <c r="BS319" i="2"/>
  <c r="G319" i="2" s="1"/>
  <c r="W319" i="2" s="1"/>
  <c r="BH320" i="2"/>
  <c r="BL320" i="2" s="1"/>
  <c r="BK320" i="2"/>
  <c r="BM320" i="2" s="1"/>
  <c r="BG321" i="2"/>
  <c r="BJ321" i="2" s="1"/>
  <c r="BS321" i="2"/>
  <c r="G321" i="2" s="1"/>
  <c r="W321" i="2" s="1"/>
  <c r="BH322" i="2"/>
  <c r="BL322" i="2" s="1"/>
  <c r="BK322" i="2"/>
  <c r="BM322" i="2" s="1"/>
  <c r="BG323" i="2"/>
  <c r="BJ323" i="2" s="1"/>
  <c r="BS323" i="2"/>
  <c r="G323" i="2" s="1"/>
  <c r="W323" i="2" s="1"/>
  <c r="BH324" i="2"/>
  <c r="BK324" i="2"/>
  <c r="BM324" i="2" s="1"/>
  <c r="BG325" i="2"/>
  <c r="BJ325" i="2" s="1"/>
  <c r="BS325" i="2"/>
  <c r="G325" i="2" s="1"/>
  <c r="W325" i="2" s="1"/>
  <c r="BH326" i="2"/>
  <c r="BK326" i="2"/>
  <c r="BM326" i="2" s="1"/>
  <c r="BG327" i="2"/>
  <c r="BJ327" i="2" s="1"/>
  <c r="BS327" i="2"/>
  <c r="G327" i="2" s="1"/>
  <c r="W327" i="2" s="1"/>
  <c r="BH328" i="2"/>
  <c r="BK328" i="2"/>
  <c r="BK327" i="2" s="1"/>
  <c r="BG329" i="2"/>
  <c r="BJ329" i="2" s="1"/>
  <c r="BS329" i="2"/>
  <c r="G329" i="2" s="1"/>
  <c r="W329" i="2" s="1"/>
  <c r="BH330" i="2"/>
  <c r="BK330" i="2"/>
  <c r="BK329" i="2" s="1"/>
  <c r="BG331" i="2"/>
  <c r="BJ331" i="2" s="1"/>
  <c r="BS331" i="2"/>
  <c r="G331" i="2" s="1"/>
  <c r="W331" i="2" s="1"/>
  <c r="BH332" i="2"/>
  <c r="BK332" i="2"/>
  <c r="BK331" i="2" s="1"/>
  <c r="BG333" i="2"/>
  <c r="BJ333" i="2" s="1"/>
  <c r="BS333" i="2"/>
  <c r="G333" i="2" s="1"/>
  <c r="W333" i="2" s="1"/>
  <c r="BH334" i="2"/>
  <c r="BK334" i="2"/>
  <c r="BK333" i="2" s="1"/>
  <c r="BG335" i="2"/>
  <c r="BJ335" i="2" s="1"/>
  <c r="BS335" i="2"/>
  <c r="G335" i="2" s="1"/>
  <c r="W335" i="2" s="1"/>
  <c r="BH336" i="2"/>
  <c r="BH335" i="2" s="1"/>
  <c r="BK336" i="2"/>
  <c r="BM336" i="2" s="1"/>
  <c r="BG337" i="2"/>
  <c r="BJ337" i="2" s="1"/>
  <c r="BS337" i="2"/>
  <c r="G337" i="2" s="1"/>
  <c r="W337" i="2" s="1"/>
  <c r="BH338" i="2"/>
  <c r="BH337" i="2" s="1"/>
  <c r="BK338" i="2"/>
  <c r="BM338" i="2" s="1"/>
  <c r="BG339" i="2"/>
  <c r="BJ339" i="2" s="1"/>
  <c r="BS339" i="2"/>
  <c r="G339" i="2" s="1"/>
  <c r="W339" i="2" s="1"/>
  <c r="BH340" i="2"/>
  <c r="BH339" i="2" s="1"/>
  <c r="BK340" i="2"/>
  <c r="BM340" i="2" s="1"/>
  <c r="BG341" i="2"/>
  <c r="BJ341" i="2" s="1"/>
  <c r="BS341" i="2"/>
  <c r="G341" i="2" s="1"/>
  <c r="W341" i="2" s="1"/>
  <c r="BH342" i="2"/>
  <c r="BH341" i="2" s="1"/>
  <c r="BK342" i="2"/>
  <c r="BM342" i="2" s="1"/>
  <c r="BG343" i="2"/>
  <c r="BJ343" i="2" s="1"/>
  <c r="BS343" i="2"/>
  <c r="G343" i="2" s="1"/>
  <c r="W343" i="2" s="1"/>
  <c r="BH344" i="2"/>
  <c r="BH343" i="2" s="1"/>
  <c r="BK344" i="2"/>
  <c r="BM344" i="2" s="1"/>
  <c r="BG437" i="2"/>
  <c r="BJ437" i="2" s="1"/>
  <c r="BS437" i="2"/>
  <c r="G437" i="2" s="1"/>
  <c r="W437" i="2" s="1"/>
  <c r="BH438" i="2"/>
  <c r="BH437" i="2" s="1"/>
  <c r="BK438" i="2"/>
  <c r="BK437" i="2" s="1"/>
  <c r="BG439" i="2"/>
  <c r="BJ439" i="2" s="1"/>
  <c r="BS439" i="2"/>
  <c r="G439" i="2" s="1"/>
  <c r="W439" i="2" s="1"/>
  <c r="BH440" i="2"/>
  <c r="BH439" i="2" s="1"/>
  <c r="BK440" i="2"/>
  <c r="BK439" i="2" s="1"/>
  <c r="BG441" i="2"/>
  <c r="BJ441" i="2" s="1"/>
  <c r="BS441" i="2"/>
  <c r="G441" i="2" s="1"/>
  <c r="W441" i="2" s="1"/>
  <c r="BH442" i="2"/>
  <c r="BH441" i="2" s="1"/>
  <c r="BK442" i="2"/>
  <c r="BK441" i="2" s="1"/>
  <c r="Q224" i="2"/>
  <c r="W224" i="2"/>
  <c r="Y224" i="2"/>
  <c r="AI224" i="2"/>
  <c r="BH224" i="2"/>
  <c r="BH225" i="2"/>
  <c r="BJ225" i="2"/>
  <c r="Q226" i="2"/>
  <c r="W226" i="2"/>
  <c r="Y226" i="2"/>
  <c r="AI226" i="2"/>
  <c r="BH226" i="2"/>
  <c r="BH227" i="2"/>
  <c r="BJ227" i="2"/>
  <c r="Q228" i="2"/>
  <c r="W228" i="2"/>
  <c r="Y228" i="2"/>
  <c r="AI228" i="2"/>
  <c r="BH228" i="2"/>
  <c r="BH229" i="2"/>
  <c r="BJ229" i="2"/>
  <c r="Q230" i="2"/>
  <c r="W230" i="2"/>
  <c r="Y230" i="2"/>
  <c r="AI230" i="2"/>
  <c r="BH230" i="2"/>
  <c r="BH231" i="2"/>
  <c r="BJ231" i="2"/>
  <c r="Q232" i="2"/>
  <c r="W232" i="2"/>
  <c r="Y232" i="2"/>
  <c r="AI232" i="2"/>
  <c r="BH232" i="2"/>
  <c r="BH233" i="2"/>
  <c r="BJ233" i="2"/>
  <c r="Q234" i="2"/>
  <c r="W234" i="2"/>
  <c r="Y234" i="2"/>
  <c r="AI234" i="2"/>
  <c r="BH234" i="2"/>
  <c r="BH235" i="2"/>
  <c r="BJ235" i="2"/>
  <c r="Q236" i="2"/>
  <c r="W236" i="2"/>
  <c r="Y236" i="2"/>
  <c r="AI236" i="2"/>
  <c r="BH236" i="2"/>
  <c r="BH237" i="2"/>
  <c r="BJ237" i="2"/>
  <c r="Q238" i="2"/>
  <c r="W238" i="2"/>
  <c r="Y238" i="2"/>
  <c r="AI238" i="2"/>
  <c r="BH238" i="2"/>
  <c r="BH239" i="2"/>
  <c r="BJ239" i="2"/>
  <c r="Q240" i="2"/>
  <c r="W240" i="2"/>
  <c r="Y240" i="2"/>
  <c r="AI240" i="2"/>
  <c r="BH240" i="2"/>
  <c r="BH241" i="2"/>
  <c r="BJ241" i="2"/>
  <c r="Q242" i="2"/>
  <c r="W242" i="2"/>
  <c r="Y242" i="2"/>
  <c r="AI242" i="2"/>
  <c r="BH242" i="2"/>
  <c r="BH243" i="2"/>
  <c r="BJ243" i="2"/>
  <c r="Q244" i="2"/>
  <c r="W244" i="2"/>
  <c r="Y244" i="2"/>
  <c r="AI244" i="2"/>
  <c r="BH244" i="2"/>
  <c r="BH245" i="2"/>
  <c r="BJ245" i="2"/>
  <c r="Q246" i="2"/>
  <c r="W246" i="2"/>
  <c r="Y246" i="2"/>
  <c r="AI246" i="2"/>
  <c r="BH246" i="2"/>
  <c r="BJ246" i="2" s="1"/>
  <c r="BH247" i="2"/>
  <c r="BJ247" i="2"/>
  <c r="Q248" i="2"/>
  <c r="W248" i="2"/>
  <c r="Y248" i="2"/>
  <c r="AI248" i="2"/>
  <c r="BH248" i="2"/>
  <c r="BH249" i="2"/>
  <c r="BJ249" i="2"/>
  <c r="Q250" i="2"/>
  <c r="W250" i="2"/>
  <c r="Y250" i="2"/>
  <c r="AI250" i="2"/>
  <c r="BH250" i="2"/>
  <c r="BJ250" i="2" s="1"/>
  <c r="BH251" i="2"/>
  <c r="BJ251" i="2"/>
  <c r="Q252" i="2"/>
  <c r="W252" i="2"/>
  <c r="Y252" i="2"/>
  <c r="AI252" i="2"/>
  <c r="BH252" i="2"/>
  <c r="BJ252" i="2" s="1"/>
  <c r="BH253" i="2"/>
  <c r="BJ253" i="2"/>
  <c r="Q254" i="2"/>
  <c r="W254" i="2"/>
  <c r="Y254" i="2"/>
  <c r="AI254" i="2"/>
  <c r="BH254" i="2"/>
  <c r="BJ254" i="2" s="1"/>
  <c r="BH255" i="2"/>
  <c r="BJ255" i="2"/>
  <c r="Q256" i="2"/>
  <c r="W256" i="2"/>
  <c r="Y256" i="2"/>
  <c r="AI256" i="2"/>
  <c r="BH256" i="2"/>
  <c r="BJ256" i="2" s="1"/>
  <c r="BH257" i="2"/>
  <c r="BJ257" i="2"/>
  <c r="Q258" i="2"/>
  <c r="W258" i="2"/>
  <c r="Y258" i="2"/>
  <c r="AI258" i="2"/>
  <c r="BH258" i="2"/>
  <c r="BJ258" i="2" s="1"/>
  <c r="BH259" i="2"/>
  <c r="BJ259" i="2"/>
  <c r="Q260" i="2"/>
  <c r="W260" i="2"/>
  <c r="Y260" i="2"/>
  <c r="AI260" i="2"/>
  <c r="BH260" i="2"/>
  <c r="BJ260" i="2" s="1"/>
  <c r="BH261" i="2"/>
  <c r="BJ261" i="2"/>
  <c r="Q262" i="2"/>
  <c r="W262" i="2"/>
  <c r="Y262" i="2"/>
  <c r="AI262" i="2"/>
  <c r="BH262" i="2"/>
  <c r="BJ262" i="2" s="1"/>
  <c r="BH263" i="2"/>
  <c r="BJ263" i="2"/>
  <c r="Q264" i="2"/>
  <c r="W264" i="2"/>
  <c r="Y264" i="2"/>
  <c r="AI264" i="2"/>
  <c r="BH264" i="2"/>
  <c r="BH265" i="2"/>
  <c r="BJ265" i="2"/>
  <c r="Q266" i="2"/>
  <c r="W266" i="2"/>
  <c r="Y266" i="2"/>
  <c r="AI266" i="2"/>
  <c r="BH266" i="2"/>
  <c r="BH267" i="2"/>
  <c r="BJ267" i="2"/>
  <c r="Q268" i="2"/>
  <c r="W268" i="2"/>
  <c r="Y268" i="2"/>
  <c r="AI268" i="2"/>
  <c r="BH268" i="2"/>
  <c r="BH269" i="2"/>
  <c r="BJ269" i="2"/>
  <c r="Q270" i="2"/>
  <c r="W270" i="2"/>
  <c r="Y270" i="2"/>
  <c r="AI270" i="2"/>
  <c r="BH270" i="2"/>
  <c r="BH271" i="2"/>
  <c r="BJ271" i="2"/>
  <c r="Q272" i="2"/>
  <c r="W272" i="2"/>
  <c r="Y272" i="2"/>
  <c r="AI272" i="2"/>
  <c r="BH272" i="2"/>
  <c r="BH273" i="2"/>
  <c r="BJ273" i="2"/>
  <c r="Q274" i="2"/>
  <c r="W274" i="2"/>
  <c r="Y274" i="2"/>
  <c r="AI274" i="2"/>
  <c r="BH274" i="2"/>
  <c r="BH275" i="2"/>
  <c r="BJ275" i="2"/>
  <c r="Q276" i="2"/>
  <c r="W276" i="2"/>
  <c r="Y276" i="2"/>
  <c r="AI276" i="2"/>
  <c r="BH276" i="2"/>
  <c r="BH277" i="2"/>
  <c r="BJ277" i="2"/>
  <c r="Q278" i="2"/>
  <c r="W278" i="2"/>
  <c r="Y278" i="2"/>
  <c r="AI278" i="2"/>
  <c r="BH278" i="2"/>
  <c r="BJ278" i="2" s="1"/>
  <c r="BH279" i="2"/>
  <c r="BJ279" i="2"/>
  <c r="Q280" i="2"/>
  <c r="W280" i="2"/>
  <c r="Y280" i="2"/>
  <c r="AI280" i="2"/>
  <c r="BH280" i="2"/>
  <c r="BJ280" i="2" s="1"/>
  <c r="BH281" i="2"/>
  <c r="BJ281" i="2"/>
  <c r="Q282" i="2"/>
  <c r="W282" i="2"/>
  <c r="Y282" i="2"/>
  <c r="AI282" i="2"/>
  <c r="BH282" i="2"/>
  <c r="BJ282" i="2" s="1"/>
  <c r="BH283" i="2"/>
  <c r="BJ283" i="2"/>
  <c r="Q284" i="2"/>
  <c r="W284" i="2"/>
  <c r="Y284" i="2"/>
  <c r="AI284" i="2"/>
  <c r="BH284" i="2"/>
  <c r="BJ284" i="2" s="1"/>
  <c r="BH285" i="2"/>
  <c r="BJ285" i="2"/>
  <c r="Q286" i="2"/>
  <c r="W286" i="2"/>
  <c r="Y286" i="2"/>
  <c r="AI286" i="2"/>
  <c r="BH286" i="2"/>
  <c r="BJ286" i="2" s="1"/>
  <c r="BH287" i="2"/>
  <c r="BJ287" i="2"/>
  <c r="Q288" i="2"/>
  <c r="W288" i="2"/>
  <c r="Y288" i="2"/>
  <c r="AI288" i="2"/>
  <c r="BH288" i="2"/>
  <c r="BJ288" i="2" s="1"/>
  <c r="BH289" i="2"/>
  <c r="BJ289" i="2"/>
  <c r="Q290" i="2"/>
  <c r="W290" i="2"/>
  <c r="Y290" i="2"/>
  <c r="AI290" i="2"/>
  <c r="BH290" i="2"/>
  <c r="BJ290" i="2" s="1"/>
  <c r="BH291" i="2"/>
  <c r="BJ291" i="2"/>
  <c r="Q292" i="2"/>
  <c r="W292" i="2"/>
  <c r="Y292" i="2"/>
  <c r="AI292" i="2"/>
  <c r="BH292" i="2"/>
  <c r="BJ292" i="2" s="1"/>
  <c r="BH293" i="2"/>
  <c r="BJ293" i="2"/>
  <c r="Q294" i="2"/>
  <c r="W294" i="2"/>
  <c r="Y294" i="2"/>
  <c r="AI294" i="2"/>
  <c r="BH294" i="2"/>
  <c r="BJ294" i="2" s="1"/>
  <c r="BH295" i="2"/>
  <c r="BJ295" i="2"/>
  <c r="Q296" i="2"/>
  <c r="W296" i="2"/>
  <c r="Y296" i="2"/>
  <c r="AI296" i="2"/>
  <c r="BH296" i="2"/>
  <c r="BJ296" i="2" s="1"/>
  <c r="BH297" i="2"/>
  <c r="BJ297" i="2"/>
  <c r="Q298" i="2"/>
  <c r="W298" i="2"/>
  <c r="Y298" i="2"/>
  <c r="AI298" i="2"/>
  <c r="BH298" i="2"/>
  <c r="BJ298" i="2" s="1"/>
  <c r="BH299" i="2"/>
  <c r="BJ299" i="2"/>
  <c r="Q300" i="2"/>
  <c r="W300" i="2"/>
  <c r="Y300" i="2"/>
  <c r="AI300" i="2"/>
  <c r="BH300" i="2"/>
  <c r="BJ300" i="2" s="1"/>
  <c r="BH301" i="2"/>
  <c r="BJ301" i="2"/>
  <c r="Q302" i="2"/>
  <c r="Y302" i="2"/>
  <c r="AI302" i="2"/>
  <c r="BH302" i="2"/>
  <c r="BJ302" i="2" s="1"/>
  <c r="BH303" i="2"/>
  <c r="BJ303" i="2"/>
  <c r="Q123" i="2"/>
  <c r="W123" i="2"/>
  <c r="Y123" i="2"/>
  <c r="AI123" i="2"/>
  <c r="BH123" i="2"/>
  <c r="BJ123" i="2" s="1"/>
  <c r="BH124" i="2"/>
  <c r="Q125" i="2"/>
  <c r="W125" i="2"/>
  <c r="Y125" i="2"/>
  <c r="AI125" i="2"/>
  <c r="BH125" i="2"/>
  <c r="BH126" i="2"/>
  <c r="BJ126" i="2" s="1"/>
  <c r="Q127" i="2"/>
  <c r="W127" i="2"/>
  <c r="Y127" i="2"/>
  <c r="AI127" i="2"/>
  <c r="BH127" i="2"/>
  <c r="BJ127" i="2" s="1"/>
  <c r="BH128" i="2"/>
  <c r="BJ128" i="2" s="1"/>
  <c r="Q129" i="2"/>
  <c r="W129" i="2"/>
  <c r="Y129" i="2"/>
  <c r="AI129" i="2"/>
  <c r="BH129" i="2"/>
  <c r="BJ129" i="2" s="1"/>
  <c r="BH130" i="2"/>
  <c r="BJ130" i="2" s="1"/>
  <c r="BQ130" i="2" s="1"/>
  <c r="BT130" i="2" s="1"/>
  <c r="Q131" i="2"/>
  <c r="W131" i="2"/>
  <c r="Y131" i="2"/>
  <c r="AI131" i="2"/>
  <c r="BH131" i="2"/>
  <c r="BJ131" i="2" s="1"/>
  <c r="BH132" i="2"/>
  <c r="BJ132" i="2" s="1"/>
  <c r="Q133" i="2"/>
  <c r="W133" i="2"/>
  <c r="Y133" i="2"/>
  <c r="AI133" i="2"/>
  <c r="BH133" i="2"/>
  <c r="BJ133" i="2" s="1"/>
  <c r="BH134" i="2"/>
  <c r="BJ134" i="2" s="1"/>
  <c r="Q135" i="2"/>
  <c r="W135" i="2"/>
  <c r="Y135" i="2"/>
  <c r="AI135" i="2"/>
  <c r="BH135" i="2"/>
  <c r="BJ135" i="2" s="1"/>
  <c r="BH136" i="2"/>
  <c r="BJ136" i="2" s="1"/>
  <c r="Q137" i="2"/>
  <c r="W137" i="2"/>
  <c r="Y137" i="2"/>
  <c r="AI137" i="2"/>
  <c r="BH137" i="2"/>
  <c r="BJ137" i="2" s="1"/>
  <c r="BH138" i="2"/>
  <c r="BJ138" i="2" s="1"/>
  <c r="Q139" i="2"/>
  <c r="W139" i="2"/>
  <c r="Y139" i="2"/>
  <c r="AI139" i="2"/>
  <c r="BH139" i="2"/>
  <c r="BJ139" i="2" s="1"/>
  <c r="BH140" i="2"/>
  <c r="BJ140" i="2" s="1"/>
  <c r="Q141" i="2"/>
  <c r="W141" i="2"/>
  <c r="Y141" i="2"/>
  <c r="AI141" i="2"/>
  <c r="BH141" i="2"/>
  <c r="BJ141" i="2" s="1"/>
  <c r="BH142" i="2"/>
  <c r="Q143" i="2"/>
  <c r="W143" i="2"/>
  <c r="Y143" i="2"/>
  <c r="AI143" i="2"/>
  <c r="BH143" i="2"/>
  <c r="BJ143" i="2" s="1"/>
  <c r="BH144" i="2"/>
  <c r="BJ144" i="2" s="1"/>
  <c r="Q145" i="2"/>
  <c r="W145" i="2"/>
  <c r="Y145" i="2"/>
  <c r="AI145" i="2"/>
  <c r="BH145" i="2"/>
  <c r="BJ145" i="2" s="1"/>
  <c r="BH146" i="2"/>
  <c r="Q147" i="2"/>
  <c r="W147" i="2"/>
  <c r="Y147" i="2"/>
  <c r="AI147" i="2"/>
  <c r="BH147" i="2"/>
  <c r="BH148" i="2"/>
  <c r="BJ148" i="2" s="1"/>
  <c r="Q149" i="2"/>
  <c r="W149" i="2"/>
  <c r="Y149" i="2"/>
  <c r="AI149" i="2"/>
  <c r="BH149" i="2"/>
  <c r="BJ149" i="2" s="1"/>
  <c r="BH150" i="2"/>
  <c r="BJ150" i="2" s="1"/>
  <c r="BQ150" i="2" s="1"/>
  <c r="BT150" i="2" s="1"/>
  <c r="Q151" i="2"/>
  <c r="W151" i="2"/>
  <c r="Y151" i="2"/>
  <c r="AI151" i="2"/>
  <c r="BH151" i="2"/>
  <c r="BJ151" i="2" s="1"/>
  <c r="BH152" i="2"/>
  <c r="BJ152" i="2" s="1"/>
  <c r="BQ152" i="2" s="1"/>
  <c r="BT152" i="2" s="1"/>
  <c r="Q153" i="2"/>
  <c r="W153" i="2"/>
  <c r="Y153" i="2"/>
  <c r="AI153" i="2"/>
  <c r="BH153" i="2"/>
  <c r="BJ153" i="2" s="1"/>
  <c r="BH154" i="2"/>
  <c r="Q155" i="2"/>
  <c r="W155" i="2"/>
  <c r="Y155" i="2"/>
  <c r="AI155" i="2"/>
  <c r="BH155" i="2"/>
  <c r="BH156" i="2"/>
  <c r="BJ156" i="2" s="1"/>
  <c r="Q157" i="2"/>
  <c r="W157" i="2"/>
  <c r="Y157" i="2"/>
  <c r="AI157" i="2"/>
  <c r="BH157" i="2"/>
  <c r="BJ157" i="2" s="1"/>
  <c r="BH158" i="2"/>
  <c r="BJ158" i="2" s="1"/>
  <c r="BQ158" i="2" s="1"/>
  <c r="BT158" i="2" s="1"/>
  <c r="Q159" i="2"/>
  <c r="W159" i="2"/>
  <c r="Y159" i="2"/>
  <c r="AI159" i="2"/>
  <c r="BH159" i="2"/>
  <c r="BJ159" i="2" s="1"/>
  <c r="BH160" i="2"/>
  <c r="BJ160" i="2" s="1"/>
  <c r="Q161" i="2"/>
  <c r="W161" i="2"/>
  <c r="Y161" i="2"/>
  <c r="AI161" i="2"/>
  <c r="BH161" i="2"/>
  <c r="BJ161" i="2" s="1"/>
  <c r="BH162" i="2"/>
  <c r="Q163" i="2"/>
  <c r="W163" i="2"/>
  <c r="Y163" i="2"/>
  <c r="AI163" i="2"/>
  <c r="BH163" i="2"/>
  <c r="BH164" i="2"/>
  <c r="BJ164" i="2" s="1"/>
  <c r="Q165" i="2"/>
  <c r="W165" i="2"/>
  <c r="Y165" i="2"/>
  <c r="AI165" i="2"/>
  <c r="BH165" i="2"/>
  <c r="BJ165" i="2" s="1"/>
  <c r="BH166" i="2"/>
  <c r="BJ166" i="2" s="1"/>
  <c r="Q167" i="2"/>
  <c r="W167" i="2"/>
  <c r="Y167" i="2"/>
  <c r="AI167" i="2"/>
  <c r="BH167" i="2"/>
  <c r="BJ167" i="2" s="1"/>
  <c r="BH168" i="2"/>
  <c r="BJ168" i="2" s="1"/>
  <c r="Q169" i="2"/>
  <c r="W169" i="2"/>
  <c r="Y169" i="2"/>
  <c r="AI169" i="2"/>
  <c r="BH169" i="2"/>
  <c r="BJ169" i="2" s="1"/>
  <c r="BH170" i="2"/>
  <c r="Q171" i="2"/>
  <c r="W171" i="2"/>
  <c r="Y171" i="2"/>
  <c r="AI171" i="2"/>
  <c r="BH171" i="2"/>
  <c r="BH172" i="2"/>
  <c r="BJ172" i="2" s="1"/>
  <c r="BQ172" i="2" s="1"/>
  <c r="BT172" i="2" s="1"/>
  <c r="Q173" i="2"/>
  <c r="W173" i="2"/>
  <c r="Y173" i="2"/>
  <c r="AI173" i="2"/>
  <c r="BH173" i="2"/>
  <c r="BJ173" i="2" s="1"/>
  <c r="BH174" i="2"/>
  <c r="BJ174" i="2" s="1"/>
  <c r="Q175" i="2"/>
  <c r="W175" i="2"/>
  <c r="Y175" i="2"/>
  <c r="AI175" i="2"/>
  <c r="BH175" i="2"/>
  <c r="BJ175" i="2" s="1"/>
  <c r="BH176" i="2"/>
  <c r="Q177" i="2"/>
  <c r="W177" i="2"/>
  <c r="Y177" i="2"/>
  <c r="AI177" i="2"/>
  <c r="BH177" i="2"/>
  <c r="BH178" i="2"/>
  <c r="BJ178" i="2" s="1"/>
  <c r="Q179" i="2"/>
  <c r="W179" i="2"/>
  <c r="Y179" i="2"/>
  <c r="AI179" i="2"/>
  <c r="BH179" i="2"/>
  <c r="BJ179" i="2" s="1"/>
  <c r="BH180" i="2"/>
  <c r="BJ180" i="2" s="1"/>
  <c r="Q181" i="2"/>
  <c r="W181" i="2"/>
  <c r="Y181" i="2"/>
  <c r="AI181" i="2"/>
  <c r="BH181" i="2"/>
  <c r="BJ181" i="2" s="1"/>
  <c r="BH182" i="2"/>
  <c r="BJ182" i="2" s="1"/>
  <c r="Q183" i="2"/>
  <c r="W183" i="2"/>
  <c r="Y183" i="2"/>
  <c r="AI183" i="2"/>
  <c r="BH183" i="2"/>
  <c r="BJ183" i="2" s="1"/>
  <c r="BH184" i="2"/>
  <c r="Q185" i="2"/>
  <c r="W185" i="2"/>
  <c r="Y185" i="2"/>
  <c r="AI185" i="2"/>
  <c r="BH185" i="2"/>
  <c r="BH186" i="2"/>
  <c r="BJ186" i="2" s="1"/>
  <c r="Q187" i="2"/>
  <c r="W187" i="2"/>
  <c r="Y187" i="2"/>
  <c r="AI187" i="2"/>
  <c r="BH187" i="2"/>
  <c r="BJ187" i="2" s="1"/>
  <c r="BH188" i="2"/>
  <c r="BJ188" i="2" s="1"/>
  <c r="BQ188" i="2" s="1"/>
  <c r="BT188" i="2" s="1"/>
  <c r="Q189" i="2"/>
  <c r="W189" i="2"/>
  <c r="Y189" i="2"/>
  <c r="AI189" i="2"/>
  <c r="BH189" i="2"/>
  <c r="BJ189" i="2" s="1"/>
  <c r="BH190" i="2"/>
  <c r="BJ190" i="2" s="1"/>
  <c r="Q191" i="2"/>
  <c r="W191" i="2"/>
  <c r="Y191" i="2"/>
  <c r="AI191" i="2"/>
  <c r="BH191" i="2"/>
  <c r="BJ191" i="2" s="1"/>
  <c r="BH192" i="2"/>
  <c r="Q193" i="2"/>
  <c r="W193" i="2"/>
  <c r="Y193" i="2"/>
  <c r="AI193" i="2"/>
  <c r="BH193" i="2"/>
  <c r="BH194" i="2"/>
  <c r="BJ194" i="2" s="1"/>
  <c r="Q195" i="2"/>
  <c r="W195" i="2"/>
  <c r="Y195" i="2"/>
  <c r="AI195" i="2"/>
  <c r="BH195" i="2"/>
  <c r="BH196" i="2"/>
  <c r="BJ196" i="2" s="1"/>
  <c r="BQ196" i="2" s="1"/>
  <c r="BT196" i="2" s="1"/>
  <c r="Q197" i="2"/>
  <c r="W197" i="2"/>
  <c r="Y197" i="2"/>
  <c r="AI197" i="2"/>
  <c r="BH197" i="2"/>
  <c r="BJ197" i="2" s="1"/>
  <c r="BH198" i="2"/>
  <c r="BJ198" i="2" s="1"/>
  <c r="Q199" i="2"/>
  <c r="W199" i="2"/>
  <c r="Y199" i="2"/>
  <c r="AI199" i="2"/>
  <c r="BH199" i="2"/>
  <c r="BJ199" i="2" s="1"/>
  <c r="BH200" i="2"/>
  <c r="BJ200" i="2" s="1"/>
  <c r="Q201" i="2"/>
  <c r="W201" i="2"/>
  <c r="Y201" i="2"/>
  <c r="AI201" i="2"/>
  <c r="BH201" i="2"/>
  <c r="BJ201" i="2" s="1"/>
  <c r="BH202" i="2"/>
  <c r="BJ202" i="2" s="1"/>
  <c r="BQ202" i="2" s="1"/>
  <c r="BT202" i="2" s="1"/>
  <c r="Y22" i="2"/>
  <c r="AI22" i="2"/>
  <c r="BH22" i="2"/>
  <c r="BT22" i="2"/>
  <c r="BH23" i="2"/>
  <c r="Y24" i="2"/>
  <c r="AI24" i="2"/>
  <c r="BH24" i="2"/>
  <c r="BT24" i="2"/>
  <c r="BH25" i="2"/>
  <c r="Y26" i="2"/>
  <c r="AI26" i="2"/>
  <c r="BH26" i="2"/>
  <c r="BT26" i="2"/>
  <c r="BH27" i="2"/>
  <c r="Y28" i="2"/>
  <c r="AI28" i="2"/>
  <c r="BH28" i="2"/>
  <c r="BT28" i="2"/>
  <c r="BH29" i="2"/>
  <c r="Y30" i="2"/>
  <c r="AI30" i="2"/>
  <c r="BH30" i="2"/>
  <c r="BT30" i="2"/>
  <c r="BH31" i="2"/>
  <c r="Y32" i="2"/>
  <c r="AI32" i="2"/>
  <c r="BH32" i="2"/>
  <c r="BT32" i="2"/>
  <c r="BH33" i="2"/>
  <c r="Y34" i="2"/>
  <c r="AI34" i="2"/>
  <c r="BH34" i="2"/>
  <c r="BT34" i="2"/>
  <c r="BH35" i="2"/>
  <c r="Y36" i="2"/>
  <c r="AI36" i="2"/>
  <c r="BH36" i="2"/>
  <c r="BT36" i="2"/>
  <c r="BH37" i="2"/>
  <c r="Y38" i="2"/>
  <c r="AI38" i="2"/>
  <c r="BH38" i="2"/>
  <c r="BT38" i="2"/>
  <c r="BH39" i="2"/>
  <c r="Y40" i="2"/>
  <c r="AI40" i="2"/>
  <c r="BH40" i="2"/>
  <c r="BT40" i="2"/>
  <c r="BH41" i="2"/>
  <c r="Y42" i="2"/>
  <c r="AI42" i="2"/>
  <c r="BH42" i="2"/>
  <c r="BT42" i="2"/>
  <c r="BH43" i="2"/>
  <c r="Y44" i="2"/>
  <c r="AI44" i="2"/>
  <c r="BH44" i="2"/>
  <c r="BT44" i="2"/>
  <c r="BH45" i="2"/>
  <c r="Y46" i="2"/>
  <c r="AI46" i="2"/>
  <c r="BH46" i="2"/>
  <c r="BT46" i="2"/>
  <c r="BH47" i="2"/>
  <c r="Y48" i="2"/>
  <c r="AI48" i="2"/>
  <c r="BH48" i="2"/>
  <c r="BT48" i="2"/>
  <c r="BH49" i="2"/>
  <c r="Y50" i="2"/>
  <c r="AI50" i="2"/>
  <c r="BH50" i="2"/>
  <c r="BT50" i="2"/>
  <c r="BH51" i="2"/>
  <c r="Y52" i="2"/>
  <c r="AI52" i="2"/>
  <c r="BH52" i="2"/>
  <c r="BT52" i="2"/>
  <c r="BH53" i="2"/>
  <c r="Y54" i="2"/>
  <c r="AI54" i="2"/>
  <c r="BH54" i="2"/>
  <c r="BT54" i="2"/>
  <c r="BH55" i="2"/>
  <c r="Y56" i="2"/>
  <c r="AI56" i="2"/>
  <c r="BH56" i="2"/>
  <c r="BT56" i="2"/>
  <c r="BH57" i="2"/>
  <c r="Y58" i="2"/>
  <c r="AI58" i="2"/>
  <c r="BH58" i="2"/>
  <c r="BT58" i="2"/>
  <c r="BH59" i="2"/>
  <c r="Y60" i="2"/>
  <c r="AI60" i="2"/>
  <c r="BH60" i="2"/>
  <c r="BT60" i="2"/>
  <c r="BH61" i="2"/>
  <c r="Y62" i="2"/>
  <c r="AI62" i="2"/>
  <c r="BH62" i="2"/>
  <c r="BT62" i="2"/>
  <c r="BH63" i="2"/>
  <c r="Y64" i="2"/>
  <c r="AI64" i="2"/>
  <c r="BH64" i="2"/>
  <c r="BT64" i="2"/>
  <c r="BH65" i="2"/>
  <c r="Y66" i="2"/>
  <c r="AI66" i="2"/>
  <c r="BH66" i="2"/>
  <c r="BT66" i="2"/>
  <c r="BH67" i="2"/>
  <c r="Y68" i="2"/>
  <c r="AI68" i="2"/>
  <c r="BH68" i="2"/>
  <c r="BT68" i="2"/>
  <c r="BH69" i="2"/>
  <c r="Y70" i="2"/>
  <c r="AI70" i="2"/>
  <c r="BH70" i="2"/>
  <c r="BT70" i="2"/>
  <c r="BH71" i="2"/>
  <c r="Y72" i="2"/>
  <c r="AI72" i="2"/>
  <c r="BH72" i="2"/>
  <c r="BT72" i="2"/>
  <c r="BH73" i="2"/>
  <c r="Y74" i="2"/>
  <c r="AI74" i="2"/>
  <c r="BH74" i="2"/>
  <c r="BT74" i="2"/>
  <c r="BH75" i="2"/>
  <c r="Y76" i="2"/>
  <c r="AI76" i="2"/>
  <c r="BH76" i="2"/>
  <c r="BT76" i="2"/>
  <c r="BH77" i="2"/>
  <c r="Y78" i="2"/>
  <c r="AI78" i="2"/>
  <c r="BH78" i="2"/>
  <c r="BT78" i="2"/>
  <c r="BH79" i="2"/>
  <c r="Y80" i="2"/>
  <c r="AI80" i="2"/>
  <c r="BH80" i="2"/>
  <c r="BT80" i="2"/>
  <c r="BH81" i="2"/>
  <c r="Y82" i="2"/>
  <c r="AI82" i="2"/>
  <c r="BH82" i="2"/>
  <c r="BT82" i="2"/>
  <c r="BH83" i="2"/>
  <c r="Y84" i="2"/>
  <c r="AI84" i="2"/>
  <c r="BH84" i="2"/>
  <c r="BT84" i="2"/>
  <c r="BH85" i="2"/>
  <c r="Y86" i="2"/>
  <c r="AI86" i="2"/>
  <c r="BH86" i="2"/>
  <c r="BT86" i="2"/>
  <c r="BH87" i="2"/>
  <c r="Y88" i="2"/>
  <c r="AI88" i="2"/>
  <c r="BH88" i="2"/>
  <c r="BT88" i="2"/>
  <c r="BH89" i="2"/>
  <c r="Y90" i="2"/>
  <c r="AI90" i="2"/>
  <c r="BH90" i="2"/>
  <c r="BT90" i="2"/>
  <c r="BH91" i="2"/>
  <c r="Y92" i="2"/>
  <c r="AI92" i="2"/>
  <c r="BH92" i="2"/>
  <c r="BT92" i="2"/>
  <c r="BH93" i="2"/>
  <c r="Y94" i="2"/>
  <c r="AI94" i="2"/>
  <c r="BH94" i="2"/>
  <c r="BT94" i="2"/>
  <c r="BH95" i="2"/>
  <c r="Y96" i="2"/>
  <c r="AI96" i="2"/>
  <c r="BH96" i="2"/>
  <c r="BT96" i="2"/>
  <c r="BH97" i="2"/>
  <c r="Y98" i="2"/>
  <c r="AI98" i="2"/>
  <c r="BH98" i="2"/>
  <c r="BT98" i="2"/>
  <c r="BH99" i="2"/>
  <c r="Y100" i="2"/>
  <c r="AI100" i="2"/>
  <c r="BH100" i="2"/>
  <c r="BT100" i="2"/>
  <c r="BH101" i="2"/>
  <c r="Y913" i="2"/>
  <c r="W1009" i="2"/>
  <c r="W1011" i="2"/>
  <c r="W1013" i="2"/>
  <c r="W1015" i="2"/>
  <c r="W1017" i="2"/>
  <c r="W1019" i="2"/>
  <c r="W1021" i="2"/>
  <c r="W1023" i="2"/>
  <c r="W1025" i="2"/>
  <c r="W1007" i="2"/>
  <c r="Y909" i="2"/>
  <c r="Y911" i="2"/>
  <c r="Y915" i="2"/>
  <c r="Y917" i="2"/>
  <c r="Y919" i="2"/>
  <c r="Y921" i="2"/>
  <c r="Y923" i="2"/>
  <c r="Y925" i="2"/>
  <c r="AI2" i="2"/>
  <c r="AI4" i="2"/>
  <c r="AI6" i="2"/>
  <c r="AI8" i="2"/>
  <c r="AI10" i="2"/>
  <c r="AI12" i="2"/>
  <c r="AI14" i="2"/>
  <c r="AI16" i="2"/>
  <c r="AI18" i="2"/>
  <c r="AI103" i="2"/>
  <c r="AI105" i="2"/>
  <c r="AI107" i="2"/>
  <c r="AI109" i="2"/>
  <c r="AI111" i="2"/>
  <c r="AI113" i="2"/>
  <c r="AI115" i="2"/>
  <c r="AI117" i="2"/>
  <c r="AI119" i="2"/>
  <c r="AI121" i="2"/>
  <c r="AI204" i="2"/>
  <c r="AI206" i="2"/>
  <c r="AI208" i="2"/>
  <c r="AI210" i="2"/>
  <c r="AI212" i="2"/>
  <c r="AI214" i="2"/>
  <c r="AI216" i="2"/>
  <c r="AI218" i="2"/>
  <c r="AI220" i="2"/>
  <c r="AI222" i="2"/>
  <c r="Y907" i="2"/>
  <c r="BH20" i="2"/>
  <c r="BH2" i="2"/>
  <c r="BH3" i="2"/>
  <c r="BH4" i="2"/>
  <c r="BH5" i="2"/>
  <c r="BH6" i="2"/>
  <c r="BH7" i="2"/>
  <c r="BH8" i="2"/>
  <c r="BH9" i="2"/>
  <c r="BH10" i="2"/>
  <c r="BH11" i="2"/>
  <c r="BH12" i="2"/>
  <c r="BH13" i="2"/>
  <c r="BH14" i="2"/>
  <c r="BH15" i="2"/>
  <c r="BH16" i="2"/>
  <c r="BH17" i="2"/>
  <c r="BH18" i="2"/>
  <c r="BH19" i="2"/>
  <c r="Y2" i="2"/>
  <c r="Y4" i="2"/>
  <c r="Y6" i="2"/>
  <c r="Y8" i="2"/>
  <c r="Y10" i="2"/>
  <c r="Y12" i="2"/>
  <c r="Y14" i="2"/>
  <c r="Y16" i="2"/>
  <c r="Y18" i="2"/>
  <c r="AI20" i="2"/>
  <c r="Y20" i="2"/>
  <c r="Q103" i="2"/>
  <c r="W103" i="2"/>
  <c r="Y103" i="2"/>
  <c r="Q105" i="2"/>
  <c r="W105" i="2"/>
  <c r="Y105" i="2"/>
  <c r="Q107" i="2"/>
  <c r="W107" i="2"/>
  <c r="Y107" i="2"/>
  <c r="Q109" i="2"/>
  <c r="W109" i="2"/>
  <c r="Y109" i="2"/>
  <c r="Q111" i="2"/>
  <c r="W111" i="2"/>
  <c r="Y111" i="2"/>
  <c r="Q113" i="2"/>
  <c r="W113" i="2"/>
  <c r="Y113" i="2"/>
  <c r="Q115" i="2"/>
  <c r="W115" i="2"/>
  <c r="Y115" i="2"/>
  <c r="Q117" i="2"/>
  <c r="W117" i="2"/>
  <c r="Y117" i="2"/>
  <c r="Q119" i="2"/>
  <c r="W119" i="2"/>
  <c r="Y119" i="2"/>
  <c r="Y121" i="2"/>
  <c r="W121" i="2"/>
  <c r="Q121" i="2"/>
  <c r="Q204" i="2"/>
  <c r="W204" i="2"/>
  <c r="Y204" i="2"/>
  <c r="Q206" i="2"/>
  <c r="W206" i="2"/>
  <c r="Y206" i="2"/>
  <c r="Q208" i="2"/>
  <c r="W208" i="2"/>
  <c r="Y208" i="2"/>
  <c r="Q210" i="2"/>
  <c r="W210" i="2"/>
  <c r="Y210" i="2"/>
  <c r="Q212" i="2"/>
  <c r="W212" i="2"/>
  <c r="Y212" i="2"/>
  <c r="Q214" i="2"/>
  <c r="W214" i="2"/>
  <c r="Y214" i="2"/>
  <c r="Q216" i="2"/>
  <c r="W216" i="2"/>
  <c r="Y216" i="2"/>
  <c r="Q218" i="2"/>
  <c r="W218" i="2"/>
  <c r="Y218" i="2"/>
  <c r="Q220" i="2"/>
  <c r="W220" i="2"/>
  <c r="Y220" i="2"/>
  <c r="Y222" i="2"/>
  <c r="W222" i="2"/>
  <c r="Q222" i="2"/>
  <c r="W613" i="2"/>
  <c r="Q706" i="2"/>
  <c r="W706" i="2"/>
  <c r="Y706" i="2"/>
  <c r="Q708" i="2"/>
  <c r="W708" i="2"/>
  <c r="Y708" i="2"/>
  <c r="Q710" i="2"/>
  <c r="W710" i="2"/>
  <c r="Y710" i="2"/>
  <c r="Q712" i="2"/>
  <c r="W712" i="2"/>
  <c r="Y712" i="2"/>
  <c r="Q714" i="2"/>
  <c r="W714" i="2"/>
  <c r="Y714" i="2"/>
  <c r="Q806" i="2"/>
  <c r="W806" i="2"/>
  <c r="Y806" i="2"/>
  <c r="Q808" i="2"/>
  <c r="W808" i="2"/>
  <c r="Y808" i="2"/>
  <c r="Q810" i="2"/>
  <c r="W810" i="2"/>
  <c r="Y810" i="2"/>
  <c r="Q812" i="2"/>
  <c r="W812" i="2"/>
  <c r="Y812" i="2"/>
  <c r="Y814" i="2"/>
  <c r="Q814" i="2"/>
  <c r="W814" i="2"/>
  <c r="BH706" i="2"/>
  <c r="BJ706" i="2"/>
  <c r="BH707" i="2"/>
  <c r="BJ707" i="2"/>
  <c r="BK614" i="2"/>
  <c r="BM614" i="2" s="1"/>
  <c r="BH614" i="2"/>
  <c r="BL614" i="2" s="1"/>
  <c r="BG613" i="2"/>
  <c r="BJ613" i="2" s="1"/>
  <c r="BG515" i="2"/>
  <c r="BJ515" i="2" s="1"/>
  <c r="BK516" i="2"/>
  <c r="BM516" i="2" s="1"/>
  <c r="BH516" i="2"/>
  <c r="BL516" i="2" s="1"/>
  <c r="BS515" i="2"/>
  <c r="W515" i="2" s="1"/>
  <c r="BK444" i="2"/>
  <c r="BM444" i="2" s="1"/>
  <c r="BH444" i="2"/>
  <c r="BL444" i="2" s="1"/>
  <c r="BS443" i="2"/>
  <c r="G443" i="2" s="1"/>
  <c r="W443" i="2" s="1"/>
  <c r="BG443" i="2"/>
  <c r="BJ443" i="2" s="1"/>
  <c r="BS305" i="2"/>
  <c r="G305" i="2" s="1"/>
  <c r="W305" i="2" s="1"/>
  <c r="BG305" i="2"/>
  <c r="BJ305" i="2" s="1"/>
  <c r="BH306" i="2"/>
  <c r="BH305" i="2" s="1"/>
  <c r="BK306" i="2"/>
  <c r="BM306" i="2" s="1"/>
  <c r="D589" i="24"/>
  <c r="E589" i="24"/>
  <c r="E590" i="24"/>
  <c r="E591" i="24"/>
  <c r="E592" i="24"/>
  <c r="E593" i="24"/>
  <c r="E594" i="24"/>
  <c r="E595" i="24"/>
  <c r="E596" i="24"/>
  <c r="E597" i="24"/>
  <c r="E598" i="24"/>
  <c r="E599" i="24"/>
  <c r="E600" i="24"/>
  <c r="E601" i="24"/>
  <c r="E602" i="24"/>
  <c r="E603" i="24"/>
  <c r="E604" i="24"/>
  <c r="E605" i="24"/>
  <c r="E606" i="24"/>
  <c r="E588" i="24"/>
  <c r="S762" i="24"/>
  <c r="K762" i="24" s="1"/>
  <c r="S763" i="24"/>
  <c r="K763" i="24" s="1"/>
  <c r="S764" i="24"/>
  <c r="K764" i="24" s="1"/>
  <c r="S765" i="24"/>
  <c r="K765" i="24" s="1"/>
  <c r="S766" i="24"/>
  <c r="K766" i="24" s="1"/>
  <c r="S767" i="24"/>
  <c r="S744" i="24"/>
  <c r="K744" i="24" s="1"/>
  <c r="S745" i="24"/>
  <c r="K745" i="24" s="1"/>
  <c r="S746" i="24"/>
  <c r="K746" i="24" s="1"/>
  <c r="S747" i="24"/>
  <c r="K747" i="24" s="1"/>
  <c r="S748" i="24"/>
  <c r="K748" i="24" s="1"/>
  <c r="S749" i="24"/>
  <c r="K749" i="24" s="1"/>
  <c r="S750" i="24"/>
  <c r="K750" i="24" s="1"/>
  <c r="S751" i="24"/>
  <c r="K751" i="24" s="1"/>
  <c r="S752" i="24"/>
  <c r="K752" i="24" s="1"/>
  <c r="S753" i="24"/>
  <c r="K753" i="24" s="1"/>
  <c r="S754" i="24"/>
  <c r="K754" i="24" s="1"/>
  <c r="S755" i="24"/>
  <c r="K755" i="24" s="1"/>
  <c r="S756" i="24"/>
  <c r="K756" i="24" s="1"/>
  <c r="S757" i="24"/>
  <c r="K757" i="24" s="1"/>
  <c r="S758" i="24"/>
  <c r="K758" i="24" s="1"/>
  <c r="S759" i="24"/>
  <c r="K759" i="24" s="1"/>
  <c r="S760" i="24"/>
  <c r="K760" i="24" s="1"/>
  <c r="S761" i="24"/>
  <c r="K761" i="24" s="1"/>
  <c r="S720" i="24"/>
  <c r="Q720" i="24" s="1"/>
  <c r="S721" i="24"/>
  <c r="Q721" i="24" s="1"/>
  <c r="S722" i="24"/>
  <c r="Q722" i="24" s="1"/>
  <c r="S723" i="24"/>
  <c r="Q723" i="24" s="1"/>
  <c r="S724" i="24"/>
  <c r="Q724" i="24" s="1"/>
  <c r="S725" i="24"/>
  <c r="Q725" i="24" s="1"/>
  <c r="S726" i="24"/>
  <c r="K726" i="24" s="1"/>
  <c r="S727" i="24"/>
  <c r="K727" i="24" s="1"/>
  <c r="S728" i="24"/>
  <c r="K728" i="24" s="1"/>
  <c r="S729" i="24"/>
  <c r="K729" i="24" s="1"/>
  <c r="S730" i="24"/>
  <c r="K730" i="24" s="1"/>
  <c r="S731" i="24"/>
  <c r="K731" i="24" s="1"/>
  <c r="S732" i="24"/>
  <c r="K732" i="24" s="1"/>
  <c r="S733" i="24"/>
  <c r="K733" i="24" s="1"/>
  <c r="S734" i="24"/>
  <c r="K734" i="24" s="1"/>
  <c r="S735" i="24"/>
  <c r="K735" i="24" s="1"/>
  <c r="S736" i="24"/>
  <c r="K736" i="24" s="1"/>
  <c r="S737" i="24"/>
  <c r="K737" i="24" s="1"/>
  <c r="S738" i="24"/>
  <c r="K738" i="24" s="1"/>
  <c r="S739" i="24"/>
  <c r="K739" i="24" s="1"/>
  <c r="S740" i="24"/>
  <c r="K740" i="24" s="1"/>
  <c r="S741" i="24"/>
  <c r="K741" i="24" s="1"/>
  <c r="S742" i="24"/>
  <c r="K742" i="24" s="1"/>
  <c r="S743" i="24"/>
  <c r="K743" i="24" s="1"/>
  <c r="S679" i="24"/>
  <c r="Q679" i="24" s="1"/>
  <c r="S680" i="24"/>
  <c r="Q680" i="24" s="1"/>
  <c r="S681" i="24"/>
  <c r="Q681" i="24" s="1"/>
  <c r="S682" i="24"/>
  <c r="Q682" i="24" s="1"/>
  <c r="S683" i="24"/>
  <c r="Q683" i="24" s="1"/>
  <c r="S684" i="24"/>
  <c r="Q684" i="24" s="1"/>
  <c r="S685" i="24"/>
  <c r="Q685" i="24" s="1"/>
  <c r="S686" i="24"/>
  <c r="Q686" i="24" s="1"/>
  <c r="S687" i="24"/>
  <c r="Q687" i="24" s="1"/>
  <c r="S688" i="24"/>
  <c r="Q688" i="24" s="1"/>
  <c r="S689" i="24"/>
  <c r="Q689" i="24" s="1"/>
  <c r="S690" i="24"/>
  <c r="Q690" i="24" s="1"/>
  <c r="S691" i="24"/>
  <c r="Q691" i="24" s="1"/>
  <c r="S692" i="24"/>
  <c r="Q692" i="24" s="1"/>
  <c r="S693" i="24"/>
  <c r="Q693" i="24" s="1"/>
  <c r="S694" i="24"/>
  <c r="Q694" i="24" s="1"/>
  <c r="S695" i="24"/>
  <c r="Q695" i="24" s="1"/>
  <c r="S696" i="24"/>
  <c r="Q696" i="24" s="1"/>
  <c r="S697" i="24"/>
  <c r="Q697" i="24" s="1"/>
  <c r="S698" i="24"/>
  <c r="Q698" i="24" s="1"/>
  <c r="S699" i="24"/>
  <c r="Q699" i="24" s="1"/>
  <c r="S700" i="24"/>
  <c r="Q700" i="24" s="1"/>
  <c r="S701" i="24"/>
  <c r="Q701" i="24" s="1"/>
  <c r="S702" i="24"/>
  <c r="Q702" i="24" s="1"/>
  <c r="S703" i="24"/>
  <c r="Q703" i="24" s="1"/>
  <c r="S704" i="24"/>
  <c r="Q704" i="24" s="1"/>
  <c r="S705" i="24"/>
  <c r="Q705" i="24" s="1"/>
  <c r="S706" i="24"/>
  <c r="Q706" i="24" s="1"/>
  <c r="S707" i="24"/>
  <c r="Q707" i="24" s="1"/>
  <c r="S708" i="24"/>
  <c r="Q708" i="24" s="1"/>
  <c r="S709" i="24"/>
  <c r="Q709" i="24" s="1"/>
  <c r="S710" i="24"/>
  <c r="Q710" i="24" s="1"/>
  <c r="S711" i="24"/>
  <c r="Q711" i="24" s="1"/>
  <c r="S712" i="24"/>
  <c r="Q712" i="24" s="1"/>
  <c r="S713" i="24"/>
  <c r="Q713" i="24" s="1"/>
  <c r="S714" i="24"/>
  <c r="Q714" i="24" s="1"/>
  <c r="S715" i="24"/>
  <c r="Q715" i="24" s="1"/>
  <c r="S716" i="24"/>
  <c r="Q716" i="24" s="1"/>
  <c r="S717" i="24"/>
  <c r="Q717" i="24" s="1"/>
  <c r="S718" i="24"/>
  <c r="Q718" i="24" s="1"/>
  <c r="S719" i="24"/>
  <c r="Q719" i="24" s="1"/>
  <c r="S678" i="24"/>
  <c r="Q678" i="24" s="1"/>
  <c r="M662" i="24"/>
  <c r="M663" i="24"/>
  <c r="M664" i="24"/>
  <c r="M665" i="24"/>
  <c r="M666" i="24"/>
  <c r="M667" i="24"/>
  <c r="M668" i="24"/>
  <c r="M669" i="24"/>
  <c r="M670" i="24"/>
  <c r="M671" i="24"/>
  <c r="M672" i="24"/>
  <c r="M673" i="24"/>
  <c r="M674" i="24"/>
  <c r="M675" i="24"/>
  <c r="M676" i="24"/>
  <c r="M677" i="24"/>
  <c r="M641" i="24"/>
  <c r="M642" i="24"/>
  <c r="M643" i="24"/>
  <c r="M644" i="24"/>
  <c r="M645" i="24"/>
  <c r="M646" i="24"/>
  <c r="M647" i="24"/>
  <c r="M648" i="24"/>
  <c r="M649" i="24"/>
  <c r="M650" i="24"/>
  <c r="M651" i="24"/>
  <c r="M652" i="24"/>
  <c r="M653" i="24"/>
  <c r="M654" i="24"/>
  <c r="M655" i="24"/>
  <c r="M656" i="24"/>
  <c r="M657" i="24"/>
  <c r="M658" i="24"/>
  <c r="M659" i="24"/>
  <c r="M660" i="24"/>
  <c r="M661" i="24"/>
  <c r="M628" i="24"/>
  <c r="M629" i="24"/>
  <c r="M630" i="24"/>
  <c r="M631" i="24"/>
  <c r="M632" i="24"/>
  <c r="M633" i="24"/>
  <c r="M634" i="24"/>
  <c r="M635" i="24"/>
  <c r="M636" i="24"/>
  <c r="M637" i="24"/>
  <c r="M638" i="24"/>
  <c r="M639" i="24"/>
  <c r="M640" i="24"/>
  <c r="M608" i="24"/>
  <c r="M609" i="24"/>
  <c r="M610" i="24"/>
  <c r="M611" i="24"/>
  <c r="M612" i="24"/>
  <c r="M613" i="24"/>
  <c r="M614" i="24"/>
  <c r="M615" i="24"/>
  <c r="M616" i="24"/>
  <c r="M617" i="24"/>
  <c r="M618" i="24"/>
  <c r="M619" i="24"/>
  <c r="M620" i="24"/>
  <c r="M621" i="24"/>
  <c r="M622" i="24"/>
  <c r="M623" i="24"/>
  <c r="M624" i="24"/>
  <c r="M625" i="24"/>
  <c r="M626" i="24"/>
  <c r="M627" i="24"/>
  <c r="M589" i="24"/>
  <c r="K589" i="24" s="1"/>
  <c r="M590" i="24"/>
  <c r="K590" i="24" s="1"/>
  <c r="D590" i="24" s="1"/>
  <c r="I590" i="24" s="1"/>
  <c r="M591" i="24"/>
  <c r="K591" i="24" s="1"/>
  <c r="D591" i="24" s="1"/>
  <c r="M592" i="24"/>
  <c r="K592" i="24" s="1"/>
  <c r="D592" i="24" s="1"/>
  <c r="M593" i="24"/>
  <c r="K593" i="24" s="1"/>
  <c r="D593" i="24" s="1"/>
  <c r="M594" i="24"/>
  <c r="K594" i="24" s="1"/>
  <c r="D594" i="24" s="1"/>
  <c r="M595" i="24"/>
  <c r="K595" i="24" s="1"/>
  <c r="D595" i="24" s="1"/>
  <c r="M596" i="24"/>
  <c r="K596" i="24" s="1"/>
  <c r="D596" i="24" s="1"/>
  <c r="M597" i="24"/>
  <c r="K597" i="24" s="1"/>
  <c r="D597" i="24" s="1"/>
  <c r="M598" i="24"/>
  <c r="K598" i="24" s="1"/>
  <c r="D598" i="24" s="1"/>
  <c r="M599" i="24"/>
  <c r="K599" i="24" s="1"/>
  <c r="D599" i="24" s="1"/>
  <c r="M600" i="24"/>
  <c r="K600" i="24" s="1"/>
  <c r="D600" i="24" s="1"/>
  <c r="M601" i="24"/>
  <c r="K601" i="24" s="1"/>
  <c r="D601" i="24" s="1"/>
  <c r="M602" i="24"/>
  <c r="K602" i="24" s="1"/>
  <c r="D602" i="24" s="1"/>
  <c r="I602" i="24" s="1"/>
  <c r="M603" i="24"/>
  <c r="K603" i="24" s="1"/>
  <c r="D603" i="24" s="1"/>
  <c r="M604" i="24"/>
  <c r="K604" i="24" s="1"/>
  <c r="D604" i="24" s="1"/>
  <c r="M605" i="24"/>
  <c r="K605" i="24" s="1"/>
  <c r="D605" i="24" s="1"/>
  <c r="M606" i="24"/>
  <c r="K606" i="24" s="1"/>
  <c r="D606" i="24" s="1"/>
  <c r="I606" i="24" s="1"/>
  <c r="M607" i="24"/>
  <c r="M588" i="24"/>
  <c r="K588" i="24" s="1"/>
  <c r="D588" i="24" s="1"/>
  <c r="T536" i="24"/>
  <c r="M536" i="24" s="1"/>
  <c r="T535" i="24"/>
  <c r="M535" i="24" s="1"/>
  <c r="T534" i="24"/>
  <c r="M534" i="24" s="1"/>
  <c r="T533" i="24"/>
  <c r="M533" i="24" s="1"/>
  <c r="T532" i="24"/>
  <c r="M532" i="24" s="1"/>
  <c r="T531" i="24"/>
  <c r="M531" i="24" s="1"/>
  <c r="T530" i="24"/>
  <c r="M530" i="24" s="1"/>
  <c r="T529" i="24"/>
  <c r="M529" i="24" s="1"/>
  <c r="T528" i="24"/>
  <c r="M528" i="24" s="1"/>
  <c r="T527" i="24"/>
  <c r="M527" i="24" s="1"/>
  <c r="T526" i="24"/>
  <c r="M526" i="24" s="1"/>
  <c r="T525" i="24"/>
  <c r="M525" i="24" s="1"/>
  <c r="T524" i="24"/>
  <c r="M524" i="24" s="1"/>
  <c r="T523" i="24"/>
  <c r="M523" i="24" s="1"/>
  <c r="T522" i="24"/>
  <c r="M522" i="24" s="1"/>
  <c r="T521" i="24"/>
  <c r="M521" i="24" s="1"/>
  <c r="T520" i="24"/>
  <c r="M520" i="24" s="1"/>
  <c r="T519" i="24"/>
  <c r="M519" i="24" s="1"/>
  <c r="T518" i="24"/>
  <c r="M518" i="24" s="1"/>
  <c r="T517" i="24"/>
  <c r="M517" i="24" s="1"/>
  <c r="T516" i="24"/>
  <c r="M516" i="24" s="1"/>
  <c r="T515" i="24"/>
  <c r="M515" i="24" s="1"/>
  <c r="T514" i="24"/>
  <c r="M514" i="24" s="1"/>
  <c r="T513" i="24"/>
  <c r="M513" i="24" s="1"/>
  <c r="T512" i="24"/>
  <c r="M512" i="24" s="1"/>
  <c r="T511" i="24"/>
  <c r="M511" i="24" s="1"/>
  <c r="T510" i="24"/>
  <c r="M510" i="24" s="1"/>
  <c r="T509" i="24"/>
  <c r="M509" i="24" s="1"/>
  <c r="T508" i="24"/>
  <c r="M508" i="24" s="1"/>
  <c r="T507" i="24"/>
  <c r="M507" i="24" s="1"/>
  <c r="T506" i="24"/>
  <c r="M506" i="24" s="1"/>
  <c r="T505" i="24"/>
  <c r="M505" i="24" s="1"/>
  <c r="T504" i="24"/>
  <c r="M504" i="24" s="1"/>
  <c r="T503" i="24"/>
  <c r="M503" i="24" s="1"/>
  <c r="T502" i="24"/>
  <c r="M502" i="24" s="1"/>
  <c r="T501" i="24"/>
  <c r="M501" i="24" s="1"/>
  <c r="T500" i="24"/>
  <c r="M500" i="24" s="1"/>
  <c r="T499" i="24"/>
  <c r="M499" i="24" s="1"/>
  <c r="T498" i="24"/>
  <c r="M498" i="24" s="1"/>
  <c r="T497" i="24"/>
  <c r="M497" i="24" s="1"/>
  <c r="T496" i="24"/>
  <c r="M496" i="24" s="1"/>
  <c r="T495" i="24"/>
  <c r="M495" i="24" s="1"/>
  <c r="T494" i="24"/>
  <c r="M494" i="24" s="1"/>
  <c r="T493" i="24"/>
  <c r="M493" i="24" s="1"/>
  <c r="T492" i="24"/>
  <c r="M492" i="24" s="1"/>
  <c r="T491" i="24"/>
  <c r="M491" i="24" s="1"/>
  <c r="T490" i="24"/>
  <c r="M490" i="24" s="1"/>
  <c r="T489" i="24"/>
  <c r="M489" i="24" s="1"/>
  <c r="T488" i="24"/>
  <c r="M488" i="24" s="1"/>
  <c r="T487" i="24"/>
  <c r="M487" i="24" s="1"/>
  <c r="S536" i="24"/>
  <c r="K536" i="24" s="1"/>
  <c r="S535" i="24"/>
  <c r="K535" i="24" s="1"/>
  <c r="S534" i="24"/>
  <c r="K534" i="24" s="1"/>
  <c r="S533" i="24"/>
  <c r="K533" i="24" s="1"/>
  <c r="S532" i="24"/>
  <c r="K532" i="24" s="1"/>
  <c r="S531" i="24"/>
  <c r="K531" i="24" s="1"/>
  <c r="S530" i="24"/>
  <c r="K530" i="24" s="1"/>
  <c r="S529" i="24"/>
  <c r="K529" i="24" s="1"/>
  <c r="S528" i="24"/>
  <c r="K528" i="24" s="1"/>
  <c r="S527" i="24"/>
  <c r="K527" i="24" s="1"/>
  <c r="S526" i="24"/>
  <c r="K526" i="24" s="1"/>
  <c r="S525" i="24"/>
  <c r="K525" i="24" s="1"/>
  <c r="S524" i="24"/>
  <c r="K524" i="24" s="1"/>
  <c r="S523" i="24"/>
  <c r="K523" i="24" s="1"/>
  <c r="S522" i="24"/>
  <c r="K522" i="24" s="1"/>
  <c r="S521" i="24"/>
  <c r="K521" i="24" s="1"/>
  <c r="S520" i="24"/>
  <c r="K520" i="24" s="1"/>
  <c r="S519" i="24"/>
  <c r="K519" i="24" s="1"/>
  <c r="S518" i="24"/>
  <c r="K518" i="24" s="1"/>
  <c r="S517" i="24"/>
  <c r="K517" i="24" s="1"/>
  <c r="S516" i="24"/>
  <c r="K516" i="24" s="1"/>
  <c r="S515" i="24"/>
  <c r="K515" i="24" s="1"/>
  <c r="S514" i="24"/>
  <c r="K514" i="24" s="1"/>
  <c r="S513" i="24"/>
  <c r="K513" i="24" s="1"/>
  <c r="S512" i="24"/>
  <c r="K512" i="24" s="1"/>
  <c r="S511" i="24"/>
  <c r="K511" i="24" s="1"/>
  <c r="S510" i="24"/>
  <c r="K510" i="24" s="1"/>
  <c r="S509" i="24"/>
  <c r="K509" i="24" s="1"/>
  <c r="S508" i="24"/>
  <c r="K508" i="24" s="1"/>
  <c r="S507" i="24"/>
  <c r="K507" i="24" s="1"/>
  <c r="S506" i="24"/>
  <c r="K506" i="24" s="1"/>
  <c r="S505" i="24"/>
  <c r="K505" i="24" s="1"/>
  <c r="S504" i="24"/>
  <c r="K504" i="24" s="1"/>
  <c r="S503" i="24"/>
  <c r="K503" i="24" s="1"/>
  <c r="S502" i="24"/>
  <c r="K502" i="24" s="1"/>
  <c r="S501" i="24"/>
  <c r="K501" i="24" s="1"/>
  <c r="S500" i="24"/>
  <c r="K500" i="24" s="1"/>
  <c r="S499" i="24"/>
  <c r="K499" i="24" s="1"/>
  <c r="S498" i="24"/>
  <c r="K498" i="24" s="1"/>
  <c r="S497" i="24"/>
  <c r="K497" i="24" s="1"/>
  <c r="S496" i="24"/>
  <c r="K496" i="24" s="1"/>
  <c r="S495" i="24"/>
  <c r="K495" i="24" s="1"/>
  <c r="S494" i="24"/>
  <c r="K494" i="24" s="1"/>
  <c r="S493" i="24"/>
  <c r="K493" i="24" s="1"/>
  <c r="S492" i="24"/>
  <c r="K492" i="24" s="1"/>
  <c r="S491" i="24"/>
  <c r="K491" i="24" s="1"/>
  <c r="S490" i="24"/>
  <c r="K490" i="24" s="1"/>
  <c r="S489" i="24"/>
  <c r="K489" i="24" s="1"/>
  <c r="S488" i="24"/>
  <c r="K488" i="24" s="1"/>
  <c r="S487" i="24"/>
  <c r="K487" i="24" s="1"/>
  <c r="T537" i="24"/>
  <c r="M537" i="24" s="1"/>
  <c r="T538" i="24"/>
  <c r="M538" i="24" s="1"/>
  <c r="T539" i="24"/>
  <c r="M539" i="24" s="1"/>
  <c r="T540" i="24"/>
  <c r="M540" i="24" s="1"/>
  <c r="T541" i="24"/>
  <c r="M541" i="24" s="1"/>
  <c r="T542" i="24"/>
  <c r="M542" i="24" s="1"/>
  <c r="T543" i="24"/>
  <c r="M543" i="24" s="1"/>
  <c r="T544" i="24"/>
  <c r="M544" i="24" s="1"/>
  <c r="T545" i="24"/>
  <c r="M545" i="24" s="1"/>
  <c r="T546" i="24"/>
  <c r="M546" i="24" s="1"/>
  <c r="T547" i="24"/>
  <c r="M547" i="24" s="1"/>
  <c r="T548" i="24"/>
  <c r="M548" i="24" s="1"/>
  <c r="T549" i="24"/>
  <c r="M549" i="24" s="1"/>
  <c r="T550" i="24"/>
  <c r="M550" i="24" s="1"/>
  <c r="T551" i="24"/>
  <c r="M551" i="24" s="1"/>
  <c r="T552" i="24"/>
  <c r="M552" i="24" s="1"/>
  <c r="T553" i="24"/>
  <c r="M553" i="24" s="1"/>
  <c r="T554" i="24"/>
  <c r="M554" i="24" s="1"/>
  <c r="T555" i="24"/>
  <c r="M555" i="24" s="1"/>
  <c r="T556" i="24"/>
  <c r="M556" i="24" s="1"/>
  <c r="T557" i="24"/>
  <c r="M557" i="24" s="1"/>
  <c r="T558" i="24"/>
  <c r="M558" i="24" s="1"/>
  <c r="T559" i="24"/>
  <c r="M559" i="24" s="1"/>
  <c r="T560" i="24"/>
  <c r="M560" i="24" s="1"/>
  <c r="T561" i="24"/>
  <c r="M561" i="24" s="1"/>
  <c r="T562" i="24"/>
  <c r="M562" i="24" s="1"/>
  <c r="T563" i="24"/>
  <c r="M563" i="24" s="1"/>
  <c r="T564" i="24"/>
  <c r="M564" i="24" s="1"/>
  <c r="T565" i="24"/>
  <c r="M565" i="24" s="1"/>
  <c r="T566" i="24"/>
  <c r="M566" i="24" s="1"/>
  <c r="T567" i="24"/>
  <c r="M567" i="24" s="1"/>
  <c r="T568" i="24"/>
  <c r="M568" i="24" s="1"/>
  <c r="T569" i="24"/>
  <c r="M569" i="24" s="1"/>
  <c r="T570" i="24"/>
  <c r="M570" i="24" s="1"/>
  <c r="T571" i="24"/>
  <c r="M571" i="24" s="1"/>
  <c r="T572" i="24"/>
  <c r="M572" i="24" s="1"/>
  <c r="T573" i="24"/>
  <c r="M573" i="24" s="1"/>
  <c r="T574" i="24"/>
  <c r="M574" i="24" s="1"/>
  <c r="T575" i="24"/>
  <c r="M575" i="24" s="1"/>
  <c r="T576" i="24"/>
  <c r="M576" i="24" s="1"/>
  <c r="T577" i="24"/>
  <c r="M577" i="24" s="1"/>
  <c r="T578" i="24"/>
  <c r="M578" i="24" s="1"/>
  <c r="T579" i="24"/>
  <c r="M579" i="24" s="1"/>
  <c r="T580" i="24"/>
  <c r="M580" i="24" s="1"/>
  <c r="T581" i="24"/>
  <c r="M581" i="24" s="1"/>
  <c r="T582" i="24"/>
  <c r="M582" i="24" s="1"/>
  <c r="T583" i="24"/>
  <c r="M583" i="24" s="1"/>
  <c r="T584" i="24"/>
  <c r="M584" i="24" s="1"/>
  <c r="T585" i="24"/>
  <c r="M585" i="24" s="1"/>
  <c r="T586" i="24"/>
  <c r="M586" i="24" s="1"/>
  <c r="S586" i="24"/>
  <c r="K586" i="24" s="1"/>
  <c r="S575" i="24"/>
  <c r="K575" i="24" s="1"/>
  <c r="S576" i="24"/>
  <c r="K576" i="24" s="1"/>
  <c r="S577" i="24"/>
  <c r="K577" i="24" s="1"/>
  <c r="S578" i="24"/>
  <c r="K578" i="24" s="1"/>
  <c r="S579" i="24"/>
  <c r="K579" i="24" s="1"/>
  <c r="S580" i="24"/>
  <c r="K580" i="24" s="1"/>
  <c r="S581" i="24"/>
  <c r="K581" i="24" s="1"/>
  <c r="S582" i="24"/>
  <c r="K582" i="24" s="1"/>
  <c r="S583" i="24"/>
  <c r="K583" i="24" s="1"/>
  <c r="S584" i="24"/>
  <c r="K584" i="24" s="1"/>
  <c r="S585" i="24"/>
  <c r="K585" i="24" s="1"/>
  <c r="S566" i="24"/>
  <c r="K566" i="24" s="1"/>
  <c r="S567" i="24"/>
  <c r="K567" i="24" s="1"/>
  <c r="S568" i="24"/>
  <c r="K568" i="24" s="1"/>
  <c r="S569" i="24"/>
  <c r="K569" i="24" s="1"/>
  <c r="S570" i="24"/>
  <c r="K570" i="24" s="1"/>
  <c r="S571" i="24"/>
  <c r="K571" i="24" s="1"/>
  <c r="S572" i="24"/>
  <c r="K572" i="24" s="1"/>
  <c r="S573" i="24"/>
  <c r="K573" i="24" s="1"/>
  <c r="S574" i="24"/>
  <c r="K574" i="24" s="1"/>
  <c r="S537" i="24"/>
  <c r="K537" i="24" s="1"/>
  <c r="S538" i="24"/>
  <c r="K538" i="24" s="1"/>
  <c r="S539" i="24"/>
  <c r="K539" i="24" s="1"/>
  <c r="S540" i="24"/>
  <c r="K540" i="24" s="1"/>
  <c r="S541" i="24"/>
  <c r="K541" i="24" s="1"/>
  <c r="S542" i="24"/>
  <c r="K542" i="24" s="1"/>
  <c r="S543" i="24"/>
  <c r="K543" i="24" s="1"/>
  <c r="S544" i="24"/>
  <c r="K544" i="24" s="1"/>
  <c r="S545" i="24"/>
  <c r="K545" i="24" s="1"/>
  <c r="S546" i="24"/>
  <c r="K546" i="24" s="1"/>
  <c r="S547" i="24"/>
  <c r="K547" i="24" s="1"/>
  <c r="S548" i="24"/>
  <c r="K548" i="24" s="1"/>
  <c r="S549" i="24"/>
  <c r="K549" i="24" s="1"/>
  <c r="S550" i="24"/>
  <c r="K550" i="24" s="1"/>
  <c r="S551" i="24"/>
  <c r="K551" i="24" s="1"/>
  <c r="S552" i="24"/>
  <c r="K552" i="24" s="1"/>
  <c r="S553" i="24"/>
  <c r="K553" i="24" s="1"/>
  <c r="S554" i="24"/>
  <c r="K554" i="24" s="1"/>
  <c r="S555" i="24"/>
  <c r="K555" i="24" s="1"/>
  <c r="S556" i="24"/>
  <c r="K556" i="24" s="1"/>
  <c r="S557" i="24"/>
  <c r="K557" i="24" s="1"/>
  <c r="S558" i="24"/>
  <c r="K558" i="24" s="1"/>
  <c r="S559" i="24"/>
  <c r="K559" i="24" s="1"/>
  <c r="S560" i="24"/>
  <c r="K560" i="24" s="1"/>
  <c r="S561" i="24"/>
  <c r="K561" i="24" s="1"/>
  <c r="S562" i="24"/>
  <c r="K562" i="24" s="1"/>
  <c r="S563" i="24"/>
  <c r="K563" i="24" s="1"/>
  <c r="S564" i="24"/>
  <c r="K564" i="24" s="1"/>
  <c r="S565" i="24"/>
  <c r="K565" i="24" s="1"/>
  <c r="K479" i="24"/>
  <c r="M479" i="24"/>
  <c r="K480" i="24"/>
  <c r="M480" i="24"/>
  <c r="K481" i="24"/>
  <c r="M481" i="24"/>
  <c r="K482" i="24"/>
  <c r="M482" i="24"/>
  <c r="K483" i="24"/>
  <c r="M483" i="24"/>
  <c r="D483" i="24" s="1"/>
  <c r="K484" i="24"/>
  <c r="M484" i="24"/>
  <c r="K485" i="24"/>
  <c r="M485" i="24"/>
  <c r="K486" i="24"/>
  <c r="M486" i="24"/>
  <c r="K459" i="24"/>
  <c r="M459" i="24"/>
  <c r="K460" i="24"/>
  <c r="M460" i="24"/>
  <c r="K461" i="24"/>
  <c r="M461" i="24"/>
  <c r="K462" i="24"/>
  <c r="M462" i="24"/>
  <c r="Q462" i="24" s="1"/>
  <c r="E462" i="24" s="1"/>
  <c r="K463" i="24"/>
  <c r="M463" i="24"/>
  <c r="K464" i="24"/>
  <c r="M464" i="24"/>
  <c r="K465" i="24"/>
  <c r="M465" i="24"/>
  <c r="Q465" i="24" s="1"/>
  <c r="E465" i="24" s="1"/>
  <c r="K466" i="24"/>
  <c r="M466" i="24"/>
  <c r="K467" i="24"/>
  <c r="M467" i="24"/>
  <c r="K468" i="24"/>
  <c r="M468" i="24"/>
  <c r="K469" i="24"/>
  <c r="M469" i="24"/>
  <c r="K470" i="24"/>
  <c r="M470" i="24"/>
  <c r="K471" i="24"/>
  <c r="M471" i="24"/>
  <c r="K472" i="24"/>
  <c r="M472" i="24"/>
  <c r="K473" i="24"/>
  <c r="M473" i="24"/>
  <c r="Q473" i="24" s="1"/>
  <c r="E473" i="24" s="1"/>
  <c r="K474" i="24"/>
  <c r="M474" i="24"/>
  <c r="K475" i="24"/>
  <c r="M475" i="24"/>
  <c r="D475" i="24" s="1"/>
  <c r="K476" i="24"/>
  <c r="M476" i="24"/>
  <c r="K477" i="24"/>
  <c r="M477" i="24"/>
  <c r="K478" i="24"/>
  <c r="M478" i="24"/>
  <c r="K437" i="24"/>
  <c r="M437" i="24"/>
  <c r="K438" i="24"/>
  <c r="M438" i="24"/>
  <c r="K439" i="24"/>
  <c r="M439" i="24"/>
  <c r="K440" i="24"/>
  <c r="M440" i="24"/>
  <c r="K441" i="24"/>
  <c r="M441" i="24"/>
  <c r="Q441" i="24" s="1"/>
  <c r="E441" i="24" s="1"/>
  <c r="K442" i="24"/>
  <c r="M442" i="24"/>
  <c r="K443" i="24"/>
  <c r="M443" i="24"/>
  <c r="K444" i="24"/>
  <c r="M444" i="24"/>
  <c r="K445" i="24"/>
  <c r="M445" i="24"/>
  <c r="K446" i="24"/>
  <c r="M446" i="24"/>
  <c r="K447" i="24"/>
  <c r="M447" i="24"/>
  <c r="K448" i="24"/>
  <c r="M448" i="24"/>
  <c r="K449" i="24"/>
  <c r="M449" i="24"/>
  <c r="K450" i="24"/>
  <c r="M450" i="24"/>
  <c r="K451" i="24"/>
  <c r="M451" i="24"/>
  <c r="D451" i="24" s="1"/>
  <c r="K452" i="24"/>
  <c r="M452" i="24"/>
  <c r="K453" i="24"/>
  <c r="M453" i="24"/>
  <c r="K454" i="24"/>
  <c r="M454" i="24"/>
  <c r="K455" i="24"/>
  <c r="M455" i="24"/>
  <c r="K456" i="24"/>
  <c r="M456" i="24"/>
  <c r="K457" i="24"/>
  <c r="M457" i="24"/>
  <c r="Q457" i="24" s="1"/>
  <c r="E457" i="24" s="1"/>
  <c r="K458" i="24"/>
  <c r="M458" i="24"/>
  <c r="K407" i="24"/>
  <c r="M407" i="24"/>
  <c r="K408" i="24"/>
  <c r="M408" i="24"/>
  <c r="K409" i="24"/>
  <c r="M409" i="24"/>
  <c r="Q409" i="24" s="1"/>
  <c r="E409" i="24" s="1"/>
  <c r="K410" i="24"/>
  <c r="M410" i="24"/>
  <c r="K411" i="24"/>
  <c r="M411" i="24"/>
  <c r="K412" i="24"/>
  <c r="M412" i="24"/>
  <c r="K413" i="24"/>
  <c r="M413" i="24"/>
  <c r="K414" i="24"/>
  <c r="M414" i="24"/>
  <c r="K415" i="24"/>
  <c r="M415" i="24"/>
  <c r="K416" i="24"/>
  <c r="M416" i="24"/>
  <c r="K417" i="24"/>
  <c r="M417" i="24"/>
  <c r="K418" i="24"/>
  <c r="M418" i="24"/>
  <c r="K419" i="24"/>
  <c r="M419" i="24"/>
  <c r="D419" i="24" s="1"/>
  <c r="K420" i="24"/>
  <c r="M420" i="24"/>
  <c r="K421" i="24"/>
  <c r="M421" i="24"/>
  <c r="K422" i="24"/>
  <c r="M422" i="24"/>
  <c r="K423" i="24"/>
  <c r="M423" i="24"/>
  <c r="K424" i="24"/>
  <c r="M424" i="24"/>
  <c r="K425" i="24"/>
  <c r="M425" i="24"/>
  <c r="K426" i="24"/>
  <c r="M426" i="24"/>
  <c r="K427" i="24"/>
  <c r="M427" i="24"/>
  <c r="K428" i="24"/>
  <c r="M428" i="24"/>
  <c r="K429" i="24"/>
  <c r="M429" i="24"/>
  <c r="Q429" i="24" s="1"/>
  <c r="E429" i="24" s="1"/>
  <c r="K430" i="24"/>
  <c r="M430" i="24"/>
  <c r="K431" i="24"/>
  <c r="M431" i="24"/>
  <c r="K432" i="24"/>
  <c r="M432" i="24"/>
  <c r="K433" i="24"/>
  <c r="M433" i="24"/>
  <c r="K434" i="24"/>
  <c r="M434" i="24"/>
  <c r="K435" i="24"/>
  <c r="M435" i="24"/>
  <c r="D435" i="24" s="1"/>
  <c r="K436" i="24"/>
  <c r="M436" i="24"/>
  <c r="K406" i="24"/>
  <c r="M406" i="24"/>
  <c r="D443" i="24"/>
  <c r="M390" i="24"/>
  <c r="M391" i="24"/>
  <c r="M392" i="24"/>
  <c r="M393" i="24"/>
  <c r="M394" i="24"/>
  <c r="M395" i="24"/>
  <c r="M396" i="24"/>
  <c r="M397" i="24"/>
  <c r="M398" i="24"/>
  <c r="M399" i="24"/>
  <c r="M400" i="24"/>
  <c r="M401" i="24"/>
  <c r="M402" i="24"/>
  <c r="M403" i="24"/>
  <c r="M404" i="24"/>
  <c r="M405" i="24"/>
  <c r="M371" i="24"/>
  <c r="M372" i="24"/>
  <c r="M373" i="24"/>
  <c r="M374" i="24"/>
  <c r="M375" i="24"/>
  <c r="M376" i="24"/>
  <c r="M377" i="24"/>
  <c r="M378" i="24"/>
  <c r="M379" i="24"/>
  <c r="M380" i="24"/>
  <c r="M381" i="24"/>
  <c r="M382" i="24"/>
  <c r="M383" i="24"/>
  <c r="M384" i="24"/>
  <c r="M385" i="24"/>
  <c r="M386" i="24"/>
  <c r="M387" i="24"/>
  <c r="M388" i="24"/>
  <c r="M389" i="24"/>
  <c r="M351" i="24"/>
  <c r="M352" i="24"/>
  <c r="M353" i="24"/>
  <c r="M354" i="24"/>
  <c r="M355" i="24"/>
  <c r="M356" i="24"/>
  <c r="M357" i="24"/>
  <c r="M358" i="24"/>
  <c r="M359" i="24"/>
  <c r="M360" i="24"/>
  <c r="M361" i="24"/>
  <c r="M362" i="24"/>
  <c r="M363" i="24"/>
  <c r="M364" i="24"/>
  <c r="M365" i="24"/>
  <c r="M366" i="24"/>
  <c r="M367" i="24"/>
  <c r="M368" i="24"/>
  <c r="M369" i="24"/>
  <c r="M370"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25" i="24"/>
  <c r="D391" i="24"/>
  <c r="K396" i="24"/>
  <c r="K397" i="24"/>
  <c r="K398" i="24"/>
  <c r="K399" i="24"/>
  <c r="K400" i="24"/>
  <c r="K401" i="24"/>
  <c r="K402" i="24"/>
  <c r="K403" i="24"/>
  <c r="K404" i="24"/>
  <c r="K405" i="24"/>
  <c r="K370" i="24"/>
  <c r="Q370" i="24" s="1"/>
  <c r="E370" i="24" s="1"/>
  <c r="K371" i="24"/>
  <c r="K372" i="24"/>
  <c r="K373" i="24"/>
  <c r="K374" i="24"/>
  <c r="K375" i="24"/>
  <c r="K376" i="24"/>
  <c r="K377" i="24"/>
  <c r="K378" i="24"/>
  <c r="K379" i="24"/>
  <c r="K380" i="24"/>
  <c r="K381" i="24"/>
  <c r="K382" i="24"/>
  <c r="K383" i="24"/>
  <c r="K384" i="24"/>
  <c r="K385" i="24"/>
  <c r="K386" i="24"/>
  <c r="K387" i="24"/>
  <c r="K388" i="24"/>
  <c r="K389" i="24"/>
  <c r="K390" i="24"/>
  <c r="K391" i="24"/>
  <c r="K392" i="24"/>
  <c r="K393" i="24"/>
  <c r="K394" i="24"/>
  <c r="K395" i="24"/>
  <c r="K354" i="24"/>
  <c r="K355" i="24"/>
  <c r="K356" i="24"/>
  <c r="K357" i="24"/>
  <c r="K358" i="24"/>
  <c r="K359" i="24"/>
  <c r="D359" i="24" s="1"/>
  <c r="K360" i="24"/>
  <c r="K361" i="24"/>
  <c r="K362" i="24"/>
  <c r="K363" i="24"/>
  <c r="K364" i="24"/>
  <c r="K365" i="24"/>
  <c r="K366" i="24"/>
  <c r="K367" i="24"/>
  <c r="K368" i="24"/>
  <c r="K369" i="24"/>
  <c r="K326" i="24"/>
  <c r="Q326" i="24" s="1"/>
  <c r="E326" i="24" s="1"/>
  <c r="K327" i="24"/>
  <c r="K328" i="24"/>
  <c r="K329" i="24"/>
  <c r="K330" i="24"/>
  <c r="Q330" i="24" s="1"/>
  <c r="E330" i="24" s="1"/>
  <c r="K331" i="24"/>
  <c r="K332" i="24"/>
  <c r="K333" i="24"/>
  <c r="K334" i="24"/>
  <c r="Q334" i="24" s="1"/>
  <c r="E334" i="24" s="1"/>
  <c r="K335" i="24"/>
  <c r="K336" i="24"/>
  <c r="K337" i="24"/>
  <c r="K338" i="24"/>
  <c r="Q338" i="24" s="1"/>
  <c r="E338" i="24" s="1"/>
  <c r="K339" i="24"/>
  <c r="K340" i="24"/>
  <c r="D340" i="24" s="1"/>
  <c r="K341" i="24"/>
  <c r="K342" i="24"/>
  <c r="Q342" i="24" s="1"/>
  <c r="E342" i="24" s="1"/>
  <c r="K343" i="24"/>
  <c r="D343" i="24" s="1"/>
  <c r="K344" i="24"/>
  <c r="K345" i="24"/>
  <c r="K346" i="24"/>
  <c r="Q346" i="24" s="1"/>
  <c r="E346" i="24" s="1"/>
  <c r="K347" i="24"/>
  <c r="K348" i="24"/>
  <c r="K349" i="24"/>
  <c r="K350" i="24"/>
  <c r="K351" i="24"/>
  <c r="K352" i="24"/>
  <c r="K353" i="24"/>
  <c r="K325" i="24"/>
  <c r="S315" i="24"/>
  <c r="T315" i="24" s="1"/>
  <c r="M315" i="24" s="1"/>
  <c r="S316" i="24"/>
  <c r="T316" i="24" s="1"/>
  <c r="M316" i="24" s="1"/>
  <c r="S317" i="24"/>
  <c r="T317" i="24" s="1"/>
  <c r="M317" i="24" s="1"/>
  <c r="S318" i="24"/>
  <c r="T318" i="24" s="1"/>
  <c r="M318" i="24" s="1"/>
  <c r="S319" i="24"/>
  <c r="T319" i="24" s="1"/>
  <c r="M319" i="24" s="1"/>
  <c r="S320" i="24"/>
  <c r="T320" i="24" s="1"/>
  <c r="M320" i="24" s="1"/>
  <c r="S321" i="24"/>
  <c r="T321" i="24" s="1"/>
  <c r="M321" i="24" s="1"/>
  <c r="S322" i="24"/>
  <c r="T322" i="24" s="1"/>
  <c r="M322" i="24" s="1"/>
  <c r="S323" i="24"/>
  <c r="T323" i="24" s="1"/>
  <c r="M323" i="24" s="1"/>
  <c r="S291" i="24"/>
  <c r="T291" i="24" s="1"/>
  <c r="M291" i="24" s="1"/>
  <c r="S292" i="24"/>
  <c r="T292" i="24" s="1"/>
  <c r="M292" i="24" s="1"/>
  <c r="S293" i="24"/>
  <c r="T293" i="24" s="1"/>
  <c r="M293" i="24" s="1"/>
  <c r="S294" i="24"/>
  <c r="K294" i="24" s="1"/>
  <c r="S295" i="24"/>
  <c r="T295" i="24" s="1"/>
  <c r="M295" i="24" s="1"/>
  <c r="S296" i="24"/>
  <c r="T296" i="24" s="1"/>
  <c r="M296" i="24" s="1"/>
  <c r="S297" i="24"/>
  <c r="T297" i="24" s="1"/>
  <c r="M297" i="24" s="1"/>
  <c r="S298" i="24"/>
  <c r="T298" i="24" s="1"/>
  <c r="M298" i="24" s="1"/>
  <c r="S299" i="24"/>
  <c r="T299" i="24" s="1"/>
  <c r="M299" i="24" s="1"/>
  <c r="S300" i="24"/>
  <c r="T300" i="24" s="1"/>
  <c r="M300" i="24" s="1"/>
  <c r="S301" i="24"/>
  <c r="T301" i="24" s="1"/>
  <c r="M301" i="24" s="1"/>
  <c r="S302" i="24"/>
  <c r="T302" i="24" s="1"/>
  <c r="M302" i="24" s="1"/>
  <c r="S303" i="24"/>
  <c r="T303" i="24" s="1"/>
  <c r="M303" i="24" s="1"/>
  <c r="S304" i="24"/>
  <c r="K304" i="24" s="1"/>
  <c r="S305" i="24"/>
  <c r="T305" i="24" s="1"/>
  <c r="M305" i="24" s="1"/>
  <c r="S306" i="24"/>
  <c r="T306" i="24" s="1"/>
  <c r="M306" i="24" s="1"/>
  <c r="S307" i="24"/>
  <c r="T307" i="24" s="1"/>
  <c r="M307" i="24" s="1"/>
  <c r="S308" i="24"/>
  <c r="T308" i="24" s="1"/>
  <c r="M308" i="24" s="1"/>
  <c r="S309" i="24"/>
  <c r="T309" i="24" s="1"/>
  <c r="M309" i="24" s="1"/>
  <c r="S310" i="24"/>
  <c r="K310" i="24" s="1"/>
  <c r="S311" i="24"/>
  <c r="T311" i="24" s="1"/>
  <c r="M311" i="24" s="1"/>
  <c r="S312" i="24"/>
  <c r="T312" i="24" s="1"/>
  <c r="M312" i="24" s="1"/>
  <c r="S313" i="24"/>
  <c r="T313" i="24" s="1"/>
  <c r="M313" i="24" s="1"/>
  <c r="S314" i="24"/>
  <c r="T314" i="24" s="1"/>
  <c r="M314" i="24" s="1"/>
  <c r="S280" i="24"/>
  <c r="K280" i="24" s="1"/>
  <c r="S281" i="24"/>
  <c r="K281" i="24" s="1"/>
  <c r="S282" i="24"/>
  <c r="K282" i="24" s="1"/>
  <c r="S283" i="24"/>
  <c r="K283" i="24" s="1"/>
  <c r="S284" i="24"/>
  <c r="K284" i="24" s="1"/>
  <c r="S285" i="24"/>
  <c r="K285" i="24" s="1"/>
  <c r="S286" i="24"/>
  <c r="K286" i="24" s="1"/>
  <c r="S287" i="24"/>
  <c r="K287" i="24" s="1"/>
  <c r="S288" i="24"/>
  <c r="K288" i="24" s="1"/>
  <c r="S289" i="24"/>
  <c r="K289" i="24" s="1"/>
  <c r="S290" i="24"/>
  <c r="K290" i="24" s="1"/>
  <c r="S271" i="24"/>
  <c r="K271" i="24" s="1"/>
  <c r="S272" i="24"/>
  <c r="K272" i="24" s="1"/>
  <c r="S273" i="24"/>
  <c r="K273" i="24" s="1"/>
  <c r="S274" i="24"/>
  <c r="K274" i="24" s="1"/>
  <c r="S275" i="24"/>
  <c r="K275" i="24" s="1"/>
  <c r="S276" i="24"/>
  <c r="K276" i="24" s="1"/>
  <c r="S277" i="24"/>
  <c r="K277" i="24" s="1"/>
  <c r="S278" i="24"/>
  <c r="K278" i="24" s="1"/>
  <c r="S279" i="24"/>
  <c r="K279" i="24" s="1"/>
  <c r="S263" i="24"/>
  <c r="K263" i="24" s="1"/>
  <c r="S264" i="24"/>
  <c r="K264" i="24" s="1"/>
  <c r="S265" i="24"/>
  <c r="K265" i="24" s="1"/>
  <c r="S266" i="24"/>
  <c r="K266" i="24" s="1"/>
  <c r="S267" i="24"/>
  <c r="K267" i="24" s="1"/>
  <c r="S268" i="24"/>
  <c r="T268" i="24" s="1"/>
  <c r="M268" i="24" s="1"/>
  <c r="S269" i="24"/>
  <c r="T269" i="24" s="1"/>
  <c r="M269" i="24" s="1"/>
  <c r="S270" i="24"/>
  <c r="K270" i="24" s="1"/>
  <c r="S225" i="24"/>
  <c r="K225" i="24" s="1"/>
  <c r="S226" i="24"/>
  <c r="K226" i="24" s="1"/>
  <c r="S227" i="24"/>
  <c r="K227" i="24" s="1"/>
  <c r="S228" i="24"/>
  <c r="K228" i="24" s="1"/>
  <c r="S229" i="24"/>
  <c r="K229" i="24" s="1"/>
  <c r="S230" i="24"/>
  <c r="T230" i="24" s="1"/>
  <c r="M230" i="24" s="1"/>
  <c r="S231" i="24"/>
  <c r="T231" i="24" s="1"/>
  <c r="M231" i="24" s="1"/>
  <c r="S232" i="24"/>
  <c r="K232" i="24" s="1"/>
  <c r="S233" i="24"/>
  <c r="K233" i="24" s="1"/>
  <c r="S234" i="24"/>
  <c r="T234" i="24" s="1"/>
  <c r="M234" i="24" s="1"/>
  <c r="S235" i="24"/>
  <c r="T235" i="24" s="1"/>
  <c r="M235" i="24" s="1"/>
  <c r="S236" i="24"/>
  <c r="K236" i="24" s="1"/>
  <c r="S237" i="24"/>
  <c r="K237" i="24" s="1"/>
  <c r="S238" i="24"/>
  <c r="K238" i="24" s="1"/>
  <c r="S239" i="24"/>
  <c r="T239" i="24" s="1"/>
  <c r="M239" i="24" s="1"/>
  <c r="S240" i="24"/>
  <c r="K240" i="24" s="1"/>
  <c r="S241" i="24"/>
  <c r="K241" i="24" s="1"/>
  <c r="S242" i="24"/>
  <c r="T242" i="24" s="1"/>
  <c r="M242" i="24" s="1"/>
  <c r="S243" i="24"/>
  <c r="T243" i="24" s="1"/>
  <c r="M243" i="24" s="1"/>
  <c r="S244" i="24"/>
  <c r="K244" i="24" s="1"/>
  <c r="S245" i="24"/>
  <c r="K245" i="24" s="1"/>
  <c r="S246" i="24"/>
  <c r="K246" i="24" s="1"/>
  <c r="S247" i="24"/>
  <c r="T247" i="24" s="1"/>
  <c r="M247" i="24" s="1"/>
  <c r="S248" i="24"/>
  <c r="K248" i="24" s="1"/>
  <c r="S249" i="24"/>
  <c r="K249" i="24" s="1"/>
  <c r="S250" i="24"/>
  <c r="K250" i="24" s="1"/>
  <c r="S251" i="24"/>
  <c r="K251" i="24" s="1"/>
  <c r="S252" i="24"/>
  <c r="K252" i="24" s="1"/>
  <c r="S253" i="24"/>
  <c r="K253" i="24" s="1"/>
  <c r="S254" i="24"/>
  <c r="T254" i="24" s="1"/>
  <c r="M254" i="24" s="1"/>
  <c r="S255" i="24"/>
  <c r="T255" i="24" s="1"/>
  <c r="M255" i="24" s="1"/>
  <c r="S256" i="24"/>
  <c r="K256" i="24" s="1"/>
  <c r="S257" i="24"/>
  <c r="K257" i="24" s="1"/>
  <c r="S258" i="24"/>
  <c r="T258" i="24" s="1"/>
  <c r="M258" i="24" s="1"/>
  <c r="S259" i="24"/>
  <c r="T259" i="24" s="1"/>
  <c r="M259" i="24" s="1"/>
  <c r="S260" i="24"/>
  <c r="K260" i="24" s="1"/>
  <c r="S261" i="24"/>
  <c r="K261" i="24" s="1"/>
  <c r="S262" i="24"/>
  <c r="T262" i="24" s="1"/>
  <c r="M262" i="24" s="1"/>
  <c r="S224" i="24"/>
  <c r="K224" i="24" s="1"/>
  <c r="K213" i="24"/>
  <c r="M213" i="24"/>
  <c r="K214" i="24"/>
  <c r="M214" i="24"/>
  <c r="K215" i="24"/>
  <c r="M215" i="24"/>
  <c r="K216" i="24"/>
  <c r="M216" i="24"/>
  <c r="K217" i="24"/>
  <c r="M217" i="24"/>
  <c r="K218" i="24"/>
  <c r="M218" i="24"/>
  <c r="K219" i="24"/>
  <c r="M219" i="24"/>
  <c r="K220" i="24"/>
  <c r="M220" i="24"/>
  <c r="K221" i="24"/>
  <c r="M221" i="24"/>
  <c r="K222" i="24"/>
  <c r="M222" i="24"/>
  <c r="K223" i="24"/>
  <c r="M223" i="24"/>
  <c r="K200" i="24"/>
  <c r="M200" i="24"/>
  <c r="K201" i="24"/>
  <c r="M201" i="24"/>
  <c r="K202" i="24"/>
  <c r="M202" i="24"/>
  <c r="K203" i="24"/>
  <c r="M203" i="24"/>
  <c r="K204" i="24"/>
  <c r="M204" i="24"/>
  <c r="K205" i="24"/>
  <c r="M205" i="24"/>
  <c r="K206" i="24"/>
  <c r="M206" i="24"/>
  <c r="K207" i="24"/>
  <c r="M207" i="24"/>
  <c r="K208" i="24"/>
  <c r="M208" i="24"/>
  <c r="K209" i="24"/>
  <c r="M209" i="24"/>
  <c r="K210" i="24"/>
  <c r="M210" i="24"/>
  <c r="K211" i="24"/>
  <c r="M211" i="24"/>
  <c r="K212" i="24"/>
  <c r="M212" i="24"/>
  <c r="K174" i="24"/>
  <c r="M174" i="24"/>
  <c r="K175" i="24"/>
  <c r="M175" i="24"/>
  <c r="K176" i="24"/>
  <c r="M176" i="24"/>
  <c r="K177" i="24"/>
  <c r="M177" i="24"/>
  <c r="K178" i="24"/>
  <c r="M178" i="24"/>
  <c r="K179" i="24"/>
  <c r="M179" i="24"/>
  <c r="K180" i="24"/>
  <c r="M180" i="24"/>
  <c r="K181" i="24"/>
  <c r="M181" i="24"/>
  <c r="K182" i="24"/>
  <c r="M182" i="24"/>
  <c r="K183" i="24"/>
  <c r="M183" i="24"/>
  <c r="K184" i="24"/>
  <c r="M184" i="24"/>
  <c r="K185" i="24"/>
  <c r="M185" i="24"/>
  <c r="K186" i="24"/>
  <c r="M186" i="24"/>
  <c r="K187" i="24"/>
  <c r="M187" i="24"/>
  <c r="K188" i="24"/>
  <c r="M188" i="24"/>
  <c r="K189" i="24"/>
  <c r="M189" i="24"/>
  <c r="K190" i="24"/>
  <c r="M190" i="24"/>
  <c r="K191" i="24"/>
  <c r="M191" i="24"/>
  <c r="K192" i="24"/>
  <c r="M192" i="24"/>
  <c r="K193" i="24"/>
  <c r="M193" i="24"/>
  <c r="K194" i="24"/>
  <c r="M194" i="24"/>
  <c r="K195" i="24"/>
  <c r="M195" i="24"/>
  <c r="K196" i="24"/>
  <c r="M196" i="24"/>
  <c r="K197" i="24"/>
  <c r="M197" i="24"/>
  <c r="K198" i="24"/>
  <c r="M198" i="24"/>
  <c r="K199" i="24"/>
  <c r="M199" i="24"/>
  <c r="K170" i="24"/>
  <c r="M170" i="24"/>
  <c r="K171" i="24"/>
  <c r="M171" i="24"/>
  <c r="K172" i="24"/>
  <c r="M172" i="24"/>
  <c r="K173" i="24"/>
  <c r="M173" i="24"/>
  <c r="M169" i="24"/>
  <c r="K169" i="24"/>
  <c r="S160" i="24"/>
  <c r="K160" i="24" s="1"/>
  <c r="T160" i="24"/>
  <c r="M160" i="24" s="1"/>
  <c r="S161" i="24"/>
  <c r="K161" i="24" s="1"/>
  <c r="T161" i="24"/>
  <c r="M161" i="24" s="1"/>
  <c r="S162" i="24"/>
  <c r="K162" i="24" s="1"/>
  <c r="T162" i="24"/>
  <c r="M162" i="24" s="1"/>
  <c r="S163" i="24"/>
  <c r="K163" i="24" s="1"/>
  <c r="T163" i="24"/>
  <c r="M163" i="24" s="1"/>
  <c r="S164" i="24"/>
  <c r="K164" i="24" s="1"/>
  <c r="T164" i="24"/>
  <c r="M164" i="24" s="1"/>
  <c r="S165" i="24"/>
  <c r="K165" i="24" s="1"/>
  <c r="T165" i="24"/>
  <c r="M165" i="24" s="1"/>
  <c r="S166" i="24"/>
  <c r="K166" i="24" s="1"/>
  <c r="T166" i="24"/>
  <c r="M166" i="24" s="1"/>
  <c r="S167" i="24"/>
  <c r="K167" i="24" s="1"/>
  <c r="T167" i="24"/>
  <c r="M167" i="24" s="1"/>
  <c r="S142" i="24"/>
  <c r="K142" i="24" s="1"/>
  <c r="T142" i="24"/>
  <c r="M142" i="24" s="1"/>
  <c r="S143" i="24"/>
  <c r="K143" i="24" s="1"/>
  <c r="T143" i="24"/>
  <c r="M143" i="24" s="1"/>
  <c r="S144" i="24"/>
  <c r="K144" i="24" s="1"/>
  <c r="T144" i="24"/>
  <c r="M144" i="24" s="1"/>
  <c r="S145" i="24"/>
  <c r="K145" i="24" s="1"/>
  <c r="T145" i="24"/>
  <c r="M145" i="24" s="1"/>
  <c r="S146" i="24"/>
  <c r="K146" i="24" s="1"/>
  <c r="T146" i="24"/>
  <c r="M146" i="24" s="1"/>
  <c r="S147" i="24"/>
  <c r="K147" i="24" s="1"/>
  <c r="T147" i="24"/>
  <c r="M147" i="24" s="1"/>
  <c r="S148" i="24"/>
  <c r="K148" i="24" s="1"/>
  <c r="T148" i="24"/>
  <c r="M148" i="24" s="1"/>
  <c r="S149" i="24"/>
  <c r="K149" i="24" s="1"/>
  <c r="T149" i="24"/>
  <c r="M149" i="24" s="1"/>
  <c r="S150" i="24"/>
  <c r="K150" i="24" s="1"/>
  <c r="T150" i="24"/>
  <c r="M150" i="24" s="1"/>
  <c r="S151" i="24"/>
  <c r="K151" i="24" s="1"/>
  <c r="T151" i="24"/>
  <c r="M151" i="24" s="1"/>
  <c r="S152" i="24"/>
  <c r="K152" i="24" s="1"/>
  <c r="T152" i="24"/>
  <c r="M152" i="24" s="1"/>
  <c r="S153" i="24"/>
  <c r="K153" i="24" s="1"/>
  <c r="T153" i="24"/>
  <c r="M153" i="24" s="1"/>
  <c r="S154" i="24"/>
  <c r="K154" i="24" s="1"/>
  <c r="T154" i="24"/>
  <c r="M154" i="24" s="1"/>
  <c r="S155" i="24"/>
  <c r="K155" i="24" s="1"/>
  <c r="T155" i="24"/>
  <c r="M155" i="24" s="1"/>
  <c r="S156" i="24"/>
  <c r="K156" i="24" s="1"/>
  <c r="T156" i="24"/>
  <c r="M156" i="24" s="1"/>
  <c r="S157" i="24"/>
  <c r="K157" i="24" s="1"/>
  <c r="T157" i="24"/>
  <c r="M157" i="24" s="1"/>
  <c r="S158" i="24"/>
  <c r="K158" i="24" s="1"/>
  <c r="T158" i="24"/>
  <c r="M158" i="24" s="1"/>
  <c r="S159" i="24"/>
  <c r="K159" i="24" s="1"/>
  <c r="T159" i="24"/>
  <c r="M159" i="24" s="1"/>
  <c r="S129" i="24"/>
  <c r="K129" i="24" s="1"/>
  <c r="T129" i="24"/>
  <c r="M129" i="24" s="1"/>
  <c r="S130" i="24"/>
  <c r="K130" i="24" s="1"/>
  <c r="T130" i="24"/>
  <c r="M130" i="24" s="1"/>
  <c r="S131" i="24"/>
  <c r="K131" i="24" s="1"/>
  <c r="T131" i="24"/>
  <c r="M131" i="24" s="1"/>
  <c r="S132" i="24"/>
  <c r="K132" i="24" s="1"/>
  <c r="T132" i="24"/>
  <c r="M132" i="24" s="1"/>
  <c r="S133" i="24"/>
  <c r="K133" i="24" s="1"/>
  <c r="T133" i="24"/>
  <c r="M133" i="24" s="1"/>
  <c r="S134" i="24"/>
  <c r="K134" i="24" s="1"/>
  <c r="T134" i="24"/>
  <c r="M134" i="24" s="1"/>
  <c r="S135" i="24"/>
  <c r="K135" i="24" s="1"/>
  <c r="T135" i="24"/>
  <c r="M135" i="24" s="1"/>
  <c r="S136" i="24"/>
  <c r="K136" i="24" s="1"/>
  <c r="T136" i="24"/>
  <c r="M136" i="24" s="1"/>
  <c r="S137" i="24"/>
  <c r="K137" i="24" s="1"/>
  <c r="T137" i="24"/>
  <c r="M137" i="24" s="1"/>
  <c r="S138" i="24"/>
  <c r="K138" i="24" s="1"/>
  <c r="T138" i="24"/>
  <c r="M138" i="24" s="1"/>
  <c r="S139" i="24"/>
  <c r="K139" i="24" s="1"/>
  <c r="T139" i="24"/>
  <c r="M139" i="24" s="1"/>
  <c r="S140" i="24"/>
  <c r="K140" i="24" s="1"/>
  <c r="T140" i="24"/>
  <c r="M140" i="24" s="1"/>
  <c r="S141" i="24"/>
  <c r="K141" i="24" s="1"/>
  <c r="T141" i="24"/>
  <c r="M141" i="24" s="1"/>
  <c r="S113" i="24"/>
  <c r="K113" i="24" s="1"/>
  <c r="T113" i="24"/>
  <c r="M113" i="24" s="1"/>
  <c r="S114" i="24"/>
  <c r="K114" i="24" s="1"/>
  <c r="T114" i="24"/>
  <c r="M114" i="24" s="1"/>
  <c r="S115" i="24"/>
  <c r="K115" i="24" s="1"/>
  <c r="T115" i="24"/>
  <c r="M115" i="24" s="1"/>
  <c r="S116" i="24"/>
  <c r="K116" i="24" s="1"/>
  <c r="T116" i="24"/>
  <c r="M116" i="24" s="1"/>
  <c r="S117" i="24"/>
  <c r="K117" i="24" s="1"/>
  <c r="T117" i="24"/>
  <c r="M117" i="24" s="1"/>
  <c r="S118" i="24"/>
  <c r="K118" i="24" s="1"/>
  <c r="T118" i="24"/>
  <c r="M118" i="24" s="1"/>
  <c r="S119" i="24"/>
  <c r="K119" i="24" s="1"/>
  <c r="T119" i="24"/>
  <c r="M119" i="24" s="1"/>
  <c r="S120" i="24"/>
  <c r="K120" i="24" s="1"/>
  <c r="T120" i="24"/>
  <c r="M120" i="24" s="1"/>
  <c r="S121" i="24"/>
  <c r="K121" i="24" s="1"/>
  <c r="T121" i="24"/>
  <c r="M121" i="24" s="1"/>
  <c r="S122" i="24"/>
  <c r="K122" i="24" s="1"/>
  <c r="T122" i="24"/>
  <c r="M122" i="24" s="1"/>
  <c r="S123" i="24"/>
  <c r="K123" i="24" s="1"/>
  <c r="T123" i="24"/>
  <c r="M123" i="24" s="1"/>
  <c r="S124" i="24"/>
  <c r="K124" i="24" s="1"/>
  <c r="T124" i="24"/>
  <c r="M124" i="24" s="1"/>
  <c r="S125" i="24"/>
  <c r="K125" i="24" s="1"/>
  <c r="T125" i="24"/>
  <c r="M125" i="24" s="1"/>
  <c r="S126" i="24"/>
  <c r="K126" i="24" s="1"/>
  <c r="T126" i="24"/>
  <c r="M126" i="24" s="1"/>
  <c r="S127" i="24"/>
  <c r="K127" i="24" s="1"/>
  <c r="T127" i="24"/>
  <c r="M127" i="24" s="1"/>
  <c r="S128" i="24"/>
  <c r="K128" i="24" s="1"/>
  <c r="T128" i="24"/>
  <c r="M128" i="24" s="1"/>
  <c r="S84" i="24"/>
  <c r="K84" i="24" s="1"/>
  <c r="T84" i="24"/>
  <c r="M84" i="24" s="1"/>
  <c r="S85" i="24"/>
  <c r="K85" i="24" s="1"/>
  <c r="T85" i="24"/>
  <c r="M85" i="24" s="1"/>
  <c r="S86" i="24"/>
  <c r="K86" i="24" s="1"/>
  <c r="T86" i="24"/>
  <c r="M86" i="24" s="1"/>
  <c r="S87" i="24"/>
  <c r="K87" i="24" s="1"/>
  <c r="T87" i="24"/>
  <c r="M87" i="24" s="1"/>
  <c r="S88" i="24"/>
  <c r="K88" i="24" s="1"/>
  <c r="T88" i="24"/>
  <c r="M88" i="24" s="1"/>
  <c r="S89" i="24"/>
  <c r="K89" i="24" s="1"/>
  <c r="T89" i="24"/>
  <c r="M89" i="24" s="1"/>
  <c r="S90" i="24"/>
  <c r="K90" i="24" s="1"/>
  <c r="T90" i="24"/>
  <c r="M90" i="24" s="1"/>
  <c r="S91" i="24"/>
  <c r="K91" i="24" s="1"/>
  <c r="T91" i="24"/>
  <c r="M91" i="24" s="1"/>
  <c r="S92" i="24"/>
  <c r="K92" i="24" s="1"/>
  <c r="T92" i="24"/>
  <c r="M92" i="24" s="1"/>
  <c r="S93" i="24"/>
  <c r="K93" i="24" s="1"/>
  <c r="T93" i="24"/>
  <c r="M93" i="24" s="1"/>
  <c r="S94" i="24"/>
  <c r="K94" i="24" s="1"/>
  <c r="T94" i="24"/>
  <c r="M94" i="24" s="1"/>
  <c r="S95" i="24"/>
  <c r="K95" i="24" s="1"/>
  <c r="T95" i="24"/>
  <c r="M95" i="24" s="1"/>
  <c r="S96" i="24"/>
  <c r="K96" i="24" s="1"/>
  <c r="T96" i="24"/>
  <c r="M96" i="24" s="1"/>
  <c r="S97" i="24"/>
  <c r="K97" i="24" s="1"/>
  <c r="T97" i="24"/>
  <c r="M97" i="24" s="1"/>
  <c r="S98" i="24"/>
  <c r="K98" i="24" s="1"/>
  <c r="T98" i="24"/>
  <c r="M98" i="24" s="1"/>
  <c r="S99" i="24"/>
  <c r="K99" i="24" s="1"/>
  <c r="T99" i="24"/>
  <c r="M99" i="24" s="1"/>
  <c r="S100" i="24"/>
  <c r="K100" i="24" s="1"/>
  <c r="T100" i="24"/>
  <c r="M100" i="24" s="1"/>
  <c r="S101" i="24"/>
  <c r="K101" i="24" s="1"/>
  <c r="T101" i="24"/>
  <c r="M101" i="24" s="1"/>
  <c r="S102" i="24"/>
  <c r="K102" i="24" s="1"/>
  <c r="T102" i="24"/>
  <c r="M102" i="24" s="1"/>
  <c r="S103" i="24"/>
  <c r="K103" i="24" s="1"/>
  <c r="T103" i="24"/>
  <c r="M103" i="24" s="1"/>
  <c r="S104" i="24"/>
  <c r="K104" i="24" s="1"/>
  <c r="T104" i="24"/>
  <c r="M104" i="24" s="1"/>
  <c r="S105" i="24"/>
  <c r="K105" i="24" s="1"/>
  <c r="T105" i="24"/>
  <c r="M105" i="24" s="1"/>
  <c r="S106" i="24"/>
  <c r="K106" i="24" s="1"/>
  <c r="T106" i="24"/>
  <c r="M106" i="24" s="1"/>
  <c r="S107" i="24"/>
  <c r="K107" i="24" s="1"/>
  <c r="T107" i="24"/>
  <c r="M107" i="24" s="1"/>
  <c r="S108" i="24"/>
  <c r="K108" i="24" s="1"/>
  <c r="T108" i="24"/>
  <c r="M108" i="24" s="1"/>
  <c r="S109" i="24"/>
  <c r="K109" i="24" s="1"/>
  <c r="T109" i="24"/>
  <c r="M109" i="24" s="1"/>
  <c r="S110" i="24"/>
  <c r="K110" i="24" s="1"/>
  <c r="T110" i="24"/>
  <c r="M110" i="24" s="1"/>
  <c r="S111" i="24"/>
  <c r="K111" i="24" s="1"/>
  <c r="T111" i="24"/>
  <c r="M111" i="24" s="1"/>
  <c r="S112" i="24"/>
  <c r="K112" i="24" s="1"/>
  <c r="T112" i="24"/>
  <c r="M112" i="24" s="1"/>
  <c r="S83" i="24"/>
  <c r="K83" i="24" s="1"/>
  <c r="T83" i="24"/>
  <c r="M83" i="24" s="1"/>
  <c r="K74" i="24"/>
  <c r="M74" i="24"/>
  <c r="K75" i="24"/>
  <c r="M75" i="24"/>
  <c r="K76" i="24"/>
  <c r="M76" i="24"/>
  <c r="K77" i="24"/>
  <c r="M77" i="24"/>
  <c r="K78" i="24"/>
  <c r="M78" i="24"/>
  <c r="K79" i="24"/>
  <c r="M79" i="24"/>
  <c r="K80" i="24"/>
  <c r="M80" i="24"/>
  <c r="K81" i="24"/>
  <c r="M81" i="24"/>
  <c r="K82" i="24"/>
  <c r="M82" i="24"/>
  <c r="K61" i="24"/>
  <c r="M61" i="24"/>
  <c r="Q61" i="24" s="1"/>
  <c r="K62" i="24"/>
  <c r="M62" i="24"/>
  <c r="K63" i="24"/>
  <c r="M63" i="24"/>
  <c r="K64" i="24"/>
  <c r="M64" i="24"/>
  <c r="K65" i="24"/>
  <c r="M65" i="24"/>
  <c r="K66" i="24"/>
  <c r="M66" i="24"/>
  <c r="K67" i="24"/>
  <c r="M67" i="24"/>
  <c r="K68" i="24"/>
  <c r="M68" i="24"/>
  <c r="K69" i="24"/>
  <c r="M69" i="24"/>
  <c r="K70" i="24"/>
  <c r="M70" i="24"/>
  <c r="K71" i="24"/>
  <c r="M71" i="24"/>
  <c r="K72" i="24"/>
  <c r="M72" i="24"/>
  <c r="K73" i="24"/>
  <c r="M73" i="24"/>
  <c r="K49" i="24"/>
  <c r="M49" i="24"/>
  <c r="K50" i="24"/>
  <c r="M50" i="24"/>
  <c r="K51" i="24"/>
  <c r="M51" i="24"/>
  <c r="K52" i="24"/>
  <c r="M52" i="24"/>
  <c r="K53" i="24"/>
  <c r="M53" i="24"/>
  <c r="K54" i="24"/>
  <c r="M54" i="24"/>
  <c r="K55" i="24"/>
  <c r="D55" i="24" s="1"/>
  <c r="M55" i="24"/>
  <c r="K56" i="24"/>
  <c r="M56" i="24"/>
  <c r="K57" i="24"/>
  <c r="M57" i="24"/>
  <c r="K58" i="24"/>
  <c r="M58" i="24"/>
  <c r="K59" i="24"/>
  <c r="M59" i="24"/>
  <c r="K60" i="24"/>
  <c r="M60" i="24"/>
  <c r="K39" i="24"/>
  <c r="M39" i="24"/>
  <c r="K40" i="24"/>
  <c r="M40" i="24"/>
  <c r="K41" i="24"/>
  <c r="M41" i="24"/>
  <c r="K42" i="24"/>
  <c r="M42" i="24"/>
  <c r="K43" i="24"/>
  <c r="M43" i="24"/>
  <c r="K44" i="24"/>
  <c r="M44" i="24"/>
  <c r="K45" i="24"/>
  <c r="M45" i="24"/>
  <c r="K46" i="24"/>
  <c r="M46" i="24"/>
  <c r="K47" i="24"/>
  <c r="M47" i="24"/>
  <c r="K48" i="24"/>
  <c r="M48" i="24"/>
  <c r="M38" i="24"/>
  <c r="K38" i="24"/>
  <c r="Q37" i="24"/>
  <c r="E37" i="24" s="1"/>
  <c r="M27" i="24"/>
  <c r="M28" i="24"/>
  <c r="M29" i="24"/>
  <c r="M30" i="24"/>
  <c r="M31" i="24"/>
  <c r="M32" i="24"/>
  <c r="M33" i="24"/>
  <c r="M34" i="24"/>
  <c r="D34" i="24" s="1"/>
  <c r="M35" i="24"/>
  <c r="M36" i="24"/>
  <c r="M37" i="24"/>
  <c r="M3" i="24"/>
  <c r="Q3" i="24" s="1"/>
  <c r="E3" i="24" s="1"/>
  <c r="M4" i="24"/>
  <c r="M5" i="24"/>
  <c r="M6" i="24"/>
  <c r="M7" i="24"/>
  <c r="D7" i="24" s="1"/>
  <c r="M8" i="24"/>
  <c r="M9" i="24"/>
  <c r="M10" i="24"/>
  <c r="M11" i="24"/>
  <c r="D11" i="24" s="1"/>
  <c r="M12" i="24"/>
  <c r="M13" i="24"/>
  <c r="M14" i="24"/>
  <c r="M15" i="24"/>
  <c r="Q15" i="24" s="1"/>
  <c r="E15" i="24" s="1"/>
  <c r="M16" i="24"/>
  <c r="M17" i="24"/>
  <c r="M18" i="24"/>
  <c r="M19" i="24"/>
  <c r="Q19" i="24" s="1"/>
  <c r="E19" i="24" s="1"/>
  <c r="M20" i="24"/>
  <c r="M21" i="24"/>
  <c r="M22" i="24"/>
  <c r="M23" i="24"/>
  <c r="D23" i="24" s="1"/>
  <c r="M24" i="24"/>
  <c r="M25" i="24"/>
  <c r="M26" i="24"/>
  <c r="M2" i="24"/>
  <c r="K36" i="24"/>
  <c r="K37" i="24"/>
  <c r="K3" i="24"/>
  <c r="K4" i="24"/>
  <c r="K5" i="24"/>
  <c r="K6" i="24"/>
  <c r="K7" i="24"/>
  <c r="K8" i="24"/>
  <c r="K9" i="24"/>
  <c r="K10" i="24"/>
  <c r="K11" i="24"/>
  <c r="K12" i="24"/>
  <c r="K13" i="24"/>
  <c r="K14" i="24"/>
  <c r="K15" i="24"/>
  <c r="K16" i="24"/>
  <c r="K17" i="24"/>
  <c r="K18" i="24"/>
  <c r="K19" i="24"/>
  <c r="K20" i="24"/>
  <c r="K21" i="24"/>
  <c r="K22" i="24"/>
  <c r="K23" i="24"/>
  <c r="K24" i="24"/>
  <c r="K25" i="24"/>
  <c r="K26" i="24"/>
  <c r="K27" i="24"/>
  <c r="K28" i="24"/>
  <c r="K29" i="24"/>
  <c r="D29" i="24" s="1"/>
  <c r="K30" i="24"/>
  <c r="K31" i="24"/>
  <c r="K32" i="24"/>
  <c r="D32" i="24" s="1"/>
  <c r="K33" i="24"/>
  <c r="K34" i="24"/>
  <c r="K35" i="24"/>
  <c r="K2" i="24"/>
  <c r="L728" i="23"/>
  <c r="L729" i="23"/>
  <c r="L730" i="23"/>
  <c r="L731" i="23"/>
  <c r="L732" i="23"/>
  <c r="L733" i="23"/>
  <c r="L734" i="23"/>
  <c r="L735" i="23"/>
  <c r="L736" i="23"/>
  <c r="L737" i="23"/>
  <c r="L700" i="23"/>
  <c r="L701" i="23"/>
  <c r="L702" i="23"/>
  <c r="L703" i="23"/>
  <c r="L704" i="23"/>
  <c r="L705" i="23"/>
  <c r="L706" i="23"/>
  <c r="L707" i="23"/>
  <c r="L708" i="23"/>
  <c r="L709" i="23"/>
  <c r="L710" i="23"/>
  <c r="L711" i="23"/>
  <c r="L712" i="23"/>
  <c r="L713" i="23"/>
  <c r="L714" i="23"/>
  <c r="L715" i="23"/>
  <c r="L716" i="23"/>
  <c r="L717" i="23"/>
  <c r="L718" i="23"/>
  <c r="L719" i="23"/>
  <c r="L720" i="23"/>
  <c r="L721" i="23"/>
  <c r="L722" i="23"/>
  <c r="L723" i="23"/>
  <c r="L724" i="23"/>
  <c r="L725" i="23"/>
  <c r="L726" i="23"/>
  <c r="L727" i="23"/>
  <c r="Z737" i="23"/>
  <c r="Z736" i="23"/>
  <c r="Z735" i="23"/>
  <c r="Z734" i="23"/>
  <c r="Z733" i="23"/>
  <c r="Z732" i="23"/>
  <c r="Z731" i="23"/>
  <c r="Z730" i="23"/>
  <c r="Z729" i="23"/>
  <c r="Z728" i="23"/>
  <c r="Z727" i="23"/>
  <c r="Z726" i="23"/>
  <c r="Z725" i="23"/>
  <c r="Z724" i="23"/>
  <c r="Z723" i="23"/>
  <c r="Z722" i="23"/>
  <c r="Z721" i="23"/>
  <c r="Z720" i="23"/>
  <c r="Z719" i="23"/>
  <c r="Z718" i="23"/>
  <c r="Z717" i="23"/>
  <c r="Z716" i="23"/>
  <c r="Z715" i="23"/>
  <c r="Z714" i="23"/>
  <c r="Z713" i="23"/>
  <c r="Z712" i="23"/>
  <c r="Z711" i="23"/>
  <c r="Z710" i="23"/>
  <c r="Z709" i="23"/>
  <c r="Z708" i="23"/>
  <c r="Z707" i="23"/>
  <c r="Z706" i="23"/>
  <c r="Z705" i="23"/>
  <c r="Z704" i="23"/>
  <c r="Z703" i="23"/>
  <c r="Z702" i="23"/>
  <c r="Z701" i="23"/>
  <c r="Z700" i="23"/>
  <c r="Z699" i="23"/>
  <c r="L694" i="23"/>
  <c r="L695" i="23"/>
  <c r="N695" i="23" s="1"/>
  <c r="L696" i="23"/>
  <c r="L697" i="23"/>
  <c r="L698" i="23"/>
  <c r="L699" i="23"/>
  <c r="L660" i="23"/>
  <c r="L661" i="23"/>
  <c r="L662" i="23"/>
  <c r="L663" i="23"/>
  <c r="L664" i="23"/>
  <c r="L665" i="23"/>
  <c r="L666" i="23"/>
  <c r="L667" i="23"/>
  <c r="L668" i="23"/>
  <c r="L669" i="23"/>
  <c r="L670" i="23"/>
  <c r="L671" i="23"/>
  <c r="L672" i="23"/>
  <c r="L673" i="23"/>
  <c r="L674" i="23"/>
  <c r="L675" i="23"/>
  <c r="L676" i="23"/>
  <c r="L677" i="23"/>
  <c r="L678" i="23"/>
  <c r="L679" i="23"/>
  <c r="L680" i="23"/>
  <c r="L681" i="23"/>
  <c r="L682" i="23"/>
  <c r="L683" i="23"/>
  <c r="L684" i="23"/>
  <c r="L685" i="23"/>
  <c r="L686" i="23"/>
  <c r="L687" i="23"/>
  <c r="L688" i="23"/>
  <c r="L689" i="23"/>
  <c r="L690" i="23"/>
  <c r="L691" i="23"/>
  <c r="L692" i="23"/>
  <c r="L693" i="23"/>
  <c r="L659" i="23"/>
  <c r="Z698" i="23"/>
  <c r="Z697" i="23"/>
  <c r="Z696" i="23"/>
  <c r="Z695" i="23"/>
  <c r="Z694" i="23"/>
  <c r="Z693" i="23"/>
  <c r="Z692" i="23"/>
  <c r="Z691" i="23"/>
  <c r="Z690" i="23"/>
  <c r="Z689" i="23"/>
  <c r="Z688" i="23"/>
  <c r="Z687" i="23"/>
  <c r="Z686" i="23"/>
  <c r="Z685" i="23"/>
  <c r="Z684" i="23"/>
  <c r="Z683" i="23"/>
  <c r="Z682" i="23"/>
  <c r="Z681" i="23"/>
  <c r="Z680" i="23"/>
  <c r="Z679" i="23"/>
  <c r="Z678" i="23"/>
  <c r="Z677" i="23"/>
  <c r="Z676" i="23"/>
  <c r="Z675" i="23"/>
  <c r="Z674" i="23"/>
  <c r="Z673" i="23"/>
  <c r="Z672" i="23"/>
  <c r="Z671" i="23"/>
  <c r="Z670" i="23"/>
  <c r="Z669" i="23"/>
  <c r="Z668" i="23"/>
  <c r="Z667" i="23"/>
  <c r="Z666" i="23"/>
  <c r="Z665" i="23"/>
  <c r="Z664" i="23"/>
  <c r="Z663" i="23"/>
  <c r="Z662" i="23"/>
  <c r="Z661" i="23"/>
  <c r="Z660" i="23"/>
  <c r="Z659" i="23"/>
  <c r="Z658" i="23"/>
  <c r="N658" i="23" s="1"/>
  <c r="P658" i="23"/>
  <c r="Z657" i="23"/>
  <c r="N657" i="23" s="1"/>
  <c r="P657" i="23"/>
  <c r="Z656" i="23"/>
  <c r="N656" i="23" s="1"/>
  <c r="P656" i="23"/>
  <c r="Z655" i="23"/>
  <c r="N655" i="23" s="1"/>
  <c r="P655" i="23"/>
  <c r="Z654" i="23"/>
  <c r="N654" i="23" s="1"/>
  <c r="P654" i="23"/>
  <c r="Z653" i="23"/>
  <c r="N653" i="23" s="1"/>
  <c r="P653" i="23"/>
  <c r="Z652" i="23"/>
  <c r="N652" i="23" s="1"/>
  <c r="P652" i="23"/>
  <c r="Z651" i="23"/>
  <c r="N651" i="23" s="1"/>
  <c r="P651" i="23"/>
  <c r="Z650" i="23"/>
  <c r="N650" i="23" s="1"/>
  <c r="P650" i="23"/>
  <c r="Z649" i="23"/>
  <c r="N649" i="23" s="1"/>
  <c r="P649" i="23"/>
  <c r="Z648" i="23"/>
  <c r="N648" i="23" s="1"/>
  <c r="P648" i="23"/>
  <c r="Z647" i="23"/>
  <c r="N647" i="23" s="1"/>
  <c r="P647" i="23"/>
  <c r="Z646" i="23"/>
  <c r="N646" i="23" s="1"/>
  <c r="P646" i="23"/>
  <c r="Z645" i="23"/>
  <c r="N645" i="23" s="1"/>
  <c r="P645" i="23"/>
  <c r="Z644" i="23"/>
  <c r="N644" i="23" s="1"/>
  <c r="P644" i="23"/>
  <c r="Z643" i="23"/>
  <c r="N643" i="23" s="1"/>
  <c r="P643" i="23"/>
  <c r="Z642" i="23"/>
  <c r="N642" i="23" s="1"/>
  <c r="P642" i="23"/>
  <c r="Z641" i="23"/>
  <c r="N641" i="23" s="1"/>
  <c r="P641" i="23"/>
  <c r="Z640" i="23"/>
  <c r="N640" i="23" s="1"/>
  <c r="P640" i="23"/>
  <c r="Z639" i="23"/>
  <c r="N639" i="23" s="1"/>
  <c r="P639" i="23"/>
  <c r="Z638" i="23"/>
  <c r="N638" i="23" s="1"/>
  <c r="P638" i="23"/>
  <c r="Z637" i="23"/>
  <c r="N637" i="23" s="1"/>
  <c r="P637" i="23"/>
  <c r="Z636" i="23"/>
  <c r="N636" i="23" s="1"/>
  <c r="P636" i="23"/>
  <c r="Z635" i="23"/>
  <c r="N635" i="23" s="1"/>
  <c r="P635" i="23"/>
  <c r="Z634" i="23"/>
  <c r="N634" i="23" s="1"/>
  <c r="P634" i="23"/>
  <c r="Z633" i="23"/>
  <c r="N633" i="23" s="1"/>
  <c r="P633" i="23"/>
  <c r="Z632" i="23"/>
  <c r="N632" i="23" s="1"/>
  <c r="P632" i="23"/>
  <c r="Z631" i="23"/>
  <c r="N631" i="23" s="1"/>
  <c r="P631" i="23"/>
  <c r="Z630" i="23"/>
  <c r="N630" i="23" s="1"/>
  <c r="P630" i="23"/>
  <c r="Z629" i="23"/>
  <c r="N629" i="23" s="1"/>
  <c r="P629" i="23"/>
  <c r="Z628" i="23"/>
  <c r="N628" i="23" s="1"/>
  <c r="P628" i="23"/>
  <c r="Z627" i="23"/>
  <c r="N627" i="23" s="1"/>
  <c r="P627" i="23"/>
  <c r="Z626" i="23"/>
  <c r="N626" i="23" s="1"/>
  <c r="P626" i="23"/>
  <c r="Z625" i="23"/>
  <c r="N625" i="23" s="1"/>
  <c r="P625" i="23"/>
  <c r="Z624" i="23"/>
  <c r="N624" i="23" s="1"/>
  <c r="P624" i="23"/>
  <c r="Z623" i="23"/>
  <c r="N623" i="23" s="1"/>
  <c r="P623" i="23"/>
  <c r="Z622" i="23"/>
  <c r="N622" i="23" s="1"/>
  <c r="P622" i="23"/>
  <c r="Z621" i="23"/>
  <c r="N621" i="23" s="1"/>
  <c r="P621" i="23"/>
  <c r="Z620" i="23"/>
  <c r="N620" i="23" s="1"/>
  <c r="P620" i="23"/>
  <c r="Z619" i="23"/>
  <c r="N619" i="23" s="1"/>
  <c r="P619" i="23"/>
  <c r="N608" i="23"/>
  <c r="N609" i="23"/>
  <c r="N610" i="23"/>
  <c r="N611" i="23"/>
  <c r="N612" i="23"/>
  <c r="N613" i="23"/>
  <c r="N614" i="23"/>
  <c r="N615" i="23"/>
  <c r="N616" i="23"/>
  <c r="N617" i="23"/>
  <c r="N618" i="23"/>
  <c r="N580" i="23"/>
  <c r="N581" i="23"/>
  <c r="N582" i="23"/>
  <c r="N583" i="23"/>
  <c r="N584" i="23"/>
  <c r="N585" i="23"/>
  <c r="N586" i="23"/>
  <c r="N587" i="23"/>
  <c r="N588" i="23"/>
  <c r="N589" i="23"/>
  <c r="N590" i="23"/>
  <c r="N591" i="23"/>
  <c r="N592" i="23"/>
  <c r="N593" i="23"/>
  <c r="N594" i="23"/>
  <c r="N595" i="23"/>
  <c r="N596" i="23"/>
  <c r="N597" i="23"/>
  <c r="N598" i="23"/>
  <c r="N599" i="23"/>
  <c r="N600" i="23"/>
  <c r="N601" i="23"/>
  <c r="N602" i="23"/>
  <c r="N603" i="23"/>
  <c r="N604" i="23"/>
  <c r="N605" i="23"/>
  <c r="N606" i="23"/>
  <c r="N607" i="23"/>
  <c r="N579" i="23"/>
  <c r="P618" i="23"/>
  <c r="P617" i="23"/>
  <c r="P613" i="23"/>
  <c r="P614" i="23"/>
  <c r="P615" i="23"/>
  <c r="P616" i="23"/>
  <c r="P601" i="23"/>
  <c r="P602" i="23"/>
  <c r="P603" i="23"/>
  <c r="P604" i="23"/>
  <c r="P605" i="23"/>
  <c r="P606" i="23"/>
  <c r="P607" i="23"/>
  <c r="P608" i="23"/>
  <c r="P609" i="23"/>
  <c r="P610" i="23"/>
  <c r="P611" i="23"/>
  <c r="P612" i="23"/>
  <c r="P580" i="23"/>
  <c r="P581" i="23"/>
  <c r="P582" i="23"/>
  <c r="P583" i="23"/>
  <c r="P584" i="23"/>
  <c r="P585" i="23"/>
  <c r="P586" i="23"/>
  <c r="P587" i="23"/>
  <c r="P588" i="23"/>
  <c r="P589" i="23"/>
  <c r="P590" i="23"/>
  <c r="P591" i="23"/>
  <c r="P592" i="23"/>
  <c r="P593" i="23"/>
  <c r="P594" i="23"/>
  <c r="P595" i="23"/>
  <c r="P596" i="23"/>
  <c r="P597" i="23"/>
  <c r="P598" i="23"/>
  <c r="P599" i="23"/>
  <c r="P600" i="23"/>
  <c r="P579" i="23"/>
  <c r="Z579" i="23"/>
  <c r="Z580" i="23"/>
  <c r="Z581" i="23"/>
  <c r="Z582" i="23"/>
  <c r="Z583" i="23"/>
  <c r="Z584" i="23"/>
  <c r="Z585" i="23"/>
  <c r="Z586" i="23"/>
  <c r="Z587" i="23"/>
  <c r="Z588" i="23"/>
  <c r="Z589" i="23"/>
  <c r="Z590" i="23"/>
  <c r="Z591" i="23"/>
  <c r="Z592" i="23"/>
  <c r="Z593" i="23"/>
  <c r="Z594" i="23"/>
  <c r="Z595" i="23"/>
  <c r="Z596" i="23"/>
  <c r="Z597" i="23"/>
  <c r="Z598" i="23"/>
  <c r="Z599" i="23"/>
  <c r="Z600" i="23"/>
  <c r="Z601" i="23"/>
  <c r="Z602" i="23"/>
  <c r="Z603" i="23"/>
  <c r="Z604" i="23"/>
  <c r="Z605" i="23"/>
  <c r="Z606" i="23"/>
  <c r="Z607" i="23"/>
  <c r="Z608" i="23"/>
  <c r="Z609" i="23"/>
  <c r="Z610" i="23"/>
  <c r="Z611" i="23"/>
  <c r="Z612" i="23"/>
  <c r="Z613" i="23"/>
  <c r="Z614" i="23"/>
  <c r="Z615" i="23"/>
  <c r="Z616" i="23"/>
  <c r="Z617" i="23"/>
  <c r="Z618" i="23"/>
  <c r="Z578" i="23"/>
  <c r="N578" i="23"/>
  <c r="Z577" i="23"/>
  <c r="N577" i="23"/>
  <c r="Z576" i="23"/>
  <c r="N576" i="23"/>
  <c r="Z575" i="23"/>
  <c r="N575" i="23"/>
  <c r="Z574" i="23"/>
  <c r="N574" i="23"/>
  <c r="Z573" i="23"/>
  <c r="N573" i="23"/>
  <c r="Z572" i="23"/>
  <c r="N572" i="23"/>
  <c r="Z571" i="23"/>
  <c r="N571" i="23"/>
  <c r="Z570" i="23"/>
  <c r="N570" i="23"/>
  <c r="Z569" i="23"/>
  <c r="N569" i="23"/>
  <c r="Z568" i="23"/>
  <c r="N568" i="23"/>
  <c r="Z567" i="23"/>
  <c r="N567" i="23"/>
  <c r="Z566" i="23"/>
  <c r="N566" i="23"/>
  <c r="Z565" i="23"/>
  <c r="N565" i="23"/>
  <c r="Z564" i="23"/>
  <c r="N564" i="23"/>
  <c r="Z563" i="23"/>
  <c r="N563" i="23"/>
  <c r="Z562" i="23"/>
  <c r="N562" i="23"/>
  <c r="Z561" i="23"/>
  <c r="N561" i="23"/>
  <c r="Z560" i="23"/>
  <c r="N560" i="23"/>
  <c r="Z559" i="23"/>
  <c r="N559" i="23"/>
  <c r="Z558" i="23"/>
  <c r="N558" i="23"/>
  <c r="Z557" i="23"/>
  <c r="N557" i="23"/>
  <c r="Z556" i="23"/>
  <c r="N556" i="23"/>
  <c r="Z555" i="23"/>
  <c r="N555" i="23"/>
  <c r="Z554" i="23"/>
  <c r="N554" i="23"/>
  <c r="Z553" i="23"/>
  <c r="N553" i="23"/>
  <c r="Z552" i="23"/>
  <c r="N552" i="23"/>
  <c r="Z551" i="23"/>
  <c r="N551" i="23"/>
  <c r="Z550" i="23"/>
  <c r="N550" i="23"/>
  <c r="Z549" i="23"/>
  <c r="N549" i="23"/>
  <c r="Z548" i="23"/>
  <c r="N548" i="23"/>
  <c r="Z547" i="23"/>
  <c r="N547" i="23"/>
  <c r="Z546" i="23"/>
  <c r="N546" i="23"/>
  <c r="Z545" i="23"/>
  <c r="N545" i="23"/>
  <c r="Z544" i="23"/>
  <c r="N544" i="23"/>
  <c r="Z543" i="23"/>
  <c r="N543" i="23"/>
  <c r="Z542" i="23"/>
  <c r="N542" i="23"/>
  <c r="Z541" i="23"/>
  <c r="N541" i="23"/>
  <c r="Z540" i="23"/>
  <c r="N540" i="23"/>
  <c r="Z539" i="23"/>
  <c r="N539" i="23"/>
  <c r="P529" i="23"/>
  <c r="P530" i="23"/>
  <c r="P531" i="23"/>
  <c r="P532" i="23"/>
  <c r="P533" i="23"/>
  <c r="P534" i="23"/>
  <c r="P535" i="23"/>
  <c r="P536" i="23"/>
  <c r="P537" i="23"/>
  <c r="P538" i="23"/>
  <c r="P512" i="23"/>
  <c r="P513" i="23"/>
  <c r="P514" i="23"/>
  <c r="P515" i="23"/>
  <c r="P516" i="23"/>
  <c r="P517" i="23"/>
  <c r="P518" i="23"/>
  <c r="P519" i="23"/>
  <c r="P520" i="23"/>
  <c r="P521" i="23"/>
  <c r="P522" i="23"/>
  <c r="P523" i="23"/>
  <c r="P524" i="23"/>
  <c r="P525" i="23"/>
  <c r="P526" i="23"/>
  <c r="P527" i="23"/>
  <c r="P528" i="23"/>
  <c r="P500" i="23"/>
  <c r="P501" i="23"/>
  <c r="P502" i="23"/>
  <c r="P503" i="23"/>
  <c r="P504" i="23"/>
  <c r="P505" i="23"/>
  <c r="P506" i="23"/>
  <c r="P507" i="23"/>
  <c r="P508" i="23"/>
  <c r="P509" i="23"/>
  <c r="P510" i="23"/>
  <c r="P511" i="23"/>
  <c r="P499" i="23"/>
  <c r="Z538" i="23"/>
  <c r="N538" i="23"/>
  <c r="Z537" i="23"/>
  <c r="N537" i="23"/>
  <c r="Z536" i="23"/>
  <c r="N536" i="23"/>
  <c r="Z535" i="23"/>
  <c r="N535" i="23"/>
  <c r="Z534" i="23"/>
  <c r="N534" i="23"/>
  <c r="Z533" i="23"/>
  <c r="N533" i="23"/>
  <c r="Z532" i="23"/>
  <c r="N532" i="23"/>
  <c r="Z531" i="23"/>
  <c r="N531" i="23"/>
  <c r="Z530" i="23"/>
  <c r="N530" i="23"/>
  <c r="Z529" i="23"/>
  <c r="N529" i="23"/>
  <c r="Z528" i="23"/>
  <c r="N528" i="23"/>
  <c r="Z527" i="23"/>
  <c r="N527" i="23"/>
  <c r="Z526" i="23"/>
  <c r="N526" i="23"/>
  <c r="Z525" i="23"/>
  <c r="N525" i="23"/>
  <c r="Z524" i="23"/>
  <c r="N524" i="23"/>
  <c r="Z523" i="23"/>
  <c r="N523" i="23"/>
  <c r="Z522" i="23"/>
  <c r="N522" i="23"/>
  <c r="Z521" i="23"/>
  <c r="N521" i="23"/>
  <c r="Z520" i="23"/>
  <c r="N520" i="23"/>
  <c r="Z519" i="23"/>
  <c r="N519" i="23"/>
  <c r="Z518" i="23"/>
  <c r="N518" i="23"/>
  <c r="Z517" i="23"/>
  <c r="N517" i="23"/>
  <c r="Z516" i="23"/>
  <c r="N516" i="23"/>
  <c r="Z515" i="23"/>
  <c r="N515" i="23"/>
  <c r="Z514" i="23"/>
  <c r="N514" i="23"/>
  <c r="Z513" i="23"/>
  <c r="N513" i="23"/>
  <c r="Z512" i="23"/>
  <c r="N512" i="23"/>
  <c r="Z511" i="23"/>
  <c r="N511" i="23"/>
  <c r="Z510" i="23"/>
  <c r="N510" i="23"/>
  <c r="Z509" i="23"/>
  <c r="N509" i="23"/>
  <c r="Z508" i="23"/>
  <c r="N508" i="23"/>
  <c r="Z507" i="23"/>
  <c r="N507" i="23"/>
  <c r="Z506" i="23"/>
  <c r="N506" i="23"/>
  <c r="Z505" i="23"/>
  <c r="N505" i="23"/>
  <c r="Z504" i="23"/>
  <c r="N504" i="23"/>
  <c r="Z503" i="23"/>
  <c r="N503" i="23"/>
  <c r="Z502" i="23"/>
  <c r="N502" i="23"/>
  <c r="Z501" i="23"/>
  <c r="N501" i="23"/>
  <c r="Z500" i="23"/>
  <c r="N500" i="23"/>
  <c r="Z499" i="23"/>
  <c r="N499" i="23"/>
  <c r="N459" i="23"/>
  <c r="X459" i="23" s="1"/>
  <c r="N460" i="23"/>
  <c r="X460" i="23" s="1"/>
  <c r="N461" i="23"/>
  <c r="X461" i="23" s="1"/>
  <c r="N462" i="23"/>
  <c r="X462" i="23" s="1"/>
  <c r="N463" i="23"/>
  <c r="X463" i="23" s="1"/>
  <c r="N464" i="23"/>
  <c r="X464" i="23" s="1"/>
  <c r="N465" i="23"/>
  <c r="X465" i="23" s="1"/>
  <c r="N466" i="23"/>
  <c r="X466" i="23" s="1"/>
  <c r="N467" i="23"/>
  <c r="X467" i="23" s="1"/>
  <c r="N468" i="23"/>
  <c r="X468" i="23" s="1"/>
  <c r="N469" i="23"/>
  <c r="X469" i="23" s="1"/>
  <c r="N470" i="23"/>
  <c r="X470" i="23" s="1"/>
  <c r="N471" i="23"/>
  <c r="X471" i="23" s="1"/>
  <c r="N472" i="23"/>
  <c r="X472" i="23" s="1"/>
  <c r="N473" i="23"/>
  <c r="X473" i="23" s="1"/>
  <c r="N474" i="23"/>
  <c r="X474" i="23" s="1"/>
  <c r="N475" i="23"/>
  <c r="X475" i="23" s="1"/>
  <c r="N476" i="23"/>
  <c r="X476" i="23" s="1"/>
  <c r="N477" i="23"/>
  <c r="X477" i="23" s="1"/>
  <c r="N478" i="23"/>
  <c r="X478" i="23" s="1"/>
  <c r="N479" i="23"/>
  <c r="X479" i="23" s="1"/>
  <c r="N480" i="23"/>
  <c r="X480" i="23" s="1"/>
  <c r="N481" i="23"/>
  <c r="X481" i="23" s="1"/>
  <c r="N482" i="23"/>
  <c r="X482" i="23" s="1"/>
  <c r="N483" i="23"/>
  <c r="X483" i="23" s="1"/>
  <c r="N484" i="23"/>
  <c r="X484" i="23" s="1"/>
  <c r="N485" i="23"/>
  <c r="X485" i="23" s="1"/>
  <c r="N486" i="23"/>
  <c r="X486" i="23" s="1"/>
  <c r="N487" i="23"/>
  <c r="X487" i="23" s="1"/>
  <c r="N488" i="23"/>
  <c r="X488" i="23" s="1"/>
  <c r="N489" i="23"/>
  <c r="X489" i="23" s="1"/>
  <c r="N490" i="23"/>
  <c r="X490" i="23" s="1"/>
  <c r="N491" i="23"/>
  <c r="N492" i="23"/>
  <c r="X492" i="23" s="1"/>
  <c r="N493" i="23"/>
  <c r="X493" i="23" s="1"/>
  <c r="N494" i="23"/>
  <c r="X494" i="23" s="1"/>
  <c r="N495" i="23"/>
  <c r="X495" i="23" s="1"/>
  <c r="N496" i="23"/>
  <c r="X496" i="23" s="1"/>
  <c r="N497" i="23"/>
  <c r="X497" i="23" s="1"/>
  <c r="N498" i="23"/>
  <c r="X498" i="23" s="1"/>
  <c r="Z459" i="23"/>
  <c r="Z460" i="23"/>
  <c r="Z461" i="23"/>
  <c r="Z462" i="23"/>
  <c r="Z463" i="23"/>
  <c r="Z464" i="23"/>
  <c r="Z465" i="23"/>
  <c r="Z466" i="23"/>
  <c r="Z467" i="23"/>
  <c r="Z468" i="23"/>
  <c r="Z469" i="23"/>
  <c r="Z470" i="23"/>
  <c r="Z471" i="23"/>
  <c r="Z472" i="23"/>
  <c r="Z473" i="23"/>
  <c r="Z474" i="23"/>
  <c r="Z475" i="23"/>
  <c r="Z476" i="23"/>
  <c r="Z477" i="23"/>
  <c r="Z478" i="23"/>
  <c r="Z479" i="23"/>
  <c r="Z480" i="23"/>
  <c r="Z481" i="23"/>
  <c r="Z482" i="23"/>
  <c r="Z483" i="23"/>
  <c r="Z484" i="23"/>
  <c r="Z485" i="23"/>
  <c r="Z486" i="23"/>
  <c r="Z487" i="23"/>
  <c r="Z488" i="23"/>
  <c r="Z489" i="23"/>
  <c r="Z490" i="23"/>
  <c r="Z491" i="23"/>
  <c r="Z492" i="23"/>
  <c r="Z493" i="23"/>
  <c r="Z494" i="23"/>
  <c r="Z495" i="23"/>
  <c r="Z496" i="23"/>
  <c r="Z497" i="23"/>
  <c r="Z498" i="23"/>
  <c r="Z458" i="23"/>
  <c r="N458" i="23" s="1"/>
  <c r="Z457" i="23"/>
  <c r="N457" i="23" s="1"/>
  <c r="Z456" i="23"/>
  <c r="N456" i="23" s="1"/>
  <c r="Z455" i="23"/>
  <c r="N455" i="23" s="1"/>
  <c r="Z454" i="23"/>
  <c r="N454" i="23" s="1"/>
  <c r="Z453" i="23"/>
  <c r="N453" i="23" s="1"/>
  <c r="Z452" i="23"/>
  <c r="N452" i="23" s="1"/>
  <c r="Z451" i="23"/>
  <c r="N451" i="23" s="1"/>
  <c r="Z450" i="23"/>
  <c r="N450" i="23" s="1"/>
  <c r="Z449" i="23"/>
  <c r="N449" i="23" s="1"/>
  <c r="Z448" i="23"/>
  <c r="N448" i="23" s="1"/>
  <c r="Z447" i="23"/>
  <c r="N447" i="23" s="1"/>
  <c r="Z446" i="23"/>
  <c r="N446" i="23" s="1"/>
  <c r="Z445" i="23"/>
  <c r="N445" i="23" s="1"/>
  <c r="Z444" i="23"/>
  <c r="N444" i="23" s="1"/>
  <c r="Z443" i="23"/>
  <c r="N443" i="23" s="1"/>
  <c r="Z442" i="23"/>
  <c r="N442" i="23" s="1"/>
  <c r="Z441" i="23"/>
  <c r="N441" i="23" s="1"/>
  <c r="Z440" i="23"/>
  <c r="N440" i="23" s="1"/>
  <c r="Z439" i="23"/>
  <c r="N439" i="23" s="1"/>
  <c r="Z438" i="23"/>
  <c r="N438" i="23" s="1"/>
  <c r="Z437" i="23"/>
  <c r="N437" i="23" s="1"/>
  <c r="Z436" i="23"/>
  <c r="N436" i="23" s="1"/>
  <c r="Z435" i="23"/>
  <c r="N435" i="23" s="1"/>
  <c r="Z434" i="23"/>
  <c r="N434" i="23" s="1"/>
  <c r="Z433" i="23"/>
  <c r="N433" i="23" s="1"/>
  <c r="Z432" i="23"/>
  <c r="N432" i="23" s="1"/>
  <c r="Z431" i="23"/>
  <c r="N431" i="23" s="1"/>
  <c r="Z430" i="23"/>
  <c r="N430" i="23" s="1"/>
  <c r="Z429" i="23"/>
  <c r="N429" i="23" s="1"/>
  <c r="Z428" i="23"/>
  <c r="N428" i="23" s="1"/>
  <c r="Z427" i="23"/>
  <c r="N427" i="23" s="1"/>
  <c r="Z426" i="23"/>
  <c r="N426" i="23" s="1"/>
  <c r="Z425" i="23"/>
  <c r="N425" i="23" s="1"/>
  <c r="Z424" i="23"/>
  <c r="N424" i="23" s="1"/>
  <c r="Z423" i="23"/>
  <c r="N423" i="23" s="1"/>
  <c r="Z422" i="23"/>
  <c r="N422" i="23" s="1"/>
  <c r="Z421" i="23"/>
  <c r="N421" i="23" s="1"/>
  <c r="Z420" i="23"/>
  <c r="N420" i="23" s="1"/>
  <c r="Z419" i="23"/>
  <c r="N419" i="23" s="1"/>
  <c r="N411" i="23"/>
  <c r="X411" i="23" s="1"/>
  <c r="N409" i="23"/>
  <c r="X409" i="23" s="1"/>
  <c r="N410" i="23"/>
  <c r="X410" i="23" s="1"/>
  <c r="N412" i="23"/>
  <c r="X412" i="23" s="1"/>
  <c r="N413" i="23"/>
  <c r="X413" i="23" s="1"/>
  <c r="N414" i="23"/>
  <c r="X414" i="23" s="1"/>
  <c r="N415" i="23"/>
  <c r="X415" i="23" s="1"/>
  <c r="N416" i="23"/>
  <c r="X416" i="23" s="1"/>
  <c r="N417" i="23"/>
  <c r="X417" i="23" s="1"/>
  <c r="N418" i="23"/>
  <c r="X418" i="23" s="1"/>
  <c r="Z415" i="23"/>
  <c r="Z416" i="23"/>
  <c r="Z417" i="23"/>
  <c r="Z418" i="23"/>
  <c r="Z414" i="23"/>
  <c r="Z410" i="23"/>
  <c r="Z411" i="23"/>
  <c r="Z412" i="23"/>
  <c r="Z413" i="23"/>
  <c r="Z409" i="23"/>
  <c r="N399" i="23"/>
  <c r="N400" i="23"/>
  <c r="X400" i="23" s="1"/>
  <c r="N401" i="23"/>
  <c r="X401" i="23" s="1"/>
  <c r="N402" i="23"/>
  <c r="X402" i="23" s="1"/>
  <c r="N403" i="23"/>
  <c r="X403" i="23" s="1"/>
  <c r="N404" i="23"/>
  <c r="X404" i="23" s="1"/>
  <c r="N405" i="23"/>
  <c r="X405" i="23" s="1"/>
  <c r="N406" i="23"/>
  <c r="X406" i="23" s="1"/>
  <c r="N407" i="23"/>
  <c r="X407" i="23" s="1"/>
  <c r="N408" i="23"/>
  <c r="X408" i="23" s="1"/>
  <c r="Z405" i="23"/>
  <c r="Z406" i="23"/>
  <c r="Z407" i="23"/>
  <c r="Z408" i="23"/>
  <c r="Z404" i="23"/>
  <c r="Z400" i="23"/>
  <c r="Z401" i="23"/>
  <c r="Z402" i="23"/>
  <c r="Z403" i="23"/>
  <c r="Z399" i="23"/>
  <c r="N395" i="23"/>
  <c r="Z395" i="23"/>
  <c r="N396" i="23"/>
  <c r="Z396" i="23"/>
  <c r="N397" i="23"/>
  <c r="Z397" i="23"/>
  <c r="N398" i="23"/>
  <c r="Z398" i="23"/>
  <c r="Z394" i="23"/>
  <c r="N394" i="23"/>
  <c r="Z390" i="23"/>
  <c r="Z391" i="23"/>
  <c r="Z392" i="23"/>
  <c r="Z393" i="23"/>
  <c r="Z389" i="23"/>
  <c r="Z385" i="23"/>
  <c r="Z386" i="23"/>
  <c r="Z387" i="23"/>
  <c r="Z388" i="23"/>
  <c r="Z384" i="23"/>
  <c r="Z380" i="23"/>
  <c r="Z381" i="23"/>
  <c r="Z382" i="23"/>
  <c r="Z383" i="23"/>
  <c r="Z379" i="23"/>
  <c r="N389" i="23"/>
  <c r="X389" i="23" s="1"/>
  <c r="N390" i="23"/>
  <c r="N391" i="23"/>
  <c r="N392" i="23"/>
  <c r="N393" i="23"/>
  <c r="N385" i="23"/>
  <c r="N386" i="23"/>
  <c r="X386" i="23" s="1"/>
  <c r="N387" i="23"/>
  <c r="N388" i="23"/>
  <c r="N384" i="23"/>
  <c r="N383" i="23"/>
  <c r="N380" i="23"/>
  <c r="N381" i="23"/>
  <c r="N382" i="23"/>
  <c r="N379" i="23"/>
  <c r="N342" i="23"/>
  <c r="P342" i="23"/>
  <c r="V342" i="23"/>
  <c r="Y342" i="23" s="1"/>
  <c r="N328" i="23"/>
  <c r="P328" i="23"/>
  <c r="V328" i="23"/>
  <c r="Y328" i="23" s="1"/>
  <c r="N329" i="23"/>
  <c r="P329" i="23"/>
  <c r="V329" i="23"/>
  <c r="N330" i="23"/>
  <c r="P330" i="23"/>
  <c r="V330" i="23"/>
  <c r="Y330" i="23" s="1"/>
  <c r="N331" i="23"/>
  <c r="P331" i="23"/>
  <c r="V331" i="23"/>
  <c r="N332" i="23"/>
  <c r="P332" i="23"/>
  <c r="V332" i="23"/>
  <c r="Y332" i="23" s="1"/>
  <c r="N333" i="23"/>
  <c r="P333" i="23"/>
  <c r="V333" i="23"/>
  <c r="Y333" i="23" s="1"/>
  <c r="N334" i="23"/>
  <c r="P334" i="23"/>
  <c r="V334" i="23"/>
  <c r="Y334" i="23" s="1"/>
  <c r="N335" i="23"/>
  <c r="P335" i="23"/>
  <c r="V335" i="23"/>
  <c r="Y335" i="23" s="1"/>
  <c r="N336" i="23"/>
  <c r="P336" i="23"/>
  <c r="V336" i="23"/>
  <c r="Y336" i="23" s="1"/>
  <c r="N337" i="23"/>
  <c r="P337" i="23"/>
  <c r="V337" i="23"/>
  <c r="N338" i="23"/>
  <c r="P338" i="23"/>
  <c r="V338" i="23"/>
  <c r="Y338" i="23" s="1"/>
  <c r="N339" i="23"/>
  <c r="P339" i="23"/>
  <c r="V339" i="23"/>
  <c r="N340" i="23"/>
  <c r="P340" i="23"/>
  <c r="V340" i="23"/>
  <c r="Y340" i="23" s="1"/>
  <c r="N341" i="23"/>
  <c r="P341" i="23"/>
  <c r="V341" i="23"/>
  <c r="Y341" i="23" s="1"/>
  <c r="N324" i="23"/>
  <c r="P324" i="23"/>
  <c r="V324" i="23"/>
  <c r="Y324" i="23" s="1"/>
  <c r="N325" i="23"/>
  <c r="P325" i="23"/>
  <c r="V325" i="23"/>
  <c r="N326" i="23"/>
  <c r="P326" i="23"/>
  <c r="V326" i="23"/>
  <c r="Y326" i="23" s="1"/>
  <c r="N327" i="23"/>
  <c r="P327" i="23"/>
  <c r="V327" i="23"/>
  <c r="N323" i="23"/>
  <c r="P323" i="23"/>
  <c r="V323" i="23"/>
  <c r="Y323" i="23" s="1"/>
  <c r="N318" i="23"/>
  <c r="P318" i="23"/>
  <c r="V318" i="23"/>
  <c r="Y318" i="23" s="1"/>
  <c r="N319" i="23"/>
  <c r="P319" i="23"/>
  <c r="V319" i="23"/>
  <c r="N320" i="23"/>
  <c r="P320" i="23"/>
  <c r="V320" i="23"/>
  <c r="N321" i="23"/>
  <c r="P321" i="23"/>
  <c r="V321" i="23"/>
  <c r="N322" i="23"/>
  <c r="P322" i="23"/>
  <c r="V322" i="23"/>
  <c r="Y322" i="23" s="1"/>
  <c r="N304" i="23"/>
  <c r="P304" i="23"/>
  <c r="V304" i="23"/>
  <c r="Y304" i="23" s="1"/>
  <c r="N305" i="23"/>
  <c r="P305" i="23"/>
  <c r="V305" i="23"/>
  <c r="Y305" i="23" s="1"/>
  <c r="N306" i="23"/>
  <c r="P306" i="23"/>
  <c r="V306" i="23"/>
  <c r="Y306" i="23" s="1"/>
  <c r="N307" i="23"/>
  <c r="P307" i="23"/>
  <c r="V307" i="23"/>
  <c r="N308" i="23"/>
  <c r="P308" i="23"/>
  <c r="V308" i="23"/>
  <c r="Y308" i="23" s="1"/>
  <c r="N309" i="23"/>
  <c r="P309" i="23"/>
  <c r="V309" i="23"/>
  <c r="N310" i="23"/>
  <c r="P310" i="23"/>
  <c r="V310" i="23"/>
  <c r="Y310" i="23" s="1"/>
  <c r="N311" i="23"/>
  <c r="P311" i="23"/>
  <c r="V311" i="23"/>
  <c r="N312" i="23"/>
  <c r="P312" i="23"/>
  <c r="V312" i="23"/>
  <c r="Y312" i="23" s="1"/>
  <c r="N313" i="23"/>
  <c r="P313" i="23"/>
  <c r="V313" i="23"/>
  <c r="Y313" i="23" s="1"/>
  <c r="N314" i="23"/>
  <c r="P314" i="23"/>
  <c r="V314" i="23"/>
  <c r="Y314" i="23" s="1"/>
  <c r="N315" i="23"/>
  <c r="P315" i="23"/>
  <c r="V315" i="23"/>
  <c r="N316" i="23"/>
  <c r="P316" i="23"/>
  <c r="V316" i="23"/>
  <c r="Y316" i="23" s="1"/>
  <c r="N317" i="23"/>
  <c r="P317" i="23"/>
  <c r="V317" i="23"/>
  <c r="V303" i="23"/>
  <c r="Y303" i="23" s="1"/>
  <c r="N303" i="23"/>
  <c r="P303" i="23"/>
  <c r="L302" i="23"/>
  <c r="P302" i="23"/>
  <c r="L300" i="23"/>
  <c r="P300" i="23"/>
  <c r="L301" i="23"/>
  <c r="P301" i="23"/>
  <c r="L290" i="23"/>
  <c r="P290" i="23"/>
  <c r="L291" i="23"/>
  <c r="P291" i="23"/>
  <c r="L292" i="23"/>
  <c r="P292" i="23"/>
  <c r="L293" i="23"/>
  <c r="P293" i="23"/>
  <c r="L294" i="23"/>
  <c r="P294" i="23"/>
  <c r="L295" i="23"/>
  <c r="P295" i="23"/>
  <c r="L296" i="23"/>
  <c r="P296" i="23"/>
  <c r="L297" i="23"/>
  <c r="P297" i="23"/>
  <c r="L298" i="23"/>
  <c r="P298" i="23"/>
  <c r="L299" i="23"/>
  <c r="P299" i="23"/>
  <c r="L284" i="23"/>
  <c r="P284" i="23"/>
  <c r="L285" i="23"/>
  <c r="P285" i="23"/>
  <c r="L286" i="23"/>
  <c r="P286" i="23"/>
  <c r="L287" i="23"/>
  <c r="P287" i="23"/>
  <c r="L288" i="23"/>
  <c r="P288" i="23"/>
  <c r="L289" i="23"/>
  <c r="P289" i="23"/>
  <c r="L264" i="23"/>
  <c r="N264" i="23"/>
  <c r="P264" i="23"/>
  <c r="L265" i="23"/>
  <c r="N265" i="23"/>
  <c r="P265" i="23"/>
  <c r="L266" i="23"/>
  <c r="N266" i="23"/>
  <c r="P266" i="23"/>
  <c r="L267" i="23"/>
  <c r="N267" i="23"/>
  <c r="P267" i="23"/>
  <c r="L268" i="23"/>
  <c r="N268" i="23"/>
  <c r="P268" i="23"/>
  <c r="L269" i="23"/>
  <c r="N269" i="23"/>
  <c r="P269" i="23"/>
  <c r="L270" i="23"/>
  <c r="N270" i="23"/>
  <c r="P270" i="23"/>
  <c r="L271" i="23"/>
  <c r="N271" i="23"/>
  <c r="P271" i="23"/>
  <c r="L272" i="23"/>
  <c r="N272" i="23"/>
  <c r="P272" i="23"/>
  <c r="L273" i="23"/>
  <c r="N273" i="23"/>
  <c r="P273" i="23"/>
  <c r="L274" i="23"/>
  <c r="N274" i="23"/>
  <c r="P274" i="23"/>
  <c r="L275" i="23"/>
  <c r="N275" i="23"/>
  <c r="P275" i="23"/>
  <c r="L276" i="23"/>
  <c r="N276" i="23"/>
  <c r="P276" i="23"/>
  <c r="L277" i="23"/>
  <c r="N277" i="23"/>
  <c r="P277" i="23"/>
  <c r="L278" i="23"/>
  <c r="N278" i="23"/>
  <c r="P278" i="23"/>
  <c r="L279" i="23"/>
  <c r="N279" i="23"/>
  <c r="P279" i="23"/>
  <c r="L280" i="23"/>
  <c r="N280" i="23"/>
  <c r="P280" i="23"/>
  <c r="L281" i="23"/>
  <c r="N281" i="23"/>
  <c r="P281" i="23"/>
  <c r="L282" i="23"/>
  <c r="N282" i="23"/>
  <c r="P282" i="23"/>
  <c r="L283" i="23"/>
  <c r="P283" i="23"/>
  <c r="P263" i="23"/>
  <c r="N263" i="23"/>
  <c r="L263" i="23"/>
  <c r="L244" i="23"/>
  <c r="N244" i="23"/>
  <c r="P244" i="23" s="1"/>
  <c r="L245" i="23"/>
  <c r="N245" i="23"/>
  <c r="P245" i="23" s="1"/>
  <c r="L246" i="23"/>
  <c r="N246" i="23"/>
  <c r="P246" i="23" s="1"/>
  <c r="L247" i="23"/>
  <c r="N247" i="23"/>
  <c r="P247" i="23" s="1"/>
  <c r="L248" i="23"/>
  <c r="N248" i="23"/>
  <c r="P248" i="23" s="1"/>
  <c r="L249" i="23"/>
  <c r="N249" i="23"/>
  <c r="P249" i="23" s="1"/>
  <c r="L250" i="23"/>
  <c r="N250" i="23"/>
  <c r="P250" i="23" s="1"/>
  <c r="L251" i="23"/>
  <c r="N251" i="23"/>
  <c r="P251" i="23" s="1"/>
  <c r="L252" i="23"/>
  <c r="N252" i="23"/>
  <c r="P252" i="23" s="1"/>
  <c r="L253" i="23"/>
  <c r="N253" i="23"/>
  <c r="P253" i="23" s="1"/>
  <c r="L254" i="23"/>
  <c r="N254" i="23"/>
  <c r="P254" i="23" s="1"/>
  <c r="L255" i="23"/>
  <c r="N255" i="23"/>
  <c r="P255" i="23" s="1"/>
  <c r="L256" i="23"/>
  <c r="N256" i="23"/>
  <c r="P256" i="23" s="1"/>
  <c r="L257" i="23"/>
  <c r="N257" i="23"/>
  <c r="P257" i="23" s="1"/>
  <c r="L258" i="23"/>
  <c r="N258" i="23"/>
  <c r="P258" i="23" s="1"/>
  <c r="L259" i="23"/>
  <c r="N259" i="23"/>
  <c r="P259" i="23" s="1"/>
  <c r="L260" i="23"/>
  <c r="N260" i="23"/>
  <c r="P260" i="23" s="1"/>
  <c r="L261" i="23"/>
  <c r="N261" i="23"/>
  <c r="P261" i="23" s="1"/>
  <c r="L262" i="23"/>
  <c r="N262" i="23"/>
  <c r="P262" i="23" s="1"/>
  <c r="L236" i="23"/>
  <c r="N236" i="23"/>
  <c r="P236" i="23"/>
  <c r="L237" i="23"/>
  <c r="N237" i="23"/>
  <c r="P237" i="23"/>
  <c r="L238" i="23"/>
  <c r="N238" i="23"/>
  <c r="P238" i="23"/>
  <c r="L239" i="23"/>
  <c r="N239" i="23"/>
  <c r="P239" i="23"/>
  <c r="L240" i="23"/>
  <c r="N240" i="23"/>
  <c r="P240" i="23"/>
  <c r="L241" i="23"/>
  <c r="N241" i="23"/>
  <c r="P241" i="23"/>
  <c r="L242" i="23"/>
  <c r="N242" i="23"/>
  <c r="P242" i="23"/>
  <c r="L243" i="23"/>
  <c r="N243" i="23"/>
  <c r="L224" i="23"/>
  <c r="N224" i="23"/>
  <c r="P224" i="23"/>
  <c r="L225" i="23"/>
  <c r="N225" i="23"/>
  <c r="P225" i="23"/>
  <c r="L226" i="23"/>
  <c r="N226" i="23"/>
  <c r="P226" i="23"/>
  <c r="L227" i="23"/>
  <c r="N227" i="23"/>
  <c r="P227" i="23"/>
  <c r="L228" i="23"/>
  <c r="N228" i="23"/>
  <c r="P228" i="23"/>
  <c r="L229" i="23"/>
  <c r="N229" i="23"/>
  <c r="P229" i="23"/>
  <c r="L230" i="23"/>
  <c r="N230" i="23"/>
  <c r="P230" i="23"/>
  <c r="L231" i="23"/>
  <c r="N231" i="23"/>
  <c r="P231" i="23"/>
  <c r="L232" i="23"/>
  <c r="N232" i="23"/>
  <c r="P232" i="23"/>
  <c r="L233" i="23"/>
  <c r="N233" i="23"/>
  <c r="P233" i="23"/>
  <c r="L234" i="23"/>
  <c r="N234" i="23"/>
  <c r="P234" i="23"/>
  <c r="L235" i="23"/>
  <c r="N235" i="23"/>
  <c r="P235" i="23"/>
  <c r="P223" i="23"/>
  <c r="N223" i="23"/>
  <c r="L223" i="23"/>
  <c r="D376" i="23"/>
  <c r="E376" i="23"/>
  <c r="D377" i="23"/>
  <c r="D378" i="23"/>
  <c r="V377" i="23"/>
  <c r="E377" i="23" s="1"/>
  <c r="D373" i="23"/>
  <c r="E373" i="23"/>
  <c r="D374" i="23"/>
  <c r="D375" i="23"/>
  <c r="V374" i="23"/>
  <c r="E374" i="23" s="1"/>
  <c r="D370" i="23"/>
  <c r="E370" i="23"/>
  <c r="D371" i="23"/>
  <c r="D372" i="23"/>
  <c r="V371" i="23"/>
  <c r="E371" i="23" s="1"/>
  <c r="D367" i="23"/>
  <c r="E367" i="23"/>
  <c r="D368" i="23"/>
  <c r="D369" i="23"/>
  <c r="V368" i="23"/>
  <c r="E368" i="23" s="1"/>
  <c r="D364" i="23"/>
  <c r="D365" i="23"/>
  <c r="D366" i="23"/>
  <c r="V364" i="23"/>
  <c r="E364" i="23" s="1"/>
  <c r="D358" i="23"/>
  <c r="E358" i="23"/>
  <c r="D359" i="23"/>
  <c r="D360" i="23"/>
  <c r="V359" i="23"/>
  <c r="E359" i="23" s="1"/>
  <c r="D353" i="23"/>
  <c r="D354" i="23"/>
  <c r="D355" i="23"/>
  <c r="D356" i="23"/>
  <c r="D357" i="23"/>
  <c r="D361" i="23"/>
  <c r="E361" i="23"/>
  <c r="D362" i="23"/>
  <c r="D363" i="23"/>
  <c r="V362" i="23"/>
  <c r="V363" i="23" s="1"/>
  <c r="E363" i="23" s="1"/>
  <c r="V353" i="23"/>
  <c r="V354" i="23" s="1"/>
  <c r="D344" i="23"/>
  <c r="E344" i="23"/>
  <c r="D345" i="23"/>
  <c r="E345" i="23"/>
  <c r="D346" i="23"/>
  <c r="E346" i="23"/>
  <c r="D347" i="23"/>
  <c r="E347" i="23"/>
  <c r="D348" i="23"/>
  <c r="E348" i="23"/>
  <c r="D349" i="23"/>
  <c r="E349" i="23"/>
  <c r="D350" i="23"/>
  <c r="E350" i="23"/>
  <c r="D351" i="23"/>
  <c r="E351" i="23"/>
  <c r="D352" i="23"/>
  <c r="E352" i="23"/>
  <c r="N34" i="23"/>
  <c r="P34" i="23"/>
  <c r="V34" i="23"/>
  <c r="N35" i="23"/>
  <c r="P35" i="23"/>
  <c r="V35" i="23"/>
  <c r="N36" i="23"/>
  <c r="P36" i="23"/>
  <c r="V36" i="23"/>
  <c r="N37" i="23"/>
  <c r="P37" i="23"/>
  <c r="V37" i="23"/>
  <c r="N38" i="23"/>
  <c r="P38" i="23"/>
  <c r="V38" i="23"/>
  <c r="N39" i="23"/>
  <c r="P39" i="23"/>
  <c r="V39" i="23"/>
  <c r="N40" i="23"/>
  <c r="P40" i="23"/>
  <c r="V40" i="23"/>
  <c r="N41" i="23"/>
  <c r="P41" i="23"/>
  <c r="V41" i="23"/>
  <c r="N23" i="23"/>
  <c r="P23" i="23"/>
  <c r="V23" i="23"/>
  <c r="N24" i="23"/>
  <c r="P24" i="23"/>
  <c r="V24" i="23"/>
  <c r="N25" i="23"/>
  <c r="P25" i="23"/>
  <c r="V25" i="23"/>
  <c r="N26" i="23"/>
  <c r="P26" i="23"/>
  <c r="V26" i="23"/>
  <c r="N27" i="23"/>
  <c r="P27" i="23"/>
  <c r="V27" i="23"/>
  <c r="N28" i="23"/>
  <c r="P28" i="23"/>
  <c r="V28" i="23"/>
  <c r="N29" i="23"/>
  <c r="P29" i="23"/>
  <c r="V29" i="23"/>
  <c r="N30" i="23"/>
  <c r="P30" i="23"/>
  <c r="V30" i="23"/>
  <c r="N31" i="23"/>
  <c r="P31" i="23"/>
  <c r="V31" i="23"/>
  <c r="N32" i="23"/>
  <c r="P32" i="23"/>
  <c r="V32" i="23"/>
  <c r="N33" i="23"/>
  <c r="P33" i="23"/>
  <c r="V33" i="23"/>
  <c r="N22" i="23"/>
  <c r="V22" i="23"/>
  <c r="P22" i="23"/>
  <c r="L74" i="23"/>
  <c r="N74" i="23"/>
  <c r="L75" i="23"/>
  <c r="N75" i="23"/>
  <c r="L76" i="23"/>
  <c r="N76" i="23"/>
  <c r="L77" i="23"/>
  <c r="N77" i="23"/>
  <c r="L78" i="23"/>
  <c r="N78" i="23"/>
  <c r="L79" i="23"/>
  <c r="N79" i="23"/>
  <c r="L80" i="23"/>
  <c r="N80" i="23"/>
  <c r="L81" i="23"/>
  <c r="N81" i="23"/>
  <c r="L63" i="23"/>
  <c r="N63" i="23"/>
  <c r="L64" i="23"/>
  <c r="N64" i="23"/>
  <c r="L65" i="23"/>
  <c r="N65" i="23"/>
  <c r="L66" i="23"/>
  <c r="N66" i="23"/>
  <c r="L67" i="23"/>
  <c r="N67" i="23"/>
  <c r="L68" i="23"/>
  <c r="N68" i="23"/>
  <c r="L69" i="23"/>
  <c r="N69" i="23"/>
  <c r="L70" i="23"/>
  <c r="N70" i="23"/>
  <c r="L71" i="23"/>
  <c r="N71" i="23"/>
  <c r="L72" i="23"/>
  <c r="N72" i="23"/>
  <c r="L73" i="23"/>
  <c r="N73" i="23"/>
  <c r="N62" i="23"/>
  <c r="L62" i="23"/>
  <c r="L43" i="23"/>
  <c r="N43" i="23"/>
  <c r="P43" i="23"/>
  <c r="L44" i="23"/>
  <c r="N44" i="23"/>
  <c r="P44" i="23"/>
  <c r="L45" i="23"/>
  <c r="N45" i="23"/>
  <c r="P45" i="23"/>
  <c r="L46" i="23"/>
  <c r="N46" i="23"/>
  <c r="P46" i="23"/>
  <c r="L47" i="23"/>
  <c r="N47" i="23"/>
  <c r="P47" i="23"/>
  <c r="L48" i="23"/>
  <c r="N48" i="23"/>
  <c r="P48" i="23"/>
  <c r="L49" i="23"/>
  <c r="N49" i="23"/>
  <c r="P49" i="23"/>
  <c r="L50" i="23"/>
  <c r="N50" i="23"/>
  <c r="P50" i="23"/>
  <c r="L51" i="23"/>
  <c r="N51" i="23"/>
  <c r="P51" i="23"/>
  <c r="L52" i="23"/>
  <c r="N52" i="23"/>
  <c r="P52" i="23"/>
  <c r="L53" i="23"/>
  <c r="N53" i="23"/>
  <c r="P53" i="23"/>
  <c r="L54" i="23"/>
  <c r="N54" i="23"/>
  <c r="P54" i="23"/>
  <c r="L55" i="23"/>
  <c r="N55" i="23"/>
  <c r="P55" i="23"/>
  <c r="L56" i="23"/>
  <c r="N56" i="23"/>
  <c r="P56" i="23"/>
  <c r="L57" i="23"/>
  <c r="N57" i="23"/>
  <c r="P57" i="23"/>
  <c r="L58" i="23"/>
  <c r="N58" i="23"/>
  <c r="P58" i="23"/>
  <c r="L59" i="23"/>
  <c r="N59" i="23"/>
  <c r="P59" i="23"/>
  <c r="L60" i="23"/>
  <c r="N60" i="23"/>
  <c r="P60" i="23"/>
  <c r="L61" i="23"/>
  <c r="N61" i="23"/>
  <c r="P61" i="23"/>
  <c r="P42" i="23"/>
  <c r="N42" i="23"/>
  <c r="L42" i="23"/>
  <c r="N203" i="23"/>
  <c r="R203" i="23" s="1"/>
  <c r="Z203" i="23"/>
  <c r="N204" i="23"/>
  <c r="R204" i="23" s="1"/>
  <c r="Z204" i="23"/>
  <c r="N205" i="23"/>
  <c r="R205" i="23" s="1"/>
  <c r="Z205" i="23"/>
  <c r="AA205" i="23" s="1"/>
  <c r="N206" i="23"/>
  <c r="R206" i="23" s="1"/>
  <c r="Z206" i="23"/>
  <c r="AA206" i="23" s="1"/>
  <c r="N207" i="23"/>
  <c r="R207" i="23" s="1"/>
  <c r="Z207" i="23"/>
  <c r="N208" i="23"/>
  <c r="R208" i="23" s="1"/>
  <c r="Z208" i="23"/>
  <c r="N209" i="23"/>
  <c r="R209" i="23" s="1"/>
  <c r="Z209" i="23"/>
  <c r="AA209" i="23" s="1"/>
  <c r="N210" i="23"/>
  <c r="R210" i="23" s="1"/>
  <c r="Z210" i="23"/>
  <c r="N211" i="23"/>
  <c r="R211" i="23" s="1"/>
  <c r="Z211" i="23"/>
  <c r="AA211" i="23" s="1"/>
  <c r="N212" i="23"/>
  <c r="R212" i="23" s="1"/>
  <c r="Z212" i="23"/>
  <c r="AA212" i="23" s="1"/>
  <c r="N213" i="23"/>
  <c r="R213" i="23" s="1"/>
  <c r="Z213" i="23"/>
  <c r="N214" i="23"/>
  <c r="R214" i="23" s="1"/>
  <c r="Z214" i="23"/>
  <c r="N215" i="23"/>
  <c r="R215" i="23" s="1"/>
  <c r="Z215" i="23"/>
  <c r="AA215" i="23" s="1"/>
  <c r="N216" i="23"/>
  <c r="R216" i="23" s="1"/>
  <c r="Z216" i="23"/>
  <c r="AA216" i="23" s="1"/>
  <c r="N217" i="23"/>
  <c r="R217" i="23" s="1"/>
  <c r="Z217" i="23"/>
  <c r="N218" i="23"/>
  <c r="R218" i="23" s="1"/>
  <c r="Z218" i="23"/>
  <c r="AA218" i="23" s="1"/>
  <c r="N219" i="23"/>
  <c r="R219" i="23" s="1"/>
  <c r="Z219" i="23"/>
  <c r="N220" i="23"/>
  <c r="R220" i="23" s="1"/>
  <c r="Z220" i="23"/>
  <c r="AA220" i="23" s="1"/>
  <c r="N221" i="23"/>
  <c r="R221" i="23" s="1"/>
  <c r="Z221" i="23"/>
  <c r="N201" i="23"/>
  <c r="Z201" i="23"/>
  <c r="AA201" i="23"/>
  <c r="N202" i="23"/>
  <c r="R202" i="23" s="1"/>
  <c r="Z202" i="23"/>
  <c r="AA202" i="23" s="1"/>
  <c r="N197" i="23"/>
  <c r="Z197" i="23"/>
  <c r="AA197" i="23"/>
  <c r="N198" i="23"/>
  <c r="Z198" i="23"/>
  <c r="AA198" i="23"/>
  <c r="N199" i="23"/>
  <c r="Z199" i="23"/>
  <c r="AA199" i="23"/>
  <c r="N200" i="23"/>
  <c r="Z200" i="23"/>
  <c r="AA200" i="23"/>
  <c r="N191" i="23"/>
  <c r="Z191" i="23"/>
  <c r="AA191" i="23"/>
  <c r="N192" i="23"/>
  <c r="Z192" i="23"/>
  <c r="AA192" i="23"/>
  <c r="N193" i="23"/>
  <c r="Z193" i="23"/>
  <c r="AA193" i="23"/>
  <c r="N194" i="23"/>
  <c r="Z194" i="23"/>
  <c r="AA194" i="23"/>
  <c r="N195" i="23"/>
  <c r="Z195" i="23"/>
  <c r="AA195" i="23"/>
  <c r="N196" i="23"/>
  <c r="Z196" i="23"/>
  <c r="AA196" i="23"/>
  <c r="N183" i="23"/>
  <c r="Z183" i="23"/>
  <c r="AA183" i="23"/>
  <c r="N184" i="23"/>
  <c r="Z184" i="23"/>
  <c r="AA184" i="23"/>
  <c r="N185" i="23"/>
  <c r="Z185" i="23"/>
  <c r="AA185" i="23"/>
  <c r="N186" i="23"/>
  <c r="Z186" i="23"/>
  <c r="AA186" i="23"/>
  <c r="N187" i="23"/>
  <c r="Z187" i="23"/>
  <c r="AA187" i="23"/>
  <c r="N188" i="23"/>
  <c r="Z188" i="23"/>
  <c r="AA188" i="23"/>
  <c r="N189" i="23"/>
  <c r="Z189" i="23"/>
  <c r="AA189" i="23"/>
  <c r="N190" i="23"/>
  <c r="Z190" i="23"/>
  <c r="AA190" i="23"/>
  <c r="N182" i="23"/>
  <c r="AA182" i="23"/>
  <c r="Z182" i="23"/>
  <c r="L163" i="23"/>
  <c r="N163" i="23"/>
  <c r="Z163" i="23"/>
  <c r="L164" i="23"/>
  <c r="N164" i="23"/>
  <c r="Z164" i="23"/>
  <c r="L165" i="23"/>
  <c r="N165" i="23"/>
  <c r="Z165" i="23"/>
  <c r="L166" i="23"/>
  <c r="N166" i="23"/>
  <c r="Z166" i="23"/>
  <c r="L167" i="23"/>
  <c r="N167" i="23"/>
  <c r="Z167" i="23"/>
  <c r="L168" i="23"/>
  <c r="N168" i="23"/>
  <c r="Z168" i="23"/>
  <c r="L169" i="23"/>
  <c r="N169" i="23"/>
  <c r="Z169" i="23"/>
  <c r="L170" i="23"/>
  <c r="N170" i="23"/>
  <c r="Z170" i="23"/>
  <c r="L171" i="23"/>
  <c r="N171" i="23"/>
  <c r="Z171" i="23"/>
  <c r="L172" i="23"/>
  <c r="N172" i="23"/>
  <c r="Z172" i="23"/>
  <c r="L173" i="23"/>
  <c r="N173" i="23"/>
  <c r="Z173" i="23"/>
  <c r="L174" i="23"/>
  <c r="N174" i="23"/>
  <c r="Z174" i="23"/>
  <c r="L175" i="23"/>
  <c r="N175" i="23"/>
  <c r="Z175" i="23"/>
  <c r="L176" i="23"/>
  <c r="N176" i="23"/>
  <c r="Z176" i="23"/>
  <c r="L177" i="23"/>
  <c r="N177" i="23"/>
  <c r="Z177" i="23"/>
  <c r="L178" i="23"/>
  <c r="N178" i="23"/>
  <c r="Z178" i="23"/>
  <c r="L179" i="23"/>
  <c r="N179" i="23"/>
  <c r="Z179" i="23"/>
  <c r="L180" i="23"/>
  <c r="N180" i="23"/>
  <c r="Z180" i="23"/>
  <c r="L181" i="23"/>
  <c r="N181" i="23"/>
  <c r="Z181" i="23"/>
  <c r="N162" i="23"/>
  <c r="L162" i="23"/>
  <c r="Z162" i="23"/>
  <c r="N143" i="23"/>
  <c r="R143" i="23" s="1"/>
  <c r="N144" i="23"/>
  <c r="R144" i="23" s="1"/>
  <c r="N145" i="23"/>
  <c r="R145" i="23" s="1"/>
  <c r="N146" i="23"/>
  <c r="R146" i="23" s="1"/>
  <c r="N147" i="23"/>
  <c r="R147" i="23" s="1"/>
  <c r="N148" i="23"/>
  <c r="R148" i="23" s="1"/>
  <c r="N149" i="23"/>
  <c r="R149" i="23" s="1"/>
  <c r="N150" i="23"/>
  <c r="R150" i="23" s="1"/>
  <c r="N151" i="23"/>
  <c r="R151" i="23" s="1"/>
  <c r="N152" i="23"/>
  <c r="R152" i="23" s="1"/>
  <c r="N153" i="23"/>
  <c r="R153" i="23" s="1"/>
  <c r="N154" i="23"/>
  <c r="R154" i="23" s="1"/>
  <c r="N155" i="23"/>
  <c r="R155" i="23" s="1"/>
  <c r="N156" i="23"/>
  <c r="R156" i="23" s="1"/>
  <c r="N157" i="23"/>
  <c r="R157" i="23" s="1"/>
  <c r="N158" i="23"/>
  <c r="R158" i="23" s="1"/>
  <c r="N159" i="23"/>
  <c r="R159" i="23" s="1"/>
  <c r="N160" i="23"/>
  <c r="R160" i="23" s="1"/>
  <c r="N161" i="23"/>
  <c r="R161" i="23" s="1"/>
  <c r="L161" i="23"/>
  <c r="L153" i="23"/>
  <c r="L154" i="23"/>
  <c r="L155" i="23"/>
  <c r="L156" i="23"/>
  <c r="L157" i="23"/>
  <c r="L158" i="23"/>
  <c r="L159" i="23"/>
  <c r="L160" i="23"/>
  <c r="L143" i="23"/>
  <c r="L144" i="23"/>
  <c r="L145" i="23"/>
  <c r="L146" i="23"/>
  <c r="L147" i="23"/>
  <c r="L148" i="23"/>
  <c r="L149" i="23"/>
  <c r="L150" i="23"/>
  <c r="L151" i="23"/>
  <c r="L152" i="23"/>
  <c r="N142" i="23"/>
  <c r="R142" i="23" s="1"/>
  <c r="L142" i="23"/>
  <c r="L141" i="23"/>
  <c r="N141" i="23"/>
  <c r="P141" i="23"/>
  <c r="L137" i="23"/>
  <c r="N137" i="23"/>
  <c r="P137" i="23"/>
  <c r="L138" i="23"/>
  <c r="N138" i="23"/>
  <c r="P138" i="23"/>
  <c r="L139" i="23"/>
  <c r="N139" i="23"/>
  <c r="P139" i="23"/>
  <c r="L140" i="23"/>
  <c r="N140" i="23"/>
  <c r="P140" i="23"/>
  <c r="L123" i="23"/>
  <c r="N123" i="23"/>
  <c r="P123" i="23"/>
  <c r="L124" i="23"/>
  <c r="N124" i="23"/>
  <c r="P124" i="23"/>
  <c r="L125" i="23"/>
  <c r="N125" i="23"/>
  <c r="P125" i="23"/>
  <c r="L126" i="23"/>
  <c r="N126" i="23"/>
  <c r="P126" i="23"/>
  <c r="L127" i="23"/>
  <c r="N127" i="23"/>
  <c r="P127" i="23"/>
  <c r="L128" i="23"/>
  <c r="N128" i="23"/>
  <c r="P128" i="23"/>
  <c r="L129" i="23"/>
  <c r="N129" i="23"/>
  <c r="P129" i="23"/>
  <c r="L130" i="23"/>
  <c r="N130" i="23"/>
  <c r="P130" i="23"/>
  <c r="L131" i="23"/>
  <c r="N131" i="23"/>
  <c r="P131" i="23"/>
  <c r="L132" i="23"/>
  <c r="N132" i="23"/>
  <c r="P132" i="23"/>
  <c r="L133" i="23"/>
  <c r="N133" i="23"/>
  <c r="P133" i="23"/>
  <c r="L134" i="23"/>
  <c r="N134" i="23"/>
  <c r="P134" i="23"/>
  <c r="L135" i="23"/>
  <c r="N135" i="23"/>
  <c r="P135" i="23"/>
  <c r="L136" i="23"/>
  <c r="N136" i="23"/>
  <c r="P136" i="23"/>
  <c r="P122" i="23"/>
  <c r="N122" i="23"/>
  <c r="L122" i="23"/>
  <c r="L121" i="23"/>
  <c r="N121" i="23"/>
  <c r="P121" i="23"/>
  <c r="R121" i="23" s="1"/>
  <c r="L115" i="23"/>
  <c r="N115" i="23"/>
  <c r="P115" i="23"/>
  <c r="R115" i="23" s="1"/>
  <c r="L116" i="23"/>
  <c r="N116" i="23"/>
  <c r="P116" i="23"/>
  <c r="R116" i="23" s="1"/>
  <c r="L117" i="23"/>
  <c r="N117" i="23"/>
  <c r="P117" i="23"/>
  <c r="R117" i="23" s="1"/>
  <c r="L118" i="23"/>
  <c r="N118" i="23"/>
  <c r="P118" i="23"/>
  <c r="R118" i="23" s="1"/>
  <c r="L119" i="23"/>
  <c r="N119" i="23"/>
  <c r="P119" i="23"/>
  <c r="R119" i="23" s="1"/>
  <c r="L120" i="23"/>
  <c r="N120" i="23"/>
  <c r="P120" i="23"/>
  <c r="R120" i="23" s="1"/>
  <c r="L103" i="23"/>
  <c r="N103" i="23"/>
  <c r="P103" i="23"/>
  <c r="R103" i="23" s="1"/>
  <c r="L104" i="23"/>
  <c r="N104" i="23"/>
  <c r="P104" i="23"/>
  <c r="R104" i="23" s="1"/>
  <c r="L105" i="23"/>
  <c r="N105" i="23"/>
  <c r="P105" i="23"/>
  <c r="R105" i="23" s="1"/>
  <c r="L106" i="23"/>
  <c r="N106" i="23"/>
  <c r="P106" i="23"/>
  <c r="R106" i="23" s="1"/>
  <c r="L107" i="23"/>
  <c r="N107" i="23"/>
  <c r="P107" i="23"/>
  <c r="R107" i="23" s="1"/>
  <c r="L108" i="23"/>
  <c r="N108" i="23"/>
  <c r="P108" i="23"/>
  <c r="R108" i="23" s="1"/>
  <c r="L109" i="23"/>
  <c r="N109" i="23"/>
  <c r="P109" i="23"/>
  <c r="R109" i="23" s="1"/>
  <c r="L110" i="23"/>
  <c r="N110" i="23"/>
  <c r="P110" i="23"/>
  <c r="R110" i="23" s="1"/>
  <c r="L111" i="23"/>
  <c r="N111" i="23"/>
  <c r="P111" i="23"/>
  <c r="R111" i="23" s="1"/>
  <c r="L112" i="23"/>
  <c r="N112" i="23"/>
  <c r="P112" i="23"/>
  <c r="R112" i="23" s="1"/>
  <c r="L113" i="23"/>
  <c r="N113" i="23"/>
  <c r="P113" i="23"/>
  <c r="R113" i="23" s="1"/>
  <c r="L114" i="23"/>
  <c r="N114" i="23"/>
  <c r="P114" i="23"/>
  <c r="R114" i="23" s="1"/>
  <c r="P102" i="23"/>
  <c r="R102" i="23" s="1"/>
  <c r="N102" i="23"/>
  <c r="L102" i="23"/>
  <c r="L101" i="23"/>
  <c r="P101" i="23"/>
  <c r="AA101" i="23"/>
  <c r="L94" i="23"/>
  <c r="P94" i="23"/>
  <c r="AA94" i="23"/>
  <c r="L95" i="23"/>
  <c r="P95" i="23"/>
  <c r="AA95" i="23"/>
  <c r="L96" i="23"/>
  <c r="P96" i="23"/>
  <c r="AA96" i="23"/>
  <c r="L97" i="23"/>
  <c r="P97" i="23"/>
  <c r="AA97" i="23"/>
  <c r="L98" i="23"/>
  <c r="P98" i="23"/>
  <c r="AA98" i="23"/>
  <c r="L99" i="23"/>
  <c r="P99" i="23"/>
  <c r="AA99" i="23"/>
  <c r="L100" i="23"/>
  <c r="P100" i="23"/>
  <c r="AA100" i="23"/>
  <c r="L83" i="23"/>
  <c r="P83" i="23"/>
  <c r="AA83" i="23"/>
  <c r="L84" i="23"/>
  <c r="P84" i="23"/>
  <c r="AA84" i="23"/>
  <c r="L85" i="23"/>
  <c r="P85" i="23"/>
  <c r="AA85" i="23"/>
  <c r="L86" i="23"/>
  <c r="P86" i="23"/>
  <c r="AA86" i="23"/>
  <c r="L87" i="23"/>
  <c r="P87" i="23"/>
  <c r="AA87" i="23"/>
  <c r="L88" i="23"/>
  <c r="P88" i="23"/>
  <c r="AA88" i="23"/>
  <c r="L89" i="23"/>
  <c r="P89" i="23"/>
  <c r="AA89" i="23"/>
  <c r="L90" i="23"/>
  <c r="P90" i="23"/>
  <c r="AA90" i="23"/>
  <c r="L91" i="23"/>
  <c r="P91" i="23"/>
  <c r="AA91" i="23"/>
  <c r="L92" i="23"/>
  <c r="P92" i="23"/>
  <c r="AA92" i="23"/>
  <c r="L93" i="23"/>
  <c r="P93" i="23"/>
  <c r="AA93" i="23"/>
  <c r="AA82" i="23"/>
  <c r="P82" i="23"/>
  <c r="L82" i="23"/>
  <c r="L14" i="23"/>
  <c r="N14" i="23"/>
  <c r="P14" i="23"/>
  <c r="L15" i="23"/>
  <c r="N15" i="23"/>
  <c r="P15" i="23"/>
  <c r="L16" i="23"/>
  <c r="N16" i="23"/>
  <c r="P16" i="23"/>
  <c r="L17" i="23"/>
  <c r="N17" i="23"/>
  <c r="P17" i="23"/>
  <c r="L18" i="23"/>
  <c r="N18" i="23"/>
  <c r="P18" i="23"/>
  <c r="L19" i="23"/>
  <c r="N19" i="23"/>
  <c r="P19" i="23"/>
  <c r="L20" i="23"/>
  <c r="N20" i="23"/>
  <c r="P20" i="23"/>
  <c r="L21" i="23"/>
  <c r="N21" i="23"/>
  <c r="P21" i="23"/>
  <c r="L3" i="23"/>
  <c r="N3" i="23"/>
  <c r="P3" i="23"/>
  <c r="L4" i="23"/>
  <c r="N4" i="23"/>
  <c r="P4" i="23"/>
  <c r="L5" i="23"/>
  <c r="N5" i="23"/>
  <c r="P5" i="23"/>
  <c r="L6" i="23"/>
  <c r="N6" i="23"/>
  <c r="P6" i="23"/>
  <c r="L7" i="23"/>
  <c r="N7" i="23"/>
  <c r="P7" i="23"/>
  <c r="L8" i="23"/>
  <c r="N8" i="23"/>
  <c r="P8" i="23"/>
  <c r="L9" i="23"/>
  <c r="N9" i="23"/>
  <c r="P9" i="23"/>
  <c r="L10" i="23"/>
  <c r="N10" i="23"/>
  <c r="P10" i="23"/>
  <c r="L11" i="23"/>
  <c r="N11" i="23"/>
  <c r="P11" i="23"/>
  <c r="L12" i="23"/>
  <c r="N12" i="23"/>
  <c r="P12" i="23"/>
  <c r="L13" i="23"/>
  <c r="N13" i="23"/>
  <c r="P13" i="23"/>
  <c r="L2" i="23"/>
  <c r="N2" i="23"/>
  <c r="P2" i="23"/>
  <c r="M456" i="22"/>
  <c r="M457" i="22"/>
  <c r="M458" i="22"/>
  <c r="M459" i="22"/>
  <c r="M460" i="22"/>
  <c r="M461" i="22"/>
  <c r="M462" i="22"/>
  <c r="M463" i="22"/>
  <c r="M464" i="22"/>
  <c r="M465" i="22"/>
  <c r="M466" i="22"/>
  <c r="M467" i="22"/>
  <c r="M468" i="22"/>
  <c r="M469" i="22"/>
  <c r="M470" i="22"/>
  <c r="M471" i="22"/>
  <c r="M472" i="22"/>
  <c r="M473" i="22"/>
  <c r="M474" i="22"/>
  <c r="M475" i="22"/>
  <c r="M476" i="22"/>
  <c r="M477" i="22"/>
  <c r="M478" i="22"/>
  <c r="M479" i="22"/>
  <c r="M480" i="22"/>
  <c r="M481" i="22"/>
  <c r="M482" i="22"/>
  <c r="M483" i="22"/>
  <c r="M484" i="22"/>
  <c r="M485" i="22"/>
  <c r="M455" i="22"/>
  <c r="M386" i="22"/>
  <c r="Q386" i="22"/>
  <c r="M387" i="22"/>
  <c r="Q387" i="22"/>
  <c r="M388" i="22"/>
  <c r="Q388" i="22"/>
  <c r="M389" i="22"/>
  <c r="Q389" i="22"/>
  <c r="M390" i="22"/>
  <c r="Q390" i="22"/>
  <c r="M391" i="22"/>
  <c r="Q391" i="22"/>
  <c r="M392" i="22"/>
  <c r="Q392" i="22"/>
  <c r="M393" i="22"/>
  <c r="Q393" i="22"/>
  <c r="M394" i="22"/>
  <c r="Q394" i="22"/>
  <c r="M395" i="22"/>
  <c r="Q395" i="22"/>
  <c r="M396" i="22"/>
  <c r="Q396" i="22"/>
  <c r="M397" i="22"/>
  <c r="Q397" i="22"/>
  <c r="M398" i="22"/>
  <c r="Q398" i="22"/>
  <c r="M399" i="22"/>
  <c r="Q399" i="22"/>
  <c r="M400" i="22"/>
  <c r="Q400" i="22"/>
  <c r="M401" i="22"/>
  <c r="Q401" i="22"/>
  <c r="M402" i="22"/>
  <c r="Q402" i="22"/>
  <c r="M403" i="22"/>
  <c r="Q403" i="22"/>
  <c r="M404" i="22"/>
  <c r="Q404" i="22"/>
  <c r="M405" i="22"/>
  <c r="Q405" i="22"/>
  <c r="M406" i="22"/>
  <c r="Q406" i="22"/>
  <c r="M407" i="22"/>
  <c r="Q407" i="22"/>
  <c r="M408" i="22"/>
  <c r="Q408" i="22"/>
  <c r="M409" i="22"/>
  <c r="Q409" i="22"/>
  <c r="M410" i="22"/>
  <c r="Q410" i="22"/>
  <c r="M411" i="22"/>
  <c r="Q411" i="22"/>
  <c r="M412" i="22"/>
  <c r="Q412" i="22"/>
  <c r="M413" i="22"/>
  <c r="Q413" i="22"/>
  <c r="M414" i="22"/>
  <c r="Q414" i="22"/>
  <c r="M415" i="22"/>
  <c r="Q415" i="22"/>
  <c r="M416" i="22"/>
  <c r="Q416" i="22"/>
  <c r="M417" i="22"/>
  <c r="Q417" i="22"/>
  <c r="M418" i="22"/>
  <c r="Q418" i="22"/>
  <c r="M419" i="22"/>
  <c r="Q419" i="22"/>
  <c r="M420" i="22"/>
  <c r="Q420" i="22"/>
  <c r="M421" i="22"/>
  <c r="Q421" i="22"/>
  <c r="M422" i="22"/>
  <c r="Q422" i="22"/>
  <c r="M423" i="22"/>
  <c r="Q423" i="22"/>
  <c r="M424" i="22"/>
  <c r="Q424" i="22"/>
  <c r="M425" i="22"/>
  <c r="Q425" i="22"/>
  <c r="V425" i="22" s="1"/>
  <c r="M426" i="22"/>
  <c r="Q426" i="22"/>
  <c r="M427" i="22"/>
  <c r="Q427" i="22"/>
  <c r="M428" i="22"/>
  <c r="Q428" i="22"/>
  <c r="M429" i="22"/>
  <c r="Q429" i="22"/>
  <c r="M430" i="22"/>
  <c r="Q430" i="22"/>
  <c r="M431" i="22"/>
  <c r="Q431" i="22"/>
  <c r="M432" i="22"/>
  <c r="Q432" i="22"/>
  <c r="M433" i="22"/>
  <c r="Q433" i="22"/>
  <c r="M434" i="22"/>
  <c r="Q434" i="22"/>
  <c r="M435" i="22"/>
  <c r="Q435" i="22"/>
  <c r="M436" i="22"/>
  <c r="Q436" i="22"/>
  <c r="M437" i="22"/>
  <c r="Q437" i="22"/>
  <c r="M438" i="22"/>
  <c r="Q438" i="22"/>
  <c r="M439" i="22"/>
  <c r="Q439" i="22"/>
  <c r="M440" i="22"/>
  <c r="Q440" i="22"/>
  <c r="M441" i="22"/>
  <c r="Q441" i="22"/>
  <c r="M442" i="22"/>
  <c r="Q442" i="22"/>
  <c r="M443" i="22"/>
  <c r="Q443" i="22"/>
  <c r="M444" i="22"/>
  <c r="Q444" i="22"/>
  <c r="M445" i="22"/>
  <c r="Q445" i="22"/>
  <c r="M446" i="22"/>
  <c r="Q446" i="22"/>
  <c r="M447" i="22"/>
  <c r="Q447" i="22"/>
  <c r="M448" i="22"/>
  <c r="Q448" i="22"/>
  <c r="M449" i="22"/>
  <c r="Q449" i="22"/>
  <c r="M450" i="22"/>
  <c r="Q450" i="22"/>
  <c r="M451" i="22"/>
  <c r="Q451" i="22"/>
  <c r="M452" i="22"/>
  <c r="Q452" i="22"/>
  <c r="M453" i="22"/>
  <c r="Q453" i="22"/>
  <c r="M454" i="22"/>
  <c r="Q454" i="22"/>
  <c r="Q455" i="22"/>
  <c r="Q456" i="22"/>
  <c r="Q457" i="22"/>
  <c r="Q458" i="22"/>
  <c r="Q459" i="22"/>
  <c r="Q460" i="22"/>
  <c r="Q461" i="22"/>
  <c r="Q462" i="22"/>
  <c r="Q463" i="22"/>
  <c r="Q464" i="22"/>
  <c r="Q465" i="22"/>
  <c r="Q466" i="22"/>
  <c r="Q467" i="22"/>
  <c r="Q468" i="22"/>
  <c r="Q469" i="22"/>
  <c r="Q470" i="22"/>
  <c r="Q471" i="22"/>
  <c r="Q472" i="22"/>
  <c r="Q473" i="22"/>
  <c r="Q474" i="22"/>
  <c r="Q475" i="22"/>
  <c r="Q476" i="22"/>
  <c r="Q477" i="22"/>
  <c r="Q478" i="22"/>
  <c r="Q479" i="22"/>
  <c r="Q480" i="22"/>
  <c r="Q481" i="22"/>
  <c r="Q482" i="22"/>
  <c r="Q483" i="22"/>
  <c r="Q484" i="22"/>
  <c r="Q485" i="22"/>
  <c r="M385" i="22"/>
  <c r="Q385" i="22"/>
  <c r="V385" i="22" s="1"/>
  <c r="M383" i="22"/>
  <c r="S383" i="22" s="1"/>
  <c r="Q383" i="22"/>
  <c r="M285" i="22"/>
  <c r="S285" i="22" s="1"/>
  <c r="Q285" i="22"/>
  <c r="M286" i="22"/>
  <c r="S286" i="22" s="1"/>
  <c r="Q286" i="22"/>
  <c r="M287" i="22"/>
  <c r="S287" i="22" s="1"/>
  <c r="Q287" i="22"/>
  <c r="M288" i="22"/>
  <c r="S288" i="22" s="1"/>
  <c r="Q288" i="22"/>
  <c r="M289" i="22"/>
  <c r="S289" i="22" s="1"/>
  <c r="Q289" i="22"/>
  <c r="M290" i="22"/>
  <c r="S290" i="22" s="1"/>
  <c r="Q290" i="22"/>
  <c r="M291" i="22"/>
  <c r="S291" i="22" s="1"/>
  <c r="Q291" i="22"/>
  <c r="M292" i="22"/>
  <c r="S292" i="22" s="1"/>
  <c r="Q292" i="22"/>
  <c r="M293" i="22"/>
  <c r="S293" i="22" s="1"/>
  <c r="Q293" i="22"/>
  <c r="M294" i="22"/>
  <c r="S294" i="22" s="1"/>
  <c r="Q294" i="22"/>
  <c r="M295" i="22"/>
  <c r="S295" i="22" s="1"/>
  <c r="Q295" i="22"/>
  <c r="M296" i="22"/>
  <c r="S296" i="22" s="1"/>
  <c r="Q296" i="22"/>
  <c r="M297" i="22"/>
  <c r="S297" i="22" s="1"/>
  <c r="Q297" i="22"/>
  <c r="M298" i="22"/>
  <c r="S298" i="22" s="1"/>
  <c r="Q298" i="22"/>
  <c r="M299" i="22"/>
  <c r="S299" i="22" s="1"/>
  <c r="Q299" i="22"/>
  <c r="M300" i="22"/>
  <c r="S300" i="22" s="1"/>
  <c r="Q300" i="22"/>
  <c r="M301" i="22"/>
  <c r="S301" i="22" s="1"/>
  <c r="Q301" i="22"/>
  <c r="M302" i="22"/>
  <c r="S302" i="22" s="1"/>
  <c r="Q302" i="22"/>
  <c r="M303" i="22"/>
  <c r="S303" i="22" s="1"/>
  <c r="Q303" i="22"/>
  <c r="M304" i="22"/>
  <c r="S304" i="22" s="1"/>
  <c r="Q304" i="22"/>
  <c r="M305" i="22"/>
  <c r="S305" i="22" s="1"/>
  <c r="Q305" i="22"/>
  <c r="M306" i="22"/>
  <c r="S306" i="22" s="1"/>
  <c r="Q306" i="22"/>
  <c r="M307" i="22"/>
  <c r="S307" i="22" s="1"/>
  <c r="Q307" i="22"/>
  <c r="M308" i="22"/>
  <c r="S308" i="22" s="1"/>
  <c r="Q308" i="22"/>
  <c r="M309" i="22"/>
  <c r="S309" i="22" s="1"/>
  <c r="Q309" i="22"/>
  <c r="M310" i="22"/>
  <c r="S310" i="22" s="1"/>
  <c r="Q310" i="22"/>
  <c r="M311" i="22"/>
  <c r="S311" i="22" s="1"/>
  <c r="Q311" i="22"/>
  <c r="M312" i="22"/>
  <c r="S312" i="22" s="1"/>
  <c r="Q312" i="22"/>
  <c r="M313" i="22"/>
  <c r="S313" i="22" s="1"/>
  <c r="Q313" i="22"/>
  <c r="M314" i="22"/>
  <c r="S314" i="22" s="1"/>
  <c r="Q314" i="22"/>
  <c r="M315" i="22"/>
  <c r="S315" i="22" s="1"/>
  <c r="Q315" i="22"/>
  <c r="M316" i="22"/>
  <c r="S316" i="22" s="1"/>
  <c r="Q316" i="22"/>
  <c r="M317" i="22"/>
  <c r="S317" i="22" s="1"/>
  <c r="Q317" i="22"/>
  <c r="M318" i="22"/>
  <c r="S318" i="22" s="1"/>
  <c r="Q318" i="22"/>
  <c r="M319" i="22"/>
  <c r="S319" i="22" s="1"/>
  <c r="Q319" i="22"/>
  <c r="M320" i="22"/>
  <c r="S320" i="22" s="1"/>
  <c r="Q320" i="22"/>
  <c r="M321" i="22"/>
  <c r="S321" i="22" s="1"/>
  <c r="Q321" i="22"/>
  <c r="M322" i="22"/>
  <c r="S322" i="22" s="1"/>
  <c r="Q322" i="22"/>
  <c r="M323" i="22"/>
  <c r="S323" i="22" s="1"/>
  <c r="Q323" i="22"/>
  <c r="M324" i="22"/>
  <c r="S324" i="22" s="1"/>
  <c r="Q324" i="22"/>
  <c r="M325" i="22"/>
  <c r="S325" i="22" s="1"/>
  <c r="Q325" i="22"/>
  <c r="M326" i="22"/>
  <c r="S326" i="22" s="1"/>
  <c r="Q326" i="22"/>
  <c r="M327" i="22"/>
  <c r="S327" i="22" s="1"/>
  <c r="Q327" i="22"/>
  <c r="M328" i="22"/>
  <c r="S328" i="22" s="1"/>
  <c r="Q328" i="22"/>
  <c r="M329" i="22"/>
  <c r="S329" i="22" s="1"/>
  <c r="Q329" i="22"/>
  <c r="M330" i="22"/>
  <c r="S330" i="22" s="1"/>
  <c r="Q330" i="22"/>
  <c r="M331" i="22"/>
  <c r="S331" i="22" s="1"/>
  <c r="Q331" i="22"/>
  <c r="M332" i="22"/>
  <c r="S332" i="22" s="1"/>
  <c r="Q332" i="22"/>
  <c r="M333" i="22"/>
  <c r="S333" i="22" s="1"/>
  <c r="Q333" i="22"/>
  <c r="M334" i="22"/>
  <c r="S334" i="22" s="1"/>
  <c r="Q334" i="22"/>
  <c r="M335" i="22"/>
  <c r="S335" i="22" s="1"/>
  <c r="Q335" i="22"/>
  <c r="M336" i="22"/>
  <c r="S336" i="22" s="1"/>
  <c r="Q336" i="22"/>
  <c r="M337" i="22"/>
  <c r="S337" i="22" s="1"/>
  <c r="Q337" i="22"/>
  <c r="M338" i="22"/>
  <c r="S338" i="22" s="1"/>
  <c r="Q338" i="22"/>
  <c r="M339" i="22"/>
  <c r="S339" i="22" s="1"/>
  <c r="Q339" i="22"/>
  <c r="M340" i="22"/>
  <c r="S340" i="22" s="1"/>
  <c r="Q340" i="22"/>
  <c r="M341" i="22"/>
  <c r="S341" i="22" s="1"/>
  <c r="Q341" i="22"/>
  <c r="M342" i="22"/>
  <c r="S342" i="22" s="1"/>
  <c r="Q342" i="22"/>
  <c r="M343" i="22"/>
  <c r="S343" i="22" s="1"/>
  <c r="Q343" i="22"/>
  <c r="M344" i="22"/>
  <c r="S344" i="22" s="1"/>
  <c r="Q344" i="22"/>
  <c r="M345" i="22"/>
  <c r="S345" i="22" s="1"/>
  <c r="Q345" i="22"/>
  <c r="M346" i="22"/>
  <c r="S346" i="22" s="1"/>
  <c r="Q346" i="22"/>
  <c r="M347" i="22"/>
  <c r="S347" i="22" s="1"/>
  <c r="Q347" i="22"/>
  <c r="M348" i="22"/>
  <c r="S348" i="22" s="1"/>
  <c r="Q348" i="22"/>
  <c r="M349" i="22"/>
  <c r="S349" i="22" s="1"/>
  <c r="Q349" i="22"/>
  <c r="M350" i="22"/>
  <c r="S350" i="22" s="1"/>
  <c r="Q350" i="22"/>
  <c r="M351" i="22"/>
  <c r="S351" i="22" s="1"/>
  <c r="Q351" i="22"/>
  <c r="M352" i="22"/>
  <c r="S352" i="22" s="1"/>
  <c r="Q352" i="22"/>
  <c r="M353" i="22"/>
  <c r="S353" i="22" s="1"/>
  <c r="Q353" i="22"/>
  <c r="M354" i="22"/>
  <c r="S354" i="22" s="1"/>
  <c r="Q354" i="22"/>
  <c r="M355" i="22"/>
  <c r="S355" i="22" s="1"/>
  <c r="Q355" i="22"/>
  <c r="M356" i="22"/>
  <c r="Q356" i="22"/>
  <c r="M357" i="22"/>
  <c r="Q357" i="22"/>
  <c r="M358" i="22"/>
  <c r="S358" i="22" s="1"/>
  <c r="Q358" i="22"/>
  <c r="M359" i="22"/>
  <c r="S359" i="22" s="1"/>
  <c r="Q359" i="22"/>
  <c r="M360" i="22"/>
  <c r="S360" i="22" s="1"/>
  <c r="Q360" i="22"/>
  <c r="M361" i="22"/>
  <c r="Q361" i="22"/>
  <c r="M362" i="22"/>
  <c r="S362" i="22" s="1"/>
  <c r="Q362" i="22"/>
  <c r="M363" i="22"/>
  <c r="S363" i="22" s="1"/>
  <c r="Q363" i="22"/>
  <c r="M364" i="22"/>
  <c r="S364" i="22" s="1"/>
  <c r="Q364" i="22"/>
  <c r="M365" i="22"/>
  <c r="Q365" i="22"/>
  <c r="M366" i="22"/>
  <c r="S366" i="22" s="1"/>
  <c r="Q366" i="22"/>
  <c r="M367" i="22"/>
  <c r="S367" i="22" s="1"/>
  <c r="Q367" i="22"/>
  <c r="M368" i="22"/>
  <c r="S368" i="22" s="1"/>
  <c r="Q368" i="22"/>
  <c r="M369" i="22"/>
  <c r="Q369" i="22"/>
  <c r="M370" i="22"/>
  <c r="S370" i="22" s="1"/>
  <c r="Q370" i="22"/>
  <c r="M371" i="22"/>
  <c r="S371" i="22" s="1"/>
  <c r="Q371" i="22"/>
  <c r="M372" i="22"/>
  <c r="S372" i="22" s="1"/>
  <c r="Q372" i="22"/>
  <c r="M373" i="22"/>
  <c r="S373" i="22" s="1"/>
  <c r="Q373" i="22"/>
  <c r="M374" i="22"/>
  <c r="S374" i="22" s="1"/>
  <c r="Q374" i="22"/>
  <c r="M375" i="22"/>
  <c r="S375" i="22" s="1"/>
  <c r="Q375" i="22"/>
  <c r="M376" i="22"/>
  <c r="S376" i="22" s="1"/>
  <c r="Q376" i="22"/>
  <c r="M377" i="22"/>
  <c r="S377" i="22" s="1"/>
  <c r="Q377" i="22"/>
  <c r="M378" i="22"/>
  <c r="S378" i="22" s="1"/>
  <c r="Q378" i="22"/>
  <c r="M379" i="22"/>
  <c r="S379" i="22" s="1"/>
  <c r="Q379" i="22"/>
  <c r="M380" i="22"/>
  <c r="S380" i="22" s="1"/>
  <c r="Q380" i="22"/>
  <c r="M381" i="22"/>
  <c r="S381" i="22" s="1"/>
  <c r="Q381" i="22"/>
  <c r="M382" i="22"/>
  <c r="S382" i="22" s="1"/>
  <c r="Q382" i="22"/>
  <c r="M284" i="22"/>
  <c r="Q284" i="22"/>
  <c r="M186" i="22"/>
  <c r="Q186" i="22"/>
  <c r="M187" i="22"/>
  <c r="Q187" i="22"/>
  <c r="M188" i="22"/>
  <c r="Q188" i="22"/>
  <c r="M189" i="22"/>
  <c r="Q189" i="22"/>
  <c r="M190" i="22"/>
  <c r="Q190" i="22"/>
  <c r="M191" i="22"/>
  <c r="Q191" i="22"/>
  <c r="M192" i="22"/>
  <c r="Q192" i="22"/>
  <c r="M193" i="22"/>
  <c r="Q193" i="22"/>
  <c r="M194" i="22"/>
  <c r="Q194" i="22"/>
  <c r="M195" i="22"/>
  <c r="Q195" i="22"/>
  <c r="M196" i="22"/>
  <c r="Q196" i="22"/>
  <c r="M197" i="22"/>
  <c r="Q197" i="22"/>
  <c r="M198" i="22"/>
  <c r="Q198" i="22"/>
  <c r="M199" i="22"/>
  <c r="Q199" i="22"/>
  <c r="M200" i="22"/>
  <c r="Q200" i="22"/>
  <c r="M201" i="22"/>
  <c r="Q201" i="22"/>
  <c r="M202" i="22"/>
  <c r="Q202" i="22"/>
  <c r="M203" i="22"/>
  <c r="Q203" i="22"/>
  <c r="M204" i="22"/>
  <c r="Q204" i="22"/>
  <c r="M205" i="22"/>
  <c r="Q205" i="22"/>
  <c r="M206" i="22"/>
  <c r="Q206" i="22"/>
  <c r="M207" i="22"/>
  <c r="Q207" i="22"/>
  <c r="M208" i="22"/>
  <c r="Q208" i="22"/>
  <c r="M209" i="22"/>
  <c r="Q209" i="22"/>
  <c r="M210" i="22"/>
  <c r="Q210" i="22"/>
  <c r="M211" i="22"/>
  <c r="Q211" i="22"/>
  <c r="M212" i="22"/>
  <c r="Q212" i="22"/>
  <c r="M213" i="22"/>
  <c r="Q213" i="22"/>
  <c r="M214" i="22"/>
  <c r="Q214" i="22"/>
  <c r="M215" i="22"/>
  <c r="Q215" i="22"/>
  <c r="M216" i="22"/>
  <c r="Q216" i="22"/>
  <c r="M217" i="22"/>
  <c r="Q217" i="22"/>
  <c r="M218" i="22"/>
  <c r="Q218" i="22"/>
  <c r="M219" i="22"/>
  <c r="Q219" i="22"/>
  <c r="M220" i="22"/>
  <c r="Q220" i="22"/>
  <c r="M221" i="22"/>
  <c r="Q221" i="22"/>
  <c r="M222" i="22"/>
  <c r="Q222" i="22"/>
  <c r="M223" i="22"/>
  <c r="Q223" i="22"/>
  <c r="M224" i="22"/>
  <c r="Q224" i="22"/>
  <c r="M225" i="22"/>
  <c r="Q225" i="22"/>
  <c r="M226" i="22"/>
  <c r="Q226" i="22"/>
  <c r="M227" i="22"/>
  <c r="Q227" i="22"/>
  <c r="M228" i="22"/>
  <c r="Q228" i="22"/>
  <c r="M229" i="22"/>
  <c r="Q229" i="22"/>
  <c r="M230" i="22"/>
  <c r="Q230" i="22"/>
  <c r="M231" i="22"/>
  <c r="Q231" i="22"/>
  <c r="M232" i="22"/>
  <c r="Q232" i="22"/>
  <c r="M233" i="22"/>
  <c r="Q233" i="22"/>
  <c r="M234" i="22"/>
  <c r="Q234" i="22"/>
  <c r="M235" i="22"/>
  <c r="Q235" i="22"/>
  <c r="M236" i="22"/>
  <c r="Q236" i="22"/>
  <c r="M237" i="22"/>
  <c r="Q237" i="22"/>
  <c r="M238" i="22"/>
  <c r="Q238" i="22"/>
  <c r="M239" i="22"/>
  <c r="Q239" i="22"/>
  <c r="M240" i="22"/>
  <c r="Q240" i="22"/>
  <c r="M241" i="22"/>
  <c r="Q241" i="22"/>
  <c r="M242" i="22"/>
  <c r="Q242" i="22"/>
  <c r="M243" i="22"/>
  <c r="Q243" i="22"/>
  <c r="M244" i="22"/>
  <c r="Q244" i="22"/>
  <c r="M245" i="22"/>
  <c r="Q245" i="22"/>
  <c r="M246" i="22"/>
  <c r="Q246" i="22"/>
  <c r="M247" i="22"/>
  <c r="Q247" i="22"/>
  <c r="M248" i="22"/>
  <c r="Q248" i="22"/>
  <c r="M249" i="22"/>
  <c r="Q249" i="22"/>
  <c r="M250" i="22"/>
  <c r="Q250" i="22"/>
  <c r="M251" i="22"/>
  <c r="Q251" i="22"/>
  <c r="M252" i="22"/>
  <c r="Q252" i="22"/>
  <c r="M253" i="22"/>
  <c r="Q253" i="22"/>
  <c r="M254" i="22"/>
  <c r="Q254" i="22"/>
  <c r="M255" i="22"/>
  <c r="Q255" i="22"/>
  <c r="M256" i="22"/>
  <c r="Q256" i="22"/>
  <c r="M257" i="22"/>
  <c r="Q257" i="22"/>
  <c r="M258" i="22"/>
  <c r="Q258" i="22"/>
  <c r="M259" i="22"/>
  <c r="Q259" i="22"/>
  <c r="M260" i="22"/>
  <c r="Q260" i="22"/>
  <c r="M261" i="22"/>
  <c r="Q261" i="22"/>
  <c r="M262" i="22"/>
  <c r="Q262" i="22"/>
  <c r="M263" i="22"/>
  <c r="Q263" i="22"/>
  <c r="M264" i="22"/>
  <c r="Q264" i="22"/>
  <c r="M265" i="22"/>
  <c r="Q265" i="22"/>
  <c r="V265" i="22" s="1"/>
  <c r="M266" i="22"/>
  <c r="Q266" i="22"/>
  <c r="V266" i="22" s="1"/>
  <c r="M267" i="22"/>
  <c r="Q267" i="22"/>
  <c r="M268" i="22"/>
  <c r="Q268" i="22"/>
  <c r="M269" i="22"/>
  <c r="Q269" i="22"/>
  <c r="M270" i="22"/>
  <c r="Q270" i="22"/>
  <c r="V270" i="22" s="1"/>
  <c r="M271" i="22"/>
  <c r="Q271" i="22"/>
  <c r="M272" i="22"/>
  <c r="Q272" i="22"/>
  <c r="M273" i="22"/>
  <c r="Q273" i="22"/>
  <c r="M274" i="22"/>
  <c r="Q274" i="22"/>
  <c r="M275" i="22"/>
  <c r="Q275" i="22"/>
  <c r="M276" i="22"/>
  <c r="Q276" i="22"/>
  <c r="M277" i="22"/>
  <c r="Q277" i="22"/>
  <c r="M278" i="22"/>
  <c r="Q278" i="22"/>
  <c r="M279" i="22"/>
  <c r="Q279" i="22"/>
  <c r="M280" i="22"/>
  <c r="Q280" i="22"/>
  <c r="M281" i="22"/>
  <c r="Q281" i="22"/>
  <c r="M282" i="22"/>
  <c r="Q282" i="22"/>
  <c r="M184" i="22"/>
  <c r="Q184" i="22"/>
  <c r="V184" i="22" s="1"/>
  <c r="M185" i="22"/>
  <c r="Q185" i="22"/>
  <c r="V185" i="22" s="1"/>
  <c r="Q183" i="22"/>
  <c r="M18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123" i="22"/>
  <c r="E124" i="22"/>
  <c r="E125" i="22"/>
  <c r="E126" i="22"/>
  <c r="E127" i="22"/>
  <c r="E128" i="22"/>
  <c r="E129" i="22"/>
  <c r="E130" i="22"/>
  <c r="E131" i="22"/>
  <c r="E132" i="22"/>
  <c r="E133" i="22"/>
  <c r="E134" i="22"/>
  <c r="E135" i="22"/>
  <c r="E136" i="22"/>
  <c r="E137" i="22"/>
  <c r="E138" i="22"/>
  <c r="E139" i="22"/>
  <c r="E140" i="22"/>
  <c r="E141" i="22"/>
  <c r="E142" i="22"/>
  <c r="E143" i="22"/>
  <c r="E144" i="22"/>
  <c r="E145" i="22"/>
  <c r="E146" i="22"/>
  <c r="E147" i="22"/>
  <c r="E148" i="22"/>
  <c r="E149" i="22"/>
  <c r="E150" i="22"/>
  <c r="E151" i="22"/>
  <c r="E152" i="22"/>
  <c r="E153" i="22"/>
  <c r="E154" i="22"/>
  <c r="E155" i="22"/>
  <c r="E156" i="22"/>
  <c r="E157" i="22"/>
  <c r="E158" i="22"/>
  <c r="E159" i="22"/>
  <c r="E160" i="22"/>
  <c r="E161" i="22"/>
  <c r="E162" i="22"/>
  <c r="E163" i="22"/>
  <c r="E164" i="22"/>
  <c r="E165" i="22"/>
  <c r="E166" i="22"/>
  <c r="E167" i="22"/>
  <c r="E168" i="22"/>
  <c r="E169" i="22"/>
  <c r="E170" i="22"/>
  <c r="E171" i="22"/>
  <c r="E172" i="22"/>
  <c r="E173" i="22"/>
  <c r="E174" i="22"/>
  <c r="E175" i="22"/>
  <c r="E176" i="22"/>
  <c r="E177" i="22"/>
  <c r="E178" i="22"/>
  <c r="E179" i="22"/>
  <c r="E180" i="22"/>
  <c r="E181" i="22"/>
  <c r="E182" i="22"/>
  <c r="E93" i="22"/>
  <c r="E7" i="22"/>
  <c r="E8" i="22"/>
  <c r="E9" i="22"/>
  <c r="E10" i="22"/>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2" i="22"/>
  <c r="E73" i="22"/>
  <c r="E74" i="22"/>
  <c r="E75" i="22"/>
  <c r="E76" i="22"/>
  <c r="E77" i="22"/>
  <c r="E78" i="22"/>
  <c r="E79" i="22"/>
  <c r="E80" i="22"/>
  <c r="E81" i="22"/>
  <c r="E82" i="22"/>
  <c r="E83" i="22"/>
  <c r="E84" i="22"/>
  <c r="E85" i="22"/>
  <c r="E86" i="22"/>
  <c r="E87" i="22"/>
  <c r="E88" i="22"/>
  <c r="E89" i="22"/>
  <c r="E90" i="22"/>
  <c r="E91" i="22"/>
  <c r="E3" i="22"/>
  <c r="E4" i="22"/>
  <c r="E5" i="22"/>
  <c r="E6" i="22"/>
  <c r="E38" i="22"/>
  <c r="E71" i="22"/>
  <c r="M94" i="22"/>
  <c r="K94" i="22" s="1"/>
  <c r="M95" i="22"/>
  <c r="K95" i="22" s="1"/>
  <c r="M96" i="22"/>
  <c r="K96" i="22" s="1"/>
  <c r="M97" i="22"/>
  <c r="K97" i="22" s="1"/>
  <c r="M98" i="22"/>
  <c r="K98" i="22" s="1"/>
  <c r="M99" i="22"/>
  <c r="K99" i="22" s="1"/>
  <c r="M100" i="22"/>
  <c r="K100" i="22" s="1"/>
  <c r="M101" i="22"/>
  <c r="K101" i="22" s="1"/>
  <c r="M102" i="22"/>
  <c r="K102" i="22" s="1"/>
  <c r="M103" i="22"/>
  <c r="K103" i="22" s="1"/>
  <c r="M104" i="22"/>
  <c r="K104" i="22" s="1"/>
  <c r="M105" i="22"/>
  <c r="K105" i="22" s="1"/>
  <c r="M106" i="22"/>
  <c r="K106" i="22" s="1"/>
  <c r="M107" i="22"/>
  <c r="K107" i="22" s="1"/>
  <c r="M108" i="22"/>
  <c r="K108" i="22" s="1"/>
  <c r="M109" i="22"/>
  <c r="K109" i="22" s="1"/>
  <c r="M110" i="22"/>
  <c r="K110" i="22" s="1"/>
  <c r="M111" i="22"/>
  <c r="K111" i="22" s="1"/>
  <c r="M112" i="22"/>
  <c r="K112" i="22" s="1"/>
  <c r="M113" i="22"/>
  <c r="K113" i="22" s="1"/>
  <c r="M114" i="22"/>
  <c r="K114" i="22" s="1"/>
  <c r="M115" i="22"/>
  <c r="K115" i="22" s="1"/>
  <c r="M116" i="22"/>
  <c r="K116" i="22" s="1"/>
  <c r="M117" i="22"/>
  <c r="K117" i="22" s="1"/>
  <c r="M118" i="22"/>
  <c r="K118" i="22" s="1"/>
  <c r="M119" i="22"/>
  <c r="K119" i="22" s="1"/>
  <c r="M120" i="22"/>
  <c r="K120" i="22" s="1"/>
  <c r="M121" i="22"/>
  <c r="K121" i="22" s="1"/>
  <c r="M122" i="22"/>
  <c r="K122" i="22" s="1"/>
  <c r="M123" i="22"/>
  <c r="K123" i="22" s="1"/>
  <c r="M124" i="22"/>
  <c r="K124" i="22" s="1"/>
  <c r="M125" i="22"/>
  <c r="K125" i="22" s="1"/>
  <c r="M126" i="22"/>
  <c r="K126" i="22" s="1"/>
  <c r="M127" i="22"/>
  <c r="K127" i="22" s="1"/>
  <c r="M128" i="22"/>
  <c r="K128" i="22" s="1"/>
  <c r="M129" i="22"/>
  <c r="K129" i="22" s="1"/>
  <c r="M130" i="22"/>
  <c r="K130" i="22" s="1"/>
  <c r="M131" i="22"/>
  <c r="K131" i="22" s="1"/>
  <c r="M132" i="22"/>
  <c r="K132" i="22" s="1"/>
  <c r="M133" i="22"/>
  <c r="K133" i="22" s="1"/>
  <c r="M134" i="22"/>
  <c r="K134" i="22" s="1"/>
  <c r="M135" i="22"/>
  <c r="K135" i="22" s="1"/>
  <c r="M136" i="22"/>
  <c r="K136" i="22" s="1"/>
  <c r="M137" i="22"/>
  <c r="K137" i="22" s="1"/>
  <c r="M138" i="22"/>
  <c r="K138" i="22" s="1"/>
  <c r="M139" i="22"/>
  <c r="K139" i="22" s="1"/>
  <c r="M140" i="22"/>
  <c r="K140" i="22" s="1"/>
  <c r="M141" i="22"/>
  <c r="K141" i="22" s="1"/>
  <c r="M142" i="22"/>
  <c r="K142" i="22" s="1"/>
  <c r="M143" i="22"/>
  <c r="K143" i="22" s="1"/>
  <c r="M144" i="22"/>
  <c r="K144" i="22" s="1"/>
  <c r="M145" i="22"/>
  <c r="K145" i="22" s="1"/>
  <c r="M146" i="22"/>
  <c r="K146" i="22" s="1"/>
  <c r="M147" i="22"/>
  <c r="K147" i="22" s="1"/>
  <c r="M148" i="22"/>
  <c r="K148" i="22" s="1"/>
  <c r="M149" i="22"/>
  <c r="K149" i="22" s="1"/>
  <c r="M150" i="22"/>
  <c r="K150" i="22" s="1"/>
  <c r="M151" i="22"/>
  <c r="K151" i="22" s="1"/>
  <c r="M152" i="22"/>
  <c r="K152" i="22" s="1"/>
  <c r="M153" i="22"/>
  <c r="K153" i="22" s="1"/>
  <c r="M154" i="22"/>
  <c r="K154" i="22" s="1"/>
  <c r="M155" i="22"/>
  <c r="K155" i="22" s="1"/>
  <c r="M156" i="22"/>
  <c r="K156" i="22" s="1"/>
  <c r="M157" i="22"/>
  <c r="K157" i="22" s="1"/>
  <c r="M158" i="22"/>
  <c r="K158" i="22" s="1"/>
  <c r="M159" i="22"/>
  <c r="K159" i="22" s="1"/>
  <c r="M160" i="22"/>
  <c r="K160" i="22" s="1"/>
  <c r="M161" i="22"/>
  <c r="K161" i="22" s="1"/>
  <c r="M162" i="22"/>
  <c r="K162" i="22" s="1"/>
  <c r="M163" i="22"/>
  <c r="K163" i="22" s="1"/>
  <c r="M164" i="22"/>
  <c r="K164" i="22" s="1"/>
  <c r="M165" i="22"/>
  <c r="K165" i="22" s="1"/>
  <c r="M166" i="22"/>
  <c r="K166" i="22" s="1"/>
  <c r="M167" i="22"/>
  <c r="K167" i="22" s="1"/>
  <c r="M168" i="22"/>
  <c r="K168" i="22" s="1"/>
  <c r="M169" i="22"/>
  <c r="K169" i="22" s="1"/>
  <c r="M170" i="22"/>
  <c r="K170" i="22" s="1"/>
  <c r="M171" i="22"/>
  <c r="K171" i="22" s="1"/>
  <c r="M172" i="22"/>
  <c r="K172" i="22" s="1"/>
  <c r="M173" i="22"/>
  <c r="K173" i="22" s="1"/>
  <c r="M174" i="22"/>
  <c r="K174" i="22" s="1"/>
  <c r="M175" i="22"/>
  <c r="K175" i="22" s="1"/>
  <c r="M176" i="22"/>
  <c r="K176" i="22" s="1"/>
  <c r="M177" i="22"/>
  <c r="K177" i="22" s="1"/>
  <c r="M178" i="22"/>
  <c r="K178" i="22" s="1"/>
  <c r="M179" i="22"/>
  <c r="K179" i="22" s="1"/>
  <c r="M180" i="22"/>
  <c r="K180" i="22" s="1"/>
  <c r="M181" i="22"/>
  <c r="K181" i="22" s="1"/>
  <c r="M182" i="22"/>
  <c r="K182" i="22" s="1"/>
  <c r="M93" i="22"/>
  <c r="K93" i="22" s="1"/>
  <c r="K11" i="22"/>
  <c r="D11" i="22" s="1"/>
  <c r="K12" i="22"/>
  <c r="D12" i="22" s="1"/>
  <c r="K13" i="22"/>
  <c r="D13" i="22" s="1"/>
  <c r="K14" i="22"/>
  <c r="D14" i="22" s="1"/>
  <c r="K15" i="22"/>
  <c r="D15" i="22" s="1"/>
  <c r="K16" i="22"/>
  <c r="D16" i="22" s="1"/>
  <c r="K17" i="22"/>
  <c r="D17" i="22" s="1"/>
  <c r="K18" i="22"/>
  <c r="D18" i="22" s="1"/>
  <c r="K19" i="22"/>
  <c r="D19" i="22" s="1"/>
  <c r="K20" i="22"/>
  <c r="D20" i="22" s="1"/>
  <c r="K21" i="22"/>
  <c r="D21" i="22" s="1"/>
  <c r="K22" i="22"/>
  <c r="D22" i="22" s="1"/>
  <c r="K23" i="22"/>
  <c r="D23" i="22" s="1"/>
  <c r="K24" i="22"/>
  <c r="D24" i="22" s="1"/>
  <c r="K25" i="22"/>
  <c r="D25" i="22" s="1"/>
  <c r="K26" i="22"/>
  <c r="D26" i="22" s="1"/>
  <c r="K27" i="22"/>
  <c r="D27" i="22" s="1"/>
  <c r="K28" i="22"/>
  <c r="D28" i="22" s="1"/>
  <c r="K29" i="22"/>
  <c r="D29" i="22" s="1"/>
  <c r="K30" i="22"/>
  <c r="D30" i="22" s="1"/>
  <c r="K31" i="22"/>
  <c r="D31" i="22" s="1"/>
  <c r="K32" i="22"/>
  <c r="D32" i="22" s="1"/>
  <c r="K33" i="22"/>
  <c r="D33" i="22" s="1"/>
  <c r="K34" i="22"/>
  <c r="D34" i="22" s="1"/>
  <c r="K35" i="22"/>
  <c r="D35" i="22" s="1"/>
  <c r="K36" i="22"/>
  <c r="D36" i="22" s="1"/>
  <c r="K37" i="22"/>
  <c r="D37" i="22" s="1"/>
  <c r="K38" i="22"/>
  <c r="D38" i="22" s="1"/>
  <c r="K39" i="22"/>
  <c r="D39" i="22" s="1"/>
  <c r="K40" i="22"/>
  <c r="D40" i="22" s="1"/>
  <c r="K41" i="22"/>
  <c r="D41" i="22" s="1"/>
  <c r="K42" i="22"/>
  <c r="D42" i="22" s="1"/>
  <c r="K43" i="22"/>
  <c r="D43" i="22" s="1"/>
  <c r="K44" i="22"/>
  <c r="D44" i="22" s="1"/>
  <c r="K45" i="22"/>
  <c r="D45" i="22" s="1"/>
  <c r="I45" i="22" s="1"/>
  <c r="K46" i="22"/>
  <c r="D46" i="22" s="1"/>
  <c r="K47" i="22"/>
  <c r="D47" i="22" s="1"/>
  <c r="K48" i="22"/>
  <c r="D48" i="22" s="1"/>
  <c r="K49" i="22"/>
  <c r="D49" i="22" s="1"/>
  <c r="K50" i="22"/>
  <c r="D50" i="22" s="1"/>
  <c r="K51" i="22"/>
  <c r="D51" i="22" s="1"/>
  <c r="K52" i="22"/>
  <c r="D52" i="22" s="1"/>
  <c r="K53" i="22"/>
  <c r="D53" i="22" s="1"/>
  <c r="I53" i="22" s="1"/>
  <c r="K54" i="22"/>
  <c r="D54" i="22" s="1"/>
  <c r="K55" i="22"/>
  <c r="D55" i="22" s="1"/>
  <c r="K56" i="22"/>
  <c r="D56" i="22" s="1"/>
  <c r="K57" i="22"/>
  <c r="D57" i="22" s="1"/>
  <c r="K58" i="22"/>
  <c r="D58" i="22" s="1"/>
  <c r="I58" i="22" s="1"/>
  <c r="K59" i="22"/>
  <c r="D59" i="22" s="1"/>
  <c r="K60" i="22"/>
  <c r="D60" i="22" s="1"/>
  <c r="K61" i="22"/>
  <c r="D61" i="22" s="1"/>
  <c r="K62" i="22"/>
  <c r="D62" i="22" s="1"/>
  <c r="K63" i="22"/>
  <c r="D63" i="22" s="1"/>
  <c r="K64" i="22"/>
  <c r="D64" i="22" s="1"/>
  <c r="K65" i="22"/>
  <c r="D65" i="22" s="1"/>
  <c r="K66" i="22"/>
  <c r="D66" i="22" s="1"/>
  <c r="K67" i="22"/>
  <c r="D67" i="22" s="1"/>
  <c r="K68" i="22"/>
  <c r="D68" i="22" s="1"/>
  <c r="K69" i="22"/>
  <c r="D69" i="22" s="1"/>
  <c r="I69" i="22" s="1"/>
  <c r="K70" i="22"/>
  <c r="D70" i="22" s="1"/>
  <c r="K71" i="22"/>
  <c r="D71" i="22" s="1"/>
  <c r="K72" i="22"/>
  <c r="D72" i="22" s="1"/>
  <c r="K73" i="22"/>
  <c r="D73" i="22" s="1"/>
  <c r="K74" i="22"/>
  <c r="D74" i="22" s="1"/>
  <c r="K75" i="22"/>
  <c r="D75" i="22" s="1"/>
  <c r="K76" i="22"/>
  <c r="D76" i="22" s="1"/>
  <c r="K77" i="22"/>
  <c r="D77" i="22" s="1"/>
  <c r="I77" i="22" s="1"/>
  <c r="K78" i="22"/>
  <c r="D78" i="22" s="1"/>
  <c r="K79" i="22"/>
  <c r="D79" i="22" s="1"/>
  <c r="K80" i="22"/>
  <c r="D80" i="22" s="1"/>
  <c r="K81" i="22"/>
  <c r="D81" i="22" s="1"/>
  <c r="K82" i="22"/>
  <c r="D82" i="22" s="1"/>
  <c r="K83" i="22"/>
  <c r="D83" i="22" s="1"/>
  <c r="K84" i="22"/>
  <c r="D84" i="22" s="1"/>
  <c r="K85" i="22"/>
  <c r="D85" i="22" s="1"/>
  <c r="I85" i="22" s="1"/>
  <c r="K86" i="22"/>
  <c r="D86" i="22" s="1"/>
  <c r="K87" i="22"/>
  <c r="D87" i="22" s="1"/>
  <c r="K88" i="22"/>
  <c r="D88" i="22" s="1"/>
  <c r="K89" i="22"/>
  <c r="D89" i="22" s="1"/>
  <c r="K90" i="22"/>
  <c r="D90" i="22" s="1"/>
  <c r="I90" i="22" s="1"/>
  <c r="K91" i="22"/>
  <c r="D91" i="22" s="1"/>
  <c r="K10" i="22"/>
  <c r="D10" i="22" s="1"/>
  <c r="K3" i="22"/>
  <c r="D3" i="22" s="1"/>
  <c r="K4" i="22"/>
  <c r="D4" i="22" s="1"/>
  <c r="K5" i="22"/>
  <c r="D5" i="22" s="1"/>
  <c r="K6" i="22"/>
  <c r="D6" i="22" s="1"/>
  <c r="K7" i="22"/>
  <c r="D7" i="22" s="1"/>
  <c r="K8" i="22"/>
  <c r="D8" i="22" s="1"/>
  <c r="K9" i="22"/>
  <c r="D9" i="22" s="1"/>
  <c r="K2" i="22"/>
  <c r="K634" i="21"/>
  <c r="M634" i="21"/>
  <c r="K635" i="21"/>
  <c r="M635" i="21"/>
  <c r="K636" i="21"/>
  <c r="M636" i="21"/>
  <c r="K637" i="21"/>
  <c r="M637" i="21"/>
  <c r="K638" i="21"/>
  <c r="M638" i="21"/>
  <c r="K639" i="21"/>
  <c r="M639" i="21"/>
  <c r="K640" i="21"/>
  <c r="M640" i="21"/>
  <c r="K641" i="21"/>
  <c r="M641" i="21"/>
  <c r="K642" i="21"/>
  <c r="M642" i="21"/>
  <c r="K643" i="21"/>
  <c r="M643" i="21"/>
  <c r="K644" i="21"/>
  <c r="M644" i="21"/>
  <c r="K645" i="21"/>
  <c r="M645" i="21"/>
  <c r="K646" i="21"/>
  <c r="M646" i="21"/>
  <c r="K647" i="21"/>
  <c r="M647" i="21"/>
  <c r="K610" i="21"/>
  <c r="M610" i="21"/>
  <c r="K611" i="21"/>
  <c r="M611" i="21"/>
  <c r="K612" i="21"/>
  <c r="M612" i="21"/>
  <c r="K613" i="21"/>
  <c r="M613" i="21"/>
  <c r="K614" i="21"/>
  <c r="M614" i="21"/>
  <c r="K615" i="21"/>
  <c r="M615" i="21"/>
  <c r="K616" i="21"/>
  <c r="M616" i="21"/>
  <c r="K617" i="21"/>
  <c r="M617" i="21"/>
  <c r="K618" i="21"/>
  <c r="M618" i="21"/>
  <c r="K619" i="21"/>
  <c r="M619" i="21"/>
  <c r="K620" i="21"/>
  <c r="M620" i="21"/>
  <c r="K621" i="21"/>
  <c r="M621" i="21"/>
  <c r="K622" i="21"/>
  <c r="M622" i="21"/>
  <c r="K623" i="21"/>
  <c r="M623" i="21"/>
  <c r="K624" i="21"/>
  <c r="M624" i="21"/>
  <c r="K625" i="21"/>
  <c r="M625" i="21"/>
  <c r="K626" i="21"/>
  <c r="M626" i="21"/>
  <c r="K627" i="21"/>
  <c r="M627" i="21"/>
  <c r="K628" i="21"/>
  <c r="M628" i="21"/>
  <c r="K629" i="21"/>
  <c r="M629" i="21"/>
  <c r="K630" i="21"/>
  <c r="M630" i="21"/>
  <c r="K631" i="21"/>
  <c r="M631" i="21"/>
  <c r="K632" i="21"/>
  <c r="M632" i="21"/>
  <c r="K633" i="21"/>
  <c r="M633" i="21"/>
  <c r="K598" i="21"/>
  <c r="M598" i="21"/>
  <c r="K599" i="21"/>
  <c r="M599" i="21"/>
  <c r="K600" i="21"/>
  <c r="M600" i="21"/>
  <c r="K601" i="21"/>
  <c r="M601" i="21"/>
  <c r="K602" i="21"/>
  <c r="M602" i="21"/>
  <c r="K603" i="21"/>
  <c r="M603" i="21"/>
  <c r="K604" i="21"/>
  <c r="M604" i="21"/>
  <c r="K605" i="21"/>
  <c r="M605" i="21"/>
  <c r="K606" i="21"/>
  <c r="M606" i="21"/>
  <c r="K607" i="21"/>
  <c r="M607" i="21"/>
  <c r="K608" i="21"/>
  <c r="M608" i="21"/>
  <c r="K609" i="21"/>
  <c r="M609" i="21"/>
  <c r="K527" i="21"/>
  <c r="M527" i="21"/>
  <c r="K528" i="21"/>
  <c r="M528" i="21"/>
  <c r="K529" i="21"/>
  <c r="M529" i="21"/>
  <c r="K530" i="21"/>
  <c r="M530" i="21"/>
  <c r="K531" i="21"/>
  <c r="M531" i="21"/>
  <c r="K532" i="21"/>
  <c r="M532" i="21"/>
  <c r="K533" i="21"/>
  <c r="M533" i="21"/>
  <c r="K534" i="21"/>
  <c r="M534" i="21"/>
  <c r="K535" i="21"/>
  <c r="M535" i="21"/>
  <c r="K536" i="21"/>
  <c r="M536" i="21"/>
  <c r="K537" i="21"/>
  <c r="M537" i="21"/>
  <c r="K538" i="21"/>
  <c r="M538" i="21"/>
  <c r="K539" i="21"/>
  <c r="M539" i="21"/>
  <c r="K540" i="21"/>
  <c r="M540" i="21"/>
  <c r="K541" i="21"/>
  <c r="M541" i="21"/>
  <c r="K542" i="21"/>
  <c r="M542" i="21"/>
  <c r="K543" i="21"/>
  <c r="M543" i="21"/>
  <c r="K544" i="21"/>
  <c r="M544" i="21"/>
  <c r="K545" i="21"/>
  <c r="M545" i="21"/>
  <c r="K546" i="21"/>
  <c r="M546" i="21"/>
  <c r="K547" i="21"/>
  <c r="M547" i="21"/>
  <c r="K518" i="21"/>
  <c r="M518" i="21"/>
  <c r="K519" i="21"/>
  <c r="M519" i="21"/>
  <c r="K520" i="21"/>
  <c r="M520" i="21"/>
  <c r="K521" i="21"/>
  <c r="M521" i="21"/>
  <c r="K522" i="21"/>
  <c r="M522" i="21"/>
  <c r="K523" i="21"/>
  <c r="M523" i="21"/>
  <c r="K524" i="21"/>
  <c r="M524" i="21"/>
  <c r="K525" i="21"/>
  <c r="M525" i="21"/>
  <c r="K526" i="21"/>
  <c r="M526" i="21"/>
  <c r="K498" i="21"/>
  <c r="M498" i="21"/>
  <c r="K499" i="21"/>
  <c r="M499" i="21"/>
  <c r="K500" i="21"/>
  <c r="M500" i="21"/>
  <c r="K501" i="21"/>
  <c r="M501" i="21"/>
  <c r="K502" i="21"/>
  <c r="M502" i="21"/>
  <c r="K503" i="21"/>
  <c r="M503" i="21"/>
  <c r="K504" i="21"/>
  <c r="M504" i="21"/>
  <c r="K505" i="21"/>
  <c r="M505" i="21"/>
  <c r="K506" i="21"/>
  <c r="M506" i="21"/>
  <c r="K507" i="21"/>
  <c r="M507" i="21"/>
  <c r="K508" i="21"/>
  <c r="M508" i="21"/>
  <c r="K509" i="21"/>
  <c r="M509" i="21"/>
  <c r="K510" i="21"/>
  <c r="M510" i="21"/>
  <c r="K511" i="21"/>
  <c r="M511" i="21"/>
  <c r="K512" i="21"/>
  <c r="M512" i="21"/>
  <c r="K513" i="21"/>
  <c r="M513" i="21"/>
  <c r="K514" i="21"/>
  <c r="M514" i="21"/>
  <c r="K515" i="21"/>
  <c r="M515" i="21"/>
  <c r="K516" i="21"/>
  <c r="M516" i="21"/>
  <c r="K517" i="21"/>
  <c r="M517" i="21"/>
  <c r="K548" i="21"/>
  <c r="M548" i="21"/>
  <c r="K549" i="21"/>
  <c r="M549" i="21"/>
  <c r="K550" i="21"/>
  <c r="M550" i="21"/>
  <c r="K551" i="21"/>
  <c r="M551" i="21"/>
  <c r="K552" i="21"/>
  <c r="M552" i="21"/>
  <c r="K553" i="21"/>
  <c r="M553" i="21"/>
  <c r="K554" i="21"/>
  <c r="M554" i="21"/>
  <c r="K555" i="21"/>
  <c r="M555" i="21"/>
  <c r="K556" i="21"/>
  <c r="M556" i="21"/>
  <c r="K557" i="21"/>
  <c r="M557" i="21"/>
  <c r="K558" i="21"/>
  <c r="M558" i="21"/>
  <c r="K559" i="21"/>
  <c r="M559" i="21"/>
  <c r="K560" i="21"/>
  <c r="M560" i="21"/>
  <c r="K561" i="21"/>
  <c r="M561" i="21"/>
  <c r="K562" i="21"/>
  <c r="M562" i="21"/>
  <c r="K563" i="21"/>
  <c r="M563" i="21"/>
  <c r="K564" i="21"/>
  <c r="M564" i="21"/>
  <c r="K565" i="21"/>
  <c r="M565" i="21"/>
  <c r="K566" i="21"/>
  <c r="M566" i="21"/>
  <c r="K567" i="21"/>
  <c r="M567" i="21"/>
  <c r="K568" i="21"/>
  <c r="M568" i="21"/>
  <c r="K569" i="21"/>
  <c r="M569" i="21"/>
  <c r="K570" i="21"/>
  <c r="M570" i="21"/>
  <c r="K571" i="21"/>
  <c r="M571" i="21"/>
  <c r="K572" i="21"/>
  <c r="M572" i="21"/>
  <c r="K573" i="21"/>
  <c r="M573" i="21"/>
  <c r="K574" i="21"/>
  <c r="M574" i="21"/>
  <c r="K575" i="21"/>
  <c r="M575" i="21"/>
  <c r="K576" i="21"/>
  <c r="M576" i="21"/>
  <c r="K577" i="21"/>
  <c r="M577" i="21"/>
  <c r="K578" i="21"/>
  <c r="M578" i="21"/>
  <c r="K579" i="21"/>
  <c r="M579" i="21"/>
  <c r="K580" i="21"/>
  <c r="M580" i="21"/>
  <c r="K581" i="21"/>
  <c r="M581" i="21"/>
  <c r="K582" i="21"/>
  <c r="M582" i="21"/>
  <c r="M583" i="21"/>
  <c r="M584" i="21"/>
  <c r="M585" i="21"/>
  <c r="M586" i="21"/>
  <c r="M587" i="21"/>
  <c r="M588" i="21"/>
  <c r="M589" i="21"/>
  <c r="M590" i="21"/>
  <c r="M591" i="21"/>
  <c r="M592" i="21"/>
  <c r="M593" i="21"/>
  <c r="M594" i="21"/>
  <c r="M595" i="21"/>
  <c r="M596" i="21"/>
  <c r="M597" i="21"/>
  <c r="K583" i="21"/>
  <c r="K584" i="21"/>
  <c r="K585" i="21"/>
  <c r="K586" i="21"/>
  <c r="K587" i="21"/>
  <c r="K588" i="21"/>
  <c r="K589" i="21"/>
  <c r="K590" i="21"/>
  <c r="K591" i="21"/>
  <c r="K592" i="21"/>
  <c r="K593" i="21"/>
  <c r="K594" i="21"/>
  <c r="K595" i="21"/>
  <c r="K596" i="21"/>
  <c r="K597"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K497" i="21"/>
  <c r="K492" i="21"/>
  <c r="K493" i="21"/>
  <c r="K494" i="21"/>
  <c r="K495" i="21"/>
  <c r="K496"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M448" i="21"/>
  <c r="K448"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4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347"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308" i="21"/>
  <c r="K309" i="21"/>
  <c r="K310" i="21"/>
  <c r="K311" i="21"/>
  <c r="K312" i="21"/>
  <c r="K313" i="21"/>
  <c r="K314" i="21"/>
  <c r="K315" i="21"/>
  <c r="K316" i="21"/>
  <c r="K317" i="21"/>
  <c r="K318" i="21"/>
  <c r="K319" i="21"/>
  <c r="K320" i="21"/>
  <c r="K321" i="21"/>
  <c r="K322" i="21"/>
  <c r="K323" i="21"/>
  <c r="K324" i="21"/>
  <c r="K325" i="21"/>
  <c r="K326" i="21"/>
  <c r="K327" i="21"/>
  <c r="K328" i="21"/>
  <c r="K329" i="21"/>
  <c r="K330" i="21"/>
  <c r="K331" i="21"/>
  <c r="K332" i="21"/>
  <c r="K333" i="21"/>
  <c r="K334" i="21"/>
  <c r="K335" i="21"/>
  <c r="K336" i="21"/>
  <c r="K337" i="21"/>
  <c r="K338"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4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266"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2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2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M165" i="21"/>
  <c r="K165" i="21"/>
  <c r="K85" i="21"/>
  <c r="K86" i="21"/>
  <c r="K87" i="21"/>
  <c r="K88" i="21"/>
  <c r="S88" i="21" s="1"/>
  <c r="K89" i="21"/>
  <c r="K90" i="21"/>
  <c r="K91" i="21"/>
  <c r="K92" i="21"/>
  <c r="S92" i="21" s="1"/>
  <c r="K93" i="21"/>
  <c r="K94" i="21"/>
  <c r="K95" i="21"/>
  <c r="K96" i="21"/>
  <c r="S96" i="21" s="1"/>
  <c r="K97" i="21"/>
  <c r="K99" i="21"/>
  <c r="K100" i="21"/>
  <c r="S100" i="21" s="1"/>
  <c r="K101" i="21"/>
  <c r="K102" i="21"/>
  <c r="K103" i="21"/>
  <c r="K104" i="21"/>
  <c r="S104" i="21" s="1"/>
  <c r="K105" i="21"/>
  <c r="K106" i="21"/>
  <c r="K107" i="21"/>
  <c r="K108" i="21"/>
  <c r="S108" i="21" s="1"/>
  <c r="K109" i="21"/>
  <c r="K110" i="21"/>
  <c r="K111" i="21"/>
  <c r="K112" i="21"/>
  <c r="S112" i="21" s="1"/>
  <c r="K113" i="21"/>
  <c r="K114" i="21"/>
  <c r="K115" i="21"/>
  <c r="K116" i="21"/>
  <c r="S116" i="21" s="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84" i="21"/>
  <c r="D82" i="21"/>
  <c r="Q82" i="21"/>
  <c r="E82" i="21" s="1"/>
  <c r="D81" i="21"/>
  <c r="Q81" i="21"/>
  <c r="E81" i="21" s="1"/>
  <c r="D80" i="21"/>
  <c r="Q80" i="21"/>
  <c r="E80" i="21" s="1"/>
  <c r="D79" i="21"/>
  <c r="Q79" i="21"/>
  <c r="E79" i="21" s="1"/>
  <c r="D78" i="21"/>
  <c r="Q78" i="21"/>
  <c r="E78" i="21" s="1"/>
  <c r="D77" i="21"/>
  <c r="Q77" i="21"/>
  <c r="E77" i="21" s="1"/>
  <c r="D76" i="21"/>
  <c r="Q76" i="21"/>
  <c r="E76" i="21" s="1"/>
  <c r="D75" i="21"/>
  <c r="Q75" i="21"/>
  <c r="E75" i="21" s="1"/>
  <c r="D74" i="21"/>
  <c r="Q74" i="21"/>
  <c r="E74" i="21" s="1"/>
  <c r="D73" i="21"/>
  <c r="Q73" i="21"/>
  <c r="E73" i="21" s="1"/>
  <c r="D72" i="21"/>
  <c r="Q72" i="21"/>
  <c r="E72" i="21" s="1"/>
  <c r="D71" i="21"/>
  <c r="Q71" i="21"/>
  <c r="E71" i="21" s="1"/>
  <c r="D70" i="21"/>
  <c r="Q70" i="21"/>
  <c r="E70" i="21" s="1"/>
  <c r="D69" i="21"/>
  <c r="Q69" i="21"/>
  <c r="E69" i="21" s="1"/>
  <c r="D68" i="21"/>
  <c r="Q68" i="21"/>
  <c r="E68" i="21" s="1"/>
  <c r="D67" i="21"/>
  <c r="Q67" i="21"/>
  <c r="E67" i="21" s="1"/>
  <c r="D66" i="21"/>
  <c r="Q66" i="21"/>
  <c r="E66" i="21" s="1"/>
  <c r="D65" i="21"/>
  <c r="Q65" i="21"/>
  <c r="E65" i="21" s="1"/>
  <c r="D64" i="21"/>
  <c r="Q64" i="21"/>
  <c r="E64" i="21" s="1"/>
  <c r="D63" i="21"/>
  <c r="Q63" i="21"/>
  <c r="E63" i="21" s="1"/>
  <c r="D62" i="21"/>
  <c r="Q62" i="21"/>
  <c r="E62" i="21" s="1"/>
  <c r="D61" i="21"/>
  <c r="Q61" i="21"/>
  <c r="E61" i="21" s="1"/>
  <c r="D60" i="21"/>
  <c r="Q60" i="21"/>
  <c r="E60" i="21" s="1"/>
  <c r="D59" i="21"/>
  <c r="Q59" i="21"/>
  <c r="E59" i="21" s="1"/>
  <c r="D58" i="21"/>
  <c r="Q58" i="21"/>
  <c r="E58" i="21" s="1"/>
  <c r="D57" i="21"/>
  <c r="Q57" i="21"/>
  <c r="E57" i="21" s="1"/>
  <c r="D56" i="21"/>
  <c r="Q56" i="21"/>
  <c r="E56" i="21" s="1"/>
  <c r="D55" i="21"/>
  <c r="Q55" i="21"/>
  <c r="E55" i="21" s="1"/>
  <c r="D54" i="21"/>
  <c r="Q54" i="21"/>
  <c r="E54" i="21" s="1"/>
  <c r="D53" i="21"/>
  <c r="Q53" i="21"/>
  <c r="E53" i="21" s="1"/>
  <c r="D52" i="21"/>
  <c r="Q52" i="21"/>
  <c r="E52" i="21" s="1"/>
  <c r="D51" i="21"/>
  <c r="Q51" i="21"/>
  <c r="E51" i="21" s="1"/>
  <c r="D50" i="21"/>
  <c r="Q50" i="21"/>
  <c r="E50" i="21" s="1"/>
  <c r="D49" i="21"/>
  <c r="Q49" i="21"/>
  <c r="E49" i="21" s="1"/>
  <c r="D48" i="21"/>
  <c r="Q48" i="21"/>
  <c r="E48" i="21" s="1"/>
  <c r="D47" i="21"/>
  <c r="Q47" i="21"/>
  <c r="E47" i="21" s="1"/>
  <c r="D46" i="21"/>
  <c r="Q46" i="21"/>
  <c r="E46" i="21" s="1"/>
  <c r="D45" i="21"/>
  <c r="Q45" i="21"/>
  <c r="E45" i="21" s="1"/>
  <c r="D44" i="21"/>
  <c r="Q44" i="21"/>
  <c r="E44" i="21" s="1"/>
  <c r="D43" i="21"/>
  <c r="Q43" i="21"/>
  <c r="E43" i="21" s="1"/>
  <c r="D42" i="21"/>
  <c r="Q42" i="21"/>
  <c r="E42" i="21" s="1"/>
  <c r="D41" i="21"/>
  <c r="Q41" i="21"/>
  <c r="E41" i="21" s="1"/>
  <c r="D40" i="21"/>
  <c r="Q40" i="21"/>
  <c r="E40" i="21" s="1"/>
  <c r="D39" i="21"/>
  <c r="Q39" i="21"/>
  <c r="E39" i="21" s="1"/>
  <c r="D38" i="21"/>
  <c r="Q38" i="21"/>
  <c r="E38" i="21" s="1"/>
  <c r="D37" i="21"/>
  <c r="Q37" i="21"/>
  <c r="E37" i="21" s="1"/>
  <c r="D36" i="21"/>
  <c r="Q36" i="21"/>
  <c r="E36" i="21" s="1"/>
  <c r="D35" i="21"/>
  <c r="Q35" i="21"/>
  <c r="E35" i="21" s="1"/>
  <c r="D34" i="21"/>
  <c r="Q34" i="21"/>
  <c r="E34" i="21" s="1"/>
  <c r="D33" i="21"/>
  <c r="Q33" i="21"/>
  <c r="E33" i="21" s="1"/>
  <c r="D32" i="21"/>
  <c r="Q32" i="21"/>
  <c r="E32" i="21" s="1"/>
  <c r="D31" i="21"/>
  <c r="Q31" i="21"/>
  <c r="E31" i="21" s="1"/>
  <c r="D30" i="21"/>
  <c r="Q30" i="21"/>
  <c r="E30" i="21" s="1"/>
  <c r="D29" i="21"/>
  <c r="Q29" i="21"/>
  <c r="E29" i="21" s="1"/>
  <c r="D28" i="21"/>
  <c r="Q28" i="21"/>
  <c r="E28" i="21" s="1"/>
  <c r="D27" i="21"/>
  <c r="Q27" i="21"/>
  <c r="E27" i="21" s="1"/>
  <c r="D26" i="21"/>
  <c r="Q26" i="21"/>
  <c r="E26" i="21" s="1"/>
  <c r="D25" i="21"/>
  <c r="Q25" i="21"/>
  <c r="E25" i="21" s="1"/>
  <c r="D24" i="21"/>
  <c r="Q24" i="21"/>
  <c r="E24" i="21" s="1"/>
  <c r="D23" i="21"/>
  <c r="Q23" i="21"/>
  <c r="E23" i="21" s="1"/>
  <c r="D22" i="21"/>
  <c r="Q22" i="21"/>
  <c r="E22" i="21" s="1"/>
  <c r="D21" i="21"/>
  <c r="Q21" i="21"/>
  <c r="E21" i="21" s="1"/>
  <c r="D20" i="21"/>
  <c r="Q20" i="21"/>
  <c r="E20" i="21" s="1"/>
  <c r="D19" i="21"/>
  <c r="Q19" i="21"/>
  <c r="E19" i="21" s="1"/>
  <c r="D18" i="21"/>
  <c r="Q18" i="21"/>
  <c r="E18" i="21" s="1"/>
  <c r="D17" i="21"/>
  <c r="Q17" i="21"/>
  <c r="E17" i="21" s="1"/>
  <c r="D16" i="21"/>
  <c r="Q16" i="21"/>
  <c r="E16" i="21" s="1"/>
  <c r="D15" i="21"/>
  <c r="Q15" i="21"/>
  <c r="E15" i="21" s="1"/>
  <c r="D14" i="21"/>
  <c r="Q14" i="21"/>
  <c r="E14" i="21" s="1"/>
  <c r="D13" i="21"/>
  <c r="Q13" i="21"/>
  <c r="E13" i="21" s="1"/>
  <c r="D12" i="21"/>
  <c r="Q12" i="21"/>
  <c r="E12" i="21" s="1"/>
  <c r="D11" i="21"/>
  <c r="Q11" i="21"/>
  <c r="E11" i="21" s="1"/>
  <c r="D3" i="21"/>
  <c r="D4" i="21"/>
  <c r="D5" i="21"/>
  <c r="D6" i="21"/>
  <c r="D7" i="21"/>
  <c r="D8" i="21"/>
  <c r="D9" i="21"/>
  <c r="D10" i="21"/>
  <c r="Q3" i="21"/>
  <c r="E3" i="21" s="1"/>
  <c r="Q4" i="21"/>
  <c r="E4" i="21" s="1"/>
  <c r="Q5" i="21"/>
  <c r="E5" i="21" s="1"/>
  <c r="Q6" i="21"/>
  <c r="E6" i="21" s="1"/>
  <c r="Q7" i="21"/>
  <c r="E7" i="21" s="1"/>
  <c r="Q8" i="21"/>
  <c r="E8" i="21" s="1"/>
  <c r="Q9" i="21"/>
  <c r="E9" i="21" s="1"/>
  <c r="Q10" i="21"/>
  <c r="E10" i="21" s="1"/>
  <c r="Q2" i="21"/>
  <c r="E2" i="21" s="1"/>
  <c r="D2" i="21"/>
  <c r="K492" i="20"/>
  <c r="K493" i="20"/>
  <c r="K494" i="20"/>
  <c r="K495" i="20"/>
  <c r="K496" i="20"/>
  <c r="K497"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346" i="20"/>
  <c r="M346" i="20"/>
  <c r="K347" i="20"/>
  <c r="M347" i="20"/>
  <c r="K348" i="20"/>
  <c r="M348" i="20"/>
  <c r="K349" i="20"/>
  <c r="M349" i="20"/>
  <c r="K350" i="20"/>
  <c r="M350" i="20"/>
  <c r="K351" i="20"/>
  <c r="M351" i="20"/>
  <c r="K352" i="20"/>
  <c r="M352" i="20"/>
  <c r="K353" i="20"/>
  <c r="M353" i="20"/>
  <c r="K354" i="20"/>
  <c r="M354" i="20"/>
  <c r="K355" i="20"/>
  <c r="M355" i="20"/>
  <c r="K356" i="20"/>
  <c r="M356" i="20"/>
  <c r="K357" i="20"/>
  <c r="M357" i="20"/>
  <c r="K358" i="20"/>
  <c r="M358" i="20"/>
  <c r="K359" i="20"/>
  <c r="M359" i="20"/>
  <c r="K360" i="20"/>
  <c r="M360" i="20"/>
  <c r="K361" i="20"/>
  <c r="M361" i="20"/>
  <c r="K362" i="20"/>
  <c r="M362" i="20"/>
  <c r="K363" i="20"/>
  <c r="M363" i="20"/>
  <c r="K364" i="20"/>
  <c r="M364" i="20"/>
  <c r="K365" i="20"/>
  <c r="M365" i="20"/>
  <c r="K366" i="20"/>
  <c r="M366" i="20"/>
  <c r="K367" i="20"/>
  <c r="M367" i="20"/>
  <c r="K368" i="20"/>
  <c r="M368" i="20"/>
  <c r="K369" i="20"/>
  <c r="M369" i="20"/>
  <c r="K370" i="20"/>
  <c r="M370" i="20"/>
  <c r="K371" i="20"/>
  <c r="M371" i="20"/>
  <c r="K372" i="20"/>
  <c r="M372" i="20"/>
  <c r="K373" i="20"/>
  <c r="M373" i="20"/>
  <c r="K374" i="20"/>
  <c r="M374" i="20"/>
  <c r="K375" i="20"/>
  <c r="M375" i="20"/>
  <c r="K376" i="20"/>
  <c r="M376" i="20"/>
  <c r="K377" i="20"/>
  <c r="M377" i="20"/>
  <c r="K378" i="20"/>
  <c r="M378" i="20"/>
  <c r="K379" i="20"/>
  <c r="M379" i="20"/>
  <c r="K380" i="20"/>
  <c r="M380" i="20"/>
  <c r="K381" i="20"/>
  <c r="M381" i="20"/>
  <c r="K382" i="20"/>
  <c r="M382" i="20"/>
  <c r="K383" i="20"/>
  <c r="M383" i="20"/>
  <c r="K384" i="20"/>
  <c r="M384" i="20"/>
  <c r="K385" i="20"/>
  <c r="M385" i="20"/>
  <c r="K386" i="20"/>
  <c r="M386" i="20"/>
  <c r="K387" i="20"/>
  <c r="M387" i="20"/>
  <c r="K388" i="20"/>
  <c r="M388" i="20"/>
  <c r="K389" i="20"/>
  <c r="M389" i="20"/>
  <c r="K390" i="20"/>
  <c r="M390" i="20"/>
  <c r="K391" i="20"/>
  <c r="M391" i="20"/>
  <c r="K392" i="20"/>
  <c r="M392" i="20"/>
  <c r="K393" i="20"/>
  <c r="M393" i="20"/>
  <c r="K394" i="20"/>
  <c r="M394" i="20"/>
  <c r="K395" i="20"/>
  <c r="M395" i="20"/>
  <c r="K445" i="20"/>
  <c r="K446" i="20"/>
  <c r="K440" i="20"/>
  <c r="K441" i="20"/>
  <c r="K442" i="20"/>
  <c r="K443" i="20"/>
  <c r="K444" i="20"/>
  <c r="K435" i="20"/>
  <c r="K436" i="20"/>
  <c r="K437" i="20"/>
  <c r="K438" i="20"/>
  <c r="K439"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397"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296" i="20"/>
  <c r="K345" i="20"/>
  <c r="K341" i="20"/>
  <c r="K342" i="20"/>
  <c r="K343" i="20"/>
  <c r="K344" i="20"/>
  <c r="K337" i="20"/>
  <c r="K338" i="20"/>
  <c r="K339" i="20"/>
  <c r="K340" i="20"/>
  <c r="K321" i="20"/>
  <c r="K322" i="20"/>
  <c r="K323" i="20"/>
  <c r="K324" i="20"/>
  <c r="K325" i="20"/>
  <c r="K326" i="20"/>
  <c r="K327" i="20"/>
  <c r="K328" i="20"/>
  <c r="K329" i="20"/>
  <c r="K330" i="20"/>
  <c r="K331" i="20"/>
  <c r="K332" i="20"/>
  <c r="K333" i="20"/>
  <c r="K334" i="20"/>
  <c r="K335" i="20"/>
  <c r="K33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296" i="20"/>
  <c r="K285" i="20"/>
  <c r="K276" i="20"/>
  <c r="K277" i="20"/>
  <c r="K278" i="20"/>
  <c r="K279" i="20"/>
  <c r="K280" i="20"/>
  <c r="K281" i="20"/>
  <c r="K282" i="20"/>
  <c r="K283" i="20"/>
  <c r="K284"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187" i="20"/>
  <c r="K188" i="20"/>
  <c r="K189" i="20"/>
  <c r="K190" i="20"/>
  <c r="K191" i="20"/>
  <c r="K192" i="20"/>
  <c r="K193" i="20"/>
  <c r="K194" i="20"/>
  <c r="K195" i="20"/>
  <c r="K196" i="20"/>
  <c r="K197" i="20"/>
  <c r="K198" i="20"/>
  <c r="K199" i="20"/>
  <c r="K200" i="20"/>
  <c r="K201" i="20"/>
  <c r="K202" i="20"/>
  <c r="K203" i="20"/>
  <c r="K204" i="20"/>
  <c r="K205" i="20"/>
  <c r="K206" i="20"/>
  <c r="K186"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58" i="20"/>
  <c r="D3" i="20"/>
  <c r="D4" i="20"/>
  <c r="D5" i="20"/>
  <c r="D6" i="20"/>
  <c r="D7" i="20"/>
  <c r="D8" i="20"/>
  <c r="D9" i="20"/>
  <c r="D11" i="20"/>
  <c r="D13" i="20"/>
  <c r="D14" i="20"/>
  <c r="D15" i="20"/>
  <c r="D16" i="20"/>
  <c r="D17" i="20"/>
  <c r="D18" i="20"/>
  <c r="D20" i="20"/>
  <c r="D22" i="20"/>
  <c r="D23" i="20"/>
  <c r="D25" i="20"/>
  <c r="D26" i="20"/>
  <c r="D27" i="20"/>
  <c r="D29" i="20"/>
  <c r="D30" i="20"/>
  <c r="D31" i="20"/>
  <c r="D32" i="20"/>
  <c r="D33" i="20"/>
  <c r="D34" i="20"/>
  <c r="D35" i="20"/>
  <c r="D36" i="20"/>
  <c r="D38" i="20"/>
  <c r="E38" i="20"/>
  <c r="D40" i="20"/>
  <c r="D41" i="20"/>
  <c r="D42" i="20"/>
  <c r="D43" i="20"/>
  <c r="D44" i="20"/>
  <c r="D45" i="20"/>
  <c r="D47" i="20"/>
  <c r="D49" i="20"/>
  <c r="D50" i="20"/>
  <c r="D52" i="20"/>
  <c r="D53" i="20"/>
  <c r="D54" i="20"/>
  <c r="Q88" i="20"/>
  <c r="E88" i="20" s="1"/>
  <c r="Q89" i="20"/>
  <c r="E89" i="20" s="1"/>
  <c r="Q90" i="20"/>
  <c r="E90" i="20" s="1"/>
  <c r="Q91" i="20"/>
  <c r="E91" i="20" s="1"/>
  <c r="Q92" i="20"/>
  <c r="E92" i="20" s="1"/>
  <c r="Q93" i="20"/>
  <c r="E93" i="20" s="1"/>
  <c r="Q94" i="20"/>
  <c r="E94" i="20" s="1"/>
  <c r="Q95" i="20"/>
  <c r="E95" i="20" s="1"/>
  <c r="Q96" i="20"/>
  <c r="E96" i="20" s="1"/>
  <c r="Q97" i="20"/>
  <c r="E97" i="20" s="1"/>
  <c r="Q98" i="20"/>
  <c r="E98" i="20" s="1"/>
  <c r="Q99" i="20"/>
  <c r="E99" i="20" s="1"/>
  <c r="Q100" i="20"/>
  <c r="E100" i="20" s="1"/>
  <c r="Q101" i="20"/>
  <c r="E101" i="20" s="1"/>
  <c r="Q102" i="20"/>
  <c r="E102" i="20" s="1"/>
  <c r="Q103" i="20"/>
  <c r="E103" i="20" s="1"/>
  <c r="Q104" i="20"/>
  <c r="E104" i="20" s="1"/>
  <c r="Q105" i="20"/>
  <c r="E105" i="20" s="1"/>
  <c r="Q106" i="20"/>
  <c r="E106" i="20" s="1"/>
  <c r="Q107" i="20"/>
  <c r="E107" i="20" s="1"/>
  <c r="Q108" i="20"/>
  <c r="E108" i="20" s="1"/>
  <c r="Q109" i="20"/>
  <c r="E109" i="20" s="1"/>
  <c r="Q110" i="20"/>
  <c r="E110" i="20" s="1"/>
  <c r="Q111" i="20"/>
  <c r="E111" i="20" s="1"/>
  <c r="Q112" i="20"/>
  <c r="E112" i="20" s="1"/>
  <c r="Q113" i="20"/>
  <c r="E113" i="20" s="1"/>
  <c r="Q114" i="20"/>
  <c r="E114" i="20" s="1"/>
  <c r="Q115" i="20"/>
  <c r="E115" i="20" s="1"/>
  <c r="Q116" i="20"/>
  <c r="E116" i="20" s="1"/>
  <c r="Q117" i="20"/>
  <c r="E117" i="20" s="1"/>
  <c r="Q118" i="20"/>
  <c r="E118" i="20" s="1"/>
  <c r="Q119" i="20"/>
  <c r="E119" i="20" s="1"/>
  <c r="Q120" i="20"/>
  <c r="E120" i="20" s="1"/>
  <c r="Q121" i="20"/>
  <c r="E121" i="20" s="1"/>
  <c r="Q122" i="20"/>
  <c r="E122" i="20" s="1"/>
  <c r="Q123" i="20"/>
  <c r="E123" i="20" s="1"/>
  <c r="Q124" i="20"/>
  <c r="E124" i="20" s="1"/>
  <c r="Q125" i="20"/>
  <c r="E125" i="20" s="1"/>
  <c r="Q126" i="20"/>
  <c r="E126" i="20" s="1"/>
  <c r="Q127" i="20"/>
  <c r="E127" i="20" s="1"/>
  <c r="Q128" i="20"/>
  <c r="E128" i="20" s="1"/>
  <c r="Q129" i="20"/>
  <c r="E129" i="20" s="1"/>
  <c r="Q130" i="20"/>
  <c r="E130" i="20" s="1"/>
  <c r="Q131" i="20"/>
  <c r="E131" i="20" s="1"/>
  <c r="Q132" i="20"/>
  <c r="E132" i="20" s="1"/>
  <c r="Q133" i="20"/>
  <c r="E133" i="20" s="1"/>
  <c r="Q134" i="20"/>
  <c r="E134" i="20" s="1"/>
  <c r="Q135" i="20"/>
  <c r="E135" i="20" s="1"/>
  <c r="Q136" i="20"/>
  <c r="E136" i="20" s="1"/>
  <c r="Q137" i="20"/>
  <c r="E137" i="20" s="1"/>
  <c r="Q138" i="20"/>
  <c r="E138" i="20" s="1"/>
  <c r="Q139" i="20"/>
  <c r="E139" i="20" s="1"/>
  <c r="Q140" i="20"/>
  <c r="E140" i="20" s="1"/>
  <c r="Q141" i="20"/>
  <c r="E141" i="20" s="1"/>
  <c r="Q142" i="20"/>
  <c r="E142" i="20" s="1"/>
  <c r="Q143" i="20"/>
  <c r="E143" i="20" s="1"/>
  <c r="Q144" i="20"/>
  <c r="E144" i="20" s="1"/>
  <c r="Q145" i="20"/>
  <c r="E145" i="20" s="1"/>
  <c r="Q146" i="20"/>
  <c r="E146" i="20" s="1"/>
  <c r="Q147" i="20"/>
  <c r="E147" i="20" s="1"/>
  <c r="Q148" i="20"/>
  <c r="E148" i="20" s="1"/>
  <c r="Q149" i="20"/>
  <c r="E149" i="20" s="1"/>
  <c r="Q150" i="20"/>
  <c r="E150" i="20" s="1"/>
  <c r="Q151" i="20"/>
  <c r="E151" i="20" s="1"/>
  <c r="Q152" i="20"/>
  <c r="E152" i="20" s="1"/>
  <c r="Q153" i="20"/>
  <c r="E153" i="20" s="1"/>
  <c r="Q154" i="20"/>
  <c r="E154" i="20" s="1"/>
  <c r="Q155" i="20"/>
  <c r="E155" i="20" s="1"/>
  <c r="Q156" i="20"/>
  <c r="E156" i="20" s="1"/>
  <c r="Q157" i="20"/>
  <c r="E157" i="20" s="1"/>
  <c r="Q158" i="20"/>
  <c r="E158" i="20" s="1"/>
  <c r="Q159" i="20"/>
  <c r="E159" i="20" s="1"/>
  <c r="Q160" i="20"/>
  <c r="E160" i="20" s="1"/>
  <c r="Q161" i="20"/>
  <c r="E161" i="20" s="1"/>
  <c r="Q162" i="20"/>
  <c r="E162" i="20" s="1"/>
  <c r="Q163" i="20"/>
  <c r="E163" i="20" s="1"/>
  <c r="Q164" i="20"/>
  <c r="E164" i="20" s="1"/>
  <c r="Q165" i="20"/>
  <c r="E165" i="20" s="1"/>
  <c r="Q166" i="20"/>
  <c r="E166" i="20" s="1"/>
  <c r="Q167" i="20"/>
  <c r="E167" i="20" s="1"/>
  <c r="Q168" i="20"/>
  <c r="E168" i="20" s="1"/>
  <c r="Q169" i="20"/>
  <c r="E169" i="20" s="1"/>
  <c r="Q170" i="20"/>
  <c r="E170" i="20" s="1"/>
  <c r="Q171" i="20"/>
  <c r="E171" i="20" s="1"/>
  <c r="Q172" i="20"/>
  <c r="E172" i="20" s="1"/>
  <c r="Q173" i="20"/>
  <c r="E173" i="20" s="1"/>
  <c r="Q174" i="20"/>
  <c r="E174" i="20" s="1"/>
  <c r="Q175" i="20"/>
  <c r="E175" i="20" s="1"/>
  <c r="Q176" i="20"/>
  <c r="E176" i="20" s="1"/>
  <c r="Q177" i="20"/>
  <c r="E177" i="20" s="1"/>
  <c r="Q178" i="20"/>
  <c r="E178" i="20" s="1"/>
  <c r="Q179" i="20"/>
  <c r="E179" i="20" s="1"/>
  <c r="Q180" i="20"/>
  <c r="E180" i="20" s="1"/>
  <c r="Q181" i="20"/>
  <c r="E181" i="20" s="1"/>
  <c r="Q182" i="20"/>
  <c r="E182" i="20" s="1"/>
  <c r="Q183" i="20"/>
  <c r="E183" i="20" s="1"/>
  <c r="Q184" i="20"/>
  <c r="E184" i="20" s="1"/>
  <c r="Q185" i="20"/>
  <c r="E185" i="20" s="1"/>
  <c r="Q77" i="20"/>
  <c r="E77" i="20" s="1"/>
  <c r="Q78" i="20"/>
  <c r="E78" i="20" s="1"/>
  <c r="Q79" i="20"/>
  <c r="E79" i="20" s="1"/>
  <c r="Q80" i="20"/>
  <c r="E80" i="20" s="1"/>
  <c r="Q81" i="20"/>
  <c r="E81" i="20" s="1"/>
  <c r="Q82" i="20"/>
  <c r="E82" i="20" s="1"/>
  <c r="Q83" i="20"/>
  <c r="E83" i="20" s="1"/>
  <c r="Q84" i="20"/>
  <c r="E84" i="20" s="1"/>
  <c r="Q85" i="20"/>
  <c r="E85" i="20" s="1"/>
  <c r="Q86" i="20"/>
  <c r="E86" i="20" s="1"/>
  <c r="Q87" i="20"/>
  <c r="E87" i="20" s="1"/>
  <c r="Q66" i="20"/>
  <c r="E66" i="20" s="1"/>
  <c r="Q67" i="20"/>
  <c r="E67" i="20" s="1"/>
  <c r="Q68" i="20"/>
  <c r="E68" i="20" s="1"/>
  <c r="Q69" i="20"/>
  <c r="E69" i="20" s="1"/>
  <c r="Q70" i="20"/>
  <c r="E70" i="20" s="1"/>
  <c r="Q71" i="20"/>
  <c r="E71" i="20" s="1"/>
  <c r="Q72" i="20"/>
  <c r="E72" i="20" s="1"/>
  <c r="Q73" i="20"/>
  <c r="E73" i="20" s="1"/>
  <c r="Q74" i="20"/>
  <c r="E74" i="20" s="1"/>
  <c r="Q75" i="20"/>
  <c r="E75" i="20" s="1"/>
  <c r="Q76" i="20"/>
  <c r="E76" i="20" s="1"/>
  <c r="Q59" i="20"/>
  <c r="E59" i="20" s="1"/>
  <c r="Q60" i="20"/>
  <c r="E60" i="20" s="1"/>
  <c r="Q61" i="20"/>
  <c r="E61" i="20" s="1"/>
  <c r="Q62" i="20"/>
  <c r="E62" i="20" s="1"/>
  <c r="Q63" i="20"/>
  <c r="E63" i="20" s="1"/>
  <c r="Q64" i="20"/>
  <c r="E64" i="20" s="1"/>
  <c r="Q65" i="20"/>
  <c r="E65" i="20" s="1"/>
  <c r="Q3" i="20"/>
  <c r="E3" i="20" s="1"/>
  <c r="Q4" i="20"/>
  <c r="E4" i="20" s="1"/>
  <c r="Q5" i="20"/>
  <c r="E5" i="20" s="1"/>
  <c r="Q6" i="20"/>
  <c r="E6" i="20" s="1"/>
  <c r="Q7" i="20"/>
  <c r="E7" i="20" s="1"/>
  <c r="Q8" i="20"/>
  <c r="E8" i="20" s="1"/>
  <c r="Q9" i="20"/>
  <c r="E9" i="20" s="1"/>
  <c r="Q10" i="20"/>
  <c r="Q11" i="20"/>
  <c r="E11" i="20" s="1"/>
  <c r="Q12" i="20"/>
  <c r="E12" i="20" s="1"/>
  <c r="Q13" i="20"/>
  <c r="E13" i="20" s="1"/>
  <c r="Q14" i="20"/>
  <c r="Q15" i="20"/>
  <c r="E15" i="20" s="1"/>
  <c r="Q16" i="20"/>
  <c r="E16" i="20" s="1"/>
  <c r="Q17" i="20"/>
  <c r="E17" i="20" s="1"/>
  <c r="Q18" i="20"/>
  <c r="Q19" i="20"/>
  <c r="E19" i="20" s="1"/>
  <c r="Q20" i="20"/>
  <c r="E20" i="20" s="1"/>
  <c r="Q21" i="20"/>
  <c r="E21" i="20" s="1"/>
  <c r="Q22" i="20"/>
  <c r="Q23" i="20"/>
  <c r="E23" i="20" s="1"/>
  <c r="Q24" i="20"/>
  <c r="E24" i="20" s="1"/>
  <c r="Q25" i="20"/>
  <c r="E25" i="20" s="1"/>
  <c r="Q26" i="20"/>
  <c r="Q27" i="20"/>
  <c r="E27" i="20" s="1"/>
  <c r="Q28" i="20"/>
  <c r="E28" i="20" s="1"/>
  <c r="Q29" i="20"/>
  <c r="E29" i="20" s="1"/>
  <c r="Q30" i="20"/>
  <c r="Q31" i="20"/>
  <c r="E31" i="20" s="1"/>
  <c r="Q32" i="20"/>
  <c r="E32" i="20" s="1"/>
  <c r="Q33" i="20"/>
  <c r="E33" i="20" s="1"/>
  <c r="Q34" i="20"/>
  <c r="Q35" i="20"/>
  <c r="E35" i="20" s="1"/>
  <c r="Q36" i="20"/>
  <c r="E36" i="20" s="1"/>
  <c r="Q37" i="20"/>
  <c r="E37" i="20" s="1"/>
  <c r="Q39" i="20"/>
  <c r="E39" i="20" s="1"/>
  <c r="Q40" i="20"/>
  <c r="E40" i="20" s="1"/>
  <c r="Q41" i="20"/>
  <c r="E41" i="20" s="1"/>
  <c r="Q42" i="20"/>
  <c r="Q43" i="20"/>
  <c r="E43" i="20" s="1"/>
  <c r="Q44" i="20"/>
  <c r="E44" i="20" s="1"/>
  <c r="Q45" i="20"/>
  <c r="E45" i="20" s="1"/>
  <c r="Q46" i="20"/>
  <c r="Q47" i="20"/>
  <c r="E47" i="20" s="1"/>
  <c r="Q48" i="20"/>
  <c r="E48" i="20" s="1"/>
  <c r="Q49" i="20"/>
  <c r="E49" i="20" s="1"/>
  <c r="Q50" i="20"/>
  <c r="E50" i="20" s="1"/>
  <c r="Q51" i="20"/>
  <c r="E51" i="20" s="1"/>
  <c r="Q52" i="20"/>
  <c r="E52" i="20" s="1"/>
  <c r="Q53" i="20"/>
  <c r="E53" i="20" s="1"/>
  <c r="Q54" i="20"/>
  <c r="Q55" i="20"/>
  <c r="Q56" i="20"/>
  <c r="E56" i="20" s="1"/>
  <c r="Q57" i="20"/>
  <c r="Q58" i="20"/>
  <c r="Q2" i="20"/>
  <c r="E2" i="20" s="1"/>
  <c r="K294" i="20"/>
  <c r="K293" i="20"/>
  <c r="K292" i="20"/>
  <c r="K291" i="20"/>
  <c r="K290" i="20"/>
  <c r="K289" i="20"/>
  <c r="K288" i="20"/>
  <c r="K287" i="20"/>
  <c r="K286" i="20"/>
  <c r="D56" i="20"/>
  <c r="D55" i="20"/>
  <c r="E55" i="20"/>
  <c r="D51" i="20"/>
  <c r="D48" i="20"/>
  <c r="D46" i="20"/>
  <c r="D39" i="20"/>
  <c r="D37" i="20"/>
  <c r="D28" i="20"/>
  <c r="D24" i="20"/>
  <c r="D21" i="20"/>
  <c r="D19" i="20"/>
  <c r="D12" i="20"/>
  <c r="D10" i="20"/>
  <c r="D2" i="20"/>
  <c r="K271" i="12"/>
  <c r="M271" i="12"/>
  <c r="K272" i="12"/>
  <c r="M272" i="12"/>
  <c r="K273" i="12"/>
  <c r="M273" i="12"/>
  <c r="K274" i="12"/>
  <c r="M274" i="12"/>
  <c r="K275" i="12"/>
  <c r="M275" i="12"/>
  <c r="K276" i="12"/>
  <c r="M276" i="12"/>
  <c r="K277" i="12"/>
  <c r="M277" i="12"/>
  <c r="K278" i="12"/>
  <c r="M278" i="12"/>
  <c r="K279" i="12"/>
  <c r="M279" i="12"/>
  <c r="K280" i="12"/>
  <c r="M280" i="12"/>
  <c r="K281" i="12"/>
  <c r="M281" i="12"/>
  <c r="K282" i="12"/>
  <c r="M282" i="12"/>
  <c r="K283" i="12"/>
  <c r="M283" i="12"/>
  <c r="K284" i="12"/>
  <c r="M284" i="12"/>
  <c r="K285" i="12"/>
  <c r="M285" i="12"/>
  <c r="K187" i="12"/>
  <c r="M187" i="12"/>
  <c r="K188" i="12"/>
  <c r="M188" i="12"/>
  <c r="K189" i="12"/>
  <c r="M189" i="12"/>
  <c r="K190" i="12"/>
  <c r="M190" i="12"/>
  <c r="K191" i="12"/>
  <c r="M191" i="12"/>
  <c r="K192" i="12"/>
  <c r="M192" i="12"/>
  <c r="K193" i="12"/>
  <c r="M193" i="12"/>
  <c r="K194" i="12"/>
  <c r="M194" i="12"/>
  <c r="K195" i="12"/>
  <c r="M195" i="12"/>
  <c r="K196" i="12"/>
  <c r="M196" i="12"/>
  <c r="K197" i="12"/>
  <c r="M197" i="12"/>
  <c r="K198" i="12"/>
  <c r="M198" i="12"/>
  <c r="K199" i="12"/>
  <c r="M199" i="12"/>
  <c r="K200" i="12"/>
  <c r="M200" i="12"/>
  <c r="K201" i="12"/>
  <c r="M201" i="12"/>
  <c r="K202" i="12"/>
  <c r="M202" i="12"/>
  <c r="K203" i="12"/>
  <c r="M203" i="12"/>
  <c r="K204" i="12"/>
  <c r="M204" i="12"/>
  <c r="K205" i="12"/>
  <c r="M205" i="12"/>
  <c r="K206" i="12"/>
  <c r="M206" i="12"/>
  <c r="K207" i="12"/>
  <c r="M207" i="12"/>
  <c r="K208" i="12"/>
  <c r="M208" i="12"/>
  <c r="K209" i="12"/>
  <c r="M209" i="12"/>
  <c r="K210" i="12"/>
  <c r="M210" i="12"/>
  <c r="K211" i="12"/>
  <c r="M211" i="12"/>
  <c r="K212" i="12"/>
  <c r="M212" i="12"/>
  <c r="K213" i="12"/>
  <c r="M213" i="12"/>
  <c r="K214" i="12"/>
  <c r="M214" i="12"/>
  <c r="K215" i="12"/>
  <c r="M215" i="12"/>
  <c r="K216" i="12"/>
  <c r="M216" i="12"/>
  <c r="K217" i="12"/>
  <c r="M217" i="12"/>
  <c r="K218" i="12"/>
  <c r="M218" i="12"/>
  <c r="K219" i="12"/>
  <c r="M219" i="12"/>
  <c r="K220" i="12"/>
  <c r="M220" i="12"/>
  <c r="K221" i="12"/>
  <c r="M221" i="12"/>
  <c r="K222" i="12"/>
  <c r="M222" i="12"/>
  <c r="K223" i="12"/>
  <c r="M223" i="12"/>
  <c r="K224" i="12"/>
  <c r="M224" i="12"/>
  <c r="K225" i="12"/>
  <c r="M225" i="12"/>
  <c r="K226" i="12"/>
  <c r="M226" i="12"/>
  <c r="K227" i="12"/>
  <c r="M227" i="12"/>
  <c r="K228" i="12"/>
  <c r="M228" i="12"/>
  <c r="K229" i="12"/>
  <c r="M229" i="12"/>
  <c r="K230" i="12"/>
  <c r="M230" i="12"/>
  <c r="K231" i="12"/>
  <c r="M231" i="12"/>
  <c r="K232" i="12"/>
  <c r="M232" i="12"/>
  <c r="K233" i="12"/>
  <c r="M233" i="12"/>
  <c r="K234" i="12"/>
  <c r="M234" i="12"/>
  <c r="K235" i="12"/>
  <c r="M235" i="12"/>
  <c r="K236" i="12"/>
  <c r="M236" i="12"/>
  <c r="K237" i="12"/>
  <c r="M237" i="12"/>
  <c r="K238" i="12"/>
  <c r="M238" i="12"/>
  <c r="K239" i="12"/>
  <c r="M239" i="12"/>
  <c r="K240" i="12"/>
  <c r="M240" i="12"/>
  <c r="K241" i="12"/>
  <c r="M241" i="12"/>
  <c r="K242" i="12"/>
  <c r="M242" i="12"/>
  <c r="K243" i="12"/>
  <c r="M243" i="12"/>
  <c r="K244" i="12"/>
  <c r="M244" i="12"/>
  <c r="K245" i="12"/>
  <c r="M245" i="12"/>
  <c r="K246" i="12"/>
  <c r="M246" i="12"/>
  <c r="K247" i="12"/>
  <c r="M247" i="12"/>
  <c r="K248" i="12"/>
  <c r="M248" i="12"/>
  <c r="K249" i="12"/>
  <c r="M249" i="12"/>
  <c r="K250" i="12"/>
  <c r="M250" i="12"/>
  <c r="K251" i="12"/>
  <c r="M251" i="12"/>
  <c r="K252" i="12"/>
  <c r="M252" i="12"/>
  <c r="K253" i="12"/>
  <c r="M253" i="12"/>
  <c r="K254" i="12"/>
  <c r="M254" i="12"/>
  <c r="K255" i="12"/>
  <c r="M255" i="12"/>
  <c r="K256" i="12"/>
  <c r="M256" i="12"/>
  <c r="K257" i="12"/>
  <c r="M257" i="12"/>
  <c r="K258" i="12"/>
  <c r="M258" i="12"/>
  <c r="K259" i="12"/>
  <c r="M259" i="12"/>
  <c r="K260" i="12"/>
  <c r="M260" i="12"/>
  <c r="K261" i="12"/>
  <c r="M261" i="12"/>
  <c r="K262" i="12"/>
  <c r="M262" i="12"/>
  <c r="K263" i="12"/>
  <c r="M263" i="12"/>
  <c r="K264" i="12"/>
  <c r="M264" i="12"/>
  <c r="K265" i="12"/>
  <c r="M265" i="12"/>
  <c r="K266" i="12"/>
  <c r="M266" i="12"/>
  <c r="K267" i="12"/>
  <c r="M267" i="12"/>
  <c r="K268" i="12"/>
  <c r="M268" i="12"/>
  <c r="K269" i="12"/>
  <c r="M269" i="12"/>
  <c r="K270" i="12"/>
  <c r="M270" i="12"/>
  <c r="M186" i="12"/>
  <c r="K186" i="12"/>
  <c r="AK7" i="4"/>
  <c r="S7" i="4" s="1"/>
  <c r="D103" i="12"/>
  <c r="D105" i="12"/>
  <c r="D137" i="12"/>
  <c r="Q86" i="12"/>
  <c r="D86" i="12"/>
  <c r="Q87" i="12"/>
  <c r="D87" i="12"/>
  <c r="Q88" i="12"/>
  <c r="D88" i="12"/>
  <c r="Q89" i="12"/>
  <c r="D89" i="12"/>
  <c r="Q90" i="12"/>
  <c r="D90" i="12"/>
  <c r="Q91" i="12"/>
  <c r="D91" i="12"/>
  <c r="Q92" i="12"/>
  <c r="D92" i="12"/>
  <c r="Q93" i="12"/>
  <c r="D93" i="12"/>
  <c r="Q94" i="12"/>
  <c r="D94" i="12"/>
  <c r="Q95" i="12"/>
  <c r="D95" i="12"/>
  <c r="Q96" i="12"/>
  <c r="D96" i="12"/>
  <c r="Q97" i="12"/>
  <c r="D97" i="12"/>
  <c r="Q98" i="12"/>
  <c r="D98" i="12"/>
  <c r="Q99" i="12"/>
  <c r="D99" i="12"/>
  <c r="Q100" i="12"/>
  <c r="D100" i="12"/>
  <c r="Q101" i="12"/>
  <c r="D101" i="12"/>
  <c r="Q102" i="12"/>
  <c r="D102" i="12"/>
  <c r="Q103" i="12"/>
  <c r="Q104" i="12"/>
  <c r="T104" i="12" s="1"/>
  <c r="E104" i="12" s="1"/>
  <c r="D104" i="12"/>
  <c r="Q105" i="12"/>
  <c r="Q106" i="12"/>
  <c r="D106" i="12"/>
  <c r="Q107" i="12"/>
  <c r="D107" i="12"/>
  <c r="Q108" i="12"/>
  <c r="D108" i="12"/>
  <c r="Q109" i="12"/>
  <c r="D109" i="12"/>
  <c r="Q110" i="12"/>
  <c r="D110" i="12"/>
  <c r="Q111" i="12"/>
  <c r="D111" i="12"/>
  <c r="Q112" i="12"/>
  <c r="D112" i="12"/>
  <c r="Q113" i="12"/>
  <c r="T113" i="12" s="1"/>
  <c r="D113" i="12"/>
  <c r="E113" i="12"/>
  <c r="Q114" i="12"/>
  <c r="D114" i="12"/>
  <c r="Q115" i="12"/>
  <c r="D115" i="12"/>
  <c r="Q116" i="12"/>
  <c r="T116" i="12" s="1"/>
  <c r="E116" i="12" s="1"/>
  <c r="D116" i="12"/>
  <c r="Q117" i="12"/>
  <c r="D117" i="12"/>
  <c r="Q118" i="12"/>
  <c r="D118" i="12"/>
  <c r="Q119" i="12"/>
  <c r="D119" i="12"/>
  <c r="Q120" i="12"/>
  <c r="D120" i="12"/>
  <c r="Q121" i="12"/>
  <c r="D121" i="12"/>
  <c r="Q122" i="12"/>
  <c r="D122" i="12"/>
  <c r="Q123" i="12"/>
  <c r="D123" i="12"/>
  <c r="Q124" i="12"/>
  <c r="D124" i="12"/>
  <c r="Q125" i="12"/>
  <c r="D125" i="12"/>
  <c r="Q126" i="12"/>
  <c r="D126" i="12"/>
  <c r="Q127" i="12"/>
  <c r="D127" i="12"/>
  <c r="Q128" i="12"/>
  <c r="D128" i="12"/>
  <c r="Q129" i="12"/>
  <c r="D129" i="12"/>
  <c r="Q130" i="12"/>
  <c r="D130" i="12"/>
  <c r="Q131" i="12"/>
  <c r="D131" i="12"/>
  <c r="Q132" i="12"/>
  <c r="D132" i="12"/>
  <c r="Q133" i="12"/>
  <c r="D133" i="12"/>
  <c r="Q134" i="12"/>
  <c r="D134" i="12"/>
  <c r="Q135" i="12"/>
  <c r="D135" i="12"/>
  <c r="Q136" i="12"/>
  <c r="D136" i="12"/>
  <c r="Q137" i="12"/>
  <c r="Q138" i="12"/>
  <c r="T138" i="12" s="1"/>
  <c r="E138" i="12" s="1"/>
  <c r="D138" i="12"/>
  <c r="Q139" i="12"/>
  <c r="D139" i="12"/>
  <c r="Q140" i="12"/>
  <c r="D140" i="12"/>
  <c r="Q141" i="12"/>
  <c r="D141" i="12"/>
  <c r="Q142" i="12"/>
  <c r="D142" i="12"/>
  <c r="Q143" i="12"/>
  <c r="D143" i="12"/>
  <c r="Q144" i="12"/>
  <c r="D144" i="12"/>
  <c r="Q145" i="12"/>
  <c r="D145" i="12"/>
  <c r="Q146" i="12"/>
  <c r="D146" i="12"/>
  <c r="Q147" i="12"/>
  <c r="D147" i="12"/>
  <c r="Q148" i="12"/>
  <c r="D148" i="12"/>
  <c r="Q149" i="12"/>
  <c r="D149" i="12"/>
  <c r="Q150" i="12"/>
  <c r="T150" i="12" s="1"/>
  <c r="E150" i="12" s="1"/>
  <c r="D150" i="12"/>
  <c r="Q151" i="12"/>
  <c r="D151" i="12"/>
  <c r="Q152" i="12"/>
  <c r="D152" i="12"/>
  <c r="Q153" i="12"/>
  <c r="T153" i="12" s="1"/>
  <c r="E153" i="12" s="1"/>
  <c r="D153" i="12"/>
  <c r="Q154" i="12"/>
  <c r="D154" i="12"/>
  <c r="Q155" i="12"/>
  <c r="D155" i="12"/>
  <c r="Q156" i="12"/>
  <c r="D156" i="12"/>
  <c r="Q157" i="12"/>
  <c r="D157" i="12"/>
  <c r="Q158" i="12"/>
  <c r="D158" i="12"/>
  <c r="Q159" i="12"/>
  <c r="D159" i="12"/>
  <c r="Q160" i="12"/>
  <c r="D160" i="12"/>
  <c r="Q161" i="12"/>
  <c r="D161" i="12"/>
  <c r="Q162" i="12"/>
  <c r="D162" i="12"/>
  <c r="Q163" i="12"/>
  <c r="D163" i="12"/>
  <c r="Q164" i="12"/>
  <c r="D164" i="12"/>
  <c r="Q165" i="12"/>
  <c r="D165" i="12"/>
  <c r="Q166" i="12"/>
  <c r="D166" i="12"/>
  <c r="Q167" i="12"/>
  <c r="D167" i="12"/>
  <c r="Q168" i="12"/>
  <c r="D168" i="12"/>
  <c r="Q169" i="12"/>
  <c r="D169" i="12"/>
  <c r="Q170" i="12"/>
  <c r="T170" i="12" s="1"/>
  <c r="E170" i="12" s="1"/>
  <c r="D170" i="12"/>
  <c r="Q171" i="12"/>
  <c r="D171" i="12"/>
  <c r="Q172" i="12"/>
  <c r="D172" i="12"/>
  <c r="Q173" i="12"/>
  <c r="D173" i="12"/>
  <c r="Q174" i="12"/>
  <c r="D174" i="12"/>
  <c r="Q175" i="12"/>
  <c r="D175" i="12"/>
  <c r="Q176" i="12"/>
  <c r="T176" i="12" s="1"/>
  <c r="E176" i="12" s="1"/>
  <c r="D176" i="12"/>
  <c r="Q177" i="12"/>
  <c r="D177" i="12"/>
  <c r="Q178" i="12"/>
  <c r="D178" i="12"/>
  <c r="Q179" i="12"/>
  <c r="D179" i="12"/>
  <c r="Q180" i="12"/>
  <c r="D180" i="12"/>
  <c r="Q181" i="12"/>
  <c r="D181" i="12"/>
  <c r="Q182" i="12"/>
  <c r="D182" i="12"/>
  <c r="Q183" i="12"/>
  <c r="D183" i="12"/>
  <c r="Q184" i="12"/>
  <c r="D184" i="12"/>
  <c r="D85" i="12"/>
  <c r="Q85"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T72" i="12" s="1"/>
  <c r="E72" i="12" s="1"/>
  <c r="Q73" i="12"/>
  <c r="Q74" i="12"/>
  <c r="Q75" i="12"/>
  <c r="Q76" i="12"/>
  <c r="Q77" i="12"/>
  <c r="Q78" i="12"/>
  <c r="Q79" i="12"/>
  <c r="Q80" i="12"/>
  <c r="T80" i="12" s="1"/>
  <c r="E80" i="12" s="1"/>
  <c r="Q81" i="12"/>
  <c r="Q82" i="12"/>
  <c r="Q83" i="12"/>
  <c r="Q39" i="12"/>
  <c r="T39" i="12" s="1"/>
  <c r="E39" i="12" s="1"/>
  <c r="D5" i="12"/>
  <c r="D7" i="12"/>
  <c r="D15" i="12"/>
  <c r="D23" i="12"/>
  <c r="D31" i="12"/>
  <c r="D3" i="12"/>
  <c r="D4" i="12"/>
  <c r="D6" i="12"/>
  <c r="D8" i="12"/>
  <c r="D9" i="12"/>
  <c r="D10" i="12"/>
  <c r="D11" i="12"/>
  <c r="D12" i="12"/>
  <c r="D13" i="12"/>
  <c r="D14" i="12"/>
  <c r="D16" i="12"/>
  <c r="D17" i="12"/>
  <c r="D18" i="12"/>
  <c r="D19" i="12"/>
  <c r="D20" i="12"/>
  <c r="D21" i="12"/>
  <c r="D22" i="12"/>
  <c r="D24" i="12"/>
  <c r="D25" i="12"/>
  <c r="D26" i="12"/>
  <c r="D27" i="12"/>
  <c r="D28" i="12"/>
  <c r="D29" i="12"/>
  <c r="D30" i="12"/>
  <c r="D32" i="12"/>
  <c r="D33" i="12"/>
  <c r="D34" i="12"/>
  <c r="D35" i="12"/>
  <c r="D36" i="12"/>
  <c r="D37" i="12"/>
  <c r="D2" i="12"/>
  <c r="Q3" i="12"/>
  <c r="Q4" i="12"/>
  <c r="Q5" i="12"/>
  <c r="Q6" i="12"/>
  <c r="Q7" i="12"/>
  <c r="Q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2" i="12"/>
  <c r="AN453" i="18" l="1"/>
  <c r="T453" i="18" s="1"/>
  <c r="X453" i="18" s="1"/>
  <c r="E453" i="18" s="1"/>
  <c r="AN472" i="18"/>
  <c r="T472" i="18" s="1"/>
  <c r="X472" i="18" s="1"/>
  <c r="E472" i="18" s="1"/>
  <c r="AN454" i="18"/>
  <c r="T454" i="18" s="1"/>
  <c r="X454" i="18" s="1"/>
  <c r="E454" i="18" s="1"/>
  <c r="K470" i="18"/>
  <c r="W470" i="18" s="1"/>
  <c r="D470" i="18" s="1"/>
  <c r="AJ471" i="18"/>
  <c r="K471" i="18" s="1"/>
  <c r="W471" i="18" s="1"/>
  <c r="D471" i="18" s="1"/>
  <c r="I471" i="18" s="1"/>
  <c r="K455" i="18"/>
  <c r="W455" i="18" s="1"/>
  <c r="D455" i="18" s="1"/>
  <c r="K463" i="18"/>
  <c r="W463" i="18" s="1"/>
  <c r="D463" i="18" s="1"/>
  <c r="K466" i="18"/>
  <c r="W466" i="18" s="1"/>
  <c r="D466" i="18" s="1"/>
  <c r="K451" i="18"/>
  <c r="W451" i="18" s="1"/>
  <c r="D451" i="18" s="1"/>
  <c r="K453" i="18"/>
  <c r="W453" i="18" s="1"/>
  <c r="D453" i="18" s="1"/>
  <c r="I453" i="18" s="1"/>
  <c r="AN470" i="18"/>
  <c r="T470" i="18" s="1"/>
  <c r="X470" i="18" s="1"/>
  <c r="E470" i="18" s="1"/>
  <c r="K467" i="18"/>
  <c r="W467" i="18" s="1"/>
  <c r="D467" i="18" s="1"/>
  <c r="K473" i="18"/>
  <c r="W473" i="18" s="1"/>
  <c r="D473" i="18" s="1"/>
  <c r="I473" i="18" s="1"/>
  <c r="AN464" i="18"/>
  <c r="T464" i="18" s="1"/>
  <c r="X464" i="18" s="1"/>
  <c r="E464" i="18" s="1"/>
  <c r="AJ460" i="18"/>
  <c r="K460" i="18" s="1"/>
  <c r="W460" i="18" s="1"/>
  <c r="D460" i="18" s="1"/>
  <c r="I460" i="18" s="1"/>
  <c r="AJ452" i="18"/>
  <c r="K452" i="18" s="1"/>
  <c r="W452" i="18" s="1"/>
  <c r="D452" i="18" s="1"/>
  <c r="I452" i="18" s="1"/>
  <c r="K468" i="18"/>
  <c r="W468" i="18" s="1"/>
  <c r="D468" i="18" s="1"/>
  <c r="I468" i="18" s="1"/>
  <c r="K472" i="18"/>
  <c r="W472" i="18" s="1"/>
  <c r="D472" i="18" s="1"/>
  <c r="I472" i="18" s="1"/>
  <c r="K459" i="18"/>
  <c r="W459" i="18" s="1"/>
  <c r="D459" i="18" s="1"/>
  <c r="I459" i="18" s="1"/>
  <c r="I466" i="18"/>
  <c r="K462" i="18"/>
  <c r="W462" i="18" s="1"/>
  <c r="D462" i="18" s="1"/>
  <c r="I462" i="18" s="1"/>
  <c r="K458" i="18"/>
  <c r="W458" i="18" s="1"/>
  <c r="D458" i="18" s="1"/>
  <c r="AN458" i="18"/>
  <c r="T458" i="18" s="1"/>
  <c r="X458" i="18" s="1"/>
  <c r="E458" i="18" s="1"/>
  <c r="K450" i="18"/>
  <c r="W450" i="18" s="1"/>
  <c r="D450" i="18" s="1"/>
  <c r="I450" i="18" s="1"/>
  <c r="K456" i="18"/>
  <c r="W456" i="18" s="1"/>
  <c r="D456" i="18" s="1"/>
  <c r="K464" i="18"/>
  <c r="W464" i="18" s="1"/>
  <c r="D464" i="18" s="1"/>
  <c r="I464" i="18" s="1"/>
  <c r="I454" i="18"/>
  <c r="K461" i="18"/>
  <c r="W461" i="18" s="1"/>
  <c r="D461" i="18" s="1"/>
  <c r="AN455" i="18"/>
  <c r="T455" i="18" s="1"/>
  <c r="X455" i="18" s="1"/>
  <c r="E455" i="18" s="1"/>
  <c r="I455" i="18" s="1"/>
  <c r="AN463" i="18"/>
  <c r="T463" i="18" s="1"/>
  <c r="X463" i="18" s="1"/>
  <c r="E463" i="18" s="1"/>
  <c r="I463" i="18" s="1"/>
  <c r="AJ465" i="18"/>
  <c r="K465" i="18" s="1"/>
  <c r="W465" i="18" s="1"/>
  <c r="D465" i="18" s="1"/>
  <c r="I465" i="18" s="1"/>
  <c r="AJ426" i="18"/>
  <c r="K426" i="18" s="1"/>
  <c r="W426" i="18" s="1"/>
  <c r="D426" i="18" s="1"/>
  <c r="I426" i="18" s="1"/>
  <c r="AJ469" i="18"/>
  <c r="K469" i="18" s="1"/>
  <c r="W469" i="18" s="1"/>
  <c r="D469" i="18" s="1"/>
  <c r="I469" i="18" s="1"/>
  <c r="AN461" i="18"/>
  <c r="T461" i="18" s="1"/>
  <c r="X461" i="18" s="1"/>
  <c r="E461" i="18" s="1"/>
  <c r="AN451" i="18"/>
  <c r="T451" i="18" s="1"/>
  <c r="X451" i="18" s="1"/>
  <c r="E451" i="18" s="1"/>
  <c r="AN467" i="18"/>
  <c r="T467" i="18" s="1"/>
  <c r="X467" i="18" s="1"/>
  <c r="E467" i="18" s="1"/>
  <c r="AN456" i="18"/>
  <c r="T456" i="18" s="1"/>
  <c r="X456" i="18" s="1"/>
  <c r="E456" i="18" s="1"/>
  <c r="AJ433" i="18"/>
  <c r="AJ457" i="18"/>
  <c r="K457" i="18" s="1"/>
  <c r="W457" i="18" s="1"/>
  <c r="D457" i="18" s="1"/>
  <c r="I457" i="18" s="1"/>
  <c r="AJ440" i="18"/>
  <c r="K440" i="18" s="1"/>
  <c r="W440" i="18" s="1"/>
  <c r="D440" i="18" s="1"/>
  <c r="I440" i="18" s="1"/>
  <c r="AJ430" i="18"/>
  <c r="K430" i="18" s="1"/>
  <c r="W430" i="18" s="1"/>
  <c r="D430" i="18" s="1"/>
  <c r="I430" i="18" s="1"/>
  <c r="AJ443" i="18"/>
  <c r="K443" i="18" s="1"/>
  <c r="W443" i="18" s="1"/>
  <c r="D443" i="18" s="1"/>
  <c r="I443" i="18" s="1"/>
  <c r="K449" i="18"/>
  <c r="AJ447" i="18"/>
  <c r="K447" i="18" s="1"/>
  <c r="W447" i="18" s="1"/>
  <c r="D447" i="18" s="1"/>
  <c r="I447" i="18" s="1"/>
  <c r="AJ437" i="18"/>
  <c r="K437" i="18" s="1"/>
  <c r="W437" i="18" s="1"/>
  <c r="D437" i="18" s="1"/>
  <c r="I437" i="18" s="1"/>
  <c r="AJ435" i="18"/>
  <c r="K435" i="18" s="1"/>
  <c r="W435" i="18" s="1"/>
  <c r="D435" i="18" s="1"/>
  <c r="I435" i="18" s="1"/>
  <c r="AJ429" i="18"/>
  <c r="K429" i="18" s="1"/>
  <c r="W429" i="18" s="1"/>
  <c r="D429" i="18" s="1"/>
  <c r="I429" i="18" s="1"/>
  <c r="AJ445" i="18"/>
  <c r="K445" i="18" s="1"/>
  <c r="W445" i="18" s="1"/>
  <c r="D445" i="18" s="1"/>
  <c r="I445" i="18" s="1"/>
  <c r="AJ431" i="18"/>
  <c r="K431" i="18" s="1"/>
  <c r="W431" i="18" s="1"/>
  <c r="D431" i="18" s="1"/>
  <c r="I431" i="18" s="1"/>
  <c r="AJ427" i="18"/>
  <c r="K427" i="18" s="1"/>
  <c r="W427" i="18" s="1"/>
  <c r="D427" i="18" s="1"/>
  <c r="I427" i="18" s="1"/>
  <c r="AJ439" i="18"/>
  <c r="K439" i="18" s="1"/>
  <c r="W439" i="18" s="1"/>
  <c r="D439" i="18" s="1"/>
  <c r="I439" i="18" s="1"/>
  <c r="AN449" i="18"/>
  <c r="T449" i="18" s="1"/>
  <c r="X449" i="18" s="1"/>
  <c r="E449" i="18" s="1"/>
  <c r="AJ434" i="18"/>
  <c r="K434" i="18" s="1"/>
  <c r="W434" i="18" s="1"/>
  <c r="D434" i="18" s="1"/>
  <c r="I434" i="18" s="1"/>
  <c r="AJ448" i="18"/>
  <c r="K448" i="18" s="1"/>
  <c r="W448" i="18" s="1"/>
  <c r="D448" i="18" s="1"/>
  <c r="I448" i="18" s="1"/>
  <c r="K441" i="18"/>
  <c r="W441" i="18" s="1"/>
  <c r="D441" i="18" s="1"/>
  <c r="I441" i="18" s="1"/>
  <c r="AJ444" i="18"/>
  <c r="K444" i="18" s="1"/>
  <c r="W444" i="18" s="1"/>
  <c r="D444" i="18" s="1"/>
  <c r="I444" i="18" s="1"/>
  <c r="AJ446" i="18"/>
  <c r="K446" i="18" s="1"/>
  <c r="W446" i="18" s="1"/>
  <c r="D446" i="18" s="1"/>
  <c r="I446" i="18" s="1"/>
  <c r="K433" i="18"/>
  <c r="W433" i="18" s="1"/>
  <c r="D433" i="18" s="1"/>
  <c r="I433" i="18" s="1"/>
  <c r="AJ428" i="18"/>
  <c r="K428" i="18" s="1"/>
  <c r="W428" i="18" s="1"/>
  <c r="D428" i="18" s="1"/>
  <c r="I428" i="18" s="1"/>
  <c r="AJ432" i="18"/>
  <c r="K432" i="18" s="1"/>
  <c r="W432" i="18" s="1"/>
  <c r="D432" i="18" s="1"/>
  <c r="I432" i="18" s="1"/>
  <c r="AJ436" i="18"/>
  <c r="K436" i="18" s="1"/>
  <c r="W436" i="18" s="1"/>
  <c r="D436" i="18" s="1"/>
  <c r="I436" i="18" s="1"/>
  <c r="AJ442" i="18"/>
  <c r="K442" i="18" s="1"/>
  <c r="W442" i="18" s="1"/>
  <c r="D442" i="18" s="1"/>
  <c r="I442" i="18" s="1"/>
  <c r="AJ438" i="18"/>
  <c r="K438" i="18" s="1"/>
  <c r="W438" i="18" s="1"/>
  <c r="D438" i="18" s="1"/>
  <c r="I438" i="18" s="1"/>
  <c r="BD137" i="1"/>
  <c r="AP131" i="1"/>
  <c r="BA131" i="1" s="1"/>
  <c r="P131" i="1" s="1"/>
  <c r="BE137" i="1"/>
  <c r="AP153" i="1"/>
  <c r="BA153" i="1" s="1"/>
  <c r="P153" i="1" s="1"/>
  <c r="Q138" i="1"/>
  <c r="AP133" i="1"/>
  <c r="BA133" i="1" s="1"/>
  <c r="P133" i="1" s="1"/>
  <c r="U30" i="1"/>
  <c r="Q133" i="1"/>
  <c r="BE136" i="1"/>
  <c r="BE133" i="1"/>
  <c r="BD133" i="1"/>
  <c r="AA68" i="1"/>
  <c r="AB68" i="1" s="1"/>
  <c r="Y32" i="1"/>
  <c r="AQ32" i="1" s="1"/>
  <c r="U68" i="1"/>
  <c r="CE68" i="1" s="1"/>
  <c r="E68" i="1" s="1"/>
  <c r="Q131" i="1"/>
  <c r="BG136" i="1"/>
  <c r="V46" i="1"/>
  <c r="U38" i="1"/>
  <c r="AA60" i="1"/>
  <c r="AB60" i="1" s="1"/>
  <c r="AB61" i="1" s="1"/>
  <c r="U60" i="1"/>
  <c r="CE60" i="1" s="1"/>
  <c r="E60" i="1" s="1"/>
  <c r="Q132" i="1"/>
  <c r="BD136" i="1"/>
  <c r="AP135" i="1"/>
  <c r="BD135" i="1"/>
  <c r="Q153" i="1"/>
  <c r="AP138" i="1"/>
  <c r="BA138" i="1" s="1"/>
  <c r="P138" i="1" s="1"/>
  <c r="BA135" i="1"/>
  <c r="P135" i="1" s="1"/>
  <c r="BF138" i="1"/>
  <c r="BG114" i="1"/>
  <c r="U32" i="1"/>
  <c r="BG150" i="1"/>
  <c r="U46" i="1"/>
  <c r="V100" i="1"/>
  <c r="BE132" i="1"/>
  <c r="Q141" i="1"/>
  <c r="U100" i="1"/>
  <c r="BD132" i="1"/>
  <c r="BA141" i="1"/>
  <c r="P141" i="1" s="1"/>
  <c r="Q148" i="1"/>
  <c r="Q149" i="1"/>
  <c r="BG124" i="1"/>
  <c r="V38" i="1"/>
  <c r="BF144" i="1"/>
  <c r="AA30" i="1"/>
  <c r="AB30" i="1" s="1"/>
  <c r="AB31" i="1" s="1"/>
  <c r="U36" i="1"/>
  <c r="AP149" i="1"/>
  <c r="BA149" i="1" s="1"/>
  <c r="P149" i="1" s="1"/>
  <c r="BG128" i="1"/>
  <c r="BG146" i="1"/>
  <c r="BG152" i="1"/>
  <c r="Q135" i="1"/>
  <c r="BE134" i="1"/>
  <c r="BE131" i="1"/>
  <c r="BC135" i="1"/>
  <c r="BD134" i="1"/>
  <c r="BD131" i="1"/>
  <c r="AP145" i="1"/>
  <c r="BA145" i="1" s="1"/>
  <c r="P145" i="1" s="1"/>
  <c r="BF134" i="1"/>
  <c r="V36" i="1"/>
  <c r="AP137" i="1"/>
  <c r="BA137" i="1" s="1"/>
  <c r="P137" i="1" s="1"/>
  <c r="BF140" i="1"/>
  <c r="BG148" i="1"/>
  <c r="AP152" i="1"/>
  <c r="BA152" i="1" s="1"/>
  <c r="P152" i="1" s="1"/>
  <c r="Q137" i="1"/>
  <c r="Q152" i="1"/>
  <c r="Q145" i="1"/>
  <c r="AP132" i="1"/>
  <c r="BA132" i="1" s="1"/>
  <c r="P132" i="1" s="1"/>
  <c r="AP148" i="1"/>
  <c r="BA148" i="1" s="1"/>
  <c r="P148" i="1" s="1"/>
  <c r="BF142" i="1"/>
  <c r="BF135" i="1"/>
  <c r="BG135" i="1"/>
  <c r="BF132" i="1"/>
  <c r="BG132" i="1"/>
  <c r="BF131" i="1"/>
  <c r="BG131" i="1"/>
  <c r="AQ136" i="1"/>
  <c r="AP136" i="1"/>
  <c r="AQ143" i="1"/>
  <c r="AP143" i="1"/>
  <c r="BF137" i="1"/>
  <c r="BG137" i="1"/>
  <c r="AQ134" i="1"/>
  <c r="AP134" i="1"/>
  <c r="AA76" i="1"/>
  <c r="V76" i="1"/>
  <c r="U76" i="1"/>
  <c r="BD149" i="1"/>
  <c r="BC149" i="1"/>
  <c r="BE149" i="1"/>
  <c r="BG143" i="1"/>
  <c r="BF143" i="1"/>
  <c r="R32" i="1"/>
  <c r="BD138" i="1"/>
  <c r="BC138" i="1"/>
  <c r="BE138" i="1"/>
  <c r="BD141" i="1"/>
  <c r="BE141" i="1"/>
  <c r="BC141" i="1"/>
  <c r="BF149" i="1"/>
  <c r="BG149" i="1"/>
  <c r="AQ147" i="1"/>
  <c r="AP147" i="1"/>
  <c r="AQ151" i="1"/>
  <c r="AP151" i="1"/>
  <c r="BF147" i="1"/>
  <c r="BG147" i="1"/>
  <c r="BD150" i="1"/>
  <c r="BC150" i="1"/>
  <c r="BE150" i="1"/>
  <c r="Q147" i="1"/>
  <c r="BD140" i="1"/>
  <c r="BE140" i="1"/>
  <c r="BC140" i="1"/>
  <c r="AQ140" i="1"/>
  <c r="AP140" i="1"/>
  <c r="BD143" i="1"/>
  <c r="BE143" i="1"/>
  <c r="BC143" i="1"/>
  <c r="AQ139" i="1"/>
  <c r="AP139" i="1"/>
  <c r="BF153" i="1"/>
  <c r="BG153" i="1"/>
  <c r="AA32" i="1"/>
  <c r="AB32" i="1" s="1"/>
  <c r="AB33" i="1" s="1"/>
  <c r="Q139" i="1"/>
  <c r="BD144" i="1"/>
  <c r="BE144" i="1"/>
  <c r="BC144" i="1"/>
  <c r="BD139" i="1"/>
  <c r="BE139" i="1"/>
  <c r="BC139" i="1"/>
  <c r="AQ144" i="1"/>
  <c r="AP144" i="1"/>
  <c r="BF145" i="1"/>
  <c r="BG145" i="1"/>
  <c r="AQ150" i="1"/>
  <c r="AP150" i="1"/>
  <c r="BD152" i="1"/>
  <c r="BC152" i="1"/>
  <c r="BE152" i="1"/>
  <c r="Y30" i="1"/>
  <c r="AQ30" i="1" s="1"/>
  <c r="R30" i="1"/>
  <c r="BG141" i="1"/>
  <c r="BF141" i="1"/>
  <c r="BF151" i="1"/>
  <c r="BG151" i="1"/>
  <c r="BD151" i="1"/>
  <c r="BE151" i="1"/>
  <c r="BC151" i="1"/>
  <c r="BD145" i="1"/>
  <c r="BC145" i="1"/>
  <c r="BE145" i="1"/>
  <c r="BD153" i="1"/>
  <c r="BC153" i="1"/>
  <c r="BE153" i="1"/>
  <c r="BD146" i="1"/>
  <c r="BC146" i="1"/>
  <c r="BE146" i="1"/>
  <c r="BD142" i="1"/>
  <c r="BE142" i="1"/>
  <c r="BC142" i="1"/>
  <c r="AQ142" i="1"/>
  <c r="AP142" i="1"/>
  <c r="BF139" i="1"/>
  <c r="BG139" i="1"/>
  <c r="AQ146" i="1"/>
  <c r="AP146" i="1"/>
  <c r="BD148" i="1"/>
  <c r="BC148" i="1"/>
  <c r="BE148" i="1"/>
  <c r="Q142" i="1"/>
  <c r="Q150" i="1"/>
  <c r="BD147" i="1"/>
  <c r="BE147" i="1"/>
  <c r="BC147" i="1"/>
  <c r="V88" i="1"/>
  <c r="V56" i="1"/>
  <c r="U56" i="1"/>
  <c r="U88" i="1"/>
  <c r="V40" i="1"/>
  <c r="U40" i="1"/>
  <c r="V66" i="1"/>
  <c r="U66" i="1"/>
  <c r="AA66" i="1"/>
  <c r="V80" i="1"/>
  <c r="U80" i="1"/>
  <c r="AA80" i="1"/>
  <c r="U72" i="1"/>
  <c r="V72" i="1"/>
  <c r="AA72" i="1"/>
  <c r="U48" i="1"/>
  <c r="V48" i="1"/>
  <c r="AA48" i="1"/>
  <c r="AB70" i="1"/>
  <c r="AB71" i="1" s="1"/>
  <c r="V90" i="1"/>
  <c r="U90" i="1"/>
  <c r="V96" i="1"/>
  <c r="U96" i="1"/>
  <c r="AA96" i="1"/>
  <c r="V82" i="1"/>
  <c r="U82" i="1"/>
  <c r="U86" i="1"/>
  <c r="V86" i="1"/>
  <c r="AA86" i="1"/>
  <c r="V62" i="1"/>
  <c r="U62" i="1"/>
  <c r="AA62" i="1"/>
  <c r="V34" i="1"/>
  <c r="U34" i="1"/>
  <c r="AQ34" i="1"/>
  <c r="AQ36" i="1"/>
  <c r="AQ40" i="1"/>
  <c r="AS35" i="1"/>
  <c r="AB36" i="1"/>
  <c r="AB37" i="1" s="1"/>
  <c r="R44" i="1"/>
  <c r="Y44" i="1"/>
  <c r="AA44" i="1"/>
  <c r="S44" i="1"/>
  <c r="AS49" i="1"/>
  <c r="AQ62" i="1"/>
  <c r="AQ52" i="1"/>
  <c r="AS51" i="1"/>
  <c r="V58" i="1"/>
  <c r="U58" i="1"/>
  <c r="V74" i="1"/>
  <c r="U74" i="1"/>
  <c r="AQ84" i="1"/>
  <c r="AS75" i="1"/>
  <c r="AB78" i="1"/>
  <c r="AB79" i="1" s="1"/>
  <c r="AQ70" i="1"/>
  <c r="AQ88" i="1"/>
  <c r="AB94" i="1"/>
  <c r="AB95" i="1" s="1"/>
  <c r="U92" i="1"/>
  <c r="V92" i="1"/>
  <c r="R98" i="1"/>
  <c r="Y98" i="1"/>
  <c r="AA98" i="1"/>
  <c r="S98" i="1"/>
  <c r="AB40" i="1"/>
  <c r="AB41" i="1" s="1"/>
  <c r="U50" i="1"/>
  <c r="V50" i="1"/>
  <c r="AS33" i="1"/>
  <c r="U52" i="1"/>
  <c r="V52" i="1"/>
  <c r="AA58" i="1"/>
  <c r="AB46" i="1"/>
  <c r="R42" i="1"/>
  <c r="Y42" i="1"/>
  <c r="AA42" i="1"/>
  <c r="S42" i="1"/>
  <c r="R74" i="1"/>
  <c r="Y74" i="1"/>
  <c r="AA74" i="1"/>
  <c r="S74" i="1"/>
  <c r="U84" i="1"/>
  <c r="V84" i="1"/>
  <c r="R90" i="1"/>
  <c r="Y90" i="1"/>
  <c r="AA90" i="1"/>
  <c r="S90" i="1"/>
  <c r="AS53" i="1"/>
  <c r="P62" i="1"/>
  <c r="CC62" i="1" s="1"/>
  <c r="Z63" i="1"/>
  <c r="R82" i="1"/>
  <c r="Y82" i="1"/>
  <c r="S82" i="1"/>
  <c r="AA82" i="1"/>
  <c r="Z93" i="1"/>
  <c r="P92" i="1"/>
  <c r="CC92" i="1" s="1"/>
  <c r="AA92" i="1"/>
  <c r="AQ96" i="1"/>
  <c r="AS91" i="1"/>
  <c r="V64" i="1"/>
  <c r="U64" i="1"/>
  <c r="AA34" i="1"/>
  <c r="AQ38" i="1"/>
  <c r="AS37" i="1"/>
  <c r="V54" i="1"/>
  <c r="U54" i="1"/>
  <c r="AA50" i="1"/>
  <c r="R56" i="1"/>
  <c r="Y56" i="1"/>
  <c r="AA56" i="1"/>
  <c r="S56" i="1"/>
  <c r="AS47" i="1"/>
  <c r="AQ46" i="1"/>
  <c r="U42" i="1"/>
  <c r="V42" i="1"/>
  <c r="AA54" i="1"/>
  <c r="R64" i="1"/>
  <c r="Y64" i="1"/>
  <c r="AA64" i="1"/>
  <c r="S64" i="1"/>
  <c r="AB100" i="1"/>
  <c r="U78" i="1"/>
  <c r="V78" i="1"/>
  <c r="AB88" i="1"/>
  <c r="AB89" i="1" s="1"/>
  <c r="AA84" i="1"/>
  <c r="AS101" i="1"/>
  <c r="AS31" i="1"/>
  <c r="AS39" i="1"/>
  <c r="V44" i="1"/>
  <c r="U44" i="1"/>
  <c r="AQ50" i="1"/>
  <c r="AB39" i="1"/>
  <c r="AA52" i="1"/>
  <c r="AS67" i="1"/>
  <c r="V70" i="1"/>
  <c r="U70" i="1"/>
  <c r="AS77" i="1"/>
  <c r="AQ80" i="1"/>
  <c r="AQ78" i="1"/>
  <c r="U94" i="1"/>
  <c r="V94" i="1"/>
  <c r="AQ72" i="1"/>
  <c r="AS85" i="1"/>
  <c r="AQ86" i="1"/>
  <c r="AS99" i="1"/>
  <c r="U98" i="1"/>
  <c r="V98" i="1"/>
  <c r="BG116" i="1"/>
  <c r="AP115" i="1"/>
  <c r="Q104" i="1"/>
  <c r="AP104" i="1"/>
  <c r="BA104" i="1" s="1"/>
  <c r="P104" i="1" s="1"/>
  <c r="AP125" i="1"/>
  <c r="BA125" i="1" s="1"/>
  <c r="P125" i="1" s="1"/>
  <c r="Q130" i="1"/>
  <c r="BE126" i="1"/>
  <c r="BC126" i="1"/>
  <c r="BD126" i="1"/>
  <c r="BC107" i="1"/>
  <c r="BD107" i="1"/>
  <c r="BE107" i="1"/>
  <c r="BC103" i="1"/>
  <c r="BD103" i="1"/>
  <c r="BE103" i="1"/>
  <c r="BC113" i="1"/>
  <c r="BD113" i="1"/>
  <c r="BE113" i="1"/>
  <c r="BC121" i="1"/>
  <c r="BD121" i="1"/>
  <c r="BE121" i="1"/>
  <c r="BG103" i="1"/>
  <c r="BF103" i="1"/>
  <c r="BF112" i="1"/>
  <c r="BG112" i="1"/>
  <c r="BE116" i="1"/>
  <c r="BC116" i="1"/>
  <c r="BD116" i="1"/>
  <c r="BG125" i="1"/>
  <c r="BF125" i="1"/>
  <c r="BF122" i="1"/>
  <c r="BG122" i="1"/>
  <c r="BG127" i="1"/>
  <c r="BF127" i="1"/>
  <c r="BF110" i="1"/>
  <c r="BG110" i="1"/>
  <c r="BG109" i="1"/>
  <c r="BF109" i="1"/>
  <c r="Q124" i="1"/>
  <c r="BE106" i="1"/>
  <c r="BC106" i="1"/>
  <c r="BD106" i="1"/>
  <c r="BE130" i="1"/>
  <c r="BC130" i="1"/>
  <c r="BD130" i="1"/>
  <c r="BC115" i="1"/>
  <c r="BD115" i="1"/>
  <c r="BE115" i="1"/>
  <c r="BE110" i="1"/>
  <c r="BC110" i="1"/>
  <c r="BD110" i="1"/>
  <c r="BC105" i="1"/>
  <c r="BD105" i="1"/>
  <c r="BE105" i="1"/>
  <c r="BC123" i="1"/>
  <c r="BD123" i="1"/>
  <c r="BE123" i="1"/>
  <c r="BC117" i="1"/>
  <c r="BD117" i="1"/>
  <c r="BE117" i="1"/>
  <c r="BF120" i="1"/>
  <c r="BG120" i="1"/>
  <c r="BE120" i="1"/>
  <c r="BC120" i="1"/>
  <c r="BD120" i="1"/>
  <c r="BG129" i="1"/>
  <c r="BF129" i="1"/>
  <c r="BF126" i="1"/>
  <c r="BG126" i="1"/>
  <c r="BG115" i="1"/>
  <c r="BF115" i="1"/>
  <c r="BG111" i="1"/>
  <c r="BF111" i="1"/>
  <c r="AQ106" i="1"/>
  <c r="BE118" i="1"/>
  <c r="BC118" i="1"/>
  <c r="BD118" i="1"/>
  <c r="BC125" i="1"/>
  <c r="BD125" i="1"/>
  <c r="BE125" i="1"/>
  <c r="BC119" i="1"/>
  <c r="BD119" i="1"/>
  <c r="BE119" i="1"/>
  <c r="BE104" i="1"/>
  <c r="BC104" i="1"/>
  <c r="BD104" i="1"/>
  <c r="BC109" i="1"/>
  <c r="BD109" i="1"/>
  <c r="BE109" i="1"/>
  <c r="BE112" i="1"/>
  <c r="BC112" i="1"/>
  <c r="BD112" i="1"/>
  <c r="BE114" i="1"/>
  <c r="BC114" i="1"/>
  <c r="BD114" i="1"/>
  <c r="BG113" i="1"/>
  <c r="BF113" i="1"/>
  <c r="BF106" i="1"/>
  <c r="BG106" i="1"/>
  <c r="BF130" i="1"/>
  <c r="BG130" i="1"/>
  <c r="BG119" i="1"/>
  <c r="BF119" i="1"/>
  <c r="BG121" i="1"/>
  <c r="BF121" i="1"/>
  <c r="AP112" i="1"/>
  <c r="AQ108" i="1"/>
  <c r="BA108" i="1" s="1"/>
  <c r="P108" i="1" s="1"/>
  <c r="AP122" i="1"/>
  <c r="BE122" i="1"/>
  <c r="BC122" i="1"/>
  <c r="BD122" i="1"/>
  <c r="BC129" i="1"/>
  <c r="BD129" i="1"/>
  <c r="BE129" i="1"/>
  <c r="BC127" i="1"/>
  <c r="BD127" i="1"/>
  <c r="BE127" i="1"/>
  <c r="BE124" i="1"/>
  <c r="BC124" i="1"/>
  <c r="BD124" i="1"/>
  <c r="BC111" i="1"/>
  <c r="BD111" i="1"/>
  <c r="BE111" i="1"/>
  <c r="BE128" i="1"/>
  <c r="BC128" i="1"/>
  <c r="BD128" i="1"/>
  <c r="BF104" i="1"/>
  <c r="BG104" i="1"/>
  <c r="BE108" i="1"/>
  <c r="BC108" i="1"/>
  <c r="BD108" i="1"/>
  <c r="BG117" i="1"/>
  <c r="BF117" i="1"/>
  <c r="BF118" i="1"/>
  <c r="BG118" i="1"/>
  <c r="BG107" i="1"/>
  <c r="BF107" i="1"/>
  <c r="BF108" i="1"/>
  <c r="BG108" i="1"/>
  <c r="BG105" i="1"/>
  <c r="BF105" i="1"/>
  <c r="BG123" i="1"/>
  <c r="BF123" i="1"/>
  <c r="AQ128" i="1"/>
  <c r="AQ112" i="1"/>
  <c r="Q118" i="1"/>
  <c r="AQ130" i="1"/>
  <c r="Q126" i="1"/>
  <c r="Q119" i="1"/>
  <c r="AQ126" i="1"/>
  <c r="AP126" i="1"/>
  <c r="AP106" i="1"/>
  <c r="AP130" i="1"/>
  <c r="Q110" i="1"/>
  <c r="Q120" i="1"/>
  <c r="AP128" i="1"/>
  <c r="AP118" i="1"/>
  <c r="Q112" i="1"/>
  <c r="AQ118" i="1"/>
  <c r="Q125" i="1"/>
  <c r="AQ119" i="1"/>
  <c r="BA119" i="1" s="1"/>
  <c r="P119" i="1" s="1"/>
  <c r="Q107" i="1"/>
  <c r="Q106" i="1"/>
  <c r="Q111" i="1"/>
  <c r="AQ111" i="1"/>
  <c r="AP111" i="1"/>
  <c r="AQ107" i="1"/>
  <c r="AP107" i="1"/>
  <c r="Q108" i="1"/>
  <c r="AQ115" i="1"/>
  <c r="BA115" i="1" s="1"/>
  <c r="P115" i="1" s="1"/>
  <c r="W115" i="1" s="1"/>
  <c r="Z115" i="1" s="1"/>
  <c r="F115" i="1" s="1"/>
  <c r="AQ127" i="1"/>
  <c r="AP127" i="1"/>
  <c r="AQ122" i="1"/>
  <c r="AQ116" i="1"/>
  <c r="AP116" i="1"/>
  <c r="AP114" i="1"/>
  <c r="AQ114" i="1"/>
  <c r="AP124" i="1"/>
  <c r="AQ124" i="1"/>
  <c r="AP109" i="1"/>
  <c r="AQ109" i="1"/>
  <c r="Q114" i="1"/>
  <c r="AQ123" i="1"/>
  <c r="AP123" i="1"/>
  <c r="AP105" i="1"/>
  <c r="AQ105" i="1"/>
  <c r="AP113" i="1"/>
  <c r="AQ113" i="1"/>
  <c r="Q113" i="1"/>
  <c r="Q116" i="1"/>
  <c r="AP129" i="1"/>
  <c r="AQ129" i="1"/>
  <c r="AP117" i="1"/>
  <c r="AQ117" i="1"/>
  <c r="Q117" i="1"/>
  <c r="AP120" i="1"/>
  <c r="AQ120" i="1"/>
  <c r="AP121" i="1"/>
  <c r="AQ121" i="1"/>
  <c r="Q123" i="1"/>
  <c r="AP110" i="1"/>
  <c r="AQ110" i="1"/>
  <c r="AP103" i="1"/>
  <c r="AQ103" i="1"/>
  <c r="Q103" i="1"/>
  <c r="I65" i="18"/>
  <c r="AA24" i="1"/>
  <c r="AB24" i="1" s="1"/>
  <c r="BC82" i="7"/>
  <c r="BH82" i="7" s="1"/>
  <c r="AA10" i="1"/>
  <c r="AB10" i="1" s="1"/>
  <c r="AB11" i="1" s="1"/>
  <c r="V10" i="1"/>
  <c r="CE10" i="1" s="1"/>
  <c r="E10" i="1" s="1"/>
  <c r="U22" i="1"/>
  <c r="CE22" i="1" s="1"/>
  <c r="E22" i="1" s="1"/>
  <c r="AA6" i="1"/>
  <c r="AB6" i="1" s="1"/>
  <c r="AA22" i="1"/>
  <c r="AB22" i="1" s="1"/>
  <c r="AB23" i="1" s="1"/>
  <c r="V16" i="1"/>
  <c r="U16" i="1"/>
  <c r="U12" i="1"/>
  <c r="AA12" i="1"/>
  <c r="AB12" i="1" s="1"/>
  <c r="V12" i="1"/>
  <c r="U6" i="1"/>
  <c r="CE6" i="1" s="1"/>
  <c r="E6" i="1" s="1"/>
  <c r="AA20" i="1"/>
  <c r="AB20" i="1" s="1"/>
  <c r="U20" i="1"/>
  <c r="CE20" i="1" s="1"/>
  <c r="E20" i="1" s="1"/>
  <c r="U24" i="1"/>
  <c r="CE24" i="1" s="1"/>
  <c r="E24" i="1" s="1"/>
  <c r="V26" i="1"/>
  <c r="CE26" i="1" s="1"/>
  <c r="E26" i="1" s="1"/>
  <c r="AA26" i="1"/>
  <c r="AB26" i="1" s="1"/>
  <c r="AB27" i="1" s="1"/>
  <c r="P26" i="1"/>
  <c r="CC26" i="1" s="1"/>
  <c r="Z27" i="1"/>
  <c r="AS27" i="1" s="1"/>
  <c r="V8" i="1"/>
  <c r="U8" i="1"/>
  <c r="AA8" i="1"/>
  <c r="AQ12" i="1"/>
  <c r="AQ8" i="1"/>
  <c r="U4" i="1"/>
  <c r="V4" i="1"/>
  <c r="P18" i="1"/>
  <c r="CC18" i="1" s="1"/>
  <c r="Z19" i="1"/>
  <c r="AQ20" i="1"/>
  <c r="AQ28" i="1"/>
  <c r="P24" i="1"/>
  <c r="CC24" i="1" s="1"/>
  <c r="Z25" i="1"/>
  <c r="P4" i="1"/>
  <c r="CC4" i="1" s="1"/>
  <c r="Z5" i="1"/>
  <c r="AS11" i="1"/>
  <c r="AQ16" i="1"/>
  <c r="AB16" i="1"/>
  <c r="AB17" i="1" s="1"/>
  <c r="AQ6" i="1"/>
  <c r="AQ10" i="1"/>
  <c r="AA4" i="1"/>
  <c r="AQ26" i="1"/>
  <c r="U14" i="1"/>
  <c r="V14" i="1"/>
  <c r="U18" i="1"/>
  <c r="V18" i="1"/>
  <c r="AQ22" i="1"/>
  <c r="V28" i="1"/>
  <c r="U28" i="1"/>
  <c r="AA18" i="1"/>
  <c r="P14" i="1"/>
  <c r="CC14" i="1" s="1"/>
  <c r="Z15" i="1"/>
  <c r="AA14" i="1"/>
  <c r="AS17" i="1"/>
  <c r="AA28" i="1"/>
  <c r="AQ24" i="1"/>
  <c r="BC74" i="7"/>
  <c r="BH74" i="7" s="1"/>
  <c r="E74" i="7"/>
  <c r="L74" i="7" s="1"/>
  <c r="BC77" i="7"/>
  <c r="BH77" i="7" s="1"/>
  <c r="BU396" i="5"/>
  <c r="BV396" i="5" s="1"/>
  <c r="BC87" i="7"/>
  <c r="BG87" i="7" s="1"/>
  <c r="BC71" i="7"/>
  <c r="BH71" i="7" s="1"/>
  <c r="AX67" i="7"/>
  <c r="BP27" i="7"/>
  <c r="BI67" i="7"/>
  <c r="BE67" i="7"/>
  <c r="BC95" i="7"/>
  <c r="BI95" i="7" s="1"/>
  <c r="E71" i="7"/>
  <c r="L71" i="7" s="1"/>
  <c r="BH67" i="7"/>
  <c r="BC92" i="7"/>
  <c r="BE92" i="7" s="1"/>
  <c r="AD146" i="7"/>
  <c r="BD98" i="7"/>
  <c r="BK98" i="7" s="1"/>
  <c r="BD90" i="7"/>
  <c r="BN90" i="7" s="1"/>
  <c r="BD84" i="7"/>
  <c r="BM84" i="7" s="1"/>
  <c r="BD86" i="7"/>
  <c r="BK86" i="7" s="1"/>
  <c r="BI89" i="7"/>
  <c r="AM142" i="7"/>
  <c r="E142" i="7"/>
  <c r="L142" i="7" s="1"/>
  <c r="BC75" i="7"/>
  <c r="BF75" i="7" s="1"/>
  <c r="E118" i="7"/>
  <c r="L118" i="7" s="1"/>
  <c r="AO148" i="7"/>
  <c r="AP148" i="7" s="1"/>
  <c r="BC83" i="7"/>
  <c r="BG83" i="7" s="1"/>
  <c r="AM136" i="7"/>
  <c r="E136" i="7"/>
  <c r="L136" i="7" s="1"/>
  <c r="BG67" i="7"/>
  <c r="BC81" i="7"/>
  <c r="BF81" i="7" s="1"/>
  <c r="BD92" i="7"/>
  <c r="BM92" i="7" s="1"/>
  <c r="E82" i="7"/>
  <c r="L82" i="7" s="1"/>
  <c r="BC98" i="7"/>
  <c r="BF98" i="7" s="1"/>
  <c r="E124" i="7"/>
  <c r="L124" i="7" s="1"/>
  <c r="AO122" i="7"/>
  <c r="AP122" i="7" s="1"/>
  <c r="AQ122" i="7" s="1"/>
  <c r="BF67" i="7"/>
  <c r="BC86" i="7"/>
  <c r="BI86" i="7" s="1"/>
  <c r="AD122" i="7"/>
  <c r="AM122" i="7" s="1"/>
  <c r="AD140" i="7"/>
  <c r="AM140" i="7" s="1"/>
  <c r="BC69" i="7"/>
  <c r="BH69" i="7" s="1"/>
  <c r="BD88" i="7"/>
  <c r="BL88" i="7" s="1"/>
  <c r="E72" i="7"/>
  <c r="L72" i="7" s="1"/>
  <c r="AN131" i="7"/>
  <c r="AO131" i="7" s="1"/>
  <c r="AP131" i="7" s="1"/>
  <c r="AQ131" i="7" s="1"/>
  <c r="BC85" i="7"/>
  <c r="BH85" i="7" s="1"/>
  <c r="BD82" i="7"/>
  <c r="E86" i="7"/>
  <c r="L86" i="7" s="1"/>
  <c r="BC90" i="7"/>
  <c r="BH90" i="7" s="1"/>
  <c r="BD99" i="7"/>
  <c r="BN99" i="7" s="1"/>
  <c r="AD148" i="7"/>
  <c r="BF89" i="7"/>
  <c r="AD129" i="7"/>
  <c r="AM129" i="7" s="1"/>
  <c r="AD132" i="7"/>
  <c r="AO140" i="7"/>
  <c r="AP140" i="7" s="1"/>
  <c r="AQ140" i="7" s="1"/>
  <c r="AR140" i="7" s="1"/>
  <c r="AS140" i="7" s="1"/>
  <c r="E77" i="7"/>
  <c r="L77" i="7" s="1"/>
  <c r="BG89" i="7"/>
  <c r="E69" i="7"/>
  <c r="L69" i="7" s="1"/>
  <c r="AD128" i="7"/>
  <c r="E128" i="7" s="1"/>
  <c r="L128" i="7" s="1"/>
  <c r="AD126" i="7"/>
  <c r="AM126" i="7" s="1"/>
  <c r="AO132" i="7"/>
  <c r="AP132" i="7" s="1"/>
  <c r="AQ132" i="7" s="1"/>
  <c r="AR132" i="7" s="1"/>
  <c r="AS132" i="7" s="1"/>
  <c r="AM130" i="7"/>
  <c r="E130" i="7"/>
  <c r="L130" i="7" s="1"/>
  <c r="BC99" i="7"/>
  <c r="BG99" i="7" s="1"/>
  <c r="BC93" i="7"/>
  <c r="BI93" i="7" s="1"/>
  <c r="AM134" i="7"/>
  <c r="E134" i="7"/>
  <c r="L134" i="7" s="1"/>
  <c r="BC79" i="7"/>
  <c r="BF79" i="7" s="1"/>
  <c r="E94" i="7"/>
  <c r="L94" i="7" s="1"/>
  <c r="BC72" i="7"/>
  <c r="BF72" i="7" s="1"/>
  <c r="BD79" i="7"/>
  <c r="BL79" i="7" s="1"/>
  <c r="AO128" i="7"/>
  <c r="AP128" i="7" s="1"/>
  <c r="E140" i="7"/>
  <c r="L140" i="7" s="1"/>
  <c r="AM139" i="7"/>
  <c r="AO137" i="7"/>
  <c r="AP137" i="7" s="1"/>
  <c r="E81" i="7"/>
  <c r="L81" i="7" s="1"/>
  <c r="AO144" i="7"/>
  <c r="AP144" i="7" s="1"/>
  <c r="AQ144" i="7" s="1"/>
  <c r="AN146" i="7"/>
  <c r="AO146" i="7" s="1"/>
  <c r="AP146" i="7" s="1"/>
  <c r="AQ146" i="7" s="1"/>
  <c r="AM120" i="7"/>
  <c r="E120" i="7"/>
  <c r="L120" i="7" s="1"/>
  <c r="E151" i="7"/>
  <c r="L151" i="7" s="1"/>
  <c r="AN138" i="7"/>
  <c r="AO138" i="7" s="1"/>
  <c r="BD74" i="7"/>
  <c r="BL74" i="7" s="1"/>
  <c r="E89" i="7"/>
  <c r="L89" i="7" s="1"/>
  <c r="BE89" i="7"/>
  <c r="BD77" i="7"/>
  <c r="BD69" i="7"/>
  <c r="AO129" i="7"/>
  <c r="AP129" i="7" s="1"/>
  <c r="AD137" i="7"/>
  <c r="AM137" i="7" s="1"/>
  <c r="AD138" i="7"/>
  <c r="BD68" i="7"/>
  <c r="BK68" i="7" s="1"/>
  <c r="BC94" i="7"/>
  <c r="BE94" i="7" s="1"/>
  <c r="BD83" i="7"/>
  <c r="BL83" i="7" s="1"/>
  <c r="E68" i="7"/>
  <c r="L68" i="7" s="1"/>
  <c r="AN126" i="7"/>
  <c r="AO126" i="7" s="1"/>
  <c r="AD144" i="7"/>
  <c r="E119" i="7"/>
  <c r="L119" i="7" s="1"/>
  <c r="AM119" i="7"/>
  <c r="AP139" i="7"/>
  <c r="AQ139" i="7" s="1"/>
  <c r="AR151" i="7"/>
  <c r="AS151" i="7" s="1"/>
  <c r="AM150" i="7"/>
  <c r="E150" i="7"/>
  <c r="L150" i="7" s="1"/>
  <c r="E141" i="7"/>
  <c r="L141" i="7" s="1"/>
  <c r="AM141" i="7"/>
  <c r="E135" i="7"/>
  <c r="L135" i="7" s="1"/>
  <c r="AM135" i="7"/>
  <c r="AP127" i="7"/>
  <c r="AQ127" i="7" s="1"/>
  <c r="AP119" i="7"/>
  <c r="AQ119" i="7" s="1"/>
  <c r="AP135" i="7"/>
  <c r="AQ135" i="7" s="1"/>
  <c r="AP143" i="7"/>
  <c r="AQ143" i="7" s="1"/>
  <c r="AR142" i="7"/>
  <c r="AS142" i="7" s="1"/>
  <c r="AP147" i="7"/>
  <c r="AX98" i="7"/>
  <c r="E98" i="7" s="1"/>
  <c r="L98" i="7" s="1"/>
  <c r="BC84" i="7"/>
  <c r="BF84" i="7" s="1"/>
  <c r="BD81" i="7"/>
  <c r="BN81" i="7" s="1"/>
  <c r="AD125" i="7"/>
  <c r="AN125" i="7"/>
  <c r="AO125" i="7" s="1"/>
  <c r="AR118" i="7"/>
  <c r="AS118" i="7" s="1"/>
  <c r="AD123" i="7"/>
  <c r="AN123" i="7"/>
  <c r="AO123" i="7" s="1"/>
  <c r="AR124" i="7"/>
  <c r="AS124" i="7" s="1"/>
  <c r="E147" i="7"/>
  <c r="L147" i="7" s="1"/>
  <c r="AM147" i="7"/>
  <c r="BD70" i="7"/>
  <c r="BM70" i="7" s="1"/>
  <c r="E95" i="7"/>
  <c r="L95" i="7" s="1"/>
  <c r="BD95" i="7"/>
  <c r="BN95" i="7" s="1"/>
  <c r="AD121" i="7"/>
  <c r="AN121" i="7"/>
  <c r="AO121" i="7" s="1"/>
  <c r="E127" i="7"/>
  <c r="L127" i="7" s="1"/>
  <c r="AM127" i="7"/>
  <c r="E143" i="7"/>
  <c r="L143" i="7" s="1"/>
  <c r="AM143" i="7"/>
  <c r="AN145" i="7"/>
  <c r="AO145" i="7" s="1"/>
  <c r="AD145" i="7"/>
  <c r="BD78" i="7"/>
  <c r="BL78" i="7" s="1"/>
  <c r="AX79" i="7"/>
  <c r="E79" i="7" s="1"/>
  <c r="L79" i="7" s="1"/>
  <c r="E78" i="7"/>
  <c r="L78" i="7" s="1"/>
  <c r="BD71" i="7"/>
  <c r="AD117" i="7"/>
  <c r="AN117" i="7"/>
  <c r="AD133" i="7"/>
  <c r="AN133" i="7"/>
  <c r="AO141" i="7"/>
  <c r="AQ120" i="7"/>
  <c r="AQ130" i="7"/>
  <c r="AM131" i="7"/>
  <c r="E131" i="7"/>
  <c r="L131" i="7" s="1"/>
  <c r="AQ136" i="7"/>
  <c r="AP134" i="7"/>
  <c r="AQ134" i="7" s="1"/>
  <c r="AN149" i="7"/>
  <c r="AD149" i="7"/>
  <c r="AO150" i="7"/>
  <c r="E80" i="7"/>
  <c r="L80" i="7" s="1"/>
  <c r="E99" i="7"/>
  <c r="L99" i="7" s="1"/>
  <c r="BC68" i="7"/>
  <c r="E93" i="7"/>
  <c r="L93" i="7" s="1"/>
  <c r="BC88" i="7"/>
  <c r="BD94" i="7"/>
  <c r="BN94" i="7" s="1"/>
  <c r="E88" i="7"/>
  <c r="L88" i="7" s="1"/>
  <c r="E90" i="7"/>
  <c r="L90" i="7" s="1"/>
  <c r="BD72" i="7"/>
  <c r="BK72" i="7" s="1"/>
  <c r="BC97" i="7"/>
  <c r="BJ97" i="7" s="1"/>
  <c r="AN75" i="7"/>
  <c r="E75" i="7" s="1"/>
  <c r="L75" i="7" s="1"/>
  <c r="BD75" i="7"/>
  <c r="BD89" i="7"/>
  <c r="BL89" i="7" s="1"/>
  <c r="BD93" i="7"/>
  <c r="BN93" i="7" s="1"/>
  <c r="BD100" i="7"/>
  <c r="BN100" i="7" s="1"/>
  <c r="E83" i="7"/>
  <c r="L83" i="7" s="1"/>
  <c r="BC76" i="7"/>
  <c r="AX76" i="7"/>
  <c r="BC78" i="7"/>
  <c r="BE78" i="7" s="1"/>
  <c r="E84" i="7"/>
  <c r="L84" i="7" s="1"/>
  <c r="E97" i="7"/>
  <c r="L97" i="7" s="1"/>
  <c r="AX92" i="7"/>
  <c r="E92" i="7" s="1"/>
  <c r="L92" i="7" s="1"/>
  <c r="AS67" i="7"/>
  <c r="BD67" i="7"/>
  <c r="BH91" i="7"/>
  <c r="BG91" i="7"/>
  <c r="BI91" i="7"/>
  <c r="BE91" i="7"/>
  <c r="BF91" i="7"/>
  <c r="BD85" i="7"/>
  <c r="BK85" i="7" s="1"/>
  <c r="BD101" i="7"/>
  <c r="AS101" i="7"/>
  <c r="E101" i="7" s="1"/>
  <c r="L101" i="7" s="1"/>
  <c r="E85" i="7"/>
  <c r="L85" i="7" s="1"/>
  <c r="BC70" i="7"/>
  <c r="AX70" i="7"/>
  <c r="E70" i="7" s="1"/>
  <c r="L70" i="7" s="1"/>
  <c r="BM97" i="7"/>
  <c r="BK97" i="7"/>
  <c r="BL97" i="7"/>
  <c r="AN73" i="7"/>
  <c r="BD73" i="7"/>
  <c r="BD96" i="7"/>
  <c r="AS96" i="7"/>
  <c r="E96" i="7" s="1"/>
  <c r="L96" i="7" s="1"/>
  <c r="BC100" i="7"/>
  <c r="AX100" i="7"/>
  <c r="E100" i="7" s="1"/>
  <c r="L100" i="7" s="1"/>
  <c r="BH80" i="7"/>
  <c r="BE80" i="7"/>
  <c r="BI80" i="7"/>
  <c r="BF80" i="7"/>
  <c r="BG80" i="7"/>
  <c r="AS76" i="7"/>
  <c r="BD76" i="7"/>
  <c r="BC73" i="7"/>
  <c r="AX73" i="7"/>
  <c r="BH101" i="7"/>
  <c r="BE101" i="7"/>
  <c r="BI101" i="7"/>
  <c r="BG101" i="7"/>
  <c r="BF101" i="7"/>
  <c r="AN91" i="7"/>
  <c r="E91" i="7" s="1"/>
  <c r="L91" i="7" s="1"/>
  <c r="BD91" i="7"/>
  <c r="BD80" i="7"/>
  <c r="AN87" i="7"/>
  <c r="E87" i="7" s="1"/>
  <c r="L87" i="7" s="1"/>
  <c r="BD87" i="7"/>
  <c r="BF96" i="7"/>
  <c r="BI96" i="7"/>
  <c r="BH96" i="7"/>
  <c r="BE96" i="7"/>
  <c r="BG96" i="7"/>
  <c r="AD13" i="7"/>
  <c r="AG13" i="7" s="1"/>
  <c r="E13" i="7" s="1"/>
  <c r="L13" i="7" s="1"/>
  <c r="AD24" i="7"/>
  <c r="AG24" i="7" s="1"/>
  <c r="E24" i="7" s="1"/>
  <c r="L24" i="7" s="1"/>
  <c r="E38" i="7"/>
  <c r="L38" i="7" s="1"/>
  <c r="AD18" i="7"/>
  <c r="AG18" i="7" s="1"/>
  <c r="E18" i="7" s="1"/>
  <c r="L18" i="7" s="1"/>
  <c r="AD12" i="7"/>
  <c r="AG12" i="7" s="1"/>
  <c r="E12" i="7" s="1"/>
  <c r="L12" i="7" s="1"/>
  <c r="AD26" i="7"/>
  <c r="AG26" i="7" s="1"/>
  <c r="E26" i="7" s="1"/>
  <c r="L26" i="7" s="1"/>
  <c r="AD16" i="7"/>
  <c r="AH16" i="7" s="1"/>
  <c r="AD21" i="7"/>
  <c r="AH21" i="7" s="1"/>
  <c r="AI21" i="7" s="1"/>
  <c r="AD23" i="7"/>
  <c r="AH23" i="7" s="1"/>
  <c r="AI23" i="7" s="1"/>
  <c r="AD17" i="7"/>
  <c r="AG17" i="7" s="1"/>
  <c r="E17" i="7" s="1"/>
  <c r="L17" i="7" s="1"/>
  <c r="AD14" i="7"/>
  <c r="AD19" i="7"/>
  <c r="AH19" i="7" s="1"/>
  <c r="AI19" i="7" s="1"/>
  <c r="AD15" i="7"/>
  <c r="AG15" i="7" s="1"/>
  <c r="E15" i="7" s="1"/>
  <c r="L15" i="7" s="1"/>
  <c r="AD25" i="7"/>
  <c r="AG25" i="7" s="1"/>
  <c r="E25" i="7" s="1"/>
  <c r="L25" i="7" s="1"/>
  <c r="AD22" i="7"/>
  <c r="AD20" i="7"/>
  <c r="E34" i="7"/>
  <c r="L34" i="7" s="1"/>
  <c r="X506" i="23"/>
  <c r="D506" i="23" s="1"/>
  <c r="E41" i="7"/>
  <c r="L41" i="7" s="1"/>
  <c r="E46" i="7"/>
  <c r="L46" i="7" s="1"/>
  <c r="E31" i="7"/>
  <c r="L31" i="7" s="1"/>
  <c r="E33" i="7"/>
  <c r="L33" i="7" s="1"/>
  <c r="E40" i="7"/>
  <c r="L40" i="7" s="1"/>
  <c r="BP47" i="7"/>
  <c r="BP28" i="7"/>
  <c r="E30" i="7"/>
  <c r="L30" i="7" s="1"/>
  <c r="E37" i="7"/>
  <c r="L37" i="7" s="1"/>
  <c r="AS35" i="7"/>
  <c r="AT35" i="7" s="1"/>
  <c r="AU35" i="7" s="1"/>
  <c r="E35" i="7"/>
  <c r="L35" i="7" s="1"/>
  <c r="E32" i="7"/>
  <c r="L32" i="7" s="1"/>
  <c r="E42" i="7"/>
  <c r="L42" i="7" s="1"/>
  <c r="E44" i="7"/>
  <c r="L44" i="7" s="1"/>
  <c r="BP44" i="7"/>
  <c r="AR46" i="7"/>
  <c r="AS46" i="7" s="1"/>
  <c r="E43" i="7"/>
  <c r="L43" i="7" s="1"/>
  <c r="AT47" i="7"/>
  <c r="AU47" i="7" s="1"/>
  <c r="AT31" i="7"/>
  <c r="AU31" i="7" s="1"/>
  <c r="AR48" i="7"/>
  <c r="AS48" i="7" s="1"/>
  <c r="AR49" i="7"/>
  <c r="AS49" i="7" s="1"/>
  <c r="AR37" i="7"/>
  <c r="AP39" i="7"/>
  <c r="AQ39" i="7" s="1"/>
  <c r="E48" i="7"/>
  <c r="L48" i="7" s="1"/>
  <c r="BP48" i="7"/>
  <c r="AR28" i="7"/>
  <c r="AS28" i="7" s="1"/>
  <c r="AT33" i="7"/>
  <c r="AU33" i="7" s="1"/>
  <c r="AQ38" i="7"/>
  <c r="E49" i="7"/>
  <c r="L49" i="7" s="1"/>
  <c r="BP49" i="7"/>
  <c r="AR34" i="7"/>
  <c r="AS34" i="7" s="1"/>
  <c r="AT29" i="7"/>
  <c r="AU29" i="7" s="1"/>
  <c r="AT30" i="7"/>
  <c r="AU30" i="7" s="1"/>
  <c r="AT32" i="7"/>
  <c r="AU32" i="7" s="1"/>
  <c r="AR41" i="7"/>
  <c r="AS41" i="7" s="1"/>
  <c r="AR36" i="7"/>
  <c r="AS36" i="7" s="1"/>
  <c r="AQ40" i="7"/>
  <c r="AR44" i="7"/>
  <c r="AS44" i="7" s="1"/>
  <c r="E50" i="7"/>
  <c r="L50" i="7" s="1"/>
  <c r="BP50" i="7"/>
  <c r="AR51" i="7"/>
  <c r="AS51" i="7" s="1"/>
  <c r="AR50" i="7"/>
  <c r="AS50" i="7" s="1"/>
  <c r="AK39" i="7"/>
  <c r="E39" i="7"/>
  <c r="L39" i="7" s="1"/>
  <c r="AQ42" i="7"/>
  <c r="AR45" i="7"/>
  <c r="AS45" i="7" s="1"/>
  <c r="AQ43" i="7"/>
  <c r="E51" i="7"/>
  <c r="L51" i="7" s="1"/>
  <c r="BP51" i="7"/>
  <c r="AP191" i="25"/>
  <c r="AQ179" i="25"/>
  <c r="E27" i="7"/>
  <c r="L27" i="7" s="1"/>
  <c r="AR27" i="7"/>
  <c r="K366" i="18"/>
  <c r="W366" i="18" s="1"/>
  <c r="D366" i="18" s="1"/>
  <c r="I366" i="18" s="1"/>
  <c r="AX195" i="8"/>
  <c r="BD195" i="8" s="1"/>
  <c r="AR195" i="8"/>
  <c r="AW195" i="8"/>
  <c r="BA195" i="8" s="1"/>
  <c r="AS195" i="8"/>
  <c r="AQ195" i="8"/>
  <c r="AP179" i="8"/>
  <c r="AR179" i="8"/>
  <c r="AW179" i="8"/>
  <c r="BB179" i="8" s="1"/>
  <c r="BB179" i="25"/>
  <c r="AP179" i="25"/>
  <c r="AR202" i="25"/>
  <c r="BC202" i="25"/>
  <c r="BA179" i="25"/>
  <c r="AS179" i="8"/>
  <c r="AQ179" i="8"/>
  <c r="AP196" i="25"/>
  <c r="AR191" i="25"/>
  <c r="AS183" i="8"/>
  <c r="AW181" i="8"/>
  <c r="BA181" i="8" s="1"/>
  <c r="AQ183" i="8"/>
  <c r="AX181" i="8"/>
  <c r="BD181" i="8" s="1"/>
  <c r="AQ191" i="25"/>
  <c r="AR179" i="25"/>
  <c r="AW182" i="25"/>
  <c r="BA182" i="25" s="1"/>
  <c r="AS179" i="25"/>
  <c r="AX179" i="25"/>
  <c r="BE179" i="25" s="1"/>
  <c r="AP181" i="8"/>
  <c r="AP183" i="8"/>
  <c r="AX183" i="8"/>
  <c r="BD183" i="8" s="1"/>
  <c r="AR183" i="8"/>
  <c r="AR181" i="8"/>
  <c r="AR184" i="25"/>
  <c r="AW191" i="25"/>
  <c r="BC191" i="25" s="1"/>
  <c r="AQ181" i="8"/>
  <c r="AX184" i="25"/>
  <c r="BD184" i="25" s="1"/>
  <c r="AX191" i="25"/>
  <c r="BD191" i="25" s="1"/>
  <c r="AS192" i="8"/>
  <c r="AX192" i="8"/>
  <c r="BE192" i="8" s="1"/>
  <c r="AP197" i="8"/>
  <c r="AX193" i="8"/>
  <c r="BE193" i="8" s="1"/>
  <c r="AP193" i="8"/>
  <c r="AQ192" i="8"/>
  <c r="AR192" i="8"/>
  <c r="AR197" i="8"/>
  <c r="BB192" i="8"/>
  <c r="AR193" i="8"/>
  <c r="AR186" i="25"/>
  <c r="AW186" i="25"/>
  <c r="BC186" i="25" s="1"/>
  <c r="BA202" i="25"/>
  <c r="AX186" i="25"/>
  <c r="BD186" i="25" s="1"/>
  <c r="AQ202" i="25"/>
  <c r="AP49" i="25"/>
  <c r="BA192" i="8"/>
  <c r="AW197" i="8"/>
  <c r="BC197" i="8" s="1"/>
  <c r="AX197" i="8"/>
  <c r="BD197" i="8" s="1"/>
  <c r="AQ197" i="8"/>
  <c r="AS202" i="25"/>
  <c r="AS186" i="25"/>
  <c r="AP186" i="25"/>
  <c r="AP202" i="25"/>
  <c r="AS193" i="8"/>
  <c r="AW193" i="8"/>
  <c r="BB193" i="8" s="1"/>
  <c r="AP192" i="8"/>
  <c r="AX202" i="25"/>
  <c r="BE202" i="25" s="1"/>
  <c r="AR196" i="25"/>
  <c r="AQ189" i="25"/>
  <c r="AQ184" i="8"/>
  <c r="AQ198" i="8"/>
  <c r="AW194" i="25"/>
  <c r="BA194" i="25" s="1"/>
  <c r="AW189" i="25"/>
  <c r="BC189" i="25" s="1"/>
  <c r="AS189" i="25"/>
  <c r="AW196" i="25"/>
  <c r="BA196" i="25" s="1"/>
  <c r="AS196" i="25"/>
  <c r="AW184" i="8"/>
  <c r="BC184" i="8" s="1"/>
  <c r="AR184" i="8"/>
  <c r="AX198" i="8"/>
  <c r="BD198" i="8" s="1"/>
  <c r="AW198" i="8"/>
  <c r="BB198" i="8" s="1"/>
  <c r="AS184" i="25"/>
  <c r="AP189" i="25"/>
  <c r="AW184" i="25"/>
  <c r="BA184" i="25" s="1"/>
  <c r="AQ196" i="25"/>
  <c r="AX184" i="8"/>
  <c r="BE184" i="8" s="1"/>
  <c r="AR198" i="8"/>
  <c r="AS184" i="8"/>
  <c r="AR189" i="25"/>
  <c r="AP184" i="25"/>
  <c r="AR194" i="25"/>
  <c r="AX182" i="25"/>
  <c r="BE182" i="25" s="1"/>
  <c r="AW198" i="25"/>
  <c r="BA198" i="25" s="1"/>
  <c r="AQ198" i="25"/>
  <c r="AQ182" i="25"/>
  <c r="AP198" i="25"/>
  <c r="AX198" i="25"/>
  <c r="BE198" i="25" s="1"/>
  <c r="AS182" i="25"/>
  <c r="AR198" i="25"/>
  <c r="AP182" i="25"/>
  <c r="AP202" i="8"/>
  <c r="AP194" i="25"/>
  <c r="AX202" i="8"/>
  <c r="BD202" i="8" s="1"/>
  <c r="AR190" i="25"/>
  <c r="AX190" i="25"/>
  <c r="BD190" i="25" s="1"/>
  <c r="AW190" i="25"/>
  <c r="BA190" i="25" s="1"/>
  <c r="AW202" i="8"/>
  <c r="BB202" i="8" s="1"/>
  <c r="AS202" i="8"/>
  <c r="AS198" i="8"/>
  <c r="AQ190" i="25"/>
  <c r="AP190" i="25"/>
  <c r="AQ194" i="25"/>
  <c r="AX139" i="25"/>
  <c r="BD139" i="25" s="1"/>
  <c r="AR202" i="8"/>
  <c r="AX194" i="25"/>
  <c r="BE194" i="25" s="1"/>
  <c r="BH94" i="25"/>
  <c r="E94" i="25" s="1"/>
  <c r="BH111" i="25"/>
  <c r="E111" i="25" s="1"/>
  <c r="BH113" i="25"/>
  <c r="E113" i="25" s="1"/>
  <c r="BH110" i="25"/>
  <c r="E110" i="25" s="1"/>
  <c r="BH153" i="25"/>
  <c r="E153" i="25" s="1"/>
  <c r="BH122" i="25"/>
  <c r="E122" i="25" s="1"/>
  <c r="BH112" i="25"/>
  <c r="E112" i="25" s="1"/>
  <c r="BH129" i="25"/>
  <c r="E129" i="25" s="1"/>
  <c r="BH80" i="25"/>
  <c r="E80" i="25" s="1"/>
  <c r="BH58" i="25"/>
  <c r="E58" i="25" s="1"/>
  <c r="BH55" i="25"/>
  <c r="E55" i="25" s="1"/>
  <c r="BH132" i="25"/>
  <c r="E132" i="25" s="1"/>
  <c r="BH145" i="25"/>
  <c r="E145" i="25" s="1"/>
  <c r="BH74" i="25"/>
  <c r="E74" i="25" s="1"/>
  <c r="BH95" i="25"/>
  <c r="E95" i="25" s="1"/>
  <c r="BH69" i="25"/>
  <c r="E69" i="25" s="1"/>
  <c r="BH127" i="25"/>
  <c r="E127" i="25" s="1"/>
  <c r="BH142" i="25"/>
  <c r="E142" i="25" s="1"/>
  <c r="BH75" i="25"/>
  <c r="E75" i="25" s="1"/>
  <c r="BH143" i="25"/>
  <c r="E143" i="25" s="1"/>
  <c r="BH64" i="25"/>
  <c r="E64" i="25" s="1"/>
  <c r="BH92" i="25"/>
  <c r="E92" i="25" s="1"/>
  <c r="BH148" i="25"/>
  <c r="E148" i="25" s="1"/>
  <c r="BH105" i="25"/>
  <c r="E105" i="25" s="1"/>
  <c r="BH85" i="25"/>
  <c r="E85" i="25" s="1"/>
  <c r="BH57" i="25"/>
  <c r="E57" i="25" s="1"/>
  <c r="BH62" i="25"/>
  <c r="E62" i="25" s="1"/>
  <c r="BH78" i="25"/>
  <c r="E78" i="25" s="1"/>
  <c r="BH98" i="25"/>
  <c r="E98" i="25" s="1"/>
  <c r="BH146" i="25"/>
  <c r="E146" i="25" s="1"/>
  <c r="BH59" i="25"/>
  <c r="E59" i="25" s="1"/>
  <c r="BH79" i="25"/>
  <c r="E79" i="25" s="1"/>
  <c r="BH99" i="25"/>
  <c r="E99" i="25" s="1"/>
  <c r="BH115" i="25"/>
  <c r="E115" i="25" s="1"/>
  <c r="BH151" i="25"/>
  <c r="E151" i="25" s="1"/>
  <c r="BH72" i="25"/>
  <c r="E72" i="25" s="1"/>
  <c r="BH100" i="25"/>
  <c r="E100" i="25" s="1"/>
  <c r="BH116" i="25"/>
  <c r="E116" i="25" s="1"/>
  <c r="BH136" i="25"/>
  <c r="E136" i="25" s="1"/>
  <c r="BH53" i="25"/>
  <c r="E53" i="25" s="1"/>
  <c r="BH117" i="25"/>
  <c r="E117" i="25" s="1"/>
  <c r="BH133" i="25"/>
  <c r="E133" i="25" s="1"/>
  <c r="BH149" i="25"/>
  <c r="E149" i="25" s="1"/>
  <c r="BH123" i="25"/>
  <c r="E123" i="25" s="1"/>
  <c r="BH101" i="25"/>
  <c r="E101" i="25" s="1"/>
  <c r="BH81" i="25"/>
  <c r="E81" i="25" s="1"/>
  <c r="BH134" i="25"/>
  <c r="E134" i="25" s="1"/>
  <c r="BH106" i="25"/>
  <c r="E106" i="25" s="1"/>
  <c r="BH76" i="25"/>
  <c r="E76" i="25" s="1"/>
  <c r="BH50" i="25"/>
  <c r="E50" i="25" s="1"/>
  <c r="BH66" i="25"/>
  <c r="E66" i="25" s="1"/>
  <c r="BH82" i="25"/>
  <c r="E82" i="25" s="1"/>
  <c r="BH102" i="25"/>
  <c r="E102" i="25" s="1"/>
  <c r="BH130" i="25"/>
  <c r="E130" i="25" s="1"/>
  <c r="BH150" i="25"/>
  <c r="E150" i="25" s="1"/>
  <c r="BH63" i="25"/>
  <c r="E63" i="25" s="1"/>
  <c r="BH83" i="25"/>
  <c r="E83" i="25" s="1"/>
  <c r="BH103" i="25"/>
  <c r="E103" i="25" s="1"/>
  <c r="BH131" i="25"/>
  <c r="E131" i="25" s="1"/>
  <c r="BH52" i="25"/>
  <c r="E52" i="25" s="1"/>
  <c r="BH84" i="25"/>
  <c r="E84" i="25" s="1"/>
  <c r="BH104" i="25"/>
  <c r="E104" i="25" s="1"/>
  <c r="BH120" i="25"/>
  <c r="E120" i="25" s="1"/>
  <c r="BH140" i="25"/>
  <c r="E140" i="25" s="1"/>
  <c r="BH61" i="25"/>
  <c r="E61" i="25" s="1"/>
  <c r="BH89" i="25"/>
  <c r="E89" i="25" s="1"/>
  <c r="BH121" i="25"/>
  <c r="E121" i="25" s="1"/>
  <c r="BH137" i="25"/>
  <c r="E137" i="25" s="1"/>
  <c r="BH147" i="25"/>
  <c r="E147" i="25" s="1"/>
  <c r="BH119" i="25"/>
  <c r="E119" i="25" s="1"/>
  <c r="BH93" i="25"/>
  <c r="E93" i="25" s="1"/>
  <c r="BH73" i="25"/>
  <c r="E73" i="25" s="1"/>
  <c r="BH128" i="25"/>
  <c r="E128" i="25" s="1"/>
  <c r="BH68" i="25"/>
  <c r="E68" i="25" s="1"/>
  <c r="BH54" i="25"/>
  <c r="E54" i="25" s="1"/>
  <c r="BH70" i="25"/>
  <c r="E70" i="25" s="1"/>
  <c r="BH90" i="25"/>
  <c r="E90" i="25" s="1"/>
  <c r="BH118" i="25"/>
  <c r="E118" i="25" s="1"/>
  <c r="BH138" i="25"/>
  <c r="E138" i="25" s="1"/>
  <c r="BH51" i="25"/>
  <c r="E51" i="25" s="1"/>
  <c r="BH71" i="25"/>
  <c r="E71" i="25" s="1"/>
  <c r="BH87" i="25"/>
  <c r="E87" i="25" s="1"/>
  <c r="BH107" i="25"/>
  <c r="E107" i="25" s="1"/>
  <c r="BH135" i="25"/>
  <c r="E135" i="25" s="1"/>
  <c r="BH56" i="25"/>
  <c r="E56" i="25" s="1"/>
  <c r="BH88" i="25"/>
  <c r="E88" i="25" s="1"/>
  <c r="BH108" i="25"/>
  <c r="E108" i="25" s="1"/>
  <c r="BH124" i="25"/>
  <c r="E124" i="25" s="1"/>
  <c r="BH144" i="25"/>
  <c r="E144" i="25" s="1"/>
  <c r="BH65" i="25"/>
  <c r="E65" i="25" s="1"/>
  <c r="BH97" i="25"/>
  <c r="E97" i="25" s="1"/>
  <c r="BH125" i="25"/>
  <c r="E125" i="25" s="1"/>
  <c r="BH141" i="25"/>
  <c r="E141" i="25" s="1"/>
  <c r="BH139" i="25"/>
  <c r="E139" i="25" s="1"/>
  <c r="BH109" i="25"/>
  <c r="E109" i="25" s="1"/>
  <c r="BH91" i="25"/>
  <c r="E91" i="25" s="1"/>
  <c r="BH67" i="25"/>
  <c r="E67" i="25" s="1"/>
  <c r="BH114" i="25"/>
  <c r="E114" i="25" s="1"/>
  <c r="BH86" i="25"/>
  <c r="E86" i="25" s="1"/>
  <c r="BH60" i="25"/>
  <c r="E60" i="25" s="1"/>
  <c r="BH49" i="25"/>
  <c r="E49" i="25" s="1"/>
  <c r="BH84" i="8"/>
  <c r="E84" i="8" s="1"/>
  <c r="BH100" i="8"/>
  <c r="E100" i="8" s="1"/>
  <c r="BH120" i="8"/>
  <c r="E120" i="8" s="1"/>
  <c r="BH136" i="8"/>
  <c r="E136" i="8" s="1"/>
  <c r="BH85" i="8"/>
  <c r="E85" i="8" s="1"/>
  <c r="BH109" i="8"/>
  <c r="E109" i="8" s="1"/>
  <c r="BH125" i="8"/>
  <c r="E125" i="8" s="1"/>
  <c r="BH145" i="8"/>
  <c r="E145" i="8" s="1"/>
  <c r="BH94" i="8"/>
  <c r="E94" i="8" s="1"/>
  <c r="BH114" i="8"/>
  <c r="E114" i="8" s="1"/>
  <c r="BH130" i="8"/>
  <c r="E130" i="8" s="1"/>
  <c r="BH150" i="8"/>
  <c r="E150" i="8" s="1"/>
  <c r="BH99" i="8"/>
  <c r="E99" i="8" s="1"/>
  <c r="BH119" i="8"/>
  <c r="E119" i="8" s="1"/>
  <c r="BH135" i="8"/>
  <c r="E135" i="8" s="1"/>
  <c r="BH106" i="8"/>
  <c r="E106" i="8" s="1"/>
  <c r="BH103" i="8"/>
  <c r="E103" i="8" s="1"/>
  <c r="BH88" i="8"/>
  <c r="E88" i="8" s="1"/>
  <c r="BH108" i="8"/>
  <c r="E108" i="8" s="1"/>
  <c r="BH124" i="8"/>
  <c r="E124" i="8" s="1"/>
  <c r="BH140" i="8"/>
  <c r="E140" i="8" s="1"/>
  <c r="BH89" i="8"/>
  <c r="E89" i="8" s="1"/>
  <c r="BH113" i="8"/>
  <c r="E113" i="8" s="1"/>
  <c r="BH129" i="8"/>
  <c r="E129" i="8" s="1"/>
  <c r="BH149" i="8"/>
  <c r="E149" i="8" s="1"/>
  <c r="BH98" i="8"/>
  <c r="E98" i="8" s="1"/>
  <c r="BH118" i="8"/>
  <c r="E118" i="8" s="1"/>
  <c r="BH134" i="8"/>
  <c r="E134" i="8" s="1"/>
  <c r="BH87" i="8"/>
  <c r="E87" i="8" s="1"/>
  <c r="BH107" i="8"/>
  <c r="E107" i="8" s="1"/>
  <c r="BH123" i="8"/>
  <c r="E123" i="8" s="1"/>
  <c r="BH139" i="8"/>
  <c r="E139" i="8" s="1"/>
  <c r="BH138" i="8"/>
  <c r="E138" i="8" s="1"/>
  <c r="BH137" i="8"/>
  <c r="E137" i="8" s="1"/>
  <c r="BH92" i="8"/>
  <c r="E92" i="8" s="1"/>
  <c r="BH112" i="8"/>
  <c r="E112" i="8" s="1"/>
  <c r="BH128" i="8"/>
  <c r="E128" i="8" s="1"/>
  <c r="BH144" i="8"/>
  <c r="E144" i="8" s="1"/>
  <c r="BH101" i="8"/>
  <c r="E101" i="8" s="1"/>
  <c r="BH117" i="8"/>
  <c r="E117" i="8" s="1"/>
  <c r="BH133" i="8"/>
  <c r="E133" i="8" s="1"/>
  <c r="BH86" i="8"/>
  <c r="E86" i="8" s="1"/>
  <c r="BH102" i="8"/>
  <c r="E102" i="8" s="1"/>
  <c r="BH122" i="8"/>
  <c r="E122" i="8" s="1"/>
  <c r="BH142" i="8"/>
  <c r="E142" i="8" s="1"/>
  <c r="BH91" i="8"/>
  <c r="E91" i="8" s="1"/>
  <c r="BH111" i="8"/>
  <c r="E111" i="8" s="1"/>
  <c r="BH127" i="8"/>
  <c r="E127" i="8" s="1"/>
  <c r="BH151" i="8"/>
  <c r="E151" i="8" s="1"/>
  <c r="BH93" i="8"/>
  <c r="E93" i="8" s="1"/>
  <c r="BH143" i="8"/>
  <c r="E143" i="8" s="1"/>
  <c r="BH96" i="8"/>
  <c r="E96" i="8" s="1"/>
  <c r="BH116" i="8"/>
  <c r="E116" i="8" s="1"/>
  <c r="BH132" i="8"/>
  <c r="E132" i="8" s="1"/>
  <c r="BH148" i="8"/>
  <c r="E148" i="8" s="1"/>
  <c r="BH105" i="8"/>
  <c r="E105" i="8" s="1"/>
  <c r="BH121" i="8"/>
  <c r="E121" i="8" s="1"/>
  <c r="BH141" i="8"/>
  <c r="E141" i="8" s="1"/>
  <c r="BH90" i="8"/>
  <c r="E90" i="8" s="1"/>
  <c r="BH110" i="8"/>
  <c r="E110" i="8" s="1"/>
  <c r="BH126" i="8"/>
  <c r="E126" i="8" s="1"/>
  <c r="BH146" i="8"/>
  <c r="E146" i="8" s="1"/>
  <c r="BH95" i="8"/>
  <c r="E95" i="8" s="1"/>
  <c r="BH115" i="8"/>
  <c r="E115" i="8" s="1"/>
  <c r="BH131" i="8"/>
  <c r="E131" i="8" s="1"/>
  <c r="BH104" i="8"/>
  <c r="E104" i="8" s="1"/>
  <c r="BH97" i="8"/>
  <c r="E97" i="8" s="1"/>
  <c r="BH147" i="8"/>
  <c r="E147" i="8" s="1"/>
  <c r="BH63" i="8"/>
  <c r="E63" i="8" s="1"/>
  <c r="BH71" i="8"/>
  <c r="E71" i="8" s="1"/>
  <c r="BH72" i="8"/>
  <c r="E72" i="8" s="1"/>
  <c r="AW77" i="8"/>
  <c r="BC77" i="8" s="1"/>
  <c r="BH77" i="8"/>
  <c r="E77" i="8" s="1"/>
  <c r="BH74" i="8"/>
  <c r="E74" i="8" s="1"/>
  <c r="BH75" i="8"/>
  <c r="E75" i="8" s="1"/>
  <c r="BH76" i="8"/>
  <c r="E76" i="8" s="1"/>
  <c r="BH78" i="8"/>
  <c r="E78" i="8" s="1"/>
  <c r="BH79" i="8"/>
  <c r="E79" i="8" s="1"/>
  <c r="BH70" i="8"/>
  <c r="E70" i="8" s="1"/>
  <c r="AW73" i="8"/>
  <c r="BA73" i="8" s="1"/>
  <c r="BH73" i="8"/>
  <c r="E73" i="8" s="1"/>
  <c r="AW81" i="8"/>
  <c r="BC81" i="8" s="1"/>
  <c r="BH81" i="8"/>
  <c r="E81" i="8" s="1"/>
  <c r="AQ145" i="8"/>
  <c r="BH82" i="8"/>
  <c r="E82" i="8" s="1"/>
  <c r="BH83" i="8"/>
  <c r="E83" i="8" s="1"/>
  <c r="BH80" i="8"/>
  <c r="E80" i="8" s="1"/>
  <c r="L69" i="8"/>
  <c r="BH69" i="8"/>
  <c r="E69" i="8" s="1"/>
  <c r="AL153" i="25"/>
  <c r="BH64" i="8"/>
  <c r="E64" i="8" s="1"/>
  <c r="BH68" i="8"/>
  <c r="E68" i="8" s="1"/>
  <c r="AS65" i="8"/>
  <c r="BH65" i="8"/>
  <c r="E65" i="8" s="1"/>
  <c r="BH66" i="8"/>
  <c r="E66" i="8" s="1"/>
  <c r="BH67" i="8"/>
  <c r="E67" i="8" s="1"/>
  <c r="AW74" i="8"/>
  <c r="BC74" i="8" s="1"/>
  <c r="AW90" i="8"/>
  <c r="BC90" i="8" s="1"/>
  <c r="AW110" i="8"/>
  <c r="BA110" i="8" s="1"/>
  <c r="AW126" i="8"/>
  <c r="BA126" i="8" s="1"/>
  <c r="AW146" i="8"/>
  <c r="BA146" i="8" s="1"/>
  <c r="AW91" i="8"/>
  <c r="BB91" i="8" s="1"/>
  <c r="AW111" i="8"/>
  <c r="BA111" i="8" s="1"/>
  <c r="AW127" i="8"/>
  <c r="BA127" i="8" s="1"/>
  <c r="AW96" i="8"/>
  <c r="BA96" i="8" s="1"/>
  <c r="AW132" i="8"/>
  <c r="BA132" i="8" s="1"/>
  <c r="AW148" i="8"/>
  <c r="BB148" i="8" s="1"/>
  <c r="AW106" i="8"/>
  <c r="BA106" i="8" s="1"/>
  <c r="AW103" i="8"/>
  <c r="BA103" i="8" s="1"/>
  <c r="AW78" i="8"/>
  <c r="BB78" i="8" s="1"/>
  <c r="AW94" i="8"/>
  <c r="BB94" i="8" s="1"/>
  <c r="AW114" i="8"/>
  <c r="BC114" i="8" s="1"/>
  <c r="AW130" i="8"/>
  <c r="BC130" i="8" s="1"/>
  <c r="AW150" i="8"/>
  <c r="BB150" i="8" s="1"/>
  <c r="AW95" i="8"/>
  <c r="BC95" i="8" s="1"/>
  <c r="AW115" i="8"/>
  <c r="BA115" i="8" s="1"/>
  <c r="AW131" i="8"/>
  <c r="BA131" i="8" s="1"/>
  <c r="AW64" i="8"/>
  <c r="BC64" i="8" s="1"/>
  <c r="AW84" i="8"/>
  <c r="BB84" i="8" s="1"/>
  <c r="AW100" i="8"/>
  <c r="BC100" i="8" s="1"/>
  <c r="AW120" i="8"/>
  <c r="BA120" i="8" s="1"/>
  <c r="AW136" i="8"/>
  <c r="AW65" i="8"/>
  <c r="BB65" i="8" s="1"/>
  <c r="AW138" i="8"/>
  <c r="AW82" i="8"/>
  <c r="BA82" i="8" s="1"/>
  <c r="AW98" i="8"/>
  <c r="BC98" i="8" s="1"/>
  <c r="AW118" i="8"/>
  <c r="BA118" i="8" s="1"/>
  <c r="AW134" i="8"/>
  <c r="BB134" i="8" s="1"/>
  <c r="AW63" i="8"/>
  <c r="BA63" i="8" s="1"/>
  <c r="AW99" i="8"/>
  <c r="BA99" i="8" s="1"/>
  <c r="AW119" i="8"/>
  <c r="BB119" i="8" s="1"/>
  <c r="AW88" i="8"/>
  <c r="BA88" i="8" s="1"/>
  <c r="AW124" i="8"/>
  <c r="BA124" i="8" s="1"/>
  <c r="AW140" i="8"/>
  <c r="BB140" i="8" s="1"/>
  <c r="AW69" i="8"/>
  <c r="BB69" i="8" s="1"/>
  <c r="AW147" i="8"/>
  <c r="BB147" i="8" s="1"/>
  <c r="AW66" i="8"/>
  <c r="AW102" i="8"/>
  <c r="BA102" i="8" s="1"/>
  <c r="AW122" i="8"/>
  <c r="BA122" i="8" s="1"/>
  <c r="AW142" i="8"/>
  <c r="BB142" i="8" s="1"/>
  <c r="AW71" i="8"/>
  <c r="BB71" i="8" s="1"/>
  <c r="AW107" i="8"/>
  <c r="BA107" i="8" s="1"/>
  <c r="AW123" i="8"/>
  <c r="BA123" i="8" s="1"/>
  <c r="AW139" i="8"/>
  <c r="BA139" i="8" s="1"/>
  <c r="AW72" i="8"/>
  <c r="BC72" i="8" s="1"/>
  <c r="AW128" i="8"/>
  <c r="BA128" i="8" s="1"/>
  <c r="AW144" i="8"/>
  <c r="BC144" i="8" s="1"/>
  <c r="AW104" i="8"/>
  <c r="BB104" i="8" s="1"/>
  <c r="AW67" i="8"/>
  <c r="BC67" i="8" s="1"/>
  <c r="AW70" i="8"/>
  <c r="L121" i="8"/>
  <c r="L73" i="8"/>
  <c r="AR81" i="8"/>
  <c r="L145" i="8"/>
  <c r="AX125" i="8"/>
  <c r="BE125" i="8" s="1"/>
  <c r="AR113" i="8"/>
  <c r="AX117" i="8"/>
  <c r="BD117" i="8" s="1"/>
  <c r="L137" i="8"/>
  <c r="AQ149" i="8"/>
  <c r="AP97" i="8"/>
  <c r="AX109" i="8"/>
  <c r="BE109" i="8" s="1"/>
  <c r="AQ93" i="8"/>
  <c r="AP89" i="8"/>
  <c r="AP85" i="8"/>
  <c r="AQ77" i="8"/>
  <c r="AP129" i="8"/>
  <c r="AX101" i="8"/>
  <c r="BE101" i="8" s="1"/>
  <c r="AX105" i="8"/>
  <c r="BE105" i="8" s="1"/>
  <c r="AX133" i="8"/>
  <c r="BE133" i="8" s="1"/>
  <c r="AX141" i="8"/>
  <c r="BD141" i="8" s="1"/>
  <c r="L116" i="8"/>
  <c r="AP116" i="8"/>
  <c r="BB168" i="8"/>
  <c r="AM153" i="25"/>
  <c r="AN153" i="25"/>
  <c r="AX153" i="25"/>
  <c r="BE153" i="25" s="1"/>
  <c r="O108" i="25"/>
  <c r="AW153" i="25"/>
  <c r="BA153" i="25" s="1"/>
  <c r="AW151" i="25"/>
  <c r="BB151" i="25" s="1"/>
  <c r="O151" i="25"/>
  <c r="BA199" i="25"/>
  <c r="AR65" i="25"/>
  <c r="AS132" i="25"/>
  <c r="AW66" i="25"/>
  <c r="BB66" i="25" s="1"/>
  <c r="AR53" i="25"/>
  <c r="AP116" i="25"/>
  <c r="AW87" i="25"/>
  <c r="BA87" i="25" s="1"/>
  <c r="AW132" i="25"/>
  <c r="BB132" i="25" s="1"/>
  <c r="AS65" i="25"/>
  <c r="AX116" i="25"/>
  <c r="BE116" i="25" s="1"/>
  <c r="AP150" i="25"/>
  <c r="AP132" i="25"/>
  <c r="AW59" i="25"/>
  <c r="BA59" i="25" s="1"/>
  <c r="AX52" i="25"/>
  <c r="BE52" i="25" s="1"/>
  <c r="O64" i="25"/>
  <c r="AQ116" i="25"/>
  <c r="BC193" i="25"/>
  <c r="AQ132" i="25"/>
  <c r="AR116" i="25"/>
  <c r="O65" i="25"/>
  <c r="AS55" i="25"/>
  <c r="AP52" i="25"/>
  <c r="AR52" i="25"/>
  <c r="O137" i="25"/>
  <c r="AS115" i="25"/>
  <c r="AR81" i="25"/>
  <c r="BB199" i="25"/>
  <c r="AR128" i="25"/>
  <c r="AW91" i="25"/>
  <c r="BB91" i="25" s="1"/>
  <c r="AR132" i="25"/>
  <c r="O89" i="25"/>
  <c r="AQ106" i="25"/>
  <c r="AW65" i="25"/>
  <c r="BA65" i="25" s="1"/>
  <c r="AW53" i="25"/>
  <c r="BC53" i="25" s="1"/>
  <c r="AS87" i="25"/>
  <c r="AS66" i="25"/>
  <c r="AP65" i="25"/>
  <c r="AX65" i="25"/>
  <c r="BE65" i="25" s="1"/>
  <c r="AW116" i="25"/>
  <c r="BB116" i="25" s="1"/>
  <c r="AW52" i="25"/>
  <c r="BB52" i="25" s="1"/>
  <c r="AX150" i="25"/>
  <c r="BD150" i="25" s="1"/>
  <c r="O132" i="25"/>
  <c r="O116" i="25"/>
  <c r="AR150" i="25"/>
  <c r="AW56" i="25"/>
  <c r="BB56" i="25" s="1"/>
  <c r="AS52" i="25"/>
  <c r="AR71" i="25"/>
  <c r="O75" i="25"/>
  <c r="AR75" i="25"/>
  <c r="AW75" i="25"/>
  <c r="BB75" i="25" s="1"/>
  <c r="AS75" i="25"/>
  <c r="AX75" i="25"/>
  <c r="BE75" i="25" s="1"/>
  <c r="AY195" i="25"/>
  <c r="N195" i="25" s="1"/>
  <c r="BA158" i="25"/>
  <c r="AW61" i="25"/>
  <c r="BB61" i="25" s="1"/>
  <c r="AP149" i="25"/>
  <c r="AX99" i="25"/>
  <c r="BE99" i="25" s="1"/>
  <c r="O56" i="25"/>
  <c r="AR56" i="25"/>
  <c r="AQ56" i="25"/>
  <c r="AW149" i="25"/>
  <c r="BC149" i="25" s="1"/>
  <c r="AP139" i="25"/>
  <c r="AW99" i="25"/>
  <c r="BA99" i="25" s="1"/>
  <c r="AQ103" i="25"/>
  <c r="AP56" i="25"/>
  <c r="AP62" i="25"/>
  <c r="AQ147" i="25"/>
  <c r="AQ52" i="25"/>
  <c r="AX147" i="25"/>
  <c r="BE147" i="25" s="1"/>
  <c r="BD177" i="25"/>
  <c r="BA201" i="25"/>
  <c r="O69" i="25"/>
  <c r="BD49" i="25"/>
  <c r="AX59" i="25"/>
  <c r="BD59" i="25" s="1"/>
  <c r="O59" i="25"/>
  <c r="O125" i="25"/>
  <c r="AP104" i="25"/>
  <c r="AQ100" i="25"/>
  <c r="O49" i="25"/>
  <c r="AQ49" i="25"/>
  <c r="AX69" i="25"/>
  <c r="BE69" i="25" s="1"/>
  <c r="AQ64" i="25"/>
  <c r="AX109" i="25"/>
  <c r="BE109" i="25" s="1"/>
  <c r="AP125" i="8"/>
  <c r="AX98" i="25"/>
  <c r="BD98" i="25" s="1"/>
  <c r="AY158" i="25"/>
  <c r="N158" i="25" s="1"/>
  <c r="AS137" i="25"/>
  <c r="AX137" i="25"/>
  <c r="BE137" i="25" s="1"/>
  <c r="AQ127" i="25"/>
  <c r="AR85" i="25"/>
  <c r="AS89" i="25"/>
  <c r="I34" i="25"/>
  <c r="AX89" i="25"/>
  <c r="BE89" i="25" s="1"/>
  <c r="AW89" i="25"/>
  <c r="BA89" i="25" s="1"/>
  <c r="BD171" i="25"/>
  <c r="AP151" i="25"/>
  <c r="O147" i="25"/>
  <c r="AQ115" i="25"/>
  <c r="AX124" i="25"/>
  <c r="BE124" i="25" s="1"/>
  <c r="AW115" i="25"/>
  <c r="BC115" i="25" s="1"/>
  <c r="O85" i="25"/>
  <c r="AR89" i="25"/>
  <c r="AQ124" i="25"/>
  <c r="BA186" i="25"/>
  <c r="AR107" i="25"/>
  <c r="AW84" i="25"/>
  <c r="BA84" i="25" s="1"/>
  <c r="AS80" i="25"/>
  <c r="AR54" i="25"/>
  <c r="AX121" i="25"/>
  <c r="O121" i="25"/>
  <c r="O63" i="25"/>
  <c r="AW124" i="25"/>
  <c r="BB181" i="25"/>
  <c r="BD156" i="25"/>
  <c r="L156" i="25" s="1"/>
  <c r="AQ142" i="25"/>
  <c r="AR124" i="25"/>
  <c r="AX104" i="25"/>
  <c r="BD104" i="25" s="1"/>
  <c r="AW104" i="25"/>
  <c r="BC104" i="25" s="1"/>
  <c r="AQ104" i="25"/>
  <c r="AX72" i="25"/>
  <c r="BE72" i="25" s="1"/>
  <c r="AW49" i="25"/>
  <c r="BB49" i="25" s="1"/>
  <c r="AS93" i="25"/>
  <c r="AP84" i="25"/>
  <c r="AW80" i="25"/>
  <c r="BC80" i="25" s="1"/>
  <c r="AP63" i="25"/>
  <c r="O53" i="25"/>
  <c r="AR86" i="25"/>
  <c r="AW63" i="25"/>
  <c r="BB63" i="25" s="1"/>
  <c r="O54" i="25"/>
  <c r="AS51" i="25"/>
  <c r="AQ69" i="25"/>
  <c r="AR49" i="25"/>
  <c r="AP54" i="25"/>
  <c r="AR76" i="25"/>
  <c r="AY199" i="25"/>
  <c r="N199" i="25" s="1"/>
  <c r="AX108" i="25"/>
  <c r="BE108" i="25" s="1"/>
  <c r="BA181" i="25"/>
  <c r="AS108" i="25"/>
  <c r="AQ111" i="25"/>
  <c r="O80" i="25"/>
  <c r="O84" i="25"/>
  <c r="BC201" i="25"/>
  <c r="BB193" i="25"/>
  <c r="BB186" i="25"/>
  <c r="AW127" i="25"/>
  <c r="BC127" i="25" s="1"/>
  <c r="AP124" i="25"/>
  <c r="AR125" i="25"/>
  <c r="AR93" i="25"/>
  <c r="AQ84" i="25"/>
  <c r="AP80" i="25"/>
  <c r="AS63" i="25"/>
  <c r="AR69" i="25"/>
  <c r="AS49" i="25"/>
  <c r="O72" i="25"/>
  <c r="AQ54" i="25"/>
  <c r="AX54" i="25"/>
  <c r="BD54" i="25" s="1"/>
  <c r="AX84" i="25"/>
  <c r="BD84" i="25" s="1"/>
  <c r="AW64" i="25"/>
  <c r="BB64" i="25" s="1"/>
  <c r="AR64" i="25"/>
  <c r="O104" i="25"/>
  <c r="BE125" i="25"/>
  <c r="BD125" i="25"/>
  <c r="BA185" i="25"/>
  <c r="BB158" i="25"/>
  <c r="AX142" i="25"/>
  <c r="BD142" i="25" s="1"/>
  <c r="AX151" i="25"/>
  <c r="BE151" i="25" s="1"/>
  <c r="AS151" i="25"/>
  <c r="AP142" i="25"/>
  <c r="AP140" i="25"/>
  <c r="AR139" i="25"/>
  <c r="AX118" i="25"/>
  <c r="BE118" i="25" s="1"/>
  <c r="AQ125" i="25"/>
  <c r="O127" i="25"/>
  <c r="AQ122" i="25"/>
  <c r="AP108" i="25"/>
  <c r="AW103" i="25"/>
  <c r="BB103" i="25" s="1"/>
  <c r="AX93" i="25"/>
  <c r="BE93" i="25" s="1"/>
  <c r="AP103" i="25"/>
  <c r="AQ89" i="25"/>
  <c r="AQ93" i="25"/>
  <c r="AW62" i="25"/>
  <c r="BA62" i="25" s="1"/>
  <c r="O62" i="25"/>
  <c r="AX56" i="25"/>
  <c r="BE56" i="25" s="1"/>
  <c r="AS62" i="25"/>
  <c r="AP69" i="25"/>
  <c r="AR72" i="25"/>
  <c r="AP72" i="25"/>
  <c r="AR100" i="25"/>
  <c r="AP125" i="25"/>
  <c r="AR112" i="25"/>
  <c r="AW142" i="25"/>
  <c r="I152" i="18"/>
  <c r="BB185" i="25"/>
  <c r="AQ151" i="25"/>
  <c r="AR140" i="25"/>
  <c r="AW140" i="25"/>
  <c r="BB140" i="25" s="1"/>
  <c r="AP118" i="25"/>
  <c r="AW119" i="25"/>
  <c r="BB119" i="25" s="1"/>
  <c r="O93" i="25"/>
  <c r="AX76" i="25"/>
  <c r="BE76" i="25" s="1"/>
  <c r="AW93" i="25"/>
  <c r="BB93" i="25" s="1"/>
  <c r="O58" i="25"/>
  <c r="AQ62" i="25"/>
  <c r="AS72" i="25"/>
  <c r="AR58" i="25"/>
  <c r="O142" i="25"/>
  <c r="AQ108" i="25"/>
  <c r="AW108" i="25"/>
  <c r="BC108" i="25" s="1"/>
  <c r="AY197" i="25"/>
  <c r="N197" i="25" s="1"/>
  <c r="BD197" i="25"/>
  <c r="AP146" i="25"/>
  <c r="O135" i="25"/>
  <c r="AP145" i="25"/>
  <c r="AX140" i="25"/>
  <c r="BE140" i="25" s="1"/>
  <c r="O118" i="25"/>
  <c r="AS140" i="25"/>
  <c r="AW135" i="25"/>
  <c r="BB135" i="25" s="1"/>
  <c r="O140" i="25"/>
  <c r="AX130" i="25"/>
  <c r="BE130" i="25" s="1"/>
  <c r="AS125" i="25"/>
  <c r="O124" i="25"/>
  <c r="AR118" i="25"/>
  <c r="AW125" i="25"/>
  <c r="BC125" i="25" s="1"/>
  <c r="AP120" i="25"/>
  <c r="AS104" i="25"/>
  <c r="AR103" i="25"/>
  <c r="AW69" i="25"/>
  <c r="BC69" i="25" s="1"/>
  <c r="AS84" i="25"/>
  <c r="AQ80" i="25"/>
  <c r="AP59" i="25"/>
  <c r="AW54" i="25"/>
  <c r="BB54" i="25" s="1"/>
  <c r="AP64" i="25"/>
  <c r="AS59" i="25"/>
  <c r="AR62" i="25"/>
  <c r="AP61" i="25"/>
  <c r="AQ72" i="25"/>
  <c r="AS53" i="25"/>
  <c r="AQ58" i="25"/>
  <c r="AW118" i="25"/>
  <c r="BB118" i="25" s="1"/>
  <c r="AR142" i="25"/>
  <c r="AQ118" i="25"/>
  <c r="AX63" i="25"/>
  <c r="AX80" i="25"/>
  <c r="BD80" i="25" s="1"/>
  <c r="AX64" i="25"/>
  <c r="BE64" i="25" s="1"/>
  <c r="AR59" i="25"/>
  <c r="AQ63" i="25"/>
  <c r="AQ78" i="8"/>
  <c r="BD178" i="25"/>
  <c r="AS149" i="25"/>
  <c r="AP148" i="25"/>
  <c r="O138" i="25"/>
  <c r="O139" i="25"/>
  <c r="AW95" i="25"/>
  <c r="BC95" i="25" s="1"/>
  <c r="AW86" i="25"/>
  <c r="BC86" i="25" s="1"/>
  <c r="AP92" i="25"/>
  <c r="AW92" i="25"/>
  <c r="BC92" i="25" s="1"/>
  <c r="AW88" i="25"/>
  <c r="BB88" i="25" s="1"/>
  <c r="AR95" i="25"/>
  <c r="AQ87" i="25"/>
  <c r="AP87" i="25"/>
  <c r="AX87" i="25"/>
  <c r="BE87" i="25" s="1"/>
  <c r="AS86" i="25"/>
  <c r="AQ61" i="25"/>
  <c r="AX61" i="25"/>
  <c r="BE61" i="25" s="1"/>
  <c r="AP53" i="25"/>
  <c r="AS58" i="25"/>
  <c r="AX53" i="25"/>
  <c r="BD53" i="25" s="1"/>
  <c r="AY193" i="25"/>
  <c r="N193" i="25" s="1"/>
  <c r="AX149" i="25"/>
  <c r="AQ112" i="25"/>
  <c r="BD193" i="25"/>
  <c r="AY176" i="25"/>
  <c r="N176" i="25" s="1"/>
  <c r="AY173" i="25"/>
  <c r="N173" i="25" s="1"/>
  <c r="AW148" i="25"/>
  <c r="BC148" i="25" s="1"/>
  <c r="AS92" i="25"/>
  <c r="O87" i="25"/>
  <c r="AW58" i="25"/>
  <c r="BA58" i="25" s="1"/>
  <c r="AP86" i="25"/>
  <c r="AS83" i="25"/>
  <c r="AR61" i="25"/>
  <c r="AP58" i="25"/>
  <c r="AR149" i="25"/>
  <c r="BD196" i="25"/>
  <c r="AW139" i="25"/>
  <c r="BC139" i="25" s="1"/>
  <c r="AQ139" i="25"/>
  <c r="AW110" i="25"/>
  <c r="BC110" i="25" s="1"/>
  <c r="AP112" i="25"/>
  <c r="AX110" i="25"/>
  <c r="BE110" i="25" s="1"/>
  <c r="O86" i="25"/>
  <c r="AS110" i="25"/>
  <c r="AX86" i="25"/>
  <c r="BD86" i="25" s="1"/>
  <c r="O61" i="25"/>
  <c r="AQ50" i="25"/>
  <c r="AQ149" i="25"/>
  <c r="AX112" i="25"/>
  <c r="AW112" i="25"/>
  <c r="BB112" i="25" s="1"/>
  <c r="O112" i="25"/>
  <c r="O94" i="25"/>
  <c r="AW74" i="25"/>
  <c r="BA74" i="25" s="1"/>
  <c r="AY201" i="25"/>
  <c r="N201" i="25" s="1"/>
  <c r="AX91" i="8"/>
  <c r="BD91" i="8" s="1"/>
  <c r="AQ91" i="8"/>
  <c r="AS101" i="8"/>
  <c r="AW137" i="25"/>
  <c r="BA137" i="25" s="1"/>
  <c r="AQ145" i="25"/>
  <c r="AW131" i="25"/>
  <c r="BA131" i="25" s="1"/>
  <c r="AP134" i="25"/>
  <c r="AP128" i="25"/>
  <c r="AS121" i="25"/>
  <c r="AW128" i="25"/>
  <c r="BB128" i="25" s="1"/>
  <c r="AX120" i="25"/>
  <c r="BE120" i="25" s="1"/>
  <c r="AP127" i="25"/>
  <c r="AS127" i="25"/>
  <c r="O99" i="25"/>
  <c r="AP88" i="25"/>
  <c r="AW83" i="25"/>
  <c r="BC83" i="25" s="1"/>
  <c r="AS88" i="25"/>
  <c r="AX90" i="25"/>
  <c r="BE90" i="25" s="1"/>
  <c r="AP95" i="25"/>
  <c r="AS95" i="25"/>
  <c r="AX95" i="25"/>
  <c r="BE95" i="25" s="1"/>
  <c r="AP71" i="25"/>
  <c r="AP51" i="25"/>
  <c r="AP83" i="25"/>
  <c r="AR50" i="25"/>
  <c r="AW120" i="25"/>
  <c r="BC195" i="25"/>
  <c r="AR134" i="25"/>
  <c r="AR88" i="25"/>
  <c r="AX71" i="25"/>
  <c r="BE71" i="25" s="1"/>
  <c r="AW68" i="25"/>
  <c r="BB68" i="25" s="1"/>
  <c r="AR68" i="25"/>
  <c r="AQ71" i="25"/>
  <c r="AP84" i="8"/>
  <c r="L130" i="8"/>
  <c r="AY192" i="25"/>
  <c r="N192" i="25" s="1"/>
  <c r="AY181" i="25"/>
  <c r="N181" i="25" s="1"/>
  <c r="AY177" i="25"/>
  <c r="N177" i="25" s="1"/>
  <c r="AY166" i="25"/>
  <c r="N166" i="25" s="1"/>
  <c r="BD155" i="25"/>
  <c r="AX138" i="25"/>
  <c r="BE138" i="25" s="1"/>
  <c r="AS145" i="25"/>
  <c r="AW138" i="25"/>
  <c r="BC138" i="25" s="1"/>
  <c r="AS131" i="25"/>
  <c r="AR147" i="25"/>
  <c r="AP138" i="25"/>
  <c r="AQ134" i="25"/>
  <c r="AQ131" i="25"/>
  <c r="AQ121" i="25"/>
  <c r="O120" i="25"/>
  <c r="AQ128" i="25"/>
  <c r="AW121" i="25"/>
  <c r="BB121" i="25" s="1"/>
  <c r="AX103" i="25"/>
  <c r="BE103" i="25" s="1"/>
  <c r="AR127" i="25"/>
  <c r="AX106" i="25"/>
  <c r="BE106" i="25" s="1"/>
  <c r="AR99" i="25"/>
  <c r="AS99" i="25"/>
  <c r="O103" i="25"/>
  <c r="O95" i="25"/>
  <c r="O83" i="25"/>
  <c r="AW71" i="25"/>
  <c r="BA71" i="25" s="1"/>
  <c r="AP68" i="25"/>
  <c r="O50" i="25"/>
  <c r="AS70" i="25"/>
  <c r="AS50" i="25"/>
  <c r="AP57" i="25"/>
  <c r="AX145" i="25"/>
  <c r="O134" i="25"/>
  <c r="AW134" i="25"/>
  <c r="BB195" i="25"/>
  <c r="AX88" i="25"/>
  <c r="AX60" i="25"/>
  <c r="BD60" i="25" s="1"/>
  <c r="AS134" i="25"/>
  <c r="O71" i="25"/>
  <c r="O68" i="25"/>
  <c r="AX68" i="25"/>
  <c r="AQ60" i="25"/>
  <c r="O88" i="25"/>
  <c r="AS68" i="25"/>
  <c r="AS143" i="8"/>
  <c r="BE189" i="25"/>
  <c r="AY174" i="25"/>
  <c r="N174" i="25" s="1"/>
  <c r="BD154" i="25"/>
  <c r="L154" i="25" s="1"/>
  <c r="AX146" i="25"/>
  <c r="BE146" i="25" s="1"/>
  <c r="AW145" i="25"/>
  <c r="BB145" i="25" s="1"/>
  <c r="AS138" i="25"/>
  <c r="AS147" i="25"/>
  <c r="AQ138" i="25"/>
  <c r="AW147" i="25"/>
  <c r="BA147" i="25" s="1"/>
  <c r="O128" i="25"/>
  <c r="AW107" i="25"/>
  <c r="BA107" i="25" s="1"/>
  <c r="O106" i="25"/>
  <c r="O90" i="25"/>
  <c r="AP99" i="25"/>
  <c r="AR90" i="25"/>
  <c r="AP79" i="25"/>
  <c r="AW57" i="25"/>
  <c r="BC57" i="25" s="1"/>
  <c r="AW50" i="25"/>
  <c r="BC50" i="25" s="1"/>
  <c r="O91" i="25"/>
  <c r="AR83" i="25"/>
  <c r="AP50" i="25"/>
  <c r="AP121" i="25"/>
  <c r="AS60" i="25"/>
  <c r="O92" i="25"/>
  <c r="L81" i="8"/>
  <c r="BC163" i="8"/>
  <c r="BD200" i="25"/>
  <c r="AY183" i="25"/>
  <c r="N183" i="25" s="1"/>
  <c r="AW129" i="25"/>
  <c r="BB129" i="25" s="1"/>
  <c r="AW111" i="25"/>
  <c r="BB111" i="25" s="1"/>
  <c r="O110" i="25"/>
  <c r="AW90" i="25"/>
  <c r="BA90" i="25" s="1"/>
  <c r="AQ110" i="25"/>
  <c r="AP110" i="25"/>
  <c r="AS90" i="25"/>
  <c r="AS107" i="25"/>
  <c r="AP67" i="25"/>
  <c r="AW67" i="25"/>
  <c r="BB67" i="25" s="1"/>
  <c r="O66" i="25"/>
  <c r="AP66" i="25"/>
  <c r="AX66" i="25"/>
  <c r="BD66" i="25" s="1"/>
  <c r="AW76" i="25"/>
  <c r="BC76" i="25" s="1"/>
  <c r="AS150" i="25"/>
  <c r="O55" i="25"/>
  <c r="AS78" i="8"/>
  <c r="AQ124" i="8"/>
  <c r="BD199" i="25"/>
  <c r="AY188" i="25"/>
  <c r="N188" i="25" s="1"/>
  <c r="AY178" i="25"/>
  <c r="N178" i="25" s="1"/>
  <c r="AR148" i="25"/>
  <c r="AW136" i="25"/>
  <c r="BB136" i="25" s="1"/>
  <c r="AX148" i="25"/>
  <c r="BD148" i="25" s="1"/>
  <c r="AW114" i="25"/>
  <c r="BC114" i="25" s="1"/>
  <c r="AP111" i="25"/>
  <c r="AS111" i="25"/>
  <c r="AP100" i="25"/>
  <c r="AW97" i="25"/>
  <c r="BA97" i="25" s="1"/>
  <c r="AW79" i="25"/>
  <c r="BB79" i="25" s="1"/>
  <c r="AX107" i="25"/>
  <c r="BE107" i="25" s="1"/>
  <c r="AP90" i="25"/>
  <c r="AS79" i="25"/>
  <c r="O107" i="25"/>
  <c r="AP107" i="25"/>
  <c r="AP55" i="25"/>
  <c r="AR79" i="25"/>
  <c r="AS67" i="25"/>
  <c r="AQ66" i="25"/>
  <c r="AP76" i="25"/>
  <c r="AW150" i="25"/>
  <c r="O100" i="25"/>
  <c r="AQ79" i="25"/>
  <c r="O111" i="25"/>
  <c r="L78" i="8"/>
  <c r="AX124" i="8"/>
  <c r="BD124" i="8" s="1"/>
  <c r="O148" i="25"/>
  <c r="AS148" i="25"/>
  <c r="O136" i="25"/>
  <c r="AX79" i="25"/>
  <c r="BD79" i="25" s="1"/>
  <c r="AP60" i="25"/>
  <c r="AW55" i="25"/>
  <c r="BB55" i="25" s="1"/>
  <c r="AY156" i="25"/>
  <c r="N156" i="25" s="1"/>
  <c r="O150" i="25"/>
  <c r="AX111" i="25"/>
  <c r="AX100" i="25"/>
  <c r="BD100" i="25" s="1"/>
  <c r="AX55" i="25"/>
  <c r="AR60" i="25"/>
  <c r="AR55" i="25"/>
  <c r="AW100" i="25"/>
  <c r="BB60" i="25"/>
  <c r="BC60" i="25"/>
  <c r="BA60" i="25"/>
  <c r="BD115" i="25"/>
  <c r="BE115" i="25"/>
  <c r="BA194" i="8"/>
  <c r="AY191" i="8"/>
  <c r="K191" i="8" s="1"/>
  <c r="R191" i="8" s="1"/>
  <c r="W191" i="8" s="1"/>
  <c r="F191" i="8" s="1"/>
  <c r="O117" i="25"/>
  <c r="O144" i="25"/>
  <c r="O145" i="25"/>
  <c r="AY200" i="25"/>
  <c r="N200" i="25" s="1"/>
  <c r="AY155" i="25"/>
  <c r="N155" i="25" s="1"/>
  <c r="O131" i="25"/>
  <c r="AX83" i="25"/>
  <c r="BB197" i="25"/>
  <c r="BC197" i="25"/>
  <c r="O60" i="25"/>
  <c r="BD58" i="25"/>
  <c r="BE58" i="25"/>
  <c r="BE67" i="25"/>
  <c r="BD67" i="25"/>
  <c r="AS126" i="25"/>
  <c r="AQ126" i="25"/>
  <c r="AW126" i="25"/>
  <c r="AQ102" i="25"/>
  <c r="AP102" i="25"/>
  <c r="O119" i="25"/>
  <c r="AP119" i="25"/>
  <c r="AX91" i="25"/>
  <c r="BD195" i="25"/>
  <c r="AY175" i="25"/>
  <c r="N175" i="25" s="1"/>
  <c r="AY185" i="25"/>
  <c r="N185" i="25" s="1"/>
  <c r="AY164" i="25"/>
  <c r="N164" i="25" s="1"/>
  <c r="AY162" i="25"/>
  <c r="N162" i="25" s="1"/>
  <c r="AY160" i="25"/>
  <c r="N160" i="25" s="1"/>
  <c r="AX126" i="25"/>
  <c r="BE126" i="25" s="1"/>
  <c r="AS119" i="25"/>
  <c r="AW117" i="25"/>
  <c r="BB117" i="25" s="1"/>
  <c r="BD131" i="25"/>
  <c r="AW102" i="25"/>
  <c r="BB102" i="25" s="1"/>
  <c r="AP106" i="25"/>
  <c r="AR106" i="25"/>
  <c r="AW81" i="25"/>
  <c r="BB81" i="25" s="1"/>
  <c r="AW70" i="25"/>
  <c r="BB70" i="25" s="1"/>
  <c r="AR91" i="25"/>
  <c r="O70" i="25"/>
  <c r="AP75" i="25"/>
  <c r="AP70" i="25"/>
  <c r="AS76" i="25"/>
  <c r="AQ57" i="25"/>
  <c r="AY154" i="25"/>
  <c r="N154" i="25" s="1"/>
  <c r="BB155" i="25"/>
  <c r="BC155" i="25"/>
  <c r="AQ146" i="25"/>
  <c r="AS146" i="25"/>
  <c r="AR146" i="25"/>
  <c r="AQ92" i="25"/>
  <c r="AR92" i="25"/>
  <c r="AQ51" i="25"/>
  <c r="AR51" i="25"/>
  <c r="AX57" i="25"/>
  <c r="BA200" i="25"/>
  <c r="AY180" i="25"/>
  <c r="N180" i="25" s="1"/>
  <c r="AY159" i="25"/>
  <c r="N159" i="25" s="1"/>
  <c r="O126" i="25"/>
  <c r="AX122" i="25"/>
  <c r="BD122" i="25" s="1"/>
  <c r="AP122" i="25"/>
  <c r="AP126" i="25"/>
  <c r="AR119" i="25"/>
  <c r="O105" i="25"/>
  <c r="O81" i="25"/>
  <c r="O102" i="25"/>
  <c r="AX85" i="25"/>
  <c r="BD85" i="25" s="1"/>
  <c r="AS106" i="25"/>
  <c r="BE92" i="25"/>
  <c r="AP85" i="25"/>
  <c r="AP81" i="25"/>
  <c r="O57" i="25"/>
  <c r="AS91" i="25"/>
  <c r="AQ70" i="25"/>
  <c r="AR57" i="25"/>
  <c r="BC183" i="25"/>
  <c r="BA183" i="25"/>
  <c r="AX102" i="25"/>
  <c r="AQ120" i="25"/>
  <c r="AS120" i="25"/>
  <c r="AQ67" i="25"/>
  <c r="AR67" i="25"/>
  <c r="BC200" i="25"/>
  <c r="AY187" i="25"/>
  <c r="N187" i="25" s="1"/>
  <c r="AY165" i="25"/>
  <c r="N165" i="25" s="1"/>
  <c r="AY163" i="25"/>
  <c r="N163" i="25" s="1"/>
  <c r="AY161" i="25"/>
  <c r="N161" i="25" s="1"/>
  <c r="AY169" i="25"/>
  <c r="N169" i="25" s="1"/>
  <c r="O122" i="25"/>
  <c r="AR122" i="25"/>
  <c r="AR126" i="25"/>
  <c r="AW122" i="25"/>
  <c r="BB122" i="25" s="1"/>
  <c r="O113" i="25"/>
  <c r="AR102" i="25"/>
  <c r="AX81" i="25"/>
  <c r="BD81" i="25" s="1"/>
  <c r="AQ85" i="25"/>
  <c r="AQ81" i="25"/>
  <c r="AW85" i="25"/>
  <c r="BB85" i="25" s="1"/>
  <c r="AQ91" i="25"/>
  <c r="AR70" i="25"/>
  <c r="AQ76" i="25"/>
  <c r="BE175" i="25"/>
  <c r="BD175" i="25"/>
  <c r="AR137" i="25"/>
  <c r="AQ137" i="25"/>
  <c r="AP131" i="25"/>
  <c r="AR131" i="25"/>
  <c r="AX128" i="25"/>
  <c r="AW146" i="25"/>
  <c r="O51" i="25"/>
  <c r="O115" i="25"/>
  <c r="AR115" i="25"/>
  <c r="AP115" i="25"/>
  <c r="AX51" i="25"/>
  <c r="AX119" i="25"/>
  <c r="O67" i="25"/>
  <c r="BB144" i="25"/>
  <c r="BA144" i="25"/>
  <c r="BC144" i="25"/>
  <c r="BE133" i="25"/>
  <c r="BD133" i="25"/>
  <c r="BC113" i="25"/>
  <c r="BB113" i="25"/>
  <c r="BA113" i="25"/>
  <c r="BA143" i="25"/>
  <c r="BC143" i="25"/>
  <c r="BB143" i="25"/>
  <c r="BE136" i="25"/>
  <c r="BD136" i="25"/>
  <c r="BB123" i="25"/>
  <c r="BC123" i="25"/>
  <c r="BA123" i="25"/>
  <c r="BE114" i="25"/>
  <c r="BD114" i="25"/>
  <c r="BB109" i="25"/>
  <c r="BA109" i="25"/>
  <c r="BC109" i="25"/>
  <c r="BC73" i="25"/>
  <c r="BB73" i="25"/>
  <c r="BA73" i="25"/>
  <c r="AS89" i="8"/>
  <c r="AY186" i="8"/>
  <c r="K186" i="8" s="1"/>
  <c r="R186" i="8" s="1"/>
  <c r="W186" i="8" s="1"/>
  <c r="F186" i="8" s="1"/>
  <c r="BD185" i="25"/>
  <c r="BE185" i="25"/>
  <c r="BD183" i="25"/>
  <c r="BE183" i="25"/>
  <c r="BC176" i="25"/>
  <c r="BB176" i="25"/>
  <c r="BA176" i="25"/>
  <c r="BC172" i="25"/>
  <c r="BB172" i="25"/>
  <c r="BA172" i="25"/>
  <c r="AY171" i="25"/>
  <c r="N171" i="25" s="1"/>
  <c r="BD187" i="25"/>
  <c r="BE187" i="25"/>
  <c r="BB164" i="25"/>
  <c r="BA164" i="25"/>
  <c r="BC164" i="25"/>
  <c r="BB162" i="25"/>
  <c r="BA162" i="25"/>
  <c r="BC162" i="25"/>
  <c r="BB160" i="25"/>
  <c r="BA160" i="25"/>
  <c r="BC160" i="25"/>
  <c r="BC169" i="25"/>
  <c r="BB169" i="25"/>
  <c r="BA169" i="25"/>
  <c r="AY168" i="25"/>
  <c r="N168" i="25" s="1"/>
  <c r="BD158" i="25"/>
  <c r="BE158" i="25"/>
  <c r="AY157" i="25"/>
  <c r="N157" i="25" s="1"/>
  <c r="BB159" i="25"/>
  <c r="BC159" i="25"/>
  <c r="BA159" i="25"/>
  <c r="AR135" i="25"/>
  <c r="AQ135" i="25"/>
  <c r="AS135" i="25"/>
  <c r="AP135" i="25"/>
  <c r="AX113" i="25"/>
  <c r="AW130" i="25"/>
  <c r="AS130" i="25"/>
  <c r="AR130" i="25"/>
  <c r="AP130" i="25"/>
  <c r="AQ130" i="25"/>
  <c r="AQ129" i="25"/>
  <c r="AS129" i="25"/>
  <c r="AR129" i="25"/>
  <c r="AP129" i="25"/>
  <c r="AX129" i="25"/>
  <c r="AR105" i="25"/>
  <c r="AQ105" i="25"/>
  <c r="AS105" i="25"/>
  <c r="AP105" i="25"/>
  <c r="O109" i="25"/>
  <c r="AR97" i="25"/>
  <c r="AQ97" i="25"/>
  <c r="AP97" i="25"/>
  <c r="AX97" i="25"/>
  <c r="AS97" i="25"/>
  <c r="AS82" i="25"/>
  <c r="AR82" i="25"/>
  <c r="AQ82" i="25"/>
  <c r="AP82" i="25"/>
  <c r="AX82" i="25"/>
  <c r="BE43" i="25"/>
  <c r="BD43" i="25"/>
  <c r="L41" i="25"/>
  <c r="X41" i="25" s="1"/>
  <c r="G41" i="25" s="1"/>
  <c r="O82" i="25"/>
  <c r="AR74" i="25"/>
  <c r="AS74" i="25"/>
  <c r="AQ74" i="25"/>
  <c r="AP74" i="25"/>
  <c r="BA47" i="25"/>
  <c r="BC47" i="25"/>
  <c r="BB47" i="25"/>
  <c r="BE44" i="25"/>
  <c r="BD44" i="25"/>
  <c r="L44" i="25" s="1"/>
  <c r="X44" i="25" s="1"/>
  <c r="G44" i="25" s="1"/>
  <c r="I44" i="25" s="1"/>
  <c r="BD50" i="25"/>
  <c r="BE50" i="25"/>
  <c r="L38" i="25"/>
  <c r="X38" i="25" s="1"/>
  <c r="G38" i="25" s="1"/>
  <c r="I38" i="25" s="1"/>
  <c r="L21" i="25"/>
  <c r="X21" i="25" s="1"/>
  <c r="G21" i="25" s="1"/>
  <c r="I21" i="25" s="1"/>
  <c r="BC36" i="25"/>
  <c r="BB36" i="25"/>
  <c r="BA36" i="25"/>
  <c r="BE201" i="25"/>
  <c r="BD201" i="25"/>
  <c r="BC188" i="25"/>
  <c r="BB188" i="25"/>
  <c r="BA188" i="25"/>
  <c r="BC177" i="25"/>
  <c r="BB177" i="25"/>
  <c r="BA177" i="25"/>
  <c r="BC173" i="25"/>
  <c r="BB173" i="25"/>
  <c r="BA173" i="25"/>
  <c r="AY172" i="25"/>
  <c r="N172" i="25" s="1"/>
  <c r="BB166" i="25"/>
  <c r="BC166" i="25"/>
  <c r="BA166" i="25"/>
  <c r="BE167" i="25"/>
  <c r="BD167" i="25"/>
  <c r="BE166" i="25"/>
  <c r="BD166" i="25"/>
  <c r="BE164" i="25"/>
  <c r="BD164" i="25"/>
  <c r="BE162" i="25"/>
  <c r="BD162" i="25"/>
  <c r="BE160" i="25"/>
  <c r="BD160" i="25"/>
  <c r="BD134" i="25"/>
  <c r="BE134" i="25"/>
  <c r="AR143" i="25"/>
  <c r="AQ143" i="25"/>
  <c r="AP143" i="25"/>
  <c r="AS143" i="25"/>
  <c r="BD141" i="25"/>
  <c r="BE141" i="25"/>
  <c r="AP133" i="25"/>
  <c r="AW133" i="25"/>
  <c r="AS133" i="25"/>
  <c r="AR133" i="25"/>
  <c r="AQ133" i="25"/>
  <c r="O133" i="25"/>
  <c r="BE135" i="25"/>
  <c r="BD135" i="25"/>
  <c r="AS123" i="25"/>
  <c r="AQ123" i="25"/>
  <c r="O123" i="25"/>
  <c r="AR123" i="25"/>
  <c r="AP123" i="25"/>
  <c r="AX123" i="25"/>
  <c r="BA94" i="25"/>
  <c r="BC94" i="25"/>
  <c r="BB94" i="25"/>
  <c r="BA105" i="25"/>
  <c r="BB105" i="25"/>
  <c r="BC105" i="25"/>
  <c r="BD117" i="25"/>
  <c r="BE117" i="25"/>
  <c r="AQ73" i="25"/>
  <c r="AS73" i="25"/>
  <c r="AR73" i="25"/>
  <c r="AP73" i="25"/>
  <c r="BE40" i="25"/>
  <c r="BD40" i="25"/>
  <c r="BC72" i="25"/>
  <c r="BB72" i="25"/>
  <c r="BA72" i="25"/>
  <c r="W36" i="25"/>
  <c r="F36" i="25" s="1"/>
  <c r="L40" i="25"/>
  <c r="X40" i="25" s="1"/>
  <c r="G40" i="25" s="1"/>
  <c r="BD35" i="25"/>
  <c r="BE35" i="25"/>
  <c r="L2" i="25"/>
  <c r="G2" i="25" s="1"/>
  <c r="I2" i="25" s="1"/>
  <c r="L64" i="8"/>
  <c r="AP73" i="8"/>
  <c r="AX81" i="8"/>
  <c r="BE81" i="8" s="1"/>
  <c r="BE186" i="8"/>
  <c r="BC174" i="25"/>
  <c r="BB174" i="25"/>
  <c r="BA174" i="25"/>
  <c r="BC170" i="25"/>
  <c r="BB170" i="25"/>
  <c r="BA170" i="25"/>
  <c r="BC187" i="25"/>
  <c r="BB187" i="25"/>
  <c r="BA187" i="25"/>
  <c r="BC180" i="25"/>
  <c r="BA180" i="25"/>
  <c r="BB180" i="25"/>
  <c r="BE180" i="25"/>
  <c r="BD180" i="25"/>
  <c r="BC168" i="25"/>
  <c r="BB168" i="25"/>
  <c r="BA168" i="25"/>
  <c r="BB165" i="25"/>
  <c r="BA165" i="25"/>
  <c r="BC165" i="25"/>
  <c r="BB163" i="25"/>
  <c r="BA163" i="25"/>
  <c r="BC163" i="25"/>
  <c r="BB161" i="25"/>
  <c r="BA161" i="25"/>
  <c r="BC161" i="25"/>
  <c r="AY167" i="25"/>
  <c r="N167" i="25" s="1"/>
  <c r="BB167" i="25"/>
  <c r="BC167" i="25"/>
  <c r="BA167" i="25"/>
  <c r="BD159" i="25"/>
  <c r="BE159" i="25"/>
  <c r="AS136" i="25"/>
  <c r="AR136" i="25"/>
  <c r="AQ136" i="25"/>
  <c r="AP136" i="25"/>
  <c r="AX143" i="25"/>
  <c r="O114" i="25"/>
  <c r="AQ117" i="25"/>
  <c r="AS117" i="25"/>
  <c r="AR117" i="25"/>
  <c r="AP117" i="25"/>
  <c r="BD132" i="25"/>
  <c r="BE132" i="25"/>
  <c r="BD127" i="25"/>
  <c r="BE127" i="25"/>
  <c r="AR101" i="25"/>
  <c r="AQ101" i="25"/>
  <c r="AX101" i="25"/>
  <c r="AS101" i="25"/>
  <c r="AW101" i="25"/>
  <c r="AP101" i="25"/>
  <c r="AP96" i="25"/>
  <c r="AW96" i="25"/>
  <c r="AS96" i="25"/>
  <c r="AR96" i="25"/>
  <c r="AQ96" i="25"/>
  <c r="O96" i="25"/>
  <c r="AS109" i="25"/>
  <c r="AR109" i="25"/>
  <c r="AQ109" i="25"/>
  <c r="AP109" i="25"/>
  <c r="AS94" i="25"/>
  <c r="AR94" i="25"/>
  <c r="AQ94" i="25"/>
  <c r="AP94" i="25"/>
  <c r="AX96" i="25"/>
  <c r="AX105" i="25"/>
  <c r="AX94" i="25"/>
  <c r="O73" i="25"/>
  <c r="L46" i="25"/>
  <c r="X46" i="25" s="1"/>
  <c r="G46" i="25" s="1"/>
  <c r="I46" i="25" s="1"/>
  <c r="AX74" i="25"/>
  <c r="I27" i="25"/>
  <c r="I19" i="25"/>
  <c r="BD70" i="25"/>
  <c r="BE70" i="25"/>
  <c r="I41" i="25"/>
  <c r="BD39" i="25"/>
  <c r="BE39" i="25"/>
  <c r="BC35" i="25"/>
  <c r="BB35" i="25"/>
  <c r="BA35" i="25"/>
  <c r="L35" i="25" s="1"/>
  <c r="X35" i="25" s="1"/>
  <c r="G35" i="25" s="1"/>
  <c r="I35" i="25" s="1"/>
  <c r="BD185" i="8"/>
  <c r="BD192" i="25"/>
  <c r="BE192" i="25"/>
  <c r="BC192" i="25"/>
  <c r="BB192" i="25"/>
  <c r="BA192" i="25"/>
  <c r="BD188" i="25"/>
  <c r="BE188" i="25"/>
  <c r="BD181" i="25"/>
  <c r="BE181" i="25"/>
  <c r="BC178" i="25"/>
  <c r="BB178" i="25"/>
  <c r="BA178" i="25"/>
  <c r="BC175" i="25"/>
  <c r="BB175" i="25"/>
  <c r="BA175" i="25"/>
  <c r="BC171" i="25"/>
  <c r="BB171" i="25"/>
  <c r="BA171" i="25"/>
  <c r="AY170" i="25"/>
  <c r="N170" i="25" s="1"/>
  <c r="BE169" i="25"/>
  <c r="BD169" i="25"/>
  <c r="BE165" i="25"/>
  <c r="BD165" i="25"/>
  <c r="BE163" i="25"/>
  <c r="BD163" i="25"/>
  <c r="BE161" i="25"/>
  <c r="BD161" i="25"/>
  <c r="BC157" i="25"/>
  <c r="BA157" i="25"/>
  <c r="BB157" i="25"/>
  <c r="BE157" i="25"/>
  <c r="BD157" i="25"/>
  <c r="AS144" i="25"/>
  <c r="AR144" i="25"/>
  <c r="AX144" i="25"/>
  <c r="AP144" i="25"/>
  <c r="AQ144" i="25"/>
  <c r="O143" i="25"/>
  <c r="AP141" i="25"/>
  <c r="AW141" i="25"/>
  <c r="AS141" i="25"/>
  <c r="AR141" i="25"/>
  <c r="O141" i="25"/>
  <c r="AQ141" i="25"/>
  <c r="AQ113" i="25"/>
  <c r="AS113" i="25"/>
  <c r="AR113" i="25"/>
  <c r="AP113" i="25"/>
  <c r="AR114" i="25"/>
  <c r="AS114" i="25"/>
  <c r="AQ114" i="25"/>
  <c r="AP114" i="25"/>
  <c r="BB106" i="25"/>
  <c r="BA106" i="25"/>
  <c r="BC106" i="25"/>
  <c r="AS98" i="25"/>
  <c r="AR98" i="25"/>
  <c r="AP98" i="25"/>
  <c r="AQ98" i="25"/>
  <c r="AW98" i="25"/>
  <c r="AX73" i="25"/>
  <c r="AS78" i="25"/>
  <c r="AR78" i="25"/>
  <c r="AQ78" i="25"/>
  <c r="AX78" i="25"/>
  <c r="AP78" i="25"/>
  <c r="BE47" i="25"/>
  <c r="BD47" i="25"/>
  <c r="I42" i="25"/>
  <c r="BB82" i="25"/>
  <c r="BA82" i="25"/>
  <c r="BC82" i="25"/>
  <c r="AW78" i="25"/>
  <c r="AR77" i="25"/>
  <c r="AQ77" i="25"/>
  <c r="AX77" i="25"/>
  <c r="AS77" i="25"/>
  <c r="AW77" i="25"/>
  <c r="AP77" i="25"/>
  <c r="O77" i="25"/>
  <c r="BA51" i="25"/>
  <c r="BC51" i="25"/>
  <c r="BB51" i="25"/>
  <c r="BA43" i="25"/>
  <c r="L43" i="25" s="1"/>
  <c r="X43" i="25" s="1"/>
  <c r="G43" i="25" s="1"/>
  <c r="I43" i="25" s="1"/>
  <c r="BC43" i="25"/>
  <c r="BB43" i="25"/>
  <c r="BD36" i="25"/>
  <c r="BE36" i="25"/>
  <c r="BD62" i="25"/>
  <c r="BE62" i="25"/>
  <c r="I33" i="25"/>
  <c r="W40" i="25"/>
  <c r="F40" i="25" s="1"/>
  <c r="I37" i="25"/>
  <c r="L29" i="25"/>
  <c r="X29" i="25" s="1"/>
  <c r="G29" i="25" s="1"/>
  <c r="I29" i="25" s="1"/>
  <c r="BC39" i="25"/>
  <c r="BB39" i="25"/>
  <c r="BA39" i="25"/>
  <c r="I31" i="25"/>
  <c r="I23" i="25"/>
  <c r="BZ398" i="5"/>
  <c r="AS73" i="8"/>
  <c r="AQ81" i="8"/>
  <c r="BB182" i="8"/>
  <c r="AY190" i="8"/>
  <c r="K190" i="8" s="1"/>
  <c r="R190" i="8" s="1"/>
  <c r="W190" i="8" s="1"/>
  <c r="F190" i="8" s="1"/>
  <c r="AQ73" i="8"/>
  <c r="AR73" i="8"/>
  <c r="AS81" i="8"/>
  <c r="BA182" i="8"/>
  <c r="AX73" i="8"/>
  <c r="BD73" i="8" s="1"/>
  <c r="AP81" i="8"/>
  <c r="BC168" i="8"/>
  <c r="BD189" i="8"/>
  <c r="AY182" i="8"/>
  <c r="K182" i="8" s="1"/>
  <c r="R182" i="8" s="1"/>
  <c r="W182" i="8" s="1"/>
  <c r="F182" i="8" s="1"/>
  <c r="AP140" i="8"/>
  <c r="AQ107" i="8"/>
  <c r="BB163" i="8"/>
  <c r="AY189" i="8"/>
  <c r="K189" i="8" s="1"/>
  <c r="R189" i="8" s="1"/>
  <c r="W189" i="8" s="1"/>
  <c r="F189" i="8" s="1"/>
  <c r="AY196" i="8"/>
  <c r="K196" i="8" s="1"/>
  <c r="R196" i="8" s="1"/>
  <c r="W196" i="8" s="1"/>
  <c r="F196" i="8" s="1"/>
  <c r="AY168" i="8"/>
  <c r="K168" i="8" s="1"/>
  <c r="R168" i="8" s="1"/>
  <c r="W168" i="8" s="1"/>
  <c r="F168" i="8" s="1"/>
  <c r="BB186" i="8"/>
  <c r="AX93" i="8"/>
  <c r="BE93" i="8" s="1"/>
  <c r="AP102" i="8"/>
  <c r="BA186" i="8"/>
  <c r="AY200" i="8"/>
  <c r="K200" i="8" s="1"/>
  <c r="R200" i="8" s="1"/>
  <c r="W200" i="8" s="1"/>
  <c r="F200" i="8" s="1"/>
  <c r="AX144" i="8"/>
  <c r="BD144" i="8" s="1"/>
  <c r="BA161" i="8"/>
  <c r="L131" i="8"/>
  <c r="BE182" i="8"/>
  <c r="AY185" i="8"/>
  <c r="K185" i="8" s="1"/>
  <c r="R185" i="8" s="1"/>
  <c r="W185" i="8" s="1"/>
  <c r="F185" i="8" s="1"/>
  <c r="BB190" i="8"/>
  <c r="AY187" i="8"/>
  <c r="K187" i="8" s="1"/>
  <c r="R187" i="8" s="1"/>
  <c r="W187" i="8" s="1"/>
  <c r="F187" i="8" s="1"/>
  <c r="L71" i="8"/>
  <c r="AQ113" i="8"/>
  <c r="BC190" i="8"/>
  <c r="AY194" i="8"/>
  <c r="K194" i="8" s="1"/>
  <c r="R194" i="8" s="1"/>
  <c r="W194" i="8" s="1"/>
  <c r="F194" i="8" s="1"/>
  <c r="AY201" i="8"/>
  <c r="K201" i="8" s="1"/>
  <c r="R201" i="8" s="1"/>
  <c r="W201" i="8" s="1"/>
  <c r="F201" i="8" s="1"/>
  <c r="BA201" i="8"/>
  <c r="BC201" i="8"/>
  <c r="BA196" i="8"/>
  <c r="BB196" i="8"/>
  <c r="BC196" i="8"/>
  <c r="BB113" i="8"/>
  <c r="AS109" i="8"/>
  <c r="AX113" i="8"/>
  <c r="BD113" i="8" s="1"/>
  <c r="L144" i="8"/>
  <c r="AP144" i="8"/>
  <c r="BC194" i="8"/>
  <c r="AQ71" i="8"/>
  <c r="BB93" i="8"/>
  <c r="AP109" i="8"/>
  <c r="AP120" i="8"/>
  <c r="AS113" i="8"/>
  <c r="AP113" i="8"/>
  <c r="AR144" i="8"/>
  <c r="AS144" i="8"/>
  <c r="AY180" i="8"/>
  <c r="K180" i="8" s="1"/>
  <c r="R180" i="8" s="1"/>
  <c r="W180" i="8" s="1"/>
  <c r="F180" i="8" s="1"/>
  <c r="BB201" i="8"/>
  <c r="BE190" i="8"/>
  <c r="BD190" i="8"/>
  <c r="BA200" i="8"/>
  <c r="BC200" i="8"/>
  <c r="BB200" i="8"/>
  <c r="BE196" i="8"/>
  <c r="BD196" i="8"/>
  <c r="BE200" i="8"/>
  <c r="BD200" i="8"/>
  <c r="L109" i="8"/>
  <c r="L113" i="8"/>
  <c r="AR120" i="8"/>
  <c r="AS120" i="8"/>
  <c r="AS132" i="8"/>
  <c r="AX132" i="8"/>
  <c r="BE132" i="8" s="1"/>
  <c r="AQ132" i="8"/>
  <c r="AX131" i="8"/>
  <c r="BD131" i="8" s="1"/>
  <c r="AQ143" i="8"/>
  <c r="BE156" i="8"/>
  <c r="AY175" i="8"/>
  <c r="K175" i="8" s="1"/>
  <c r="R175" i="8" s="1"/>
  <c r="W175" i="8" s="1"/>
  <c r="F175" i="8" s="1"/>
  <c r="AY188" i="8"/>
  <c r="K188" i="8" s="1"/>
  <c r="R188" i="8" s="1"/>
  <c r="W188" i="8" s="1"/>
  <c r="F188" i="8" s="1"/>
  <c r="AY199" i="8"/>
  <c r="K199" i="8" s="1"/>
  <c r="R199" i="8" s="1"/>
  <c r="W199" i="8" s="1"/>
  <c r="F199" i="8" s="1"/>
  <c r="BB187" i="8"/>
  <c r="BC187" i="8"/>
  <c r="BA187" i="8"/>
  <c r="BD201" i="8"/>
  <c r="BE201" i="8"/>
  <c r="BB199" i="8"/>
  <c r="BA199" i="8"/>
  <c r="BC199" i="8"/>
  <c r="BE172" i="8"/>
  <c r="BA189" i="8"/>
  <c r="BB189" i="8"/>
  <c r="BC189" i="8"/>
  <c r="BB183" i="8"/>
  <c r="BC183" i="8"/>
  <c r="BA183" i="8"/>
  <c r="BD187" i="8"/>
  <c r="BE187" i="8"/>
  <c r="BD179" i="8"/>
  <c r="BE179" i="8"/>
  <c r="BD191" i="8"/>
  <c r="BE191" i="8"/>
  <c r="BA180" i="8"/>
  <c r="BB180" i="8"/>
  <c r="BC180" i="8"/>
  <c r="BD194" i="8"/>
  <c r="BE194" i="8"/>
  <c r="BD199" i="8"/>
  <c r="BE199" i="8"/>
  <c r="BA188" i="8"/>
  <c r="BB188" i="8"/>
  <c r="BC188" i="8"/>
  <c r="BE180" i="8"/>
  <c r="BD180" i="8"/>
  <c r="BA185" i="8"/>
  <c r="BB185" i="8"/>
  <c r="BC185" i="8"/>
  <c r="BE188" i="8"/>
  <c r="BD188" i="8"/>
  <c r="BC191" i="8"/>
  <c r="BA191" i="8"/>
  <c r="BB191" i="8"/>
  <c r="L140" i="8"/>
  <c r="AX140" i="8"/>
  <c r="BD140" i="8" s="1"/>
  <c r="AY174" i="8"/>
  <c r="K174" i="8" s="1"/>
  <c r="R174" i="8" s="1"/>
  <c r="W174" i="8" s="1"/>
  <c r="F174" i="8" s="1"/>
  <c r="AQ69" i="8"/>
  <c r="AR140" i="8"/>
  <c r="AS140" i="8"/>
  <c r="AY170" i="8"/>
  <c r="K170" i="8" s="1"/>
  <c r="R170" i="8" s="1"/>
  <c r="W170" i="8" s="1"/>
  <c r="F170" i="8" s="1"/>
  <c r="AQ128" i="8"/>
  <c r="BE175" i="8"/>
  <c r="AS128" i="8"/>
  <c r="AR69" i="8"/>
  <c r="AP103" i="8"/>
  <c r="AR128" i="8"/>
  <c r="AP136" i="8"/>
  <c r="AS146" i="8"/>
  <c r="AQ64" i="8"/>
  <c r="AR82" i="8"/>
  <c r="AS84" i="8"/>
  <c r="AQ96" i="8"/>
  <c r="L90" i="8"/>
  <c r="AP127" i="8"/>
  <c r="AQ118" i="8"/>
  <c r="AS125" i="8"/>
  <c r="L148" i="8"/>
  <c r="AX145" i="8"/>
  <c r="BE145" i="8" s="1"/>
  <c r="AX149" i="8"/>
  <c r="BD149" i="8" s="1"/>
  <c r="AS91" i="8"/>
  <c r="AX64" i="8"/>
  <c r="BD64" i="8" s="1"/>
  <c r="L110" i="8"/>
  <c r="AS107" i="8"/>
  <c r="AR130" i="8"/>
  <c r="AX118" i="8"/>
  <c r="BD118" i="8" s="1"/>
  <c r="BC145" i="8"/>
  <c r="AQ148" i="8"/>
  <c r="AR64" i="8"/>
  <c r="AX96" i="8"/>
  <c r="BE96" i="8" s="1"/>
  <c r="AQ130" i="8"/>
  <c r="AR125" i="8"/>
  <c r="AS145" i="8"/>
  <c r="AX148" i="8"/>
  <c r="BD148" i="8" s="1"/>
  <c r="L84" i="8"/>
  <c r="BE171" i="8"/>
  <c r="AY161" i="8"/>
  <c r="K161" i="8" s="1"/>
  <c r="R161" i="8" s="1"/>
  <c r="W161" i="8" s="1"/>
  <c r="F161" i="8" s="1"/>
  <c r="AS94" i="8"/>
  <c r="AX99" i="8"/>
  <c r="BD99" i="8" s="1"/>
  <c r="AX111" i="8"/>
  <c r="BE111" i="8" s="1"/>
  <c r="L146" i="8"/>
  <c r="BC161" i="8"/>
  <c r="AR111" i="8"/>
  <c r="AP123" i="8"/>
  <c r="AY162" i="8"/>
  <c r="K162" i="8" s="1"/>
  <c r="R162" i="8" s="1"/>
  <c r="W162" i="8" s="1"/>
  <c r="F162" i="8" s="1"/>
  <c r="BD161" i="8"/>
  <c r="BD168" i="8"/>
  <c r="BB178" i="8"/>
  <c r="BC178" i="8"/>
  <c r="BA178" i="8"/>
  <c r="AS77" i="8"/>
  <c r="L85" i="8"/>
  <c r="AR126" i="8"/>
  <c r="AQ123" i="8"/>
  <c r="AY171" i="8"/>
  <c r="K171" i="8" s="1"/>
  <c r="R171" i="8" s="1"/>
  <c r="W171" i="8" s="1"/>
  <c r="F171" i="8" s="1"/>
  <c r="AY176" i="8"/>
  <c r="K176" i="8" s="1"/>
  <c r="R176" i="8" s="1"/>
  <c r="W176" i="8" s="1"/>
  <c r="F176" i="8" s="1"/>
  <c r="BD178" i="8"/>
  <c r="BE178" i="8"/>
  <c r="AY178" i="8"/>
  <c r="K178" i="8" s="1"/>
  <c r="R178" i="8" s="1"/>
  <c r="W178" i="8" s="1"/>
  <c r="F178" i="8" s="1"/>
  <c r="AQ99" i="8"/>
  <c r="AX97" i="8"/>
  <c r="BE97" i="8" s="1"/>
  <c r="BA157" i="8"/>
  <c r="AY166" i="8"/>
  <c r="K166" i="8" s="1"/>
  <c r="R166" i="8" s="1"/>
  <c r="W166" i="8" s="1"/>
  <c r="F166" i="8" s="1"/>
  <c r="BB165" i="8"/>
  <c r="AY154" i="8"/>
  <c r="K154" i="8" s="1"/>
  <c r="R154" i="8" s="1"/>
  <c r="W154" i="8" s="1"/>
  <c r="F154" i="8" s="1"/>
  <c r="BA165" i="8"/>
  <c r="AY157" i="8"/>
  <c r="K157" i="8" s="1"/>
  <c r="R157" i="8" s="1"/>
  <c r="W157" i="8" s="1"/>
  <c r="F157" i="8" s="1"/>
  <c r="AY177" i="8"/>
  <c r="K177" i="8" s="1"/>
  <c r="R177" i="8" s="1"/>
  <c r="W177" i="8" s="1"/>
  <c r="F177" i="8" s="1"/>
  <c r="BC172" i="8"/>
  <c r="BB172" i="8"/>
  <c r="AQ94" i="8"/>
  <c r="L114" i="8"/>
  <c r="AS114" i="8"/>
  <c r="AS126" i="8"/>
  <c r="AY155" i="8"/>
  <c r="K155" i="8" s="1"/>
  <c r="R155" i="8" s="1"/>
  <c r="W155" i="8" s="1"/>
  <c r="F155" i="8" s="1"/>
  <c r="AY163" i="8"/>
  <c r="K163" i="8" s="1"/>
  <c r="R163" i="8" s="1"/>
  <c r="W163" i="8" s="1"/>
  <c r="F163" i="8" s="1"/>
  <c r="BC157" i="8"/>
  <c r="AY158" i="8"/>
  <c r="K158" i="8" s="1"/>
  <c r="R158" i="8" s="1"/>
  <c r="W158" i="8" s="1"/>
  <c r="F158" i="8" s="1"/>
  <c r="AY165" i="8"/>
  <c r="K165" i="8" s="1"/>
  <c r="R165" i="8" s="1"/>
  <c r="W165" i="8" s="1"/>
  <c r="F165" i="8" s="1"/>
  <c r="BE176" i="8"/>
  <c r="AS150" i="8"/>
  <c r="L94" i="8"/>
  <c r="AY172" i="8"/>
  <c r="K172" i="8" s="1"/>
  <c r="R172" i="8" s="1"/>
  <c r="W172" i="8" s="1"/>
  <c r="F172" i="8" s="1"/>
  <c r="BC176" i="8"/>
  <c r="BB176" i="8"/>
  <c r="BA170" i="8"/>
  <c r="BB170" i="8"/>
  <c r="BC170" i="8"/>
  <c r="BD177" i="8"/>
  <c r="BE177" i="8"/>
  <c r="AX69" i="8"/>
  <c r="BD69" i="8" s="1"/>
  <c r="AX94" i="8"/>
  <c r="BE94" i="8" s="1"/>
  <c r="AR114" i="8"/>
  <c r="AP101" i="8"/>
  <c r="AQ115" i="8"/>
  <c r="AP111" i="8"/>
  <c r="L111" i="8"/>
  <c r="AR146" i="8"/>
  <c r="AS123" i="8"/>
  <c r="AX150" i="8"/>
  <c r="BD150" i="8" s="1"/>
  <c r="AS115" i="8"/>
  <c r="AY156" i="8"/>
  <c r="K156" i="8" s="1"/>
  <c r="R156" i="8" s="1"/>
  <c r="W156" i="8" s="1"/>
  <c r="F156" i="8" s="1"/>
  <c r="BE160" i="8"/>
  <c r="BB173" i="8"/>
  <c r="BC173" i="8"/>
  <c r="BA173" i="8"/>
  <c r="BD173" i="8"/>
  <c r="BE173" i="8"/>
  <c r="AS69" i="8"/>
  <c r="AP64" i="8"/>
  <c r="AX78" i="8"/>
  <c r="BE78" i="8" s="1"/>
  <c r="AQ84" i="8"/>
  <c r="L91" i="8"/>
  <c r="AP94" i="8"/>
  <c r="AP99" i="8"/>
  <c r="AS99" i="8"/>
  <c r="AR110" i="8"/>
  <c r="AQ103" i="8"/>
  <c r="AS103" i="8"/>
  <c r="L107" i="8"/>
  <c r="AP115" i="8"/>
  <c r="AP110" i="8"/>
  <c r="AP114" i="8"/>
  <c r="AR124" i="8"/>
  <c r="AX107" i="8"/>
  <c r="BE107" i="8" s="1"/>
  <c r="AR107" i="8"/>
  <c r="L126" i="8"/>
  <c r="L125" i="8"/>
  <c r="AX130" i="8"/>
  <c r="BE130" i="8" s="1"/>
  <c r="AX126" i="8"/>
  <c r="BD126" i="8" s="1"/>
  <c r="AS118" i="8"/>
  <c r="AP118" i="8"/>
  <c r="AR123" i="8"/>
  <c r="AQ125" i="8"/>
  <c r="AP146" i="8"/>
  <c r="AR145" i="8"/>
  <c r="AP145" i="8"/>
  <c r="AP148" i="8"/>
  <c r="L115" i="8"/>
  <c r="AY159" i="8"/>
  <c r="K159" i="8" s="1"/>
  <c r="R159" i="8" s="1"/>
  <c r="W159" i="8" s="1"/>
  <c r="F159" i="8" s="1"/>
  <c r="AY167" i="8"/>
  <c r="K167" i="8" s="1"/>
  <c r="R167" i="8" s="1"/>
  <c r="W167" i="8" s="1"/>
  <c r="F167" i="8" s="1"/>
  <c r="BD169" i="8"/>
  <c r="BE169" i="8"/>
  <c r="BE170" i="8"/>
  <c r="BD170" i="8"/>
  <c r="BA175" i="8"/>
  <c r="BB175" i="8"/>
  <c r="BC175" i="8"/>
  <c r="BE165" i="8"/>
  <c r="BD165" i="8"/>
  <c r="AY169" i="8"/>
  <c r="K169" i="8" s="1"/>
  <c r="R169" i="8" s="1"/>
  <c r="W169" i="8" s="1"/>
  <c r="F169" i="8" s="1"/>
  <c r="BA171" i="8"/>
  <c r="BB171" i="8"/>
  <c r="BC171" i="8"/>
  <c r="BE174" i="8"/>
  <c r="BD174" i="8"/>
  <c r="AP63" i="8"/>
  <c r="AP78" i="8"/>
  <c r="AX84" i="8"/>
  <c r="BD84" i="8" s="1"/>
  <c r="AR91" i="8"/>
  <c r="L96" i="8"/>
  <c r="AR96" i="8"/>
  <c r="AS96" i="8"/>
  <c r="L99" i="8"/>
  <c r="AR115" i="8"/>
  <c r="AX103" i="8"/>
  <c r="BE103" i="8" s="1"/>
  <c r="AR103" i="8"/>
  <c r="AS110" i="8"/>
  <c r="AX110" i="8"/>
  <c r="BE110" i="8" s="1"/>
  <c r="AX114" i="8"/>
  <c r="BE114" i="8" s="1"/>
  <c r="BB125" i="8"/>
  <c r="AQ111" i="8"/>
  <c r="AS124" i="8"/>
  <c r="L118" i="8"/>
  <c r="AP124" i="8"/>
  <c r="AS130" i="8"/>
  <c r="L150" i="8"/>
  <c r="AP126" i="8"/>
  <c r="AX123" i="8"/>
  <c r="BE123" i="8" s="1"/>
  <c r="AX146" i="8"/>
  <c r="BE146" i="8" s="1"/>
  <c r="AR148" i="8"/>
  <c r="BE157" i="8"/>
  <c r="BB169" i="8"/>
  <c r="BC169" i="8"/>
  <c r="BA169" i="8"/>
  <c r="BB177" i="8"/>
  <c r="BC177" i="8"/>
  <c r="BA177" i="8"/>
  <c r="BA174" i="8"/>
  <c r="BB174" i="8"/>
  <c r="BC174" i="8"/>
  <c r="AY173" i="8"/>
  <c r="K173" i="8" s="1"/>
  <c r="R173" i="8" s="1"/>
  <c r="W173" i="8" s="1"/>
  <c r="F173" i="8" s="1"/>
  <c r="BA155" i="8"/>
  <c r="BB155" i="8"/>
  <c r="BC155" i="8"/>
  <c r="BA159" i="8"/>
  <c r="BB159" i="8"/>
  <c r="BC159" i="8"/>
  <c r="BE155" i="8"/>
  <c r="BD155" i="8"/>
  <c r="BC166" i="8"/>
  <c r="BA166" i="8"/>
  <c r="BB166" i="8"/>
  <c r="BD158" i="8"/>
  <c r="BE158" i="8"/>
  <c r="BB158" i="8"/>
  <c r="BC158" i="8"/>
  <c r="BA158" i="8"/>
  <c r="BE167" i="8"/>
  <c r="BD167" i="8"/>
  <c r="AS63" i="8"/>
  <c r="AQ89" i="8"/>
  <c r="AR89" i="8"/>
  <c r="L98" i="8"/>
  <c r="AP105" i="8"/>
  <c r="BC121" i="8"/>
  <c r="BC129" i="8"/>
  <c r="AX119" i="8"/>
  <c r="BE119" i="8" s="1"/>
  <c r="AQ127" i="8"/>
  <c r="AS149" i="8"/>
  <c r="AY160" i="8"/>
  <c r="K160" i="8" s="1"/>
  <c r="R160" i="8" s="1"/>
  <c r="W160" i="8" s="1"/>
  <c r="F160" i="8" s="1"/>
  <c r="BA160" i="8"/>
  <c r="BB160" i="8"/>
  <c r="BC160" i="8"/>
  <c r="BE163" i="8"/>
  <c r="BD163" i="8"/>
  <c r="L63" i="8"/>
  <c r="AR63" i="8"/>
  <c r="L89" i="8"/>
  <c r="AX89" i="8"/>
  <c r="BE89" i="8" s="1"/>
  <c r="AS106" i="8"/>
  <c r="AR129" i="8"/>
  <c r="BA156" i="8"/>
  <c r="BB156" i="8"/>
  <c r="BC156" i="8"/>
  <c r="BD162" i="8"/>
  <c r="BE162" i="8"/>
  <c r="BB162" i="8"/>
  <c r="BC162" i="8"/>
  <c r="BA162" i="8"/>
  <c r="BD154" i="8"/>
  <c r="BE154" i="8"/>
  <c r="BB154" i="8"/>
  <c r="BC154" i="8"/>
  <c r="BA154" i="8"/>
  <c r="AX63" i="8"/>
  <c r="BE63" i="8" s="1"/>
  <c r="BB89" i="8"/>
  <c r="AS129" i="8"/>
  <c r="BE159" i="8"/>
  <c r="BD159" i="8"/>
  <c r="AY164" i="8"/>
  <c r="K164" i="8" s="1"/>
  <c r="R164" i="8" s="1"/>
  <c r="W164" i="8" s="1"/>
  <c r="F164" i="8" s="1"/>
  <c r="BD166" i="8"/>
  <c r="BE166" i="8"/>
  <c r="BB164" i="8"/>
  <c r="BA164" i="8"/>
  <c r="BC164" i="8"/>
  <c r="L76" i="8"/>
  <c r="AX74" i="8"/>
  <c r="BE74" i="8" s="1"/>
  <c r="L97" i="8"/>
  <c r="AR95" i="8"/>
  <c r="AS97" i="8"/>
  <c r="AQ97" i="8"/>
  <c r="AP98" i="8"/>
  <c r="AQ105" i="8"/>
  <c r="AQ106" i="8"/>
  <c r="BB133" i="8"/>
  <c r="L117" i="8"/>
  <c r="AP133" i="8"/>
  <c r="AQ129" i="8"/>
  <c r="AX122" i="8"/>
  <c r="BD122" i="8" s="1"/>
  <c r="AR141" i="8"/>
  <c r="AP74" i="8"/>
  <c r="BB97" i="8"/>
  <c r="AQ95" i="8"/>
  <c r="AR97" i="8"/>
  <c r="L95" i="8"/>
  <c r="BC105" i="8"/>
  <c r="L119" i="8"/>
  <c r="AS119" i="8"/>
  <c r="AX134" i="8"/>
  <c r="BE134" i="8" s="1"/>
  <c r="AS139" i="8"/>
  <c r="AX129" i="8"/>
  <c r="BD129" i="8" s="1"/>
  <c r="AS142" i="8"/>
  <c r="AP141" i="8"/>
  <c r="AQ151" i="8"/>
  <c r="AP66" i="8"/>
  <c r="AS72" i="8"/>
  <c r="L105" i="8"/>
  <c r="AS98" i="8"/>
  <c r="AR119" i="8"/>
  <c r="AP119" i="8"/>
  <c r="L129" i="8"/>
  <c r="AS151" i="8"/>
  <c r="AR77" i="8"/>
  <c r="L82" i="8"/>
  <c r="AX82" i="8"/>
  <c r="BD82" i="8" s="1"/>
  <c r="AQ85" i="8"/>
  <c r="L102" i="8"/>
  <c r="L93" i="8"/>
  <c r="AP93" i="8"/>
  <c r="AX102" i="8"/>
  <c r="BD102" i="8" s="1"/>
  <c r="AR109" i="8"/>
  <c r="AX120" i="8"/>
  <c r="BE120" i="8" s="1"/>
  <c r="AP128" i="8"/>
  <c r="AQ120" i="8"/>
  <c r="AR136" i="8"/>
  <c r="AP131" i="8"/>
  <c r="AQ131" i="8"/>
  <c r="AS127" i="8"/>
  <c r="AX143" i="8"/>
  <c r="BE143" i="8" s="1"/>
  <c r="AR143" i="8"/>
  <c r="AR149" i="8"/>
  <c r="AP149" i="8"/>
  <c r="BB153" i="8"/>
  <c r="BC153" i="8"/>
  <c r="BA153" i="8"/>
  <c r="AX71" i="8"/>
  <c r="BE71" i="8" s="1"/>
  <c r="AP71" i="8"/>
  <c r="AS71" i="8"/>
  <c r="AX77" i="8"/>
  <c r="BE77" i="8" s="1"/>
  <c r="AP82" i="8"/>
  <c r="AX85" i="8"/>
  <c r="BD85" i="8" s="1"/>
  <c r="AS93" i="8"/>
  <c r="AQ109" i="8"/>
  <c r="AX116" i="8"/>
  <c r="BE116" i="8" s="1"/>
  <c r="AR132" i="8"/>
  <c r="BA117" i="8"/>
  <c r="AX128" i="8"/>
  <c r="BE128" i="8" s="1"/>
  <c r="AQ136" i="8"/>
  <c r="AS131" i="8"/>
  <c r="AR127" i="8"/>
  <c r="L143" i="8"/>
  <c r="AP143" i="8"/>
  <c r="L149" i="8"/>
  <c r="BE153" i="8"/>
  <c r="BD153" i="8"/>
  <c r="AP77" i="8"/>
  <c r="AS82" i="8"/>
  <c r="AR85" i="8"/>
  <c r="AR102" i="8"/>
  <c r="AS102" i="8"/>
  <c r="AR93" i="8"/>
  <c r="BC109" i="8"/>
  <c r="AP132" i="8"/>
  <c r="AX136" i="8"/>
  <c r="BD136" i="8" s="1"/>
  <c r="AX127" i="8"/>
  <c r="BD127" i="8" s="1"/>
  <c r="BA149" i="8"/>
  <c r="AY153" i="8"/>
  <c r="K153" i="8" s="1"/>
  <c r="R153" i="8" s="1"/>
  <c r="W153" i="8" s="1"/>
  <c r="F153" i="8" s="1"/>
  <c r="AR66" i="8"/>
  <c r="L72" i="8"/>
  <c r="AR72" i="8"/>
  <c r="AQ90" i="8"/>
  <c r="AS90" i="8"/>
  <c r="AR101" i="8"/>
  <c r="L122" i="8"/>
  <c r="L133" i="8"/>
  <c r="AS134" i="8"/>
  <c r="AP134" i="8"/>
  <c r="AR133" i="8"/>
  <c r="AS133" i="8"/>
  <c r="AR150" i="8"/>
  <c r="AS122" i="8"/>
  <c r="AP122" i="8"/>
  <c r="AP142" i="8"/>
  <c r="L141" i="8"/>
  <c r="AQ147" i="8"/>
  <c r="AS147" i="8"/>
  <c r="AX151" i="8"/>
  <c r="BE151" i="8" s="1"/>
  <c r="AR151" i="8"/>
  <c r="L106" i="8"/>
  <c r="AP69" i="8"/>
  <c r="AQ66" i="8"/>
  <c r="AQ72" i="8"/>
  <c r="AX72" i="8"/>
  <c r="BD72" i="8" s="1"/>
  <c r="L74" i="8"/>
  <c r="L92" i="8"/>
  <c r="AX95" i="8"/>
  <c r="BE95" i="8" s="1"/>
  <c r="AX90" i="8"/>
  <c r="BE90" i="8" s="1"/>
  <c r="L101" i="8"/>
  <c r="AQ98" i="8"/>
  <c r="AR98" i="8"/>
  <c r="AQ101" i="8"/>
  <c r="AR105" i="8"/>
  <c r="L134" i="8"/>
  <c r="AR134" i="8"/>
  <c r="L139" i="8"/>
  <c r="AQ133" i="8"/>
  <c r="AQ139" i="8"/>
  <c r="L142" i="8"/>
  <c r="AX139" i="8"/>
  <c r="BE139" i="8" s="1"/>
  <c r="AR122" i="8"/>
  <c r="AX142" i="8"/>
  <c r="BD142" i="8" s="1"/>
  <c r="BC141" i="8"/>
  <c r="AQ141" i="8"/>
  <c r="AX147" i="8"/>
  <c r="BE147" i="8" s="1"/>
  <c r="AR147" i="8"/>
  <c r="L151" i="8"/>
  <c r="AP151" i="8"/>
  <c r="L66" i="8"/>
  <c r="AR74" i="8"/>
  <c r="AQ74" i="8"/>
  <c r="AP95" i="8"/>
  <c r="AP90" i="8"/>
  <c r="AX92" i="8"/>
  <c r="BE92" i="8" s="1"/>
  <c r="AP106" i="8"/>
  <c r="AS105" i="8"/>
  <c r="BB101" i="8"/>
  <c r="AP139" i="8"/>
  <c r="AR142" i="8"/>
  <c r="AP150" i="8"/>
  <c r="AS141" i="8"/>
  <c r="AP147" i="8"/>
  <c r="AX106" i="8"/>
  <c r="AX104" i="8"/>
  <c r="BD104" i="8" s="1"/>
  <c r="L77" i="8"/>
  <c r="L108" i="8"/>
  <c r="AP70" i="8"/>
  <c r="L136" i="8"/>
  <c r="BA92" i="8"/>
  <c r="BB92" i="8"/>
  <c r="BC92" i="8"/>
  <c r="BB112" i="8"/>
  <c r="BC112" i="8"/>
  <c r="BA112" i="8"/>
  <c r="AR70" i="8"/>
  <c r="AQ88" i="8"/>
  <c r="AR88" i="8"/>
  <c r="AS88" i="8"/>
  <c r="AP88" i="8"/>
  <c r="AS100" i="8"/>
  <c r="AP100" i="8"/>
  <c r="AX100" i="8"/>
  <c r="AQ100" i="8"/>
  <c r="AR100" i="8"/>
  <c r="BB108" i="8"/>
  <c r="BC108" i="8"/>
  <c r="BA108" i="8"/>
  <c r="AS108" i="8"/>
  <c r="AP108" i="8"/>
  <c r="AX108" i="8"/>
  <c r="AQ108" i="8"/>
  <c r="AR108" i="8"/>
  <c r="AQ116" i="8"/>
  <c r="AR116" i="8"/>
  <c r="AS116" i="8"/>
  <c r="AS138" i="8"/>
  <c r="AP138" i="8"/>
  <c r="AX138" i="8"/>
  <c r="AQ138" i="8"/>
  <c r="L138" i="8"/>
  <c r="BA143" i="8"/>
  <c r="BB143" i="8"/>
  <c r="BC143" i="8"/>
  <c r="AQ70" i="8"/>
  <c r="AX88" i="8"/>
  <c r="L112" i="8"/>
  <c r="AR117" i="8"/>
  <c r="AS117" i="8"/>
  <c r="AQ117" i="8"/>
  <c r="AP117" i="8"/>
  <c r="AS121" i="8"/>
  <c r="AP121" i="8"/>
  <c r="AX121" i="8"/>
  <c r="AQ121" i="8"/>
  <c r="AR121" i="8"/>
  <c r="L135" i="8"/>
  <c r="AS135" i="8"/>
  <c r="AP135" i="8"/>
  <c r="AX135" i="8"/>
  <c r="AR135" i="8"/>
  <c r="AQ135" i="8"/>
  <c r="L70" i="8"/>
  <c r="AX70" i="8"/>
  <c r="BD70" i="8" s="1"/>
  <c r="AQ92" i="8"/>
  <c r="AR92" i="8"/>
  <c r="AS92" i="8"/>
  <c r="AP92" i="8"/>
  <c r="BE115" i="8"/>
  <c r="BD115" i="8"/>
  <c r="AS104" i="8"/>
  <c r="AQ104" i="8"/>
  <c r="AR104" i="8"/>
  <c r="AP104" i="8"/>
  <c r="BB135" i="8"/>
  <c r="BC135" i="8"/>
  <c r="BA135" i="8"/>
  <c r="AQ137" i="8"/>
  <c r="AR137" i="8"/>
  <c r="AP137" i="8"/>
  <c r="AS137" i="8"/>
  <c r="AX137" i="8"/>
  <c r="AS85" i="8"/>
  <c r="BD98" i="8"/>
  <c r="BE98" i="8"/>
  <c r="AS112" i="8"/>
  <c r="AP112" i="8"/>
  <c r="AX112" i="8"/>
  <c r="AQ112" i="8"/>
  <c r="AR112" i="8"/>
  <c r="AS66" i="8"/>
  <c r="BA151" i="8"/>
  <c r="BB151" i="8"/>
  <c r="BC151" i="8"/>
  <c r="AP75" i="8"/>
  <c r="AX75" i="8"/>
  <c r="AQ75" i="8"/>
  <c r="AR75" i="8"/>
  <c r="AS75" i="8"/>
  <c r="AP79" i="8"/>
  <c r="AX79" i="8"/>
  <c r="AQ79" i="8"/>
  <c r="AR79" i="8"/>
  <c r="AS79" i="8"/>
  <c r="BA76" i="8"/>
  <c r="BB76" i="8"/>
  <c r="BC76" i="8"/>
  <c r="AQ83" i="8"/>
  <c r="AR83" i="8"/>
  <c r="AS83" i="8"/>
  <c r="AX83" i="8"/>
  <c r="L83" i="8"/>
  <c r="AP83" i="8"/>
  <c r="AR87" i="8"/>
  <c r="AS87" i="8"/>
  <c r="AP87" i="8"/>
  <c r="AX87" i="8"/>
  <c r="AQ87" i="8"/>
  <c r="AQ86" i="8"/>
  <c r="AR86" i="8"/>
  <c r="AS86" i="8"/>
  <c r="AP86" i="8"/>
  <c r="AX86" i="8"/>
  <c r="L87" i="8"/>
  <c r="AP65" i="8"/>
  <c r="L65" i="8"/>
  <c r="AQ80" i="8"/>
  <c r="AR80" i="8"/>
  <c r="AP80" i="8"/>
  <c r="AS80" i="8"/>
  <c r="AX80" i="8"/>
  <c r="AX65" i="8"/>
  <c r="BD65" i="8" s="1"/>
  <c r="AQ65" i="8"/>
  <c r="AR65" i="8"/>
  <c r="L75" i="8"/>
  <c r="L79" i="8"/>
  <c r="L80" i="8"/>
  <c r="L86" i="8"/>
  <c r="AQ76" i="8"/>
  <c r="AR76" i="8"/>
  <c r="AS76" i="8"/>
  <c r="AP76" i="8"/>
  <c r="AX76" i="8"/>
  <c r="L68" i="8"/>
  <c r="AR68" i="8"/>
  <c r="AS68" i="8"/>
  <c r="AP68" i="8"/>
  <c r="AX68" i="8"/>
  <c r="AQ68" i="8"/>
  <c r="AQ67" i="8"/>
  <c r="AR67" i="8"/>
  <c r="AS67" i="8"/>
  <c r="AP67" i="8"/>
  <c r="AX67" i="8"/>
  <c r="BD66" i="8"/>
  <c r="BE66" i="8"/>
  <c r="BA43" i="8"/>
  <c r="O15" i="8"/>
  <c r="U15" i="8" s="1"/>
  <c r="X15" i="8" s="1"/>
  <c r="G15" i="8" s="1"/>
  <c r="O30" i="8"/>
  <c r="U30" i="8" s="1"/>
  <c r="X30" i="8" s="1"/>
  <c r="G30" i="8" s="1"/>
  <c r="I30" i="8" s="1"/>
  <c r="I8" i="8"/>
  <c r="I28" i="8"/>
  <c r="AY38" i="8"/>
  <c r="K38" i="8" s="1"/>
  <c r="I12" i="8"/>
  <c r="O9" i="8"/>
  <c r="U9" i="8" s="1"/>
  <c r="X9" i="8" s="1"/>
  <c r="G9" i="8" s="1"/>
  <c r="I9" i="8" s="1"/>
  <c r="I26" i="8"/>
  <c r="O2" i="8"/>
  <c r="U2" i="8" s="1"/>
  <c r="X2" i="8" s="1"/>
  <c r="G2" i="8" s="1"/>
  <c r="R38" i="8"/>
  <c r="W38" i="8" s="1"/>
  <c r="F38" i="8" s="1"/>
  <c r="I6" i="8"/>
  <c r="I10" i="8"/>
  <c r="I18" i="8"/>
  <c r="BD37" i="8"/>
  <c r="AY39" i="8"/>
  <c r="K39" i="8" s="1"/>
  <c r="R39" i="8" s="1"/>
  <c r="W39" i="8" s="1"/>
  <c r="F39" i="8" s="1"/>
  <c r="I15" i="8"/>
  <c r="AY36" i="8"/>
  <c r="K36" i="8" s="1"/>
  <c r="AY44" i="8"/>
  <c r="K44" i="8" s="1"/>
  <c r="R44" i="8" s="1"/>
  <c r="W44" i="8" s="1"/>
  <c r="F44" i="8" s="1"/>
  <c r="O4" i="8"/>
  <c r="U4" i="8" s="1"/>
  <c r="X4" i="8" s="1"/>
  <c r="G4" i="8" s="1"/>
  <c r="I4" i="8" s="1"/>
  <c r="O20" i="8"/>
  <c r="U20" i="8" s="1"/>
  <c r="X20" i="8" s="1"/>
  <c r="G20" i="8" s="1"/>
  <c r="I20" i="8" s="1"/>
  <c r="BB37" i="8"/>
  <c r="O37" i="8" s="1"/>
  <c r="U37" i="8" s="1"/>
  <c r="X37" i="8" s="1"/>
  <c r="G37" i="8" s="1"/>
  <c r="I37" i="8" s="1"/>
  <c r="I2" i="8"/>
  <c r="O19" i="8"/>
  <c r="U19" i="8" s="1"/>
  <c r="X19" i="8" s="1"/>
  <c r="G19" i="8" s="1"/>
  <c r="I19" i="8" s="1"/>
  <c r="I3" i="8"/>
  <c r="I7" i="8"/>
  <c r="I11" i="8"/>
  <c r="BC47" i="8"/>
  <c r="BB47" i="8"/>
  <c r="BA47" i="8"/>
  <c r="AY45" i="8"/>
  <c r="K45" i="8" s="1"/>
  <c r="R45" i="8" s="1"/>
  <c r="W45" i="8" s="1"/>
  <c r="F45" i="8" s="1"/>
  <c r="BB41" i="8"/>
  <c r="BD46" i="8"/>
  <c r="BE46" i="8"/>
  <c r="AY42" i="8"/>
  <c r="K42" i="8" s="1"/>
  <c r="R42" i="8" s="1"/>
  <c r="W42" i="8" s="1"/>
  <c r="F42" i="8" s="1"/>
  <c r="AY46" i="8"/>
  <c r="K46" i="8" s="1"/>
  <c r="R46" i="8" s="1"/>
  <c r="W46" i="8" s="1"/>
  <c r="F46" i="8" s="1"/>
  <c r="R36" i="8"/>
  <c r="W36" i="8" s="1"/>
  <c r="F36" i="8" s="1"/>
  <c r="AY40" i="8"/>
  <c r="K40" i="8" s="1"/>
  <c r="R40" i="8" s="1"/>
  <c r="W40" i="8" s="1"/>
  <c r="F40" i="8" s="1"/>
  <c r="BD44" i="8"/>
  <c r="BE44" i="8"/>
  <c r="BE43" i="8"/>
  <c r="BD43" i="8"/>
  <c r="BC33" i="8"/>
  <c r="BB33" i="8"/>
  <c r="BA33" i="8"/>
  <c r="BC38" i="8"/>
  <c r="BB38" i="8"/>
  <c r="BA38" i="8"/>
  <c r="BD33" i="8"/>
  <c r="BE33" i="8"/>
  <c r="BD38" i="8"/>
  <c r="BE38" i="8"/>
  <c r="BD42" i="8"/>
  <c r="BE42" i="8"/>
  <c r="BE34" i="8"/>
  <c r="BD34" i="8"/>
  <c r="BC40" i="8"/>
  <c r="BB40" i="8"/>
  <c r="BA40" i="8"/>
  <c r="BD40" i="8"/>
  <c r="BE40" i="8"/>
  <c r="BC44" i="8"/>
  <c r="BA44" i="8"/>
  <c r="BB44" i="8"/>
  <c r="BD36" i="8"/>
  <c r="O36" i="8" s="1"/>
  <c r="U36" i="8" s="1"/>
  <c r="X36" i="8" s="1"/>
  <c r="G36" i="8" s="1"/>
  <c r="BE36" i="8"/>
  <c r="BE41" i="8"/>
  <c r="BD41" i="8"/>
  <c r="BC35" i="8"/>
  <c r="BB35" i="8"/>
  <c r="BA35" i="8"/>
  <c r="BD45" i="8"/>
  <c r="BE45" i="8"/>
  <c r="BC39" i="8"/>
  <c r="BA39" i="8"/>
  <c r="BB39" i="8"/>
  <c r="BC46" i="8"/>
  <c r="BA46" i="8"/>
  <c r="BB46" i="8"/>
  <c r="BC45" i="8"/>
  <c r="BB45" i="8"/>
  <c r="BA45" i="8"/>
  <c r="BC42" i="8"/>
  <c r="BB42" i="8"/>
  <c r="BA42" i="8"/>
  <c r="BD47" i="8"/>
  <c r="BE47" i="8"/>
  <c r="BE39" i="8"/>
  <c r="BD39" i="8"/>
  <c r="BD35" i="8"/>
  <c r="BE35" i="8"/>
  <c r="Z364" i="3"/>
  <c r="AC378" i="3"/>
  <c r="AB386" i="3"/>
  <c r="AN131" i="5"/>
  <c r="AG395" i="3"/>
  <c r="AH386" i="3"/>
  <c r="Y384" i="3"/>
  <c r="AG384" i="3" s="1"/>
  <c r="Z384" i="3"/>
  <c r="Y378" i="3"/>
  <c r="AG378" i="3" s="1"/>
  <c r="AR287" i="3"/>
  <c r="J286" i="3" s="1"/>
  <c r="Z392" i="3"/>
  <c r="Y392" i="3"/>
  <c r="AG392" i="3" s="1"/>
  <c r="Y399" i="3"/>
  <c r="AG399" i="3" s="1"/>
  <c r="Y335" i="3"/>
  <c r="AG335" i="3" s="1"/>
  <c r="AD379" i="3"/>
  <c r="AA392" i="3"/>
  <c r="Z386" i="3"/>
  <c r="Y397" i="3"/>
  <c r="AG397" i="3" s="1"/>
  <c r="AA364" i="3"/>
  <c r="AC356" i="3"/>
  <c r="Y356" i="3"/>
  <c r="AG356" i="3" s="1"/>
  <c r="AD359" i="3"/>
  <c r="AA359" i="3"/>
  <c r="AA384" i="3"/>
  <c r="AD400" i="3"/>
  <c r="AC400" i="3"/>
  <c r="Y400" i="3"/>
  <c r="Y370" i="3"/>
  <c r="AG370" i="3" s="1"/>
  <c r="AE395" i="3"/>
  <c r="AD395" i="3"/>
  <c r="AE403" i="3"/>
  <c r="AD403" i="3"/>
  <c r="AH396" i="3"/>
  <c r="AG396" i="3"/>
  <c r="AG398" i="3"/>
  <c r="AH398" i="3"/>
  <c r="AA372" i="3"/>
  <c r="Z372" i="3"/>
  <c r="Y372" i="3"/>
  <c r="AH372" i="3" s="1"/>
  <c r="AC402" i="3"/>
  <c r="AD402" i="3"/>
  <c r="AH403" i="3"/>
  <c r="AG403" i="3"/>
  <c r="AA386" i="3"/>
  <c r="AC394" i="3"/>
  <c r="AD394" i="3"/>
  <c r="AD399" i="3"/>
  <c r="AE399" i="3"/>
  <c r="AE397" i="3"/>
  <c r="AD397" i="3"/>
  <c r="AH401" i="3"/>
  <c r="AG401" i="3"/>
  <c r="AH402" i="3"/>
  <c r="AG402" i="3"/>
  <c r="Y394" i="3"/>
  <c r="AH385" i="3"/>
  <c r="AG385" i="3"/>
  <c r="AH393" i="3"/>
  <c r="AG393" i="3"/>
  <c r="Y366" i="3"/>
  <c r="AH366" i="3" s="1"/>
  <c r="AG375" i="3"/>
  <c r="AH391" i="3"/>
  <c r="AG391" i="3"/>
  <c r="AB366" i="3"/>
  <c r="AA390" i="3"/>
  <c r="Z390" i="3"/>
  <c r="AB390" i="3"/>
  <c r="Y390" i="3"/>
  <c r="AC374" i="3"/>
  <c r="AD374" i="3"/>
  <c r="AG387" i="3"/>
  <c r="AH387" i="3"/>
  <c r="Y337" i="3"/>
  <c r="AH337" i="3" s="1"/>
  <c r="AA366" i="3"/>
  <c r="Y364" i="3"/>
  <c r="AH364" i="3" s="1"/>
  <c r="AA389" i="3"/>
  <c r="AB389" i="3"/>
  <c r="Z389" i="3"/>
  <c r="Y389" i="3"/>
  <c r="AG388" i="3"/>
  <c r="AH388" i="3"/>
  <c r="AD380" i="3"/>
  <c r="AC380" i="3"/>
  <c r="AH382" i="3"/>
  <c r="AG382" i="3"/>
  <c r="AD376" i="3"/>
  <c r="AC376" i="3"/>
  <c r="AH377" i="3"/>
  <c r="AG377" i="3"/>
  <c r="AE377" i="3"/>
  <c r="AD377" i="3"/>
  <c r="AR389" i="3"/>
  <c r="J388" i="3" s="1"/>
  <c r="AD354" i="3"/>
  <c r="AE383" i="3"/>
  <c r="AD383" i="3"/>
  <c r="AH376" i="3"/>
  <c r="AG376" i="3"/>
  <c r="AG379" i="3"/>
  <c r="AH379" i="3"/>
  <c r="AA370" i="3"/>
  <c r="AB370" i="3"/>
  <c r="Y380" i="3"/>
  <c r="AH374" i="3"/>
  <c r="AG374" i="3"/>
  <c r="AH381" i="3"/>
  <c r="AG381" i="3"/>
  <c r="Y354" i="3"/>
  <c r="AC382" i="3"/>
  <c r="AD382" i="3"/>
  <c r="AE375" i="3"/>
  <c r="AD375" i="3"/>
  <c r="AH383" i="3"/>
  <c r="AG383" i="3"/>
  <c r="AD381" i="3"/>
  <c r="AE381" i="3"/>
  <c r="AA369" i="3"/>
  <c r="Z369" i="3"/>
  <c r="Y369" i="3"/>
  <c r="AB369" i="3"/>
  <c r="AH367" i="3"/>
  <c r="AG367" i="3"/>
  <c r="AH365" i="3"/>
  <c r="AG365" i="3"/>
  <c r="AH373" i="3"/>
  <c r="AG373" i="3"/>
  <c r="AH368" i="3"/>
  <c r="AG368" i="3"/>
  <c r="AH371" i="3"/>
  <c r="AG371" i="3"/>
  <c r="AH362" i="3"/>
  <c r="AG362" i="3"/>
  <c r="AH363" i="3"/>
  <c r="AG363" i="3"/>
  <c r="AG358" i="3"/>
  <c r="AH358" i="3"/>
  <c r="AE357" i="3"/>
  <c r="AD357" i="3"/>
  <c r="AH355" i="3"/>
  <c r="AG355" i="3"/>
  <c r="AE363" i="3"/>
  <c r="AD363" i="3"/>
  <c r="AC362" i="3"/>
  <c r="AD362" i="3"/>
  <c r="AH361" i="3"/>
  <c r="AG361" i="3"/>
  <c r="AG357" i="3"/>
  <c r="AH357" i="3"/>
  <c r="AG359" i="3"/>
  <c r="AH359" i="3"/>
  <c r="Z332" i="3"/>
  <c r="AC360" i="3"/>
  <c r="AD360" i="3"/>
  <c r="Y360" i="3"/>
  <c r="AE355" i="3"/>
  <c r="AD355" i="3"/>
  <c r="AH340" i="3"/>
  <c r="AG340" i="3"/>
  <c r="AG338" i="3"/>
  <c r="AH338" i="3"/>
  <c r="AC342" i="3"/>
  <c r="AD342" i="3"/>
  <c r="AE343" i="3"/>
  <c r="AD343" i="3"/>
  <c r="AE337" i="3"/>
  <c r="AD337" i="3"/>
  <c r="AH341" i="3"/>
  <c r="AG341" i="3"/>
  <c r="AH343" i="3"/>
  <c r="AG343" i="3"/>
  <c r="AG339" i="3"/>
  <c r="AH339" i="3"/>
  <c r="AD340" i="3"/>
  <c r="AC340" i="3"/>
  <c r="AE339" i="3"/>
  <c r="AD339" i="3"/>
  <c r="Y342" i="3"/>
  <c r="AH336" i="3"/>
  <c r="AG336" i="3"/>
  <c r="AE335" i="3"/>
  <c r="AD335" i="3"/>
  <c r="AD338" i="3"/>
  <c r="AC338" i="3"/>
  <c r="AH334" i="3"/>
  <c r="AG334" i="3"/>
  <c r="AB324" i="3"/>
  <c r="AB332" i="3"/>
  <c r="AA324" i="3"/>
  <c r="AR337" i="3"/>
  <c r="J336" i="3" s="1"/>
  <c r="AR329" i="3"/>
  <c r="J328" i="3" s="1"/>
  <c r="AG246" i="3"/>
  <c r="AJ246" i="3" s="1"/>
  <c r="AR379" i="3"/>
  <c r="J378" i="3" s="1"/>
  <c r="E369" i="3"/>
  <c r="AP369" i="3" s="1"/>
  <c r="AR369" i="3" s="1"/>
  <c r="E390" i="3"/>
  <c r="AN391" i="3" s="1"/>
  <c r="AR391" i="3" s="1"/>
  <c r="AR401" i="3"/>
  <c r="E402" i="3"/>
  <c r="AN403" i="3" s="1"/>
  <c r="AR403" i="3" s="1"/>
  <c r="J402" i="3" s="1"/>
  <c r="AR399" i="3"/>
  <c r="AR381" i="3"/>
  <c r="J380" i="3" s="1"/>
  <c r="AR395" i="3"/>
  <c r="AR385" i="3"/>
  <c r="J384" i="3" s="1"/>
  <c r="AR351" i="3"/>
  <c r="J350" i="3" s="1"/>
  <c r="E386" i="3"/>
  <c r="AN387" i="3" s="1"/>
  <c r="AR387" i="3" s="1"/>
  <c r="J386" i="3" s="1"/>
  <c r="E393" i="3"/>
  <c r="AP393" i="3" s="1"/>
  <c r="AR393" i="3" s="1"/>
  <c r="AR363" i="3"/>
  <c r="J362" i="3" s="1"/>
  <c r="AR375" i="3"/>
  <c r="AR373" i="3"/>
  <c r="E365" i="3"/>
  <c r="AP365" i="3" s="1"/>
  <c r="AR365" i="3" s="1"/>
  <c r="E366" i="3"/>
  <c r="AN367" i="3" s="1"/>
  <c r="AR367" i="3" s="1"/>
  <c r="E370" i="3"/>
  <c r="AN371" i="3" s="1"/>
  <c r="AR371" i="3" s="1"/>
  <c r="AR353" i="3"/>
  <c r="J352" i="3" s="1"/>
  <c r="E377" i="3"/>
  <c r="AP377" i="3" s="1"/>
  <c r="AR377" i="3" s="1"/>
  <c r="J376" i="3" s="1"/>
  <c r="E382" i="3"/>
  <c r="AN383" i="3" s="1"/>
  <c r="AR383" i="3" s="1"/>
  <c r="J382" i="3" s="1"/>
  <c r="AH346" i="3"/>
  <c r="AG346" i="3"/>
  <c r="AH345" i="3"/>
  <c r="AG345" i="3"/>
  <c r="AH348" i="3"/>
  <c r="AG348" i="3"/>
  <c r="Z352" i="3"/>
  <c r="Y352" i="3"/>
  <c r="AB352" i="3"/>
  <c r="AA352" i="3"/>
  <c r="E345" i="3"/>
  <c r="AP345" i="3" s="1"/>
  <c r="AR345" i="3" s="1"/>
  <c r="J344" i="3" s="1"/>
  <c r="E361" i="3"/>
  <c r="AP361" i="3" s="1"/>
  <c r="AR361" i="3" s="1"/>
  <c r="J360" i="3" s="1"/>
  <c r="E357" i="3"/>
  <c r="AP357" i="3" s="1"/>
  <c r="AR357" i="3" s="1"/>
  <c r="J356" i="3" s="1"/>
  <c r="Y353" i="3"/>
  <c r="Y347" i="3"/>
  <c r="AB347" i="3"/>
  <c r="AA347" i="3"/>
  <c r="Z347" i="3"/>
  <c r="E359" i="3"/>
  <c r="AP359" i="3" s="1"/>
  <c r="AR359" i="3" s="1"/>
  <c r="J358" i="3" s="1"/>
  <c r="E354" i="3"/>
  <c r="AN355" i="3" s="1"/>
  <c r="AR355" i="3" s="1"/>
  <c r="J354" i="3" s="1"/>
  <c r="Y350" i="3"/>
  <c r="AB349" i="3"/>
  <c r="AA349" i="3"/>
  <c r="Z349" i="3"/>
  <c r="Y349" i="3"/>
  <c r="E349" i="3"/>
  <c r="AP349" i="3" s="1"/>
  <c r="AR349" i="3" s="1"/>
  <c r="J348" i="3" s="1"/>
  <c r="AA351" i="3"/>
  <c r="Z351" i="3"/>
  <c r="Y351" i="3"/>
  <c r="AB351" i="3"/>
  <c r="Z344" i="3"/>
  <c r="Y344" i="3"/>
  <c r="AB344" i="3"/>
  <c r="AA344" i="3"/>
  <c r="E346" i="3"/>
  <c r="AN347" i="3" s="1"/>
  <c r="AR347" i="3" s="1"/>
  <c r="J346" i="3" s="1"/>
  <c r="Y331" i="3"/>
  <c r="AH331" i="3" s="1"/>
  <c r="E342" i="3"/>
  <c r="AN343" i="3" s="1"/>
  <c r="AR343" i="3" s="1"/>
  <c r="J342" i="3" s="1"/>
  <c r="E341" i="3"/>
  <c r="AP341" i="3" s="1"/>
  <c r="AR341" i="3" s="1"/>
  <c r="J340" i="3" s="1"/>
  <c r="Y332" i="3"/>
  <c r="AH332" i="3" s="1"/>
  <c r="E334" i="3"/>
  <c r="AN335" i="3" s="1"/>
  <c r="AR335" i="3" s="1"/>
  <c r="J334" i="3" s="1"/>
  <c r="E339" i="3"/>
  <c r="AP339" i="3" s="1"/>
  <c r="AR339" i="3" s="1"/>
  <c r="J338" i="3" s="1"/>
  <c r="AR327" i="3"/>
  <c r="J326" i="3" s="1"/>
  <c r="AH325" i="3"/>
  <c r="AG325" i="3"/>
  <c r="Z330" i="3"/>
  <c r="Y330" i="3"/>
  <c r="AB330" i="3"/>
  <c r="AA330" i="3"/>
  <c r="AA328" i="3"/>
  <c r="Z328" i="3"/>
  <c r="Y328" i="3"/>
  <c r="AB328" i="3"/>
  <c r="E324" i="3"/>
  <c r="AN325" i="3" s="1"/>
  <c r="AR325" i="3" s="1"/>
  <c r="J324" i="3" s="1"/>
  <c r="AB326" i="3"/>
  <c r="AA326" i="3"/>
  <c r="Z326" i="3"/>
  <c r="Y326" i="3"/>
  <c r="Y324" i="3"/>
  <c r="Y333" i="3"/>
  <c r="E330" i="3"/>
  <c r="AN331" i="3" s="1"/>
  <c r="AR331" i="3" s="1"/>
  <c r="J330" i="3" s="1"/>
  <c r="AG329" i="3"/>
  <c r="AH329" i="3"/>
  <c r="AH327" i="3"/>
  <c r="AG327" i="3"/>
  <c r="E332" i="3"/>
  <c r="AN333" i="3" s="1"/>
  <c r="AR333" i="3" s="1"/>
  <c r="J332" i="3" s="1"/>
  <c r="AG266" i="3"/>
  <c r="AJ266" i="3" s="1"/>
  <c r="AG288" i="3"/>
  <c r="AH288" i="3"/>
  <c r="AH292" i="3"/>
  <c r="AG292" i="3"/>
  <c r="AG291" i="3"/>
  <c r="AH291" i="3"/>
  <c r="AG289" i="3"/>
  <c r="AH289" i="3"/>
  <c r="AH285" i="3"/>
  <c r="AG285" i="3"/>
  <c r="AH287" i="3"/>
  <c r="AG287" i="3"/>
  <c r="AH286" i="3"/>
  <c r="AG286" i="3"/>
  <c r="AG290" i="3"/>
  <c r="AH290" i="3"/>
  <c r="AH284" i="3"/>
  <c r="AG284" i="3"/>
  <c r="AH293" i="3"/>
  <c r="AG293" i="3"/>
  <c r="AH267" i="3"/>
  <c r="AG267" i="3"/>
  <c r="AG269" i="3"/>
  <c r="AH269" i="3"/>
  <c r="AG270" i="3"/>
  <c r="AH270" i="3"/>
  <c r="AG268" i="3"/>
  <c r="AH268" i="3"/>
  <c r="AH273" i="3"/>
  <c r="AG273" i="3"/>
  <c r="AH265" i="3"/>
  <c r="AG265" i="3"/>
  <c r="AH272" i="3"/>
  <c r="AG272" i="3"/>
  <c r="AH208" i="3"/>
  <c r="AJ208" i="3" s="1"/>
  <c r="AH271" i="3"/>
  <c r="AG271" i="3"/>
  <c r="AH264" i="3"/>
  <c r="AG264" i="3"/>
  <c r="AH251" i="3"/>
  <c r="AG251" i="3"/>
  <c r="AH244" i="3"/>
  <c r="AG244" i="3"/>
  <c r="AH253" i="3"/>
  <c r="AG253" i="3"/>
  <c r="AH245" i="3"/>
  <c r="AG245" i="3"/>
  <c r="AH250" i="3"/>
  <c r="AG250" i="3"/>
  <c r="AG248" i="3"/>
  <c r="AH248" i="3"/>
  <c r="AH247" i="3"/>
  <c r="AG247" i="3"/>
  <c r="AH252" i="3"/>
  <c r="AG252" i="3"/>
  <c r="AG249" i="3"/>
  <c r="AH249" i="3"/>
  <c r="AG231" i="3"/>
  <c r="AH231" i="3"/>
  <c r="AG229" i="3"/>
  <c r="AH229" i="3"/>
  <c r="AH233" i="3"/>
  <c r="AG233" i="3"/>
  <c r="AG230" i="3"/>
  <c r="AH230" i="3"/>
  <c r="AH226" i="3"/>
  <c r="AG226" i="3"/>
  <c r="AH225" i="3"/>
  <c r="AG225" i="3"/>
  <c r="AH224" i="3"/>
  <c r="AG224" i="3"/>
  <c r="AH227" i="3"/>
  <c r="AG227" i="3"/>
  <c r="AG228" i="3"/>
  <c r="AH228" i="3"/>
  <c r="AH232" i="3"/>
  <c r="AG232" i="3"/>
  <c r="AG210" i="3"/>
  <c r="AH210" i="3"/>
  <c r="AG206" i="3"/>
  <c r="AH206" i="3"/>
  <c r="AH213" i="3"/>
  <c r="AH211" i="3"/>
  <c r="AJ211" i="3" s="1"/>
  <c r="AH212" i="3"/>
  <c r="AG207" i="3"/>
  <c r="AH207" i="3"/>
  <c r="AE212" i="3"/>
  <c r="AD212" i="3"/>
  <c r="AH209" i="3"/>
  <c r="AG209" i="3"/>
  <c r="Y299" i="3"/>
  <c r="AG299" i="3" s="1"/>
  <c r="AH261" i="3"/>
  <c r="AJ261" i="3" s="1"/>
  <c r="AR301" i="3"/>
  <c r="J300" i="3" s="1"/>
  <c r="AG234" i="3"/>
  <c r="AH234" i="3"/>
  <c r="AH235" i="3"/>
  <c r="E285" i="3"/>
  <c r="AP285" i="3" s="1"/>
  <c r="AR285" i="3" s="1"/>
  <c r="J284" i="3" s="1"/>
  <c r="AR269" i="3"/>
  <c r="J268" i="3" s="1"/>
  <c r="AR293" i="3"/>
  <c r="J292" i="3" s="1"/>
  <c r="E296" i="3"/>
  <c r="AN297" i="3" s="1"/>
  <c r="AR297" i="3" s="1"/>
  <c r="J296" i="3" s="1"/>
  <c r="AR291" i="3"/>
  <c r="J290" i="3" s="1"/>
  <c r="AR271" i="3"/>
  <c r="J270" i="3" s="1"/>
  <c r="AR303" i="3"/>
  <c r="J302" i="3" s="1"/>
  <c r="AR249" i="3"/>
  <c r="J248" i="3" s="1"/>
  <c r="Y295" i="3"/>
  <c r="AG295" i="3" s="1"/>
  <c r="Y296" i="3"/>
  <c r="AG296" i="3" s="1"/>
  <c r="AR233" i="3"/>
  <c r="J232" i="3" s="1"/>
  <c r="AR261" i="3"/>
  <c r="J260" i="3" s="1"/>
  <c r="Y278" i="3"/>
  <c r="AG278" i="3" s="1"/>
  <c r="AH294" i="3"/>
  <c r="AG294" i="3"/>
  <c r="AG297" i="3"/>
  <c r="AH297" i="3"/>
  <c r="E298" i="3"/>
  <c r="AN299" i="3" s="1"/>
  <c r="AR299" i="3" s="1"/>
  <c r="J298" i="3" s="1"/>
  <c r="AH300" i="3"/>
  <c r="AG300" i="3"/>
  <c r="Y302" i="3"/>
  <c r="AG301" i="3"/>
  <c r="AH301" i="3"/>
  <c r="E273" i="3"/>
  <c r="AP273" i="3" s="1"/>
  <c r="AR273" i="3" s="1"/>
  <c r="J272" i="3" s="1"/>
  <c r="E295" i="3"/>
  <c r="AP295" i="3" s="1"/>
  <c r="AR295" i="3" s="1"/>
  <c r="J294" i="3" s="1"/>
  <c r="AE301" i="3"/>
  <c r="AD301" i="3"/>
  <c r="Y298" i="3"/>
  <c r="Y303" i="3"/>
  <c r="AR283" i="3"/>
  <c r="J282" i="3" s="1"/>
  <c r="E275" i="3"/>
  <c r="AP275" i="3" s="1"/>
  <c r="AR275" i="3" s="1"/>
  <c r="J274" i="3" s="1"/>
  <c r="E267" i="3"/>
  <c r="AP267" i="3" s="1"/>
  <c r="AR267" i="3" s="1"/>
  <c r="J266" i="3" s="1"/>
  <c r="AE299" i="3"/>
  <c r="AD299" i="3"/>
  <c r="AE295" i="3"/>
  <c r="AD295" i="3"/>
  <c r="E288" i="3"/>
  <c r="AN289" i="3" s="1"/>
  <c r="AR289" i="3" s="1"/>
  <c r="J288" i="3" s="1"/>
  <c r="Y280" i="3"/>
  <c r="AG280" i="3" s="1"/>
  <c r="AE303" i="3"/>
  <c r="AD303" i="3"/>
  <c r="AE297" i="3"/>
  <c r="AD297" i="3"/>
  <c r="AG274" i="3"/>
  <c r="AH274" i="3"/>
  <c r="AG281" i="3"/>
  <c r="AH281" i="3"/>
  <c r="AH276" i="3"/>
  <c r="AG276" i="3"/>
  <c r="Y279" i="3"/>
  <c r="E247" i="3"/>
  <c r="AP247" i="3" s="1"/>
  <c r="AR247" i="3" s="1"/>
  <c r="J246" i="3" s="1"/>
  <c r="E281" i="3"/>
  <c r="AP281" i="3" s="1"/>
  <c r="AR281" i="3" s="1"/>
  <c r="J280" i="3" s="1"/>
  <c r="Y275" i="3"/>
  <c r="Y282" i="3"/>
  <c r="AE283" i="3"/>
  <c r="AD283" i="3"/>
  <c r="E278" i="3"/>
  <c r="AN279" i="3" s="1"/>
  <c r="AR279" i="3" s="1"/>
  <c r="J278" i="3" s="1"/>
  <c r="E276" i="3"/>
  <c r="AN277" i="3" s="1"/>
  <c r="AR277" i="3" s="1"/>
  <c r="J276" i="3" s="1"/>
  <c r="AE281" i="3"/>
  <c r="AD281" i="3"/>
  <c r="Y283" i="3"/>
  <c r="Y277" i="3"/>
  <c r="AR265" i="3"/>
  <c r="J264" i="3" s="1"/>
  <c r="E252" i="3"/>
  <c r="AN253" i="3" s="1"/>
  <c r="AR253" i="3" s="1"/>
  <c r="J252" i="3" s="1"/>
  <c r="AE279" i="3"/>
  <c r="AD279" i="3"/>
  <c r="AE275" i="3"/>
  <c r="AD275" i="3"/>
  <c r="AE277" i="3"/>
  <c r="AD277" i="3"/>
  <c r="E251" i="3"/>
  <c r="AP251" i="3" s="1"/>
  <c r="AR251" i="3" s="1"/>
  <c r="J250" i="3" s="1"/>
  <c r="AR229" i="3"/>
  <c r="J228" i="3" s="1"/>
  <c r="E244" i="3"/>
  <c r="AN245" i="3" s="1"/>
  <c r="AR245" i="3" s="1"/>
  <c r="J244" i="3" s="1"/>
  <c r="AR231" i="3"/>
  <c r="J230" i="3" s="1"/>
  <c r="E224" i="3"/>
  <c r="AN225" i="3" s="1"/>
  <c r="AR225" i="3" s="1"/>
  <c r="J224" i="3" s="1"/>
  <c r="E227" i="3"/>
  <c r="AP227" i="3" s="1"/>
  <c r="AR227" i="3" s="1"/>
  <c r="J226" i="3" s="1"/>
  <c r="AH216" i="3"/>
  <c r="AJ216" i="3" s="1"/>
  <c r="AH260" i="3"/>
  <c r="Z22" i="3"/>
  <c r="AE263" i="3"/>
  <c r="AD263" i="3"/>
  <c r="AE259" i="3"/>
  <c r="AD259" i="3"/>
  <c r="AH258" i="3"/>
  <c r="AG258" i="3"/>
  <c r="AG259" i="3"/>
  <c r="AH259" i="3"/>
  <c r="AH263" i="3"/>
  <c r="AG263" i="3"/>
  <c r="AJ260" i="3"/>
  <c r="AE255" i="3"/>
  <c r="AD255" i="3"/>
  <c r="AH256" i="3"/>
  <c r="AG256" i="3"/>
  <c r="AH255" i="3"/>
  <c r="AG255" i="3"/>
  <c r="AH257" i="3"/>
  <c r="AG257" i="3"/>
  <c r="AH262" i="3"/>
  <c r="AG262" i="3"/>
  <c r="AH254" i="3"/>
  <c r="AG254" i="3"/>
  <c r="AE257" i="3"/>
  <c r="AD257" i="3"/>
  <c r="AE243" i="3"/>
  <c r="AD243" i="3"/>
  <c r="AH242" i="3"/>
  <c r="AG242" i="3"/>
  <c r="AA36" i="3"/>
  <c r="AG240" i="3"/>
  <c r="AH240" i="3"/>
  <c r="AG237" i="3"/>
  <c r="AH237" i="3"/>
  <c r="AD239" i="3"/>
  <c r="AE239" i="3"/>
  <c r="AE235" i="3"/>
  <c r="AD235" i="3"/>
  <c r="AG238" i="3"/>
  <c r="AH238" i="3"/>
  <c r="AH243" i="3"/>
  <c r="AG243" i="3"/>
  <c r="AE237" i="3"/>
  <c r="AD237" i="3"/>
  <c r="AH241" i="3"/>
  <c r="AG241" i="3"/>
  <c r="AG239" i="3"/>
  <c r="AH239" i="3"/>
  <c r="AH236" i="3"/>
  <c r="AG236" i="3"/>
  <c r="AH220" i="3"/>
  <c r="AG220" i="3"/>
  <c r="AG221" i="3"/>
  <c r="AH221" i="3"/>
  <c r="AH222" i="3"/>
  <c r="AG222" i="3"/>
  <c r="AG223" i="3"/>
  <c r="AH223" i="3"/>
  <c r="Y30" i="3"/>
  <c r="AH30" i="3" s="1"/>
  <c r="AG217" i="3"/>
  <c r="AH217" i="3"/>
  <c r="AE221" i="3"/>
  <c r="AD221" i="3"/>
  <c r="AD223" i="3"/>
  <c r="AE223" i="3"/>
  <c r="AH219" i="3"/>
  <c r="AG219" i="3"/>
  <c r="AG218" i="3"/>
  <c r="AH218" i="3"/>
  <c r="AH215" i="3"/>
  <c r="AJ215" i="3" s="1"/>
  <c r="BC332" i="5"/>
  <c r="H332" i="5" s="1"/>
  <c r="N332" i="5" s="1"/>
  <c r="K370" i="18"/>
  <c r="W370" i="18" s="1"/>
  <c r="D370" i="18" s="1"/>
  <c r="I370" i="18" s="1"/>
  <c r="AB56" i="3"/>
  <c r="Y36" i="3"/>
  <c r="AG36" i="3" s="1"/>
  <c r="Z36" i="3"/>
  <c r="Y44" i="3"/>
  <c r="AG44" i="3" s="1"/>
  <c r="Y66" i="3"/>
  <c r="AG66" i="3" s="1"/>
  <c r="Z44" i="3"/>
  <c r="AB8" i="3"/>
  <c r="Z12" i="3"/>
  <c r="AG214" i="3"/>
  <c r="AB214" i="3"/>
  <c r="AA214" i="3"/>
  <c r="Z214" i="3"/>
  <c r="Y12" i="3"/>
  <c r="AH12" i="3" s="1"/>
  <c r="Y16" i="3"/>
  <c r="AH16" i="3" s="1"/>
  <c r="AB12" i="3"/>
  <c r="AA22" i="3"/>
  <c r="Y22" i="3"/>
  <c r="AG22" i="3" s="1"/>
  <c r="AB11" i="3"/>
  <c r="AB74" i="3"/>
  <c r="AA8" i="3"/>
  <c r="AB30" i="3"/>
  <c r="BX1307" i="2"/>
  <c r="CA1307" i="2" s="1"/>
  <c r="CC1307" i="2" s="1"/>
  <c r="CF1308" i="2" s="1"/>
  <c r="CM1307" i="2" s="1"/>
  <c r="AB66" i="3"/>
  <c r="AB44" i="3"/>
  <c r="AA96" i="3"/>
  <c r="Z8" i="3"/>
  <c r="AA30" i="3"/>
  <c r="AA66" i="3"/>
  <c r="AA56" i="3"/>
  <c r="Y56" i="3"/>
  <c r="AG56" i="3" s="1"/>
  <c r="AA74" i="3"/>
  <c r="Y74" i="3"/>
  <c r="AG74" i="3" s="1"/>
  <c r="AA16" i="3"/>
  <c r="Z10" i="3"/>
  <c r="Y10" i="3"/>
  <c r="AG10" i="3" s="1"/>
  <c r="AB16" i="3"/>
  <c r="AA88" i="3"/>
  <c r="Y88" i="3"/>
  <c r="AH88" i="3" s="1"/>
  <c r="Z88" i="3"/>
  <c r="Z11" i="3"/>
  <c r="AB38" i="3"/>
  <c r="AA10" i="3"/>
  <c r="Y101" i="3"/>
  <c r="AG101" i="3" s="1"/>
  <c r="Z100" i="3"/>
  <c r="Y100" i="3"/>
  <c r="AG100" i="3" s="1"/>
  <c r="Z38" i="3"/>
  <c r="Y38" i="3"/>
  <c r="AG38" i="3" s="1"/>
  <c r="AP397" i="3"/>
  <c r="AR397" i="3" s="1"/>
  <c r="AH165" i="3"/>
  <c r="AJ165" i="3" s="1"/>
  <c r="C165" i="3" s="1"/>
  <c r="AP164" i="3" s="1"/>
  <c r="AH151" i="3"/>
  <c r="AJ151" i="3" s="1"/>
  <c r="C151" i="3" s="1"/>
  <c r="AP150" i="3" s="1"/>
  <c r="AG154" i="3"/>
  <c r="AJ154" i="3" s="1"/>
  <c r="C154" i="3" s="1"/>
  <c r="AN154" i="3" s="1"/>
  <c r="AH178" i="3"/>
  <c r="AJ178" i="3" s="1"/>
  <c r="C178" i="3" s="1"/>
  <c r="AN178" i="3" s="1"/>
  <c r="AG172" i="3"/>
  <c r="AJ172" i="3" s="1"/>
  <c r="C172" i="3" s="1"/>
  <c r="AN172" i="3" s="1"/>
  <c r="AG158" i="3"/>
  <c r="AJ158" i="3" s="1"/>
  <c r="C158" i="3" s="1"/>
  <c r="AN158" i="3" s="1"/>
  <c r="AG61" i="3"/>
  <c r="AJ61" i="3" s="1"/>
  <c r="C61" i="3" s="1"/>
  <c r="AP60" i="3" s="1"/>
  <c r="AG198" i="3"/>
  <c r="AJ198" i="3" s="1"/>
  <c r="C198" i="3" s="1"/>
  <c r="AN198" i="3" s="1"/>
  <c r="Y60" i="3"/>
  <c r="AG60" i="3" s="1"/>
  <c r="AH194" i="3"/>
  <c r="AJ194" i="3" s="1"/>
  <c r="C194" i="3" s="1"/>
  <c r="AN194" i="3" s="1"/>
  <c r="Y37" i="3"/>
  <c r="AH37" i="3" s="1"/>
  <c r="AB52" i="3"/>
  <c r="Z46" i="3"/>
  <c r="Y91" i="3"/>
  <c r="AH91" i="3" s="1"/>
  <c r="Y46" i="3"/>
  <c r="AG46" i="3" s="1"/>
  <c r="AA46" i="3"/>
  <c r="AA52" i="3"/>
  <c r="Z52" i="3"/>
  <c r="BJ1307" i="2"/>
  <c r="R1307" i="2" s="1"/>
  <c r="AW1307" i="2" s="1"/>
  <c r="Y89" i="3"/>
  <c r="AH89" i="3" s="1"/>
  <c r="Y99" i="3"/>
  <c r="AG99" i="3" s="1"/>
  <c r="AG199" i="3"/>
  <c r="AJ199" i="3" s="1"/>
  <c r="C199" i="3" s="1"/>
  <c r="AP198" i="3" s="1"/>
  <c r="AA67" i="3"/>
  <c r="AG159" i="3"/>
  <c r="AJ159" i="3" s="1"/>
  <c r="C159" i="3" s="1"/>
  <c r="AP158" i="3" s="1"/>
  <c r="Z96" i="3"/>
  <c r="AG144" i="3"/>
  <c r="AH144" i="3"/>
  <c r="AG149" i="3"/>
  <c r="AH149" i="3"/>
  <c r="AG162" i="3"/>
  <c r="AH162" i="3"/>
  <c r="AG171" i="3"/>
  <c r="AH171" i="3"/>
  <c r="AH169" i="3"/>
  <c r="AG169" i="3"/>
  <c r="AG181" i="3"/>
  <c r="AH181" i="3"/>
  <c r="AG186" i="3"/>
  <c r="AH186" i="3"/>
  <c r="AG200" i="3"/>
  <c r="AH200" i="3"/>
  <c r="AH168" i="3"/>
  <c r="AG168" i="3"/>
  <c r="AH175" i="3"/>
  <c r="AG175" i="3"/>
  <c r="AG187" i="3"/>
  <c r="AH187" i="3"/>
  <c r="AH190" i="3"/>
  <c r="AG190" i="3"/>
  <c r="AH195" i="3"/>
  <c r="AG195" i="3"/>
  <c r="AH183" i="3"/>
  <c r="AG183" i="3"/>
  <c r="AG148" i="3"/>
  <c r="AH148" i="3"/>
  <c r="AG153" i="3"/>
  <c r="AH153" i="3"/>
  <c r="AG167" i="3"/>
  <c r="AH167" i="3"/>
  <c r="AG142" i="3"/>
  <c r="AH142" i="3"/>
  <c r="AG170" i="3"/>
  <c r="AH170" i="3"/>
  <c r="AG188" i="3"/>
  <c r="AH188" i="3"/>
  <c r="AG189" i="3"/>
  <c r="AH189" i="3"/>
  <c r="AG157" i="3"/>
  <c r="AH157" i="3"/>
  <c r="AG180" i="3"/>
  <c r="AH180" i="3"/>
  <c r="AH147" i="3"/>
  <c r="AG147" i="3"/>
  <c r="AH146" i="3"/>
  <c r="AG146" i="3"/>
  <c r="AG143" i="3"/>
  <c r="AH143" i="3"/>
  <c r="AG150" i="3"/>
  <c r="AH150" i="3"/>
  <c r="AG166" i="3"/>
  <c r="AH166" i="3"/>
  <c r="AG185" i="3"/>
  <c r="AH185" i="3"/>
  <c r="AG161" i="3"/>
  <c r="AH161" i="3"/>
  <c r="AG193" i="3"/>
  <c r="AH193" i="3"/>
  <c r="AH164" i="3"/>
  <c r="AG164" i="3"/>
  <c r="AG177" i="3"/>
  <c r="AH177" i="3"/>
  <c r="AG197" i="3"/>
  <c r="AH197" i="3"/>
  <c r="AG145" i="3"/>
  <c r="AH145" i="3"/>
  <c r="AG152" i="3"/>
  <c r="AH152" i="3"/>
  <c r="AG160" i="3"/>
  <c r="AH160" i="3"/>
  <c r="AG163" i="3"/>
  <c r="AH163" i="3"/>
  <c r="AH155" i="3"/>
  <c r="AG155" i="3"/>
  <c r="AG173" i="3"/>
  <c r="AH173" i="3"/>
  <c r="AG179" i="3"/>
  <c r="AH179" i="3"/>
  <c r="AG184" i="3"/>
  <c r="AH184" i="3"/>
  <c r="AH191" i="3"/>
  <c r="AG191" i="3"/>
  <c r="AG201" i="3"/>
  <c r="AH201" i="3"/>
  <c r="AH174" i="3"/>
  <c r="AG174" i="3"/>
  <c r="AG192" i="3"/>
  <c r="AH192" i="3"/>
  <c r="AG156" i="3"/>
  <c r="AH156" i="3"/>
  <c r="AG176" i="3"/>
  <c r="AH176" i="3"/>
  <c r="AH182" i="3"/>
  <c r="AG182" i="3"/>
  <c r="AG196" i="3"/>
  <c r="AH196" i="3"/>
  <c r="Z67" i="3"/>
  <c r="AA91" i="3"/>
  <c r="Z32" i="3"/>
  <c r="Y67" i="3"/>
  <c r="AH67" i="3" s="1"/>
  <c r="Z89" i="3"/>
  <c r="Z91" i="3"/>
  <c r="AA99" i="3"/>
  <c r="Y96" i="3"/>
  <c r="AH96" i="3" s="1"/>
  <c r="Z99" i="3"/>
  <c r="AA89" i="3"/>
  <c r="AH136" i="3"/>
  <c r="AG136" i="3"/>
  <c r="AG133" i="3"/>
  <c r="AH133" i="3"/>
  <c r="AG141" i="3"/>
  <c r="AH141" i="3"/>
  <c r="Z92" i="3"/>
  <c r="AH137" i="3"/>
  <c r="AG137" i="3"/>
  <c r="AG132" i="3"/>
  <c r="AH132" i="3"/>
  <c r="AH138" i="3"/>
  <c r="AG138" i="3"/>
  <c r="AG134" i="3"/>
  <c r="AH134" i="3"/>
  <c r="AG140" i="3"/>
  <c r="AH140" i="3"/>
  <c r="AG135" i="3"/>
  <c r="AH135" i="3"/>
  <c r="AH139" i="3"/>
  <c r="AG139" i="3"/>
  <c r="Y92" i="3"/>
  <c r="AG92" i="3" s="1"/>
  <c r="AA92" i="3"/>
  <c r="AA75" i="3"/>
  <c r="AA82" i="3"/>
  <c r="Z84" i="3"/>
  <c r="Z71" i="3"/>
  <c r="Y39" i="3"/>
  <c r="AH39" i="3" s="1"/>
  <c r="Y76" i="3"/>
  <c r="AH76" i="3" s="1"/>
  <c r="AG69" i="3"/>
  <c r="AJ69" i="3" s="1"/>
  <c r="C69" i="3" s="1"/>
  <c r="AP68" i="3" s="1"/>
  <c r="Z68" i="3"/>
  <c r="AB100" i="3"/>
  <c r="Y84" i="3"/>
  <c r="AG84" i="3" s="1"/>
  <c r="Y71" i="3"/>
  <c r="AG71" i="3" s="1"/>
  <c r="AA100" i="3"/>
  <c r="AA84" i="3"/>
  <c r="AA71" i="3"/>
  <c r="AA32" i="3"/>
  <c r="Z37" i="3"/>
  <c r="AA37" i="3"/>
  <c r="Z45" i="3"/>
  <c r="Y57" i="3"/>
  <c r="AH57" i="3" s="1"/>
  <c r="Y45" i="3"/>
  <c r="AG45" i="3" s="1"/>
  <c r="AA48" i="3"/>
  <c r="AA59" i="3"/>
  <c r="AB45" i="3"/>
  <c r="AH53" i="3"/>
  <c r="AJ53" i="3" s="1"/>
  <c r="C53" i="3" s="1"/>
  <c r="AP52" i="3" s="1"/>
  <c r="AB57" i="3"/>
  <c r="Y48" i="3"/>
  <c r="AH48" i="3" s="1"/>
  <c r="AA83" i="3"/>
  <c r="Z48" i="3"/>
  <c r="Z57" i="3"/>
  <c r="Z60" i="3"/>
  <c r="Z83" i="3"/>
  <c r="Z82" i="3"/>
  <c r="Y82" i="3"/>
  <c r="AG98" i="3"/>
  <c r="AH98" i="3"/>
  <c r="Y68" i="3"/>
  <c r="AH68" i="3" s="1"/>
  <c r="Z75" i="3"/>
  <c r="AG85" i="3"/>
  <c r="AH85" i="3"/>
  <c r="Y86" i="3"/>
  <c r="AB86" i="3"/>
  <c r="Z86" i="3"/>
  <c r="AA86" i="3"/>
  <c r="Y32" i="3"/>
  <c r="AG32" i="3" s="1"/>
  <c r="Y40" i="3"/>
  <c r="AH40" i="3" s="1"/>
  <c r="Z40" i="3"/>
  <c r="AB68" i="3"/>
  <c r="Y75" i="3"/>
  <c r="AG75" i="3" s="1"/>
  <c r="Y83" i="3"/>
  <c r="AG83" i="3" s="1"/>
  <c r="Y94" i="3"/>
  <c r="AB94" i="3"/>
  <c r="Z94" i="3"/>
  <c r="AA94" i="3"/>
  <c r="AA40" i="3"/>
  <c r="AG90" i="3"/>
  <c r="AH90" i="3"/>
  <c r="AG93" i="3"/>
  <c r="AH93" i="3"/>
  <c r="AG87" i="3"/>
  <c r="AH87" i="3"/>
  <c r="AG95" i="3"/>
  <c r="AH95" i="3"/>
  <c r="AH97" i="3"/>
  <c r="AG97" i="3"/>
  <c r="Z59" i="3"/>
  <c r="AB60" i="3"/>
  <c r="Z64" i="3"/>
  <c r="Y64" i="3"/>
  <c r="AA64" i="3"/>
  <c r="AA11" i="3"/>
  <c r="Y59" i="3"/>
  <c r="AG59" i="3" s="1"/>
  <c r="AB72" i="3"/>
  <c r="Z72" i="3"/>
  <c r="Y72" i="3"/>
  <c r="AB76" i="3"/>
  <c r="AA76" i="3"/>
  <c r="AA63" i="3"/>
  <c r="AB63" i="3"/>
  <c r="Y63" i="3"/>
  <c r="Z63" i="3"/>
  <c r="AG73" i="3"/>
  <c r="AH73" i="3"/>
  <c r="Z80" i="3"/>
  <c r="AA80" i="3"/>
  <c r="AB80" i="3"/>
  <c r="Y80" i="3"/>
  <c r="AH52" i="3"/>
  <c r="AG52" i="3"/>
  <c r="AG79" i="3"/>
  <c r="AH79" i="3"/>
  <c r="AB39" i="3"/>
  <c r="AG58" i="3"/>
  <c r="AH58" i="3"/>
  <c r="AH81" i="3"/>
  <c r="AG81" i="3"/>
  <c r="AA39" i="3"/>
  <c r="AG70" i="3"/>
  <c r="AH70" i="3"/>
  <c r="Y78" i="3"/>
  <c r="Z78" i="3"/>
  <c r="AA78" i="3"/>
  <c r="AB78" i="3"/>
  <c r="Y54" i="3"/>
  <c r="Z54" i="3"/>
  <c r="AA54" i="3"/>
  <c r="AB54" i="3"/>
  <c r="Y62" i="3"/>
  <c r="Z62" i="3"/>
  <c r="AA62" i="3"/>
  <c r="AB62" i="3"/>
  <c r="AA55" i="3"/>
  <c r="AB55" i="3"/>
  <c r="Y55" i="3"/>
  <c r="Z55" i="3"/>
  <c r="AH65" i="3"/>
  <c r="AG65" i="3"/>
  <c r="AG77" i="3"/>
  <c r="AH77" i="3"/>
  <c r="Y34" i="3"/>
  <c r="Z34" i="3"/>
  <c r="AA34" i="3"/>
  <c r="AB34" i="3"/>
  <c r="Y50" i="3"/>
  <c r="Z50" i="3"/>
  <c r="AA50" i="3"/>
  <c r="AB50" i="3"/>
  <c r="Y23" i="3"/>
  <c r="AG23" i="3" s="1"/>
  <c r="AG41" i="3"/>
  <c r="AH41" i="3"/>
  <c r="AG35" i="3"/>
  <c r="AH35" i="3"/>
  <c r="Y42" i="3"/>
  <c r="Z42" i="3"/>
  <c r="AA42" i="3"/>
  <c r="AB42" i="3"/>
  <c r="AG47" i="3"/>
  <c r="AH47" i="3"/>
  <c r="AG43" i="3"/>
  <c r="AH43" i="3"/>
  <c r="AG51" i="3"/>
  <c r="AH51" i="3"/>
  <c r="AG33" i="3"/>
  <c r="AH33" i="3"/>
  <c r="AG49" i="3"/>
  <c r="AH49" i="3"/>
  <c r="BY1307" i="2"/>
  <c r="CB1307" i="2" s="1"/>
  <c r="CD1308" i="2" s="1"/>
  <c r="CI1307" i="2" s="1"/>
  <c r="CT1307" i="2" s="1"/>
  <c r="AA23" i="3"/>
  <c r="Y14" i="3"/>
  <c r="AG14" i="3" s="1"/>
  <c r="Z23" i="3"/>
  <c r="Z14" i="3"/>
  <c r="AA14" i="3"/>
  <c r="AA31" i="3"/>
  <c r="AB31" i="3"/>
  <c r="Y31" i="3"/>
  <c r="Z31" i="3"/>
  <c r="AB26" i="3"/>
  <c r="Z26" i="3"/>
  <c r="AA26" i="3"/>
  <c r="AB18" i="3"/>
  <c r="Z18" i="3"/>
  <c r="AA18" i="3"/>
  <c r="Z6" i="3"/>
  <c r="AA6" i="3"/>
  <c r="AB6" i="3"/>
  <c r="Y6" i="3"/>
  <c r="AG6" i="3" s="1"/>
  <c r="AH7" i="3"/>
  <c r="AG7" i="3"/>
  <c r="AH15" i="3"/>
  <c r="AG15" i="3"/>
  <c r="Y24" i="3"/>
  <c r="Z24" i="3"/>
  <c r="AA24" i="3"/>
  <c r="AB24" i="3"/>
  <c r="Z29" i="3"/>
  <c r="AA29" i="3"/>
  <c r="AB29" i="3"/>
  <c r="Y29" i="3"/>
  <c r="Z21" i="3"/>
  <c r="AA21" i="3"/>
  <c r="AB21" i="3"/>
  <c r="Y21" i="3"/>
  <c r="Z25" i="3"/>
  <c r="AA25" i="3"/>
  <c r="AB25" i="3"/>
  <c r="Y25" i="3"/>
  <c r="Z9" i="3"/>
  <c r="AA9" i="3"/>
  <c r="Y9" i="3"/>
  <c r="AB9" i="3"/>
  <c r="Z13" i="3"/>
  <c r="AA13" i="3"/>
  <c r="Y13" i="3"/>
  <c r="AB13" i="3"/>
  <c r="Z17" i="3"/>
  <c r="AA17" i="3"/>
  <c r="AB17" i="3"/>
  <c r="Y17" i="3"/>
  <c r="AH8" i="3"/>
  <c r="AG8" i="3"/>
  <c r="Y28" i="3"/>
  <c r="Z28" i="3"/>
  <c r="AA28" i="3"/>
  <c r="AB28" i="3"/>
  <c r="Y20" i="3"/>
  <c r="Z20" i="3"/>
  <c r="AA20" i="3"/>
  <c r="AB20" i="3"/>
  <c r="AR5" i="3"/>
  <c r="J4" i="3" s="1"/>
  <c r="AH11" i="3"/>
  <c r="AG11" i="3"/>
  <c r="AG18" i="3"/>
  <c r="AH18" i="3"/>
  <c r="AG26" i="3"/>
  <c r="AH26" i="3"/>
  <c r="AH27" i="3"/>
  <c r="AG27" i="3"/>
  <c r="AH19" i="3"/>
  <c r="AG19" i="3"/>
  <c r="AG4" i="3"/>
  <c r="AH4" i="3"/>
  <c r="AA5" i="3"/>
  <c r="AB5" i="3"/>
  <c r="Z5" i="3"/>
  <c r="Y5" i="3"/>
  <c r="AS172" i="6"/>
  <c r="K172" i="6" s="1"/>
  <c r="Q172" i="6" s="1"/>
  <c r="F172" i="6" s="1"/>
  <c r="I172" i="6" s="1"/>
  <c r="Y214" i="6"/>
  <c r="AI214" i="6" s="1"/>
  <c r="AJ227" i="6"/>
  <c r="Y228" i="6"/>
  <c r="AI228" i="6" s="1"/>
  <c r="AJ224" i="6"/>
  <c r="AE212" i="6"/>
  <c r="AQ212" i="6" s="1"/>
  <c r="AJ198" i="6"/>
  <c r="AP224" i="6"/>
  <c r="AS34" i="6"/>
  <c r="K34" i="6" s="1"/>
  <c r="Q34" i="6" s="1"/>
  <c r="F34" i="6" s="1"/>
  <c r="I34" i="6" s="1"/>
  <c r="BJ1179" i="2"/>
  <c r="R1179" i="2" s="1"/>
  <c r="AW1179" i="2" s="1"/>
  <c r="AE227" i="6"/>
  <c r="AQ227" i="6" s="1"/>
  <c r="AP214" i="6"/>
  <c r="AS159" i="6"/>
  <c r="K159" i="6" s="1"/>
  <c r="Q159" i="6" s="1"/>
  <c r="F159" i="6" s="1"/>
  <c r="I159" i="6" s="1"/>
  <c r="BT1257" i="2"/>
  <c r="CA1257" i="2" s="1"/>
  <c r="CC1257" i="2" s="1"/>
  <c r="CF1258" i="2" s="1"/>
  <c r="CM1257" i="2" s="1"/>
  <c r="T357" i="18"/>
  <c r="X357" i="18" s="1"/>
  <c r="E357" i="18" s="1"/>
  <c r="I357" i="18" s="1"/>
  <c r="AJ212" i="6"/>
  <c r="AJ220" i="6"/>
  <c r="AS220" i="6" s="1"/>
  <c r="K220" i="6" s="1"/>
  <c r="Q220" i="6" s="1"/>
  <c r="F220" i="6" s="1"/>
  <c r="I220" i="6" s="1"/>
  <c r="AS170" i="6"/>
  <c r="K170" i="6" s="1"/>
  <c r="Q170" i="6" s="1"/>
  <c r="F170" i="6" s="1"/>
  <c r="I170" i="6" s="1"/>
  <c r="AS163" i="6"/>
  <c r="K163" i="6" s="1"/>
  <c r="Q163" i="6" s="1"/>
  <c r="F163" i="6" s="1"/>
  <c r="I163" i="6" s="1"/>
  <c r="AE231" i="6"/>
  <c r="AQ231" i="6" s="1"/>
  <c r="AS174" i="6"/>
  <c r="K174" i="6" s="1"/>
  <c r="Q174" i="6" s="1"/>
  <c r="F174" i="6" s="1"/>
  <c r="I174" i="6" s="1"/>
  <c r="AJ206" i="6"/>
  <c r="AE226" i="6"/>
  <c r="AQ226" i="6" s="1"/>
  <c r="AL23" i="6"/>
  <c r="AS23" i="6" s="1"/>
  <c r="K23" i="6" s="1"/>
  <c r="Q23" i="6" s="1"/>
  <c r="F23" i="6" s="1"/>
  <c r="I23" i="6" s="1"/>
  <c r="AJ231" i="6"/>
  <c r="AS150" i="6"/>
  <c r="K150" i="6" s="1"/>
  <c r="Q150" i="6" s="1"/>
  <c r="F150" i="6" s="1"/>
  <c r="I150" i="6" s="1"/>
  <c r="AS46" i="6"/>
  <c r="K46" i="6" s="1"/>
  <c r="Q46" i="6" s="1"/>
  <c r="F46" i="6" s="1"/>
  <c r="I46" i="6" s="1"/>
  <c r="AS158" i="6"/>
  <c r="K158" i="6" s="1"/>
  <c r="Q158" i="6" s="1"/>
  <c r="F158" i="6" s="1"/>
  <c r="I158" i="6" s="1"/>
  <c r="I89" i="6"/>
  <c r="AE230" i="6"/>
  <c r="AQ230" i="6" s="1"/>
  <c r="AP200" i="6"/>
  <c r="AE222" i="6"/>
  <c r="AQ222" i="6" s="1"/>
  <c r="AJ226" i="6"/>
  <c r="AP216" i="6"/>
  <c r="AE223" i="6"/>
  <c r="AQ223" i="6" s="1"/>
  <c r="AS19" i="6"/>
  <c r="K19" i="6" s="1"/>
  <c r="Q19" i="6" s="1"/>
  <c r="F19" i="6" s="1"/>
  <c r="I19" i="6" s="1"/>
  <c r="AS50" i="6"/>
  <c r="K50" i="6" s="1"/>
  <c r="Q50" i="6" s="1"/>
  <c r="F50" i="6" s="1"/>
  <c r="I50" i="6" s="1"/>
  <c r="AL44" i="6"/>
  <c r="AS44" i="6" s="1"/>
  <c r="K44" i="6" s="1"/>
  <c r="Q44" i="6" s="1"/>
  <c r="F44" i="6" s="1"/>
  <c r="I44" i="6" s="1"/>
  <c r="AS175" i="6"/>
  <c r="K175" i="6" s="1"/>
  <c r="Q175" i="6" s="1"/>
  <c r="F175" i="6" s="1"/>
  <c r="I175" i="6" s="1"/>
  <c r="AJ230" i="6"/>
  <c r="AS32" i="6"/>
  <c r="K32" i="6" s="1"/>
  <c r="Q32" i="6" s="1"/>
  <c r="F32" i="6" s="1"/>
  <c r="I32" i="6" s="1"/>
  <c r="AS21" i="6"/>
  <c r="K21" i="6" s="1"/>
  <c r="Q21" i="6" s="1"/>
  <c r="F21" i="6" s="1"/>
  <c r="I21" i="6" s="1"/>
  <c r="AS56" i="6"/>
  <c r="K56" i="6" s="1"/>
  <c r="Q56" i="6" s="1"/>
  <c r="F56" i="6" s="1"/>
  <c r="I56" i="6" s="1"/>
  <c r="AL45" i="6"/>
  <c r="AS45" i="6" s="1"/>
  <c r="K45" i="6" s="1"/>
  <c r="Q45" i="6" s="1"/>
  <c r="F45" i="6" s="1"/>
  <c r="I45" i="6" s="1"/>
  <c r="AS147" i="6"/>
  <c r="K147" i="6" s="1"/>
  <c r="Q147" i="6" s="1"/>
  <c r="F147" i="6" s="1"/>
  <c r="I147" i="6" s="1"/>
  <c r="AL17" i="6"/>
  <c r="AS17" i="6" s="1"/>
  <c r="K17" i="6" s="1"/>
  <c r="Q17" i="6" s="1"/>
  <c r="F17" i="6" s="1"/>
  <c r="I17" i="6" s="1"/>
  <c r="AL25" i="6"/>
  <c r="AS25" i="6" s="1"/>
  <c r="K25" i="6" s="1"/>
  <c r="Q25" i="6" s="1"/>
  <c r="F25" i="6" s="1"/>
  <c r="I25" i="6" s="1"/>
  <c r="AS38" i="6"/>
  <c r="K38" i="6" s="1"/>
  <c r="Q38" i="6" s="1"/>
  <c r="F38" i="6" s="1"/>
  <c r="I38" i="6" s="1"/>
  <c r="AS171" i="6"/>
  <c r="K171" i="6" s="1"/>
  <c r="Q171" i="6" s="1"/>
  <c r="F171" i="6" s="1"/>
  <c r="I171" i="6" s="1"/>
  <c r="AP210" i="6"/>
  <c r="AS33" i="6"/>
  <c r="K33" i="6" s="1"/>
  <c r="Q33" i="6" s="1"/>
  <c r="F33" i="6" s="1"/>
  <c r="I33" i="6" s="1"/>
  <c r="AS91" i="6"/>
  <c r="K91" i="6" s="1"/>
  <c r="Q91" i="6" s="1"/>
  <c r="F91" i="6" s="1"/>
  <c r="I91" i="6" s="1"/>
  <c r="AS148" i="6"/>
  <c r="K148" i="6" s="1"/>
  <c r="Q148" i="6" s="1"/>
  <c r="F148" i="6" s="1"/>
  <c r="AS164" i="6"/>
  <c r="K164" i="6" s="1"/>
  <c r="Q164" i="6" s="1"/>
  <c r="F164" i="6" s="1"/>
  <c r="I164" i="6" s="1"/>
  <c r="AS53" i="6"/>
  <c r="K53" i="6" s="1"/>
  <c r="Q53" i="6" s="1"/>
  <c r="F53" i="6" s="1"/>
  <c r="I53" i="6" s="1"/>
  <c r="I107" i="6"/>
  <c r="AP198" i="6"/>
  <c r="AP208" i="6"/>
  <c r="AS156" i="6"/>
  <c r="K156" i="6" s="1"/>
  <c r="Q156" i="6" s="1"/>
  <c r="F156" i="6" s="1"/>
  <c r="I156" i="6" s="1"/>
  <c r="AS42" i="6"/>
  <c r="K42" i="6" s="1"/>
  <c r="Q42" i="6" s="1"/>
  <c r="F42" i="6" s="1"/>
  <c r="I42" i="6" s="1"/>
  <c r="I100" i="6"/>
  <c r="AS48" i="6"/>
  <c r="K48" i="6" s="1"/>
  <c r="Q48" i="6" s="1"/>
  <c r="F48" i="6" s="1"/>
  <c r="I48" i="6" s="1"/>
  <c r="AL31" i="6"/>
  <c r="AS31" i="6" s="1"/>
  <c r="K31" i="6" s="1"/>
  <c r="Q31" i="6" s="1"/>
  <c r="F31" i="6" s="1"/>
  <c r="I31" i="6" s="1"/>
  <c r="I116" i="6"/>
  <c r="AS142" i="6"/>
  <c r="K142" i="6" s="1"/>
  <c r="Q142" i="6" s="1"/>
  <c r="F142" i="6" s="1"/>
  <c r="I142" i="6" s="1"/>
  <c r="I86" i="6"/>
  <c r="AS177" i="6"/>
  <c r="K177" i="6" s="1"/>
  <c r="Q177" i="6" s="1"/>
  <c r="F177" i="6" s="1"/>
  <c r="I177" i="6" s="1"/>
  <c r="I96" i="6"/>
  <c r="AS169" i="6"/>
  <c r="K169" i="6" s="1"/>
  <c r="Q169" i="6" s="1"/>
  <c r="F169" i="6" s="1"/>
  <c r="I169" i="6" s="1"/>
  <c r="AS140" i="6"/>
  <c r="K140" i="6" s="1"/>
  <c r="Q140" i="6" s="1"/>
  <c r="F140" i="6" s="1"/>
  <c r="I140" i="6" s="1"/>
  <c r="AL61" i="6"/>
  <c r="AS61" i="6" s="1"/>
  <c r="K61" i="6" s="1"/>
  <c r="Q61" i="6" s="1"/>
  <c r="F61" i="6" s="1"/>
  <c r="I61" i="6" s="1"/>
  <c r="AS47" i="6"/>
  <c r="K47" i="6" s="1"/>
  <c r="Q47" i="6" s="1"/>
  <c r="F47" i="6" s="1"/>
  <c r="I47" i="6" s="1"/>
  <c r="AS24" i="6"/>
  <c r="K24" i="6" s="1"/>
  <c r="Q24" i="6" s="1"/>
  <c r="F24" i="6" s="1"/>
  <c r="I24" i="6" s="1"/>
  <c r="AS26" i="6"/>
  <c r="K26" i="6" s="1"/>
  <c r="Q26" i="6" s="1"/>
  <c r="F26" i="6" s="1"/>
  <c r="I26" i="6" s="1"/>
  <c r="I78" i="6"/>
  <c r="AS58" i="6"/>
  <c r="K58" i="6" s="1"/>
  <c r="Q58" i="6" s="1"/>
  <c r="F58" i="6" s="1"/>
  <c r="I58" i="6" s="1"/>
  <c r="I104" i="6"/>
  <c r="AS167" i="6"/>
  <c r="K167" i="6" s="1"/>
  <c r="Q167" i="6" s="1"/>
  <c r="F167" i="6" s="1"/>
  <c r="I167" i="6" s="1"/>
  <c r="AS160" i="6"/>
  <c r="K160" i="6" s="1"/>
  <c r="Q160" i="6" s="1"/>
  <c r="F160" i="6" s="1"/>
  <c r="I160" i="6" s="1"/>
  <c r="AP218" i="6"/>
  <c r="AS35" i="6"/>
  <c r="K35" i="6" s="1"/>
  <c r="Q35" i="6" s="1"/>
  <c r="F35" i="6" s="1"/>
  <c r="I35" i="6" s="1"/>
  <c r="AS139" i="6"/>
  <c r="K139" i="6" s="1"/>
  <c r="Q139" i="6" s="1"/>
  <c r="F139" i="6" s="1"/>
  <c r="I139" i="6" s="1"/>
  <c r="AS155" i="6"/>
  <c r="K155" i="6" s="1"/>
  <c r="Q155" i="6" s="1"/>
  <c r="F155" i="6" s="1"/>
  <c r="I155" i="6" s="1"/>
  <c r="AS138" i="6"/>
  <c r="K138" i="6" s="1"/>
  <c r="Q138" i="6" s="1"/>
  <c r="F138" i="6" s="1"/>
  <c r="I138" i="6" s="1"/>
  <c r="AS154" i="6"/>
  <c r="K154" i="6" s="1"/>
  <c r="Q154" i="6" s="1"/>
  <c r="F154" i="6" s="1"/>
  <c r="I154" i="6" s="1"/>
  <c r="AJ204" i="6"/>
  <c r="I120" i="6"/>
  <c r="I112" i="6"/>
  <c r="I148" i="6"/>
  <c r="AL37" i="6"/>
  <c r="AS37" i="6" s="1"/>
  <c r="K37" i="6" s="1"/>
  <c r="Q37" i="6" s="1"/>
  <c r="F37" i="6" s="1"/>
  <c r="I37" i="6" s="1"/>
  <c r="AS20" i="6"/>
  <c r="K20" i="6" s="1"/>
  <c r="Q20" i="6" s="1"/>
  <c r="F20" i="6" s="1"/>
  <c r="I20" i="6" s="1"/>
  <c r="AS166" i="6"/>
  <c r="K166" i="6" s="1"/>
  <c r="Q166" i="6" s="1"/>
  <c r="F166" i="6" s="1"/>
  <c r="I166" i="6" s="1"/>
  <c r="AS168" i="6"/>
  <c r="K168" i="6" s="1"/>
  <c r="Q168" i="6" s="1"/>
  <c r="F168" i="6" s="1"/>
  <c r="I168" i="6" s="1"/>
  <c r="I80" i="6"/>
  <c r="AP228" i="6"/>
  <c r="AE202" i="6"/>
  <c r="AQ202" i="6" s="1"/>
  <c r="AP202" i="6"/>
  <c r="AS60" i="6"/>
  <c r="K60" i="6" s="1"/>
  <c r="Q60" i="6" s="1"/>
  <c r="F60" i="6" s="1"/>
  <c r="I60" i="6" s="1"/>
  <c r="AS143" i="6"/>
  <c r="K143" i="6" s="1"/>
  <c r="Q143" i="6" s="1"/>
  <c r="F143" i="6" s="1"/>
  <c r="I143" i="6" s="1"/>
  <c r="AS151" i="6"/>
  <c r="K151" i="6" s="1"/>
  <c r="Q151" i="6" s="1"/>
  <c r="F151" i="6" s="1"/>
  <c r="I151" i="6" s="1"/>
  <c r="AS161" i="6"/>
  <c r="K161" i="6" s="1"/>
  <c r="Q161" i="6" s="1"/>
  <c r="F161" i="6" s="1"/>
  <c r="I161" i="6" s="1"/>
  <c r="AS52" i="6"/>
  <c r="K52" i="6" s="1"/>
  <c r="Q52" i="6" s="1"/>
  <c r="F52" i="6" s="1"/>
  <c r="I52" i="6" s="1"/>
  <c r="AS181" i="6"/>
  <c r="K181" i="6" s="1"/>
  <c r="Q181" i="6" s="1"/>
  <c r="F181" i="6" s="1"/>
  <c r="I181" i="6" s="1"/>
  <c r="AS146" i="6"/>
  <c r="K146" i="6" s="1"/>
  <c r="Q146" i="6" s="1"/>
  <c r="F146" i="6" s="1"/>
  <c r="I146" i="6" s="1"/>
  <c r="AS144" i="6"/>
  <c r="K144" i="6" s="1"/>
  <c r="Q144" i="6" s="1"/>
  <c r="F144" i="6" s="1"/>
  <c r="I144" i="6" s="1"/>
  <c r="AS152" i="6"/>
  <c r="K152" i="6" s="1"/>
  <c r="Q152" i="6" s="1"/>
  <c r="F152" i="6" s="1"/>
  <c r="I152" i="6" s="1"/>
  <c r="AE204" i="6"/>
  <c r="AQ204" i="6" s="1"/>
  <c r="AP204" i="6"/>
  <c r="AS40" i="6"/>
  <c r="K40" i="6" s="1"/>
  <c r="Q40" i="6" s="1"/>
  <c r="F40" i="6" s="1"/>
  <c r="I40" i="6" s="1"/>
  <c r="AS162" i="6"/>
  <c r="K162" i="6" s="1"/>
  <c r="Q162" i="6" s="1"/>
  <c r="F162" i="6" s="1"/>
  <c r="I162" i="6" s="1"/>
  <c r="AS178" i="6"/>
  <c r="K178" i="6" s="1"/>
  <c r="Q178" i="6" s="1"/>
  <c r="F178" i="6" s="1"/>
  <c r="I178" i="6" s="1"/>
  <c r="AS176" i="6"/>
  <c r="K176" i="6" s="1"/>
  <c r="Q176" i="6" s="1"/>
  <c r="F176" i="6" s="1"/>
  <c r="I176" i="6" s="1"/>
  <c r="Y223" i="6"/>
  <c r="AI223" i="6" s="1"/>
  <c r="AJ223" i="6"/>
  <c r="AJ197" i="6"/>
  <c r="Y197" i="6"/>
  <c r="AI197" i="6" s="1"/>
  <c r="Y199" i="6"/>
  <c r="AI199" i="6" s="1"/>
  <c r="AJ199" i="6"/>
  <c r="AP207" i="6"/>
  <c r="AE207" i="6"/>
  <c r="AQ207" i="6" s="1"/>
  <c r="AP213" i="6"/>
  <c r="AE213" i="6"/>
  <c r="AQ213" i="6" s="1"/>
  <c r="AP203" i="6"/>
  <c r="AE203" i="6"/>
  <c r="AQ203" i="6" s="1"/>
  <c r="AE219" i="6"/>
  <c r="AQ219" i="6" s="1"/>
  <c r="AP219" i="6"/>
  <c r="Y217" i="6"/>
  <c r="AI217" i="6" s="1"/>
  <c r="AJ217" i="6"/>
  <c r="Y225" i="6"/>
  <c r="AI225" i="6" s="1"/>
  <c r="AJ225" i="6"/>
  <c r="Y208" i="6"/>
  <c r="AI208" i="6" s="1"/>
  <c r="AJ208" i="6"/>
  <c r="AP209" i="6"/>
  <c r="AE209" i="6"/>
  <c r="AQ209" i="6" s="1"/>
  <c r="AP221" i="6"/>
  <c r="AE221" i="6"/>
  <c r="AQ221" i="6" s="1"/>
  <c r="Y200" i="6"/>
  <c r="AI200" i="6" s="1"/>
  <c r="AJ200" i="6"/>
  <c r="AP201" i="6"/>
  <c r="AE201" i="6"/>
  <c r="AQ201" i="6" s="1"/>
  <c r="Y229" i="6"/>
  <c r="AI229" i="6" s="1"/>
  <c r="AJ229" i="6"/>
  <c r="I108" i="6"/>
  <c r="Y202" i="6"/>
  <c r="AI202" i="6" s="1"/>
  <c r="AJ202" i="6"/>
  <c r="Y207" i="6"/>
  <c r="AI207" i="6" s="1"/>
  <c r="AJ207" i="6"/>
  <c r="AP215" i="6"/>
  <c r="AE215" i="6"/>
  <c r="AQ215" i="6" s="1"/>
  <c r="AJ203" i="6"/>
  <c r="Y203" i="6"/>
  <c r="AI203" i="6" s="1"/>
  <c r="AJ219" i="6"/>
  <c r="Y219" i="6"/>
  <c r="AI219" i="6" s="1"/>
  <c r="AE206" i="6"/>
  <c r="AQ206" i="6" s="1"/>
  <c r="AP206" i="6"/>
  <c r="Y216" i="6"/>
  <c r="AI216" i="6" s="1"/>
  <c r="AJ216" i="6"/>
  <c r="AP217" i="6"/>
  <c r="AE217" i="6"/>
  <c r="AQ217" i="6" s="1"/>
  <c r="Y221" i="6"/>
  <c r="AI221" i="6" s="1"/>
  <c r="AJ221" i="6"/>
  <c r="AS18" i="6"/>
  <c r="K18" i="6" s="1"/>
  <c r="Q18" i="6" s="1"/>
  <c r="F18" i="6" s="1"/>
  <c r="I18" i="6" s="1"/>
  <c r="AS165" i="6"/>
  <c r="K165" i="6" s="1"/>
  <c r="Q165" i="6" s="1"/>
  <c r="F165" i="6" s="1"/>
  <c r="I165" i="6" s="1"/>
  <c r="AS173" i="6"/>
  <c r="K173" i="6" s="1"/>
  <c r="Q173" i="6" s="1"/>
  <c r="F173" i="6" s="1"/>
  <c r="I173" i="6" s="1"/>
  <c r="AS180" i="6"/>
  <c r="K180" i="6" s="1"/>
  <c r="Q180" i="6" s="1"/>
  <c r="F180" i="6" s="1"/>
  <c r="I180" i="6" s="1"/>
  <c r="Y210" i="6"/>
  <c r="AI210" i="6" s="1"/>
  <c r="AJ210" i="6"/>
  <c r="Y215" i="6"/>
  <c r="AI215" i="6" s="1"/>
  <c r="AJ215" i="6"/>
  <c r="AJ205" i="6"/>
  <c r="Y205" i="6"/>
  <c r="AI205" i="6" s="1"/>
  <c r="AP211" i="6"/>
  <c r="AE211" i="6"/>
  <c r="AQ211" i="6" s="1"/>
  <c r="Y222" i="6"/>
  <c r="AI222" i="6" s="1"/>
  <c r="AJ222" i="6"/>
  <c r="AS30" i="6"/>
  <c r="K30" i="6" s="1"/>
  <c r="Q30" i="6" s="1"/>
  <c r="F30" i="6" s="1"/>
  <c r="I30" i="6" s="1"/>
  <c r="AS179" i="6"/>
  <c r="K179" i="6" s="1"/>
  <c r="Q179" i="6" s="1"/>
  <c r="F179" i="6" s="1"/>
  <c r="I179" i="6" s="1"/>
  <c r="AP199" i="6"/>
  <c r="AE199" i="6"/>
  <c r="AQ199" i="6" s="1"/>
  <c r="Y218" i="6"/>
  <c r="AI218" i="6" s="1"/>
  <c r="AJ218" i="6"/>
  <c r="AP197" i="6"/>
  <c r="AE197" i="6"/>
  <c r="AQ197" i="6" s="1"/>
  <c r="AP205" i="6"/>
  <c r="AE205" i="6"/>
  <c r="AQ205" i="6" s="1"/>
  <c r="AJ213" i="6"/>
  <c r="Y213" i="6"/>
  <c r="AI213" i="6" s="1"/>
  <c r="AJ211" i="6"/>
  <c r="Y211" i="6"/>
  <c r="AI211" i="6" s="1"/>
  <c r="AP225" i="6"/>
  <c r="AE225" i="6"/>
  <c r="AQ225" i="6" s="1"/>
  <c r="Y209" i="6"/>
  <c r="AI209" i="6" s="1"/>
  <c r="AJ209" i="6"/>
  <c r="Y201" i="6"/>
  <c r="AI201" i="6" s="1"/>
  <c r="AJ201" i="6"/>
  <c r="AS22" i="6"/>
  <c r="K22" i="6" s="1"/>
  <c r="Q22" i="6" s="1"/>
  <c r="F22" i="6" s="1"/>
  <c r="I22" i="6" s="1"/>
  <c r="AP229" i="6"/>
  <c r="AE229" i="6"/>
  <c r="AQ229" i="6" s="1"/>
  <c r="AS79" i="6"/>
  <c r="K79" i="6" s="1"/>
  <c r="Q79" i="6" s="1"/>
  <c r="F79" i="6" s="1"/>
  <c r="I79" i="6" s="1"/>
  <c r="AL137" i="6"/>
  <c r="AK137" i="6"/>
  <c r="AL141" i="6"/>
  <c r="AK141" i="6"/>
  <c r="AL145" i="6"/>
  <c r="AK145" i="6"/>
  <c r="AL149" i="6"/>
  <c r="AK149" i="6"/>
  <c r="AL153" i="6"/>
  <c r="AK153" i="6"/>
  <c r="AL157" i="6"/>
  <c r="AK157" i="6"/>
  <c r="AS39" i="6"/>
  <c r="K39" i="6" s="1"/>
  <c r="Q39" i="6" s="1"/>
  <c r="F39" i="6" s="1"/>
  <c r="I39" i="6" s="1"/>
  <c r="AS55" i="6"/>
  <c r="K55" i="6" s="1"/>
  <c r="Q55" i="6" s="1"/>
  <c r="F55" i="6" s="1"/>
  <c r="I55" i="6" s="1"/>
  <c r="AS28" i="6"/>
  <c r="K28" i="6" s="1"/>
  <c r="Q28" i="6" s="1"/>
  <c r="F28" i="6" s="1"/>
  <c r="I28" i="6" s="1"/>
  <c r="AS87" i="6"/>
  <c r="K87" i="6" s="1"/>
  <c r="Q87" i="6" s="1"/>
  <c r="F87" i="6" s="1"/>
  <c r="I87" i="6" s="1"/>
  <c r="AS83" i="6"/>
  <c r="K83" i="6" s="1"/>
  <c r="Q83" i="6" s="1"/>
  <c r="F83" i="6" s="1"/>
  <c r="I83" i="6" s="1"/>
  <c r="AS54" i="6"/>
  <c r="K54" i="6" s="1"/>
  <c r="Q54" i="6" s="1"/>
  <c r="F54" i="6" s="1"/>
  <c r="I54" i="6" s="1"/>
  <c r="AL27" i="6"/>
  <c r="AS27" i="6" s="1"/>
  <c r="K27" i="6" s="1"/>
  <c r="Q27" i="6" s="1"/>
  <c r="F27" i="6" s="1"/>
  <c r="I27" i="6" s="1"/>
  <c r="AS36" i="6"/>
  <c r="K36" i="6" s="1"/>
  <c r="Q36" i="6" s="1"/>
  <c r="F36" i="6" s="1"/>
  <c r="I36" i="6" s="1"/>
  <c r="AS29" i="6"/>
  <c r="K29" i="6" s="1"/>
  <c r="Q29" i="6" s="1"/>
  <c r="F29" i="6" s="1"/>
  <c r="I29" i="6" s="1"/>
  <c r="AK49" i="6"/>
  <c r="AL49" i="6"/>
  <c r="AL57" i="6"/>
  <c r="AK57" i="6"/>
  <c r="AL59" i="6"/>
  <c r="AK59" i="6"/>
  <c r="AL51" i="6"/>
  <c r="AK51" i="6"/>
  <c r="AL41" i="6"/>
  <c r="AK41" i="6"/>
  <c r="AL43" i="6"/>
  <c r="AK43" i="6"/>
  <c r="BT1149" i="2"/>
  <c r="CA1149" i="2" s="1"/>
  <c r="CC1149" i="2" s="1"/>
  <c r="CF1150" i="2" s="1"/>
  <c r="CM1149" i="2" s="1"/>
  <c r="R1151" i="2"/>
  <c r="AW1151" i="2" s="1"/>
  <c r="BY1163" i="2"/>
  <c r="CB1163" i="2" s="1"/>
  <c r="R1265" i="2"/>
  <c r="AW1265" i="2" s="1"/>
  <c r="BX1215" i="2"/>
  <c r="CA1215" i="2" s="1"/>
  <c r="BJ1117" i="2"/>
  <c r="R1117" i="2" s="1"/>
  <c r="AW1117" i="2" s="1"/>
  <c r="BT1151" i="2"/>
  <c r="CA1151" i="2" s="1"/>
  <c r="CC1151" i="2" s="1"/>
  <c r="CF1152" i="2" s="1"/>
  <c r="CM1151" i="2" s="1"/>
  <c r="BJ1215" i="2"/>
  <c r="R1215" i="2" s="1"/>
  <c r="AW1215" i="2" s="1"/>
  <c r="BT1237" i="2"/>
  <c r="BX1243" i="2"/>
  <c r="BJ1275" i="2"/>
  <c r="R1275" i="2" s="1"/>
  <c r="AW1275" i="2" s="1"/>
  <c r="R1135" i="2"/>
  <c r="AW1135" i="2" s="1"/>
  <c r="R1213" i="2"/>
  <c r="AW1213" i="2" s="1"/>
  <c r="BY1263" i="2"/>
  <c r="CB1263" i="2" s="1"/>
  <c r="X1233" i="2"/>
  <c r="R1177" i="2"/>
  <c r="BT1131" i="2"/>
  <c r="BJ1199" i="2"/>
  <c r="R1199" i="2" s="1"/>
  <c r="AW1199" i="2" s="1"/>
  <c r="BJ1195" i="2"/>
  <c r="R1195" i="2" s="1"/>
  <c r="CA1277" i="2"/>
  <c r="CC1277" i="2" s="1"/>
  <c r="CF1278" i="2" s="1"/>
  <c r="CM1277" i="2" s="1"/>
  <c r="BX1181" i="2"/>
  <c r="CA1181" i="2" s="1"/>
  <c r="CC1181" i="2" s="1"/>
  <c r="CF1182" i="2" s="1"/>
  <c r="CM1181" i="2" s="1"/>
  <c r="BY1181" i="2"/>
  <c r="CB1181" i="2" s="1"/>
  <c r="CD1182" i="2" s="1"/>
  <c r="CI1181" i="2" s="1"/>
  <c r="CT1181" i="2" s="1"/>
  <c r="R1269" i="2"/>
  <c r="AW1269" i="2" s="1"/>
  <c r="BY1241" i="2"/>
  <c r="CB1241" i="2" s="1"/>
  <c r="CA1297" i="2"/>
  <c r="CC1297" i="2" s="1"/>
  <c r="CF1298" i="2" s="1"/>
  <c r="CM1297" i="2" s="1"/>
  <c r="BX1223" i="2"/>
  <c r="CA1223" i="2" s="1"/>
  <c r="CC1223" i="2" s="1"/>
  <c r="BY1221" i="2"/>
  <c r="CB1221" i="2" s="1"/>
  <c r="BT1167" i="2"/>
  <c r="CA1291" i="2"/>
  <c r="CC1291" i="2" s="1"/>
  <c r="CF1292" i="2" s="1"/>
  <c r="CM1291" i="2" s="1"/>
  <c r="X1247" i="2"/>
  <c r="BY1175" i="2"/>
  <c r="CB1175" i="2" s="1"/>
  <c r="BT1241" i="2"/>
  <c r="BJ1267" i="2"/>
  <c r="R1267" i="2" s="1"/>
  <c r="AW1267" i="2" s="1"/>
  <c r="BX1143" i="2"/>
  <c r="BX1193" i="2"/>
  <c r="R1293" i="2"/>
  <c r="AW1293" i="2" s="1"/>
  <c r="BY1111" i="2"/>
  <c r="CB1111" i="2" s="1"/>
  <c r="BY1297" i="2"/>
  <c r="CB1297" i="2" s="1"/>
  <c r="BT1137" i="2"/>
  <c r="BX1155" i="2"/>
  <c r="CA1155" i="2" s="1"/>
  <c r="BY1165" i="2"/>
  <c r="CB1165" i="2" s="1"/>
  <c r="CD1166" i="2" s="1"/>
  <c r="CI1165" i="2" s="1"/>
  <c r="CT1165" i="2" s="1"/>
  <c r="BJ1245" i="2"/>
  <c r="R1245" i="2" s="1"/>
  <c r="AW1245" i="2" s="1"/>
  <c r="R1305" i="2"/>
  <c r="AW1305" i="2" s="1"/>
  <c r="BT1197" i="2"/>
  <c r="CA1197" i="2" s="1"/>
  <c r="CC1197" i="2" s="1"/>
  <c r="BX1269" i="2"/>
  <c r="CA1269" i="2" s="1"/>
  <c r="CC1269" i="2" s="1"/>
  <c r="CF1270" i="2" s="1"/>
  <c r="CM1269" i="2" s="1"/>
  <c r="BX1115" i="2"/>
  <c r="BX1175" i="2"/>
  <c r="BX1299" i="2"/>
  <c r="CA1299" i="2" s="1"/>
  <c r="CC1299" i="2" s="1"/>
  <c r="CF1300" i="2" s="1"/>
  <c r="CM1299" i="2" s="1"/>
  <c r="BJ1223" i="2"/>
  <c r="R1223" i="2" s="1"/>
  <c r="AW1223" i="2" s="1"/>
  <c r="BO1123" i="2"/>
  <c r="X1123" i="2" s="1"/>
  <c r="BT1183" i="2"/>
  <c r="BT1211" i="2"/>
  <c r="BT1185" i="2"/>
  <c r="CA1185" i="2" s="1"/>
  <c r="CC1185" i="2" s="1"/>
  <c r="CF1186" i="2" s="1"/>
  <c r="CM1185" i="2" s="1"/>
  <c r="BT1141" i="2"/>
  <c r="CA1141" i="2" s="1"/>
  <c r="BY1229" i="2"/>
  <c r="CB1229" i="2" s="1"/>
  <c r="CD1230" i="2" s="1"/>
  <c r="CI1229" i="2" s="1"/>
  <c r="CT1229" i="2" s="1"/>
  <c r="BY1305" i="2"/>
  <c r="CB1305" i="2" s="1"/>
  <c r="BY1283" i="2"/>
  <c r="CB1283" i="2" s="1"/>
  <c r="CD1284" i="2" s="1"/>
  <c r="CI1283" i="2" s="1"/>
  <c r="CT1283" i="2" s="1"/>
  <c r="BY1287" i="2"/>
  <c r="CB1287" i="2" s="1"/>
  <c r="BY1123" i="2"/>
  <c r="CB1123" i="2" s="1"/>
  <c r="BT1175" i="2"/>
  <c r="BY1119" i="2"/>
  <c r="CB1119" i="2" s="1"/>
  <c r="BY1261" i="2"/>
  <c r="CB1261" i="2" s="1"/>
  <c r="CD1262" i="2" s="1"/>
  <c r="CI1261" i="2" s="1"/>
  <c r="CT1261" i="2" s="1"/>
  <c r="BT1125" i="2"/>
  <c r="CA1125" i="2" s="1"/>
  <c r="BT1171" i="2"/>
  <c r="R1171" i="2"/>
  <c r="R1249" i="2"/>
  <c r="R1175" i="2"/>
  <c r="AW1175" i="2" s="1"/>
  <c r="R1133" i="2"/>
  <c r="BY1177" i="2"/>
  <c r="CB1177" i="2" s="1"/>
  <c r="CD1178" i="2" s="1"/>
  <c r="CI1177" i="2" s="1"/>
  <c r="CT1177" i="2" s="1"/>
  <c r="BX1207" i="2"/>
  <c r="CA1207" i="2" s="1"/>
  <c r="BY1265" i="2"/>
  <c r="CB1265" i="2" s="1"/>
  <c r="BY1245" i="2"/>
  <c r="CB1245" i="2" s="1"/>
  <c r="CD1246" i="2" s="1"/>
  <c r="CI1245" i="2" s="1"/>
  <c r="CT1245" i="2" s="1"/>
  <c r="BT1205" i="2"/>
  <c r="CA1205" i="2" s="1"/>
  <c r="CC1205" i="2" s="1"/>
  <c r="R1297" i="2"/>
  <c r="AW1297" i="2" s="1"/>
  <c r="BT1305" i="2"/>
  <c r="CA1305" i="2" s="1"/>
  <c r="CC1305" i="2" s="1"/>
  <c r="CF1306" i="2" s="1"/>
  <c r="CM1305" i="2" s="1"/>
  <c r="BO1301" i="2"/>
  <c r="X1301" i="2" s="1"/>
  <c r="AW1301" i="2" s="1"/>
  <c r="BT1213" i="2"/>
  <c r="BY1285" i="2"/>
  <c r="CB1285" i="2" s="1"/>
  <c r="CD1286" i="2" s="1"/>
  <c r="CI1285" i="2" s="1"/>
  <c r="CT1285" i="2" s="1"/>
  <c r="BT1139" i="2"/>
  <c r="CA1139" i="2" s="1"/>
  <c r="BY1141" i="2"/>
  <c r="CB1141" i="2" s="1"/>
  <c r="BY1203" i="2"/>
  <c r="CB1203" i="2" s="1"/>
  <c r="BJ1229" i="2"/>
  <c r="R1229" i="2" s="1"/>
  <c r="BO1285" i="2"/>
  <c r="X1285" i="2" s="1"/>
  <c r="BT1109" i="2"/>
  <c r="BY1133" i="2"/>
  <c r="CB1133" i="2" s="1"/>
  <c r="R1149" i="2"/>
  <c r="AW1149" i="2" s="1"/>
  <c r="BY1173" i="2"/>
  <c r="CB1173" i="2" s="1"/>
  <c r="CD1174" i="2" s="1"/>
  <c r="CI1173" i="2" s="1"/>
  <c r="CT1173" i="2" s="1"/>
  <c r="BX1163" i="2"/>
  <c r="BJ1207" i="2"/>
  <c r="R1207" i="2" s="1"/>
  <c r="AW1207" i="2" s="1"/>
  <c r="BX1235" i="2"/>
  <c r="CA1287" i="2"/>
  <c r="CC1287" i="2" s="1"/>
  <c r="BY1273" i="2"/>
  <c r="CB1273" i="2" s="1"/>
  <c r="BT1221" i="2"/>
  <c r="CA1221" i="2" s="1"/>
  <c r="CC1221" i="2" s="1"/>
  <c r="CF1222" i="2" s="1"/>
  <c r="CM1221" i="2" s="1"/>
  <c r="BY1279" i="2"/>
  <c r="CB1279" i="2" s="1"/>
  <c r="R1257" i="2"/>
  <c r="AW1257" i="2" s="1"/>
  <c r="BY1249" i="2"/>
  <c r="CB1249" i="2" s="1"/>
  <c r="R1139" i="2"/>
  <c r="BX1117" i="2"/>
  <c r="CA1117" i="2" s="1"/>
  <c r="CC1117" i="2" s="1"/>
  <c r="CF1118" i="2" s="1"/>
  <c r="CM1117" i="2" s="1"/>
  <c r="BY1171" i="2"/>
  <c r="CB1171" i="2" s="1"/>
  <c r="BX1201" i="2"/>
  <c r="BY1209" i="2"/>
  <c r="CB1209" i="2" s="1"/>
  <c r="CD1210" i="2" s="1"/>
  <c r="CI1209" i="2" s="1"/>
  <c r="CT1209" i="2" s="1"/>
  <c r="BX1267" i="2"/>
  <c r="CA1267" i="2" s="1"/>
  <c r="CC1267" i="2" s="1"/>
  <c r="CF1268" i="2" s="1"/>
  <c r="CM1267" i="2" s="1"/>
  <c r="R1221" i="2"/>
  <c r="AW1221" i="2" s="1"/>
  <c r="BY1127" i="2"/>
  <c r="CB1127" i="2" s="1"/>
  <c r="CD1128" i="2" s="1"/>
  <c r="CI1127" i="2" s="1"/>
  <c r="CT1127" i="2" s="1"/>
  <c r="BJ1129" i="2"/>
  <c r="R1129" i="2" s="1"/>
  <c r="AW1129" i="2" s="1"/>
  <c r="BX1153" i="2"/>
  <c r="BJ1181" i="2"/>
  <c r="R1181" i="2" s="1"/>
  <c r="AW1181" i="2" s="1"/>
  <c r="BX1111" i="2"/>
  <c r="BT1235" i="2"/>
  <c r="BY1135" i="2"/>
  <c r="CB1135" i="2" s="1"/>
  <c r="CD1136" i="2" s="1"/>
  <c r="CI1135" i="2" s="1"/>
  <c r="CT1135" i="2" s="1"/>
  <c r="R1137" i="2"/>
  <c r="BT1173" i="2"/>
  <c r="BO1139" i="2"/>
  <c r="X1139" i="2" s="1"/>
  <c r="R1205" i="2"/>
  <c r="AW1205" i="2" s="1"/>
  <c r="R1277" i="2"/>
  <c r="AW1277" i="2" s="1"/>
  <c r="BT1243" i="2"/>
  <c r="BX1245" i="2"/>
  <c r="CA1245" i="2" s="1"/>
  <c r="CC1245" i="2" s="1"/>
  <c r="CF1246" i="2" s="1"/>
  <c r="CM1245" i="2" s="1"/>
  <c r="BX1131" i="2"/>
  <c r="R1173" i="2"/>
  <c r="AW1173" i="2" s="1"/>
  <c r="R1303" i="2"/>
  <c r="AW1303" i="2" s="1"/>
  <c r="R1287" i="2"/>
  <c r="AW1287" i="2" s="1"/>
  <c r="BY1293" i="2"/>
  <c r="CB1293" i="2" s="1"/>
  <c r="CD1294" i="2" s="1"/>
  <c r="CI1293" i="2" s="1"/>
  <c r="CT1293" i="2" s="1"/>
  <c r="BY1211" i="2"/>
  <c r="CB1211" i="2" s="1"/>
  <c r="CA1129" i="2"/>
  <c r="CC1129" i="2" s="1"/>
  <c r="CF1130" i="2" s="1"/>
  <c r="CM1129" i="2" s="1"/>
  <c r="DA1129" i="2" s="1"/>
  <c r="BX1259" i="2"/>
  <c r="BJ1299" i="2"/>
  <c r="R1299" i="2" s="1"/>
  <c r="AW1299" i="2" s="1"/>
  <c r="BY1219" i="2"/>
  <c r="CB1219" i="2" s="1"/>
  <c r="BY1115" i="2"/>
  <c r="CB1115" i="2" s="1"/>
  <c r="CD1116" i="2" s="1"/>
  <c r="CI1115" i="2" s="1"/>
  <c r="CT1115" i="2" s="1"/>
  <c r="BT1193" i="2"/>
  <c r="R1193" i="2"/>
  <c r="AW1193" i="2" s="1"/>
  <c r="BY1271" i="2"/>
  <c r="CB1271" i="2" s="1"/>
  <c r="R1115" i="2"/>
  <c r="AW1115" i="2" s="1"/>
  <c r="BT1289" i="2"/>
  <c r="CA1289" i="2" s="1"/>
  <c r="CC1289" i="2" s="1"/>
  <c r="CF1290" i="2" s="1"/>
  <c r="CM1289" i="2" s="1"/>
  <c r="BY1153" i="2"/>
  <c r="CB1153" i="2" s="1"/>
  <c r="CD1154" i="2" s="1"/>
  <c r="CI1153" i="2" s="1"/>
  <c r="CT1153" i="2" s="1"/>
  <c r="R1289" i="2"/>
  <c r="AW1289" i="2" s="1"/>
  <c r="R1185" i="2"/>
  <c r="AW1185" i="2" s="1"/>
  <c r="BY1295" i="2"/>
  <c r="CB1295" i="2" s="1"/>
  <c r="BJ1145" i="2"/>
  <c r="R1145" i="2" s="1"/>
  <c r="R1273" i="2"/>
  <c r="AW1273" i="2" s="1"/>
  <c r="R1197" i="2"/>
  <c r="AW1197" i="2" s="1"/>
  <c r="X1229" i="2"/>
  <c r="BX1159" i="2"/>
  <c r="BY1237" i="2"/>
  <c r="CB1237" i="2" s="1"/>
  <c r="CD1238" i="2" s="1"/>
  <c r="CI1237" i="2" s="1"/>
  <c r="CT1237" i="2" s="1"/>
  <c r="BY1303" i="2"/>
  <c r="CB1303" i="2" s="1"/>
  <c r="BJ1253" i="2"/>
  <c r="R1253" i="2" s="1"/>
  <c r="AW1253" i="2" s="1"/>
  <c r="BX1229" i="2"/>
  <c r="CA1229" i="2" s="1"/>
  <c r="CC1229" i="2" s="1"/>
  <c r="CF1230" i="2" s="1"/>
  <c r="CM1229" i="2" s="1"/>
  <c r="BY1233" i="2"/>
  <c r="CB1233" i="2" s="1"/>
  <c r="BY1277" i="2"/>
  <c r="CB1277" i="2" s="1"/>
  <c r="CD1278" i="2" s="1"/>
  <c r="CI1277" i="2" s="1"/>
  <c r="CT1277" i="2" s="1"/>
  <c r="BO1119" i="2"/>
  <c r="X1119" i="2" s="1"/>
  <c r="BY1143" i="2"/>
  <c r="CB1143" i="2" s="1"/>
  <c r="CD1144" i="2" s="1"/>
  <c r="CI1143" i="2" s="1"/>
  <c r="CT1143" i="2" s="1"/>
  <c r="BY1149" i="2"/>
  <c r="CB1149" i="2" s="1"/>
  <c r="CD1150" i="2" s="1"/>
  <c r="CI1149" i="2" s="1"/>
  <c r="CT1149" i="2" s="1"/>
  <c r="BY1157" i="2"/>
  <c r="CB1157" i="2" s="1"/>
  <c r="BY1201" i="2"/>
  <c r="CB1201" i="2" s="1"/>
  <c r="CD1202" i="2" s="1"/>
  <c r="CI1201" i="2" s="1"/>
  <c r="CT1201" i="2" s="1"/>
  <c r="BY1227" i="2"/>
  <c r="CB1227" i="2" s="1"/>
  <c r="BY1195" i="2"/>
  <c r="CB1195" i="2" s="1"/>
  <c r="BT1249" i="2"/>
  <c r="R1243" i="2"/>
  <c r="AW1243" i="2" s="1"/>
  <c r="BY1267" i="2"/>
  <c r="CB1267" i="2" s="1"/>
  <c r="CD1268" i="2" s="1"/>
  <c r="CI1267" i="2" s="1"/>
  <c r="CT1267" i="2" s="1"/>
  <c r="BX1109" i="2"/>
  <c r="BY1269" i="2"/>
  <c r="CB1269" i="2" s="1"/>
  <c r="CD1270" i="2" s="1"/>
  <c r="CI1269" i="2" s="1"/>
  <c r="CT1269" i="2" s="1"/>
  <c r="BT1273" i="2"/>
  <c r="CA1273" i="2" s="1"/>
  <c r="CC1273" i="2" s="1"/>
  <c r="CF1274" i="2" s="1"/>
  <c r="CM1273" i="2" s="1"/>
  <c r="BT1115" i="2"/>
  <c r="BO1177" i="2"/>
  <c r="X1177" i="2" s="1"/>
  <c r="BX1213" i="2"/>
  <c r="BX1239" i="2"/>
  <c r="X1249" i="2"/>
  <c r="R1281" i="2"/>
  <c r="AW1281" i="2" s="1"/>
  <c r="AW1155" i="2"/>
  <c r="BX1241" i="2"/>
  <c r="BY1231" i="2"/>
  <c r="CB1231" i="2" s="1"/>
  <c r="BJ1259" i="2"/>
  <c r="R1259" i="2" s="1"/>
  <c r="AW1259" i="2" s="1"/>
  <c r="BT1259" i="2"/>
  <c r="BJ1251" i="2"/>
  <c r="R1251" i="2" s="1"/>
  <c r="AW1251" i="2" s="1"/>
  <c r="BT1251" i="2"/>
  <c r="CA1251" i="2" s="1"/>
  <c r="CC1251" i="2" s="1"/>
  <c r="CF1252" i="2" s="1"/>
  <c r="CM1251" i="2" s="1"/>
  <c r="BY1137" i="2"/>
  <c r="CB1137" i="2" s="1"/>
  <c r="CD1138" i="2" s="1"/>
  <c r="CI1137" i="2" s="1"/>
  <c r="CT1137" i="2" s="1"/>
  <c r="BY1185" i="2"/>
  <c r="CB1185" i="2" s="1"/>
  <c r="BY1147" i="2"/>
  <c r="CB1147" i="2" s="1"/>
  <c r="BT1113" i="2"/>
  <c r="BY1161" i="2"/>
  <c r="CB1161" i="2" s="1"/>
  <c r="BX1187" i="2"/>
  <c r="BJ1161" i="2"/>
  <c r="R1161" i="2" s="1"/>
  <c r="R1165" i="2"/>
  <c r="AW1165" i="2" s="1"/>
  <c r="BY1223" i="2"/>
  <c r="CB1223" i="2" s="1"/>
  <c r="CD1224" i="2" s="1"/>
  <c r="CI1223" i="2" s="1"/>
  <c r="CT1223" i="2" s="1"/>
  <c r="BY1215" i="2"/>
  <c r="CB1215" i="2" s="1"/>
  <c r="R1295" i="2"/>
  <c r="AW1295" i="2" s="1"/>
  <c r="BX1231" i="2"/>
  <c r="BT1233" i="2"/>
  <c r="R1285" i="2"/>
  <c r="CA1301" i="2"/>
  <c r="CC1301" i="2" s="1"/>
  <c r="CF1302" i="2" s="1"/>
  <c r="CM1301" i="2" s="1"/>
  <c r="AW1131" i="2"/>
  <c r="BX1137" i="2"/>
  <c r="AW1157" i="2"/>
  <c r="BX1169" i="2"/>
  <c r="BX1173" i="2"/>
  <c r="BJ1121" i="2"/>
  <c r="R1121" i="2" s="1"/>
  <c r="AW1121" i="2" s="1"/>
  <c r="R1167" i="2"/>
  <c r="AW1167" i="2" s="1"/>
  <c r="BX1179" i="2"/>
  <c r="CA1179" i="2" s="1"/>
  <c r="CC1179" i="2" s="1"/>
  <c r="CF1180" i="2" s="1"/>
  <c r="CM1179" i="2" s="1"/>
  <c r="BY1193" i="2"/>
  <c r="CB1193" i="2" s="1"/>
  <c r="CD1194" i="2" s="1"/>
  <c r="CI1193" i="2" s="1"/>
  <c r="CT1193" i="2" s="1"/>
  <c r="BY1189" i="2"/>
  <c r="CB1189" i="2" s="1"/>
  <c r="CD1190" i="2" s="1"/>
  <c r="CI1189" i="2" s="1"/>
  <c r="CT1189" i="2" s="1"/>
  <c r="BY1217" i="2"/>
  <c r="CB1217" i="2" s="1"/>
  <c r="CD1218" i="2" s="1"/>
  <c r="CI1217" i="2" s="1"/>
  <c r="CT1217" i="2" s="1"/>
  <c r="R1233" i="2"/>
  <c r="BY1199" i="2"/>
  <c r="CB1199" i="2" s="1"/>
  <c r="CD1200" i="2" s="1"/>
  <c r="CI1199" i="2" s="1"/>
  <c r="CT1199" i="2" s="1"/>
  <c r="R1235" i="2"/>
  <c r="AW1235" i="2" s="1"/>
  <c r="BY1239" i="2"/>
  <c r="CB1239" i="2" s="1"/>
  <c r="CD1240" i="2" s="1"/>
  <c r="CI1239" i="2" s="1"/>
  <c r="CT1239" i="2" s="1"/>
  <c r="BY1253" i="2"/>
  <c r="CB1253" i="2" s="1"/>
  <c r="CD1254" i="2" s="1"/>
  <c r="CI1253" i="2" s="1"/>
  <c r="CT1253" i="2" s="1"/>
  <c r="CA1265" i="2"/>
  <c r="CC1265" i="2" s="1"/>
  <c r="CF1266" i="2" s="1"/>
  <c r="CM1265" i="2" s="1"/>
  <c r="BX1275" i="2"/>
  <c r="CA1275" i="2" s="1"/>
  <c r="CC1275" i="2" s="1"/>
  <c r="BJ1283" i="2"/>
  <c r="R1283" i="2" s="1"/>
  <c r="AW1283" i="2" s="1"/>
  <c r="X1231" i="2"/>
  <c r="R1263" i="2"/>
  <c r="AW1263" i="2" s="1"/>
  <c r="R1279" i="2"/>
  <c r="AW1279" i="2" s="1"/>
  <c r="CA1285" i="2"/>
  <c r="CC1285" i="2" s="1"/>
  <c r="CF1286" i="2" s="1"/>
  <c r="CM1285" i="2" s="1"/>
  <c r="BY1275" i="2"/>
  <c r="CB1275" i="2" s="1"/>
  <c r="CD1276" i="2" s="1"/>
  <c r="CI1275" i="2" s="1"/>
  <c r="CT1275" i="2" s="1"/>
  <c r="BJ1187" i="2"/>
  <c r="R1187" i="2" s="1"/>
  <c r="AW1187" i="2" s="1"/>
  <c r="BT1187" i="2"/>
  <c r="BO1145" i="2"/>
  <c r="X1145" i="2" s="1"/>
  <c r="BX1145" i="2"/>
  <c r="CA1145" i="2" s="1"/>
  <c r="BY1109" i="2"/>
  <c r="CB1109" i="2" s="1"/>
  <c r="CD1110" i="2" s="1"/>
  <c r="CI1109" i="2" s="1"/>
  <c r="CT1109" i="2" s="1"/>
  <c r="BY1145" i="2"/>
  <c r="CB1145" i="2" s="1"/>
  <c r="CD1146" i="2" s="1"/>
  <c r="CI1145" i="2" s="1"/>
  <c r="CT1145" i="2" s="1"/>
  <c r="R1125" i="2"/>
  <c r="AW1125" i="2" s="1"/>
  <c r="CA1199" i="2"/>
  <c r="CC1199" i="2" s="1"/>
  <c r="CF1200" i="2" s="1"/>
  <c r="CM1199" i="2" s="1"/>
  <c r="BY1207" i="2"/>
  <c r="CB1207" i="2" s="1"/>
  <c r="CD1208" i="2" s="1"/>
  <c r="CI1207" i="2" s="1"/>
  <c r="CT1207" i="2" s="1"/>
  <c r="BX1217" i="2"/>
  <c r="BY1225" i="2"/>
  <c r="CB1225" i="2" s="1"/>
  <c r="CD1226" i="2" s="1"/>
  <c r="CI1225" i="2" s="1"/>
  <c r="CT1225" i="2" s="1"/>
  <c r="X1239" i="2"/>
  <c r="BX1261" i="2"/>
  <c r="BX1283" i="2"/>
  <c r="CA1283" i="2" s="1"/>
  <c r="CC1283" i="2" s="1"/>
  <c r="CF1284" i="2" s="1"/>
  <c r="CM1283" i="2" s="1"/>
  <c r="BY1247" i="2"/>
  <c r="CB1247" i="2" s="1"/>
  <c r="CD1248" i="2" s="1"/>
  <c r="CI1247" i="2" s="1"/>
  <c r="CT1247" i="2" s="1"/>
  <c r="BY1281" i="2"/>
  <c r="CB1281" i="2" s="1"/>
  <c r="BY1289" i="2"/>
  <c r="CB1289" i="2" s="1"/>
  <c r="BT1281" i="2"/>
  <c r="CA1281" i="2" s="1"/>
  <c r="CC1281" i="2" s="1"/>
  <c r="CF1282" i="2" s="1"/>
  <c r="CM1281" i="2" s="1"/>
  <c r="BY1301" i="2"/>
  <c r="CB1301" i="2" s="1"/>
  <c r="CD1302" i="2" s="1"/>
  <c r="CI1301" i="2" s="1"/>
  <c r="CT1301" i="2" s="1"/>
  <c r="BT1165" i="2"/>
  <c r="BJ1143" i="2"/>
  <c r="R1143" i="2" s="1"/>
  <c r="AW1143" i="2" s="1"/>
  <c r="BT1143" i="2"/>
  <c r="BX1253" i="2"/>
  <c r="CA1253" i="2" s="1"/>
  <c r="CC1253" i="2" s="1"/>
  <c r="CF1254" i="2" s="1"/>
  <c r="CM1253" i="2" s="1"/>
  <c r="BT1157" i="2"/>
  <c r="CA1157" i="2" s="1"/>
  <c r="CC1157" i="2" s="1"/>
  <c r="AW1237" i="2"/>
  <c r="BY1117" i="2"/>
  <c r="CB1117" i="2" s="1"/>
  <c r="CD1118" i="2" s="1"/>
  <c r="CI1117" i="2" s="1"/>
  <c r="CT1117" i="2" s="1"/>
  <c r="BO1133" i="2"/>
  <c r="X1133" i="2" s="1"/>
  <c r="BX1133" i="2"/>
  <c r="CA1133" i="2" s="1"/>
  <c r="BO1225" i="2"/>
  <c r="X1225" i="2" s="1"/>
  <c r="BX1225" i="2"/>
  <c r="BO1161" i="2"/>
  <c r="X1161" i="2" s="1"/>
  <c r="BX1161" i="2"/>
  <c r="CA1161" i="2" s="1"/>
  <c r="CC1161" i="2" s="1"/>
  <c r="BY1191" i="2"/>
  <c r="BY1235" i="2"/>
  <c r="CB1235" i="2" s="1"/>
  <c r="BO1189" i="2"/>
  <c r="X1189" i="2" s="1"/>
  <c r="BX1189" i="2"/>
  <c r="BX1247" i="2"/>
  <c r="AW1141" i="2"/>
  <c r="BY1129" i="2"/>
  <c r="CB1129" i="2" s="1"/>
  <c r="CD1130" i="2" s="1"/>
  <c r="CI1129" i="2" s="1"/>
  <c r="CT1129" i="2" s="1"/>
  <c r="R1271" i="2"/>
  <c r="AW1271" i="2" s="1"/>
  <c r="BY1299" i="2"/>
  <c r="CB1299" i="2" s="1"/>
  <c r="CD1300" i="2" s="1"/>
  <c r="CI1299" i="2" s="1"/>
  <c r="CT1299" i="2" s="1"/>
  <c r="CA1263" i="2"/>
  <c r="CC1263" i="2" s="1"/>
  <c r="CA1293" i="2"/>
  <c r="CC1293" i="2" s="1"/>
  <c r="CF1294" i="2" s="1"/>
  <c r="CM1293" i="2" s="1"/>
  <c r="BJ1127" i="2"/>
  <c r="R1127" i="2" s="1"/>
  <c r="AW1127" i="2" s="1"/>
  <c r="BT1127" i="2"/>
  <c r="CA1127" i="2" s="1"/>
  <c r="CC1127" i="2" s="1"/>
  <c r="CF1128" i="2" s="1"/>
  <c r="CM1127" i="2" s="1"/>
  <c r="BX1121" i="2"/>
  <c r="CA1121" i="2" s="1"/>
  <c r="BX1167" i="2"/>
  <c r="AW1241" i="2"/>
  <c r="CA1271" i="2"/>
  <c r="CC1271" i="2" s="1"/>
  <c r="BT1153" i="2"/>
  <c r="BJ1153" i="2"/>
  <c r="R1153" i="2" s="1"/>
  <c r="BX1237" i="2"/>
  <c r="BO1209" i="2"/>
  <c r="X1209" i="2" s="1"/>
  <c r="BX1209" i="2"/>
  <c r="BY1257" i="2"/>
  <c r="CB1257" i="2" s="1"/>
  <c r="AW1113" i="2"/>
  <c r="CC1124" i="2"/>
  <c r="CB1172" i="2"/>
  <c r="CC1132" i="2"/>
  <c r="BX1171" i="2"/>
  <c r="BO1171" i="2"/>
  <c r="X1171" i="2" s="1"/>
  <c r="CB1220" i="2"/>
  <c r="CB1250" i="2"/>
  <c r="CB1280" i="2"/>
  <c r="CB1304" i="2"/>
  <c r="BT1169" i="2"/>
  <c r="BJ1169" i="2"/>
  <c r="R1169" i="2" s="1"/>
  <c r="AW1169" i="2" s="1"/>
  <c r="CB1244" i="2"/>
  <c r="CC1234" i="2"/>
  <c r="BT1247" i="2"/>
  <c r="BJ1247" i="2"/>
  <c r="R1247" i="2" s="1"/>
  <c r="CC1250" i="2"/>
  <c r="CB1274" i="2"/>
  <c r="CC1288" i="2"/>
  <c r="CB1306" i="2"/>
  <c r="BX1195" i="2"/>
  <c r="CA1195" i="2" s="1"/>
  <c r="BO1195" i="2"/>
  <c r="X1195" i="2" s="1"/>
  <c r="CC1120" i="2"/>
  <c r="BT1111" i="2"/>
  <c r="BJ1111" i="2"/>
  <c r="R1111" i="2" s="1"/>
  <c r="AW1111" i="2" s="1"/>
  <c r="CC1134" i="2"/>
  <c r="BO1147" i="2"/>
  <c r="X1147" i="2" s="1"/>
  <c r="AW1147" i="2" s="1"/>
  <c r="BX1147" i="2"/>
  <c r="CA1147" i="2" s="1"/>
  <c r="CC1176" i="2"/>
  <c r="X1137" i="2"/>
  <c r="CB1204" i="2"/>
  <c r="CB1228" i="2"/>
  <c r="CB1206" i="2"/>
  <c r="CC1196" i="2"/>
  <c r="BX1219" i="2"/>
  <c r="CA1219" i="2" s="1"/>
  <c r="BO1219" i="2"/>
  <c r="X1219" i="2" s="1"/>
  <c r="CB1288" i="2"/>
  <c r="BX1135" i="2"/>
  <c r="CA1135" i="2" s="1"/>
  <c r="CB1126" i="2"/>
  <c r="BY1121" i="2"/>
  <c r="CC1140" i="2"/>
  <c r="CB1124" i="2"/>
  <c r="CC1148" i="2"/>
  <c r="CB1192" i="2"/>
  <c r="CB1156" i="2"/>
  <c r="CB1158" i="2"/>
  <c r="BY1179" i="2"/>
  <c r="CC1164" i="2"/>
  <c r="BY1213" i="2"/>
  <c r="BT1225" i="2"/>
  <c r="BJ1225" i="2"/>
  <c r="R1225" i="2" s="1"/>
  <c r="CB1232" i="2"/>
  <c r="CB1256" i="2"/>
  <c r="BY1187" i="2"/>
  <c r="BT1189" i="2"/>
  <c r="BJ1189" i="2"/>
  <c r="R1189" i="2" s="1"/>
  <c r="CC1212" i="2"/>
  <c r="CB1242" i="2"/>
  <c r="CB1196" i="2"/>
  <c r="BX1211" i="2"/>
  <c r="BO1211" i="2"/>
  <c r="X1211" i="2" s="1"/>
  <c r="R1203" i="2"/>
  <c r="CB1236" i="2"/>
  <c r="BY1251" i="2"/>
  <c r="CC1224" i="2"/>
  <c r="CC1264" i="2"/>
  <c r="CB1282" i="2"/>
  <c r="CC1296" i="2"/>
  <c r="R1219" i="2"/>
  <c r="CA1303" i="2"/>
  <c r="CA1279" i="2"/>
  <c r="CB1142" i="2"/>
  <c r="CB1148" i="2"/>
  <c r="CC1156" i="2"/>
  <c r="CB1184" i="2"/>
  <c r="CB1222" i="2"/>
  <c r="R1211" i="2"/>
  <c r="CC1220" i="2"/>
  <c r="CB1272" i="2"/>
  <c r="CB1112" i="2"/>
  <c r="BY1113" i="2"/>
  <c r="BX1113" i="2"/>
  <c r="CB1140" i="2"/>
  <c r="BT1123" i="2"/>
  <c r="CA1123" i="2" s="1"/>
  <c r="BJ1123" i="2"/>
  <c r="R1123" i="2" s="1"/>
  <c r="CB1134" i="2"/>
  <c r="BY1159" i="2"/>
  <c r="BY1151" i="2"/>
  <c r="BY1125" i="2"/>
  <c r="CB1162" i="2"/>
  <c r="CB1186" i="2"/>
  <c r="BO1191" i="2"/>
  <c r="X1191" i="2" s="1"/>
  <c r="AW1191" i="2" s="1"/>
  <c r="BX1191" i="2"/>
  <c r="CA1191" i="2" s="1"/>
  <c r="CB1212" i="2"/>
  <c r="BY1183" i="2"/>
  <c r="BY1205" i="2"/>
  <c r="CB1234" i="2"/>
  <c r="CC1248" i="2"/>
  <c r="CA1177" i="2"/>
  <c r="BT1201" i="2"/>
  <c r="BJ1201" i="2"/>
  <c r="R1201" i="2" s="1"/>
  <c r="AW1201" i="2" s="1"/>
  <c r="BX1255" i="2"/>
  <c r="CA1255" i="2" s="1"/>
  <c r="BO1255" i="2"/>
  <c r="X1255" i="2" s="1"/>
  <c r="AW1255" i="2" s="1"/>
  <c r="BX1183" i="2"/>
  <c r="BO1183" i="2"/>
  <c r="X1183" i="2" s="1"/>
  <c r="AW1183" i="2" s="1"/>
  <c r="BX1233" i="2"/>
  <c r="CB1258" i="2"/>
  <c r="BY1259" i="2"/>
  <c r="BY1255" i="2"/>
  <c r="CC1272" i="2"/>
  <c r="CB1290" i="2"/>
  <c r="CC1304" i="2"/>
  <c r="BY1291" i="2"/>
  <c r="CA1295" i="2"/>
  <c r="BY1131" i="2"/>
  <c r="CC1242" i="2"/>
  <c r="CB1264" i="2"/>
  <c r="CB1296" i="2"/>
  <c r="CB1114" i="2"/>
  <c r="CC1114" i="2"/>
  <c r="CB1120" i="2"/>
  <c r="AW1109" i="2"/>
  <c r="BT1119" i="2"/>
  <c r="CA1119" i="2" s="1"/>
  <c r="BJ1119" i="2"/>
  <c r="R1119" i="2" s="1"/>
  <c r="BY1139" i="2"/>
  <c r="CC1142" i="2"/>
  <c r="BX1165" i="2"/>
  <c r="CB1176" i="2"/>
  <c r="X1153" i="2"/>
  <c r="BY1155" i="2"/>
  <c r="CC1158" i="2"/>
  <c r="BJ1163" i="2"/>
  <c r="R1163" i="2" s="1"/>
  <c r="AW1163" i="2" s="1"/>
  <c r="BT1163" i="2"/>
  <c r="CB1132" i="2"/>
  <c r="CC1162" i="2"/>
  <c r="BY1167" i="2"/>
  <c r="CB1180" i="2"/>
  <c r="CB1164" i="2"/>
  <c r="BY1169" i="2"/>
  <c r="CB1214" i="2"/>
  <c r="CC1228" i="2"/>
  <c r="BJ1159" i="2"/>
  <c r="R1159" i="2" s="1"/>
  <c r="AW1159" i="2" s="1"/>
  <c r="BT1159" i="2"/>
  <c r="BY1197" i="2"/>
  <c r="BT1209" i="2"/>
  <c r="BJ1209" i="2"/>
  <c r="R1209" i="2" s="1"/>
  <c r="BT1217" i="2"/>
  <c r="BJ1217" i="2"/>
  <c r="R1217" i="2" s="1"/>
  <c r="AW1217" i="2" s="1"/>
  <c r="CC1240" i="2"/>
  <c r="CB1198" i="2"/>
  <c r="CC1204" i="2"/>
  <c r="BT1239" i="2"/>
  <c r="BJ1239" i="2"/>
  <c r="R1239" i="2" s="1"/>
  <c r="BX1249" i="2"/>
  <c r="CB1252" i="2"/>
  <c r="BT1261" i="2"/>
  <c r="BJ1261" i="2"/>
  <c r="R1261" i="2" s="1"/>
  <c r="AW1261" i="2" s="1"/>
  <c r="BX1203" i="2"/>
  <c r="CA1203" i="2" s="1"/>
  <c r="BO1203" i="2"/>
  <c r="X1203" i="2" s="1"/>
  <c r="BX1227" i="2"/>
  <c r="CA1227" i="2" s="1"/>
  <c r="BO1227" i="2"/>
  <c r="X1227" i="2" s="1"/>
  <c r="AW1227" i="2" s="1"/>
  <c r="BT1231" i="2"/>
  <c r="BJ1231" i="2"/>
  <c r="R1231" i="2" s="1"/>
  <c r="CB1266" i="2"/>
  <c r="CC1280" i="2"/>
  <c r="CB1298" i="2"/>
  <c r="BY1243" i="2"/>
  <c r="R1291" i="2"/>
  <c r="AW1291" i="2" s="1"/>
  <c r="BY1107" i="2"/>
  <c r="CB1107" i="2" s="1"/>
  <c r="CD1108" i="2" s="1"/>
  <c r="CI1107" i="2" s="1"/>
  <c r="CT1107" i="2" s="1"/>
  <c r="BX1107" i="2"/>
  <c r="BJ1107" i="2"/>
  <c r="R1107" i="2" s="1"/>
  <c r="AW1107" i="2" s="1"/>
  <c r="BT1107" i="2"/>
  <c r="I89" i="18"/>
  <c r="I64" i="18"/>
  <c r="V480" i="23"/>
  <c r="Y480" i="23" s="1"/>
  <c r="E480" i="23" s="1"/>
  <c r="BZ400" i="5"/>
  <c r="BU359" i="5"/>
  <c r="BW359" i="5" s="1"/>
  <c r="BU376" i="5"/>
  <c r="BV376" i="5" s="1"/>
  <c r="BZ359" i="5"/>
  <c r="BZ380" i="5"/>
  <c r="BU399" i="5"/>
  <c r="BV399" i="5" s="1"/>
  <c r="BU362" i="5"/>
  <c r="BW362" i="5" s="1"/>
  <c r="BZ357" i="5"/>
  <c r="BU383" i="5"/>
  <c r="BV383" i="5" s="1"/>
  <c r="BU357" i="5"/>
  <c r="BW357" i="5" s="1"/>
  <c r="BZ372" i="5"/>
  <c r="BU364" i="5"/>
  <c r="BX364" i="5" s="1"/>
  <c r="BU370" i="5"/>
  <c r="BV370" i="5" s="1"/>
  <c r="BZ397" i="5"/>
  <c r="BU374" i="5"/>
  <c r="BW374" i="5" s="1"/>
  <c r="BZ401" i="5"/>
  <c r="BZ396" i="5"/>
  <c r="BU405" i="5"/>
  <c r="BZ374" i="5"/>
  <c r="BU388" i="5"/>
  <c r="BX388" i="5" s="1"/>
  <c r="AW329" i="5"/>
  <c r="D329" i="5" s="1"/>
  <c r="M329" i="5" s="1"/>
  <c r="BC334" i="5"/>
  <c r="H334" i="5" s="1"/>
  <c r="N334" i="5" s="1"/>
  <c r="BZ363" i="5"/>
  <c r="BU368" i="5"/>
  <c r="BX368" i="5" s="1"/>
  <c r="BU354" i="5"/>
  <c r="BV354" i="5" s="1"/>
  <c r="BU394" i="5"/>
  <c r="BV394" i="5" s="1"/>
  <c r="BZ379" i="5"/>
  <c r="BU387" i="5"/>
  <c r="BW387" i="5" s="1"/>
  <c r="BU391" i="5"/>
  <c r="BX391" i="5" s="1"/>
  <c r="BU398" i="5"/>
  <c r="BW398" i="5" s="1"/>
  <c r="BU403" i="5"/>
  <c r="BW403" i="5" s="1"/>
  <c r="BZ403" i="5"/>
  <c r="BZ404" i="5"/>
  <c r="BZ384" i="5"/>
  <c r="BZ377" i="5"/>
  <c r="BU402" i="5"/>
  <c r="BV402" i="5" s="1"/>
  <c r="D360" i="5"/>
  <c r="M360" i="5" s="1"/>
  <c r="D359" i="5"/>
  <c r="M359" i="5" s="1"/>
  <c r="D362" i="5"/>
  <c r="M362" i="5" s="1"/>
  <c r="BU366" i="5"/>
  <c r="BX366" i="5" s="1"/>
  <c r="BZ364" i="5"/>
  <c r="BU375" i="5"/>
  <c r="BX375" i="5" s="1"/>
  <c r="BU358" i="5"/>
  <c r="BX358" i="5" s="1"/>
  <c r="BU378" i="5"/>
  <c r="BW378" i="5" s="1"/>
  <c r="BZ382" i="5"/>
  <c r="BZ366" i="5"/>
  <c r="BU395" i="5"/>
  <c r="BW395" i="5" s="1"/>
  <c r="D400" i="5"/>
  <c r="M400" i="5" s="1"/>
  <c r="BZ358" i="5"/>
  <c r="D396" i="5"/>
  <c r="M396" i="5" s="1"/>
  <c r="BU401" i="5"/>
  <c r="BV401" i="5" s="1"/>
  <c r="BZ392" i="5"/>
  <c r="BC312" i="5"/>
  <c r="H312" i="5" s="1"/>
  <c r="N312" i="5" s="1"/>
  <c r="BZ362" i="5"/>
  <c r="BZ385" i="5"/>
  <c r="BU400" i="5"/>
  <c r="BZ393" i="5"/>
  <c r="D393" i="5"/>
  <c r="M393" i="5" s="1"/>
  <c r="D399" i="5"/>
  <c r="M399" i="5" s="1"/>
  <c r="BU384" i="5"/>
  <c r="BX384" i="5" s="1"/>
  <c r="D397" i="5"/>
  <c r="M397" i="5" s="1"/>
  <c r="D403" i="5"/>
  <c r="M403" i="5" s="1"/>
  <c r="BZ405" i="5"/>
  <c r="D366" i="5"/>
  <c r="M366" i="5" s="1"/>
  <c r="BZ368" i="5"/>
  <c r="BZ367" i="5"/>
  <c r="BZ394" i="5"/>
  <c r="D401" i="5"/>
  <c r="M401" i="5" s="1"/>
  <c r="BU404" i="5"/>
  <c r="D392" i="5"/>
  <c r="M392" i="5" s="1"/>
  <c r="BU392" i="5"/>
  <c r="D395" i="5"/>
  <c r="M395" i="5" s="1"/>
  <c r="BZ402" i="5"/>
  <c r="BU363" i="5"/>
  <c r="BX363" i="5" s="1"/>
  <c r="D384" i="5"/>
  <c r="M384" i="5" s="1"/>
  <c r="D386" i="5"/>
  <c r="M386" i="5" s="1"/>
  <c r="BZ388" i="5"/>
  <c r="BU371" i="5"/>
  <c r="BX371" i="5" s="1"/>
  <c r="BU393" i="5"/>
  <c r="D394" i="5"/>
  <c r="M394" i="5" s="1"/>
  <c r="BZ395" i="5"/>
  <c r="BZ360" i="5"/>
  <c r="BY360" i="5" s="1"/>
  <c r="BU361" i="5"/>
  <c r="BV361" i="5" s="1"/>
  <c r="D370" i="5"/>
  <c r="M370" i="5" s="1"/>
  <c r="D381" i="5"/>
  <c r="M381" i="5" s="1"/>
  <c r="BU397" i="5"/>
  <c r="D398" i="5"/>
  <c r="M398" i="5" s="1"/>
  <c r="BZ399" i="5"/>
  <c r="D405" i="5"/>
  <c r="M405" i="5" s="1"/>
  <c r="D402" i="5"/>
  <c r="M402" i="5" s="1"/>
  <c r="D404" i="5"/>
  <c r="M404" i="5" s="1"/>
  <c r="D372" i="5"/>
  <c r="M372" i="5" s="1"/>
  <c r="D382" i="5"/>
  <c r="M382" i="5" s="1"/>
  <c r="D389" i="5"/>
  <c r="M389" i="5" s="1"/>
  <c r="BU369" i="5"/>
  <c r="BX369" i="5" s="1"/>
  <c r="BZ389" i="5"/>
  <c r="BZ381" i="5"/>
  <c r="D390" i="5"/>
  <c r="M390" i="5" s="1"/>
  <c r="D363" i="5"/>
  <c r="M363" i="5" s="1"/>
  <c r="D375" i="5"/>
  <c r="M375" i="5" s="1"/>
  <c r="D388" i="5"/>
  <c r="M388" i="5" s="1"/>
  <c r="D358" i="5"/>
  <c r="M358" i="5" s="1"/>
  <c r="D361" i="5"/>
  <c r="M361" i="5" s="1"/>
  <c r="BZ370" i="5"/>
  <c r="BZ365" i="5"/>
  <c r="BY365" i="5" s="1"/>
  <c r="BU381" i="5"/>
  <c r="BW381" i="5" s="1"/>
  <c r="BU385" i="5"/>
  <c r="BW385" i="5" s="1"/>
  <c r="BU389" i="5"/>
  <c r="BY389" i="5" s="1"/>
  <c r="BZ369" i="5"/>
  <c r="BZ361" i="5"/>
  <c r="BZ354" i="5"/>
  <c r="D378" i="5"/>
  <c r="M378" i="5" s="1"/>
  <c r="D354" i="5"/>
  <c r="M354" i="5" s="1"/>
  <c r="D356" i="5"/>
  <c r="M356" i="5" s="1"/>
  <c r="D365" i="5"/>
  <c r="M365" i="5" s="1"/>
  <c r="D369" i="5"/>
  <c r="M369" i="5" s="1"/>
  <c r="BZ376" i="5"/>
  <c r="BU382" i="5"/>
  <c r="D371" i="5"/>
  <c r="M371" i="5" s="1"/>
  <c r="D380" i="5"/>
  <c r="M380" i="5" s="1"/>
  <c r="BZ387" i="5"/>
  <c r="D391" i="5"/>
  <c r="M391" i="5" s="1"/>
  <c r="D385" i="5"/>
  <c r="M385" i="5" s="1"/>
  <c r="D355" i="5"/>
  <c r="M355" i="5" s="1"/>
  <c r="D364" i="5"/>
  <c r="M364" i="5" s="1"/>
  <c r="D373" i="5"/>
  <c r="M373" i="5" s="1"/>
  <c r="D357" i="5"/>
  <c r="M357" i="5" s="1"/>
  <c r="BZ375" i="5"/>
  <c r="BU356" i="5"/>
  <c r="BX360" i="5"/>
  <c r="BV360" i="5"/>
  <c r="BW360" i="5"/>
  <c r="BU367" i="5"/>
  <c r="D379" i="5"/>
  <c r="M379" i="5" s="1"/>
  <c r="BU386" i="5"/>
  <c r="BU390" i="5"/>
  <c r="BU377" i="5"/>
  <c r="BZ383" i="5"/>
  <c r="D387" i="5"/>
  <c r="M387" i="5" s="1"/>
  <c r="BZ390" i="5"/>
  <c r="BY355" i="5"/>
  <c r="BV355" i="5"/>
  <c r="BW355" i="5"/>
  <c r="BX355" i="5"/>
  <c r="BV373" i="5"/>
  <c r="BW373" i="5"/>
  <c r="BX373" i="5"/>
  <c r="BY373" i="5"/>
  <c r="BU379" i="5"/>
  <c r="BU380" i="5"/>
  <c r="D383" i="5"/>
  <c r="M383" i="5" s="1"/>
  <c r="BZ386" i="5"/>
  <c r="BX365" i="5"/>
  <c r="BW365" i="5"/>
  <c r="BV365" i="5"/>
  <c r="D368" i="5"/>
  <c r="M368" i="5" s="1"/>
  <c r="BU372" i="5"/>
  <c r="BZ356" i="5"/>
  <c r="D374" i="5"/>
  <c r="M374" i="5" s="1"/>
  <c r="D367" i="5"/>
  <c r="M367" i="5" s="1"/>
  <c r="D376" i="5"/>
  <c r="M376" i="5" s="1"/>
  <c r="BZ371" i="5"/>
  <c r="D377" i="5"/>
  <c r="M377" i="5" s="1"/>
  <c r="BZ391" i="5"/>
  <c r="BC319" i="5"/>
  <c r="H319" i="5" s="1"/>
  <c r="N319" i="5" s="1"/>
  <c r="BC326" i="5"/>
  <c r="H326" i="5" s="1"/>
  <c r="N326" i="5" s="1"/>
  <c r="BC329" i="5"/>
  <c r="H329" i="5" s="1"/>
  <c r="N329" i="5" s="1"/>
  <c r="AW313" i="5"/>
  <c r="D313" i="5" s="1"/>
  <c r="M313" i="5" s="1"/>
  <c r="AW325" i="5"/>
  <c r="D325" i="5" s="1"/>
  <c r="M325" i="5" s="1"/>
  <c r="BC330" i="5"/>
  <c r="H330" i="5" s="1"/>
  <c r="N330" i="5" s="1"/>
  <c r="BC315" i="5"/>
  <c r="H315" i="5" s="1"/>
  <c r="N315" i="5" s="1"/>
  <c r="AW320" i="5"/>
  <c r="D320" i="5" s="1"/>
  <c r="M320" i="5" s="1"/>
  <c r="BC322" i="5"/>
  <c r="H322" i="5" s="1"/>
  <c r="N322" i="5" s="1"/>
  <c r="BC324" i="5"/>
  <c r="H324" i="5" s="1"/>
  <c r="N324" i="5" s="1"/>
  <c r="BC328" i="5"/>
  <c r="H328" i="5" s="1"/>
  <c r="N328" i="5" s="1"/>
  <c r="AW318" i="5"/>
  <c r="D318" i="5" s="1"/>
  <c r="M318" i="5" s="1"/>
  <c r="BC311" i="5"/>
  <c r="H311" i="5" s="1"/>
  <c r="N311" i="5" s="1"/>
  <c r="AW330" i="5"/>
  <c r="D330" i="5" s="1"/>
  <c r="M330" i="5" s="1"/>
  <c r="BC323" i="5"/>
  <c r="H323" i="5" s="1"/>
  <c r="N323" i="5" s="1"/>
  <c r="AW328" i="5"/>
  <c r="D328" i="5" s="1"/>
  <c r="M328" i="5" s="1"/>
  <c r="AW311" i="5"/>
  <c r="D311" i="5" s="1"/>
  <c r="M311" i="5" s="1"/>
  <c r="AW319" i="5"/>
  <c r="D319" i="5" s="1"/>
  <c r="M319" i="5" s="1"/>
  <c r="AW324" i="5"/>
  <c r="D324" i="5" s="1"/>
  <c r="M324" i="5" s="1"/>
  <c r="BC310" i="5"/>
  <c r="H310" i="5" s="1"/>
  <c r="N310" i="5" s="1"/>
  <c r="AW312" i="5"/>
  <c r="D312" i="5" s="1"/>
  <c r="M312" i="5" s="1"/>
  <c r="BC314" i="5"/>
  <c r="H314" i="5" s="1"/>
  <c r="N314" i="5" s="1"/>
  <c r="AW327" i="5"/>
  <c r="D327" i="5" s="1"/>
  <c r="M327" i="5" s="1"/>
  <c r="AW333" i="5"/>
  <c r="D333" i="5" s="1"/>
  <c r="M333" i="5" s="1"/>
  <c r="BC331" i="5"/>
  <c r="H331" i="5" s="1"/>
  <c r="N331" i="5" s="1"/>
  <c r="AW315" i="5"/>
  <c r="D315" i="5" s="1"/>
  <c r="M315" i="5" s="1"/>
  <c r="AW323" i="5"/>
  <c r="D323" i="5" s="1"/>
  <c r="M323" i="5" s="1"/>
  <c r="P323" i="5" s="1"/>
  <c r="AW332" i="5"/>
  <c r="D332" i="5" s="1"/>
  <c r="M332" i="5" s="1"/>
  <c r="BC313" i="5"/>
  <c r="H313" i="5" s="1"/>
  <c r="N313" i="5" s="1"/>
  <c r="AW317" i="5"/>
  <c r="D317" i="5" s="1"/>
  <c r="M317" i="5" s="1"/>
  <c r="AW322" i="5"/>
  <c r="D322" i="5" s="1"/>
  <c r="M322" i="5" s="1"/>
  <c r="BC325" i="5"/>
  <c r="H325" i="5" s="1"/>
  <c r="N325" i="5" s="1"/>
  <c r="AW334" i="5"/>
  <c r="D334" i="5" s="1"/>
  <c r="M334" i="5" s="1"/>
  <c r="AW316" i="5"/>
  <c r="D316" i="5" s="1"/>
  <c r="M316" i="5" s="1"/>
  <c r="BC318" i="5"/>
  <c r="H318" i="5" s="1"/>
  <c r="N318" i="5" s="1"/>
  <c r="BC327" i="5"/>
  <c r="H327" i="5" s="1"/>
  <c r="N327" i="5" s="1"/>
  <c r="BC321" i="5"/>
  <c r="H321" i="5" s="1"/>
  <c r="N321" i="5" s="1"/>
  <c r="P321" i="5" s="1"/>
  <c r="AW326" i="5"/>
  <c r="D326" i="5" s="1"/>
  <c r="M326" i="5" s="1"/>
  <c r="P326" i="5" s="1"/>
  <c r="AW310" i="5"/>
  <c r="D310" i="5" s="1"/>
  <c r="M310" i="5" s="1"/>
  <c r="BC316" i="5"/>
  <c r="H316" i="5" s="1"/>
  <c r="N316" i="5" s="1"/>
  <c r="AW314" i="5"/>
  <c r="D314" i="5" s="1"/>
  <c r="M314" i="5" s="1"/>
  <c r="BC320" i="5"/>
  <c r="H320" i="5" s="1"/>
  <c r="N320" i="5" s="1"/>
  <c r="BC317" i="5"/>
  <c r="H317" i="5" s="1"/>
  <c r="N317" i="5" s="1"/>
  <c r="BC333" i="5"/>
  <c r="H333" i="5" s="1"/>
  <c r="N333" i="5" s="1"/>
  <c r="AW331" i="5"/>
  <c r="D331" i="5" s="1"/>
  <c r="M331" i="5" s="1"/>
  <c r="I77" i="18"/>
  <c r="BW335" i="5"/>
  <c r="BQ343" i="5"/>
  <c r="BZ343" i="5" s="1"/>
  <c r="BU353" i="5"/>
  <c r="BV335" i="5"/>
  <c r="BX335" i="5"/>
  <c r="BU352" i="5"/>
  <c r="BU337" i="5"/>
  <c r="BU341" i="5"/>
  <c r="BU349" i="5"/>
  <c r="BU344" i="5"/>
  <c r="BU343" i="5"/>
  <c r="BU348" i="5"/>
  <c r="BU338" i="5"/>
  <c r="BU345" i="5"/>
  <c r="BU340" i="5"/>
  <c r="BU350" i="5"/>
  <c r="BU336" i="5"/>
  <c r="BU347" i="5"/>
  <c r="BU339" i="5"/>
  <c r="BU346" i="5"/>
  <c r="BU342" i="5"/>
  <c r="AT343" i="5"/>
  <c r="D343" i="5" s="1"/>
  <c r="M343" i="5" s="1"/>
  <c r="BU351" i="5"/>
  <c r="AT351" i="5"/>
  <c r="D351" i="5" s="1"/>
  <c r="M351" i="5" s="1"/>
  <c r="BZ346" i="5"/>
  <c r="BQ351" i="5"/>
  <c r="BZ351" i="5" s="1"/>
  <c r="BQ347" i="5"/>
  <c r="BZ347" i="5" s="1"/>
  <c r="AU347" i="5"/>
  <c r="AT340" i="5"/>
  <c r="AU340" i="5"/>
  <c r="AT337" i="5"/>
  <c r="AU337" i="5"/>
  <c r="AT336" i="5"/>
  <c r="AU336" i="5"/>
  <c r="BQ340" i="5"/>
  <c r="BZ340" i="5" s="1"/>
  <c r="D339" i="5"/>
  <c r="M339" i="5" s="1"/>
  <c r="BZ341" i="5"/>
  <c r="AT347" i="5"/>
  <c r="BQ337" i="5"/>
  <c r="BZ337" i="5" s="1"/>
  <c r="BQ336" i="5"/>
  <c r="BZ336" i="5" s="1"/>
  <c r="BZ339" i="5"/>
  <c r="D338" i="5"/>
  <c r="M338" i="5" s="1"/>
  <c r="D345" i="5"/>
  <c r="M345" i="5" s="1"/>
  <c r="AT352" i="5"/>
  <c r="D352" i="5" s="1"/>
  <c r="M352" i="5" s="1"/>
  <c r="BQ352" i="5"/>
  <c r="D349" i="5"/>
  <c r="M349" i="5" s="1"/>
  <c r="BZ342" i="5"/>
  <c r="AT344" i="5"/>
  <c r="D344" i="5" s="1"/>
  <c r="M344" i="5" s="1"/>
  <c r="BQ344" i="5"/>
  <c r="BZ344" i="5" s="1"/>
  <c r="BZ353" i="5"/>
  <c r="D342" i="5"/>
  <c r="M342" i="5" s="1"/>
  <c r="D346" i="5"/>
  <c r="M346" i="5" s="1"/>
  <c r="D341" i="5"/>
  <c r="M341" i="5" s="1"/>
  <c r="D353" i="5"/>
  <c r="M353" i="5" s="1"/>
  <c r="BZ350" i="5"/>
  <c r="BZ338" i="5"/>
  <c r="BZ345" i="5"/>
  <c r="AT348" i="5"/>
  <c r="D348" i="5" s="1"/>
  <c r="M348" i="5" s="1"/>
  <c r="BQ348" i="5"/>
  <c r="BZ348" i="5" s="1"/>
  <c r="BZ349" i="5"/>
  <c r="D350" i="5"/>
  <c r="M350" i="5" s="1"/>
  <c r="BZ335" i="5"/>
  <c r="BY335" i="5" s="1"/>
  <c r="BG335" i="5"/>
  <c r="AZ307" i="5"/>
  <c r="BC307" i="5" s="1"/>
  <c r="H307" i="5" s="1"/>
  <c r="N307" i="5" s="1"/>
  <c r="BC309" i="5"/>
  <c r="H309" i="5" s="1"/>
  <c r="N309" i="5" s="1"/>
  <c r="AW309" i="5"/>
  <c r="D309" i="5" s="1"/>
  <c r="M309" i="5" s="1"/>
  <c r="BC306" i="5"/>
  <c r="H306" i="5" s="1"/>
  <c r="N306" i="5" s="1"/>
  <c r="AS308" i="5"/>
  <c r="AT308" i="5"/>
  <c r="BC305" i="5"/>
  <c r="H305" i="5" s="1"/>
  <c r="N305" i="5" s="1"/>
  <c r="AW306" i="5"/>
  <c r="D306" i="5" s="1"/>
  <c r="M306" i="5" s="1"/>
  <c r="AZ308" i="5"/>
  <c r="BC308" i="5" s="1"/>
  <c r="H308" i="5" s="1"/>
  <c r="N308" i="5" s="1"/>
  <c r="AT307" i="5"/>
  <c r="AS307" i="5"/>
  <c r="AW305" i="5"/>
  <c r="D305" i="5" s="1"/>
  <c r="M305" i="5" s="1"/>
  <c r="AN129" i="5"/>
  <c r="I63" i="18"/>
  <c r="AN135" i="5"/>
  <c r="AW286" i="5"/>
  <c r="D286" i="5" s="1"/>
  <c r="M286" i="5" s="1"/>
  <c r="P286" i="5" s="1"/>
  <c r="AW288" i="5"/>
  <c r="D288" i="5" s="1"/>
  <c r="M288" i="5" s="1"/>
  <c r="P288" i="5" s="1"/>
  <c r="AW290" i="5"/>
  <c r="D290" i="5" s="1"/>
  <c r="M290" i="5" s="1"/>
  <c r="P290" i="5" s="1"/>
  <c r="AW292" i="5"/>
  <c r="D292" i="5" s="1"/>
  <c r="M292" i="5" s="1"/>
  <c r="P292" i="5" s="1"/>
  <c r="AW299" i="5"/>
  <c r="D299" i="5" s="1"/>
  <c r="M299" i="5" s="1"/>
  <c r="P299" i="5" s="1"/>
  <c r="AW301" i="5"/>
  <c r="D301" i="5" s="1"/>
  <c r="M301" i="5" s="1"/>
  <c r="P301" i="5" s="1"/>
  <c r="AW303" i="5"/>
  <c r="D303" i="5" s="1"/>
  <c r="M303" i="5" s="1"/>
  <c r="P303" i="5" s="1"/>
  <c r="AW282" i="5"/>
  <c r="D282" i="5" s="1"/>
  <c r="M282" i="5" s="1"/>
  <c r="P282" i="5" s="1"/>
  <c r="AW277" i="5"/>
  <c r="D277" i="5" s="1"/>
  <c r="M277" i="5" s="1"/>
  <c r="P277" i="5" s="1"/>
  <c r="AW300" i="5"/>
  <c r="D300" i="5" s="1"/>
  <c r="M300" i="5" s="1"/>
  <c r="P300" i="5" s="1"/>
  <c r="AW297" i="5"/>
  <c r="D297" i="5" s="1"/>
  <c r="M297" i="5" s="1"/>
  <c r="P297" i="5" s="1"/>
  <c r="AW298" i="5"/>
  <c r="D298" i="5" s="1"/>
  <c r="M298" i="5" s="1"/>
  <c r="P298" i="5" s="1"/>
  <c r="AW295" i="5"/>
  <c r="D295" i="5" s="1"/>
  <c r="M295" i="5" s="1"/>
  <c r="P295" i="5" s="1"/>
  <c r="AW296" i="5"/>
  <c r="D296" i="5" s="1"/>
  <c r="M296" i="5" s="1"/>
  <c r="P296" i="5" s="1"/>
  <c r="AW302" i="5"/>
  <c r="D302" i="5" s="1"/>
  <c r="M302" i="5" s="1"/>
  <c r="P302" i="5" s="1"/>
  <c r="AN127" i="5"/>
  <c r="AW280" i="5"/>
  <c r="D280" i="5" s="1"/>
  <c r="M280" i="5" s="1"/>
  <c r="P280" i="5" s="1"/>
  <c r="AW285" i="5"/>
  <c r="D285" i="5" s="1"/>
  <c r="M285" i="5" s="1"/>
  <c r="P285" i="5" s="1"/>
  <c r="AW287" i="5"/>
  <c r="D287" i="5" s="1"/>
  <c r="M287" i="5" s="1"/>
  <c r="P287" i="5" s="1"/>
  <c r="AW289" i="5"/>
  <c r="D289" i="5" s="1"/>
  <c r="M289" i="5" s="1"/>
  <c r="P289" i="5" s="1"/>
  <c r="AW291" i="5"/>
  <c r="D291" i="5" s="1"/>
  <c r="M291" i="5" s="1"/>
  <c r="P291" i="5" s="1"/>
  <c r="AW293" i="5"/>
  <c r="D293" i="5" s="1"/>
  <c r="M293" i="5" s="1"/>
  <c r="P293" i="5" s="1"/>
  <c r="AW279" i="5"/>
  <c r="D279" i="5" s="1"/>
  <c r="M279" i="5" s="1"/>
  <c r="P279" i="5" s="1"/>
  <c r="AW281" i="5"/>
  <c r="D281" i="5" s="1"/>
  <c r="M281" i="5" s="1"/>
  <c r="P281" i="5" s="1"/>
  <c r="AW283" i="5"/>
  <c r="D283" i="5" s="1"/>
  <c r="M283" i="5" s="1"/>
  <c r="P283" i="5" s="1"/>
  <c r="AW278" i="5"/>
  <c r="D278" i="5" s="1"/>
  <c r="M278" i="5" s="1"/>
  <c r="P278" i="5" s="1"/>
  <c r="AW272" i="5"/>
  <c r="D272" i="5" s="1"/>
  <c r="M272" i="5" s="1"/>
  <c r="P272" i="5" s="1"/>
  <c r="AW276" i="5"/>
  <c r="D276" i="5" s="1"/>
  <c r="M276" i="5" s="1"/>
  <c r="P276" i="5" s="1"/>
  <c r="AW275" i="5"/>
  <c r="D275" i="5" s="1"/>
  <c r="M275" i="5" s="1"/>
  <c r="P275" i="5" s="1"/>
  <c r="AW245" i="5"/>
  <c r="D245" i="5" s="1"/>
  <c r="M245" i="5" s="1"/>
  <c r="P245" i="5" s="1"/>
  <c r="AW265" i="5"/>
  <c r="D265" i="5" s="1"/>
  <c r="M265" i="5" s="1"/>
  <c r="P265" i="5" s="1"/>
  <c r="AW247" i="5"/>
  <c r="D247" i="5" s="1"/>
  <c r="M247" i="5" s="1"/>
  <c r="P247" i="5" s="1"/>
  <c r="AW270" i="5"/>
  <c r="D270" i="5" s="1"/>
  <c r="M270" i="5" s="1"/>
  <c r="P270" i="5" s="1"/>
  <c r="AW271" i="5"/>
  <c r="D271" i="5" s="1"/>
  <c r="M271" i="5" s="1"/>
  <c r="P271" i="5" s="1"/>
  <c r="AW273" i="5"/>
  <c r="D273" i="5" s="1"/>
  <c r="M273" i="5" s="1"/>
  <c r="P273" i="5" s="1"/>
  <c r="AW267" i="5"/>
  <c r="D267" i="5" s="1"/>
  <c r="M267" i="5" s="1"/>
  <c r="P267" i="5" s="1"/>
  <c r="AW260" i="5"/>
  <c r="D260" i="5" s="1"/>
  <c r="M260" i="5" s="1"/>
  <c r="P260" i="5" s="1"/>
  <c r="AW263" i="5"/>
  <c r="D263" i="5" s="1"/>
  <c r="M263" i="5" s="1"/>
  <c r="P263" i="5" s="1"/>
  <c r="AW244" i="5"/>
  <c r="D244" i="5" s="1"/>
  <c r="M244" i="5" s="1"/>
  <c r="P244" i="5" s="1"/>
  <c r="AW248" i="5"/>
  <c r="D248" i="5" s="1"/>
  <c r="M248" i="5" s="1"/>
  <c r="P248" i="5" s="1"/>
  <c r="AW252" i="5"/>
  <c r="D252" i="5" s="1"/>
  <c r="M252" i="5" s="1"/>
  <c r="P252" i="5" s="1"/>
  <c r="AW251" i="5"/>
  <c r="D251" i="5" s="1"/>
  <c r="M251" i="5" s="1"/>
  <c r="P251" i="5" s="1"/>
  <c r="AW266" i="5"/>
  <c r="D266" i="5" s="1"/>
  <c r="M266" i="5" s="1"/>
  <c r="P266" i="5" s="1"/>
  <c r="AW268" i="5"/>
  <c r="D268" i="5" s="1"/>
  <c r="M268" i="5" s="1"/>
  <c r="P268" i="5" s="1"/>
  <c r="AW254" i="5"/>
  <c r="D254" i="5" s="1"/>
  <c r="M254" i="5" s="1"/>
  <c r="P254" i="5" s="1"/>
  <c r="AW249" i="5"/>
  <c r="D249" i="5" s="1"/>
  <c r="M249" i="5" s="1"/>
  <c r="P249" i="5" s="1"/>
  <c r="AW269" i="5"/>
  <c r="D269" i="5" s="1"/>
  <c r="M269" i="5" s="1"/>
  <c r="P269" i="5" s="1"/>
  <c r="AW246" i="5"/>
  <c r="D246" i="5" s="1"/>
  <c r="M246" i="5" s="1"/>
  <c r="P246" i="5" s="1"/>
  <c r="AW250" i="5"/>
  <c r="D250" i="5" s="1"/>
  <c r="M250" i="5" s="1"/>
  <c r="P250" i="5" s="1"/>
  <c r="AW243" i="5"/>
  <c r="D243" i="5" s="1"/>
  <c r="M243" i="5" s="1"/>
  <c r="P243" i="5" s="1"/>
  <c r="AN124" i="5"/>
  <c r="AW236" i="5"/>
  <c r="D236" i="5" s="1"/>
  <c r="M236" i="5" s="1"/>
  <c r="P236" i="5" s="1"/>
  <c r="AW235" i="5"/>
  <c r="D235" i="5" s="1"/>
  <c r="M235" i="5" s="1"/>
  <c r="P235" i="5" s="1"/>
  <c r="AW238" i="5"/>
  <c r="D238" i="5" s="1"/>
  <c r="M238" i="5" s="1"/>
  <c r="P238" i="5" s="1"/>
  <c r="AW256" i="5"/>
  <c r="D256" i="5" s="1"/>
  <c r="M256" i="5" s="1"/>
  <c r="P256" i="5" s="1"/>
  <c r="AW261" i="5"/>
  <c r="D261" i="5" s="1"/>
  <c r="M261" i="5" s="1"/>
  <c r="P261" i="5" s="1"/>
  <c r="AW259" i="5"/>
  <c r="D259" i="5" s="1"/>
  <c r="M259" i="5" s="1"/>
  <c r="P259" i="5" s="1"/>
  <c r="AP129" i="5"/>
  <c r="AW219" i="5"/>
  <c r="D219" i="5" s="1"/>
  <c r="M219" i="5" s="1"/>
  <c r="P219" i="5" s="1"/>
  <c r="AW257" i="5"/>
  <c r="D257" i="5" s="1"/>
  <c r="M257" i="5" s="1"/>
  <c r="P257" i="5" s="1"/>
  <c r="AW255" i="5"/>
  <c r="D255" i="5" s="1"/>
  <c r="M255" i="5" s="1"/>
  <c r="P255" i="5" s="1"/>
  <c r="AM126" i="5"/>
  <c r="AW258" i="5"/>
  <c r="D258" i="5" s="1"/>
  <c r="M258" i="5" s="1"/>
  <c r="P258" i="5" s="1"/>
  <c r="AW262" i="5"/>
  <c r="D262" i="5" s="1"/>
  <c r="M262" i="5" s="1"/>
  <c r="P262" i="5" s="1"/>
  <c r="AW215" i="5"/>
  <c r="D215" i="5" s="1"/>
  <c r="M215" i="5" s="1"/>
  <c r="P215" i="5" s="1"/>
  <c r="AW233" i="5"/>
  <c r="D233" i="5" s="1"/>
  <c r="M233" i="5" s="1"/>
  <c r="P233" i="5" s="1"/>
  <c r="AW239" i="5"/>
  <c r="D239" i="5" s="1"/>
  <c r="M239" i="5" s="1"/>
  <c r="P239" i="5" s="1"/>
  <c r="AP103" i="5"/>
  <c r="AW234" i="5"/>
  <c r="D234" i="5" s="1"/>
  <c r="M234" i="5" s="1"/>
  <c r="P234" i="5" s="1"/>
  <c r="AW240" i="5"/>
  <c r="D240" i="5" s="1"/>
  <c r="M240" i="5" s="1"/>
  <c r="P240" i="5" s="1"/>
  <c r="AW241" i="5"/>
  <c r="D241" i="5" s="1"/>
  <c r="M241" i="5" s="1"/>
  <c r="P241" i="5" s="1"/>
  <c r="AW237" i="5"/>
  <c r="D237" i="5" s="1"/>
  <c r="M237" i="5" s="1"/>
  <c r="P237" i="5" s="1"/>
  <c r="AW214" i="5"/>
  <c r="D214" i="5" s="1"/>
  <c r="M214" i="5" s="1"/>
  <c r="P214" i="5" s="1"/>
  <c r="AW218" i="5"/>
  <c r="D218" i="5" s="1"/>
  <c r="M218" i="5" s="1"/>
  <c r="P218" i="5" s="1"/>
  <c r="AW216" i="5"/>
  <c r="D216" i="5" s="1"/>
  <c r="M216" i="5" s="1"/>
  <c r="P216" i="5" s="1"/>
  <c r="AW220" i="5"/>
  <c r="D220" i="5" s="1"/>
  <c r="M220" i="5" s="1"/>
  <c r="P220" i="5" s="1"/>
  <c r="AW213" i="5"/>
  <c r="D213" i="5" s="1"/>
  <c r="M213" i="5" s="1"/>
  <c r="P213" i="5" s="1"/>
  <c r="AW217" i="5"/>
  <c r="D217" i="5" s="1"/>
  <c r="M217" i="5" s="1"/>
  <c r="P217" i="5" s="1"/>
  <c r="AW221" i="5"/>
  <c r="D221" i="5" s="1"/>
  <c r="M221" i="5" s="1"/>
  <c r="P221" i="5" s="1"/>
  <c r="AP111" i="5"/>
  <c r="AN118" i="5"/>
  <c r="AT128" i="5"/>
  <c r="AW230" i="5"/>
  <c r="D230" i="5" s="1"/>
  <c r="M230" i="5" s="1"/>
  <c r="P230" i="5" s="1"/>
  <c r="AW227" i="5"/>
  <c r="D227" i="5" s="1"/>
  <c r="M227" i="5" s="1"/>
  <c r="P227" i="5" s="1"/>
  <c r="AT113" i="5"/>
  <c r="AW225" i="5"/>
  <c r="D225" i="5" s="1"/>
  <c r="M225" i="5" s="1"/>
  <c r="P225" i="5" s="1"/>
  <c r="AN105" i="5"/>
  <c r="AN106" i="5"/>
  <c r="AT148" i="5"/>
  <c r="AN133" i="5"/>
  <c r="AN137" i="5"/>
  <c r="AN148" i="5"/>
  <c r="AW231" i="5"/>
  <c r="D231" i="5" s="1"/>
  <c r="M231" i="5" s="1"/>
  <c r="P231" i="5" s="1"/>
  <c r="AP151" i="5"/>
  <c r="AT136" i="5"/>
  <c r="AW223" i="5"/>
  <c r="D223" i="5" s="1"/>
  <c r="M223" i="5" s="1"/>
  <c r="P223" i="5" s="1"/>
  <c r="AW224" i="5"/>
  <c r="D224" i="5" s="1"/>
  <c r="M224" i="5" s="1"/>
  <c r="P224" i="5" s="1"/>
  <c r="AM100" i="5"/>
  <c r="AQ131" i="5"/>
  <c r="AW226" i="5"/>
  <c r="D226" i="5" s="1"/>
  <c r="M226" i="5" s="1"/>
  <c r="P226" i="5" s="1"/>
  <c r="AW229" i="5"/>
  <c r="D229" i="5" s="1"/>
  <c r="M229" i="5" s="1"/>
  <c r="P229" i="5" s="1"/>
  <c r="AW228" i="5"/>
  <c r="D228" i="5" s="1"/>
  <c r="M228" i="5" s="1"/>
  <c r="P228" i="5" s="1"/>
  <c r="AN123" i="5"/>
  <c r="AT134" i="5"/>
  <c r="AW193" i="5"/>
  <c r="D193" i="5" s="1"/>
  <c r="M193" i="5" s="1"/>
  <c r="P193" i="5" s="1"/>
  <c r="AW199" i="5"/>
  <c r="D199" i="5" s="1"/>
  <c r="M199" i="5" s="1"/>
  <c r="P199" i="5" s="1"/>
  <c r="AV76" i="5"/>
  <c r="D76" i="5" s="1"/>
  <c r="M76" i="5" s="1"/>
  <c r="AW194" i="5"/>
  <c r="D194" i="5" s="1"/>
  <c r="M194" i="5" s="1"/>
  <c r="P194" i="5" s="1"/>
  <c r="AW197" i="5"/>
  <c r="D197" i="5" s="1"/>
  <c r="M197" i="5" s="1"/>
  <c r="P197" i="5" s="1"/>
  <c r="AW196" i="5"/>
  <c r="D196" i="5" s="1"/>
  <c r="M196" i="5" s="1"/>
  <c r="P196" i="5" s="1"/>
  <c r="AW208" i="5"/>
  <c r="D208" i="5" s="1"/>
  <c r="M208" i="5" s="1"/>
  <c r="P208" i="5" s="1"/>
  <c r="AW207" i="5"/>
  <c r="D207" i="5" s="1"/>
  <c r="M207" i="5" s="1"/>
  <c r="P207" i="5" s="1"/>
  <c r="AW211" i="5"/>
  <c r="D211" i="5" s="1"/>
  <c r="M211" i="5" s="1"/>
  <c r="P211" i="5" s="1"/>
  <c r="AW198" i="5"/>
  <c r="D198" i="5" s="1"/>
  <c r="M198" i="5" s="1"/>
  <c r="P198" i="5" s="1"/>
  <c r="AW201" i="5"/>
  <c r="D201" i="5" s="1"/>
  <c r="M201" i="5" s="1"/>
  <c r="P201" i="5" s="1"/>
  <c r="AW195" i="5"/>
  <c r="D195" i="5" s="1"/>
  <c r="M195" i="5" s="1"/>
  <c r="P195" i="5" s="1"/>
  <c r="AW200" i="5"/>
  <c r="D200" i="5" s="1"/>
  <c r="M200" i="5" s="1"/>
  <c r="P200" i="5" s="1"/>
  <c r="AW203" i="5"/>
  <c r="D203" i="5" s="1"/>
  <c r="M203" i="5" s="1"/>
  <c r="P203" i="5" s="1"/>
  <c r="AW206" i="5"/>
  <c r="D206" i="5" s="1"/>
  <c r="M206" i="5" s="1"/>
  <c r="P206" i="5" s="1"/>
  <c r="AW210" i="5"/>
  <c r="D210" i="5" s="1"/>
  <c r="M210" i="5" s="1"/>
  <c r="P210" i="5" s="1"/>
  <c r="AP93" i="5"/>
  <c r="AT126" i="5"/>
  <c r="AQ124" i="5"/>
  <c r="AW153" i="5"/>
  <c r="D153" i="5" s="1"/>
  <c r="M153" i="5" s="1"/>
  <c r="P153" i="5" s="1"/>
  <c r="AW205" i="5"/>
  <c r="D205" i="5" s="1"/>
  <c r="M205" i="5" s="1"/>
  <c r="P205" i="5" s="1"/>
  <c r="AW209" i="5"/>
  <c r="D209" i="5" s="1"/>
  <c r="M209" i="5" s="1"/>
  <c r="P209" i="5" s="1"/>
  <c r="AN93" i="5"/>
  <c r="AV108" i="5"/>
  <c r="D108" i="5" s="1"/>
  <c r="M108" i="5" s="1"/>
  <c r="AW170" i="5"/>
  <c r="D170" i="5" s="1"/>
  <c r="M170" i="5" s="1"/>
  <c r="P170" i="5" s="1"/>
  <c r="AW171" i="5"/>
  <c r="D171" i="5" s="1"/>
  <c r="M171" i="5" s="1"/>
  <c r="P171" i="5" s="1"/>
  <c r="AW189" i="5"/>
  <c r="D189" i="5" s="1"/>
  <c r="M189" i="5" s="1"/>
  <c r="P189" i="5" s="1"/>
  <c r="AW191" i="5"/>
  <c r="D191" i="5" s="1"/>
  <c r="M191" i="5" s="1"/>
  <c r="P191" i="5" s="1"/>
  <c r="AW204" i="5"/>
  <c r="D204" i="5" s="1"/>
  <c r="M204" i="5" s="1"/>
  <c r="P204" i="5" s="1"/>
  <c r="AW183" i="5"/>
  <c r="D183" i="5" s="1"/>
  <c r="M183" i="5" s="1"/>
  <c r="P183" i="5" s="1"/>
  <c r="AW187" i="5"/>
  <c r="D187" i="5" s="1"/>
  <c r="M187" i="5" s="1"/>
  <c r="P187" i="5" s="1"/>
  <c r="AN96" i="5"/>
  <c r="AT119" i="5"/>
  <c r="AP104" i="5"/>
  <c r="AM143" i="5"/>
  <c r="AV141" i="5"/>
  <c r="D141" i="5" s="1"/>
  <c r="M141" i="5" s="1"/>
  <c r="AW188" i="5"/>
  <c r="D188" i="5" s="1"/>
  <c r="M188" i="5" s="1"/>
  <c r="P188" i="5" s="1"/>
  <c r="AV129" i="5"/>
  <c r="D129" i="5" s="1"/>
  <c r="M129" i="5" s="1"/>
  <c r="AS138" i="5"/>
  <c r="AW184" i="5"/>
  <c r="D184" i="5" s="1"/>
  <c r="M184" i="5" s="1"/>
  <c r="P184" i="5" s="1"/>
  <c r="AM145" i="5"/>
  <c r="AW185" i="5"/>
  <c r="D185" i="5" s="1"/>
  <c r="M185" i="5" s="1"/>
  <c r="P185" i="5" s="1"/>
  <c r="AW190" i="5"/>
  <c r="D190" i="5" s="1"/>
  <c r="M190" i="5" s="1"/>
  <c r="P190" i="5" s="1"/>
  <c r="AW186" i="5"/>
  <c r="D186" i="5" s="1"/>
  <c r="M186" i="5" s="1"/>
  <c r="P186" i="5" s="1"/>
  <c r="AN125" i="5"/>
  <c r="AP143" i="5"/>
  <c r="AV148" i="5"/>
  <c r="D148" i="5" s="1"/>
  <c r="M148" i="5" s="1"/>
  <c r="AV137" i="5"/>
  <c r="D137" i="5" s="1"/>
  <c r="M137" i="5" s="1"/>
  <c r="AW176" i="5"/>
  <c r="D176" i="5" s="1"/>
  <c r="M176" i="5" s="1"/>
  <c r="P176" i="5" s="1"/>
  <c r="AW178" i="5"/>
  <c r="D178" i="5" s="1"/>
  <c r="M178" i="5" s="1"/>
  <c r="P178" i="5" s="1"/>
  <c r="AW165" i="5"/>
  <c r="D165" i="5" s="1"/>
  <c r="M165" i="5" s="1"/>
  <c r="P165" i="5" s="1"/>
  <c r="AV109" i="5"/>
  <c r="D109" i="5" s="1"/>
  <c r="M109" i="5" s="1"/>
  <c r="AV139" i="5"/>
  <c r="D139" i="5" s="1"/>
  <c r="M139" i="5" s="1"/>
  <c r="AW164" i="5"/>
  <c r="D164" i="5" s="1"/>
  <c r="M164" i="5" s="1"/>
  <c r="P164" i="5" s="1"/>
  <c r="AW167" i="5"/>
  <c r="D167" i="5" s="1"/>
  <c r="M167" i="5" s="1"/>
  <c r="P167" i="5" s="1"/>
  <c r="AW168" i="5"/>
  <c r="D168" i="5" s="1"/>
  <c r="M168" i="5" s="1"/>
  <c r="P168" i="5" s="1"/>
  <c r="AV43" i="5"/>
  <c r="D43" i="5" s="1"/>
  <c r="M43" i="5" s="1"/>
  <c r="AV133" i="5"/>
  <c r="D133" i="5" s="1"/>
  <c r="M133" i="5" s="1"/>
  <c r="AW166" i="5"/>
  <c r="D166" i="5" s="1"/>
  <c r="M166" i="5" s="1"/>
  <c r="P166" i="5" s="1"/>
  <c r="AW163" i="5"/>
  <c r="D163" i="5" s="1"/>
  <c r="M163" i="5" s="1"/>
  <c r="P163" i="5" s="1"/>
  <c r="AW169" i="5"/>
  <c r="D169" i="5" s="1"/>
  <c r="M169" i="5" s="1"/>
  <c r="P169" i="5" s="1"/>
  <c r="AW173" i="5"/>
  <c r="D173" i="5" s="1"/>
  <c r="M173" i="5" s="1"/>
  <c r="P173" i="5" s="1"/>
  <c r="AN75" i="5"/>
  <c r="AV73" i="5"/>
  <c r="D73" i="5" s="1"/>
  <c r="M73" i="5" s="1"/>
  <c r="AV107" i="5"/>
  <c r="D107" i="5" s="1"/>
  <c r="M107" i="5" s="1"/>
  <c r="AV135" i="5"/>
  <c r="D135" i="5" s="1"/>
  <c r="M135" i="5" s="1"/>
  <c r="AW161" i="5"/>
  <c r="D161" i="5" s="1"/>
  <c r="M161" i="5" s="1"/>
  <c r="P161" i="5" s="1"/>
  <c r="AW180" i="5"/>
  <c r="D180" i="5" s="1"/>
  <c r="M180" i="5" s="1"/>
  <c r="P180" i="5" s="1"/>
  <c r="AV75" i="5"/>
  <c r="D75" i="5" s="1"/>
  <c r="M75" i="5" s="1"/>
  <c r="AQ126" i="5"/>
  <c r="AV145" i="5"/>
  <c r="D145" i="5" s="1"/>
  <c r="M145" i="5" s="1"/>
  <c r="AV149" i="5"/>
  <c r="D149" i="5" s="1"/>
  <c r="M149" i="5" s="1"/>
  <c r="AN139" i="5"/>
  <c r="AT140" i="5"/>
  <c r="AW177" i="5"/>
  <c r="D177" i="5" s="1"/>
  <c r="M177" i="5" s="1"/>
  <c r="P177" i="5" s="1"/>
  <c r="AW179" i="5"/>
  <c r="D179" i="5" s="1"/>
  <c r="M179" i="5" s="1"/>
  <c r="P179" i="5" s="1"/>
  <c r="AW181" i="5"/>
  <c r="D181" i="5" s="1"/>
  <c r="M181" i="5" s="1"/>
  <c r="P181" i="5" s="1"/>
  <c r="AM130" i="5"/>
  <c r="AN130" i="5"/>
  <c r="AN45" i="5"/>
  <c r="AT115" i="5"/>
  <c r="AQ113" i="5"/>
  <c r="AW154" i="5"/>
  <c r="D154" i="5" s="1"/>
  <c r="M154" i="5" s="1"/>
  <c r="P154" i="5" s="1"/>
  <c r="AW175" i="5"/>
  <c r="D175" i="5" s="1"/>
  <c r="M175" i="5" s="1"/>
  <c r="P175" i="5" s="1"/>
  <c r="AW174" i="5"/>
  <c r="D174" i="5" s="1"/>
  <c r="M174" i="5" s="1"/>
  <c r="P174" i="5" s="1"/>
  <c r="AN146" i="5"/>
  <c r="AM146" i="5"/>
  <c r="AM150" i="5"/>
  <c r="AN150" i="5"/>
  <c r="AW158" i="5"/>
  <c r="D158" i="5" s="1"/>
  <c r="M158" i="5" s="1"/>
  <c r="P158" i="5" s="1"/>
  <c r="AN80" i="5"/>
  <c r="AN95" i="5"/>
  <c r="AQ106" i="5"/>
  <c r="AV111" i="5"/>
  <c r="D111" i="5" s="1"/>
  <c r="M111" i="5" s="1"/>
  <c r="AQ128" i="5"/>
  <c r="AP149" i="5"/>
  <c r="AW155" i="5"/>
  <c r="D155" i="5" s="1"/>
  <c r="M155" i="5" s="1"/>
  <c r="P155" i="5" s="1"/>
  <c r="AW159" i="5"/>
  <c r="D159" i="5" s="1"/>
  <c r="M159" i="5" s="1"/>
  <c r="P159" i="5" s="1"/>
  <c r="AV103" i="5"/>
  <c r="D103" i="5" s="1"/>
  <c r="M103" i="5" s="1"/>
  <c r="AV104" i="5"/>
  <c r="D104" i="5" s="1"/>
  <c r="M104" i="5" s="1"/>
  <c r="AT146" i="5"/>
  <c r="AN151" i="5"/>
  <c r="AV105" i="5"/>
  <c r="D105" i="5" s="1"/>
  <c r="M105" i="5" s="1"/>
  <c r="AV151" i="5"/>
  <c r="D151" i="5" s="1"/>
  <c r="M151" i="5" s="1"/>
  <c r="AW156" i="5"/>
  <c r="D156" i="5" s="1"/>
  <c r="M156" i="5" s="1"/>
  <c r="P156" i="5" s="1"/>
  <c r="AW160" i="5"/>
  <c r="D160" i="5" s="1"/>
  <c r="M160" i="5" s="1"/>
  <c r="P160" i="5" s="1"/>
  <c r="AQ56" i="5"/>
  <c r="AV120" i="5"/>
  <c r="D120" i="5" s="1"/>
  <c r="M120" i="5" s="1"/>
  <c r="AV146" i="5"/>
  <c r="D146" i="5" s="1"/>
  <c r="M146" i="5" s="1"/>
  <c r="AV144" i="5"/>
  <c r="D144" i="5" s="1"/>
  <c r="M144" i="5" s="1"/>
  <c r="AW157" i="5"/>
  <c r="D157" i="5" s="1"/>
  <c r="M157" i="5" s="1"/>
  <c r="P157" i="5" s="1"/>
  <c r="AP117" i="5"/>
  <c r="AQ110" i="5"/>
  <c r="AV114" i="5"/>
  <c r="D114" i="5" s="1"/>
  <c r="M114" i="5" s="1"/>
  <c r="AV125" i="5"/>
  <c r="D125" i="5" s="1"/>
  <c r="M125" i="5" s="1"/>
  <c r="AQ133" i="5"/>
  <c r="AP133" i="5"/>
  <c r="AQ135" i="5"/>
  <c r="AP135" i="5"/>
  <c r="AQ137" i="5"/>
  <c r="AP137" i="5"/>
  <c r="AQ139" i="5"/>
  <c r="AP139" i="5"/>
  <c r="AQ141" i="5"/>
  <c r="AP141" i="5"/>
  <c r="AP136" i="5"/>
  <c r="AQ136" i="5"/>
  <c r="AV134" i="5"/>
  <c r="D134" i="5" s="1"/>
  <c r="M134" i="5" s="1"/>
  <c r="AV136" i="5"/>
  <c r="D136" i="5" s="1"/>
  <c r="M136" i="5" s="1"/>
  <c r="AP138" i="5"/>
  <c r="AQ138" i="5"/>
  <c r="AQ145" i="5"/>
  <c r="AP145" i="5"/>
  <c r="AN136" i="5"/>
  <c r="AM136" i="5"/>
  <c r="AP15" i="5"/>
  <c r="AV113" i="5"/>
  <c r="D113" i="5" s="1"/>
  <c r="M113" i="5" s="1"/>
  <c r="AV115" i="5"/>
  <c r="D115" i="5" s="1"/>
  <c r="M115" i="5" s="1"/>
  <c r="AV147" i="5"/>
  <c r="D147" i="5" s="1"/>
  <c r="M147" i="5" s="1"/>
  <c r="AV143" i="5"/>
  <c r="D143" i="5" s="1"/>
  <c r="M143" i="5" s="1"/>
  <c r="AV131" i="5"/>
  <c r="D131" i="5" s="1"/>
  <c r="M131" i="5" s="1"/>
  <c r="AM144" i="5"/>
  <c r="AN144" i="5"/>
  <c r="AT133" i="5"/>
  <c r="AS133" i="5"/>
  <c r="AT135" i="5"/>
  <c r="AS135" i="5"/>
  <c r="AT137" i="5"/>
  <c r="AS137" i="5"/>
  <c r="AT139" i="5"/>
  <c r="AS139" i="5"/>
  <c r="AT141" i="5"/>
  <c r="AS141" i="5"/>
  <c r="AN138" i="5"/>
  <c r="AM138" i="5"/>
  <c r="AN128" i="5"/>
  <c r="AM128" i="5"/>
  <c r="AN140" i="5"/>
  <c r="AM140" i="5"/>
  <c r="AN134" i="5"/>
  <c r="AM134" i="5"/>
  <c r="AN59" i="5"/>
  <c r="AN53" i="5"/>
  <c r="AV69" i="5"/>
  <c r="D69" i="5" s="1"/>
  <c r="M69" i="5" s="1"/>
  <c r="AV30" i="5"/>
  <c r="D30" i="5" s="1"/>
  <c r="M30" i="5" s="1"/>
  <c r="AV119" i="5"/>
  <c r="D119" i="5" s="1"/>
  <c r="M119" i="5" s="1"/>
  <c r="AT130" i="5"/>
  <c r="AP134" i="5"/>
  <c r="AQ134" i="5"/>
  <c r="AV138" i="5"/>
  <c r="D138" i="5" s="1"/>
  <c r="M138" i="5" s="1"/>
  <c r="AP140" i="5"/>
  <c r="AQ140" i="5"/>
  <c r="AV140" i="5"/>
  <c r="D140" i="5" s="1"/>
  <c r="M140" i="5" s="1"/>
  <c r="AP146" i="5"/>
  <c r="AQ146" i="5"/>
  <c r="AQ125" i="5"/>
  <c r="AP125" i="5"/>
  <c r="AQ127" i="5"/>
  <c r="AP127" i="5"/>
  <c r="AS144" i="5"/>
  <c r="AT144" i="5"/>
  <c r="AM149" i="5"/>
  <c r="AN149" i="5"/>
  <c r="AV89" i="5"/>
  <c r="D89" i="5" s="1"/>
  <c r="M89" i="5" s="1"/>
  <c r="AM89" i="5"/>
  <c r="AM97" i="5"/>
  <c r="AQ119" i="5"/>
  <c r="AN110" i="5"/>
  <c r="AP108" i="5"/>
  <c r="AQ130" i="5"/>
  <c r="AQ123" i="5"/>
  <c r="AP123" i="5"/>
  <c r="AP144" i="5"/>
  <c r="AQ144" i="5"/>
  <c r="AM147" i="5"/>
  <c r="AN147" i="5"/>
  <c r="AV127" i="5"/>
  <c r="D127" i="5" s="1"/>
  <c r="M127" i="5" s="1"/>
  <c r="AV150" i="5"/>
  <c r="D150" i="5" s="1"/>
  <c r="M150" i="5" s="1"/>
  <c r="AM34" i="5"/>
  <c r="AN57" i="5"/>
  <c r="AV78" i="5"/>
  <c r="D78" i="5" s="1"/>
  <c r="M78" i="5" s="1"/>
  <c r="AM76" i="5"/>
  <c r="AV93" i="5"/>
  <c r="D93" i="5" s="1"/>
  <c r="M93" i="5" s="1"/>
  <c r="AP98" i="5"/>
  <c r="AQ116" i="5"/>
  <c r="AN116" i="5"/>
  <c r="AT117" i="5"/>
  <c r="AP115" i="5"/>
  <c r="AV118" i="5"/>
  <c r="D118" i="5" s="1"/>
  <c r="M118" i="5" s="1"/>
  <c r="AV126" i="5"/>
  <c r="D126" i="5" s="1"/>
  <c r="M126" i="5" s="1"/>
  <c r="AV123" i="5"/>
  <c r="D123" i="5" s="1"/>
  <c r="M123" i="5" s="1"/>
  <c r="AS151" i="5"/>
  <c r="AT151" i="5"/>
  <c r="AS150" i="5"/>
  <c r="AT150" i="5"/>
  <c r="AS149" i="5"/>
  <c r="AT149" i="5"/>
  <c r="AP150" i="5"/>
  <c r="AQ150" i="5"/>
  <c r="AN65" i="5"/>
  <c r="AP77" i="5"/>
  <c r="AV101" i="5"/>
  <c r="D101" i="5" s="1"/>
  <c r="M101" i="5" s="1"/>
  <c r="AM101" i="5"/>
  <c r="AT121" i="5"/>
  <c r="AV110" i="5"/>
  <c r="D110" i="5" s="1"/>
  <c r="M110" i="5" s="1"/>
  <c r="AV116" i="5"/>
  <c r="D116" i="5" s="1"/>
  <c r="M116" i="5" s="1"/>
  <c r="AT124" i="5"/>
  <c r="AW124" i="5" s="1"/>
  <c r="H124" i="5" s="1"/>
  <c r="N124" i="5" s="1"/>
  <c r="AV106" i="5"/>
  <c r="D106" i="5" s="1"/>
  <c r="M106" i="5" s="1"/>
  <c r="AT145" i="5"/>
  <c r="AS145" i="5"/>
  <c r="AS147" i="5"/>
  <c r="AT147" i="5"/>
  <c r="AP148" i="5"/>
  <c r="AQ148" i="5"/>
  <c r="AT143" i="5"/>
  <c r="AS143" i="5"/>
  <c r="AM60" i="5"/>
  <c r="AV94" i="5"/>
  <c r="D94" i="5" s="1"/>
  <c r="M94" i="5" s="1"/>
  <c r="AN99" i="5"/>
  <c r="AQ120" i="5"/>
  <c r="AM18" i="5"/>
  <c r="AV121" i="5"/>
  <c r="D121" i="5" s="1"/>
  <c r="M121" i="5" s="1"/>
  <c r="AQ107" i="5"/>
  <c r="AT123" i="5"/>
  <c r="AS123" i="5"/>
  <c r="AT125" i="5"/>
  <c r="AS125" i="5"/>
  <c r="AS127" i="5"/>
  <c r="AT127" i="5"/>
  <c r="AS129" i="5"/>
  <c r="AT129" i="5"/>
  <c r="AS131" i="5"/>
  <c r="AT131" i="5"/>
  <c r="AV86" i="5"/>
  <c r="D86" i="5" s="1"/>
  <c r="M86" i="5" s="1"/>
  <c r="AV79" i="5"/>
  <c r="D79" i="5" s="1"/>
  <c r="M79" i="5" s="1"/>
  <c r="AQ97" i="5"/>
  <c r="AN109" i="5"/>
  <c r="AV124" i="5"/>
  <c r="D124" i="5" s="1"/>
  <c r="M124" i="5" s="1"/>
  <c r="AV128" i="5"/>
  <c r="D128" i="5" s="1"/>
  <c r="M128" i="5" s="1"/>
  <c r="AV130" i="5"/>
  <c r="D130" i="5" s="1"/>
  <c r="M130" i="5" s="1"/>
  <c r="AN61" i="5"/>
  <c r="AN66" i="5"/>
  <c r="AV100" i="5"/>
  <c r="D100" i="5" s="1"/>
  <c r="M100" i="5" s="1"/>
  <c r="AV117" i="5"/>
  <c r="D117" i="5" s="1"/>
  <c r="M117" i="5" s="1"/>
  <c r="AN120" i="5"/>
  <c r="AN111" i="5"/>
  <c r="AM111" i="5"/>
  <c r="AQ105" i="5"/>
  <c r="AP105" i="5"/>
  <c r="AM26" i="5"/>
  <c r="AV64" i="5"/>
  <c r="D64" i="5" s="1"/>
  <c r="M64" i="5" s="1"/>
  <c r="AP78" i="5"/>
  <c r="AV97" i="5"/>
  <c r="D97" i="5" s="1"/>
  <c r="M97" i="5" s="1"/>
  <c r="AQ118" i="5"/>
  <c r="AN114" i="5"/>
  <c r="AP121" i="5"/>
  <c r="AN103" i="5"/>
  <c r="AM103" i="5"/>
  <c r="AN108" i="5"/>
  <c r="AM108" i="5"/>
  <c r="AQ114" i="5"/>
  <c r="AN107" i="5"/>
  <c r="AM107" i="5"/>
  <c r="AN104" i="5"/>
  <c r="AM104" i="5"/>
  <c r="AQ109" i="5"/>
  <c r="AP109" i="5"/>
  <c r="AM115" i="5"/>
  <c r="AN115" i="5"/>
  <c r="AS118" i="5"/>
  <c r="AT118" i="5"/>
  <c r="AV87" i="5"/>
  <c r="D87" i="5" s="1"/>
  <c r="M87" i="5" s="1"/>
  <c r="AV98" i="5"/>
  <c r="D98" i="5" s="1"/>
  <c r="M98" i="5" s="1"/>
  <c r="AM117" i="5"/>
  <c r="AN117" i="5"/>
  <c r="AS120" i="5"/>
  <c r="AT120" i="5"/>
  <c r="AQ53" i="5"/>
  <c r="AV96" i="5"/>
  <c r="D96" i="5" s="1"/>
  <c r="M96" i="5" s="1"/>
  <c r="AQ101" i="5"/>
  <c r="AS114" i="5"/>
  <c r="AT114" i="5"/>
  <c r="AM119" i="5"/>
  <c r="AN119" i="5"/>
  <c r="AP94" i="5"/>
  <c r="AQ94" i="5"/>
  <c r="AV45" i="5"/>
  <c r="D45" i="5" s="1"/>
  <c r="M45" i="5" s="1"/>
  <c r="AV51" i="5"/>
  <c r="D51" i="5" s="1"/>
  <c r="M51" i="5" s="1"/>
  <c r="AM85" i="5"/>
  <c r="AN79" i="5"/>
  <c r="AQ96" i="5"/>
  <c r="AQ100" i="5"/>
  <c r="AQ84" i="5"/>
  <c r="AM113" i="5"/>
  <c r="AN113" i="5"/>
  <c r="AS116" i="5"/>
  <c r="AT116" i="5"/>
  <c r="AM121" i="5"/>
  <c r="AN121" i="5"/>
  <c r="AN94" i="5"/>
  <c r="AM94" i="5"/>
  <c r="AQ99" i="5"/>
  <c r="AP99" i="5"/>
  <c r="AM58" i="5"/>
  <c r="AQ86" i="5"/>
  <c r="AV74" i="5"/>
  <c r="D74" i="5" s="1"/>
  <c r="M74" i="5" s="1"/>
  <c r="AV95" i="5"/>
  <c r="D95" i="5" s="1"/>
  <c r="M95" i="5" s="1"/>
  <c r="AV23" i="5"/>
  <c r="D23" i="5" s="1"/>
  <c r="M23" i="5" s="1"/>
  <c r="AV48" i="5"/>
  <c r="D48" i="5" s="1"/>
  <c r="M48" i="5" s="1"/>
  <c r="AV47" i="5"/>
  <c r="D47" i="5" s="1"/>
  <c r="M47" i="5" s="1"/>
  <c r="AV58" i="5"/>
  <c r="D58" i="5" s="1"/>
  <c r="M58" i="5" s="1"/>
  <c r="AV49" i="5"/>
  <c r="D49" i="5" s="1"/>
  <c r="M49" i="5" s="1"/>
  <c r="AV63" i="5"/>
  <c r="D63" i="5" s="1"/>
  <c r="M63" i="5" s="1"/>
  <c r="AV71" i="5"/>
  <c r="D71" i="5" s="1"/>
  <c r="M71" i="5" s="1"/>
  <c r="AN70" i="5"/>
  <c r="AP69" i="5"/>
  <c r="AV85" i="5"/>
  <c r="D85" i="5" s="1"/>
  <c r="M85" i="5" s="1"/>
  <c r="AP65" i="5"/>
  <c r="AV77" i="5"/>
  <c r="D77" i="5" s="1"/>
  <c r="M77" i="5" s="1"/>
  <c r="AV81" i="5"/>
  <c r="D81" i="5" s="1"/>
  <c r="M81" i="5" s="1"/>
  <c r="AQ95" i="5"/>
  <c r="AP95" i="5"/>
  <c r="AN98" i="5"/>
  <c r="AM98" i="5"/>
  <c r="AV99" i="5"/>
  <c r="D99" i="5" s="1"/>
  <c r="M99" i="5" s="1"/>
  <c r="AM50" i="5"/>
  <c r="AN55" i="5"/>
  <c r="AV50" i="5"/>
  <c r="D50" i="5" s="1"/>
  <c r="M50" i="5" s="1"/>
  <c r="AV56" i="5"/>
  <c r="D56" i="5" s="1"/>
  <c r="M56" i="5" s="1"/>
  <c r="AN67" i="5"/>
  <c r="AV84" i="5"/>
  <c r="D84" i="5" s="1"/>
  <c r="M84" i="5" s="1"/>
  <c r="AQ88" i="5"/>
  <c r="AQ90" i="5"/>
  <c r="AM63" i="5"/>
  <c r="AP61" i="5"/>
  <c r="AV88" i="5"/>
  <c r="D88" i="5" s="1"/>
  <c r="M88" i="5" s="1"/>
  <c r="AV55" i="5"/>
  <c r="D55" i="5" s="1"/>
  <c r="M55" i="5" s="1"/>
  <c r="AV83" i="5"/>
  <c r="D83" i="5" s="1"/>
  <c r="M83" i="5" s="1"/>
  <c r="AM64" i="5"/>
  <c r="AP74" i="5"/>
  <c r="AP81" i="5"/>
  <c r="AQ81" i="5"/>
  <c r="AV19" i="5"/>
  <c r="D19" i="5" s="1"/>
  <c r="M19" i="5" s="1"/>
  <c r="AP57" i="5"/>
  <c r="AM56" i="5"/>
  <c r="AQ76" i="5"/>
  <c r="AV80" i="5"/>
  <c r="D80" i="5" s="1"/>
  <c r="M80" i="5" s="1"/>
  <c r="AQ83" i="5"/>
  <c r="AP83" i="5"/>
  <c r="AP73" i="5"/>
  <c r="AQ73" i="5"/>
  <c r="AP91" i="5"/>
  <c r="AQ91" i="5"/>
  <c r="AP80" i="5"/>
  <c r="AQ80" i="5"/>
  <c r="AV35" i="5"/>
  <c r="D35" i="5" s="1"/>
  <c r="M35" i="5" s="1"/>
  <c r="AQ27" i="5"/>
  <c r="AV54" i="5"/>
  <c r="D54" i="5" s="1"/>
  <c r="M54" i="5" s="1"/>
  <c r="AQ60" i="5"/>
  <c r="AV90" i="5"/>
  <c r="D90" i="5" s="1"/>
  <c r="M90" i="5" s="1"/>
  <c r="AN73" i="5"/>
  <c r="AM73" i="5"/>
  <c r="AN78" i="5"/>
  <c r="AM78" i="5"/>
  <c r="AM14" i="5"/>
  <c r="AQ26" i="5"/>
  <c r="AV66" i="5"/>
  <c r="D66" i="5" s="1"/>
  <c r="M66" i="5" s="1"/>
  <c r="AV70" i="5"/>
  <c r="D70" i="5" s="1"/>
  <c r="M70" i="5" s="1"/>
  <c r="AM71" i="5"/>
  <c r="AP87" i="5"/>
  <c r="AQ87" i="5"/>
  <c r="AN77" i="5"/>
  <c r="AM77" i="5"/>
  <c r="AN81" i="5"/>
  <c r="AM81" i="5"/>
  <c r="AN74" i="5"/>
  <c r="AM74" i="5"/>
  <c r="AQ79" i="5"/>
  <c r="AP79" i="5"/>
  <c r="AP23" i="5"/>
  <c r="AQ66" i="5"/>
  <c r="AQ70" i="5"/>
  <c r="AV60" i="5"/>
  <c r="D60" i="5" s="1"/>
  <c r="M60" i="5" s="1"/>
  <c r="AQ75" i="5"/>
  <c r="AP75" i="5"/>
  <c r="AN39" i="5"/>
  <c r="AV46" i="5"/>
  <c r="D46" i="5" s="1"/>
  <c r="M46" i="5" s="1"/>
  <c r="AV59" i="5"/>
  <c r="D59" i="5" s="1"/>
  <c r="M59" i="5" s="1"/>
  <c r="AV68" i="5"/>
  <c r="D68" i="5" s="1"/>
  <c r="M68" i="5" s="1"/>
  <c r="AM86" i="5"/>
  <c r="AN86" i="5"/>
  <c r="AN84" i="5"/>
  <c r="AM84" i="5"/>
  <c r="AM83" i="5"/>
  <c r="AN83" i="5"/>
  <c r="AN91" i="5"/>
  <c r="AM91" i="5"/>
  <c r="AQ85" i="5"/>
  <c r="AP85" i="5"/>
  <c r="AV27" i="5"/>
  <c r="D27" i="5" s="1"/>
  <c r="M27" i="5" s="1"/>
  <c r="AQ50" i="5"/>
  <c r="AP51" i="5"/>
  <c r="AV67" i="5"/>
  <c r="D67" i="5" s="1"/>
  <c r="M67" i="5" s="1"/>
  <c r="AQ89" i="5"/>
  <c r="AP89" i="5"/>
  <c r="AM90" i="5"/>
  <c r="AN90" i="5"/>
  <c r="AV91" i="5"/>
  <c r="D91" i="5" s="1"/>
  <c r="M91" i="5" s="1"/>
  <c r="AQ16" i="5"/>
  <c r="AV38" i="5"/>
  <c r="D38" i="5" s="1"/>
  <c r="M38" i="5" s="1"/>
  <c r="AN25" i="5"/>
  <c r="AN30" i="5"/>
  <c r="AV61" i="5"/>
  <c r="D61" i="5" s="1"/>
  <c r="M61" i="5" s="1"/>
  <c r="AV65" i="5"/>
  <c r="D65" i="5" s="1"/>
  <c r="M65" i="5" s="1"/>
  <c r="AM87" i="5"/>
  <c r="AN87" i="5"/>
  <c r="AN88" i="5"/>
  <c r="AM88" i="5"/>
  <c r="AN68" i="5"/>
  <c r="AM68" i="5"/>
  <c r="AP71" i="5"/>
  <c r="AQ71" i="5"/>
  <c r="AM69" i="5"/>
  <c r="AN69" i="5"/>
  <c r="AV31" i="5"/>
  <c r="D31" i="5" s="1"/>
  <c r="M31" i="5" s="1"/>
  <c r="AM46" i="5"/>
  <c r="AQ47" i="5"/>
  <c r="AP47" i="5"/>
  <c r="AP64" i="5"/>
  <c r="AQ64" i="5"/>
  <c r="AV17" i="5"/>
  <c r="D17" i="5" s="1"/>
  <c r="M17" i="5" s="1"/>
  <c r="AV25" i="5"/>
  <c r="D25" i="5" s="1"/>
  <c r="M25" i="5" s="1"/>
  <c r="AQ31" i="5"/>
  <c r="AV44" i="5"/>
  <c r="D44" i="5" s="1"/>
  <c r="M44" i="5" s="1"/>
  <c r="AP63" i="5"/>
  <c r="AQ63" i="5"/>
  <c r="AP68" i="5"/>
  <c r="AQ68" i="5"/>
  <c r="AV16" i="5"/>
  <c r="D16" i="5" s="1"/>
  <c r="M16" i="5" s="1"/>
  <c r="AV28" i="5"/>
  <c r="D28" i="5" s="1"/>
  <c r="M28" i="5" s="1"/>
  <c r="AV57" i="5"/>
  <c r="D57" i="5" s="1"/>
  <c r="M57" i="5" s="1"/>
  <c r="AP67" i="5"/>
  <c r="AQ67" i="5"/>
  <c r="AQ58" i="5"/>
  <c r="AP58" i="5"/>
  <c r="AN54" i="5"/>
  <c r="AM54" i="5"/>
  <c r="AQ59" i="5"/>
  <c r="AP59" i="5"/>
  <c r="AN35" i="5"/>
  <c r="AV41" i="5"/>
  <c r="D41" i="5" s="1"/>
  <c r="M41" i="5" s="1"/>
  <c r="AQ33" i="5"/>
  <c r="AQ46" i="5"/>
  <c r="AN49" i="5"/>
  <c r="AV53" i="5"/>
  <c r="D53" i="5" s="1"/>
  <c r="M53" i="5" s="1"/>
  <c r="AQ55" i="5"/>
  <c r="AP55" i="5"/>
  <c r="AN29" i="5"/>
  <c r="AN10" i="5"/>
  <c r="AQ20" i="5"/>
  <c r="AV15" i="5"/>
  <c r="D15" i="5" s="1"/>
  <c r="M15" i="5" s="1"/>
  <c r="AV34" i="5"/>
  <c r="D34" i="5" s="1"/>
  <c r="M34" i="5" s="1"/>
  <c r="AV24" i="5"/>
  <c r="D24" i="5" s="1"/>
  <c r="M24" i="5" s="1"/>
  <c r="AQ30" i="5"/>
  <c r="AV29" i="5"/>
  <c r="D29" i="5" s="1"/>
  <c r="M29" i="5" s="1"/>
  <c r="AP54" i="5"/>
  <c r="AQ54" i="5"/>
  <c r="AQ43" i="5"/>
  <c r="AP43" i="5"/>
  <c r="AV37" i="5"/>
  <c r="D37" i="5" s="1"/>
  <c r="M37" i="5" s="1"/>
  <c r="AV26" i="5"/>
  <c r="D26" i="5" s="1"/>
  <c r="M26" i="5" s="1"/>
  <c r="AP44" i="5"/>
  <c r="AQ44" i="5"/>
  <c r="AM51" i="5"/>
  <c r="AN51" i="5"/>
  <c r="AN44" i="5"/>
  <c r="AM44" i="5"/>
  <c r="AQ49" i="5"/>
  <c r="AP49" i="5"/>
  <c r="AV36" i="5"/>
  <c r="D36" i="5" s="1"/>
  <c r="M36" i="5" s="1"/>
  <c r="AV39" i="5"/>
  <c r="D39" i="5" s="1"/>
  <c r="M39" i="5" s="1"/>
  <c r="AV13" i="5"/>
  <c r="D13" i="5" s="1"/>
  <c r="M13" i="5" s="1"/>
  <c r="AQ48" i="5"/>
  <c r="AP48" i="5"/>
  <c r="AQ45" i="5"/>
  <c r="AP45" i="5"/>
  <c r="AV11" i="5"/>
  <c r="D11" i="5" s="1"/>
  <c r="M11" i="5" s="1"/>
  <c r="AV14" i="5"/>
  <c r="D14" i="5" s="1"/>
  <c r="M14" i="5" s="1"/>
  <c r="AP39" i="5"/>
  <c r="AN43" i="5"/>
  <c r="AM43" i="5"/>
  <c r="AN24" i="5"/>
  <c r="AM24" i="5"/>
  <c r="AV8" i="5"/>
  <c r="D8" i="5" s="1"/>
  <c r="M8" i="5" s="1"/>
  <c r="AN6" i="5"/>
  <c r="AN47" i="5"/>
  <c r="AM47" i="5"/>
  <c r="AN48" i="5"/>
  <c r="AM48" i="5"/>
  <c r="AQ25" i="5"/>
  <c r="AP25" i="5"/>
  <c r="AQ36" i="5"/>
  <c r="AN38" i="5"/>
  <c r="AM38" i="5"/>
  <c r="AQ24" i="5"/>
  <c r="AP24" i="5"/>
  <c r="AN31" i="5"/>
  <c r="AM31" i="5"/>
  <c r="AM27" i="5"/>
  <c r="AN27" i="5"/>
  <c r="AV9" i="5"/>
  <c r="D9" i="5" s="1"/>
  <c r="M9" i="5" s="1"/>
  <c r="AN19" i="5"/>
  <c r="AV40" i="5"/>
  <c r="D40" i="5" s="1"/>
  <c r="M40" i="5" s="1"/>
  <c r="AP28" i="5"/>
  <c r="AQ28" i="5"/>
  <c r="AN28" i="5"/>
  <c r="AM28" i="5"/>
  <c r="AQ35" i="5"/>
  <c r="AP35" i="5"/>
  <c r="AQ29" i="5"/>
  <c r="AP29" i="5"/>
  <c r="AV21" i="5"/>
  <c r="D21" i="5" s="1"/>
  <c r="M21" i="5" s="1"/>
  <c r="AQ40" i="5"/>
  <c r="AV33" i="5"/>
  <c r="D33" i="5" s="1"/>
  <c r="M33" i="5" s="1"/>
  <c r="AN23" i="5"/>
  <c r="AM23" i="5"/>
  <c r="AQ34" i="5"/>
  <c r="AP34" i="5"/>
  <c r="AV20" i="5"/>
  <c r="D20" i="5" s="1"/>
  <c r="M20" i="5" s="1"/>
  <c r="AP41" i="5"/>
  <c r="AQ41" i="5"/>
  <c r="AV6" i="5"/>
  <c r="D6" i="5" s="1"/>
  <c r="M6" i="5" s="1"/>
  <c r="AV7" i="5"/>
  <c r="D7" i="5" s="1"/>
  <c r="M7" i="5" s="1"/>
  <c r="AN15" i="5"/>
  <c r="AV18" i="5"/>
  <c r="D18" i="5" s="1"/>
  <c r="M18" i="5" s="1"/>
  <c r="AM36" i="5"/>
  <c r="AN36" i="5"/>
  <c r="AQ19" i="5"/>
  <c r="AP19" i="5"/>
  <c r="AN33" i="5"/>
  <c r="AM33" i="5"/>
  <c r="AQ38" i="5"/>
  <c r="AP38" i="5"/>
  <c r="AN41" i="5"/>
  <c r="AM41" i="5"/>
  <c r="AM40" i="5"/>
  <c r="AN40" i="5"/>
  <c r="AN37" i="5"/>
  <c r="AM37" i="5"/>
  <c r="AV4" i="5"/>
  <c r="D4" i="5" s="1"/>
  <c r="M4" i="5" s="1"/>
  <c r="AN4" i="5"/>
  <c r="AV10" i="5"/>
  <c r="D10" i="5" s="1"/>
  <c r="M10" i="5" s="1"/>
  <c r="AP37" i="5"/>
  <c r="AQ37" i="5"/>
  <c r="AM16" i="5"/>
  <c r="AN16" i="5"/>
  <c r="AP14" i="5"/>
  <c r="AQ14" i="5"/>
  <c r="AM17" i="5"/>
  <c r="AN17" i="5"/>
  <c r="AP17" i="5"/>
  <c r="AQ17" i="5"/>
  <c r="AV3" i="5"/>
  <c r="D3" i="5" s="1"/>
  <c r="M3" i="5" s="1"/>
  <c r="AM20" i="5"/>
  <c r="AN20" i="5"/>
  <c r="AM13" i="5"/>
  <c r="AN13" i="5"/>
  <c r="AQ18" i="5"/>
  <c r="AP18" i="5"/>
  <c r="AM21" i="5"/>
  <c r="AN21" i="5"/>
  <c r="AV5" i="5"/>
  <c r="D5" i="5" s="1"/>
  <c r="M5" i="5" s="1"/>
  <c r="AP13" i="5"/>
  <c r="AQ13" i="5"/>
  <c r="AP21" i="5"/>
  <c r="AQ21" i="5"/>
  <c r="AQ4" i="5"/>
  <c r="AP4" i="5"/>
  <c r="AQ10" i="5"/>
  <c r="AP10" i="5"/>
  <c r="AQ6" i="5"/>
  <c r="AP6" i="5"/>
  <c r="AQ8" i="5"/>
  <c r="AP8" i="5"/>
  <c r="AP9" i="5"/>
  <c r="AQ9" i="5"/>
  <c r="AM8" i="5"/>
  <c r="AN8" i="5"/>
  <c r="AN11" i="5"/>
  <c r="AM11" i="5"/>
  <c r="AP3" i="5"/>
  <c r="AQ3" i="5"/>
  <c r="AP11" i="5"/>
  <c r="AQ11" i="5"/>
  <c r="AN3" i="5"/>
  <c r="AM3" i="5"/>
  <c r="AN7" i="5"/>
  <c r="AM7" i="5"/>
  <c r="AP5" i="5"/>
  <c r="AQ5" i="5"/>
  <c r="AN9" i="5"/>
  <c r="AM9" i="5"/>
  <c r="AP7" i="5"/>
  <c r="AQ7" i="5"/>
  <c r="AN5" i="5"/>
  <c r="AM5" i="5"/>
  <c r="V488" i="23"/>
  <c r="Y488" i="23" s="1"/>
  <c r="E488" i="23" s="1"/>
  <c r="X538" i="23"/>
  <c r="D538" i="23" s="1"/>
  <c r="D136" i="4"/>
  <c r="L136" i="4" s="1"/>
  <c r="O136" i="4" s="1"/>
  <c r="D106" i="4"/>
  <c r="L106" i="4" s="1"/>
  <c r="O106" i="4" s="1"/>
  <c r="D139" i="4"/>
  <c r="L139" i="4" s="1"/>
  <c r="O139" i="4" s="1"/>
  <c r="D144" i="4"/>
  <c r="L144" i="4" s="1"/>
  <c r="O144" i="4" s="1"/>
  <c r="D152" i="4"/>
  <c r="L152" i="4" s="1"/>
  <c r="O152" i="4" s="1"/>
  <c r="D163" i="4"/>
  <c r="L163" i="4" s="1"/>
  <c r="O163" i="4" s="1"/>
  <c r="D150" i="4"/>
  <c r="L150" i="4" s="1"/>
  <c r="O150" i="4" s="1"/>
  <c r="D142" i="4"/>
  <c r="L142" i="4" s="1"/>
  <c r="O142" i="4" s="1"/>
  <c r="D140" i="4"/>
  <c r="L140" i="4" s="1"/>
  <c r="O140" i="4" s="1"/>
  <c r="D148" i="4"/>
  <c r="L148" i="4" s="1"/>
  <c r="O148" i="4" s="1"/>
  <c r="D156" i="4"/>
  <c r="L156" i="4" s="1"/>
  <c r="O156" i="4" s="1"/>
  <c r="D138" i="4"/>
  <c r="L138" i="4" s="1"/>
  <c r="O138" i="4" s="1"/>
  <c r="D146" i="4"/>
  <c r="L146" i="4" s="1"/>
  <c r="O146" i="4" s="1"/>
  <c r="D164" i="4"/>
  <c r="L164" i="4" s="1"/>
  <c r="O164" i="4" s="1"/>
  <c r="D165" i="4"/>
  <c r="L165" i="4" s="1"/>
  <c r="O165" i="4" s="1"/>
  <c r="D155" i="4"/>
  <c r="L155" i="4" s="1"/>
  <c r="O155" i="4" s="1"/>
  <c r="D158" i="4"/>
  <c r="L158" i="4" s="1"/>
  <c r="O158" i="4" s="1"/>
  <c r="D157" i="4"/>
  <c r="L157" i="4" s="1"/>
  <c r="O157" i="4" s="1"/>
  <c r="D161" i="4"/>
  <c r="L161" i="4" s="1"/>
  <c r="O161" i="4" s="1"/>
  <c r="D121" i="4"/>
  <c r="L121" i="4" s="1"/>
  <c r="O121" i="4" s="1"/>
  <c r="D135" i="4"/>
  <c r="L135" i="4" s="1"/>
  <c r="O135" i="4" s="1"/>
  <c r="D109" i="4"/>
  <c r="L109" i="4" s="1"/>
  <c r="O109" i="4" s="1"/>
  <c r="D119" i="4"/>
  <c r="L119" i="4" s="1"/>
  <c r="O119" i="4" s="1"/>
  <c r="D115" i="4"/>
  <c r="L115" i="4" s="1"/>
  <c r="O115" i="4" s="1"/>
  <c r="D117" i="4"/>
  <c r="L117" i="4" s="1"/>
  <c r="O117" i="4" s="1"/>
  <c r="D48" i="4"/>
  <c r="L48" i="4" s="1"/>
  <c r="O48" i="4" s="1"/>
  <c r="D31" i="4"/>
  <c r="L31" i="4" s="1"/>
  <c r="O31" i="4" s="1"/>
  <c r="D112" i="4"/>
  <c r="L112" i="4" s="1"/>
  <c r="O112" i="4" s="1"/>
  <c r="D149" i="4"/>
  <c r="L149" i="4" s="1"/>
  <c r="O149" i="4" s="1"/>
  <c r="D154" i="4"/>
  <c r="L154" i="4" s="1"/>
  <c r="O154" i="4" s="1"/>
  <c r="D151" i="4"/>
  <c r="L151" i="4" s="1"/>
  <c r="O151" i="4" s="1"/>
  <c r="D141" i="4"/>
  <c r="L141" i="4" s="1"/>
  <c r="O141" i="4" s="1"/>
  <c r="D133" i="4"/>
  <c r="L133" i="4" s="1"/>
  <c r="O133" i="4" s="1"/>
  <c r="D143" i="4"/>
  <c r="L143" i="4" s="1"/>
  <c r="O143" i="4" s="1"/>
  <c r="D159" i="4"/>
  <c r="L159" i="4" s="1"/>
  <c r="O159" i="4" s="1"/>
  <c r="D162" i="4"/>
  <c r="L162" i="4" s="1"/>
  <c r="O162" i="4" s="1"/>
  <c r="D114" i="4"/>
  <c r="L114" i="4" s="1"/>
  <c r="O114" i="4" s="1"/>
  <c r="D145" i="4"/>
  <c r="L145" i="4" s="1"/>
  <c r="O145" i="4" s="1"/>
  <c r="D79" i="4"/>
  <c r="L79" i="4" s="1"/>
  <c r="O79" i="4" s="1"/>
  <c r="D132" i="4"/>
  <c r="L132" i="4" s="1"/>
  <c r="O132" i="4" s="1"/>
  <c r="D137" i="4"/>
  <c r="L137" i="4" s="1"/>
  <c r="O137" i="4" s="1"/>
  <c r="D153" i="4"/>
  <c r="L153" i="4" s="1"/>
  <c r="O153" i="4" s="1"/>
  <c r="D147" i="4"/>
  <c r="L147" i="4" s="1"/>
  <c r="O147" i="4" s="1"/>
  <c r="D160" i="4"/>
  <c r="L160" i="4" s="1"/>
  <c r="O160" i="4" s="1"/>
  <c r="D124" i="4"/>
  <c r="L124" i="4" s="1"/>
  <c r="O124" i="4" s="1"/>
  <c r="D120" i="4"/>
  <c r="L120" i="4" s="1"/>
  <c r="O120" i="4" s="1"/>
  <c r="D123" i="4"/>
  <c r="L123" i="4" s="1"/>
  <c r="O123" i="4" s="1"/>
  <c r="D107" i="4"/>
  <c r="L107" i="4" s="1"/>
  <c r="O107" i="4" s="1"/>
  <c r="D111" i="4"/>
  <c r="L111" i="4" s="1"/>
  <c r="O111" i="4" s="1"/>
  <c r="D113" i="4"/>
  <c r="L113" i="4" s="1"/>
  <c r="O113" i="4" s="1"/>
  <c r="D127" i="4"/>
  <c r="L127" i="4" s="1"/>
  <c r="O127" i="4" s="1"/>
  <c r="D51" i="4"/>
  <c r="L51" i="4" s="1"/>
  <c r="O51" i="4" s="1"/>
  <c r="D116" i="4"/>
  <c r="L116" i="4" s="1"/>
  <c r="O116" i="4" s="1"/>
  <c r="D134" i="4"/>
  <c r="L134" i="4" s="1"/>
  <c r="O134" i="4" s="1"/>
  <c r="D118" i="4"/>
  <c r="L118" i="4" s="1"/>
  <c r="O118" i="4" s="1"/>
  <c r="D128" i="4"/>
  <c r="L128" i="4" s="1"/>
  <c r="O128" i="4" s="1"/>
  <c r="D95" i="4"/>
  <c r="L95" i="4" s="1"/>
  <c r="O95" i="4" s="1"/>
  <c r="D108" i="4"/>
  <c r="L108" i="4" s="1"/>
  <c r="O108" i="4" s="1"/>
  <c r="D55" i="4"/>
  <c r="L55" i="4" s="1"/>
  <c r="O55" i="4" s="1"/>
  <c r="D59" i="4"/>
  <c r="L59" i="4" s="1"/>
  <c r="O59" i="4" s="1"/>
  <c r="D63" i="4"/>
  <c r="L63" i="4" s="1"/>
  <c r="O63" i="4" s="1"/>
  <c r="D67" i="4"/>
  <c r="L67" i="4" s="1"/>
  <c r="O67" i="4" s="1"/>
  <c r="D100" i="4"/>
  <c r="L100" i="4" s="1"/>
  <c r="O100" i="4" s="1"/>
  <c r="D110" i="4"/>
  <c r="L110" i="4" s="1"/>
  <c r="O110" i="4" s="1"/>
  <c r="D125" i="4"/>
  <c r="L125" i="4" s="1"/>
  <c r="O125" i="4" s="1"/>
  <c r="D122" i="4"/>
  <c r="L122" i="4" s="1"/>
  <c r="O122" i="4" s="1"/>
  <c r="D130" i="4"/>
  <c r="L130" i="4" s="1"/>
  <c r="O130" i="4" s="1"/>
  <c r="D131" i="4"/>
  <c r="L131" i="4" s="1"/>
  <c r="O131" i="4" s="1"/>
  <c r="D129" i="4"/>
  <c r="L129" i="4" s="1"/>
  <c r="O129" i="4" s="1"/>
  <c r="D126" i="4"/>
  <c r="L126" i="4" s="1"/>
  <c r="O126" i="4" s="1"/>
  <c r="D105" i="4"/>
  <c r="L105" i="4" s="1"/>
  <c r="O105" i="4" s="1"/>
  <c r="D82" i="4"/>
  <c r="L82" i="4" s="1"/>
  <c r="O82" i="4" s="1"/>
  <c r="D90" i="4"/>
  <c r="L90" i="4" s="1"/>
  <c r="O90" i="4" s="1"/>
  <c r="D98" i="4"/>
  <c r="L98" i="4" s="1"/>
  <c r="O98" i="4" s="1"/>
  <c r="D88" i="4"/>
  <c r="L88" i="4" s="1"/>
  <c r="O88" i="4" s="1"/>
  <c r="D96" i="4"/>
  <c r="L96" i="4" s="1"/>
  <c r="O96" i="4" s="1"/>
  <c r="D78" i="4"/>
  <c r="L78" i="4" s="1"/>
  <c r="O78" i="4" s="1"/>
  <c r="D93" i="4"/>
  <c r="L93" i="4" s="1"/>
  <c r="O93" i="4" s="1"/>
  <c r="D101" i="4"/>
  <c r="L101" i="4" s="1"/>
  <c r="O101" i="4" s="1"/>
  <c r="D92" i="4"/>
  <c r="L92" i="4" s="1"/>
  <c r="O92" i="4" s="1"/>
  <c r="D97" i="4"/>
  <c r="L97" i="4" s="1"/>
  <c r="O97" i="4" s="1"/>
  <c r="D83" i="4"/>
  <c r="L83" i="4" s="1"/>
  <c r="O83" i="4" s="1"/>
  <c r="D91" i="4"/>
  <c r="L91" i="4" s="1"/>
  <c r="O91" i="4" s="1"/>
  <c r="D99" i="4"/>
  <c r="L99" i="4" s="1"/>
  <c r="O99" i="4" s="1"/>
  <c r="D103" i="4"/>
  <c r="L103" i="4" s="1"/>
  <c r="O103" i="4" s="1"/>
  <c r="D85" i="4"/>
  <c r="L85" i="4" s="1"/>
  <c r="O85" i="4" s="1"/>
  <c r="D77" i="4"/>
  <c r="L77" i="4" s="1"/>
  <c r="O77" i="4" s="1"/>
  <c r="D80" i="4"/>
  <c r="L80" i="4" s="1"/>
  <c r="O80" i="4" s="1"/>
  <c r="D86" i="4"/>
  <c r="L86" i="4" s="1"/>
  <c r="O86" i="4" s="1"/>
  <c r="D94" i="4"/>
  <c r="L94" i="4" s="1"/>
  <c r="O94" i="4" s="1"/>
  <c r="D102" i="4"/>
  <c r="L102" i="4" s="1"/>
  <c r="O102" i="4" s="1"/>
  <c r="D87" i="4"/>
  <c r="L87" i="4" s="1"/>
  <c r="O87" i="4" s="1"/>
  <c r="D84" i="4"/>
  <c r="L84" i="4" s="1"/>
  <c r="O84" i="4" s="1"/>
  <c r="D71" i="4"/>
  <c r="L71" i="4" s="1"/>
  <c r="O71" i="4" s="1"/>
  <c r="D70" i="4"/>
  <c r="L70" i="4" s="1"/>
  <c r="O70" i="4" s="1"/>
  <c r="D54" i="4"/>
  <c r="L54" i="4" s="1"/>
  <c r="O54" i="4" s="1"/>
  <c r="D58" i="4"/>
  <c r="L58" i="4" s="1"/>
  <c r="O58" i="4" s="1"/>
  <c r="D62" i="4"/>
  <c r="L62" i="4" s="1"/>
  <c r="O62" i="4" s="1"/>
  <c r="D89" i="4"/>
  <c r="L89" i="4" s="1"/>
  <c r="O89" i="4" s="1"/>
  <c r="D56" i="4"/>
  <c r="L56" i="4" s="1"/>
  <c r="O56" i="4" s="1"/>
  <c r="D60" i="4"/>
  <c r="L60" i="4" s="1"/>
  <c r="O60" i="4" s="1"/>
  <c r="D64" i="4"/>
  <c r="L64" i="4" s="1"/>
  <c r="O64" i="4" s="1"/>
  <c r="D68" i="4"/>
  <c r="L68" i="4" s="1"/>
  <c r="O68" i="4" s="1"/>
  <c r="D73" i="4"/>
  <c r="L73" i="4" s="1"/>
  <c r="O73" i="4" s="1"/>
  <c r="D66" i="4"/>
  <c r="L66" i="4" s="1"/>
  <c r="O66" i="4" s="1"/>
  <c r="D75" i="4"/>
  <c r="L75" i="4" s="1"/>
  <c r="O75" i="4" s="1"/>
  <c r="D39" i="4"/>
  <c r="L39" i="4" s="1"/>
  <c r="O39" i="4" s="1"/>
  <c r="D57" i="4"/>
  <c r="L57" i="4" s="1"/>
  <c r="O57" i="4" s="1"/>
  <c r="D61" i="4"/>
  <c r="L61" i="4" s="1"/>
  <c r="O61" i="4" s="1"/>
  <c r="D65" i="4"/>
  <c r="L65" i="4" s="1"/>
  <c r="O65" i="4" s="1"/>
  <c r="D69" i="4"/>
  <c r="L69" i="4" s="1"/>
  <c r="O69" i="4" s="1"/>
  <c r="D35" i="4"/>
  <c r="L35" i="4" s="1"/>
  <c r="O35" i="4" s="1"/>
  <c r="D76" i="4"/>
  <c r="L76" i="4" s="1"/>
  <c r="O76" i="4" s="1"/>
  <c r="D37" i="4"/>
  <c r="L37" i="4" s="1"/>
  <c r="O37" i="4" s="1"/>
  <c r="D81" i="4"/>
  <c r="L81" i="4" s="1"/>
  <c r="O81" i="4" s="1"/>
  <c r="D72" i="4"/>
  <c r="L72" i="4" s="1"/>
  <c r="O72" i="4" s="1"/>
  <c r="D74" i="4"/>
  <c r="L74" i="4" s="1"/>
  <c r="O74" i="4" s="1"/>
  <c r="D43" i="4"/>
  <c r="L43" i="4" s="1"/>
  <c r="O43" i="4" s="1"/>
  <c r="D36" i="4"/>
  <c r="L36" i="4" s="1"/>
  <c r="O36" i="4" s="1"/>
  <c r="D49" i="4"/>
  <c r="L49" i="4" s="1"/>
  <c r="O49" i="4" s="1"/>
  <c r="D40" i="4"/>
  <c r="L40" i="4" s="1"/>
  <c r="O40" i="4" s="1"/>
  <c r="D24" i="4"/>
  <c r="L24" i="4" s="1"/>
  <c r="O24" i="4" s="1"/>
  <c r="D26" i="4"/>
  <c r="L26" i="4" s="1"/>
  <c r="O26" i="4" s="1"/>
  <c r="D38" i="4"/>
  <c r="L38" i="4" s="1"/>
  <c r="O38" i="4" s="1"/>
  <c r="D44" i="4"/>
  <c r="L44" i="4" s="1"/>
  <c r="O44" i="4" s="1"/>
  <c r="D41" i="4"/>
  <c r="L41" i="4" s="1"/>
  <c r="O41" i="4" s="1"/>
  <c r="D23" i="4"/>
  <c r="L23" i="4" s="1"/>
  <c r="O23" i="4" s="1"/>
  <c r="D28" i="4"/>
  <c r="L28" i="4" s="1"/>
  <c r="O28" i="4" s="1"/>
  <c r="D50" i="4"/>
  <c r="L50" i="4" s="1"/>
  <c r="O50" i="4" s="1"/>
  <c r="D34" i="4"/>
  <c r="L34" i="4" s="1"/>
  <c r="O34" i="4" s="1"/>
  <c r="D45" i="4"/>
  <c r="L45" i="4" s="1"/>
  <c r="O45" i="4" s="1"/>
  <c r="D27" i="4"/>
  <c r="L27" i="4" s="1"/>
  <c r="O27" i="4" s="1"/>
  <c r="D47" i="4"/>
  <c r="L47" i="4" s="1"/>
  <c r="O47" i="4" s="1"/>
  <c r="D32" i="4"/>
  <c r="L32" i="4" s="1"/>
  <c r="O32" i="4" s="1"/>
  <c r="D19" i="4"/>
  <c r="L19" i="4" s="1"/>
  <c r="O19" i="4" s="1"/>
  <c r="D30" i="4"/>
  <c r="L30" i="4" s="1"/>
  <c r="O30" i="4" s="1"/>
  <c r="D42" i="4"/>
  <c r="L42" i="4" s="1"/>
  <c r="O42" i="4" s="1"/>
  <c r="D18" i="4"/>
  <c r="L18" i="4" s="1"/>
  <c r="O18" i="4" s="1"/>
  <c r="D46" i="4"/>
  <c r="L46" i="4" s="1"/>
  <c r="O46" i="4" s="1"/>
  <c r="D33" i="4"/>
  <c r="L33" i="4" s="1"/>
  <c r="O33" i="4" s="1"/>
  <c r="D22" i="4"/>
  <c r="L22" i="4" s="1"/>
  <c r="O22" i="4" s="1"/>
  <c r="D20" i="4"/>
  <c r="L20" i="4" s="1"/>
  <c r="O20" i="4" s="1"/>
  <c r="D29" i="4"/>
  <c r="L29" i="4" s="1"/>
  <c r="O29" i="4" s="1"/>
  <c r="D25" i="4"/>
  <c r="L25" i="4" s="1"/>
  <c r="O25" i="4" s="1"/>
  <c r="D21" i="4"/>
  <c r="L21" i="4" s="1"/>
  <c r="O21" i="4" s="1"/>
  <c r="D17" i="4"/>
  <c r="L17" i="4" s="1"/>
  <c r="O17" i="4" s="1"/>
  <c r="I97" i="18"/>
  <c r="I5" i="18"/>
  <c r="I107" i="18"/>
  <c r="K421" i="18"/>
  <c r="W421" i="18" s="1"/>
  <c r="D421" i="18" s="1"/>
  <c r="I421" i="18" s="1"/>
  <c r="I61" i="18"/>
  <c r="I70" i="18"/>
  <c r="I74" i="18"/>
  <c r="I82" i="18"/>
  <c r="I100" i="18"/>
  <c r="I73" i="18"/>
  <c r="I95" i="18"/>
  <c r="I124" i="18"/>
  <c r="I142" i="18"/>
  <c r="I162" i="18"/>
  <c r="K419" i="18"/>
  <c r="W419" i="18" s="1"/>
  <c r="D419" i="18" s="1"/>
  <c r="I419" i="18" s="1"/>
  <c r="K397" i="18"/>
  <c r="W397" i="18" s="1"/>
  <c r="D397" i="18" s="1"/>
  <c r="I397" i="18" s="1"/>
  <c r="I3" i="18"/>
  <c r="I8" i="18"/>
  <c r="I112" i="18"/>
  <c r="I113" i="18"/>
  <c r="K398" i="18"/>
  <c r="W398" i="18" s="1"/>
  <c r="D398" i="18" s="1"/>
  <c r="I398" i="18" s="1"/>
  <c r="K399" i="18"/>
  <c r="W399" i="18" s="1"/>
  <c r="D399" i="18" s="1"/>
  <c r="I399" i="18" s="1"/>
  <c r="I76" i="18"/>
  <c r="I85" i="18"/>
  <c r="I102" i="18"/>
  <c r="I110" i="18"/>
  <c r="I111" i="18"/>
  <c r="I145" i="18"/>
  <c r="I149" i="18"/>
  <c r="K405" i="18"/>
  <c r="W405" i="18" s="1"/>
  <c r="D405" i="18" s="1"/>
  <c r="I405" i="18" s="1"/>
  <c r="I54" i="18"/>
  <c r="I158" i="18"/>
  <c r="K402" i="18"/>
  <c r="W402" i="18" s="1"/>
  <c r="D402" i="18" s="1"/>
  <c r="I402" i="18" s="1"/>
  <c r="K400" i="18"/>
  <c r="W400" i="18" s="1"/>
  <c r="D400" i="18" s="1"/>
  <c r="I400" i="18" s="1"/>
  <c r="K409" i="18"/>
  <c r="W409" i="18" s="1"/>
  <c r="D409" i="18" s="1"/>
  <c r="I409" i="18" s="1"/>
  <c r="I51" i="18"/>
  <c r="I68" i="18"/>
  <c r="I105" i="18"/>
  <c r="I133" i="18"/>
  <c r="K408" i="18"/>
  <c r="W408" i="18" s="1"/>
  <c r="D408" i="18" s="1"/>
  <c r="I408" i="18" s="1"/>
  <c r="K423" i="18"/>
  <c r="W423" i="18" s="1"/>
  <c r="D423" i="18" s="1"/>
  <c r="I423" i="18" s="1"/>
  <c r="I128" i="18"/>
  <c r="I146" i="18"/>
  <c r="I53" i="18"/>
  <c r="I67" i="18"/>
  <c r="I118" i="18"/>
  <c r="I108" i="18"/>
  <c r="I69" i="18"/>
  <c r="I83" i="18"/>
  <c r="I119" i="18"/>
  <c r="I129" i="18"/>
  <c r="I134" i="18"/>
  <c r="I138" i="18"/>
  <c r="I141" i="18"/>
  <c r="I165" i="18"/>
  <c r="K410" i="18"/>
  <c r="W410" i="18" s="1"/>
  <c r="D410" i="18" s="1"/>
  <c r="I410" i="18" s="1"/>
  <c r="K418" i="18"/>
  <c r="W418" i="18" s="1"/>
  <c r="D418" i="18" s="1"/>
  <c r="I418" i="18" s="1"/>
  <c r="K412" i="18"/>
  <c r="W412" i="18" s="1"/>
  <c r="D412" i="18" s="1"/>
  <c r="I412" i="18" s="1"/>
  <c r="K413" i="18"/>
  <c r="W413" i="18" s="1"/>
  <c r="D413" i="18" s="1"/>
  <c r="I413" i="18" s="1"/>
  <c r="I57" i="18"/>
  <c r="I60" i="18"/>
  <c r="I62" i="18"/>
  <c r="I78" i="18"/>
  <c r="I96" i="18"/>
  <c r="I104" i="18"/>
  <c r="I87" i="18"/>
  <c r="I99" i="18"/>
  <c r="I116" i="18"/>
  <c r="I117" i="18"/>
  <c r="I132" i="18"/>
  <c r="I137" i="18"/>
  <c r="I136" i="18"/>
  <c r="I154" i="18"/>
  <c r="I150" i="18"/>
  <c r="I159" i="18"/>
  <c r="K414" i="18"/>
  <c r="W414" i="18" s="1"/>
  <c r="D414" i="18" s="1"/>
  <c r="I414" i="18" s="1"/>
  <c r="K404" i="18"/>
  <c r="W404" i="18" s="1"/>
  <c r="D404" i="18" s="1"/>
  <c r="I404" i="18" s="1"/>
  <c r="K420" i="18"/>
  <c r="W420" i="18" s="1"/>
  <c r="D420" i="18" s="1"/>
  <c r="I420" i="18" s="1"/>
  <c r="K424" i="18"/>
  <c r="W424" i="18" s="1"/>
  <c r="D424" i="18" s="1"/>
  <c r="I424" i="18" s="1"/>
  <c r="I52" i="18"/>
  <c r="I58" i="18"/>
  <c r="I66" i="18"/>
  <c r="I71" i="18"/>
  <c r="I80" i="18"/>
  <c r="I98" i="18"/>
  <c r="I109" i="18"/>
  <c r="I114" i="18"/>
  <c r="I115" i="18"/>
  <c r="I106" i="18"/>
  <c r="I72" i="18"/>
  <c r="I86" i="18"/>
  <c r="I131" i="18"/>
  <c r="I120" i="18"/>
  <c r="I121" i="18"/>
  <c r="I125" i="18"/>
  <c r="I156" i="18"/>
  <c r="I157" i="18"/>
  <c r="I153" i="18"/>
  <c r="I151" i="18"/>
  <c r="I161" i="18"/>
  <c r="I166" i="18"/>
  <c r="K390" i="18"/>
  <c r="W390" i="18" s="1"/>
  <c r="D390" i="18" s="1"/>
  <c r="I390" i="18" s="1"/>
  <c r="K396" i="18"/>
  <c r="W396" i="18" s="1"/>
  <c r="D396" i="18" s="1"/>
  <c r="I396" i="18" s="1"/>
  <c r="K416" i="18"/>
  <c r="W416" i="18" s="1"/>
  <c r="D416" i="18" s="1"/>
  <c r="I416" i="18" s="1"/>
  <c r="K406" i="18"/>
  <c r="W406" i="18" s="1"/>
  <c r="D406" i="18" s="1"/>
  <c r="I406" i="18" s="1"/>
  <c r="K422" i="18"/>
  <c r="W422" i="18" s="1"/>
  <c r="D422" i="18" s="1"/>
  <c r="I422" i="18" s="1"/>
  <c r="K401" i="18"/>
  <c r="W401" i="18" s="1"/>
  <c r="D401" i="18" s="1"/>
  <c r="I401" i="18" s="1"/>
  <c r="K417" i="18"/>
  <c r="W417" i="18" s="1"/>
  <c r="D417" i="18" s="1"/>
  <c r="I417" i="18" s="1"/>
  <c r="K411" i="18"/>
  <c r="W411" i="18" s="1"/>
  <c r="D411" i="18" s="1"/>
  <c r="I411" i="18" s="1"/>
  <c r="K407" i="18"/>
  <c r="W407" i="18" s="1"/>
  <c r="D407" i="18" s="1"/>
  <c r="I407" i="18" s="1"/>
  <c r="K403" i="18"/>
  <c r="W403" i="18" s="1"/>
  <c r="D403" i="18" s="1"/>
  <c r="I403" i="18" s="1"/>
  <c r="K415" i="18"/>
  <c r="W415" i="18" s="1"/>
  <c r="D415" i="18" s="1"/>
  <c r="I415" i="18" s="1"/>
  <c r="T395" i="18"/>
  <c r="X395" i="18" s="1"/>
  <c r="E395" i="18" s="1"/>
  <c r="K374" i="18"/>
  <c r="W374" i="18" s="1"/>
  <c r="D374" i="18" s="1"/>
  <c r="I374" i="18" s="1"/>
  <c r="K382" i="18"/>
  <c r="W382" i="18" s="1"/>
  <c r="D382" i="18" s="1"/>
  <c r="I382" i="18" s="1"/>
  <c r="K395" i="18"/>
  <c r="W395" i="18" s="1"/>
  <c r="D395" i="18" s="1"/>
  <c r="K380" i="18"/>
  <c r="W380" i="18" s="1"/>
  <c r="D380" i="18" s="1"/>
  <c r="I380" i="18" s="1"/>
  <c r="K365" i="18"/>
  <c r="W365" i="18" s="1"/>
  <c r="D365" i="18" s="1"/>
  <c r="I365" i="18" s="1"/>
  <c r="K367" i="18"/>
  <c r="W367" i="18" s="1"/>
  <c r="D367" i="18" s="1"/>
  <c r="I367" i="18" s="1"/>
  <c r="K383" i="18"/>
  <c r="W383" i="18" s="1"/>
  <c r="D383" i="18" s="1"/>
  <c r="I383" i="18" s="1"/>
  <c r="K388" i="18"/>
  <c r="W388" i="18" s="1"/>
  <c r="D388" i="18" s="1"/>
  <c r="I388" i="18" s="1"/>
  <c r="K369" i="18"/>
  <c r="W369" i="18" s="1"/>
  <c r="D369" i="18" s="1"/>
  <c r="I369" i="18" s="1"/>
  <c r="K377" i="18"/>
  <c r="W377" i="18" s="1"/>
  <c r="D377" i="18" s="1"/>
  <c r="I377" i="18" s="1"/>
  <c r="K393" i="18"/>
  <c r="W393" i="18" s="1"/>
  <c r="D393" i="18" s="1"/>
  <c r="I393" i="18" s="1"/>
  <c r="K368" i="18"/>
  <c r="W368" i="18" s="1"/>
  <c r="D368" i="18" s="1"/>
  <c r="I368" i="18" s="1"/>
  <c r="K371" i="18"/>
  <c r="W371" i="18" s="1"/>
  <c r="D371" i="18" s="1"/>
  <c r="I371" i="18" s="1"/>
  <c r="K384" i="18"/>
  <c r="W384" i="18" s="1"/>
  <c r="D384" i="18" s="1"/>
  <c r="I384" i="18" s="1"/>
  <c r="K389" i="18"/>
  <c r="W389" i="18" s="1"/>
  <c r="D389" i="18" s="1"/>
  <c r="I389" i="18" s="1"/>
  <c r="K375" i="18"/>
  <c r="W375" i="18" s="1"/>
  <c r="D375" i="18" s="1"/>
  <c r="I375" i="18" s="1"/>
  <c r="K391" i="18"/>
  <c r="W391" i="18" s="1"/>
  <c r="D391" i="18" s="1"/>
  <c r="I391" i="18" s="1"/>
  <c r="K385" i="18"/>
  <c r="W385" i="18" s="1"/>
  <c r="D385" i="18" s="1"/>
  <c r="I385" i="18" s="1"/>
  <c r="K378" i="18"/>
  <c r="W378" i="18" s="1"/>
  <c r="D378" i="18" s="1"/>
  <c r="I378" i="18" s="1"/>
  <c r="K394" i="18"/>
  <c r="W394" i="18" s="1"/>
  <c r="D394" i="18" s="1"/>
  <c r="I394" i="18" s="1"/>
  <c r="K379" i="18"/>
  <c r="W379" i="18" s="1"/>
  <c r="D379" i="18" s="1"/>
  <c r="I379" i="18" s="1"/>
  <c r="K387" i="18"/>
  <c r="W387" i="18" s="1"/>
  <c r="D387" i="18" s="1"/>
  <c r="I387" i="18" s="1"/>
  <c r="K376" i="18"/>
  <c r="W376" i="18" s="1"/>
  <c r="D376" i="18" s="1"/>
  <c r="I376" i="18" s="1"/>
  <c r="K392" i="18"/>
  <c r="W392" i="18" s="1"/>
  <c r="D392" i="18" s="1"/>
  <c r="I392" i="18" s="1"/>
  <c r="T338" i="18"/>
  <c r="X338" i="18" s="1"/>
  <c r="E338" i="18" s="1"/>
  <c r="I338" i="18" s="1"/>
  <c r="T362" i="18"/>
  <c r="X362" i="18" s="1"/>
  <c r="E362" i="18" s="1"/>
  <c r="I362" i="18" s="1"/>
  <c r="K373" i="18"/>
  <c r="W373" i="18" s="1"/>
  <c r="D373" i="18" s="1"/>
  <c r="I373" i="18" s="1"/>
  <c r="K381" i="18"/>
  <c r="W381" i="18" s="1"/>
  <c r="D381" i="18" s="1"/>
  <c r="I381" i="18" s="1"/>
  <c r="K372" i="18"/>
  <c r="W372" i="18" s="1"/>
  <c r="D372" i="18" s="1"/>
  <c r="I372" i="18" s="1"/>
  <c r="K386" i="18"/>
  <c r="W386" i="18" s="1"/>
  <c r="D386" i="18" s="1"/>
  <c r="I386" i="18" s="1"/>
  <c r="K364" i="18"/>
  <c r="T353" i="18"/>
  <c r="X353" i="18" s="1"/>
  <c r="E353" i="18" s="1"/>
  <c r="I353" i="18" s="1"/>
  <c r="T363" i="18"/>
  <c r="X363" i="18" s="1"/>
  <c r="E363" i="18" s="1"/>
  <c r="I363" i="18" s="1"/>
  <c r="T341" i="18"/>
  <c r="X341" i="18" s="1"/>
  <c r="E341" i="18" s="1"/>
  <c r="I341" i="18" s="1"/>
  <c r="T355" i="18"/>
  <c r="X355" i="18" s="1"/>
  <c r="E355" i="18" s="1"/>
  <c r="I355" i="18" s="1"/>
  <c r="T337" i="18"/>
  <c r="X337" i="18" s="1"/>
  <c r="E337" i="18" s="1"/>
  <c r="I337" i="18" s="1"/>
  <c r="T345" i="18"/>
  <c r="X345" i="18" s="1"/>
  <c r="E345" i="18" s="1"/>
  <c r="I345" i="18" s="1"/>
  <c r="T359" i="18"/>
  <c r="X359" i="18" s="1"/>
  <c r="E359" i="18" s="1"/>
  <c r="I359" i="18" s="1"/>
  <c r="T354" i="18"/>
  <c r="X354" i="18" s="1"/>
  <c r="E354" i="18" s="1"/>
  <c r="I354" i="18" s="1"/>
  <c r="T361" i="18"/>
  <c r="X361" i="18" s="1"/>
  <c r="E361" i="18" s="1"/>
  <c r="I361" i="18" s="1"/>
  <c r="T347" i="18"/>
  <c r="X347" i="18" s="1"/>
  <c r="E347" i="18" s="1"/>
  <c r="I347" i="18" s="1"/>
  <c r="T356" i="18"/>
  <c r="X356" i="18" s="1"/>
  <c r="E356" i="18" s="1"/>
  <c r="I356" i="18" s="1"/>
  <c r="T340" i="18"/>
  <c r="X340" i="18" s="1"/>
  <c r="E340" i="18" s="1"/>
  <c r="I340" i="18" s="1"/>
  <c r="T358" i="18"/>
  <c r="X358" i="18" s="1"/>
  <c r="E358" i="18" s="1"/>
  <c r="I358" i="18" s="1"/>
  <c r="T349" i="18"/>
  <c r="X349" i="18" s="1"/>
  <c r="E349" i="18" s="1"/>
  <c r="I349" i="18" s="1"/>
  <c r="T360" i="18"/>
  <c r="X360" i="18" s="1"/>
  <c r="E360" i="18" s="1"/>
  <c r="I360" i="18" s="1"/>
  <c r="T339" i="18"/>
  <c r="X339" i="18" s="1"/>
  <c r="E339" i="18" s="1"/>
  <c r="I339" i="18" s="1"/>
  <c r="T346" i="18"/>
  <c r="X346" i="18" s="1"/>
  <c r="E346" i="18" s="1"/>
  <c r="I346" i="18" s="1"/>
  <c r="T342" i="18"/>
  <c r="X342" i="18" s="1"/>
  <c r="E342" i="18" s="1"/>
  <c r="I342" i="18" s="1"/>
  <c r="T343" i="18"/>
  <c r="X343" i="18" s="1"/>
  <c r="E343" i="18" s="1"/>
  <c r="I343" i="18" s="1"/>
  <c r="T350" i="18"/>
  <c r="X350" i="18" s="1"/>
  <c r="E350" i="18" s="1"/>
  <c r="I350" i="18" s="1"/>
  <c r="T351" i="18"/>
  <c r="X351" i="18" s="1"/>
  <c r="E351" i="18" s="1"/>
  <c r="I351" i="18" s="1"/>
  <c r="T348" i="18"/>
  <c r="X348" i="18" s="1"/>
  <c r="E348" i="18" s="1"/>
  <c r="I348" i="18" s="1"/>
  <c r="T344" i="18"/>
  <c r="X344" i="18" s="1"/>
  <c r="E344" i="18" s="1"/>
  <c r="I344" i="18" s="1"/>
  <c r="T352" i="18"/>
  <c r="X352" i="18" s="1"/>
  <c r="E352" i="18" s="1"/>
  <c r="I352" i="18" s="1"/>
  <c r="T336" i="18"/>
  <c r="X336" i="18" s="1"/>
  <c r="E336" i="18" s="1"/>
  <c r="I336" i="18" s="1"/>
  <c r="T321" i="18"/>
  <c r="X321" i="18" s="1"/>
  <c r="E321" i="18" s="1"/>
  <c r="I321" i="18" s="1"/>
  <c r="T335" i="18"/>
  <c r="X335" i="18" s="1"/>
  <c r="E335" i="18" s="1"/>
  <c r="I335" i="18" s="1"/>
  <c r="T328" i="18"/>
  <c r="X328" i="18" s="1"/>
  <c r="E328" i="18" s="1"/>
  <c r="I328" i="18" s="1"/>
  <c r="K334" i="18"/>
  <c r="W334" i="18" s="1"/>
  <c r="D334" i="18" s="1"/>
  <c r="T317" i="18"/>
  <c r="X317" i="18" s="1"/>
  <c r="E317" i="18" s="1"/>
  <c r="I317" i="18" s="1"/>
  <c r="T329" i="18"/>
  <c r="X329" i="18" s="1"/>
  <c r="E329" i="18" s="1"/>
  <c r="I329" i="18" s="1"/>
  <c r="T315" i="18"/>
  <c r="X315" i="18" s="1"/>
  <c r="E315" i="18" s="1"/>
  <c r="I315" i="18" s="1"/>
  <c r="T318" i="18"/>
  <c r="X318" i="18" s="1"/>
  <c r="E318" i="18" s="1"/>
  <c r="I318" i="18" s="1"/>
  <c r="T319" i="18"/>
  <c r="X319" i="18" s="1"/>
  <c r="E319" i="18" s="1"/>
  <c r="I319" i="18" s="1"/>
  <c r="T334" i="18"/>
  <c r="X334" i="18" s="1"/>
  <c r="E334" i="18" s="1"/>
  <c r="T322" i="18"/>
  <c r="X322" i="18" s="1"/>
  <c r="E322" i="18" s="1"/>
  <c r="I322" i="18" s="1"/>
  <c r="T330" i="18"/>
  <c r="X330" i="18" s="1"/>
  <c r="E330" i="18" s="1"/>
  <c r="I330" i="18" s="1"/>
  <c r="T316" i="18"/>
  <c r="X316" i="18" s="1"/>
  <c r="E316" i="18" s="1"/>
  <c r="I316" i="18" s="1"/>
  <c r="T326" i="18"/>
  <c r="X326" i="18" s="1"/>
  <c r="E326" i="18" s="1"/>
  <c r="I326" i="18" s="1"/>
  <c r="T306" i="18"/>
  <c r="X306" i="18" s="1"/>
  <c r="E306" i="18" s="1"/>
  <c r="I306" i="18" s="1"/>
  <c r="T324" i="18"/>
  <c r="X324" i="18" s="1"/>
  <c r="E324" i="18" s="1"/>
  <c r="I324" i="18" s="1"/>
  <c r="T320" i="18"/>
  <c r="X320" i="18" s="1"/>
  <c r="E320" i="18" s="1"/>
  <c r="I320" i="18" s="1"/>
  <c r="T310" i="18"/>
  <c r="X310" i="18" s="1"/>
  <c r="E310" i="18" s="1"/>
  <c r="I310" i="18" s="1"/>
  <c r="T332" i="18"/>
  <c r="X332" i="18" s="1"/>
  <c r="E332" i="18" s="1"/>
  <c r="I332" i="18" s="1"/>
  <c r="T333" i="18"/>
  <c r="X333" i="18" s="1"/>
  <c r="E333" i="18" s="1"/>
  <c r="I333" i="18" s="1"/>
  <c r="T305" i="18"/>
  <c r="X305" i="18" s="1"/>
  <c r="E305" i="18" s="1"/>
  <c r="I305" i="18" s="1"/>
  <c r="T312" i="18"/>
  <c r="X312" i="18" s="1"/>
  <c r="E312" i="18" s="1"/>
  <c r="I312" i="18" s="1"/>
  <c r="T331" i="18"/>
  <c r="X331" i="18" s="1"/>
  <c r="E331" i="18" s="1"/>
  <c r="I331" i="18" s="1"/>
  <c r="T314" i="18"/>
  <c r="X314" i="18" s="1"/>
  <c r="E314" i="18" s="1"/>
  <c r="I314" i="18" s="1"/>
  <c r="T313" i="18"/>
  <c r="X313" i="18" s="1"/>
  <c r="E313" i="18" s="1"/>
  <c r="I313" i="18" s="1"/>
  <c r="T307" i="18"/>
  <c r="X307" i="18" s="1"/>
  <c r="E307" i="18" s="1"/>
  <c r="I307" i="18" s="1"/>
  <c r="T323" i="18"/>
  <c r="X323" i="18" s="1"/>
  <c r="E323" i="18" s="1"/>
  <c r="I323" i="18" s="1"/>
  <c r="T308" i="18"/>
  <c r="X308" i="18" s="1"/>
  <c r="E308" i="18" s="1"/>
  <c r="I308" i="18" s="1"/>
  <c r="T325" i="18"/>
  <c r="X325" i="18" s="1"/>
  <c r="E325" i="18" s="1"/>
  <c r="I325" i="18" s="1"/>
  <c r="T327" i="18"/>
  <c r="X327" i="18" s="1"/>
  <c r="E327" i="18" s="1"/>
  <c r="I327" i="18" s="1"/>
  <c r="K264" i="18"/>
  <c r="T309" i="18"/>
  <c r="X309" i="18" s="1"/>
  <c r="E309" i="18" s="1"/>
  <c r="I309" i="18" s="1"/>
  <c r="T311" i="18"/>
  <c r="X311" i="18" s="1"/>
  <c r="E311" i="18" s="1"/>
  <c r="I311" i="18" s="1"/>
  <c r="T304" i="18"/>
  <c r="AH283" i="18"/>
  <c r="AD266" i="18"/>
  <c r="AR266" i="18" s="1"/>
  <c r="AB269" i="18"/>
  <c r="AQ269" i="18" s="1"/>
  <c r="AD287" i="18"/>
  <c r="AR287" i="18" s="1"/>
  <c r="P287" i="18" s="1"/>
  <c r="AG268" i="18"/>
  <c r="AD285" i="18"/>
  <c r="AR285" i="18" s="1"/>
  <c r="P285" i="18" s="1"/>
  <c r="AG303" i="18"/>
  <c r="AD288" i="18"/>
  <c r="AR288" i="18" s="1"/>
  <c r="P288" i="18" s="1"/>
  <c r="W288" i="18" s="1"/>
  <c r="D288" i="18" s="1"/>
  <c r="AD284" i="18"/>
  <c r="AR284" i="18" s="1"/>
  <c r="P284" i="18" s="1"/>
  <c r="W284" i="18" s="1"/>
  <c r="D284" i="18" s="1"/>
  <c r="AD280" i="18"/>
  <c r="AR280" i="18" s="1"/>
  <c r="P280" i="18" s="1"/>
  <c r="W280" i="18" s="1"/>
  <c r="D280" i="18" s="1"/>
  <c r="AI283" i="18"/>
  <c r="AF264" i="18"/>
  <c r="AD263" i="18"/>
  <c r="AR263" i="18" s="1"/>
  <c r="AD289" i="18"/>
  <c r="AR289" i="18" s="1"/>
  <c r="P289" i="18" s="1"/>
  <c r="AD262" i="18"/>
  <c r="AI287" i="18"/>
  <c r="AH287" i="18"/>
  <c r="AF268" i="18"/>
  <c r="AH285" i="18"/>
  <c r="AB268" i="18"/>
  <c r="AQ268" i="18" s="1"/>
  <c r="K272" i="18"/>
  <c r="K268" i="18"/>
  <c r="K271" i="18"/>
  <c r="AF303" i="18"/>
  <c r="K275" i="18"/>
  <c r="AI285" i="18"/>
  <c r="AD283" i="18"/>
  <c r="AR283" i="18" s="1"/>
  <c r="P283" i="18" s="1"/>
  <c r="AG264" i="18"/>
  <c r="AI289" i="18"/>
  <c r="AB264" i="18"/>
  <c r="AQ264" i="18" s="1"/>
  <c r="AH289" i="18"/>
  <c r="K303" i="18"/>
  <c r="AB303" i="18"/>
  <c r="AQ303" i="18" s="1"/>
  <c r="K290" i="18"/>
  <c r="K299" i="18"/>
  <c r="K295" i="18"/>
  <c r="Z302" i="18"/>
  <c r="AP302" i="18" s="1"/>
  <c r="Z298" i="18"/>
  <c r="AP298" i="18" s="1"/>
  <c r="Z292" i="18"/>
  <c r="AP292" i="18" s="1"/>
  <c r="AH286" i="18"/>
  <c r="AI286" i="18"/>
  <c r="K294" i="18"/>
  <c r="AI279" i="18"/>
  <c r="AH279" i="18"/>
  <c r="AI276" i="18"/>
  <c r="AH276" i="18"/>
  <c r="AG272" i="18"/>
  <c r="AF272" i="18"/>
  <c r="K282" i="18"/>
  <c r="K279" i="18"/>
  <c r="AG275" i="18"/>
  <c r="AF275" i="18"/>
  <c r="AB275" i="18"/>
  <c r="AQ275" i="18" s="1"/>
  <c r="AG271" i="18"/>
  <c r="AF271" i="18"/>
  <c r="AB271" i="18"/>
  <c r="AQ271" i="18" s="1"/>
  <c r="AG273" i="18"/>
  <c r="AF273" i="18"/>
  <c r="Z290" i="18"/>
  <c r="AP290" i="18" s="1"/>
  <c r="Z299" i="18"/>
  <c r="AP299" i="18" s="1"/>
  <c r="Z295" i="18"/>
  <c r="AP295" i="18" s="1"/>
  <c r="AD286" i="18"/>
  <c r="AR286" i="18" s="1"/>
  <c r="P286" i="18" s="1"/>
  <c r="W286" i="18" s="1"/>
  <c r="D286" i="18" s="1"/>
  <c r="K300" i="18"/>
  <c r="K296" i="18"/>
  <c r="K289" i="18"/>
  <c r="K285" i="18"/>
  <c r="Z294" i="18"/>
  <c r="AP294" i="18" s="1"/>
  <c r="AD279" i="18"/>
  <c r="AR279" i="18" s="1"/>
  <c r="P279" i="18" s="1"/>
  <c r="AG274" i="18"/>
  <c r="AF274" i="18"/>
  <c r="AB274" i="18"/>
  <c r="AQ274" i="18" s="1"/>
  <c r="AG270" i="18"/>
  <c r="AF270" i="18"/>
  <c r="AB270" i="18"/>
  <c r="AQ270" i="18" s="1"/>
  <c r="AI280" i="18"/>
  <c r="AH280" i="18"/>
  <c r="AD276" i="18"/>
  <c r="AR276" i="18" s="1"/>
  <c r="P276" i="18" s="1"/>
  <c r="W276" i="18" s="1"/>
  <c r="D276" i="18" s="1"/>
  <c r="AI263" i="18"/>
  <c r="AH263" i="18"/>
  <c r="AG282" i="18"/>
  <c r="AF282" i="18"/>
  <c r="AF278" i="18"/>
  <c r="AG278" i="18"/>
  <c r="AB278" i="18"/>
  <c r="AQ278" i="18" s="1"/>
  <c r="K291" i="18"/>
  <c r="K301" i="18"/>
  <c r="K297" i="18"/>
  <c r="K293" i="18"/>
  <c r="Z300" i="18"/>
  <c r="AP300" i="18" s="1"/>
  <c r="Z296" i="18"/>
  <c r="AP296" i="18" s="1"/>
  <c r="AH288" i="18"/>
  <c r="AI288" i="18"/>
  <c r="AH284" i="18"/>
  <c r="AI284" i="18"/>
  <c r="AI281" i="18"/>
  <c r="AH281" i="18"/>
  <c r="AI277" i="18"/>
  <c r="AH277" i="18"/>
  <c r="AB273" i="18"/>
  <c r="AQ273" i="18" s="1"/>
  <c r="K277" i="18"/>
  <c r="AB282" i="18"/>
  <c r="AQ282" i="18" s="1"/>
  <c r="AG269" i="18"/>
  <c r="AF269" i="18"/>
  <c r="Z291" i="18"/>
  <c r="AP291" i="18" s="1"/>
  <c r="Z301" i="18"/>
  <c r="AP301" i="18" s="1"/>
  <c r="Z297" i="18"/>
  <c r="AP297" i="18" s="1"/>
  <c r="Z293" i="18"/>
  <c r="AP293" i="18" s="1"/>
  <c r="K302" i="18"/>
  <c r="K298" i="18"/>
  <c r="K292" i="18"/>
  <c r="K287" i="18"/>
  <c r="K283" i="18"/>
  <c r="AD281" i="18"/>
  <c r="AR281" i="18" s="1"/>
  <c r="P281" i="18" s="1"/>
  <c r="W281" i="18" s="1"/>
  <c r="D281" i="18" s="1"/>
  <c r="AD277" i="18"/>
  <c r="AR277" i="18" s="1"/>
  <c r="P277" i="18" s="1"/>
  <c r="AG267" i="18"/>
  <c r="AF267" i="18"/>
  <c r="AB267" i="18"/>
  <c r="AQ267" i="18" s="1"/>
  <c r="AI266" i="18"/>
  <c r="AH266" i="18"/>
  <c r="AI262" i="18"/>
  <c r="AH262" i="18"/>
  <c r="AG265" i="18"/>
  <c r="AF265" i="18"/>
  <c r="AB265" i="18"/>
  <c r="AQ265" i="18" s="1"/>
  <c r="AB272" i="18"/>
  <c r="AQ272" i="18" s="1"/>
  <c r="AD255" i="18"/>
  <c r="AK255" i="18" s="1"/>
  <c r="AK259" i="18"/>
  <c r="AJ259" i="18"/>
  <c r="AH253" i="18"/>
  <c r="AI253" i="18"/>
  <c r="AH258" i="18"/>
  <c r="AI258" i="18"/>
  <c r="AG250" i="18"/>
  <c r="AF250" i="18"/>
  <c r="AH249" i="18"/>
  <c r="AI249" i="18"/>
  <c r="AG261" i="18"/>
  <c r="AF261" i="18"/>
  <c r="AG255" i="18"/>
  <c r="AF255" i="18"/>
  <c r="AB250" i="18"/>
  <c r="AD250" i="18" s="1"/>
  <c r="AG260" i="18"/>
  <c r="AF260" i="18"/>
  <c r="AG252" i="18"/>
  <c r="AF252" i="18"/>
  <c r="AH256" i="18"/>
  <c r="AI256" i="18"/>
  <c r="AH261" i="18"/>
  <c r="AI261" i="18"/>
  <c r="AG248" i="18"/>
  <c r="AF248" i="18"/>
  <c r="AG257" i="18"/>
  <c r="AF257" i="18"/>
  <c r="AH255" i="18"/>
  <c r="AI255" i="18"/>
  <c r="AG251" i="18"/>
  <c r="AF251" i="18"/>
  <c r="AD249" i="18"/>
  <c r="AB260" i="18"/>
  <c r="AD256" i="18"/>
  <c r="AG254" i="18"/>
  <c r="AF254" i="18"/>
  <c r="AB252" i="18"/>
  <c r="AH259" i="18"/>
  <c r="AI259" i="18"/>
  <c r="AG253" i="18"/>
  <c r="AF253" i="18"/>
  <c r="AG258" i="18"/>
  <c r="AF258" i="18"/>
  <c r="AB248" i="18"/>
  <c r="AG259" i="18"/>
  <c r="AF259" i="18"/>
  <c r="AB257" i="18"/>
  <c r="AD257" i="18" s="1"/>
  <c r="AD253" i="18"/>
  <c r="AB251" i="18"/>
  <c r="AD258" i="18"/>
  <c r="AG256" i="18"/>
  <c r="AF256" i="18"/>
  <c r="AB254" i="18"/>
  <c r="AG249" i="18"/>
  <c r="AF249" i="18"/>
  <c r="AD261" i="18"/>
  <c r="AD237" i="18"/>
  <c r="AK237" i="18" s="1"/>
  <c r="AD245" i="18"/>
  <c r="AJ245" i="18" s="1"/>
  <c r="AD236" i="18"/>
  <c r="AJ236" i="18" s="1"/>
  <c r="AD246" i="18"/>
  <c r="AK246" i="18" s="1"/>
  <c r="AK235" i="18"/>
  <c r="AJ235" i="18"/>
  <c r="AG247" i="18"/>
  <c r="AF247" i="18"/>
  <c r="AG239" i="18"/>
  <c r="AF239" i="18"/>
  <c r="AH234" i="18"/>
  <c r="AI234" i="18"/>
  <c r="AH245" i="18"/>
  <c r="AI245" i="18"/>
  <c r="AH237" i="18"/>
  <c r="AI237" i="18"/>
  <c r="AH246" i="18"/>
  <c r="AI246" i="18"/>
  <c r="AG240" i="18"/>
  <c r="AF240" i="18"/>
  <c r="AG238" i="18"/>
  <c r="AF238" i="18"/>
  <c r="AH236" i="18"/>
  <c r="AI236" i="18"/>
  <c r="AH243" i="18"/>
  <c r="AI243" i="18"/>
  <c r="AH242" i="18"/>
  <c r="AI242" i="18"/>
  <c r="AB247" i="18"/>
  <c r="AG243" i="18"/>
  <c r="AF243" i="18"/>
  <c r="AG241" i="18"/>
  <c r="AF241" i="18"/>
  <c r="AB239" i="18"/>
  <c r="AD239" i="18" s="1"/>
  <c r="AG244" i="18"/>
  <c r="AF244" i="18"/>
  <c r="AD242" i="18"/>
  <c r="AB238" i="18"/>
  <c r="AD234" i="18"/>
  <c r="AH235" i="18"/>
  <c r="AI235" i="18"/>
  <c r="AG245" i="18"/>
  <c r="AF245" i="18"/>
  <c r="AD243" i="18"/>
  <c r="AB241" i="18"/>
  <c r="AG237" i="18"/>
  <c r="AF237" i="18"/>
  <c r="AG235" i="18"/>
  <c r="AF235" i="18"/>
  <c r="AB244" i="18"/>
  <c r="AG246" i="18"/>
  <c r="AF246" i="18"/>
  <c r="AG242" i="18"/>
  <c r="AF242" i="18"/>
  <c r="AB240" i="18"/>
  <c r="AG236" i="18"/>
  <c r="AF236" i="18"/>
  <c r="AG234" i="18"/>
  <c r="AF234" i="18"/>
  <c r="T231" i="18"/>
  <c r="X231" i="18" s="1"/>
  <c r="E231" i="18" s="1"/>
  <c r="AI230" i="18"/>
  <c r="AH230" i="18"/>
  <c r="T223" i="18"/>
  <c r="X223" i="18" s="1"/>
  <c r="E223" i="18" s="1"/>
  <c r="T227" i="18"/>
  <c r="X227" i="18" s="1"/>
  <c r="E227" i="18" s="1"/>
  <c r="AG220" i="18"/>
  <c r="AF220" i="18"/>
  <c r="AF222" i="18"/>
  <c r="AH226" i="18"/>
  <c r="AD226" i="18"/>
  <c r="AJ226" i="18" s="1"/>
  <c r="AB222" i="18"/>
  <c r="AK225" i="18"/>
  <c r="AJ225" i="18"/>
  <c r="Z227" i="18"/>
  <c r="AB227" i="18" s="1"/>
  <c r="AH229" i="18"/>
  <c r="AI229" i="18"/>
  <c r="AD229" i="18"/>
  <c r="Z223" i="18"/>
  <c r="AB223" i="18" s="1"/>
  <c r="Z224" i="18"/>
  <c r="AB224" i="18" s="1"/>
  <c r="Z231" i="18"/>
  <c r="AB231" i="18" s="1"/>
  <c r="Z232" i="18"/>
  <c r="AJ230" i="18"/>
  <c r="AK230" i="18"/>
  <c r="AK233" i="18"/>
  <c r="AJ233" i="18"/>
  <c r="AH225" i="18"/>
  <c r="AI225" i="18"/>
  <c r="Z228" i="18"/>
  <c r="AB228" i="18" s="1"/>
  <c r="AH221" i="18"/>
  <c r="AI221" i="18"/>
  <c r="AH233" i="18"/>
  <c r="AI233" i="18"/>
  <c r="AD221" i="18"/>
  <c r="AH220" i="18"/>
  <c r="AD220" i="18"/>
  <c r="T75" i="18"/>
  <c r="X75" i="18" s="1"/>
  <c r="E75" i="18" s="1"/>
  <c r="I75" i="18" s="1"/>
  <c r="X517" i="23"/>
  <c r="D517" i="23" s="1"/>
  <c r="D489" i="23"/>
  <c r="X534" i="23"/>
  <c r="D534" i="23" s="1"/>
  <c r="W168" i="18"/>
  <c r="D168" i="18" s="1"/>
  <c r="I168" i="18" s="1"/>
  <c r="W164" i="18"/>
  <c r="D164" i="18" s="1"/>
  <c r="I164" i="18" s="1"/>
  <c r="W155" i="18"/>
  <c r="D155" i="18" s="1"/>
  <c r="I155" i="18" s="1"/>
  <c r="W160" i="18"/>
  <c r="D160" i="18" s="1"/>
  <c r="I160" i="18" s="1"/>
  <c r="W123" i="18"/>
  <c r="D123" i="18" s="1"/>
  <c r="I123" i="18" s="1"/>
  <c r="W140" i="18"/>
  <c r="D140" i="18" s="1"/>
  <c r="I140" i="18" s="1"/>
  <c r="W122" i="18"/>
  <c r="D122" i="18" s="1"/>
  <c r="I122" i="18" s="1"/>
  <c r="W135" i="18"/>
  <c r="D135" i="18" s="1"/>
  <c r="I135" i="18" s="1"/>
  <c r="X513" i="23"/>
  <c r="D513" i="23" s="1"/>
  <c r="X502" i="23"/>
  <c r="D502" i="23" s="1"/>
  <c r="D472" i="23"/>
  <c r="K55" i="18"/>
  <c r="W55" i="18" s="1"/>
  <c r="D55" i="18" s="1"/>
  <c r="I55" i="18" s="1"/>
  <c r="K59" i="18"/>
  <c r="W59" i="18" s="1"/>
  <c r="D59" i="18" s="1"/>
  <c r="I59" i="18" s="1"/>
  <c r="K13" i="18"/>
  <c r="W13" i="18" s="1"/>
  <c r="D13" i="18" s="1"/>
  <c r="I13" i="18" s="1"/>
  <c r="K2" i="18"/>
  <c r="K9" i="18"/>
  <c r="W9" i="18" s="1"/>
  <c r="D9" i="18" s="1"/>
  <c r="I9" i="18" s="1"/>
  <c r="K15" i="18"/>
  <c r="W15" i="18" s="1"/>
  <c r="D15" i="18" s="1"/>
  <c r="I15" i="18" s="1"/>
  <c r="D473" i="23"/>
  <c r="AE1083" i="2"/>
  <c r="X1083" i="2"/>
  <c r="AE1075" i="2"/>
  <c r="X1075" i="2"/>
  <c r="AE1035" i="2"/>
  <c r="X1035" i="2"/>
  <c r="AE1027" i="2"/>
  <c r="X1027" i="2"/>
  <c r="AE1097" i="2"/>
  <c r="X1097" i="2"/>
  <c r="AE1089" i="2"/>
  <c r="X1089" i="2"/>
  <c r="AE1041" i="2"/>
  <c r="X1041" i="2"/>
  <c r="AE1033" i="2"/>
  <c r="X1033" i="2"/>
  <c r="AE1103" i="2"/>
  <c r="X1103" i="2"/>
  <c r="AE1095" i="2"/>
  <c r="X1095" i="2"/>
  <c r="AE1105" i="2"/>
  <c r="X1105" i="2"/>
  <c r="AE1039" i="2"/>
  <c r="X1039" i="2"/>
  <c r="AE1031" i="2"/>
  <c r="X1031" i="2"/>
  <c r="AE1101" i="2"/>
  <c r="X1101" i="2"/>
  <c r="AE1093" i="2"/>
  <c r="X1093" i="2"/>
  <c r="AE1037" i="2"/>
  <c r="X1037" i="2"/>
  <c r="AE1029" i="2"/>
  <c r="X1029" i="2"/>
  <c r="AE1099" i="2"/>
  <c r="X1099" i="2"/>
  <c r="AE1091" i="2"/>
  <c r="X1091" i="2"/>
  <c r="G1001" i="2"/>
  <c r="W1001" i="2" s="1"/>
  <c r="G993" i="2"/>
  <c r="W993" i="2" s="1"/>
  <c r="G985" i="2"/>
  <c r="W985" i="2" s="1"/>
  <c r="G977" i="2"/>
  <c r="W977" i="2" s="1"/>
  <c r="G969" i="2"/>
  <c r="W969" i="2" s="1"/>
  <c r="G961" i="2"/>
  <c r="W961" i="2" s="1"/>
  <c r="I953" i="2"/>
  <c r="AA953" i="2" s="1"/>
  <c r="G953" i="2"/>
  <c r="W953" i="2" s="1"/>
  <c r="I945" i="2"/>
  <c r="AA945" i="2" s="1"/>
  <c r="G945" i="2"/>
  <c r="W945" i="2" s="1"/>
  <c r="G937" i="2"/>
  <c r="W937" i="2" s="1"/>
  <c r="G929" i="2"/>
  <c r="W929" i="2" s="1"/>
  <c r="I999" i="2"/>
  <c r="AA999" i="2" s="1"/>
  <c r="G999" i="2"/>
  <c r="W999" i="2" s="1"/>
  <c r="I991" i="2"/>
  <c r="AA991" i="2" s="1"/>
  <c r="G991" i="2"/>
  <c r="W991" i="2" s="1"/>
  <c r="G983" i="2"/>
  <c r="W983" i="2" s="1"/>
  <c r="G975" i="2"/>
  <c r="W975" i="2" s="1"/>
  <c r="G967" i="2"/>
  <c r="W967" i="2" s="1"/>
  <c r="G959" i="2"/>
  <c r="W959" i="2" s="1"/>
  <c r="G951" i="2"/>
  <c r="W951" i="2" s="1"/>
  <c r="G943" i="2"/>
  <c r="W943" i="2" s="1"/>
  <c r="G935" i="2"/>
  <c r="W935" i="2" s="1"/>
  <c r="G927" i="2"/>
  <c r="W927" i="2" s="1"/>
  <c r="G997" i="2"/>
  <c r="W997" i="2" s="1"/>
  <c r="G989" i="2"/>
  <c r="W989" i="2" s="1"/>
  <c r="I981" i="2"/>
  <c r="AA981" i="2" s="1"/>
  <c r="G981" i="2"/>
  <c r="W981" i="2" s="1"/>
  <c r="G973" i="2"/>
  <c r="W973" i="2" s="1"/>
  <c r="G965" i="2"/>
  <c r="W965" i="2" s="1"/>
  <c r="I957" i="2"/>
  <c r="AA957" i="2" s="1"/>
  <c r="G957" i="2"/>
  <c r="W957" i="2" s="1"/>
  <c r="I949" i="2"/>
  <c r="AA949" i="2" s="1"/>
  <c r="G949" i="2"/>
  <c r="W949" i="2" s="1"/>
  <c r="G941" i="2"/>
  <c r="W941" i="2" s="1"/>
  <c r="I933" i="2"/>
  <c r="AA933" i="2" s="1"/>
  <c r="G933" i="2"/>
  <c r="W933" i="2" s="1"/>
  <c r="I1003" i="2"/>
  <c r="AA1003" i="2" s="1"/>
  <c r="G1003" i="2"/>
  <c r="W1003" i="2" s="1"/>
  <c r="I995" i="2"/>
  <c r="AA995" i="2" s="1"/>
  <c r="G995" i="2"/>
  <c r="W995" i="2" s="1"/>
  <c r="I987" i="2"/>
  <c r="AA987" i="2" s="1"/>
  <c r="G987" i="2"/>
  <c r="W987" i="2" s="1"/>
  <c r="I979" i="2"/>
  <c r="AA979" i="2" s="1"/>
  <c r="G979" i="2"/>
  <c r="W979" i="2" s="1"/>
  <c r="I971" i="2"/>
  <c r="AA971" i="2" s="1"/>
  <c r="G971" i="2"/>
  <c r="W971" i="2" s="1"/>
  <c r="I963" i="2"/>
  <c r="AA963" i="2" s="1"/>
  <c r="G963" i="2"/>
  <c r="W963" i="2" s="1"/>
  <c r="G955" i="2"/>
  <c r="W955" i="2" s="1"/>
  <c r="G947" i="2"/>
  <c r="W947" i="2" s="1"/>
  <c r="I939" i="2"/>
  <c r="AA939" i="2" s="1"/>
  <c r="G939" i="2"/>
  <c r="W939" i="2" s="1"/>
  <c r="I931" i="2"/>
  <c r="AA931" i="2" s="1"/>
  <c r="G931" i="2"/>
  <c r="W931" i="2" s="1"/>
  <c r="G1005" i="2"/>
  <c r="W1005" i="2" s="1"/>
  <c r="AP778" i="2"/>
  <c r="AS778" i="2" s="1"/>
  <c r="AW778" i="2" s="1"/>
  <c r="AP762" i="2"/>
  <c r="AS762" i="2" s="1"/>
  <c r="AW762" i="2" s="1"/>
  <c r="AP786" i="2"/>
  <c r="AS786" i="2" s="1"/>
  <c r="AW786" i="2" s="1"/>
  <c r="AP852" i="2"/>
  <c r="AS852" i="2" s="1"/>
  <c r="AW852" i="2" s="1"/>
  <c r="AP844" i="2"/>
  <c r="AS844" i="2" s="1"/>
  <c r="AW844" i="2" s="1"/>
  <c r="AP872" i="2"/>
  <c r="AS872" i="2" s="1"/>
  <c r="AW872" i="2" s="1"/>
  <c r="AP780" i="2"/>
  <c r="AS780" i="2" s="1"/>
  <c r="AW780" i="2" s="1"/>
  <c r="AP764" i="2"/>
  <c r="AS764" i="2" s="1"/>
  <c r="AW764" i="2" s="1"/>
  <c r="AP740" i="2"/>
  <c r="AS740" i="2" s="1"/>
  <c r="AW740" i="2" s="1"/>
  <c r="AP788" i="2"/>
  <c r="AS788" i="2" s="1"/>
  <c r="AW788" i="2" s="1"/>
  <c r="AP804" i="2"/>
  <c r="AS804" i="2" s="1"/>
  <c r="AW804" i="2" s="1"/>
  <c r="AP854" i="2"/>
  <c r="AS854" i="2" s="1"/>
  <c r="AW854" i="2" s="1"/>
  <c r="AP846" i="2"/>
  <c r="AS846" i="2" s="1"/>
  <c r="AW846" i="2" s="1"/>
  <c r="AP874" i="2"/>
  <c r="AS874" i="2" s="1"/>
  <c r="AW874" i="2" s="1"/>
  <c r="AP876" i="2"/>
  <c r="AS876" i="2" s="1"/>
  <c r="AW876" i="2" s="1"/>
  <c r="AP774" i="2"/>
  <c r="AS774" i="2" s="1"/>
  <c r="AW774" i="2" s="1"/>
  <c r="AP798" i="2"/>
  <c r="AS798" i="2" s="1"/>
  <c r="AW798" i="2" s="1"/>
  <c r="AP790" i="2"/>
  <c r="AS790" i="2" s="1"/>
  <c r="AW790" i="2" s="1"/>
  <c r="AP782" i="2"/>
  <c r="AS782" i="2" s="1"/>
  <c r="AW782" i="2" s="1"/>
  <c r="AP878" i="2"/>
  <c r="AS878" i="2" s="1"/>
  <c r="AW878" i="2" s="1"/>
  <c r="AP744" i="2"/>
  <c r="AS744" i="2" s="1"/>
  <c r="AW744" i="2" s="1"/>
  <c r="AP736" i="2"/>
  <c r="AS736" i="2" s="1"/>
  <c r="AW736" i="2" s="1"/>
  <c r="AP784" i="2"/>
  <c r="AS784" i="2" s="1"/>
  <c r="AW784" i="2" s="1"/>
  <c r="AP850" i="2"/>
  <c r="AS850" i="2" s="1"/>
  <c r="AW850" i="2" s="1"/>
  <c r="AP842" i="2"/>
  <c r="AS842" i="2" s="1"/>
  <c r="AW842" i="2" s="1"/>
  <c r="AP834" i="2"/>
  <c r="AS834" i="2" s="1"/>
  <c r="AW834" i="2" s="1"/>
  <c r="AP870" i="2"/>
  <c r="AS870" i="2" s="1"/>
  <c r="AW870" i="2" s="1"/>
  <c r="AP880" i="2"/>
  <c r="AS880" i="2" s="1"/>
  <c r="AW880" i="2" s="1"/>
  <c r="D477" i="23"/>
  <c r="D465" i="23"/>
  <c r="Q736" i="24"/>
  <c r="W736" i="24" s="1"/>
  <c r="V736" i="24"/>
  <c r="D736" i="24" s="1"/>
  <c r="Q754" i="24"/>
  <c r="V754" i="24"/>
  <c r="D754" i="24" s="1"/>
  <c r="Q766" i="24"/>
  <c r="V766" i="24"/>
  <c r="D766" i="24" s="1"/>
  <c r="Q743" i="24"/>
  <c r="V743" i="24"/>
  <c r="D743" i="24" s="1"/>
  <c r="Q739" i="24"/>
  <c r="W739" i="24" s="1"/>
  <c r="E739" i="24" s="1"/>
  <c r="V739" i="24"/>
  <c r="D739" i="24" s="1"/>
  <c r="Q735" i="24"/>
  <c r="W735" i="24" s="1"/>
  <c r="E735" i="24" s="1"/>
  <c r="V735" i="24"/>
  <c r="D735" i="24" s="1"/>
  <c r="Q731" i="24"/>
  <c r="W731" i="24" s="1"/>
  <c r="E731" i="24" s="1"/>
  <c r="V731" i="24"/>
  <c r="D731" i="24" s="1"/>
  <c r="Q727" i="24"/>
  <c r="W727" i="24" s="1"/>
  <c r="E727" i="24" s="1"/>
  <c r="V727" i="24"/>
  <c r="D727" i="24" s="1"/>
  <c r="Q761" i="24"/>
  <c r="V761" i="24"/>
  <c r="D761" i="24" s="1"/>
  <c r="Q757" i="24"/>
  <c r="V757" i="24"/>
  <c r="D757" i="24" s="1"/>
  <c r="Q753" i="24"/>
  <c r="V753" i="24"/>
  <c r="D753" i="24" s="1"/>
  <c r="Q749" i="24"/>
  <c r="V749" i="24"/>
  <c r="D749" i="24" s="1"/>
  <c r="Q745" i="24"/>
  <c r="V745" i="24"/>
  <c r="D745" i="24" s="1"/>
  <c r="Q765" i="24"/>
  <c r="V765" i="24"/>
  <c r="D765" i="24" s="1"/>
  <c r="Q740" i="24"/>
  <c r="W740" i="24" s="1"/>
  <c r="V740" i="24"/>
  <c r="D740" i="24" s="1"/>
  <c r="Q728" i="24"/>
  <c r="W728" i="24" s="1"/>
  <c r="E728" i="24" s="1"/>
  <c r="V728" i="24"/>
  <c r="D728" i="24" s="1"/>
  <c r="Q758" i="24"/>
  <c r="V758" i="24"/>
  <c r="D758" i="24" s="1"/>
  <c r="Q746" i="24"/>
  <c r="V746" i="24"/>
  <c r="D746" i="24" s="1"/>
  <c r="Q742" i="24"/>
  <c r="V742" i="24"/>
  <c r="D742" i="24" s="1"/>
  <c r="Q738" i="24"/>
  <c r="W738" i="24" s="1"/>
  <c r="E738" i="24" s="1"/>
  <c r="V738" i="24"/>
  <c r="D738" i="24" s="1"/>
  <c r="Q734" i="24"/>
  <c r="W734" i="24" s="1"/>
  <c r="V734" i="24"/>
  <c r="D734" i="24" s="1"/>
  <c r="Q730" i="24"/>
  <c r="W730" i="24" s="1"/>
  <c r="E730" i="24" s="1"/>
  <c r="V730" i="24"/>
  <c r="D730" i="24" s="1"/>
  <c r="Q760" i="24"/>
  <c r="V760" i="24"/>
  <c r="D760" i="24" s="1"/>
  <c r="Q756" i="24"/>
  <c r="V756" i="24"/>
  <c r="D756" i="24" s="1"/>
  <c r="Q752" i="24"/>
  <c r="V752" i="24"/>
  <c r="D752" i="24" s="1"/>
  <c r="Q748" i="24"/>
  <c r="V748" i="24"/>
  <c r="D748" i="24" s="1"/>
  <c r="Q744" i="24"/>
  <c r="V744" i="24"/>
  <c r="D744" i="24" s="1"/>
  <c r="Q764" i="24"/>
  <c r="V764" i="24"/>
  <c r="D764" i="24" s="1"/>
  <c r="Q732" i="24"/>
  <c r="W732" i="24" s="1"/>
  <c r="V732" i="24"/>
  <c r="D732" i="24" s="1"/>
  <c r="Q750" i="24"/>
  <c r="V750" i="24"/>
  <c r="D750" i="24" s="1"/>
  <c r="Q762" i="24"/>
  <c r="V762" i="24"/>
  <c r="D762" i="24" s="1"/>
  <c r="Q741" i="24"/>
  <c r="V741" i="24"/>
  <c r="D741" i="24" s="1"/>
  <c r="Q737" i="24"/>
  <c r="V737" i="24"/>
  <c r="D737" i="24" s="1"/>
  <c r="Q733" i="24"/>
  <c r="W733" i="24" s="1"/>
  <c r="E733" i="24" s="1"/>
  <c r="V733" i="24"/>
  <c r="D733" i="24" s="1"/>
  <c r="Q729" i="24"/>
  <c r="W729" i="24" s="1"/>
  <c r="E729" i="24" s="1"/>
  <c r="V729" i="24"/>
  <c r="D729" i="24" s="1"/>
  <c r="Q759" i="24"/>
  <c r="V759" i="24"/>
  <c r="D759" i="24" s="1"/>
  <c r="Q755" i="24"/>
  <c r="V755" i="24"/>
  <c r="D755" i="24" s="1"/>
  <c r="Q751" i="24"/>
  <c r="V751" i="24"/>
  <c r="D751" i="24" s="1"/>
  <c r="Q747" i="24"/>
  <c r="V747" i="24"/>
  <c r="D747" i="24" s="1"/>
  <c r="Q763" i="24"/>
  <c r="V763" i="24"/>
  <c r="D763" i="24" s="1"/>
  <c r="Q726" i="24"/>
  <c r="W726" i="24" s="1"/>
  <c r="V726" i="24"/>
  <c r="D726" i="24" s="1"/>
  <c r="D485" i="23"/>
  <c r="V488" i="24"/>
  <c r="D488" i="24" s="1"/>
  <c r="V492" i="24"/>
  <c r="D492" i="24" s="1"/>
  <c r="V496" i="24"/>
  <c r="D496" i="24" s="1"/>
  <c r="V500" i="24"/>
  <c r="D500" i="24" s="1"/>
  <c r="V504" i="24"/>
  <c r="D504" i="24" s="1"/>
  <c r="V508" i="24"/>
  <c r="D508" i="24" s="1"/>
  <c r="V512" i="24"/>
  <c r="D512" i="24" s="1"/>
  <c r="V516" i="24"/>
  <c r="D516" i="24" s="1"/>
  <c r="V520" i="24"/>
  <c r="D520" i="24" s="1"/>
  <c r="V524" i="24"/>
  <c r="D524" i="24" s="1"/>
  <c r="V528" i="24"/>
  <c r="D528" i="24" s="1"/>
  <c r="V532" i="24"/>
  <c r="D532" i="24" s="1"/>
  <c r="V536" i="24"/>
  <c r="D536" i="24" s="1"/>
  <c r="V571" i="24"/>
  <c r="D571" i="24" s="1"/>
  <c r="V567" i="24"/>
  <c r="D567" i="24" s="1"/>
  <c r="V583" i="24"/>
  <c r="D583" i="24" s="1"/>
  <c r="V579" i="24"/>
  <c r="D579" i="24" s="1"/>
  <c r="V575" i="24"/>
  <c r="D575" i="24" s="1"/>
  <c r="V563" i="24"/>
  <c r="D563" i="24" s="1"/>
  <c r="V559" i="24"/>
  <c r="D559" i="24" s="1"/>
  <c r="V555" i="24"/>
  <c r="D555" i="24" s="1"/>
  <c r="V551" i="24"/>
  <c r="D551" i="24" s="1"/>
  <c r="V547" i="24"/>
  <c r="D547" i="24" s="1"/>
  <c r="V543" i="24"/>
  <c r="D543" i="24" s="1"/>
  <c r="V539" i="24"/>
  <c r="D539" i="24" s="1"/>
  <c r="V83" i="24"/>
  <c r="D83" i="24" s="1"/>
  <c r="V111" i="24"/>
  <c r="D111" i="24" s="1"/>
  <c r="V109" i="24"/>
  <c r="D109" i="24" s="1"/>
  <c r="V107" i="24"/>
  <c r="D107" i="24" s="1"/>
  <c r="V105" i="24"/>
  <c r="D105" i="24" s="1"/>
  <c r="V103" i="24"/>
  <c r="D103" i="24" s="1"/>
  <c r="V101" i="24"/>
  <c r="D101" i="24" s="1"/>
  <c r="V99" i="24"/>
  <c r="D99" i="24" s="1"/>
  <c r="V97" i="24"/>
  <c r="D97" i="24" s="1"/>
  <c r="V95" i="24"/>
  <c r="D95" i="24" s="1"/>
  <c r="V93" i="24"/>
  <c r="D93" i="24" s="1"/>
  <c r="V91" i="24"/>
  <c r="D91" i="24" s="1"/>
  <c r="V89" i="24"/>
  <c r="D89" i="24" s="1"/>
  <c r="V87" i="24"/>
  <c r="D87" i="24" s="1"/>
  <c r="V85" i="24"/>
  <c r="D85" i="24" s="1"/>
  <c r="V128" i="24"/>
  <c r="D128" i="24" s="1"/>
  <c r="V126" i="24"/>
  <c r="D126" i="24" s="1"/>
  <c r="V124" i="24"/>
  <c r="D124" i="24" s="1"/>
  <c r="V122" i="24"/>
  <c r="D122" i="24" s="1"/>
  <c r="V120" i="24"/>
  <c r="D120" i="24" s="1"/>
  <c r="V118" i="24"/>
  <c r="D118" i="24" s="1"/>
  <c r="V116" i="24"/>
  <c r="D116" i="24" s="1"/>
  <c r="V114" i="24"/>
  <c r="D114" i="24" s="1"/>
  <c r="V141" i="24"/>
  <c r="D141" i="24" s="1"/>
  <c r="V139" i="24"/>
  <c r="D139" i="24" s="1"/>
  <c r="V137" i="24"/>
  <c r="D137" i="24" s="1"/>
  <c r="V135" i="24"/>
  <c r="D135" i="24" s="1"/>
  <c r="V133" i="24"/>
  <c r="D133" i="24" s="1"/>
  <c r="V131" i="24"/>
  <c r="D131" i="24" s="1"/>
  <c r="V129" i="24"/>
  <c r="D129" i="24" s="1"/>
  <c r="V158" i="24"/>
  <c r="D158" i="24" s="1"/>
  <c r="V156" i="24"/>
  <c r="D156" i="24" s="1"/>
  <c r="V154" i="24"/>
  <c r="D154" i="24" s="1"/>
  <c r="V152" i="24"/>
  <c r="D152" i="24" s="1"/>
  <c r="V150" i="24"/>
  <c r="D150" i="24" s="1"/>
  <c r="V148" i="24"/>
  <c r="D148" i="24" s="1"/>
  <c r="V146" i="24"/>
  <c r="D146" i="24" s="1"/>
  <c r="V144" i="24"/>
  <c r="D144" i="24" s="1"/>
  <c r="V142" i="24"/>
  <c r="D142" i="24" s="1"/>
  <c r="V166" i="24"/>
  <c r="D166" i="24" s="1"/>
  <c r="V164" i="24"/>
  <c r="D164" i="24" s="1"/>
  <c r="V162" i="24"/>
  <c r="D162" i="24" s="1"/>
  <c r="V160" i="24"/>
  <c r="D160" i="24" s="1"/>
  <c r="V562" i="24"/>
  <c r="D562" i="24" s="1"/>
  <c r="V558" i="24"/>
  <c r="D558" i="24" s="1"/>
  <c r="V554" i="24"/>
  <c r="D554" i="24" s="1"/>
  <c r="V550" i="24"/>
  <c r="D550" i="24" s="1"/>
  <c r="V546" i="24"/>
  <c r="D546" i="24" s="1"/>
  <c r="V542" i="24"/>
  <c r="D542" i="24" s="1"/>
  <c r="V538" i="24"/>
  <c r="D538" i="24" s="1"/>
  <c r="V565" i="24"/>
  <c r="D565" i="24" s="1"/>
  <c r="V561" i="24"/>
  <c r="D561" i="24" s="1"/>
  <c r="V557" i="24"/>
  <c r="D557" i="24" s="1"/>
  <c r="V553" i="24"/>
  <c r="D553" i="24" s="1"/>
  <c r="V549" i="24"/>
  <c r="D549" i="24" s="1"/>
  <c r="V545" i="24"/>
  <c r="D545" i="24" s="1"/>
  <c r="V541" i="24"/>
  <c r="D541" i="24" s="1"/>
  <c r="V537" i="24"/>
  <c r="D537" i="24" s="1"/>
  <c r="V489" i="24"/>
  <c r="D489" i="24" s="1"/>
  <c r="V493" i="24"/>
  <c r="D493" i="24" s="1"/>
  <c r="V497" i="24"/>
  <c r="D497" i="24" s="1"/>
  <c r="V501" i="24"/>
  <c r="D501" i="24" s="1"/>
  <c r="V505" i="24"/>
  <c r="D505" i="24" s="1"/>
  <c r="V509" i="24"/>
  <c r="D509" i="24" s="1"/>
  <c r="V513" i="24"/>
  <c r="D513" i="24" s="1"/>
  <c r="V517" i="24"/>
  <c r="D517" i="24" s="1"/>
  <c r="V521" i="24"/>
  <c r="D521" i="24" s="1"/>
  <c r="V525" i="24"/>
  <c r="D525" i="24" s="1"/>
  <c r="V529" i="24"/>
  <c r="D529" i="24" s="1"/>
  <c r="V533" i="24"/>
  <c r="D533" i="24" s="1"/>
  <c r="V574" i="24"/>
  <c r="D574" i="24" s="1"/>
  <c r="V570" i="24"/>
  <c r="D570" i="24" s="1"/>
  <c r="V566" i="24"/>
  <c r="D566" i="24" s="1"/>
  <c r="V582" i="24"/>
  <c r="D582" i="24" s="1"/>
  <c r="V578" i="24"/>
  <c r="D578" i="24" s="1"/>
  <c r="V586" i="24"/>
  <c r="D586" i="24" s="1"/>
  <c r="W737" i="24"/>
  <c r="E737" i="24" s="1"/>
  <c r="I589" i="24"/>
  <c r="V112" i="24"/>
  <c r="D112" i="24" s="1"/>
  <c r="V110" i="24"/>
  <c r="D110" i="24" s="1"/>
  <c r="V572" i="24"/>
  <c r="D572" i="24" s="1"/>
  <c r="V568" i="24"/>
  <c r="D568" i="24" s="1"/>
  <c r="V584" i="24"/>
  <c r="D584" i="24" s="1"/>
  <c r="V580" i="24"/>
  <c r="D580" i="24" s="1"/>
  <c r="V576" i="24"/>
  <c r="D576" i="24" s="1"/>
  <c r="V108" i="24"/>
  <c r="D108" i="24" s="1"/>
  <c r="V106" i="24"/>
  <c r="D106" i="24" s="1"/>
  <c r="V104" i="24"/>
  <c r="D104" i="24" s="1"/>
  <c r="V102" i="24"/>
  <c r="D102" i="24" s="1"/>
  <c r="V100" i="24"/>
  <c r="D100" i="24" s="1"/>
  <c r="V98" i="24"/>
  <c r="D98" i="24" s="1"/>
  <c r="V96" i="24"/>
  <c r="D96" i="24" s="1"/>
  <c r="V94" i="24"/>
  <c r="D94" i="24" s="1"/>
  <c r="V92" i="24"/>
  <c r="D92" i="24" s="1"/>
  <c r="V90" i="24"/>
  <c r="D90" i="24" s="1"/>
  <c r="V88" i="24"/>
  <c r="D88" i="24" s="1"/>
  <c r="V86" i="24"/>
  <c r="D86" i="24" s="1"/>
  <c r="V84" i="24"/>
  <c r="D84" i="24" s="1"/>
  <c r="V127" i="24"/>
  <c r="D127" i="24" s="1"/>
  <c r="V125" i="24"/>
  <c r="D125" i="24" s="1"/>
  <c r="V123" i="24"/>
  <c r="D123" i="24" s="1"/>
  <c r="V121" i="24"/>
  <c r="D121" i="24" s="1"/>
  <c r="V119" i="24"/>
  <c r="D119" i="24" s="1"/>
  <c r="V117" i="24"/>
  <c r="D117" i="24" s="1"/>
  <c r="V115" i="24"/>
  <c r="D115" i="24" s="1"/>
  <c r="V113" i="24"/>
  <c r="D113" i="24" s="1"/>
  <c r="V140" i="24"/>
  <c r="D140" i="24" s="1"/>
  <c r="V138" i="24"/>
  <c r="D138" i="24" s="1"/>
  <c r="V136" i="24"/>
  <c r="D136" i="24" s="1"/>
  <c r="V134" i="24"/>
  <c r="D134" i="24" s="1"/>
  <c r="V132" i="24"/>
  <c r="D132" i="24" s="1"/>
  <c r="V130" i="24"/>
  <c r="D130" i="24" s="1"/>
  <c r="V159" i="24"/>
  <c r="D159" i="24" s="1"/>
  <c r="V157" i="24"/>
  <c r="D157" i="24" s="1"/>
  <c r="V155" i="24"/>
  <c r="D155" i="24" s="1"/>
  <c r="V153" i="24"/>
  <c r="D153" i="24" s="1"/>
  <c r="V151" i="24"/>
  <c r="D151" i="24" s="1"/>
  <c r="V149" i="24"/>
  <c r="D149" i="24" s="1"/>
  <c r="V147" i="24"/>
  <c r="D147" i="24" s="1"/>
  <c r="V145" i="24"/>
  <c r="D145" i="24" s="1"/>
  <c r="V143" i="24"/>
  <c r="D143" i="24" s="1"/>
  <c r="V167" i="24"/>
  <c r="D167" i="24" s="1"/>
  <c r="V165" i="24"/>
  <c r="D165" i="24" s="1"/>
  <c r="V163" i="24"/>
  <c r="D163" i="24" s="1"/>
  <c r="V161" i="24"/>
  <c r="D161" i="24" s="1"/>
  <c r="V564" i="24"/>
  <c r="D564" i="24" s="1"/>
  <c r="V560" i="24"/>
  <c r="D560" i="24" s="1"/>
  <c r="V556" i="24"/>
  <c r="D556" i="24" s="1"/>
  <c r="V552" i="24"/>
  <c r="D552" i="24" s="1"/>
  <c r="V548" i="24"/>
  <c r="D548" i="24" s="1"/>
  <c r="V544" i="24"/>
  <c r="D544" i="24" s="1"/>
  <c r="V540" i="24"/>
  <c r="D540" i="24" s="1"/>
  <c r="V490" i="24"/>
  <c r="D490" i="24" s="1"/>
  <c r="V494" i="24"/>
  <c r="D494" i="24" s="1"/>
  <c r="V498" i="24"/>
  <c r="D498" i="24" s="1"/>
  <c r="V502" i="24"/>
  <c r="D502" i="24" s="1"/>
  <c r="V506" i="24"/>
  <c r="D506" i="24" s="1"/>
  <c r="V510" i="24"/>
  <c r="D510" i="24" s="1"/>
  <c r="V514" i="24"/>
  <c r="D514" i="24" s="1"/>
  <c r="V518" i="24"/>
  <c r="D518" i="24" s="1"/>
  <c r="V522" i="24"/>
  <c r="D522" i="24" s="1"/>
  <c r="V526" i="24"/>
  <c r="D526" i="24" s="1"/>
  <c r="V530" i="24"/>
  <c r="D530" i="24" s="1"/>
  <c r="V534" i="24"/>
  <c r="D534" i="24" s="1"/>
  <c r="V573" i="24"/>
  <c r="D573" i="24" s="1"/>
  <c r="V569" i="24"/>
  <c r="D569" i="24" s="1"/>
  <c r="V585" i="24"/>
  <c r="D585" i="24" s="1"/>
  <c r="V581" i="24"/>
  <c r="D581" i="24" s="1"/>
  <c r="V577" i="24"/>
  <c r="D577" i="24" s="1"/>
  <c r="V487" i="24"/>
  <c r="D487" i="24" s="1"/>
  <c r="V491" i="24"/>
  <c r="D491" i="24" s="1"/>
  <c r="V495" i="24"/>
  <c r="D495" i="24" s="1"/>
  <c r="V499" i="24"/>
  <c r="D499" i="24" s="1"/>
  <c r="V503" i="24"/>
  <c r="D503" i="24" s="1"/>
  <c r="V507" i="24"/>
  <c r="D507" i="24" s="1"/>
  <c r="V511" i="24"/>
  <c r="D511" i="24" s="1"/>
  <c r="V515" i="24"/>
  <c r="D515" i="24" s="1"/>
  <c r="V519" i="24"/>
  <c r="D519" i="24" s="1"/>
  <c r="V523" i="24"/>
  <c r="D523" i="24" s="1"/>
  <c r="V527" i="24"/>
  <c r="D527" i="24" s="1"/>
  <c r="V531" i="24"/>
  <c r="D531" i="24" s="1"/>
  <c r="V535" i="24"/>
  <c r="D535" i="24" s="1"/>
  <c r="K767" i="24"/>
  <c r="V767" i="24" s="1"/>
  <c r="D35" i="24"/>
  <c r="D31" i="24"/>
  <c r="I31" i="24" s="1"/>
  <c r="Q27" i="24"/>
  <c r="E27" i="24" s="1"/>
  <c r="Q26" i="24"/>
  <c r="E26" i="24" s="1"/>
  <c r="Q18" i="24"/>
  <c r="E18" i="24" s="1"/>
  <c r="Q173" i="24"/>
  <c r="E173" i="24" s="1"/>
  <c r="Q199" i="24"/>
  <c r="E199" i="24" s="1"/>
  <c r="Q195" i="24"/>
  <c r="E195" i="24" s="1"/>
  <c r="Q193" i="24"/>
  <c r="E193" i="24" s="1"/>
  <c r="Q191" i="24"/>
  <c r="E191" i="24" s="1"/>
  <c r="Q189" i="24"/>
  <c r="E189" i="24" s="1"/>
  <c r="D185" i="24"/>
  <c r="Q177" i="24"/>
  <c r="E177" i="24" s="1"/>
  <c r="Q353" i="24"/>
  <c r="E353" i="24" s="1"/>
  <c r="D387" i="24"/>
  <c r="Q434" i="24"/>
  <c r="E434" i="24" s="1"/>
  <c r="D422" i="24"/>
  <c r="Q416" i="24"/>
  <c r="E416" i="24" s="1"/>
  <c r="D454" i="24"/>
  <c r="Q450" i="24"/>
  <c r="E450" i="24" s="1"/>
  <c r="Q448" i="24"/>
  <c r="E448" i="24" s="1"/>
  <c r="D438" i="24"/>
  <c r="Q478" i="24"/>
  <c r="E478" i="24" s="1"/>
  <c r="I605" i="24"/>
  <c r="I601" i="24"/>
  <c r="I597" i="24"/>
  <c r="I593" i="24"/>
  <c r="I603" i="24"/>
  <c r="I599" i="24"/>
  <c r="I595" i="24"/>
  <c r="I591" i="24"/>
  <c r="Q340" i="24"/>
  <c r="E340" i="24" s="1"/>
  <c r="I340" i="24" s="1"/>
  <c r="D332" i="24"/>
  <c r="Q328" i="24"/>
  <c r="E328" i="24" s="1"/>
  <c r="I604" i="24"/>
  <c r="I600" i="24"/>
  <c r="I592" i="24"/>
  <c r="Q21" i="24"/>
  <c r="E21" i="24" s="1"/>
  <c r="Q5" i="24"/>
  <c r="E5" i="24" s="1"/>
  <c r="Q60" i="24"/>
  <c r="D82" i="24"/>
  <c r="Q169" i="24"/>
  <c r="E169" i="24" s="1"/>
  <c r="Q359" i="24"/>
  <c r="E359" i="24" s="1"/>
  <c r="I359" i="24" s="1"/>
  <c r="Q355" i="24"/>
  <c r="E355" i="24" s="1"/>
  <c r="Q405" i="24"/>
  <c r="E405" i="24" s="1"/>
  <c r="Q397" i="24"/>
  <c r="E397" i="24" s="1"/>
  <c r="D347" i="24"/>
  <c r="D421" i="24"/>
  <c r="D465" i="24"/>
  <c r="I465" i="24" s="1"/>
  <c r="I588" i="24"/>
  <c r="I596" i="24"/>
  <c r="D19" i="24"/>
  <c r="D15" i="24"/>
  <c r="Q11" i="24"/>
  <c r="E11" i="24" s="1"/>
  <c r="Q7" i="24"/>
  <c r="E7" i="24" s="1"/>
  <c r="D21" i="24"/>
  <c r="Q46" i="24"/>
  <c r="E46" i="24" s="1"/>
  <c r="D56" i="24"/>
  <c r="D52" i="24"/>
  <c r="Q180" i="24"/>
  <c r="E180" i="24" s="1"/>
  <c r="D178" i="24"/>
  <c r="D208" i="24"/>
  <c r="Q206" i="24"/>
  <c r="E206" i="24" s="1"/>
  <c r="Q222" i="24"/>
  <c r="E222" i="24" s="1"/>
  <c r="D220" i="24"/>
  <c r="Q218" i="24"/>
  <c r="E218" i="24" s="1"/>
  <c r="D371" i="24"/>
  <c r="D355" i="24"/>
  <c r="I355" i="24" s="1"/>
  <c r="Q47" i="24"/>
  <c r="Q68" i="24"/>
  <c r="E68" i="24" s="1"/>
  <c r="D183" i="24"/>
  <c r="Q211" i="24"/>
  <c r="E211" i="24" s="1"/>
  <c r="Q209" i="24"/>
  <c r="E209" i="24" s="1"/>
  <c r="Q207" i="24"/>
  <c r="E207" i="24" s="1"/>
  <c r="D219" i="24"/>
  <c r="Q217" i="24"/>
  <c r="E217" i="24" s="1"/>
  <c r="D215" i="24"/>
  <c r="D213" i="24"/>
  <c r="D352" i="24"/>
  <c r="D364" i="24"/>
  <c r="D390" i="24"/>
  <c r="Q382" i="24"/>
  <c r="E382" i="24" s="1"/>
  <c r="Q374" i="24"/>
  <c r="E374" i="24" s="1"/>
  <c r="D398" i="24"/>
  <c r="Q362" i="24"/>
  <c r="E362" i="24" s="1"/>
  <c r="D381" i="24"/>
  <c r="I598" i="24"/>
  <c r="I594" i="24"/>
  <c r="D177" i="24"/>
  <c r="I177" i="24" s="1"/>
  <c r="D210" i="24"/>
  <c r="Q208" i="24"/>
  <c r="E208" i="24" s="1"/>
  <c r="D339" i="24"/>
  <c r="D335" i="24"/>
  <c r="D330" i="24"/>
  <c r="I330" i="24" s="1"/>
  <c r="D353" i="24"/>
  <c r="I353" i="24" s="1"/>
  <c r="Q388" i="24"/>
  <c r="E388" i="24" s="1"/>
  <c r="X499" i="23"/>
  <c r="D499" i="23" s="1"/>
  <c r="V102" i="23"/>
  <c r="X525" i="23"/>
  <c r="D525" i="23" s="1"/>
  <c r="V482" i="23"/>
  <c r="Y482" i="23" s="1"/>
  <c r="E482" i="23" s="1"/>
  <c r="V478" i="23"/>
  <c r="Y478" i="23" s="1"/>
  <c r="E478" i="23" s="1"/>
  <c r="T34" i="12"/>
  <c r="E34" i="12" s="1"/>
  <c r="I34" i="12" s="1"/>
  <c r="T22" i="12"/>
  <c r="E22" i="12" s="1"/>
  <c r="I22" i="12" s="1"/>
  <c r="T37" i="12"/>
  <c r="E37" i="12" s="1"/>
  <c r="I37" i="12" s="1"/>
  <c r="T25" i="12"/>
  <c r="E25" i="12" s="1"/>
  <c r="I25" i="12" s="1"/>
  <c r="T17" i="12"/>
  <c r="E17" i="12" s="1"/>
  <c r="I17" i="12" s="1"/>
  <c r="T5" i="12"/>
  <c r="E5" i="12" s="1"/>
  <c r="I5" i="12" s="1"/>
  <c r="T75" i="12"/>
  <c r="E75" i="12" s="1"/>
  <c r="I75" i="12" s="1"/>
  <c r="T63" i="12"/>
  <c r="E63" i="12" s="1"/>
  <c r="I63" i="12" s="1"/>
  <c r="T51" i="12"/>
  <c r="E51" i="12" s="1"/>
  <c r="T36" i="12"/>
  <c r="E36" i="12" s="1"/>
  <c r="I36" i="12" s="1"/>
  <c r="T32" i="12"/>
  <c r="E32" i="12" s="1"/>
  <c r="I32" i="12" s="1"/>
  <c r="T28" i="12"/>
  <c r="E28" i="12" s="1"/>
  <c r="I28" i="12" s="1"/>
  <c r="T24" i="12"/>
  <c r="E24" i="12" s="1"/>
  <c r="I24" i="12" s="1"/>
  <c r="T20" i="12"/>
  <c r="E20" i="12" s="1"/>
  <c r="I20" i="12" s="1"/>
  <c r="T16" i="12"/>
  <c r="E16" i="12" s="1"/>
  <c r="T12" i="12"/>
  <c r="E12" i="12" s="1"/>
  <c r="I12" i="12" s="1"/>
  <c r="T8" i="12"/>
  <c r="E8" i="12" s="1"/>
  <c r="T4" i="12"/>
  <c r="E4" i="12" s="1"/>
  <c r="I4" i="12" s="1"/>
  <c r="T82" i="12"/>
  <c r="E82" i="12" s="1"/>
  <c r="I82" i="12" s="1"/>
  <c r="T78" i="12"/>
  <c r="E78" i="12" s="1"/>
  <c r="I78" i="12" s="1"/>
  <c r="T74" i="12"/>
  <c r="E74" i="12" s="1"/>
  <c r="E70" i="12"/>
  <c r="I70" i="12" s="1"/>
  <c r="T70" i="12"/>
  <c r="T66" i="12"/>
  <c r="E66" i="12" s="1"/>
  <c r="I66" i="12" s="1"/>
  <c r="T62" i="12"/>
  <c r="E62" i="12" s="1"/>
  <c r="I62" i="12" s="1"/>
  <c r="T58" i="12"/>
  <c r="E58" i="12" s="1"/>
  <c r="I58" i="12" s="1"/>
  <c r="T54" i="12"/>
  <c r="E54" i="12" s="1"/>
  <c r="I54" i="12" s="1"/>
  <c r="T50" i="12"/>
  <c r="E50" i="12" s="1"/>
  <c r="I50" i="12" s="1"/>
  <c r="T46" i="12"/>
  <c r="E46" i="12" s="1"/>
  <c r="I46" i="12" s="1"/>
  <c r="T42" i="12"/>
  <c r="E42" i="12" s="1"/>
  <c r="I42" i="12" s="1"/>
  <c r="T183" i="12"/>
  <c r="E183" i="12" s="1"/>
  <c r="I183" i="12" s="1"/>
  <c r="T181" i="12"/>
  <c r="E181" i="12" s="1"/>
  <c r="T179" i="12"/>
  <c r="E179" i="12" s="1"/>
  <c r="I179" i="12" s="1"/>
  <c r="T177" i="12"/>
  <c r="E177" i="12" s="1"/>
  <c r="I177" i="12" s="1"/>
  <c r="T152" i="12"/>
  <c r="E152" i="12" s="1"/>
  <c r="I152" i="12" s="1"/>
  <c r="T136" i="12"/>
  <c r="E136" i="12" s="1"/>
  <c r="I136" i="12" s="1"/>
  <c r="T134" i="12"/>
  <c r="E134" i="12" s="1"/>
  <c r="I134" i="12" s="1"/>
  <c r="T132" i="12"/>
  <c r="E132" i="12" s="1"/>
  <c r="I132" i="12" s="1"/>
  <c r="T130" i="12"/>
  <c r="E130" i="12" s="1"/>
  <c r="I130" i="12" s="1"/>
  <c r="T128" i="12"/>
  <c r="E128" i="12" s="1"/>
  <c r="I128" i="12" s="1"/>
  <c r="E126" i="12"/>
  <c r="I126" i="12" s="1"/>
  <c r="T126" i="12"/>
  <c r="T124" i="12"/>
  <c r="E124" i="12" s="1"/>
  <c r="I124" i="12" s="1"/>
  <c r="T122" i="12"/>
  <c r="E122" i="12" s="1"/>
  <c r="I122" i="12" s="1"/>
  <c r="T120" i="12"/>
  <c r="E120" i="12" s="1"/>
  <c r="I120" i="12" s="1"/>
  <c r="T118" i="12"/>
  <c r="E118" i="12" s="1"/>
  <c r="I118" i="12" s="1"/>
  <c r="T111" i="12"/>
  <c r="E111" i="12" s="1"/>
  <c r="I111" i="12" s="1"/>
  <c r="T109" i="12"/>
  <c r="E109" i="12" s="1"/>
  <c r="I109" i="12" s="1"/>
  <c r="T107" i="12"/>
  <c r="E107" i="12" s="1"/>
  <c r="I107" i="12" s="1"/>
  <c r="T30" i="12"/>
  <c r="E30" i="12" s="1"/>
  <c r="I30" i="12" s="1"/>
  <c r="T14" i="12"/>
  <c r="E14" i="12" s="1"/>
  <c r="I14" i="12" s="1"/>
  <c r="T33" i="12"/>
  <c r="E33" i="12" s="1"/>
  <c r="I33" i="12" s="1"/>
  <c r="T21" i="12"/>
  <c r="E21" i="12" s="1"/>
  <c r="I21" i="12" s="1"/>
  <c r="T13" i="12"/>
  <c r="E13" i="12" s="1"/>
  <c r="I13" i="12" s="1"/>
  <c r="T9" i="12"/>
  <c r="E9" i="12" s="1"/>
  <c r="I9" i="12" s="1"/>
  <c r="T79" i="12"/>
  <c r="E79" i="12" s="1"/>
  <c r="I79" i="12" s="1"/>
  <c r="T67" i="12"/>
  <c r="E67" i="12" s="1"/>
  <c r="T55" i="12"/>
  <c r="E55" i="12" s="1"/>
  <c r="I55" i="12" s="1"/>
  <c r="T35" i="12"/>
  <c r="E35" i="12" s="1"/>
  <c r="I35" i="12" s="1"/>
  <c r="T31" i="12"/>
  <c r="E31" i="12" s="1"/>
  <c r="I31" i="12" s="1"/>
  <c r="T27" i="12"/>
  <c r="E27" i="12" s="1"/>
  <c r="T23" i="12"/>
  <c r="E23" i="12" s="1"/>
  <c r="I23" i="12" s="1"/>
  <c r="T19" i="12"/>
  <c r="E19" i="12" s="1"/>
  <c r="I19" i="12" s="1"/>
  <c r="T15" i="12"/>
  <c r="E15" i="12" s="1"/>
  <c r="I15" i="12" s="1"/>
  <c r="T11" i="12"/>
  <c r="E11" i="12" s="1"/>
  <c r="T7" i="12"/>
  <c r="E7" i="12" s="1"/>
  <c r="I7" i="12" s="1"/>
  <c r="T3" i="12"/>
  <c r="E3" i="12" s="1"/>
  <c r="I3" i="12" s="1"/>
  <c r="T81" i="12"/>
  <c r="E81" i="12" s="1"/>
  <c r="I81" i="12" s="1"/>
  <c r="T77" i="12"/>
  <c r="E77" i="12" s="1"/>
  <c r="T73" i="12"/>
  <c r="E73" i="12" s="1"/>
  <c r="I73" i="12" s="1"/>
  <c r="T69" i="12"/>
  <c r="E69" i="12" s="1"/>
  <c r="T65" i="12"/>
  <c r="E65" i="12" s="1"/>
  <c r="I65" i="12" s="1"/>
  <c r="T61" i="12"/>
  <c r="E61" i="12" s="1"/>
  <c r="I61" i="12" s="1"/>
  <c r="E57" i="12"/>
  <c r="I57" i="12" s="1"/>
  <c r="T57" i="12"/>
  <c r="T53" i="12"/>
  <c r="E53" i="12" s="1"/>
  <c r="I53" i="12" s="1"/>
  <c r="T49" i="12"/>
  <c r="E49" i="12" s="1"/>
  <c r="I49" i="12" s="1"/>
  <c r="T45" i="12"/>
  <c r="E45" i="12" s="1"/>
  <c r="I45" i="12" s="1"/>
  <c r="T41" i="12"/>
  <c r="E41" i="12" s="1"/>
  <c r="I41" i="12" s="1"/>
  <c r="T175" i="12"/>
  <c r="E175" i="12" s="1"/>
  <c r="I175" i="12" s="1"/>
  <c r="T173" i="12"/>
  <c r="E173" i="12" s="1"/>
  <c r="I173" i="12" s="1"/>
  <c r="T171" i="12"/>
  <c r="E171" i="12" s="1"/>
  <c r="I171" i="12" s="1"/>
  <c r="T169" i="12"/>
  <c r="E169" i="12" s="1"/>
  <c r="I169" i="12" s="1"/>
  <c r="T167" i="12"/>
  <c r="E167" i="12" s="1"/>
  <c r="I167" i="12" s="1"/>
  <c r="T165" i="12"/>
  <c r="E165" i="12" s="1"/>
  <c r="I165" i="12" s="1"/>
  <c r="T163" i="12"/>
  <c r="E163" i="12" s="1"/>
  <c r="I163" i="12" s="1"/>
  <c r="T161" i="12"/>
  <c r="E161" i="12" s="1"/>
  <c r="I161" i="12" s="1"/>
  <c r="T159" i="12"/>
  <c r="E159" i="12" s="1"/>
  <c r="I159" i="12" s="1"/>
  <c r="T157" i="12"/>
  <c r="E157" i="12" s="1"/>
  <c r="I157" i="12" s="1"/>
  <c r="T155" i="12"/>
  <c r="E155" i="12" s="1"/>
  <c r="I155" i="12" s="1"/>
  <c r="T148" i="12"/>
  <c r="E148" i="12" s="1"/>
  <c r="T146" i="12"/>
  <c r="E146" i="12" s="1"/>
  <c r="I146" i="12" s="1"/>
  <c r="T144" i="12"/>
  <c r="E144" i="12" s="1"/>
  <c r="I144" i="12" s="1"/>
  <c r="T142" i="12"/>
  <c r="E142" i="12" s="1"/>
  <c r="I142" i="12" s="1"/>
  <c r="T140" i="12"/>
  <c r="E140" i="12" s="1"/>
  <c r="I140" i="12" s="1"/>
  <c r="T114" i="12"/>
  <c r="E114" i="12" s="1"/>
  <c r="T102" i="12"/>
  <c r="E102" i="12" s="1"/>
  <c r="I102" i="12" s="1"/>
  <c r="T100" i="12"/>
  <c r="E100" i="12" s="1"/>
  <c r="I100" i="12" s="1"/>
  <c r="T98" i="12"/>
  <c r="E98" i="12" s="1"/>
  <c r="I98" i="12" s="1"/>
  <c r="T96" i="12"/>
  <c r="E96" i="12" s="1"/>
  <c r="T94" i="12"/>
  <c r="E94" i="12" s="1"/>
  <c r="I94" i="12" s="1"/>
  <c r="T92" i="12"/>
  <c r="E92" i="12" s="1"/>
  <c r="I92" i="12" s="1"/>
  <c r="T90" i="12"/>
  <c r="E90" i="12" s="1"/>
  <c r="I90" i="12" s="1"/>
  <c r="T88" i="12"/>
  <c r="E88" i="12" s="1"/>
  <c r="I88" i="12" s="1"/>
  <c r="T86" i="12"/>
  <c r="E86" i="12" s="1"/>
  <c r="I86" i="12" s="1"/>
  <c r="V381" i="22"/>
  <c r="E381" i="22" s="1"/>
  <c r="V379" i="22"/>
  <c r="E379" i="22" s="1"/>
  <c r="V377" i="22"/>
  <c r="E377" i="22" s="1"/>
  <c r="V375" i="22"/>
  <c r="E375" i="22" s="1"/>
  <c r="V373" i="22"/>
  <c r="E373" i="22" s="1"/>
  <c r="V371" i="22"/>
  <c r="E371" i="22" s="1"/>
  <c r="V367" i="22"/>
  <c r="E367" i="22" s="1"/>
  <c r="V363" i="22"/>
  <c r="E363" i="22" s="1"/>
  <c r="V359" i="22"/>
  <c r="E359" i="22" s="1"/>
  <c r="V355" i="22"/>
  <c r="E355" i="22" s="1"/>
  <c r="V353" i="22"/>
  <c r="E353" i="22" s="1"/>
  <c r="V351" i="22"/>
  <c r="E351" i="22" s="1"/>
  <c r="V349" i="22"/>
  <c r="E349" i="22" s="1"/>
  <c r="V347" i="22"/>
  <c r="E347" i="22" s="1"/>
  <c r="V345" i="22"/>
  <c r="E345" i="22" s="1"/>
  <c r="V343" i="22"/>
  <c r="E343" i="22" s="1"/>
  <c r="V341" i="22"/>
  <c r="E341" i="22" s="1"/>
  <c r="V339" i="22"/>
  <c r="E339" i="22" s="1"/>
  <c r="V337" i="22"/>
  <c r="E337" i="22" s="1"/>
  <c r="V335" i="22"/>
  <c r="E335" i="22" s="1"/>
  <c r="V333" i="22"/>
  <c r="E333" i="22" s="1"/>
  <c r="V331" i="22"/>
  <c r="E331" i="22" s="1"/>
  <c r="V329" i="22"/>
  <c r="E329" i="22" s="1"/>
  <c r="V327" i="22"/>
  <c r="E327" i="22" s="1"/>
  <c r="V325" i="22"/>
  <c r="E325" i="22" s="1"/>
  <c r="V323" i="22"/>
  <c r="E323" i="22" s="1"/>
  <c r="V321" i="22"/>
  <c r="E321" i="22" s="1"/>
  <c r="V319" i="22"/>
  <c r="E319" i="22" s="1"/>
  <c r="V317" i="22"/>
  <c r="E317" i="22" s="1"/>
  <c r="V315" i="22"/>
  <c r="E315" i="22" s="1"/>
  <c r="V313" i="22"/>
  <c r="E313" i="22" s="1"/>
  <c r="V311" i="22"/>
  <c r="E311" i="22" s="1"/>
  <c r="V309" i="22"/>
  <c r="E309" i="22" s="1"/>
  <c r="V307" i="22"/>
  <c r="E307" i="22" s="1"/>
  <c r="V305" i="22"/>
  <c r="E305" i="22" s="1"/>
  <c r="V303" i="22"/>
  <c r="E303" i="22" s="1"/>
  <c r="V301" i="22"/>
  <c r="E301" i="22" s="1"/>
  <c r="V299" i="22"/>
  <c r="E299" i="22" s="1"/>
  <c r="V297" i="22"/>
  <c r="E297" i="22" s="1"/>
  <c r="V295" i="22"/>
  <c r="E295" i="22" s="1"/>
  <c r="V293" i="22"/>
  <c r="E293" i="22" s="1"/>
  <c r="V291" i="22"/>
  <c r="E291" i="22" s="1"/>
  <c r="V289" i="22"/>
  <c r="E289" i="22" s="1"/>
  <c r="V287" i="22"/>
  <c r="E287" i="22" s="1"/>
  <c r="V285" i="22"/>
  <c r="E285" i="22" s="1"/>
  <c r="T26" i="12"/>
  <c r="E26" i="12" s="1"/>
  <c r="I26" i="12" s="1"/>
  <c r="T10" i="12"/>
  <c r="E10" i="12" s="1"/>
  <c r="I10" i="12" s="1"/>
  <c r="T76" i="12"/>
  <c r="E76" i="12" s="1"/>
  <c r="I76" i="12" s="1"/>
  <c r="T68" i="12"/>
  <c r="E68" i="12" s="1"/>
  <c r="I68" i="12" s="1"/>
  <c r="T64" i="12"/>
  <c r="E64" i="12" s="1"/>
  <c r="I64" i="12" s="1"/>
  <c r="T60" i="12"/>
  <c r="E60" i="12" s="1"/>
  <c r="I60" i="12" s="1"/>
  <c r="T56" i="12"/>
  <c r="E56" i="12" s="1"/>
  <c r="I56" i="12" s="1"/>
  <c r="T52" i="12"/>
  <c r="E52" i="12" s="1"/>
  <c r="I52" i="12" s="1"/>
  <c r="T48" i="12"/>
  <c r="E48" i="12" s="1"/>
  <c r="I48" i="12" s="1"/>
  <c r="T44" i="12"/>
  <c r="E44" i="12" s="1"/>
  <c r="I44" i="12" s="1"/>
  <c r="T40" i="12"/>
  <c r="E40" i="12" s="1"/>
  <c r="I40" i="12" s="1"/>
  <c r="T184" i="12"/>
  <c r="E184" i="12" s="1"/>
  <c r="I184" i="12" s="1"/>
  <c r="T182" i="12"/>
  <c r="E182" i="12" s="1"/>
  <c r="I182" i="12" s="1"/>
  <c r="T180" i="12"/>
  <c r="E180" i="12" s="1"/>
  <c r="I180" i="12" s="1"/>
  <c r="T178" i="12"/>
  <c r="E178" i="12" s="1"/>
  <c r="I178" i="12" s="1"/>
  <c r="T151" i="12"/>
  <c r="E151" i="12" s="1"/>
  <c r="I151" i="12" s="1"/>
  <c r="T137" i="12"/>
  <c r="E137" i="12" s="1"/>
  <c r="I137" i="12" s="1"/>
  <c r="T135" i="12"/>
  <c r="E135" i="12" s="1"/>
  <c r="I135" i="12" s="1"/>
  <c r="T133" i="12"/>
  <c r="E133" i="12" s="1"/>
  <c r="I133" i="12" s="1"/>
  <c r="T131" i="12"/>
  <c r="E131" i="12" s="1"/>
  <c r="I131" i="12" s="1"/>
  <c r="T129" i="12"/>
  <c r="E129" i="12" s="1"/>
  <c r="I129" i="12" s="1"/>
  <c r="T127" i="12"/>
  <c r="E127" i="12" s="1"/>
  <c r="I127" i="12" s="1"/>
  <c r="T125" i="12"/>
  <c r="E125" i="12" s="1"/>
  <c r="I125" i="12" s="1"/>
  <c r="T123" i="12"/>
  <c r="E123" i="12" s="1"/>
  <c r="I123" i="12" s="1"/>
  <c r="T121" i="12"/>
  <c r="E121" i="12" s="1"/>
  <c r="I121" i="12" s="1"/>
  <c r="T119" i="12"/>
  <c r="E119" i="12" s="1"/>
  <c r="I119" i="12" s="1"/>
  <c r="T117" i="12"/>
  <c r="E117" i="12" s="1"/>
  <c r="I117" i="12" s="1"/>
  <c r="T112" i="12"/>
  <c r="E112" i="12" s="1"/>
  <c r="I112" i="12" s="1"/>
  <c r="T110" i="12"/>
  <c r="E110" i="12" s="1"/>
  <c r="I110" i="12" s="1"/>
  <c r="T108" i="12"/>
  <c r="E108" i="12" s="1"/>
  <c r="I108" i="12" s="1"/>
  <c r="T106" i="12"/>
  <c r="E106" i="12" s="1"/>
  <c r="I106" i="12" s="1"/>
  <c r="T2" i="12"/>
  <c r="E2" i="12" s="1"/>
  <c r="I2" i="12" s="1"/>
  <c r="T18" i="12"/>
  <c r="E18" i="12" s="1"/>
  <c r="I18" i="12" s="1"/>
  <c r="T6" i="12"/>
  <c r="E6" i="12" s="1"/>
  <c r="I6" i="12" s="1"/>
  <c r="T29" i="12"/>
  <c r="E29" i="12" s="1"/>
  <c r="I29" i="12" s="1"/>
  <c r="T83" i="12"/>
  <c r="E83" i="12" s="1"/>
  <c r="I83" i="12" s="1"/>
  <c r="T71" i="12"/>
  <c r="E71" i="12" s="1"/>
  <c r="I71" i="12" s="1"/>
  <c r="T59" i="12"/>
  <c r="E59" i="12" s="1"/>
  <c r="I59" i="12" s="1"/>
  <c r="T47" i="12"/>
  <c r="E47" i="12" s="1"/>
  <c r="I47" i="12" s="1"/>
  <c r="T43" i="12"/>
  <c r="E43" i="12" s="1"/>
  <c r="I43" i="12" s="1"/>
  <c r="T85" i="12"/>
  <c r="E85" i="12" s="1"/>
  <c r="I85" i="12" s="1"/>
  <c r="T174" i="12"/>
  <c r="E174" i="12" s="1"/>
  <c r="I174" i="12" s="1"/>
  <c r="T172" i="12"/>
  <c r="E172" i="12" s="1"/>
  <c r="I172" i="12" s="1"/>
  <c r="T168" i="12"/>
  <c r="E168" i="12" s="1"/>
  <c r="I168" i="12" s="1"/>
  <c r="T166" i="12"/>
  <c r="E166" i="12" s="1"/>
  <c r="I166" i="12" s="1"/>
  <c r="T164" i="12"/>
  <c r="E164" i="12" s="1"/>
  <c r="I164" i="12" s="1"/>
  <c r="T162" i="12"/>
  <c r="E162" i="12" s="1"/>
  <c r="I162" i="12" s="1"/>
  <c r="T160" i="12"/>
  <c r="E160" i="12" s="1"/>
  <c r="I160" i="12" s="1"/>
  <c r="T158" i="12"/>
  <c r="E158" i="12" s="1"/>
  <c r="I158" i="12" s="1"/>
  <c r="T156" i="12"/>
  <c r="E156" i="12" s="1"/>
  <c r="I156" i="12" s="1"/>
  <c r="T154" i="12"/>
  <c r="E154" i="12" s="1"/>
  <c r="I154" i="12" s="1"/>
  <c r="T149" i="12"/>
  <c r="E149" i="12" s="1"/>
  <c r="I149" i="12" s="1"/>
  <c r="T147" i="12"/>
  <c r="E147" i="12" s="1"/>
  <c r="I147" i="12" s="1"/>
  <c r="T145" i="12"/>
  <c r="E145" i="12" s="1"/>
  <c r="I145" i="12" s="1"/>
  <c r="T143" i="12"/>
  <c r="E143" i="12" s="1"/>
  <c r="I143" i="12" s="1"/>
  <c r="T141" i="12"/>
  <c r="E141" i="12" s="1"/>
  <c r="I141" i="12" s="1"/>
  <c r="T139" i="12"/>
  <c r="E139" i="12" s="1"/>
  <c r="I139" i="12" s="1"/>
  <c r="T115" i="12"/>
  <c r="E115" i="12" s="1"/>
  <c r="I115" i="12" s="1"/>
  <c r="T105" i="12"/>
  <c r="E105" i="12" s="1"/>
  <c r="I105" i="12" s="1"/>
  <c r="T103" i="12"/>
  <c r="E103" i="12" s="1"/>
  <c r="I103" i="12" s="1"/>
  <c r="T101" i="12"/>
  <c r="E101" i="12" s="1"/>
  <c r="I101" i="12" s="1"/>
  <c r="T99" i="12"/>
  <c r="E99" i="12" s="1"/>
  <c r="I99" i="12" s="1"/>
  <c r="T97" i="12"/>
  <c r="E97" i="12" s="1"/>
  <c r="I97" i="12" s="1"/>
  <c r="T95" i="12"/>
  <c r="E95" i="12" s="1"/>
  <c r="I95" i="12" s="1"/>
  <c r="T93" i="12"/>
  <c r="E93" i="12" s="1"/>
  <c r="I93" i="12" s="1"/>
  <c r="T91" i="12"/>
  <c r="E91" i="12" s="1"/>
  <c r="I91" i="12" s="1"/>
  <c r="T89" i="12"/>
  <c r="E89" i="12" s="1"/>
  <c r="I89" i="12" s="1"/>
  <c r="T87" i="12"/>
  <c r="E87" i="12" s="1"/>
  <c r="I87" i="12" s="1"/>
  <c r="U93" i="22"/>
  <c r="D93" i="22" s="1"/>
  <c r="I93" i="22" s="1"/>
  <c r="U175" i="22"/>
  <c r="D175" i="22" s="1"/>
  <c r="I175" i="22" s="1"/>
  <c r="U163" i="22"/>
  <c r="D163" i="22" s="1"/>
  <c r="I163" i="22" s="1"/>
  <c r="U151" i="22"/>
  <c r="D151" i="22" s="1"/>
  <c r="I151" i="22" s="1"/>
  <c r="U139" i="22"/>
  <c r="D139" i="22" s="1"/>
  <c r="I139" i="22" s="1"/>
  <c r="U127" i="22"/>
  <c r="D127" i="22" s="1"/>
  <c r="I127" i="22" s="1"/>
  <c r="U119" i="22"/>
  <c r="D119" i="22" s="1"/>
  <c r="I119" i="22" s="1"/>
  <c r="U107" i="22"/>
  <c r="D107" i="22" s="1"/>
  <c r="I107" i="22" s="1"/>
  <c r="U95" i="22"/>
  <c r="D95" i="22" s="1"/>
  <c r="I95" i="22" s="1"/>
  <c r="V484" i="22"/>
  <c r="E484" i="22" s="1"/>
  <c r="V476" i="22"/>
  <c r="E476" i="22" s="1"/>
  <c r="V464" i="22"/>
  <c r="E464" i="22" s="1"/>
  <c r="V456" i="22"/>
  <c r="E456" i="22" s="1"/>
  <c r="V449" i="22"/>
  <c r="E449" i="22" s="1"/>
  <c r="V445" i="22"/>
  <c r="E445" i="22" s="1"/>
  <c r="V441" i="22"/>
  <c r="E441" i="22" s="1"/>
  <c r="V437" i="22"/>
  <c r="E437" i="22" s="1"/>
  <c r="V433" i="22"/>
  <c r="E433" i="22" s="1"/>
  <c r="V431" i="22"/>
  <c r="E431" i="22" s="1"/>
  <c r="V427" i="22"/>
  <c r="E427" i="22" s="1"/>
  <c r="V421" i="22"/>
  <c r="E421" i="22" s="1"/>
  <c r="V415" i="22"/>
  <c r="E415" i="22" s="1"/>
  <c r="V409" i="22"/>
  <c r="E409" i="22" s="1"/>
  <c r="V403" i="22"/>
  <c r="E403" i="22" s="1"/>
  <c r="V401" i="22"/>
  <c r="E401" i="22" s="1"/>
  <c r="V395" i="22"/>
  <c r="E395" i="22" s="1"/>
  <c r="V389" i="22"/>
  <c r="E389" i="22" s="1"/>
  <c r="I37" i="22"/>
  <c r="U182" i="22"/>
  <c r="D182" i="22" s="1"/>
  <c r="I182" i="22" s="1"/>
  <c r="U178" i="22"/>
  <c r="D178" i="22" s="1"/>
  <c r="I178" i="22" s="1"/>
  <c r="U174" i="22"/>
  <c r="D174" i="22" s="1"/>
  <c r="I174" i="22" s="1"/>
  <c r="U170" i="22"/>
  <c r="D170" i="22" s="1"/>
  <c r="I170" i="22" s="1"/>
  <c r="U166" i="22"/>
  <c r="D166" i="22" s="1"/>
  <c r="I166" i="22" s="1"/>
  <c r="U162" i="22"/>
  <c r="D162" i="22" s="1"/>
  <c r="I162" i="22" s="1"/>
  <c r="U158" i="22"/>
  <c r="D158" i="22" s="1"/>
  <c r="I158" i="22" s="1"/>
  <c r="U154" i="22"/>
  <c r="D154" i="22" s="1"/>
  <c r="I154" i="22" s="1"/>
  <c r="U150" i="22"/>
  <c r="D150" i="22" s="1"/>
  <c r="I150" i="22" s="1"/>
  <c r="U146" i="22"/>
  <c r="D146" i="22" s="1"/>
  <c r="I146" i="22" s="1"/>
  <c r="U142" i="22"/>
  <c r="D142" i="22" s="1"/>
  <c r="I142" i="22" s="1"/>
  <c r="U138" i="22"/>
  <c r="D138" i="22" s="1"/>
  <c r="I138" i="22" s="1"/>
  <c r="U134" i="22"/>
  <c r="D134" i="22" s="1"/>
  <c r="I134" i="22" s="1"/>
  <c r="U130" i="22"/>
  <c r="D130" i="22" s="1"/>
  <c r="I130" i="22" s="1"/>
  <c r="U126" i="22"/>
  <c r="D126" i="22" s="1"/>
  <c r="I126" i="22" s="1"/>
  <c r="U122" i="22"/>
  <c r="D122" i="22" s="1"/>
  <c r="I122" i="22" s="1"/>
  <c r="U118" i="22"/>
  <c r="D118" i="22" s="1"/>
  <c r="I118" i="22" s="1"/>
  <c r="U114" i="22"/>
  <c r="D114" i="22" s="1"/>
  <c r="I114" i="22" s="1"/>
  <c r="U110" i="22"/>
  <c r="D110" i="22" s="1"/>
  <c r="I110" i="22" s="1"/>
  <c r="U106" i="22"/>
  <c r="D106" i="22" s="1"/>
  <c r="I106" i="22" s="1"/>
  <c r="U102" i="22"/>
  <c r="D102" i="22" s="1"/>
  <c r="I102" i="22" s="1"/>
  <c r="U98" i="22"/>
  <c r="D98" i="22" s="1"/>
  <c r="I98" i="22" s="1"/>
  <c r="U94" i="22"/>
  <c r="D94" i="22" s="1"/>
  <c r="I94" i="22" s="1"/>
  <c r="V281" i="22"/>
  <c r="E281" i="22" s="1"/>
  <c r="V279" i="22"/>
  <c r="E279" i="22" s="1"/>
  <c r="V277" i="22"/>
  <c r="E277" i="22" s="1"/>
  <c r="V275" i="22"/>
  <c r="E275" i="22" s="1"/>
  <c r="V273" i="22"/>
  <c r="E273" i="22" s="1"/>
  <c r="V271" i="22"/>
  <c r="E271" i="22" s="1"/>
  <c r="V269" i="22"/>
  <c r="E269" i="22" s="1"/>
  <c r="V267" i="22"/>
  <c r="E267" i="22" s="1"/>
  <c r="V263" i="22"/>
  <c r="E263" i="22" s="1"/>
  <c r="V261" i="22"/>
  <c r="E261" i="22" s="1"/>
  <c r="V259" i="22"/>
  <c r="E259" i="22" s="1"/>
  <c r="V257" i="22"/>
  <c r="E257" i="22" s="1"/>
  <c r="V255" i="22"/>
  <c r="E255" i="22" s="1"/>
  <c r="V253" i="22"/>
  <c r="E253" i="22" s="1"/>
  <c r="V251" i="22"/>
  <c r="E251" i="22" s="1"/>
  <c r="V249" i="22"/>
  <c r="E249" i="22" s="1"/>
  <c r="V247" i="22"/>
  <c r="E247" i="22" s="1"/>
  <c r="V245" i="22"/>
  <c r="E245" i="22" s="1"/>
  <c r="V243" i="22"/>
  <c r="E243" i="22" s="1"/>
  <c r="V241" i="22"/>
  <c r="E241" i="22" s="1"/>
  <c r="V239" i="22"/>
  <c r="E239" i="22" s="1"/>
  <c r="V237" i="22"/>
  <c r="E237" i="22" s="1"/>
  <c r="V235" i="22"/>
  <c r="E235" i="22" s="1"/>
  <c r="V233" i="22"/>
  <c r="E233" i="22" s="1"/>
  <c r="V231" i="22"/>
  <c r="E231" i="22" s="1"/>
  <c r="V229" i="22"/>
  <c r="E229" i="22" s="1"/>
  <c r="V227" i="22"/>
  <c r="E227" i="22" s="1"/>
  <c r="V225" i="22"/>
  <c r="E225" i="22" s="1"/>
  <c r="V223" i="22"/>
  <c r="E223" i="22" s="1"/>
  <c r="V221" i="22"/>
  <c r="E221" i="22" s="1"/>
  <c r="V219" i="22"/>
  <c r="E219" i="22" s="1"/>
  <c r="V217" i="22"/>
  <c r="E217" i="22" s="1"/>
  <c r="V215" i="22"/>
  <c r="E215" i="22" s="1"/>
  <c r="V213" i="22"/>
  <c r="E213" i="22" s="1"/>
  <c r="V211" i="22"/>
  <c r="E211" i="22" s="1"/>
  <c r="V209" i="22"/>
  <c r="E209" i="22" s="1"/>
  <c r="V207" i="22"/>
  <c r="E207" i="22" s="1"/>
  <c r="V205" i="22"/>
  <c r="E205" i="22" s="1"/>
  <c r="V203" i="22"/>
  <c r="E203" i="22" s="1"/>
  <c r="V201" i="22"/>
  <c r="E201" i="22" s="1"/>
  <c r="V199" i="22"/>
  <c r="E199" i="22" s="1"/>
  <c r="V197" i="22"/>
  <c r="E197" i="22" s="1"/>
  <c r="V195" i="22"/>
  <c r="E195" i="22" s="1"/>
  <c r="V193" i="22"/>
  <c r="E193" i="22" s="1"/>
  <c r="V191" i="22"/>
  <c r="E191" i="22" s="1"/>
  <c r="V189" i="22"/>
  <c r="E189" i="22" s="1"/>
  <c r="V187" i="22"/>
  <c r="E187" i="22" s="1"/>
  <c r="V483" i="22"/>
  <c r="E483" i="22" s="1"/>
  <c r="V479" i="22"/>
  <c r="E479" i="22" s="1"/>
  <c r="V475" i="22"/>
  <c r="E475" i="22" s="1"/>
  <c r="V471" i="22"/>
  <c r="E471" i="22" s="1"/>
  <c r="V467" i="22"/>
  <c r="E467" i="22" s="1"/>
  <c r="V463" i="22"/>
  <c r="E463" i="22" s="1"/>
  <c r="V459" i="22"/>
  <c r="E459" i="22" s="1"/>
  <c r="V455" i="22"/>
  <c r="E455" i="22" s="1"/>
  <c r="U171" i="22"/>
  <c r="D171" i="22" s="1"/>
  <c r="I171" i="22" s="1"/>
  <c r="U155" i="22"/>
  <c r="D155" i="22" s="1"/>
  <c r="I155" i="22" s="1"/>
  <c r="U143" i="22"/>
  <c r="D143" i="22" s="1"/>
  <c r="I143" i="22" s="1"/>
  <c r="U131" i="22"/>
  <c r="D131" i="22" s="1"/>
  <c r="I131" i="22" s="1"/>
  <c r="U111" i="22"/>
  <c r="D111" i="22" s="1"/>
  <c r="I111" i="22" s="1"/>
  <c r="U99" i="22"/>
  <c r="D99" i="22" s="1"/>
  <c r="I99" i="22" s="1"/>
  <c r="V480" i="22"/>
  <c r="E480" i="22" s="1"/>
  <c r="V468" i="22"/>
  <c r="E468" i="22" s="1"/>
  <c r="V460" i="22"/>
  <c r="E460" i="22" s="1"/>
  <c r="V451" i="22"/>
  <c r="E451" i="22" s="1"/>
  <c r="V447" i="22"/>
  <c r="E447" i="22" s="1"/>
  <c r="V443" i="22"/>
  <c r="E443" i="22" s="1"/>
  <c r="V439" i="22"/>
  <c r="E439" i="22" s="1"/>
  <c r="V435" i="22"/>
  <c r="E435" i="22" s="1"/>
  <c r="V429" i="22"/>
  <c r="E429" i="22" s="1"/>
  <c r="V423" i="22"/>
  <c r="E423" i="22" s="1"/>
  <c r="V417" i="22"/>
  <c r="E417" i="22" s="1"/>
  <c r="V411" i="22"/>
  <c r="E411" i="22" s="1"/>
  <c r="V405" i="22"/>
  <c r="E405" i="22" s="1"/>
  <c r="V397" i="22"/>
  <c r="E397" i="22" s="1"/>
  <c r="V391" i="22"/>
  <c r="E391" i="22" s="1"/>
  <c r="U181" i="22"/>
  <c r="D181" i="22" s="1"/>
  <c r="I181" i="22" s="1"/>
  <c r="U177" i="22"/>
  <c r="D177" i="22" s="1"/>
  <c r="I177" i="22" s="1"/>
  <c r="U173" i="22"/>
  <c r="D173" i="22" s="1"/>
  <c r="I173" i="22" s="1"/>
  <c r="U169" i="22"/>
  <c r="D169" i="22" s="1"/>
  <c r="I169" i="22" s="1"/>
  <c r="U165" i="22"/>
  <c r="D165" i="22" s="1"/>
  <c r="I165" i="22" s="1"/>
  <c r="U161" i="22"/>
  <c r="D161" i="22" s="1"/>
  <c r="I161" i="22" s="1"/>
  <c r="U157" i="22"/>
  <c r="D157" i="22" s="1"/>
  <c r="I157" i="22" s="1"/>
  <c r="U153" i="22"/>
  <c r="D153" i="22" s="1"/>
  <c r="I153" i="22" s="1"/>
  <c r="U149" i="22"/>
  <c r="D149" i="22" s="1"/>
  <c r="I149" i="22" s="1"/>
  <c r="U145" i="22"/>
  <c r="D145" i="22" s="1"/>
  <c r="I145" i="22" s="1"/>
  <c r="U141" i="22"/>
  <c r="D141" i="22" s="1"/>
  <c r="I141" i="22" s="1"/>
  <c r="U137" i="22"/>
  <c r="D137" i="22" s="1"/>
  <c r="I137" i="22" s="1"/>
  <c r="U133" i="22"/>
  <c r="D133" i="22" s="1"/>
  <c r="I133" i="22" s="1"/>
  <c r="U129" i="22"/>
  <c r="D129" i="22" s="1"/>
  <c r="I129" i="22" s="1"/>
  <c r="U125" i="22"/>
  <c r="D125" i="22" s="1"/>
  <c r="I125" i="22" s="1"/>
  <c r="U121" i="22"/>
  <c r="D121" i="22" s="1"/>
  <c r="I121" i="22" s="1"/>
  <c r="U117" i="22"/>
  <c r="D117" i="22" s="1"/>
  <c r="I117" i="22" s="1"/>
  <c r="U113" i="22"/>
  <c r="D113" i="22" s="1"/>
  <c r="I113" i="22" s="1"/>
  <c r="U109" i="22"/>
  <c r="D109" i="22" s="1"/>
  <c r="I109" i="22" s="1"/>
  <c r="U105" i="22"/>
  <c r="D105" i="22" s="1"/>
  <c r="I105" i="22" s="1"/>
  <c r="U101" i="22"/>
  <c r="D101" i="22" s="1"/>
  <c r="I101" i="22" s="1"/>
  <c r="U97" i="22"/>
  <c r="D97" i="22" s="1"/>
  <c r="I97" i="22" s="1"/>
  <c r="V183" i="22"/>
  <c r="E183" i="22" s="1"/>
  <c r="V482" i="22"/>
  <c r="E482" i="22" s="1"/>
  <c r="V478" i="22"/>
  <c r="E478" i="22" s="1"/>
  <c r="V474" i="22"/>
  <c r="E474" i="22" s="1"/>
  <c r="V470" i="22"/>
  <c r="E470" i="22" s="1"/>
  <c r="V466" i="22"/>
  <c r="E466" i="22" s="1"/>
  <c r="V462" i="22"/>
  <c r="E462" i="22" s="1"/>
  <c r="V458" i="22"/>
  <c r="E458" i="22" s="1"/>
  <c r="V454" i="22"/>
  <c r="E454" i="22" s="1"/>
  <c r="V452" i="22"/>
  <c r="E452" i="22" s="1"/>
  <c r="V450" i="22"/>
  <c r="E450" i="22" s="1"/>
  <c r="V448" i="22"/>
  <c r="E448" i="22" s="1"/>
  <c r="V446" i="22"/>
  <c r="E446" i="22" s="1"/>
  <c r="V444" i="22"/>
  <c r="E444" i="22" s="1"/>
  <c r="V442" i="22"/>
  <c r="E442" i="22" s="1"/>
  <c r="V440" i="22"/>
  <c r="E440" i="22" s="1"/>
  <c r="V438" i="22"/>
  <c r="E438" i="22" s="1"/>
  <c r="V436" i="22"/>
  <c r="E436" i="22" s="1"/>
  <c r="V434" i="22"/>
  <c r="E434" i="22" s="1"/>
  <c r="V432" i="22"/>
  <c r="E432" i="22" s="1"/>
  <c r="V430" i="22"/>
  <c r="E430" i="22" s="1"/>
  <c r="V428" i="22"/>
  <c r="E428" i="22" s="1"/>
  <c r="V426" i="22"/>
  <c r="E426" i="22" s="1"/>
  <c r="V424" i="22"/>
  <c r="E424" i="22" s="1"/>
  <c r="V422" i="22"/>
  <c r="E422" i="22" s="1"/>
  <c r="V420" i="22"/>
  <c r="E420" i="22" s="1"/>
  <c r="V418" i="22"/>
  <c r="E418" i="22" s="1"/>
  <c r="V416" i="22"/>
  <c r="E416" i="22" s="1"/>
  <c r="V414" i="22"/>
  <c r="E414" i="22" s="1"/>
  <c r="V412" i="22"/>
  <c r="E412" i="22" s="1"/>
  <c r="V410" i="22"/>
  <c r="E410" i="22" s="1"/>
  <c r="V408" i="22"/>
  <c r="E408" i="22" s="1"/>
  <c r="V406" i="22"/>
  <c r="E406" i="22" s="1"/>
  <c r="V404" i="22"/>
  <c r="E404" i="22" s="1"/>
  <c r="V402" i="22"/>
  <c r="E402" i="22" s="1"/>
  <c r="V400" i="22"/>
  <c r="E400" i="22" s="1"/>
  <c r="V398" i="22"/>
  <c r="E398" i="22" s="1"/>
  <c r="V396" i="22"/>
  <c r="E396" i="22" s="1"/>
  <c r="V394" i="22"/>
  <c r="E394" i="22" s="1"/>
  <c r="V392" i="22"/>
  <c r="E392" i="22" s="1"/>
  <c r="V390" i="22"/>
  <c r="E390" i="22" s="1"/>
  <c r="V388" i="22"/>
  <c r="E388" i="22" s="1"/>
  <c r="V386" i="22"/>
  <c r="E386" i="22" s="1"/>
  <c r="U179" i="22"/>
  <c r="D179" i="22" s="1"/>
  <c r="I179" i="22" s="1"/>
  <c r="U167" i="22"/>
  <c r="D167" i="22" s="1"/>
  <c r="I167" i="22" s="1"/>
  <c r="U159" i="22"/>
  <c r="D159" i="22" s="1"/>
  <c r="I159" i="22" s="1"/>
  <c r="U147" i="22"/>
  <c r="D147" i="22" s="1"/>
  <c r="I147" i="22" s="1"/>
  <c r="U135" i="22"/>
  <c r="D135" i="22" s="1"/>
  <c r="I135" i="22" s="1"/>
  <c r="U123" i="22"/>
  <c r="D123" i="22" s="1"/>
  <c r="I123" i="22" s="1"/>
  <c r="U115" i="22"/>
  <c r="D115" i="22" s="1"/>
  <c r="I115" i="22" s="1"/>
  <c r="U103" i="22"/>
  <c r="D103" i="22" s="1"/>
  <c r="I103" i="22" s="1"/>
  <c r="V472" i="22"/>
  <c r="E472" i="22" s="1"/>
  <c r="V453" i="22"/>
  <c r="E453" i="22" s="1"/>
  <c r="V419" i="22"/>
  <c r="E419" i="22" s="1"/>
  <c r="V413" i="22"/>
  <c r="E413" i="22" s="1"/>
  <c r="V407" i="22"/>
  <c r="E407" i="22" s="1"/>
  <c r="V399" i="22"/>
  <c r="E399" i="22" s="1"/>
  <c r="V393" i="22"/>
  <c r="E393" i="22" s="1"/>
  <c r="V387" i="22"/>
  <c r="E387" i="22" s="1"/>
  <c r="U180" i="22"/>
  <c r="D180" i="22" s="1"/>
  <c r="I180" i="22" s="1"/>
  <c r="U176" i="22"/>
  <c r="D176" i="22" s="1"/>
  <c r="I176" i="22" s="1"/>
  <c r="U172" i="22"/>
  <c r="D172" i="22" s="1"/>
  <c r="I172" i="22" s="1"/>
  <c r="U168" i="22"/>
  <c r="D168" i="22" s="1"/>
  <c r="I168" i="22" s="1"/>
  <c r="U164" i="22"/>
  <c r="D164" i="22" s="1"/>
  <c r="I164" i="22" s="1"/>
  <c r="U160" i="22"/>
  <c r="D160" i="22" s="1"/>
  <c r="I160" i="22" s="1"/>
  <c r="U156" i="22"/>
  <c r="D156" i="22" s="1"/>
  <c r="I156" i="22" s="1"/>
  <c r="U152" i="22"/>
  <c r="D152" i="22" s="1"/>
  <c r="I152" i="22" s="1"/>
  <c r="U148" i="22"/>
  <c r="D148" i="22" s="1"/>
  <c r="I148" i="22" s="1"/>
  <c r="U144" i="22"/>
  <c r="D144" i="22" s="1"/>
  <c r="I144" i="22" s="1"/>
  <c r="U140" i="22"/>
  <c r="D140" i="22" s="1"/>
  <c r="I140" i="22" s="1"/>
  <c r="U136" i="22"/>
  <c r="D136" i="22" s="1"/>
  <c r="I136" i="22" s="1"/>
  <c r="U132" i="22"/>
  <c r="D132" i="22" s="1"/>
  <c r="I132" i="22" s="1"/>
  <c r="U128" i="22"/>
  <c r="D128" i="22" s="1"/>
  <c r="I128" i="22" s="1"/>
  <c r="U124" i="22"/>
  <c r="D124" i="22" s="1"/>
  <c r="I124" i="22" s="1"/>
  <c r="U120" i="22"/>
  <c r="D120" i="22" s="1"/>
  <c r="I120" i="22" s="1"/>
  <c r="U116" i="22"/>
  <c r="D116" i="22" s="1"/>
  <c r="I116" i="22" s="1"/>
  <c r="U112" i="22"/>
  <c r="D112" i="22" s="1"/>
  <c r="I112" i="22" s="1"/>
  <c r="U108" i="22"/>
  <c r="D108" i="22" s="1"/>
  <c r="I108" i="22" s="1"/>
  <c r="U104" i="22"/>
  <c r="D104" i="22" s="1"/>
  <c r="I104" i="22" s="1"/>
  <c r="U100" i="22"/>
  <c r="D100" i="22" s="1"/>
  <c r="I100" i="22" s="1"/>
  <c r="U96" i="22"/>
  <c r="D96" i="22" s="1"/>
  <c r="I96" i="22" s="1"/>
  <c r="V282" i="22"/>
  <c r="E282" i="22" s="1"/>
  <c r="V280" i="22"/>
  <c r="E280" i="22" s="1"/>
  <c r="V278" i="22"/>
  <c r="E278" i="22" s="1"/>
  <c r="V276" i="22"/>
  <c r="E276" i="22" s="1"/>
  <c r="V274" i="22"/>
  <c r="E274" i="22" s="1"/>
  <c r="V272" i="22"/>
  <c r="E272" i="22" s="1"/>
  <c r="V268" i="22"/>
  <c r="E268" i="22" s="1"/>
  <c r="V264" i="22"/>
  <c r="E264" i="22" s="1"/>
  <c r="V262" i="22"/>
  <c r="E262" i="22" s="1"/>
  <c r="V260" i="22"/>
  <c r="E260" i="22" s="1"/>
  <c r="V258" i="22"/>
  <c r="E258" i="22" s="1"/>
  <c r="V256" i="22"/>
  <c r="E256" i="22" s="1"/>
  <c r="V254" i="22"/>
  <c r="E254" i="22" s="1"/>
  <c r="V252" i="22"/>
  <c r="E252" i="22" s="1"/>
  <c r="V250" i="22"/>
  <c r="E250" i="22" s="1"/>
  <c r="V248" i="22"/>
  <c r="E248" i="22" s="1"/>
  <c r="V246" i="22"/>
  <c r="E246" i="22" s="1"/>
  <c r="V244" i="22"/>
  <c r="E244" i="22" s="1"/>
  <c r="V242" i="22"/>
  <c r="E242" i="22" s="1"/>
  <c r="V240" i="22"/>
  <c r="E240" i="22" s="1"/>
  <c r="V238" i="22"/>
  <c r="E238" i="22" s="1"/>
  <c r="V236" i="22"/>
  <c r="E236" i="22" s="1"/>
  <c r="V234" i="22"/>
  <c r="E234" i="22" s="1"/>
  <c r="V232" i="22"/>
  <c r="E232" i="22" s="1"/>
  <c r="V230" i="22"/>
  <c r="E230" i="22" s="1"/>
  <c r="V228" i="22"/>
  <c r="E228" i="22" s="1"/>
  <c r="V226" i="22"/>
  <c r="E226" i="22" s="1"/>
  <c r="V224" i="22"/>
  <c r="E224" i="22" s="1"/>
  <c r="V222" i="22"/>
  <c r="E222" i="22" s="1"/>
  <c r="V220" i="22"/>
  <c r="E220" i="22" s="1"/>
  <c r="V218" i="22"/>
  <c r="E218" i="22" s="1"/>
  <c r="V216" i="22"/>
  <c r="E216" i="22" s="1"/>
  <c r="V214" i="22"/>
  <c r="E214" i="22" s="1"/>
  <c r="V212" i="22"/>
  <c r="E212" i="22" s="1"/>
  <c r="V210" i="22"/>
  <c r="E210" i="22" s="1"/>
  <c r="V208" i="22"/>
  <c r="E208" i="22" s="1"/>
  <c r="V206" i="22"/>
  <c r="E206" i="22" s="1"/>
  <c r="V204" i="22"/>
  <c r="E204" i="22" s="1"/>
  <c r="V202" i="22"/>
  <c r="E202" i="22" s="1"/>
  <c r="V200" i="22"/>
  <c r="E200" i="22" s="1"/>
  <c r="V198" i="22"/>
  <c r="E198" i="22" s="1"/>
  <c r="V196" i="22"/>
  <c r="E196" i="22" s="1"/>
  <c r="V194" i="22"/>
  <c r="E194" i="22" s="1"/>
  <c r="V192" i="22"/>
  <c r="E192" i="22" s="1"/>
  <c r="V190" i="22"/>
  <c r="E190" i="22" s="1"/>
  <c r="V188" i="22"/>
  <c r="E188" i="22" s="1"/>
  <c r="V186" i="22"/>
  <c r="E186" i="22" s="1"/>
  <c r="V382" i="22"/>
  <c r="E382" i="22" s="1"/>
  <c r="V380" i="22"/>
  <c r="E380" i="22" s="1"/>
  <c r="V378" i="22"/>
  <c r="E378" i="22" s="1"/>
  <c r="V376" i="22"/>
  <c r="E376" i="22" s="1"/>
  <c r="V374" i="22"/>
  <c r="E374" i="22" s="1"/>
  <c r="V372" i="22"/>
  <c r="E372" i="22" s="1"/>
  <c r="V370" i="22"/>
  <c r="E370" i="22" s="1"/>
  <c r="V368" i="22"/>
  <c r="E368" i="22" s="1"/>
  <c r="V366" i="22"/>
  <c r="E366" i="22" s="1"/>
  <c r="V364" i="22"/>
  <c r="E364" i="22" s="1"/>
  <c r="V362" i="22"/>
  <c r="E362" i="22" s="1"/>
  <c r="V360" i="22"/>
  <c r="E360" i="22" s="1"/>
  <c r="V358" i="22"/>
  <c r="E358" i="22" s="1"/>
  <c r="V354" i="22"/>
  <c r="E354" i="22" s="1"/>
  <c r="V352" i="22"/>
  <c r="E352" i="22" s="1"/>
  <c r="V350" i="22"/>
  <c r="E350" i="22" s="1"/>
  <c r="V348" i="22"/>
  <c r="E348" i="22" s="1"/>
  <c r="V346" i="22"/>
  <c r="E346" i="22" s="1"/>
  <c r="V344" i="22"/>
  <c r="E344" i="22" s="1"/>
  <c r="V342" i="22"/>
  <c r="E342" i="22" s="1"/>
  <c r="V340" i="22"/>
  <c r="E340" i="22" s="1"/>
  <c r="V338" i="22"/>
  <c r="E338" i="22" s="1"/>
  <c r="V336" i="22"/>
  <c r="E336" i="22" s="1"/>
  <c r="V334" i="22"/>
  <c r="E334" i="22" s="1"/>
  <c r="V332" i="22"/>
  <c r="E332" i="22" s="1"/>
  <c r="V330" i="22"/>
  <c r="E330" i="22" s="1"/>
  <c r="V328" i="22"/>
  <c r="E328" i="22" s="1"/>
  <c r="V326" i="22"/>
  <c r="E326" i="22" s="1"/>
  <c r="V324" i="22"/>
  <c r="E324" i="22" s="1"/>
  <c r="V322" i="22"/>
  <c r="E322" i="22" s="1"/>
  <c r="V320" i="22"/>
  <c r="E320" i="22" s="1"/>
  <c r="V318" i="22"/>
  <c r="E318" i="22" s="1"/>
  <c r="V316" i="22"/>
  <c r="E316" i="22" s="1"/>
  <c r="V314" i="22"/>
  <c r="E314" i="22" s="1"/>
  <c r="V312" i="22"/>
  <c r="E312" i="22" s="1"/>
  <c r="V310" i="22"/>
  <c r="E310" i="22" s="1"/>
  <c r="V308" i="22"/>
  <c r="E308" i="22" s="1"/>
  <c r="V306" i="22"/>
  <c r="E306" i="22" s="1"/>
  <c r="V304" i="22"/>
  <c r="E304" i="22" s="1"/>
  <c r="V302" i="22"/>
  <c r="E302" i="22" s="1"/>
  <c r="V300" i="22"/>
  <c r="E300" i="22" s="1"/>
  <c r="V298" i="22"/>
  <c r="E298" i="22" s="1"/>
  <c r="V296" i="22"/>
  <c r="E296" i="22" s="1"/>
  <c r="V294" i="22"/>
  <c r="E294" i="22" s="1"/>
  <c r="V292" i="22"/>
  <c r="E292" i="22" s="1"/>
  <c r="V290" i="22"/>
  <c r="E290" i="22" s="1"/>
  <c r="V288" i="22"/>
  <c r="E288" i="22" s="1"/>
  <c r="V286" i="22"/>
  <c r="E286" i="22" s="1"/>
  <c r="V383" i="22"/>
  <c r="E383" i="22" s="1"/>
  <c r="V485" i="22"/>
  <c r="E485" i="22" s="1"/>
  <c r="V481" i="22"/>
  <c r="E481" i="22" s="1"/>
  <c r="V477" i="22"/>
  <c r="E477" i="22" s="1"/>
  <c r="V473" i="22"/>
  <c r="E473" i="22" s="1"/>
  <c r="V469" i="22"/>
  <c r="E469" i="22" s="1"/>
  <c r="V465" i="22"/>
  <c r="E465" i="22" s="1"/>
  <c r="V461" i="22"/>
  <c r="E461" i="22" s="1"/>
  <c r="V457" i="22"/>
  <c r="E457" i="22" s="1"/>
  <c r="S254" i="21"/>
  <c r="D254" i="21" s="1"/>
  <c r="S238" i="21"/>
  <c r="D238" i="21" s="1"/>
  <c r="S230" i="21"/>
  <c r="D230" i="21" s="1"/>
  <c r="S218" i="21"/>
  <c r="D218" i="21" s="1"/>
  <c r="S206" i="21"/>
  <c r="D206" i="21" s="1"/>
  <c r="S194" i="21"/>
  <c r="D194" i="21" s="1"/>
  <c r="S182" i="21"/>
  <c r="D182" i="21" s="1"/>
  <c r="S170" i="21"/>
  <c r="D170" i="21" s="1"/>
  <c r="S482" i="21"/>
  <c r="D482" i="21" s="1"/>
  <c r="S470" i="21"/>
  <c r="D470" i="21" s="1"/>
  <c r="S462" i="21"/>
  <c r="D462" i="21" s="1"/>
  <c r="S450" i="21"/>
  <c r="D450" i="21" s="1"/>
  <c r="S586" i="21"/>
  <c r="D586" i="21" s="1"/>
  <c r="S582" i="21"/>
  <c r="D582" i="21" s="1"/>
  <c r="S576" i="21"/>
  <c r="D576" i="21" s="1"/>
  <c r="S574" i="21"/>
  <c r="D574" i="21" s="1"/>
  <c r="S568" i="21"/>
  <c r="D568" i="21" s="1"/>
  <c r="S562" i="21"/>
  <c r="D562" i="21" s="1"/>
  <c r="S556" i="21"/>
  <c r="D556" i="21" s="1"/>
  <c r="S550" i="21"/>
  <c r="D550" i="21" s="1"/>
  <c r="S514" i="21"/>
  <c r="D514" i="21" s="1"/>
  <c r="S508" i="21"/>
  <c r="D508" i="21" s="1"/>
  <c r="S502" i="21"/>
  <c r="D502" i="21" s="1"/>
  <c r="S525" i="21"/>
  <c r="D525" i="21" s="1"/>
  <c r="S519" i="21"/>
  <c r="D519" i="21" s="1"/>
  <c r="S543" i="21"/>
  <c r="D543" i="21" s="1"/>
  <c r="S537" i="21"/>
  <c r="D537" i="21" s="1"/>
  <c r="S533" i="21"/>
  <c r="D533" i="21" s="1"/>
  <c r="S527" i="21"/>
  <c r="D527" i="21" s="1"/>
  <c r="S604" i="21"/>
  <c r="D604" i="21" s="1"/>
  <c r="S598" i="21"/>
  <c r="D598" i="21" s="1"/>
  <c r="S628" i="21"/>
  <c r="D628" i="21" s="1"/>
  <c r="S622" i="21"/>
  <c r="D622" i="21" s="1"/>
  <c r="S616" i="21"/>
  <c r="D616" i="21" s="1"/>
  <c r="S612" i="21"/>
  <c r="D612" i="21" s="1"/>
  <c r="S644" i="21"/>
  <c r="D644" i="21" s="1"/>
  <c r="S634" i="21"/>
  <c r="D634" i="21" s="1"/>
  <c r="S258" i="21"/>
  <c r="D258" i="21" s="1"/>
  <c r="S246" i="21"/>
  <c r="D246" i="21" s="1"/>
  <c r="S234" i="21"/>
  <c r="D234" i="21" s="1"/>
  <c r="S222" i="21"/>
  <c r="D222" i="21" s="1"/>
  <c r="S210" i="21"/>
  <c r="D210" i="21" s="1"/>
  <c r="S198" i="21"/>
  <c r="D198" i="21" s="1"/>
  <c r="S186" i="21"/>
  <c r="D186" i="21" s="1"/>
  <c r="S174" i="21"/>
  <c r="D174" i="21" s="1"/>
  <c r="S490" i="21"/>
  <c r="D490" i="21" s="1"/>
  <c r="S478" i="21"/>
  <c r="D478" i="21" s="1"/>
  <c r="S466" i="21"/>
  <c r="D466" i="21" s="1"/>
  <c r="S454" i="21"/>
  <c r="D454" i="21" s="1"/>
  <c r="S594" i="21"/>
  <c r="D594" i="21" s="1"/>
  <c r="S580" i="21"/>
  <c r="D580" i="21" s="1"/>
  <c r="S570" i="21"/>
  <c r="D570" i="21" s="1"/>
  <c r="S564" i="21"/>
  <c r="D564" i="21" s="1"/>
  <c r="S558" i="21"/>
  <c r="D558" i="21" s="1"/>
  <c r="S552" i="21"/>
  <c r="D552" i="21" s="1"/>
  <c r="S516" i="21"/>
  <c r="D516" i="21" s="1"/>
  <c r="S510" i="21"/>
  <c r="D510" i="21" s="1"/>
  <c r="S504" i="21"/>
  <c r="D504" i="21" s="1"/>
  <c r="S498" i="21"/>
  <c r="D498" i="21" s="1"/>
  <c r="S521" i="21"/>
  <c r="D521" i="21" s="1"/>
  <c r="S545" i="21"/>
  <c r="D545" i="21" s="1"/>
  <c r="S539" i="21"/>
  <c r="D539" i="21" s="1"/>
  <c r="S531" i="21"/>
  <c r="D531" i="21" s="1"/>
  <c r="S606" i="21"/>
  <c r="D606" i="21" s="1"/>
  <c r="S600" i="21"/>
  <c r="D600" i="21" s="1"/>
  <c r="S630" i="21"/>
  <c r="D630" i="21" s="1"/>
  <c r="S624" i="21"/>
  <c r="D624" i="21" s="1"/>
  <c r="S618" i="21"/>
  <c r="D618" i="21" s="1"/>
  <c r="S610" i="21"/>
  <c r="D610" i="21" s="1"/>
  <c r="S642" i="21"/>
  <c r="D642" i="21" s="1"/>
  <c r="S636" i="21"/>
  <c r="D636" i="21" s="1"/>
  <c r="S262" i="21"/>
  <c r="D262" i="21" s="1"/>
  <c r="S250" i="21"/>
  <c r="D250" i="21" s="1"/>
  <c r="S242" i="21"/>
  <c r="D242" i="21" s="1"/>
  <c r="S226" i="21"/>
  <c r="D226" i="21" s="1"/>
  <c r="S214" i="21"/>
  <c r="D214" i="21" s="1"/>
  <c r="S202" i="21"/>
  <c r="D202" i="21" s="1"/>
  <c r="S190" i="21"/>
  <c r="D190" i="21" s="1"/>
  <c r="S178" i="21"/>
  <c r="D178" i="21" s="1"/>
  <c r="S166" i="21"/>
  <c r="D166" i="21" s="1"/>
  <c r="S486" i="21"/>
  <c r="D486" i="21" s="1"/>
  <c r="S474" i="21"/>
  <c r="D474" i="21" s="1"/>
  <c r="S458" i="21"/>
  <c r="D458" i="21" s="1"/>
  <c r="S494" i="21"/>
  <c r="D494" i="21" s="1"/>
  <c r="S590" i="21"/>
  <c r="D590" i="21" s="1"/>
  <c r="S578" i="21"/>
  <c r="D578" i="21" s="1"/>
  <c r="S572" i="21"/>
  <c r="D572" i="21" s="1"/>
  <c r="S566" i="21"/>
  <c r="D566" i="21" s="1"/>
  <c r="S560" i="21"/>
  <c r="D560" i="21" s="1"/>
  <c r="S554" i="21"/>
  <c r="D554" i="21" s="1"/>
  <c r="S548" i="21"/>
  <c r="D548" i="21" s="1"/>
  <c r="S512" i="21"/>
  <c r="D512" i="21" s="1"/>
  <c r="S506" i="21"/>
  <c r="D506" i="21" s="1"/>
  <c r="S500" i="21"/>
  <c r="D500" i="21" s="1"/>
  <c r="S523" i="21"/>
  <c r="D523" i="21" s="1"/>
  <c r="S547" i="21"/>
  <c r="D547" i="21" s="1"/>
  <c r="S541" i="21"/>
  <c r="D541" i="21" s="1"/>
  <c r="S535" i="21"/>
  <c r="D535" i="21" s="1"/>
  <c r="S529" i="21"/>
  <c r="D529" i="21" s="1"/>
  <c r="S608" i="21"/>
  <c r="D608" i="21" s="1"/>
  <c r="S602" i="21"/>
  <c r="D602" i="21" s="1"/>
  <c r="S632" i="21"/>
  <c r="D632" i="21" s="1"/>
  <c r="S626" i="21"/>
  <c r="D626" i="21" s="1"/>
  <c r="S620" i="21"/>
  <c r="D620" i="21" s="1"/>
  <c r="S614" i="21"/>
  <c r="D614" i="21" s="1"/>
  <c r="S646" i="21"/>
  <c r="D646" i="21" s="1"/>
  <c r="S640" i="21"/>
  <c r="D640" i="21" s="1"/>
  <c r="S638" i="21"/>
  <c r="D638" i="21" s="1"/>
  <c r="S445" i="21"/>
  <c r="D445" i="21" s="1"/>
  <c r="S441" i="21"/>
  <c r="D441" i="21" s="1"/>
  <c r="S437" i="21"/>
  <c r="D437" i="21" s="1"/>
  <c r="S433" i="21"/>
  <c r="D433" i="21" s="1"/>
  <c r="S429" i="21"/>
  <c r="D429" i="21" s="1"/>
  <c r="S425" i="21"/>
  <c r="D425" i="21" s="1"/>
  <c r="S421" i="21"/>
  <c r="D421" i="21" s="1"/>
  <c r="S417" i="21"/>
  <c r="D417" i="21" s="1"/>
  <c r="S413" i="21"/>
  <c r="D413" i="21" s="1"/>
  <c r="S409" i="21"/>
  <c r="D409" i="21" s="1"/>
  <c r="S405" i="21"/>
  <c r="D405" i="21" s="1"/>
  <c r="S401" i="21"/>
  <c r="D401" i="21" s="1"/>
  <c r="S397" i="21"/>
  <c r="D397" i="21" s="1"/>
  <c r="S393" i="21"/>
  <c r="D393" i="21" s="1"/>
  <c r="S389" i="21"/>
  <c r="D389" i="21" s="1"/>
  <c r="S385" i="21"/>
  <c r="D385" i="21" s="1"/>
  <c r="S381" i="21"/>
  <c r="D381" i="21" s="1"/>
  <c r="S377" i="21"/>
  <c r="D377" i="21" s="1"/>
  <c r="S373" i="21"/>
  <c r="D373" i="21" s="1"/>
  <c r="S369" i="21"/>
  <c r="D369" i="21" s="1"/>
  <c r="S365" i="21"/>
  <c r="D365" i="21" s="1"/>
  <c r="S361" i="21"/>
  <c r="D361" i="21" s="1"/>
  <c r="S357" i="21"/>
  <c r="D357" i="21" s="1"/>
  <c r="S353" i="21"/>
  <c r="D353" i="21" s="1"/>
  <c r="S349" i="21"/>
  <c r="D349" i="21" s="1"/>
  <c r="V490" i="23"/>
  <c r="Y490" i="23" s="1"/>
  <c r="E490" i="23" s="1"/>
  <c r="S260" i="21"/>
  <c r="D260" i="21" s="1"/>
  <c r="S252" i="21"/>
  <c r="D252" i="21" s="1"/>
  <c r="S244" i="21"/>
  <c r="D244" i="21" s="1"/>
  <c r="S236" i="21"/>
  <c r="D236" i="21" s="1"/>
  <c r="S228" i="21"/>
  <c r="D228" i="21" s="1"/>
  <c r="S220" i="21"/>
  <c r="D220" i="21" s="1"/>
  <c r="S208" i="21"/>
  <c r="D208" i="21" s="1"/>
  <c r="S196" i="21"/>
  <c r="D196" i="21" s="1"/>
  <c r="S188" i="21"/>
  <c r="D188" i="21" s="1"/>
  <c r="S180" i="21"/>
  <c r="D180" i="21" s="1"/>
  <c r="S172" i="21"/>
  <c r="D172" i="21" s="1"/>
  <c r="S488" i="21"/>
  <c r="D488" i="21" s="1"/>
  <c r="S480" i="21"/>
  <c r="D480" i="21" s="1"/>
  <c r="S472" i="21"/>
  <c r="D472" i="21" s="1"/>
  <c r="S464" i="21"/>
  <c r="D464" i="21" s="1"/>
  <c r="S452" i="21"/>
  <c r="D452" i="21" s="1"/>
  <c r="S492" i="21"/>
  <c r="D492" i="21" s="1"/>
  <c r="S592" i="21"/>
  <c r="D592" i="21" s="1"/>
  <c r="S584" i="21"/>
  <c r="D584" i="21" s="1"/>
  <c r="S579" i="21"/>
  <c r="D579" i="21" s="1"/>
  <c r="S575" i="21"/>
  <c r="D575" i="21" s="1"/>
  <c r="S571" i="21"/>
  <c r="D571" i="21" s="1"/>
  <c r="S567" i="21"/>
  <c r="D567" i="21" s="1"/>
  <c r="S563" i="21"/>
  <c r="D563" i="21" s="1"/>
  <c r="S559" i="21"/>
  <c r="D559" i="21" s="1"/>
  <c r="S555" i="21"/>
  <c r="D555" i="21" s="1"/>
  <c r="S551" i="21"/>
  <c r="D551" i="21" s="1"/>
  <c r="S517" i="21"/>
  <c r="D517" i="21" s="1"/>
  <c r="S511" i="21"/>
  <c r="D511" i="21" s="1"/>
  <c r="S507" i="21"/>
  <c r="D507" i="21" s="1"/>
  <c r="S503" i="21"/>
  <c r="D503" i="21" s="1"/>
  <c r="S499" i="21"/>
  <c r="D499" i="21" s="1"/>
  <c r="S264" i="21"/>
  <c r="D264" i="21" s="1"/>
  <c r="S256" i="21"/>
  <c r="D256" i="21" s="1"/>
  <c r="S248" i="21"/>
  <c r="D248" i="21" s="1"/>
  <c r="S240" i="21"/>
  <c r="D240" i="21" s="1"/>
  <c r="S232" i="21"/>
  <c r="D232" i="21" s="1"/>
  <c r="S224" i="21"/>
  <c r="D224" i="21" s="1"/>
  <c r="S216" i="21"/>
  <c r="D216" i="21" s="1"/>
  <c r="S204" i="21"/>
  <c r="D204" i="21" s="1"/>
  <c r="S200" i="21"/>
  <c r="D200" i="21" s="1"/>
  <c r="S192" i="21"/>
  <c r="D192" i="21" s="1"/>
  <c r="S184" i="21"/>
  <c r="D184" i="21" s="1"/>
  <c r="S176" i="21"/>
  <c r="D176" i="21" s="1"/>
  <c r="S168" i="21"/>
  <c r="D168" i="21" s="1"/>
  <c r="S484" i="21"/>
  <c r="D484" i="21" s="1"/>
  <c r="S476" i="21"/>
  <c r="D476" i="21" s="1"/>
  <c r="S468" i="21"/>
  <c r="D468" i="21" s="1"/>
  <c r="S460" i="21"/>
  <c r="D460" i="21" s="1"/>
  <c r="S456" i="21"/>
  <c r="D456" i="21" s="1"/>
  <c r="S496" i="21"/>
  <c r="D496" i="21" s="1"/>
  <c r="S596" i="21"/>
  <c r="D596" i="21" s="1"/>
  <c r="S588" i="21"/>
  <c r="D588" i="21" s="1"/>
  <c r="S581" i="21"/>
  <c r="D581" i="21" s="1"/>
  <c r="S577" i="21"/>
  <c r="D577" i="21" s="1"/>
  <c r="S573" i="21"/>
  <c r="D573" i="21" s="1"/>
  <c r="S569" i="21"/>
  <c r="D569" i="21" s="1"/>
  <c r="S565" i="21"/>
  <c r="D565" i="21" s="1"/>
  <c r="S561" i="21"/>
  <c r="D561" i="21" s="1"/>
  <c r="S557" i="21"/>
  <c r="D557" i="21" s="1"/>
  <c r="S553" i="21"/>
  <c r="D553" i="21" s="1"/>
  <c r="S549" i="21"/>
  <c r="D549" i="21" s="1"/>
  <c r="S515" i="21"/>
  <c r="D515" i="21" s="1"/>
  <c r="S513" i="21"/>
  <c r="D513" i="21" s="1"/>
  <c r="S509" i="21"/>
  <c r="D509" i="21" s="1"/>
  <c r="S505" i="21"/>
  <c r="D505" i="21" s="1"/>
  <c r="S501" i="21"/>
  <c r="D501" i="21" s="1"/>
  <c r="S526" i="21"/>
  <c r="D526" i="21" s="1"/>
  <c r="S212" i="21"/>
  <c r="D212" i="21" s="1"/>
  <c r="S165" i="21"/>
  <c r="D165" i="21" s="1"/>
  <c r="S443" i="21"/>
  <c r="D443" i="21" s="1"/>
  <c r="S439" i="21"/>
  <c r="D439" i="21" s="1"/>
  <c r="S435" i="21"/>
  <c r="D435" i="21" s="1"/>
  <c r="S431" i="21"/>
  <c r="D431" i="21" s="1"/>
  <c r="S427" i="21"/>
  <c r="D427" i="21" s="1"/>
  <c r="S423" i="21"/>
  <c r="D423" i="21" s="1"/>
  <c r="S419" i="21"/>
  <c r="D419" i="21" s="1"/>
  <c r="S415" i="21"/>
  <c r="D415" i="21" s="1"/>
  <c r="S411" i="21"/>
  <c r="D411" i="21" s="1"/>
  <c r="S407" i="21"/>
  <c r="D407" i="21" s="1"/>
  <c r="S403" i="21"/>
  <c r="D403" i="21" s="1"/>
  <c r="S399" i="21"/>
  <c r="D399" i="21" s="1"/>
  <c r="S395" i="21"/>
  <c r="D395" i="21" s="1"/>
  <c r="S391" i="21"/>
  <c r="D391" i="21" s="1"/>
  <c r="S387" i="21"/>
  <c r="D387" i="21" s="1"/>
  <c r="S383" i="21"/>
  <c r="D383" i="21" s="1"/>
  <c r="S379" i="21"/>
  <c r="D379" i="21" s="1"/>
  <c r="S375" i="21"/>
  <c r="D375" i="21" s="1"/>
  <c r="S371" i="21"/>
  <c r="D371" i="21" s="1"/>
  <c r="S367" i="21"/>
  <c r="D367" i="21" s="1"/>
  <c r="S363" i="21"/>
  <c r="D363" i="21" s="1"/>
  <c r="S359" i="21"/>
  <c r="D359" i="21" s="1"/>
  <c r="S355" i="21"/>
  <c r="D355" i="21" s="1"/>
  <c r="S351" i="21"/>
  <c r="D351" i="21" s="1"/>
  <c r="S347" i="21"/>
  <c r="D347" i="21" s="1"/>
  <c r="S524" i="21"/>
  <c r="D524" i="21" s="1"/>
  <c r="S522" i="21"/>
  <c r="D522" i="21" s="1"/>
  <c r="S520" i="21"/>
  <c r="D520" i="21" s="1"/>
  <c r="S518" i="21"/>
  <c r="D518" i="21" s="1"/>
  <c r="S546" i="21"/>
  <c r="D546" i="21" s="1"/>
  <c r="S544" i="21"/>
  <c r="D544" i="21" s="1"/>
  <c r="S542" i="21"/>
  <c r="D542" i="21" s="1"/>
  <c r="S540" i="21"/>
  <c r="D540" i="21" s="1"/>
  <c r="S538" i="21"/>
  <c r="D538" i="21" s="1"/>
  <c r="S536" i="21"/>
  <c r="D536" i="21" s="1"/>
  <c r="S534" i="21"/>
  <c r="D534" i="21" s="1"/>
  <c r="S532" i="21"/>
  <c r="D532" i="21" s="1"/>
  <c r="S530" i="21"/>
  <c r="D530" i="21" s="1"/>
  <c r="S528" i="21"/>
  <c r="D528" i="21" s="1"/>
  <c r="S609" i="21"/>
  <c r="D609" i="21" s="1"/>
  <c r="S607" i="21"/>
  <c r="D607" i="21" s="1"/>
  <c r="S605" i="21"/>
  <c r="D605" i="21" s="1"/>
  <c r="S603" i="21"/>
  <c r="D603" i="21" s="1"/>
  <c r="S601" i="21"/>
  <c r="D601" i="21" s="1"/>
  <c r="S599" i="21"/>
  <c r="D599" i="21" s="1"/>
  <c r="S633" i="21"/>
  <c r="D633" i="21" s="1"/>
  <c r="S631" i="21"/>
  <c r="D631" i="21" s="1"/>
  <c r="S629" i="21"/>
  <c r="D629" i="21" s="1"/>
  <c r="S627" i="21"/>
  <c r="D627" i="21" s="1"/>
  <c r="S625" i="21"/>
  <c r="D625" i="21" s="1"/>
  <c r="S623" i="21"/>
  <c r="D623" i="21" s="1"/>
  <c r="S621" i="21"/>
  <c r="D621" i="21" s="1"/>
  <c r="S619" i="21"/>
  <c r="D619" i="21" s="1"/>
  <c r="S617" i="21"/>
  <c r="D617" i="21" s="1"/>
  <c r="S615" i="21"/>
  <c r="D615" i="21" s="1"/>
  <c r="S613" i="21"/>
  <c r="D613" i="21" s="1"/>
  <c r="S611" i="21"/>
  <c r="D611" i="21" s="1"/>
  <c r="S647" i="21"/>
  <c r="D647" i="21" s="1"/>
  <c r="S645" i="21"/>
  <c r="D645" i="21" s="1"/>
  <c r="S643" i="21"/>
  <c r="D643" i="21" s="1"/>
  <c r="S641" i="21"/>
  <c r="D641" i="21" s="1"/>
  <c r="S639" i="21"/>
  <c r="D639" i="21" s="1"/>
  <c r="S637" i="21"/>
  <c r="D637" i="21" s="1"/>
  <c r="S635" i="21"/>
  <c r="D635" i="21" s="1"/>
  <c r="Q160" i="21"/>
  <c r="S160" i="21"/>
  <c r="D160" i="21" s="1"/>
  <c r="Q144" i="21"/>
  <c r="S144" i="21"/>
  <c r="D144" i="21" s="1"/>
  <c r="Q136" i="21"/>
  <c r="S136" i="21"/>
  <c r="D136" i="21" s="1"/>
  <c r="Q128" i="21"/>
  <c r="S128" i="21"/>
  <c r="D128" i="21" s="1"/>
  <c r="Q120" i="21"/>
  <c r="S120" i="21"/>
  <c r="D120" i="21" s="1"/>
  <c r="S343" i="21"/>
  <c r="D343" i="21" s="1"/>
  <c r="S319" i="21"/>
  <c r="D319" i="21" s="1"/>
  <c r="S299" i="21"/>
  <c r="D299" i="21" s="1"/>
  <c r="S283" i="21"/>
  <c r="D283" i="21" s="1"/>
  <c r="S267" i="21"/>
  <c r="D267" i="21" s="1"/>
  <c r="Q152" i="21"/>
  <c r="S152" i="21"/>
  <c r="D152" i="21" s="1"/>
  <c r="S335" i="21"/>
  <c r="D335" i="21" s="1"/>
  <c r="S323" i="21"/>
  <c r="D323" i="21" s="1"/>
  <c r="S307" i="21"/>
  <c r="D307" i="21" s="1"/>
  <c r="S287" i="21"/>
  <c r="D287" i="21" s="1"/>
  <c r="S271" i="21"/>
  <c r="D271" i="21" s="1"/>
  <c r="S163" i="21"/>
  <c r="D163" i="21" s="1"/>
  <c r="Q159" i="21"/>
  <c r="S159" i="21"/>
  <c r="D159" i="21" s="1"/>
  <c r="Q155" i="21"/>
  <c r="S155" i="21"/>
  <c r="D155" i="21" s="1"/>
  <c r="Q151" i="21"/>
  <c r="S151" i="21"/>
  <c r="D151" i="21" s="1"/>
  <c r="S147" i="21"/>
  <c r="D147" i="21" s="1"/>
  <c r="Q143" i="21"/>
  <c r="S143" i="21"/>
  <c r="D143" i="21" s="1"/>
  <c r="Q139" i="21"/>
  <c r="S139" i="21"/>
  <c r="D139" i="21" s="1"/>
  <c r="Q135" i="21"/>
  <c r="S135" i="21"/>
  <c r="D135" i="21" s="1"/>
  <c r="S131" i="21"/>
  <c r="D131" i="21" s="1"/>
  <c r="Q127" i="21"/>
  <c r="S127" i="21"/>
  <c r="D127" i="21" s="1"/>
  <c r="Q123" i="21"/>
  <c r="S123" i="21"/>
  <c r="D123" i="21" s="1"/>
  <c r="Q119" i="21"/>
  <c r="S119" i="21"/>
  <c r="D119" i="21" s="1"/>
  <c r="Q115" i="21"/>
  <c r="S115" i="21"/>
  <c r="D115" i="21" s="1"/>
  <c r="Q111" i="21"/>
  <c r="S111" i="21"/>
  <c r="D111" i="21" s="1"/>
  <c r="Q107" i="21"/>
  <c r="S107" i="21"/>
  <c r="D107" i="21" s="1"/>
  <c r="Q103" i="21"/>
  <c r="S103" i="21"/>
  <c r="D103" i="21" s="1"/>
  <c r="Q99" i="21"/>
  <c r="S99" i="21"/>
  <c r="D99" i="21" s="1"/>
  <c r="Q95" i="21"/>
  <c r="S95" i="21"/>
  <c r="D95" i="21" s="1"/>
  <c r="Q91" i="21"/>
  <c r="S91" i="21"/>
  <c r="D91" i="21" s="1"/>
  <c r="Q87" i="21"/>
  <c r="S87" i="21"/>
  <c r="D87" i="21" s="1"/>
  <c r="S261" i="21"/>
  <c r="D261" i="21" s="1"/>
  <c r="S257" i="21"/>
  <c r="D257" i="21" s="1"/>
  <c r="S253" i="21"/>
  <c r="D253" i="21" s="1"/>
  <c r="S249" i="21"/>
  <c r="D249" i="21" s="1"/>
  <c r="S245" i="21"/>
  <c r="D245" i="21" s="1"/>
  <c r="S241" i="21"/>
  <c r="D241" i="21" s="1"/>
  <c r="S237" i="21"/>
  <c r="D237" i="21" s="1"/>
  <c r="S233" i="21"/>
  <c r="D233" i="21" s="1"/>
  <c r="S229" i="21"/>
  <c r="D229" i="21" s="1"/>
  <c r="S225" i="21"/>
  <c r="D225" i="21" s="1"/>
  <c r="S221" i="21"/>
  <c r="D221" i="21" s="1"/>
  <c r="S217" i="21"/>
  <c r="D217" i="21" s="1"/>
  <c r="S213" i="21"/>
  <c r="D213" i="21" s="1"/>
  <c r="S209" i="21"/>
  <c r="D209" i="21" s="1"/>
  <c r="S205" i="21"/>
  <c r="D205" i="21" s="1"/>
  <c r="S201" i="21"/>
  <c r="D201" i="21" s="1"/>
  <c r="S197" i="21"/>
  <c r="D197" i="21" s="1"/>
  <c r="S193" i="21"/>
  <c r="D193" i="21" s="1"/>
  <c r="S189" i="21"/>
  <c r="D189" i="21" s="1"/>
  <c r="S185" i="21"/>
  <c r="D185" i="21" s="1"/>
  <c r="S181" i="21"/>
  <c r="D181" i="21" s="1"/>
  <c r="S177" i="21"/>
  <c r="D177" i="21" s="1"/>
  <c r="S173" i="21"/>
  <c r="D173" i="21" s="1"/>
  <c r="S169" i="21"/>
  <c r="D169" i="21" s="1"/>
  <c r="S446" i="21"/>
  <c r="D446" i="21" s="1"/>
  <c r="S442" i="21"/>
  <c r="D442" i="21" s="1"/>
  <c r="S438" i="21"/>
  <c r="D438" i="21" s="1"/>
  <c r="S434" i="21"/>
  <c r="D434" i="21" s="1"/>
  <c r="S430" i="21"/>
  <c r="D430" i="21" s="1"/>
  <c r="S426" i="21"/>
  <c r="D426" i="21" s="1"/>
  <c r="S422" i="21"/>
  <c r="D422" i="21" s="1"/>
  <c r="S418" i="21"/>
  <c r="D418" i="21" s="1"/>
  <c r="S414" i="21"/>
  <c r="D414" i="21" s="1"/>
  <c r="S410" i="21"/>
  <c r="D410" i="21" s="1"/>
  <c r="S406" i="21"/>
  <c r="D406" i="21" s="1"/>
  <c r="S402" i="21"/>
  <c r="D402" i="21" s="1"/>
  <c r="S398" i="21"/>
  <c r="D398" i="21" s="1"/>
  <c r="S394" i="21"/>
  <c r="D394" i="21" s="1"/>
  <c r="S390" i="21"/>
  <c r="D390" i="21" s="1"/>
  <c r="S386" i="21"/>
  <c r="D386" i="21" s="1"/>
  <c r="S382" i="21"/>
  <c r="D382" i="21" s="1"/>
  <c r="S378" i="21"/>
  <c r="D378" i="21" s="1"/>
  <c r="S374" i="21"/>
  <c r="D374" i="21" s="1"/>
  <c r="S370" i="21"/>
  <c r="D370" i="21" s="1"/>
  <c r="S366" i="21"/>
  <c r="D366" i="21" s="1"/>
  <c r="S362" i="21"/>
  <c r="D362" i="21" s="1"/>
  <c r="S358" i="21"/>
  <c r="D358" i="21" s="1"/>
  <c r="S354" i="21"/>
  <c r="D354" i="21" s="1"/>
  <c r="S350" i="21"/>
  <c r="D350" i="21" s="1"/>
  <c r="S346" i="21"/>
  <c r="D346" i="21" s="1"/>
  <c r="Q342" i="21"/>
  <c r="S342" i="21"/>
  <c r="D342" i="21" s="1"/>
  <c r="S338" i="21"/>
  <c r="D338" i="21" s="1"/>
  <c r="Q334" i="21"/>
  <c r="S334" i="21"/>
  <c r="D334" i="21" s="1"/>
  <c r="Q330" i="21"/>
  <c r="S330" i="21"/>
  <c r="D330" i="21" s="1"/>
  <c r="Q326" i="21"/>
  <c r="S326" i="21"/>
  <c r="D326" i="21" s="1"/>
  <c r="Q322" i="21"/>
  <c r="S322" i="21"/>
  <c r="D322" i="21" s="1"/>
  <c r="Q318" i="21"/>
  <c r="S318" i="21"/>
  <c r="D318" i="21" s="1"/>
  <c r="S314" i="21"/>
  <c r="D314" i="21" s="1"/>
  <c r="Q310" i="21"/>
  <c r="S310" i="21"/>
  <c r="D310" i="21" s="1"/>
  <c r="S306" i="21"/>
  <c r="D306" i="21" s="1"/>
  <c r="Q302" i="21"/>
  <c r="S302" i="21"/>
  <c r="D302" i="21" s="1"/>
  <c r="Q298" i="21"/>
  <c r="S298" i="21"/>
  <c r="D298" i="21" s="1"/>
  <c r="Q294" i="21"/>
  <c r="S294" i="21"/>
  <c r="D294" i="21" s="1"/>
  <c r="Q290" i="21"/>
  <c r="S290" i="21"/>
  <c r="D290" i="21" s="1"/>
  <c r="Q286" i="21"/>
  <c r="S286" i="21"/>
  <c r="D286" i="21" s="1"/>
  <c r="S282" i="21"/>
  <c r="D282" i="21" s="1"/>
  <c r="Q278" i="21"/>
  <c r="S278" i="21"/>
  <c r="D278" i="21" s="1"/>
  <c r="S274" i="21"/>
  <c r="D274" i="21" s="1"/>
  <c r="Q270" i="21"/>
  <c r="S270" i="21"/>
  <c r="D270" i="21" s="1"/>
  <c r="S448" i="21"/>
  <c r="D448" i="21" s="1"/>
  <c r="S489" i="21"/>
  <c r="D489" i="21" s="1"/>
  <c r="S485" i="21"/>
  <c r="D485" i="21" s="1"/>
  <c r="S481" i="21"/>
  <c r="D481" i="21" s="1"/>
  <c r="S477" i="21"/>
  <c r="D477" i="21" s="1"/>
  <c r="S473" i="21"/>
  <c r="D473" i="21" s="1"/>
  <c r="S469" i="21"/>
  <c r="D469" i="21" s="1"/>
  <c r="S465" i="21"/>
  <c r="D465" i="21" s="1"/>
  <c r="S461" i="21"/>
  <c r="D461" i="21" s="1"/>
  <c r="S457" i="21"/>
  <c r="D457" i="21" s="1"/>
  <c r="S453" i="21"/>
  <c r="D453" i="21" s="1"/>
  <c r="S449" i="21"/>
  <c r="D449" i="21" s="1"/>
  <c r="S493" i="21"/>
  <c r="D493" i="21" s="1"/>
  <c r="S597" i="21"/>
  <c r="D597" i="21" s="1"/>
  <c r="S593" i="21"/>
  <c r="D593" i="21" s="1"/>
  <c r="S589" i="21"/>
  <c r="D589" i="21" s="1"/>
  <c r="S585" i="21"/>
  <c r="D585" i="21" s="1"/>
  <c r="Q156" i="21"/>
  <c r="S156" i="21"/>
  <c r="D156" i="21" s="1"/>
  <c r="Q266" i="21"/>
  <c r="S266" i="21"/>
  <c r="D266" i="21" s="1"/>
  <c r="S339" i="21"/>
  <c r="D339" i="21" s="1"/>
  <c r="S327" i="21"/>
  <c r="D327" i="21" s="1"/>
  <c r="S311" i="21"/>
  <c r="D311" i="21" s="1"/>
  <c r="S295" i="21"/>
  <c r="D295" i="21" s="1"/>
  <c r="S275" i="21"/>
  <c r="D275" i="21" s="1"/>
  <c r="S162" i="21"/>
  <c r="D162" i="21" s="1"/>
  <c r="S154" i="21"/>
  <c r="D154" i="21" s="1"/>
  <c r="S146" i="21"/>
  <c r="D146" i="21" s="1"/>
  <c r="S134" i="21"/>
  <c r="D134" i="21" s="1"/>
  <c r="S126" i="21"/>
  <c r="D126" i="21" s="1"/>
  <c r="S118" i="21"/>
  <c r="D118" i="21" s="1"/>
  <c r="S110" i="21"/>
  <c r="D110" i="21" s="1"/>
  <c r="S102" i="21"/>
  <c r="D102" i="21" s="1"/>
  <c r="S90" i="21"/>
  <c r="D90" i="21" s="1"/>
  <c r="S345" i="21"/>
  <c r="D345" i="21" s="1"/>
  <c r="S333" i="21"/>
  <c r="D333" i="21" s="1"/>
  <c r="Q325" i="21"/>
  <c r="S325" i="21"/>
  <c r="D325" i="21" s="1"/>
  <c r="S313" i="21"/>
  <c r="D313" i="21" s="1"/>
  <c r="S305" i="21"/>
  <c r="D305" i="21" s="1"/>
  <c r="S297" i="21"/>
  <c r="D297" i="21" s="1"/>
  <c r="S285" i="21"/>
  <c r="D285" i="21" s="1"/>
  <c r="S273" i="21"/>
  <c r="D273" i="21" s="1"/>
  <c r="Q164" i="21"/>
  <c r="S164" i="21"/>
  <c r="D164" i="21" s="1"/>
  <c r="Q148" i="21"/>
  <c r="S148" i="21"/>
  <c r="D148" i="21" s="1"/>
  <c r="Q140" i="21"/>
  <c r="S140" i="21"/>
  <c r="D140" i="21" s="1"/>
  <c r="Q132" i="21"/>
  <c r="S132" i="21"/>
  <c r="D132" i="21" s="1"/>
  <c r="Q124" i="21"/>
  <c r="S124" i="21"/>
  <c r="D124" i="21" s="1"/>
  <c r="S331" i="21"/>
  <c r="D331" i="21" s="1"/>
  <c r="S315" i="21"/>
  <c r="D315" i="21" s="1"/>
  <c r="S303" i="21"/>
  <c r="D303" i="21" s="1"/>
  <c r="S291" i="21"/>
  <c r="D291" i="21" s="1"/>
  <c r="S279" i="21"/>
  <c r="D279" i="21" s="1"/>
  <c r="S158" i="21"/>
  <c r="D158" i="21" s="1"/>
  <c r="S150" i="21"/>
  <c r="D150" i="21" s="1"/>
  <c r="S142" i="21"/>
  <c r="D142" i="21" s="1"/>
  <c r="S138" i="21"/>
  <c r="D138" i="21" s="1"/>
  <c r="S130" i="21"/>
  <c r="D130" i="21" s="1"/>
  <c r="S122" i="21"/>
  <c r="D122" i="21" s="1"/>
  <c r="S114" i="21"/>
  <c r="D114" i="21" s="1"/>
  <c r="S106" i="21"/>
  <c r="D106" i="21" s="1"/>
  <c r="S98" i="21"/>
  <c r="D98" i="21" s="1"/>
  <c r="S94" i="21"/>
  <c r="D94" i="21" s="1"/>
  <c r="S86" i="21"/>
  <c r="D86" i="21" s="1"/>
  <c r="Q341" i="21"/>
  <c r="S341" i="21"/>
  <c r="D341" i="21" s="1"/>
  <c r="S337" i="21"/>
  <c r="D337" i="21" s="1"/>
  <c r="S329" i="21"/>
  <c r="D329" i="21" s="1"/>
  <c r="S321" i="21"/>
  <c r="D321" i="21" s="1"/>
  <c r="S317" i="21"/>
  <c r="D317" i="21" s="1"/>
  <c r="Q309" i="21"/>
  <c r="S309" i="21"/>
  <c r="D309" i="21" s="1"/>
  <c r="S301" i="21"/>
  <c r="D301" i="21" s="1"/>
  <c r="Q293" i="21"/>
  <c r="S293" i="21"/>
  <c r="D293" i="21" s="1"/>
  <c r="S289" i="21"/>
  <c r="D289" i="21" s="1"/>
  <c r="S281" i="21"/>
  <c r="D281" i="21" s="1"/>
  <c r="Q277" i="21"/>
  <c r="S277" i="21"/>
  <c r="D277" i="21" s="1"/>
  <c r="S269" i="21"/>
  <c r="D269" i="21" s="1"/>
  <c r="S84" i="21"/>
  <c r="D84" i="21" s="1"/>
  <c r="Q161" i="21"/>
  <c r="S161" i="21"/>
  <c r="D161" i="21" s="1"/>
  <c r="Q157" i="21"/>
  <c r="S157" i="21"/>
  <c r="D157" i="21" s="1"/>
  <c r="Q153" i="21"/>
  <c r="S153" i="21"/>
  <c r="D153" i="21" s="1"/>
  <c r="Q149" i="21"/>
  <c r="S149" i="21"/>
  <c r="D149" i="21" s="1"/>
  <c r="Q145" i="21"/>
  <c r="S145" i="21"/>
  <c r="D145" i="21" s="1"/>
  <c r="Q141" i="21"/>
  <c r="S141" i="21"/>
  <c r="D141" i="21" s="1"/>
  <c r="Q137" i="21"/>
  <c r="S137" i="21"/>
  <c r="D137" i="21" s="1"/>
  <c r="Q133" i="21"/>
  <c r="S133" i="21"/>
  <c r="D133" i="21" s="1"/>
  <c r="Q129" i="21"/>
  <c r="S129" i="21"/>
  <c r="D129" i="21" s="1"/>
  <c r="Q125" i="21"/>
  <c r="S125" i="21"/>
  <c r="D125" i="21" s="1"/>
  <c r="Q121" i="21"/>
  <c r="S121" i="21"/>
  <c r="D121" i="21" s="1"/>
  <c r="Q117" i="21"/>
  <c r="S117" i="21"/>
  <c r="D117" i="21" s="1"/>
  <c r="Q113" i="21"/>
  <c r="S113" i="21"/>
  <c r="D113" i="21" s="1"/>
  <c r="Q109" i="21"/>
  <c r="S109" i="21"/>
  <c r="D109" i="21" s="1"/>
  <c r="Q105" i="21"/>
  <c r="S105" i="21"/>
  <c r="D105" i="21" s="1"/>
  <c r="Q101" i="21"/>
  <c r="S101" i="21"/>
  <c r="D101" i="21" s="1"/>
  <c r="Q97" i="21"/>
  <c r="S97" i="21"/>
  <c r="D97" i="21" s="1"/>
  <c r="Q93" i="21"/>
  <c r="S93" i="21"/>
  <c r="D93" i="21" s="1"/>
  <c r="Q89" i="21"/>
  <c r="S89" i="21"/>
  <c r="D89" i="21" s="1"/>
  <c r="Q85" i="21"/>
  <c r="S85" i="21"/>
  <c r="D85" i="21" s="1"/>
  <c r="S263" i="21"/>
  <c r="D263" i="21" s="1"/>
  <c r="S259" i="21"/>
  <c r="D259" i="21" s="1"/>
  <c r="S255" i="21"/>
  <c r="D255" i="21" s="1"/>
  <c r="S251" i="21"/>
  <c r="D251" i="21" s="1"/>
  <c r="S247" i="21"/>
  <c r="D247" i="21" s="1"/>
  <c r="S243" i="21"/>
  <c r="D243" i="21" s="1"/>
  <c r="S239" i="21"/>
  <c r="D239" i="21" s="1"/>
  <c r="S235" i="21"/>
  <c r="D235" i="21" s="1"/>
  <c r="S231" i="21"/>
  <c r="D231" i="21" s="1"/>
  <c r="S227" i="21"/>
  <c r="D227" i="21" s="1"/>
  <c r="S223" i="21"/>
  <c r="D223" i="21" s="1"/>
  <c r="S219" i="21"/>
  <c r="D219" i="21" s="1"/>
  <c r="S215" i="21"/>
  <c r="D215" i="21" s="1"/>
  <c r="S211" i="21"/>
  <c r="D211" i="21" s="1"/>
  <c r="S207" i="21"/>
  <c r="D207" i="21" s="1"/>
  <c r="S203" i="21"/>
  <c r="D203" i="21" s="1"/>
  <c r="S199" i="21"/>
  <c r="D199" i="21" s="1"/>
  <c r="S195" i="21"/>
  <c r="D195" i="21" s="1"/>
  <c r="S191" i="21"/>
  <c r="D191" i="21" s="1"/>
  <c r="S187" i="21"/>
  <c r="D187" i="21" s="1"/>
  <c r="S183" i="21"/>
  <c r="D183" i="21" s="1"/>
  <c r="S179" i="21"/>
  <c r="D179" i="21" s="1"/>
  <c r="S175" i="21"/>
  <c r="D175" i="21" s="1"/>
  <c r="S171" i="21"/>
  <c r="D171" i="21" s="1"/>
  <c r="S167" i="21"/>
  <c r="D167" i="21" s="1"/>
  <c r="S444" i="21"/>
  <c r="D444" i="21" s="1"/>
  <c r="S440" i="21"/>
  <c r="D440" i="21" s="1"/>
  <c r="S436" i="21"/>
  <c r="D436" i="21" s="1"/>
  <c r="S432" i="21"/>
  <c r="D432" i="21" s="1"/>
  <c r="S428" i="21"/>
  <c r="D428" i="21" s="1"/>
  <c r="S424" i="21"/>
  <c r="D424" i="21" s="1"/>
  <c r="S420" i="21"/>
  <c r="D420" i="21" s="1"/>
  <c r="S416" i="21"/>
  <c r="D416" i="21" s="1"/>
  <c r="S412" i="21"/>
  <c r="D412" i="21" s="1"/>
  <c r="S408" i="21"/>
  <c r="D408" i="21" s="1"/>
  <c r="S404" i="21"/>
  <c r="D404" i="21" s="1"/>
  <c r="S400" i="21"/>
  <c r="D400" i="21" s="1"/>
  <c r="S396" i="21"/>
  <c r="D396" i="21" s="1"/>
  <c r="S392" i="21"/>
  <c r="D392" i="21" s="1"/>
  <c r="S388" i="21"/>
  <c r="D388" i="21" s="1"/>
  <c r="S384" i="21"/>
  <c r="D384" i="21" s="1"/>
  <c r="S380" i="21"/>
  <c r="D380" i="21" s="1"/>
  <c r="S376" i="21"/>
  <c r="D376" i="21" s="1"/>
  <c r="S372" i="21"/>
  <c r="D372" i="21" s="1"/>
  <c r="S368" i="21"/>
  <c r="D368" i="21" s="1"/>
  <c r="S364" i="21"/>
  <c r="D364" i="21" s="1"/>
  <c r="S360" i="21"/>
  <c r="D360" i="21" s="1"/>
  <c r="S356" i="21"/>
  <c r="D356" i="21" s="1"/>
  <c r="S352" i="21"/>
  <c r="D352" i="21" s="1"/>
  <c r="S348" i="21"/>
  <c r="D348" i="21" s="1"/>
  <c r="Q344" i="21"/>
  <c r="S344" i="21"/>
  <c r="D344" i="21" s="1"/>
  <c r="S340" i="21"/>
  <c r="D340" i="21" s="1"/>
  <c r="Q336" i="21"/>
  <c r="S336" i="21"/>
  <c r="D336" i="21" s="1"/>
  <c r="S332" i="21"/>
  <c r="D332" i="21" s="1"/>
  <c r="Q328" i="21"/>
  <c r="S328" i="21"/>
  <c r="D328" i="21" s="1"/>
  <c r="Q324" i="21"/>
  <c r="S324" i="21"/>
  <c r="D324" i="21" s="1"/>
  <c r="Q320" i="21"/>
  <c r="S320" i="21"/>
  <c r="D320" i="21" s="1"/>
  <c r="S316" i="21"/>
  <c r="D316" i="21" s="1"/>
  <c r="Q312" i="21"/>
  <c r="S312" i="21"/>
  <c r="D312" i="21" s="1"/>
  <c r="S308" i="21"/>
  <c r="D308" i="21" s="1"/>
  <c r="Q304" i="21"/>
  <c r="S304" i="21"/>
  <c r="D304" i="21" s="1"/>
  <c r="S300" i="21"/>
  <c r="D300" i="21" s="1"/>
  <c r="Q296" i="21"/>
  <c r="S296" i="21"/>
  <c r="D296" i="21" s="1"/>
  <c r="Q292" i="21"/>
  <c r="S292" i="21"/>
  <c r="D292" i="21" s="1"/>
  <c r="Q288" i="21"/>
  <c r="S288" i="21"/>
  <c r="D288" i="21" s="1"/>
  <c r="S284" i="21"/>
  <c r="D284" i="21" s="1"/>
  <c r="Q280" i="21"/>
  <c r="S280" i="21"/>
  <c r="D280" i="21" s="1"/>
  <c r="S276" i="21"/>
  <c r="D276" i="21" s="1"/>
  <c r="Q272" i="21"/>
  <c r="S272" i="21"/>
  <c r="D272" i="21" s="1"/>
  <c r="S268" i="21"/>
  <c r="D268" i="21" s="1"/>
  <c r="S491" i="21"/>
  <c r="D491" i="21" s="1"/>
  <c r="S487" i="21"/>
  <c r="D487" i="21" s="1"/>
  <c r="S483" i="21"/>
  <c r="D483" i="21" s="1"/>
  <c r="S479" i="21"/>
  <c r="D479" i="21" s="1"/>
  <c r="S475" i="21"/>
  <c r="D475" i="21" s="1"/>
  <c r="S471" i="21"/>
  <c r="D471" i="21" s="1"/>
  <c r="S467" i="21"/>
  <c r="D467" i="21" s="1"/>
  <c r="S463" i="21"/>
  <c r="D463" i="21" s="1"/>
  <c r="S459" i="21"/>
  <c r="D459" i="21" s="1"/>
  <c r="S455" i="21"/>
  <c r="D455" i="21" s="1"/>
  <c r="S451" i="21"/>
  <c r="D451" i="21" s="1"/>
  <c r="S495" i="21"/>
  <c r="D495" i="21" s="1"/>
  <c r="S497" i="21"/>
  <c r="D497" i="21" s="1"/>
  <c r="S595" i="21"/>
  <c r="D595" i="21" s="1"/>
  <c r="S591" i="21"/>
  <c r="D591" i="21" s="1"/>
  <c r="S587" i="21"/>
  <c r="D587" i="21" s="1"/>
  <c r="S583" i="21"/>
  <c r="D583" i="21" s="1"/>
  <c r="S315" i="20"/>
  <c r="D315" i="20" s="1"/>
  <c r="S311" i="20"/>
  <c r="D311" i="20" s="1"/>
  <c r="S299" i="20"/>
  <c r="D299" i="20" s="1"/>
  <c r="S335" i="20"/>
  <c r="D335" i="20" s="1"/>
  <c r="S327" i="20"/>
  <c r="D327" i="20" s="1"/>
  <c r="S343" i="20"/>
  <c r="D343" i="20" s="1"/>
  <c r="S319" i="20"/>
  <c r="D319" i="20" s="1"/>
  <c r="S307" i="20"/>
  <c r="D307" i="20" s="1"/>
  <c r="S303" i="20"/>
  <c r="D303" i="20" s="1"/>
  <c r="S331" i="20"/>
  <c r="D331" i="20" s="1"/>
  <c r="S323" i="20"/>
  <c r="D323" i="20" s="1"/>
  <c r="S339" i="20"/>
  <c r="D339" i="20" s="1"/>
  <c r="S317" i="20"/>
  <c r="D317" i="20" s="1"/>
  <c r="S313" i="20"/>
  <c r="D313" i="20" s="1"/>
  <c r="S309" i="20"/>
  <c r="D309" i="20" s="1"/>
  <c r="S305" i="20"/>
  <c r="D305" i="20" s="1"/>
  <c r="S301" i="20"/>
  <c r="D301" i="20" s="1"/>
  <c r="S297" i="20"/>
  <c r="D297" i="20" s="1"/>
  <c r="S333" i="20"/>
  <c r="D333" i="20" s="1"/>
  <c r="S329" i="20"/>
  <c r="D329" i="20" s="1"/>
  <c r="S325" i="20"/>
  <c r="D325" i="20" s="1"/>
  <c r="S321" i="20"/>
  <c r="D321" i="20" s="1"/>
  <c r="S337" i="20"/>
  <c r="D337" i="20" s="1"/>
  <c r="S341" i="20"/>
  <c r="D341" i="20" s="1"/>
  <c r="S345" i="20"/>
  <c r="D345" i="20" s="1"/>
  <c r="S318" i="20"/>
  <c r="D318" i="20" s="1"/>
  <c r="S314" i="20"/>
  <c r="D314" i="20" s="1"/>
  <c r="S310" i="20"/>
  <c r="D310" i="20" s="1"/>
  <c r="S306" i="20"/>
  <c r="D306" i="20" s="1"/>
  <c r="S302" i="20"/>
  <c r="D302" i="20" s="1"/>
  <c r="S298" i="20"/>
  <c r="D298" i="20" s="1"/>
  <c r="S334" i="20"/>
  <c r="D334" i="20" s="1"/>
  <c r="S330" i="20"/>
  <c r="D330" i="20" s="1"/>
  <c r="S326" i="20"/>
  <c r="D326" i="20" s="1"/>
  <c r="S322" i="20"/>
  <c r="D322" i="20" s="1"/>
  <c r="S338" i="20"/>
  <c r="D338" i="20" s="1"/>
  <c r="S342" i="20"/>
  <c r="D342" i="20" s="1"/>
  <c r="S296" i="20"/>
  <c r="D296" i="20" s="1"/>
  <c r="S320" i="20"/>
  <c r="D320" i="20" s="1"/>
  <c r="S316" i="20"/>
  <c r="D316" i="20" s="1"/>
  <c r="M286" i="20"/>
  <c r="S286" i="20" s="1"/>
  <c r="D286" i="20" s="1"/>
  <c r="M290" i="20"/>
  <c r="S290" i="20" s="1"/>
  <c r="D290" i="20" s="1"/>
  <c r="M205" i="20"/>
  <c r="S205" i="20" s="1"/>
  <c r="D205" i="20" s="1"/>
  <c r="M201" i="20"/>
  <c r="S201" i="20" s="1"/>
  <c r="D201" i="20" s="1"/>
  <c r="M197" i="20"/>
  <c r="S197" i="20" s="1"/>
  <c r="D197" i="20" s="1"/>
  <c r="M193" i="20"/>
  <c r="S193" i="20" s="1"/>
  <c r="D193" i="20" s="1"/>
  <c r="M189" i="20"/>
  <c r="S189" i="20" s="1"/>
  <c r="D189" i="20" s="1"/>
  <c r="M239" i="20"/>
  <c r="S239" i="20" s="1"/>
  <c r="D239" i="20" s="1"/>
  <c r="M235" i="20"/>
  <c r="S235" i="20" s="1"/>
  <c r="D235" i="20" s="1"/>
  <c r="M231" i="20"/>
  <c r="S231" i="20" s="1"/>
  <c r="D231" i="20" s="1"/>
  <c r="M227" i="20"/>
  <c r="S227" i="20" s="1"/>
  <c r="D227" i="20" s="1"/>
  <c r="M223" i="20"/>
  <c r="S223" i="20" s="1"/>
  <c r="D223" i="20" s="1"/>
  <c r="M219" i="20"/>
  <c r="S219" i="20" s="1"/>
  <c r="D219" i="20" s="1"/>
  <c r="M215" i="20"/>
  <c r="S215" i="20" s="1"/>
  <c r="D215" i="20" s="1"/>
  <c r="M211" i="20"/>
  <c r="S211" i="20" s="1"/>
  <c r="D211" i="20" s="1"/>
  <c r="M207" i="20"/>
  <c r="S207" i="20" s="1"/>
  <c r="D207" i="20" s="1"/>
  <c r="M272" i="20"/>
  <c r="S272" i="20" s="1"/>
  <c r="D272" i="20" s="1"/>
  <c r="M268" i="20"/>
  <c r="S268" i="20" s="1"/>
  <c r="D268" i="20" s="1"/>
  <c r="M264" i="20"/>
  <c r="S264" i="20" s="1"/>
  <c r="D264" i="20" s="1"/>
  <c r="M260" i="20"/>
  <c r="S260" i="20" s="1"/>
  <c r="D260" i="20" s="1"/>
  <c r="M256" i="20"/>
  <c r="S256" i="20" s="1"/>
  <c r="D256" i="20" s="1"/>
  <c r="M252" i="20"/>
  <c r="S252" i="20" s="1"/>
  <c r="D252" i="20" s="1"/>
  <c r="M248" i="20"/>
  <c r="S248" i="20" s="1"/>
  <c r="D248" i="20" s="1"/>
  <c r="M244" i="20"/>
  <c r="S244" i="20" s="1"/>
  <c r="D244" i="20" s="1"/>
  <c r="M284" i="20"/>
  <c r="S284" i="20" s="1"/>
  <c r="D284" i="20" s="1"/>
  <c r="M280" i="20"/>
  <c r="S280" i="20" s="1"/>
  <c r="D280" i="20" s="1"/>
  <c r="M276" i="20"/>
  <c r="S276" i="20" s="1"/>
  <c r="D276" i="20" s="1"/>
  <c r="M433" i="20"/>
  <c r="S433" i="20" s="1"/>
  <c r="D433" i="20" s="1"/>
  <c r="M417" i="20"/>
  <c r="S417" i="20" s="1"/>
  <c r="D417" i="20" s="1"/>
  <c r="M413" i="20"/>
  <c r="S413" i="20" s="1"/>
  <c r="D413" i="20" s="1"/>
  <c r="M409" i="20"/>
  <c r="S409" i="20" s="1"/>
  <c r="D409" i="20" s="1"/>
  <c r="M405" i="20"/>
  <c r="S405" i="20" s="1"/>
  <c r="D405" i="20" s="1"/>
  <c r="M401" i="20"/>
  <c r="S401" i="20" s="1"/>
  <c r="D401" i="20" s="1"/>
  <c r="M439" i="20"/>
  <c r="S439" i="20" s="1"/>
  <c r="D439" i="20" s="1"/>
  <c r="M435" i="20"/>
  <c r="S435" i="20" s="1"/>
  <c r="D435" i="20" s="1"/>
  <c r="M441" i="20"/>
  <c r="S441" i="20" s="1"/>
  <c r="D441" i="20" s="1"/>
  <c r="M491" i="20"/>
  <c r="S491" i="20" s="1"/>
  <c r="D491" i="20" s="1"/>
  <c r="M487" i="20"/>
  <c r="S487" i="20" s="1"/>
  <c r="D487" i="20" s="1"/>
  <c r="M483" i="20"/>
  <c r="S483" i="20" s="1"/>
  <c r="D483" i="20" s="1"/>
  <c r="M479" i="20"/>
  <c r="S479" i="20" s="1"/>
  <c r="D479" i="20" s="1"/>
  <c r="M475" i="20"/>
  <c r="S475" i="20" s="1"/>
  <c r="D475" i="20" s="1"/>
  <c r="M471" i="20"/>
  <c r="S471" i="20" s="1"/>
  <c r="D471" i="20" s="1"/>
  <c r="M467" i="20"/>
  <c r="S467" i="20" s="1"/>
  <c r="D467" i="20" s="1"/>
  <c r="M463" i="20"/>
  <c r="S463" i="20" s="1"/>
  <c r="D463" i="20" s="1"/>
  <c r="M494" i="20"/>
  <c r="S494" i="20" s="1"/>
  <c r="D494" i="20" s="1"/>
  <c r="M287" i="20"/>
  <c r="S287" i="20" s="1"/>
  <c r="D287" i="20" s="1"/>
  <c r="M291" i="20"/>
  <c r="S291" i="20" s="1"/>
  <c r="D291" i="20" s="1"/>
  <c r="M204" i="20"/>
  <c r="S204" i="20" s="1"/>
  <c r="D204" i="20" s="1"/>
  <c r="M200" i="20"/>
  <c r="S200" i="20" s="1"/>
  <c r="D200" i="20" s="1"/>
  <c r="M196" i="20"/>
  <c r="S196" i="20" s="1"/>
  <c r="D196" i="20" s="1"/>
  <c r="M192" i="20"/>
  <c r="S192" i="20" s="1"/>
  <c r="D192" i="20" s="1"/>
  <c r="M188" i="20"/>
  <c r="S188" i="20" s="1"/>
  <c r="D188" i="20" s="1"/>
  <c r="M238" i="20"/>
  <c r="S238" i="20" s="1"/>
  <c r="D238" i="20" s="1"/>
  <c r="M234" i="20"/>
  <c r="S234" i="20" s="1"/>
  <c r="D234" i="20" s="1"/>
  <c r="M230" i="20"/>
  <c r="S230" i="20" s="1"/>
  <c r="D230" i="20" s="1"/>
  <c r="M226" i="20"/>
  <c r="S226" i="20" s="1"/>
  <c r="D226" i="20" s="1"/>
  <c r="M222" i="20"/>
  <c r="S222" i="20" s="1"/>
  <c r="D222" i="20" s="1"/>
  <c r="M218" i="20"/>
  <c r="S218" i="20" s="1"/>
  <c r="D218" i="20" s="1"/>
  <c r="M214" i="20"/>
  <c r="S214" i="20" s="1"/>
  <c r="D214" i="20" s="1"/>
  <c r="M210" i="20"/>
  <c r="S210" i="20" s="1"/>
  <c r="D210" i="20" s="1"/>
  <c r="M275" i="20"/>
  <c r="S275" i="20" s="1"/>
  <c r="D275" i="20" s="1"/>
  <c r="M271" i="20"/>
  <c r="S271" i="20" s="1"/>
  <c r="D271" i="20" s="1"/>
  <c r="M267" i="20"/>
  <c r="S267" i="20" s="1"/>
  <c r="D267" i="20" s="1"/>
  <c r="M263" i="20"/>
  <c r="S263" i="20" s="1"/>
  <c r="D263" i="20" s="1"/>
  <c r="M259" i="20"/>
  <c r="S259" i="20" s="1"/>
  <c r="D259" i="20" s="1"/>
  <c r="M255" i="20"/>
  <c r="S255" i="20" s="1"/>
  <c r="D255" i="20" s="1"/>
  <c r="M251" i="20"/>
  <c r="S251" i="20" s="1"/>
  <c r="D251" i="20" s="1"/>
  <c r="M247" i="20"/>
  <c r="S247" i="20" s="1"/>
  <c r="D247" i="20" s="1"/>
  <c r="M243" i="20"/>
  <c r="S243" i="20" s="1"/>
  <c r="D243" i="20" s="1"/>
  <c r="M283" i="20"/>
  <c r="S283" i="20" s="1"/>
  <c r="D283" i="20" s="1"/>
  <c r="M279" i="20"/>
  <c r="S279" i="20" s="1"/>
  <c r="D279" i="20" s="1"/>
  <c r="M285" i="20"/>
  <c r="S285" i="20" s="1"/>
  <c r="D285" i="20" s="1"/>
  <c r="M432" i="20"/>
  <c r="S432" i="20" s="1"/>
  <c r="D432" i="20" s="1"/>
  <c r="M428" i="20"/>
  <c r="S428" i="20" s="1"/>
  <c r="D428" i="20" s="1"/>
  <c r="M424" i="20"/>
  <c r="S424" i="20" s="1"/>
  <c r="D424" i="20" s="1"/>
  <c r="M420" i="20"/>
  <c r="Q420" i="20" s="1"/>
  <c r="M416" i="20"/>
  <c r="Q416" i="20" s="1"/>
  <c r="M412" i="20"/>
  <c r="Q412" i="20" s="1"/>
  <c r="M408" i="20"/>
  <c r="Q408" i="20" s="1"/>
  <c r="M404" i="20"/>
  <c r="Q404" i="20" s="1"/>
  <c r="M400" i="20"/>
  <c r="Q400" i="20" s="1"/>
  <c r="M438" i="20"/>
  <c r="S438" i="20" s="1"/>
  <c r="D438" i="20" s="1"/>
  <c r="M440" i="20"/>
  <c r="S440" i="20" s="1"/>
  <c r="D440" i="20" s="1"/>
  <c r="S395" i="20"/>
  <c r="D395" i="20" s="1"/>
  <c r="S393" i="20"/>
  <c r="D393" i="20" s="1"/>
  <c r="S391" i="20"/>
  <c r="D391" i="20" s="1"/>
  <c r="S389" i="20"/>
  <c r="D389" i="20" s="1"/>
  <c r="S387" i="20"/>
  <c r="D387" i="20" s="1"/>
  <c r="S385" i="20"/>
  <c r="D385" i="20" s="1"/>
  <c r="S383" i="20"/>
  <c r="D383" i="20" s="1"/>
  <c r="S381" i="20"/>
  <c r="D381" i="20" s="1"/>
  <c r="S379" i="20"/>
  <c r="D379" i="20" s="1"/>
  <c r="S377" i="20"/>
  <c r="D377" i="20" s="1"/>
  <c r="S375" i="20"/>
  <c r="D375" i="20" s="1"/>
  <c r="S373" i="20"/>
  <c r="D373" i="20" s="1"/>
  <c r="S371" i="20"/>
  <c r="D371" i="20" s="1"/>
  <c r="S369" i="20"/>
  <c r="D369" i="20" s="1"/>
  <c r="S367" i="20"/>
  <c r="D367" i="20" s="1"/>
  <c r="S365" i="20"/>
  <c r="D365" i="20" s="1"/>
  <c r="S363" i="20"/>
  <c r="D363" i="20" s="1"/>
  <c r="S361" i="20"/>
  <c r="D361" i="20" s="1"/>
  <c r="S359" i="20"/>
  <c r="D359" i="20" s="1"/>
  <c r="S357" i="20"/>
  <c r="D357" i="20" s="1"/>
  <c r="S355" i="20"/>
  <c r="D355" i="20" s="1"/>
  <c r="S353" i="20"/>
  <c r="D353" i="20" s="1"/>
  <c r="S351" i="20"/>
  <c r="D351" i="20" s="1"/>
  <c r="S349" i="20"/>
  <c r="D349" i="20" s="1"/>
  <c r="S347" i="20"/>
  <c r="D347" i="20" s="1"/>
  <c r="M490" i="20"/>
  <c r="S490" i="20" s="1"/>
  <c r="D490" i="20" s="1"/>
  <c r="M486" i="20"/>
  <c r="S486" i="20" s="1"/>
  <c r="D486" i="20" s="1"/>
  <c r="M482" i="20"/>
  <c r="S482" i="20" s="1"/>
  <c r="D482" i="20" s="1"/>
  <c r="M478" i="20"/>
  <c r="S478" i="20" s="1"/>
  <c r="D478" i="20" s="1"/>
  <c r="M474" i="20"/>
  <c r="S474" i="20" s="1"/>
  <c r="D474" i="20" s="1"/>
  <c r="M470" i="20"/>
  <c r="S470" i="20" s="1"/>
  <c r="D470" i="20" s="1"/>
  <c r="M466" i="20"/>
  <c r="S466" i="20" s="1"/>
  <c r="D466" i="20" s="1"/>
  <c r="M493" i="20"/>
  <c r="Q493" i="20" s="1"/>
  <c r="M288" i="20"/>
  <c r="S288" i="20" s="1"/>
  <c r="D288" i="20" s="1"/>
  <c r="M292" i="20"/>
  <c r="S292" i="20" s="1"/>
  <c r="D292" i="20" s="1"/>
  <c r="M203" i="20"/>
  <c r="S203" i="20" s="1"/>
  <c r="D203" i="20" s="1"/>
  <c r="M199" i="20"/>
  <c r="S199" i="20" s="1"/>
  <c r="D199" i="20" s="1"/>
  <c r="M195" i="20"/>
  <c r="S195" i="20" s="1"/>
  <c r="D195" i="20" s="1"/>
  <c r="M191" i="20"/>
  <c r="S191" i="20" s="1"/>
  <c r="D191" i="20" s="1"/>
  <c r="M187" i="20"/>
  <c r="S187" i="20" s="1"/>
  <c r="D187" i="20" s="1"/>
  <c r="M237" i="20"/>
  <c r="S237" i="20" s="1"/>
  <c r="D237" i="20" s="1"/>
  <c r="M233" i="20"/>
  <c r="S233" i="20" s="1"/>
  <c r="D233" i="20" s="1"/>
  <c r="M229" i="20"/>
  <c r="S229" i="20" s="1"/>
  <c r="D229" i="20" s="1"/>
  <c r="M225" i="20"/>
  <c r="S225" i="20" s="1"/>
  <c r="D225" i="20" s="1"/>
  <c r="M221" i="20"/>
  <c r="S221" i="20" s="1"/>
  <c r="D221" i="20" s="1"/>
  <c r="M217" i="20"/>
  <c r="S217" i="20" s="1"/>
  <c r="D217" i="20" s="1"/>
  <c r="M213" i="20"/>
  <c r="S213" i="20" s="1"/>
  <c r="D213" i="20" s="1"/>
  <c r="M209" i="20"/>
  <c r="S209" i="20" s="1"/>
  <c r="D209" i="20" s="1"/>
  <c r="M274" i="20"/>
  <c r="S274" i="20" s="1"/>
  <c r="D274" i="20" s="1"/>
  <c r="M270" i="20"/>
  <c r="S270" i="20" s="1"/>
  <c r="D270" i="20" s="1"/>
  <c r="M266" i="20"/>
  <c r="S266" i="20" s="1"/>
  <c r="D266" i="20" s="1"/>
  <c r="M262" i="20"/>
  <c r="S262" i="20" s="1"/>
  <c r="D262" i="20" s="1"/>
  <c r="M258" i="20"/>
  <c r="S258" i="20" s="1"/>
  <c r="D258" i="20" s="1"/>
  <c r="M254" i="20"/>
  <c r="S254" i="20" s="1"/>
  <c r="D254" i="20" s="1"/>
  <c r="M250" i="20"/>
  <c r="S250" i="20" s="1"/>
  <c r="D250" i="20" s="1"/>
  <c r="M246" i="20"/>
  <c r="S246" i="20" s="1"/>
  <c r="D246" i="20" s="1"/>
  <c r="M242" i="20"/>
  <c r="S242" i="20" s="1"/>
  <c r="D242" i="20" s="1"/>
  <c r="M282" i="20"/>
  <c r="S282" i="20" s="1"/>
  <c r="D282" i="20" s="1"/>
  <c r="M278" i="20"/>
  <c r="S278" i="20" s="1"/>
  <c r="D278" i="20" s="1"/>
  <c r="M431" i="20"/>
  <c r="S431" i="20" s="1"/>
  <c r="D431" i="20" s="1"/>
  <c r="M427" i="20"/>
  <c r="S427" i="20" s="1"/>
  <c r="D427" i="20" s="1"/>
  <c r="M423" i="20"/>
  <c r="S423" i="20" s="1"/>
  <c r="D423" i="20" s="1"/>
  <c r="M419" i="20"/>
  <c r="S419" i="20" s="1"/>
  <c r="D419" i="20" s="1"/>
  <c r="M415" i="20"/>
  <c r="S415" i="20" s="1"/>
  <c r="D415" i="20" s="1"/>
  <c r="M411" i="20"/>
  <c r="S411" i="20" s="1"/>
  <c r="D411" i="20" s="1"/>
  <c r="M407" i="20"/>
  <c r="S407" i="20" s="1"/>
  <c r="D407" i="20" s="1"/>
  <c r="M403" i="20"/>
  <c r="S403" i="20" s="1"/>
  <c r="D403" i="20" s="1"/>
  <c r="M399" i="20"/>
  <c r="S399" i="20" s="1"/>
  <c r="D399" i="20" s="1"/>
  <c r="M437" i="20"/>
  <c r="S437" i="20" s="1"/>
  <c r="D437" i="20" s="1"/>
  <c r="M443" i="20"/>
  <c r="S443" i="20" s="1"/>
  <c r="D443" i="20" s="1"/>
  <c r="M489" i="20"/>
  <c r="S489" i="20" s="1"/>
  <c r="D489" i="20" s="1"/>
  <c r="M485" i="20"/>
  <c r="S485" i="20" s="1"/>
  <c r="D485" i="20" s="1"/>
  <c r="M481" i="20"/>
  <c r="S481" i="20" s="1"/>
  <c r="D481" i="20" s="1"/>
  <c r="M477" i="20"/>
  <c r="S477" i="20" s="1"/>
  <c r="D477" i="20" s="1"/>
  <c r="M473" i="20"/>
  <c r="S473" i="20" s="1"/>
  <c r="D473" i="20" s="1"/>
  <c r="M469" i="20"/>
  <c r="S469" i="20" s="1"/>
  <c r="D469" i="20" s="1"/>
  <c r="M465" i="20"/>
  <c r="S465" i="20" s="1"/>
  <c r="D465" i="20" s="1"/>
  <c r="M496" i="20"/>
  <c r="S496" i="20" s="1"/>
  <c r="D496" i="20" s="1"/>
  <c r="M492" i="20"/>
  <c r="S492" i="20" s="1"/>
  <c r="D492" i="20" s="1"/>
  <c r="M289" i="20"/>
  <c r="S289" i="20" s="1"/>
  <c r="D289" i="20" s="1"/>
  <c r="M206" i="20"/>
  <c r="S206" i="20" s="1"/>
  <c r="D206" i="20" s="1"/>
  <c r="M202" i="20"/>
  <c r="S202" i="20" s="1"/>
  <c r="D202" i="20" s="1"/>
  <c r="M194" i="20"/>
  <c r="Q194" i="20" s="1"/>
  <c r="M190" i="20"/>
  <c r="S190" i="20" s="1"/>
  <c r="D190" i="20" s="1"/>
  <c r="M240" i="20"/>
  <c r="S240" i="20" s="1"/>
  <c r="D240" i="20" s="1"/>
  <c r="M236" i="20"/>
  <c r="S236" i="20" s="1"/>
  <c r="D236" i="20" s="1"/>
  <c r="M232" i="20"/>
  <c r="S232" i="20" s="1"/>
  <c r="D232" i="20" s="1"/>
  <c r="M228" i="20"/>
  <c r="S228" i="20" s="1"/>
  <c r="D228" i="20" s="1"/>
  <c r="M224" i="20"/>
  <c r="S224" i="20" s="1"/>
  <c r="D224" i="20" s="1"/>
  <c r="M220" i="20"/>
  <c r="S220" i="20" s="1"/>
  <c r="D220" i="20" s="1"/>
  <c r="M216" i="20"/>
  <c r="S216" i="20" s="1"/>
  <c r="D216" i="20" s="1"/>
  <c r="M212" i="20"/>
  <c r="S212" i="20" s="1"/>
  <c r="D212" i="20" s="1"/>
  <c r="M208" i="20"/>
  <c r="S208" i="20" s="1"/>
  <c r="D208" i="20" s="1"/>
  <c r="M273" i="20"/>
  <c r="S273" i="20" s="1"/>
  <c r="D273" i="20" s="1"/>
  <c r="M269" i="20"/>
  <c r="S269" i="20" s="1"/>
  <c r="D269" i="20" s="1"/>
  <c r="M265" i="20"/>
  <c r="S265" i="20" s="1"/>
  <c r="D265" i="20" s="1"/>
  <c r="M261" i="20"/>
  <c r="S261" i="20" s="1"/>
  <c r="D261" i="20" s="1"/>
  <c r="M257" i="20"/>
  <c r="S257" i="20" s="1"/>
  <c r="D257" i="20" s="1"/>
  <c r="M253" i="20"/>
  <c r="S253" i="20" s="1"/>
  <c r="D253" i="20" s="1"/>
  <c r="M249" i="20"/>
  <c r="S249" i="20" s="1"/>
  <c r="D249" i="20" s="1"/>
  <c r="M245" i="20"/>
  <c r="S245" i="20" s="1"/>
  <c r="D245" i="20" s="1"/>
  <c r="M241" i="20"/>
  <c r="S241" i="20" s="1"/>
  <c r="D241" i="20" s="1"/>
  <c r="M281" i="20"/>
  <c r="S281" i="20" s="1"/>
  <c r="D281" i="20" s="1"/>
  <c r="M277" i="20"/>
  <c r="S277" i="20" s="1"/>
  <c r="D277" i="20" s="1"/>
  <c r="S312" i="20"/>
  <c r="D312" i="20" s="1"/>
  <c r="S308" i="20"/>
  <c r="D308" i="20" s="1"/>
  <c r="S304" i="20"/>
  <c r="D304" i="20" s="1"/>
  <c r="S300" i="20"/>
  <c r="D300" i="20" s="1"/>
  <c r="S336" i="20"/>
  <c r="D336" i="20" s="1"/>
  <c r="S332" i="20"/>
  <c r="D332" i="20" s="1"/>
  <c r="S328" i="20"/>
  <c r="D328" i="20" s="1"/>
  <c r="S324" i="20"/>
  <c r="D324" i="20" s="1"/>
  <c r="S340" i="20"/>
  <c r="D340" i="20" s="1"/>
  <c r="S344" i="20"/>
  <c r="D344" i="20" s="1"/>
  <c r="M434" i="20"/>
  <c r="S434" i="20" s="1"/>
  <c r="D434" i="20" s="1"/>
  <c r="M430" i="20"/>
  <c r="Q430" i="20" s="1"/>
  <c r="M426" i="20"/>
  <c r="Q426" i="20" s="1"/>
  <c r="M422" i="20"/>
  <c r="Q422" i="20" s="1"/>
  <c r="M418" i="20"/>
  <c r="S418" i="20" s="1"/>
  <c r="D418" i="20" s="1"/>
  <c r="M414" i="20"/>
  <c r="S414" i="20" s="1"/>
  <c r="D414" i="20" s="1"/>
  <c r="M410" i="20"/>
  <c r="S410" i="20" s="1"/>
  <c r="D410" i="20" s="1"/>
  <c r="M406" i="20"/>
  <c r="S406" i="20" s="1"/>
  <c r="D406" i="20" s="1"/>
  <c r="M402" i="20"/>
  <c r="S402" i="20" s="1"/>
  <c r="D402" i="20" s="1"/>
  <c r="M398" i="20"/>
  <c r="S398" i="20" s="1"/>
  <c r="D398" i="20" s="1"/>
  <c r="M436" i="20"/>
  <c r="S436" i="20" s="1"/>
  <c r="D436" i="20" s="1"/>
  <c r="M442" i="20"/>
  <c r="S442" i="20" s="1"/>
  <c r="D442" i="20" s="1"/>
  <c r="M445" i="20"/>
  <c r="S445" i="20" s="1"/>
  <c r="D445" i="20" s="1"/>
  <c r="S394" i="20"/>
  <c r="D394" i="20" s="1"/>
  <c r="S392" i="20"/>
  <c r="D392" i="20" s="1"/>
  <c r="S390" i="20"/>
  <c r="D390" i="20" s="1"/>
  <c r="S388" i="20"/>
  <c r="D388" i="20" s="1"/>
  <c r="S386" i="20"/>
  <c r="D386" i="20" s="1"/>
  <c r="S384" i="20"/>
  <c r="D384" i="20" s="1"/>
  <c r="S382" i="20"/>
  <c r="D382" i="20" s="1"/>
  <c r="S380" i="20"/>
  <c r="D380" i="20" s="1"/>
  <c r="S378" i="20"/>
  <c r="D378" i="20" s="1"/>
  <c r="S376" i="20"/>
  <c r="D376" i="20" s="1"/>
  <c r="S374" i="20"/>
  <c r="D374" i="20" s="1"/>
  <c r="S372" i="20"/>
  <c r="D372" i="20" s="1"/>
  <c r="S370" i="20"/>
  <c r="D370" i="20" s="1"/>
  <c r="S368" i="20"/>
  <c r="D368" i="20" s="1"/>
  <c r="S366" i="20"/>
  <c r="D366" i="20" s="1"/>
  <c r="S364" i="20"/>
  <c r="D364" i="20" s="1"/>
  <c r="S362" i="20"/>
  <c r="D362" i="20" s="1"/>
  <c r="S360" i="20"/>
  <c r="D360" i="20" s="1"/>
  <c r="S358" i="20"/>
  <c r="D358" i="20" s="1"/>
  <c r="S356" i="20"/>
  <c r="D356" i="20" s="1"/>
  <c r="S354" i="20"/>
  <c r="D354" i="20" s="1"/>
  <c r="S352" i="20"/>
  <c r="D352" i="20" s="1"/>
  <c r="S350" i="20"/>
  <c r="D350" i="20" s="1"/>
  <c r="S348" i="20"/>
  <c r="D348" i="20" s="1"/>
  <c r="S346" i="20"/>
  <c r="D346" i="20" s="1"/>
  <c r="M488" i="20"/>
  <c r="S488" i="20" s="1"/>
  <c r="D488" i="20" s="1"/>
  <c r="M484" i="20"/>
  <c r="S484" i="20" s="1"/>
  <c r="D484" i="20" s="1"/>
  <c r="M480" i="20"/>
  <c r="S480" i="20" s="1"/>
  <c r="D480" i="20" s="1"/>
  <c r="M476" i="20"/>
  <c r="S476" i="20" s="1"/>
  <c r="D476" i="20" s="1"/>
  <c r="M472" i="20"/>
  <c r="S472" i="20" s="1"/>
  <c r="D472" i="20" s="1"/>
  <c r="M468" i="20"/>
  <c r="S468" i="20" s="1"/>
  <c r="D468" i="20" s="1"/>
  <c r="M464" i="20"/>
  <c r="S464" i="20" s="1"/>
  <c r="D464" i="20" s="1"/>
  <c r="M495" i="20"/>
  <c r="S495" i="20" s="1"/>
  <c r="D495" i="20" s="1"/>
  <c r="D469" i="23"/>
  <c r="S186" i="12"/>
  <c r="D186" i="12" s="1"/>
  <c r="S270" i="12"/>
  <c r="D270" i="12" s="1"/>
  <c r="S268" i="12"/>
  <c r="D268" i="12" s="1"/>
  <c r="S266" i="12"/>
  <c r="D266" i="12" s="1"/>
  <c r="S264" i="12"/>
  <c r="D264" i="12" s="1"/>
  <c r="S262" i="12"/>
  <c r="D262" i="12" s="1"/>
  <c r="S260" i="12"/>
  <c r="D260" i="12" s="1"/>
  <c r="S258" i="12"/>
  <c r="D258" i="12" s="1"/>
  <c r="S256" i="12"/>
  <c r="D256" i="12" s="1"/>
  <c r="S254" i="12"/>
  <c r="D254" i="12" s="1"/>
  <c r="S252" i="12"/>
  <c r="D252" i="12" s="1"/>
  <c r="S250" i="12"/>
  <c r="D250" i="12" s="1"/>
  <c r="S248" i="12"/>
  <c r="D248" i="12" s="1"/>
  <c r="S246" i="12"/>
  <c r="D246" i="12" s="1"/>
  <c r="S244" i="12"/>
  <c r="D244" i="12" s="1"/>
  <c r="S242" i="12"/>
  <c r="D242" i="12" s="1"/>
  <c r="S240" i="12"/>
  <c r="D240" i="12" s="1"/>
  <c r="S238" i="12"/>
  <c r="D238" i="12" s="1"/>
  <c r="S236" i="12"/>
  <c r="D236" i="12" s="1"/>
  <c r="S234" i="12"/>
  <c r="D234" i="12" s="1"/>
  <c r="S232" i="12"/>
  <c r="D232" i="12" s="1"/>
  <c r="S230" i="12"/>
  <c r="D230" i="12" s="1"/>
  <c r="S228" i="12"/>
  <c r="D228" i="12" s="1"/>
  <c r="S226" i="12"/>
  <c r="D226" i="12" s="1"/>
  <c r="S224" i="12"/>
  <c r="D224" i="12" s="1"/>
  <c r="S222" i="12"/>
  <c r="D222" i="12" s="1"/>
  <c r="S220" i="12"/>
  <c r="D220" i="12" s="1"/>
  <c r="S218" i="12"/>
  <c r="D218" i="12" s="1"/>
  <c r="S216" i="12"/>
  <c r="D216" i="12" s="1"/>
  <c r="S214" i="12"/>
  <c r="D214" i="12" s="1"/>
  <c r="S212" i="12"/>
  <c r="D212" i="12" s="1"/>
  <c r="S210" i="12"/>
  <c r="D210" i="12" s="1"/>
  <c r="S208" i="12"/>
  <c r="D208" i="12" s="1"/>
  <c r="S206" i="12"/>
  <c r="D206" i="12" s="1"/>
  <c r="S204" i="12"/>
  <c r="D204" i="12" s="1"/>
  <c r="S202" i="12"/>
  <c r="D202" i="12" s="1"/>
  <c r="S200" i="12"/>
  <c r="D200" i="12" s="1"/>
  <c r="S198" i="12"/>
  <c r="D198" i="12" s="1"/>
  <c r="S196" i="12"/>
  <c r="D196" i="12" s="1"/>
  <c r="S194" i="12"/>
  <c r="D194" i="12" s="1"/>
  <c r="S192" i="12"/>
  <c r="D192" i="12" s="1"/>
  <c r="S190" i="12"/>
  <c r="D190" i="12" s="1"/>
  <c r="S188" i="12"/>
  <c r="D188" i="12" s="1"/>
  <c r="S285" i="12"/>
  <c r="D285" i="12" s="1"/>
  <c r="S283" i="12"/>
  <c r="D283" i="12" s="1"/>
  <c r="S281" i="12"/>
  <c r="D281" i="12" s="1"/>
  <c r="S279" i="12"/>
  <c r="D279" i="12" s="1"/>
  <c r="S277" i="12"/>
  <c r="D277" i="12" s="1"/>
  <c r="S275" i="12"/>
  <c r="D275" i="12" s="1"/>
  <c r="S273" i="12"/>
  <c r="D273" i="12" s="1"/>
  <c r="S271" i="12"/>
  <c r="D271" i="12" s="1"/>
  <c r="I80" i="12"/>
  <c r="S269" i="12"/>
  <c r="D269" i="12" s="1"/>
  <c r="S267" i="12"/>
  <c r="D267" i="12" s="1"/>
  <c r="S265" i="12"/>
  <c r="D265" i="12" s="1"/>
  <c r="S263" i="12"/>
  <c r="D263" i="12" s="1"/>
  <c r="S261" i="12"/>
  <c r="D261" i="12" s="1"/>
  <c r="S259" i="12"/>
  <c r="D259" i="12" s="1"/>
  <c r="S257" i="12"/>
  <c r="D257" i="12" s="1"/>
  <c r="S255" i="12"/>
  <c r="D255" i="12" s="1"/>
  <c r="S253" i="12"/>
  <c r="D253" i="12" s="1"/>
  <c r="S251" i="12"/>
  <c r="D251" i="12" s="1"/>
  <c r="S249" i="12"/>
  <c r="D249" i="12" s="1"/>
  <c r="S247" i="12"/>
  <c r="D247" i="12" s="1"/>
  <c r="S245" i="12"/>
  <c r="D245" i="12" s="1"/>
  <c r="S243" i="12"/>
  <c r="D243" i="12" s="1"/>
  <c r="S241" i="12"/>
  <c r="D241" i="12" s="1"/>
  <c r="S239" i="12"/>
  <c r="D239" i="12" s="1"/>
  <c r="S237" i="12"/>
  <c r="D237" i="12" s="1"/>
  <c r="S235" i="12"/>
  <c r="D235" i="12" s="1"/>
  <c r="S233" i="12"/>
  <c r="D233" i="12" s="1"/>
  <c r="S231" i="12"/>
  <c r="D231" i="12" s="1"/>
  <c r="S229" i="12"/>
  <c r="D229" i="12" s="1"/>
  <c r="S227" i="12"/>
  <c r="D227" i="12" s="1"/>
  <c r="S225" i="12"/>
  <c r="D225" i="12" s="1"/>
  <c r="S223" i="12"/>
  <c r="D223" i="12" s="1"/>
  <c r="S221" i="12"/>
  <c r="D221" i="12" s="1"/>
  <c r="S219" i="12"/>
  <c r="D219" i="12" s="1"/>
  <c r="S217" i="12"/>
  <c r="D217" i="12" s="1"/>
  <c r="S215" i="12"/>
  <c r="D215" i="12" s="1"/>
  <c r="S213" i="12"/>
  <c r="D213" i="12" s="1"/>
  <c r="S211" i="12"/>
  <c r="D211" i="12" s="1"/>
  <c r="S209" i="12"/>
  <c r="D209" i="12" s="1"/>
  <c r="S207" i="12"/>
  <c r="D207" i="12" s="1"/>
  <c r="S205" i="12"/>
  <c r="D205" i="12" s="1"/>
  <c r="S203" i="12"/>
  <c r="D203" i="12" s="1"/>
  <c r="S201" i="12"/>
  <c r="D201" i="12" s="1"/>
  <c r="S199" i="12"/>
  <c r="D199" i="12" s="1"/>
  <c r="S197" i="12"/>
  <c r="D197" i="12" s="1"/>
  <c r="S195" i="12"/>
  <c r="D195" i="12" s="1"/>
  <c r="S193" i="12"/>
  <c r="D193" i="12" s="1"/>
  <c r="S191" i="12"/>
  <c r="D191" i="12" s="1"/>
  <c r="S189" i="12"/>
  <c r="D189" i="12" s="1"/>
  <c r="S187" i="12"/>
  <c r="D187" i="12" s="1"/>
  <c r="S284" i="12"/>
  <c r="D284" i="12" s="1"/>
  <c r="S282" i="12"/>
  <c r="D282" i="12" s="1"/>
  <c r="S280" i="12"/>
  <c r="D280" i="12" s="1"/>
  <c r="S278" i="12"/>
  <c r="D278" i="12" s="1"/>
  <c r="S276" i="12"/>
  <c r="D276" i="12" s="1"/>
  <c r="S274" i="12"/>
  <c r="D274" i="12" s="1"/>
  <c r="S272" i="12"/>
  <c r="D272" i="12" s="1"/>
  <c r="I113" i="12"/>
  <c r="I116" i="12"/>
  <c r="X597" i="23"/>
  <c r="D597" i="23" s="1"/>
  <c r="X593" i="23"/>
  <c r="D593" i="23" s="1"/>
  <c r="X589" i="23"/>
  <c r="D589" i="23" s="1"/>
  <c r="X585" i="23"/>
  <c r="D585" i="23" s="1"/>
  <c r="I138" i="12"/>
  <c r="I16" i="12"/>
  <c r="I176" i="12"/>
  <c r="I104" i="12"/>
  <c r="I67" i="12"/>
  <c r="I96" i="12"/>
  <c r="I51" i="12"/>
  <c r="X614" i="23"/>
  <c r="D614" i="23" s="1"/>
  <c r="X610" i="23"/>
  <c r="D610" i="23" s="1"/>
  <c r="X619" i="23"/>
  <c r="D619" i="23" s="1"/>
  <c r="X621" i="23"/>
  <c r="D621" i="23" s="1"/>
  <c r="X623" i="23"/>
  <c r="D623" i="23" s="1"/>
  <c r="X625" i="23"/>
  <c r="D625" i="23" s="1"/>
  <c r="X627" i="23"/>
  <c r="D627" i="23" s="1"/>
  <c r="X629" i="23"/>
  <c r="D629" i="23" s="1"/>
  <c r="X631" i="23"/>
  <c r="D631" i="23" s="1"/>
  <c r="X633" i="23"/>
  <c r="D633" i="23" s="1"/>
  <c r="X635" i="23"/>
  <c r="D635" i="23" s="1"/>
  <c r="X637" i="23"/>
  <c r="D637" i="23" s="1"/>
  <c r="X639" i="23"/>
  <c r="D639" i="23" s="1"/>
  <c r="X641" i="23"/>
  <c r="D641" i="23" s="1"/>
  <c r="X643" i="23"/>
  <c r="D643" i="23" s="1"/>
  <c r="X645" i="23"/>
  <c r="D645" i="23" s="1"/>
  <c r="X647" i="23"/>
  <c r="D647" i="23" s="1"/>
  <c r="X649" i="23"/>
  <c r="D649" i="23" s="1"/>
  <c r="X651" i="23"/>
  <c r="D651" i="23" s="1"/>
  <c r="X653" i="23"/>
  <c r="D653" i="23" s="1"/>
  <c r="X655" i="23"/>
  <c r="D655" i="23" s="1"/>
  <c r="X657" i="23"/>
  <c r="D657" i="23" s="1"/>
  <c r="I39" i="12"/>
  <c r="I72" i="12"/>
  <c r="I148" i="12"/>
  <c r="Y31" i="23"/>
  <c r="E31" i="23" s="1"/>
  <c r="Y27" i="23"/>
  <c r="E27" i="23" s="1"/>
  <c r="Y38" i="23"/>
  <c r="E38" i="23" s="1"/>
  <c r="Y309" i="23"/>
  <c r="E309" i="23" s="1"/>
  <c r="Y320" i="23"/>
  <c r="E320" i="23" s="1"/>
  <c r="Y337" i="23"/>
  <c r="E337" i="23" s="1"/>
  <c r="Y329" i="23"/>
  <c r="E329" i="23" s="1"/>
  <c r="Y32" i="23"/>
  <c r="E32" i="23" s="1"/>
  <c r="Y28" i="23"/>
  <c r="E28" i="23" s="1"/>
  <c r="Y24" i="23"/>
  <c r="E24" i="23" s="1"/>
  <c r="Y39" i="23"/>
  <c r="E39" i="23" s="1"/>
  <c r="Y35" i="23"/>
  <c r="E35" i="23" s="1"/>
  <c r="Y321" i="23"/>
  <c r="E321" i="23" s="1"/>
  <c r="Y22" i="23"/>
  <c r="E22" i="23" s="1"/>
  <c r="Y33" i="23"/>
  <c r="E33" i="23" s="1"/>
  <c r="Y29" i="23"/>
  <c r="E29" i="23" s="1"/>
  <c r="Y25" i="23"/>
  <c r="E25" i="23" s="1"/>
  <c r="Y40" i="23"/>
  <c r="E40" i="23" s="1"/>
  <c r="Y36" i="23"/>
  <c r="E36" i="23" s="1"/>
  <c r="Y315" i="23"/>
  <c r="E315" i="23" s="1"/>
  <c r="Y311" i="23"/>
  <c r="E311" i="23" s="1"/>
  <c r="Y307" i="23"/>
  <c r="E307" i="23" s="1"/>
  <c r="Y325" i="23"/>
  <c r="E325" i="23" s="1"/>
  <c r="Y339" i="23"/>
  <c r="E339" i="23" s="1"/>
  <c r="Y331" i="23"/>
  <c r="E331" i="23" s="1"/>
  <c r="Y23" i="23"/>
  <c r="E23" i="23" s="1"/>
  <c r="Y34" i="23"/>
  <c r="E34" i="23" s="1"/>
  <c r="Y317" i="23"/>
  <c r="E317" i="23" s="1"/>
  <c r="Y327" i="23"/>
  <c r="E327" i="23" s="1"/>
  <c r="Y30" i="23"/>
  <c r="E30" i="23" s="1"/>
  <c r="Y26" i="23"/>
  <c r="E26" i="23" s="1"/>
  <c r="Y41" i="23"/>
  <c r="E41" i="23" s="1"/>
  <c r="Y37" i="23"/>
  <c r="E37" i="23" s="1"/>
  <c r="Y319" i="23"/>
  <c r="E319" i="23" s="1"/>
  <c r="X581" i="23"/>
  <c r="D581" i="23" s="1"/>
  <c r="X260" i="23"/>
  <c r="D260" i="23" s="1"/>
  <c r="X256" i="23"/>
  <c r="D256" i="23" s="1"/>
  <c r="X254" i="23"/>
  <c r="D254" i="23" s="1"/>
  <c r="X250" i="23"/>
  <c r="D250" i="23" s="1"/>
  <c r="X246" i="23"/>
  <c r="D246" i="23" s="1"/>
  <c r="X608" i="23"/>
  <c r="D608" i="23" s="1"/>
  <c r="X622" i="23"/>
  <c r="D622" i="23" s="1"/>
  <c r="X626" i="23"/>
  <c r="D626" i="23" s="1"/>
  <c r="X630" i="23"/>
  <c r="D630" i="23" s="1"/>
  <c r="X634" i="23"/>
  <c r="D634" i="23" s="1"/>
  <c r="X638" i="23"/>
  <c r="D638" i="23" s="1"/>
  <c r="X642" i="23"/>
  <c r="D642" i="23" s="1"/>
  <c r="X646" i="23"/>
  <c r="D646" i="23" s="1"/>
  <c r="X650" i="23"/>
  <c r="D650" i="23" s="1"/>
  <c r="X654" i="23"/>
  <c r="D654" i="23" s="1"/>
  <c r="X656" i="23"/>
  <c r="D656" i="23" s="1"/>
  <c r="X10" i="23"/>
  <c r="D10" i="23" s="1"/>
  <c r="X6" i="23"/>
  <c r="D6" i="23" s="1"/>
  <c r="X21" i="23"/>
  <c r="D21" i="23" s="1"/>
  <c r="X17" i="23"/>
  <c r="D17" i="23" s="1"/>
  <c r="X111" i="23"/>
  <c r="D111" i="23" s="1"/>
  <c r="X107" i="23"/>
  <c r="D107" i="23" s="1"/>
  <c r="X103" i="23"/>
  <c r="D103" i="23" s="1"/>
  <c r="X117" i="23"/>
  <c r="D117" i="23" s="1"/>
  <c r="X58" i="23"/>
  <c r="D58" i="23" s="1"/>
  <c r="X54" i="23"/>
  <c r="D54" i="23" s="1"/>
  <c r="X50" i="23"/>
  <c r="D50" i="23" s="1"/>
  <c r="X46" i="23"/>
  <c r="D46" i="23" s="1"/>
  <c r="X234" i="23"/>
  <c r="D234" i="23" s="1"/>
  <c r="X230" i="23"/>
  <c r="D230" i="23" s="1"/>
  <c r="X226" i="23"/>
  <c r="D226" i="23" s="1"/>
  <c r="X239" i="23"/>
  <c r="D239" i="23" s="1"/>
  <c r="X279" i="23"/>
  <c r="D279" i="23" s="1"/>
  <c r="X275" i="23"/>
  <c r="D275" i="23" s="1"/>
  <c r="X271" i="23"/>
  <c r="D271" i="23" s="1"/>
  <c r="X267" i="23"/>
  <c r="D267" i="23" s="1"/>
  <c r="X501" i="23"/>
  <c r="D501" i="23" s="1"/>
  <c r="X505" i="23"/>
  <c r="D505" i="23" s="1"/>
  <c r="X509" i="23"/>
  <c r="D509" i="23" s="1"/>
  <c r="X515" i="23"/>
  <c r="D515" i="23" s="1"/>
  <c r="X519" i="23"/>
  <c r="D519" i="23" s="1"/>
  <c r="X523" i="23"/>
  <c r="D523" i="23" s="1"/>
  <c r="X527" i="23"/>
  <c r="D527" i="23" s="1"/>
  <c r="X604" i="23"/>
  <c r="D604" i="23" s="1"/>
  <c r="X262" i="23"/>
  <c r="D262" i="23" s="1"/>
  <c r="X258" i="23"/>
  <c r="D258" i="23" s="1"/>
  <c r="X252" i="23"/>
  <c r="D252" i="23" s="1"/>
  <c r="X248" i="23"/>
  <c r="D248" i="23" s="1"/>
  <c r="X244" i="23"/>
  <c r="D244" i="23" s="1"/>
  <c r="X616" i="23"/>
  <c r="D616" i="23" s="1"/>
  <c r="X612" i="23"/>
  <c r="D612" i="23" s="1"/>
  <c r="X620" i="23"/>
  <c r="D620" i="23" s="1"/>
  <c r="X624" i="23"/>
  <c r="D624" i="23" s="1"/>
  <c r="X628" i="23"/>
  <c r="D628" i="23" s="1"/>
  <c r="X632" i="23"/>
  <c r="D632" i="23" s="1"/>
  <c r="X636" i="23"/>
  <c r="D636" i="23" s="1"/>
  <c r="X640" i="23"/>
  <c r="D640" i="23" s="1"/>
  <c r="X644" i="23"/>
  <c r="D644" i="23" s="1"/>
  <c r="X648" i="23"/>
  <c r="D648" i="23" s="1"/>
  <c r="X652" i="23"/>
  <c r="D652" i="23" s="1"/>
  <c r="X658" i="23"/>
  <c r="D658" i="23" s="1"/>
  <c r="X11" i="23"/>
  <c r="D11" i="23" s="1"/>
  <c r="X7" i="23"/>
  <c r="D7" i="23" s="1"/>
  <c r="X3" i="23"/>
  <c r="D3" i="23" s="1"/>
  <c r="X18" i="23"/>
  <c r="D18" i="23" s="1"/>
  <c r="X14" i="23"/>
  <c r="D14" i="23" s="1"/>
  <c r="X108" i="23"/>
  <c r="D108" i="23" s="1"/>
  <c r="X104" i="23"/>
  <c r="D104" i="23" s="1"/>
  <c r="X118" i="23"/>
  <c r="D118" i="23" s="1"/>
  <c r="X121" i="23"/>
  <c r="D121" i="23" s="1"/>
  <c r="X136" i="23"/>
  <c r="D136" i="23" s="1"/>
  <c r="X135" i="23"/>
  <c r="D135" i="23" s="1"/>
  <c r="X134" i="23"/>
  <c r="D134" i="23" s="1"/>
  <c r="X133" i="23"/>
  <c r="D133" i="23" s="1"/>
  <c r="X132" i="23"/>
  <c r="D132" i="23" s="1"/>
  <c r="X131" i="23"/>
  <c r="D131" i="23" s="1"/>
  <c r="X130" i="23"/>
  <c r="D130" i="23" s="1"/>
  <c r="X129" i="23"/>
  <c r="D129" i="23" s="1"/>
  <c r="X128" i="23"/>
  <c r="D128" i="23" s="1"/>
  <c r="X127" i="23"/>
  <c r="D127" i="23" s="1"/>
  <c r="X126" i="23"/>
  <c r="D126" i="23" s="1"/>
  <c r="X125" i="23"/>
  <c r="D125" i="23" s="1"/>
  <c r="X124" i="23"/>
  <c r="D124" i="23" s="1"/>
  <c r="X123" i="23"/>
  <c r="D123" i="23" s="1"/>
  <c r="X140" i="23"/>
  <c r="D140" i="23" s="1"/>
  <c r="X139" i="23"/>
  <c r="D139" i="23" s="1"/>
  <c r="X138" i="23"/>
  <c r="D138" i="23" s="1"/>
  <c r="X137" i="23"/>
  <c r="D137" i="23" s="1"/>
  <c r="X141" i="23"/>
  <c r="D141" i="23" s="1"/>
  <c r="X59" i="23"/>
  <c r="D59" i="23" s="1"/>
  <c r="X55" i="23"/>
  <c r="D55" i="23" s="1"/>
  <c r="X51" i="23"/>
  <c r="D51" i="23" s="1"/>
  <c r="X47" i="23"/>
  <c r="D47" i="23" s="1"/>
  <c r="X43" i="23"/>
  <c r="D43" i="23" s="1"/>
  <c r="X235" i="23"/>
  <c r="D235" i="23" s="1"/>
  <c r="X231" i="23"/>
  <c r="D231" i="23" s="1"/>
  <c r="X227" i="23"/>
  <c r="D227" i="23" s="1"/>
  <c r="X240" i="23"/>
  <c r="D240" i="23" s="1"/>
  <c r="X236" i="23"/>
  <c r="D236" i="23" s="1"/>
  <c r="X261" i="23"/>
  <c r="D261" i="23" s="1"/>
  <c r="X259" i="23"/>
  <c r="D259" i="23" s="1"/>
  <c r="X257" i="23"/>
  <c r="D257" i="23" s="1"/>
  <c r="X255" i="23"/>
  <c r="D255" i="23" s="1"/>
  <c r="X253" i="23"/>
  <c r="D253" i="23" s="1"/>
  <c r="X251" i="23"/>
  <c r="D251" i="23" s="1"/>
  <c r="X249" i="23"/>
  <c r="D249" i="23" s="1"/>
  <c r="X247" i="23"/>
  <c r="D247" i="23" s="1"/>
  <c r="X245" i="23"/>
  <c r="D245" i="23" s="1"/>
  <c r="X280" i="23"/>
  <c r="D280" i="23" s="1"/>
  <c r="X276" i="23"/>
  <c r="D276" i="23" s="1"/>
  <c r="X272" i="23"/>
  <c r="D272" i="23" s="1"/>
  <c r="X268" i="23"/>
  <c r="D268" i="23" s="1"/>
  <c r="X264" i="23"/>
  <c r="D264" i="23" s="1"/>
  <c r="X607" i="23"/>
  <c r="D607" i="23" s="1"/>
  <c r="X603" i="23"/>
  <c r="D603" i="23" s="1"/>
  <c r="X599" i="23"/>
  <c r="D599" i="23" s="1"/>
  <c r="X595" i="23"/>
  <c r="D595" i="23" s="1"/>
  <c r="X591" i="23"/>
  <c r="D591" i="23" s="1"/>
  <c r="X587" i="23"/>
  <c r="D587" i="23" s="1"/>
  <c r="X583" i="23"/>
  <c r="D583" i="23" s="1"/>
  <c r="X618" i="23"/>
  <c r="D618" i="23" s="1"/>
  <c r="X398" i="23"/>
  <c r="D398" i="23" s="1"/>
  <c r="N288" i="23"/>
  <c r="X288" i="23" s="1"/>
  <c r="D288" i="23" s="1"/>
  <c r="N286" i="23"/>
  <c r="X286" i="23" s="1"/>
  <c r="D286" i="23" s="1"/>
  <c r="N284" i="23"/>
  <c r="X284" i="23" s="1"/>
  <c r="D284" i="23" s="1"/>
  <c r="N298" i="23"/>
  <c r="X298" i="23" s="1"/>
  <c r="D298" i="23" s="1"/>
  <c r="N296" i="23"/>
  <c r="X296" i="23" s="1"/>
  <c r="D296" i="23" s="1"/>
  <c r="N294" i="23"/>
  <c r="X294" i="23" s="1"/>
  <c r="D294" i="23" s="1"/>
  <c r="N292" i="23"/>
  <c r="X292" i="23" s="1"/>
  <c r="D292" i="23" s="1"/>
  <c r="N290" i="23"/>
  <c r="X290" i="23" s="1"/>
  <c r="D290" i="23" s="1"/>
  <c r="N300" i="23"/>
  <c r="X300" i="23" s="1"/>
  <c r="D300" i="23" s="1"/>
  <c r="X382" i="23"/>
  <c r="D382" i="23" s="1"/>
  <c r="X384" i="23"/>
  <c r="D384" i="23" s="1"/>
  <c r="X385" i="23"/>
  <c r="D385" i="23" s="1"/>
  <c r="V390" i="23"/>
  <c r="X390" i="23"/>
  <c r="D390" i="23" s="1"/>
  <c r="X396" i="23"/>
  <c r="D396" i="23" s="1"/>
  <c r="V420" i="23"/>
  <c r="X420" i="23"/>
  <c r="D420" i="23" s="1"/>
  <c r="V424" i="23"/>
  <c r="X424" i="23"/>
  <c r="D424" i="23" s="1"/>
  <c r="V428" i="23"/>
  <c r="X428" i="23"/>
  <c r="D428" i="23" s="1"/>
  <c r="V432" i="23"/>
  <c r="X432" i="23"/>
  <c r="D432" i="23" s="1"/>
  <c r="V436" i="23"/>
  <c r="X436" i="23"/>
  <c r="D436" i="23" s="1"/>
  <c r="V440" i="23"/>
  <c r="X440" i="23"/>
  <c r="D440" i="23" s="1"/>
  <c r="V444" i="23"/>
  <c r="X444" i="23"/>
  <c r="D444" i="23" s="1"/>
  <c r="V452" i="23"/>
  <c r="X452" i="23"/>
  <c r="D452" i="23" s="1"/>
  <c r="V456" i="23"/>
  <c r="X456" i="23"/>
  <c r="D456" i="23" s="1"/>
  <c r="N659" i="23"/>
  <c r="X659" i="23" s="1"/>
  <c r="D659" i="23" s="1"/>
  <c r="N690" i="23"/>
  <c r="X690" i="23" s="1"/>
  <c r="D690" i="23" s="1"/>
  <c r="N682" i="23"/>
  <c r="X682" i="23" s="1"/>
  <c r="D682" i="23" s="1"/>
  <c r="N674" i="23"/>
  <c r="X674" i="23" s="1"/>
  <c r="D674" i="23" s="1"/>
  <c r="N670" i="23"/>
  <c r="X670" i="23" s="1"/>
  <c r="D670" i="23" s="1"/>
  <c r="N666" i="23"/>
  <c r="X666" i="23" s="1"/>
  <c r="D666" i="23" s="1"/>
  <c r="N694" i="23"/>
  <c r="X694" i="23" s="1"/>
  <c r="D694" i="23" s="1"/>
  <c r="N727" i="23"/>
  <c r="X727" i="23" s="1"/>
  <c r="D727" i="23" s="1"/>
  <c r="N723" i="23"/>
  <c r="X723" i="23" s="1"/>
  <c r="D723" i="23" s="1"/>
  <c r="N719" i="23"/>
  <c r="X719" i="23" s="1"/>
  <c r="D719" i="23" s="1"/>
  <c r="N715" i="23"/>
  <c r="X715" i="23" s="1"/>
  <c r="D715" i="23" s="1"/>
  <c r="N711" i="23"/>
  <c r="X711" i="23" s="1"/>
  <c r="D711" i="23" s="1"/>
  <c r="N707" i="23"/>
  <c r="X707" i="23" s="1"/>
  <c r="D707" i="23" s="1"/>
  <c r="N703" i="23"/>
  <c r="X703" i="23" s="1"/>
  <c r="D703" i="23" s="1"/>
  <c r="N737" i="23"/>
  <c r="X737" i="23" s="1"/>
  <c r="D737" i="23" s="1"/>
  <c r="N733" i="23"/>
  <c r="X733" i="23" s="1"/>
  <c r="D733" i="23" s="1"/>
  <c r="N729" i="23"/>
  <c r="X729" i="23" s="1"/>
  <c r="D729" i="23" s="1"/>
  <c r="X13" i="23"/>
  <c r="D13" i="23" s="1"/>
  <c r="X9" i="23"/>
  <c r="D9" i="23" s="1"/>
  <c r="X5" i="23"/>
  <c r="D5" i="23" s="1"/>
  <c r="X20" i="23"/>
  <c r="D20" i="23" s="1"/>
  <c r="X16" i="23"/>
  <c r="D16" i="23" s="1"/>
  <c r="X114" i="23"/>
  <c r="D114" i="23" s="1"/>
  <c r="X110" i="23"/>
  <c r="D110" i="23" s="1"/>
  <c r="X106" i="23"/>
  <c r="D106" i="23" s="1"/>
  <c r="X120" i="23"/>
  <c r="D120" i="23" s="1"/>
  <c r="X116" i="23"/>
  <c r="D116" i="23" s="1"/>
  <c r="X61" i="23"/>
  <c r="D61" i="23" s="1"/>
  <c r="X57" i="23"/>
  <c r="D57" i="23" s="1"/>
  <c r="X53" i="23"/>
  <c r="D53" i="23" s="1"/>
  <c r="X49" i="23"/>
  <c r="D49" i="23" s="1"/>
  <c r="X45" i="23"/>
  <c r="D45" i="23" s="1"/>
  <c r="I367" i="23"/>
  <c r="X233" i="23"/>
  <c r="D233" i="23" s="1"/>
  <c r="X229" i="23"/>
  <c r="D229" i="23" s="1"/>
  <c r="X225" i="23"/>
  <c r="D225" i="23" s="1"/>
  <c r="X242" i="23"/>
  <c r="D242" i="23" s="1"/>
  <c r="X238" i="23"/>
  <c r="D238" i="23" s="1"/>
  <c r="X282" i="23"/>
  <c r="D282" i="23" s="1"/>
  <c r="X278" i="23"/>
  <c r="D278" i="23" s="1"/>
  <c r="X274" i="23"/>
  <c r="D274" i="23" s="1"/>
  <c r="X270" i="23"/>
  <c r="D270" i="23" s="1"/>
  <c r="X266" i="23"/>
  <c r="D266" i="23" s="1"/>
  <c r="N289" i="23"/>
  <c r="X289" i="23" s="1"/>
  <c r="D289" i="23" s="1"/>
  <c r="N287" i="23"/>
  <c r="X287" i="23" s="1"/>
  <c r="D287" i="23" s="1"/>
  <c r="N285" i="23"/>
  <c r="X285" i="23" s="1"/>
  <c r="D285" i="23" s="1"/>
  <c r="N299" i="23"/>
  <c r="X299" i="23" s="1"/>
  <c r="D299" i="23" s="1"/>
  <c r="N297" i="23"/>
  <c r="X297" i="23" s="1"/>
  <c r="D297" i="23" s="1"/>
  <c r="N295" i="23"/>
  <c r="X295" i="23" s="1"/>
  <c r="D295" i="23" s="1"/>
  <c r="N291" i="23"/>
  <c r="X291" i="23" s="1"/>
  <c r="D291" i="23" s="1"/>
  <c r="N301" i="23"/>
  <c r="X301" i="23" s="1"/>
  <c r="D301" i="23" s="1"/>
  <c r="N302" i="23"/>
  <c r="X302" i="23" s="1"/>
  <c r="D302" i="23" s="1"/>
  <c r="X380" i="23"/>
  <c r="D380" i="23" s="1"/>
  <c r="X387" i="23"/>
  <c r="D387" i="23" s="1"/>
  <c r="V392" i="23"/>
  <c r="X392" i="23"/>
  <c r="D392" i="23" s="1"/>
  <c r="X397" i="23"/>
  <c r="D397" i="23" s="1"/>
  <c r="X395" i="23"/>
  <c r="D395" i="23" s="1"/>
  <c r="V399" i="23"/>
  <c r="X399" i="23"/>
  <c r="D399" i="23" s="1"/>
  <c r="V422" i="23"/>
  <c r="X422" i="23"/>
  <c r="D422" i="23" s="1"/>
  <c r="V426" i="23"/>
  <c r="X426" i="23"/>
  <c r="D426" i="23" s="1"/>
  <c r="V430" i="23"/>
  <c r="X430" i="23"/>
  <c r="D430" i="23" s="1"/>
  <c r="V434" i="23"/>
  <c r="X434" i="23"/>
  <c r="D434" i="23" s="1"/>
  <c r="V438" i="23"/>
  <c r="X438" i="23"/>
  <c r="D438" i="23" s="1"/>
  <c r="V442" i="23"/>
  <c r="X442" i="23"/>
  <c r="D442" i="23" s="1"/>
  <c r="V446" i="23"/>
  <c r="X446" i="23"/>
  <c r="D446" i="23" s="1"/>
  <c r="V450" i="23"/>
  <c r="X450" i="23"/>
  <c r="D450" i="23" s="1"/>
  <c r="V454" i="23"/>
  <c r="X454" i="23"/>
  <c r="D454" i="23" s="1"/>
  <c r="V458" i="23"/>
  <c r="X458" i="23"/>
  <c r="D458" i="23" s="1"/>
  <c r="X491" i="23"/>
  <c r="D491" i="23" s="1"/>
  <c r="X605" i="23"/>
  <c r="D605" i="23" s="1"/>
  <c r="X601" i="23"/>
  <c r="D601" i="23" s="1"/>
  <c r="N664" i="23"/>
  <c r="X664" i="23" s="1"/>
  <c r="D664" i="23" s="1"/>
  <c r="N735" i="23"/>
  <c r="X735" i="23" s="1"/>
  <c r="N731" i="23"/>
  <c r="X731" i="23" s="1"/>
  <c r="D731" i="23" s="1"/>
  <c r="P152" i="23"/>
  <c r="X152" i="23" s="1"/>
  <c r="D152" i="23" s="1"/>
  <c r="P148" i="23"/>
  <c r="X148" i="23" s="1"/>
  <c r="D148" i="23" s="1"/>
  <c r="P144" i="23"/>
  <c r="X144" i="23" s="1"/>
  <c r="D144" i="23" s="1"/>
  <c r="P158" i="23"/>
  <c r="X158" i="23" s="1"/>
  <c r="D158" i="23" s="1"/>
  <c r="P154" i="23"/>
  <c r="X154" i="23" s="1"/>
  <c r="D154" i="23" s="1"/>
  <c r="X223" i="23"/>
  <c r="D223" i="23" s="1"/>
  <c r="X263" i="23"/>
  <c r="D263" i="23" s="1"/>
  <c r="X379" i="23"/>
  <c r="D379" i="23" s="1"/>
  <c r="X383" i="23"/>
  <c r="D383" i="23" s="1"/>
  <c r="V391" i="23"/>
  <c r="X391" i="23"/>
  <c r="D391" i="23" s="1"/>
  <c r="X419" i="23"/>
  <c r="D419" i="23" s="1"/>
  <c r="V423" i="23"/>
  <c r="X423" i="23"/>
  <c r="D423" i="23" s="1"/>
  <c r="V427" i="23"/>
  <c r="X427" i="23"/>
  <c r="D427" i="23" s="1"/>
  <c r="V431" i="23"/>
  <c r="X431" i="23"/>
  <c r="D431" i="23" s="1"/>
  <c r="V435" i="23"/>
  <c r="X435" i="23"/>
  <c r="D435" i="23" s="1"/>
  <c r="V439" i="23"/>
  <c r="X439" i="23"/>
  <c r="D439" i="23" s="1"/>
  <c r="V443" i="23"/>
  <c r="X443" i="23"/>
  <c r="D443" i="23" s="1"/>
  <c r="V447" i="23"/>
  <c r="X447" i="23"/>
  <c r="D447" i="23" s="1"/>
  <c r="V451" i="23"/>
  <c r="X451" i="23"/>
  <c r="D451" i="23" s="1"/>
  <c r="V455" i="23"/>
  <c r="X455" i="23"/>
  <c r="D455" i="23" s="1"/>
  <c r="X503" i="23"/>
  <c r="D503" i="23" s="1"/>
  <c r="X507" i="23"/>
  <c r="D507" i="23" s="1"/>
  <c r="X511" i="23"/>
  <c r="D511" i="23" s="1"/>
  <c r="X521" i="23"/>
  <c r="D521" i="23" s="1"/>
  <c r="X529" i="23"/>
  <c r="D529" i="23" s="1"/>
  <c r="X531" i="23"/>
  <c r="D531" i="23" s="1"/>
  <c r="X533" i="23"/>
  <c r="D533" i="23" s="1"/>
  <c r="X535" i="23"/>
  <c r="D535" i="23" s="1"/>
  <c r="X537" i="23"/>
  <c r="D537" i="23" s="1"/>
  <c r="P541" i="23"/>
  <c r="X541" i="23" s="1"/>
  <c r="D541" i="23" s="1"/>
  <c r="P543" i="23"/>
  <c r="X543" i="23" s="1"/>
  <c r="D543" i="23" s="1"/>
  <c r="P545" i="23"/>
  <c r="X545" i="23" s="1"/>
  <c r="D545" i="23" s="1"/>
  <c r="P547" i="23"/>
  <c r="X547" i="23" s="1"/>
  <c r="D547" i="23" s="1"/>
  <c r="P549" i="23"/>
  <c r="X549" i="23" s="1"/>
  <c r="D549" i="23" s="1"/>
  <c r="P551" i="23"/>
  <c r="X551" i="23" s="1"/>
  <c r="D551" i="23" s="1"/>
  <c r="P555" i="23"/>
  <c r="X555" i="23" s="1"/>
  <c r="D555" i="23" s="1"/>
  <c r="P557" i="23"/>
  <c r="X557" i="23" s="1"/>
  <c r="D557" i="23" s="1"/>
  <c r="P559" i="23"/>
  <c r="X559" i="23" s="1"/>
  <c r="D559" i="23" s="1"/>
  <c r="P561" i="23"/>
  <c r="X561" i="23" s="1"/>
  <c r="D561" i="23" s="1"/>
  <c r="P563" i="23"/>
  <c r="X563" i="23" s="1"/>
  <c r="D563" i="23" s="1"/>
  <c r="P565" i="23"/>
  <c r="X565" i="23" s="1"/>
  <c r="D565" i="23" s="1"/>
  <c r="P567" i="23"/>
  <c r="X567" i="23" s="1"/>
  <c r="D567" i="23" s="1"/>
  <c r="P569" i="23"/>
  <c r="X569" i="23" s="1"/>
  <c r="D569" i="23" s="1"/>
  <c r="P571" i="23"/>
  <c r="X571" i="23" s="1"/>
  <c r="D571" i="23" s="1"/>
  <c r="P573" i="23"/>
  <c r="X573" i="23" s="1"/>
  <c r="D573" i="23" s="1"/>
  <c r="P575" i="23"/>
  <c r="X575" i="23" s="1"/>
  <c r="D575" i="23" s="1"/>
  <c r="P577" i="23"/>
  <c r="X577" i="23" s="1"/>
  <c r="D577" i="23" s="1"/>
  <c r="X579" i="23"/>
  <c r="D579" i="23" s="1"/>
  <c r="X600" i="23"/>
  <c r="D600" i="23" s="1"/>
  <c r="X596" i="23"/>
  <c r="D596" i="23" s="1"/>
  <c r="X592" i="23"/>
  <c r="D592" i="23" s="1"/>
  <c r="X588" i="23"/>
  <c r="D588" i="23" s="1"/>
  <c r="X584" i="23"/>
  <c r="D584" i="23" s="1"/>
  <c r="X580" i="23"/>
  <c r="D580" i="23" s="1"/>
  <c r="X615" i="23"/>
  <c r="D615" i="23" s="1"/>
  <c r="X611" i="23"/>
  <c r="D611" i="23" s="1"/>
  <c r="N691" i="23"/>
  <c r="X691" i="23" s="1"/>
  <c r="D691" i="23" s="1"/>
  <c r="N687" i="23"/>
  <c r="X687" i="23" s="1"/>
  <c r="D687" i="23" s="1"/>
  <c r="N683" i="23"/>
  <c r="X683" i="23" s="1"/>
  <c r="D683" i="23" s="1"/>
  <c r="N679" i="23"/>
  <c r="X679" i="23" s="1"/>
  <c r="D679" i="23" s="1"/>
  <c r="N675" i="23"/>
  <c r="X675" i="23" s="1"/>
  <c r="D675" i="23" s="1"/>
  <c r="N671" i="23"/>
  <c r="X671" i="23" s="1"/>
  <c r="D671" i="23" s="1"/>
  <c r="N667" i="23"/>
  <c r="X667" i="23" s="1"/>
  <c r="D667" i="23" s="1"/>
  <c r="N663" i="23"/>
  <c r="X663" i="23" s="1"/>
  <c r="D663" i="23" s="1"/>
  <c r="N699" i="23"/>
  <c r="X699" i="23" s="1"/>
  <c r="X695" i="23"/>
  <c r="D695" i="23" s="1"/>
  <c r="N724" i="23"/>
  <c r="V724" i="23" s="1"/>
  <c r="N716" i="23"/>
  <c r="X716" i="23" s="1"/>
  <c r="N712" i="23"/>
  <c r="X712" i="23" s="1"/>
  <c r="N708" i="23"/>
  <c r="X708" i="23" s="1"/>
  <c r="N700" i="23"/>
  <c r="X700" i="23" s="1"/>
  <c r="D700" i="23" s="1"/>
  <c r="N734" i="23"/>
  <c r="X734" i="23" s="1"/>
  <c r="D734" i="23" s="1"/>
  <c r="N730" i="23"/>
  <c r="X730" i="23" s="1"/>
  <c r="D730" i="23" s="1"/>
  <c r="V448" i="23"/>
  <c r="X448" i="23"/>
  <c r="D448" i="23" s="1"/>
  <c r="N662" i="23"/>
  <c r="X662" i="23" s="1"/>
  <c r="D662" i="23" s="1"/>
  <c r="X12" i="23"/>
  <c r="D12" i="23" s="1"/>
  <c r="X8" i="23"/>
  <c r="D8" i="23" s="1"/>
  <c r="X4" i="23"/>
  <c r="D4" i="23" s="1"/>
  <c r="X19" i="23"/>
  <c r="D19" i="23" s="1"/>
  <c r="X15" i="23"/>
  <c r="D15" i="23" s="1"/>
  <c r="X102" i="23"/>
  <c r="D102" i="23" s="1"/>
  <c r="X113" i="23"/>
  <c r="D113" i="23" s="1"/>
  <c r="X109" i="23"/>
  <c r="D109" i="23" s="1"/>
  <c r="X105" i="23"/>
  <c r="D105" i="23" s="1"/>
  <c r="X119" i="23"/>
  <c r="D119" i="23" s="1"/>
  <c r="X115" i="23"/>
  <c r="D115" i="23" s="1"/>
  <c r="X122" i="23"/>
  <c r="D122" i="23" s="1"/>
  <c r="P142" i="23"/>
  <c r="X142" i="23" s="1"/>
  <c r="D142" i="23" s="1"/>
  <c r="P150" i="23"/>
  <c r="X150" i="23" s="1"/>
  <c r="D150" i="23" s="1"/>
  <c r="P146" i="23"/>
  <c r="X146" i="23" s="1"/>
  <c r="D146" i="23" s="1"/>
  <c r="P160" i="23"/>
  <c r="X160" i="23" s="1"/>
  <c r="D160" i="23" s="1"/>
  <c r="P156" i="23"/>
  <c r="X156" i="23" s="1"/>
  <c r="D156" i="23" s="1"/>
  <c r="P161" i="23"/>
  <c r="X161" i="23" s="1"/>
  <c r="D161" i="23" s="1"/>
  <c r="X42" i="23"/>
  <c r="D42" i="23" s="1"/>
  <c r="X60" i="23"/>
  <c r="D60" i="23" s="1"/>
  <c r="X56" i="23"/>
  <c r="D56" i="23" s="1"/>
  <c r="X52" i="23"/>
  <c r="D52" i="23" s="1"/>
  <c r="X48" i="23"/>
  <c r="D48" i="23" s="1"/>
  <c r="X44" i="23"/>
  <c r="D44" i="23" s="1"/>
  <c r="X232" i="23"/>
  <c r="D232" i="23" s="1"/>
  <c r="X228" i="23"/>
  <c r="D228" i="23" s="1"/>
  <c r="X224" i="23"/>
  <c r="D224" i="23" s="1"/>
  <c r="X241" i="23"/>
  <c r="D241" i="23" s="1"/>
  <c r="X237" i="23"/>
  <c r="D237" i="23" s="1"/>
  <c r="X281" i="23"/>
  <c r="D281" i="23" s="1"/>
  <c r="X277" i="23"/>
  <c r="D277" i="23" s="1"/>
  <c r="X273" i="23"/>
  <c r="D273" i="23" s="1"/>
  <c r="X269" i="23"/>
  <c r="D269" i="23" s="1"/>
  <c r="X265" i="23"/>
  <c r="D265" i="23" s="1"/>
  <c r="X381" i="23"/>
  <c r="D381" i="23" s="1"/>
  <c r="X388" i="23"/>
  <c r="D388" i="23" s="1"/>
  <c r="V393" i="23"/>
  <c r="X393" i="23"/>
  <c r="D393" i="23" s="1"/>
  <c r="X394" i="23"/>
  <c r="D394" i="23" s="1"/>
  <c r="V421" i="23"/>
  <c r="X421" i="23"/>
  <c r="D421" i="23" s="1"/>
  <c r="V425" i="23"/>
  <c r="X425" i="23"/>
  <c r="D425" i="23" s="1"/>
  <c r="V429" i="23"/>
  <c r="X429" i="23"/>
  <c r="D429" i="23" s="1"/>
  <c r="V433" i="23"/>
  <c r="X433" i="23"/>
  <c r="D433" i="23" s="1"/>
  <c r="V437" i="23"/>
  <c r="X437" i="23"/>
  <c r="D437" i="23" s="1"/>
  <c r="V441" i="23"/>
  <c r="X441" i="23"/>
  <c r="D441" i="23" s="1"/>
  <c r="V445" i="23"/>
  <c r="X445" i="23"/>
  <c r="D445" i="23" s="1"/>
  <c r="V449" i="23"/>
  <c r="X449" i="23"/>
  <c r="D449" i="23" s="1"/>
  <c r="V453" i="23"/>
  <c r="X453" i="23"/>
  <c r="D453" i="23" s="1"/>
  <c r="V457" i="23"/>
  <c r="X457" i="23"/>
  <c r="D457" i="23" s="1"/>
  <c r="X500" i="23"/>
  <c r="D500" i="23" s="1"/>
  <c r="X504" i="23"/>
  <c r="D504" i="23" s="1"/>
  <c r="X508" i="23"/>
  <c r="D508" i="23" s="1"/>
  <c r="X510" i="23"/>
  <c r="D510" i="23" s="1"/>
  <c r="X512" i="23"/>
  <c r="D512" i="23" s="1"/>
  <c r="X514" i="23"/>
  <c r="D514" i="23" s="1"/>
  <c r="X516" i="23"/>
  <c r="D516" i="23" s="1"/>
  <c r="X518" i="23"/>
  <c r="D518" i="23" s="1"/>
  <c r="X520" i="23"/>
  <c r="D520" i="23" s="1"/>
  <c r="X522" i="23"/>
  <c r="D522" i="23" s="1"/>
  <c r="X524" i="23"/>
  <c r="D524" i="23" s="1"/>
  <c r="X526" i="23"/>
  <c r="D526" i="23" s="1"/>
  <c r="X528" i="23"/>
  <c r="D528" i="23" s="1"/>
  <c r="X530" i="23"/>
  <c r="D530" i="23" s="1"/>
  <c r="X532" i="23"/>
  <c r="D532" i="23" s="1"/>
  <c r="X536" i="23"/>
  <c r="D536" i="23" s="1"/>
  <c r="P540" i="23"/>
  <c r="X540" i="23" s="1"/>
  <c r="D540" i="23" s="1"/>
  <c r="P542" i="23"/>
  <c r="X542" i="23" s="1"/>
  <c r="D542" i="23" s="1"/>
  <c r="P544" i="23"/>
  <c r="X544" i="23" s="1"/>
  <c r="D544" i="23" s="1"/>
  <c r="P546" i="23"/>
  <c r="X546" i="23" s="1"/>
  <c r="D546" i="23" s="1"/>
  <c r="P548" i="23"/>
  <c r="X548" i="23" s="1"/>
  <c r="D548" i="23" s="1"/>
  <c r="P550" i="23"/>
  <c r="X550" i="23" s="1"/>
  <c r="D550" i="23" s="1"/>
  <c r="P552" i="23"/>
  <c r="X552" i="23" s="1"/>
  <c r="D552" i="23" s="1"/>
  <c r="P554" i="23"/>
  <c r="X554" i="23" s="1"/>
  <c r="D554" i="23" s="1"/>
  <c r="P556" i="23"/>
  <c r="X556" i="23" s="1"/>
  <c r="D556" i="23" s="1"/>
  <c r="P558" i="23"/>
  <c r="X558" i="23" s="1"/>
  <c r="D558" i="23" s="1"/>
  <c r="P560" i="23"/>
  <c r="X560" i="23" s="1"/>
  <c r="D560" i="23" s="1"/>
  <c r="P564" i="23"/>
  <c r="X564" i="23" s="1"/>
  <c r="D564" i="23" s="1"/>
  <c r="P568" i="23"/>
  <c r="X568" i="23" s="1"/>
  <c r="D568" i="23" s="1"/>
  <c r="P570" i="23"/>
  <c r="X570" i="23" s="1"/>
  <c r="D570" i="23" s="1"/>
  <c r="P572" i="23"/>
  <c r="X572" i="23" s="1"/>
  <c r="D572" i="23" s="1"/>
  <c r="P574" i="23"/>
  <c r="X574" i="23" s="1"/>
  <c r="D574" i="23" s="1"/>
  <c r="P576" i="23"/>
  <c r="X576" i="23" s="1"/>
  <c r="D576" i="23" s="1"/>
  <c r="X606" i="23"/>
  <c r="D606" i="23" s="1"/>
  <c r="X602" i="23"/>
  <c r="D602" i="23" s="1"/>
  <c r="X598" i="23"/>
  <c r="D598" i="23" s="1"/>
  <c r="X594" i="23"/>
  <c r="D594" i="23" s="1"/>
  <c r="X590" i="23"/>
  <c r="D590" i="23" s="1"/>
  <c r="X586" i="23"/>
  <c r="D586" i="23" s="1"/>
  <c r="X582" i="23"/>
  <c r="D582" i="23" s="1"/>
  <c r="X617" i="23"/>
  <c r="D617" i="23" s="1"/>
  <c r="X613" i="23"/>
  <c r="D613" i="23" s="1"/>
  <c r="X609" i="23"/>
  <c r="D609" i="23" s="1"/>
  <c r="N693" i="23"/>
  <c r="X693" i="23" s="1"/>
  <c r="D693" i="23" s="1"/>
  <c r="N689" i="23"/>
  <c r="X689" i="23" s="1"/>
  <c r="D689" i="23" s="1"/>
  <c r="N685" i="23"/>
  <c r="X685" i="23" s="1"/>
  <c r="D685" i="23" s="1"/>
  <c r="N681" i="23"/>
  <c r="X681" i="23" s="1"/>
  <c r="D681" i="23" s="1"/>
  <c r="N677" i="23"/>
  <c r="X677" i="23" s="1"/>
  <c r="D677" i="23" s="1"/>
  <c r="N673" i="23"/>
  <c r="X673" i="23" s="1"/>
  <c r="D673" i="23" s="1"/>
  <c r="N669" i="23"/>
  <c r="X669" i="23" s="1"/>
  <c r="D669" i="23" s="1"/>
  <c r="N665" i="23"/>
  <c r="X665" i="23" s="1"/>
  <c r="D665" i="23" s="1"/>
  <c r="N661" i="23"/>
  <c r="X661" i="23" s="1"/>
  <c r="D661" i="23" s="1"/>
  <c r="N697" i="23"/>
  <c r="X697" i="23" s="1"/>
  <c r="D697" i="23" s="1"/>
  <c r="N714" i="23"/>
  <c r="X714" i="23" s="1"/>
  <c r="N706" i="23"/>
  <c r="X706" i="23" s="1"/>
  <c r="D706" i="23" s="1"/>
  <c r="N702" i="23"/>
  <c r="X702" i="23" s="1"/>
  <c r="D702" i="23" s="1"/>
  <c r="N736" i="23"/>
  <c r="X736" i="23" s="1"/>
  <c r="D736" i="23" s="1"/>
  <c r="N732" i="23"/>
  <c r="V732" i="23" s="1"/>
  <c r="N728" i="23"/>
  <c r="X728" i="23" s="1"/>
  <c r="X2" i="23"/>
  <c r="D2" i="23" s="1"/>
  <c r="V389" i="23"/>
  <c r="V404" i="23"/>
  <c r="V414" i="23"/>
  <c r="V403" i="23"/>
  <c r="V413" i="23"/>
  <c r="I359" i="23"/>
  <c r="I351" i="23"/>
  <c r="I347" i="23"/>
  <c r="I352" i="23"/>
  <c r="I350" i="23"/>
  <c r="I346" i="23"/>
  <c r="I344" i="23"/>
  <c r="I358" i="23"/>
  <c r="I376" i="23"/>
  <c r="I374" i="23"/>
  <c r="V400" i="23"/>
  <c r="V409" i="23"/>
  <c r="V525" i="23"/>
  <c r="I348" i="23"/>
  <c r="I364" i="23"/>
  <c r="V407" i="23"/>
  <c r="I368" i="23"/>
  <c r="I349" i="23"/>
  <c r="I345" i="23"/>
  <c r="I363" i="23"/>
  <c r="I361" i="23"/>
  <c r="I370" i="23"/>
  <c r="I377" i="23"/>
  <c r="V386" i="23"/>
  <c r="V406" i="23"/>
  <c r="V402" i="23"/>
  <c r="V416" i="23"/>
  <c r="V412" i="23"/>
  <c r="V695" i="23"/>
  <c r="V417" i="23"/>
  <c r="V411" i="23"/>
  <c r="I373" i="23"/>
  <c r="V405" i="23"/>
  <c r="V401" i="23"/>
  <c r="V415" i="23"/>
  <c r="V410" i="23"/>
  <c r="I371" i="23"/>
  <c r="V408" i="23"/>
  <c r="V418" i="23"/>
  <c r="BQ1055" i="2"/>
  <c r="BV1055" i="2" s="1"/>
  <c r="BQ1028" i="2"/>
  <c r="BT1028" i="2" s="1"/>
  <c r="BQ1032" i="2"/>
  <c r="BT1032" i="2" s="1"/>
  <c r="BQ1071" i="2"/>
  <c r="K1071" i="2" s="1"/>
  <c r="AI1071" i="2" s="1"/>
  <c r="BQ1063" i="2"/>
  <c r="BV1063" i="2" s="1"/>
  <c r="BQ1049" i="2"/>
  <c r="K1049" i="2" s="1"/>
  <c r="AI1049" i="2" s="1"/>
  <c r="BQ1102" i="2"/>
  <c r="BT1102" i="2" s="1"/>
  <c r="BQ1092" i="2"/>
  <c r="BT1092" i="2" s="1"/>
  <c r="BQ1090" i="2"/>
  <c r="BT1090" i="2" s="1"/>
  <c r="BQ1075" i="2"/>
  <c r="K1075" i="2" s="1"/>
  <c r="AI1075" i="2" s="1"/>
  <c r="BQ1067" i="2"/>
  <c r="K1067" i="2" s="1"/>
  <c r="AI1067" i="2" s="1"/>
  <c r="BQ1059" i="2"/>
  <c r="BT1059" i="2" s="1"/>
  <c r="F1028" i="2"/>
  <c r="U1027" i="2" s="1"/>
  <c r="BQ1100" i="2"/>
  <c r="BT1100" i="2" s="1"/>
  <c r="F1092" i="2"/>
  <c r="U1091" i="2" s="1"/>
  <c r="BQ1051" i="2"/>
  <c r="BT1051" i="2" s="1"/>
  <c r="BQ1034" i="2"/>
  <c r="BT1034" i="2" s="1"/>
  <c r="BQ1030" i="2"/>
  <c r="BT1030" i="2" s="1"/>
  <c r="BQ1094" i="2"/>
  <c r="BT1094" i="2" s="1"/>
  <c r="BQ1040" i="2"/>
  <c r="BT1040" i="2" s="1"/>
  <c r="BQ1106" i="2"/>
  <c r="BT1106" i="2" s="1"/>
  <c r="I1105" i="2"/>
  <c r="AA1105" i="2" s="1"/>
  <c r="F1030" i="2"/>
  <c r="U1029" i="2" s="1"/>
  <c r="I1099" i="2"/>
  <c r="AA1099" i="2" s="1"/>
  <c r="I1091" i="2"/>
  <c r="AA1091" i="2" s="1"/>
  <c r="F1106" i="2"/>
  <c r="U1105" i="2" s="1"/>
  <c r="BQ1096" i="2"/>
  <c r="BT1096" i="2" s="1"/>
  <c r="H1085" i="2"/>
  <c r="Y1085" i="2" s="1"/>
  <c r="X1085" i="2" s="1"/>
  <c r="I1076" i="2"/>
  <c r="AC1075" i="2" s="1"/>
  <c r="I1072" i="2"/>
  <c r="AC1071" i="2" s="1"/>
  <c r="I1068" i="2"/>
  <c r="AC1067" i="2" s="1"/>
  <c r="BQ1065" i="2"/>
  <c r="BV1065" i="2" s="1"/>
  <c r="F1040" i="2"/>
  <c r="U1039" i="2" s="1"/>
  <c r="BQ1038" i="2"/>
  <c r="BT1038" i="2" s="1"/>
  <c r="BQ1098" i="2"/>
  <c r="BT1098" i="2" s="1"/>
  <c r="BQ954" i="2"/>
  <c r="BT954" i="2" s="1"/>
  <c r="I1097" i="2"/>
  <c r="AA1097" i="2" s="1"/>
  <c r="I1095" i="2"/>
  <c r="AA1095" i="2" s="1"/>
  <c r="I1089" i="2"/>
  <c r="AA1089" i="2" s="1"/>
  <c r="BQ1043" i="2"/>
  <c r="K1043" i="2" s="1"/>
  <c r="AI1043" i="2" s="1"/>
  <c r="BQ962" i="2"/>
  <c r="BT962" i="2" s="1"/>
  <c r="E935" i="2"/>
  <c r="Q935" i="2" s="1"/>
  <c r="BQ1069" i="2"/>
  <c r="BV1069" i="2" s="1"/>
  <c r="I1064" i="2"/>
  <c r="AC1063" i="2" s="1"/>
  <c r="BQ1057" i="2"/>
  <c r="BV1057" i="2" s="1"/>
  <c r="I1101" i="2"/>
  <c r="AA1101" i="2" s="1"/>
  <c r="F1098" i="2"/>
  <c r="U1097" i="2" s="1"/>
  <c r="I1093" i="2"/>
  <c r="AA1093" i="2" s="1"/>
  <c r="F1090" i="2"/>
  <c r="U1089" i="2" s="1"/>
  <c r="BQ1105" i="2"/>
  <c r="BQ1061" i="2"/>
  <c r="BV1061" i="2" s="1"/>
  <c r="BQ1081" i="2"/>
  <c r="K1081" i="2" s="1"/>
  <c r="AI1081" i="2" s="1"/>
  <c r="H1063" i="2"/>
  <c r="Y1063" i="2" s="1"/>
  <c r="I1037" i="2"/>
  <c r="AA1037" i="2" s="1"/>
  <c r="I1027" i="2"/>
  <c r="AA1027" i="2" s="1"/>
  <c r="I1103" i="2"/>
  <c r="AA1103" i="2" s="1"/>
  <c r="H1087" i="2"/>
  <c r="Y1087" i="2" s="1"/>
  <c r="I1083" i="2"/>
  <c r="AA1083" i="2" s="1"/>
  <c r="H1059" i="2"/>
  <c r="Y1059" i="2" s="1"/>
  <c r="H1045" i="2"/>
  <c r="Y1045" i="2" s="1"/>
  <c r="E985" i="2"/>
  <c r="Q985" i="2" s="1"/>
  <c r="I962" i="2"/>
  <c r="AC961" i="2" s="1"/>
  <c r="BQ953" i="2"/>
  <c r="BS953" i="2" s="1"/>
  <c r="BQ1085" i="2"/>
  <c r="BV1085" i="2" s="1"/>
  <c r="H1081" i="2"/>
  <c r="Y1081" i="2" s="1"/>
  <c r="X1081" i="2" s="1"/>
  <c r="H1079" i="2"/>
  <c r="Y1079" i="2" s="1"/>
  <c r="H1071" i="2"/>
  <c r="Y1071" i="2" s="1"/>
  <c r="I1070" i="2"/>
  <c r="AC1069" i="2" s="1"/>
  <c r="H1067" i="2"/>
  <c r="Y1067" i="2" s="1"/>
  <c r="X1067" i="2" s="1"/>
  <c r="I1066" i="2"/>
  <c r="AC1065" i="2" s="1"/>
  <c r="F1061" i="2"/>
  <c r="S1061" i="2" s="1"/>
  <c r="F1057" i="2"/>
  <c r="S1057" i="2" s="1"/>
  <c r="I1052" i="2"/>
  <c r="AC1051" i="2" s="1"/>
  <c r="I1050" i="2"/>
  <c r="AC1049" i="2" s="1"/>
  <c r="F1043" i="2"/>
  <c r="S1043" i="2" s="1"/>
  <c r="I1041" i="2"/>
  <c r="AA1041" i="2" s="1"/>
  <c r="BQ1036" i="2"/>
  <c r="I1033" i="2"/>
  <c r="AA1033" i="2" s="1"/>
  <c r="BQ1104" i="2"/>
  <c r="BQ1077" i="2"/>
  <c r="BV1077" i="2" s="1"/>
  <c r="BQ1073" i="2"/>
  <c r="BV1073" i="2" s="1"/>
  <c r="I1035" i="2"/>
  <c r="AA1035" i="2" s="1"/>
  <c r="I1029" i="2"/>
  <c r="AA1029" i="2" s="1"/>
  <c r="I1075" i="2"/>
  <c r="AA1075" i="2" s="1"/>
  <c r="F993" i="2"/>
  <c r="S993" i="2" s="1"/>
  <c r="E983" i="2"/>
  <c r="Q983" i="2" s="1"/>
  <c r="BQ970" i="2"/>
  <c r="BT970" i="2" s="1"/>
  <c r="BQ958" i="2"/>
  <c r="BT958" i="2" s="1"/>
  <c r="I1060" i="2"/>
  <c r="AC1059" i="2" s="1"/>
  <c r="I1056" i="2"/>
  <c r="AC1055" i="2" s="1"/>
  <c r="BQ1047" i="2"/>
  <c r="BV1047" i="2" s="1"/>
  <c r="BQ1045" i="2"/>
  <c r="K1045" i="2" s="1"/>
  <c r="AI1045" i="2" s="1"/>
  <c r="I1039" i="2"/>
  <c r="AA1039" i="2" s="1"/>
  <c r="I1031" i="2"/>
  <c r="AA1031" i="2" s="1"/>
  <c r="F1103" i="2"/>
  <c r="S1103" i="2" s="1"/>
  <c r="BQ1103" i="2"/>
  <c r="BQ1101" i="2"/>
  <c r="BQ1099" i="2"/>
  <c r="BQ1097" i="2"/>
  <c r="BQ1095" i="2"/>
  <c r="BQ1093" i="2"/>
  <c r="BQ1091" i="2"/>
  <c r="BQ1089" i="2"/>
  <c r="I1088" i="2"/>
  <c r="AC1087" i="2" s="1"/>
  <c r="BQ1087" i="2"/>
  <c r="F1005" i="2"/>
  <c r="S1005" i="2" s="1"/>
  <c r="F977" i="2"/>
  <c r="S977" i="2" s="1"/>
  <c r="BQ960" i="2"/>
  <c r="BT960" i="2" s="1"/>
  <c r="F960" i="2"/>
  <c r="U959" i="2" s="1"/>
  <c r="F957" i="2"/>
  <c r="S957" i="2" s="1"/>
  <c r="BQ957" i="2"/>
  <c r="K957" i="2" s="1"/>
  <c r="AI957" i="2" s="1"/>
  <c r="F954" i="2"/>
  <c r="U953" i="2" s="1"/>
  <c r="F1088" i="2"/>
  <c r="U1087" i="2" s="1"/>
  <c r="BQ1088" i="2"/>
  <c r="F1082" i="2"/>
  <c r="U1081" i="2" s="1"/>
  <c r="BQ1082" i="2"/>
  <c r="I1080" i="2"/>
  <c r="AC1079" i="2" s="1"/>
  <c r="BQ1079" i="2"/>
  <c r="E947" i="2"/>
  <c r="Q947" i="2" s="1"/>
  <c r="F947" i="2"/>
  <c r="S947" i="2" s="1"/>
  <c r="BQ997" i="2"/>
  <c r="BT997" i="2" s="1"/>
  <c r="BQ968" i="2"/>
  <c r="BT968" i="2" s="1"/>
  <c r="F968" i="2"/>
  <c r="U967" i="2" s="1"/>
  <c r="F930" i="2"/>
  <c r="U929" i="2" s="1"/>
  <c r="BQ930" i="2"/>
  <c r="BT930" i="2" s="1"/>
  <c r="H1073" i="2"/>
  <c r="Y1073" i="2" s="1"/>
  <c r="I1073" i="2"/>
  <c r="AA1073" i="2" s="1"/>
  <c r="F1072" i="2"/>
  <c r="U1071" i="2" s="1"/>
  <c r="BQ1072" i="2"/>
  <c r="H1065" i="2"/>
  <c r="Y1065" i="2" s="1"/>
  <c r="I1065" i="2"/>
  <c r="AA1065" i="2" s="1"/>
  <c r="F1064" i="2"/>
  <c r="U1063" i="2" s="1"/>
  <c r="BQ1064" i="2"/>
  <c r="H1057" i="2"/>
  <c r="Y1057" i="2" s="1"/>
  <c r="I1057" i="2"/>
  <c r="AA1057" i="2" s="1"/>
  <c r="F1056" i="2"/>
  <c r="U1055" i="2" s="1"/>
  <c r="BQ1056" i="2"/>
  <c r="F953" i="2"/>
  <c r="S953" i="2" s="1"/>
  <c r="E953" i="2"/>
  <c r="Q953" i="2" s="1"/>
  <c r="BQ1004" i="2"/>
  <c r="BT1004" i="2" s="1"/>
  <c r="BQ986" i="2"/>
  <c r="BT986" i="2" s="1"/>
  <c r="BQ984" i="2"/>
  <c r="BT984" i="2" s="1"/>
  <c r="F958" i="2"/>
  <c r="U957" i="2" s="1"/>
  <c r="F937" i="2"/>
  <c r="S937" i="2" s="1"/>
  <c r="E937" i="2"/>
  <c r="Q937" i="2" s="1"/>
  <c r="F1086" i="2"/>
  <c r="U1085" i="2" s="1"/>
  <c r="BQ1086" i="2"/>
  <c r="I1084" i="2"/>
  <c r="AC1083" i="2" s="1"/>
  <c r="BQ1083" i="2"/>
  <c r="H1043" i="2"/>
  <c r="Y1043" i="2" s="1"/>
  <c r="F1084" i="2"/>
  <c r="U1083" i="2" s="1"/>
  <c r="BQ1084" i="2"/>
  <c r="F1048" i="2"/>
  <c r="U1047" i="2" s="1"/>
  <c r="BQ1048" i="2"/>
  <c r="H1077" i="2"/>
  <c r="Y1077" i="2" s="1"/>
  <c r="I1077" i="2"/>
  <c r="AA1077" i="2" s="1"/>
  <c r="F1076" i="2"/>
  <c r="U1075" i="2" s="1"/>
  <c r="BQ1076" i="2"/>
  <c r="H1069" i="2"/>
  <c r="Y1069" i="2" s="1"/>
  <c r="I1069" i="2"/>
  <c r="AA1069" i="2" s="1"/>
  <c r="F1068" i="2"/>
  <c r="U1067" i="2" s="1"/>
  <c r="BQ1068" i="2"/>
  <c r="H1061" i="2"/>
  <c r="Y1061" i="2" s="1"/>
  <c r="I1061" i="2"/>
  <c r="AA1061" i="2" s="1"/>
  <c r="F1060" i="2"/>
  <c r="U1059" i="2" s="1"/>
  <c r="BQ1060" i="2"/>
  <c r="I1053" i="2"/>
  <c r="AA1053" i="2" s="1"/>
  <c r="H1053" i="2"/>
  <c r="Y1053" i="2" s="1"/>
  <c r="F1050" i="2"/>
  <c r="U1049" i="2" s="1"/>
  <c r="BQ1050" i="2"/>
  <c r="H1049" i="2"/>
  <c r="Y1049" i="2" s="1"/>
  <c r="F1080" i="2"/>
  <c r="U1079" i="2" s="1"/>
  <c r="BQ1080" i="2"/>
  <c r="F1054" i="2"/>
  <c r="U1053" i="2" s="1"/>
  <c r="BQ1054" i="2"/>
  <c r="F1053" i="2"/>
  <c r="S1053" i="2" s="1"/>
  <c r="BQ1053" i="2"/>
  <c r="H1051" i="2"/>
  <c r="Y1051" i="2" s="1"/>
  <c r="F1042" i="2"/>
  <c r="U1041" i="2" s="1"/>
  <c r="BQ1042" i="2"/>
  <c r="BQ944" i="2"/>
  <c r="BT944" i="2" s="1"/>
  <c r="F1041" i="2"/>
  <c r="S1041" i="2" s="1"/>
  <c r="BQ1041" i="2"/>
  <c r="F1078" i="2"/>
  <c r="U1077" i="2" s="1"/>
  <c r="BQ1078" i="2"/>
  <c r="F1074" i="2"/>
  <c r="U1073" i="2" s="1"/>
  <c r="BQ1074" i="2"/>
  <c r="F1070" i="2"/>
  <c r="U1069" i="2" s="1"/>
  <c r="BQ1070" i="2"/>
  <c r="F1066" i="2"/>
  <c r="U1065" i="2" s="1"/>
  <c r="BQ1066" i="2"/>
  <c r="F1062" i="2"/>
  <c r="U1061" i="2" s="1"/>
  <c r="BQ1062" i="2"/>
  <c r="F1058" i="2"/>
  <c r="U1057" i="2" s="1"/>
  <c r="BQ1058" i="2"/>
  <c r="I1055" i="2"/>
  <c r="AA1055" i="2" s="1"/>
  <c r="H1055" i="2"/>
  <c r="Y1055" i="2" s="1"/>
  <c r="I1047" i="2"/>
  <c r="AA1047" i="2" s="1"/>
  <c r="H1047" i="2"/>
  <c r="Y1047" i="2" s="1"/>
  <c r="F1046" i="2"/>
  <c r="U1045" i="2" s="1"/>
  <c r="BQ1046" i="2"/>
  <c r="F1052" i="2"/>
  <c r="U1051" i="2" s="1"/>
  <c r="BQ1052" i="2"/>
  <c r="F1044" i="2"/>
  <c r="U1043" i="2" s="1"/>
  <c r="BQ1044" i="2"/>
  <c r="BQ1039" i="2"/>
  <c r="BQ1037" i="2"/>
  <c r="BQ1035" i="2"/>
  <c r="BQ1033" i="2"/>
  <c r="BQ1031" i="2"/>
  <c r="BQ1029" i="2"/>
  <c r="BQ1027" i="2"/>
  <c r="F989" i="2"/>
  <c r="S989" i="2" s="1"/>
  <c r="BQ977" i="2"/>
  <c r="K977" i="2" s="1"/>
  <c r="AI977" i="2" s="1"/>
  <c r="E969" i="2"/>
  <c r="Q969" i="2" s="1"/>
  <c r="E961" i="2"/>
  <c r="Q961" i="2" s="1"/>
  <c r="BQ937" i="2"/>
  <c r="K937" i="2" s="1"/>
  <c r="AI937" i="2" s="1"/>
  <c r="BQ1003" i="2"/>
  <c r="BT1003" i="2" s="1"/>
  <c r="F1001" i="2"/>
  <c r="S1001" i="2" s="1"/>
  <c r="E995" i="2"/>
  <c r="Q995" i="2" s="1"/>
  <c r="BQ985" i="2"/>
  <c r="E975" i="2"/>
  <c r="Q975" i="2" s="1"/>
  <c r="BQ967" i="2"/>
  <c r="BS967" i="2" s="1"/>
  <c r="BQ959" i="2"/>
  <c r="K959" i="2" s="1"/>
  <c r="AI959" i="2" s="1"/>
  <c r="E945" i="2"/>
  <c r="Q945" i="2" s="1"/>
  <c r="F944" i="2"/>
  <c r="U943" i="2" s="1"/>
  <c r="BQ929" i="2"/>
  <c r="BS929" i="2" s="1"/>
  <c r="I998" i="2"/>
  <c r="AC997" i="2" s="1"/>
  <c r="F997" i="2"/>
  <c r="S997" i="2" s="1"/>
  <c r="I986" i="2"/>
  <c r="AC985" i="2" s="1"/>
  <c r="BQ978" i="2"/>
  <c r="BT978" i="2" s="1"/>
  <c r="BQ969" i="2"/>
  <c r="K969" i="2" s="1"/>
  <c r="AI969" i="2" s="1"/>
  <c r="E967" i="2"/>
  <c r="Q967" i="2" s="1"/>
  <c r="BQ961" i="2"/>
  <c r="K961" i="2" s="1"/>
  <c r="AI961" i="2" s="1"/>
  <c r="F951" i="2"/>
  <c r="S951" i="2" s="1"/>
  <c r="E949" i="2"/>
  <c r="Q949" i="2" s="1"/>
  <c r="BQ946" i="2"/>
  <c r="BT946" i="2" s="1"/>
  <c r="I943" i="2"/>
  <c r="AA943" i="2" s="1"/>
  <c r="I941" i="2"/>
  <c r="AA941" i="2" s="1"/>
  <c r="E929" i="2"/>
  <c r="Q929" i="2" s="1"/>
  <c r="E1003" i="2"/>
  <c r="Q1003" i="2" s="1"/>
  <c r="BQ996" i="2"/>
  <c r="BT996" i="2" s="1"/>
  <c r="BQ995" i="2"/>
  <c r="BS995" i="2" s="1"/>
  <c r="BQ989" i="2"/>
  <c r="BT989" i="2" s="1"/>
  <c r="BQ976" i="2"/>
  <c r="BT976" i="2" s="1"/>
  <c r="BQ975" i="2"/>
  <c r="K975" i="2" s="1"/>
  <c r="AI975" i="2" s="1"/>
  <c r="F955" i="2"/>
  <c r="S955" i="2" s="1"/>
  <c r="BQ950" i="2"/>
  <c r="BT950" i="2" s="1"/>
  <c r="BQ949" i="2"/>
  <c r="BS949" i="2" s="1"/>
  <c r="BQ945" i="2"/>
  <c r="K945" i="2" s="1"/>
  <c r="AI945" i="2" s="1"/>
  <c r="E943" i="2"/>
  <c r="Q943" i="2" s="1"/>
  <c r="BQ938" i="2"/>
  <c r="BT938" i="2" s="1"/>
  <c r="F931" i="2"/>
  <c r="S931" i="2" s="1"/>
  <c r="BQ1001" i="2"/>
  <c r="BQ1002" i="2"/>
  <c r="BT1002" i="2" s="1"/>
  <c r="I1002" i="2"/>
  <c r="AC1001" i="2" s="1"/>
  <c r="I1001" i="2"/>
  <c r="AA1001" i="2" s="1"/>
  <c r="F1000" i="2"/>
  <c r="U999" i="2" s="1"/>
  <c r="BQ1000" i="2"/>
  <c r="BT1000" i="2" s="1"/>
  <c r="E999" i="2"/>
  <c r="Q999" i="2" s="1"/>
  <c r="BQ999" i="2"/>
  <c r="F999" i="2"/>
  <c r="S999" i="2" s="1"/>
  <c r="BQ843" i="2"/>
  <c r="BT843" i="2" s="1"/>
  <c r="I993" i="2"/>
  <c r="AA993" i="2" s="1"/>
  <c r="E987" i="2"/>
  <c r="Q987" i="2" s="1"/>
  <c r="BQ987" i="2"/>
  <c r="E981" i="2"/>
  <c r="Q981" i="2" s="1"/>
  <c r="BQ981" i="2"/>
  <c r="F981" i="2"/>
  <c r="S981" i="2" s="1"/>
  <c r="E979" i="2"/>
  <c r="Q979" i="2" s="1"/>
  <c r="BQ979" i="2"/>
  <c r="F964" i="2"/>
  <c r="U963" i="2" s="1"/>
  <c r="BQ964" i="2"/>
  <c r="BT964" i="2" s="1"/>
  <c r="BQ1006" i="2"/>
  <c r="BT1006" i="2" s="1"/>
  <c r="BQ1005" i="2"/>
  <c r="BQ998" i="2"/>
  <c r="BT998" i="2" s="1"/>
  <c r="F991" i="2"/>
  <c r="S991" i="2" s="1"/>
  <c r="BQ990" i="2"/>
  <c r="BT990" i="2" s="1"/>
  <c r="F988" i="2"/>
  <c r="U987" i="2" s="1"/>
  <c r="BQ988" i="2"/>
  <c r="BT988" i="2" s="1"/>
  <c r="F987" i="2"/>
  <c r="S987" i="2" s="1"/>
  <c r="F980" i="2"/>
  <c r="U979" i="2" s="1"/>
  <c r="BQ980" i="2"/>
  <c r="BT980" i="2" s="1"/>
  <c r="F979" i="2"/>
  <c r="S979" i="2" s="1"/>
  <c r="F972" i="2"/>
  <c r="U971" i="2" s="1"/>
  <c r="BQ972" i="2"/>
  <c r="BT972" i="2" s="1"/>
  <c r="I965" i="2"/>
  <c r="AA965" i="2" s="1"/>
  <c r="E963" i="2"/>
  <c r="Q963" i="2" s="1"/>
  <c r="BQ963" i="2"/>
  <c r="F963" i="2"/>
  <c r="S963" i="2" s="1"/>
  <c r="I1005" i="2"/>
  <c r="AA1005" i="2" s="1"/>
  <c r="I997" i="2"/>
  <c r="AA997" i="2" s="1"/>
  <c r="BQ992" i="2"/>
  <c r="BT992" i="2" s="1"/>
  <c r="BQ991" i="2"/>
  <c r="I989" i="2"/>
  <c r="AA989" i="2" s="1"/>
  <c r="I983" i="2"/>
  <c r="AA983" i="2" s="1"/>
  <c r="F982" i="2"/>
  <c r="U981" i="2" s="1"/>
  <c r="BQ982" i="2"/>
  <c r="BT982" i="2" s="1"/>
  <c r="I973" i="2"/>
  <c r="AA973" i="2" s="1"/>
  <c r="E971" i="2"/>
  <c r="Q971" i="2" s="1"/>
  <c r="BQ971" i="2"/>
  <c r="F971" i="2"/>
  <c r="S971" i="2" s="1"/>
  <c r="F942" i="2"/>
  <c r="U941" i="2" s="1"/>
  <c r="BQ942" i="2"/>
  <c r="BT942" i="2" s="1"/>
  <c r="BQ904" i="2"/>
  <c r="BS904" i="2" s="1"/>
  <c r="BQ994" i="2"/>
  <c r="BT994" i="2" s="1"/>
  <c r="BQ993" i="2"/>
  <c r="BQ983" i="2"/>
  <c r="I975" i="2"/>
  <c r="AA975" i="2" s="1"/>
  <c r="I967" i="2"/>
  <c r="AA967" i="2" s="1"/>
  <c r="I959" i="2"/>
  <c r="AA959" i="2" s="1"/>
  <c r="I985" i="2"/>
  <c r="AA985" i="2" s="1"/>
  <c r="I977" i="2"/>
  <c r="AA977" i="2" s="1"/>
  <c r="F973" i="2"/>
  <c r="S973" i="2" s="1"/>
  <c r="I969" i="2"/>
  <c r="AA969" i="2" s="1"/>
  <c r="F965" i="2"/>
  <c r="S965" i="2" s="1"/>
  <c r="I961" i="2"/>
  <c r="AA961" i="2" s="1"/>
  <c r="F959" i="2"/>
  <c r="S959" i="2" s="1"/>
  <c r="I955" i="2"/>
  <c r="AA955" i="2" s="1"/>
  <c r="BQ951" i="2"/>
  <c r="BQ952" i="2"/>
  <c r="BT952" i="2" s="1"/>
  <c r="I952" i="2"/>
  <c r="AC951" i="2" s="1"/>
  <c r="I951" i="2"/>
  <c r="AA951" i="2" s="1"/>
  <c r="BQ974" i="2"/>
  <c r="BT974" i="2" s="1"/>
  <c r="BQ973" i="2"/>
  <c r="BQ966" i="2"/>
  <c r="BT966" i="2" s="1"/>
  <c r="BQ965" i="2"/>
  <c r="BQ956" i="2"/>
  <c r="BT956" i="2" s="1"/>
  <c r="BQ955" i="2"/>
  <c r="BQ948" i="2"/>
  <c r="BT948" i="2" s="1"/>
  <c r="BQ947" i="2"/>
  <c r="BQ943" i="2"/>
  <c r="BQ935" i="2"/>
  <c r="BQ936" i="2"/>
  <c r="BT936" i="2" s="1"/>
  <c r="I936" i="2"/>
  <c r="AC935" i="2" s="1"/>
  <c r="I947" i="2"/>
  <c r="AA947" i="2" s="1"/>
  <c r="E941" i="2"/>
  <c r="Q941" i="2" s="1"/>
  <c r="BQ941" i="2"/>
  <c r="F941" i="2"/>
  <c r="S941" i="2" s="1"/>
  <c r="E939" i="2"/>
  <c r="Q939" i="2" s="1"/>
  <c r="BQ939" i="2"/>
  <c r="F939" i="2"/>
  <c r="S939" i="2" s="1"/>
  <c r="I935" i="2"/>
  <c r="AA935" i="2" s="1"/>
  <c r="F934" i="2"/>
  <c r="U933" i="2" s="1"/>
  <c r="BQ934" i="2"/>
  <c r="BT934" i="2" s="1"/>
  <c r="E933" i="2"/>
  <c r="Q933" i="2" s="1"/>
  <c r="BQ933" i="2"/>
  <c r="F933" i="2"/>
  <c r="S933" i="2" s="1"/>
  <c r="F940" i="2"/>
  <c r="U939" i="2" s="1"/>
  <c r="BQ940" i="2"/>
  <c r="BT940" i="2" s="1"/>
  <c r="I927" i="2"/>
  <c r="AA927" i="2" s="1"/>
  <c r="I937" i="2"/>
  <c r="AA937" i="2" s="1"/>
  <c r="BQ932" i="2"/>
  <c r="BT932" i="2" s="1"/>
  <c r="BQ931" i="2"/>
  <c r="I929" i="2"/>
  <c r="AA929" i="2" s="1"/>
  <c r="F927" i="2"/>
  <c r="S927" i="2" s="1"/>
  <c r="BQ928" i="2"/>
  <c r="BT928" i="2" s="1"/>
  <c r="BQ927" i="2"/>
  <c r="I905" i="2"/>
  <c r="AC904" i="2" s="1"/>
  <c r="BQ905" i="2"/>
  <c r="BT905" i="2" s="1"/>
  <c r="BQ902" i="2"/>
  <c r="BQ900" i="2"/>
  <c r="BQ898" i="2"/>
  <c r="BQ896" i="2"/>
  <c r="BQ894" i="2"/>
  <c r="BQ892" i="2"/>
  <c r="BQ890" i="2"/>
  <c r="BQ888" i="2"/>
  <c r="BQ837" i="2"/>
  <c r="BT837" i="2" s="1"/>
  <c r="F903" i="2"/>
  <c r="U902" i="2" s="1"/>
  <c r="AP902" i="2" s="1"/>
  <c r="BQ903" i="2"/>
  <c r="BT903" i="2" s="1"/>
  <c r="F901" i="2"/>
  <c r="U900" i="2" s="1"/>
  <c r="BQ901" i="2"/>
  <c r="BT901" i="2" s="1"/>
  <c r="F899" i="2"/>
  <c r="U898" i="2" s="1"/>
  <c r="AP898" i="2" s="1"/>
  <c r="BQ899" i="2"/>
  <c r="BT899" i="2" s="1"/>
  <c r="F897" i="2"/>
  <c r="U896" i="2" s="1"/>
  <c r="BQ897" i="2"/>
  <c r="BT897" i="2" s="1"/>
  <c r="F895" i="2"/>
  <c r="U894" i="2" s="1"/>
  <c r="AP894" i="2" s="1"/>
  <c r="BQ895" i="2"/>
  <c r="BT895" i="2" s="1"/>
  <c r="F893" i="2"/>
  <c r="U892" i="2" s="1"/>
  <c r="BQ893" i="2"/>
  <c r="BT893" i="2" s="1"/>
  <c r="F891" i="2"/>
  <c r="U890" i="2" s="1"/>
  <c r="AP890" i="2" s="1"/>
  <c r="BQ891" i="2"/>
  <c r="BT891" i="2" s="1"/>
  <c r="F889" i="2"/>
  <c r="U888" i="2" s="1"/>
  <c r="AP888" i="2" s="1"/>
  <c r="BQ889" i="2"/>
  <c r="BT889" i="2" s="1"/>
  <c r="I883" i="2"/>
  <c r="AC882" i="2" s="1"/>
  <c r="AP882" i="2" s="1"/>
  <c r="BQ882" i="2"/>
  <c r="BQ839" i="2"/>
  <c r="BT839" i="2" s="1"/>
  <c r="F839" i="2"/>
  <c r="U838" i="2" s="1"/>
  <c r="I885" i="2"/>
  <c r="AC884" i="2" s="1"/>
  <c r="BQ884" i="2"/>
  <c r="F841" i="2"/>
  <c r="U840" i="2" s="1"/>
  <c r="BQ841" i="2"/>
  <c r="BT841" i="2" s="1"/>
  <c r="I887" i="2"/>
  <c r="AC886" i="2" s="1"/>
  <c r="AP886" i="2" s="1"/>
  <c r="BQ886" i="2"/>
  <c r="BQ880" i="2"/>
  <c r="BQ878" i="2"/>
  <c r="BQ876" i="2"/>
  <c r="F837" i="2"/>
  <c r="U836" i="2" s="1"/>
  <c r="AP836" i="2" s="1"/>
  <c r="BQ845" i="2"/>
  <c r="BT845" i="2" s="1"/>
  <c r="BQ887" i="2"/>
  <c r="BT887" i="2" s="1"/>
  <c r="BQ885" i="2"/>
  <c r="BT885" i="2" s="1"/>
  <c r="BQ883" i="2"/>
  <c r="BT883" i="2" s="1"/>
  <c r="BQ881" i="2"/>
  <c r="BT881" i="2" s="1"/>
  <c r="BQ879" i="2"/>
  <c r="BT879" i="2" s="1"/>
  <c r="BQ877" i="2"/>
  <c r="BT877" i="2" s="1"/>
  <c r="BQ848" i="2"/>
  <c r="BT848" i="2" s="1"/>
  <c r="BQ820" i="2"/>
  <c r="BT820" i="2" s="1"/>
  <c r="BQ833" i="2"/>
  <c r="BT833" i="2" s="1"/>
  <c r="BQ828" i="2"/>
  <c r="BT828" i="2" s="1"/>
  <c r="BQ818" i="2"/>
  <c r="BQ826" i="2"/>
  <c r="F833" i="2"/>
  <c r="U832" i="2" s="1"/>
  <c r="BQ874" i="2"/>
  <c r="BQ872" i="2"/>
  <c r="BQ870" i="2"/>
  <c r="BQ868" i="2"/>
  <c r="BT868" i="2" s="1"/>
  <c r="BQ866" i="2"/>
  <c r="BS866" i="2" s="1"/>
  <c r="BQ864" i="2"/>
  <c r="BS864" i="2" s="1"/>
  <c r="BQ862" i="2"/>
  <c r="BS862" i="2" s="1"/>
  <c r="BQ860" i="2"/>
  <c r="BT860" i="2" s="1"/>
  <c r="BQ858" i="2"/>
  <c r="BS858" i="2" s="1"/>
  <c r="BQ856" i="2"/>
  <c r="BS856" i="2" s="1"/>
  <c r="BQ854" i="2"/>
  <c r="BS854" i="2" s="1"/>
  <c r="BQ852" i="2"/>
  <c r="BS852" i="2" s="1"/>
  <c r="BQ850" i="2"/>
  <c r="BS850" i="2" s="1"/>
  <c r="I849" i="2"/>
  <c r="AC848" i="2" s="1"/>
  <c r="BQ824" i="2"/>
  <c r="BQ816" i="2"/>
  <c r="BQ830" i="2"/>
  <c r="BQ822" i="2"/>
  <c r="BQ875" i="2"/>
  <c r="BT875" i="2" s="1"/>
  <c r="BQ873" i="2"/>
  <c r="BT873" i="2" s="1"/>
  <c r="BQ871" i="2"/>
  <c r="BT871" i="2" s="1"/>
  <c r="F869" i="2"/>
  <c r="U868" i="2" s="1"/>
  <c r="BQ869" i="2"/>
  <c r="BT869" i="2" s="1"/>
  <c r="F867" i="2"/>
  <c r="U866" i="2" s="1"/>
  <c r="BQ867" i="2"/>
  <c r="BT867" i="2" s="1"/>
  <c r="F865" i="2"/>
  <c r="U864" i="2" s="1"/>
  <c r="BQ865" i="2"/>
  <c r="BT865" i="2" s="1"/>
  <c r="F863" i="2"/>
  <c r="U862" i="2" s="1"/>
  <c r="BQ863" i="2"/>
  <c r="BT863" i="2" s="1"/>
  <c r="F861" i="2"/>
  <c r="U860" i="2" s="1"/>
  <c r="BQ861" i="2"/>
  <c r="BT861" i="2" s="1"/>
  <c r="F859" i="2"/>
  <c r="U858" i="2" s="1"/>
  <c r="AP858" i="2" s="1"/>
  <c r="BQ859" i="2"/>
  <c r="BT859" i="2" s="1"/>
  <c r="F857" i="2"/>
  <c r="U856" i="2" s="1"/>
  <c r="BQ857" i="2"/>
  <c r="BT857" i="2" s="1"/>
  <c r="BQ840" i="2"/>
  <c r="F840" i="2"/>
  <c r="S840" i="2" s="1"/>
  <c r="BQ855" i="2"/>
  <c r="BT855" i="2" s="1"/>
  <c r="BQ853" i="2"/>
  <c r="BT853" i="2" s="1"/>
  <c r="BQ851" i="2"/>
  <c r="BT851" i="2" s="1"/>
  <c r="F849" i="2"/>
  <c r="U848" i="2" s="1"/>
  <c r="BQ849" i="2"/>
  <c r="BT849" i="2" s="1"/>
  <c r="BQ835" i="2"/>
  <c r="BT835" i="2" s="1"/>
  <c r="BQ755" i="2"/>
  <c r="BT755" i="2" s="1"/>
  <c r="BQ846" i="2"/>
  <c r="BQ842" i="2"/>
  <c r="BQ834" i="2"/>
  <c r="BQ844" i="2"/>
  <c r="BQ836" i="2"/>
  <c r="F831" i="2"/>
  <c r="U830" i="2" s="1"/>
  <c r="BQ831" i="2"/>
  <c r="BT831" i="2" s="1"/>
  <c r="BQ847" i="2"/>
  <c r="BT847" i="2" s="1"/>
  <c r="BQ838" i="2"/>
  <c r="F832" i="2"/>
  <c r="S832" i="2" s="1"/>
  <c r="BQ832" i="2"/>
  <c r="F829" i="2"/>
  <c r="U828" i="2" s="1"/>
  <c r="AP828" i="2" s="1"/>
  <c r="BQ829" i="2"/>
  <c r="BT829" i="2" s="1"/>
  <c r="F827" i="2"/>
  <c r="U826" i="2" s="1"/>
  <c r="BQ827" i="2"/>
  <c r="BT827" i="2" s="1"/>
  <c r="F825" i="2"/>
  <c r="U824" i="2" s="1"/>
  <c r="AP824" i="2" s="1"/>
  <c r="BQ825" i="2"/>
  <c r="BT825" i="2" s="1"/>
  <c r="F823" i="2"/>
  <c r="U822" i="2" s="1"/>
  <c r="BQ823" i="2"/>
  <c r="BT823" i="2" s="1"/>
  <c r="F821" i="2"/>
  <c r="U820" i="2" s="1"/>
  <c r="BQ821" i="2"/>
  <c r="BT821" i="2" s="1"/>
  <c r="F819" i="2"/>
  <c r="U818" i="2" s="1"/>
  <c r="AP818" i="2" s="1"/>
  <c r="BQ819" i="2"/>
  <c r="BT819" i="2" s="1"/>
  <c r="F817" i="2"/>
  <c r="U816" i="2" s="1"/>
  <c r="AP816" i="2" s="1"/>
  <c r="BQ817" i="2"/>
  <c r="BT817" i="2" s="1"/>
  <c r="BQ796" i="2"/>
  <c r="BT796" i="2" s="1"/>
  <c r="BQ735" i="2"/>
  <c r="BT735" i="2" s="1"/>
  <c r="BQ788" i="2"/>
  <c r="BQ803" i="2"/>
  <c r="BT803" i="2" s="1"/>
  <c r="BQ801" i="2"/>
  <c r="BT801" i="2" s="1"/>
  <c r="BQ799" i="2"/>
  <c r="BT799" i="2" s="1"/>
  <c r="BQ790" i="2"/>
  <c r="BQ749" i="2"/>
  <c r="BT749" i="2" s="1"/>
  <c r="BQ804" i="2"/>
  <c r="BQ776" i="2"/>
  <c r="BS776" i="2" s="1"/>
  <c r="BQ769" i="2"/>
  <c r="BT769" i="2" s="1"/>
  <c r="BQ802" i="2"/>
  <c r="BS802" i="2" s="1"/>
  <c r="BQ800" i="2"/>
  <c r="BT800" i="2" s="1"/>
  <c r="BQ794" i="2"/>
  <c r="BQ786" i="2"/>
  <c r="BQ792" i="2"/>
  <c r="BQ784" i="2"/>
  <c r="BQ805" i="2"/>
  <c r="BT805" i="2" s="1"/>
  <c r="BQ773" i="2"/>
  <c r="BT773" i="2" s="1"/>
  <c r="BQ771" i="2"/>
  <c r="BT771" i="2" s="1"/>
  <c r="BQ767" i="2"/>
  <c r="BT767" i="2" s="1"/>
  <c r="BQ757" i="2"/>
  <c r="BT757" i="2" s="1"/>
  <c r="BQ743" i="2"/>
  <c r="BT743" i="2" s="1"/>
  <c r="F735" i="2"/>
  <c r="U734" i="2" s="1"/>
  <c r="F802" i="2"/>
  <c r="S802" i="2" s="1"/>
  <c r="F800" i="2"/>
  <c r="S800" i="2" s="1"/>
  <c r="BQ779" i="2"/>
  <c r="BT779" i="2" s="1"/>
  <c r="BQ774" i="2"/>
  <c r="BS774" i="2" s="1"/>
  <c r="F769" i="2"/>
  <c r="U768" i="2" s="1"/>
  <c r="F757" i="2"/>
  <c r="U756" i="2" s="1"/>
  <c r="BQ748" i="2"/>
  <c r="BT748" i="2" s="1"/>
  <c r="F748" i="2"/>
  <c r="S748" i="2" s="1"/>
  <c r="F743" i="2"/>
  <c r="U742" i="2" s="1"/>
  <c r="AP742" i="2" s="1"/>
  <c r="BQ730" i="2"/>
  <c r="BT730" i="2" s="1"/>
  <c r="BQ722" i="2"/>
  <c r="BT722" i="2" s="1"/>
  <c r="BQ777" i="2"/>
  <c r="BT777" i="2" s="1"/>
  <c r="BQ763" i="2"/>
  <c r="BT763" i="2" s="1"/>
  <c r="BQ753" i="2"/>
  <c r="BT753" i="2" s="1"/>
  <c r="BQ747" i="2"/>
  <c r="BT747" i="2" s="1"/>
  <c r="BQ724" i="2"/>
  <c r="BT724" i="2" s="1"/>
  <c r="BQ798" i="2"/>
  <c r="F797" i="2"/>
  <c r="U796" i="2" s="1"/>
  <c r="BQ797" i="2"/>
  <c r="BT797" i="2" s="1"/>
  <c r="F795" i="2"/>
  <c r="U794" i="2" s="1"/>
  <c r="AP794" i="2" s="1"/>
  <c r="BQ795" i="2"/>
  <c r="BT795" i="2" s="1"/>
  <c r="F793" i="2"/>
  <c r="U792" i="2" s="1"/>
  <c r="AP792" i="2" s="1"/>
  <c r="BQ793" i="2"/>
  <c r="BT793" i="2" s="1"/>
  <c r="BQ782" i="2"/>
  <c r="BQ791" i="2"/>
  <c r="BT791" i="2" s="1"/>
  <c r="BQ789" i="2"/>
  <c r="BT789" i="2" s="1"/>
  <c r="BQ787" i="2"/>
  <c r="BT787" i="2" s="1"/>
  <c r="BQ785" i="2"/>
  <c r="BT785" i="2" s="1"/>
  <c r="BQ783" i="2"/>
  <c r="BT783" i="2" s="1"/>
  <c r="BQ781" i="2"/>
  <c r="BT781" i="2" s="1"/>
  <c r="BQ780" i="2"/>
  <c r="BQ778" i="2"/>
  <c r="BS778" i="2" s="1"/>
  <c r="BQ775" i="2"/>
  <c r="BT775" i="2" s="1"/>
  <c r="F773" i="2"/>
  <c r="U772" i="2" s="1"/>
  <c r="F767" i="2"/>
  <c r="U766" i="2" s="1"/>
  <c r="BQ765" i="2"/>
  <c r="BT765" i="2" s="1"/>
  <c r="BQ764" i="2"/>
  <c r="BQ762" i="2"/>
  <c r="BS762" i="2" s="1"/>
  <c r="BQ758" i="2"/>
  <c r="F749" i="2"/>
  <c r="U748" i="2" s="1"/>
  <c r="I724" i="2"/>
  <c r="AA724" i="2" s="1"/>
  <c r="BQ720" i="2"/>
  <c r="BT720" i="2" s="1"/>
  <c r="F777" i="2"/>
  <c r="U776" i="2" s="1"/>
  <c r="F771" i="2"/>
  <c r="U770" i="2" s="1"/>
  <c r="BQ768" i="2"/>
  <c r="BQ766" i="2"/>
  <c r="BS766" i="2" s="1"/>
  <c r="I753" i="2"/>
  <c r="AC752" i="2" s="1"/>
  <c r="BQ745" i="2"/>
  <c r="BT745" i="2" s="1"/>
  <c r="BQ739" i="2"/>
  <c r="BT739" i="2" s="1"/>
  <c r="BQ737" i="2"/>
  <c r="BT737" i="2" s="1"/>
  <c r="BQ726" i="2"/>
  <c r="BQ718" i="2"/>
  <c r="BS718" i="2" s="1"/>
  <c r="BQ772" i="2"/>
  <c r="BQ770" i="2"/>
  <c r="BS770" i="2" s="1"/>
  <c r="BQ760" i="2"/>
  <c r="BQ741" i="2"/>
  <c r="BT741" i="2" s="1"/>
  <c r="BQ761" i="2"/>
  <c r="BT761" i="2" s="1"/>
  <c r="F761" i="2"/>
  <c r="U760" i="2" s="1"/>
  <c r="BQ759" i="2"/>
  <c r="BT759" i="2" s="1"/>
  <c r="F759" i="2"/>
  <c r="U758" i="2" s="1"/>
  <c r="AP758" i="2" s="1"/>
  <c r="BQ754" i="2"/>
  <c r="F754" i="2"/>
  <c r="S754" i="2" s="1"/>
  <c r="I728" i="2"/>
  <c r="AA728" i="2" s="1"/>
  <c r="BQ728" i="2"/>
  <c r="BQ750" i="2"/>
  <c r="I755" i="2"/>
  <c r="AC754" i="2" s="1"/>
  <c r="BQ751" i="2"/>
  <c r="BT751" i="2" s="1"/>
  <c r="BQ746" i="2"/>
  <c r="F746" i="2"/>
  <c r="S746" i="2" s="1"/>
  <c r="BQ740" i="2"/>
  <c r="I739" i="2"/>
  <c r="AC738" i="2" s="1"/>
  <c r="BQ733" i="2"/>
  <c r="BT733" i="2" s="1"/>
  <c r="F731" i="2"/>
  <c r="U730" i="2" s="1"/>
  <c r="BQ731" i="2"/>
  <c r="BT731" i="2" s="1"/>
  <c r="F719" i="2"/>
  <c r="U718" i="2" s="1"/>
  <c r="AP718" i="2" s="1"/>
  <c r="BQ719" i="2"/>
  <c r="BT719" i="2" s="1"/>
  <c r="BQ716" i="2"/>
  <c r="BQ756" i="2"/>
  <c r="F756" i="2"/>
  <c r="S756" i="2" s="1"/>
  <c r="F750" i="2"/>
  <c r="S750" i="2" s="1"/>
  <c r="BQ738" i="2"/>
  <c r="F738" i="2"/>
  <c r="S738" i="2" s="1"/>
  <c r="F732" i="2"/>
  <c r="S732" i="2" s="1"/>
  <c r="BQ732" i="2"/>
  <c r="BQ742" i="2"/>
  <c r="BQ734" i="2"/>
  <c r="F723" i="2"/>
  <c r="U722" i="2" s="1"/>
  <c r="AP722" i="2" s="1"/>
  <c r="BQ723" i="2"/>
  <c r="BT723" i="2" s="1"/>
  <c r="BQ752" i="2"/>
  <c r="BQ744" i="2"/>
  <c r="BQ736" i="2"/>
  <c r="F727" i="2"/>
  <c r="U726" i="2" s="1"/>
  <c r="BQ727" i="2"/>
  <c r="BT727" i="2" s="1"/>
  <c r="F729" i="2"/>
  <c r="U728" i="2" s="1"/>
  <c r="BQ729" i="2"/>
  <c r="BT729" i="2" s="1"/>
  <c r="F725" i="2"/>
  <c r="U724" i="2" s="1"/>
  <c r="BQ725" i="2"/>
  <c r="BT725" i="2" s="1"/>
  <c r="F721" i="2"/>
  <c r="U720" i="2" s="1"/>
  <c r="BQ721" i="2"/>
  <c r="BT721" i="2" s="1"/>
  <c r="F717" i="2"/>
  <c r="U716" i="2" s="1"/>
  <c r="BQ717" i="2"/>
  <c r="BT717" i="2" s="1"/>
  <c r="BN703" i="2"/>
  <c r="BL699" i="2"/>
  <c r="BN695" i="2"/>
  <c r="BM700" i="2"/>
  <c r="BL685" i="2"/>
  <c r="BL701" i="2"/>
  <c r="BM704" i="2"/>
  <c r="BM696" i="2"/>
  <c r="BN677" i="2"/>
  <c r="BL702" i="2"/>
  <c r="BL696" i="2"/>
  <c r="BL690" i="2"/>
  <c r="BN665" i="2"/>
  <c r="BL649" i="2"/>
  <c r="BM680" i="2"/>
  <c r="BK701" i="2"/>
  <c r="BM702" i="2"/>
  <c r="BK697" i="2"/>
  <c r="BM698" i="2"/>
  <c r="BK693" i="2"/>
  <c r="BM694" i="2"/>
  <c r="BK677" i="2"/>
  <c r="BM677" i="2" s="1"/>
  <c r="BL704" i="2"/>
  <c r="BN701" i="2"/>
  <c r="BM699" i="2"/>
  <c r="BO699" i="2"/>
  <c r="BL695" i="2"/>
  <c r="BL703" i="2"/>
  <c r="BL678" i="2"/>
  <c r="BM703" i="2"/>
  <c r="BO703" i="2"/>
  <c r="BN699" i="2"/>
  <c r="BM695" i="2"/>
  <c r="BO695" i="2"/>
  <c r="BL700" i="2"/>
  <c r="BH697" i="2"/>
  <c r="BH693" i="2"/>
  <c r="BM689" i="2"/>
  <c r="BL686" i="2"/>
  <c r="BN685" i="2"/>
  <c r="BN681" i="2"/>
  <c r="BL677" i="2"/>
  <c r="BM662" i="2"/>
  <c r="BN645" i="2"/>
  <c r="BM622" i="2"/>
  <c r="BN689" i="2"/>
  <c r="BM682" i="2"/>
  <c r="BH679" i="2"/>
  <c r="BL679" i="2" s="1"/>
  <c r="BL650" i="2"/>
  <c r="BM690" i="2"/>
  <c r="BM686" i="2"/>
  <c r="BL682" i="2"/>
  <c r="BN653" i="2"/>
  <c r="BO691" i="2"/>
  <c r="BL684" i="2"/>
  <c r="BH683" i="2"/>
  <c r="BH687" i="2"/>
  <c r="BJ685" i="2"/>
  <c r="BM685" i="2" s="1"/>
  <c r="BM660" i="2"/>
  <c r="BO689" i="2"/>
  <c r="BL681" i="2"/>
  <c r="BM691" i="2"/>
  <c r="BK687" i="2"/>
  <c r="BM688" i="2"/>
  <c r="BK675" i="2"/>
  <c r="BM676" i="2"/>
  <c r="BL661" i="2"/>
  <c r="BM654" i="2"/>
  <c r="BM692" i="2"/>
  <c r="BH691" i="2"/>
  <c r="BL689" i="2"/>
  <c r="BK683" i="2"/>
  <c r="BM684" i="2"/>
  <c r="BM681" i="2"/>
  <c r="BO681" i="2"/>
  <c r="BO679" i="2"/>
  <c r="BM679" i="2"/>
  <c r="BH675" i="2"/>
  <c r="BL621" i="2"/>
  <c r="BN659" i="2"/>
  <c r="BL652" i="2"/>
  <c r="BM648" i="2"/>
  <c r="BK631" i="2"/>
  <c r="BO631" i="2" s="1"/>
  <c r="BM618" i="2"/>
  <c r="BL674" i="2"/>
  <c r="BL666" i="2"/>
  <c r="BL646" i="2"/>
  <c r="BL632" i="2"/>
  <c r="BO627" i="2"/>
  <c r="BM672" i="2"/>
  <c r="BN657" i="2"/>
  <c r="BN649" i="2"/>
  <c r="BM636" i="2"/>
  <c r="BM668" i="2"/>
  <c r="BM664" i="2"/>
  <c r="BL658" i="2"/>
  <c r="BM628" i="2"/>
  <c r="BO629" i="2"/>
  <c r="BN661" i="2"/>
  <c r="BL653" i="2"/>
  <c r="BN621" i="2"/>
  <c r="BL660" i="2"/>
  <c r="BL651" i="2"/>
  <c r="BL647" i="2"/>
  <c r="BN643" i="2"/>
  <c r="BM640" i="2"/>
  <c r="BL634" i="2"/>
  <c r="BL628" i="2"/>
  <c r="BL622" i="2"/>
  <c r="BL618" i="2"/>
  <c r="BL665" i="2"/>
  <c r="BM658" i="2"/>
  <c r="BN651" i="2"/>
  <c r="BM650" i="2"/>
  <c r="BN647" i="2"/>
  <c r="BM646" i="2"/>
  <c r="BL640" i="2"/>
  <c r="BO673" i="2"/>
  <c r="BM673" i="2"/>
  <c r="BM667" i="2"/>
  <c r="BO667" i="2"/>
  <c r="BL673" i="2"/>
  <c r="BN673" i="2"/>
  <c r="BN667" i="2"/>
  <c r="BL667" i="2"/>
  <c r="BN671" i="2"/>
  <c r="BL671" i="2"/>
  <c r="BM671" i="2"/>
  <c r="BO671" i="2"/>
  <c r="BO669" i="2"/>
  <c r="BM669" i="2"/>
  <c r="BM665" i="2"/>
  <c r="BO665" i="2"/>
  <c r="BL657" i="2"/>
  <c r="BK651" i="2"/>
  <c r="BM652" i="2"/>
  <c r="BL592" i="2"/>
  <c r="BL672" i="2"/>
  <c r="BH669" i="2"/>
  <c r="BL668" i="2"/>
  <c r="BO663" i="2"/>
  <c r="BM663" i="2"/>
  <c r="BM661" i="2"/>
  <c r="BO661" i="2"/>
  <c r="BM653" i="2"/>
  <c r="BO653" i="2"/>
  <c r="BM639" i="2"/>
  <c r="BO639" i="2"/>
  <c r="BM635" i="2"/>
  <c r="BO635" i="2"/>
  <c r="BL633" i="2"/>
  <c r="BN633" i="2"/>
  <c r="BM674" i="2"/>
  <c r="BM670" i="2"/>
  <c r="BM666" i="2"/>
  <c r="BO659" i="2"/>
  <c r="BM659" i="2"/>
  <c r="BL659" i="2"/>
  <c r="BJ643" i="2"/>
  <c r="BO643" i="2" s="1"/>
  <c r="BL643" i="2"/>
  <c r="BM657" i="2"/>
  <c r="BO657" i="2"/>
  <c r="BK655" i="2"/>
  <c r="BM656" i="2"/>
  <c r="BM649" i="2"/>
  <c r="BO649" i="2"/>
  <c r="BJ645" i="2"/>
  <c r="BO645" i="2" s="1"/>
  <c r="BL645" i="2"/>
  <c r="BH663" i="2"/>
  <c r="BL662" i="2"/>
  <c r="BH655" i="2"/>
  <c r="BL654" i="2"/>
  <c r="BM647" i="2"/>
  <c r="BO647" i="2"/>
  <c r="BM644" i="2"/>
  <c r="BK641" i="2"/>
  <c r="BM642" i="2"/>
  <c r="BN639" i="2"/>
  <c r="BN635" i="2"/>
  <c r="BK637" i="2"/>
  <c r="BM638" i="2"/>
  <c r="BL639" i="2"/>
  <c r="BL635" i="2"/>
  <c r="BM634" i="2"/>
  <c r="BK633" i="2"/>
  <c r="BK619" i="2"/>
  <c r="BM620" i="2"/>
  <c r="BL648" i="2"/>
  <c r="BL644" i="2"/>
  <c r="BH641" i="2"/>
  <c r="BH637" i="2"/>
  <c r="BL636" i="2"/>
  <c r="BH629" i="2"/>
  <c r="BM627" i="2"/>
  <c r="BK623" i="2"/>
  <c r="BM624" i="2"/>
  <c r="BH625" i="2"/>
  <c r="BL626" i="2"/>
  <c r="BN617" i="2"/>
  <c r="BL617" i="2"/>
  <c r="BL631" i="2"/>
  <c r="BN631" i="2"/>
  <c r="BM629" i="2"/>
  <c r="BL627" i="2"/>
  <c r="BN627" i="2"/>
  <c r="BM630" i="2"/>
  <c r="BM626" i="2"/>
  <c r="BM621" i="2"/>
  <c r="BO621" i="2"/>
  <c r="BK615" i="2"/>
  <c r="BM616" i="2"/>
  <c r="BM625" i="2"/>
  <c r="BO625" i="2"/>
  <c r="BM617" i="2"/>
  <c r="BO617" i="2"/>
  <c r="BH623" i="2"/>
  <c r="BH619" i="2"/>
  <c r="BH615" i="2"/>
  <c r="BO611" i="2"/>
  <c r="BM611" i="2"/>
  <c r="BH611" i="2"/>
  <c r="BM612" i="2"/>
  <c r="BK609" i="2"/>
  <c r="BM609" i="2" s="1"/>
  <c r="BM526" i="2"/>
  <c r="BH605" i="2"/>
  <c r="BL605" i="2" s="1"/>
  <c r="BH519" i="2"/>
  <c r="BL519" i="2" s="1"/>
  <c r="BL610" i="2"/>
  <c r="BL530" i="2"/>
  <c r="BM572" i="2"/>
  <c r="BM566" i="2"/>
  <c r="BM554" i="2"/>
  <c r="BK537" i="2"/>
  <c r="BM537" i="2" s="1"/>
  <c r="BM556" i="2"/>
  <c r="BN609" i="2"/>
  <c r="BL609" i="2"/>
  <c r="BO607" i="2"/>
  <c r="BM607" i="2"/>
  <c r="BH607" i="2"/>
  <c r="BL596" i="2"/>
  <c r="BH563" i="2"/>
  <c r="BL563" i="2" s="1"/>
  <c r="BM532" i="2"/>
  <c r="BM608" i="2"/>
  <c r="BN513" i="2"/>
  <c r="BM576" i="2"/>
  <c r="BM558" i="2"/>
  <c r="BL536" i="2"/>
  <c r="BL532" i="2"/>
  <c r="BM528" i="2"/>
  <c r="BO519" i="2"/>
  <c r="BO575" i="2"/>
  <c r="BM570" i="2"/>
  <c r="BH555" i="2"/>
  <c r="BL555" i="2" s="1"/>
  <c r="BO529" i="2"/>
  <c r="BO525" i="2"/>
  <c r="BM561" i="2"/>
  <c r="BL512" i="2"/>
  <c r="BN509" i="2"/>
  <c r="BL600" i="2"/>
  <c r="BL584" i="2"/>
  <c r="BM564" i="2"/>
  <c r="BL544" i="2"/>
  <c r="BL538" i="2"/>
  <c r="BO523" i="2"/>
  <c r="BK605" i="2"/>
  <c r="BL514" i="2"/>
  <c r="BN507" i="2"/>
  <c r="BL604" i="2"/>
  <c r="BL588" i="2"/>
  <c r="BO557" i="2"/>
  <c r="BM530" i="2"/>
  <c r="BO521" i="2"/>
  <c r="BN529" i="2"/>
  <c r="BL529" i="2"/>
  <c r="BN531" i="2"/>
  <c r="BL531" i="2"/>
  <c r="BL508" i="2"/>
  <c r="BM580" i="2"/>
  <c r="BO555" i="2"/>
  <c r="BO553" i="2"/>
  <c r="BO531" i="2"/>
  <c r="BM531" i="2"/>
  <c r="BL528" i="2"/>
  <c r="BH523" i="2"/>
  <c r="BN523" i="2" s="1"/>
  <c r="BH521" i="2"/>
  <c r="BL521" i="2" s="1"/>
  <c r="BL510" i="2"/>
  <c r="BL602" i="2"/>
  <c r="BL598" i="2"/>
  <c r="BL594" i="2"/>
  <c r="BL590" i="2"/>
  <c r="BL586" i="2"/>
  <c r="BM582" i="2"/>
  <c r="BO579" i="2"/>
  <c r="BM560" i="2"/>
  <c r="BM552" i="2"/>
  <c r="BL540" i="2"/>
  <c r="BL534" i="2"/>
  <c r="BK533" i="2"/>
  <c r="BM533" i="2" s="1"/>
  <c r="BM518" i="2"/>
  <c r="BH517" i="2"/>
  <c r="BN517" i="2" s="1"/>
  <c r="BN511" i="2"/>
  <c r="BH581" i="2"/>
  <c r="BL581" i="2" s="1"/>
  <c r="BM578" i="2"/>
  <c r="BM574" i="2"/>
  <c r="BM568" i="2"/>
  <c r="BM562" i="2"/>
  <c r="BO559" i="2"/>
  <c r="BH559" i="2"/>
  <c r="BL559" i="2" s="1"/>
  <c r="BO551" i="2"/>
  <c r="BH551" i="2"/>
  <c r="BN551" i="2" s="1"/>
  <c r="BL542" i="2"/>
  <c r="BK541" i="2"/>
  <c r="BO541" i="2" s="1"/>
  <c r="BL535" i="2"/>
  <c r="BM524" i="2"/>
  <c r="BM523" i="2"/>
  <c r="BM522" i="2"/>
  <c r="BM521" i="2"/>
  <c r="BM520" i="2"/>
  <c r="BN601" i="2"/>
  <c r="BL601" i="2"/>
  <c r="BN593" i="2"/>
  <c r="BL593" i="2"/>
  <c r="BN589" i="2"/>
  <c r="BL589" i="2"/>
  <c r="BN585" i="2"/>
  <c r="BL585" i="2"/>
  <c r="BN603" i="2"/>
  <c r="BL603" i="2"/>
  <c r="BL599" i="2"/>
  <c r="BN599" i="2"/>
  <c r="BN595" i="2"/>
  <c r="BL595" i="2"/>
  <c r="BL591" i="2"/>
  <c r="BN591" i="2"/>
  <c r="BN587" i="2"/>
  <c r="BL587" i="2"/>
  <c r="BN583" i="2"/>
  <c r="BL583" i="2"/>
  <c r="BN597" i="2"/>
  <c r="BL597" i="2"/>
  <c r="BK603" i="2"/>
  <c r="BK601" i="2"/>
  <c r="BK599" i="2"/>
  <c r="BK597" i="2"/>
  <c r="BK595" i="2"/>
  <c r="BK593" i="2"/>
  <c r="BK591" i="2"/>
  <c r="BK589" i="2"/>
  <c r="BK587" i="2"/>
  <c r="BK585" i="2"/>
  <c r="BK583" i="2"/>
  <c r="BM579" i="2"/>
  <c r="BH577" i="2"/>
  <c r="BM575" i="2"/>
  <c r="BO571" i="2"/>
  <c r="BM571" i="2"/>
  <c r="BL570" i="2"/>
  <c r="BH569" i="2"/>
  <c r="BM546" i="2"/>
  <c r="BK545" i="2"/>
  <c r="BN541" i="2"/>
  <c r="BL541" i="2"/>
  <c r="BM548" i="2"/>
  <c r="BK547" i="2"/>
  <c r="BO581" i="2"/>
  <c r="BL576" i="2"/>
  <c r="BH575" i="2"/>
  <c r="BO573" i="2"/>
  <c r="BM573" i="2"/>
  <c r="BL572" i="2"/>
  <c r="BH571" i="2"/>
  <c r="BO565" i="2"/>
  <c r="BM565" i="2"/>
  <c r="BH561" i="2"/>
  <c r="BL562" i="2"/>
  <c r="BM557" i="2"/>
  <c r="BM553" i="2"/>
  <c r="BO569" i="2"/>
  <c r="BM569" i="2"/>
  <c r="BL568" i="2"/>
  <c r="BH567" i="2"/>
  <c r="BN537" i="2"/>
  <c r="BL537" i="2"/>
  <c r="BK505" i="2"/>
  <c r="BO505" i="2" s="1"/>
  <c r="BM514" i="2"/>
  <c r="BM512" i="2"/>
  <c r="BM510" i="2"/>
  <c r="BM508" i="2"/>
  <c r="BM581" i="2"/>
  <c r="BH579" i="2"/>
  <c r="BO577" i="2"/>
  <c r="BM577" i="2"/>
  <c r="BL574" i="2"/>
  <c r="BH573" i="2"/>
  <c r="BO567" i="2"/>
  <c r="BM567" i="2"/>
  <c r="BL566" i="2"/>
  <c r="BH565" i="2"/>
  <c r="BM550" i="2"/>
  <c r="BK549" i="2"/>
  <c r="BL527" i="2"/>
  <c r="BN527" i="2"/>
  <c r="BH549" i="2"/>
  <c r="BL550" i="2"/>
  <c r="BH547" i="2"/>
  <c r="BL548" i="2"/>
  <c r="BH545" i="2"/>
  <c r="BL546" i="2"/>
  <c r="BO563" i="2"/>
  <c r="BM559" i="2"/>
  <c r="BH557" i="2"/>
  <c r="BM555" i="2"/>
  <c r="BH553" i="2"/>
  <c r="BM551" i="2"/>
  <c r="BN533" i="2"/>
  <c r="BL533" i="2"/>
  <c r="BM563" i="2"/>
  <c r="BO561" i="2"/>
  <c r="BM544" i="2"/>
  <c r="BK543" i="2"/>
  <c r="BM540" i="2"/>
  <c r="BK539" i="2"/>
  <c r="BM536" i="2"/>
  <c r="BK535" i="2"/>
  <c r="BN543" i="2"/>
  <c r="BL543" i="2"/>
  <c r="BN539" i="2"/>
  <c r="BL539" i="2"/>
  <c r="BN535" i="2"/>
  <c r="BM529" i="2"/>
  <c r="BM525" i="2"/>
  <c r="BO527" i="2"/>
  <c r="BM519" i="2"/>
  <c r="BM527" i="2"/>
  <c r="BH525" i="2"/>
  <c r="BO517" i="2"/>
  <c r="BM517" i="2"/>
  <c r="BM513" i="2"/>
  <c r="BO513" i="2"/>
  <c r="BM511" i="2"/>
  <c r="BO511" i="2"/>
  <c r="BM509" i="2"/>
  <c r="BO509" i="2"/>
  <c r="BM507" i="2"/>
  <c r="BO507" i="2"/>
  <c r="BL513" i="2"/>
  <c r="BL511" i="2"/>
  <c r="BL509" i="2"/>
  <c r="BL507" i="2"/>
  <c r="BL505" i="2"/>
  <c r="BN505" i="2"/>
  <c r="BL506" i="2"/>
  <c r="BO449" i="2"/>
  <c r="BL450" i="2"/>
  <c r="BL490" i="2"/>
  <c r="BH413" i="2"/>
  <c r="BN413" i="2" s="1"/>
  <c r="BL500" i="2"/>
  <c r="BM458" i="2"/>
  <c r="BH411" i="2"/>
  <c r="BN411" i="2" s="1"/>
  <c r="BL494" i="2"/>
  <c r="BM426" i="2"/>
  <c r="BL498" i="2"/>
  <c r="BL488" i="2"/>
  <c r="BL471" i="2"/>
  <c r="BH455" i="2"/>
  <c r="BN455" i="2" s="1"/>
  <c r="BH431" i="2"/>
  <c r="BL431" i="2" s="1"/>
  <c r="BN445" i="2"/>
  <c r="BL502" i="2"/>
  <c r="BN499" i="2"/>
  <c r="BL496" i="2"/>
  <c r="BL486" i="2"/>
  <c r="BH459" i="2"/>
  <c r="BN459" i="2" s="1"/>
  <c r="BO423" i="2"/>
  <c r="BM416" i="2"/>
  <c r="BO415" i="2"/>
  <c r="BM408" i="2"/>
  <c r="BL448" i="2"/>
  <c r="BM454" i="2"/>
  <c r="BO461" i="2"/>
  <c r="BH425" i="2"/>
  <c r="BL425" i="2" s="1"/>
  <c r="BM420" i="2"/>
  <c r="BL452" i="2"/>
  <c r="BL504" i="2"/>
  <c r="BL481" i="2"/>
  <c r="BM474" i="2"/>
  <c r="BM460" i="2"/>
  <c r="BO457" i="2"/>
  <c r="BH457" i="2"/>
  <c r="BN457" i="2" s="1"/>
  <c r="BO455" i="2"/>
  <c r="BL446" i="2"/>
  <c r="BL492" i="2"/>
  <c r="BL484" i="2"/>
  <c r="BN471" i="2"/>
  <c r="BO463" i="2"/>
  <c r="BO459" i="2"/>
  <c r="BH453" i="2"/>
  <c r="BN453" i="2" s="1"/>
  <c r="BH435" i="2"/>
  <c r="BL435" i="2" s="1"/>
  <c r="BM428" i="2"/>
  <c r="BM424" i="2"/>
  <c r="BM423" i="2"/>
  <c r="BM414" i="2"/>
  <c r="BM412" i="2"/>
  <c r="BM406" i="2"/>
  <c r="BN447" i="2"/>
  <c r="BL482" i="2"/>
  <c r="BM462" i="2"/>
  <c r="BM456" i="2"/>
  <c r="BL501" i="2"/>
  <c r="BN501" i="2"/>
  <c r="BN503" i="2"/>
  <c r="BL503" i="2"/>
  <c r="BK503" i="2"/>
  <c r="BK501" i="2"/>
  <c r="BL499" i="2"/>
  <c r="BK497" i="2"/>
  <c r="BK495" i="2"/>
  <c r="BK493" i="2"/>
  <c r="BK491" i="2"/>
  <c r="BK489" i="2"/>
  <c r="BK487" i="2"/>
  <c r="BK485" i="2"/>
  <c r="BK483" i="2"/>
  <c r="BK481" i="2"/>
  <c r="BM482" i="2"/>
  <c r="BL480" i="2"/>
  <c r="BH479" i="2"/>
  <c r="BK389" i="2"/>
  <c r="BM389" i="2" s="1"/>
  <c r="BH429" i="2"/>
  <c r="BL429" i="2" s="1"/>
  <c r="BH409" i="2"/>
  <c r="BN409" i="2" s="1"/>
  <c r="BK499" i="2"/>
  <c r="BL497" i="2"/>
  <c r="BN497" i="2"/>
  <c r="BL495" i="2"/>
  <c r="BN495" i="2"/>
  <c r="BL493" i="2"/>
  <c r="BN493" i="2"/>
  <c r="BL491" i="2"/>
  <c r="BN491" i="2"/>
  <c r="BL489" i="2"/>
  <c r="BN489" i="2"/>
  <c r="BL487" i="2"/>
  <c r="BN487" i="2"/>
  <c r="BL485" i="2"/>
  <c r="BN485" i="2"/>
  <c r="BL483" i="2"/>
  <c r="BN483" i="2"/>
  <c r="BL476" i="2"/>
  <c r="BH475" i="2"/>
  <c r="BH433" i="2"/>
  <c r="BL433" i="2" s="1"/>
  <c r="BM452" i="2"/>
  <c r="BM450" i="2"/>
  <c r="BM448" i="2"/>
  <c r="BM446" i="2"/>
  <c r="BN481" i="2"/>
  <c r="BO477" i="2"/>
  <c r="BM477" i="2"/>
  <c r="BO465" i="2"/>
  <c r="BM465" i="2"/>
  <c r="BL478" i="2"/>
  <c r="BH477" i="2"/>
  <c r="BO473" i="2"/>
  <c r="BM473" i="2"/>
  <c r="BK479" i="2"/>
  <c r="BM480" i="2"/>
  <c r="BO475" i="2"/>
  <c r="BM475" i="2"/>
  <c r="BL474" i="2"/>
  <c r="BH473" i="2"/>
  <c r="BM472" i="2"/>
  <c r="BK471" i="2"/>
  <c r="BM478" i="2"/>
  <c r="BM476" i="2"/>
  <c r="BL466" i="2"/>
  <c r="BH465" i="2"/>
  <c r="BL462" i="2"/>
  <c r="BH461" i="2"/>
  <c r="BM459" i="2"/>
  <c r="BK469" i="2"/>
  <c r="BO467" i="2"/>
  <c r="BM467" i="2"/>
  <c r="BL472" i="2"/>
  <c r="BL470" i="2"/>
  <c r="BH469" i="2"/>
  <c r="BL468" i="2"/>
  <c r="BH467" i="2"/>
  <c r="BH463" i="2"/>
  <c r="BL464" i="2"/>
  <c r="BM468" i="2"/>
  <c r="BM466" i="2"/>
  <c r="BM464" i="2"/>
  <c r="BM463" i="2"/>
  <c r="BM457" i="2"/>
  <c r="BM455" i="2"/>
  <c r="BM461" i="2"/>
  <c r="BO453" i="2"/>
  <c r="BM453" i="2"/>
  <c r="BL428" i="2"/>
  <c r="BH427" i="2"/>
  <c r="BN427" i="2" s="1"/>
  <c r="BK421" i="2"/>
  <c r="BO421" i="2" s="1"/>
  <c r="BM422" i="2"/>
  <c r="BL408" i="2"/>
  <c r="BH407" i="2"/>
  <c r="BN407" i="2" s="1"/>
  <c r="BN449" i="2"/>
  <c r="BL449" i="2"/>
  <c r="BK429" i="2"/>
  <c r="BO429" i="2" s="1"/>
  <c r="BM430" i="2"/>
  <c r="BK409" i="2"/>
  <c r="BO409" i="2" s="1"/>
  <c r="BM410" i="2"/>
  <c r="BO451" i="2"/>
  <c r="BM451" i="2"/>
  <c r="BN451" i="2"/>
  <c r="BL451" i="2"/>
  <c r="BO447" i="2"/>
  <c r="BM447" i="2"/>
  <c r="BO445" i="2"/>
  <c r="BM445" i="2"/>
  <c r="BK417" i="2"/>
  <c r="BO417" i="2" s="1"/>
  <c r="BM418" i="2"/>
  <c r="BM449" i="2"/>
  <c r="BO413" i="2"/>
  <c r="BO411" i="2"/>
  <c r="BL447" i="2"/>
  <c r="BL445" i="2"/>
  <c r="BO425" i="2"/>
  <c r="BO405" i="2"/>
  <c r="BH405" i="2"/>
  <c r="BN405" i="2" s="1"/>
  <c r="BO427" i="2"/>
  <c r="BL422" i="2"/>
  <c r="BO407" i="2"/>
  <c r="BM425" i="2"/>
  <c r="BL421" i="2"/>
  <c r="BK435" i="2"/>
  <c r="BK433" i="2"/>
  <c r="BK431" i="2"/>
  <c r="BL418" i="2"/>
  <c r="BH417" i="2"/>
  <c r="BO419" i="2"/>
  <c r="BM419" i="2"/>
  <c r="BM427" i="2"/>
  <c r="BN423" i="2"/>
  <c r="BL423" i="2"/>
  <c r="BL424" i="2"/>
  <c r="BN421" i="2"/>
  <c r="BL420" i="2"/>
  <c r="BH419" i="2"/>
  <c r="BM415" i="2"/>
  <c r="BL416" i="2"/>
  <c r="BH415" i="2"/>
  <c r="BM407" i="2"/>
  <c r="BM413" i="2"/>
  <c r="BM405" i="2"/>
  <c r="BM411" i="2"/>
  <c r="BL389" i="2"/>
  <c r="BN389" i="2"/>
  <c r="BK385" i="2"/>
  <c r="BM385" i="2" s="1"/>
  <c r="BL390" i="2"/>
  <c r="BK387" i="2"/>
  <c r="BO387" i="2" s="1"/>
  <c r="BL387" i="2"/>
  <c r="BN387" i="2"/>
  <c r="BL348" i="2"/>
  <c r="BK391" i="2"/>
  <c r="BM391" i="2" s="1"/>
  <c r="BL388" i="2"/>
  <c r="BL385" i="2"/>
  <c r="BN385" i="2"/>
  <c r="BK393" i="2"/>
  <c r="BM393" i="2" s="1"/>
  <c r="BL386" i="2"/>
  <c r="BL391" i="2"/>
  <c r="BN391" i="2"/>
  <c r="BK403" i="2"/>
  <c r="BM403" i="2" s="1"/>
  <c r="BL392" i="2"/>
  <c r="BL380" i="2"/>
  <c r="BM356" i="2"/>
  <c r="BM355" i="2"/>
  <c r="BO349" i="2"/>
  <c r="BL393" i="2"/>
  <c r="BN393" i="2"/>
  <c r="BK401" i="2"/>
  <c r="BO401" i="2" s="1"/>
  <c r="BL394" i="2"/>
  <c r="BL403" i="2"/>
  <c r="BN403" i="2"/>
  <c r="BK399" i="2"/>
  <c r="BO399" i="2" s="1"/>
  <c r="BL404" i="2"/>
  <c r="BL401" i="2"/>
  <c r="BN401" i="2"/>
  <c r="BO307" i="2"/>
  <c r="BL383" i="2"/>
  <c r="BL382" i="2"/>
  <c r="BL350" i="2"/>
  <c r="BK397" i="2"/>
  <c r="BM397" i="2" s="1"/>
  <c r="BL402" i="2"/>
  <c r="BL354" i="2"/>
  <c r="BL399" i="2"/>
  <c r="BN399" i="2"/>
  <c r="BM353" i="2"/>
  <c r="BL442" i="2"/>
  <c r="BM328" i="2"/>
  <c r="BM312" i="2"/>
  <c r="BH307" i="2"/>
  <c r="BL307" i="2" s="1"/>
  <c r="BN365" i="2"/>
  <c r="BL364" i="2"/>
  <c r="BK395" i="2"/>
  <c r="BM395" i="2" s="1"/>
  <c r="BL400" i="2"/>
  <c r="BM260" i="2"/>
  <c r="BM252" i="2"/>
  <c r="BL440" i="2"/>
  <c r="BN375" i="2"/>
  <c r="BL374" i="2"/>
  <c r="BN369" i="2"/>
  <c r="BL368" i="2"/>
  <c r="BL360" i="2"/>
  <c r="BM354" i="2"/>
  <c r="BM350" i="2"/>
  <c r="BM348" i="2"/>
  <c r="BM346" i="2"/>
  <c r="BL397" i="2"/>
  <c r="BN397" i="2"/>
  <c r="BM316" i="2"/>
  <c r="BM308" i="2"/>
  <c r="BL379" i="2"/>
  <c r="BN367" i="2"/>
  <c r="BL363" i="2"/>
  <c r="BH313" i="2"/>
  <c r="BL313" i="2" s="1"/>
  <c r="BN377" i="2"/>
  <c r="BL366" i="2"/>
  <c r="BL365" i="2"/>
  <c r="BH361" i="2"/>
  <c r="BN361" i="2" s="1"/>
  <c r="BL398" i="2"/>
  <c r="BH317" i="2"/>
  <c r="BL317" i="2" s="1"/>
  <c r="BN379" i="2"/>
  <c r="BL367" i="2"/>
  <c r="BN363" i="2"/>
  <c r="BL353" i="2"/>
  <c r="BO351" i="2"/>
  <c r="BL395" i="2"/>
  <c r="BN395" i="2"/>
  <c r="BO313" i="2"/>
  <c r="BL335" i="2"/>
  <c r="BL381" i="2"/>
  <c r="BN371" i="2"/>
  <c r="BH351" i="2"/>
  <c r="BH345" i="2"/>
  <c r="BL338" i="2"/>
  <c r="BH309" i="2"/>
  <c r="BL309" i="2" s="1"/>
  <c r="BL384" i="2"/>
  <c r="BL370" i="2"/>
  <c r="BM358" i="2"/>
  <c r="BL356" i="2"/>
  <c r="BO353" i="2"/>
  <c r="BM352" i="2"/>
  <c r="BL396" i="2"/>
  <c r="BL342" i="2"/>
  <c r="BN373" i="2"/>
  <c r="BL372" i="2"/>
  <c r="BL371" i="2"/>
  <c r="BM366" i="2"/>
  <c r="BM364" i="2"/>
  <c r="BM360" i="2"/>
  <c r="BL358" i="2"/>
  <c r="BO345" i="2"/>
  <c r="BM345" i="2"/>
  <c r="BM365" i="2"/>
  <c r="BO365" i="2"/>
  <c r="BM363" i="2"/>
  <c r="BO363" i="2"/>
  <c r="BK325" i="2"/>
  <c r="BO325" i="2" s="1"/>
  <c r="BK381" i="2"/>
  <c r="BL344" i="2"/>
  <c r="BL340" i="2"/>
  <c r="BL336" i="2"/>
  <c r="BK335" i="2"/>
  <c r="BM335" i="2" s="1"/>
  <c r="BO315" i="2"/>
  <c r="BH315" i="2"/>
  <c r="BN315" i="2" s="1"/>
  <c r="BM310" i="2"/>
  <c r="BN383" i="2"/>
  <c r="BN381" i="2"/>
  <c r="BL378" i="2"/>
  <c r="BL369" i="2"/>
  <c r="BK361" i="2"/>
  <c r="BM362" i="2"/>
  <c r="BK383" i="2"/>
  <c r="BL375" i="2"/>
  <c r="BO309" i="2"/>
  <c r="BL377" i="2"/>
  <c r="BL376" i="2"/>
  <c r="BN355" i="2"/>
  <c r="BL355" i="2"/>
  <c r="BN349" i="2"/>
  <c r="BL349" i="2"/>
  <c r="BM314" i="2"/>
  <c r="BO311" i="2"/>
  <c r="BH311" i="2"/>
  <c r="BN311" i="2" s="1"/>
  <c r="BL373" i="2"/>
  <c r="BK379" i="2"/>
  <c r="BK377" i="2"/>
  <c r="BK375" i="2"/>
  <c r="BK373" i="2"/>
  <c r="BK371" i="2"/>
  <c r="BK369" i="2"/>
  <c r="BK367" i="2"/>
  <c r="BO359" i="2"/>
  <c r="BM359" i="2"/>
  <c r="BO347" i="2"/>
  <c r="BM347" i="2"/>
  <c r="BN359" i="2"/>
  <c r="BL359" i="2"/>
  <c r="BO357" i="2"/>
  <c r="BM357" i="2"/>
  <c r="BN357" i="2"/>
  <c r="BL357" i="2"/>
  <c r="BL347" i="2"/>
  <c r="BO355" i="2"/>
  <c r="BN353" i="2"/>
  <c r="BM349" i="2"/>
  <c r="BM351" i="2"/>
  <c r="BN347" i="2"/>
  <c r="BN343" i="2"/>
  <c r="BL343" i="2"/>
  <c r="BL339" i="2"/>
  <c r="BN339" i="2"/>
  <c r="BL341" i="2"/>
  <c r="BN341" i="2"/>
  <c r="BL337" i="2"/>
  <c r="BN337" i="2"/>
  <c r="BL334" i="2"/>
  <c r="BH333" i="2"/>
  <c r="BK343" i="2"/>
  <c r="BK341" i="2"/>
  <c r="BK339" i="2"/>
  <c r="BK337" i="2"/>
  <c r="BO331" i="2"/>
  <c r="BM331" i="2"/>
  <c r="BL330" i="2"/>
  <c r="BH329" i="2"/>
  <c r="BL438" i="2"/>
  <c r="BL332" i="2"/>
  <c r="BH331" i="2"/>
  <c r="BO327" i="2"/>
  <c r="BM327" i="2"/>
  <c r="BH325" i="2"/>
  <c r="BL326" i="2"/>
  <c r="BN335" i="2"/>
  <c r="BO333" i="2"/>
  <c r="BM333" i="2"/>
  <c r="BO329" i="2"/>
  <c r="BM329" i="2"/>
  <c r="BL328" i="2"/>
  <c r="BH327" i="2"/>
  <c r="BM334" i="2"/>
  <c r="BM332" i="2"/>
  <c r="BM330" i="2"/>
  <c r="BM313" i="2"/>
  <c r="BK323" i="2"/>
  <c r="BK321" i="2"/>
  <c r="BK319" i="2"/>
  <c r="BK317" i="2"/>
  <c r="BM318" i="2"/>
  <c r="BL324" i="2"/>
  <c r="BH323" i="2"/>
  <c r="BM311" i="2"/>
  <c r="BH321" i="2"/>
  <c r="BH319" i="2"/>
  <c r="BM309" i="2"/>
  <c r="BM315" i="2"/>
  <c r="BM307" i="2"/>
  <c r="BN439" i="2"/>
  <c r="BL439" i="2"/>
  <c r="BN437" i="2"/>
  <c r="BL437" i="2"/>
  <c r="BO437" i="2"/>
  <c r="BM437" i="2"/>
  <c r="BO441" i="2"/>
  <c r="BM441" i="2"/>
  <c r="BN441" i="2"/>
  <c r="BL441" i="2"/>
  <c r="BO439" i="2"/>
  <c r="BM439" i="2"/>
  <c r="BL252" i="2"/>
  <c r="BM442" i="2"/>
  <c r="BM440" i="2"/>
  <c r="BM438" i="2"/>
  <c r="BL254" i="2"/>
  <c r="BL256" i="2"/>
  <c r="BM302" i="2"/>
  <c r="BM294" i="2"/>
  <c r="BM286" i="2"/>
  <c r="BL298" i="2"/>
  <c r="BL290" i="2"/>
  <c r="BL282" i="2"/>
  <c r="BL258" i="2"/>
  <c r="BM288" i="2"/>
  <c r="BM280" i="2"/>
  <c r="BL292" i="2"/>
  <c r="BL284" i="2"/>
  <c r="BM290" i="2"/>
  <c r="BL246" i="2"/>
  <c r="BJ89" i="2"/>
  <c r="BJ25" i="2"/>
  <c r="BL294" i="2"/>
  <c r="BM292" i="2"/>
  <c r="BL286" i="2"/>
  <c r="BM284" i="2"/>
  <c r="BM254" i="2"/>
  <c r="BL288" i="2"/>
  <c r="BL278" i="2"/>
  <c r="BL262" i="2"/>
  <c r="BM256" i="2"/>
  <c r="BL250" i="2"/>
  <c r="BQ181" i="2"/>
  <c r="I181" i="2" s="1"/>
  <c r="AA181" i="2" s="1"/>
  <c r="BJ66" i="2"/>
  <c r="BJ42" i="2"/>
  <c r="BJ34" i="2"/>
  <c r="BM296" i="2"/>
  <c r="BI54" i="2"/>
  <c r="I54" i="2" s="1"/>
  <c r="AA54" i="2" s="1"/>
  <c r="BI45" i="2"/>
  <c r="BL302" i="2"/>
  <c r="BM300" i="2"/>
  <c r="BM250" i="2"/>
  <c r="BJ270" i="2"/>
  <c r="BM270" i="2" s="1"/>
  <c r="BL270" i="2"/>
  <c r="BI97" i="2"/>
  <c r="I97" i="2" s="1"/>
  <c r="AC96" i="2" s="1"/>
  <c r="BI56" i="2"/>
  <c r="I56" i="2" s="1"/>
  <c r="AA56" i="2" s="1"/>
  <c r="BI31" i="2"/>
  <c r="BQ160" i="2"/>
  <c r="BT160" i="2" s="1"/>
  <c r="BL300" i="2"/>
  <c r="BJ274" i="2"/>
  <c r="BM274" i="2" s="1"/>
  <c r="BL274" i="2"/>
  <c r="BQ159" i="2"/>
  <c r="F159" i="2" s="1"/>
  <c r="S159" i="2" s="1"/>
  <c r="BI99" i="2"/>
  <c r="I99" i="2" s="1"/>
  <c r="AC98" i="2" s="1"/>
  <c r="BM298" i="2"/>
  <c r="BL296" i="2"/>
  <c r="BJ266" i="2"/>
  <c r="BM266" i="2" s="1"/>
  <c r="BL266" i="2"/>
  <c r="BM282" i="2"/>
  <c r="BL280" i="2"/>
  <c r="BJ276" i="2"/>
  <c r="BM276" i="2" s="1"/>
  <c r="BL276" i="2"/>
  <c r="BJ272" i="2"/>
  <c r="BM272" i="2" s="1"/>
  <c r="BL272" i="2"/>
  <c r="BJ268" i="2"/>
  <c r="BM268" i="2" s="1"/>
  <c r="BL268" i="2"/>
  <c r="BJ264" i="2"/>
  <c r="BM264" i="2" s="1"/>
  <c r="BL264" i="2"/>
  <c r="BM278" i="2"/>
  <c r="BJ248" i="2"/>
  <c r="BM248" i="2" s="1"/>
  <c r="BL248" i="2"/>
  <c r="BJ244" i="2"/>
  <c r="BM244" i="2" s="1"/>
  <c r="BL244" i="2"/>
  <c r="BM262" i="2"/>
  <c r="BL260" i="2"/>
  <c r="BM258" i="2"/>
  <c r="BJ240" i="2"/>
  <c r="BM240" i="2" s="1"/>
  <c r="BL240" i="2"/>
  <c r="BM246" i="2"/>
  <c r="BJ226" i="2"/>
  <c r="BM226" i="2" s="1"/>
  <c r="BL226" i="2"/>
  <c r="BJ242" i="2"/>
  <c r="BM242" i="2" s="1"/>
  <c r="BL242" i="2"/>
  <c r="BJ238" i="2"/>
  <c r="BM238" i="2" s="1"/>
  <c r="BL238" i="2"/>
  <c r="BJ230" i="2"/>
  <c r="BM230" i="2" s="1"/>
  <c r="BL230" i="2"/>
  <c r="BJ236" i="2"/>
  <c r="BM236" i="2" s="1"/>
  <c r="BL236" i="2"/>
  <c r="BJ234" i="2"/>
  <c r="BM234" i="2" s="1"/>
  <c r="BL234" i="2"/>
  <c r="BJ232" i="2"/>
  <c r="BM232" i="2" s="1"/>
  <c r="BL232" i="2"/>
  <c r="BJ228" i="2"/>
  <c r="BM228" i="2" s="1"/>
  <c r="BL228" i="2"/>
  <c r="BJ224" i="2"/>
  <c r="BM224" i="2" s="1"/>
  <c r="BL224" i="2"/>
  <c r="BJ76" i="2"/>
  <c r="BQ166" i="2"/>
  <c r="BT166" i="2" s="1"/>
  <c r="BI50" i="2"/>
  <c r="I50" i="2" s="1"/>
  <c r="AA50" i="2" s="1"/>
  <c r="BI28" i="2"/>
  <c r="I28" i="2" s="1"/>
  <c r="AA28" i="2" s="1"/>
  <c r="BQ133" i="2"/>
  <c r="I134" i="2" s="1"/>
  <c r="AC133" i="2" s="1"/>
  <c r="BJ59" i="2"/>
  <c r="BQ151" i="2"/>
  <c r="BQ138" i="2"/>
  <c r="BT138" i="2" s="1"/>
  <c r="BI73" i="2"/>
  <c r="I73" i="2" s="1"/>
  <c r="AC72" i="2" s="1"/>
  <c r="BI51" i="2"/>
  <c r="BI23" i="2"/>
  <c r="I23" i="2" s="1"/>
  <c r="AC22" i="2" s="1"/>
  <c r="BQ182" i="2"/>
  <c r="BT182" i="2" s="1"/>
  <c r="BI95" i="2"/>
  <c r="BI89" i="2"/>
  <c r="I89" i="2" s="1"/>
  <c r="AC88" i="2" s="1"/>
  <c r="BI82" i="2"/>
  <c r="I82" i="2" s="1"/>
  <c r="AA82" i="2" s="1"/>
  <c r="BI81" i="2"/>
  <c r="I81" i="2" s="1"/>
  <c r="AC80" i="2" s="1"/>
  <c r="BI48" i="2"/>
  <c r="I48" i="2" s="1"/>
  <c r="AA48" i="2" s="1"/>
  <c r="BI47" i="2"/>
  <c r="I47" i="2" s="1"/>
  <c r="AC46" i="2" s="1"/>
  <c r="BQ197" i="2"/>
  <c r="F198" i="2" s="1"/>
  <c r="U197" i="2" s="1"/>
  <c r="BQ144" i="2"/>
  <c r="BT144" i="2" s="1"/>
  <c r="BQ137" i="2"/>
  <c r="F138" i="2" s="1"/>
  <c r="U137" i="2" s="1"/>
  <c r="BJ88" i="2"/>
  <c r="BI72" i="2"/>
  <c r="I72" i="2" s="1"/>
  <c r="AA72" i="2" s="1"/>
  <c r="BJ69" i="2"/>
  <c r="BJ61" i="2"/>
  <c r="BJ58" i="2"/>
  <c r="BJ46" i="2"/>
  <c r="BI25" i="2"/>
  <c r="BQ199" i="2"/>
  <c r="I199" i="2" s="1"/>
  <c r="AA199" i="2" s="1"/>
  <c r="BQ189" i="2"/>
  <c r="F189" i="2" s="1"/>
  <c r="S189" i="2" s="1"/>
  <c r="BQ180" i="2"/>
  <c r="BT180" i="2" s="1"/>
  <c r="BQ143" i="2"/>
  <c r="I144" i="2" s="1"/>
  <c r="AC143" i="2" s="1"/>
  <c r="BQ128" i="2"/>
  <c r="BT128" i="2" s="1"/>
  <c r="BI83" i="2"/>
  <c r="BI78" i="2"/>
  <c r="I78" i="2" s="1"/>
  <c r="AA78" i="2" s="1"/>
  <c r="BI67" i="2"/>
  <c r="I67" i="2" s="1"/>
  <c r="AC66" i="2" s="1"/>
  <c r="BJ50" i="2"/>
  <c r="BJ49" i="2"/>
  <c r="BI44" i="2"/>
  <c r="BI41" i="2"/>
  <c r="I41" i="2" s="1"/>
  <c r="AC40" i="2" s="1"/>
  <c r="BI36" i="2"/>
  <c r="I36" i="2" s="1"/>
  <c r="AA36" i="2" s="1"/>
  <c r="BI35" i="2"/>
  <c r="BI30" i="2"/>
  <c r="I30" i="2" s="1"/>
  <c r="AA30" i="2" s="1"/>
  <c r="BQ173" i="2"/>
  <c r="F174" i="2" s="1"/>
  <c r="U173" i="2" s="1"/>
  <c r="BQ167" i="2"/>
  <c r="I168" i="2" s="1"/>
  <c r="AC167" i="2" s="1"/>
  <c r="BJ35" i="2"/>
  <c r="BJ23" i="2"/>
  <c r="BQ201" i="2"/>
  <c r="F202" i="2" s="1"/>
  <c r="BI94" i="2"/>
  <c r="I94" i="2" s="1"/>
  <c r="AA94" i="2" s="1"/>
  <c r="BI91" i="2"/>
  <c r="I91" i="2" s="1"/>
  <c r="AC90" i="2" s="1"/>
  <c r="BI70" i="2"/>
  <c r="I70" i="2" s="1"/>
  <c r="AA70" i="2" s="1"/>
  <c r="BI64" i="2"/>
  <c r="I64" i="2" s="1"/>
  <c r="AA64" i="2" s="1"/>
  <c r="BJ51" i="2"/>
  <c r="BJ47" i="2"/>
  <c r="BJ45" i="2"/>
  <c r="BI33" i="2"/>
  <c r="I33" i="2" s="1"/>
  <c r="AC32" i="2" s="1"/>
  <c r="BQ200" i="2"/>
  <c r="BT200" i="2" s="1"/>
  <c r="BJ92" i="2"/>
  <c r="BJ78" i="2"/>
  <c r="BJ68" i="2"/>
  <c r="BI58" i="2"/>
  <c r="I58" i="2" s="1"/>
  <c r="AA58" i="2" s="1"/>
  <c r="BQ198" i="2"/>
  <c r="BT198" i="2" s="1"/>
  <c r="BJ101" i="2"/>
  <c r="BI86" i="2"/>
  <c r="I86" i="2" s="1"/>
  <c r="AA86" i="2" s="1"/>
  <c r="BJ83" i="2"/>
  <c r="BI71" i="2"/>
  <c r="BI68" i="2"/>
  <c r="I68" i="2" s="1"/>
  <c r="AA68" i="2" s="1"/>
  <c r="BJ65" i="2"/>
  <c r="BI59" i="2"/>
  <c r="I59" i="2" s="1"/>
  <c r="AC58" i="2" s="1"/>
  <c r="BJ43" i="2"/>
  <c r="BI40" i="2"/>
  <c r="I40" i="2" s="1"/>
  <c r="AA40" i="2" s="1"/>
  <c r="BI39" i="2"/>
  <c r="I39" i="2" s="1"/>
  <c r="AC38" i="2" s="1"/>
  <c r="BJ36" i="2"/>
  <c r="BI32" i="2"/>
  <c r="I32" i="2" s="1"/>
  <c r="AA32" i="2" s="1"/>
  <c r="BJ31" i="2"/>
  <c r="BJ22" i="2"/>
  <c r="BQ190" i="2"/>
  <c r="BT190" i="2" s="1"/>
  <c r="BJ177" i="2"/>
  <c r="BQ177" i="2" s="1"/>
  <c r="BJ176" i="2"/>
  <c r="BQ175" i="2" s="1"/>
  <c r="BQ174" i="2"/>
  <c r="BT174" i="2" s="1"/>
  <c r="BJ171" i="2"/>
  <c r="BQ171" i="2" s="1"/>
  <c r="BJ162" i="2"/>
  <c r="BQ162" i="2" s="1"/>
  <c r="BT162" i="2" s="1"/>
  <c r="BQ186" i="2"/>
  <c r="BT186" i="2" s="1"/>
  <c r="BQ179" i="2"/>
  <c r="BJ163" i="2"/>
  <c r="BQ163" i="2" s="1"/>
  <c r="BQ194" i="2"/>
  <c r="BT194" i="2" s="1"/>
  <c r="BJ185" i="2"/>
  <c r="BQ185" i="2" s="1"/>
  <c r="BJ184" i="2"/>
  <c r="BQ183" i="2" s="1"/>
  <c r="BQ165" i="2"/>
  <c r="BQ164" i="2"/>
  <c r="BT164" i="2" s="1"/>
  <c r="BJ195" i="2"/>
  <c r="BQ195" i="2" s="1"/>
  <c r="BJ193" i="2"/>
  <c r="BQ193" i="2" s="1"/>
  <c r="BJ192" i="2"/>
  <c r="BQ191" i="2" s="1"/>
  <c r="BQ187" i="2"/>
  <c r="BQ178" i="2"/>
  <c r="BT178" i="2" s="1"/>
  <c r="BJ170" i="2"/>
  <c r="BQ170" i="2" s="1"/>
  <c r="BT170" i="2" s="1"/>
  <c r="BQ168" i="2"/>
  <c r="BT168" i="2" s="1"/>
  <c r="BJ154" i="2"/>
  <c r="BQ153" i="2" s="1"/>
  <c r="BJ146" i="2"/>
  <c r="BQ146" i="2" s="1"/>
  <c r="BT146" i="2" s="1"/>
  <c r="BJ155" i="2"/>
  <c r="BQ155" i="2" s="1"/>
  <c r="BJ147" i="2"/>
  <c r="BQ147" i="2" s="1"/>
  <c r="BQ157" i="2"/>
  <c r="BQ156" i="2"/>
  <c r="BT156" i="2" s="1"/>
  <c r="BQ149" i="2"/>
  <c r="BQ148" i="2"/>
  <c r="BT148" i="2" s="1"/>
  <c r="BQ132" i="2"/>
  <c r="BT132" i="2" s="1"/>
  <c r="BQ131" i="2"/>
  <c r="BQ129" i="2"/>
  <c r="BJ142" i="2"/>
  <c r="BQ141" i="2" s="1"/>
  <c r="BQ140" i="2"/>
  <c r="BT140" i="2" s="1"/>
  <c r="BQ139" i="2"/>
  <c r="BQ135" i="2"/>
  <c r="BQ134" i="2"/>
  <c r="BT134" i="2" s="1"/>
  <c r="BQ127" i="2"/>
  <c r="BQ126" i="2"/>
  <c r="BT126" i="2" s="1"/>
  <c r="BJ125" i="2"/>
  <c r="BQ125" i="2" s="1"/>
  <c r="BJ124" i="2"/>
  <c r="BQ123" i="2" s="1"/>
  <c r="BQ136" i="2"/>
  <c r="BT136" i="2" s="1"/>
  <c r="BI96" i="2"/>
  <c r="I96" i="2" s="1"/>
  <c r="AA96" i="2" s="1"/>
  <c r="BJ94" i="2"/>
  <c r="BI74" i="2"/>
  <c r="I74" i="2" s="1"/>
  <c r="AA74" i="2" s="1"/>
  <c r="BI61" i="2"/>
  <c r="I61" i="2" s="1"/>
  <c r="AC60" i="2" s="1"/>
  <c r="BI53" i="2"/>
  <c r="I53" i="2" s="1"/>
  <c r="AC52" i="2" s="1"/>
  <c r="BJ33" i="2"/>
  <c r="BI27" i="2"/>
  <c r="I27" i="2" s="1"/>
  <c r="AC26" i="2" s="1"/>
  <c r="BI24" i="2"/>
  <c r="BI22" i="2"/>
  <c r="BI100" i="2"/>
  <c r="I100" i="2" s="1"/>
  <c r="AA100" i="2" s="1"/>
  <c r="BI88" i="2"/>
  <c r="BJ77" i="2"/>
  <c r="BJ71" i="2"/>
  <c r="BJ70" i="2"/>
  <c r="BJ67" i="2"/>
  <c r="BJ48" i="2"/>
  <c r="BI46" i="2"/>
  <c r="BJ44" i="2"/>
  <c r="BJ41" i="2"/>
  <c r="BI34" i="2"/>
  <c r="I34" i="2" s="1"/>
  <c r="AA34" i="2" s="1"/>
  <c r="BI98" i="2"/>
  <c r="BI75" i="2"/>
  <c r="I75" i="2" s="1"/>
  <c r="AC74" i="2" s="1"/>
  <c r="BI66" i="2"/>
  <c r="I66" i="2" s="1"/>
  <c r="AA66" i="2" s="1"/>
  <c r="BI65" i="2"/>
  <c r="I65" i="2" s="1"/>
  <c r="AC64" i="2" s="1"/>
  <c r="BI49" i="2"/>
  <c r="I49" i="2" s="1"/>
  <c r="AC48" i="2" s="1"/>
  <c r="BI43" i="2"/>
  <c r="I43" i="2" s="1"/>
  <c r="AC42" i="2" s="1"/>
  <c r="BJ40" i="2"/>
  <c r="BJ37" i="2"/>
  <c r="BJ30" i="2"/>
  <c r="BJ28" i="2"/>
  <c r="BI26" i="2"/>
  <c r="I26" i="2" s="1"/>
  <c r="AA26" i="2" s="1"/>
  <c r="BJ100" i="2"/>
  <c r="BJ90" i="2"/>
  <c r="BI90" i="2"/>
  <c r="BJ93" i="2"/>
  <c r="BI93" i="2"/>
  <c r="BI92" i="2"/>
  <c r="BI84" i="2"/>
  <c r="BJ84" i="2"/>
  <c r="BI101" i="2"/>
  <c r="BJ99" i="2"/>
  <c r="BJ98" i="2"/>
  <c r="BJ97" i="2"/>
  <c r="BJ96" i="2"/>
  <c r="BJ95" i="2"/>
  <c r="BJ91" i="2"/>
  <c r="BJ86" i="2"/>
  <c r="BI87" i="2"/>
  <c r="BJ87" i="2"/>
  <c r="BJ85" i="2"/>
  <c r="BI85" i="2"/>
  <c r="BI80" i="2"/>
  <c r="BI79" i="2"/>
  <c r="BI76" i="2"/>
  <c r="BI63" i="2"/>
  <c r="BJ63" i="2"/>
  <c r="BJ62" i="2"/>
  <c r="BI77" i="2"/>
  <c r="BJ75" i="2"/>
  <c r="BJ74" i="2"/>
  <c r="BJ73" i="2"/>
  <c r="BJ72" i="2"/>
  <c r="BJ57" i="2"/>
  <c r="BI57" i="2"/>
  <c r="BJ56" i="2"/>
  <c r="BI55" i="2"/>
  <c r="BJ55" i="2"/>
  <c r="BI52" i="2"/>
  <c r="BJ52" i="2"/>
  <c r="BJ53" i="2"/>
  <c r="BJ82" i="2"/>
  <c r="BJ81" i="2"/>
  <c r="BJ80" i="2"/>
  <c r="BJ79" i="2"/>
  <c r="BI69" i="2"/>
  <c r="BI62" i="2"/>
  <c r="BI60" i="2"/>
  <c r="BJ60" i="2"/>
  <c r="BJ64" i="2"/>
  <c r="BJ54" i="2"/>
  <c r="BI42" i="2"/>
  <c r="BJ38" i="2"/>
  <c r="BJ39" i="2"/>
  <c r="BI38" i="2"/>
  <c r="BJ32" i="2"/>
  <c r="BJ27" i="2"/>
  <c r="BJ24" i="2"/>
  <c r="BJ29" i="2"/>
  <c r="BJ26" i="2"/>
  <c r="BI37" i="2"/>
  <c r="BI29" i="2"/>
  <c r="D476" i="23"/>
  <c r="D461" i="23"/>
  <c r="D468" i="23"/>
  <c r="BQ707" i="2"/>
  <c r="BT707" i="2" s="1"/>
  <c r="BQ706" i="2"/>
  <c r="BT706" i="2" s="1"/>
  <c r="K291" i="24"/>
  <c r="D481" i="23"/>
  <c r="BH613" i="2"/>
  <c r="BL613" i="2" s="1"/>
  <c r="BK613" i="2"/>
  <c r="BH515" i="2"/>
  <c r="BL515" i="2" s="1"/>
  <c r="BK515" i="2"/>
  <c r="BO515" i="2" s="1"/>
  <c r="BH443" i="2"/>
  <c r="BK443" i="2"/>
  <c r="BN305" i="2"/>
  <c r="D460" i="23"/>
  <c r="V466" i="23"/>
  <c r="BL306" i="2"/>
  <c r="BK305" i="2"/>
  <c r="V470" i="23"/>
  <c r="Q2" i="24"/>
  <c r="E2" i="24" s="1"/>
  <c r="I11" i="24"/>
  <c r="I7" i="24"/>
  <c r="Q23" i="24"/>
  <c r="E23" i="24" s="1"/>
  <c r="I23" i="24" s="1"/>
  <c r="D3" i="24"/>
  <c r="Q197" i="24"/>
  <c r="E197" i="24" s="1"/>
  <c r="D197" i="24"/>
  <c r="I197" i="24" s="1"/>
  <c r="Q187" i="24"/>
  <c r="E187" i="24" s="1"/>
  <c r="D187" i="24"/>
  <c r="D207" i="24"/>
  <c r="I207" i="24" s="1"/>
  <c r="D193" i="24"/>
  <c r="I193" i="24" s="1"/>
  <c r="Q360" i="24"/>
  <c r="E360" i="24" s="1"/>
  <c r="D360" i="24"/>
  <c r="Q336" i="24"/>
  <c r="E336" i="24" s="1"/>
  <c r="D336" i="24"/>
  <c r="D369" i="24"/>
  <c r="Q369" i="24"/>
  <c r="E369" i="24" s="1"/>
  <c r="Q372" i="24"/>
  <c r="E372" i="24" s="1"/>
  <c r="D372" i="24"/>
  <c r="Q32" i="24"/>
  <c r="E32" i="24" s="1"/>
  <c r="I32" i="24" s="1"/>
  <c r="D69" i="24"/>
  <c r="Q69" i="24"/>
  <c r="Q172" i="24"/>
  <c r="E172" i="24" s="1"/>
  <c r="Q170" i="24"/>
  <c r="E170" i="24" s="1"/>
  <c r="Q183" i="24"/>
  <c r="E183" i="24" s="1"/>
  <c r="Q181" i="24"/>
  <c r="E181" i="24" s="1"/>
  <c r="Q179" i="24"/>
  <c r="E179" i="24" s="1"/>
  <c r="D205" i="24"/>
  <c r="Q203" i="24"/>
  <c r="E203" i="24" s="1"/>
  <c r="Q201" i="24"/>
  <c r="E201" i="24" s="1"/>
  <c r="D203" i="24"/>
  <c r="D191" i="24"/>
  <c r="I191" i="24" s="1"/>
  <c r="Q367" i="24"/>
  <c r="E367" i="24" s="1"/>
  <c r="D367" i="24"/>
  <c r="D26" i="24"/>
  <c r="I26" i="24" s="1"/>
  <c r="D39" i="24"/>
  <c r="Q39" i="24"/>
  <c r="D59" i="24"/>
  <c r="Q51" i="24"/>
  <c r="D61" i="24"/>
  <c r="D81" i="24"/>
  <c r="D170" i="24"/>
  <c r="Q196" i="24"/>
  <c r="E196" i="24" s="1"/>
  <c r="D194" i="24"/>
  <c r="D211" i="24"/>
  <c r="I211" i="24" s="1"/>
  <c r="D201" i="24"/>
  <c r="I201" i="24" s="1"/>
  <c r="D189" i="24"/>
  <c r="I189" i="24" s="1"/>
  <c r="Q350" i="24"/>
  <c r="E350" i="24" s="1"/>
  <c r="D350" i="24"/>
  <c r="D388" i="24"/>
  <c r="D326" i="24"/>
  <c r="I326" i="24" s="1"/>
  <c r="D409" i="24"/>
  <c r="I409" i="24" s="1"/>
  <c r="D423" i="24"/>
  <c r="D417" i="24"/>
  <c r="D407" i="24"/>
  <c r="D459" i="24"/>
  <c r="D33" i="24"/>
  <c r="Q33" i="24"/>
  <c r="E33" i="24" s="1"/>
  <c r="Q29" i="24"/>
  <c r="E29" i="24" s="1"/>
  <c r="I29" i="24" s="1"/>
  <c r="D13" i="24"/>
  <c r="Q13" i="24"/>
  <c r="E13" i="24" s="1"/>
  <c r="D27" i="24"/>
  <c r="D5" i="24"/>
  <c r="I5" i="24" s="1"/>
  <c r="Q56" i="24"/>
  <c r="D72" i="24"/>
  <c r="Q185" i="24"/>
  <c r="E185" i="24" s="1"/>
  <c r="I185" i="24" s="1"/>
  <c r="D200" i="24"/>
  <c r="Q200" i="24"/>
  <c r="E200" i="24" s="1"/>
  <c r="D209" i="24"/>
  <c r="I209" i="24" s="1"/>
  <c r="D199" i="24"/>
  <c r="I199" i="24" s="1"/>
  <c r="Q361" i="24"/>
  <c r="E361" i="24" s="1"/>
  <c r="Q395" i="24"/>
  <c r="E395" i="24" s="1"/>
  <c r="D399" i="24"/>
  <c r="D395" i="24"/>
  <c r="D366" i="24"/>
  <c r="Q366" i="24"/>
  <c r="E366" i="24" s="1"/>
  <c r="Q348" i="24"/>
  <c r="E348" i="24" s="1"/>
  <c r="D344" i="24"/>
  <c r="D385" i="24"/>
  <c r="Q381" i="24"/>
  <c r="E381" i="24" s="1"/>
  <c r="D377" i="24"/>
  <c r="D356" i="24"/>
  <c r="D402" i="24"/>
  <c r="D406" i="24"/>
  <c r="D433" i="24"/>
  <c r="D427" i="24"/>
  <c r="Q421" i="24"/>
  <c r="E421" i="24" s="1"/>
  <c r="I421" i="24" s="1"/>
  <c r="Q413" i="24"/>
  <c r="E413" i="24" s="1"/>
  <c r="D411" i="24"/>
  <c r="D457" i="24"/>
  <c r="I457" i="24" s="1"/>
  <c r="D455" i="24"/>
  <c r="D453" i="24"/>
  <c r="D447" i="24"/>
  <c r="D441" i="24"/>
  <c r="I441" i="24" s="1"/>
  <c r="D439" i="24"/>
  <c r="D437" i="24"/>
  <c r="D477" i="24"/>
  <c r="D473" i="24"/>
  <c r="I473" i="24" s="1"/>
  <c r="D471" i="24"/>
  <c r="D469" i="24"/>
  <c r="D467" i="24"/>
  <c r="D463" i="24"/>
  <c r="D461" i="24"/>
  <c r="Q485" i="24"/>
  <c r="E485" i="24" s="1"/>
  <c r="D481" i="24"/>
  <c r="D479" i="24"/>
  <c r="Q34" i="24"/>
  <c r="E34" i="24" s="1"/>
  <c r="I34" i="24" s="1"/>
  <c r="D30" i="24"/>
  <c r="D22" i="24"/>
  <c r="D18" i="24"/>
  <c r="I18" i="24" s="1"/>
  <c r="Q14" i="24"/>
  <c r="E14" i="24" s="1"/>
  <c r="Q10" i="24"/>
  <c r="E10" i="24" s="1"/>
  <c r="D6" i="24"/>
  <c r="D37" i="24"/>
  <c r="D25" i="24"/>
  <c r="D17" i="24"/>
  <c r="Q9" i="24"/>
  <c r="E9" i="24" s="1"/>
  <c r="D36" i="24"/>
  <c r="D10" i="24"/>
  <c r="D47" i="24"/>
  <c r="D64" i="24"/>
  <c r="D173" i="24"/>
  <c r="I173" i="24" s="1"/>
  <c r="Q171" i="24"/>
  <c r="E171" i="24" s="1"/>
  <c r="Q188" i="24"/>
  <c r="E188" i="24" s="1"/>
  <c r="D186" i="24"/>
  <c r="Q175" i="24"/>
  <c r="E175" i="24" s="1"/>
  <c r="D202" i="24"/>
  <c r="Q223" i="24"/>
  <c r="E223" i="24" s="1"/>
  <c r="D221" i="24"/>
  <c r="Q215" i="24"/>
  <c r="E215" i="24" s="1"/>
  <c r="Q213" i="24"/>
  <c r="E213" i="24" s="1"/>
  <c r="D175" i="24"/>
  <c r="D328" i="24"/>
  <c r="I328" i="24" s="1"/>
  <c r="Q358" i="24"/>
  <c r="E358" i="24" s="1"/>
  <c r="D384" i="24"/>
  <c r="D380" i="24"/>
  <c r="Q376" i="24"/>
  <c r="E376" i="24" s="1"/>
  <c r="D404" i="24"/>
  <c r="Q400" i="24"/>
  <c r="E400" i="24" s="1"/>
  <c r="D396" i="24"/>
  <c r="Q469" i="24"/>
  <c r="E469" i="24" s="1"/>
  <c r="Q481" i="24"/>
  <c r="E481" i="24" s="1"/>
  <c r="D436" i="24"/>
  <c r="D434" i="24"/>
  <c r="I434" i="24" s="1"/>
  <c r="Q430" i="24"/>
  <c r="E430" i="24" s="1"/>
  <c r="Q428" i="24"/>
  <c r="E428" i="24" s="1"/>
  <c r="D420" i="24"/>
  <c r="D416" i="24"/>
  <c r="I416" i="24" s="1"/>
  <c r="Q414" i="24"/>
  <c r="E414" i="24" s="1"/>
  <c r="Q412" i="24"/>
  <c r="E412" i="24" s="1"/>
  <c r="D452" i="24"/>
  <c r="D450" i="24"/>
  <c r="I450" i="24" s="1"/>
  <c r="D448" i="24"/>
  <c r="I448" i="24" s="1"/>
  <c r="Q446" i="24"/>
  <c r="E446" i="24" s="1"/>
  <c r="Q444" i="24"/>
  <c r="E444" i="24" s="1"/>
  <c r="D478" i="24"/>
  <c r="I478" i="24" s="1"/>
  <c r="D474" i="24"/>
  <c r="D472" i="24"/>
  <c r="D470" i="24"/>
  <c r="D468" i="24"/>
  <c r="D462" i="24"/>
  <c r="I462" i="24" s="1"/>
  <c r="D486" i="24"/>
  <c r="Q484" i="24"/>
  <c r="E484" i="24" s="1"/>
  <c r="E60" i="24"/>
  <c r="I15" i="24"/>
  <c r="Q48" i="24"/>
  <c r="D48" i="24"/>
  <c r="Q45" i="24"/>
  <c r="D45" i="24"/>
  <c r="D43" i="24"/>
  <c r="Q43" i="24"/>
  <c r="Q190" i="24"/>
  <c r="E190" i="24" s="1"/>
  <c r="D190" i="24"/>
  <c r="D217" i="24"/>
  <c r="I217" i="24" s="1"/>
  <c r="D325" i="24"/>
  <c r="Q325" i="24"/>
  <c r="E325" i="24" s="1"/>
  <c r="Q351" i="24"/>
  <c r="E351" i="24" s="1"/>
  <c r="D351" i="24"/>
  <c r="Q392" i="24"/>
  <c r="E392" i="24" s="1"/>
  <c r="D392" i="24"/>
  <c r="D376" i="24"/>
  <c r="I27" i="24"/>
  <c r="Q22" i="24"/>
  <c r="E22" i="24" s="1"/>
  <c r="Q36" i="24"/>
  <c r="E36" i="24" s="1"/>
  <c r="Q25" i="24"/>
  <c r="E25" i="24" s="1"/>
  <c r="D9" i="24"/>
  <c r="D181" i="24"/>
  <c r="I181" i="24" s="1"/>
  <c r="Q379" i="24"/>
  <c r="E379" i="24" s="1"/>
  <c r="D379" i="24"/>
  <c r="Q30" i="24"/>
  <c r="E30" i="24" s="1"/>
  <c r="D14" i="24"/>
  <c r="E47" i="24"/>
  <c r="I47" i="24" s="1"/>
  <c r="D73" i="24"/>
  <c r="Q73" i="24"/>
  <c r="Q192" i="24"/>
  <c r="E192" i="24" s="1"/>
  <c r="D192" i="24"/>
  <c r="Q182" i="24"/>
  <c r="E182" i="24" s="1"/>
  <c r="D182" i="24"/>
  <c r="D212" i="24"/>
  <c r="I212" i="24" s="1"/>
  <c r="Q212" i="24"/>
  <c r="E212" i="24" s="1"/>
  <c r="D223" i="24"/>
  <c r="D2" i="24"/>
  <c r="D42" i="24"/>
  <c r="Q42" i="24"/>
  <c r="E42" i="24" s="1"/>
  <c r="Q40" i="24"/>
  <c r="E40" i="24" s="1"/>
  <c r="D40" i="24"/>
  <c r="E51" i="24"/>
  <c r="D65" i="24"/>
  <c r="Q65" i="24"/>
  <c r="Q184" i="24"/>
  <c r="E184" i="24" s="1"/>
  <c r="D184" i="24"/>
  <c r="Q174" i="24"/>
  <c r="E174" i="24" s="1"/>
  <c r="D174" i="24"/>
  <c r="D204" i="24"/>
  <c r="Q204" i="24"/>
  <c r="E204" i="24" s="1"/>
  <c r="D195" i="24"/>
  <c r="I195" i="24" s="1"/>
  <c r="D179" i="24"/>
  <c r="Q17" i="24"/>
  <c r="E17" i="24" s="1"/>
  <c r="Q6" i="24"/>
  <c r="E6" i="24" s="1"/>
  <c r="I3" i="24"/>
  <c r="Q38" i="24"/>
  <c r="D38" i="24"/>
  <c r="Q403" i="24"/>
  <c r="E403" i="24" s="1"/>
  <c r="D403" i="24"/>
  <c r="D28" i="24"/>
  <c r="D24" i="24"/>
  <c r="Q24" i="24"/>
  <c r="E24" i="24" s="1"/>
  <c r="D20" i="24"/>
  <c r="Q20" i="24"/>
  <c r="E20" i="24" s="1"/>
  <c r="D16" i="24"/>
  <c r="Q16" i="24"/>
  <c r="E16" i="24" s="1"/>
  <c r="D12" i="24"/>
  <c r="Q12" i="24"/>
  <c r="E12" i="24" s="1"/>
  <c r="D8" i="24"/>
  <c r="Q8" i="24"/>
  <c r="E8" i="24" s="1"/>
  <c r="D4" i="24"/>
  <c r="Q4" i="24"/>
  <c r="E4" i="24" s="1"/>
  <c r="Q28" i="24"/>
  <c r="E28" i="24" s="1"/>
  <c r="E39" i="24"/>
  <c r="E56" i="24"/>
  <c r="Q53" i="24"/>
  <c r="D53" i="24"/>
  <c r="D77" i="24"/>
  <c r="Q77" i="24"/>
  <c r="Q75" i="24"/>
  <c r="D75" i="24"/>
  <c r="D172" i="24"/>
  <c r="I172" i="24" s="1"/>
  <c r="Q198" i="24"/>
  <c r="E198" i="24" s="1"/>
  <c r="D198" i="24"/>
  <c r="Q176" i="24"/>
  <c r="E176" i="24" s="1"/>
  <c r="D176" i="24"/>
  <c r="D216" i="24"/>
  <c r="Q216" i="24"/>
  <c r="E216" i="24" s="1"/>
  <c r="Q214" i="24"/>
  <c r="E214" i="24" s="1"/>
  <c r="D214" i="24"/>
  <c r="Q363" i="24"/>
  <c r="E363" i="24" s="1"/>
  <c r="D363" i="24"/>
  <c r="Q389" i="24"/>
  <c r="E389" i="24" s="1"/>
  <c r="D389" i="24"/>
  <c r="Q373" i="24"/>
  <c r="E373" i="24" s="1"/>
  <c r="D373" i="24"/>
  <c r="D400" i="24"/>
  <c r="Q35" i="24"/>
  <c r="E35" i="24" s="1"/>
  <c r="I35" i="24" s="1"/>
  <c r="Q31" i="24"/>
  <c r="E31" i="24" s="1"/>
  <c r="D46" i="24"/>
  <c r="I46" i="24" s="1"/>
  <c r="Q44" i="24"/>
  <c r="E44" i="24" s="1"/>
  <c r="D44" i="24"/>
  <c r="Q41" i="24"/>
  <c r="D41" i="24"/>
  <c r="D60" i="24"/>
  <c r="Q58" i="24"/>
  <c r="D58" i="24"/>
  <c r="Q52" i="24"/>
  <c r="E52" i="24" s="1"/>
  <c r="I52" i="24" s="1"/>
  <c r="D51" i="24"/>
  <c r="Q49" i="24"/>
  <c r="D49" i="24"/>
  <c r="Q72" i="24"/>
  <c r="Q71" i="24"/>
  <c r="D71" i="24"/>
  <c r="D68" i="24"/>
  <c r="I68" i="24" s="1"/>
  <c r="Q66" i="24"/>
  <c r="D66" i="24"/>
  <c r="Q64" i="24"/>
  <c r="E64" i="24" s="1"/>
  <c r="Q63" i="24"/>
  <c r="E63" i="24" s="1"/>
  <c r="D63" i="24"/>
  <c r="Q81" i="24"/>
  <c r="Q80" i="24"/>
  <c r="D80" i="24"/>
  <c r="Q78" i="24"/>
  <c r="D78" i="24"/>
  <c r="D169" i="24"/>
  <c r="I169" i="24" s="1"/>
  <c r="Q194" i="24"/>
  <c r="E194" i="24" s="1"/>
  <c r="Q186" i="24"/>
  <c r="E186" i="24" s="1"/>
  <c r="Q178" i="24"/>
  <c r="E178" i="24" s="1"/>
  <c r="Q210" i="24"/>
  <c r="E210" i="24" s="1"/>
  <c r="Q205" i="24"/>
  <c r="E205" i="24" s="1"/>
  <c r="Q202" i="24"/>
  <c r="E202" i="24" s="1"/>
  <c r="Q220" i="24"/>
  <c r="E220" i="24" s="1"/>
  <c r="I220" i="24" s="1"/>
  <c r="Q219" i="24"/>
  <c r="E219" i="24" s="1"/>
  <c r="Q347" i="24"/>
  <c r="E347" i="24" s="1"/>
  <c r="I347" i="24" s="1"/>
  <c r="Q343" i="24"/>
  <c r="E343" i="24" s="1"/>
  <c r="I343" i="24" s="1"/>
  <c r="Q356" i="24"/>
  <c r="E356" i="24" s="1"/>
  <c r="I356" i="24" s="1"/>
  <c r="Q394" i="24"/>
  <c r="E394" i="24" s="1"/>
  <c r="Q391" i="24"/>
  <c r="E391" i="24" s="1"/>
  <c r="I391" i="24" s="1"/>
  <c r="Q384" i="24"/>
  <c r="E384" i="24" s="1"/>
  <c r="Q375" i="24"/>
  <c r="E375" i="24" s="1"/>
  <c r="Q404" i="24"/>
  <c r="E404" i="24" s="1"/>
  <c r="Q402" i="24"/>
  <c r="E402" i="24" s="1"/>
  <c r="Q399" i="24"/>
  <c r="E399" i="24" s="1"/>
  <c r="Q396" i="24"/>
  <c r="E396" i="24" s="1"/>
  <c r="D375" i="24"/>
  <c r="I375" i="24" s="1"/>
  <c r="D394" i="24"/>
  <c r="D386" i="24"/>
  <c r="D382" i="24"/>
  <c r="I382" i="24" s="1"/>
  <c r="D378" i="24"/>
  <c r="D374" i="24"/>
  <c r="I374" i="24" s="1"/>
  <c r="D405" i="24"/>
  <c r="I405" i="24" s="1"/>
  <c r="D401" i="24"/>
  <c r="D397" i="24"/>
  <c r="I397" i="24" s="1"/>
  <c r="D393" i="24"/>
  <c r="Q406" i="24"/>
  <c r="E406" i="24" s="1"/>
  <c r="Q437" i="24"/>
  <c r="E437" i="24" s="1"/>
  <c r="Q453" i="24"/>
  <c r="E453" i="24" s="1"/>
  <c r="Q461" i="24"/>
  <c r="E461" i="24" s="1"/>
  <c r="Q477" i="24"/>
  <c r="E477" i="24" s="1"/>
  <c r="Q59" i="24"/>
  <c r="Q54" i="24"/>
  <c r="D54" i="24"/>
  <c r="Q76" i="24"/>
  <c r="D76" i="24"/>
  <c r="Q74" i="24"/>
  <c r="D74" i="24"/>
  <c r="D171" i="24"/>
  <c r="D206" i="24"/>
  <c r="I206" i="24" s="1"/>
  <c r="D196" i="24"/>
  <c r="I196" i="24" s="1"/>
  <c r="D188" i="24"/>
  <c r="I188" i="24" s="1"/>
  <c r="D180" i="24"/>
  <c r="I180" i="24" s="1"/>
  <c r="D222" i="24"/>
  <c r="I222" i="24" s="1"/>
  <c r="D218" i="24"/>
  <c r="I218" i="24" s="1"/>
  <c r="Q352" i="24"/>
  <c r="E352" i="24" s="1"/>
  <c r="I352" i="24" s="1"/>
  <c r="Q339" i="24"/>
  <c r="E339" i="24" s="1"/>
  <c r="Q335" i="24"/>
  <c r="E335" i="24" s="1"/>
  <c r="Q331" i="24"/>
  <c r="E331" i="24" s="1"/>
  <c r="Q327" i="24"/>
  <c r="E327" i="24" s="1"/>
  <c r="Q368" i="24"/>
  <c r="E368" i="24" s="1"/>
  <c r="Q390" i="24"/>
  <c r="E390" i="24" s="1"/>
  <c r="Q387" i="24"/>
  <c r="E387" i="24" s="1"/>
  <c r="I387" i="24" s="1"/>
  <c r="Q371" i="24"/>
  <c r="E371" i="24" s="1"/>
  <c r="D342" i="24"/>
  <c r="I342" i="24" s="1"/>
  <c r="D338" i="24"/>
  <c r="I338" i="24" s="1"/>
  <c r="D334" i="24"/>
  <c r="I334" i="24" s="1"/>
  <c r="D327" i="24"/>
  <c r="I327" i="24" s="1"/>
  <c r="D368" i="24"/>
  <c r="Q349" i="24"/>
  <c r="E349" i="24" s="1"/>
  <c r="D345" i="24"/>
  <c r="D341" i="24"/>
  <c r="D337" i="24"/>
  <c r="D333" i="24"/>
  <c r="D329" i="24"/>
  <c r="D370" i="24"/>
  <c r="I370" i="24" s="1"/>
  <c r="D358" i="24"/>
  <c r="I358" i="24" s="1"/>
  <c r="Q354" i="24"/>
  <c r="E354" i="24" s="1"/>
  <c r="Q385" i="24"/>
  <c r="E385" i="24" s="1"/>
  <c r="Q377" i="24"/>
  <c r="E377" i="24" s="1"/>
  <c r="Q425" i="24"/>
  <c r="E425" i="24" s="1"/>
  <c r="D425" i="24"/>
  <c r="Q449" i="24"/>
  <c r="E449" i="24" s="1"/>
  <c r="D449" i="24"/>
  <c r="Q445" i="24"/>
  <c r="E445" i="24" s="1"/>
  <c r="D445" i="24"/>
  <c r="Q57" i="24"/>
  <c r="E57" i="24" s="1"/>
  <c r="D57" i="24"/>
  <c r="Q55" i="24"/>
  <c r="Q50" i="24"/>
  <c r="E50" i="24" s="1"/>
  <c r="D50" i="24"/>
  <c r="Q70" i="24"/>
  <c r="D70" i="24"/>
  <c r="Q67" i="24"/>
  <c r="E67" i="24" s="1"/>
  <c r="D67" i="24"/>
  <c r="Q62" i="24"/>
  <c r="D62" i="24"/>
  <c r="Q82" i="24"/>
  <c r="E82" i="24" s="1"/>
  <c r="I82" i="24" s="1"/>
  <c r="Q79" i="24"/>
  <c r="D79" i="24"/>
  <c r="Q221" i="24"/>
  <c r="E221" i="24" s="1"/>
  <c r="Q364" i="24"/>
  <c r="E364" i="24" s="1"/>
  <c r="I364" i="24" s="1"/>
  <c r="Q383" i="24"/>
  <c r="E383" i="24" s="1"/>
  <c r="Q398" i="24"/>
  <c r="E398" i="24" s="1"/>
  <c r="D331" i="24"/>
  <c r="D346" i="24"/>
  <c r="I346" i="24" s="1"/>
  <c r="D383" i="24"/>
  <c r="I383" i="24" s="1"/>
  <c r="D348" i="24"/>
  <c r="Q344" i="24"/>
  <c r="E344" i="24" s="1"/>
  <c r="D365" i="24"/>
  <c r="D361" i="24"/>
  <c r="I361" i="24" s="1"/>
  <c r="D357" i="24"/>
  <c r="Q380" i="24"/>
  <c r="E380" i="24" s="1"/>
  <c r="D432" i="24"/>
  <c r="Q432" i="24"/>
  <c r="E432" i="24" s="1"/>
  <c r="D418" i="24"/>
  <c r="Q418" i="24"/>
  <c r="E418" i="24" s="1"/>
  <c r="D476" i="24"/>
  <c r="Q476" i="24"/>
  <c r="E476" i="24" s="1"/>
  <c r="Q466" i="24"/>
  <c r="E466" i="24" s="1"/>
  <c r="D466" i="24"/>
  <c r="Q464" i="24"/>
  <c r="E464" i="24" s="1"/>
  <c r="D464" i="24"/>
  <c r="D460" i="24"/>
  <c r="Q460" i="24"/>
  <c r="E460" i="24" s="1"/>
  <c r="Q436" i="24"/>
  <c r="E436" i="24" s="1"/>
  <c r="D430" i="24"/>
  <c r="I430" i="24" s="1"/>
  <c r="D428" i="24"/>
  <c r="D426" i="24"/>
  <c r="D424" i="24"/>
  <c r="Q422" i="24"/>
  <c r="E422" i="24" s="1"/>
  <c r="Q420" i="24"/>
  <c r="E420" i="24" s="1"/>
  <c r="D414" i="24"/>
  <c r="I414" i="24" s="1"/>
  <c r="D412" i="24"/>
  <c r="D410" i="24"/>
  <c r="D408" i="24"/>
  <c r="D458" i="24"/>
  <c r="D456" i="24"/>
  <c r="Q454" i="24"/>
  <c r="E454" i="24" s="1"/>
  <c r="I454" i="24" s="1"/>
  <c r="Q452" i="24"/>
  <c r="E452" i="24" s="1"/>
  <c r="D446" i="24"/>
  <c r="I446" i="24" s="1"/>
  <c r="D444" i="24"/>
  <c r="D442" i="24"/>
  <c r="D440" i="24"/>
  <c r="Q438" i="24"/>
  <c r="E438" i="24" s="1"/>
  <c r="I438" i="24" s="1"/>
  <c r="D484" i="24"/>
  <c r="D482" i="24"/>
  <c r="D480" i="24"/>
  <c r="Q433" i="24"/>
  <c r="E433" i="24" s="1"/>
  <c r="D431" i="24"/>
  <c r="D429" i="24"/>
  <c r="I429" i="24" s="1"/>
  <c r="Q417" i="24"/>
  <c r="E417" i="24" s="1"/>
  <c r="D415" i="24"/>
  <c r="D413" i="24"/>
  <c r="D485" i="24"/>
  <c r="I485" i="24" s="1"/>
  <c r="E80" i="24"/>
  <c r="E78" i="24"/>
  <c r="E69" i="24"/>
  <c r="E61" i="24"/>
  <c r="E71" i="24"/>
  <c r="E54" i="24"/>
  <c r="E48" i="24"/>
  <c r="E45" i="24"/>
  <c r="E55" i="24"/>
  <c r="V474" i="23"/>
  <c r="K292" i="24"/>
  <c r="Q564" i="24"/>
  <c r="Q560" i="24"/>
  <c r="Q556" i="24"/>
  <c r="Q552" i="24"/>
  <c r="Q548" i="24"/>
  <c r="Q544" i="24"/>
  <c r="Q540" i="24"/>
  <c r="Q508" i="24"/>
  <c r="Q524" i="24"/>
  <c r="Q527" i="24"/>
  <c r="Q511" i="24"/>
  <c r="Q495" i="24"/>
  <c r="Q563" i="24"/>
  <c r="Q559" i="24"/>
  <c r="Q555" i="24"/>
  <c r="Q547" i="24"/>
  <c r="Q543" i="24"/>
  <c r="Q539" i="24"/>
  <c r="Q532" i="24"/>
  <c r="Q516" i="24"/>
  <c r="Q512" i="24"/>
  <c r="Q520" i="24"/>
  <c r="Q528" i="24"/>
  <c r="Q536" i="24"/>
  <c r="Q491" i="24"/>
  <c r="Q499" i="24"/>
  <c r="Q515" i="24"/>
  <c r="Q523" i="24"/>
  <c r="Q531" i="24"/>
  <c r="Q571" i="24"/>
  <c r="Q567" i="24"/>
  <c r="Q579" i="24"/>
  <c r="Q575" i="24"/>
  <c r="Q525" i="24"/>
  <c r="Q573" i="24"/>
  <c r="Q557" i="24"/>
  <c r="Q541" i="24"/>
  <c r="Q572" i="24"/>
  <c r="Q568" i="24"/>
  <c r="Q584" i="24"/>
  <c r="Q580" i="24"/>
  <c r="Q576" i="24"/>
  <c r="Q535" i="24"/>
  <c r="Q503" i="24"/>
  <c r="Q551" i="24"/>
  <c r="Q519" i="24"/>
  <c r="Q569" i="24"/>
  <c r="Q585" i="24"/>
  <c r="Q581" i="24"/>
  <c r="Q577" i="24"/>
  <c r="Q565" i="24"/>
  <c r="Q561" i="24"/>
  <c r="Q553" i="24"/>
  <c r="Q549" i="24"/>
  <c r="Q545" i="24"/>
  <c r="Q537" i="24"/>
  <c r="Q533" i="24"/>
  <c r="Q529" i="24"/>
  <c r="Q521" i="24"/>
  <c r="Q517" i="24"/>
  <c r="Q513" i="24"/>
  <c r="Q505" i="24"/>
  <c r="Q501" i="24"/>
  <c r="Q497" i="24"/>
  <c r="Q489" i="24"/>
  <c r="Q492" i="24"/>
  <c r="Q574" i="24"/>
  <c r="Q570" i="24"/>
  <c r="Q566" i="24"/>
  <c r="Q582" i="24"/>
  <c r="Q578" i="24"/>
  <c r="Q586" i="24"/>
  <c r="Q507" i="24"/>
  <c r="Q504" i="24"/>
  <c r="Q496" i="24"/>
  <c r="Q583" i="24"/>
  <c r="Q509" i="24"/>
  <c r="Q562" i="24"/>
  <c r="Q558" i="24"/>
  <c r="Q554" i="24"/>
  <c r="Q550" i="24"/>
  <c r="Q546" i="24"/>
  <c r="Q542" i="24"/>
  <c r="Q538" i="24"/>
  <c r="Q534" i="24"/>
  <c r="Q530" i="24"/>
  <c r="Q526" i="24"/>
  <c r="Q522" i="24"/>
  <c r="Q518" i="24"/>
  <c r="Q514" i="24"/>
  <c r="Q510" i="24"/>
  <c r="Q506" i="24"/>
  <c r="Q502" i="24"/>
  <c r="Q498" i="24"/>
  <c r="Q494" i="24"/>
  <c r="Q490" i="24"/>
  <c r="Q500" i="24"/>
  <c r="Q488" i="24"/>
  <c r="Q493" i="24"/>
  <c r="Q487" i="24"/>
  <c r="Q480" i="24"/>
  <c r="E480" i="24" s="1"/>
  <c r="Q482" i="24"/>
  <c r="E482" i="24" s="1"/>
  <c r="Q472" i="24"/>
  <c r="E472" i="24" s="1"/>
  <c r="I472" i="24" s="1"/>
  <c r="Q474" i="24"/>
  <c r="E474" i="24" s="1"/>
  <c r="Q468" i="24"/>
  <c r="E468" i="24" s="1"/>
  <c r="I468" i="24" s="1"/>
  <c r="Q470" i="24"/>
  <c r="E470" i="24" s="1"/>
  <c r="Q440" i="24"/>
  <c r="E440" i="24" s="1"/>
  <c r="Q442" i="24"/>
  <c r="E442" i="24" s="1"/>
  <c r="Q456" i="24"/>
  <c r="E456" i="24" s="1"/>
  <c r="Q458" i="24"/>
  <c r="E458" i="24" s="1"/>
  <c r="Q408" i="24"/>
  <c r="E408" i="24" s="1"/>
  <c r="Q410" i="24"/>
  <c r="E410" i="24" s="1"/>
  <c r="Q424" i="24"/>
  <c r="E424" i="24" s="1"/>
  <c r="Q426" i="24"/>
  <c r="E426" i="24" s="1"/>
  <c r="Q486" i="24"/>
  <c r="E486" i="24" s="1"/>
  <c r="Q407" i="24"/>
  <c r="E407" i="24" s="1"/>
  <c r="Q411" i="24"/>
  <c r="E411" i="24" s="1"/>
  <c r="Q415" i="24"/>
  <c r="E415" i="24" s="1"/>
  <c r="Q419" i="24"/>
  <c r="E419" i="24" s="1"/>
  <c r="I419" i="24" s="1"/>
  <c r="Q423" i="24"/>
  <c r="E423" i="24" s="1"/>
  <c r="Q427" i="24"/>
  <c r="E427" i="24" s="1"/>
  <c r="Q431" i="24"/>
  <c r="E431" i="24" s="1"/>
  <c r="Q435" i="24"/>
  <c r="E435" i="24" s="1"/>
  <c r="I435" i="24" s="1"/>
  <c r="Q439" i="24"/>
  <c r="E439" i="24" s="1"/>
  <c r="Q443" i="24"/>
  <c r="E443" i="24" s="1"/>
  <c r="I443" i="24" s="1"/>
  <c r="Q447" i="24"/>
  <c r="E447" i="24" s="1"/>
  <c r="Q451" i="24"/>
  <c r="E451" i="24" s="1"/>
  <c r="I451" i="24" s="1"/>
  <c r="Q455" i="24"/>
  <c r="E455" i="24" s="1"/>
  <c r="Q459" i="24"/>
  <c r="E459" i="24" s="1"/>
  <c r="Q463" i="24"/>
  <c r="E463" i="24" s="1"/>
  <c r="Q467" i="24"/>
  <c r="E467" i="24" s="1"/>
  <c r="Q471" i="24"/>
  <c r="E471" i="24" s="1"/>
  <c r="Q475" i="24"/>
  <c r="E475" i="24" s="1"/>
  <c r="I475" i="24" s="1"/>
  <c r="Q479" i="24"/>
  <c r="E479" i="24" s="1"/>
  <c r="Q483" i="24"/>
  <c r="E483" i="24" s="1"/>
  <c r="I483" i="24" s="1"/>
  <c r="Q393" i="24"/>
  <c r="E393" i="24" s="1"/>
  <c r="V462" i="23"/>
  <c r="Q401" i="24"/>
  <c r="E401" i="24" s="1"/>
  <c r="Q386" i="24"/>
  <c r="E386" i="24" s="1"/>
  <c r="Q378" i="24"/>
  <c r="E378" i="24" s="1"/>
  <c r="D362" i="24"/>
  <c r="I362" i="24" s="1"/>
  <c r="D354" i="24"/>
  <c r="I354" i="24" s="1"/>
  <c r="Q365" i="24"/>
  <c r="E365" i="24" s="1"/>
  <c r="Q357" i="24"/>
  <c r="E357" i="24" s="1"/>
  <c r="V486" i="23"/>
  <c r="Q345" i="24"/>
  <c r="E345" i="24" s="1"/>
  <c r="Q337" i="24"/>
  <c r="E337" i="24" s="1"/>
  <c r="Q332" i="24"/>
  <c r="E332" i="24" s="1"/>
  <c r="Q329" i="24"/>
  <c r="E329" i="24" s="1"/>
  <c r="D349" i="24"/>
  <c r="I349" i="24" s="1"/>
  <c r="Q341" i="24"/>
  <c r="E341" i="24" s="1"/>
  <c r="Q333" i="24"/>
  <c r="E333" i="24" s="1"/>
  <c r="K317" i="24"/>
  <c r="K302" i="24"/>
  <c r="K303" i="24"/>
  <c r="K298" i="24"/>
  <c r="K311" i="24"/>
  <c r="K307" i="24"/>
  <c r="K296" i="24"/>
  <c r="K295" i="24"/>
  <c r="K316" i="24"/>
  <c r="T304" i="24"/>
  <c r="M304" i="24" s="1"/>
  <c r="K323" i="24"/>
  <c r="K322" i="24"/>
  <c r="K315" i="24"/>
  <c r="K306" i="24"/>
  <c r="T310" i="24"/>
  <c r="M310" i="24" s="1"/>
  <c r="V310" i="24" s="1"/>
  <c r="K318" i="24"/>
  <c r="K312" i="24"/>
  <c r="K308" i="24"/>
  <c r="K314" i="24"/>
  <c r="T294" i="24"/>
  <c r="M294" i="24" s="1"/>
  <c r="V294" i="24" s="1"/>
  <c r="K320" i="24"/>
  <c r="K300" i="24"/>
  <c r="K319" i="24"/>
  <c r="K299" i="24"/>
  <c r="K313" i="24"/>
  <c r="K309" i="24"/>
  <c r="K305" i="24"/>
  <c r="K301" i="24"/>
  <c r="K297" i="24"/>
  <c r="K293" i="24"/>
  <c r="K321" i="24"/>
  <c r="T290" i="24"/>
  <c r="M290" i="24" s="1"/>
  <c r="V290" i="24" s="1"/>
  <c r="T265" i="24"/>
  <c r="M265" i="24" s="1"/>
  <c r="T276" i="24"/>
  <c r="M276" i="24" s="1"/>
  <c r="T273" i="24"/>
  <c r="M273" i="24" s="1"/>
  <c r="T288" i="24"/>
  <c r="M288" i="24" s="1"/>
  <c r="Q288" i="24" s="1"/>
  <c r="T270" i="24"/>
  <c r="M270" i="24" s="1"/>
  <c r="Q270" i="24" s="1"/>
  <c r="T277" i="24"/>
  <c r="M277" i="24" s="1"/>
  <c r="Q277" i="24" s="1"/>
  <c r="T272" i="24"/>
  <c r="M272" i="24" s="1"/>
  <c r="Q272" i="24" s="1"/>
  <c r="T246" i="24"/>
  <c r="M246" i="24" s="1"/>
  <c r="V246" i="24" s="1"/>
  <c r="T282" i="24"/>
  <c r="M282" i="24" s="1"/>
  <c r="Q282" i="24" s="1"/>
  <c r="K258" i="24"/>
  <c r="K255" i="24"/>
  <c r="T260" i="24"/>
  <c r="M260" i="24" s="1"/>
  <c r="V260" i="24" s="1"/>
  <c r="T287" i="24"/>
  <c r="M287" i="24" s="1"/>
  <c r="Q287" i="24" s="1"/>
  <c r="T286" i="24"/>
  <c r="M286" i="24" s="1"/>
  <c r="T284" i="24"/>
  <c r="M284" i="24" s="1"/>
  <c r="Q284" i="24" s="1"/>
  <c r="T280" i="24"/>
  <c r="M280" i="24" s="1"/>
  <c r="Q280" i="24" s="1"/>
  <c r="T226" i="24"/>
  <c r="M226" i="24" s="1"/>
  <c r="T264" i="24"/>
  <c r="M264" i="24" s="1"/>
  <c r="Q264" i="24" s="1"/>
  <c r="T278" i="24"/>
  <c r="M278" i="24" s="1"/>
  <c r="Q278" i="24" s="1"/>
  <c r="T283" i="24"/>
  <c r="M283" i="24" s="1"/>
  <c r="T238" i="24"/>
  <c r="M238" i="24" s="1"/>
  <c r="Q238" i="24" s="1"/>
  <c r="T227" i="24"/>
  <c r="M227" i="24" s="1"/>
  <c r="T289" i="24"/>
  <c r="M289" i="24" s="1"/>
  <c r="V289" i="24" s="1"/>
  <c r="T285" i="24"/>
  <c r="M285" i="24" s="1"/>
  <c r="Q285" i="24" s="1"/>
  <c r="T281" i="24"/>
  <c r="M281" i="24" s="1"/>
  <c r="V281" i="24" s="1"/>
  <c r="K259" i="24"/>
  <c r="K254" i="24"/>
  <c r="T251" i="24"/>
  <c r="M251" i="24" s="1"/>
  <c r="V251" i="24" s="1"/>
  <c r="K247" i="24"/>
  <c r="K239" i="24"/>
  <c r="K268" i="24"/>
  <c r="K269" i="24"/>
  <c r="V269" i="24" s="1"/>
  <c r="T274" i="24"/>
  <c r="M274" i="24" s="1"/>
  <c r="T250" i="24"/>
  <c r="M250" i="24" s="1"/>
  <c r="T279" i="24"/>
  <c r="M279" i="24" s="1"/>
  <c r="Q279" i="24" s="1"/>
  <c r="T275" i="24"/>
  <c r="M275" i="24" s="1"/>
  <c r="V275" i="24" s="1"/>
  <c r="T271" i="24"/>
  <c r="M271" i="24" s="1"/>
  <c r="Q271" i="24" s="1"/>
  <c r="K262" i="24"/>
  <c r="K242" i="24"/>
  <c r="K234" i="24"/>
  <c r="K230" i="24"/>
  <c r="T256" i="24"/>
  <c r="M256" i="24" s="1"/>
  <c r="K243" i="24"/>
  <c r="V243" i="24" s="1"/>
  <c r="K235" i="24"/>
  <c r="V235" i="24" s="1"/>
  <c r="K231" i="24"/>
  <c r="V231" i="24" s="1"/>
  <c r="T266" i="24"/>
  <c r="M266" i="24" s="1"/>
  <c r="T232" i="24"/>
  <c r="M232" i="24" s="1"/>
  <c r="Q232" i="24" s="1"/>
  <c r="T267" i="24"/>
  <c r="M267" i="24" s="1"/>
  <c r="V267" i="24" s="1"/>
  <c r="T263" i="24"/>
  <c r="M263" i="24" s="1"/>
  <c r="V263" i="24" s="1"/>
  <c r="T252" i="24"/>
  <c r="M252" i="24" s="1"/>
  <c r="Q252" i="24" s="1"/>
  <c r="T248" i="24"/>
  <c r="M248" i="24" s="1"/>
  <c r="V248" i="24" s="1"/>
  <c r="T244" i="24"/>
  <c r="M244" i="24" s="1"/>
  <c r="Q244" i="24" s="1"/>
  <c r="T240" i="24"/>
  <c r="M240" i="24" s="1"/>
  <c r="Q240" i="24" s="1"/>
  <c r="T236" i="24"/>
  <c r="M236" i="24" s="1"/>
  <c r="T228" i="24"/>
  <c r="M228" i="24" s="1"/>
  <c r="Q228" i="24" s="1"/>
  <c r="T261" i="24"/>
  <c r="M261" i="24" s="1"/>
  <c r="T257" i="24"/>
  <c r="M257" i="24" s="1"/>
  <c r="T253" i="24"/>
  <c r="M253" i="24" s="1"/>
  <c r="Q253" i="24" s="1"/>
  <c r="T249" i="24"/>
  <c r="M249" i="24" s="1"/>
  <c r="V249" i="24" s="1"/>
  <c r="T245" i="24"/>
  <c r="M245" i="24" s="1"/>
  <c r="T241" i="24"/>
  <c r="M241" i="24" s="1"/>
  <c r="Q241" i="24" s="1"/>
  <c r="T237" i="24"/>
  <c r="M237" i="24" s="1"/>
  <c r="T233" i="24"/>
  <c r="M233" i="24" s="1"/>
  <c r="V233" i="24" s="1"/>
  <c r="T229" i="24"/>
  <c r="M229" i="24" s="1"/>
  <c r="Q229" i="24" s="1"/>
  <c r="T225" i="24"/>
  <c r="M225" i="24" s="1"/>
  <c r="T224" i="24"/>
  <c r="M224" i="24" s="1"/>
  <c r="Q224" i="24" s="1"/>
  <c r="Q162" i="24"/>
  <c r="Q166" i="24"/>
  <c r="Q148" i="24"/>
  <c r="Q163" i="24"/>
  <c r="Q156" i="24"/>
  <c r="Q164" i="24"/>
  <c r="Q167" i="24"/>
  <c r="Q160" i="24"/>
  <c r="Q152" i="24"/>
  <c r="Q144" i="24"/>
  <c r="Q165" i="24"/>
  <c r="Q161" i="24"/>
  <c r="Q131" i="24"/>
  <c r="Q157" i="24"/>
  <c r="Q150" i="24"/>
  <c r="Q132" i="24"/>
  <c r="Q153" i="24"/>
  <c r="Q146" i="24"/>
  <c r="Q140" i="24"/>
  <c r="Q154" i="24"/>
  <c r="Q145" i="24"/>
  <c r="Q139" i="24"/>
  <c r="Q158" i="24"/>
  <c r="Q149" i="24"/>
  <c r="Q142" i="24"/>
  <c r="Q135" i="24"/>
  <c r="Q136" i="24"/>
  <c r="Q159" i="24"/>
  <c r="Q155" i="24"/>
  <c r="Q151" i="24"/>
  <c r="Q147" i="24"/>
  <c r="Q143" i="24"/>
  <c r="Q141" i="24"/>
  <c r="Q133" i="24"/>
  <c r="Q115" i="24"/>
  <c r="Q137" i="24"/>
  <c r="Q129" i="24"/>
  <c r="Q119" i="24"/>
  <c r="Q123" i="24"/>
  <c r="Q99" i="24"/>
  <c r="W99" i="24" s="1"/>
  <c r="E99" i="24" s="1"/>
  <c r="Q138" i="24"/>
  <c r="Q134" i="24"/>
  <c r="Q130" i="24"/>
  <c r="Q127" i="24"/>
  <c r="Q125" i="24"/>
  <c r="Q116" i="24"/>
  <c r="Q128" i="24"/>
  <c r="Q121" i="24"/>
  <c r="Q124" i="24"/>
  <c r="Q117" i="24"/>
  <c r="Q86" i="24"/>
  <c r="Q120" i="24"/>
  <c r="Q113" i="24"/>
  <c r="Q95" i="24"/>
  <c r="Q91" i="24"/>
  <c r="Q126" i="24"/>
  <c r="Q122" i="24"/>
  <c r="Q118" i="24"/>
  <c r="Q114" i="24"/>
  <c r="Q112" i="24"/>
  <c r="Q110" i="24"/>
  <c r="Q107" i="24"/>
  <c r="Q104" i="24"/>
  <c r="Q102" i="24"/>
  <c r="Q98" i="24"/>
  <c r="Q90" i="24"/>
  <c r="Q111" i="24"/>
  <c r="Q108" i="24"/>
  <c r="Q106" i="24"/>
  <c r="Q103" i="24"/>
  <c r="Q100" i="24"/>
  <c r="Q96" i="24"/>
  <c r="Q92" i="24"/>
  <c r="Q88" i="24"/>
  <c r="Q94" i="24"/>
  <c r="Q87" i="24"/>
  <c r="Q84" i="24"/>
  <c r="Q83" i="24"/>
  <c r="Q109" i="24"/>
  <c r="Q105" i="24"/>
  <c r="Q101" i="24"/>
  <c r="Q97" i="24"/>
  <c r="Q93" i="24"/>
  <c r="Q89" i="24"/>
  <c r="Q85" i="24"/>
  <c r="I19" i="24"/>
  <c r="I22" i="24"/>
  <c r="I33" i="24"/>
  <c r="I55" i="24"/>
  <c r="I64" i="24"/>
  <c r="D464" i="23"/>
  <c r="I28" i="24"/>
  <c r="I69" i="24"/>
  <c r="I21" i="24"/>
  <c r="I37" i="24"/>
  <c r="I36" i="24"/>
  <c r="I2" i="24"/>
  <c r="V484" i="23"/>
  <c r="N726" i="23"/>
  <c r="V726" i="23" s="1"/>
  <c r="N710" i="23"/>
  <c r="V710" i="23" s="1"/>
  <c r="N722" i="23"/>
  <c r="V722" i="23" s="1"/>
  <c r="N720" i="23"/>
  <c r="X720" i="23" s="1"/>
  <c r="N718" i="23"/>
  <c r="N704" i="23"/>
  <c r="N725" i="23"/>
  <c r="V725" i="23" s="1"/>
  <c r="N721" i="23"/>
  <c r="N717" i="23"/>
  <c r="N713" i="23"/>
  <c r="N709" i="23"/>
  <c r="X709" i="23" s="1"/>
  <c r="N705" i="23"/>
  <c r="V705" i="23" s="1"/>
  <c r="N701" i="23"/>
  <c r="V701" i="23" s="1"/>
  <c r="N688" i="23"/>
  <c r="V688" i="23" s="1"/>
  <c r="N684" i="23"/>
  <c r="X684" i="23" s="1"/>
  <c r="N672" i="23"/>
  <c r="V672" i="23" s="1"/>
  <c r="Y672" i="23" s="1"/>
  <c r="N660" i="23"/>
  <c r="V660" i="23" s="1"/>
  <c r="Y660" i="23" s="1"/>
  <c r="N692" i="23"/>
  <c r="N680" i="23"/>
  <c r="V680" i="23" s="1"/>
  <c r="Y680" i="23" s="1"/>
  <c r="N668" i="23"/>
  <c r="X668" i="23" s="1"/>
  <c r="N696" i="23"/>
  <c r="X696" i="23" s="1"/>
  <c r="N676" i="23"/>
  <c r="X676" i="23" s="1"/>
  <c r="N698" i="23"/>
  <c r="X698" i="23" s="1"/>
  <c r="N686" i="23"/>
  <c r="X686" i="23" s="1"/>
  <c r="N678" i="23"/>
  <c r="X678" i="23" s="1"/>
  <c r="V632" i="23"/>
  <c r="V622" i="23"/>
  <c r="V626" i="23"/>
  <c r="V630" i="23"/>
  <c r="V634" i="23"/>
  <c r="V642" i="23"/>
  <c r="V646" i="23"/>
  <c r="V658" i="23"/>
  <c r="V623" i="23"/>
  <c r="V649" i="23"/>
  <c r="V641" i="23"/>
  <c r="V637" i="23"/>
  <c r="Y637" i="23" s="1"/>
  <c r="E637" i="23" s="1"/>
  <c r="V645" i="23"/>
  <c r="V653" i="23"/>
  <c r="V657" i="23"/>
  <c r="V655" i="23"/>
  <c r="V651" i="23"/>
  <c r="V647" i="23"/>
  <c r="V643" i="23"/>
  <c r="V639" i="23"/>
  <c r="V628" i="23"/>
  <c r="V627" i="23"/>
  <c r="V631" i="23"/>
  <c r="V635" i="23"/>
  <c r="V638" i="23"/>
  <c r="V597" i="23"/>
  <c r="V593" i="23"/>
  <c r="V589" i="23"/>
  <c r="V650" i="23"/>
  <c r="V633" i="23"/>
  <c r="V629" i="23"/>
  <c r="V625" i="23"/>
  <c r="V621" i="23"/>
  <c r="V656" i="23"/>
  <c r="V652" i="23"/>
  <c r="V648" i="23"/>
  <c r="V644" i="23"/>
  <c r="V640" i="23"/>
  <c r="V636" i="23"/>
  <c r="V624" i="23"/>
  <c r="V620" i="23"/>
  <c r="V619" i="23"/>
  <c r="V654" i="23"/>
  <c r="V609" i="23"/>
  <c r="V581" i="23"/>
  <c r="V610" i="23"/>
  <c r="V606" i="23"/>
  <c r="V602" i="23"/>
  <c r="V614" i="23"/>
  <c r="V598" i="23"/>
  <c r="V594" i="23"/>
  <c r="V590" i="23"/>
  <c r="V586" i="23"/>
  <c r="V605" i="23"/>
  <c r="V618" i="23"/>
  <c r="V607" i="23"/>
  <c r="V617" i="23"/>
  <c r="V615" i="23"/>
  <c r="V585" i="23"/>
  <c r="V601" i="23"/>
  <c r="V604" i="23"/>
  <c r="V616" i="23"/>
  <c r="V613" i="23"/>
  <c r="V596" i="23"/>
  <c r="V587" i="23"/>
  <c r="V611" i="23"/>
  <c r="V608" i="23"/>
  <c r="V603" i="23"/>
  <c r="V612" i="23"/>
  <c r="V579" i="23"/>
  <c r="V600" i="23"/>
  <c r="V591" i="23"/>
  <c r="V584" i="23"/>
  <c r="V582" i="23"/>
  <c r="V595" i="23"/>
  <c r="V588" i="23"/>
  <c r="V599" i="23"/>
  <c r="V592" i="23"/>
  <c r="V583" i="23"/>
  <c r="V580" i="23"/>
  <c r="P578" i="23"/>
  <c r="V578" i="23" s="1"/>
  <c r="P566" i="23"/>
  <c r="V566" i="23" s="1"/>
  <c r="P562" i="23"/>
  <c r="V562" i="23" s="1"/>
  <c r="P553" i="23"/>
  <c r="X553" i="23" s="1"/>
  <c r="V519" i="23"/>
  <c r="P539" i="23"/>
  <c r="X539" i="23" s="1"/>
  <c r="V524" i="23"/>
  <c r="V527" i="23"/>
  <c r="V536" i="23"/>
  <c r="V538" i="23"/>
  <c r="V530" i="23"/>
  <c r="V532" i="23"/>
  <c r="V534" i="23"/>
  <c r="V511" i="23"/>
  <c r="V521" i="23"/>
  <c r="V513" i="23"/>
  <c r="V503" i="23"/>
  <c r="V523" i="23"/>
  <c r="V515" i="23"/>
  <c r="V537" i="23"/>
  <c r="V535" i="23"/>
  <c r="V533" i="23"/>
  <c r="V531" i="23"/>
  <c r="V529" i="23"/>
  <c r="V499" i="23"/>
  <c r="V517" i="23"/>
  <c r="V505" i="23"/>
  <c r="V507" i="23"/>
  <c r="V528" i="23"/>
  <c r="V526" i="23"/>
  <c r="V522" i="23"/>
  <c r="V520" i="23"/>
  <c r="V518" i="23"/>
  <c r="V516" i="23"/>
  <c r="V514" i="23"/>
  <c r="V512" i="23"/>
  <c r="V509" i="23"/>
  <c r="V501" i="23"/>
  <c r="V510" i="23"/>
  <c r="V508" i="23"/>
  <c r="V506" i="23"/>
  <c r="V504" i="23"/>
  <c r="V502" i="23"/>
  <c r="V500" i="23"/>
  <c r="V496" i="23"/>
  <c r="V492" i="23"/>
  <c r="V498" i="23"/>
  <c r="V494" i="23"/>
  <c r="D497" i="23"/>
  <c r="D493" i="23"/>
  <c r="V491" i="23"/>
  <c r="V497" i="23"/>
  <c r="V493" i="23"/>
  <c r="V489" i="23"/>
  <c r="V485" i="23"/>
  <c r="V481" i="23"/>
  <c r="V477" i="23"/>
  <c r="V473" i="23"/>
  <c r="V469" i="23"/>
  <c r="V465" i="23"/>
  <c r="V461" i="23"/>
  <c r="V476" i="23"/>
  <c r="V472" i="23"/>
  <c r="V468" i="23"/>
  <c r="V464" i="23"/>
  <c r="V460" i="23"/>
  <c r="D462" i="23"/>
  <c r="D496" i="23"/>
  <c r="D492" i="23"/>
  <c r="D486" i="23"/>
  <c r="D478" i="23"/>
  <c r="D470" i="23"/>
  <c r="D488" i="23"/>
  <c r="D484" i="23"/>
  <c r="D480" i="23"/>
  <c r="D490" i="23"/>
  <c r="D482" i="23"/>
  <c r="D474" i="23"/>
  <c r="D466" i="23"/>
  <c r="D498" i="23"/>
  <c r="D494" i="23"/>
  <c r="V419" i="23"/>
  <c r="D418" i="23"/>
  <c r="D417" i="23"/>
  <c r="D416" i="23"/>
  <c r="D415" i="23"/>
  <c r="D414" i="23"/>
  <c r="D413" i="23"/>
  <c r="D412" i="23"/>
  <c r="D411" i="23"/>
  <c r="D410" i="23"/>
  <c r="D409" i="23"/>
  <c r="D408" i="23"/>
  <c r="D407" i="23"/>
  <c r="D406" i="23"/>
  <c r="D405" i="23"/>
  <c r="D404" i="23"/>
  <c r="D403" i="23"/>
  <c r="D402" i="23"/>
  <c r="D401" i="23"/>
  <c r="D400" i="23"/>
  <c r="V398" i="23"/>
  <c r="V397" i="23"/>
  <c r="V395" i="23"/>
  <c r="V394" i="23"/>
  <c r="V396" i="23"/>
  <c r="D389" i="23"/>
  <c r="D386" i="23"/>
  <c r="V388" i="23"/>
  <c r="V387" i="23"/>
  <c r="V385" i="23"/>
  <c r="V384" i="23"/>
  <c r="V383" i="23"/>
  <c r="V382" i="23"/>
  <c r="V380" i="23"/>
  <c r="V381" i="23"/>
  <c r="V379" i="23"/>
  <c r="L335" i="23"/>
  <c r="L336" i="23"/>
  <c r="L342" i="23"/>
  <c r="L333" i="23"/>
  <c r="E342" i="23"/>
  <c r="L341" i="23"/>
  <c r="E335" i="23"/>
  <c r="L334" i="23"/>
  <c r="L328" i="23"/>
  <c r="V378" i="23"/>
  <c r="E378" i="23" s="1"/>
  <c r="I378" i="23" s="1"/>
  <c r="L338" i="23"/>
  <c r="L337" i="23"/>
  <c r="L330" i="23"/>
  <c r="L329" i="23"/>
  <c r="V372" i="23"/>
  <c r="E372" i="23" s="1"/>
  <c r="I372" i="23" s="1"/>
  <c r="E341" i="23"/>
  <c r="L340" i="23"/>
  <c r="L339" i="23"/>
  <c r="E333" i="23"/>
  <c r="L332" i="23"/>
  <c r="L331" i="23"/>
  <c r="L324" i="23"/>
  <c r="L326" i="23"/>
  <c r="L325" i="23"/>
  <c r="E340" i="23"/>
  <c r="E338" i="23"/>
  <c r="E336" i="23"/>
  <c r="E334" i="23"/>
  <c r="E332" i="23"/>
  <c r="E330" i="23"/>
  <c r="E328" i="23"/>
  <c r="L327" i="23"/>
  <c r="E326" i="23"/>
  <c r="E324" i="23"/>
  <c r="L305" i="23"/>
  <c r="L321" i="23"/>
  <c r="L320" i="23"/>
  <c r="L323" i="23"/>
  <c r="L319" i="23"/>
  <c r="L306" i="23"/>
  <c r="L322" i="23"/>
  <c r="E323" i="23"/>
  <c r="L318" i="23"/>
  <c r="E322" i="23"/>
  <c r="E318" i="23"/>
  <c r="E305" i="23"/>
  <c r="L304" i="23"/>
  <c r="L313" i="23"/>
  <c r="L314" i="23"/>
  <c r="L316" i="23"/>
  <c r="L315" i="23"/>
  <c r="L308" i="23"/>
  <c r="L307" i="23"/>
  <c r="L317" i="23"/>
  <c r="L310" i="23"/>
  <c r="L309" i="23"/>
  <c r="E313" i="23"/>
  <c r="L312" i="23"/>
  <c r="L311" i="23"/>
  <c r="E316" i="23"/>
  <c r="E314" i="23"/>
  <c r="E312" i="23"/>
  <c r="E310" i="23"/>
  <c r="E308" i="23"/>
  <c r="E306" i="23"/>
  <c r="E304" i="23"/>
  <c r="L303" i="23"/>
  <c r="E303" i="23"/>
  <c r="N293" i="23"/>
  <c r="V280" i="23"/>
  <c r="V272" i="23"/>
  <c r="V268" i="23"/>
  <c r="V264" i="23"/>
  <c r="N283" i="23"/>
  <c r="V283" i="23" s="1"/>
  <c r="V282" i="23"/>
  <c r="V270" i="23"/>
  <c r="V266" i="23"/>
  <c r="V276" i="23"/>
  <c r="V278" i="23"/>
  <c r="V274" i="23"/>
  <c r="V267" i="23"/>
  <c r="V281" i="23"/>
  <c r="V279" i="23"/>
  <c r="V277" i="23"/>
  <c r="V275" i="23"/>
  <c r="V273" i="23"/>
  <c r="V271" i="23"/>
  <c r="V269" i="23"/>
  <c r="V265" i="23"/>
  <c r="V263" i="23"/>
  <c r="V259" i="23"/>
  <c r="V255" i="23"/>
  <c r="V251" i="23"/>
  <c r="V250" i="23"/>
  <c r="V248" i="23"/>
  <c r="V252" i="23"/>
  <c r="V257" i="23"/>
  <c r="V253" i="23"/>
  <c r="V260" i="23"/>
  <c r="V261" i="23"/>
  <c r="V258" i="23"/>
  <c r="V256" i="23"/>
  <c r="V249" i="23"/>
  <c r="V254" i="23"/>
  <c r="V262" i="23"/>
  <c r="V247" i="23"/>
  <c r="V245" i="23"/>
  <c r="V246" i="23"/>
  <c r="V244" i="23"/>
  <c r="V238" i="23"/>
  <c r="V228" i="23"/>
  <c r="V240" i="23"/>
  <c r="V230" i="23"/>
  <c r="V232" i="23"/>
  <c r="V224" i="23"/>
  <c r="V242" i="23"/>
  <c r="V237" i="23"/>
  <c r="V234" i="23"/>
  <c r="V226" i="23"/>
  <c r="V239" i="23"/>
  <c r="V236" i="23"/>
  <c r="V241" i="23"/>
  <c r="P243" i="23"/>
  <c r="V235" i="23"/>
  <c r="V233" i="23"/>
  <c r="V231" i="23"/>
  <c r="V229" i="23"/>
  <c r="V227" i="23"/>
  <c r="V225" i="23"/>
  <c r="V223" i="23"/>
  <c r="V369" i="23"/>
  <c r="E369" i="23" s="1"/>
  <c r="I369" i="23" s="1"/>
  <c r="V375" i="23"/>
  <c r="E375" i="23" s="1"/>
  <c r="I375" i="23" s="1"/>
  <c r="V360" i="23"/>
  <c r="E360" i="23" s="1"/>
  <c r="I360" i="23" s="1"/>
  <c r="V365" i="23"/>
  <c r="E354" i="23"/>
  <c r="I354" i="23" s="1"/>
  <c r="V355" i="23"/>
  <c r="E362" i="23"/>
  <c r="I362" i="23" s="1"/>
  <c r="E353" i="23"/>
  <c r="I353" i="23" s="1"/>
  <c r="L36" i="23"/>
  <c r="L35" i="23"/>
  <c r="L41" i="23"/>
  <c r="L32" i="23"/>
  <c r="L24" i="23"/>
  <c r="L33" i="23"/>
  <c r="L34" i="23"/>
  <c r="L25" i="23"/>
  <c r="L38" i="23"/>
  <c r="L37" i="23"/>
  <c r="L40" i="23"/>
  <c r="L39" i="23"/>
  <c r="L27" i="23"/>
  <c r="L26" i="23"/>
  <c r="L29" i="23"/>
  <c r="L28" i="23"/>
  <c r="L31" i="23"/>
  <c r="L30" i="23"/>
  <c r="L23" i="23"/>
  <c r="P69" i="23"/>
  <c r="P78" i="23"/>
  <c r="V78" i="23" s="1"/>
  <c r="P74" i="23"/>
  <c r="V74" i="23" s="1"/>
  <c r="P68" i="23"/>
  <c r="P70" i="23"/>
  <c r="X70" i="23" s="1"/>
  <c r="P66" i="23"/>
  <c r="V66" i="23" s="1"/>
  <c r="P64" i="23"/>
  <c r="V64" i="23" s="1"/>
  <c r="P81" i="23"/>
  <c r="P77" i="23"/>
  <c r="P80" i="23"/>
  <c r="V80" i="23" s="1"/>
  <c r="P79" i="23"/>
  <c r="X79" i="23" s="1"/>
  <c r="P76" i="23"/>
  <c r="P75" i="23"/>
  <c r="X75" i="23" s="1"/>
  <c r="P67" i="23"/>
  <c r="X67" i="23" s="1"/>
  <c r="P73" i="23"/>
  <c r="P65" i="23"/>
  <c r="P72" i="23"/>
  <c r="X72" i="23" s="1"/>
  <c r="P71" i="23"/>
  <c r="X71" i="23" s="1"/>
  <c r="P63" i="23"/>
  <c r="P62" i="23"/>
  <c r="V62" i="23" s="1"/>
  <c r="V59" i="23"/>
  <c r="V55" i="23"/>
  <c r="V51" i="23"/>
  <c r="V60" i="23"/>
  <c r="V56" i="23"/>
  <c r="V52" i="23"/>
  <c r="V61" i="23"/>
  <c r="V57" i="23"/>
  <c r="V53" i="23"/>
  <c r="V49" i="23"/>
  <c r="V45" i="23"/>
  <c r="V58" i="23"/>
  <c r="V54" i="23"/>
  <c r="V50" i="23"/>
  <c r="V46" i="23"/>
  <c r="V43" i="23"/>
  <c r="V48" i="23"/>
  <c r="V44" i="23"/>
  <c r="V42" i="23"/>
  <c r="V47" i="23"/>
  <c r="L217" i="23"/>
  <c r="L221" i="23"/>
  <c r="L213" i="23"/>
  <c r="L210" i="23"/>
  <c r="L212" i="23"/>
  <c r="L214" i="23"/>
  <c r="L203" i="23"/>
  <c r="L206" i="23"/>
  <c r="L219" i="23"/>
  <c r="L207" i="23"/>
  <c r="L208" i="23"/>
  <c r="L204" i="23"/>
  <c r="L205" i="23"/>
  <c r="L211" i="23"/>
  <c r="L216" i="23"/>
  <c r="L220" i="23"/>
  <c r="L209" i="23"/>
  <c r="L215" i="23"/>
  <c r="AA221" i="23"/>
  <c r="P221" i="23" s="1"/>
  <c r="AA219" i="23"/>
  <c r="P219" i="23" s="1"/>
  <c r="AA217" i="23"/>
  <c r="P217" i="23" s="1"/>
  <c r="AA214" i="23"/>
  <c r="P214" i="23" s="1"/>
  <c r="AA213" i="23"/>
  <c r="P213" i="23" s="1"/>
  <c r="AA210" i="23"/>
  <c r="P210" i="23" s="1"/>
  <c r="AA208" i="23"/>
  <c r="P208" i="23" s="1"/>
  <c r="AA207" i="23"/>
  <c r="P207" i="23" s="1"/>
  <c r="AA204" i="23"/>
  <c r="P204" i="23" s="1"/>
  <c r="AA203" i="23"/>
  <c r="P203" i="23" s="1"/>
  <c r="P220" i="23"/>
  <c r="P218" i="23"/>
  <c r="P216" i="23"/>
  <c r="P215" i="23"/>
  <c r="P212" i="23"/>
  <c r="P211" i="23"/>
  <c r="P209" i="23"/>
  <c r="P206" i="23"/>
  <c r="P205" i="23"/>
  <c r="L218" i="23"/>
  <c r="L200" i="23"/>
  <c r="L202" i="23"/>
  <c r="L201" i="23"/>
  <c r="L199" i="23"/>
  <c r="L198" i="23"/>
  <c r="P201" i="23"/>
  <c r="L197" i="23"/>
  <c r="P200" i="23"/>
  <c r="P199" i="23"/>
  <c r="P198" i="23"/>
  <c r="P197" i="23"/>
  <c r="P196" i="23"/>
  <c r="P195" i="23"/>
  <c r="P194" i="23"/>
  <c r="P193" i="23"/>
  <c r="P192" i="23"/>
  <c r="P191" i="23"/>
  <c r="L196" i="23"/>
  <c r="L195" i="23"/>
  <c r="L194" i="23"/>
  <c r="L193" i="23"/>
  <c r="L192" i="23"/>
  <c r="L191" i="23"/>
  <c r="P190" i="23"/>
  <c r="P189" i="23"/>
  <c r="P188" i="23"/>
  <c r="P187" i="23"/>
  <c r="P186" i="23"/>
  <c r="P185" i="23"/>
  <c r="P184" i="23"/>
  <c r="P183" i="23"/>
  <c r="L190" i="23"/>
  <c r="L189" i="23"/>
  <c r="L188" i="23"/>
  <c r="L187" i="23"/>
  <c r="L186" i="23"/>
  <c r="L185" i="23"/>
  <c r="L184" i="23"/>
  <c r="L183" i="23"/>
  <c r="P182" i="23"/>
  <c r="L182" i="23"/>
  <c r="P181" i="23"/>
  <c r="P180" i="23"/>
  <c r="X180" i="23" s="1"/>
  <c r="P179" i="23"/>
  <c r="P178" i="23"/>
  <c r="P177" i="23"/>
  <c r="P176" i="23"/>
  <c r="X176" i="23" s="1"/>
  <c r="P175" i="23"/>
  <c r="X175" i="23" s="1"/>
  <c r="P174" i="23"/>
  <c r="X174" i="23" s="1"/>
  <c r="P173" i="23"/>
  <c r="P172" i="23"/>
  <c r="P171" i="23"/>
  <c r="P170" i="23"/>
  <c r="X170" i="23" s="1"/>
  <c r="P169" i="23"/>
  <c r="P168" i="23"/>
  <c r="X168" i="23" s="1"/>
  <c r="P167" i="23"/>
  <c r="P166" i="23"/>
  <c r="P165" i="23"/>
  <c r="P164" i="23"/>
  <c r="X164" i="23" s="1"/>
  <c r="P163" i="23"/>
  <c r="X163" i="23" s="1"/>
  <c r="P162" i="23"/>
  <c r="P159" i="23"/>
  <c r="V159" i="23" s="1"/>
  <c r="P157" i="23"/>
  <c r="V157" i="23" s="1"/>
  <c r="P155" i="23"/>
  <c r="P153" i="23"/>
  <c r="V153" i="23" s="1"/>
  <c r="P151" i="23"/>
  <c r="V151" i="23" s="1"/>
  <c r="P149" i="23"/>
  <c r="P147" i="23"/>
  <c r="V147" i="23" s="1"/>
  <c r="P145" i="23"/>
  <c r="P143" i="23"/>
  <c r="V143" i="23" s="1"/>
  <c r="V141" i="23"/>
  <c r="V132" i="23"/>
  <c r="V129" i="23"/>
  <c r="V128" i="23"/>
  <c r="V139" i="23"/>
  <c r="V138" i="23"/>
  <c r="V137" i="23"/>
  <c r="V127" i="23"/>
  <c r="V140" i="23"/>
  <c r="V135" i="23"/>
  <c r="V123" i="23"/>
  <c r="V133" i="23"/>
  <c r="V131" i="23"/>
  <c r="V125" i="23"/>
  <c r="V134" i="23"/>
  <c r="V126" i="23"/>
  <c r="V130" i="23"/>
  <c r="V124" i="23"/>
  <c r="V136" i="23"/>
  <c r="V122" i="23"/>
  <c r="V120" i="23"/>
  <c r="V104" i="23"/>
  <c r="V121" i="23"/>
  <c r="V116" i="23"/>
  <c r="V108" i="23"/>
  <c r="V115" i="23"/>
  <c r="V112" i="23"/>
  <c r="V119" i="23"/>
  <c r="V117" i="23"/>
  <c r="V113" i="23"/>
  <c r="V111" i="23"/>
  <c r="V109" i="23"/>
  <c r="V107" i="23"/>
  <c r="V118" i="23"/>
  <c r="V105" i="23"/>
  <c r="V103" i="23"/>
  <c r="V114" i="23"/>
  <c r="V110" i="23"/>
  <c r="V106" i="23"/>
  <c r="N100" i="23"/>
  <c r="V100" i="23" s="1"/>
  <c r="N99" i="23"/>
  <c r="V99" i="23" s="1"/>
  <c r="N96" i="23"/>
  <c r="V96" i="23" s="1"/>
  <c r="N92" i="23"/>
  <c r="V92" i="23" s="1"/>
  <c r="N101" i="23"/>
  <c r="X101" i="23" s="1"/>
  <c r="N94" i="23"/>
  <c r="N95" i="23"/>
  <c r="V95" i="23" s="1"/>
  <c r="N88" i="23"/>
  <c r="V88" i="23" s="1"/>
  <c r="N84" i="23"/>
  <c r="V84" i="23" s="1"/>
  <c r="N89" i="23"/>
  <c r="X89" i="23" s="1"/>
  <c r="N98" i="23"/>
  <c r="N83" i="23"/>
  <c r="N87" i="23"/>
  <c r="X87" i="23" s="1"/>
  <c r="N85" i="23"/>
  <c r="N97" i="23"/>
  <c r="N93" i="23"/>
  <c r="X93" i="23" s="1"/>
  <c r="N91" i="23"/>
  <c r="X91" i="23" s="1"/>
  <c r="N90" i="23"/>
  <c r="N86" i="23"/>
  <c r="N82" i="23"/>
  <c r="V5" i="23"/>
  <c r="V16" i="23"/>
  <c r="V4" i="23"/>
  <c r="V15" i="23"/>
  <c r="V7" i="23"/>
  <c r="V6" i="23"/>
  <c r="V9" i="23"/>
  <c r="V18" i="23"/>
  <c r="V20" i="23"/>
  <c r="V17" i="23"/>
  <c r="V13" i="23"/>
  <c r="V12" i="23"/>
  <c r="V8" i="23"/>
  <c r="V19" i="23"/>
  <c r="V11" i="23"/>
  <c r="V10" i="23"/>
  <c r="V3" i="23"/>
  <c r="V21" i="23"/>
  <c r="V14" i="23"/>
  <c r="V2" i="23"/>
  <c r="K406" i="22"/>
  <c r="K472" i="22"/>
  <c r="K464" i="22"/>
  <c r="K461" i="22"/>
  <c r="K458" i="22"/>
  <c r="K429" i="22"/>
  <c r="K423" i="22"/>
  <c r="K468" i="22"/>
  <c r="K457" i="22"/>
  <c r="K398" i="22"/>
  <c r="K470" i="22"/>
  <c r="K452" i="22"/>
  <c r="K450" i="22"/>
  <c r="K448" i="22"/>
  <c r="K436" i="22"/>
  <c r="K434" i="22"/>
  <c r="K414" i="22"/>
  <c r="K412" i="22"/>
  <c r="K474" i="22"/>
  <c r="K466" i="22"/>
  <c r="K479" i="22"/>
  <c r="K386" i="22"/>
  <c r="K445" i="22"/>
  <c r="K441" i="22"/>
  <c r="K432" i="22"/>
  <c r="K424" i="22"/>
  <c r="K410" i="22"/>
  <c r="K402" i="22"/>
  <c r="K394" i="22"/>
  <c r="K416" i="22"/>
  <c r="K408" i="22"/>
  <c r="K390" i="22"/>
  <c r="K483" i="22"/>
  <c r="K473" i="22"/>
  <c r="K469" i="22"/>
  <c r="K465" i="22"/>
  <c r="K460" i="22"/>
  <c r="K453" i="22"/>
  <c r="K440" i="22"/>
  <c r="K433" i="22"/>
  <c r="K428" i="22"/>
  <c r="K415" i="22"/>
  <c r="K411" i="22"/>
  <c r="K407" i="22"/>
  <c r="K403" i="22"/>
  <c r="K399" i="22"/>
  <c r="K395" i="22"/>
  <c r="K391" i="22"/>
  <c r="K387" i="22"/>
  <c r="K419" i="22"/>
  <c r="K404" i="22"/>
  <c r="K400" i="22"/>
  <c r="K396" i="22"/>
  <c r="K392" i="22"/>
  <c r="K388" i="22"/>
  <c r="K290" i="22"/>
  <c r="K475" i="22"/>
  <c r="K471" i="22"/>
  <c r="K467" i="22"/>
  <c r="K456" i="22"/>
  <c r="K449" i="22"/>
  <c r="K444" i="22"/>
  <c r="K437" i="22"/>
  <c r="K420" i="22"/>
  <c r="K417" i="22"/>
  <c r="K413" i="22"/>
  <c r="K409" i="22"/>
  <c r="K405" i="22"/>
  <c r="K401" i="22"/>
  <c r="K397" i="22"/>
  <c r="K393" i="22"/>
  <c r="K389" i="22"/>
  <c r="K442" i="22"/>
  <c r="K427" i="22"/>
  <c r="K485" i="22"/>
  <c r="K477" i="22"/>
  <c r="K463" i="22"/>
  <c r="K455" i="22"/>
  <c r="K447" i="22"/>
  <c r="K439" i="22"/>
  <c r="K431" i="22"/>
  <c r="K422" i="22"/>
  <c r="K462" i="22"/>
  <c r="K454" i="22"/>
  <c r="K446" i="22"/>
  <c r="K438" i="22"/>
  <c r="K430" i="22"/>
  <c r="K481" i="22"/>
  <c r="K459" i="22"/>
  <c r="K451" i="22"/>
  <c r="K443" i="22"/>
  <c r="K435" i="22"/>
  <c r="K425" i="22"/>
  <c r="K421" i="22"/>
  <c r="K418" i="22"/>
  <c r="K484" i="22"/>
  <c r="K482" i="22"/>
  <c r="K480" i="22"/>
  <c r="K478" i="22"/>
  <c r="K476" i="22"/>
  <c r="K426" i="22"/>
  <c r="E425" i="22"/>
  <c r="K322" i="22"/>
  <c r="K385" i="22"/>
  <c r="K382" i="22"/>
  <c r="K354" i="22"/>
  <c r="K346" i="22"/>
  <c r="K330" i="22"/>
  <c r="K298" i="22"/>
  <c r="K380" i="22"/>
  <c r="K374" i="22"/>
  <c r="K338" i="22"/>
  <c r="K306" i="22"/>
  <c r="K372" i="22"/>
  <c r="K314" i="22"/>
  <c r="K383" i="22"/>
  <c r="K376" i="22"/>
  <c r="K360" i="22"/>
  <c r="K348" i="22"/>
  <c r="K340" i="22"/>
  <c r="K332" i="22"/>
  <c r="K324" i="22"/>
  <c r="K316" i="22"/>
  <c r="K308" i="22"/>
  <c r="K300" i="22"/>
  <c r="K292" i="22"/>
  <c r="K378" i="22"/>
  <c r="K370" i="22"/>
  <c r="K364" i="22"/>
  <c r="S356" i="22"/>
  <c r="K350" i="22"/>
  <c r="K342" i="22"/>
  <c r="K334" i="22"/>
  <c r="K326" i="22"/>
  <c r="K318" i="22"/>
  <c r="K310" i="22"/>
  <c r="K302" i="22"/>
  <c r="K294" i="22"/>
  <c r="K286" i="22"/>
  <c r="K368" i="22"/>
  <c r="K352" i="22"/>
  <c r="K344" i="22"/>
  <c r="K336" i="22"/>
  <c r="K328" i="22"/>
  <c r="K320" i="22"/>
  <c r="K312" i="22"/>
  <c r="K304" i="22"/>
  <c r="K296" i="22"/>
  <c r="K288" i="22"/>
  <c r="K366" i="22"/>
  <c r="K362" i="22"/>
  <c r="K358" i="22"/>
  <c r="K381" i="22"/>
  <c r="K379" i="22"/>
  <c r="K377" i="22"/>
  <c r="K375" i="22"/>
  <c r="K373" i="22"/>
  <c r="K371" i="22"/>
  <c r="S369" i="22"/>
  <c r="K369" i="22" s="1"/>
  <c r="K367" i="22"/>
  <c r="S365" i="22"/>
  <c r="K365" i="22" s="1"/>
  <c r="K363" i="22"/>
  <c r="S361" i="22"/>
  <c r="V361" i="22" s="1"/>
  <c r="K359" i="22"/>
  <c r="S357" i="22"/>
  <c r="V357" i="22" s="1"/>
  <c r="K355" i="22"/>
  <c r="K353" i="22"/>
  <c r="K351" i="22"/>
  <c r="K349" i="22"/>
  <c r="K347" i="22"/>
  <c r="K345" i="22"/>
  <c r="K343" i="22"/>
  <c r="K341" i="22"/>
  <c r="K339" i="22"/>
  <c r="K337" i="22"/>
  <c r="K335" i="22"/>
  <c r="K333" i="22"/>
  <c r="K331" i="22"/>
  <c r="K329" i="22"/>
  <c r="K327" i="22"/>
  <c r="K325" i="22"/>
  <c r="K323" i="22"/>
  <c r="K321" i="22"/>
  <c r="K319" i="22"/>
  <c r="K317" i="22"/>
  <c r="K315" i="22"/>
  <c r="K313" i="22"/>
  <c r="K311" i="22"/>
  <c r="K309" i="22"/>
  <c r="K307" i="22"/>
  <c r="K305" i="22"/>
  <c r="K303" i="22"/>
  <c r="K301" i="22"/>
  <c r="K299" i="22"/>
  <c r="K297" i="22"/>
  <c r="K295" i="22"/>
  <c r="K293" i="22"/>
  <c r="K291" i="22"/>
  <c r="K289" i="22"/>
  <c r="K287" i="22"/>
  <c r="K285" i="22"/>
  <c r="S284" i="22"/>
  <c r="K284" i="22" s="1"/>
  <c r="E2" i="22"/>
  <c r="K236" i="22"/>
  <c r="K214" i="22"/>
  <c r="K212" i="22"/>
  <c r="K210" i="22"/>
  <c r="K186" i="22"/>
  <c r="I61" i="22"/>
  <c r="I29" i="22"/>
  <c r="K201" i="22"/>
  <c r="K226" i="22"/>
  <c r="K204" i="22"/>
  <c r="K257" i="22"/>
  <c r="K233" i="22"/>
  <c r="K193" i="22"/>
  <c r="K191" i="22"/>
  <c r="K189" i="22"/>
  <c r="K187" i="22"/>
  <c r="K265" i="22"/>
  <c r="K234" i="22"/>
  <c r="K255" i="22"/>
  <c r="K253" i="22"/>
  <c r="K249" i="22"/>
  <c r="K245" i="22"/>
  <c r="K202" i="22"/>
  <c r="K196" i="22"/>
  <c r="K223" i="22"/>
  <c r="K221" i="22"/>
  <c r="K217" i="22"/>
  <c r="K258" i="22"/>
  <c r="K273" i="22"/>
  <c r="K247" i="22"/>
  <c r="K215" i="22"/>
  <c r="K192" i="22"/>
  <c r="K230" i="22"/>
  <c r="K220" i="22"/>
  <c r="K271" i="22"/>
  <c r="K269" i="22"/>
  <c r="K250" i="22"/>
  <c r="K239" i="22"/>
  <c r="K218" i="22"/>
  <c r="K207" i="22"/>
  <c r="K237" i="22"/>
  <c r="K228" i="22"/>
  <c r="K205" i="22"/>
  <c r="K188" i="22"/>
  <c r="K263" i="22"/>
  <c r="K261" i="22"/>
  <c r="K242" i="22"/>
  <c r="K231" i="22"/>
  <c r="K194" i="22"/>
  <c r="K279" i="22"/>
  <c r="K277" i="22"/>
  <c r="K275" i="22"/>
  <c r="E265" i="22"/>
  <c r="K232" i="22"/>
  <c r="K225" i="22"/>
  <c r="K216" i="22"/>
  <c r="K209" i="22"/>
  <c r="K200" i="22"/>
  <c r="K241" i="22"/>
  <c r="K198" i="22"/>
  <c r="K280" i="22"/>
  <c r="K278" i="22"/>
  <c r="K276" i="22"/>
  <c r="K274" i="22"/>
  <c r="K272" i="22"/>
  <c r="K270" i="22"/>
  <c r="K199" i="22"/>
  <c r="K240" i="22"/>
  <c r="K229" i="22"/>
  <c r="K224" i="22"/>
  <c r="K213" i="22"/>
  <c r="K208" i="22"/>
  <c r="K197" i="22"/>
  <c r="K267" i="22"/>
  <c r="K259" i="22"/>
  <c r="K251" i="22"/>
  <c r="K243" i="22"/>
  <c r="K235" i="22"/>
  <c r="K227" i="22"/>
  <c r="K219" i="22"/>
  <c r="K211" i="22"/>
  <c r="K203" i="22"/>
  <c r="K195" i="22"/>
  <c r="I87" i="22"/>
  <c r="I83" i="22"/>
  <c r="I79" i="22"/>
  <c r="I75" i="22"/>
  <c r="I71" i="22"/>
  <c r="I67" i="22"/>
  <c r="I63" i="22"/>
  <c r="I59" i="22"/>
  <c r="I55" i="22"/>
  <c r="I51" i="22"/>
  <c r="I47" i="22"/>
  <c r="I43" i="22"/>
  <c r="I39" i="22"/>
  <c r="I35" i="22"/>
  <c r="I31" i="22"/>
  <c r="I23" i="22"/>
  <c r="I19" i="22"/>
  <c r="I11" i="22"/>
  <c r="K238" i="22"/>
  <c r="K222" i="22"/>
  <c r="K206" i="22"/>
  <c r="K190" i="22"/>
  <c r="K262" i="22"/>
  <c r="K254" i="22"/>
  <c r="K246" i="22"/>
  <c r="K282" i="22"/>
  <c r="K266" i="22"/>
  <c r="K260" i="22"/>
  <c r="K256" i="22"/>
  <c r="K252" i="22"/>
  <c r="K248" i="22"/>
  <c r="K244" i="22"/>
  <c r="K268" i="22"/>
  <c r="K264" i="22"/>
  <c r="K281" i="22"/>
  <c r="E270" i="22"/>
  <c r="E266" i="22"/>
  <c r="K185" i="22"/>
  <c r="K184" i="22"/>
  <c r="E185" i="22"/>
  <c r="E184" i="22"/>
  <c r="K183" i="22"/>
  <c r="I91" i="22"/>
  <c r="I46" i="22"/>
  <c r="I3" i="22"/>
  <c r="I78" i="22"/>
  <c r="I70" i="22"/>
  <c r="I62" i="22"/>
  <c r="I30" i="22"/>
  <c r="D2" i="22"/>
  <c r="I26" i="22"/>
  <c r="I10" i="22"/>
  <c r="I86" i="22"/>
  <c r="I54" i="22"/>
  <c r="I38" i="22"/>
  <c r="I82" i="22"/>
  <c r="I50" i="22"/>
  <c r="I34" i="22"/>
  <c r="I74" i="22"/>
  <c r="I42" i="22"/>
  <c r="I66" i="22"/>
  <c r="I89" i="22"/>
  <c r="I84" i="22"/>
  <c r="I81" i="22"/>
  <c r="I76" i="22"/>
  <c r="I73" i="22"/>
  <c r="I68" i="22"/>
  <c r="I65" i="22"/>
  <c r="I60" i="22"/>
  <c r="I57" i="22"/>
  <c r="I52" i="22"/>
  <c r="I49" i="22"/>
  <c r="I44" i="22"/>
  <c r="I41" i="22"/>
  <c r="I36" i="22"/>
  <c r="I33" i="22"/>
  <c r="I18" i="22"/>
  <c r="I27" i="22"/>
  <c r="I7" i="22"/>
  <c r="I88" i="22"/>
  <c r="I80" i="22"/>
  <c r="I72" i="22"/>
  <c r="I64" i="22"/>
  <c r="I56" i="22"/>
  <c r="I48" i="22"/>
  <c r="I40" i="22"/>
  <c r="I32" i="22"/>
  <c r="I15" i="22"/>
  <c r="I14" i="22"/>
  <c r="I22" i="22"/>
  <c r="I6" i="22"/>
  <c r="I28" i="22"/>
  <c r="I25" i="22"/>
  <c r="I20" i="22"/>
  <c r="I17" i="22"/>
  <c r="I12" i="22"/>
  <c r="I4" i="22"/>
  <c r="I9" i="22"/>
  <c r="I24" i="22"/>
  <c r="I21" i="22"/>
  <c r="I16" i="22"/>
  <c r="I13" i="22"/>
  <c r="I8" i="22"/>
  <c r="I5" i="22"/>
  <c r="Q547" i="21"/>
  <c r="Q545" i="21"/>
  <c r="Q543" i="21"/>
  <c r="Q541" i="21"/>
  <c r="Q539" i="21"/>
  <c r="Q537" i="21"/>
  <c r="Q535" i="21"/>
  <c r="Q533" i="21"/>
  <c r="Q531" i="21"/>
  <c r="Q529" i="21"/>
  <c r="Q527" i="21"/>
  <c r="Q647" i="21"/>
  <c r="Q645" i="21"/>
  <c r="Q643" i="21"/>
  <c r="Q641" i="21"/>
  <c r="Q639" i="21"/>
  <c r="Q637" i="21"/>
  <c r="Q635" i="21"/>
  <c r="Q560" i="21"/>
  <c r="Q558" i="21"/>
  <c r="Q556" i="21"/>
  <c r="Q554" i="21"/>
  <c r="Q552" i="21"/>
  <c r="Q550" i="21"/>
  <c r="Q608" i="21"/>
  <c r="Q606" i="21"/>
  <c r="Q604" i="21"/>
  <c r="Q602" i="21"/>
  <c r="Q600" i="21"/>
  <c r="Q598" i="21"/>
  <c r="Q632" i="21"/>
  <c r="Q630" i="21"/>
  <c r="Q628" i="21"/>
  <c r="Q626" i="21"/>
  <c r="Q624" i="21"/>
  <c r="Q622" i="21"/>
  <c r="Q620" i="21"/>
  <c r="Q618" i="21"/>
  <c r="Q616" i="21"/>
  <c r="Q614" i="21"/>
  <c r="Q612" i="21"/>
  <c r="Q610" i="21"/>
  <c r="Q646" i="21"/>
  <c r="Q644" i="21"/>
  <c r="Q642" i="21"/>
  <c r="Q640" i="21"/>
  <c r="Q638" i="21"/>
  <c r="Q636" i="21"/>
  <c r="Q634" i="21"/>
  <c r="Q633" i="21"/>
  <c r="Q631" i="21"/>
  <c r="Q629" i="21"/>
  <c r="Q627" i="21"/>
  <c r="Q625" i="21"/>
  <c r="Q623" i="21"/>
  <c r="Q621" i="21"/>
  <c r="Q619" i="21"/>
  <c r="Q617" i="21"/>
  <c r="Q615" i="21"/>
  <c r="Q613" i="21"/>
  <c r="Q611" i="21"/>
  <c r="Q609" i="21"/>
  <c r="Q607" i="21"/>
  <c r="Q605" i="21"/>
  <c r="Q603" i="21"/>
  <c r="Q601" i="21"/>
  <c r="Q599" i="21"/>
  <c r="Q517" i="21"/>
  <c r="Q515" i="21"/>
  <c r="Q513" i="21"/>
  <c r="Q511" i="21"/>
  <c r="Q509" i="21"/>
  <c r="Q507" i="21"/>
  <c r="Q526" i="21"/>
  <c r="Q524" i="21"/>
  <c r="Q522" i="21"/>
  <c r="Q520" i="21"/>
  <c r="Q518" i="21"/>
  <c r="Q546" i="21"/>
  <c r="Q544" i="21"/>
  <c r="Q542" i="21"/>
  <c r="Q540" i="21"/>
  <c r="Q538" i="21"/>
  <c r="Q536" i="21"/>
  <c r="Q534" i="21"/>
  <c r="Q532" i="21"/>
  <c r="Q530" i="21"/>
  <c r="Q528" i="21"/>
  <c r="Q548" i="21"/>
  <c r="Q516" i="21"/>
  <c r="Q514" i="21"/>
  <c r="Q512" i="21"/>
  <c r="Q510" i="21"/>
  <c r="Q508" i="21"/>
  <c r="Q506" i="21"/>
  <c r="Q504" i="21"/>
  <c r="Q502" i="21"/>
  <c r="Q500" i="21"/>
  <c r="Q498" i="21"/>
  <c r="Q525" i="21"/>
  <c r="Q523" i="21"/>
  <c r="Q521" i="21"/>
  <c r="Q519" i="21"/>
  <c r="Q505" i="21"/>
  <c r="Q503" i="21"/>
  <c r="Q501" i="21"/>
  <c r="Q499" i="21"/>
  <c r="Q561" i="21"/>
  <c r="Q559" i="21"/>
  <c r="Q557" i="21"/>
  <c r="Q555" i="21"/>
  <c r="Q553" i="21"/>
  <c r="Q551" i="21"/>
  <c r="Q549" i="21"/>
  <c r="Q579" i="21"/>
  <c r="Q575" i="21"/>
  <c r="Q571" i="21"/>
  <c r="Q567" i="21"/>
  <c r="Q563" i="21"/>
  <c r="Q580" i="21"/>
  <c r="Q576" i="21"/>
  <c r="Q572" i="21"/>
  <c r="Q568" i="21"/>
  <c r="Q564" i="21"/>
  <c r="Q581" i="21"/>
  <c r="Q577" i="21"/>
  <c r="Q573" i="21"/>
  <c r="Q569" i="21"/>
  <c r="Q565" i="21"/>
  <c r="Q582" i="21"/>
  <c r="Q578" i="21"/>
  <c r="Q574" i="21"/>
  <c r="Q570" i="21"/>
  <c r="Q566" i="21"/>
  <c r="Q562" i="21"/>
  <c r="Q586" i="21"/>
  <c r="I35" i="21"/>
  <c r="I75" i="21"/>
  <c r="I19" i="21"/>
  <c r="I11" i="21"/>
  <c r="I27" i="21"/>
  <c r="I43" i="21"/>
  <c r="I57" i="21"/>
  <c r="I58" i="21"/>
  <c r="I66" i="21"/>
  <c r="I82" i="21"/>
  <c r="I81" i="21"/>
  <c r="Q583" i="21"/>
  <c r="Q593" i="21"/>
  <c r="Q589" i="21"/>
  <c r="Q596" i="21"/>
  <c r="Q592" i="21"/>
  <c r="Q588" i="21"/>
  <c r="Q594" i="21"/>
  <c r="Q590" i="21"/>
  <c r="Q597" i="21"/>
  <c r="Q585" i="21"/>
  <c r="Q488" i="21"/>
  <c r="Q484" i="21"/>
  <c r="Q480" i="21"/>
  <c r="Q476" i="21"/>
  <c r="Q472" i="21"/>
  <c r="Q468" i="21"/>
  <c r="Q464" i="21"/>
  <c r="Q460" i="21"/>
  <c r="Q456" i="21"/>
  <c r="Q452" i="21"/>
  <c r="Q496" i="21"/>
  <c r="Q595" i="21"/>
  <c r="Q591" i="21"/>
  <c r="Q587" i="21"/>
  <c r="Q584" i="21"/>
  <c r="Q491" i="21"/>
  <c r="Q487" i="21"/>
  <c r="Q483" i="21"/>
  <c r="Q479" i="21"/>
  <c r="Q475" i="21"/>
  <c r="Q471" i="21"/>
  <c r="Q467" i="21"/>
  <c r="Q463" i="21"/>
  <c r="Q459" i="21"/>
  <c r="Q455" i="21"/>
  <c r="Q451" i="21"/>
  <c r="Q495" i="21"/>
  <c r="Q490" i="21"/>
  <c r="Q486" i="21"/>
  <c r="Q482" i="21"/>
  <c r="Q478" i="21"/>
  <c r="Q474" i="21"/>
  <c r="Q470" i="21"/>
  <c r="Q466" i="21"/>
  <c r="Q462" i="21"/>
  <c r="Q458" i="21"/>
  <c r="Q454" i="21"/>
  <c r="Q494" i="21"/>
  <c r="Q492" i="21"/>
  <c r="Q489" i="21"/>
  <c r="Q485" i="21"/>
  <c r="Q481" i="21"/>
  <c r="Q477" i="21"/>
  <c r="Q473" i="21"/>
  <c r="Q469" i="21"/>
  <c r="Q465" i="21"/>
  <c r="Q461" i="21"/>
  <c r="Q457" i="21"/>
  <c r="Q449" i="21"/>
  <c r="Q493" i="21"/>
  <c r="Q450" i="21"/>
  <c r="Q453" i="21"/>
  <c r="Q497" i="21"/>
  <c r="Q448" i="21"/>
  <c r="Q316" i="21"/>
  <c r="Q284" i="21"/>
  <c r="Q276" i="21"/>
  <c r="Q308" i="21"/>
  <c r="Q340" i="21"/>
  <c r="Q268" i="21"/>
  <c r="Q300" i="21"/>
  <c r="Q332" i="21"/>
  <c r="I7" i="21"/>
  <c r="I3" i="21"/>
  <c r="I12" i="21"/>
  <c r="I14" i="21"/>
  <c r="I20" i="21"/>
  <c r="I22" i="21"/>
  <c r="I28" i="21"/>
  <c r="I30" i="21"/>
  <c r="I36" i="21"/>
  <c r="I38" i="21"/>
  <c r="I44" i="21"/>
  <c r="I46" i="21"/>
  <c r="I52" i="21"/>
  <c r="I54" i="21"/>
  <c r="I60" i="21"/>
  <c r="I62" i="21"/>
  <c r="I68" i="21"/>
  <c r="I70" i="21"/>
  <c r="I76" i="21"/>
  <c r="I78" i="21"/>
  <c r="I49" i="21"/>
  <c r="I51" i="21"/>
  <c r="I59" i="21"/>
  <c r="I65" i="21"/>
  <c r="I67" i="21"/>
  <c r="I73" i="21"/>
  <c r="Q269" i="21"/>
  <c r="Q285" i="21"/>
  <c r="Q301" i="21"/>
  <c r="Q317" i="21"/>
  <c r="Q333" i="21"/>
  <c r="Q360" i="21"/>
  <c r="Q267" i="21"/>
  <c r="Q275" i="21"/>
  <c r="Q283" i="21"/>
  <c r="Q291" i="21"/>
  <c r="Q299" i="21"/>
  <c r="Q307" i="21"/>
  <c r="Q315" i="21"/>
  <c r="Q323" i="21"/>
  <c r="Q331" i="21"/>
  <c r="Q339" i="21"/>
  <c r="Q271" i="21"/>
  <c r="Q279" i="21"/>
  <c r="Q287" i="21"/>
  <c r="Q295" i="21"/>
  <c r="Q303" i="21"/>
  <c r="Q311" i="21"/>
  <c r="Q319" i="21"/>
  <c r="Q327" i="21"/>
  <c r="Q335" i="21"/>
  <c r="Q343" i="21"/>
  <c r="Q358" i="21"/>
  <c r="Q350" i="21"/>
  <c r="Q274" i="21"/>
  <c r="Q282" i="21"/>
  <c r="Q306" i="21"/>
  <c r="Q314" i="21"/>
  <c r="Q338" i="21"/>
  <c r="Q346" i="21"/>
  <c r="Q273" i="21"/>
  <c r="Q281" i="21"/>
  <c r="Q289" i="21"/>
  <c r="Q297" i="21"/>
  <c r="Q305" i="21"/>
  <c r="Q313" i="21"/>
  <c r="Q321" i="21"/>
  <c r="Q329" i="21"/>
  <c r="Q337" i="21"/>
  <c r="Q345" i="21"/>
  <c r="Q352" i="21"/>
  <c r="Q262" i="21"/>
  <c r="Q258" i="21"/>
  <c r="Q254" i="21"/>
  <c r="Q250" i="21"/>
  <c r="Q242" i="21"/>
  <c r="Q234" i="21"/>
  <c r="Q226" i="21"/>
  <c r="Q218" i="21"/>
  <c r="Q210" i="21"/>
  <c r="Q202" i="21"/>
  <c r="Q194" i="21"/>
  <c r="Q186" i="21"/>
  <c r="Q178" i="21"/>
  <c r="Q170" i="21"/>
  <c r="Q348" i="21"/>
  <c r="Q356" i="21"/>
  <c r="Q354" i="21"/>
  <c r="Q347" i="21"/>
  <c r="Q349" i="21"/>
  <c r="Q351" i="21"/>
  <c r="Q353" i="21"/>
  <c r="Q355" i="21"/>
  <c r="Q357" i="21"/>
  <c r="Q359" i="21"/>
  <c r="Q361" i="21"/>
  <c r="Q367" i="21"/>
  <c r="Q371" i="21"/>
  <c r="Q375" i="21"/>
  <c r="Q379" i="21"/>
  <c r="Q383" i="21"/>
  <c r="Q387" i="21"/>
  <c r="Q391" i="21"/>
  <c r="Q395" i="21"/>
  <c r="Q399" i="21"/>
  <c r="Q403" i="21"/>
  <c r="Q363" i="21"/>
  <c r="Q263" i="21"/>
  <c r="Q259" i="21"/>
  <c r="Q255" i="21"/>
  <c r="Q251" i="21"/>
  <c r="Q247" i="21"/>
  <c r="Q243" i="21"/>
  <c r="Q239" i="21"/>
  <c r="Q235" i="21"/>
  <c r="Q231" i="21"/>
  <c r="Q227" i="21"/>
  <c r="Q223" i="21"/>
  <c r="Q219" i="21"/>
  <c r="Q215" i="21"/>
  <c r="Q211" i="21"/>
  <c r="Q207" i="21"/>
  <c r="Q203" i="21"/>
  <c r="Q199" i="21"/>
  <c r="Q195" i="21"/>
  <c r="Q191" i="21"/>
  <c r="Q187" i="21"/>
  <c r="Q183" i="21"/>
  <c r="Q179" i="21"/>
  <c r="Q175" i="21"/>
  <c r="Q171" i="21"/>
  <c r="Q167" i="21"/>
  <c r="Q364" i="21"/>
  <c r="Q368" i="21"/>
  <c r="Q372" i="21"/>
  <c r="Q376" i="21"/>
  <c r="Q380" i="21"/>
  <c r="Q384" i="21"/>
  <c r="Q388" i="21"/>
  <c r="Q392" i="21"/>
  <c r="Q396" i="21"/>
  <c r="Q400" i="21"/>
  <c r="Q404" i="21"/>
  <c r="Q365" i="21"/>
  <c r="Q369" i="21"/>
  <c r="Q373" i="21"/>
  <c r="Q377" i="21"/>
  <c r="Q381" i="21"/>
  <c r="Q385" i="21"/>
  <c r="Q389" i="21"/>
  <c r="Q393" i="21"/>
  <c r="Q397" i="21"/>
  <c r="Q401" i="21"/>
  <c r="Q405" i="21"/>
  <c r="Q362" i="21"/>
  <c r="Q366" i="21"/>
  <c r="Q370" i="21"/>
  <c r="Q374" i="21"/>
  <c r="Q378" i="21"/>
  <c r="Q382" i="21"/>
  <c r="Q386" i="21"/>
  <c r="Q390" i="21"/>
  <c r="Q394" i="21"/>
  <c r="Q398" i="21"/>
  <c r="Q402" i="21"/>
  <c r="Q406" i="21"/>
  <c r="Q407" i="21"/>
  <c r="Q408" i="21"/>
  <c r="Q409" i="21"/>
  <c r="Q410" i="21"/>
  <c r="Q411" i="21"/>
  <c r="Q412" i="21"/>
  <c r="Q413" i="21"/>
  <c r="Q414" i="21"/>
  <c r="Q415" i="21"/>
  <c r="Q416" i="21"/>
  <c r="Q417" i="21"/>
  <c r="Q418" i="21"/>
  <c r="Q419" i="21"/>
  <c r="Q420" i="21"/>
  <c r="Q421" i="21"/>
  <c r="Q422" i="21"/>
  <c r="Q423" i="21"/>
  <c r="Q424" i="21"/>
  <c r="Q425" i="21"/>
  <c r="Q426" i="21"/>
  <c r="Q427" i="21"/>
  <c r="Q428" i="21"/>
  <c r="Q429" i="21"/>
  <c r="Q430" i="21"/>
  <c r="Q431" i="21"/>
  <c r="Q432" i="21"/>
  <c r="Q433" i="21"/>
  <c r="Q434" i="21"/>
  <c r="Q435" i="21"/>
  <c r="Q436" i="21"/>
  <c r="Q437" i="21"/>
  <c r="Q438" i="21"/>
  <c r="Q439" i="21"/>
  <c r="Q440" i="21"/>
  <c r="Q441" i="21"/>
  <c r="Q442" i="21"/>
  <c r="Q443" i="21"/>
  <c r="Q444" i="21"/>
  <c r="Q445" i="21"/>
  <c r="Q446" i="21"/>
  <c r="Q261" i="21"/>
  <c r="Q257" i="21"/>
  <c r="Q253" i="21"/>
  <c r="Q249" i="21"/>
  <c r="Q245" i="21"/>
  <c r="Q241" i="21"/>
  <c r="Q237" i="21"/>
  <c r="Q233" i="21"/>
  <c r="Q229" i="21"/>
  <c r="Q225" i="21"/>
  <c r="Q221" i="21"/>
  <c r="Q217" i="21"/>
  <c r="Q213" i="21"/>
  <c r="Q209" i="21"/>
  <c r="Q205" i="21"/>
  <c r="Q201" i="21"/>
  <c r="Q197" i="21"/>
  <c r="Q193" i="21"/>
  <c r="Q189" i="21"/>
  <c r="Q185" i="21"/>
  <c r="Q181" i="21"/>
  <c r="Q177" i="21"/>
  <c r="Q173" i="21"/>
  <c r="Q169" i="21"/>
  <c r="Q248" i="21"/>
  <c r="Q240" i="21"/>
  <c r="Q232" i="21"/>
  <c r="Q224" i="21"/>
  <c r="Q216" i="21"/>
  <c r="Q208" i="21"/>
  <c r="Q200" i="21"/>
  <c r="Q192" i="21"/>
  <c r="Q184" i="21"/>
  <c r="Q176" i="21"/>
  <c r="Q168" i="21"/>
  <c r="Q264" i="21"/>
  <c r="Q260" i="21"/>
  <c r="Q256" i="21"/>
  <c r="Q252" i="21"/>
  <c r="Q244" i="21"/>
  <c r="Q236" i="21"/>
  <c r="Q228" i="21"/>
  <c r="Q220" i="21"/>
  <c r="Q212" i="21"/>
  <c r="Q204" i="21"/>
  <c r="Q196" i="21"/>
  <c r="Q188" i="21"/>
  <c r="Q180" i="21"/>
  <c r="Q172" i="21"/>
  <c r="Q246" i="21"/>
  <c r="Q238" i="21"/>
  <c r="Q230" i="21"/>
  <c r="Q222" i="21"/>
  <c r="Q214" i="21"/>
  <c r="Q206" i="21"/>
  <c r="Q198" i="21"/>
  <c r="Q190" i="21"/>
  <c r="Q182" i="21"/>
  <c r="Q174" i="21"/>
  <c r="Q166" i="21"/>
  <c r="I6" i="21"/>
  <c r="I9" i="21"/>
  <c r="I15" i="21"/>
  <c r="I17" i="21"/>
  <c r="I23" i="21"/>
  <c r="I25" i="21"/>
  <c r="I31" i="21"/>
  <c r="I33" i="21"/>
  <c r="I39" i="21"/>
  <c r="I41" i="21"/>
  <c r="I47" i="21"/>
  <c r="I55" i="21"/>
  <c r="I63" i="21"/>
  <c r="I71" i="21"/>
  <c r="I79" i="21"/>
  <c r="I50" i="21"/>
  <c r="I8" i="21"/>
  <c r="I4" i="21"/>
  <c r="I74" i="21"/>
  <c r="I42" i="21"/>
  <c r="I34" i="21"/>
  <c r="I26" i="21"/>
  <c r="I18" i="21"/>
  <c r="I10" i="21"/>
  <c r="I77" i="21"/>
  <c r="I69" i="21"/>
  <c r="I64" i="21"/>
  <c r="I56" i="21"/>
  <c r="I45" i="21"/>
  <c r="I37" i="21"/>
  <c r="I29" i="21"/>
  <c r="I21" i="21"/>
  <c r="I13" i="21"/>
  <c r="I5" i="21"/>
  <c r="I80" i="21"/>
  <c r="I72" i="21"/>
  <c r="I61" i="21"/>
  <c r="I53" i="21"/>
  <c r="I48" i="21"/>
  <c r="I40" i="21"/>
  <c r="I32" i="21"/>
  <c r="I24" i="21"/>
  <c r="I16" i="21"/>
  <c r="Q165" i="21"/>
  <c r="Q98" i="21"/>
  <c r="Q147" i="21"/>
  <c r="Q142" i="21"/>
  <c r="Q134" i="21"/>
  <c r="Q114" i="21"/>
  <c r="Q146" i="21"/>
  <c r="Q118" i="21"/>
  <c r="Q102" i="21"/>
  <c r="Q138" i="21"/>
  <c r="Q163" i="21"/>
  <c r="Q158" i="21"/>
  <c r="Q154" i="21"/>
  <c r="Q150" i="21"/>
  <c r="Q131" i="21"/>
  <c r="Q126" i="21"/>
  <c r="Q122" i="21"/>
  <c r="Q106" i="21"/>
  <c r="Q90" i="21"/>
  <c r="Q86" i="21"/>
  <c r="Q162" i="21"/>
  <c r="Q130" i="21"/>
  <c r="Q110" i="21"/>
  <c r="Q94" i="21"/>
  <c r="D116" i="21"/>
  <c r="Q116" i="21"/>
  <c r="D112" i="21"/>
  <c r="Q112" i="21"/>
  <c r="D108" i="21"/>
  <c r="Q108" i="21"/>
  <c r="D104" i="21"/>
  <c r="Q104" i="21"/>
  <c r="D100" i="21"/>
  <c r="Q100" i="21"/>
  <c r="D96" i="21"/>
  <c r="Q96" i="21"/>
  <c r="D92" i="21"/>
  <c r="Q92" i="21"/>
  <c r="D88" i="21"/>
  <c r="Q88" i="21"/>
  <c r="Q84" i="21"/>
  <c r="I2" i="21"/>
  <c r="M497" i="20"/>
  <c r="Q497" i="20" s="1"/>
  <c r="Q384" i="20"/>
  <c r="M462" i="20"/>
  <c r="S462" i="20" s="1"/>
  <c r="M461" i="20"/>
  <c r="M460" i="20"/>
  <c r="M459" i="20"/>
  <c r="M458" i="20"/>
  <c r="S458" i="20" s="1"/>
  <c r="M457" i="20"/>
  <c r="M456" i="20"/>
  <c r="M455" i="20"/>
  <c r="S455" i="20" s="1"/>
  <c r="M454" i="20"/>
  <c r="M453" i="20"/>
  <c r="M452" i="20"/>
  <c r="M451" i="20"/>
  <c r="S451" i="20" s="1"/>
  <c r="M450" i="20"/>
  <c r="M449" i="20"/>
  <c r="S449" i="20" s="1"/>
  <c r="M448" i="20"/>
  <c r="M447" i="20"/>
  <c r="S447" i="20" s="1"/>
  <c r="Q395" i="20"/>
  <c r="Q393" i="20"/>
  <c r="Q391" i="20"/>
  <c r="Q389" i="20"/>
  <c r="Q392" i="20"/>
  <c r="Q388" i="20"/>
  <c r="Q386" i="20"/>
  <c r="Q394" i="20"/>
  <c r="Q390" i="20"/>
  <c r="Q347" i="20"/>
  <c r="Q387" i="20"/>
  <c r="Q385" i="20"/>
  <c r="Q372" i="20"/>
  <c r="Q368" i="20"/>
  <c r="Q364" i="20"/>
  <c r="Q360" i="20"/>
  <c r="Q356" i="20"/>
  <c r="Q352" i="20"/>
  <c r="Q348" i="20"/>
  <c r="Q382" i="20"/>
  <c r="Q380" i="20"/>
  <c r="Q378" i="20"/>
  <c r="Q376" i="20"/>
  <c r="Q367" i="20"/>
  <c r="Q359" i="20"/>
  <c r="Q373" i="20"/>
  <c r="Q369" i="20"/>
  <c r="Q365" i="20"/>
  <c r="Q361" i="20"/>
  <c r="Q357" i="20"/>
  <c r="Q353" i="20"/>
  <c r="Q349" i="20"/>
  <c r="Q383" i="20"/>
  <c r="Q381" i="20"/>
  <c r="Q379" i="20"/>
  <c r="Q377" i="20"/>
  <c r="Q375" i="20"/>
  <c r="Q371" i="20"/>
  <c r="Q363" i="20"/>
  <c r="Q355" i="20"/>
  <c r="Q351" i="20"/>
  <c r="Q374" i="20"/>
  <c r="Q370" i="20"/>
  <c r="Q366" i="20"/>
  <c r="Q362" i="20"/>
  <c r="Q358" i="20"/>
  <c r="Q354" i="20"/>
  <c r="Q350" i="20"/>
  <c r="Q346" i="20"/>
  <c r="I154" i="20"/>
  <c r="I150" i="20"/>
  <c r="I146" i="20"/>
  <c r="I142" i="20"/>
  <c r="I138" i="20"/>
  <c r="I134" i="20"/>
  <c r="I130" i="20"/>
  <c r="I126" i="20"/>
  <c r="I122" i="20"/>
  <c r="I118" i="20"/>
  <c r="I114" i="20"/>
  <c r="I110" i="20"/>
  <c r="I106" i="20"/>
  <c r="I102" i="20"/>
  <c r="I98" i="20"/>
  <c r="I94" i="20"/>
  <c r="I90" i="20"/>
  <c r="I86" i="20"/>
  <c r="I82" i="20"/>
  <c r="I84" i="20"/>
  <c r="I161" i="20"/>
  <c r="I74" i="20"/>
  <c r="I70" i="20"/>
  <c r="I66" i="20"/>
  <c r="I182" i="20"/>
  <c r="I166" i="20"/>
  <c r="I129" i="20"/>
  <c r="I97" i="20"/>
  <c r="I185" i="20"/>
  <c r="I178" i="20"/>
  <c r="I172" i="20"/>
  <c r="I169" i="20"/>
  <c r="I148" i="20"/>
  <c r="I116" i="20"/>
  <c r="M446" i="20"/>
  <c r="Q446" i="20" s="1"/>
  <c r="M444" i="20"/>
  <c r="Q444" i="20" s="1"/>
  <c r="Q315" i="20"/>
  <c r="Q307" i="20"/>
  <c r="Q299" i="20"/>
  <c r="Q331" i="20"/>
  <c r="Q323" i="20"/>
  <c r="Q339" i="20"/>
  <c r="Q319" i="20"/>
  <c r="Q311" i="20"/>
  <c r="Q303" i="20"/>
  <c r="Q335" i="20"/>
  <c r="Q327" i="20"/>
  <c r="Q343" i="20"/>
  <c r="M429" i="20"/>
  <c r="Q429" i="20" s="1"/>
  <c r="M425" i="20"/>
  <c r="Q425" i="20" s="1"/>
  <c r="M421" i="20"/>
  <c r="Q421" i="20" s="1"/>
  <c r="Q317" i="20"/>
  <c r="Q313" i="20"/>
  <c r="Q309" i="20"/>
  <c r="Q305" i="20"/>
  <c r="Q301" i="20"/>
  <c r="Q333" i="20"/>
  <c r="Q329" i="20"/>
  <c r="Q325" i="20"/>
  <c r="Q321" i="20"/>
  <c r="Q337" i="20"/>
  <c r="Q341" i="20"/>
  <c r="Q320" i="20"/>
  <c r="Q316" i="20"/>
  <c r="Q312" i="20"/>
  <c r="Q308" i="20"/>
  <c r="Q304" i="20"/>
  <c r="Q300" i="20"/>
  <c r="Q336" i="20"/>
  <c r="Q332" i="20"/>
  <c r="Q328" i="20"/>
  <c r="Q324" i="20"/>
  <c r="Q340" i="20"/>
  <c r="Q344" i="20"/>
  <c r="Q342" i="20"/>
  <c r="M397" i="20"/>
  <c r="Q318" i="20"/>
  <c r="Q310" i="20"/>
  <c r="Q297" i="20"/>
  <c r="Q334" i="20"/>
  <c r="Q302" i="20"/>
  <c r="Q326" i="20"/>
  <c r="Q338" i="20"/>
  <c r="Q330" i="20"/>
  <c r="Q322" i="20"/>
  <c r="Q314" i="20"/>
  <c r="Q306" i="20"/>
  <c r="Q298" i="20"/>
  <c r="Q345" i="20"/>
  <c r="Q296" i="20"/>
  <c r="I171" i="20"/>
  <c r="I160" i="20"/>
  <c r="I181" i="20"/>
  <c r="I173" i="20"/>
  <c r="I170" i="20"/>
  <c r="I165" i="20"/>
  <c r="I162" i="20"/>
  <c r="I157" i="20"/>
  <c r="I153" i="20"/>
  <c r="I149" i="20"/>
  <c r="I145" i="20"/>
  <c r="I141" i="20"/>
  <c r="I137" i="20"/>
  <c r="I133" i="20"/>
  <c r="I125" i="20"/>
  <c r="I121" i="20"/>
  <c r="I117" i="20"/>
  <c r="I113" i="20"/>
  <c r="I109" i="20"/>
  <c r="I105" i="20"/>
  <c r="I101" i="20"/>
  <c r="I93" i="20"/>
  <c r="I89" i="20"/>
  <c r="I85" i="20"/>
  <c r="I81" i="20"/>
  <c r="I77" i="20"/>
  <c r="I73" i="20"/>
  <c r="I69" i="20"/>
  <c r="I62" i="20"/>
  <c r="I78" i="20"/>
  <c r="I184" i="20"/>
  <c r="I176" i="20"/>
  <c r="I163" i="20"/>
  <c r="I183" i="20"/>
  <c r="I180" i="20"/>
  <c r="I175" i="20"/>
  <c r="I167" i="20"/>
  <c r="I164" i="20"/>
  <c r="I159" i="20"/>
  <c r="I156" i="20"/>
  <c r="I152" i="20"/>
  <c r="I144" i="20"/>
  <c r="I140" i="20"/>
  <c r="I136" i="20"/>
  <c r="I132" i="20"/>
  <c r="I128" i="20"/>
  <c r="I124" i="20"/>
  <c r="I120" i="20"/>
  <c r="I112" i="20"/>
  <c r="I108" i="20"/>
  <c r="I104" i="20"/>
  <c r="I100" i="20"/>
  <c r="I96" i="20"/>
  <c r="I92" i="20"/>
  <c r="I88" i="20"/>
  <c r="I76" i="20"/>
  <c r="I68" i="20"/>
  <c r="I61" i="20"/>
  <c r="I179" i="20"/>
  <c r="I168" i="20"/>
  <c r="I177" i="20"/>
  <c r="I174" i="20"/>
  <c r="I158" i="20"/>
  <c r="I155" i="20"/>
  <c r="I151" i="20"/>
  <c r="I147" i="20"/>
  <c r="I143" i="20"/>
  <c r="I139" i="20"/>
  <c r="I135" i="20"/>
  <c r="I131" i="20"/>
  <c r="I127" i="20"/>
  <c r="I123" i="20"/>
  <c r="I119" i="20"/>
  <c r="I115" i="20"/>
  <c r="I111" i="20"/>
  <c r="I107" i="20"/>
  <c r="I103" i="20"/>
  <c r="I99" i="20"/>
  <c r="I95" i="20"/>
  <c r="I91" i="20"/>
  <c r="I87" i="20"/>
  <c r="I83" i="20"/>
  <c r="I79" i="20"/>
  <c r="I75" i="20"/>
  <c r="I71" i="20"/>
  <c r="I60" i="20"/>
  <c r="I65" i="20"/>
  <c r="I63" i="20"/>
  <c r="I80" i="20"/>
  <c r="I72" i="20"/>
  <c r="I67" i="20"/>
  <c r="I64" i="20"/>
  <c r="I59" i="20"/>
  <c r="M294" i="20"/>
  <c r="Q294" i="20" s="1"/>
  <c r="M293" i="20"/>
  <c r="Q293" i="20" s="1"/>
  <c r="M198" i="20"/>
  <c r="Q198" i="20" s="1"/>
  <c r="T198" i="20" s="1"/>
  <c r="M186" i="20"/>
  <c r="S186" i="20" s="1"/>
  <c r="I15" i="20"/>
  <c r="E58" i="20"/>
  <c r="I58" i="20" s="1"/>
  <c r="I38" i="20"/>
  <c r="I13" i="20"/>
  <c r="I29" i="20"/>
  <c r="E54" i="20"/>
  <c r="I54" i="20" s="1"/>
  <c r="E46" i="20"/>
  <c r="I46" i="20" s="1"/>
  <c r="E42" i="20"/>
  <c r="I42" i="20" s="1"/>
  <c r="E34" i="20"/>
  <c r="I34" i="20" s="1"/>
  <c r="E30" i="20"/>
  <c r="I30" i="20" s="1"/>
  <c r="E26" i="20"/>
  <c r="I26" i="20" s="1"/>
  <c r="E22" i="20"/>
  <c r="I22" i="20" s="1"/>
  <c r="E18" i="20"/>
  <c r="I18" i="20" s="1"/>
  <c r="E14" i="20"/>
  <c r="I14" i="20" s="1"/>
  <c r="E10" i="20"/>
  <c r="I10" i="20" s="1"/>
  <c r="I56" i="20"/>
  <c r="I52" i="20"/>
  <c r="I48" i="20"/>
  <c r="I23" i="20"/>
  <c r="I25" i="20"/>
  <c r="I27" i="20"/>
  <c r="I43" i="20"/>
  <c r="I39" i="20"/>
  <c r="I45" i="20"/>
  <c r="I41" i="20"/>
  <c r="I21" i="20"/>
  <c r="I47" i="20"/>
  <c r="I51" i="20"/>
  <c r="I55" i="20"/>
  <c r="I50" i="20"/>
  <c r="I17" i="20"/>
  <c r="I19" i="20"/>
  <c r="I49" i="20"/>
  <c r="I53" i="20"/>
  <c r="I24" i="20"/>
  <c r="I28" i="20"/>
  <c r="I16" i="20"/>
  <c r="I20" i="20"/>
  <c r="I32" i="20"/>
  <c r="I4" i="20"/>
  <c r="I6" i="20"/>
  <c r="I8" i="20"/>
  <c r="I36" i="20"/>
  <c r="I12" i="20"/>
  <c r="I2" i="20"/>
  <c r="I37" i="20"/>
  <c r="I40" i="20"/>
  <c r="I44" i="20"/>
  <c r="I31" i="20"/>
  <c r="I33" i="20"/>
  <c r="I35" i="20"/>
  <c r="I3" i="20"/>
  <c r="I5" i="20"/>
  <c r="I7" i="20"/>
  <c r="I9" i="20"/>
  <c r="I11" i="20"/>
  <c r="Q262" i="12"/>
  <c r="Q258" i="12"/>
  <c r="Q256" i="12"/>
  <c r="Q254" i="12"/>
  <c r="Q252" i="12"/>
  <c r="Q271" i="12"/>
  <c r="I8" i="12"/>
  <c r="I27" i="12"/>
  <c r="I11" i="12"/>
  <c r="I153" i="12"/>
  <c r="I77" i="12"/>
  <c r="I69" i="12"/>
  <c r="I181" i="12"/>
  <c r="I74" i="12"/>
  <c r="I150" i="12"/>
  <c r="I170" i="12"/>
  <c r="I114" i="12"/>
  <c r="Q267" i="12"/>
  <c r="Q265" i="12"/>
  <c r="Q243" i="12"/>
  <c r="Q215" i="12"/>
  <c r="Q211" i="12"/>
  <c r="Q216" i="12"/>
  <c r="Q285" i="12"/>
  <c r="Q247" i="12"/>
  <c r="Q230" i="12"/>
  <c r="Q226" i="12"/>
  <c r="Q224" i="12"/>
  <c r="Q222" i="12"/>
  <c r="Q220" i="12"/>
  <c r="Q198" i="12"/>
  <c r="Q194" i="12"/>
  <c r="Q281" i="12"/>
  <c r="Q277" i="12"/>
  <c r="Q274" i="12"/>
  <c r="Q284" i="12"/>
  <c r="Q273" i="12"/>
  <c r="Q248" i="12"/>
  <c r="Q235" i="12"/>
  <c r="Q233" i="12"/>
  <c r="Q203" i="12"/>
  <c r="Q201" i="12"/>
  <c r="Q276" i="12"/>
  <c r="Q270" i="12"/>
  <c r="Q268" i="12"/>
  <c r="Q264" i="12"/>
  <c r="Q251" i="12"/>
  <c r="Q249" i="12"/>
  <c r="Q231" i="12"/>
  <c r="Q227" i="12"/>
  <c r="Q214" i="12"/>
  <c r="Q210" i="12"/>
  <c r="Q206" i="12"/>
  <c r="Q200" i="12"/>
  <c r="Q187" i="12"/>
  <c r="Q283" i="12"/>
  <c r="Q278" i="12"/>
  <c r="Q275" i="12"/>
  <c r="Q280" i="12"/>
  <c r="Q272" i="12"/>
  <c r="Q263" i="12"/>
  <c r="Q259" i="12"/>
  <c r="Q246" i="12"/>
  <c r="Q242" i="12"/>
  <c r="Q240" i="12"/>
  <c r="Q238" i="12"/>
  <c r="Q236" i="12"/>
  <c r="Q232" i="12"/>
  <c r="Q219" i="12"/>
  <c r="Q217" i="12"/>
  <c r="Q199" i="12"/>
  <c r="Q195" i="12"/>
  <c r="Q282" i="12"/>
  <c r="Q279" i="12"/>
  <c r="Q186" i="12"/>
  <c r="Q269" i="12"/>
  <c r="Q261" i="12"/>
  <c r="Q255" i="12"/>
  <c r="Q253" i="12"/>
  <c r="Q245" i="12"/>
  <c r="Q239" i="12"/>
  <c r="Q237" i="12"/>
  <c r="Q229" i="12"/>
  <c r="Q223" i="12"/>
  <c r="Q221" i="12"/>
  <c r="Q213" i="12"/>
  <c r="Q207" i="12"/>
  <c r="Q205" i="12"/>
  <c r="Q197" i="12"/>
  <c r="Q191" i="12"/>
  <c r="Q189" i="12"/>
  <c r="Q212" i="12"/>
  <c r="Q196" i="12"/>
  <c r="Q190" i="12"/>
  <c r="Q266" i="12"/>
  <c r="Q257" i="12"/>
  <c r="Q250" i="12"/>
  <c r="Q241" i="12"/>
  <c r="Q234" i="12"/>
  <c r="Q225" i="12"/>
  <c r="Q218" i="12"/>
  <c r="Q209" i="12"/>
  <c r="Q204" i="12"/>
  <c r="Q202" i="12"/>
  <c r="Q193" i="12"/>
  <c r="Q188" i="12"/>
  <c r="Q208" i="12"/>
  <c r="Q192" i="12"/>
  <c r="Q260" i="12"/>
  <c r="Q244" i="12"/>
  <c r="Q228" i="12"/>
  <c r="AA3" i="7"/>
  <c r="Y3" i="7"/>
  <c r="X3" i="7"/>
  <c r="AA2" i="7"/>
  <c r="Y2" i="7"/>
  <c r="X2" i="7"/>
  <c r="AT62" i="8"/>
  <c r="AT61" i="8"/>
  <c r="AT60" i="8"/>
  <c r="AT59" i="8"/>
  <c r="AT58" i="8"/>
  <c r="AT57" i="8"/>
  <c r="AT56" i="8"/>
  <c r="AT55" i="8"/>
  <c r="AT54" i="8"/>
  <c r="AT53" i="8"/>
  <c r="AT52" i="8"/>
  <c r="AT51" i="8"/>
  <c r="AT50" i="8"/>
  <c r="AT49" i="8"/>
  <c r="R3" i="3"/>
  <c r="W3" i="3" s="1"/>
  <c r="P3" i="3"/>
  <c r="U3" i="3" s="1"/>
  <c r="E3" i="3" s="1"/>
  <c r="AP3" i="3" s="1"/>
  <c r="R2" i="3"/>
  <c r="W2" i="3" s="1"/>
  <c r="AD2" i="3" s="1"/>
  <c r="Q2" i="3"/>
  <c r="P2" i="3"/>
  <c r="U2" i="3" s="1"/>
  <c r="E2" i="3" s="1"/>
  <c r="AN3" i="3" s="1"/>
  <c r="V62" i="6"/>
  <c r="O62" i="6" s="1"/>
  <c r="R62" i="6" s="1"/>
  <c r="G62" i="6" s="1"/>
  <c r="W62" i="6"/>
  <c r="X62" i="6" s="1"/>
  <c r="AI62" i="6" s="1"/>
  <c r="V63" i="6"/>
  <c r="O63" i="6" s="1"/>
  <c r="R63" i="6" s="1"/>
  <c r="G63" i="6" s="1"/>
  <c r="W63" i="6"/>
  <c r="X63" i="6" s="1"/>
  <c r="AI63" i="6" s="1"/>
  <c r="W12" i="5"/>
  <c r="AH12" i="5" s="1"/>
  <c r="V12" i="5"/>
  <c r="AF12" i="5" s="1"/>
  <c r="T12" i="5"/>
  <c r="S12" i="5"/>
  <c r="Y12" i="5" s="1"/>
  <c r="BB2" i="5"/>
  <c r="W2" i="5"/>
  <c r="AG2" i="5" s="1"/>
  <c r="V2" i="5"/>
  <c r="AF2" i="5" s="1"/>
  <c r="T2" i="5"/>
  <c r="AA2" i="5" s="1"/>
  <c r="S2" i="5"/>
  <c r="Z2" i="5" s="1"/>
  <c r="AM3" i="4"/>
  <c r="V3" i="4" s="1"/>
  <c r="AL3" i="4"/>
  <c r="AK3" i="4"/>
  <c r="AM2" i="4"/>
  <c r="V2" i="4" s="1"/>
  <c r="AL2" i="4"/>
  <c r="AK2" i="4"/>
  <c r="S2" i="4" s="1"/>
  <c r="BT2" i="2"/>
  <c r="L2" i="1"/>
  <c r="L3" i="1" s="1"/>
  <c r="M2" i="1"/>
  <c r="M3" i="1" s="1"/>
  <c r="Y2" i="1" s="1"/>
  <c r="AZ2" i="1"/>
  <c r="BP3" i="1" s="1"/>
  <c r="R320" i="3"/>
  <c r="R322" i="3"/>
  <c r="W322" i="3" s="1"/>
  <c r="Q308" i="3"/>
  <c r="V308" i="3" s="1"/>
  <c r="R318" i="3"/>
  <c r="W318" i="3" s="1"/>
  <c r="R316" i="3"/>
  <c r="W316" i="3" s="1"/>
  <c r="P316" i="3"/>
  <c r="U316" i="3" s="1"/>
  <c r="Q316" i="3"/>
  <c r="V316" i="3" s="1"/>
  <c r="P317" i="3"/>
  <c r="U317" i="3" s="1"/>
  <c r="Q317" i="3"/>
  <c r="V317" i="3" s="1"/>
  <c r="P318" i="3"/>
  <c r="U318" i="3" s="1"/>
  <c r="Q318" i="3"/>
  <c r="V318" i="3" s="1"/>
  <c r="P319" i="3"/>
  <c r="U319" i="3" s="1"/>
  <c r="Q319" i="3"/>
  <c r="V319" i="3" s="1"/>
  <c r="P320" i="3"/>
  <c r="U320" i="3" s="1"/>
  <c r="Q320" i="3"/>
  <c r="V320" i="3" s="1"/>
  <c r="P321" i="3"/>
  <c r="U321" i="3" s="1"/>
  <c r="Q321" i="3"/>
  <c r="V321" i="3" s="1"/>
  <c r="P322" i="3"/>
  <c r="U322" i="3" s="1"/>
  <c r="Q322" i="3"/>
  <c r="V322" i="3" s="1"/>
  <c r="P323" i="3"/>
  <c r="U323" i="3" s="1"/>
  <c r="Q323" i="3"/>
  <c r="V323" i="3" s="1"/>
  <c r="Q315" i="3"/>
  <c r="V315" i="3" s="1"/>
  <c r="P315" i="3"/>
  <c r="U315" i="3" s="1"/>
  <c r="E315" i="3" s="1"/>
  <c r="AP315" i="3" s="1"/>
  <c r="R314" i="3"/>
  <c r="W314" i="3" s="1"/>
  <c r="AD314" i="3" s="1"/>
  <c r="Q314" i="3"/>
  <c r="V314" i="3" s="1"/>
  <c r="P314" i="3"/>
  <c r="U314" i="3" s="1"/>
  <c r="E314" i="3" s="1"/>
  <c r="AN315" i="3" s="1"/>
  <c r="R313" i="3"/>
  <c r="W313" i="3" s="1"/>
  <c r="P313" i="3"/>
  <c r="U313" i="3" s="1"/>
  <c r="R312" i="3"/>
  <c r="W312" i="3" s="1"/>
  <c r="X312" i="3" s="1"/>
  <c r="Q312" i="3"/>
  <c r="V312" i="3" s="1"/>
  <c r="P312" i="3"/>
  <c r="U312" i="3" s="1"/>
  <c r="R311" i="3"/>
  <c r="W311" i="3" s="1"/>
  <c r="P311" i="3"/>
  <c r="U311" i="3" s="1"/>
  <c r="R310" i="3"/>
  <c r="W310" i="3" s="1"/>
  <c r="X310" i="3" s="1"/>
  <c r="Q310" i="3"/>
  <c r="V310" i="3" s="1"/>
  <c r="P310" i="3"/>
  <c r="U310" i="3" s="1"/>
  <c r="R309" i="3"/>
  <c r="W309" i="3" s="1"/>
  <c r="P309" i="3"/>
  <c r="U309" i="3" s="1"/>
  <c r="R308" i="3"/>
  <c r="W308" i="3" s="1"/>
  <c r="X308" i="3" s="1"/>
  <c r="P308" i="3"/>
  <c r="U308" i="3" s="1"/>
  <c r="R307" i="3"/>
  <c r="W307" i="3" s="1"/>
  <c r="P307" i="3"/>
  <c r="U307" i="3" s="1"/>
  <c r="R306" i="3"/>
  <c r="W306" i="3" s="1"/>
  <c r="X306" i="3" s="1"/>
  <c r="Q306" i="3"/>
  <c r="V306" i="3" s="1"/>
  <c r="P306" i="3"/>
  <c r="U306" i="3" s="1"/>
  <c r="Q304" i="3"/>
  <c r="R305" i="3"/>
  <c r="W305" i="3" s="1"/>
  <c r="P305" i="3"/>
  <c r="U305" i="3" s="1"/>
  <c r="E305" i="3" s="1"/>
  <c r="AP305" i="3" s="1"/>
  <c r="R304" i="3"/>
  <c r="W304" i="3" s="1"/>
  <c r="X304" i="3" s="1"/>
  <c r="P304" i="3"/>
  <c r="U304" i="3" s="1"/>
  <c r="E304" i="3" s="1"/>
  <c r="AN305" i="3" s="1"/>
  <c r="E217" i="3"/>
  <c r="AP217" i="3" s="1"/>
  <c r="E218" i="3"/>
  <c r="AN219" i="3" s="1"/>
  <c r="E219" i="3"/>
  <c r="AP219" i="3" s="1"/>
  <c r="E220" i="3"/>
  <c r="AN221" i="3" s="1"/>
  <c r="E221" i="3"/>
  <c r="AP221" i="3" s="1"/>
  <c r="E222" i="3"/>
  <c r="AN223" i="3" s="1"/>
  <c r="E223" i="3"/>
  <c r="AP223" i="3" s="1"/>
  <c r="E206" i="3"/>
  <c r="AN207" i="3" s="1"/>
  <c r="E207" i="3"/>
  <c r="AP207" i="3" s="1"/>
  <c r="E209" i="3"/>
  <c r="AP209" i="3" s="1"/>
  <c r="E210" i="3"/>
  <c r="AN211" i="3" s="1"/>
  <c r="E211" i="3"/>
  <c r="AP211" i="3" s="1"/>
  <c r="E213" i="3"/>
  <c r="AP213" i="3" s="1"/>
  <c r="E214" i="3"/>
  <c r="AN215" i="3" s="1"/>
  <c r="V64" i="6"/>
  <c r="O64" i="6" s="1"/>
  <c r="R64" i="6" s="1"/>
  <c r="G64" i="6" s="1"/>
  <c r="W64" i="6"/>
  <c r="X64" i="6" s="1"/>
  <c r="AI64" i="6" s="1"/>
  <c r="V65" i="6"/>
  <c r="O65" i="6" s="1"/>
  <c r="R65" i="6" s="1"/>
  <c r="G65" i="6" s="1"/>
  <c r="W65" i="6"/>
  <c r="X65" i="6" s="1"/>
  <c r="AI65" i="6" s="1"/>
  <c r="V66" i="6"/>
  <c r="O66" i="6" s="1"/>
  <c r="R66" i="6" s="1"/>
  <c r="G66" i="6" s="1"/>
  <c r="W66" i="6"/>
  <c r="V67" i="6"/>
  <c r="O67" i="6" s="1"/>
  <c r="R67" i="6" s="1"/>
  <c r="G67" i="6" s="1"/>
  <c r="W67" i="6"/>
  <c r="X67" i="6" s="1"/>
  <c r="AI67" i="6" s="1"/>
  <c r="V68" i="6"/>
  <c r="O68" i="6" s="1"/>
  <c r="R68" i="6" s="1"/>
  <c r="G68" i="6" s="1"/>
  <c r="W68" i="6"/>
  <c r="X68" i="6" s="1"/>
  <c r="AI68" i="6" s="1"/>
  <c r="V69" i="6"/>
  <c r="O69" i="6" s="1"/>
  <c r="R69" i="6" s="1"/>
  <c r="G69" i="6" s="1"/>
  <c r="W69" i="6"/>
  <c r="X69" i="6" s="1"/>
  <c r="AI69" i="6" s="1"/>
  <c r="V70" i="6"/>
  <c r="O70" i="6" s="1"/>
  <c r="R70" i="6" s="1"/>
  <c r="G70" i="6" s="1"/>
  <c r="W70" i="6"/>
  <c r="X70" i="6" s="1"/>
  <c r="AI70" i="6" s="1"/>
  <c r="V71" i="6"/>
  <c r="O71" i="6" s="1"/>
  <c r="R71" i="6" s="1"/>
  <c r="G71" i="6" s="1"/>
  <c r="W71" i="6"/>
  <c r="X71" i="6" s="1"/>
  <c r="AI71" i="6" s="1"/>
  <c r="V72" i="6"/>
  <c r="O72" i="6" s="1"/>
  <c r="R72" i="6" s="1"/>
  <c r="G72" i="6" s="1"/>
  <c r="W72" i="6"/>
  <c r="X72" i="6" s="1"/>
  <c r="AI72" i="6" s="1"/>
  <c r="V73" i="6"/>
  <c r="O73" i="6" s="1"/>
  <c r="R73" i="6" s="1"/>
  <c r="G73" i="6" s="1"/>
  <c r="W73" i="6"/>
  <c r="X73" i="6" s="1"/>
  <c r="AI73" i="6" s="1"/>
  <c r="V74" i="6"/>
  <c r="O74" i="6" s="1"/>
  <c r="R74" i="6" s="1"/>
  <c r="G74" i="6" s="1"/>
  <c r="W74" i="6"/>
  <c r="V75" i="6"/>
  <c r="O75" i="6" s="1"/>
  <c r="R75" i="6" s="1"/>
  <c r="G75" i="6" s="1"/>
  <c r="W75" i="6"/>
  <c r="X75" i="6" s="1"/>
  <c r="AI75" i="6" s="1"/>
  <c r="V76" i="6"/>
  <c r="O76" i="6" s="1"/>
  <c r="R76" i="6" s="1"/>
  <c r="G76" i="6" s="1"/>
  <c r="W76" i="6"/>
  <c r="X76" i="6" s="1"/>
  <c r="AI76" i="6" s="1"/>
  <c r="V16" i="6"/>
  <c r="O16" i="6" s="1"/>
  <c r="R16" i="6" s="1"/>
  <c r="G16" i="6" s="1"/>
  <c r="X16" i="6"/>
  <c r="AI16" i="6" s="1"/>
  <c r="Y16" i="6"/>
  <c r="Z16" i="6" s="1"/>
  <c r="V11" i="6"/>
  <c r="O11" i="6" s="1"/>
  <c r="R11" i="6" s="1"/>
  <c r="G11" i="6" s="1"/>
  <c r="X11" i="6"/>
  <c r="AI11" i="6" s="1"/>
  <c r="Y11" i="6"/>
  <c r="Z11" i="6" s="1"/>
  <c r="V12" i="6"/>
  <c r="O12" i="6" s="1"/>
  <c r="R12" i="6" s="1"/>
  <c r="G12" i="6" s="1"/>
  <c r="X12" i="6"/>
  <c r="AI12" i="6" s="1"/>
  <c r="Y12" i="6"/>
  <c r="Z12" i="6" s="1"/>
  <c r="V13" i="6"/>
  <c r="O13" i="6" s="1"/>
  <c r="R13" i="6" s="1"/>
  <c r="G13" i="6" s="1"/>
  <c r="X13" i="6"/>
  <c r="AI13" i="6" s="1"/>
  <c r="Y13" i="6"/>
  <c r="Z13" i="6" s="1"/>
  <c r="V14" i="6"/>
  <c r="O14" i="6" s="1"/>
  <c r="R14" i="6" s="1"/>
  <c r="G14" i="6" s="1"/>
  <c r="X14" i="6"/>
  <c r="AI14" i="6" s="1"/>
  <c r="Y14" i="6"/>
  <c r="Z14" i="6" s="1"/>
  <c r="V15" i="6"/>
  <c r="O15" i="6" s="1"/>
  <c r="R15" i="6" s="1"/>
  <c r="G15" i="6" s="1"/>
  <c r="X15" i="6"/>
  <c r="AI15" i="6" s="1"/>
  <c r="Y15" i="6"/>
  <c r="Z15" i="6" s="1"/>
  <c r="V3" i="6"/>
  <c r="O3" i="6" s="1"/>
  <c r="R3" i="6" s="1"/>
  <c r="G3" i="6" s="1"/>
  <c r="X3" i="6"/>
  <c r="AI3" i="6" s="1"/>
  <c r="Y3" i="6"/>
  <c r="Z3" i="6" s="1"/>
  <c r="V4" i="6"/>
  <c r="O4" i="6" s="1"/>
  <c r="R4" i="6" s="1"/>
  <c r="G4" i="6" s="1"/>
  <c r="X4" i="6"/>
  <c r="AI4" i="6" s="1"/>
  <c r="Y4" i="6"/>
  <c r="Z4" i="6" s="1"/>
  <c r="V5" i="6"/>
  <c r="O5" i="6" s="1"/>
  <c r="R5" i="6" s="1"/>
  <c r="G5" i="6" s="1"/>
  <c r="X5" i="6"/>
  <c r="AI5" i="6" s="1"/>
  <c r="Y5" i="6"/>
  <c r="Z5" i="6" s="1"/>
  <c r="V6" i="6"/>
  <c r="O6" i="6" s="1"/>
  <c r="R6" i="6" s="1"/>
  <c r="G6" i="6" s="1"/>
  <c r="X6" i="6"/>
  <c r="AI6" i="6" s="1"/>
  <c r="Y6" i="6"/>
  <c r="Z6" i="6" s="1"/>
  <c r="V7" i="6"/>
  <c r="O7" i="6" s="1"/>
  <c r="R7" i="6" s="1"/>
  <c r="G7" i="6" s="1"/>
  <c r="X7" i="6"/>
  <c r="AI7" i="6" s="1"/>
  <c r="Y7" i="6"/>
  <c r="Z7" i="6" s="1"/>
  <c r="V8" i="6"/>
  <c r="O8" i="6" s="1"/>
  <c r="R8" i="6" s="1"/>
  <c r="G8" i="6" s="1"/>
  <c r="X8" i="6"/>
  <c r="AI8" i="6" s="1"/>
  <c r="Y8" i="6"/>
  <c r="Z8" i="6" s="1"/>
  <c r="V9" i="6"/>
  <c r="O9" i="6" s="1"/>
  <c r="R9" i="6" s="1"/>
  <c r="G9" i="6" s="1"/>
  <c r="X9" i="6"/>
  <c r="AI9" i="6" s="1"/>
  <c r="Y9" i="6"/>
  <c r="Z9" i="6" s="1"/>
  <c r="V10" i="6"/>
  <c r="O10" i="6" s="1"/>
  <c r="R10" i="6" s="1"/>
  <c r="G10" i="6" s="1"/>
  <c r="X10" i="6"/>
  <c r="AI10" i="6" s="1"/>
  <c r="Y10" i="6"/>
  <c r="Z10" i="6" s="1"/>
  <c r="Y2" i="6"/>
  <c r="Z2" i="6" s="1"/>
  <c r="X2" i="6"/>
  <c r="AI2" i="6" s="1"/>
  <c r="V2" i="6"/>
  <c r="W183" i="6"/>
  <c r="W184" i="6"/>
  <c r="W185" i="6"/>
  <c r="W186" i="6"/>
  <c r="W187" i="6"/>
  <c r="W188" i="6"/>
  <c r="W189" i="6"/>
  <c r="W190" i="6"/>
  <c r="W191" i="6"/>
  <c r="W192" i="6"/>
  <c r="W193" i="6"/>
  <c r="W194" i="6"/>
  <c r="W195" i="6"/>
  <c r="W196" i="6"/>
  <c r="Z182" i="6"/>
  <c r="AA182" i="6" s="1"/>
  <c r="V187" i="6"/>
  <c r="O187" i="6" s="1"/>
  <c r="R187" i="6" s="1"/>
  <c r="G187" i="6" s="1"/>
  <c r="Z187" i="6"/>
  <c r="AA187" i="6" s="1"/>
  <c r="AB187" i="6"/>
  <c r="AC187" i="6" s="1"/>
  <c r="AN187" i="6" s="1"/>
  <c r="V188" i="6"/>
  <c r="O188" i="6" s="1"/>
  <c r="R188" i="6" s="1"/>
  <c r="G188" i="6" s="1"/>
  <c r="Z188" i="6"/>
  <c r="AA188" i="6" s="1"/>
  <c r="AK188" i="6" s="1"/>
  <c r="AB188" i="6"/>
  <c r="AC188" i="6" s="1"/>
  <c r="AN188" i="6" s="1"/>
  <c r="V189" i="6"/>
  <c r="O189" i="6" s="1"/>
  <c r="R189" i="6" s="1"/>
  <c r="G189" i="6" s="1"/>
  <c r="Z189" i="6"/>
  <c r="AA189" i="6" s="1"/>
  <c r="AB189" i="6"/>
  <c r="AC189" i="6" s="1"/>
  <c r="AN189" i="6" s="1"/>
  <c r="V190" i="6"/>
  <c r="O190" i="6" s="1"/>
  <c r="R190" i="6" s="1"/>
  <c r="G190" i="6" s="1"/>
  <c r="Z190" i="6"/>
  <c r="AA190" i="6" s="1"/>
  <c r="AB190" i="6"/>
  <c r="AC190" i="6" s="1"/>
  <c r="AN190" i="6" s="1"/>
  <c r="V191" i="6"/>
  <c r="O191" i="6" s="1"/>
  <c r="R191" i="6" s="1"/>
  <c r="G191" i="6" s="1"/>
  <c r="Z191" i="6"/>
  <c r="AA191" i="6" s="1"/>
  <c r="AB191" i="6"/>
  <c r="AC191" i="6" s="1"/>
  <c r="AN191" i="6" s="1"/>
  <c r="V192" i="6"/>
  <c r="O192" i="6" s="1"/>
  <c r="R192" i="6" s="1"/>
  <c r="G192" i="6" s="1"/>
  <c r="Z192" i="6"/>
  <c r="AA192" i="6" s="1"/>
  <c r="AK192" i="6" s="1"/>
  <c r="AB192" i="6"/>
  <c r="AC192" i="6" s="1"/>
  <c r="AN192" i="6" s="1"/>
  <c r="V193" i="6"/>
  <c r="O193" i="6" s="1"/>
  <c r="R193" i="6" s="1"/>
  <c r="G193" i="6" s="1"/>
  <c r="Z193" i="6"/>
  <c r="AA193" i="6" s="1"/>
  <c r="AB193" i="6"/>
  <c r="AC193" i="6" s="1"/>
  <c r="AN193" i="6" s="1"/>
  <c r="V194" i="6"/>
  <c r="O194" i="6" s="1"/>
  <c r="R194" i="6" s="1"/>
  <c r="G194" i="6" s="1"/>
  <c r="Z194" i="6"/>
  <c r="AA194" i="6" s="1"/>
  <c r="AK194" i="6" s="1"/>
  <c r="AB194" i="6"/>
  <c r="AC194" i="6" s="1"/>
  <c r="AN194" i="6" s="1"/>
  <c r="V195" i="6"/>
  <c r="O195" i="6" s="1"/>
  <c r="R195" i="6" s="1"/>
  <c r="G195" i="6" s="1"/>
  <c r="Z195" i="6"/>
  <c r="AA195" i="6" s="1"/>
  <c r="AB195" i="6"/>
  <c r="AC195" i="6" s="1"/>
  <c r="AN195" i="6" s="1"/>
  <c r="V196" i="6"/>
  <c r="O196" i="6" s="1"/>
  <c r="R196" i="6" s="1"/>
  <c r="G196" i="6" s="1"/>
  <c r="Z196" i="6"/>
  <c r="AA196" i="6" s="1"/>
  <c r="AK196" i="6" s="1"/>
  <c r="AB196" i="6"/>
  <c r="AC196" i="6" s="1"/>
  <c r="AN196" i="6" s="1"/>
  <c r="V135" i="6"/>
  <c r="O135" i="6" s="1"/>
  <c r="R135" i="6" s="1"/>
  <c r="G135" i="6" s="1"/>
  <c r="W135" i="6"/>
  <c r="X135" i="6" s="1"/>
  <c r="AI135" i="6" s="1"/>
  <c r="Y135" i="6"/>
  <c r="Z135" i="6" s="1"/>
  <c r="V136" i="6"/>
  <c r="O136" i="6" s="1"/>
  <c r="R136" i="6" s="1"/>
  <c r="G136" i="6" s="1"/>
  <c r="W136" i="6"/>
  <c r="X136" i="6" s="1"/>
  <c r="AI136" i="6" s="1"/>
  <c r="Y136" i="6"/>
  <c r="Z136" i="6" s="1"/>
  <c r="V127" i="6"/>
  <c r="O127" i="6" s="1"/>
  <c r="R127" i="6" s="1"/>
  <c r="G127" i="6" s="1"/>
  <c r="W127" i="6"/>
  <c r="X127" i="6" s="1"/>
  <c r="AI127" i="6" s="1"/>
  <c r="Y127" i="6"/>
  <c r="Z127" i="6" s="1"/>
  <c r="V128" i="6"/>
  <c r="O128" i="6" s="1"/>
  <c r="R128" i="6" s="1"/>
  <c r="G128" i="6" s="1"/>
  <c r="W128" i="6"/>
  <c r="X128" i="6" s="1"/>
  <c r="AI128" i="6" s="1"/>
  <c r="Y128" i="6"/>
  <c r="Z128" i="6" s="1"/>
  <c r="V129" i="6"/>
  <c r="O129" i="6" s="1"/>
  <c r="R129" i="6" s="1"/>
  <c r="G129" i="6" s="1"/>
  <c r="W129" i="6"/>
  <c r="X129" i="6" s="1"/>
  <c r="AI129" i="6" s="1"/>
  <c r="Y129" i="6"/>
  <c r="Z129" i="6" s="1"/>
  <c r="V130" i="6"/>
  <c r="O130" i="6" s="1"/>
  <c r="R130" i="6" s="1"/>
  <c r="G130" i="6" s="1"/>
  <c r="W130" i="6"/>
  <c r="X130" i="6" s="1"/>
  <c r="AI130" i="6" s="1"/>
  <c r="Y130" i="6"/>
  <c r="Z130" i="6" s="1"/>
  <c r="V131" i="6"/>
  <c r="O131" i="6" s="1"/>
  <c r="R131" i="6" s="1"/>
  <c r="G131" i="6" s="1"/>
  <c r="W131" i="6"/>
  <c r="X131" i="6" s="1"/>
  <c r="AI131" i="6" s="1"/>
  <c r="Y131" i="6"/>
  <c r="Z131" i="6" s="1"/>
  <c r="V132" i="6"/>
  <c r="O132" i="6" s="1"/>
  <c r="R132" i="6" s="1"/>
  <c r="G132" i="6" s="1"/>
  <c r="W132" i="6"/>
  <c r="X132" i="6" s="1"/>
  <c r="AI132" i="6" s="1"/>
  <c r="Y132" i="6"/>
  <c r="Z132" i="6" s="1"/>
  <c r="V133" i="6"/>
  <c r="O133" i="6" s="1"/>
  <c r="R133" i="6" s="1"/>
  <c r="G133" i="6" s="1"/>
  <c r="W133" i="6"/>
  <c r="X133" i="6" s="1"/>
  <c r="AI133" i="6" s="1"/>
  <c r="Y133" i="6"/>
  <c r="Z133" i="6" s="1"/>
  <c r="V134" i="6"/>
  <c r="O134" i="6" s="1"/>
  <c r="R134" i="6" s="1"/>
  <c r="G134" i="6" s="1"/>
  <c r="W134" i="6"/>
  <c r="X134" i="6" s="1"/>
  <c r="AI134" i="6" s="1"/>
  <c r="Y134" i="6"/>
  <c r="Z134" i="6" s="1"/>
  <c r="Y116" i="7"/>
  <c r="X116" i="7"/>
  <c r="AL116" i="7" s="1"/>
  <c r="Y115" i="7"/>
  <c r="X115" i="7"/>
  <c r="AL115" i="7" s="1"/>
  <c r="Y114" i="7"/>
  <c r="X114" i="7"/>
  <c r="AL114" i="7" s="1"/>
  <c r="Y113" i="7"/>
  <c r="X113" i="7"/>
  <c r="Y112" i="7"/>
  <c r="X112" i="7"/>
  <c r="AL112" i="7" s="1"/>
  <c r="Y111" i="7"/>
  <c r="X111" i="7"/>
  <c r="AL111" i="7" s="1"/>
  <c r="Y110" i="7"/>
  <c r="X110" i="7"/>
  <c r="Y109" i="7"/>
  <c r="X109" i="7"/>
  <c r="Y108" i="7"/>
  <c r="X108" i="7"/>
  <c r="AD108" i="7" s="1"/>
  <c r="Y107" i="7"/>
  <c r="X107" i="7"/>
  <c r="Y106" i="7"/>
  <c r="X106" i="7"/>
  <c r="Y105" i="7"/>
  <c r="X105" i="7"/>
  <c r="Y104" i="7"/>
  <c r="X104" i="7"/>
  <c r="Y103" i="7"/>
  <c r="X103" i="7"/>
  <c r="Y102" i="7"/>
  <c r="X102" i="7"/>
  <c r="AD102" i="7" s="1"/>
  <c r="AZ66" i="7"/>
  <c r="AU66" i="7"/>
  <c r="AP66" i="7"/>
  <c r="AK66" i="7"/>
  <c r="AA66" i="7"/>
  <c r="AE66" i="7" s="1"/>
  <c r="AS66" i="7" s="1"/>
  <c r="Z66" i="7"/>
  <c r="AM66" i="7" s="1"/>
  <c r="Y66" i="7"/>
  <c r="AW66" i="7" s="1"/>
  <c r="X66" i="7"/>
  <c r="AH66" i="7" s="1"/>
  <c r="AZ65" i="7"/>
  <c r="AU65" i="7"/>
  <c r="AP65" i="7"/>
  <c r="AK65" i="7"/>
  <c r="AA65" i="7"/>
  <c r="AE65" i="7" s="1"/>
  <c r="AS65" i="7" s="1"/>
  <c r="Z65" i="7"/>
  <c r="AD65" i="7" s="1"/>
  <c r="Y65" i="7"/>
  <c r="AW65" i="7" s="1"/>
  <c r="X65" i="7"/>
  <c r="AH65" i="7" s="1"/>
  <c r="AZ64" i="7"/>
  <c r="AU64" i="7"/>
  <c r="AP64" i="7"/>
  <c r="AK64" i="7"/>
  <c r="AA64" i="7"/>
  <c r="AE64" i="7" s="1"/>
  <c r="AS64" i="7" s="1"/>
  <c r="Z64" i="7"/>
  <c r="AM64" i="7" s="1"/>
  <c r="Y64" i="7"/>
  <c r="AW64" i="7" s="1"/>
  <c r="X64" i="7"/>
  <c r="AH64" i="7" s="1"/>
  <c r="AZ63" i="7"/>
  <c r="AU63" i="7"/>
  <c r="AP63" i="7"/>
  <c r="AK63" i="7"/>
  <c r="AA63" i="7"/>
  <c r="AR63" i="7" s="1"/>
  <c r="Z63" i="7"/>
  <c r="AD63" i="7" s="1"/>
  <c r="Y63" i="7"/>
  <c r="AW63" i="7" s="1"/>
  <c r="X63" i="7"/>
  <c r="AH63" i="7" s="1"/>
  <c r="AZ62" i="7"/>
  <c r="AU62" i="7"/>
  <c r="AP62" i="7"/>
  <c r="AK62" i="7"/>
  <c r="AA62" i="7"/>
  <c r="AE62" i="7" s="1"/>
  <c r="AS62" i="7" s="1"/>
  <c r="Z62" i="7"/>
  <c r="AM62" i="7" s="1"/>
  <c r="Y62" i="7"/>
  <c r="AW62" i="7" s="1"/>
  <c r="X62" i="7"/>
  <c r="AH62" i="7" s="1"/>
  <c r="AZ61" i="7"/>
  <c r="AU61" i="7"/>
  <c r="AP61" i="7"/>
  <c r="AK61" i="7"/>
  <c r="AA61" i="7"/>
  <c r="AW61" i="7" s="1"/>
  <c r="Z61" i="7"/>
  <c r="Y61" i="7"/>
  <c r="AR61" i="7" s="1"/>
  <c r="X61" i="7"/>
  <c r="AH61" i="7" s="1"/>
  <c r="AZ60" i="7"/>
  <c r="AU60" i="7"/>
  <c r="AP60" i="7"/>
  <c r="AK60" i="7"/>
  <c r="AA60" i="7"/>
  <c r="AW60" i="7" s="1"/>
  <c r="Z60" i="7"/>
  <c r="AM60" i="7" s="1"/>
  <c r="Y60" i="7"/>
  <c r="AC60" i="7" s="1"/>
  <c r="AS60" i="7" s="1"/>
  <c r="X60" i="7"/>
  <c r="AB60" i="7" s="1"/>
  <c r="AZ59" i="7"/>
  <c r="AU59" i="7"/>
  <c r="AP59" i="7"/>
  <c r="AK59" i="7"/>
  <c r="AA59" i="7"/>
  <c r="AW59" i="7" s="1"/>
  <c r="Z59" i="7"/>
  <c r="AD59" i="7" s="1"/>
  <c r="AN59" i="7" s="1"/>
  <c r="Y59" i="7"/>
  <c r="AR59" i="7" s="1"/>
  <c r="X59" i="7"/>
  <c r="AH59" i="7" s="1"/>
  <c r="AZ58" i="7"/>
  <c r="AU58" i="7"/>
  <c r="AP58" i="7"/>
  <c r="AK58" i="7"/>
  <c r="AA58" i="7"/>
  <c r="AE58" i="7" s="1"/>
  <c r="AX58" i="7" s="1"/>
  <c r="Z58" i="7"/>
  <c r="AM58" i="7" s="1"/>
  <c r="Y58" i="7"/>
  <c r="AC58" i="7" s="1"/>
  <c r="AS58" i="7" s="1"/>
  <c r="X58" i="7"/>
  <c r="AH58" i="7" s="1"/>
  <c r="AZ57" i="7"/>
  <c r="AU57" i="7"/>
  <c r="AP57" i="7"/>
  <c r="AK57" i="7"/>
  <c r="AA57" i="7"/>
  <c r="AE57" i="7" s="1"/>
  <c r="AX57" i="7" s="1"/>
  <c r="Z57" i="7"/>
  <c r="AD57" i="7" s="1"/>
  <c r="Y57" i="7"/>
  <c r="AR57" i="7" s="1"/>
  <c r="X57" i="7"/>
  <c r="AH57" i="7" s="1"/>
  <c r="AZ56" i="7"/>
  <c r="AU56" i="7"/>
  <c r="AP56" i="7"/>
  <c r="AK56" i="7"/>
  <c r="AA56" i="7"/>
  <c r="AE56" i="7" s="1"/>
  <c r="AX56" i="7" s="1"/>
  <c r="Z56" i="7"/>
  <c r="AM56" i="7" s="1"/>
  <c r="Y56" i="7"/>
  <c r="AC56" i="7" s="1"/>
  <c r="AS56" i="7" s="1"/>
  <c r="X56" i="7"/>
  <c r="AH56" i="7" s="1"/>
  <c r="AZ55" i="7"/>
  <c r="AU55" i="7"/>
  <c r="AP55" i="7"/>
  <c r="AK55" i="7"/>
  <c r="AA55" i="7"/>
  <c r="AE55" i="7" s="1"/>
  <c r="AX55" i="7" s="1"/>
  <c r="Z55" i="7"/>
  <c r="AD55" i="7" s="1"/>
  <c r="Y55" i="7"/>
  <c r="AR55" i="7" s="1"/>
  <c r="X55" i="7"/>
  <c r="AH55" i="7" s="1"/>
  <c r="AZ54" i="7"/>
  <c r="AU54" i="7"/>
  <c r="AP54" i="7"/>
  <c r="AK54" i="7"/>
  <c r="AA54" i="7"/>
  <c r="AE54" i="7" s="1"/>
  <c r="AX54" i="7" s="1"/>
  <c r="Z54" i="7"/>
  <c r="AM54" i="7" s="1"/>
  <c r="Y54" i="7"/>
  <c r="AC54" i="7" s="1"/>
  <c r="AS54" i="7" s="1"/>
  <c r="X54" i="7"/>
  <c r="AH54" i="7" s="1"/>
  <c r="AZ53" i="7"/>
  <c r="AU53" i="7"/>
  <c r="AP53" i="7"/>
  <c r="AK53" i="7"/>
  <c r="AA53" i="7"/>
  <c r="AE53" i="7" s="1"/>
  <c r="AX53" i="7" s="1"/>
  <c r="Z53" i="7"/>
  <c r="AD53" i="7" s="1"/>
  <c r="Y53" i="7"/>
  <c r="AR53" i="7" s="1"/>
  <c r="X53" i="7"/>
  <c r="AH53" i="7" s="1"/>
  <c r="AZ52" i="7"/>
  <c r="AU52" i="7"/>
  <c r="AP52" i="7"/>
  <c r="AK52" i="7"/>
  <c r="AA52" i="7"/>
  <c r="AE52" i="7" s="1"/>
  <c r="AX52" i="7" s="1"/>
  <c r="Z52" i="7"/>
  <c r="AM52" i="7" s="1"/>
  <c r="Y52" i="7"/>
  <c r="AC52" i="7" s="1"/>
  <c r="AS52" i="7" s="1"/>
  <c r="X52" i="7"/>
  <c r="AH52" i="7" s="1"/>
  <c r="AA11" i="7"/>
  <c r="Y11" i="7"/>
  <c r="X11" i="7"/>
  <c r="AA10" i="7"/>
  <c r="Y10" i="7"/>
  <c r="X10" i="7"/>
  <c r="AA9" i="7"/>
  <c r="Y9" i="7"/>
  <c r="X9" i="7"/>
  <c r="AA8" i="7"/>
  <c r="Y8" i="7"/>
  <c r="X8" i="7"/>
  <c r="AA7" i="7"/>
  <c r="Y7" i="7"/>
  <c r="X7" i="7"/>
  <c r="AA6" i="7"/>
  <c r="Y6" i="7"/>
  <c r="X6" i="7"/>
  <c r="AA5" i="7"/>
  <c r="Y5" i="7"/>
  <c r="X5" i="7"/>
  <c r="AA4" i="7"/>
  <c r="Y4" i="7"/>
  <c r="X4" i="7"/>
  <c r="AB186" i="6"/>
  <c r="Z186" i="6"/>
  <c r="AA186" i="6" s="1"/>
  <c r="AL186" i="6" s="1"/>
  <c r="V186" i="6"/>
  <c r="O186" i="6" s="1"/>
  <c r="R186" i="6" s="1"/>
  <c r="G186" i="6" s="1"/>
  <c r="AB185" i="6"/>
  <c r="AO185" i="6" s="1"/>
  <c r="Z185" i="6"/>
  <c r="AA185" i="6" s="1"/>
  <c r="AK185" i="6" s="1"/>
  <c r="V185" i="6"/>
  <c r="O185" i="6" s="1"/>
  <c r="R185" i="6" s="1"/>
  <c r="G185" i="6" s="1"/>
  <c r="AB184" i="6"/>
  <c r="Z184" i="6"/>
  <c r="AA184" i="6" s="1"/>
  <c r="AL184" i="6" s="1"/>
  <c r="V184" i="6"/>
  <c r="O184" i="6" s="1"/>
  <c r="R184" i="6" s="1"/>
  <c r="G184" i="6" s="1"/>
  <c r="AB183" i="6"/>
  <c r="AC183" i="6" s="1"/>
  <c r="AN183" i="6" s="1"/>
  <c r="Z183" i="6"/>
  <c r="AA183" i="6" s="1"/>
  <c r="AK183" i="6" s="1"/>
  <c r="V183" i="6"/>
  <c r="O183" i="6" s="1"/>
  <c r="R183" i="6" s="1"/>
  <c r="G183" i="6" s="1"/>
  <c r="AB182" i="6"/>
  <c r="W182" i="6"/>
  <c r="V182" i="6"/>
  <c r="O182" i="6" s="1"/>
  <c r="R182" i="6" s="1"/>
  <c r="G182" i="6" s="1"/>
  <c r="Y126" i="6"/>
  <c r="Z126" i="6" s="1"/>
  <c r="AL126" i="6" s="1"/>
  <c r="W126" i="6"/>
  <c r="X126" i="6" s="1"/>
  <c r="AI126" i="6" s="1"/>
  <c r="V126" i="6"/>
  <c r="O126" i="6" s="1"/>
  <c r="R126" i="6" s="1"/>
  <c r="G126" i="6" s="1"/>
  <c r="Y125" i="6"/>
  <c r="Z125" i="6" s="1"/>
  <c r="AK125" i="6" s="1"/>
  <c r="W125" i="6"/>
  <c r="X125" i="6" s="1"/>
  <c r="AI125" i="6" s="1"/>
  <c r="V125" i="6"/>
  <c r="O125" i="6" s="1"/>
  <c r="R125" i="6" s="1"/>
  <c r="G125" i="6" s="1"/>
  <c r="Y124" i="6"/>
  <c r="Z124" i="6" s="1"/>
  <c r="AL124" i="6" s="1"/>
  <c r="W124" i="6"/>
  <c r="X124" i="6" s="1"/>
  <c r="AI124" i="6" s="1"/>
  <c r="V124" i="6"/>
  <c r="O124" i="6" s="1"/>
  <c r="R124" i="6" s="1"/>
  <c r="G124" i="6" s="1"/>
  <c r="Y123" i="6"/>
  <c r="Z123" i="6" s="1"/>
  <c r="AK123" i="6" s="1"/>
  <c r="W123" i="6"/>
  <c r="X123" i="6" s="1"/>
  <c r="AI123" i="6" s="1"/>
  <c r="V123" i="6"/>
  <c r="O123" i="6" s="1"/>
  <c r="R123" i="6" s="1"/>
  <c r="G123" i="6" s="1"/>
  <c r="Y122" i="6"/>
  <c r="Z122" i="6" s="1"/>
  <c r="AL122" i="6" s="1"/>
  <c r="W122" i="6"/>
  <c r="V122" i="6"/>
  <c r="O122" i="6" s="1"/>
  <c r="R122" i="6" s="1"/>
  <c r="G122" i="6" s="1"/>
  <c r="AE294" i="5"/>
  <c r="AU294" i="5" s="1"/>
  <c r="AC294" i="5"/>
  <c r="AO294" i="5" s="1"/>
  <c r="AA294" i="5"/>
  <c r="AI294" i="5" s="1"/>
  <c r="W294" i="5"/>
  <c r="AD294" i="5" s="1"/>
  <c r="U294" i="5"/>
  <c r="AB294" i="5" s="1"/>
  <c r="S294" i="5"/>
  <c r="Z294" i="5" s="1"/>
  <c r="AE284" i="5"/>
  <c r="AU284" i="5" s="1"/>
  <c r="AC284" i="5"/>
  <c r="AO284" i="5" s="1"/>
  <c r="AA284" i="5"/>
  <c r="AI284" i="5" s="1"/>
  <c r="W284" i="5"/>
  <c r="AD284" i="5" s="1"/>
  <c r="AV284" i="5" s="1"/>
  <c r="U284" i="5"/>
  <c r="AB284" i="5" s="1"/>
  <c r="S284" i="5"/>
  <c r="Z284" i="5" s="1"/>
  <c r="AE274" i="5"/>
  <c r="AU274" i="5" s="1"/>
  <c r="AC274" i="5"/>
  <c r="AO274" i="5" s="1"/>
  <c r="AA274" i="5"/>
  <c r="AI274" i="5" s="1"/>
  <c r="W274" i="5"/>
  <c r="AD274" i="5" s="1"/>
  <c r="AV274" i="5" s="1"/>
  <c r="U274" i="5"/>
  <c r="AB274" i="5" s="1"/>
  <c r="S274" i="5"/>
  <c r="Z274" i="5" s="1"/>
  <c r="AH274" i="5" s="1"/>
  <c r="AE264" i="5"/>
  <c r="AU264" i="5" s="1"/>
  <c r="AC264" i="5"/>
  <c r="AO264" i="5" s="1"/>
  <c r="AA264" i="5"/>
  <c r="AI264" i="5" s="1"/>
  <c r="W264" i="5"/>
  <c r="AD264" i="5" s="1"/>
  <c r="U264" i="5"/>
  <c r="AB264" i="5" s="1"/>
  <c r="S264" i="5"/>
  <c r="Z264" i="5" s="1"/>
  <c r="AH264" i="5" s="1"/>
  <c r="AC253" i="5"/>
  <c r="AO253" i="5" s="1"/>
  <c r="AA253" i="5"/>
  <c r="AI253" i="5" s="1"/>
  <c r="U253" i="5"/>
  <c r="AB253" i="5" s="1"/>
  <c r="S253" i="5"/>
  <c r="Z253" i="5" s="1"/>
  <c r="AC242" i="5"/>
  <c r="AO242" i="5" s="1"/>
  <c r="AA242" i="5"/>
  <c r="AI242" i="5" s="1"/>
  <c r="U242" i="5"/>
  <c r="AB242" i="5" s="1"/>
  <c r="S242" i="5"/>
  <c r="Z242" i="5" s="1"/>
  <c r="AG242" i="5" s="1"/>
  <c r="AC232" i="5"/>
  <c r="AO232" i="5" s="1"/>
  <c r="AA232" i="5"/>
  <c r="AI232" i="5" s="1"/>
  <c r="U232" i="5"/>
  <c r="AB232" i="5" s="1"/>
  <c r="S232" i="5"/>
  <c r="Z232" i="5" s="1"/>
  <c r="AC222" i="5"/>
  <c r="AO222" i="5" s="1"/>
  <c r="AA222" i="5"/>
  <c r="AI222" i="5" s="1"/>
  <c r="U222" i="5"/>
  <c r="AB222" i="5" s="1"/>
  <c r="S222" i="5"/>
  <c r="Z222" i="5" s="1"/>
  <c r="AG222" i="5" s="1"/>
  <c r="AC212" i="5"/>
  <c r="AO212" i="5" s="1"/>
  <c r="AA212" i="5"/>
  <c r="AI212" i="5" s="1"/>
  <c r="U212" i="5"/>
  <c r="AB212" i="5" s="1"/>
  <c r="S212" i="5"/>
  <c r="Z212" i="5" s="1"/>
  <c r="AE202" i="5"/>
  <c r="AU202" i="5" s="1"/>
  <c r="AC202" i="5"/>
  <c r="AO202" i="5" s="1"/>
  <c r="AA202" i="5"/>
  <c r="AI202" i="5" s="1"/>
  <c r="W202" i="5"/>
  <c r="AD202" i="5" s="1"/>
  <c r="AV202" i="5" s="1"/>
  <c r="U202" i="5"/>
  <c r="AB202" i="5" s="1"/>
  <c r="S202" i="5"/>
  <c r="Z202" i="5" s="1"/>
  <c r="AH202" i="5" s="1"/>
  <c r="AE192" i="5"/>
  <c r="AU192" i="5" s="1"/>
  <c r="AC192" i="5"/>
  <c r="AO192" i="5" s="1"/>
  <c r="AA192" i="5"/>
  <c r="AI192" i="5" s="1"/>
  <c r="W192" i="5"/>
  <c r="AD192" i="5" s="1"/>
  <c r="U192" i="5"/>
  <c r="AB192" i="5" s="1"/>
  <c r="S192" i="5"/>
  <c r="Z192" i="5" s="1"/>
  <c r="AH192" i="5" s="1"/>
  <c r="AE182" i="5"/>
  <c r="AU182" i="5" s="1"/>
  <c r="AC182" i="5"/>
  <c r="AO182" i="5" s="1"/>
  <c r="AA182" i="5"/>
  <c r="AI182" i="5" s="1"/>
  <c r="W182" i="5"/>
  <c r="AD182" i="5" s="1"/>
  <c r="AV182" i="5" s="1"/>
  <c r="U182" i="5"/>
  <c r="AB182" i="5" s="1"/>
  <c r="AN182" i="5" s="1"/>
  <c r="S182" i="5"/>
  <c r="Z182" i="5" s="1"/>
  <c r="AH182" i="5" s="1"/>
  <c r="AE172" i="5"/>
  <c r="AU172" i="5" s="1"/>
  <c r="AC172" i="5"/>
  <c r="AO172" i="5" s="1"/>
  <c r="AA172" i="5"/>
  <c r="AI172" i="5" s="1"/>
  <c r="W172" i="5"/>
  <c r="AD172" i="5" s="1"/>
  <c r="U172" i="5"/>
  <c r="AB172" i="5" s="1"/>
  <c r="AM172" i="5" s="1"/>
  <c r="S172" i="5"/>
  <c r="Z172" i="5" s="1"/>
  <c r="AC162" i="5"/>
  <c r="AO162" i="5" s="1"/>
  <c r="AA162" i="5"/>
  <c r="AI162" i="5" s="1"/>
  <c r="U162" i="5"/>
  <c r="AB162" i="5" s="1"/>
  <c r="AN162" i="5" s="1"/>
  <c r="S162" i="5"/>
  <c r="Z162" i="5" s="1"/>
  <c r="AC152" i="5"/>
  <c r="AO152" i="5" s="1"/>
  <c r="AA152" i="5"/>
  <c r="AI152" i="5" s="1"/>
  <c r="U152" i="5"/>
  <c r="AB152" i="5" s="1"/>
  <c r="AN152" i="5" s="1"/>
  <c r="S152" i="5"/>
  <c r="Z152" i="5" s="1"/>
  <c r="X142" i="5"/>
  <c r="AI142" i="5" s="1"/>
  <c r="W142" i="5"/>
  <c r="AG142" i="5" s="1"/>
  <c r="V142" i="5"/>
  <c r="AE142" i="5" s="1"/>
  <c r="U142" i="5"/>
  <c r="T142" i="5"/>
  <c r="S142" i="5"/>
  <c r="Y142" i="5" s="1"/>
  <c r="X132" i="5"/>
  <c r="AI132" i="5" s="1"/>
  <c r="W132" i="5"/>
  <c r="AH132" i="5" s="1"/>
  <c r="V132" i="5"/>
  <c r="AF132" i="5" s="1"/>
  <c r="U132" i="5"/>
  <c r="AD132" i="5" s="1"/>
  <c r="T132" i="5"/>
  <c r="AA132" i="5" s="1"/>
  <c r="S132" i="5"/>
  <c r="Z132" i="5" s="1"/>
  <c r="X122" i="5"/>
  <c r="AJ122" i="5" s="1"/>
  <c r="W122" i="5"/>
  <c r="AH122" i="5" s="1"/>
  <c r="V122" i="5"/>
  <c r="AF122" i="5" s="1"/>
  <c r="U122" i="5"/>
  <c r="AD122" i="5" s="1"/>
  <c r="T122" i="5"/>
  <c r="S122" i="5"/>
  <c r="Z122" i="5" s="1"/>
  <c r="X112" i="5"/>
  <c r="W112" i="5"/>
  <c r="AG112" i="5" s="1"/>
  <c r="V112" i="5"/>
  <c r="AF112" i="5" s="1"/>
  <c r="U112" i="5"/>
  <c r="AC112" i="5" s="1"/>
  <c r="T112" i="5"/>
  <c r="AA112" i="5" s="1"/>
  <c r="S112" i="5"/>
  <c r="W102" i="5"/>
  <c r="AH102" i="5" s="1"/>
  <c r="V102" i="5"/>
  <c r="AE102" i="5" s="1"/>
  <c r="T102" i="5"/>
  <c r="S102" i="5"/>
  <c r="Y102" i="5" s="1"/>
  <c r="W92" i="5"/>
  <c r="AG92" i="5" s="1"/>
  <c r="V92" i="5"/>
  <c r="AF92" i="5" s="1"/>
  <c r="T92" i="5"/>
  <c r="AA92" i="5" s="1"/>
  <c r="S92" i="5"/>
  <c r="Z92" i="5" s="1"/>
  <c r="W82" i="5"/>
  <c r="V82" i="5"/>
  <c r="AE82" i="5" s="1"/>
  <c r="T82" i="5"/>
  <c r="S82" i="5"/>
  <c r="Y82" i="5" s="1"/>
  <c r="W72" i="5"/>
  <c r="AG72" i="5" s="1"/>
  <c r="V72" i="5"/>
  <c r="AE72" i="5" s="1"/>
  <c r="T72" i="5"/>
  <c r="AA72" i="5" s="1"/>
  <c r="S72" i="5"/>
  <c r="Z72" i="5" s="1"/>
  <c r="W62" i="5"/>
  <c r="AH62" i="5" s="1"/>
  <c r="V62" i="5"/>
  <c r="AE62" i="5" s="1"/>
  <c r="T62" i="5"/>
  <c r="S62" i="5"/>
  <c r="W52" i="5"/>
  <c r="AG52" i="5" s="1"/>
  <c r="V52" i="5"/>
  <c r="AF52" i="5" s="1"/>
  <c r="T52" i="5"/>
  <c r="AA52" i="5" s="1"/>
  <c r="S52" i="5"/>
  <c r="Z52" i="5" s="1"/>
  <c r="W42" i="5"/>
  <c r="AH42" i="5" s="1"/>
  <c r="V42" i="5"/>
  <c r="AE42" i="5" s="1"/>
  <c r="T42" i="5"/>
  <c r="S42" i="5"/>
  <c r="W32" i="5"/>
  <c r="AG32" i="5" s="1"/>
  <c r="V32" i="5"/>
  <c r="AF32" i="5" s="1"/>
  <c r="T32" i="5"/>
  <c r="AA32" i="5" s="1"/>
  <c r="S32" i="5"/>
  <c r="Z32" i="5" s="1"/>
  <c r="W22" i="5"/>
  <c r="AH22" i="5" s="1"/>
  <c r="V22" i="5"/>
  <c r="AE22" i="5" s="1"/>
  <c r="T22" i="5"/>
  <c r="S22" i="5"/>
  <c r="AL53" i="4"/>
  <c r="AK53" i="4"/>
  <c r="S53" i="4" s="1"/>
  <c r="AM16" i="4"/>
  <c r="V16" i="4" s="1"/>
  <c r="AL16" i="4"/>
  <c r="X16" i="4" s="1"/>
  <c r="AK16" i="4"/>
  <c r="S16" i="4" s="1"/>
  <c r="AM15" i="4"/>
  <c r="V15" i="4" s="1"/>
  <c r="AL15" i="4"/>
  <c r="X15" i="4" s="1"/>
  <c r="AK15" i="4"/>
  <c r="S15" i="4" s="1"/>
  <c r="AM14" i="4"/>
  <c r="V14" i="4" s="1"/>
  <c r="AL14" i="4"/>
  <c r="X14" i="4" s="1"/>
  <c r="AK14" i="4"/>
  <c r="S14" i="4" s="1"/>
  <c r="AM13" i="4"/>
  <c r="V13" i="4" s="1"/>
  <c r="AL13" i="4"/>
  <c r="X13" i="4" s="1"/>
  <c r="AK13" i="4"/>
  <c r="S13" i="4" s="1"/>
  <c r="AM12" i="4"/>
  <c r="V12" i="4" s="1"/>
  <c r="AL12" i="4"/>
  <c r="X12" i="4" s="1"/>
  <c r="AK12" i="4"/>
  <c r="S12" i="4" s="1"/>
  <c r="AM11" i="4"/>
  <c r="V11" i="4" s="1"/>
  <c r="AL11" i="4"/>
  <c r="X11" i="4" s="1"/>
  <c r="AK11" i="4"/>
  <c r="S11" i="4" s="1"/>
  <c r="AM10" i="4"/>
  <c r="V10" i="4" s="1"/>
  <c r="AL10" i="4"/>
  <c r="X10" i="4" s="1"/>
  <c r="AK10" i="4"/>
  <c r="S10" i="4" s="1"/>
  <c r="AM9" i="4"/>
  <c r="V9" i="4" s="1"/>
  <c r="AL9" i="4"/>
  <c r="X9" i="4" s="1"/>
  <c r="AK9" i="4"/>
  <c r="S9" i="4" s="1"/>
  <c r="AM8" i="4"/>
  <c r="V8" i="4" s="1"/>
  <c r="AL8" i="4"/>
  <c r="X8" i="4" s="1"/>
  <c r="AK8" i="4"/>
  <c r="S8" i="4" s="1"/>
  <c r="AM7" i="4"/>
  <c r="V7" i="4" s="1"/>
  <c r="AL7" i="4"/>
  <c r="X7" i="4" s="1"/>
  <c r="AM6" i="4"/>
  <c r="V6" i="4" s="1"/>
  <c r="AL6" i="4"/>
  <c r="X6" i="4" s="1"/>
  <c r="AK6" i="4"/>
  <c r="S6" i="4" s="1"/>
  <c r="AM5" i="4"/>
  <c r="V5" i="4" s="1"/>
  <c r="AL5" i="4"/>
  <c r="X5" i="4" s="1"/>
  <c r="AK5" i="4"/>
  <c r="S5" i="4" s="1"/>
  <c r="AM4" i="4"/>
  <c r="V4" i="4" s="1"/>
  <c r="AL4" i="4"/>
  <c r="X4" i="4" s="1"/>
  <c r="AK4" i="4"/>
  <c r="S4" i="4" s="1"/>
  <c r="BH1021" i="2"/>
  <c r="F1021" i="2" s="1"/>
  <c r="S1021" i="2" s="1"/>
  <c r="BJ1007" i="2"/>
  <c r="H1007" i="2" s="1"/>
  <c r="Y1007" i="2" s="1"/>
  <c r="BJ1009" i="2"/>
  <c r="H1009" i="2" s="1"/>
  <c r="BJ1010" i="2"/>
  <c r="I1010" i="2" s="1"/>
  <c r="AC1009" i="2" s="1"/>
  <c r="BJ1011" i="2"/>
  <c r="H1011" i="2" s="1"/>
  <c r="BJ1012" i="2"/>
  <c r="I1012" i="2" s="1"/>
  <c r="AC1011" i="2" s="1"/>
  <c r="BJ1013" i="2"/>
  <c r="H1013" i="2" s="1"/>
  <c r="BJ1014" i="2"/>
  <c r="I1014" i="2" s="1"/>
  <c r="AC1013" i="2" s="1"/>
  <c r="BJ1015" i="2"/>
  <c r="H1015" i="2" s="1"/>
  <c r="BJ1016" i="2"/>
  <c r="I1016" i="2" s="1"/>
  <c r="AC1015" i="2" s="1"/>
  <c r="BJ1017" i="2"/>
  <c r="H1017" i="2" s="1"/>
  <c r="BJ1018" i="2"/>
  <c r="I1018" i="2" s="1"/>
  <c r="AC1017" i="2" s="1"/>
  <c r="BJ1019" i="2"/>
  <c r="H1019" i="2" s="1"/>
  <c r="BJ1020" i="2"/>
  <c r="I1020" i="2" s="1"/>
  <c r="AC1019" i="2" s="1"/>
  <c r="BJ1021" i="2"/>
  <c r="H1021" i="2" s="1"/>
  <c r="BJ1022" i="2"/>
  <c r="I1022" i="2" s="1"/>
  <c r="AC1021" i="2" s="1"/>
  <c r="BJ1023" i="2"/>
  <c r="H1023" i="2" s="1"/>
  <c r="BJ1024" i="2"/>
  <c r="I1024" i="2" s="1"/>
  <c r="AC1023" i="2" s="1"/>
  <c r="BJ1025" i="2"/>
  <c r="H1025" i="2" s="1"/>
  <c r="BJ1026" i="2"/>
  <c r="I1026" i="2" s="1"/>
  <c r="AC1025" i="2" s="1"/>
  <c r="BH1009" i="2"/>
  <c r="F1009" i="2" s="1"/>
  <c r="S1009" i="2" s="1"/>
  <c r="BH1010" i="2"/>
  <c r="F1010" i="2" s="1"/>
  <c r="U1009" i="2" s="1"/>
  <c r="BH1011" i="2"/>
  <c r="F1011" i="2" s="1"/>
  <c r="S1011" i="2" s="1"/>
  <c r="BH1012" i="2"/>
  <c r="F1012" i="2" s="1"/>
  <c r="U1011" i="2" s="1"/>
  <c r="BH1013" i="2"/>
  <c r="F1013" i="2" s="1"/>
  <c r="S1013" i="2" s="1"/>
  <c r="BH1014" i="2"/>
  <c r="F1014" i="2" s="1"/>
  <c r="U1013" i="2" s="1"/>
  <c r="BH1015" i="2"/>
  <c r="F1015" i="2" s="1"/>
  <c r="S1015" i="2" s="1"/>
  <c r="BH1016" i="2"/>
  <c r="F1016" i="2" s="1"/>
  <c r="U1015" i="2" s="1"/>
  <c r="BH1017" i="2"/>
  <c r="F1017" i="2" s="1"/>
  <c r="S1017" i="2" s="1"/>
  <c r="BH1018" i="2"/>
  <c r="F1018" i="2" s="1"/>
  <c r="U1017" i="2" s="1"/>
  <c r="BH1019" i="2"/>
  <c r="F1019" i="2" s="1"/>
  <c r="S1019" i="2" s="1"/>
  <c r="BH1020" i="2"/>
  <c r="F1020" i="2" s="1"/>
  <c r="U1019" i="2" s="1"/>
  <c r="BH1022" i="2"/>
  <c r="F1022" i="2" s="1"/>
  <c r="U1021" i="2" s="1"/>
  <c r="BH1023" i="2"/>
  <c r="F1023" i="2" s="1"/>
  <c r="S1023" i="2" s="1"/>
  <c r="BH1024" i="2"/>
  <c r="F1024" i="2" s="1"/>
  <c r="U1023" i="2" s="1"/>
  <c r="BH1025" i="2"/>
  <c r="F1025" i="2" s="1"/>
  <c r="S1025" i="2" s="1"/>
  <c r="BH1026" i="2"/>
  <c r="F1026" i="2" s="1"/>
  <c r="U1025" i="2" s="1"/>
  <c r="BJ1008" i="2"/>
  <c r="I1008" i="2" s="1"/>
  <c r="AC1007" i="2" s="1"/>
  <c r="BH1008" i="2"/>
  <c r="F1008" i="2" s="1"/>
  <c r="U1007" i="2" s="1"/>
  <c r="BH1007" i="2"/>
  <c r="F1007" i="2" s="1"/>
  <c r="S1007" i="2" s="1"/>
  <c r="P204" i="3"/>
  <c r="U204" i="3" s="1"/>
  <c r="R204" i="3"/>
  <c r="W204" i="3" s="1"/>
  <c r="X204" i="3" s="1"/>
  <c r="AD204" i="3" s="1"/>
  <c r="P205" i="3"/>
  <c r="U205" i="3" s="1"/>
  <c r="Q205" i="3"/>
  <c r="V205" i="3" s="1"/>
  <c r="R205" i="3"/>
  <c r="W205" i="3" s="1"/>
  <c r="AD205" i="3" s="1"/>
  <c r="E123" i="3"/>
  <c r="AP123" i="3" s="1"/>
  <c r="Z123" i="3"/>
  <c r="AC123" i="3"/>
  <c r="E124" i="3"/>
  <c r="AN125" i="3" s="1"/>
  <c r="Z124" i="3"/>
  <c r="AC124" i="3"/>
  <c r="E125" i="3"/>
  <c r="AP125" i="3" s="1"/>
  <c r="Z125" i="3"/>
  <c r="AC125" i="3"/>
  <c r="E126" i="3"/>
  <c r="AN127" i="3" s="1"/>
  <c r="AB126" i="3"/>
  <c r="AC126" i="3"/>
  <c r="E127" i="3"/>
  <c r="AP127" i="3" s="1"/>
  <c r="Z127" i="3"/>
  <c r="AC127" i="3"/>
  <c r="E128" i="3"/>
  <c r="AN129" i="3" s="1"/>
  <c r="AB128" i="3"/>
  <c r="AC128" i="3"/>
  <c r="E129" i="3"/>
  <c r="AP129" i="3" s="1"/>
  <c r="Z129" i="3"/>
  <c r="AC129" i="3"/>
  <c r="E130" i="3"/>
  <c r="AN131" i="3" s="1"/>
  <c r="AB130" i="3"/>
  <c r="AC130" i="3"/>
  <c r="E131" i="3"/>
  <c r="AP131" i="3" s="1"/>
  <c r="Z131" i="3"/>
  <c r="AC131" i="3"/>
  <c r="P102" i="3"/>
  <c r="U102" i="3" s="1"/>
  <c r="E102" i="3" s="1"/>
  <c r="AN103" i="3" s="1"/>
  <c r="Q102" i="3"/>
  <c r="V102" i="3" s="1"/>
  <c r="R102" i="3"/>
  <c r="W102" i="3" s="1"/>
  <c r="AC102" i="3" s="1"/>
  <c r="P103" i="3"/>
  <c r="U103" i="3" s="1"/>
  <c r="E103" i="3" s="1"/>
  <c r="AP103" i="3" s="1"/>
  <c r="Q103" i="3"/>
  <c r="V103" i="3" s="1"/>
  <c r="R103" i="3"/>
  <c r="W103" i="3" s="1"/>
  <c r="AC103" i="3" s="1"/>
  <c r="E104" i="3"/>
  <c r="AN105" i="3" s="1"/>
  <c r="Z104" i="3"/>
  <c r="AC104" i="3"/>
  <c r="E105" i="3"/>
  <c r="AP105" i="3" s="1"/>
  <c r="Z105" i="3"/>
  <c r="AC105" i="3"/>
  <c r="E106" i="3"/>
  <c r="AN107" i="3" s="1"/>
  <c r="Z106" i="3"/>
  <c r="AC106" i="3"/>
  <c r="E107" i="3"/>
  <c r="AP107" i="3" s="1"/>
  <c r="Z107" i="3"/>
  <c r="AD107" i="3"/>
  <c r="E108" i="3"/>
  <c r="AN109" i="3" s="1"/>
  <c r="Z108" i="3"/>
  <c r="AC108" i="3"/>
  <c r="E109" i="3"/>
  <c r="AP109" i="3" s="1"/>
  <c r="Z109" i="3"/>
  <c r="AC109" i="3"/>
  <c r="E110" i="3"/>
  <c r="AN111" i="3" s="1"/>
  <c r="Z110" i="3"/>
  <c r="AC110" i="3"/>
  <c r="E111" i="3"/>
  <c r="AP111" i="3" s="1"/>
  <c r="Z111" i="3"/>
  <c r="AC111" i="3"/>
  <c r="E112" i="3"/>
  <c r="AN113" i="3" s="1"/>
  <c r="Z112" i="3"/>
  <c r="AC112" i="3"/>
  <c r="E113" i="3"/>
  <c r="AP113" i="3" s="1"/>
  <c r="Z113" i="3"/>
  <c r="AC113" i="3"/>
  <c r="E114" i="3"/>
  <c r="AN115" i="3" s="1"/>
  <c r="Z114" i="3"/>
  <c r="AC114" i="3"/>
  <c r="E115" i="3"/>
  <c r="AP115" i="3" s="1"/>
  <c r="Z115" i="3"/>
  <c r="AC115" i="3"/>
  <c r="E116" i="3"/>
  <c r="AN117" i="3" s="1"/>
  <c r="Z116" i="3"/>
  <c r="AC116" i="3"/>
  <c r="E117" i="3"/>
  <c r="AP117" i="3" s="1"/>
  <c r="Z117" i="3"/>
  <c r="AC117" i="3"/>
  <c r="E118" i="3"/>
  <c r="AN119" i="3" s="1"/>
  <c r="Z118" i="3"/>
  <c r="AC118" i="3"/>
  <c r="E119" i="3"/>
  <c r="AP119" i="3" s="1"/>
  <c r="Z119" i="3"/>
  <c r="AC119" i="3"/>
  <c r="E120" i="3"/>
  <c r="AN121" i="3" s="1"/>
  <c r="Z120" i="3"/>
  <c r="AC120" i="3"/>
  <c r="E121" i="3"/>
  <c r="AP121" i="3" s="1"/>
  <c r="Z121" i="3"/>
  <c r="AC121" i="3"/>
  <c r="E122" i="3"/>
  <c r="AN123" i="3" s="1"/>
  <c r="Z122" i="3"/>
  <c r="AC122" i="3"/>
  <c r="BH814" i="2"/>
  <c r="BJ926" i="2"/>
  <c r="I926" i="2" s="1"/>
  <c r="AC925" i="2" s="1"/>
  <c r="BJ925" i="2"/>
  <c r="G925" i="2" s="1"/>
  <c r="BJ924" i="2"/>
  <c r="I924" i="2" s="1"/>
  <c r="AC923" i="2" s="1"/>
  <c r="BJ923" i="2"/>
  <c r="G923" i="2" s="1"/>
  <c r="BJ922" i="2"/>
  <c r="I922" i="2" s="1"/>
  <c r="AC921" i="2" s="1"/>
  <c r="BJ921" i="2"/>
  <c r="G921" i="2" s="1"/>
  <c r="BJ920" i="2"/>
  <c r="I920" i="2" s="1"/>
  <c r="AC919" i="2" s="1"/>
  <c r="BJ919" i="2"/>
  <c r="G919" i="2" s="1"/>
  <c r="BJ918" i="2"/>
  <c r="I918" i="2" s="1"/>
  <c r="AC917" i="2" s="1"/>
  <c r="BJ917" i="2"/>
  <c r="G917" i="2" s="1"/>
  <c r="BJ916" i="2"/>
  <c r="I916" i="2" s="1"/>
  <c r="AC915" i="2" s="1"/>
  <c r="BJ915" i="2"/>
  <c r="G915" i="2" s="1"/>
  <c r="BJ914" i="2"/>
  <c r="I914" i="2" s="1"/>
  <c r="AC913" i="2" s="1"/>
  <c r="BJ913" i="2"/>
  <c r="G913" i="2" s="1"/>
  <c r="BJ912" i="2"/>
  <c r="I912" i="2" s="1"/>
  <c r="AC911" i="2" s="1"/>
  <c r="BJ911" i="2"/>
  <c r="G911" i="2" s="1"/>
  <c r="BJ910" i="2"/>
  <c r="I910" i="2" s="1"/>
  <c r="AC909" i="2" s="1"/>
  <c r="BJ909" i="2"/>
  <c r="G909" i="2" s="1"/>
  <c r="BJ908" i="2"/>
  <c r="I908" i="2" s="1"/>
  <c r="AC907" i="2" s="1"/>
  <c r="BJ907" i="2"/>
  <c r="G907" i="2" s="1"/>
  <c r="BH909" i="2"/>
  <c r="BH910" i="2"/>
  <c r="F910" i="2" s="1"/>
  <c r="U909" i="2" s="1"/>
  <c r="BH911" i="2"/>
  <c r="BH912" i="2"/>
  <c r="F912" i="2" s="1"/>
  <c r="U911" i="2" s="1"/>
  <c r="BH913" i="2"/>
  <c r="BH914" i="2"/>
  <c r="F914" i="2" s="1"/>
  <c r="U913" i="2" s="1"/>
  <c r="BH915" i="2"/>
  <c r="BH916" i="2"/>
  <c r="F916" i="2" s="1"/>
  <c r="U915" i="2" s="1"/>
  <c r="BH917" i="2"/>
  <c r="BH918" i="2"/>
  <c r="F918" i="2" s="1"/>
  <c r="U917" i="2" s="1"/>
  <c r="BH919" i="2"/>
  <c r="BH920" i="2"/>
  <c r="F920" i="2" s="1"/>
  <c r="U919" i="2" s="1"/>
  <c r="BH921" i="2"/>
  <c r="BH922" i="2"/>
  <c r="F922" i="2" s="1"/>
  <c r="U921" i="2" s="1"/>
  <c r="BH923" i="2"/>
  <c r="BH924" i="2"/>
  <c r="F924" i="2" s="1"/>
  <c r="U923" i="2" s="1"/>
  <c r="BH925" i="2"/>
  <c r="BH926" i="2"/>
  <c r="F926" i="2" s="1"/>
  <c r="U925" i="2" s="1"/>
  <c r="BH908" i="2"/>
  <c r="F908" i="2" s="1"/>
  <c r="U907" i="2" s="1"/>
  <c r="BH907" i="2"/>
  <c r="BT4" i="2"/>
  <c r="BT6" i="2"/>
  <c r="BT8" i="2"/>
  <c r="BT10" i="2"/>
  <c r="BT12" i="2"/>
  <c r="BT14" i="2"/>
  <c r="BT16" i="2"/>
  <c r="BT18" i="2"/>
  <c r="BT20" i="2"/>
  <c r="BH21" i="2"/>
  <c r="BJ815" i="2"/>
  <c r="I815" i="2" s="1"/>
  <c r="BH815" i="2"/>
  <c r="F815" i="2" s="1"/>
  <c r="BJ814" i="2"/>
  <c r="I814" i="2" s="1"/>
  <c r="BJ813" i="2"/>
  <c r="I813" i="2" s="1"/>
  <c r="AC812" i="2" s="1"/>
  <c r="BH813" i="2"/>
  <c r="BJ812" i="2"/>
  <c r="I812" i="2" s="1"/>
  <c r="AA812" i="2" s="1"/>
  <c r="BH812" i="2"/>
  <c r="F812" i="2" s="1"/>
  <c r="S812" i="2" s="1"/>
  <c r="BJ811" i="2"/>
  <c r="I811" i="2" s="1"/>
  <c r="AC810" i="2" s="1"/>
  <c r="BH811" i="2"/>
  <c r="F811" i="2" s="1"/>
  <c r="U810" i="2" s="1"/>
  <c r="BJ810" i="2"/>
  <c r="I810" i="2" s="1"/>
  <c r="AA810" i="2" s="1"/>
  <c r="BH810" i="2"/>
  <c r="BJ809" i="2"/>
  <c r="I809" i="2" s="1"/>
  <c r="AC808" i="2" s="1"/>
  <c r="BH809" i="2"/>
  <c r="BJ808" i="2"/>
  <c r="I808" i="2" s="1"/>
  <c r="AA808" i="2" s="1"/>
  <c r="BH808" i="2"/>
  <c r="F808" i="2" s="1"/>
  <c r="S808" i="2" s="1"/>
  <c r="BJ807" i="2"/>
  <c r="I807" i="2" s="1"/>
  <c r="AC806" i="2" s="1"/>
  <c r="BH807" i="2"/>
  <c r="BJ806" i="2"/>
  <c r="I806" i="2" s="1"/>
  <c r="AA806" i="2" s="1"/>
  <c r="BH806" i="2"/>
  <c r="F806" i="2" s="1"/>
  <c r="S806" i="2" s="1"/>
  <c r="BJ715" i="2"/>
  <c r="I715" i="2" s="1"/>
  <c r="AC714" i="2" s="1"/>
  <c r="BH715" i="2"/>
  <c r="BJ714" i="2"/>
  <c r="BH714" i="2"/>
  <c r="F714" i="2" s="1"/>
  <c r="S714" i="2" s="1"/>
  <c r="BJ713" i="2"/>
  <c r="I713" i="2" s="1"/>
  <c r="AC712" i="2" s="1"/>
  <c r="BH713" i="2"/>
  <c r="BJ712" i="2"/>
  <c r="I712" i="2" s="1"/>
  <c r="AA712" i="2" s="1"/>
  <c r="BH712" i="2"/>
  <c r="BJ711" i="2"/>
  <c r="I711" i="2" s="1"/>
  <c r="AC710" i="2" s="1"/>
  <c r="BH711" i="2"/>
  <c r="BJ710" i="2"/>
  <c r="I710" i="2" s="1"/>
  <c r="AA710" i="2" s="1"/>
  <c r="BH710" i="2"/>
  <c r="BJ709" i="2"/>
  <c r="I709" i="2" s="1"/>
  <c r="AC708" i="2" s="1"/>
  <c r="BH709" i="2"/>
  <c r="F709" i="2" s="1"/>
  <c r="U708" i="2" s="1"/>
  <c r="BJ708" i="2"/>
  <c r="I708" i="2" s="1"/>
  <c r="AA708" i="2" s="1"/>
  <c r="BH708" i="2"/>
  <c r="F708" i="2" s="1"/>
  <c r="S708" i="2" s="1"/>
  <c r="I707" i="2"/>
  <c r="AC706" i="2" s="1"/>
  <c r="F707" i="2"/>
  <c r="U706" i="2" s="1"/>
  <c r="I706" i="2"/>
  <c r="AA706" i="2" s="1"/>
  <c r="BH122" i="2"/>
  <c r="BJ122" i="2" s="1"/>
  <c r="BH121" i="2"/>
  <c r="BJ121" i="2" s="1"/>
  <c r="BH120" i="2"/>
  <c r="BJ120" i="2" s="1"/>
  <c r="BH119" i="2"/>
  <c r="BJ119" i="2" s="1"/>
  <c r="BH118" i="2"/>
  <c r="BJ118" i="2" s="1"/>
  <c r="BH117" i="2"/>
  <c r="BJ117" i="2" s="1"/>
  <c r="BH116" i="2"/>
  <c r="BJ116" i="2" s="1"/>
  <c r="BH115" i="2"/>
  <c r="BJ115" i="2" s="1"/>
  <c r="BH114" i="2"/>
  <c r="BJ114" i="2" s="1"/>
  <c r="BH113" i="2"/>
  <c r="BJ113" i="2" s="1"/>
  <c r="BH112" i="2"/>
  <c r="F112" i="2" s="1"/>
  <c r="U111" i="2" s="1"/>
  <c r="BH111" i="2"/>
  <c r="BH110" i="2"/>
  <c r="BJ110" i="2" s="1"/>
  <c r="I110" i="2" s="1"/>
  <c r="AC109" i="2" s="1"/>
  <c r="BH109" i="2"/>
  <c r="BH108" i="2"/>
  <c r="F108" i="2" s="1"/>
  <c r="U107" i="2" s="1"/>
  <c r="BH107" i="2"/>
  <c r="BJ107" i="2" s="1"/>
  <c r="I107" i="2" s="1"/>
  <c r="AA107" i="2" s="1"/>
  <c r="BH106" i="2"/>
  <c r="BH105" i="2"/>
  <c r="BJ105" i="2" s="1"/>
  <c r="I105" i="2" s="1"/>
  <c r="AA105" i="2" s="1"/>
  <c r="BH104" i="2"/>
  <c r="BJ104" i="2" s="1"/>
  <c r="BH103" i="2"/>
  <c r="BJ223" i="2"/>
  <c r="BJ221" i="2"/>
  <c r="BJ219" i="2"/>
  <c r="BJ217" i="2"/>
  <c r="BJ215" i="2"/>
  <c r="BJ213" i="2"/>
  <c r="I213" i="2" s="1"/>
  <c r="AC212" i="2" s="1"/>
  <c r="BJ211" i="2"/>
  <c r="I211" i="2" s="1"/>
  <c r="AC210" i="2" s="1"/>
  <c r="BJ209" i="2"/>
  <c r="I209" i="2" s="1"/>
  <c r="AC208" i="2" s="1"/>
  <c r="BJ207" i="2"/>
  <c r="I207" i="2" s="1"/>
  <c r="AC206" i="2" s="1"/>
  <c r="BJ205" i="2"/>
  <c r="I205" i="2" s="1"/>
  <c r="AC204" i="2" s="1"/>
  <c r="BH206" i="2"/>
  <c r="F206" i="2" s="1"/>
  <c r="BH207" i="2"/>
  <c r="BH208" i="2"/>
  <c r="F208" i="2" s="1"/>
  <c r="BH209" i="2"/>
  <c r="BH210" i="2"/>
  <c r="F210" i="2" s="1"/>
  <c r="BH211" i="2"/>
  <c r="BH212" i="2"/>
  <c r="F212" i="2" s="1"/>
  <c r="BH213" i="2"/>
  <c r="BH214" i="2"/>
  <c r="BH215" i="2"/>
  <c r="BH216" i="2"/>
  <c r="BH217" i="2"/>
  <c r="BH218" i="2"/>
  <c r="BH219" i="2"/>
  <c r="BH220" i="2"/>
  <c r="BH221" i="2"/>
  <c r="BH222" i="2"/>
  <c r="BH223" i="2"/>
  <c r="BH205" i="2"/>
  <c r="BH204" i="2"/>
  <c r="F204" i="2" s="1"/>
  <c r="I470" i="18" l="1"/>
  <c r="I461" i="18"/>
  <c r="I456" i="18"/>
  <c r="I458" i="18"/>
  <c r="I467" i="18"/>
  <c r="I451" i="18"/>
  <c r="W449" i="18"/>
  <c r="D449" i="18" s="1"/>
  <c r="I449" i="18" s="1"/>
  <c r="CE46" i="1"/>
  <c r="E46" i="1" s="1"/>
  <c r="W135" i="1"/>
  <c r="Z135" i="1" s="1"/>
  <c r="F135" i="1" s="1"/>
  <c r="CE30" i="1"/>
  <c r="E30" i="1" s="1"/>
  <c r="W138" i="1"/>
  <c r="Z138" i="1" s="1"/>
  <c r="F138" i="1" s="1"/>
  <c r="W133" i="1"/>
  <c r="Z133" i="1" s="1"/>
  <c r="F133" i="1" s="1"/>
  <c r="W132" i="1"/>
  <c r="Z132" i="1" s="1"/>
  <c r="F132" i="1" s="1"/>
  <c r="W153" i="1"/>
  <c r="Z153" i="1" s="1"/>
  <c r="F153" i="1" s="1"/>
  <c r="N133" i="1"/>
  <c r="T133" i="1" s="1"/>
  <c r="Y133" i="1" s="1"/>
  <c r="E133" i="1" s="1"/>
  <c r="CE32" i="1"/>
  <c r="E32" i="1" s="1"/>
  <c r="AB69" i="1"/>
  <c r="AC68" i="1" s="1"/>
  <c r="AC69" i="1" s="1"/>
  <c r="CE38" i="1"/>
  <c r="E38" i="1" s="1"/>
  <c r="W131" i="1"/>
  <c r="Z131" i="1" s="1"/>
  <c r="F131" i="1" s="1"/>
  <c r="I395" i="18"/>
  <c r="N136" i="1"/>
  <c r="T136" i="1" s="1"/>
  <c r="Y136" i="1" s="1"/>
  <c r="E136" i="1" s="1"/>
  <c r="CE36" i="1"/>
  <c r="E36" i="1" s="1"/>
  <c r="I334" i="18"/>
  <c r="CE100" i="1"/>
  <c r="E100" i="1" s="1"/>
  <c r="W141" i="1"/>
  <c r="Z141" i="1" s="1"/>
  <c r="F141" i="1" s="1"/>
  <c r="BA136" i="1"/>
  <c r="P136" i="1" s="1"/>
  <c r="W136" i="1" s="1"/>
  <c r="Z136" i="1" s="1"/>
  <c r="F136" i="1" s="1"/>
  <c r="BA147" i="1"/>
  <c r="P147" i="1" s="1"/>
  <c r="W147" i="1" s="1"/>
  <c r="Z147" i="1" s="1"/>
  <c r="F147" i="1" s="1"/>
  <c r="N134" i="1"/>
  <c r="T134" i="1" s="1"/>
  <c r="Y134" i="1" s="1"/>
  <c r="E134" i="1" s="1"/>
  <c r="W149" i="1"/>
  <c r="Z149" i="1" s="1"/>
  <c r="F149" i="1" s="1"/>
  <c r="W148" i="1"/>
  <c r="Z148" i="1" s="1"/>
  <c r="F148" i="1" s="1"/>
  <c r="W145" i="1"/>
  <c r="Z145" i="1" s="1"/>
  <c r="F145" i="1" s="1"/>
  <c r="W152" i="1"/>
  <c r="Z152" i="1" s="1"/>
  <c r="F152" i="1" s="1"/>
  <c r="W137" i="1"/>
  <c r="Z137" i="1" s="1"/>
  <c r="F137" i="1" s="1"/>
  <c r="BA146" i="1"/>
  <c r="P146" i="1" s="1"/>
  <c r="W146" i="1" s="1"/>
  <c r="Z146" i="1" s="1"/>
  <c r="F146" i="1" s="1"/>
  <c r="CE72" i="1"/>
  <c r="E72" i="1" s="1"/>
  <c r="CE86" i="1"/>
  <c r="E86" i="1" s="1"/>
  <c r="BA139" i="1"/>
  <c r="P139" i="1" s="1"/>
  <c r="W139" i="1" s="1"/>
  <c r="Z139" i="1" s="1"/>
  <c r="F139" i="1" s="1"/>
  <c r="BA140" i="1"/>
  <c r="P140" i="1" s="1"/>
  <c r="W140" i="1" s="1"/>
  <c r="Z140" i="1" s="1"/>
  <c r="F140" i="1" s="1"/>
  <c r="BA142" i="1"/>
  <c r="P142" i="1" s="1"/>
  <c r="W142" i="1" s="1"/>
  <c r="Z142" i="1" s="1"/>
  <c r="F142" i="1" s="1"/>
  <c r="BA151" i="1"/>
  <c r="P151" i="1" s="1"/>
  <c r="W151" i="1" s="1"/>
  <c r="Z151" i="1" s="1"/>
  <c r="F151" i="1" s="1"/>
  <c r="N103" i="1"/>
  <c r="CE94" i="1"/>
  <c r="E94" i="1" s="1"/>
  <c r="CE52" i="1"/>
  <c r="E52" i="1" s="1"/>
  <c r="CE58" i="1"/>
  <c r="E58" i="1" s="1"/>
  <c r="N135" i="1"/>
  <c r="T135" i="1" s="1"/>
  <c r="Y135" i="1" s="1"/>
  <c r="E135" i="1" s="1"/>
  <c r="H135" i="1" s="1"/>
  <c r="CE54" i="1"/>
  <c r="E54" i="1" s="1"/>
  <c r="N137" i="1"/>
  <c r="T137" i="1" s="1"/>
  <c r="Y137" i="1" s="1"/>
  <c r="E137" i="1" s="1"/>
  <c r="N132" i="1"/>
  <c r="T132" i="1" s="1"/>
  <c r="Y132" i="1" s="1"/>
  <c r="E132" i="1" s="1"/>
  <c r="N151" i="1"/>
  <c r="T151" i="1" s="1"/>
  <c r="Y151" i="1" s="1"/>
  <c r="E151" i="1" s="1"/>
  <c r="BA134" i="1"/>
  <c r="P134" i="1" s="1"/>
  <c r="W134" i="1" s="1"/>
  <c r="Z134" i="1" s="1"/>
  <c r="F134" i="1" s="1"/>
  <c r="N131" i="1"/>
  <c r="T131" i="1" s="1"/>
  <c r="Y131" i="1" s="1"/>
  <c r="E131" i="1" s="1"/>
  <c r="BA144" i="1"/>
  <c r="P144" i="1" s="1"/>
  <c r="W144" i="1" s="1"/>
  <c r="Z144" i="1" s="1"/>
  <c r="F144" i="1" s="1"/>
  <c r="BA143" i="1"/>
  <c r="P143" i="1" s="1"/>
  <c r="W143" i="1" s="1"/>
  <c r="Z143" i="1" s="1"/>
  <c r="F143" i="1" s="1"/>
  <c r="CE70" i="1"/>
  <c r="E70" i="1" s="1"/>
  <c r="BA150" i="1"/>
  <c r="P150" i="1" s="1"/>
  <c r="W150" i="1" s="1"/>
  <c r="Z150" i="1" s="1"/>
  <c r="F150" i="1" s="1"/>
  <c r="N143" i="1"/>
  <c r="T143" i="1" s="1"/>
  <c r="Y143" i="1" s="1"/>
  <c r="E143" i="1" s="1"/>
  <c r="CE34" i="1"/>
  <c r="E34" i="1" s="1"/>
  <c r="N148" i="1"/>
  <c r="T148" i="1" s="1"/>
  <c r="Y148" i="1" s="1"/>
  <c r="E148" i="1" s="1"/>
  <c r="H148" i="1" s="1"/>
  <c r="N146" i="1"/>
  <c r="T146" i="1" s="1"/>
  <c r="Y146" i="1" s="1"/>
  <c r="E146" i="1" s="1"/>
  <c r="N152" i="1"/>
  <c r="T152" i="1" s="1"/>
  <c r="Y152" i="1" s="1"/>
  <c r="E152" i="1" s="1"/>
  <c r="N144" i="1"/>
  <c r="T144" i="1" s="1"/>
  <c r="Y144" i="1" s="1"/>
  <c r="E144" i="1" s="1"/>
  <c r="N140" i="1"/>
  <c r="T140" i="1" s="1"/>
  <c r="Y140" i="1" s="1"/>
  <c r="E140" i="1" s="1"/>
  <c r="H140" i="1" s="1"/>
  <c r="CE40" i="1"/>
  <c r="E40" i="1" s="1"/>
  <c r="N139" i="1"/>
  <c r="T139" i="1" s="1"/>
  <c r="Y139" i="1" s="1"/>
  <c r="E139" i="1" s="1"/>
  <c r="N138" i="1"/>
  <c r="T138" i="1" s="1"/>
  <c r="Y138" i="1" s="1"/>
  <c r="E138" i="1" s="1"/>
  <c r="AB76" i="1"/>
  <c r="AB77" i="1" s="1"/>
  <c r="AC76" i="1" s="1"/>
  <c r="AC77" i="1" s="1"/>
  <c r="AD76" i="1" s="1"/>
  <c r="AD77" i="1" s="1"/>
  <c r="N141" i="1"/>
  <c r="T141" i="1" s="1"/>
  <c r="Y141" i="1" s="1"/>
  <c r="E141" i="1" s="1"/>
  <c r="N149" i="1"/>
  <c r="T149" i="1" s="1"/>
  <c r="Y149" i="1" s="1"/>
  <c r="E149" i="1" s="1"/>
  <c r="CE48" i="1"/>
  <c r="E48" i="1" s="1"/>
  <c r="CE88" i="1"/>
  <c r="E88" i="1" s="1"/>
  <c r="N147" i="1"/>
  <c r="T147" i="1" s="1"/>
  <c r="Y147" i="1" s="1"/>
  <c r="E147" i="1" s="1"/>
  <c r="N142" i="1"/>
  <c r="T142" i="1" s="1"/>
  <c r="Y142" i="1" s="1"/>
  <c r="E142" i="1" s="1"/>
  <c r="N145" i="1"/>
  <c r="T145" i="1" s="1"/>
  <c r="Y145" i="1" s="1"/>
  <c r="E145" i="1" s="1"/>
  <c r="CE84" i="1"/>
  <c r="E84" i="1" s="1"/>
  <c r="CE50" i="1"/>
  <c r="E50" i="1" s="1"/>
  <c r="CE80" i="1"/>
  <c r="E80" i="1" s="1"/>
  <c r="N153" i="1"/>
  <c r="T153" i="1" s="1"/>
  <c r="Y153" i="1" s="1"/>
  <c r="E153" i="1" s="1"/>
  <c r="N150" i="1"/>
  <c r="T150" i="1" s="1"/>
  <c r="Y150" i="1" s="1"/>
  <c r="E150" i="1" s="1"/>
  <c r="CE76" i="1"/>
  <c r="E76" i="1" s="1"/>
  <c r="CE78" i="1"/>
  <c r="E78" i="1" s="1"/>
  <c r="W125" i="1"/>
  <c r="Z125" i="1" s="1"/>
  <c r="F125" i="1" s="1"/>
  <c r="W104" i="1"/>
  <c r="Z104" i="1" s="1"/>
  <c r="F104" i="1" s="1"/>
  <c r="CE64" i="1"/>
  <c r="E64" i="1" s="1"/>
  <c r="CE56" i="1"/>
  <c r="E56" i="1" s="1"/>
  <c r="CE90" i="1"/>
  <c r="E90" i="1" s="1"/>
  <c r="CE62" i="1"/>
  <c r="E62" i="1" s="1"/>
  <c r="CE96" i="1"/>
  <c r="E96" i="1" s="1"/>
  <c r="AC78" i="1"/>
  <c r="AC79" i="1" s="1"/>
  <c r="AC30" i="1"/>
  <c r="AC31" i="1" s="1"/>
  <c r="AC60" i="1"/>
  <c r="AC61" i="1" s="1"/>
  <c r="AB52" i="1"/>
  <c r="AB56" i="1"/>
  <c r="AB57" i="1" s="1"/>
  <c r="AB34" i="1"/>
  <c r="AB35" i="1" s="1"/>
  <c r="AS93" i="1"/>
  <c r="AQ82" i="1"/>
  <c r="AB90" i="1"/>
  <c r="AB91" i="1" s="1"/>
  <c r="CE74" i="1"/>
  <c r="E74" i="1" s="1"/>
  <c r="AQ42" i="1"/>
  <c r="CE44" i="1"/>
  <c r="E44" i="1" s="1"/>
  <c r="AB48" i="1"/>
  <c r="AB49" i="1" s="1"/>
  <c r="AB66" i="1"/>
  <c r="AB67" i="1" s="1"/>
  <c r="AB54" i="1"/>
  <c r="AB55" i="1" s="1"/>
  <c r="AQ56" i="1"/>
  <c r="CE82" i="1"/>
  <c r="E82" i="1" s="1"/>
  <c r="AQ90" i="1"/>
  <c r="CE42" i="1"/>
  <c r="E42" i="1" s="1"/>
  <c r="AB98" i="1"/>
  <c r="AB99" i="1" s="1"/>
  <c r="CE92" i="1"/>
  <c r="E92" i="1" s="1"/>
  <c r="AB96" i="1"/>
  <c r="AB97" i="1" s="1"/>
  <c r="AB72" i="1"/>
  <c r="AB73" i="1" s="1"/>
  <c r="AB80" i="1"/>
  <c r="AB81" i="1" s="1"/>
  <c r="CE66" i="1"/>
  <c r="E66" i="1" s="1"/>
  <c r="AC38" i="1"/>
  <c r="AB84" i="1"/>
  <c r="AB85" i="1" s="1"/>
  <c r="AC88" i="1"/>
  <c r="AB64" i="1"/>
  <c r="AB65" i="1" s="1"/>
  <c r="AC32" i="1"/>
  <c r="AC33" i="1" s="1"/>
  <c r="AB92" i="1"/>
  <c r="AB93" i="1" s="1"/>
  <c r="AB82" i="1"/>
  <c r="AB83" i="1" s="1"/>
  <c r="AB74" i="1"/>
  <c r="AB75" i="1" s="1"/>
  <c r="AC40" i="1"/>
  <c r="AC41" i="1" s="1"/>
  <c r="AQ98" i="1"/>
  <c r="AC94" i="1"/>
  <c r="AC95" i="1" s="1"/>
  <c r="AB44" i="1"/>
  <c r="AB45" i="1" s="1"/>
  <c r="AC36" i="1"/>
  <c r="AC37" i="1" s="1"/>
  <c r="AC70" i="1"/>
  <c r="AC71" i="1" s="1"/>
  <c r="AB101" i="1"/>
  <c r="AQ64" i="1"/>
  <c r="AB50" i="1"/>
  <c r="AB51" i="1" s="1"/>
  <c r="AS63" i="1"/>
  <c r="AQ74" i="1"/>
  <c r="AB42" i="1"/>
  <c r="AB43" i="1" s="1"/>
  <c r="AB47" i="1"/>
  <c r="AB58" i="1"/>
  <c r="CE98" i="1"/>
  <c r="E98" i="1" s="1"/>
  <c r="AQ44" i="1"/>
  <c r="AB62" i="1"/>
  <c r="AB86" i="1"/>
  <c r="AB87" i="1" s="1"/>
  <c r="BA128" i="1"/>
  <c r="P128" i="1" s="1"/>
  <c r="W128" i="1" s="1"/>
  <c r="Z128" i="1" s="1"/>
  <c r="F128" i="1" s="1"/>
  <c r="BA112" i="1"/>
  <c r="P112" i="1" s="1"/>
  <c r="W112" i="1" s="1"/>
  <c r="Z112" i="1" s="1"/>
  <c r="F112" i="1" s="1"/>
  <c r="BA106" i="1"/>
  <c r="P106" i="1" s="1"/>
  <c r="W106" i="1" s="1"/>
  <c r="Z106" i="1" s="1"/>
  <c r="F106" i="1" s="1"/>
  <c r="BA126" i="1"/>
  <c r="P126" i="1" s="1"/>
  <c r="W126" i="1" s="1"/>
  <c r="Z126" i="1" s="1"/>
  <c r="F126" i="1" s="1"/>
  <c r="BA122" i="1"/>
  <c r="P122" i="1" s="1"/>
  <c r="W122" i="1" s="1"/>
  <c r="Z122" i="1" s="1"/>
  <c r="F122" i="1" s="1"/>
  <c r="W108" i="1"/>
  <c r="Z108" i="1" s="1"/>
  <c r="F108" i="1" s="1"/>
  <c r="BA130" i="1"/>
  <c r="P130" i="1" s="1"/>
  <c r="W130" i="1" s="1"/>
  <c r="Z130" i="1" s="1"/>
  <c r="F130" i="1" s="1"/>
  <c r="BA123" i="1"/>
  <c r="P123" i="1" s="1"/>
  <c r="W123" i="1" s="1"/>
  <c r="Z123" i="1" s="1"/>
  <c r="F123" i="1" s="1"/>
  <c r="BA118" i="1"/>
  <c r="P118" i="1" s="1"/>
  <c r="W118" i="1" s="1"/>
  <c r="Z118" i="1" s="1"/>
  <c r="F118" i="1" s="1"/>
  <c r="N104" i="1"/>
  <c r="T104" i="1" s="1"/>
  <c r="Y104" i="1" s="1"/>
  <c r="E104" i="1" s="1"/>
  <c r="W119" i="1"/>
  <c r="Z119" i="1" s="1"/>
  <c r="F119" i="1" s="1"/>
  <c r="BA111" i="1"/>
  <c r="P111" i="1" s="1"/>
  <c r="W111" i="1" s="1"/>
  <c r="Z111" i="1" s="1"/>
  <c r="F111" i="1" s="1"/>
  <c r="N106" i="1"/>
  <c r="T106" i="1" s="1"/>
  <c r="Y106" i="1" s="1"/>
  <c r="E106" i="1" s="1"/>
  <c r="BA120" i="1"/>
  <c r="P120" i="1" s="1"/>
  <c r="W120" i="1" s="1"/>
  <c r="Z120" i="1" s="1"/>
  <c r="F120" i="1" s="1"/>
  <c r="N119" i="1"/>
  <c r="T119" i="1" s="1"/>
  <c r="Y119" i="1" s="1"/>
  <c r="E119" i="1" s="1"/>
  <c r="H119" i="1" s="1"/>
  <c r="BA124" i="1"/>
  <c r="P124" i="1" s="1"/>
  <c r="W124" i="1" s="1"/>
  <c r="Z124" i="1" s="1"/>
  <c r="F124" i="1" s="1"/>
  <c r="N118" i="1"/>
  <c r="T118" i="1" s="1"/>
  <c r="Y118" i="1" s="1"/>
  <c r="E118" i="1" s="1"/>
  <c r="H118" i="1" s="1"/>
  <c r="N111" i="1"/>
  <c r="T111" i="1" s="1"/>
  <c r="Y111" i="1" s="1"/>
  <c r="E111" i="1" s="1"/>
  <c r="BA116" i="1"/>
  <c r="P116" i="1" s="1"/>
  <c r="W116" i="1" s="1"/>
  <c r="Z116" i="1" s="1"/>
  <c r="F116" i="1" s="1"/>
  <c r="N107" i="1"/>
  <c r="T107" i="1" s="1"/>
  <c r="Y107" i="1" s="1"/>
  <c r="E107" i="1" s="1"/>
  <c r="BA109" i="1"/>
  <c r="P109" i="1" s="1"/>
  <c r="W109" i="1" s="1"/>
  <c r="Z109" i="1" s="1"/>
  <c r="F109" i="1" s="1"/>
  <c r="BA110" i="1"/>
  <c r="P110" i="1" s="1"/>
  <c r="W110" i="1" s="1"/>
  <c r="Z110" i="1" s="1"/>
  <c r="F110" i="1" s="1"/>
  <c r="N112" i="1"/>
  <c r="T112" i="1" s="1"/>
  <c r="Y112" i="1" s="1"/>
  <c r="E112" i="1" s="1"/>
  <c r="BA105" i="1"/>
  <c r="P105" i="1" s="1"/>
  <c r="W105" i="1" s="1"/>
  <c r="Z105" i="1" s="1"/>
  <c r="F105" i="1" s="1"/>
  <c r="BA127" i="1"/>
  <c r="P127" i="1" s="1"/>
  <c r="W127" i="1" s="1"/>
  <c r="Z127" i="1" s="1"/>
  <c r="F127" i="1" s="1"/>
  <c r="BA107" i="1"/>
  <c r="P107" i="1" s="1"/>
  <c r="W107" i="1" s="1"/>
  <c r="Z107" i="1" s="1"/>
  <c r="F107" i="1" s="1"/>
  <c r="BA121" i="1"/>
  <c r="P121" i="1" s="1"/>
  <c r="W121" i="1" s="1"/>
  <c r="Z121" i="1" s="1"/>
  <c r="F121" i="1" s="1"/>
  <c r="BA114" i="1"/>
  <c r="P114" i="1" s="1"/>
  <c r="W114" i="1" s="1"/>
  <c r="Z114" i="1" s="1"/>
  <c r="F114" i="1" s="1"/>
  <c r="BA129" i="1"/>
  <c r="P129" i="1" s="1"/>
  <c r="W129" i="1" s="1"/>
  <c r="Z129" i="1" s="1"/>
  <c r="F129" i="1" s="1"/>
  <c r="N128" i="1"/>
  <c r="T128" i="1" s="1"/>
  <c r="Y128" i="1" s="1"/>
  <c r="E128" i="1" s="1"/>
  <c r="N110" i="1"/>
  <c r="T110" i="1" s="1"/>
  <c r="Y110" i="1" s="1"/>
  <c r="E110" i="1" s="1"/>
  <c r="BA113" i="1"/>
  <c r="P113" i="1" s="1"/>
  <c r="W113" i="1" s="1"/>
  <c r="Z113" i="1" s="1"/>
  <c r="F113" i="1" s="1"/>
  <c r="N130" i="1"/>
  <c r="T130" i="1" s="1"/>
  <c r="Y130" i="1" s="1"/>
  <c r="E130" i="1" s="1"/>
  <c r="BA103" i="1"/>
  <c r="P103" i="1" s="1"/>
  <c r="W103" i="1" s="1"/>
  <c r="Z103" i="1" s="1"/>
  <c r="F103" i="1" s="1"/>
  <c r="BA117" i="1"/>
  <c r="P117" i="1" s="1"/>
  <c r="W117" i="1" s="1"/>
  <c r="Z117" i="1" s="1"/>
  <c r="F117" i="1" s="1"/>
  <c r="N126" i="1"/>
  <c r="T126" i="1" s="1"/>
  <c r="Y126" i="1" s="1"/>
  <c r="E126" i="1" s="1"/>
  <c r="N125" i="1"/>
  <c r="T125" i="1" s="1"/>
  <c r="Y125" i="1" s="1"/>
  <c r="E125" i="1" s="1"/>
  <c r="N108" i="1"/>
  <c r="T108" i="1" s="1"/>
  <c r="Y108" i="1" s="1"/>
  <c r="E108" i="1" s="1"/>
  <c r="CE4" i="1"/>
  <c r="E4" i="1" s="1"/>
  <c r="P330" i="5"/>
  <c r="BG82" i="7"/>
  <c r="BI82" i="7"/>
  <c r="BJ82" i="7"/>
  <c r="BE82" i="7"/>
  <c r="BF82" i="7"/>
  <c r="CE16" i="1"/>
  <c r="E16" i="1" s="1"/>
  <c r="BE77" i="7"/>
  <c r="BG77" i="7"/>
  <c r="BF77" i="7"/>
  <c r="CE12" i="1"/>
  <c r="E12" i="1" s="1"/>
  <c r="BE71" i="7"/>
  <c r="BG74" i="7"/>
  <c r="BI74" i="7"/>
  <c r="BE74" i="7"/>
  <c r="BH87" i="7"/>
  <c r="CE28" i="1"/>
  <c r="E28" i="1" s="1"/>
  <c r="CE14" i="1"/>
  <c r="E14" i="1" s="1"/>
  <c r="CE8" i="1"/>
  <c r="E8" i="1" s="1"/>
  <c r="CE18" i="1"/>
  <c r="E18" i="1" s="1"/>
  <c r="AS15" i="1"/>
  <c r="AC26" i="1"/>
  <c r="AC27" i="1" s="1"/>
  <c r="AB4" i="1"/>
  <c r="AB5" i="1" s="1"/>
  <c r="AC16" i="1"/>
  <c r="AC17" i="1" s="1"/>
  <c r="AC22" i="1"/>
  <c r="AC23" i="1" s="1"/>
  <c r="AS19" i="1"/>
  <c r="AC10" i="1"/>
  <c r="AC11" i="1" s="1"/>
  <c r="AB8" i="1"/>
  <c r="BG85" i="7"/>
  <c r="BF74" i="7"/>
  <c r="AB28" i="1"/>
  <c r="AB18" i="1"/>
  <c r="AB19" i="1" s="1"/>
  <c r="BE87" i="7"/>
  <c r="BI71" i="7"/>
  <c r="AB21" i="1"/>
  <c r="AB14" i="1"/>
  <c r="AB15" i="1" s="1"/>
  <c r="AB7" i="1"/>
  <c r="AB13" i="1"/>
  <c r="AS5" i="1"/>
  <c r="AS25" i="1"/>
  <c r="AB25" i="1"/>
  <c r="BX396" i="5"/>
  <c r="BX383" i="5"/>
  <c r="BF71" i="7"/>
  <c r="BG71" i="7"/>
  <c r="BJ71" i="7"/>
  <c r="BW396" i="5"/>
  <c r="BY396" i="5"/>
  <c r="BI77" i="7"/>
  <c r="BF87" i="7"/>
  <c r="BI87" i="7"/>
  <c r="BE75" i="7"/>
  <c r="BN78" i="7"/>
  <c r="BH75" i="7"/>
  <c r="BI75" i="7"/>
  <c r="BG75" i="7"/>
  <c r="BL86" i="7"/>
  <c r="BK92" i="7"/>
  <c r="BM86" i="7"/>
  <c r="BG93" i="7"/>
  <c r="BL68" i="7"/>
  <c r="BN86" i="7"/>
  <c r="E67" i="7"/>
  <c r="L67" i="7" s="1"/>
  <c r="BL92" i="7"/>
  <c r="BF95" i="7"/>
  <c r="BG95" i="7"/>
  <c r="BE95" i="7"/>
  <c r="BH95" i="7"/>
  <c r="BM68" i="7"/>
  <c r="BJ68" i="7"/>
  <c r="BL90" i="7"/>
  <c r="BK90" i="7"/>
  <c r="BJ92" i="7"/>
  <c r="BM90" i="7"/>
  <c r="BH92" i="7"/>
  <c r="BG86" i="7"/>
  <c r="BM95" i="7"/>
  <c r="BG81" i="7"/>
  <c r="BH83" i="7"/>
  <c r="BI92" i="7"/>
  <c r="BF92" i="7"/>
  <c r="BL84" i="7"/>
  <c r="BG92" i="7"/>
  <c r="BJ98" i="7"/>
  <c r="BM98" i="7"/>
  <c r="BH72" i="7"/>
  <c r="BI99" i="7"/>
  <c r="BN98" i="7"/>
  <c r="BG84" i="7"/>
  <c r="BK94" i="7"/>
  <c r="BL98" i="7"/>
  <c r="BF90" i="7"/>
  <c r="BK89" i="7"/>
  <c r="BK84" i="7"/>
  <c r="BN82" i="7"/>
  <c r="BE81" i="7"/>
  <c r="BE83" i="7"/>
  <c r="BK74" i="7"/>
  <c r="BN84" i="7"/>
  <c r="BI83" i="7"/>
  <c r="BF83" i="7"/>
  <c r="BH81" i="7"/>
  <c r="BJ88" i="7"/>
  <c r="BI81" i="7"/>
  <c r="AM146" i="7"/>
  <c r="E146" i="7"/>
  <c r="L146" i="7" s="1"/>
  <c r="BL95" i="7"/>
  <c r="BF69" i="7"/>
  <c r="BE98" i="7"/>
  <c r="BJ95" i="7"/>
  <c r="BN89" i="7"/>
  <c r="BK95" i="7"/>
  <c r="BF93" i="7"/>
  <c r="BE69" i="7"/>
  <c r="E129" i="7"/>
  <c r="L129" i="7" s="1"/>
  <c r="BG98" i="7"/>
  <c r="BE93" i="7"/>
  <c r="BH93" i="7"/>
  <c r="BL81" i="7"/>
  <c r="BH98" i="7"/>
  <c r="BF85" i="7"/>
  <c r="BI85" i="7"/>
  <c r="BE86" i="7"/>
  <c r="BI69" i="7"/>
  <c r="BJ69" i="7"/>
  <c r="BJ81" i="7"/>
  <c r="BF86" i="7"/>
  <c r="BH86" i="7"/>
  <c r="BI98" i="7"/>
  <c r="BE85" i="7"/>
  <c r="BJ86" i="7"/>
  <c r="BG69" i="7"/>
  <c r="BE99" i="7"/>
  <c r="BI79" i="7"/>
  <c r="BM79" i="7"/>
  <c r="BF99" i="7"/>
  <c r="BH99" i="7"/>
  <c r="BJ99" i="7"/>
  <c r="BM94" i="7"/>
  <c r="BN74" i="7"/>
  <c r="BN92" i="7"/>
  <c r="BI72" i="7"/>
  <c r="E137" i="7"/>
  <c r="L137" i="7" s="1"/>
  <c r="BG72" i="7"/>
  <c r="BE72" i="7"/>
  <c r="AM128" i="7"/>
  <c r="E122" i="7"/>
  <c r="L122" i="7" s="1"/>
  <c r="E126" i="7"/>
  <c r="L126" i="7" s="1"/>
  <c r="AH13" i="7"/>
  <c r="AI13" i="7" s="1"/>
  <c r="AJ13" i="7" s="1"/>
  <c r="BG97" i="7"/>
  <c r="BL94" i="7"/>
  <c r="BJ89" i="7"/>
  <c r="BN68" i="7"/>
  <c r="BM82" i="7"/>
  <c r="BL82" i="7"/>
  <c r="BJ83" i="7"/>
  <c r="BH79" i="7"/>
  <c r="BL99" i="7"/>
  <c r="BK81" i="7"/>
  <c r="BM81" i="7"/>
  <c r="BK83" i="7"/>
  <c r="BK88" i="7"/>
  <c r="BI84" i="7"/>
  <c r="BN88" i="7"/>
  <c r="BG79" i="7"/>
  <c r="BM89" i="7"/>
  <c r="BK93" i="7"/>
  <c r="BJ84" i="7"/>
  <c r="BK82" i="7"/>
  <c r="BE79" i="7"/>
  <c r="BK99" i="7"/>
  <c r="BM88" i="7"/>
  <c r="BI90" i="7"/>
  <c r="BG90" i="7"/>
  <c r="BE90" i="7"/>
  <c r="BJ90" i="7"/>
  <c r="BJ93" i="7"/>
  <c r="BM99" i="7"/>
  <c r="E148" i="7"/>
  <c r="L148" i="7" s="1"/>
  <c r="AM148" i="7"/>
  <c r="AM132" i="7"/>
  <c r="E132" i="7"/>
  <c r="L132" i="7" s="1"/>
  <c r="AQ129" i="7"/>
  <c r="AR129" i="7" s="1"/>
  <c r="AS129" i="7" s="1"/>
  <c r="E76" i="7"/>
  <c r="L76" i="7" s="1"/>
  <c r="BJ70" i="7"/>
  <c r="BJ79" i="7"/>
  <c r="BN79" i="7"/>
  <c r="BK79" i="7"/>
  <c r="AP138" i="7"/>
  <c r="AQ138" i="7" s="1"/>
  <c r="AP126" i="7"/>
  <c r="AQ126" i="7" s="1"/>
  <c r="BJ77" i="7"/>
  <c r="BM77" i="7"/>
  <c r="BG88" i="7"/>
  <c r="BL70" i="7"/>
  <c r="BK78" i="7"/>
  <c r="BJ74" i="7"/>
  <c r="BJ72" i="7"/>
  <c r="BH94" i="7"/>
  <c r="BG94" i="7"/>
  <c r="BI94" i="7"/>
  <c r="BF94" i="7"/>
  <c r="BJ94" i="7"/>
  <c r="BH88" i="7"/>
  <c r="BI78" i="7"/>
  <c r="BN70" i="7"/>
  <c r="BK70" i="7"/>
  <c r="BM78" i="7"/>
  <c r="BM74" i="7"/>
  <c r="BM71" i="7"/>
  <c r="BK77" i="7"/>
  <c r="E144" i="7"/>
  <c r="L144" i="7" s="1"/>
  <c r="AM144" i="7"/>
  <c r="BN83" i="7"/>
  <c r="BM83" i="7"/>
  <c r="BM69" i="7"/>
  <c r="BL69" i="7"/>
  <c r="BN69" i="7"/>
  <c r="BK69" i="7"/>
  <c r="BL85" i="7"/>
  <c r="BJ78" i="7"/>
  <c r="BN77" i="7"/>
  <c r="BL77" i="7"/>
  <c r="E138" i="7"/>
  <c r="L138" i="7" s="1"/>
  <c r="AM138" i="7"/>
  <c r="AT124" i="7"/>
  <c r="AU124" i="7" s="1"/>
  <c r="AT140" i="7"/>
  <c r="AU140" i="7" s="1"/>
  <c r="AR119" i="7"/>
  <c r="AS119" i="7" s="1"/>
  <c r="AT151" i="7"/>
  <c r="AU151" i="7" s="1"/>
  <c r="AR134" i="7"/>
  <c r="AS134" i="7" s="1"/>
  <c r="AP121" i="7"/>
  <c r="AQ121" i="7" s="1"/>
  <c r="AR143" i="7"/>
  <c r="AS143" i="7" s="1"/>
  <c r="AR139" i="7"/>
  <c r="AS139" i="7" s="1"/>
  <c r="AT118" i="7"/>
  <c r="AU118" i="7" s="1"/>
  <c r="AT142" i="7"/>
  <c r="AU142" i="7" s="1"/>
  <c r="AR144" i="7"/>
  <c r="AS144" i="7" s="1"/>
  <c r="AT132" i="7"/>
  <c r="AU132" i="7" s="1"/>
  <c r="AM149" i="7"/>
  <c r="E149" i="7"/>
  <c r="L149" i="7" s="1"/>
  <c r="AR146" i="7"/>
  <c r="AS146" i="7" s="1"/>
  <c r="AR120" i="7"/>
  <c r="AS120" i="7" s="1"/>
  <c r="AP145" i="7"/>
  <c r="AQ145" i="7" s="1"/>
  <c r="AP123" i="7"/>
  <c r="AQ123" i="7" s="1"/>
  <c r="AP125" i="7"/>
  <c r="AQ125" i="7" s="1"/>
  <c r="BE84" i="7"/>
  <c r="BH84" i="7"/>
  <c r="AP150" i="7"/>
  <c r="AQ150" i="7" s="1"/>
  <c r="AP141" i="7"/>
  <c r="AQ141" i="7" s="1"/>
  <c r="E133" i="7"/>
  <c r="L133" i="7" s="1"/>
  <c r="AM133" i="7"/>
  <c r="E117" i="7"/>
  <c r="L117" i="7" s="1"/>
  <c r="AM117" i="7"/>
  <c r="AQ137" i="7"/>
  <c r="AQ147" i="7"/>
  <c r="AO149" i="7"/>
  <c r="AR136" i="7"/>
  <c r="AS136" i="7" s="1"/>
  <c r="BL71" i="7"/>
  <c r="BN71" i="7"/>
  <c r="BK71" i="7"/>
  <c r="AM145" i="7"/>
  <c r="E145" i="7"/>
  <c r="L145" i="7" s="1"/>
  <c r="AR122" i="7"/>
  <c r="AS122" i="7" s="1"/>
  <c r="E121" i="7"/>
  <c r="L121" i="7" s="1"/>
  <c r="AM121" i="7"/>
  <c r="AR131" i="7"/>
  <c r="AS131" i="7" s="1"/>
  <c r="E123" i="7"/>
  <c r="L123" i="7" s="1"/>
  <c r="AM123" i="7"/>
  <c r="E125" i="7"/>
  <c r="L125" i="7" s="1"/>
  <c r="AM125" i="7"/>
  <c r="AR135" i="7"/>
  <c r="AS135" i="7" s="1"/>
  <c r="AR127" i="7"/>
  <c r="AS127" i="7" s="1"/>
  <c r="AQ148" i="7"/>
  <c r="AR130" i="7"/>
  <c r="AS130" i="7" s="1"/>
  <c r="AO133" i="7"/>
  <c r="AO117" i="7"/>
  <c r="AQ128" i="7"/>
  <c r="BM93" i="7"/>
  <c r="BL93" i="7"/>
  <c r="BN85" i="7"/>
  <c r="BG78" i="7"/>
  <c r="BH78" i="7"/>
  <c r="BH68" i="7"/>
  <c r="BG68" i="7"/>
  <c r="BF68" i="7"/>
  <c r="BI68" i="7"/>
  <c r="BE68" i="7"/>
  <c r="BM85" i="7"/>
  <c r="BJ85" i="7"/>
  <c r="BF78" i="7"/>
  <c r="BI97" i="7"/>
  <c r="BF88" i="7"/>
  <c r="BM72" i="7"/>
  <c r="BE97" i="7"/>
  <c r="BI88" i="7"/>
  <c r="BL100" i="7"/>
  <c r="BL72" i="7"/>
  <c r="BF97" i="7"/>
  <c r="BH97" i="7"/>
  <c r="BE88" i="7"/>
  <c r="BJ100" i="7"/>
  <c r="BN72" i="7"/>
  <c r="BK100" i="7"/>
  <c r="E73" i="7"/>
  <c r="L73" i="7" s="1"/>
  <c r="BL75" i="7"/>
  <c r="BJ75" i="7"/>
  <c r="BN75" i="7"/>
  <c r="BM75" i="7"/>
  <c r="BK75" i="7"/>
  <c r="BM100" i="7"/>
  <c r="BH76" i="7"/>
  <c r="BE76" i="7"/>
  <c r="BI76" i="7"/>
  <c r="BG76" i="7"/>
  <c r="BF76" i="7"/>
  <c r="AG16" i="7"/>
  <c r="E16" i="7" s="1"/>
  <c r="L16" i="7" s="1"/>
  <c r="BK96" i="7"/>
  <c r="BN96" i="7"/>
  <c r="BL96" i="7"/>
  <c r="BM96" i="7"/>
  <c r="BJ96" i="7"/>
  <c r="BH70" i="7"/>
  <c r="BG70" i="7"/>
  <c r="BF70" i="7"/>
  <c r="BI70" i="7"/>
  <c r="BE70" i="7"/>
  <c r="BL73" i="7"/>
  <c r="BJ73" i="7"/>
  <c r="BN73" i="7"/>
  <c r="BK73" i="7"/>
  <c r="BM73" i="7"/>
  <c r="BM101" i="7"/>
  <c r="BK101" i="7"/>
  <c r="BL101" i="7"/>
  <c r="BN101" i="7"/>
  <c r="BJ101" i="7"/>
  <c r="BE100" i="7"/>
  <c r="BG100" i="7"/>
  <c r="BI100" i="7"/>
  <c r="BF100" i="7"/>
  <c r="BH100" i="7"/>
  <c r="BN67" i="7"/>
  <c r="BK67" i="7"/>
  <c r="BM67" i="7"/>
  <c r="BL67" i="7"/>
  <c r="BJ67" i="7"/>
  <c r="BK91" i="7"/>
  <c r="BL91" i="7"/>
  <c r="BJ91" i="7"/>
  <c r="BN91" i="7"/>
  <c r="BM91" i="7"/>
  <c r="BJ87" i="7"/>
  <c r="BN87" i="7"/>
  <c r="BK87" i="7"/>
  <c r="BL87" i="7"/>
  <c r="BM87" i="7"/>
  <c r="BE73" i="7"/>
  <c r="BI73" i="7"/>
  <c r="BF73" i="7"/>
  <c r="BG73" i="7"/>
  <c r="BH73" i="7"/>
  <c r="BL80" i="7"/>
  <c r="BM80" i="7"/>
  <c r="BJ80" i="7"/>
  <c r="BK80" i="7"/>
  <c r="BN80" i="7"/>
  <c r="BK76" i="7"/>
  <c r="BL76" i="7"/>
  <c r="BM76" i="7"/>
  <c r="BN76" i="7"/>
  <c r="BJ76" i="7"/>
  <c r="AH24" i="7"/>
  <c r="AI24" i="7" s="1"/>
  <c r="AJ24" i="7" s="1"/>
  <c r="AK24" i="7" s="1"/>
  <c r="AL24" i="7" s="1"/>
  <c r="AH26" i="7"/>
  <c r="AI26" i="7" s="1"/>
  <c r="AJ26" i="7" s="1"/>
  <c r="AK26" i="7" s="1"/>
  <c r="AG21" i="7"/>
  <c r="E21" i="7" s="1"/>
  <c r="L21" i="7" s="1"/>
  <c r="AH18" i="7"/>
  <c r="AI18" i="7" s="1"/>
  <c r="AJ18" i="7" s="1"/>
  <c r="AK18" i="7" s="1"/>
  <c r="AL18" i="7" s="1"/>
  <c r="AM18" i="7" s="1"/>
  <c r="AG23" i="7"/>
  <c r="E23" i="7" s="1"/>
  <c r="L23" i="7" s="1"/>
  <c r="AG19" i="7"/>
  <c r="E19" i="7" s="1"/>
  <c r="L19" i="7" s="1"/>
  <c r="AH17" i="7"/>
  <c r="AI17" i="7" s="1"/>
  <c r="AJ17" i="7" s="1"/>
  <c r="AK17" i="7" s="1"/>
  <c r="AL17" i="7" s="1"/>
  <c r="AM17" i="7" s="1"/>
  <c r="AH12" i="7"/>
  <c r="AI12" i="7" s="1"/>
  <c r="AJ12" i="7" s="1"/>
  <c r="AK12" i="7" s="1"/>
  <c r="AH15" i="7"/>
  <c r="AI15" i="7" s="1"/>
  <c r="AJ15" i="7" s="1"/>
  <c r="AK15" i="7" s="1"/>
  <c r="AG14" i="7"/>
  <c r="E14" i="7" s="1"/>
  <c r="L14" i="7" s="1"/>
  <c r="AH14" i="7"/>
  <c r="AI14" i="7" s="1"/>
  <c r="AJ14" i="7" s="1"/>
  <c r="AK14" i="7" s="1"/>
  <c r="AL14" i="7" s="1"/>
  <c r="AH25" i="7"/>
  <c r="AI25" i="7" s="1"/>
  <c r="AJ25" i="7" s="1"/>
  <c r="AG22" i="7"/>
  <c r="E22" i="7" s="1"/>
  <c r="L22" i="7" s="1"/>
  <c r="AH22" i="7"/>
  <c r="AI22" i="7" s="1"/>
  <c r="AJ22" i="7" s="1"/>
  <c r="AJ23" i="7"/>
  <c r="AK23" i="7" s="1"/>
  <c r="AJ19" i="7"/>
  <c r="AK19" i="7" s="1"/>
  <c r="AJ21" i="7"/>
  <c r="AK21" i="7" s="1"/>
  <c r="AG20" i="7"/>
  <c r="E20" i="7" s="1"/>
  <c r="L20" i="7" s="1"/>
  <c r="AH20" i="7"/>
  <c r="AI20" i="7" s="1"/>
  <c r="AI16" i="7"/>
  <c r="AT46" i="7"/>
  <c r="AU46" i="7" s="1"/>
  <c r="AT49" i="7"/>
  <c r="AU49" i="7" s="1"/>
  <c r="AT45" i="7"/>
  <c r="AU45" i="7" s="1"/>
  <c r="AT50" i="7"/>
  <c r="AU50" i="7" s="1"/>
  <c r="AV32" i="7"/>
  <c r="AW32" i="7" s="1"/>
  <c r="AV33" i="7"/>
  <c r="AW33" i="7" s="1"/>
  <c r="AT48" i="7"/>
  <c r="AU48" i="7" s="1"/>
  <c r="AT51" i="7"/>
  <c r="AU51" i="7" s="1"/>
  <c r="AV30" i="7"/>
  <c r="AW30" i="7" s="1"/>
  <c r="AV35" i="7"/>
  <c r="AW35" i="7" s="1"/>
  <c r="AR39" i="7"/>
  <c r="AS39" i="7" s="1"/>
  <c r="AV31" i="7"/>
  <c r="AW31" i="7" s="1"/>
  <c r="AT44" i="7"/>
  <c r="AU44" i="7" s="1"/>
  <c r="AV29" i="7"/>
  <c r="AW29" i="7" s="1"/>
  <c r="AT28" i="7"/>
  <c r="AU28" i="7" s="1"/>
  <c r="AV47" i="7"/>
  <c r="AW47" i="7" s="1"/>
  <c r="AT41" i="7"/>
  <c r="AT34" i="7"/>
  <c r="AU34" i="7" s="1"/>
  <c r="AR42" i="7"/>
  <c r="AS42" i="7" s="1"/>
  <c r="AS37" i="7"/>
  <c r="AR43" i="7"/>
  <c r="AS43" i="7" s="1"/>
  <c r="AR40" i="7"/>
  <c r="AS40" i="7" s="1"/>
  <c r="AT36" i="7"/>
  <c r="AR38" i="7"/>
  <c r="BE195" i="8"/>
  <c r="BU666" i="2"/>
  <c r="I666" i="2" s="1"/>
  <c r="AC665" i="2" s="1"/>
  <c r="AS27" i="7"/>
  <c r="AT27" i="7" s="1"/>
  <c r="AU27" i="7" s="1"/>
  <c r="BC195" i="8"/>
  <c r="BD192" i="8"/>
  <c r="O192" i="8" s="1"/>
  <c r="U192" i="8" s="1"/>
  <c r="X192" i="8" s="1"/>
  <c r="G192" i="8" s="1"/>
  <c r="BB195" i="8"/>
  <c r="BA179" i="8"/>
  <c r="BC179" i="8"/>
  <c r="AY195" i="8"/>
  <c r="K195" i="8" s="1"/>
  <c r="R195" i="8" s="1"/>
  <c r="W195" i="8" s="1"/>
  <c r="F195" i="8" s="1"/>
  <c r="BD179" i="25"/>
  <c r="L179" i="25" s="1"/>
  <c r="BA197" i="8"/>
  <c r="AY179" i="8"/>
  <c r="K179" i="8" s="1"/>
  <c r="R179" i="8" s="1"/>
  <c r="W179" i="8" s="1"/>
  <c r="F179" i="8" s="1"/>
  <c r="AY181" i="8"/>
  <c r="K181" i="8" s="1"/>
  <c r="R181" i="8" s="1"/>
  <c r="W181" i="8" s="1"/>
  <c r="F181" i="8" s="1"/>
  <c r="BC181" i="8"/>
  <c r="BB181" i="8"/>
  <c r="BE184" i="25"/>
  <c r="AY179" i="25"/>
  <c r="N179" i="25" s="1"/>
  <c r="U179" i="25" s="1"/>
  <c r="BC182" i="25"/>
  <c r="BE191" i="25"/>
  <c r="AY196" i="25"/>
  <c r="N196" i="25" s="1"/>
  <c r="U196" i="25" s="1"/>
  <c r="AY191" i="25"/>
  <c r="N191" i="25" s="1"/>
  <c r="U191" i="25" s="1"/>
  <c r="AY183" i="8"/>
  <c r="K183" i="8" s="1"/>
  <c r="R183" i="8" s="1"/>
  <c r="W183" i="8" s="1"/>
  <c r="F183" i="8" s="1"/>
  <c r="AY192" i="8"/>
  <c r="K192" i="8" s="1"/>
  <c r="R192" i="8" s="1"/>
  <c r="W192" i="8" s="1"/>
  <c r="F192" i="8" s="1"/>
  <c r="AW1139" i="2"/>
  <c r="BC194" i="25"/>
  <c r="BC198" i="25"/>
  <c r="BB191" i="25"/>
  <c r="BE181" i="8"/>
  <c r="BB198" i="25"/>
  <c r="BB194" i="25"/>
  <c r="BE183" i="8"/>
  <c r="O183" i="8" s="1"/>
  <c r="U183" i="8" s="1"/>
  <c r="X183" i="8" s="1"/>
  <c r="G183" i="8" s="1"/>
  <c r="BA191" i="25"/>
  <c r="BD109" i="8"/>
  <c r="BB182" i="25"/>
  <c r="AY184" i="25"/>
  <c r="N184" i="25" s="1"/>
  <c r="U184" i="25" s="1"/>
  <c r="AY197" i="8"/>
  <c r="K197" i="8" s="1"/>
  <c r="R197" i="8" s="1"/>
  <c r="W197" i="8" s="1"/>
  <c r="F197" i="8" s="1"/>
  <c r="AY186" i="25"/>
  <c r="N186" i="25" s="1"/>
  <c r="U186" i="25" s="1"/>
  <c r="BD202" i="25"/>
  <c r="L202" i="25" s="1"/>
  <c r="BD193" i="8"/>
  <c r="AY193" i="8"/>
  <c r="K193" i="8" s="1"/>
  <c r="R193" i="8" s="1"/>
  <c r="W193" i="8" s="1"/>
  <c r="F193" i="8" s="1"/>
  <c r="BA193" i="8"/>
  <c r="BA198" i="8"/>
  <c r="BE186" i="25"/>
  <c r="L186" i="25" s="1"/>
  <c r="BB197" i="8"/>
  <c r="BC198" i="8"/>
  <c r="AY184" i="8"/>
  <c r="K184" i="8" s="1"/>
  <c r="R184" i="8" s="1"/>
  <c r="W184" i="8" s="1"/>
  <c r="F184" i="8" s="1"/>
  <c r="AY202" i="25"/>
  <c r="N202" i="25" s="1"/>
  <c r="U202" i="25" s="1"/>
  <c r="BC193" i="8"/>
  <c r="BB184" i="8"/>
  <c r="BA202" i="8"/>
  <c r="BE197" i="8"/>
  <c r="BE198" i="8"/>
  <c r="BD182" i="25"/>
  <c r="BC196" i="25"/>
  <c r="BB196" i="25"/>
  <c r="AY189" i="25"/>
  <c r="N189" i="25" s="1"/>
  <c r="U189" i="25" s="1"/>
  <c r="BC184" i="25"/>
  <c r="BA184" i="8"/>
  <c r="AY202" i="8"/>
  <c r="K202" i="8" s="1"/>
  <c r="R202" i="8" s="1"/>
  <c r="W202" i="8" s="1"/>
  <c r="F202" i="8" s="1"/>
  <c r="AY194" i="25"/>
  <c r="N194" i="25" s="1"/>
  <c r="U194" i="25" s="1"/>
  <c r="BB184" i="25"/>
  <c r="AY198" i="8"/>
  <c r="K198" i="8" s="1"/>
  <c r="R198" i="8" s="1"/>
  <c r="W198" i="8" s="1"/>
  <c r="F198" i="8" s="1"/>
  <c r="BA189" i="25"/>
  <c r="BB189" i="25"/>
  <c r="BD184" i="8"/>
  <c r="AY198" i="25"/>
  <c r="N198" i="25" s="1"/>
  <c r="U198" i="25" s="1"/>
  <c r="BE202" i="8"/>
  <c r="BB190" i="25"/>
  <c r="BC202" i="8"/>
  <c r="AY190" i="25"/>
  <c r="N190" i="25" s="1"/>
  <c r="U190" i="25" s="1"/>
  <c r="AY182" i="25"/>
  <c r="N182" i="25" s="1"/>
  <c r="U182" i="25" s="1"/>
  <c r="BD101" i="8"/>
  <c r="BD125" i="8"/>
  <c r="BD194" i="25"/>
  <c r="BE141" i="8"/>
  <c r="BC190" i="25"/>
  <c r="AY89" i="25"/>
  <c r="N89" i="25" s="1"/>
  <c r="U89" i="25" s="1"/>
  <c r="BC56" i="25"/>
  <c r="BA56" i="25"/>
  <c r="BD198" i="25"/>
  <c r="BD153" i="25"/>
  <c r="BE190" i="25"/>
  <c r="BE117" i="8"/>
  <c r="BE139" i="25"/>
  <c r="BD133" i="8"/>
  <c r="BC66" i="25"/>
  <c r="BA110" i="25"/>
  <c r="BE60" i="25"/>
  <c r="L60" i="25" s="1"/>
  <c r="BB153" i="25"/>
  <c r="AY153" i="25"/>
  <c r="N153" i="25" s="1"/>
  <c r="U153" i="25" s="1"/>
  <c r="BD81" i="8"/>
  <c r="BD105" i="8"/>
  <c r="BC75" i="25"/>
  <c r="BB87" i="25"/>
  <c r="BA119" i="25"/>
  <c r="BC49" i="25"/>
  <c r="BD75" i="25"/>
  <c r="BD151" i="25"/>
  <c r="BC153" i="25"/>
  <c r="BE91" i="8"/>
  <c r="BB110" i="25"/>
  <c r="BC121" i="25"/>
  <c r="BA132" i="25"/>
  <c r="BA121" i="25"/>
  <c r="BB107" i="25"/>
  <c r="BA50" i="25"/>
  <c r="BC136" i="25"/>
  <c r="BB90" i="25"/>
  <c r="BC61" i="25"/>
  <c r="BA148" i="25"/>
  <c r="BB99" i="25"/>
  <c r="BA102" i="25"/>
  <c r="BA147" i="8"/>
  <c r="BC91" i="25"/>
  <c r="BC151" i="25"/>
  <c r="BA151" i="25"/>
  <c r="BD52" i="25"/>
  <c r="BB95" i="25"/>
  <c r="BD118" i="25"/>
  <c r="BD56" i="25"/>
  <c r="BD147" i="25"/>
  <c r="AY145" i="25"/>
  <c r="N145" i="25" s="1"/>
  <c r="U145" i="25" s="1"/>
  <c r="BC124" i="8"/>
  <c r="BB97" i="25"/>
  <c r="BC119" i="25"/>
  <c r="BB59" i="25"/>
  <c r="BA114" i="25"/>
  <c r="BD146" i="25"/>
  <c r="BB89" i="25"/>
  <c r="BA52" i="25"/>
  <c r="AY107" i="25"/>
  <c r="N107" i="25" s="1"/>
  <c r="U107" i="25" s="1"/>
  <c r="BA49" i="25"/>
  <c r="BC59" i="25"/>
  <c r="BE104" i="25"/>
  <c r="BE54" i="25"/>
  <c r="BC89" i="25"/>
  <c r="BB131" i="25"/>
  <c r="BC52" i="25"/>
  <c r="AY103" i="25"/>
  <c r="N103" i="25" s="1"/>
  <c r="U103" i="25" s="1"/>
  <c r="AY93" i="25"/>
  <c r="N93" i="25" s="1"/>
  <c r="U93" i="25" s="1"/>
  <c r="AY150" i="25"/>
  <c r="N150" i="25" s="1"/>
  <c r="U150" i="25" s="1"/>
  <c r="AY53" i="25"/>
  <c r="N53" i="25" s="1"/>
  <c r="U53" i="25" s="1"/>
  <c r="AY65" i="25"/>
  <c r="N65" i="25" s="1"/>
  <c r="U65" i="25" s="1"/>
  <c r="AY59" i="25"/>
  <c r="N59" i="25" s="1"/>
  <c r="U59" i="25" s="1"/>
  <c r="R156" i="25"/>
  <c r="W156" i="25" s="1"/>
  <c r="F156" i="25" s="1"/>
  <c r="U165" i="25"/>
  <c r="U154" i="25"/>
  <c r="X154" i="25" s="1"/>
  <c r="G154" i="25" s="1"/>
  <c r="U160" i="25"/>
  <c r="U175" i="25"/>
  <c r="U200" i="25"/>
  <c r="U174" i="25"/>
  <c r="U166" i="25"/>
  <c r="U201" i="25"/>
  <c r="U173" i="25"/>
  <c r="U199" i="25"/>
  <c r="AY52" i="25"/>
  <c r="N52" i="25" s="1"/>
  <c r="U52" i="25" s="1"/>
  <c r="U172" i="25"/>
  <c r="U171" i="25"/>
  <c r="U169" i="25"/>
  <c r="U187" i="25"/>
  <c r="U159" i="25"/>
  <c r="U162" i="25"/>
  <c r="U183" i="25"/>
  <c r="U177" i="25"/>
  <c r="U176" i="25"/>
  <c r="AY149" i="25"/>
  <c r="N149" i="25" s="1"/>
  <c r="U149" i="25" s="1"/>
  <c r="U195" i="25"/>
  <c r="AY116" i="25"/>
  <c r="N116" i="25" s="1"/>
  <c r="U116" i="25" s="1"/>
  <c r="U170" i="25"/>
  <c r="U168" i="25"/>
  <c r="U161" i="25"/>
  <c r="U180" i="25"/>
  <c r="U164" i="25"/>
  <c r="U156" i="25"/>
  <c r="X156" i="25" s="1"/>
  <c r="G156" i="25" s="1"/>
  <c r="U178" i="25"/>
  <c r="U181" i="25"/>
  <c r="U193" i="25"/>
  <c r="U158" i="25"/>
  <c r="U167" i="25"/>
  <c r="U157" i="25"/>
  <c r="U163" i="25"/>
  <c r="U185" i="25"/>
  <c r="U155" i="25"/>
  <c r="U188" i="25"/>
  <c r="R154" i="25"/>
  <c r="W154" i="25" s="1"/>
  <c r="F154" i="25" s="1"/>
  <c r="U192" i="25"/>
  <c r="U197" i="25"/>
  <c r="BC87" i="25"/>
  <c r="BC79" i="25"/>
  <c r="BB65" i="25"/>
  <c r="BA104" i="25"/>
  <c r="BA70" i="25"/>
  <c r="BD99" i="25"/>
  <c r="BA149" i="25"/>
  <c r="BD87" i="25"/>
  <c r="BE122" i="25"/>
  <c r="AY75" i="25"/>
  <c r="N75" i="25" s="1"/>
  <c r="U75" i="25" s="1"/>
  <c r="BC65" i="25"/>
  <c r="BB104" i="25"/>
  <c r="BA127" i="25"/>
  <c r="BE150" i="25"/>
  <c r="BE49" i="25"/>
  <c r="BC70" i="25"/>
  <c r="BC88" i="25"/>
  <c r="BC102" i="25"/>
  <c r="BA135" i="25"/>
  <c r="BD116" i="25"/>
  <c r="BC97" i="25"/>
  <c r="BE79" i="25"/>
  <c r="BC99" i="25"/>
  <c r="BC132" i="25"/>
  <c r="BE53" i="25"/>
  <c r="BB125" i="25"/>
  <c r="BC93" i="25"/>
  <c r="BD89" i="25"/>
  <c r="BB138" i="25"/>
  <c r="BA116" i="25"/>
  <c r="BA118" i="25"/>
  <c r="BC118" i="25"/>
  <c r="BE59" i="25"/>
  <c r="AY132" i="25"/>
  <c r="N132" i="25" s="1"/>
  <c r="U132" i="25" s="1"/>
  <c r="BA78" i="8"/>
  <c r="BD69" i="25"/>
  <c r="BA66" i="25"/>
  <c r="BC85" i="25"/>
  <c r="BA61" i="25"/>
  <c r="BB62" i="25"/>
  <c r="BE98" i="25"/>
  <c r="BB114" i="25"/>
  <c r="AY56" i="25"/>
  <c r="N56" i="25" s="1"/>
  <c r="BE73" i="8"/>
  <c r="BC78" i="8"/>
  <c r="BB137" i="25"/>
  <c r="BB115" i="25"/>
  <c r="BE124" i="8"/>
  <c r="BA53" i="25"/>
  <c r="BA75" i="25"/>
  <c r="BD124" i="25"/>
  <c r="L199" i="25"/>
  <c r="BB53" i="25"/>
  <c r="BA91" i="25"/>
  <c r="BB127" i="25"/>
  <c r="BD65" i="25"/>
  <c r="BA128" i="25"/>
  <c r="BB147" i="25"/>
  <c r="BB84" i="25"/>
  <c r="BA88" i="25"/>
  <c r="BA95" i="25"/>
  <c r="BC111" i="25"/>
  <c r="BB149" i="25"/>
  <c r="BC67" i="25"/>
  <c r="BD109" i="25"/>
  <c r="L109" i="25" s="1"/>
  <c r="BC135" i="25"/>
  <c r="BC140" i="25"/>
  <c r="BC84" i="25"/>
  <c r="BD107" i="25"/>
  <c r="BC117" i="25"/>
  <c r="BC145" i="25"/>
  <c r="AY139" i="25"/>
  <c r="N139" i="25" s="1"/>
  <c r="BC116" i="25"/>
  <c r="BD97" i="8"/>
  <c r="L197" i="25"/>
  <c r="L195" i="25"/>
  <c r="AY142" i="25"/>
  <c r="N142" i="25" s="1"/>
  <c r="BE144" i="8"/>
  <c r="BE148" i="25"/>
  <c r="BA111" i="25"/>
  <c r="BA67" i="25"/>
  <c r="BC68" i="25"/>
  <c r="BD110" i="25"/>
  <c r="BC147" i="25"/>
  <c r="BC81" i="25"/>
  <c r="BD137" i="25"/>
  <c r="BA145" i="25"/>
  <c r="BA68" i="25"/>
  <c r="L193" i="25"/>
  <c r="BC103" i="25"/>
  <c r="BA86" i="25"/>
  <c r="AY55" i="25"/>
  <c r="N55" i="25" s="1"/>
  <c r="AY100" i="25"/>
  <c r="N100" i="25" s="1"/>
  <c r="AY68" i="25"/>
  <c r="N68" i="25" s="1"/>
  <c r="AY83" i="25"/>
  <c r="N83" i="25" s="1"/>
  <c r="U83" i="25" s="1"/>
  <c r="AY128" i="25"/>
  <c r="N128" i="25" s="1"/>
  <c r="AY61" i="25"/>
  <c r="N61" i="25" s="1"/>
  <c r="U61" i="25" s="1"/>
  <c r="AY118" i="25"/>
  <c r="N118" i="25" s="1"/>
  <c r="AY69" i="25"/>
  <c r="N69" i="25" s="1"/>
  <c r="AY54" i="25"/>
  <c r="N54" i="25" s="1"/>
  <c r="AY63" i="25"/>
  <c r="N63" i="25" s="1"/>
  <c r="U63" i="25" s="1"/>
  <c r="AY49" i="25"/>
  <c r="N49" i="25" s="1"/>
  <c r="AY151" i="25"/>
  <c r="N151" i="25" s="1"/>
  <c r="BD106" i="25"/>
  <c r="L106" i="25" s="1"/>
  <c r="BC137" i="25"/>
  <c r="BA93" i="25"/>
  <c r="BA83" i="25"/>
  <c r="BA138" i="25"/>
  <c r="AY112" i="25"/>
  <c r="N112" i="25" s="1"/>
  <c r="U112" i="25" s="1"/>
  <c r="BC147" i="8"/>
  <c r="BA57" i="25"/>
  <c r="BA69" i="25"/>
  <c r="BC122" i="25"/>
  <c r="BC63" i="25"/>
  <c r="BB83" i="25"/>
  <c r="BA81" i="8"/>
  <c r="BB57" i="25"/>
  <c r="BC54" i="25"/>
  <c r="AY71" i="25"/>
  <c r="N71" i="25" s="1"/>
  <c r="AY88" i="25"/>
  <c r="N88" i="25" s="1"/>
  <c r="AY87" i="25"/>
  <c r="N87" i="25" s="1"/>
  <c r="AY95" i="25"/>
  <c r="N95" i="25" s="1"/>
  <c r="AY72" i="25"/>
  <c r="N72" i="25" s="1"/>
  <c r="BC55" i="25"/>
  <c r="BA80" i="25"/>
  <c r="BD76" i="25"/>
  <c r="BA129" i="25"/>
  <c r="BA136" i="25"/>
  <c r="BE142" i="25"/>
  <c r="BB86" i="25"/>
  <c r="BC128" i="25"/>
  <c r="BD140" i="25"/>
  <c r="BA63" i="25"/>
  <c r="BC62" i="25"/>
  <c r="BB71" i="25"/>
  <c r="BD72" i="25"/>
  <c r="L72" i="25" s="1"/>
  <c r="BC107" i="25"/>
  <c r="BC131" i="25"/>
  <c r="AY121" i="25"/>
  <c r="N121" i="25" s="1"/>
  <c r="AY99" i="25"/>
  <c r="N99" i="25" s="1"/>
  <c r="AY127" i="25"/>
  <c r="N127" i="25" s="1"/>
  <c r="AY62" i="25"/>
  <c r="N62" i="25" s="1"/>
  <c r="AY125" i="25"/>
  <c r="N125" i="25" s="1"/>
  <c r="AY80" i="25"/>
  <c r="N80" i="25" s="1"/>
  <c r="AY124" i="25"/>
  <c r="N124" i="25" s="1"/>
  <c r="AY84" i="25"/>
  <c r="N84" i="25" s="1"/>
  <c r="AY104" i="25"/>
  <c r="N104" i="25" s="1"/>
  <c r="BA55" i="25"/>
  <c r="BB58" i="25"/>
  <c r="BB80" i="25"/>
  <c r="BC129" i="25"/>
  <c r="BE86" i="25"/>
  <c r="BE81" i="25"/>
  <c r="BC71" i="25"/>
  <c r="BD93" i="25"/>
  <c r="BA79" i="25"/>
  <c r="BA115" i="25"/>
  <c r="AY90" i="25"/>
  <c r="N90" i="25" s="1"/>
  <c r="AY50" i="25"/>
  <c r="N50" i="25" s="1"/>
  <c r="AY138" i="25"/>
  <c r="N138" i="25" s="1"/>
  <c r="AY64" i="25"/>
  <c r="N64" i="25" s="1"/>
  <c r="AY140" i="25"/>
  <c r="N140" i="25" s="1"/>
  <c r="BD108" i="25"/>
  <c r="AY108" i="25"/>
  <c r="N108" i="25" s="1"/>
  <c r="BA94" i="8"/>
  <c r="AY81" i="8"/>
  <c r="K81" i="8" s="1"/>
  <c r="R81" i="8" s="1"/>
  <c r="W81" i="8" s="1"/>
  <c r="F81" i="8" s="1"/>
  <c r="BC58" i="25"/>
  <c r="BB74" i="25"/>
  <c r="BA139" i="25"/>
  <c r="BD90" i="25"/>
  <c r="BD138" i="25"/>
  <c r="AY134" i="25"/>
  <c r="N134" i="25" s="1"/>
  <c r="U134" i="25" s="1"/>
  <c r="AY58" i="25"/>
  <c r="N58" i="25" s="1"/>
  <c r="AY86" i="25"/>
  <c r="N86" i="25" s="1"/>
  <c r="AY147" i="25"/>
  <c r="N147" i="25" s="1"/>
  <c r="BC73" i="8"/>
  <c r="BB124" i="8"/>
  <c r="BB144" i="8"/>
  <c r="BB50" i="25"/>
  <c r="BA85" i="25"/>
  <c r="BA140" i="25"/>
  <c r="BD103" i="25"/>
  <c r="BA76" i="25"/>
  <c r="BA92" i="25"/>
  <c r="BD71" i="25"/>
  <c r="BC64" i="25"/>
  <c r="BB73" i="8"/>
  <c r="AY78" i="8"/>
  <c r="K78" i="8" s="1"/>
  <c r="R78" i="8" s="1"/>
  <c r="W78" i="8" s="1"/>
  <c r="F78" i="8" s="1"/>
  <c r="BC74" i="25"/>
  <c r="BB69" i="25"/>
  <c r="BA103" i="25"/>
  <c r="BD126" i="25"/>
  <c r="BB148" i="25"/>
  <c r="BC90" i="25"/>
  <c r="BD120" i="25"/>
  <c r="BD130" i="25"/>
  <c r="BB76" i="25"/>
  <c r="BE66" i="25"/>
  <c r="BA54" i="25"/>
  <c r="BD95" i="25"/>
  <c r="BB92" i="25"/>
  <c r="BA125" i="25"/>
  <c r="BA117" i="25"/>
  <c r="BB139" i="25"/>
  <c r="BD61" i="25"/>
  <c r="BE85" i="25"/>
  <c r="BE84" i="25"/>
  <c r="AY66" i="25"/>
  <c r="N66" i="25" s="1"/>
  <c r="BD121" i="25"/>
  <c r="BE121" i="25"/>
  <c r="BA71" i="8"/>
  <c r="BE80" i="25"/>
  <c r="BA64" i="25"/>
  <c r="BB124" i="25"/>
  <c r="BC124" i="25"/>
  <c r="BA124" i="25"/>
  <c r="AY91" i="8"/>
  <c r="K91" i="8" s="1"/>
  <c r="R91" i="8" s="1"/>
  <c r="W91" i="8" s="1"/>
  <c r="F91" i="8" s="1"/>
  <c r="BD64" i="25"/>
  <c r="AY148" i="25"/>
  <c r="N148" i="25" s="1"/>
  <c r="U148" i="25" s="1"/>
  <c r="BD63" i="25"/>
  <c r="BE63" i="25"/>
  <c r="BB108" i="25"/>
  <c r="BA108" i="25"/>
  <c r="BC112" i="25"/>
  <c r="L185" i="25"/>
  <c r="BA112" i="25"/>
  <c r="BC142" i="25"/>
  <c r="BA142" i="25"/>
  <c r="BB142" i="25"/>
  <c r="BD149" i="25"/>
  <c r="BE149" i="25"/>
  <c r="AY110" i="25"/>
  <c r="N110" i="25" s="1"/>
  <c r="BE112" i="25"/>
  <c r="BD112" i="25"/>
  <c r="AY131" i="25"/>
  <c r="N131" i="25" s="1"/>
  <c r="BE131" i="8"/>
  <c r="BA119" i="8"/>
  <c r="AY130" i="8"/>
  <c r="K130" i="8" s="1"/>
  <c r="R130" i="8" s="1"/>
  <c r="W130" i="8" s="1"/>
  <c r="F130" i="8" s="1"/>
  <c r="BC134" i="25"/>
  <c r="BA134" i="25"/>
  <c r="BB134" i="25"/>
  <c r="BC104" i="8"/>
  <c r="BE140" i="8"/>
  <c r="BE68" i="25"/>
  <c r="BD68" i="25"/>
  <c r="BB120" i="25"/>
  <c r="BA120" i="25"/>
  <c r="BC120" i="25"/>
  <c r="BE99" i="8"/>
  <c r="BA144" i="8"/>
  <c r="BE113" i="8"/>
  <c r="BE88" i="25"/>
  <c r="BD88" i="25"/>
  <c r="BD145" i="25"/>
  <c r="BE145" i="25"/>
  <c r="AY111" i="25"/>
  <c r="N111" i="25" s="1"/>
  <c r="AY79" i="25"/>
  <c r="N79" i="25" s="1"/>
  <c r="AY122" i="25"/>
  <c r="N122" i="25" s="1"/>
  <c r="AY119" i="25"/>
  <c r="N119" i="25" s="1"/>
  <c r="AY92" i="25"/>
  <c r="N92" i="25" s="1"/>
  <c r="AY146" i="25"/>
  <c r="N146" i="25" s="1"/>
  <c r="AY73" i="25"/>
  <c r="N73" i="25" s="1"/>
  <c r="BC131" i="8"/>
  <c r="BC132" i="8"/>
  <c r="BC120" i="8"/>
  <c r="AY81" i="25"/>
  <c r="N81" i="25" s="1"/>
  <c r="AY57" i="25"/>
  <c r="N57" i="25" s="1"/>
  <c r="BC100" i="25"/>
  <c r="BB100" i="25"/>
  <c r="BA100" i="25"/>
  <c r="BA150" i="25"/>
  <c r="BB150" i="25"/>
  <c r="BB64" i="8"/>
  <c r="BC126" i="8"/>
  <c r="BA125" i="8"/>
  <c r="BC102" i="8"/>
  <c r="AY78" i="25"/>
  <c r="N78" i="25" s="1"/>
  <c r="BA122" i="25"/>
  <c r="BA81" i="25"/>
  <c r="AY76" i="25"/>
  <c r="N76" i="25" s="1"/>
  <c r="BC150" i="25"/>
  <c r="AY51" i="25"/>
  <c r="N51" i="25" s="1"/>
  <c r="BE111" i="25"/>
  <c r="BD111" i="25"/>
  <c r="AY109" i="25"/>
  <c r="N109" i="25" s="1"/>
  <c r="BB81" i="8"/>
  <c r="BA140" i="8"/>
  <c r="BD116" i="8"/>
  <c r="BA93" i="8"/>
  <c r="BD145" i="8"/>
  <c r="BD93" i="8"/>
  <c r="AY91" i="25"/>
  <c r="N91" i="25" s="1"/>
  <c r="AY102" i="25"/>
  <c r="N102" i="25" s="1"/>
  <c r="AY126" i="25"/>
  <c r="N126" i="25" s="1"/>
  <c r="BE100" i="25"/>
  <c r="BE55" i="25"/>
  <c r="BD55" i="25"/>
  <c r="AY60" i="25"/>
  <c r="N60" i="25" s="1"/>
  <c r="AY70" i="25"/>
  <c r="N70" i="25" s="1"/>
  <c r="AY106" i="25"/>
  <c r="N106" i="25" s="1"/>
  <c r="AY123" i="25"/>
  <c r="N123" i="25" s="1"/>
  <c r="AY74" i="25"/>
  <c r="N74" i="25" s="1"/>
  <c r="AY97" i="25"/>
  <c r="N97" i="25" s="1"/>
  <c r="AY137" i="25"/>
  <c r="N137" i="25" s="1"/>
  <c r="AY67" i="25"/>
  <c r="N67" i="25" s="1"/>
  <c r="AY85" i="25"/>
  <c r="N85" i="25" s="1"/>
  <c r="L155" i="25"/>
  <c r="BE83" i="25"/>
  <c r="BD83" i="25"/>
  <c r="L158" i="25"/>
  <c r="L183" i="25"/>
  <c r="AY115" i="25"/>
  <c r="N115" i="25" s="1"/>
  <c r="AY120" i="25"/>
  <c r="N120" i="25" s="1"/>
  <c r="O161" i="8"/>
  <c r="U161" i="8" s="1"/>
  <c r="X161" i="8" s="1"/>
  <c r="G161" i="8" s="1"/>
  <c r="I161" i="8" s="1"/>
  <c r="AY77" i="25"/>
  <c r="N77" i="25" s="1"/>
  <c r="AY114" i="25"/>
  <c r="N114" i="25" s="1"/>
  <c r="L181" i="25"/>
  <c r="AY117" i="25"/>
  <c r="N117" i="25" s="1"/>
  <c r="AY136" i="25"/>
  <c r="N136" i="25" s="1"/>
  <c r="L201" i="25"/>
  <c r="AY129" i="25"/>
  <c r="N129" i="25" s="1"/>
  <c r="BD119" i="25"/>
  <c r="BE119" i="25"/>
  <c r="BE57" i="25"/>
  <c r="BD57" i="25"/>
  <c r="BD91" i="25"/>
  <c r="BE91" i="25"/>
  <c r="O186" i="8"/>
  <c r="U186" i="8" s="1"/>
  <c r="X186" i="8" s="1"/>
  <c r="G186" i="8" s="1"/>
  <c r="I186" i="8" s="1"/>
  <c r="BE102" i="25"/>
  <c r="BD102" i="25"/>
  <c r="BB126" i="25"/>
  <c r="BA126" i="25"/>
  <c r="BC126" i="25"/>
  <c r="BD63" i="8"/>
  <c r="AY84" i="8"/>
  <c r="K84" i="8" s="1"/>
  <c r="R84" i="8" s="1"/>
  <c r="W84" i="8" s="1"/>
  <c r="F84" i="8" s="1"/>
  <c r="AY98" i="25"/>
  <c r="N98" i="25" s="1"/>
  <c r="AY113" i="25"/>
  <c r="N113" i="25" s="1"/>
  <c r="AY144" i="25"/>
  <c r="N144" i="25" s="1"/>
  <c r="AY101" i="25"/>
  <c r="N101" i="25" s="1"/>
  <c r="L174" i="25"/>
  <c r="BB146" i="25"/>
  <c r="BA146" i="25"/>
  <c r="BC146" i="25"/>
  <c r="L200" i="25"/>
  <c r="BC84" i="8"/>
  <c r="BA95" i="8"/>
  <c r="L168" i="25"/>
  <c r="L187" i="25"/>
  <c r="L170" i="25"/>
  <c r="AY143" i="25"/>
  <c r="N143" i="25" s="1"/>
  <c r="L166" i="25"/>
  <c r="AY82" i="25"/>
  <c r="N82" i="25" s="1"/>
  <c r="AY105" i="25"/>
  <c r="N105" i="25" s="1"/>
  <c r="AY135" i="25"/>
  <c r="N135" i="25" s="1"/>
  <c r="BD51" i="25"/>
  <c r="BE51" i="25"/>
  <c r="BE128" i="25"/>
  <c r="BD128" i="25"/>
  <c r="AY64" i="8"/>
  <c r="K64" i="8" s="1"/>
  <c r="R64" i="8" s="1"/>
  <c r="W64" i="8" s="1"/>
  <c r="F64" i="8" s="1"/>
  <c r="BB78" i="25"/>
  <c r="BA78" i="25"/>
  <c r="BC78" i="25"/>
  <c r="BE78" i="25"/>
  <c r="BD78" i="25"/>
  <c r="BD73" i="25"/>
  <c r="BE73" i="25"/>
  <c r="BB98" i="25"/>
  <c r="BA98" i="25"/>
  <c r="BC98" i="25"/>
  <c r="BE74" i="25"/>
  <c r="BD74" i="25"/>
  <c r="BD96" i="25"/>
  <c r="BE96" i="25"/>
  <c r="BC96" i="25"/>
  <c r="BB96" i="25"/>
  <c r="BA96" i="25"/>
  <c r="BE143" i="25"/>
  <c r="BD143" i="25"/>
  <c r="L161" i="25"/>
  <c r="BC133" i="25"/>
  <c r="BB133" i="25"/>
  <c r="BA133" i="25"/>
  <c r="BD113" i="25"/>
  <c r="BE113" i="25"/>
  <c r="BA64" i="8"/>
  <c r="BA84" i="8"/>
  <c r="BB114" i="8"/>
  <c r="L39" i="25"/>
  <c r="X39" i="25" s="1"/>
  <c r="G39" i="25" s="1"/>
  <c r="I39" i="25" s="1"/>
  <c r="BE77" i="25"/>
  <c r="BD77" i="25"/>
  <c r="BC141" i="25"/>
  <c r="BB141" i="25"/>
  <c r="BA141" i="25"/>
  <c r="L171" i="25"/>
  <c r="L175" i="25"/>
  <c r="L178" i="25"/>
  <c r="L192" i="25"/>
  <c r="AY94" i="25"/>
  <c r="N94" i="25" s="1"/>
  <c r="AY96" i="25"/>
  <c r="N96" i="25" s="1"/>
  <c r="BE101" i="25"/>
  <c r="BD101" i="25"/>
  <c r="AY133" i="25"/>
  <c r="N133" i="25" s="1"/>
  <c r="L173" i="25"/>
  <c r="L177" i="25"/>
  <c r="L159" i="25"/>
  <c r="L164" i="25"/>
  <c r="I40" i="25"/>
  <c r="AY141" i="25"/>
  <c r="N141" i="25" s="1"/>
  <c r="BE144" i="25"/>
  <c r="BD144" i="25"/>
  <c r="L157" i="25"/>
  <c r="L165" i="25"/>
  <c r="L180" i="25"/>
  <c r="BD123" i="25"/>
  <c r="BE123" i="25"/>
  <c r="L36" i="25"/>
  <c r="X36" i="25" s="1"/>
  <c r="G36" i="25" s="1"/>
  <c r="I36" i="25" s="1"/>
  <c r="BE97" i="25"/>
  <c r="BD97" i="25"/>
  <c r="BB130" i="25"/>
  <c r="BA130" i="25"/>
  <c r="BC130" i="25"/>
  <c r="L162" i="25"/>
  <c r="L172" i="25"/>
  <c r="L176" i="25"/>
  <c r="BB90" i="8"/>
  <c r="BA113" i="8"/>
  <c r="O190" i="8"/>
  <c r="U190" i="8" s="1"/>
  <c r="X190" i="8" s="1"/>
  <c r="G190" i="8" s="1"/>
  <c r="I190" i="8" s="1"/>
  <c r="AY144" i="8"/>
  <c r="K144" i="8" s="1"/>
  <c r="R144" i="8" s="1"/>
  <c r="W144" i="8" s="1"/>
  <c r="F144" i="8" s="1"/>
  <c r="AY73" i="8"/>
  <c r="K73" i="8" s="1"/>
  <c r="R73" i="8" s="1"/>
  <c r="W73" i="8" s="1"/>
  <c r="F73" i="8" s="1"/>
  <c r="BA77" i="25"/>
  <c r="BC77" i="25"/>
  <c r="BB77" i="25"/>
  <c r="BE94" i="25"/>
  <c r="BD94" i="25"/>
  <c r="BE105" i="25"/>
  <c r="BD105" i="25"/>
  <c r="BA101" i="25"/>
  <c r="BC101" i="25"/>
  <c r="BB101" i="25"/>
  <c r="L167" i="25"/>
  <c r="L163" i="25"/>
  <c r="L188" i="25"/>
  <c r="L47" i="25"/>
  <c r="X47" i="25" s="1"/>
  <c r="G47" i="25" s="1"/>
  <c r="I47" i="25" s="1"/>
  <c r="BE82" i="25"/>
  <c r="BD82" i="25"/>
  <c r="BD129" i="25"/>
  <c r="BE129" i="25"/>
  <c r="AY130" i="25"/>
  <c r="N130" i="25" s="1"/>
  <c r="L169" i="25"/>
  <c r="L160" i="25"/>
  <c r="BB145" i="8"/>
  <c r="BC140" i="8"/>
  <c r="BC110" i="8"/>
  <c r="BD94" i="8"/>
  <c r="BE150" i="8"/>
  <c r="BA114" i="8"/>
  <c r="AY99" i="8"/>
  <c r="K99" i="8" s="1"/>
  <c r="R99" i="8" s="1"/>
  <c r="W99" i="8" s="1"/>
  <c r="F99" i="8" s="1"/>
  <c r="O168" i="8"/>
  <c r="U168" i="8" s="1"/>
  <c r="X168" i="8" s="1"/>
  <c r="G168" i="8" s="1"/>
  <c r="I168" i="8" s="1"/>
  <c r="BA145" i="8"/>
  <c r="BD134" i="8"/>
  <c r="BB110" i="8"/>
  <c r="AY143" i="8"/>
  <c r="K143" i="8" s="1"/>
  <c r="R143" i="8" s="1"/>
  <c r="W143" i="8" s="1"/>
  <c r="F143" i="8" s="1"/>
  <c r="BB67" i="8"/>
  <c r="BB126" i="8"/>
  <c r="AY107" i="8"/>
  <c r="K107" i="8" s="1"/>
  <c r="R107" i="8" s="1"/>
  <c r="W107" i="8" s="1"/>
  <c r="F107" i="8" s="1"/>
  <c r="AY140" i="8"/>
  <c r="K140" i="8" s="1"/>
  <c r="R140" i="8" s="1"/>
  <c r="W140" i="8" s="1"/>
  <c r="F140" i="8" s="1"/>
  <c r="O182" i="8"/>
  <c r="U182" i="8" s="1"/>
  <c r="X182" i="8" s="1"/>
  <c r="G182" i="8" s="1"/>
  <c r="I182" i="8" s="1"/>
  <c r="BC63" i="8"/>
  <c r="BD123" i="8"/>
  <c r="BD89" i="8"/>
  <c r="O157" i="8"/>
  <c r="U157" i="8" s="1"/>
  <c r="X157" i="8" s="1"/>
  <c r="G157" i="8" s="1"/>
  <c r="I157" i="8" s="1"/>
  <c r="BC118" i="8"/>
  <c r="BC93" i="8"/>
  <c r="BC91" i="8"/>
  <c r="BC122" i="8"/>
  <c r="BC99" i="8"/>
  <c r="AY150" i="8"/>
  <c r="K150" i="8" s="1"/>
  <c r="R150" i="8" s="1"/>
  <c r="W150" i="8" s="1"/>
  <c r="F150" i="8" s="1"/>
  <c r="BB102" i="8"/>
  <c r="BD96" i="8"/>
  <c r="AY120" i="8"/>
  <c r="K120" i="8" s="1"/>
  <c r="R120" i="8" s="1"/>
  <c r="W120" i="8" s="1"/>
  <c r="F120" i="8" s="1"/>
  <c r="BD147" i="8"/>
  <c r="BA134" i="8"/>
  <c r="BC111" i="8"/>
  <c r="O200" i="8"/>
  <c r="U200" i="8" s="1"/>
  <c r="X200" i="8" s="1"/>
  <c r="G200" i="8" s="1"/>
  <c r="I200" i="8" s="1"/>
  <c r="AY113" i="8"/>
  <c r="K113" i="8" s="1"/>
  <c r="R113" i="8" s="1"/>
  <c r="W113" i="8" s="1"/>
  <c r="F113" i="8" s="1"/>
  <c r="BE64" i="8"/>
  <c r="BC113" i="8"/>
  <c r="BD132" i="8"/>
  <c r="BD78" i="8"/>
  <c r="BD111" i="8"/>
  <c r="O165" i="8"/>
  <c r="U165" i="8" s="1"/>
  <c r="X165" i="8" s="1"/>
  <c r="G165" i="8" s="1"/>
  <c r="I165" i="8" s="1"/>
  <c r="AY69" i="8"/>
  <c r="K69" i="8" s="1"/>
  <c r="R69" i="8" s="1"/>
  <c r="W69" i="8" s="1"/>
  <c r="F69" i="8" s="1"/>
  <c r="BE85" i="8"/>
  <c r="BC134" i="8"/>
  <c r="BC103" i="8"/>
  <c r="AY71" i="8"/>
  <c r="K71" i="8" s="1"/>
  <c r="R71" i="8" s="1"/>
  <c r="W71" i="8" s="1"/>
  <c r="F71" i="8" s="1"/>
  <c r="O194" i="8"/>
  <c r="U194" i="8" s="1"/>
  <c r="X194" i="8" s="1"/>
  <c r="G194" i="8" s="1"/>
  <c r="I194" i="8" s="1"/>
  <c r="O201" i="8"/>
  <c r="U201" i="8" s="1"/>
  <c r="X201" i="8" s="1"/>
  <c r="G201" i="8" s="1"/>
  <c r="I201" i="8" s="1"/>
  <c r="BE118" i="8"/>
  <c r="BB103" i="8"/>
  <c r="O185" i="8"/>
  <c r="U185" i="8" s="1"/>
  <c r="X185" i="8" s="1"/>
  <c r="G185" i="8" s="1"/>
  <c r="I185" i="8" s="1"/>
  <c r="BD120" i="8"/>
  <c r="BD114" i="8"/>
  <c r="BC149" i="8"/>
  <c r="BC148" i="8"/>
  <c r="O189" i="8"/>
  <c r="U189" i="8" s="1"/>
  <c r="X189" i="8" s="1"/>
  <c r="G189" i="8" s="1"/>
  <c r="I189" i="8" s="1"/>
  <c r="O196" i="8"/>
  <c r="U196" i="8" s="1"/>
  <c r="X196" i="8" s="1"/>
  <c r="G196" i="8" s="1"/>
  <c r="I196" i="8" s="1"/>
  <c r="BC117" i="8"/>
  <c r="BD146" i="8"/>
  <c r="BA142" i="8"/>
  <c r="BB121" i="8"/>
  <c r="BA148" i="8"/>
  <c r="BD110" i="8"/>
  <c r="AY63" i="8"/>
  <c r="K63" i="8" s="1"/>
  <c r="R63" i="8" s="1"/>
  <c r="W63" i="8" s="1"/>
  <c r="F63" i="8" s="1"/>
  <c r="AY145" i="8"/>
  <c r="K145" i="8" s="1"/>
  <c r="R145" i="8" s="1"/>
  <c r="W145" i="8" s="1"/>
  <c r="F145" i="8" s="1"/>
  <c r="AY123" i="8"/>
  <c r="K123" i="8" s="1"/>
  <c r="R123" i="8" s="1"/>
  <c r="W123" i="8" s="1"/>
  <c r="F123" i="8" s="1"/>
  <c r="O180" i="8"/>
  <c r="U180" i="8" s="1"/>
  <c r="X180" i="8" s="1"/>
  <c r="G180" i="8" s="1"/>
  <c r="I180" i="8" s="1"/>
  <c r="O199" i="8"/>
  <c r="U199" i="8" s="1"/>
  <c r="X199" i="8" s="1"/>
  <c r="G199" i="8" s="1"/>
  <c r="I199" i="8" s="1"/>
  <c r="O188" i="8"/>
  <c r="U188" i="8" s="1"/>
  <c r="X188" i="8" s="1"/>
  <c r="G188" i="8" s="1"/>
  <c r="I188" i="8" s="1"/>
  <c r="BE69" i="8"/>
  <c r="BB141" i="8"/>
  <c r="BE149" i="8"/>
  <c r="BB111" i="8"/>
  <c r="BB115" i="8"/>
  <c r="AY111" i="8"/>
  <c r="K111" i="8" s="1"/>
  <c r="R111" i="8" s="1"/>
  <c r="W111" i="8" s="1"/>
  <c r="F111" i="8" s="1"/>
  <c r="AY118" i="8"/>
  <c r="K118" i="8" s="1"/>
  <c r="R118" i="8" s="1"/>
  <c r="W118" i="8" s="1"/>
  <c r="F118" i="8" s="1"/>
  <c r="O191" i="8"/>
  <c r="U191" i="8" s="1"/>
  <c r="X191" i="8" s="1"/>
  <c r="G191" i="8" s="1"/>
  <c r="I191" i="8" s="1"/>
  <c r="BB77" i="8"/>
  <c r="AY125" i="8"/>
  <c r="K125" i="8" s="1"/>
  <c r="R125" i="8" s="1"/>
  <c r="W125" i="8" s="1"/>
  <c r="F125" i="8" s="1"/>
  <c r="O187" i="8"/>
  <c r="U187" i="8" s="1"/>
  <c r="X187" i="8" s="1"/>
  <c r="G187" i="8" s="1"/>
  <c r="I187" i="8" s="1"/>
  <c r="BE84" i="8"/>
  <c r="BD130" i="8"/>
  <c r="BD103" i="8"/>
  <c r="BD71" i="8"/>
  <c r="BB82" i="8"/>
  <c r="BB74" i="8"/>
  <c r="BA150" i="8"/>
  <c r="AY77" i="8"/>
  <c r="K77" i="8" s="1"/>
  <c r="R77" i="8" s="1"/>
  <c r="W77" i="8" s="1"/>
  <c r="F77" i="8" s="1"/>
  <c r="BB72" i="8"/>
  <c r="BB129" i="8"/>
  <c r="AY148" i="8"/>
  <c r="K148" i="8" s="1"/>
  <c r="R148" i="8" s="1"/>
  <c r="W148" i="8" s="1"/>
  <c r="F148" i="8" s="1"/>
  <c r="AY146" i="8"/>
  <c r="K146" i="8" s="1"/>
  <c r="R146" i="8" s="1"/>
  <c r="W146" i="8" s="1"/>
  <c r="F146" i="8" s="1"/>
  <c r="BB63" i="8"/>
  <c r="BC82" i="8"/>
  <c r="BB117" i="8"/>
  <c r="BC107" i="8"/>
  <c r="BE126" i="8"/>
  <c r="BC128" i="8"/>
  <c r="BD119" i="8"/>
  <c r="BE148" i="8"/>
  <c r="BE129" i="8"/>
  <c r="BC127" i="8"/>
  <c r="BB99" i="8"/>
  <c r="BA91" i="8"/>
  <c r="AY128" i="8"/>
  <c r="K128" i="8" s="1"/>
  <c r="R128" i="8" s="1"/>
  <c r="W128" i="8" s="1"/>
  <c r="F128" i="8" s="1"/>
  <c r="BE72" i="8"/>
  <c r="BB107" i="8"/>
  <c r="BB128" i="8"/>
  <c r="BB118" i="8"/>
  <c r="BD107" i="8"/>
  <c r="BB149" i="8"/>
  <c r="BB127" i="8"/>
  <c r="BB106" i="8"/>
  <c r="AY136" i="8"/>
  <c r="K136" i="8" s="1"/>
  <c r="R136" i="8" s="1"/>
  <c r="W136" i="8" s="1"/>
  <c r="F136" i="8" s="1"/>
  <c r="AY94" i="8"/>
  <c r="K94" i="8" s="1"/>
  <c r="R94" i="8" s="1"/>
  <c r="W94" i="8" s="1"/>
  <c r="F94" i="8" s="1"/>
  <c r="O173" i="8"/>
  <c r="U173" i="8" s="1"/>
  <c r="X173" i="8" s="1"/>
  <c r="G173" i="8" s="1"/>
  <c r="I173" i="8" s="1"/>
  <c r="O172" i="8"/>
  <c r="U172" i="8" s="1"/>
  <c r="X172" i="8" s="1"/>
  <c r="G172" i="8" s="1"/>
  <c r="I172" i="8" s="1"/>
  <c r="BE65" i="8"/>
  <c r="AY93" i="8"/>
  <c r="K93" i="8" s="1"/>
  <c r="R93" i="8" s="1"/>
  <c r="W93" i="8" s="1"/>
  <c r="F93" i="8" s="1"/>
  <c r="AY109" i="8"/>
  <c r="K109" i="8" s="1"/>
  <c r="R109" i="8" s="1"/>
  <c r="W109" i="8" s="1"/>
  <c r="F109" i="8" s="1"/>
  <c r="AY110" i="8"/>
  <c r="K110" i="8" s="1"/>
  <c r="R110" i="8" s="1"/>
  <c r="W110" i="8" s="1"/>
  <c r="F110" i="8" s="1"/>
  <c r="AY105" i="8"/>
  <c r="K105" i="8" s="1"/>
  <c r="R105" i="8" s="1"/>
  <c r="W105" i="8" s="1"/>
  <c r="F105" i="8" s="1"/>
  <c r="AY72" i="8"/>
  <c r="K72" i="8" s="1"/>
  <c r="R72" i="8" s="1"/>
  <c r="W72" i="8" s="1"/>
  <c r="F72" i="8" s="1"/>
  <c r="AY131" i="8"/>
  <c r="K131" i="8" s="1"/>
  <c r="R131" i="8" s="1"/>
  <c r="W131" i="8" s="1"/>
  <c r="F131" i="8" s="1"/>
  <c r="AY119" i="8"/>
  <c r="K119" i="8" s="1"/>
  <c r="R119" i="8" s="1"/>
  <c r="W119" i="8" s="1"/>
  <c r="F119" i="8" s="1"/>
  <c r="BB130" i="8"/>
  <c r="BD92" i="8"/>
  <c r="O92" i="8" s="1"/>
  <c r="U92" i="8" s="1"/>
  <c r="X92" i="8" s="1"/>
  <c r="G92" i="8" s="1"/>
  <c r="BB120" i="8"/>
  <c r="BE122" i="8"/>
  <c r="BC94" i="8"/>
  <c r="AY89" i="8"/>
  <c r="K89" i="8" s="1"/>
  <c r="R89" i="8" s="1"/>
  <c r="W89" i="8" s="1"/>
  <c r="F89" i="8" s="1"/>
  <c r="O167" i="8"/>
  <c r="U167" i="8" s="1"/>
  <c r="X167" i="8" s="1"/>
  <c r="G167" i="8" s="1"/>
  <c r="I167" i="8" s="1"/>
  <c r="AY126" i="8"/>
  <c r="K126" i="8" s="1"/>
  <c r="R126" i="8" s="1"/>
  <c r="W126" i="8" s="1"/>
  <c r="F126" i="8" s="1"/>
  <c r="AY124" i="8"/>
  <c r="K124" i="8" s="1"/>
  <c r="R124" i="8" s="1"/>
  <c r="W124" i="8" s="1"/>
  <c r="F124" i="8" s="1"/>
  <c r="AY103" i="8"/>
  <c r="K103" i="8" s="1"/>
  <c r="R103" i="8" s="1"/>
  <c r="W103" i="8" s="1"/>
  <c r="F103" i="8" s="1"/>
  <c r="AY96" i="8"/>
  <c r="K96" i="8" s="1"/>
  <c r="R96" i="8" s="1"/>
  <c r="W96" i="8" s="1"/>
  <c r="F96" i="8" s="1"/>
  <c r="O176" i="8"/>
  <c r="U176" i="8" s="1"/>
  <c r="X176" i="8" s="1"/>
  <c r="G176" i="8" s="1"/>
  <c r="I176" i="8" s="1"/>
  <c r="O178" i="8"/>
  <c r="U178" i="8" s="1"/>
  <c r="X178" i="8" s="1"/>
  <c r="G178" i="8" s="1"/>
  <c r="I178" i="8" s="1"/>
  <c r="BD77" i="8"/>
  <c r="BA130" i="8"/>
  <c r="BA90" i="8"/>
  <c r="BC106" i="8"/>
  <c r="AY95" i="8"/>
  <c r="K95" i="8" s="1"/>
  <c r="R95" i="8" s="1"/>
  <c r="W95" i="8" s="1"/>
  <c r="F95" i="8" s="1"/>
  <c r="AY102" i="8"/>
  <c r="K102" i="8" s="1"/>
  <c r="R102" i="8" s="1"/>
  <c r="W102" i="8" s="1"/>
  <c r="F102" i="8" s="1"/>
  <c r="BB96" i="8"/>
  <c r="AY82" i="8"/>
  <c r="K82" i="8" s="1"/>
  <c r="R82" i="8" s="1"/>
  <c r="W82" i="8" s="1"/>
  <c r="F82" i="8" s="1"/>
  <c r="BA101" i="8"/>
  <c r="BA89" i="8"/>
  <c r="AY127" i="8"/>
  <c r="K127" i="8" s="1"/>
  <c r="R127" i="8" s="1"/>
  <c r="W127" i="8" s="1"/>
  <c r="F127" i="8" s="1"/>
  <c r="BC96" i="8"/>
  <c r="AY115" i="8"/>
  <c r="K115" i="8" s="1"/>
  <c r="R115" i="8" s="1"/>
  <c r="W115" i="8" s="1"/>
  <c r="F115" i="8" s="1"/>
  <c r="AY114" i="8"/>
  <c r="K114" i="8" s="1"/>
  <c r="R114" i="8" s="1"/>
  <c r="W114" i="8" s="1"/>
  <c r="F114" i="8" s="1"/>
  <c r="AY149" i="8"/>
  <c r="K149" i="8" s="1"/>
  <c r="R149" i="8" s="1"/>
  <c r="W149" i="8" s="1"/>
  <c r="F149" i="8" s="1"/>
  <c r="AY106" i="8"/>
  <c r="K106" i="8" s="1"/>
  <c r="R106" i="8" s="1"/>
  <c r="W106" i="8" s="1"/>
  <c r="F106" i="8" s="1"/>
  <c r="O169" i="8"/>
  <c r="U169" i="8" s="1"/>
  <c r="X169" i="8" s="1"/>
  <c r="G169" i="8" s="1"/>
  <c r="I169" i="8" s="1"/>
  <c r="BB109" i="8"/>
  <c r="AY142" i="8"/>
  <c r="K142" i="8" s="1"/>
  <c r="R142" i="8" s="1"/>
  <c r="W142" i="8" s="1"/>
  <c r="F142" i="8" s="1"/>
  <c r="BE127" i="8"/>
  <c r="AY147" i="8"/>
  <c r="K147" i="8" s="1"/>
  <c r="R147" i="8" s="1"/>
  <c r="W147" i="8" s="1"/>
  <c r="F147" i="8" s="1"/>
  <c r="AY129" i="8"/>
  <c r="K129" i="8" s="1"/>
  <c r="R129" i="8" s="1"/>
  <c r="W129" i="8" s="1"/>
  <c r="F129" i="8" s="1"/>
  <c r="AY97" i="8"/>
  <c r="K97" i="8" s="1"/>
  <c r="R97" i="8" s="1"/>
  <c r="W97" i="8" s="1"/>
  <c r="F97" i="8" s="1"/>
  <c r="BA67" i="8"/>
  <c r="BD74" i="8"/>
  <c r="BA72" i="8"/>
  <c r="BC139" i="8"/>
  <c r="BB131" i="8"/>
  <c r="BC125" i="8"/>
  <c r="BC101" i="8"/>
  <c r="BA141" i="8"/>
  <c r="BC146" i="8"/>
  <c r="BC123" i="8"/>
  <c r="BA109" i="8"/>
  <c r="BB95" i="8"/>
  <c r="BA97" i="8"/>
  <c r="O158" i="8"/>
  <c r="U158" i="8" s="1"/>
  <c r="X158" i="8" s="1"/>
  <c r="G158" i="8" s="1"/>
  <c r="I158" i="8" s="1"/>
  <c r="O159" i="8"/>
  <c r="U159" i="8" s="1"/>
  <c r="X159" i="8" s="1"/>
  <c r="G159" i="8" s="1"/>
  <c r="I159" i="8" s="1"/>
  <c r="O174" i="8"/>
  <c r="U174" i="8" s="1"/>
  <c r="X174" i="8" s="1"/>
  <c r="G174" i="8" s="1"/>
  <c r="I174" i="8" s="1"/>
  <c r="O170" i="8"/>
  <c r="U170" i="8" s="1"/>
  <c r="X170" i="8" s="1"/>
  <c r="G170" i="8" s="1"/>
  <c r="I170" i="8" s="1"/>
  <c r="BA74" i="8"/>
  <c r="BB139" i="8"/>
  <c r="BC150" i="8"/>
  <c r="BB146" i="8"/>
  <c r="BB123" i="8"/>
  <c r="BA129" i="8"/>
  <c r="BC88" i="8"/>
  <c r="BC89" i="8"/>
  <c r="AY133" i="8"/>
  <c r="K133" i="8" s="1"/>
  <c r="R133" i="8" s="1"/>
  <c r="W133" i="8" s="1"/>
  <c r="F133" i="8" s="1"/>
  <c r="AY132" i="8"/>
  <c r="K132" i="8" s="1"/>
  <c r="R132" i="8" s="1"/>
  <c r="W132" i="8" s="1"/>
  <c r="F132" i="8" s="1"/>
  <c r="BC115" i="8"/>
  <c r="O163" i="8"/>
  <c r="U163" i="8" s="1"/>
  <c r="X163" i="8" s="1"/>
  <c r="G163" i="8" s="1"/>
  <c r="I163" i="8" s="1"/>
  <c r="O160" i="8"/>
  <c r="U160" i="8" s="1"/>
  <c r="X160" i="8" s="1"/>
  <c r="G160" i="8" s="1"/>
  <c r="I160" i="8" s="1"/>
  <c r="O177" i="8"/>
  <c r="U177" i="8" s="1"/>
  <c r="X177" i="8" s="1"/>
  <c r="G177" i="8" s="1"/>
  <c r="I177" i="8" s="1"/>
  <c r="O171" i="8"/>
  <c r="U171" i="8" s="1"/>
  <c r="X171" i="8" s="1"/>
  <c r="G171" i="8" s="1"/>
  <c r="I171" i="8" s="1"/>
  <c r="O175" i="8"/>
  <c r="U175" i="8" s="1"/>
  <c r="X175" i="8" s="1"/>
  <c r="G175" i="8" s="1"/>
  <c r="I175" i="8" s="1"/>
  <c r="BA133" i="8"/>
  <c r="BE142" i="8"/>
  <c r="BE104" i="8"/>
  <c r="BD90" i="8"/>
  <c r="BA69" i="8"/>
  <c r="BA77" i="8"/>
  <c r="BE136" i="8"/>
  <c r="BC133" i="8"/>
  <c r="BB105" i="8"/>
  <c r="BB100" i="8"/>
  <c r="BE102" i="8"/>
  <c r="AY98" i="8"/>
  <c r="K98" i="8" s="1"/>
  <c r="R98" i="8" s="1"/>
  <c r="W98" i="8" s="1"/>
  <c r="F98" i="8" s="1"/>
  <c r="AY134" i="8"/>
  <c r="K134" i="8" s="1"/>
  <c r="R134" i="8" s="1"/>
  <c r="W134" i="8" s="1"/>
  <c r="F134" i="8" s="1"/>
  <c r="O154" i="8"/>
  <c r="U154" i="8" s="1"/>
  <c r="X154" i="8" s="1"/>
  <c r="G154" i="8" s="1"/>
  <c r="I154" i="8" s="1"/>
  <c r="O162" i="8"/>
  <c r="U162" i="8" s="1"/>
  <c r="X162" i="8" s="1"/>
  <c r="G162" i="8" s="1"/>
  <c r="I162" i="8" s="1"/>
  <c r="BA65" i="8"/>
  <c r="BC71" i="8"/>
  <c r="BC69" i="8"/>
  <c r="BE82" i="8"/>
  <c r="BB122" i="8"/>
  <c r="BD128" i="8"/>
  <c r="BA104" i="8"/>
  <c r="BD143" i="8"/>
  <c r="O143" i="8" s="1"/>
  <c r="U143" i="8" s="1"/>
  <c r="X143" i="8" s="1"/>
  <c r="G143" i="8" s="1"/>
  <c r="AY85" i="8"/>
  <c r="K85" i="8" s="1"/>
  <c r="R85" i="8" s="1"/>
  <c r="W85" i="8" s="1"/>
  <c r="F85" i="8" s="1"/>
  <c r="BC119" i="8"/>
  <c r="BB132" i="8"/>
  <c r="BA105" i="8"/>
  <c r="BD151" i="8"/>
  <c r="O151" i="8" s="1"/>
  <c r="U151" i="8" s="1"/>
  <c r="X151" i="8" s="1"/>
  <c r="G151" i="8" s="1"/>
  <c r="BC142" i="8"/>
  <c r="BA121" i="8"/>
  <c r="BC97" i="8"/>
  <c r="AY139" i="8"/>
  <c r="K139" i="8" s="1"/>
  <c r="R139" i="8" s="1"/>
  <c r="W139" i="8" s="1"/>
  <c r="F139" i="8" s="1"/>
  <c r="AY74" i="8"/>
  <c r="K74" i="8" s="1"/>
  <c r="R74" i="8" s="1"/>
  <c r="W74" i="8" s="1"/>
  <c r="F74" i="8" s="1"/>
  <c r="AY151" i="8"/>
  <c r="K151" i="8" s="1"/>
  <c r="R151" i="8" s="1"/>
  <c r="W151" i="8" s="1"/>
  <c r="F151" i="8" s="1"/>
  <c r="AY141" i="8"/>
  <c r="K141" i="8" s="1"/>
  <c r="R141" i="8" s="1"/>
  <c r="W141" i="8" s="1"/>
  <c r="F141" i="8" s="1"/>
  <c r="O164" i="8"/>
  <c r="U164" i="8" s="1"/>
  <c r="X164" i="8" s="1"/>
  <c r="G164" i="8" s="1"/>
  <c r="I164" i="8" s="1"/>
  <c r="O156" i="8"/>
  <c r="U156" i="8" s="1"/>
  <c r="X156" i="8" s="1"/>
  <c r="G156" i="8" s="1"/>
  <c r="I156" i="8" s="1"/>
  <c r="O166" i="8"/>
  <c r="U166" i="8" s="1"/>
  <c r="X166" i="8" s="1"/>
  <c r="G166" i="8" s="1"/>
  <c r="I166" i="8" s="1"/>
  <c r="AY66" i="8"/>
  <c r="K66" i="8" s="1"/>
  <c r="R66" i="8" s="1"/>
  <c r="W66" i="8" s="1"/>
  <c r="F66" i="8" s="1"/>
  <c r="BD95" i="8"/>
  <c r="O155" i="8"/>
  <c r="U155" i="8" s="1"/>
  <c r="X155" i="8" s="1"/>
  <c r="G155" i="8" s="1"/>
  <c r="I155" i="8" s="1"/>
  <c r="AY70" i="8"/>
  <c r="K70" i="8" s="1"/>
  <c r="R70" i="8" s="1"/>
  <c r="W70" i="8" s="1"/>
  <c r="F70" i="8" s="1"/>
  <c r="AY121" i="8"/>
  <c r="K121" i="8" s="1"/>
  <c r="R121" i="8" s="1"/>
  <c r="W121" i="8" s="1"/>
  <c r="F121" i="8" s="1"/>
  <c r="AY122" i="8"/>
  <c r="K122" i="8" s="1"/>
  <c r="R122" i="8" s="1"/>
  <c r="W122" i="8" s="1"/>
  <c r="F122" i="8" s="1"/>
  <c r="BC65" i="8"/>
  <c r="BA100" i="8"/>
  <c r="O153" i="8"/>
  <c r="U153" i="8" s="1"/>
  <c r="X153" i="8" s="1"/>
  <c r="G153" i="8" s="1"/>
  <c r="I153" i="8" s="1"/>
  <c r="AY101" i="8"/>
  <c r="K101" i="8" s="1"/>
  <c r="R101" i="8" s="1"/>
  <c r="W101" i="8" s="1"/>
  <c r="F101" i="8" s="1"/>
  <c r="AY108" i="8"/>
  <c r="K108" i="8" s="1"/>
  <c r="R108" i="8" s="1"/>
  <c r="W108" i="8" s="1"/>
  <c r="F108" i="8" s="1"/>
  <c r="BA98" i="8"/>
  <c r="BB98" i="8"/>
  <c r="BD139" i="8"/>
  <c r="AY90" i="8"/>
  <c r="K90" i="8" s="1"/>
  <c r="R90" i="8" s="1"/>
  <c r="W90" i="8" s="1"/>
  <c r="F90" i="8" s="1"/>
  <c r="BD106" i="8"/>
  <c r="BE106" i="8"/>
  <c r="BB88" i="8"/>
  <c r="AY116" i="8"/>
  <c r="K116" i="8" s="1"/>
  <c r="R116" i="8" s="1"/>
  <c r="W116" i="8" s="1"/>
  <c r="F116" i="8" s="1"/>
  <c r="AY100" i="8"/>
  <c r="K100" i="8" s="1"/>
  <c r="R100" i="8" s="1"/>
  <c r="W100" i="8" s="1"/>
  <c r="F100" i="8" s="1"/>
  <c r="AY138" i="8"/>
  <c r="K138" i="8" s="1"/>
  <c r="R138" i="8" s="1"/>
  <c r="W138" i="8" s="1"/>
  <c r="F138" i="8" s="1"/>
  <c r="AY65" i="8"/>
  <c r="K65" i="8" s="1"/>
  <c r="R65" i="8" s="1"/>
  <c r="W65" i="8" s="1"/>
  <c r="F65" i="8" s="1"/>
  <c r="AY80" i="8"/>
  <c r="K80" i="8" s="1"/>
  <c r="R80" i="8" s="1"/>
  <c r="W80" i="8" s="1"/>
  <c r="F80" i="8" s="1"/>
  <c r="AY117" i="8"/>
  <c r="K117" i="8" s="1"/>
  <c r="R117" i="8" s="1"/>
  <c r="W117" i="8" s="1"/>
  <c r="F117" i="8" s="1"/>
  <c r="AY92" i="8"/>
  <c r="K92" i="8" s="1"/>
  <c r="R92" i="8" s="1"/>
  <c r="W92" i="8" s="1"/>
  <c r="F92" i="8" s="1"/>
  <c r="BE70" i="8"/>
  <c r="AY112" i="8"/>
  <c r="K112" i="8" s="1"/>
  <c r="R112" i="8" s="1"/>
  <c r="W112" i="8" s="1"/>
  <c r="F112" i="8" s="1"/>
  <c r="AY104" i="8"/>
  <c r="K104" i="8" s="1"/>
  <c r="R104" i="8" s="1"/>
  <c r="W104" i="8" s="1"/>
  <c r="F104" i="8" s="1"/>
  <c r="AY135" i="8"/>
  <c r="K135" i="8" s="1"/>
  <c r="R135" i="8" s="1"/>
  <c r="W135" i="8" s="1"/>
  <c r="F135" i="8" s="1"/>
  <c r="AY88" i="8"/>
  <c r="K88" i="8" s="1"/>
  <c r="R88" i="8" s="1"/>
  <c r="W88" i="8" s="1"/>
  <c r="F88" i="8" s="1"/>
  <c r="BC136" i="8"/>
  <c r="BA136" i="8"/>
  <c r="BB136" i="8"/>
  <c r="AY137" i="8"/>
  <c r="K137" i="8" s="1"/>
  <c r="R137" i="8" s="1"/>
  <c r="W137" i="8" s="1"/>
  <c r="F137" i="8" s="1"/>
  <c r="AY79" i="8"/>
  <c r="K79" i="8" s="1"/>
  <c r="R79" i="8" s="1"/>
  <c r="W79" i="8" s="1"/>
  <c r="F79" i="8" s="1"/>
  <c r="BD135" i="8"/>
  <c r="BE135" i="8"/>
  <c r="BD121" i="8"/>
  <c r="BE121" i="8"/>
  <c r="BA116" i="8"/>
  <c r="BB116" i="8"/>
  <c r="BC116" i="8"/>
  <c r="BD108" i="8"/>
  <c r="BE108" i="8"/>
  <c r="AY76" i="8"/>
  <c r="K76" i="8" s="1"/>
  <c r="R76" i="8" s="1"/>
  <c r="W76" i="8" s="1"/>
  <c r="F76" i="8" s="1"/>
  <c r="AY87" i="8"/>
  <c r="K87" i="8" s="1"/>
  <c r="R87" i="8" s="1"/>
  <c r="W87" i="8" s="1"/>
  <c r="F87" i="8" s="1"/>
  <c r="AY83" i="8"/>
  <c r="K83" i="8" s="1"/>
  <c r="R83" i="8" s="1"/>
  <c r="W83" i="8" s="1"/>
  <c r="F83" i="8" s="1"/>
  <c r="BC66" i="8"/>
  <c r="BA66" i="8"/>
  <c r="BB66" i="8"/>
  <c r="BA137" i="8"/>
  <c r="BC137" i="8"/>
  <c r="BB137" i="8"/>
  <c r="BA138" i="8"/>
  <c r="BB138" i="8"/>
  <c r="BC138" i="8"/>
  <c r="BD88" i="8"/>
  <c r="BE88" i="8"/>
  <c r="AY75" i="8"/>
  <c r="K75" i="8" s="1"/>
  <c r="R75" i="8" s="1"/>
  <c r="W75" i="8" s="1"/>
  <c r="F75" i="8" s="1"/>
  <c r="BD112" i="8"/>
  <c r="BE112" i="8"/>
  <c r="BC85" i="8"/>
  <c r="BA85" i="8"/>
  <c r="BB85" i="8"/>
  <c r="BD100" i="8"/>
  <c r="BE100" i="8"/>
  <c r="BD137" i="8"/>
  <c r="BE137" i="8"/>
  <c r="BE138" i="8"/>
  <c r="BD138" i="8"/>
  <c r="AY67" i="8"/>
  <c r="K67" i="8" s="1"/>
  <c r="R67" i="8" s="1"/>
  <c r="W67" i="8" s="1"/>
  <c r="F67" i="8" s="1"/>
  <c r="AY68" i="8"/>
  <c r="K68" i="8" s="1"/>
  <c r="R68" i="8" s="1"/>
  <c r="W68" i="8" s="1"/>
  <c r="F68" i="8" s="1"/>
  <c r="BA80" i="8"/>
  <c r="BB80" i="8"/>
  <c r="BC80" i="8"/>
  <c r="BC75" i="8"/>
  <c r="BA75" i="8"/>
  <c r="BB75" i="8"/>
  <c r="BD86" i="8"/>
  <c r="BE86" i="8"/>
  <c r="BA87" i="8"/>
  <c r="BB87" i="8"/>
  <c r="BC87" i="8"/>
  <c r="BC79" i="8"/>
  <c r="BA79" i="8"/>
  <c r="BB79" i="8"/>
  <c r="BD79" i="8"/>
  <c r="BE79" i="8"/>
  <c r="BA86" i="8"/>
  <c r="BB86" i="8"/>
  <c r="BC86" i="8"/>
  <c r="BC70" i="8"/>
  <c r="BA70" i="8"/>
  <c r="BB70" i="8"/>
  <c r="BE80" i="8"/>
  <c r="BD80" i="8"/>
  <c r="AY86" i="8"/>
  <c r="K86" i="8" s="1"/>
  <c r="R86" i="8" s="1"/>
  <c r="W86" i="8" s="1"/>
  <c r="F86" i="8" s="1"/>
  <c r="BE83" i="8"/>
  <c r="BD83" i="8"/>
  <c r="BD76" i="8"/>
  <c r="BE76" i="8"/>
  <c r="BE87" i="8"/>
  <c r="BD87" i="8"/>
  <c r="BA83" i="8"/>
  <c r="BB83" i="8"/>
  <c r="BC83" i="8"/>
  <c r="BD75" i="8"/>
  <c r="BE75" i="8"/>
  <c r="BA68" i="8"/>
  <c r="BB68" i="8"/>
  <c r="BC68" i="8"/>
  <c r="BD67" i="8"/>
  <c r="BE67" i="8"/>
  <c r="BE68" i="8"/>
  <c r="BD68" i="8"/>
  <c r="O34" i="8"/>
  <c r="U34" i="8" s="1"/>
  <c r="X34" i="8" s="1"/>
  <c r="G34" i="8" s="1"/>
  <c r="I34" i="8" s="1"/>
  <c r="O41" i="8"/>
  <c r="U41" i="8" s="1"/>
  <c r="X41" i="8" s="1"/>
  <c r="G41" i="8" s="1"/>
  <c r="I41" i="8" s="1"/>
  <c r="O45" i="8"/>
  <c r="U45" i="8" s="1"/>
  <c r="X45" i="8" s="1"/>
  <c r="G45" i="8" s="1"/>
  <c r="O46" i="8"/>
  <c r="U46" i="8" s="1"/>
  <c r="X46" i="8" s="1"/>
  <c r="G46" i="8" s="1"/>
  <c r="O43" i="8"/>
  <c r="U43" i="8" s="1"/>
  <c r="X43" i="8" s="1"/>
  <c r="G43" i="8" s="1"/>
  <c r="I43" i="8" s="1"/>
  <c r="O42" i="8"/>
  <c r="U42" i="8" s="1"/>
  <c r="X42" i="8" s="1"/>
  <c r="G42" i="8" s="1"/>
  <c r="I42" i="8" s="1"/>
  <c r="O33" i="8"/>
  <c r="U33" i="8" s="1"/>
  <c r="X33" i="8" s="1"/>
  <c r="G33" i="8" s="1"/>
  <c r="I33" i="8" s="1"/>
  <c r="I46" i="8"/>
  <c r="O47" i="8"/>
  <c r="U47" i="8" s="1"/>
  <c r="X47" i="8" s="1"/>
  <c r="G47" i="8" s="1"/>
  <c r="I47" i="8" s="1"/>
  <c r="O38" i="8"/>
  <c r="U38" i="8" s="1"/>
  <c r="X38" i="8" s="1"/>
  <c r="G38" i="8" s="1"/>
  <c r="I38" i="8" s="1"/>
  <c r="I36" i="8"/>
  <c r="I45" i="8"/>
  <c r="O39" i="8"/>
  <c r="U39" i="8" s="1"/>
  <c r="X39" i="8" s="1"/>
  <c r="G39" i="8" s="1"/>
  <c r="I39" i="8" s="1"/>
  <c r="O35" i="8"/>
  <c r="U35" i="8" s="1"/>
  <c r="X35" i="8" s="1"/>
  <c r="G35" i="8" s="1"/>
  <c r="I35" i="8" s="1"/>
  <c r="O44" i="8"/>
  <c r="U44" i="8" s="1"/>
  <c r="X44" i="8" s="1"/>
  <c r="G44" i="8" s="1"/>
  <c r="I44" i="8" s="1"/>
  <c r="O40" i="8"/>
  <c r="U40" i="8" s="1"/>
  <c r="X40" i="8" s="1"/>
  <c r="G40" i="8" s="1"/>
  <c r="I40" i="8" s="1"/>
  <c r="AH378" i="3"/>
  <c r="AJ378" i="3" s="1"/>
  <c r="AV56" i="8"/>
  <c r="L56" i="8" s="1"/>
  <c r="AV55" i="8"/>
  <c r="L55" i="8" s="1"/>
  <c r="AV52" i="8"/>
  <c r="L52" i="8" s="1"/>
  <c r="AV49" i="8"/>
  <c r="L49" i="8" s="1"/>
  <c r="AV53" i="8"/>
  <c r="L53" i="8" s="1"/>
  <c r="AV57" i="8"/>
  <c r="L57" i="8" s="1"/>
  <c r="AV61" i="8"/>
  <c r="L61" i="8" s="1"/>
  <c r="AV51" i="8"/>
  <c r="L51" i="8" s="1"/>
  <c r="AV59" i="8"/>
  <c r="L59" i="8" s="1"/>
  <c r="AV60" i="8"/>
  <c r="L60" i="8" s="1"/>
  <c r="AV50" i="8"/>
  <c r="L50" i="8" s="1"/>
  <c r="AV54" i="8"/>
  <c r="L54" i="8" s="1"/>
  <c r="AV58" i="8"/>
  <c r="L58" i="8" s="1"/>
  <c r="AV62" i="8"/>
  <c r="L62" i="8" s="1"/>
  <c r="BH2" i="8"/>
  <c r="AH384" i="3"/>
  <c r="AJ384" i="3" s="1"/>
  <c r="AH335" i="3"/>
  <c r="AJ335" i="3" s="1"/>
  <c r="AJ284" i="18"/>
  <c r="AH392" i="3"/>
  <c r="AH356" i="3"/>
  <c r="AJ356" i="3" s="1"/>
  <c r="C356" i="3" s="1"/>
  <c r="AN356" i="3" s="1"/>
  <c r="AH399" i="3"/>
  <c r="AJ399" i="3" s="1"/>
  <c r="C399" i="3" s="1"/>
  <c r="AP398" i="3" s="1"/>
  <c r="AJ336" i="3"/>
  <c r="AJ392" i="3"/>
  <c r="AG372" i="3"/>
  <c r="AJ372" i="3" s="1"/>
  <c r="AJ391" i="3"/>
  <c r="AJ386" i="3"/>
  <c r="AG337" i="3"/>
  <c r="AJ337" i="3" s="1"/>
  <c r="AH397" i="3"/>
  <c r="AJ397" i="3" s="1"/>
  <c r="P311" i="5"/>
  <c r="AJ368" i="3"/>
  <c r="AH370" i="3"/>
  <c r="AJ370" i="3" s="1"/>
  <c r="AG366" i="3"/>
  <c r="AJ366" i="3" s="1"/>
  <c r="AJ385" i="3"/>
  <c r="C385" i="3" s="1"/>
  <c r="AJ398" i="3"/>
  <c r="C398" i="3" s="1"/>
  <c r="AN398" i="3" s="1"/>
  <c r="AJ363" i="3"/>
  <c r="AJ387" i="3"/>
  <c r="C387" i="3" s="1"/>
  <c r="AP386" i="3" s="1"/>
  <c r="AJ401" i="3"/>
  <c r="AJ402" i="3"/>
  <c r="AJ403" i="3"/>
  <c r="AJ393" i="3"/>
  <c r="C393" i="3" s="1"/>
  <c r="AP392" i="3" s="1"/>
  <c r="AJ396" i="3"/>
  <c r="C396" i="3" s="1"/>
  <c r="AN396" i="3" s="1"/>
  <c r="AJ395" i="3"/>
  <c r="AJ362" i="3"/>
  <c r="AJ358" i="3"/>
  <c r="AJ373" i="3"/>
  <c r="AJ382" i="3"/>
  <c r="AJ379" i="3"/>
  <c r="AJ388" i="3"/>
  <c r="AJ375" i="3"/>
  <c r="C375" i="3" s="1"/>
  <c r="AP374" i="3" s="1"/>
  <c r="AJ377" i="3"/>
  <c r="AJ374" i="3"/>
  <c r="AJ341" i="3"/>
  <c r="C341" i="3" s="1"/>
  <c r="AP340" i="3" s="1"/>
  <c r="AJ381" i="3"/>
  <c r="AH394" i="3"/>
  <c r="AG394" i="3"/>
  <c r="AH400" i="3"/>
  <c r="AG400" i="3"/>
  <c r="AG364" i="3"/>
  <c r="AJ364" i="3" s="1"/>
  <c r="AG390" i="3"/>
  <c r="AH390" i="3"/>
  <c r="AJ367" i="3"/>
  <c r="C367" i="3" s="1"/>
  <c r="AP366" i="3" s="1"/>
  <c r="AJ376" i="3"/>
  <c r="C376" i="3" s="1"/>
  <c r="AN376" i="3" s="1"/>
  <c r="AG389" i="3"/>
  <c r="AH389" i="3"/>
  <c r="AJ357" i="3"/>
  <c r="AJ365" i="3"/>
  <c r="AH354" i="3"/>
  <c r="AG354" i="3"/>
  <c r="AJ383" i="3"/>
  <c r="C383" i="3" s="1"/>
  <c r="AP382" i="3" s="1"/>
  <c r="AJ371" i="3"/>
  <c r="AH380" i="3"/>
  <c r="AG380" i="3"/>
  <c r="AJ334" i="3"/>
  <c r="C334" i="3" s="1"/>
  <c r="AN334" i="3" s="1"/>
  <c r="AJ359" i="3"/>
  <c r="C359" i="3" s="1"/>
  <c r="AP358" i="3" s="1"/>
  <c r="AJ361" i="3"/>
  <c r="AG369" i="3"/>
  <c r="AH369" i="3"/>
  <c r="AJ343" i="3"/>
  <c r="C343" i="3" s="1"/>
  <c r="AP342" i="3" s="1"/>
  <c r="AJ355" i="3"/>
  <c r="AJ339" i="3"/>
  <c r="C339" i="3" s="1"/>
  <c r="AP338" i="3" s="1"/>
  <c r="AH360" i="3"/>
  <c r="AG360" i="3"/>
  <c r="AJ338" i="3"/>
  <c r="C338" i="3" s="1"/>
  <c r="AN338" i="3" s="1"/>
  <c r="AJ340" i="3"/>
  <c r="AH342" i="3"/>
  <c r="AG342" i="3"/>
  <c r="X319" i="3"/>
  <c r="Z319" i="3"/>
  <c r="AF319" i="3"/>
  <c r="Z321" i="3"/>
  <c r="X321" i="3"/>
  <c r="AF321" i="3"/>
  <c r="R321" i="3"/>
  <c r="W321" i="3" s="1"/>
  <c r="AA321" i="3" s="1"/>
  <c r="W320" i="3"/>
  <c r="Y320" i="3" s="1"/>
  <c r="Z323" i="3"/>
  <c r="AF323" i="3"/>
  <c r="X323" i="3"/>
  <c r="AD316" i="3"/>
  <c r="AC316" i="3"/>
  <c r="AA322" i="3"/>
  <c r="AB322" i="3"/>
  <c r="Z322" i="3"/>
  <c r="Y322" i="3"/>
  <c r="AB320" i="3"/>
  <c r="AA320" i="3"/>
  <c r="Z320" i="3"/>
  <c r="Y318" i="3"/>
  <c r="Z318" i="3"/>
  <c r="AA318" i="3"/>
  <c r="AB318" i="3"/>
  <c r="Z316" i="3"/>
  <c r="AA316" i="3"/>
  <c r="AB316" i="3"/>
  <c r="Y316" i="3"/>
  <c r="Z317" i="3"/>
  <c r="AF317" i="3"/>
  <c r="X317" i="3"/>
  <c r="AC318" i="3"/>
  <c r="AD318" i="3"/>
  <c r="AC322" i="3"/>
  <c r="AD322" i="3"/>
  <c r="R319" i="3"/>
  <c r="W319" i="3" s="1"/>
  <c r="AA319" i="3" s="1"/>
  <c r="AJ345" i="3"/>
  <c r="C345" i="3" s="1"/>
  <c r="AP344" i="3" s="1"/>
  <c r="AG331" i="3"/>
  <c r="AJ331" i="3" s="1"/>
  <c r="C331" i="3" s="1"/>
  <c r="AP330" i="3" s="1"/>
  <c r="AJ348" i="3"/>
  <c r="C348" i="3" s="1"/>
  <c r="AN348" i="3" s="1"/>
  <c r="AJ346" i="3"/>
  <c r="AJ245" i="3"/>
  <c r="C245" i="3" s="1"/>
  <c r="AP244" i="3" s="1"/>
  <c r="AG351" i="3"/>
  <c r="AH351" i="3"/>
  <c r="AH347" i="3"/>
  <c r="AG347" i="3"/>
  <c r="AH344" i="3"/>
  <c r="AG344" i="3"/>
  <c r="AH349" i="3"/>
  <c r="AG349" i="3"/>
  <c r="AG350" i="3"/>
  <c r="AH350" i="3"/>
  <c r="AH352" i="3"/>
  <c r="AG352" i="3"/>
  <c r="AH353" i="3"/>
  <c r="AG353" i="3"/>
  <c r="AJ329" i="3"/>
  <c r="C329" i="3" s="1"/>
  <c r="AP328" i="3" s="1"/>
  <c r="AJ264" i="3"/>
  <c r="C264" i="3" s="1"/>
  <c r="AN264" i="3" s="1"/>
  <c r="AG332" i="3"/>
  <c r="AJ332" i="3" s="1"/>
  <c r="AJ327" i="3"/>
  <c r="C327" i="3" s="1"/>
  <c r="AP326" i="3" s="1"/>
  <c r="AJ325" i="3"/>
  <c r="C325" i="3" s="1"/>
  <c r="AP324" i="3" s="1"/>
  <c r="AH324" i="3"/>
  <c r="AG324" i="3"/>
  <c r="AH333" i="3"/>
  <c r="AG333" i="3"/>
  <c r="AH326" i="3"/>
  <c r="AG326" i="3"/>
  <c r="AJ290" i="3"/>
  <c r="C290" i="3" s="1"/>
  <c r="AN290" i="3" s="1"/>
  <c r="AJ287" i="3"/>
  <c r="AG328" i="3"/>
  <c r="AH328" i="3"/>
  <c r="AJ267" i="3"/>
  <c r="C267" i="3" s="1"/>
  <c r="AP266" i="3" s="1"/>
  <c r="AH330" i="3"/>
  <c r="AG330" i="3"/>
  <c r="E323" i="3"/>
  <c r="AP323" i="3" s="1"/>
  <c r="E317" i="3"/>
  <c r="AP317" i="3" s="1"/>
  <c r="E321" i="3"/>
  <c r="AP321" i="3" s="1"/>
  <c r="E319" i="3"/>
  <c r="AP319" i="3" s="1"/>
  <c r="E322" i="3"/>
  <c r="AN323" i="3" s="1"/>
  <c r="E318" i="3"/>
  <c r="AN319" i="3" s="1"/>
  <c r="R323" i="3"/>
  <c r="W323" i="3" s="1"/>
  <c r="AA323" i="3" s="1"/>
  <c r="AJ291" i="3"/>
  <c r="C291" i="3" s="1"/>
  <c r="AP290" i="3" s="1"/>
  <c r="AF315" i="3"/>
  <c r="AJ292" i="3"/>
  <c r="C292" i="3" s="1"/>
  <c r="AN292" i="3" s="1"/>
  <c r="AJ249" i="3"/>
  <c r="C249" i="3" s="1"/>
  <c r="AP248" i="3" s="1"/>
  <c r="AJ288" i="3"/>
  <c r="C288" i="3" s="1"/>
  <c r="AN288" i="3" s="1"/>
  <c r="Y314" i="3"/>
  <c r="AG314" i="3" s="1"/>
  <c r="AJ293" i="3"/>
  <c r="C293" i="3" s="1"/>
  <c r="AP292" i="3" s="1"/>
  <c r="AE312" i="3"/>
  <c r="AD312" i="3"/>
  <c r="AC309" i="3"/>
  <c r="AD309" i="3"/>
  <c r="Y306" i="3"/>
  <c r="AB306" i="3"/>
  <c r="Z306" i="3"/>
  <c r="AA306" i="3"/>
  <c r="AC311" i="3"/>
  <c r="AD311" i="3"/>
  <c r="AH299" i="3"/>
  <c r="AJ299" i="3" s="1"/>
  <c r="C299" i="3" s="1"/>
  <c r="AP298" i="3" s="1"/>
  <c r="AJ224" i="3"/>
  <c r="C224" i="3" s="1"/>
  <c r="AN224" i="3" s="1"/>
  <c r="AJ233" i="3"/>
  <c r="AJ253" i="3"/>
  <c r="C253" i="3" s="1"/>
  <c r="AP252" i="3" s="1"/>
  <c r="AD306" i="3"/>
  <c r="AE306" i="3"/>
  <c r="AA310" i="3"/>
  <c r="Z310" i="3"/>
  <c r="AB310" i="3"/>
  <c r="Y310" i="3"/>
  <c r="AD313" i="3"/>
  <c r="AC313" i="3"/>
  <c r="AC307" i="3"/>
  <c r="AD307" i="3"/>
  <c r="AD308" i="3"/>
  <c r="AE308" i="3"/>
  <c r="AB308" i="3"/>
  <c r="Y308" i="3"/>
  <c r="Z308" i="3"/>
  <c r="AA308" i="3"/>
  <c r="AD310" i="3"/>
  <c r="AE310" i="3"/>
  <c r="Z312" i="3"/>
  <c r="Y312" i="3"/>
  <c r="AA312" i="3"/>
  <c r="AB312" i="3"/>
  <c r="E308" i="3"/>
  <c r="AN309" i="3" s="1"/>
  <c r="E313" i="3"/>
  <c r="AP313" i="3" s="1"/>
  <c r="E306" i="3"/>
  <c r="AN307" i="3" s="1"/>
  <c r="E311" i="3"/>
  <c r="AP311" i="3" s="1"/>
  <c r="AJ250" i="3"/>
  <c r="AJ289" i="3"/>
  <c r="C289" i="3" s="1"/>
  <c r="AP288" i="3" s="1"/>
  <c r="E310" i="3"/>
  <c r="AN311" i="3" s="1"/>
  <c r="AJ252" i="3"/>
  <c r="C252" i="3" s="1"/>
  <c r="AN252" i="3" s="1"/>
  <c r="AJ248" i="3"/>
  <c r="C248" i="3" s="1"/>
  <c r="AN248" i="3" s="1"/>
  <c r="AJ273" i="3"/>
  <c r="C273" i="3" s="1"/>
  <c r="AP272" i="3" s="1"/>
  <c r="AJ284" i="3"/>
  <c r="C284" i="3" s="1"/>
  <c r="AN284" i="3" s="1"/>
  <c r="AJ286" i="3"/>
  <c r="C286" i="3" s="1"/>
  <c r="AN286" i="3" s="1"/>
  <c r="E312" i="3"/>
  <c r="AN313" i="3" s="1"/>
  <c r="Q309" i="3"/>
  <c r="V309" i="3" s="1"/>
  <c r="E309" i="3"/>
  <c r="AP309" i="3" s="1"/>
  <c r="V304" i="3"/>
  <c r="AA304" i="3" s="1"/>
  <c r="Q305" i="3"/>
  <c r="V305" i="3" s="1"/>
  <c r="AA305" i="3" s="1"/>
  <c r="AJ229" i="3"/>
  <c r="C229" i="3" s="1"/>
  <c r="AP228" i="3" s="1"/>
  <c r="AJ271" i="3"/>
  <c r="C271" i="3" s="1"/>
  <c r="AP270" i="3" s="1"/>
  <c r="AJ285" i="3"/>
  <c r="C285" i="3" s="1"/>
  <c r="AP284" i="3" s="1"/>
  <c r="AJ265" i="3"/>
  <c r="AJ268" i="3"/>
  <c r="AJ269" i="3"/>
  <c r="C269" i="3" s="1"/>
  <c r="AP268" i="3" s="1"/>
  <c r="AJ232" i="3"/>
  <c r="AJ272" i="3"/>
  <c r="AJ244" i="3"/>
  <c r="AJ270" i="3"/>
  <c r="C270" i="3" s="1"/>
  <c r="AN270" i="3" s="1"/>
  <c r="AJ230" i="3"/>
  <c r="AJ226" i="3"/>
  <c r="C226" i="3" s="1"/>
  <c r="AN226" i="3" s="1"/>
  <c r="AJ247" i="3"/>
  <c r="C247" i="3" s="1"/>
  <c r="AP246" i="3" s="1"/>
  <c r="AJ251" i="3"/>
  <c r="C251" i="3" s="1"/>
  <c r="AP250" i="3" s="1"/>
  <c r="AJ228" i="3"/>
  <c r="C228" i="3" s="1"/>
  <c r="AN228" i="3" s="1"/>
  <c r="AJ227" i="3"/>
  <c r="C227" i="3" s="1"/>
  <c r="AP226" i="3" s="1"/>
  <c r="AJ225" i="3"/>
  <c r="C225" i="3" s="1"/>
  <c r="AP224" i="3" s="1"/>
  <c r="AJ231" i="3"/>
  <c r="AJ207" i="3"/>
  <c r="AJ210" i="3"/>
  <c r="AJ209" i="3"/>
  <c r="AJ206" i="3"/>
  <c r="AJ213" i="3"/>
  <c r="AJ212" i="3"/>
  <c r="Y205" i="3"/>
  <c r="AG205" i="3" s="1"/>
  <c r="AG30" i="3"/>
  <c r="AJ30" i="3" s="1"/>
  <c r="C30" i="3" s="1"/>
  <c r="AN30" i="3" s="1"/>
  <c r="Y204" i="3"/>
  <c r="AH204" i="3" s="1"/>
  <c r="AH296" i="3"/>
  <c r="AJ296" i="3" s="1"/>
  <c r="C296" i="3" s="1"/>
  <c r="AN296" i="3" s="1"/>
  <c r="AC205" i="3"/>
  <c r="AJ234" i="3"/>
  <c r="C234" i="3" s="1"/>
  <c r="AN234" i="3" s="1"/>
  <c r="AB205" i="3"/>
  <c r="Z205" i="3"/>
  <c r="AA205" i="3"/>
  <c r="AE204" i="3"/>
  <c r="C266" i="3"/>
  <c r="AN266" i="3" s="1"/>
  <c r="AH278" i="3"/>
  <c r="AJ278" i="3" s="1"/>
  <c r="C278" i="3" s="1"/>
  <c r="AN278" i="3" s="1"/>
  <c r="AH280" i="3"/>
  <c r="AJ280" i="3" s="1"/>
  <c r="C280" i="3" s="1"/>
  <c r="AN280" i="3" s="1"/>
  <c r="AH295" i="3"/>
  <c r="AJ295" i="3" s="1"/>
  <c r="C295" i="3" s="1"/>
  <c r="AP294" i="3" s="1"/>
  <c r="AJ301" i="3"/>
  <c r="C301" i="3" s="1"/>
  <c r="AP300" i="3" s="1"/>
  <c r="AJ300" i="3"/>
  <c r="C300" i="3" s="1"/>
  <c r="AN300" i="3" s="1"/>
  <c r="AJ294" i="3"/>
  <c r="C294" i="3" s="1"/>
  <c r="AN294" i="3" s="1"/>
  <c r="C246" i="3"/>
  <c r="AN246" i="3" s="1"/>
  <c r="AJ274" i="3"/>
  <c r="C274" i="3" s="1"/>
  <c r="AN274" i="3" s="1"/>
  <c r="AJ297" i="3"/>
  <c r="C297" i="3" s="1"/>
  <c r="AP296" i="3" s="1"/>
  <c r="AJ219" i="3"/>
  <c r="AJ258" i="3"/>
  <c r="C258" i="3" s="1"/>
  <c r="AN258" i="3" s="1"/>
  <c r="AH303" i="3"/>
  <c r="AG303" i="3"/>
  <c r="AG298" i="3"/>
  <c r="AH298" i="3"/>
  <c r="AJ281" i="3"/>
  <c r="C281" i="3" s="1"/>
  <c r="AP280" i="3" s="1"/>
  <c r="AJ276" i="3"/>
  <c r="C276" i="3" s="1"/>
  <c r="AN276" i="3" s="1"/>
  <c r="AH302" i="3"/>
  <c r="AG302" i="3"/>
  <c r="AH275" i="3"/>
  <c r="AG275" i="3"/>
  <c r="AH283" i="3"/>
  <c r="AG283" i="3"/>
  <c r="AG277" i="3"/>
  <c r="AH277" i="3"/>
  <c r="AH279" i="3"/>
  <c r="AG279" i="3"/>
  <c r="AJ254" i="3"/>
  <c r="C254" i="3" s="1"/>
  <c r="AN254" i="3" s="1"/>
  <c r="AH282" i="3"/>
  <c r="AG282" i="3"/>
  <c r="AS228" i="6"/>
  <c r="K228" i="6" s="1"/>
  <c r="Q228" i="6" s="1"/>
  <c r="F228" i="6" s="1"/>
  <c r="I228" i="6" s="1"/>
  <c r="AJ256" i="3"/>
  <c r="C256" i="3" s="1"/>
  <c r="AN256" i="3" s="1"/>
  <c r="AJ241" i="3"/>
  <c r="C241" i="3" s="1"/>
  <c r="AP240" i="3" s="1"/>
  <c r="AJ238" i="3"/>
  <c r="C238" i="3" s="1"/>
  <c r="AN238" i="3" s="1"/>
  <c r="AJ242" i="3"/>
  <c r="C242" i="3" s="1"/>
  <c r="AN242" i="3" s="1"/>
  <c r="AJ257" i="3"/>
  <c r="C257" i="3" s="1"/>
  <c r="AP256" i="3" s="1"/>
  <c r="AJ262" i="3"/>
  <c r="C262" i="3" s="1"/>
  <c r="AN262" i="3" s="1"/>
  <c r="AJ217" i="3"/>
  <c r="AJ240" i="3"/>
  <c r="C240" i="3" s="1"/>
  <c r="AN240" i="3" s="1"/>
  <c r="AJ236" i="3"/>
  <c r="C236" i="3" s="1"/>
  <c r="AN236" i="3" s="1"/>
  <c r="AJ221" i="3"/>
  <c r="AJ263" i="3"/>
  <c r="C263" i="3" s="1"/>
  <c r="AP262" i="3" s="1"/>
  <c r="AJ237" i="3"/>
  <c r="C237" i="3" s="1"/>
  <c r="AP236" i="3" s="1"/>
  <c r="AJ259" i="3"/>
  <c r="C259" i="3" s="1"/>
  <c r="AP258" i="3" s="1"/>
  <c r="AJ255" i="3"/>
  <c r="C255" i="3" s="1"/>
  <c r="AP254" i="3" s="1"/>
  <c r="CD1107" i="2"/>
  <c r="CH1108" i="2" s="1"/>
  <c r="P332" i="5"/>
  <c r="AJ243" i="3"/>
  <c r="C243" i="3" s="1"/>
  <c r="AP242" i="3" s="1"/>
  <c r="AJ222" i="3"/>
  <c r="AJ220" i="3"/>
  <c r="AJ235" i="3"/>
  <c r="C235" i="3" s="1"/>
  <c r="AP234" i="3" s="1"/>
  <c r="AJ239" i="3"/>
  <c r="C239" i="3" s="1"/>
  <c r="AP238" i="3" s="1"/>
  <c r="AJ218" i="3"/>
  <c r="AJ223" i="3"/>
  <c r="AH44" i="3"/>
  <c r="AJ44" i="3" s="1"/>
  <c r="C44" i="3" s="1"/>
  <c r="AN44" i="3" s="1"/>
  <c r="AG16" i="3"/>
  <c r="AJ16" i="3" s="1"/>
  <c r="C16" i="3" s="1"/>
  <c r="AN16" i="3" s="1"/>
  <c r="AH66" i="3"/>
  <c r="AJ66" i="3" s="1"/>
  <c r="C66" i="3" s="1"/>
  <c r="AN66" i="3" s="1"/>
  <c r="AH10" i="3"/>
  <c r="AJ10" i="3" s="1"/>
  <c r="C10" i="3" s="1"/>
  <c r="AN10" i="3" s="1"/>
  <c r="AH36" i="3"/>
  <c r="AJ36" i="3" s="1"/>
  <c r="C36" i="3" s="1"/>
  <c r="AN36" i="3" s="1"/>
  <c r="AG12" i="3"/>
  <c r="AJ12" i="3" s="1"/>
  <c r="C12" i="3" s="1"/>
  <c r="AN12" i="3" s="1"/>
  <c r="AH92" i="3"/>
  <c r="AJ92" i="3" s="1"/>
  <c r="C92" i="3" s="1"/>
  <c r="AN92" i="3" s="1"/>
  <c r="AH214" i="3"/>
  <c r="AJ214" i="3" s="1"/>
  <c r="AH22" i="3"/>
  <c r="AJ22" i="3" s="1"/>
  <c r="C22" i="3" s="1"/>
  <c r="AN22" i="3" s="1"/>
  <c r="AH38" i="3"/>
  <c r="AJ38" i="3" s="1"/>
  <c r="C38" i="3" s="1"/>
  <c r="AN38" i="3" s="1"/>
  <c r="AH74" i="3"/>
  <c r="AJ74" i="3" s="1"/>
  <c r="C74" i="3" s="1"/>
  <c r="AN74" i="3" s="1"/>
  <c r="AH101" i="3"/>
  <c r="AJ101" i="3" s="1"/>
  <c r="C101" i="3" s="1"/>
  <c r="AP100" i="3" s="1"/>
  <c r="AH56" i="3"/>
  <c r="AJ56" i="3" s="1"/>
  <c r="C56" i="3" s="1"/>
  <c r="AN56" i="3" s="1"/>
  <c r="AG88" i="3"/>
  <c r="AJ88" i="3" s="1"/>
  <c r="C88" i="3" s="1"/>
  <c r="AN88" i="3" s="1"/>
  <c r="E215" i="3"/>
  <c r="AP215" i="3" s="1"/>
  <c r="AR215" i="3" s="1"/>
  <c r="J214" i="3" s="1"/>
  <c r="Z103" i="3"/>
  <c r="Y103" i="3"/>
  <c r="Z102" i="3"/>
  <c r="Y102" i="3"/>
  <c r="AH60" i="3"/>
  <c r="AJ60" i="3" s="1"/>
  <c r="C60" i="3" s="1"/>
  <c r="AN60" i="3" s="1"/>
  <c r="AR60" i="3" s="1"/>
  <c r="I60" i="3" s="1"/>
  <c r="L60" i="3" s="1"/>
  <c r="Q3" i="3"/>
  <c r="V3" i="3" s="1"/>
  <c r="Y3" i="3" s="1"/>
  <c r="E204" i="3"/>
  <c r="AN205" i="3" s="1"/>
  <c r="AG91" i="3"/>
  <c r="AJ91" i="3" s="1"/>
  <c r="C91" i="3" s="1"/>
  <c r="AP90" i="3" s="1"/>
  <c r="AG89" i="3"/>
  <c r="AJ89" i="3" s="1"/>
  <c r="C89" i="3" s="1"/>
  <c r="AP88" i="3" s="1"/>
  <c r="AH46" i="3"/>
  <c r="AJ46" i="3" s="1"/>
  <c r="C46" i="3" s="1"/>
  <c r="AN46" i="3" s="1"/>
  <c r="AR315" i="3"/>
  <c r="J314" i="3" s="1"/>
  <c r="AH45" i="3"/>
  <c r="AJ45" i="3" s="1"/>
  <c r="C45" i="3" s="1"/>
  <c r="AP44" i="3" s="1"/>
  <c r="J374" i="3"/>
  <c r="J366" i="3"/>
  <c r="AH100" i="3"/>
  <c r="AJ100" i="3" s="1"/>
  <c r="C100" i="3" s="1"/>
  <c r="AN100" i="3" s="1"/>
  <c r="AJ142" i="3"/>
  <c r="C142" i="3" s="1"/>
  <c r="AN142" i="3" s="1"/>
  <c r="AG37" i="3"/>
  <c r="AJ37" i="3" s="1"/>
  <c r="C37" i="3" s="1"/>
  <c r="AP36" i="3" s="1"/>
  <c r="AH99" i="3"/>
  <c r="AJ99" i="3" s="1"/>
  <c r="C99" i="3" s="1"/>
  <c r="AP98" i="3" s="1"/>
  <c r="AJ164" i="3"/>
  <c r="C164" i="3" s="1"/>
  <c r="AN164" i="3" s="1"/>
  <c r="AR164" i="3" s="1"/>
  <c r="I164" i="3" s="1"/>
  <c r="L164" i="3" s="1"/>
  <c r="AJ166" i="3"/>
  <c r="C166" i="3" s="1"/>
  <c r="AN166" i="3" s="1"/>
  <c r="AJ143" i="3"/>
  <c r="C143" i="3" s="1"/>
  <c r="AP142" i="3" s="1"/>
  <c r="AJ189" i="3"/>
  <c r="C189" i="3" s="1"/>
  <c r="AP188" i="3" s="1"/>
  <c r="AG39" i="3"/>
  <c r="AJ39" i="3" s="1"/>
  <c r="C39" i="3" s="1"/>
  <c r="AP38" i="3" s="1"/>
  <c r="AG96" i="3"/>
  <c r="AJ96" i="3" s="1"/>
  <c r="C96" i="3" s="1"/>
  <c r="AN96" i="3" s="1"/>
  <c r="AH32" i="3"/>
  <c r="AJ32" i="3" s="1"/>
  <c r="C32" i="3" s="1"/>
  <c r="AN32" i="3" s="1"/>
  <c r="AG67" i="3"/>
  <c r="AJ67" i="3" s="1"/>
  <c r="C67" i="3" s="1"/>
  <c r="AP66" i="3" s="1"/>
  <c r="AH84" i="3"/>
  <c r="AJ84" i="3" s="1"/>
  <c r="C84" i="3" s="1"/>
  <c r="AN84" i="3" s="1"/>
  <c r="AJ195" i="3"/>
  <c r="C195" i="3" s="1"/>
  <c r="AP194" i="3" s="1"/>
  <c r="AR194" i="3" s="1"/>
  <c r="I194" i="3" s="1"/>
  <c r="L194" i="3" s="1"/>
  <c r="AJ168" i="3"/>
  <c r="C168" i="3" s="1"/>
  <c r="AN168" i="3" s="1"/>
  <c r="AJ186" i="3"/>
  <c r="C186" i="3" s="1"/>
  <c r="AN186" i="3" s="1"/>
  <c r="AJ169" i="3"/>
  <c r="C169" i="3" s="1"/>
  <c r="AP168" i="3" s="1"/>
  <c r="AH75" i="3"/>
  <c r="AJ75" i="3" s="1"/>
  <c r="C75" i="3" s="1"/>
  <c r="AP74" i="3" s="1"/>
  <c r="AJ137" i="3"/>
  <c r="C137" i="3" s="1"/>
  <c r="AP136" i="3" s="1"/>
  <c r="AJ134" i="3"/>
  <c r="C134" i="3" s="1"/>
  <c r="AN134" i="3" s="1"/>
  <c r="AJ156" i="3"/>
  <c r="C156" i="3" s="1"/>
  <c r="AN156" i="3" s="1"/>
  <c r="AJ145" i="3"/>
  <c r="C145" i="3" s="1"/>
  <c r="AP144" i="3" s="1"/>
  <c r="AJ146" i="3"/>
  <c r="C146" i="3" s="1"/>
  <c r="AN146" i="3" s="1"/>
  <c r="AH83" i="3"/>
  <c r="AJ83" i="3" s="1"/>
  <c r="C83" i="3" s="1"/>
  <c r="AP82" i="3" s="1"/>
  <c r="AJ182" i="3"/>
  <c r="C182" i="3" s="1"/>
  <c r="AN182" i="3" s="1"/>
  <c r="AJ148" i="3"/>
  <c r="C148" i="3" s="1"/>
  <c r="AN148" i="3" s="1"/>
  <c r="AJ183" i="3"/>
  <c r="C183" i="3" s="1"/>
  <c r="AP182" i="3" s="1"/>
  <c r="AJ190" i="3"/>
  <c r="C190" i="3" s="1"/>
  <c r="AN190" i="3" s="1"/>
  <c r="AJ175" i="3"/>
  <c r="C175" i="3" s="1"/>
  <c r="AP174" i="3" s="1"/>
  <c r="AJ200" i="3"/>
  <c r="C200" i="3" s="1"/>
  <c r="AN200" i="3" s="1"/>
  <c r="AJ181" i="3"/>
  <c r="C181" i="3" s="1"/>
  <c r="AP180" i="3" s="1"/>
  <c r="AJ149" i="3"/>
  <c r="C149" i="3" s="1"/>
  <c r="AP148" i="3" s="1"/>
  <c r="AJ144" i="3"/>
  <c r="C144" i="3" s="1"/>
  <c r="AN144" i="3" s="1"/>
  <c r="AJ141" i="3"/>
  <c r="C141" i="3" s="1"/>
  <c r="AP140" i="3" s="1"/>
  <c r="AJ136" i="3"/>
  <c r="C136" i="3" s="1"/>
  <c r="AN136" i="3" s="1"/>
  <c r="AJ196" i="3"/>
  <c r="C196" i="3" s="1"/>
  <c r="AN196" i="3" s="1"/>
  <c r="AJ176" i="3"/>
  <c r="C176" i="3" s="1"/>
  <c r="AN176" i="3" s="1"/>
  <c r="AJ177" i="3"/>
  <c r="C177" i="3" s="1"/>
  <c r="AP176" i="3" s="1"/>
  <c r="AJ185" i="3"/>
  <c r="C185" i="3" s="1"/>
  <c r="AP184" i="3" s="1"/>
  <c r="AJ157" i="3"/>
  <c r="C157" i="3" s="1"/>
  <c r="AP156" i="3" s="1"/>
  <c r="AH23" i="3"/>
  <c r="AJ23" i="3" s="1"/>
  <c r="C23" i="3" s="1"/>
  <c r="AP22" i="3" s="1"/>
  <c r="AJ140" i="3"/>
  <c r="C140" i="3" s="1"/>
  <c r="AN140" i="3" s="1"/>
  <c r="AJ184" i="3"/>
  <c r="C184" i="3" s="1"/>
  <c r="AN184" i="3" s="1"/>
  <c r="AJ173" i="3"/>
  <c r="C173" i="3" s="1"/>
  <c r="AP172" i="3" s="1"/>
  <c r="AR172" i="3" s="1"/>
  <c r="I172" i="3" s="1"/>
  <c r="L172" i="3" s="1"/>
  <c r="AJ163" i="3"/>
  <c r="C163" i="3" s="1"/>
  <c r="AP162" i="3" s="1"/>
  <c r="AJ152" i="3"/>
  <c r="C152" i="3" s="1"/>
  <c r="AN152" i="3" s="1"/>
  <c r="AJ153" i="3"/>
  <c r="C153" i="3" s="1"/>
  <c r="AP152" i="3" s="1"/>
  <c r="AJ192" i="3"/>
  <c r="C192" i="3" s="1"/>
  <c r="AN192" i="3" s="1"/>
  <c r="AJ179" i="3"/>
  <c r="C179" i="3" s="1"/>
  <c r="AP178" i="3" s="1"/>
  <c r="AR178" i="3" s="1"/>
  <c r="I178" i="3" s="1"/>
  <c r="L178" i="3" s="1"/>
  <c r="AJ180" i="3"/>
  <c r="C180" i="3" s="1"/>
  <c r="AN180" i="3" s="1"/>
  <c r="AJ187" i="3"/>
  <c r="C187" i="3" s="1"/>
  <c r="AP186" i="3" s="1"/>
  <c r="AJ162" i="3"/>
  <c r="C162" i="3" s="1"/>
  <c r="AN162" i="3" s="1"/>
  <c r="C260" i="3"/>
  <c r="AN260" i="3" s="1"/>
  <c r="AG68" i="3"/>
  <c r="AJ68" i="3" s="1"/>
  <c r="C68" i="3" s="1"/>
  <c r="AN68" i="3" s="1"/>
  <c r="AR68" i="3" s="1"/>
  <c r="I68" i="3" s="1"/>
  <c r="L68" i="3" s="1"/>
  <c r="AJ85" i="3"/>
  <c r="C85" i="3" s="1"/>
  <c r="AP84" i="3" s="1"/>
  <c r="AJ174" i="3"/>
  <c r="C174" i="3" s="1"/>
  <c r="AN174" i="3" s="1"/>
  <c r="AJ201" i="3"/>
  <c r="C201" i="3" s="1"/>
  <c r="AP200" i="3" s="1"/>
  <c r="AJ160" i="3"/>
  <c r="C160" i="3" s="1"/>
  <c r="AN160" i="3" s="1"/>
  <c r="AJ197" i="3"/>
  <c r="C197" i="3" s="1"/>
  <c r="AP196" i="3" s="1"/>
  <c r="AJ161" i="3"/>
  <c r="C161" i="3" s="1"/>
  <c r="AP160" i="3" s="1"/>
  <c r="AJ150" i="3"/>
  <c r="C150" i="3" s="1"/>
  <c r="AN150" i="3" s="1"/>
  <c r="AR150" i="3" s="1"/>
  <c r="I150" i="3" s="1"/>
  <c r="L150" i="3" s="1"/>
  <c r="AJ188" i="3"/>
  <c r="C188" i="3" s="1"/>
  <c r="AN188" i="3" s="1"/>
  <c r="C261" i="3"/>
  <c r="AP260" i="3" s="1"/>
  <c r="AG76" i="3"/>
  <c r="AJ76" i="3" s="1"/>
  <c r="C76" i="3" s="1"/>
  <c r="AN76" i="3" s="1"/>
  <c r="AJ147" i="3"/>
  <c r="C147" i="3" s="1"/>
  <c r="AP146" i="3" s="1"/>
  <c r="AJ191" i="3"/>
  <c r="C191" i="3" s="1"/>
  <c r="AP190" i="3" s="1"/>
  <c r="AJ155" i="3"/>
  <c r="C155" i="3" s="1"/>
  <c r="AP154" i="3" s="1"/>
  <c r="AR154" i="3" s="1"/>
  <c r="I154" i="3" s="1"/>
  <c r="L154" i="3" s="1"/>
  <c r="AR158" i="3"/>
  <c r="I158" i="3" s="1"/>
  <c r="L158" i="3" s="1"/>
  <c r="AJ193" i="3"/>
  <c r="C193" i="3" s="1"/>
  <c r="AP192" i="3" s="1"/>
  <c r="AJ170" i="3"/>
  <c r="C170" i="3" s="1"/>
  <c r="AN170" i="3" s="1"/>
  <c r="AJ167" i="3"/>
  <c r="C167" i="3" s="1"/>
  <c r="AP166" i="3" s="1"/>
  <c r="AJ171" i="3"/>
  <c r="C171" i="3" s="1"/>
  <c r="AP170" i="3" s="1"/>
  <c r="AR198" i="3"/>
  <c r="I198" i="3" s="1"/>
  <c r="L198" i="3" s="1"/>
  <c r="AJ138" i="3"/>
  <c r="C138" i="3" s="1"/>
  <c r="AN138" i="3" s="1"/>
  <c r="AJ132" i="3"/>
  <c r="C132" i="3" s="1"/>
  <c r="AN132" i="3" s="1"/>
  <c r="AJ139" i="3"/>
  <c r="C139" i="3" s="1"/>
  <c r="AP138" i="3" s="1"/>
  <c r="AJ135" i="3"/>
  <c r="C135" i="3" s="1"/>
  <c r="AP134" i="3" s="1"/>
  <c r="AJ133" i="3"/>
  <c r="C133" i="3" s="1"/>
  <c r="AP132" i="3" s="1"/>
  <c r="AG40" i="3"/>
  <c r="AJ40" i="3" s="1"/>
  <c r="C40" i="3" s="1"/>
  <c r="AN40" i="3" s="1"/>
  <c r="AJ73" i="3"/>
  <c r="C73" i="3" s="1"/>
  <c r="AP72" i="3" s="1"/>
  <c r="AG48" i="3"/>
  <c r="AJ48" i="3" s="1"/>
  <c r="C48" i="3" s="1"/>
  <c r="AN48" i="3" s="1"/>
  <c r="AH59" i="3"/>
  <c r="AJ59" i="3" s="1"/>
  <c r="C59" i="3" s="1"/>
  <c r="AP58" i="3" s="1"/>
  <c r="AH71" i="3"/>
  <c r="AJ71" i="3" s="1"/>
  <c r="C71" i="3" s="1"/>
  <c r="AP70" i="3" s="1"/>
  <c r="AJ79" i="3"/>
  <c r="C79" i="3" s="1"/>
  <c r="AP78" i="3" s="1"/>
  <c r="AJ97" i="3"/>
  <c r="C97" i="3" s="1"/>
  <c r="AP96" i="3" s="1"/>
  <c r="AJ33" i="3"/>
  <c r="C33" i="3" s="1"/>
  <c r="AP32" i="3" s="1"/>
  <c r="AJ95" i="3"/>
  <c r="C95" i="3" s="1"/>
  <c r="AP94" i="3" s="1"/>
  <c r="AG57" i="3"/>
  <c r="AJ57" i="3" s="1"/>
  <c r="C57" i="3" s="1"/>
  <c r="AP56" i="3" s="1"/>
  <c r="AJ87" i="3"/>
  <c r="C87" i="3" s="1"/>
  <c r="AP86" i="3" s="1"/>
  <c r="AJ90" i="3"/>
  <c r="C90" i="3" s="1"/>
  <c r="AN90" i="3" s="1"/>
  <c r="AJ93" i="3"/>
  <c r="C93" i="3" s="1"/>
  <c r="AP92" i="3" s="1"/>
  <c r="AH82" i="3"/>
  <c r="AG82" i="3"/>
  <c r="AJ65" i="3"/>
  <c r="C65" i="3" s="1"/>
  <c r="AP64" i="3" s="1"/>
  <c r="AH94" i="3"/>
  <c r="AG94" i="3"/>
  <c r="AH86" i="3"/>
  <c r="AG86" i="3"/>
  <c r="AJ98" i="3"/>
  <c r="C98" i="3" s="1"/>
  <c r="AN98" i="3" s="1"/>
  <c r="AJ70" i="3"/>
  <c r="C70" i="3" s="1"/>
  <c r="AN70" i="3" s="1"/>
  <c r="AJ52" i="3"/>
  <c r="C52" i="3" s="1"/>
  <c r="AN52" i="3" s="1"/>
  <c r="AR52" i="3" s="1"/>
  <c r="I52" i="3" s="1"/>
  <c r="L52" i="3" s="1"/>
  <c r="AH72" i="3"/>
  <c r="AG72" i="3"/>
  <c r="AG64" i="3"/>
  <c r="AH64" i="3"/>
  <c r="AJ51" i="3"/>
  <c r="C51" i="3" s="1"/>
  <c r="AP50" i="3" s="1"/>
  <c r="AJ43" i="3"/>
  <c r="C43" i="3" s="1"/>
  <c r="AP42" i="3" s="1"/>
  <c r="AJ47" i="3"/>
  <c r="C47" i="3" s="1"/>
  <c r="AP46" i="3" s="1"/>
  <c r="AJ35" i="3"/>
  <c r="C35" i="3" s="1"/>
  <c r="AP34" i="3" s="1"/>
  <c r="AJ77" i="3"/>
  <c r="C77" i="3" s="1"/>
  <c r="AP76" i="3" s="1"/>
  <c r="AJ58" i="3"/>
  <c r="C58" i="3" s="1"/>
  <c r="AN58" i="3" s="1"/>
  <c r="AH14" i="3"/>
  <c r="AJ14" i="3" s="1"/>
  <c r="C14" i="3" s="1"/>
  <c r="AN14" i="3" s="1"/>
  <c r="AJ81" i="3"/>
  <c r="C81" i="3" s="1"/>
  <c r="AP80" i="3" s="1"/>
  <c r="AJ49" i="3"/>
  <c r="C49" i="3" s="1"/>
  <c r="AP48" i="3" s="1"/>
  <c r="AG54" i="3"/>
  <c r="AH54" i="3"/>
  <c r="AG78" i="3"/>
  <c r="AH78" i="3"/>
  <c r="AG55" i="3"/>
  <c r="AH55" i="3"/>
  <c r="AG80" i="3"/>
  <c r="AH80" i="3"/>
  <c r="AG62" i="3"/>
  <c r="AH62" i="3"/>
  <c r="AG63" i="3"/>
  <c r="AH63" i="3"/>
  <c r="AJ41" i="3"/>
  <c r="C41" i="3" s="1"/>
  <c r="AP40" i="3" s="1"/>
  <c r="AG42" i="3"/>
  <c r="AH42" i="3"/>
  <c r="AG34" i="3"/>
  <c r="AH34" i="3"/>
  <c r="AG50" i="3"/>
  <c r="AH50" i="3"/>
  <c r="AH6" i="3"/>
  <c r="AJ6" i="3" s="1"/>
  <c r="C6" i="3" s="1"/>
  <c r="AN6" i="3" s="1"/>
  <c r="CF1307" i="2"/>
  <c r="CL1308" i="2" s="1"/>
  <c r="AJ4" i="3"/>
  <c r="C4" i="3" s="1"/>
  <c r="AN4" i="3" s="1"/>
  <c r="DA1307" i="2"/>
  <c r="CK1308" i="2"/>
  <c r="CD1307" i="2"/>
  <c r="AJ7" i="3"/>
  <c r="C7" i="3" s="1"/>
  <c r="AP6" i="3" s="1"/>
  <c r="AG31" i="3"/>
  <c r="AH31" i="3"/>
  <c r="AJ15" i="3"/>
  <c r="C15" i="3" s="1"/>
  <c r="AP14" i="3" s="1"/>
  <c r="AJ8" i="3"/>
  <c r="C8" i="3" s="1"/>
  <c r="AN8" i="3" s="1"/>
  <c r="AJ19" i="3"/>
  <c r="C19" i="3" s="1"/>
  <c r="AP18" i="3" s="1"/>
  <c r="AJ27" i="3"/>
  <c r="C27" i="3" s="1"/>
  <c r="AP26" i="3" s="1"/>
  <c r="AJ11" i="3"/>
  <c r="C11" i="3" s="1"/>
  <c r="AP10" i="3" s="1"/>
  <c r="AG9" i="3"/>
  <c r="AH9" i="3"/>
  <c r="AJ18" i="3"/>
  <c r="C18" i="3" s="1"/>
  <c r="AN18" i="3" s="1"/>
  <c r="AG28" i="3"/>
  <c r="AH28" i="3"/>
  <c r="AG24" i="3"/>
  <c r="AH24" i="3"/>
  <c r="AG20" i="3"/>
  <c r="AH20" i="3"/>
  <c r="AG13" i="3"/>
  <c r="AH13" i="3"/>
  <c r="AG21" i="3"/>
  <c r="AH21" i="3"/>
  <c r="AG29" i="3"/>
  <c r="AH29" i="3"/>
  <c r="AG25" i="3"/>
  <c r="AH25" i="3"/>
  <c r="AJ26" i="3"/>
  <c r="C26" i="3" s="1"/>
  <c r="AN26" i="3" s="1"/>
  <c r="AG17" i="3"/>
  <c r="AH17" i="3"/>
  <c r="AG5" i="3"/>
  <c r="AH5" i="3"/>
  <c r="AS227" i="6"/>
  <c r="K227" i="6" s="1"/>
  <c r="Q227" i="6" s="1"/>
  <c r="F227" i="6" s="1"/>
  <c r="I227" i="6" s="1"/>
  <c r="AS214" i="6"/>
  <c r="K214" i="6" s="1"/>
  <c r="Q214" i="6" s="1"/>
  <c r="F214" i="6" s="1"/>
  <c r="I214" i="6" s="1"/>
  <c r="AR305" i="3"/>
  <c r="J304" i="3" s="1"/>
  <c r="AR223" i="3"/>
  <c r="J222" i="3" s="1"/>
  <c r="AR219" i="3"/>
  <c r="J218" i="3" s="1"/>
  <c r="AR211" i="3"/>
  <c r="J210" i="3" s="1"/>
  <c r="AR207" i="3"/>
  <c r="J206" i="3" s="1"/>
  <c r="AR221" i="3"/>
  <c r="J220" i="3" s="1"/>
  <c r="AR121" i="3"/>
  <c r="J120" i="3" s="1"/>
  <c r="AR117" i="3"/>
  <c r="J116" i="3" s="1"/>
  <c r="AR113" i="3"/>
  <c r="J112" i="3" s="1"/>
  <c r="AR109" i="3"/>
  <c r="J108" i="3" s="1"/>
  <c r="AR105" i="3"/>
  <c r="J104" i="3" s="1"/>
  <c r="AR131" i="3"/>
  <c r="J130" i="3" s="1"/>
  <c r="AR127" i="3"/>
  <c r="J126" i="3" s="1"/>
  <c r="AR123" i="3"/>
  <c r="J122" i="3" s="1"/>
  <c r="AR119" i="3"/>
  <c r="J118" i="3" s="1"/>
  <c r="AR115" i="3"/>
  <c r="J114" i="3" s="1"/>
  <c r="AR111" i="3"/>
  <c r="J110" i="3" s="1"/>
  <c r="AR107" i="3"/>
  <c r="J106" i="3" s="1"/>
  <c r="AR103" i="3"/>
  <c r="J102" i="3" s="1"/>
  <c r="AR129" i="3"/>
  <c r="J128" i="3" s="1"/>
  <c r="AR125" i="3"/>
  <c r="J124" i="3" s="1"/>
  <c r="AS224" i="6"/>
  <c r="K224" i="6" s="1"/>
  <c r="Q224" i="6" s="1"/>
  <c r="F224" i="6" s="1"/>
  <c r="I224" i="6" s="1"/>
  <c r="AS198" i="6"/>
  <c r="K198" i="6" s="1"/>
  <c r="Q198" i="6" s="1"/>
  <c r="F198" i="6" s="1"/>
  <c r="I198" i="6" s="1"/>
  <c r="AR3" i="3"/>
  <c r="J2" i="3" s="1"/>
  <c r="AS212" i="6"/>
  <c r="K212" i="6" s="1"/>
  <c r="Q212" i="6" s="1"/>
  <c r="F212" i="6" s="1"/>
  <c r="I212" i="6" s="1"/>
  <c r="AS226" i="6"/>
  <c r="K226" i="6" s="1"/>
  <c r="Q226" i="6" s="1"/>
  <c r="F226" i="6" s="1"/>
  <c r="I226" i="6" s="1"/>
  <c r="AS231" i="6"/>
  <c r="K231" i="6" s="1"/>
  <c r="Q231" i="6" s="1"/>
  <c r="F231" i="6" s="1"/>
  <c r="I231" i="6" s="1"/>
  <c r="AS230" i="6"/>
  <c r="K230" i="6" s="1"/>
  <c r="Q230" i="6" s="1"/>
  <c r="F230" i="6" s="1"/>
  <c r="I230" i="6" s="1"/>
  <c r="AS206" i="6"/>
  <c r="K206" i="6" s="1"/>
  <c r="Q206" i="6" s="1"/>
  <c r="F206" i="6" s="1"/>
  <c r="I206" i="6" s="1"/>
  <c r="AQ2" i="1"/>
  <c r="AS223" i="6"/>
  <c r="K223" i="6" s="1"/>
  <c r="Q223" i="6" s="1"/>
  <c r="F223" i="6" s="1"/>
  <c r="I223" i="6" s="1"/>
  <c r="AS204" i="6"/>
  <c r="K204" i="6" s="1"/>
  <c r="Q204" i="6" s="1"/>
  <c r="F204" i="6" s="1"/>
  <c r="I204" i="6" s="1"/>
  <c r="CA1131" i="2"/>
  <c r="CC1131" i="2" s="1"/>
  <c r="CF1132" i="2" s="1"/>
  <c r="CM1131" i="2" s="1"/>
  <c r="AS153" i="6"/>
  <c r="K153" i="6" s="1"/>
  <c r="Q153" i="6" s="1"/>
  <c r="F153" i="6" s="1"/>
  <c r="I153" i="6" s="1"/>
  <c r="AS201" i="6"/>
  <c r="K201" i="6" s="1"/>
  <c r="Q201" i="6" s="1"/>
  <c r="F201" i="6" s="1"/>
  <c r="I201" i="6" s="1"/>
  <c r="AS222" i="6"/>
  <c r="K222" i="6" s="1"/>
  <c r="Q222" i="6" s="1"/>
  <c r="F222" i="6" s="1"/>
  <c r="I222" i="6" s="1"/>
  <c r="AS210" i="6"/>
  <c r="K210" i="6" s="1"/>
  <c r="Q210" i="6" s="1"/>
  <c r="F210" i="6" s="1"/>
  <c r="I210" i="6" s="1"/>
  <c r="CA1143" i="2"/>
  <c r="CC1143" i="2" s="1"/>
  <c r="CF1144" i="2" s="1"/>
  <c r="CM1143" i="2" s="1"/>
  <c r="CK1144" i="2" s="1"/>
  <c r="AS157" i="6"/>
  <c r="K157" i="6" s="1"/>
  <c r="Q157" i="6" s="1"/>
  <c r="F157" i="6" s="1"/>
  <c r="I157" i="6" s="1"/>
  <c r="AS149" i="6"/>
  <c r="K149" i="6" s="1"/>
  <c r="Q149" i="6" s="1"/>
  <c r="F149" i="6" s="1"/>
  <c r="I149" i="6" s="1"/>
  <c r="AS141" i="6"/>
  <c r="K141" i="6" s="1"/>
  <c r="Q141" i="6" s="1"/>
  <c r="F141" i="6" s="1"/>
  <c r="I141" i="6" s="1"/>
  <c r="AS209" i="6"/>
  <c r="K209" i="6" s="1"/>
  <c r="Q209" i="6" s="1"/>
  <c r="F209" i="6" s="1"/>
  <c r="I209" i="6" s="1"/>
  <c r="AS215" i="6"/>
  <c r="K215" i="6" s="1"/>
  <c r="Q215" i="6" s="1"/>
  <c r="F215" i="6" s="1"/>
  <c r="I215" i="6" s="1"/>
  <c r="AS219" i="6"/>
  <c r="K219" i="6" s="1"/>
  <c r="Q219" i="6" s="1"/>
  <c r="F219" i="6" s="1"/>
  <c r="I219" i="6" s="1"/>
  <c r="AS207" i="6"/>
  <c r="K207" i="6" s="1"/>
  <c r="Q207" i="6" s="1"/>
  <c r="F207" i="6" s="1"/>
  <c r="I207" i="6" s="1"/>
  <c r="AS218" i="6"/>
  <c r="K218" i="6" s="1"/>
  <c r="Q218" i="6" s="1"/>
  <c r="F218" i="6" s="1"/>
  <c r="I218" i="6" s="1"/>
  <c r="AS205" i="6"/>
  <c r="K205" i="6" s="1"/>
  <c r="Q205" i="6" s="1"/>
  <c r="F205" i="6" s="1"/>
  <c r="I205" i="6" s="1"/>
  <c r="AS221" i="6"/>
  <c r="K221" i="6" s="1"/>
  <c r="Q221" i="6" s="1"/>
  <c r="F221" i="6" s="1"/>
  <c r="I221" i="6" s="1"/>
  <c r="AS216" i="6"/>
  <c r="K216" i="6" s="1"/>
  <c r="Q216" i="6" s="1"/>
  <c r="F216" i="6" s="1"/>
  <c r="I216" i="6" s="1"/>
  <c r="AS229" i="6"/>
  <c r="K229" i="6" s="1"/>
  <c r="Q229" i="6" s="1"/>
  <c r="F229" i="6" s="1"/>
  <c r="I229" i="6" s="1"/>
  <c r="AS200" i="6"/>
  <c r="K200" i="6" s="1"/>
  <c r="Q200" i="6" s="1"/>
  <c r="F200" i="6" s="1"/>
  <c r="I200" i="6" s="1"/>
  <c r="AS225" i="6"/>
  <c r="K225" i="6" s="1"/>
  <c r="Q225" i="6" s="1"/>
  <c r="F225" i="6" s="1"/>
  <c r="I225" i="6" s="1"/>
  <c r="AS199" i="6"/>
  <c r="K199" i="6" s="1"/>
  <c r="Q199" i="6" s="1"/>
  <c r="F199" i="6" s="1"/>
  <c r="I199" i="6" s="1"/>
  <c r="AS145" i="6"/>
  <c r="K145" i="6" s="1"/>
  <c r="Q145" i="6" s="1"/>
  <c r="F145" i="6" s="1"/>
  <c r="I145" i="6" s="1"/>
  <c r="AS213" i="6"/>
  <c r="K213" i="6" s="1"/>
  <c r="Q213" i="6" s="1"/>
  <c r="F213" i="6" s="1"/>
  <c r="I213" i="6" s="1"/>
  <c r="AS202" i="6"/>
  <c r="K202" i="6" s="1"/>
  <c r="Q202" i="6" s="1"/>
  <c r="F202" i="6" s="1"/>
  <c r="I202" i="6" s="1"/>
  <c r="AS197" i="6"/>
  <c r="K197" i="6" s="1"/>
  <c r="Q197" i="6" s="1"/>
  <c r="F197" i="6" s="1"/>
  <c r="I197" i="6" s="1"/>
  <c r="AS211" i="6"/>
  <c r="K211" i="6" s="1"/>
  <c r="Q211" i="6" s="1"/>
  <c r="F211" i="6" s="1"/>
  <c r="I211" i="6" s="1"/>
  <c r="AS203" i="6"/>
  <c r="K203" i="6" s="1"/>
  <c r="Q203" i="6" s="1"/>
  <c r="F203" i="6" s="1"/>
  <c r="I203" i="6" s="1"/>
  <c r="AS208" i="6"/>
  <c r="K208" i="6" s="1"/>
  <c r="Q208" i="6" s="1"/>
  <c r="F208" i="6" s="1"/>
  <c r="I208" i="6" s="1"/>
  <c r="AS217" i="6"/>
  <c r="K217" i="6" s="1"/>
  <c r="Q217" i="6" s="1"/>
  <c r="F217" i="6" s="1"/>
  <c r="I217" i="6" s="1"/>
  <c r="AS137" i="6"/>
  <c r="K137" i="6" s="1"/>
  <c r="Q137" i="6" s="1"/>
  <c r="F137" i="6" s="1"/>
  <c r="I137" i="6" s="1"/>
  <c r="AS49" i="6"/>
  <c r="K49" i="6" s="1"/>
  <c r="Q49" i="6" s="1"/>
  <c r="F49" i="6" s="1"/>
  <c r="I49" i="6" s="1"/>
  <c r="AS43" i="6"/>
  <c r="K43" i="6" s="1"/>
  <c r="Q43" i="6" s="1"/>
  <c r="F43" i="6" s="1"/>
  <c r="I43" i="6" s="1"/>
  <c r="AS51" i="6"/>
  <c r="K51" i="6" s="1"/>
  <c r="Q51" i="6" s="1"/>
  <c r="F51" i="6" s="1"/>
  <c r="I51" i="6" s="1"/>
  <c r="AS57" i="6"/>
  <c r="K57" i="6" s="1"/>
  <c r="Q57" i="6" s="1"/>
  <c r="F57" i="6" s="1"/>
  <c r="I57" i="6" s="1"/>
  <c r="AS41" i="6"/>
  <c r="K41" i="6" s="1"/>
  <c r="Q41" i="6" s="1"/>
  <c r="F41" i="6" s="1"/>
  <c r="I41" i="6" s="1"/>
  <c r="AS59" i="6"/>
  <c r="K59" i="6" s="1"/>
  <c r="Q59" i="6" s="1"/>
  <c r="F59" i="6" s="1"/>
  <c r="I59" i="6" s="1"/>
  <c r="CA1239" i="2"/>
  <c r="CC1239" i="2" s="1"/>
  <c r="CF1240" i="2" s="1"/>
  <c r="CM1239" i="2" s="1"/>
  <c r="AW1233" i="2"/>
  <c r="AW1133" i="2"/>
  <c r="CD1263" i="2"/>
  <c r="CH1263" i="2" s="1"/>
  <c r="CA1243" i="2"/>
  <c r="CC1243" i="2" s="1"/>
  <c r="CF1244" i="2" s="1"/>
  <c r="CM1243" i="2" s="1"/>
  <c r="AW1285" i="2"/>
  <c r="CA1237" i="2"/>
  <c r="CC1237" i="2" s="1"/>
  <c r="CF1238" i="2" s="1"/>
  <c r="CM1237" i="2" s="1"/>
  <c r="CK1238" i="2" s="1"/>
  <c r="AW1177" i="2"/>
  <c r="AW1247" i="2"/>
  <c r="AW1161" i="2"/>
  <c r="CA1213" i="2"/>
  <c r="CC1213" i="2" s="1"/>
  <c r="CF1214" i="2" s="1"/>
  <c r="CM1213" i="2" s="1"/>
  <c r="CK1214" i="2" s="1"/>
  <c r="CD1185" i="2"/>
  <c r="CH1186" i="2" s="1"/>
  <c r="AW1123" i="2"/>
  <c r="CD1287" i="2"/>
  <c r="CH1287" i="2" s="1"/>
  <c r="CA1115" i="2"/>
  <c r="CC1115" i="2" s="1"/>
  <c r="CF1116" i="2" s="1"/>
  <c r="CM1115" i="2" s="1"/>
  <c r="CK1116" i="2" s="1"/>
  <c r="AW1171" i="2"/>
  <c r="CA1137" i="2"/>
  <c r="CC1137" i="2" s="1"/>
  <c r="CF1138" i="2" s="1"/>
  <c r="CM1137" i="2" s="1"/>
  <c r="CK1138" i="2" s="1"/>
  <c r="CD1261" i="2"/>
  <c r="CH1261" i="2" s="1"/>
  <c r="CA1183" i="2"/>
  <c r="CC1183" i="2" s="1"/>
  <c r="CF1184" i="2" s="1"/>
  <c r="CM1183" i="2" s="1"/>
  <c r="CA1173" i="2"/>
  <c r="CC1173" i="2" s="1"/>
  <c r="CF1174" i="2" s="1"/>
  <c r="CM1173" i="2" s="1"/>
  <c r="CK1174" i="2" s="1"/>
  <c r="CA1217" i="2"/>
  <c r="CC1217" i="2" s="1"/>
  <c r="CF1218" i="2" s="1"/>
  <c r="CM1217" i="2" s="1"/>
  <c r="CD1117" i="2"/>
  <c r="CH1117" i="2" s="1"/>
  <c r="CA1193" i="2"/>
  <c r="CC1193" i="2" s="1"/>
  <c r="CF1194" i="2" s="1"/>
  <c r="CM1193" i="2" s="1"/>
  <c r="DA1193" i="2" s="1"/>
  <c r="CA1175" i="2"/>
  <c r="CC1175" i="2" s="1"/>
  <c r="CF1176" i="2" s="1"/>
  <c r="CM1175" i="2" s="1"/>
  <c r="CA1167" i="2"/>
  <c r="CC1167" i="2" s="1"/>
  <c r="CF1168" i="2" s="1"/>
  <c r="CM1167" i="2" s="1"/>
  <c r="CA1241" i="2"/>
  <c r="CC1241" i="2" s="1"/>
  <c r="CF1242" i="2" s="1"/>
  <c r="CM1241" i="2" s="1"/>
  <c r="CA1201" i="2"/>
  <c r="CC1201" i="2" s="1"/>
  <c r="CF1202" i="2" s="1"/>
  <c r="CM1201" i="2" s="1"/>
  <c r="CD1245" i="2"/>
  <c r="CH1245" i="2" s="1"/>
  <c r="CP1245" i="2" s="1"/>
  <c r="CD1271" i="2"/>
  <c r="CH1271" i="2" s="1"/>
  <c r="CF1129" i="2"/>
  <c r="CL1129" i="2" s="1"/>
  <c r="CW1129" i="2" s="1"/>
  <c r="CD1301" i="2"/>
  <c r="CH1302" i="2" s="1"/>
  <c r="CA1111" i="2"/>
  <c r="CC1111" i="2" s="1"/>
  <c r="CF1112" i="2" s="1"/>
  <c r="CM1111" i="2" s="1"/>
  <c r="CD1249" i="2"/>
  <c r="CH1250" i="2" s="1"/>
  <c r="AW1229" i="2"/>
  <c r="AW1231" i="2"/>
  <c r="CD1296" i="2"/>
  <c r="CI1295" i="2" s="1"/>
  <c r="CT1295" i="2" s="1"/>
  <c r="CA1171" i="2"/>
  <c r="CC1171" i="2" s="1"/>
  <c r="CF1172" i="2" s="1"/>
  <c r="CM1171" i="2" s="1"/>
  <c r="CD1233" i="2"/>
  <c r="CH1234" i="2" s="1"/>
  <c r="CA1113" i="2"/>
  <c r="CC1113" i="2" s="1"/>
  <c r="CF1114" i="2" s="1"/>
  <c r="CM1113" i="2" s="1"/>
  <c r="CA1153" i="2"/>
  <c r="CC1153" i="2" s="1"/>
  <c r="CF1154" i="2" s="1"/>
  <c r="CM1153" i="2" s="1"/>
  <c r="CK1154" i="2" s="1"/>
  <c r="AW1249" i="2"/>
  <c r="CA1163" i="2"/>
  <c r="CC1163" i="2" s="1"/>
  <c r="CF1164" i="2" s="1"/>
  <c r="CM1163" i="2" s="1"/>
  <c r="CA1165" i="2"/>
  <c r="CC1165" i="2" s="1"/>
  <c r="CF1166" i="2" s="1"/>
  <c r="CM1165" i="2" s="1"/>
  <c r="CA1211" i="2"/>
  <c r="CC1211" i="2" s="1"/>
  <c r="CF1212" i="2" s="1"/>
  <c r="CM1211" i="2" s="1"/>
  <c r="CD1285" i="2"/>
  <c r="CL1130" i="2"/>
  <c r="CY1130" i="2" s="1"/>
  <c r="CA1225" i="2"/>
  <c r="CC1225" i="2" s="1"/>
  <c r="CF1226" i="2" s="1"/>
  <c r="CM1225" i="2" s="1"/>
  <c r="CD1281" i="2"/>
  <c r="CH1281" i="2" s="1"/>
  <c r="AW1239" i="2"/>
  <c r="CD1306" i="2"/>
  <c r="CI1305" i="2" s="1"/>
  <c r="CT1305" i="2" s="1"/>
  <c r="CA1235" i="2"/>
  <c r="CC1235" i="2" s="1"/>
  <c r="CF1236" i="2" s="1"/>
  <c r="CM1235" i="2" s="1"/>
  <c r="CK1236" i="2" s="1"/>
  <c r="CA1233" i="2"/>
  <c r="CC1233" i="2" s="1"/>
  <c r="CF1234" i="2" s="1"/>
  <c r="CM1233" i="2" s="1"/>
  <c r="AW1195" i="2"/>
  <c r="CD1279" i="2"/>
  <c r="CH1279" i="2" s="1"/>
  <c r="CA1109" i="2"/>
  <c r="CC1109" i="2" s="1"/>
  <c r="CF1110" i="2" s="1"/>
  <c r="CM1109" i="2" s="1"/>
  <c r="CK1110" i="2" s="1"/>
  <c r="CD1293" i="2"/>
  <c r="CH1294" i="2" s="1"/>
  <c r="CK1130" i="2"/>
  <c r="AW1145" i="2"/>
  <c r="CA1259" i="2"/>
  <c r="CC1259" i="2" s="1"/>
  <c r="CF1260" i="2" s="1"/>
  <c r="CM1259" i="2" s="1"/>
  <c r="CK1260" i="2" s="1"/>
  <c r="CA1249" i="2"/>
  <c r="CC1249" i="2" s="1"/>
  <c r="CF1250" i="2" s="1"/>
  <c r="CM1249" i="2" s="1"/>
  <c r="CA1159" i="2"/>
  <c r="CC1159" i="2" s="1"/>
  <c r="CF1160" i="2" s="1"/>
  <c r="CM1159" i="2" s="1"/>
  <c r="AW1225" i="2"/>
  <c r="CA1169" i="2"/>
  <c r="CC1169" i="2" s="1"/>
  <c r="CF1170" i="2" s="1"/>
  <c r="CM1169" i="2" s="1"/>
  <c r="CD1212" i="2"/>
  <c r="CI1211" i="2" s="1"/>
  <c r="CT1211" i="2" s="1"/>
  <c r="CD1269" i="2"/>
  <c r="CH1269" i="2" s="1"/>
  <c r="CA1231" i="2"/>
  <c r="CC1231" i="2" s="1"/>
  <c r="CF1232" i="2" s="1"/>
  <c r="CM1231" i="2" s="1"/>
  <c r="CA1261" i="2"/>
  <c r="CC1261" i="2" s="1"/>
  <c r="CF1262" i="2" s="1"/>
  <c r="CM1261" i="2" s="1"/>
  <c r="AW1119" i="2"/>
  <c r="AW1137" i="2"/>
  <c r="AW1209" i="2"/>
  <c r="CD1297" i="2"/>
  <c r="CH1298" i="2" s="1"/>
  <c r="CD1227" i="2"/>
  <c r="CH1228" i="2" s="1"/>
  <c r="CF1149" i="2"/>
  <c r="CL1149" i="2" s="1"/>
  <c r="CA1247" i="2"/>
  <c r="CC1247" i="2" s="1"/>
  <c r="CF1248" i="2" s="1"/>
  <c r="CM1247" i="2" s="1"/>
  <c r="CD1173" i="2"/>
  <c r="CH1174" i="2" s="1"/>
  <c r="CD1153" i="2"/>
  <c r="CH1154" i="2" s="1"/>
  <c r="CD1127" i="2"/>
  <c r="CH1128" i="2" s="1"/>
  <c r="CD1223" i="2"/>
  <c r="CH1224" i="2" s="1"/>
  <c r="CD1158" i="2"/>
  <c r="CI1157" i="2" s="1"/>
  <c r="CT1157" i="2" s="1"/>
  <c r="CD1265" i="2"/>
  <c r="CH1265" i="2" s="1"/>
  <c r="CD1275" i="2"/>
  <c r="CH1276" i="2" s="1"/>
  <c r="CD1305" i="2"/>
  <c r="CH1305" i="2" s="1"/>
  <c r="CD1220" i="2"/>
  <c r="CI1219" i="2" s="1"/>
  <c r="CT1219" i="2" s="1"/>
  <c r="CD1231" i="2"/>
  <c r="CH1232" i="2" s="1"/>
  <c r="CD1229" i="2"/>
  <c r="CH1229" i="2" s="1"/>
  <c r="CD1303" i="2"/>
  <c r="CH1303" i="2" s="1"/>
  <c r="CF1158" i="2"/>
  <c r="CM1157" i="2" s="1"/>
  <c r="CK1158" i="2" s="1"/>
  <c r="AW1153" i="2"/>
  <c r="CA1209" i="2"/>
  <c r="CC1209" i="2" s="1"/>
  <c r="CF1210" i="2" s="1"/>
  <c r="CM1209" i="2" s="1"/>
  <c r="CD1189" i="2"/>
  <c r="CH1189" i="2" s="1"/>
  <c r="CF1288" i="2"/>
  <c r="CM1287" i="2" s="1"/>
  <c r="CK1288" i="2" s="1"/>
  <c r="CD1162" i="2"/>
  <c r="CI1161" i="2" s="1"/>
  <c r="CT1161" i="2" s="1"/>
  <c r="CD1177" i="2"/>
  <c r="CH1178" i="2" s="1"/>
  <c r="CD1143" i="2"/>
  <c r="CH1144" i="2" s="1"/>
  <c r="CD1124" i="2"/>
  <c r="CI1123" i="2" s="1"/>
  <c r="CT1123" i="2" s="1"/>
  <c r="CD1149" i="2"/>
  <c r="CH1150" i="2" s="1"/>
  <c r="CF1297" i="2"/>
  <c r="CL1298" i="2" s="1"/>
  <c r="CD1120" i="2"/>
  <c r="CI1119" i="2" s="1"/>
  <c r="CT1119" i="2" s="1"/>
  <c r="CD1236" i="2"/>
  <c r="CI1235" i="2" s="1"/>
  <c r="CT1235" i="2" s="1"/>
  <c r="CD1277" i="2"/>
  <c r="CF1221" i="2"/>
  <c r="CL1221" i="2" s="1"/>
  <c r="AW1211" i="2"/>
  <c r="CF1161" i="2"/>
  <c r="CL1161" i="2" s="1"/>
  <c r="CF1265" i="2"/>
  <c r="CL1265" i="2" s="1"/>
  <c r="CD1242" i="2"/>
  <c r="CI1241" i="2" s="1"/>
  <c r="CT1241" i="2" s="1"/>
  <c r="CD1135" i="2"/>
  <c r="CH1136" i="2" s="1"/>
  <c r="CF1291" i="2"/>
  <c r="CL1291" i="2" s="1"/>
  <c r="CF1276" i="2"/>
  <c r="CM1275" i="2" s="1"/>
  <c r="DA1275" i="2" s="1"/>
  <c r="CF1275" i="2"/>
  <c r="CL1275" i="2" s="1"/>
  <c r="CD1216" i="2"/>
  <c r="CI1215" i="2" s="1"/>
  <c r="CT1215" i="2" s="1"/>
  <c r="CD1215" i="2"/>
  <c r="CH1215" i="2" s="1"/>
  <c r="CF1162" i="2"/>
  <c r="CM1161" i="2" s="1"/>
  <c r="CK1162" i="2" s="1"/>
  <c r="CD1290" i="2"/>
  <c r="CI1289" i="2" s="1"/>
  <c r="CT1289" i="2" s="1"/>
  <c r="CD1176" i="2"/>
  <c r="CI1175" i="2" s="1"/>
  <c r="CT1175" i="2" s="1"/>
  <c r="CB1191" i="2"/>
  <c r="CD1192" i="2" s="1"/>
  <c r="CI1191" i="2" s="1"/>
  <c r="CT1191" i="2" s="1"/>
  <c r="CD1282" i="2"/>
  <c r="CI1281" i="2" s="1"/>
  <c r="CT1281" i="2" s="1"/>
  <c r="CD1257" i="2"/>
  <c r="CH1257" i="2" s="1"/>
  <c r="CD1172" i="2"/>
  <c r="CI1171" i="2" s="1"/>
  <c r="CT1171" i="2" s="1"/>
  <c r="CD1133" i="2"/>
  <c r="CH1133" i="2" s="1"/>
  <c r="CF1264" i="2"/>
  <c r="CM1263" i="2" s="1"/>
  <c r="CK1264" i="2" s="1"/>
  <c r="AW1189" i="2"/>
  <c r="CD1225" i="2"/>
  <c r="CH1225" i="2" s="1"/>
  <c r="CC1145" i="2"/>
  <c r="CF1146" i="2" s="1"/>
  <c r="CM1145" i="2" s="1"/>
  <c r="CA1187" i="2"/>
  <c r="CC1187" i="2" s="1"/>
  <c r="CF1188" i="2" s="1"/>
  <c r="CM1187" i="2" s="1"/>
  <c r="CK1188" i="2" s="1"/>
  <c r="CD1266" i="2"/>
  <c r="CI1265" i="2" s="1"/>
  <c r="CT1265" i="2" s="1"/>
  <c r="CF1272" i="2"/>
  <c r="CM1271" i="2" s="1"/>
  <c r="CK1272" i="2" s="1"/>
  <c r="CD1199" i="2"/>
  <c r="CH1200" i="2" s="1"/>
  <c r="CD1119" i="2"/>
  <c r="CH1119" i="2" s="1"/>
  <c r="CF1287" i="2"/>
  <c r="CL1288" i="2" s="1"/>
  <c r="CD1219" i="2"/>
  <c r="CH1219" i="2" s="1"/>
  <c r="CD1221" i="2"/>
  <c r="CH1222" i="2" s="1"/>
  <c r="CD1161" i="2"/>
  <c r="CH1161" i="2" s="1"/>
  <c r="CD1274" i="2"/>
  <c r="CI1273" i="2" s="1"/>
  <c r="CT1273" i="2" s="1"/>
  <c r="AW1219" i="2"/>
  <c r="CA1189" i="2"/>
  <c r="CC1189" i="2" s="1"/>
  <c r="CF1190" i="2" s="1"/>
  <c r="CM1189" i="2" s="1"/>
  <c r="CD1280" i="2"/>
  <c r="CI1279" i="2" s="1"/>
  <c r="CT1279" i="2" s="1"/>
  <c r="CF1257" i="2"/>
  <c r="CL1257" i="2" s="1"/>
  <c r="CC1133" i="2"/>
  <c r="CF1134" i="2" s="1"/>
  <c r="CM1133" i="2" s="1"/>
  <c r="DA1133" i="2" s="1"/>
  <c r="CC1121" i="2"/>
  <c r="CF1122" i="2" s="1"/>
  <c r="CM1121" i="2" s="1"/>
  <c r="DA1121" i="2" s="1"/>
  <c r="CD1283" i="2"/>
  <c r="CH1283" i="2" s="1"/>
  <c r="CD1298" i="2"/>
  <c r="CI1297" i="2" s="1"/>
  <c r="CT1297" i="2" s="1"/>
  <c r="CD1137" i="2"/>
  <c r="CH1137" i="2" s="1"/>
  <c r="CD1264" i="2"/>
  <c r="CI1263" i="2" s="1"/>
  <c r="CT1263" i="2" s="1"/>
  <c r="CD1171" i="2"/>
  <c r="CH1171" i="2" s="1"/>
  <c r="CF1199" i="2"/>
  <c r="CL1199" i="2" s="1"/>
  <c r="CD1273" i="2"/>
  <c r="CH1273" i="2" s="1"/>
  <c r="CD1232" i="2"/>
  <c r="CI1231" i="2" s="1"/>
  <c r="CT1231" i="2" s="1"/>
  <c r="CF1281" i="2"/>
  <c r="CL1281" i="2" s="1"/>
  <c r="CF1269" i="2"/>
  <c r="CL1269" i="2" s="1"/>
  <c r="CD1304" i="2"/>
  <c r="CI1303" i="2" s="1"/>
  <c r="CT1303" i="2" s="1"/>
  <c r="CD1250" i="2"/>
  <c r="CI1249" i="2" s="1"/>
  <c r="CT1249" i="2" s="1"/>
  <c r="CF1283" i="2"/>
  <c r="CL1283" i="2" s="1"/>
  <c r="CF1299" i="2"/>
  <c r="CL1299" i="2" s="1"/>
  <c r="CD1239" i="2"/>
  <c r="CH1239" i="2" s="1"/>
  <c r="CD1193" i="2"/>
  <c r="CH1193" i="2" s="1"/>
  <c r="CD1145" i="2"/>
  <c r="CH1145" i="2" s="1"/>
  <c r="CD1235" i="2"/>
  <c r="CH1236" i="2" s="1"/>
  <c r="CD1157" i="2"/>
  <c r="CH1158" i="2" s="1"/>
  <c r="CF1157" i="2"/>
  <c r="CL1157" i="2" s="1"/>
  <c r="CD1211" i="2"/>
  <c r="CH1211" i="2" s="1"/>
  <c r="CF1151" i="2"/>
  <c r="CL1152" i="2" s="1"/>
  <c r="CF1285" i="2"/>
  <c r="CL1285" i="2" s="1"/>
  <c r="CD1288" i="2"/>
  <c r="CI1287" i="2" s="1"/>
  <c r="CT1287" i="2" s="1"/>
  <c r="CF1263" i="2"/>
  <c r="CL1264" i="2" s="1"/>
  <c r="CD1289" i="2"/>
  <c r="CH1290" i="2" s="1"/>
  <c r="CF1181" i="2"/>
  <c r="CL1181" i="2" s="1"/>
  <c r="CD1134" i="2"/>
  <c r="CI1133" i="2" s="1"/>
  <c r="CT1133" i="2" s="1"/>
  <c r="CD1123" i="2"/>
  <c r="CH1123" i="2" s="1"/>
  <c r="CD1272" i="2"/>
  <c r="CI1271" i="2" s="1"/>
  <c r="CT1271" i="2" s="1"/>
  <c r="CF1245" i="2"/>
  <c r="CL1245" i="2" s="1"/>
  <c r="CF1253" i="2"/>
  <c r="CL1253" i="2" s="1"/>
  <c r="CF1301" i="2"/>
  <c r="CL1301" i="2" s="1"/>
  <c r="CB1291" i="2"/>
  <c r="CD1292" i="2" s="1"/>
  <c r="CI1291" i="2" s="1"/>
  <c r="CT1291" i="2" s="1"/>
  <c r="CD1204" i="2"/>
  <c r="CI1203" i="2" s="1"/>
  <c r="CT1203" i="2" s="1"/>
  <c r="CD1203" i="2"/>
  <c r="CB1183" i="2"/>
  <c r="CD1184" i="2" s="1"/>
  <c r="CI1183" i="2" s="1"/>
  <c r="CT1183" i="2" s="1"/>
  <c r="CD1175" i="2"/>
  <c r="CC1203" i="2"/>
  <c r="CF1204" i="2" s="1"/>
  <c r="CM1203" i="2" s="1"/>
  <c r="CF1206" i="2"/>
  <c r="CM1205" i="2" s="1"/>
  <c r="CF1205" i="2"/>
  <c r="CB1167" i="2"/>
  <c r="CD1168" i="2" s="1"/>
  <c r="CI1167" i="2" s="1"/>
  <c r="CT1167" i="2" s="1"/>
  <c r="CB1139" i="2"/>
  <c r="CD1140" i="2" s="1"/>
  <c r="CI1139" i="2" s="1"/>
  <c r="CT1139" i="2" s="1"/>
  <c r="CC1139" i="2"/>
  <c r="CF1140" i="2" s="1"/>
  <c r="CM1139" i="2" s="1"/>
  <c r="CC1195" i="2"/>
  <c r="CF1196" i="2" s="1"/>
  <c r="CM1195" i="2" s="1"/>
  <c r="CC1255" i="2"/>
  <c r="CF1256" i="2" s="1"/>
  <c r="CM1255" i="2" s="1"/>
  <c r="CD1196" i="2"/>
  <c r="CI1195" i="2" s="1"/>
  <c r="CT1195" i="2" s="1"/>
  <c r="CD1195" i="2"/>
  <c r="CF1198" i="2"/>
  <c r="CM1197" i="2" s="1"/>
  <c r="CF1197" i="2"/>
  <c r="CD1234" i="2"/>
  <c r="CI1233" i="2" s="1"/>
  <c r="CT1233" i="2" s="1"/>
  <c r="CD1141" i="2"/>
  <c r="CD1142" i="2"/>
  <c r="CI1141" i="2" s="1"/>
  <c r="CT1141" i="2" s="1"/>
  <c r="CC1303" i="2"/>
  <c r="CF1304" i="2" s="1"/>
  <c r="CM1303" i="2" s="1"/>
  <c r="CF1271" i="2"/>
  <c r="CC1155" i="2"/>
  <c r="CF1156" i="2" s="1"/>
  <c r="CM1155" i="2" s="1"/>
  <c r="CC1191" i="2"/>
  <c r="CF1192" i="2" s="1"/>
  <c r="CM1191" i="2" s="1"/>
  <c r="CC1177" i="2"/>
  <c r="CF1178" i="2" s="1"/>
  <c r="CM1177" i="2" s="1"/>
  <c r="CD1147" i="2"/>
  <c r="CD1164" i="2"/>
  <c r="CI1163" i="2" s="1"/>
  <c r="CT1163" i="2" s="1"/>
  <c r="CD1163" i="2"/>
  <c r="CF1224" i="2"/>
  <c r="CM1223" i="2" s="1"/>
  <c r="CF1223" i="2"/>
  <c r="CB1169" i="2"/>
  <c r="CD1170" i="2" s="1"/>
  <c r="CI1169" i="2" s="1"/>
  <c r="CT1169" i="2" s="1"/>
  <c r="CC1295" i="2"/>
  <c r="CF1296" i="2" s="1"/>
  <c r="CM1295" i="2" s="1"/>
  <c r="CB1259" i="2"/>
  <c r="CD1260" i="2" s="1"/>
  <c r="CI1259" i="2" s="1"/>
  <c r="CT1259" i="2" s="1"/>
  <c r="CD1112" i="2"/>
  <c r="CI1111" i="2" s="1"/>
  <c r="CT1111" i="2" s="1"/>
  <c r="CD1111" i="2"/>
  <c r="CC1227" i="2"/>
  <c r="CF1228" i="2" s="1"/>
  <c r="CM1227" i="2" s="1"/>
  <c r="CD1237" i="2"/>
  <c r="CB1155" i="2"/>
  <c r="CD1156" i="2" s="1"/>
  <c r="CI1155" i="2" s="1"/>
  <c r="CT1155" i="2" s="1"/>
  <c r="CB1131" i="2"/>
  <c r="CD1132" i="2" s="1"/>
  <c r="CI1131" i="2" s="1"/>
  <c r="CT1131" i="2" s="1"/>
  <c r="CC1219" i="2"/>
  <c r="CF1220" i="2" s="1"/>
  <c r="CM1219" i="2" s="1"/>
  <c r="CD1148" i="2"/>
  <c r="CI1147" i="2" s="1"/>
  <c r="CT1147" i="2" s="1"/>
  <c r="DA1285" i="2"/>
  <c r="CK1286" i="2"/>
  <c r="CD1247" i="2"/>
  <c r="CK1298" i="2"/>
  <c r="DA1297" i="2"/>
  <c r="CK1282" i="2"/>
  <c r="DA1281" i="2"/>
  <c r="CK1266" i="2"/>
  <c r="DA1265" i="2"/>
  <c r="CC1215" i="2"/>
  <c r="CF1216" i="2" s="1"/>
  <c r="CM1215" i="2" s="1"/>
  <c r="CD1201" i="2"/>
  <c r="CB1213" i="2"/>
  <c r="CD1214" i="2" s="1"/>
  <c r="CI1213" i="2" s="1"/>
  <c r="CT1213" i="2" s="1"/>
  <c r="CF1117" i="2"/>
  <c r="CF1127" i="2"/>
  <c r="CC1135" i="2"/>
  <c r="CF1136" i="2" s="1"/>
  <c r="CM1135" i="2" s="1"/>
  <c r="DA1301" i="2"/>
  <c r="CK1302" i="2"/>
  <c r="DA1269" i="2"/>
  <c r="CK1270" i="2"/>
  <c r="CD1299" i="2"/>
  <c r="CD1217" i="2"/>
  <c r="CD1295" i="2"/>
  <c r="DA1291" i="2"/>
  <c r="CK1292" i="2"/>
  <c r="CK1150" i="2"/>
  <c r="DA1149" i="2"/>
  <c r="CB1243" i="2"/>
  <c r="CD1244" i="2" s="1"/>
  <c r="CI1243" i="2" s="1"/>
  <c r="CT1243" i="2" s="1"/>
  <c r="CC1207" i="2"/>
  <c r="CF1208" i="2" s="1"/>
  <c r="CM1207" i="2" s="1"/>
  <c r="CB1197" i="2"/>
  <c r="CD1198" i="2" s="1"/>
  <c r="CI1197" i="2" s="1"/>
  <c r="CT1197" i="2" s="1"/>
  <c r="DA1181" i="2"/>
  <c r="CK1182" i="2"/>
  <c r="CC1147" i="2"/>
  <c r="CF1148" i="2" s="1"/>
  <c r="CM1147" i="2" s="1"/>
  <c r="CC1119" i="2"/>
  <c r="CF1120" i="2" s="1"/>
  <c r="CM1119" i="2" s="1"/>
  <c r="CB1255" i="2"/>
  <c r="CD1256" i="2" s="1"/>
  <c r="CI1255" i="2" s="1"/>
  <c r="CT1255" i="2" s="1"/>
  <c r="CD1258" i="2"/>
  <c r="CI1257" i="2" s="1"/>
  <c r="CT1257" i="2" s="1"/>
  <c r="CD1241" i="2"/>
  <c r="CB1205" i="2"/>
  <c r="CD1206" i="2" s="1"/>
  <c r="CI1205" i="2" s="1"/>
  <c r="CT1205" i="2" s="1"/>
  <c r="CD1209" i="2"/>
  <c r="CD1186" i="2"/>
  <c r="CI1185" i="2" s="1"/>
  <c r="CT1185" i="2" s="1"/>
  <c r="CB1151" i="2"/>
  <c r="CD1152" i="2" s="1"/>
  <c r="CI1151" i="2" s="1"/>
  <c r="CT1151" i="2" s="1"/>
  <c r="CC1125" i="2"/>
  <c r="CF1126" i="2" s="1"/>
  <c r="CM1125" i="2" s="1"/>
  <c r="CC1123" i="2"/>
  <c r="CF1124" i="2" s="1"/>
  <c r="CM1123" i="2" s="1"/>
  <c r="CB1113" i="2"/>
  <c r="CD1114" i="2" s="1"/>
  <c r="CI1113" i="2" s="1"/>
  <c r="CT1113" i="2" s="1"/>
  <c r="CD1222" i="2"/>
  <c r="CI1221" i="2" s="1"/>
  <c r="CT1221" i="2" s="1"/>
  <c r="DA1151" i="2"/>
  <c r="CK1152" i="2"/>
  <c r="CD1115" i="2"/>
  <c r="CD1267" i="2"/>
  <c r="CK1246" i="2"/>
  <c r="DA1245" i="2"/>
  <c r="CF1305" i="2"/>
  <c r="CF1289" i="2"/>
  <c r="CF1273" i="2"/>
  <c r="CD1253" i="2"/>
  <c r="DA1253" i="2"/>
  <c r="CK1254" i="2"/>
  <c r="CD1207" i="2"/>
  <c r="CD1181" i="2"/>
  <c r="CD1165" i="2"/>
  <c r="CB1121" i="2"/>
  <c r="CD1122" i="2" s="1"/>
  <c r="CI1121" i="2" s="1"/>
  <c r="CT1121" i="2" s="1"/>
  <c r="CK1128" i="2"/>
  <c r="DA1127" i="2"/>
  <c r="CD1109" i="2"/>
  <c r="CF1251" i="2"/>
  <c r="CK1258" i="2"/>
  <c r="DA1257" i="2"/>
  <c r="CF1179" i="2"/>
  <c r="CB1125" i="2"/>
  <c r="CD1126" i="2" s="1"/>
  <c r="CI1125" i="2" s="1"/>
  <c r="CT1125" i="2" s="1"/>
  <c r="CB1159" i="2"/>
  <c r="CD1160" i="2" s="1"/>
  <c r="CI1159" i="2" s="1"/>
  <c r="CT1159" i="2" s="1"/>
  <c r="CK1200" i="2"/>
  <c r="DA1199" i="2"/>
  <c r="CC1279" i="2"/>
  <c r="CF1280" i="2" s="1"/>
  <c r="CM1279" i="2" s="1"/>
  <c r="CK1306" i="2"/>
  <c r="DA1305" i="2"/>
  <c r="CK1290" i="2"/>
  <c r="DA1289" i="2"/>
  <c r="CK1274" i="2"/>
  <c r="DA1273" i="2"/>
  <c r="CK1230" i="2"/>
  <c r="DA1229" i="2"/>
  <c r="AW1203" i="2"/>
  <c r="DA1293" i="2"/>
  <c r="CK1294" i="2"/>
  <c r="DA1277" i="2"/>
  <c r="CK1278" i="2"/>
  <c r="DA1267" i="2"/>
  <c r="CK1268" i="2"/>
  <c r="CD1129" i="2"/>
  <c r="CK1284" i="2"/>
  <c r="DA1283" i="2"/>
  <c r="CK1252" i="2"/>
  <c r="DA1251" i="2"/>
  <c r="CF1185" i="2"/>
  <c r="DA1299" i="2"/>
  <c r="CK1300" i="2"/>
  <c r="CK1180" i="2"/>
  <c r="DA1179" i="2"/>
  <c r="CB1251" i="2"/>
  <c r="CD1252" i="2" s="1"/>
  <c r="CI1251" i="2" s="1"/>
  <c r="CT1251" i="2" s="1"/>
  <c r="CF1229" i="2"/>
  <c r="CB1187" i="2"/>
  <c r="CD1188" i="2" s="1"/>
  <c r="CI1187" i="2" s="1"/>
  <c r="CT1187" i="2" s="1"/>
  <c r="CB1179" i="2"/>
  <c r="CD1180" i="2" s="1"/>
  <c r="CI1179" i="2" s="1"/>
  <c r="CT1179" i="2" s="1"/>
  <c r="CC1141" i="2"/>
  <c r="CF1142" i="2" s="1"/>
  <c r="CM1141" i="2" s="1"/>
  <c r="CK1118" i="2"/>
  <c r="DA1117" i="2"/>
  <c r="CD1228" i="2"/>
  <c r="CI1227" i="2" s="1"/>
  <c r="CT1227" i="2" s="1"/>
  <c r="CF1293" i="2"/>
  <c r="CF1277" i="2"/>
  <c r="CF1267" i="2"/>
  <c r="CK1186" i="2"/>
  <c r="DA1185" i="2"/>
  <c r="CK1222" i="2"/>
  <c r="DA1221" i="2"/>
  <c r="CA1107" i="2"/>
  <c r="CC1107" i="2" s="1"/>
  <c r="CF1108" i="2" s="1"/>
  <c r="CM1107" i="2" s="1"/>
  <c r="X185" i="23"/>
  <c r="D185" i="23" s="1"/>
  <c r="BW376" i="5"/>
  <c r="BY400" i="5"/>
  <c r="BW383" i="5"/>
  <c r="BY383" i="5"/>
  <c r="BY366" i="5"/>
  <c r="BV403" i="5"/>
  <c r="BY403" i="5"/>
  <c r="BX399" i="5"/>
  <c r="BV398" i="5"/>
  <c r="BY359" i="5"/>
  <c r="BX357" i="5"/>
  <c r="P334" i="5"/>
  <c r="BY374" i="5"/>
  <c r="BX362" i="5"/>
  <c r="BX400" i="5"/>
  <c r="BX376" i="5"/>
  <c r="BX374" i="5"/>
  <c r="BY376" i="5"/>
  <c r="BV374" i="5"/>
  <c r="BV362" i="5"/>
  <c r="BX403" i="5"/>
  <c r="BW400" i="5"/>
  <c r="BY362" i="5"/>
  <c r="BV364" i="5"/>
  <c r="BW368" i="5"/>
  <c r="BW364" i="5"/>
  <c r="BW388" i="5"/>
  <c r="BV388" i="5"/>
  <c r="BY368" i="5"/>
  <c r="BV366" i="5"/>
  <c r="BV387" i="5"/>
  <c r="BV368" i="5"/>
  <c r="BY375" i="5"/>
  <c r="BX361" i="5"/>
  <c r="BY357" i="5"/>
  <c r="BX359" i="5"/>
  <c r="BY399" i="5"/>
  <c r="BW399" i="5"/>
  <c r="BY405" i="5"/>
  <c r="BW366" i="5"/>
  <c r="BW363" i="5"/>
  <c r="BX387" i="5"/>
  <c r="BW361" i="5"/>
  <c r="BY387" i="5"/>
  <c r="BV357" i="5"/>
  <c r="BV359" i="5"/>
  <c r="BY401" i="5"/>
  <c r="BY388" i="5"/>
  <c r="BY402" i="5"/>
  <c r="BV375" i="5"/>
  <c r="BY361" i="5"/>
  <c r="BV378" i="5"/>
  <c r="BX394" i="5"/>
  <c r="BY364" i="5"/>
  <c r="P310" i="5"/>
  <c r="P318" i="5"/>
  <c r="BV363" i="5"/>
  <c r="BW371" i="5"/>
  <c r="BW375" i="5"/>
  <c r="BY378" i="5"/>
  <c r="BX401" i="5"/>
  <c r="BY398" i="5"/>
  <c r="BY371" i="5"/>
  <c r="BY363" i="5"/>
  <c r="BV371" i="5"/>
  <c r="BW384" i="5"/>
  <c r="BX378" i="5"/>
  <c r="BY394" i="5"/>
  <c r="BX398" i="5"/>
  <c r="BW394" i="5"/>
  <c r="BX385" i="5"/>
  <c r="BW401" i="5"/>
  <c r="BY370" i="5"/>
  <c r="P320" i="5"/>
  <c r="BX370" i="5"/>
  <c r="BW370" i="5"/>
  <c r="P313" i="5"/>
  <c r="BW354" i="5"/>
  <c r="BW391" i="5"/>
  <c r="BV385" i="5"/>
  <c r="BV405" i="5"/>
  <c r="BW405" i="5"/>
  <c r="BX405" i="5"/>
  <c r="P329" i="5"/>
  <c r="BW358" i="5"/>
  <c r="BX354" i="5"/>
  <c r="BV391" i="5"/>
  <c r="BV381" i="5"/>
  <c r="BY385" i="5"/>
  <c r="BY391" i="5"/>
  <c r="BY354" i="5"/>
  <c r="BV395" i="5"/>
  <c r="BV358" i="5"/>
  <c r="BY369" i="5"/>
  <c r="BY395" i="5"/>
  <c r="BX395" i="5"/>
  <c r="BY358" i="5"/>
  <c r="BX402" i="5"/>
  <c r="BW402" i="5"/>
  <c r="BW369" i="5"/>
  <c r="BV384" i="5"/>
  <c r="P314" i="5"/>
  <c r="P312" i="5"/>
  <c r="BX381" i="5"/>
  <c r="BV369" i="5"/>
  <c r="BY384" i="5"/>
  <c r="BV400" i="5"/>
  <c r="BV389" i="5"/>
  <c r="P325" i="5"/>
  <c r="BY381" i="5"/>
  <c r="BY404" i="5"/>
  <c r="BV404" i="5"/>
  <c r="BW404" i="5"/>
  <c r="BX404" i="5"/>
  <c r="BX389" i="5"/>
  <c r="BY393" i="5"/>
  <c r="BV393" i="5"/>
  <c r="BW393" i="5"/>
  <c r="BX393" i="5"/>
  <c r="P322" i="5"/>
  <c r="BW389" i="5"/>
  <c r="BY397" i="5"/>
  <c r="BV397" i="5"/>
  <c r="BW397" i="5"/>
  <c r="BX397" i="5"/>
  <c r="BV392" i="5"/>
  <c r="BW392" i="5"/>
  <c r="BX392" i="5"/>
  <c r="BY392" i="5"/>
  <c r="P319" i="5"/>
  <c r="BY379" i="5"/>
  <c r="BW379" i="5"/>
  <c r="BX379" i="5"/>
  <c r="BV379" i="5"/>
  <c r="BV377" i="5"/>
  <c r="BW377" i="5"/>
  <c r="BX377" i="5"/>
  <c r="BY377" i="5"/>
  <c r="BV367" i="5"/>
  <c r="BW367" i="5"/>
  <c r="BX367" i="5"/>
  <c r="BY367" i="5"/>
  <c r="BY382" i="5"/>
  <c r="BV382" i="5"/>
  <c r="BW382" i="5"/>
  <c r="BX382" i="5"/>
  <c r="BW372" i="5"/>
  <c r="BX372" i="5"/>
  <c r="BV372" i="5"/>
  <c r="BY372" i="5"/>
  <c r="H365" i="5"/>
  <c r="N365" i="5" s="1"/>
  <c r="P365" i="5" s="1"/>
  <c r="BV390" i="5"/>
  <c r="BX390" i="5"/>
  <c r="BY390" i="5"/>
  <c r="BW390" i="5"/>
  <c r="BX356" i="5"/>
  <c r="BY356" i="5"/>
  <c r="BV356" i="5"/>
  <c r="BW356" i="5"/>
  <c r="P324" i="5"/>
  <c r="H373" i="5"/>
  <c r="N373" i="5" s="1"/>
  <c r="P373" i="5" s="1"/>
  <c r="BV386" i="5"/>
  <c r="BX386" i="5"/>
  <c r="BY386" i="5"/>
  <c r="BW386" i="5"/>
  <c r="H360" i="5"/>
  <c r="N360" i="5" s="1"/>
  <c r="P360" i="5" s="1"/>
  <c r="BX380" i="5"/>
  <c r="BW380" i="5"/>
  <c r="BY380" i="5"/>
  <c r="BV380" i="5"/>
  <c r="H355" i="5"/>
  <c r="N355" i="5" s="1"/>
  <c r="P355" i="5" s="1"/>
  <c r="P315" i="5"/>
  <c r="P328" i="5"/>
  <c r="P331" i="5"/>
  <c r="P333" i="5"/>
  <c r="P327" i="5"/>
  <c r="P316" i="5"/>
  <c r="P317" i="5"/>
  <c r="H335" i="5"/>
  <c r="N335" i="5" s="1"/>
  <c r="BY343" i="5"/>
  <c r="BY346" i="5"/>
  <c r="BY350" i="5"/>
  <c r="BY348" i="5"/>
  <c r="BY341" i="5"/>
  <c r="BY351" i="5"/>
  <c r="BY339" i="5"/>
  <c r="BY340" i="5"/>
  <c r="BY337" i="5"/>
  <c r="BV353" i="5"/>
  <c r="BY353" i="5"/>
  <c r="BY347" i="5"/>
  <c r="BY345" i="5"/>
  <c r="BY344" i="5"/>
  <c r="BY342" i="5"/>
  <c r="BY336" i="5"/>
  <c r="BY338" i="5"/>
  <c r="BY349" i="5"/>
  <c r="BZ352" i="5"/>
  <c r="BY352" i="5" s="1"/>
  <c r="BX342" i="5"/>
  <c r="BW342" i="5"/>
  <c r="BX336" i="5"/>
  <c r="BW336" i="5"/>
  <c r="BX338" i="5"/>
  <c r="BW338" i="5"/>
  <c r="BX349" i="5"/>
  <c r="BW349" i="5"/>
  <c r="BX346" i="5"/>
  <c r="BW346" i="5"/>
  <c r="BX350" i="5"/>
  <c r="BW350" i="5"/>
  <c r="BX348" i="5"/>
  <c r="BW348" i="5"/>
  <c r="BX341" i="5"/>
  <c r="BW341" i="5"/>
  <c r="BX351" i="5"/>
  <c r="BW351" i="5"/>
  <c r="BX339" i="5"/>
  <c r="BW339" i="5"/>
  <c r="BX340" i="5"/>
  <c r="BW340" i="5"/>
  <c r="BX343" i="5"/>
  <c r="BW343" i="5"/>
  <c r="BX337" i="5"/>
  <c r="BW337" i="5"/>
  <c r="BX347" i="5"/>
  <c r="BW347" i="5"/>
  <c r="BX345" i="5"/>
  <c r="BW345" i="5"/>
  <c r="BX344" i="5"/>
  <c r="BW344" i="5"/>
  <c r="BX352" i="5"/>
  <c r="BW352" i="5"/>
  <c r="BX353" i="5"/>
  <c r="BW353" i="5"/>
  <c r="BV347" i="5"/>
  <c r="BV345" i="5"/>
  <c r="BV344" i="5"/>
  <c r="BV342" i="5"/>
  <c r="BV336" i="5"/>
  <c r="BV338" i="5"/>
  <c r="BV349" i="5"/>
  <c r="BV352" i="5"/>
  <c r="BV346" i="5"/>
  <c r="BV350" i="5"/>
  <c r="BV348" i="5"/>
  <c r="BV341" i="5"/>
  <c r="BV351" i="5"/>
  <c r="BV339" i="5"/>
  <c r="BV340" i="5"/>
  <c r="BV343" i="5"/>
  <c r="BV337" i="5"/>
  <c r="D347" i="5"/>
  <c r="M347" i="5" s="1"/>
  <c r="D336" i="5"/>
  <c r="M336" i="5" s="1"/>
  <c r="D337" i="5"/>
  <c r="M337" i="5" s="1"/>
  <c r="D340" i="5"/>
  <c r="M340" i="5" s="1"/>
  <c r="D335" i="5"/>
  <c r="M335" i="5" s="1"/>
  <c r="AK266" i="18"/>
  <c r="P305" i="5"/>
  <c r="P306" i="5"/>
  <c r="P309" i="5"/>
  <c r="AW308" i="5"/>
  <c r="D308" i="5" s="1"/>
  <c r="M308" i="5" s="1"/>
  <c r="P308" i="5" s="1"/>
  <c r="AW307" i="5"/>
  <c r="D307" i="5" s="1"/>
  <c r="M307" i="5" s="1"/>
  <c r="P307" i="5" s="1"/>
  <c r="AW96" i="5"/>
  <c r="H96" i="5" s="1"/>
  <c r="N96" i="5" s="1"/>
  <c r="P96" i="5" s="1"/>
  <c r="AW126" i="5"/>
  <c r="H126" i="5" s="1"/>
  <c r="N126" i="5" s="1"/>
  <c r="P126" i="5" s="1"/>
  <c r="AW100" i="5"/>
  <c r="H100" i="5" s="1"/>
  <c r="N100" i="5" s="1"/>
  <c r="P100" i="5" s="1"/>
  <c r="AW61" i="5"/>
  <c r="H61" i="5" s="1"/>
  <c r="N61" i="5" s="1"/>
  <c r="P61" i="5" s="1"/>
  <c r="AW106" i="5"/>
  <c r="H106" i="5" s="1"/>
  <c r="N106" i="5" s="1"/>
  <c r="P106" i="5" s="1"/>
  <c r="AW56" i="5"/>
  <c r="H56" i="5" s="1"/>
  <c r="N56" i="5" s="1"/>
  <c r="P56" i="5" s="1"/>
  <c r="AW93" i="5"/>
  <c r="H93" i="5" s="1"/>
  <c r="N93" i="5" s="1"/>
  <c r="P93" i="5" s="1"/>
  <c r="AW76" i="5"/>
  <c r="H76" i="5" s="1"/>
  <c r="N76" i="5" s="1"/>
  <c r="P76" i="5" s="1"/>
  <c r="AW110" i="5"/>
  <c r="H110" i="5" s="1"/>
  <c r="N110" i="5" s="1"/>
  <c r="P110" i="5" s="1"/>
  <c r="AW15" i="5"/>
  <c r="H15" i="5" s="1"/>
  <c r="N15" i="5" s="1"/>
  <c r="P15" i="5" s="1"/>
  <c r="AW60" i="5"/>
  <c r="H60" i="5" s="1"/>
  <c r="N60" i="5" s="1"/>
  <c r="P60" i="5" s="1"/>
  <c r="AW57" i="5"/>
  <c r="H57" i="5" s="1"/>
  <c r="N57" i="5" s="1"/>
  <c r="P57" i="5" s="1"/>
  <c r="AW66" i="5"/>
  <c r="H66" i="5" s="1"/>
  <c r="N66" i="5" s="1"/>
  <c r="P66" i="5" s="1"/>
  <c r="AW65" i="5"/>
  <c r="H65" i="5" s="1"/>
  <c r="N65" i="5" s="1"/>
  <c r="P65" i="5" s="1"/>
  <c r="AW97" i="5"/>
  <c r="H97" i="5" s="1"/>
  <c r="N97" i="5" s="1"/>
  <c r="P97" i="5" s="1"/>
  <c r="AW146" i="5"/>
  <c r="H146" i="5" s="1"/>
  <c r="N146" i="5" s="1"/>
  <c r="P146" i="5" s="1"/>
  <c r="AW130" i="5"/>
  <c r="H130" i="5" s="1"/>
  <c r="N130" i="5" s="1"/>
  <c r="P130" i="5" s="1"/>
  <c r="AW39" i="5"/>
  <c r="H39" i="5" s="1"/>
  <c r="N39" i="5" s="1"/>
  <c r="P39" i="5" s="1"/>
  <c r="AW128" i="5"/>
  <c r="H128" i="5" s="1"/>
  <c r="N128" i="5" s="1"/>
  <c r="P128" i="5" s="1"/>
  <c r="AW141" i="5"/>
  <c r="H141" i="5" s="1"/>
  <c r="N141" i="5" s="1"/>
  <c r="P141" i="5" s="1"/>
  <c r="AW137" i="5"/>
  <c r="H137" i="5" s="1"/>
  <c r="N137" i="5" s="1"/>
  <c r="P137" i="5" s="1"/>
  <c r="AW133" i="5"/>
  <c r="H133" i="5" s="1"/>
  <c r="N133" i="5" s="1"/>
  <c r="P133" i="5" s="1"/>
  <c r="AW101" i="5"/>
  <c r="H101" i="5" s="1"/>
  <c r="N101" i="5" s="1"/>
  <c r="P101" i="5" s="1"/>
  <c r="AW143" i="5"/>
  <c r="H143" i="5" s="1"/>
  <c r="N143" i="5" s="1"/>
  <c r="P143" i="5" s="1"/>
  <c r="AW26" i="5"/>
  <c r="H26" i="5" s="1"/>
  <c r="N26" i="5" s="1"/>
  <c r="P26" i="5" s="1"/>
  <c r="AW131" i="5"/>
  <c r="H131" i="5" s="1"/>
  <c r="N131" i="5" s="1"/>
  <c r="P131" i="5" s="1"/>
  <c r="AW127" i="5"/>
  <c r="H127" i="5" s="1"/>
  <c r="N127" i="5" s="1"/>
  <c r="P127" i="5" s="1"/>
  <c r="AW148" i="5"/>
  <c r="H148" i="5" s="1"/>
  <c r="N148" i="5" s="1"/>
  <c r="P148" i="5" s="1"/>
  <c r="AW53" i="5"/>
  <c r="H53" i="5" s="1"/>
  <c r="N53" i="5" s="1"/>
  <c r="P53" i="5" s="1"/>
  <c r="AW139" i="5"/>
  <c r="H139" i="5" s="1"/>
  <c r="N139" i="5" s="1"/>
  <c r="P139" i="5" s="1"/>
  <c r="AW105" i="5"/>
  <c r="H105" i="5" s="1"/>
  <c r="N105" i="5" s="1"/>
  <c r="P105" i="5" s="1"/>
  <c r="AW135" i="5"/>
  <c r="H135" i="5" s="1"/>
  <c r="N135" i="5" s="1"/>
  <c r="P135" i="5" s="1"/>
  <c r="AW151" i="5"/>
  <c r="H151" i="5" s="1"/>
  <c r="N151" i="5" s="1"/>
  <c r="P151" i="5" s="1"/>
  <c r="AW108" i="5"/>
  <c r="H108" i="5" s="1"/>
  <c r="N108" i="5" s="1"/>
  <c r="P108" i="5" s="1"/>
  <c r="AW134" i="5"/>
  <c r="H134" i="5" s="1"/>
  <c r="N134" i="5" s="1"/>
  <c r="P134" i="5" s="1"/>
  <c r="AW140" i="5"/>
  <c r="H140" i="5" s="1"/>
  <c r="N140" i="5" s="1"/>
  <c r="P140" i="5" s="1"/>
  <c r="AW138" i="5"/>
  <c r="H138" i="5" s="1"/>
  <c r="N138" i="5" s="1"/>
  <c r="P138" i="5" s="1"/>
  <c r="AW136" i="5"/>
  <c r="H136" i="5" s="1"/>
  <c r="N136" i="5" s="1"/>
  <c r="P136" i="5" s="1"/>
  <c r="AW125" i="5"/>
  <c r="H125" i="5" s="1"/>
  <c r="N125" i="5" s="1"/>
  <c r="P125" i="5" s="1"/>
  <c r="AW145" i="5"/>
  <c r="H145" i="5" s="1"/>
  <c r="N145" i="5" s="1"/>
  <c r="P145" i="5" s="1"/>
  <c r="AW46" i="5"/>
  <c r="H46" i="5" s="1"/>
  <c r="N46" i="5" s="1"/>
  <c r="P46" i="5" s="1"/>
  <c r="AW109" i="5"/>
  <c r="H109" i="5" s="1"/>
  <c r="N109" i="5" s="1"/>
  <c r="P109" i="5" s="1"/>
  <c r="P124" i="5"/>
  <c r="AW104" i="5"/>
  <c r="H104" i="5" s="1"/>
  <c r="N104" i="5" s="1"/>
  <c r="P104" i="5" s="1"/>
  <c r="AW150" i="5"/>
  <c r="H150" i="5" s="1"/>
  <c r="N150" i="5" s="1"/>
  <c r="P150" i="5" s="1"/>
  <c r="AW123" i="5"/>
  <c r="H123" i="5" s="1"/>
  <c r="N123" i="5" s="1"/>
  <c r="P123" i="5" s="1"/>
  <c r="AW144" i="5"/>
  <c r="H144" i="5" s="1"/>
  <c r="N144" i="5" s="1"/>
  <c r="P144" i="5" s="1"/>
  <c r="AW149" i="5"/>
  <c r="H149" i="5" s="1"/>
  <c r="N149" i="5" s="1"/>
  <c r="P149" i="5" s="1"/>
  <c r="AW147" i="5"/>
  <c r="H147" i="5" s="1"/>
  <c r="N147" i="5" s="1"/>
  <c r="P147" i="5" s="1"/>
  <c r="AW78" i="5"/>
  <c r="H78" i="5" s="1"/>
  <c r="N78" i="5" s="1"/>
  <c r="P78" i="5" s="1"/>
  <c r="AW129" i="5"/>
  <c r="H129" i="5" s="1"/>
  <c r="N129" i="5" s="1"/>
  <c r="P129" i="5" s="1"/>
  <c r="AW120" i="5"/>
  <c r="H120" i="5" s="1"/>
  <c r="N120" i="5" s="1"/>
  <c r="P120" i="5" s="1"/>
  <c r="AW103" i="5"/>
  <c r="H103" i="5" s="1"/>
  <c r="N103" i="5" s="1"/>
  <c r="P103" i="5" s="1"/>
  <c r="AW70" i="5"/>
  <c r="H70" i="5" s="1"/>
  <c r="N70" i="5" s="1"/>
  <c r="P70" i="5" s="1"/>
  <c r="AW94" i="5"/>
  <c r="H94" i="5" s="1"/>
  <c r="N94" i="5" s="1"/>
  <c r="P94" i="5" s="1"/>
  <c r="AW114" i="5"/>
  <c r="H114" i="5" s="1"/>
  <c r="N114" i="5" s="1"/>
  <c r="P114" i="5" s="1"/>
  <c r="AW118" i="5"/>
  <c r="H118" i="5" s="1"/>
  <c r="N118" i="5" s="1"/>
  <c r="P118" i="5" s="1"/>
  <c r="AW107" i="5"/>
  <c r="H107" i="5" s="1"/>
  <c r="N107" i="5" s="1"/>
  <c r="P107" i="5" s="1"/>
  <c r="AW111" i="5"/>
  <c r="H111" i="5" s="1"/>
  <c r="N111" i="5" s="1"/>
  <c r="P111" i="5" s="1"/>
  <c r="AW30" i="5"/>
  <c r="H30" i="5" s="1"/>
  <c r="N30" i="5" s="1"/>
  <c r="P30" i="5" s="1"/>
  <c r="AW119" i="5"/>
  <c r="H119" i="5" s="1"/>
  <c r="N119" i="5" s="1"/>
  <c r="P119" i="5" s="1"/>
  <c r="AW117" i="5"/>
  <c r="H117" i="5" s="1"/>
  <c r="N117" i="5" s="1"/>
  <c r="P117" i="5" s="1"/>
  <c r="AW116" i="5"/>
  <c r="H116" i="5" s="1"/>
  <c r="N116" i="5" s="1"/>
  <c r="P116" i="5" s="1"/>
  <c r="AW115" i="5"/>
  <c r="H115" i="5" s="1"/>
  <c r="N115" i="5" s="1"/>
  <c r="P115" i="5" s="1"/>
  <c r="AW99" i="5"/>
  <c r="H99" i="5" s="1"/>
  <c r="N99" i="5" s="1"/>
  <c r="P99" i="5" s="1"/>
  <c r="AW121" i="5"/>
  <c r="H121" i="5" s="1"/>
  <c r="N121" i="5" s="1"/>
  <c r="P121" i="5" s="1"/>
  <c r="AW113" i="5"/>
  <c r="H113" i="5" s="1"/>
  <c r="N113" i="5" s="1"/>
  <c r="P113" i="5" s="1"/>
  <c r="AW95" i="5"/>
  <c r="H95" i="5" s="1"/>
  <c r="N95" i="5" s="1"/>
  <c r="P95" i="5" s="1"/>
  <c r="AW89" i="5"/>
  <c r="H89" i="5" s="1"/>
  <c r="N89" i="5" s="1"/>
  <c r="P89" i="5" s="1"/>
  <c r="AW73" i="5"/>
  <c r="H73" i="5" s="1"/>
  <c r="N73" i="5" s="1"/>
  <c r="P73" i="5" s="1"/>
  <c r="AW50" i="5"/>
  <c r="H50" i="5" s="1"/>
  <c r="N50" i="5" s="1"/>
  <c r="P50" i="5" s="1"/>
  <c r="AW98" i="5"/>
  <c r="H98" i="5" s="1"/>
  <c r="N98" i="5" s="1"/>
  <c r="P98" i="5" s="1"/>
  <c r="AW71" i="5"/>
  <c r="H71" i="5" s="1"/>
  <c r="N71" i="5" s="1"/>
  <c r="P71" i="5" s="1"/>
  <c r="AW85" i="5"/>
  <c r="H85" i="5" s="1"/>
  <c r="N85" i="5" s="1"/>
  <c r="P85" i="5" s="1"/>
  <c r="AW79" i="5"/>
  <c r="H79" i="5" s="1"/>
  <c r="N79" i="5" s="1"/>
  <c r="P79" i="5" s="1"/>
  <c r="AW80" i="5"/>
  <c r="H80" i="5" s="1"/>
  <c r="N80" i="5" s="1"/>
  <c r="P80" i="5" s="1"/>
  <c r="AW75" i="5"/>
  <c r="H75" i="5" s="1"/>
  <c r="N75" i="5" s="1"/>
  <c r="P75" i="5" s="1"/>
  <c r="AW90" i="5"/>
  <c r="H90" i="5" s="1"/>
  <c r="N90" i="5" s="1"/>
  <c r="P90" i="5" s="1"/>
  <c r="AW74" i="5"/>
  <c r="H74" i="5" s="1"/>
  <c r="N74" i="5" s="1"/>
  <c r="P74" i="5" s="1"/>
  <c r="AW77" i="5"/>
  <c r="H77" i="5" s="1"/>
  <c r="N77" i="5" s="1"/>
  <c r="P77" i="5" s="1"/>
  <c r="AW67" i="5"/>
  <c r="H67" i="5" s="1"/>
  <c r="N67" i="5" s="1"/>
  <c r="P67" i="5" s="1"/>
  <c r="AW63" i="5"/>
  <c r="H63" i="5" s="1"/>
  <c r="N63" i="5" s="1"/>
  <c r="P63" i="5" s="1"/>
  <c r="AW55" i="5"/>
  <c r="H55" i="5" s="1"/>
  <c r="N55" i="5" s="1"/>
  <c r="P55" i="5" s="1"/>
  <c r="AW81" i="5"/>
  <c r="H81" i="5" s="1"/>
  <c r="N81" i="5" s="1"/>
  <c r="P81" i="5" s="1"/>
  <c r="AW88" i="5"/>
  <c r="H88" i="5" s="1"/>
  <c r="N88" i="5" s="1"/>
  <c r="P88" i="5" s="1"/>
  <c r="AW51" i="5"/>
  <c r="H51" i="5" s="1"/>
  <c r="N51" i="5" s="1"/>
  <c r="P51" i="5" s="1"/>
  <c r="AW68" i="5"/>
  <c r="H68" i="5" s="1"/>
  <c r="N68" i="5" s="1"/>
  <c r="P68" i="5" s="1"/>
  <c r="AW83" i="5"/>
  <c r="H83" i="5" s="1"/>
  <c r="N83" i="5" s="1"/>
  <c r="P83" i="5" s="1"/>
  <c r="AW86" i="5"/>
  <c r="H86" i="5" s="1"/>
  <c r="N86" i="5" s="1"/>
  <c r="P86" i="5" s="1"/>
  <c r="AW58" i="5"/>
  <c r="H58" i="5" s="1"/>
  <c r="N58" i="5" s="1"/>
  <c r="P58" i="5" s="1"/>
  <c r="AW87" i="5"/>
  <c r="H87" i="5" s="1"/>
  <c r="N87" i="5" s="1"/>
  <c r="P87" i="5" s="1"/>
  <c r="AW91" i="5"/>
  <c r="H91" i="5" s="1"/>
  <c r="N91" i="5" s="1"/>
  <c r="P91" i="5" s="1"/>
  <c r="AW84" i="5"/>
  <c r="H84" i="5" s="1"/>
  <c r="N84" i="5" s="1"/>
  <c r="P84" i="5" s="1"/>
  <c r="AW34" i="5"/>
  <c r="H34" i="5" s="1"/>
  <c r="N34" i="5" s="1"/>
  <c r="P34" i="5" s="1"/>
  <c r="AW29" i="5"/>
  <c r="H29" i="5" s="1"/>
  <c r="N29" i="5" s="1"/>
  <c r="P29" i="5" s="1"/>
  <c r="AW64" i="5"/>
  <c r="H64" i="5" s="1"/>
  <c r="N64" i="5" s="1"/>
  <c r="P64" i="5" s="1"/>
  <c r="AW69" i="5"/>
  <c r="H69" i="5" s="1"/>
  <c r="N69" i="5" s="1"/>
  <c r="P69" i="5" s="1"/>
  <c r="AW59" i="5"/>
  <c r="H59" i="5" s="1"/>
  <c r="N59" i="5" s="1"/>
  <c r="P59" i="5" s="1"/>
  <c r="AW54" i="5"/>
  <c r="H54" i="5" s="1"/>
  <c r="N54" i="5" s="1"/>
  <c r="P54" i="5" s="1"/>
  <c r="AW23" i="5"/>
  <c r="H23" i="5" s="1"/>
  <c r="N23" i="5" s="1"/>
  <c r="P23" i="5" s="1"/>
  <c r="AW35" i="5"/>
  <c r="H35" i="5" s="1"/>
  <c r="N35" i="5" s="1"/>
  <c r="P35" i="5" s="1"/>
  <c r="AW48" i="5"/>
  <c r="H48" i="5" s="1"/>
  <c r="N48" i="5" s="1"/>
  <c r="P48" i="5" s="1"/>
  <c r="AW43" i="5"/>
  <c r="H43" i="5" s="1"/>
  <c r="N43" i="5" s="1"/>
  <c r="P43" i="5" s="1"/>
  <c r="AW44" i="5"/>
  <c r="H44" i="5" s="1"/>
  <c r="N44" i="5" s="1"/>
  <c r="P44" i="5" s="1"/>
  <c r="AW49" i="5"/>
  <c r="H49" i="5" s="1"/>
  <c r="N49" i="5" s="1"/>
  <c r="P49" i="5" s="1"/>
  <c r="AW6" i="5"/>
  <c r="H6" i="5" s="1"/>
  <c r="N6" i="5" s="1"/>
  <c r="P6" i="5" s="1"/>
  <c r="AW4" i="5"/>
  <c r="H4" i="5" s="1"/>
  <c r="N4" i="5" s="1"/>
  <c r="P4" i="5" s="1"/>
  <c r="AW10" i="5"/>
  <c r="H10" i="5" s="1"/>
  <c r="N10" i="5" s="1"/>
  <c r="AW45" i="5"/>
  <c r="H45" i="5" s="1"/>
  <c r="N45" i="5" s="1"/>
  <c r="P45" i="5" s="1"/>
  <c r="AW41" i="5"/>
  <c r="H41" i="5" s="1"/>
  <c r="N41" i="5" s="1"/>
  <c r="P41" i="5" s="1"/>
  <c r="AW33" i="5"/>
  <c r="H33" i="5" s="1"/>
  <c r="N33" i="5" s="1"/>
  <c r="P33" i="5" s="1"/>
  <c r="AW25" i="5"/>
  <c r="H25" i="5" s="1"/>
  <c r="N25" i="5" s="1"/>
  <c r="P25" i="5" s="1"/>
  <c r="AW47" i="5"/>
  <c r="H47" i="5" s="1"/>
  <c r="N47" i="5" s="1"/>
  <c r="P47" i="5" s="1"/>
  <c r="AW31" i="5"/>
  <c r="H31" i="5" s="1"/>
  <c r="N31" i="5" s="1"/>
  <c r="P31" i="5" s="1"/>
  <c r="BN425" i="2"/>
  <c r="BW425" i="2" s="1"/>
  <c r="AW28" i="5"/>
  <c r="H28" i="5" s="1"/>
  <c r="N28" i="5" s="1"/>
  <c r="P28" i="5" s="1"/>
  <c r="AW5" i="5"/>
  <c r="H5" i="5" s="1"/>
  <c r="N5" i="5" s="1"/>
  <c r="P5" i="5" s="1"/>
  <c r="AW27" i="5"/>
  <c r="H27" i="5" s="1"/>
  <c r="N27" i="5" s="1"/>
  <c r="P27" i="5" s="1"/>
  <c r="AW18" i="5"/>
  <c r="H18" i="5" s="1"/>
  <c r="N18" i="5" s="1"/>
  <c r="P18" i="5" s="1"/>
  <c r="AW19" i="5"/>
  <c r="H19" i="5" s="1"/>
  <c r="N19" i="5" s="1"/>
  <c r="P19" i="5" s="1"/>
  <c r="AW24" i="5"/>
  <c r="H24" i="5" s="1"/>
  <c r="N24" i="5" s="1"/>
  <c r="P24" i="5" s="1"/>
  <c r="AW37" i="5"/>
  <c r="H37" i="5" s="1"/>
  <c r="N37" i="5" s="1"/>
  <c r="P37" i="5" s="1"/>
  <c r="AW38" i="5"/>
  <c r="H38" i="5" s="1"/>
  <c r="N38" i="5" s="1"/>
  <c r="P38" i="5" s="1"/>
  <c r="P10" i="5"/>
  <c r="AW40" i="5"/>
  <c r="H40" i="5" s="1"/>
  <c r="N40" i="5" s="1"/>
  <c r="P40" i="5" s="1"/>
  <c r="AW36" i="5"/>
  <c r="H36" i="5" s="1"/>
  <c r="N36" i="5" s="1"/>
  <c r="P36" i="5" s="1"/>
  <c r="AW21" i="5"/>
  <c r="H21" i="5" s="1"/>
  <c r="N21" i="5" s="1"/>
  <c r="P21" i="5" s="1"/>
  <c r="AW13" i="5"/>
  <c r="H13" i="5" s="1"/>
  <c r="N13" i="5" s="1"/>
  <c r="P13" i="5" s="1"/>
  <c r="AW17" i="5"/>
  <c r="H17" i="5" s="1"/>
  <c r="N17" i="5" s="1"/>
  <c r="P17" i="5" s="1"/>
  <c r="AW16" i="5"/>
  <c r="H16" i="5" s="1"/>
  <c r="N16" i="5" s="1"/>
  <c r="P16" i="5" s="1"/>
  <c r="AW20" i="5"/>
  <c r="H20" i="5" s="1"/>
  <c r="N20" i="5" s="1"/>
  <c r="P20" i="5" s="1"/>
  <c r="AW14" i="5"/>
  <c r="H14" i="5" s="1"/>
  <c r="N14" i="5" s="1"/>
  <c r="P14" i="5" s="1"/>
  <c r="AW8" i="5"/>
  <c r="H8" i="5" s="1"/>
  <c r="N8" i="5" s="1"/>
  <c r="P8" i="5" s="1"/>
  <c r="AW3" i="5"/>
  <c r="H3" i="5" s="1"/>
  <c r="N3" i="5" s="1"/>
  <c r="P3" i="5" s="1"/>
  <c r="AW7" i="5"/>
  <c r="H7" i="5" s="1"/>
  <c r="N7" i="5" s="1"/>
  <c r="P7" i="5" s="1"/>
  <c r="AW11" i="5"/>
  <c r="H11" i="5" s="1"/>
  <c r="N11" i="5" s="1"/>
  <c r="P11" i="5" s="1"/>
  <c r="AW9" i="5"/>
  <c r="H9" i="5" s="1"/>
  <c r="N9" i="5" s="1"/>
  <c r="P9" i="5" s="1"/>
  <c r="Y53" i="4"/>
  <c r="X53" i="4"/>
  <c r="Y3" i="4"/>
  <c r="X3" i="4"/>
  <c r="Y2" i="4"/>
  <c r="X2" i="4"/>
  <c r="T3" i="4"/>
  <c r="S3" i="4"/>
  <c r="BO393" i="2"/>
  <c r="BV393" i="2" s="1"/>
  <c r="W364" i="18"/>
  <c r="D364" i="18" s="1"/>
  <c r="I364" i="18" s="1"/>
  <c r="X304" i="18"/>
  <c r="E304" i="18" s="1"/>
  <c r="I304" i="18" s="1"/>
  <c r="W287" i="18"/>
  <c r="D287" i="18" s="1"/>
  <c r="AD271" i="18"/>
  <c r="AR271" i="18" s="1"/>
  <c r="P271" i="18" s="1"/>
  <c r="W271" i="18" s="1"/>
  <c r="D271" i="18" s="1"/>
  <c r="W285" i="18"/>
  <c r="D285" i="18" s="1"/>
  <c r="W289" i="18"/>
  <c r="D289" i="18" s="1"/>
  <c r="W279" i="18"/>
  <c r="D279" i="18" s="1"/>
  <c r="W283" i="18"/>
  <c r="D283" i="18" s="1"/>
  <c r="W277" i="18"/>
  <c r="D277" i="18" s="1"/>
  <c r="AJ289" i="18"/>
  <c r="AJ280" i="18"/>
  <c r="AJ285" i="18"/>
  <c r="AK280" i="18"/>
  <c r="AJ266" i="18"/>
  <c r="AK289" i="18"/>
  <c r="AK285" i="18"/>
  <c r="AK288" i="18"/>
  <c r="AK287" i="18"/>
  <c r="AJ287" i="18"/>
  <c r="AJ288" i="18"/>
  <c r="AJ262" i="18"/>
  <c r="AR262" i="18"/>
  <c r="P262" i="18" s="1"/>
  <c r="W262" i="18" s="1"/>
  <c r="D262" i="18" s="1"/>
  <c r="AI269" i="18"/>
  <c r="P266" i="18"/>
  <c r="W266" i="18" s="1"/>
  <c r="D266" i="18" s="1"/>
  <c r="P263" i="18"/>
  <c r="W263" i="18" s="1"/>
  <c r="D263" i="18" s="1"/>
  <c r="AJ263" i="18"/>
  <c r="AK262" i="18"/>
  <c r="AK284" i="18"/>
  <c r="AD269" i="18"/>
  <c r="AR269" i="18" s="1"/>
  <c r="AK263" i="18"/>
  <c r="AH269" i="18"/>
  <c r="AB300" i="18"/>
  <c r="AQ300" i="18" s="1"/>
  <c r="AD272" i="18"/>
  <c r="AR272" i="18" s="1"/>
  <c r="AD278" i="18"/>
  <c r="AR278" i="18" s="1"/>
  <c r="P278" i="18" s="1"/>
  <c r="W278" i="18" s="1"/>
  <c r="D278" i="18" s="1"/>
  <c r="AK283" i="18"/>
  <c r="AD282" i="18"/>
  <c r="AR282" i="18" s="1"/>
  <c r="P282" i="18" s="1"/>
  <c r="W282" i="18" s="1"/>
  <c r="D282" i="18" s="1"/>
  <c r="AD275" i="18"/>
  <c r="AR275" i="18" s="1"/>
  <c r="AD268" i="18"/>
  <c r="AR268" i="18" s="1"/>
  <c r="AD273" i="18"/>
  <c r="AR273" i="18" s="1"/>
  <c r="AH264" i="18"/>
  <c r="AB301" i="18"/>
  <c r="AQ301" i="18" s="1"/>
  <c r="AB295" i="18"/>
  <c r="AQ295" i="18" s="1"/>
  <c r="AH268" i="18"/>
  <c r="AI268" i="18"/>
  <c r="AI264" i="18"/>
  <c r="AD264" i="18"/>
  <c r="AR264" i="18" s="1"/>
  <c r="AJ283" i="18"/>
  <c r="T283" i="18" s="1"/>
  <c r="X283" i="18" s="1"/>
  <c r="E283" i="18" s="1"/>
  <c r="AJ255" i="18"/>
  <c r="N255" i="18" s="1"/>
  <c r="W255" i="18" s="1"/>
  <c r="D255" i="18" s="1"/>
  <c r="I255" i="18" s="1"/>
  <c r="AD303" i="18"/>
  <c r="AR303" i="18" s="1"/>
  <c r="P303" i="18" s="1"/>
  <c r="W303" i="18" s="1"/>
  <c r="D303" i="18" s="1"/>
  <c r="AI303" i="18"/>
  <c r="AH303" i="18"/>
  <c r="AB299" i="18"/>
  <c r="AQ299" i="18" s="1"/>
  <c r="AB290" i="18"/>
  <c r="AQ290" i="18" s="1"/>
  <c r="AB292" i="18"/>
  <c r="AQ292" i="18" s="1"/>
  <c r="AI267" i="18"/>
  <c r="AH267" i="18"/>
  <c r="AD267" i="18"/>
  <c r="AR267" i="18" s="1"/>
  <c r="AJ277" i="18"/>
  <c r="AK277" i="18"/>
  <c r="AG293" i="18"/>
  <c r="AF293" i="18"/>
  <c r="AB291" i="18"/>
  <c r="AQ291" i="18" s="1"/>
  <c r="AJ276" i="18"/>
  <c r="AK276" i="18"/>
  <c r="AG294" i="18"/>
  <c r="AF294" i="18"/>
  <c r="AI275" i="18"/>
  <c r="AH275" i="18"/>
  <c r="AG298" i="18"/>
  <c r="AF298" i="18"/>
  <c r="AJ281" i="18"/>
  <c r="AK281" i="18"/>
  <c r="AB297" i="18"/>
  <c r="AQ297" i="18" s="1"/>
  <c r="AH282" i="18"/>
  <c r="AI282" i="18"/>
  <c r="AB296" i="18"/>
  <c r="AQ296" i="18" s="1"/>
  <c r="AI278" i="18"/>
  <c r="AH278" i="18"/>
  <c r="AJ279" i="18"/>
  <c r="AK279" i="18"/>
  <c r="AG299" i="18"/>
  <c r="AF299" i="18"/>
  <c r="AH271" i="18"/>
  <c r="AI271" i="18"/>
  <c r="AB302" i="18"/>
  <c r="AQ302" i="18" s="1"/>
  <c r="AH272" i="18"/>
  <c r="AI272" i="18"/>
  <c r="AB293" i="18"/>
  <c r="AQ293" i="18" s="1"/>
  <c r="AG301" i="18"/>
  <c r="AF301" i="18"/>
  <c r="AG300" i="18"/>
  <c r="AF300" i="18"/>
  <c r="AH274" i="18"/>
  <c r="AI274" i="18"/>
  <c r="AD274" i="18"/>
  <c r="AR274" i="18" s="1"/>
  <c r="AB294" i="18"/>
  <c r="AQ294" i="18" s="1"/>
  <c r="AG295" i="18"/>
  <c r="AF295" i="18"/>
  <c r="AF290" i="18"/>
  <c r="AG290" i="18"/>
  <c r="AB298" i="18"/>
  <c r="AQ298" i="18" s="1"/>
  <c r="AI265" i="18"/>
  <c r="AH265" i="18"/>
  <c r="AD265" i="18"/>
  <c r="AR265" i="18" s="1"/>
  <c r="AG297" i="18"/>
  <c r="AF297" i="18"/>
  <c r="AF291" i="18"/>
  <c r="AG291" i="18"/>
  <c r="AI273" i="18"/>
  <c r="AH273" i="18"/>
  <c r="AG296" i="18"/>
  <c r="AF296" i="18"/>
  <c r="AI270" i="18"/>
  <c r="AH270" i="18"/>
  <c r="AD270" i="18"/>
  <c r="AR270" i="18" s="1"/>
  <c r="AK286" i="18"/>
  <c r="AJ286" i="18"/>
  <c r="AG292" i="18"/>
  <c r="AF292" i="18"/>
  <c r="AG302" i="18"/>
  <c r="AF302" i="18"/>
  <c r="AK245" i="18"/>
  <c r="N245" i="18" s="1"/>
  <c r="W245" i="18" s="1"/>
  <c r="D245" i="18" s="1"/>
  <c r="I245" i="18" s="1"/>
  <c r="AJ237" i="18"/>
  <c r="N237" i="18" s="1"/>
  <c r="W237" i="18" s="1"/>
  <c r="D237" i="18" s="1"/>
  <c r="I237" i="18" s="1"/>
  <c r="AK236" i="18"/>
  <c r="N236" i="18" s="1"/>
  <c r="W236" i="18" s="1"/>
  <c r="D236" i="18" s="1"/>
  <c r="I236" i="18" s="1"/>
  <c r="N259" i="18"/>
  <c r="W259" i="18" s="1"/>
  <c r="D259" i="18" s="1"/>
  <c r="I259" i="18" s="1"/>
  <c r="AK257" i="18"/>
  <c r="AJ257" i="18"/>
  <c r="AH254" i="18"/>
  <c r="AI254" i="18"/>
  <c r="AD254" i="18"/>
  <c r="AH251" i="18"/>
  <c r="AI251" i="18"/>
  <c r="AH252" i="18"/>
  <c r="AI252" i="18"/>
  <c r="AD252" i="18"/>
  <c r="AH260" i="18"/>
  <c r="AI260" i="18"/>
  <c r="AD260" i="18"/>
  <c r="AH250" i="18"/>
  <c r="AI250" i="18"/>
  <c r="AK256" i="18"/>
  <c r="AJ256" i="18"/>
  <c r="AK250" i="18"/>
  <c r="AJ250" i="18"/>
  <c r="AK261" i="18"/>
  <c r="AJ261" i="18"/>
  <c r="AK253" i="18"/>
  <c r="AJ253" i="18"/>
  <c r="AH248" i="18"/>
  <c r="AI248" i="18"/>
  <c r="AK249" i="18"/>
  <c r="AJ249" i="18"/>
  <c r="AD248" i="18"/>
  <c r="AK258" i="18"/>
  <c r="AJ258" i="18"/>
  <c r="AH257" i="18"/>
  <c r="AI257" i="18"/>
  <c r="AD251" i="18"/>
  <c r="AJ246" i="18"/>
  <c r="N246" i="18" s="1"/>
  <c r="W246" i="18" s="1"/>
  <c r="D246" i="18" s="1"/>
  <c r="I246" i="18" s="1"/>
  <c r="N235" i="18"/>
  <c r="W235" i="18" s="1"/>
  <c r="D235" i="18" s="1"/>
  <c r="I235" i="18" s="1"/>
  <c r="AH241" i="18"/>
  <c r="AI241" i="18"/>
  <c r="AD241" i="18"/>
  <c r="AK243" i="18"/>
  <c r="AJ243" i="18"/>
  <c r="AH238" i="18"/>
  <c r="AI238" i="18"/>
  <c r="AD238" i="18"/>
  <c r="AK234" i="18"/>
  <c r="AJ234" i="18"/>
  <c r="AH240" i="18"/>
  <c r="AI240" i="18"/>
  <c r="AD240" i="18"/>
  <c r="AH239" i="18"/>
  <c r="AI239" i="18"/>
  <c r="AK239" i="18"/>
  <c r="AJ239" i="18"/>
  <c r="AH244" i="18"/>
  <c r="AI244" i="18"/>
  <c r="AD244" i="18"/>
  <c r="AK242" i="18"/>
  <c r="AJ242" i="18"/>
  <c r="AH247" i="18"/>
  <c r="AI247" i="18"/>
  <c r="AD247" i="18"/>
  <c r="AK226" i="18"/>
  <c r="N226" i="18" s="1"/>
  <c r="W226" i="18" s="1"/>
  <c r="D226" i="18" s="1"/>
  <c r="I226" i="18" s="1"/>
  <c r="N230" i="18"/>
  <c r="W230" i="18" s="1"/>
  <c r="D230" i="18" s="1"/>
  <c r="I230" i="18" s="1"/>
  <c r="N225" i="18"/>
  <c r="W225" i="18" s="1"/>
  <c r="D225" i="18" s="1"/>
  <c r="I225" i="18" s="1"/>
  <c r="N233" i="18"/>
  <c r="W233" i="18" s="1"/>
  <c r="D233" i="18" s="1"/>
  <c r="I233" i="18" s="1"/>
  <c r="AD228" i="18"/>
  <c r="AK228" i="18" s="1"/>
  <c r="AI222" i="18"/>
  <c r="AH222" i="18"/>
  <c r="AD222" i="18"/>
  <c r="AI224" i="18"/>
  <c r="AH224" i="18"/>
  <c r="AD224" i="18"/>
  <c r="AI228" i="18"/>
  <c r="AH228" i="18"/>
  <c r="AH231" i="18"/>
  <c r="AI231" i="18"/>
  <c r="AG223" i="18"/>
  <c r="AF223" i="18"/>
  <c r="AG227" i="18"/>
  <c r="AF227" i="18"/>
  <c r="AF232" i="18"/>
  <c r="AG232" i="18"/>
  <c r="AK229" i="18"/>
  <c r="AJ229" i="18"/>
  <c r="AH227" i="18"/>
  <c r="AI227" i="18"/>
  <c r="AK221" i="18"/>
  <c r="AJ221" i="18"/>
  <c r="AF228" i="18"/>
  <c r="AG228" i="18"/>
  <c r="AG231" i="18"/>
  <c r="AF231" i="18"/>
  <c r="AD223" i="18"/>
  <c r="AD227" i="18"/>
  <c r="AH223" i="18"/>
  <c r="AI223" i="18"/>
  <c r="AB232" i="18"/>
  <c r="AD231" i="18"/>
  <c r="AF224" i="18"/>
  <c r="AG224" i="18"/>
  <c r="AJ220" i="18"/>
  <c r="AK220" i="18"/>
  <c r="W2" i="18"/>
  <c r="D2" i="18" s="1"/>
  <c r="I2" i="18" s="1"/>
  <c r="BN521" i="2"/>
  <c r="BW521" i="2" s="1"/>
  <c r="BN581" i="2"/>
  <c r="BU581" i="2" s="1"/>
  <c r="I581" i="2" s="1"/>
  <c r="AA581" i="2" s="1"/>
  <c r="X187" i="23"/>
  <c r="D187" i="23" s="1"/>
  <c r="BU800" i="2"/>
  <c r="AP26" i="2"/>
  <c r="AS26" i="2" s="1"/>
  <c r="AW26" i="2" s="1"/>
  <c r="AL50" i="8"/>
  <c r="AO52" i="8"/>
  <c r="AM54" i="8"/>
  <c r="AO56" i="8"/>
  <c r="AM58" i="8"/>
  <c r="AO60" i="8"/>
  <c r="AM62" i="8"/>
  <c r="AM49" i="8"/>
  <c r="AL51" i="8"/>
  <c r="AM53" i="8"/>
  <c r="AL55" i="8"/>
  <c r="AM57" i="8"/>
  <c r="AO59" i="8"/>
  <c r="AM61" i="8"/>
  <c r="AE1053" i="2"/>
  <c r="X1053" i="2"/>
  <c r="AE1087" i="2"/>
  <c r="X1087" i="2"/>
  <c r="AE1063" i="2"/>
  <c r="X1063" i="2"/>
  <c r="AE1047" i="2"/>
  <c r="X1047" i="2"/>
  <c r="AE1049" i="2"/>
  <c r="X1049" i="2"/>
  <c r="AE1061" i="2"/>
  <c r="X1061" i="2"/>
  <c r="AE1069" i="2"/>
  <c r="X1069" i="2"/>
  <c r="AE1077" i="2"/>
  <c r="X1077" i="2"/>
  <c r="AE1045" i="2"/>
  <c r="X1045" i="2"/>
  <c r="AE1007" i="2"/>
  <c r="X1007" i="2"/>
  <c r="AE1051" i="2"/>
  <c r="X1051" i="2"/>
  <c r="AE1043" i="2"/>
  <c r="X1043" i="2"/>
  <c r="AE1071" i="2"/>
  <c r="X1071" i="2"/>
  <c r="AE1059" i="2"/>
  <c r="X1059" i="2"/>
  <c r="AE1055" i="2"/>
  <c r="X1055" i="2"/>
  <c r="AE1057" i="2"/>
  <c r="X1057" i="2"/>
  <c r="AE1065" i="2"/>
  <c r="X1065" i="2"/>
  <c r="AE1073" i="2"/>
  <c r="X1073" i="2"/>
  <c r="AE1079" i="2"/>
  <c r="X1079" i="2"/>
  <c r="AE1067" i="2"/>
  <c r="AE1081" i="2"/>
  <c r="AE1085" i="2"/>
  <c r="AP96" i="2"/>
  <c r="AS96" i="2" s="1"/>
  <c r="AW96" i="2" s="1"/>
  <c r="AP72" i="2"/>
  <c r="AS72" i="2" s="1"/>
  <c r="AW72" i="2" s="1"/>
  <c r="AP64" i="2"/>
  <c r="AS64" i="2" s="1"/>
  <c r="AW64" i="2" s="1"/>
  <c r="AP40" i="2"/>
  <c r="AS40" i="2" s="1"/>
  <c r="AW40" i="2" s="1"/>
  <c r="AP32" i="2"/>
  <c r="AS32" i="2" s="1"/>
  <c r="AW32" i="2" s="1"/>
  <c r="AP66" i="2"/>
  <c r="AS66" i="2" s="1"/>
  <c r="AW66" i="2" s="1"/>
  <c r="AP74" i="2"/>
  <c r="AS74" i="2" s="1"/>
  <c r="AW74" i="2" s="1"/>
  <c r="AP58" i="2"/>
  <c r="AS58" i="2" s="1"/>
  <c r="AW58" i="2" s="1"/>
  <c r="AP48" i="2"/>
  <c r="AS48" i="2" s="1"/>
  <c r="AW48" i="2" s="1"/>
  <c r="AP724" i="2"/>
  <c r="AS724" i="2" s="1"/>
  <c r="AW724" i="2" s="1"/>
  <c r="BS722" i="2"/>
  <c r="AP997" i="2"/>
  <c r="AS997" i="2" s="1"/>
  <c r="AW997" i="2" s="1"/>
  <c r="AP993" i="2"/>
  <c r="AS993" i="2" s="1"/>
  <c r="AW993" i="2" s="1"/>
  <c r="AP728" i="2"/>
  <c r="AS728" i="2" s="1"/>
  <c r="AW728" i="2" s="1"/>
  <c r="AP756" i="2"/>
  <c r="AS756" i="2" s="1"/>
  <c r="AW756" i="2" s="1"/>
  <c r="AP754" i="2"/>
  <c r="AS754" i="2" s="1"/>
  <c r="AW754" i="2" s="1"/>
  <c r="AP973" i="2"/>
  <c r="AS973" i="2" s="1"/>
  <c r="AW973" i="2" s="1"/>
  <c r="AP1005" i="2"/>
  <c r="AS1005" i="2" s="1"/>
  <c r="AW1005" i="2" s="1"/>
  <c r="AP708" i="2"/>
  <c r="AS708" i="2" s="1"/>
  <c r="AP832" i="2"/>
  <c r="AS832" i="2" s="1"/>
  <c r="AW832" i="2" s="1"/>
  <c r="AP848" i="2"/>
  <c r="AS848" i="2" s="1"/>
  <c r="AW848" i="2" s="1"/>
  <c r="AP927" i="2"/>
  <c r="AS927" i="2" s="1"/>
  <c r="AW927" i="2" s="1"/>
  <c r="AP965" i="2"/>
  <c r="AS965" i="2" s="1"/>
  <c r="AW965" i="2" s="1"/>
  <c r="AP1003" i="2"/>
  <c r="AS1003" i="2" s="1"/>
  <c r="AW1003" i="2" s="1"/>
  <c r="AP738" i="2"/>
  <c r="AS738" i="2" s="1"/>
  <c r="AW738" i="2" s="1"/>
  <c r="AP748" i="2"/>
  <c r="AS748" i="2" s="1"/>
  <c r="AW748" i="2" s="1"/>
  <c r="AP802" i="2"/>
  <c r="AS802" i="2" s="1"/>
  <c r="AW802" i="2" s="1"/>
  <c r="AP991" i="2"/>
  <c r="AS991" i="2" s="1"/>
  <c r="AW991" i="2" s="1"/>
  <c r="AP931" i="2"/>
  <c r="AS931" i="2" s="1"/>
  <c r="AW931" i="2" s="1"/>
  <c r="AP995" i="2"/>
  <c r="AS995" i="2" s="1"/>
  <c r="AW995" i="2" s="1"/>
  <c r="AP776" i="2"/>
  <c r="AS776" i="2" s="1"/>
  <c r="AW776" i="2" s="1"/>
  <c r="AP856" i="2"/>
  <c r="AS856" i="2" s="1"/>
  <c r="AW856" i="2" s="1"/>
  <c r="AP746" i="2"/>
  <c r="AS746" i="2" s="1"/>
  <c r="AW746" i="2" s="1"/>
  <c r="AS792" i="2"/>
  <c r="AW792" i="2" s="1"/>
  <c r="AS818" i="2"/>
  <c r="AW818" i="2" s="1"/>
  <c r="AS886" i="2"/>
  <c r="AW886" i="2" s="1"/>
  <c r="AS888" i="2"/>
  <c r="AW888" i="2" s="1"/>
  <c r="AP963" i="2"/>
  <c r="AS963" i="2" s="1"/>
  <c r="AW963" i="2" s="1"/>
  <c r="AP951" i="2"/>
  <c r="AS951" i="2" s="1"/>
  <c r="AW951" i="2" s="1"/>
  <c r="AP826" i="2"/>
  <c r="AS826" i="2" s="1"/>
  <c r="AW826" i="2" s="1"/>
  <c r="AP720" i="2"/>
  <c r="AS720" i="2" s="1"/>
  <c r="AW720" i="2" s="1"/>
  <c r="AP752" i="2"/>
  <c r="AS752" i="2" s="1"/>
  <c r="AW752" i="2" s="1"/>
  <c r="AP892" i="2"/>
  <c r="AS892" i="2" s="1"/>
  <c r="AW892" i="2" s="1"/>
  <c r="AP864" i="2"/>
  <c r="AS864" i="2" s="1"/>
  <c r="AW864" i="2" s="1"/>
  <c r="AP822" i="2"/>
  <c r="AS822" i="2" s="1"/>
  <c r="AW822" i="2" s="1"/>
  <c r="AP796" i="2"/>
  <c r="AS796" i="2" s="1"/>
  <c r="AW796" i="2" s="1"/>
  <c r="AP896" i="2"/>
  <c r="AS896" i="2" s="1"/>
  <c r="AW896" i="2" s="1"/>
  <c r="AP750" i="2"/>
  <c r="AS750" i="2" s="1"/>
  <c r="AW750" i="2" s="1"/>
  <c r="AS758" i="2"/>
  <c r="AW758" i="2" s="1"/>
  <c r="AP840" i="2"/>
  <c r="AS840" i="2" s="1"/>
  <c r="AW840" i="2" s="1"/>
  <c r="AS858" i="2"/>
  <c r="AW858" i="2" s="1"/>
  <c r="AP866" i="2"/>
  <c r="AS866" i="2" s="1"/>
  <c r="AW866" i="2" s="1"/>
  <c r="AP760" i="2"/>
  <c r="AS760" i="2" s="1"/>
  <c r="AW760" i="2" s="1"/>
  <c r="AP900" i="2"/>
  <c r="AS900" i="2" s="1"/>
  <c r="AW900" i="2" s="1"/>
  <c r="AP726" i="2"/>
  <c r="AS726" i="2" s="1"/>
  <c r="AW726" i="2" s="1"/>
  <c r="AP766" i="2"/>
  <c r="AS766" i="2" s="1"/>
  <c r="AW766" i="2" s="1"/>
  <c r="AP830" i="2"/>
  <c r="AS830" i="2" s="1"/>
  <c r="AW830" i="2" s="1"/>
  <c r="AP862" i="2"/>
  <c r="AS862" i="2" s="1"/>
  <c r="AW862" i="2" s="1"/>
  <c r="AP716" i="2"/>
  <c r="AS716" i="2" s="1"/>
  <c r="AW716" i="2" s="1"/>
  <c r="AP772" i="2"/>
  <c r="AS772" i="2" s="1"/>
  <c r="AW772" i="2" s="1"/>
  <c r="AP860" i="2"/>
  <c r="AS860" i="2" s="1"/>
  <c r="AW860" i="2" s="1"/>
  <c r="AP730" i="2"/>
  <c r="AS730" i="2" s="1"/>
  <c r="AW730" i="2" s="1"/>
  <c r="AS722" i="2"/>
  <c r="AW722" i="2" s="1"/>
  <c r="AP732" i="2"/>
  <c r="AS732" i="2" s="1"/>
  <c r="AW732" i="2" s="1"/>
  <c r="AS718" i="2"/>
  <c r="AW718" i="2" s="1"/>
  <c r="AS794" i="2"/>
  <c r="AW794" i="2" s="1"/>
  <c r="AS742" i="2"/>
  <c r="AW742" i="2" s="1"/>
  <c r="AP800" i="2"/>
  <c r="AS800" i="2" s="1"/>
  <c r="AW800" i="2" s="1"/>
  <c r="AS816" i="2"/>
  <c r="AW816" i="2" s="1"/>
  <c r="AS824" i="2"/>
  <c r="AW824" i="2" s="1"/>
  <c r="AS828" i="2"/>
  <c r="AW828" i="2" s="1"/>
  <c r="AS836" i="2"/>
  <c r="AW836" i="2" s="1"/>
  <c r="AS882" i="2"/>
  <c r="AW882" i="2" s="1"/>
  <c r="AS890" i="2"/>
  <c r="AW890" i="2" s="1"/>
  <c r="AS894" i="2"/>
  <c r="AW894" i="2" s="1"/>
  <c r="AS898" i="2"/>
  <c r="AW898" i="2" s="1"/>
  <c r="AS902" i="2"/>
  <c r="AW902" i="2" s="1"/>
  <c r="AP768" i="2"/>
  <c r="AS768" i="2" s="1"/>
  <c r="AW768" i="2" s="1"/>
  <c r="AP734" i="2"/>
  <c r="AS734" i="2" s="1"/>
  <c r="AW734" i="2" s="1"/>
  <c r="AP884" i="2"/>
  <c r="AS884" i="2" s="1"/>
  <c r="AW884" i="2" s="1"/>
  <c r="AP838" i="2"/>
  <c r="AS838" i="2" s="1"/>
  <c r="AW838" i="2" s="1"/>
  <c r="AP820" i="2"/>
  <c r="AS820" i="2" s="1"/>
  <c r="AW820" i="2" s="1"/>
  <c r="AP868" i="2"/>
  <c r="AS868" i="2" s="1"/>
  <c r="AW868" i="2" s="1"/>
  <c r="AP770" i="2"/>
  <c r="AS770" i="2" s="1"/>
  <c r="AW770" i="2" s="1"/>
  <c r="AP939" i="2"/>
  <c r="AS939" i="2" s="1"/>
  <c r="AW939" i="2" s="1"/>
  <c r="AP971" i="2"/>
  <c r="AS971" i="2" s="1"/>
  <c r="AW971" i="2" s="1"/>
  <c r="AP999" i="2"/>
  <c r="AS999" i="2" s="1"/>
  <c r="AW999" i="2" s="1"/>
  <c r="AP945" i="2"/>
  <c r="AS945" i="2" s="1"/>
  <c r="AW945" i="2" s="1"/>
  <c r="AP975" i="2"/>
  <c r="AS975" i="2" s="1"/>
  <c r="AW975" i="2" s="1"/>
  <c r="AP1001" i="2"/>
  <c r="AS1001" i="2" s="1"/>
  <c r="AW1001" i="2" s="1"/>
  <c r="AP961" i="2"/>
  <c r="AS961" i="2" s="1"/>
  <c r="AW961" i="2" s="1"/>
  <c r="AP943" i="2"/>
  <c r="AS943" i="2" s="1"/>
  <c r="AW943" i="2" s="1"/>
  <c r="AP955" i="2"/>
  <c r="AS955" i="2" s="1"/>
  <c r="AW955" i="2" s="1"/>
  <c r="AP989" i="2"/>
  <c r="AS989" i="2" s="1"/>
  <c r="AW989" i="2" s="1"/>
  <c r="AP977" i="2"/>
  <c r="AS977" i="2" s="1"/>
  <c r="AW977" i="2" s="1"/>
  <c r="AP959" i="2"/>
  <c r="AS959" i="2" s="1"/>
  <c r="AW959" i="2" s="1"/>
  <c r="AP957" i="2"/>
  <c r="AS957" i="2" s="1"/>
  <c r="AW957" i="2" s="1"/>
  <c r="AP904" i="2"/>
  <c r="AS904" i="2" s="1"/>
  <c r="AW904" i="2" s="1"/>
  <c r="AP933" i="2"/>
  <c r="AS933" i="2" s="1"/>
  <c r="AW933" i="2" s="1"/>
  <c r="AP979" i="2"/>
  <c r="AS979" i="2" s="1"/>
  <c r="AW979" i="2" s="1"/>
  <c r="AP983" i="2"/>
  <c r="AS983" i="2" s="1"/>
  <c r="AW983" i="2" s="1"/>
  <c r="AP935" i="2"/>
  <c r="AS935" i="2" s="1"/>
  <c r="AW935" i="2" s="1"/>
  <c r="AP941" i="2"/>
  <c r="AS941" i="2" s="1"/>
  <c r="AW941" i="2" s="1"/>
  <c r="AP987" i="2"/>
  <c r="AS987" i="2" s="1"/>
  <c r="AW987" i="2" s="1"/>
  <c r="AP949" i="2"/>
  <c r="AS949" i="2" s="1"/>
  <c r="AW949" i="2" s="1"/>
  <c r="AP953" i="2"/>
  <c r="AS953" i="2" s="1"/>
  <c r="AW953" i="2" s="1"/>
  <c r="AP985" i="2"/>
  <c r="AS985" i="2" s="1"/>
  <c r="AW985" i="2" s="1"/>
  <c r="AP937" i="2"/>
  <c r="AS937" i="2" s="1"/>
  <c r="AW937" i="2" s="1"/>
  <c r="AP981" i="2"/>
  <c r="AS981" i="2" s="1"/>
  <c r="AW981" i="2" s="1"/>
  <c r="AP929" i="2"/>
  <c r="AS929" i="2" s="1"/>
  <c r="AW929" i="2" s="1"/>
  <c r="AP967" i="2"/>
  <c r="AS967" i="2" s="1"/>
  <c r="AW967" i="2" s="1"/>
  <c r="AP969" i="2"/>
  <c r="AS969" i="2" s="1"/>
  <c r="AW969" i="2" s="1"/>
  <c r="AP947" i="2"/>
  <c r="AS947" i="2" s="1"/>
  <c r="AW947" i="2" s="1"/>
  <c r="F207" i="2"/>
  <c r="U206" i="2" s="1"/>
  <c r="F205" i="2"/>
  <c r="U204" i="2" s="1"/>
  <c r="F211" i="2"/>
  <c r="U210" i="2" s="1"/>
  <c r="F213" i="2"/>
  <c r="U212" i="2" s="1"/>
  <c r="F209" i="2"/>
  <c r="U208" i="2" s="1"/>
  <c r="X218" i="23"/>
  <c r="D218" i="23" s="1"/>
  <c r="I408" i="24"/>
  <c r="I440" i="24"/>
  <c r="I344" i="24"/>
  <c r="I424" i="24"/>
  <c r="I456" i="24"/>
  <c r="I332" i="24"/>
  <c r="I422" i="24"/>
  <c r="I404" i="24"/>
  <c r="I40" i="24"/>
  <c r="I56" i="24"/>
  <c r="Q767" i="24"/>
  <c r="W767" i="24" s="1"/>
  <c r="E767" i="24" s="1"/>
  <c r="X189" i="23"/>
  <c r="D189" i="23" s="1"/>
  <c r="I738" i="24"/>
  <c r="I737" i="24"/>
  <c r="W85" i="24"/>
  <c r="E85" i="24" s="1"/>
  <c r="I85" i="24" s="1"/>
  <c r="W101" i="24"/>
  <c r="E101" i="24" s="1"/>
  <c r="I101" i="24" s="1"/>
  <c r="W84" i="24"/>
  <c r="E84" i="24" s="1"/>
  <c r="I84" i="24" s="1"/>
  <c r="W96" i="24"/>
  <c r="E96" i="24" s="1"/>
  <c r="I96" i="24" s="1"/>
  <c r="W111" i="24"/>
  <c r="E111" i="24" s="1"/>
  <c r="I111" i="24" s="1"/>
  <c r="W104" i="24"/>
  <c r="E104" i="24" s="1"/>
  <c r="I104" i="24" s="1"/>
  <c r="W114" i="24"/>
  <c r="E114" i="24" s="1"/>
  <c r="I114" i="24" s="1"/>
  <c r="W91" i="24"/>
  <c r="E91" i="24" s="1"/>
  <c r="I91" i="24" s="1"/>
  <c r="W120" i="24"/>
  <c r="E120" i="24" s="1"/>
  <c r="I120" i="24" s="1"/>
  <c r="W86" i="24"/>
  <c r="E86" i="24" s="1"/>
  <c r="I86" i="24" s="1"/>
  <c r="W128" i="24"/>
  <c r="E128" i="24" s="1"/>
  <c r="I128" i="24" s="1"/>
  <c r="W125" i="24"/>
  <c r="E125" i="24" s="1"/>
  <c r="I125" i="24" s="1"/>
  <c r="W134" i="24"/>
  <c r="E134" i="24" s="1"/>
  <c r="I134" i="24" s="1"/>
  <c r="W123" i="24"/>
  <c r="E123" i="24" s="1"/>
  <c r="I123" i="24" s="1"/>
  <c r="W141" i="24"/>
  <c r="E141" i="24" s="1"/>
  <c r="I141" i="24" s="1"/>
  <c r="W147" i="24"/>
  <c r="E147" i="24" s="1"/>
  <c r="I147" i="24" s="1"/>
  <c r="W136" i="24"/>
  <c r="E136" i="24" s="1"/>
  <c r="I136" i="24" s="1"/>
  <c r="W149" i="24"/>
  <c r="E149" i="24" s="1"/>
  <c r="I149" i="24" s="1"/>
  <c r="W140" i="24"/>
  <c r="E140" i="24" s="1"/>
  <c r="I140" i="24" s="1"/>
  <c r="W153" i="24"/>
  <c r="E153" i="24" s="1"/>
  <c r="I153" i="24" s="1"/>
  <c r="W150" i="24"/>
  <c r="E150" i="24" s="1"/>
  <c r="I150" i="24" s="1"/>
  <c r="W152" i="24"/>
  <c r="E152" i="24" s="1"/>
  <c r="I152" i="24" s="1"/>
  <c r="W156" i="24"/>
  <c r="E156" i="24" s="1"/>
  <c r="I156" i="24" s="1"/>
  <c r="W148" i="24"/>
  <c r="E148" i="24" s="1"/>
  <c r="I148" i="24" s="1"/>
  <c r="W162" i="24"/>
  <c r="E162" i="24" s="1"/>
  <c r="I162" i="24" s="1"/>
  <c r="W224" i="24"/>
  <c r="E224" i="24" s="1"/>
  <c r="W253" i="24"/>
  <c r="E253" i="24" s="1"/>
  <c r="W252" i="24"/>
  <c r="E252" i="24" s="1"/>
  <c r="V262" i="24"/>
  <c r="D262" i="24" s="1"/>
  <c r="V239" i="24"/>
  <c r="D239" i="24" s="1"/>
  <c r="Q259" i="24"/>
  <c r="V259" i="24"/>
  <c r="D259" i="24" s="1"/>
  <c r="W264" i="24"/>
  <c r="E264" i="24" s="1"/>
  <c r="Q258" i="24"/>
  <c r="V258" i="24"/>
  <c r="D258" i="24" s="1"/>
  <c r="W277" i="24"/>
  <c r="E277" i="24" s="1"/>
  <c r="V293" i="24"/>
  <c r="D293" i="24" s="1"/>
  <c r="Q309" i="24"/>
  <c r="V309" i="24"/>
  <c r="D309" i="24" s="1"/>
  <c r="V300" i="24"/>
  <c r="D300" i="24" s="1"/>
  <c r="Q308" i="24"/>
  <c r="V308" i="24"/>
  <c r="D308" i="24" s="1"/>
  <c r="V306" i="24"/>
  <c r="D306" i="24" s="1"/>
  <c r="V307" i="24"/>
  <c r="D307" i="24" s="1"/>
  <c r="Q302" i="24"/>
  <c r="V302" i="24"/>
  <c r="D302" i="24" s="1"/>
  <c r="W494" i="24"/>
  <c r="E494" i="24" s="1"/>
  <c r="I494" i="24" s="1"/>
  <c r="W502" i="24"/>
  <c r="E502" i="24" s="1"/>
  <c r="I502" i="24" s="1"/>
  <c r="W518" i="24"/>
  <c r="E518" i="24" s="1"/>
  <c r="I518" i="24" s="1"/>
  <c r="W534" i="24"/>
  <c r="E534" i="24" s="1"/>
  <c r="I534" i="24" s="1"/>
  <c r="W550" i="24"/>
  <c r="E550" i="24" s="1"/>
  <c r="I550" i="24" s="1"/>
  <c r="W504" i="24"/>
  <c r="E504" i="24" s="1"/>
  <c r="I504" i="24" s="1"/>
  <c r="W566" i="24"/>
  <c r="E566" i="24" s="1"/>
  <c r="I566" i="24" s="1"/>
  <c r="W503" i="24"/>
  <c r="E503" i="24" s="1"/>
  <c r="I503" i="24" s="1"/>
  <c r="W584" i="24"/>
  <c r="E584" i="24" s="1"/>
  <c r="I584" i="24" s="1"/>
  <c r="W557" i="24"/>
  <c r="E557" i="24" s="1"/>
  <c r="I557" i="24" s="1"/>
  <c r="W579" i="24"/>
  <c r="E579" i="24" s="1"/>
  <c r="I579" i="24" s="1"/>
  <c r="W531" i="24"/>
  <c r="E531" i="24" s="1"/>
  <c r="I531" i="24" s="1"/>
  <c r="W499" i="24"/>
  <c r="E499" i="24" s="1"/>
  <c r="I499" i="24" s="1"/>
  <c r="W520" i="24"/>
  <c r="E520" i="24" s="1"/>
  <c r="I520" i="24" s="1"/>
  <c r="W539" i="24"/>
  <c r="E539" i="24" s="1"/>
  <c r="I539" i="24" s="1"/>
  <c r="W555" i="24"/>
  <c r="E555" i="24" s="1"/>
  <c r="I555" i="24" s="1"/>
  <c r="W527" i="24"/>
  <c r="E527" i="24" s="1"/>
  <c r="I527" i="24" s="1"/>
  <c r="W544" i="24"/>
  <c r="E544" i="24" s="1"/>
  <c r="I544" i="24" s="1"/>
  <c r="W560" i="24"/>
  <c r="E560" i="24" s="1"/>
  <c r="I560" i="24" s="1"/>
  <c r="I413" i="24"/>
  <c r="I436" i="24"/>
  <c r="I396" i="24"/>
  <c r="W765" i="24"/>
  <c r="E765" i="24" s="1"/>
  <c r="I765" i="24" s="1"/>
  <c r="W749" i="24"/>
  <c r="E749" i="24" s="1"/>
  <c r="I749" i="24" s="1"/>
  <c r="W757" i="24"/>
  <c r="E757" i="24" s="1"/>
  <c r="I757" i="24" s="1"/>
  <c r="V227" i="24"/>
  <c r="D227" i="24" s="1"/>
  <c r="W762" i="24"/>
  <c r="E762" i="24" s="1"/>
  <c r="I762" i="24" s="1"/>
  <c r="W746" i="24"/>
  <c r="E746" i="24" s="1"/>
  <c r="I746" i="24" s="1"/>
  <c r="W754" i="24"/>
  <c r="E754" i="24" s="1"/>
  <c r="I754" i="24" s="1"/>
  <c r="V271" i="24"/>
  <c r="D271" i="24" s="1"/>
  <c r="V270" i="24"/>
  <c r="D270" i="24" s="1"/>
  <c r="V240" i="24"/>
  <c r="D240" i="24" s="1"/>
  <c r="V256" i="24"/>
  <c r="D256" i="24" s="1"/>
  <c r="V277" i="24"/>
  <c r="D277" i="24" s="1"/>
  <c r="W747" i="24"/>
  <c r="E747" i="24" s="1"/>
  <c r="I747" i="24" s="1"/>
  <c r="W755" i="24"/>
  <c r="E755" i="24" s="1"/>
  <c r="I755" i="24" s="1"/>
  <c r="V284" i="24"/>
  <c r="D284" i="24" s="1"/>
  <c r="W89" i="24"/>
  <c r="E89" i="24" s="1"/>
  <c r="I89" i="24" s="1"/>
  <c r="W105" i="24"/>
  <c r="E105" i="24" s="1"/>
  <c r="I105" i="24" s="1"/>
  <c r="W94" i="24"/>
  <c r="E94" i="24" s="1"/>
  <c r="I94" i="24" s="1"/>
  <c r="W92" i="24"/>
  <c r="E92" i="24" s="1"/>
  <c r="I92" i="24" s="1"/>
  <c r="W103" i="24"/>
  <c r="E103" i="24" s="1"/>
  <c r="I103" i="24" s="1"/>
  <c r="W106" i="24"/>
  <c r="E106" i="24" s="1"/>
  <c r="I106" i="24" s="1"/>
  <c r="W98" i="24"/>
  <c r="E98" i="24" s="1"/>
  <c r="I98" i="24" s="1"/>
  <c r="W110" i="24"/>
  <c r="E110" i="24" s="1"/>
  <c r="I110" i="24" s="1"/>
  <c r="W118" i="24"/>
  <c r="E118" i="24" s="1"/>
  <c r="I118" i="24" s="1"/>
  <c r="W95" i="24"/>
  <c r="E95" i="24" s="1"/>
  <c r="I95" i="24" s="1"/>
  <c r="W117" i="24"/>
  <c r="E117" i="24" s="1"/>
  <c r="I117" i="24" s="1"/>
  <c r="W138" i="24"/>
  <c r="E138" i="24" s="1"/>
  <c r="I138" i="24" s="1"/>
  <c r="W115" i="24"/>
  <c r="E115" i="24" s="1"/>
  <c r="I115" i="24" s="1"/>
  <c r="W151" i="24"/>
  <c r="E151" i="24" s="1"/>
  <c r="I151" i="24" s="1"/>
  <c r="W142" i="24"/>
  <c r="E142" i="24" s="1"/>
  <c r="I142" i="24" s="1"/>
  <c r="W154" i="24"/>
  <c r="E154" i="24" s="1"/>
  <c r="I154" i="24" s="1"/>
  <c r="W146" i="24"/>
  <c r="E146" i="24" s="1"/>
  <c r="I146" i="24" s="1"/>
  <c r="W131" i="24"/>
  <c r="E131" i="24" s="1"/>
  <c r="I131" i="24" s="1"/>
  <c r="W144" i="24"/>
  <c r="E144" i="24" s="1"/>
  <c r="I144" i="24" s="1"/>
  <c r="W160" i="24"/>
  <c r="E160" i="24" s="1"/>
  <c r="I160" i="24" s="1"/>
  <c r="W164" i="24"/>
  <c r="E164" i="24" s="1"/>
  <c r="I164" i="24" s="1"/>
  <c r="W241" i="24"/>
  <c r="E241" i="24" s="1"/>
  <c r="W240" i="24"/>
  <c r="E240" i="24" s="1"/>
  <c r="D263" i="24"/>
  <c r="Q230" i="24"/>
  <c r="V230" i="24"/>
  <c r="D230" i="24" s="1"/>
  <c r="W271" i="24"/>
  <c r="E271" i="24" s="1"/>
  <c r="Q247" i="24"/>
  <c r="V247" i="24"/>
  <c r="D247" i="24" s="1"/>
  <c r="D281" i="24"/>
  <c r="W238" i="24"/>
  <c r="E238" i="24" s="1"/>
  <c r="W287" i="24"/>
  <c r="E287" i="24" s="1"/>
  <c r="W282" i="24"/>
  <c r="E282" i="24" s="1"/>
  <c r="W270" i="24"/>
  <c r="E270" i="24" s="1"/>
  <c r="V297" i="24"/>
  <c r="D297" i="24" s="1"/>
  <c r="Q313" i="24"/>
  <c r="V313" i="24"/>
  <c r="D313" i="24" s="1"/>
  <c r="V320" i="24"/>
  <c r="D320" i="24" s="1"/>
  <c r="Q312" i="24"/>
  <c r="V312" i="24"/>
  <c r="D312" i="24" s="1"/>
  <c r="V315" i="24"/>
  <c r="D315" i="24" s="1"/>
  <c r="V316" i="24"/>
  <c r="D316" i="24" s="1"/>
  <c r="Q311" i="24"/>
  <c r="V311" i="24"/>
  <c r="D311" i="24" s="1"/>
  <c r="V317" i="24"/>
  <c r="D317" i="24" s="1"/>
  <c r="I480" i="24"/>
  <c r="W493" i="24"/>
  <c r="E493" i="24" s="1"/>
  <c r="I493" i="24" s="1"/>
  <c r="W488" i="24"/>
  <c r="E488" i="24" s="1"/>
  <c r="I488" i="24" s="1"/>
  <c r="W506" i="24"/>
  <c r="E506" i="24" s="1"/>
  <c r="I506" i="24" s="1"/>
  <c r="W522" i="24"/>
  <c r="E522" i="24" s="1"/>
  <c r="I522" i="24" s="1"/>
  <c r="W538" i="24"/>
  <c r="E538" i="24" s="1"/>
  <c r="I538" i="24" s="1"/>
  <c r="W554" i="24"/>
  <c r="E554" i="24" s="1"/>
  <c r="I554" i="24" s="1"/>
  <c r="W509" i="24"/>
  <c r="E509" i="24" s="1"/>
  <c r="I509" i="24" s="1"/>
  <c r="W507" i="24"/>
  <c r="E507" i="24" s="1"/>
  <c r="I507" i="24" s="1"/>
  <c r="W586" i="24"/>
  <c r="E586" i="24" s="1"/>
  <c r="I586" i="24" s="1"/>
  <c r="W570" i="24"/>
  <c r="E570" i="24" s="1"/>
  <c r="I570" i="24" s="1"/>
  <c r="W492" i="24"/>
  <c r="E492" i="24" s="1"/>
  <c r="I492" i="24" s="1"/>
  <c r="W497" i="24"/>
  <c r="E497" i="24" s="1"/>
  <c r="I497" i="24" s="1"/>
  <c r="W505" i="24"/>
  <c r="E505" i="24" s="1"/>
  <c r="I505" i="24" s="1"/>
  <c r="W517" i="24"/>
  <c r="E517" i="24" s="1"/>
  <c r="I517" i="24" s="1"/>
  <c r="W529" i="24"/>
  <c r="E529" i="24" s="1"/>
  <c r="I529" i="24" s="1"/>
  <c r="W537" i="24"/>
  <c r="E537" i="24" s="1"/>
  <c r="I537" i="24" s="1"/>
  <c r="W549" i="24"/>
  <c r="E549" i="24" s="1"/>
  <c r="I549" i="24" s="1"/>
  <c r="W561" i="24"/>
  <c r="E561" i="24" s="1"/>
  <c r="I561" i="24" s="1"/>
  <c r="W577" i="24"/>
  <c r="E577" i="24" s="1"/>
  <c r="I577" i="24" s="1"/>
  <c r="W585" i="24"/>
  <c r="E585" i="24" s="1"/>
  <c r="I585" i="24" s="1"/>
  <c r="W535" i="24"/>
  <c r="E535" i="24" s="1"/>
  <c r="I535" i="24" s="1"/>
  <c r="W568" i="24"/>
  <c r="E568" i="24" s="1"/>
  <c r="I568" i="24" s="1"/>
  <c r="W573" i="24"/>
  <c r="E573" i="24" s="1"/>
  <c r="I573" i="24" s="1"/>
  <c r="W523" i="24"/>
  <c r="E523" i="24" s="1"/>
  <c r="I523" i="24" s="1"/>
  <c r="W491" i="24"/>
  <c r="E491" i="24" s="1"/>
  <c r="I491" i="24" s="1"/>
  <c r="W512" i="24"/>
  <c r="E512" i="24" s="1"/>
  <c r="I512" i="24" s="1"/>
  <c r="W543" i="24"/>
  <c r="E543" i="24" s="1"/>
  <c r="I543" i="24" s="1"/>
  <c r="W559" i="24"/>
  <c r="E559" i="24" s="1"/>
  <c r="I559" i="24" s="1"/>
  <c r="W524" i="24"/>
  <c r="E524" i="24" s="1"/>
  <c r="I524" i="24" s="1"/>
  <c r="W548" i="24"/>
  <c r="E548" i="24" s="1"/>
  <c r="I548" i="24" s="1"/>
  <c r="W564" i="24"/>
  <c r="E564" i="24" s="1"/>
  <c r="I564" i="24" s="1"/>
  <c r="I380" i="24"/>
  <c r="I331" i="24"/>
  <c r="I171" i="24"/>
  <c r="I384" i="24"/>
  <c r="I179" i="24"/>
  <c r="I223" i="24"/>
  <c r="I481" i="24"/>
  <c r="V274" i="24"/>
  <c r="D274" i="24" s="1"/>
  <c r="V228" i="24"/>
  <c r="D228" i="24" s="1"/>
  <c r="V244" i="24"/>
  <c r="D244" i="24" s="1"/>
  <c r="W744" i="24"/>
  <c r="E744" i="24" s="1"/>
  <c r="I744" i="24" s="1"/>
  <c r="W752" i="24"/>
  <c r="E752" i="24" s="1"/>
  <c r="I752" i="24" s="1"/>
  <c r="W760" i="24"/>
  <c r="E760" i="24" s="1"/>
  <c r="I760" i="24" s="1"/>
  <c r="W742" i="24"/>
  <c r="E742" i="24" s="1"/>
  <c r="I742" i="24" s="1"/>
  <c r="V285" i="24"/>
  <c r="D285" i="24" s="1"/>
  <c r="V264" i="24"/>
  <c r="D264" i="24" s="1"/>
  <c r="V250" i="24"/>
  <c r="D250" i="24" s="1"/>
  <c r="V288" i="24"/>
  <c r="D288" i="24" s="1"/>
  <c r="V237" i="24"/>
  <c r="D237" i="24" s="1"/>
  <c r="V253" i="24"/>
  <c r="D253" i="24" s="1"/>
  <c r="W93" i="24"/>
  <c r="E93" i="24" s="1"/>
  <c r="I93" i="24" s="1"/>
  <c r="W109" i="24"/>
  <c r="E109" i="24" s="1"/>
  <c r="I109" i="24" s="1"/>
  <c r="W87" i="24"/>
  <c r="E87" i="24" s="1"/>
  <c r="I87" i="24" s="1"/>
  <c r="W88" i="24"/>
  <c r="E88" i="24" s="1"/>
  <c r="I88" i="24" s="1"/>
  <c r="W108" i="24"/>
  <c r="E108" i="24" s="1"/>
  <c r="I108" i="24" s="1"/>
  <c r="W107" i="24"/>
  <c r="E107" i="24" s="1"/>
  <c r="I107" i="24" s="1"/>
  <c r="W112" i="24"/>
  <c r="E112" i="24" s="1"/>
  <c r="I112" i="24" s="1"/>
  <c r="W122" i="24"/>
  <c r="E122" i="24" s="1"/>
  <c r="I122" i="24" s="1"/>
  <c r="W113" i="24"/>
  <c r="E113" i="24" s="1"/>
  <c r="I113" i="24" s="1"/>
  <c r="W121" i="24"/>
  <c r="E121" i="24" s="1"/>
  <c r="I121" i="24" s="1"/>
  <c r="W116" i="24"/>
  <c r="E116" i="24" s="1"/>
  <c r="I116" i="24" s="1"/>
  <c r="W127" i="24"/>
  <c r="E127" i="24" s="1"/>
  <c r="I127" i="24" s="1"/>
  <c r="W119" i="24"/>
  <c r="E119" i="24" s="1"/>
  <c r="I119" i="24" s="1"/>
  <c r="W137" i="24"/>
  <c r="E137" i="24" s="1"/>
  <c r="I137" i="24" s="1"/>
  <c r="W133" i="24"/>
  <c r="E133" i="24" s="1"/>
  <c r="I133" i="24" s="1"/>
  <c r="W155" i="24"/>
  <c r="E155" i="24" s="1"/>
  <c r="I155" i="24" s="1"/>
  <c r="W158" i="24"/>
  <c r="E158" i="24" s="1"/>
  <c r="I158" i="24" s="1"/>
  <c r="W139" i="24"/>
  <c r="E139" i="24" s="1"/>
  <c r="I139" i="24" s="1"/>
  <c r="W161" i="24"/>
  <c r="E161" i="24" s="1"/>
  <c r="I161" i="24" s="1"/>
  <c r="W163" i="24"/>
  <c r="E163" i="24" s="1"/>
  <c r="I163" i="24" s="1"/>
  <c r="W166" i="24"/>
  <c r="E166" i="24" s="1"/>
  <c r="I166" i="24" s="1"/>
  <c r="W229" i="24"/>
  <c r="E229" i="24" s="1"/>
  <c r="W244" i="24"/>
  <c r="E244" i="24" s="1"/>
  <c r="D267" i="24"/>
  <c r="Q234" i="24"/>
  <c r="V234" i="24"/>
  <c r="D234" i="24" s="1"/>
  <c r="D275" i="24"/>
  <c r="D251" i="24"/>
  <c r="W285" i="24"/>
  <c r="E285" i="24" s="1"/>
  <c r="W280" i="24"/>
  <c r="E280" i="24" s="1"/>
  <c r="D260" i="24"/>
  <c r="D246" i="24"/>
  <c r="W288" i="24"/>
  <c r="E288" i="24" s="1"/>
  <c r="D290" i="24"/>
  <c r="Q301" i="24"/>
  <c r="V301" i="24"/>
  <c r="D301" i="24" s="1"/>
  <c r="Q299" i="24"/>
  <c r="V299" i="24"/>
  <c r="D299" i="24" s="1"/>
  <c r="D294" i="24"/>
  <c r="V318" i="24"/>
  <c r="D318" i="24" s="1"/>
  <c r="Q322" i="24"/>
  <c r="V322" i="24"/>
  <c r="D322" i="24" s="1"/>
  <c r="Q295" i="24"/>
  <c r="V295" i="24"/>
  <c r="D295" i="24" s="1"/>
  <c r="Q298" i="24"/>
  <c r="V298" i="24"/>
  <c r="D298" i="24" s="1"/>
  <c r="W487" i="24"/>
  <c r="E487" i="24" s="1"/>
  <c r="I487" i="24" s="1"/>
  <c r="W490" i="24"/>
  <c r="E490" i="24" s="1"/>
  <c r="I490" i="24" s="1"/>
  <c r="W498" i="24"/>
  <c r="E498" i="24" s="1"/>
  <c r="I498" i="24" s="1"/>
  <c r="W510" i="24"/>
  <c r="E510" i="24" s="1"/>
  <c r="I510" i="24" s="1"/>
  <c r="W526" i="24"/>
  <c r="E526" i="24" s="1"/>
  <c r="I526" i="24" s="1"/>
  <c r="W542" i="24"/>
  <c r="E542" i="24" s="1"/>
  <c r="I542" i="24" s="1"/>
  <c r="W558" i="24"/>
  <c r="E558" i="24" s="1"/>
  <c r="I558" i="24" s="1"/>
  <c r="W583" i="24"/>
  <c r="E583" i="24" s="1"/>
  <c r="I583" i="24" s="1"/>
  <c r="W496" i="24"/>
  <c r="E496" i="24" s="1"/>
  <c r="I496" i="24" s="1"/>
  <c r="W578" i="24"/>
  <c r="E578" i="24" s="1"/>
  <c r="I578" i="24" s="1"/>
  <c r="W574" i="24"/>
  <c r="E574" i="24" s="1"/>
  <c r="I574" i="24" s="1"/>
  <c r="W519" i="24"/>
  <c r="E519" i="24" s="1"/>
  <c r="I519" i="24" s="1"/>
  <c r="W576" i="24"/>
  <c r="E576" i="24" s="1"/>
  <c r="I576" i="24" s="1"/>
  <c r="W572" i="24"/>
  <c r="E572" i="24" s="1"/>
  <c r="I572" i="24" s="1"/>
  <c r="W525" i="24"/>
  <c r="E525" i="24" s="1"/>
  <c r="I525" i="24" s="1"/>
  <c r="W567" i="24"/>
  <c r="E567" i="24" s="1"/>
  <c r="I567" i="24" s="1"/>
  <c r="W515" i="24"/>
  <c r="E515" i="24" s="1"/>
  <c r="I515" i="24" s="1"/>
  <c r="W536" i="24"/>
  <c r="E536" i="24" s="1"/>
  <c r="I536" i="24" s="1"/>
  <c r="W516" i="24"/>
  <c r="E516" i="24" s="1"/>
  <c r="I516" i="24" s="1"/>
  <c r="W547" i="24"/>
  <c r="E547" i="24" s="1"/>
  <c r="I547" i="24" s="1"/>
  <c r="W563" i="24"/>
  <c r="E563" i="24" s="1"/>
  <c r="I563" i="24" s="1"/>
  <c r="W495" i="24"/>
  <c r="E495" i="24" s="1"/>
  <c r="I495" i="24" s="1"/>
  <c r="W508" i="24"/>
  <c r="E508" i="24" s="1"/>
  <c r="I508" i="24" s="1"/>
  <c r="W552" i="24"/>
  <c r="E552" i="24" s="1"/>
  <c r="I552" i="24" s="1"/>
  <c r="Q292" i="24"/>
  <c r="V292" i="24"/>
  <c r="D292" i="24" s="1"/>
  <c r="I71" i="24"/>
  <c r="I452" i="24"/>
  <c r="I420" i="24"/>
  <c r="W745" i="24"/>
  <c r="E745" i="24" s="1"/>
  <c r="I745" i="24" s="1"/>
  <c r="W753" i="24"/>
  <c r="E753" i="24" s="1"/>
  <c r="I753" i="24" s="1"/>
  <c r="W761" i="24"/>
  <c r="E761" i="24" s="1"/>
  <c r="I761" i="24" s="1"/>
  <c r="W743" i="24"/>
  <c r="E743" i="24" s="1"/>
  <c r="I743" i="24" s="1"/>
  <c r="V282" i="24"/>
  <c r="D282" i="24" s="1"/>
  <c r="V278" i="24"/>
  <c r="D278" i="24" s="1"/>
  <c r="V224" i="24"/>
  <c r="D224" i="24" s="1"/>
  <c r="W766" i="24"/>
  <c r="E766" i="24" s="1"/>
  <c r="I766" i="24" s="1"/>
  <c r="W750" i="24"/>
  <c r="E750" i="24" s="1"/>
  <c r="I750" i="24" s="1"/>
  <c r="W758" i="24"/>
  <c r="E758" i="24" s="1"/>
  <c r="I758" i="24" s="1"/>
  <c r="V283" i="24"/>
  <c r="D283" i="24" s="1"/>
  <c r="V279" i="24"/>
  <c r="D279" i="24" s="1"/>
  <c r="V232" i="24"/>
  <c r="D232" i="24" s="1"/>
  <c r="V226" i="24"/>
  <c r="D226" i="24" s="1"/>
  <c r="W763" i="24"/>
  <c r="E763" i="24" s="1"/>
  <c r="I763" i="24" s="1"/>
  <c r="W751" i="24"/>
  <c r="E751" i="24" s="1"/>
  <c r="I751" i="24" s="1"/>
  <c r="W759" i="24"/>
  <c r="E759" i="24" s="1"/>
  <c r="I759" i="24" s="1"/>
  <c r="W741" i="24"/>
  <c r="E741" i="24" s="1"/>
  <c r="I741" i="24" s="1"/>
  <c r="V272" i="24"/>
  <c r="D272" i="24" s="1"/>
  <c r="V225" i="24"/>
  <c r="D225" i="24" s="1"/>
  <c r="V241" i="24"/>
  <c r="D241" i="24" s="1"/>
  <c r="V257" i="24"/>
  <c r="D257" i="24" s="1"/>
  <c r="W97" i="24"/>
  <c r="E97" i="24" s="1"/>
  <c r="I97" i="24" s="1"/>
  <c r="W83" i="24"/>
  <c r="E83" i="24" s="1"/>
  <c r="I83" i="24" s="1"/>
  <c r="W100" i="24"/>
  <c r="E100" i="24" s="1"/>
  <c r="I100" i="24" s="1"/>
  <c r="W90" i="24"/>
  <c r="E90" i="24" s="1"/>
  <c r="I90" i="24" s="1"/>
  <c r="W102" i="24"/>
  <c r="E102" i="24" s="1"/>
  <c r="I102" i="24" s="1"/>
  <c r="W126" i="24"/>
  <c r="E126" i="24" s="1"/>
  <c r="I126" i="24" s="1"/>
  <c r="W124" i="24"/>
  <c r="E124" i="24" s="1"/>
  <c r="I124" i="24" s="1"/>
  <c r="W130" i="24"/>
  <c r="E130" i="24" s="1"/>
  <c r="I130" i="24" s="1"/>
  <c r="W129" i="24"/>
  <c r="E129" i="24" s="1"/>
  <c r="I129" i="24" s="1"/>
  <c r="W143" i="24"/>
  <c r="E143" i="24" s="1"/>
  <c r="I143" i="24" s="1"/>
  <c r="W159" i="24"/>
  <c r="E159" i="24" s="1"/>
  <c r="I159" i="24" s="1"/>
  <c r="W135" i="24"/>
  <c r="E135" i="24" s="1"/>
  <c r="I135" i="24" s="1"/>
  <c r="W145" i="24"/>
  <c r="E145" i="24" s="1"/>
  <c r="I145" i="24" s="1"/>
  <c r="W132" i="24"/>
  <c r="E132" i="24" s="1"/>
  <c r="I132" i="24" s="1"/>
  <c r="W157" i="24"/>
  <c r="E157" i="24" s="1"/>
  <c r="I157" i="24" s="1"/>
  <c r="W165" i="24"/>
  <c r="E165" i="24" s="1"/>
  <c r="I165" i="24" s="1"/>
  <c r="W167" i="24"/>
  <c r="E167" i="24" s="1"/>
  <c r="I167" i="24" s="1"/>
  <c r="D233" i="24"/>
  <c r="D249" i="24"/>
  <c r="W228" i="24"/>
  <c r="E228" i="24" s="1"/>
  <c r="D248" i="24"/>
  <c r="W232" i="24"/>
  <c r="E232" i="24" s="1"/>
  <c r="V242" i="24"/>
  <c r="D242" i="24" s="1"/>
  <c r="W279" i="24"/>
  <c r="E279" i="24" s="1"/>
  <c r="V268" i="24"/>
  <c r="D268" i="24" s="1"/>
  <c r="Q254" i="24"/>
  <c r="V254" i="24"/>
  <c r="D254" i="24" s="1"/>
  <c r="D289" i="24"/>
  <c r="W278" i="24"/>
  <c r="E278" i="24" s="1"/>
  <c r="W284" i="24"/>
  <c r="E284" i="24" s="1"/>
  <c r="Q255" i="24"/>
  <c r="V255" i="24"/>
  <c r="D255" i="24" s="1"/>
  <c r="W272" i="24"/>
  <c r="E272" i="24" s="1"/>
  <c r="V321" i="24"/>
  <c r="D321" i="24" s="1"/>
  <c r="Q305" i="24"/>
  <c r="V305" i="24"/>
  <c r="D305" i="24" s="1"/>
  <c r="V319" i="24"/>
  <c r="D319" i="24" s="1"/>
  <c r="V314" i="24"/>
  <c r="D314" i="24" s="1"/>
  <c r="D310" i="24"/>
  <c r="V323" i="24"/>
  <c r="D323" i="24" s="1"/>
  <c r="V296" i="24"/>
  <c r="D296" i="24" s="1"/>
  <c r="V303" i="24"/>
  <c r="D303" i="24" s="1"/>
  <c r="W500" i="24"/>
  <c r="E500" i="24" s="1"/>
  <c r="I500" i="24" s="1"/>
  <c r="W514" i="24"/>
  <c r="E514" i="24" s="1"/>
  <c r="I514" i="24" s="1"/>
  <c r="W530" i="24"/>
  <c r="E530" i="24" s="1"/>
  <c r="I530" i="24" s="1"/>
  <c r="W546" i="24"/>
  <c r="E546" i="24" s="1"/>
  <c r="I546" i="24" s="1"/>
  <c r="W562" i="24"/>
  <c r="E562" i="24" s="1"/>
  <c r="I562" i="24" s="1"/>
  <c r="W582" i="24"/>
  <c r="E582" i="24" s="1"/>
  <c r="I582" i="24" s="1"/>
  <c r="W489" i="24"/>
  <c r="E489" i="24" s="1"/>
  <c r="I489" i="24" s="1"/>
  <c r="W501" i="24"/>
  <c r="E501" i="24" s="1"/>
  <c r="I501" i="24" s="1"/>
  <c r="W513" i="24"/>
  <c r="E513" i="24" s="1"/>
  <c r="I513" i="24" s="1"/>
  <c r="W521" i="24"/>
  <c r="E521" i="24" s="1"/>
  <c r="I521" i="24" s="1"/>
  <c r="W533" i="24"/>
  <c r="E533" i="24" s="1"/>
  <c r="I533" i="24" s="1"/>
  <c r="W545" i="24"/>
  <c r="E545" i="24" s="1"/>
  <c r="I545" i="24" s="1"/>
  <c r="W553" i="24"/>
  <c r="E553" i="24" s="1"/>
  <c r="I553" i="24" s="1"/>
  <c r="W565" i="24"/>
  <c r="E565" i="24" s="1"/>
  <c r="I565" i="24" s="1"/>
  <c r="W581" i="24"/>
  <c r="E581" i="24" s="1"/>
  <c r="I581" i="24" s="1"/>
  <c r="W569" i="24"/>
  <c r="E569" i="24" s="1"/>
  <c r="I569" i="24" s="1"/>
  <c r="W551" i="24"/>
  <c r="E551" i="24" s="1"/>
  <c r="I551" i="24" s="1"/>
  <c r="W580" i="24"/>
  <c r="E580" i="24" s="1"/>
  <c r="I580" i="24" s="1"/>
  <c r="W541" i="24"/>
  <c r="E541" i="24" s="1"/>
  <c r="I541" i="24" s="1"/>
  <c r="W575" i="24"/>
  <c r="E575" i="24" s="1"/>
  <c r="I575" i="24" s="1"/>
  <c r="W571" i="24"/>
  <c r="E571" i="24" s="1"/>
  <c r="I571" i="24" s="1"/>
  <c r="W528" i="24"/>
  <c r="E528" i="24" s="1"/>
  <c r="I528" i="24" s="1"/>
  <c r="W532" i="24"/>
  <c r="E532" i="24" s="1"/>
  <c r="I532" i="24" s="1"/>
  <c r="W511" i="24"/>
  <c r="E511" i="24" s="1"/>
  <c r="I511" i="24" s="1"/>
  <c r="W540" i="24"/>
  <c r="E540" i="24" s="1"/>
  <c r="I540" i="24" s="1"/>
  <c r="W556" i="24"/>
  <c r="E556" i="24" s="1"/>
  <c r="I556" i="24" s="1"/>
  <c r="V291" i="24"/>
  <c r="D291" i="24" s="1"/>
  <c r="V286" i="24"/>
  <c r="D286" i="24" s="1"/>
  <c r="V265" i="24"/>
  <c r="D265" i="24" s="1"/>
  <c r="V287" i="24"/>
  <c r="D287" i="24" s="1"/>
  <c r="V266" i="24"/>
  <c r="D266" i="24" s="1"/>
  <c r="V236" i="24"/>
  <c r="D236" i="24" s="1"/>
  <c r="V252" i="24"/>
  <c r="D252" i="24" s="1"/>
  <c r="W764" i="24"/>
  <c r="E764" i="24" s="1"/>
  <c r="I764" i="24" s="1"/>
  <c r="W748" i="24"/>
  <c r="E748" i="24" s="1"/>
  <c r="I748" i="24" s="1"/>
  <c r="W756" i="24"/>
  <c r="E756" i="24" s="1"/>
  <c r="I756" i="24" s="1"/>
  <c r="V304" i="24"/>
  <c r="D304" i="24" s="1"/>
  <c r="V273" i="24"/>
  <c r="D273" i="24" s="1"/>
  <c r="V238" i="24"/>
  <c r="D238" i="24" s="1"/>
  <c r="V280" i="24"/>
  <c r="D280" i="24" s="1"/>
  <c r="V276" i="24"/>
  <c r="D276" i="24" s="1"/>
  <c r="V229" i="24"/>
  <c r="D229" i="24" s="1"/>
  <c r="V245" i="24"/>
  <c r="D245" i="24" s="1"/>
  <c r="V261" i="24"/>
  <c r="D261" i="24" s="1"/>
  <c r="V736" i="23"/>
  <c r="V712" i="23"/>
  <c r="Y712" i="23" s="1"/>
  <c r="E712" i="23" s="1"/>
  <c r="V731" i="23"/>
  <c r="Y731" i="23" s="1"/>
  <c r="E731" i="23" s="1"/>
  <c r="I731" i="23" s="1"/>
  <c r="I418" i="24"/>
  <c r="I449" i="24"/>
  <c r="I394" i="24"/>
  <c r="I63" i="24"/>
  <c r="I216" i="24"/>
  <c r="I4" i="24"/>
  <c r="I12" i="24"/>
  <c r="I20" i="24"/>
  <c r="I403" i="24"/>
  <c r="I42" i="24"/>
  <c r="I192" i="24"/>
  <c r="I60" i="24"/>
  <c r="I175" i="24"/>
  <c r="I17" i="24"/>
  <c r="I10" i="24"/>
  <c r="I13" i="24"/>
  <c r="I369" i="24"/>
  <c r="I464" i="24"/>
  <c r="I204" i="24"/>
  <c r="I482" i="24"/>
  <c r="I442" i="24"/>
  <c r="I410" i="24"/>
  <c r="I476" i="24"/>
  <c r="I432" i="24"/>
  <c r="I57" i="24"/>
  <c r="I329" i="24"/>
  <c r="I345" i="24"/>
  <c r="I378" i="24"/>
  <c r="I389" i="24"/>
  <c r="I214" i="24"/>
  <c r="I176" i="24"/>
  <c r="I24" i="24"/>
  <c r="I6" i="24"/>
  <c r="I184" i="24"/>
  <c r="I392" i="24"/>
  <c r="I325" i="24"/>
  <c r="I484" i="24"/>
  <c r="I470" i="24"/>
  <c r="I444" i="24"/>
  <c r="I400" i="24"/>
  <c r="I202" i="24"/>
  <c r="I25" i="24"/>
  <c r="I461" i="24"/>
  <c r="I471" i="24"/>
  <c r="I439" i="24"/>
  <c r="I455" i="24"/>
  <c r="I402" i="24"/>
  <c r="I385" i="24"/>
  <c r="I366" i="24"/>
  <c r="I200" i="24"/>
  <c r="I407" i="24"/>
  <c r="I203" i="24"/>
  <c r="I335" i="24"/>
  <c r="I381" i="24"/>
  <c r="I213" i="24"/>
  <c r="I371" i="24"/>
  <c r="I431" i="24"/>
  <c r="I365" i="24"/>
  <c r="I445" i="24"/>
  <c r="I425" i="24"/>
  <c r="I333" i="24"/>
  <c r="I401" i="24"/>
  <c r="I182" i="24"/>
  <c r="I30" i="24"/>
  <c r="I9" i="24"/>
  <c r="I351" i="24"/>
  <c r="I486" i="24"/>
  <c r="I412" i="24"/>
  <c r="I428" i="24"/>
  <c r="I479" i="24"/>
  <c r="I463" i="24"/>
  <c r="I427" i="24"/>
  <c r="I395" i="24"/>
  <c r="I417" i="24"/>
  <c r="I170" i="24"/>
  <c r="I367" i="24"/>
  <c r="I372" i="24"/>
  <c r="I336" i="24"/>
  <c r="I339" i="24"/>
  <c r="I390" i="24"/>
  <c r="I215" i="24"/>
  <c r="I208" i="24"/>
  <c r="I415" i="24"/>
  <c r="I458" i="24"/>
  <c r="I426" i="24"/>
  <c r="I460" i="24"/>
  <c r="I466" i="24"/>
  <c r="I337" i="24"/>
  <c r="I368" i="24"/>
  <c r="I386" i="24"/>
  <c r="I373" i="24"/>
  <c r="I363" i="24"/>
  <c r="I198" i="24"/>
  <c r="I174" i="24"/>
  <c r="I379" i="24"/>
  <c r="I190" i="24"/>
  <c r="I45" i="24"/>
  <c r="I474" i="24"/>
  <c r="I376" i="24"/>
  <c r="I221" i="24"/>
  <c r="I186" i="24"/>
  <c r="I467" i="24"/>
  <c r="I477" i="24"/>
  <c r="I447" i="24"/>
  <c r="I411" i="24"/>
  <c r="I433" i="24"/>
  <c r="I377" i="24"/>
  <c r="I348" i="24"/>
  <c r="I399" i="24"/>
  <c r="I423" i="24"/>
  <c r="I350" i="24"/>
  <c r="I187" i="24"/>
  <c r="I388" i="24"/>
  <c r="I398" i="24"/>
  <c r="I178" i="24"/>
  <c r="I357" i="24"/>
  <c r="I341" i="24"/>
  <c r="I393" i="24"/>
  <c r="I80" i="24"/>
  <c r="I469" i="24"/>
  <c r="I437" i="24"/>
  <c r="I453" i="24"/>
  <c r="I406" i="24"/>
  <c r="I459" i="24"/>
  <c r="I194" i="24"/>
  <c r="I61" i="24"/>
  <c r="I205" i="24"/>
  <c r="I360" i="24"/>
  <c r="I210" i="24"/>
  <c r="I219" i="24"/>
  <c r="I183" i="24"/>
  <c r="X184" i="23"/>
  <c r="D184" i="23" s="1"/>
  <c r="X190" i="23"/>
  <c r="D190" i="23" s="1"/>
  <c r="X183" i="23"/>
  <c r="D183" i="23" s="1"/>
  <c r="Q485" i="20"/>
  <c r="T485" i="20" s="1"/>
  <c r="E485" i="20" s="1"/>
  <c r="I485" i="20" s="1"/>
  <c r="Q226" i="20"/>
  <c r="T226" i="20" s="1"/>
  <c r="E226" i="20" s="1"/>
  <c r="I226" i="20" s="1"/>
  <c r="Q199" i="20"/>
  <c r="T199" i="20" s="1"/>
  <c r="E199" i="20" s="1"/>
  <c r="I199" i="20" s="1"/>
  <c r="Q290" i="20"/>
  <c r="T290" i="20" s="1"/>
  <c r="E290" i="20" s="1"/>
  <c r="I290" i="20" s="1"/>
  <c r="Q271" i="20"/>
  <c r="T271" i="20" s="1"/>
  <c r="E271" i="20" s="1"/>
  <c r="I271" i="20" s="1"/>
  <c r="Q218" i="20"/>
  <c r="T218" i="20" s="1"/>
  <c r="E218" i="20" s="1"/>
  <c r="I218" i="20" s="1"/>
  <c r="Q268" i="20"/>
  <c r="T268" i="20" s="1"/>
  <c r="E268" i="20" s="1"/>
  <c r="I268" i="20" s="1"/>
  <c r="Q215" i="20"/>
  <c r="T215" i="20" s="1"/>
  <c r="E215" i="20" s="1"/>
  <c r="I215" i="20" s="1"/>
  <c r="Q438" i="20"/>
  <c r="T438" i="20" s="1"/>
  <c r="E438" i="20" s="1"/>
  <c r="I438" i="20" s="1"/>
  <c r="Q487" i="20"/>
  <c r="T487" i="20" s="1"/>
  <c r="E487" i="20" s="1"/>
  <c r="I487" i="20" s="1"/>
  <c r="Q193" i="20"/>
  <c r="T193" i="20" s="1"/>
  <c r="E193" i="20" s="1"/>
  <c r="I193" i="20" s="1"/>
  <c r="Q280" i="20"/>
  <c r="T280" i="20" s="1"/>
  <c r="E280" i="20" s="1"/>
  <c r="I280" i="20" s="1"/>
  <c r="Q191" i="20"/>
  <c r="T191" i="20" s="1"/>
  <c r="E191" i="20" s="1"/>
  <c r="I191" i="20" s="1"/>
  <c r="Q229" i="20"/>
  <c r="T229" i="20" s="1"/>
  <c r="E229" i="20" s="1"/>
  <c r="I229" i="20" s="1"/>
  <c r="Q234" i="20"/>
  <c r="T234" i="20" s="1"/>
  <c r="E234" i="20" s="1"/>
  <c r="I234" i="20" s="1"/>
  <c r="Q231" i="20"/>
  <c r="T231" i="20" s="1"/>
  <c r="E231" i="20" s="1"/>
  <c r="I231" i="20" s="1"/>
  <c r="Q216" i="20"/>
  <c r="T216" i="20" s="1"/>
  <c r="E216" i="20" s="1"/>
  <c r="I216" i="20" s="1"/>
  <c r="Q292" i="20"/>
  <c r="T292" i="20" s="1"/>
  <c r="E292" i="20" s="1"/>
  <c r="I292" i="20" s="1"/>
  <c r="Q439" i="20"/>
  <c r="T439" i="20" s="1"/>
  <c r="E439" i="20" s="1"/>
  <c r="I439" i="20" s="1"/>
  <c r="Q287" i="20"/>
  <c r="T287" i="20" s="1"/>
  <c r="E287" i="20" s="1"/>
  <c r="I287" i="20" s="1"/>
  <c r="Q413" i="20"/>
  <c r="T413" i="20" s="1"/>
  <c r="E413" i="20" s="1"/>
  <c r="I413" i="20" s="1"/>
  <c r="Q269" i="20"/>
  <c r="T269" i="20" s="1"/>
  <c r="E269" i="20" s="1"/>
  <c r="I269" i="20" s="1"/>
  <c r="Q266" i="20"/>
  <c r="T266" i="20" s="1"/>
  <c r="E266" i="20" s="1"/>
  <c r="I266" i="20" s="1"/>
  <c r="Q255" i="20"/>
  <c r="T255" i="20" s="1"/>
  <c r="E255" i="20" s="1"/>
  <c r="I255" i="20" s="1"/>
  <c r="Q252" i="20"/>
  <c r="T252" i="20" s="1"/>
  <c r="E252" i="20" s="1"/>
  <c r="I252" i="20" s="1"/>
  <c r="Q418" i="20"/>
  <c r="T418" i="20" s="1"/>
  <c r="E418" i="20" s="1"/>
  <c r="I418" i="20" s="1"/>
  <c r="Q471" i="20"/>
  <c r="T471" i="20" s="1"/>
  <c r="E471" i="20" s="1"/>
  <c r="I471" i="20" s="1"/>
  <c r="Q192" i="20"/>
  <c r="Q476" i="20"/>
  <c r="T476" i="20" s="1"/>
  <c r="E476" i="20" s="1"/>
  <c r="I476" i="20" s="1"/>
  <c r="Q289" i="20"/>
  <c r="T289" i="20" s="1"/>
  <c r="E289" i="20" s="1"/>
  <c r="I289" i="20" s="1"/>
  <c r="Q398" i="20"/>
  <c r="T398" i="20" s="1"/>
  <c r="E398" i="20" s="1"/>
  <c r="I398" i="20" s="1"/>
  <c r="Q469" i="20"/>
  <c r="T469" i="20" s="1"/>
  <c r="E469" i="20" s="1"/>
  <c r="I469" i="20" s="1"/>
  <c r="Q205" i="20"/>
  <c r="T205" i="20" s="1"/>
  <c r="E205" i="20" s="1"/>
  <c r="I205" i="20" s="1"/>
  <c r="Q285" i="20"/>
  <c r="T285" i="20" s="1"/>
  <c r="E285" i="20" s="1"/>
  <c r="I285" i="20" s="1"/>
  <c r="Q208" i="20"/>
  <c r="T208" i="20" s="1"/>
  <c r="E208" i="20" s="1"/>
  <c r="I208" i="20" s="1"/>
  <c r="Q437" i="20"/>
  <c r="T437" i="20" s="1"/>
  <c r="E437" i="20" s="1"/>
  <c r="I437" i="20" s="1"/>
  <c r="Q204" i="20"/>
  <c r="T204" i="20" s="1"/>
  <c r="E204" i="20" s="1"/>
  <c r="I204" i="20" s="1"/>
  <c r="Q237" i="20"/>
  <c r="T237" i="20" s="1"/>
  <c r="E237" i="20" s="1"/>
  <c r="I237" i="20" s="1"/>
  <c r="Q274" i="20"/>
  <c r="T274" i="20" s="1"/>
  <c r="E274" i="20" s="1"/>
  <c r="I274" i="20" s="1"/>
  <c r="Q245" i="20"/>
  <c r="T245" i="20" s="1"/>
  <c r="E245" i="20" s="1"/>
  <c r="I245" i="20" s="1"/>
  <c r="Q210" i="20"/>
  <c r="T210" i="20" s="1"/>
  <c r="E210" i="20" s="1"/>
  <c r="I210" i="20" s="1"/>
  <c r="Q242" i="20"/>
  <c r="T242" i="20" s="1"/>
  <c r="E242" i="20" s="1"/>
  <c r="I242" i="20" s="1"/>
  <c r="Q263" i="20"/>
  <c r="T263" i="20" s="1"/>
  <c r="E263" i="20" s="1"/>
  <c r="I263" i="20" s="1"/>
  <c r="Q427" i="20"/>
  <c r="T427" i="20" s="1"/>
  <c r="E427" i="20" s="1"/>
  <c r="I427" i="20" s="1"/>
  <c r="Q479" i="20"/>
  <c r="T479" i="20" s="1"/>
  <c r="E479" i="20" s="1"/>
  <c r="I479" i="20" s="1"/>
  <c r="Q221" i="20"/>
  <c r="T221" i="20" s="1"/>
  <c r="E221" i="20" s="1"/>
  <c r="I221" i="20" s="1"/>
  <c r="Q258" i="20"/>
  <c r="T258" i="20" s="1"/>
  <c r="E258" i="20" s="1"/>
  <c r="I258" i="20" s="1"/>
  <c r="Q240" i="20"/>
  <c r="T240" i="20" s="1"/>
  <c r="E240" i="20" s="1"/>
  <c r="I240" i="20" s="1"/>
  <c r="Q433" i="20"/>
  <c r="T433" i="20" s="1"/>
  <c r="E433" i="20" s="1"/>
  <c r="I433" i="20" s="1"/>
  <c r="Q441" i="20"/>
  <c r="T441" i="20" s="1"/>
  <c r="E441" i="20" s="1"/>
  <c r="I441" i="20" s="1"/>
  <c r="Q465" i="20"/>
  <c r="T465" i="20" s="1"/>
  <c r="E465" i="20" s="1"/>
  <c r="I465" i="20" s="1"/>
  <c r="Q197" i="20"/>
  <c r="T197" i="20" s="1"/>
  <c r="E197" i="20" s="1"/>
  <c r="I197" i="20" s="1"/>
  <c r="Q243" i="20"/>
  <c r="T243" i="20" s="1"/>
  <c r="E243" i="20" s="1"/>
  <c r="I243" i="20" s="1"/>
  <c r="Q275" i="20"/>
  <c r="T275" i="20" s="1"/>
  <c r="E275" i="20" s="1"/>
  <c r="I275" i="20" s="1"/>
  <c r="U184" i="22"/>
  <c r="D184" i="22" s="1"/>
  <c r="I184" i="22" s="1"/>
  <c r="U281" i="22"/>
  <c r="D281" i="22" s="1"/>
  <c r="I281" i="22" s="1"/>
  <c r="U248" i="22"/>
  <c r="D248" i="22" s="1"/>
  <c r="I248" i="22" s="1"/>
  <c r="U254" i="22"/>
  <c r="D254" i="22" s="1"/>
  <c r="I254" i="22" s="1"/>
  <c r="U222" i="22"/>
  <c r="D222" i="22" s="1"/>
  <c r="I222" i="22" s="1"/>
  <c r="U195" i="22"/>
  <c r="D195" i="22" s="1"/>
  <c r="I195" i="22" s="1"/>
  <c r="U227" i="22"/>
  <c r="D227" i="22" s="1"/>
  <c r="I227" i="22" s="1"/>
  <c r="U259" i="22"/>
  <c r="D259" i="22" s="1"/>
  <c r="I259" i="22" s="1"/>
  <c r="U213" i="22"/>
  <c r="D213" i="22" s="1"/>
  <c r="I213" i="22" s="1"/>
  <c r="U199" i="22"/>
  <c r="D199" i="22" s="1"/>
  <c r="I199" i="22" s="1"/>
  <c r="U276" i="22"/>
  <c r="D276" i="22" s="1"/>
  <c r="I276" i="22" s="1"/>
  <c r="U241" i="22"/>
  <c r="D241" i="22" s="1"/>
  <c r="I241" i="22" s="1"/>
  <c r="U225" i="22"/>
  <c r="D225" i="22" s="1"/>
  <c r="I225" i="22" s="1"/>
  <c r="U277" i="22"/>
  <c r="D277" i="22" s="1"/>
  <c r="I277" i="22" s="1"/>
  <c r="U242" i="22"/>
  <c r="D242" i="22" s="1"/>
  <c r="I242" i="22" s="1"/>
  <c r="U205" i="22"/>
  <c r="D205" i="22" s="1"/>
  <c r="I205" i="22" s="1"/>
  <c r="U218" i="22"/>
  <c r="D218" i="22" s="1"/>
  <c r="I218" i="22" s="1"/>
  <c r="U271" i="22"/>
  <c r="D271" i="22" s="1"/>
  <c r="I271" i="22" s="1"/>
  <c r="U215" i="22"/>
  <c r="D215" i="22" s="1"/>
  <c r="I215" i="22" s="1"/>
  <c r="U217" i="22"/>
  <c r="D217" i="22" s="1"/>
  <c r="I217" i="22" s="1"/>
  <c r="U202" i="22"/>
  <c r="D202" i="22" s="1"/>
  <c r="I202" i="22" s="1"/>
  <c r="U255" i="22"/>
  <c r="D255" i="22" s="1"/>
  <c r="I255" i="22" s="1"/>
  <c r="U189" i="22"/>
  <c r="D189" i="22" s="1"/>
  <c r="I189" i="22" s="1"/>
  <c r="U257" i="22"/>
  <c r="D257" i="22" s="1"/>
  <c r="I257" i="22" s="1"/>
  <c r="U212" i="22"/>
  <c r="D212" i="22" s="1"/>
  <c r="I212" i="22" s="1"/>
  <c r="U284" i="22"/>
  <c r="D284" i="22" s="1"/>
  <c r="U291" i="22"/>
  <c r="D291" i="22" s="1"/>
  <c r="I291" i="22" s="1"/>
  <c r="U299" i="22"/>
  <c r="D299" i="22" s="1"/>
  <c r="I299" i="22" s="1"/>
  <c r="U307" i="22"/>
  <c r="D307" i="22" s="1"/>
  <c r="I307" i="22" s="1"/>
  <c r="U315" i="22"/>
  <c r="D315" i="22" s="1"/>
  <c r="I315" i="22" s="1"/>
  <c r="U323" i="22"/>
  <c r="D323" i="22" s="1"/>
  <c r="I323" i="22" s="1"/>
  <c r="U331" i="22"/>
  <c r="D331" i="22" s="1"/>
  <c r="I331" i="22" s="1"/>
  <c r="U339" i="22"/>
  <c r="D339" i="22" s="1"/>
  <c r="I339" i="22" s="1"/>
  <c r="U347" i="22"/>
  <c r="D347" i="22" s="1"/>
  <c r="I347" i="22" s="1"/>
  <c r="U355" i="22"/>
  <c r="D355" i="22" s="1"/>
  <c r="I355" i="22" s="1"/>
  <c r="U363" i="22"/>
  <c r="D363" i="22" s="1"/>
  <c r="I363" i="22" s="1"/>
  <c r="U373" i="22"/>
  <c r="D373" i="22" s="1"/>
  <c r="I373" i="22" s="1"/>
  <c r="U381" i="22"/>
  <c r="D381" i="22" s="1"/>
  <c r="I381" i="22" s="1"/>
  <c r="U304" i="22"/>
  <c r="D304" i="22" s="1"/>
  <c r="I304" i="22" s="1"/>
  <c r="U336" i="22"/>
  <c r="D336" i="22" s="1"/>
  <c r="I336" i="22" s="1"/>
  <c r="U294" i="22"/>
  <c r="D294" i="22" s="1"/>
  <c r="I294" i="22" s="1"/>
  <c r="U326" i="22"/>
  <c r="D326" i="22" s="1"/>
  <c r="I326" i="22" s="1"/>
  <c r="U292" i="22"/>
  <c r="D292" i="22" s="1"/>
  <c r="I292" i="22" s="1"/>
  <c r="U324" i="22"/>
  <c r="D324" i="22" s="1"/>
  <c r="I324" i="22" s="1"/>
  <c r="U360" i="22"/>
  <c r="D360" i="22" s="1"/>
  <c r="I360" i="22" s="1"/>
  <c r="U376" i="22"/>
  <c r="D376" i="22" s="1"/>
  <c r="I376" i="22" s="1"/>
  <c r="U372" i="22"/>
  <c r="D372" i="22" s="1"/>
  <c r="I372" i="22" s="1"/>
  <c r="U306" i="22"/>
  <c r="D306" i="22" s="1"/>
  <c r="I306" i="22" s="1"/>
  <c r="U298" i="22"/>
  <c r="D298" i="22" s="1"/>
  <c r="I298" i="22" s="1"/>
  <c r="U346" i="22"/>
  <c r="D346" i="22" s="1"/>
  <c r="I346" i="22" s="1"/>
  <c r="U478" i="22"/>
  <c r="D478" i="22" s="1"/>
  <c r="I478" i="22" s="1"/>
  <c r="U418" i="22"/>
  <c r="D418" i="22" s="1"/>
  <c r="I418" i="22" s="1"/>
  <c r="U443" i="22"/>
  <c r="D443" i="22" s="1"/>
  <c r="I443" i="22" s="1"/>
  <c r="U430" i="22"/>
  <c r="D430" i="22" s="1"/>
  <c r="I430" i="22" s="1"/>
  <c r="U462" i="22"/>
  <c r="D462" i="22" s="1"/>
  <c r="I462" i="22" s="1"/>
  <c r="U447" i="22"/>
  <c r="D447" i="22" s="1"/>
  <c r="I447" i="22" s="1"/>
  <c r="U485" i="22"/>
  <c r="D485" i="22" s="1"/>
  <c r="I485" i="22" s="1"/>
  <c r="U389" i="22"/>
  <c r="D389" i="22" s="1"/>
  <c r="I389" i="22" s="1"/>
  <c r="U405" i="22"/>
  <c r="D405" i="22" s="1"/>
  <c r="I405" i="22" s="1"/>
  <c r="U420" i="22"/>
  <c r="D420" i="22" s="1"/>
  <c r="I420" i="22" s="1"/>
  <c r="U456" i="22"/>
  <c r="D456" i="22" s="1"/>
  <c r="I456" i="22" s="1"/>
  <c r="U290" i="22"/>
  <c r="D290" i="22" s="1"/>
  <c r="I290" i="22" s="1"/>
  <c r="U400" i="22"/>
  <c r="D400" i="22" s="1"/>
  <c r="I400" i="22" s="1"/>
  <c r="U391" i="22"/>
  <c r="D391" i="22" s="1"/>
  <c r="I391" i="22" s="1"/>
  <c r="U407" i="22"/>
  <c r="D407" i="22" s="1"/>
  <c r="I407" i="22" s="1"/>
  <c r="U433" i="22"/>
  <c r="D433" i="22" s="1"/>
  <c r="I433" i="22" s="1"/>
  <c r="U465" i="22"/>
  <c r="D465" i="22" s="1"/>
  <c r="I465" i="22" s="1"/>
  <c r="U390" i="22"/>
  <c r="D390" i="22" s="1"/>
  <c r="I390" i="22" s="1"/>
  <c r="U402" i="22"/>
  <c r="D402" i="22" s="1"/>
  <c r="I402" i="22" s="1"/>
  <c r="U441" i="22"/>
  <c r="D441" i="22" s="1"/>
  <c r="I441" i="22" s="1"/>
  <c r="U466" i="22"/>
  <c r="D466" i="22" s="1"/>
  <c r="I466" i="22" s="1"/>
  <c r="U434" i="22"/>
  <c r="D434" i="22" s="1"/>
  <c r="I434" i="22" s="1"/>
  <c r="U452" i="22"/>
  <c r="D452" i="22" s="1"/>
  <c r="I452" i="22" s="1"/>
  <c r="U468" i="22"/>
  <c r="D468" i="22" s="1"/>
  <c r="I468" i="22" s="1"/>
  <c r="U461" i="22"/>
  <c r="D461" i="22" s="1"/>
  <c r="I461" i="22" s="1"/>
  <c r="V356" i="22"/>
  <c r="E356" i="22" s="1"/>
  <c r="V284" i="22"/>
  <c r="E284" i="22" s="1"/>
  <c r="U183" i="22"/>
  <c r="D183" i="22" s="1"/>
  <c r="I183" i="22" s="1"/>
  <c r="U185" i="22"/>
  <c r="D185" i="22" s="1"/>
  <c r="I185" i="22" s="1"/>
  <c r="U264" i="22"/>
  <c r="D264" i="22" s="1"/>
  <c r="I264" i="22" s="1"/>
  <c r="U252" i="22"/>
  <c r="D252" i="22" s="1"/>
  <c r="I252" i="22" s="1"/>
  <c r="U266" i="22"/>
  <c r="D266" i="22" s="1"/>
  <c r="I266" i="22" s="1"/>
  <c r="U262" i="22"/>
  <c r="D262" i="22" s="1"/>
  <c r="I262" i="22" s="1"/>
  <c r="U238" i="22"/>
  <c r="D238" i="22" s="1"/>
  <c r="I238" i="22" s="1"/>
  <c r="U203" i="22"/>
  <c r="D203" i="22" s="1"/>
  <c r="I203" i="22" s="1"/>
  <c r="U235" i="22"/>
  <c r="D235" i="22" s="1"/>
  <c r="I235" i="22" s="1"/>
  <c r="U267" i="22"/>
  <c r="D267" i="22" s="1"/>
  <c r="I267" i="22" s="1"/>
  <c r="U224" i="22"/>
  <c r="D224" i="22" s="1"/>
  <c r="I224" i="22" s="1"/>
  <c r="U270" i="22"/>
  <c r="D270" i="22" s="1"/>
  <c r="I270" i="22" s="1"/>
  <c r="U278" i="22"/>
  <c r="D278" i="22" s="1"/>
  <c r="I278" i="22" s="1"/>
  <c r="U200" i="22"/>
  <c r="D200" i="22" s="1"/>
  <c r="I200" i="22" s="1"/>
  <c r="U232" i="22"/>
  <c r="D232" i="22" s="1"/>
  <c r="I232" i="22" s="1"/>
  <c r="U279" i="22"/>
  <c r="D279" i="22" s="1"/>
  <c r="I279" i="22" s="1"/>
  <c r="U261" i="22"/>
  <c r="D261" i="22" s="1"/>
  <c r="I261" i="22" s="1"/>
  <c r="U228" i="22"/>
  <c r="D228" i="22" s="1"/>
  <c r="I228" i="22" s="1"/>
  <c r="U239" i="22"/>
  <c r="D239" i="22" s="1"/>
  <c r="I239" i="22" s="1"/>
  <c r="U220" i="22"/>
  <c r="D220" i="22" s="1"/>
  <c r="I220" i="22" s="1"/>
  <c r="U247" i="22"/>
  <c r="D247" i="22" s="1"/>
  <c r="I247" i="22" s="1"/>
  <c r="U221" i="22"/>
  <c r="D221" i="22" s="1"/>
  <c r="I221" i="22" s="1"/>
  <c r="U245" i="22"/>
  <c r="D245" i="22" s="1"/>
  <c r="I245" i="22" s="1"/>
  <c r="U234" i="22"/>
  <c r="D234" i="22" s="1"/>
  <c r="I234" i="22" s="1"/>
  <c r="U191" i="22"/>
  <c r="D191" i="22" s="1"/>
  <c r="I191" i="22" s="1"/>
  <c r="U204" i="22"/>
  <c r="D204" i="22" s="1"/>
  <c r="I204" i="22" s="1"/>
  <c r="U214" i="22"/>
  <c r="D214" i="22" s="1"/>
  <c r="I214" i="22" s="1"/>
  <c r="U285" i="22"/>
  <c r="D285" i="22" s="1"/>
  <c r="I285" i="22" s="1"/>
  <c r="U293" i="22"/>
  <c r="D293" i="22" s="1"/>
  <c r="I293" i="22" s="1"/>
  <c r="U301" i="22"/>
  <c r="D301" i="22" s="1"/>
  <c r="I301" i="22" s="1"/>
  <c r="U309" i="22"/>
  <c r="D309" i="22" s="1"/>
  <c r="I309" i="22" s="1"/>
  <c r="U317" i="22"/>
  <c r="D317" i="22" s="1"/>
  <c r="I317" i="22" s="1"/>
  <c r="U325" i="22"/>
  <c r="D325" i="22" s="1"/>
  <c r="I325" i="22" s="1"/>
  <c r="U333" i="22"/>
  <c r="D333" i="22" s="1"/>
  <c r="I333" i="22" s="1"/>
  <c r="U341" i="22"/>
  <c r="D341" i="22" s="1"/>
  <c r="I341" i="22" s="1"/>
  <c r="U349" i="22"/>
  <c r="D349" i="22" s="1"/>
  <c r="I349" i="22" s="1"/>
  <c r="E357" i="22"/>
  <c r="U365" i="22"/>
  <c r="D365" i="22" s="1"/>
  <c r="U375" i="22"/>
  <c r="D375" i="22" s="1"/>
  <c r="I375" i="22" s="1"/>
  <c r="U358" i="22"/>
  <c r="D358" i="22" s="1"/>
  <c r="I358" i="22" s="1"/>
  <c r="U312" i="22"/>
  <c r="D312" i="22" s="1"/>
  <c r="I312" i="22" s="1"/>
  <c r="U344" i="22"/>
  <c r="D344" i="22" s="1"/>
  <c r="I344" i="22" s="1"/>
  <c r="U368" i="22"/>
  <c r="D368" i="22" s="1"/>
  <c r="I368" i="22" s="1"/>
  <c r="U302" i="22"/>
  <c r="D302" i="22" s="1"/>
  <c r="I302" i="22" s="1"/>
  <c r="U334" i="22"/>
  <c r="D334" i="22" s="1"/>
  <c r="I334" i="22" s="1"/>
  <c r="U364" i="22"/>
  <c r="D364" i="22" s="1"/>
  <c r="I364" i="22" s="1"/>
  <c r="U300" i="22"/>
  <c r="D300" i="22" s="1"/>
  <c r="I300" i="22" s="1"/>
  <c r="U332" i="22"/>
  <c r="D332" i="22" s="1"/>
  <c r="I332" i="22" s="1"/>
  <c r="U374" i="22"/>
  <c r="D374" i="22" s="1"/>
  <c r="I374" i="22" s="1"/>
  <c r="U354" i="22"/>
  <c r="D354" i="22" s="1"/>
  <c r="I354" i="22" s="1"/>
  <c r="U385" i="22"/>
  <c r="D385" i="22" s="1"/>
  <c r="U480" i="22"/>
  <c r="D480" i="22" s="1"/>
  <c r="I480" i="22" s="1"/>
  <c r="U421" i="22"/>
  <c r="D421" i="22" s="1"/>
  <c r="I421" i="22" s="1"/>
  <c r="U451" i="22"/>
  <c r="D451" i="22" s="1"/>
  <c r="I451" i="22" s="1"/>
  <c r="U438" i="22"/>
  <c r="D438" i="22" s="1"/>
  <c r="I438" i="22" s="1"/>
  <c r="U422" i="22"/>
  <c r="D422" i="22" s="1"/>
  <c r="I422" i="22" s="1"/>
  <c r="U455" i="22"/>
  <c r="D455" i="22" s="1"/>
  <c r="I455" i="22" s="1"/>
  <c r="U393" i="22"/>
  <c r="D393" i="22" s="1"/>
  <c r="I393" i="22" s="1"/>
  <c r="U409" i="22"/>
  <c r="D409" i="22" s="1"/>
  <c r="I409" i="22" s="1"/>
  <c r="U437" i="22"/>
  <c r="D437" i="22" s="1"/>
  <c r="I437" i="22" s="1"/>
  <c r="U467" i="22"/>
  <c r="D467" i="22" s="1"/>
  <c r="I467" i="22" s="1"/>
  <c r="U388" i="22"/>
  <c r="D388" i="22" s="1"/>
  <c r="I388" i="22" s="1"/>
  <c r="U404" i="22"/>
  <c r="D404" i="22" s="1"/>
  <c r="I404" i="22" s="1"/>
  <c r="U395" i="22"/>
  <c r="D395" i="22" s="1"/>
  <c r="I395" i="22" s="1"/>
  <c r="U411" i="22"/>
  <c r="D411" i="22" s="1"/>
  <c r="I411" i="22" s="1"/>
  <c r="U440" i="22"/>
  <c r="D440" i="22" s="1"/>
  <c r="I440" i="22" s="1"/>
  <c r="U469" i="22"/>
  <c r="D469" i="22" s="1"/>
  <c r="I469" i="22" s="1"/>
  <c r="U408" i="22"/>
  <c r="D408" i="22" s="1"/>
  <c r="I408" i="22" s="1"/>
  <c r="U410" i="22"/>
  <c r="D410" i="22" s="1"/>
  <c r="I410" i="22" s="1"/>
  <c r="U445" i="22"/>
  <c r="D445" i="22" s="1"/>
  <c r="I445" i="22" s="1"/>
  <c r="U474" i="22"/>
  <c r="D474" i="22" s="1"/>
  <c r="I474" i="22" s="1"/>
  <c r="U436" i="22"/>
  <c r="D436" i="22" s="1"/>
  <c r="I436" i="22" s="1"/>
  <c r="U470" i="22"/>
  <c r="D470" i="22" s="1"/>
  <c r="I470" i="22" s="1"/>
  <c r="U423" i="22"/>
  <c r="D423" i="22" s="1"/>
  <c r="I423" i="22" s="1"/>
  <c r="U464" i="22"/>
  <c r="D464" i="22" s="1"/>
  <c r="I464" i="22" s="1"/>
  <c r="U268" i="22"/>
  <c r="D268" i="22" s="1"/>
  <c r="I268" i="22" s="1"/>
  <c r="U256" i="22"/>
  <c r="D256" i="22" s="1"/>
  <c r="I256" i="22" s="1"/>
  <c r="U282" i="22"/>
  <c r="D282" i="22" s="1"/>
  <c r="I282" i="22" s="1"/>
  <c r="U190" i="22"/>
  <c r="D190" i="22" s="1"/>
  <c r="I190" i="22" s="1"/>
  <c r="U211" i="22"/>
  <c r="D211" i="22" s="1"/>
  <c r="I211" i="22" s="1"/>
  <c r="U243" i="22"/>
  <c r="D243" i="22" s="1"/>
  <c r="I243" i="22" s="1"/>
  <c r="U197" i="22"/>
  <c r="D197" i="22" s="1"/>
  <c r="I197" i="22" s="1"/>
  <c r="U229" i="22"/>
  <c r="D229" i="22" s="1"/>
  <c r="I229" i="22" s="1"/>
  <c r="U272" i="22"/>
  <c r="D272" i="22" s="1"/>
  <c r="I272" i="22" s="1"/>
  <c r="U280" i="22"/>
  <c r="D280" i="22" s="1"/>
  <c r="I280" i="22" s="1"/>
  <c r="U209" i="22"/>
  <c r="D209" i="22" s="1"/>
  <c r="I209" i="22" s="1"/>
  <c r="U194" i="22"/>
  <c r="D194" i="22" s="1"/>
  <c r="I194" i="22" s="1"/>
  <c r="U263" i="22"/>
  <c r="D263" i="22" s="1"/>
  <c r="I263" i="22" s="1"/>
  <c r="U237" i="22"/>
  <c r="D237" i="22" s="1"/>
  <c r="I237" i="22" s="1"/>
  <c r="U250" i="22"/>
  <c r="D250" i="22" s="1"/>
  <c r="I250" i="22" s="1"/>
  <c r="U230" i="22"/>
  <c r="D230" i="22" s="1"/>
  <c r="I230" i="22" s="1"/>
  <c r="U273" i="22"/>
  <c r="D273" i="22" s="1"/>
  <c r="I273" i="22" s="1"/>
  <c r="U223" i="22"/>
  <c r="D223" i="22" s="1"/>
  <c r="I223" i="22" s="1"/>
  <c r="U249" i="22"/>
  <c r="D249" i="22" s="1"/>
  <c r="I249" i="22" s="1"/>
  <c r="U265" i="22"/>
  <c r="D265" i="22" s="1"/>
  <c r="I265" i="22" s="1"/>
  <c r="U193" i="22"/>
  <c r="D193" i="22" s="1"/>
  <c r="I193" i="22" s="1"/>
  <c r="U226" i="22"/>
  <c r="D226" i="22" s="1"/>
  <c r="I226" i="22" s="1"/>
  <c r="U186" i="22"/>
  <c r="D186" i="22" s="1"/>
  <c r="I186" i="22" s="1"/>
  <c r="U236" i="22"/>
  <c r="D236" i="22" s="1"/>
  <c r="I236" i="22" s="1"/>
  <c r="U287" i="22"/>
  <c r="D287" i="22" s="1"/>
  <c r="I287" i="22" s="1"/>
  <c r="U295" i="22"/>
  <c r="D295" i="22" s="1"/>
  <c r="I295" i="22" s="1"/>
  <c r="U303" i="22"/>
  <c r="D303" i="22" s="1"/>
  <c r="I303" i="22" s="1"/>
  <c r="U311" i="22"/>
  <c r="D311" i="22" s="1"/>
  <c r="I311" i="22" s="1"/>
  <c r="U319" i="22"/>
  <c r="D319" i="22" s="1"/>
  <c r="I319" i="22" s="1"/>
  <c r="U327" i="22"/>
  <c r="D327" i="22" s="1"/>
  <c r="I327" i="22" s="1"/>
  <c r="U335" i="22"/>
  <c r="D335" i="22" s="1"/>
  <c r="I335" i="22" s="1"/>
  <c r="U343" i="22"/>
  <c r="D343" i="22" s="1"/>
  <c r="I343" i="22" s="1"/>
  <c r="U351" i="22"/>
  <c r="D351" i="22" s="1"/>
  <c r="I351" i="22" s="1"/>
  <c r="U359" i="22"/>
  <c r="D359" i="22" s="1"/>
  <c r="I359" i="22" s="1"/>
  <c r="U367" i="22"/>
  <c r="D367" i="22" s="1"/>
  <c r="I367" i="22" s="1"/>
  <c r="U377" i="22"/>
  <c r="D377" i="22" s="1"/>
  <c r="I377" i="22" s="1"/>
  <c r="U362" i="22"/>
  <c r="D362" i="22" s="1"/>
  <c r="I362" i="22" s="1"/>
  <c r="U288" i="22"/>
  <c r="D288" i="22" s="1"/>
  <c r="I288" i="22" s="1"/>
  <c r="U320" i="22"/>
  <c r="D320" i="22" s="1"/>
  <c r="I320" i="22" s="1"/>
  <c r="U352" i="22"/>
  <c r="D352" i="22" s="1"/>
  <c r="I352" i="22" s="1"/>
  <c r="U310" i="22"/>
  <c r="D310" i="22" s="1"/>
  <c r="I310" i="22" s="1"/>
  <c r="U342" i="22"/>
  <c r="D342" i="22" s="1"/>
  <c r="I342" i="22" s="1"/>
  <c r="U370" i="22"/>
  <c r="D370" i="22" s="1"/>
  <c r="I370" i="22" s="1"/>
  <c r="U308" i="22"/>
  <c r="D308" i="22" s="1"/>
  <c r="I308" i="22" s="1"/>
  <c r="U340" i="22"/>
  <c r="D340" i="22" s="1"/>
  <c r="I340" i="22" s="1"/>
  <c r="U383" i="22"/>
  <c r="D383" i="22" s="1"/>
  <c r="I383" i="22" s="1"/>
  <c r="U314" i="22"/>
  <c r="D314" i="22" s="1"/>
  <c r="I314" i="22" s="1"/>
  <c r="U338" i="22"/>
  <c r="D338" i="22" s="1"/>
  <c r="I338" i="22" s="1"/>
  <c r="U330" i="22"/>
  <c r="D330" i="22" s="1"/>
  <c r="I330" i="22" s="1"/>
  <c r="U426" i="22"/>
  <c r="D426" i="22" s="1"/>
  <c r="I426" i="22" s="1"/>
  <c r="U482" i="22"/>
  <c r="D482" i="22" s="1"/>
  <c r="I482" i="22" s="1"/>
  <c r="U425" i="22"/>
  <c r="D425" i="22" s="1"/>
  <c r="I425" i="22" s="1"/>
  <c r="U459" i="22"/>
  <c r="D459" i="22" s="1"/>
  <c r="I459" i="22" s="1"/>
  <c r="U446" i="22"/>
  <c r="D446" i="22" s="1"/>
  <c r="I446" i="22" s="1"/>
  <c r="U431" i="22"/>
  <c r="D431" i="22" s="1"/>
  <c r="I431" i="22" s="1"/>
  <c r="U463" i="22"/>
  <c r="D463" i="22" s="1"/>
  <c r="I463" i="22" s="1"/>
  <c r="U427" i="22"/>
  <c r="D427" i="22" s="1"/>
  <c r="I427" i="22" s="1"/>
  <c r="U397" i="22"/>
  <c r="D397" i="22" s="1"/>
  <c r="I397" i="22" s="1"/>
  <c r="U413" i="22"/>
  <c r="D413" i="22" s="1"/>
  <c r="I413" i="22" s="1"/>
  <c r="U444" i="22"/>
  <c r="D444" i="22" s="1"/>
  <c r="I444" i="22" s="1"/>
  <c r="U471" i="22"/>
  <c r="D471" i="22" s="1"/>
  <c r="I471" i="22" s="1"/>
  <c r="U392" i="22"/>
  <c r="D392" i="22" s="1"/>
  <c r="I392" i="22" s="1"/>
  <c r="U419" i="22"/>
  <c r="D419" i="22" s="1"/>
  <c r="I419" i="22" s="1"/>
  <c r="U399" i="22"/>
  <c r="D399" i="22" s="1"/>
  <c r="I399" i="22" s="1"/>
  <c r="U415" i="22"/>
  <c r="D415" i="22" s="1"/>
  <c r="I415" i="22" s="1"/>
  <c r="U453" i="22"/>
  <c r="D453" i="22" s="1"/>
  <c r="I453" i="22" s="1"/>
  <c r="U473" i="22"/>
  <c r="D473" i="22" s="1"/>
  <c r="I473" i="22" s="1"/>
  <c r="U416" i="22"/>
  <c r="D416" i="22" s="1"/>
  <c r="I416" i="22" s="1"/>
  <c r="U424" i="22"/>
  <c r="D424" i="22" s="1"/>
  <c r="I424" i="22" s="1"/>
  <c r="U386" i="22"/>
  <c r="D386" i="22" s="1"/>
  <c r="I386" i="22" s="1"/>
  <c r="U412" i="22"/>
  <c r="D412" i="22" s="1"/>
  <c r="I412" i="22" s="1"/>
  <c r="U448" i="22"/>
  <c r="D448" i="22" s="1"/>
  <c r="I448" i="22" s="1"/>
  <c r="U398" i="22"/>
  <c r="D398" i="22" s="1"/>
  <c r="I398" i="22" s="1"/>
  <c r="U429" i="22"/>
  <c r="D429" i="22" s="1"/>
  <c r="I429" i="22" s="1"/>
  <c r="U472" i="22"/>
  <c r="D472" i="22" s="1"/>
  <c r="I472" i="22" s="1"/>
  <c r="V365" i="22"/>
  <c r="E365" i="22" s="1"/>
  <c r="U244" i="22"/>
  <c r="D244" i="22" s="1"/>
  <c r="I244" i="22" s="1"/>
  <c r="U260" i="22"/>
  <c r="D260" i="22" s="1"/>
  <c r="I260" i="22" s="1"/>
  <c r="U246" i="22"/>
  <c r="D246" i="22" s="1"/>
  <c r="I246" i="22" s="1"/>
  <c r="U206" i="22"/>
  <c r="D206" i="22" s="1"/>
  <c r="I206" i="22" s="1"/>
  <c r="U219" i="22"/>
  <c r="D219" i="22" s="1"/>
  <c r="I219" i="22" s="1"/>
  <c r="U251" i="22"/>
  <c r="D251" i="22" s="1"/>
  <c r="I251" i="22" s="1"/>
  <c r="U208" i="22"/>
  <c r="D208" i="22" s="1"/>
  <c r="I208" i="22" s="1"/>
  <c r="U240" i="22"/>
  <c r="D240" i="22" s="1"/>
  <c r="I240" i="22" s="1"/>
  <c r="U274" i="22"/>
  <c r="D274" i="22" s="1"/>
  <c r="I274" i="22" s="1"/>
  <c r="U198" i="22"/>
  <c r="D198" i="22" s="1"/>
  <c r="I198" i="22" s="1"/>
  <c r="U216" i="22"/>
  <c r="D216" i="22" s="1"/>
  <c r="I216" i="22" s="1"/>
  <c r="U275" i="22"/>
  <c r="D275" i="22" s="1"/>
  <c r="I275" i="22" s="1"/>
  <c r="U231" i="22"/>
  <c r="D231" i="22" s="1"/>
  <c r="I231" i="22" s="1"/>
  <c r="U188" i="22"/>
  <c r="D188" i="22" s="1"/>
  <c r="I188" i="22" s="1"/>
  <c r="U207" i="22"/>
  <c r="D207" i="22" s="1"/>
  <c r="I207" i="22" s="1"/>
  <c r="U269" i="22"/>
  <c r="D269" i="22" s="1"/>
  <c r="I269" i="22" s="1"/>
  <c r="U192" i="22"/>
  <c r="D192" i="22" s="1"/>
  <c r="I192" i="22" s="1"/>
  <c r="U258" i="22"/>
  <c r="D258" i="22" s="1"/>
  <c r="I258" i="22" s="1"/>
  <c r="U196" i="22"/>
  <c r="D196" i="22" s="1"/>
  <c r="I196" i="22" s="1"/>
  <c r="U253" i="22"/>
  <c r="D253" i="22" s="1"/>
  <c r="I253" i="22" s="1"/>
  <c r="U187" i="22"/>
  <c r="D187" i="22" s="1"/>
  <c r="I187" i="22" s="1"/>
  <c r="U233" i="22"/>
  <c r="D233" i="22" s="1"/>
  <c r="I233" i="22" s="1"/>
  <c r="U201" i="22"/>
  <c r="D201" i="22" s="1"/>
  <c r="I201" i="22" s="1"/>
  <c r="U210" i="22"/>
  <c r="D210" i="22" s="1"/>
  <c r="I210" i="22" s="1"/>
  <c r="U289" i="22"/>
  <c r="D289" i="22" s="1"/>
  <c r="I289" i="22" s="1"/>
  <c r="U297" i="22"/>
  <c r="D297" i="22" s="1"/>
  <c r="I297" i="22" s="1"/>
  <c r="U305" i="22"/>
  <c r="D305" i="22" s="1"/>
  <c r="I305" i="22" s="1"/>
  <c r="U313" i="22"/>
  <c r="D313" i="22" s="1"/>
  <c r="I313" i="22" s="1"/>
  <c r="U321" i="22"/>
  <c r="D321" i="22" s="1"/>
  <c r="I321" i="22" s="1"/>
  <c r="U329" i="22"/>
  <c r="D329" i="22" s="1"/>
  <c r="I329" i="22" s="1"/>
  <c r="U337" i="22"/>
  <c r="D337" i="22" s="1"/>
  <c r="I337" i="22" s="1"/>
  <c r="U345" i="22"/>
  <c r="D345" i="22" s="1"/>
  <c r="I345" i="22" s="1"/>
  <c r="U353" i="22"/>
  <c r="D353" i="22" s="1"/>
  <c r="I353" i="22" s="1"/>
  <c r="E361" i="22"/>
  <c r="U369" i="22"/>
  <c r="D369" i="22" s="1"/>
  <c r="U371" i="22"/>
  <c r="D371" i="22" s="1"/>
  <c r="I371" i="22" s="1"/>
  <c r="U379" i="22"/>
  <c r="D379" i="22" s="1"/>
  <c r="I379" i="22" s="1"/>
  <c r="U366" i="22"/>
  <c r="D366" i="22" s="1"/>
  <c r="I366" i="22" s="1"/>
  <c r="U296" i="22"/>
  <c r="D296" i="22" s="1"/>
  <c r="I296" i="22" s="1"/>
  <c r="U328" i="22"/>
  <c r="D328" i="22" s="1"/>
  <c r="I328" i="22" s="1"/>
  <c r="U286" i="22"/>
  <c r="D286" i="22" s="1"/>
  <c r="I286" i="22" s="1"/>
  <c r="U318" i="22"/>
  <c r="D318" i="22" s="1"/>
  <c r="I318" i="22" s="1"/>
  <c r="U350" i="22"/>
  <c r="D350" i="22" s="1"/>
  <c r="I350" i="22" s="1"/>
  <c r="U378" i="22"/>
  <c r="D378" i="22" s="1"/>
  <c r="I378" i="22" s="1"/>
  <c r="U316" i="22"/>
  <c r="D316" i="22" s="1"/>
  <c r="I316" i="22" s="1"/>
  <c r="U348" i="22"/>
  <c r="D348" i="22" s="1"/>
  <c r="I348" i="22" s="1"/>
  <c r="U380" i="22"/>
  <c r="D380" i="22" s="1"/>
  <c r="I380" i="22" s="1"/>
  <c r="U382" i="22"/>
  <c r="D382" i="22" s="1"/>
  <c r="I382" i="22" s="1"/>
  <c r="U322" i="22"/>
  <c r="D322" i="22" s="1"/>
  <c r="I322" i="22" s="1"/>
  <c r="U476" i="22"/>
  <c r="D476" i="22" s="1"/>
  <c r="I476" i="22" s="1"/>
  <c r="U484" i="22"/>
  <c r="D484" i="22" s="1"/>
  <c r="I484" i="22" s="1"/>
  <c r="U435" i="22"/>
  <c r="D435" i="22" s="1"/>
  <c r="I435" i="22" s="1"/>
  <c r="U481" i="22"/>
  <c r="D481" i="22" s="1"/>
  <c r="I481" i="22" s="1"/>
  <c r="U454" i="22"/>
  <c r="D454" i="22" s="1"/>
  <c r="I454" i="22" s="1"/>
  <c r="U439" i="22"/>
  <c r="D439" i="22" s="1"/>
  <c r="I439" i="22" s="1"/>
  <c r="U477" i="22"/>
  <c r="D477" i="22" s="1"/>
  <c r="I477" i="22" s="1"/>
  <c r="U442" i="22"/>
  <c r="D442" i="22" s="1"/>
  <c r="I442" i="22" s="1"/>
  <c r="U401" i="22"/>
  <c r="D401" i="22" s="1"/>
  <c r="I401" i="22" s="1"/>
  <c r="U417" i="22"/>
  <c r="D417" i="22" s="1"/>
  <c r="I417" i="22" s="1"/>
  <c r="U449" i="22"/>
  <c r="D449" i="22" s="1"/>
  <c r="I449" i="22" s="1"/>
  <c r="U475" i="22"/>
  <c r="D475" i="22" s="1"/>
  <c r="I475" i="22" s="1"/>
  <c r="U396" i="22"/>
  <c r="D396" i="22" s="1"/>
  <c r="I396" i="22" s="1"/>
  <c r="U387" i="22"/>
  <c r="D387" i="22" s="1"/>
  <c r="I387" i="22" s="1"/>
  <c r="U403" i="22"/>
  <c r="D403" i="22" s="1"/>
  <c r="I403" i="22" s="1"/>
  <c r="U428" i="22"/>
  <c r="D428" i="22" s="1"/>
  <c r="I428" i="22" s="1"/>
  <c r="U460" i="22"/>
  <c r="D460" i="22" s="1"/>
  <c r="I460" i="22" s="1"/>
  <c r="U483" i="22"/>
  <c r="D483" i="22" s="1"/>
  <c r="I483" i="22" s="1"/>
  <c r="U394" i="22"/>
  <c r="D394" i="22" s="1"/>
  <c r="I394" i="22" s="1"/>
  <c r="U432" i="22"/>
  <c r="D432" i="22" s="1"/>
  <c r="I432" i="22" s="1"/>
  <c r="U479" i="22"/>
  <c r="D479" i="22" s="1"/>
  <c r="I479" i="22" s="1"/>
  <c r="U414" i="22"/>
  <c r="D414" i="22" s="1"/>
  <c r="I414" i="22" s="1"/>
  <c r="U450" i="22"/>
  <c r="D450" i="22" s="1"/>
  <c r="I450" i="22" s="1"/>
  <c r="U457" i="22"/>
  <c r="D457" i="22" s="1"/>
  <c r="I457" i="22" s="1"/>
  <c r="U458" i="22"/>
  <c r="D458" i="22" s="1"/>
  <c r="I458" i="22" s="1"/>
  <c r="U406" i="22"/>
  <c r="D406" i="22" s="1"/>
  <c r="I406" i="22" s="1"/>
  <c r="V369" i="22"/>
  <c r="E369" i="22" s="1"/>
  <c r="Q238" i="20"/>
  <c r="T238" i="20" s="1"/>
  <c r="E238" i="20" s="1"/>
  <c r="I238" i="20" s="1"/>
  <c r="Q270" i="20"/>
  <c r="T270" i="20" s="1"/>
  <c r="E270" i="20" s="1"/>
  <c r="I270" i="20" s="1"/>
  <c r="Q219" i="20"/>
  <c r="T219" i="20" s="1"/>
  <c r="E219" i="20" s="1"/>
  <c r="I219" i="20" s="1"/>
  <c r="Q407" i="20"/>
  <c r="T407" i="20" s="1"/>
  <c r="E407" i="20" s="1"/>
  <c r="I407" i="20" s="1"/>
  <c r="Q475" i="20"/>
  <c r="T475" i="20" s="1"/>
  <c r="E475" i="20" s="1"/>
  <c r="I475" i="20" s="1"/>
  <c r="Q491" i="20"/>
  <c r="T491" i="20" s="1"/>
  <c r="E491" i="20" s="1"/>
  <c r="I491" i="20" s="1"/>
  <c r="Q200" i="20"/>
  <c r="T200" i="20" s="1"/>
  <c r="E200" i="20" s="1"/>
  <c r="I200" i="20" s="1"/>
  <c r="Q272" i="20"/>
  <c r="T272" i="20" s="1"/>
  <c r="E272" i="20" s="1"/>
  <c r="I272" i="20" s="1"/>
  <c r="Q401" i="20"/>
  <c r="T401" i="20" s="1"/>
  <c r="E401" i="20" s="1"/>
  <c r="I401" i="20" s="1"/>
  <c r="Q202" i="20"/>
  <c r="T202" i="20" s="1"/>
  <c r="E202" i="20" s="1"/>
  <c r="I202" i="20" s="1"/>
  <c r="Q222" i="20"/>
  <c r="T222" i="20" s="1"/>
  <c r="E222" i="20" s="1"/>
  <c r="I222" i="20" s="1"/>
  <c r="Q259" i="20"/>
  <c r="T259" i="20" s="1"/>
  <c r="E259" i="20" s="1"/>
  <c r="I259" i="20" s="1"/>
  <c r="Q417" i="20"/>
  <c r="T417" i="20" s="1"/>
  <c r="E417" i="20" s="1"/>
  <c r="I417" i="20" s="1"/>
  <c r="Q468" i="20"/>
  <c r="T468" i="20" s="1"/>
  <c r="E468" i="20" s="1"/>
  <c r="I468" i="20" s="1"/>
  <c r="Q494" i="20"/>
  <c r="T494" i="20" s="1"/>
  <c r="E494" i="20" s="1"/>
  <c r="I494" i="20" s="1"/>
  <c r="Q235" i="20"/>
  <c r="T235" i="20" s="1"/>
  <c r="E235" i="20" s="1"/>
  <c r="I235" i="20" s="1"/>
  <c r="Q256" i="20"/>
  <c r="T256" i="20" s="1"/>
  <c r="E256" i="20" s="1"/>
  <c r="I256" i="20" s="1"/>
  <c r="Q284" i="20"/>
  <c r="T284" i="20" s="1"/>
  <c r="E284" i="20" s="1"/>
  <c r="I284" i="20" s="1"/>
  <c r="Q442" i="20"/>
  <c r="T442" i="20" s="1"/>
  <c r="E442" i="20" s="1"/>
  <c r="I442" i="20" s="1"/>
  <c r="Q474" i="20"/>
  <c r="T474" i="20" s="1"/>
  <c r="E474" i="20" s="1"/>
  <c r="I474" i="20" s="1"/>
  <c r="Q281" i="20"/>
  <c r="T281" i="20" s="1"/>
  <c r="E281" i="20" s="1"/>
  <c r="I281" i="20" s="1"/>
  <c r="Q403" i="20"/>
  <c r="T403" i="20" s="1"/>
  <c r="E403" i="20" s="1"/>
  <c r="I403" i="20" s="1"/>
  <c r="Q434" i="20"/>
  <c r="T434" i="20" s="1"/>
  <c r="E434" i="20" s="1"/>
  <c r="I434" i="20" s="1"/>
  <c r="I2" i="22"/>
  <c r="Q253" i="20"/>
  <c r="T253" i="20" s="1"/>
  <c r="E253" i="20" s="1"/>
  <c r="I253" i="20" s="1"/>
  <c r="Q464" i="20"/>
  <c r="T464" i="20" s="1"/>
  <c r="E464" i="20" s="1"/>
  <c r="I464" i="20" s="1"/>
  <c r="Q480" i="20"/>
  <c r="T480" i="20" s="1"/>
  <c r="E480" i="20" s="1"/>
  <c r="I480" i="20" s="1"/>
  <c r="Q402" i="20"/>
  <c r="T402" i="20" s="1"/>
  <c r="E402" i="20" s="1"/>
  <c r="I402" i="20" s="1"/>
  <c r="Q190" i="20"/>
  <c r="T190" i="20" s="1"/>
  <c r="E190" i="20" s="1"/>
  <c r="I190" i="20" s="1"/>
  <c r="Q277" i="20"/>
  <c r="T277" i="20" s="1"/>
  <c r="E277" i="20" s="1"/>
  <c r="I277" i="20" s="1"/>
  <c r="Q228" i="20"/>
  <c r="T228" i="20" s="1"/>
  <c r="E228" i="20" s="1"/>
  <c r="I228" i="20" s="1"/>
  <c r="Q214" i="20"/>
  <c r="T214" i="20" s="1"/>
  <c r="E214" i="20" s="1"/>
  <c r="I214" i="20" s="1"/>
  <c r="Q230" i="20"/>
  <c r="T230" i="20" s="1"/>
  <c r="E230" i="20" s="1"/>
  <c r="I230" i="20" s="1"/>
  <c r="Q227" i="20"/>
  <c r="T227" i="20" s="1"/>
  <c r="E227" i="20" s="1"/>
  <c r="I227" i="20" s="1"/>
  <c r="Q251" i="20"/>
  <c r="T251" i="20" s="1"/>
  <c r="E251" i="20" s="1"/>
  <c r="I251" i="20" s="1"/>
  <c r="Q267" i="20"/>
  <c r="T267" i="20" s="1"/>
  <c r="E267" i="20" s="1"/>
  <c r="I267" i="20" s="1"/>
  <c r="Q264" i="20"/>
  <c r="T264" i="20" s="1"/>
  <c r="E264" i="20" s="1"/>
  <c r="I264" i="20" s="1"/>
  <c r="Q424" i="20"/>
  <c r="T424" i="20" s="1"/>
  <c r="E424" i="20" s="1"/>
  <c r="I424" i="20" s="1"/>
  <c r="Q415" i="20"/>
  <c r="T415" i="20" s="1"/>
  <c r="E415" i="20" s="1"/>
  <c r="I415" i="20" s="1"/>
  <c r="Q431" i="20"/>
  <c r="T431" i="20" s="1"/>
  <c r="E431" i="20" s="1"/>
  <c r="I431" i="20" s="1"/>
  <c r="Q482" i="20"/>
  <c r="T482" i="20" s="1"/>
  <c r="E482" i="20" s="1"/>
  <c r="I482" i="20" s="1"/>
  <c r="Q249" i="20"/>
  <c r="T249" i="20" s="1"/>
  <c r="E249" i="20" s="1"/>
  <c r="I249" i="20" s="1"/>
  <c r="Q276" i="20"/>
  <c r="T276" i="20" s="1"/>
  <c r="E276" i="20" s="1"/>
  <c r="I276" i="20" s="1"/>
  <c r="Q414" i="20"/>
  <c r="T414" i="20" s="1"/>
  <c r="E414" i="20" s="1"/>
  <c r="I414" i="20" s="1"/>
  <c r="Q466" i="20"/>
  <c r="T466" i="20" s="1"/>
  <c r="E466" i="20" s="1"/>
  <c r="I466" i="20" s="1"/>
  <c r="Q189" i="20"/>
  <c r="T189" i="20" s="1"/>
  <c r="E189" i="20" s="1"/>
  <c r="I189" i="20" s="1"/>
  <c r="Q265" i="20"/>
  <c r="T265" i="20" s="1"/>
  <c r="E265" i="20" s="1"/>
  <c r="I265" i="20" s="1"/>
  <c r="Q211" i="20"/>
  <c r="T211" i="20" s="1"/>
  <c r="E211" i="20" s="1"/>
  <c r="I211" i="20" s="1"/>
  <c r="Q212" i="20"/>
  <c r="T212" i="20" s="1"/>
  <c r="E212" i="20" s="1"/>
  <c r="I212" i="20" s="1"/>
  <c r="Q248" i="20"/>
  <c r="T248" i="20" s="1"/>
  <c r="E248" i="20" s="1"/>
  <c r="I248" i="20" s="1"/>
  <c r="Q435" i="20"/>
  <c r="T435" i="20" s="1"/>
  <c r="E435" i="20" s="1"/>
  <c r="I435" i="20" s="1"/>
  <c r="Q440" i="20"/>
  <c r="T440" i="20" s="1"/>
  <c r="E440" i="20" s="1"/>
  <c r="I440" i="20" s="1"/>
  <c r="T88" i="21"/>
  <c r="E88" i="21" s="1"/>
  <c r="I88" i="21" s="1"/>
  <c r="T96" i="21"/>
  <c r="E96" i="21" s="1"/>
  <c r="I96" i="21" s="1"/>
  <c r="T104" i="21"/>
  <c r="E104" i="21" s="1"/>
  <c r="I104" i="21" s="1"/>
  <c r="T112" i="21"/>
  <c r="E112" i="21" s="1"/>
  <c r="I112" i="21" s="1"/>
  <c r="T90" i="21"/>
  <c r="E90" i="21" s="1"/>
  <c r="I90" i="21" s="1"/>
  <c r="T131" i="21"/>
  <c r="E131" i="21" s="1"/>
  <c r="I131" i="21" s="1"/>
  <c r="T150" i="21"/>
  <c r="E150" i="21" s="1"/>
  <c r="I150" i="21" s="1"/>
  <c r="T138" i="21"/>
  <c r="E138" i="21" s="1"/>
  <c r="I138" i="21" s="1"/>
  <c r="T190" i="21"/>
  <c r="E190" i="21" s="1"/>
  <c r="I190" i="21" s="1"/>
  <c r="T222" i="21"/>
  <c r="E222" i="21" s="1"/>
  <c r="I222" i="21" s="1"/>
  <c r="T180" i="21"/>
  <c r="E180" i="21" s="1"/>
  <c r="I180" i="21" s="1"/>
  <c r="T212" i="21"/>
  <c r="E212" i="21" s="1"/>
  <c r="I212" i="21" s="1"/>
  <c r="T244" i="21"/>
  <c r="E244" i="21" s="1"/>
  <c r="I244" i="21" s="1"/>
  <c r="T264" i="21"/>
  <c r="E264" i="21" s="1"/>
  <c r="I264" i="21" s="1"/>
  <c r="T192" i="21"/>
  <c r="E192" i="21" s="1"/>
  <c r="I192" i="21" s="1"/>
  <c r="T224" i="21"/>
  <c r="E224" i="21" s="1"/>
  <c r="I224" i="21" s="1"/>
  <c r="T169" i="21"/>
  <c r="E169" i="21" s="1"/>
  <c r="I169" i="21" s="1"/>
  <c r="T185" i="21"/>
  <c r="E185" i="21" s="1"/>
  <c r="I185" i="21" s="1"/>
  <c r="T201" i="21"/>
  <c r="E201" i="21" s="1"/>
  <c r="I201" i="21" s="1"/>
  <c r="T217" i="21"/>
  <c r="E217" i="21" s="1"/>
  <c r="I217" i="21" s="1"/>
  <c r="T233" i="21"/>
  <c r="E233" i="21" s="1"/>
  <c r="I233" i="21" s="1"/>
  <c r="T249" i="21"/>
  <c r="E249" i="21" s="1"/>
  <c r="I249" i="21" s="1"/>
  <c r="T446" i="21"/>
  <c r="E446" i="21" s="1"/>
  <c r="I446" i="21" s="1"/>
  <c r="T442" i="21"/>
  <c r="E442" i="21" s="1"/>
  <c r="I442" i="21" s="1"/>
  <c r="T438" i="21"/>
  <c r="E438" i="21" s="1"/>
  <c r="I438" i="21" s="1"/>
  <c r="T434" i="21"/>
  <c r="E434" i="21" s="1"/>
  <c r="I434" i="21" s="1"/>
  <c r="T430" i="21"/>
  <c r="E430" i="21" s="1"/>
  <c r="I430" i="21" s="1"/>
  <c r="T426" i="21"/>
  <c r="E426" i="21" s="1"/>
  <c r="I426" i="21" s="1"/>
  <c r="T422" i="21"/>
  <c r="E422" i="21" s="1"/>
  <c r="I422" i="21" s="1"/>
  <c r="T418" i="21"/>
  <c r="E418" i="21" s="1"/>
  <c r="I418" i="21" s="1"/>
  <c r="T414" i="21"/>
  <c r="E414" i="21" s="1"/>
  <c r="I414" i="21" s="1"/>
  <c r="T110" i="21"/>
  <c r="E110" i="21" s="1"/>
  <c r="I110" i="21" s="1"/>
  <c r="T130" i="21"/>
  <c r="E130" i="21" s="1"/>
  <c r="I130" i="21" s="1"/>
  <c r="T154" i="21"/>
  <c r="E154" i="21" s="1"/>
  <c r="I154" i="21" s="1"/>
  <c r="T114" i="21"/>
  <c r="E114" i="21" s="1"/>
  <c r="I114" i="21" s="1"/>
  <c r="T147" i="21"/>
  <c r="E147" i="21" s="1"/>
  <c r="I147" i="21" s="1"/>
  <c r="T165" i="21"/>
  <c r="E165" i="21" s="1"/>
  <c r="I165" i="21" s="1"/>
  <c r="T166" i="21"/>
  <c r="E166" i="21" s="1"/>
  <c r="I166" i="21" s="1"/>
  <c r="T198" i="21"/>
  <c r="E198" i="21" s="1"/>
  <c r="I198" i="21" s="1"/>
  <c r="T230" i="21"/>
  <c r="E230" i="21" s="1"/>
  <c r="I230" i="21" s="1"/>
  <c r="T188" i="21"/>
  <c r="E188" i="21" s="1"/>
  <c r="I188" i="21" s="1"/>
  <c r="T220" i="21"/>
  <c r="E220" i="21" s="1"/>
  <c r="I220" i="21" s="1"/>
  <c r="T252" i="21"/>
  <c r="E252" i="21" s="1"/>
  <c r="I252" i="21" s="1"/>
  <c r="T168" i="21"/>
  <c r="E168" i="21" s="1"/>
  <c r="I168" i="21" s="1"/>
  <c r="T200" i="21"/>
  <c r="E200" i="21" s="1"/>
  <c r="I200" i="21" s="1"/>
  <c r="T232" i="21"/>
  <c r="E232" i="21" s="1"/>
  <c r="I232" i="21" s="1"/>
  <c r="T173" i="21"/>
  <c r="E173" i="21" s="1"/>
  <c r="I173" i="21" s="1"/>
  <c r="T189" i="21"/>
  <c r="E189" i="21" s="1"/>
  <c r="I189" i="21" s="1"/>
  <c r="T205" i="21"/>
  <c r="E205" i="21" s="1"/>
  <c r="I205" i="21" s="1"/>
  <c r="T221" i="21"/>
  <c r="E221" i="21" s="1"/>
  <c r="I221" i="21" s="1"/>
  <c r="T237" i="21"/>
  <c r="E237" i="21" s="1"/>
  <c r="I237" i="21" s="1"/>
  <c r="T253" i="21"/>
  <c r="E253" i="21" s="1"/>
  <c r="I253" i="21" s="1"/>
  <c r="T445" i="21"/>
  <c r="E445" i="21" s="1"/>
  <c r="I445" i="21" s="1"/>
  <c r="T441" i="21"/>
  <c r="E441" i="21" s="1"/>
  <c r="I441" i="21" s="1"/>
  <c r="T437" i="21"/>
  <c r="E437" i="21" s="1"/>
  <c r="I437" i="21" s="1"/>
  <c r="T433" i="21"/>
  <c r="E433" i="21" s="1"/>
  <c r="I433" i="21" s="1"/>
  <c r="T429" i="21"/>
  <c r="E429" i="21" s="1"/>
  <c r="I429" i="21" s="1"/>
  <c r="T425" i="21"/>
  <c r="E425" i="21" s="1"/>
  <c r="I425" i="21" s="1"/>
  <c r="T421" i="21"/>
  <c r="E421" i="21" s="1"/>
  <c r="I421" i="21" s="1"/>
  <c r="T417" i="21"/>
  <c r="E417" i="21" s="1"/>
  <c r="I417" i="21" s="1"/>
  <c r="T413" i="21"/>
  <c r="E413" i="21" s="1"/>
  <c r="I413" i="21" s="1"/>
  <c r="T409" i="21"/>
  <c r="E409" i="21" s="1"/>
  <c r="I409" i="21" s="1"/>
  <c r="T402" i="21"/>
  <c r="E402" i="21" s="1"/>
  <c r="I402" i="21" s="1"/>
  <c r="T394" i="21"/>
  <c r="E394" i="21" s="1"/>
  <c r="I394" i="21" s="1"/>
  <c r="T386" i="21"/>
  <c r="E386" i="21" s="1"/>
  <c r="I386" i="21" s="1"/>
  <c r="T378" i="21"/>
  <c r="E378" i="21" s="1"/>
  <c r="I378" i="21" s="1"/>
  <c r="T370" i="21"/>
  <c r="E370" i="21" s="1"/>
  <c r="I370" i="21" s="1"/>
  <c r="T362" i="21"/>
  <c r="E362" i="21" s="1"/>
  <c r="I362" i="21" s="1"/>
  <c r="T401" i="21"/>
  <c r="E401" i="21" s="1"/>
  <c r="I401" i="21" s="1"/>
  <c r="T393" i="21"/>
  <c r="E393" i="21" s="1"/>
  <c r="I393" i="21" s="1"/>
  <c r="T385" i="21"/>
  <c r="E385" i="21" s="1"/>
  <c r="I385" i="21" s="1"/>
  <c r="T377" i="21"/>
  <c r="E377" i="21" s="1"/>
  <c r="I377" i="21" s="1"/>
  <c r="T369" i="21"/>
  <c r="E369" i="21" s="1"/>
  <c r="I369" i="21" s="1"/>
  <c r="T404" i="21"/>
  <c r="E404" i="21" s="1"/>
  <c r="I404" i="21" s="1"/>
  <c r="T396" i="21"/>
  <c r="E396" i="21" s="1"/>
  <c r="I396" i="21" s="1"/>
  <c r="T388" i="21"/>
  <c r="E388" i="21" s="1"/>
  <c r="I388" i="21" s="1"/>
  <c r="T380" i="21"/>
  <c r="E380" i="21" s="1"/>
  <c r="I380" i="21" s="1"/>
  <c r="T372" i="21"/>
  <c r="E372" i="21" s="1"/>
  <c r="I372" i="21" s="1"/>
  <c r="T364" i="21"/>
  <c r="E364" i="21" s="1"/>
  <c r="I364" i="21" s="1"/>
  <c r="T175" i="21"/>
  <c r="E175" i="21" s="1"/>
  <c r="I175" i="21" s="1"/>
  <c r="T191" i="21"/>
  <c r="E191" i="21" s="1"/>
  <c r="I191" i="21" s="1"/>
  <c r="T207" i="21"/>
  <c r="E207" i="21" s="1"/>
  <c r="I207" i="21" s="1"/>
  <c r="T223" i="21"/>
  <c r="E223" i="21" s="1"/>
  <c r="I223" i="21" s="1"/>
  <c r="T239" i="21"/>
  <c r="E239" i="21" s="1"/>
  <c r="I239" i="21" s="1"/>
  <c r="T255" i="21"/>
  <c r="E255" i="21" s="1"/>
  <c r="I255" i="21" s="1"/>
  <c r="T355" i="21"/>
  <c r="E355" i="21" s="1"/>
  <c r="I355" i="21" s="1"/>
  <c r="T347" i="21"/>
  <c r="E347" i="21" s="1"/>
  <c r="I347" i="21" s="1"/>
  <c r="T170" i="21"/>
  <c r="E170" i="21" s="1"/>
  <c r="I170" i="21" s="1"/>
  <c r="T202" i="21"/>
  <c r="E202" i="21" s="1"/>
  <c r="I202" i="21" s="1"/>
  <c r="T234" i="21"/>
  <c r="E234" i="21" s="1"/>
  <c r="I234" i="21" s="1"/>
  <c r="T258" i="21"/>
  <c r="E258" i="21" s="1"/>
  <c r="I258" i="21" s="1"/>
  <c r="T352" i="21"/>
  <c r="E352" i="21" s="1"/>
  <c r="I352" i="21" s="1"/>
  <c r="T313" i="21"/>
  <c r="E313" i="21" s="1"/>
  <c r="I313" i="21" s="1"/>
  <c r="T346" i="21"/>
  <c r="E346" i="21" s="1"/>
  <c r="I346" i="21" s="1"/>
  <c r="T282" i="21"/>
  <c r="E282" i="21" s="1"/>
  <c r="I282" i="21" s="1"/>
  <c r="T343" i="21"/>
  <c r="E343" i="21" s="1"/>
  <c r="I343" i="21" s="1"/>
  <c r="T311" i="21"/>
  <c r="E311" i="21" s="1"/>
  <c r="I311" i="21" s="1"/>
  <c r="T279" i="21"/>
  <c r="E279" i="21" s="1"/>
  <c r="I279" i="21" s="1"/>
  <c r="T323" i="21"/>
  <c r="E323" i="21" s="1"/>
  <c r="I323" i="21" s="1"/>
  <c r="T291" i="21"/>
  <c r="E291" i="21" s="1"/>
  <c r="I291" i="21" s="1"/>
  <c r="T333" i="21"/>
  <c r="E333" i="21" s="1"/>
  <c r="I333" i="21" s="1"/>
  <c r="T340" i="21"/>
  <c r="E340" i="21" s="1"/>
  <c r="I340" i="21" s="1"/>
  <c r="T276" i="21"/>
  <c r="E276" i="21" s="1"/>
  <c r="I276" i="21" s="1"/>
  <c r="T284" i="21"/>
  <c r="E284" i="21" s="1"/>
  <c r="I284" i="21" s="1"/>
  <c r="T453" i="21"/>
  <c r="E453" i="21" s="1"/>
  <c r="I453" i="21" s="1"/>
  <c r="T449" i="21"/>
  <c r="E449" i="21" s="1"/>
  <c r="I449" i="21" s="1"/>
  <c r="T469" i="21"/>
  <c r="E469" i="21" s="1"/>
  <c r="I469" i="21" s="1"/>
  <c r="T485" i="21"/>
  <c r="E485" i="21" s="1"/>
  <c r="I485" i="21" s="1"/>
  <c r="T454" i="21"/>
  <c r="E454" i="21" s="1"/>
  <c r="I454" i="21" s="1"/>
  <c r="T470" i="21"/>
  <c r="E470" i="21" s="1"/>
  <c r="I470" i="21" s="1"/>
  <c r="T486" i="21"/>
  <c r="E486" i="21" s="1"/>
  <c r="I486" i="21" s="1"/>
  <c r="T455" i="21"/>
  <c r="E455" i="21" s="1"/>
  <c r="I455" i="21" s="1"/>
  <c r="T471" i="21"/>
  <c r="E471" i="21" s="1"/>
  <c r="I471" i="21" s="1"/>
  <c r="T487" i="21"/>
  <c r="E487" i="21" s="1"/>
  <c r="I487" i="21" s="1"/>
  <c r="T591" i="21"/>
  <c r="E591" i="21" s="1"/>
  <c r="I591" i="21" s="1"/>
  <c r="T456" i="21"/>
  <c r="E456" i="21" s="1"/>
  <c r="I456" i="21" s="1"/>
  <c r="T472" i="21"/>
  <c r="E472" i="21" s="1"/>
  <c r="I472" i="21" s="1"/>
  <c r="T488" i="21"/>
  <c r="E488" i="21" s="1"/>
  <c r="I488" i="21" s="1"/>
  <c r="T590" i="21"/>
  <c r="E590" i="21" s="1"/>
  <c r="I590" i="21" s="1"/>
  <c r="T589" i="21"/>
  <c r="E589" i="21" s="1"/>
  <c r="I589" i="21" s="1"/>
  <c r="T549" i="21"/>
  <c r="E549" i="21" s="1"/>
  <c r="I549" i="21" s="1"/>
  <c r="T557" i="21"/>
  <c r="E557" i="21" s="1"/>
  <c r="I557" i="21" s="1"/>
  <c r="T499" i="21"/>
  <c r="E499" i="21" s="1"/>
  <c r="I499" i="21" s="1"/>
  <c r="T525" i="21"/>
  <c r="E525" i="21" s="1"/>
  <c r="I525" i="21" s="1"/>
  <c r="T504" i="21"/>
  <c r="E504" i="21" s="1"/>
  <c r="I504" i="21" s="1"/>
  <c r="T512" i="21"/>
  <c r="E512" i="21" s="1"/>
  <c r="I512" i="21" s="1"/>
  <c r="T534" i="21"/>
  <c r="E534" i="21" s="1"/>
  <c r="I534" i="21" s="1"/>
  <c r="T542" i="21"/>
  <c r="E542" i="21" s="1"/>
  <c r="I542" i="21" s="1"/>
  <c r="T520" i="21"/>
  <c r="E520" i="21" s="1"/>
  <c r="I520" i="21" s="1"/>
  <c r="T507" i="21"/>
  <c r="E507" i="21" s="1"/>
  <c r="I507" i="21" s="1"/>
  <c r="T515" i="21"/>
  <c r="E515" i="21" s="1"/>
  <c r="I515" i="21" s="1"/>
  <c r="T603" i="21"/>
  <c r="E603" i="21" s="1"/>
  <c r="I603" i="21" s="1"/>
  <c r="T613" i="21"/>
  <c r="E613" i="21" s="1"/>
  <c r="I613" i="21" s="1"/>
  <c r="T621" i="21"/>
  <c r="E621" i="21" s="1"/>
  <c r="I621" i="21" s="1"/>
  <c r="T629" i="21"/>
  <c r="E629" i="21" s="1"/>
  <c r="I629" i="21" s="1"/>
  <c r="T636" i="21"/>
  <c r="E636" i="21" s="1"/>
  <c r="I636" i="21" s="1"/>
  <c r="T644" i="21"/>
  <c r="E644" i="21" s="1"/>
  <c r="I644" i="21" s="1"/>
  <c r="T614" i="21"/>
  <c r="E614" i="21" s="1"/>
  <c r="I614" i="21" s="1"/>
  <c r="T622" i="21"/>
  <c r="E622" i="21" s="1"/>
  <c r="I622" i="21" s="1"/>
  <c r="T630" i="21"/>
  <c r="E630" i="21" s="1"/>
  <c r="I630" i="21" s="1"/>
  <c r="T602" i="21"/>
  <c r="E602" i="21" s="1"/>
  <c r="I602" i="21" s="1"/>
  <c r="T550" i="21"/>
  <c r="E550" i="21" s="1"/>
  <c r="I550" i="21" s="1"/>
  <c r="T558" i="21"/>
  <c r="E558" i="21" s="1"/>
  <c r="I558" i="21" s="1"/>
  <c r="T639" i="21"/>
  <c r="E639" i="21" s="1"/>
  <c r="I639" i="21" s="1"/>
  <c r="T647" i="21"/>
  <c r="E647" i="21" s="1"/>
  <c r="I647" i="21" s="1"/>
  <c r="T533" i="21"/>
  <c r="E533" i="21" s="1"/>
  <c r="I533" i="21" s="1"/>
  <c r="T541" i="21"/>
  <c r="E541" i="21" s="1"/>
  <c r="I541" i="21" s="1"/>
  <c r="T92" i="21"/>
  <c r="E92" i="21" s="1"/>
  <c r="I92" i="21" s="1"/>
  <c r="T100" i="21"/>
  <c r="E100" i="21" s="1"/>
  <c r="I100" i="21" s="1"/>
  <c r="T108" i="21"/>
  <c r="E108" i="21" s="1"/>
  <c r="I108" i="21" s="1"/>
  <c r="T116" i="21"/>
  <c r="E116" i="21" s="1"/>
  <c r="I116" i="21" s="1"/>
  <c r="T94" i="21"/>
  <c r="E94" i="21" s="1"/>
  <c r="I94" i="21" s="1"/>
  <c r="T162" i="21"/>
  <c r="E162" i="21" s="1"/>
  <c r="I162" i="21" s="1"/>
  <c r="T122" i="21"/>
  <c r="E122" i="21" s="1"/>
  <c r="I122" i="21" s="1"/>
  <c r="T158" i="21"/>
  <c r="E158" i="21" s="1"/>
  <c r="I158" i="21" s="1"/>
  <c r="T118" i="21"/>
  <c r="E118" i="21" s="1"/>
  <c r="I118" i="21" s="1"/>
  <c r="T134" i="21"/>
  <c r="E134" i="21" s="1"/>
  <c r="I134" i="21" s="1"/>
  <c r="T98" i="21"/>
  <c r="E98" i="21" s="1"/>
  <c r="I98" i="21" s="1"/>
  <c r="T174" i="21"/>
  <c r="E174" i="21" s="1"/>
  <c r="I174" i="21" s="1"/>
  <c r="T206" i="21"/>
  <c r="E206" i="21" s="1"/>
  <c r="I206" i="21" s="1"/>
  <c r="T238" i="21"/>
  <c r="E238" i="21" s="1"/>
  <c r="I238" i="21" s="1"/>
  <c r="T196" i="21"/>
  <c r="E196" i="21" s="1"/>
  <c r="I196" i="21" s="1"/>
  <c r="T228" i="21"/>
  <c r="E228" i="21" s="1"/>
  <c r="I228" i="21" s="1"/>
  <c r="T256" i="21"/>
  <c r="E256" i="21" s="1"/>
  <c r="I256" i="21" s="1"/>
  <c r="T176" i="21"/>
  <c r="E176" i="21" s="1"/>
  <c r="I176" i="21" s="1"/>
  <c r="T208" i="21"/>
  <c r="E208" i="21" s="1"/>
  <c r="I208" i="21" s="1"/>
  <c r="T240" i="21"/>
  <c r="E240" i="21" s="1"/>
  <c r="I240" i="21" s="1"/>
  <c r="T177" i="21"/>
  <c r="E177" i="21" s="1"/>
  <c r="I177" i="21" s="1"/>
  <c r="T193" i="21"/>
  <c r="E193" i="21" s="1"/>
  <c r="I193" i="21" s="1"/>
  <c r="T209" i="21"/>
  <c r="E209" i="21" s="1"/>
  <c r="I209" i="21" s="1"/>
  <c r="T225" i="21"/>
  <c r="E225" i="21" s="1"/>
  <c r="I225" i="21" s="1"/>
  <c r="T241" i="21"/>
  <c r="E241" i="21" s="1"/>
  <c r="I241" i="21" s="1"/>
  <c r="T257" i="21"/>
  <c r="E257" i="21" s="1"/>
  <c r="I257" i="21" s="1"/>
  <c r="T444" i="21"/>
  <c r="E444" i="21" s="1"/>
  <c r="I444" i="21" s="1"/>
  <c r="T440" i="21"/>
  <c r="E440" i="21" s="1"/>
  <c r="I440" i="21" s="1"/>
  <c r="T436" i="21"/>
  <c r="E436" i="21" s="1"/>
  <c r="I436" i="21" s="1"/>
  <c r="T432" i="21"/>
  <c r="E432" i="21" s="1"/>
  <c r="I432" i="21" s="1"/>
  <c r="T428" i="21"/>
  <c r="E428" i="21" s="1"/>
  <c r="I428" i="21" s="1"/>
  <c r="T424" i="21"/>
  <c r="E424" i="21" s="1"/>
  <c r="I424" i="21" s="1"/>
  <c r="T420" i="21"/>
  <c r="E420" i="21" s="1"/>
  <c r="I420" i="21" s="1"/>
  <c r="T416" i="21"/>
  <c r="E416" i="21" s="1"/>
  <c r="I416" i="21" s="1"/>
  <c r="T412" i="21"/>
  <c r="E412" i="21" s="1"/>
  <c r="I412" i="21" s="1"/>
  <c r="T408" i="21"/>
  <c r="E408" i="21" s="1"/>
  <c r="I408" i="21" s="1"/>
  <c r="T179" i="21"/>
  <c r="E179" i="21" s="1"/>
  <c r="I179" i="21" s="1"/>
  <c r="T195" i="21"/>
  <c r="E195" i="21" s="1"/>
  <c r="I195" i="21" s="1"/>
  <c r="T211" i="21"/>
  <c r="E211" i="21" s="1"/>
  <c r="I211" i="21" s="1"/>
  <c r="T227" i="21"/>
  <c r="E227" i="21" s="1"/>
  <c r="I227" i="21" s="1"/>
  <c r="T243" i="21"/>
  <c r="E243" i="21" s="1"/>
  <c r="I243" i="21" s="1"/>
  <c r="T259" i="21"/>
  <c r="E259" i="21" s="1"/>
  <c r="I259" i="21" s="1"/>
  <c r="T403" i="21"/>
  <c r="E403" i="21" s="1"/>
  <c r="I403" i="21" s="1"/>
  <c r="T395" i="21"/>
  <c r="E395" i="21" s="1"/>
  <c r="I395" i="21" s="1"/>
  <c r="T387" i="21"/>
  <c r="E387" i="21" s="1"/>
  <c r="I387" i="21" s="1"/>
  <c r="T379" i="21"/>
  <c r="E379" i="21" s="1"/>
  <c r="I379" i="21" s="1"/>
  <c r="T371" i="21"/>
  <c r="E371" i="21" s="1"/>
  <c r="I371" i="21" s="1"/>
  <c r="T361" i="21"/>
  <c r="E361" i="21" s="1"/>
  <c r="I361" i="21" s="1"/>
  <c r="T353" i="21"/>
  <c r="E353" i="21" s="1"/>
  <c r="I353" i="21" s="1"/>
  <c r="T354" i="21"/>
  <c r="E354" i="21" s="1"/>
  <c r="I354" i="21" s="1"/>
  <c r="T178" i="21"/>
  <c r="E178" i="21" s="1"/>
  <c r="I178" i="21" s="1"/>
  <c r="T210" i="21"/>
  <c r="E210" i="21" s="1"/>
  <c r="I210" i="21" s="1"/>
  <c r="T242" i="21"/>
  <c r="E242" i="21" s="1"/>
  <c r="I242" i="21" s="1"/>
  <c r="T262" i="21"/>
  <c r="E262" i="21" s="1"/>
  <c r="I262" i="21" s="1"/>
  <c r="T329" i="21"/>
  <c r="E329" i="21" s="1"/>
  <c r="I329" i="21" s="1"/>
  <c r="T305" i="21"/>
  <c r="E305" i="21" s="1"/>
  <c r="I305" i="21" s="1"/>
  <c r="T289" i="21"/>
  <c r="E289" i="21" s="1"/>
  <c r="I289" i="21" s="1"/>
  <c r="T338" i="21"/>
  <c r="E338" i="21" s="1"/>
  <c r="I338" i="21" s="1"/>
  <c r="T274" i="21"/>
  <c r="E274" i="21" s="1"/>
  <c r="I274" i="21" s="1"/>
  <c r="T335" i="21"/>
  <c r="E335" i="21" s="1"/>
  <c r="I335" i="21" s="1"/>
  <c r="T303" i="21"/>
  <c r="E303" i="21" s="1"/>
  <c r="I303" i="21" s="1"/>
  <c r="T271" i="21"/>
  <c r="E271" i="21" s="1"/>
  <c r="I271" i="21" s="1"/>
  <c r="T315" i="21"/>
  <c r="E315" i="21" s="1"/>
  <c r="I315" i="21" s="1"/>
  <c r="T283" i="21"/>
  <c r="E283" i="21" s="1"/>
  <c r="I283" i="21" s="1"/>
  <c r="T301" i="21"/>
  <c r="E301" i="21" s="1"/>
  <c r="I301" i="21" s="1"/>
  <c r="T269" i="21"/>
  <c r="E269" i="21" s="1"/>
  <c r="I269" i="21" s="1"/>
  <c r="T300" i="21"/>
  <c r="E300" i="21" s="1"/>
  <c r="I300" i="21" s="1"/>
  <c r="T316" i="21"/>
  <c r="E316" i="21" s="1"/>
  <c r="I316" i="21" s="1"/>
  <c r="T450" i="21"/>
  <c r="E450" i="21" s="1"/>
  <c r="I450" i="21" s="1"/>
  <c r="T457" i="21"/>
  <c r="E457" i="21" s="1"/>
  <c r="I457" i="21" s="1"/>
  <c r="T473" i="21"/>
  <c r="E473" i="21" s="1"/>
  <c r="I473" i="21" s="1"/>
  <c r="T489" i="21"/>
  <c r="E489" i="21" s="1"/>
  <c r="I489" i="21" s="1"/>
  <c r="T458" i="21"/>
  <c r="E458" i="21" s="1"/>
  <c r="I458" i="21" s="1"/>
  <c r="T474" i="21"/>
  <c r="E474" i="21" s="1"/>
  <c r="I474" i="21" s="1"/>
  <c r="T490" i="21"/>
  <c r="E490" i="21" s="1"/>
  <c r="I490" i="21" s="1"/>
  <c r="T459" i="21"/>
  <c r="E459" i="21" s="1"/>
  <c r="I459" i="21" s="1"/>
  <c r="T475" i="21"/>
  <c r="E475" i="21" s="1"/>
  <c r="I475" i="21" s="1"/>
  <c r="T491" i="21"/>
  <c r="E491" i="21" s="1"/>
  <c r="I491" i="21" s="1"/>
  <c r="T595" i="21"/>
  <c r="E595" i="21" s="1"/>
  <c r="I595" i="21" s="1"/>
  <c r="T460" i="21"/>
  <c r="E460" i="21" s="1"/>
  <c r="I460" i="21" s="1"/>
  <c r="T476" i="21"/>
  <c r="E476" i="21" s="1"/>
  <c r="I476" i="21" s="1"/>
  <c r="T585" i="21"/>
  <c r="E585" i="21" s="1"/>
  <c r="I585" i="21" s="1"/>
  <c r="T594" i="21"/>
  <c r="E594" i="21" s="1"/>
  <c r="I594" i="21" s="1"/>
  <c r="T588" i="21"/>
  <c r="E588" i="21" s="1"/>
  <c r="I588" i="21" s="1"/>
  <c r="T593" i="21"/>
  <c r="E593" i="21" s="1"/>
  <c r="I593" i="21" s="1"/>
  <c r="T586" i="21"/>
  <c r="E586" i="21" s="1"/>
  <c r="I586" i="21" s="1"/>
  <c r="T566" i="21"/>
  <c r="E566" i="21" s="1"/>
  <c r="I566" i="21" s="1"/>
  <c r="T574" i="21"/>
  <c r="E574" i="21" s="1"/>
  <c r="I574" i="21" s="1"/>
  <c r="T582" i="21"/>
  <c r="E582" i="21" s="1"/>
  <c r="I582" i="21" s="1"/>
  <c r="T569" i="21"/>
  <c r="E569" i="21" s="1"/>
  <c r="I569" i="21" s="1"/>
  <c r="T577" i="21"/>
  <c r="E577" i="21" s="1"/>
  <c r="I577" i="21" s="1"/>
  <c r="T564" i="21"/>
  <c r="E564" i="21" s="1"/>
  <c r="I564" i="21" s="1"/>
  <c r="T572" i="21"/>
  <c r="E572" i="21" s="1"/>
  <c r="I572" i="21" s="1"/>
  <c r="T580" i="21"/>
  <c r="E580" i="21" s="1"/>
  <c r="I580" i="21" s="1"/>
  <c r="T567" i="21"/>
  <c r="E567" i="21" s="1"/>
  <c r="I567" i="21" s="1"/>
  <c r="T575" i="21"/>
  <c r="E575" i="21" s="1"/>
  <c r="I575" i="21" s="1"/>
  <c r="T551" i="21"/>
  <c r="E551" i="21" s="1"/>
  <c r="I551" i="21" s="1"/>
  <c r="T559" i="21"/>
  <c r="E559" i="21" s="1"/>
  <c r="I559" i="21" s="1"/>
  <c r="T501" i="21"/>
  <c r="E501" i="21" s="1"/>
  <c r="I501" i="21" s="1"/>
  <c r="T519" i="21"/>
  <c r="E519" i="21" s="1"/>
  <c r="I519" i="21" s="1"/>
  <c r="T498" i="21"/>
  <c r="E498" i="21" s="1"/>
  <c r="I498" i="21" s="1"/>
  <c r="T506" i="21"/>
  <c r="E506" i="21" s="1"/>
  <c r="I506" i="21" s="1"/>
  <c r="T514" i="21"/>
  <c r="E514" i="21" s="1"/>
  <c r="I514" i="21" s="1"/>
  <c r="T528" i="21"/>
  <c r="E528" i="21" s="1"/>
  <c r="I528" i="21" s="1"/>
  <c r="T536" i="21"/>
  <c r="E536" i="21" s="1"/>
  <c r="I536" i="21" s="1"/>
  <c r="T544" i="21"/>
  <c r="E544" i="21" s="1"/>
  <c r="I544" i="21" s="1"/>
  <c r="T522" i="21"/>
  <c r="E522" i="21" s="1"/>
  <c r="I522" i="21" s="1"/>
  <c r="T509" i="21"/>
  <c r="E509" i="21" s="1"/>
  <c r="I509" i="21" s="1"/>
  <c r="T517" i="21"/>
  <c r="E517" i="21" s="1"/>
  <c r="I517" i="21" s="1"/>
  <c r="T605" i="21"/>
  <c r="E605" i="21" s="1"/>
  <c r="I605" i="21" s="1"/>
  <c r="T615" i="21"/>
  <c r="E615" i="21" s="1"/>
  <c r="I615" i="21" s="1"/>
  <c r="T623" i="21"/>
  <c r="E623" i="21" s="1"/>
  <c r="I623" i="21" s="1"/>
  <c r="T631" i="21"/>
  <c r="E631" i="21" s="1"/>
  <c r="I631" i="21" s="1"/>
  <c r="T638" i="21"/>
  <c r="E638" i="21" s="1"/>
  <c r="I638" i="21" s="1"/>
  <c r="T646" i="21"/>
  <c r="E646" i="21" s="1"/>
  <c r="I646" i="21" s="1"/>
  <c r="T616" i="21"/>
  <c r="E616" i="21" s="1"/>
  <c r="I616" i="21" s="1"/>
  <c r="T624" i="21"/>
  <c r="E624" i="21" s="1"/>
  <c r="I624" i="21" s="1"/>
  <c r="T632" i="21"/>
  <c r="E632" i="21" s="1"/>
  <c r="I632" i="21" s="1"/>
  <c r="T604" i="21"/>
  <c r="E604" i="21" s="1"/>
  <c r="I604" i="21" s="1"/>
  <c r="T552" i="21"/>
  <c r="E552" i="21" s="1"/>
  <c r="I552" i="21" s="1"/>
  <c r="T560" i="21"/>
  <c r="E560" i="21" s="1"/>
  <c r="I560" i="21" s="1"/>
  <c r="T641" i="21"/>
  <c r="E641" i="21" s="1"/>
  <c r="I641" i="21" s="1"/>
  <c r="T527" i="21"/>
  <c r="E527" i="21" s="1"/>
  <c r="I527" i="21" s="1"/>
  <c r="T535" i="21"/>
  <c r="E535" i="21" s="1"/>
  <c r="I535" i="21" s="1"/>
  <c r="T543" i="21"/>
  <c r="E543" i="21" s="1"/>
  <c r="I543" i="21" s="1"/>
  <c r="T84" i="21"/>
  <c r="E84" i="21" s="1"/>
  <c r="I84" i="21" s="1"/>
  <c r="T86" i="21"/>
  <c r="E86" i="21" s="1"/>
  <c r="I86" i="21" s="1"/>
  <c r="T106" i="21"/>
  <c r="E106" i="21" s="1"/>
  <c r="I106" i="21" s="1"/>
  <c r="T126" i="21"/>
  <c r="E126" i="21" s="1"/>
  <c r="I126" i="21" s="1"/>
  <c r="T163" i="21"/>
  <c r="E163" i="21" s="1"/>
  <c r="I163" i="21" s="1"/>
  <c r="T102" i="21"/>
  <c r="E102" i="21" s="1"/>
  <c r="I102" i="21" s="1"/>
  <c r="T146" i="21"/>
  <c r="E146" i="21" s="1"/>
  <c r="I146" i="21" s="1"/>
  <c r="T142" i="21"/>
  <c r="E142" i="21" s="1"/>
  <c r="I142" i="21" s="1"/>
  <c r="T182" i="21"/>
  <c r="E182" i="21" s="1"/>
  <c r="I182" i="21" s="1"/>
  <c r="T214" i="21"/>
  <c r="E214" i="21" s="1"/>
  <c r="I214" i="21" s="1"/>
  <c r="T246" i="21"/>
  <c r="E246" i="21" s="1"/>
  <c r="I246" i="21" s="1"/>
  <c r="T172" i="21"/>
  <c r="E172" i="21" s="1"/>
  <c r="I172" i="21" s="1"/>
  <c r="T204" i="21"/>
  <c r="E204" i="21" s="1"/>
  <c r="I204" i="21" s="1"/>
  <c r="T236" i="21"/>
  <c r="E236" i="21" s="1"/>
  <c r="I236" i="21" s="1"/>
  <c r="T260" i="21"/>
  <c r="E260" i="21" s="1"/>
  <c r="I260" i="21" s="1"/>
  <c r="T184" i="21"/>
  <c r="E184" i="21" s="1"/>
  <c r="I184" i="21" s="1"/>
  <c r="T216" i="21"/>
  <c r="E216" i="21" s="1"/>
  <c r="I216" i="21" s="1"/>
  <c r="T248" i="21"/>
  <c r="E248" i="21" s="1"/>
  <c r="I248" i="21" s="1"/>
  <c r="T181" i="21"/>
  <c r="E181" i="21" s="1"/>
  <c r="I181" i="21" s="1"/>
  <c r="T197" i="21"/>
  <c r="E197" i="21" s="1"/>
  <c r="I197" i="21" s="1"/>
  <c r="T213" i="21"/>
  <c r="E213" i="21" s="1"/>
  <c r="I213" i="21" s="1"/>
  <c r="T229" i="21"/>
  <c r="E229" i="21" s="1"/>
  <c r="I229" i="21" s="1"/>
  <c r="T245" i="21"/>
  <c r="E245" i="21" s="1"/>
  <c r="I245" i="21" s="1"/>
  <c r="T261" i="21"/>
  <c r="E261" i="21" s="1"/>
  <c r="I261" i="21" s="1"/>
  <c r="T443" i="21"/>
  <c r="E443" i="21" s="1"/>
  <c r="I443" i="21" s="1"/>
  <c r="T439" i="21"/>
  <c r="E439" i="21" s="1"/>
  <c r="I439" i="21" s="1"/>
  <c r="T435" i="21"/>
  <c r="E435" i="21" s="1"/>
  <c r="I435" i="21" s="1"/>
  <c r="T431" i="21"/>
  <c r="E431" i="21" s="1"/>
  <c r="I431" i="21" s="1"/>
  <c r="T427" i="21"/>
  <c r="E427" i="21" s="1"/>
  <c r="I427" i="21" s="1"/>
  <c r="T423" i="21"/>
  <c r="E423" i="21" s="1"/>
  <c r="I423" i="21" s="1"/>
  <c r="T419" i="21"/>
  <c r="E419" i="21" s="1"/>
  <c r="I419" i="21" s="1"/>
  <c r="T415" i="21"/>
  <c r="E415" i="21" s="1"/>
  <c r="I415" i="21" s="1"/>
  <c r="T411" i="21"/>
  <c r="E411" i="21" s="1"/>
  <c r="I411" i="21" s="1"/>
  <c r="T407" i="21"/>
  <c r="E407" i="21" s="1"/>
  <c r="I407" i="21" s="1"/>
  <c r="T398" i="21"/>
  <c r="E398" i="21" s="1"/>
  <c r="I398" i="21" s="1"/>
  <c r="T390" i="21"/>
  <c r="E390" i="21" s="1"/>
  <c r="I390" i="21" s="1"/>
  <c r="T382" i="21"/>
  <c r="E382" i="21" s="1"/>
  <c r="I382" i="21" s="1"/>
  <c r="T374" i="21"/>
  <c r="E374" i="21" s="1"/>
  <c r="I374" i="21" s="1"/>
  <c r="T366" i="21"/>
  <c r="E366" i="21" s="1"/>
  <c r="I366" i="21" s="1"/>
  <c r="T405" i="21"/>
  <c r="E405" i="21" s="1"/>
  <c r="I405" i="21" s="1"/>
  <c r="T397" i="21"/>
  <c r="E397" i="21" s="1"/>
  <c r="I397" i="21" s="1"/>
  <c r="T389" i="21"/>
  <c r="E389" i="21" s="1"/>
  <c r="I389" i="21" s="1"/>
  <c r="T381" i="21"/>
  <c r="E381" i="21" s="1"/>
  <c r="I381" i="21" s="1"/>
  <c r="T373" i="21"/>
  <c r="E373" i="21" s="1"/>
  <c r="I373" i="21" s="1"/>
  <c r="T365" i="21"/>
  <c r="E365" i="21" s="1"/>
  <c r="I365" i="21" s="1"/>
  <c r="T400" i="21"/>
  <c r="E400" i="21" s="1"/>
  <c r="I400" i="21" s="1"/>
  <c r="T392" i="21"/>
  <c r="E392" i="21" s="1"/>
  <c r="I392" i="21" s="1"/>
  <c r="T384" i="21"/>
  <c r="E384" i="21" s="1"/>
  <c r="I384" i="21" s="1"/>
  <c r="T376" i="21"/>
  <c r="E376" i="21" s="1"/>
  <c r="I376" i="21" s="1"/>
  <c r="T368" i="21"/>
  <c r="E368" i="21" s="1"/>
  <c r="I368" i="21" s="1"/>
  <c r="T167" i="21"/>
  <c r="E167" i="21" s="1"/>
  <c r="I167" i="21" s="1"/>
  <c r="T183" i="21"/>
  <c r="E183" i="21" s="1"/>
  <c r="I183" i="21" s="1"/>
  <c r="T199" i="21"/>
  <c r="E199" i="21" s="1"/>
  <c r="I199" i="21" s="1"/>
  <c r="T215" i="21"/>
  <c r="E215" i="21" s="1"/>
  <c r="I215" i="21" s="1"/>
  <c r="T231" i="21"/>
  <c r="E231" i="21" s="1"/>
  <c r="I231" i="21" s="1"/>
  <c r="T247" i="21"/>
  <c r="E247" i="21" s="1"/>
  <c r="I247" i="21" s="1"/>
  <c r="T263" i="21"/>
  <c r="E263" i="21" s="1"/>
  <c r="I263" i="21" s="1"/>
  <c r="T359" i="21"/>
  <c r="E359" i="21" s="1"/>
  <c r="I359" i="21" s="1"/>
  <c r="T351" i="21"/>
  <c r="E351" i="21" s="1"/>
  <c r="I351" i="21" s="1"/>
  <c r="T356" i="21"/>
  <c r="E356" i="21" s="1"/>
  <c r="I356" i="21" s="1"/>
  <c r="T186" i="21"/>
  <c r="E186" i="21" s="1"/>
  <c r="I186" i="21" s="1"/>
  <c r="T218" i="21"/>
  <c r="E218" i="21" s="1"/>
  <c r="I218" i="21" s="1"/>
  <c r="T250" i="21"/>
  <c r="E250" i="21" s="1"/>
  <c r="I250" i="21" s="1"/>
  <c r="T345" i="21"/>
  <c r="E345" i="21" s="1"/>
  <c r="I345" i="21" s="1"/>
  <c r="T281" i="21"/>
  <c r="E281" i="21" s="1"/>
  <c r="I281" i="21" s="1"/>
  <c r="T314" i="21"/>
  <c r="E314" i="21" s="1"/>
  <c r="I314" i="21" s="1"/>
  <c r="T350" i="21"/>
  <c r="E350" i="21" s="1"/>
  <c r="I350" i="21" s="1"/>
  <c r="T327" i="21"/>
  <c r="E327" i="21" s="1"/>
  <c r="I327" i="21" s="1"/>
  <c r="T295" i="21"/>
  <c r="E295" i="21" s="1"/>
  <c r="I295" i="21" s="1"/>
  <c r="T339" i="21"/>
  <c r="E339" i="21" s="1"/>
  <c r="I339" i="21" s="1"/>
  <c r="T307" i="21"/>
  <c r="E307" i="21" s="1"/>
  <c r="I307" i="21" s="1"/>
  <c r="T275" i="21"/>
  <c r="E275" i="21" s="1"/>
  <c r="I275" i="21" s="1"/>
  <c r="T360" i="21"/>
  <c r="E360" i="21" s="1"/>
  <c r="I360" i="21" s="1"/>
  <c r="T308" i="21"/>
  <c r="E308" i="21" s="1"/>
  <c r="I308" i="21" s="1"/>
  <c r="T461" i="21"/>
  <c r="E461" i="21" s="1"/>
  <c r="I461" i="21" s="1"/>
  <c r="T477" i="21"/>
  <c r="E477" i="21" s="1"/>
  <c r="I477" i="21" s="1"/>
  <c r="T492" i="21"/>
  <c r="E492" i="21" s="1"/>
  <c r="I492" i="21" s="1"/>
  <c r="T462" i="21"/>
  <c r="E462" i="21" s="1"/>
  <c r="I462" i="21" s="1"/>
  <c r="T478" i="21"/>
  <c r="E478" i="21" s="1"/>
  <c r="I478" i="21" s="1"/>
  <c r="T495" i="21"/>
  <c r="E495" i="21" s="1"/>
  <c r="I495" i="21" s="1"/>
  <c r="T463" i="21"/>
  <c r="E463" i="21" s="1"/>
  <c r="I463" i="21" s="1"/>
  <c r="T479" i="21"/>
  <c r="E479" i="21" s="1"/>
  <c r="I479" i="21" s="1"/>
  <c r="T584" i="21"/>
  <c r="E584" i="21" s="1"/>
  <c r="I584" i="21" s="1"/>
  <c r="T496" i="21"/>
  <c r="E496" i="21" s="1"/>
  <c r="I496" i="21" s="1"/>
  <c r="T464" i="21"/>
  <c r="E464" i="21" s="1"/>
  <c r="I464" i="21" s="1"/>
  <c r="T480" i="21"/>
  <c r="E480" i="21" s="1"/>
  <c r="I480" i="21" s="1"/>
  <c r="T597" i="21"/>
  <c r="E597" i="21" s="1"/>
  <c r="I597" i="21" s="1"/>
  <c r="T592" i="21"/>
  <c r="E592" i="21" s="1"/>
  <c r="I592" i="21" s="1"/>
  <c r="T583" i="21"/>
  <c r="E583" i="21" s="1"/>
  <c r="I583" i="21" s="1"/>
  <c r="T553" i="21"/>
  <c r="E553" i="21" s="1"/>
  <c r="I553" i="21" s="1"/>
  <c r="T561" i="21"/>
  <c r="E561" i="21" s="1"/>
  <c r="I561" i="21" s="1"/>
  <c r="T503" i="21"/>
  <c r="E503" i="21" s="1"/>
  <c r="I503" i="21" s="1"/>
  <c r="T521" i="21"/>
  <c r="E521" i="21" s="1"/>
  <c r="I521" i="21" s="1"/>
  <c r="T500" i="21"/>
  <c r="E500" i="21" s="1"/>
  <c r="I500" i="21" s="1"/>
  <c r="T508" i="21"/>
  <c r="E508" i="21" s="1"/>
  <c r="I508" i="21" s="1"/>
  <c r="T516" i="21"/>
  <c r="E516" i="21" s="1"/>
  <c r="I516" i="21" s="1"/>
  <c r="T530" i="21"/>
  <c r="E530" i="21" s="1"/>
  <c r="I530" i="21" s="1"/>
  <c r="T538" i="21"/>
  <c r="E538" i="21" s="1"/>
  <c r="I538" i="21" s="1"/>
  <c r="T546" i="21"/>
  <c r="E546" i="21" s="1"/>
  <c r="I546" i="21" s="1"/>
  <c r="T524" i="21"/>
  <c r="E524" i="21" s="1"/>
  <c r="I524" i="21" s="1"/>
  <c r="T511" i="21"/>
  <c r="E511" i="21" s="1"/>
  <c r="I511" i="21" s="1"/>
  <c r="T599" i="21"/>
  <c r="E599" i="21" s="1"/>
  <c r="I599" i="21" s="1"/>
  <c r="T607" i="21"/>
  <c r="E607" i="21" s="1"/>
  <c r="I607" i="21" s="1"/>
  <c r="T617" i="21"/>
  <c r="E617" i="21" s="1"/>
  <c r="I617" i="21" s="1"/>
  <c r="T625" i="21"/>
  <c r="E625" i="21" s="1"/>
  <c r="I625" i="21" s="1"/>
  <c r="T633" i="21"/>
  <c r="E633" i="21" s="1"/>
  <c r="I633" i="21" s="1"/>
  <c r="T640" i="21"/>
  <c r="E640" i="21" s="1"/>
  <c r="I640" i="21" s="1"/>
  <c r="T610" i="21"/>
  <c r="E610" i="21" s="1"/>
  <c r="I610" i="21" s="1"/>
  <c r="T618" i="21"/>
  <c r="E618" i="21" s="1"/>
  <c r="I618" i="21" s="1"/>
  <c r="T626" i="21"/>
  <c r="E626" i="21" s="1"/>
  <c r="I626" i="21" s="1"/>
  <c r="T598" i="21"/>
  <c r="E598" i="21" s="1"/>
  <c r="I598" i="21" s="1"/>
  <c r="T606" i="21"/>
  <c r="E606" i="21" s="1"/>
  <c r="I606" i="21" s="1"/>
  <c r="T554" i="21"/>
  <c r="E554" i="21" s="1"/>
  <c r="I554" i="21" s="1"/>
  <c r="T635" i="21"/>
  <c r="E635" i="21" s="1"/>
  <c r="I635" i="21" s="1"/>
  <c r="T643" i="21"/>
  <c r="E643" i="21" s="1"/>
  <c r="I643" i="21" s="1"/>
  <c r="T529" i="21"/>
  <c r="E529" i="21" s="1"/>
  <c r="I529" i="21" s="1"/>
  <c r="T537" i="21"/>
  <c r="E537" i="21" s="1"/>
  <c r="I537" i="21" s="1"/>
  <c r="T545" i="21"/>
  <c r="E545" i="21" s="1"/>
  <c r="I545" i="21" s="1"/>
  <c r="T270" i="21"/>
  <c r="E270" i="21" s="1"/>
  <c r="I270" i="21" s="1"/>
  <c r="T278" i="21"/>
  <c r="E278" i="21" s="1"/>
  <c r="I278" i="21" s="1"/>
  <c r="T286" i="21"/>
  <c r="E286" i="21" s="1"/>
  <c r="I286" i="21" s="1"/>
  <c r="T294" i="21"/>
  <c r="E294" i="21" s="1"/>
  <c r="I294" i="21" s="1"/>
  <c r="T302" i="21"/>
  <c r="E302" i="21" s="1"/>
  <c r="I302" i="21" s="1"/>
  <c r="T310" i="21"/>
  <c r="E310" i="21" s="1"/>
  <c r="I310" i="21" s="1"/>
  <c r="T318" i="21"/>
  <c r="E318" i="21" s="1"/>
  <c r="I318" i="21" s="1"/>
  <c r="T326" i="21"/>
  <c r="E326" i="21" s="1"/>
  <c r="I326" i="21" s="1"/>
  <c r="T334" i="21"/>
  <c r="E334" i="21" s="1"/>
  <c r="I334" i="21" s="1"/>
  <c r="T342" i="21"/>
  <c r="E342" i="21" s="1"/>
  <c r="I342" i="21" s="1"/>
  <c r="T410" i="21"/>
  <c r="E410" i="21" s="1"/>
  <c r="I410" i="21" s="1"/>
  <c r="T406" i="21"/>
  <c r="E406" i="21" s="1"/>
  <c r="I406" i="21" s="1"/>
  <c r="T171" i="21"/>
  <c r="E171" i="21" s="1"/>
  <c r="I171" i="21" s="1"/>
  <c r="T187" i="21"/>
  <c r="E187" i="21" s="1"/>
  <c r="I187" i="21" s="1"/>
  <c r="T203" i="21"/>
  <c r="E203" i="21" s="1"/>
  <c r="I203" i="21" s="1"/>
  <c r="T219" i="21"/>
  <c r="E219" i="21" s="1"/>
  <c r="I219" i="21" s="1"/>
  <c r="T235" i="21"/>
  <c r="E235" i="21" s="1"/>
  <c r="I235" i="21" s="1"/>
  <c r="T251" i="21"/>
  <c r="E251" i="21" s="1"/>
  <c r="I251" i="21" s="1"/>
  <c r="T363" i="21"/>
  <c r="E363" i="21" s="1"/>
  <c r="I363" i="21" s="1"/>
  <c r="T399" i="21"/>
  <c r="E399" i="21" s="1"/>
  <c r="I399" i="21" s="1"/>
  <c r="T391" i="21"/>
  <c r="E391" i="21" s="1"/>
  <c r="I391" i="21" s="1"/>
  <c r="T383" i="21"/>
  <c r="E383" i="21" s="1"/>
  <c r="I383" i="21" s="1"/>
  <c r="T375" i="21"/>
  <c r="E375" i="21" s="1"/>
  <c r="I375" i="21" s="1"/>
  <c r="T367" i="21"/>
  <c r="E367" i="21" s="1"/>
  <c r="I367" i="21" s="1"/>
  <c r="T357" i="21"/>
  <c r="E357" i="21" s="1"/>
  <c r="I357" i="21" s="1"/>
  <c r="T349" i="21"/>
  <c r="E349" i="21" s="1"/>
  <c r="I349" i="21" s="1"/>
  <c r="T348" i="21"/>
  <c r="E348" i="21" s="1"/>
  <c r="I348" i="21" s="1"/>
  <c r="T194" i="21"/>
  <c r="E194" i="21" s="1"/>
  <c r="I194" i="21" s="1"/>
  <c r="T226" i="21"/>
  <c r="E226" i="21" s="1"/>
  <c r="I226" i="21" s="1"/>
  <c r="T254" i="21"/>
  <c r="E254" i="21" s="1"/>
  <c r="I254" i="21" s="1"/>
  <c r="T337" i="21"/>
  <c r="E337" i="21" s="1"/>
  <c r="I337" i="21" s="1"/>
  <c r="T321" i="21"/>
  <c r="E321" i="21" s="1"/>
  <c r="I321" i="21" s="1"/>
  <c r="T297" i="21"/>
  <c r="E297" i="21" s="1"/>
  <c r="I297" i="21" s="1"/>
  <c r="T273" i="21"/>
  <c r="E273" i="21" s="1"/>
  <c r="I273" i="21" s="1"/>
  <c r="T306" i="21"/>
  <c r="E306" i="21" s="1"/>
  <c r="I306" i="21" s="1"/>
  <c r="T358" i="21"/>
  <c r="E358" i="21" s="1"/>
  <c r="I358" i="21" s="1"/>
  <c r="T319" i="21"/>
  <c r="E319" i="21" s="1"/>
  <c r="I319" i="21" s="1"/>
  <c r="T287" i="21"/>
  <c r="E287" i="21" s="1"/>
  <c r="I287" i="21" s="1"/>
  <c r="T331" i="21"/>
  <c r="E331" i="21" s="1"/>
  <c r="I331" i="21" s="1"/>
  <c r="T299" i="21"/>
  <c r="E299" i="21" s="1"/>
  <c r="I299" i="21" s="1"/>
  <c r="T267" i="21"/>
  <c r="E267" i="21" s="1"/>
  <c r="I267" i="21" s="1"/>
  <c r="T317" i="21"/>
  <c r="E317" i="21" s="1"/>
  <c r="I317" i="21" s="1"/>
  <c r="T285" i="21"/>
  <c r="E285" i="21" s="1"/>
  <c r="I285" i="21" s="1"/>
  <c r="T332" i="21"/>
  <c r="E332" i="21" s="1"/>
  <c r="I332" i="21" s="1"/>
  <c r="T268" i="21"/>
  <c r="E268" i="21" s="1"/>
  <c r="I268" i="21" s="1"/>
  <c r="T448" i="21"/>
  <c r="E448" i="21" s="1"/>
  <c r="I448" i="21" s="1"/>
  <c r="T497" i="21"/>
  <c r="E497" i="21" s="1"/>
  <c r="I497" i="21" s="1"/>
  <c r="T493" i="21"/>
  <c r="E493" i="21" s="1"/>
  <c r="I493" i="21" s="1"/>
  <c r="T465" i="21"/>
  <c r="E465" i="21" s="1"/>
  <c r="I465" i="21" s="1"/>
  <c r="T481" i="21"/>
  <c r="E481" i="21" s="1"/>
  <c r="I481" i="21" s="1"/>
  <c r="T494" i="21"/>
  <c r="E494" i="21" s="1"/>
  <c r="I494" i="21" s="1"/>
  <c r="T466" i="21"/>
  <c r="E466" i="21" s="1"/>
  <c r="I466" i="21" s="1"/>
  <c r="T482" i="21"/>
  <c r="E482" i="21" s="1"/>
  <c r="I482" i="21" s="1"/>
  <c r="T451" i="21"/>
  <c r="E451" i="21" s="1"/>
  <c r="I451" i="21" s="1"/>
  <c r="T467" i="21"/>
  <c r="E467" i="21" s="1"/>
  <c r="I467" i="21" s="1"/>
  <c r="T483" i="21"/>
  <c r="E483" i="21" s="1"/>
  <c r="I483" i="21" s="1"/>
  <c r="T587" i="21"/>
  <c r="E587" i="21" s="1"/>
  <c r="I587" i="21" s="1"/>
  <c r="T452" i="21"/>
  <c r="E452" i="21" s="1"/>
  <c r="I452" i="21" s="1"/>
  <c r="T468" i="21"/>
  <c r="E468" i="21" s="1"/>
  <c r="I468" i="21" s="1"/>
  <c r="T484" i="21"/>
  <c r="E484" i="21" s="1"/>
  <c r="I484" i="21" s="1"/>
  <c r="T596" i="21"/>
  <c r="E596" i="21" s="1"/>
  <c r="I596" i="21" s="1"/>
  <c r="T562" i="21"/>
  <c r="E562" i="21" s="1"/>
  <c r="I562" i="21" s="1"/>
  <c r="T570" i="21"/>
  <c r="E570" i="21" s="1"/>
  <c r="I570" i="21" s="1"/>
  <c r="T578" i="21"/>
  <c r="E578" i="21" s="1"/>
  <c r="I578" i="21" s="1"/>
  <c r="T565" i="21"/>
  <c r="E565" i="21" s="1"/>
  <c r="I565" i="21" s="1"/>
  <c r="T573" i="21"/>
  <c r="E573" i="21" s="1"/>
  <c r="I573" i="21" s="1"/>
  <c r="T581" i="21"/>
  <c r="E581" i="21" s="1"/>
  <c r="I581" i="21" s="1"/>
  <c r="T568" i="21"/>
  <c r="E568" i="21" s="1"/>
  <c r="I568" i="21" s="1"/>
  <c r="T576" i="21"/>
  <c r="E576" i="21" s="1"/>
  <c r="I576" i="21" s="1"/>
  <c r="T563" i="21"/>
  <c r="E563" i="21" s="1"/>
  <c r="I563" i="21" s="1"/>
  <c r="T571" i="21"/>
  <c r="E571" i="21" s="1"/>
  <c r="I571" i="21" s="1"/>
  <c r="T579" i="21"/>
  <c r="E579" i="21" s="1"/>
  <c r="I579" i="21" s="1"/>
  <c r="T555" i="21"/>
  <c r="E555" i="21" s="1"/>
  <c r="I555" i="21" s="1"/>
  <c r="T505" i="21"/>
  <c r="E505" i="21" s="1"/>
  <c r="I505" i="21" s="1"/>
  <c r="T523" i="21"/>
  <c r="E523" i="21" s="1"/>
  <c r="I523" i="21" s="1"/>
  <c r="T502" i="21"/>
  <c r="E502" i="21" s="1"/>
  <c r="I502" i="21" s="1"/>
  <c r="T510" i="21"/>
  <c r="E510" i="21" s="1"/>
  <c r="I510" i="21" s="1"/>
  <c r="T548" i="21"/>
  <c r="E548" i="21" s="1"/>
  <c r="I548" i="21" s="1"/>
  <c r="T532" i="21"/>
  <c r="E532" i="21" s="1"/>
  <c r="I532" i="21" s="1"/>
  <c r="T540" i="21"/>
  <c r="E540" i="21" s="1"/>
  <c r="I540" i="21" s="1"/>
  <c r="T518" i="21"/>
  <c r="E518" i="21" s="1"/>
  <c r="I518" i="21" s="1"/>
  <c r="T526" i="21"/>
  <c r="E526" i="21" s="1"/>
  <c r="I526" i="21" s="1"/>
  <c r="T513" i="21"/>
  <c r="E513" i="21" s="1"/>
  <c r="I513" i="21" s="1"/>
  <c r="T601" i="21"/>
  <c r="E601" i="21" s="1"/>
  <c r="I601" i="21" s="1"/>
  <c r="T609" i="21"/>
  <c r="E609" i="21" s="1"/>
  <c r="I609" i="21" s="1"/>
  <c r="T611" i="21"/>
  <c r="E611" i="21" s="1"/>
  <c r="I611" i="21" s="1"/>
  <c r="T619" i="21"/>
  <c r="E619" i="21" s="1"/>
  <c r="I619" i="21" s="1"/>
  <c r="T627" i="21"/>
  <c r="E627" i="21" s="1"/>
  <c r="I627" i="21" s="1"/>
  <c r="T634" i="21"/>
  <c r="E634" i="21" s="1"/>
  <c r="I634" i="21" s="1"/>
  <c r="T642" i="21"/>
  <c r="E642" i="21" s="1"/>
  <c r="I642" i="21" s="1"/>
  <c r="T612" i="21"/>
  <c r="E612" i="21" s="1"/>
  <c r="I612" i="21" s="1"/>
  <c r="T620" i="21"/>
  <c r="E620" i="21" s="1"/>
  <c r="I620" i="21" s="1"/>
  <c r="T628" i="21"/>
  <c r="E628" i="21" s="1"/>
  <c r="I628" i="21" s="1"/>
  <c r="T600" i="21"/>
  <c r="E600" i="21" s="1"/>
  <c r="I600" i="21" s="1"/>
  <c r="T608" i="21"/>
  <c r="E608" i="21" s="1"/>
  <c r="I608" i="21" s="1"/>
  <c r="T556" i="21"/>
  <c r="E556" i="21" s="1"/>
  <c r="I556" i="21" s="1"/>
  <c r="T637" i="21"/>
  <c r="E637" i="21" s="1"/>
  <c r="I637" i="21" s="1"/>
  <c r="T645" i="21"/>
  <c r="E645" i="21" s="1"/>
  <c r="I645" i="21" s="1"/>
  <c r="T531" i="21"/>
  <c r="E531" i="21" s="1"/>
  <c r="I531" i="21" s="1"/>
  <c r="T539" i="21"/>
  <c r="E539" i="21" s="1"/>
  <c r="I539" i="21" s="1"/>
  <c r="T547" i="21"/>
  <c r="E547" i="21" s="1"/>
  <c r="I547" i="21" s="1"/>
  <c r="T292" i="21"/>
  <c r="E292" i="21" s="1"/>
  <c r="I292" i="21" s="1"/>
  <c r="T324" i="21"/>
  <c r="E324" i="21" s="1"/>
  <c r="I324" i="21" s="1"/>
  <c r="T89" i="21"/>
  <c r="E89" i="21" s="1"/>
  <c r="I89" i="21" s="1"/>
  <c r="T97" i="21"/>
  <c r="E97" i="21" s="1"/>
  <c r="I97" i="21" s="1"/>
  <c r="T105" i="21"/>
  <c r="E105" i="21" s="1"/>
  <c r="I105" i="21" s="1"/>
  <c r="T113" i="21"/>
  <c r="E113" i="21" s="1"/>
  <c r="I113" i="21" s="1"/>
  <c r="T121" i="21"/>
  <c r="E121" i="21" s="1"/>
  <c r="I121" i="21" s="1"/>
  <c r="T129" i="21"/>
  <c r="E129" i="21" s="1"/>
  <c r="I129" i="21" s="1"/>
  <c r="T137" i="21"/>
  <c r="E137" i="21" s="1"/>
  <c r="I137" i="21" s="1"/>
  <c r="T145" i="21"/>
  <c r="E145" i="21" s="1"/>
  <c r="I145" i="21" s="1"/>
  <c r="T153" i="21"/>
  <c r="E153" i="21" s="1"/>
  <c r="I153" i="21" s="1"/>
  <c r="T161" i="21"/>
  <c r="E161" i="21" s="1"/>
  <c r="I161" i="21" s="1"/>
  <c r="T293" i="21"/>
  <c r="E293" i="21" s="1"/>
  <c r="I293" i="21" s="1"/>
  <c r="T309" i="21"/>
  <c r="E309" i="21" s="1"/>
  <c r="I309" i="21" s="1"/>
  <c r="T124" i="21"/>
  <c r="E124" i="21" s="1"/>
  <c r="I124" i="21" s="1"/>
  <c r="T140" i="21"/>
  <c r="E140" i="21" s="1"/>
  <c r="I140" i="21" s="1"/>
  <c r="T164" i="21"/>
  <c r="E164" i="21" s="1"/>
  <c r="I164" i="21" s="1"/>
  <c r="T325" i="21"/>
  <c r="E325" i="21" s="1"/>
  <c r="I325" i="21" s="1"/>
  <c r="T156" i="21"/>
  <c r="E156" i="21" s="1"/>
  <c r="I156" i="21" s="1"/>
  <c r="T87" i="21"/>
  <c r="E87" i="21" s="1"/>
  <c r="I87" i="21" s="1"/>
  <c r="T95" i="21"/>
  <c r="E95" i="21" s="1"/>
  <c r="I95" i="21" s="1"/>
  <c r="T103" i="21"/>
  <c r="E103" i="21" s="1"/>
  <c r="I103" i="21" s="1"/>
  <c r="T111" i="21"/>
  <c r="E111" i="21" s="1"/>
  <c r="I111" i="21" s="1"/>
  <c r="T119" i="21"/>
  <c r="E119" i="21" s="1"/>
  <c r="I119" i="21" s="1"/>
  <c r="T127" i="21"/>
  <c r="E127" i="21" s="1"/>
  <c r="I127" i="21" s="1"/>
  <c r="T135" i="21"/>
  <c r="E135" i="21" s="1"/>
  <c r="I135" i="21" s="1"/>
  <c r="T143" i="21"/>
  <c r="E143" i="21" s="1"/>
  <c r="I143" i="21" s="1"/>
  <c r="T151" i="21"/>
  <c r="E151" i="21" s="1"/>
  <c r="I151" i="21" s="1"/>
  <c r="T159" i="21"/>
  <c r="E159" i="21" s="1"/>
  <c r="I159" i="21" s="1"/>
  <c r="T128" i="21"/>
  <c r="E128" i="21" s="1"/>
  <c r="I128" i="21" s="1"/>
  <c r="T144" i="21"/>
  <c r="E144" i="21" s="1"/>
  <c r="I144" i="21" s="1"/>
  <c r="T290" i="21"/>
  <c r="E290" i="21" s="1"/>
  <c r="I290" i="21" s="1"/>
  <c r="T298" i="21"/>
  <c r="E298" i="21" s="1"/>
  <c r="I298" i="21" s="1"/>
  <c r="T322" i="21"/>
  <c r="E322" i="21" s="1"/>
  <c r="I322" i="21" s="1"/>
  <c r="T330" i="21"/>
  <c r="E330" i="21" s="1"/>
  <c r="I330" i="21" s="1"/>
  <c r="T272" i="21"/>
  <c r="E272" i="21" s="1"/>
  <c r="I272" i="21" s="1"/>
  <c r="T280" i="21"/>
  <c r="E280" i="21" s="1"/>
  <c r="I280" i="21" s="1"/>
  <c r="T288" i="21"/>
  <c r="E288" i="21" s="1"/>
  <c r="I288" i="21" s="1"/>
  <c r="T296" i="21"/>
  <c r="E296" i="21" s="1"/>
  <c r="I296" i="21" s="1"/>
  <c r="T304" i="21"/>
  <c r="E304" i="21" s="1"/>
  <c r="I304" i="21" s="1"/>
  <c r="T312" i="21"/>
  <c r="E312" i="21" s="1"/>
  <c r="I312" i="21" s="1"/>
  <c r="T320" i="21"/>
  <c r="E320" i="21" s="1"/>
  <c r="I320" i="21" s="1"/>
  <c r="T328" i="21"/>
  <c r="E328" i="21" s="1"/>
  <c r="I328" i="21" s="1"/>
  <c r="T336" i="21"/>
  <c r="E336" i="21" s="1"/>
  <c r="I336" i="21" s="1"/>
  <c r="T344" i="21"/>
  <c r="E344" i="21" s="1"/>
  <c r="I344" i="21" s="1"/>
  <c r="T85" i="21"/>
  <c r="E85" i="21" s="1"/>
  <c r="I85" i="21" s="1"/>
  <c r="T93" i="21"/>
  <c r="E93" i="21" s="1"/>
  <c r="I93" i="21" s="1"/>
  <c r="T101" i="21"/>
  <c r="E101" i="21" s="1"/>
  <c r="I101" i="21" s="1"/>
  <c r="T109" i="21"/>
  <c r="E109" i="21" s="1"/>
  <c r="I109" i="21" s="1"/>
  <c r="T117" i="21"/>
  <c r="E117" i="21" s="1"/>
  <c r="I117" i="21" s="1"/>
  <c r="T125" i="21"/>
  <c r="E125" i="21" s="1"/>
  <c r="I125" i="21" s="1"/>
  <c r="T133" i="21"/>
  <c r="E133" i="21" s="1"/>
  <c r="I133" i="21" s="1"/>
  <c r="T141" i="21"/>
  <c r="E141" i="21" s="1"/>
  <c r="I141" i="21" s="1"/>
  <c r="T149" i="21"/>
  <c r="E149" i="21" s="1"/>
  <c r="I149" i="21" s="1"/>
  <c r="T157" i="21"/>
  <c r="E157" i="21" s="1"/>
  <c r="I157" i="21" s="1"/>
  <c r="T277" i="21"/>
  <c r="E277" i="21" s="1"/>
  <c r="I277" i="21" s="1"/>
  <c r="T341" i="21"/>
  <c r="E341" i="21" s="1"/>
  <c r="I341" i="21" s="1"/>
  <c r="T132" i="21"/>
  <c r="E132" i="21" s="1"/>
  <c r="I132" i="21" s="1"/>
  <c r="T148" i="21"/>
  <c r="E148" i="21" s="1"/>
  <c r="I148" i="21" s="1"/>
  <c r="T266" i="21"/>
  <c r="E266" i="21" s="1"/>
  <c r="I266" i="21" s="1"/>
  <c r="T91" i="21"/>
  <c r="E91" i="21" s="1"/>
  <c r="I91" i="21" s="1"/>
  <c r="T99" i="21"/>
  <c r="E99" i="21" s="1"/>
  <c r="I99" i="21" s="1"/>
  <c r="T107" i="21"/>
  <c r="E107" i="21" s="1"/>
  <c r="I107" i="21" s="1"/>
  <c r="T115" i="21"/>
  <c r="E115" i="21" s="1"/>
  <c r="I115" i="21" s="1"/>
  <c r="T123" i="21"/>
  <c r="E123" i="21" s="1"/>
  <c r="I123" i="21" s="1"/>
  <c r="T139" i="21"/>
  <c r="E139" i="21" s="1"/>
  <c r="I139" i="21" s="1"/>
  <c r="T155" i="21"/>
  <c r="E155" i="21" s="1"/>
  <c r="I155" i="21" s="1"/>
  <c r="T152" i="21"/>
  <c r="E152" i="21" s="1"/>
  <c r="I152" i="21" s="1"/>
  <c r="T120" i="21"/>
  <c r="E120" i="21" s="1"/>
  <c r="I120" i="21" s="1"/>
  <c r="T136" i="21"/>
  <c r="E136" i="21" s="1"/>
  <c r="I136" i="21" s="1"/>
  <c r="T160" i="21"/>
  <c r="E160" i="21" s="1"/>
  <c r="I160" i="21" s="1"/>
  <c r="Q233" i="20"/>
  <c r="T233" i="20" s="1"/>
  <c r="E233" i="20" s="1"/>
  <c r="I233" i="20" s="1"/>
  <c r="Q254" i="20"/>
  <c r="T254" i="20" s="1"/>
  <c r="E254" i="20" s="1"/>
  <c r="I254" i="20" s="1"/>
  <c r="Q423" i="20"/>
  <c r="T423" i="20" s="1"/>
  <c r="E423" i="20" s="1"/>
  <c r="I423" i="20" s="1"/>
  <c r="Q443" i="20"/>
  <c r="T443" i="20" s="1"/>
  <c r="E443" i="20" s="1"/>
  <c r="I443" i="20" s="1"/>
  <c r="Q486" i="20"/>
  <c r="T486" i="20" s="1"/>
  <c r="E486" i="20" s="1"/>
  <c r="I486" i="20" s="1"/>
  <c r="Q195" i="20"/>
  <c r="T195" i="20" s="1"/>
  <c r="E195" i="20" s="1"/>
  <c r="I195" i="20" s="1"/>
  <c r="Q217" i="20"/>
  <c r="T217" i="20" s="1"/>
  <c r="E217" i="20" s="1"/>
  <c r="I217" i="20" s="1"/>
  <c r="Q282" i="20"/>
  <c r="T282" i="20" s="1"/>
  <c r="E282" i="20" s="1"/>
  <c r="I282" i="20" s="1"/>
  <c r="Q283" i="20"/>
  <c r="T283" i="20" s="1"/>
  <c r="E283" i="20" s="1"/>
  <c r="I283" i="20" s="1"/>
  <c r="Q288" i="20"/>
  <c r="T288" i="20" s="1"/>
  <c r="E288" i="20" s="1"/>
  <c r="I288" i="20" s="1"/>
  <c r="Q428" i="20"/>
  <c r="T428" i="20" s="1"/>
  <c r="E428" i="20" s="1"/>
  <c r="I428" i="20" s="1"/>
  <c r="Q477" i="20"/>
  <c r="T477" i="20" s="1"/>
  <c r="E477" i="20" s="1"/>
  <c r="I477" i="20" s="1"/>
  <c r="Q496" i="20"/>
  <c r="T496" i="20" s="1"/>
  <c r="E496" i="20" s="1"/>
  <c r="I496" i="20" s="1"/>
  <c r="Q239" i="20"/>
  <c r="T239" i="20" s="1"/>
  <c r="E239" i="20" s="1"/>
  <c r="I239" i="20" s="1"/>
  <c r="Q483" i="20"/>
  <c r="T483" i="20" s="1"/>
  <c r="E483" i="20" s="1"/>
  <c r="I483" i="20" s="1"/>
  <c r="Q196" i="20"/>
  <c r="T196" i="20" s="1"/>
  <c r="E196" i="20" s="1"/>
  <c r="I196" i="20" s="1"/>
  <c r="Q207" i="20"/>
  <c r="T207" i="20" s="1"/>
  <c r="E207" i="20" s="1"/>
  <c r="I207" i="20" s="1"/>
  <c r="Q473" i="20"/>
  <c r="T473" i="20" s="1"/>
  <c r="E473" i="20" s="1"/>
  <c r="I473" i="20" s="1"/>
  <c r="Q203" i="20"/>
  <c r="T203" i="20" s="1"/>
  <c r="E203" i="20" s="1"/>
  <c r="I203" i="20" s="1"/>
  <c r="Q262" i="20"/>
  <c r="T262" i="20" s="1"/>
  <c r="E262" i="20" s="1"/>
  <c r="I262" i="20" s="1"/>
  <c r="Q260" i="20"/>
  <c r="T260" i="20" s="1"/>
  <c r="E260" i="20" s="1"/>
  <c r="I260" i="20" s="1"/>
  <c r="Q223" i="20"/>
  <c r="T223" i="20" s="1"/>
  <c r="E223" i="20" s="1"/>
  <c r="I223" i="20" s="1"/>
  <c r="Q405" i="20"/>
  <c r="T405" i="20" s="1"/>
  <c r="E405" i="20" s="1"/>
  <c r="I405" i="20" s="1"/>
  <c r="Q410" i="20"/>
  <c r="T410" i="20" s="1"/>
  <c r="E410" i="20" s="1"/>
  <c r="I410" i="20" s="1"/>
  <c r="Q187" i="20"/>
  <c r="T187" i="20" s="1"/>
  <c r="E187" i="20" s="1"/>
  <c r="I187" i="20" s="1"/>
  <c r="Q209" i="20"/>
  <c r="T209" i="20" s="1"/>
  <c r="E209" i="20" s="1"/>
  <c r="I209" i="20" s="1"/>
  <c r="Q278" i="20"/>
  <c r="T278" i="20" s="1"/>
  <c r="E278" i="20" s="1"/>
  <c r="I278" i="20" s="1"/>
  <c r="Q244" i="20"/>
  <c r="T244" i="20" s="1"/>
  <c r="E244" i="20" s="1"/>
  <c r="I244" i="20" s="1"/>
  <c r="Q467" i="20"/>
  <c r="T467" i="20" s="1"/>
  <c r="E467" i="20" s="1"/>
  <c r="I467" i="20" s="1"/>
  <c r="Q489" i="20"/>
  <c r="T489" i="20" s="1"/>
  <c r="E489" i="20" s="1"/>
  <c r="I489" i="20" s="1"/>
  <c r="Q495" i="20"/>
  <c r="T495" i="20" s="1"/>
  <c r="E495" i="20" s="1"/>
  <c r="I495" i="20" s="1"/>
  <c r="Q257" i="20"/>
  <c r="T257" i="20" s="1"/>
  <c r="E257" i="20" s="1"/>
  <c r="I257" i="20" s="1"/>
  <c r="Q246" i="20"/>
  <c r="T246" i="20" s="1"/>
  <c r="E246" i="20" s="1"/>
  <c r="I246" i="20" s="1"/>
  <c r="Q220" i="20"/>
  <c r="T220" i="20" s="1"/>
  <c r="E220" i="20" s="1"/>
  <c r="I220" i="20" s="1"/>
  <c r="Q419" i="20"/>
  <c r="T419" i="20" s="1"/>
  <c r="E419" i="20" s="1"/>
  <c r="I419" i="20" s="1"/>
  <c r="Q432" i="20"/>
  <c r="T432" i="20" s="1"/>
  <c r="E432" i="20" s="1"/>
  <c r="I432" i="20" s="1"/>
  <c r="Q436" i="20"/>
  <c r="T436" i="20" s="1"/>
  <c r="E436" i="20" s="1"/>
  <c r="I436" i="20" s="1"/>
  <c r="Q478" i="20"/>
  <c r="T478" i="20" s="1"/>
  <c r="E478" i="20" s="1"/>
  <c r="I478" i="20" s="1"/>
  <c r="Q488" i="20"/>
  <c r="T488" i="20" s="1"/>
  <c r="E488" i="20" s="1"/>
  <c r="I488" i="20" s="1"/>
  <c r="Q492" i="20"/>
  <c r="T492" i="20" s="1"/>
  <c r="E492" i="20" s="1"/>
  <c r="I492" i="20" s="1"/>
  <c r="S194" i="20"/>
  <c r="D194" i="20" s="1"/>
  <c r="S400" i="20"/>
  <c r="D400" i="20" s="1"/>
  <c r="Q232" i="20"/>
  <c r="T232" i="20" s="1"/>
  <c r="E232" i="20" s="1"/>
  <c r="I232" i="20" s="1"/>
  <c r="Q484" i="20"/>
  <c r="T484" i="20" s="1"/>
  <c r="E484" i="20" s="1"/>
  <c r="I484" i="20" s="1"/>
  <c r="Q490" i="20"/>
  <c r="T490" i="20" s="1"/>
  <c r="E490" i="20" s="1"/>
  <c r="I490" i="20" s="1"/>
  <c r="S430" i="20"/>
  <c r="D430" i="20" s="1"/>
  <c r="S416" i="20"/>
  <c r="D416" i="20" s="1"/>
  <c r="S493" i="20"/>
  <c r="D493" i="20" s="1"/>
  <c r="S422" i="20"/>
  <c r="D422" i="20" s="1"/>
  <c r="Q225" i="20"/>
  <c r="T225" i="20" s="1"/>
  <c r="E225" i="20" s="1"/>
  <c r="I225" i="20" s="1"/>
  <c r="Q241" i="20"/>
  <c r="T241" i="20" s="1"/>
  <c r="E241" i="20" s="1"/>
  <c r="I241" i="20" s="1"/>
  <c r="Q273" i="20"/>
  <c r="T273" i="20" s="1"/>
  <c r="E273" i="20" s="1"/>
  <c r="I273" i="20" s="1"/>
  <c r="Q250" i="20"/>
  <c r="T250" i="20" s="1"/>
  <c r="E250" i="20" s="1"/>
  <c r="I250" i="20" s="1"/>
  <c r="Q291" i="20"/>
  <c r="T291" i="20" s="1"/>
  <c r="E291" i="20" s="1"/>
  <c r="I291" i="20" s="1"/>
  <c r="Q236" i="20"/>
  <c r="T236" i="20" s="1"/>
  <c r="E236" i="20" s="1"/>
  <c r="I236" i="20" s="1"/>
  <c r="Q409" i="20"/>
  <c r="T409" i="20" s="1"/>
  <c r="E409" i="20" s="1"/>
  <c r="I409" i="20" s="1"/>
  <c r="Q406" i="20"/>
  <c r="T406" i="20" s="1"/>
  <c r="E406" i="20" s="1"/>
  <c r="I406" i="20" s="1"/>
  <c r="Q399" i="20"/>
  <c r="T399" i="20" s="1"/>
  <c r="E399" i="20" s="1"/>
  <c r="I399" i="20" s="1"/>
  <c r="Q470" i="20"/>
  <c r="T470" i="20" s="1"/>
  <c r="E470" i="20" s="1"/>
  <c r="I470" i="20" s="1"/>
  <c r="Q463" i="20"/>
  <c r="T463" i="20" s="1"/>
  <c r="E463" i="20" s="1"/>
  <c r="I463" i="20" s="1"/>
  <c r="V291" i="23"/>
  <c r="Y291" i="23" s="1"/>
  <c r="E291" i="23" s="1"/>
  <c r="I291" i="23" s="1"/>
  <c r="Q201" i="20"/>
  <c r="T201" i="20" s="1"/>
  <c r="E201" i="20" s="1"/>
  <c r="I201" i="20" s="1"/>
  <c r="Q188" i="20"/>
  <c r="T188" i="20" s="1"/>
  <c r="E188" i="20" s="1"/>
  <c r="I188" i="20" s="1"/>
  <c r="Q213" i="20"/>
  <c r="T213" i="20" s="1"/>
  <c r="E213" i="20" s="1"/>
  <c r="I213" i="20" s="1"/>
  <c r="Q261" i="20"/>
  <c r="T261" i="20" s="1"/>
  <c r="E261" i="20" s="1"/>
  <c r="I261" i="20" s="1"/>
  <c r="Q206" i="20"/>
  <c r="T206" i="20" s="1"/>
  <c r="E206" i="20" s="1"/>
  <c r="I206" i="20" s="1"/>
  <c r="Q286" i="20"/>
  <c r="T286" i="20" s="1"/>
  <c r="E286" i="20" s="1"/>
  <c r="I286" i="20" s="1"/>
  <c r="Q247" i="20"/>
  <c r="T247" i="20" s="1"/>
  <c r="E247" i="20" s="1"/>
  <c r="I247" i="20" s="1"/>
  <c r="Q279" i="20"/>
  <c r="T279" i="20" s="1"/>
  <c r="E279" i="20" s="1"/>
  <c r="I279" i="20" s="1"/>
  <c r="Q224" i="20"/>
  <c r="T224" i="20" s="1"/>
  <c r="E224" i="20" s="1"/>
  <c r="I224" i="20" s="1"/>
  <c r="Q411" i="20"/>
  <c r="T411" i="20" s="1"/>
  <c r="E411" i="20" s="1"/>
  <c r="I411" i="20" s="1"/>
  <c r="Q445" i="20"/>
  <c r="T445" i="20" s="1"/>
  <c r="E445" i="20" s="1"/>
  <c r="I445" i="20" s="1"/>
  <c r="Q472" i="20"/>
  <c r="T472" i="20" s="1"/>
  <c r="E472" i="20" s="1"/>
  <c r="I472" i="20" s="1"/>
  <c r="Q481" i="20"/>
  <c r="T481" i="20" s="1"/>
  <c r="E481" i="20" s="1"/>
  <c r="I481" i="20" s="1"/>
  <c r="S408" i="20"/>
  <c r="D408" i="20" s="1"/>
  <c r="T192" i="20"/>
  <c r="E192" i="20" s="1"/>
  <c r="I192" i="20" s="1"/>
  <c r="T298" i="20"/>
  <c r="E298" i="20" s="1"/>
  <c r="I298" i="20" s="1"/>
  <c r="T330" i="20"/>
  <c r="E330" i="20" s="1"/>
  <c r="I330" i="20" s="1"/>
  <c r="T302" i="20"/>
  <c r="E302" i="20" s="1"/>
  <c r="I302" i="20" s="1"/>
  <c r="T318" i="20"/>
  <c r="E318" i="20" s="1"/>
  <c r="I318" i="20" s="1"/>
  <c r="T328" i="20"/>
  <c r="E328" i="20" s="1"/>
  <c r="I328" i="20" s="1"/>
  <c r="T300" i="20"/>
  <c r="E300" i="20" s="1"/>
  <c r="I300" i="20" s="1"/>
  <c r="T316" i="20"/>
  <c r="E316" i="20" s="1"/>
  <c r="I316" i="20" s="1"/>
  <c r="T337" i="20"/>
  <c r="E337" i="20" s="1"/>
  <c r="I337" i="20" s="1"/>
  <c r="T333" i="20"/>
  <c r="E333" i="20" s="1"/>
  <c r="I333" i="20" s="1"/>
  <c r="T313" i="20"/>
  <c r="E313" i="20" s="1"/>
  <c r="I313" i="20" s="1"/>
  <c r="T421" i="20"/>
  <c r="E421" i="20" s="1"/>
  <c r="T425" i="20"/>
  <c r="E425" i="20" s="1"/>
  <c r="T303" i="20"/>
  <c r="E303" i="20" s="1"/>
  <c r="I303" i="20" s="1"/>
  <c r="T339" i="20"/>
  <c r="E339" i="20" s="1"/>
  <c r="I339" i="20" s="1"/>
  <c r="T307" i="20"/>
  <c r="E307" i="20" s="1"/>
  <c r="I307" i="20" s="1"/>
  <c r="T444" i="20"/>
  <c r="E444" i="20" s="1"/>
  <c r="T394" i="20"/>
  <c r="E394" i="20" s="1"/>
  <c r="I394" i="20" s="1"/>
  <c r="T388" i="20"/>
  <c r="E388" i="20" s="1"/>
  <c r="I388" i="20" s="1"/>
  <c r="T395" i="20"/>
  <c r="E395" i="20" s="1"/>
  <c r="I395" i="20" s="1"/>
  <c r="S460" i="20"/>
  <c r="D460" i="20" s="1"/>
  <c r="S426" i="20"/>
  <c r="D426" i="20" s="1"/>
  <c r="S198" i="20"/>
  <c r="D198" i="20" s="1"/>
  <c r="T493" i="20"/>
  <c r="E493" i="20" s="1"/>
  <c r="S404" i="20"/>
  <c r="D404" i="20" s="1"/>
  <c r="S412" i="20"/>
  <c r="D412" i="20" s="1"/>
  <c r="S420" i="20"/>
  <c r="D420" i="20" s="1"/>
  <c r="S421" i="20"/>
  <c r="D421" i="20" s="1"/>
  <c r="T293" i="20"/>
  <c r="E293" i="20" s="1"/>
  <c r="T296" i="20"/>
  <c r="E296" i="20" s="1"/>
  <c r="I296" i="20" s="1"/>
  <c r="T306" i="20"/>
  <c r="E306" i="20" s="1"/>
  <c r="I306" i="20" s="1"/>
  <c r="T338" i="20"/>
  <c r="E338" i="20" s="1"/>
  <c r="I338" i="20" s="1"/>
  <c r="T334" i="20"/>
  <c r="E334" i="20" s="1"/>
  <c r="I334" i="20" s="1"/>
  <c r="T344" i="20"/>
  <c r="E344" i="20" s="1"/>
  <c r="I344" i="20" s="1"/>
  <c r="T332" i="20"/>
  <c r="E332" i="20" s="1"/>
  <c r="I332" i="20" s="1"/>
  <c r="T304" i="20"/>
  <c r="E304" i="20" s="1"/>
  <c r="I304" i="20" s="1"/>
  <c r="T320" i="20"/>
  <c r="E320" i="20" s="1"/>
  <c r="I320" i="20" s="1"/>
  <c r="T321" i="20"/>
  <c r="E321" i="20" s="1"/>
  <c r="I321" i="20" s="1"/>
  <c r="T301" i="20"/>
  <c r="E301" i="20" s="1"/>
  <c r="I301" i="20" s="1"/>
  <c r="T317" i="20"/>
  <c r="E317" i="20" s="1"/>
  <c r="I317" i="20" s="1"/>
  <c r="T343" i="20"/>
  <c r="E343" i="20" s="1"/>
  <c r="I343" i="20" s="1"/>
  <c r="T311" i="20"/>
  <c r="E311" i="20" s="1"/>
  <c r="I311" i="20" s="1"/>
  <c r="T323" i="20"/>
  <c r="E323" i="20" s="1"/>
  <c r="I323" i="20" s="1"/>
  <c r="T315" i="20"/>
  <c r="E315" i="20" s="1"/>
  <c r="I315" i="20" s="1"/>
  <c r="T446" i="20"/>
  <c r="E446" i="20" s="1"/>
  <c r="T346" i="20"/>
  <c r="E346" i="20" s="1"/>
  <c r="I346" i="20" s="1"/>
  <c r="T354" i="20"/>
  <c r="E354" i="20" s="1"/>
  <c r="I354" i="20" s="1"/>
  <c r="T362" i="20"/>
  <c r="E362" i="20" s="1"/>
  <c r="I362" i="20" s="1"/>
  <c r="T370" i="20"/>
  <c r="E370" i="20" s="1"/>
  <c r="I370" i="20" s="1"/>
  <c r="T351" i="20"/>
  <c r="E351" i="20" s="1"/>
  <c r="I351" i="20" s="1"/>
  <c r="T363" i="20"/>
  <c r="E363" i="20" s="1"/>
  <c r="I363" i="20" s="1"/>
  <c r="T375" i="20"/>
  <c r="E375" i="20" s="1"/>
  <c r="I375" i="20" s="1"/>
  <c r="T379" i="20"/>
  <c r="E379" i="20" s="1"/>
  <c r="I379" i="20" s="1"/>
  <c r="T383" i="20"/>
  <c r="E383" i="20" s="1"/>
  <c r="I383" i="20" s="1"/>
  <c r="T353" i="20"/>
  <c r="E353" i="20" s="1"/>
  <c r="I353" i="20" s="1"/>
  <c r="T361" i="20"/>
  <c r="E361" i="20" s="1"/>
  <c r="I361" i="20" s="1"/>
  <c r="T369" i="20"/>
  <c r="E369" i="20" s="1"/>
  <c r="I369" i="20" s="1"/>
  <c r="T359" i="20"/>
  <c r="E359" i="20" s="1"/>
  <c r="I359" i="20" s="1"/>
  <c r="T376" i="20"/>
  <c r="E376" i="20" s="1"/>
  <c r="I376" i="20" s="1"/>
  <c r="T380" i="20"/>
  <c r="E380" i="20" s="1"/>
  <c r="I380" i="20" s="1"/>
  <c r="T348" i="20"/>
  <c r="E348" i="20" s="1"/>
  <c r="I348" i="20" s="1"/>
  <c r="T356" i="20"/>
  <c r="E356" i="20" s="1"/>
  <c r="I356" i="20" s="1"/>
  <c r="T364" i="20"/>
  <c r="E364" i="20" s="1"/>
  <c r="I364" i="20" s="1"/>
  <c r="T372" i="20"/>
  <c r="E372" i="20" s="1"/>
  <c r="I372" i="20" s="1"/>
  <c r="T387" i="20"/>
  <c r="E387" i="20" s="1"/>
  <c r="I387" i="20" s="1"/>
  <c r="T386" i="20"/>
  <c r="E386" i="20" s="1"/>
  <c r="I386" i="20" s="1"/>
  <c r="T392" i="20"/>
  <c r="E392" i="20" s="1"/>
  <c r="I392" i="20" s="1"/>
  <c r="D449" i="20"/>
  <c r="T384" i="20"/>
  <c r="E384" i="20" s="1"/>
  <c r="I384" i="20" s="1"/>
  <c r="S448" i="20"/>
  <c r="D448" i="20" s="1"/>
  <c r="T426" i="20"/>
  <c r="E426" i="20" s="1"/>
  <c r="S293" i="20"/>
  <c r="D293" i="20" s="1"/>
  <c r="S453" i="20"/>
  <c r="D453" i="20" s="1"/>
  <c r="S397" i="20"/>
  <c r="D397" i="20" s="1"/>
  <c r="S497" i="20"/>
  <c r="D497" i="20" s="1"/>
  <c r="T404" i="20"/>
  <c r="E404" i="20" s="1"/>
  <c r="T412" i="20"/>
  <c r="E412" i="20" s="1"/>
  <c r="T420" i="20"/>
  <c r="E420" i="20" s="1"/>
  <c r="S425" i="20"/>
  <c r="D425" i="20" s="1"/>
  <c r="T294" i="20"/>
  <c r="E294" i="20" s="1"/>
  <c r="T345" i="20"/>
  <c r="E345" i="20" s="1"/>
  <c r="I345" i="20" s="1"/>
  <c r="T314" i="20"/>
  <c r="E314" i="20" s="1"/>
  <c r="I314" i="20" s="1"/>
  <c r="T297" i="20"/>
  <c r="E297" i="20" s="1"/>
  <c r="I297" i="20" s="1"/>
  <c r="T342" i="20"/>
  <c r="E342" i="20" s="1"/>
  <c r="I342" i="20" s="1"/>
  <c r="T340" i="20"/>
  <c r="E340" i="20" s="1"/>
  <c r="I340" i="20" s="1"/>
  <c r="T336" i="20"/>
  <c r="E336" i="20" s="1"/>
  <c r="I336" i="20" s="1"/>
  <c r="T308" i="20"/>
  <c r="E308" i="20" s="1"/>
  <c r="I308" i="20" s="1"/>
  <c r="T325" i="20"/>
  <c r="E325" i="20" s="1"/>
  <c r="I325" i="20" s="1"/>
  <c r="T305" i="20"/>
  <c r="E305" i="20" s="1"/>
  <c r="I305" i="20" s="1"/>
  <c r="T327" i="20"/>
  <c r="E327" i="20" s="1"/>
  <c r="I327" i="20" s="1"/>
  <c r="T319" i="20"/>
  <c r="E319" i="20" s="1"/>
  <c r="I319" i="20" s="1"/>
  <c r="T331" i="20"/>
  <c r="E331" i="20" s="1"/>
  <c r="I331" i="20" s="1"/>
  <c r="T390" i="20"/>
  <c r="E390" i="20" s="1"/>
  <c r="I390" i="20" s="1"/>
  <c r="T391" i="20"/>
  <c r="E391" i="20" s="1"/>
  <c r="I391" i="20" s="1"/>
  <c r="D458" i="20"/>
  <c r="D462" i="20"/>
  <c r="S452" i="20"/>
  <c r="D452" i="20" s="1"/>
  <c r="S457" i="20"/>
  <c r="D457" i="20" s="1"/>
  <c r="S446" i="20"/>
  <c r="D446" i="20" s="1"/>
  <c r="S450" i="20"/>
  <c r="D450" i="20" s="1"/>
  <c r="S429" i="20"/>
  <c r="D429" i="20" s="1"/>
  <c r="D186" i="20"/>
  <c r="T322" i="20"/>
  <c r="E322" i="20" s="1"/>
  <c r="I322" i="20" s="1"/>
  <c r="T326" i="20"/>
  <c r="E326" i="20" s="1"/>
  <c r="I326" i="20" s="1"/>
  <c r="T310" i="20"/>
  <c r="E310" i="20" s="1"/>
  <c r="I310" i="20" s="1"/>
  <c r="T324" i="20"/>
  <c r="E324" i="20" s="1"/>
  <c r="I324" i="20" s="1"/>
  <c r="T312" i="20"/>
  <c r="E312" i="20" s="1"/>
  <c r="I312" i="20" s="1"/>
  <c r="T341" i="20"/>
  <c r="E341" i="20" s="1"/>
  <c r="I341" i="20" s="1"/>
  <c r="T329" i="20"/>
  <c r="E329" i="20" s="1"/>
  <c r="I329" i="20" s="1"/>
  <c r="T309" i="20"/>
  <c r="E309" i="20" s="1"/>
  <c r="I309" i="20" s="1"/>
  <c r="T429" i="20"/>
  <c r="E429" i="20" s="1"/>
  <c r="T335" i="20"/>
  <c r="E335" i="20" s="1"/>
  <c r="I335" i="20" s="1"/>
  <c r="T299" i="20"/>
  <c r="E299" i="20" s="1"/>
  <c r="I299" i="20" s="1"/>
  <c r="T350" i="20"/>
  <c r="E350" i="20" s="1"/>
  <c r="I350" i="20" s="1"/>
  <c r="T358" i="20"/>
  <c r="E358" i="20" s="1"/>
  <c r="I358" i="20" s="1"/>
  <c r="T366" i="20"/>
  <c r="E366" i="20" s="1"/>
  <c r="I366" i="20" s="1"/>
  <c r="T374" i="20"/>
  <c r="E374" i="20" s="1"/>
  <c r="I374" i="20" s="1"/>
  <c r="T355" i="20"/>
  <c r="E355" i="20" s="1"/>
  <c r="I355" i="20" s="1"/>
  <c r="T371" i="20"/>
  <c r="E371" i="20" s="1"/>
  <c r="I371" i="20" s="1"/>
  <c r="T377" i="20"/>
  <c r="E377" i="20" s="1"/>
  <c r="I377" i="20" s="1"/>
  <c r="T381" i="20"/>
  <c r="E381" i="20" s="1"/>
  <c r="I381" i="20" s="1"/>
  <c r="T349" i="20"/>
  <c r="E349" i="20" s="1"/>
  <c r="I349" i="20" s="1"/>
  <c r="T357" i="20"/>
  <c r="E357" i="20" s="1"/>
  <c r="I357" i="20" s="1"/>
  <c r="T365" i="20"/>
  <c r="E365" i="20" s="1"/>
  <c r="I365" i="20" s="1"/>
  <c r="T373" i="20"/>
  <c r="E373" i="20" s="1"/>
  <c r="I373" i="20" s="1"/>
  <c r="T367" i="20"/>
  <c r="E367" i="20" s="1"/>
  <c r="I367" i="20" s="1"/>
  <c r="T378" i="20"/>
  <c r="E378" i="20" s="1"/>
  <c r="I378" i="20" s="1"/>
  <c r="T382" i="20"/>
  <c r="E382" i="20" s="1"/>
  <c r="I382" i="20" s="1"/>
  <c r="T352" i="20"/>
  <c r="E352" i="20" s="1"/>
  <c r="I352" i="20" s="1"/>
  <c r="T360" i="20"/>
  <c r="E360" i="20" s="1"/>
  <c r="I360" i="20" s="1"/>
  <c r="T368" i="20"/>
  <c r="E368" i="20" s="1"/>
  <c r="I368" i="20" s="1"/>
  <c r="T385" i="20"/>
  <c r="E385" i="20" s="1"/>
  <c r="I385" i="20" s="1"/>
  <c r="T347" i="20"/>
  <c r="E347" i="20" s="1"/>
  <c r="I347" i="20" s="1"/>
  <c r="T389" i="20"/>
  <c r="E389" i="20" s="1"/>
  <c r="I389" i="20" s="1"/>
  <c r="T393" i="20"/>
  <c r="E393" i="20" s="1"/>
  <c r="I393" i="20" s="1"/>
  <c r="D447" i="20"/>
  <c r="D451" i="20"/>
  <c r="D455" i="20"/>
  <c r="T497" i="20"/>
  <c r="E497" i="20" s="1"/>
  <c r="S456" i="20"/>
  <c r="D456" i="20" s="1"/>
  <c r="T422" i="20"/>
  <c r="E422" i="20" s="1"/>
  <c r="T430" i="20"/>
  <c r="E430" i="20" s="1"/>
  <c r="T194" i="20"/>
  <c r="E194" i="20" s="1"/>
  <c r="S461" i="20"/>
  <c r="D461" i="20" s="1"/>
  <c r="S454" i="20"/>
  <c r="D454" i="20" s="1"/>
  <c r="S444" i="20"/>
  <c r="D444" i="20" s="1"/>
  <c r="T400" i="20"/>
  <c r="E400" i="20" s="1"/>
  <c r="T408" i="20"/>
  <c r="E408" i="20" s="1"/>
  <c r="T416" i="20"/>
  <c r="E416" i="20" s="1"/>
  <c r="S459" i="20"/>
  <c r="D459" i="20" s="1"/>
  <c r="S294" i="20"/>
  <c r="D294" i="20" s="1"/>
  <c r="V152" i="23"/>
  <c r="Y152" i="23" s="1"/>
  <c r="E152" i="23" s="1"/>
  <c r="I152" i="23" s="1"/>
  <c r="V554" i="23"/>
  <c r="Y554" i="23" s="1"/>
  <c r="E554" i="23" s="1"/>
  <c r="I554" i="23" s="1"/>
  <c r="V683" i="23"/>
  <c r="Y683" i="23" s="1"/>
  <c r="E683" i="23" s="1"/>
  <c r="I683" i="23" s="1"/>
  <c r="V290" i="23"/>
  <c r="Y290" i="23" s="1"/>
  <c r="E290" i="23" s="1"/>
  <c r="I290" i="23" s="1"/>
  <c r="V301" i="23"/>
  <c r="Y301" i="23" s="1"/>
  <c r="E301" i="23" s="1"/>
  <c r="I301" i="23" s="1"/>
  <c r="V577" i="23"/>
  <c r="Y577" i="23" s="1"/>
  <c r="E577" i="23" s="1"/>
  <c r="I577" i="23" s="1"/>
  <c r="V543" i="23"/>
  <c r="Y543" i="23" s="1"/>
  <c r="E543" i="23" s="1"/>
  <c r="I543" i="23" s="1"/>
  <c r="V682" i="23"/>
  <c r="Y682" i="23" s="1"/>
  <c r="E682" i="23" s="1"/>
  <c r="I682" i="23" s="1"/>
  <c r="V702" i="23"/>
  <c r="Y702" i="23" s="1"/>
  <c r="E702" i="23" s="1"/>
  <c r="I702" i="23" s="1"/>
  <c r="V298" i="23"/>
  <c r="Y298" i="23" s="1"/>
  <c r="E298" i="23" s="1"/>
  <c r="I298" i="23" s="1"/>
  <c r="V569" i="23"/>
  <c r="Y569" i="23" s="1"/>
  <c r="E569" i="23" s="1"/>
  <c r="I569" i="23" s="1"/>
  <c r="V564" i="23"/>
  <c r="Y564" i="23" s="1"/>
  <c r="E564" i="23" s="1"/>
  <c r="I564" i="23" s="1"/>
  <c r="V154" i="23"/>
  <c r="Y154" i="23" s="1"/>
  <c r="E154" i="23" s="1"/>
  <c r="I154" i="23" s="1"/>
  <c r="V561" i="23"/>
  <c r="Y561" i="23" s="1"/>
  <c r="E561" i="23" s="1"/>
  <c r="I561" i="23" s="1"/>
  <c r="V551" i="23"/>
  <c r="Y551" i="23" s="1"/>
  <c r="E551" i="23" s="1"/>
  <c r="I551" i="23" s="1"/>
  <c r="V574" i="23"/>
  <c r="Y574" i="23" s="1"/>
  <c r="E574" i="23" s="1"/>
  <c r="I574" i="23" s="1"/>
  <c r="V573" i="23"/>
  <c r="Y573" i="23" s="1"/>
  <c r="E573" i="23" s="1"/>
  <c r="I573" i="23" s="1"/>
  <c r="V286" i="23"/>
  <c r="Y286" i="23" s="1"/>
  <c r="E286" i="23" s="1"/>
  <c r="I286" i="23" s="1"/>
  <c r="V142" i="23"/>
  <c r="Y142" i="23" s="1"/>
  <c r="E142" i="23" s="1"/>
  <c r="I142" i="23" s="1"/>
  <c r="V565" i="23"/>
  <c r="Y565" i="23" s="1"/>
  <c r="E565" i="23" s="1"/>
  <c r="I565" i="23" s="1"/>
  <c r="V542" i="23"/>
  <c r="Y542" i="23" s="1"/>
  <c r="E542" i="23" s="1"/>
  <c r="I542" i="23" s="1"/>
  <c r="V550" i="23"/>
  <c r="Y550" i="23" s="1"/>
  <c r="E550" i="23" s="1"/>
  <c r="I550" i="23" s="1"/>
  <c r="V156" i="23"/>
  <c r="Y156" i="23" s="1"/>
  <c r="E156" i="23" s="1"/>
  <c r="I156" i="23" s="1"/>
  <c r="V144" i="23"/>
  <c r="Y144" i="23" s="1"/>
  <c r="E144" i="23" s="1"/>
  <c r="I144" i="23" s="1"/>
  <c r="V547" i="23"/>
  <c r="Y547" i="23" s="1"/>
  <c r="E547" i="23" s="1"/>
  <c r="I547" i="23" s="1"/>
  <c r="V294" i="23"/>
  <c r="Y294" i="23" s="1"/>
  <c r="E294" i="23" s="1"/>
  <c r="I294" i="23" s="1"/>
  <c r="V557" i="23"/>
  <c r="Y557" i="23" s="1"/>
  <c r="E557" i="23" s="1"/>
  <c r="I557" i="23" s="1"/>
  <c r="V699" i="23"/>
  <c r="Y699" i="23" s="1"/>
  <c r="E699" i="23" s="1"/>
  <c r="V691" i="23"/>
  <c r="Y691" i="23" s="1"/>
  <c r="E691" i="23" s="1"/>
  <c r="I691" i="23" s="1"/>
  <c r="V687" i="23"/>
  <c r="Y687" i="23" s="1"/>
  <c r="E687" i="23" s="1"/>
  <c r="I687" i="23" s="1"/>
  <c r="V665" i="23"/>
  <c r="Y665" i="23" s="1"/>
  <c r="E665" i="23" s="1"/>
  <c r="I665" i="23" s="1"/>
  <c r="V681" i="23"/>
  <c r="Y681" i="23" s="1"/>
  <c r="E681" i="23" s="1"/>
  <c r="I681" i="23" s="1"/>
  <c r="V572" i="23"/>
  <c r="Y572" i="23" s="1"/>
  <c r="E572" i="23" s="1"/>
  <c r="I572" i="23" s="1"/>
  <c r="V560" i="23"/>
  <c r="Y560" i="23" s="1"/>
  <c r="E560" i="23" s="1"/>
  <c r="I560" i="23" s="1"/>
  <c r="V671" i="23"/>
  <c r="Y671" i="23" s="1"/>
  <c r="E671" i="23" s="1"/>
  <c r="I671" i="23" s="1"/>
  <c r="V158" i="23"/>
  <c r="Y158" i="23" s="1"/>
  <c r="E158" i="23" s="1"/>
  <c r="I158" i="23" s="1"/>
  <c r="V285" i="23"/>
  <c r="Y285" i="23" s="1"/>
  <c r="E285" i="23" s="1"/>
  <c r="I285" i="23" s="1"/>
  <c r="V544" i="23"/>
  <c r="Y544" i="23" s="1"/>
  <c r="E544" i="23" s="1"/>
  <c r="I544" i="23" s="1"/>
  <c r="V666" i="23"/>
  <c r="Y666" i="23" s="1"/>
  <c r="E666" i="23" s="1"/>
  <c r="I666" i="23" s="1"/>
  <c r="V300" i="23"/>
  <c r="Y300" i="23" s="1"/>
  <c r="E300" i="23" s="1"/>
  <c r="I300" i="23" s="1"/>
  <c r="T244" i="12"/>
  <c r="E244" i="12" s="1"/>
  <c r="I244" i="12" s="1"/>
  <c r="T193" i="12"/>
  <c r="E193" i="12" s="1"/>
  <c r="I193" i="12" s="1"/>
  <c r="T212" i="12"/>
  <c r="E212" i="12" s="1"/>
  <c r="I212" i="12" s="1"/>
  <c r="T191" i="12"/>
  <c r="E191" i="12" s="1"/>
  <c r="I191" i="12" s="1"/>
  <c r="T207" i="12"/>
  <c r="E207" i="12" s="1"/>
  <c r="I207" i="12" s="1"/>
  <c r="T223" i="12"/>
  <c r="E223" i="12" s="1"/>
  <c r="I223" i="12" s="1"/>
  <c r="T245" i="12"/>
  <c r="E245" i="12" s="1"/>
  <c r="I245" i="12" s="1"/>
  <c r="T269" i="12"/>
  <c r="E269" i="12" s="1"/>
  <c r="I269" i="12" s="1"/>
  <c r="T195" i="12"/>
  <c r="E195" i="12" s="1"/>
  <c r="I195" i="12" s="1"/>
  <c r="T232" i="12"/>
  <c r="E232" i="12" s="1"/>
  <c r="I232" i="12" s="1"/>
  <c r="T242" i="12"/>
  <c r="E242" i="12" s="1"/>
  <c r="I242" i="12" s="1"/>
  <c r="T263" i="12"/>
  <c r="E263" i="12" s="1"/>
  <c r="I263" i="12" s="1"/>
  <c r="T283" i="12"/>
  <c r="E283" i="12" s="1"/>
  <c r="I283" i="12" s="1"/>
  <c r="T206" i="12"/>
  <c r="E206" i="12" s="1"/>
  <c r="I206" i="12" s="1"/>
  <c r="T227" i="12"/>
  <c r="E227" i="12" s="1"/>
  <c r="I227" i="12" s="1"/>
  <c r="T264" i="12"/>
  <c r="E264" i="12" s="1"/>
  <c r="I264" i="12" s="1"/>
  <c r="T201" i="12"/>
  <c r="E201" i="12" s="1"/>
  <c r="I201" i="12" s="1"/>
  <c r="T248" i="12"/>
  <c r="E248" i="12" s="1"/>
  <c r="I248" i="12" s="1"/>
  <c r="T274" i="12"/>
  <c r="E274" i="12" s="1"/>
  <c r="I274" i="12" s="1"/>
  <c r="T220" i="12"/>
  <c r="E220" i="12" s="1"/>
  <c r="I220" i="12" s="1"/>
  <c r="T230" i="12"/>
  <c r="E230" i="12" s="1"/>
  <c r="I230" i="12" s="1"/>
  <c r="T216" i="12"/>
  <c r="E216" i="12" s="1"/>
  <c r="I216" i="12" s="1"/>
  <c r="T271" i="12"/>
  <c r="E271" i="12" s="1"/>
  <c r="I271" i="12" s="1"/>
  <c r="T256" i="12"/>
  <c r="E256" i="12" s="1"/>
  <c r="I256" i="12" s="1"/>
  <c r="T208" i="12"/>
  <c r="E208" i="12" s="1"/>
  <c r="I208" i="12" s="1"/>
  <c r="T209" i="12"/>
  <c r="E209" i="12" s="1"/>
  <c r="I209" i="12" s="1"/>
  <c r="T225" i="12"/>
  <c r="E225" i="12" s="1"/>
  <c r="I225" i="12" s="1"/>
  <c r="T241" i="12"/>
  <c r="E241" i="12" s="1"/>
  <c r="I241" i="12" s="1"/>
  <c r="T257" i="12"/>
  <c r="E257" i="12" s="1"/>
  <c r="I257" i="12" s="1"/>
  <c r="T190" i="12"/>
  <c r="E190" i="12" s="1"/>
  <c r="I190" i="12" s="1"/>
  <c r="T197" i="12"/>
  <c r="E197" i="12" s="1"/>
  <c r="I197" i="12" s="1"/>
  <c r="T213" i="12"/>
  <c r="E213" i="12" s="1"/>
  <c r="I213" i="12" s="1"/>
  <c r="T229" i="12"/>
  <c r="E229" i="12" s="1"/>
  <c r="I229" i="12" s="1"/>
  <c r="T253" i="12"/>
  <c r="E253" i="12" s="1"/>
  <c r="I253" i="12" s="1"/>
  <c r="T186" i="12"/>
  <c r="E186" i="12" s="1"/>
  <c r="I186" i="12" s="1"/>
  <c r="T199" i="12"/>
  <c r="E199" i="12" s="1"/>
  <c r="I199" i="12" s="1"/>
  <c r="T236" i="12"/>
  <c r="E236" i="12" s="1"/>
  <c r="I236" i="12" s="1"/>
  <c r="T246" i="12"/>
  <c r="E246" i="12" s="1"/>
  <c r="I246" i="12" s="1"/>
  <c r="T272" i="12"/>
  <c r="E272" i="12" s="1"/>
  <c r="I272" i="12" s="1"/>
  <c r="T187" i="12"/>
  <c r="E187" i="12" s="1"/>
  <c r="I187" i="12" s="1"/>
  <c r="T231" i="12"/>
  <c r="E231" i="12" s="1"/>
  <c r="I231" i="12" s="1"/>
  <c r="T268" i="12"/>
  <c r="E268" i="12" s="1"/>
  <c r="I268" i="12" s="1"/>
  <c r="T203" i="12"/>
  <c r="E203" i="12" s="1"/>
  <c r="I203" i="12" s="1"/>
  <c r="T273" i="12"/>
  <c r="E273" i="12" s="1"/>
  <c r="I273" i="12" s="1"/>
  <c r="T222" i="12"/>
  <c r="E222" i="12" s="1"/>
  <c r="I222" i="12" s="1"/>
  <c r="T247" i="12"/>
  <c r="E247" i="12" s="1"/>
  <c r="I247" i="12" s="1"/>
  <c r="T265" i="12"/>
  <c r="E265" i="12" s="1"/>
  <c r="I265" i="12" s="1"/>
  <c r="T258" i="12"/>
  <c r="E258" i="12" s="1"/>
  <c r="I258" i="12" s="1"/>
  <c r="T228" i="12"/>
  <c r="E228" i="12" s="1"/>
  <c r="I228" i="12" s="1"/>
  <c r="T260" i="12"/>
  <c r="E260" i="12" s="1"/>
  <c r="I260" i="12" s="1"/>
  <c r="T188" i="12"/>
  <c r="E188" i="12" s="1"/>
  <c r="I188" i="12" s="1"/>
  <c r="T202" i="12"/>
  <c r="E202" i="12" s="1"/>
  <c r="I202" i="12" s="1"/>
  <c r="T196" i="12"/>
  <c r="E196" i="12" s="1"/>
  <c r="I196" i="12" s="1"/>
  <c r="T237" i="12"/>
  <c r="E237" i="12" s="1"/>
  <c r="I237" i="12" s="1"/>
  <c r="T255" i="12"/>
  <c r="E255" i="12" s="1"/>
  <c r="I255" i="12" s="1"/>
  <c r="T279" i="12"/>
  <c r="E279" i="12" s="1"/>
  <c r="I279" i="12" s="1"/>
  <c r="T217" i="12"/>
  <c r="E217" i="12" s="1"/>
  <c r="I217" i="12" s="1"/>
  <c r="T238" i="12"/>
  <c r="E238" i="12" s="1"/>
  <c r="I238" i="12" s="1"/>
  <c r="T280" i="12"/>
  <c r="E280" i="12" s="1"/>
  <c r="I280" i="12" s="1"/>
  <c r="T275" i="12"/>
  <c r="E275" i="12" s="1"/>
  <c r="I275" i="12" s="1"/>
  <c r="T200" i="12"/>
  <c r="E200" i="12" s="1"/>
  <c r="I200" i="12" s="1"/>
  <c r="T210" i="12"/>
  <c r="E210" i="12" s="1"/>
  <c r="I210" i="12" s="1"/>
  <c r="T249" i="12"/>
  <c r="E249" i="12" s="1"/>
  <c r="I249" i="12" s="1"/>
  <c r="T270" i="12"/>
  <c r="E270" i="12" s="1"/>
  <c r="I270" i="12" s="1"/>
  <c r="T233" i="12"/>
  <c r="E233" i="12" s="1"/>
  <c r="I233" i="12" s="1"/>
  <c r="T284" i="12"/>
  <c r="E284" i="12" s="1"/>
  <c r="I284" i="12" s="1"/>
  <c r="T277" i="12"/>
  <c r="E277" i="12" s="1"/>
  <c r="I277" i="12" s="1"/>
  <c r="T194" i="12"/>
  <c r="E194" i="12" s="1"/>
  <c r="I194" i="12" s="1"/>
  <c r="T224" i="12"/>
  <c r="E224" i="12" s="1"/>
  <c r="I224" i="12" s="1"/>
  <c r="T211" i="12"/>
  <c r="E211" i="12" s="1"/>
  <c r="I211" i="12" s="1"/>
  <c r="T243" i="12"/>
  <c r="E243" i="12" s="1"/>
  <c r="I243" i="12" s="1"/>
  <c r="T267" i="12"/>
  <c r="E267" i="12" s="1"/>
  <c r="I267" i="12" s="1"/>
  <c r="T252" i="12"/>
  <c r="E252" i="12" s="1"/>
  <c r="I252" i="12" s="1"/>
  <c r="T262" i="12"/>
  <c r="E262" i="12" s="1"/>
  <c r="I262" i="12" s="1"/>
  <c r="T192" i="12"/>
  <c r="E192" i="12" s="1"/>
  <c r="I192" i="12" s="1"/>
  <c r="T204" i="12"/>
  <c r="E204" i="12" s="1"/>
  <c r="I204" i="12" s="1"/>
  <c r="T218" i="12"/>
  <c r="E218" i="12" s="1"/>
  <c r="I218" i="12" s="1"/>
  <c r="T234" i="12"/>
  <c r="E234" i="12" s="1"/>
  <c r="I234" i="12" s="1"/>
  <c r="T250" i="12"/>
  <c r="E250" i="12" s="1"/>
  <c r="I250" i="12" s="1"/>
  <c r="T266" i="12"/>
  <c r="E266" i="12" s="1"/>
  <c r="I266" i="12" s="1"/>
  <c r="T189" i="12"/>
  <c r="E189" i="12" s="1"/>
  <c r="I189" i="12" s="1"/>
  <c r="T205" i="12"/>
  <c r="E205" i="12" s="1"/>
  <c r="I205" i="12" s="1"/>
  <c r="T221" i="12"/>
  <c r="E221" i="12" s="1"/>
  <c r="I221" i="12" s="1"/>
  <c r="T239" i="12"/>
  <c r="E239" i="12" s="1"/>
  <c r="I239" i="12" s="1"/>
  <c r="T261" i="12"/>
  <c r="E261" i="12" s="1"/>
  <c r="I261" i="12" s="1"/>
  <c r="T282" i="12"/>
  <c r="E282" i="12" s="1"/>
  <c r="I282" i="12" s="1"/>
  <c r="T219" i="12"/>
  <c r="E219" i="12" s="1"/>
  <c r="I219" i="12" s="1"/>
  <c r="T240" i="12"/>
  <c r="E240" i="12" s="1"/>
  <c r="I240" i="12" s="1"/>
  <c r="T259" i="12"/>
  <c r="E259" i="12" s="1"/>
  <c r="I259" i="12" s="1"/>
  <c r="T278" i="12"/>
  <c r="E278" i="12" s="1"/>
  <c r="I278" i="12" s="1"/>
  <c r="T214" i="12"/>
  <c r="E214" i="12" s="1"/>
  <c r="I214" i="12" s="1"/>
  <c r="T251" i="12"/>
  <c r="E251" i="12" s="1"/>
  <c r="I251" i="12" s="1"/>
  <c r="T276" i="12"/>
  <c r="E276" i="12" s="1"/>
  <c r="I276" i="12" s="1"/>
  <c r="T235" i="12"/>
  <c r="E235" i="12" s="1"/>
  <c r="I235" i="12" s="1"/>
  <c r="T281" i="12"/>
  <c r="E281" i="12" s="1"/>
  <c r="I281" i="12" s="1"/>
  <c r="T198" i="12"/>
  <c r="E198" i="12" s="1"/>
  <c r="I198" i="12" s="1"/>
  <c r="T226" i="12"/>
  <c r="E226" i="12" s="1"/>
  <c r="I226" i="12" s="1"/>
  <c r="T285" i="12"/>
  <c r="E285" i="12" s="1"/>
  <c r="I285" i="12" s="1"/>
  <c r="T215" i="12"/>
  <c r="E215" i="12" s="1"/>
  <c r="I215" i="12" s="1"/>
  <c r="T254" i="12"/>
  <c r="E254" i="12" s="1"/>
  <c r="I254" i="12" s="1"/>
  <c r="V548" i="23"/>
  <c r="Y548" i="23" s="1"/>
  <c r="E548" i="23" s="1"/>
  <c r="I548" i="23" s="1"/>
  <c r="V296" i="23"/>
  <c r="Y296" i="23" s="1"/>
  <c r="E296" i="23" s="1"/>
  <c r="I296" i="23" s="1"/>
  <c r="V540" i="23"/>
  <c r="Y540" i="23" s="1"/>
  <c r="E540" i="23" s="1"/>
  <c r="I540" i="23" s="1"/>
  <c r="V697" i="23"/>
  <c r="Y697" i="23" s="1"/>
  <c r="E697" i="23" s="1"/>
  <c r="I697" i="23" s="1"/>
  <c r="V302" i="23"/>
  <c r="Y302" i="23" s="1"/>
  <c r="E302" i="23" s="1"/>
  <c r="I302" i="23" s="1"/>
  <c r="V673" i="23"/>
  <c r="Y673" i="23" s="1"/>
  <c r="E673" i="23" s="1"/>
  <c r="I673" i="23" s="1"/>
  <c r="V663" i="23"/>
  <c r="Y663" i="23" s="1"/>
  <c r="E663" i="23" s="1"/>
  <c r="I663" i="23" s="1"/>
  <c r="V734" i="23"/>
  <c r="Y734" i="23" s="1"/>
  <c r="E734" i="23" s="1"/>
  <c r="I734" i="23" s="1"/>
  <c r="V556" i="23"/>
  <c r="Y556" i="23" s="1"/>
  <c r="E556" i="23" s="1"/>
  <c r="I556" i="23" s="1"/>
  <c r="V674" i="23"/>
  <c r="Y674" i="23" s="1"/>
  <c r="E674" i="23" s="1"/>
  <c r="I674" i="23" s="1"/>
  <c r="V689" i="23"/>
  <c r="Y689" i="23" s="1"/>
  <c r="E689" i="23" s="1"/>
  <c r="I689" i="23" s="1"/>
  <c r="K1085" i="2"/>
  <c r="AI1085" i="2" s="1"/>
  <c r="V703" i="23"/>
  <c r="Y703" i="23" s="1"/>
  <c r="E703" i="23" s="1"/>
  <c r="I703" i="23" s="1"/>
  <c r="V719" i="23"/>
  <c r="Y719" i="23" s="1"/>
  <c r="E719" i="23" s="1"/>
  <c r="I719" i="23" s="1"/>
  <c r="V148" i="23"/>
  <c r="Y148" i="23" s="1"/>
  <c r="E148" i="23" s="1"/>
  <c r="I148" i="23" s="1"/>
  <c r="V292" i="23"/>
  <c r="Y292" i="23" s="1"/>
  <c r="E292" i="23" s="1"/>
  <c r="I292" i="23" s="1"/>
  <c r="V295" i="23"/>
  <c r="Y295" i="23" s="1"/>
  <c r="E295" i="23" s="1"/>
  <c r="I295" i="23" s="1"/>
  <c r="V552" i="23"/>
  <c r="Y552" i="23" s="1"/>
  <c r="E552" i="23" s="1"/>
  <c r="I552" i="23" s="1"/>
  <c r="V679" i="23"/>
  <c r="Y679" i="23" s="1"/>
  <c r="E679" i="23" s="1"/>
  <c r="I679" i="23" s="1"/>
  <c r="V729" i="23"/>
  <c r="Y729" i="23" s="1"/>
  <c r="E729" i="23" s="1"/>
  <c r="I729" i="23" s="1"/>
  <c r="V287" i="23"/>
  <c r="Y287" i="23" s="1"/>
  <c r="E287" i="23" s="1"/>
  <c r="I287" i="23" s="1"/>
  <c r="V669" i="23"/>
  <c r="Y669" i="23" s="1"/>
  <c r="E669" i="23" s="1"/>
  <c r="I669" i="23" s="1"/>
  <c r="V690" i="23"/>
  <c r="Y690" i="23" s="1"/>
  <c r="E690" i="23" s="1"/>
  <c r="I690" i="23" s="1"/>
  <c r="V735" i="23"/>
  <c r="Y735" i="23" s="1"/>
  <c r="E735" i="23" s="1"/>
  <c r="V150" i="23"/>
  <c r="Y150" i="23" s="1"/>
  <c r="E150" i="23" s="1"/>
  <c r="I150" i="23" s="1"/>
  <c r="V161" i="23"/>
  <c r="Y161" i="23" s="1"/>
  <c r="E161" i="23" s="1"/>
  <c r="I161" i="23" s="1"/>
  <c r="V284" i="23"/>
  <c r="Y284" i="23" s="1"/>
  <c r="E284" i="23" s="1"/>
  <c r="I284" i="23" s="1"/>
  <c r="V667" i="23"/>
  <c r="Y667" i="23" s="1"/>
  <c r="E667" i="23" s="1"/>
  <c r="I667" i="23" s="1"/>
  <c r="V708" i="23"/>
  <c r="Y708" i="23" s="1"/>
  <c r="E708" i="23" s="1"/>
  <c r="V727" i="23"/>
  <c r="Y727" i="23" s="1"/>
  <c r="E727" i="23" s="1"/>
  <c r="I727" i="23" s="1"/>
  <c r="Y84" i="23"/>
  <c r="E84" i="23" s="1"/>
  <c r="Y100" i="23"/>
  <c r="E100" i="23" s="1"/>
  <c r="Y115" i="23"/>
  <c r="E115" i="23" s="1"/>
  <c r="I115" i="23" s="1"/>
  <c r="Y126" i="23"/>
  <c r="E126" i="23" s="1"/>
  <c r="I126" i="23" s="1"/>
  <c r="Y140" i="23"/>
  <c r="E140" i="23" s="1"/>
  <c r="I140" i="23" s="1"/>
  <c r="Y43" i="23"/>
  <c r="E43" i="23" s="1"/>
  <c r="I43" i="23" s="1"/>
  <c r="Y57" i="23"/>
  <c r="E57" i="23" s="1"/>
  <c r="I57" i="23" s="1"/>
  <c r="Y60" i="23"/>
  <c r="E60" i="23" s="1"/>
  <c r="I60" i="23" s="1"/>
  <c r="Y235" i="23"/>
  <c r="E235" i="23" s="1"/>
  <c r="I235" i="23" s="1"/>
  <c r="Y249" i="23"/>
  <c r="E249" i="23" s="1"/>
  <c r="I249" i="23" s="1"/>
  <c r="Y260" i="23"/>
  <c r="E260" i="23" s="1"/>
  <c r="I260" i="23" s="1"/>
  <c r="Y250" i="23"/>
  <c r="E250" i="23" s="1"/>
  <c r="I250" i="23" s="1"/>
  <c r="Y263" i="23"/>
  <c r="E263" i="23" s="1"/>
  <c r="I263" i="23" s="1"/>
  <c r="Y271" i="23"/>
  <c r="E271" i="23" s="1"/>
  <c r="I271" i="23" s="1"/>
  <c r="Y274" i="23"/>
  <c r="E274" i="23" s="1"/>
  <c r="I274" i="23" s="1"/>
  <c r="Y282" i="23"/>
  <c r="E282" i="23" s="1"/>
  <c r="I282" i="23" s="1"/>
  <c r="Y385" i="23"/>
  <c r="E385" i="23" s="1"/>
  <c r="I385" i="23" s="1"/>
  <c r="Y464" i="23"/>
  <c r="E464" i="23" s="1"/>
  <c r="I464" i="23" s="1"/>
  <c r="Y477" i="23"/>
  <c r="E477" i="23" s="1"/>
  <c r="I477" i="23" s="1"/>
  <c r="Y493" i="23"/>
  <c r="E493" i="23" s="1"/>
  <c r="I493" i="23" s="1"/>
  <c r="Y492" i="23"/>
  <c r="E492" i="23" s="1"/>
  <c r="I492" i="23" s="1"/>
  <c r="Y504" i="23"/>
  <c r="E504" i="23" s="1"/>
  <c r="I504" i="23" s="1"/>
  <c r="Y528" i="23"/>
  <c r="E528" i="23" s="1"/>
  <c r="I528" i="23" s="1"/>
  <c r="Y515" i="23"/>
  <c r="E515" i="23" s="1"/>
  <c r="I515" i="23" s="1"/>
  <c r="Y530" i="23"/>
  <c r="E530" i="23" s="1"/>
  <c r="I530" i="23" s="1"/>
  <c r="Y527" i="23"/>
  <c r="E527" i="23" s="1"/>
  <c r="I527" i="23" s="1"/>
  <c r="Y524" i="23"/>
  <c r="E524" i="23" s="1"/>
  <c r="I524" i="23" s="1"/>
  <c r="Y562" i="23"/>
  <c r="E562" i="23" s="1"/>
  <c r="Y599" i="23"/>
  <c r="E599" i="23" s="1"/>
  <c r="I599" i="23" s="1"/>
  <c r="Y591" i="23"/>
  <c r="E591" i="23" s="1"/>
  <c r="I591" i="23" s="1"/>
  <c r="Y612" i="23"/>
  <c r="E612" i="23" s="1"/>
  <c r="I612" i="23" s="1"/>
  <c r="Y587" i="23"/>
  <c r="E587" i="23" s="1"/>
  <c r="I587" i="23" s="1"/>
  <c r="Y601" i="23"/>
  <c r="E601" i="23" s="1"/>
  <c r="I601" i="23" s="1"/>
  <c r="Y615" i="23"/>
  <c r="E615" i="23" s="1"/>
  <c r="I615" i="23" s="1"/>
  <c r="Y605" i="23"/>
  <c r="E605" i="23" s="1"/>
  <c r="I605" i="23" s="1"/>
  <c r="Y590" i="23"/>
  <c r="E590" i="23" s="1"/>
  <c r="I590" i="23" s="1"/>
  <c r="Y606" i="23"/>
  <c r="E606" i="23" s="1"/>
  <c r="I606" i="23" s="1"/>
  <c r="Y633" i="23"/>
  <c r="E633" i="23" s="1"/>
  <c r="I633" i="23" s="1"/>
  <c r="Y638" i="23"/>
  <c r="E638" i="23" s="1"/>
  <c r="I638" i="23" s="1"/>
  <c r="Y645" i="23"/>
  <c r="E645" i="23" s="1"/>
  <c r="I645" i="23" s="1"/>
  <c r="Y701" i="23"/>
  <c r="E701" i="23" s="1"/>
  <c r="Y732" i="23"/>
  <c r="E732" i="23" s="1"/>
  <c r="Y726" i="23"/>
  <c r="E726" i="23" s="1"/>
  <c r="Y486" i="23"/>
  <c r="E486" i="23" s="1"/>
  <c r="I486" i="23" s="1"/>
  <c r="Y462" i="23"/>
  <c r="E462" i="23" s="1"/>
  <c r="I462" i="23" s="1"/>
  <c r="Y470" i="23"/>
  <c r="E470" i="23" s="1"/>
  <c r="I470" i="23" s="1"/>
  <c r="Y410" i="23"/>
  <c r="E410" i="23" s="1"/>
  <c r="I410" i="23" s="1"/>
  <c r="Y412" i="23"/>
  <c r="E412" i="23" s="1"/>
  <c r="I412" i="23" s="1"/>
  <c r="Y386" i="23"/>
  <c r="E386" i="23" s="1"/>
  <c r="I386" i="23" s="1"/>
  <c r="Y525" i="23"/>
  <c r="E525" i="23" s="1"/>
  <c r="I525" i="23" s="1"/>
  <c r="Y404" i="23"/>
  <c r="E404" i="23" s="1"/>
  <c r="I404" i="23" s="1"/>
  <c r="Y458" i="23"/>
  <c r="E458" i="23" s="1"/>
  <c r="I458" i="23" s="1"/>
  <c r="Y450" i="23"/>
  <c r="E450" i="23" s="1"/>
  <c r="I450" i="23" s="1"/>
  <c r="Y442" i="23"/>
  <c r="E442" i="23" s="1"/>
  <c r="I442" i="23" s="1"/>
  <c r="Y434" i="23"/>
  <c r="E434" i="23" s="1"/>
  <c r="I434" i="23" s="1"/>
  <c r="Y426" i="23"/>
  <c r="E426" i="23" s="1"/>
  <c r="I426" i="23" s="1"/>
  <c r="Y399" i="23"/>
  <c r="E399" i="23" s="1"/>
  <c r="I399" i="23" s="1"/>
  <c r="Y392" i="23"/>
  <c r="E392" i="23" s="1"/>
  <c r="I392" i="23" s="1"/>
  <c r="Y452" i="23"/>
  <c r="E452" i="23" s="1"/>
  <c r="I452" i="23" s="1"/>
  <c r="Y440" i="23"/>
  <c r="E440" i="23" s="1"/>
  <c r="I440" i="23" s="1"/>
  <c r="Y432" i="23"/>
  <c r="E432" i="23" s="1"/>
  <c r="I432" i="23" s="1"/>
  <c r="Y424" i="23"/>
  <c r="E424" i="23" s="1"/>
  <c r="I424" i="23" s="1"/>
  <c r="Y11" i="23"/>
  <c r="E11" i="23" s="1"/>
  <c r="I11" i="23" s="1"/>
  <c r="Y8" i="23"/>
  <c r="E8" i="23" s="1"/>
  <c r="I8" i="23" s="1"/>
  <c r="Y12" i="23"/>
  <c r="E12" i="23" s="1"/>
  <c r="I12" i="23" s="1"/>
  <c r="Y20" i="23"/>
  <c r="E20" i="23" s="1"/>
  <c r="I20" i="23" s="1"/>
  <c r="Y5" i="23"/>
  <c r="E5" i="23" s="1"/>
  <c r="I5" i="23" s="1"/>
  <c r="Y118" i="23"/>
  <c r="E118" i="23" s="1"/>
  <c r="I118" i="23" s="1"/>
  <c r="Y119" i="23"/>
  <c r="E119" i="23" s="1"/>
  <c r="I119" i="23" s="1"/>
  <c r="Y120" i="23"/>
  <c r="E120" i="23" s="1"/>
  <c r="I120" i="23" s="1"/>
  <c r="Y132" i="23"/>
  <c r="E132" i="23" s="1"/>
  <c r="I132" i="23" s="1"/>
  <c r="Y58" i="23"/>
  <c r="E58" i="23" s="1"/>
  <c r="I58" i="23" s="1"/>
  <c r="Y62" i="23"/>
  <c r="E62" i="23" s="1"/>
  <c r="Y227" i="23"/>
  <c r="E227" i="23" s="1"/>
  <c r="I227" i="23" s="1"/>
  <c r="Y239" i="23"/>
  <c r="E239" i="23" s="1"/>
  <c r="I239" i="23" s="1"/>
  <c r="Y232" i="23"/>
  <c r="E232" i="23" s="1"/>
  <c r="I232" i="23" s="1"/>
  <c r="Y238" i="23"/>
  <c r="E238" i="23" s="1"/>
  <c r="I238" i="23" s="1"/>
  <c r="Y247" i="23"/>
  <c r="E247" i="23" s="1"/>
  <c r="I247" i="23" s="1"/>
  <c r="Y265" i="23"/>
  <c r="E265" i="23" s="1"/>
  <c r="I265" i="23" s="1"/>
  <c r="Y279" i="23"/>
  <c r="E279" i="23" s="1"/>
  <c r="I279" i="23" s="1"/>
  <c r="Y268" i="23"/>
  <c r="E268" i="23" s="1"/>
  <c r="I268" i="23" s="1"/>
  <c r="Y380" i="23"/>
  <c r="E380" i="23" s="1"/>
  <c r="I380" i="23" s="1"/>
  <c r="Y397" i="23"/>
  <c r="E397" i="23" s="1"/>
  <c r="I397" i="23" s="1"/>
  <c r="Y461" i="23"/>
  <c r="E461" i="23" s="1"/>
  <c r="I461" i="23" s="1"/>
  <c r="Y518" i="23"/>
  <c r="E518" i="23" s="1"/>
  <c r="I518" i="23" s="1"/>
  <c r="Y505" i="23"/>
  <c r="E505" i="23" s="1"/>
  <c r="I505" i="23" s="1"/>
  <c r="Y531" i="23"/>
  <c r="E531" i="23" s="1"/>
  <c r="I531" i="23" s="1"/>
  <c r="Y521" i="23"/>
  <c r="E521" i="23" s="1"/>
  <c r="I521" i="23" s="1"/>
  <c r="Y616" i="23"/>
  <c r="E616" i="23" s="1"/>
  <c r="I616" i="23" s="1"/>
  <c r="Y620" i="23"/>
  <c r="E620" i="23" s="1"/>
  <c r="I620" i="23" s="1"/>
  <c r="Y644" i="23"/>
  <c r="E644" i="23" s="1"/>
  <c r="I644" i="23" s="1"/>
  <c r="Y628" i="23"/>
  <c r="E628" i="23" s="1"/>
  <c r="I628" i="23" s="1"/>
  <c r="Y651" i="23"/>
  <c r="E651" i="23" s="1"/>
  <c r="I651" i="23" s="1"/>
  <c r="Y649" i="23"/>
  <c r="E649" i="23" s="1"/>
  <c r="I649" i="23" s="1"/>
  <c r="Y642" i="23"/>
  <c r="E642" i="23" s="1"/>
  <c r="I642" i="23" s="1"/>
  <c r="Y626" i="23"/>
  <c r="E626" i="23" s="1"/>
  <c r="I626" i="23" s="1"/>
  <c r="Y21" i="23"/>
  <c r="E21" i="23" s="1"/>
  <c r="I21" i="23" s="1"/>
  <c r="Y13" i="23"/>
  <c r="E13" i="23" s="1"/>
  <c r="I13" i="23" s="1"/>
  <c r="Y6" i="23"/>
  <c r="E6" i="23" s="1"/>
  <c r="I6" i="23" s="1"/>
  <c r="Y15" i="23"/>
  <c r="E15" i="23" s="1"/>
  <c r="I15" i="23" s="1"/>
  <c r="Y88" i="23"/>
  <c r="E88" i="23" s="1"/>
  <c r="Y92" i="23"/>
  <c r="E92" i="23" s="1"/>
  <c r="Y102" i="23"/>
  <c r="E102" i="23" s="1"/>
  <c r="I102" i="23" s="1"/>
  <c r="Y110" i="23"/>
  <c r="E110" i="23" s="1"/>
  <c r="I110" i="23" s="1"/>
  <c r="Y107" i="23"/>
  <c r="E107" i="23" s="1"/>
  <c r="I107" i="23" s="1"/>
  <c r="Y111" i="23"/>
  <c r="E111" i="23" s="1"/>
  <c r="I111" i="23" s="1"/>
  <c r="Y124" i="23"/>
  <c r="E124" i="23" s="1"/>
  <c r="I124" i="23" s="1"/>
  <c r="Y134" i="23"/>
  <c r="E134" i="23" s="1"/>
  <c r="I134" i="23" s="1"/>
  <c r="Y127" i="23"/>
  <c r="E127" i="23" s="1"/>
  <c r="I127" i="23" s="1"/>
  <c r="Y139" i="23"/>
  <c r="E139" i="23" s="1"/>
  <c r="I139" i="23" s="1"/>
  <c r="V146" i="23"/>
  <c r="Y151" i="23"/>
  <c r="E151" i="23" s="1"/>
  <c r="Y157" i="23"/>
  <c r="E157" i="23" s="1"/>
  <c r="Y44" i="23"/>
  <c r="E44" i="23" s="1"/>
  <c r="I44" i="23" s="1"/>
  <c r="Y46" i="23"/>
  <c r="E46" i="23" s="1"/>
  <c r="I46" i="23" s="1"/>
  <c r="Y45" i="23"/>
  <c r="E45" i="23" s="1"/>
  <c r="I45" i="23" s="1"/>
  <c r="Y61" i="23"/>
  <c r="E61" i="23" s="1"/>
  <c r="I61" i="23" s="1"/>
  <c r="Y51" i="23"/>
  <c r="E51" i="23" s="1"/>
  <c r="I51" i="23" s="1"/>
  <c r="Y64" i="23"/>
  <c r="E64" i="23" s="1"/>
  <c r="Y74" i="23"/>
  <c r="E74" i="23" s="1"/>
  <c r="Y229" i="23"/>
  <c r="E229" i="23" s="1"/>
  <c r="I229" i="23" s="1"/>
  <c r="Y226" i="23"/>
  <c r="E226" i="23" s="1"/>
  <c r="I226" i="23" s="1"/>
  <c r="Y242" i="23"/>
  <c r="E242" i="23" s="1"/>
  <c r="I242" i="23" s="1"/>
  <c r="Y240" i="23"/>
  <c r="E240" i="23" s="1"/>
  <c r="I240" i="23" s="1"/>
  <c r="Y244" i="23"/>
  <c r="E244" i="23" s="1"/>
  <c r="I244" i="23" s="1"/>
  <c r="Y262" i="23"/>
  <c r="E262" i="23" s="1"/>
  <c r="I262" i="23" s="1"/>
  <c r="Y256" i="23"/>
  <c r="E256" i="23" s="1"/>
  <c r="I256" i="23" s="1"/>
  <c r="Y253" i="23"/>
  <c r="E253" i="23" s="1"/>
  <c r="I253" i="23" s="1"/>
  <c r="Y251" i="23"/>
  <c r="E251" i="23" s="1"/>
  <c r="I251" i="23" s="1"/>
  <c r="Y269" i="23"/>
  <c r="E269" i="23" s="1"/>
  <c r="I269" i="23" s="1"/>
  <c r="Y273" i="23"/>
  <c r="E273" i="23" s="1"/>
  <c r="I273" i="23" s="1"/>
  <c r="Y281" i="23"/>
  <c r="E281" i="23" s="1"/>
  <c r="I281" i="23" s="1"/>
  <c r="Y278" i="23"/>
  <c r="E278" i="23" s="1"/>
  <c r="I278" i="23" s="1"/>
  <c r="Y266" i="23"/>
  <c r="E266" i="23" s="1"/>
  <c r="I266" i="23" s="1"/>
  <c r="V289" i="23"/>
  <c r="Y382" i="23"/>
  <c r="E382" i="23" s="1"/>
  <c r="I382" i="23" s="1"/>
  <c r="Y387" i="23"/>
  <c r="E387" i="23" s="1"/>
  <c r="I387" i="23" s="1"/>
  <c r="Y396" i="23"/>
  <c r="E396" i="23" s="1"/>
  <c r="I396" i="23" s="1"/>
  <c r="Y398" i="23"/>
  <c r="E398" i="23" s="1"/>
  <c r="I398" i="23" s="1"/>
  <c r="Y419" i="23"/>
  <c r="E419" i="23" s="1"/>
  <c r="I419" i="23" s="1"/>
  <c r="Y468" i="23"/>
  <c r="E468" i="23" s="1"/>
  <c r="I468" i="23" s="1"/>
  <c r="Y465" i="23"/>
  <c r="E465" i="23" s="1"/>
  <c r="I465" i="23" s="1"/>
  <c r="Y481" i="23"/>
  <c r="E481" i="23" s="1"/>
  <c r="I481" i="23" s="1"/>
  <c r="Y497" i="23"/>
  <c r="E497" i="23" s="1"/>
  <c r="I497" i="23" s="1"/>
  <c r="Y494" i="23"/>
  <c r="E494" i="23" s="1"/>
  <c r="I494" i="23" s="1"/>
  <c r="Y496" i="23"/>
  <c r="E496" i="23" s="1"/>
  <c r="I496" i="23" s="1"/>
  <c r="Y506" i="23"/>
  <c r="E506" i="23" s="1"/>
  <c r="I506" i="23" s="1"/>
  <c r="Y501" i="23"/>
  <c r="E501" i="23" s="1"/>
  <c r="I501" i="23" s="1"/>
  <c r="Y512" i="23"/>
  <c r="E512" i="23" s="1"/>
  <c r="I512" i="23" s="1"/>
  <c r="Y520" i="23"/>
  <c r="E520" i="23" s="1"/>
  <c r="I520" i="23" s="1"/>
  <c r="Y507" i="23"/>
  <c r="E507" i="23" s="1"/>
  <c r="I507" i="23" s="1"/>
  <c r="Y533" i="23"/>
  <c r="E533" i="23" s="1"/>
  <c r="I533" i="23" s="1"/>
  <c r="Y523" i="23"/>
  <c r="E523" i="23" s="1"/>
  <c r="I523" i="23" s="1"/>
  <c r="Y511" i="23"/>
  <c r="E511" i="23" s="1"/>
  <c r="I511" i="23" s="1"/>
  <c r="Y534" i="23"/>
  <c r="E534" i="23" s="1"/>
  <c r="I534" i="23" s="1"/>
  <c r="Y538" i="23"/>
  <c r="E538" i="23" s="1"/>
  <c r="I538" i="23" s="1"/>
  <c r="Y536" i="23"/>
  <c r="E536" i="23" s="1"/>
  <c r="I536" i="23" s="1"/>
  <c r="V567" i="23"/>
  <c r="V558" i="23"/>
  <c r="Y519" i="23"/>
  <c r="E519" i="23" s="1"/>
  <c r="I519" i="23" s="1"/>
  <c r="Y566" i="23"/>
  <c r="E566" i="23" s="1"/>
  <c r="Y580" i="23"/>
  <c r="E580" i="23" s="1"/>
  <c r="I580" i="23" s="1"/>
  <c r="Y588" i="23"/>
  <c r="E588" i="23" s="1"/>
  <c r="I588" i="23" s="1"/>
  <c r="Y600" i="23"/>
  <c r="E600" i="23" s="1"/>
  <c r="I600" i="23" s="1"/>
  <c r="Y603" i="23"/>
  <c r="E603" i="23" s="1"/>
  <c r="I603" i="23" s="1"/>
  <c r="Y618" i="23"/>
  <c r="E618" i="23" s="1"/>
  <c r="I618" i="23" s="1"/>
  <c r="Y594" i="23"/>
  <c r="E594" i="23" s="1"/>
  <c r="I594" i="23" s="1"/>
  <c r="Y609" i="23"/>
  <c r="E609" i="23" s="1"/>
  <c r="I609" i="23" s="1"/>
  <c r="Y654" i="23"/>
  <c r="E654" i="23" s="1"/>
  <c r="I654" i="23" s="1"/>
  <c r="Y624" i="23"/>
  <c r="E624" i="23" s="1"/>
  <c r="I624" i="23" s="1"/>
  <c r="Y648" i="23"/>
  <c r="E648" i="23" s="1"/>
  <c r="I648" i="23" s="1"/>
  <c r="Y621" i="23"/>
  <c r="E621" i="23" s="1"/>
  <c r="I621" i="23" s="1"/>
  <c r="Y589" i="23"/>
  <c r="E589" i="23" s="1"/>
  <c r="I589" i="23" s="1"/>
  <c r="Y635" i="23"/>
  <c r="E635" i="23" s="1"/>
  <c r="I635" i="23" s="1"/>
  <c r="Y639" i="23"/>
  <c r="E639" i="23" s="1"/>
  <c r="I639" i="23" s="1"/>
  <c r="Y655" i="23"/>
  <c r="E655" i="23" s="1"/>
  <c r="I655" i="23" s="1"/>
  <c r="Y623" i="23"/>
  <c r="E623" i="23" s="1"/>
  <c r="I623" i="23" s="1"/>
  <c r="Y622" i="23"/>
  <c r="E622" i="23" s="1"/>
  <c r="I622" i="23" s="1"/>
  <c r="V659" i="23"/>
  <c r="Y688" i="23"/>
  <c r="E688" i="23" s="1"/>
  <c r="Y705" i="23"/>
  <c r="E705" i="23" s="1"/>
  <c r="V714" i="23"/>
  <c r="V733" i="23"/>
  <c r="Y484" i="23"/>
  <c r="E484" i="23" s="1"/>
  <c r="I484" i="23" s="1"/>
  <c r="BV1028" i="2"/>
  <c r="Y418" i="23"/>
  <c r="E418" i="23" s="1"/>
  <c r="I418" i="23" s="1"/>
  <c r="Y415" i="23"/>
  <c r="E415" i="23" s="1"/>
  <c r="I415" i="23" s="1"/>
  <c r="Y411" i="23"/>
  <c r="E411" i="23" s="1"/>
  <c r="I411" i="23" s="1"/>
  <c r="Y416" i="23"/>
  <c r="E416" i="23" s="1"/>
  <c r="I416" i="23" s="1"/>
  <c r="Y407" i="23"/>
  <c r="E407" i="23" s="1"/>
  <c r="I407" i="23" s="1"/>
  <c r="Y409" i="23"/>
  <c r="E409" i="23" s="1"/>
  <c r="I409" i="23" s="1"/>
  <c r="Y413" i="23"/>
  <c r="E413" i="23" s="1"/>
  <c r="I413" i="23" s="1"/>
  <c r="Y389" i="23"/>
  <c r="E389" i="23" s="1"/>
  <c r="I389" i="23" s="1"/>
  <c r="Y457" i="23"/>
  <c r="E457" i="23" s="1"/>
  <c r="I457" i="23" s="1"/>
  <c r="Y449" i="23"/>
  <c r="E449" i="23" s="1"/>
  <c r="I449" i="23" s="1"/>
  <c r="Y441" i="23"/>
  <c r="E441" i="23" s="1"/>
  <c r="I441" i="23" s="1"/>
  <c r="Y433" i="23"/>
  <c r="E433" i="23" s="1"/>
  <c r="I433" i="23" s="1"/>
  <c r="Y425" i="23"/>
  <c r="E425" i="23" s="1"/>
  <c r="I425" i="23" s="1"/>
  <c r="Y448" i="23"/>
  <c r="E448" i="23" s="1"/>
  <c r="I448" i="23" s="1"/>
  <c r="Y724" i="23"/>
  <c r="E724" i="23" s="1"/>
  <c r="Y451" i="23"/>
  <c r="E451" i="23" s="1"/>
  <c r="I451" i="23" s="1"/>
  <c r="Y443" i="23"/>
  <c r="E443" i="23" s="1"/>
  <c r="I443" i="23" s="1"/>
  <c r="Y435" i="23"/>
  <c r="E435" i="23" s="1"/>
  <c r="I435" i="23" s="1"/>
  <c r="Y427" i="23"/>
  <c r="E427" i="23" s="1"/>
  <c r="I427" i="23" s="1"/>
  <c r="Y390" i="23"/>
  <c r="E390" i="23" s="1"/>
  <c r="I390" i="23" s="1"/>
  <c r="Y3" i="23"/>
  <c r="E3" i="23" s="1"/>
  <c r="I3" i="23" s="1"/>
  <c r="Y19" i="23"/>
  <c r="E19" i="23" s="1"/>
  <c r="I19" i="23" s="1"/>
  <c r="Y18" i="23"/>
  <c r="E18" i="23" s="1"/>
  <c r="I18" i="23" s="1"/>
  <c r="Y7" i="23"/>
  <c r="E7" i="23" s="1"/>
  <c r="I7" i="23" s="1"/>
  <c r="Y4" i="23"/>
  <c r="E4" i="23" s="1"/>
  <c r="I4" i="23" s="1"/>
  <c r="Y95" i="23"/>
  <c r="E95" i="23" s="1"/>
  <c r="Y96" i="23"/>
  <c r="E96" i="23" s="1"/>
  <c r="Y103" i="23"/>
  <c r="E103" i="23" s="1"/>
  <c r="I103" i="23" s="1"/>
  <c r="Y109" i="23"/>
  <c r="E109" i="23" s="1"/>
  <c r="I109" i="23" s="1"/>
  <c r="Y113" i="23"/>
  <c r="E113" i="23" s="1"/>
  <c r="I113" i="23" s="1"/>
  <c r="Y112" i="23"/>
  <c r="E112" i="23" s="1"/>
  <c r="Y108" i="23"/>
  <c r="E108" i="23" s="1"/>
  <c r="I108" i="23" s="1"/>
  <c r="Y116" i="23"/>
  <c r="E116" i="23" s="1"/>
  <c r="I116" i="23" s="1"/>
  <c r="Y121" i="23"/>
  <c r="E121" i="23" s="1"/>
  <c r="I121" i="23" s="1"/>
  <c r="Y122" i="23"/>
  <c r="E122" i="23" s="1"/>
  <c r="I122" i="23" s="1"/>
  <c r="Y131" i="23"/>
  <c r="E131" i="23" s="1"/>
  <c r="I131" i="23" s="1"/>
  <c r="Y135" i="23"/>
  <c r="E135" i="23" s="1"/>
  <c r="I135" i="23" s="1"/>
  <c r="Y137" i="23"/>
  <c r="E137" i="23" s="1"/>
  <c r="I137" i="23" s="1"/>
  <c r="Y128" i="23"/>
  <c r="E128" i="23" s="1"/>
  <c r="I128" i="23" s="1"/>
  <c r="Y141" i="23"/>
  <c r="E141" i="23" s="1"/>
  <c r="I141" i="23" s="1"/>
  <c r="Y147" i="23"/>
  <c r="E147" i="23" s="1"/>
  <c r="Y153" i="23"/>
  <c r="E153" i="23" s="1"/>
  <c r="Y159" i="23"/>
  <c r="E159" i="23" s="1"/>
  <c r="X199" i="23"/>
  <c r="D199" i="23" s="1"/>
  <c r="X221" i="23"/>
  <c r="D221" i="23" s="1"/>
  <c r="Y47" i="23"/>
  <c r="E47" i="23" s="1"/>
  <c r="I47" i="23" s="1"/>
  <c r="Y48" i="23"/>
  <c r="E48" i="23" s="1"/>
  <c r="I48" i="23" s="1"/>
  <c r="Y50" i="23"/>
  <c r="E50" i="23" s="1"/>
  <c r="I50" i="23" s="1"/>
  <c r="Y49" i="23"/>
  <c r="E49" i="23" s="1"/>
  <c r="I49" i="23" s="1"/>
  <c r="Y52" i="23"/>
  <c r="E52" i="23" s="1"/>
  <c r="I52" i="23" s="1"/>
  <c r="Y55" i="23"/>
  <c r="E55" i="23" s="1"/>
  <c r="I55" i="23" s="1"/>
  <c r="Y80" i="23"/>
  <c r="E80" i="23" s="1"/>
  <c r="Y66" i="23"/>
  <c r="E66" i="23" s="1"/>
  <c r="Y78" i="23"/>
  <c r="E78" i="23" s="1"/>
  <c r="Y231" i="23"/>
  <c r="E231" i="23" s="1"/>
  <c r="I231" i="23" s="1"/>
  <c r="Y241" i="23"/>
  <c r="E241" i="23" s="1"/>
  <c r="I241" i="23" s="1"/>
  <c r="Y234" i="23"/>
  <c r="E234" i="23" s="1"/>
  <c r="I234" i="23" s="1"/>
  <c r="Y224" i="23"/>
  <c r="E224" i="23" s="1"/>
  <c r="I224" i="23" s="1"/>
  <c r="Y246" i="23"/>
  <c r="E246" i="23" s="1"/>
  <c r="I246" i="23" s="1"/>
  <c r="Y254" i="23"/>
  <c r="E254" i="23" s="1"/>
  <c r="I254" i="23" s="1"/>
  <c r="Y258" i="23"/>
  <c r="E258" i="23" s="1"/>
  <c r="I258" i="23" s="1"/>
  <c r="Y248" i="23"/>
  <c r="E248" i="23" s="1"/>
  <c r="I248" i="23" s="1"/>
  <c r="Y255" i="23"/>
  <c r="E255" i="23" s="1"/>
  <c r="I255" i="23" s="1"/>
  <c r="Y275" i="23"/>
  <c r="E275" i="23" s="1"/>
  <c r="I275" i="23" s="1"/>
  <c r="Y267" i="23"/>
  <c r="E267" i="23" s="1"/>
  <c r="I267" i="23" s="1"/>
  <c r="Y270" i="23"/>
  <c r="E270" i="23" s="1"/>
  <c r="I270" i="23" s="1"/>
  <c r="Y283" i="23"/>
  <c r="E283" i="23" s="1"/>
  <c r="Y272" i="23"/>
  <c r="E272" i="23" s="1"/>
  <c r="I272" i="23" s="1"/>
  <c r="V288" i="23"/>
  <c r="V297" i="23"/>
  <c r="Y379" i="23"/>
  <c r="E379" i="23" s="1"/>
  <c r="I379" i="23" s="1"/>
  <c r="Y383" i="23"/>
  <c r="E383" i="23" s="1"/>
  <c r="I383" i="23" s="1"/>
  <c r="Y388" i="23"/>
  <c r="E388" i="23" s="1"/>
  <c r="I388" i="23" s="1"/>
  <c r="Y394" i="23"/>
  <c r="E394" i="23" s="1"/>
  <c r="I394" i="23" s="1"/>
  <c r="Y472" i="23"/>
  <c r="E472" i="23" s="1"/>
  <c r="I472" i="23" s="1"/>
  <c r="Y469" i="23"/>
  <c r="E469" i="23" s="1"/>
  <c r="I469" i="23" s="1"/>
  <c r="Y485" i="23"/>
  <c r="E485" i="23" s="1"/>
  <c r="I485" i="23" s="1"/>
  <c r="Y491" i="23"/>
  <c r="E491" i="23" s="1"/>
  <c r="I491" i="23" s="1"/>
  <c r="Y498" i="23"/>
  <c r="E498" i="23" s="1"/>
  <c r="I498" i="23" s="1"/>
  <c r="Y500" i="23"/>
  <c r="E500" i="23" s="1"/>
  <c r="I500" i="23" s="1"/>
  <c r="Y508" i="23"/>
  <c r="E508" i="23" s="1"/>
  <c r="I508" i="23" s="1"/>
  <c r="Y509" i="23"/>
  <c r="E509" i="23" s="1"/>
  <c r="I509" i="23" s="1"/>
  <c r="Y514" i="23"/>
  <c r="E514" i="23" s="1"/>
  <c r="I514" i="23" s="1"/>
  <c r="Y522" i="23"/>
  <c r="E522" i="23" s="1"/>
  <c r="I522" i="23" s="1"/>
  <c r="Y499" i="23"/>
  <c r="E499" i="23" s="1"/>
  <c r="I499" i="23" s="1"/>
  <c r="Y535" i="23"/>
  <c r="E535" i="23" s="1"/>
  <c r="I535" i="23" s="1"/>
  <c r="Y503" i="23"/>
  <c r="E503" i="23" s="1"/>
  <c r="I503" i="23" s="1"/>
  <c r="V575" i="23"/>
  <c r="V570" i="23"/>
  <c r="Y578" i="23"/>
  <c r="E578" i="23" s="1"/>
  <c r="Y583" i="23"/>
  <c r="E583" i="23" s="1"/>
  <c r="I583" i="23" s="1"/>
  <c r="Y595" i="23"/>
  <c r="E595" i="23" s="1"/>
  <c r="I595" i="23" s="1"/>
  <c r="Y582" i="23"/>
  <c r="E582" i="23" s="1"/>
  <c r="I582" i="23" s="1"/>
  <c r="Y579" i="23"/>
  <c r="E579" i="23" s="1"/>
  <c r="I579" i="23" s="1"/>
  <c r="Y608" i="23"/>
  <c r="E608" i="23" s="1"/>
  <c r="I608" i="23" s="1"/>
  <c r="Y596" i="23"/>
  <c r="E596" i="23" s="1"/>
  <c r="I596" i="23" s="1"/>
  <c r="Y604" i="23"/>
  <c r="E604" i="23" s="1"/>
  <c r="I604" i="23" s="1"/>
  <c r="Y617" i="23"/>
  <c r="E617" i="23" s="1"/>
  <c r="I617" i="23" s="1"/>
  <c r="Y598" i="23"/>
  <c r="E598" i="23" s="1"/>
  <c r="I598" i="23" s="1"/>
  <c r="Y614" i="23"/>
  <c r="E614" i="23" s="1"/>
  <c r="I614" i="23" s="1"/>
  <c r="Y610" i="23"/>
  <c r="E610" i="23" s="1"/>
  <c r="I610" i="23" s="1"/>
  <c r="Y619" i="23"/>
  <c r="E619" i="23" s="1"/>
  <c r="I619" i="23" s="1"/>
  <c r="Y636" i="23"/>
  <c r="E636" i="23" s="1"/>
  <c r="I636" i="23" s="1"/>
  <c r="Y652" i="23"/>
  <c r="E652" i="23" s="1"/>
  <c r="I652" i="23" s="1"/>
  <c r="Y625" i="23"/>
  <c r="E625" i="23" s="1"/>
  <c r="I625" i="23" s="1"/>
  <c r="Y593" i="23"/>
  <c r="E593" i="23" s="1"/>
  <c r="I593" i="23" s="1"/>
  <c r="Y631" i="23"/>
  <c r="E631" i="23" s="1"/>
  <c r="I631" i="23" s="1"/>
  <c r="Y643" i="23"/>
  <c r="E643" i="23" s="1"/>
  <c r="I643" i="23" s="1"/>
  <c r="Y657" i="23"/>
  <c r="E657" i="23" s="1"/>
  <c r="I657" i="23" s="1"/>
  <c r="Y658" i="23"/>
  <c r="E658" i="23" s="1"/>
  <c r="I658" i="23" s="1"/>
  <c r="Y634" i="23"/>
  <c r="E634" i="23" s="1"/>
  <c r="I634" i="23" s="1"/>
  <c r="Y725" i="23"/>
  <c r="E725" i="23" s="1"/>
  <c r="V716" i="23"/>
  <c r="Y722" i="23"/>
  <c r="E722" i="23" s="1"/>
  <c r="Y474" i="23"/>
  <c r="E474" i="23" s="1"/>
  <c r="I474" i="23" s="1"/>
  <c r="BV1075" i="2"/>
  <c r="Y408" i="23"/>
  <c r="E408" i="23" s="1"/>
  <c r="I408" i="23" s="1"/>
  <c r="Y401" i="23"/>
  <c r="E401" i="23" s="1"/>
  <c r="I401" i="23" s="1"/>
  <c r="Y417" i="23"/>
  <c r="E417" i="23" s="1"/>
  <c r="I417" i="23" s="1"/>
  <c r="Y402" i="23"/>
  <c r="E402" i="23" s="1"/>
  <c r="I402" i="23" s="1"/>
  <c r="Y400" i="23"/>
  <c r="E400" i="23" s="1"/>
  <c r="I400" i="23" s="1"/>
  <c r="Y403" i="23"/>
  <c r="E403" i="23" s="1"/>
  <c r="I403" i="23" s="1"/>
  <c r="Y393" i="23"/>
  <c r="E393" i="23" s="1"/>
  <c r="I393" i="23" s="1"/>
  <c r="Y391" i="23"/>
  <c r="E391" i="23" s="1"/>
  <c r="I391" i="23" s="1"/>
  <c r="Y454" i="23"/>
  <c r="E454" i="23" s="1"/>
  <c r="I454" i="23" s="1"/>
  <c r="Y446" i="23"/>
  <c r="E446" i="23" s="1"/>
  <c r="I446" i="23" s="1"/>
  <c r="Y438" i="23"/>
  <c r="E438" i="23" s="1"/>
  <c r="I438" i="23" s="1"/>
  <c r="Y430" i="23"/>
  <c r="E430" i="23" s="1"/>
  <c r="I430" i="23" s="1"/>
  <c r="Y422" i="23"/>
  <c r="E422" i="23" s="1"/>
  <c r="I422" i="23" s="1"/>
  <c r="Y456" i="23"/>
  <c r="E456" i="23" s="1"/>
  <c r="I456" i="23" s="1"/>
  <c r="Y444" i="23"/>
  <c r="E444" i="23" s="1"/>
  <c r="I444" i="23" s="1"/>
  <c r="Y436" i="23"/>
  <c r="E436" i="23" s="1"/>
  <c r="I436" i="23" s="1"/>
  <c r="Y428" i="23"/>
  <c r="E428" i="23" s="1"/>
  <c r="I428" i="23" s="1"/>
  <c r="Y420" i="23"/>
  <c r="E420" i="23" s="1"/>
  <c r="I420" i="23" s="1"/>
  <c r="Y14" i="23"/>
  <c r="E14" i="23" s="1"/>
  <c r="I14" i="23" s="1"/>
  <c r="Y10" i="23"/>
  <c r="E10" i="23" s="1"/>
  <c r="I10" i="23" s="1"/>
  <c r="Y17" i="23"/>
  <c r="E17" i="23" s="1"/>
  <c r="I17" i="23" s="1"/>
  <c r="Y9" i="23"/>
  <c r="E9" i="23" s="1"/>
  <c r="I9" i="23" s="1"/>
  <c r="Y16" i="23"/>
  <c r="E16" i="23" s="1"/>
  <c r="I16" i="23" s="1"/>
  <c r="Y99" i="23"/>
  <c r="E99" i="23" s="1"/>
  <c r="Y106" i="23"/>
  <c r="E106" i="23" s="1"/>
  <c r="I106" i="23" s="1"/>
  <c r="Y114" i="23"/>
  <c r="E114" i="23" s="1"/>
  <c r="I114" i="23" s="1"/>
  <c r="Y105" i="23"/>
  <c r="E105" i="23" s="1"/>
  <c r="I105" i="23" s="1"/>
  <c r="Y117" i="23"/>
  <c r="E117" i="23" s="1"/>
  <c r="I117" i="23" s="1"/>
  <c r="Y104" i="23"/>
  <c r="E104" i="23" s="1"/>
  <c r="I104" i="23" s="1"/>
  <c r="Y136" i="23"/>
  <c r="E136" i="23" s="1"/>
  <c r="I136" i="23" s="1"/>
  <c r="Y130" i="23"/>
  <c r="E130" i="23" s="1"/>
  <c r="I130" i="23" s="1"/>
  <c r="Y125" i="23"/>
  <c r="E125" i="23" s="1"/>
  <c r="I125" i="23" s="1"/>
  <c r="Y133" i="23"/>
  <c r="E133" i="23" s="1"/>
  <c r="I133" i="23" s="1"/>
  <c r="Y123" i="23"/>
  <c r="E123" i="23" s="1"/>
  <c r="I123" i="23" s="1"/>
  <c r="Y138" i="23"/>
  <c r="E138" i="23" s="1"/>
  <c r="I138" i="23" s="1"/>
  <c r="Y129" i="23"/>
  <c r="E129" i="23" s="1"/>
  <c r="I129" i="23" s="1"/>
  <c r="Y143" i="23"/>
  <c r="E143" i="23" s="1"/>
  <c r="X191" i="23"/>
  <c r="D191" i="23" s="1"/>
  <c r="X195" i="23"/>
  <c r="D195" i="23" s="1"/>
  <c r="Y42" i="23"/>
  <c r="E42" i="23" s="1"/>
  <c r="I42" i="23" s="1"/>
  <c r="Y54" i="23"/>
  <c r="E54" i="23" s="1"/>
  <c r="I54" i="23" s="1"/>
  <c r="Y53" i="23"/>
  <c r="E53" i="23" s="1"/>
  <c r="I53" i="23" s="1"/>
  <c r="Y56" i="23"/>
  <c r="E56" i="23" s="1"/>
  <c r="I56" i="23" s="1"/>
  <c r="Y59" i="23"/>
  <c r="E59" i="23" s="1"/>
  <c r="I59" i="23" s="1"/>
  <c r="Y223" i="23"/>
  <c r="E223" i="23" s="1"/>
  <c r="I223" i="23" s="1"/>
  <c r="Y225" i="23"/>
  <c r="E225" i="23" s="1"/>
  <c r="I225" i="23" s="1"/>
  <c r="Y233" i="23"/>
  <c r="E233" i="23" s="1"/>
  <c r="I233" i="23" s="1"/>
  <c r="Y236" i="23"/>
  <c r="E236" i="23" s="1"/>
  <c r="I236" i="23" s="1"/>
  <c r="Y237" i="23"/>
  <c r="E237" i="23" s="1"/>
  <c r="I237" i="23" s="1"/>
  <c r="Y230" i="23"/>
  <c r="E230" i="23" s="1"/>
  <c r="I230" i="23" s="1"/>
  <c r="Y228" i="23"/>
  <c r="E228" i="23" s="1"/>
  <c r="I228" i="23" s="1"/>
  <c r="Y245" i="23"/>
  <c r="E245" i="23" s="1"/>
  <c r="I245" i="23" s="1"/>
  <c r="Y261" i="23"/>
  <c r="E261" i="23" s="1"/>
  <c r="I261" i="23" s="1"/>
  <c r="Y257" i="23"/>
  <c r="E257" i="23" s="1"/>
  <c r="I257" i="23" s="1"/>
  <c r="Y252" i="23"/>
  <c r="E252" i="23" s="1"/>
  <c r="I252" i="23" s="1"/>
  <c r="Y259" i="23"/>
  <c r="E259" i="23" s="1"/>
  <c r="I259" i="23" s="1"/>
  <c r="Y277" i="23"/>
  <c r="E277" i="23" s="1"/>
  <c r="I277" i="23" s="1"/>
  <c r="Y276" i="23"/>
  <c r="E276" i="23" s="1"/>
  <c r="I276" i="23" s="1"/>
  <c r="Y264" i="23"/>
  <c r="E264" i="23" s="1"/>
  <c r="I264" i="23" s="1"/>
  <c r="Y280" i="23"/>
  <c r="E280" i="23" s="1"/>
  <c r="I280" i="23" s="1"/>
  <c r="Y381" i="23"/>
  <c r="E381" i="23" s="1"/>
  <c r="I381" i="23" s="1"/>
  <c r="Y384" i="23"/>
  <c r="E384" i="23" s="1"/>
  <c r="I384" i="23" s="1"/>
  <c r="Y395" i="23"/>
  <c r="E395" i="23" s="1"/>
  <c r="I395" i="23" s="1"/>
  <c r="Y460" i="23"/>
  <c r="E460" i="23" s="1"/>
  <c r="I460" i="23" s="1"/>
  <c r="Y476" i="23"/>
  <c r="E476" i="23" s="1"/>
  <c r="I476" i="23" s="1"/>
  <c r="Y473" i="23"/>
  <c r="E473" i="23" s="1"/>
  <c r="I473" i="23" s="1"/>
  <c r="Y489" i="23"/>
  <c r="E489" i="23" s="1"/>
  <c r="I489" i="23" s="1"/>
  <c r="Y502" i="23"/>
  <c r="E502" i="23" s="1"/>
  <c r="I502" i="23" s="1"/>
  <c r="Y510" i="23"/>
  <c r="E510" i="23" s="1"/>
  <c r="I510" i="23" s="1"/>
  <c r="Y516" i="23"/>
  <c r="E516" i="23" s="1"/>
  <c r="I516" i="23" s="1"/>
  <c r="Y526" i="23"/>
  <c r="E526" i="23" s="1"/>
  <c r="I526" i="23" s="1"/>
  <c r="Y517" i="23"/>
  <c r="E517" i="23" s="1"/>
  <c r="I517" i="23" s="1"/>
  <c r="Y529" i="23"/>
  <c r="E529" i="23" s="1"/>
  <c r="I529" i="23" s="1"/>
  <c r="Y537" i="23"/>
  <c r="E537" i="23" s="1"/>
  <c r="I537" i="23" s="1"/>
  <c r="Y513" i="23"/>
  <c r="E513" i="23" s="1"/>
  <c r="I513" i="23" s="1"/>
  <c r="Y532" i="23"/>
  <c r="E532" i="23" s="1"/>
  <c r="I532" i="23" s="1"/>
  <c r="V559" i="23"/>
  <c r="V546" i="23"/>
  <c r="Y592" i="23"/>
  <c r="E592" i="23" s="1"/>
  <c r="I592" i="23" s="1"/>
  <c r="Y584" i="23"/>
  <c r="E584" i="23" s="1"/>
  <c r="I584" i="23" s="1"/>
  <c r="Y611" i="23"/>
  <c r="E611" i="23" s="1"/>
  <c r="I611" i="23" s="1"/>
  <c r="Y613" i="23"/>
  <c r="E613" i="23" s="1"/>
  <c r="I613" i="23" s="1"/>
  <c r="Y585" i="23"/>
  <c r="E585" i="23" s="1"/>
  <c r="I585" i="23" s="1"/>
  <c r="Y607" i="23"/>
  <c r="E607" i="23" s="1"/>
  <c r="I607" i="23" s="1"/>
  <c r="Y586" i="23"/>
  <c r="E586" i="23" s="1"/>
  <c r="I586" i="23" s="1"/>
  <c r="Y602" i="23"/>
  <c r="E602" i="23" s="1"/>
  <c r="I602" i="23" s="1"/>
  <c r="Y581" i="23"/>
  <c r="E581" i="23" s="1"/>
  <c r="I581" i="23" s="1"/>
  <c r="Y640" i="23"/>
  <c r="E640" i="23" s="1"/>
  <c r="I640" i="23" s="1"/>
  <c r="Y656" i="23"/>
  <c r="E656" i="23" s="1"/>
  <c r="I656" i="23" s="1"/>
  <c r="Y629" i="23"/>
  <c r="E629" i="23" s="1"/>
  <c r="I629" i="23" s="1"/>
  <c r="Y650" i="23"/>
  <c r="E650" i="23" s="1"/>
  <c r="I650" i="23" s="1"/>
  <c r="Y597" i="23"/>
  <c r="E597" i="23" s="1"/>
  <c r="I597" i="23" s="1"/>
  <c r="Y627" i="23"/>
  <c r="E627" i="23" s="1"/>
  <c r="I627" i="23" s="1"/>
  <c r="Y647" i="23"/>
  <c r="E647" i="23" s="1"/>
  <c r="I647" i="23" s="1"/>
  <c r="Y653" i="23"/>
  <c r="E653" i="23" s="1"/>
  <c r="I653" i="23" s="1"/>
  <c r="Y641" i="23"/>
  <c r="E641" i="23" s="1"/>
  <c r="I641" i="23" s="1"/>
  <c r="Y646" i="23"/>
  <c r="E646" i="23" s="1"/>
  <c r="I646" i="23" s="1"/>
  <c r="Y630" i="23"/>
  <c r="E630" i="23" s="1"/>
  <c r="I630" i="23" s="1"/>
  <c r="Y632" i="23"/>
  <c r="E632" i="23" s="1"/>
  <c r="I632" i="23" s="1"/>
  <c r="V685" i="23"/>
  <c r="V675" i="23"/>
  <c r="V700" i="23"/>
  <c r="Y736" i="23"/>
  <c r="E736" i="23" s="1"/>
  <c r="I736" i="23" s="1"/>
  <c r="Y710" i="23"/>
  <c r="E710" i="23" s="1"/>
  <c r="Y466" i="23"/>
  <c r="E466" i="23" s="1"/>
  <c r="I466" i="23" s="1"/>
  <c r="Y405" i="23"/>
  <c r="E405" i="23" s="1"/>
  <c r="I405" i="23" s="1"/>
  <c r="Y695" i="23"/>
  <c r="E695" i="23" s="1"/>
  <c r="I695" i="23" s="1"/>
  <c r="Y406" i="23"/>
  <c r="E406" i="23" s="1"/>
  <c r="I406" i="23" s="1"/>
  <c r="Y414" i="23"/>
  <c r="E414" i="23" s="1"/>
  <c r="I414" i="23" s="1"/>
  <c r="Y453" i="23"/>
  <c r="E453" i="23" s="1"/>
  <c r="I453" i="23" s="1"/>
  <c r="Y445" i="23"/>
  <c r="E445" i="23" s="1"/>
  <c r="I445" i="23" s="1"/>
  <c r="Y437" i="23"/>
  <c r="E437" i="23" s="1"/>
  <c r="I437" i="23" s="1"/>
  <c r="Y429" i="23"/>
  <c r="E429" i="23" s="1"/>
  <c r="I429" i="23" s="1"/>
  <c r="Y421" i="23"/>
  <c r="E421" i="23" s="1"/>
  <c r="I421" i="23" s="1"/>
  <c r="Y455" i="23"/>
  <c r="E455" i="23" s="1"/>
  <c r="I455" i="23" s="1"/>
  <c r="Y447" i="23"/>
  <c r="E447" i="23" s="1"/>
  <c r="I447" i="23" s="1"/>
  <c r="Y439" i="23"/>
  <c r="E439" i="23" s="1"/>
  <c r="I439" i="23" s="1"/>
  <c r="Y431" i="23"/>
  <c r="E431" i="23" s="1"/>
  <c r="I431" i="23" s="1"/>
  <c r="Y423" i="23"/>
  <c r="E423" i="23" s="1"/>
  <c r="I423" i="23" s="1"/>
  <c r="Y2" i="23"/>
  <c r="E2" i="23" s="1"/>
  <c r="I2" i="23" s="1"/>
  <c r="X192" i="23"/>
  <c r="D192" i="23" s="1"/>
  <c r="X196" i="23"/>
  <c r="D196" i="23" s="1"/>
  <c r="X220" i="23"/>
  <c r="D220" i="23" s="1"/>
  <c r="X204" i="23"/>
  <c r="D204" i="23" s="1"/>
  <c r="V576" i="23"/>
  <c r="V563" i="23"/>
  <c r="V694" i="23"/>
  <c r="V662" i="23"/>
  <c r="V711" i="23"/>
  <c r="V160" i="23"/>
  <c r="X193" i="23"/>
  <c r="D193" i="23" s="1"/>
  <c r="V541" i="23"/>
  <c r="V568" i="23"/>
  <c r="V664" i="23"/>
  <c r="V670" i="23"/>
  <c r="V728" i="23"/>
  <c r="V299" i="23"/>
  <c r="V545" i="23"/>
  <c r="V571" i="23"/>
  <c r="V555" i="23"/>
  <c r="V549" i="23"/>
  <c r="V661" i="23"/>
  <c r="V677" i="23"/>
  <c r="V693" i="23"/>
  <c r="V706" i="23"/>
  <c r="V737" i="23"/>
  <c r="X188" i="23"/>
  <c r="D188" i="23" s="1"/>
  <c r="X206" i="23"/>
  <c r="D206" i="23" s="1"/>
  <c r="X210" i="23"/>
  <c r="D210" i="23" s="1"/>
  <c r="X23" i="23"/>
  <c r="D23" i="23" s="1"/>
  <c r="I23" i="23" s="1"/>
  <c r="X29" i="23"/>
  <c r="D29" i="23" s="1"/>
  <c r="I29" i="23" s="1"/>
  <c r="X40" i="23"/>
  <c r="D40" i="23" s="1"/>
  <c r="I40" i="23" s="1"/>
  <c r="X34" i="23"/>
  <c r="D34" i="23" s="1"/>
  <c r="I34" i="23" s="1"/>
  <c r="X41" i="23"/>
  <c r="D41" i="23" s="1"/>
  <c r="I41" i="23" s="1"/>
  <c r="X309" i="23"/>
  <c r="D309" i="23" s="1"/>
  <c r="I309" i="23" s="1"/>
  <c r="X308" i="23"/>
  <c r="D308" i="23" s="1"/>
  <c r="I308" i="23" s="1"/>
  <c r="X313" i="23"/>
  <c r="D313" i="23" s="1"/>
  <c r="I313" i="23" s="1"/>
  <c r="X306" i="23"/>
  <c r="D306" i="23" s="1"/>
  <c r="I306" i="23" s="1"/>
  <c r="X321" i="23"/>
  <c r="D321" i="23" s="1"/>
  <c r="I321" i="23" s="1"/>
  <c r="X327" i="23"/>
  <c r="D327" i="23" s="1"/>
  <c r="I327" i="23" s="1"/>
  <c r="X325" i="23"/>
  <c r="D325" i="23" s="1"/>
  <c r="I325" i="23" s="1"/>
  <c r="X332" i="23"/>
  <c r="D332" i="23" s="1"/>
  <c r="I332" i="23" s="1"/>
  <c r="X337" i="23"/>
  <c r="D337" i="23" s="1"/>
  <c r="I337" i="23" s="1"/>
  <c r="X334" i="23"/>
  <c r="D334" i="23" s="1"/>
  <c r="I334" i="23" s="1"/>
  <c r="X333" i="23"/>
  <c r="D333" i="23" s="1"/>
  <c r="I333" i="23" s="1"/>
  <c r="X726" i="23"/>
  <c r="D726" i="23" s="1"/>
  <c r="X62" i="23"/>
  <c r="D62" i="23" s="1"/>
  <c r="X84" i="23"/>
  <c r="D84" i="23" s="1"/>
  <c r="X86" i="23"/>
  <c r="D86" i="23" s="1"/>
  <c r="X725" i="23"/>
  <c r="D725" i="23" s="1"/>
  <c r="X680" i="23"/>
  <c r="D680" i="23" s="1"/>
  <c r="X68" i="23"/>
  <c r="D68" i="23" s="1"/>
  <c r="X155" i="23"/>
  <c r="D155" i="23" s="1"/>
  <c r="X157" i="23"/>
  <c r="D157" i="23" s="1"/>
  <c r="X147" i="23"/>
  <c r="D147" i="23" s="1"/>
  <c r="X112" i="23"/>
  <c r="D112" i="23" s="1"/>
  <c r="D89" i="23"/>
  <c r="D170" i="23"/>
  <c r="D174" i="23"/>
  <c r="X182" i="23"/>
  <c r="D182" i="23" s="1"/>
  <c r="X198" i="23"/>
  <c r="D198" i="23" s="1"/>
  <c r="X200" i="23"/>
  <c r="D200" i="23" s="1"/>
  <c r="X216" i="23"/>
  <c r="D216" i="23" s="1"/>
  <c r="X208" i="23"/>
  <c r="D208" i="23" s="1"/>
  <c r="X203" i="23"/>
  <c r="D203" i="23" s="1"/>
  <c r="X213" i="23"/>
  <c r="D213" i="23" s="1"/>
  <c r="D79" i="23"/>
  <c r="X30" i="23"/>
  <c r="D30" i="23" s="1"/>
  <c r="I30" i="23" s="1"/>
  <c r="X26" i="23"/>
  <c r="D26" i="23" s="1"/>
  <c r="I26" i="23" s="1"/>
  <c r="X37" i="23"/>
  <c r="D37" i="23" s="1"/>
  <c r="I37" i="23" s="1"/>
  <c r="X33" i="23"/>
  <c r="D33" i="23" s="1"/>
  <c r="I33" i="23" s="1"/>
  <c r="X35" i="23"/>
  <c r="D35" i="23" s="1"/>
  <c r="I35" i="23" s="1"/>
  <c r="X303" i="23"/>
  <c r="D303" i="23" s="1"/>
  <c r="I303" i="23" s="1"/>
  <c r="X311" i="23"/>
  <c r="D311" i="23" s="1"/>
  <c r="I311" i="23" s="1"/>
  <c r="X310" i="23"/>
  <c r="D310" i="23" s="1"/>
  <c r="I310" i="23" s="1"/>
  <c r="X315" i="23"/>
  <c r="D315" i="23" s="1"/>
  <c r="I315" i="23" s="1"/>
  <c r="X304" i="23"/>
  <c r="D304" i="23" s="1"/>
  <c r="I304" i="23" s="1"/>
  <c r="X318" i="23"/>
  <c r="D318" i="23" s="1"/>
  <c r="I318" i="23" s="1"/>
  <c r="X319" i="23"/>
  <c r="D319" i="23" s="1"/>
  <c r="I319" i="23" s="1"/>
  <c r="X305" i="23"/>
  <c r="D305" i="23" s="1"/>
  <c r="I305" i="23" s="1"/>
  <c r="X326" i="23"/>
  <c r="D326" i="23" s="1"/>
  <c r="I326" i="23" s="1"/>
  <c r="X338" i="23"/>
  <c r="D338" i="23" s="1"/>
  <c r="I338" i="23" s="1"/>
  <c r="X342" i="23"/>
  <c r="D342" i="23" s="1"/>
  <c r="I342" i="23" s="1"/>
  <c r="BV1102" i="2"/>
  <c r="V730" i="23"/>
  <c r="V715" i="23"/>
  <c r="D714" i="23"/>
  <c r="X562" i="23"/>
  <c r="D562" i="23" s="1"/>
  <c r="X88" i="23"/>
  <c r="D88" i="23" s="1"/>
  <c r="D708" i="23"/>
  <c r="D716" i="23"/>
  <c r="X243" i="23"/>
  <c r="D243" i="23" s="1"/>
  <c r="X90" i="23"/>
  <c r="D90" i="23" s="1"/>
  <c r="D735" i="23"/>
  <c r="X713" i="23"/>
  <c r="D713" i="23" s="1"/>
  <c r="X81" i="23"/>
  <c r="D81" i="23" s="1"/>
  <c r="X159" i="23"/>
  <c r="D159" i="23" s="1"/>
  <c r="X95" i="23"/>
  <c r="D95" i="23" s="1"/>
  <c r="X73" i="23"/>
  <c r="D73" i="23" s="1"/>
  <c r="X173" i="23"/>
  <c r="D173" i="23" s="1"/>
  <c r="X151" i="23"/>
  <c r="D151" i="23" s="1"/>
  <c r="X177" i="23"/>
  <c r="D177" i="23" s="1"/>
  <c r="X76" i="23"/>
  <c r="D76" i="23" s="1"/>
  <c r="X166" i="23"/>
  <c r="D166" i="23" s="1"/>
  <c r="X178" i="23"/>
  <c r="D178" i="23" s="1"/>
  <c r="D91" i="23"/>
  <c r="D87" i="23"/>
  <c r="D101" i="23"/>
  <c r="D175" i="23"/>
  <c r="X186" i="23"/>
  <c r="D186" i="23" s="1"/>
  <c r="X194" i="23"/>
  <c r="D194" i="23" s="1"/>
  <c r="X215" i="23"/>
  <c r="D215" i="23" s="1"/>
  <c r="X211" i="23"/>
  <c r="D211" i="23" s="1"/>
  <c r="X207" i="23"/>
  <c r="D207" i="23" s="1"/>
  <c r="X214" i="23"/>
  <c r="D214" i="23" s="1"/>
  <c r="D71" i="23"/>
  <c r="D67" i="23"/>
  <c r="X31" i="23"/>
  <c r="D31" i="23" s="1"/>
  <c r="I31" i="23" s="1"/>
  <c r="X27" i="23"/>
  <c r="D27" i="23" s="1"/>
  <c r="I27" i="23" s="1"/>
  <c r="X38" i="23"/>
  <c r="D38" i="23" s="1"/>
  <c r="I38" i="23" s="1"/>
  <c r="X24" i="23"/>
  <c r="D24" i="23" s="1"/>
  <c r="I24" i="23" s="1"/>
  <c r="X36" i="23"/>
  <c r="D36" i="23" s="1"/>
  <c r="I36" i="23" s="1"/>
  <c r="X312" i="23"/>
  <c r="D312" i="23" s="1"/>
  <c r="I312" i="23" s="1"/>
  <c r="X317" i="23"/>
  <c r="D317" i="23" s="1"/>
  <c r="I317" i="23" s="1"/>
  <c r="X316" i="23"/>
  <c r="D316" i="23" s="1"/>
  <c r="I316" i="23" s="1"/>
  <c r="X323" i="23"/>
  <c r="D323" i="23" s="1"/>
  <c r="I323" i="23" s="1"/>
  <c r="X324" i="23"/>
  <c r="D324" i="23" s="1"/>
  <c r="I324" i="23" s="1"/>
  <c r="X339" i="23"/>
  <c r="D339" i="23" s="1"/>
  <c r="I339" i="23" s="1"/>
  <c r="X329" i="23"/>
  <c r="D329" i="23" s="1"/>
  <c r="I329" i="23" s="1"/>
  <c r="X341" i="23"/>
  <c r="D341" i="23" s="1"/>
  <c r="I341" i="23" s="1"/>
  <c r="X336" i="23"/>
  <c r="D336" i="23" s="1"/>
  <c r="I336" i="23" s="1"/>
  <c r="D553" i="23"/>
  <c r="D709" i="23"/>
  <c r="D728" i="23"/>
  <c r="X718" i="23"/>
  <c r="D718" i="23" s="1"/>
  <c r="X566" i="23"/>
  <c r="D566" i="23" s="1"/>
  <c r="X94" i="23"/>
  <c r="D94" i="23" s="1"/>
  <c r="X92" i="23"/>
  <c r="D92" i="23" s="1"/>
  <c r="X96" i="23"/>
  <c r="D96" i="23" s="1"/>
  <c r="X701" i="23"/>
  <c r="D701" i="23" s="1"/>
  <c r="X717" i="23"/>
  <c r="D717" i="23" s="1"/>
  <c r="X660" i="23"/>
  <c r="D660" i="23" s="1"/>
  <c r="X672" i="23"/>
  <c r="D672" i="23" s="1"/>
  <c r="X688" i="23"/>
  <c r="D688" i="23" s="1"/>
  <c r="X293" i="23"/>
  <c r="D293" i="23" s="1"/>
  <c r="X64" i="23"/>
  <c r="D64" i="23" s="1"/>
  <c r="X145" i="23"/>
  <c r="D145" i="23" s="1"/>
  <c r="X99" i="23"/>
  <c r="D99" i="23" s="1"/>
  <c r="X74" i="23"/>
  <c r="D74" i="23" s="1"/>
  <c r="X165" i="23"/>
  <c r="D165" i="23" s="1"/>
  <c r="X78" i="23"/>
  <c r="D78" i="23" s="1"/>
  <c r="X65" i="23"/>
  <c r="D65" i="23" s="1"/>
  <c r="X169" i="23"/>
  <c r="D169" i="23" s="1"/>
  <c r="X181" i="23"/>
  <c r="D181" i="23" s="1"/>
  <c r="X97" i="23"/>
  <c r="D97" i="23" s="1"/>
  <c r="D93" i="23"/>
  <c r="D168" i="23"/>
  <c r="D176" i="23"/>
  <c r="D180" i="23"/>
  <c r="X197" i="23"/>
  <c r="D197" i="23" s="1"/>
  <c r="X201" i="23"/>
  <c r="D201" i="23" s="1"/>
  <c r="X209" i="23"/>
  <c r="D209" i="23" s="1"/>
  <c r="X205" i="23"/>
  <c r="D205" i="23" s="1"/>
  <c r="X219" i="23"/>
  <c r="D219" i="23" s="1"/>
  <c r="X212" i="23"/>
  <c r="D212" i="23" s="1"/>
  <c r="X217" i="23"/>
  <c r="D217" i="23" s="1"/>
  <c r="D72" i="23"/>
  <c r="D75" i="23"/>
  <c r="D70" i="23"/>
  <c r="X28" i="23"/>
  <c r="D28" i="23" s="1"/>
  <c r="I28" i="23" s="1"/>
  <c r="X39" i="23"/>
  <c r="D39" i="23" s="1"/>
  <c r="I39" i="23" s="1"/>
  <c r="X25" i="23"/>
  <c r="D25" i="23" s="1"/>
  <c r="I25" i="23" s="1"/>
  <c r="X32" i="23"/>
  <c r="D32" i="23" s="1"/>
  <c r="I32" i="23" s="1"/>
  <c r="X307" i="23"/>
  <c r="D307" i="23" s="1"/>
  <c r="I307" i="23" s="1"/>
  <c r="X314" i="23"/>
  <c r="D314" i="23" s="1"/>
  <c r="I314" i="23" s="1"/>
  <c r="X322" i="23"/>
  <c r="D322" i="23" s="1"/>
  <c r="I322" i="23" s="1"/>
  <c r="X320" i="23"/>
  <c r="D320" i="23" s="1"/>
  <c r="I320" i="23" s="1"/>
  <c r="X331" i="23"/>
  <c r="D331" i="23" s="1"/>
  <c r="I331" i="23" s="1"/>
  <c r="X340" i="23"/>
  <c r="D340" i="23" s="1"/>
  <c r="I340" i="23" s="1"/>
  <c r="X330" i="23"/>
  <c r="D330" i="23" s="1"/>
  <c r="I330" i="23" s="1"/>
  <c r="X328" i="23"/>
  <c r="D328" i="23" s="1"/>
  <c r="I328" i="23" s="1"/>
  <c r="X335" i="23"/>
  <c r="D335" i="23" s="1"/>
  <c r="I335" i="23" s="1"/>
  <c r="D539" i="23"/>
  <c r="D720" i="23"/>
  <c r="V707" i="23"/>
  <c r="V723" i="23"/>
  <c r="X732" i="23"/>
  <c r="D732" i="23" s="1"/>
  <c r="X710" i="23"/>
  <c r="D710" i="23" s="1"/>
  <c r="X722" i="23"/>
  <c r="D722" i="23" s="1"/>
  <c r="X578" i="23"/>
  <c r="D578" i="23" s="1"/>
  <c r="X98" i="23"/>
  <c r="D98" i="23" s="1"/>
  <c r="X82" i="23"/>
  <c r="D82" i="23" s="1"/>
  <c r="X704" i="23"/>
  <c r="D704" i="23" s="1"/>
  <c r="D712" i="23"/>
  <c r="X724" i="23"/>
  <c r="D724" i="23" s="1"/>
  <c r="D699" i="23"/>
  <c r="X283" i="23"/>
  <c r="D283" i="23" s="1"/>
  <c r="X162" i="23"/>
  <c r="D162" i="23" s="1"/>
  <c r="X100" i="23"/>
  <c r="D100" i="23" s="1"/>
  <c r="X705" i="23"/>
  <c r="D705" i="23" s="1"/>
  <c r="X721" i="23"/>
  <c r="D721" i="23" s="1"/>
  <c r="X692" i="23"/>
  <c r="D692" i="23" s="1"/>
  <c r="X77" i="23"/>
  <c r="D77" i="23" s="1"/>
  <c r="X66" i="23"/>
  <c r="D66" i="23" s="1"/>
  <c r="X149" i="23"/>
  <c r="D149" i="23" s="1"/>
  <c r="X85" i="23"/>
  <c r="D85" i="23" s="1"/>
  <c r="X80" i="23"/>
  <c r="D80" i="23" s="1"/>
  <c r="X167" i="23"/>
  <c r="D167" i="23" s="1"/>
  <c r="X179" i="23"/>
  <c r="D179" i="23" s="1"/>
  <c r="X63" i="23"/>
  <c r="D63" i="23" s="1"/>
  <c r="X171" i="23"/>
  <c r="D171" i="23" s="1"/>
  <c r="X153" i="23"/>
  <c r="D153" i="23" s="1"/>
  <c r="X69" i="23"/>
  <c r="D69" i="23" s="1"/>
  <c r="X172" i="23"/>
  <c r="D172" i="23" s="1"/>
  <c r="X143" i="23"/>
  <c r="D143" i="23" s="1"/>
  <c r="X83" i="23"/>
  <c r="D83" i="23" s="1"/>
  <c r="BT1073" i="2"/>
  <c r="BV1049" i="2"/>
  <c r="BT1075" i="2"/>
  <c r="BV1100" i="2"/>
  <c r="BV1030" i="2"/>
  <c r="BT1049" i="2"/>
  <c r="K1055" i="2"/>
  <c r="AI1055" i="2" s="1"/>
  <c r="BT1063" i="2"/>
  <c r="BT1055" i="2"/>
  <c r="K1063" i="2"/>
  <c r="AI1063" i="2" s="1"/>
  <c r="BT1057" i="2"/>
  <c r="BV1090" i="2"/>
  <c r="BR666" i="2"/>
  <c r="F666" i="2" s="1"/>
  <c r="U665" i="2" s="1"/>
  <c r="K953" i="2"/>
  <c r="AI953" i="2" s="1"/>
  <c r="BV1067" i="2"/>
  <c r="K949" i="2"/>
  <c r="AI949" i="2" s="1"/>
  <c r="BS1003" i="2"/>
  <c r="K929" i="2"/>
  <c r="AI929" i="2" s="1"/>
  <c r="K1073" i="2"/>
  <c r="AI1073" i="2" s="1"/>
  <c r="BT1067" i="2"/>
  <c r="BT937" i="2"/>
  <c r="BU938" i="2" s="1"/>
  <c r="L938" i="2" s="1"/>
  <c r="M937" i="2" s="1"/>
  <c r="BT929" i="2"/>
  <c r="BU929" i="2" s="1"/>
  <c r="L929" i="2" s="1"/>
  <c r="AK929" i="2" s="1"/>
  <c r="BT959" i="2"/>
  <c r="BU959" i="2" s="1"/>
  <c r="L959" i="2" s="1"/>
  <c r="AK959" i="2" s="1"/>
  <c r="BS937" i="2"/>
  <c r="BS959" i="2"/>
  <c r="BT1047" i="2"/>
  <c r="BV1043" i="2"/>
  <c r="BT1085" i="2"/>
  <c r="BV1032" i="2"/>
  <c r="BT995" i="2"/>
  <c r="BU995" i="2" s="1"/>
  <c r="L995" i="2" s="1"/>
  <c r="AK995" i="2" s="1"/>
  <c r="BV1094" i="2"/>
  <c r="BT975" i="2"/>
  <c r="BU975" i="2" s="1"/>
  <c r="L975" i="2" s="1"/>
  <c r="AK975" i="2" s="1"/>
  <c r="BS975" i="2"/>
  <c r="BV1098" i="2"/>
  <c r="K1065" i="2"/>
  <c r="AI1065" i="2" s="1"/>
  <c r="K1077" i="2"/>
  <c r="AI1077" i="2" s="1"/>
  <c r="BS957" i="2"/>
  <c r="K1059" i="2"/>
  <c r="AI1059" i="2" s="1"/>
  <c r="BT949" i="2"/>
  <c r="BU949" i="2" s="1"/>
  <c r="L949" i="2" s="1"/>
  <c r="AK949" i="2" s="1"/>
  <c r="BV1071" i="2"/>
  <c r="BT1061" i="2"/>
  <c r="BT904" i="2"/>
  <c r="BU905" i="2" s="1"/>
  <c r="CE905" i="2" s="1"/>
  <c r="L905" i="2" s="1"/>
  <c r="M904" i="2" s="1"/>
  <c r="K1051" i="2"/>
  <c r="AI1051" i="2" s="1"/>
  <c r="BT1071" i="2"/>
  <c r="K1061" i="2"/>
  <c r="AI1061" i="2" s="1"/>
  <c r="BT1069" i="2"/>
  <c r="BT1065" i="2"/>
  <c r="K1069" i="2"/>
  <c r="AI1069" i="2" s="1"/>
  <c r="BV1092" i="2"/>
  <c r="BT953" i="2"/>
  <c r="BU953" i="2" s="1"/>
  <c r="L953" i="2" s="1"/>
  <c r="AK953" i="2" s="1"/>
  <c r="BV1045" i="2"/>
  <c r="K1057" i="2"/>
  <c r="AI1057" i="2" s="1"/>
  <c r="BV1106" i="2"/>
  <c r="BS748" i="2"/>
  <c r="BU829" i="2"/>
  <c r="CE829" i="2" s="1"/>
  <c r="L829" i="2" s="1"/>
  <c r="AM828" i="2" s="1"/>
  <c r="K989" i="2"/>
  <c r="AI989" i="2" s="1"/>
  <c r="BU1003" i="2"/>
  <c r="L1003" i="2" s="1"/>
  <c r="AK1003" i="2" s="1"/>
  <c r="BV1051" i="2"/>
  <c r="BT1045" i="2"/>
  <c r="BV1059" i="2"/>
  <c r="BV1081" i="2"/>
  <c r="BT1081" i="2"/>
  <c r="BV1040" i="2"/>
  <c r="BV1038" i="2"/>
  <c r="BV1034" i="2"/>
  <c r="BV1096" i="2"/>
  <c r="BT864" i="2"/>
  <c r="BU865" i="2" s="1"/>
  <c r="CE865" i="2" s="1"/>
  <c r="L865" i="2" s="1"/>
  <c r="AM864" i="2" s="1"/>
  <c r="BT957" i="2"/>
  <c r="BU958" i="2" s="1"/>
  <c r="L958" i="2" s="1"/>
  <c r="BT1077" i="2"/>
  <c r="BS997" i="2"/>
  <c r="K1047" i="2"/>
  <c r="AI1047" i="2" s="1"/>
  <c r="BT1043" i="2"/>
  <c r="BU821" i="2"/>
  <c r="CE821" i="2" s="1"/>
  <c r="L821" i="2" s="1"/>
  <c r="M820" i="2" s="1"/>
  <c r="BT945" i="2"/>
  <c r="BU945" i="2" s="1"/>
  <c r="L945" i="2" s="1"/>
  <c r="AK945" i="2" s="1"/>
  <c r="BU998" i="2"/>
  <c r="L998" i="2" s="1"/>
  <c r="AM997" i="2" s="1"/>
  <c r="K1003" i="2"/>
  <c r="AI1003" i="2" s="1"/>
  <c r="K997" i="2"/>
  <c r="AI997" i="2" s="1"/>
  <c r="K1105" i="2"/>
  <c r="AI1105" i="2" s="1"/>
  <c r="BT1105" i="2"/>
  <c r="BV1105" i="2"/>
  <c r="BS945" i="2"/>
  <c r="BS989" i="2"/>
  <c r="K1091" i="2"/>
  <c r="AI1091" i="2" s="1"/>
  <c r="BT1091" i="2"/>
  <c r="BV1091" i="2"/>
  <c r="K1099" i="2"/>
  <c r="AI1099" i="2" s="1"/>
  <c r="BT1099" i="2"/>
  <c r="BV1099" i="2"/>
  <c r="BT1104" i="2"/>
  <c r="BV1104" i="2"/>
  <c r="K1093" i="2"/>
  <c r="AI1093" i="2" s="1"/>
  <c r="BT1093" i="2"/>
  <c r="BV1093" i="2"/>
  <c r="K1101" i="2"/>
  <c r="AI1101" i="2" s="1"/>
  <c r="BT1101" i="2"/>
  <c r="BV1101" i="2"/>
  <c r="BS724" i="2"/>
  <c r="BS860" i="2"/>
  <c r="K1095" i="2"/>
  <c r="AI1095" i="2" s="1"/>
  <c r="BT1095" i="2"/>
  <c r="BV1095" i="2"/>
  <c r="K1103" i="2"/>
  <c r="AI1103" i="2" s="1"/>
  <c r="BV1103" i="2"/>
  <c r="BT1103" i="2"/>
  <c r="BT1036" i="2"/>
  <c r="BV1036" i="2"/>
  <c r="K1089" i="2"/>
  <c r="AI1089" i="2" s="1"/>
  <c r="BT1089" i="2"/>
  <c r="BV1089" i="2"/>
  <c r="K1097" i="2"/>
  <c r="AI1097" i="2" s="1"/>
  <c r="BT1097" i="2"/>
  <c r="BV1097" i="2"/>
  <c r="BU990" i="2"/>
  <c r="L990" i="2" s="1"/>
  <c r="M989" i="2" s="1"/>
  <c r="K1027" i="2"/>
  <c r="AI1027" i="2" s="1"/>
  <c r="BT1027" i="2"/>
  <c r="BV1027" i="2"/>
  <c r="K1035" i="2"/>
  <c r="AI1035" i="2" s="1"/>
  <c r="BT1035" i="2"/>
  <c r="BV1035" i="2"/>
  <c r="BV1044" i="2"/>
  <c r="BT1044" i="2"/>
  <c r="BV1052" i="2"/>
  <c r="BT1052" i="2"/>
  <c r="BU1052" i="2" s="1"/>
  <c r="L1052" i="2" s="1"/>
  <c r="K1053" i="2"/>
  <c r="AI1053" i="2" s="1"/>
  <c r="BT1053" i="2"/>
  <c r="BV1053" i="2"/>
  <c r="BV1050" i="2"/>
  <c r="BT1050" i="2"/>
  <c r="BT1060" i="2"/>
  <c r="BU1060" i="2" s="1"/>
  <c r="L1060" i="2" s="1"/>
  <c r="BV1060" i="2"/>
  <c r="BT1068" i="2"/>
  <c r="BV1068" i="2"/>
  <c r="BT1076" i="2"/>
  <c r="BV1076" i="2"/>
  <c r="BV1048" i="2"/>
  <c r="BW1047" i="2" s="1"/>
  <c r="BS1047" i="2" s="1"/>
  <c r="E1047" i="2" s="1"/>
  <c r="Q1047" i="2" s="1"/>
  <c r="BT1048" i="2"/>
  <c r="BT1084" i="2"/>
  <c r="BV1084" i="2"/>
  <c r="BT1086" i="2"/>
  <c r="BV1086" i="2"/>
  <c r="BW1085" i="2" s="1"/>
  <c r="BS1085" i="2" s="1"/>
  <c r="E1085" i="2" s="1"/>
  <c r="Q1085" i="2" s="1"/>
  <c r="BT850" i="2"/>
  <c r="BU850" i="2" s="1"/>
  <c r="K967" i="2"/>
  <c r="AI967" i="2" s="1"/>
  <c r="K1029" i="2"/>
  <c r="AI1029" i="2" s="1"/>
  <c r="BT1029" i="2"/>
  <c r="BV1029" i="2"/>
  <c r="K1037" i="2"/>
  <c r="AI1037" i="2" s="1"/>
  <c r="BT1037" i="2"/>
  <c r="BV1037" i="2"/>
  <c r="BV1062" i="2"/>
  <c r="BW1061" i="2" s="1"/>
  <c r="BS1061" i="2" s="1"/>
  <c r="E1061" i="2" s="1"/>
  <c r="Q1061" i="2" s="1"/>
  <c r="BT1062" i="2"/>
  <c r="BV1070" i="2"/>
  <c r="BW1069" i="2" s="1"/>
  <c r="BS1069" i="2" s="1"/>
  <c r="E1069" i="2" s="1"/>
  <c r="Q1069" i="2" s="1"/>
  <c r="BT1070" i="2"/>
  <c r="BV1078" i="2"/>
  <c r="BW1077" i="2" s="1"/>
  <c r="BS1077" i="2" s="1"/>
  <c r="E1077" i="2" s="1"/>
  <c r="Q1077" i="2" s="1"/>
  <c r="BT1078" i="2"/>
  <c r="BT1082" i="2"/>
  <c r="BV1082" i="2"/>
  <c r="BT967" i="2"/>
  <c r="BU967" i="2" s="1"/>
  <c r="L967" i="2" s="1"/>
  <c r="AK967" i="2" s="1"/>
  <c r="K1031" i="2"/>
  <c r="AI1031" i="2" s="1"/>
  <c r="BT1031" i="2"/>
  <c r="BV1031" i="2"/>
  <c r="K1039" i="2"/>
  <c r="AI1039" i="2" s="1"/>
  <c r="BT1039" i="2"/>
  <c r="BV1039" i="2"/>
  <c r="BV1046" i="2"/>
  <c r="BT1046" i="2"/>
  <c r="BV1042" i="2"/>
  <c r="BT1042" i="2"/>
  <c r="BV1054" i="2"/>
  <c r="BT1054" i="2"/>
  <c r="K1083" i="2"/>
  <c r="AI1083" i="2" s="1"/>
  <c r="BT1083" i="2"/>
  <c r="BV1083" i="2"/>
  <c r="K995" i="2"/>
  <c r="AI995" i="2" s="1"/>
  <c r="K1033" i="2"/>
  <c r="AI1033" i="2" s="1"/>
  <c r="BT1033" i="2"/>
  <c r="BV1033" i="2"/>
  <c r="BV1058" i="2"/>
  <c r="BW1057" i="2" s="1"/>
  <c r="BS1057" i="2" s="1"/>
  <c r="E1057" i="2" s="1"/>
  <c r="Q1057" i="2" s="1"/>
  <c r="BT1058" i="2"/>
  <c r="BV1066" i="2"/>
  <c r="BW1065" i="2" s="1"/>
  <c r="BS1065" i="2" s="1"/>
  <c r="E1065" i="2" s="1"/>
  <c r="Q1065" i="2" s="1"/>
  <c r="BT1066" i="2"/>
  <c r="BV1074" i="2"/>
  <c r="BW1073" i="2" s="1"/>
  <c r="BS1073" i="2" s="1"/>
  <c r="E1073" i="2" s="1"/>
  <c r="Q1073" i="2" s="1"/>
  <c r="BT1074" i="2"/>
  <c r="K1041" i="2"/>
  <c r="AI1041" i="2" s="1"/>
  <c r="BT1041" i="2"/>
  <c r="BV1041" i="2"/>
  <c r="BT1080" i="2"/>
  <c r="BV1080" i="2"/>
  <c r="BT1056" i="2"/>
  <c r="BV1056" i="2"/>
  <c r="BW1055" i="2" s="1"/>
  <c r="BS1055" i="2" s="1"/>
  <c r="E1055" i="2" s="1"/>
  <c r="Q1055" i="2" s="1"/>
  <c r="BT1064" i="2"/>
  <c r="BV1064" i="2"/>
  <c r="BW1063" i="2" s="1"/>
  <c r="BS1063" i="2" s="1"/>
  <c r="E1063" i="2" s="1"/>
  <c r="Q1063" i="2" s="1"/>
  <c r="BT1072" i="2"/>
  <c r="BV1072" i="2"/>
  <c r="K1079" i="2"/>
  <c r="AI1079" i="2" s="1"/>
  <c r="BT1079" i="2"/>
  <c r="BV1079" i="2"/>
  <c r="BT1088" i="2"/>
  <c r="BV1088" i="2"/>
  <c r="K1087" i="2"/>
  <c r="AI1087" i="2" s="1"/>
  <c r="BT1087" i="2"/>
  <c r="BV1087" i="2"/>
  <c r="BT969" i="2"/>
  <c r="BS969" i="2"/>
  <c r="BT977" i="2"/>
  <c r="BU977" i="2" s="1"/>
  <c r="L977" i="2" s="1"/>
  <c r="AK977" i="2" s="1"/>
  <c r="BS977" i="2"/>
  <c r="BT961" i="2"/>
  <c r="BS961" i="2"/>
  <c r="BT985" i="2"/>
  <c r="K985" i="2"/>
  <c r="AI985" i="2" s="1"/>
  <c r="BS985" i="2"/>
  <c r="K939" i="2"/>
  <c r="AI939" i="2" s="1"/>
  <c r="BT939" i="2"/>
  <c r="BU939" i="2" s="1"/>
  <c r="L939" i="2" s="1"/>
  <c r="AK939" i="2" s="1"/>
  <c r="BS939" i="2"/>
  <c r="K935" i="2"/>
  <c r="AI935" i="2" s="1"/>
  <c r="BS935" i="2"/>
  <c r="BT935" i="2"/>
  <c r="BU935" i="2" s="1"/>
  <c r="L935" i="2" s="1"/>
  <c r="AK935" i="2" s="1"/>
  <c r="BT947" i="2"/>
  <c r="BU947" i="2" s="1"/>
  <c r="L947" i="2" s="1"/>
  <c r="AK947" i="2" s="1"/>
  <c r="K947" i="2"/>
  <c r="AI947" i="2" s="1"/>
  <c r="BS947" i="2"/>
  <c r="K951" i="2"/>
  <c r="AI951" i="2" s="1"/>
  <c r="BT951" i="2"/>
  <c r="BU951" i="2" s="1"/>
  <c r="L951" i="2" s="1"/>
  <c r="AK951" i="2" s="1"/>
  <c r="BS951" i="2"/>
  <c r="BS983" i="2"/>
  <c r="BT983" i="2"/>
  <c r="K983" i="2"/>
  <c r="AI983" i="2" s="1"/>
  <c r="K991" i="2"/>
  <c r="AI991" i="2" s="1"/>
  <c r="BS991" i="2"/>
  <c r="BT991" i="2"/>
  <c r="BU991" i="2" s="1"/>
  <c r="L991" i="2" s="1"/>
  <c r="AK991" i="2" s="1"/>
  <c r="K987" i="2"/>
  <c r="AI987" i="2" s="1"/>
  <c r="BS987" i="2"/>
  <c r="BT987" i="2"/>
  <c r="BU987" i="2" s="1"/>
  <c r="L987" i="2" s="1"/>
  <c r="AK987" i="2" s="1"/>
  <c r="BU997" i="2"/>
  <c r="L997" i="2" s="1"/>
  <c r="AK997" i="2" s="1"/>
  <c r="K965" i="2"/>
  <c r="AI965" i="2" s="1"/>
  <c r="BS965" i="2"/>
  <c r="BT965" i="2"/>
  <c r="BU965" i="2" s="1"/>
  <c r="L965" i="2" s="1"/>
  <c r="AK965" i="2" s="1"/>
  <c r="K981" i="2"/>
  <c r="AI981" i="2" s="1"/>
  <c r="BS981" i="2"/>
  <c r="BT981" i="2"/>
  <c r="BU981" i="2" s="1"/>
  <c r="L981" i="2" s="1"/>
  <c r="AK981" i="2" s="1"/>
  <c r="K1001" i="2"/>
  <c r="AI1001" i="2" s="1"/>
  <c r="BS1001" i="2"/>
  <c r="BT1001" i="2"/>
  <c r="BU1001" i="2" s="1"/>
  <c r="L1001" i="2" s="1"/>
  <c r="AK1001" i="2" s="1"/>
  <c r="BT776" i="2"/>
  <c r="BU776" i="2" s="1"/>
  <c r="BT852" i="2"/>
  <c r="BU852" i="2" s="1"/>
  <c r="BT866" i="2"/>
  <c r="BU867" i="2" s="1"/>
  <c r="CE867" i="2" s="1"/>
  <c r="L867" i="2" s="1"/>
  <c r="M866" i="2" s="1"/>
  <c r="K933" i="2"/>
  <c r="AI933" i="2" s="1"/>
  <c r="BS933" i="2"/>
  <c r="BT933" i="2"/>
  <c r="BU933" i="2" s="1"/>
  <c r="L933" i="2" s="1"/>
  <c r="AK933" i="2" s="1"/>
  <c r="BT955" i="2"/>
  <c r="BU955" i="2" s="1"/>
  <c r="L955" i="2" s="1"/>
  <c r="AK955" i="2" s="1"/>
  <c r="K955" i="2"/>
  <c r="AI955" i="2" s="1"/>
  <c r="BS955" i="2"/>
  <c r="K963" i="2"/>
  <c r="AI963" i="2" s="1"/>
  <c r="BS963" i="2"/>
  <c r="BT963" i="2"/>
  <c r="BU963" i="2" s="1"/>
  <c r="L963" i="2" s="1"/>
  <c r="AK963" i="2" s="1"/>
  <c r="K979" i="2"/>
  <c r="AI979" i="2" s="1"/>
  <c r="BS979" i="2"/>
  <c r="BT979" i="2"/>
  <c r="BU979" i="2" s="1"/>
  <c r="L979" i="2" s="1"/>
  <c r="AK979" i="2" s="1"/>
  <c r="K999" i="2"/>
  <c r="AI999" i="2" s="1"/>
  <c r="BS999" i="2"/>
  <c r="BT999" i="2"/>
  <c r="BU999" i="2" s="1"/>
  <c r="L999" i="2" s="1"/>
  <c r="AK999" i="2" s="1"/>
  <c r="BU1004" i="2"/>
  <c r="L1004" i="2" s="1"/>
  <c r="BS868" i="2"/>
  <c r="K927" i="2"/>
  <c r="AI927" i="2" s="1"/>
  <c r="BS927" i="2"/>
  <c r="BT927" i="2"/>
  <c r="BU927" i="2" s="1"/>
  <c r="L927" i="2" s="1"/>
  <c r="AK927" i="2" s="1"/>
  <c r="BT931" i="2"/>
  <c r="BU931" i="2" s="1"/>
  <c r="L931" i="2" s="1"/>
  <c r="AK931" i="2" s="1"/>
  <c r="K931" i="2"/>
  <c r="AI931" i="2" s="1"/>
  <c r="BS931" i="2"/>
  <c r="K941" i="2"/>
  <c r="AI941" i="2" s="1"/>
  <c r="BS941" i="2"/>
  <c r="BT941" i="2"/>
  <c r="BU941" i="2" s="1"/>
  <c r="L941" i="2" s="1"/>
  <c r="AK941" i="2" s="1"/>
  <c r="BS943" i="2"/>
  <c r="BT943" i="2"/>
  <c r="K943" i="2"/>
  <c r="AI943" i="2" s="1"/>
  <c r="K973" i="2"/>
  <c r="AI973" i="2" s="1"/>
  <c r="BS973" i="2"/>
  <c r="BT973" i="2"/>
  <c r="BU973" i="2" s="1"/>
  <c r="L973" i="2" s="1"/>
  <c r="AK973" i="2" s="1"/>
  <c r="K993" i="2"/>
  <c r="AI993" i="2" s="1"/>
  <c r="BS993" i="2"/>
  <c r="BT993" i="2"/>
  <c r="BU993" i="2" s="1"/>
  <c r="L993" i="2" s="1"/>
  <c r="AK993" i="2" s="1"/>
  <c r="K971" i="2"/>
  <c r="AI971" i="2" s="1"/>
  <c r="BS971" i="2"/>
  <c r="BT971" i="2"/>
  <c r="BU971" i="2" s="1"/>
  <c r="L971" i="2" s="1"/>
  <c r="AK971" i="2" s="1"/>
  <c r="BT1005" i="2"/>
  <c r="BU1005" i="2" s="1"/>
  <c r="L1005" i="2" s="1"/>
  <c r="AK1005" i="2" s="1"/>
  <c r="K1005" i="2"/>
  <c r="AI1005" i="2" s="1"/>
  <c r="BS1005" i="2"/>
  <c r="BU989" i="2"/>
  <c r="L989" i="2" s="1"/>
  <c r="AK989" i="2" s="1"/>
  <c r="BS800" i="2"/>
  <c r="BT774" i="2"/>
  <c r="BU774" i="2" s="1"/>
  <c r="BT892" i="2"/>
  <c r="BU892" i="2" s="1"/>
  <c r="BS892" i="2"/>
  <c r="BT900" i="2"/>
  <c r="BU900" i="2" s="1"/>
  <c r="BS900" i="2"/>
  <c r="BT898" i="2"/>
  <c r="BU898" i="2" s="1"/>
  <c r="BS898" i="2"/>
  <c r="BU797" i="2"/>
  <c r="CE797" i="2" s="1"/>
  <c r="L797" i="2" s="1"/>
  <c r="M796" i="2" s="1"/>
  <c r="BU860" i="2"/>
  <c r="BU868" i="2"/>
  <c r="BT856" i="2"/>
  <c r="BU856" i="2" s="1"/>
  <c r="BT894" i="2"/>
  <c r="BU894" i="2" s="1"/>
  <c r="BS894" i="2"/>
  <c r="BT902" i="2"/>
  <c r="BU902" i="2" s="1"/>
  <c r="BS902" i="2"/>
  <c r="BT890" i="2"/>
  <c r="BU890" i="2" s="1"/>
  <c r="BS890" i="2"/>
  <c r="BU748" i="2"/>
  <c r="BS848" i="2"/>
  <c r="BT888" i="2"/>
  <c r="BU888" i="2" s="1"/>
  <c r="BS888" i="2"/>
  <c r="BT896" i="2"/>
  <c r="BU896" i="2" s="1"/>
  <c r="BS896" i="2"/>
  <c r="BT862" i="2"/>
  <c r="BU863" i="2" s="1"/>
  <c r="CE863" i="2" s="1"/>
  <c r="L863" i="2" s="1"/>
  <c r="BS828" i="2"/>
  <c r="BT876" i="2"/>
  <c r="BU876" i="2" s="1"/>
  <c r="BS876" i="2"/>
  <c r="BT884" i="2"/>
  <c r="BU884" i="2" s="1"/>
  <c r="BS884" i="2"/>
  <c r="BU725" i="2"/>
  <c r="CE725" i="2" s="1"/>
  <c r="L725" i="2" s="1"/>
  <c r="M724" i="2" s="1"/>
  <c r="BT858" i="2"/>
  <c r="BU859" i="2" s="1"/>
  <c r="CE859" i="2" s="1"/>
  <c r="L859" i="2" s="1"/>
  <c r="BS820" i="2"/>
  <c r="BT878" i="2"/>
  <c r="BU878" i="2" s="1"/>
  <c r="BS878" i="2"/>
  <c r="BT882" i="2"/>
  <c r="BU882" i="2" s="1"/>
  <c r="BS882" i="2"/>
  <c r="BT880" i="2"/>
  <c r="BU880" i="2" s="1"/>
  <c r="BS880" i="2"/>
  <c r="BT886" i="2"/>
  <c r="BU886" i="2" s="1"/>
  <c r="BS886" i="2"/>
  <c r="BT762" i="2"/>
  <c r="BU762" i="2" s="1"/>
  <c r="BS720" i="2"/>
  <c r="BT826" i="2"/>
  <c r="BU827" i="2" s="1"/>
  <c r="BS826" i="2"/>
  <c r="BT802" i="2"/>
  <c r="BU802" i="2" s="1"/>
  <c r="BT818" i="2"/>
  <c r="BU819" i="2" s="1"/>
  <c r="CE819" i="2" s="1"/>
  <c r="L819" i="2" s="1"/>
  <c r="BS818" i="2"/>
  <c r="BT822" i="2"/>
  <c r="BU823" i="2" s="1"/>
  <c r="CE823" i="2" s="1"/>
  <c r="L823" i="2" s="1"/>
  <c r="BS822" i="2"/>
  <c r="BT824" i="2"/>
  <c r="BU825" i="2" s="1"/>
  <c r="CE825" i="2" s="1"/>
  <c r="L825" i="2" s="1"/>
  <c r="BS824" i="2"/>
  <c r="BT870" i="2"/>
  <c r="BU870" i="2" s="1"/>
  <c r="BS870" i="2"/>
  <c r="BS796" i="2"/>
  <c r="BT830" i="2"/>
  <c r="BU830" i="2" s="1"/>
  <c r="BS830" i="2"/>
  <c r="BT872" i="2"/>
  <c r="BU872" i="2" s="1"/>
  <c r="BS872" i="2"/>
  <c r="BT770" i="2"/>
  <c r="BU770" i="2" s="1"/>
  <c r="BS730" i="2"/>
  <c r="BT854" i="2"/>
  <c r="BU854" i="2" s="1"/>
  <c r="BT816" i="2"/>
  <c r="BU817" i="2" s="1"/>
  <c r="CE817" i="2" s="1"/>
  <c r="L817" i="2" s="1"/>
  <c r="BS816" i="2"/>
  <c r="BT874" i="2"/>
  <c r="BU874" i="2" s="1"/>
  <c r="BS874" i="2"/>
  <c r="BS832" i="2"/>
  <c r="BT832" i="2"/>
  <c r="BT846" i="2"/>
  <c r="BU846" i="2" s="1"/>
  <c r="BS846" i="2"/>
  <c r="BT844" i="2"/>
  <c r="BS844" i="2"/>
  <c r="BU828" i="2"/>
  <c r="BU861" i="2"/>
  <c r="CE861" i="2" s="1"/>
  <c r="L861" i="2" s="1"/>
  <c r="BU869" i="2"/>
  <c r="CE869" i="2" s="1"/>
  <c r="L869" i="2" s="1"/>
  <c r="BS838" i="2"/>
  <c r="BT838" i="2"/>
  <c r="BS834" i="2"/>
  <c r="BT834" i="2"/>
  <c r="BU834" i="2" s="1"/>
  <c r="BS840" i="2"/>
  <c r="BT840" i="2"/>
  <c r="BT836" i="2"/>
  <c r="BS836" i="2"/>
  <c r="BU820" i="2"/>
  <c r="BS842" i="2"/>
  <c r="BT842" i="2"/>
  <c r="BU849" i="2"/>
  <c r="CE849" i="2" s="1"/>
  <c r="L849" i="2" s="1"/>
  <c r="BU848" i="2"/>
  <c r="BT718" i="2"/>
  <c r="BU718" i="2" s="1"/>
  <c r="BT778" i="2"/>
  <c r="BU779" i="2" s="1"/>
  <c r="CE779" i="2" s="1"/>
  <c r="L779" i="2" s="1"/>
  <c r="BT788" i="2"/>
  <c r="BU788" i="2" s="1"/>
  <c r="BS788" i="2"/>
  <c r="BT794" i="2"/>
  <c r="BU795" i="2" s="1"/>
  <c r="CE795" i="2" s="1"/>
  <c r="L795" i="2" s="1"/>
  <c r="BS794" i="2"/>
  <c r="BT784" i="2"/>
  <c r="BU784" i="2" s="1"/>
  <c r="BS784" i="2"/>
  <c r="BT804" i="2"/>
  <c r="BU804" i="2" s="1"/>
  <c r="BS804" i="2"/>
  <c r="BU801" i="2"/>
  <c r="CE801" i="2" s="1"/>
  <c r="L801" i="2" s="1"/>
  <c r="M800" i="2" s="1"/>
  <c r="BT792" i="2"/>
  <c r="BU793" i="2" s="1"/>
  <c r="CE793" i="2" s="1"/>
  <c r="L793" i="2" s="1"/>
  <c r="BS792" i="2"/>
  <c r="BT786" i="2"/>
  <c r="BU787" i="2" s="1"/>
  <c r="CE787" i="2" s="1"/>
  <c r="L787" i="2" s="1"/>
  <c r="BS786" i="2"/>
  <c r="BT790" i="2"/>
  <c r="BU791" i="2" s="1"/>
  <c r="CE791" i="2" s="1"/>
  <c r="L791" i="2" s="1"/>
  <c r="BS790" i="2"/>
  <c r="BU721" i="2"/>
  <c r="CE721" i="2" s="1"/>
  <c r="L721" i="2" s="1"/>
  <c r="AM720" i="2" s="1"/>
  <c r="BS798" i="2"/>
  <c r="BT798" i="2"/>
  <c r="BU796" i="2"/>
  <c r="BU723" i="2"/>
  <c r="CE723" i="2" s="1"/>
  <c r="L723" i="2" s="1"/>
  <c r="M722" i="2" s="1"/>
  <c r="BU749" i="2"/>
  <c r="CE749" i="2" s="1"/>
  <c r="L749" i="2" s="1"/>
  <c r="N748" i="2" s="1"/>
  <c r="AI749" i="2" s="1"/>
  <c r="BT766" i="2"/>
  <c r="BU766" i="2" s="1"/>
  <c r="BT782" i="2"/>
  <c r="BU782" i="2" s="1"/>
  <c r="BS782" i="2"/>
  <c r="BS758" i="2"/>
  <c r="BT758" i="2"/>
  <c r="BU759" i="2" s="1"/>
  <c r="CE759" i="2" s="1"/>
  <c r="L759" i="2" s="1"/>
  <c r="BT726" i="2"/>
  <c r="BU726" i="2" s="1"/>
  <c r="BS726" i="2"/>
  <c r="BS780" i="2"/>
  <c r="BT780" i="2"/>
  <c r="BU780" i="2" s="1"/>
  <c r="BS760" i="2"/>
  <c r="BT760" i="2"/>
  <c r="BU760" i="2" s="1"/>
  <c r="BS772" i="2"/>
  <c r="BT772" i="2"/>
  <c r="BS764" i="2"/>
  <c r="BT764" i="2"/>
  <c r="BU764" i="2" s="1"/>
  <c r="BS768" i="2"/>
  <c r="BT768" i="2"/>
  <c r="BS744" i="2"/>
  <c r="BT744" i="2"/>
  <c r="BS752" i="2"/>
  <c r="BT752" i="2"/>
  <c r="BU724" i="2"/>
  <c r="BS738" i="2"/>
  <c r="BT738" i="2"/>
  <c r="BS740" i="2"/>
  <c r="BT740" i="2"/>
  <c r="BT734" i="2"/>
  <c r="BS734" i="2"/>
  <c r="BS732" i="2"/>
  <c r="BT732" i="2"/>
  <c r="BU732" i="2" s="1"/>
  <c r="BS756" i="2"/>
  <c r="BT756" i="2"/>
  <c r="BT728" i="2"/>
  <c r="BU728" i="2" s="1"/>
  <c r="BS728" i="2"/>
  <c r="BS754" i="2"/>
  <c r="BT754" i="2"/>
  <c r="BU722" i="2"/>
  <c r="BS736" i="2"/>
  <c r="BT736" i="2"/>
  <c r="BT742" i="2"/>
  <c r="BS742" i="2"/>
  <c r="BT716" i="2"/>
  <c r="BU716" i="2" s="1"/>
  <c r="BS716" i="2"/>
  <c r="BU731" i="2"/>
  <c r="CE731" i="2" s="1"/>
  <c r="L731" i="2" s="1"/>
  <c r="BU730" i="2"/>
  <c r="BS746" i="2"/>
  <c r="BT746" i="2"/>
  <c r="BT750" i="2"/>
  <c r="BU750" i="2" s="1"/>
  <c r="BS750" i="2"/>
  <c r="BU720" i="2"/>
  <c r="BU703" i="2"/>
  <c r="I703" i="2" s="1"/>
  <c r="AA703" i="2" s="1"/>
  <c r="BN286" i="2"/>
  <c r="BT509" i="2"/>
  <c r="H509" i="2" s="1"/>
  <c r="Y509" i="2" s="1"/>
  <c r="BW695" i="2"/>
  <c r="BT695" i="2"/>
  <c r="H695" i="2" s="1"/>
  <c r="Y695" i="2" s="1"/>
  <c r="BT703" i="2"/>
  <c r="H703" i="2" s="1"/>
  <c r="Y703" i="2" s="1"/>
  <c r="BU644" i="2"/>
  <c r="I644" i="2" s="1"/>
  <c r="AC643" i="2" s="1"/>
  <c r="BW689" i="2"/>
  <c r="BU704" i="2"/>
  <c r="I704" i="2" s="1"/>
  <c r="AC703" i="2" s="1"/>
  <c r="BT653" i="2"/>
  <c r="H653" i="2" s="1"/>
  <c r="Y653" i="2" s="1"/>
  <c r="BR682" i="2"/>
  <c r="F682" i="2" s="1"/>
  <c r="U681" i="2" s="1"/>
  <c r="BQ703" i="2"/>
  <c r="E703" i="2" s="1"/>
  <c r="Q703" i="2" s="1"/>
  <c r="BR621" i="2"/>
  <c r="F621" i="2" s="1"/>
  <c r="S621" i="2" s="1"/>
  <c r="BW696" i="2"/>
  <c r="BU695" i="2"/>
  <c r="I695" i="2" s="1"/>
  <c r="AA695" i="2" s="1"/>
  <c r="BQ695" i="2"/>
  <c r="E695" i="2" s="1"/>
  <c r="Q695" i="2" s="1"/>
  <c r="BO697" i="2"/>
  <c r="BM697" i="2"/>
  <c r="BW649" i="2"/>
  <c r="BO677" i="2"/>
  <c r="BR677" i="2" s="1"/>
  <c r="F677" i="2" s="1"/>
  <c r="S677" i="2" s="1"/>
  <c r="BV696" i="2"/>
  <c r="BR696" i="2"/>
  <c r="F696" i="2" s="1"/>
  <c r="U695" i="2" s="1"/>
  <c r="BV703" i="2"/>
  <c r="BR704" i="2"/>
  <c r="F704" i="2" s="1"/>
  <c r="U703" i="2" s="1"/>
  <c r="BW704" i="2"/>
  <c r="BW703" i="2"/>
  <c r="BO609" i="2"/>
  <c r="BW609" i="2" s="1"/>
  <c r="BL693" i="2"/>
  <c r="BN693" i="2"/>
  <c r="BV695" i="2"/>
  <c r="BO701" i="2"/>
  <c r="BV701" i="2" s="1"/>
  <c r="BM701" i="2"/>
  <c r="BR703" i="2"/>
  <c r="F703" i="2" s="1"/>
  <c r="S703" i="2" s="1"/>
  <c r="BU659" i="2"/>
  <c r="I659" i="2" s="1"/>
  <c r="AA659" i="2" s="1"/>
  <c r="BL697" i="2"/>
  <c r="BN697" i="2"/>
  <c r="BR699" i="2"/>
  <c r="F699" i="2" s="1"/>
  <c r="S699" i="2" s="1"/>
  <c r="BW699" i="2"/>
  <c r="BR700" i="2"/>
  <c r="F700" i="2" s="1"/>
  <c r="U699" i="2" s="1"/>
  <c r="BT699" i="2"/>
  <c r="H699" i="2" s="1"/>
  <c r="Y699" i="2" s="1"/>
  <c r="BU700" i="2"/>
  <c r="I700" i="2" s="1"/>
  <c r="AC699" i="2" s="1"/>
  <c r="BU699" i="2"/>
  <c r="I699" i="2" s="1"/>
  <c r="AA699" i="2" s="1"/>
  <c r="BV700" i="2"/>
  <c r="BV699" i="2"/>
  <c r="BQ699" i="2"/>
  <c r="E699" i="2" s="1"/>
  <c r="Q699" i="2" s="1"/>
  <c r="BW700" i="2"/>
  <c r="BU696" i="2"/>
  <c r="I696" i="2" s="1"/>
  <c r="AC695" i="2" s="1"/>
  <c r="BR695" i="2"/>
  <c r="F695" i="2" s="1"/>
  <c r="S695" i="2" s="1"/>
  <c r="BV704" i="2"/>
  <c r="BO693" i="2"/>
  <c r="BM693" i="2"/>
  <c r="BV661" i="2"/>
  <c r="BW682" i="2"/>
  <c r="BW690" i="2"/>
  <c r="BN679" i="2"/>
  <c r="BU680" i="2" s="1"/>
  <c r="I680" i="2" s="1"/>
  <c r="AC679" i="2" s="1"/>
  <c r="BM643" i="2"/>
  <c r="BW644" i="2" s="1"/>
  <c r="BO683" i="2"/>
  <c r="BM683" i="2"/>
  <c r="BO687" i="2"/>
  <c r="BM687" i="2"/>
  <c r="BL687" i="2"/>
  <c r="BN687" i="2"/>
  <c r="BU690" i="2"/>
  <c r="I690" i="2" s="1"/>
  <c r="AC689" i="2" s="1"/>
  <c r="BR689" i="2"/>
  <c r="F689" i="2" s="1"/>
  <c r="S689" i="2" s="1"/>
  <c r="BL675" i="2"/>
  <c r="BN675" i="2"/>
  <c r="BU682" i="2"/>
  <c r="I682" i="2" s="1"/>
  <c r="AC681" i="2" s="1"/>
  <c r="BT681" i="2"/>
  <c r="H681" i="2" s="1"/>
  <c r="Y681" i="2" s="1"/>
  <c r="BO685" i="2"/>
  <c r="BN691" i="2"/>
  <c r="BL691" i="2"/>
  <c r="BV681" i="2"/>
  <c r="BW681" i="2"/>
  <c r="BQ689" i="2"/>
  <c r="E689" i="2" s="1"/>
  <c r="Q689" i="2" s="1"/>
  <c r="BT689" i="2"/>
  <c r="H689" i="2" s="1"/>
  <c r="Y689" i="2" s="1"/>
  <c r="BV654" i="2"/>
  <c r="BQ653" i="2"/>
  <c r="E653" i="2" s="1"/>
  <c r="Q653" i="2" s="1"/>
  <c r="BR654" i="2"/>
  <c r="F654" i="2" s="1"/>
  <c r="U653" i="2" s="1"/>
  <c r="BT661" i="2"/>
  <c r="H661" i="2" s="1"/>
  <c r="Y661" i="2" s="1"/>
  <c r="BO675" i="2"/>
  <c r="BM675" i="2"/>
  <c r="BV682" i="2"/>
  <c r="BR681" i="2"/>
  <c r="F681" i="2" s="1"/>
  <c r="S681" i="2" s="1"/>
  <c r="BU689" i="2"/>
  <c r="I689" i="2" s="1"/>
  <c r="AA689" i="2" s="1"/>
  <c r="BN683" i="2"/>
  <c r="BL683" i="2"/>
  <c r="BR690" i="2"/>
  <c r="F690" i="2" s="1"/>
  <c r="U689" i="2" s="1"/>
  <c r="BQ661" i="2"/>
  <c r="E661" i="2" s="1"/>
  <c r="Q661" i="2" s="1"/>
  <c r="BV659" i="2"/>
  <c r="BV689" i="2"/>
  <c r="BU681" i="2"/>
  <c r="I681" i="2" s="1"/>
  <c r="AA681" i="2" s="1"/>
  <c r="BV690" i="2"/>
  <c r="BQ681" i="2"/>
  <c r="E681" i="2" s="1"/>
  <c r="Q681" i="2" s="1"/>
  <c r="BM631" i="2"/>
  <c r="BW632" i="2" s="1"/>
  <c r="BU647" i="2"/>
  <c r="I647" i="2" s="1"/>
  <c r="AA647" i="2" s="1"/>
  <c r="BV662" i="2"/>
  <c r="BU662" i="2"/>
  <c r="I662" i="2" s="1"/>
  <c r="AC661" i="2" s="1"/>
  <c r="BW662" i="2"/>
  <c r="BU658" i="2"/>
  <c r="I658" i="2" s="1"/>
  <c r="AC657" i="2" s="1"/>
  <c r="BW661" i="2"/>
  <c r="BW658" i="2"/>
  <c r="BR650" i="2"/>
  <c r="F650" i="2" s="1"/>
  <c r="U649" i="2" s="1"/>
  <c r="BU649" i="2"/>
  <c r="I649" i="2" s="1"/>
  <c r="AA649" i="2" s="1"/>
  <c r="BR648" i="2"/>
  <c r="F648" i="2" s="1"/>
  <c r="U647" i="2" s="1"/>
  <c r="BT657" i="2"/>
  <c r="H657" i="2" s="1"/>
  <c r="Y657" i="2" s="1"/>
  <c r="BU622" i="2"/>
  <c r="I622" i="2" s="1"/>
  <c r="AC621" i="2" s="1"/>
  <c r="BW643" i="2"/>
  <c r="BU621" i="2"/>
  <c r="I621" i="2" s="1"/>
  <c r="AA621" i="2" s="1"/>
  <c r="BT511" i="2"/>
  <c r="H511" i="2" s="1"/>
  <c r="Y511" i="2" s="1"/>
  <c r="BM645" i="2"/>
  <c r="BW646" i="2" s="1"/>
  <c r="BT643" i="2"/>
  <c r="H643" i="2" s="1"/>
  <c r="Y643" i="2" s="1"/>
  <c r="BV650" i="2"/>
  <c r="BQ657" i="2"/>
  <c r="E657" i="2" s="1"/>
  <c r="Q657" i="2" s="1"/>
  <c r="BR661" i="2"/>
  <c r="F661" i="2" s="1"/>
  <c r="S661" i="2" s="1"/>
  <c r="BU648" i="2"/>
  <c r="I648" i="2" s="1"/>
  <c r="AC647" i="2" s="1"/>
  <c r="BW659" i="2"/>
  <c r="BQ645" i="2"/>
  <c r="E645" i="2" s="1"/>
  <c r="Q645" i="2" s="1"/>
  <c r="BR645" i="2"/>
  <c r="F645" i="2" s="1"/>
  <c r="S645" i="2" s="1"/>
  <c r="BU646" i="2"/>
  <c r="I646" i="2" s="1"/>
  <c r="AC645" i="2" s="1"/>
  <c r="BW645" i="2"/>
  <c r="BV645" i="2"/>
  <c r="BT645" i="2"/>
  <c r="H645" i="2" s="1"/>
  <c r="Y645" i="2" s="1"/>
  <c r="BU645" i="2"/>
  <c r="I645" i="2" s="1"/>
  <c r="AA645" i="2" s="1"/>
  <c r="BR646" i="2"/>
  <c r="F646" i="2" s="1"/>
  <c r="U645" i="2" s="1"/>
  <c r="BV646" i="2"/>
  <c r="BL637" i="2"/>
  <c r="BN637" i="2"/>
  <c r="BL655" i="2"/>
  <c r="BN655" i="2"/>
  <c r="BR617" i="2"/>
  <c r="F617" i="2" s="1"/>
  <c r="S617" i="2" s="1"/>
  <c r="BW617" i="2"/>
  <c r="BR618" i="2"/>
  <c r="F618" i="2" s="1"/>
  <c r="U617" i="2" s="1"/>
  <c r="BT617" i="2"/>
  <c r="H617" i="2" s="1"/>
  <c r="Y617" i="2" s="1"/>
  <c r="BU618" i="2"/>
  <c r="I618" i="2" s="1"/>
  <c r="AC617" i="2" s="1"/>
  <c r="BU617" i="2"/>
  <c r="I617" i="2" s="1"/>
  <c r="AA617" i="2" s="1"/>
  <c r="BV618" i="2"/>
  <c r="BQ617" i="2"/>
  <c r="E617" i="2" s="1"/>
  <c r="Q617" i="2" s="1"/>
  <c r="BV617" i="2"/>
  <c r="BW618" i="2"/>
  <c r="BT621" i="2"/>
  <c r="H621" i="2" s="1"/>
  <c r="Y621" i="2" s="1"/>
  <c r="BR622" i="2"/>
  <c r="F622" i="2" s="1"/>
  <c r="U621" i="2" s="1"/>
  <c r="BN625" i="2"/>
  <c r="BL625" i="2"/>
  <c r="BN629" i="2"/>
  <c r="BL629" i="2"/>
  <c r="BL641" i="2"/>
  <c r="BN641" i="2"/>
  <c r="BO619" i="2"/>
  <c r="BM619" i="2"/>
  <c r="BO637" i="2"/>
  <c r="BM637" i="2"/>
  <c r="BO641" i="2"/>
  <c r="BM641" i="2"/>
  <c r="BW654" i="2"/>
  <c r="BV644" i="2"/>
  <c r="BR643" i="2"/>
  <c r="F643" i="2" s="1"/>
  <c r="S643" i="2" s="1"/>
  <c r="BU653" i="2"/>
  <c r="I653" i="2" s="1"/>
  <c r="AA653" i="2" s="1"/>
  <c r="BW653" i="2"/>
  <c r="BT665" i="2"/>
  <c r="H665" i="2" s="1"/>
  <c r="Y665" i="2" s="1"/>
  <c r="BV647" i="2"/>
  <c r="BQ647" i="2"/>
  <c r="E647" i="2" s="1"/>
  <c r="Q647" i="2" s="1"/>
  <c r="BW647" i="2"/>
  <c r="BR658" i="2"/>
  <c r="F658" i="2" s="1"/>
  <c r="U657" i="2" s="1"/>
  <c r="BU661" i="2"/>
  <c r="I661" i="2" s="1"/>
  <c r="AA661" i="2" s="1"/>
  <c r="BU665" i="2"/>
  <c r="I665" i="2" s="1"/>
  <c r="AA665" i="2" s="1"/>
  <c r="BQ643" i="2"/>
  <c r="E643" i="2" s="1"/>
  <c r="Q643" i="2" s="1"/>
  <c r="BU660" i="2"/>
  <c r="I660" i="2" s="1"/>
  <c r="AC659" i="2" s="1"/>
  <c r="BR659" i="2"/>
  <c r="F659" i="2" s="1"/>
  <c r="S659" i="2" s="1"/>
  <c r="BN623" i="2"/>
  <c r="BL623" i="2"/>
  <c r="BO651" i="2"/>
  <c r="BM651" i="2"/>
  <c r="BR671" i="2"/>
  <c r="F671" i="2" s="1"/>
  <c r="S671" i="2" s="1"/>
  <c r="BW671" i="2"/>
  <c r="BR672" i="2"/>
  <c r="F672" i="2" s="1"/>
  <c r="U671" i="2" s="1"/>
  <c r="BT671" i="2"/>
  <c r="H671" i="2" s="1"/>
  <c r="Y671" i="2" s="1"/>
  <c r="BU672" i="2"/>
  <c r="I672" i="2" s="1"/>
  <c r="AC671" i="2" s="1"/>
  <c r="BU671" i="2"/>
  <c r="I671" i="2" s="1"/>
  <c r="AA671" i="2" s="1"/>
  <c r="BV672" i="2"/>
  <c r="BQ671" i="2"/>
  <c r="E671" i="2" s="1"/>
  <c r="Q671" i="2" s="1"/>
  <c r="BV671" i="2"/>
  <c r="BW672" i="2"/>
  <c r="BU673" i="2"/>
  <c r="I673" i="2" s="1"/>
  <c r="AA673" i="2" s="1"/>
  <c r="BV674" i="2"/>
  <c r="BQ673" i="2"/>
  <c r="E673" i="2" s="1"/>
  <c r="Q673" i="2" s="1"/>
  <c r="BV673" i="2"/>
  <c r="BW674" i="2"/>
  <c r="BR673" i="2"/>
  <c r="F673" i="2" s="1"/>
  <c r="S673" i="2" s="1"/>
  <c r="BW673" i="2"/>
  <c r="BR674" i="2"/>
  <c r="F674" i="2" s="1"/>
  <c r="U673" i="2" s="1"/>
  <c r="BT673" i="2"/>
  <c r="H673" i="2" s="1"/>
  <c r="Y673" i="2" s="1"/>
  <c r="BU674" i="2"/>
  <c r="I674" i="2" s="1"/>
  <c r="AC673" i="2" s="1"/>
  <c r="BU514" i="2"/>
  <c r="I514" i="2" s="1"/>
  <c r="AC513" i="2" s="1"/>
  <c r="BL615" i="2"/>
  <c r="BN615" i="2"/>
  <c r="BO615" i="2"/>
  <c r="BM615" i="2"/>
  <c r="BQ631" i="2"/>
  <c r="E631" i="2" s="1"/>
  <c r="Q631" i="2" s="1"/>
  <c r="BV631" i="2"/>
  <c r="BR631" i="2"/>
  <c r="F631" i="2" s="1"/>
  <c r="S631" i="2" s="1"/>
  <c r="BW631" i="2"/>
  <c r="BR632" i="2"/>
  <c r="F632" i="2" s="1"/>
  <c r="U631" i="2" s="1"/>
  <c r="BT631" i="2"/>
  <c r="H631" i="2" s="1"/>
  <c r="Y631" i="2" s="1"/>
  <c r="BU632" i="2"/>
  <c r="I632" i="2" s="1"/>
  <c r="AC631" i="2" s="1"/>
  <c r="BU631" i="2"/>
  <c r="I631" i="2" s="1"/>
  <c r="AA631" i="2" s="1"/>
  <c r="BV632" i="2"/>
  <c r="BW622" i="2"/>
  <c r="BQ621" i="2"/>
  <c r="E621" i="2" s="1"/>
  <c r="Q621" i="2" s="1"/>
  <c r="BW621" i="2"/>
  <c r="BO633" i="2"/>
  <c r="BU633" i="2" s="1"/>
  <c r="I633" i="2" s="1"/>
  <c r="AA633" i="2" s="1"/>
  <c r="BM633" i="2"/>
  <c r="BR635" i="2"/>
  <c r="F635" i="2" s="1"/>
  <c r="S635" i="2" s="1"/>
  <c r="BW635" i="2"/>
  <c r="BR636" i="2"/>
  <c r="F636" i="2" s="1"/>
  <c r="U635" i="2" s="1"/>
  <c r="BT635" i="2"/>
  <c r="H635" i="2" s="1"/>
  <c r="Y635" i="2" s="1"/>
  <c r="BU636" i="2"/>
  <c r="I636" i="2" s="1"/>
  <c r="AC635" i="2" s="1"/>
  <c r="BU635" i="2"/>
  <c r="I635" i="2" s="1"/>
  <c r="AA635" i="2" s="1"/>
  <c r="BV636" i="2"/>
  <c r="BQ635" i="2"/>
  <c r="E635" i="2" s="1"/>
  <c r="Q635" i="2" s="1"/>
  <c r="BW636" i="2"/>
  <c r="BV635" i="2"/>
  <c r="BL663" i="2"/>
  <c r="BN663" i="2"/>
  <c r="BT649" i="2"/>
  <c r="H649" i="2" s="1"/>
  <c r="Y649" i="2" s="1"/>
  <c r="BU650" i="2"/>
  <c r="I650" i="2" s="1"/>
  <c r="AC649" i="2" s="1"/>
  <c r="BQ649" i="2"/>
  <c r="E649" i="2" s="1"/>
  <c r="Q649" i="2" s="1"/>
  <c r="BV649" i="2"/>
  <c r="BW650" i="2"/>
  <c r="BQ665" i="2"/>
  <c r="E665" i="2" s="1"/>
  <c r="Q665" i="2" s="1"/>
  <c r="BV643" i="2"/>
  <c r="BU643" i="2"/>
  <c r="I643" i="2" s="1"/>
  <c r="AA643" i="2" s="1"/>
  <c r="BR649" i="2"/>
  <c r="F649" i="2" s="1"/>
  <c r="S649" i="2" s="1"/>
  <c r="BU654" i="2"/>
  <c r="I654" i="2" s="1"/>
  <c r="AC653" i="2" s="1"/>
  <c r="BR653" i="2"/>
  <c r="F653" i="2" s="1"/>
  <c r="S653" i="2" s="1"/>
  <c r="BL669" i="2"/>
  <c r="BN669" i="2"/>
  <c r="BW648" i="2"/>
  <c r="BV648" i="2"/>
  <c r="BR647" i="2"/>
  <c r="F647" i="2" s="1"/>
  <c r="S647" i="2" s="1"/>
  <c r="BV658" i="2"/>
  <c r="BW657" i="2"/>
  <c r="BR662" i="2"/>
  <c r="F662" i="2" s="1"/>
  <c r="U661" i="2" s="1"/>
  <c r="BW665" i="2"/>
  <c r="BQ659" i="2"/>
  <c r="E659" i="2" s="1"/>
  <c r="Q659" i="2" s="1"/>
  <c r="BT659" i="2"/>
  <c r="H659" i="2" s="1"/>
  <c r="Y659" i="2" s="1"/>
  <c r="BV660" i="2"/>
  <c r="BL619" i="2"/>
  <c r="BN619" i="2"/>
  <c r="BQ627" i="2"/>
  <c r="E627" i="2" s="1"/>
  <c r="Q627" i="2" s="1"/>
  <c r="BV627" i="2"/>
  <c r="BW628" i="2"/>
  <c r="BR627" i="2"/>
  <c r="F627" i="2" s="1"/>
  <c r="S627" i="2" s="1"/>
  <c r="BW627" i="2"/>
  <c r="BR628" i="2"/>
  <c r="F628" i="2" s="1"/>
  <c r="U627" i="2" s="1"/>
  <c r="BT627" i="2"/>
  <c r="H627" i="2" s="1"/>
  <c r="Y627" i="2" s="1"/>
  <c r="BU628" i="2"/>
  <c r="I628" i="2" s="1"/>
  <c r="AC627" i="2" s="1"/>
  <c r="BU627" i="2"/>
  <c r="I627" i="2" s="1"/>
  <c r="AA627" i="2" s="1"/>
  <c r="BV628" i="2"/>
  <c r="BV621" i="2"/>
  <c r="BV622" i="2"/>
  <c r="BO623" i="2"/>
  <c r="BM623" i="2"/>
  <c r="BR639" i="2"/>
  <c r="F639" i="2" s="1"/>
  <c r="S639" i="2" s="1"/>
  <c r="BW639" i="2"/>
  <c r="BR640" i="2"/>
  <c r="F640" i="2" s="1"/>
  <c r="U639" i="2" s="1"/>
  <c r="BT639" i="2"/>
  <c r="H639" i="2" s="1"/>
  <c r="Y639" i="2" s="1"/>
  <c r="BU640" i="2"/>
  <c r="I640" i="2" s="1"/>
  <c r="AC639" i="2" s="1"/>
  <c r="BU639" i="2"/>
  <c r="I639" i="2" s="1"/>
  <c r="AA639" i="2" s="1"/>
  <c r="BV640" i="2"/>
  <c r="BQ639" i="2"/>
  <c r="E639" i="2" s="1"/>
  <c r="Q639" i="2" s="1"/>
  <c r="BV639" i="2"/>
  <c r="BW640" i="2"/>
  <c r="BO655" i="2"/>
  <c r="BM655" i="2"/>
  <c r="BV666" i="2"/>
  <c r="BR644" i="2"/>
  <c r="F644" i="2" s="1"/>
  <c r="U643" i="2" s="1"/>
  <c r="BV653" i="2"/>
  <c r="BV657" i="2"/>
  <c r="BW666" i="2"/>
  <c r="BV665" i="2"/>
  <c r="BT647" i="2"/>
  <c r="H647" i="2" s="1"/>
  <c r="Y647" i="2" s="1"/>
  <c r="BU657" i="2"/>
  <c r="I657" i="2" s="1"/>
  <c r="AA657" i="2" s="1"/>
  <c r="BR657" i="2"/>
  <c r="F657" i="2" s="1"/>
  <c r="S657" i="2" s="1"/>
  <c r="BR665" i="2"/>
  <c r="F665" i="2" s="1"/>
  <c r="S665" i="2" s="1"/>
  <c r="BR667" i="2"/>
  <c r="F667" i="2" s="1"/>
  <c r="S667" i="2" s="1"/>
  <c r="BW667" i="2"/>
  <c r="BR668" i="2"/>
  <c r="F668" i="2" s="1"/>
  <c r="U667" i="2" s="1"/>
  <c r="BT667" i="2"/>
  <c r="H667" i="2" s="1"/>
  <c r="Y667" i="2" s="1"/>
  <c r="BU668" i="2"/>
  <c r="I668" i="2" s="1"/>
  <c r="AC667" i="2" s="1"/>
  <c r="BU667" i="2"/>
  <c r="I667" i="2" s="1"/>
  <c r="AA667" i="2" s="1"/>
  <c r="BV668" i="2"/>
  <c r="BQ667" i="2"/>
  <c r="E667" i="2" s="1"/>
  <c r="Q667" i="2" s="1"/>
  <c r="BV667" i="2"/>
  <c r="BW668" i="2"/>
  <c r="BW660" i="2"/>
  <c r="BR660" i="2"/>
  <c r="F660" i="2" s="1"/>
  <c r="U659" i="2" s="1"/>
  <c r="BN605" i="2"/>
  <c r="BL611" i="2"/>
  <c r="BN611" i="2"/>
  <c r="BL413" i="2"/>
  <c r="BV413" i="2" s="1"/>
  <c r="BR532" i="2"/>
  <c r="F532" i="2" s="1"/>
  <c r="U531" i="2" s="1"/>
  <c r="BN519" i="2"/>
  <c r="BU520" i="2" s="1"/>
  <c r="I520" i="2" s="1"/>
  <c r="AC519" i="2" s="1"/>
  <c r="BU530" i="2"/>
  <c r="I530" i="2" s="1"/>
  <c r="AC529" i="2" s="1"/>
  <c r="BM541" i="2"/>
  <c r="BW541" i="2" s="1"/>
  <c r="BR529" i="2"/>
  <c r="F529" i="2" s="1"/>
  <c r="S529" i="2" s="1"/>
  <c r="BL457" i="2"/>
  <c r="BV457" i="2" s="1"/>
  <c r="BW529" i="2"/>
  <c r="BL523" i="2"/>
  <c r="BV523" i="2" s="1"/>
  <c r="BN563" i="2"/>
  <c r="BR564" i="2" s="1"/>
  <c r="F564" i="2" s="1"/>
  <c r="U563" i="2" s="1"/>
  <c r="BO537" i="2"/>
  <c r="BW538" i="2" s="1"/>
  <c r="BL551" i="2"/>
  <c r="BV551" i="2" s="1"/>
  <c r="BU529" i="2"/>
  <c r="I529" i="2" s="1"/>
  <c r="AA529" i="2" s="1"/>
  <c r="BT531" i="2"/>
  <c r="H531" i="2" s="1"/>
  <c r="Y531" i="2" s="1"/>
  <c r="BQ529" i="2"/>
  <c r="E529" i="2" s="1"/>
  <c r="Q529" i="2" s="1"/>
  <c r="BT529" i="2"/>
  <c r="H529" i="2" s="1"/>
  <c r="Y529" i="2" s="1"/>
  <c r="BW530" i="2"/>
  <c r="BL517" i="2"/>
  <c r="BV517" i="2" s="1"/>
  <c r="BV530" i="2"/>
  <c r="BR530" i="2"/>
  <c r="F530" i="2" s="1"/>
  <c r="U529" i="2" s="1"/>
  <c r="BN559" i="2"/>
  <c r="BU560" i="2" s="1"/>
  <c r="I560" i="2" s="1"/>
  <c r="AC559" i="2" s="1"/>
  <c r="BV529" i="2"/>
  <c r="BL607" i="2"/>
  <c r="BN607" i="2"/>
  <c r="BQ531" i="2"/>
  <c r="E531" i="2" s="1"/>
  <c r="Q531" i="2" s="1"/>
  <c r="BW531" i="2"/>
  <c r="BM401" i="2"/>
  <c r="BW401" i="2" s="1"/>
  <c r="BU532" i="2"/>
  <c r="I532" i="2" s="1"/>
  <c r="AC531" i="2" s="1"/>
  <c r="BO533" i="2"/>
  <c r="BW533" i="2" s="1"/>
  <c r="BN555" i="2"/>
  <c r="BU555" i="2" s="1"/>
  <c r="I555" i="2" s="1"/>
  <c r="AA555" i="2" s="1"/>
  <c r="BR531" i="2"/>
  <c r="F531" i="2" s="1"/>
  <c r="S531" i="2" s="1"/>
  <c r="BN431" i="2"/>
  <c r="BV531" i="2"/>
  <c r="BO605" i="2"/>
  <c r="BM605" i="2"/>
  <c r="BM505" i="2"/>
  <c r="BW505" i="2" s="1"/>
  <c r="BU531" i="2"/>
  <c r="I531" i="2" s="1"/>
  <c r="AA531" i="2" s="1"/>
  <c r="BW532" i="2"/>
  <c r="BV507" i="2"/>
  <c r="BU509" i="2"/>
  <c r="I509" i="2" s="1"/>
  <c r="AA509" i="2" s="1"/>
  <c r="BV532" i="2"/>
  <c r="BL525" i="2"/>
  <c r="BN525" i="2"/>
  <c r="BW523" i="2"/>
  <c r="BR524" i="2"/>
  <c r="F524" i="2" s="1"/>
  <c r="U523" i="2" s="1"/>
  <c r="BT523" i="2"/>
  <c r="H523" i="2" s="1"/>
  <c r="Y523" i="2" s="1"/>
  <c r="BU524" i="2"/>
  <c r="I524" i="2" s="1"/>
  <c r="AC523" i="2" s="1"/>
  <c r="BQ523" i="2"/>
  <c r="E523" i="2" s="1"/>
  <c r="Q523" i="2" s="1"/>
  <c r="BU523" i="2"/>
  <c r="I523" i="2" s="1"/>
  <c r="AA523" i="2" s="1"/>
  <c r="BV524" i="2"/>
  <c r="BR523" i="2"/>
  <c r="F523" i="2" s="1"/>
  <c r="S523" i="2" s="1"/>
  <c r="BW524" i="2"/>
  <c r="BT527" i="2"/>
  <c r="H527" i="2" s="1"/>
  <c r="Y527" i="2" s="1"/>
  <c r="BQ527" i="2"/>
  <c r="E527" i="2" s="1"/>
  <c r="Q527" i="2" s="1"/>
  <c r="BU527" i="2"/>
  <c r="I527" i="2" s="1"/>
  <c r="AA527" i="2" s="1"/>
  <c r="BV527" i="2"/>
  <c r="BR528" i="2"/>
  <c r="F528" i="2" s="1"/>
  <c r="U527" i="2" s="1"/>
  <c r="BW527" i="2"/>
  <c r="BU528" i="2"/>
  <c r="I528" i="2" s="1"/>
  <c r="AC527" i="2" s="1"/>
  <c r="BR527" i="2"/>
  <c r="F527" i="2" s="1"/>
  <c r="S527" i="2" s="1"/>
  <c r="BV528" i="2"/>
  <c r="BW528" i="2"/>
  <c r="BL565" i="2"/>
  <c r="BN565" i="2"/>
  <c r="BL573" i="2"/>
  <c r="BN573" i="2"/>
  <c r="BL579" i="2"/>
  <c r="BN579" i="2"/>
  <c r="BL569" i="2"/>
  <c r="BN569" i="2"/>
  <c r="BM585" i="2"/>
  <c r="BO585" i="2"/>
  <c r="BV585" i="2" s="1"/>
  <c r="BM593" i="2"/>
  <c r="BO593" i="2"/>
  <c r="BR593" i="2" s="1"/>
  <c r="F593" i="2" s="1"/>
  <c r="S593" i="2" s="1"/>
  <c r="BM601" i="2"/>
  <c r="BO601" i="2"/>
  <c r="BV601" i="2" s="1"/>
  <c r="BO535" i="2"/>
  <c r="BQ535" i="2" s="1"/>
  <c r="E535" i="2" s="1"/>
  <c r="Q535" i="2" s="1"/>
  <c r="BM535" i="2"/>
  <c r="BM539" i="2"/>
  <c r="BO539" i="2"/>
  <c r="BU539" i="2" s="1"/>
  <c r="I539" i="2" s="1"/>
  <c r="AA539" i="2" s="1"/>
  <c r="BM543" i="2"/>
  <c r="BO543" i="2"/>
  <c r="BV543" i="2" s="1"/>
  <c r="BL553" i="2"/>
  <c r="BN553" i="2"/>
  <c r="BL547" i="2"/>
  <c r="BN547" i="2"/>
  <c r="BL567" i="2"/>
  <c r="BN567" i="2"/>
  <c r="BT551" i="2"/>
  <c r="H551" i="2" s="1"/>
  <c r="Y551" i="2" s="1"/>
  <c r="BU552" i="2"/>
  <c r="I552" i="2" s="1"/>
  <c r="AC551" i="2" s="1"/>
  <c r="BQ551" i="2"/>
  <c r="E551" i="2" s="1"/>
  <c r="Q551" i="2" s="1"/>
  <c r="BU551" i="2"/>
  <c r="I551" i="2" s="1"/>
  <c r="AA551" i="2" s="1"/>
  <c r="BV552" i="2"/>
  <c r="BW552" i="2"/>
  <c r="BW551" i="2"/>
  <c r="BR552" i="2"/>
  <c r="F552" i="2" s="1"/>
  <c r="U551" i="2" s="1"/>
  <c r="BR551" i="2"/>
  <c r="F551" i="2" s="1"/>
  <c r="S551" i="2" s="1"/>
  <c r="BL571" i="2"/>
  <c r="BN571" i="2"/>
  <c r="BL575" i="2"/>
  <c r="BN575" i="2"/>
  <c r="BR541" i="2"/>
  <c r="F541" i="2" s="1"/>
  <c r="S541" i="2" s="1"/>
  <c r="BV541" i="2"/>
  <c r="BW542" i="2"/>
  <c r="BR542" i="2"/>
  <c r="F542" i="2" s="1"/>
  <c r="U541" i="2" s="1"/>
  <c r="BU541" i="2"/>
  <c r="I541" i="2" s="1"/>
  <c r="AA541" i="2" s="1"/>
  <c r="BQ541" i="2"/>
  <c r="E541" i="2" s="1"/>
  <c r="Q541" i="2" s="1"/>
  <c r="BU542" i="2"/>
  <c r="I542" i="2" s="1"/>
  <c r="AC541" i="2" s="1"/>
  <c r="BT541" i="2"/>
  <c r="H541" i="2" s="1"/>
  <c r="Y541" i="2" s="1"/>
  <c r="BV542" i="2"/>
  <c r="BL577" i="2"/>
  <c r="BN577" i="2"/>
  <c r="BM587" i="2"/>
  <c r="BO587" i="2"/>
  <c r="BW588" i="2" s="1"/>
  <c r="BM595" i="2"/>
  <c r="BO595" i="2"/>
  <c r="BW596" i="2" s="1"/>
  <c r="BM603" i="2"/>
  <c r="BO603" i="2"/>
  <c r="BR603" i="2" s="1"/>
  <c r="F603" i="2" s="1"/>
  <c r="S603" i="2" s="1"/>
  <c r="BW509" i="2"/>
  <c r="BW513" i="2"/>
  <c r="BQ513" i="2"/>
  <c r="E513" i="2" s="1"/>
  <c r="Q513" i="2" s="1"/>
  <c r="BM549" i="2"/>
  <c r="BO549" i="2"/>
  <c r="BL561" i="2"/>
  <c r="BN561" i="2"/>
  <c r="BM547" i="2"/>
  <c r="BO547" i="2"/>
  <c r="BM545" i="2"/>
  <c r="BO545" i="2"/>
  <c r="BM589" i="2"/>
  <c r="BO589" i="2"/>
  <c r="BV589" i="2" s="1"/>
  <c r="BM597" i="2"/>
  <c r="BO597" i="2"/>
  <c r="BR597" i="2" s="1"/>
  <c r="F597" i="2" s="1"/>
  <c r="S597" i="2" s="1"/>
  <c r="BW517" i="2"/>
  <c r="BR518" i="2"/>
  <c r="F518" i="2" s="1"/>
  <c r="U517" i="2" s="1"/>
  <c r="BT517" i="2"/>
  <c r="H517" i="2" s="1"/>
  <c r="Y517" i="2" s="1"/>
  <c r="BU518" i="2"/>
  <c r="I518" i="2" s="1"/>
  <c r="AC517" i="2" s="1"/>
  <c r="BQ517" i="2"/>
  <c r="E517" i="2" s="1"/>
  <c r="Q517" i="2" s="1"/>
  <c r="BU517" i="2"/>
  <c r="I517" i="2" s="1"/>
  <c r="AA517" i="2" s="1"/>
  <c r="BV518" i="2"/>
  <c r="BR517" i="2"/>
  <c r="F517" i="2" s="1"/>
  <c r="S517" i="2" s="1"/>
  <c r="BW518" i="2"/>
  <c r="BL557" i="2"/>
  <c r="BN557" i="2"/>
  <c r="BL545" i="2"/>
  <c r="BN545" i="2"/>
  <c r="BL549" i="2"/>
  <c r="BN549" i="2"/>
  <c r="BM583" i="2"/>
  <c r="BO583" i="2"/>
  <c r="BR583" i="2" s="1"/>
  <c r="F583" i="2" s="1"/>
  <c r="S583" i="2" s="1"/>
  <c r="BM591" i="2"/>
  <c r="BO591" i="2"/>
  <c r="BW592" i="2" s="1"/>
  <c r="BM599" i="2"/>
  <c r="BO599" i="2"/>
  <c r="BR599" i="2" s="1"/>
  <c r="F599" i="2" s="1"/>
  <c r="S599" i="2" s="1"/>
  <c r="BR507" i="2"/>
  <c r="F507" i="2" s="1"/>
  <c r="S507" i="2" s="1"/>
  <c r="BW508" i="2"/>
  <c r="BR508" i="2"/>
  <c r="F508" i="2" s="1"/>
  <c r="U507" i="2" s="1"/>
  <c r="BV511" i="2"/>
  <c r="BQ511" i="2"/>
  <c r="E511" i="2" s="1"/>
  <c r="Q511" i="2" s="1"/>
  <c r="BR512" i="2"/>
  <c r="F512" i="2" s="1"/>
  <c r="U511" i="2" s="1"/>
  <c r="BL411" i="2"/>
  <c r="BV411" i="2" s="1"/>
  <c r="BV508" i="2"/>
  <c r="BU508" i="2"/>
  <c r="I508" i="2" s="1"/>
  <c r="AC507" i="2" s="1"/>
  <c r="BW507" i="2"/>
  <c r="BQ509" i="2"/>
  <c r="E509" i="2" s="1"/>
  <c r="Q509" i="2" s="1"/>
  <c r="BV509" i="2"/>
  <c r="BR511" i="2"/>
  <c r="F511" i="2" s="1"/>
  <c r="S511" i="2" s="1"/>
  <c r="BW512" i="2"/>
  <c r="BW511" i="2"/>
  <c r="BW514" i="2"/>
  <c r="BT513" i="2"/>
  <c r="H513" i="2" s="1"/>
  <c r="Y513" i="2" s="1"/>
  <c r="BU507" i="2"/>
  <c r="I507" i="2" s="1"/>
  <c r="AA507" i="2" s="1"/>
  <c r="BT507" i="2"/>
  <c r="H507" i="2" s="1"/>
  <c r="Y507" i="2" s="1"/>
  <c r="BR509" i="2"/>
  <c r="F509" i="2" s="1"/>
  <c r="S509" i="2" s="1"/>
  <c r="BW510" i="2"/>
  <c r="BR510" i="2"/>
  <c r="F510" i="2" s="1"/>
  <c r="U509" i="2" s="1"/>
  <c r="BV512" i="2"/>
  <c r="BU512" i="2"/>
  <c r="I512" i="2" s="1"/>
  <c r="AC511" i="2" s="1"/>
  <c r="BV514" i="2"/>
  <c r="BV513" i="2"/>
  <c r="BR514" i="2"/>
  <c r="F514" i="2" s="1"/>
  <c r="U513" i="2" s="1"/>
  <c r="BQ507" i="2"/>
  <c r="E507" i="2" s="1"/>
  <c r="Q507" i="2" s="1"/>
  <c r="BV510" i="2"/>
  <c r="BU510" i="2"/>
  <c r="I510" i="2" s="1"/>
  <c r="AC509" i="2" s="1"/>
  <c r="BU511" i="2"/>
  <c r="I511" i="2" s="1"/>
  <c r="AA511" i="2" s="1"/>
  <c r="BU513" i="2"/>
  <c r="I513" i="2" s="1"/>
  <c r="AA513" i="2" s="1"/>
  <c r="BR513" i="2"/>
  <c r="F513" i="2" s="1"/>
  <c r="S513" i="2" s="1"/>
  <c r="BW506" i="2"/>
  <c r="BV505" i="2"/>
  <c r="BR505" i="2"/>
  <c r="F505" i="2" s="1"/>
  <c r="S505" i="2" s="1"/>
  <c r="BV506" i="2"/>
  <c r="BU505" i="2"/>
  <c r="I505" i="2" s="1"/>
  <c r="AA505" i="2" s="1"/>
  <c r="BQ505" i="2"/>
  <c r="E505" i="2" s="1"/>
  <c r="Q505" i="2" s="1"/>
  <c r="BR506" i="2"/>
  <c r="F506" i="2" s="1"/>
  <c r="U505" i="2" s="1"/>
  <c r="BU506" i="2"/>
  <c r="I506" i="2" s="1"/>
  <c r="AC505" i="2" s="1"/>
  <c r="BT505" i="2"/>
  <c r="H505" i="2" s="1"/>
  <c r="Y505" i="2" s="1"/>
  <c r="BN429" i="2"/>
  <c r="BU429" i="2" s="1"/>
  <c r="I429" i="2" s="1"/>
  <c r="AA429" i="2" s="1"/>
  <c r="BL459" i="2"/>
  <c r="BV459" i="2" s="1"/>
  <c r="BT447" i="2"/>
  <c r="H447" i="2" s="1"/>
  <c r="Y447" i="2" s="1"/>
  <c r="BL453" i="2"/>
  <c r="BV453" i="2" s="1"/>
  <c r="BM421" i="2"/>
  <c r="BW421" i="2" s="1"/>
  <c r="BO389" i="2"/>
  <c r="BW390" i="2" s="1"/>
  <c r="BL455" i="2"/>
  <c r="BV455" i="2" s="1"/>
  <c r="BM417" i="2"/>
  <c r="BN435" i="2"/>
  <c r="BM409" i="2"/>
  <c r="BW409" i="2" s="1"/>
  <c r="BL463" i="2"/>
  <c r="BN463" i="2"/>
  <c r="BM469" i="2"/>
  <c r="BO469" i="2"/>
  <c r="BL461" i="2"/>
  <c r="BN461" i="2"/>
  <c r="BL473" i="2"/>
  <c r="BN473" i="2"/>
  <c r="BL477" i="2"/>
  <c r="BN477" i="2"/>
  <c r="BW455" i="2"/>
  <c r="BR456" i="2"/>
  <c r="F456" i="2" s="1"/>
  <c r="U455" i="2" s="1"/>
  <c r="BT455" i="2"/>
  <c r="H455" i="2" s="1"/>
  <c r="Y455" i="2" s="1"/>
  <c r="BU456" i="2"/>
  <c r="I456" i="2" s="1"/>
  <c r="AC455" i="2" s="1"/>
  <c r="BQ455" i="2"/>
  <c r="E455" i="2" s="1"/>
  <c r="Q455" i="2" s="1"/>
  <c r="BU455" i="2"/>
  <c r="I455" i="2" s="1"/>
  <c r="AA455" i="2" s="1"/>
  <c r="BV456" i="2"/>
  <c r="BR455" i="2"/>
  <c r="F455" i="2" s="1"/>
  <c r="S455" i="2" s="1"/>
  <c r="BW456" i="2"/>
  <c r="BM481" i="2"/>
  <c r="BO481" i="2"/>
  <c r="BR481" i="2" s="1"/>
  <c r="F481" i="2" s="1"/>
  <c r="S481" i="2" s="1"/>
  <c r="BM489" i="2"/>
  <c r="BO489" i="2"/>
  <c r="BV490" i="2" s="1"/>
  <c r="BM497" i="2"/>
  <c r="BO497" i="2"/>
  <c r="BQ497" i="2" s="1"/>
  <c r="E497" i="2" s="1"/>
  <c r="Q497" i="2" s="1"/>
  <c r="BM503" i="2"/>
  <c r="BO503" i="2"/>
  <c r="BV503" i="2" s="1"/>
  <c r="F134" i="2"/>
  <c r="U133" i="2" s="1"/>
  <c r="BL427" i="2"/>
  <c r="BV427" i="2" s="1"/>
  <c r="BW457" i="2"/>
  <c r="BR458" i="2"/>
  <c r="F458" i="2" s="1"/>
  <c r="U457" i="2" s="1"/>
  <c r="BT457" i="2"/>
  <c r="H457" i="2" s="1"/>
  <c r="Y457" i="2" s="1"/>
  <c r="BU458" i="2"/>
  <c r="I458" i="2" s="1"/>
  <c r="AC457" i="2" s="1"/>
  <c r="BQ457" i="2"/>
  <c r="E457" i="2" s="1"/>
  <c r="Q457" i="2" s="1"/>
  <c r="BU457" i="2"/>
  <c r="I457" i="2" s="1"/>
  <c r="AA457" i="2" s="1"/>
  <c r="BV458" i="2"/>
  <c r="BW458" i="2"/>
  <c r="BR457" i="2"/>
  <c r="F457" i="2" s="1"/>
  <c r="S457" i="2" s="1"/>
  <c r="BW459" i="2"/>
  <c r="BR460" i="2"/>
  <c r="F460" i="2" s="1"/>
  <c r="U459" i="2" s="1"/>
  <c r="BT459" i="2"/>
  <c r="H459" i="2" s="1"/>
  <c r="Y459" i="2" s="1"/>
  <c r="BU460" i="2"/>
  <c r="I460" i="2" s="1"/>
  <c r="AC459" i="2" s="1"/>
  <c r="BQ459" i="2"/>
  <c r="E459" i="2" s="1"/>
  <c r="Q459" i="2" s="1"/>
  <c r="BU459" i="2"/>
  <c r="I459" i="2" s="1"/>
  <c r="AA459" i="2" s="1"/>
  <c r="BV460" i="2"/>
  <c r="BR459" i="2"/>
  <c r="F459" i="2" s="1"/>
  <c r="S459" i="2" s="1"/>
  <c r="BW460" i="2"/>
  <c r="BL467" i="2"/>
  <c r="BN467" i="2"/>
  <c r="BO479" i="2"/>
  <c r="BM479" i="2"/>
  <c r="BM499" i="2"/>
  <c r="BO499" i="2"/>
  <c r="BL479" i="2"/>
  <c r="BN479" i="2"/>
  <c r="BM483" i="2"/>
  <c r="BO483" i="2"/>
  <c r="BV484" i="2" s="1"/>
  <c r="BM491" i="2"/>
  <c r="BO491" i="2"/>
  <c r="BV492" i="2" s="1"/>
  <c r="BL407" i="2"/>
  <c r="BV407" i="2" s="1"/>
  <c r="BL409" i="2"/>
  <c r="BV409" i="2" s="1"/>
  <c r="BL405" i="2"/>
  <c r="BV405" i="2" s="1"/>
  <c r="BW453" i="2"/>
  <c r="BR454" i="2"/>
  <c r="F454" i="2" s="1"/>
  <c r="U453" i="2" s="1"/>
  <c r="BT453" i="2"/>
  <c r="H453" i="2" s="1"/>
  <c r="Y453" i="2" s="1"/>
  <c r="BU454" i="2"/>
  <c r="I454" i="2" s="1"/>
  <c r="AC453" i="2" s="1"/>
  <c r="BQ453" i="2"/>
  <c r="E453" i="2" s="1"/>
  <c r="Q453" i="2" s="1"/>
  <c r="BU453" i="2"/>
  <c r="I453" i="2" s="1"/>
  <c r="AA453" i="2" s="1"/>
  <c r="BV454" i="2"/>
  <c r="BR453" i="2"/>
  <c r="F453" i="2" s="1"/>
  <c r="S453" i="2" s="1"/>
  <c r="BW454" i="2"/>
  <c r="BL465" i="2"/>
  <c r="BN465" i="2"/>
  <c r="BM471" i="2"/>
  <c r="BO471" i="2"/>
  <c r="BM485" i="2"/>
  <c r="BO485" i="2"/>
  <c r="BQ485" i="2" s="1"/>
  <c r="E485" i="2" s="1"/>
  <c r="Q485" i="2" s="1"/>
  <c r="BM493" i="2"/>
  <c r="BO493" i="2"/>
  <c r="BR493" i="2" s="1"/>
  <c r="F493" i="2" s="1"/>
  <c r="S493" i="2" s="1"/>
  <c r="BM429" i="2"/>
  <c r="BN433" i="2"/>
  <c r="BW445" i="2"/>
  <c r="BL469" i="2"/>
  <c r="BN469" i="2"/>
  <c r="BL475" i="2"/>
  <c r="BN475" i="2"/>
  <c r="BM487" i="2"/>
  <c r="BO487" i="2"/>
  <c r="BQ487" i="2" s="1"/>
  <c r="E487" i="2" s="1"/>
  <c r="Q487" i="2" s="1"/>
  <c r="BM495" i="2"/>
  <c r="BO495" i="2"/>
  <c r="BQ495" i="2" s="1"/>
  <c r="E495" i="2" s="1"/>
  <c r="Q495" i="2" s="1"/>
  <c r="BM501" i="2"/>
  <c r="BO501" i="2"/>
  <c r="BV501" i="2" s="1"/>
  <c r="BU445" i="2"/>
  <c r="I445" i="2" s="1"/>
  <c r="AA445" i="2" s="1"/>
  <c r="BU446" i="2"/>
  <c r="I446" i="2" s="1"/>
  <c r="AC445" i="2" s="1"/>
  <c r="BW448" i="2"/>
  <c r="BV447" i="2"/>
  <c r="BR448" i="2"/>
  <c r="F448" i="2" s="1"/>
  <c r="U447" i="2" s="1"/>
  <c r="BW451" i="2"/>
  <c r="BR452" i="2"/>
  <c r="F452" i="2" s="1"/>
  <c r="U451" i="2" s="1"/>
  <c r="BT451" i="2"/>
  <c r="H451" i="2" s="1"/>
  <c r="Y451" i="2" s="1"/>
  <c r="BU452" i="2"/>
  <c r="I452" i="2" s="1"/>
  <c r="AC451" i="2" s="1"/>
  <c r="BQ451" i="2"/>
  <c r="E451" i="2" s="1"/>
  <c r="Q451" i="2" s="1"/>
  <c r="BU451" i="2"/>
  <c r="I451" i="2" s="1"/>
  <c r="AA451" i="2" s="1"/>
  <c r="BV452" i="2"/>
  <c r="BV451" i="2"/>
  <c r="BW452" i="2"/>
  <c r="BR451" i="2"/>
  <c r="F451" i="2" s="1"/>
  <c r="S451" i="2" s="1"/>
  <c r="BQ445" i="2"/>
  <c r="E445" i="2" s="1"/>
  <c r="Q445" i="2" s="1"/>
  <c r="BT445" i="2"/>
  <c r="H445" i="2" s="1"/>
  <c r="Y445" i="2" s="1"/>
  <c r="BV448" i="2"/>
  <c r="BR447" i="2"/>
  <c r="F447" i="2" s="1"/>
  <c r="S447" i="2" s="1"/>
  <c r="BW447" i="2"/>
  <c r="BW449" i="2"/>
  <c r="BR450" i="2"/>
  <c r="F450" i="2" s="1"/>
  <c r="U449" i="2" s="1"/>
  <c r="BT449" i="2"/>
  <c r="H449" i="2" s="1"/>
  <c r="Y449" i="2" s="1"/>
  <c r="BU450" i="2"/>
  <c r="I450" i="2" s="1"/>
  <c r="AC449" i="2" s="1"/>
  <c r="BQ449" i="2"/>
  <c r="E449" i="2" s="1"/>
  <c r="Q449" i="2" s="1"/>
  <c r="BU449" i="2"/>
  <c r="I449" i="2" s="1"/>
  <c r="AA449" i="2" s="1"/>
  <c r="BV450" i="2"/>
  <c r="BR449" i="2"/>
  <c r="F449" i="2" s="1"/>
  <c r="S449" i="2" s="1"/>
  <c r="BV449" i="2"/>
  <c r="BW450" i="2"/>
  <c r="BW446" i="2"/>
  <c r="BV445" i="2"/>
  <c r="BR446" i="2"/>
  <c r="F446" i="2" s="1"/>
  <c r="U445" i="2" s="1"/>
  <c r="BU447" i="2"/>
  <c r="I447" i="2" s="1"/>
  <c r="AA447" i="2" s="1"/>
  <c r="BU448" i="2"/>
  <c r="I448" i="2" s="1"/>
  <c r="AC447" i="2" s="1"/>
  <c r="BV446" i="2"/>
  <c r="BR445" i="2"/>
  <c r="F445" i="2" s="1"/>
  <c r="S445" i="2" s="1"/>
  <c r="BQ447" i="2"/>
  <c r="E447" i="2" s="1"/>
  <c r="Q447" i="2" s="1"/>
  <c r="BR365" i="2"/>
  <c r="F365" i="2" s="1"/>
  <c r="S365" i="2" s="1"/>
  <c r="BL419" i="2"/>
  <c r="BN419" i="2"/>
  <c r="BW427" i="2"/>
  <c r="BR428" i="2"/>
  <c r="F428" i="2" s="1"/>
  <c r="U427" i="2" s="1"/>
  <c r="BT427" i="2"/>
  <c r="H427" i="2" s="1"/>
  <c r="Y427" i="2" s="1"/>
  <c r="BU428" i="2"/>
  <c r="I428" i="2" s="1"/>
  <c r="AC427" i="2" s="1"/>
  <c r="BQ427" i="2"/>
  <c r="E427" i="2" s="1"/>
  <c r="Q427" i="2" s="1"/>
  <c r="BU427" i="2"/>
  <c r="I427" i="2" s="1"/>
  <c r="AA427" i="2" s="1"/>
  <c r="BV428" i="2"/>
  <c r="BR427" i="2"/>
  <c r="F427" i="2" s="1"/>
  <c r="S427" i="2" s="1"/>
  <c r="BW428" i="2"/>
  <c r="BM435" i="2"/>
  <c r="BO435" i="2"/>
  <c r="BW407" i="2"/>
  <c r="BR408" i="2"/>
  <c r="F408" i="2" s="1"/>
  <c r="U407" i="2" s="1"/>
  <c r="BT407" i="2"/>
  <c r="H407" i="2" s="1"/>
  <c r="Y407" i="2" s="1"/>
  <c r="BU408" i="2"/>
  <c r="I408" i="2" s="1"/>
  <c r="AC407" i="2" s="1"/>
  <c r="BQ407" i="2"/>
  <c r="E407" i="2" s="1"/>
  <c r="Q407" i="2" s="1"/>
  <c r="BU407" i="2"/>
  <c r="I407" i="2" s="1"/>
  <c r="AA407" i="2" s="1"/>
  <c r="BV408" i="2"/>
  <c r="BW408" i="2"/>
  <c r="BR407" i="2"/>
  <c r="F407" i="2" s="1"/>
  <c r="S407" i="2" s="1"/>
  <c r="BR410" i="2"/>
  <c r="F410" i="2" s="1"/>
  <c r="U409" i="2" s="1"/>
  <c r="BT409" i="2"/>
  <c r="H409" i="2" s="1"/>
  <c r="Y409" i="2" s="1"/>
  <c r="BU410" i="2"/>
  <c r="I410" i="2" s="1"/>
  <c r="AC409" i="2" s="1"/>
  <c r="BQ409" i="2"/>
  <c r="E409" i="2" s="1"/>
  <c r="Q409" i="2" s="1"/>
  <c r="BU409" i="2"/>
  <c r="I409" i="2" s="1"/>
  <c r="AA409" i="2" s="1"/>
  <c r="BV410" i="2"/>
  <c r="BR409" i="2"/>
  <c r="F409" i="2" s="1"/>
  <c r="S409" i="2" s="1"/>
  <c r="BW410" i="2"/>
  <c r="BW411" i="2"/>
  <c r="BR412" i="2"/>
  <c r="F412" i="2" s="1"/>
  <c r="U411" i="2" s="1"/>
  <c r="BT411" i="2"/>
  <c r="H411" i="2" s="1"/>
  <c r="Y411" i="2" s="1"/>
  <c r="BU412" i="2"/>
  <c r="I412" i="2" s="1"/>
  <c r="AC411" i="2" s="1"/>
  <c r="BQ411" i="2"/>
  <c r="E411" i="2" s="1"/>
  <c r="Q411" i="2" s="1"/>
  <c r="BU411" i="2"/>
  <c r="I411" i="2" s="1"/>
  <c r="AA411" i="2" s="1"/>
  <c r="BV412" i="2"/>
  <c r="BR411" i="2"/>
  <c r="F411" i="2" s="1"/>
  <c r="S411" i="2" s="1"/>
  <c r="BW412" i="2"/>
  <c r="BW405" i="2"/>
  <c r="BR406" i="2"/>
  <c r="F406" i="2" s="1"/>
  <c r="U405" i="2" s="1"/>
  <c r="BT405" i="2"/>
  <c r="H405" i="2" s="1"/>
  <c r="Y405" i="2" s="1"/>
  <c r="BU406" i="2"/>
  <c r="I406" i="2" s="1"/>
  <c r="AC405" i="2" s="1"/>
  <c r="BQ405" i="2"/>
  <c r="E405" i="2" s="1"/>
  <c r="Q405" i="2" s="1"/>
  <c r="BU405" i="2"/>
  <c r="I405" i="2" s="1"/>
  <c r="AA405" i="2" s="1"/>
  <c r="BV406" i="2"/>
  <c r="BR405" i="2"/>
  <c r="F405" i="2" s="1"/>
  <c r="S405" i="2" s="1"/>
  <c r="BW406" i="2"/>
  <c r="BW423" i="2"/>
  <c r="BR424" i="2"/>
  <c r="F424" i="2" s="1"/>
  <c r="U423" i="2" s="1"/>
  <c r="BT423" i="2"/>
  <c r="H423" i="2" s="1"/>
  <c r="Y423" i="2" s="1"/>
  <c r="BU424" i="2"/>
  <c r="I424" i="2" s="1"/>
  <c r="AC423" i="2" s="1"/>
  <c r="BQ423" i="2"/>
  <c r="E423" i="2" s="1"/>
  <c r="Q423" i="2" s="1"/>
  <c r="BU423" i="2"/>
  <c r="I423" i="2" s="1"/>
  <c r="AA423" i="2" s="1"/>
  <c r="BV424" i="2"/>
  <c r="BV423" i="2"/>
  <c r="BW424" i="2"/>
  <c r="BR423" i="2"/>
  <c r="F423" i="2" s="1"/>
  <c r="S423" i="2" s="1"/>
  <c r="BM399" i="2"/>
  <c r="BW399" i="2" s="1"/>
  <c r="BM433" i="2"/>
  <c r="BO433" i="2"/>
  <c r="BL415" i="2"/>
  <c r="BN415" i="2"/>
  <c r="BT413" i="2"/>
  <c r="H413" i="2" s="1"/>
  <c r="Y413" i="2" s="1"/>
  <c r="BU414" i="2"/>
  <c r="I414" i="2" s="1"/>
  <c r="AC413" i="2" s="1"/>
  <c r="BQ413" i="2"/>
  <c r="E413" i="2" s="1"/>
  <c r="Q413" i="2" s="1"/>
  <c r="BU413" i="2"/>
  <c r="I413" i="2" s="1"/>
  <c r="AA413" i="2" s="1"/>
  <c r="BV414" i="2"/>
  <c r="BW414" i="2"/>
  <c r="BW413" i="2"/>
  <c r="BR413" i="2"/>
  <c r="F413" i="2" s="1"/>
  <c r="S413" i="2" s="1"/>
  <c r="BR414" i="2"/>
  <c r="F414" i="2" s="1"/>
  <c r="U413" i="2" s="1"/>
  <c r="BT421" i="2"/>
  <c r="H421" i="2" s="1"/>
  <c r="Y421" i="2" s="1"/>
  <c r="BU422" i="2"/>
  <c r="I422" i="2" s="1"/>
  <c r="AC421" i="2" s="1"/>
  <c r="BR421" i="2"/>
  <c r="F421" i="2" s="1"/>
  <c r="S421" i="2" s="1"/>
  <c r="BV421" i="2"/>
  <c r="BW422" i="2"/>
  <c r="BU421" i="2"/>
  <c r="I421" i="2" s="1"/>
  <c r="AA421" i="2" s="1"/>
  <c r="BR422" i="2"/>
  <c r="F422" i="2" s="1"/>
  <c r="U421" i="2" s="1"/>
  <c r="BQ421" i="2"/>
  <c r="E421" i="2" s="1"/>
  <c r="Q421" i="2" s="1"/>
  <c r="BV422" i="2"/>
  <c r="BL417" i="2"/>
  <c r="BN417" i="2"/>
  <c r="BM431" i="2"/>
  <c r="BO431" i="2"/>
  <c r="BL361" i="2"/>
  <c r="BN313" i="2"/>
  <c r="BT313" i="2" s="1"/>
  <c r="H313" i="2" s="1"/>
  <c r="Y313" i="2" s="1"/>
  <c r="BW364" i="2"/>
  <c r="BN253" i="2"/>
  <c r="BO385" i="2"/>
  <c r="BW386" i="2" s="1"/>
  <c r="BO253" i="2"/>
  <c r="BN307" i="2"/>
  <c r="BU308" i="2" s="1"/>
  <c r="I308" i="2" s="1"/>
  <c r="AC307" i="2" s="1"/>
  <c r="BM387" i="2"/>
  <c r="BW387" i="2" s="1"/>
  <c r="BO391" i="2"/>
  <c r="BR391" i="2" s="1"/>
  <c r="F391" i="2" s="1"/>
  <c r="S391" i="2" s="1"/>
  <c r="BW388" i="2"/>
  <c r="BV387" i="2"/>
  <c r="BR387" i="2"/>
  <c r="F387" i="2" s="1"/>
  <c r="S387" i="2" s="1"/>
  <c r="BV388" i="2"/>
  <c r="BU387" i="2"/>
  <c r="I387" i="2" s="1"/>
  <c r="AA387" i="2" s="1"/>
  <c r="BQ387" i="2"/>
  <c r="E387" i="2" s="1"/>
  <c r="Q387" i="2" s="1"/>
  <c r="BU388" i="2"/>
  <c r="I388" i="2" s="1"/>
  <c r="AC387" i="2" s="1"/>
  <c r="BT387" i="2"/>
  <c r="H387" i="2" s="1"/>
  <c r="Y387" i="2" s="1"/>
  <c r="BR388" i="2"/>
  <c r="F388" i="2" s="1"/>
  <c r="U387" i="2" s="1"/>
  <c r="BO397" i="2"/>
  <c r="BV398" i="2" s="1"/>
  <c r="BO403" i="2"/>
  <c r="BW404" i="2" s="1"/>
  <c r="BL315" i="2"/>
  <c r="BV315" i="2" s="1"/>
  <c r="BM325" i="2"/>
  <c r="BV365" i="2"/>
  <c r="BU364" i="2"/>
  <c r="I364" i="2" s="1"/>
  <c r="AC363" i="2" s="1"/>
  <c r="BO284" i="2"/>
  <c r="BU366" i="2"/>
  <c r="I366" i="2" s="1"/>
  <c r="AC365" i="2" s="1"/>
  <c r="BO395" i="2"/>
  <c r="BR395" i="2" s="1"/>
  <c r="F395" i="2" s="1"/>
  <c r="S395" i="2" s="1"/>
  <c r="BT365" i="2"/>
  <c r="H365" i="2" s="1"/>
  <c r="Y365" i="2" s="1"/>
  <c r="BU363" i="2"/>
  <c r="I363" i="2" s="1"/>
  <c r="AA363" i="2" s="1"/>
  <c r="BO256" i="2"/>
  <c r="BQ365" i="2"/>
  <c r="E365" i="2" s="1"/>
  <c r="Q365" i="2" s="1"/>
  <c r="BW363" i="2"/>
  <c r="BL311" i="2"/>
  <c r="BV311" i="2" s="1"/>
  <c r="BV363" i="2"/>
  <c r="BW402" i="2"/>
  <c r="BV401" i="2"/>
  <c r="BR401" i="2"/>
  <c r="F401" i="2" s="1"/>
  <c r="S401" i="2" s="1"/>
  <c r="BV402" i="2"/>
  <c r="BU401" i="2"/>
  <c r="I401" i="2" s="1"/>
  <c r="AA401" i="2" s="1"/>
  <c r="BQ401" i="2"/>
  <c r="E401" i="2" s="1"/>
  <c r="Q401" i="2" s="1"/>
  <c r="BU402" i="2"/>
  <c r="I402" i="2" s="1"/>
  <c r="AC401" i="2" s="1"/>
  <c r="BT401" i="2"/>
  <c r="H401" i="2" s="1"/>
  <c r="Y401" i="2" s="1"/>
  <c r="BR402" i="2"/>
  <c r="F402" i="2" s="1"/>
  <c r="U401" i="2" s="1"/>
  <c r="BR364" i="2"/>
  <c r="F364" i="2" s="1"/>
  <c r="U363" i="2" s="1"/>
  <c r="BW400" i="2"/>
  <c r="BV399" i="2"/>
  <c r="BR399" i="2"/>
  <c r="F399" i="2" s="1"/>
  <c r="S399" i="2" s="1"/>
  <c r="BV400" i="2"/>
  <c r="BU399" i="2"/>
  <c r="I399" i="2" s="1"/>
  <c r="AA399" i="2" s="1"/>
  <c r="BQ399" i="2"/>
  <c r="E399" i="2" s="1"/>
  <c r="Q399" i="2" s="1"/>
  <c r="BU400" i="2"/>
  <c r="I400" i="2" s="1"/>
  <c r="AC399" i="2" s="1"/>
  <c r="BT399" i="2"/>
  <c r="H399" i="2" s="1"/>
  <c r="Y399" i="2" s="1"/>
  <c r="BR400" i="2"/>
  <c r="F400" i="2" s="1"/>
  <c r="U399" i="2" s="1"/>
  <c r="BW366" i="2"/>
  <c r="BO252" i="2"/>
  <c r="BV366" i="2"/>
  <c r="BN252" i="2"/>
  <c r="BN254" i="2"/>
  <c r="BN317" i="2"/>
  <c r="BO335" i="2"/>
  <c r="BR335" i="2" s="1"/>
  <c r="F335" i="2" s="1"/>
  <c r="S335" i="2" s="1"/>
  <c r="BT363" i="2"/>
  <c r="H363" i="2" s="1"/>
  <c r="Y363" i="2" s="1"/>
  <c r="BR363" i="2"/>
  <c r="F363" i="2" s="1"/>
  <c r="S363" i="2" s="1"/>
  <c r="BR366" i="2"/>
  <c r="F366" i="2" s="1"/>
  <c r="U365" i="2" s="1"/>
  <c r="BN309" i="2"/>
  <c r="BR310" i="2" s="1"/>
  <c r="F310" i="2" s="1"/>
  <c r="U309" i="2" s="1"/>
  <c r="BQ363" i="2"/>
  <c r="E363" i="2" s="1"/>
  <c r="Q363" i="2" s="1"/>
  <c r="BU365" i="2"/>
  <c r="I365" i="2" s="1"/>
  <c r="AA365" i="2" s="1"/>
  <c r="BW365" i="2"/>
  <c r="BV364" i="2"/>
  <c r="BN291" i="2"/>
  <c r="BN351" i="2"/>
  <c r="BW351" i="2" s="1"/>
  <c r="BL351" i="2"/>
  <c r="BN345" i="2"/>
  <c r="BL345" i="2"/>
  <c r="BW347" i="2"/>
  <c r="BR348" i="2"/>
  <c r="F348" i="2" s="1"/>
  <c r="U347" i="2" s="1"/>
  <c r="BT347" i="2"/>
  <c r="H347" i="2" s="1"/>
  <c r="Y347" i="2" s="1"/>
  <c r="BU348" i="2"/>
  <c r="I348" i="2" s="1"/>
  <c r="AC347" i="2" s="1"/>
  <c r="BR347" i="2"/>
  <c r="F347" i="2" s="1"/>
  <c r="S347" i="2" s="1"/>
  <c r="BU347" i="2"/>
  <c r="I347" i="2" s="1"/>
  <c r="AA347" i="2" s="1"/>
  <c r="BV348" i="2"/>
  <c r="BQ347" i="2"/>
  <c r="E347" i="2" s="1"/>
  <c r="Q347" i="2" s="1"/>
  <c r="BW348" i="2"/>
  <c r="BV347" i="2"/>
  <c r="BW353" i="2"/>
  <c r="BR354" i="2"/>
  <c r="F354" i="2" s="1"/>
  <c r="U353" i="2" s="1"/>
  <c r="BT353" i="2"/>
  <c r="H353" i="2" s="1"/>
  <c r="Y353" i="2" s="1"/>
  <c r="BU354" i="2"/>
  <c r="I354" i="2" s="1"/>
  <c r="AC353" i="2" s="1"/>
  <c r="BQ353" i="2"/>
  <c r="E353" i="2" s="1"/>
  <c r="Q353" i="2" s="1"/>
  <c r="BV353" i="2"/>
  <c r="BW354" i="2"/>
  <c r="BR353" i="2"/>
  <c r="F353" i="2" s="1"/>
  <c r="S353" i="2" s="1"/>
  <c r="BV354" i="2"/>
  <c r="BU353" i="2"/>
  <c r="I353" i="2" s="1"/>
  <c r="AA353" i="2" s="1"/>
  <c r="BW357" i="2"/>
  <c r="BR358" i="2"/>
  <c r="F358" i="2" s="1"/>
  <c r="U357" i="2" s="1"/>
  <c r="BT357" i="2"/>
  <c r="H357" i="2" s="1"/>
  <c r="Y357" i="2" s="1"/>
  <c r="BU358" i="2"/>
  <c r="I358" i="2" s="1"/>
  <c r="AC357" i="2" s="1"/>
  <c r="BQ357" i="2"/>
  <c r="E357" i="2" s="1"/>
  <c r="Q357" i="2" s="1"/>
  <c r="BU357" i="2"/>
  <c r="I357" i="2" s="1"/>
  <c r="AA357" i="2" s="1"/>
  <c r="BV358" i="2"/>
  <c r="BV357" i="2"/>
  <c r="BW358" i="2"/>
  <c r="BR357" i="2"/>
  <c r="F357" i="2" s="1"/>
  <c r="S357" i="2" s="1"/>
  <c r="BW359" i="2"/>
  <c r="BR360" i="2"/>
  <c r="F360" i="2" s="1"/>
  <c r="U359" i="2" s="1"/>
  <c r="BT359" i="2"/>
  <c r="H359" i="2" s="1"/>
  <c r="Y359" i="2" s="1"/>
  <c r="BU360" i="2"/>
  <c r="I360" i="2" s="1"/>
  <c r="AC359" i="2" s="1"/>
  <c r="BQ359" i="2"/>
  <c r="E359" i="2" s="1"/>
  <c r="Q359" i="2" s="1"/>
  <c r="BU359" i="2"/>
  <c r="I359" i="2" s="1"/>
  <c r="AA359" i="2" s="1"/>
  <c r="BV360" i="2"/>
  <c r="BV359" i="2"/>
  <c r="BW360" i="2"/>
  <c r="BR359" i="2"/>
  <c r="F359" i="2" s="1"/>
  <c r="S359" i="2" s="1"/>
  <c r="BM369" i="2"/>
  <c r="BO369" i="2"/>
  <c r="BM377" i="2"/>
  <c r="BO377" i="2"/>
  <c r="BM371" i="2"/>
  <c r="BO371" i="2"/>
  <c r="BM379" i="2"/>
  <c r="BO379" i="2"/>
  <c r="BT355" i="2"/>
  <c r="H355" i="2" s="1"/>
  <c r="Y355" i="2" s="1"/>
  <c r="BR355" i="2"/>
  <c r="F355" i="2" s="1"/>
  <c r="S355" i="2" s="1"/>
  <c r="BW355" i="2"/>
  <c r="BR356" i="2"/>
  <c r="F356" i="2" s="1"/>
  <c r="U355" i="2" s="1"/>
  <c r="BU356" i="2"/>
  <c r="I356" i="2" s="1"/>
  <c r="AC355" i="2" s="1"/>
  <c r="BU355" i="2"/>
  <c r="I355" i="2" s="1"/>
  <c r="AA355" i="2" s="1"/>
  <c r="BV356" i="2"/>
  <c r="BQ355" i="2"/>
  <c r="E355" i="2" s="1"/>
  <c r="Q355" i="2" s="1"/>
  <c r="BV355" i="2"/>
  <c r="BW356" i="2"/>
  <c r="BO361" i="2"/>
  <c r="BQ361" i="2" s="1"/>
  <c r="E361" i="2" s="1"/>
  <c r="Q361" i="2" s="1"/>
  <c r="BM361" i="2"/>
  <c r="BM381" i="2"/>
  <c r="BO381" i="2"/>
  <c r="BR381" i="2" s="1"/>
  <c r="F381" i="2" s="1"/>
  <c r="S381" i="2" s="1"/>
  <c r="BM373" i="2"/>
  <c r="BO373" i="2"/>
  <c r="BO291" i="2"/>
  <c r="BN288" i="2"/>
  <c r="BM367" i="2"/>
  <c r="BO367" i="2"/>
  <c r="BM375" i="2"/>
  <c r="BO375" i="2"/>
  <c r="BW349" i="2"/>
  <c r="BR350" i="2"/>
  <c r="F350" i="2" s="1"/>
  <c r="U349" i="2" s="1"/>
  <c r="BT349" i="2"/>
  <c r="H349" i="2" s="1"/>
  <c r="Y349" i="2" s="1"/>
  <c r="BU350" i="2"/>
  <c r="I350" i="2" s="1"/>
  <c r="AC349" i="2" s="1"/>
  <c r="BU349" i="2"/>
  <c r="I349" i="2" s="1"/>
  <c r="AA349" i="2" s="1"/>
  <c r="BV350" i="2"/>
  <c r="BQ349" i="2"/>
  <c r="E349" i="2" s="1"/>
  <c r="Q349" i="2" s="1"/>
  <c r="BV349" i="2"/>
  <c r="BW350" i="2"/>
  <c r="BR349" i="2"/>
  <c r="F349" i="2" s="1"/>
  <c r="S349" i="2" s="1"/>
  <c r="BM383" i="2"/>
  <c r="BO383" i="2"/>
  <c r="BQ383" i="2" s="1"/>
  <c r="E383" i="2" s="1"/>
  <c r="Q383" i="2" s="1"/>
  <c r="BL319" i="2"/>
  <c r="BN319" i="2"/>
  <c r="BW315" i="2"/>
  <c r="BR316" i="2"/>
  <c r="F316" i="2" s="1"/>
  <c r="U315" i="2" s="1"/>
  <c r="BT315" i="2"/>
  <c r="H315" i="2" s="1"/>
  <c r="Y315" i="2" s="1"/>
  <c r="BU316" i="2"/>
  <c r="I316" i="2" s="1"/>
  <c r="AC315" i="2" s="1"/>
  <c r="BQ315" i="2"/>
  <c r="E315" i="2" s="1"/>
  <c r="Q315" i="2" s="1"/>
  <c r="BU315" i="2"/>
  <c r="I315" i="2" s="1"/>
  <c r="AA315" i="2" s="1"/>
  <c r="BV316" i="2"/>
  <c r="BR315" i="2"/>
  <c r="F315" i="2" s="1"/>
  <c r="S315" i="2" s="1"/>
  <c r="BW316" i="2"/>
  <c r="BM321" i="2"/>
  <c r="BO321" i="2"/>
  <c r="BM341" i="2"/>
  <c r="BO341" i="2"/>
  <c r="BU341" i="2" s="1"/>
  <c r="I341" i="2" s="1"/>
  <c r="AA341" i="2" s="1"/>
  <c r="BL321" i="2"/>
  <c r="BN321" i="2"/>
  <c r="BL323" i="2"/>
  <c r="BN323" i="2"/>
  <c r="BM323" i="2"/>
  <c r="BO323" i="2"/>
  <c r="BL327" i="2"/>
  <c r="BN327" i="2"/>
  <c r="BM343" i="2"/>
  <c r="BO343" i="2"/>
  <c r="BR343" i="2" s="1"/>
  <c r="F343" i="2" s="1"/>
  <c r="S343" i="2" s="1"/>
  <c r="BO255" i="2"/>
  <c r="BO317" i="2"/>
  <c r="BM317" i="2"/>
  <c r="BL331" i="2"/>
  <c r="BN331" i="2"/>
  <c r="BL329" i="2"/>
  <c r="BN329" i="2"/>
  <c r="BM337" i="2"/>
  <c r="BO337" i="2"/>
  <c r="BR337" i="2" s="1"/>
  <c r="F337" i="2" s="1"/>
  <c r="S337" i="2" s="1"/>
  <c r="BL333" i="2"/>
  <c r="BN333" i="2"/>
  <c r="BW311" i="2"/>
  <c r="BR312" i="2"/>
  <c r="F312" i="2" s="1"/>
  <c r="U311" i="2" s="1"/>
  <c r="BT311" i="2"/>
  <c r="H311" i="2" s="1"/>
  <c r="Y311" i="2" s="1"/>
  <c r="BU312" i="2"/>
  <c r="I312" i="2" s="1"/>
  <c r="AC311" i="2" s="1"/>
  <c r="BQ311" i="2"/>
  <c r="E311" i="2" s="1"/>
  <c r="Q311" i="2" s="1"/>
  <c r="BU311" i="2"/>
  <c r="I311" i="2" s="1"/>
  <c r="AA311" i="2" s="1"/>
  <c r="BV312" i="2"/>
  <c r="BW312" i="2"/>
  <c r="BR311" i="2"/>
  <c r="F311" i="2" s="1"/>
  <c r="S311" i="2" s="1"/>
  <c r="BM319" i="2"/>
  <c r="BO319" i="2"/>
  <c r="BN325" i="2"/>
  <c r="BL325" i="2"/>
  <c r="BM339" i="2"/>
  <c r="BO339" i="2"/>
  <c r="BW340" i="2" s="1"/>
  <c r="BW437" i="2"/>
  <c r="BR438" i="2"/>
  <c r="F438" i="2" s="1"/>
  <c r="U437" i="2" s="1"/>
  <c r="BT437" i="2"/>
  <c r="H437" i="2" s="1"/>
  <c r="Y437" i="2" s="1"/>
  <c r="BU438" i="2"/>
  <c r="I438" i="2" s="1"/>
  <c r="AC437" i="2" s="1"/>
  <c r="BQ437" i="2"/>
  <c r="E437" i="2" s="1"/>
  <c r="Q437" i="2" s="1"/>
  <c r="BU437" i="2"/>
  <c r="I437" i="2" s="1"/>
  <c r="AA437" i="2" s="1"/>
  <c r="BV438" i="2"/>
  <c r="BR437" i="2"/>
  <c r="F437" i="2" s="1"/>
  <c r="S437" i="2" s="1"/>
  <c r="BV437" i="2"/>
  <c r="BW438" i="2"/>
  <c r="BW441" i="2"/>
  <c r="BR442" i="2"/>
  <c r="F442" i="2" s="1"/>
  <c r="U441" i="2" s="1"/>
  <c r="BT441" i="2"/>
  <c r="H441" i="2" s="1"/>
  <c r="Y441" i="2" s="1"/>
  <c r="BU442" i="2"/>
  <c r="I442" i="2" s="1"/>
  <c r="AC441" i="2" s="1"/>
  <c r="BQ441" i="2"/>
  <c r="E441" i="2" s="1"/>
  <c r="Q441" i="2" s="1"/>
  <c r="BU441" i="2"/>
  <c r="I441" i="2" s="1"/>
  <c r="AA441" i="2" s="1"/>
  <c r="BV442" i="2"/>
  <c r="BR441" i="2"/>
  <c r="F441" i="2" s="1"/>
  <c r="S441" i="2" s="1"/>
  <c r="BV441" i="2"/>
  <c r="BW442" i="2"/>
  <c r="BW439" i="2"/>
  <c r="BR440" i="2"/>
  <c r="F440" i="2" s="1"/>
  <c r="U439" i="2" s="1"/>
  <c r="BT439" i="2"/>
  <c r="H439" i="2" s="1"/>
  <c r="Y439" i="2" s="1"/>
  <c r="BU440" i="2"/>
  <c r="I440" i="2" s="1"/>
  <c r="AC439" i="2" s="1"/>
  <c r="BQ439" i="2"/>
  <c r="E439" i="2" s="1"/>
  <c r="Q439" i="2" s="1"/>
  <c r="BU439" i="2"/>
  <c r="I439" i="2" s="1"/>
  <c r="AA439" i="2" s="1"/>
  <c r="BV440" i="2"/>
  <c r="BR439" i="2"/>
  <c r="F439" i="2" s="1"/>
  <c r="S439" i="2" s="1"/>
  <c r="BV439" i="2"/>
  <c r="BW440" i="2"/>
  <c r="BO294" i="2"/>
  <c r="BO290" i="2"/>
  <c r="BN256" i="2"/>
  <c r="BK98" i="2"/>
  <c r="L98" i="2" s="1"/>
  <c r="AK98" i="2" s="1"/>
  <c r="BN302" i="2"/>
  <c r="I137" i="2"/>
  <c r="AA137" i="2" s="1"/>
  <c r="BT159" i="2"/>
  <c r="BU159" i="2" s="1"/>
  <c r="L159" i="2" s="1"/>
  <c r="AK159" i="2" s="1"/>
  <c r="BO302" i="2"/>
  <c r="BN303" i="2"/>
  <c r="BN294" i="2"/>
  <c r="BN290" i="2"/>
  <c r="BK88" i="2"/>
  <c r="L88" i="2" s="1"/>
  <c r="AK88" i="2" s="1"/>
  <c r="BN289" i="2"/>
  <c r="BN257" i="2"/>
  <c r="BN255" i="2"/>
  <c r="BO303" i="2"/>
  <c r="BO257" i="2"/>
  <c r="BT189" i="2"/>
  <c r="BU190" i="2" s="1"/>
  <c r="L190" i="2" s="1"/>
  <c r="BO254" i="2"/>
  <c r="F151" i="2"/>
  <c r="S151" i="2" s="1"/>
  <c r="BN247" i="2"/>
  <c r="BN295" i="2"/>
  <c r="BO282" i="2"/>
  <c r="BO295" i="2"/>
  <c r="BN292" i="2"/>
  <c r="F181" i="2"/>
  <c r="S181" i="2" s="1"/>
  <c r="BK44" i="2"/>
  <c r="L44" i="2" s="1"/>
  <c r="AK44" i="2" s="1"/>
  <c r="BT181" i="2"/>
  <c r="BU181" i="2" s="1"/>
  <c r="L181" i="2" s="1"/>
  <c r="AK181" i="2" s="1"/>
  <c r="I173" i="2"/>
  <c r="AA173" i="2" s="1"/>
  <c r="I182" i="2"/>
  <c r="AC181" i="2" s="1"/>
  <c r="I44" i="2"/>
  <c r="AA44" i="2" s="1"/>
  <c r="BK50" i="2"/>
  <c r="L50" i="2" s="1"/>
  <c r="AK50" i="2" s="1"/>
  <c r="BN258" i="2"/>
  <c r="BN287" i="2"/>
  <c r="BN293" i="2"/>
  <c r="BO285" i="2"/>
  <c r="BK91" i="2"/>
  <c r="L91" i="2" s="1"/>
  <c r="N90" i="2" s="1"/>
  <c r="I160" i="2"/>
  <c r="AC159" i="2" s="1"/>
  <c r="BT151" i="2"/>
  <c r="BU151" i="2" s="1"/>
  <c r="L151" i="2" s="1"/>
  <c r="AK151" i="2" s="1"/>
  <c r="BT197" i="2"/>
  <c r="BU198" i="2" s="1"/>
  <c r="L198" i="2" s="1"/>
  <c r="F160" i="2"/>
  <c r="U159" i="2" s="1"/>
  <c r="BN262" i="2"/>
  <c r="BK86" i="2"/>
  <c r="L86" i="2" s="1"/>
  <c r="AK86" i="2" s="1"/>
  <c r="BK23" i="2"/>
  <c r="L23" i="2" s="1"/>
  <c r="M22" i="2" s="1"/>
  <c r="I151" i="2"/>
  <c r="AA151" i="2" s="1"/>
  <c r="I152" i="2"/>
  <c r="AC151" i="2" s="1"/>
  <c r="I159" i="2"/>
  <c r="AA159" i="2" s="1"/>
  <c r="BO298" i="2"/>
  <c r="BO250" i="2"/>
  <c r="F152" i="2"/>
  <c r="U151" i="2" s="1"/>
  <c r="BK25" i="2"/>
  <c r="L25" i="2" s="1"/>
  <c r="M24" i="2" s="1"/>
  <c r="BK22" i="2"/>
  <c r="L22" i="2" s="1"/>
  <c r="AK22" i="2" s="1"/>
  <c r="BK24" i="2"/>
  <c r="L24" i="2" s="1"/>
  <c r="AK24" i="2" s="1"/>
  <c r="F168" i="2"/>
  <c r="U167" i="2" s="1"/>
  <c r="BO279" i="2"/>
  <c r="BO286" i="2"/>
  <c r="BO289" i="2"/>
  <c r="BO288" i="2"/>
  <c r="I22" i="2"/>
  <c r="AA22" i="2" s="1"/>
  <c r="BK96" i="2"/>
  <c r="L96" i="2" s="1"/>
  <c r="AK96" i="2" s="1"/>
  <c r="BN251" i="2"/>
  <c r="BO287" i="2"/>
  <c r="BO293" i="2"/>
  <c r="BN285" i="2"/>
  <c r="I25" i="2"/>
  <c r="AC24" i="2" s="1"/>
  <c r="BT173" i="2"/>
  <c r="BU173" i="2" s="1"/>
  <c r="L173" i="2" s="1"/>
  <c r="AK173" i="2" s="1"/>
  <c r="BO292" i="2"/>
  <c r="BO251" i="2"/>
  <c r="BK81" i="2"/>
  <c r="L81" i="2" s="1"/>
  <c r="AM80" i="2" s="1"/>
  <c r="F144" i="2"/>
  <c r="U143" i="2" s="1"/>
  <c r="I143" i="2"/>
  <c r="AA143" i="2" s="1"/>
  <c r="I174" i="2"/>
  <c r="AC173" i="2" s="1"/>
  <c r="BN284" i="2"/>
  <c r="BK45" i="2"/>
  <c r="L45" i="2" s="1"/>
  <c r="AM44" i="2" s="1"/>
  <c r="BK40" i="2"/>
  <c r="L40" i="2" s="1"/>
  <c r="AK40" i="2" s="1"/>
  <c r="F173" i="2"/>
  <c r="S173" i="2" s="1"/>
  <c r="BT143" i="2"/>
  <c r="BU143" i="2" s="1"/>
  <c r="L143" i="2" s="1"/>
  <c r="AK143" i="2" s="1"/>
  <c r="F143" i="2"/>
  <c r="S143" i="2" s="1"/>
  <c r="BK83" i="2"/>
  <c r="L83" i="2" s="1"/>
  <c r="M82" i="2" s="1"/>
  <c r="BK51" i="2"/>
  <c r="L51" i="2" s="1"/>
  <c r="AM50" i="2" s="1"/>
  <c r="BK30" i="2"/>
  <c r="L30" i="2" s="1"/>
  <c r="AK30" i="2" s="1"/>
  <c r="BK28" i="2"/>
  <c r="L28" i="2" s="1"/>
  <c r="AK28" i="2" s="1"/>
  <c r="BK41" i="2"/>
  <c r="L41" i="2" s="1"/>
  <c r="BK48" i="2"/>
  <c r="L48" i="2" s="1"/>
  <c r="AK48" i="2" s="1"/>
  <c r="BK27" i="2"/>
  <c r="L27" i="2" s="1"/>
  <c r="AM26" i="2" s="1"/>
  <c r="BQ169" i="2"/>
  <c r="F169" i="2" s="1"/>
  <c r="S169" i="2" s="1"/>
  <c r="F190" i="2"/>
  <c r="U189" i="2" s="1"/>
  <c r="I190" i="2"/>
  <c r="AC189" i="2" s="1"/>
  <c r="I31" i="2"/>
  <c r="AC30" i="2" s="1"/>
  <c r="AP30" i="2" s="1"/>
  <c r="I45" i="2"/>
  <c r="AC44" i="2" s="1"/>
  <c r="BK58" i="2"/>
  <c r="L58" i="2" s="1"/>
  <c r="AK58" i="2" s="1"/>
  <c r="I51" i="2"/>
  <c r="AC50" i="2" s="1"/>
  <c r="BK47" i="2"/>
  <c r="L47" i="2" s="1"/>
  <c r="AM46" i="2" s="1"/>
  <c r="BK59" i="2"/>
  <c r="L59" i="2" s="1"/>
  <c r="AM58" i="2" s="1"/>
  <c r="I189" i="2"/>
  <c r="AA189" i="2" s="1"/>
  <c r="F182" i="2"/>
  <c r="U181" i="2" s="1"/>
  <c r="BT199" i="2"/>
  <c r="BU199" i="2" s="1"/>
  <c r="L199" i="2" s="1"/>
  <c r="AK199" i="2" s="1"/>
  <c r="BN250" i="2"/>
  <c r="BK33" i="2"/>
  <c r="L33" i="2" s="1"/>
  <c r="M32" i="2" s="1"/>
  <c r="BK56" i="2"/>
  <c r="L56" i="2" s="1"/>
  <c r="AK56" i="2" s="1"/>
  <c r="BK67" i="2"/>
  <c r="L67" i="2" s="1"/>
  <c r="N66" i="2" s="1"/>
  <c r="I83" i="2"/>
  <c r="AC82" i="2" s="1"/>
  <c r="I138" i="2"/>
  <c r="AC137" i="2" s="1"/>
  <c r="F133" i="2"/>
  <c r="S133" i="2" s="1"/>
  <c r="BK31" i="2"/>
  <c r="L31" i="2" s="1"/>
  <c r="M30" i="2" s="1"/>
  <c r="BO283" i="2"/>
  <c r="BO299" i="2"/>
  <c r="BO224" i="2"/>
  <c r="BN225" i="2"/>
  <c r="BO225" i="2"/>
  <c r="BN224" i="2"/>
  <c r="BO234" i="2"/>
  <c r="BN235" i="2"/>
  <c r="BO235" i="2"/>
  <c r="BN234" i="2"/>
  <c r="BO238" i="2"/>
  <c r="BN239" i="2"/>
  <c r="BO239" i="2"/>
  <c r="BN238" i="2"/>
  <c r="BO260" i="2"/>
  <c r="BN261" i="2"/>
  <c r="BO261" i="2"/>
  <c r="BN260" i="2"/>
  <c r="BO248" i="2"/>
  <c r="BN249" i="2"/>
  <c r="BN248" i="2"/>
  <c r="BO249" i="2"/>
  <c r="BO246" i="2"/>
  <c r="BN279" i="2"/>
  <c r="BN263" i="2"/>
  <c r="BO266" i="2"/>
  <c r="BN267" i="2"/>
  <c r="BO267" i="2"/>
  <c r="BN266" i="2"/>
  <c r="BO240" i="2"/>
  <c r="BN241" i="2"/>
  <c r="BO241" i="2"/>
  <c r="BN240" i="2"/>
  <c r="BO259" i="2"/>
  <c r="BN259" i="2"/>
  <c r="BO247" i="2"/>
  <c r="BO268" i="2"/>
  <c r="BN269" i="2"/>
  <c r="BO269" i="2"/>
  <c r="BN268" i="2"/>
  <c r="BO278" i="2"/>
  <c r="BO262" i="2"/>
  <c r="BN282" i="2"/>
  <c r="BO232" i="2"/>
  <c r="BN233" i="2"/>
  <c r="BO233" i="2"/>
  <c r="BN232" i="2"/>
  <c r="BN236" i="2"/>
  <c r="BN237" i="2"/>
  <c r="BO236" i="2"/>
  <c r="BO237" i="2"/>
  <c r="BO226" i="2"/>
  <c r="BN227" i="2"/>
  <c r="BO227" i="2"/>
  <c r="BN226" i="2"/>
  <c r="BO258" i="2"/>
  <c r="BO244" i="2"/>
  <c r="BN245" i="2"/>
  <c r="BN244" i="2"/>
  <c r="BO245" i="2"/>
  <c r="BN246" i="2"/>
  <c r="BO264" i="2"/>
  <c r="BN265" i="2"/>
  <c r="BO265" i="2"/>
  <c r="BN264" i="2"/>
  <c r="BO276" i="2"/>
  <c r="BN277" i="2"/>
  <c r="BO277" i="2"/>
  <c r="BN276" i="2"/>
  <c r="BO263" i="2"/>
  <c r="BO280" i="2"/>
  <c r="BN281" i="2"/>
  <c r="BO281" i="2"/>
  <c r="BN280" i="2"/>
  <c r="BN278" i="2"/>
  <c r="BO296" i="2"/>
  <c r="BN297" i="2"/>
  <c r="BN296" i="2"/>
  <c r="BO297" i="2"/>
  <c r="BN283" i="2"/>
  <c r="BN299" i="2"/>
  <c r="BO300" i="2"/>
  <c r="BN301" i="2"/>
  <c r="BO301" i="2"/>
  <c r="BN300" i="2"/>
  <c r="BO270" i="2"/>
  <c r="BN271" i="2"/>
  <c r="BO271" i="2"/>
  <c r="BN270" i="2"/>
  <c r="BN298" i="2"/>
  <c r="BO228" i="2"/>
  <c r="BN229" i="2"/>
  <c r="BO229" i="2"/>
  <c r="BN228" i="2"/>
  <c r="BO230" i="2"/>
  <c r="BN231" i="2"/>
  <c r="BO231" i="2"/>
  <c r="BN230" i="2"/>
  <c r="BO242" i="2"/>
  <c r="BN243" i="2"/>
  <c r="BO243" i="2"/>
  <c r="BN242" i="2"/>
  <c r="BO272" i="2"/>
  <c r="BN273" i="2"/>
  <c r="BO273" i="2"/>
  <c r="BN272" i="2"/>
  <c r="BO274" i="2"/>
  <c r="BN275" i="2"/>
  <c r="BO275" i="2"/>
  <c r="BN274" i="2"/>
  <c r="BQ154" i="2"/>
  <c r="BT154" i="2" s="1"/>
  <c r="BK49" i="2"/>
  <c r="L49" i="2" s="1"/>
  <c r="AM48" i="2" s="1"/>
  <c r="BK95" i="2"/>
  <c r="L95" i="2" s="1"/>
  <c r="AM94" i="2" s="1"/>
  <c r="I200" i="2"/>
  <c r="AC199" i="2" s="1"/>
  <c r="BK97" i="2"/>
  <c r="L97" i="2" s="1"/>
  <c r="M96" i="2" s="1"/>
  <c r="F137" i="2"/>
  <c r="S137" i="2" s="1"/>
  <c r="F167" i="2"/>
  <c r="S167" i="2" s="1"/>
  <c r="F200" i="2"/>
  <c r="U199" i="2" s="1"/>
  <c r="I24" i="2"/>
  <c r="AA24" i="2" s="1"/>
  <c r="I95" i="2"/>
  <c r="AC94" i="2" s="1"/>
  <c r="I88" i="2"/>
  <c r="AA88" i="2" s="1"/>
  <c r="BK94" i="2"/>
  <c r="L94" i="2" s="1"/>
  <c r="AK94" i="2" s="1"/>
  <c r="BK100" i="2"/>
  <c r="L100" i="2" s="1"/>
  <c r="AK100" i="2" s="1"/>
  <c r="BT137" i="2"/>
  <c r="BU137" i="2" s="1"/>
  <c r="L137" i="2" s="1"/>
  <c r="AK137" i="2" s="1"/>
  <c r="BT133" i="2"/>
  <c r="BU134" i="2" s="1"/>
  <c r="L134" i="2" s="1"/>
  <c r="I133" i="2"/>
  <c r="AA133" i="2" s="1"/>
  <c r="BT167" i="2"/>
  <c r="BU167" i="2" s="1"/>
  <c r="L167" i="2" s="1"/>
  <c r="AK167" i="2" s="1"/>
  <c r="F199" i="2"/>
  <c r="S199" i="2" s="1"/>
  <c r="BQ192" i="2"/>
  <c r="BT192" i="2" s="1"/>
  <c r="I167" i="2"/>
  <c r="AA167" i="2" s="1"/>
  <c r="BK71" i="2"/>
  <c r="L71" i="2" s="1"/>
  <c r="AM70" i="2" s="1"/>
  <c r="BK64" i="2"/>
  <c r="L64" i="2" s="1"/>
  <c r="AK64" i="2" s="1"/>
  <c r="BK35" i="2"/>
  <c r="L35" i="2" s="1"/>
  <c r="N34" i="2" s="1"/>
  <c r="BK43" i="2"/>
  <c r="L43" i="2" s="1"/>
  <c r="N42" i="2" s="1"/>
  <c r="BK34" i="2"/>
  <c r="L34" i="2" s="1"/>
  <c r="AK34" i="2" s="1"/>
  <c r="BK32" i="2"/>
  <c r="L32" i="2" s="1"/>
  <c r="AK32" i="2" s="1"/>
  <c r="BK70" i="2"/>
  <c r="L70" i="2" s="1"/>
  <c r="AK70" i="2" s="1"/>
  <c r="BQ176" i="2"/>
  <c r="BT176" i="2" s="1"/>
  <c r="I198" i="2"/>
  <c r="AC197" i="2" s="1"/>
  <c r="F197" i="2"/>
  <c r="S197" i="2" s="1"/>
  <c r="I35" i="2"/>
  <c r="AC34" i="2" s="1"/>
  <c r="BK82" i="2"/>
  <c r="L82" i="2" s="1"/>
  <c r="AK82" i="2" s="1"/>
  <c r="BK72" i="2"/>
  <c r="L72" i="2" s="1"/>
  <c r="AK72" i="2" s="1"/>
  <c r="BK89" i="2"/>
  <c r="L89" i="2" s="1"/>
  <c r="N88" i="2" s="1"/>
  <c r="BQ145" i="2"/>
  <c r="I145" i="2" s="1"/>
  <c r="AA145" i="2" s="1"/>
  <c r="I197" i="2"/>
  <c r="AA197" i="2" s="1"/>
  <c r="BK66" i="2"/>
  <c r="L66" i="2" s="1"/>
  <c r="AK66" i="2" s="1"/>
  <c r="I71" i="2"/>
  <c r="AC70" i="2" s="1"/>
  <c r="AP70" i="2" s="1"/>
  <c r="BK73" i="2"/>
  <c r="L73" i="2" s="1"/>
  <c r="M72" i="2" s="1"/>
  <c r="BK65" i="2"/>
  <c r="L65" i="2" s="1"/>
  <c r="N64" i="2" s="1"/>
  <c r="BQ161" i="2"/>
  <c r="BT161" i="2" s="1"/>
  <c r="BU161" i="2" s="1"/>
  <c r="L161" i="2" s="1"/>
  <c r="AK161" i="2" s="1"/>
  <c r="F155" i="2"/>
  <c r="S155" i="2" s="1"/>
  <c r="I155" i="2"/>
  <c r="AA155" i="2" s="1"/>
  <c r="F156" i="2"/>
  <c r="U155" i="2" s="1"/>
  <c r="I156" i="2"/>
  <c r="AC155" i="2" s="1"/>
  <c r="BT155" i="2"/>
  <c r="BU155" i="2" s="1"/>
  <c r="L155" i="2" s="1"/>
  <c r="AK155" i="2" s="1"/>
  <c r="F185" i="2"/>
  <c r="S185" i="2" s="1"/>
  <c r="I185" i="2"/>
  <c r="AA185" i="2" s="1"/>
  <c r="F186" i="2"/>
  <c r="U185" i="2" s="1"/>
  <c r="I186" i="2"/>
  <c r="AC185" i="2" s="1"/>
  <c r="BT185" i="2"/>
  <c r="BU185" i="2" s="1"/>
  <c r="L185" i="2" s="1"/>
  <c r="AK185" i="2" s="1"/>
  <c r="I125" i="2"/>
  <c r="AA125" i="2" s="1"/>
  <c r="F126" i="2"/>
  <c r="U125" i="2" s="1"/>
  <c r="I126" i="2"/>
  <c r="AC125" i="2" s="1"/>
  <c r="BT125" i="2"/>
  <c r="BU125" i="2" s="1"/>
  <c r="L125" i="2" s="1"/>
  <c r="AK125" i="2" s="1"/>
  <c r="F125" i="2"/>
  <c r="S125" i="2" s="1"/>
  <c r="I195" i="2"/>
  <c r="AA195" i="2" s="1"/>
  <c r="F196" i="2"/>
  <c r="U195" i="2" s="1"/>
  <c r="I196" i="2"/>
  <c r="AC195" i="2" s="1"/>
  <c r="F195" i="2"/>
  <c r="S195" i="2" s="1"/>
  <c r="BT195" i="2"/>
  <c r="I136" i="2"/>
  <c r="AC135" i="2" s="1"/>
  <c r="BT135" i="2"/>
  <c r="BU135" i="2" s="1"/>
  <c r="L135" i="2" s="1"/>
  <c r="AK135" i="2" s="1"/>
  <c r="F135" i="2"/>
  <c r="S135" i="2" s="1"/>
  <c r="I135" i="2"/>
  <c r="AA135" i="2" s="1"/>
  <c r="F136" i="2"/>
  <c r="U135" i="2" s="1"/>
  <c r="F147" i="2"/>
  <c r="S147" i="2" s="1"/>
  <c r="I147" i="2"/>
  <c r="AA147" i="2" s="1"/>
  <c r="F148" i="2"/>
  <c r="U147" i="2" s="1"/>
  <c r="I148" i="2"/>
  <c r="AC147" i="2" s="1"/>
  <c r="BT147" i="2"/>
  <c r="BU147" i="2" s="1"/>
  <c r="L147" i="2" s="1"/>
  <c r="AK147" i="2" s="1"/>
  <c r="I187" i="2"/>
  <c r="AA187" i="2" s="1"/>
  <c r="F188" i="2"/>
  <c r="U187" i="2" s="1"/>
  <c r="I188" i="2"/>
  <c r="AC187" i="2" s="1"/>
  <c r="F187" i="2"/>
  <c r="S187" i="2" s="1"/>
  <c r="BT187" i="2"/>
  <c r="F193" i="2"/>
  <c r="S193" i="2" s="1"/>
  <c r="I193" i="2"/>
  <c r="AA193" i="2" s="1"/>
  <c r="F194" i="2"/>
  <c r="U193" i="2" s="1"/>
  <c r="BT193" i="2"/>
  <c r="BU193" i="2" s="1"/>
  <c r="L193" i="2" s="1"/>
  <c r="AK193" i="2" s="1"/>
  <c r="I194" i="2"/>
  <c r="AC193" i="2" s="1"/>
  <c r="I165" i="2"/>
  <c r="AA165" i="2" s="1"/>
  <c r="F166" i="2"/>
  <c r="U165" i="2" s="1"/>
  <c r="I166" i="2"/>
  <c r="AC165" i="2" s="1"/>
  <c r="BT165" i="2"/>
  <c r="F165" i="2"/>
  <c r="S165" i="2" s="1"/>
  <c r="F163" i="2"/>
  <c r="S163" i="2" s="1"/>
  <c r="I163" i="2"/>
  <c r="AA163" i="2" s="1"/>
  <c r="F164" i="2"/>
  <c r="U163" i="2" s="1"/>
  <c r="I164" i="2"/>
  <c r="AC163" i="2" s="1"/>
  <c r="BT163" i="2"/>
  <c r="BU163" i="2" s="1"/>
  <c r="L163" i="2" s="1"/>
  <c r="AK163" i="2" s="1"/>
  <c r="F177" i="2"/>
  <c r="S177" i="2" s="1"/>
  <c r="I177" i="2"/>
  <c r="AA177" i="2" s="1"/>
  <c r="F178" i="2"/>
  <c r="U177" i="2" s="1"/>
  <c r="BT177" i="2"/>
  <c r="BU177" i="2" s="1"/>
  <c r="L177" i="2" s="1"/>
  <c r="AK177" i="2" s="1"/>
  <c r="I178" i="2"/>
  <c r="AC177" i="2" s="1"/>
  <c r="BK75" i="2"/>
  <c r="L75" i="2" s="1"/>
  <c r="N74" i="2" s="1"/>
  <c r="BK74" i="2"/>
  <c r="L74" i="2" s="1"/>
  <c r="AK74" i="2" s="1"/>
  <c r="BQ124" i="2"/>
  <c r="BT124" i="2" s="1"/>
  <c r="F139" i="2"/>
  <c r="S139" i="2" s="1"/>
  <c r="I139" i="2"/>
  <c r="AA139" i="2" s="1"/>
  <c r="F140" i="2"/>
  <c r="U139" i="2" s="1"/>
  <c r="I140" i="2"/>
  <c r="AC139" i="2" s="1"/>
  <c r="BT139" i="2"/>
  <c r="BU139" i="2" s="1"/>
  <c r="L139" i="2" s="1"/>
  <c r="AK139" i="2" s="1"/>
  <c r="BQ142" i="2"/>
  <c r="BT142" i="2" s="1"/>
  <c r="I157" i="2"/>
  <c r="AA157" i="2" s="1"/>
  <c r="F158" i="2"/>
  <c r="U157" i="2" s="1"/>
  <c r="I158" i="2"/>
  <c r="AC157" i="2" s="1"/>
  <c r="BT157" i="2"/>
  <c r="F157" i="2"/>
  <c r="S157" i="2" s="1"/>
  <c r="BQ184" i="2"/>
  <c r="BT184" i="2" s="1"/>
  <c r="I179" i="2"/>
  <c r="AA179" i="2" s="1"/>
  <c r="F180" i="2"/>
  <c r="U179" i="2" s="1"/>
  <c r="I180" i="2"/>
  <c r="AC179" i="2" s="1"/>
  <c r="BT179" i="2"/>
  <c r="F179" i="2"/>
  <c r="S179" i="2" s="1"/>
  <c r="I128" i="2"/>
  <c r="AC127" i="2" s="1"/>
  <c r="BT127" i="2"/>
  <c r="F127" i="2"/>
  <c r="S127" i="2" s="1"/>
  <c r="I127" i="2"/>
  <c r="AA127" i="2" s="1"/>
  <c r="F128" i="2"/>
  <c r="U127" i="2" s="1"/>
  <c r="I141" i="2"/>
  <c r="AA141" i="2" s="1"/>
  <c r="BT141" i="2"/>
  <c r="F141" i="2"/>
  <c r="S141" i="2" s="1"/>
  <c r="F142" i="2"/>
  <c r="U141" i="2" s="1"/>
  <c r="I142" i="2"/>
  <c r="AC141" i="2" s="1"/>
  <c r="BT183" i="2"/>
  <c r="F183" i="2"/>
  <c r="S183" i="2" s="1"/>
  <c r="F184" i="2"/>
  <c r="U183" i="2" s="1"/>
  <c r="I183" i="2"/>
  <c r="AA183" i="2" s="1"/>
  <c r="I184" i="2"/>
  <c r="AC183" i="2" s="1"/>
  <c r="F171" i="2"/>
  <c r="S171" i="2" s="1"/>
  <c r="I171" i="2"/>
  <c r="AA171" i="2" s="1"/>
  <c r="F172" i="2"/>
  <c r="U171" i="2" s="1"/>
  <c r="I172" i="2"/>
  <c r="AC171" i="2" s="1"/>
  <c r="BT171" i="2"/>
  <c r="F123" i="2"/>
  <c r="S123" i="2" s="1"/>
  <c r="I123" i="2"/>
  <c r="AA123" i="2" s="1"/>
  <c r="F124" i="2"/>
  <c r="U123" i="2" s="1"/>
  <c r="I124" i="2"/>
  <c r="AC123" i="2" s="1"/>
  <c r="BT123" i="2"/>
  <c r="BT129" i="2"/>
  <c r="F129" i="2"/>
  <c r="S129" i="2" s="1"/>
  <c r="I129" i="2"/>
  <c r="AA129" i="2" s="1"/>
  <c r="F130" i="2"/>
  <c r="U129" i="2" s="1"/>
  <c r="I130" i="2"/>
  <c r="AC129" i="2" s="1"/>
  <c r="F131" i="2"/>
  <c r="S131" i="2" s="1"/>
  <c r="I131" i="2"/>
  <c r="AA131" i="2" s="1"/>
  <c r="F132" i="2"/>
  <c r="U131" i="2" s="1"/>
  <c r="I132" i="2"/>
  <c r="AC131" i="2" s="1"/>
  <c r="BT131" i="2"/>
  <c r="BU131" i="2" s="1"/>
  <c r="L131" i="2" s="1"/>
  <c r="AK131" i="2" s="1"/>
  <c r="I149" i="2"/>
  <c r="AA149" i="2" s="1"/>
  <c r="F150" i="2"/>
  <c r="U149" i="2" s="1"/>
  <c r="I150" i="2"/>
  <c r="AC149" i="2" s="1"/>
  <c r="BT149" i="2"/>
  <c r="F149" i="2"/>
  <c r="S149" i="2" s="1"/>
  <c r="BT153" i="2"/>
  <c r="F153" i="2"/>
  <c r="S153" i="2" s="1"/>
  <c r="I153" i="2"/>
  <c r="AA153" i="2" s="1"/>
  <c r="F154" i="2"/>
  <c r="U153" i="2" s="1"/>
  <c r="I154" i="2"/>
  <c r="AC153" i="2" s="1"/>
  <c r="BT191" i="2"/>
  <c r="F191" i="2"/>
  <c r="S191" i="2" s="1"/>
  <c r="I191" i="2"/>
  <c r="AA191" i="2" s="1"/>
  <c r="F192" i="2"/>
  <c r="U191" i="2" s="1"/>
  <c r="I192" i="2"/>
  <c r="AC191" i="2" s="1"/>
  <c r="BT175" i="2"/>
  <c r="F175" i="2"/>
  <c r="S175" i="2" s="1"/>
  <c r="F176" i="2"/>
  <c r="U175" i="2" s="1"/>
  <c r="I175" i="2"/>
  <c r="AA175" i="2" s="1"/>
  <c r="I176" i="2"/>
  <c r="AC175" i="2" s="1"/>
  <c r="F201" i="2"/>
  <c r="S201" i="2" s="1"/>
  <c r="I202" i="2"/>
  <c r="AC201" i="2" s="1"/>
  <c r="I201" i="2"/>
  <c r="AA201" i="2" s="1"/>
  <c r="BT201" i="2"/>
  <c r="U201" i="2"/>
  <c r="I98" i="2"/>
  <c r="AA98" i="2" s="1"/>
  <c r="I46" i="2"/>
  <c r="AA46" i="2" s="1"/>
  <c r="BK46" i="2"/>
  <c r="L46" i="2" s="1"/>
  <c r="AK46" i="2" s="1"/>
  <c r="BK26" i="2"/>
  <c r="L26" i="2" s="1"/>
  <c r="AK26" i="2" s="1"/>
  <c r="BK99" i="2"/>
  <c r="L99" i="2" s="1"/>
  <c r="N98" i="2" s="1"/>
  <c r="I69" i="2"/>
  <c r="AC68" i="2" s="1"/>
  <c r="BK69" i="2"/>
  <c r="L69" i="2" s="1"/>
  <c r="I55" i="2"/>
  <c r="AC54" i="2" s="1"/>
  <c r="BK55" i="2"/>
  <c r="L55" i="2" s="1"/>
  <c r="BK54" i="2"/>
  <c r="L54" i="2" s="1"/>
  <c r="AK54" i="2" s="1"/>
  <c r="I63" i="2"/>
  <c r="AC62" i="2" s="1"/>
  <c r="BK63" i="2"/>
  <c r="L63" i="2" s="1"/>
  <c r="BK79" i="2"/>
  <c r="L79" i="2" s="1"/>
  <c r="BK78" i="2"/>
  <c r="L78" i="2" s="1"/>
  <c r="AK78" i="2" s="1"/>
  <c r="I79" i="2"/>
  <c r="AC78" i="2" s="1"/>
  <c r="I101" i="2"/>
  <c r="AC100" i="2" s="1"/>
  <c r="BK101" i="2"/>
  <c r="L101" i="2" s="1"/>
  <c r="BK92" i="2"/>
  <c r="L92" i="2" s="1"/>
  <c r="AK92" i="2" s="1"/>
  <c r="I92" i="2"/>
  <c r="AA92" i="2" s="1"/>
  <c r="I29" i="2"/>
  <c r="AC28" i="2" s="1"/>
  <c r="AP28" i="2" s="1"/>
  <c r="BK29" i="2"/>
  <c r="L29" i="2" s="1"/>
  <c r="I38" i="2"/>
  <c r="AA38" i="2" s="1"/>
  <c r="BK38" i="2"/>
  <c r="L38" i="2" s="1"/>
  <c r="AK38" i="2" s="1"/>
  <c r="BK39" i="2"/>
  <c r="L39" i="2" s="1"/>
  <c r="I80" i="2"/>
  <c r="AA80" i="2" s="1"/>
  <c r="BK80" i="2"/>
  <c r="L80" i="2" s="1"/>
  <c r="AK80" i="2" s="1"/>
  <c r="BK93" i="2"/>
  <c r="L93" i="2" s="1"/>
  <c r="I93" i="2"/>
  <c r="AC92" i="2" s="1"/>
  <c r="I90" i="2"/>
  <c r="AA90" i="2" s="1"/>
  <c r="BK90" i="2"/>
  <c r="L90" i="2" s="1"/>
  <c r="AK90" i="2" s="1"/>
  <c r="I37" i="2"/>
  <c r="AC36" i="2" s="1"/>
  <c r="AP36" i="2" s="1"/>
  <c r="BK37" i="2"/>
  <c r="L37" i="2" s="1"/>
  <c r="BK36" i="2"/>
  <c r="L36" i="2" s="1"/>
  <c r="AK36" i="2" s="1"/>
  <c r="BK42" i="2"/>
  <c r="L42" i="2" s="1"/>
  <c r="AK42" i="2" s="1"/>
  <c r="I42" i="2"/>
  <c r="AA42" i="2" s="1"/>
  <c r="I60" i="2"/>
  <c r="AA60" i="2" s="1"/>
  <c r="BK60" i="2"/>
  <c r="L60" i="2" s="1"/>
  <c r="AK60" i="2" s="1"/>
  <c r="BK61" i="2"/>
  <c r="L61" i="2" s="1"/>
  <c r="I52" i="2"/>
  <c r="AA52" i="2" s="1"/>
  <c r="BK52" i="2"/>
  <c r="L52" i="2" s="1"/>
  <c r="AK52" i="2" s="1"/>
  <c r="BK53" i="2"/>
  <c r="L53" i="2" s="1"/>
  <c r="BK57" i="2"/>
  <c r="L57" i="2" s="1"/>
  <c r="I57" i="2"/>
  <c r="AC56" i="2" s="1"/>
  <c r="BK68" i="2"/>
  <c r="L68" i="2" s="1"/>
  <c r="AK68" i="2" s="1"/>
  <c r="I85" i="2"/>
  <c r="AC84" i="2" s="1"/>
  <c r="BK85" i="2"/>
  <c r="L85" i="2" s="1"/>
  <c r="BK87" i="2"/>
  <c r="L87" i="2" s="1"/>
  <c r="I87" i="2"/>
  <c r="AC86" i="2" s="1"/>
  <c r="AP86" i="2" s="1"/>
  <c r="I62" i="2"/>
  <c r="AA62" i="2" s="1"/>
  <c r="BK62" i="2"/>
  <c r="L62" i="2" s="1"/>
  <c r="AK62" i="2" s="1"/>
  <c r="I77" i="2"/>
  <c r="AC76" i="2" s="1"/>
  <c r="BK77" i="2"/>
  <c r="L77" i="2" s="1"/>
  <c r="BK76" i="2"/>
  <c r="L76" i="2" s="1"/>
  <c r="AK76" i="2" s="1"/>
  <c r="I76" i="2"/>
  <c r="AA76" i="2" s="1"/>
  <c r="BK84" i="2"/>
  <c r="L84" i="2" s="1"/>
  <c r="AK84" i="2" s="1"/>
  <c r="I84" i="2"/>
  <c r="AA84" i="2" s="1"/>
  <c r="I1021" i="2"/>
  <c r="AA1021" i="2" s="1"/>
  <c r="Y1021" i="2"/>
  <c r="I1009" i="2"/>
  <c r="AA1009" i="2" s="1"/>
  <c r="Y1009" i="2"/>
  <c r="I1007" i="2"/>
  <c r="AA1007" i="2" s="1"/>
  <c r="I1017" i="2"/>
  <c r="AA1017" i="2" s="1"/>
  <c r="Y1017" i="2"/>
  <c r="I1023" i="2"/>
  <c r="AA1023" i="2" s="1"/>
  <c r="Y1023" i="2"/>
  <c r="I1019" i="2"/>
  <c r="AA1019" i="2" s="1"/>
  <c r="Y1019" i="2"/>
  <c r="I1015" i="2"/>
  <c r="AA1015" i="2" s="1"/>
  <c r="Y1015" i="2"/>
  <c r="I1011" i="2"/>
  <c r="AA1011" i="2" s="1"/>
  <c r="Y1011" i="2"/>
  <c r="I1013" i="2"/>
  <c r="AA1013" i="2" s="1"/>
  <c r="Y1013" i="2"/>
  <c r="I1025" i="2"/>
  <c r="AA1025" i="2" s="1"/>
  <c r="Y1025" i="2"/>
  <c r="F923" i="2"/>
  <c r="S923" i="2" s="1"/>
  <c r="E923" i="2"/>
  <c r="Q923" i="2" s="1"/>
  <c r="E919" i="2"/>
  <c r="Q919" i="2" s="1"/>
  <c r="E915" i="2"/>
  <c r="Q915" i="2" s="1"/>
  <c r="F911" i="2"/>
  <c r="S911" i="2" s="1"/>
  <c r="E911" i="2"/>
  <c r="Q911" i="2" s="1"/>
  <c r="E907" i="2"/>
  <c r="Q907" i="2" s="1"/>
  <c r="E921" i="2"/>
  <c r="Q921" i="2" s="1"/>
  <c r="E917" i="2"/>
  <c r="Q917" i="2" s="1"/>
  <c r="E913" i="2"/>
  <c r="Q913" i="2" s="1"/>
  <c r="E909" i="2"/>
  <c r="Q909" i="2" s="1"/>
  <c r="E925" i="2"/>
  <c r="Q925" i="2" s="1"/>
  <c r="I915" i="2"/>
  <c r="AA915" i="2" s="1"/>
  <c r="W915" i="2"/>
  <c r="I911" i="2"/>
  <c r="AA911" i="2" s="1"/>
  <c r="W911" i="2"/>
  <c r="I923" i="2"/>
  <c r="AA923" i="2" s="1"/>
  <c r="W923" i="2"/>
  <c r="I909" i="2"/>
  <c r="AA909" i="2" s="1"/>
  <c r="W909" i="2"/>
  <c r="I913" i="2"/>
  <c r="AA913" i="2" s="1"/>
  <c r="W913" i="2"/>
  <c r="I917" i="2"/>
  <c r="AA917" i="2" s="1"/>
  <c r="W917" i="2"/>
  <c r="I921" i="2"/>
  <c r="AA921" i="2" s="1"/>
  <c r="W921" i="2"/>
  <c r="I907" i="2"/>
  <c r="AA907" i="2" s="1"/>
  <c r="W907" i="2"/>
  <c r="I919" i="2"/>
  <c r="AA919" i="2" s="1"/>
  <c r="W919" i="2"/>
  <c r="I925" i="2"/>
  <c r="AA925" i="2" s="1"/>
  <c r="W925" i="2"/>
  <c r="V211" i="23"/>
  <c r="AA814" i="2"/>
  <c r="U814" i="2"/>
  <c r="AC814" i="2"/>
  <c r="BU706" i="2"/>
  <c r="Q291" i="24"/>
  <c r="BS706" i="2"/>
  <c r="BU707" i="2"/>
  <c r="BN613" i="2"/>
  <c r="BO613" i="2"/>
  <c r="BM613" i="2"/>
  <c r="BN515" i="2"/>
  <c r="BV515" i="2" s="1"/>
  <c r="BM515" i="2"/>
  <c r="BO443" i="2"/>
  <c r="BM443" i="2"/>
  <c r="BN443" i="2"/>
  <c r="BL443" i="2"/>
  <c r="BL305" i="2"/>
  <c r="BM305" i="2"/>
  <c r="I728" i="24"/>
  <c r="BJ222" i="2"/>
  <c r="BM222" i="2" s="1"/>
  <c r="BL222" i="2"/>
  <c r="BJ220" i="2"/>
  <c r="BM220" i="2" s="1"/>
  <c r="BL220" i="2"/>
  <c r="BJ218" i="2"/>
  <c r="BM218" i="2" s="1"/>
  <c r="BL218" i="2"/>
  <c r="BJ216" i="2"/>
  <c r="BM216" i="2" s="1"/>
  <c r="BL216" i="2"/>
  <c r="BJ214" i="2"/>
  <c r="BM214" i="2" s="1"/>
  <c r="BL214" i="2"/>
  <c r="S212" i="2"/>
  <c r="BJ212" i="2"/>
  <c r="I212" i="2" s="1"/>
  <c r="AA212" i="2" s="1"/>
  <c r="S210" i="2"/>
  <c r="BJ210" i="2"/>
  <c r="I210" i="2" s="1"/>
  <c r="AA210" i="2" s="1"/>
  <c r="S208" i="2"/>
  <c r="BJ208" i="2"/>
  <c r="I208" i="2" s="1"/>
  <c r="AA208" i="2" s="1"/>
  <c r="S206" i="2"/>
  <c r="BJ206" i="2"/>
  <c r="I206" i="2" s="1"/>
  <c r="AA206" i="2" s="1"/>
  <c r="S204" i="2"/>
  <c r="BJ204" i="2"/>
  <c r="I204" i="2" s="1"/>
  <c r="AA204" i="2" s="1"/>
  <c r="F111" i="2"/>
  <c r="S111" i="2" s="1"/>
  <c r="BJ111" i="2"/>
  <c r="I111" i="2" s="1"/>
  <c r="AA111" i="2" s="1"/>
  <c r="I727" i="24"/>
  <c r="F109" i="2"/>
  <c r="S109" i="2" s="1"/>
  <c r="BJ109" i="2"/>
  <c r="I109" i="2" s="1"/>
  <c r="AA109" i="2" s="1"/>
  <c r="F103" i="2"/>
  <c r="S103" i="2" s="1"/>
  <c r="BJ103" i="2"/>
  <c r="I103" i="2" s="1"/>
  <c r="AA103" i="2" s="1"/>
  <c r="I731" i="24"/>
  <c r="I730" i="24"/>
  <c r="I735" i="24"/>
  <c r="I733" i="24"/>
  <c r="I729" i="24"/>
  <c r="I739" i="24"/>
  <c r="I54" i="24"/>
  <c r="I39" i="24"/>
  <c r="I67" i="24"/>
  <c r="I50" i="24"/>
  <c r="I78" i="24"/>
  <c r="I51" i="24"/>
  <c r="I44" i="24"/>
  <c r="I8" i="24"/>
  <c r="I16" i="24"/>
  <c r="I14" i="24"/>
  <c r="I48" i="24"/>
  <c r="E76" i="24"/>
  <c r="I76" i="24" s="1"/>
  <c r="E66" i="24"/>
  <c r="I66" i="24" s="1"/>
  <c r="E72" i="24"/>
  <c r="I72" i="24" s="1"/>
  <c r="E75" i="24"/>
  <c r="I75" i="24" s="1"/>
  <c r="E53" i="24"/>
  <c r="I53" i="24" s="1"/>
  <c r="E59" i="24"/>
  <c r="I59" i="24" s="1"/>
  <c r="E81" i="24"/>
  <c r="I81" i="24" s="1"/>
  <c r="E62" i="24"/>
  <c r="I62" i="24" s="1"/>
  <c r="E70" i="24"/>
  <c r="I70" i="24" s="1"/>
  <c r="E41" i="24"/>
  <c r="I41" i="24" s="1"/>
  <c r="E77" i="24"/>
  <c r="I77" i="24" s="1"/>
  <c r="E79" i="24"/>
  <c r="I79" i="24" s="1"/>
  <c r="E74" i="24"/>
  <c r="I74" i="24" s="1"/>
  <c r="E49" i="24"/>
  <c r="I49" i="24" s="1"/>
  <c r="E58" i="24"/>
  <c r="I58" i="24" s="1"/>
  <c r="E38" i="24"/>
  <c r="I38" i="24" s="1"/>
  <c r="E65" i="24"/>
  <c r="I65" i="24" s="1"/>
  <c r="E73" i="24"/>
  <c r="I73" i="24" s="1"/>
  <c r="E43" i="24"/>
  <c r="I43" i="24" s="1"/>
  <c r="E732" i="24"/>
  <c r="I732" i="24" s="1"/>
  <c r="E734" i="24"/>
  <c r="I734" i="24" s="1"/>
  <c r="E726" i="24"/>
  <c r="I726" i="24" s="1"/>
  <c r="E736" i="24"/>
  <c r="I736" i="24" s="1"/>
  <c r="E740" i="24"/>
  <c r="I740" i="24" s="1"/>
  <c r="Q317" i="24"/>
  <c r="Q318" i="24"/>
  <c r="Q303" i="24"/>
  <c r="Q260" i="24"/>
  <c r="Q315" i="24"/>
  <c r="Q307" i="24"/>
  <c r="Q323" i="24"/>
  <c r="Q293" i="24"/>
  <c r="Q276" i="24"/>
  <c r="Q304" i="24"/>
  <c r="Q265" i="24"/>
  <c r="Q297" i="24"/>
  <c r="Q296" i="24"/>
  <c r="Q250" i="24"/>
  <c r="Q290" i="24"/>
  <c r="Q306" i="24"/>
  <c r="Q319" i="24"/>
  <c r="Q300" i="24"/>
  <c r="Q316" i="24"/>
  <c r="Q310" i="24"/>
  <c r="Q314" i="24"/>
  <c r="Q321" i="24"/>
  <c r="Q227" i="24"/>
  <c r="Q242" i="24"/>
  <c r="Q294" i="24"/>
  <c r="Q320" i="24"/>
  <c r="Q251" i="24"/>
  <c r="Q273" i="24"/>
  <c r="Q246" i="24"/>
  <c r="Q239" i="24"/>
  <c r="Q262" i="24"/>
  <c r="Q226" i="24"/>
  <c r="Q283" i="24"/>
  <c r="Q286" i="24"/>
  <c r="Q268" i="24"/>
  <c r="Q289" i="24"/>
  <c r="Q281" i="24"/>
  <c r="Q274" i="24"/>
  <c r="Q269" i="24"/>
  <c r="D269" i="24"/>
  <c r="Q256" i="24"/>
  <c r="Q275" i="24"/>
  <c r="Q267" i="24"/>
  <c r="Q235" i="24"/>
  <c r="D235" i="24"/>
  <c r="Q243" i="24"/>
  <c r="D243" i="24"/>
  <c r="Q249" i="24"/>
  <c r="Q261" i="24"/>
  <c r="Q263" i="24"/>
  <c r="Q266" i="24"/>
  <c r="Q231" i="24"/>
  <c r="D231" i="24"/>
  <c r="Q248" i="24"/>
  <c r="Q233" i="24"/>
  <c r="Q257" i="24"/>
  <c r="Q225" i="24"/>
  <c r="Q245" i="24"/>
  <c r="Q237" i="24"/>
  <c r="Q236" i="24"/>
  <c r="I99" i="24"/>
  <c r="V217" i="23"/>
  <c r="I482" i="23"/>
  <c r="I637" i="23"/>
  <c r="I488" i="23"/>
  <c r="I490" i="23"/>
  <c r="I480" i="23"/>
  <c r="I478" i="23"/>
  <c r="V721" i="23"/>
  <c r="V718" i="23"/>
  <c r="V720" i="23"/>
  <c r="V704" i="23"/>
  <c r="V717" i="23"/>
  <c r="V709" i="23"/>
  <c r="V713" i="23"/>
  <c r="V698" i="23"/>
  <c r="V668" i="23"/>
  <c r="V684" i="23"/>
  <c r="V678" i="23"/>
  <c r="E680" i="23"/>
  <c r="E660" i="23"/>
  <c r="V686" i="23"/>
  <c r="E672" i="23"/>
  <c r="V696" i="23"/>
  <c r="V676" i="23"/>
  <c r="V692" i="23"/>
  <c r="D698" i="23"/>
  <c r="D696" i="23"/>
  <c r="D668" i="23"/>
  <c r="D684" i="23"/>
  <c r="D676" i="23"/>
  <c r="D678" i="23"/>
  <c r="D686" i="23"/>
  <c r="V553" i="23"/>
  <c r="V539" i="23"/>
  <c r="D463" i="23"/>
  <c r="V463" i="23"/>
  <c r="D479" i="23"/>
  <c r="V479" i="23"/>
  <c r="D467" i="23"/>
  <c r="V467" i="23"/>
  <c r="D471" i="23"/>
  <c r="V471" i="23"/>
  <c r="D487" i="23"/>
  <c r="V487" i="23"/>
  <c r="D475" i="23"/>
  <c r="V475" i="23"/>
  <c r="D495" i="23"/>
  <c r="V495" i="23"/>
  <c r="D483" i="23"/>
  <c r="V483" i="23"/>
  <c r="D459" i="23"/>
  <c r="V459" i="23"/>
  <c r="V293" i="23"/>
  <c r="V243" i="23"/>
  <c r="V366" i="23"/>
  <c r="E366" i="23" s="1"/>
  <c r="I366" i="23" s="1"/>
  <c r="E365" i="23"/>
  <c r="I365" i="23" s="1"/>
  <c r="E355" i="23"/>
  <c r="I355" i="23" s="1"/>
  <c r="V356" i="23"/>
  <c r="V169" i="23"/>
  <c r="V170" i="23"/>
  <c r="V69" i="23"/>
  <c r="V68" i="23"/>
  <c r="V77" i="23"/>
  <c r="V79" i="23"/>
  <c r="V73" i="23"/>
  <c r="V70" i="23"/>
  <c r="V75" i="23"/>
  <c r="V76" i="23"/>
  <c r="V81" i="23"/>
  <c r="V67" i="23"/>
  <c r="V63" i="23"/>
  <c r="V71" i="23"/>
  <c r="V65" i="23"/>
  <c r="V72" i="23"/>
  <c r="V219" i="23"/>
  <c r="V209" i="23"/>
  <c r="V205" i="23"/>
  <c r="V212" i="23"/>
  <c r="V218" i="23"/>
  <c r="V206" i="23"/>
  <c r="V214" i="23"/>
  <c r="V208" i="23"/>
  <c r="V216" i="23"/>
  <c r="V204" i="23"/>
  <c r="V213" i="23"/>
  <c r="V221" i="23"/>
  <c r="V203" i="23"/>
  <c r="V210" i="23"/>
  <c r="V215" i="23"/>
  <c r="V207" i="23"/>
  <c r="V220" i="23"/>
  <c r="V194" i="23"/>
  <c r="V199" i="23"/>
  <c r="V193" i="23"/>
  <c r="V198" i="23"/>
  <c r="V190" i="23"/>
  <c r="V191" i="23"/>
  <c r="V195" i="23"/>
  <c r="V185" i="23"/>
  <c r="V189" i="23"/>
  <c r="V183" i="23"/>
  <c r="V187" i="23"/>
  <c r="V197" i="23"/>
  <c r="V201" i="23"/>
  <c r="V182" i="23"/>
  <c r="V184" i="23"/>
  <c r="V188" i="23"/>
  <c r="V192" i="23"/>
  <c r="V196" i="23"/>
  <c r="V186" i="23"/>
  <c r="V200" i="23"/>
  <c r="V180" i="23"/>
  <c r="V167" i="23"/>
  <c r="V176" i="23"/>
  <c r="V166" i="23"/>
  <c r="V173" i="23"/>
  <c r="V181" i="23"/>
  <c r="V177" i="23"/>
  <c r="V165" i="23"/>
  <c r="V178" i="23"/>
  <c r="V174" i="23"/>
  <c r="V171" i="23"/>
  <c r="V175" i="23"/>
  <c r="V179" i="23"/>
  <c r="V172" i="23"/>
  <c r="V164" i="23"/>
  <c r="D164" i="23"/>
  <c r="V168" i="23"/>
  <c r="V163" i="23"/>
  <c r="D163" i="23"/>
  <c r="V162" i="23"/>
  <c r="V149" i="23"/>
  <c r="V145" i="23"/>
  <c r="V155" i="23"/>
  <c r="V101" i="23"/>
  <c r="V94" i="23"/>
  <c r="V87" i="23"/>
  <c r="V98" i="23"/>
  <c r="V93" i="23"/>
  <c r="V91" i="23"/>
  <c r="V89" i="23"/>
  <c r="V90" i="23"/>
  <c r="V83" i="23"/>
  <c r="V85" i="23"/>
  <c r="V82" i="23"/>
  <c r="V97" i="23"/>
  <c r="V86" i="23"/>
  <c r="E385" i="22"/>
  <c r="K356" i="22"/>
  <c r="K361" i="22"/>
  <c r="K357" i="22"/>
  <c r="Q448" i="20"/>
  <c r="Q452" i="20"/>
  <c r="Q456" i="20"/>
  <c r="Q460" i="20"/>
  <c r="Q450" i="20"/>
  <c r="Q458" i="20"/>
  <c r="Q454" i="20"/>
  <c r="Q462" i="20"/>
  <c r="Q447" i="20"/>
  <c r="Q449" i="20"/>
  <c r="Q451" i="20"/>
  <c r="Q453" i="20"/>
  <c r="Q455" i="20"/>
  <c r="Q457" i="20"/>
  <c r="Q459" i="20"/>
  <c r="Q461" i="20"/>
  <c r="Q397" i="20"/>
  <c r="E198" i="20"/>
  <c r="Q186" i="20"/>
  <c r="AM59" i="8"/>
  <c r="AM55" i="8"/>
  <c r="AM51" i="8"/>
  <c r="AM50" i="8"/>
  <c r="AM60" i="8"/>
  <c r="AM56" i="8"/>
  <c r="AM52" i="8"/>
  <c r="Z3" i="7"/>
  <c r="AB2" i="7"/>
  <c r="Z2" i="7"/>
  <c r="AB3" i="7"/>
  <c r="AL54" i="8"/>
  <c r="AL52" i="8"/>
  <c r="AL56" i="8"/>
  <c r="AL62" i="8"/>
  <c r="AL61" i="8"/>
  <c r="AL58" i="8"/>
  <c r="AL59" i="8"/>
  <c r="AN49" i="8"/>
  <c r="AN53" i="8"/>
  <c r="AN57" i="8"/>
  <c r="AL60" i="8"/>
  <c r="AN52" i="8"/>
  <c r="AN56" i="8"/>
  <c r="AN61" i="8"/>
  <c r="AL49" i="8"/>
  <c r="AL53" i="8"/>
  <c r="AL57" i="8"/>
  <c r="AN60" i="8"/>
  <c r="AO49" i="8"/>
  <c r="AN50" i="8"/>
  <c r="AO53" i="8"/>
  <c r="AN54" i="8"/>
  <c r="AO57" i="8"/>
  <c r="AN58" i="8"/>
  <c r="AO61" i="8"/>
  <c r="AN62" i="8"/>
  <c r="AO50" i="8"/>
  <c r="AN51" i="8"/>
  <c r="AO54" i="8"/>
  <c r="AN55" i="8"/>
  <c r="AO58" i="8"/>
  <c r="AN59" i="8"/>
  <c r="AO62" i="8"/>
  <c r="AO51" i="8"/>
  <c r="AO55" i="8"/>
  <c r="AC3" i="3"/>
  <c r="AD3" i="3"/>
  <c r="V2" i="3"/>
  <c r="Y2" i="3" s="1"/>
  <c r="AC2" i="3"/>
  <c r="AB63" i="6"/>
  <c r="AN63" i="6" s="1"/>
  <c r="AS63" i="6" s="1"/>
  <c r="K63" i="6" s="1"/>
  <c r="Q63" i="6" s="1"/>
  <c r="F63" i="6" s="1"/>
  <c r="I63" i="6" s="1"/>
  <c r="AB62" i="6"/>
  <c r="AN62" i="6" s="1"/>
  <c r="AS62" i="6" s="1"/>
  <c r="K62" i="6" s="1"/>
  <c r="Q62" i="6" s="1"/>
  <c r="F62" i="6" s="1"/>
  <c r="I62" i="6" s="1"/>
  <c r="AO3" i="4"/>
  <c r="AP3" i="4" s="1"/>
  <c r="H3" i="4" s="1"/>
  <c r="M3" i="4" s="1"/>
  <c r="AE2" i="5"/>
  <c r="AE12" i="5"/>
  <c r="AB2" i="5"/>
  <c r="AO12" i="5"/>
  <c r="AQ12" i="5" s="1"/>
  <c r="Y2" i="5"/>
  <c r="AL2" i="5"/>
  <c r="Z12" i="5"/>
  <c r="AH2" i="5"/>
  <c r="AL12" i="5"/>
  <c r="AA12" i="5"/>
  <c r="AG12" i="5"/>
  <c r="AO2" i="5"/>
  <c r="AB12" i="5"/>
  <c r="T2" i="4"/>
  <c r="AO2" i="4"/>
  <c r="AP2" i="4" s="1"/>
  <c r="H2" i="4" s="1"/>
  <c r="M2" i="4" s="1"/>
  <c r="BJ3" i="2"/>
  <c r="BI2" i="2"/>
  <c r="I2" i="2" s="1"/>
  <c r="AA2" i="2" s="1"/>
  <c r="BJ2" i="2"/>
  <c r="BI3" i="2"/>
  <c r="S2" i="1"/>
  <c r="R2" i="1"/>
  <c r="P2" i="1"/>
  <c r="CC2" i="1" s="1"/>
  <c r="O3" i="1"/>
  <c r="P3" i="1" s="1"/>
  <c r="Z3" i="1"/>
  <c r="AS3" i="1" s="1"/>
  <c r="R317" i="3"/>
  <c r="W317" i="3" s="1"/>
  <c r="AA317" i="3" s="1"/>
  <c r="R315" i="3"/>
  <c r="W315" i="3" s="1"/>
  <c r="AA315" i="3" s="1"/>
  <c r="Q313" i="3"/>
  <c r="V313" i="3" s="1"/>
  <c r="Q311" i="3"/>
  <c r="V311" i="3" s="1"/>
  <c r="Q307" i="3"/>
  <c r="V307" i="3" s="1"/>
  <c r="E320" i="3"/>
  <c r="E316" i="3"/>
  <c r="AA314" i="3"/>
  <c r="Z314" i="3"/>
  <c r="AB314" i="3"/>
  <c r="AC314" i="3"/>
  <c r="X315" i="3"/>
  <c r="Z315" i="3"/>
  <c r="AE304" i="3"/>
  <c r="AD304" i="3"/>
  <c r="AD305" i="3"/>
  <c r="AC305" i="3"/>
  <c r="E216" i="3"/>
  <c r="AN217" i="3" s="1"/>
  <c r="AR217" i="3" s="1"/>
  <c r="J216" i="3" s="1"/>
  <c r="E212" i="3"/>
  <c r="AN213" i="3" s="1"/>
  <c r="AR213" i="3" s="1"/>
  <c r="J212" i="3" s="1"/>
  <c r="E208" i="3"/>
  <c r="AN209" i="3" s="1"/>
  <c r="AR209" i="3" s="1"/>
  <c r="J208" i="3" s="1"/>
  <c r="Z128" i="3"/>
  <c r="AC107" i="3"/>
  <c r="Z130" i="3"/>
  <c r="Z126" i="3"/>
  <c r="AA128" i="3"/>
  <c r="AA120" i="3"/>
  <c r="AA131" i="3"/>
  <c r="AA126" i="3"/>
  <c r="AA118" i="3"/>
  <c r="AA124" i="3"/>
  <c r="AA116" i="3"/>
  <c r="AA130" i="3"/>
  <c r="AA122" i="3"/>
  <c r="AA114" i="3"/>
  <c r="AA129" i="3"/>
  <c r="AA127" i="3"/>
  <c r="AA125" i="3"/>
  <c r="AA123" i="3"/>
  <c r="AA121" i="3"/>
  <c r="AA119" i="3"/>
  <c r="AA117" i="3"/>
  <c r="AA115" i="3"/>
  <c r="AA113" i="3"/>
  <c r="AA112" i="3"/>
  <c r="AA110" i="3"/>
  <c r="AA108" i="3"/>
  <c r="AA106" i="3"/>
  <c r="AA104" i="3"/>
  <c r="AA102" i="3"/>
  <c r="AA111" i="3"/>
  <c r="AA109" i="3"/>
  <c r="AA107" i="3"/>
  <c r="AA105" i="3"/>
  <c r="AA103" i="3"/>
  <c r="AB66" i="6"/>
  <c r="AN66" i="6" s="1"/>
  <c r="AB74" i="6"/>
  <c r="AN74" i="6" s="1"/>
  <c r="X74" i="6"/>
  <c r="AI74" i="6" s="1"/>
  <c r="AB73" i="6"/>
  <c r="AN73" i="6" s="1"/>
  <c r="AS73" i="6" s="1"/>
  <c r="K73" i="6" s="1"/>
  <c r="Q73" i="6" s="1"/>
  <c r="F73" i="6" s="1"/>
  <c r="I73" i="6" s="1"/>
  <c r="AB69" i="6"/>
  <c r="AN69" i="6" s="1"/>
  <c r="AS69" i="6" s="1"/>
  <c r="K69" i="6" s="1"/>
  <c r="Q69" i="6" s="1"/>
  <c r="F69" i="6" s="1"/>
  <c r="I69" i="6" s="1"/>
  <c r="AB70" i="6"/>
  <c r="AN70" i="6" s="1"/>
  <c r="AS70" i="6" s="1"/>
  <c r="K70" i="6" s="1"/>
  <c r="Q70" i="6" s="1"/>
  <c r="F70" i="6" s="1"/>
  <c r="I70" i="6" s="1"/>
  <c r="X66" i="6"/>
  <c r="AI66" i="6" s="1"/>
  <c r="AB65" i="6"/>
  <c r="AN65" i="6" s="1"/>
  <c r="AS65" i="6" s="1"/>
  <c r="K65" i="6" s="1"/>
  <c r="Q65" i="6" s="1"/>
  <c r="F65" i="6" s="1"/>
  <c r="I65" i="6" s="1"/>
  <c r="AB76" i="6"/>
  <c r="AN76" i="6" s="1"/>
  <c r="AS76" i="6" s="1"/>
  <c r="K76" i="6" s="1"/>
  <c r="Q76" i="6" s="1"/>
  <c r="F76" i="6" s="1"/>
  <c r="I76" i="6" s="1"/>
  <c r="AB72" i="6"/>
  <c r="AN72" i="6" s="1"/>
  <c r="AS72" i="6" s="1"/>
  <c r="K72" i="6" s="1"/>
  <c r="Q72" i="6" s="1"/>
  <c r="F72" i="6" s="1"/>
  <c r="I72" i="6" s="1"/>
  <c r="AB68" i="6"/>
  <c r="AN68" i="6" s="1"/>
  <c r="AS68" i="6" s="1"/>
  <c r="K68" i="6" s="1"/>
  <c r="Q68" i="6" s="1"/>
  <c r="F68" i="6" s="1"/>
  <c r="I68" i="6" s="1"/>
  <c r="AB64" i="6"/>
  <c r="AN64" i="6" s="1"/>
  <c r="AS64" i="6" s="1"/>
  <c r="K64" i="6" s="1"/>
  <c r="Q64" i="6" s="1"/>
  <c r="F64" i="6" s="1"/>
  <c r="I64" i="6" s="1"/>
  <c r="AB75" i="6"/>
  <c r="AN75" i="6" s="1"/>
  <c r="AS75" i="6" s="1"/>
  <c r="K75" i="6" s="1"/>
  <c r="Q75" i="6" s="1"/>
  <c r="F75" i="6" s="1"/>
  <c r="I75" i="6" s="1"/>
  <c r="AB71" i="6"/>
  <c r="AN71" i="6" s="1"/>
  <c r="AS71" i="6" s="1"/>
  <c r="K71" i="6" s="1"/>
  <c r="Q71" i="6" s="1"/>
  <c r="F71" i="6" s="1"/>
  <c r="I71" i="6" s="1"/>
  <c r="AB67" i="6"/>
  <c r="AN67" i="6" s="1"/>
  <c r="AS67" i="6" s="1"/>
  <c r="K67" i="6" s="1"/>
  <c r="Q67" i="6" s="1"/>
  <c r="F67" i="6" s="1"/>
  <c r="I67" i="6" s="1"/>
  <c r="AB16" i="6"/>
  <c r="AN16" i="6" s="1"/>
  <c r="AB15" i="6"/>
  <c r="AN15" i="6" s="1"/>
  <c r="AB13" i="6"/>
  <c r="AN13" i="6" s="1"/>
  <c r="AB11" i="6"/>
  <c r="AN11" i="6" s="1"/>
  <c r="AK16" i="6"/>
  <c r="AL16" i="6"/>
  <c r="AB2" i="6"/>
  <c r="AN2" i="6" s="1"/>
  <c r="AB5" i="6"/>
  <c r="AN5" i="6" s="1"/>
  <c r="AB3" i="6"/>
  <c r="AN3" i="6" s="1"/>
  <c r="AB14" i="6"/>
  <c r="AN14" i="6" s="1"/>
  <c r="AB12" i="6"/>
  <c r="AN12" i="6" s="1"/>
  <c r="AK15" i="6"/>
  <c r="AL15" i="6"/>
  <c r="AK13" i="6"/>
  <c r="AL13" i="6"/>
  <c r="AK11" i="6"/>
  <c r="AL11" i="6"/>
  <c r="AK14" i="6"/>
  <c r="AL14" i="6"/>
  <c r="AK12" i="6"/>
  <c r="AL12" i="6"/>
  <c r="AB10" i="6"/>
  <c r="AN10" i="6" s="1"/>
  <c r="AB7" i="6"/>
  <c r="AN7" i="6" s="1"/>
  <c r="AB9" i="6"/>
  <c r="AN9" i="6" s="1"/>
  <c r="AB4" i="6"/>
  <c r="AN4" i="6" s="1"/>
  <c r="AB8" i="6"/>
  <c r="AN8" i="6" s="1"/>
  <c r="AB6" i="6"/>
  <c r="AN6" i="6" s="1"/>
  <c r="AK8" i="6"/>
  <c r="AL8" i="6"/>
  <c r="AK5" i="6"/>
  <c r="AL5" i="6"/>
  <c r="AK3" i="6"/>
  <c r="AL3" i="6"/>
  <c r="AK6" i="6"/>
  <c r="AL6" i="6"/>
  <c r="AK10" i="6"/>
  <c r="AL10" i="6"/>
  <c r="AK7" i="6"/>
  <c r="AL7" i="6"/>
  <c r="AK9" i="6"/>
  <c r="AL9" i="6"/>
  <c r="AK4" i="6"/>
  <c r="AL4" i="6"/>
  <c r="O2" i="6"/>
  <c r="R2" i="6" s="1"/>
  <c r="G2" i="6" s="1"/>
  <c r="AK2" i="6"/>
  <c r="AL2" i="6"/>
  <c r="AB122" i="6"/>
  <c r="AN122" i="6" s="1"/>
  <c r="X182" i="6"/>
  <c r="AL182" i="6"/>
  <c r="AK122" i="6"/>
  <c r="X122" i="6"/>
  <c r="AI122" i="6" s="1"/>
  <c r="X192" i="6"/>
  <c r="X188" i="6"/>
  <c r="X194" i="6"/>
  <c r="X190" i="6"/>
  <c r="X196" i="6"/>
  <c r="AK190" i="6"/>
  <c r="AL190" i="6"/>
  <c r="AL194" i="6"/>
  <c r="AK187" i="6"/>
  <c r="AL187" i="6"/>
  <c r="AK191" i="6"/>
  <c r="AL191" i="6"/>
  <c r="AK189" i="6"/>
  <c r="AL189" i="6"/>
  <c r="AK195" i="6"/>
  <c r="AL195" i="6"/>
  <c r="AK193" i="6"/>
  <c r="AL193" i="6"/>
  <c r="X195" i="6"/>
  <c r="X191" i="6"/>
  <c r="X187" i="6"/>
  <c r="AL196" i="6"/>
  <c r="AL192" i="6"/>
  <c r="AL188" i="6"/>
  <c r="X193" i="6"/>
  <c r="X189" i="6"/>
  <c r="AD196" i="6"/>
  <c r="AD195" i="6"/>
  <c r="AD194" i="6"/>
  <c r="AD193" i="6"/>
  <c r="AD192" i="6"/>
  <c r="AD191" i="6"/>
  <c r="AD190" i="6"/>
  <c r="AD189" i="6"/>
  <c r="AD188" i="6"/>
  <c r="AD187" i="6"/>
  <c r="AO196" i="6"/>
  <c r="AO195" i="6"/>
  <c r="AO194" i="6"/>
  <c r="AO193" i="6"/>
  <c r="AO192" i="6"/>
  <c r="AO191" i="6"/>
  <c r="AO190" i="6"/>
  <c r="AO189" i="6"/>
  <c r="AO188" i="6"/>
  <c r="AO187" i="6"/>
  <c r="AK136" i="6"/>
  <c r="AL136" i="6"/>
  <c r="AK135" i="6"/>
  <c r="AL135" i="6"/>
  <c r="AB136" i="6"/>
  <c r="AN136" i="6" s="1"/>
  <c r="AB135" i="6"/>
  <c r="AN135" i="6" s="1"/>
  <c r="AB129" i="6"/>
  <c r="AN129" i="6" s="1"/>
  <c r="AB130" i="6"/>
  <c r="AN130" i="6" s="1"/>
  <c r="AB128" i="6"/>
  <c r="AN128" i="6" s="1"/>
  <c r="AK132" i="6"/>
  <c r="AL132" i="6"/>
  <c r="AK127" i="6"/>
  <c r="AL127" i="6"/>
  <c r="AK131" i="6"/>
  <c r="AL131" i="6"/>
  <c r="AK129" i="6"/>
  <c r="AL129" i="6"/>
  <c r="AK134" i="6"/>
  <c r="AL134" i="6"/>
  <c r="AK133" i="6"/>
  <c r="AL133" i="6"/>
  <c r="AK130" i="6"/>
  <c r="AL130" i="6"/>
  <c r="AK128" i="6"/>
  <c r="AL128" i="6"/>
  <c r="AB132" i="6"/>
  <c r="AN132" i="6" s="1"/>
  <c r="AB127" i="6"/>
  <c r="AN127" i="6" s="1"/>
  <c r="AB134" i="6"/>
  <c r="AN134" i="6" s="1"/>
  <c r="AB133" i="6"/>
  <c r="AN133" i="6" s="1"/>
  <c r="AB131" i="6"/>
  <c r="AN131" i="6" s="1"/>
  <c r="Z11" i="7"/>
  <c r="AR60" i="7"/>
  <c r="AD61" i="7"/>
  <c r="AN61" i="7" s="1"/>
  <c r="AM61" i="7"/>
  <c r="Z9" i="7"/>
  <c r="AH107" i="7"/>
  <c r="AL107" i="7" s="1"/>
  <c r="AH104" i="7"/>
  <c r="AL104" i="7" s="1"/>
  <c r="Z7" i="7"/>
  <c r="AM59" i="7"/>
  <c r="AD60" i="7"/>
  <c r="AN60" i="7" s="1"/>
  <c r="AM63" i="7"/>
  <c r="AR66" i="7"/>
  <c r="AH115" i="7"/>
  <c r="AD115" i="7" s="1"/>
  <c r="E115" i="7" s="1"/>
  <c r="L115" i="7" s="1"/>
  <c r="AM53" i="7"/>
  <c r="AH103" i="7"/>
  <c r="AL103" i="7" s="1"/>
  <c r="AD104" i="7"/>
  <c r="AD107" i="7"/>
  <c r="Z5" i="7"/>
  <c r="AM57" i="7"/>
  <c r="AC59" i="7"/>
  <c r="AS59" i="7" s="1"/>
  <c r="AR64" i="7"/>
  <c r="AM65" i="7"/>
  <c r="AH109" i="7"/>
  <c r="AH113" i="7"/>
  <c r="AW55" i="7"/>
  <c r="AH110" i="7"/>
  <c r="AH111" i="7"/>
  <c r="AD111" i="7" s="1"/>
  <c r="E111" i="7" s="1"/>
  <c r="L111" i="7" s="1"/>
  <c r="AH116" i="7"/>
  <c r="AD116" i="7" s="1"/>
  <c r="E116" i="7" s="1"/>
  <c r="L116" i="7" s="1"/>
  <c r="AW52" i="7"/>
  <c r="AW56" i="7"/>
  <c r="X186" i="6"/>
  <c r="AR54" i="7"/>
  <c r="AR58" i="7"/>
  <c r="AE59" i="7"/>
  <c r="AX59" i="7" s="1"/>
  <c r="AR62" i="7"/>
  <c r="AH102" i="7"/>
  <c r="E102" i="7" s="1"/>
  <c r="L102" i="7" s="1"/>
  <c r="AN53" i="7"/>
  <c r="BD53" i="7"/>
  <c r="BL53" i="7" s="1"/>
  <c r="AN57" i="7"/>
  <c r="BD57" i="7"/>
  <c r="BL57" i="7" s="1"/>
  <c r="AI60" i="7"/>
  <c r="BC60" i="7"/>
  <c r="BD55" i="7"/>
  <c r="BL55" i="7" s="1"/>
  <c r="AN55" i="7"/>
  <c r="X184" i="6"/>
  <c r="X185" i="6"/>
  <c r="Z4" i="7"/>
  <c r="AB5" i="7"/>
  <c r="Z6" i="7"/>
  <c r="AB7" i="7"/>
  <c r="Z8" i="7"/>
  <c r="AB9" i="7"/>
  <c r="Z10" i="7"/>
  <c r="AB11" i="7"/>
  <c r="AD52" i="7"/>
  <c r="AR52" i="7"/>
  <c r="AC53" i="7"/>
  <c r="AS53" i="7" s="1"/>
  <c r="AW53" i="7"/>
  <c r="AB54" i="7"/>
  <c r="AM55" i="7"/>
  <c r="AD56" i="7"/>
  <c r="AR56" i="7"/>
  <c r="AC57" i="7"/>
  <c r="AS57" i="7" s="1"/>
  <c r="AW57" i="7"/>
  <c r="AB58" i="7"/>
  <c r="AW58" i="7"/>
  <c r="AH60" i="7"/>
  <c r="AN63" i="7"/>
  <c r="AW54" i="7"/>
  <c r="AB55" i="7"/>
  <c r="AD62" i="7"/>
  <c r="AB4" i="7"/>
  <c r="AB6" i="7"/>
  <c r="AB8" i="7"/>
  <c r="AB10" i="7"/>
  <c r="AB52" i="7"/>
  <c r="AD54" i="7"/>
  <c r="AC55" i="7"/>
  <c r="AS55" i="7" s="1"/>
  <c r="AB56" i="7"/>
  <c r="AD58" i="7"/>
  <c r="AN65" i="7"/>
  <c r="BD65" i="7"/>
  <c r="BL65" i="7" s="1"/>
  <c r="AB53" i="7"/>
  <c r="AB57" i="7"/>
  <c r="AE61" i="7"/>
  <c r="AX61" i="7" s="1"/>
  <c r="AC61" i="7"/>
  <c r="AS61" i="7" s="1"/>
  <c r="AB62" i="7"/>
  <c r="AE63" i="7"/>
  <c r="AS63" i="7" s="1"/>
  <c r="AD64" i="7"/>
  <c r="AC65" i="7"/>
  <c r="AX65" i="7" s="1"/>
  <c r="AB66" i="7"/>
  <c r="AD103" i="7"/>
  <c r="AL110" i="7"/>
  <c r="AB59" i="7"/>
  <c r="AE60" i="7"/>
  <c r="AX60" i="7" s="1"/>
  <c r="AC62" i="7"/>
  <c r="AX62" i="7" s="1"/>
  <c r="AB63" i="7"/>
  <c r="AR65" i="7"/>
  <c r="AC66" i="7"/>
  <c r="AX66" i="7" s="1"/>
  <c r="AH105" i="7"/>
  <c r="AL105" i="7" s="1"/>
  <c r="AD105" i="7"/>
  <c r="AN112" i="7"/>
  <c r="AN114" i="7"/>
  <c r="AO114" i="7" s="1"/>
  <c r="AC63" i="7"/>
  <c r="AX63" i="7" s="1"/>
  <c r="AB64" i="7"/>
  <c r="AD66" i="7"/>
  <c r="AD106" i="7"/>
  <c r="AH106" i="7"/>
  <c r="AL106" i="7" s="1"/>
  <c r="AN111" i="7"/>
  <c r="AO111" i="7" s="1"/>
  <c r="AN116" i="7"/>
  <c r="AO116" i="7" s="1"/>
  <c r="AB61" i="7"/>
  <c r="AC64" i="7"/>
  <c r="AX64" i="7" s="1"/>
  <c r="AB65" i="7"/>
  <c r="AN115" i="7"/>
  <c r="AO115" i="7" s="1"/>
  <c r="AL109" i="7"/>
  <c r="AL113" i="7"/>
  <c r="AH114" i="7"/>
  <c r="AD114" i="7" s="1"/>
  <c r="E114" i="7" s="1"/>
  <c r="L114" i="7" s="1"/>
  <c r="AH108" i="7"/>
  <c r="E108" i="7" s="1"/>
  <c r="L108" i="7" s="1"/>
  <c r="AH112" i="7"/>
  <c r="AD112" i="7" s="1"/>
  <c r="E112" i="7" s="1"/>
  <c r="L112" i="7" s="1"/>
  <c r="X183" i="6"/>
  <c r="AB124" i="6"/>
  <c r="AN124" i="6" s="1"/>
  <c r="AD183" i="6"/>
  <c r="AP183" i="6" s="1"/>
  <c r="AO183" i="6"/>
  <c r="AB126" i="6"/>
  <c r="AN126" i="6" s="1"/>
  <c r="AC185" i="6"/>
  <c r="AN185" i="6" s="1"/>
  <c r="AD186" i="6"/>
  <c r="AE186" i="6" s="1"/>
  <c r="AQ186" i="6" s="1"/>
  <c r="AL185" i="6"/>
  <c r="AI122" i="5"/>
  <c r="AK124" i="6"/>
  <c r="AK126" i="6"/>
  <c r="AD182" i="6"/>
  <c r="AL183" i="6"/>
  <c r="AO184" i="6"/>
  <c r="AC184" i="6"/>
  <c r="AN184" i="6" s="1"/>
  <c r="AD185" i="6"/>
  <c r="AK186" i="6"/>
  <c r="AB125" i="6"/>
  <c r="AN125" i="6" s="1"/>
  <c r="AK184" i="6"/>
  <c r="AL123" i="6"/>
  <c r="AL125" i="6"/>
  <c r="AD184" i="6"/>
  <c r="AO186" i="6"/>
  <c r="AC186" i="6"/>
  <c r="AN186" i="6" s="1"/>
  <c r="AB123" i="6"/>
  <c r="AN123" i="6" s="1"/>
  <c r="AO182" i="6"/>
  <c r="AC182" i="6"/>
  <c r="AN182" i="6" s="1"/>
  <c r="AK182" i="6"/>
  <c r="AE52" i="5"/>
  <c r="AO42" i="5"/>
  <c r="AP42" i="5" s="1"/>
  <c r="AF62" i="5"/>
  <c r="AO82" i="5"/>
  <c r="AP82" i="5" s="1"/>
  <c r="AO62" i="5"/>
  <c r="AP62" i="5" s="1"/>
  <c r="AB92" i="5"/>
  <c r="AG22" i="5"/>
  <c r="AL62" i="5"/>
  <c r="AM62" i="5" s="1"/>
  <c r="AO92" i="5"/>
  <c r="AQ92" i="5" s="1"/>
  <c r="AB32" i="5"/>
  <c r="AG62" i="5"/>
  <c r="AR182" i="5"/>
  <c r="AD112" i="5"/>
  <c r="AL42" i="5"/>
  <c r="AN42" i="5" s="1"/>
  <c r="AF42" i="5"/>
  <c r="AG82" i="5"/>
  <c r="AE122" i="5"/>
  <c r="Y132" i="5"/>
  <c r="AL142" i="5"/>
  <c r="AN142" i="5" s="1"/>
  <c r="AL112" i="5"/>
  <c r="AN112" i="5" s="1"/>
  <c r="Z112" i="5"/>
  <c r="AH112" i="5"/>
  <c r="AL22" i="5"/>
  <c r="AM22" i="5" s="1"/>
  <c r="Z22" i="5"/>
  <c r="AE32" i="5"/>
  <c r="AG42" i="5"/>
  <c r="AO52" i="5"/>
  <c r="AQ52" i="5" s="1"/>
  <c r="AB72" i="5"/>
  <c r="Z82" i="5"/>
  <c r="AE92" i="5"/>
  <c r="AL102" i="5"/>
  <c r="AM102" i="5" s="1"/>
  <c r="AF102" i="5"/>
  <c r="AE132" i="5"/>
  <c r="AN222" i="5"/>
  <c r="AL222" i="5"/>
  <c r="AP222" i="5"/>
  <c r="Z42" i="5"/>
  <c r="AF72" i="5"/>
  <c r="AO142" i="5"/>
  <c r="AQ142" i="5" s="1"/>
  <c r="Z142" i="5"/>
  <c r="AH142" i="5"/>
  <c r="AN242" i="5"/>
  <c r="AL242" i="5"/>
  <c r="AP242" i="5"/>
  <c r="AL72" i="5"/>
  <c r="AN72" i="5" s="1"/>
  <c r="Z102" i="5"/>
  <c r="AO112" i="5"/>
  <c r="AP112" i="5" s="1"/>
  <c r="AJ112" i="5"/>
  <c r="AI112" i="5"/>
  <c r="AR112" i="5"/>
  <c r="AT112" i="5" s="1"/>
  <c r="AP172" i="5"/>
  <c r="AL172" i="5"/>
  <c r="AN212" i="5"/>
  <c r="AL212" i="5"/>
  <c r="AP212" i="5"/>
  <c r="AN253" i="5"/>
  <c r="AL253" i="5"/>
  <c r="AP253" i="5"/>
  <c r="AP53" i="4"/>
  <c r="H53" i="4" s="1"/>
  <c r="M53" i="4" s="1"/>
  <c r="AO22" i="5"/>
  <c r="AP22" i="5" s="1"/>
  <c r="AF22" i="5"/>
  <c r="AB52" i="5"/>
  <c r="Z62" i="5"/>
  <c r="AL82" i="5"/>
  <c r="AM82" i="5" s="1"/>
  <c r="AF82" i="5"/>
  <c r="AG102" i="5"/>
  <c r="AL122" i="5"/>
  <c r="AM122" i="5" s="1"/>
  <c r="AA122" i="5"/>
  <c r="AO132" i="5"/>
  <c r="AQ132" i="5" s="1"/>
  <c r="AB132" i="5"/>
  <c r="AJ132" i="5"/>
  <c r="AC142" i="5"/>
  <c r="AN232" i="5"/>
  <c r="AL232" i="5"/>
  <c r="AP232" i="5"/>
  <c r="AL132" i="5"/>
  <c r="AM132" i="5" s="1"/>
  <c r="AM162" i="5"/>
  <c r="AY162" i="5"/>
  <c r="AF162" i="5"/>
  <c r="AJ162" i="5"/>
  <c r="AG162" i="5"/>
  <c r="AH162" i="5"/>
  <c r="AT172" i="5"/>
  <c r="AV172" i="5"/>
  <c r="AR172" i="5"/>
  <c r="AS172" i="5"/>
  <c r="AY152" i="5"/>
  <c r="AG152" i="5"/>
  <c r="AF152" i="5"/>
  <c r="AH152" i="5"/>
  <c r="AJ152" i="5"/>
  <c r="AH32" i="5"/>
  <c r="AH72" i="5"/>
  <c r="AA22" i="5"/>
  <c r="Y32" i="5"/>
  <c r="AL32" i="5"/>
  <c r="AA42" i="5"/>
  <c r="Y52" i="5"/>
  <c r="AL52" i="5"/>
  <c r="AA62" i="5"/>
  <c r="Y72" i="5"/>
  <c r="AA82" i="5"/>
  <c r="Y92" i="5"/>
  <c r="AL92" i="5"/>
  <c r="AA102" i="5"/>
  <c r="AE112" i="5"/>
  <c r="AB122" i="5"/>
  <c r="AO122" i="5"/>
  <c r="AR132" i="5"/>
  <c r="AD142" i="5"/>
  <c r="AJ142" i="5"/>
  <c r="AP152" i="5"/>
  <c r="AY172" i="5"/>
  <c r="AJ172" i="5"/>
  <c r="AF172" i="5"/>
  <c r="AP192" i="5"/>
  <c r="AL192" i="5"/>
  <c r="AN192" i="5"/>
  <c r="AM192" i="5"/>
  <c r="AP264" i="5"/>
  <c r="AL264" i="5"/>
  <c r="AN264" i="5"/>
  <c r="AM264" i="5"/>
  <c r="AG284" i="5"/>
  <c r="AY284" i="5"/>
  <c r="AJ284" i="5"/>
  <c r="AF284" i="5"/>
  <c r="AT294" i="5"/>
  <c r="AS294" i="5"/>
  <c r="AR294" i="5"/>
  <c r="AO32" i="5"/>
  <c r="AH52" i="5"/>
  <c r="AO72" i="5"/>
  <c r="AH92" i="5"/>
  <c r="AR122" i="5"/>
  <c r="AR142" i="5"/>
  <c r="AA142" i="5"/>
  <c r="AG182" i="5"/>
  <c r="AY182" i="5"/>
  <c r="AJ182" i="5"/>
  <c r="AF182" i="5"/>
  <c r="AG202" i="5"/>
  <c r="AY202" i="5"/>
  <c r="AJ202" i="5"/>
  <c r="AF202" i="5"/>
  <c r="AJ222" i="5"/>
  <c r="AF222" i="5"/>
  <c r="AY222" i="5"/>
  <c r="AH222" i="5"/>
  <c r="AJ242" i="5"/>
  <c r="AF242" i="5"/>
  <c r="AY242" i="5"/>
  <c r="AH242" i="5"/>
  <c r="AG274" i="5"/>
  <c r="AY274" i="5"/>
  <c r="AJ274" i="5"/>
  <c r="AF274" i="5"/>
  <c r="AT284" i="5"/>
  <c r="AS284" i="5"/>
  <c r="AR284" i="5"/>
  <c r="AP294" i="5"/>
  <c r="AL294" i="5"/>
  <c r="AN294" i="5"/>
  <c r="AM294" i="5"/>
  <c r="AO5" i="4"/>
  <c r="AP5" i="4" s="1"/>
  <c r="H5" i="4" s="1"/>
  <c r="M5" i="4" s="1"/>
  <c r="AO9" i="4"/>
  <c r="AP9" i="4" s="1"/>
  <c r="H9" i="4" s="1"/>
  <c r="M9" i="4" s="1"/>
  <c r="AB22" i="5"/>
  <c r="AB42" i="5"/>
  <c r="AB62" i="5"/>
  <c r="AB82" i="5"/>
  <c r="AH82" i="5"/>
  <c r="AB102" i="5"/>
  <c r="AO102" i="5"/>
  <c r="AB112" i="5"/>
  <c r="Y122" i="5"/>
  <c r="AC122" i="5"/>
  <c r="AG122" i="5"/>
  <c r="AG132" i="5"/>
  <c r="AF142" i="5"/>
  <c r="AL152" i="5"/>
  <c r="AP162" i="5"/>
  <c r="AG172" i="5"/>
  <c r="AP182" i="5"/>
  <c r="AL182" i="5"/>
  <c r="AT192" i="5"/>
  <c r="AS192" i="5"/>
  <c r="AR192" i="5"/>
  <c r="AP202" i="5"/>
  <c r="AL202" i="5"/>
  <c r="AN202" i="5"/>
  <c r="AM202" i="5"/>
  <c r="AJ212" i="5"/>
  <c r="AF212" i="5"/>
  <c r="AY212" i="5"/>
  <c r="AH212" i="5"/>
  <c r="AJ232" i="5"/>
  <c r="AF232" i="5"/>
  <c r="AY232" i="5"/>
  <c r="AH232" i="5"/>
  <c r="AJ253" i="5"/>
  <c r="AF253" i="5"/>
  <c r="AY253" i="5"/>
  <c r="AH253" i="5"/>
  <c r="AT264" i="5"/>
  <c r="AS264" i="5"/>
  <c r="AR264" i="5"/>
  <c r="AP274" i="5"/>
  <c r="AL274" i="5"/>
  <c r="AN274" i="5"/>
  <c r="AM274" i="5"/>
  <c r="AH284" i="5"/>
  <c r="AG294" i="5"/>
  <c r="AY294" i="5"/>
  <c r="AJ294" i="5"/>
  <c r="AF294" i="5"/>
  <c r="AV294" i="5"/>
  <c r="AO16" i="4"/>
  <c r="AP16" i="4" s="1"/>
  <c r="H16" i="4" s="1"/>
  <c r="M16" i="4" s="1"/>
  <c r="Y22" i="5"/>
  <c r="Y42" i="5"/>
  <c r="Y62" i="5"/>
  <c r="Y112" i="5"/>
  <c r="AC132" i="5"/>
  <c r="AB142" i="5"/>
  <c r="AM152" i="5"/>
  <c r="AL162" i="5"/>
  <c r="AH172" i="5"/>
  <c r="AN172" i="5"/>
  <c r="AT182" i="5"/>
  <c r="AS182" i="5"/>
  <c r="AM182" i="5"/>
  <c r="AG192" i="5"/>
  <c r="AY192" i="5"/>
  <c r="AJ192" i="5"/>
  <c r="AF192" i="5"/>
  <c r="AV192" i="5"/>
  <c r="AT202" i="5"/>
  <c r="AS202" i="5"/>
  <c r="AR202" i="5"/>
  <c r="AG212" i="5"/>
  <c r="AG232" i="5"/>
  <c r="AG253" i="5"/>
  <c r="AG264" i="5"/>
  <c r="AY264" i="5"/>
  <c r="AJ264" i="5"/>
  <c r="AF264" i="5"/>
  <c r="AV264" i="5"/>
  <c r="AT274" i="5"/>
  <c r="AS274" i="5"/>
  <c r="AR274" i="5"/>
  <c r="AP284" i="5"/>
  <c r="AL284" i="5"/>
  <c r="AN284" i="5"/>
  <c r="AM284" i="5"/>
  <c r="AH294" i="5"/>
  <c r="AM212" i="5"/>
  <c r="AM222" i="5"/>
  <c r="AM232" i="5"/>
  <c r="AM242" i="5"/>
  <c r="AM253" i="5"/>
  <c r="AO4" i="4"/>
  <c r="AP4" i="4" s="1"/>
  <c r="H4" i="4" s="1"/>
  <c r="M4" i="4" s="1"/>
  <c r="T7" i="4"/>
  <c r="AO8" i="4"/>
  <c r="AP8" i="4" s="1"/>
  <c r="H8" i="4" s="1"/>
  <c r="M8" i="4" s="1"/>
  <c r="T8" i="4"/>
  <c r="AO12" i="4"/>
  <c r="AP12" i="4" s="1"/>
  <c r="H12" i="4" s="1"/>
  <c r="M12" i="4" s="1"/>
  <c r="AO13" i="4"/>
  <c r="AP13" i="4" s="1"/>
  <c r="H13" i="4" s="1"/>
  <c r="M13" i="4" s="1"/>
  <c r="T15" i="4"/>
  <c r="T16" i="4"/>
  <c r="T11" i="4"/>
  <c r="T4" i="4"/>
  <c r="T12" i="4"/>
  <c r="T53" i="4"/>
  <c r="Y7" i="4"/>
  <c r="Y11" i="4"/>
  <c r="Y15" i="4"/>
  <c r="Y10" i="4"/>
  <c r="Y14" i="4"/>
  <c r="Y5" i="4"/>
  <c r="T6" i="4"/>
  <c r="AO7" i="4"/>
  <c r="AP7" i="4" s="1"/>
  <c r="H7" i="4" s="1"/>
  <c r="M7" i="4" s="1"/>
  <c r="Y9" i="4"/>
  <c r="T10" i="4"/>
  <c r="AO11" i="4"/>
  <c r="AP11" i="4" s="1"/>
  <c r="H11" i="4" s="1"/>
  <c r="M11" i="4" s="1"/>
  <c r="Y13" i="4"/>
  <c r="T14" i="4"/>
  <c r="AO15" i="4"/>
  <c r="AP15" i="4" s="1"/>
  <c r="H15" i="4" s="1"/>
  <c r="M15" i="4" s="1"/>
  <c r="Y6" i="4"/>
  <c r="Y4" i="4"/>
  <c r="T5" i="4"/>
  <c r="AO6" i="4"/>
  <c r="AP6" i="4" s="1"/>
  <c r="H6" i="4" s="1"/>
  <c r="M6" i="4" s="1"/>
  <c r="Y8" i="4"/>
  <c r="T9" i="4"/>
  <c r="AO10" i="4"/>
  <c r="AP10" i="4" s="1"/>
  <c r="H10" i="4" s="1"/>
  <c r="M10" i="4" s="1"/>
  <c r="Y12" i="4"/>
  <c r="T13" i="4"/>
  <c r="AO14" i="4"/>
  <c r="AP14" i="4" s="1"/>
  <c r="H14" i="4" s="1"/>
  <c r="M14" i="4" s="1"/>
  <c r="Y16" i="4"/>
  <c r="BQ1008" i="2"/>
  <c r="BV1008" i="2" s="1"/>
  <c r="AB124" i="3"/>
  <c r="Y114" i="3"/>
  <c r="Y119" i="3"/>
  <c r="Y115" i="3"/>
  <c r="Y111" i="3"/>
  <c r="Y107" i="3"/>
  <c r="Y131" i="3"/>
  <c r="Y127" i="3"/>
  <c r="Y123" i="3"/>
  <c r="Y121" i="3"/>
  <c r="Y117" i="3"/>
  <c r="Y113" i="3"/>
  <c r="Y109" i="3"/>
  <c r="Y105" i="3"/>
  <c r="Y129" i="3"/>
  <c r="Y125" i="3"/>
  <c r="Y124" i="3"/>
  <c r="Y112" i="3"/>
  <c r="Y104" i="3"/>
  <c r="Y128" i="3"/>
  <c r="Y120" i="3"/>
  <c r="Y116" i="3"/>
  <c r="Y108" i="3"/>
  <c r="Y130" i="3"/>
  <c r="Y126" i="3"/>
  <c r="Y122" i="3"/>
  <c r="Y118" i="3"/>
  <c r="Y110" i="3"/>
  <c r="Y106" i="3"/>
  <c r="E205" i="3"/>
  <c r="AP205" i="3" s="1"/>
  <c r="AD123" i="3"/>
  <c r="AD129" i="3"/>
  <c r="AD127" i="3"/>
  <c r="AD126" i="3"/>
  <c r="AD124" i="3"/>
  <c r="AD130" i="3"/>
  <c r="AD128" i="3"/>
  <c r="AB114" i="3"/>
  <c r="AD105" i="3"/>
  <c r="AD117" i="3"/>
  <c r="AD113" i="3"/>
  <c r="AD121" i="3"/>
  <c r="AB108" i="3"/>
  <c r="AB127" i="3"/>
  <c r="AB120" i="3"/>
  <c r="AB110" i="3"/>
  <c r="AB104" i="3"/>
  <c r="AB129" i="3"/>
  <c r="AB122" i="3"/>
  <c r="AB116" i="3"/>
  <c r="AB106" i="3"/>
  <c r="AD131" i="3"/>
  <c r="AB131" i="3"/>
  <c r="AB123" i="3"/>
  <c r="AB118" i="3"/>
  <c r="AB112" i="3"/>
  <c r="AD109" i="3"/>
  <c r="AB102" i="3"/>
  <c r="AD125" i="3"/>
  <c r="AB125" i="3"/>
  <c r="AD120" i="3"/>
  <c r="AD119" i="3"/>
  <c r="AB117" i="3"/>
  <c r="AD112" i="3"/>
  <c r="AD111" i="3"/>
  <c r="AB109" i="3"/>
  <c r="AD106" i="3"/>
  <c r="AB103" i="3"/>
  <c r="AD114" i="3"/>
  <c r="AB107" i="3"/>
  <c r="AD118" i="3"/>
  <c r="AB115" i="3"/>
  <c r="AD110" i="3"/>
  <c r="AD102" i="3"/>
  <c r="AD122" i="3"/>
  <c r="AB119" i="3"/>
  <c r="AB111" i="3"/>
  <c r="AD104" i="3"/>
  <c r="AB121" i="3"/>
  <c r="AD116" i="3"/>
  <c r="AD115" i="3"/>
  <c r="AB113" i="3"/>
  <c r="AD108" i="3"/>
  <c r="AB105" i="3"/>
  <c r="AD103" i="3"/>
  <c r="F919" i="2"/>
  <c r="S919" i="2" s="1"/>
  <c r="F915" i="2"/>
  <c r="S915" i="2" s="1"/>
  <c r="F925" i="2"/>
  <c r="S925" i="2" s="1"/>
  <c r="F921" i="2"/>
  <c r="S921" i="2" s="1"/>
  <c r="F917" i="2"/>
  <c r="S917" i="2" s="1"/>
  <c r="F913" i="2"/>
  <c r="S913" i="2" s="1"/>
  <c r="F909" i="2"/>
  <c r="S909" i="2" s="1"/>
  <c r="BQ907" i="2"/>
  <c r="K907" i="2" s="1"/>
  <c r="F907" i="2"/>
  <c r="S907" i="2" s="1"/>
  <c r="BQ924" i="2"/>
  <c r="BT924" i="2" s="1"/>
  <c r="BQ918" i="2"/>
  <c r="BT918" i="2" s="1"/>
  <c r="BQ926" i="2"/>
  <c r="BT926" i="2" s="1"/>
  <c r="BQ920" i="2"/>
  <c r="BT920" i="2" s="1"/>
  <c r="BQ923" i="2"/>
  <c r="BQ919" i="2"/>
  <c r="K919" i="2" s="1"/>
  <c r="AI919" i="2" s="1"/>
  <c r="BQ922" i="2"/>
  <c r="BQ925" i="2"/>
  <c r="K925" i="2" s="1"/>
  <c r="AI925" i="2" s="1"/>
  <c r="BQ921" i="2"/>
  <c r="K921" i="2" s="1"/>
  <c r="AI921" i="2" s="1"/>
  <c r="BQ917" i="2"/>
  <c r="BI20" i="2"/>
  <c r="I20" i="2" s="1"/>
  <c r="AA20" i="2" s="1"/>
  <c r="BI12" i="2"/>
  <c r="I12" i="2" s="1"/>
  <c r="AA12" i="2" s="1"/>
  <c r="BI4" i="2"/>
  <c r="I4" i="2" s="1"/>
  <c r="AA4" i="2" s="1"/>
  <c r="BI16" i="2"/>
  <c r="I16" i="2" s="1"/>
  <c r="AA16" i="2" s="1"/>
  <c r="BI5" i="2"/>
  <c r="I5" i="2" s="1"/>
  <c r="AC4" i="2" s="1"/>
  <c r="BI11" i="2"/>
  <c r="I11" i="2" s="1"/>
  <c r="AC10" i="2" s="1"/>
  <c r="BI19" i="2"/>
  <c r="I19" i="2" s="1"/>
  <c r="AC18" i="2" s="1"/>
  <c r="BI8" i="2"/>
  <c r="I8" i="2" s="1"/>
  <c r="AA8" i="2" s="1"/>
  <c r="BI7" i="2"/>
  <c r="I7" i="2" s="1"/>
  <c r="AC6" i="2" s="1"/>
  <c r="BI15" i="2"/>
  <c r="I15" i="2" s="1"/>
  <c r="AC14" i="2" s="1"/>
  <c r="BI18" i="2"/>
  <c r="I18" i="2" s="1"/>
  <c r="AA18" i="2" s="1"/>
  <c r="BI14" i="2"/>
  <c r="I14" i="2" s="1"/>
  <c r="AA14" i="2" s="1"/>
  <c r="BI10" i="2"/>
  <c r="I10" i="2" s="1"/>
  <c r="AA10" i="2" s="1"/>
  <c r="BI6" i="2"/>
  <c r="I6" i="2" s="1"/>
  <c r="AA6" i="2" s="1"/>
  <c r="BI21" i="2"/>
  <c r="I21" i="2" s="1"/>
  <c r="AC20" i="2" s="1"/>
  <c r="BI17" i="2"/>
  <c r="I17" i="2" s="1"/>
  <c r="AC16" i="2" s="1"/>
  <c r="BI13" i="2"/>
  <c r="I13" i="2" s="1"/>
  <c r="AC12" i="2" s="1"/>
  <c r="BI9" i="2"/>
  <c r="I9" i="2" s="1"/>
  <c r="AC8" i="2" s="1"/>
  <c r="BJ21" i="2"/>
  <c r="BJ19" i="2"/>
  <c r="BJ17" i="2"/>
  <c r="BJ15" i="2"/>
  <c r="BJ13" i="2"/>
  <c r="BJ11" i="2"/>
  <c r="BJ9" i="2"/>
  <c r="BJ7" i="2"/>
  <c r="BJ5" i="2"/>
  <c r="BJ20" i="2"/>
  <c r="BJ18" i="2"/>
  <c r="BJ16" i="2"/>
  <c r="BJ14" i="2"/>
  <c r="BJ12" i="2"/>
  <c r="BJ10" i="2"/>
  <c r="BJ8" i="2"/>
  <c r="BJ6" i="2"/>
  <c r="BJ4" i="2"/>
  <c r="BQ1015" i="2"/>
  <c r="BQ1016" i="2"/>
  <c r="BQ1022" i="2"/>
  <c r="BV1022" i="2" s="1"/>
  <c r="BQ1024" i="2"/>
  <c r="BQ1021" i="2"/>
  <c r="K1021" i="2" s="1"/>
  <c r="AI1021" i="2" s="1"/>
  <c r="BQ1023" i="2"/>
  <c r="BQ912" i="2"/>
  <c r="BT912" i="2" s="1"/>
  <c r="BQ1007" i="2"/>
  <c r="K1007" i="2" s="1"/>
  <c r="AI1007" i="2" s="1"/>
  <c r="BQ1009" i="2"/>
  <c r="BQ1014" i="2"/>
  <c r="BQ1011" i="2"/>
  <c r="BQ1017" i="2"/>
  <c r="BQ1019" i="2"/>
  <c r="BQ1010" i="2"/>
  <c r="BQ1018" i="2"/>
  <c r="BQ915" i="2"/>
  <c r="K915" i="2" s="1"/>
  <c r="AI915" i="2" s="1"/>
  <c r="BQ914" i="2"/>
  <c r="BT914" i="2" s="1"/>
  <c r="BQ913" i="2"/>
  <c r="K913" i="2" s="1"/>
  <c r="AI913" i="2" s="1"/>
  <c r="BQ909" i="2"/>
  <c r="K909" i="2" s="1"/>
  <c r="AI909" i="2" s="1"/>
  <c r="BQ911" i="2"/>
  <c r="K911" i="2" s="1"/>
  <c r="AI911" i="2" s="1"/>
  <c r="BQ916" i="2"/>
  <c r="BT916" i="2" s="1"/>
  <c r="BQ1013" i="2"/>
  <c r="BQ1020" i="2"/>
  <c r="BQ1026" i="2"/>
  <c r="BQ1012" i="2"/>
  <c r="BQ1025" i="2"/>
  <c r="BQ908" i="2"/>
  <c r="BQ910" i="2"/>
  <c r="BT910" i="2" s="1"/>
  <c r="BQ812" i="2"/>
  <c r="BQ814" i="2"/>
  <c r="BQ806" i="2"/>
  <c r="BJ108" i="2"/>
  <c r="I108" i="2" s="1"/>
  <c r="AC107" i="2" s="1"/>
  <c r="BQ710" i="2"/>
  <c r="BQ114" i="2"/>
  <c r="BT114" i="2" s="1"/>
  <c r="BJ112" i="2"/>
  <c r="I112" i="2" s="1"/>
  <c r="AC111" i="2" s="1"/>
  <c r="F104" i="2"/>
  <c r="U103" i="2" s="1"/>
  <c r="BQ116" i="2"/>
  <c r="BT116" i="2" s="1"/>
  <c r="BQ713" i="2"/>
  <c r="BT713" i="2" s="1"/>
  <c r="BQ714" i="2"/>
  <c r="BQ808" i="2"/>
  <c r="BQ115" i="2"/>
  <c r="BQ807" i="2"/>
  <c r="BT807" i="2" s="1"/>
  <c r="BQ813" i="2"/>
  <c r="BT813" i="2" s="1"/>
  <c r="BJ106" i="2"/>
  <c r="I106" i="2" s="1"/>
  <c r="AC105" i="2" s="1"/>
  <c r="BQ113" i="2"/>
  <c r="BQ120" i="2"/>
  <c r="BT120" i="2" s="1"/>
  <c r="BQ122" i="2"/>
  <c r="BT122" i="2" s="1"/>
  <c r="BQ712" i="2"/>
  <c r="BS712" i="2" s="1"/>
  <c r="BQ715" i="2"/>
  <c r="BT715" i="2" s="1"/>
  <c r="BQ809" i="2"/>
  <c r="BT809" i="2" s="1"/>
  <c r="I104" i="2"/>
  <c r="AC103" i="2" s="1"/>
  <c r="BQ121" i="2"/>
  <c r="F706" i="2"/>
  <c r="S706" i="2" s="1"/>
  <c r="AP706" i="2" s="1"/>
  <c r="BQ708" i="2"/>
  <c r="F710" i="2"/>
  <c r="S710" i="2" s="1"/>
  <c r="BQ711" i="2"/>
  <c r="BT711" i="2" s="1"/>
  <c r="I714" i="2"/>
  <c r="AA714" i="2" s="1"/>
  <c r="F807" i="2"/>
  <c r="U806" i="2" s="1"/>
  <c r="AP806" i="2" s="1"/>
  <c r="BQ811" i="2"/>
  <c r="BT811" i="2" s="1"/>
  <c r="BQ815" i="2"/>
  <c r="BT815" i="2" s="1"/>
  <c r="F106" i="2"/>
  <c r="U105" i="2" s="1"/>
  <c r="F713" i="2"/>
  <c r="U712" i="2" s="1"/>
  <c r="F813" i="2"/>
  <c r="U812" i="2" s="1"/>
  <c r="AP812" i="2" s="1"/>
  <c r="BQ104" i="2"/>
  <c r="BQ119" i="2"/>
  <c r="BQ709" i="2"/>
  <c r="BT709" i="2" s="1"/>
  <c r="F715" i="2"/>
  <c r="U714" i="2" s="1"/>
  <c r="BQ810" i="2"/>
  <c r="F814" i="2"/>
  <c r="S814" i="2" s="1"/>
  <c r="F105" i="2"/>
  <c r="S105" i="2" s="1"/>
  <c r="F110" i="2"/>
  <c r="U109" i="2" s="1"/>
  <c r="F711" i="2"/>
  <c r="U710" i="2" s="1"/>
  <c r="F712" i="2"/>
  <c r="S712" i="2" s="1"/>
  <c r="F809" i="2"/>
  <c r="U808" i="2" s="1"/>
  <c r="AP808" i="2" s="1"/>
  <c r="F810" i="2"/>
  <c r="S810" i="2" s="1"/>
  <c r="AP810" i="2" s="1"/>
  <c r="F107" i="2"/>
  <c r="S107" i="2" s="1"/>
  <c r="BQ110" i="2"/>
  <c r="BQ205" i="2"/>
  <c r="BQ207" i="2"/>
  <c r="BQ209" i="2"/>
  <c r="BQ211" i="2"/>
  <c r="BQ213" i="2"/>
  <c r="H125" i="1" l="1"/>
  <c r="H138" i="1"/>
  <c r="H133" i="1"/>
  <c r="H132" i="1"/>
  <c r="H153" i="1"/>
  <c r="H136" i="1"/>
  <c r="H131" i="1"/>
  <c r="H145" i="1"/>
  <c r="H149" i="1"/>
  <c r="H141" i="1"/>
  <c r="I283" i="18"/>
  <c r="H142" i="1"/>
  <c r="H152" i="1"/>
  <c r="H134" i="1"/>
  <c r="H146" i="1"/>
  <c r="H147" i="1"/>
  <c r="H151" i="1"/>
  <c r="H144" i="1"/>
  <c r="H137" i="1"/>
  <c r="H139" i="1"/>
  <c r="H143" i="1"/>
  <c r="H150" i="1"/>
  <c r="H108" i="1"/>
  <c r="H128" i="1"/>
  <c r="H104" i="1"/>
  <c r="AC86" i="1"/>
  <c r="AC87" i="1" s="1"/>
  <c r="AC84" i="1"/>
  <c r="AC85" i="1" s="1"/>
  <c r="AD68" i="1"/>
  <c r="AD69" i="1" s="1"/>
  <c r="AC98" i="1"/>
  <c r="AC99" i="1" s="1"/>
  <c r="AC48" i="1"/>
  <c r="AC49" i="1" s="1"/>
  <c r="AC50" i="1"/>
  <c r="AC51" i="1" s="1"/>
  <c r="AC54" i="1"/>
  <c r="AC55" i="1" s="1"/>
  <c r="AE76" i="1"/>
  <c r="AE77" i="1" s="1"/>
  <c r="AC80" i="1"/>
  <c r="AC81" i="1" s="1"/>
  <c r="AD78" i="1"/>
  <c r="AD79" i="1" s="1"/>
  <c r="AC42" i="1"/>
  <c r="AC43" i="1" s="1"/>
  <c r="AD36" i="1"/>
  <c r="AD37" i="1" s="1"/>
  <c r="AD40" i="1"/>
  <c r="AD41" i="1" s="1"/>
  <c r="AC92" i="1"/>
  <c r="AC93" i="1" s="1"/>
  <c r="AD32" i="1"/>
  <c r="AD33" i="1" s="1"/>
  <c r="AC72" i="1"/>
  <c r="AC73" i="1" s="1"/>
  <c r="AC66" i="1"/>
  <c r="AC67" i="1" s="1"/>
  <c r="AC90" i="1"/>
  <c r="AC91" i="1" s="1"/>
  <c r="AC56" i="1"/>
  <c r="AC57" i="1" s="1"/>
  <c r="AD30" i="1"/>
  <c r="AD31" i="1" s="1"/>
  <c r="AB59" i="1"/>
  <c r="AC89" i="1"/>
  <c r="AC39" i="1"/>
  <c r="AC34" i="1"/>
  <c r="AC35" i="1" s="1"/>
  <c r="AC46" i="1"/>
  <c r="AC47" i="1" s="1"/>
  <c r="AD70" i="1"/>
  <c r="AD71" i="1" s="1"/>
  <c r="AC96" i="1"/>
  <c r="AC97" i="1" s="1"/>
  <c r="AD60" i="1"/>
  <c r="AD61" i="1" s="1"/>
  <c r="AB63" i="1"/>
  <c r="AC100" i="1"/>
  <c r="AC101" i="1" s="1"/>
  <c r="AC44" i="1"/>
  <c r="AC45" i="1" s="1"/>
  <c r="AD94" i="1"/>
  <c r="AC74" i="1"/>
  <c r="AC75" i="1" s="1"/>
  <c r="AC82" i="1"/>
  <c r="AC83" i="1" s="1"/>
  <c r="AC64" i="1"/>
  <c r="AB53" i="1"/>
  <c r="H112" i="1"/>
  <c r="H126" i="1"/>
  <c r="H110" i="1"/>
  <c r="H130" i="1"/>
  <c r="H111" i="1"/>
  <c r="H106" i="1"/>
  <c r="H107" i="1"/>
  <c r="N120" i="1"/>
  <c r="T120" i="1" s="1"/>
  <c r="Y120" i="1" s="1"/>
  <c r="E120" i="1" s="1"/>
  <c r="H120" i="1" s="1"/>
  <c r="N127" i="1"/>
  <c r="T127" i="1" s="1"/>
  <c r="Y127" i="1" s="1"/>
  <c r="E127" i="1" s="1"/>
  <c r="H127" i="1" s="1"/>
  <c r="N105" i="1"/>
  <c r="T105" i="1" s="1"/>
  <c r="Y105" i="1" s="1"/>
  <c r="E105" i="1" s="1"/>
  <c r="H105" i="1" s="1"/>
  <c r="N115" i="1"/>
  <c r="T115" i="1" s="1"/>
  <c r="Y115" i="1" s="1"/>
  <c r="E115" i="1" s="1"/>
  <c r="H115" i="1" s="1"/>
  <c r="N117" i="1"/>
  <c r="T117" i="1" s="1"/>
  <c r="Y117" i="1" s="1"/>
  <c r="E117" i="1" s="1"/>
  <c r="H117" i="1" s="1"/>
  <c r="N116" i="1"/>
  <c r="T116" i="1" s="1"/>
  <c r="Y116" i="1" s="1"/>
  <c r="E116" i="1" s="1"/>
  <c r="H116" i="1" s="1"/>
  <c r="N122" i="1"/>
  <c r="T122" i="1" s="1"/>
  <c r="Y122" i="1" s="1"/>
  <c r="E122" i="1" s="1"/>
  <c r="H122" i="1" s="1"/>
  <c r="N121" i="1"/>
  <c r="T121" i="1" s="1"/>
  <c r="Y121" i="1" s="1"/>
  <c r="E121" i="1" s="1"/>
  <c r="H121" i="1" s="1"/>
  <c r="N129" i="1"/>
  <c r="T129" i="1" s="1"/>
  <c r="Y129" i="1" s="1"/>
  <c r="E129" i="1" s="1"/>
  <c r="H129" i="1" s="1"/>
  <c r="N109" i="1"/>
  <c r="T109" i="1" s="1"/>
  <c r="Y109" i="1" s="1"/>
  <c r="E109" i="1" s="1"/>
  <c r="H109" i="1" s="1"/>
  <c r="N123" i="1"/>
  <c r="T123" i="1" s="1"/>
  <c r="Y123" i="1" s="1"/>
  <c r="E123" i="1" s="1"/>
  <c r="H123" i="1" s="1"/>
  <c r="N114" i="1"/>
  <c r="T114" i="1" s="1"/>
  <c r="Y114" i="1" s="1"/>
  <c r="E114" i="1" s="1"/>
  <c r="H114" i="1" s="1"/>
  <c r="N124" i="1"/>
  <c r="T124" i="1" s="1"/>
  <c r="Y124" i="1" s="1"/>
  <c r="E124" i="1" s="1"/>
  <c r="H124" i="1" s="1"/>
  <c r="N113" i="1"/>
  <c r="T113" i="1" s="1"/>
  <c r="Y113" i="1" s="1"/>
  <c r="E113" i="1" s="1"/>
  <c r="H113" i="1" s="1"/>
  <c r="T103" i="1"/>
  <c r="Y103" i="1" s="1"/>
  <c r="E103" i="1" s="1"/>
  <c r="H103" i="1" s="1"/>
  <c r="AX61" i="8"/>
  <c r="BD61" i="8" s="1"/>
  <c r="H396" i="5"/>
  <c r="N396" i="5" s="1"/>
  <c r="P396" i="5" s="1"/>
  <c r="AD22" i="1"/>
  <c r="AC14" i="1"/>
  <c r="AC15" i="1" s="1"/>
  <c r="AC18" i="1"/>
  <c r="AC19" i="1" s="1"/>
  <c r="AD10" i="1"/>
  <c r="AD11" i="1" s="1"/>
  <c r="AC6" i="1"/>
  <c r="AC20" i="1"/>
  <c r="AC21" i="1" s="1"/>
  <c r="AD16" i="1"/>
  <c r="AC4" i="1"/>
  <c r="AC5" i="1" s="1"/>
  <c r="AD26" i="1"/>
  <c r="AD27" i="1" s="1"/>
  <c r="AC24" i="1"/>
  <c r="AB29" i="1"/>
  <c r="AB9" i="1"/>
  <c r="AC12" i="1"/>
  <c r="AC13" i="1" s="1"/>
  <c r="H86" i="7"/>
  <c r="M86" i="7" s="1"/>
  <c r="O86" i="7" s="1"/>
  <c r="H98" i="7"/>
  <c r="M98" i="7" s="1"/>
  <c r="O98" i="7" s="1"/>
  <c r="H92" i="7"/>
  <c r="M92" i="7" s="1"/>
  <c r="O92" i="7" s="1"/>
  <c r="H95" i="7"/>
  <c r="M95" i="7" s="1"/>
  <c r="O95" i="7" s="1"/>
  <c r="H89" i="7"/>
  <c r="M89" i="7" s="1"/>
  <c r="O89" i="7" s="1"/>
  <c r="H83" i="7"/>
  <c r="M83" i="7" s="1"/>
  <c r="O83" i="7" s="1"/>
  <c r="H82" i="7"/>
  <c r="M82" i="7" s="1"/>
  <c r="O82" i="7" s="1"/>
  <c r="H90" i="7"/>
  <c r="M90" i="7" s="1"/>
  <c r="O90" i="7" s="1"/>
  <c r="H81" i="7"/>
  <c r="M81" i="7" s="1"/>
  <c r="O81" i="7" s="1"/>
  <c r="H99" i="7"/>
  <c r="M99" i="7" s="1"/>
  <c r="O99" i="7" s="1"/>
  <c r="H79" i="7"/>
  <c r="M79" i="7" s="1"/>
  <c r="O79" i="7" s="1"/>
  <c r="H94" i="7"/>
  <c r="M94" i="7" s="1"/>
  <c r="O94" i="7" s="1"/>
  <c r="H74" i="7"/>
  <c r="M74" i="7" s="1"/>
  <c r="O74" i="7" s="1"/>
  <c r="H97" i="7"/>
  <c r="M97" i="7" s="1"/>
  <c r="O97" i="7" s="1"/>
  <c r="H93" i="7"/>
  <c r="M93" i="7" s="1"/>
  <c r="O93" i="7" s="1"/>
  <c r="H84" i="7"/>
  <c r="M84" i="7" s="1"/>
  <c r="O84" i="7" s="1"/>
  <c r="H69" i="7"/>
  <c r="M69" i="7" s="1"/>
  <c r="O69" i="7" s="1"/>
  <c r="H88" i="7"/>
  <c r="M88" i="7" s="1"/>
  <c r="O88" i="7" s="1"/>
  <c r="H77" i="7"/>
  <c r="M77" i="7" s="1"/>
  <c r="O77" i="7" s="1"/>
  <c r="H85" i="7"/>
  <c r="M85" i="7" s="1"/>
  <c r="O85" i="7" s="1"/>
  <c r="H68" i="7"/>
  <c r="M68" i="7" s="1"/>
  <c r="O68" i="7" s="1"/>
  <c r="H71" i="7"/>
  <c r="M71" i="7" s="1"/>
  <c r="O71" i="7" s="1"/>
  <c r="AR138" i="7"/>
  <c r="AS138" i="7" s="1"/>
  <c r="AT138" i="7" s="1"/>
  <c r="AR126" i="7"/>
  <c r="AS126" i="7" s="1"/>
  <c r="AV151" i="7"/>
  <c r="AW151" i="7" s="1"/>
  <c r="AT127" i="7"/>
  <c r="AU127" i="7" s="1"/>
  <c r="AR141" i="7"/>
  <c r="AS141" i="7" s="1"/>
  <c r="AT146" i="7"/>
  <c r="AT144" i="7"/>
  <c r="AT143" i="7"/>
  <c r="AU143" i="7" s="1"/>
  <c r="AT119" i="7"/>
  <c r="AU119" i="7" s="1"/>
  <c r="AR123" i="7"/>
  <c r="AS123" i="7" s="1"/>
  <c r="AT139" i="7"/>
  <c r="AU139" i="7" s="1"/>
  <c r="AT135" i="7"/>
  <c r="AU135" i="7" s="1"/>
  <c r="AV142" i="7"/>
  <c r="AW142" i="7" s="1"/>
  <c r="AR121" i="7"/>
  <c r="AS121" i="7" s="1"/>
  <c r="AV140" i="7"/>
  <c r="AW140" i="7" s="1"/>
  <c r="AV132" i="7"/>
  <c r="AW132" i="7" s="1"/>
  <c r="AT129" i="7"/>
  <c r="AU129" i="7" s="1"/>
  <c r="AT136" i="7"/>
  <c r="AU136" i="7" s="1"/>
  <c r="AV118" i="7"/>
  <c r="AW118" i="7" s="1"/>
  <c r="AT134" i="7"/>
  <c r="AU134" i="7" s="1"/>
  <c r="AV124" i="7"/>
  <c r="AW124" i="7" s="1"/>
  <c r="AT130" i="7"/>
  <c r="AR148" i="7"/>
  <c r="AS148" i="7" s="1"/>
  <c r="AT131" i="7"/>
  <c r="AU131" i="7" s="1"/>
  <c r="AT122" i="7"/>
  <c r="AU122" i="7" s="1"/>
  <c r="AR147" i="7"/>
  <c r="AR150" i="7"/>
  <c r="AS150" i="7" s="1"/>
  <c r="AR125" i="7"/>
  <c r="AS125" i="7" s="1"/>
  <c r="AR145" i="7"/>
  <c r="AS145" i="7" s="1"/>
  <c r="AT120" i="7"/>
  <c r="AU120" i="7" s="1"/>
  <c r="AR128" i="7"/>
  <c r="AS128" i="7" s="1"/>
  <c r="AP117" i="7"/>
  <c r="AQ117" i="7" s="1"/>
  <c r="AP149" i="7"/>
  <c r="AQ149" i="7" s="1"/>
  <c r="H72" i="7"/>
  <c r="M72" i="7" s="1"/>
  <c r="O72" i="7" s="1"/>
  <c r="H78" i="7"/>
  <c r="M78" i="7" s="1"/>
  <c r="O78" i="7" s="1"/>
  <c r="AP133" i="7"/>
  <c r="AQ133" i="7" s="1"/>
  <c r="AR137" i="7"/>
  <c r="AS137" i="7" s="1"/>
  <c r="H96" i="7"/>
  <c r="M96" i="7" s="1"/>
  <c r="O96" i="7" s="1"/>
  <c r="H75" i="7"/>
  <c r="M75" i="7" s="1"/>
  <c r="O75" i="7" s="1"/>
  <c r="H101" i="7"/>
  <c r="M101" i="7" s="1"/>
  <c r="O101" i="7" s="1"/>
  <c r="H70" i="7"/>
  <c r="M70" i="7" s="1"/>
  <c r="O70" i="7" s="1"/>
  <c r="H100" i="7"/>
  <c r="M100" i="7" s="1"/>
  <c r="O100" i="7" s="1"/>
  <c r="H80" i="7"/>
  <c r="M80" i="7" s="1"/>
  <c r="O80" i="7" s="1"/>
  <c r="H67" i="7"/>
  <c r="M67" i="7" s="1"/>
  <c r="O67" i="7" s="1"/>
  <c r="H91" i="7"/>
  <c r="M91" i="7" s="1"/>
  <c r="O91" i="7" s="1"/>
  <c r="H76" i="7"/>
  <c r="M76" i="7" s="1"/>
  <c r="O76" i="7" s="1"/>
  <c r="H73" i="7"/>
  <c r="M73" i="7" s="1"/>
  <c r="O73" i="7" s="1"/>
  <c r="H87" i="7"/>
  <c r="M87" i="7" s="1"/>
  <c r="O87" i="7" s="1"/>
  <c r="AL26" i="7"/>
  <c r="AM26" i="7" s="1"/>
  <c r="AN26" i="7" s="1"/>
  <c r="AO26" i="7" s="1"/>
  <c r="AL12" i="7"/>
  <c r="AM12" i="7" s="1"/>
  <c r="AL15" i="7"/>
  <c r="AM15" i="7" s="1"/>
  <c r="AL23" i="7"/>
  <c r="AM23" i="7" s="1"/>
  <c r="AJ20" i="7"/>
  <c r="AK20" i="7" s="1"/>
  <c r="AN18" i="7"/>
  <c r="AO18" i="7" s="1"/>
  <c r="AL19" i="7"/>
  <c r="AM19" i="7" s="1"/>
  <c r="AN17" i="7"/>
  <c r="AO17" i="7" s="1"/>
  <c r="AJ16" i="7"/>
  <c r="AL21" i="7"/>
  <c r="AM21" i="7" s="1"/>
  <c r="AM24" i="7"/>
  <c r="AK22" i="7"/>
  <c r="AK25" i="7"/>
  <c r="AK13" i="7"/>
  <c r="AM14" i="7"/>
  <c r="AV46" i="7"/>
  <c r="AW46" i="7" s="1"/>
  <c r="AX47" i="7"/>
  <c r="AY47" i="7" s="1"/>
  <c r="AV50" i="7"/>
  <c r="AW50" i="7" s="1"/>
  <c r="AV51" i="7"/>
  <c r="AW51" i="7" s="1"/>
  <c r="AT43" i="7"/>
  <c r="AU43" i="7" s="1"/>
  <c r="AV34" i="7"/>
  <c r="AX31" i="7"/>
  <c r="AY31" i="7" s="1"/>
  <c r="AT40" i="7"/>
  <c r="AU40" i="7" s="1"/>
  <c r="AX29" i="7"/>
  <c r="AY29" i="7" s="1"/>
  <c r="AV49" i="7"/>
  <c r="AW49" i="7" s="1"/>
  <c r="AT37" i="7"/>
  <c r="AU37" i="7" s="1"/>
  <c r="AT42" i="7"/>
  <c r="AU42" i="7" s="1"/>
  <c r="AV28" i="7"/>
  <c r="AW28" i="7" s="1"/>
  <c r="AV44" i="7"/>
  <c r="AW44" i="7" s="1"/>
  <c r="AT39" i="7"/>
  <c r="AU39" i="7" s="1"/>
  <c r="AX30" i="7"/>
  <c r="AY30" i="7" s="1"/>
  <c r="AV48" i="7"/>
  <c r="AW48" i="7" s="1"/>
  <c r="AX32" i="7"/>
  <c r="AY32" i="7" s="1"/>
  <c r="AV45" i="7"/>
  <c r="AW45" i="7" s="1"/>
  <c r="AS38" i="7"/>
  <c r="AU36" i="7"/>
  <c r="AU41" i="7"/>
  <c r="AX35" i="7"/>
  <c r="AY35" i="7" s="1"/>
  <c r="AX33" i="7"/>
  <c r="AY33" i="7" s="1"/>
  <c r="E60" i="7"/>
  <c r="L60" i="7" s="1"/>
  <c r="AV27" i="7"/>
  <c r="AW27" i="7" s="1"/>
  <c r="O179" i="8"/>
  <c r="U179" i="8" s="1"/>
  <c r="X179" i="8" s="1"/>
  <c r="G179" i="8" s="1"/>
  <c r="I179" i="8" s="1"/>
  <c r="O195" i="8"/>
  <c r="U195" i="8" s="1"/>
  <c r="X195" i="8" s="1"/>
  <c r="G195" i="8" s="1"/>
  <c r="I195" i="8" s="1"/>
  <c r="BN57" i="7"/>
  <c r="BN55" i="7"/>
  <c r="BN65" i="7"/>
  <c r="BN53" i="7"/>
  <c r="BG60" i="7"/>
  <c r="BI60" i="7"/>
  <c r="O181" i="8"/>
  <c r="U181" i="8" s="1"/>
  <c r="X181" i="8" s="1"/>
  <c r="G181" i="8" s="1"/>
  <c r="I181" i="8" s="1"/>
  <c r="L184" i="25"/>
  <c r="I192" i="8"/>
  <c r="L194" i="25"/>
  <c r="R194" i="25" s="1"/>
  <c r="W194" i="25" s="1"/>
  <c r="F194" i="25" s="1"/>
  <c r="L198" i="25"/>
  <c r="R198" i="25" s="1"/>
  <c r="W198" i="25" s="1"/>
  <c r="F198" i="25" s="1"/>
  <c r="I183" i="8"/>
  <c r="O197" i="8"/>
  <c r="U197" i="8" s="1"/>
  <c r="X197" i="8" s="1"/>
  <c r="G197" i="8" s="1"/>
  <c r="I197" i="8" s="1"/>
  <c r="O109" i="8"/>
  <c r="U109" i="8" s="1"/>
  <c r="X109" i="8" s="1"/>
  <c r="G109" i="8" s="1"/>
  <c r="I109" i="8" s="1"/>
  <c r="L191" i="25"/>
  <c r="R191" i="25" s="1"/>
  <c r="W191" i="25" s="1"/>
  <c r="F191" i="25" s="1"/>
  <c r="E103" i="7"/>
  <c r="L103" i="7" s="1"/>
  <c r="E104" i="7"/>
  <c r="L104" i="7" s="1"/>
  <c r="E105" i="7"/>
  <c r="L105" i="7" s="1"/>
  <c r="E107" i="7"/>
  <c r="L107" i="7" s="1"/>
  <c r="L182" i="25"/>
  <c r="R182" i="25" s="1"/>
  <c r="W182" i="25" s="1"/>
  <c r="F182" i="25" s="1"/>
  <c r="E106" i="7"/>
  <c r="L106" i="7" s="1"/>
  <c r="L117" i="25"/>
  <c r="R117" i="25" s="1"/>
  <c r="W117" i="25" s="1"/>
  <c r="F117" i="25" s="1"/>
  <c r="O193" i="8"/>
  <c r="U193" i="8" s="1"/>
  <c r="X193" i="8" s="1"/>
  <c r="G193" i="8" s="1"/>
  <c r="I193" i="8" s="1"/>
  <c r="L189" i="25"/>
  <c r="R189" i="25" s="1"/>
  <c r="W189" i="25" s="1"/>
  <c r="F189" i="25" s="1"/>
  <c r="O198" i="8"/>
  <c r="U198" i="8" s="1"/>
  <c r="X198" i="8" s="1"/>
  <c r="G198" i="8" s="1"/>
  <c r="I198" i="8" s="1"/>
  <c r="O184" i="8"/>
  <c r="U184" i="8" s="1"/>
  <c r="X184" i="8" s="1"/>
  <c r="G184" i="8" s="1"/>
  <c r="I184" i="8" s="1"/>
  <c r="L196" i="25"/>
  <c r="R196" i="25" s="1"/>
  <c r="W196" i="25" s="1"/>
  <c r="F196" i="25" s="1"/>
  <c r="O202" i="8"/>
  <c r="U202" i="8" s="1"/>
  <c r="X202" i="8" s="1"/>
  <c r="G202" i="8" s="1"/>
  <c r="I202" i="8" s="1"/>
  <c r="L190" i="25"/>
  <c r="R190" i="25" s="1"/>
  <c r="W190" i="25" s="1"/>
  <c r="F190" i="25" s="1"/>
  <c r="L132" i="25"/>
  <c r="R132" i="25" s="1"/>
  <c r="W132" i="25" s="1"/>
  <c r="F132" i="25" s="1"/>
  <c r="L56" i="25"/>
  <c r="R56" i="25" s="1"/>
  <c r="W56" i="25" s="1"/>
  <c r="F56" i="25" s="1"/>
  <c r="L153" i="25"/>
  <c r="R153" i="25" s="1"/>
  <c r="W153" i="25" s="1"/>
  <c r="F153" i="25" s="1"/>
  <c r="AP62" i="8"/>
  <c r="BH56" i="8"/>
  <c r="E56" i="8" s="1"/>
  <c r="BH51" i="8"/>
  <c r="E51" i="8" s="1"/>
  <c r="BH50" i="8"/>
  <c r="E50" i="8" s="1"/>
  <c r="BH52" i="8"/>
  <c r="E52" i="8" s="1"/>
  <c r="BH62" i="8"/>
  <c r="E62" i="8" s="1"/>
  <c r="BH57" i="8"/>
  <c r="E57" i="8" s="1"/>
  <c r="BH59" i="8"/>
  <c r="E59" i="8" s="1"/>
  <c r="BH58" i="8"/>
  <c r="E58" i="8" s="1"/>
  <c r="BH53" i="8"/>
  <c r="E53" i="8" s="1"/>
  <c r="BH60" i="8"/>
  <c r="E60" i="8" s="1"/>
  <c r="BH55" i="8"/>
  <c r="E55" i="8" s="1"/>
  <c r="BH54" i="8"/>
  <c r="E54" i="8" s="1"/>
  <c r="BH61" i="8"/>
  <c r="E61" i="8" s="1"/>
  <c r="BH49" i="8"/>
  <c r="E49" i="8" s="1"/>
  <c r="L151" i="25"/>
  <c r="R151" i="25" s="1"/>
  <c r="W151" i="25" s="1"/>
  <c r="F151" i="25" s="1"/>
  <c r="AX49" i="8"/>
  <c r="AW55" i="8"/>
  <c r="BB55" i="8" s="1"/>
  <c r="AW54" i="8"/>
  <c r="BA54" i="8" s="1"/>
  <c r="AW49" i="8"/>
  <c r="L75" i="25"/>
  <c r="R75" i="25" s="1"/>
  <c r="W75" i="25" s="1"/>
  <c r="F75" i="25" s="1"/>
  <c r="AW53" i="8"/>
  <c r="BB53" i="8" s="1"/>
  <c r="AW51" i="8"/>
  <c r="BA51" i="8" s="1"/>
  <c r="AW50" i="8"/>
  <c r="BC50" i="8" s="1"/>
  <c r="AW60" i="8"/>
  <c r="BC60" i="8" s="1"/>
  <c r="AW62" i="8"/>
  <c r="BA62" i="8" s="1"/>
  <c r="AW61" i="8"/>
  <c r="BC61" i="8" s="1"/>
  <c r="AW56" i="8"/>
  <c r="BA56" i="8" s="1"/>
  <c r="AW59" i="8"/>
  <c r="BB59" i="8" s="1"/>
  <c r="AW58" i="8"/>
  <c r="BA58" i="8" s="1"/>
  <c r="AW57" i="8"/>
  <c r="BB57" i="8" s="1"/>
  <c r="AW52" i="8"/>
  <c r="BA52" i="8" s="1"/>
  <c r="O78" i="8"/>
  <c r="U78" i="8" s="1"/>
  <c r="X78" i="8" s="1"/>
  <c r="G78" i="8" s="1"/>
  <c r="I78" i="8" s="1"/>
  <c r="L110" i="25"/>
  <c r="R110" i="25" s="1"/>
  <c r="W110" i="25" s="1"/>
  <c r="F110" i="25" s="1"/>
  <c r="L87" i="25"/>
  <c r="R87" i="25" s="1"/>
  <c r="W87" i="25" s="1"/>
  <c r="F87" i="25" s="1"/>
  <c r="O124" i="8"/>
  <c r="U124" i="8" s="1"/>
  <c r="X124" i="8" s="1"/>
  <c r="G124" i="8" s="1"/>
  <c r="I124" i="8" s="1"/>
  <c r="L114" i="25"/>
  <c r="R114" i="25" s="1"/>
  <c r="W114" i="25" s="1"/>
  <c r="F114" i="25" s="1"/>
  <c r="L136" i="25"/>
  <c r="R136" i="25" s="1"/>
  <c r="W136" i="25" s="1"/>
  <c r="F136" i="25" s="1"/>
  <c r="L53" i="25"/>
  <c r="R53" i="25" s="1"/>
  <c r="W53" i="25" s="1"/>
  <c r="F53" i="25" s="1"/>
  <c r="L52" i="25"/>
  <c r="R52" i="25" s="1"/>
  <c r="W52" i="25" s="1"/>
  <c r="F52" i="25" s="1"/>
  <c r="L79" i="25"/>
  <c r="R79" i="25" s="1"/>
  <c r="W79" i="25" s="1"/>
  <c r="F79" i="25" s="1"/>
  <c r="L127" i="25"/>
  <c r="R127" i="25" s="1"/>
  <c r="W127" i="25" s="1"/>
  <c r="F127" i="25" s="1"/>
  <c r="L50" i="25"/>
  <c r="R50" i="25" s="1"/>
  <c r="W50" i="25" s="1"/>
  <c r="F50" i="25" s="1"/>
  <c r="L49" i="25"/>
  <c r="R49" i="25" s="1"/>
  <c r="W49" i="25" s="1"/>
  <c r="F49" i="25" s="1"/>
  <c r="O64" i="8"/>
  <c r="U64" i="8" s="1"/>
  <c r="X64" i="8" s="1"/>
  <c r="G64" i="8" s="1"/>
  <c r="I64" i="8" s="1"/>
  <c r="L59" i="25"/>
  <c r="R59" i="25" s="1"/>
  <c r="W59" i="25" s="1"/>
  <c r="F59" i="25" s="1"/>
  <c r="L66" i="25"/>
  <c r="R66" i="25" s="1"/>
  <c r="W66" i="25" s="1"/>
  <c r="F66" i="25" s="1"/>
  <c r="L131" i="25"/>
  <c r="R131" i="25" s="1"/>
  <c r="W131" i="25" s="1"/>
  <c r="F131" i="25" s="1"/>
  <c r="L115" i="25"/>
  <c r="R115" i="25" s="1"/>
  <c r="W115" i="25" s="1"/>
  <c r="F115" i="25" s="1"/>
  <c r="L89" i="25"/>
  <c r="R89" i="25" s="1"/>
  <c r="W89" i="25" s="1"/>
  <c r="F89" i="25" s="1"/>
  <c r="AR58" i="8"/>
  <c r="O147" i="8"/>
  <c r="U147" i="8" s="1"/>
  <c r="X147" i="8" s="1"/>
  <c r="G147" i="8" s="1"/>
  <c r="I147" i="8" s="1"/>
  <c r="L125" i="25"/>
  <c r="R125" i="25" s="1"/>
  <c r="W125" i="25" s="1"/>
  <c r="F125" i="25" s="1"/>
  <c r="L104" i="25"/>
  <c r="R104" i="25" s="1"/>
  <c r="W104" i="25" s="1"/>
  <c r="F104" i="25" s="1"/>
  <c r="I156" i="25"/>
  <c r="L135" i="25"/>
  <c r="R135" i="25" s="1"/>
  <c r="W135" i="25" s="1"/>
  <c r="F135" i="25" s="1"/>
  <c r="L65" i="25"/>
  <c r="R65" i="25" s="1"/>
  <c r="W65" i="25" s="1"/>
  <c r="F65" i="25" s="1"/>
  <c r="I154" i="25"/>
  <c r="L137" i="25"/>
  <c r="R137" i="25" s="1"/>
  <c r="W137" i="25" s="1"/>
  <c r="F137" i="25" s="1"/>
  <c r="L116" i="25"/>
  <c r="R116" i="25" s="1"/>
  <c r="W116" i="25" s="1"/>
  <c r="F116" i="25" s="1"/>
  <c r="O99" i="8"/>
  <c r="U99" i="8" s="1"/>
  <c r="X99" i="8" s="1"/>
  <c r="G99" i="8" s="1"/>
  <c r="I99" i="8" s="1"/>
  <c r="L61" i="25"/>
  <c r="R61" i="25" s="1"/>
  <c r="W61" i="25" s="1"/>
  <c r="F61" i="25" s="1"/>
  <c r="L62" i="25"/>
  <c r="R62" i="25" s="1"/>
  <c r="W62" i="25" s="1"/>
  <c r="F62" i="25" s="1"/>
  <c r="O144" i="8"/>
  <c r="U144" i="8" s="1"/>
  <c r="X144" i="8" s="1"/>
  <c r="G144" i="8" s="1"/>
  <c r="I144" i="8" s="1"/>
  <c r="X162" i="25"/>
  <c r="G162" i="25" s="1"/>
  <c r="R162" i="25"/>
  <c r="W162" i="25" s="1"/>
  <c r="F162" i="25" s="1"/>
  <c r="X177" i="25"/>
  <c r="G177" i="25" s="1"/>
  <c r="R177" i="25"/>
  <c r="W177" i="25" s="1"/>
  <c r="F177" i="25" s="1"/>
  <c r="X175" i="25"/>
  <c r="G175" i="25" s="1"/>
  <c r="R175" i="25"/>
  <c r="W175" i="25" s="1"/>
  <c r="F175" i="25" s="1"/>
  <c r="X155" i="25"/>
  <c r="G155" i="25" s="1"/>
  <c r="R155" i="25"/>
  <c r="W155" i="25" s="1"/>
  <c r="F155" i="25" s="1"/>
  <c r="X160" i="25"/>
  <c r="G160" i="25" s="1"/>
  <c r="R160" i="25"/>
  <c r="W160" i="25" s="1"/>
  <c r="F160" i="25" s="1"/>
  <c r="X188" i="25"/>
  <c r="G188" i="25" s="1"/>
  <c r="R188" i="25"/>
  <c r="W188" i="25" s="1"/>
  <c r="F188" i="25" s="1"/>
  <c r="X176" i="25"/>
  <c r="G176" i="25" s="1"/>
  <c r="R176" i="25"/>
  <c r="W176" i="25" s="1"/>
  <c r="F176" i="25" s="1"/>
  <c r="X157" i="25"/>
  <c r="G157" i="25" s="1"/>
  <c r="R157" i="25"/>
  <c r="W157" i="25" s="1"/>
  <c r="F157" i="25" s="1"/>
  <c r="X159" i="25"/>
  <c r="G159" i="25" s="1"/>
  <c r="R159" i="25"/>
  <c r="W159" i="25" s="1"/>
  <c r="F159" i="25" s="1"/>
  <c r="X192" i="25"/>
  <c r="G192" i="25" s="1"/>
  <c r="R192" i="25"/>
  <c r="W192" i="25" s="1"/>
  <c r="F192" i="25" s="1"/>
  <c r="X182" i="25"/>
  <c r="G182" i="25" s="1"/>
  <c r="X174" i="25"/>
  <c r="G174" i="25" s="1"/>
  <c r="R174" i="25"/>
  <c r="W174" i="25" s="1"/>
  <c r="F174" i="25" s="1"/>
  <c r="X201" i="25"/>
  <c r="G201" i="25" s="1"/>
  <c r="R201" i="25"/>
  <c r="W201" i="25" s="1"/>
  <c r="F201" i="25" s="1"/>
  <c r="L150" i="25"/>
  <c r="R150" i="25" s="1"/>
  <c r="W150" i="25" s="1"/>
  <c r="F150" i="25" s="1"/>
  <c r="L88" i="25"/>
  <c r="R88" i="25" s="1"/>
  <c r="W88" i="25" s="1"/>
  <c r="F88" i="25" s="1"/>
  <c r="L68" i="25"/>
  <c r="R68" i="25" s="1"/>
  <c r="W68" i="25" s="1"/>
  <c r="F68" i="25" s="1"/>
  <c r="X198" i="25"/>
  <c r="G198" i="25" s="1"/>
  <c r="X197" i="25"/>
  <c r="G197" i="25" s="1"/>
  <c r="R197" i="25"/>
  <c r="W197" i="25" s="1"/>
  <c r="F197" i="25" s="1"/>
  <c r="X167" i="25"/>
  <c r="G167" i="25" s="1"/>
  <c r="R167" i="25"/>
  <c r="W167" i="25" s="1"/>
  <c r="F167" i="25" s="1"/>
  <c r="X200" i="25"/>
  <c r="G200" i="25" s="1"/>
  <c r="R200" i="25"/>
  <c r="W200" i="25" s="1"/>
  <c r="F200" i="25" s="1"/>
  <c r="X183" i="25"/>
  <c r="G183" i="25" s="1"/>
  <c r="R183" i="25"/>
  <c r="W183" i="25" s="1"/>
  <c r="F183" i="25" s="1"/>
  <c r="X193" i="25"/>
  <c r="G193" i="25" s="1"/>
  <c r="R193" i="25"/>
  <c r="W193" i="25" s="1"/>
  <c r="F193" i="25" s="1"/>
  <c r="X169" i="25"/>
  <c r="G169" i="25" s="1"/>
  <c r="R169" i="25"/>
  <c r="W169" i="25" s="1"/>
  <c r="F169" i="25" s="1"/>
  <c r="X163" i="25"/>
  <c r="G163" i="25" s="1"/>
  <c r="R163" i="25"/>
  <c r="W163" i="25" s="1"/>
  <c r="F163" i="25" s="1"/>
  <c r="X172" i="25"/>
  <c r="G172" i="25" s="1"/>
  <c r="R172" i="25"/>
  <c r="W172" i="25" s="1"/>
  <c r="F172" i="25" s="1"/>
  <c r="X180" i="25"/>
  <c r="G180" i="25" s="1"/>
  <c r="R180" i="25"/>
  <c r="W180" i="25" s="1"/>
  <c r="F180" i="25" s="1"/>
  <c r="X178" i="25"/>
  <c r="G178" i="25" s="1"/>
  <c r="R178" i="25"/>
  <c r="W178" i="25" s="1"/>
  <c r="F178" i="25" s="1"/>
  <c r="X170" i="25"/>
  <c r="G170" i="25" s="1"/>
  <c r="R170" i="25"/>
  <c r="W170" i="25" s="1"/>
  <c r="F170" i="25" s="1"/>
  <c r="X202" i="25"/>
  <c r="G202" i="25" s="1"/>
  <c r="R202" i="25"/>
  <c r="W202" i="25" s="1"/>
  <c r="F202" i="25" s="1"/>
  <c r="X194" i="25"/>
  <c r="G194" i="25" s="1"/>
  <c r="X185" i="25"/>
  <c r="G185" i="25" s="1"/>
  <c r="R185" i="25"/>
  <c r="W185" i="25" s="1"/>
  <c r="F185" i="25" s="1"/>
  <c r="X189" i="25"/>
  <c r="G189" i="25" s="1"/>
  <c r="X165" i="25"/>
  <c r="G165" i="25" s="1"/>
  <c r="R165" i="25"/>
  <c r="W165" i="25" s="1"/>
  <c r="F165" i="25" s="1"/>
  <c r="X187" i="25"/>
  <c r="G187" i="25" s="1"/>
  <c r="R187" i="25"/>
  <c r="W187" i="25" s="1"/>
  <c r="F187" i="25" s="1"/>
  <c r="X186" i="25"/>
  <c r="G186" i="25" s="1"/>
  <c r="R186" i="25"/>
  <c r="W186" i="25" s="1"/>
  <c r="F186" i="25" s="1"/>
  <c r="X190" i="25"/>
  <c r="G190" i="25" s="1"/>
  <c r="X164" i="25"/>
  <c r="G164" i="25" s="1"/>
  <c r="R164" i="25"/>
  <c r="W164" i="25" s="1"/>
  <c r="F164" i="25" s="1"/>
  <c r="X173" i="25"/>
  <c r="G173" i="25" s="1"/>
  <c r="R173" i="25"/>
  <c r="W173" i="25" s="1"/>
  <c r="F173" i="25" s="1"/>
  <c r="X171" i="25"/>
  <c r="G171" i="25" s="1"/>
  <c r="R171" i="25"/>
  <c r="W171" i="25" s="1"/>
  <c r="F171" i="25" s="1"/>
  <c r="X161" i="25"/>
  <c r="G161" i="25" s="1"/>
  <c r="R161" i="25"/>
  <c r="W161" i="25" s="1"/>
  <c r="F161" i="25" s="1"/>
  <c r="X166" i="25"/>
  <c r="G166" i="25" s="1"/>
  <c r="R166" i="25"/>
  <c r="W166" i="25" s="1"/>
  <c r="F166" i="25" s="1"/>
  <c r="X168" i="25"/>
  <c r="G168" i="25" s="1"/>
  <c r="R168" i="25"/>
  <c r="W168" i="25" s="1"/>
  <c r="F168" i="25" s="1"/>
  <c r="X179" i="25"/>
  <c r="G179" i="25" s="1"/>
  <c r="R179" i="25"/>
  <c r="W179" i="25" s="1"/>
  <c r="F179" i="25" s="1"/>
  <c r="X181" i="25"/>
  <c r="G181" i="25" s="1"/>
  <c r="R181" i="25"/>
  <c r="W181" i="25" s="1"/>
  <c r="F181" i="25" s="1"/>
  <c r="X158" i="25"/>
  <c r="G158" i="25" s="1"/>
  <c r="R158" i="25"/>
  <c r="W158" i="25" s="1"/>
  <c r="F158" i="25" s="1"/>
  <c r="X184" i="25"/>
  <c r="G184" i="25" s="1"/>
  <c r="R184" i="25"/>
  <c r="W184" i="25" s="1"/>
  <c r="F184" i="25" s="1"/>
  <c r="X196" i="25"/>
  <c r="G196" i="25" s="1"/>
  <c r="L95" i="25"/>
  <c r="R95" i="25" s="1"/>
  <c r="W95" i="25" s="1"/>
  <c r="F95" i="25" s="1"/>
  <c r="L107" i="25"/>
  <c r="R107" i="25" s="1"/>
  <c r="W107" i="25" s="1"/>
  <c r="F107" i="25" s="1"/>
  <c r="L76" i="25"/>
  <c r="R76" i="25" s="1"/>
  <c r="W76" i="25" s="1"/>
  <c r="F76" i="25" s="1"/>
  <c r="X191" i="25"/>
  <c r="G191" i="25" s="1"/>
  <c r="L147" i="25"/>
  <c r="R147" i="25" s="1"/>
  <c r="W147" i="25" s="1"/>
  <c r="F147" i="25" s="1"/>
  <c r="X195" i="25"/>
  <c r="G195" i="25" s="1"/>
  <c r="R195" i="25"/>
  <c r="W195" i="25" s="1"/>
  <c r="F195" i="25" s="1"/>
  <c r="X199" i="25"/>
  <c r="G199" i="25" s="1"/>
  <c r="R199" i="25"/>
  <c r="W199" i="25" s="1"/>
  <c r="F199" i="25" s="1"/>
  <c r="L99" i="25"/>
  <c r="R99" i="25" s="1"/>
  <c r="W99" i="25" s="1"/>
  <c r="F99" i="25" s="1"/>
  <c r="L122" i="25"/>
  <c r="R122" i="25" s="1"/>
  <c r="W122" i="25" s="1"/>
  <c r="F122" i="25" s="1"/>
  <c r="L70" i="25"/>
  <c r="R70" i="25" s="1"/>
  <c r="W70" i="25" s="1"/>
  <c r="F70" i="25" s="1"/>
  <c r="L81" i="25"/>
  <c r="R81" i="25" s="1"/>
  <c r="W81" i="25" s="1"/>
  <c r="F81" i="25" s="1"/>
  <c r="L124" i="25"/>
  <c r="R124" i="25" s="1"/>
  <c r="W124" i="25" s="1"/>
  <c r="F124" i="25" s="1"/>
  <c r="L86" i="25"/>
  <c r="R86" i="25" s="1"/>
  <c r="W86" i="25" s="1"/>
  <c r="F86" i="25" s="1"/>
  <c r="L148" i="25"/>
  <c r="R148" i="25" s="1"/>
  <c r="W148" i="25" s="1"/>
  <c r="F148" i="25" s="1"/>
  <c r="L84" i="25"/>
  <c r="R84" i="25" s="1"/>
  <c r="W84" i="25" s="1"/>
  <c r="F84" i="25" s="1"/>
  <c r="X153" i="25"/>
  <c r="G153" i="25" s="1"/>
  <c r="L54" i="25"/>
  <c r="R54" i="25" s="1"/>
  <c r="W54" i="25" s="1"/>
  <c r="F54" i="25" s="1"/>
  <c r="L118" i="25"/>
  <c r="R118" i="25" s="1"/>
  <c r="W118" i="25" s="1"/>
  <c r="F118" i="25" s="1"/>
  <c r="X148" i="25"/>
  <c r="G148" i="25" s="1"/>
  <c r="X89" i="25"/>
  <c r="G89" i="25" s="1"/>
  <c r="X132" i="25"/>
  <c r="G132" i="25" s="1"/>
  <c r="X150" i="25"/>
  <c r="G150" i="25" s="1"/>
  <c r="X107" i="25"/>
  <c r="G107" i="25" s="1"/>
  <c r="X65" i="25"/>
  <c r="G65" i="25" s="1"/>
  <c r="R72" i="25"/>
  <c r="W72" i="25" s="1"/>
  <c r="F72" i="25" s="1"/>
  <c r="X53" i="25"/>
  <c r="G53" i="25" s="1"/>
  <c r="U135" i="25"/>
  <c r="X135" i="25" s="1"/>
  <c r="G135" i="25" s="1"/>
  <c r="U143" i="25"/>
  <c r="U101" i="25"/>
  <c r="U98" i="25"/>
  <c r="U129" i="25"/>
  <c r="U137" i="25"/>
  <c r="X137" i="25" s="1"/>
  <c r="G137" i="25" s="1"/>
  <c r="U123" i="25"/>
  <c r="U102" i="25"/>
  <c r="U146" i="25"/>
  <c r="U79" i="25"/>
  <c r="X79" i="25" s="1"/>
  <c r="G79" i="25" s="1"/>
  <c r="U58" i="25"/>
  <c r="U64" i="25"/>
  <c r="U124" i="25"/>
  <c r="X124" i="25" s="1"/>
  <c r="G124" i="25" s="1"/>
  <c r="U127" i="25"/>
  <c r="X127" i="25" s="1"/>
  <c r="G127" i="25" s="1"/>
  <c r="U118" i="25"/>
  <c r="X118" i="25" s="1"/>
  <c r="G118" i="25" s="1"/>
  <c r="U68" i="25"/>
  <c r="X68" i="25" s="1"/>
  <c r="G68" i="25" s="1"/>
  <c r="O125" i="8"/>
  <c r="U125" i="8" s="1"/>
  <c r="X125" i="8" s="1"/>
  <c r="G125" i="8" s="1"/>
  <c r="I125" i="8" s="1"/>
  <c r="U133" i="25"/>
  <c r="U105" i="25"/>
  <c r="X52" i="25"/>
  <c r="G52" i="25" s="1"/>
  <c r="U144" i="25"/>
  <c r="U120" i="25"/>
  <c r="U106" i="25"/>
  <c r="X106" i="25" s="1"/>
  <c r="G106" i="25" s="1"/>
  <c r="U91" i="25"/>
  <c r="U109" i="25"/>
  <c r="X109" i="25" s="1"/>
  <c r="G109" i="25" s="1"/>
  <c r="U51" i="25"/>
  <c r="U57" i="25"/>
  <c r="U92" i="25"/>
  <c r="R60" i="25"/>
  <c r="W60" i="25" s="1"/>
  <c r="F60" i="25" s="1"/>
  <c r="X61" i="25"/>
  <c r="G61" i="25" s="1"/>
  <c r="U108" i="25"/>
  <c r="U138" i="25"/>
  <c r="U80" i="25"/>
  <c r="U99" i="25"/>
  <c r="X99" i="25" s="1"/>
  <c r="G99" i="25" s="1"/>
  <c r="U87" i="25"/>
  <c r="X87" i="25" s="1"/>
  <c r="G87" i="25" s="1"/>
  <c r="U100" i="25"/>
  <c r="U130" i="25"/>
  <c r="R109" i="25"/>
  <c r="W109" i="25" s="1"/>
  <c r="F109" i="25" s="1"/>
  <c r="X75" i="25"/>
  <c r="G75" i="25" s="1"/>
  <c r="U96" i="25"/>
  <c r="R106" i="25"/>
  <c r="W106" i="25" s="1"/>
  <c r="F106" i="25" s="1"/>
  <c r="U82" i="25"/>
  <c r="U113" i="25"/>
  <c r="U136" i="25"/>
  <c r="X136" i="25" s="1"/>
  <c r="G136" i="25" s="1"/>
  <c r="U114" i="25"/>
  <c r="X114" i="25" s="1"/>
  <c r="G114" i="25" s="1"/>
  <c r="U85" i="25"/>
  <c r="U97" i="25"/>
  <c r="U70" i="25"/>
  <c r="X70" i="25" s="1"/>
  <c r="G70" i="25" s="1"/>
  <c r="U78" i="25"/>
  <c r="U81" i="25"/>
  <c r="X81" i="25" s="1"/>
  <c r="G81" i="25" s="1"/>
  <c r="U119" i="25"/>
  <c r="U111" i="25"/>
  <c r="U110" i="25"/>
  <c r="X110" i="25" s="1"/>
  <c r="G110" i="25" s="1"/>
  <c r="U66" i="25"/>
  <c r="X66" i="25" s="1"/>
  <c r="G66" i="25" s="1"/>
  <c r="X116" i="25"/>
  <c r="G116" i="25" s="1"/>
  <c r="U147" i="25"/>
  <c r="X147" i="25" s="1"/>
  <c r="G147" i="25" s="1"/>
  <c r="L58" i="25"/>
  <c r="U50" i="25"/>
  <c r="X50" i="25" s="1"/>
  <c r="G50" i="25" s="1"/>
  <c r="L93" i="25"/>
  <c r="U104" i="25"/>
  <c r="X104" i="25" s="1"/>
  <c r="G104" i="25" s="1"/>
  <c r="U125" i="25"/>
  <c r="X125" i="25" s="1"/>
  <c r="G125" i="25" s="1"/>
  <c r="U121" i="25"/>
  <c r="U95" i="25"/>
  <c r="X95" i="25" s="1"/>
  <c r="G95" i="25" s="1"/>
  <c r="U88" i="25"/>
  <c r="X88" i="25" s="1"/>
  <c r="G88" i="25" s="1"/>
  <c r="U54" i="25"/>
  <c r="X54" i="25" s="1"/>
  <c r="G54" i="25" s="1"/>
  <c r="U128" i="25"/>
  <c r="U142" i="25"/>
  <c r="X59" i="25"/>
  <c r="G59" i="25" s="1"/>
  <c r="U141" i="25"/>
  <c r="U94" i="25"/>
  <c r="U117" i="25"/>
  <c r="X117" i="25" s="1"/>
  <c r="G117" i="25" s="1"/>
  <c r="U77" i="25"/>
  <c r="U115" i="25"/>
  <c r="X115" i="25" s="1"/>
  <c r="G115" i="25" s="1"/>
  <c r="U67" i="25"/>
  <c r="U74" i="25"/>
  <c r="U60" i="25"/>
  <c r="X60" i="25" s="1"/>
  <c r="G60" i="25" s="1"/>
  <c r="U126" i="25"/>
  <c r="U76" i="25"/>
  <c r="X76" i="25" s="1"/>
  <c r="G76" i="25" s="1"/>
  <c r="U73" i="25"/>
  <c r="U122" i="25"/>
  <c r="X122" i="25" s="1"/>
  <c r="G122" i="25" s="1"/>
  <c r="U131" i="25"/>
  <c r="X131" i="25" s="1"/>
  <c r="G131" i="25" s="1"/>
  <c r="U86" i="25"/>
  <c r="X86" i="25" s="1"/>
  <c r="G86" i="25" s="1"/>
  <c r="U140" i="25"/>
  <c r="U90" i="25"/>
  <c r="U84" i="25"/>
  <c r="X84" i="25" s="1"/>
  <c r="G84" i="25" s="1"/>
  <c r="U62" i="25"/>
  <c r="X62" i="25" s="1"/>
  <c r="G62" i="25" s="1"/>
  <c r="U72" i="25"/>
  <c r="X72" i="25" s="1"/>
  <c r="G72" i="25" s="1"/>
  <c r="U71" i="25"/>
  <c r="U151" i="25"/>
  <c r="X151" i="25" s="1"/>
  <c r="G151" i="25" s="1"/>
  <c r="U69" i="25"/>
  <c r="U55" i="25"/>
  <c r="U139" i="25"/>
  <c r="U56" i="25"/>
  <c r="X56" i="25" s="1"/>
  <c r="G56" i="25" s="1"/>
  <c r="L67" i="25"/>
  <c r="U49" i="25"/>
  <c r="X49" i="25" s="1"/>
  <c r="G49" i="25" s="1"/>
  <c r="O115" i="8"/>
  <c r="U115" i="8" s="1"/>
  <c r="X115" i="8" s="1"/>
  <c r="G115" i="8" s="1"/>
  <c r="I115" i="8" s="1"/>
  <c r="L120" i="25"/>
  <c r="L140" i="25"/>
  <c r="O93" i="8"/>
  <c r="U93" i="8" s="1"/>
  <c r="X93" i="8" s="1"/>
  <c r="G93" i="8" s="1"/>
  <c r="I93" i="8" s="1"/>
  <c r="O131" i="8"/>
  <c r="U131" i="8" s="1"/>
  <c r="X131" i="8" s="1"/>
  <c r="G131" i="8" s="1"/>
  <c r="I131" i="8" s="1"/>
  <c r="O140" i="8"/>
  <c r="U140" i="8" s="1"/>
  <c r="X140" i="8" s="1"/>
  <c r="G140" i="8" s="1"/>
  <c r="I140" i="8" s="1"/>
  <c r="L103" i="25"/>
  <c r="L149" i="25"/>
  <c r="L102" i="25"/>
  <c r="L71" i="25"/>
  <c r="L55" i="25"/>
  <c r="O81" i="8"/>
  <c r="U81" i="8" s="1"/>
  <c r="X81" i="8" s="1"/>
  <c r="G81" i="8" s="1"/>
  <c r="I81" i="8" s="1"/>
  <c r="L138" i="25"/>
  <c r="O84" i="8"/>
  <c r="U84" i="8" s="1"/>
  <c r="X84" i="8" s="1"/>
  <c r="G84" i="8" s="1"/>
  <c r="I84" i="8" s="1"/>
  <c r="L74" i="25"/>
  <c r="L90" i="25"/>
  <c r="L69" i="25"/>
  <c r="L92" i="25"/>
  <c r="O73" i="8"/>
  <c r="U73" i="8" s="1"/>
  <c r="X73" i="8" s="1"/>
  <c r="G73" i="8" s="1"/>
  <c r="I73" i="8" s="1"/>
  <c r="O132" i="8"/>
  <c r="U132" i="8" s="1"/>
  <c r="X132" i="8" s="1"/>
  <c r="G132" i="8" s="1"/>
  <c r="I132" i="8" s="1"/>
  <c r="O113" i="8"/>
  <c r="U113" i="8" s="1"/>
  <c r="X113" i="8" s="1"/>
  <c r="G113" i="8" s="1"/>
  <c r="I113" i="8" s="1"/>
  <c r="L80" i="25"/>
  <c r="O110" i="8"/>
  <c r="U110" i="8" s="1"/>
  <c r="X110" i="8" s="1"/>
  <c r="G110" i="8" s="1"/>
  <c r="I110" i="8" s="1"/>
  <c r="L111" i="25"/>
  <c r="L134" i="25"/>
  <c r="L142" i="25"/>
  <c r="L63" i="25"/>
  <c r="L121" i="25"/>
  <c r="O142" i="8"/>
  <c r="U142" i="8" s="1"/>
  <c r="X142" i="8" s="1"/>
  <c r="G142" i="8" s="1"/>
  <c r="I142" i="8" s="1"/>
  <c r="O114" i="8"/>
  <c r="U114" i="8" s="1"/>
  <c r="X114" i="8" s="1"/>
  <c r="G114" i="8" s="1"/>
  <c r="I114" i="8" s="1"/>
  <c r="L145" i="25"/>
  <c r="L85" i="25"/>
  <c r="L139" i="25"/>
  <c r="AP61" i="8"/>
  <c r="AX52" i="8"/>
  <c r="BE52" i="8" s="1"/>
  <c r="L128" i="25"/>
  <c r="O94" i="8"/>
  <c r="U94" i="8" s="1"/>
  <c r="X94" i="8" s="1"/>
  <c r="G94" i="8" s="1"/>
  <c r="I94" i="8" s="1"/>
  <c r="L64" i="25"/>
  <c r="O127" i="8"/>
  <c r="U127" i="8" s="1"/>
  <c r="X127" i="8" s="1"/>
  <c r="G127" i="8" s="1"/>
  <c r="I127" i="8" s="1"/>
  <c r="O63" i="8"/>
  <c r="U63" i="8" s="1"/>
  <c r="X63" i="8" s="1"/>
  <c r="G63" i="8" s="1"/>
  <c r="I63" i="8" s="1"/>
  <c r="O91" i="8"/>
  <c r="U91" i="8" s="1"/>
  <c r="X91" i="8" s="1"/>
  <c r="G91" i="8" s="1"/>
  <c r="I91" i="8" s="1"/>
  <c r="AS51" i="8"/>
  <c r="O72" i="8"/>
  <c r="U72" i="8" s="1"/>
  <c r="X72" i="8" s="1"/>
  <c r="G72" i="8" s="1"/>
  <c r="I72" i="8" s="1"/>
  <c r="L108" i="25"/>
  <c r="AR62" i="8"/>
  <c r="AP49" i="8"/>
  <c r="O134" i="8"/>
  <c r="U134" i="8" s="1"/>
  <c r="X134" i="8" s="1"/>
  <c r="G134" i="8" s="1"/>
  <c r="I134" i="8" s="1"/>
  <c r="L112" i="25"/>
  <c r="L119" i="25"/>
  <c r="L83" i="25"/>
  <c r="L57" i="25"/>
  <c r="L143" i="25"/>
  <c r="L73" i="25"/>
  <c r="L78" i="25"/>
  <c r="L51" i="25"/>
  <c r="L91" i="25"/>
  <c r="O148" i="8"/>
  <c r="U148" i="8" s="1"/>
  <c r="X148" i="8" s="1"/>
  <c r="G148" i="8" s="1"/>
  <c r="I148" i="8" s="1"/>
  <c r="O89" i="8"/>
  <c r="U89" i="8" s="1"/>
  <c r="X89" i="8" s="1"/>
  <c r="G89" i="8" s="1"/>
  <c r="I89" i="8" s="1"/>
  <c r="O130" i="8"/>
  <c r="U130" i="8" s="1"/>
  <c r="X130" i="8" s="1"/>
  <c r="G130" i="8" s="1"/>
  <c r="I130" i="8" s="1"/>
  <c r="L100" i="25"/>
  <c r="O102" i="8"/>
  <c r="U102" i="8" s="1"/>
  <c r="X102" i="8" s="1"/>
  <c r="G102" i="8" s="1"/>
  <c r="I102" i="8" s="1"/>
  <c r="O117" i="8"/>
  <c r="U117" i="8" s="1"/>
  <c r="X117" i="8" s="1"/>
  <c r="G117" i="8" s="1"/>
  <c r="I117" i="8" s="1"/>
  <c r="O145" i="8"/>
  <c r="U145" i="8" s="1"/>
  <c r="X145" i="8" s="1"/>
  <c r="G145" i="8" s="1"/>
  <c r="I145" i="8" s="1"/>
  <c r="L105" i="25"/>
  <c r="L97" i="25"/>
  <c r="L141" i="25"/>
  <c r="L126" i="25"/>
  <c r="L82" i="25"/>
  <c r="L94" i="25"/>
  <c r="L130" i="25"/>
  <c r="L123" i="25"/>
  <c r="L96" i="25"/>
  <c r="L133" i="25"/>
  <c r="L146" i="25"/>
  <c r="O77" i="8"/>
  <c r="U77" i="8" s="1"/>
  <c r="X77" i="8" s="1"/>
  <c r="G77" i="8" s="1"/>
  <c r="I77" i="8" s="1"/>
  <c r="L129" i="25"/>
  <c r="L144" i="25"/>
  <c r="L113" i="25"/>
  <c r="O128" i="8"/>
  <c r="U128" i="8" s="1"/>
  <c r="X128" i="8" s="1"/>
  <c r="G128" i="8" s="1"/>
  <c r="I128" i="8" s="1"/>
  <c r="O150" i="8"/>
  <c r="U150" i="8" s="1"/>
  <c r="X150" i="8" s="1"/>
  <c r="G150" i="8" s="1"/>
  <c r="I150" i="8" s="1"/>
  <c r="O141" i="8"/>
  <c r="U141" i="8" s="1"/>
  <c r="X141" i="8" s="1"/>
  <c r="G141" i="8" s="1"/>
  <c r="I141" i="8" s="1"/>
  <c r="O126" i="8"/>
  <c r="U126" i="8" s="1"/>
  <c r="X126" i="8" s="1"/>
  <c r="G126" i="8" s="1"/>
  <c r="I126" i="8" s="1"/>
  <c r="L98" i="25"/>
  <c r="O101" i="8"/>
  <c r="U101" i="8" s="1"/>
  <c r="X101" i="8" s="1"/>
  <c r="G101" i="8" s="1"/>
  <c r="I101" i="8" s="1"/>
  <c r="O111" i="8"/>
  <c r="U111" i="8" s="1"/>
  <c r="X111" i="8" s="1"/>
  <c r="G111" i="8" s="1"/>
  <c r="I111" i="8" s="1"/>
  <c r="L77" i="25"/>
  <c r="O97" i="8"/>
  <c r="U97" i="8" s="1"/>
  <c r="X97" i="8" s="1"/>
  <c r="G97" i="8" s="1"/>
  <c r="I97" i="8" s="1"/>
  <c r="I143" i="8"/>
  <c r="O82" i="8"/>
  <c r="U82" i="8" s="1"/>
  <c r="X82" i="8" s="1"/>
  <c r="G82" i="8" s="1"/>
  <c r="I82" i="8" s="1"/>
  <c r="O123" i="8"/>
  <c r="U123" i="8" s="1"/>
  <c r="X123" i="8" s="1"/>
  <c r="G123" i="8" s="1"/>
  <c r="I123" i="8" s="1"/>
  <c r="O149" i="8"/>
  <c r="U149" i="8" s="1"/>
  <c r="X149" i="8" s="1"/>
  <c r="G149" i="8" s="1"/>
  <c r="I149" i="8" s="1"/>
  <c r="O107" i="8"/>
  <c r="U107" i="8" s="1"/>
  <c r="X107" i="8" s="1"/>
  <c r="G107" i="8" s="1"/>
  <c r="I107" i="8" s="1"/>
  <c r="L101" i="25"/>
  <c r="O146" i="8"/>
  <c r="U146" i="8" s="1"/>
  <c r="X146" i="8" s="1"/>
  <c r="G146" i="8" s="1"/>
  <c r="I146" i="8" s="1"/>
  <c r="O120" i="8"/>
  <c r="U120" i="8" s="1"/>
  <c r="X120" i="8" s="1"/>
  <c r="G120" i="8" s="1"/>
  <c r="I120" i="8" s="1"/>
  <c r="O103" i="8"/>
  <c r="U103" i="8" s="1"/>
  <c r="X103" i="8" s="1"/>
  <c r="G103" i="8" s="1"/>
  <c r="I103" i="8" s="1"/>
  <c r="O90" i="8"/>
  <c r="U90" i="8" s="1"/>
  <c r="X90" i="8" s="1"/>
  <c r="G90" i="8" s="1"/>
  <c r="I90" i="8" s="1"/>
  <c r="I151" i="8"/>
  <c r="O65" i="8"/>
  <c r="U65" i="8" s="1"/>
  <c r="X65" i="8" s="1"/>
  <c r="G65" i="8" s="1"/>
  <c r="I65" i="8" s="1"/>
  <c r="O119" i="8"/>
  <c r="U119" i="8" s="1"/>
  <c r="X119" i="8" s="1"/>
  <c r="G119" i="8" s="1"/>
  <c r="I119" i="8" s="1"/>
  <c r="O71" i="8"/>
  <c r="U71" i="8" s="1"/>
  <c r="X71" i="8" s="1"/>
  <c r="G71" i="8" s="1"/>
  <c r="I71" i="8" s="1"/>
  <c r="O118" i="8"/>
  <c r="U118" i="8" s="1"/>
  <c r="X118" i="8" s="1"/>
  <c r="G118" i="8" s="1"/>
  <c r="I118" i="8" s="1"/>
  <c r="O129" i="8"/>
  <c r="U129" i="8" s="1"/>
  <c r="X129" i="8" s="1"/>
  <c r="G129" i="8" s="1"/>
  <c r="I129" i="8" s="1"/>
  <c r="O98" i="8"/>
  <c r="U98" i="8" s="1"/>
  <c r="X98" i="8" s="1"/>
  <c r="G98" i="8" s="1"/>
  <c r="I98" i="8" s="1"/>
  <c r="O133" i="8"/>
  <c r="U133" i="8" s="1"/>
  <c r="X133" i="8" s="1"/>
  <c r="G133" i="8" s="1"/>
  <c r="I133" i="8" s="1"/>
  <c r="O95" i="8"/>
  <c r="U95" i="8" s="1"/>
  <c r="X95" i="8" s="1"/>
  <c r="G95" i="8" s="1"/>
  <c r="I95" i="8" s="1"/>
  <c r="O96" i="8"/>
  <c r="U96" i="8" s="1"/>
  <c r="X96" i="8" s="1"/>
  <c r="G96" i="8" s="1"/>
  <c r="I96" i="8" s="1"/>
  <c r="O122" i="8"/>
  <c r="U122" i="8" s="1"/>
  <c r="X122" i="8" s="1"/>
  <c r="G122" i="8" s="1"/>
  <c r="I122" i="8" s="1"/>
  <c r="O139" i="8"/>
  <c r="U139" i="8" s="1"/>
  <c r="X139" i="8" s="1"/>
  <c r="G139" i="8" s="1"/>
  <c r="I139" i="8" s="1"/>
  <c r="O105" i="8"/>
  <c r="U105" i="8" s="1"/>
  <c r="X105" i="8" s="1"/>
  <c r="G105" i="8" s="1"/>
  <c r="I105" i="8" s="1"/>
  <c r="O69" i="8"/>
  <c r="U69" i="8" s="1"/>
  <c r="X69" i="8" s="1"/>
  <c r="G69" i="8" s="1"/>
  <c r="I69" i="8" s="1"/>
  <c r="O104" i="8"/>
  <c r="U104" i="8" s="1"/>
  <c r="X104" i="8" s="1"/>
  <c r="G104" i="8" s="1"/>
  <c r="I104" i="8" s="1"/>
  <c r="O74" i="8"/>
  <c r="U74" i="8" s="1"/>
  <c r="X74" i="8" s="1"/>
  <c r="G74" i="8" s="1"/>
  <c r="I74" i="8" s="1"/>
  <c r="O106" i="8"/>
  <c r="U106" i="8" s="1"/>
  <c r="X106" i="8" s="1"/>
  <c r="G106" i="8" s="1"/>
  <c r="I106" i="8" s="1"/>
  <c r="O121" i="8"/>
  <c r="U121" i="8" s="1"/>
  <c r="X121" i="8" s="1"/>
  <c r="G121" i="8" s="1"/>
  <c r="I121" i="8" s="1"/>
  <c r="O66" i="8"/>
  <c r="U66" i="8" s="1"/>
  <c r="X66" i="8" s="1"/>
  <c r="G66" i="8" s="1"/>
  <c r="I66" i="8" s="1"/>
  <c r="O67" i="8"/>
  <c r="U67" i="8" s="1"/>
  <c r="X67" i="8" s="1"/>
  <c r="G67" i="8" s="1"/>
  <c r="I67" i="8" s="1"/>
  <c r="O76" i="8"/>
  <c r="U76" i="8" s="1"/>
  <c r="X76" i="8" s="1"/>
  <c r="G76" i="8" s="1"/>
  <c r="I76" i="8" s="1"/>
  <c r="I92" i="8"/>
  <c r="O88" i="8"/>
  <c r="U88" i="8" s="1"/>
  <c r="X88" i="8" s="1"/>
  <c r="G88" i="8" s="1"/>
  <c r="I88" i="8" s="1"/>
  <c r="AS54" i="8"/>
  <c r="AS60" i="8"/>
  <c r="AR49" i="8"/>
  <c r="AP60" i="8"/>
  <c r="AQ51" i="8"/>
  <c r="O100" i="8"/>
  <c r="U100" i="8" s="1"/>
  <c r="X100" i="8" s="1"/>
  <c r="G100" i="8" s="1"/>
  <c r="I100" i="8" s="1"/>
  <c r="O112" i="8"/>
  <c r="U112" i="8" s="1"/>
  <c r="X112" i="8" s="1"/>
  <c r="G112" i="8" s="1"/>
  <c r="I112" i="8" s="1"/>
  <c r="O108" i="8"/>
  <c r="U108" i="8" s="1"/>
  <c r="X108" i="8" s="1"/>
  <c r="G108" i="8" s="1"/>
  <c r="I108" i="8" s="1"/>
  <c r="O136" i="8"/>
  <c r="U136" i="8" s="1"/>
  <c r="X136" i="8" s="1"/>
  <c r="G136" i="8" s="1"/>
  <c r="I136" i="8" s="1"/>
  <c r="O135" i="8"/>
  <c r="U135" i="8" s="1"/>
  <c r="X135" i="8" s="1"/>
  <c r="G135" i="8" s="1"/>
  <c r="I135" i="8" s="1"/>
  <c r="O85" i="8"/>
  <c r="U85" i="8" s="1"/>
  <c r="X85" i="8" s="1"/>
  <c r="G85" i="8" s="1"/>
  <c r="I85" i="8" s="1"/>
  <c r="O138" i="8"/>
  <c r="U138" i="8" s="1"/>
  <c r="X138" i="8" s="1"/>
  <c r="G138" i="8" s="1"/>
  <c r="I138" i="8" s="1"/>
  <c r="O70" i="8"/>
  <c r="U70" i="8" s="1"/>
  <c r="X70" i="8" s="1"/>
  <c r="G70" i="8" s="1"/>
  <c r="I70" i="8" s="1"/>
  <c r="O86" i="8"/>
  <c r="U86" i="8" s="1"/>
  <c r="X86" i="8" s="1"/>
  <c r="G86" i="8" s="1"/>
  <c r="I86" i="8" s="1"/>
  <c r="O79" i="8"/>
  <c r="U79" i="8" s="1"/>
  <c r="X79" i="8" s="1"/>
  <c r="G79" i="8" s="1"/>
  <c r="I79" i="8" s="1"/>
  <c r="O137" i="8"/>
  <c r="U137" i="8" s="1"/>
  <c r="X137" i="8" s="1"/>
  <c r="G137" i="8" s="1"/>
  <c r="I137" i="8" s="1"/>
  <c r="O116" i="8"/>
  <c r="U116" i="8" s="1"/>
  <c r="X116" i="8" s="1"/>
  <c r="G116" i="8" s="1"/>
  <c r="I116" i="8" s="1"/>
  <c r="O87" i="8"/>
  <c r="U87" i="8" s="1"/>
  <c r="X87" i="8" s="1"/>
  <c r="G87" i="8" s="1"/>
  <c r="I87" i="8" s="1"/>
  <c r="O83" i="8"/>
  <c r="U83" i="8" s="1"/>
  <c r="X83" i="8" s="1"/>
  <c r="G83" i="8" s="1"/>
  <c r="I83" i="8" s="1"/>
  <c r="O75" i="8"/>
  <c r="U75" i="8" s="1"/>
  <c r="X75" i="8" s="1"/>
  <c r="G75" i="8" s="1"/>
  <c r="I75" i="8" s="1"/>
  <c r="O80" i="8"/>
  <c r="U80" i="8" s="1"/>
  <c r="X80" i="8" s="1"/>
  <c r="G80" i="8" s="1"/>
  <c r="I80" i="8" s="1"/>
  <c r="O68" i="8"/>
  <c r="U68" i="8" s="1"/>
  <c r="X68" i="8" s="1"/>
  <c r="G68" i="8" s="1"/>
  <c r="I68" i="8" s="1"/>
  <c r="AQ53" i="8"/>
  <c r="AS61" i="8"/>
  <c r="AR61" i="8"/>
  <c r="AS52" i="8"/>
  <c r="AP59" i="8"/>
  <c r="AQ56" i="8"/>
  <c r="AS58" i="8"/>
  <c r="AX58" i="8"/>
  <c r="BD58" i="8" s="1"/>
  <c r="AR52" i="8"/>
  <c r="AQ58" i="8"/>
  <c r="AR55" i="8"/>
  <c r="AR54" i="8"/>
  <c r="AR57" i="8"/>
  <c r="AR60" i="8"/>
  <c r="AX55" i="8"/>
  <c r="BD55" i="8" s="1"/>
  <c r="AX51" i="8"/>
  <c r="BD51" i="8" s="1"/>
  <c r="AP54" i="8"/>
  <c r="AX57" i="8"/>
  <c r="BD57" i="8" s="1"/>
  <c r="AQ55" i="8"/>
  <c r="AQ49" i="8"/>
  <c r="AS55" i="8"/>
  <c r="AR51" i="8"/>
  <c r="AS57" i="8"/>
  <c r="AS49" i="8"/>
  <c r="AX54" i="8"/>
  <c r="BE54" i="8" s="1"/>
  <c r="AP57" i="8"/>
  <c r="AX60" i="8"/>
  <c r="BD60" i="8" s="1"/>
  <c r="AP51" i="8"/>
  <c r="AS62" i="8"/>
  <c r="AP55" i="8"/>
  <c r="AX62" i="8"/>
  <c r="BE62" i="8" s="1"/>
  <c r="AQ62" i="8"/>
  <c r="AQ54" i="8"/>
  <c r="AQ57" i="8"/>
  <c r="AQ60" i="8"/>
  <c r="AS53" i="8"/>
  <c r="AX59" i="8"/>
  <c r="BD59" i="8" s="1"/>
  <c r="AS56" i="8"/>
  <c r="AX50" i="8"/>
  <c r="BE50" i="8" s="1"/>
  <c r="AR53" i="8"/>
  <c r="AP58" i="8"/>
  <c r="AP56" i="8"/>
  <c r="AS59" i="8"/>
  <c r="AR59" i="8"/>
  <c r="AS50" i="8"/>
  <c r="AR50" i="8"/>
  <c r="AR56" i="8"/>
  <c r="AX53" i="8"/>
  <c r="BE53" i="8" s="1"/>
  <c r="AX56" i="8"/>
  <c r="BE56" i="8" s="1"/>
  <c r="AP53" i="8"/>
  <c r="AP52" i="8"/>
  <c r="AP50" i="8"/>
  <c r="AQ59" i="8"/>
  <c r="AQ52" i="8"/>
  <c r="AQ50" i="8"/>
  <c r="AQ61" i="8"/>
  <c r="T284" i="18"/>
  <c r="X284" i="18" s="1"/>
  <c r="E284" i="18" s="1"/>
  <c r="I284" i="18" s="1"/>
  <c r="AB304" i="3"/>
  <c r="AJ400" i="3"/>
  <c r="C400" i="3" s="1"/>
  <c r="AJ394" i="3"/>
  <c r="C394" i="3" s="1"/>
  <c r="AN394" i="3" s="1"/>
  <c r="AJ390" i="3"/>
  <c r="C390" i="3" s="1"/>
  <c r="AN390" i="3" s="1"/>
  <c r="AJ389" i="3"/>
  <c r="C389" i="3" s="1"/>
  <c r="AP388" i="3" s="1"/>
  <c r="AJ369" i="3"/>
  <c r="C369" i="3" s="1"/>
  <c r="AP368" i="3" s="1"/>
  <c r="AJ380" i="3"/>
  <c r="C380" i="3" s="1"/>
  <c r="AN380" i="3" s="1"/>
  <c r="AJ354" i="3"/>
  <c r="C354" i="3" s="1"/>
  <c r="AN354" i="3" s="1"/>
  <c r="AJ342" i="3"/>
  <c r="C342" i="3" s="1"/>
  <c r="AN342" i="3" s="1"/>
  <c r="AR342" i="3" s="1"/>
  <c r="I342" i="3" s="1"/>
  <c r="L342" i="3" s="1"/>
  <c r="AJ360" i="3"/>
  <c r="C360" i="3" s="1"/>
  <c r="AN360" i="3" s="1"/>
  <c r="C395" i="3"/>
  <c r="AP394" i="3" s="1"/>
  <c r="AE317" i="3"/>
  <c r="AD317" i="3"/>
  <c r="AG316" i="3"/>
  <c r="AH316" i="3"/>
  <c r="AG322" i="3"/>
  <c r="AH322" i="3"/>
  <c r="Y321" i="3"/>
  <c r="AH320" i="3"/>
  <c r="AG320" i="3"/>
  <c r="AD323" i="3"/>
  <c r="AE323" i="3"/>
  <c r="AC320" i="3"/>
  <c r="AD320" i="3"/>
  <c r="AD321" i="3"/>
  <c r="AE321" i="3"/>
  <c r="Y319" i="3"/>
  <c r="Y317" i="3"/>
  <c r="AH318" i="3"/>
  <c r="AG318" i="3"/>
  <c r="Y323" i="3"/>
  <c r="AD319" i="3"/>
  <c r="AE319" i="3"/>
  <c r="Z304" i="3"/>
  <c r="Y304" i="3"/>
  <c r="AG304" i="3" s="1"/>
  <c r="C373" i="3"/>
  <c r="AP372" i="3" s="1"/>
  <c r="C378" i="3"/>
  <c r="AN378" i="3" s="1"/>
  <c r="C335" i="3"/>
  <c r="AP334" i="3" s="1"/>
  <c r="AR334" i="3" s="1"/>
  <c r="I334" i="3" s="1"/>
  <c r="L334" i="3" s="1"/>
  <c r="AJ349" i="3"/>
  <c r="C349" i="3" s="1"/>
  <c r="AP348" i="3" s="1"/>
  <c r="AR348" i="3" s="1"/>
  <c r="I348" i="3" s="1"/>
  <c r="L348" i="3" s="1"/>
  <c r="AJ351" i="3"/>
  <c r="C351" i="3" s="1"/>
  <c r="C392" i="3"/>
  <c r="AN392" i="3" s="1"/>
  <c r="AR392" i="3" s="1"/>
  <c r="I392" i="3" s="1"/>
  <c r="C366" i="3"/>
  <c r="AN366" i="3" s="1"/>
  <c r="AR366" i="3" s="1"/>
  <c r="I366" i="3" s="1"/>
  <c r="L366" i="3" s="1"/>
  <c r="C388" i="3"/>
  <c r="C357" i="3"/>
  <c r="AP356" i="3" s="1"/>
  <c r="AR356" i="3" s="1"/>
  <c r="I356" i="3" s="1"/>
  <c r="L356" i="3" s="1"/>
  <c r="C363" i="3"/>
  <c r="AP362" i="3" s="1"/>
  <c r="C364" i="3"/>
  <c r="AN364" i="3" s="1"/>
  <c r="C368" i="3"/>
  <c r="AN368" i="3" s="1"/>
  <c r="C386" i="3"/>
  <c r="AN386" i="3" s="1"/>
  <c r="AR386" i="3" s="1"/>
  <c r="I386" i="3" s="1"/>
  <c r="L386" i="3" s="1"/>
  <c r="C384" i="3"/>
  <c r="AN384" i="3" s="1"/>
  <c r="AJ352" i="3"/>
  <c r="C352" i="3" s="1"/>
  <c r="AN352" i="3" s="1"/>
  <c r="C374" i="3"/>
  <c r="AN374" i="3" s="1"/>
  <c r="AR374" i="3" s="1"/>
  <c r="I374" i="3" s="1"/>
  <c r="L374" i="3" s="1"/>
  <c r="C358" i="3"/>
  <c r="AN358" i="3" s="1"/>
  <c r="AR358" i="3" s="1"/>
  <c r="I358" i="3" s="1"/>
  <c r="L358" i="3" s="1"/>
  <c r="C362" i="3"/>
  <c r="AN362" i="3" s="1"/>
  <c r="AR362" i="3" s="1"/>
  <c r="I362" i="3" s="1"/>
  <c r="L362" i="3" s="1"/>
  <c r="C372" i="3"/>
  <c r="AN372" i="3" s="1"/>
  <c r="C377" i="3"/>
  <c r="AP376" i="3" s="1"/>
  <c r="AR376" i="3" s="1"/>
  <c r="I376" i="3" s="1"/>
  <c r="L376" i="3" s="1"/>
  <c r="C381" i="3"/>
  <c r="AP380" i="3" s="1"/>
  <c r="AJ328" i="3"/>
  <c r="C328" i="3" s="1"/>
  <c r="AJ326" i="3"/>
  <c r="C326" i="3" s="1"/>
  <c r="AJ324" i="3"/>
  <c r="C324" i="3" s="1"/>
  <c r="C336" i="3"/>
  <c r="AN336" i="3" s="1"/>
  <c r="C337" i="3"/>
  <c r="AP336" i="3" s="1"/>
  <c r="AJ353" i="3"/>
  <c r="C353" i="3" s="1"/>
  <c r="AP352" i="3" s="1"/>
  <c r="C355" i="3"/>
  <c r="AP354" i="3" s="1"/>
  <c r="AJ347" i="3"/>
  <c r="C347" i="3" s="1"/>
  <c r="AP346" i="3" s="1"/>
  <c r="C370" i="3"/>
  <c r="AN370" i="3" s="1"/>
  <c r="AJ344" i="3"/>
  <c r="C344" i="3" s="1"/>
  <c r="AN344" i="3" s="1"/>
  <c r="AR344" i="3" s="1"/>
  <c r="I344" i="3" s="1"/>
  <c r="L344" i="3" s="1"/>
  <c r="C382" i="3"/>
  <c r="AN382" i="3" s="1"/>
  <c r="AR382" i="3" s="1"/>
  <c r="I382" i="3" s="1"/>
  <c r="L382" i="3" s="1"/>
  <c r="AJ350" i="3"/>
  <c r="C350" i="3" s="1"/>
  <c r="AN350" i="3" s="1"/>
  <c r="C361" i="3"/>
  <c r="AP360" i="3" s="1"/>
  <c r="AJ330" i="3"/>
  <c r="C330" i="3" s="1"/>
  <c r="AR323" i="3"/>
  <c r="J322" i="3" s="1"/>
  <c r="AR313" i="3"/>
  <c r="J312" i="3" s="1"/>
  <c r="C340" i="3"/>
  <c r="AN340" i="3" s="1"/>
  <c r="AR340" i="3" s="1"/>
  <c r="I340" i="3" s="1"/>
  <c r="L340" i="3" s="1"/>
  <c r="AJ333" i="3"/>
  <c r="C333" i="3" s="1"/>
  <c r="AP332" i="3" s="1"/>
  <c r="AR319" i="3"/>
  <c r="J318" i="3" s="1"/>
  <c r="Y315" i="3"/>
  <c r="AG315" i="3" s="1"/>
  <c r="AR309" i="3"/>
  <c r="J308" i="3" s="1"/>
  <c r="AH308" i="3"/>
  <c r="AG308" i="3"/>
  <c r="AG310" i="3"/>
  <c r="AH310" i="3"/>
  <c r="AA311" i="3"/>
  <c r="AB311" i="3"/>
  <c r="Z311" i="3"/>
  <c r="Y311" i="3"/>
  <c r="Z313" i="3"/>
  <c r="Y313" i="3"/>
  <c r="AA313" i="3"/>
  <c r="AB313" i="3"/>
  <c r="AB309" i="3"/>
  <c r="AA309" i="3"/>
  <c r="Y309" i="3"/>
  <c r="Z309" i="3"/>
  <c r="AG312" i="3"/>
  <c r="AH312" i="3"/>
  <c r="Y307" i="3"/>
  <c r="Z307" i="3"/>
  <c r="AA307" i="3"/>
  <c r="AB307" i="3"/>
  <c r="AH306" i="3"/>
  <c r="AG306" i="3"/>
  <c r="AR311" i="3"/>
  <c r="J310" i="3" s="1"/>
  <c r="E307" i="3"/>
  <c r="AP307" i="3" s="1"/>
  <c r="AR307" i="3" s="1"/>
  <c r="J306" i="3" s="1"/>
  <c r="AG204" i="3"/>
  <c r="AJ204" i="3" s="1"/>
  <c r="AH205" i="3"/>
  <c r="AJ205" i="3" s="1"/>
  <c r="AR300" i="3"/>
  <c r="I300" i="3" s="1"/>
  <c r="L300" i="3" s="1"/>
  <c r="CH1107" i="2"/>
  <c r="CR1107" i="2" s="1"/>
  <c r="AJ298" i="3"/>
  <c r="C298" i="3" s="1"/>
  <c r="AN298" i="3" s="1"/>
  <c r="AR298" i="3" s="1"/>
  <c r="I298" i="3" s="1"/>
  <c r="L298" i="3" s="1"/>
  <c r="AR292" i="3"/>
  <c r="I292" i="3" s="1"/>
  <c r="L292" i="3" s="1"/>
  <c r="AJ303" i="3"/>
  <c r="C303" i="3" s="1"/>
  <c r="AP302" i="3" s="1"/>
  <c r="AJ302" i="3"/>
  <c r="C302" i="3" s="1"/>
  <c r="AN302" i="3" s="1"/>
  <c r="AJ282" i="3"/>
  <c r="C282" i="3" s="1"/>
  <c r="AN282" i="3" s="1"/>
  <c r="AR266" i="3"/>
  <c r="I266" i="3" s="1"/>
  <c r="L266" i="3" s="1"/>
  <c r="AJ283" i="3"/>
  <c r="C283" i="3" s="1"/>
  <c r="AP282" i="3" s="1"/>
  <c r="C268" i="3"/>
  <c r="AN268" i="3" s="1"/>
  <c r="AR268" i="3" s="1"/>
  <c r="I268" i="3" s="1"/>
  <c r="L268" i="3" s="1"/>
  <c r="C272" i="3"/>
  <c r="AN272" i="3" s="1"/>
  <c r="AR272" i="3" s="1"/>
  <c r="I272" i="3" s="1"/>
  <c r="L272" i="3" s="1"/>
  <c r="AR256" i="3"/>
  <c r="I256" i="3" s="1"/>
  <c r="L256" i="3" s="1"/>
  <c r="C287" i="3"/>
  <c r="AP286" i="3" s="1"/>
  <c r="AR286" i="3" s="1"/>
  <c r="I286" i="3" s="1"/>
  <c r="L286" i="3" s="1"/>
  <c r="AJ279" i="3"/>
  <c r="C279" i="3" s="1"/>
  <c r="AP278" i="3" s="1"/>
  <c r="AR278" i="3" s="1"/>
  <c r="I278" i="3" s="1"/>
  <c r="L278" i="3" s="1"/>
  <c r="C244" i="3"/>
  <c r="AN244" i="3" s="1"/>
  <c r="AR244" i="3" s="1"/>
  <c r="I244" i="3" s="1"/>
  <c r="L244" i="3" s="1"/>
  <c r="C265" i="3"/>
  <c r="AP264" i="3" s="1"/>
  <c r="AR264" i="3" s="1"/>
  <c r="I264" i="3" s="1"/>
  <c r="L264" i="3" s="1"/>
  <c r="C231" i="3"/>
  <c r="AP230" i="3" s="1"/>
  <c r="AJ275" i="3"/>
  <c r="C275" i="3" s="1"/>
  <c r="AP274" i="3" s="1"/>
  <c r="AR274" i="3" s="1"/>
  <c r="I274" i="3" s="1"/>
  <c r="L274" i="3" s="1"/>
  <c r="AJ277" i="3"/>
  <c r="C277" i="3" s="1"/>
  <c r="AP276" i="3" s="1"/>
  <c r="AR276" i="3" s="1"/>
  <c r="I276" i="3" s="1"/>
  <c r="L276" i="3" s="1"/>
  <c r="C250" i="3"/>
  <c r="AN250" i="3" s="1"/>
  <c r="AR250" i="3" s="1"/>
  <c r="I250" i="3" s="1"/>
  <c r="L250" i="3" s="1"/>
  <c r="C230" i="3"/>
  <c r="AN230" i="3" s="1"/>
  <c r="C232" i="3"/>
  <c r="AN232" i="3" s="1"/>
  <c r="C233" i="3"/>
  <c r="AP232" i="3" s="1"/>
  <c r="AR240" i="3"/>
  <c r="I240" i="3" s="1"/>
  <c r="L240" i="3" s="1"/>
  <c r="AR174" i="3"/>
  <c r="I174" i="3" s="1"/>
  <c r="L174" i="3" s="1"/>
  <c r="AR224" i="3"/>
  <c r="I224" i="3" s="1"/>
  <c r="L224" i="3" s="1"/>
  <c r="AR205" i="3"/>
  <c r="J204" i="3" s="1"/>
  <c r="AR296" i="3"/>
  <c r="I296" i="3" s="1"/>
  <c r="L296" i="3" s="1"/>
  <c r="Z2" i="3"/>
  <c r="AB3" i="3"/>
  <c r="AA3" i="3"/>
  <c r="Z3" i="3"/>
  <c r="AR152" i="3"/>
  <c r="I152" i="3" s="1"/>
  <c r="L152" i="3" s="1"/>
  <c r="AR398" i="3"/>
  <c r="I398" i="3" s="1"/>
  <c r="AR228" i="3"/>
  <c r="I228" i="3" s="1"/>
  <c r="L228" i="3" s="1"/>
  <c r="AR188" i="3"/>
  <c r="I188" i="3" s="1"/>
  <c r="L188" i="3" s="1"/>
  <c r="AR248" i="3"/>
  <c r="I248" i="3" s="1"/>
  <c r="L248" i="3" s="1"/>
  <c r="AR258" i="3"/>
  <c r="I258" i="3" s="1"/>
  <c r="L258" i="3" s="1"/>
  <c r="C401" i="3"/>
  <c r="AP400" i="3" s="1"/>
  <c r="C397" i="3"/>
  <c r="AP396" i="3" s="1"/>
  <c r="AR396" i="3" s="1"/>
  <c r="I396" i="3" s="1"/>
  <c r="AN321" i="3"/>
  <c r="AR321" i="3" s="1"/>
  <c r="J320" i="3" s="1"/>
  <c r="AR338" i="3"/>
  <c r="I338" i="3" s="1"/>
  <c r="L338" i="3" s="1"/>
  <c r="C379" i="3"/>
  <c r="AP378" i="3" s="1"/>
  <c r="AP384" i="3"/>
  <c r="J394" i="3"/>
  <c r="AN317" i="3"/>
  <c r="AR317" i="3" s="1"/>
  <c r="J316" i="3" s="1"/>
  <c r="J368" i="3"/>
  <c r="J392" i="3"/>
  <c r="J396" i="3"/>
  <c r="J372" i="3"/>
  <c r="C391" i="3"/>
  <c r="AP390" i="3" s="1"/>
  <c r="C402" i="3"/>
  <c r="AN402" i="3" s="1"/>
  <c r="AR262" i="3"/>
  <c r="I262" i="3" s="1"/>
  <c r="L262" i="3" s="1"/>
  <c r="J390" i="3"/>
  <c r="C371" i="3"/>
  <c r="AR246" i="3"/>
  <c r="I246" i="3" s="1"/>
  <c r="L246" i="3" s="1"/>
  <c r="C403" i="3"/>
  <c r="AP402" i="3" s="1"/>
  <c r="C365" i="3"/>
  <c r="AR146" i="3"/>
  <c r="I146" i="3" s="1"/>
  <c r="L146" i="3" s="1"/>
  <c r="AR254" i="3"/>
  <c r="I254" i="3" s="1"/>
  <c r="L254" i="3" s="1"/>
  <c r="AR190" i="3"/>
  <c r="I190" i="3" s="1"/>
  <c r="L190" i="3" s="1"/>
  <c r="J400" i="3"/>
  <c r="AR90" i="3"/>
  <c r="I90" i="3" s="1"/>
  <c r="L90" i="3" s="1"/>
  <c r="AR242" i="3"/>
  <c r="I242" i="3" s="1"/>
  <c r="L242" i="3" s="1"/>
  <c r="AR148" i="3"/>
  <c r="I148" i="3" s="1"/>
  <c r="L148" i="3" s="1"/>
  <c r="AR136" i="3"/>
  <c r="I136" i="3" s="1"/>
  <c r="L136" i="3" s="1"/>
  <c r="AR168" i="3"/>
  <c r="I168" i="3" s="1"/>
  <c r="L168" i="3" s="1"/>
  <c r="AR270" i="3"/>
  <c r="I270" i="3" s="1"/>
  <c r="L270" i="3" s="1"/>
  <c r="AR284" i="3"/>
  <c r="I284" i="3" s="1"/>
  <c r="L284" i="3" s="1"/>
  <c r="C346" i="3"/>
  <c r="C332" i="3"/>
  <c r="AR144" i="3"/>
  <c r="I144" i="3" s="1"/>
  <c r="L144" i="3" s="1"/>
  <c r="AR156" i="3"/>
  <c r="I156" i="3" s="1"/>
  <c r="L156" i="3" s="1"/>
  <c r="AR142" i="3"/>
  <c r="I142" i="3" s="1"/>
  <c r="L142" i="3" s="1"/>
  <c r="AR288" i="3"/>
  <c r="I288" i="3" s="1"/>
  <c r="L288" i="3" s="1"/>
  <c r="AR184" i="3"/>
  <c r="I184" i="3" s="1"/>
  <c r="L184" i="3" s="1"/>
  <c r="AR238" i="3"/>
  <c r="I238" i="3" s="1"/>
  <c r="L238" i="3" s="1"/>
  <c r="AR134" i="3"/>
  <c r="I134" i="3" s="1"/>
  <c r="L134" i="3" s="1"/>
  <c r="AR236" i="3"/>
  <c r="I236" i="3" s="1"/>
  <c r="L236" i="3" s="1"/>
  <c r="AR140" i="3"/>
  <c r="I140" i="3" s="1"/>
  <c r="L140" i="3" s="1"/>
  <c r="AR186" i="3"/>
  <c r="I186" i="3" s="1"/>
  <c r="L186" i="3" s="1"/>
  <c r="AR182" i="3"/>
  <c r="I182" i="3" s="1"/>
  <c r="L182" i="3" s="1"/>
  <c r="AR200" i="3"/>
  <c r="I200" i="3" s="1"/>
  <c r="L200" i="3" s="1"/>
  <c r="AR280" i="3"/>
  <c r="I280" i="3" s="1"/>
  <c r="L280" i="3" s="1"/>
  <c r="AR294" i="3"/>
  <c r="I294" i="3" s="1"/>
  <c r="L294" i="3" s="1"/>
  <c r="AR234" i="3"/>
  <c r="I234" i="3" s="1"/>
  <c r="L234" i="3" s="1"/>
  <c r="AR92" i="3"/>
  <c r="I92" i="3" s="1"/>
  <c r="L92" i="3" s="1"/>
  <c r="AR166" i="3"/>
  <c r="I166" i="3" s="1"/>
  <c r="L166" i="3" s="1"/>
  <c r="AR290" i="3"/>
  <c r="I290" i="3" s="1"/>
  <c r="L290" i="3" s="1"/>
  <c r="AR162" i="3"/>
  <c r="I162" i="3" s="1"/>
  <c r="L162" i="3" s="1"/>
  <c r="AR180" i="3"/>
  <c r="I180" i="3" s="1"/>
  <c r="L180" i="3" s="1"/>
  <c r="AR226" i="3"/>
  <c r="I226" i="3" s="1"/>
  <c r="L226" i="3" s="1"/>
  <c r="AR192" i="3"/>
  <c r="I192" i="3" s="1"/>
  <c r="L192" i="3" s="1"/>
  <c r="AR36" i="3"/>
  <c r="I36" i="3" s="1"/>
  <c r="L36" i="3" s="1"/>
  <c r="AJ78" i="3"/>
  <c r="C78" i="3" s="1"/>
  <c r="AN78" i="3" s="1"/>
  <c r="AR78" i="3" s="1"/>
  <c r="I78" i="3" s="1"/>
  <c r="L78" i="3" s="1"/>
  <c r="AR76" i="3"/>
  <c r="I76" i="3" s="1"/>
  <c r="L76" i="3" s="1"/>
  <c r="AR196" i="3"/>
  <c r="I196" i="3" s="1"/>
  <c r="L196" i="3" s="1"/>
  <c r="AR44" i="3"/>
  <c r="I44" i="3" s="1"/>
  <c r="L44" i="3" s="1"/>
  <c r="AR252" i="3"/>
  <c r="I252" i="3" s="1"/>
  <c r="L252" i="3" s="1"/>
  <c r="AR84" i="3"/>
  <c r="I84" i="3" s="1"/>
  <c r="L84" i="3" s="1"/>
  <c r="AR66" i="3"/>
  <c r="I66" i="3" s="1"/>
  <c r="L66" i="3" s="1"/>
  <c r="AR176" i="3"/>
  <c r="I176" i="3" s="1"/>
  <c r="L176" i="3" s="1"/>
  <c r="AR138" i="3"/>
  <c r="I138" i="3" s="1"/>
  <c r="L138" i="3" s="1"/>
  <c r="AR160" i="3"/>
  <c r="I160" i="3" s="1"/>
  <c r="L160" i="3" s="1"/>
  <c r="AR260" i="3"/>
  <c r="I260" i="3" s="1"/>
  <c r="L260" i="3" s="1"/>
  <c r="AR100" i="3"/>
  <c r="I100" i="3" s="1"/>
  <c r="L100" i="3" s="1"/>
  <c r="AR56" i="3"/>
  <c r="I56" i="3" s="1"/>
  <c r="L56" i="3" s="1"/>
  <c r="AR14" i="3"/>
  <c r="I14" i="3" s="1"/>
  <c r="L14" i="3" s="1"/>
  <c r="AR46" i="3"/>
  <c r="I46" i="3" s="1"/>
  <c r="L46" i="3" s="1"/>
  <c r="AJ42" i="3"/>
  <c r="C42" i="3" s="1"/>
  <c r="AN42" i="3" s="1"/>
  <c r="AR42" i="3" s="1"/>
  <c r="I42" i="3" s="1"/>
  <c r="L42" i="3" s="1"/>
  <c r="AR170" i="3"/>
  <c r="I170" i="3" s="1"/>
  <c r="L170" i="3" s="1"/>
  <c r="AR26" i="3"/>
  <c r="I26" i="3" s="1"/>
  <c r="L26" i="3" s="1"/>
  <c r="AR38" i="3"/>
  <c r="I38" i="3" s="1"/>
  <c r="L38" i="3" s="1"/>
  <c r="AJ86" i="3"/>
  <c r="C86" i="3" s="1"/>
  <c r="AN86" i="3" s="1"/>
  <c r="AR86" i="3" s="1"/>
  <c r="I86" i="3" s="1"/>
  <c r="L86" i="3" s="1"/>
  <c r="AR40" i="3"/>
  <c r="I40" i="3" s="1"/>
  <c r="L40" i="3" s="1"/>
  <c r="AR48" i="3"/>
  <c r="I48" i="3" s="1"/>
  <c r="L48" i="3" s="1"/>
  <c r="AR132" i="3"/>
  <c r="I132" i="3" s="1"/>
  <c r="L132" i="3" s="1"/>
  <c r="AR98" i="3"/>
  <c r="I98" i="3" s="1"/>
  <c r="L98" i="3" s="1"/>
  <c r="AJ94" i="3"/>
  <c r="C94" i="3" s="1"/>
  <c r="AN94" i="3" s="1"/>
  <c r="AR94" i="3" s="1"/>
  <c r="I94" i="3" s="1"/>
  <c r="L94" i="3" s="1"/>
  <c r="AR10" i="3"/>
  <c r="I10" i="3" s="1"/>
  <c r="L10" i="3" s="1"/>
  <c r="AJ54" i="3"/>
  <c r="C54" i="3" s="1"/>
  <c r="AN54" i="3" s="1"/>
  <c r="AR32" i="3"/>
  <c r="I32" i="3" s="1"/>
  <c r="L32" i="3" s="1"/>
  <c r="AR96" i="3"/>
  <c r="I96" i="3" s="1"/>
  <c r="L96" i="3" s="1"/>
  <c r="AR18" i="3"/>
  <c r="I18" i="3" s="1"/>
  <c r="L18" i="3" s="1"/>
  <c r="AR74" i="3"/>
  <c r="I74" i="3" s="1"/>
  <c r="L74" i="3" s="1"/>
  <c r="AR88" i="3"/>
  <c r="I88" i="3" s="1"/>
  <c r="L88" i="3" s="1"/>
  <c r="AR22" i="3"/>
  <c r="I22" i="3" s="1"/>
  <c r="L22" i="3" s="1"/>
  <c r="AR70" i="3"/>
  <c r="I70" i="3" s="1"/>
  <c r="L70" i="3" s="1"/>
  <c r="AR58" i="3"/>
  <c r="I58" i="3" s="1"/>
  <c r="L58" i="3" s="1"/>
  <c r="AJ64" i="3"/>
  <c r="C64" i="3" s="1"/>
  <c r="AN64" i="3" s="1"/>
  <c r="AR64" i="3" s="1"/>
  <c r="I64" i="3" s="1"/>
  <c r="L64" i="3" s="1"/>
  <c r="AJ82" i="3"/>
  <c r="C82" i="3" s="1"/>
  <c r="AN82" i="3" s="1"/>
  <c r="AR82" i="3" s="1"/>
  <c r="I82" i="3" s="1"/>
  <c r="L82" i="3" s="1"/>
  <c r="AJ50" i="3"/>
  <c r="C50" i="3" s="1"/>
  <c r="AN50" i="3" s="1"/>
  <c r="AR50" i="3" s="1"/>
  <c r="I50" i="3" s="1"/>
  <c r="L50" i="3" s="1"/>
  <c r="AJ34" i="3"/>
  <c r="C34" i="3" s="1"/>
  <c r="AN34" i="3" s="1"/>
  <c r="AR34" i="3" s="1"/>
  <c r="I34" i="3" s="1"/>
  <c r="L34" i="3" s="1"/>
  <c r="AJ63" i="3"/>
  <c r="C63" i="3" s="1"/>
  <c r="AP62" i="3" s="1"/>
  <c r="AJ62" i="3"/>
  <c r="C62" i="3" s="1"/>
  <c r="AN62" i="3" s="1"/>
  <c r="AJ72" i="3"/>
  <c r="C72" i="3" s="1"/>
  <c r="AN72" i="3" s="1"/>
  <c r="AR72" i="3" s="1"/>
  <c r="I72" i="3" s="1"/>
  <c r="L72" i="3" s="1"/>
  <c r="AJ80" i="3"/>
  <c r="C80" i="3" s="1"/>
  <c r="AN80" i="3" s="1"/>
  <c r="AR80" i="3" s="1"/>
  <c r="I80" i="3" s="1"/>
  <c r="L80" i="3" s="1"/>
  <c r="AJ55" i="3"/>
  <c r="C55" i="3" s="1"/>
  <c r="AP54" i="3" s="1"/>
  <c r="AJ21" i="3"/>
  <c r="C21" i="3" s="1"/>
  <c r="AP20" i="3" s="1"/>
  <c r="AJ9" i="3"/>
  <c r="C9" i="3" s="1"/>
  <c r="AP8" i="3" s="1"/>
  <c r="AR8" i="3" s="1"/>
  <c r="I8" i="3" s="1"/>
  <c r="L8" i="3" s="1"/>
  <c r="CL1307" i="2"/>
  <c r="CY1307" i="2" s="1"/>
  <c r="AR6" i="3"/>
  <c r="I6" i="3" s="1"/>
  <c r="L6" i="3" s="1"/>
  <c r="AJ13" i="3"/>
  <c r="C13" i="3" s="1"/>
  <c r="AP12" i="3" s="1"/>
  <c r="AR12" i="3" s="1"/>
  <c r="I12" i="3" s="1"/>
  <c r="L12" i="3" s="1"/>
  <c r="AJ24" i="3"/>
  <c r="C24" i="3" s="1"/>
  <c r="AN24" i="3" s="1"/>
  <c r="AJ31" i="3"/>
  <c r="C31" i="3" s="1"/>
  <c r="AP30" i="3" s="1"/>
  <c r="AR30" i="3" s="1"/>
  <c r="I30" i="3" s="1"/>
  <c r="L30" i="3" s="1"/>
  <c r="CH1307" i="2"/>
  <c r="CH1308" i="2"/>
  <c r="CY1308" i="2"/>
  <c r="CW1308" i="2"/>
  <c r="AJ29" i="3"/>
  <c r="C29" i="3" s="1"/>
  <c r="AP28" i="3" s="1"/>
  <c r="AJ5" i="3"/>
  <c r="C5" i="3" s="1"/>
  <c r="AP4" i="3" s="1"/>
  <c r="AR4" i="3" s="1"/>
  <c r="I4" i="3" s="1"/>
  <c r="L4" i="3" s="1"/>
  <c r="AJ25" i="3"/>
  <c r="C25" i="3" s="1"/>
  <c r="AP24" i="3" s="1"/>
  <c r="AJ20" i="3"/>
  <c r="C20" i="3" s="1"/>
  <c r="AN20" i="3" s="1"/>
  <c r="AJ28" i="3"/>
  <c r="C28" i="3" s="1"/>
  <c r="AN28" i="3" s="1"/>
  <c r="AJ17" i="3"/>
  <c r="C17" i="3" s="1"/>
  <c r="AP16" i="3" s="1"/>
  <c r="AR16" i="3" s="1"/>
  <c r="I16" i="3" s="1"/>
  <c r="L16" i="3" s="1"/>
  <c r="DA1109" i="2"/>
  <c r="DA1213" i="2"/>
  <c r="CL1150" i="2"/>
  <c r="CW1150" i="2" s="1"/>
  <c r="DA1237" i="2"/>
  <c r="CH1127" i="2"/>
  <c r="CP1127" i="2" s="1"/>
  <c r="CH1230" i="2"/>
  <c r="CR1230" i="2" s="1"/>
  <c r="DA1115" i="2"/>
  <c r="CF1237" i="2"/>
  <c r="CL1238" i="2" s="1"/>
  <c r="CF1193" i="2"/>
  <c r="CL1193" i="2" s="1"/>
  <c r="CF1115" i="2"/>
  <c r="CL1116" i="2" s="1"/>
  <c r="CH1246" i="2"/>
  <c r="CP1246" i="2" s="1"/>
  <c r="AA2" i="1"/>
  <c r="U2" i="1"/>
  <c r="CF1213" i="2"/>
  <c r="CL1214" i="2" s="1"/>
  <c r="CY1214" i="2" s="1"/>
  <c r="CH1185" i="2"/>
  <c r="CP1185" i="2" s="1"/>
  <c r="CH1249" i="2"/>
  <c r="CR1249" i="2" s="1"/>
  <c r="CH1288" i="2"/>
  <c r="CP1288" i="2" s="1"/>
  <c r="CH1272" i="2"/>
  <c r="CP1272" i="2" s="1"/>
  <c r="DA1287" i="2"/>
  <c r="DA1173" i="2"/>
  <c r="CF1173" i="2"/>
  <c r="CL1174" i="2" s="1"/>
  <c r="CL1200" i="2"/>
  <c r="CY1200" i="2" s="1"/>
  <c r="CH1264" i="2"/>
  <c r="CR1264" i="2" s="1"/>
  <c r="CL1266" i="2"/>
  <c r="CW1266" i="2" s="1"/>
  <c r="CH1118" i="2"/>
  <c r="CP1118" i="2" s="1"/>
  <c r="CH1262" i="2"/>
  <c r="CP1262" i="2" s="1"/>
  <c r="CF1243" i="2"/>
  <c r="CL1244" i="2" s="1"/>
  <c r="CL1270" i="2"/>
  <c r="CY1270" i="2" s="1"/>
  <c r="CH1173" i="2"/>
  <c r="CP1173" i="2" s="1"/>
  <c r="CH1216" i="2"/>
  <c r="CP1216" i="2" s="1"/>
  <c r="CH1275" i="2"/>
  <c r="CR1275" i="2" s="1"/>
  <c r="CF1153" i="2"/>
  <c r="CL1154" i="2" s="1"/>
  <c r="CW1154" i="2" s="1"/>
  <c r="CF1259" i="2"/>
  <c r="CL1259" i="2" s="1"/>
  <c r="CW1259" i="2" s="1"/>
  <c r="CF1235" i="2"/>
  <c r="CL1236" i="2" s="1"/>
  <c r="CW1236" i="2" s="1"/>
  <c r="CF1241" i="2"/>
  <c r="CL1241" i="2" s="1"/>
  <c r="CY1241" i="2" s="1"/>
  <c r="CH1143" i="2"/>
  <c r="CP1143" i="2" s="1"/>
  <c r="CL1300" i="2"/>
  <c r="CY1300" i="2" s="1"/>
  <c r="DA1235" i="2"/>
  <c r="CK1194" i="2"/>
  <c r="CL1287" i="2"/>
  <c r="CW1287" i="2" s="1"/>
  <c r="CH1177" i="2"/>
  <c r="CP1177" i="2" s="1"/>
  <c r="CF1109" i="2"/>
  <c r="CL1110" i="2" s="1"/>
  <c r="CL1258" i="2"/>
  <c r="CY1258" i="2" s="1"/>
  <c r="CH1301" i="2"/>
  <c r="CP1301" i="2" s="1"/>
  <c r="CH1235" i="2"/>
  <c r="CR1235" i="2" s="1"/>
  <c r="CR1245" i="2"/>
  <c r="AP1245" i="2" s="1"/>
  <c r="DA1143" i="2"/>
  <c r="CH1149" i="2"/>
  <c r="CR1149" i="2" s="1"/>
  <c r="CH1297" i="2"/>
  <c r="CP1297" i="2" s="1"/>
  <c r="CK1129" i="2"/>
  <c r="CH1280" i="2"/>
  <c r="CR1280" i="2" s="1"/>
  <c r="CW1130" i="2"/>
  <c r="AQ1130" i="2" s="1"/>
  <c r="CH1258" i="2"/>
  <c r="CR1258" i="2" s="1"/>
  <c r="CH1227" i="2"/>
  <c r="CR1227" i="2" s="1"/>
  <c r="DA1153" i="2"/>
  <c r="CH1190" i="2"/>
  <c r="CR1190" i="2" s="1"/>
  <c r="CY1129" i="2"/>
  <c r="AQ1129" i="2" s="1"/>
  <c r="CH1153" i="2"/>
  <c r="CR1153" i="2" s="1"/>
  <c r="CH1266" i="2"/>
  <c r="CR1266" i="2" s="1"/>
  <c r="CH1231" i="2"/>
  <c r="CP1231" i="2" s="1"/>
  <c r="CL1286" i="2"/>
  <c r="CY1286" i="2" s="1"/>
  <c r="CH1282" i="2"/>
  <c r="CR1282" i="2" s="1"/>
  <c r="CH1293" i="2"/>
  <c r="CP1293" i="2" s="1"/>
  <c r="CH1285" i="2"/>
  <c r="CH1286" i="2"/>
  <c r="CL1292" i="2"/>
  <c r="CW1292" i="2" s="1"/>
  <c r="CH1270" i="2"/>
  <c r="CR1270" i="2" s="1"/>
  <c r="CH1221" i="2"/>
  <c r="CR1221" i="2" s="1"/>
  <c r="CH1233" i="2"/>
  <c r="CP1233" i="2" s="1"/>
  <c r="CL1162" i="2"/>
  <c r="CY1162" i="2" s="1"/>
  <c r="CH1199" i="2"/>
  <c r="CP1199" i="2" s="1"/>
  <c r="CH1157" i="2"/>
  <c r="CR1157" i="2" s="1"/>
  <c r="CL1222" i="2"/>
  <c r="CY1222" i="2" s="1"/>
  <c r="CL1297" i="2"/>
  <c r="CK1297" i="2" s="1"/>
  <c r="CK1122" i="2"/>
  <c r="CL1302" i="2"/>
  <c r="CW1302" i="2" s="1"/>
  <c r="CH1304" i="2"/>
  <c r="CP1304" i="2" s="1"/>
  <c r="CH1223" i="2"/>
  <c r="CP1223" i="2" s="1"/>
  <c r="DA1161" i="2"/>
  <c r="DA1259" i="2"/>
  <c r="CH1226" i="2"/>
  <c r="CP1226" i="2" s="1"/>
  <c r="CH1306" i="2"/>
  <c r="CR1306" i="2" s="1"/>
  <c r="CH1124" i="2"/>
  <c r="CR1124" i="2" s="1"/>
  <c r="CH1134" i="2"/>
  <c r="CR1134" i="2" s="1"/>
  <c r="CF1147" i="2"/>
  <c r="CL1147" i="2" s="1"/>
  <c r="DA1271" i="2"/>
  <c r="CH1194" i="2"/>
  <c r="CR1194" i="2" s="1"/>
  <c r="CH1135" i="2"/>
  <c r="CP1135" i="2" s="1"/>
  <c r="CL1151" i="2"/>
  <c r="CK1151" i="2" s="1"/>
  <c r="DA1263" i="2"/>
  <c r="CD1183" i="2"/>
  <c r="CH1184" i="2" s="1"/>
  <c r="DA1157" i="2"/>
  <c r="CH1289" i="2"/>
  <c r="CR1289" i="2" s="1"/>
  <c r="DA1187" i="2"/>
  <c r="CH1120" i="2"/>
  <c r="CP1120" i="2" s="1"/>
  <c r="CK1134" i="2"/>
  <c r="CD1159" i="2"/>
  <c r="CH1159" i="2" s="1"/>
  <c r="CF1143" i="2"/>
  <c r="CH1240" i="2"/>
  <c r="CP1240" i="2" s="1"/>
  <c r="CD1251" i="2"/>
  <c r="CH1251" i="2" s="1"/>
  <c r="CK1276" i="2"/>
  <c r="CF1219" i="2"/>
  <c r="CL1220" i="2" s="1"/>
  <c r="CH1220" i="2"/>
  <c r="CP1220" i="2" s="1"/>
  <c r="CF1295" i="2"/>
  <c r="CL1296" i="2" s="1"/>
  <c r="CH1138" i="2"/>
  <c r="CR1138" i="2" s="1"/>
  <c r="CH1277" i="2"/>
  <c r="CH1278" i="2"/>
  <c r="CF1141" i="2"/>
  <c r="CL1141" i="2" s="1"/>
  <c r="CD1187" i="2"/>
  <c r="CH1187" i="2" s="1"/>
  <c r="CH1274" i="2"/>
  <c r="CR1274" i="2" s="1"/>
  <c r="CF1165" i="2"/>
  <c r="CL1165" i="2" s="1"/>
  <c r="CL1182" i="2"/>
  <c r="CW1182" i="2" s="1"/>
  <c r="CL1276" i="2"/>
  <c r="CY1276" i="2" s="1"/>
  <c r="DA1137" i="2"/>
  <c r="CL1284" i="2"/>
  <c r="CY1284" i="2" s="1"/>
  <c r="CL1282" i="2"/>
  <c r="CW1282" i="2" s="1"/>
  <c r="CH1146" i="2"/>
  <c r="CP1146" i="2" s="1"/>
  <c r="CL1246" i="2"/>
  <c r="CY1246" i="2" s="1"/>
  <c r="CH1162" i="2"/>
  <c r="CP1162" i="2" s="1"/>
  <c r="CH1172" i="2"/>
  <c r="CR1172" i="2" s="1"/>
  <c r="CF1201" i="2"/>
  <c r="CL1202" i="2" s="1"/>
  <c r="CL1158" i="2"/>
  <c r="CW1158" i="2" s="1"/>
  <c r="CF1131" i="2"/>
  <c r="CL1132" i="2" s="1"/>
  <c r="CF1195" i="2"/>
  <c r="CL1196" i="2" s="1"/>
  <c r="CF1233" i="2"/>
  <c r="CL1234" i="2" s="1"/>
  <c r="DA1145" i="2"/>
  <c r="CK1146" i="2"/>
  <c r="CD1191" i="2"/>
  <c r="CF1187" i="2"/>
  <c r="CL1187" i="2" s="1"/>
  <c r="CD1155" i="2"/>
  <c r="CH1155" i="2" s="1"/>
  <c r="CF1177" i="2"/>
  <c r="CL1177" i="2" s="1"/>
  <c r="CH1284" i="2"/>
  <c r="CP1284" i="2" s="1"/>
  <c r="CF1145" i="2"/>
  <c r="CF1171" i="2"/>
  <c r="CL1172" i="2" s="1"/>
  <c r="CD1179" i="2"/>
  <c r="CH1179" i="2" s="1"/>
  <c r="CF1189" i="2"/>
  <c r="CL1190" i="2" s="1"/>
  <c r="CF1279" i="2"/>
  <c r="CL1279" i="2" s="1"/>
  <c r="CF1247" i="2"/>
  <c r="CL1248" i="2" s="1"/>
  <c r="CF1125" i="2"/>
  <c r="CL1125" i="2" s="1"/>
  <c r="CD1151" i="2"/>
  <c r="CH1151" i="2" s="1"/>
  <c r="CF1119" i="2"/>
  <c r="CL1119" i="2" s="1"/>
  <c r="CF1239" i="2"/>
  <c r="CL1240" i="2" s="1"/>
  <c r="CF1163" i="2"/>
  <c r="CL1164" i="2" s="1"/>
  <c r="CF1261" i="2"/>
  <c r="CL1261" i="2" s="1"/>
  <c r="CF1303" i="2"/>
  <c r="CL1304" i="2" s="1"/>
  <c r="CD1139" i="2"/>
  <c r="CH1140" i="2" s="1"/>
  <c r="CF1137" i="2"/>
  <c r="CF1225" i="2"/>
  <c r="CL1226" i="2" s="1"/>
  <c r="CF1227" i="2"/>
  <c r="CL1228" i="2" s="1"/>
  <c r="CH1212" i="2"/>
  <c r="CP1212" i="2" s="1"/>
  <c r="CF1255" i="2"/>
  <c r="CL1256" i="2" s="1"/>
  <c r="CF1139" i="2"/>
  <c r="CL1139" i="2" s="1"/>
  <c r="CL1263" i="2"/>
  <c r="CY1263" i="2" s="1"/>
  <c r="DA1167" i="2"/>
  <c r="CK1168" i="2"/>
  <c r="CF1121" i="2"/>
  <c r="CL1254" i="2"/>
  <c r="CW1254" i="2" s="1"/>
  <c r="CD1255" i="2"/>
  <c r="CH1256" i="2" s="1"/>
  <c r="CD1213" i="2"/>
  <c r="CH1213" i="2" s="1"/>
  <c r="CF1215" i="2"/>
  <c r="CL1215" i="2" s="1"/>
  <c r="CF1175" i="2"/>
  <c r="CL1175" i="2" s="1"/>
  <c r="CF1209" i="2"/>
  <c r="CL1210" i="2" s="1"/>
  <c r="CD1259" i="2"/>
  <c r="CH1259" i="2" s="1"/>
  <c r="CF1217" i="2"/>
  <c r="CL1218" i="2" s="1"/>
  <c r="CD1167" i="2"/>
  <c r="CH1167" i="2" s="1"/>
  <c r="CF1203" i="2"/>
  <c r="CL1204" i="2" s="1"/>
  <c r="CF1167" i="2"/>
  <c r="CF1133" i="2"/>
  <c r="CF1211" i="2"/>
  <c r="CL1212" i="2" s="1"/>
  <c r="CF1155" i="2"/>
  <c r="CL1155" i="2" s="1"/>
  <c r="CY1149" i="2"/>
  <c r="CK1149" i="2"/>
  <c r="CW1149" i="2"/>
  <c r="CW1299" i="2"/>
  <c r="CK1299" i="2"/>
  <c r="CY1299" i="2"/>
  <c r="CL1294" i="2"/>
  <c r="CL1293" i="2"/>
  <c r="CW1281" i="2"/>
  <c r="CY1281" i="2"/>
  <c r="CK1281" i="2"/>
  <c r="CP1279" i="2"/>
  <c r="CR1279" i="2"/>
  <c r="CK1280" i="2"/>
  <c r="DA1279" i="2"/>
  <c r="CD1125" i="2"/>
  <c r="CR1171" i="2"/>
  <c r="CP1171" i="2"/>
  <c r="CL1180" i="2"/>
  <c r="CL1179" i="2"/>
  <c r="CD1121" i="2"/>
  <c r="CH1165" i="2"/>
  <c r="CH1166" i="2"/>
  <c r="CL1273" i="2"/>
  <c r="CL1274" i="2"/>
  <c r="CH1267" i="2"/>
  <c r="CH1268" i="2"/>
  <c r="CK1126" i="2"/>
  <c r="DA1125" i="2"/>
  <c r="CD1205" i="2"/>
  <c r="CR1261" i="2"/>
  <c r="CP1261" i="2"/>
  <c r="DA1119" i="2"/>
  <c r="CK1120" i="2"/>
  <c r="CD1197" i="2"/>
  <c r="CF1207" i="2"/>
  <c r="CF1135" i="2"/>
  <c r="CH1201" i="2"/>
  <c r="CH1202" i="2"/>
  <c r="CH1247" i="2"/>
  <c r="CH1248" i="2"/>
  <c r="CR1269" i="2"/>
  <c r="CP1269" i="2"/>
  <c r="CP1305" i="2"/>
  <c r="CR1305" i="2"/>
  <c r="CD1131" i="2"/>
  <c r="DA1261" i="2"/>
  <c r="CK1262" i="2"/>
  <c r="CP1158" i="2"/>
  <c r="CR1158" i="2"/>
  <c r="CK1132" i="2"/>
  <c r="DA1131" i="2"/>
  <c r="CD1169" i="2"/>
  <c r="CK1224" i="2"/>
  <c r="DA1223" i="2"/>
  <c r="CP1228" i="2"/>
  <c r="CR1228" i="2"/>
  <c r="CW1199" i="2"/>
  <c r="CY1199" i="2"/>
  <c r="CK1199" i="2"/>
  <c r="CR1144" i="2"/>
  <c r="CP1144" i="2"/>
  <c r="CP1211" i="2"/>
  <c r="CR1211" i="2"/>
  <c r="CR1224" i="2"/>
  <c r="CP1224" i="2"/>
  <c r="CP1263" i="2"/>
  <c r="CR1263" i="2"/>
  <c r="CK1244" i="2"/>
  <c r="DA1243" i="2"/>
  <c r="CK1304" i="2"/>
  <c r="DA1303" i="2"/>
  <c r="CH1195" i="2"/>
  <c r="CH1196" i="2"/>
  <c r="CP1137" i="2"/>
  <c r="CR1137" i="2"/>
  <c r="CP1215" i="2"/>
  <c r="CR1215" i="2"/>
  <c r="CH1175" i="2"/>
  <c r="CH1176" i="2"/>
  <c r="CW1181" i="2"/>
  <c r="CY1181" i="2"/>
  <c r="CK1181" i="2"/>
  <c r="CK1160" i="2"/>
  <c r="DA1159" i="2"/>
  <c r="CR1236" i="2"/>
  <c r="CP1236" i="2"/>
  <c r="CK1170" i="2"/>
  <c r="DA1169" i="2"/>
  <c r="CY1298" i="2"/>
  <c r="CW1298" i="2"/>
  <c r="CP1145" i="2"/>
  <c r="CR1145" i="2"/>
  <c r="CY1221" i="2"/>
  <c r="CK1221" i="2"/>
  <c r="CW1221" i="2"/>
  <c r="CH1129" i="2"/>
  <c r="CH1130" i="2"/>
  <c r="CP1229" i="2"/>
  <c r="CR1229" i="2"/>
  <c r="DA1111" i="2"/>
  <c r="CK1112" i="2"/>
  <c r="CR1136" i="2"/>
  <c r="CP1136" i="2"/>
  <c r="CW1245" i="2"/>
  <c r="CY1245" i="2"/>
  <c r="CK1245" i="2"/>
  <c r="CY1152" i="2"/>
  <c r="CW1152" i="2"/>
  <c r="CW1291" i="2"/>
  <c r="CK1291" i="2"/>
  <c r="CY1291" i="2"/>
  <c r="CK1301" i="2"/>
  <c r="CY1301" i="2"/>
  <c r="CW1301" i="2"/>
  <c r="CP1287" i="2"/>
  <c r="CR1287" i="2"/>
  <c r="CH1181" i="2"/>
  <c r="CH1182" i="2"/>
  <c r="CL1289" i="2"/>
  <c r="CL1290" i="2"/>
  <c r="CK1285" i="2"/>
  <c r="CW1285" i="2"/>
  <c r="CY1285" i="2"/>
  <c r="DA1123" i="2"/>
  <c r="CK1124" i="2"/>
  <c r="DA1239" i="2"/>
  <c r="CK1240" i="2"/>
  <c r="CD1243" i="2"/>
  <c r="CP1225" i="2"/>
  <c r="CR1225" i="2"/>
  <c r="CH1295" i="2"/>
  <c r="CH1296" i="2"/>
  <c r="CP1303" i="2"/>
  <c r="CR1303" i="2"/>
  <c r="CK1136" i="2"/>
  <c r="DA1135" i="2"/>
  <c r="CK1216" i="2"/>
  <c r="DA1215" i="2"/>
  <c r="CP1154" i="2"/>
  <c r="CR1154" i="2"/>
  <c r="CP1186" i="2"/>
  <c r="CR1186" i="2"/>
  <c r="DA1219" i="2"/>
  <c r="CK1220" i="2"/>
  <c r="CP1257" i="2"/>
  <c r="CR1257" i="2"/>
  <c r="CP1276" i="2"/>
  <c r="CR1276" i="2"/>
  <c r="CP1189" i="2"/>
  <c r="CR1189" i="2"/>
  <c r="CK1212" i="2"/>
  <c r="DA1211" i="2"/>
  <c r="CP1200" i="2"/>
  <c r="CR1200" i="2"/>
  <c r="CK1296" i="2"/>
  <c r="DA1295" i="2"/>
  <c r="CH1164" i="2"/>
  <c r="CH1163" i="2"/>
  <c r="CF1113" i="2"/>
  <c r="CK1178" i="2"/>
  <c r="DA1177" i="2"/>
  <c r="DA1155" i="2"/>
  <c r="CK1156" i="2"/>
  <c r="CF1249" i="2"/>
  <c r="CL1198" i="2"/>
  <c r="CL1197" i="2"/>
  <c r="CR1119" i="2"/>
  <c r="CP1119" i="2"/>
  <c r="CL1206" i="2"/>
  <c r="CL1205" i="2"/>
  <c r="CK1204" i="2"/>
  <c r="DA1203" i="2"/>
  <c r="CR1283" i="2"/>
  <c r="CP1283" i="2"/>
  <c r="CR1222" i="2"/>
  <c r="CP1222" i="2"/>
  <c r="CR1290" i="2"/>
  <c r="CP1290" i="2"/>
  <c r="DA1183" i="2"/>
  <c r="CK1184" i="2"/>
  <c r="CR1239" i="2"/>
  <c r="CP1239" i="2"/>
  <c r="DA1171" i="2"/>
  <c r="CK1172" i="2"/>
  <c r="CF1169" i="2"/>
  <c r="CL1267" i="2"/>
  <c r="CL1268" i="2"/>
  <c r="CL1229" i="2"/>
  <c r="CL1230" i="2"/>
  <c r="CW1265" i="2"/>
  <c r="CY1265" i="2"/>
  <c r="CK1265" i="2"/>
  <c r="CL1186" i="2"/>
  <c r="CL1185" i="2"/>
  <c r="CW1275" i="2"/>
  <c r="CK1275" i="2"/>
  <c r="CY1275" i="2"/>
  <c r="CF1111" i="2"/>
  <c r="CK1190" i="2"/>
  <c r="DA1189" i="2"/>
  <c r="CW1253" i="2"/>
  <c r="CK1253" i="2"/>
  <c r="CY1253" i="2"/>
  <c r="CL1252" i="2"/>
  <c r="CL1251" i="2"/>
  <c r="DA1247" i="2"/>
  <c r="CK1248" i="2"/>
  <c r="CK1269" i="2"/>
  <c r="CW1269" i="2"/>
  <c r="CY1269" i="2"/>
  <c r="CH1207" i="2"/>
  <c r="CH1208" i="2"/>
  <c r="CL1306" i="2"/>
  <c r="CL1305" i="2"/>
  <c r="CD1113" i="2"/>
  <c r="CF1123" i="2"/>
  <c r="CR1117" i="2"/>
  <c r="CP1117" i="2"/>
  <c r="CL1127" i="2"/>
  <c r="CL1128" i="2"/>
  <c r="CK1176" i="2"/>
  <c r="DA1175" i="2"/>
  <c r="DA1201" i="2"/>
  <c r="CK1202" i="2"/>
  <c r="CP1281" i="2"/>
  <c r="CR1281" i="2"/>
  <c r="DA1209" i="2"/>
  <c r="CK1210" i="2"/>
  <c r="DA1227" i="2"/>
  <c r="CK1228" i="2"/>
  <c r="CY1157" i="2"/>
  <c r="CK1157" i="2"/>
  <c r="CW1157" i="2"/>
  <c r="CH1112" i="2"/>
  <c r="CH1111" i="2"/>
  <c r="CR1133" i="2"/>
  <c r="CP1133" i="2"/>
  <c r="CW1288" i="2"/>
  <c r="CY1288" i="2"/>
  <c r="CR1298" i="2"/>
  <c r="CP1298" i="2"/>
  <c r="CP1273" i="2"/>
  <c r="CR1273" i="2"/>
  <c r="CK1114" i="2"/>
  <c r="DA1113" i="2"/>
  <c r="DA1191" i="2"/>
  <c r="CK1192" i="2"/>
  <c r="CK1242" i="2"/>
  <c r="DA1241" i="2"/>
  <c r="CK1250" i="2"/>
  <c r="DA1249" i="2"/>
  <c r="CL1272" i="2"/>
  <c r="CL1271" i="2"/>
  <c r="CP1250" i="2"/>
  <c r="CR1250" i="2"/>
  <c r="CH1142" i="2"/>
  <c r="CH1141" i="2"/>
  <c r="CK1198" i="2"/>
  <c r="DA1197" i="2"/>
  <c r="DA1255" i="2"/>
  <c r="CK1256" i="2"/>
  <c r="CK1206" i="2"/>
  <c r="DA1205" i="2"/>
  <c r="CP1302" i="2"/>
  <c r="CR1302" i="2"/>
  <c r="CW1264" i="2"/>
  <c r="CY1264" i="2"/>
  <c r="CP1271" i="2"/>
  <c r="CR1271" i="2"/>
  <c r="CP1234" i="2"/>
  <c r="CR1234" i="2"/>
  <c r="CY1161" i="2"/>
  <c r="CK1161" i="2"/>
  <c r="CW1161" i="2"/>
  <c r="DA1231" i="2"/>
  <c r="CK1232" i="2"/>
  <c r="CF1183" i="2"/>
  <c r="CP1193" i="2"/>
  <c r="CR1193" i="2"/>
  <c r="CR1128" i="2"/>
  <c r="CP1128" i="2"/>
  <c r="CW1283" i="2"/>
  <c r="CY1283" i="2"/>
  <c r="CK1283" i="2"/>
  <c r="CL1278" i="2"/>
  <c r="CL1277" i="2"/>
  <c r="CK1142" i="2"/>
  <c r="DA1141" i="2"/>
  <c r="DA1225" i="2"/>
  <c r="CK1226" i="2"/>
  <c r="CP1161" i="2"/>
  <c r="CR1161" i="2"/>
  <c r="CH1109" i="2"/>
  <c r="CH1110" i="2"/>
  <c r="CH1253" i="2"/>
  <c r="CH1254" i="2"/>
  <c r="CP1232" i="2"/>
  <c r="CR1232" i="2"/>
  <c r="CH1115" i="2"/>
  <c r="CH1116" i="2"/>
  <c r="CR1123" i="2"/>
  <c r="CP1123" i="2"/>
  <c r="CH1209" i="2"/>
  <c r="CH1210" i="2"/>
  <c r="CH1241" i="2"/>
  <c r="CH1242" i="2"/>
  <c r="DA1147" i="2"/>
  <c r="CK1148" i="2"/>
  <c r="CK1208" i="2"/>
  <c r="DA1207" i="2"/>
  <c r="CY1257" i="2"/>
  <c r="CK1257" i="2"/>
  <c r="CW1257" i="2"/>
  <c r="CH1217" i="2"/>
  <c r="CH1218" i="2"/>
  <c r="CH1299" i="2"/>
  <c r="CH1300" i="2"/>
  <c r="CL1117" i="2"/>
  <c r="CL1118" i="2"/>
  <c r="DA1163" i="2"/>
  <c r="CK1164" i="2"/>
  <c r="CH1237" i="2"/>
  <c r="CH1238" i="2"/>
  <c r="CP1219" i="2"/>
  <c r="CR1219" i="2"/>
  <c r="CL1224" i="2"/>
  <c r="CL1223" i="2"/>
  <c r="CP1265" i="2"/>
  <c r="CR1265" i="2"/>
  <c r="CP1294" i="2"/>
  <c r="CR1294" i="2"/>
  <c r="CH1147" i="2"/>
  <c r="CH1148" i="2"/>
  <c r="CP1178" i="2"/>
  <c r="CR1178" i="2"/>
  <c r="CP1174" i="2"/>
  <c r="CR1174" i="2"/>
  <c r="CF1191" i="2"/>
  <c r="DA1217" i="2"/>
  <c r="CK1218" i="2"/>
  <c r="CR1150" i="2"/>
  <c r="CP1150" i="2"/>
  <c r="CK1196" i="2"/>
  <c r="DA1195" i="2"/>
  <c r="DA1139" i="2"/>
  <c r="CK1140" i="2"/>
  <c r="CH1203" i="2"/>
  <c r="CH1204" i="2"/>
  <c r="CK1234" i="2"/>
  <c r="DA1233" i="2"/>
  <c r="CD1291" i="2"/>
  <c r="CK1166" i="2"/>
  <c r="DA1165" i="2"/>
  <c r="CF1159" i="2"/>
  <c r="CF1231" i="2"/>
  <c r="CF1107" i="2"/>
  <c r="CL1108" i="2" s="1"/>
  <c r="DA1107" i="2"/>
  <c r="CK1108" i="2"/>
  <c r="CP1108" i="2"/>
  <c r="CR1108" i="2"/>
  <c r="H383" i="5"/>
  <c r="N383" i="5" s="1"/>
  <c r="P383" i="5" s="1"/>
  <c r="H366" i="5"/>
  <c r="N366" i="5" s="1"/>
  <c r="P366" i="5" s="1"/>
  <c r="H376" i="5"/>
  <c r="N376" i="5" s="1"/>
  <c r="P376" i="5" s="1"/>
  <c r="H364" i="5"/>
  <c r="N364" i="5" s="1"/>
  <c r="P364" i="5" s="1"/>
  <c r="H368" i="5"/>
  <c r="N368" i="5" s="1"/>
  <c r="P368" i="5" s="1"/>
  <c r="H374" i="5"/>
  <c r="N374" i="5" s="1"/>
  <c r="P374" i="5" s="1"/>
  <c r="H399" i="5"/>
  <c r="N399" i="5" s="1"/>
  <c r="P399" i="5" s="1"/>
  <c r="H398" i="5"/>
  <c r="N398" i="5" s="1"/>
  <c r="P398" i="5" s="1"/>
  <c r="H403" i="5"/>
  <c r="N403" i="5" s="1"/>
  <c r="P403" i="5" s="1"/>
  <c r="H362" i="5"/>
  <c r="N362" i="5" s="1"/>
  <c r="P362" i="5" s="1"/>
  <c r="H361" i="5"/>
  <c r="N361" i="5" s="1"/>
  <c r="P361" i="5" s="1"/>
  <c r="H400" i="5"/>
  <c r="N400" i="5" s="1"/>
  <c r="P400" i="5" s="1"/>
  <c r="H375" i="5"/>
  <c r="N375" i="5" s="1"/>
  <c r="P375" i="5" s="1"/>
  <c r="H394" i="5"/>
  <c r="N394" i="5" s="1"/>
  <c r="P394" i="5" s="1"/>
  <c r="H401" i="5"/>
  <c r="N401" i="5" s="1"/>
  <c r="P401" i="5" s="1"/>
  <c r="H357" i="5"/>
  <c r="N357" i="5" s="1"/>
  <c r="P357" i="5" s="1"/>
  <c r="H388" i="5"/>
  <c r="N388" i="5" s="1"/>
  <c r="P388" i="5" s="1"/>
  <c r="H371" i="5"/>
  <c r="N371" i="5" s="1"/>
  <c r="P371" i="5" s="1"/>
  <c r="H387" i="5"/>
  <c r="N387" i="5" s="1"/>
  <c r="P387" i="5" s="1"/>
  <c r="H385" i="5"/>
  <c r="N385" i="5" s="1"/>
  <c r="P385" i="5" s="1"/>
  <c r="H359" i="5"/>
  <c r="N359" i="5" s="1"/>
  <c r="P359" i="5" s="1"/>
  <c r="H402" i="5"/>
  <c r="N402" i="5" s="1"/>
  <c r="P402" i="5" s="1"/>
  <c r="H354" i="5"/>
  <c r="N354" i="5" s="1"/>
  <c r="P354" i="5" s="1"/>
  <c r="H395" i="5"/>
  <c r="N395" i="5" s="1"/>
  <c r="P395" i="5" s="1"/>
  <c r="H378" i="5"/>
  <c r="N378" i="5" s="1"/>
  <c r="P378" i="5" s="1"/>
  <c r="H370" i="5"/>
  <c r="N370" i="5" s="1"/>
  <c r="P370" i="5" s="1"/>
  <c r="H363" i="5"/>
  <c r="N363" i="5" s="1"/>
  <c r="P363" i="5" s="1"/>
  <c r="H369" i="5"/>
  <c r="N369" i="5" s="1"/>
  <c r="P369" i="5" s="1"/>
  <c r="H381" i="5"/>
  <c r="N381" i="5" s="1"/>
  <c r="P381" i="5" s="1"/>
  <c r="H391" i="5"/>
  <c r="N391" i="5" s="1"/>
  <c r="P391" i="5" s="1"/>
  <c r="H405" i="5"/>
  <c r="N405" i="5" s="1"/>
  <c r="P405" i="5" s="1"/>
  <c r="H384" i="5"/>
  <c r="N384" i="5" s="1"/>
  <c r="P384" i="5" s="1"/>
  <c r="H358" i="5"/>
  <c r="N358" i="5" s="1"/>
  <c r="P358" i="5" s="1"/>
  <c r="H397" i="5"/>
  <c r="N397" i="5" s="1"/>
  <c r="P397" i="5" s="1"/>
  <c r="H389" i="5"/>
  <c r="N389" i="5" s="1"/>
  <c r="P389" i="5" s="1"/>
  <c r="H392" i="5"/>
  <c r="N392" i="5" s="1"/>
  <c r="P392" i="5" s="1"/>
  <c r="H393" i="5"/>
  <c r="N393" i="5" s="1"/>
  <c r="P393" i="5" s="1"/>
  <c r="H404" i="5"/>
  <c r="N404" i="5" s="1"/>
  <c r="P404" i="5" s="1"/>
  <c r="H379" i="5"/>
  <c r="N379" i="5" s="1"/>
  <c r="P379" i="5" s="1"/>
  <c r="H386" i="5"/>
  <c r="N386" i="5" s="1"/>
  <c r="P386" i="5" s="1"/>
  <c r="H390" i="5"/>
  <c r="N390" i="5" s="1"/>
  <c r="P390" i="5" s="1"/>
  <c r="H356" i="5"/>
  <c r="N356" i="5" s="1"/>
  <c r="P356" i="5" s="1"/>
  <c r="H380" i="5"/>
  <c r="N380" i="5" s="1"/>
  <c r="P380" i="5" s="1"/>
  <c r="H372" i="5"/>
  <c r="N372" i="5" s="1"/>
  <c r="P372" i="5" s="1"/>
  <c r="H382" i="5"/>
  <c r="N382" i="5" s="1"/>
  <c r="P382" i="5" s="1"/>
  <c r="H367" i="5"/>
  <c r="N367" i="5" s="1"/>
  <c r="P367" i="5" s="1"/>
  <c r="H377" i="5"/>
  <c r="N377" i="5" s="1"/>
  <c r="P377" i="5" s="1"/>
  <c r="H348" i="5"/>
  <c r="N348" i="5" s="1"/>
  <c r="P348" i="5" s="1"/>
  <c r="H337" i="5"/>
  <c r="N337" i="5" s="1"/>
  <c r="P337" i="5" s="1"/>
  <c r="H343" i="5"/>
  <c r="N343" i="5" s="1"/>
  <c r="P343" i="5" s="1"/>
  <c r="H341" i="5"/>
  <c r="N341" i="5" s="1"/>
  <c r="P341" i="5" s="1"/>
  <c r="H352" i="5"/>
  <c r="N352" i="5" s="1"/>
  <c r="P352" i="5" s="1"/>
  <c r="H349" i="5"/>
  <c r="N349" i="5" s="1"/>
  <c r="P349" i="5" s="1"/>
  <c r="H344" i="5"/>
  <c r="N344" i="5" s="1"/>
  <c r="P344" i="5" s="1"/>
  <c r="H339" i="5"/>
  <c r="N339" i="5" s="1"/>
  <c r="P339" i="5" s="1"/>
  <c r="H350" i="5"/>
  <c r="N350" i="5" s="1"/>
  <c r="P350" i="5" s="1"/>
  <c r="H347" i="5"/>
  <c r="N347" i="5" s="1"/>
  <c r="P347" i="5" s="1"/>
  <c r="H342" i="5"/>
  <c r="N342" i="5" s="1"/>
  <c r="P342" i="5" s="1"/>
  <c r="H351" i="5"/>
  <c r="N351" i="5" s="1"/>
  <c r="P351" i="5" s="1"/>
  <c r="H338" i="5"/>
  <c r="N338" i="5" s="1"/>
  <c r="P338" i="5" s="1"/>
  <c r="H340" i="5"/>
  <c r="N340" i="5" s="1"/>
  <c r="P340" i="5" s="1"/>
  <c r="H346" i="5"/>
  <c r="N346" i="5" s="1"/>
  <c r="P346" i="5" s="1"/>
  <c r="H336" i="5"/>
  <c r="N336" i="5" s="1"/>
  <c r="P336" i="5" s="1"/>
  <c r="H345" i="5"/>
  <c r="N345" i="5" s="1"/>
  <c r="P345" i="5" s="1"/>
  <c r="H353" i="5"/>
  <c r="N353" i="5" s="1"/>
  <c r="P353" i="5" s="1"/>
  <c r="BW426" i="2"/>
  <c r="P335" i="5"/>
  <c r="T266" i="18"/>
  <c r="X266" i="18" s="1"/>
  <c r="E266" i="18" s="1"/>
  <c r="I266" i="18" s="1"/>
  <c r="BU426" i="2"/>
  <c r="I426" i="2" s="1"/>
  <c r="AC425" i="2" s="1"/>
  <c r="BV426" i="2"/>
  <c r="BT425" i="2"/>
  <c r="H425" i="2" s="1"/>
  <c r="Y425" i="2" s="1"/>
  <c r="BR425" i="2"/>
  <c r="F425" i="2" s="1"/>
  <c r="S425" i="2" s="1"/>
  <c r="BU425" i="2"/>
  <c r="I425" i="2" s="1"/>
  <c r="AA425" i="2" s="1"/>
  <c r="BR426" i="2"/>
  <c r="F426" i="2" s="1"/>
  <c r="U425" i="2" s="1"/>
  <c r="BV425" i="2"/>
  <c r="BQ425" i="2"/>
  <c r="E425" i="2" s="1"/>
  <c r="Q425" i="2" s="1"/>
  <c r="BT393" i="2"/>
  <c r="H393" i="2" s="1"/>
  <c r="Y393" i="2" s="1"/>
  <c r="BR394" i="2"/>
  <c r="F394" i="2" s="1"/>
  <c r="U393" i="2" s="1"/>
  <c r="BW394" i="2"/>
  <c r="BU393" i="2"/>
  <c r="I393" i="2" s="1"/>
  <c r="AA393" i="2" s="1"/>
  <c r="BV394" i="2"/>
  <c r="BU394" i="2"/>
  <c r="I394" i="2" s="1"/>
  <c r="AC393" i="2" s="1"/>
  <c r="BR393" i="2"/>
  <c r="F393" i="2" s="1"/>
  <c r="S393" i="2" s="1"/>
  <c r="BW393" i="2"/>
  <c r="BQ393" i="2"/>
  <c r="E393" i="2" s="1"/>
  <c r="Q393" i="2" s="1"/>
  <c r="AJ271" i="18"/>
  <c r="T285" i="18"/>
  <c r="X285" i="18" s="1"/>
  <c r="E285" i="18" s="1"/>
  <c r="I285" i="18" s="1"/>
  <c r="T263" i="18"/>
  <c r="X263" i="18" s="1"/>
  <c r="E263" i="18" s="1"/>
  <c r="I263" i="18" s="1"/>
  <c r="T289" i="18"/>
  <c r="X289" i="18" s="1"/>
  <c r="E289" i="18" s="1"/>
  <c r="I289" i="18" s="1"/>
  <c r="AK271" i="18"/>
  <c r="T280" i="18"/>
  <c r="X280" i="18" s="1"/>
  <c r="E280" i="18" s="1"/>
  <c r="I280" i="18" s="1"/>
  <c r="T287" i="18"/>
  <c r="X287" i="18" s="1"/>
  <c r="E287" i="18" s="1"/>
  <c r="I287" i="18" s="1"/>
  <c r="T288" i="18"/>
  <c r="X288" i="18" s="1"/>
  <c r="E288" i="18" s="1"/>
  <c r="I288" i="18" s="1"/>
  <c r="AJ282" i="18"/>
  <c r="T262" i="18"/>
  <c r="X262" i="18" s="1"/>
  <c r="E262" i="18" s="1"/>
  <c r="I262" i="18" s="1"/>
  <c r="AJ272" i="18"/>
  <c r="AK272" i="18"/>
  <c r="AJ275" i="18"/>
  <c r="AK275" i="18"/>
  <c r="AJ273" i="18"/>
  <c r="AD301" i="18"/>
  <c r="AR301" i="18" s="1"/>
  <c r="P301" i="18" s="1"/>
  <c r="W301" i="18" s="1"/>
  <c r="D301" i="18" s="1"/>
  <c r="P265" i="18"/>
  <c r="W265" i="18" s="1"/>
  <c r="D265" i="18" s="1"/>
  <c r="P274" i="18"/>
  <c r="W274" i="18" s="1"/>
  <c r="D274" i="18" s="1"/>
  <c r="AK273" i="18"/>
  <c r="AK269" i="18"/>
  <c r="P270" i="18"/>
  <c r="W270" i="18" s="1"/>
  <c r="D270" i="18" s="1"/>
  <c r="P267" i="18"/>
  <c r="W267" i="18" s="1"/>
  <c r="D267" i="18" s="1"/>
  <c r="P268" i="18"/>
  <c r="W268" i="18" s="1"/>
  <c r="D268" i="18" s="1"/>
  <c r="P273" i="18"/>
  <c r="W273" i="18" s="1"/>
  <c r="D273" i="18" s="1"/>
  <c r="P275" i="18"/>
  <c r="W275" i="18" s="1"/>
  <c r="D275" i="18" s="1"/>
  <c r="P272" i="18"/>
  <c r="W272" i="18" s="1"/>
  <c r="D272" i="18" s="1"/>
  <c r="AJ278" i="18"/>
  <c r="AD300" i="18"/>
  <c r="AR300" i="18" s="1"/>
  <c r="P300" i="18" s="1"/>
  <c r="W300" i="18" s="1"/>
  <c r="D300" i="18" s="1"/>
  <c r="AK268" i="18"/>
  <c r="AI295" i="18"/>
  <c r="AH300" i="18"/>
  <c r="P269" i="18"/>
  <c r="W269" i="18" s="1"/>
  <c r="D269" i="18" s="1"/>
  <c r="AD295" i="18"/>
  <c r="AR295" i="18" s="1"/>
  <c r="P295" i="18" s="1"/>
  <c r="W295" i="18" s="1"/>
  <c r="D295" i="18" s="1"/>
  <c r="AH295" i="18"/>
  <c r="AJ269" i="18"/>
  <c r="AK282" i="18"/>
  <c r="AI300" i="18"/>
  <c r="AH301" i="18"/>
  <c r="AK278" i="18"/>
  <c r="AJ268" i="18"/>
  <c r="AI301" i="18"/>
  <c r="AK264" i="18"/>
  <c r="P264" i="18"/>
  <c r="W264" i="18" s="1"/>
  <c r="D264" i="18" s="1"/>
  <c r="AD302" i="18"/>
  <c r="AR302" i="18" s="1"/>
  <c r="P302" i="18" s="1"/>
  <c r="W302" i="18" s="1"/>
  <c r="D302" i="18" s="1"/>
  <c r="AD290" i="18"/>
  <c r="AR290" i="18" s="1"/>
  <c r="P290" i="18" s="1"/>
  <c r="W290" i="18" s="1"/>
  <c r="D290" i="18" s="1"/>
  <c r="AD292" i="18"/>
  <c r="AR292" i="18" s="1"/>
  <c r="P292" i="18" s="1"/>
  <c r="W292" i="18" s="1"/>
  <c r="D292" i="18" s="1"/>
  <c r="AD297" i="18"/>
  <c r="AR297" i="18" s="1"/>
  <c r="P297" i="18" s="1"/>
  <c r="W297" i="18" s="1"/>
  <c r="D297" i="18" s="1"/>
  <c r="AD299" i="18"/>
  <c r="AR299" i="18" s="1"/>
  <c r="P299" i="18" s="1"/>
  <c r="W299" i="18" s="1"/>
  <c r="D299" i="18" s="1"/>
  <c r="AD294" i="18"/>
  <c r="AR294" i="18" s="1"/>
  <c r="P294" i="18" s="1"/>
  <c r="W294" i="18" s="1"/>
  <c r="D294" i="18" s="1"/>
  <c r="AD296" i="18"/>
  <c r="AR296" i="18" s="1"/>
  <c r="P296" i="18" s="1"/>
  <c r="W296" i="18" s="1"/>
  <c r="D296" i="18" s="1"/>
  <c r="AD291" i="18"/>
  <c r="AR291" i="18" s="1"/>
  <c r="P291" i="18" s="1"/>
  <c r="W291" i="18" s="1"/>
  <c r="D291" i="18" s="1"/>
  <c r="AJ264" i="18"/>
  <c r="AH292" i="18"/>
  <c r="AI292" i="18"/>
  <c r="AH299" i="18"/>
  <c r="AH290" i="18"/>
  <c r="AI290" i="18"/>
  <c r="T277" i="18"/>
  <c r="X277" i="18" s="1"/>
  <c r="E277" i="18" s="1"/>
  <c r="I277" i="18" s="1"/>
  <c r="T281" i="18"/>
  <c r="X281" i="18" s="1"/>
  <c r="E281" i="18" s="1"/>
  <c r="I281" i="18" s="1"/>
  <c r="T276" i="18"/>
  <c r="X276" i="18" s="1"/>
  <c r="E276" i="18" s="1"/>
  <c r="I276" i="18" s="1"/>
  <c r="AJ303" i="18"/>
  <c r="AK303" i="18"/>
  <c r="AI299" i="18"/>
  <c r="T279" i="18"/>
  <c r="X279" i="18" s="1"/>
  <c r="E279" i="18" s="1"/>
  <c r="I279" i="18" s="1"/>
  <c r="AI298" i="18"/>
  <c r="AH298" i="18"/>
  <c r="AD298" i="18"/>
  <c r="AR298" i="18" s="1"/>
  <c r="P298" i="18" s="1"/>
  <c r="W298" i="18" s="1"/>
  <c r="D298" i="18" s="1"/>
  <c r="T286" i="18"/>
  <c r="X286" i="18" s="1"/>
  <c r="E286" i="18" s="1"/>
  <c r="I286" i="18" s="1"/>
  <c r="AK270" i="18"/>
  <c r="AJ270" i="18"/>
  <c r="AJ265" i="18"/>
  <c r="AK265" i="18"/>
  <c r="AK267" i="18"/>
  <c r="AJ267" i="18"/>
  <c r="AI294" i="18"/>
  <c r="AH294" i="18"/>
  <c r="AI293" i="18"/>
  <c r="AH293" i="18"/>
  <c r="AD293" i="18"/>
  <c r="AR293" i="18" s="1"/>
  <c r="P293" i="18" s="1"/>
  <c r="W293" i="18" s="1"/>
  <c r="D293" i="18" s="1"/>
  <c r="AI297" i="18"/>
  <c r="AH297" i="18"/>
  <c r="AI291" i="18"/>
  <c r="AH291" i="18"/>
  <c r="AK274" i="18"/>
  <c r="AJ274" i="18"/>
  <c r="AI302" i="18"/>
  <c r="AH302" i="18"/>
  <c r="AI296" i="18"/>
  <c r="AH296" i="18"/>
  <c r="N249" i="18"/>
  <c r="W249" i="18" s="1"/>
  <c r="D249" i="18" s="1"/>
  <c r="I249" i="18" s="1"/>
  <c r="N256" i="18"/>
  <c r="W256" i="18" s="1"/>
  <c r="D256" i="18" s="1"/>
  <c r="I256" i="18" s="1"/>
  <c r="N257" i="18"/>
  <c r="W257" i="18" s="1"/>
  <c r="D257" i="18" s="1"/>
  <c r="I257" i="18" s="1"/>
  <c r="N261" i="18"/>
  <c r="W261" i="18" s="1"/>
  <c r="D261" i="18" s="1"/>
  <c r="I261" i="18" s="1"/>
  <c r="N258" i="18"/>
  <c r="W258" i="18" s="1"/>
  <c r="D258" i="18" s="1"/>
  <c r="I258" i="18" s="1"/>
  <c r="N250" i="18"/>
  <c r="W250" i="18" s="1"/>
  <c r="D250" i="18" s="1"/>
  <c r="I250" i="18" s="1"/>
  <c r="N253" i="18"/>
  <c r="W253" i="18" s="1"/>
  <c r="D253" i="18" s="1"/>
  <c r="I253" i="18" s="1"/>
  <c r="AK248" i="18"/>
  <c r="AJ248" i="18"/>
  <c r="AK260" i="18"/>
  <c r="AJ260" i="18"/>
  <c r="AK251" i="18"/>
  <c r="AJ251" i="18"/>
  <c r="AK254" i="18"/>
  <c r="AJ254" i="18"/>
  <c r="AK252" i="18"/>
  <c r="AJ252" i="18"/>
  <c r="N234" i="18"/>
  <c r="W234" i="18" s="1"/>
  <c r="D234" i="18" s="1"/>
  <c r="I234" i="18" s="1"/>
  <c r="N243" i="18"/>
  <c r="W243" i="18" s="1"/>
  <c r="D243" i="18" s="1"/>
  <c r="I243" i="18" s="1"/>
  <c r="N239" i="18"/>
  <c r="W239" i="18" s="1"/>
  <c r="D239" i="18" s="1"/>
  <c r="I239" i="18" s="1"/>
  <c r="N242" i="18"/>
  <c r="W242" i="18" s="1"/>
  <c r="D242" i="18" s="1"/>
  <c r="I242" i="18" s="1"/>
  <c r="AK244" i="18"/>
  <c r="AJ244" i="18"/>
  <c r="AK240" i="18"/>
  <c r="AJ240" i="18"/>
  <c r="AK241" i="18"/>
  <c r="AJ241" i="18"/>
  <c r="AK238" i="18"/>
  <c r="AJ238" i="18"/>
  <c r="AK247" i="18"/>
  <c r="AJ247" i="18"/>
  <c r="AJ228" i="18"/>
  <c r="N228" i="18" s="1"/>
  <c r="W228" i="18" s="1"/>
  <c r="D228" i="18" s="1"/>
  <c r="I228" i="18" s="1"/>
  <c r="N229" i="18"/>
  <c r="W229" i="18" s="1"/>
  <c r="D229" i="18" s="1"/>
  <c r="I229" i="18" s="1"/>
  <c r="N220" i="18"/>
  <c r="W220" i="18" s="1"/>
  <c r="D220" i="18" s="1"/>
  <c r="I220" i="18" s="1"/>
  <c r="AK222" i="18"/>
  <c r="AJ222" i="18"/>
  <c r="N221" i="18"/>
  <c r="W221" i="18" s="1"/>
  <c r="D221" i="18" s="1"/>
  <c r="I221" i="18" s="1"/>
  <c r="AI232" i="18"/>
  <c r="AH232" i="18"/>
  <c r="AK223" i="18"/>
  <c r="AJ223" i="18"/>
  <c r="AJ224" i="18"/>
  <c r="AK224" i="18"/>
  <c r="AK231" i="18"/>
  <c r="AJ231" i="18"/>
  <c r="AK227" i="18"/>
  <c r="AJ227" i="18"/>
  <c r="AD232" i="18"/>
  <c r="BW581" i="2"/>
  <c r="BV581" i="2"/>
  <c r="BW522" i="2"/>
  <c r="BU522" i="2"/>
  <c r="I522" i="2" s="1"/>
  <c r="AC521" i="2" s="1"/>
  <c r="BV522" i="2"/>
  <c r="BT521" i="2"/>
  <c r="H521" i="2" s="1"/>
  <c r="Y521" i="2" s="1"/>
  <c r="BR521" i="2"/>
  <c r="F521" i="2" s="1"/>
  <c r="S521" i="2" s="1"/>
  <c r="BU521" i="2"/>
  <c r="I521" i="2" s="1"/>
  <c r="AA521" i="2" s="1"/>
  <c r="BR522" i="2"/>
  <c r="F522" i="2" s="1"/>
  <c r="U521" i="2" s="1"/>
  <c r="BV521" i="2"/>
  <c r="BX521" i="2" s="1"/>
  <c r="BZ521" i="2" s="1"/>
  <c r="BQ521" i="2"/>
  <c r="E521" i="2" s="1"/>
  <c r="Q521" i="2" s="1"/>
  <c r="AP107" i="2"/>
  <c r="BV582" i="2"/>
  <c r="BW582" i="2"/>
  <c r="BT581" i="2"/>
  <c r="H581" i="2" s="1"/>
  <c r="Y581" i="2" s="1"/>
  <c r="BR581" i="2"/>
  <c r="F581" i="2" s="1"/>
  <c r="S581" i="2" s="1"/>
  <c r="BU582" i="2"/>
  <c r="I582" i="2" s="1"/>
  <c r="AC581" i="2" s="1"/>
  <c r="BQ581" i="2"/>
  <c r="E581" i="2" s="1"/>
  <c r="Q581" i="2" s="1"/>
  <c r="BR582" i="2"/>
  <c r="F582" i="2" s="1"/>
  <c r="U581" i="2" s="1"/>
  <c r="BX635" i="2"/>
  <c r="BZ635" i="2" s="1"/>
  <c r="AQ26" i="2"/>
  <c r="BW1103" i="2"/>
  <c r="BS1103" i="2" s="1"/>
  <c r="E1103" i="2" s="1"/>
  <c r="Q1103" i="2" s="1"/>
  <c r="AP1103" i="2" s="1"/>
  <c r="AS1103" i="2" s="1"/>
  <c r="AW1103" i="2" s="1"/>
  <c r="AE1009" i="2"/>
  <c r="X1009" i="2"/>
  <c r="AE1025" i="2"/>
  <c r="X1025" i="2"/>
  <c r="AE1011" i="2"/>
  <c r="X1011" i="2"/>
  <c r="AE1019" i="2"/>
  <c r="X1019" i="2"/>
  <c r="AE1017" i="2"/>
  <c r="X1017" i="2"/>
  <c r="AE1021" i="2"/>
  <c r="X1021" i="2"/>
  <c r="AE1013" i="2"/>
  <c r="X1013" i="2"/>
  <c r="AE1015" i="2"/>
  <c r="X1015" i="2"/>
  <c r="AE1023" i="2"/>
  <c r="X1023" i="2"/>
  <c r="AQ46" i="2"/>
  <c r="AP18" i="2"/>
  <c r="AQ48" i="2"/>
  <c r="AQ58" i="2"/>
  <c r="AQ997" i="2"/>
  <c r="AP10" i="2"/>
  <c r="AP24" i="2"/>
  <c r="AS24" i="2" s="1"/>
  <c r="AW24" i="2" s="1"/>
  <c r="AP173" i="2"/>
  <c r="AS173" i="2" s="1"/>
  <c r="AW173" i="2" s="1"/>
  <c r="AQ50" i="2"/>
  <c r="AP14" i="2"/>
  <c r="AQ70" i="2"/>
  <c r="AQ94" i="2"/>
  <c r="AQ44" i="2"/>
  <c r="AP1085" i="2"/>
  <c r="AS1085" i="2" s="1"/>
  <c r="AW1085" i="2" s="1"/>
  <c r="AQ80" i="2"/>
  <c r="AP4" i="2"/>
  <c r="AP62" i="2"/>
  <c r="AS62" i="2" s="1"/>
  <c r="AW62" i="2" s="1"/>
  <c r="AP38" i="2"/>
  <c r="AS38" i="2" s="1"/>
  <c r="AW38" i="2" s="1"/>
  <c r="AP88" i="2"/>
  <c r="AS88" i="2" s="1"/>
  <c r="AW88" i="2" s="1"/>
  <c r="AP6" i="2"/>
  <c r="AP12" i="2"/>
  <c r="AP84" i="2"/>
  <c r="AS84" i="2" s="1"/>
  <c r="AW84" i="2" s="1"/>
  <c r="AS86" i="2"/>
  <c r="AW86" i="2" s="1"/>
  <c r="AP60" i="2"/>
  <c r="AS60" i="2" s="1"/>
  <c r="AW60" i="2" s="1"/>
  <c r="AP90" i="2"/>
  <c r="AS90" i="2" s="1"/>
  <c r="AW90" i="2" s="1"/>
  <c r="AP80" i="2"/>
  <c r="AS80" i="2" s="1"/>
  <c r="AW80" i="2" s="1"/>
  <c r="AP46" i="2"/>
  <c r="AS46" i="2" s="1"/>
  <c r="AW46" i="2" s="1"/>
  <c r="AP50" i="2"/>
  <c r="AS50" i="2" s="1"/>
  <c r="AW50" i="2" s="1"/>
  <c r="AP111" i="2"/>
  <c r="AP157" i="2"/>
  <c r="AS157" i="2" s="1"/>
  <c r="AW157" i="2" s="1"/>
  <c r="AP151" i="2"/>
  <c r="AS151" i="2" s="1"/>
  <c r="AW151" i="2" s="1"/>
  <c r="AP56" i="2"/>
  <c r="AS56" i="2" s="1"/>
  <c r="AW56" i="2" s="1"/>
  <c r="AP82" i="2"/>
  <c r="AS82" i="2" s="1"/>
  <c r="AW82" i="2" s="1"/>
  <c r="AP68" i="2"/>
  <c r="AS68" i="2" s="1"/>
  <c r="AW68" i="2" s="1"/>
  <c r="AP20" i="2"/>
  <c r="AP52" i="2"/>
  <c r="AS52" i="2" s="1"/>
  <c r="AW52" i="2" s="1"/>
  <c r="AP42" i="2"/>
  <c r="AS42" i="2" s="1"/>
  <c r="AW42" i="2" s="1"/>
  <c r="AS28" i="2"/>
  <c r="AW28" i="2" s="1"/>
  <c r="AP98" i="2"/>
  <c r="AS98" i="2" s="1"/>
  <c r="AW98" i="2" s="1"/>
  <c r="AP123" i="2"/>
  <c r="AS123" i="2" s="1"/>
  <c r="AW123" i="2" s="1"/>
  <c r="AP163" i="2"/>
  <c r="AS163" i="2" s="1"/>
  <c r="AW163" i="2" s="1"/>
  <c r="AP187" i="2"/>
  <c r="AS187" i="2" s="1"/>
  <c r="AW187" i="2" s="1"/>
  <c r="AP147" i="2"/>
  <c r="AS147" i="2" s="1"/>
  <c r="AW147" i="2" s="1"/>
  <c r="AP185" i="2"/>
  <c r="AS185" i="2" s="1"/>
  <c r="AW185" i="2" s="1"/>
  <c r="AP8" i="2"/>
  <c r="AP16" i="2"/>
  <c r="AP76" i="2"/>
  <c r="AS76" i="2" s="1"/>
  <c r="AW76" i="2" s="1"/>
  <c r="AS36" i="2"/>
  <c r="AW36" i="2" s="1"/>
  <c r="AP92" i="2"/>
  <c r="AS92" i="2" s="1"/>
  <c r="AW92" i="2" s="1"/>
  <c r="AS70" i="2"/>
  <c r="AW70" i="2" s="1"/>
  <c r="AS30" i="2"/>
  <c r="AW30" i="2" s="1"/>
  <c r="AP22" i="2"/>
  <c r="AS22" i="2" s="1"/>
  <c r="AW22" i="2" s="1"/>
  <c r="AP44" i="2"/>
  <c r="AS44" i="2" s="1"/>
  <c r="AW44" i="2" s="1"/>
  <c r="AP94" i="2"/>
  <c r="AS94" i="2" s="1"/>
  <c r="AW94" i="2" s="1"/>
  <c r="AP54" i="2"/>
  <c r="AS54" i="2" s="1"/>
  <c r="AW54" i="2" s="1"/>
  <c r="AP34" i="2"/>
  <c r="AS34" i="2" s="1"/>
  <c r="AW34" i="2" s="1"/>
  <c r="AP78" i="2"/>
  <c r="AS78" i="2" s="1"/>
  <c r="AW78" i="2" s="1"/>
  <c r="AP197" i="2"/>
  <c r="AS197" i="2" s="1"/>
  <c r="AW197" i="2" s="1"/>
  <c r="BU1068" i="2"/>
  <c r="L1068" i="2" s="1"/>
  <c r="AM1067" i="2" s="1"/>
  <c r="AP189" i="2"/>
  <c r="AS189" i="2" s="1"/>
  <c r="AW189" i="2" s="1"/>
  <c r="AP159" i="2"/>
  <c r="AS159" i="2" s="1"/>
  <c r="AW159" i="2" s="1"/>
  <c r="AP100" i="2"/>
  <c r="AS100" i="2" s="1"/>
  <c r="AW100" i="2" s="1"/>
  <c r="AP133" i="2"/>
  <c r="AS133" i="2" s="1"/>
  <c r="AW133" i="2" s="1"/>
  <c r="AP109" i="2"/>
  <c r="AP149" i="2"/>
  <c r="AS149" i="2" s="1"/>
  <c r="AW149" i="2" s="1"/>
  <c r="AP183" i="2"/>
  <c r="AS183" i="2" s="1"/>
  <c r="AW183" i="2" s="1"/>
  <c r="AP141" i="2"/>
  <c r="AS141" i="2" s="1"/>
  <c r="AW141" i="2" s="1"/>
  <c r="AP131" i="2"/>
  <c r="AS131" i="2" s="1"/>
  <c r="AW131" i="2" s="1"/>
  <c r="AP179" i="2"/>
  <c r="AS179" i="2" s="1"/>
  <c r="AW179" i="2" s="1"/>
  <c r="AP139" i="2"/>
  <c r="AS139" i="2" s="1"/>
  <c r="AW139" i="2" s="1"/>
  <c r="AP167" i="2"/>
  <c r="AS167" i="2" s="1"/>
  <c r="AW167" i="2" s="1"/>
  <c r="AP143" i="2"/>
  <c r="AS143" i="2" s="1"/>
  <c r="AW143" i="2" s="1"/>
  <c r="AP181" i="2"/>
  <c r="AS181" i="2" s="1"/>
  <c r="AW181" i="2" s="1"/>
  <c r="AP175" i="2"/>
  <c r="AS175" i="2" s="1"/>
  <c r="AW175" i="2" s="1"/>
  <c r="AP171" i="2"/>
  <c r="AS171" i="2" s="1"/>
  <c r="AW171" i="2" s="1"/>
  <c r="AP165" i="2"/>
  <c r="AS165" i="2" s="1"/>
  <c r="AW165" i="2" s="1"/>
  <c r="AP155" i="2"/>
  <c r="AS155" i="2" s="1"/>
  <c r="AW155" i="2" s="1"/>
  <c r="AP191" i="2"/>
  <c r="AS191" i="2" s="1"/>
  <c r="AW191" i="2" s="1"/>
  <c r="AP129" i="2"/>
  <c r="AS129" i="2" s="1"/>
  <c r="AW129" i="2" s="1"/>
  <c r="AP127" i="2"/>
  <c r="AS127" i="2" s="1"/>
  <c r="AW127" i="2" s="1"/>
  <c r="AP193" i="2"/>
  <c r="AS193" i="2" s="1"/>
  <c r="AW193" i="2" s="1"/>
  <c r="AP105" i="2"/>
  <c r="AP103" i="2"/>
  <c r="AP153" i="2"/>
  <c r="AS153" i="2" s="1"/>
  <c r="AW153" i="2" s="1"/>
  <c r="AP177" i="2"/>
  <c r="AS177" i="2" s="1"/>
  <c r="AW177" i="2" s="1"/>
  <c r="AP135" i="2"/>
  <c r="AS135" i="2" s="1"/>
  <c r="AW135" i="2" s="1"/>
  <c r="AP195" i="2"/>
  <c r="AS195" i="2" s="1"/>
  <c r="AW195" i="2" s="1"/>
  <c r="AP125" i="2"/>
  <c r="AS125" i="2" s="1"/>
  <c r="AW125" i="2" s="1"/>
  <c r="AP199" i="2"/>
  <c r="AS199" i="2" s="1"/>
  <c r="AW199" i="2" s="1"/>
  <c r="AP137" i="2"/>
  <c r="AS137" i="2" s="1"/>
  <c r="AW137" i="2" s="1"/>
  <c r="AP206" i="2"/>
  <c r="AP210" i="2"/>
  <c r="AP201" i="2"/>
  <c r="AS201" i="2" s="1"/>
  <c r="AW201" i="2" s="1"/>
  <c r="AP204" i="2"/>
  <c r="AP208" i="2"/>
  <c r="AP212" i="2"/>
  <c r="AP445" i="2"/>
  <c r="AS445" i="2" s="1"/>
  <c r="AW445" i="2" s="1"/>
  <c r="AP657" i="2"/>
  <c r="AS657" i="2" s="1"/>
  <c r="AW657" i="2" s="1"/>
  <c r="AP439" i="2"/>
  <c r="AS439" i="2" s="1"/>
  <c r="AW439" i="2" s="1"/>
  <c r="AP437" i="2"/>
  <c r="AS437" i="2" s="1"/>
  <c r="AW437" i="2" s="1"/>
  <c r="AP413" i="2"/>
  <c r="AS413" i="2" s="1"/>
  <c r="AW413" i="2" s="1"/>
  <c r="AP409" i="2"/>
  <c r="AS409" i="2" s="1"/>
  <c r="AW409" i="2" s="1"/>
  <c r="AP407" i="2"/>
  <c r="AS407" i="2" s="1"/>
  <c r="AW407" i="2" s="1"/>
  <c r="AP453" i="2"/>
  <c r="AS453" i="2" s="1"/>
  <c r="AW453" i="2" s="1"/>
  <c r="AP459" i="2"/>
  <c r="AS459" i="2" s="1"/>
  <c r="AW459" i="2" s="1"/>
  <c r="AP455" i="2"/>
  <c r="AS455" i="2" s="1"/>
  <c r="AW455" i="2" s="1"/>
  <c r="AP505" i="2"/>
  <c r="AS505" i="2" s="1"/>
  <c r="AW505" i="2" s="1"/>
  <c r="AP509" i="2"/>
  <c r="AS509" i="2" s="1"/>
  <c r="AW509" i="2" s="1"/>
  <c r="AP667" i="2"/>
  <c r="AS667" i="2" s="1"/>
  <c r="AW667" i="2" s="1"/>
  <c r="AP621" i="2"/>
  <c r="AS621" i="2" s="1"/>
  <c r="AW621" i="2" s="1"/>
  <c r="AP671" i="2"/>
  <c r="AS671" i="2" s="1"/>
  <c r="AW671" i="2" s="1"/>
  <c r="AP315" i="2"/>
  <c r="AS315" i="2" s="1"/>
  <c r="AW315" i="2" s="1"/>
  <c r="AP349" i="2"/>
  <c r="AS349" i="2" s="1"/>
  <c r="AW349" i="2" s="1"/>
  <c r="AP357" i="2"/>
  <c r="AS357" i="2" s="1"/>
  <c r="AW357" i="2" s="1"/>
  <c r="AP399" i="2"/>
  <c r="AS399" i="2" s="1"/>
  <c r="AW399" i="2" s="1"/>
  <c r="AP423" i="2"/>
  <c r="AS423" i="2" s="1"/>
  <c r="AW423" i="2" s="1"/>
  <c r="AP447" i="2"/>
  <c r="AS447" i="2" s="1"/>
  <c r="AW447" i="2" s="1"/>
  <c r="AP451" i="2"/>
  <c r="AS451" i="2" s="1"/>
  <c r="AW451" i="2" s="1"/>
  <c r="AP457" i="2"/>
  <c r="AS457" i="2" s="1"/>
  <c r="AW457" i="2" s="1"/>
  <c r="AP517" i="2"/>
  <c r="AS517" i="2" s="1"/>
  <c r="AW517" i="2" s="1"/>
  <c r="AP523" i="2"/>
  <c r="AS523" i="2" s="1"/>
  <c r="AW523" i="2" s="1"/>
  <c r="AP635" i="2"/>
  <c r="AS635" i="2" s="1"/>
  <c r="AW635" i="2" s="1"/>
  <c r="AP659" i="2"/>
  <c r="AS659" i="2" s="1"/>
  <c r="AW659" i="2" s="1"/>
  <c r="AP714" i="2"/>
  <c r="AS714" i="2" s="1"/>
  <c r="AP710" i="2"/>
  <c r="AS710" i="2" s="1"/>
  <c r="AP441" i="2"/>
  <c r="AS441" i="2" s="1"/>
  <c r="AW441" i="2" s="1"/>
  <c r="AP355" i="2"/>
  <c r="AS355" i="2" s="1"/>
  <c r="AW355" i="2" s="1"/>
  <c r="AP347" i="2"/>
  <c r="AS347" i="2" s="1"/>
  <c r="AW347" i="2" s="1"/>
  <c r="AP363" i="2"/>
  <c r="AS363" i="2" s="1"/>
  <c r="AW363" i="2" s="1"/>
  <c r="AP387" i="2"/>
  <c r="AS387" i="2" s="1"/>
  <c r="AW387" i="2" s="1"/>
  <c r="AP421" i="2"/>
  <c r="AS421" i="2" s="1"/>
  <c r="AW421" i="2" s="1"/>
  <c r="AP405" i="2"/>
  <c r="AS405" i="2" s="1"/>
  <c r="AW405" i="2" s="1"/>
  <c r="AP449" i="2"/>
  <c r="AS449" i="2" s="1"/>
  <c r="AW449" i="2" s="1"/>
  <c r="AP511" i="2"/>
  <c r="AS511" i="2" s="1"/>
  <c r="AW511" i="2" s="1"/>
  <c r="AP541" i="2"/>
  <c r="AS541" i="2" s="1"/>
  <c r="AW541" i="2" s="1"/>
  <c r="AP551" i="2"/>
  <c r="AS551" i="2" s="1"/>
  <c r="AW551" i="2" s="1"/>
  <c r="AP529" i="2"/>
  <c r="AS529" i="2" s="1"/>
  <c r="AW529" i="2" s="1"/>
  <c r="AP639" i="2"/>
  <c r="AS639" i="2" s="1"/>
  <c r="AW639" i="2" s="1"/>
  <c r="AP649" i="2"/>
  <c r="AS649" i="2" s="1"/>
  <c r="AW649" i="2" s="1"/>
  <c r="AP631" i="2"/>
  <c r="AS631" i="2" s="1"/>
  <c r="AW631" i="2" s="1"/>
  <c r="AP643" i="2"/>
  <c r="AS643" i="2" s="1"/>
  <c r="AW643" i="2" s="1"/>
  <c r="AP689" i="2"/>
  <c r="AS689" i="2" s="1"/>
  <c r="AW689" i="2" s="1"/>
  <c r="AP531" i="2"/>
  <c r="AS531" i="2" s="1"/>
  <c r="AW531" i="2" s="1"/>
  <c r="AP311" i="2"/>
  <c r="AS311" i="2" s="1"/>
  <c r="AW311" i="2" s="1"/>
  <c r="AP359" i="2"/>
  <c r="AS359" i="2" s="1"/>
  <c r="AW359" i="2" s="1"/>
  <c r="AP353" i="2"/>
  <c r="AS353" i="2" s="1"/>
  <c r="AW353" i="2" s="1"/>
  <c r="AP401" i="2"/>
  <c r="AS401" i="2" s="1"/>
  <c r="AW401" i="2" s="1"/>
  <c r="AP411" i="2"/>
  <c r="AS411" i="2" s="1"/>
  <c r="AW411" i="2" s="1"/>
  <c r="AP427" i="2"/>
  <c r="AS427" i="2" s="1"/>
  <c r="AW427" i="2" s="1"/>
  <c r="AP507" i="2"/>
  <c r="AS507" i="2" s="1"/>
  <c r="AW507" i="2" s="1"/>
  <c r="AP527" i="2"/>
  <c r="AS527" i="2" s="1"/>
  <c r="AW527" i="2" s="1"/>
  <c r="AP627" i="2"/>
  <c r="AS627" i="2" s="1"/>
  <c r="AW627" i="2" s="1"/>
  <c r="AP665" i="2"/>
  <c r="AS665" i="2" s="1"/>
  <c r="AW665" i="2" s="1"/>
  <c r="AP673" i="2"/>
  <c r="AS673" i="2" s="1"/>
  <c r="AW673" i="2" s="1"/>
  <c r="AP647" i="2"/>
  <c r="AS647" i="2" s="1"/>
  <c r="AW647" i="2" s="1"/>
  <c r="AP617" i="2"/>
  <c r="AS617" i="2" s="1"/>
  <c r="AW617" i="2" s="1"/>
  <c r="AP645" i="2"/>
  <c r="AS645" i="2" s="1"/>
  <c r="AW645" i="2" s="1"/>
  <c r="AP681" i="2"/>
  <c r="AS681" i="2" s="1"/>
  <c r="AW681" i="2" s="1"/>
  <c r="AP653" i="2"/>
  <c r="AS653" i="2" s="1"/>
  <c r="AW653" i="2" s="1"/>
  <c r="AP699" i="2"/>
  <c r="AS699" i="2" s="1"/>
  <c r="AW699" i="2" s="1"/>
  <c r="AP365" i="2"/>
  <c r="AS365" i="2" s="1"/>
  <c r="AW365" i="2" s="1"/>
  <c r="AP513" i="2"/>
  <c r="AS513" i="2" s="1"/>
  <c r="AW513" i="2" s="1"/>
  <c r="AP661" i="2"/>
  <c r="AS661" i="2" s="1"/>
  <c r="AW661" i="2" s="1"/>
  <c r="AP695" i="2"/>
  <c r="AS695" i="2" s="1"/>
  <c r="AW695" i="2" s="1"/>
  <c r="AP712" i="2"/>
  <c r="AS712" i="2" s="1"/>
  <c r="AP814" i="2"/>
  <c r="AS814" i="2" s="1"/>
  <c r="AP703" i="2"/>
  <c r="AS703" i="2" s="1"/>
  <c r="AW703" i="2" s="1"/>
  <c r="AP1057" i="2"/>
  <c r="AS1057" i="2" s="1"/>
  <c r="AW1057" i="2" s="1"/>
  <c r="AP1069" i="2"/>
  <c r="AS1069" i="2" s="1"/>
  <c r="AW1069" i="2" s="1"/>
  <c r="AP919" i="2"/>
  <c r="AS919" i="2" s="1"/>
  <c r="AW919" i="2" s="1"/>
  <c r="AP1063" i="2"/>
  <c r="AS1063" i="2" s="1"/>
  <c r="AW1063" i="2" s="1"/>
  <c r="AP909" i="2"/>
  <c r="AS909" i="2" s="1"/>
  <c r="AW909" i="2" s="1"/>
  <c r="AP907" i="2"/>
  <c r="AS907" i="2" s="1"/>
  <c r="AW907" i="2" s="1"/>
  <c r="AP1047" i="2"/>
  <c r="AS1047" i="2" s="1"/>
  <c r="AW1047" i="2" s="1"/>
  <c r="AP911" i="2"/>
  <c r="AS911" i="2" s="1"/>
  <c r="AW911" i="2" s="1"/>
  <c r="AP913" i="2"/>
  <c r="AS913" i="2" s="1"/>
  <c r="AW913" i="2" s="1"/>
  <c r="AP917" i="2"/>
  <c r="AS917" i="2" s="1"/>
  <c r="AW917" i="2" s="1"/>
  <c r="AP923" i="2"/>
  <c r="AS923" i="2" s="1"/>
  <c r="AW923" i="2" s="1"/>
  <c r="AP925" i="2"/>
  <c r="AS925" i="2" s="1"/>
  <c r="AW925" i="2" s="1"/>
  <c r="AP921" i="2"/>
  <c r="AS921" i="2" s="1"/>
  <c r="AW921" i="2" s="1"/>
  <c r="AP915" i="2"/>
  <c r="AS915" i="2" s="1"/>
  <c r="AW915" i="2" s="1"/>
  <c r="AP1055" i="2"/>
  <c r="AS1055" i="2" s="1"/>
  <c r="AW1055" i="2" s="1"/>
  <c r="AP1065" i="2"/>
  <c r="AS1065" i="2" s="1"/>
  <c r="AW1065" i="2" s="1"/>
  <c r="AP1077" i="2"/>
  <c r="AS1077" i="2" s="1"/>
  <c r="AW1077" i="2" s="1"/>
  <c r="AP1061" i="2"/>
  <c r="AS1061" i="2" s="1"/>
  <c r="AW1061" i="2" s="1"/>
  <c r="AP1073" i="2"/>
  <c r="AS1073" i="2" s="1"/>
  <c r="AW1073" i="2" s="1"/>
  <c r="BW1097" i="2"/>
  <c r="BS1097" i="2" s="1"/>
  <c r="E1097" i="2" s="1"/>
  <c r="Q1097" i="2" s="1"/>
  <c r="I277" i="24"/>
  <c r="I279" i="24"/>
  <c r="I271" i="24"/>
  <c r="I244" i="24"/>
  <c r="I253" i="24"/>
  <c r="I229" i="24"/>
  <c r="I232" i="24"/>
  <c r="I238" i="24"/>
  <c r="I280" i="24"/>
  <c r="I241" i="24"/>
  <c r="I288" i="24"/>
  <c r="W305" i="24"/>
  <c r="E305" i="24" s="1"/>
  <c r="I305" i="24" s="1"/>
  <c r="W295" i="24"/>
  <c r="E295" i="24" s="1"/>
  <c r="I295" i="24" s="1"/>
  <c r="W311" i="24"/>
  <c r="E311" i="24" s="1"/>
  <c r="I311" i="24" s="1"/>
  <c r="W258" i="24"/>
  <c r="E258" i="24" s="1"/>
  <c r="I258" i="24" s="1"/>
  <c r="W249" i="24"/>
  <c r="E249" i="24" s="1"/>
  <c r="I249" i="24" s="1"/>
  <c r="I278" i="24"/>
  <c r="I264" i="24"/>
  <c r="I270" i="24"/>
  <c r="W276" i="24"/>
  <c r="E276" i="24" s="1"/>
  <c r="I276" i="24" s="1"/>
  <c r="I252" i="24"/>
  <c r="W257" i="24"/>
  <c r="E257" i="24" s="1"/>
  <c r="I257" i="24" s="1"/>
  <c r="W248" i="24"/>
  <c r="E248" i="24" s="1"/>
  <c r="I248" i="24" s="1"/>
  <c r="W263" i="24"/>
  <c r="E263" i="24" s="1"/>
  <c r="I263" i="24" s="1"/>
  <c r="W235" i="24"/>
  <c r="E235" i="24" s="1"/>
  <c r="I235" i="24" s="1"/>
  <c r="W275" i="24"/>
  <c r="E275" i="24" s="1"/>
  <c r="I275" i="24" s="1"/>
  <c r="W289" i="24"/>
  <c r="E289" i="24" s="1"/>
  <c r="I289" i="24" s="1"/>
  <c r="W268" i="24"/>
  <c r="E268" i="24" s="1"/>
  <c r="I268" i="24" s="1"/>
  <c r="I287" i="24"/>
  <c r="W262" i="24"/>
  <c r="E262" i="24" s="1"/>
  <c r="I262" i="24" s="1"/>
  <c r="W239" i="24"/>
  <c r="E239" i="24" s="1"/>
  <c r="I239" i="24" s="1"/>
  <c r="W321" i="24"/>
  <c r="E321" i="24" s="1"/>
  <c r="I321" i="24" s="1"/>
  <c r="W316" i="24"/>
  <c r="E316" i="24" s="1"/>
  <c r="I316" i="24" s="1"/>
  <c r="W306" i="24"/>
  <c r="E306" i="24" s="1"/>
  <c r="I306" i="24" s="1"/>
  <c r="W296" i="24"/>
  <c r="E296" i="24" s="1"/>
  <c r="I296" i="24" s="1"/>
  <c r="W265" i="24"/>
  <c r="E265" i="24" s="1"/>
  <c r="I265" i="24" s="1"/>
  <c r="W293" i="24"/>
  <c r="E293" i="24" s="1"/>
  <c r="I293" i="24" s="1"/>
  <c r="W307" i="24"/>
  <c r="E307" i="24" s="1"/>
  <c r="I307" i="24" s="1"/>
  <c r="W291" i="24"/>
  <c r="E291" i="24" s="1"/>
  <c r="I291" i="24" s="1"/>
  <c r="W301" i="24"/>
  <c r="E301" i="24" s="1"/>
  <c r="I301" i="24" s="1"/>
  <c r="W247" i="24"/>
  <c r="E247" i="24" s="1"/>
  <c r="I247" i="24" s="1"/>
  <c r="W308" i="24"/>
  <c r="E308" i="24" s="1"/>
  <c r="I308" i="24" s="1"/>
  <c r="W309" i="24"/>
  <c r="E309" i="24" s="1"/>
  <c r="I309" i="24" s="1"/>
  <c r="W237" i="24"/>
  <c r="E237" i="24" s="1"/>
  <c r="I237" i="24" s="1"/>
  <c r="W225" i="24"/>
  <c r="E225" i="24" s="1"/>
  <c r="I225" i="24" s="1"/>
  <c r="W266" i="24"/>
  <c r="E266" i="24" s="1"/>
  <c r="I266" i="24" s="1"/>
  <c r="W269" i="24"/>
  <c r="E269" i="24" s="1"/>
  <c r="I269" i="24" s="1"/>
  <c r="W273" i="24"/>
  <c r="E273" i="24" s="1"/>
  <c r="I273" i="24" s="1"/>
  <c r="W320" i="24"/>
  <c r="E320" i="24" s="1"/>
  <c r="I320" i="24" s="1"/>
  <c r="W294" i="24"/>
  <c r="E294" i="24" s="1"/>
  <c r="I294" i="24" s="1"/>
  <c r="W250" i="24"/>
  <c r="E250" i="24" s="1"/>
  <c r="I250" i="24" s="1"/>
  <c r="W318" i="24"/>
  <c r="E318" i="24" s="1"/>
  <c r="I318" i="24" s="1"/>
  <c r="I224" i="24"/>
  <c r="W245" i="24"/>
  <c r="E245" i="24" s="1"/>
  <c r="I245" i="24" s="1"/>
  <c r="I285" i="24"/>
  <c r="W286" i="24"/>
  <c r="E286" i="24" s="1"/>
  <c r="I286" i="24" s="1"/>
  <c r="W226" i="24"/>
  <c r="E226" i="24" s="1"/>
  <c r="I226" i="24" s="1"/>
  <c r="W251" i="24"/>
  <c r="E251" i="24" s="1"/>
  <c r="I251" i="24" s="1"/>
  <c r="W242" i="24"/>
  <c r="E242" i="24" s="1"/>
  <c r="I242" i="24" s="1"/>
  <c r="W315" i="24"/>
  <c r="E315" i="24" s="1"/>
  <c r="I315" i="24" s="1"/>
  <c r="W254" i="24"/>
  <c r="E254" i="24" s="1"/>
  <c r="I254" i="24" s="1"/>
  <c r="W292" i="24"/>
  <c r="E292" i="24" s="1"/>
  <c r="I292" i="24" s="1"/>
  <c r="W298" i="24"/>
  <c r="E298" i="24" s="1"/>
  <c r="I298" i="24" s="1"/>
  <c r="W322" i="24"/>
  <c r="E322" i="24" s="1"/>
  <c r="I322" i="24" s="1"/>
  <c r="W312" i="24"/>
  <c r="E312" i="24" s="1"/>
  <c r="I312" i="24" s="1"/>
  <c r="W313" i="24"/>
  <c r="E313" i="24" s="1"/>
  <c r="I313" i="24" s="1"/>
  <c r="W230" i="24"/>
  <c r="E230" i="24" s="1"/>
  <c r="I230" i="24" s="1"/>
  <c r="W302" i="24"/>
  <c r="E302" i="24" s="1"/>
  <c r="I302" i="24" s="1"/>
  <c r="W259" i="24"/>
  <c r="E259" i="24" s="1"/>
  <c r="I259" i="24" s="1"/>
  <c r="W281" i="24"/>
  <c r="E281" i="24" s="1"/>
  <c r="I281" i="24" s="1"/>
  <c r="W283" i="24"/>
  <c r="E283" i="24" s="1"/>
  <c r="I283" i="24" s="1"/>
  <c r="I284" i="24"/>
  <c r="W243" i="24"/>
  <c r="E243" i="24" s="1"/>
  <c r="I243" i="24" s="1"/>
  <c r="W256" i="24"/>
  <c r="E256" i="24" s="1"/>
  <c r="I256" i="24" s="1"/>
  <c r="W274" i="24"/>
  <c r="E274" i="24" s="1"/>
  <c r="I274" i="24" s="1"/>
  <c r="W314" i="24"/>
  <c r="E314" i="24" s="1"/>
  <c r="I314" i="24" s="1"/>
  <c r="W300" i="24"/>
  <c r="E300" i="24" s="1"/>
  <c r="I300" i="24" s="1"/>
  <c r="W290" i="24"/>
  <c r="E290" i="24" s="1"/>
  <c r="I290" i="24" s="1"/>
  <c r="W303" i="24"/>
  <c r="E303" i="24" s="1"/>
  <c r="I303" i="24" s="1"/>
  <c r="W317" i="24"/>
  <c r="E317" i="24" s="1"/>
  <c r="I317" i="24" s="1"/>
  <c r="W236" i="24"/>
  <c r="E236" i="24" s="1"/>
  <c r="I236" i="24" s="1"/>
  <c r="I240" i="24"/>
  <c r="W233" i="24"/>
  <c r="E233" i="24" s="1"/>
  <c r="I233" i="24" s="1"/>
  <c r="W231" i="24"/>
  <c r="E231" i="24" s="1"/>
  <c r="I231" i="24" s="1"/>
  <c r="W261" i="24"/>
  <c r="E261" i="24" s="1"/>
  <c r="I261" i="24" s="1"/>
  <c r="I228" i="24"/>
  <c r="W267" i="24"/>
  <c r="E267" i="24" s="1"/>
  <c r="I267" i="24" s="1"/>
  <c r="I282" i="24"/>
  <c r="W246" i="24"/>
  <c r="E246" i="24" s="1"/>
  <c r="I246" i="24" s="1"/>
  <c r="W227" i="24"/>
  <c r="E227" i="24" s="1"/>
  <c r="I227" i="24" s="1"/>
  <c r="W310" i="24"/>
  <c r="E310" i="24" s="1"/>
  <c r="I310" i="24" s="1"/>
  <c r="W319" i="24"/>
  <c r="E319" i="24" s="1"/>
  <c r="I319" i="24" s="1"/>
  <c r="I272" i="24"/>
  <c r="W297" i="24"/>
  <c r="E297" i="24" s="1"/>
  <c r="I297" i="24" s="1"/>
  <c r="W304" i="24"/>
  <c r="E304" i="24" s="1"/>
  <c r="I304" i="24" s="1"/>
  <c r="W323" i="24"/>
  <c r="E323" i="24" s="1"/>
  <c r="I323" i="24" s="1"/>
  <c r="W260" i="24"/>
  <c r="E260" i="24" s="1"/>
  <c r="I260" i="24" s="1"/>
  <c r="W255" i="24"/>
  <c r="E255" i="24" s="1"/>
  <c r="I255" i="24" s="1"/>
  <c r="W299" i="24"/>
  <c r="E299" i="24" s="1"/>
  <c r="I299" i="24" s="1"/>
  <c r="W234" i="24"/>
  <c r="E234" i="24" s="1"/>
  <c r="I234" i="24" s="1"/>
  <c r="BX704" i="2"/>
  <c r="CA704" i="2" s="1"/>
  <c r="BX510" i="2"/>
  <c r="CA510" i="2" s="1"/>
  <c r="U361" i="22"/>
  <c r="D361" i="22" s="1"/>
  <c r="I361" i="22" s="1"/>
  <c r="I369" i="22"/>
  <c r="I284" i="22"/>
  <c r="I422" i="20"/>
  <c r="I365" i="22"/>
  <c r="U357" i="22"/>
  <c r="D357" i="22" s="1"/>
  <c r="I357" i="22" s="1"/>
  <c r="U356" i="22"/>
  <c r="D356" i="22" s="1"/>
  <c r="I356" i="22" s="1"/>
  <c r="I385" i="22"/>
  <c r="I408" i="20"/>
  <c r="I400" i="20"/>
  <c r="I430" i="20"/>
  <c r="I416" i="20"/>
  <c r="I493" i="20"/>
  <c r="I194" i="20"/>
  <c r="I421" i="20"/>
  <c r="I425" i="20"/>
  <c r="I159" i="23"/>
  <c r="T397" i="20"/>
  <c r="E397" i="20" s="1"/>
  <c r="I397" i="20" s="1"/>
  <c r="I444" i="20"/>
  <c r="I446" i="20"/>
  <c r="T457" i="20"/>
  <c r="E457" i="20" s="1"/>
  <c r="I457" i="20" s="1"/>
  <c r="T449" i="20"/>
  <c r="E449" i="20" s="1"/>
  <c r="I449" i="20" s="1"/>
  <c r="T454" i="20"/>
  <c r="E454" i="20" s="1"/>
  <c r="I454" i="20" s="1"/>
  <c r="I420" i="20"/>
  <c r="T186" i="20"/>
  <c r="E186" i="20" s="1"/>
  <c r="I186" i="20" s="1"/>
  <c r="I294" i="20"/>
  <c r="T455" i="20"/>
  <c r="E455" i="20" s="1"/>
  <c r="I455" i="20" s="1"/>
  <c r="T447" i="20"/>
  <c r="E447" i="20" s="1"/>
  <c r="I447" i="20" s="1"/>
  <c r="T458" i="20"/>
  <c r="E458" i="20" s="1"/>
  <c r="I458" i="20" s="1"/>
  <c r="T452" i="20"/>
  <c r="E452" i="20" s="1"/>
  <c r="I452" i="20" s="1"/>
  <c r="I412" i="20"/>
  <c r="I429" i="20"/>
  <c r="T461" i="20"/>
  <c r="E461" i="20" s="1"/>
  <c r="I461" i="20" s="1"/>
  <c r="T453" i="20"/>
  <c r="E453" i="20" s="1"/>
  <c r="I453" i="20" s="1"/>
  <c r="T450" i="20"/>
  <c r="E450" i="20" s="1"/>
  <c r="I450" i="20" s="1"/>
  <c r="T456" i="20"/>
  <c r="E456" i="20" s="1"/>
  <c r="I456" i="20" s="1"/>
  <c r="T448" i="20"/>
  <c r="E448" i="20" s="1"/>
  <c r="I448" i="20" s="1"/>
  <c r="I497" i="20"/>
  <c r="I404" i="20"/>
  <c r="I426" i="20"/>
  <c r="I293" i="20"/>
  <c r="T459" i="20"/>
  <c r="E459" i="20" s="1"/>
  <c r="I459" i="20" s="1"/>
  <c r="T451" i="20"/>
  <c r="E451" i="20" s="1"/>
  <c r="I451" i="20" s="1"/>
  <c r="T462" i="20"/>
  <c r="E462" i="20" s="1"/>
  <c r="I462" i="20" s="1"/>
  <c r="T460" i="20"/>
  <c r="E460" i="20" s="1"/>
  <c r="I460" i="20" s="1"/>
  <c r="I96" i="23"/>
  <c r="I95" i="23"/>
  <c r="I701" i="23"/>
  <c r="I705" i="23"/>
  <c r="I74" i="23"/>
  <c r="I62" i="23"/>
  <c r="I710" i="23"/>
  <c r="I112" i="23"/>
  <c r="I143" i="23"/>
  <c r="I147" i="23"/>
  <c r="BU1074" i="2"/>
  <c r="L1074" i="2" s="1"/>
  <c r="M1073" i="2" s="1"/>
  <c r="BW1035" i="2"/>
  <c r="BS1035" i="2" s="1"/>
  <c r="E1035" i="2" s="1"/>
  <c r="Q1035" i="2" s="1"/>
  <c r="BW1075" i="2"/>
  <c r="BS1075" i="2" s="1"/>
  <c r="E1075" i="2" s="1"/>
  <c r="Q1075" i="2" s="1"/>
  <c r="BW1027" i="2"/>
  <c r="BS1027" i="2" s="1"/>
  <c r="E1027" i="2" s="1"/>
  <c r="Q1027" i="2" s="1"/>
  <c r="BU1058" i="2"/>
  <c r="L1058" i="2" s="1"/>
  <c r="AM1057" i="2" s="1"/>
  <c r="BU1075" i="2"/>
  <c r="L1075" i="2" s="1"/>
  <c r="AK1075" i="2" s="1"/>
  <c r="I699" i="23"/>
  <c r="I562" i="23"/>
  <c r="I151" i="23"/>
  <c r="I725" i="23"/>
  <c r="BU1076" i="2"/>
  <c r="L1076" i="2" s="1"/>
  <c r="M1075" i="2" s="1"/>
  <c r="I64" i="23"/>
  <c r="I153" i="23"/>
  <c r="I688" i="23"/>
  <c r="I708" i="23"/>
  <c r="I157" i="23"/>
  <c r="I78" i="23"/>
  <c r="I283" i="23"/>
  <c r="I88" i="23"/>
  <c r="I722" i="23"/>
  <c r="I726" i="23"/>
  <c r="I724" i="23"/>
  <c r="I80" i="23"/>
  <c r="I84" i="23"/>
  <c r="I712" i="23"/>
  <c r="Y82" i="23"/>
  <c r="E82" i="23" s="1"/>
  <c r="I82" i="23" s="1"/>
  <c r="Y188" i="23"/>
  <c r="E188" i="23" s="1"/>
  <c r="I188" i="23" s="1"/>
  <c r="Y211" i="23"/>
  <c r="E211" i="23" s="1"/>
  <c r="I211" i="23" s="1"/>
  <c r="Y670" i="23"/>
  <c r="E670" i="23" s="1"/>
  <c r="I670" i="23" s="1"/>
  <c r="Y662" i="23"/>
  <c r="E662" i="23" s="1"/>
  <c r="I662" i="23" s="1"/>
  <c r="Y546" i="23"/>
  <c r="E546" i="23" s="1"/>
  <c r="I546" i="23" s="1"/>
  <c r="Y89" i="23"/>
  <c r="E89" i="23" s="1"/>
  <c r="I89" i="23" s="1"/>
  <c r="Y101" i="23"/>
  <c r="E101" i="23" s="1"/>
  <c r="I101" i="23" s="1"/>
  <c r="Y200" i="23"/>
  <c r="E200" i="23" s="1"/>
  <c r="I200" i="23" s="1"/>
  <c r="Y195" i="23"/>
  <c r="E195" i="23" s="1"/>
  <c r="I195" i="23" s="1"/>
  <c r="Y193" i="23"/>
  <c r="E193" i="23" s="1"/>
  <c r="I193" i="23" s="1"/>
  <c r="Y215" i="23"/>
  <c r="E215" i="23" s="1"/>
  <c r="I215" i="23" s="1"/>
  <c r="Y219" i="23"/>
  <c r="E219" i="23" s="1"/>
  <c r="I219" i="23" s="1"/>
  <c r="Y71" i="23"/>
  <c r="E71" i="23" s="1"/>
  <c r="I71" i="23" s="1"/>
  <c r="Y79" i="23"/>
  <c r="E79" i="23" s="1"/>
  <c r="I79" i="23" s="1"/>
  <c r="Y696" i="23"/>
  <c r="E696" i="23" s="1"/>
  <c r="I696" i="23" s="1"/>
  <c r="Y698" i="23"/>
  <c r="E698" i="23" s="1"/>
  <c r="I698" i="23" s="1"/>
  <c r="Y718" i="23"/>
  <c r="E718" i="23" s="1"/>
  <c r="I718" i="23" s="1"/>
  <c r="Y171" i="23"/>
  <c r="E171" i="23" s="1"/>
  <c r="I171" i="23" s="1"/>
  <c r="Y197" i="23"/>
  <c r="E197" i="23" s="1"/>
  <c r="I197" i="23" s="1"/>
  <c r="Y243" i="23"/>
  <c r="E243" i="23" s="1"/>
  <c r="I243" i="23" s="1"/>
  <c r="Y704" i="23"/>
  <c r="E704" i="23" s="1"/>
  <c r="I704" i="23" s="1"/>
  <c r="Y85" i="23"/>
  <c r="E85" i="23" s="1"/>
  <c r="I85" i="23" s="1"/>
  <c r="Y98" i="23"/>
  <c r="E98" i="23" s="1"/>
  <c r="I98" i="23" s="1"/>
  <c r="Y184" i="23"/>
  <c r="E184" i="23" s="1"/>
  <c r="I184" i="23" s="1"/>
  <c r="Y72" i="23"/>
  <c r="E72" i="23" s="1"/>
  <c r="I72" i="23" s="1"/>
  <c r="Y86" i="23"/>
  <c r="E86" i="23" s="1"/>
  <c r="I86" i="23" s="1"/>
  <c r="Y83" i="23"/>
  <c r="E83" i="23" s="1"/>
  <c r="I83" i="23" s="1"/>
  <c r="Y91" i="23"/>
  <c r="E91" i="23" s="1"/>
  <c r="I91" i="23" s="1"/>
  <c r="Y87" i="23"/>
  <c r="E87" i="23" s="1"/>
  <c r="I87" i="23" s="1"/>
  <c r="Y149" i="23"/>
  <c r="E149" i="23" s="1"/>
  <c r="I149" i="23" s="1"/>
  <c r="Y168" i="23"/>
  <c r="E168" i="23" s="1"/>
  <c r="I168" i="23" s="1"/>
  <c r="Y179" i="23"/>
  <c r="E179" i="23" s="1"/>
  <c r="I179" i="23" s="1"/>
  <c r="Y178" i="23"/>
  <c r="E178" i="23" s="1"/>
  <c r="I178" i="23" s="1"/>
  <c r="Y181" i="23"/>
  <c r="E181" i="23" s="1"/>
  <c r="I181" i="23" s="1"/>
  <c r="Y167" i="23"/>
  <c r="E167" i="23" s="1"/>
  <c r="I167" i="23" s="1"/>
  <c r="Y196" i="23"/>
  <c r="E196" i="23" s="1"/>
  <c r="I196" i="23" s="1"/>
  <c r="Y182" i="23"/>
  <c r="E182" i="23" s="1"/>
  <c r="I182" i="23" s="1"/>
  <c r="Y183" i="23"/>
  <c r="E183" i="23" s="1"/>
  <c r="I183" i="23" s="1"/>
  <c r="Y185" i="23"/>
  <c r="E185" i="23" s="1"/>
  <c r="I185" i="23" s="1"/>
  <c r="Y191" i="23"/>
  <c r="E191" i="23" s="1"/>
  <c r="I191" i="23" s="1"/>
  <c r="Y198" i="23"/>
  <c r="E198" i="23" s="1"/>
  <c r="I198" i="23" s="1"/>
  <c r="Y194" i="23"/>
  <c r="E194" i="23" s="1"/>
  <c r="I194" i="23" s="1"/>
  <c r="Y210" i="23"/>
  <c r="E210" i="23" s="1"/>
  <c r="I210" i="23" s="1"/>
  <c r="Y221" i="23"/>
  <c r="E221" i="23" s="1"/>
  <c r="I221" i="23" s="1"/>
  <c r="Y204" i="23"/>
  <c r="E204" i="23" s="1"/>
  <c r="I204" i="23" s="1"/>
  <c r="Y214" i="23"/>
  <c r="E214" i="23" s="1"/>
  <c r="I214" i="23" s="1"/>
  <c r="Y205" i="23"/>
  <c r="E205" i="23" s="1"/>
  <c r="I205" i="23" s="1"/>
  <c r="Y65" i="23"/>
  <c r="E65" i="23" s="1"/>
  <c r="I65" i="23" s="1"/>
  <c r="Y67" i="23"/>
  <c r="E67" i="23" s="1"/>
  <c r="I67" i="23" s="1"/>
  <c r="Y70" i="23"/>
  <c r="E70" i="23" s="1"/>
  <c r="I70" i="23" s="1"/>
  <c r="Y164" i="23"/>
  <c r="E164" i="23" s="1"/>
  <c r="I164" i="23" s="1"/>
  <c r="Y166" i="23"/>
  <c r="E166" i="23" s="1"/>
  <c r="I166" i="23" s="1"/>
  <c r="Y189" i="23"/>
  <c r="E189" i="23" s="1"/>
  <c r="I189" i="23" s="1"/>
  <c r="Y190" i="23"/>
  <c r="E190" i="23" s="1"/>
  <c r="I190" i="23" s="1"/>
  <c r="Y76" i="23"/>
  <c r="E76" i="23" s="1"/>
  <c r="I76" i="23" s="1"/>
  <c r="Y69" i="23"/>
  <c r="E69" i="23" s="1"/>
  <c r="I69" i="23" s="1"/>
  <c r="Y155" i="23"/>
  <c r="E155" i="23" s="1"/>
  <c r="I155" i="23" s="1"/>
  <c r="Y163" i="23"/>
  <c r="E163" i="23" s="1"/>
  <c r="I163" i="23" s="1"/>
  <c r="Y172" i="23"/>
  <c r="E172" i="23" s="1"/>
  <c r="I172" i="23" s="1"/>
  <c r="Y174" i="23"/>
  <c r="E174" i="23" s="1"/>
  <c r="I174" i="23" s="1"/>
  <c r="Y177" i="23"/>
  <c r="E177" i="23" s="1"/>
  <c r="I177" i="23" s="1"/>
  <c r="Y176" i="23"/>
  <c r="E176" i="23" s="1"/>
  <c r="I176" i="23" s="1"/>
  <c r="Y186" i="23"/>
  <c r="E186" i="23" s="1"/>
  <c r="I186" i="23" s="1"/>
  <c r="Y187" i="23"/>
  <c r="E187" i="23" s="1"/>
  <c r="I187" i="23" s="1"/>
  <c r="Y199" i="23"/>
  <c r="E199" i="23" s="1"/>
  <c r="I199" i="23" s="1"/>
  <c r="Y220" i="23"/>
  <c r="E220" i="23" s="1"/>
  <c r="I220" i="23" s="1"/>
  <c r="Y213" i="23"/>
  <c r="E213" i="23" s="1"/>
  <c r="I213" i="23" s="1"/>
  <c r="Y208" i="23"/>
  <c r="E208" i="23" s="1"/>
  <c r="I208" i="23" s="1"/>
  <c r="Y218" i="23"/>
  <c r="E218" i="23" s="1"/>
  <c r="I218" i="23" s="1"/>
  <c r="Y63" i="23"/>
  <c r="E63" i="23" s="1"/>
  <c r="I63" i="23" s="1"/>
  <c r="Y75" i="23"/>
  <c r="E75" i="23" s="1"/>
  <c r="I75" i="23" s="1"/>
  <c r="Y77" i="23"/>
  <c r="E77" i="23" s="1"/>
  <c r="I77" i="23" s="1"/>
  <c r="Y170" i="23"/>
  <c r="E170" i="23" s="1"/>
  <c r="I170" i="23" s="1"/>
  <c r="Y97" i="23"/>
  <c r="E97" i="23" s="1"/>
  <c r="I97" i="23" s="1"/>
  <c r="Y90" i="23"/>
  <c r="E90" i="23" s="1"/>
  <c r="I90" i="23" s="1"/>
  <c r="Y93" i="23"/>
  <c r="E93" i="23" s="1"/>
  <c r="I93" i="23" s="1"/>
  <c r="Y94" i="23"/>
  <c r="E94" i="23" s="1"/>
  <c r="I94" i="23" s="1"/>
  <c r="I99" i="23"/>
  <c r="Y145" i="23"/>
  <c r="E145" i="23" s="1"/>
  <c r="I145" i="23" s="1"/>
  <c r="Y162" i="23"/>
  <c r="E162" i="23" s="1"/>
  <c r="I162" i="23" s="1"/>
  <c r="Y175" i="23"/>
  <c r="E175" i="23" s="1"/>
  <c r="I175" i="23" s="1"/>
  <c r="Y165" i="23"/>
  <c r="E165" i="23" s="1"/>
  <c r="I165" i="23" s="1"/>
  <c r="Y173" i="23"/>
  <c r="E173" i="23" s="1"/>
  <c r="I173" i="23" s="1"/>
  <c r="Y180" i="23"/>
  <c r="E180" i="23" s="1"/>
  <c r="I180" i="23" s="1"/>
  <c r="Y192" i="23"/>
  <c r="E192" i="23" s="1"/>
  <c r="I192" i="23" s="1"/>
  <c r="Y201" i="23"/>
  <c r="E201" i="23" s="1"/>
  <c r="I201" i="23" s="1"/>
  <c r="Y207" i="23"/>
  <c r="E207" i="23" s="1"/>
  <c r="I207" i="23" s="1"/>
  <c r="Y203" i="23"/>
  <c r="E203" i="23" s="1"/>
  <c r="I203" i="23" s="1"/>
  <c r="Y216" i="23"/>
  <c r="E216" i="23" s="1"/>
  <c r="I216" i="23" s="1"/>
  <c r="Y206" i="23"/>
  <c r="E206" i="23" s="1"/>
  <c r="I206" i="23" s="1"/>
  <c r="Y212" i="23"/>
  <c r="E212" i="23" s="1"/>
  <c r="I212" i="23" s="1"/>
  <c r="Y209" i="23"/>
  <c r="E209" i="23" s="1"/>
  <c r="I209" i="23" s="1"/>
  <c r="Y459" i="23"/>
  <c r="E459" i="23" s="1"/>
  <c r="I459" i="23" s="1"/>
  <c r="Y495" i="23"/>
  <c r="E495" i="23" s="1"/>
  <c r="I495" i="23" s="1"/>
  <c r="Y487" i="23"/>
  <c r="E487" i="23" s="1"/>
  <c r="I487" i="23" s="1"/>
  <c r="Y467" i="23"/>
  <c r="E467" i="23" s="1"/>
  <c r="I467" i="23" s="1"/>
  <c r="Y463" i="23"/>
  <c r="E463" i="23" s="1"/>
  <c r="I463" i="23" s="1"/>
  <c r="I566" i="23"/>
  <c r="Y676" i="23"/>
  <c r="E676" i="23" s="1"/>
  <c r="I676" i="23" s="1"/>
  <c r="Y668" i="23"/>
  <c r="E668" i="23" s="1"/>
  <c r="I668" i="23" s="1"/>
  <c r="Y717" i="23"/>
  <c r="E717" i="23" s="1"/>
  <c r="I717" i="23" s="1"/>
  <c r="BW1099" i="2"/>
  <c r="BS1099" i="2" s="1"/>
  <c r="E1099" i="2" s="1"/>
  <c r="Q1099" i="2" s="1"/>
  <c r="Y707" i="23"/>
  <c r="E707" i="23" s="1"/>
  <c r="I707" i="23" s="1"/>
  <c r="I92" i="23"/>
  <c r="Y737" i="23"/>
  <c r="E737" i="23" s="1"/>
  <c r="I737" i="23" s="1"/>
  <c r="Y661" i="23"/>
  <c r="E661" i="23" s="1"/>
  <c r="I661" i="23" s="1"/>
  <c r="Y545" i="23"/>
  <c r="E545" i="23" s="1"/>
  <c r="I545" i="23" s="1"/>
  <c r="Y675" i="23"/>
  <c r="E675" i="23" s="1"/>
  <c r="I675" i="23" s="1"/>
  <c r="Y297" i="23"/>
  <c r="E297" i="23" s="1"/>
  <c r="I297" i="23" s="1"/>
  <c r="Y733" i="23"/>
  <c r="E733" i="23" s="1"/>
  <c r="I733" i="23" s="1"/>
  <c r="Y567" i="23"/>
  <c r="E567" i="23" s="1"/>
  <c r="I567" i="23" s="1"/>
  <c r="Y81" i="23"/>
  <c r="E81" i="23" s="1"/>
  <c r="I81" i="23" s="1"/>
  <c r="Y68" i="23"/>
  <c r="E68" i="23" s="1"/>
  <c r="I68" i="23" s="1"/>
  <c r="Y169" i="23"/>
  <c r="E169" i="23" s="1"/>
  <c r="I169" i="23" s="1"/>
  <c r="Y293" i="23"/>
  <c r="E293" i="23" s="1"/>
  <c r="I293" i="23" s="1"/>
  <c r="Y483" i="23"/>
  <c r="E483" i="23" s="1"/>
  <c r="I483" i="23" s="1"/>
  <c r="Y475" i="23"/>
  <c r="E475" i="23" s="1"/>
  <c r="I475" i="23" s="1"/>
  <c r="Y471" i="23"/>
  <c r="E471" i="23" s="1"/>
  <c r="I471" i="23" s="1"/>
  <c r="Y479" i="23"/>
  <c r="E479" i="23" s="1"/>
  <c r="I479" i="23" s="1"/>
  <c r="Y539" i="23"/>
  <c r="E539" i="23" s="1"/>
  <c r="I539" i="23" s="1"/>
  <c r="Y553" i="23"/>
  <c r="E553" i="23" s="1"/>
  <c r="I553" i="23" s="1"/>
  <c r="Y678" i="23"/>
  <c r="E678" i="23" s="1"/>
  <c r="I678" i="23" s="1"/>
  <c r="Y709" i="23"/>
  <c r="E709" i="23" s="1"/>
  <c r="I709" i="23" s="1"/>
  <c r="Y720" i="23"/>
  <c r="E720" i="23" s="1"/>
  <c r="I720" i="23" s="1"/>
  <c r="Y721" i="23"/>
  <c r="E721" i="23" s="1"/>
  <c r="I721" i="23" s="1"/>
  <c r="Y217" i="23"/>
  <c r="E217" i="23" s="1"/>
  <c r="I217" i="23" s="1"/>
  <c r="Y706" i="23"/>
  <c r="E706" i="23" s="1"/>
  <c r="I706" i="23" s="1"/>
  <c r="Y549" i="23"/>
  <c r="E549" i="23" s="1"/>
  <c r="I549" i="23" s="1"/>
  <c r="Y664" i="23"/>
  <c r="E664" i="23" s="1"/>
  <c r="I664" i="23" s="1"/>
  <c r="Y711" i="23"/>
  <c r="E711" i="23" s="1"/>
  <c r="I711" i="23" s="1"/>
  <c r="Y694" i="23"/>
  <c r="E694" i="23" s="1"/>
  <c r="I694" i="23" s="1"/>
  <c r="Y700" i="23"/>
  <c r="E700" i="23" s="1"/>
  <c r="I700" i="23" s="1"/>
  <c r="Y716" i="23"/>
  <c r="E716" i="23" s="1"/>
  <c r="I716" i="23" s="1"/>
  <c r="Y288" i="23"/>
  <c r="E288" i="23" s="1"/>
  <c r="I288" i="23" s="1"/>
  <c r="Y714" i="23"/>
  <c r="E714" i="23" s="1"/>
  <c r="I714" i="23" s="1"/>
  <c r="Y558" i="23"/>
  <c r="E558" i="23" s="1"/>
  <c r="I558" i="23" s="1"/>
  <c r="Y289" i="23"/>
  <c r="E289" i="23" s="1"/>
  <c r="I289" i="23" s="1"/>
  <c r="Y146" i="23"/>
  <c r="E146" i="23" s="1"/>
  <c r="I146" i="23" s="1"/>
  <c r="Y73" i="23"/>
  <c r="E73" i="23" s="1"/>
  <c r="I73" i="23" s="1"/>
  <c r="I66" i="23"/>
  <c r="I578" i="23"/>
  <c r="Y692" i="23"/>
  <c r="E692" i="23" s="1"/>
  <c r="I692" i="23" s="1"/>
  <c r="Y686" i="23"/>
  <c r="E686" i="23" s="1"/>
  <c r="I686" i="23" s="1"/>
  <c r="Y684" i="23"/>
  <c r="E684" i="23" s="1"/>
  <c r="I684" i="23" s="1"/>
  <c r="Y713" i="23"/>
  <c r="E713" i="23" s="1"/>
  <c r="I713" i="23" s="1"/>
  <c r="I100" i="23"/>
  <c r="I732" i="23"/>
  <c r="I735" i="23"/>
  <c r="Y715" i="23"/>
  <c r="E715" i="23" s="1"/>
  <c r="I715" i="23" s="1"/>
  <c r="Y693" i="23"/>
  <c r="E693" i="23" s="1"/>
  <c r="I693" i="23" s="1"/>
  <c r="Y555" i="23"/>
  <c r="E555" i="23" s="1"/>
  <c r="I555" i="23" s="1"/>
  <c r="Y299" i="23"/>
  <c r="E299" i="23" s="1"/>
  <c r="I299" i="23" s="1"/>
  <c r="Y568" i="23"/>
  <c r="E568" i="23" s="1"/>
  <c r="I568" i="23" s="1"/>
  <c r="Y160" i="23"/>
  <c r="E160" i="23" s="1"/>
  <c r="I160" i="23" s="1"/>
  <c r="Y563" i="23"/>
  <c r="E563" i="23" s="1"/>
  <c r="I563" i="23" s="1"/>
  <c r="Y570" i="23"/>
  <c r="E570" i="23" s="1"/>
  <c r="I570" i="23" s="1"/>
  <c r="Y659" i="23"/>
  <c r="E659" i="23" s="1"/>
  <c r="I659" i="23" s="1"/>
  <c r="Y723" i="23"/>
  <c r="E723" i="23" s="1"/>
  <c r="I723" i="23" s="1"/>
  <c r="Y730" i="23"/>
  <c r="E730" i="23" s="1"/>
  <c r="I730" i="23" s="1"/>
  <c r="Y677" i="23"/>
  <c r="E677" i="23" s="1"/>
  <c r="I677" i="23" s="1"/>
  <c r="Y571" i="23"/>
  <c r="E571" i="23" s="1"/>
  <c r="I571" i="23" s="1"/>
  <c r="Y728" i="23"/>
  <c r="E728" i="23" s="1"/>
  <c r="I728" i="23" s="1"/>
  <c r="Y541" i="23"/>
  <c r="E541" i="23" s="1"/>
  <c r="I541" i="23" s="1"/>
  <c r="Y576" i="23"/>
  <c r="E576" i="23" s="1"/>
  <c r="I576" i="23" s="1"/>
  <c r="Y685" i="23"/>
  <c r="E685" i="23" s="1"/>
  <c r="I685" i="23" s="1"/>
  <c r="Y559" i="23"/>
  <c r="E559" i="23" s="1"/>
  <c r="I559" i="23" s="1"/>
  <c r="Y575" i="23"/>
  <c r="E575" i="23" s="1"/>
  <c r="I575" i="23" s="1"/>
  <c r="BW1101" i="2"/>
  <c r="BS1101" i="2" s="1"/>
  <c r="E1101" i="2" s="1"/>
  <c r="Q1101" i="2" s="1"/>
  <c r="BU1064" i="2"/>
  <c r="L1064" i="2" s="1"/>
  <c r="N1063" i="2" s="1"/>
  <c r="AI1064" i="2" s="1"/>
  <c r="BW1049" i="2"/>
  <c r="BS1049" i="2" s="1"/>
  <c r="E1049" i="2" s="1"/>
  <c r="Q1049" i="2" s="1"/>
  <c r="BU1050" i="2"/>
  <c r="L1050" i="2" s="1"/>
  <c r="N1049" i="2" s="1"/>
  <c r="AI1050" i="2" s="1"/>
  <c r="BW1029" i="2"/>
  <c r="BS1029" i="2" s="1"/>
  <c r="E1029" i="2" s="1"/>
  <c r="Q1029" i="2" s="1"/>
  <c r="BW1089" i="2"/>
  <c r="BS1089" i="2" s="1"/>
  <c r="E1089" i="2" s="1"/>
  <c r="Q1089" i="2" s="1"/>
  <c r="BU1056" i="2"/>
  <c r="L1056" i="2" s="1"/>
  <c r="N1055" i="2" s="1"/>
  <c r="AI1056" i="2" s="1"/>
  <c r="BW1087" i="2"/>
  <c r="BS1087" i="2" s="1"/>
  <c r="E1087" i="2" s="1"/>
  <c r="Q1087" i="2" s="1"/>
  <c r="BW1067" i="2"/>
  <c r="BS1067" i="2" s="1"/>
  <c r="E1067" i="2" s="1"/>
  <c r="Q1067" i="2" s="1"/>
  <c r="BW1051" i="2"/>
  <c r="BS1051" i="2" s="1"/>
  <c r="E1051" i="2" s="1"/>
  <c r="Q1051" i="2" s="1"/>
  <c r="BW1095" i="2"/>
  <c r="BS1095" i="2" s="1"/>
  <c r="E1095" i="2" s="1"/>
  <c r="Q1095" i="2" s="1"/>
  <c r="BU1082" i="2"/>
  <c r="L1082" i="2" s="1"/>
  <c r="AM1081" i="2" s="1"/>
  <c r="BU960" i="2"/>
  <c r="L960" i="2" s="1"/>
  <c r="AM959" i="2" s="1"/>
  <c r="AQ959" i="2" s="1"/>
  <c r="BU1070" i="2"/>
  <c r="L1070" i="2" s="1"/>
  <c r="M1069" i="2" s="1"/>
  <c r="BU1048" i="2"/>
  <c r="L1048" i="2" s="1"/>
  <c r="BU996" i="2"/>
  <c r="L996" i="2" s="1"/>
  <c r="AM995" i="2" s="1"/>
  <c r="AQ995" i="2" s="1"/>
  <c r="BU1087" i="2"/>
  <c r="L1087" i="2" s="1"/>
  <c r="AK1087" i="2" s="1"/>
  <c r="BW1071" i="2"/>
  <c r="BS1071" i="2" s="1"/>
  <c r="E1071" i="2" s="1"/>
  <c r="Q1071" i="2" s="1"/>
  <c r="BU1081" i="2"/>
  <c r="L1081" i="2" s="1"/>
  <c r="AK1081" i="2" s="1"/>
  <c r="BU1069" i="2"/>
  <c r="L1069" i="2" s="1"/>
  <c r="AK1069" i="2" s="1"/>
  <c r="BW1043" i="2"/>
  <c r="BS1043" i="2" s="1"/>
  <c r="E1043" i="2" s="1"/>
  <c r="Q1043" i="2" s="1"/>
  <c r="BU1043" i="2"/>
  <c r="L1043" i="2" s="1"/>
  <c r="AK1043" i="2" s="1"/>
  <c r="BU1044" i="2"/>
  <c r="L1044" i="2" s="1"/>
  <c r="BU930" i="2"/>
  <c r="L930" i="2" s="1"/>
  <c r="AM929" i="2" s="1"/>
  <c r="AQ929" i="2" s="1"/>
  <c r="BW1031" i="2"/>
  <c r="BS1031" i="2" s="1"/>
  <c r="E1031" i="2" s="1"/>
  <c r="Q1031" i="2" s="1"/>
  <c r="BU853" i="2"/>
  <c r="CE853" i="2" s="1"/>
  <c r="L853" i="2" s="1"/>
  <c r="AM852" i="2" s="1"/>
  <c r="BW1033" i="2"/>
  <c r="BS1033" i="2" s="1"/>
  <c r="E1033" i="2" s="1"/>
  <c r="Q1033" i="2" s="1"/>
  <c r="BU1085" i="2"/>
  <c r="L1085" i="2" s="1"/>
  <c r="AK1085" i="2" s="1"/>
  <c r="BW1039" i="2"/>
  <c r="BS1039" i="2" s="1"/>
  <c r="E1039" i="2" s="1"/>
  <c r="Q1039" i="2" s="1"/>
  <c r="BU957" i="2"/>
  <c r="L957" i="2" s="1"/>
  <c r="AK957" i="2" s="1"/>
  <c r="BU1062" i="2"/>
  <c r="L1062" i="2" s="1"/>
  <c r="N1061" i="2" s="1"/>
  <c r="AI1062" i="2" s="1"/>
  <c r="BU976" i="2"/>
  <c r="L976" i="2" s="1"/>
  <c r="AM975" i="2" s="1"/>
  <c r="AQ975" i="2" s="1"/>
  <c r="BW1093" i="2"/>
  <c r="BS1093" i="2" s="1"/>
  <c r="E1093" i="2" s="1"/>
  <c r="Q1093" i="2" s="1"/>
  <c r="BU937" i="2"/>
  <c r="L937" i="2" s="1"/>
  <c r="AK937" i="2" s="1"/>
  <c r="M828" i="2"/>
  <c r="M997" i="2"/>
  <c r="BU864" i="2"/>
  <c r="CE864" i="2" s="1"/>
  <c r="L864" i="2" s="1"/>
  <c r="AK864" i="2" s="1"/>
  <c r="BU1086" i="2"/>
  <c r="L1086" i="2" s="1"/>
  <c r="BU866" i="2"/>
  <c r="CD866" i="2" s="1"/>
  <c r="K866" i="2" s="1"/>
  <c r="AI866" i="2" s="1"/>
  <c r="BU893" i="2"/>
  <c r="CE893" i="2" s="1"/>
  <c r="L893" i="2" s="1"/>
  <c r="M892" i="2" s="1"/>
  <c r="N937" i="2"/>
  <c r="AI938" i="2" s="1"/>
  <c r="N989" i="2"/>
  <c r="AI990" i="2" s="1"/>
  <c r="N820" i="2"/>
  <c r="AI821" i="2" s="1"/>
  <c r="O997" i="2"/>
  <c r="AJ998" i="2" s="1"/>
  <c r="N828" i="2"/>
  <c r="AI829" i="2" s="1"/>
  <c r="AM820" i="2"/>
  <c r="BU851" i="2"/>
  <c r="CE851" i="2" s="1"/>
  <c r="L851" i="2" s="1"/>
  <c r="AM850" i="2" s="1"/>
  <c r="N997" i="2"/>
  <c r="AI998" i="2" s="1"/>
  <c r="BU1046" i="2"/>
  <c r="L1046" i="2" s="1"/>
  <c r="N1045" i="2" s="1"/>
  <c r="AI1046" i="2" s="1"/>
  <c r="BU775" i="2"/>
  <c r="CE775" i="2" s="1"/>
  <c r="L775" i="2" s="1"/>
  <c r="AM774" i="2" s="1"/>
  <c r="BU1072" i="2"/>
  <c r="L1072" i="2" s="1"/>
  <c r="AM1071" i="2" s="1"/>
  <c r="BU1066" i="2"/>
  <c r="L1066" i="2" s="1"/>
  <c r="AM1065" i="2" s="1"/>
  <c r="BW1045" i="2"/>
  <c r="BS1045" i="2" s="1"/>
  <c r="E1045" i="2" s="1"/>
  <c r="Q1045" i="2" s="1"/>
  <c r="BU904" i="2"/>
  <c r="CD904" i="2" s="1"/>
  <c r="K904" i="2" s="1"/>
  <c r="AI904" i="2" s="1"/>
  <c r="BW1105" i="2"/>
  <c r="BS1105" i="2" s="1"/>
  <c r="E1105" i="2" s="1"/>
  <c r="Q1105" i="2" s="1"/>
  <c r="BU950" i="2"/>
  <c r="L950" i="2" s="1"/>
  <c r="O949" i="2" s="1"/>
  <c r="BU1049" i="2"/>
  <c r="L1049" i="2" s="1"/>
  <c r="AK1049" i="2" s="1"/>
  <c r="BW1081" i="2"/>
  <c r="BS1081" i="2" s="1"/>
  <c r="E1081" i="2" s="1"/>
  <c r="Q1081" i="2" s="1"/>
  <c r="BU1078" i="2"/>
  <c r="L1078" i="2" s="1"/>
  <c r="M1077" i="2" s="1"/>
  <c r="BW1091" i="2"/>
  <c r="BS1091" i="2" s="1"/>
  <c r="E1091" i="2" s="1"/>
  <c r="Q1091" i="2" s="1"/>
  <c r="AM796" i="2"/>
  <c r="BU1083" i="2"/>
  <c r="L1083" i="2" s="1"/>
  <c r="AK1083" i="2" s="1"/>
  <c r="BU954" i="2"/>
  <c r="L954" i="2" s="1"/>
  <c r="AM953" i="2" s="1"/>
  <c r="AQ953" i="2" s="1"/>
  <c r="AM989" i="2"/>
  <c r="AQ989" i="2" s="1"/>
  <c r="BU763" i="2"/>
  <c r="CE763" i="2" s="1"/>
  <c r="L763" i="2" s="1"/>
  <c r="N762" i="2" s="1"/>
  <c r="AI763" i="2" s="1"/>
  <c r="N724" i="2"/>
  <c r="AI725" i="2" s="1"/>
  <c r="N796" i="2"/>
  <c r="AI797" i="2" s="1"/>
  <c r="BU946" i="2"/>
  <c r="L946" i="2" s="1"/>
  <c r="O945" i="2" s="1"/>
  <c r="BW1041" i="2"/>
  <c r="BS1041" i="2" s="1"/>
  <c r="E1041" i="2" s="1"/>
  <c r="Q1041" i="2" s="1"/>
  <c r="BW1083" i="2"/>
  <c r="BS1083" i="2" s="1"/>
  <c r="E1083" i="2" s="1"/>
  <c r="Q1083" i="2" s="1"/>
  <c r="BW1037" i="2"/>
  <c r="BS1037" i="2" s="1"/>
  <c r="E1037" i="2" s="1"/>
  <c r="Q1037" i="2" s="1"/>
  <c r="BW1059" i="2"/>
  <c r="BS1059" i="2" s="1"/>
  <c r="E1059" i="2" s="1"/>
  <c r="Q1059" i="2" s="1"/>
  <c r="BU1104" i="2"/>
  <c r="L1104" i="2" s="1"/>
  <c r="AM1103" i="2" s="1"/>
  <c r="BU1067" i="2"/>
  <c r="L1067" i="2" s="1"/>
  <c r="AK1067" i="2" s="1"/>
  <c r="AM904" i="2"/>
  <c r="BU1077" i="2"/>
  <c r="L1077" i="2" s="1"/>
  <c r="AK1077" i="2" s="1"/>
  <c r="BU1047" i="2"/>
  <c r="L1047" i="2" s="1"/>
  <c r="AK1047" i="2" s="1"/>
  <c r="BU857" i="2"/>
  <c r="CE857" i="2" s="1"/>
  <c r="L857" i="2" s="1"/>
  <c r="M856" i="2" s="1"/>
  <c r="BU992" i="2"/>
  <c r="L992" i="2" s="1"/>
  <c r="M991" i="2" s="1"/>
  <c r="AM724" i="2"/>
  <c r="M864" i="2"/>
  <c r="BU948" i="2"/>
  <c r="L948" i="2" s="1"/>
  <c r="M947" i="2" s="1"/>
  <c r="BU952" i="2"/>
  <c r="L952" i="2" s="1"/>
  <c r="AM951" i="2" s="1"/>
  <c r="AQ951" i="2" s="1"/>
  <c r="BU978" i="2"/>
  <c r="L978" i="2" s="1"/>
  <c r="AM977" i="2" s="1"/>
  <c r="AQ977" i="2" s="1"/>
  <c r="BU1105" i="2"/>
  <c r="L1105" i="2" s="1"/>
  <c r="AK1105" i="2" s="1"/>
  <c r="BU1106" i="2"/>
  <c r="L1106" i="2" s="1"/>
  <c r="BU1097" i="2"/>
  <c r="L1097" i="2" s="1"/>
  <c r="AK1097" i="2" s="1"/>
  <c r="BU1098" i="2"/>
  <c r="L1098" i="2" s="1"/>
  <c r="N904" i="2"/>
  <c r="AI905" i="2" s="1"/>
  <c r="BU1079" i="2"/>
  <c r="L1079" i="2" s="1"/>
  <c r="AK1079" i="2" s="1"/>
  <c r="BU1093" i="2"/>
  <c r="L1093" i="2" s="1"/>
  <c r="AK1093" i="2" s="1"/>
  <c r="BU1094" i="2"/>
  <c r="L1094" i="2" s="1"/>
  <c r="BU1091" i="2"/>
  <c r="L1091" i="2" s="1"/>
  <c r="AK1091" i="2" s="1"/>
  <c r="BU1092" i="2"/>
  <c r="L1092" i="2" s="1"/>
  <c r="BU1059" i="2"/>
  <c r="L1059" i="2" s="1"/>
  <c r="AK1059" i="2" s="1"/>
  <c r="BU1054" i="2"/>
  <c r="L1054" i="2" s="1"/>
  <c r="N1053" i="2" s="1"/>
  <c r="AI1054" i="2" s="1"/>
  <c r="BU1103" i="2"/>
  <c r="L1103" i="2" s="1"/>
  <c r="AK1103" i="2" s="1"/>
  <c r="BU1095" i="2"/>
  <c r="L1095" i="2" s="1"/>
  <c r="AK1095" i="2" s="1"/>
  <c r="BU1096" i="2"/>
  <c r="L1096" i="2" s="1"/>
  <c r="BU1101" i="2"/>
  <c r="L1101" i="2" s="1"/>
  <c r="AK1101" i="2" s="1"/>
  <c r="BU1102" i="2"/>
  <c r="L1102" i="2" s="1"/>
  <c r="BU1099" i="2"/>
  <c r="L1099" i="2" s="1"/>
  <c r="AK1099" i="2" s="1"/>
  <c r="BU1100" i="2"/>
  <c r="L1100" i="2" s="1"/>
  <c r="BU968" i="2"/>
  <c r="L968" i="2" s="1"/>
  <c r="N967" i="2" s="1"/>
  <c r="AI968" i="2" s="1"/>
  <c r="BU1041" i="2"/>
  <c r="L1041" i="2" s="1"/>
  <c r="AK1041" i="2" s="1"/>
  <c r="BU1051" i="2"/>
  <c r="L1051" i="2" s="1"/>
  <c r="AK1051" i="2" s="1"/>
  <c r="BU1089" i="2"/>
  <c r="L1089" i="2" s="1"/>
  <c r="AK1089" i="2" s="1"/>
  <c r="BU1090" i="2"/>
  <c r="L1090" i="2" s="1"/>
  <c r="BU824" i="2"/>
  <c r="CD824" i="2" s="1"/>
  <c r="K824" i="2" s="1"/>
  <c r="AI824" i="2" s="1"/>
  <c r="BU1088" i="2"/>
  <c r="L1088" i="2" s="1"/>
  <c r="BU1057" i="2"/>
  <c r="L1057" i="2" s="1"/>
  <c r="AK1057" i="2" s="1"/>
  <c r="BU1033" i="2"/>
  <c r="L1033" i="2" s="1"/>
  <c r="AK1033" i="2" s="1"/>
  <c r="BU1034" i="2"/>
  <c r="L1034" i="2" s="1"/>
  <c r="BU1063" i="2"/>
  <c r="L1063" i="2" s="1"/>
  <c r="AK1063" i="2" s="1"/>
  <c r="BU1039" i="2"/>
  <c r="L1039" i="2" s="1"/>
  <c r="AK1039" i="2" s="1"/>
  <c r="BU1040" i="2"/>
  <c r="L1040" i="2" s="1"/>
  <c r="BU1029" i="2"/>
  <c r="L1029" i="2" s="1"/>
  <c r="AK1029" i="2" s="1"/>
  <c r="BU1030" i="2"/>
  <c r="L1030" i="2" s="1"/>
  <c r="BU1045" i="2"/>
  <c r="L1045" i="2" s="1"/>
  <c r="AK1045" i="2" s="1"/>
  <c r="AM937" i="2"/>
  <c r="BW1079" i="2"/>
  <c r="BS1079" i="2" s="1"/>
  <c r="E1079" i="2" s="1"/>
  <c r="Q1079" i="2" s="1"/>
  <c r="BU1080" i="2"/>
  <c r="L1080" i="2" s="1"/>
  <c r="BU1055" i="2"/>
  <c r="L1055" i="2" s="1"/>
  <c r="AK1055" i="2" s="1"/>
  <c r="BU1042" i="2"/>
  <c r="L1042" i="2" s="1"/>
  <c r="BU1037" i="2"/>
  <c r="L1037" i="2" s="1"/>
  <c r="AK1037" i="2" s="1"/>
  <c r="BU1038" i="2"/>
  <c r="L1038" i="2" s="1"/>
  <c r="BU1061" i="2"/>
  <c r="L1061" i="2" s="1"/>
  <c r="AK1061" i="2" s="1"/>
  <c r="BW1053" i="2"/>
  <c r="BS1053" i="2" s="1"/>
  <c r="E1053" i="2" s="1"/>
  <c r="Q1053" i="2" s="1"/>
  <c r="N1051" i="2"/>
  <c r="AI1052" i="2" s="1"/>
  <c r="AM1051" i="2"/>
  <c r="M1051" i="2"/>
  <c r="BU1027" i="2"/>
  <c r="L1027" i="2" s="1"/>
  <c r="AK1027" i="2" s="1"/>
  <c r="BU1028" i="2"/>
  <c r="L1028" i="2" s="1"/>
  <c r="BU778" i="2"/>
  <c r="CE778" i="2" s="1"/>
  <c r="L778" i="2" s="1"/>
  <c r="BU956" i="2"/>
  <c r="L956" i="2" s="1"/>
  <c r="N955" i="2" s="1"/>
  <c r="AI956" i="2" s="1"/>
  <c r="BU936" i="2"/>
  <c r="L936" i="2" s="1"/>
  <c r="O935" i="2" s="1"/>
  <c r="BU988" i="2"/>
  <c r="L988" i="2" s="1"/>
  <c r="N987" i="2" s="1"/>
  <c r="AI988" i="2" s="1"/>
  <c r="BU1071" i="2"/>
  <c r="L1071" i="2" s="1"/>
  <c r="AK1071" i="2" s="1"/>
  <c r="BU1073" i="2"/>
  <c r="L1073" i="2" s="1"/>
  <c r="AK1073" i="2" s="1"/>
  <c r="BU1084" i="2"/>
  <c r="L1084" i="2" s="1"/>
  <c r="AM1059" i="2"/>
  <c r="M1059" i="2"/>
  <c r="N1059" i="2"/>
  <c r="AI1060" i="2" s="1"/>
  <c r="BU1065" i="2"/>
  <c r="L1065" i="2" s="1"/>
  <c r="AK1065" i="2" s="1"/>
  <c r="BU1053" i="2"/>
  <c r="L1053" i="2" s="1"/>
  <c r="AK1053" i="2" s="1"/>
  <c r="BU1035" i="2"/>
  <c r="L1035" i="2" s="1"/>
  <c r="AK1035" i="2" s="1"/>
  <c r="BU1036" i="2"/>
  <c r="L1036" i="2" s="1"/>
  <c r="BU1031" i="2"/>
  <c r="L1031" i="2" s="1"/>
  <c r="AK1031" i="2" s="1"/>
  <c r="BU1032" i="2"/>
  <c r="L1032" i="2" s="1"/>
  <c r="O989" i="2"/>
  <c r="AJ990" i="2" s="1"/>
  <c r="N722" i="2"/>
  <c r="AI723" i="2" s="1"/>
  <c r="BU982" i="2"/>
  <c r="L982" i="2" s="1"/>
  <c r="O981" i="2" s="1"/>
  <c r="BU962" i="2"/>
  <c r="L962" i="2" s="1"/>
  <c r="BU961" i="2"/>
  <c r="L961" i="2" s="1"/>
  <c r="AK961" i="2" s="1"/>
  <c r="BU970" i="2"/>
  <c r="L970" i="2" s="1"/>
  <c r="BU969" i="2"/>
  <c r="L969" i="2" s="1"/>
  <c r="AK969" i="2" s="1"/>
  <c r="BU986" i="2"/>
  <c r="L986" i="2" s="1"/>
  <c r="BU985" i="2"/>
  <c r="L985" i="2" s="1"/>
  <c r="AK985" i="2" s="1"/>
  <c r="BU994" i="2"/>
  <c r="L994" i="2" s="1"/>
  <c r="O993" i="2" s="1"/>
  <c r="M1003" i="2"/>
  <c r="AM1003" i="2"/>
  <c r="AQ1003" i="2" s="1"/>
  <c r="N1003" i="2"/>
  <c r="AI1004" i="2" s="1"/>
  <c r="O1003" i="2"/>
  <c r="BU1006" i="2"/>
  <c r="L1006" i="2" s="1"/>
  <c r="BU940" i="2"/>
  <c r="L940" i="2" s="1"/>
  <c r="BU777" i="2"/>
  <c r="CE777" i="2" s="1"/>
  <c r="L777" i="2" s="1"/>
  <c r="BU964" i="2"/>
  <c r="L964" i="2" s="1"/>
  <c r="BU980" i="2"/>
  <c r="L980" i="2" s="1"/>
  <c r="BU942" i="2"/>
  <c r="L942" i="2" s="1"/>
  <c r="BU1002" i="2"/>
  <c r="L1002" i="2" s="1"/>
  <c r="N957" i="2"/>
  <c r="AI958" i="2" s="1"/>
  <c r="AM957" i="2"/>
  <c r="M957" i="2"/>
  <c r="BU974" i="2"/>
  <c r="L974" i="2" s="1"/>
  <c r="BU932" i="2"/>
  <c r="L932" i="2" s="1"/>
  <c r="BU781" i="2"/>
  <c r="CE781" i="2" s="1"/>
  <c r="L781" i="2" s="1"/>
  <c r="M780" i="2" s="1"/>
  <c r="BU818" i="2"/>
  <c r="CE818" i="2" s="1"/>
  <c r="L818" i="2" s="1"/>
  <c r="BU972" i="2"/>
  <c r="L972" i="2" s="1"/>
  <c r="BU943" i="2"/>
  <c r="L943" i="2" s="1"/>
  <c r="AK943" i="2" s="1"/>
  <c r="BU944" i="2"/>
  <c r="L944" i="2" s="1"/>
  <c r="BU966" i="2"/>
  <c r="L966" i="2" s="1"/>
  <c r="BU1000" i="2"/>
  <c r="L1000" i="2" s="1"/>
  <c r="BU983" i="2"/>
  <c r="L983" i="2" s="1"/>
  <c r="AK983" i="2" s="1"/>
  <c r="BU984" i="2"/>
  <c r="L984" i="2" s="1"/>
  <c r="BU934" i="2"/>
  <c r="L934" i="2" s="1"/>
  <c r="BU928" i="2"/>
  <c r="L928" i="2" s="1"/>
  <c r="N862" i="2"/>
  <c r="AI863" i="2" s="1"/>
  <c r="M862" i="2"/>
  <c r="AM862" i="2"/>
  <c r="BU758" i="2"/>
  <c r="CD758" i="2" s="1"/>
  <c r="K758" i="2" s="1"/>
  <c r="AI758" i="2" s="1"/>
  <c r="M720" i="2"/>
  <c r="BU790" i="2"/>
  <c r="CD790" i="2" s="1"/>
  <c r="K790" i="2" s="1"/>
  <c r="AI790" i="2" s="1"/>
  <c r="BU858" i="2"/>
  <c r="CD858" i="2" s="1"/>
  <c r="K858" i="2" s="1"/>
  <c r="AI858" i="2" s="1"/>
  <c r="N864" i="2"/>
  <c r="AI865" i="2" s="1"/>
  <c r="BU719" i="2"/>
  <c r="CE719" i="2" s="1"/>
  <c r="L719" i="2" s="1"/>
  <c r="N718" i="2" s="1"/>
  <c r="AI719" i="2" s="1"/>
  <c r="BU862" i="2"/>
  <c r="CD862" i="2" s="1"/>
  <c r="K862" i="2" s="1"/>
  <c r="AI862" i="2" s="1"/>
  <c r="BU816" i="2"/>
  <c r="CE816" i="2" s="1"/>
  <c r="L816" i="2" s="1"/>
  <c r="BU831" i="2"/>
  <c r="CE831" i="2" s="1"/>
  <c r="L831" i="2" s="1"/>
  <c r="AM830" i="2" s="1"/>
  <c r="BU881" i="2"/>
  <c r="CE881" i="2" s="1"/>
  <c r="L881" i="2" s="1"/>
  <c r="M880" i="2" s="1"/>
  <c r="BU901" i="2"/>
  <c r="CE901" i="2" s="1"/>
  <c r="L901" i="2" s="1"/>
  <c r="AM900" i="2" s="1"/>
  <c r="N824" i="2"/>
  <c r="AI825" i="2" s="1"/>
  <c r="M824" i="2"/>
  <c r="AM824" i="2"/>
  <c r="BU792" i="2"/>
  <c r="CD792" i="2" s="1"/>
  <c r="K792" i="2" s="1"/>
  <c r="AI792" i="2" s="1"/>
  <c r="BU826" i="2"/>
  <c r="CE826" i="2" s="1"/>
  <c r="L826" i="2" s="1"/>
  <c r="BU903" i="2"/>
  <c r="CE903" i="2" s="1"/>
  <c r="L903" i="2" s="1"/>
  <c r="BU889" i="2"/>
  <c r="CE889" i="2" s="1"/>
  <c r="L889" i="2" s="1"/>
  <c r="BU899" i="2"/>
  <c r="CE899" i="2" s="1"/>
  <c r="L899" i="2" s="1"/>
  <c r="BU895" i="2"/>
  <c r="CE895" i="2" s="1"/>
  <c r="L895" i="2" s="1"/>
  <c r="BU897" i="2"/>
  <c r="CE897" i="2" s="1"/>
  <c r="L897" i="2" s="1"/>
  <c r="BU891" i="2"/>
  <c r="CE891" i="2" s="1"/>
  <c r="L891" i="2" s="1"/>
  <c r="N858" i="2"/>
  <c r="AI859" i="2" s="1"/>
  <c r="M858" i="2"/>
  <c r="AM858" i="2"/>
  <c r="BU771" i="2"/>
  <c r="CE771" i="2" s="1"/>
  <c r="L771" i="2" s="1"/>
  <c r="AM770" i="2" s="1"/>
  <c r="BU767" i="2"/>
  <c r="CE767" i="2" s="1"/>
  <c r="L767" i="2" s="1"/>
  <c r="AM766" i="2" s="1"/>
  <c r="N866" i="2"/>
  <c r="AI867" i="2" s="1"/>
  <c r="BU887" i="2"/>
  <c r="CE887" i="2" s="1"/>
  <c r="L887" i="2" s="1"/>
  <c r="BU885" i="2"/>
  <c r="CE885" i="2" s="1"/>
  <c r="L885" i="2" s="1"/>
  <c r="BU883" i="2"/>
  <c r="CE883" i="2" s="1"/>
  <c r="L883" i="2" s="1"/>
  <c r="CE800" i="2"/>
  <c r="L800" i="2" s="1"/>
  <c r="AK800" i="2" s="1"/>
  <c r="AM866" i="2"/>
  <c r="BU822" i="2"/>
  <c r="CD822" i="2" s="1"/>
  <c r="K822" i="2" s="1"/>
  <c r="AI822" i="2" s="1"/>
  <c r="BU879" i="2"/>
  <c r="CE879" i="2" s="1"/>
  <c r="L879" i="2" s="1"/>
  <c r="BU877" i="2"/>
  <c r="CE877" i="2" s="1"/>
  <c r="L877" i="2" s="1"/>
  <c r="N800" i="2"/>
  <c r="AI801" i="2" s="1"/>
  <c r="M816" i="2"/>
  <c r="AM816" i="2"/>
  <c r="N816" i="2"/>
  <c r="AI817" i="2" s="1"/>
  <c r="M818" i="2"/>
  <c r="AM818" i="2"/>
  <c r="N818" i="2"/>
  <c r="AI819" i="2" s="1"/>
  <c r="CE827" i="2"/>
  <c r="L827" i="2" s="1"/>
  <c r="BU803" i="2"/>
  <c r="BU871" i="2"/>
  <c r="CE871" i="2" s="1"/>
  <c r="L871" i="2" s="1"/>
  <c r="N870" i="2" s="1"/>
  <c r="AI871" i="2" s="1"/>
  <c r="N822" i="2"/>
  <c r="AI823" i="2" s="1"/>
  <c r="M822" i="2"/>
  <c r="AM822" i="2"/>
  <c r="BV609" i="2"/>
  <c r="BX609" i="2" s="1"/>
  <c r="BU855" i="2"/>
  <c r="BU610" i="2"/>
  <c r="I610" i="2" s="1"/>
  <c r="AC609" i="2" s="1"/>
  <c r="BU875" i="2"/>
  <c r="CE875" i="2" s="1"/>
  <c r="L875" i="2" s="1"/>
  <c r="BR609" i="2"/>
  <c r="F609" i="2" s="1"/>
  <c r="S609" i="2" s="1"/>
  <c r="CE748" i="2"/>
  <c r="L748" i="2" s="1"/>
  <c r="AK748" i="2" s="1"/>
  <c r="BU873" i="2"/>
  <c r="CE873" i="2" s="1"/>
  <c r="L873" i="2" s="1"/>
  <c r="CD848" i="2"/>
  <c r="K848" i="2" s="1"/>
  <c r="AI848" i="2" s="1"/>
  <c r="CE848" i="2"/>
  <c r="L848" i="2" s="1"/>
  <c r="CD820" i="2"/>
  <c r="K820" i="2" s="1"/>
  <c r="AI820" i="2" s="1"/>
  <c r="CE820" i="2"/>
  <c r="L820" i="2" s="1"/>
  <c r="BU838" i="2"/>
  <c r="BU839" i="2"/>
  <c r="CE839" i="2" s="1"/>
  <c r="L839" i="2" s="1"/>
  <c r="BQ555" i="2"/>
  <c r="E555" i="2" s="1"/>
  <c r="Q555" i="2" s="1"/>
  <c r="BU786" i="2"/>
  <c r="CD786" i="2" s="1"/>
  <c r="K786" i="2" s="1"/>
  <c r="AI786" i="2" s="1"/>
  <c r="CD800" i="2"/>
  <c r="K800" i="2" s="1"/>
  <c r="AI800" i="2" s="1"/>
  <c r="BU785" i="2"/>
  <c r="CE785" i="2" s="1"/>
  <c r="L785" i="2" s="1"/>
  <c r="AM784" i="2" s="1"/>
  <c r="M848" i="2"/>
  <c r="AM848" i="2"/>
  <c r="N848" i="2"/>
  <c r="AI849" i="2" s="1"/>
  <c r="BU840" i="2"/>
  <c r="BU841" i="2"/>
  <c r="CE841" i="2" s="1"/>
  <c r="L841" i="2" s="1"/>
  <c r="M868" i="2"/>
  <c r="AM868" i="2"/>
  <c r="N868" i="2"/>
  <c r="AI869" i="2" s="1"/>
  <c r="M860" i="2"/>
  <c r="AM860" i="2"/>
  <c r="N860" i="2"/>
  <c r="AI861" i="2" s="1"/>
  <c r="CD860" i="2"/>
  <c r="K860" i="2" s="1"/>
  <c r="AI860" i="2" s="1"/>
  <c r="CD828" i="2"/>
  <c r="K828" i="2" s="1"/>
  <c r="AI828" i="2" s="1"/>
  <c r="CE828" i="2"/>
  <c r="L828" i="2" s="1"/>
  <c r="BU832" i="2"/>
  <c r="BU833" i="2"/>
  <c r="CE833" i="2" s="1"/>
  <c r="L833" i="2" s="1"/>
  <c r="BV678" i="2"/>
  <c r="AM800" i="2"/>
  <c r="CD868" i="2"/>
  <c r="K868" i="2" s="1"/>
  <c r="AI868" i="2" s="1"/>
  <c r="BU842" i="2"/>
  <c r="BU843" i="2"/>
  <c r="CE843" i="2" s="1"/>
  <c r="L843" i="2" s="1"/>
  <c r="BU836" i="2"/>
  <c r="BU837" i="2"/>
  <c r="CE837" i="2" s="1"/>
  <c r="L837" i="2" s="1"/>
  <c r="BU835" i="2"/>
  <c r="CE835" i="2" s="1"/>
  <c r="L835" i="2" s="1"/>
  <c r="CE860" i="2"/>
  <c r="L860" i="2" s="1"/>
  <c r="CE868" i="2"/>
  <c r="L868" i="2" s="1"/>
  <c r="BU847" i="2"/>
  <c r="CE847" i="2" s="1"/>
  <c r="L847" i="2" s="1"/>
  <c r="BU844" i="2"/>
  <c r="BU845" i="2"/>
  <c r="CE845" i="2" s="1"/>
  <c r="L845" i="2" s="1"/>
  <c r="M748" i="2"/>
  <c r="BU789" i="2"/>
  <c r="CE789" i="2" s="1"/>
  <c r="L789" i="2" s="1"/>
  <c r="BU677" i="2"/>
  <c r="I677" i="2" s="1"/>
  <c r="AA677" i="2" s="1"/>
  <c r="N720" i="2"/>
  <c r="AI721" i="2" s="1"/>
  <c r="AM748" i="2"/>
  <c r="AM722" i="2"/>
  <c r="BU765" i="2"/>
  <c r="CE765" i="2" s="1"/>
  <c r="L765" i="2" s="1"/>
  <c r="N764" i="2" s="1"/>
  <c r="AI765" i="2" s="1"/>
  <c r="BU794" i="2"/>
  <c r="CD794" i="2" s="1"/>
  <c r="K794" i="2" s="1"/>
  <c r="AI794" i="2" s="1"/>
  <c r="BU727" i="2"/>
  <c r="CE727" i="2" s="1"/>
  <c r="L727" i="2" s="1"/>
  <c r="M726" i="2" s="1"/>
  <c r="M758" i="2"/>
  <c r="N758" i="2"/>
  <c r="AI759" i="2" s="1"/>
  <c r="AM758" i="2"/>
  <c r="M786" i="2"/>
  <c r="AM786" i="2"/>
  <c r="N786" i="2"/>
  <c r="AI787" i="2" s="1"/>
  <c r="N790" i="2"/>
  <c r="AI791" i="2" s="1"/>
  <c r="M790" i="2"/>
  <c r="AM790" i="2"/>
  <c r="M794" i="2"/>
  <c r="AM794" i="2"/>
  <c r="N794" i="2"/>
  <c r="AI795" i="2" s="1"/>
  <c r="M792" i="2"/>
  <c r="AM792" i="2"/>
  <c r="N792" i="2"/>
  <c r="AI793" i="2" s="1"/>
  <c r="BU805" i="2"/>
  <c r="CE805" i="2" s="1"/>
  <c r="L805" i="2" s="1"/>
  <c r="BU783" i="2"/>
  <c r="CE783" i="2" s="1"/>
  <c r="L783" i="2" s="1"/>
  <c r="M782" i="2" s="1"/>
  <c r="BU798" i="2"/>
  <c r="BU799" i="2"/>
  <c r="CE799" i="2" s="1"/>
  <c r="L799" i="2" s="1"/>
  <c r="BU729" i="2"/>
  <c r="CE729" i="2" s="1"/>
  <c r="L729" i="2" s="1"/>
  <c r="N728" i="2" s="1"/>
  <c r="AI729" i="2" s="1"/>
  <c r="CD748" i="2"/>
  <c r="K748" i="2" s="1"/>
  <c r="AI748" i="2" s="1"/>
  <c r="BU761" i="2"/>
  <c r="CD796" i="2"/>
  <c r="K796" i="2" s="1"/>
  <c r="AI796" i="2" s="1"/>
  <c r="CE796" i="2"/>
  <c r="L796" i="2" s="1"/>
  <c r="BU773" i="2"/>
  <c r="CE773" i="2" s="1"/>
  <c r="L773" i="2" s="1"/>
  <c r="BU772" i="2"/>
  <c r="BU768" i="2"/>
  <c r="BU769" i="2"/>
  <c r="CE769" i="2" s="1"/>
  <c r="L769" i="2" s="1"/>
  <c r="BU733" i="2"/>
  <c r="CE733" i="2" s="1"/>
  <c r="L733" i="2" s="1"/>
  <c r="AM732" i="2" s="1"/>
  <c r="CD720" i="2"/>
  <c r="K720" i="2" s="1"/>
  <c r="AI720" i="2" s="1"/>
  <c r="CE720" i="2"/>
  <c r="L720" i="2" s="1"/>
  <c r="M730" i="2"/>
  <c r="AM730" i="2"/>
  <c r="N730" i="2"/>
  <c r="AI731" i="2" s="1"/>
  <c r="CD722" i="2"/>
  <c r="K722" i="2" s="1"/>
  <c r="AI722" i="2" s="1"/>
  <c r="CE722" i="2"/>
  <c r="L722" i="2" s="1"/>
  <c r="BU734" i="2"/>
  <c r="BU735" i="2"/>
  <c r="CE735" i="2" s="1"/>
  <c r="L735" i="2" s="1"/>
  <c r="BU746" i="2"/>
  <c r="BU747" i="2"/>
  <c r="CE747" i="2" s="1"/>
  <c r="L747" i="2" s="1"/>
  <c r="BU742" i="2"/>
  <c r="BU743" i="2"/>
  <c r="CE743" i="2" s="1"/>
  <c r="L743" i="2" s="1"/>
  <c r="BU754" i="2"/>
  <c r="BU755" i="2"/>
  <c r="CE755" i="2" s="1"/>
  <c r="L755" i="2" s="1"/>
  <c r="N778" i="2"/>
  <c r="AI779" i="2" s="1"/>
  <c r="AM778" i="2"/>
  <c r="M778" i="2"/>
  <c r="BU751" i="2"/>
  <c r="CE751" i="2" s="1"/>
  <c r="L751" i="2" s="1"/>
  <c r="CE724" i="2"/>
  <c r="L724" i="2" s="1"/>
  <c r="CD724" i="2"/>
  <c r="K724" i="2" s="1"/>
  <c r="AI724" i="2" s="1"/>
  <c r="BU717" i="2"/>
  <c r="CE717" i="2" s="1"/>
  <c r="L717" i="2" s="1"/>
  <c r="BU744" i="2"/>
  <c r="BU745" i="2"/>
  <c r="CE745" i="2" s="1"/>
  <c r="L745" i="2" s="1"/>
  <c r="BU740" i="2"/>
  <c r="BU741" i="2"/>
  <c r="CE741" i="2" s="1"/>
  <c r="L741" i="2" s="1"/>
  <c r="BU738" i="2"/>
  <c r="BU739" i="2"/>
  <c r="CE739" i="2" s="1"/>
  <c r="L739" i="2" s="1"/>
  <c r="BU752" i="2"/>
  <c r="BU753" i="2"/>
  <c r="CE753" i="2" s="1"/>
  <c r="L753" i="2" s="1"/>
  <c r="CD730" i="2"/>
  <c r="K730" i="2" s="1"/>
  <c r="AI730" i="2" s="1"/>
  <c r="CE730" i="2"/>
  <c r="L730" i="2" s="1"/>
  <c r="BU736" i="2"/>
  <c r="BU737" i="2"/>
  <c r="CE737" i="2" s="1"/>
  <c r="L737" i="2" s="1"/>
  <c r="BU756" i="2"/>
  <c r="BU757" i="2"/>
  <c r="CE757" i="2" s="1"/>
  <c r="L757" i="2" s="1"/>
  <c r="BU678" i="2"/>
  <c r="I678" i="2" s="1"/>
  <c r="AC677" i="2" s="1"/>
  <c r="BV538" i="2"/>
  <c r="BX538" i="2" s="1"/>
  <c r="CA538" i="2" s="1"/>
  <c r="BX659" i="2"/>
  <c r="BZ659" i="2" s="1"/>
  <c r="BR560" i="2"/>
  <c r="F560" i="2" s="1"/>
  <c r="U559" i="2" s="1"/>
  <c r="BQ609" i="2"/>
  <c r="E609" i="2" s="1"/>
  <c r="Q609" i="2" s="1"/>
  <c r="BT609" i="2"/>
  <c r="H609" i="2" s="1"/>
  <c r="Y609" i="2" s="1"/>
  <c r="BX649" i="2"/>
  <c r="CA649" i="2" s="1"/>
  <c r="BX695" i="2"/>
  <c r="BZ695" i="2" s="1"/>
  <c r="BU559" i="2"/>
  <c r="I559" i="2" s="1"/>
  <c r="AA559" i="2" s="1"/>
  <c r="BV610" i="2"/>
  <c r="BR610" i="2"/>
  <c r="F610" i="2" s="1"/>
  <c r="U609" i="2" s="1"/>
  <c r="BW610" i="2"/>
  <c r="BU609" i="2"/>
  <c r="I609" i="2" s="1"/>
  <c r="AA609" i="2" s="1"/>
  <c r="BV677" i="2"/>
  <c r="BX689" i="2"/>
  <c r="BZ689" i="2" s="1"/>
  <c r="BX682" i="2"/>
  <c r="CA682" i="2" s="1"/>
  <c r="BW678" i="2"/>
  <c r="BV520" i="2"/>
  <c r="BX696" i="2"/>
  <c r="CA696" i="2" s="1"/>
  <c r="BT519" i="2"/>
  <c r="H519" i="2" s="1"/>
  <c r="Y519" i="2" s="1"/>
  <c r="BR601" i="2"/>
  <c r="F601" i="2" s="1"/>
  <c r="S601" i="2" s="1"/>
  <c r="BX661" i="2"/>
  <c r="CA661" i="2" s="1"/>
  <c r="BX690" i="2"/>
  <c r="CA690" i="2" s="1"/>
  <c r="BX699" i="2"/>
  <c r="BZ699" i="2" s="1"/>
  <c r="BW701" i="2"/>
  <c r="BX701" i="2" s="1"/>
  <c r="BZ701" i="2" s="1"/>
  <c r="BX662" i="2"/>
  <c r="CA662" i="2" s="1"/>
  <c r="BR679" i="2"/>
  <c r="F679" i="2" s="1"/>
  <c r="S679" i="2" s="1"/>
  <c r="BQ701" i="2"/>
  <c r="E701" i="2" s="1"/>
  <c r="Q701" i="2" s="1"/>
  <c r="BW679" i="2"/>
  <c r="BU697" i="2"/>
  <c r="I697" i="2" s="1"/>
  <c r="AA697" i="2" s="1"/>
  <c r="BV698" i="2"/>
  <c r="BQ697" i="2"/>
  <c r="E697" i="2" s="1"/>
  <c r="Q697" i="2" s="1"/>
  <c r="BV697" i="2"/>
  <c r="BW698" i="2"/>
  <c r="BR697" i="2"/>
  <c r="F697" i="2" s="1"/>
  <c r="S697" i="2" s="1"/>
  <c r="BW697" i="2"/>
  <c r="BR698" i="2"/>
  <c r="F698" i="2" s="1"/>
  <c r="U697" i="2" s="1"/>
  <c r="BU698" i="2"/>
  <c r="I698" i="2" s="1"/>
  <c r="AC697" i="2" s="1"/>
  <c r="BT697" i="2"/>
  <c r="H697" i="2" s="1"/>
  <c r="Y697" i="2" s="1"/>
  <c r="BT677" i="2"/>
  <c r="H677" i="2" s="1"/>
  <c r="Y677" i="2" s="1"/>
  <c r="BW677" i="2"/>
  <c r="BW680" i="2"/>
  <c r="BQ677" i="2"/>
  <c r="E677" i="2" s="1"/>
  <c r="Q677" i="2" s="1"/>
  <c r="BX700" i="2"/>
  <c r="CA700" i="2" s="1"/>
  <c r="BX703" i="2"/>
  <c r="BT701" i="2"/>
  <c r="H701" i="2" s="1"/>
  <c r="Y701" i="2" s="1"/>
  <c r="BR701" i="2"/>
  <c r="F701" i="2" s="1"/>
  <c r="S701" i="2" s="1"/>
  <c r="BV702" i="2"/>
  <c r="BU702" i="2"/>
  <c r="I702" i="2" s="1"/>
  <c r="AC701" i="2" s="1"/>
  <c r="BW702" i="2"/>
  <c r="BU701" i="2"/>
  <c r="I701" i="2" s="1"/>
  <c r="AA701" i="2" s="1"/>
  <c r="BR585" i="2"/>
  <c r="F585" i="2" s="1"/>
  <c r="S585" i="2" s="1"/>
  <c r="BQ679" i="2"/>
  <c r="E679" i="2" s="1"/>
  <c r="Q679" i="2" s="1"/>
  <c r="BV680" i="2"/>
  <c r="BR678" i="2"/>
  <c r="F678" i="2" s="1"/>
  <c r="U677" i="2" s="1"/>
  <c r="BU693" i="2"/>
  <c r="I693" i="2" s="1"/>
  <c r="AA693" i="2" s="1"/>
  <c r="BV694" i="2"/>
  <c r="BQ693" i="2"/>
  <c r="E693" i="2" s="1"/>
  <c r="Q693" i="2" s="1"/>
  <c r="BV693" i="2"/>
  <c r="BW694" i="2"/>
  <c r="BR693" i="2"/>
  <c r="F693" i="2" s="1"/>
  <c r="S693" i="2" s="1"/>
  <c r="BW693" i="2"/>
  <c r="BR694" i="2"/>
  <c r="F694" i="2" s="1"/>
  <c r="U693" i="2" s="1"/>
  <c r="BU694" i="2"/>
  <c r="I694" i="2" s="1"/>
  <c r="AC693" i="2" s="1"/>
  <c r="BT693" i="2"/>
  <c r="H693" i="2" s="1"/>
  <c r="Y693" i="2" s="1"/>
  <c r="BR702" i="2"/>
  <c r="F702" i="2" s="1"/>
  <c r="U701" i="2" s="1"/>
  <c r="BQ601" i="2"/>
  <c r="E601" i="2" s="1"/>
  <c r="Q601" i="2" s="1"/>
  <c r="BU602" i="2"/>
  <c r="I602" i="2" s="1"/>
  <c r="AC601" i="2" s="1"/>
  <c r="BV586" i="2"/>
  <c r="BV679" i="2"/>
  <c r="BT679" i="2"/>
  <c r="H679" i="2" s="1"/>
  <c r="Y679" i="2" s="1"/>
  <c r="BU679" i="2"/>
  <c r="I679" i="2" s="1"/>
  <c r="AA679" i="2" s="1"/>
  <c r="BX513" i="2"/>
  <c r="CA513" i="2" s="1"/>
  <c r="BR602" i="2"/>
  <c r="F602" i="2" s="1"/>
  <c r="U601" i="2" s="1"/>
  <c r="BV564" i="2"/>
  <c r="BR586" i="2"/>
  <c r="F586" i="2" s="1"/>
  <c r="U585" i="2" s="1"/>
  <c r="BR680" i="2"/>
  <c r="F680" i="2" s="1"/>
  <c r="U679" i="2" s="1"/>
  <c r="BR519" i="2"/>
  <c r="F519" i="2" s="1"/>
  <c r="S519" i="2" s="1"/>
  <c r="BU519" i="2"/>
  <c r="I519" i="2" s="1"/>
  <c r="AA519" i="2" s="1"/>
  <c r="BR520" i="2"/>
  <c r="F520" i="2" s="1"/>
  <c r="U519" i="2" s="1"/>
  <c r="BX631" i="2"/>
  <c r="CA631" i="2" s="1"/>
  <c r="BX672" i="2"/>
  <c r="CA672" i="2" s="1"/>
  <c r="BX681" i="2"/>
  <c r="CA681" i="2" s="1"/>
  <c r="BW520" i="2"/>
  <c r="BQ519" i="2"/>
  <c r="E519" i="2" s="1"/>
  <c r="Q519" i="2" s="1"/>
  <c r="BW519" i="2"/>
  <c r="BQ589" i="2"/>
  <c r="E589" i="2" s="1"/>
  <c r="Q589" i="2" s="1"/>
  <c r="BV519" i="2"/>
  <c r="BU683" i="2"/>
  <c r="I683" i="2" s="1"/>
  <c r="AA683" i="2" s="1"/>
  <c r="BV684" i="2"/>
  <c r="BV683" i="2"/>
  <c r="BQ683" i="2"/>
  <c r="E683" i="2" s="1"/>
  <c r="Q683" i="2" s="1"/>
  <c r="BW683" i="2"/>
  <c r="BR684" i="2"/>
  <c r="F684" i="2" s="1"/>
  <c r="U683" i="2" s="1"/>
  <c r="BR683" i="2"/>
  <c r="F683" i="2" s="1"/>
  <c r="S683" i="2" s="1"/>
  <c r="BU684" i="2"/>
  <c r="I684" i="2" s="1"/>
  <c r="AC683" i="2" s="1"/>
  <c r="BT683" i="2"/>
  <c r="H683" i="2" s="1"/>
  <c r="Y683" i="2" s="1"/>
  <c r="BW684" i="2"/>
  <c r="BV539" i="2"/>
  <c r="BX654" i="2"/>
  <c r="CA654" i="2" s="1"/>
  <c r="BX529" i="2"/>
  <c r="CA529" i="2" s="1"/>
  <c r="BX517" i="2"/>
  <c r="BZ517" i="2" s="1"/>
  <c r="BX650" i="2"/>
  <c r="CA650" i="2" s="1"/>
  <c r="BU691" i="2"/>
  <c r="I691" i="2" s="1"/>
  <c r="AA691" i="2" s="1"/>
  <c r="BV692" i="2"/>
  <c r="BV691" i="2"/>
  <c r="BW692" i="2"/>
  <c r="BQ691" i="2"/>
  <c r="E691" i="2" s="1"/>
  <c r="Q691" i="2" s="1"/>
  <c r="BW691" i="2"/>
  <c r="BR692" i="2"/>
  <c r="F692" i="2" s="1"/>
  <c r="U691" i="2" s="1"/>
  <c r="BR691" i="2"/>
  <c r="F691" i="2" s="1"/>
  <c r="S691" i="2" s="1"/>
  <c r="BU692" i="2"/>
  <c r="I692" i="2" s="1"/>
  <c r="AC691" i="2" s="1"/>
  <c r="BT691" i="2"/>
  <c r="H691" i="2" s="1"/>
  <c r="Y691" i="2" s="1"/>
  <c r="BU675" i="2"/>
  <c r="I675" i="2" s="1"/>
  <c r="AA675" i="2" s="1"/>
  <c r="BV676" i="2"/>
  <c r="BQ675" i="2"/>
  <c r="E675" i="2" s="1"/>
  <c r="Q675" i="2" s="1"/>
  <c r="BV675" i="2"/>
  <c r="BW676" i="2"/>
  <c r="BU676" i="2"/>
  <c r="I676" i="2" s="1"/>
  <c r="AC675" i="2" s="1"/>
  <c r="BR675" i="2"/>
  <c r="F675" i="2" s="1"/>
  <c r="S675" i="2" s="1"/>
  <c r="BR676" i="2"/>
  <c r="F676" i="2" s="1"/>
  <c r="U675" i="2" s="1"/>
  <c r="BW675" i="2"/>
  <c r="BT675" i="2"/>
  <c r="H675" i="2" s="1"/>
  <c r="Y675" i="2" s="1"/>
  <c r="BU687" i="2"/>
  <c r="I687" i="2" s="1"/>
  <c r="AA687" i="2" s="1"/>
  <c r="BV688" i="2"/>
  <c r="BQ687" i="2"/>
  <c r="E687" i="2" s="1"/>
  <c r="Q687" i="2" s="1"/>
  <c r="BV687" i="2"/>
  <c r="BW688" i="2"/>
  <c r="BW687" i="2"/>
  <c r="BR688" i="2"/>
  <c r="F688" i="2" s="1"/>
  <c r="U687" i="2" s="1"/>
  <c r="BU688" i="2"/>
  <c r="I688" i="2" s="1"/>
  <c r="AC687" i="2" s="1"/>
  <c r="BR687" i="2"/>
  <c r="F687" i="2" s="1"/>
  <c r="S687" i="2" s="1"/>
  <c r="BT687" i="2"/>
  <c r="H687" i="2" s="1"/>
  <c r="Y687" i="2" s="1"/>
  <c r="BV555" i="2"/>
  <c r="BW633" i="2"/>
  <c r="BX645" i="2"/>
  <c r="BZ645" i="2" s="1"/>
  <c r="BW686" i="2"/>
  <c r="BV686" i="2"/>
  <c r="BR686" i="2"/>
  <c r="F686" i="2" s="1"/>
  <c r="U685" i="2" s="1"/>
  <c r="BU685" i="2"/>
  <c r="I685" i="2" s="1"/>
  <c r="AA685" i="2" s="1"/>
  <c r="BR685" i="2"/>
  <c r="F685" i="2" s="1"/>
  <c r="S685" i="2" s="1"/>
  <c r="BT685" i="2"/>
  <c r="H685" i="2" s="1"/>
  <c r="Y685" i="2" s="1"/>
  <c r="BV685" i="2"/>
  <c r="BQ685" i="2"/>
  <c r="E685" i="2" s="1"/>
  <c r="Q685" i="2" s="1"/>
  <c r="BU686" i="2"/>
  <c r="I686" i="2" s="1"/>
  <c r="AC685" i="2" s="1"/>
  <c r="BW685" i="2"/>
  <c r="BR563" i="2"/>
  <c r="F563" i="2" s="1"/>
  <c r="S563" i="2" s="1"/>
  <c r="BU634" i="2"/>
  <c r="I634" i="2" s="1"/>
  <c r="AC633" i="2" s="1"/>
  <c r="BV634" i="2"/>
  <c r="BQ595" i="2"/>
  <c r="E595" i="2" s="1"/>
  <c r="Q595" i="2" s="1"/>
  <c r="BW563" i="2"/>
  <c r="BU585" i="2"/>
  <c r="I585" i="2" s="1"/>
  <c r="AA585" i="2" s="1"/>
  <c r="BW601" i="2"/>
  <c r="BX601" i="2" s="1"/>
  <c r="BX658" i="2"/>
  <c r="CA658" i="2" s="1"/>
  <c r="BT633" i="2"/>
  <c r="H633" i="2" s="1"/>
  <c r="Y633" i="2" s="1"/>
  <c r="BV633" i="2"/>
  <c r="BX671" i="2"/>
  <c r="BZ671" i="2" s="1"/>
  <c r="BX617" i="2"/>
  <c r="CA617" i="2" s="1"/>
  <c r="BV602" i="2"/>
  <c r="BQ563" i="2"/>
  <c r="E563" i="2" s="1"/>
  <c r="Q563" i="2" s="1"/>
  <c r="BT585" i="2"/>
  <c r="H585" i="2" s="1"/>
  <c r="Y585" i="2" s="1"/>
  <c r="BX621" i="2"/>
  <c r="CA621" i="2" s="1"/>
  <c r="BR633" i="2"/>
  <c r="F633" i="2" s="1"/>
  <c r="S633" i="2" s="1"/>
  <c r="BQ633" i="2"/>
  <c r="E633" i="2" s="1"/>
  <c r="Q633" i="2" s="1"/>
  <c r="BW634" i="2"/>
  <c r="BX674" i="2"/>
  <c r="CA674" i="2" s="1"/>
  <c r="BT601" i="2"/>
  <c r="H601" i="2" s="1"/>
  <c r="Y601" i="2" s="1"/>
  <c r="BW602" i="2"/>
  <c r="BW589" i="2"/>
  <c r="BX589" i="2" s="1"/>
  <c r="BW559" i="2"/>
  <c r="BQ559" i="2"/>
  <c r="E559" i="2" s="1"/>
  <c r="Q559" i="2" s="1"/>
  <c r="BW564" i="2"/>
  <c r="BU563" i="2"/>
  <c r="I563" i="2" s="1"/>
  <c r="AA563" i="2" s="1"/>
  <c r="BQ585" i="2"/>
  <c r="E585" i="2" s="1"/>
  <c r="Q585" i="2" s="1"/>
  <c r="BW586" i="2"/>
  <c r="BQ605" i="2"/>
  <c r="E605" i="2" s="1"/>
  <c r="Q605" i="2" s="1"/>
  <c r="BX622" i="2"/>
  <c r="CA622" i="2" s="1"/>
  <c r="BX643" i="2"/>
  <c r="BZ643" i="2" s="1"/>
  <c r="BU601" i="2"/>
  <c r="I601" i="2" s="1"/>
  <c r="AA601" i="2" s="1"/>
  <c r="BR589" i="2"/>
  <c r="F589" i="2" s="1"/>
  <c r="S589" i="2" s="1"/>
  <c r="BV559" i="2"/>
  <c r="BT559" i="2"/>
  <c r="H559" i="2" s="1"/>
  <c r="Y559" i="2" s="1"/>
  <c r="BV563" i="2"/>
  <c r="BU586" i="2"/>
  <c r="I586" i="2" s="1"/>
  <c r="AC585" i="2" s="1"/>
  <c r="BX657" i="2"/>
  <c r="BZ657" i="2" s="1"/>
  <c r="BX666" i="2"/>
  <c r="CA666" i="2" s="1"/>
  <c r="BX639" i="2"/>
  <c r="CA639" i="2" s="1"/>
  <c r="BR634" i="2"/>
  <c r="F634" i="2" s="1"/>
  <c r="U633" i="2" s="1"/>
  <c r="BX647" i="2"/>
  <c r="BZ647" i="2" s="1"/>
  <c r="BX618" i="2"/>
  <c r="CA618" i="2" s="1"/>
  <c r="BV560" i="2"/>
  <c r="BX653" i="2"/>
  <c r="BZ653" i="2" s="1"/>
  <c r="BX627" i="2"/>
  <c r="CA627" i="2" s="1"/>
  <c r="BX648" i="2"/>
  <c r="CA648" i="2" s="1"/>
  <c r="BU623" i="2"/>
  <c r="I623" i="2" s="1"/>
  <c r="AA623" i="2" s="1"/>
  <c r="BV624" i="2"/>
  <c r="BR623" i="2"/>
  <c r="F623" i="2" s="1"/>
  <c r="S623" i="2" s="1"/>
  <c r="BW623" i="2"/>
  <c r="BR624" i="2"/>
  <c r="F624" i="2" s="1"/>
  <c r="U623" i="2" s="1"/>
  <c r="BQ623" i="2"/>
  <c r="E623" i="2" s="1"/>
  <c r="Q623" i="2" s="1"/>
  <c r="BU624" i="2"/>
  <c r="I624" i="2" s="1"/>
  <c r="AC623" i="2" s="1"/>
  <c r="BT623" i="2"/>
  <c r="H623" i="2" s="1"/>
  <c r="Y623" i="2" s="1"/>
  <c r="BW624" i="2"/>
  <c r="BV623" i="2"/>
  <c r="BU655" i="2"/>
  <c r="I655" i="2" s="1"/>
  <c r="AA655" i="2" s="1"/>
  <c r="BV656" i="2"/>
  <c r="BQ655" i="2"/>
  <c r="E655" i="2" s="1"/>
  <c r="Q655" i="2" s="1"/>
  <c r="BV655" i="2"/>
  <c r="BW656" i="2"/>
  <c r="BR655" i="2"/>
  <c r="F655" i="2" s="1"/>
  <c r="S655" i="2" s="1"/>
  <c r="BW655" i="2"/>
  <c r="BR656" i="2"/>
  <c r="F656" i="2" s="1"/>
  <c r="U655" i="2" s="1"/>
  <c r="BU656" i="2"/>
  <c r="I656" i="2" s="1"/>
  <c r="AC655" i="2" s="1"/>
  <c r="BT655" i="2"/>
  <c r="H655" i="2" s="1"/>
  <c r="Y655" i="2" s="1"/>
  <c r="BX667" i="2"/>
  <c r="BX628" i="2"/>
  <c r="CA628" i="2" s="1"/>
  <c r="BX660" i="2"/>
  <c r="CA660" i="2" s="1"/>
  <c r="BX636" i="2"/>
  <c r="CA636" i="2" s="1"/>
  <c r="BX632" i="2"/>
  <c r="CA632" i="2" s="1"/>
  <c r="BU615" i="2"/>
  <c r="I615" i="2" s="1"/>
  <c r="AA615" i="2" s="1"/>
  <c r="BV616" i="2"/>
  <c r="BQ615" i="2"/>
  <c r="E615" i="2" s="1"/>
  <c r="Q615" i="2" s="1"/>
  <c r="BV615" i="2"/>
  <c r="BW616" i="2"/>
  <c r="BR615" i="2"/>
  <c r="F615" i="2" s="1"/>
  <c r="S615" i="2" s="1"/>
  <c r="BW615" i="2"/>
  <c r="BR616" i="2"/>
  <c r="F616" i="2" s="1"/>
  <c r="U615" i="2" s="1"/>
  <c r="BT615" i="2"/>
  <c r="H615" i="2" s="1"/>
  <c r="Y615" i="2" s="1"/>
  <c r="BU616" i="2"/>
  <c r="I616" i="2" s="1"/>
  <c r="AC615" i="2" s="1"/>
  <c r="BT629" i="2"/>
  <c r="H629" i="2" s="1"/>
  <c r="Y629" i="2" s="1"/>
  <c r="BU630" i="2"/>
  <c r="I630" i="2" s="1"/>
  <c r="AC629" i="2" s="1"/>
  <c r="BU629" i="2"/>
  <c r="I629" i="2" s="1"/>
  <c r="AA629" i="2" s="1"/>
  <c r="BV630" i="2"/>
  <c r="BQ629" i="2"/>
  <c r="E629" i="2" s="1"/>
  <c r="Q629" i="2" s="1"/>
  <c r="BV629" i="2"/>
  <c r="BW630" i="2"/>
  <c r="BR629" i="2"/>
  <c r="F629" i="2" s="1"/>
  <c r="S629" i="2" s="1"/>
  <c r="BW629" i="2"/>
  <c r="BR630" i="2"/>
  <c r="F630" i="2" s="1"/>
  <c r="U629" i="2" s="1"/>
  <c r="BX530" i="2"/>
  <c r="CA530" i="2" s="1"/>
  <c r="BU564" i="2"/>
  <c r="I564" i="2" s="1"/>
  <c r="AC563" i="2" s="1"/>
  <c r="BT563" i="2"/>
  <c r="H563" i="2" s="1"/>
  <c r="Y563" i="2" s="1"/>
  <c r="BX665" i="2"/>
  <c r="BX640" i="2"/>
  <c r="CA640" i="2" s="1"/>
  <c r="BX673" i="2"/>
  <c r="BU652" i="2"/>
  <c r="I652" i="2" s="1"/>
  <c r="AC651" i="2" s="1"/>
  <c r="BV651" i="2"/>
  <c r="BR652" i="2"/>
  <c r="F652" i="2" s="1"/>
  <c r="U651" i="2" s="1"/>
  <c r="BT651" i="2"/>
  <c r="H651" i="2" s="1"/>
  <c r="Y651" i="2" s="1"/>
  <c r="BU651" i="2"/>
  <c r="I651" i="2" s="1"/>
  <c r="AA651" i="2" s="1"/>
  <c r="BW652" i="2"/>
  <c r="BQ651" i="2"/>
  <c r="E651" i="2" s="1"/>
  <c r="Q651" i="2" s="1"/>
  <c r="BW651" i="2"/>
  <c r="BV652" i="2"/>
  <c r="BR651" i="2"/>
  <c r="F651" i="2" s="1"/>
  <c r="S651" i="2" s="1"/>
  <c r="BX644" i="2"/>
  <c r="CA644" i="2" s="1"/>
  <c r="BU641" i="2"/>
  <c r="I641" i="2" s="1"/>
  <c r="AA641" i="2" s="1"/>
  <c r="BV642" i="2"/>
  <c r="BQ641" i="2"/>
  <c r="E641" i="2" s="1"/>
  <c r="Q641" i="2" s="1"/>
  <c r="BV641" i="2"/>
  <c r="BW642" i="2"/>
  <c r="BR641" i="2"/>
  <c r="F641" i="2" s="1"/>
  <c r="S641" i="2" s="1"/>
  <c r="BW641" i="2"/>
  <c r="BR642" i="2"/>
  <c r="F642" i="2" s="1"/>
  <c r="U641" i="2" s="1"/>
  <c r="BT641" i="2"/>
  <c r="H641" i="2" s="1"/>
  <c r="Y641" i="2" s="1"/>
  <c r="BU642" i="2"/>
  <c r="I642" i="2" s="1"/>
  <c r="AC641" i="2" s="1"/>
  <c r="BU637" i="2"/>
  <c r="I637" i="2" s="1"/>
  <c r="AA637" i="2" s="1"/>
  <c r="BV638" i="2"/>
  <c r="BQ637" i="2"/>
  <c r="E637" i="2" s="1"/>
  <c r="Q637" i="2" s="1"/>
  <c r="BV637" i="2"/>
  <c r="BW638" i="2"/>
  <c r="BR637" i="2"/>
  <c r="F637" i="2" s="1"/>
  <c r="S637" i="2" s="1"/>
  <c r="BW637" i="2"/>
  <c r="BR638" i="2"/>
  <c r="F638" i="2" s="1"/>
  <c r="U637" i="2" s="1"/>
  <c r="BT637" i="2"/>
  <c r="H637" i="2" s="1"/>
  <c r="Y637" i="2" s="1"/>
  <c r="BU638" i="2"/>
  <c r="I638" i="2" s="1"/>
  <c r="AC637" i="2" s="1"/>
  <c r="BX646" i="2"/>
  <c r="CA646" i="2" s="1"/>
  <c r="BX668" i="2"/>
  <c r="CA668" i="2" s="1"/>
  <c r="BU619" i="2"/>
  <c r="I619" i="2" s="1"/>
  <c r="AA619" i="2" s="1"/>
  <c r="BV620" i="2"/>
  <c r="BQ619" i="2"/>
  <c r="E619" i="2" s="1"/>
  <c r="Q619" i="2" s="1"/>
  <c r="BV619" i="2"/>
  <c r="BW620" i="2"/>
  <c r="BR619" i="2"/>
  <c r="F619" i="2" s="1"/>
  <c r="S619" i="2" s="1"/>
  <c r="BW619" i="2"/>
  <c r="BR620" i="2"/>
  <c r="F620" i="2" s="1"/>
  <c r="U619" i="2" s="1"/>
  <c r="BU620" i="2"/>
  <c r="I620" i="2" s="1"/>
  <c r="AC619" i="2" s="1"/>
  <c r="BT619" i="2"/>
  <c r="H619" i="2" s="1"/>
  <c r="Y619" i="2" s="1"/>
  <c r="BU669" i="2"/>
  <c r="I669" i="2" s="1"/>
  <c r="AA669" i="2" s="1"/>
  <c r="BV670" i="2"/>
  <c r="BQ669" i="2"/>
  <c r="E669" i="2" s="1"/>
  <c r="Q669" i="2" s="1"/>
  <c r="BV669" i="2"/>
  <c r="BW670" i="2"/>
  <c r="BR669" i="2"/>
  <c r="F669" i="2" s="1"/>
  <c r="S669" i="2" s="1"/>
  <c r="BW669" i="2"/>
  <c r="BR670" i="2"/>
  <c r="F670" i="2" s="1"/>
  <c r="U669" i="2" s="1"/>
  <c r="BT669" i="2"/>
  <c r="H669" i="2" s="1"/>
  <c r="Y669" i="2" s="1"/>
  <c r="BU670" i="2"/>
  <c r="I670" i="2" s="1"/>
  <c r="AC669" i="2" s="1"/>
  <c r="BU663" i="2"/>
  <c r="I663" i="2" s="1"/>
  <c r="AA663" i="2" s="1"/>
  <c r="BV664" i="2"/>
  <c r="BR663" i="2"/>
  <c r="F663" i="2" s="1"/>
  <c r="S663" i="2" s="1"/>
  <c r="BW663" i="2"/>
  <c r="BR664" i="2"/>
  <c r="F664" i="2" s="1"/>
  <c r="U663" i="2" s="1"/>
  <c r="BQ663" i="2"/>
  <c r="E663" i="2" s="1"/>
  <c r="Q663" i="2" s="1"/>
  <c r="BU664" i="2"/>
  <c r="I664" i="2" s="1"/>
  <c r="AC663" i="2" s="1"/>
  <c r="BT663" i="2"/>
  <c r="H663" i="2" s="1"/>
  <c r="Y663" i="2" s="1"/>
  <c r="BW664" i="2"/>
  <c r="BV663" i="2"/>
  <c r="BR625" i="2"/>
  <c r="F625" i="2" s="1"/>
  <c r="S625" i="2" s="1"/>
  <c r="BU625" i="2"/>
  <c r="I625" i="2" s="1"/>
  <c r="AA625" i="2" s="1"/>
  <c r="BW625" i="2"/>
  <c r="BU626" i="2"/>
  <c r="I626" i="2" s="1"/>
  <c r="AC625" i="2" s="1"/>
  <c r="BQ625" i="2"/>
  <c r="E625" i="2" s="1"/>
  <c r="Q625" i="2" s="1"/>
  <c r="BV626" i="2"/>
  <c r="BT625" i="2"/>
  <c r="H625" i="2" s="1"/>
  <c r="Y625" i="2" s="1"/>
  <c r="BW626" i="2"/>
  <c r="BV625" i="2"/>
  <c r="BR626" i="2"/>
  <c r="F626" i="2" s="1"/>
  <c r="U625" i="2" s="1"/>
  <c r="BW336" i="2"/>
  <c r="BV588" i="2"/>
  <c r="BX588" i="2" s="1"/>
  <c r="CA588" i="2" s="1"/>
  <c r="BU603" i="2"/>
  <c r="I603" i="2" s="1"/>
  <c r="AA603" i="2" s="1"/>
  <c r="BW598" i="2"/>
  <c r="BW594" i="2"/>
  <c r="BU537" i="2"/>
  <c r="I537" i="2" s="1"/>
  <c r="AA537" i="2" s="1"/>
  <c r="BV604" i="2"/>
  <c r="BV537" i="2"/>
  <c r="BU611" i="2"/>
  <c r="I611" i="2" s="1"/>
  <c r="AA611" i="2" s="1"/>
  <c r="BV612" i="2"/>
  <c r="BQ611" i="2"/>
  <c r="E611" i="2" s="1"/>
  <c r="Q611" i="2" s="1"/>
  <c r="BV611" i="2"/>
  <c r="BW612" i="2"/>
  <c r="BR611" i="2"/>
  <c r="F611" i="2" s="1"/>
  <c r="S611" i="2" s="1"/>
  <c r="BW611" i="2"/>
  <c r="BR612" i="2"/>
  <c r="F612" i="2" s="1"/>
  <c r="U611" i="2" s="1"/>
  <c r="BT611" i="2"/>
  <c r="H611" i="2" s="1"/>
  <c r="Y611" i="2" s="1"/>
  <c r="BU612" i="2"/>
  <c r="I612" i="2" s="1"/>
  <c r="AC611" i="2" s="1"/>
  <c r="BT597" i="2"/>
  <c r="H597" i="2" s="1"/>
  <c r="Y597" i="2" s="1"/>
  <c r="BU597" i="2"/>
  <c r="I597" i="2" s="1"/>
  <c r="AA597" i="2" s="1"/>
  <c r="BV598" i="2"/>
  <c r="BQ533" i="2"/>
  <c r="E533" i="2" s="1"/>
  <c r="Q533" i="2" s="1"/>
  <c r="BV533" i="2"/>
  <c r="BX533" i="2" s="1"/>
  <c r="BZ533" i="2" s="1"/>
  <c r="BT537" i="2"/>
  <c r="H537" i="2" s="1"/>
  <c r="Y537" i="2" s="1"/>
  <c r="BR538" i="2"/>
  <c r="F538" i="2" s="1"/>
  <c r="U537" i="2" s="1"/>
  <c r="BR537" i="2"/>
  <c r="F537" i="2" s="1"/>
  <c r="S537" i="2" s="1"/>
  <c r="BU538" i="2"/>
  <c r="I538" i="2" s="1"/>
  <c r="AC537" i="2" s="1"/>
  <c r="BW537" i="2"/>
  <c r="BQ537" i="2"/>
  <c r="E537" i="2" s="1"/>
  <c r="Q537" i="2" s="1"/>
  <c r="BU430" i="2"/>
  <c r="I430" i="2" s="1"/>
  <c r="AC429" i="2" s="1"/>
  <c r="BX507" i="2"/>
  <c r="CA507" i="2" s="1"/>
  <c r="BU590" i="2"/>
  <c r="I590" i="2" s="1"/>
  <c r="AC589" i="2" s="1"/>
  <c r="BV313" i="2"/>
  <c r="BR590" i="2"/>
  <c r="F590" i="2" s="1"/>
  <c r="U589" i="2" s="1"/>
  <c r="BW539" i="2"/>
  <c r="BW605" i="2"/>
  <c r="BU593" i="2"/>
  <c r="I593" i="2" s="1"/>
  <c r="AA593" i="2" s="1"/>
  <c r="BV605" i="2"/>
  <c r="BR498" i="2"/>
  <c r="F498" i="2" s="1"/>
  <c r="U497" i="2" s="1"/>
  <c r="BV595" i="2"/>
  <c r="BU534" i="2"/>
  <c r="I534" i="2" s="1"/>
  <c r="AC533" i="2" s="1"/>
  <c r="BR533" i="2"/>
  <c r="F533" i="2" s="1"/>
  <c r="S533" i="2" s="1"/>
  <c r="BT589" i="2"/>
  <c r="H589" i="2" s="1"/>
  <c r="Y589" i="2" s="1"/>
  <c r="BW590" i="2"/>
  <c r="BT533" i="2"/>
  <c r="H533" i="2" s="1"/>
  <c r="Y533" i="2" s="1"/>
  <c r="BU533" i="2"/>
  <c r="I533" i="2" s="1"/>
  <c r="AA533" i="2" s="1"/>
  <c r="BR534" i="2"/>
  <c r="F534" i="2" s="1"/>
  <c r="U533" i="2" s="1"/>
  <c r="BR594" i="2"/>
  <c r="F594" i="2" s="1"/>
  <c r="U593" i="2" s="1"/>
  <c r="BX542" i="2"/>
  <c r="CA542" i="2" s="1"/>
  <c r="BU592" i="2"/>
  <c r="I592" i="2" s="1"/>
  <c r="AC591" i="2" s="1"/>
  <c r="BX528" i="2"/>
  <c r="CA528" i="2" s="1"/>
  <c r="BU607" i="2"/>
  <c r="I607" i="2" s="1"/>
  <c r="AA607" i="2" s="1"/>
  <c r="BV608" i="2"/>
  <c r="BQ607" i="2"/>
  <c r="E607" i="2" s="1"/>
  <c r="Q607" i="2" s="1"/>
  <c r="BV607" i="2"/>
  <c r="BW608" i="2"/>
  <c r="BR607" i="2"/>
  <c r="F607" i="2" s="1"/>
  <c r="S607" i="2" s="1"/>
  <c r="BW607" i="2"/>
  <c r="BR608" i="2"/>
  <c r="F608" i="2" s="1"/>
  <c r="U607" i="2" s="1"/>
  <c r="BT607" i="2"/>
  <c r="H607" i="2" s="1"/>
  <c r="Y607" i="2" s="1"/>
  <c r="BU608" i="2"/>
  <c r="I608" i="2" s="1"/>
  <c r="AC607" i="2" s="1"/>
  <c r="BU336" i="2"/>
  <c r="I336" i="2" s="1"/>
  <c r="AC335" i="2" s="1"/>
  <c r="BU431" i="2"/>
  <c r="I431" i="2" s="1"/>
  <c r="AA431" i="2" s="1"/>
  <c r="BV590" i="2"/>
  <c r="BU589" i="2"/>
  <c r="I589" i="2" s="1"/>
  <c r="AA589" i="2" s="1"/>
  <c r="BU596" i="2"/>
  <c r="I596" i="2" s="1"/>
  <c r="AC595" i="2" s="1"/>
  <c r="BR559" i="2"/>
  <c r="F559" i="2" s="1"/>
  <c r="S559" i="2" s="1"/>
  <c r="BW560" i="2"/>
  <c r="BV534" i="2"/>
  <c r="BW534" i="2"/>
  <c r="BQ593" i="2"/>
  <c r="E593" i="2" s="1"/>
  <c r="Q593" i="2" s="1"/>
  <c r="BX531" i="2"/>
  <c r="BZ531" i="2" s="1"/>
  <c r="BR606" i="2"/>
  <c r="F606" i="2" s="1"/>
  <c r="U605" i="2" s="1"/>
  <c r="BT595" i="2"/>
  <c r="H595" i="2" s="1"/>
  <c r="Y595" i="2" s="1"/>
  <c r="BR596" i="2"/>
  <c r="F596" i="2" s="1"/>
  <c r="U595" i="2" s="1"/>
  <c r="BR595" i="2"/>
  <c r="F595" i="2" s="1"/>
  <c r="S595" i="2" s="1"/>
  <c r="BR555" i="2"/>
  <c r="F555" i="2" s="1"/>
  <c r="S555" i="2" s="1"/>
  <c r="BW556" i="2"/>
  <c r="BU556" i="2"/>
  <c r="I556" i="2" s="1"/>
  <c r="AC555" i="2" s="1"/>
  <c r="BV544" i="2"/>
  <c r="BT605" i="2"/>
  <c r="H605" i="2" s="1"/>
  <c r="Y605" i="2" s="1"/>
  <c r="BU605" i="2"/>
  <c r="I605" i="2" s="1"/>
  <c r="AA605" i="2" s="1"/>
  <c r="BW606" i="2"/>
  <c r="BV596" i="2"/>
  <c r="BX596" i="2" s="1"/>
  <c r="CA596" i="2" s="1"/>
  <c r="BW595" i="2"/>
  <c r="BX541" i="2"/>
  <c r="BZ541" i="2" s="1"/>
  <c r="BW585" i="2"/>
  <c r="BX585" i="2" s="1"/>
  <c r="BR556" i="2"/>
  <c r="F556" i="2" s="1"/>
  <c r="U555" i="2" s="1"/>
  <c r="BV556" i="2"/>
  <c r="BT555" i="2"/>
  <c r="H555" i="2" s="1"/>
  <c r="Y555" i="2" s="1"/>
  <c r="BV535" i="2"/>
  <c r="BU606" i="2"/>
  <c r="I606" i="2" s="1"/>
  <c r="AC605" i="2" s="1"/>
  <c r="BV606" i="2"/>
  <c r="BU595" i="2"/>
  <c r="I595" i="2" s="1"/>
  <c r="AA595" i="2" s="1"/>
  <c r="BW555" i="2"/>
  <c r="BT535" i="2"/>
  <c r="H535" i="2" s="1"/>
  <c r="Y535" i="2" s="1"/>
  <c r="BR605" i="2"/>
  <c r="F605" i="2" s="1"/>
  <c r="S605" i="2" s="1"/>
  <c r="BU313" i="2"/>
  <c r="I313" i="2" s="1"/>
  <c r="AA313" i="2" s="1"/>
  <c r="BR497" i="2"/>
  <c r="F497" i="2" s="1"/>
  <c r="S497" i="2" s="1"/>
  <c r="BQ603" i="2"/>
  <c r="E603" i="2" s="1"/>
  <c r="Q603" i="2" s="1"/>
  <c r="BW604" i="2"/>
  <c r="BV587" i="2"/>
  <c r="BT539" i="2"/>
  <c r="H539" i="2" s="1"/>
  <c r="Y539" i="2" s="1"/>
  <c r="BW587" i="2"/>
  <c r="BX551" i="2"/>
  <c r="BZ551" i="2" s="1"/>
  <c r="BV592" i="2"/>
  <c r="BX592" i="2" s="1"/>
  <c r="CA592" i="2" s="1"/>
  <c r="BR544" i="2"/>
  <c r="F544" i="2" s="1"/>
  <c r="U543" i="2" s="1"/>
  <c r="BU536" i="2"/>
  <c r="I536" i="2" s="1"/>
  <c r="AC535" i="2" s="1"/>
  <c r="BX532" i="2"/>
  <c r="CA532" i="2" s="1"/>
  <c r="BR314" i="2"/>
  <c r="F314" i="2" s="1"/>
  <c r="U313" i="2" s="1"/>
  <c r="BX508" i="2"/>
  <c r="CA508" i="2" s="1"/>
  <c r="BU604" i="2"/>
  <c r="I604" i="2" s="1"/>
  <c r="AC603" i="2" s="1"/>
  <c r="BR604" i="2"/>
  <c r="F604" i="2" s="1"/>
  <c r="U603" i="2" s="1"/>
  <c r="BV603" i="2"/>
  <c r="BQ587" i="2"/>
  <c r="E587" i="2" s="1"/>
  <c r="Q587" i="2" s="1"/>
  <c r="BR587" i="2"/>
  <c r="F587" i="2" s="1"/>
  <c r="S587" i="2" s="1"/>
  <c r="BU540" i="2"/>
  <c r="I540" i="2" s="1"/>
  <c r="AC539" i="2" s="1"/>
  <c r="BU583" i="2"/>
  <c r="I583" i="2" s="1"/>
  <c r="AA583" i="2" s="1"/>
  <c r="BQ599" i="2"/>
  <c r="E599" i="2" s="1"/>
  <c r="Q599" i="2" s="1"/>
  <c r="BR591" i="2"/>
  <c r="F591" i="2" s="1"/>
  <c r="S591" i="2" s="1"/>
  <c r="BW543" i="2"/>
  <c r="BX543" i="2" s="1"/>
  <c r="BR536" i="2"/>
  <c r="F536" i="2" s="1"/>
  <c r="U535" i="2" s="1"/>
  <c r="BT603" i="2"/>
  <c r="H603" i="2" s="1"/>
  <c r="Y603" i="2" s="1"/>
  <c r="BW603" i="2"/>
  <c r="BU588" i="2"/>
  <c r="I588" i="2" s="1"/>
  <c r="AC587" i="2" s="1"/>
  <c r="BW540" i="2"/>
  <c r="BW584" i="2"/>
  <c r="BW600" i="2"/>
  <c r="BQ543" i="2"/>
  <c r="E543" i="2" s="1"/>
  <c r="Q543" i="2" s="1"/>
  <c r="BR543" i="2"/>
  <c r="F543" i="2" s="1"/>
  <c r="S543" i="2" s="1"/>
  <c r="BW536" i="2"/>
  <c r="BX509" i="2"/>
  <c r="CA509" i="2" s="1"/>
  <c r="BR545" i="2"/>
  <c r="F545" i="2" s="1"/>
  <c r="S545" i="2" s="1"/>
  <c r="BV545" i="2"/>
  <c r="BW546" i="2"/>
  <c r="BU545" i="2"/>
  <c r="I545" i="2" s="1"/>
  <c r="AA545" i="2" s="1"/>
  <c r="BQ545" i="2"/>
  <c r="E545" i="2" s="1"/>
  <c r="Q545" i="2" s="1"/>
  <c r="BW545" i="2"/>
  <c r="BR546" i="2"/>
  <c r="F546" i="2" s="1"/>
  <c r="U545" i="2" s="1"/>
  <c r="BU546" i="2"/>
  <c r="I546" i="2" s="1"/>
  <c r="AC545" i="2" s="1"/>
  <c r="BT545" i="2"/>
  <c r="H545" i="2" s="1"/>
  <c r="Y545" i="2" s="1"/>
  <c r="BV546" i="2"/>
  <c r="BT561" i="2"/>
  <c r="H561" i="2" s="1"/>
  <c r="Y561" i="2" s="1"/>
  <c r="BU562" i="2"/>
  <c r="I562" i="2" s="1"/>
  <c r="AC561" i="2" s="1"/>
  <c r="BU561" i="2"/>
  <c r="I561" i="2" s="1"/>
  <c r="AA561" i="2" s="1"/>
  <c r="BV562" i="2"/>
  <c r="BQ561" i="2"/>
  <c r="E561" i="2" s="1"/>
  <c r="Q561" i="2" s="1"/>
  <c r="BV561" i="2"/>
  <c r="BW562" i="2"/>
  <c r="BR561" i="2"/>
  <c r="F561" i="2" s="1"/>
  <c r="S561" i="2" s="1"/>
  <c r="BW561" i="2"/>
  <c r="BR562" i="2"/>
  <c r="F562" i="2" s="1"/>
  <c r="U561" i="2" s="1"/>
  <c r="BT583" i="2"/>
  <c r="H583" i="2" s="1"/>
  <c r="Y583" i="2" s="1"/>
  <c r="BQ583" i="2"/>
  <c r="E583" i="2" s="1"/>
  <c r="Q583" i="2" s="1"/>
  <c r="BT571" i="2"/>
  <c r="H571" i="2" s="1"/>
  <c r="Y571" i="2" s="1"/>
  <c r="BU572" i="2"/>
  <c r="I572" i="2" s="1"/>
  <c r="AC571" i="2" s="1"/>
  <c r="BQ571" i="2"/>
  <c r="E571" i="2" s="1"/>
  <c r="Q571" i="2" s="1"/>
  <c r="BU571" i="2"/>
  <c r="I571" i="2" s="1"/>
  <c r="AA571" i="2" s="1"/>
  <c r="BV572" i="2"/>
  <c r="BR571" i="2"/>
  <c r="F571" i="2" s="1"/>
  <c r="S571" i="2" s="1"/>
  <c r="BV571" i="2"/>
  <c r="BW572" i="2"/>
  <c r="BR572" i="2"/>
  <c r="F572" i="2" s="1"/>
  <c r="U571" i="2" s="1"/>
  <c r="BW571" i="2"/>
  <c r="BT567" i="2"/>
  <c r="H567" i="2" s="1"/>
  <c r="Y567" i="2" s="1"/>
  <c r="BU568" i="2"/>
  <c r="I568" i="2" s="1"/>
  <c r="AC567" i="2" s="1"/>
  <c r="BQ567" i="2"/>
  <c r="E567" i="2" s="1"/>
  <c r="Q567" i="2" s="1"/>
  <c r="BU567" i="2"/>
  <c r="I567" i="2" s="1"/>
  <c r="AA567" i="2" s="1"/>
  <c r="BV568" i="2"/>
  <c r="BR567" i="2"/>
  <c r="F567" i="2" s="1"/>
  <c r="S567" i="2" s="1"/>
  <c r="BV567" i="2"/>
  <c r="BW568" i="2"/>
  <c r="BW567" i="2"/>
  <c r="BR568" i="2"/>
  <c r="F568" i="2" s="1"/>
  <c r="U567" i="2" s="1"/>
  <c r="BT553" i="2"/>
  <c r="H553" i="2" s="1"/>
  <c r="Y553" i="2" s="1"/>
  <c r="BU554" i="2"/>
  <c r="I554" i="2" s="1"/>
  <c r="AC553" i="2" s="1"/>
  <c r="BQ553" i="2"/>
  <c r="E553" i="2" s="1"/>
  <c r="Q553" i="2" s="1"/>
  <c r="BU553" i="2"/>
  <c r="I553" i="2" s="1"/>
  <c r="AA553" i="2" s="1"/>
  <c r="BV554" i="2"/>
  <c r="BW553" i="2"/>
  <c r="BR553" i="2"/>
  <c r="F553" i="2" s="1"/>
  <c r="S553" i="2" s="1"/>
  <c r="BR554" i="2"/>
  <c r="F554" i="2" s="1"/>
  <c r="U553" i="2" s="1"/>
  <c r="BW554" i="2"/>
  <c r="BV553" i="2"/>
  <c r="BT599" i="2"/>
  <c r="H599" i="2" s="1"/>
  <c r="Y599" i="2" s="1"/>
  <c r="BU599" i="2"/>
  <c r="I599" i="2" s="1"/>
  <c r="AA599" i="2" s="1"/>
  <c r="BQ591" i="2"/>
  <c r="E591" i="2" s="1"/>
  <c r="Q591" i="2" s="1"/>
  <c r="BW591" i="2"/>
  <c r="BV591" i="2"/>
  <c r="BT569" i="2"/>
  <c r="H569" i="2" s="1"/>
  <c r="Y569" i="2" s="1"/>
  <c r="BU570" i="2"/>
  <c r="I570" i="2" s="1"/>
  <c r="AC569" i="2" s="1"/>
  <c r="BQ569" i="2"/>
  <c r="E569" i="2" s="1"/>
  <c r="Q569" i="2" s="1"/>
  <c r="BU569" i="2"/>
  <c r="I569" i="2" s="1"/>
  <c r="AA569" i="2" s="1"/>
  <c r="BV570" i="2"/>
  <c r="BR569" i="2"/>
  <c r="F569" i="2" s="1"/>
  <c r="S569" i="2" s="1"/>
  <c r="BV569" i="2"/>
  <c r="BW570" i="2"/>
  <c r="BW569" i="2"/>
  <c r="BR570" i="2"/>
  <c r="F570" i="2" s="1"/>
  <c r="U569" i="2" s="1"/>
  <c r="BT573" i="2"/>
  <c r="H573" i="2" s="1"/>
  <c r="Y573" i="2" s="1"/>
  <c r="BU574" i="2"/>
  <c r="I574" i="2" s="1"/>
  <c r="AC573" i="2" s="1"/>
  <c r="BQ573" i="2"/>
  <c r="E573" i="2" s="1"/>
  <c r="Q573" i="2" s="1"/>
  <c r="BU573" i="2"/>
  <c r="I573" i="2" s="1"/>
  <c r="AA573" i="2" s="1"/>
  <c r="BV574" i="2"/>
  <c r="BR573" i="2"/>
  <c r="F573" i="2" s="1"/>
  <c r="S573" i="2" s="1"/>
  <c r="BV573" i="2"/>
  <c r="BW574" i="2"/>
  <c r="BR574" i="2"/>
  <c r="F574" i="2" s="1"/>
  <c r="U573" i="2" s="1"/>
  <c r="BW573" i="2"/>
  <c r="BX523" i="2"/>
  <c r="BT557" i="2"/>
  <c r="H557" i="2" s="1"/>
  <c r="Y557" i="2" s="1"/>
  <c r="BU558" i="2"/>
  <c r="I558" i="2" s="1"/>
  <c r="AC557" i="2" s="1"/>
  <c r="BQ557" i="2"/>
  <c r="E557" i="2" s="1"/>
  <c r="Q557" i="2" s="1"/>
  <c r="BU557" i="2"/>
  <c r="I557" i="2" s="1"/>
  <c r="AA557" i="2" s="1"/>
  <c r="BV558" i="2"/>
  <c r="BW557" i="2"/>
  <c r="BR557" i="2"/>
  <c r="F557" i="2" s="1"/>
  <c r="S557" i="2" s="1"/>
  <c r="BR558" i="2"/>
  <c r="F558" i="2" s="1"/>
  <c r="U557" i="2" s="1"/>
  <c r="BW558" i="2"/>
  <c r="BV557" i="2"/>
  <c r="BQ395" i="2"/>
  <c r="E395" i="2" s="1"/>
  <c r="Q395" i="2" s="1"/>
  <c r="BR486" i="2"/>
  <c r="F486" i="2" s="1"/>
  <c r="U485" i="2" s="1"/>
  <c r="BT587" i="2"/>
  <c r="H587" i="2" s="1"/>
  <c r="Y587" i="2" s="1"/>
  <c r="BU587" i="2"/>
  <c r="I587" i="2" s="1"/>
  <c r="AA587" i="2" s="1"/>
  <c r="BQ597" i="2"/>
  <c r="E597" i="2" s="1"/>
  <c r="Q597" i="2" s="1"/>
  <c r="BR598" i="2"/>
  <c r="F598" i="2" s="1"/>
  <c r="U597" i="2" s="1"/>
  <c r="BV597" i="2"/>
  <c r="BR549" i="2"/>
  <c r="F549" i="2" s="1"/>
  <c r="S549" i="2" s="1"/>
  <c r="BV549" i="2"/>
  <c r="BW550" i="2"/>
  <c r="BU549" i="2"/>
  <c r="I549" i="2" s="1"/>
  <c r="AA549" i="2" s="1"/>
  <c r="BQ549" i="2"/>
  <c r="E549" i="2" s="1"/>
  <c r="Q549" i="2" s="1"/>
  <c r="BW549" i="2"/>
  <c r="BR550" i="2"/>
  <c r="F550" i="2" s="1"/>
  <c r="U549" i="2" s="1"/>
  <c r="BU550" i="2"/>
  <c r="I550" i="2" s="1"/>
  <c r="AC549" i="2" s="1"/>
  <c r="BT549" i="2"/>
  <c r="H549" i="2" s="1"/>
  <c r="Y549" i="2" s="1"/>
  <c r="BV550" i="2"/>
  <c r="BQ539" i="2"/>
  <c r="E539" i="2" s="1"/>
  <c r="Q539" i="2" s="1"/>
  <c r="BR540" i="2"/>
  <c r="F540" i="2" s="1"/>
  <c r="U539" i="2" s="1"/>
  <c r="BR539" i="2"/>
  <c r="F539" i="2" s="1"/>
  <c r="S539" i="2" s="1"/>
  <c r="BU594" i="2"/>
  <c r="I594" i="2" s="1"/>
  <c r="AC593" i="2" s="1"/>
  <c r="BW593" i="2"/>
  <c r="BV593" i="2"/>
  <c r="BV584" i="2"/>
  <c r="BR584" i="2"/>
  <c r="F584" i="2" s="1"/>
  <c r="U583" i="2" s="1"/>
  <c r="BV583" i="2"/>
  <c r="BT577" i="2"/>
  <c r="H577" i="2" s="1"/>
  <c r="Y577" i="2" s="1"/>
  <c r="BU578" i="2"/>
  <c r="I578" i="2" s="1"/>
  <c r="AC577" i="2" s="1"/>
  <c r="BQ577" i="2"/>
  <c r="E577" i="2" s="1"/>
  <c r="Q577" i="2" s="1"/>
  <c r="BU577" i="2"/>
  <c r="I577" i="2" s="1"/>
  <c r="AA577" i="2" s="1"/>
  <c r="BV578" i="2"/>
  <c r="BV577" i="2"/>
  <c r="BW578" i="2"/>
  <c r="BW577" i="2"/>
  <c r="BR577" i="2"/>
  <c r="F577" i="2" s="1"/>
  <c r="S577" i="2" s="1"/>
  <c r="BR578" i="2"/>
  <c r="F578" i="2" s="1"/>
  <c r="U577" i="2" s="1"/>
  <c r="BT575" i="2"/>
  <c r="H575" i="2" s="1"/>
  <c r="Y575" i="2" s="1"/>
  <c r="BU576" i="2"/>
  <c r="I576" i="2" s="1"/>
  <c r="AC575" i="2" s="1"/>
  <c r="BQ575" i="2"/>
  <c r="E575" i="2" s="1"/>
  <c r="Q575" i="2" s="1"/>
  <c r="BU575" i="2"/>
  <c r="I575" i="2" s="1"/>
  <c r="AA575" i="2" s="1"/>
  <c r="BV576" i="2"/>
  <c r="BR575" i="2"/>
  <c r="F575" i="2" s="1"/>
  <c r="S575" i="2" s="1"/>
  <c r="BR576" i="2"/>
  <c r="F576" i="2" s="1"/>
  <c r="U575" i="2" s="1"/>
  <c r="BW576" i="2"/>
  <c r="BW575" i="2"/>
  <c r="BV575" i="2"/>
  <c r="BR547" i="2"/>
  <c r="F547" i="2" s="1"/>
  <c r="S547" i="2" s="1"/>
  <c r="BV547" i="2"/>
  <c r="BW548" i="2"/>
  <c r="BU547" i="2"/>
  <c r="I547" i="2" s="1"/>
  <c r="AA547" i="2" s="1"/>
  <c r="BQ547" i="2"/>
  <c r="E547" i="2" s="1"/>
  <c r="Q547" i="2" s="1"/>
  <c r="BW547" i="2"/>
  <c r="BR548" i="2"/>
  <c r="F548" i="2" s="1"/>
  <c r="U547" i="2" s="1"/>
  <c r="BU548" i="2"/>
  <c r="I548" i="2" s="1"/>
  <c r="AC547" i="2" s="1"/>
  <c r="BT547" i="2"/>
  <c r="H547" i="2" s="1"/>
  <c r="Y547" i="2" s="1"/>
  <c r="BV548" i="2"/>
  <c r="BV600" i="2"/>
  <c r="BR600" i="2"/>
  <c r="F600" i="2" s="1"/>
  <c r="U599" i="2" s="1"/>
  <c r="BV599" i="2"/>
  <c r="BT591" i="2"/>
  <c r="H591" i="2" s="1"/>
  <c r="Y591" i="2" s="1"/>
  <c r="BU591" i="2"/>
  <c r="I591" i="2" s="1"/>
  <c r="AA591" i="2" s="1"/>
  <c r="BT579" i="2"/>
  <c r="H579" i="2" s="1"/>
  <c r="Y579" i="2" s="1"/>
  <c r="BU580" i="2"/>
  <c r="I580" i="2" s="1"/>
  <c r="AC579" i="2" s="1"/>
  <c r="BQ579" i="2"/>
  <c r="E579" i="2" s="1"/>
  <c r="Q579" i="2" s="1"/>
  <c r="BU579" i="2"/>
  <c r="I579" i="2" s="1"/>
  <c r="AA579" i="2" s="1"/>
  <c r="BV580" i="2"/>
  <c r="BR579" i="2"/>
  <c r="F579" i="2" s="1"/>
  <c r="S579" i="2" s="1"/>
  <c r="BR580" i="2"/>
  <c r="F580" i="2" s="1"/>
  <c r="U579" i="2" s="1"/>
  <c r="BW579" i="2"/>
  <c r="BW580" i="2"/>
  <c r="BV579" i="2"/>
  <c r="BT565" i="2"/>
  <c r="H565" i="2" s="1"/>
  <c r="Y565" i="2" s="1"/>
  <c r="BU566" i="2"/>
  <c r="I566" i="2" s="1"/>
  <c r="AC565" i="2" s="1"/>
  <c r="BQ565" i="2"/>
  <c r="E565" i="2" s="1"/>
  <c r="Q565" i="2" s="1"/>
  <c r="BU565" i="2"/>
  <c r="I565" i="2" s="1"/>
  <c r="AA565" i="2" s="1"/>
  <c r="BV566" i="2"/>
  <c r="BR565" i="2"/>
  <c r="F565" i="2" s="1"/>
  <c r="S565" i="2" s="1"/>
  <c r="BV565" i="2"/>
  <c r="BW566" i="2"/>
  <c r="BW565" i="2"/>
  <c r="BR566" i="2"/>
  <c r="F566" i="2" s="1"/>
  <c r="U565" i="2" s="1"/>
  <c r="BX527" i="2"/>
  <c r="BT543" i="2"/>
  <c r="H543" i="2" s="1"/>
  <c r="Y543" i="2" s="1"/>
  <c r="BW544" i="2"/>
  <c r="BV536" i="2"/>
  <c r="BU535" i="2"/>
  <c r="I535" i="2" s="1"/>
  <c r="AA535" i="2" s="1"/>
  <c r="BW535" i="2"/>
  <c r="BT525" i="2"/>
  <c r="H525" i="2" s="1"/>
  <c r="Y525" i="2" s="1"/>
  <c r="BU526" i="2"/>
  <c r="I526" i="2" s="1"/>
  <c r="AC525" i="2" s="1"/>
  <c r="BQ525" i="2"/>
  <c r="E525" i="2" s="1"/>
  <c r="Q525" i="2" s="1"/>
  <c r="BU525" i="2"/>
  <c r="I525" i="2" s="1"/>
  <c r="AA525" i="2" s="1"/>
  <c r="BV526" i="2"/>
  <c r="BR525" i="2"/>
  <c r="F525" i="2" s="1"/>
  <c r="S525" i="2" s="1"/>
  <c r="BR526" i="2"/>
  <c r="F526" i="2" s="1"/>
  <c r="U525" i="2" s="1"/>
  <c r="BW526" i="2"/>
  <c r="BW525" i="2"/>
  <c r="BV525" i="2"/>
  <c r="BR588" i="2"/>
  <c r="F588" i="2" s="1"/>
  <c r="U587" i="2" s="1"/>
  <c r="BU598" i="2"/>
  <c r="I598" i="2" s="1"/>
  <c r="AC597" i="2" s="1"/>
  <c r="BW597" i="2"/>
  <c r="BX518" i="2"/>
  <c r="CA518" i="2" s="1"/>
  <c r="BV540" i="2"/>
  <c r="BT593" i="2"/>
  <c r="H593" i="2" s="1"/>
  <c r="Y593" i="2" s="1"/>
  <c r="BV594" i="2"/>
  <c r="BU584" i="2"/>
  <c r="I584" i="2" s="1"/>
  <c r="AC583" i="2" s="1"/>
  <c r="BW583" i="2"/>
  <c r="BX552" i="2"/>
  <c r="CA552" i="2" s="1"/>
  <c r="BU600" i="2"/>
  <c r="I600" i="2" s="1"/>
  <c r="AC599" i="2" s="1"/>
  <c r="BW599" i="2"/>
  <c r="BR592" i="2"/>
  <c r="F592" i="2" s="1"/>
  <c r="U591" i="2" s="1"/>
  <c r="BU543" i="2"/>
  <c r="I543" i="2" s="1"/>
  <c r="AA543" i="2" s="1"/>
  <c r="BU544" i="2"/>
  <c r="I544" i="2" s="1"/>
  <c r="AC543" i="2" s="1"/>
  <c r="BR535" i="2"/>
  <c r="F535" i="2" s="1"/>
  <c r="S535" i="2" s="1"/>
  <c r="BX524" i="2"/>
  <c r="CA524" i="2" s="1"/>
  <c r="BW430" i="2"/>
  <c r="BR435" i="2"/>
  <c r="F435" i="2" s="1"/>
  <c r="S435" i="2" s="1"/>
  <c r="BQ429" i="2"/>
  <c r="E429" i="2" s="1"/>
  <c r="Q429" i="2" s="1"/>
  <c r="BX506" i="2"/>
  <c r="CA506" i="2" s="1"/>
  <c r="BX514" i="2"/>
  <c r="CA514" i="2" s="1"/>
  <c r="BV429" i="2"/>
  <c r="BX512" i="2"/>
  <c r="CA512" i="2" s="1"/>
  <c r="BX511" i="2"/>
  <c r="BV504" i="2"/>
  <c r="BU335" i="2"/>
  <c r="I335" i="2" s="1"/>
  <c r="AA335" i="2" s="1"/>
  <c r="BR430" i="2"/>
  <c r="F430" i="2" s="1"/>
  <c r="U429" i="2" s="1"/>
  <c r="BV430" i="2"/>
  <c r="BT429" i="2"/>
  <c r="H429" i="2" s="1"/>
  <c r="Y429" i="2" s="1"/>
  <c r="BX505" i="2"/>
  <c r="BR429" i="2"/>
  <c r="F429" i="2" s="1"/>
  <c r="S429" i="2" s="1"/>
  <c r="BW494" i="2"/>
  <c r="BW429" i="2"/>
  <c r="BV307" i="2"/>
  <c r="BW397" i="2"/>
  <c r="BQ389" i="2"/>
  <c r="E389" i="2" s="1"/>
  <c r="Q389" i="2" s="1"/>
  <c r="BR389" i="2"/>
  <c r="F389" i="2" s="1"/>
  <c r="S389" i="2" s="1"/>
  <c r="BT435" i="2"/>
  <c r="H435" i="2" s="1"/>
  <c r="Y435" i="2" s="1"/>
  <c r="BU433" i="2"/>
  <c r="I433" i="2" s="1"/>
  <c r="AA433" i="2" s="1"/>
  <c r="BT489" i="2"/>
  <c r="H489" i="2" s="1"/>
  <c r="Y489" i="2" s="1"/>
  <c r="BR485" i="2"/>
  <c r="F485" i="2" s="1"/>
  <c r="S485" i="2" s="1"/>
  <c r="BR503" i="2"/>
  <c r="F503" i="2" s="1"/>
  <c r="S503" i="2" s="1"/>
  <c r="BW389" i="2"/>
  <c r="BR390" i="2"/>
  <c r="F390" i="2" s="1"/>
  <c r="U389" i="2" s="1"/>
  <c r="BT307" i="2"/>
  <c r="H307" i="2" s="1"/>
  <c r="Y307" i="2" s="1"/>
  <c r="BQ397" i="2"/>
  <c r="E397" i="2" s="1"/>
  <c r="Q397" i="2" s="1"/>
  <c r="BT389" i="2"/>
  <c r="H389" i="2" s="1"/>
  <c r="Y389" i="2" s="1"/>
  <c r="BU389" i="2"/>
  <c r="I389" i="2" s="1"/>
  <c r="AA389" i="2" s="1"/>
  <c r="BV389" i="2"/>
  <c r="BV436" i="2"/>
  <c r="BW490" i="2"/>
  <c r="BX490" i="2" s="1"/>
  <c r="CA490" i="2" s="1"/>
  <c r="BV486" i="2"/>
  <c r="BR308" i="2"/>
  <c r="F308" i="2" s="1"/>
  <c r="U307" i="2" s="1"/>
  <c r="BQ309" i="2"/>
  <c r="E309" i="2" s="1"/>
  <c r="Q309" i="2" s="1"/>
  <c r="BW395" i="2"/>
  <c r="BV391" i="2"/>
  <c r="BR386" i="2"/>
  <c r="F386" i="2" s="1"/>
  <c r="U385" i="2" s="1"/>
  <c r="BU390" i="2"/>
  <c r="I390" i="2" s="1"/>
  <c r="AC389" i="2" s="1"/>
  <c r="BV390" i="2"/>
  <c r="BX390" i="2" s="1"/>
  <c r="CA390" i="2" s="1"/>
  <c r="BR494" i="2"/>
  <c r="F494" i="2" s="1"/>
  <c r="U493" i="2" s="1"/>
  <c r="BU489" i="2"/>
  <c r="I489" i="2" s="1"/>
  <c r="AA489" i="2" s="1"/>
  <c r="BT503" i="2"/>
  <c r="H503" i="2" s="1"/>
  <c r="Y503" i="2" s="1"/>
  <c r="BW314" i="2"/>
  <c r="BQ313" i="2"/>
  <c r="E313" i="2" s="1"/>
  <c r="Q313" i="2" s="1"/>
  <c r="BW313" i="2"/>
  <c r="BW436" i="2"/>
  <c r="BU435" i="2"/>
  <c r="I435" i="2" s="1"/>
  <c r="AA435" i="2" s="1"/>
  <c r="BW497" i="2"/>
  <c r="BV498" i="2"/>
  <c r="BU482" i="2"/>
  <c r="I482" i="2" s="1"/>
  <c r="AC481" i="2" s="1"/>
  <c r="BV308" i="2"/>
  <c r="BR313" i="2"/>
  <c r="F313" i="2" s="1"/>
  <c r="S313" i="2" s="1"/>
  <c r="BU314" i="2"/>
  <c r="I314" i="2" s="1"/>
  <c r="AC313" i="2" s="1"/>
  <c r="BV395" i="2"/>
  <c r="BR397" i="2"/>
  <c r="F397" i="2" s="1"/>
  <c r="S397" i="2" s="1"/>
  <c r="BR436" i="2"/>
  <c r="F436" i="2" s="1"/>
  <c r="U435" i="2" s="1"/>
  <c r="BV435" i="2"/>
  <c r="BQ435" i="2"/>
  <c r="E435" i="2" s="1"/>
  <c r="Q435" i="2" s="1"/>
  <c r="BT497" i="2"/>
  <c r="H497" i="2" s="1"/>
  <c r="Y497" i="2" s="1"/>
  <c r="BW498" i="2"/>
  <c r="BU497" i="2"/>
  <c r="I497" i="2" s="1"/>
  <c r="AA497" i="2" s="1"/>
  <c r="BV494" i="2"/>
  <c r="BV481" i="2"/>
  <c r="BU307" i="2"/>
  <c r="I307" i="2" s="1"/>
  <c r="AA307" i="2" s="1"/>
  <c r="BV314" i="2"/>
  <c r="BR398" i="2"/>
  <c r="F398" i="2" s="1"/>
  <c r="U397" i="2" s="1"/>
  <c r="BV397" i="2"/>
  <c r="BU436" i="2"/>
  <c r="I436" i="2" s="1"/>
  <c r="AC435" i="2" s="1"/>
  <c r="BU498" i="2"/>
  <c r="I498" i="2" s="1"/>
  <c r="AC497" i="2" s="1"/>
  <c r="BV497" i="2"/>
  <c r="BU493" i="2"/>
  <c r="I493" i="2" s="1"/>
  <c r="AA493" i="2" s="1"/>
  <c r="BQ481" i="2"/>
  <c r="E481" i="2" s="1"/>
  <c r="Q481" i="2" s="1"/>
  <c r="BW435" i="2"/>
  <c r="BW485" i="2"/>
  <c r="BR484" i="2"/>
  <c r="F484" i="2" s="1"/>
  <c r="U483" i="2" s="1"/>
  <c r="BQ289" i="2"/>
  <c r="BT289" i="2" s="1"/>
  <c r="BR336" i="2"/>
  <c r="F336" i="2" s="1"/>
  <c r="U335" i="2" s="1"/>
  <c r="BW335" i="2"/>
  <c r="BQ335" i="2"/>
  <c r="E335" i="2" s="1"/>
  <c r="Q335" i="2" s="1"/>
  <c r="BW391" i="2"/>
  <c r="BW392" i="2"/>
  <c r="BX459" i="2"/>
  <c r="BZ459" i="2" s="1"/>
  <c r="BT169" i="2"/>
  <c r="BU169" i="2" s="1"/>
  <c r="L169" i="2" s="1"/>
  <c r="AK169" i="2" s="1"/>
  <c r="BV336" i="2"/>
  <c r="BV335" i="2"/>
  <c r="BR392" i="2"/>
  <c r="F392" i="2" s="1"/>
  <c r="U391" i="2" s="1"/>
  <c r="BT493" i="2"/>
  <c r="H493" i="2" s="1"/>
  <c r="Y493" i="2" s="1"/>
  <c r="BV493" i="2"/>
  <c r="BQ493" i="2"/>
  <c r="E493" i="2" s="1"/>
  <c r="Q493" i="2" s="1"/>
  <c r="BW493" i="2"/>
  <c r="M90" i="2"/>
  <c r="O22" i="2"/>
  <c r="AI23" i="2" s="1"/>
  <c r="AQ23" i="2" s="1"/>
  <c r="BT335" i="2"/>
  <c r="H335" i="2" s="1"/>
  <c r="Y335" i="2" s="1"/>
  <c r="BQ391" i="2"/>
  <c r="E391" i="2" s="1"/>
  <c r="Q391" i="2" s="1"/>
  <c r="BX412" i="2"/>
  <c r="CA412" i="2" s="1"/>
  <c r="BU494" i="2"/>
  <c r="I494" i="2" s="1"/>
  <c r="AC493" i="2" s="1"/>
  <c r="BX454" i="2"/>
  <c r="CA454" i="2" s="1"/>
  <c r="BX448" i="2"/>
  <c r="CA448" i="2" s="1"/>
  <c r="BU490" i="2"/>
  <c r="I490" i="2" s="1"/>
  <c r="AC489" i="2" s="1"/>
  <c r="BV489" i="2"/>
  <c r="BQ489" i="2"/>
  <c r="E489" i="2" s="1"/>
  <c r="Q489" i="2" s="1"/>
  <c r="BU503" i="2"/>
  <c r="I503" i="2" s="1"/>
  <c r="AA503" i="2" s="1"/>
  <c r="BQ503" i="2"/>
  <c r="E503" i="2" s="1"/>
  <c r="Q503" i="2" s="1"/>
  <c r="BT495" i="2"/>
  <c r="H495" i="2" s="1"/>
  <c r="Y495" i="2" s="1"/>
  <c r="BR483" i="2"/>
  <c r="F483" i="2" s="1"/>
  <c r="S483" i="2" s="1"/>
  <c r="BT391" i="2"/>
  <c r="H391" i="2" s="1"/>
  <c r="Y391" i="2" s="1"/>
  <c r="BU391" i="2"/>
  <c r="I391" i="2" s="1"/>
  <c r="AA391" i="2" s="1"/>
  <c r="BR490" i="2"/>
  <c r="F490" i="2" s="1"/>
  <c r="U489" i="2" s="1"/>
  <c r="BR489" i="2"/>
  <c r="F489" i="2" s="1"/>
  <c r="S489" i="2" s="1"/>
  <c r="BT485" i="2"/>
  <c r="H485" i="2" s="1"/>
  <c r="Y485" i="2" s="1"/>
  <c r="BW486" i="2"/>
  <c r="BU485" i="2"/>
  <c r="I485" i="2" s="1"/>
  <c r="AA485" i="2" s="1"/>
  <c r="BR504" i="2"/>
  <c r="F504" i="2" s="1"/>
  <c r="U503" i="2" s="1"/>
  <c r="BW504" i="2"/>
  <c r="BW496" i="2"/>
  <c r="BX455" i="2"/>
  <c r="CA455" i="2" s="1"/>
  <c r="BU392" i="2"/>
  <c r="I392" i="2" s="1"/>
  <c r="AC391" i="2" s="1"/>
  <c r="BV392" i="2"/>
  <c r="BX446" i="2"/>
  <c r="CA446" i="2" s="1"/>
  <c r="BW489" i="2"/>
  <c r="BU486" i="2"/>
  <c r="I486" i="2" s="1"/>
  <c r="AC485" i="2" s="1"/>
  <c r="BV485" i="2"/>
  <c r="BU504" i="2"/>
  <c r="I504" i="2" s="1"/>
  <c r="AC503" i="2" s="1"/>
  <c r="BW503" i="2"/>
  <c r="BU495" i="2"/>
  <c r="I495" i="2" s="1"/>
  <c r="AA495" i="2" s="1"/>
  <c r="BX456" i="2"/>
  <c r="CA456" i="2" s="1"/>
  <c r="BX406" i="2"/>
  <c r="CA406" i="2" s="1"/>
  <c r="BT475" i="2"/>
  <c r="H475" i="2" s="1"/>
  <c r="Y475" i="2" s="1"/>
  <c r="BU476" i="2"/>
  <c r="I476" i="2" s="1"/>
  <c r="AC475" i="2" s="1"/>
  <c r="BQ475" i="2"/>
  <c r="E475" i="2" s="1"/>
  <c r="Q475" i="2" s="1"/>
  <c r="BU475" i="2"/>
  <c r="I475" i="2" s="1"/>
  <c r="AA475" i="2" s="1"/>
  <c r="BV476" i="2"/>
  <c r="BR475" i="2"/>
  <c r="F475" i="2" s="1"/>
  <c r="S475" i="2" s="1"/>
  <c r="BV475" i="2"/>
  <c r="BW476" i="2"/>
  <c r="BW475" i="2"/>
  <c r="BR476" i="2"/>
  <c r="F476" i="2" s="1"/>
  <c r="U475" i="2" s="1"/>
  <c r="BT501" i="2"/>
  <c r="H501" i="2" s="1"/>
  <c r="Y501" i="2" s="1"/>
  <c r="BV502" i="2"/>
  <c r="BR501" i="2"/>
  <c r="F501" i="2" s="1"/>
  <c r="S501" i="2" s="1"/>
  <c r="BW481" i="2"/>
  <c r="BV482" i="2"/>
  <c r="BU499" i="2"/>
  <c r="I499" i="2" s="1"/>
  <c r="AA499" i="2" s="1"/>
  <c r="BR500" i="2"/>
  <c r="F500" i="2" s="1"/>
  <c r="U499" i="2" s="1"/>
  <c r="BV500" i="2"/>
  <c r="BT499" i="2"/>
  <c r="H499" i="2" s="1"/>
  <c r="Y499" i="2" s="1"/>
  <c r="BR499" i="2"/>
  <c r="F499" i="2" s="1"/>
  <c r="S499" i="2" s="1"/>
  <c r="BQ499" i="2"/>
  <c r="E499" i="2" s="1"/>
  <c r="Q499" i="2" s="1"/>
  <c r="BU500" i="2"/>
  <c r="I500" i="2" s="1"/>
  <c r="AC499" i="2" s="1"/>
  <c r="BW499" i="2"/>
  <c r="BW500" i="2"/>
  <c r="BV499" i="2"/>
  <c r="BR496" i="2"/>
  <c r="F496" i="2" s="1"/>
  <c r="U495" i="2" s="1"/>
  <c r="BR495" i="2"/>
  <c r="F495" i="2" s="1"/>
  <c r="S495" i="2" s="1"/>
  <c r="BT491" i="2"/>
  <c r="H491" i="2" s="1"/>
  <c r="Y491" i="2" s="1"/>
  <c r="BW492" i="2"/>
  <c r="BX492" i="2" s="1"/>
  <c r="CA492" i="2" s="1"/>
  <c r="BU491" i="2"/>
  <c r="I491" i="2" s="1"/>
  <c r="AA491" i="2" s="1"/>
  <c r="BR488" i="2"/>
  <c r="F488" i="2" s="1"/>
  <c r="U487" i="2" s="1"/>
  <c r="BR487" i="2"/>
  <c r="F487" i="2" s="1"/>
  <c r="S487" i="2" s="1"/>
  <c r="BT483" i="2"/>
  <c r="H483" i="2" s="1"/>
  <c r="Y483" i="2" s="1"/>
  <c r="BW484" i="2"/>
  <c r="BX484" i="2" s="1"/>
  <c r="CA484" i="2" s="1"/>
  <c r="BU483" i="2"/>
  <c r="I483" i="2" s="1"/>
  <c r="AA483" i="2" s="1"/>
  <c r="BT467" i="2"/>
  <c r="H467" i="2" s="1"/>
  <c r="Y467" i="2" s="1"/>
  <c r="BU468" i="2"/>
  <c r="I468" i="2" s="1"/>
  <c r="AC467" i="2" s="1"/>
  <c r="BQ467" i="2"/>
  <c r="E467" i="2" s="1"/>
  <c r="Q467" i="2" s="1"/>
  <c r="BU467" i="2"/>
  <c r="I467" i="2" s="1"/>
  <c r="AA467" i="2" s="1"/>
  <c r="BV468" i="2"/>
  <c r="BR467" i="2"/>
  <c r="F467" i="2" s="1"/>
  <c r="S467" i="2" s="1"/>
  <c r="BV467" i="2"/>
  <c r="BW468" i="2"/>
  <c r="BW467" i="2"/>
  <c r="BR468" i="2"/>
  <c r="F468" i="2" s="1"/>
  <c r="U467" i="2" s="1"/>
  <c r="BT473" i="2"/>
  <c r="H473" i="2" s="1"/>
  <c r="Y473" i="2" s="1"/>
  <c r="BU474" i="2"/>
  <c r="I474" i="2" s="1"/>
  <c r="AC473" i="2" s="1"/>
  <c r="BQ473" i="2"/>
  <c r="E473" i="2" s="1"/>
  <c r="Q473" i="2" s="1"/>
  <c r="BU473" i="2"/>
  <c r="I473" i="2" s="1"/>
  <c r="AA473" i="2" s="1"/>
  <c r="BV474" i="2"/>
  <c r="BR473" i="2"/>
  <c r="F473" i="2" s="1"/>
  <c r="S473" i="2" s="1"/>
  <c r="BV473" i="2"/>
  <c r="BW474" i="2"/>
  <c r="BW473" i="2"/>
  <c r="BR474" i="2"/>
  <c r="F474" i="2" s="1"/>
  <c r="U473" i="2" s="1"/>
  <c r="BU501" i="2"/>
  <c r="I501" i="2" s="1"/>
  <c r="AA501" i="2" s="1"/>
  <c r="BQ501" i="2"/>
  <c r="E501" i="2" s="1"/>
  <c r="Q501" i="2" s="1"/>
  <c r="BT481" i="2"/>
  <c r="H481" i="2" s="1"/>
  <c r="Y481" i="2" s="1"/>
  <c r="BW482" i="2"/>
  <c r="BU481" i="2"/>
  <c r="I481" i="2" s="1"/>
  <c r="AA481" i="2" s="1"/>
  <c r="BT465" i="2"/>
  <c r="H465" i="2" s="1"/>
  <c r="Y465" i="2" s="1"/>
  <c r="BU466" i="2"/>
  <c r="I466" i="2" s="1"/>
  <c r="AC465" i="2" s="1"/>
  <c r="BQ465" i="2"/>
  <c r="E465" i="2" s="1"/>
  <c r="Q465" i="2" s="1"/>
  <c r="BU465" i="2"/>
  <c r="I465" i="2" s="1"/>
  <c r="AA465" i="2" s="1"/>
  <c r="BV466" i="2"/>
  <c r="BR465" i="2"/>
  <c r="F465" i="2" s="1"/>
  <c r="S465" i="2" s="1"/>
  <c r="BV465" i="2"/>
  <c r="BW466" i="2"/>
  <c r="BR466" i="2"/>
  <c r="F466" i="2" s="1"/>
  <c r="U465" i="2" s="1"/>
  <c r="BW465" i="2"/>
  <c r="BW495" i="2"/>
  <c r="BV496" i="2"/>
  <c r="BU492" i="2"/>
  <c r="I492" i="2" s="1"/>
  <c r="AC491" i="2" s="1"/>
  <c r="BV491" i="2"/>
  <c r="BQ491" i="2"/>
  <c r="E491" i="2" s="1"/>
  <c r="Q491" i="2" s="1"/>
  <c r="BW487" i="2"/>
  <c r="BV488" i="2"/>
  <c r="BU484" i="2"/>
  <c r="I484" i="2" s="1"/>
  <c r="AC483" i="2" s="1"/>
  <c r="BV483" i="2"/>
  <c r="BQ483" i="2"/>
  <c r="E483" i="2" s="1"/>
  <c r="Q483" i="2" s="1"/>
  <c r="BX460" i="2"/>
  <c r="CA460" i="2" s="1"/>
  <c r="BX457" i="2"/>
  <c r="BQ469" i="2"/>
  <c r="E469" i="2" s="1"/>
  <c r="Q469" i="2" s="1"/>
  <c r="BU469" i="2"/>
  <c r="I469" i="2" s="1"/>
  <c r="AA469" i="2" s="1"/>
  <c r="BV470" i="2"/>
  <c r="BR469" i="2"/>
  <c r="F469" i="2" s="1"/>
  <c r="S469" i="2" s="1"/>
  <c r="BV469" i="2"/>
  <c r="BW470" i="2"/>
  <c r="BT469" i="2"/>
  <c r="H469" i="2" s="1"/>
  <c r="Y469" i="2" s="1"/>
  <c r="BW469" i="2"/>
  <c r="BR470" i="2"/>
  <c r="F470" i="2" s="1"/>
  <c r="U469" i="2" s="1"/>
  <c r="BU470" i="2"/>
  <c r="I470" i="2" s="1"/>
  <c r="AC469" i="2" s="1"/>
  <c r="BR502" i="2"/>
  <c r="F502" i="2" s="1"/>
  <c r="U501" i="2" s="1"/>
  <c r="BW502" i="2"/>
  <c r="BT479" i="2"/>
  <c r="H479" i="2" s="1"/>
  <c r="Y479" i="2" s="1"/>
  <c r="BQ479" i="2"/>
  <c r="E479" i="2" s="1"/>
  <c r="Q479" i="2" s="1"/>
  <c r="BU479" i="2"/>
  <c r="I479" i="2" s="1"/>
  <c r="AA479" i="2" s="1"/>
  <c r="BV480" i="2"/>
  <c r="BR479" i="2"/>
  <c r="F479" i="2" s="1"/>
  <c r="S479" i="2" s="1"/>
  <c r="BV479" i="2"/>
  <c r="BW480" i="2"/>
  <c r="BW479" i="2"/>
  <c r="BR480" i="2"/>
  <c r="F480" i="2" s="1"/>
  <c r="U479" i="2" s="1"/>
  <c r="BU480" i="2"/>
  <c r="I480" i="2" s="1"/>
  <c r="AC479" i="2" s="1"/>
  <c r="BR492" i="2"/>
  <c r="F492" i="2" s="1"/>
  <c r="U491" i="2" s="1"/>
  <c r="BR491" i="2"/>
  <c r="F491" i="2" s="1"/>
  <c r="S491" i="2" s="1"/>
  <c r="BT487" i="2"/>
  <c r="H487" i="2" s="1"/>
  <c r="Y487" i="2" s="1"/>
  <c r="BW488" i="2"/>
  <c r="BU487" i="2"/>
  <c r="I487" i="2" s="1"/>
  <c r="AA487" i="2" s="1"/>
  <c r="BT477" i="2"/>
  <c r="H477" i="2" s="1"/>
  <c r="Y477" i="2" s="1"/>
  <c r="BU478" i="2"/>
  <c r="I478" i="2" s="1"/>
  <c r="AC477" i="2" s="1"/>
  <c r="BQ477" i="2"/>
  <c r="E477" i="2" s="1"/>
  <c r="Q477" i="2" s="1"/>
  <c r="BU477" i="2"/>
  <c r="I477" i="2" s="1"/>
  <c r="AA477" i="2" s="1"/>
  <c r="BV478" i="2"/>
  <c r="BR477" i="2"/>
  <c r="F477" i="2" s="1"/>
  <c r="S477" i="2" s="1"/>
  <c r="BV477" i="2"/>
  <c r="BW478" i="2"/>
  <c r="BW477" i="2"/>
  <c r="BR478" i="2"/>
  <c r="F478" i="2" s="1"/>
  <c r="U477" i="2" s="1"/>
  <c r="BT461" i="2"/>
  <c r="H461" i="2" s="1"/>
  <c r="Y461" i="2" s="1"/>
  <c r="BU462" i="2"/>
  <c r="I462" i="2" s="1"/>
  <c r="AC461" i="2" s="1"/>
  <c r="BQ461" i="2"/>
  <c r="E461" i="2" s="1"/>
  <c r="Q461" i="2" s="1"/>
  <c r="BU461" i="2"/>
  <c r="I461" i="2" s="1"/>
  <c r="AA461" i="2" s="1"/>
  <c r="BV462" i="2"/>
  <c r="BV461" i="2"/>
  <c r="BW461" i="2"/>
  <c r="BR461" i="2"/>
  <c r="F461" i="2" s="1"/>
  <c r="S461" i="2" s="1"/>
  <c r="BR462" i="2"/>
  <c r="F462" i="2" s="1"/>
  <c r="U461" i="2" s="1"/>
  <c r="BW462" i="2"/>
  <c r="BQ463" i="2"/>
  <c r="E463" i="2" s="1"/>
  <c r="Q463" i="2" s="1"/>
  <c r="BU463" i="2"/>
  <c r="I463" i="2" s="1"/>
  <c r="AA463" i="2" s="1"/>
  <c r="BR463" i="2"/>
  <c r="F463" i="2" s="1"/>
  <c r="S463" i="2" s="1"/>
  <c r="BW463" i="2"/>
  <c r="BU464" i="2"/>
  <c r="I464" i="2" s="1"/>
  <c r="AC463" i="2" s="1"/>
  <c r="BV464" i="2"/>
  <c r="BT463" i="2"/>
  <c r="H463" i="2" s="1"/>
  <c r="Y463" i="2" s="1"/>
  <c r="BW464" i="2"/>
  <c r="BV463" i="2"/>
  <c r="BR464" i="2"/>
  <c r="F464" i="2" s="1"/>
  <c r="U463" i="2" s="1"/>
  <c r="BU502" i="2"/>
  <c r="I502" i="2" s="1"/>
  <c r="AC501" i="2" s="1"/>
  <c r="BW501" i="2"/>
  <c r="BR482" i="2"/>
  <c r="F482" i="2" s="1"/>
  <c r="U481" i="2" s="1"/>
  <c r="BV471" i="2"/>
  <c r="BU472" i="2"/>
  <c r="I472" i="2" s="1"/>
  <c r="AC471" i="2" s="1"/>
  <c r="BQ471" i="2"/>
  <c r="E471" i="2" s="1"/>
  <c r="Q471" i="2" s="1"/>
  <c r="BW472" i="2"/>
  <c r="BW471" i="2"/>
  <c r="BU471" i="2"/>
  <c r="I471" i="2" s="1"/>
  <c r="AA471" i="2" s="1"/>
  <c r="BR472" i="2"/>
  <c r="F472" i="2" s="1"/>
  <c r="U471" i="2" s="1"/>
  <c r="BV472" i="2"/>
  <c r="BR471" i="2"/>
  <c r="F471" i="2" s="1"/>
  <c r="S471" i="2" s="1"/>
  <c r="BT471" i="2"/>
  <c r="H471" i="2" s="1"/>
  <c r="Y471" i="2" s="1"/>
  <c r="BX453" i="2"/>
  <c r="BU496" i="2"/>
  <c r="I496" i="2" s="1"/>
  <c r="AC495" i="2" s="1"/>
  <c r="BV495" i="2"/>
  <c r="BW491" i="2"/>
  <c r="BU488" i="2"/>
  <c r="I488" i="2" s="1"/>
  <c r="AC487" i="2" s="1"/>
  <c r="BV487" i="2"/>
  <c r="BW483" i="2"/>
  <c r="BX458" i="2"/>
  <c r="CA458" i="2" s="1"/>
  <c r="BW385" i="2"/>
  <c r="BW431" i="2"/>
  <c r="BX445" i="2"/>
  <c r="BX452" i="2"/>
  <c r="CA452" i="2" s="1"/>
  <c r="BX447" i="2"/>
  <c r="BR385" i="2"/>
  <c r="F385" i="2" s="1"/>
  <c r="S385" i="2" s="1"/>
  <c r="BX422" i="2"/>
  <c r="CA422" i="2" s="1"/>
  <c r="BX424" i="2"/>
  <c r="CA424" i="2" s="1"/>
  <c r="BX408" i="2"/>
  <c r="CA408" i="2" s="1"/>
  <c r="BR431" i="2"/>
  <c r="F431" i="2" s="1"/>
  <c r="S431" i="2" s="1"/>
  <c r="BX450" i="2"/>
  <c r="CA450" i="2" s="1"/>
  <c r="O40" i="2"/>
  <c r="AI41" i="2" s="1"/>
  <c r="AQ41" i="2" s="1"/>
  <c r="BQ431" i="2"/>
  <c r="E431" i="2" s="1"/>
  <c r="Q431" i="2" s="1"/>
  <c r="BQ385" i="2"/>
  <c r="E385" i="2" s="1"/>
  <c r="Q385" i="2" s="1"/>
  <c r="BQ253" i="2"/>
  <c r="BT253" i="2" s="1"/>
  <c r="BX421" i="2"/>
  <c r="CA421" i="2" s="1"/>
  <c r="BX449" i="2"/>
  <c r="BX451" i="2"/>
  <c r="BW308" i="2"/>
  <c r="BQ307" i="2"/>
  <c r="E307" i="2" s="1"/>
  <c r="Q307" i="2" s="1"/>
  <c r="BW307" i="2"/>
  <c r="BW309" i="2"/>
  <c r="BT397" i="2"/>
  <c r="H397" i="2" s="1"/>
  <c r="Y397" i="2" s="1"/>
  <c r="BU397" i="2"/>
  <c r="I397" i="2" s="1"/>
  <c r="AA397" i="2" s="1"/>
  <c r="BW398" i="2"/>
  <c r="BT385" i="2"/>
  <c r="H385" i="2" s="1"/>
  <c r="Y385" i="2" s="1"/>
  <c r="BU385" i="2"/>
  <c r="I385" i="2" s="1"/>
  <c r="AA385" i="2" s="1"/>
  <c r="BV385" i="2"/>
  <c r="BX388" i="2"/>
  <c r="CA388" i="2" s="1"/>
  <c r="BX414" i="2"/>
  <c r="CA414" i="2" s="1"/>
  <c r="BU434" i="2"/>
  <c r="I434" i="2" s="1"/>
  <c r="AC433" i="2" s="1"/>
  <c r="BR433" i="2"/>
  <c r="F433" i="2" s="1"/>
  <c r="S433" i="2" s="1"/>
  <c r="BX405" i="2"/>
  <c r="BX411" i="2"/>
  <c r="BT431" i="2"/>
  <c r="H431" i="2" s="1"/>
  <c r="Y431" i="2" s="1"/>
  <c r="BU432" i="2"/>
  <c r="I432" i="2" s="1"/>
  <c r="AC431" i="2" s="1"/>
  <c r="BT419" i="2"/>
  <c r="H419" i="2" s="1"/>
  <c r="Y419" i="2" s="1"/>
  <c r="BU420" i="2"/>
  <c r="I420" i="2" s="1"/>
  <c r="AC419" i="2" s="1"/>
  <c r="BQ419" i="2"/>
  <c r="E419" i="2" s="1"/>
  <c r="Q419" i="2" s="1"/>
  <c r="BU419" i="2"/>
  <c r="I419" i="2" s="1"/>
  <c r="AA419" i="2" s="1"/>
  <c r="BV420" i="2"/>
  <c r="BR419" i="2"/>
  <c r="F419" i="2" s="1"/>
  <c r="S419" i="2" s="1"/>
  <c r="BV419" i="2"/>
  <c r="BW420" i="2"/>
  <c r="BR420" i="2"/>
  <c r="F420" i="2" s="1"/>
  <c r="U419" i="2" s="1"/>
  <c r="BW419" i="2"/>
  <c r="BT417" i="2"/>
  <c r="H417" i="2" s="1"/>
  <c r="Y417" i="2" s="1"/>
  <c r="BU418" i="2"/>
  <c r="I418" i="2" s="1"/>
  <c r="AC417" i="2" s="1"/>
  <c r="BQ417" i="2"/>
  <c r="E417" i="2" s="1"/>
  <c r="Q417" i="2" s="1"/>
  <c r="BU417" i="2"/>
  <c r="I417" i="2" s="1"/>
  <c r="AA417" i="2" s="1"/>
  <c r="BV418" i="2"/>
  <c r="BR417" i="2"/>
  <c r="F417" i="2" s="1"/>
  <c r="S417" i="2" s="1"/>
  <c r="BV417" i="2"/>
  <c r="BW418" i="2"/>
  <c r="BW417" i="2"/>
  <c r="BR418" i="2"/>
  <c r="F418" i="2" s="1"/>
  <c r="U417" i="2" s="1"/>
  <c r="BW433" i="2"/>
  <c r="BV433" i="2"/>
  <c r="BQ433" i="2"/>
  <c r="E433" i="2" s="1"/>
  <c r="Q433" i="2" s="1"/>
  <c r="BR307" i="2"/>
  <c r="F307" i="2" s="1"/>
  <c r="S307" i="2" s="1"/>
  <c r="BU398" i="2"/>
  <c r="I398" i="2" s="1"/>
  <c r="AC397" i="2" s="1"/>
  <c r="BQ403" i="2"/>
  <c r="E403" i="2" s="1"/>
  <c r="Q403" i="2" s="1"/>
  <c r="BU386" i="2"/>
  <c r="I386" i="2" s="1"/>
  <c r="AC385" i="2" s="1"/>
  <c r="BV386" i="2"/>
  <c r="BX386" i="2" s="1"/>
  <c r="CA386" i="2" s="1"/>
  <c r="BQ415" i="2"/>
  <c r="E415" i="2" s="1"/>
  <c r="Q415" i="2" s="1"/>
  <c r="BU415" i="2"/>
  <c r="I415" i="2" s="1"/>
  <c r="AA415" i="2" s="1"/>
  <c r="BR415" i="2"/>
  <c r="F415" i="2" s="1"/>
  <c r="S415" i="2" s="1"/>
  <c r="BW415" i="2"/>
  <c r="BU416" i="2"/>
  <c r="I416" i="2" s="1"/>
  <c r="AC415" i="2" s="1"/>
  <c r="BV416" i="2"/>
  <c r="BT415" i="2"/>
  <c r="H415" i="2" s="1"/>
  <c r="Y415" i="2" s="1"/>
  <c r="BW416" i="2"/>
  <c r="BV415" i="2"/>
  <c r="BR416" i="2"/>
  <c r="F416" i="2" s="1"/>
  <c r="U415" i="2" s="1"/>
  <c r="BT433" i="2"/>
  <c r="H433" i="2" s="1"/>
  <c r="Y433" i="2" s="1"/>
  <c r="BV434" i="2"/>
  <c r="BX410" i="2"/>
  <c r="CA410" i="2" s="1"/>
  <c r="BX407" i="2"/>
  <c r="BW432" i="2"/>
  <c r="BV432" i="2"/>
  <c r="BX428" i="2"/>
  <c r="CA428" i="2" s="1"/>
  <c r="BR403" i="2"/>
  <c r="F403" i="2" s="1"/>
  <c r="S403" i="2" s="1"/>
  <c r="BX413" i="2"/>
  <c r="BR434" i="2"/>
  <c r="F434" i="2" s="1"/>
  <c r="U433" i="2" s="1"/>
  <c r="BW434" i="2"/>
  <c r="BX423" i="2"/>
  <c r="BX409" i="2"/>
  <c r="BR432" i="2"/>
  <c r="F432" i="2" s="1"/>
  <c r="U431" i="2" s="1"/>
  <c r="BV431" i="2"/>
  <c r="BX427" i="2"/>
  <c r="BQ247" i="2"/>
  <c r="BT247" i="2" s="1"/>
  <c r="BU404" i="2"/>
  <c r="I404" i="2" s="1"/>
  <c r="AC403" i="2" s="1"/>
  <c r="BR404" i="2"/>
  <c r="F404" i="2" s="1"/>
  <c r="U403" i="2" s="1"/>
  <c r="BX387" i="2"/>
  <c r="BV381" i="2"/>
  <c r="BW403" i="2"/>
  <c r="BU403" i="2"/>
  <c r="I403" i="2" s="1"/>
  <c r="AA403" i="2" s="1"/>
  <c r="BV403" i="2"/>
  <c r="BT403" i="2"/>
  <c r="H403" i="2" s="1"/>
  <c r="Y403" i="2" s="1"/>
  <c r="BV404" i="2"/>
  <c r="BX404" i="2" s="1"/>
  <c r="CA404" i="2" s="1"/>
  <c r="AM66" i="2"/>
  <c r="AQ66" i="2" s="1"/>
  <c r="BW318" i="2"/>
  <c r="BQ252" i="2"/>
  <c r="I253" i="2" s="1"/>
  <c r="AC252" i="2" s="1"/>
  <c r="BQ343" i="2"/>
  <c r="E343" i="2" s="1"/>
  <c r="Q343" i="2" s="1"/>
  <c r="O24" i="2"/>
  <c r="AI25" i="2" s="1"/>
  <c r="AQ25" i="2" s="1"/>
  <c r="N22" i="2"/>
  <c r="BU381" i="2"/>
  <c r="I381" i="2" s="1"/>
  <c r="AA381" i="2" s="1"/>
  <c r="BR396" i="2"/>
  <c r="F396" i="2" s="1"/>
  <c r="U395" i="2" s="1"/>
  <c r="BU395" i="2"/>
  <c r="I395" i="2" s="1"/>
  <c r="AA395" i="2" s="1"/>
  <c r="BW396" i="2"/>
  <c r="AM90" i="2"/>
  <c r="AQ90" i="2" s="1"/>
  <c r="N24" i="2"/>
  <c r="AM22" i="2"/>
  <c r="AQ22" i="2" s="1"/>
  <c r="BR344" i="2"/>
  <c r="F344" i="2" s="1"/>
  <c r="U343" i="2" s="1"/>
  <c r="BT395" i="2"/>
  <c r="H395" i="2" s="1"/>
  <c r="Y395" i="2" s="1"/>
  <c r="BV396" i="2"/>
  <c r="AM24" i="2"/>
  <c r="AQ24" i="2" s="1"/>
  <c r="BU317" i="2"/>
  <c r="I317" i="2" s="1"/>
  <c r="AA317" i="2" s="1"/>
  <c r="BR309" i="2"/>
  <c r="F309" i="2" s="1"/>
  <c r="S309" i="2" s="1"/>
  <c r="BX356" i="2"/>
  <c r="CA356" i="2" s="1"/>
  <c r="BX358" i="2"/>
  <c r="CA358" i="2" s="1"/>
  <c r="BX354" i="2"/>
  <c r="CA354" i="2" s="1"/>
  <c r="BU396" i="2"/>
  <c r="I396" i="2" s="1"/>
  <c r="AC395" i="2" s="1"/>
  <c r="BT317" i="2"/>
  <c r="H317" i="2" s="1"/>
  <c r="Y317" i="2" s="1"/>
  <c r="BU189" i="2"/>
  <c r="L189" i="2" s="1"/>
  <c r="AK189" i="2" s="1"/>
  <c r="BQ290" i="2"/>
  <c r="BT290" i="2" s="1"/>
  <c r="BQ257" i="2"/>
  <c r="BT257" i="2" s="1"/>
  <c r="BR317" i="2"/>
  <c r="F317" i="2" s="1"/>
  <c r="S317" i="2" s="1"/>
  <c r="BQ317" i="2"/>
  <c r="E317" i="2" s="1"/>
  <c r="Q317" i="2" s="1"/>
  <c r="BU382" i="2"/>
  <c r="I382" i="2" s="1"/>
  <c r="AC381" i="2" s="1"/>
  <c r="BQ381" i="2"/>
  <c r="E381" i="2" s="1"/>
  <c r="Q381" i="2" s="1"/>
  <c r="BU160" i="2"/>
  <c r="L160" i="2" s="1"/>
  <c r="N159" i="2" s="1"/>
  <c r="BX440" i="2"/>
  <c r="CA440" i="2" s="1"/>
  <c r="BX438" i="2"/>
  <c r="CA438" i="2" s="1"/>
  <c r="BU318" i="2"/>
  <c r="I318" i="2" s="1"/>
  <c r="AC317" i="2" s="1"/>
  <c r="BW342" i="2"/>
  <c r="BT381" i="2"/>
  <c r="H381" i="2" s="1"/>
  <c r="Y381" i="2" s="1"/>
  <c r="BX363" i="2"/>
  <c r="BZ363" i="2" s="1"/>
  <c r="BX365" i="2"/>
  <c r="CA365" i="2" s="1"/>
  <c r="BX401" i="2"/>
  <c r="AM40" i="2"/>
  <c r="AQ40" i="2" s="1"/>
  <c r="BQ291" i="2"/>
  <c r="BT291" i="2" s="1"/>
  <c r="BQ303" i="2"/>
  <c r="BT303" i="2" s="1"/>
  <c r="BV309" i="2"/>
  <c r="BU310" i="2"/>
  <c r="I310" i="2" s="1"/>
  <c r="AC309" i="2" s="1"/>
  <c r="BX364" i="2"/>
  <c r="CA364" i="2" s="1"/>
  <c r="BX366" i="2"/>
  <c r="CA366" i="2" s="1"/>
  <c r="N26" i="2"/>
  <c r="BV310" i="2"/>
  <c r="BT309" i="2"/>
  <c r="H309" i="2" s="1"/>
  <c r="Y309" i="2" s="1"/>
  <c r="BX402" i="2"/>
  <c r="CA402" i="2" s="1"/>
  <c r="M50" i="2"/>
  <c r="M26" i="2"/>
  <c r="BW310" i="2"/>
  <c r="BU309" i="2"/>
  <c r="I309" i="2" s="1"/>
  <c r="AA309" i="2" s="1"/>
  <c r="BW382" i="2"/>
  <c r="BU344" i="2"/>
  <c r="I344" i="2" s="1"/>
  <c r="AC343" i="2" s="1"/>
  <c r="BW344" i="2"/>
  <c r="BW343" i="2"/>
  <c r="BU384" i="2"/>
  <c r="I384" i="2" s="1"/>
  <c r="AC383" i="2" s="1"/>
  <c r="BX399" i="2"/>
  <c r="BT343" i="2"/>
  <c r="H343" i="2" s="1"/>
  <c r="Y343" i="2" s="1"/>
  <c r="BV343" i="2"/>
  <c r="BR384" i="2"/>
  <c r="F384" i="2" s="1"/>
  <c r="U383" i="2" s="1"/>
  <c r="BX350" i="2"/>
  <c r="CA350" i="2" s="1"/>
  <c r="AM42" i="2"/>
  <c r="AQ42" i="2" s="1"/>
  <c r="BV344" i="2"/>
  <c r="BU343" i="2"/>
  <c r="I343" i="2" s="1"/>
  <c r="AA343" i="2" s="1"/>
  <c r="BW384" i="2"/>
  <c r="BT361" i="2"/>
  <c r="H361" i="2" s="1"/>
  <c r="Y361" i="2" s="1"/>
  <c r="BX348" i="2"/>
  <c r="CA348" i="2" s="1"/>
  <c r="BX400" i="2"/>
  <c r="CA400" i="2" s="1"/>
  <c r="BV384" i="2"/>
  <c r="BR382" i="2"/>
  <c r="F382" i="2" s="1"/>
  <c r="U381" i="2" s="1"/>
  <c r="BV382" i="2"/>
  <c r="BU345" i="2"/>
  <c r="I345" i="2" s="1"/>
  <c r="AA345" i="2" s="1"/>
  <c r="BV346" i="2"/>
  <c r="BR346" i="2"/>
  <c r="F346" i="2" s="1"/>
  <c r="U345" i="2" s="1"/>
  <c r="BQ345" i="2"/>
  <c r="E345" i="2" s="1"/>
  <c r="Q345" i="2" s="1"/>
  <c r="BT345" i="2"/>
  <c r="H345" i="2" s="1"/>
  <c r="Y345" i="2" s="1"/>
  <c r="BU346" i="2"/>
  <c r="I346" i="2" s="1"/>
  <c r="AC345" i="2" s="1"/>
  <c r="BW346" i="2"/>
  <c r="BW345" i="2"/>
  <c r="BV345" i="2"/>
  <c r="AM82" i="2"/>
  <c r="AQ82" i="2" s="1"/>
  <c r="BR361" i="2"/>
  <c r="F361" i="2" s="1"/>
  <c r="S361" i="2" s="1"/>
  <c r="BR351" i="2"/>
  <c r="F351" i="2" s="1"/>
  <c r="S351" i="2" s="1"/>
  <c r="BU352" i="2"/>
  <c r="I352" i="2" s="1"/>
  <c r="AC351" i="2" s="1"/>
  <c r="BV351" i="2"/>
  <c r="BU351" i="2"/>
  <c r="I351" i="2" s="1"/>
  <c r="AA351" i="2" s="1"/>
  <c r="BQ351" i="2"/>
  <c r="E351" i="2" s="1"/>
  <c r="Q351" i="2" s="1"/>
  <c r="BR352" i="2"/>
  <c r="F352" i="2" s="1"/>
  <c r="U351" i="2" s="1"/>
  <c r="BT351" i="2"/>
  <c r="H351" i="2" s="1"/>
  <c r="Y351" i="2" s="1"/>
  <c r="BW352" i="2"/>
  <c r="BV352" i="2"/>
  <c r="M98" i="2"/>
  <c r="BT383" i="2"/>
  <c r="H383" i="2" s="1"/>
  <c r="Y383" i="2" s="1"/>
  <c r="BR383" i="2"/>
  <c r="F383" i="2" s="1"/>
  <c r="S383" i="2" s="1"/>
  <c r="BV362" i="2"/>
  <c r="BX357" i="2"/>
  <c r="BZ357" i="2" s="1"/>
  <c r="BX353" i="2"/>
  <c r="BZ353" i="2" s="1"/>
  <c r="BQ302" i="2"/>
  <c r="W302" i="2" s="1"/>
  <c r="BR345" i="2"/>
  <c r="F345" i="2" s="1"/>
  <c r="S345" i="2" s="1"/>
  <c r="O88" i="2"/>
  <c r="AI89" i="2" s="1"/>
  <c r="AQ89" i="2" s="1"/>
  <c r="BU168" i="2"/>
  <c r="L168" i="2" s="1"/>
  <c r="M167" i="2" s="1"/>
  <c r="BQ255" i="2"/>
  <c r="BT255" i="2" s="1"/>
  <c r="BW341" i="2"/>
  <c r="BW383" i="2"/>
  <c r="BU383" i="2"/>
  <c r="I383" i="2" s="1"/>
  <c r="AA383" i="2" s="1"/>
  <c r="BW362" i="2"/>
  <c r="BR362" i="2"/>
  <c r="F362" i="2" s="1"/>
  <c r="U361" i="2" s="1"/>
  <c r="BV342" i="2"/>
  <c r="BQ341" i="2"/>
  <c r="E341" i="2" s="1"/>
  <c r="Q341" i="2" s="1"/>
  <c r="BV341" i="2"/>
  <c r="BR377" i="2"/>
  <c r="F377" i="2" s="1"/>
  <c r="S377" i="2" s="1"/>
  <c r="BU378" i="2"/>
  <c r="I378" i="2" s="1"/>
  <c r="AC377" i="2" s="1"/>
  <c r="BR378" i="2"/>
  <c r="F378" i="2" s="1"/>
  <c r="U377" i="2" s="1"/>
  <c r="BV377" i="2"/>
  <c r="BV378" i="2"/>
  <c r="BW377" i="2"/>
  <c r="BW378" i="2"/>
  <c r="BU377" i="2"/>
  <c r="I377" i="2" s="1"/>
  <c r="AA377" i="2" s="1"/>
  <c r="BT377" i="2"/>
  <c r="H377" i="2" s="1"/>
  <c r="Y377" i="2" s="1"/>
  <c r="BQ377" i="2"/>
  <c r="E377" i="2" s="1"/>
  <c r="Q377" i="2" s="1"/>
  <c r="M42" i="2"/>
  <c r="BU200" i="2"/>
  <c r="L200" i="2" s="1"/>
  <c r="M199" i="2" s="1"/>
  <c r="BR318" i="2"/>
  <c r="F318" i="2" s="1"/>
  <c r="U317" i="2" s="1"/>
  <c r="BV318" i="2"/>
  <c r="BU342" i="2"/>
  <c r="I342" i="2" s="1"/>
  <c r="AC341" i="2" s="1"/>
  <c r="BR342" i="2"/>
  <c r="F342" i="2" s="1"/>
  <c r="U341" i="2" s="1"/>
  <c r="BR341" i="2"/>
  <c r="F341" i="2" s="1"/>
  <c r="S341" i="2" s="1"/>
  <c r="BT337" i="2"/>
  <c r="H337" i="2" s="1"/>
  <c r="Y337" i="2" s="1"/>
  <c r="BV383" i="2"/>
  <c r="BV368" i="2"/>
  <c r="BW368" i="2"/>
  <c r="BU368" i="2"/>
  <c r="I368" i="2" s="1"/>
  <c r="AC367" i="2" s="1"/>
  <c r="BW367" i="2"/>
  <c r="BU367" i="2"/>
  <c r="I367" i="2" s="1"/>
  <c r="AA367" i="2" s="1"/>
  <c r="BR367" i="2"/>
  <c r="F367" i="2" s="1"/>
  <c r="S367" i="2" s="1"/>
  <c r="BR368" i="2"/>
  <c r="F368" i="2" s="1"/>
  <c r="U367" i="2" s="1"/>
  <c r="BQ367" i="2"/>
  <c r="E367" i="2" s="1"/>
  <c r="Q367" i="2" s="1"/>
  <c r="BV367" i="2"/>
  <c r="BT367" i="2"/>
  <c r="H367" i="2" s="1"/>
  <c r="Y367" i="2" s="1"/>
  <c r="BV361" i="2"/>
  <c r="BU361" i="2"/>
  <c r="I361" i="2" s="1"/>
  <c r="AA361" i="2" s="1"/>
  <c r="BW361" i="2"/>
  <c r="BV372" i="2"/>
  <c r="BW371" i="2"/>
  <c r="BU371" i="2"/>
  <c r="I371" i="2" s="1"/>
  <c r="AA371" i="2" s="1"/>
  <c r="BR371" i="2"/>
  <c r="F371" i="2" s="1"/>
  <c r="S371" i="2" s="1"/>
  <c r="BR372" i="2"/>
  <c r="F372" i="2" s="1"/>
  <c r="U371" i="2" s="1"/>
  <c r="BV371" i="2"/>
  <c r="BT371" i="2"/>
  <c r="H371" i="2" s="1"/>
  <c r="Y371" i="2" s="1"/>
  <c r="BQ371" i="2"/>
  <c r="E371" i="2" s="1"/>
  <c r="Q371" i="2" s="1"/>
  <c r="BW372" i="2"/>
  <c r="BU372" i="2"/>
  <c r="I372" i="2" s="1"/>
  <c r="AC371" i="2" s="1"/>
  <c r="AM98" i="2"/>
  <c r="AQ98" i="2" s="1"/>
  <c r="BV317" i="2"/>
  <c r="BT341" i="2"/>
  <c r="H341" i="2" s="1"/>
  <c r="Y341" i="2" s="1"/>
  <c r="BW317" i="2"/>
  <c r="BW338" i="2"/>
  <c r="BX349" i="2"/>
  <c r="BW381" i="2"/>
  <c r="BV374" i="2"/>
  <c r="BW373" i="2"/>
  <c r="BU373" i="2"/>
  <c r="I373" i="2" s="1"/>
  <c r="AA373" i="2" s="1"/>
  <c r="BR373" i="2"/>
  <c r="F373" i="2" s="1"/>
  <c r="S373" i="2" s="1"/>
  <c r="BR374" i="2"/>
  <c r="F374" i="2" s="1"/>
  <c r="U373" i="2" s="1"/>
  <c r="BQ373" i="2"/>
  <c r="E373" i="2" s="1"/>
  <c r="Q373" i="2" s="1"/>
  <c r="BV373" i="2"/>
  <c r="BT373" i="2"/>
  <c r="H373" i="2" s="1"/>
  <c r="Y373" i="2" s="1"/>
  <c r="BW374" i="2"/>
  <c r="BU374" i="2"/>
  <c r="I374" i="2" s="1"/>
  <c r="AC373" i="2" s="1"/>
  <c r="BU362" i="2"/>
  <c r="I362" i="2" s="1"/>
  <c r="AC361" i="2" s="1"/>
  <c r="BX355" i="2"/>
  <c r="BQ369" i="2"/>
  <c r="E369" i="2" s="1"/>
  <c r="Q369" i="2" s="1"/>
  <c r="BW370" i="2"/>
  <c r="BU370" i="2"/>
  <c r="I370" i="2" s="1"/>
  <c r="AC369" i="2" s="1"/>
  <c r="BW369" i="2"/>
  <c r="BU369" i="2"/>
  <c r="I369" i="2" s="1"/>
  <c r="AA369" i="2" s="1"/>
  <c r="BV370" i="2"/>
  <c r="BR369" i="2"/>
  <c r="F369" i="2" s="1"/>
  <c r="S369" i="2" s="1"/>
  <c r="BR370" i="2"/>
  <c r="F370" i="2" s="1"/>
  <c r="U369" i="2" s="1"/>
  <c r="BV369" i="2"/>
  <c r="BT369" i="2"/>
  <c r="H369" i="2" s="1"/>
  <c r="Y369" i="2" s="1"/>
  <c r="BX359" i="2"/>
  <c r="BX347" i="2"/>
  <c r="M48" i="2"/>
  <c r="BX311" i="2"/>
  <c r="BZ311" i="2" s="1"/>
  <c r="BV376" i="2"/>
  <c r="BR376" i="2"/>
  <c r="F376" i="2" s="1"/>
  <c r="U375" i="2" s="1"/>
  <c r="BW376" i="2"/>
  <c r="BW375" i="2"/>
  <c r="BU375" i="2"/>
  <c r="I375" i="2" s="1"/>
  <c r="AA375" i="2" s="1"/>
  <c r="BR375" i="2"/>
  <c r="F375" i="2" s="1"/>
  <c r="S375" i="2" s="1"/>
  <c r="BT375" i="2"/>
  <c r="H375" i="2" s="1"/>
  <c r="Y375" i="2" s="1"/>
  <c r="BV375" i="2"/>
  <c r="BU376" i="2"/>
  <c r="I376" i="2" s="1"/>
  <c r="AC375" i="2" s="1"/>
  <c r="BQ375" i="2"/>
  <c r="E375" i="2" s="1"/>
  <c r="Q375" i="2" s="1"/>
  <c r="BV379" i="2"/>
  <c r="BW380" i="2"/>
  <c r="BW379" i="2"/>
  <c r="BR380" i="2"/>
  <c r="F380" i="2" s="1"/>
  <c r="U379" i="2" s="1"/>
  <c r="BT379" i="2"/>
  <c r="H379" i="2" s="1"/>
  <c r="Y379" i="2" s="1"/>
  <c r="BU379" i="2"/>
  <c r="I379" i="2" s="1"/>
  <c r="AA379" i="2" s="1"/>
  <c r="BV380" i="2"/>
  <c r="BQ379" i="2"/>
  <c r="E379" i="2" s="1"/>
  <c r="Q379" i="2" s="1"/>
  <c r="BR379" i="2"/>
  <c r="F379" i="2" s="1"/>
  <c r="S379" i="2" s="1"/>
  <c r="BU380" i="2"/>
  <c r="I380" i="2" s="1"/>
  <c r="AC379" i="2" s="1"/>
  <c r="BX360" i="2"/>
  <c r="CA360" i="2" s="1"/>
  <c r="BX442" i="2"/>
  <c r="CA442" i="2" s="1"/>
  <c r="BX437" i="2"/>
  <c r="BZ437" i="2" s="1"/>
  <c r="BX312" i="2"/>
  <c r="CA312" i="2" s="1"/>
  <c r="BT327" i="2"/>
  <c r="H327" i="2" s="1"/>
  <c r="Y327" i="2" s="1"/>
  <c r="BU328" i="2"/>
  <c r="I328" i="2" s="1"/>
  <c r="AC327" i="2" s="1"/>
  <c r="BQ327" i="2"/>
  <c r="E327" i="2" s="1"/>
  <c r="Q327" i="2" s="1"/>
  <c r="BU327" i="2"/>
  <c r="I327" i="2" s="1"/>
  <c r="AA327" i="2" s="1"/>
  <c r="BV328" i="2"/>
  <c r="BR327" i="2"/>
  <c r="F327" i="2" s="1"/>
  <c r="S327" i="2" s="1"/>
  <c r="BV327" i="2"/>
  <c r="BW328" i="2"/>
  <c r="BR328" i="2"/>
  <c r="F328" i="2" s="1"/>
  <c r="U327" i="2" s="1"/>
  <c r="BW327" i="2"/>
  <c r="BQ323" i="2"/>
  <c r="E323" i="2" s="1"/>
  <c r="Q323" i="2" s="1"/>
  <c r="BU323" i="2"/>
  <c r="I323" i="2" s="1"/>
  <c r="AA323" i="2" s="1"/>
  <c r="BV324" i="2"/>
  <c r="BR323" i="2"/>
  <c r="F323" i="2" s="1"/>
  <c r="S323" i="2" s="1"/>
  <c r="BV323" i="2"/>
  <c r="BW324" i="2"/>
  <c r="BT323" i="2"/>
  <c r="H323" i="2" s="1"/>
  <c r="Y323" i="2" s="1"/>
  <c r="BW323" i="2"/>
  <c r="BR324" i="2"/>
  <c r="F324" i="2" s="1"/>
  <c r="U323" i="2" s="1"/>
  <c r="BU324" i="2"/>
  <c r="I324" i="2" s="1"/>
  <c r="AC323" i="2" s="1"/>
  <c r="BQ339" i="2"/>
  <c r="E339" i="2" s="1"/>
  <c r="Q339" i="2" s="1"/>
  <c r="BR340" i="2"/>
  <c r="F340" i="2" s="1"/>
  <c r="U339" i="2" s="1"/>
  <c r="BV339" i="2"/>
  <c r="BU338" i="2"/>
  <c r="I338" i="2" s="1"/>
  <c r="AC337" i="2" s="1"/>
  <c r="BQ337" i="2"/>
  <c r="E337" i="2" s="1"/>
  <c r="Q337" i="2" s="1"/>
  <c r="BX315" i="2"/>
  <c r="BT333" i="2"/>
  <c r="H333" i="2" s="1"/>
  <c r="Y333" i="2" s="1"/>
  <c r="BU334" i="2"/>
  <c r="I334" i="2" s="1"/>
  <c r="AC333" i="2" s="1"/>
  <c r="BQ333" i="2"/>
  <c r="E333" i="2" s="1"/>
  <c r="Q333" i="2" s="1"/>
  <c r="BU333" i="2"/>
  <c r="I333" i="2" s="1"/>
  <c r="AA333" i="2" s="1"/>
  <c r="BV334" i="2"/>
  <c r="BR333" i="2"/>
  <c r="F333" i="2" s="1"/>
  <c r="S333" i="2" s="1"/>
  <c r="BV333" i="2"/>
  <c r="BW334" i="2"/>
  <c r="BW333" i="2"/>
  <c r="BR334" i="2"/>
  <c r="F334" i="2" s="1"/>
  <c r="U333" i="2" s="1"/>
  <c r="BT329" i="2"/>
  <c r="H329" i="2" s="1"/>
  <c r="Y329" i="2" s="1"/>
  <c r="BU330" i="2"/>
  <c r="I330" i="2" s="1"/>
  <c r="AC329" i="2" s="1"/>
  <c r="BQ329" i="2"/>
  <c r="E329" i="2" s="1"/>
  <c r="Q329" i="2" s="1"/>
  <c r="BU329" i="2"/>
  <c r="I329" i="2" s="1"/>
  <c r="AA329" i="2" s="1"/>
  <c r="BV330" i="2"/>
  <c r="BR329" i="2"/>
  <c r="F329" i="2" s="1"/>
  <c r="S329" i="2" s="1"/>
  <c r="BV329" i="2"/>
  <c r="BW330" i="2"/>
  <c r="BW329" i="2"/>
  <c r="BR330" i="2"/>
  <c r="F330" i="2" s="1"/>
  <c r="U329" i="2" s="1"/>
  <c r="BU340" i="2"/>
  <c r="I340" i="2" s="1"/>
  <c r="AC339" i="2" s="1"/>
  <c r="BW339" i="2"/>
  <c r="BR339" i="2"/>
  <c r="F339" i="2" s="1"/>
  <c r="S339" i="2" s="1"/>
  <c r="BX441" i="2"/>
  <c r="BZ441" i="2" s="1"/>
  <c r="BR325" i="2"/>
  <c r="F325" i="2" s="1"/>
  <c r="S325" i="2" s="1"/>
  <c r="BT325" i="2"/>
  <c r="H325" i="2" s="1"/>
  <c r="Y325" i="2" s="1"/>
  <c r="BU326" i="2"/>
  <c r="I326" i="2" s="1"/>
  <c r="AC325" i="2" s="1"/>
  <c r="BU325" i="2"/>
  <c r="I325" i="2" s="1"/>
  <c r="AA325" i="2" s="1"/>
  <c r="BV326" i="2"/>
  <c r="BQ325" i="2"/>
  <c r="E325" i="2" s="1"/>
  <c r="Q325" i="2" s="1"/>
  <c r="BV325" i="2"/>
  <c r="BW326" i="2"/>
  <c r="BR326" i="2"/>
  <c r="F326" i="2" s="1"/>
  <c r="U325" i="2" s="1"/>
  <c r="BW325" i="2"/>
  <c r="BQ321" i="2"/>
  <c r="E321" i="2" s="1"/>
  <c r="Q321" i="2" s="1"/>
  <c r="BU321" i="2"/>
  <c r="I321" i="2" s="1"/>
  <c r="AA321" i="2" s="1"/>
  <c r="BV322" i="2"/>
  <c r="BR321" i="2"/>
  <c r="F321" i="2" s="1"/>
  <c r="S321" i="2" s="1"/>
  <c r="BV321" i="2"/>
  <c r="BW322" i="2"/>
  <c r="BW321" i="2"/>
  <c r="BR322" i="2"/>
  <c r="F322" i="2" s="1"/>
  <c r="U321" i="2" s="1"/>
  <c r="BT321" i="2"/>
  <c r="H321" i="2" s="1"/>
  <c r="Y321" i="2" s="1"/>
  <c r="BU322" i="2"/>
  <c r="I322" i="2" s="1"/>
  <c r="AC321" i="2" s="1"/>
  <c r="BT339" i="2"/>
  <c r="H339" i="2" s="1"/>
  <c r="Y339" i="2" s="1"/>
  <c r="BU339" i="2"/>
  <c r="I339" i="2" s="1"/>
  <c r="AA339" i="2" s="1"/>
  <c r="BV338" i="2"/>
  <c r="BR338" i="2"/>
  <c r="F338" i="2" s="1"/>
  <c r="U337" i="2" s="1"/>
  <c r="BV337" i="2"/>
  <c r="BQ319" i="2"/>
  <c r="E319" i="2" s="1"/>
  <c r="Q319" i="2" s="1"/>
  <c r="BU319" i="2"/>
  <c r="I319" i="2" s="1"/>
  <c r="AA319" i="2" s="1"/>
  <c r="BV320" i="2"/>
  <c r="BR319" i="2"/>
  <c r="F319" i="2" s="1"/>
  <c r="S319" i="2" s="1"/>
  <c r="BV319" i="2"/>
  <c r="BW320" i="2"/>
  <c r="BW319" i="2"/>
  <c r="BR320" i="2"/>
  <c r="F320" i="2" s="1"/>
  <c r="U319" i="2" s="1"/>
  <c r="BT319" i="2"/>
  <c r="H319" i="2" s="1"/>
  <c r="Y319" i="2" s="1"/>
  <c r="BU320" i="2"/>
  <c r="I320" i="2" s="1"/>
  <c r="AC319" i="2" s="1"/>
  <c r="BT331" i="2"/>
  <c r="H331" i="2" s="1"/>
  <c r="Y331" i="2" s="1"/>
  <c r="BU332" i="2"/>
  <c r="I332" i="2" s="1"/>
  <c r="AC331" i="2" s="1"/>
  <c r="BQ331" i="2"/>
  <c r="E331" i="2" s="1"/>
  <c r="Q331" i="2" s="1"/>
  <c r="BU331" i="2"/>
  <c r="I331" i="2" s="1"/>
  <c r="AA331" i="2" s="1"/>
  <c r="BV332" i="2"/>
  <c r="BR331" i="2"/>
  <c r="F331" i="2" s="1"/>
  <c r="S331" i="2" s="1"/>
  <c r="BV331" i="2"/>
  <c r="BW332" i="2"/>
  <c r="BR332" i="2"/>
  <c r="F332" i="2" s="1"/>
  <c r="U331" i="2" s="1"/>
  <c r="BW331" i="2"/>
  <c r="BV340" i="2"/>
  <c r="BX340" i="2" s="1"/>
  <c r="CA340" i="2" s="1"/>
  <c r="BU337" i="2"/>
  <c r="I337" i="2" s="1"/>
  <c r="AA337" i="2" s="1"/>
  <c r="BW337" i="2"/>
  <c r="BX316" i="2"/>
  <c r="CA316" i="2" s="1"/>
  <c r="BQ292" i="2"/>
  <c r="F292" i="2" s="1"/>
  <c r="BQ287" i="2"/>
  <c r="BT287" i="2" s="1"/>
  <c r="BQ295" i="2"/>
  <c r="BT295" i="2" s="1"/>
  <c r="BX439" i="2"/>
  <c r="O90" i="2"/>
  <c r="AI91" i="2" s="1"/>
  <c r="AQ91" i="2" s="1"/>
  <c r="AM88" i="2"/>
  <c r="AQ88" i="2" s="1"/>
  <c r="BQ293" i="2"/>
  <c r="BT293" i="2" s="1"/>
  <c r="BQ254" i="2"/>
  <c r="F254" i="2" s="1"/>
  <c r="S254" i="2" s="1"/>
  <c r="M44" i="2"/>
  <c r="BQ279" i="2"/>
  <c r="BT279" i="2" s="1"/>
  <c r="BU182" i="2"/>
  <c r="L182" i="2" s="1"/>
  <c r="M181" i="2" s="1"/>
  <c r="O42" i="2"/>
  <c r="AI43" i="2" s="1"/>
  <c r="AQ43" i="2" s="1"/>
  <c r="BQ256" i="2"/>
  <c r="F256" i="2" s="1"/>
  <c r="BQ294" i="2"/>
  <c r="F294" i="2" s="1"/>
  <c r="M189" i="2"/>
  <c r="AM189" i="2"/>
  <c r="N189" i="2"/>
  <c r="O98" i="2"/>
  <c r="AI99" i="2" s="1"/>
  <c r="AQ99" i="2" s="1"/>
  <c r="M88" i="2"/>
  <c r="N80" i="2"/>
  <c r="O44" i="2"/>
  <c r="AI45" i="2" s="1"/>
  <c r="AQ45" i="2" s="1"/>
  <c r="BQ285" i="2"/>
  <c r="BT285" i="2" s="1"/>
  <c r="BU175" i="2"/>
  <c r="L175" i="2" s="1"/>
  <c r="AK175" i="2" s="1"/>
  <c r="N82" i="2"/>
  <c r="O82" i="2"/>
  <c r="AI83" i="2" s="1"/>
  <c r="AQ83" i="2" s="1"/>
  <c r="O96" i="2"/>
  <c r="AI97" i="2" s="1"/>
  <c r="AQ97" i="2" s="1"/>
  <c r="N72" i="2"/>
  <c r="AM34" i="2"/>
  <c r="AQ34" i="2" s="1"/>
  <c r="BU138" i="2"/>
  <c r="L138" i="2" s="1"/>
  <c r="M137" i="2" s="1"/>
  <c r="BQ277" i="2"/>
  <c r="BT277" i="2" s="1"/>
  <c r="BQ265" i="2"/>
  <c r="BT265" i="2" s="1"/>
  <c r="BU191" i="2"/>
  <c r="L191" i="2" s="1"/>
  <c r="AK191" i="2" s="1"/>
  <c r="BU186" i="2"/>
  <c r="L186" i="2" s="1"/>
  <c r="AM185" i="2" s="1"/>
  <c r="AQ185" i="2" s="1"/>
  <c r="BU152" i="2"/>
  <c r="L152" i="2" s="1"/>
  <c r="M151" i="2" s="1"/>
  <c r="BQ284" i="2"/>
  <c r="I285" i="2" s="1"/>
  <c r="AC284" i="2" s="1"/>
  <c r="BQ251" i="2"/>
  <c r="BT251" i="2" s="1"/>
  <c r="M197" i="2"/>
  <c r="AM197" i="2"/>
  <c r="N197" i="2"/>
  <c r="O32" i="2"/>
  <c r="AI33" i="2" s="1"/>
  <c r="AQ33" i="2" s="1"/>
  <c r="N96" i="2"/>
  <c r="M74" i="2"/>
  <c r="O50" i="2"/>
  <c r="AI51" i="2" s="1"/>
  <c r="AQ51" i="2" s="1"/>
  <c r="N48" i="2"/>
  <c r="M40" i="2"/>
  <c r="M58" i="2"/>
  <c r="M34" i="2"/>
  <c r="BU144" i="2"/>
  <c r="L144" i="2" s="1"/>
  <c r="O143" i="2" s="1"/>
  <c r="BU197" i="2"/>
  <c r="L197" i="2" s="1"/>
  <c r="AK197" i="2" s="1"/>
  <c r="BU133" i="2"/>
  <c r="L133" i="2" s="1"/>
  <c r="AK133" i="2" s="1"/>
  <c r="AM96" i="2"/>
  <c r="AQ96" i="2" s="1"/>
  <c r="M80" i="2"/>
  <c r="N50" i="2"/>
  <c r="O48" i="2"/>
  <c r="AI49" i="2" s="1"/>
  <c r="AQ49" i="2" s="1"/>
  <c r="N40" i="2"/>
  <c r="O34" i="2"/>
  <c r="AI35" i="2" s="1"/>
  <c r="AQ35" i="2" s="1"/>
  <c r="BU140" i="2"/>
  <c r="L140" i="2" s="1"/>
  <c r="N139" i="2" s="1"/>
  <c r="O30" i="2"/>
  <c r="AI31" i="2" s="1"/>
  <c r="AQ31" i="2" s="1"/>
  <c r="BQ278" i="2"/>
  <c r="BT278" i="2" s="1"/>
  <c r="BQ286" i="2"/>
  <c r="F286" i="2" s="1"/>
  <c r="BQ288" i="2"/>
  <c r="N32" i="2"/>
  <c r="AM74" i="2"/>
  <c r="AQ74" i="2" s="1"/>
  <c r="AM72" i="2"/>
  <c r="AQ72" i="2" s="1"/>
  <c r="O58" i="2"/>
  <c r="AI59" i="2" s="1"/>
  <c r="N44" i="2"/>
  <c r="BU174" i="2"/>
  <c r="L174" i="2" s="1"/>
  <c r="M173" i="2" s="1"/>
  <c r="F162" i="2"/>
  <c r="U161" i="2" s="1"/>
  <c r="N30" i="2"/>
  <c r="AM32" i="2"/>
  <c r="AQ32" i="2" s="1"/>
  <c r="O74" i="2"/>
  <c r="AI75" i="2" s="1"/>
  <c r="AQ75" i="2" s="1"/>
  <c r="O72" i="2"/>
  <c r="AI73" i="2" s="1"/>
  <c r="N58" i="2"/>
  <c r="I161" i="2"/>
  <c r="AA161" i="2" s="1"/>
  <c r="AM30" i="2"/>
  <c r="AQ30" i="2" s="1"/>
  <c r="BQ239" i="2"/>
  <c r="BT239" i="2" s="1"/>
  <c r="BQ235" i="2"/>
  <c r="BT235" i="2" s="1"/>
  <c r="BQ250" i="2"/>
  <c r="BT250" i="2" s="1"/>
  <c r="BU183" i="2"/>
  <c r="L183" i="2" s="1"/>
  <c r="AK183" i="2" s="1"/>
  <c r="BQ242" i="2"/>
  <c r="BQ230" i="2"/>
  <c r="I230" i="2" s="1"/>
  <c r="AA230" i="2" s="1"/>
  <c r="BQ228" i="2"/>
  <c r="BQ270" i="2"/>
  <c r="BQ300" i="2"/>
  <c r="I301" i="2" s="1"/>
  <c r="AC300" i="2" s="1"/>
  <c r="BQ299" i="2"/>
  <c r="BT299" i="2" s="1"/>
  <c r="BQ244" i="2"/>
  <c r="I244" i="2" s="1"/>
  <c r="AA244" i="2" s="1"/>
  <c r="BQ249" i="2"/>
  <c r="BT249" i="2" s="1"/>
  <c r="F161" i="2"/>
  <c r="S161" i="2" s="1"/>
  <c r="BQ225" i="2"/>
  <c r="BT225" i="2" s="1"/>
  <c r="BU194" i="2"/>
  <c r="L194" i="2" s="1"/>
  <c r="O193" i="2" s="1"/>
  <c r="I162" i="2"/>
  <c r="AC161" i="2" s="1"/>
  <c r="M66" i="2"/>
  <c r="M46" i="2"/>
  <c r="F170" i="2"/>
  <c r="U169" i="2" s="1"/>
  <c r="BQ262" i="2"/>
  <c r="I263" i="2" s="1"/>
  <c r="AC262" i="2" s="1"/>
  <c r="O66" i="2"/>
  <c r="AI67" i="2" s="1"/>
  <c r="AQ67" i="2" s="1"/>
  <c r="N46" i="2"/>
  <c r="I169" i="2"/>
  <c r="AA169" i="2" s="1"/>
  <c r="BU153" i="2"/>
  <c r="L153" i="2" s="1"/>
  <c r="AK153" i="2" s="1"/>
  <c r="I170" i="2"/>
  <c r="AC169" i="2" s="1"/>
  <c r="I146" i="2"/>
  <c r="AC145" i="2" s="1"/>
  <c r="M94" i="2"/>
  <c r="BQ283" i="2"/>
  <c r="BT283" i="2" s="1"/>
  <c r="BQ281" i="2"/>
  <c r="BT281" i="2" s="1"/>
  <c r="BQ227" i="2"/>
  <c r="BT227" i="2" s="1"/>
  <c r="BQ237" i="2"/>
  <c r="BT237" i="2" s="1"/>
  <c r="BQ233" i="2"/>
  <c r="BT233" i="2" s="1"/>
  <c r="BQ268" i="2"/>
  <c r="I268" i="2" s="1"/>
  <c r="AA268" i="2" s="1"/>
  <c r="F145" i="2"/>
  <c r="S145" i="2" s="1"/>
  <c r="BQ275" i="2"/>
  <c r="BT275" i="2" s="1"/>
  <c r="BQ261" i="2"/>
  <c r="BT261" i="2" s="1"/>
  <c r="BQ273" i="2"/>
  <c r="BT273" i="2" s="1"/>
  <c r="BQ258" i="2"/>
  <c r="BT258" i="2" s="1"/>
  <c r="BQ241" i="2"/>
  <c r="BT241" i="2" s="1"/>
  <c r="BU164" i="2"/>
  <c r="L164" i="2" s="1"/>
  <c r="N163" i="2" s="1"/>
  <c r="BT145" i="2"/>
  <c r="BU145" i="2" s="1"/>
  <c r="L145" i="2" s="1"/>
  <c r="AK145" i="2" s="1"/>
  <c r="O64" i="2"/>
  <c r="AI65" i="2" s="1"/>
  <c r="AQ65" i="2" s="1"/>
  <c r="N94" i="2"/>
  <c r="BQ274" i="2"/>
  <c r="BQ298" i="2"/>
  <c r="BQ296" i="2"/>
  <c r="BQ280" i="2"/>
  <c r="BQ245" i="2"/>
  <c r="BT245" i="2" s="1"/>
  <c r="BQ236" i="2"/>
  <c r="BQ282" i="2"/>
  <c r="BQ259" i="2"/>
  <c r="BT259" i="2" s="1"/>
  <c r="BQ240" i="2"/>
  <c r="BQ267" i="2"/>
  <c r="BT267" i="2" s="1"/>
  <c r="BQ238" i="2"/>
  <c r="BQ234" i="2"/>
  <c r="BQ224" i="2"/>
  <c r="O80" i="2"/>
  <c r="AI81" i="2" s="1"/>
  <c r="AQ81" i="2" s="1"/>
  <c r="F146" i="2"/>
  <c r="U145" i="2" s="1"/>
  <c r="BU156" i="2"/>
  <c r="L156" i="2" s="1"/>
  <c r="AM155" i="2" s="1"/>
  <c r="AQ155" i="2" s="1"/>
  <c r="BQ272" i="2"/>
  <c r="BQ243" i="2"/>
  <c r="BT243" i="2" s="1"/>
  <c r="BQ231" i="2"/>
  <c r="BT231" i="2" s="1"/>
  <c r="BQ229" i="2"/>
  <c r="BT229" i="2" s="1"/>
  <c r="BQ271" i="2"/>
  <c r="BT271" i="2" s="1"/>
  <c r="BQ301" i="2"/>
  <c r="BT301" i="2" s="1"/>
  <c r="BQ297" i="2"/>
  <c r="BT297" i="2" s="1"/>
  <c r="BQ276" i="2"/>
  <c r="BQ264" i="2"/>
  <c r="BQ246" i="2"/>
  <c r="BQ226" i="2"/>
  <c r="BQ232" i="2"/>
  <c r="BQ269" i="2"/>
  <c r="BT269" i="2" s="1"/>
  <c r="BQ260" i="2"/>
  <c r="O94" i="2"/>
  <c r="AI95" i="2" s="1"/>
  <c r="AQ95" i="2" s="1"/>
  <c r="BQ266" i="2"/>
  <c r="BQ263" i="2"/>
  <c r="BT263" i="2" s="1"/>
  <c r="BQ248" i="2"/>
  <c r="O70" i="2"/>
  <c r="AI71" i="2" s="1"/>
  <c r="AQ71" i="2" s="1"/>
  <c r="M133" i="2"/>
  <c r="AM133" i="2"/>
  <c r="N133" i="2"/>
  <c r="BU154" i="2"/>
  <c r="L154" i="2" s="1"/>
  <c r="AM153" i="2" s="1"/>
  <c r="N70" i="2"/>
  <c r="M70" i="2"/>
  <c r="O26" i="2"/>
  <c r="AI27" i="2" s="1"/>
  <c r="AQ27" i="2" s="1"/>
  <c r="BU142" i="2"/>
  <c r="L142" i="2" s="1"/>
  <c r="AM141" i="2" s="1"/>
  <c r="BU124" i="2"/>
  <c r="L124" i="2" s="1"/>
  <c r="N123" i="2" s="1"/>
  <c r="M64" i="2"/>
  <c r="AM64" i="2"/>
  <c r="AQ64" i="2" s="1"/>
  <c r="BU123" i="2"/>
  <c r="L123" i="2" s="1"/>
  <c r="AK123" i="2" s="1"/>
  <c r="BU136" i="2"/>
  <c r="L136" i="2" s="1"/>
  <c r="BU179" i="2"/>
  <c r="L179" i="2" s="1"/>
  <c r="AK179" i="2" s="1"/>
  <c r="BU180" i="2"/>
  <c r="L180" i="2" s="1"/>
  <c r="BU126" i="2"/>
  <c r="L126" i="2" s="1"/>
  <c r="O46" i="2"/>
  <c r="AI47" i="2" s="1"/>
  <c r="AQ47" i="2" s="1"/>
  <c r="BU201" i="2"/>
  <c r="L201" i="2" s="1"/>
  <c r="AK201" i="2" s="1"/>
  <c r="BU202" i="2"/>
  <c r="L202" i="2" s="1"/>
  <c r="BU176" i="2"/>
  <c r="L176" i="2" s="1"/>
  <c r="BU192" i="2"/>
  <c r="L192" i="2" s="1"/>
  <c r="BU148" i="2"/>
  <c r="L148" i="2" s="1"/>
  <c r="BU127" i="2"/>
  <c r="L127" i="2" s="1"/>
  <c r="AK127" i="2" s="1"/>
  <c r="BU128" i="2"/>
  <c r="L128" i="2" s="1"/>
  <c r="BU184" i="2"/>
  <c r="L184" i="2" s="1"/>
  <c r="BU157" i="2"/>
  <c r="L157" i="2" s="1"/>
  <c r="AK157" i="2" s="1"/>
  <c r="BU158" i="2"/>
  <c r="L158" i="2" s="1"/>
  <c r="BU162" i="2"/>
  <c r="L162" i="2" s="1"/>
  <c r="BU178" i="2"/>
  <c r="L178" i="2" s="1"/>
  <c r="BU171" i="2"/>
  <c r="L171" i="2" s="1"/>
  <c r="AK171" i="2" s="1"/>
  <c r="BU172" i="2"/>
  <c r="L172" i="2" s="1"/>
  <c r="BU141" i="2"/>
  <c r="L141" i="2" s="1"/>
  <c r="AK141" i="2" s="1"/>
  <c r="BU187" i="2"/>
  <c r="L187" i="2" s="1"/>
  <c r="AK187" i="2" s="1"/>
  <c r="BU188" i="2"/>
  <c r="L188" i="2" s="1"/>
  <c r="BU132" i="2"/>
  <c r="L132" i="2" s="1"/>
  <c r="BU149" i="2"/>
  <c r="L149" i="2" s="1"/>
  <c r="AK149" i="2" s="1"/>
  <c r="BU150" i="2"/>
  <c r="L150" i="2" s="1"/>
  <c r="BU129" i="2"/>
  <c r="L129" i="2" s="1"/>
  <c r="AK129" i="2" s="1"/>
  <c r="BU130" i="2"/>
  <c r="L130" i="2" s="1"/>
  <c r="BU165" i="2"/>
  <c r="L165" i="2" s="1"/>
  <c r="AK165" i="2" s="1"/>
  <c r="BU166" i="2"/>
  <c r="L166" i="2" s="1"/>
  <c r="BU195" i="2"/>
  <c r="L195" i="2" s="1"/>
  <c r="AK195" i="2" s="1"/>
  <c r="BU196" i="2"/>
  <c r="L196" i="2" s="1"/>
  <c r="M84" i="2"/>
  <c r="N84" i="2"/>
  <c r="O84" i="2"/>
  <c r="AM84" i="2"/>
  <c r="AQ84" i="2" s="1"/>
  <c r="AM76" i="2"/>
  <c r="AQ76" i="2" s="1"/>
  <c r="M76" i="2"/>
  <c r="N76" i="2"/>
  <c r="O76" i="2"/>
  <c r="M56" i="2"/>
  <c r="AM56" i="2"/>
  <c r="AQ56" i="2" s="1"/>
  <c r="N56" i="2"/>
  <c r="O56" i="2"/>
  <c r="O92" i="2"/>
  <c r="AM92" i="2"/>
  <c r="AQ92" i="2" s="1"/>
  <c r="M92" i="2"/>
  <c r="N92" i="2"/>
  <c r="O38" i="2"/>
  <c r="N38" i="2"/>
  <c r="M38" i="2"/>
  <c r="AM38" i="2"/>
  <c r="AQ38" i="2" s="1"/>
  <c r="N28" i="2"/>
  <c r="O28" i="2"/>
  <c r="M28" i="2"/>
  <c r="AM28" i="2"/>
  <c r="AQ28" i="2" s="1"/>
  <c r="M78" i="2"/>
  <c r="AM78" i="2"/>
  <c r="AQ78" i="2" s="1"/>
  <c r="N78" i="2"/>
  <c r="O78" i="2"/>
  <c r="O54" i="2"/>
  <c r="AM54" i="2"/>
  <c r="AQ54" i="2" s="1"/>
  <c r="M54" i="2"/>
  <c r="N54" i="2"/>
  <c r="N52" i="2"/>
  <c r="O52" i="2"/>
  <c r="M52" i="2"/>
  <c r="AM52" i="2"/>
  <c r="AQ52" i="2" s="1"/>
  <c r="O62" i="2"/>
  <c r="N62" i="2"/>
  <c r="AM62" i="2"/>
  <c r="AQ62" i="2" s="1"/>
  <c r="M62" i="2"/>
  <c r="M86" i="2"/>
  <c r="AM86" i="2"/>
  <c r="AQ86" i="2" s="1"/>
  <c r="O86" i="2"/>
  <c r="N86" i="2"/>
  <c r="N60" i="2"/>
  <c r="O60" i="2"/>
  <c r="M60" i="2"/>
  <c r="AM60" i="2"/>
  <c r="AQ60" i="2" s="1"/>
  <c r="N36" i="2"/>
  <c r="O36" i="2"/>
  <c r="M36" i="2"/>
  <c r="AM36" i="2"/>
  <c r="AQ36" i="2" s="1"/>
  <c r="N100" i="2"/>
  <c r="O100" i="2"/>
  <c r="AM100" i="2"/>
  <c r="AQ100" i="2" s="1"/>
  <c r="M100" i="2"/>
  <c r="O68" i="2"/>
  <c r="M68" i="2"/>
  <c r="N68" i="2"/>
  <c r="AM68" i="2"/>
  <c r="AQ68" i="2" s="1"/>
  <c r="BV1023" i="2"/>
  <c r="K1023" i="2"/>
  <c r="AI1023" i="2" s="1"/>
  <c r="BV1011" i="2"/>
  <c r="K1011" i="2"/>
  <c r="AI1011" i="2" s="1"/>
  <c r="BV1025" i="2"/>
  <c r="K1025" i="2"/>
  <c r="AI1025" i="2" s="1"/>
  <c r="BV1013" i="2"/>
  <c r="K1013" i="2"/>
  <c r="AI1013" i="2" s="1"/>
  <c r="BV1019" i="2"/>
  <c r="K1019" i="2"/>
  <c r="AI1019" i="2" s="1"/>
  <c r="BV1009" i="2"/>
  <c r="K1009" i="2"/>
  <c r="AI1009" i="2" s="1"/>
  <c r="BV1015" i="2"/>
  <c r="K1015" i="2"/>
  <c r="AI1015" i="2" s="1"/>
  <c r="BV1017" i="2"/>
  <c r="K1017" i="2"/>
  <c r="AI1017" i="2" s="1"/>
  <c r="BT917" i="2"/>
  <c r="BU917" i="2" s="1"/>
  <c r="L917" i="2" s="1"/>
  <c r="AK917" i="2" s="1"/>
  <c r="K917" i="2"/>
  <c r="AI917" i="2" s="1"/>
  <c r="K923" i="2"/>
  <c r="AI923" i="2" s="1"/>
  <c r="AI907" i="2"/>
  <c r="AS810" i="2"/>
  <c r="AS812" i="2"/>
  <c r="AS808" i="2"/>
  <c r="AS806" i="2"/>
  <c r="AS706" i="2"/>
  <c r="CD706" i="2"/>
  <c r="K706" i="2" s="1"/>
  <c r="AI706" i="2" s="1"/>
  <c r="CE707" i="2"/>
  <c r="L707" i="2" s="1"/>
  <c r="AM706" i="2" s="1"/>
  <c r="CE706" i="2"/>
  <c r="L706" i="2" s="1"/>
  <c r="AK706" i="2" s="1"/>
  <c r="BQ204" i="2"/>
  <c r="BU613" i="2"/>
  <c r="I613" i="2" s="1"/>
  <c r="AA613" i="2" s="1"/>
  <c r="BW614" i="2"/>
  <c r="BR613" i="2"/>
  <c r="F613" i="2" s="1"/>
  <c r="S613" i="2" s="1"/>
  <c r="BV614" i="2"/>
  <c r="BR515" i="2"/>
  <c r="F515" i="2" s="1"/>
  <c r="S515" i="2" s="1"/>
  <c r="BV516" i="2"/>
  <c r="BT613" i="2"/>
  <c r="H613" i="2" s="1"/>
  <c r="Y613" i="2" s="1"/>
  <c r="BU516" i="2"/>
  <c r="I516" i="2" s="1"/>
  <c r="AC515" i="2" s="1"/>
  <c r="BW515" i="2"/>
  <c r="BX515" i="2" s="1"/>
  <c r="BZ515" i="2" s="1"/>
  <c r="BU515" i="2"/>
  <c r="I515" i="2" s="1"/>
  <c r="AA515" i="2" s="1"/>
  <c r="BQ515" i="2"/>
  <c r="E515" i="2" s="1"/>
  <c r="Q515" i="2" s="1"/>
  <c r="BV613" i="2"/>
  <c r="BR614" i="2"/>
  <c r="F614" i="2" s="1"/>
  <c r="U613" i="2" s="1"/>
  <c r="BW516" i="2"/>
  <c r="BT515" i="2"/>
  <c r="H515" i="2" s="1"/>
  <c r="Y515" i="2" s="1"/>
  <c r="BU614" i="2"/>
  <c r="I614" i="2" s="1"/>
  <c r="AC613" i="2" s="1"/>
  <c r="BW613" i="2"/>
  <c r="BQ613" i="2"/>
  <c r="E613" i="2" s="1"/>
  <c r="Q613" i="2" s="1"/>
  <c r="BR516" i="2"/>
  <c r="F516" i="2" s="1"/>
  <c r="U515" i="2" s="1"/>
  <c r="BW444" i="2"/>
  <c r="BT443" i="2"/>
  <c r="H443" i="2" s="1"/>
  <c r="Y443" i="2" s="1"/>
  <c r="BV444" i="2"/>
  <c r="BW443" i="2"/>
  <c r="BU444" i="2"/>
  <c r="I444" i="2" s="1"/>
  <c r="AC443" i="2" s="1"/>
  <c r="BV443" i="2"/>
  <c r="BR443" i="2"/>
  <c r="F443" i="2" s="1"/>
  <c r="S443" i="2" s="1"/>
  <c r="BR444" i="2"/>
  <c r="F444" i="2" s="1"/>
  <c r="U443" i="2" s="1"/>
  <c r="BU443" i="2"/>
  <c r="I443" i="2" s="1"/>
  <c r="AA443" i="2" s="1"/>
  <c r="BQ443" i="2"/>
  <c r="E443" i="2" s="1"/>
  <c r="Q443" i="2" s="1"/>
  <c r="BO305" i="2"/>
  <c r="BU306" i="2" s="1"/>
  <c r="I306" i="2" s="1"/>
  <c r="AC305" i="2" s="1"/>
  <c r="BQ103" i="2"/>
  <c r="BQ206" i="2"/>
  <c r="BQ210" i="2"/>
  <c r="BO223" i="2"/>
  <c r="BN223" i="2"/>
  <c r="BO222" i="2"/>
  <c r="BN222" i="2"/>
  <c r="BO221" i="2"/>
  <c r="BN221" i="2"/>
  <c r="BO220" i="2"/>
  <c r="BN220" i="2"/>
  <c r="BO215" i="2"/>
  <c r="BO219" i="2"/>
  <c r="BN219" i="2"/>
  <c r="BN218" i="2"/>
  <c r="BO218" i="2"/>
  <c r="BO217" i="2"/>
  <c r="BN217" i="2"/>
  <c r="BN216" i="2"/>
  <c r="BO216" i="2"/>
  <c r="BO214" i="2"/>
  <c r="BN215" i="2"/>
  <c r="BN214" i="2"/>
  <c r="BQ212" i="2"/>
  <c r="BQ208" i="2"/>
  <c r="BQ109" i="2"/>
  <c r="I672" i="23"/>
  <c r="I660" i="23"/>
  <c r="I680" i="23"/>
  <c r="E356" i="23"/>
  <c r="I356" i="23" s="1"/>
  <c r="V357" i="23"/>
  <c r="E357" i="23" s="1"/>
  <c r="I357" i="23" s="1"/>
  <c r="I198" i="20"/>
  <c r="AD3" i="7"/>
  <c r="AG3" i="7" s="1"/>
  <c r="AD2" i="7"/>
  <c r="AG2" i="7" s="1"/>
  <c r="AG2" i="3"/>
  <c r="AA2" i="3"/>
  <c r="AB2" i="3"/>
  <c r="AH3" i="3"/>
  <c r="AG3" i="3"/>
  <c r="AZ192" i="5"/>
  <c r="H192" i="5" s="1"/>
  <c r="N192" i="5" s="1"/>
  <c r="AZ294" i="5"/>
  <c r="H294" i="5" s="1"/>
  <c r="N294" i="5" s="1"/>
  <c r="AZ242" i="5"/>
  <c r="H242" i="5" s="1"/>
  <c r="N242" i="5" s="1"/>
  <c r="AZ284" i="5"/>
  <c r="H284" i="5" s="1"/>
  <c r="N284" i="5" s="1"/>
  <c r="AZ172" i="5"/>
  <c r="H172" i="5" s="1"/>
  <c r="N172" i="5" s="1"/>
  <c r="AZ274" i="5"/>
  <c r="H274" i="5" s="1"/>
  <c r="N274" i="5" s="1"/>
  <c r="AZ202" i="5"/>
  <c r="H202" i="5" s="1"/>
  <c r="N202" i="5" s="1"/>
  <c r="AZ182" i="5"/>
  <c r="H182" i="5" s="1"/>
  <c r="N182" i="5" s="1"/>
  <c r="AZ264" i="5"/>
  <c r="H264" i="5" s="1"/>
  <c r="N264" i="5" s="1"/>
  <c r="AZ222" i="5"/>
  <c r="H222" i="5" s="1"/>
  <c r="N222" i="5" s="1"/>
  <c r="AZ253" i="5"/>
  <c r="H253" i="5" s="1"/>
  <c r="N253" i="5" s="1"/>
  <c r="AZ232" i="5"/>
  <c r="H232" i="5" s="1"/>
  <c r="N232" i="5" s="1"/>
  <c r="AZ212" i="5"/>
  <c r="H212" i="5" s="1"/>
  <c r="N212" i="5" s="1"/>
  <c r="AZ162" i="5"/>
  <c r="H162" i="5" s="1"/>
  <c r="N162" i="5" s="1"/>
  <c r="AV2" i="5"/>
  <c r="D2" i="5" s="1"/>
  <c r="M2" i="5" s="1"/>
  <c r="AV12" i="5"/>
  <c r="D12" i="5" s="1"/>
  <c r="M12" i="5" s="1"/>
  <c r="AZ152" i="5"/>
  <c r="H152" i="5" s="1"/>
  <c r="N152" i="5" s="1"/>
  <c r="AP12" i="5"/>
  <c r="AN12" i="5"/>
  <c r="AM12" i="5"/>
  <c r="AQ2" i="5"/>
  <c r="AP2" i="5"/>
  <c r="AN2" i="5"/>
  <c r="AM2" i="5"/>
  <c r="D2" i="4"/>
  <c r="L2" i="4" s="1"/>
  <c r="O2" i="4" s="1"/>
  <c r="BK3" i="2"/>
  <c r="L3" i="2" s="1"/>
  <c r="AM2" i="2" s="1"/>
  <c r="D3" i="4"/>
  <c r="L3" i="4" s="1"/>
  <c r="O3" i="4" s="1"/>
  <c r="BK2" i="2"/>
  <c r="L2" i="2" s="1"/>
  <c r="AK2" i="2" s="1"/>
  <c r="I3" i="2"/>
  <c r="AC2" i="2" s="1"/>
  <c r="AP2" i="2" s="1"/>
  <c r="AJ193" i="6"/>
  <c r="Y186" i="6"/>
  <c r="AI186" i="6" s="1"/>
  <c r="Y191" i="6"/>
  <c r="AI191" i="6" s="1"/>
  <c r="Y190" i="6"/>
  <c r="AI190" i="6" s="1"/>
  <c r="Y196" i="6"/>
  <c r="AI196" i="6" s="1"/>
  <c r="AJ185" i="6"/>
  <c r="Y195" i="6"/>
  <c r="AI195" i="6" s="1"/>
  <c r="AJ194" i="6"/>
  <c r="Y187" i="6"/>
  <c r="AI187" i="6" s="1"/>
  <c r="AJ192" i="6"/>
  <c r="Y184" i="6"/>
  <c r="AI184" i="6" s="1"/>
  <c r="Y189" i="6"/>
  <c r="AI189" i="6" s="1"/>
  <c r="AJ188" i="6"/>
  <c r="AS124" i="6"/>
  <c r="K124" i="6" s="1"/>
  <c r="Q124" i="6" s="1"/>
  <c r="F124" i="6" s="1"/>
  <c r="I124" i="6" s="1"/>
  <c r="AB305" i="3"/>
  <c r="Y305" i="3"/>
  <c r="AG305" i="3" s="1"/>
  <c r="Z305" i="3"/>
  <c r="AH314" i="3"/>
  <c r="AJ314" i="3" s="1"/>
  <c r="C314" i="3" s="1"/>
  <c r="AN314" i="3" s="1"/>
  <c r="AE315" i="3"/>
  <c r="AD315" i="3"/>
  <c r="AG122" i="3"/>
  <c r="AH122" i="3"/>
  <c r="AG125" i="3"/>
  <c r="AH125" i="3"/>
  <c r="AG123" i="3"/>
  <c r="AH123" i="3"/>
  <c r="AG106" i="3"/>
  <c r="AH106" i="3"/>
  <c r="AG126" i="3"/>
  <c r="AH126" i="3"/>
  <c r="AH120" i="3"/>
  <c r="AG120" i="3"/>
  <c r="AH112" i="3"/>
  <c r="AG112" i="3"/>
  <c r="AG129" i="3"/>
  <c r="AH129" i="3"/>
  <c r="AG117" i="3"/>
  <c r="AH117" i="3"/>
  <c r="AG127" i="3"/>
  <c r="AH127" i="3"/>
  <c r="AG111" i="3"/>
  <c r="AH111" i="3"/>
  <c r="AG102" i="3"/>
  <c r="AH102" i="3"/>
  <c r="AH104" i="3"/>
  <c r="AG104" i="3"/>
  <c r="AG113" i="3"/>
  <c r="AH113" i="3"/>
  <c r="AG114" i="3"/>
  <c r="AH114" i="3"/>
  <c r="AG110" i="3"/>
  <c r="AH110" i="3"/>
  <c r="AG130" i="3"/>
  <c r="AH130" i="3"/>
  <c r="AH128" i="3"/>
  <c r="AG128" i="3"/>
  <c r="AH124" i="3"/>
  <c r="AG124" i="3"/>
  <c r="AG105" i="3"/>
  <c r="AH105" i="3"/>
  <c r="AG121" i="3"/>
  <c r="AH121" i="3"/>
  <c r="AG131" i="3"/>
  <c r="AH131" i="3"/>
  <c r="AG115" i="3"/>
  <c r="AH115" i="3"/>
  <c r="AH116" i="3"/>
  <c r="AG116" i="3"/>
  <c r="AG107" i="3"/>
  <c r="AH107" i="3"/>
  <c r="AG118" i="3"/>
  <c r="AH118" i="3"/>
  <c r="AH108" i="3"/>
  <c r="AG108" i="3"/>
  <c r="AG109" i="3"/>
  <c r="AH109" i="3"/>
  <c r="AG103" i="3"/>
  <c r="AH103" i="3"/>
  <c r="AG119" i="3"/>
  <c r="AH119" i="3"/>
  <c r="AS74" i="6"/>
  <c r="K74" i="6" s="1"/>
  <c r="Q74" i="6" s="1"/>
  <c r="F74" i="6" s="1"/>
  <c r="I74" i="6" s="1"/>
  <c r="AS66" i="6"/>
  <c r="K66" i="6" s="1"/>
  <c r="Q66" i="6" s="1"/>
  <c r="F66" i="6" s="1"/>
  <c r="I66" i="6" s="1"/>
  <c r="AS16" i="6"/>
  <c r="K16" i="6" s="1"/>
  <c r="Q16" i="6" s="1"/>
  <c r="F16" i="6" s="1"/>
  <c r="I16" i="6" s="1"/>
  <c r="AS4" i="6"/>
  <c r="K4" i="6" s="1"/>
  <c r="Q4" i="6" s="1"/>
  <c r="F4" i="6" s="1"/>
  <c r="I4" i="6" s="1"/>
  <c r="AS7" i="6"/>
  <c r="K7" i="6" s="1"/>
  <c r="Q7" i="6" s="1"/>
  <c r="F7" i="6" s="1"/>
  <c r="I7" i="6" s="1"/>
  <c r="AS10" i="6"/>
  <c r="K10" i="6" s="1"/>
  <c r="Q10" i="6" s="1"/>
  <c r="F10" i="6" s="1"/>
  <c r="I10" i="6" s="1"/>
  <c r="AS3" i="6"/>
  <c r="K3" i="6" s="1"/>
  <c r="Q3" i="6" s="1"/>
  <c r="F3" i="6" s="1"/>
  <c r="I3" i="6" s="1"/>
  <c r="AS8" i="6"/>
  <c r="K8" i="6" s="1"/>
  <c r="Q8" i="6" s="1"/>
  <c r="F8" i="6" s="1"/>
  <c r="I8" i="6" s="1"/>
  <c r="AS12" i="6"/>
  <c r="K12" i="6" s="1"/>
  <c r="Q12" i="6" s="1"/>
  <c r="F12" i="6" s="1"/>
  <c r="I12" i="6" s="1"/>
  <c r="AS11" i="6"/>
  <c r="K11" i="6" s="1"/>
  <c r="Q11" i="6" s="1"/>
  <c r="F11" i="6" s="1"/>
  <c r="I11" i="6" s="1"/>
  <c r="AS15" i="6"/>
  <c r="K15" i="6" s="1"/>
  <c r="Q15" i="6" s="1"/>
  <c r="F15" i="6" s="1"/>
  <c r="I15" i="6" s="1"/>
  <c r="AS6" i="6"/>
  <c r="K6" i="6" s="1"/>
  <c r="Q6" i="6" s="1"/>
  <c r="F6" i="6" s="1"/>
  <c r="I6" i="6" s="1"/>
  <c r="AS9" i="6"/>
  <c r="K9" i="6" s="1"/>
  <c r="Q9" i="6" s="1"/>
  <c r="F9" i="6" s="1"/>
  <c r="I9" i="6" s="1"/>
  <c r="AS5" i="6"/>
  <c r="K5" i="6" s="1"/>
  <c r="Q5" i="6" s="1"/>
  <c r="F5" i="6" s="1"/>
  <c r="I5" i="6" s="1"/>
  <c r="AS14" i="6"/>
  <c r="K14" i="6" s="1"/>
  <c r="Q14" i="6" s="1"/>
  <c r="F14" i="6" s="1"/>
  <c r="I14" i="6" s="1"/>
  <c r="AS13" i="6"/>
  <c r="K13" i="6" s="1"/>
  <c r="Q13" i="6" s="1"/>
  <c r="F13" i="6" s="1"/>
  <c r="I13" i="6" s="1"/>
  <c r="AS2" i="6"/>
  <c r="K2" i="6" s="1"/>
  <c r="Q2" i="6" s="1"/>
  <c r="F2" i="6" s="1"/>
  <c r="I2" i="6" s="1"/>
  <c r="AS126" i="6"/>
  <c r="K126" i="6" s="1"/>
  <c r="Q126" i="6" s="1"/>
  <c r="F126" i="6" s="1"/>
  <c r="I126" i="6" s="1"/>
  <c r="AS128" i="6"/>
  <c r="K128" i="6" s="1"/>
  <c r="Q128" i="6" s="1"/>
  <c r="F128" i="6" s="1"/>
  <c r="I128" i="6" s="1"/>
  <c r="AS133" i="6"/>
  <c r="K133" i="6" s="1"/>
  <c r="Q133" i="6" s="1"/>
  <c r="F133" i="6" s="1"/>
  <c r="I133" i="6" s="1"/>
  <c r="AS129" i="6"/>
  <c r="K129" i="6" s="1"/>
  <c r="Q129" i="6" s="1"/>
  <c r="F129" i="6" s="1"/>
  <c r="I129" i="6" s="1"/>
  <c r="AS127" i="6"/>
  <c r="K127" i="6" s="1"/>
  <c r="Q127" i="6" s="1"/>
  <c r="F127" i="6" s="1"/>
  <c r="I127" i="6" s="1"/>
  <c r="AS123" i="6"/>
  <c r="K123" i="6" s="1"/>
  <c r="Q123" i="6" s="1"/>
  <c r="F123" i="6" s="1"/>
  <c r="I123" i="6" s="1"/>
  <c r="AS130" i="6"/>
  <c r="K130" i="6" s="1"/>
  <c r="Q130" i="6" s="1"/>
  <c r="F130" i="6" s="1"/>
  <c r="I130" i="6" s="1"/>
  <c r="AS134" i="6"/>
  <c r="K134" i="6" s="1"/>
  <c r="Q134" i="6" s="1"/>
  <c r="F134" i="6" s="1"/>
  <c r="I134" i="6" s="1"/>
  <c r="AS131" i="6"/>
  <c r="K131" i="6" s="1"/>
  <c r="Q131" i="6" s="1"/>
  <c r="F131" i="6" s="1"/>
  <c r="I131" i="6" s="1"/>
  <c r="AS132" i="6"/>
  <c r="K132" i="6" s="1"/>
  <c r="Q132" i="6" s="1"/>
  <c r="F132" i="6" s="1"/>
  <c r="I132" i="6" s="1"/>
  <c r="AS136" i="6"/>
  <c r="K136" i="6" s="1"/>
  <c r="Q136" i="6" s="1"/>
  <c r="F136" i="6" s="1"/>
  <c r="I136" i="6" s="1"/>
  <c r="AS125" i="6"/>
  <c r="K125" i="6" s="1"/>
  <c r="Q125" i="6" s="1"/>
  <c r="F125" i="6" s="1"/>
  <c r="I125" i="6" s="1"/>
  <c r="AS135" i="6"/>
  <c r="K135" i="6" s="1"/>
  <c r="Q135" i="6" s="1"/>
  <c r="F135" i="6" s="1"/>
  <c r="I135" i="6" s="1"/>
  <c r="AS122" i="6"/>
  <c r="K122" i="6" s="1"/>
  <c r="Q122" i="6" s="1"/>
  <c r="F122" i="6" s="1"/>
  <c r="I122" i="6" s="1"/>
  <c r="Y182" i="6"/>
  <c r="AI182" i="6" s="1"/>
  <c r="Y188" i="6"/>
  <c r="AI188" i="6" s="1"/>
  <c r="AJ196" i="6"/>
  <c r="Y194" i="6"/>
  <c r="AI194" i="6" s="1"/>
  <c r="Y192" i="6"/>
  <c r="AI192" i="6" s="1"/>
  <c r="AJ195" i="6"/>
  <c r="AJ190" i="6"/>
  <c r="AJ189" i="6"/>
  <c r="Y193" i="6"/>
  <c r="AI193" i="6" s="1"/>
  <c r="AJ187" i="6"/>
  <c r="AJ191" i="6"/>
  <c r="AP193" i="6"/>
  <c r="AE193" i="6"/>
  <c r="AQ193" i="6" s="1"/>
  <c r="AE190" i="6"/>
  <c r="AQ190" i="6" s="1"/>
  <c r="AP190" i="6"/>
  <c r="AP194" i="6"/>
  <c r="AE194" i="6"/>
  <c r="AQ194" i="6" s="1"/>
  <c r="AE187" i="6"/>
  <c r="AQ187" i="6" s="1"/>
  <c r="AP187" i="6"/>
  <c r="AP191" i="6"/>
  <c r="AE191" i="6"/>
  <c r="AQ191" i="6" s="1"/>
  <c r="AE195" i="6"/>
  <c r="AQ195" i="6" s="1"/>
  <c r="AP195" i="6"/>
  <c r="AP189" i="6"/>
  <c r="AE189" i="6"/>
  <c r="AQ189" i="6" s="1"/>
  <c r="AP188" i="6"/>
  <c r="AE188" i="6"/>
  <c r="AQ188" i="6" s="1"/>
  <c r="AP192" i="6"/>
  <c r="AE192" i="6"/>
  <c r="AQ192" i="6" s="1"/>
  <c r="AE196" i="6"/>
  <c r="AQ196" i="6" s="1"/>
  <c r="AP196" i="6"/>
  <c r="Y185" i="6"/>
  <c r="AI185" i="6" s="1"/>
  <c r="AN104" i="7"/>
  <c r="AO104" i="7" s="1"/>
  <c r="AP104" i="7" s="1"/>
  <c r="AQ104" i="7" s="1"/>
  <c r="AJ184" i="6"/>
  <c r="AD11" i="7"/>
  <c r="AG11" i="7" s="1"/>
  <c r="AD9" i="7"/>
  <c r="AG9" i="7" s="1"/>
  <c r="AJ186" i="6"/>
  <c r="AD7" i="7"/>
  <c r="AG7" i="7" s="1"/>
  <c r="AD5" i="7"/>
  <c r="AG5" i="7" s="1"/>
  <c r="AD8" i="7"/>
  <c r="AG8" i="7" s="1"/>
  <c r="AD10" i="7"/>
  <c r="AG10" i="7" s="1"/>
  <c r="AD6" i="7"/>
  <c r="AG6" i="7" s="1"/>
  <c r="AM104" i="7"/>
  <c r="BD59" i="7"/>
  <c r="AD4" i="7"/>
  <c r="AG4" i="7" s="1"/>
  <c r="AL102" i="7"/>
  <c r="AM112" i="7"/>
  <c r="AP111" i="7"/>
  <c r="AQ111" i="7" s="1"/>
  <c r="AM114" i="7"/>
  <c r="AP115" i="7"/>
  <c r="AQ115" i="7" s="1"/>
  <c r="AN106" i="7"/>
  <c r="AO106" i="7" s="1"/>
  <c r="AM106" i="7"/>
  <c r="AN113" i="7"/>
  <c r="AO113" i="7" s="1"/>
  <c r="AD113" i="7"/>
  <c r="E113" i="7" s="1"/>
  <c r="L113" i="7" s="1"/>
  <c r="AM116" i="7"/>
  <c r="BD66" i="7"/>
  <c r="BN66" i="7" s="1"/>
  <c r="AN66" i="7"/>
  <c r="AL108" i="7"/>
  <c r="BC59" i="7"/>
  <c r="AI59" i="7"/>
  <c r="E59" i="7" s="1"/>
  <c r="L59" i="7" s="1"/>
  <c r="AI66" i="7"/>
  <c r="E66" i="7" s="1"/>
  <c r="L66" i="7" s="1"/>
  <c r="BC66" i="7"/>
  <c r="AI62" i="7"/>
  <c r="BC62" i="7"/>
  <c r="BK65" i="7"/>
  <c r="BM65" i="7"/>
  <c r="BD58" i="7"/>
  <c r="BL58" i="7" s="1"/>
  <c r="AN58" i="7"/>
  <c r="AI52" i="7"/>
  <c r="BC52" i="7"/>
  <c r="BI52" i="7" s="1"/>
  <c r="AI55" i="7"/>
  <c r="E55" i="7" s="1"/>
  <c r="L55" i="7" s="1"/>
  <c r="BC55" i="7"/>
  <c r="BI55" i="7" s="1"/>
  <c r="BD63" i="7"/>
  <c r="BL63" i="7" s="1"/>
  <c r="BC58" i="7"/>
  <c r="AI58" i="7"/>
  <c r="BD56" i="7"/>
  <c r="BL56" i="7" s="1"/>
  <c r="AN56" i="7"/>
  <c r="BK53" i="7"/>
  <c r="BM53" i="7"/>
  <c r="AN109" i="7"/>
  <c r="AO109" i="7" s="1"/>
  <c r="AD109" i="7"/>
  <c r="E109" i="7" s="1"/>
  <c r="L109" i="7" s="1"/>
  <c r="AM107" i="7"/>
  <c r="AN107" i="7"/>
  <c r="AO107" i="7" s="1"/>
  <c r="BC61" i="7"/>
  <c r="AI61" i="7"/>
  <c r="E61" i="7" s="1"/>
  <c r="L61" i="7" s="1"/>
  <c r="AI64" i="7"/>
  <c r="BC64" i="7"/>
  <c r="AI63" i="7"/>
  <c r="E63" i="7" s="1"/>
  <c r="L63" i="7" s="1"/>
  <c r="BC63" i="7"/>
  <c r="AN110" i="7"/>
  <c r="AO110" i="7" s="1"/>
  <c r="AD110" i="7"/>
  <c r="E110" i="7" s="1"/>
  <c r="L110" i="7" s="1"/>
  <c r="BD60" i="7"/>
  <c r="BL60" i="7" s="1"/>
  <c r="AI56" i="7"/>
  <c r="BC56" i="7"/>
  <c r="BD62" i="7"/>
  <c r="BL62" i="7" s="1"/>
  <c r="AN62" i="7"/>
  <c r="BM55" i="7"/>
  <c r="BK55" i="7"/>
  <c r="BK57" i="7"/>
  <c r="BM57" i="7"/>
  <c r="AM115" i="7"/>
  <c r="AM111" i="7"/>
  <c r="AP114" i="7"/>
  <c r="AQ114" i="7" s="1"/>
  <c r="AN105" i="7"/>
  <c r="AM105" i="7"/>
  <c r="BD64" i="7"/>
  <c r="BL64" i="7" s="1"/>
  <c r="AN64" i="7"/>
  <c r="BC57" i="7"/>
  <c r="AI57" i="7"/>
  <c r="E57" i="7" s="1"/>
  <c r="L57" i="7" s="1"/>
  <c r="BD61" i="7"/>
  <c r="BL61" i="7" s="1"/>
  <c r="AI54" i="7"/>
  <c r="BC54" i="7"/>
  <c r="BD52" i="7"/>
  <c r="AN52" i="7"/>
  <c r="BC65" i="7"/>
  <c r="AI65" i="7"/>
  <c r="E65" i="7" s="1"/>
  <c r="L65" i="7" s="1"/>
  <c r="AP116" i="7"/>
  <c r="AQ116" i="7" s="1"/>
  <c r="AN103" i="7"/>
  <c r="AO103" i="7" s="1"/>
  <c r="AM103" i="7"/>
  <c r="AO112" i="7"/>
  <c r="BC53" i="7"/>
  <c r="AI53" i="7"/>
  <c r="E53" i="7" s="1"/>
  <c r="L53" i="7" s="1"/>
  <c r="BD54" i="7"/>
  <c r="BL54" i="7" s="1"/>
  <c r="AN54" i="7"/>
  <c r="BH60" i="7"/>
  <c r="BF60" i="7"/>
  <c r="BE60" i="7"/>
  <c r="AQ42" i="5"/>
  <c r="AE183" i="6"/>
  <c r="AQ183" i="6" s="1"/>
  <c r="Y183" i="6"/>
  <c r="AI183" i="6" s="1"/>
  <c r="AJ183" i="6"/>
  <c r="AQ62" i="5"/>
  <c r="AN22" i="5"/>
  <c r="AP186" i="6"/>
  <c r="AJ182" i="6"/>
  <c r="AP52" i="5"/>
  <c r="AQ112" i="5"/>
  <c r="AN102" i="5"/>
  <c r="AV132" i="5"/>
  <c r="D132" i="5" s="1"/>
  <c r="M132" i="5" s="1"/>
  <c r="AP142" i="5"/>
  <c r="AP92" i="5"/>
  <c r="AQ22" i="5"/>
  <c r="AM112" i="5"/>
  <c r="AQ82" i="5"/>
  <c r="AM142" i="5"/>
  <c r="AP185" i="6"/>
  <c r="AE185" i="6"/>
  <c r="AQ185" i="6" s="1"/>
  <c r="AE182" i="6"/>
  <c r="AQ182" i="6" s="1"/>
  <c r="AP182" i="6"/>
  <c r="AE184" i="6"/>
  <c r="AQ184" i="6" s="1"/>
  <c r="AP184" i="6"/>
  <c r="AN132" i="5"/>
  <c r="AN82" i="5"/>
  <c r="AM42" i="5"/>
  <c r="AM72" i="5"/>
  <c r="AP132" i="5"/>
  <c r="AN62" i="5"/>
  <c r="AV112" i="5"/>
  <c r="D112" i="5" s="1"/>
  <c r="M112" i="5" s="1"/>
  <c r="AS112" i="5"/>
  <c r="AV62" i="5"/>
  <c r="D62" i="5" s="1"/>
  <c r="M62" i="5" s="1"/>
  <c r="AV102" i="5"/>
  <c r="D102" i="5" s="1"/>
  <c r="M102" i="5" s="1"/>
  <c r="AV82" i="5"/>
  <c r="D82" i="5" s="1"/>
  <c r="M82" i="5" s="1"/>
  <c r="AN122" i="5"/>
  <c r="AV142" i="5"/>
  <c r="D142" i="5" s="1"/>
  <c r="M142" i="5" s="1"/>
  <c r="AV42" i="5"/>
  <c r="D42" i="5" s="1"/>
  <c r="M42" i="5" s="1"/>
  <c r="AW294" i="5"/>
  <c r="D294" i="5" s="1"/>
  <c r="M294" i="5" s="1"/>
  <c r="AV72" i="5"/>
  <c r="D72" i="5" s="1"/>
  <c r="M72" i="5" s="1"/>
  <c r="AV52" i="5"/>
  <c r="D52" i="5" s="1"/>
  <c r="M52" i="5" s="1"/>
  <c r="AP102" i="5"/>
  <c r="AQ102" i="5"/>
  <c r="AS142" i="5"/>
  <c r="AT142" i="5"/>
  <c r="AQ72" i="5"/>
  <c r="AP72" i="5"/>
  <c r="AW284" i="5"/>
  <c r="D284" i="5" s="1"/>
  <c r="M284" i="5" s="1"/>
  <c r="AW172" i="5"/>
  <c r="D172" i="5" s="1"/>
  <c r="M172" i="5" s="1"/>
  <c r="AQ122" i="5"/>
  <c r="AP122" i="5"/>
  <c r="AW192" i="5"/>
  <c r="D192" i="5" s="1"/>
  <c r="M192" i="5" s="1"/>
  <c r="AV22" i="5"/>
  <c r="D22" i="5" s="1"/>
  <c r="M22" i="5" s="1"/>
  <c r="AV122" i="5"/>
  <c r="D122" i="5" s="1"/>
  <c r="M122" i="5" s="1"/>
  <c r="AW242" i="5"/>
  <c r="D242" i="5" s="1"/>
  <c r="M242" i="5" s="1"/>
  <c r="AW222" i="5"/>
  <c r="D222" i="5" s="1"/>
  <c r="M222" i="5" s="1"/>
  <c r="AN92" i="5"/>
  <c r="AM92" i="5"/>
  <c r="AW152" i="5"/>
  <c r="D152" i="5" s="1"/>
  <c r="M152" i="5" s="1"/>
  <c r="AW264" i="5"/>
  <c r="D264" i="5" s="1"/>
  <c r="M264" i="5" s="1"/>
  <c r="AW253" i="5"/>
  <c r="D253" i="5" s="1"/>
  <c r="M253" i="5" s="1"/>
  <c r="AW232" i="5"/>
  <c r="D232" i="5" s="1"/>
  <c r="M232" i="5" s="1"/>
  <c r="AW212" i="5"/>
  <c r="D212" i="5" s="1"/>
  <c r="M212" i="5" s="1"/>
  <c r="AT122" i="5"/>
  <c r="AS122" i="5"/>
  <c r="AQ32" i="5"/>
  <c r="AP32" i="5"/>
  <c r="AV92" i="5"/>
  <c r="D92" i="5" s="1"/>
  <c r="M92" i="5" s="1"/>
  <c r="AN32" i="5"/>
  <c r="AM32" i="5"/>
  <c r="AW162" i="5"/>
  <c r="D162" i="5" s="1"/>
  <c r="M162" i="5" s="1"/>
  <c r="AW274" i="5"/>
  <c r="D274" i="5" s="1"/>
  <c r="M274" i="5" s="1"/>
  <c r="AW202" i="5"/>
  <c r="D202" i="5" s="1"/>
  <c r="M202" i="5" s="1"/>
  <c r="AW182" i="5"/>
  <c r="D182" i="5" s="1"/>
  <c r="M182" i="5" s="1"/>
  <c r="AT132" i="5"/>
  <c r="AS132" i="5"/>
  <c r="AN52" i="5"/>
  <c r="AM52" i="5"/>
  <c r="AV32" i="5"/>
  <c r="D32" i="5" s="1"/>
  <c r="M32" i="5" s="1"/>
  <c r="D53" i="4"/>
  <c r="L53" i="4" s="1"/>
  <c r="O53" i="4" s="1"/>
  <c r="D13" i="4"/>
  <c r="L13" i="4" s="1"/>
  <c r="O13" i="4" s="1"/>
  <c r="D9" i="4"/>
  <c r="L9" i="4" s="1"/>
  <c r="O9" i="4" s="1"/>
  <c r="D16" i="4"/>
  <c r="L16" i="4" s="1"/>
  <c r="O16" i="4" s="1"/>
  <c r="D12" i="4"/>
  <c r="L12" i="4" s="1"/>
  <c r="O12" i="4" s="1"/>
  <c r="D8" i="4"/>
  <c r="L8" i="4" s="1"/>
  <c r="O8" i="4" s="1"/>
  <c r="D14" i="4"/>
  <c r="L14" i="4" s="1"/>
  <c r="O14" i="4" s="1"/>
  <c r="D10" i="4"/>
  <c r="L10" i="4" s="1"/>
  <c r="O10" i="4" s="1"/>
  <c r="D6" i="4"/>
  <c r="L6" i="4" s="1"/>
  <c r="O6" i="4" s="1"/>
  <c r="D5" i="4"/>
  <c r="L5" i="4" s="1"/>
  <c r="O5" i="4" s="1"/>
  <c r="D4" i="4"/>
  <c r="L4" i="4" s="1"/>
  <c r="O4" i="4" s="1"/>
  <c r="D11" i="4"/>
  <c r="L11" i="4" s="1"/>
  <c r="O11" i="4" s="1"/>
  <c r="D15" i="4"/>
  <c r="L15" i="4" s="1"/>
  <c r="O15" i="4" s="1"/>
  <c r="D7" i="4"/>
  <c r="L7" i="4" s="1"/>
  <c r="O7" i="4" s="1"/>
  <c r="BT1008" i="2"/>
  <c r="BT1010" i="2"/>
  <c r="BV1010" i="2"/>
  <c r="BT1020" i="2"/>
  <c r="BV1020" i="2"/>
  <c r="BT1018" i="2"/>
  <c r="BV1018" i="2"/>
  <c r="BT1012" i="2"/>
  <c r="BV1012" i="2"/>
  <c r="BT1014" i="2"/>
  <c r="BV1014" i="2"/>
  <c r="BT1016" i="2"/>
  <c r="BV1016" i="2"/>
  <c r="BV1007" i="2"/>
  <c r="BW1007" i="2" s="1"/>
  <c r="BS1007" i="2" s="1"/>
  <c r="BT1024" i="2"/>
  <c r="BV1024" i="2"/>
  <c r="BT1026" i="2"/>
  <c r="BV1026" i="2"/>
  <c r="BV1021" i="2"/>
  <c r="BW1021" i="2" s="1"/>
  <c r="BS1021" i="2" s="1"/>
  <c r="BT1022" i="2"/>
  <c r="BT1025" i="2"/>
  <c r="BT1019" i="2"/>
  <c r="BT1023" i="2"/>
  <c r="BT1017" i="2"/>
  <c r="BT1009" i="2"/>
  <c r="BT1015" i="2"/>
  <c r="BT1007" i="2"/>
  <c r="BT911" i="2"/>
  <c r="BU912" i="2" s="1"/>
  <c r="L912" i="2" s="1"/>
  <c r="BT913" i="2"/>
  <c r="BU913" i="2" s="1"/>
  <c r="L913" i="2" s="1"/>
  <c r="AK913" i="2" s="1"/>
  <c r="BT909" i="2"/>
  <c r="BU910" i="2" s="1"/>
  <c r="L910" i="2" s="1"/>
  <c r="BT915" i="2"/>
  <c r="BU916" i="2" s="1"/>
  <c r="L916" i="2" s="1"/>
  <c r="BS917" i="2"/>
  <c r="BT921" i="2"/>
  <c r="BS925" i="2"/>
  <c r="BT925" i="2"/>
  <c r="BU925" i="2" s="1"/>
  <c r="L925" i="2" s="1"/>
  <c r="AK925" i="2" s="1"/>
  <c r="BT919" i="2"/>
  <c r="BU919" i="2" s="1"/>
  <c r="L919" i="2" s="1"/>
  <c r="AK919" i="2" s="1"/>
  <c r="BS923" i="2"/>
  <c r="BT923" i="2"/>
  <c r="BU923" i="2" s="1"/>
  <c r="L923" i="2" s="1"/>
  <c r="AK923" i="2" s="1"/>
  <c r="BT908" i="2"/>
  <c r="BT922" i="2"/>
  <c r="BT907" i="2"/>
  <c r="I122" i="2"/>
  <c r="AC121" i="2" s="1"/>
  <c r="F122" i="2"/>
  <c r="U121" i="2" s="1"/>
  <c r="I121" i="2"/>
  <c r="AA121" i="2" s="1"/>
  <c r="F121" i="2"/>
  <c r="S121" i="2" s="1"/>
  <c r="I114" i="2"/>
  <c r="AC113" i="2" s="1"/>
  <c r="F114" i="2"/>
  <c r="U113" i="2" s="1"/>
  <c r="F113" i="2"/>
  <c r="S113" i="2" s="1"/>
  <c r="I113" i="2"/>
  <c r="AA113" i="2" s="1"/>
  <c r="I120" i="2"/>
  <c r="AC119" i="2" s="1"/>
  <c r="F120" i="2"/>
  <c r="U119" i="2" s="1"/>
  <c r="F119" i="2"/>
  <c r="S119" i="2" s="1"/>
  <c r="I119" i="2"/>
  <c r="AA119" i="2" s="1"/>
  <c r="I116" i="2"/>
  <c r="AC115" i="2" s="1"/>
  <c r="F116" i="2"/>
  <c r="U115" i="2" s="1"/>
  <c r="I115" i="2"/>
  <c r="AA115" i="2" s="1"/>
  <c r="F115" i="2"/>
  <c r="S115" i="2" s="1"/>
  <c r="BK21" i="2"/>
  <c r="L21" i="2" s="1"/>
  <c r="AM20" i="2" s="1"/>
  <c r="BK11" i="2"/>
  <c r="L11" i="2" s="1"/>
  <c r="AM10" i="2" s="1"/>
  <c r="BK16" i="2"/>
  <c r="L16" i="2" s="1"/>
  <c r="AK16" i="2" s="1"/>
  <c r="BK5" i="2"/>
  <c r="L5" i="2" s="1"/>
  <c r="AM4" i="2" s="1"/>
  <c r="BK7" i="2"/>
  <c r="L7" i="2" s="1"/>
  <c r="AM6" i="2" s="1"/>
  <c r="BK19" i="2"/>
  <c r="L19" i="2" s="1"/>
  <c r="AM18" i="2" s="1"/>
  <c r="BK13" i="2"/>
  <c r="L13" i="2" s="1"/>
  <c r="AM12" i="2" s="1"/>
  <c r="BK8" i="2"/>
  <c r="L8" i="2" s="1"/>
  <c r="AK8" i="2" s="1"/>
  <c r="BK14" i="2"/>
  <c r="L14" i="2" s="1"/>
  <c r="AK14" i="2" s="1"/>
  <c r="BK12" i="2"/>
  <c r="L12" i="2" s="1"/>
  <c r="AK12" i="2" s="1"/>
  <c r="BK15" i="2"/>
  <c r="L15" i="2" s="1"/>
  <c r="AM14" i="2" s="1"/>
  <c r="BK9" i="2"/>
  <c r="L9" i="2" s="1"/>
  <c r="AM8" i="2" s="1"/>
  <c r="BK18" i="2"/>
  <c r="L18" i="2" s="1"/>
  <c r="AK18" i="2" s="1"/>
  <c r="BK6" i="2"/>
  <c r="L6" i="2" s="1"/>
  <c r="AK6" i="2" s="1"/>
  <c r="BK4" i="2"/>
  <c r="L4" i="2" s="1"/>
  <c r="AK4" i="2" s="1"/>
  <c r="BK20" i="2"/>
  <c r="L20" i="2" s="1"/>
  <c r="AK20" i="2" s="1"/>
  <c r="BK17" i="2"/>
  <c r="L17" i="2" s="1"/>
  <c r="AM16" i="2" s="1"/>
  <c r="BK10" i="2"/>
  <c r="L10" i="2" s="1"/>
  <c r="BT1021" i="2"/>
  <c r="BS919" i="2"/>
  <c r="BT1011" i="2"/>
  <c r="BS921" i="2"/>
  <c r="BT1013" i="2"/>
  <c r="BT814" i="2"/>
  <c r="BU815" i="2" s="1"/>
  <c r="BT808" i="2"/>
  <c r="BU808" i="2" s="1"/>
  <c r="BT812" i="2"/>
  <c r="BT810" i="2"/>
  <c r="BU811" i="2" s="1"/>
  <c r="BT708" i="2"/>
  <c r="BU709" i="2" s="1"/>
  <c r="BT710" i="2"/>
  <c r="BU711" i="2" s="1"/>
  <c r="BT714" i="2"/>
  <c r="BT806" i="2"/>
  <c r="BU807" i="2" s="1"/>
  <c r="CE807" i="2" s="1"/>
  <c r="L807" i="2" s="1"/>
  <c r="AM806" i="2" s="1"/>
  <c r="BT113" i="2"/>
  <c r="BU113" i="2" s="1"/>
  <c r="L113" i="2" s="1"/>
  <c r="AK113" i="2" s="1"/>
  <c r="BT115" i="2"/>
  <c r="BT119" i="2"/>
  <c r="BS808" i="2"/>
  <c r="BS710" i="2"/>
  <c r="BT712" i="2"/>
  <c r="BS814" i="2"/>
  <c r="BQ108" i="2"/>
  <c r="BS812" i="2"/>
  <c r="BQ107" i="2"/>
  <c r="BS806" i="2"/>
  <c r="BQ112" i="2"/>
  <c r="BQ111" i="2"/>
  <c r="BS708" i="2"/>
  <c r="BQ117" i="2"/>
  <c r="BQ118" i="2"/>
  <c r="BT118" i="2" s="1"/>
  <c r="BS714" i="2"/>
  <c r="BQ106" i="2"/>
  <c r="BQ105" i="2"/>
  <c r="BS810" i="2"/>
  <c r="BT121" i="2"/>
  <c r="BU121" i="2" s="1"/>
  <c r="L121" i="2" s="1"/>
  <c r="AK121" i="2" s="1"/>
  <c r="AE40" i="1" l="1"/>
  <c r="AE41" i="1" s="1"/>
  <c r="AE78" i="1"/>
  <c r="AE79" i="1" s="1"/>
  <c r="AD54" i="1"/>
  <c r="AD55" i="1" s="1"/>
  <c r="AD98" i="1"/>
  <c r="AE60" i="1"/>
  <c r="AE30" i="1"/>
  <c r="AE31" i="1" s="1"/>
  <c r="AE32" i="1"/>
  <c r="AE33" i="1" s="1"/>
  <c r="AD80" i="1"/>
  <c r="AD81" i="1" s="1"/>
  <c r="AE68" i="1"/>
  <c r="AD66" i="1"/>
  <c r="AD84" i="1"/>
  <c r="AD42" i="1"/>
  <c r="AD48" i="1"/>
  <c r="AD49" i="1" s="1"/>
  <c r="AD86" i="1"/>
  <c r="AD87" i="1" s="1"/>
  <c r="AC65" i="1"/>
  <c r="AD34" i="1"/>
  <c r="AD90" i="1"/>
  <c r="AD91" i="1" s="1"/>
  <c r="AD92" i="1"/>
  <c r="AC52" i="1"/>
  <c r="AD82" i="1"/>
  <c r="AD83" i="1" s="1"/>
  <c r="AD100" i="1"/>
  <c r="AD101" i="1" s="1"/>
  <c r="AC62" i="1"/>
  <c r="AC63" i="1" s="1"/>
  <c r="AC58" i="1"/>
  <c r="AE36" i="1"/>
  <c r="AF76" i="1"/>
  <c r="AG76" i="1" s="1"/>
  <c r="AH76" i="1" s="1"/>
  <c r="AD50" i="1"/>
  <c r="AD51" i="1" s="1"/>
  <c r="AD95" i="1"/>
  <c r="AD38" i="1"/>
  <c r="AD39" i="1" s="1"/>
  <c r="AD74" i="1"/>
  <c r="AD44" i="1"/>
  <c r="AD45" i="1" s="1"/>
  <c r="AD96" i="1"/>
  <c r="AD97" i="1" s="1"/>
  <c r="AE70" i="1"/>
  <c r="AE71" i="1" s="1"/>
  <c r="AD46" i="1"/>
  <c r="AD47" i="1" s="1"/>
  <c r="AD88" i="1"/>
  <c r="AD89" i="1" s="1"/>
  <c r="AD56" i="1"/>
  <c r="AD72" i="1"/>
  <c r="AD73" i="1" s="1"/>
  <c r="E56" i="7"/>
  <c r="L56" i="7" s="1"/>
  <c r="T278" i="18"/>
  <c r="X278" i="18" s="1"/>
  <c r="E278" i="18" s="1"/>
  <c r="I278" i="18" s="1"/>
  <c r="BE61" i="8"/>
  <c r="AR28" i="3"/>
  <c r="I28" i="3" s="1"/>
  <c r="L28" i="3" s="1"/>
  <c r="AD18" i="1"/>
  <c r="AD4" i="1"/>
  <c r="AD5" i="1" s="1"/>
  <c r="AC8" i="1"/>
  <c r="AC9" i="1" s="1"/>
  <c r="AE26" i="1"/>
  <c r="AE27" i="1" s="1"/>
  <c r="AD20" i="1"/>
  <c r="AD21" i="1" s="1"/>
  <c r="AE10" i="1"/>
  <c r="AE11" i="1" s="1"/>
  <c r="AD14" i="1"/>
  <c r="AD15" i="1" s="1"/>
  <c r="AD12" i="1"/>
  <c r="AD13" i="1" s="1"/>
  <c r="AC28" i="1"/>
  <c r="AC29" i="1" s="1"/>
  <c r="AD17" i="1"/>
  <c r="AC25" i="1"/>
  <c r="AC7" i="1"/>
  <c r="AD23" i="1"/>
  <c r="AT126" i="7"/>
  <c r="AU126" i="7" s="1"/>
  <c r="AV120" i="7"/>
  <c r="AW120" i="7" s="1"/>
  <c r="AR117" i="7"/>
  <c r="AS117" i="7" s="1"/>
  <c r="AT145" i="7"/>
  <c r="AU145" i="7" s="1"/>
  <c r="AV134" i="7"/>
  <c r="AW134" i="7" s="1"/>
  <c r="AV129" i="7"/>
  <c r="AW129" i="7" s="1"/>
  <c r="AT125" i="7"/>
  <c r="AU125" i="7" s="1"/>
  <c r="AV122" i="7"/>
  <c r="AW122" i="7" s="1"/>
  <c r="AX132" i="7"/>
  <c r="AY132" i="7" s="1"/>
  <c r="AV127" i="7"/>
  <c r="AW127" i="7" s="1"/>
  <c r="AR149" i="7"/>
  <c r="AS149" i="7" s="1"/>
  <c r="AV136" i="7"/>
  <c r="AW136" i="7" s="1"/>
  <c r="AV131" i="7"/>
  <c r="AW131" i="7" s="1"/>
  <c r="AV119" i="7"/>
  <c r="AW119" i="7" s="1"/>
  <c r="AX151" i="7"/>
  <c r="AY151" i="7" s="1"/>
  <c r="AU138" i="7"/>
  <c r="AU130" i="7"/>
  <c r="AT121" i="7"/>
  <c r="AU121" i="7" s="1"/>
  <c r="AV135" i="7"/>
  <c r="AW135" i="7" s="1"/>
  <c r="AT123" i="7"/>
  <c r="AU123" i="7" s="1"/>
  <c r="AV143" i="7"/>
  <c r="AW143" i="7" s="1"/>
  <c r="AT137" i="7"/>
  <c r="AU137" i="7" s="1"/>
  <c r="AU146" i="7"/>
  <c r="AR133" i="7"/>
  <c r="AS133" i="7" s="1"/>
  <c r="AT128" i="7"/>
  <c r="AU128" i="7" s="1"/>
  <c r="AT148" i="7"/>
  <c r="AX124" i="7"/>
  <c r="AY124" i="7" s="1"/>
  <c r="AX118" i="7"/>
  <c r="AY118" i="7" s="1"/>
  <c r="AX140" i="7"/>
  <c r="AY140" i="7" s="1"/>
  <c r="AX142" i="7"/>
  <c r="AY142" i="7" s="1"/>
  <c r="AV139" i="7"/>
  <c r="AW139" i="7" s="1"/>
  <c r="AT141" i="7"/>
  <c r="AT150" i="7"/>
  <c r="AS147" i="7"/>
  <c r="AU144" i="7"/>
  <c r="AP18" i="7"/>
  <c r="AQ18" i="7" s="1"/>
  <c r="AL20" i="7"/>
  <c r="AM20" i="7" s="1"/>
  <c r="AP17" i="7"/>
  <c r="AQ17" i="7" s="1"/>
  <c r="AN19" i="7"/>
  <c r="AO19" i="7" s="1"/>
  <c r="AN12" i="7"/>
  <c r="AO12" i="7" s="1"/>
  <c r="AN14" i="7"/>
  <c r="AO14" i="7" s="1"/>
  <c r="AL25" i="7"/>
  <c r="AM25" i="7" s="1"/>
  <c r="AP26" i="7"/>
  <c r="AQ26" i="7" s="1"/>
  <c r="AN21" i="7"/>
  <c r="AO21" i="7" s="1"/>
  <c r="AN23" i="7"/>
  <c r="AO23" i="7" s="1"/>
  <c r="AN15" i="7"/>
  <c r="AO15" i="7" s="1"/>
  <c r="AL22" i="7"/>
  <c r="AN24" i="7"/>
  <c r="AK16" i="7"/>
  <c r="AL13" i="7"/>
  <c r="AM13" i="7" s="1"/>
  <c r="BN59" i="7"/>
  <c r="BL59" i="7"/>
  <c r="BN52" i="7"/>
  <c r="BL52" i="7"/>
  <c r="AX46" i="7"/>
  <c r="AY46" i="7" s="1"/>
  <c r="AX28" i="7"/>
  <c r="AY28" i="7" s="1"/>
  <c r="AZ29" i="7"/>
  <c r="AV43" i="7"/>
  <c r="AW43" i="7" s="1"/>
  <c r="AX48" i="7"/>
  <c r="AY48" i="7" s="1"/>
  <c r="AV40" i="7"/>
  <c r="AW40" i="7" s="1"/>
  <c r="AX51" i="7"/>
  <c r="AY51" i="7" s="1"/>
  <c r="AX45" i="7"/>
  <c r="AY45" i="7" s="1"/>
  <c r="AZ31" i="7"/>
  <c r="AX50" i="7"/>
  <c r="AY50" i="7" s="1"/>
  <c r="AX49" i="7"/>
  <c r="AY49" i="7" s="1"/>
  <c r="AZ47" i="7"/>
  <c r="BA47" i="7" s="1"/>
  <c r="AZ35" i="7"/>
  <c r="BA35" i="7" s="1"/>
  <c r="AV41" i="7"/>
  <c r="AW41" i="7" s="1"/>
  <c r="AV36" i="7"/>
  <c r="AW36" i="7" s="1"/>
  <c r="AZ32" i="7"/>
  <c r="BA32" i="7" s="1"/>
  <c r="AZ30" i="7"/>
  <c r="AX44" i="7"/>
  <c r="AY44" i="7" s="1"/>
  <c r="AV42" i="7"/>
  <c r="AZ33" i="7"/>
  <c r="AT38" i="7"/>
  <c r="AW34" i="7"/>
  <c r="AV39" i="7"/>
  <c r="AW39" i="7" s="1"/>
  <c r="AV37" i="7"/>
  <c r="AW37" i="7" s="1"/>
  <c r="E58" i="7"/>
  <c r="L58" i="7" s="1"/>
  <c r="E54" i="7"/>
  <c r="L54" i="7" s="1"/>
  <c r="E62" i="7"/>
  <c r="L62" i="7" s="1"/>
  <c r="E52" i="7"/>
  <c r="L52" i="7" s="1"/>
  <c r="E64" i="7"/>
  <c r="L64" i="7" s="1"/>
  <c r="AX27" i="7"/>
  <c r="AY27" i="7" s="1"/>
  <c r="BX472" i="2"/>
  <c r="CA472" i="2" s="1"/>
  <c r="E4" i="7"/>
  <c r="L4" i="7" s="1"/>
  <c r="AH10" i="7"/>
  <c r="AI10" i="7" s="1"/>
  <c r="AJ10" i="7" s="1"/>
  <c r="AK10" i="7" s="1"/>
  <c r="E10" i="7"/>
  <c r="L10" i="7" s="1"/>
  <c r="AH11" i="7"/>
  <c r="AI11" i="7" s="1"/>
  <c r="E11" i="7"/>
  <c r="L11" i="7" s="1"/>
  <c r="E9" i="7"/>
  <c r="L9" i="7" s="1"/>
  <c r="AH3" i="7"/>
  <c r="AI3" i="7" s="1"/>
  <c r="AJ3" i="7" s="1"/>
  <c r="E3" i="7"/>
  <c r="L3" i="7" s="1"/>
  <c r="AH8" i="7"/>
  <c r="AI8" i="7" s="1"/>
  <c r="AJ8" i="7" s="1"/>
  <c r="AK8" i="7" s="1"/>
  <c r="E8" i="7"/>
  <c r="L8" i="7" s="1"/>
  <c r="AH5" i="7"/>
  <c r="AI5" i="7" s="1"/>
  <c r="AJ5" i="7" s="1"/>
  <c r="AK5" i="7" s="1"/>
  <c r="E5" i="7"/>
  <c r="L5" i="7" s="1"/>
  <c r="AH6" i="7"/>
  <c r="AI6" i="7" s="1"/>
  <c r="E6" i="7"/>
  <c r="L6" i="7" s="1"/>
  <c r="AH7" i="7"/>
  <c r="AI7" i="7" s="1"/>
  <c r="E7" i="7"/>
  <c r="L7" i="7" s="1"/>
  <c r="AH2" i="7"/>
  <c r="AI2" i="7" s="1"/>
  <c r="AJ2" i="7" s="1"/>
  <c r="AK2" i="7" s="1"/>
  <c r="E2" i="7"/>
  <c r="L2" i="7" s="1"/>
  <c r="BN63" i="7"/>
  <c r="BN54" i="7"/>
  <c r="BN60" i="7"/>
  <c r="BN56" i="7"/>
  <c r="BN61" i="7"/>
  <c r="BN64" i="7"/>
  <c r="BN62" i="7"/>
  <c r="BN58" i="7"/>
  <c r="BM66" i="7"/>
  <c r="BL66" i="7"/>
  <c r="BK59" i="7"/>
  <c r="BG54" i="7"/>
  <c r="BI54" i="7"/>
  <c r="BG53" i="7"/>
  <c r="BI53" i="7"/>
  <c r="BG61" i="7"/>
  <c r="BI61" i="7"/>
  <c r="BG66" i="7"/>
  <c r="BI66" i="7"/>
  <c r="BG65" i="7"/>
  <c r="BI65" i="7"/>
  <c r="BG56" i="7"/>
  <c r="BI56" i="7"/>
  <c r="BG57" i="7"/>
  <c r="BI57" i="7"/>
  <c r="BG64" i="7"/>
  <c r="BI64" i="7"/>
  <c r="BG62" i="7"/>
  <c r="BI62" i="7"/>
  <c r="BG63" i="7"/>
  <c r="BI63" i="7"/>
  <c r="BG58" i="7"/>
  <c r="BI58" i="7"/>
  <c r="BG59" i="7"/>
  <c r="BI59" i="7"/>
  <c r="BJ55" i="7"/>
  <c r="BG55" i="7"/>
  <c r="BA55" i="8"/>
  <c r="BG52" i="7"/>
  <c r="BC59" i="8"/>
  <c r="BC56" i="8"/>
  <c r="BB56" i="8"/>
  <c r="BA50" i="8"/>
  <c r="BE51" i="8"/>
  <c r="BE57" i="8"/>
  <c r="BB54" i="8"/>
  <c r="BD52" i="8"/>
  <c r="BC54" i="8"/>
  <c r="BE59" i="8"/>
  <c r="BB50" i="8"/>
  <c r="BA59" i="8"/>
  <c r="I199" i="25"/>
  <c r="I53" i="25"/>
  <c r="I201" i="25"/>
  <c r="I182" i="25"/>
  <c r="I159" i="25"/>
  <c r="I176" i="25"/>
  <c r="I174" i="25"/>
  <c r="I192" i="25"/>
  <c r="I157" i="25"/>
  <c r="I188" i="25"/>
  <c r="I191" i="25"/>
  <c r="I150" i="25"/>
  <c r="I61" i="25"/>
  <c r="I127" i="25"/>
  <c r="I110" i="25"/>
  <c r="I148" i="25"/>
  <c r="I107" i="25"/>
  <c r="I160" i="25"/>
  <c r="I117" i="25"/>
  <c r="I60" i="25"/>
  <c r="I66" i="25"/>
  <c r="I104" i="25"/>
  <c r="I50" i="25"/>
  <c r="I79" i="25"/>
  <c r="I56" i="25"/>
  <c r="I136" i="25"/>
  <c r="I124" i="25"/>
  <c r="I195" i="25"/>
  <c r="I196" i="25"/>
  <c r="I158" i="25"/>
  <c r="I179" i="25"/>
  <c r="I166" i="25"/>
  <c r="I171" i="25"/>
  <c r="I164" i="25"/>
  <c r="I186" i="25"/>
  <c r="I165" i="25"/>
  <c r="I185" i="25"/>
  <c r="I202" i="25"/>
  <c r="I178" i="25"/>
  <c r="I172" i="25"/>
  <c r="I169" i="25"/>
  <c r="I183" i="25"/>
  <c r="I167" i="25"/>
  <c r="I198" i="25"/>
  <c r="I155" i="25"/>
  <c r="I177" i="25"/>
  <c r="I151" i="25"/>
  <c r="I114" i="25"/>
  <c r="I109" i="25"/>
  <c r="I76" i="25"/>
  <c r="I147" i="25"/>
  <c r="I81" i="25"/>
  <c r="I135" i="25"/>
  <c r="I184" i="25"/>
  <c r="I181" i="25"/>
  <c r="I168" i="25"/>
  <c r="I161" i="25"/>
  <c r="I173" i="25"/>
  <c r="I190" i="25"/>
  <c r="I187" i="25"/>
  <c r="I189" i="25"/>
  <c r="I194" i="25"/>
  <c r="I170" i="25"/>
  <c r="I180" i="25"/>
  <c r="I163" i="25"/>
  <c r="I193" i="25"/>
  <c r="I200" i="25"/>
  <c r="I197" i="25"/>
  <c r="I175" i="25"/>
  <c r="I162" i="25"/>
  <c r="I106" i="25"/>
  <c r="I99" i="25"/>
  <c r="BC55" i="8"/>
  <c r="BA61" i="8"/>
  <c r="I72" i="25"/>
  <c r="I122" i="25"/>
  <c r="I59" i="25"/>
  <c r="I125" i="25"/>
  <c r="I95" i="25"/>
  <c r="I70" i="25"/>
  <c r="I52" i="25"/>
  <c r="I153" i="25"/>
  <c r="I131" i="25"/>
  <c r="BB61" i="8"/>
  <c r="I86" i="25"/>
  <c r="I88" i="25"/>
  <c r="I75" i="25"/>
  <c r="I116" i="25"/>
  <c r="I87" i="25"/>
  <c r="I118" i="25"/>
  <c r="I68" i="25"/>
  <c r="I62" i="25"/>
  <c r="I84" i="25"/>
  <c r="I115" i="25"/>
  <c r="I54" i="25"/>
  <c r="X77" i="25"/>
  <c r="G77" i="25" s="1"/>
  <c r="R77" i="25"/>
  <c r="W77" i="25" s="1"/>
  <c r="F77" i="25" s="1"/>
  <c r="X113" i="25"/>
  <c r="G113" i="25" s="1"/>
  <c r="R113" i="25"/>
  <c r="W113" i="25" s="1"/>
  <c r="F113" i="25" s="1"/>
  <c r="X73" i="25"/>
  <c r="G73" i="25" s="1"/>
  <c r="R73" i="25"/>
  <c r="W73" i="25" s="1"/>
  <c r="F73" i="25" s="1"/>
  <c r="X145" i="25"/>
  <c r="G145" i="25" s="1"/>
  <c r="R145" i="25"/>
  <c r="W145" i="25" s="1"/>
  <c r="F145" i="25" s="1"/>
  <c r="X142" i="25"/>
  <c r="G142" i="25" s="1"/>
  <c r="R142" i="25"/>
  <c r="W142" i="25" s="1"/>
  <c r="F142" i="25" s="1"/>
  <c r="BA60" i="8"/>
  <c r="X144" i="25"/>
  <c r="G144" i="25" s="1"/>
  <c r="R144" i="25"/>
  <c r="W144" i="25" s="1"/>
  <c r="F144" i="25" s="1"/>
  <c r="X96" i="25"/>
  <c r="G96" i="25" s="1"/>
  <c r="R96" i="25"/>
  <c r="W96" i="25" s="1"/>
  <c r="F96" i="25" s="1"/>
  <c r="X130" i="25"/>
  <c r="G130" i="25" s="1"/>
  <c r="R130" i="25"/>
  <c r="W130" i="25" s="1"/>
  <c r="F130" i="25" s="1"/>
  <c r="X141" i="25"/>
  <c r="G141" i="25" s="1"/>
  <c r="R141" i="25"/>
  <c r="W141" i="25" s="1"/>
  <c r="F141" i="25" s="1"/>
  <c r="X91" i="25"/>
  <c r="G91" i="25" s="1"/>
  <c r="R91" i="25"/>
  <c r="W91" i="25" s="1"/>
  <c r="F91" i="25" s="1"/>
  <c r="X143" i="25"/>
  <c r="G143" i="25" s="1"/>
  <c r="R143" i="25"/>
  <c r="W143" i="25" s="1"/>
  <c r="F143" i="25" s="1"/>
  <c r="X112" i="25"/>
  <c r="G112" i="25" s="1"/>
  <c r="R112" i="25"/>
  <c r="W112" i="25" s="1"/>
  <c r="F112" i="25" s="1"/>
  <c r="X64" i="25"/>
  <c r="G64" i="25" s="1"/>
  <c r="R64" i="25"/>
  <c r="W64" i="25" s="1"/>
  <c r="F64" i="25" s="1"/>
  <c r="X134" i="25"/>
  <c r="G134" i="25" s="1"/>
  <c r="R134" i="25"/>
  <c r="W134" i="25" s="1"/>
  <c r="F134" i="25" s="1"/>
  <c r="X55" i="25"/>
  <c r="G55" i="25" s="1"/>
  <c r="R55" i="25"/>
  <c r="W55" i="25" s="1"/>
  <c r="F55" i="25" s="1"/>
  <c r="I65" i="25"/>
  <c r="I89" i="25"/>
  <c r="X123" i="25"/>
  <c r="G123" i="25" s="1"/>
  <c r="R123" i="25"/>
  <c r="W123" i="25" s="1"/>
  <c r="F123" i="25" s="1"/>
  <c r="X126" i="25"/>
  <c r="G126" i="25" s="1"/>
  <c r="R126" i="25"/>
  <c r="W126" i="25" s="1"/>
  <c r="F126" i="25" s="1"/>
  <c r="X90" i="25"/>
  <c r="G90" i="25" s="1"/>
  <c r="R90" i="25"/>
  <c r="W90" i="25" s="1"/>
  <c r="F90" i="25" s="1"/>
  <c r="X129" i="25"/>
  <c r="G129" i="25" s="1"/>
  <c r="R129" i="25"/>
  <c r="W129" i="25" s="1"/>
  <c r="F129" i="25" s="1"/>
  <c r="X146" i="25"/>
  <c r="G146" i="25" s="1"/>
  <c r="R146" i="25"/>
  <c r="W146" i="25" s="1"/>
  <c r="F146" i="25" s="1"/>
  <c r="X94" i="25"/>
  <c r="G94" i="25" s="1"/>
  <c r="R94" i="25"/>
  <c r="W94" i="25" s="1"/>
  <c r="F94" i="25" s="1"/>
  <c r="X97" i="25"/>
  <c r="G97" i="25" s="1"/>
  <c r="R97" i="25"/>
  <c r="W97" i="25" s="1"/>
  <c r="F97" i="25" s="1"/>
  <c r="X51" i="25"/>
  <c r="G51" i="25" s="1"/>
  <c r="R51" i="25"/>
  <c r="W51" i="25" s="1"/>
  <c r="F51" i="25" s="1"/>
  <c r="X57" i="25"/>
  <c r="G57" i="25" s="1"/>
  <c r="R57" i="25"/>
  <c r="W57" i="25" s="1"/>
  <c r="F57" i="25" s="1"/>
  <c r="X108" i="25"/>
  <c r="G108" i="25" s="1"/>
  <c r="R108" i="25"/>
  <c r="W108" i="25" s="1"/>
  <c r="F108" i="25" s="1"/>
  <c r="X139" i="25"/>
  <c r="G139" i="25" s="1"/>
  <c r="R139" i="25"/>
  <c r="W139" i="25" s="1"/>
  <c r="F139" i="25" s="1"/>
  <c r="X121" i="25"/>
  <c r="G121" i="25" s="1"/>
  <c r="R121" i="25"/>
  <c r="W121" i="25" s="1"/>
  <c r="F121" i="25" s="1"/>
  <c r="X111" i="25"/>
  <c r="G111" i="25" s="1"/>
  <c r="R111" i="25"/>
  <c r="W111" i="25" s="1"/>
  <c r="F111" i="25" s="1"/>
  <c r="X92" i="25"/>
  <c r="G92" i="25" s="1"/>
  <c r="R92" i="25"/>
  <c r="W92" i="25" s="1"/>
  <c r="F92" i="25" s="1"/>
  <c r="X74" i="25"/>
  <c r="G74" i="25" s="1"/>
  <c r="R74" i="25"/>
  <c r="W74" i="25" s="1"/>
  <c r="F74" i="25" s="1"/>
  <c r="X71" i="25"/>
  <c r="G71" i="25" s="1"/>
  <c r="R71" i="25"/>
  <c r="W71" i="25" s="1"/>
  <c r="F71" i="25" s="1"/>
  <c r="X103" i="25"/>
  <c r="G103" i="25" s="1"/>
  <c r="R103" i="25"/>
  <c r="W103" i="25" s="1"/>
  <c r="F103" i="25" s="1"/>
  <c r="I49" i="25"/>
  <c r="X58" i="25"/>
  <c r="G58" i="25" s="1"/>
  <c r="R58" i="25"/>
  <c r="W58" i="25" s="1"/>
  <c r="F58" i="25" s="1"/>
  <c r="X119" i="25"/>
  <c r="G119" i="25" s="1"/>
  <c r="R119" i="25"/>
  <c r="W119" i="25" s="1"/>
  <c r="F119" i="25" s="1"/>
  <c r="X80" i="25"/>
  <c r="G80" i="25" s="1"/>
  <c r="R80" i="25"/>
  <c r="W80" i="25" s="1"/>
  <c r="F80" i="25" s="1"/>
  <c r="X149" i="25"/>
  <c r="G149" i="25" s="1"/>
  <c r="R149" i="25"/>
  <c r="W149" i="25" s="1"/>
  <c r="F149" i="25" s="1"/>
  <c r="X120" i="25"/>
  <c r="G120" i="25" s="1"/>
  <c r="R120" i="25"/>
  <c r="W120" i="25" s="1"/>
  <c r="F120" i="25" s="1"/>
  <c r="I137" i="25"/>
  <c r="BB60" i="8"/>
  <c r="X101" i="25"/>
  <c r="G101" i="25" s="1"/>
  <c r="R101" i="25"/>
  <c r="W101" i="25" s="1"/>
  <c r="F101" i="25" s="1"/>
  <c r="X98" i="25"/>
  <c r="G98" i="25" s="1"/>
  <c r="R98" i="25"/>
  <c r="W98" i="25" s="1"/>
  <c r="F98" i="25" s="1"/>
  <c r="X133" i="25"/>
  <c r="G133" i="25" s="1"/>
  <c r="R133" i="25"/>
  <c r="W133" i="25" s="1"/>
  <c r="F133" i="25" s="1"/>
  <c r="X82" i="25"/>
  <c r="G82" i="25" s="1"/>
  <c r="R82" i="25"/>
  <c r="W82" i="25" s="1"/>
  <c r="F82" i="25" s="1"/>
  <c r="X105" i="25"/>
  <c r="G105" i="25" s="1"/>
  <c r="R105" i="25"/>
  <c r="W105" i="25" s="1"/>
  <c r="F105" i="25" s="1"/>
  <c r="X100" i="25"/>
  <c r="G100" i="25" s="1"/>
  <c r="R100" i="25"/>
  <c r="W100" i="25" s="1"/>
  <c r="F100" i="25" s="1"/>
  <c r="X78" i="25"/>
  <c r="G78" i="25" s="1"/>
  <c r="R78" i="25"/>
  <c r="W78" i="25" s="1"/>
  <c r="F78" i="25" s="1"/>
  <c r="X83" i="25"/>
  <c r="G83" i="25" s="1"/>
  <c r="R83" i="25"/>
  <c r="W83" i="25" s="1"/>
  <c r="F83" i="25" s="1"/>
  <c r="X128" i="25"/>
  <c r="G128" i="25" s="1"/>
  <c r="R128" i="25"/>
  <c r="W128" i="25" s="1"/>
  <c r="F128" i="25" s="1"/>
  <c r="X85" i="25"/>
  <c r="G85" i="25" s="1"/>
  <c r="R85" i="25"/>
  <c r="W85" i="25" s="1"/>
  <c r="F85" i="25" s="1"/>
  <c r="X63" i="25"/>
  <c r="G63" i="25" s="1"/>
  <c r="R63" i="25"/>
  <c r="W63" i="25" s="1"/>
  <c r="F63" i="25" s="1"/>
  <c r="X69" i="25"/>
  <c r="G69" i="25" s="1"/>
  <c r="R69" i="25"/>
  <c r="W69" i="25" s="1"/>
  <c r="F69" i="25" s="1"/>
  <c r="X138" i="25"/>
  <c r="G138" i="25" s="1"/>
  <c r="R138" i="25"/>
  <c r="W138" i="25" s="1"/>
  <c r="F138" i="25" s="1"/>
  <c r="X102" i="25"/>
  <c r="G102" i="25" s="1"/>
  <c r="R102" i="25"/>
  <c r="W102" i="25" s="1"/>
  <c r="F102" i="25" s="1"/>
  <c r="X140" i="25"/>
  <c r="G140" i="25" s="1"/>
  <c r="R140" i="25"/>
  <c r="W140" i="25" s="1"/>
  <c r="F140" i="25" s="1"/>
  <c r="X67" i="25"/>
  <c r="G67" i="25" s="1"/>
  <c r="R67" i="25"/>
  <c r="W67" i="25" s="1"/>
  <c r="F67" i="25" s="1"/>
  <c r="X93" i="25"/>
  <c r="G93" i="25" s="1"/>
  <c r="R93" i="25"/>
  <c r="W93" i="25" s="1"/>
  <c r="F93" i="25" s="1"/>
  <c r="I132" i="25"/>
  <c r="AR230" i="3"/>
  <c r="I230" i="3" s="1"/>
  <c r="L230" i="3" s="1"/>
  <c r="BE58" i="8"/>
  <c r="BE55" i="8"/>
  <c r="BB51" i="8"/>
  <c r="BB52" i="8"/>
  <c r="BE60" i="8"/>
  <c r="BC57" i="8"/>
  <c r="BD50" i="8"/>
  <c r="BC51" i="8"/>
  <c r="BC52" i="8"/>
  <c r="BA57" i="8"/>
  <c r="AY57" i="8"/>
  <c r="K57" i="8" s="1"/>
  <c r="R57" i="8" s="1"/>
  <c r="W57" i="8" s="1"/>
  <c r="F57" i="8" s="1"/>
  <c r="AY60" i="8"/>
  <c r="K60" i="8" s="1"/>
  <c r="R60" i="8" s="1"/>
  <c r="W60" i="8" s="1"/>
  <c r="F60" i="8" s="1"/>
  <c r="AY49" i="8"/>
  <c r="K49" i="8" s="1"/>
  <c r="R49" i="8" s="1"/>
  <c r="W49" i="8" s="1"/>
  <c r="F49" i="8" s="1"/>
  <c r="AY61" i="8"/>
  <c r="K61" i="8" s="1"/>
  <c r="R61" i="8" s="1"/>
  <c r="W61" i="8" s="1"/>
  <c r="F61" i="8" s="1"/>
  <c r="AY58" i="8"/>
  <c r="K58" i="8" s="1"/>
  <c r="R58" i="8" s="1"/>
  <c r="W58" i="8" s="1"/>
  <c r="F58" i="8" s="1"/>
  <c r="AY62" i="8"/>
  <c r="K62" i="8" s="1"/>
  <c r="R62" i="8" s="1"/>
  <c r="W62" i="8" s="1"/>
  <c r="F62" i="8" s="1"/>
  <c r="AY54" i="8"/>
  <c r="K54" i="8" s="1"/>
  <c r="R54" i="8" s="1"/>
  <c r="W54" i="8" s="1"/>
  <c r="F54" i="8" s="1"/>
  <c r="BD53" i="8"/>
  <c r="BD54" i="8"/>
  <c r="AY59" i="8"/>
  <c r="K59" i="8" s="1"/>
  <c r="R59" i="8" s="1"/>
  <c r="W59" i="8" s="1"/>
  <c r="F59" i="8" s="1"/>
  <c r="AY55" i="8"/>
  <c r="K55" i="8" s="1"/>
  <c r="R55" i="8" s="1"/>
  <c r="W55" i="8" s="1"/>
  <c r="F55" i="8" s="1"/>
  <c r="AY51" i="8"/>
  <c r="K51" i="8" s="1"/>
  <c r="R51" i="8" s="1"/>
  <c r="W51" i="8" s="1"/>
  <c r="F51" i="8" s="1"/>
  <c r="BD56" i="8"/>
  <c r="AY52" i="8"/>
  <c r="K52" i="8" s="1"/>
  <c r="R52" i="8" s="1"/>
  <c r="W52" i="8" s="1"/>
  <c r="F52" i="8" s="1"/>
  <c r="BB58" i="8"/>
  <c r="BC58" i="8"/>
  <c r="AY53" i="8"/>
  <c r="K53" i="8" s="1"/>
  <c r="R53" i="8" s="1"/>
  <c r="W53" i="8" s="1"/>
  <c r="F53" i="8" s="1"/>
  <c r="BC53" i="8"/>
  <c r="BA53" i="8"/>
  <c r="BE49" i="8"/>
  <c r="BD49" i="8"/>
  <c r="BA49" i="8"/>
  <c r="BC49" i="8"/>
  <c r="BB49" i="8"/>
  <c r="AY50" i="8"/>
  <c r="AY56" i="8"/>
  <c r="AR390" i="3"/>
  <c r="I390" i="3" s="1"/>
  <c r="L390" i="3" s="1"/>
  <c r="AR354" i="3"/>
  <c r="I354" i="3" s="1"/>
  <c r="L354" i="3" s="1"/>
  <c r="BZ639" i="2"/>
  <c r="AH304" i="3"/>
  <c r="AJ304" i="3" s="1"/>
  <c r="C304" i="3" s="1"/>
  <c r="AN304" i="3" s="1"/>
  <c r="AJ318" i="3"/>
  <c r="C318" i="3" s="1"/>
  <c r="AN318" i="3" s="1"/>
  <c r="AJ322" i="3"/>
  <c r="C322" i="3" s="1"/>
  <c r="AN322" i="3" s="1"/>
  <c r="AR380" i="3"/>
  <c r="I380" i="3" s="1"/>
  <c r="L380" i="3" s="1"/>
  <c r="AR384" i="3"/>
  <c r="I384" i="3" s="1"/>
  <c r="L384" i="3" s="1"/>
  <c r="AJ316" i="3"/>
  <c r="C316" i="3" s="1"/>
  <c r="AN316" i="3" s="1"/>
  <c r="AR368" i="3"/>
  <c r="I368" i="3" s="1"/>
  <c r="L368" i="3" s="1"/>
  <c r="AJ320" i="3"/>
  <c r="AG323" i="3"/>
  <c r="AH323" i="3"/>
  <c r="AH317" i="3"/>
  <c r="AG317" i="3"/>
  <c r="AH319" i="3"/>
  <c r="AG319" i="3"/>
  <c r="AG321" i="3"/>
  <c r="AH321" i="3"/>
  <c r="AR352" i="3"/>
  <c r="I352" i="3" s="1"/>
  <c r="L352" i="3" s="1"/>
  <c r="AR360" i="3"/>
  <c r="I360" i="3" s="1"/>
  <c r="L360" i="3" s="1"/>
  <c r="L392" i="3"/>
  <c r="AJ306" i="3"/>
  <c r="C306" i="3" s="1"/>
  <c r="AN306" i="3" s="1"/>
  <c r="AJ310" i="3"/>
  <c r="C310" i="3" s="1"/>
  <c r="AN310" i="3" s="1"/>
  <c r="AR336" i="3"/>
  <c r="I336" i="3" s="1"/>
  <c r="L336" i="3" s="1"/>
  <c r="AJ312" i="3"/>
  <c r="C312" i="3" s="1"/>
  <c r="AN312" i="3" s="1"/>
  <c r="AJ308" i="3"/>
  <c r="C308" i="3" s="1"/>
  <c r="AH309" i="3"/>
  <c r="AG309" i="3"/>
  <c r="AG311" i="3"/>
  <c r="AH311" i="3"/>
  <c r="AG313" i="3"/>
  <c r="AH313" i="3"/>
  <c r="AH307" i="3"/>
  <c r="AG307" i="3"/>
  <c r="CP1107" i="2"/>
  <c r="AP1107" i="2" s="1"/>
  <c r="AR302" i="3"/>
  <c r="I302" i="3" s="1"/>
  <c r="L302" i="3" s="1"/>
  <c r="AR232" i="3"/>
  <c r="I232" i="3" s="1"/>
  <c r="L232" i="3" s="1"/>
  <c r="AR282" i="3"/>
  <c r="I282" i="3" s="1"/>
  <c r="L282" i="3" s="1"/>
  <c r="P264" i="5"/>
  <c r="P192" i="5"/>
  <c r="AR378" i="3"/>
  <c r="I378" i="3" s="1"/>
  <c r="L378" i="3" s="1"/>
  <c r="AR372" i="3"/>
  <c r="I372" i="3" s="1"/>
  <c r="L372" i="3" s="1"/>
  <c r="AR394" i="3"/>
  <c r="I394" i="3" s="1"/>
  <c r="L394" i="3" s="1"/>
  <c r="L396" i="3"/>
  <c r="AN328" i="3"/>
  <c r="AR328" i="3" s="1"/>
  <c r="I328" i="3" s="1"/>
  <c r="L328" i="3" s="1"/>
  <c r="AN326" i="3"/>
  <c r="AR326" i="3" s="1"/>
  <c r="I326" i="3" s="1"/>
  <c r="L326" i="3" s="1"/>
  <c r="J398" i="3"/>
  <c r="L398" i="3" s="1"/>
  <c r="AN400" i="3"/>
  <c r="AR400" i="3" s="1"/>
  <c r="I400" i="3" s="1"/>
  <c r="L400" i="3" s="1"/>
  <c r="J370" i="3"/>
  <c r="AP370" i="3"/>
  <c r="AR370" i="3" s="1"/>
  <c r="I370" i="3" s="1"/>
  <c r="AR402" i="3"/>
  <c r="I402" i="3" s="1"/>
  <c r="L402" i="3" s="1"/>
  <c r="AN330" i="3"/>
  <c r="AR330" i="3" s="1"/>
  <c r="I330" i="3" s="1"/>
  <c r="L330" i="3" s="1"/>
  <c r="AN332" i="3"/>
  <c r="AR332" i="3" s="1"/>
  <c r="I332" i="3" s="1"/>
  <c r="L332" i="3" s="1"/>
  <c r="AN346" i="3"/>
  <c r="AR346" i="3" s="1"/>
  <c r="I346" i="3" s="1"/>
  <c r="L346" i="3" s="1"/>
  <c r="AP350" i="3"/>
  <c r="AR350" i="3" s="1"/>
  <c r="I350" i="3" s="1"/>
  <c r="L350" i="3" s="1"/>
  <c r="AN324" i="3"/>
  <c r="AR324" i="3" s="1"/>
  <c r="I324" i="3" s="1"/>
  <c r="L324" i="3" s="1"/>
  <c r="AN388" i="3"/>
  <c r="AR388" i="3" s="1"/>
  <c r="I388" i="3" s="1"/>
  <c r="L388" i="3" s="1"/>
  <c r="J364" i="3"/>
  <c r="AP364" i="3"/>
  <c r="AR364" i="3" s="1"/>
  <c r="I364" i="3" s="1"/>
  <c r="AR54" i="3"/>
  <c r="I54" i="3" s="1"/>
  <c r="L54" i="3" s="1"/>
  <c r="AR20" i="3"/>
  <c r="I20" i="3" s="1"/>
  <c r="L20" i="3" s="1"/>
  <c r="CL1194" i="2"/>
  <c r="CW1194" i="2" s="1"/>
  <c r="CK1307" i="2"/>
  <c r="AR24" i="3"/>
  <c r="I24" i="3" s="1"/>
  <c r="L24" i="3" s="1"/>
  <c r="AR62" i="3"/>
  <c r="I62" i="3" s="1"/>
  <c r="L62" i="3" s="1"/>
  <c r="CW1307" i="2"/>
  <c r="AQ1307" i="2" s="1"/>
  <c r="AQ1308" i="2"/>
  <c r="CP1308" i="2"/>
  <c r="CR1308" i="2"/>
  <c r="CR1307" i="2"/>
  <c r="CP1307" i="2"/>
  <c r="CP1230" i="2"/>
  <c r="CL1173" i="2"/>
  <c r="CY1173" i="2" s="1"/>
  <c r="CR1127" i="2"/>
  <c r="CV1128" i="2" s="1"/>
  <c r="AP1128" i="2" s="1"/>
  <c r="BX426" i="2"/>
  <c r="CA426" i="2" s="1"/>
  <c r="CY1150" i="2"/>
  <c r="AQ1150" i="2" s="1"/>
  <c r="CL1237" i="2"/>
  <c r="CY1237" i="2" s="1"/>
  <c r="CW1214" i="2"/>
  <c r="AQ1214" i="2" s="1"/>
  <c r="CL1115" i="2"/>
  <c r="CK1115" i="2" s="1"/>
  <c r="CR1272" i="2"/>
  <c r="CW1200" i="2"/>
  <c r="AQ1200" i="2" s="1"/>
  <c r="CR1301" i="2"/>
  <c r="AP1301" i="2" s="1"/>
  <c r="CY1266" i="2"/>
  <c r="AQ1266" i="2" s="1"/>
  <c r="CP1249" i="2"/>
  <c r="AP1249" i="2" s="1"/>
  <c r="CP1264" i="2"/>
  <c r="CR1246" i="2"/>
  <c r="CL1243" i="2"/>
  <c r="CK1243" i="2" s="1"/>
  <c r="CR1185" i="2"/>
  <c r="AP1185" i="2" s="1"/>
  <c r="CW1270" i="2"/>
  <c r="AQ1270" i="2" s="1"/>
  <c r="CR1143" i="2"/>
  <c r="AP1143" i="2" s="1"/>
  <c r="CL1153" i="2"/>
  <c r="CK1153" i="2" s="1"/>
  <c r="CR1262" i="2"/>
  <c r="CW1151" i="2"/>
  <c r="CP1134" i="2"/>
  <c r="CL1260" i="2"/>
  <c r="CW1260" i="2" s="1"/>
  <c r="CW1286" i="2"/>
  <c r="AQ1286" i="2" s="1"/>
  <c r="CL1242" i="2"/>
  <c r="CW1242" i="2" s="1"/>
  <c r="CP1280" i="2"/>
  <c r="CW1241" i="2"/>
  <c r="AQ1241" i="2" s="1"/>
  <c r="CL1235" i="2"/>
  <c r="CW1235" i="2" s="1"/>
  <c r="CP1275" i="2"/>
  <c r="AP1275" i="2" s="1"/>
  <c r="CL1213" i="2"/>
  <c r="CW1213" i="2" s="1"/>
  <c r="CR1288" i="2"/>
  <c r="CL1247" i="2"/>
  <c r="CK1247" i="2" s="1"/>
  <c r="CP1289" i="2"/>
  <c r="AP1289" i="2" s="1"/>
  <c r="CH1139" i="2"/>
  <c r="CR1139" i="2" s="1"/>
  <c r="CY1154" i="2"/>
  <c r="AQ1154" i="2" s="1"/>
  <c r="CR1173" i="2"/>
  <c r="CV1174" i="2" s="1"/>
  <c r="AP1174" i="2" s="1"/>
  <c r="CK1259" i="2"/>
  <c r="CR1118" i="2"/>
  <c r="CY1302" i="2"/>
  <c r="AQ1302" i="2" s="1"/>
  <c r="CR1233" i="2"/>
  <c r="CV1234" i="2" s="1"/>
  <c r="AP1234" i="2" s="1"/>
  <c r="CK1241" i="2"/>
  <c r="CW1258" i="2"/>
  <c r="AQ1258" i="2" s="1"/>
  <c r="CR1216" i="2"/>
  <c r="CY1236" i="2"/>
  <c r="AQ1236" i="2" s="1"/>
  <c r="CY1259" i="2"/>
  <c r="AQ1259" i="2" s="1"/>
  <c r="CR1177" i="2"/>
  <c r="AP1177" i="2" s="1"/>
  <c r="CP1235" i="2"/>
  <c r="AP1235" i="2" s="1"/>
  <c r="CP1266" i="2"/>
  <c r="CP1153" i="2"/>
  <c r="AP1153" i="2" s="1"/>
  <c r="CL1142" i="2"/>
  <c r="CW1142" i="2" s="1"/>
  <c r="CK1287" i="2"/>
  <c r="CP1149" i="2"/>
  <c r="AP1149" i="2" s="1"/>
  <c r="CR1304" i="2"/>
  <c r="CL1148" i="2"/>
  <c r="CW1148" i="2" s="1"/>
  <c r="CY1287" i="2"/>
  <c r="AS1288" i="2" s="1"/>
  <c r="CL1156" i="2"/>
  <c r="CY1156" i="2" s="1"/>
  <c r="CY1182" i="2"/>
  <c r="AQ1182" i="2" s="1"/>
  <c r="CL1295" i="2"/>
  <c r="CW1295" i="2" s="1"/>
  <c r="AT1129" i="2"/>
  <c r="CH1214" i="2"/>
  <c r="CP1214" i="2" s="1"/>
  <c r="CH1188" i="2"/>
  <c r="CR1188" i="2" s="1"/>
  <c r="CR1293" i="2"/>
  <c r="CV1294" i="2" s="1"/>
  <c r="AP1294" i="2" s="1"/>
  <c r="CW1300" i="2"/>
  <c r="AQ1300" i="2" s="1"/>
  <c r="CL1178" i="2"/>
  <c r="CY1178" i="2" s="1"/>
  <c r="CL1131" i="2"/>
  <c r="CK1131" i="2" s="1"/>
  <c r="CP1138" i="2"/>
  <c r="CL1126" i="2"/>
  <c r="CW1126" i="2" s="1"/>
  <c r="CP1172" i="2"/>
  <c r="CL1216" i="2"/>
  <c r="CW1216" i="2" s="1"/>
  <c r="CP1190" i="2"/>
  <c r="CL1189" i="2"/>
  <c r="CK1189" i="2" s="1"/>
  <c r="CR1120" i="2"/>
  <c r="CL1140" i="2"/>
  <c r="CW1140" i="2" s="1"/>
  <c r="CP1221" i="2"/>
  <c r="AP1221" i="2" s="1"/>
  <c r="CP1157" i="2"/>
  <c r="AP1157" i="2" s="1"/>
  <c r="CP1258" i="2"/>
  <c r="CP1124" i="2"/>
  <c r="CR1231" i="2"/>
  <c r="CV1232" i="2" s="1"/>
  <c r="AP1232" i="2" s="1"/>
  <c r="CL1109" i="2"/>
  <c r="CW1109" i="2" s="1"/>
  <c r="CL1195" i="2"/>
  <c r="CW1195" i="2" s="1"/>
  <c r="CP1194" i="2"/>
  <c r="CW1276" i="2"/>
  <c r="AQ1276" i="2" s="1"/>
  <c r="CV1246" i="2"/>
  <c r="CH1152" i="2"/>
  <c r="CR1152" i="2" s="1"/>
  <c r="CL1262" i="2"/>
  <c r="CY1262" i="2" s="1"/>
  <c r="CY1282" i="2"/>
  <c r="AQ1282" i="2" s="1"/>
  <c r="CL1163" i="2"/>
  <c r="CY1163" i="2" s="1"/>
  <c r="CY1297" i="2"/>
  <c r="CH1160" i="2"/>
  <c r="CR1160" i="2" s="1"/>
  <c r="CR1297" i="2"/>
  <c r="AP1297" i="2" s="1"/>
  <c r="CY1260" i="2"/>
  <c r="AQ1260" i="2" s="1"/>
  <c r="CH1180" i="2"/>
  <c r="CR1180" i="2" s="1"/>
  <c r="CH1260" i="2"/>
  <c r="CR1260" i="2" s="1"/>
  <c r="CP1270" i="2"/>
  <c r="CW1222" i="2"/>
  <c r="AQ1222" i="2" s="1"/>
  <c r="CR1240" i="2"/>
  <c r="CY1292" i="2"/>
  <c r="AQ1292" i="2" s="1"/>
  <c r="CW1162" i="2"/>
  <c r="AQ1162" i="2" s="1"/>
  <c r="CP1227" i="2"/>
  <c r="AP1227" i="2" s="1"/>
  <c r="CP1282" i="2"/>
  <c r="CL1225" i="2"/>
  <c r="CW1225" i="2" s="1"/>
  <c r="CP1306" i="2"/>
  <c r="CH1252" i="2"/>
  <c r="CR1252" i="2" s="1"/>
  <c r="CL1239" i="2"/>
  <c r="CK1239" i="2" s="1"/>
  <c r="CR1162" i="2"/>
  <c r="CW1297" i="2"/>
  <c r="CH1156" i="2"/>
  <c r="CR1156" i="2" s="1"/>
  <c r="CL1171" i="2"/>
  <c r="CY1171" i="2" s="1"/>
  <c r="AS1172" i="2" s="1"/>
  <c r="CR1212" i="2"/>
  <c r="CH1168" i="2"/>
  <c r="CR1168" i="2" s="1"/>
  <c r="CR1199" i="2"/>
  <c r="AP1199" i="2" s="1"/>
  <c r="CW1284" i="2"/>
  <c r="AQ1284" i="2" s="1"/>
  <c r="CR1223" i="2"/>
  <c r="AP1223" i="2" s="1"/>
  <c r="CY1158" i="2"/>
  <c r="AQ1158" i="2" s="1"/>
  <c r="CL1211" i="2"/>
  <c r="CK1211" i="2" s="1"/>
  <c r="CP1286" i="2"/>
  <c r="CR1286" i="2"/>
  <c r="CY1151" i="2"/>
  <c r="CR1285" i="2"/>
  <c r="CV1286" i="2" s="1"/>
  <c r="CP1285" i="2"/>
  <c r="CL1233" i="2"/>
  <c r="CK1233" i="2" s="1"/>
  <c r="CW1263" i="2"/>
  <c r="AQ1263" i="2" s="1"/>
  <c r="CP1274" i="2"/>
  <c r="CH1183" i="2"/>
  <c r="CP1183" i="2" s="1"/>
  <c r="CR1226" i="2"/>
  <c r="CL1201" i="2"/>
  <c r="CY1201" i="2" s="1"/>
  <c r="CL1280" i="2"/>
  <c r="CW1280" i="2" s="1"/>
  <c r="AP1123" i="2"/>
  <c r="CR1284" i="2"/>
  <c r="CL1217" i="2"/>
  <c r="CK1217" i="2" s="1"/>
  <c r="CL1219" i="2"/>
  <c r="CY1219" i="2" s="1"/>
  <c r="AS1220" i="2" s="1"/>
  <c r="CR1146" i="2"/>
  <c r="CL1303" i="2"/>
  <c r="CY1303" i="2" s="1"/>
  <c r="AS1304" i="2" s="1"/>
  <c r="CL1188" i="2"/>
  <c r="CW1188" i="2" s="1"/>
  <c r="AQ1269" i="2"/>
  <c r="CR1135" i="2"/>
  <c r="AP1135" i="2" s="1"/>
  <c r="CK1263" i="2"/>
  <c r="AP1257" i="2"/>
  <c r="AQ1301" i="2"/>
  <c r="CW1246" i="2"/>
  <c r="AQ1246" i="2" s="1"/>
  <c r="CL1227" i="2"/>
  <c r="CK1227" i="2" s="1"/>
  <c r="CL1176" i="2"/>
  <c r="CW1176" i="2" s="1"/>
  <c r="CL1166" i="2"/>
  <c r="CW1166" i="2" s="1"/>
  <c r="CR1220" i="2"/>
  <c r="AQ1275" i="2"/>
  <c r="CL1120" i="2"/>
  <c r="CW1120" i="2" s="1"/>
  <c r="CY1254" i="2"/>
  <c r="AQ1254" i="2" s="1"/>
  <c r="AP1265" i="2"/>
  <c r="CR1277" i="2"/>
  <c r="CP1277" i="2"/>
  <c r="CL1144" i="2"/>
  <c r="CL1143" i="2"/>
  <c r="AQ1299" i="2"/>
  <c r="CP1278" i="2"/>
  <c r="CR1278" i="2"/>
  <c r="CL1137" i="2"/>
  <c r="CL1138" i="2"/>
  <c r="AQ1257" i="2"/>
  <c r="AQ1283" i="2"/>
  <c r="AP1271" i="2"/>
  <c r="AQ1288" i="2"/>
  <c r="AQ1265" i="2"/>
  <c r="AP1229" i="2"/>
  <c r="AQ1181" i="2"/>
  <c r="CL1146" i="2"/>
  <c r="CL1145" i="2"/>
  <c r="AP1161" i="2"/>
  <c r="AP1287" i="2"/>
  <c r="AP1215" i="2"/>
  <c r="CH1191" i="2"/>
  <c r="CH1192" i="2"/>
  <c r="AP1281" i="2"/>
  <c r="CH1255" i="2"/>
  <c r="CP1255" i="2" s="1"/>
  <c r="AP1145" i="2"/>
  <c r="CL1203" i="2"/>
  <c r="CY1203" i="2" s="1"/>
  <c r="AQ1281" i="2"/>
  <c r="CL1134" i="2"/>
  <c r="CL1133" i="2"/>
  <c r="CL1255" i="2"/>
  <c r="CW1255" i="2" s="1"/>
  <c r="AP1219" i="2"/>
  <c r="CL1209" i="2"/>
  <c r="CY1209" i="2" s="1"/>
  <c r="AP1193" i="2"/>
  <c r="AQ1161" i="2"/>
  <c r="AQ1264" i="2"/>
  <c r="AP1273" i="2"/>
  <c r="AQ1291" i="2"/>
  <c r="AP1305" i="2"/>
  <c r="CL1168" i="2"/>
  <c r="CL1167" i="2"/>
  <c r="AQ1157" i="2"/>
  <c r="AT1157" i="2" s="1"/>
  <c r="AP1269" i="2"/>
  <c r="AQ1149" i="2"/>
  <c r="CL1122" i="2"/>
  <c r="CL1121" i="2"/>
  <c r="CP1204" i="2"/>
  <c r="CR1204" i="2"/>
  <c r="CL1192" i="2"/>
  <c r="CL1191" i="2"/>
  <c r="CR1147" i="2"/>
  <c r="CP1147" i="2"/>
  <c r="CW1117" i="2"/>
  <c r="CY1117" i="2"/>
  <c r="AS1118" i="2" s="1"/>
  <c r="CK1117" i="2"/>
  <c r="CP1218" i="2"/>
  <c r="CR1218" i="2"/>
  <c r="CP1242" i="2"/>
  <c r="CR1242" i="2"/>
  <c r="CP1115" i="2"/>
  <c r="CR1115" i="2"/>
  <c r="CP1253" i="2"/>
  <c r="CR1253" i="2"/>
  <c r="CP1109" i="2"/>
  <c r="CR1109" i="2"/>
  <c r="CW1248" i="2"/>
  <c r="CY1248" i="2"/>
  <c r="CY1279" i="2"/>
  <c r="AS1280" i="2" s="1"/>
  <c r="CK1279" i="2"/>
  <c r="CW1279" i="2"/>
  <c r="CY1165" i="2"/>
  <c r="CK1165" i="2"/>
  <c r="CW1165" i="2"/>
  <c r="CP1139" i="2"/>
  <c r="CW1196" i="2"/>
  <c r="CY1196" i="2"/>
  <c r="CV1134" i="2"/>
  <c r="CP1213" i="2"/>
  <c r="CR1213" i="2"/>
  <c r="CW1187" i="2"/>
  <c r="CY1187" i="2"/>
  <c r="CK1187" i="2"/>
  <c r="CK1147" i="2"/>
  <c r="CW1147" i="2"/>
  <c r="CY1147" i="2"/>
  <c r="CV1118" i="2"/>
  <c r="AP1118" i="2" s="1"/>
  <c r="CP1208" i="2"/>
  <c r="CR1208" i="2"/>
  <c r="CW1252" i="2"/>
  <c r="CY1252" i="2"/>
  <c r="CY1230" i="2"/>
  <c r="CW1230" i="2"/>
  <c r="CY1141" i="2"/>
  <c r="CK1141" i="2"/>
  <c r="CW1141" i="2"/>
  <c r="CL1169" i="2"/>
  <c r="CL1170" i="2"/>
  <c r="AS1284" i="2"/>
  <c r="CV1284" i="2"/>
  <c r="CW1205" i="2"/>
  <c r="CY1205" i="2"/>
  <c r="CK1205" i="2"/>
  <c r="CV1120" i="2"/>
  <c r="CW1197" i="2"/>
  <c r="CY1197" i="2"/>
  <c r="CK1197" i="2"/>
  <c r="CY1132" i="2"/>
  <c r="CW1132" i="2"/>
  <c r="CV1190" i="2"/>
  <c r="CV1304" i="2"/>
  <c r="CR1296" i="2"/>
  <c r="CP1296" i="2"/>
  <c r="CK1119" i="2"/>
  <c r="CY1119" i="2"/>
  <c r="AS1120" i="2" s="1"/>
  <c r="CW1119" i="2"/>
  <c r="CY1290" i="2"/>
  <c r="CW1290" i="2"/>
  <c r="CP1187" i="2"/>
  <c r="CR1187" i="2"/>
  <c r="CP1195" i="2"/>
  <c r="CR1195" i="2"/>
  <c r="CV1264" i="2"/>
  <c r="AS1264" i="2"/>
  <c r="CV1212" i="2"/>
  <c r="CP1259" i="2"/>
  <c r="CR1259" i="2"/>
  <c r="CP1248" i="2"/>
  <c r="CR1248" i="2"/>
  <c r="CP1202" i="2"/>
  <c r="CR1202" i="2"/>
  <c r="CH1197" i="2"/>
  <c r="CH1198" i="2"/>
  <c r="CV1262" i="2"/>
  <c r="CP1165" i="2"/>
  <c r="CR1165" i="2"/>
  <c r="CW1179" i="2"/>
  <c r="CY1179" i="2"/>
  <c r="CK1179" i="2"/>
  <c r="CH1126" i="2"/>
  <c r="CH1125" i="2"/>
  <c r="CV1280" i="2"/>
  <c r="CY1226" i="2"/>
  <c r="CW1226" i="2"/>
  <c r="CL1232" i="2"/>
  <c r="CL1231" i="2"/>
  <c r="CL1159" i="2"/>
  <c r="CL1160" i="2"/>
  <c r="CH1291" i="2"/>
  <c r="CH1292" i="2"/>
  <c r="CP1203" i="2"/>
  <c r="CR1203" i="2"/>
  <c r="CW1256" i="2"/>
  <c r="CY1256" i="2"/>
  <c r="CW1304" i="2"/>
  <c r="CY1304" i="2"/>
  <c r="CW1228" i="2"/>
  <c r="CY1228" i="2"/>
  <c r="CW1210" i="2"/>
  <c r="CY1210" i="2"/>
  <c r="CW1175" i="2"/>
  <c r="CY1175" i="2"/>
  <c r="CK1175" i="2"/>
  <c r="CR1217" i="2"/>
  <c r="CP1217" i="2"/>
  <c r="CP1241" i="2"/>
  <c r="CR1241" i="2"/>
  <c r="CP1151" i="2"/>
  <c r="CR1151" i="2"/>
  <c r="CV1124" i="2"/>
  <c r="CW1174" i="2"/>
  <c r="CY1174" i="2"/>
  <c r="AS1162" i="2"/>
  <c r="CV1162" i="2"/>
  <c r="CL1184" i="2"/>
  <c r="CL1183" i="2"/>
  <c r="CV1272" i="2"/>
  <c r="CP1141" i="2"/>
  <c r="CR1141" i="2"/>
  <c r="CY1271" i="2"/>
  <c r="CK1271" i="2"/>
  <c r="CW1271" i="2"/>
  <c r="CV1274" i="2"/>
  <c r="CR1111" i="2"/>
  <c r="CP1111" i="2"/>
  <c r="CW1164" i="2"/>
  <c r="CY1164" i="2"/>
  <c r="CV1282" i="2"/>
  <c r="AS1282" i="2"/>
  <c r="CW1128" i="2"/>
  <c r="CY1128" i="2"/>
  <c r="CY1193" i="2"/>
  <c r="AS1194" i="2" s="1"/>
  <c r="CK1193" i="2"/>
  <c r="CW1193" i="2"/>
  <c r="CP1256" i="2"/>
  <c r="CR1256" i="2"/>
  <c r="CL1124" i="2"/>
  <c r="CL1123" i="2"/>
  <c r="CW1305" i="2"/>
  <c r="CY1305" i="2"/>
  <c r="AS1306" i="2" s="1"/>
  <c r="CK1305" i="2"/>
  <c r="CP1207" i="2"/>
  <c r="CR1207" i="2"/>
  <c r="AQ1253" i="2"/>
  <c r="CL1112" i="2"/>
  <c r="CL1111" i="2"/>
  <c r="CY1185" i="2"/>
  <c r="CK1185" i="2"/>
  <c r="CW1185" i="2"/>
  <c r="CW1229" i="2"/>
  <c r="CY1229" i="2"/>
  <c r="AS1230" i="2" s="1"/>
  <c r="CK1229" i="2"/>
  <c r="CW1206" i="2"/>
  <c r="CY1206" i="2"/>
  <c r="CW1198" i="2"/>
  <c r="CY1198" i="2"/>
  <c r="CL1250" i="2"/>
  <c r="CL1249" i="2"/>
  <c r="CL1114" i="2"/>
  <c r="CL1113" i="2"/>
  <c r="CK1261" i="2"/>
  <c r="CY1261" i="2"/>
  <c r="CW1261" i="2"/>
  <c r="AP1189" i="2"/>
  <c r="AP1303" i="2"/>
  <c r="CP1295" i="2"/>
  <c r="CR1295" i="2"/>
  <c r="CV1226" i="2"/>
  <c r="AQ1285" i="2"/>
  <c r="CW1289" i="2"/>
  <c r="CY1289" i="2"/>
  <c r="AS1290" i="2" s="1"/>
  <c r="CK1289" i="2"/>
  <c r="AQ1152" i="2"/>
  <c r="AQ1245" i="2"/>
  <c r="CR1130" i="2"/>
  <c r="CP1130" i="2"/>
  <c r="CV1146" i="2"/>
  <c r="CR1176" i="2"/>
  <c r="CP1176" i="2"/>
  <c r="CV1138" i="2"/>
  <c r="CW1218" i="2"/>
  <c r="CY1218" i="2"/>
  <c r="AP1263" i="2"/>
  <c r="AP1211" i="2"/>
  <c r="CH1170" i="2"/>
  <c r="CH1169" i="2"/>
  <c r="CK1295" i="2"/>
  <c r="CR1247" i="2"/>
  <c r="CP1247" i="2"/>
  <c r="CR1201" i="2"/>
  <c r="CP1201" i="2"/>
  <c r="CP1268" i="2"/>
  <c r="CR1268" i="2"/>
  <c r="CY1274" i="2"/>
  <c r="CW1274" i="2"/>
  <c r="CH1121" i="2"/>
  <c r="CH1122" i="2"/>
  <c r="CW1180" i="2"/>
  <c r="CY1180" i="2"/>
  <c r="AP1279" i="2"/>
  <c r="CK1293" i="2"/>
  <c r="CY1293" i="2"/>
  <c r="CW1293" i="2"/>
  <c r="CV1266" i="2"/>
  <c r="AS1266" i="2"/>
  <c r="CW1223" i="2"/>
  <c r="CY1223" i="2"/>
  <c r="CK1223" i="2"/>
  <c r="CV1220" i="2"/>
  <c r="CV1158" i="2"/>
  <c r="AP1158" i="2" s="1"/>
  <c r="AS1158" i="2"/>
  <c r="CP1238" i="2"/>
  <c r="CR1238" i="2"/>
  <c r="CW1202" i="2"/>
  <c r="CY1202" i="2"/>
  <c r="CP1300" i="2"/>
  <c r="CR1300" i="2"/>
  <c r="CP1210" i="2"/>
  <c r="CR1210" i="2"/>
  <c r="CY1125" i="2"/>
  <c r="CK1125" i="2"/>
  <c r="CW1125" i="2"/>
  <c r="CP1251" i="2"/>
  <c r="CR1251" i="2"/>
  <c r="CK1277" i="2"/>
  <c r="CY1277" i="2"/>
  <c r="CW1277" i="2"/>
  <c r="CV1290" i="2"/>
  <c r="AP1290" i="2" s="1"/>
  <c r="CW1234" i="2"/>
  <c r="CY1234" i="2"/>
  <c r="CP1167" i="2"/>
  <c r="CR1167" i="2"/>
  <c r="CP1142" i="2"/>
  <c r="CR1142" i="2"/>
  <c r="CW1272" i="2"/>
  <c r="CY1272" i="2"/>
  <c r="CP1112" i="2"/>
  <c r="CR1112" i="2"/>
  <c r="CW1215" i="2"/>
  <c r="CY1215" i="2"/>
  <c r="AS1216" i="2" s="1"/>
  <c r="CK1215" i="2"/>
  <c r="CW1127" i="2"/>
  <c r="CY1127" i="2"/>
  <c r="CK1127" i="2"/>
  <c r="CW1240" i="2"/>
  <c r="CY1240" i="2"/>
  <c r="CY1238" i="2"/>
  <c r="CW1238" i="2"/>
  <c r="CH1114" i="2"/>
  <c r="CH1113" i="2"/>
  <c r="CY1306" i="2"/>
  <c r="CW1306" i="2"/>
  <c r="CW1186" i="2"/>
  <c r="CY1186" i="2"/>
  <c r="CY1268" i="2"/>
  <c r="CW1268" i="2"/>
  <c r="AP1239" i="2"/>
  <c r="CV1236" i="2"/>
  <c r="AP1236" i="2" s="1"/>
  <c r="CR1163" i="2"/>
  <c r="CP1163" i="2"/>
  <c r="CV1258" i="2"/>
  <c r="AS1258" i="2"/>
  <c r="CW1116" i="2"/>
  <c r="CY1116" i="2"/>
  <c r="AP1225" i="2"/>
  <c r="CP1182" i="2"/>
  <c r="CR1182" i="2"/>
  <c r="CV1288" i="2"/>
  <c r="CR1129" i="2"/>
  <c r="CP1129" i="2"/>
  <c r="AQ1221" i="2"/>
  <c r="CP1179" i="2"/>
  <c r="CR1179" i="2"/>
  <c r="CW1172" i="2"/>
  <c r="CY1172" i="2"/>
  <c r="CP1184" i="2"/>
  <c r="CR1184" i="2"/>
  <c r="CP1175" i="2"/>
  <c r="CR1175" i="2"/>
  <c r="CW1204" i="2"/>
  <c r="CY1204" i="2"/>
  <c r="AP1137" i="2"/>
  <c r="CV1150" i="2"/>
  <c r="AP1150" i="2" s="1"/>
  <c r="AS1150" i="2"/>
  <c r="CK1155" i="2"/>
  <c r="CW1155" i="2"/>
  <c r="CY1155" i="2"/>
  <c r="AQ1199" i="2"/>
  <c r="CW1296" i="2"/>
  <c r="CY1296" i="2"/>
  <c r="CW1212" i="2"/>
  <c r="CY1212" i="2"/>
  <c r="CH1131" i="2"/>
  <c r="CH1132" i="2"/>
  <c r="AS1270" i="2"/>
  <c r="CV1270" i="2"/>
  <c r="CW1220" i="2"/>
  <c r="CY1220" i="2"/>
  <c r="CL1136" i="2"/>
  <c r="CL1135" i="2"/>
  <c r="CH1205" i="2"/>
  <c r="CH1206" i="2"/>
  <c r="CP1267" i="2"/>
  <c r="CR1267" i="2"/>
  <c r="CW1273" i="2"/>
  <c r="CY1273" i="2"/>
  <c r="AS1274" i="2" s="1"/>
  <c r="CK1273" i="2"/>
  <c r="AP1171" i="2"/>
  <c r="CW1294" i="2"/>
  <c r="CY1294" i="2"/>
  <c r="CW1244" i="2"/>
  <c r="CY1244" i="2"/>
  <c r="CR1148" i="2"/>
  <c r="CP1148" i="2"/>
  <c r="CY1224" i="2"/>
  <c r="CW1224" i="2"/>
  <c r="CP1237" i="2"/>
  <c r="CR1237" i="2"/>
  <c r="CY1118" i="2"/>
  <c r="CW1118" i="2"/>
  <c r="CP1299" i="2"/>
  <c r="CR1299" i="2"/>
  <c r="AS1246" i="2"/>
  <c r="CR1209" i="2"/>
  <c r="CP1209" i="2"/>
  <c r="CR1116" i="2"/>
  <c r="CP1116" i="2"/>
  <c r="CP1254" i="2"/>
  <c r="CR1254" i="2"/>
  <c r="CP1110" i="2"/>
  <c r="CR1110" i="2"/>
  <c r="CY1190" i="2"/>
  <c r="CW1190" i="2"/>
  <c r="CW1278" i="2"/>
  <c r="CY1278" i="2"/>
  <c r="CV1194" i="2"/>
  <c r="CP1140" i="2"/>
  <c r="CR1140" i="2"/>
  <c r="CK1177" i="2"/>
  <c r="CW1177" i="2"/>
  <c r="CY1177" i="2"/>
  <c r="AP1133" i="2"/>
  <c r="AS1276" i="2"/>
  <c r="CV1276" i="2"/>
  <c r="AP1276" i="2" s="1"/>
  <c r="CV1154" i="2"/>
  <c r="AP1154" i="2" s="1"/>
  <c r="AP1117" i="2"/>
  <c r="CW1251" i="2"/>
  <c r="CY1251" i="2"/>
  <c r="CK1251" i="2"/>
  <c r="CW1267" i="2"/>
  <c r="CK1267" i="2"/>
  <c r="CY1267" i="2"/>
  <c r="CV1240" i="2"/>
  <c r="AP1283" i="2"/>
  <c r="AP1119" i="2"/>
  <c r="CV1250" i="2"/>
  <c r="AP1250" i="2" s="1"/>
  <c r="CP1164" i="2"/>
  <c r="CR1164" i="2"/>
  <c r="CV1228" i="2"/>
  <c r="AP1228" i="2" s="1"/>
  <c r="CR1155" i="2"/>
  <c r="CP1155" i="2"/>
  <c r="CH1243" i="2"/>
  <c r="CH1244" i="2"/>
  <c r="CP1181" i="2"/>
  <c r="CR1181" i="2"/>
  <c r="CR1159" i="2"/>
  <c r="CP1159" i="2"/>
  <c r="CV1230" i="2"/>
  <c r="AQ1298" i="2"/>
  <c r="CV1222" i="2"/>
  <c r="AP1222" i="2" s="1"/>
  <c r="AS1222" i="2"/>
  <c r="CV1216" i="2"/>
  <c r="CK1139" i="2"/>
  <c r="CW1139" i="2"/>
  <c r="CY1139" i="2"/>
  <c r="CP1196" i="2"/>
  <c r="CR1196" i="2"/>
  <c r="CV1306" i="2"/>
  <c r="CL1207" i="2"/>
  <c r="CL1208" i="2"/>
  <c r="AP1261" i="2"/>
  <c r="CR1166" i="2"/>
  <c r="CP1166" i="2"/>
  <c r="CV1172" i="2"/>
  <c r="CY1110" i="2"/>
  <c r="CW1110" i="2"/>
  <c r="CL1107" i="2"/>
  <c r="CV1108" i="2"/>
  <c r="AP1108" i="2" s="1"/>
  <c r="CY1108" i="2"/>
  <c r="CW1108" i="2"/>
  <c r="BX425" i="2"/>
  <c r="CA425" i="2" s="1"/>
  <c r="AP425" i="2"/>
  <c r="AS425" i="2" s="1"/>
  <c r="AW425" i="2" s="1"/>
  <c r="P284" i="5"/>
  <c r="P182" i="5"/>
  <c r="P232" i="5"/>
  <c r="P242" i="5"/>
  <c r="P202" i="5"/>
  <c r="P253" i="5"/>
  <c r="P172" i="5"/>
  <c r="P274" i="5"/>
  <c r="P162" i="5"/>
  <c r="P212" i="5"/>
  <c r="P152" i="5"/>
  <c r="P294" i="5"/>
  <c r="P222" i="5"/>
  <c r="BX394" i="2"/>
  <c r="CA394" i="2" s="1"/>
  <c r="BX393" i="2"/>
  <c r="CA393" i="2" s="1"/>
  <c r="AP393" i="2"/>
  <c r="AS393" i="2" s="1"/>
  <c r="AW393" i="2" s="1"/>
  <c r="T271" i="18"/>
  <c r="X271" i="18" s="1"/>
  <c r="E271" i="18" s="1"/>
  <c r="I271" i="18" s="1"/>
  <c r="T275" i="18"/>
  <c r="X275" i="18" s="1"/>
  <c r="E275" i="18" s="1"/>
  <c r="I275" i="18" s="1"/>
  <c r="AJ299" i="18"/>
  <c r="AJ295" i="18"/>
  <c r="T282" i="18"/>
  <c r="X282" i="18" s="1"/>
  <c r="E282" i="18" s="1"/>
  <c r="I282" i="18" s="1"/>
  <c r="T273" i="18"/>
  <c r="X273" i="18" s="1"/>
  <c r="E273" i="18" s="1"/>
  <c r="I273" i="18" s="1"/>
  <c r="T272" i="18"/>
  <c r="X272" i="18" s="1"/>
  <c r="E272" i="18" s="1"/>
  <c r="I272" i="18" s="1"/>
  <c r="AJ301" i="18"/>
  <c r="T269" i="18"/>
  <c r="X269" i="18" s="1"/>
  <c r="E269" i="18" s="1"/>
  <c r="I269" i="18" s="1"/>
  <c r="AJ300" i="18"/>
  <c r="AK302" i="18"/>
  <c r="AK301" i="18"/>
  <c r="AJ292" i="18"/>
  <c r="T268" i="18"/>
  <c r="X268" i="18" s="1"/>
  <c r="E268" i="18" s="1"/>
  <c r="I268" i="18" s="1"/>
  <c r="AK300" i="18"/>
  <c r="AJ302" i="18"/>
  <c r="AK295" i="18"/>
  <c r="AJ297" i="18"/>
  <c r="AJ296" i="18"/>
  <c r="AK297" i="18"/>
  <c r="AK296" i="18"/>
  <c r="AJ291" i="18"/>
  <c r="T264" i="18"/>
  <c r="X264" i="18" s="1"/>
  <c r="E264" i="18" s="1"/>
  <c r="I264" i="18" s="1"/>
  <c r="AK290" i="18"/>
  <c r="AJ294" i="18"/>
  <c r="AJ290" i="18"/>
  <c r="AK294" i="18"/>
  <c r="AK291" i="18"/>
  <c r="AK299" i="18"/>
  <c r="AK292" i="18"/>
  <c r="T267" i="18"/>
  <c r="X267" i="18" s="1"/>
  <c r="E267" i="18" s="1"/>
  <c r="I267" i="18" s="1"/>
  <c r="T270" i="18"/>
  <c r="X270" i="18" s="1"/>
  <c r="E270" i="18" s="1"/>
  <c r="I270" i="18" s="1"/>
  <c r="T303" i="18"/>
  <c r="T274" i="18"/>
  <c r="X274" i="18" s="1"/>
  <c r="E274" i="18" s="1"/>
  <c r="I274" i="18" s="1"/>
  <c r="T265" i="18"/>
  <c r="X265" i="18" s="1"/>
  <c r="E265" i="18" s="1"/>
  <c r="I265" i="18" s="1"/>
  <c r="AK293" i="18"/>
  <c r="AJ293" i="18"/>
  <c r="AK298" i="18"/>
  <c r="AJ298" i="18"/>
  <c r="N254" i="18"/>
  <c r="W254" i="18" s="1"/>
  <c r="D254" i="18" s="1"/>
  <c r="I254" i="18" s="1"/>
  <c r="N252" i="18"/>
  <c r="W252" i="18" s="1"/>
  <c r="D252" i="18" s="1"/>
  <c r="I252" i="18" s="1"/>
  <c r="N251" i="18"/>
  <c r="W251" i="18" s="1"/>
  <c r="D251" i="18" s="1"/>
  <c r="I251" i="18" s="1"/>
  <c r="N248" i="18"/>
  <c r="W248" i="18" s="1"/>
  <c r="D248" i="18" s="1"/>
  <c r="I248" i="18" s="1"/>
  <c r="N260" i="18"/>
  <c r="W260" i="18" s="1"/>
  <c r="D260" i="18" s="1"/>
  <c r="I260" i="18" s="1"/>
  <c r="N247" i="18"/>
  <c r="W247" i="18" s="1"/>
  <c r="D247" i="18" s="1"/>
  <c r="I247" i="18" s="1"/>
  <c r="N238" i="18"/>
  <c r="W238" i="18" s="1"/>
  <c r="D238" i="18" s="1"/>
  <c r="I238" i="18" s="1"/>
  <c r="N240" i="18"/>
  <c r="W240" i="18" s="1"/>
  <c r="D240" i="18" s="1"/>
  <c r="I240" i="18" s="1"/>
  <c r="N241" i="18"/>
  <c r="W241" i="18" s="1"/>
  <c r="D241" i="18" s="1"/>
  <c r="I241" i="18" s="1"/>
  <c r="N244" i="18"/>
  <c r="W244" i="18" s="1"/>
  <c r="D244" i="18" s="1"/>
  <c r="I244" i="18" s="1"/>
  <c r="N222" i="18"/>
  <c r="W222" i="18" s="1"/>
  <c r="D222" i="18" s="1"/>
  <c r="I222" i="18" s="1"/>
  <c r="N223" i="18"/>
  <c r="W223" i="18" s="1"/>
  <c r="D223" i="18" s="1"/>
  <c r="I223" i="18" s="1"/>
  <c r="N224" i="18"/>
  <c r="W224" i="18" s="1"/>
  <c r="D224" i="18" s="1"/>
  <c r="I224" i="18" s="1"/>
  <c r="N231" i="18"/>
  <c r="W231" i="18" s="1"/>
  <c r="D231" i="18" s="1"/>
  <c r="I231" i="18" s="1"/>
  <c r="N227" i="18"/>
  <c r="W227" i="18" s="1"/>
  <c r="D227" i="18" s="1"/>
  <c r="I227" i="18" s="1"/>
  <c r="AJ232" i="18"/>
  <c r="AK232" i="18"/>
  <c r="BX553" i="2"/>
  <c r="CA553" i="2" s="1"/>
  <c r="BX581" i="2"/>
  <c r="BZ581" i="2" s="1"/>
  <c r="AQ1103" i="2"/>
  <c r="BX522" i="2"/>
  <c r="CA522" i="2" s="1"/>
  <c r="CA521" i="2"/>
  <c r="BX557" i="2"/>
  <c r="BZ557" i="2" s="1"/>
  <c r="CA635" i="2"/>
  <c r="CB636" i="2" s="1"/>
  <c r="CE636" i="2" s="1"/>
  <c r="L636" i="2" s="1"/>
  <c r="AP521" i="2"/>
  <c r="AS521" i="2" s="1"/>
  <c r="AW521" i="2" s="1"/>
  <c r="BX582" i="2"/>
  <c r="CA582" i="2" s="1"/>
  <c r="AP581" i="2"/>
  <c r="AS581" i="2" s="1"/>
  <c r="AW581" i="2" s="1"/>
  <c r="BZ365" i="2"/>
  <c r="N1067" i="2"/>
  <c r="AI1068" i="2" s="1"/>
  <c r="AQ1067" i="2"/>
  <c r="CA643" i="2"/>
  <c r="CB643" i="2" s="1"/>
  <c r="CA459" i="2"/>
  <c r="CB460" i="2" s="1"/>
  <c r="CE460" i="2" s="1"/>
  <c r="L460" i="2" s="1"/>
  <c r="AQ1071" i="2"/>
  <c r="AQ1057" i="2"/>
  <c r="AQ197" i="2"/>
  <c r="AQ6" i="2"/>
  <c r="AQ141" i="2"/>
  <c r="AQ1065" i="2"/>
  <c r="AQ748" i="2"/>
  <c r="AQ800" i="2"/>
  <c r="AQ937" i="2"/>
  <c r="AQ957" i="2"/>
  <c r="AQ1051" i="2"/>
  <c r="AQ16" i="2"/>
  <c r="AQ1081" i="2"/>
  <c r="AQ1059" i="2"/>
  <c r="AQ998" i="2"/>
  <c r="AQ990" i="2"/>
  <c r="AT989" i="2" s="1"/>
  <c r="AX989" i="2" s="1"/>
  <c r="AZ989" i="2" s="1"/>
  <c r="AQ153" i="2"/>
  <c r="AQ59" i="2"/>
  <c r="AT58" i="2" s="1"/>
  <c r="AX58" i="2" s="1"/>
  <c r="AZ58" i="2" s="1"/>
  <c r="AQ18" i="2"/>
  <c r="AQ20" i="2"/>
  <c r="AQ8" i="2"/>
  <c r="AQ706" i="2"/>
  <c r="AQ73" i="2"/>
  <c r="AT72" i="2" s="1"/>
  <c r="AX72" i="2" s="1"/>
  <c r="AZ72" i="2" s="1"/>
  <c r="AQ133" i="2"/>
  <c r="AQ189" i="2"/>
  <c r="M1067" i="2"/>
  <c r="AQ12" i="2"/>
  <c r="AQ4" i="2"/>
  <c r="AQ14" i="2"/>
  <c r="AQ2" i="2"/>
  <c r="AP169" i="2"/>
  <c r="AS169" i="2" s="1"/>
  <c r="AW169" i="2" s="1"/>
  <c r="AP115" i="2"/>
  <c r="AP121" i="2"/>
  <c r="AP119" i="2"/>
  <c r="AP113" i="2"/>
  <c r="AP161" i="2"/>
  <c r="AS161" i="2" s="1"/>
  <c r="AW161" i="2" s="1"/>
  <c r="AP145" i="2"/>
  <c r="AS145" i="2" s="1"/>
  <c r="AW145" i="2" s="1"/>
  <c r="AP383" i="2"/>
  <c r="AS383" i="2" s="1"/>
  <c r="AW383" i="2" s="1"/>
  <c r="AP361" i="2"/>
  <c r="AS361" i="2" s="1"/>
  <c r="AW361" i="2" s="1"/>
  <c r="AP651" i="2"/>
  <c r="AS651" i="2" s="1"/>
  <c r="AW651" i="2" s="1"/>
  <c r="AP629" i="2"/>
  <c r="AS629" i="2" s="1"/>
  <c r="AW629" i="2" s="1"/>
  <c r="AP615" i="2"/>
  <c r="AS615" i="2" s="1"/>
  <c r="AW615" i="2" s="1"/>
  <c r="AP633" i="2"/>
  <c r="AS633" i="2" s="1"/>
  <c r="AW633" i="2" s="1"/>
  <c r="AP307" i="2"/>
  <c r="AS307" i="2" s="1"/>
  <c r="AW307" i="2" s="1"/>
  <c r="AP415" i="2"/>
  <c r="AS415" i="2" s="1"/>
  <c r="AW415" i="2" s="1"/>
  <c r="AP471" i="2"/>
  <c r="AS471" i="2" s="1"/>
  <c r="AW471" i="2" s="1"/>
  <c r="AP483" i="2"/>
  <c r="AS483" i="2" s="1"/>
  <c r="AW483" i="2" s="1"/>
  <c r="AP473" i="2"/>
  <c r="AS473" i="2" s="1"/>
  <c r="AW473" i="2" s="1"/>
  <c r="AP487" i="2"/>
  <c r="AS487" i="2" s="1"/>
  <c r="AW487" i="2" s="1"/>
  <c r="AP485" i="2"/>
  <c r="AS485" i="2" s="1"/>
  <c r="AW485" i="2" s="1"/>
  <c r="AP435" i="2"/>
  <c r="AS435" i="2" s="1"/>
  <c r="AW435" i="2" s="1"/>
  <c r="AP309" i="2"/>
  <c r="AS309" i="2" s="1"/>
  <c r="AW309" i="2" s="1"/>
  <c r="AP579" i="2"/>
  <c r="AS579" i="2" s="1"/>
  <c r="AW579" i="2" s="1"/>
  <c r="AP549" i="2"/>
  <c r="AS549" i="2" s="1"/>
  <c r="AW549" i="2" s="1"/>
  <c r="AP597" i="2"/>
  <c r="AS597" i="2" s="1"/>
  <c r="AW597" i="2" s="1"/>
  <c r="AP557" i="2"/>
  <c r="AS557" i="2" s="1"/>
  <c r="AW557" i="2" s="1"/>
  <c r="AP573" i="2"/>
  <c r="AS573" i="2" s="1"/>
  <c r="AW573" i="2" s="1"/>
  <c r="AP583" i="2"/>
  <c r="AS583" i="2" s="1"/>
  <c r="AW583" i="2" s="1"/>
  <c r="AP625" i="2"/>
  <c r="AS625" i="2" s="1"/>
  <c r="AW625" i="2" s="1"/>
  <c r="AP669" i="2"/>
  <c r="AS669" i="2" s="1"/>
  <c r="AW669" i="2" s="1"/>
  <c r="AP317" i="2"/>
  <c r="AS317" i="2" s="1"/>
  <c r="AW317" i="2" s="1"/>
  <c r="AP495" i="2"/>
  <c r="AS495" i="2" s="1"/>
  <c r="AW495" i="2" s="1"/>
  <c r="AP493" i="2"/>
  <c r="AS493" i="2" s="1"/>
  <c r="AW493" i="2" s="1"/>
  <c r="AP497" i="2"/>
  <c r="AS497" i="2" s="1"/>
  <c r="AW497" i="2" s="1"/>
  <c r="AP537" i="2"/>
  <c r="AS537" i="2" s="1"/>
  <c r="AW537" i="2" s="1"/>
  <c r="AP377" i="2"/>
  <c r="AS377" i="2" s="1"/>
  <c r="AW377" i="2" s="1"/>
  <c r="AP341" i="2"/>
  <c r="AS341" i="2" s="1"/>
  <c r="AW341" i="2" s="1"/>
  <c r="AP535" i="2"/>
  <c r="AS535" i="2" s="1"/>
  <c r="AW535" i="2" s="1"/>
  <c r="AP585" i="2"/>
  <c r="AS585" i="2" s="1"/>
  <c r="AW585" i="2" s="1"/>
  <c r="AP683" i="2"/>
  <c r="AS683" i="2" s="1"/>
  <c r="AW683" i="2" s="1"/>
  <c r="AP693" i="2"/>
  <c r="AS693" i="2" s="1"/>
  <c r="AW693" i="2" s="1"/>
  <c r="AP515" i="2"/>
  <c r="AP397" i="2"/>
  <c r="AS397" i="2" s="1"/>
  <c r="AW397" i="2" s="1"/>
  <c r="AP395" i="2"/>
  <c r="AS395" i="2" s="1"/>
  <c r="AW395" i="2" s="1"/>
  <c r="AP489" i="2"/>
  <c r="AS489" i="2" s="1"/>
  <c r="AW489" i="2" s="1"/>
  <c r="AP595" i="2"/>
  <c r="AS595" i="2" s="1"/>
  <c r="AW595" i="2" s="1"/>
  <c r="AP677" i="2"/>
  <c r="AS677" i="2" s="1"/>
  <c r="AW677" i="2" s="1"/>
  <c r="AP321" i="2"/>
  <c r="AS321" i="2" s="1"/>
  <c r="AW321" i="2" s="1"/>
  <c r="AP323" i="2"/>
  <c r="AS323" i="2" s="1"/>
  <c r="AW323" i="2" s="1"/>
  <c r="AP327" i="2"/>
  <c r="AS327" i="2" s="1"/>
  <c r="AW327" i="2" s="1"/>
  <c r="AP345" i="2"/>
  <c r="AS345" i="2" s="1"/>
  <c r="AW345" i="2" s="1"/>
  <c r="AP419" i="2"/>
  <c r="AS419" i="2" s="1"/>
  <c r="AW419" i="2" s="1"/>
  <c r="AP431" i="2"/>
  <c r="AS431" i="2" s="1"/>
  <c r="AW431" i="2" s="1"/>
  <c r="AP491" i="2"/>
  <c r="AS491" i="2" s="1"/>
  <c r="AW491" i="2" s="1"/>
  <c r="AP465" i="2"/>
  <c r="AS465" i="2" s="1"/>
  <c r="AW465" i="2" s="1"/>
  <c r="AP547" i="2"/>
  <c r="AS547" i="2" s="1"/>
  <c r="AW547" i="2" s="1"/>
  <c r="AP575" i="2"/>
  <c r="AS575" i="2" s="1"/>
  <c r="AW575" i="2" s="1"/>
  <c r="AP553" i="2"/>
  <c r="AS553" i="2" s="1"/>
  <c r="AW553" i="2" s="1"/>
  <c r="AP571" i="2"/>
  <c r="AS571" i="2" s="1"/>
  <c r="AW571" i="2" s="1"/>
  <c r="AP545" i="2"/>
  <c r="AS545" i="2" s="1"/>
  <c r="AW545" i="2" s="1"/>
  <c r="AP593" i="2"/>
  <c r="AS593" i="2" s="1"/>
  <c r="AW593" i="2" s="1"/>
  <c r="AP641" i="2"/>
  <c r="AS641" i="2" s="1"/>
  <c r="AW641" i="2" s="1"/>
  <c r="AP655" i="2"/>
  <c r="AS655" i="2" s="1"/>
  <c r="AW655" i="2" s="1"/>
  <c r="AP623" i="2"/>
  <c r="AS623" i="2" s="1"/>
  <c r="AW623" i="2" s="1"/>
  <c r="AP563" i="2"/>
  <c r="AS563" i="2" s="1"/>
  <c r="AW563" i="2" s="1"/>
  <c r="AP687" i="2"/>
  <c r="AS687" i="2" s="1"/>
  <c r="AW687" i="2" s="1"/>
  <c r="AP589" i="2"/>
  <c r="AS589" i="2" s="1"/>
  <c r="AW589" i="2" s="1"/>
  <c r="AP329" i="2"/>
  <c r="AS329" i="2" s="1"/>
  <c r="AW329" i="2" s="1"/>
  <c r="AP373" i="2"/>
  <c r="AS373" i="2" s="1"/>
  <c r="AW373" i="2" s="1"/>
  <c r="AP351" i="2"/>
  <c r="AS351" i="2" s="1"/>
  <c r="AW351" i="2" s="1"/>
  <c r="AP343" i="2"/>
  <c r="AS343" i="2" s="1"/>
  <c r="AW343" i="2" s="1"/>
  <c r="AP417" i="2"/>
  <c r="AS417" i="2" s="1"/>
  <c r="AW417" i="2" s="1"/>
  <c r="AP477" i="2"/>
  <c r="AS477" i="2" s="1"/>
  <c r="AW477" i="2" s="1"/>
  <c r="AP443" i="2"/>
  <c r="AP331" i="2"/>
  <c r="AS331" i="2" s="1"/>
  <c r="AW331" i="2" s="1"/>
  <c r="AP319" i="2"/>
  <c r="AS319" i="2" s="1"/>
  <c r="AW319" i="2" s="1"/>
  <c r="AP369" i="2"/>
  <c r="AS369" i="2" s="1"/>
  <c r="AW369" i="2" s="1"/>
  <c r="AP371" i="2"/>
  <c r="AS371" i="2" s="1"/>
  <c r="AW371" i="2" s="1"/>
  <c r="AP381" i="2"/>
  <c r="AS381" i="2" s="1"/>
  <c r="AW381" i="2" s="1"/>
  <c r="AP479" i="2"/>
  <c r="AS479" i="2" s="1"/>
  <c r="AW479" i="2" s="1"/>
  <c r="AP467" i="2"/>
  <c r="AS467" i="2" s="1"/>
  <c r="AW467" i="2" s="1"/>
  <c r="AP475" i="2"/>
  <c r="AS475" i="2" s="1"/>
  <c r="AW475" i="2" s="1"/>
  <c r="AP503" i="2"/>
  <c r="AS503" i="2" s="1"/>
  <c r="AW503" i="2" s="1"/>
  <c r="AP481" i="2"/>
  <c r="AS481" i="2" s="1"/>
  <c r="AW481" i="2" s="1"/>
  <c r="AP313" i="2"/>
  <c r="AS313" i="2" s="1"/>
  <c r="AW313" i="2" s="1"/>
  <c r="AP389" i="2"/>
  <c r="AS389" i="2" s="1"/>
  <c r="AW389" i="2" s="1"/>
  <c r="AP429" i="2"/>
  <c r="AS429" i="2" s="1"/>
  <c r="AW429" i="2" s="1"/>
  <c r="AP525" i="2"/>
  <c r="AS525" i="2" s="1"/>
  <c r="AW525" i="2" s="1"/>
  <c r="AP565" i="2"/>
  <c r="AS565" i="2" s="1"/>
  <c r="AW565" i="2" s="1"/>
  <c r="AP539" i="2"/>
  <c r="AS539" i="2" s="1"/>
  <c r="AW539" i="2" s="1"/>
  <c r="AP569" i="2"/>
  <c r="AS569" i="2" s="1"/>
  <c r="AW569" i="2" s="1"/>
  <c r="AP607" i="2"/>
  <c r="AS607" i="2" s="1"/>
  <c r="AW607" i="2" s="1"/>
  <c r="AP605" i="2"/>
  <c r="AS605" i="2" s="1"/>
  <c r="AW605" i="2" s="1"/>
  <c r="AP685" i="2"/>
  <c r="AS685" i="2" s="1"/>
  <c r="AW685" i="2" s="1"/>
  <c r="AP679" i="2"/>
  <c r="AS679" i="2" s="1"/>
  <c r="AW679" i="2" s="1"/>
  <c r="AP391" i="2"/>
  <c r="AS391" i="2" s="1"/>
  <c r="AW391" i="2" s="1"/>
  <c r="AP613" i="2"/>
  <c r="AP325" i="2"/>
  <c r="AS325" i="2" s="1"/>
  <c r="AW325" i="2" s="1"/>
  <c r="AP333" i="2"/>
  <c r="AS333" i="2" s="1"/>
  <c r="AW333" i="2" s="1"/>
  <c r="AP337" i="2"/>
  <c r="AS337" i="2" s="1"/>
  <c r="AW337" i="2" s="1"/>
  <c r="AP339" i="2"/>
  <c r="AS339" i="2" s="1"/>
  <c r="AW339" i="2" s="1"/>
  <c r="AP379" i="2"/>
  <c r="AS379" i="2" s="1"/>
  <c r="AW379" i="2" s="1"/>
  <c r="AP375" i="2"/>
  <c r="AS375" i="2" s="1"/>
  <c r="AW375" i="2" s="1"/>
  <c r="AP367" i="2"/>
  <c r="AS367" i="2" s="1"/>
  <c r="AW367" i="2" s="1"/>
  <c r="AP403" i="2"/>
  <c r="AS403" i="2" s="1"/>
  <c r="AW403" i="2" s="1"/>
  <c r="AP433" i="2"/>
  <c r="AS433" i="2" s="1"/>
  <c r="AW433" i="2" s="1"/>
  <c r="AP385" i="2"/>
  <c r="AS385" i="2" s="1"/>
  <c r="AW385" i="2" s="1"/>
  <c r="AP463" i="2"/>
  <c r="AS463" i="2" s="1"/>
  <c r="AW463" i="2" s="1"/>
  <c r="AP461" i="2"/>
  <c r="AS461" i="2" s="1"/>
  <c r="AW461" i="2" s="1"/>
  <c r="AP469" i="2"/>
  <c r="AS469" i="2" s="1"/>
  <c r="AW469" i="2" s="1"/>
  <c r="AP501" i="2"/>
  <c r="AS501" i="2" s="1"/>
  <c r="AW501" i="2" s="1"/>
  <c r="AP499" i="2"/>
  <c r="AS499" i="2" s="1"/>
  <c r="AW499" i="2" s="1"/>
  <c r="AP335" i="2"/>
  <c r="AS335" i="2" s="1"/>
  <c r="AW335" i="2" s="1"/>
  <c r="AP577" i="2"/>
  <c r="AS577" i="2" s="1"/>
  <c r="AW577" i="2" s="1"/>
  <c r="AP591" i="2"/>
  <c r="AS591" i="2" s="1"/>
  <c r="AW591" i="2" s="1"/>
  <c r="AP567" i="2"/>
  <c r="AS567" i="2" s="1"/>
  <c r="AW567" i="2" s="1"/>
  <c r="AP561" i="2"/>
  <c r="AS561" i="2" s="1"/>
  <c r="AW561" i="2" s="1"/>
  <c r="AP543" i="2"/>
  <c r="AS543" i="2" s="1"/>
  <c r="AW543" i="2" s="1"/>
  <c r="AP599" i="2"/>
  <c r="AS599" i="2" s="1"/>
  <c r="AW599" i="2" s="1"/>
  <c r="AP587" i="2"/>
  <c r="AS587" i="2" s="1"/>
  <c r="AW587" i="2" s="1"/>
  <c r="AP603" i="2"/>
  <c r="AS603" i="2" s="1"/>
  <c r="AW603" i="2" s="1"/>
  <c r="AP533" i="2"/>
  <c r="AS533" i="2" s="1"/>
  <c r="AW533" i="2" s="1"/>
  <c r="AP611" i="2"/>
  <c r="AS611" i="2" s="1"/>
  <c r="AW611" i="2" s="1"/>
  <c r="AP663" i="2"/>
  <c r="AS663" i="2" s="1"/>
  <c r="AW663" i="2" s="1"/>
  <c r="AP619" i="2"/>
  <c r="AS619" i="2" s="1"/>
  <c r="AW619" i="2" s="1"/>
  <c r="AP637" i="2"/>
  <c r="AS637" i="2" s="1"/>
  <c r="AW637" i="2" s="1"/>
  <c r="AP559" i="2"/>
  <c r="AS559" i="2" s="1"/>
  <c r="AW559" i="2" s="1"/>
  <c r="AP675" i="2"/>
  <c r="AS675" i="2" s="1"/>
  <c r="AW675" i="2" s="1"/>
  <c r="AP691" i="2"/>
  <c r="AS691" i="2" s="1"/>
  <c r="AW691" i="2" s="1"/>
  <c r="AP519" i="2"/>
  <c r="AS519" i="2" s="1"/>
  <c r="AW519" i="2" s="1"/>
  <c r="AP601" i="2"/>
  <c r="AS601" i="2" s="1"/>
  <c r="AW601" i="2" s="1"/>
  <c r="AP697" i="2"/>
  <c r="AS697" i="2" s="1"/>
  <c r="AW697" i="2" s="1"/>
  <c r="AP701" i="2"/>
  <c r="AS701" i="2" s="1"/>
  <c r="AW701" i="2" s="1"/>
  <c r="AP609" i="2"/>
  <c r="AS609" i="2" s="1"/>
  <c r="AW609" i="2" s="1"/>
  <c r="AP555" i="2"/>
  <c r="AS555" i="2" s="1"/>
  <c r="AW555" i="2" s="1"/>
  <c r="AP1045" i="2"/>
  <c r="AS1045" i="2" s="1"/>
  <c r="AW1045" i="2" s="1"/>
  <c r="AP1049" i="2"/>
  <c r="AS1049" i="2" s="1"/>
  <c r="AW1049" i="2" s="1"/>
  <c r="AP1027" i="2"/>
  <c r="AS1027" i="2" s="1"/>
  <c r="AW1027" i="2" s="1"/>
  <c r="AP1039" i="2"/>
  <c r="AS1039" i="2" s="1"/>
  <c r="AW1039" i="2" s="1"/>
  <c r="AP1031" i="2"/>
  <c r="AS1031" i="2" s="1"/>
  <c r="AW1031" i="2" s="1"/>
  <c r="AP1051" i="2"/>
  <c r="AS1051" i="2" s="1"/>
  <c r="AW1051" i="2" s="1"/>
  <c r="AP1059" i="2"/>
  <c r="AS1059" i="2" s="1"/>
  <c r="AW1059" i="2" s="1"/>
  <c r="AP1043" i="2"/>
  <c r="AS1043" i="2" s="1"/>
  <c r="AW1043" i="2" s="1"/>
  <c r="AP1067" i="2"/>
  <c r="AS1067" i="2" s="1"/>
  <c r="AW1067" i="2" s="1"/>
  <c r="AP1029" i="2"/>
  <c r="AS1029" i="2" s="1"/>
  <c r="AW1029" i="2" s="1"/>
  <c r="AP1035" i="2"/>
  <c r="AS1035" i="2" s="1"/>
  <c r="AW1035" i="2" s="1"/>
  <c r="AP1053" i="2"/>
  <c r="AS1053" i="2" s="1"/>
  <c r="AW1053" i="2" s="1"/>
  <c r="AP1037" i="2"/>
  <c r="AS1037" i="2" s="1"/>
  <c r="AW1037" i="2" s="1"/>
  <c r="AP1041" i="2"/>
  <c r="AS1041" i="2" s="1"/>
  <c r="AW1041" i="2" s="1"/>
  <c r="AP1033" i="2"/>
  <c r="AS1033" i="2" s="1"/>
  <c r="AW1033" i="2" s="1"/>
  <c r="AP1081" i="2"/>
  <c r="AS1081" i="2" s="1"/>
  <c r="AW1081" i="2" s="1"/>
  <c r="AP1087" i="2"/>
  <c r="AS1087" i="2" s="1"/>
  <c r="AW1087" i="2" s="1"/>
  <c r="AP1097" i="2"/>
  <c r="AS1097" i="2" s="1"/>
  <c r="AW1097" i="2" s="1"/>
  <c r="AP1079" i="2"/>
  <c r="AS1079" i="2" s="1"/>
  <c r="AW1079" i="2" s="1"/>
  <c r="AP1083" i="2"/>
  <c r="AS1083" i="2" s="1"/>
  <c r="AW1083" i="2" s="1"/>
  <c r="AP1095" i="2"/>
  <c r="AS1095" i="2" s="1"/>
  <c r="AW1095" i="2" s="1"/>
  <c r="AP1099" i="2"/>
  <c r="AS1099" i="2" s="1"/>
  <c r="AW1099" i="2" s="1"/>
  <c r="AP1091" i="2"/>
  <c r="AS1091" i="2" s="1"/>
  <c r="AW1091" i="2" s="1"/>
  <c r="AP1093" i="2"/>
  <c r="AS1093" i="2" s="1"/>
  <c r="AW1093" i="2" s="1"/>
  <c r="AP1071" i="2"/>
  <c r="AS1071" i="2" s="1"/>
  <c r="AW1071" i="2" s="1"/>
  <c r="AP1089" i="2"/>
  <c r="AS1089" i="2" s="1"/>
  <c r="AW1089" i="2" s="1"/>
  <c r="AP1075" i="2"/>
  <c r="AS1075" i="2" s="1"/>
  <c r="AW1075" i="2" s="1"/>
  <c r="AP1101" i="2"/>
  <c r="AS1101" i="2" s="1"/>
  <c r="AW1101" i="2" s="1"/>
  <c r="AP1105" i="2"/>
  <c r="AS1105" i="2" s="1"/>
  <c r="AW1105" i="2" s="1"/>
  <c r="AT74" i="2"/>
  <c r="AX74" i="2" s="1"/>
  <c r="AZ74" i="2" s="1"/>
  <c r="BX370" i="2"/>
  <c r="CA370" i="2" s="1"/>
  <c r="CB509" i="2"/>
  <c r="O957" i="2"/>
  <c r="AJ958" i="2" s="1"/>
  <c r="AQ958" i="2" s="1"/>
  <c r="O1075" i="2"/>
  <c r="AJ1076" i="2" s="1"/>
  <c r="M1057" i="2"/>
  <c r="AM1075" i="2"/>
  <c r="AQ1075" i="2" s="1"/>
  <c r="N1075" i="2"/>
  <c r="AI1076" i="2" s="1"/>
  <c r="N1057" i="2"/>
  <c r="AI1058" i="2" s="1"/>
  <c r="N1073" i="2"/>
  <c r="AI1074" i="2" s="1"/>
  <c r="AM1073" i="2"/>
  <c r="AQ1073" i="2" s="1"/>
  <c r="M1063" i="2"/>
  <c r="AM1063" i="2"/>
  <c r="AQ1063" i="2" s="1"/>
  <c r="O995" i="2"/>
  <c r="AJ996" i="2" s="1"/>
  <c r="CE866" i="2"/>
  <c r="L866" i="2" s="1"/>
  <c r="AK866" i="2" s="1"/>
  <c r="AQ866" i="2" s="1"/>
  <c r="M1049" i="2"/>
  <c r="AM1049" i="2"/>
  <c r="AQ1049" i="2" s="1"/>
  <c r="M995" i="2"/>
  <c r="N1069" i="2"/>
  <c r="AI1070" i="2" s="1"/>
  <c r="O1063" i="2"/>
  <c r="AJ1064" i="2" s="1"/>
  <c r="AQ1064" i="2" s="1"/>
  <c r="M1055" i="2"/>
  <c r="AM1069" i="2"/>
  <c r="AQ1069" i="2" s="1"/>
  <c r="AM1055" i="2"/>
  <c r="AQ1055" i="2" s="1"/>
  <c r="CD864" i="2"/>
  <c r="K864" i="2" s="1"/>
  <c r="AI864" i="2" s="1"/>
  <c r="AQ864" i="2" s="1"/>
  <c r="O1059" i="2"/>
  <c r="AJ1060" i="2" s="1"/>
  <c r="AQ1060" i="2" s="1"/>
  <c r="O1069" i="2"/>
  <c r="AJ1070" i="2" s="1"/>
  <c r="M949" i="2"/>
  <c r="N995" i="2"/>
  <c r="AI996" i="2" s="1"/>
  <c r="N774" i="2"/>
  <c r="AI775" i="2" s="1"/>
  <c r="O947" i="2"/>
  <c r="AJ948" i="2" s="1"/>
  <c r="O1067" i="2"/>
  <c r="AJ1068" i="2" s="1"/>
  <c r="AQ1068" i="2" s="1"/>
  <c r="M718" i="2"/>
  <c r="AM718" i="2"/>
  <c r="O1047" i="2"/>
  <c r="AJ1048" i="2" s="1"/>
  <c r="N959" i="2"/>
  <c r="AI960" i="2" s="1"/>
  <c r="O1043" i="2"/>
  <c r="AJ1044" i="2" s="1"/>
  <c r="O1085" i="2"/>
  <c r="AJ1086" i="2" s="1"/>
  <c r="N892" i="2"/>
  <c r="AI893" i="2" s="1"/>
  <c r="M959" i="2"/>
  <c r="O959" i="2"/>
  <c r="M975" i="2"/>
  <c r="AM991" i="2"/>
  <c r="AQ991" i="2" s="1"/>
  <c r="CD762" i="2"/>
  <c r="K762" i="2" s="1"/>
  <c r="AI762" i="2" s="1"/>
  <c r="N1081" i="2"/>
  <c r="AI1082" i="2" s="1"/>
  <c r="M870" i="2"/>
  <c r="O1081" i="2"/>
  <c r="AJ1082" i="2" s="1"/>
  <c r="CE824" i="2"/>
  <c r="L824" i="2" s="1"/>
  <c r="AK824" i="2" s="1"/>
  <c r="AQ824" i="2" s="1"/>
  <c r="N945" i="2"/>
  <c r="AI946" i="2" s="1"/>
  <c r="M1081" i="2"/>
  <c r="CD882" i="2"/>
  <c r="K882" i="2" s="1"/>
  <c r="AI882" i="2" s="1"/>
  <c r="N1043" i="2"/>
  <c r="AI1044" i="2" s="1"/>
  <c r="N1047" i="2"/>
  <c r="AI1048" i="2" s="1"/>
  <c r="CE852" i="2"/>
  <c r="L852" i="2" s="1"/>
  <c r="AK852" i="2" s="1"/>
  <c r="CD852" i="2"/>
  <c r="K852" i="2" s="1"/>
  <c r="AI852" i="2" s="1"/>
  <c r="M1043" i="2"/>
  <c r="M1047" i="2"/>
  <c r="M1045" i="2"/>
  <c r="AT50" i="2"/>
  <c r="AX50" i="2" s="1"/>
  <c r="AZ50" i="2" s="1"/>
  <c r="M852" i="2"/>
  <c r="AM1043" i="2"/>
  <c r="AQ1043" i="2" s="1"/>
  <c r="AM1047" i="2"/>
  <c r="AQ1047" i="2" s="1"/>
  <c r="O937" i="2"/>
  <c r="AJ938" i="2" s="1"/>
  <c r="AQ938" i="2" s="1"/>
  <c r="O1049" i="2"/>
  <c r="AJ1050" i="2" s="1"/>
  <c r="AQ1050" i="2" s="1"/>
  <c r="N1085" i="2"/>
  <c r="AI1086" i="2" s="1"/>
  <c r="CE718" i="2"/>
  <c r="L718" i="2" s="1"/>
  <c r="CE774" i="2"/>
  <c r="L774" i="2" s="1"/>
  <c r="AK774" i="2" s="1"/>
  <c r="CD718" i="2"/>
  <c r="K718" i="2" s="1"/>
  <c r="AI718" i="2" s="1"/>
  <c r="CE850" i="2"/>
  <c r="L850" i="2" s="1"/>
  <c r="AK850" i="2" s="1"/>
  <c r="O975" i="2"/>
  <c r="AJ976" i="2" s="1"/>
  <c r="CE892" i="2"/>
  <c r="L892" i="2" s="1"/>
  <c r="AM967" i="2"/>
  <c r="AQ967" i="2" s="1"/>
  <c r="N975" i="2"/>
  <c r="AI976" i="2" s="1"/>
  <c r="O953" i="2"/>
  <c r="AJ954" i="2" s="1"/>
  <c r="N953" i="2"/>
  <c r="AI954" i="2" s="1"/>
  <c r="AM1061" i="2"/>
  <c r="AQ1061" i="2" s="1"/>
  <c r="N947" i="2"/>
  <c r="AI948" i="2" s="1"/>
  <c r="O991" i="2"/>
  <c r="AJ992" i="2" s="1"/>
  <c r="AM949" i="2"/>
  <c r="AQ949" i="2" s="1"/>
  <c r="M1085" i="2"/>
  <c r="AM1045" i="2"/>
  <c r="AQ1045" i="2" s="1"/>
  <c r="O929" i="2"/>
  <c r="AJ930" i="2" s="1"/>
  <c r="M929" i="2"/>
  <c r="AM947" i="2"/>
  <c r="AQ947" i="2" s="1"/>
  <c r="N991" i="2"/>
  <c r="AI992" i="2" s="1"/>
  <c r="N949" i="2"/>
  <c r="AI950" i="2" s="1"/>
  <c r="AM1085" i="2"/>
  <c r="AQ1085" i="2" s="1"/>
  <c r="M1061" i="2"/>
  <c r="N929" i="2"/>
  <c r="AI930" i="2" s="1"/>
  <c r="CD818" i="2"/>
  <c r="K818" i="2" s="1"/>
  <c r="AI818" i="2" s="1"/>
  <c r="O1077" i="2"/>
  <c r="AJ1078" i="2" s="1"/>
  <c r="M1065" i="2"/>
  <c r="N1077" i="2"/>
  <c r="AI1078" i="2" s="1"/>
  <c r="AT997" i="2"/>
  <c r="AX997" i="2" s="1"/>
  <c r="AZ997" i="2" s="1"/>
  <c r="N852" i="2"/>
  <c r="AI853" i="2" s="1"/>
  <c r="M953" i="2"/>
  <c r="M951" i="2"/>
  <c r="N1065" i="2"/>
  <c r="AI1066" i="2" s="1"/>
  <c r="AM1077" i="2"/>
  <c r="AQ1077" i="2" s="1"/>
  <c r="M987" i="2"/>
  <c r="N780" i="2"/>
  <c r="AI781" i="2" s="1"/>
  <c r="M762" i="2"/>
  <c r="CD778" i="2"/>
  <c r="K778" i="2" s="1"/>
  <c r="AI778" i="2" s="1"/>
  <c r="CE762" i="2"/>
  <c r="L762" i="2" s="1"/>
  <c r="AK762" i="2" s="1"/>
  <c r="CD892" i="2"/>
  <c r="K892" i="2" s="1"/>
  <c r="AI892" i="2" s="1"/>
  <c r="AM892" i="2"/>
  <c r="CE776" i="2"/>
  <c r="L776" i="2" s="1"/>
  <c r="AK776" i="2" s="1"/>
  <c r="AM945" i="2"/>
  <c r="AQ945" i="2" s="1"/>
  <c r="N993" i="2"/>
  <c r="AI994" i="2" s="1"/>
  <c r="N1071" i="2"/>
  <c r="AI1072" i="2" s="1"/>
  <c r="AM762" i="2"/>
  <c r="CE758" i="2"/>
  <c r="L758" i="2" s="1"/>
  <c r="AK758" i="2" s="1"/>
  <c r="AQ758" i="2" s="1"/>
  <c r="CD894" i="2"/>
  <c r="K894" i="2" s="1"/>
  <c r="AI894" i="2" s="1"/>
  <c r="M945" i="2"/>
  <c r="M1071" i="2"/>
  <c r="M850" i="2"/>
  <c r="N850" i="2"/>
  <c r="AI851" i="2" s="1"/>
  <c r="CD850" i="2"/>
  <c r="K850" i="2" s="1"/>
  <c r="AI850" i="2" s="1"/>
  <c r="O977" i="2"/>
  <c r="AJ978" i="2" s="1"/>
  <c r="O987" i="2"/>
  <c r="AJ988" i="2" s="1"/>
  <c r="AQ988" i="2" s="1"/>
  <c r="O1053" i="2"/>
  <c r="AJ1054" i="2" s="1"/>
  <c r="AQ1054" i="2" s="1"/>
  <c r="M774" i="2"/>
  <c r="CD856" i="2"/>
  <c r="K856" i="2" s="1"/>
  <c r="AI856" i="2" s="1"/>
  <c r="CE904" i="2"/>
  <c r="L904" i="2" s="1"/>
  <c r="O904" i="2" s="1"/>
  <c r="CD774" i="2"/>
  <c r="K774" i="2" s="1"/>
  <c r="AI774" i="2" s="1"/>
  <c r="CD816" i="2"/>
  <c r="K816" i="2" s="1"/>
  <c r="AI816" i="2" s="1"/>
  <c r="AM987" i="2"/>
  <c r="AQ987" i="2" s="1"/>
  <c r="AM993" i="2"/>
  <c r="AQ993" i="2" s="1"/>
  <c r="M1103" i="2"/>
  <c r="CE794" i="2"/>
  <c r="L794" i="2" s="1"/>
  <c r="O794" i="2" s="1"/>
  <c r="N726" i="2"/>
  <c r="AI727" i="2" s="1"/>
  <c r="O951" i="2"/>
  <c r="AJ952" i="2" s="1"/>
  <c r="N766" i="2"/>
  <c r="AI767" i="2" s="1"/>
  <c r="O800" i="2"/>
  <c r="AJ801" i="2" s="1"/>
  <c r="AQ801" i="2" s="1"/>
  <c r="CD826" i="2"/>
  <c r="K826" i="2" s="1"/>
  <c r="AI826" i="2" s="1"/>
  <c r="N951" i="2"/>
  <c r="AI952" i="2" s="1"/>
  <c r="M1053" i="2"/>
  <c r="N1103" i="2"/>
  <c r="AI1104" i="2" s="1"/>
  <c r="O1073" i="2"/>
  <c r="AJ1074" i="2" s="1"/>
  <c r="O1051" i="2"/>
  <c r="AJ1052" i="2" s="1"/>
  <c r="AQ1052" i="2" s="1"/>
  <c r="O748" i="2"/>
  <c r="AJ749" i="2" s="1"/>
  <c r="AQ749" i="2" s="1"/>
  <c r="CE766" i="2"/>
  <c r="L766" i="2" s="1"/>
  <c r="O1071" i="2"/>
  <c r="AJ1072" i="2" s="1"/>
  <c r="CD784" i="2"/>
  <c r="K784" i="2" s="1"/>
  <c r="AI784" i="2" s="1"/>
  <c r="O1061" i="2"/>
  <c r="AJ1062" i="2" s="1"/>
  <c r="AQ1062" i="2" s="1"/>
  <c r="M764" i="2"/>
  <c r="CE792" i="2"/>
  <c r="L792" i="2" s="1"/>
  <c r="O792" i="2" s="1"/>
  <c r="M967" i="2"/>
  <c r="N935" i="2"/>
  <c r="AI936" i="2" s="1"/>
  <c r="BZ529" i="2"/>
  <c r="M766" i="2"/>
  <c r="CE770" i="2"/>
  <c r="L770" i="2" s="1"/>
  <c r="AK770" i="2" s="1"/>
  <c r="N770" i="2"/>
  <c r="AI771" i="2" s="1"/>
  <c r="AM780" i="2"/>
  <c r="CE780" i="2"/>
  <c r="L780" i="2" s="1"/>
  <c r="AK780" i="2" s="1"/>
  <c r="CE856" i="2"/>
  <c r="L856" i="2" s="1"/>
  <c r="AK856" i="2" s="1"/>
  <c r="N856" i="2"/>
  <c r="AI857" i="2" s="1"/>
  <c r="O967" i="2"/>
  <c r="AJ968" i="2" s="1"/>
  <c r="AQ968" i="2" s="1"/>
  <c r="AM981" i="2"/>
  <c r="AQ981" i="2" s="1"/>
  <c r="AM935" i="2"/>
  <c r="AQ935" i="2" s="1"/>
  <c r="O1057" i="2"/>
  <c r="AJ1058" i="2" s="1"/>
  <c r="AM1053" i="2"/>
  <c r="AQ1053" i="2" s="1"/>
  <c r="O1045" i="2"/>
  <c r="AJ1046" i="2" s="1"/>
  <c r="AQ1046" i="2" s="1"/>
  <c r="O1103" i="2"/>
  <c r="AJ1104" i="2" s="1"/>
  <c r="CD766" i="2"/>
  <c r="K766" i="2" s="1"/>
  <c r="AI766" i="2" s="1"/>
  <c r="CD780" i="2"/>
  <c r="K780" i="2" s="1"/>
  <c r="AI780" i="2" s="1"/>
  <c r="AM856" i="2"/>
  <c r="CD880" i="2"/>
  <c r="K880" i="2" s="1"/>
  <c r="AI880" i="2" s="1"/>
  <c r="N981" i="2"/>
  <c r="AI982" i="2" s="1"/>
  <c r="O955" i="2"/>
  <c r="AJ956" i="2" s="1"/>
  <c r="AQ956" i="2" s="1"/>
  <c r="CD770" i="2"/>
  <c r="K770" i="2" s="1"/>
  <c r="AI770" i="2" s="1"/>
  <c r="CE858" i="2"/>
  <c r="L858" i="2" s="1"/>
  <c r="AK858" i="2" s="1"/>
  <c r="AQ858" i="2" s="1"/>
  <c r="M977" i="2"/>
  <c r="O1105" i="2"/>
  <c r="AM1105" i="2"/>
  <c r="AQ1105" i="2" s="1"/>
  <c r="M1105" i="2"/>
  <c r="N1105" i="2"/>
  <c r="AI1106" i="2" s="1"/>
  <c r="AM782" i="2"/>
  <c r="CE900" i="2"/>
  <c r="L900" i="2" s="1"/>
  <c r="AK900" i="2" s="1"/>
  <c r="N977" i="2"/>
  <c r="AI978" i="2" s="1"/>
  <c r="BZ649" i="2"/>
  <c r="CE862" i="2"/>
  <c r="L862" i="2" s="1"/>
  <c r="O862" i="2" s="1"/>
  <c r="O1095" i="2"/>
  <c r="AM1095" i="2"/>
  <c r="AQ1095" i="2" s="1"/>
  <c r="M1095" i="2"/>
  <c r="N1095" i="2"/>
  <c r="AI1096" i="2" s="1"/>
  <c r="BX678" i="2"/>
  <c r="CA678" i="2" s="1"/>
  <c r="CE726" i="2"/>
  <c r="L726" i="2" s="1"/>
  <c r="AK726" i="2" s="1"/>
  <c r="AM726" i="2"/>
  <c r="M770" i="2"/>
  <c r="AM880" i="2"/>
  <c r="M993" i="2"/>
  <c r="M935" i="2"/>
  <c r="AM955" i="2"/>
  <c r="AQ955" i="2" s="1"/>
  <c r="N880" i="2"/>
  <c r="AI881" i="2" s="1"/>
  <c r="CD726" i="2"/>
  <c r="K726" i="2" s="1"/>
  <c r="AI726" i="2" s="1"/>
  <c r="CE790" i="2"/>
  <c r="L790" i="2" s="1"/>
  <c r="O790" i="2" s="1"/>
  <c r="CD776" i="2"/>
  <c r="K776" i="2" s="1"/>
  <c r="AI776" i="2" s="1"/>
  <c r="N900" i="2"/>
  <c r="AI901" i="2" s="1"/>
  <c r="M955" i="2"/>
  <c r="O1089" i="2"/>
  <c r="AM1089" i="2"/>
  <c r="AQ1089" i="2" s="1"/>
  <c r="M1089" i="2"/>
  <c r="N1089" i="2"/>
  <c r="AI1090" i="2" s="1"/>
  <c r="O1101" i="2"/>
  <c r="AM1101" i="2"/>
  <c r="AQ1101" i="2" s="1"/>
  <c r="M1101" i="2"/>
  <c r="N1101" i="2"/>
  <c r="AI1102" i="2" s="1"/>
  <c r="O1093" i="2"/>
  <c r="AM1093" i="2"/>
  <c r="AQ1093" i="2" s="1"/>
  <c r="M1093" i="2"/>
  <c r="N1093" i="2"/>
  <c r="AI1094" i="2" s="1"/>
  <c r="O1097" i="2"/>
  <c r="AM1097" i="2"/>
  <c r="AQ1097" i="2" s="1"/>
  <c r="M1097" i="2"/>
  <c r="N1097" i="2"/>
  <c r="AI1098" i="2" s="1"/>
  <c r="CE880" i="2"/>
  <c r="L880" i="2" s="1"/>
  <c r="O1055" i="2"/>
  <c r="AJ1056" i="2" s="1"/>
  <c r="AQ1056" i="2" s="1"/>
  <c r="O1099" i="2"/>
  <c r="AM1099" i="2"/>
  <c r="AQ1099" i="2" s="1"/>
  <c r="M1099" i="2"/>
  <c r="N1099" i="2"/>
  <c r="AI1100" i="2" s="1"/>
  <c r="O1091" i="2"/>
  <c r="AM1091" i="2"/>
  <c r="AQ1091" i="2" s="1"/>
  <c r="M1091" i="2"/>
  <c r="N1091" i="2"/>
  <c r="AI1092" i="2" s="1"/>
  <c r="CE728" i="2"/>
  <c r="L728" i="2" s="1"/>
  <c r="AK728" i="2" s="1"/>
  <c r="AM728" i="2"/>
  <c r="M981" i="2"/>
  <c r="O1037" i="2"/>
  <c r="AM1037" i="2"/>
  <c r="AQ1037" i="2" s="1"/>
  <c r="M1037" i="2"/>
  <c r="N1037" i="2"/>
  <c r="AI1038" i="2" s="1"/>
  <c r="O1087" i="2"/>
  <c r="AM1087" i="2"/>
  <c r="AQ1087" i="2" s="1"/>
  <c r="N1087" i="2"/>
  <c r="AI1088" i="2" s="1"/>
  <c r="M1087" i="2"/>
  <c r="CD728" i="2"/>
  <c r="K728" i="2" s="1"/>
  <c r="AI728" i="2" s="1"/>
  <c r="M728" i="2"/>
  <c r="AM764" i="2"/>
  <c r="O1035" i="2"/>
  <c r="AM1035" i="2"/>
  <c r="AQ1035" i="2" s="1"/>
  <c r="M1035" i="2"/>
  <c r="N1035" i="2"/>
  <c r="AI1036" i="2" s="1"/>
  <c r="O1083" i="2"/>
  <c r="AM1083" i="2"/>
  <c r="AQ1083" i="2" s="1"/>
  <c r="N1083" i="2"/>
  <c r="AI1084" i="2" s="1"/>
  <c r="M1083" i="2"/>
  <c r="O1065" i="2"/>
  <c r="O1029" i="2"/>
  <c r="AM1029" i="2"/>
  <c r="AQ1029" i="2" s="1"/>
  <c r="M1029" i="2"/>
  <c r="N1029" i="2"/>
  <c r="AI1030" i="2" s="1"/>
  <c r="O1039" i="2"/>
  <c r="AM1039" i="2"/>
  <c r="AQ1039" i="2" s="1"/>
  <c r="M1039" i="2"/>
  <c r="N1039" i="2"/>
  <c r="AI1040" i="2" s="1"/>
  <c r="O1033" i="2"/>
  <c r="AM1033" i="2"/>
  <c r="AQ1033" i="2" s="1"/>
  <c r="M1033" i="2"/>
  <c r="N1033" i="2"/>
  <c r="AI1034" i="2" s="1"/>
  <c r="O1027" i="2"/>
  <c r="AM1027" i="2"/>
  <c r="AQ1027" i="2" s="1"/>
  <c r="M1027" i="2"/>
  <c r="N1027" i="2"/>
  <c r="AI1028" i="2" s="1"/>
  <c r="M1041" i="2"/>
  <c r="AM1041" i="2"/>
  <c r="AQ1041" i="2" s="1"/>
  <c r="N1041" i="2"/>
  <c r="AI1042" i="2" s="1"/>
  <c r="O1041" i="2"/>
  <c r="O1079" i="2"/>
  <c r="AM1079" i="2"/>
  <c r="AQ1079" i="2" s="1"/>
  <c r="M1079" i="2"/>
  <c r="N1079" i="2"/>
  <c r="AI1080" i="2" s="1"/>
  <c r="O1031" i="2"/>
  <c r="AM1031" i="2"/>
  <c r="AQ1031" i="2" s="1"/>
  <c r="M1031" i="2"/>
  <c r="N1031" i="2"/>
  <c r="AI1032" i="2" s="1"/>
  <c r="O985" i="2"/>
  <c r="M985" i="2"/>
  <c r="AM985" i="2"/>
  <c r="AQ985" i="2" s="1"/>
  <c r="N985" i="2"/>
  <c r="AI986" i="2" s="1"/>
  <c r="AM961" i="2"/>
  <c r="AQ961" i="2" s="1"/>
  <c r="N961" i="2"/>
  <c r="AI962" i="2" s="1"/>
  <c r="O961" i="2"/>
  <c r="M961" i="2"/>
  <c r="AM969" i="2"/>
  <c r="AQ969" i="2" s="1"/>
  <c r="N969" i="2"/>
  <c r="AI970" i="2" s="1"/>
  <c r="O969" i="2"/>
  <c r="M969" i="2"/>
  <c r="CD898" i="2"/>
  <c r="K898" i="2" s="1"/>
  <c r="AI898" i="2" s="1"/>
  <c r="AK826" i="2"/>
  <c r="M900" i="2"/>
  <c r="O927" i="2"/>
  <c r="M927" i="2"/>
  <c r="AM927" i="2"/>
  <c r="AQ927" i="2" s="1"/>
  <c r="N927" i="2"/>
  <c r="AI928" i="2" s="1"/>
  <c r="M943" i="2"/>
  <c r="AM943" i="2"/>
  <c r="AQ943" i="2" s="1"/>
  <c r="N943" i="2"/>
  <c r="AI944" i="2" s="1"/>
  <c r="O943" i="2"/>
  <c r="N776" i="2"/>
  <c r="AI777" i="2" s="1"/>
  <c r="M776" i="2"/>
  <c r="AM776" i="2"/>
  <c r="AJ1004" i="2"/>
  <c r="AJ936" i="2"/>
  <c r="CE782" i="2"/>
  <c r="L782" i="2" s="1"/>
  <c r="N933" i="2"/>
  <c r="AI934" i="2" s="1"/>
  <c r="O933" i="2"/>
  <c r="M933" i="2"/>
  <c r="AM933" i="2"/>
  <c r="AQ933" i="2" s="1"/>
  <c r="O965" i="2"/>
  <c r="M965" i="2"/>
  <c r="AM965" i="2"/>
  <c r="AQ965" i="2" s="1"/>
  <c r="N965" i="2"/>
  <c r="AI966" i="2" s="1"/>
  <c r="N979" i="2"/>
  <c r="AI980" i="2" s="1"/>
  <c r="O979" i="2"/>
  <c r="M979" i="2"/>
  <c r="AM979" i="2"/>
  <c r="AQ979" i="2" s="1"/>
  <c r="M939" i="2"/>
  <c r="AM939" i="2"/>
  <c r="AQ939" i="2" s="1"/>
  <c r="N939" i="2"/>
  <c r="AI940" i="2" s="1"/>
  <c r="O939" i="2"/>
  <c r="CD782" i="2"/>
  <c r="K782" i="2" s="1"/>
  <c r="AI782" i="2" s="1"/>
  <c r="M983" i="2"/>
  <c r="AM983" i="2"/>
  <c r="AQ983" i="2" s="1"/>
  <c r="O983" i="2"/>
  <c r="N983" i="2"/>
  <c r="AI984" i="2" s="1"/>
  <c r="N999" i="2"/>
  <c r="AI1000" i="2" s="1"/>
  <c r="O999" i="2"/>
  <c r="M999" i="2"/>
  <c r="AM999" i="2"/>
  <c r="AQ999" i="2" s="1"/>
  <c r="AJ946" i="2"/>
  <c r="N971" i="2"/>
  <c r="AI972" i="2" s="1"/>
  <c r="O971" i="2"/>
  <c r="M971" i="2"/>
  <c r="AM971" i="2"/>
  <c r="AQ971" i="2" s="1"/>
  <c r="M931" i="2"/>
  <c r="AM931" i="2"/>
  <c r="AQ931" i="2" s="1"/>
  <c r="N931" i="2"/>
  <c r="AI932" i="2" s="1"/>
  <c r="O931" i="2"/>
  <c r="O973" i="2"/>
  <c r="M973" i="2"/>
  <c r="AM973" i="2"/>
  <c r="AQ973" i="2" s="1"/>
  <c r="N973" i="2"/>
  <c r="AI974" i="2" s="1"/>
  <c r="O1001" i="2"/>
  <c r="M1001" i="2"/>
  <c r="AM1001" i="2"/>
  <c r="AQ1001" i="2" s="1"/>
  <c r="N1001" i="2"/>
  <c r="AI1002" i="2" s="1"/>
  <c r="O941" i="2"/>
  <c r="AM941" i="2"/>
  <c r="AQ941" i="2" s="1"/>
  <c r="M941" i="2"/>
  <c r="N941" i="2"/>
  <c r="AI942" i="2" s="1"/>
  <c r="N963" i="2"/>
  <c r="AI964" i="2" s="1"/>
  <c r="O963" i="2"/>
  <c r="M963" i="2"/>
  <c r="AM963" i="2"/>
  <c r="AQ963" i="2" s="1"/>
  <c r="AJ994" i="2"/>
  <c r="AJ982" i="2"/>
  <c r="AJ950" i="2"/>
  <c r="CE894" i="2"/>
  <c r="L894" i="2" s="1"/>
  <c r="CD900" i="2"/>
  <c r="K900" i="2" s="1"/>
  <c r="AI900" i="2" s="1"/>
  <c r="M1005" i="2"/>
  <c r="AM1005" i="2"/>
  <c r="AQ1005" i="2" s="1"/>
  <c r="N1005" i="2"/>
  <c r="AI1006" i="2" s="1"/>
  <c r="O1005" i="2"/>
  <c r="CE874" i="2"/>
  <c r="L874" i="2" s="1"/>
  <c r="CE898" i="2"/>
  <c r="L898" i="2" s="1"/>
  <c r="AK898" i="2" s="1"/>
  <c r="CE902" i="2"/>
  <c r="L902" i="2" s="1"/>
  <c r="AK902" i="2" s="1"/>
  <c r="N830" i="2"/>
  <c r="AI831" i="2" s="1"/>
  <c r="M830" i="2"/>
  <c r="CE830" i="2"/>
  <c r="L830" i="2" s="1"/>
  <c r="CD830" i="2"/>
  <c r="K830" i="2" s="1"/>
  <c r="AI830" i="2" s="1"/>
  <c r="N782" i="2"/>
  <c r="AI783" i="2" s="1"/>
  <c r="CD886" i="2"/>
  <c r="K886" i="2" s="1"/>
  <c r="AI886" i="2" s="1"/>
  <c r="M890" i="2"/>
  <c r="AM890" i="2"/>
  <c r="N890" i="2"/>
  <c r="AI891" i="2" s="1"/>
  <c r="CE896" i="2"/>
  <c r="L896" i="2" s="1"/>
  <c r="M888" i="2"/>
  <c r="AM888" i="2"/>
  <c r="N888" i="2"/>
  <c r="AI889" i="2" s="1"/>
  <c r="CE878" i="2"/>
  <c r="L878" i="2" s="1"/>
  <c r="AK878" i="2" s="1"/>
  <c r="CD896" i="2"/>
  <c r="K896" i="2" s="1"/>
  <c r="AI896" i="2" s="1"/>
  <c r="M898" i="2"/>
  <c r="AM898" i="2"/>
  <c r="N898" i="2"/>
  <c r="AI899" i="2" s="1"/>
  <c r="CD902" i="2"/>
  <c r="K902" i="2" s="1"/>
  <c r="AI902" i="2" s="1"/>
  <c r="CE888" i="2"/>
  <c r="L888" i="2" s="1"/>
  <c r="CE890" i="2"/>
  <c r="L890" i="2" s="1"/>
  <c r="CD888" i="2"/>
  <c r="K888" i="2" s="1"/>
  <c r="AI888" i="2" s="1"/>
  <c r="CE886" i="2"/>
  <c r="L886" i="2" s="1"/>
  <c r="AK886" i="2" s="1"/>
  <c r="M896" i="2"/>
  <c r="AM896" i="2"/>
  <c r="N896" i="2"/>
  <c r="AI897" i="2" s="1"/>
  <c r="M894" i="2"/>
  <c r="AM894" i="2"/>
  <c r="N894" i="2"/>
  <c r="AI895" i="2" s="1"/>
  <c r="CD890" i="2"/>
  <c r="K890" i="2" s="1"/>
  <c r="AI890" i="2" s="1"/>
  <c r="M902" i="2"/>
  <c r="AM902" i="2"/>
  <c r="N902" i="2"/>
  <c r="AI903" i="2" s="1"/>
  <c r="M876" i="2"/>
  <c r="AM876" i="2"/>
  <c r="N876" i="2"/>
  <c r="AI877" i="2" s="1"/>
  <c r="M884" i="2"/>
  <c r="AM884" i="2"/>
  <c r="N884" i="2"/>
  <c r="AI885" i="2" s="1"/>
  <c r="CE822" i="2"/>
  <c r="L822" i="2" s="1"/>
  <c r="O822" i="2" s="1"/>
  <c r="M878" i="2"/>
  <c r="AM878" i="2"/>
  <c r="N878" i="2"/>
  <c r="AI879" i="2" s="1"/>
  <c r="CE884" i="2"/>
  <c r="L884" i="2" s="1"/>
  <c r="CD878" i="2"/>
  <c r="K878" i="2" s="1"/>
  <c r="AI878" i="2" s="1"/>
  <c r="CE872" i="2"/>
  <c r="L872" i="2" s="1"/>
  <c r="AK872" i="2" s="1"/>
  <c r="CE870" i="2"/>
  <c r="L870" i="2" s="1"/>
  <c r="AK870" i="2" s="1"/>
  <c r="CE882" i="2"/>
  <c r="L882" i="2" s="1"/>
  <c r="CD884" i="2"/>
  <c r="K884" i="2" s="1"/>
  <c r="AI884" i="2" s="1"/>
  <c r="CE876" i="2"/>
  <c r="L876" i="2" s="1"/>
  <c r="M882" i="2"/>
  <c r="AM882" i="2"/>
  <c r="N882" i="2"/>
  <c r="AI883" i="2" s="1"/>
  <c r="M886" i="2"/>
  <c r="AM886" i="2"/>
  <c r="N886" i="2"/>
  <c r="AI887" i="2" s="1"/>
  <c r="CD876" i="2"/>
  <c r="K876" i="2" s="1"/>
  <c r="AI876" i="2" s="1"/>
  <c r="CD870" i="2"/>
  <c r="K870" i="2" s="1"/>
  <c r="AI870" i="2" s="1"/>
  <c r="AM870" i="2"/>
  <c r="AM826" i="2"/>
  <c r="N826" i="2"/>
  <c r="AI827" i="2" s="1"/>
  <c r="M826" i="2"/>
  <c r="CE788" i="2"/>
  <c r="L788" i="2" s="1"/>
  <c r="AK788" i="2" s="1"/>
  <c r="CE786" i="2"/>
  <c r="L786" i="2" s="1"/>
  <c r="O786" i="2" s="1"/>
  <c r="CE803" i="2"/>
  <c r="L803" i="2" s="1"/>
  <c r="CD802" i="2"/>
  <c r="K802" i="2" s="1"/>
  <c r="AI802" i="2" s="1"/>
  <c r="CE802" i="2"/>
  <c r="L802" i="2" s="1"/>
  <c r="CA689" i="2"/>
  <c r="CB689" i="2" s="1"/>
  <c r="CD788" i="2"/>
  <c r="K788" i="2" s="1"/>
  <c r="AI788" i="2" s="1"/>
  <c r="CD872" i="2"/>
  <c r="K872" i="2" s="1"/>
  <c r="AI872" i="2" s="1"/>
  <c r="M872" i="2"/>
  <c r="AM872" i="2"/>
  <c r="N872" i="2"/>
  <c r="AI873" i="2" s="1"/>
  <c r="CD874" i="2"/>
  <c r="K874" i="2" s="1"/>
  <c r="AI874" i="2" s="1"/>
  <c r="M874" i="2"/>
  <c r="AM874" i="2"/>
  <c r="N874" i="2"/>
  <c r="AI875" i="2" s="1"/>
  <c r="CE855" i="2"/>
  <c r="L855" i="2" s="1"/>
  <c r="CD854" i="2"/>
  <c r="K854" i="2" s="1"/>
  <c r="AI854" i="2" s="1"/>
  <c r="CE854" i="2"/>
  <c r="L854" i="2" s="1"/>
  <c r="CD844" i="2"/>
  <c r="K844" i="2" s="1"/>
  <c r="AI844" i="2" s="1"/>
  <c r="CE844" i="2"/>
  <c r="L844" i="2" s="1"/>
  <c r="AK868" i="2"/>
  <c r="AQ868" i="2" s="1"/>
  <c r="O868" i="2"/>
  <c r="AK816" i="2"/>
  <c r="AM842" i="2"/>
  <c r="M842" i="2"/>
  <c r="N842" i="2"/>
  <c r="AI843" i="2" s="1"/>
  <c r="M784" i="2"/>
  <c r="N784" i="2"/>
  <c r="AI785" i="2" s="1"/>
  <c r="CE834" i="2"/>
  <c r="L834" i="2" s="1"/>
  <c r="O820" i="2"/>
  <c r="AK820" i="2"/>
  <c r="AQ820" i="2" s="1"/>
  <c r="CD842" i="2"/>
  <c r="K842" i="2" s="1"/>
  <c r="AI842" i="2" s="1"/>
  <c r="CE842" i="2"/>
  <c r="L842" i="2" s="1"/>
  <c r="N840" i="2"/>
  <c r="AI841" i="2" s="1"/>
  <c r="AM840" i="2"/>
  <c r="M840" i="2"/>
  <c r="CE846" i="2"/>
  <c r="L846" i="2" s="1"/>
  <c r="CD834" i="2"/>
  <c r="K834" i="2" s="1"/>
  <c r="AI834" i="2" s="1"/>
  <c r="CD764" i="2"/>
  <c r="K764" i="2" s="1"/>
  <c r="AI764" i="2" s="1"/>
  <c r="M846" i="2"/>
  <c r="AM846" i="2"/>
  <c r="N846" i="2"/>
  <c r="AI847" i="2" s="1"/>
  <c r="AK860" i="2"/>
  <c r="AQ860" i="2" s="1"/>
  <c r="O860" i="2"/>
  <c r="AM834" i="2"/>
  <c r="M834" i="2"/>
  <c r="N834" i="2"/>
  <c r="AI835" i="2" s="1"/>
  <c r="M836" i="2"/>
  <c r="N836" i="2"/>
  <c r="AI837" i="2" s="1"/>
  <c r="AM836" i="2"/>
  <c r="M832" i="2"/>
  <c r="AM832" i="2"/>
  <c r="N832" i="2"/>
  <c r="AI833" i="2" s="1"/>
  <c r="O828" i="2"/>
  <c r="AK828" i="2"/>
  <c r="AQ828" i="2" s="1"/>
  <c r="CD840" i="2"/>
  <c r="K840" i="2" s="1"/>
  <c r="AI840" i="2" s="1"/>
  <c r="CE840" i="2"/>
  <c r="L840" i="2" s="1"/>
  <c r="CD846" i="2"/>
  <c r="K846" i="2" s="1"/>
  <c r="AI846" i="2" s="1"/>
  <c r="M838" i="2"/>
  <c r="N838" i="2"/>
  <c r="AI839" i="2" s="1"/>
  <c r="AM838" i="2"/>
  <c r="O848" i="2"/>
  <c r="AK848" i="2"/>
  <c r="AQ848" i="2" s="1"/>
  <c r="CE764" i="2"/>
  <c r="L764" i="2" s="1"/>
  <c r="AK818" i="2"/>
  <c r="M844" i="2"/>
  <c r="N844" i="2"/>
  <c r="AI845" i="2" s="1"/>
  <c r="AM844" i="2"/>
  <c r="CD836" i="2"/>
  <c r="K836" i="2" s="1"/>
  <c r="AI836" i="2" s="1"/>
  <c r="CE836" i="2"/>
  <c r="L836" i="2" s="1"/>
  <c r="CD832" i="2"/>
  <c r="K832" i="2" s="1"/>
  <c r="AI832" i="2" s="1"/>
  <c r="CE832" i="2"/>
  <c r="L832" i="2" s="1"/>
  <c r="CD838" i="2"/>
  <c r="K838" i="2" s="1"/>
  <c r="AI838" i="2" s="1"/>
  <c r="CE838" i="2"/>
  <c r="L838" i="2" s="1"/>
  <c r="CE784" i="2"/>
  <c r="L784" i="2" s="1"/>
  <c r="BX564" i="2"/>
  <c r="CA564" i="2" s="1"/>
  <c r="AM788" i="2"/>
  <c r="N788" i="2"/>
  <c r="AI789" i="2" s="1"/>
  <c r="M788" i="2"/>
  <c r="CD804" i="2"/>
  <c r="K804" i="2" s="1"/>
  <c r="AI804" i="2" s="1"/>
  <c r="CE804" i="2"/>
  <c r="L804" i="2" s="1"/>
  <c r="AK804" i="2" s="1"/>
  <c r="CA659" i="2"/>
  <c r="CB660" i="2" s="1"/>
  <c r="CE660" i="2" s="1"/>
  <c r="L660" i="2" s="1"/>
  <c r="M659" i="2" s="1"/>
  <c r="CE732" i="2"/>
  <c r="L732" i="2" s="1"/>
  <c r="CD732" i="2"/>
  <c r="K732" i="2" s="1"/>
  <c r="AI732" i="2" s="1"/>
  <c r="CE716" i="2"/>
  <c r="L716" i="2" s="1"/>
  <c r="AK716" i="2" s="1"/>
  <c r="M732" i="2"/>
  <c r="N732" i="2"/>
  <c r="AI733" i="2" s="1"/>
  <c r="M804" i="2"/>
  <c r="AM804" i="2"/>
  <c r="N804" i="2"/>
  <c r="AI805" i="2" s="1"/>
  <c r="CD798" i="2"/>
  <c r="K798" i="2" s="1"/>
  <c r="AI798" i="2" s="1"/>
  <c r="CE798" i="2"/>
  <c r="L798" i="2" s="1"/>
  <c r="AK796" i="2"/>
  <c r="AQ796" i="2" s="1"/>
  <c r="O796" i="2"/>
  <c r="CE761" i="2"/>
  <c r="L761" i="2" s="1"/>
  <c r="CD760" i="2"/>
  <c r="K760" i="2" s="1"/>
  <c r="AI760" i="2" s="1"/>
  <c r="M798" i="2"/>
  <c r="AM798" i="2"/>
  <c r="N798" i="2"/>
  <c r="AI799" i="2" s="1"/>
  <c r="CE760" i="2"/>
  <c r="L760" i="2" s="1"/>
  <c r="N772" i="2"/>
  <c r="AI773" i="2" s="1"/>
  <c r="M772" i="2"/>
  <c r="AM772" i="2"/>
  <c r="N768" i="2"/>
  <c r="AI769" i="2" s="1"/>
  <c r="M768" i="2"/>
  <c r="AM768" i="2"/>
  <c r="CD768" i="2"/>
  <c r="K768" i="2" s="1"/>
  <c r="AI768" i="2" s="1"/>
  <c r="CE768" i="2"/>
  <c r="L768" i="2" s="1"/>
  <c r="CE772" i="2"/>
  <c r="L772" i="2" s="1"/>
  <c r="CD772" i="2"/>
  <c r="K772" i="2" s="1"/>
  <c r="AI772" i="2" s="1"/>
  <c r="AM756" i="2"/>
  <c r="M756" i="2"/>
  <c r="N756" i="2"/>
  <c r="AI757" i="2" s="1"/>
  <c r="N738" i="2"/>
  <c r="AI739" i="2" s="1"/>
  <c r="AM738" i="2"/>
  <c r="M738" i="2"/>
  <c r="CD716" i="2"/>
  <c r="K716" i="2" s="1"/>
  <c r="AI716" i="2" s="1"/>
  <c r="CD744" i="2"/>
  <c r="K744" i="2" s="1"/>
  <c r="AI744" i="2" s="1"/>
  <c r="CE744" i="2"/>
  <c r="L744" i="2" s="1"/>
  <c r="M750" i="2"/>
  <c r="AM750" i="2"/>
  <c r="N750" i="2"/>
  <c r="AI751" i="2" s="1"/>
  <c r="N746" i="2"/>
  <c r="AI747" i="2" s="1"/>
  <c r="AM746" i="2"/>
  <c r="M746" i="2"/>
  <c r="CD734" i="2"/>
  <c r="K734" i="2" s="1"/>
  <c r="AI734" i="2" s="1"/>
  <c r="CE734" i="2"/>
  <c r="L734" i="2" s="1"/>
  <c r="AK722" i="2"/>
  <c r="AQ722" i="2" s="1"/>
  <c r="O722" i="2"/>
  <c r="CD756" i="2"/>
  <c r="K756" i="2" s="1"/>
  <c r="AI756" i="2" s="1"/>
  <c r="CE756" i="2"/>
  <c r="L756" i="2" s="1"/>
  <c r="M736" i="2"/>
  <c r="N736" i="2"/>
  <c r="AI737" i="2" s="1"/>
  <c r="AM736" i="2"/>
  <c r="CD738" i="2"/>
  <c r="K738" i="2" s="1"/>
  <c r="AI738" i="2" s="1"/>
  <c r="CE738" i="2"/>
  <c r="L738" i="2" s="1"/>
  <c r="AK778" i="2"/>
  <c r="N754" i="2"/>
  <c r="AI755" i="2" s="1"/>
  <c r="M754" i="2"/>
  <c r="AM754" i="2"/>
  <c r="CD746" i="2"/>
  <c r="K746" i="2" s="1"/>
  <c r="AI746" i="2" s="1"/>
  <c r="CE746" i="2"/>
  <c r="L746" i="2" s="1"/>
  <c r="CE750" i="2"/>
  <c r="L750" i="2" s="1"/>
  <c r="CD736" i="2"/>
  <c r="K736" i="2" s="1"/>
  <c r="AI736" i="2" s="1"/>
  <c r="CE736" i="2"/>
  <c r="L736" i="2" s="1"/>
  <c r="M752" i="2"/>
  <c r="AM752" i="2"/>
  <c r="N752" i="2"/>
  <c r="AI753" i="2" s="1"/>
  <c r="AM740" i="2"/>
  <c r="N740" i="2"/>
  <c r="AI741" i="2" s="1"/>
  <c r="M740" i="2"/>
  <c r="CD754" i="2"/>
  <c r="K754" i="2" s="1"/>
  <c r="AI754" i="2" s="1"/>
  <c r="CE754" i="2"/>
  <c r="L754" i="2" s="1"/>
  <c r="M742" i="2"/>
  <c r="N742" i="2"/>
  <c r="AI743" i="2" s="1"/>
  <c r="AM742" i="2"/>
  <c r="CD750" i="2"/>
  <c r="K750" i="2" s="1"/>
  <c r="AI750" i="2" s="1"/>
  <c r="O720" i="2"/>
  <c r="AK720" i="2"/>
  <c r="AQ720" i="2" s="1"/>
  <c r="AK730" i="2"/>
  <c r="AQ730" i="2" s="1"/>
  <c r="O730" i="2"/>
  <c r="CD752" i="2"/>
  <c r="K752" i="2" s="1"/>
  <c r="AI752" i="2" s="1"/>
  <c r="CE752" i="2"/>
  <c r="L752" i="2" s="1"/>
  <c r="CD740" i="2"/>
  <c r="K740" i="2" s="1"/>
  <c r="AI740" i="2" s="1"/>
  <c r="CE740" i="2"/>
  <c r="L740" i="2" s="1"/>
  <c r="M744" i="2"/>
  <c r="N744" i="2"/>
  <c r="AI745" i="2" s="1"/>
  <c r="AM744" i="2"/>
  <c r="M716" i="2"/>
  <c r="AM716" i="2"/>
  <c r="N716" i="2"/>
  <c r="AI717" i="2" s="1"/>
  <c r="O724" i="2"/>
  <c r="AK724" i="2"/>
  <c r="AQ724" i="2" s="1"/>
  <c r="CD742" i="2"/>
  <c r="K742" i="2" s="1"/>
  <c r="AI742" i="2" s="1"/>
  <c r="CE742" i="2"/>
  <c r="L742" i="2" s="1"/>
  <c r="M734" i="2"/>
  <c r="N734" i="2"/>
  <c r="AI735" i="2" s="1"/>
  <c r="AM734" i="2"/>
  <c r="BZ661" i="2"/>
  <c r="BX679" i="2"/>
  <c r="CA679" i="2" s="1"/>
  <c r="CB661" i="2"/>
  <c r="CA695" i="2"/>
  <c r="CB695" i="2" s="1"/>
  <c r="BZ513" i="2"/>
  <c r="BX540" i="2"/>
  <c r="CA540" i="2" s="1"/>
  <c r="BX556" i="2"/>
  <c r="CA556" i="2" s="1"/>
  <c r="CA671" i="2"/>
  <c r="CB671" i="2" s="1"/>
  <c r="BZ631" i="2"/>
  <c r="CA531" i="2"/>
  <c r="CB531" i="2" s="1"/>
  <c r="BX610" i="2"/>
  <c r="CA610" i="2" s="1"/>
  <c r="BX539" i="2"/>
  <c r="CA539" i="2" s="1"/>
  <c r="BX586" i="2"/>
  <c r="CA586" i="2" s="1"/>
  <c r="BX520" i="2"/>
  <c r="CA520" i="2" s="1"/>
  <c r="BX677" i="2"/>
  <c r="CA677" i="2" s="1"/>
  <c r="BX693" i="2"/>
  <c r="CA693" i="2" s="1"/>
  <c r="BX680" i="2"/>
  <c r="CA680" i="2" s="1"/>
  <c r="CA645" i="2"/>
  <c r="CB646" i="2" s="1"/>
  <c r="CE646" i="2" s="1"/>
  <c r="L646" i="2" s="1"/>
  <c r="BX336" i="2"/>
  <c r="CA336" i="2" s="1"/>
  <c r="CB681" i="2"/>
  <c r="CB682" i="2"/>
  <c r="CE682" i="2" s="1"/>
  <c r="L682" i="2" s="1"/>
  <c r="M681" i="2" s="1"/>
  <c r="CA551" i="2"/>
  <c r="CB552" i="2" s="1"/>
  <c r="CE552" i="2" s="1"/>
  <c r="L552" i="2" s="1"/>
  <c r="M551" i="2" s="1"/>
  <c r="BZ617" i="2"/>
  <c r="BZ681" i="2"/>
  <c r="BX519" i="2"/>
  <c r="BZ519" i="2" s="1"/>
  <c r="CB617" i="2"/>
  <c r="BX656" i="2"/>
  <c r="CA656" i="2" s="1"/>
  <c r="BX634" i="2"/>
  <c r="CA634" i="2" s="1"/>
  <c r="CA701" i="2"/>
  <c r="BX697" i="2"/>
  <c r="BZ697" i="2" s="1"/>
  <c r="CA699" i="2"/>
  <c r="CB699" i="2" s="1"/>
  <c r="BZ509" i="2"/>
  <c r="CA653" i="2"/>
  <c r="CB654" i="2" s="1"/>
  <c r="CE654" i="2" s="1"/>
  <c r="L654" i="2" s="1"/>
  <c r="BX563" i="2"/>
  <c r="BZ563" i="2" s="1"/>
  <c r="BX602" i="2"/>
  <c r="CA602" i="2" s="1"/>
  <c r="BX633" i="2"/>
  <c r="BZ633" i="2" s="1"/>
  <c r="BX694" i="2"/>
  <c r="CA694" i="2" s="1"/>
  <c r="BX702" i="2"/>
  <c r="CA702" i="2" s="1"/>
  <c r="BZ621" i="2"/>
  <c r="BZ703" i="2"/>
  <c r="CA703" i="2"/>
  <c r="BX686" i="2"/>
  <c r="CA686" i="2" s="1"/>
  <c r="BX698" i="2"/>
  <c r="CA698" i="2" s="1"/>
  <c r="BX544" i="2"/>
  <c r="CA544" i="2" s="1"/>
  <c r="CA517" i="2"/>
  <c r="CB518" i="2" s="1"/>
  <c r="CE518" i="2" s="1"/>
  <c r="L518" i="2" s="1"/>
  <c r="BX676" i="2"/>
  <c r="CA676" i="2" s="1"/>
  <c r="BZ507" i="2"/>
  <c r="BX683" i="2"/>
  <c r="CA683" i="2" s="1"/>
  <c r="BX594" i="2"/>
  <c r="CA594" i="2" s="1"/>
  <c r="CA541" i="2"/>
  <c r="CB541" i="2" s="1"/>
  <c r="BX688" i="2"/>
  <c r="CA688" i="2" s="1"/>
  <c r="BX675" i="2"/>
  <c r="CA675" i="2" s="1"/>
  <c r="BX692" i="2"/>
  <c r="CA692" i="2" s="1"/>
  <c r="BX685" i="2"/>
  <c r="BX684" i="2"/>
  <c r="CA684" i="2" s="1"/>
  <c r="BX555" i="2"/>
  <c r="BZ555" i="2" s="1"/>
  <c r="BX537" i="2"/>
  <c r="CA537" i="2" s="1"/>
  <c r="CB537" i="2" s="1"/>
  <c r="CB649" i="2"/>
  <c r="BX687" i="2"/>
  <c r="CB507" i="2"/>
  <c r="BX691" i="2"/>
  <c r="CA647" i="2"/>
  <c r="CB647" i="2" s="1"/>
  <c r="BZ627" i="2"/>
  <c r="CB622" i="2"/>
  <c r="CE622" i="2" s="1"/>
  <c r="L622" i="2" s="1"/>
  <c r="AM621" i="2" s="1"/>
  <c r="BX559" i="2"/>
  <c r="BZ559" i="2" s="1"/>
  <c r="BX638" i="2"/>
  <c r="CA638" i="2" s="1"/>
  <c r="BX641" i="2"/>
  <c r="BZ641" i="2" s="1"/>
  <c r="BX623" i="2"/>
  <c r="BZ623" i="2" s="1"/>
  <c r="BX535" i="2"/>
  <c r="BZ535" i="2" s="1"/>
  <c r="BX625" i="2"/>
  <c r="BZ625" i="2" s="1"/>
  <c r="BX619" i="2"/>
  <c r="BZ619" i="2" s="1"/>
  <c r="CB640" i="2"/>
  <c r="CE640" i="2" s="1"/>
  <c r="L640" i="2" s="1"/>
  <c r="M639" i="2" s="1"/>
  <c r="CB621" i="2"/>
  <c r="BX604" i="2"/>
  <c r="CA604" i="2" s="1"/>
  <c r="BX560" i="2"/>
  <c r="CA560" i="2" s="1"/>
  <c r="BX664" i="2"/>
  <c r="CA664" i="2" s="1"/>
  <c r="CB631" i="2"/>
  <c r="CB627" i="2"/>
  <c r="BX629" i="2"/>
  <c r="CA629" i="2" s="1"/>
  <c r="CB628" i="2"/>
  <c r="CE628" i="2" s="1"/>
  <c r="L628" i="2" s="1"/>
  <c r="AM627" i="2" s="1"/>
  <c r="BX651" i="2"/>
  <c r="CA651" i="2" s="1"/>
  <c r="CA657" i="2"/>
  <c r="BX615" i="2"/>
  <c r="BZ615" i="2" s="1"/>
  <c r="BX598" i="2"/>
  <c r="CA598" i="2" s="1"/>
  <c r="BX626" i="2"/>
  <c r="CA626" i="2" s="1"/>
  <c r="BX663" i="2"/>
  <c r="BX637" i="2"/>
  <c r="BX642" i="2"/>
  <c r="CA642" i="2" s="1"/>
  <c r="BX652" i="2"/>
  <c r="CA652" i="2" s="1"/>
  <c r="BZ665" i="2"/>
  <c r="CA665" i="2"/>
  <c r="BX616" i="2"/>
  <c r="CA616" i="2" s="1"/>
  <c r="CB632" i="2"/>
  <c r="CE632" i="2" s="1"/>
  <c r="L632" i="2" s="1"/>
  <c r="CB650" i="2"/>
  <c r="CE650" i="2" s="1"/>
  <c r="L650" i="2" s="1"/>
  <c r="BX670" i="2"/>
  <c r="CA670" i="2" s="1"/>
  <c r="BX620" i="2"/>
  <c r="CA620" i="2" s="1"/>
  <c r="BZ673" i="2"/>
  <c r="CA673" i="2"/>
  <c r="BX630" i="2"/>
  <c r="CA630" i="2" s="1"/>
  <c r="BZ667" i="2"/>
  <c r="CA667" i="2"/>
  <c r="CB667" i="2" s="1"/>
  <c r="BX655" i="2"/>
  <c r="CB662" i="2"/>
  <c r="CE662" i="2" s="1"/>
  <c r="L662" i="2" s="1"/>
  <c r="CB618" i="2"/>
  <c r="CE618" i="2" s="1"/>
  <c r="L618" i="2" s="1"/>
  <c r="BX669" i="2"/>
  <c r="BX624" i="2"/>
  <c r="CA624" i="2" s="1"/>
  <c r="CB639" i="2"/>
  <c r="BZ585" i="2"/>
  <c r="CA585" i="2"/>
  <c r="BX611" i="2"/>
  <c r="CA611" i="2" s="1"/>
  <c r="BX607" i="2"/>
  <c r="CA607" i="2" s="1"/>
  <c r="BX612" i="2"/>
  <c r="CA612" i="2" s="1"/>
  <c r="BX603" i="2"/>
  <c r="CA603" i="2" s="1"/>
  <c r="BX568" i="2"/>
  <c r="CA568" i="2" s="1"/>
  <c r="BX571" i="2"/>
  <c r="BZ571" i="2" s="1"/>
  <c r="BX590" i="2"/>
  <c r="CA590" i="2" s="1"/>
  <c r="BX504" i="2"/>
  <c r="CA504" i="2" s="1"/>
  <c r="BX536" i="2"/>
  <c r="CA536" i="2" s="1"/>
  <c r="BX595" i="2"/>
  <c r="CA595" i="2" s="1"/>
  <c r="BX496" i="2"/>
  <c r="CA496" i="2" s="1"/>
  <c r="BX493" i="2"/>
  <c r="BZ493" i="2" s="1"/>
  <c r="BX605" i="2"/>
  <c r="BZ605" i="2" s="1"/>
  <c r="BX569" i="2"/>
  <c r="BZ569" i="2" s="1"/>
  <c r="BX392" i="2"/>
  <c r="CA392" i="2" s="1"/>
  <c r="BX314" i="2"/>
  <c r="CA314" i="2" s="1"/>
  <c r="BX429" i="2"/>
  <c r="BZ429" i="2" s="1"/>
  <c r="BX600" i="2"/>
  <c r="CA600" i="2" s="1"/>
  <c r="BX308" i="2"/>
  <c r="CA308" i="2" s="1"/>
  <c r="BX584" i="2"/>
  <c r="CA584" i="2" s="1"/>
  <c r="CA533" i="2"/>
  <c r="BX573" i="2"/>
  <c r="BZ573" i="2" s="1"/>
  <c r="BX608" i="2"/>
  <c r="CA608" i="2" s="1"/>
  <c r="BZ609" i="2"/>
  <c r="CA609" i="2"/>
  <c r="BX606" i="2"/>
  <c r="CA606" i="2" s="1"/>
  <c r="BX587" i="2"/>
  <c r="CA587" i="2" s="1"/>
  <c r="CB587" i="2" s="1"/>
  <c r="BX534" i="2"/>
  <c r="CA534" i="2" s="1"/>
  <c r="BX389" i="2"/>
  <c r="CA389" i="2" s="1"/>
  <c r="CB389" i="2" s="1"/>
  <c r="BX430" i="2"/>
  <c r="CA430" i="2" s="1"/>
  <c r="BX561" i="2"/>
  <c r="CA561" i="2" s="1"/>
  <c r="BW1011" i="2"/>
  <c r="BS1011" i="2" s="1"/>
  <c r="E1011" i="2" s="1"/>
  <c r="Q1011" i="2" s="1"/>
  <c r="AP1011" i="2" s="1"/>
  <c r="F291" i="2"/>
  <c r="U290" i="2" s="1"/>
  <c r="BX567" i="2"/>
  <c r="CA567" i="2" s="1"/>
  <c r="CA543" i="2"/>
  <c r="BZ543" i="2"/>
  <c r="BZ421" i="2"/>
  <c r="CB508" i="2"/>
  <c r="CE508" i="2" s="1"/>
  <c r="L508" i="2" s="1"/>
  <c r="M507" i="2" s="1"/>
  <c r="BX550" i="2"/>
  <c r="CA550" i="2" s="1"/>
  <c r="BU170" i="2"/>
  <c r="L170" i="2" s="1"/>
  <c r="AM169" i="2" s="1"/>
  <c r="AQ169" i="2" s="1"/>
  <c r="BX313" i="2"/>
  <c r="BZ313" i="2" s="1"/>
  <c r="BX397" i="2"/>
  <c r="CA397" i="2" s="1"/>
  <c r="BX565" i="2"/>
  <c r="BZ565" i="2" s="1"/>
  <c r="BX574" i="2"/>
  <c r="CA574" i="2" s="1"/>
  <c r="BX525" i="2"/>
  <c r="BZ525" i="2" s="1"/>
  <c r="BX576" i="2"/>
  <c r="CA576" i="2" s="1"/>
  <c r="BX591" i="2"/>
  <c r="BZ591" i="2" s="1"/>
  <c r="BX572" i="2"/>
  <c r="CA572" i="2" s="1"/>
  <c r="BX562" i="2"/>
  <c r="CA562" i="2" s="1"/>
  <c r="CB514" i="2"/>
  <c r="CE514" i="2" s="1"/>
  <c r="L514" i="2" s="1"/>
  <c r="M513" i="2" s="1"/>
  <c r="BX526" i="2"/>
  <c r="CA526" i="2" s="1"/>
  <c r="BX566" i="2"/>
  <c r="CA566" i="2" s="1"/>
  <c r="BX548" i="2"/>
  <c r="CA548" i="2" s="1"/>
  <c r="BX547" i="2"/>
  <c r="BX577" i="2"/>
  <c r="BX597" i="2"/>
  <c r="CA589" i="2"/>
  <c r="BZ589" i="2"/>
  <c r="BX558" i="2"/>
  <c r="CA558" i="2" s="1"/>
  <c r="BX546" i="2"/>
  <c r="CA546" i="2" s="1"/>
  <c r="BX545" i="2"/>
  <c r="CA601" i="2"/>
  <c r="BZ601" i="2"/>
  <c r="BX485" i="2"/>
  <c r="CA485" i="2" s="1"/>
  <c r="BX494" i="2"/>
  <c r="CA494" i="2" s="1"/>
  <c r="BX579" i="2"/>
  <c r="BX599" i="2"/>
  <c r="BX578" i="2"/>
  <c r="CA578" i="2" s="1"/>
  <c r="BX549" i="2"/>
  <c r="BZ523" i="2"/>
  <c r="CA523" i="2"/>
  <c r="CB523" i="2" s="1"/>
  <c r="CB529" i="2"/>
  <c r="CB530" i="2"/>
  <c r="CE530" i="2" s="1"/>
  <c r="L530" i="2" s="1"/>
  <c r="BX486" i="2"/>
  <c r="CA486" i="2" s="1"/>
  <c r="BZ527" i="2"/>
  <c r="CA527" i="2"/>
  <c r="BX580" i="2"/>
  <c r="CA580" i="2" s="1"/>
  <c r="BX575" i="2"/>
  <c r="BX583" i="2"/>
  <c r="BX593" i="2"/>
  <c r="BX570" i="2"/>
  <c r="CA570" i="2" s="1"/>
  <c r="BX554" i="2"/>
  <c r="CA554" i="2" s="1"/>
  <c r="CA511" i="2"/>
  <c r="CB511" i="2" s="1"/>
  <c r="BZ511" i="2"/>
  <c r="BX395" i="2"/>
  <c r="CA395" i="2" s="1"/>
  <c r="BX436" i="2"/>
  <c r="CA436" i="2" s="1"/>
  <c r="M185" i="2"/>
  <c r="CB510" i="2"/>
  <c r="CE510" i="2" s="1"/>
  <c r="L510" i="2" s="1"/>
  <c r="AM137" i="2"/>
  <c r="AQ137" i="2" s="1"/>
  <c r="BX403" i="2"/>
  <c r="BZ403" i="2" s="1"/>
  <c r="CB513" i="2"/>
  <c r="CA505" i="2"/>
  <c r="BZ505" i="2"/>
  <c r="BX398" i="2"/>
  <c r="CA398" i="2" s="1"/>
  <c r="BZ455" i="2"/>
  <c r="BX435" i="2"/>
  <c r="CA435" i="2" s="1"/>
  <c r="BX497" i="2"/>
  <c r="BZ497" i="2" s="1"/>
  <c r="BX503" i="2"/>
  <c r="CA503" i="2" s="1"/>
  <c r="I291" i="2"/>
  <c r="AC290" i="2" s="1"/>
  <c r="CA363" i="2"/>
  <c r="CB364" i="2" s="1"/>
  <c r="CE364" i="2" s="1"/>
  <c r="L364" i="2" s="1"/>
  <c r="BX498" i="2"/>
  <c r="CA498" i="2" s="1"/>
  <c r="AT48" i="2"/>
  <c r="AX48" i="2" s="1"/>
  <c r="AZ48" i="2" s="1"/>
  <c r="BX468" i="2"/>
  <c r="CA468" i="2" s="1"/>
  <c r="BX391" i="2"/>
  <c r="BZ391" i="2" s="1"/>
  <c r="AT40" i="2"/>
  <c r="AX40" i="2" s="1"/>
  <c r="AZ40" i="2" s="1"/>
  <c r="CB455" i="2"/>
  <c r="CB456" i="2"/>
  <c r="CE456" i="2" s="1"/>
  <c r="L456" i="2" s="1"/>
  <c r="M455" i="2" s="1"/>
  <c r="AT22" i="2"/>
  <c r="AX22" i="2" s="1"/>
  <c r="AZ22" i="2" s="1"/>
  <c r="BT256" i="2"/>
  <c r="BU257" i="2" s="1"/>
  <c r="L257" i="2" s="1"/>
  <c r="F253" i="2"/>
  <c r="U252" i="2" s="1"/>
  <c r="F255" i="2"/>
  <c r="U254" i="2" s="1"/>
  <c r="BX474" i="2"/>
  <c r="CA474" i="2" s="1"/>
  <c r="BX335" i="2"/>
  <c r="CA335" i="2" s="1"/>
  <c r="F252" i="2"/>
  <c r="S252" i="2" s="1"/>
  <c r="BX464" i="2"/>
  <c r="CA464" i="2" s="1"/>
  <c r="BT252" i="2"/>
  <c r="BU252" i="2" s="1"/>
  <c r="L252" i="2" s="1"/>
  <c r="AK252" i="2" s="1"/>
  <c r="BX487" i="2"/>
  <c r="BZ487" i="2" s="1"/>
  <c r="I252" i="2"/>
  <c r="AA252" i="2" s="1"/>
  <c r="BX416" i="2"/>
  <c r="CA416" i="2" s="1"/>
  <c r="BX481" i="2"/>
  <c r="BZ481" i="2" s="1"/>
  <c r="BX489" i="2"/>
  <c r="BX385" i="2"/>
  <c r="CA385" i="2" s="1"/>
  <c r="BX478" i="2"/>
  <c r="CA478" i="2" s="1"/>
  <c r="BX480" i="2"/>
  <c r="CA480" i="2" s="1"/>
  <c r="BX501" i="2"/>
  <c r="BZ501" i="2" s="1"/>
  <c r="CB421" i="2"/>
  <c r="BX470" i="2"/>
  <c r="CA470" i="2" s="1"/>
  <c r="BX467" i="2"/>
  <c r="CA467" i="2" s="1"/>
  <c r="BX500" i="2"/>
  <c r="CA500" i="2" s="1"/>
  <c r="BX495" i="2"/>
  <c r="BZ495" i="2" s="1"/>
  <c r="BX469" i="2"/>
  <c r="BZ469" i="2" s="1"/>
  <c r="BX488" i="2"/>
  <c r="CA488" i="2" s="1"/>
  <c r="BX466" i="2"/>
  <c r="CA466" i="2" s="1"/>
  <c r="BX462" i="2"/>
  <c r="CA462" i="2" s="1"/>
  <c r="BX477" i="2"/>
  <c r="BX479" i="2"/>
  <c r="BZ457" i="2"/>
  <c r="CA457" i="2"/>
  <c r="CB457" i="2" s="1"/>
  <c r="BX491" i="2"/>
  <c r="BX465" i="2"/>
  <c r="BX476" i="2"/>
  <c r="CA476" i="2" s="1"/>
  <c r="BZ453" i="2"/>
  <c r="CA453" i="2"/>
  <c r="BX502" i="2"/>
  <c r="CA502" i="2" s="1"/>
  <c r="BX463" i="2"/>
  <c r="BX499" i="2"/>
  <c r="BX482" i="2"/>
  <c r="CA482" i="2" s="1"/>
  <c r="BX475" i="2"/>
  <c r="BX471" i="2"/>
  <c r="BX461" i="2"/>
  <c r="BX483" i="2"/>
  <c r="BX473" i="2"/>
  <c r="CA445" i="2"/>
  <c r="BZ445" i="2"/>
  <c r="AM159" i="2"/>
  <c r="AQ159" i="2" s="1"/>
  <c r="O189" i="2"/>
  <c r="AI190" i="2" s="1"/>
  <c r="AQ190" i="2" s="1"/>
  <c r="CA437" i="2"/>
  <c r="CB437" i="2" s="1"/>
  <c r="CA311" i="2"/>
  <c r="CB311" i="2" s="1"/>
  <c r="CA357" i="2"/>
  <c r="CB357" i="2" s="1"/>
  <c r="BZ449" i="2"/>
  <c r="CA449" i="2"/>
  <c r="CB449" i="2" s="1"/>
  <c r="BZ447" i="2"/>
  <c r="CA447" i="2"/>
  <c r="AT66" i="2"/>
  <c r="AX66" i="2" s="1"/>
  <c r="AZ66" i="2" s="1"/>
  <c r="BX417" i="2"/>
  <c r="CA417" i="2" s="1"/>
  <c r="BU290" i="2"/>
  <c r="L290" i="2" s="1"/>
  <c r="AK290" i="2" s="1"/>
  <c r="BX396" i="2"/>
  <c r="CA396" i="2" s="1"/>
  <c r="BZ451" i="2"/>
  <c r="CA451" i="2"/>
  <c r="CB451" i="2" s="1"/>
  <c r="BZ409" i="2"/>
  <c r="CA409" i="2"/>
  <c r="CB409" i="2" s="1"/>
  <c r="M159" i="2"/>
  <c r="I290" i="2"/>
  <c r="AA290" i="2" s="1"/>
  <c r="BZ427" i="2"/>
  <c r="CA427" i="2"/>
  <c r="CB427" i="2" s="1"/>
  <c r="BZ423" i="2"/>
  <c r="CA423" i="2"/>
  <c r="BZ413" i="2"/>
  <c r="CA413" i="2"/>
  <c r="CB413" i="2" s="1"/>
  <c r="BZ407" i="2"/>
  <c r="CA407" i="2"/>
  <c r="BX415" i="2"/>
  <c r="BX433" i="2"/>
  <c r="BX419" i="2"/>
  <c r="O159" i="2"/>
  <c r="AI160" i="2" s="1"/>
  <c r="AQ160" i="2" s="1"/>
  <c r="F290" i="2"/>
  <c r="S290" i="2" s="1"/>
  <c r="BX307" i="2"/>
  <c r="BZ307" i="2" s="1"/>
  <c r="BX431" i="2"/>
  <c r="BX432" i="2"/>
  <c r="CA432" i="2" s="1"/>
  <c r="BX434" i="2"/>
  <c r="CA434" i="2" s="1"/>
  <c r="CB422" i="2"/>
  <c r="CE422" i="2" s="1"/>
  <c r="L422" i="2" s="1"/>
  <c r="BX418" i="2"/>
  <c r="CA418" i="2" s="1"/>
  <c r="BZ411" i="2"/>
  <c r="CA411" i="2"/>
  <c r="AT98" i="2"/>
  <c r="AX98" i="2" s="1"/>
  <c r="AZ98" i="2" s="1"/>
  <c r="BX318" i="2"/>
  <c r="CA318" i="2" s="1"/>
  <c r="BX420" i="2"/>
  <c r="CA420" i="2" s="1"/>
  <c r="BZ405" i="2"/>
  <c r="CA405" i="2"/>
  <c r="O197" i="2"/>
  <c r="AI198" i="2" s="1"/>
  <c r="AQ198" i="2" s="1"/>
  <c r="BT294" i="2"/>
  <c r="BU294" i="2" s="1"/>
  <c r="L294" i="2" s="1"/>
  <c r="AK294" i="2" s="1"/>
  <c r="BX381" i="2"/>
  <c r="CA381" i="2" s="1"/>
  <c r="F262" i="2"/>
  <c r="S262" i="2" s="1"/>
  <c r="CB365" i="2"/>
  <c r="F288" i="2"/>
  <c r="S288" i="2" s="1"/>
  <c r="BX344" i="2"/>
  <c r="CA344" i="2" s="1"/>
  <c r="CA387" i="2"/>
  <c r="BZ387" i="2"/>
  <c r="F257" i="2"/>
  <c r="U256" i="2" s="1"/>
  <c r="I257" i="2"/>
  <c r="AC256" i="2" s="1"/>
  <c r="F303" i="2"/>
  <c r="U302" i="2" s="1"/>
  <c r="I255" i="2"/>
  <c r="AC254" i="2" s="1"/>
  <c r="I256" i="2"/>
  <c r="AA256" i="2" s="1"/>
  <c r="I302" i="2"/>
  <c r="AA302" i="2" s="1"/>
  <c r="I303" i="2"/>
  <c r="AC302" i="2" s="1"/>
  <c r="I254" i="2"/>
  <c r="AA254" i="2" s="1"/>
  <c r="BX338" i="2"/>
  <c r="CA338" i="2" s="1"/>
  <c r="O199" i="2"/>
  <c r="AI200" i="2" s="1"/>
  <c r="AQ200" i="2" s="1"/>
  <c r="N199" i="2"/>
  <c r="BX382" i="2"/>
  <c r="CA382" i="2" s="1"/>
  <c r="M139" i="2"/>
  <c r="AM199" i="2"/>
  <c r="AQ199" i="2" s="1"/>
  <c r="BX310" i="2"/>
  <c r="CA310" i="2" s="1"/>
  <c r="CB366" i="2"/>
  <c r="CE366" i="2" s="1"/>
  <c r="L366" i="2" s="1"/>
  <c r="M365" i="2" s="1"/>
  <c r="AT24" i="2"/>
  <c r="AX24" i="2" s="1"/>
  <c r="AZ24" i="2" s="1"/>
  <c r="O139" i="2"/>
  <c r="AI140" i="2" s="1"/>
  <c r="AQ140" i="2" s="1"/>
  <c r="BX362" i="2"/>
  <c r="CA362" i="2" s="1"/>
  <c r="BX343" i="2"/>
  <c r="CA343" i="2" s="1"/>
  <c r="AT44" i="2"/>
  <c r="AX44" i="2" s="1"/>
  <c r="AZ44" i="2" s="1"/>
  <c r="BT302" i="2"/>
  <c r="BU302" i="2" s="1"/>
  <c r="L302" i="2" s="1"/>
  <c r="AK302" i="2" s="1"/>
  <c r="F302" i="2"/>
  <c r="S302" i="2" s="1"/>
  <c r="BX309" i="2"/>
  <c r="BZ309" i="2" s="1"/>
  <c r="BX342" i="2"/>
  <c r="CA342" i="2" s="1"/>
  <c r="BX384" i="2"/>
  <c r="CA384" i="2" s="1"/>
  <c r="O185" i="2"/>
  <c r="AI186" i="2" s="1"/>
  <c r="AT26" i="2"/>
  <c r="AX26" i="2" s="1"/>
  <c r="AZ26" i="2" s="1"/>
  <c r="O137" i="2"/>
  <c r="AI138" i="2" s="1"/>
  <c r="AQ138" i="2" s="1"/>
  <c r="BT286" i="2"/>
  <c r="BU287" i="2" s="1"/>
  <c r="L287" i="2" s="1"/>
  <c r="F271" i="2"/>
  <c r="U270" i="2" s="1"/>
  <c r="I251" i="2"/>
  <c r="AC250" i="2" s="1"/>
  <c r="CA353" i="2"/>
  <c r="CB353" i="2" s="1"/>
  <c r="CA401" i="2"/>
  <c r="CB401" i="2" s="1"/>
  <c r="BZ401" i="2"/>
  <c r="CA399" i="2"/>
  <c r="CB399" i="2" s="1"/>
  <c r="BZ399" i="2"/>
  <c r="F251" i="2"/>
  <c r="U250" i="2" s="1"/>
  <c r="F287" i="2"/>
  <c r="U286" i="2" s="1"/>
  <c r="I287" i="2"/>
  <c r="AC286" i="2" s="1"/>
  <c r="F244" i="2"/>
  <c r="S244" i="2" s="1"/>
  <c r="AT30" i="2"/>
  <c r="AX30" i="2" s="1"/>
  <c r="AZ30" i="2" s="1"/>
  <c r="BX341" i="2"/>
  <c r="CA341" i="2" s="1"/>
  <c r="BX351" i="2"/>
  <c r="M163" i="2"/>
  <c r="I250" i="2"/>
  <c r="AA250" i="2" s="1"/>
  <c r="F250" i="2"/>
  <c r="S250" i="2" s="1"/>
  <c r="I286" i="2"/>
  <c r="AA286" i="2" s="1"/>
  <c r="F229" i="2"/>
  <c r="U228" i="2" s="1"/>
  <c r="BX380" i="2"/>
  <c r="CA380" i="2" s="1"/>
  <c r="BX376" i="2"/>
  <c r="CA376" i="2" s="1"/>
  <c r="BX317" i="2"/>
  <c r="BZ317" i="2" s="1"/>
  <c r="F228" i="2"/>
  <c r="S228" i="2" s="1"/>
  <c r="BX383" i="2"/>
  <c r="BZ383" i="2" s="1"/>
  <c r="BX352" i="2"/>
  <c r="CA352" i="2" s="1"/>
  <c r="AT88" i="2"/>
  <c r="AX88" i="2" s="1"/>
  <c r="AZ88" i="2" s="1"/>
  <c r="N193" i="2"/>
  <c r="AM167" i="2"/>
  <c r="AQ167" i="2" s="1"/>
  <c r="F245" i="2"/>
  <c r="U244" i="2" s="1"/>
  <c r="BT228" i="2"/>
  <c r="BU228" i="2" s="1"/>
  <c r="L228" i="2" s="1"/>
  <c r="AK228" i="2" s="1"/>
  <c r="F231" i="2"/>
  <c r="U230" i="2" s="1"/>
  <c r="BU278" i="2"/>
  <c r="L278" i="2" s="1"/>
  <c r="AK278" i="2" s="1"/>
  <c r="BT254" i="2"/>
  <c r="BX319" i="2"/>
  <c r="CA319" i="2" s="1"/>
  <c r="BX373" i="2"/>
  <c r="CA373" i="2" s="1"/>
  <c r="BX367" i="2"/>
  <c r="BZ367" i="2" s="1"/>
  <c r="BX368" i="2"/>
  <c r="CA368" i="2" s="1"/>
  <c r="AT80" i="2"/>
  <c r="AX80" i="2" s="1"/>
  <c r="AZ80" i="2" s="1"/>
  <c r="O173" i="2"/>
  <c r="AI174" i="2" s="1"/>
  <c r="AQ174" i="2" s="1"/>
  <c r="M155" i="2"/>
  <c r="N167" i="2"/>
  <c r="I245" i="2"/>
  <c r="AC244" i="2" s="1"/>
  <c r="I229" i="2"/>
  <c r="AC228" i="2" s="1"/>
  <c r="BX322" i="2"/>
  <c r="CA322" i="2" s="1"/>
  <c r="BX330" i="2"/>
  <c r="CA330" i="2" s="1"/>
  <c r="BX379" i="2"/>
  <c r="CA379" i="2" s="1"/>
  <c r="BX346" i="2"/>
  <c r="CA346" i="2" s="1"/>
  <c r="O155" i="2"/>
  <c r="AI156" i="2" s="1"/>
  <c r="O167" i="2"/>
  <c r="AI168" i="2" s="1"/>
  <c r="AQ168" i="2" s="1"/>
  <c r="BX345" i="2"/>
  <c r="BZ359" i="2"/>
  <c r="CA359" i="2"/>
  <c r="CB359" i="2" s="1"/>
  <c r="N185" i="2"/>
  <c r="F285" i="2"/>
  <c r="U284" i="2" s="1"/>
  <c r="CA441" i="2"/>
  <c r="BX326" i="2"/>
  <c r="CA326" i="2" s="1"/>
  <c r="BX333" i="2"/>
  <c r="BZ333" i="2" s="1"/>
  <c r="BX375" i="2"/>
  <c r="BZ355" i="2"/>
  <c r="CA355" i="2"/>
  <c r="CA349" i="2"/>
  <c r="BZ349" i="2"/>
  <c r="AM139" i="2"/>
  <c r="AQ139" i="2" s="1"/>
  <c r="BT292" i="2"/>
  <c r="BU292" i="2" s="1"/>
  <c r="L292" i="2" s="1"/>
  <c r="AK292" i="2" s="1"/>
  <c r="BX369" i="2"/>
  <c r="BX374" i="2"/>
  <c r="CA374" i="2" s="1"/>
  <c r="BX371" i="2"/>
  <c r="BX361" i="2"/>
  <c r="BX378" i="2"/>
  <c r="CA378" i="2" s="1"/>
  <c r="BX325" i="2"/>
  <c r="BZ325" i="2" s="1"/>
  <c r="BX334" i="2"/>
  <c r="CA334" i="2" s="1"/>
  <c r="BZ347" i="2"/>
  <c r="CA347" i="2"/>
  <c r="BX372" i="2"/>
  <c r="CA372" i="2" s="1"/>
  <c r="BX377" i="2"/>
  <c r="BX337" i="2"/>
  <c r="BT288" i="2"/>
  <c r="BU288" i="2" s="1"/>
  <c r="L288" i="2" s="1"/>
  <c r="AK288" i="2" s="1"/>
  <c r="I284" i="2"/>
  <c r="AA284" i="2" s="1"/>
  <c r="F284" i="2"/>
  <c r="S284" i="2" s="1"/>
  <c r="F293" i="2"/>
  <c r="U292" i="2" s="1"/>
  <c r="I293" i="2"/>
  <c r="AC292" i="2" s="1"/>
  <c r="BX332" i="2"/>
  <c r="CA332" i="2" s="1"/>
  <c r="BX320" i="2"/>
  <c r="CA320" i="2" s="1"/>
  <c r="BX339" i="2"/>
  <c r="BX323" i="2"/>
  <c r="BX327" i="2"/>
  <c r="AT94" i="2"/>
  <c r="AX94" i="2" s="1"/>
  <c r="AZ94" i="2" s="1"/>
  <c r="O133" i="2"/>
  <c r="AI134" i="2" s="1"/>
  <c r="AQ134" i="2" s="1"/>
  <c r="F289" i="2"/>
  <c r="U288" i="2" s="1"/>
  <c r="I289" i="2"/>
  <c r="AC288" i="2" s="1"/>
  <c r="BT284" i="2"/>
  <c r="BU284" i="2" s="1"/>
  <c r="L284" i="2" s="1"/>
  <c r="AK284" i="2" s="1"/>
  <c r="I292" i="2"/>
  <c r="AA292" i="2" s="1"/>
  <c r="BX321" i="2"/>
  <c r="BX329" i="2"/>
  <c r="BZ315" i="2"/>
  <c r="CA315" i="2"/>
  <c r="CB315" i="2" s="1"/>
  <c r="I288" i="2"/>
  <c r="AA288" i="2" s="1"/>
  <c r="BX331" i="2"/>
  <c r="BX324" i="2"/>
  <c r="CA324" i="2" s="1"/>
  <c r="BX328" i="2"/>
  <c r="CA328" i="2" s="1"/>
  <c r="AT90" i="2"/>
  <c r="AX90" i="2" s="1"/>
  <c r="AZ90" i="2" s="1"/>
  <c r="O181" i="2"/>
  <c r="AI182" i="2" s="1"/>
  <c r="AQ182" i="2" s="1"/>
  <c r="BZ439" i="2"/>
  <c r="CA439" i="2"/>
  <c r="N181" i="2"/>
  <c r="AM181" i="2"/>
  <c r="AQ181" i="2" s="1"/>
  <c r="N155" i="2"/>
  <c r="N173" i="2"/>
  <c r="AM193" i="2"/>
  <c r="AQ193" i="2" s="1"/>
  <c r="F295" i="2"/>
  <c r="U294" i="2" s="1"/>
  <c r="I295" i="2"/>
  <c r="AC294" i="2" s="1"/>
  <c r="F230" i="2"/>
  <c r="S230" i="2" s="1"/>
  <c r="N141" i="2"/>
  <c r="AM173" i="2"/>
  <c r="AQ173" i="2" s="1"/>
  <c r="M193" i="2"/>
  <c r="I294" i="2"/>
  <c r="AA294" i="2" s="1"/>
  <c r="I231" i="2"/>
  <c r="AC230" i="2" s="1"/>
  <c r="AM163" i="2"/>
  <c r="AQ163" i="2" s="1"/>
  <c r="O163" i="2"/>
  <c r="AI164" i="2" s="1"/>
  <c r="AQ164" i="2" s="1"/>
  <c r="I228" i="2"/>
  <c r="AA228" i="2" s="1"/>
  <c r="AM143" i="2"/>
  <c r="AQ143" i="2" s="1"/>
  <c r="F258" i="2"/>
  <c r="S258" i="2" s="1"/>
  <c r="AT34" i="2"/>
  <c r="AX34" i="2" s="1"/>
  <c r="AZ34" i="2" s="1"/>
  <c r="I270" i="2"/>
  <c r="AA270" i="2" s="1"/>
  <c r="BT230" i="2"/>
  <c r="BU230" i="2" s="1"/>
  <c r="L230" i="2" s="1"/>
  <c r="AK230" i="2" s="1"/>
  <c r="AT82" i="2"/>
  <c r="AX82" i="2" s="1"/>
  <c r="AZ82" i="2" s="1"/>
  <c r="I269" i="2"/>
  <c r="AC268" i="2" s="1"/>
  <c r="N143" i="2"/>
  <c r="F268" i="2"/>
  <c r="S268" i="2" s="1"/>
  <c r="F301" i="2"/>
  <c r="CB301" i="2" s="1"/>
  <c r="CE301" i="2" s="1"/>
  <c r="AT32" i="2"/>
  <c r="AX32" i="2" s="1"/>
  <c r="AZ32" i="2" s="1"/>
  <c r="M153" i="2"/>
  <c r="O151" i="2"/>
  <c r="AI152" i="2" s="1"/>
  <c r="AQ152" i="2" s="1"/>
  <c r="F279" i="2"/>
  <c r="U278" i="2" s="1"/>
  <c r="AT96" i="2"/>
  <c r="AX96" i="2" s="1"/>
  <c r="AZ96" i="2" s="1"/>
  <c r="I279" i="2"/>
  <c r="AC278" i="2" s="1"/>
  <c r="BT270" i="2"/>
  <c r="BU271" i="2" s="1"/>
  <c r="L271" i="2" s="1"/>
  <c r="F243" i="2"/>
  <c r="U242" i="2" s="1"/>
  <c r="I300" i="2"/>
  <c r="AA300" i="2" s="1"/>
  <c r="BT242" i="2"/>
  <c r="BU243" i="2" s="1"/>
  <c r="L243" i="2" s="1"/>
  <c r="I242" i="2"/>
  <c r="AA242" i="2" s="1"/>
  <c r="M143" i="2"/>
  <c r="BU291" i="2"/>
  <c r="L291" i="2" s="1"/>
  <c r="N290" i="2" s="1"/>
  <c r="F269" i="2"/>
  <c r="I278" i="2"/>
  <c r="AA278" i="2" s="1"/>
  <c r="F278" i="2"/>
  <c r="S278" i="2" s="1"/>
  <c r="F300" i="2"/>
  <c r="S300" i="2" s="1"/>
  <c r="I271" i="2"/>
  <c r="AC270" i="2" s="1"/>
  <c r="F270" i="2"/>
  <c r="I243" i="2"/>
  <c r="AC242" i="2" s="1"/>
  <c r="F242" i="2"/>
  <c r="S242" i="2" s="1"/>
  <c r="AM123" i="2"/>
  <c r="AQ123" i="2" s="1"/>
  <c r="BU146" i="2"/>
  <c r="L146" i="2" s="1"/>
  <c r="M145" i="2" s="1"/>
  <c r="AT64" i="2"/>
  <c r="AX64" i="2" s="1"/>
  <c r="AZ64" i="2" s="1"/>
  <c r="N137" i="2"/>
  <c r="BT268" i="2"/>
  <c r="BU268" i="2" s="1"/>
  <c r="L268" i="2" s="1"/>
  <c r="AK268" i="2" s="1"/>
  <c r="BT244" i="2"/>
  <c r="BU245" i="2" s="1"/>
  <c r="L245" i="2" s="1"/>
  <c r="M244" i="2" s="1"/>
  <c r="BT300" i="2"/>
  <c r="BU301" i="2" s="1"/>
  <c r="L301" i="2" s="1"/>
  <c r="I262" i="2"/>
  <c r="AA262" i="2" s="1"/>
  <c r="F263" i="2"/>
  <c r="CB263" i="2" s="1"/>
  <c r="CE263" i="2" s="1"/>
  <c r="N151" i="2"/>
  <c r="AM151" i="2"/>
  <c r="AQ151" i="2" s="1"/>
  <c r="BT262" i="2"/>
  <c r="BU263" i="2" s="1"/>
  <c r="L263" i="2" s="1"/>
  <c r="F259" i="2"/>
  <c r="U258" i="2" s="1"/>
  <c r="I258" i="2"/>
  <c r="AA258" i="2" s="1"/>
  <c r="BU279" i="2"/>
  <c r="L279" i="2" s="1"/>
  <c r="M278" i="2" s="1"/>
  <c r="I259" i="2"/>
  <c r="AC258" i="2" s="1"/>
  <c r="O153" i="2"/>
  <c r="AI154" i="2" s="1"/>
  <c r="AQ154" i="2" s="1"/>
  <c r="BU259" i="2"/>
  <c r="L259" i="2" s="1"/>
  <c r="M258" i="2" s="1"/>
  <c r="AT42" i="2"/>
  <c r="AX42" i="2" s="1"/>
  <c r="AZ42" i="2" s="1"/>
  <c r="O141" i="2"/>
  <c r="AI142" i="2" s="1"/>
  <c r="AQ142" i="2" s="1"/>
  <c r="F266" i="2"/>
  <c r="I266" i="2"/>
  <c r="AA266" i="2" s="1"/>
  <c r="F267" i="2"/>
  <c r="I267" i="2"/>
  <c r="AC266" i="2" s="1"/>
  <c r="BT266" i="2"/>
  <c r="BU266" i="2" s="1"/>
  <c r="L266" i="2" s="1"/>
  <c r="AK266" i="2" s="1"/>
  <c r="F246" i="2"/>
  <c r="I247" i="2"/>
  <c r="AC246" i="2" s="1"/>
  <c r="I246" i="2"/>
  <c r="AA246" i="2" s="1"/>
  <c r="F247" i="2"/>
  <c r="BT246" i="2"/>
  <c r="F272" i="2"/>
  <c r="I272" i="2"/>
  <c r="AA272" i="2" s="1"/>
  <c r="F273" i="2"/>
  <c r="I273" i="2"/>
  <c r="AC272" i="2" s="1"/>
  <c r="BT272" i="2"/>
  <c r="S294" i="2"/>
  <c r="F236" i="2"/>
  <c r="I236" i="2"/>
  <c r="AA236" i="2" s="1"/>
  <c r="F237" i="2"/>
  <c r="I237" i="2"/>
  <c r="AC236" i="2" s="1"/>
  <c r="BT236" i="2"/>
  <c r="BU258" i="2"/>
  <c r="L258" i="2" s="1"/>
  <c r="AK258" i="2" s="1"/>
  <c r="S292" i="2"/>
  <c r="F264" i="2"/>
  <c r="F265" i="2"/>
  <c r="I264" i="2"/>
  <c r="AA264" i="2" s="1"/>
  <c r="I265" i="2"/>
  <c r="AC264" i="2" s="1"/>
  <c r="BT264" i="2"/>
  <c r="F224" i="2"/>
  <c r="I224" i="2"/>
  <c r="AA224" i="2" s="1"/>
  <c r="F225" i="2"/>
  <c r="I225" i="2"/>
  <c r="AC224" i="2" s="1"/>
  <c r="BT224" i="2"/>
  <c r="F240" i="2"/>
  <c r="I240" i="2"/>
  <c r="AA240" i="2" s="1"/>
  <c r="F241" i="2"/>
  <c r="I241" i="2"/>
  <c r="AC240" i="2" s="1"/>
  <c r="BT240" i="2"/>
  <c r="I299" i="2"/>
  <c r="AC298" i="2" s="1"/>
  <c r="F298" i="2"/>
  <c r="BT298" i="2"/>
  <c r="I298" i="2"/>
  <c r="AA298" i="2" s="1"/>
  <c r="F299" i="2"/>
  <c r="F248" i="2"/>
  <c r="I249" i="2"/>
  <c r="AC248" i="2" s="1"/>
  <c r="I248" i="2"/>
  <c r="AA248" i="2" s="1"/>
  <c r="BT248" i="2"/>
  <c r="F249" i="2"/>
  <c r="I261" i="2"/>
  <c r="AC260" i="2" s="1"/>
  <c r="F260" i="2"/>
  <c r="I260" i="2"/>
  <c r="AA260" i="2" s="1"/>
  <c r="F261" i="2"/>
  <c r="BT260" i="2"/>
  <c r="F232" i="2"/>
  <c r="I232" i="2"/>
  <c r="AA232" i="2" s="1"/>
  <c r="F233" i="2"/>
  <c r="I233" i="2"/>
  <c r="AC232" i="2" s="1"/>
  <c r="BT232" i="2"/>
  <c r="F276" i="2"/>
  <c r="I276" i="2"/>
  <c r="AA276" i="2" s="1"/>
  <c r="F277" i="2"/>
  <c r="I277" i="2"/>
  <c r="AC276" i="2" s="1"/>
  <c r="BT276" i="2"/>
  <c r="S286" i="2"/>
  <c r="F234" i="2"/>
  <c r="I234" i="2"/>
  <c r="AA234" i="2" s="1"/>
  <c r="F235" i="2"/>
  <c r="I235" i="2"/>
  <c r="AC234" i="2" s="1"/>
  <c r="BT234" i="2"/>
  <c r="F280" i="2"/>
  <c r="I281" i="2"/>
  <c r="AC280" i="2" s="1"/>
  <c r="I280" i="2"/>
  <c r="AA280" i="2" s="1"/>
  <c r="F281" i="2"/>
  <c r="BT280" i="2"/>
  <c r="BU250" i="2"/>
  <c r="L250" i="2" s="1"/>
  <c r="AK250" i="2" s="1"/>
  <c r="BU251" i="2"/>
  <c r="L251" i="2" s="1"/>
  <c r="F226" i="2"/>
  <c r="I226" i="2"/>
  <c r="AA226" i="2" s="1"/>
  <c r="F227" i="2"/>
  <c r="I227" i="2"/>
  <c r="AC226" i="2" s="1"/>
  <c r="BT226" i="2"/>
  <c r="F238" i="2"/>
  <c r="I238" i="2"/>
  <c r="AA238" i="2" s="1"/>
  <c r="F239" i="2"/>
  <c r="I239" i="2"/>
  <c r="AC238" i="2" s="1"/>
  <c r="BT238" i="2"/>
  <c r="F282" i="2"/>
  <c r="I283" i="2"/>
  <c r="AC282" i="2" s="1"/>
  <c r="I282" i="2"/>
  <c r="AA282" i="2" s="1"/>
  <c r="F283" i="2"/>
  <c r="BT282" i="2"/>
  <c r="I297" i="2"/>
  <c r="AC296" i="2" s="1"/>
  <c r="F296" i="2"/>
  <c r="I296" i="2"/>
  <c r="AA296" i="2" s="1"/>
  <c r="F297" i="2"/>
  <c r="BT296" i="2"/>
  <c r="BU296" i="2" s="1"/>
  <c r="L296" i="2" s="1"/>
  <c r="AK296" i="2" s="1"/>
  <c r="F274" i="2"/>
  <c r="I274" i="2"/>
  <c r="AA274" i="2" s="1"/>
  <c r="F275" i="2"/>
  <c r="I275" i="2"/>
  <c r="AC274" i="2" s="1"/>
  <c r="BT274" i="2"/>
  <c r="S256" i="2"/>
  <c r="M123" i="2"/>
  <c r="O123" i="2"/>
  <c r="AI124" i="2" s="1"/>
  <c r="AQ124" i="2" s="1"/>
  <c r="M141" i="2"/>
  <c r="N153" i="2"/>
  <c r="AT70" i="2"/>
  <c r="AX70" i="2" s="1"/>
  <c r="AZ70" i="2" s="1"/>
  <c r="O195" i="2"/>
  <c r="M195" i="2"/>
  <c r="AM195" i="2"/>
  <c r="AQ195" i="2" s="1"/>
  <c r="N195" i="2"/>
  <c r="O149" i="2"/>
  <c r="M149" i="2"/>
  <c r="AM149" i="2"/>
  <c r="AQ149" i="2" s="1"/>
  <c r="N149" i="2"/>
  <c r="N177" i="2"/>
  <c r="O177" i="2"/>
  <c r="M177" i="2"/>
  <c r="AM177" i="2"/>
  <c r="AQ177" i="2" s="1"/>
  <c r="O157" i="2"/>
  <c r="M157" i="2"/>
  <c r="AM157" i="2"/>
  <c r="AQ157" i="2" s="1"/>
  <c r="N157" i="2"/>
  <c r="M127" i="2"/>
  <c r="AM127" i="2"/>
  <c r="AQ127" i="2" s="1"/>
  <c r="N127" i="2"/>
  <c r="O127" i="2"/>
  <c r="M191" i="2"/>
  <c r="AM191" i="2"/>
  <c r="AQ191" i="2" s="1"/>
  <c r="N191" i="2"/>
  <c r="O191" i="2"/>
  <c r="M201" i="2"/>
  <c r="O201" i="2"/>
  <c r="AM201" i="2"/>
  <c r="AQ201" i="2" s="1"/>
  <c r="N201" i="2"/>
  <c r="O179" i="2"/>
  <c r="M179" i="2"/>
  <c r="N179" i="2"/>
  <c r="AM179" i="2"/>
  <c r="AQ179" i="2" s="1"/>
  <c r="O165" i="2"/>
  <c r="M165" i="2"/>
  <c r="AM165" i="2"/>
  <c r="AQ165" i="2" s="1"/>
  <c r="N165" i="2"/>
  <c r="N131" i="2"/>
  <c r="O131" i="2"/>
  <c r="M131" i="2"/>
  <c r="AM131" i="2"/>
  <c r="AQ131" i="2" s="1"/>
  <c r="M175" i="2"/>
  <c r="AM175" i="2"/>
  <c r="AQ175" i="2" s="1"/>
  <c r="N175" i="2"/>
  <c r="O175" i="2"/>
  <c r="O125" i="2"/>
  <c r="M125" i="2"/>
  <c r="AM125" i="2"/>
  <c r="AQ125" i="2" s="1"/>
  <c r="N125" i="2"/>
  <c r="M129" i="2"/>
  <c r="AM129" i="2"/>
  <c r="AQ129" i="2" s="1"/>
  <c r="N129" i="2"/>
  <c r="O129" i="2"/>
  <c r="O187" i="2"/>
  <c r="AM187" i="2"/>
  <c r="AQ187" i="2" s="1"/>
  <c r="M187" i="2"/>
  <c r="N187" i="2"/>
  <c r="M161" i="2"/>
  <c r="AM161" i="2"/>
  <c r="AQ161" i="2" s="1"/>
  <c r="N161" i="2"/>
  <c r="O161" i="2"/>
  <c r="M183" i="2"/>
  <c r="AM183" i="2"/>
  <c r="AQ183" i="2" s="1"/>
  <c r="N183" i="2"/>
  <c r="O183" i="2"/>
  <c r="N171" i="2"/>
  <c r="O171" i="2"/>
  <c r="AM171" i="2"/>
  <c r="AQ171" i="2" s="1"/>
  <c r="M171" i="2"/>
  <c r="AI144" i="2"/>
  <c r="AQ144" i="2" s="1"/>
  <c r="N147" i="2"/>
  <c r="O147" i="2"/>
  <c r="M147" i="2"/>
  <c r="AM147" i="2"/>
  <c r="AQ147" i="2" s="1"/>
  <c r="AI194" i="2"/>
  <c r="AQ194" i="2" s="1"/>
  <c r="M135" i="2"/>
  <c r="AM135" i="2"/>
  <c r="AQ135" i="2" s="1"/>
  <c r="N135" i="2"/>
  <c r="O135" i="2"/>
  <c r="AT46" i="2"/>
  <c r="AX46" i="2" s="1"/>
  <c r="AZ46" i="2" s="1"/>
  <c r="AI61" i="2"/>
  <c r="AI53" i="2"/>
  <c r="AI55" i="2"/>
  <c r="AI77" i="2"/>
  <c r="AI101" i="2"/>
  <c r="AI63" i="2"/>
  <c r="AI79" i="2"/>
  <c r="AI29" i="2"/>
  <c r="AI93" i="2"/>
  <c r="AI57" i="2"/>
  <c r="AI85" i="2"/>
  <c r="AI69" i="2"/>
  <c r="AI37" i="2"/>
  <c r="AI87" i="2"/>
  <c r="AI39" i="2"/>
  <c r="BX516" i="2"/>
  <c r="CA516" i="2" s="1"/>
  <c r="BW1025" i="2"/>
  <c r="BS1025" i="2" s="1"/>
  <c r="E1025" i="2" s="1"/>
  <c r="Q1025" i="2" s="1"/>
  <c r="AP1025" i="2" s="1"/>
  <c r="BW1015" i="2"/>
  <c r="BS1015" i="2" s="1"/>
  <c r="E1015" i="2" s="1"/>
  <c r="Q1015" i="2" s="1"/>
  <c r="AP1015" i="2" s="1"/>
  <c r="BW1019" i="2"/>
  <c r="BS1019" i="2" s="1"/>
  <c r="E1019" i="2" s="1"/>
  <c r="Q1019" i="2" s="1"/>
  <c r="AP1019" i="2" s="1"/>
  <c r="BW1023" i="2"/>
  <c r="BS1023" i="2" s="1"/>
  <c r="E1023" i="2" s="1"/>
  <c r="Q1023" i="2" s="1"/>
  <c r="AP1023" i="2" s="1"/>
  <c r="AM909" i="2"/>
  <c r="N909" i="2"/>
  <c r="AM911" i="2"/>
  <c r="N911" i="2"/>
  <c r="AM915" i="2"/>
  <c r="N915" i="2"/>
  <c r="BW1013" i="2"/>
  <c r="BS1013" i="2" s="1"/>
  <c r="E1013" i="2" s="1"/>
  <c r="Q1013" i="2" s="1"/>
  <c r="AP1013" i="2" s="1"/>
  <c r="BW1017" i="2"/>
  <c r="BS1017" i="2" s="1"/>
  <c r="E1017" i="2" s="1"/>
  <c r="Q1017" i="2" s="1"/>
  <c r="AP1017" i="2" s="1"/>
  <c r="BW1009" i="2"/>
  <c r="BS1009" i="2" s="1"/>
  <c r="E1009" i="2" s="1"/>
  <c r="Q1009" i="2" s="1"/>
  <c r="AP1009" i="2" s="1"/>
  <c r="BU918" i="2"/>
  <c r="L918" i="2" s="1"/>
  <c r="AK10" i="2"/>
  <c r="AQ10" i="2" s="1"/>
  <c r="N706" i="2"/>
  <c r="AI707" i="2" s="1"/>
  <c r="BT205" i="2"/>
  <c r="CE815" i="2"/>
  <c r="L815" i="2" s="1"/>
  <c r="AM814" i="2" s="1"/>
  <c r="CE811" i="2"/>
  <c r="L811" i="2" s="1"/>
  <c r="AM810" i="2" s="1"/>
  <c r="CE709" i="2"/>
  <c r="L709" i="2" s="1"/>
  <c r="M708" i="2" s="1"/>
  <c r="BT204" i="2"/>
  <c r="CE711" i="2"/>
  <c r="L711" i="2" s="1"/>
  <c r="BT211" i="2"/>
  <c r="BT103" i="2"/>
  <c r="BT104" i="2"/>
  <c r="AS10" i="2"/>
  <c r="AS4" i="2"/>
  <c r="M2" i="2"/>
  <c r="AS2" i="2"/>
  <c r="AS8" i="2"/>
  <c r="AS6" i="2"/>
  <c r="AS12" i="2"/>
  <c r="AS16" i="2"/>
  <c r="AS14" i="2"/>
  <c r="AS20" i="2"/>
  <c r="AS18" i="2"/>
  <c r="AS103" i="2"/>
  <c r="AS107" i="2"/>
  <c r="AS105" i="2"/>
  <c r="AS111" i="2"/>
  <c r="AS109" i="2"/>
  <c r="AS208" i="2"/>
  <c r="AS204" i="2"/>
  <c r="AS210" i="2"/>
  <c r="AS206" i="2"/>
  <c r="AS212" i="2"/>
  <c r="CA515" i="2"/>
  <c r="BX614" i="2"/>
  <c r="CA614" i="2" s="1"/>
  <c r="BX613" i="2"/>
  <c r="BZ613" i="2" s="1"/>
  <c r="BX444" i="2"/>
  <c r="CA444" i="2" s="1"/>
  <c r="BX443" i="2"/>
  <c r="BT305" i="2"/>
  <c r="H305" i="2" s="1"/>
  <c r="Y305" i="2" s="1"/>
  <c r="BU305" i="2"/>
  <c r="I305" i="2" s="1"/>
  <c r="AA305" i="2" s="1"/>
  <c r="BQ305" i="2"/>
  <c r="E305" i="2" s="1"/>
  <c r="Q305" i="2" s="1"/>
  <c r="BR306" i="2"/>
  <c r="F306" i="2" s="1"/>
  <c r="U305" i="2" s="1"/>
  <c r="BW306" i="2"/>
  <c r="BR305" i="2"/>
  <c r="F305" i="2" s="1"/>
  <c r="S305" i="2" s="1"/>
  <c r="BV306" i="2"/>
  <c r="BW305" i="2"/>
  <c r="BV305" i="2"/>
  <c r="BT206" i="2"/>
  <c r="BT207" i="2"/>
  <c r="BT210" i="2"/>
  <c r="BQ222" i="2"/>
  <c r="BQ218" i="2"/>
  <c r="F218" i="2" s="1"/>
  <c r="S218" i="2" s="1"/>
  <c r="BQ220" i="2"/>
  <c r="BT220" i="2" s="1"/>
  <c r="BT212" i="2"/>
  <c r="BT213" i="2"/>
  <c r="BQ215" i="2"/>
  <c r="BT215" i="2" s="1"/>
  <c r="BQ221" i="2"/>
  <c r="BT221" i="2" s="1"/>
  <c r="BQ223" i="2"/>
  <c r="BT223" i="2" s="1"/>
  <c r="BT110" i="2"/>
  <c r="BT109" i="2"/>
  <c r="BQ217" i="2"/>
  <c r="BT217" i="2" s="1"/>
  <c r="BQ219" i="2"/>
  <c r="BT219" i="2" s="1"/>
  <c r="BQ214" i="2"/>
  <c r="BQ216" i="2"/>
  <c r="BT208" i="2"/>
  <c r="BT209" i="2"/>
  <c r="AH2" i="3"/>
  <c r="AJ2" i="3" s="1"/>
  <c r="C2" i="3" s="1"/>
  <c r="AN2" i="3" s="1"/>
  <c r="AJ3" i="3"/>
  <c r="C3" i="3" s="1"/>
  <c r="AP2" i="3" s="1"/>
  <c r="AW12" i="5"/>
  <c r="H12" i="5" s="1"/>
  <c r="N12" i="5" s="1"/>
  <c r="P12" i="5" s="1"/>
  <c r="AW2" i="5"/>
  <c r="H2" i="5" s="1"/>
  <c r="N2" i="5" s="1"/>
  <c r="O2" i="2"/>
  <c r="AI3" i="2" s="1"/>
  <c r="AQ3" i="2" s="1"/>
  <c r="N2" i="2"/>
  <c r="BD62" i="8"/>
  <c r="N806" i="2"/>
  <c r="AI807" i="2" s="1"/>
  <c r="AH305" i="3"/>
  <c r="AJ305" i="3" s="1"/>
  <c r="C305" i="3" s="1"/>
  <c r="AP304" i="3" s="1"/>
  <c r="AH315" i="3"/>
  <c r="AJ315" i="3" s="1"/>
  <c r="C315" i="3" s="1"/>
  <c r="C223" i="3"/>
  <c r="AP222" i="3" s="1"/>
  <c r="BU1008" i="2"/>
  <c r="L1008" i="2" s="1"/>
  <c r="N1007" i="2" s="1"/>
  <c r="C222" i="3"/>
  <c r="AN222" i="3" s="1"/>
  <c r="AJ119" i="3"/>
  <c r="C119" i="3" s="1"/>
  <c r="AP118" i="3" s="1"/>
  <c r="AJ131" i="3"/>
  <c r="C131" i="3" s="1"/>
  <c r="AP130" i="3" s="1"/>
  <c r="AJ105" i="3"/>
  <c r="C105" i="3" s="1"/>
  <c r="AP104" i="3" s="1"/>
  <c r="AJ110" i="3"/>
  <c r="C110" i="3" s="1"/>
  <c r="AN110" i="3" s="1"/>
  <c r="AJ114" i="3"/>
  <c r="C114" i="3" s="1"/>
  <c r="AN114" i="3" s="1"/>
  <c r="C215" i="3"/>
  <c r="AP214" i="3" s="1"/>
  <c r="AJ127" i="3"/>
  <c r="C127" i="3" s="1"/>
  <c r="AP126" i="3" s="1"/>
  <c r="AJ129" i="3"/>
  <c r="C129" i="3" s="1"/>
  <c r="AP128" i="3" s="1"/>
  <c r="AJ106" i="3"/>
  <c r="C106" i="3" s="1"/>
  <c r="AN106" i="3" s="1"/>
  <c r="AJ123" i="3"/>
  <c r="C123" i="3" s="1"/>
  <c r="AP122" i="3" s="1"/>
  <c r="AJ122" i="3"/>
  <c r="C122" i="3" s="1"/>
  <c r="AN122" i="3" s="1"/>
  <c r="C207" i="3"/>
  <c r="AP206" i="3" s="1"/>
  <c r="C220" i="3"/>
  <c r="AN220" i="3" s="1"/>
  <c r="C217" i="3"/>
  <c r="AP216" i="3" s="1"/>
  <c r="AJ104" i="3"/>
  <c r="C104" i="3" s="1"/>
  <c r="AN104" i="3" s="1"/>
  <c r="AJ109" i="3"/>
  <c r="C109" i="3" s="1"/>
  <c r="AP108" i="3" s="1"/>
  <c r="AJ118" i="3"/>
  <c r="C118" i="3" s="1"/>
  <c r="AN118" i="3" s="1"/>
  <c r="AJ121" i="3"/>
  <c r="C121" i="3" s="1"/>
  <c r="AP120" i="3" s="1"/>
  <c r="AJ130" i="3"/>
  <c r="C130" i="3" s="1"/>
  <c r="AN130" i="3" s="1"/>
  <c r="AJ102" i="3"/>
  <c r="C102" i="3" s="1"/>
  <c r="AN102" i="3" s="1"/>
  <c r="AJ111" i="3"/>
  <c r="C111" i="3" s="1"/>
  <c r="AP110" i="3" s="1"/>
  <c r="AJ117" i="3"/>
  <c r="C117" i="3" s="1"/>
  <c r="AP116" i="3" s="1"/>
  <c r="AJ126" i="3"/>
  <c r="C126" i="3" s="1"/>
  <c r="AN126" i="3" s="1"/>
  <c r="AJ125" i="3"/>
  <c r="C125" i="3" s="1"/>
  <c r="AP124" i="3" s="1"/>
  <c r="C213" i="3"/>
  <c r="AP212" i="3" s="1"/>
  <c r="C210" i="3"/>
  <c r="AN210" i="3" s="1"/>
  <c r="C221" i="3"/>
  <c r="AP220" i="3" s="1"/>
  <c r="C219" i="3"/>
  <c r="AP218" i="3" s="1"/>
  <c r="C212" i="3"/>
  <c r="AN212" i="3" s="1"/>
  <c r="C208" i="3"/>
  <c r="AN208" i="3" s="1"/>
  <c r="C218" i="3"/>
  <c r="AN218" i="3" s="1"/>
  <c r="AJ108" i="3"/>
  <c r="C108" i="3" s="1"/>
  <c r="AN108" i="3" s="1"/>
  <c r="AJ128" i="3"/>
  <c r="C128" i="3" s="1"/>
  <c r="AN128" i="3" s="1"/>
  <c r="AJ120" i="3"/>
  <c r="C120" i="3" s="1"/>
  <c r="AN120" i="3" s="1"/>
  <c r="C214" i="3"/>
  <c r="AN214" i="3" s="1"/>
  <c r="C216" i="3"/>
  <c r="AN216" i="3" s="1"/>
  <c r="C211" i="3"/>
  <c r="AP210" i="3" s="1"/>
  <c r="AJ103" i="3"/>
  <c r="C103" i="3" s="1"/>
  <c r="AP102" i="3" s="1"/>
  <c r="AJ107" i="3"/>
  <c r="C107" i="3" s="1"/>
  <c r="AP106" i="3" s="1"/>
  <c r="AJ115" i="3"/>
  <c r="C115" i="3" s="1"/>
  <c r="AP114" i="3" s="1"/>
  <c r="AJ124" i="3"/>
  <c r="C124" i="3" s="1"/>
  <c r="AN124" i="3" s="1"/>
  <c r="AJ112" i="3"/>
  <c r="C112" i="3" s="1"/>
  <c r="AN112" i="3" s="1"/>
  <c r="C206" i="3"/>
  <c r="AN206" i="3" s="1"/>
  <c r="C209" i="3"/>
  <c r="AP208" i="3" s="1"/>
  <c r="AJ113" i="3"/>
  <c r="C113" i="3" s="1"/>
  <c r="AP112" i="3" s="1"/>
  <c r="AJ116" i="3"/>
  <c r="C116" i="3" s="1"/>
  <c r="AN116" i="3" s="1"/>
  <c r="AS192" i="6"/>
  <c r="K192" i="6" s="1"/>
  <c r="Q192" i="6" s="1"/>
  <c r="F192" i="6" s="1"/>
  <c r="I192" i="6" s="1"/>
  <c r="AS194" i="6"/>
  <c r="K194" i="6" s="1"/>
  <c r="Q194" i="6" s="1"/>
  <c r="F194" i="6" s="1"/>
  <c r="I194" i="6" s="1"/>
  <c r="AS188" i="6"/>
  <c r="K188" i="6" s="1"/>
  <c r="Q188" i="6" s="1"/>
  <c r="F188" i="6" s="1"/>
  <c r="I188" i="6" s="1"/>
  <c r="AS190" i="6"/>
  <c r="K190" i="6" s="1"/>
  <c r="Q190" i="6" s="1"/>
  <c r="F190" i="6" s="1"/>
  <c r="I190" i="6" s="1"/>
  <c r="AS189" i="6"/>
  <c r="K189" i="6" s="1"/>
  <c r="Q189" i="6" s="1"/>
  <c r="F189" i="6" s="1"/>
  <c r="I189" i="6" s="1"/>
  <c r="AS187" i="6"/>
  <c r="K187" i="6" s="1"/>
  <c r="Q187" i="6" s="1"/>
  <c r="F187" i="6" s="1"/>
  <c r="I187" i="6" s="1"/>
  <c r="AS196" i="6"/>
  <c r="K196" i="6" s="1"/>
  <c r="Q196" i="6" s="1"/>
  <c r="F196" i="6" s="1"/>
  <c r="I196" i="6" s="1"/>
  <c r="AS191" i="6"/>
  <c r="K191" i="6" s="1"/>
  <c r="Q191" i="6" s="1"/>
  <c r="F191" i="6" s="1"/>
  <c r="I191" i="6" s="1"/>
  <c r="AS195" i="6"/>
  <c r="K195" i="6" s="1"/>
  <c r="Q195" i="6" s="1"/>
  <c r="F195" i="6" s="1"/>
  <c r="I195" i="6" s="1"/>
  <c r="AS193" i="6"/>
  <c r="K193" i="6" s="1"/>
  <c r="Q193" i="6" s="1"/>
  <c r="F193" i="6" s="1"/>
  <c r="I193" i="6" s="1"/>
  <c r="BC62" i="8"/>
  <c r="BB62" i="8"/>
  <c r="AH9" i="7"/>
  <c r="AI9" i="7" s="1"/>
  <c r="AJ9" i="7" s="1"/>
  <c r="AK9" i="7" s="1"/>
  <c r="AH4" i="7"/>
  <c r="AI4" i="7" s="1"/>
  <c r="AW22" i="5"/>
  <c r="H22" i="5" s="1"/>
  <c r="N22" i="5" s="1"/>
  <c r="P22" i="5" s="1"/>
  <c r="AS186" i="6"/>
  <c r="K186" i="6" s="1"/>
  <c r="Q186" i="6" s="1"/>
  <c r="F186" i="6" s="1"/>
  <c r="I186" i="6" s="1"/>
  <c r="AW62" i="5"/>
  <c r="H62" i="5" s="1"/>
  <c r="N62" i="5" s="1"/>
  <c r="P62" i="5" s="1"/>
  <c r="BJ59" i="7"/>
  <c r="BM59" i="7"/>
  <c r="AW42" i="5"/>
  <c r="H42" i="5" s="1"/>
  <c r="N42" i="5" s="1"/>
  <c r="P42" i="5" s="1"/>
  <c r="AW82" i="5"/>
  <c r="H82" i="5" s="1"/>
  <c r="N82" i="5" s="1"/>
  <c r="P82" i="5" s="1"/>
  <c r="AS182" i="6"/>
  <c r="K182" i="6" s="1"/>
  <c r="Q182" i="6" s="1"/>
  <c r="F182" i="6" s="1"/>
  <c r="I182" i="6" s="1"/>
  <c r="AN102" i="7"/>
  <c r="AO102" i="7" s="1"/>
  <c r="AM102" i="7"/>
  <c r="AP103" i="7"/>
  <c r="AQ103" i="7" s="1"/>
  <c r="AR116" i="7"/>
  <c r="AS116" i="7" s="1"/>
  <c r="AP109" i="7"/>
  <c r="AQ109" i="7" s="1"/>
  <c r="BK54" i="7"/>
  <c r="BJ54" i="7"/>
  <c r="BM54" i="7"/>
  <c r="AP112" i="7"/>
  <c r="AQ112" i="7" s="1"/>
  <c r="BF65" i="7"/>
  <c r="BE65" i="7"/>
  <c r="BH65" i="7"/>
  <c r="BF54" i="7"/>
  <c r="BE54" i="7"/>
  <c r="BH54" i="7"/>
  <c r="BF57" i="7"/>
  <c r="BE57" i="7"/>
  <c r="BH57" i="7"/>
  <c r="AR114" i="7"/>
  <c r="AS114" i="7" s="1"/>
  <c r="AR104" i="7"/>
  <c r="AS104" i="7" s="1"/>
  <c r="AP110" i="7"/>
  <c r="AQ110" i="7" s="1"/>
  <c r="BF58" i="7"/>
  <c r="BH58" i="7"/>
  <c r="BE58" i="7"/>
  <c r="BH52" i="7"/>
  <c r="BF52" i="7"/>
  <c r="BE52" i="7"/>
  <c r="BF62" i="7"/>
  <c r="BH62" i="7"/>
  <c r="BE62" i="7"/>
  <c r="AM113" i="7"/>
  <c r="AO105" i="7"/>
  <c r="BJ57" i="7"/>
  <c r="AM110" i="7"/>
  <c r="BJ63" i="7"/>
  <c r="BM63" i="7"/>
  <c r="BK63" i="7"/>
  <c r="BJ65" i="7"/>
  <c r="BE59" i="7"/>
  <c r="BH59" i="7"/>
  <c r="BF59" i="7"/>
  <c r="BK66" i="7"/>
  <c r="BJ66" i="7"/>
  <c r="AS183" i="6"/>
  <c r="K183" i="6" s="1"/>
  <c r="Q183" i="6" s="1"/>
  <c r="F183" i="6" s="1"/>
  <c r="I183" i="6" s="1"/>
  <c r="BJ61" i="7"/>
  <c r="BM61" i="7"/>
  <c r="BK61" i="7"/>
  <c r="BM64" i="7"/>
  <c r="BK64" i="7"/>
  <c r="BJ64" i="7"/>
  <c r="BK62" i="7"/>
  <c r="BM62" i="7"/>
  <c r="BJ62" i="7"/>
  <c r="BH64" i="7"/>
  <c r="BF64" i="7"/>
  <c r="BE64" i="7"/>
  <c r="BE61" i="7"/>
  <c r="BH61" i="7"/>
  <c r="BF61" i="7"/>
  <c r="AM109" i="7"/>
  <c r="BM56" i="7"/>
  <c r="BK56" i="7"/>
  <c r="BJ56" i="7"/>
  <c r="BE55" i="7"/>
  <c r="BH55" i="7"/>
  <c r="BF55" i="7"/>
  <c r="BF66" i="7"/>
  <c r="BE66" i="7"/>
  <c r="BH66" i="7"/>
  <c r="AM108" i="7"/>
  <c r="AN108" i="7"/>
  <c r="AO108" i="7" s="1"/>
  <c r="AP113" i="7"/>
  <c r="AQ113" i="7" s="1"/>
  <c r="AR111" i="7"/>
  <c r="AS111" i="7" s="1"/>
  <c r="BF53" i="7"/>
  <c r="BE53" i="7"/>
  <c r="BH53" i="7"/>
  <c r="BM52" i="7"/>
  <c r="BK52" i="7"/>
  <c r="BJ52" i="7"/>
  <c r="BH56" i="7"/>
  <c r="BF56" i="7"/>
  <c r="BE56" i="7"/>
  <c r="BM60" i="7"/>
  <c r="BK60" i="7"/>
  <c r="BJ60" i="7"/>
  <c r="BE63" i="7"/>
  <c r="BH63" i="7"/>
  <c r="BF63" i="7"/>
  <c r="AP107" i="7"/>
  <c r="AQ107" i="7" s="1"/>
  <c r="BJ53" i="7"/>
  <c r="BK58" i="7"/>
  <c r="BM58" i="7"/>
  <c r="BJ58" i="7"/>
  <c r="AP106" i="7"/>
  <c r="AQ106" i="7" s="1"/>
  <c r="AR115" i="7"/>
  <c r="AS184" i="6"/>
  <c r="K184" i="6" s="1"/>
  <c r="Q184" i="6" s="1"/>
  <c r="F184" i="6" s="1"/>
  <c r="I184" i="6" s="1"/>
  <c r="AW112" i="5"/>
  <c r="H112" i="5" s="1"/>
  <c r="N112" i="5" s="1"/>
  <c r="P112" i="5" s="1"/>
  <c r="AW142" i="5"/>
  <c r="H142" i="5" s="1"/>
  <c r="N142" i="5" s="1"/>
  <c r="P142" i="5" s="1"/>
  <c r="AS185" i="6"/>
  <c r="K185" i="6" s="1"/>
  <c r="Q185" i="6" s="1"/>
  <c r="F185" i="6" s="1"/>
  <c r="I185" i="6" s="1"/>
  <c r="AW32" i="5"/>
  <c r="H32" i="5" s="1"/>
  <c r="N32" i="5" s="1"/>
  <c r="P32" i="5" s="1"/>
  <c r="AW122" i="5"/>
  <c r="H122" i="5" s="1"/>
  <c r="N122" i="5" s="1"/>
  <c r="P122" i="5" s="1"/>
  <c r="AW102" i="5"/>
  <c r="H102" i="5" s="1"/>
  <c r="N102" i="5" s="1"/>
  <c r="P102" i="5" s="1"/>
  <c r="AW52" i="5"/>
  <c r="H52" i="5" s="1"/>
  <c r="N52" i="5" s="1"/>
  <c r="P52" i="5" s="1"/>
  <c r="AW72" i="5"/>
  <c r="H72" i="5" s="1"/>
  <c r="N72" i="5" s="1"/>
  <c r="P72" i="5" s="1"/>
  <c r="AW132" i="5"/>
  <c r="H132" i="5" s="1"/>
  <c r="N132" i="5" s="1"/>
  <c r="P132" i="5" s="1"/>
  <c r="AW92" i="5"/>
  <c r="H92" i="5" s="1"/>
  <c r="N92" i="5" s="1"/>
  <c r="P92" i="5" s="1"/>
  <c r="BU1013" i="2"/>
  <c r="L1013" i="2" s="1"/>
  <c r="AK1013" i="2" s="1"/>
  <c r="BU1026" i="2"/>
  <c r="L1026" i="2" s="1"/>
  <c r="BU1020" i="2"/>
  <c r="L1020" i="2" s="1"/>
  <c r="E1021" i="2"/>
  <c r="Q1021" i="2" s="1"/>
  <c r="AP1021" i="2" s="1"/>
  <c r="E1007" i="2"/>
  <c r="Q1007" i="2" s="1"/>
  <c r="AP1007" i="2" s="1"/>
  <c r="BU1009" i="2"/>
  <c r="L1009" i="2" s="1"/>
  <c r="AK1009" i="2" s="1"/>
  <c r="BU1024" i="2"/>
  <c r="BU1015" i="2"/>
  <c r="L1015" i="2" s="1"/>
  <c r="AK1015" i="2" s="1"/>
  <c r="BU1017" i="2"/>
  <c r="L1017" i="2" s="1"/>
  <c r="AK1017" i="2" s="1"/>
  <c r="BU1011" i="2"/>
  <c r="L1011" i="2" s="1"/>
  <c r="AK1011" i="2" s="1"/>
  <c r="BU1019" i="2"/>
  <c r="BU1023" i="2"/>
  <c r="L1023" i="2" s="1"/>
  <c r="AK1023" i="2" s="1"/>
  <c r="BU1021" i="2"/>
  <c r="L1021" i="2" s="1"/>
  <c r="AK1021" i="2" s="1"/>
  <c r="BU1007" i="2"/>
  <c r="L1007" i="2" s="1"/>
  <c r="AK1007" i="2" s="1"/>
  <c r="BU1010" i="2"/>
  <c r="BU1025" i="2"/>
  <c r="L1025" i="2" s="1"/>
  <c r="AK1025" i="2" s="1"/>
  <c r="BU1018" i="2"/>
  <c r="BU1016" i="2"/>
  <c r="BU911" i="2"/>
  <c r="L911" i="2" s="1"/>
  <c r="AK911" i="2" s="1"/>
  <c r="BU915" i="2"/>
  <c r="L915" i="2" s="1"/>
  <c r="AK915" i="2" s="1"/>
  <c r="BU914" i="2"/>
  <c r="L914" i="2" s="1"/>
  <c r="BU909" i="2"/>
  <c r="L909" i="2" s="1"/>
  <c r="AK909" i="2" s="1"/>
  <c r="BU921" i="2"/>
  <c r="L921" i="2" s="1"/>
  <c r="AK921" i="2" s="1"/>
  <c r="BU908" i="2"/>
  <c r="L908" i="2" s="1"/>
  <c r="BU924" i="2"/>
  <c r="L924" i="2" s="1"/>
  <c r="BU926" i="2"/>
  <c r="L926" i="2" s="1"/>
  <c r="N925" i="2" s="1"/>
  <c r="BU922" i="2"/>
  <c r="L922" i="2" s="1"/>
  <c r="N921" i="2" s="1"/>
  <c r="BU920" i="2"/>
  <c r="L920" i="2" s="1"/>
  <c r="N919" i="2" s="1"/>
  <c r="BU907" i="2"/>
  <c r="L907" i="2" s="1"/>
  <c r="AK907" i="2" s="1"/>
  <c r="I118" i="2"/>
  <c r="AC117" i="2" s="1"/>
  <c r="F118" i="2"/>
  <c r="U117" i="2" s="1"/>
  <c r="F117" i="2"/>
  <c r="S117" i="2" s="1"/>
  <c r="I117" i="2"/>
  <c r="AA117" i="2" s="1"/>
  <c r="M4" i="2"/>
  <c r="N4" i="2"/>
  <c r="O4" i="2"/>
  <c r="AI5" i="2" s="1"/>
  <c r="AQ5" i="2" s="1"/>
  <c r="M10" i="2"/>
  <c r="N10" i="2"/>
  <c r="O10" i="2"/>
  <c r="AI11" i="2" s="1"/>
  <c r="AQ11" i="2" s="1"/>
  <c r="M12" i="2"/>
  <c r="N12" i="2"/>
  <c r="O12" i="2"/>
  <c r="AI13" i="2" s="1"/>
  <c r="AQ13" i="2" s="1"/>
  <c r="M20" i="2"/>
  <c r="N20" i="2"/>
  <c r="O20" i="2"/>
  <c r="AI21" i="2" s="1"/>
  <c r="AQ21" i="2" s="1"/>
  <c r="N6" i="2"/>
  <c r="O6" i="2"/>
  <c r="AI7" i="2" s="1"/>
  <c r="AQ7" i="2" s="1"/>
  <c r="M6" i="2"/>
  <c r="O16" i="2"/>
  <c r="AI17" i="2" s="1"/>
  <c r="AQ17" i="2" s="1"/>
  <c r="M16" i="2"/>
  <c r="N16" i="2"/>
  <c r="O8" i="2"/>
  <c r="AI9" i="2" s="1"/>
  <c r="AQ9" i="2" s="1"/>
  <c r="M8" i="2"/>
  <c r="N8" i="2"/>
  <c r="M18" i="2"/>
  <c r="N18" i="2"/>
  <c r="O18" i="2"/>
  <c r="AI19" i="2" s="1"/>
  <c r="AQ19" i="2" s="1"/>
  <c r="N14" i="2"/>
  <c r="O14" i="2"/>
  <c r="AI15" i="2" s="1"/>
  <c r="AQ15" i="2" s="1"/>
  <c r="M14" i="2"/>
  <c r="BU1014" i="2"/>
  <c r="BU1012" i="2"/>
  <c r="L1012" i="2" s="1"/>
  <c r="BU1022" i="2"/>
  <c r="M909" i="2"/>
  <c r="M911" i="2"/>
  <c r="M915" i="2"/>
  <c r="BU119" i="2"/>
  <c r="L119" i="2" s="1"/>
  <c r="AK119" i="2" s="1"/>
  <c r="BU114" i="2"/>
  <c r="L114" i="2" s="1"/>
  <c r="BU115" i="2"/>
  <c r="L115" i="2" s="1"/>
  <c r="AK115" i="2" s="1"/>
  <c r="BU116" i="2"/>
  <c r="L116" i="2" s="1"/>
  <c r="AM115" i="2" s="1"/>
  <c r="BU809" i="2"/>
  <c r="BU120" i="2"/>
  <c r="L120" i="2" s="1"/>
  <c r="AM119" i="2" s="1"/>
  <c r="BU714" i="2"/>
  <c r="M706" i="2"/>
  <c r="O706" i="2"/>
  <c r="BU810" i="2"/>
  <c r="BU715" i="2"/>
  <c r="CE715" i="2" s="1"/>
  <c r="L715" i="2" s="1"/>
  <c r="AM714" i="2" s="1"/>
  <c r="BU712" i="2"/>
  <c r="BU806" i="2"/>
  <c r="BU710" i="2"/>
  <c r="BU708" i="2"/>
  <c r="BU812" i="2"/>
  <c r="BU814" i="2"/>
  <c r="BU813" i="2"/>
  <c r="BU713" i="2"/>
  <c r="CE713" i="2" s="1"/>
  <c r="L713" i="2" s="1"/>
  <c r="AM712" i="2" s="1"/>
  <c r="BT107" i="2"/>
  <c r="BT112" i="2"/>
  <c r="BT108" i="2"/>
  <c r="BT111" i="2"/>
  <c r="BU122" i="2"/>
  <c r="BT105" i="2"/>
  <c r="BT117" i="2"/>
  <c r="BU118" i="2" s="1"/>
  <c r="L118" i="2" s="1"/>
  <c r="AM117" i="2" s="1"/>
  <c r="BT106" i="2"/>
  <c r="AE44" i="1" l="1"/>
  <c r="AE45" i="1" s="1"/>
  <c r="AE90" i="1"/>
  <c r="AE91" i="1" s="1"/>
  <c r="AE50" i="1"/>
  <c r="AE51" i="1" s="1"/>
  <c r="AD62" i="1"/>
  <c r="AD63" i="1" s="1"/>
  <c r="AF78" i="1"/>
  <c r="AF79" i="1" s="1"/>
  <c r="AE72" i="1"/>
  <c r="AE73" i="1" s="1"/>
  <c r="AF40" i="1"/>
  <c r="AF41" i="1" s="1"/>
  <c r="AE46" i="1"/>
  <c r="AE96" i="1"/>
  <c r="AE97" i="1" s="1"/>
  <c r="AE38" i="1"/>
  <c r="AE39" i="1" s="1"/>
  <c r="AE94" i="1"/>
  <c r="AE95" i="1" s="1"/>
  <c r="AE100" i="1"/>
  <c r="AE101" i="1" s="1"/>
  <c r="AE86" i="1"/>
  <c r="AE87" i="1" s="1"/>
  <c r="AF32" i="1"/>
  <c r="AF33" i="1" s="1"/>
  <c r="AD75" i="1"/>
  <c r="AE37" i="1"/>
  <c r="AC53" i="1"/>
  <c r="AD67" i="1"/>
  <c r="AE69" i="1"/>
  <c r="AE61" i="1"/>
  <c r="AE88" i="1"/>
  <c r="AE89" i="1" s="1"/>
  <c r="AF70" i="1"/>
  <c r="AF71" i="1" s="1"/>
  <c r="AE82" i="1"/>
  <c r="AE83" i="1" s="1"/>
  <c r="AD64" i="1"/>
  <c r="AD65" i="1" s="1"/>
  <c r="AE48" i="1"/>
  <c r="AE49" i="1" s="1"/>
  <c r="AE80" i="1"/>
  <c r="AE81" i="1" s="1"/>
  <c r="AF30" i="1"/>
  <c r="AF31" i="1" s="1"/>
  <c r="AE54" i="1"/>
  <c r="AE55" i="1" s="1"/>
  <c r="AD57" i="1"/>
  <c r="AF77" i="1"/>
  <c r="AG77" i="1" s="1"/>
  <c r="AH77" i="1" s="1"/>
  <c r="AC59" i="1"/>
  <c r="AD93" i="1"/>
  <c r="AD35" i="1"/>
  <c r="AD43" i="1"/>
  <c r="AD85" i="1"/>
  <c r="AD99" i="1"/>
  <c r="AR116" i="3"/>
  <c r="I116" i="3" s="1"/>
  <c r="L116" i="3" s="1"/>
  <c r="AE12" i="1"/>
  <c r="AE20" i="1"/>
  <c r="AE21" i="1" s="1"/>
  <c r="AE4" i="1"/>
  <c r="AE5" i="1" s="1"/>
  <c r="AD28" i="1"/>
  <c r="AD29" i="1" s="1"/>
  <c r="AF10" i="1"/>
  <c r="AF11" i="1" s="1"/>
  <c r="AF26" i="1"/>
  <c r="AE22" i="1"/>
  <c r="AD6" i="1"/>
  <c r="AE14" i="1"/>
  <c r="AD8" i="1"/>
  <c r="AD9" i="1" s="1"/>
  <c r="AD24" i="1"/>
  <c r="AD25" i="1" s="1"/>
  <c r="AE16" i="1"/>
  <c r="AD19" i="1"/>
  <c r="AV126" i="7"/>
  <c r="AW126" i="7" s="1"/>
  <c r="AX126" i="7" s="1"/>
  <c r="AY126" i="7" s="1"/>
  <c r="AZ140" i="7"/>
  <c r="BA140" i="7" s="1"/>
  <c r="AV123" i="7"/>
  <c r="AW123" i="7" s="1"/>
  <c r="AX136" i="7"/>
  <c r="AY136" i="7" s="1"/>
  <c r="AX139" i="7"/>
  <c r="AV128" i="7"/>
  <c r="AW128" i="7" s="1"/>
  <c r="AX135" i="7"/>
  <c r="AZ151" i="7"/>
  <c r="BA151" i="7" s="1"/>
  <c r="AT149" i="7"/>
  <c r="AV121" i="7"/>
  <c r="AW121" i="7" s="1"/>
  <c r="AX119" i="7"/>
  <c r="AY119" i="7" s="1"/>
  <c r="AX122" i="7"/>
  <c r="AY122" i="7" s="1"/>
  <c r="AT117" i="7"/>
  <c r="AU117" i="7" s="1"/>
  <c r="AZ124" i="7"/>
  <c r="BA124" i="7" s="1"/>
  <c r="AX143" i="7"/>
  <c r="AX131" i="7"/>
  <c r="AV125" i="7"/>
  <c r="AW125" i="7" s="1"/>
  <c r="AX120" i="7"/>
  <c r="AY120" i="7" s="1"/>
  <c r="AZ142" i="7"/>
  <c r="BA142" i="7" s="1"/>
  <c r="AZ118" i="7"/>
  <c r="BA118" i="7" s="1"/>
  <c r="AT133" i="7"/>
  <c r="AU133" i="7" s="1"/>
  <c r="AV137" i="7"/>
  <c r="AW137" i="7" s="1"/>
  <c r="AV138" i="7"/>
  <c r="AW138" i="7" s="1"/>
  <c r="AX127" i="7"/>
  <c r="AY127" i="7" s="1"/>
  <c r="AX129" i="7"/>
  <c r="AV145" i="7"/>
  <c r="AW145" i="7" s="1"/>
  <c r="AV144" i="7"/>
  <c r="AW144" i="7" s="1"/>
  <c r="AU150" i="7"/>
  <c r="AU148" i="7"/>
  <c r="AZ132" i="7"/>
  <c r="BA132" i="7" s="1"/>
  <c r="AT147" i="7"/>
  <c r="AU141" i="7"/>
  <c r="AV146" i="7"/>
  <c r="AW146" i="7" s="1"/>
  <c r="AV130" i="7"/>
  <c r="AW130" i="7" s="1"/>
  <c r="AX134" i="7"/>
  <c r="AY134" i="7" s="1"/>
  <c r="AN25" i="7"/>
  <c r="AO25" i="7" s="1"/>
  <c r="AP23" i="7"/>
  <c r="AQ23" i="7" s="1"/>
  <c r="AP21" i="7"/>
  <c r="AQ21" i="7" s="1"/>
  <c r="AP19" i="7"/>
  <c r="AQ19" i="7" s="1"/>
  <c r="AR18" i="7"/>
  <c r="AS18" i="7" s="1"/>
  <c r="AN13" i="7"/>
  <c r="AO13" i="7" s="1"/>
  <c r="AL16" i="7"/>
  <c r="AM16" i="7" s="1"/>
  <c r="AP15" i="7"/>
  <c r="AQ15" i="7" s="1"/>
  <c r="AP12" i="7"/>
  <c r="AQ12" i="7" s="1"/>
  <c r="AN20" i="7"/>
  <c r="AO20" i="7" s="1"/>
  <c r="AM22" i="7"/>
  <c r="AR26" i="7"/>
  <c r="AS26" i="7" s="1"/>
  <c r="AP14" i="7"/>
  <c r="AQ14" i="7" s="1"/>
  <c r="AR17" i="7"/>
  <c r="AS17" i="7" s="1"/>
  <c r="AO24" i="7"/>
  <c r="AZ46" i="7"/>
  <c r="BA46" i="7" s="1"/>
  <c r="AZ44" i="7"/>
  <c r="BA44" i="7" s="1"/>
  <c r="BB47" i="7"/>
  <c r="BC47" i="7" s="1"/>
  <c r="AZ45" i="7"/>
  <c r="BA45" i="7" s="1"/>
  <c r="AX43" i="7"/>
  <c r="AY43" i="7" s="1"/>
  <c r="AX41" i="7"/>
  <c r="AY41" i="7" s="1"/>
  <c r="AZ49" i="7"/>
  <c r="AZ51" i="7"/>
  <c r="BA51" i="7" s="1"/>
  <c r="AZ48" i="7"/>
  <c r="BB32" i="7"/>
  <c r="BC32" i="7" s="1"/>
  <c r="AZ50" i="7"/>
  <c r="BA50" i="7" s="1"/>
  <c r="AX40" i="7"/>
  <c r="AY40" i="7" s="1"/>
  <c r="AZ28" i="7"/>
  <c r="BA28" i="7" s="1"/>
  <c r="AX37" i="7"/>
  <c r="AY37" i="7" s="1"/>
  <c r="AX36" i="7"/>
  <c r="AY36" i="7" s="1"/>
  <c r="BB35" i="7"/>
  <c r="BC35" i="7" s="1"/>
  <c r="AU38" i="7"/>
  <c r="AX39" i="7"/>
  <c r="AY39" i="7" s="1"/>
  <c r="AX34" i="7"/>
  <c r="AY34" i="7" s="1"/>
  <c r="BA33" i="7"/>
  <c r="AW42" i="7"/>
  <c r="BA30" i="7"/>
  <c r="BA31" i="7"/>
  <c r="BA29" i="7"/>
  <c r="AZ27" i="7"/>
  <c r="AR120" i="3"/>
  <c r="I120" i="3" s="1"/>
  <c r="L120" i="3" s="1"/>
  <c r="H60" i="7"/>
  <c r="M60" i="7" s="1"/>
  <c r="O60" i="7" s="1"/>
  <c r="H64" i="7"/>
  <c r="M64" i="7" s="1"/>
  <c r="O64" i="7" s="1"/>
  <c r="H65" i="7"/>
  <c r="M65" i="7" s="1"/>
  <c r="O65" i="7" s="1"/>
  <c r="H59" i="7"/>
  <c r="M59" i="7" s="1"/>
  <c r="O59" i="7" s="1"/>
  <c r="H62" i="7"/>
  <c r="M62" i="7" s="1"/>
  <c r="O62" i="7" s="1"/>
  <c r="H54" i="7"/>
  <c r="M54" i="7" s="1"/>
  <c r="O54" i="7" s="1"/>
  <c r="H53" i="7"/>
  <c r="M53" i="7" s="1"/>
  <c r="O53" i="7" s="1"/>
  <c r="H57" i="7"/>
  <c r="M57" i="7" s="1"/>
  <c r="O57" i="7" s="1"/>
  <c r="H63" i="7"/>
  <c r="M63" i="7" s="1"/>
  <c r="O63" i="7" s="1"/>
  <c r="H56" i="7"/>
  <c r="M56" i="7" s="1"/>
  <c r="O56" i="7" s="1"/>
  <c r="H66" i="7"/>
  <c r="M66" i="7" s="1"/>
  <c r="O66" i="7" s="1"/>
  <c r="H55" i="7"/>
  <c r="M55" i="7" s="1"/>
  <c r="O55" i="7" s="1"/>
  <c r="H61" i="7"/>
  <c r="M61" i="7" s="1"/>
  <c r="O61" i="7" s="1"/>
  <c r="H58" i="7"/>
  <c r="M58" i="7" s="1"/>
  <c r="O58" i="7" s="1"/>
  <c r="H52" i="7"/>
  <c r="M52" i="7" s="1"/>
  <c r="O52" i="7" s="1"/>
  <c r="O55" i="8"/>
  <c r="U55" i="8" s="1"/>
  <c r="X55" i="8" s="1"/>
  <c r="G55" i="8" s="1"/>
  <c r="I55" i="8" s="1"/>
  <c r="O56" i="8"/>
  <c r="U56" i="8" s="1"/>
  <c r="X56" i="8" s="1"/>
  <c r="G56" i="8" s="1"/>
  <c r="O57" i="8"/>
  <c r="U57" i="8" s="1"/>
  <c r="X57" i="8" s="1"/>
  <c r="G57" i="8" s="1"/>
  <c r="I57" i="8" s="1"/>
  <c r="O50" i="8"/>
  <c r="U50" i="8" s="1"/>
  <c r="X50" i="8" s="1"/>
  <c r="G50" i="8" s="1"/>
  <c r="O54" i="8"/>
  <c r="U54" i="8" s="1"/>
  <c r="X54" i="8" s="1"/>
  <c r="G54" i="8" s="1"/>
  <c r="I54" i="8" s="1"/>
  <c r="O59" i="8"/>
  <c r="U59" i="8" s="1"/>
  <c r="X59" i="8" s="1"/>
  <c r="G59" i="8" s="1"/>
  <c r="I59" i="8" s="1"/>
  <c r="O52" i="8"/>
  <c r="U52" i="8" s="1"/>
  <c r="X52" i="8" s="1"/>
  <c r="G52" i="8" s="1"/>
  <c r="I52" i="8" s="1"/>
  <c r="O61" i="8"/>
  <c r="U61" i="8" s="1"/>
  <c r="X61" i="8" s="1"/>
  <c r="G61" i="8" s="1"/>
  <c r="I61" i="8" s="1"/>
  <c r="I102" i="25"/>
  <c r="I69" i="25"/>
  <c r="I83" i="25"/>
  <c r="I100" i="25"/>
  <c r="I82" i="25"/>
  <c r="I98" i="25"/>
  <c r="I149" i="25"/>
  <c r="I119" i="25"/>
  <c r="I145" i="25"/>
  <c r="I113" i="25"/>
  <c r="O60" i="8"/>
  <c r="U60" i="8" s="1"/>
  <c r="X60" i="8" s="1"/>
  <c r="G60" i="8" s="1"/>
  <c r="I60" i="8" s="1"/>
  <c r="I140" i="25"/>
  <c r="I138" i="25"/>
  <c r="I63" i="25"/>
  <c r="I128" i="25"/>
  <c r="I78" i="25"/>
  <c r="I105" i="25"/>
  <c r="I133" i="25"/>
  <c r="I101" i="25"/>
  <c r="I120" i="25"/>
  <c r="I80" i="25"/>
  <c r="I58" i="25"/>
  <c r="I142" i="25"/>
  <c r="I73" i="25"/>
  <c r="I77" i="25"/>
  <c r="I93" i="25"/>
  <c r="I103" i="25"/>
  <c r="I74" i="25"/>
  <c r="I111" i="25"/>
  <c r="I139" i="25"/>
  <c r="I57" i="25"/>
  <c r="I97" i="25"/>
  <c r="I146" i="25"/>
  <c r="I90" i="25"/>
  <c r="I123" i="25"/>
  <c r="I55" i="25"/>
  <c r="I64" i="25"/>
  <c r="I143" i="25"/>
  <c r="I141" i="25"/>
  <c r="I96" i="25"/>
  <c r="I67" i="25"/>
  <c r="I85" i="25"/>
  <c r="I71" i="25"/>
  <c r="I92" i="25"/>
  <c r="I121" i="25"/>
  <c r="I108" i="25"/>
  <c r="I51" i="25"/>
  <c r="I94" i="25"/>
  <c r="I129" i="25"/>
  <c r="I126" i="25"/>
  <c r="I134" i="25"/>
  <c r="I112" i="25"/>
  <c r="I91" i="25"/>
  <c r="I130" i="25"/>
  <c r="I144" i="25"/>
  <c r="O51" i="8"/>
  <c r="U51" i="8" s="1"/>
  <c r="X51" i="8" s="1"/>
  <c r="G51" i="8" s="1"/>
  <c r="I51" i="8" s="1"/>
  <c r="AR108" i="3"/>
  <c r="I108" i="3" s="1"/>
  <c r="L108" i="3" s="1"/>
  <c r="O58" i="8"/>
  <c r="U58" i="8" s="1"/>
  <c r="X58" i="8" s="1"/>
  <c r="G58" i="8" s="1"/>
  <c r="I58" i="8" s="1"/>
  <c r="O53" i="8"/>
  <c r="U53" i="8" s="1"/>
  <c r="X53" i="8" s="1"/>
  <c r="G53" i="8" s="1"/>
  <c r="I53" i="8" s="1"/>
  <c r="O62" i="8"/>
  <c r="U62" i="8" s="1"/>
  <c r="X62" i="8" s="1"/>
  <c r="G62" i="8" s="1"/>
  <c r="I62" i="8" s="1"/>
  <c r="O49" i="8"/>
  <c r="U49" i="8" s="1"/>
  <c r="X49" i="8" s="1"/>
  <c r="G49" i="8" s="1"/>
  <c r="I49" i="8" s="1"/>
  <c r="K50" i="8"/>
  <c r="R50" i="8" s="1"/>
  <c r="W50" i="8" s="1"/>
  <c r="F50" i="8" s="1"/>
  <c r="K56" i="8"/>
  <c r="R56" i="8" s="1"/>
  <c r="W56" i="8" s="1"/>
  <c r="F56" i="8" s="1"/>
  <c r="AR118" i="3"/>
  <c r="I118" i="3" s="1"/>
  <c r="L118" i="3" s="1"/>
  <c r="AR304" i="3"/>
  <c r="I304" i="3" s="1"/>
  <c r="L304" i="3" s="1"/>
  <c r="AR126" i="3"/>
  <c r="I126" i="3" s="1"/>
  <c r="L126" i="3" s="1"/>
  <c r="AJ317" i="3"/>
  <c r="C317" i="3" s="1"/>
  <c r="AP316" i="3" s="1"/>
  <c r="AR316" i="3" s="1"/>
  <c r="I316" i="3" s="1"/>
  <c r="L316" i="3" s="1"/>
  <c r="AJ319" i="3"/>
  <c r="C319" i="3" s="1"/>
  <c r="AP318" i="3" s="1"/>
  <c r="AR318" i="3" s="1"/>
  <c r="I318" i="3" s="1"/>
  <c r="L318" i="3" s="1"/>
  <c r="AJ323" i="3"/>
  <c r="C323" i="3" s="1"/>
  <c r="AP322" i="3" s="1"/>
  <c r="AR322" i="3" s="1"/>
  <c r="I322" i="3" s="1"/>
  <c r="L322" i="3" s="1"/>
  <c r="AJ321" i="3"/>
  <c r="C321" i="3" s="1"/>
  <c r="AP320" i="3" s="1"/>
  <c r="AR104" i="3"/>
  <c r="I104" i="3" s="1"/>
  <c r="L104" i="3" s="1"/>
  <c r="AJ307" i="3"/>
  <c r="C307" i="3" s="1"/>
  <c r="AP306" i="3" s="1"/>
  <c r="AR306" i="3" s="1"/>
  <c r="I306" i="3" s="1"/>
  <c r="L306" i="3" s="1"/>
  <c r="C320" i="3"/>
  <c r="AN320" i="3" s="1"/>
  <c r="AJ313" i="3"/>
  <c r="C313" i="3" s="1"/>
  <c r="AP312" i="3" s="1"/>
  <c r="AR312" i="3" s="1"/>
  <c r="I312" i="3" s="1"/>
  <c r="L312" i="3" s="1"/>
  <c r="AJ309" i="3"/>
  <c r="C309" i="3" s="1"/>
  <c r="AP308" i="3" s="1"/>
  <c r="AJ311" i="3"/>
  <c r="C311" i="3" s="1"/>
  <c r="AP310" i="3" s="1"/>
  <c r="AR310" i="3" s="1"/>
  <c r="I310" i="3" s="1"/>
  <c r="L310" i="3" s="1"/>
  <c r="AT1199" i="2"/>
  <c r="CY1194" i="2"/>
  <c r="AQ1194" i="2" s="1"/>
  <c r="AT1307" i="2"/>
  <c r="AP1230" i="2"/>
  <c r="AS1229" i="2" s="1"/>
  <c r="AP314" i="3"/>
  <c r="AR314" i="3" s="1"/>
  <c r="I314" i="3" s="1"/>
  <c r="L314" i="3" s="1"/>
  <c r="AN308" i="3"/>
  <c r="L364" i="3"/>
  <c r="L370" i="3"/>
  <c r="CB425" i="2"/>
  <c r="AP1127" i="2"/>
  <c r="AS1127" i="2" s="1"/>
  <c r="CW1173" i="2"/>
  <c r="AQ1173" i="2" s="1"/>
  <c r="CK1173" i="2"/>
  <c r="AP1307" i="2"/>
  <c r="AS1308" i="2"/>
  <c r="CV1308" i="2"/>
  <c r="AP1308" i="2" s="1"/>
  <c r="AR212" i="3"/>
  <c r="I212" i="3" s="1"/>
  <c r="L212" i="3" s="1"/>
  <c r="CW1237" i="2"/>
  <c r="AQ1237" i="2" s="1"/>
  <c r="AR112" i="3"/>
  <c r="I112" i="3" s="1"/>
  <c r="L112" i="3" s="1"/>
  <c r="AR210" i="3"/>
  <c r="I210" i="3" s="1"/>
  <c r="L210" i="3" s="1"/>
  <c r="CV1144" i="2"/>
  <c r="AP1144" i="2" s="1"/>
  <c r="AS1143" i="2" s="1"/>
  <c r="AS1302" i="2"/>
  <c r="AP1293" i="2"/>
  <c r="AS1293" i="2" s="1"/>
  <c r="AR206" i="3"/>
  <c r="I206" i="3" s="1"/>
  <c r="L206" i="3" s="1"/>
  <c r="AR214" i="3"/>
  <c r="I214" i="3" s="1"/>
  <c r="L214" i="3" s="1"/>
  <c r="AR218" i="3"/>
  <c r="I218" i="3" s="1"/>
  <c r="L218" i="3" s="1"/>
  <c r="AR130" i="3"/>
  <c r="I130" i="3" s="1"/>
  <c r="L130" i="3" s="1"/>
  <c r="AR122" i="3"/>
  <c r="I122" i="3" s="1"/>
  <c r="L122" i="3" s="1"/>
  <c r="AP1138" i="2"/>
  <c r="AS1137" i="2" s="1"/>
  <c r="AP1280" i="2"/>
  <c r="AS1279" i="2" s="1"/>
  <c r="AR208" i="3"/>
  <c r="I208" i="3" s="1"/>
  <c r="L208" i="3" s="1"/>
  <c r="AR124" i="3"/>
  <c r="I124" i="3" s="1"/>
  <c r="L124" i="3" s="1"/>
  <c r="AR128" i="3"/>
  <c r="I128" i="3" s="1"/>
  <c r="L128" i="3" s="1"/>
  <c r="AR114" i="3"/>
  <c r="I114" i="3" s="1"/>
  <c r="L114" i="3" s="1"/>
  <c r="CV1302" i="2"/>
  <c r="AP1302" i="2" s="1"/>
  <c r="AS1301" i="2" s="1"/>
  <c r="CY1148" i="2"/>
  <c r="AQ1148" i="2" s="1"/>
  <c r="AR216" i="3"/>
  <c r="I216" i="3" s="1"/>
  <c r="L216" i="3" s="1"/>
  <c r="AR102" i="3"/>
  <c r="I102" i="3" s="1"/>
  <c r="L102" i="3" s="1"/>
  <c r="AR110" i="3"/>
  <c r="I110" i="3" s="1"/>
  <c r="L110" i="3" s="1"/>
  <c r="AR222" i="3"/>
  <c r="I222" i="3" s="1"/>
  <c r="L222" i="3" s="1"/>
  <c r="AR220" i="3"/>
  <c r="I220" i="3" s="1"/>
  <c r="L220" i="3" s="1"/>
  <c r="AR106" i="3"/>
  <c r="I106" i="3" s="1"/>
  <c r="L106" i="3" s="1"/>
  <c r="CY1216" i="2"/>
  <c r="AQ1216" i="2" s="1"/>
  <c r="AP1124" i="2"/>
  <c r="AS1123" i="2" s="1"/>
  <c r="CP1260" i="2"/>
  <c r="AP1272" i="2"/>
  <c r="AS1271" i="2" s="1"/>
  <c r="AT1221" i="2"/>
  <c r="CY1115" i="2"/>
  <c r="AS1116" i="2" s="1"/>
  <c r="CW1115" i="2"/>
  <c r="CY1243" i="2"/>
  <c r="CK1237" i="2"/>
  <c r="CY1225" i="2"/>
  <c r="AS1226" i="2" s="1"/>
  <c r="CY1131" i="2"/>
  <c r="AR2" i="3"/>
  <c r="I2" i="3" s="1"/>
  <c r="L2" i="3" s="1"/>
  <c r="AP1246" i="2"/>
  <c r="AS1245" i="2" s="1"/>
  <c r="CY1166" i="2"/>
  <c r="AQ1166" i="2" s="1"/>
  <c r="CY1295" i="2"/>
  <c r="AQ1295" i="2" s="1"/>
  <c r="CY1142" i="2"/>
  <c r="AQ1142" i="2" s="1"/>
  <c r="AP1134" i="2"/>
  <c r="AS1133" i="2" s="1"/>
  <c r="AP1288" i="2"/>
  <c r="AS1287" i="2" s="1"/>
  <c r="CW1243" i="2"/>
  <c r="CW1153" i="2"/>
  <c r="AP1216" i="2"/>
  <c r="AS1215" i="2" s="1"/>
  <c r="CW1156" i="2"/>
  <c r="AQ1156" i="2" s="1"/>
  <c r="CR1214" i="2"/>
  <c r="CW1178" i="2"/>
  <c r="AQ1178" i="2" s="1"/>
  <c r="CK1171" i="2"/>
  <c r="CY1140" i="2"/>
  <c r="AQ1140" i="2" s="1"/>
  <c r="AQ1151" i="2"/>
  <c r="AT1151" i="2" s="1"/>
  <c r="CP1160" i="2"/>
  <c r="AP1264" i="2"/>
  <c r="AS1263" i="2" s="1"/>
  <c r="AS1186" i="2"/>
  <c r="CP1152" i="2"/>
  <c r="CV1186" i="2"/>
  <c r="AP1186" i="2" s="1"/>
  <c r="AS1185" i="2" s="1"/>
  <c r="CP1168" i="2"/>
  <c r="CY1153" i="2"/>
  <c r="AS1154" i="2" s="1"/>
  <c r="AT1285" i="2"/>
  <c r="CY1247" i="2"/>
  <c r="AS1248" i="2" s="1"/>
  <c r="AP1233" i="2"/>
  <c r="AS1233" i="2" s="1"/>
  <c r="CY1235" i="2"/>
  <c r="AQ1235" i="2" s="1"/>
  <c r="CK1235" i="2"/>
  <c r="CW1247" i="2"/>
  <c r="CY1126" i="2"/>
  <c r="AQ1126" i="2" s="1"/>
  <c r="AS1174" i="2"/>
  <c r="AP1262" i="2"/>
  <c r="AS1261" i="2" s="1"/>
  <c r="AP1173" i="2"/>
  <c r="AS1173" i="2" s="1"/>
  <c r="AT1259" i="2"/>
  <c r="AP1266" i="2"/>
  <c r="AS1265" i="2" s="1"/>
  <c r="AQ1287" i="2"/>
  <c r="AT1287" i="2" s="1"/>
  <c r="CY1242" i="2"/>
  <c r="AQ1242" i="2" s="1"/>
  <c r="AT1241" i="2" s="1"/>
  <c r="AP1172" i="2"/>
  <c r="AS1171" i="2" s="1"/>
  <c r="CK1225" i="2"/>
  <c r="CY1189" i="2"/>
  <c r="AS1190" i="2" s="1"/>
  <c r="CK1109" i="2"/>
  <c r="CW1189" i="2"/>
  <c r="CY1213" i="2"/>
  <c r="AQ1213" i="2" s="1"/>
  <c r="AS1249" i="2"/>
  <c r="CV1136" i="2"/>
  <c r="AP1136" i="2" s="1"/>
  <c r="AS1135" i="2" s="1"/>
  <c r="AP1194" i="2"/>
  <c r="AS1193" i="2" s="1"/>
  <c r="CW1171" i="2"/>
  <c r="AQ1171" i="2" s="1"/>
  <c r="CK1213" i="2"/>
  <c r="CW1219" i="2"/>
  <c r="AQ1219" i="2" s="1"/>
  <c r="CK1219" i="2"/>
  <c r="AT1275" i="2"/>
  <c r="CV1178" i="2"/>
  <c r="AP1178" i="2" s="1"/>
  <c r="AS1177" i="2" s="1"/>
  <c r="CP1188" i="2"/>
  <c r="CK1195" i="2"/>
  <c r="CW1131" i="2"/>
  <c r="CY1233" i="2"/>
  <c r="AS1234" i="2" s="1"/>
  <c r="CW1163" i="2"/>
  <c r="AQ1163" i="2" s="1"/>
  <c r="CY1188" i="2"/>
  <c r="AQ1188" i="2" s="1"/>
  <c r="CY1195" i="2"/>
  <c r="AQ1195" i="2" s="1"/>
  <c r="AP1304" i="2"/>
  <c r="CV1224" i="2"/>
  <c r="AP1224" i="2" s="1"/>
  <c r="AS1223" i="2" s="1"/>
  <c r="AP1120" i="2"/>
  <c r="AS1119" i="2" s="1"/>
  <c r="AT1265" i="2"/>
  <c r="AP1240" i="2"/>
  <c r="AS1239" i="2" s="1"/>
  <c r="CW1262" i="2"/>
  <c r="AQ1262" i="2" s="1"/>
  <c r="AP1231" i="2"/>
  <c r="AS1231" i="2" s="1"/>
  <c r="AP1190" i="2"/>
  <c r="AS1189" i="2" s="1"/>
  <c r="CY1109" i="2"/>
  <c r="AS1110" i="2" s="1"/>
  <c r="AT1281" i="2"/>
  <c r="AS1117" i="2"/>
  <c r="CY1280" i="2"/>
  <c r="AQ1280" i="2" s="1"/>
  <c r="AS1221" i="2"/>
  <c r="AP1270" i="2"/>
  <c r="AS1269" i="2" s="1"/>
  <c r="CR1183" i="2"/>
  <c r="CV1184" i="2" s="1"/>
  <c r="AP1184" i="2" s="1"/>
  <c r="CK1163" i="2"/>
  <c r="CV1298" i="2"/>
  <c r="AP1298" i="2" s="1"/>
  <c r="AS1297" i="2" s="1"/>
  <c r="AP1258" i="2"/>
  <c r="AS1257" i="2" s="1"/>
  <c r="AT1161" i="2"/>
  <c r="AS1298" i="2"/>
  <c r="AQ1297" i="2"/>
  <c r="AT1297" i="2" s="1"/>
  <c r="AP1282" i="2"/>
  <c r="AS1281" i="2" s="1"/>
  <c r="AS1157" i="2"/>
  <c r="AX1157" i="2" s="1"/>
  <c r="AZ1157" i="2" s="1"/>
  <c r="CW1201" i="2"/>
  <c r="AQ1201" i="2" s="1"/>
  <c r="AT1263" i="2"/>
  <c r="CW1203" i="2"/>
  <c r="AQ1203" i="2" s="1"/>
  <c r="AS1149" i="2"/>
  <c r="CP1156" i="2"/>
  <c r="CK1203" i="2"/>
  <c r="CP1180" i="2"/>
  <c r="AP1226" i="2"/>
  <c r="AS1225" i="2" s="1"/>
  <c r="CP1252" i="2"/>
  <c r="AP1284" i="2"/>
  <c r="AS1283" i="2" s="1"/>
  <c r="AP1146" i="2"/>
  <c r="AS1145" i="2" s="1"/>
  <c r="AP1212" i="2"/>
  <c r="AS1211" i="2" s="1"/>
  <c r="AS1235" i="2"/>
  <c r="AT1301" i="2"/>
  <c r="CY1120" i="2"/>
  <c r="AQ1120" i="2" s="1"/>
  <c r="CY1176" i="2"/>
  <c r="AQ1176" i="2" s="1"/>
  <c r="AP1306" i="2"/>
  <c r="AS1305" i="2" s="1"/>
  <c r="AS1275" i="2"/>
  <c r="AS1224" i="2"/>
  <c r="CW1233" i="2"/>
  <c r="AT1257" i="2"/>
  <c r="AP1286" i="2"/>
  <c r="CY1239" i="2"/>
  <c r="AS1240" i="2" s="1"/>
  <c r="CV1200" i="2"/>
  <c r="AP1200" i="2" s="1"/>
  <c r="AS1199" i="2" s="1"/>
  <c r="CY1211" i="2"/>
  <c r="AS1212" i="2" s="1"/>
  <c r="CW1239" i="2"/>
  <c r="AP1274" i="2"/>
  <c r="AS1273" i="2" s="1"/>
  <c r="AS1289" i="2"/>
  <c r="CY1217" i="2"/>
  <c r="AS1218" i="2" s="1"/>
  <c r="AS1286" i="2"/>
  <c r="CK1201" i="2"/>
  <c r="CW1217" i="2"/>
  <c r="AS1200" i="2"/>
  <c r="AT1149" i="2"/>
  <c r="CW1211" i="2"/>
  <c r="AS1153" i="2"/>
  <c r="AP1162" i="2"/>
  <c r="AS1161" i="2" s="1"/>
  <c r="AP1285" i="2"/>
  <c r="CY1227" i="2"/>
  <c r="AS1228" i="2" s="1"/>
  <c r="AP1237" i="2"/>
  <c r="CW1227" i="2"/>
  <c r="CW1303" i="2"/>
  <c r="AQ1303" i="2" s="1"/>
  <c r="CK1303" i="2"/>
  <c r="AT1291" i="2"/>
  <c r="AT1181" i="2"/>
  <c r="AT1253" i="2"/>
  <c r="AS1227" i="2"/>
  <c r="AP1220" i="2"/>
  <c r="AS1219" i="2" s="1"/>
  <c r="CK1255" i="2"/>
  <c r="AT1269" i="2"/>
  <c r="AP1267" i="2"/>
  <c r="AQ1204" i="2"/>
  <c r="AQ1206" i="2"/>
  <c r="AQ1193" i="2"/>
  <c r="AQ1230" i="2"/>
  <c r="AQ1290" i="2"/>
  <c r="CY1255" i="2"/>
  <c r="AQ1255" i="2" s="1"/>
  <c r="AQ1164" i="2"/>
  <c r="AP1259" i="2"/>
  <c r="AQ1238" i="2"/>
  <c r="CR1255" i="2"/>
  <c r="AP1255" i="2" s="1"/>
  <c r="CW1209" i="2"/>
  <c r="AQ1209" i="2" s="1"/>
  <c r="AT1299" i="2"/>
  <c r="AP1277" i="2"/>
  <c r="AP1209" i="2"/>
  <c r="AP1163" i="2"/>
  <c r="AP1217" i="2"/>
  <c r="CK1209" i="2"/>
  <c r="AT1283" i="2"/>
  <c r="CV1278" i="2"/>
  <c r="AP1278" i="2" s="1"/>
  <c r="CK1143" i="2"/>
  <c r="CW1143" i="2"/>
  <c r="CY1143" i="2"/>
  <c r="AS1144" i="2" s="1"/>
  <c r="AQ1278" i="2"/>
  <c r="AQ1212" i="2"/>
  <c r="CY1144" i="2"/>
  <c r="CW1144" i="2"/>
  <c r="CK1145" i="2"/>
  <c r="CY1145" i="2"/>
  <c r="CW1145" i="2"/>
  <c r="AT1245" i="2"/>
  <c r="AQ1197" i="2"/>
  <c r="AQ1205" i="2"/>
  <c r="AQ1252" i="2"/>
  <c r="CP1192" i="2"/>
  <c r="CR1192" i="2"/>
  <c r="CY1146" i="2"/>
  <c r="CW1146" i="2"/>
  <c r="CR1191" i="2"/>
  <c r="CP1191" i="2"/>
  <c r="CY1138" i="2"/>
  <c r="CW1138" i="2"/>
  <c r="AP1159" i="2"/>
  <c r="AP1155" i="2"/>
  <c r="AQ1186" i="2"/>
  <c r="AP1207" i="2"/>
  <c r="AQ1228" i="2"/>
  <c r="CY1137" i="2"/>
  <c r="AS1138" i="2" s="1"/>
  <c r="CK1137" i="2"/>
  <c r="CW1137" i="2"/>
  <c r="AP1175" i="2"/>
  <c r="AS1303" i="2"/>
  <c r="AP1111" i="2"/>
  <c r="AQ1132" i="2"/>
  <c r="AQ1196" i="2"/>
  <c r="CW1122" i="2"/>
  <c r="CY1122" i="2"/>
  <c r="CW1167" i="2"/>
  <c r="CK1167" i="2"/>
  <c r="CY1167" i="2"/>
  <c r="AS1168" i="2" s="1"/>
  <c r="AQ1118" i="2"/>
  <c r="AQ1293" i="2"/>
  <c r="AQ1274" i="2"/>
  <c r="CW1168" i="2"/>
  <c r="CY1168" i="2"/>
  <c r="CK1133" i="2"/>
  <c r="CW1133" i="2"/>
  <c r="CY1133" i="2"/>
  <c r="AQ1174" i="2"/>
  <c r="AQ1175" i="2"/>
  <c r="CW1134" i="2"/>
  <c r="CY1134" i="2"/>
  <c r="AQ1273" i="2"/>
  <c r="AQ1127" i="2"/>
  <c r="AP1167" i="2"/>
  <c r="AQ1125" i="2"/>
  <c r="AQ1202" i="2"/>
  <c r="AQ1289" i="2"/>
  <c r="AQ1198" i="2"/>
  <c r="AQ1229" i="2"/>
  <c r="AQ1271" i="2"/>
  <c r="AP1141" i="2"/>
  <c r="AQ1210" i="2"/>
  <c r="AP1109" i="2"/>
  <c r="AP1115" i="2"/>
  <c r="CK1121" i="2"/>
  <c r="CY1121" i="2"/>
  <c r="CW1121" i="2"/>
  <c r="CW1207" i="2"/>
  <c r="CY1207" i="2"/>
  <c r="AS1208" i="2" s="1"/>
  <c r="CK1207" i="2"/>
  <c r="AS1182" i="2"/>
  <c r="CV1182" i="2"/>
  <c r="AP1182" i="2" s="1"/>
  <c r="CR1244" i="2"/>
  <c r="CP1244" i="2"/>
  <c r="AS1300" i="2"/>
  <c r="CV1300" i="2"/>
  <c r="AP1300" i="2" s="1"/>
  <c r="CP1205" i="2"/>
  <c r="CR1205" i="2"/>
  <c r="CV1180" i="2"/>
  <c r="AS1180" i="2"/>
  <c r="AS1130" i="2"/>
  <c r="CV1130" i="2"/>
  <c r="AP1130" i="2" s="1"/>
  <c r="CP1114" i="2"/>
  <c r="CR1114" i="2"/>
  <c r="AS1278" i="2"/>
  <c r="CV1248" i="2"/>
  <c r="AP1248" i="2" s="1"/>
  <c r="CP1169" i="2"/>
  <c r="CR1169" i="2"/>
  <c r="CV1296" i="2"/>
  <c r="AP1296" i="2" s="1"/>
  <c r="CK1123" i="2"/>
  <c r="CY1123" i="2"/>
  <c r="CW1123" i="2"/>
  <c r="AS1178" i="2"/>
  <c r="CV1242" i="2"/>
  <c r="AP1242" i="2" s="1"/>
  <c r="AS1242" i="2"/>
  <c r="CV1204" i="2"/>
  <c r="AP1204" i="2" s="1"/>
  <c r="AS1204" i="2"/>
  <c r="CW1160" i="2"/>
  <c r="CY1160" i="2"/>
  <c r="CP1197" i="2"/>
  <c r="CR1197" i="2"/>
  <c r="CV1188" i="2"/>
  <c r="AS1188" i="2"/>
  <c r="CV1214" i="2"/>
  <c r="AS1140" i="2"/>
  <c r="CV1140" i="2"/>
  <c r="AP1140" i="2" s="1"/>
  <c r="CV1148" i="2"/>
  <c r="AP1148" i="2" s="1"/>
  <c r="AS1148" i="2"/>
  <c r="AP1181" i="2"/>
  <c r="CP1243" i="2"/>
  <c r="CR1243" i="2"/>
  <c r="AS1156" i="2"/>
  <c r="CV1156" i="2"/>
  <c r="AQ1251" i="2"/>
  <c r="AQ1177" i="2"/>
  <c r="AS1210" i="2"/>
  <c r="CV1210" i="2"/>
  <c r="AP1210" i="2" s="1"/>
  <c r="AP1299" i="2"/>
  <c r="AS1238" i="2"/>
  <c r="CV1238" i="2"/>
  <c r="AP1238" i="2" s="1"/>
  <c r="AQ1244" i="2"/>
  <c r="AQ1294" i="2"/>
  <c r="AS1268" i="2"/>
  <c r="CV1268" i="2"/>
  <c r="AP1268" i="2" s="1"/>
  <c r="AQ1220" i="2"/>
  <c r="CP1132" i="2"/>
  <c r="CR1132" i="2"/>
  <c r="AQ1155" i="2"/>
  <c r="AS1176" i="2"/>
  <c r="CV1176" i="2"/>
  <c r="AP1176" i="2" s="1"/>
  <c r="AP1179" i="2"/>
  <c r="AQ1116" i="2"/>
  <c r="CV1164" i="2"/>
  <c r="AP1164" i="2" s="1"/>
  <c r="AS1164" i="2"/>
  <c r="AQ1306" i="2"/>
  <c r="AQ1240" i="2"/>
  <c r="AQ1215" i="2"/>
  <c r="AQ1223" i="2"/>
  <c r="AQ1180" i="2"/>
  <c r="AP1201" i="2"/>
  <c r="CP1170" i="2"/>
  <c r="CR1170" i="2"/>
  <c r="AQ1218" i="2"/>
  <c r="AP1295" i="2"/>
  <c r="CY1249" i="2"/>
  <c r="CK1249" i="2"/>
  <c r="CW1249" i="2"/>
  <c r="CW1124" i="2"/>
  <c r="CY1124" i="2"/>
  <c r="AQ1128" i="2"/>
  <c r="CV1112" i="2"/>
  <c r="AP1112" i="2" s="1"/>
  <c r="CV1142" i="2"/>
  <c r="AP1142" i="2" s="1"/>
  <c r="AS1142" i="2"/>
  <c r="CK1183" i="2"/>
  <c r="CW1183" i="2"/>
  <c r="CY1183" i="2"/>
  <c r="AP1241" i="2"/>
  <c r="CV1218" i="2"/>
  <c r="AP1218" i="2" s="1"/>
  <c r="AQ1256" i="2"/>
  <c r="AP1203" i="2"/>
  <c r="CW1159" i="2"/>
  <c r="CK1159" i="2"/>
  <c r="CY1159" i="2"/>
  <c r="AS1160" i="2" s="1"/>
  <c r="CP1125" i="2"/>
  <c r="CR1125" i="2"/>
  <c r="AQ1179" i="2"/>
  <c r="AP1187" i="2"/>
  <c r="AQ1119" i="2"/>
  <c r="CY1170" i="2"/>
  <c r="CW1170" i="2"/>
  <c r="AP1213" i="2"/>
  <c r="AS1254" i="2"/>
  <c r="CV1254" i="2"/>
  <c r="AP1254" i="2" s="1"/>
  <c r="AQ1117" i="2"/>
  <c r="CY1135" i="2"/>
  <c r="CK1135" i="2"/>
  <c r="CW1135" i="2"/>
  <c r="CP1131" i="2"/>
  <c r="CR1131" i="2"/>
  <c r="CV1252" i="2"/>
  <c r="AS1252" i="2"/>
  <c r="AS1128" i="2"/>
  <c r="CP1122" i="2"/>
  <c r="CR1122" i="2"/>
  <c r="AS1202" i="2"/>
  <c r="CV1202" i="2"/>
  <c r="AP1202" i="2" s="1"/>
  <c r="CY1113" i="2"/>
  <c r="CK1113" i="2"/>
  <c r="CW1113" i="2"/>
  <c r="CW1250" i="2"/>
  <c r="CY1250" i="2"/>
  <c r="CK1111" i="2"/>
  <c r="CY1111" i="2"/>
  <c r="CW1111" i="2"/>
  <c r="CW1184" i="2"/>
  <c r="CY1184" i="2"/>
  <c r="AS1152" i="2"/>
  <c r="CV1152" i="2"/>
  <c r="CP1292" i="2"/>
  <c r="CR1292" i="2"/>
  <c r="CK1231" i="2"/>
  <c r="CW1231" i="2"/>
  <c r="CY1231" i="2"/>
  <c r="CP1126" i="2"/>
  <c r="CR1126" i="2"/>
  <c r="CV1166" i="2"/>
  <c r="AP1166" i="2" s="1"/>
  <c r="AS1166" i="2"/>
  <c r="AS1262" i="2"/>
  <c r="CV1196" i="2"/>
  <c r="AP1196" i="2" s="1"/>
  <c r="CK1169" i="2"/>
  <c r="CW1169" i="2"/>
  <c r="CY1169" i="2"/>
  <c r="AQ1165" i="2"/>
  <c r="AQ1279" i="2"/>
  <c r="AQ1248" i="2"/>
  <c r="AP1253" i="2"/>
  <c r="CK1191" i="2"/>
  <c r="CW1191" i="2"/>
  <c r="CY1191" i="2"/>
  <c r="AQ1110" i="2"/>
  <c r="CY1208" i="2"/>
  <c r="CW1208" i="2"/>
  <c r="AQ1139" i="2"/>
  <c r="CV1160" i="2"/>
  <c r="AQ1267" i="2"/>
  <c r="AQ1190" i="2"/>
  <c r="AQ1224" i="2"/>
  <c r="CR1206" i="2"/>
  <c r="CP1206" i="2"/>
  <c r="CW1136" i="2"/>
  <c r="CY1136" i="2"/>
  <c r="AQ1296" i="2"/>
  <c r="AQ1172" i="2"/>
  <c r="AP1129" i="2"/>
  <c r="AQ1268" i="2"/>
  <c r="CP1113" i="2"/>
  <c r="CR1113" i="2"/>
  <c r="AQ1272" i="2"/>
  <c r="CV1168" i="2"/>
  <c r="AQ1234" i="2"/>
  <c r="AQ1277" i="2"/>
  <c r="AP1251" i="2"/>
  <c r="CP1121" i="2"/>
  <c r="CR1121" i="2"/>
  <c r="AP1247" i="2"/>
  <c r="AQ1261" i="2"/>
  <c r="CW1114" i="2"/>
  <c r="CY1114" i="2"/>
  <c r="AQ1185" i="2"/>
  <c r="CW1112" i="2"/>
  <c r="CY1112" i="2"/>
  <c r="CV1208" i="2"/>
  <c r="AP1208" i="2" s="1"/>
  <c r="AQ1305" i="2"/>
  <c r="AS1272" i="2"/>
  <c r="AP1151" i="2"/>
  <c r="AQ1304" i="2"/>
  <c r="CP1291" i="2"/>
  <c r="CR1291" i="2"/>
  <c r="CW1232" i="2"/>
  <c r="CY1232" i="2"/>
  <c r="AQ1226" i="2"/>
  <c r="AP1165" i="2"/>
  <c r="CR1198" i="2"/>
  <c r="CP1198" i="2"/>
  <c r="CV1260" i="2"/>
  <c r="AS1260" i="2"/>
  <c r="AS1294" i="2"/>
  <c r="AP1195" i="2"/>
  <c r="AQ1141" i="2"/>
  <c r="AQ1147" i="2"/>
  <c r="AQ1187" i="2"/>
  <c r="AP1139" i="2"/>
  <c r="CV1110" i="2"/>
  <c r="AP1110" i="2" s="1"/>
  <c r="CV1116" i="2"/>
  <c r="AP1116" i="2" s="1"/>
  <c r="AP1147" i="2"/>
  <c r="CW1192" i="2"/>
  <c r="CY1192" i="2"/>
  <c r="CW1107" i="2"/>
  <c r="CY1107" i="2"/>
  <c r="AS1108" i="2" s="1"/>
  <c r="AS1107" i="2"/>
  <c r="CK1107" i="2"/>
  <c r="AQ1108" i="2"/>
  <c r="BZ425" i="2"/>
  <c r="P2" i="5"/>
  <c r="CB393" i="2"/>
  <c r="BZ393" i="2"/>
  <c r="AQ911" i="2"/>
  <c r="T301" i="18"/>
  <c r="X301" i="18" s="1"/>
  <c r="E301" i="18" s="1"/>
  <c r="I301" i="18" s="1"/>
  <c r="T299" i="18"/>
  <c r="X299" i="18" s="1"/>
  <c r="E299" i="18" s="1"/>
  <c r="I299" i="18" s="1"/>
  <c r="T295" i="18"/>
  <c r="X295" i="18" s="1"/>
  <c r="E295" i="18" s="1"/>
  <c r="I295" i="18" s="1"/>
  <c r="X303" i="18"/>
  <c r="E303" i="18" s="1"/>
  <c r="I303" i="18" s="1"/>
  <c r="T300" i="18"/>
  <c r="T297" i="18"/>
  <c r="T292" i="18"/>
  <c r="T302" i="18"/>
  <c r="T294" i="18"/>
  <c r="T296" i="18"/>
  <c r="T291" i="18"/>
  <c r="T290" i="18"/>
  <c r="T293" i="18"/>
  <c r="T298" i="18"/>
  <c r="AQ1086" i="2"/>
  <c r="AT1085" i="2" s="1"/>
  <c r="AX1085" i="2" s="1"/>
  <c r="AZ1085" i="2" s="1"/>
  <c r="AQ1044" i="2"/>
  <c r="AT1043" i="2" s="1"/>
  <c r="AX1043" i="2" s="1"/>
  <c r="AZ1043" i="2" s="1"/>
  <c r="N232" i="18"/>
  <c r="W232" i="18" s="1"/>
  <c r="D232" i="18" s="1"/>
  <c r="I232" i="18" s="1"/>
  <c r="BZ553" i="2"/>
  <c r="CA581" i="2"/>
  <c r="CB582" i="2" s="1"/>
  <c r="CE582" i="2" s="1"/>
  <c r="L582" i="2" s="1"/>
  <c r="CA557" i="2"/>
  <c r="CB558" i="2" s="1"/>
  <c r="CE558" i="2" s="1"/>
  <c r="L558" i="2" s="1"/>
  <c r="CB522" i="2"/>
  <c r="CE522" i="2" s="1"/>
  <c r="L522" i="2" s="1"/>
  <c r="M521" i="2" s="1"/>
  <c r="CB521" i="2"/>
  <c r="CB635" i="2"/>
  <c r="CE635" i="2" s="1"/>
  <c r="L635" i="2" s="1"/>
  <c r="O778" i="2"/>
  <c r="AJ779" i="2" s="1"/>
  <c r="AQ779" i="2" s="1"/>
  <c r="AQ952" i="2"/>
  <c r="AT951" i="2" s="1"/>
  <c r="AX951" i="2" s="1"/>
  <c r="AZ951" i="2" s="1"/>
  <c r="CB644" i="2"/>
  <c r="CE644" i="2" s="1"/>
  <c r="L644" i="2" s="1"/>
  <c r="AM643" i="2" s="1"/>
  <c r="CB459" i="2"/>
  <c r="CD459" i="2" s="1"/>
  <c r="K459" i="2" s="1"/>
  <c r="AI459" i="2" s="1"/>
  <c r="AQ909" i="2"/>
  <c r="AQ915" i="2"/>
  <c r="CB700" i="2"/>
  <c r="CE700" i="2" s="1"/>
  <c r="L700" i="2" s="1"/>
  <c r="M699" i="2" s="1"/>
  <c r="AQ850" i="2"/>
  <c r="AQ726" i="2"/>
  <c r="AQ1076" i="2"/>
  <c r="AT1075" i="2" s="1"/>
  <c r="AX1075" i="2" s="1"/>
  <c r="AZ1075" i="2" s="1"/>
  <c r="AQ716" i="2"/>
  <c r="AQ954" i="2"/>
  <c r="AT953" i="2" s="1"/>
  <c r="AX953" i="2" s="1"/>
  <c r="AZ953" i="2" s="1"/>
  <c r="AQ852" i="2"/>
  <c r="AQ1070" i="2"/>
  <c r="AT1069" i="2" s="1"/>
  <c r="AX1069" i="2" s="1"/>
  <c r="AZ1069" i="2" s="1"/>
  <c r="AQ902" i="2"/>
  <c r="AQ770" i="2"/>
  <c r="AQ872" i="2"/>
  <c r="AQ1104" i="2"/>
  <c r="AT1103" i="2" s="1"/>
  <c r="AX1103" i="2" s="1"/>
  <c r="AZ1103" i="2" s="1"/>
  <c r="AQ816" i="2"/>
  <c r="AQ119" i="2"/>
  <c r="AQ39" i="2"/>
  <c r="AT38" i="2" s="1"/>
  <c r="AX38" i="2" s="1"/>
  <c r="AZ38" i="2" s="1"/>
  <c r="AQ55" i="2"/>
  <c r="AT54" i="2" s="1"/>
  <c r="AX54" i="2" s="1"/>
  <c r="AZ54" i="2" s="1"/>
  <c r="AQ826" i="2"/>
  <c r="AQ856" i="2"/>
  <c r="AQ778" i="2"/>
  <c r="AQ762" i="2"/>
  <c r="AQ79" i="2"/>
  <c r="AT78" i="2" s="1"/>
  <c r="AX78" i="2" s="1"/>
  <c r="AZ78" i="2" s="1"/>
  <c r="AQ87" i="2"/>
  <c r="AT86" i="2" s="1"/>
  <c r="AX86" i="2" s="1"/>
  <c r="AZ86" i="2" s="1"/>
  <c r="AQ57" i="2"/>
  <c r="AT56" i="2" s="1"/>
  <c r="AX56" i="2" s="1"/>
  <c r="AZ56" i="2" s="1"/>
  <c r="AQ63" i="2"/>
  <c r="AT62" i="2" s="1"/>
  <c r="AX62" i="2" s="1"/>
  <c r="AZ62" i="2" s="1"/>
  <c r="AQ53" i="2"/>
  <c r="AT52" i="2" s="1"/>
  <c r="AX52" i="2" s="1"/>
  <c r="AZ52" i="2" s="1"/>
  <c r="AQ804" i="2"/>
  <c r="AQ870" i="2"/>
  <c r="AQ886" i="2"/>
  <c r="AQ898" i="2"/>
  <c r="AQ728" i="2"/>
  <c r="AQ776" i="2"/>
  <c r="AQ780" i="2"/>
  <c r="AQ1072" i="2"/>
  <c r="AT1071" i="2" s="1"/>
  <c r="AX1071" i="2" s="1"/>
  <c r="AZ1071" i="2" s="1"/>
  <c r="AQ818" i="2"/>
  <c r="AQ950" i="2"/>
  <c r="AT949" i="2" s="1"/>
  <c r="AX949" i="2" s="1"/>
  <c r="AZ949" i="2" s="1"/>
  <c r="AQ1074" i="2"/>
  <c r="AT1073" i="2" s="1"/>
  <c r="AX1073" i="2" s="1"/>
  <c r="AZ1073" i="2" s="1"/>
  <c r="AQ85" i="2"/>
  <c r="AT84" i="2" s="1"/>
  <c r="AX84" i="2" s="1"/>
  <c r="AZ84" i="2" s="1"/>
  <c r="AQ115" i="2"/>
  <c r="AQ37" i="2"/>
  <c r="AT36" i="2" s="1"/>
  <c r="AX36" i="2" s="1"/>
  <c r="AZ36" i="2" s="1"/>
  <c r="AQ93" i="2"/>
  <c r="AT92" i="2" s="1"/>
  <c r="AX92" i="2" s="1"/>
  <c r="AZ92" i="2" s="1"/>
  <c r="AQ101" i="2"/>
  <c r="AT100" i="2" s="1"/>
  <c r="AX100" i="2" s="1"/>
  <c r="AZ100" i="2" s="1"/>
  <c r="AQ61" i="2"/>
  <c r="AT60" i="2" s="1"/>
  <c r="AX60" i="2" s="1"/>
  <c r="AZ60" i="2" s="1"/>
  <c r="AQ156" i="2"/>
  <c r="AT155" i="2" s="1"/>
  <c r="AX155" i="2" s="1"/>
  <c r="AZ155" i="2" s="1"/>
  <c r="AQ788" i="2"/>
  <c r="AQ878" i="2"/>
  <c r="AQ900" i="2"/>
  <c r="AQ982" i="2"/>
  <c r="AT981" i="2" s="1"/>
  <c r="AX981" i="2" s="1"/>
  <c r="AZ981" i="2" s="1"/>
  <c r="AQ936" i="2"/>
  <c r="AT935" i="2" s="1"/>
  <c r="AX935" i="2" s="1"/>
  <c r="AZ935" i="2" s="1"/>
  <c r="AQ774" i="2"/>
  <c r="AQ994" i="2"/>
  <c r="AT993" i="2" s="1"/>
  <c r="AX993" i="2" s="1"/>
  <c r="AZ993" i="2" s="1"/>
  <c r="AQ1078" i="2"/>
  <c r="AT1077" i="2" s="1"/>
  <c r="AX1077" i="2" s="1"/>
  <c r="AZ1077" i="2" s="1"/>
  <c r="AQ930" i="2"/>
  <c r="AT929" i="2" s="1"/>
  <c r="AX929" i="2" s="1"/>
  <c r="AZ929" i="2" s="1"/>
  <c r="AQ992" i="2"/>
  <c r="AT991" i="2" s="1"/>
  <c r="AX991" i="2" s="1"/>
  <c r="AZ991" i="2" s="1"/>
  <c r="AQ948" i="2"/>
  <c r="AT947" i="2" s="1"/>
  <c r="AX947" i="2" s="1"/>
  <c r="AZ947" i="2" s="1"/>
  <c r="AQ976" i="2"/>
  <c r="AT975" i="2" s="1"/>
  <c r="AX975" i="2" s="1"/>
  <c r="AZ975" i="2" s="1"/>
  <c r="AQ1048" i="2"/>
  <c r="AT1047" i="2" s="1"/>
  <c r="AX1047" i="2" s="1"/>
  <c r="AZ1047" i="2" s="1"/>
  <c r="AQ1058" i="2"/>
  <c r="AT1057" i="2" s="1"/>
  <c r="AX1057" i="2" s="1"/>
  <c r="AZ1057" i="2" s="1"/>
  <c r="AQ69" i="2"/>
  <c r="AT68" i="2" s="1"/>
  <c r="AX68" i="2" s="1"/>
  <c r="AZ68" i="2" s="1"/>
  <c r="AQ29" i="2"/>
  <c r="AT28" i="2" s="1"/>
  <c r="AX28" i="2" s="1"/>
  <c r="AZ28" i="2" s="1"/>
  <c r="AQ77" i="2"/>
  <c r="AT76" i="2" s="1"/>
  <c r="AX76" i="2" s="1"/>
  <c r="AZ76" i="2" s="1"/>
  <c r="AQ186" i="2"/>
  <c r="AT185" i="2" s="1"/>
  <c r="AX185" i="2" s="1"/>
  <c r="AZ185" i="2" s="1"/>
  <c r="AQ978" i="2"/>
  <c r="AT977" i="2" s="1"/>
  <c r="AX977" i="2" s="1"/>
  <c r="AZ977" i="2" s="1"/>
  <c r="AQ946" i="2"/>
  <c r="AT945" i="2" s="1"/>
  <c r="AX945" i="2" s="1"/>
  <c r="AZ945" i="2" s="1"/>
  <c r="AQ1082" i="2"/>
  <c r="AT1081" i="2" s="1"/>
  <c r="AX1081" i="2" s="1"/>
  <c r="AZ1081" i="2" s="1"/>
  <c r="AQ996" i="2"/>
  <c r="AT995" i="2" s="1"/>
  <c r="AX995" i="2" s="1"/>
  <c r="AZ995" i="2" s="1"/>
  <c r="AQ1004" i="2"/>
  <c r="AT1003" i="2" s="1"/>
  <c r="AX1003" i="2" s="1"/>
  <c r="AZ1003" i="2" s="1"/>
  <c r="AP117" i="2"/>
  <c r="AP286" i="2"/>
  <c r="AS286" i="2" s="1"/>
  <c r="AW286" i="2" s="1"/>
  <c r="AP294" i="2"/>
  <c r="AS294" i="2" s="1"/>
  <c r="AW294" i="2" s="1"/>
  <c r="AP242" i="2"/>
  <c r="AS242" i="2" s="1"/>
  <c r="AW242" i="2" s="1"/>
  <c r="AP256" i="2"/>
  <c r="AS256" i="2" s="1"/>
  <c r="AW256" i="2" s="1"/>
  <c r="AP228" i="2"/>
  <c r="AS228" i="2" s="1"/>
  <c r="AW228" i="2" s="1"/>
  <c r="AP252" i="2"/>
  <c r="AS252" i="2" s="1"/>
  <c r="AW252" i="2" s="1"/>
  <c r="AP254" i="2"/>
  <c r="AS254" i="2" s="1"/>
  <c r="AW254" i="2" s="1"/>
  <c r="AP292" i="2"/>
  <c r="AS292" i="2" s="1"/>
  <c r="AW292" i="2" s="1"/>
  <c r="AP278" i="2"/>
  <c r="AS278" i="2" s="1"/>
  <c r="AW278" i="2" s="1"/>
  <c r="AP302" i="2"/>
  <c r="AS302" i="2" s="1"/>
  <c r="AW302" i="2" s="1"/>
  <c r="AP230" i="2"/>
  <c r="AS230" i="2" s="1"/>
  <c r="AW230" i="2" s="1"/>
  <c r="AP284" i="2"/>
  <c r="AS284" i="2" s="1"/>
  <c r="AW284" i="2" s="1"/>
  <c r="AP288" i="2"/>
  <c r="AS288" i="2" s="1"/>
  <c r="AW288" i="2" s="1"/>
  <c r="AP290" i="2"/>
  <c r="AS290" i="2" s="1"/>
  <c r="AW290" i="2" s="1"/>
  <c r="AP258" i="2"/>
  <c r="AS258" i="2" s="1"/>
  <c r="AW258" i="2" s="1"/>
  <c r="AP250" i="2"/>
  <c r="AS250" i="2" s="1"/>
  <c r="AW250" i="2" s="1"/>
  <c r="AP244" i="2"/>
  <c r="AS244" i="2" s="1"/>
  <c r="AW244" i="2" s="1"/>
  <c r="AP305" i="2"/>
  <c r="O816" i="2"/>
  <c r="AJ817" i="2" s="1"/>
  <c r="AQ817" i="2" s="1"/>
  <c r="CB515" i="2"/>
  <c r="O818" i="2"/>
  <c r="AJ819" i="2" s="1"/>
  <c r="AQ819" i="2" s="1"/>
  <c r="O718" i="2"/>
  <c r="AJ719" i="2" s="1"/>
  <c r="AQ719" i="2" s="1"/>
  <c r="O898" i="2"/>
  <c r="AJ899" i="2" s="1"/>
  <c r="AQ899" i="2" s="1"/>
  <c r="O866" i="2"/>
  <c r="AJ867" i="2" s="1"/>
  <c r="O824" i="2"/>
  <c r="AJ825" i="2" s="1"/>
  <c r="O864" i="2"/>
  <c r="AJ865" i="2" s="1"/>
  <c r="AQ865" i="2" s="1"/>
  <c r="O758" i="2"/>
  <c r="AJ759" i="2" s="1"/>
  <c r="AK792" i="2"/>
  <c r="AQ792" i="2" s="1"/>
  <c r="O892" i="2"/>
  <c r="AJ893" i="2" s="1"/>
  <c r="AQ893" i="2" s="1"/>
  <c r="AK718" i="2"/>
  <c r="AQ718" i="2" s="1"/>
  <c r="AK794" i="2"/>
  <c r="AQ794" i="2" s="1"/>
  <c r="BZ611" i="2"/>
  <c r="AT967" i="2"/>
  <c r="AX967" i="2" s="1"/>
  <c r="AZ967" i="2" s="1"/>
  <c r="AK862" i="2"/>
  <c r="AQ862" i="2" s="1"/>
  <c r="O766" i="2"/>
  <c r="AJ767" i="2" s="1"/>
  <c r="AQ767" i="2" s="1"/>
  <c r="O774" i="2"/>
  <c r="AJ775" i="2" s="1"/>
  <c r="AQ775" i="2" s="1"/>
  <c r="AK892" i="2"/>
  <c r="AQ892" i="2" s="1"/>
  <c r="AJ960" i="2"/>
  <c r="O770" i="2"/>
  <c r="AJ771" i="2" s="1"/>
  <c r="AQ771" i="2" s="1"/>
  <c r="AT957" i="2"/>
  <c r="AX957" i="2" s="1"/>
  <c r="AZ957" i="2" s="1"/>
  <c r="AT937" i="2"/>
  <c r="AX937" i="2" s="1"/>
  <c r="AZ937" i="2" s="1"/>
  <c r="AT1067" i="2"/>
  <c r="AX1067" i="2" s="1"/>
  <c r="AZ1067" i="2" s="1"/>
  <c r="CB690" i="2"/>
  <c r="CE690" i="2" s="1"/>
  <c r="L690" i="2" s="1"/>
  <c r="M689" i="2" s="1"/>
  <c r="AT748" i="2"/>
  <c r="AX748" i="2" s="1"/>
  <c r="AZ748" i="2" s="1"/>
  <c r="AT1059" i="2"/>
  <c r="AX1059" i="2" s="1"/>
  <c r="AZ1059" i="2" s="1"/>
  <c r="AT1049" i="2"/>
  <c r="AX1049" i="2" s="1"/>
  <c r="AZ1049" i="2" s="1"/>
  <c r="O880" i="2"/>
  <c r="AJ881" i="2" s="1"/>
  <c r="AQ881" i="2" s="1"/>
  <c r="O852" i="2"/>
  <c r="AJ853" i="2" s="1"/>
  <c r="AQ853" i="2" s="1"/>
  <c r="O850" i="2"/>
  <c r="AJ851" i="2" s="1"/>
  <c r="AQ851" i="2" s="1"/>
  <c r="AK766" i="2"/>
  <c r="AQ766" i="2" s="1"/>
  <c r="O726" i="2"/>
  <c r="AJ727" i="2" s="1"/>
  <c r="AQ727" i="2" s="1"/>
  <c r="AK786" i="2"/>
  <c r="AQ786" i="2" s="1"/>
  <c r="AK880" i="2"/>
  <c r="AQ880" i="2" s="1"/>
  <c r="O762" i="2"/>
  <c r="AJ763" i="2" s="1"/>
  <c r="AQ763" i="2" s="1"/>
  <c r="O780" i="2"/>
  <c r="AJ781" i="2" s="1"/>
  <c r="AQ781" i="2" s="1"/>
  <c r="O804" i="2"/>
  <c r="AJ805" i="2" s="1"/>
  <c r="AQ805" i="2" s="1"/>
  <c r="CB645" i="2"/>
  <c r="CE645" i="2" s="1"/>
  <c r="L645" i="2" s="1"/>
  <c r="CA623" i="2"/>
  <c r="CB624" i="2" s="1"/>
  <c r="CE624" i="2" s="1"/>
  <c r="L624" i="2" s="1"/>
  <c r="M623" i="2" s="1"/>
  <c r="AT1061" i="2"/>
  <c r="AX1061" i="2" s="1"/>
  <c r="AZ1061" i="2" s="1"/>
  <c r="AT987" i="2"/>
  <c r="AX987" i="2" s="1"/>
  <c r="AZ987" i="2" s="1"/>
  <c r="AT955" i="2"/>
  <c r="AX955" i="2" s="1"/>
  <c r="AZ955" i="2" s="1"/>
  <c r="AK904" i="2"/>
  <c r="AQ904" i="2" s="1"/>
  <c r="O782" i="2"/>
  <c r="AJ783" i="2" s="1"/>
  <c r="AQ783" i="2" s="1"/>
  <c r="AT1051" i="2"/>
  <c r="AX1051" i="2" s="1"/>
  <c r="AZ1051" i="2" s="1"/>
  <c r="BZ693" i="2"/>
  <c r="O728" i="2"/>
  <c r="AJ729" i="2" s="1"/>
  <c r="AQ729" i="2" s="1"/>
  <c r="AK790" i="2"/>
  <c r="AQ790" i="2" s="1"/>
  <c r="O894" i="2"/>
  <c r="AJ895" i="2" s="1"/>
  <c r="AQ895" i="2" s="1"/>
  <c r="AT1055" i="2"/>
  <c r="AX1055" i="2" s="1"/>
  <c r="AZ1055" i="2" s="1"/>
  <c r="CB659" i="2"/>
  <c r="CE659" i="2" s="1"/>
  <c r="L659" i="2" s="1"/>
  <c r="CB677" i="2"/>
  <c r="O858" i="2"/>
  <c r="AJ859" i="2" s="1"/>
  <c r="AQ859" i="2" s="1"/>
  <c r="O826" i="2"/>
  <c r="AJ827" i="2" s="1"/>
  <c r="AQ827" i="2" s="1"/>
  <c r="CA429" i="2"/>
  <c r="CB430" i="2" s="1"/>
  <c r="CE430" i="2" s="1"/>
  <c r="L430" i="2" s="1"/>
  <c r="M429" i="2" s="1"/>
  <c r="O776" i="2"/>
  <c r="AJ777" i="2" s="1"/>
  <c r="AQ777" i="2" s="1"/>
  <c r="O902" i="2"/>
  <c r="AJ903" i="2" s="1"/>
  <c r="AQ903" i="2" s="1"/>
  <c r="AT1045" i="2"/>
  <c r="AX1045" i="2" s="1"/>
  <c r="AZ1045" i="2" s="1"/>
  <c r="AK894" i="2"/>
  <c r="AQ894" i="2" s="1"/>
  <c r="O874" i="2"/>
  <c r="AJ875" i="2" s="1"/>
  <c r="AQ875" i="2" s="1"/>
  <c r="AK782" i="2"/>
  <c r="AQ782" i="2" s="1"/>
  <c r="O856" i="2"/>
  <c r="AJ857" i="2" s="1"/>
  <c r="AQ857" i="2" s="1"/>
  <c r="AT800" i="2"/>
  <c r="AX800" i="2" s="1"/>
  <c r="AZ800" i="2" s="1"/>
  <c r="O716" i="2"/>
  <c r="AJ717" i="2" s="1"/>
  <c r="AQ717" i="2" s="1"/>
  <c r="CB551" i="2"/>
  <c r="CD551" i="2" s="1"/>
  <c r="K551" i="2" s="1"/>
  <c r="AI551" i="2" s="1"/>
  <c r="AT1053" i="2"/>
  <c r="AX1053" i="2" s="1"/>
  <c r="AZ1053" i="2" s="1"/>
  <c r="O788" i="2"/>
  <c r="AJ789" i="2" s="1"/>
  <c r="AQ789" i="2" s="1"/>
  <c r="O900" i="2"/>
  <c r="AJ901" i="2" s="1"/>
  <c r="AQ901" i="2" s="1"/>
  <c r="AT1063" i="2"/>
  <c r="AX1063" i="2" s="1"/>
  <c r="AZ1063" i="2" s="1"/>
  <c r="O872" i="2"/>
  <c r="AJ873" i="2" s="1"/>
  <c r="AQ873" i="2" s="1"/>
  <c r="CA555" i="2"/>
  <c r="CB556" i="2" s="1"/>
  <c r="CE556" i="2" s="1"/>
  <c r="L556" i="2" s="1"/>
  <c r="M555" i="2" s="1"/>
  <c r="AK874" i="2"/>
  <c r="AQ874" i="2" s="1"/>
  <c r="O886" i="2"/>
  <c r="AJ887" i="2" s="1"/>
  <c r="AQ887" i="2" s="1"/>
  <c r="AJ1106" i="2"/>
  <c r="AK822" i="2"/>
  <c r="AQ822" i="2" s="1"/>
  <c r="AJ1098" i="2"/>
  <c r="AQ1098" i="2" s="1"/>
  <c r="AJ1094" i="2"/>
  <c r="AJ1102" i="2"/>
  <c r="AJ1090" i="2"/>
  <c r="CB586" i="2"/>
  <c r="CE586" i="2" s="1"/>
  <c r="L586" i="2" s="1"/>
  <c r="M585" i="2" s="1"/>
  <c r="AJ1092" i="2"/>
  <c r="AJ1100" i="2"/>
  <c r="AJ1096" i="2"/>
  <c r="CB672" i="2"/>
  <c r="CE672" i="2" s="1"/>
  <c r="L672" i="2" s="1"/>
  <c r="M671" i="2" s="1"/>
  <c r="O878" i="2"/>
  <c r="AJ879" i="2" s="1"/>
  <c r="AQ879" i="2" s="1"/>
  <c r="AJ1080" i="2"/>
  <c r="AJ1036" i="2"/>
  <c r="AJ1032" i="2"/>
  <c r="AJ1042" i="2"/>
  <c r="AJ1028" i="2"/>
  <c r="AJ1034" i="2"/>
  <c r="AJ1030" i="2"/>
  <c r="AJ1066" i="2"/>
  <c r="AJ1084" i="2"/>
  <c r="O870" i="2"/>
  <c r="AJ871" i="2" s="1"/>
  <c r="AQ871" i="2" s="1"/>
  <c r="AJ1040" i="2"/>
  <c r="AJ1088" i="2"/>
  <c r="AJ1038" i="2"/>
  <c r="AJ962" i="2"/>
  <c r="AJ986" i="2"/>
  <c r="AQ986" i="2" s="1"/>
  <c r="AJ970" i="2"/>
  <c r="AJ932" i="2"/>
  <c r="AJ966" i="2"/>
  <c r="AJ928" i="2"/>
  <c r="AJ1006" i="2"/>
  <c r="AJ964" i="2"/>
  <c r="AJ940" i="2"/>
  <c r="AJ934" i="2"/>
  <c r="AJ944" i="2"/>
  <c r="AJ942" i="2"/>
  <c r="AJ972" i="2"/>
  <c r="AJ984" i="2"/>
  <c r="AJ1002" i="2"/>
  <c r="AJ974" i="2"/>
  <c r="AJ1000" i="2"/>
  <c r="AJ980" i="2"/>
  <c r="AK830" i="2"/>
  <c r="AQ830" i="2" s="1"/>
  <c r="O830" i="2"/>
  <c r="O732" i="2"/>
  <c r="AJ733" i="2" s="1"/>
  <c r="AQ733" i="2" s="1"/>
  <c r="O888" i="2"/>
  <c r="AK888" i="2"/>
  <c r="AQ888" i="2" s="1"/>
  <c r="AJ905" i="2"/>
  <c r="AQ905" i="2" s="1"/>
  <c r="AK896" i="2"/>
  <c r="AQ896" i="2" s="1"/>
  <c r="O896" i="2"/>
  <c r="O890" i="2"/>
  <c r="AK890" i="2"/>
  <c r="AQ890" i="2" s="1"/>
  <c r="O884" i="2"/>
  <c r="AK884" i="2"/>
  <c r="AQ884" i="2" s="1"/>
  <c r="O876" i="2"/>
  <c r="AK876" i="2"/>
  <c r="AQ876" i="2" s="1"/>
  <c r="O882" i="2"/>
  <c r="AK882" i="2"/>
  <c r="AQ882" i="2" s="1"/>
  <c r="AK802" i="2"/>
  <c r="O802" i="2"/>
  <c r="N802" i="2"/>
  <c r="AI803" i="2" s="1"/>
  <c r="M802" i="2"/>
  <c r="AM802" i="2"/>
  <c r="AK854" i="2"/>
  <c r="O854" i="2"/>
  <c r="M854" i="2"/>
  <c r="AM854" i="2"/>
  <c r="N854" i="2"/>
  <c r="AI855" i="2" s="1"/>
  <c r="O846" i="2"/>
  <c r="AK846" i="2"/>
  <c r="AQ846" i="2" s="1"/>
  <c r="O842" i="2"/>
  <c r="AK842" i="2"/>
  <c r="AQ842" i="2" s="1"/>
  <c r="AJ821" i="2"/>
  <c r="AJ823" i="2"/>
  <c r="AQ823" i="2" s="1"/>
  <c r="AK764" i="2"/>
  <c r="AQ764" i="2" s="1"/>
  <c r="O764" i="2"/>
  <c r="AJ849" i="2"/>
  <c r="O834" i="2"/>
  <c r="AK834" i="2"/>
  <c r="AQ834" i="2" s="1"/>
  <c r="O844" i="2"/>
  <c r="AK844" i="2"/>
  <c r="AQ844" i="2" s="1"/>
  <c r="AK784" i="2"/>
  <c r="AQ784" i="2" s="1"/>
  <c r="O784" i="2"/>
  <c r="O838" i="2"/>
  <c r="AK838" i="2"/>
  <c r="AQ838" i="2" s="1"/>
  <c r="O836" i="2"/>
  <c r="AK836" i="2"/>
  <c r="AQ836" i="2" s="1"/>
  <c r="O840" i="2"/>
  <c r="AK840" i="2"/>
  <c r="AQ840" i="2" s="1"/>
  <c r="AJ829" i="2"/>
  <c r="AJ863" i="2"/>
  <c r="AQ863" i="2" s="1"/>
  <c r="O832" i="2"/>
  <c r="AK832" i="2"/>
  <c r="AQ832" i="2" s="1"/>
  <c r="AJ861" i="2"/>
  <c r="AJ869" i="2"/>
  <c r="BZ679" i="2"/>
  <c r="CB696" i="2"/>
  <c r="CE696" i="2" s="1"/>
  <c r="L696" i="2" s="1"/>
  <c r="M695" i="2" s="1"/>
  <c r="CB609" i="2"/>
  <c r="CB679" i="2"/>
  <c r="AK732" i="2"/>
  <c r="AQ732" i="2" s="1"/>
  <c r="CB542" i="2"/>
  <c r="CE542" i="2" s="1"/>
  <c r="L542" i="2" s="1"/>
  <c r="M541" i="2" s="1"/>
  <c r="CA519" i="2"/>
  <c r="CB519" i="2" s="1"/>
  <c r="CB532" i="2"/>
  <c r="CE532" i="2" s="1"/>
  <c r="L532" i="2" s="1"/>
  <c r="AM531" i="2" s="1"/>
  <c r="AJ797" i="2"/>
  <c r="AJ787" i="2"/>
  <c r="AQ787" i="2" s="1"/>
  <c r="N760" i="2"/>
  <c r="AI761" i="2" s="1"/>
  <c r="AM760" i="2"/>
  <c r="M760" i="2"/>
  <c r="AK798" i="2"/>
  <c r="AQ798" i="2" s="1"/>
  <c r="O798" i="2"/>
  <c r="O760" i="2"/>
  <c r="AJ761" i="2" s="1"/>
  <c r="AK760" i="2"/>
  <c r="AJ795" i="2"/>
  <c r="AQ795" i="2" s="1"/>
  <c r="AJ793" i="2"/>
  <c r="AQ793" i="2" s="1"/>
  <c r="AJ791" i="2"/>
  <c r="AQ791" i="2" s="1"/>
  <c r="AK768" i="2"/>
  <c r="AQ768" i="2" s="1"/>
  <c r="O768" i="2"/>
  <c r="CB539" i="2"/>
  <c r="AK772" i="2"/>
  <c r="AQ772" i="2" s="1"/>
  <c r="O772" i="2"/>
  <c r="O740" i="2"/>
  <c r="AK740" i="2"/>
  <c r="AQ740" i="2" s="1"/>
  <c r="AJ731" i="2"/>
  <c r="O756" i="2"/>
  <c r="AK756" i="2"/>
  <c r="AQ756" i="2" s="1"/>
  <c r="O742" i="2"/>
  <c r="AK742" i="2"/>
  <c r="AQ742" i="2" s="1"/>
  <c r="O750" i="2"/>
  <c r="AK750" i="2"/>
  <c r="AQ750" i="2" s="1"/>
  <c r="O746" i="2"/>
  <c r="AK746" i="2"/>
  <c r="AQ746" i="2" s="1"/>
  <c r="AJ723" i="2"/>
  <c r="O752" i="2"/>
  <c r="AK752" i="2"/>
  <c r="AQ752" i="2" s="1"/>
  <c r="O736" i="2"/>
  <c r="AK736" i="2"/>
  <c r="AQ736" i="2" s="1"/>
  <c r="O738" i="2"/>
  <c r="AK738" i="2"/>
  <c r="AQ738" i="2" s="1"/>
  <c r="O744" i="2"/>
  <c r="AK744" i="2"/>
  <c r="AQ744" i="2" s="1"/>
  <c r="AJ725" i="2"/>
  <c r="AJ721" i="2"/>
  <c r="O754" i="2"/>
  <c r="AK754" i="2"/>
  <c r="AQ754" i="2" s="1"/>
  <c r="O734" i="2"/>
  <c r="AK734" i="2"/>
  <c r="AQ734" i="2" s="1"/>
  <c r="BZ539" i="2"/>
  <c r="CA633" i="2"/>
  <c r="CB633" i="2" s="1"/>
  <c r="AM681" i="2"/>
  <c r="CA591" i="2"/>
  <c r="CB591" i="2" s="1"/>
  <c r="CA525" i="2"/>
  <c r="CB525" i="2" s="1"/>
  <c r="CA559" i="2"/>
  <c r="CB559" i="2" s="1"/>
  <c r="CB648" i="2"/>
  <c r="CE648" i="2" s="1"/>
  <c r="L648" i="2" s="1"/>
  <c r="M647" i="2" s="1"/>
  <c r="BZ537" i="2"/>
  <c r="BZ677" i="2"/>
  <c r="CA697" i="2"/>
  <c r="CB697" i="2" s="1"/>
  <c r="CB693" i="2"/>
  <c r="AM653" i="2"/>
  <c r="M653" i="2"/>
  <c r="CA403" i="2"/>
  <c r="CB403" i="2" s="1"/>
  <c r="CA535" i="2"/>
  <c r="CB535" i="2" s="1"/>
  <c r="CB544" i="2"/>
  <c r="CE544" i="2" s="1"/>
  <c r="L544" i="2" s="1"/>
  <c r="M543" i="2" s="1"/>
  <c r="CB653" i="2"/>
  <c r="CD653" i="2" s="1"/>
  <c r="K653" i="2" s="1"/>
  <c r="AI653" i="2" s="1"/>
  <c r="CB701" i="2"/>
  <c r="CB589" i="2"/>
  <c r="BZ629" i="2"/>
  <c r="CE681" i="2"/>
  <c r="L681" i="2" s="1"/>
  <c r="AK681" i="2" s="1"/>
  <c r="CA563" i="2"/>
  <c r="BZ683" i="2"/>
  <c r="CB702" i="2"/>
  <c r="CE702" i="2" s="1"/>
  <c r="L702" i="2" s="1"/>
  <c r="CD681" i="2"/>
  <c r="K681" i="2" s="1"/>
  <c r="AI681" i="2" s="1"/>
  <c r="CB585" i="2"/>
  <c r="BZ651" i="2"/>
  <c r="CB678" i="2"/>
  <c r="CE678" i="2" s="1"/>
  <c r="L678" i="2" s="1"/>
  <c r="M677" i="2" s="1"/>
  <c r="BZ675" i="2"/>
  <c r="CB438" i="2"/>
  <c r="CE438" i="2" s="1"/>
  <c r="L438" i="2" s="1"/>
  <c r="AM437" i="2" s="1"/>
  <c r="BZ603" i="2"/>
  <c r="CB680" i="2"/>
  <c r="CE680" i="2" s="1"/>
  <c r="L680" i="2" s="1"/>
  <c r="AM659" i="2"/>
  <c r="CB694" i="2"/>
  <c r="CE694" i="2" s="1"/>
  <c r="L694" i="2" s="1"/>
  <c r="M693" i="2" s="1"/>
  <c r="BZ417" i="2"/>
  <c r="BU253" i="2"/>
  <c r="L253" i="2" s="1"/>
  <c r="M252" i="2" s="1"/>
  <c r="CB684" i="2"/>
  <c r="CE684" i="2" s="1"/>
  <c r="L684" i="2" s="1"/>
  <c r="M683" i="2" s="1"/>
  <c r="M169" i="2"/>
  <c r="BU256" i="2"/>
  <c r="L256" i="2" s="1"/>
  <c r="AK256" i="2" s="1"/>
  <c r="CB517" i="2"/>
  <c r="CD517" i="2" s="1"/>
  <c r="K517" i="2" s="1"/>
  <c r="AI517" i="2" s="1"/>
  <c r="CA615" i="2"/>
  <c r="CB615" i="2" s="1"/>
  <c r="M627" i="2"/>
  <c r="CB703" i="2"/>
  <c r="CB704" i="2"/>
  <c r="CE704" i="2" s="1"/>
  <c r="L704" i="2" s="1"/>
  <c r="BZ389" i="2"/>
  <c r="CA565" i="2"/>
  <c r="CB565" i="2" s="1"/>
  <c r="CB675" i="2"/>
  <c r="CB676" i="2"/>
  <c r="CE676" i="2" s="1"/>
  <c r="L676" i="2" s="1"/>
  <c r="AM675" i="2" s="1"/>
  <c r="CE627" i="2"/>
  <c r="L627" i="2" s="1"/>
  <c r="AK627" i="2" s="1"/>
  <c r="CE507" i="2"/>
  <c r="L507" i="2" s="1"/>
  <c r="M517" i="2"/>
  <c r="AM517" i="2"/>
  <c r="BZ435" i="2"/>
  <c r="CA313" i="2"/>
  <c r="CB314" i="2" s="1"/>
  <c r="CE314" i="2" s="1"/>
  <c r="L314" i="2" s="1"/>
  <c r="CD649" i="2"/>
  <c r="K649" i="2" s="1"/>
  <c r="AI649" i="2" s="1"/>
  <c r="CA685" i="2"/>
  <c r="BZ685" i="2"/>
  <c r="CA493" i="2"/>
  <c r="CB493" i="2" s="1"/>
  <c r="CA641" i="2"/>
  <c r="CB641" i="2" s="1"/>
  <c r="BZ687" i="2"/>
  <c r="CA687" i="2"/>
  <c r="BZ335" i="2"/>
  <c r="CD631" i="2"/>
  <c r="K631" i="2" s="1"/>
  <c r="AI631" i="2" s="1"/>
  <c r="M621" i="2"/>
  <c r="BZ691" i="2"/>
  <c r="CA691" i="2"/>
  <c r="CB683" i="2"/>
  <c r="CA619" i="2"/>
  <c r="CB619" i="2" s="1"/>
  <c r="CB629" i="2"/>
  <c r="AM513" i="2"/>
  <c r="CA571" i="2"/>
  <c r="CB571" i="2" s="1"/>
  <c r="AM639" i="2"/>
  <c r="CB567" i="2"/>
  <c r="CB611" i="2"/>
  <c r="CE631" i="2"/>
  <c r="L631" i="2" s="1"/>
  <c r="CE621" i="2"/>
  <c r="L621" i="2" s="1"/>
  <c r="BZ607" i="2"/>
  <c r="CD661" i="2"/>
  <c r="K661" i="2" s="1"/>
  <c r="AI661" i="2" s="1"/>
  <c r="O169" i="2"/>
  <c r="AI170" i="2" s="1"/>
  <c r="BZ587" i="2"/>
  <c r="CD621" i="2"/>
  <c r="K621" i="2" s="1"/>
  <c r="AI621" i="2" s="1"/>
  <c r="CA625" i="2"/>
  <c r="CB625" i="2" s="1"/>
  <c r="N169" i="2"/>
  <c r="CB590" i="2"/>
  <c r="CE590" i="2" s="1"/>
  <c r="L590" i="2" s="1"/>
  <c r="M589" i="2" s="1"/>
  <c r="CA605" i="2"/>
  <c r="CB605" i="2" s="1"/>
  <c r="CE661" i="2"/>
  <c r="L661" i="2" s="1"/>
  <c r="AK661" i="2" s="1"/>
  <c r="CD627" i="2"/>
  <c r="K627" i="2" s="1"/>
  <c r="AI627" i="2" s="1"/>
  <c r="CE649" i="2"/>
  <c r="L649" i="2" s="1"/>
  <c r="CB435" i="2"/>
  <c r="CB607" i="2"/>
  <c r="CB652" i="2"/>
  <c r="CE652" i="2" s="1"/>
  <c r="L652" i="2" s="1"/>
  <c r="M651" i="2" s="1"/>
  <c r="CD617" i="2"/>
  <c r="K617" i="2" s="1"/>
  <c r="AI617" i="2" s="1"/>
  <c r="CB657" i="2"/>
  <c r="CB658" i="2"/>
  <c r="CE658" i="2" s="1"/>
  <c r="L658" i="2" s="1"/>
  <c r="CB595" i="2"/>
  <c r="CB596" i="2"/>
  <c r="CE596" i="2" s="1"/>
  <c r="L596" i="2" s="1"/>
  <c r="M595" i="2" s="1"/>
  <c r="BZ595" i="2"/>
  <c r="CB612" i="2"/>
  <c r="CE612" i="2" s="1"/>
  <c r="L612" i="2" s="1"/>
  <c r="AM611" i="2" s="1"/>
  <c r="BZ669" i="2"/>
  <c r="CA669" i="2"/>
  <c r="CB669" i="2" s="1"/>
  <c r="CB630" i="2"/>
  <c r="CE630" i="2" s="1"/>
  <c r="L630" i="2" s="1"/>
  <c r="CB673" i="2"/>
  <c r="CB674" i="2"/>
  <c r="CE674" i="2" s="1"/>
  <c r="L674" i="2" s="1"/>
  <c r="M645" i="2"/>
  <c r="AM645" i="2"/>
  <c r="CB467" i="2"/>
  <c r="M617" i="2"/>
  <c r="AM617" i="2"/>
  <c r="M635" i="2"/>
  <c r="AM635" i="2"/>
  <c r="CB665" i="2"/>
  <c r="CB666" i="2"/>
  <c r="CE666" i="2" s="1"/>
  <c r="L666" i="2" s="1"/>
  <c r="BZ637" i="2"/>
  <c r="CA637" i="2"/>
  <c r="BZ663" i="2"/>
  <c r="CA663" i="2"/>
  <c r="CD639" i="2"/>
  <c r="K639" i="2" s="1"/>
  <c r="AI639" i="2" s="1"/>
  <c r="CE639" i="2"/>
  <c r="L639" i="2" s="1"/>
  <c r="CB651" i="2"/>
  <c r="BZ655" i="2"/>
  <c r="CA655" i="2"/>
  <c r="CE617" i="2"/>
  <c r="L617" i="2" s="1"/>
  <c r="M661" i="2"/>
  <c r="AM661" i="2"/>
  <c r="M649" i="2"/>
  <c r="AM649" i="2"/>
  <c r="AM631" i="2"/>
  <c r="M631" i="2"/>
  <c r="CB668" i="2"/>
  <c r="CE668" i="2" s="1"/>
  <c r="L668" i="2" s="1"/>
  <c r="CB291" i="2"/>
  <c r="CE291" i="2" s="1"/>
  <c r="BZ485" i="2"/>
  <c r="CB538" i="2"/>
  <c r="CE538" i="2" s="1"/>
  <c r="L538" i="2" s="1"/>
  <c r="M537" i="2" s="1"/>
  <c r="CB253" i="2"/>
  <c r="CE253" i="2" s="1"/>
  <c r="BZ567" i="2"/>
  <c r="BZ397" i="2"/>
  <c r="CB390" i="2"/>
  <c r="CE390" i="2" s="1"/>
  <c r="L390" i="2" s="1"/>
  <c r="M389" i="2" s="1"/>
  <c r="CB543" i="2"/>
  <c r="CA569" i="2"/>
  <c r="CB570" i="2" s="1"/>
  <c r="CE570" i="2" s="1"/>
  <c r="L570" i="2" s="1"/>
  <c r="CB534" i="2"/>
  <c r="CE534" i="2" s="1"/>
  <c r="L534" i="2" s="1"/>
  <c r="AM533" i="2" s="1"/>
  <c r="CB397" i="2"/>
  <c r="CD507" i="2"/>
  <c r="K507" i="2" s="1"/>
  <c r="AI507" i="2" s="1"/>
  <c r="AM551" i="2"/>
  <c r="AT197" i="2"/>
  <c r="AX197" i="2" s="1"/>
  <c r="AZ197" i="2" s="1"/>
  <c r="CB341" i="2"/>
  <c r="AM507" i="2"/>
  <c r="CA573" i="2"/>
  <c r="CB573" i="2" s="1"/>
  <c r="CB533" i="2"/>
  <c r="AT167" i="2"/>
  <c r="AX167" i="2" s="1"/>
  <c r="AZ167" i="2" s="1"/>
  <c r="CA481" i="2"/>
  <c r="CB482" i="2" s="1"/>
  <c r="CE482" i="2" s="1"/>
  <c r="L482" i="2" s="1"/>
  <c r="M481" i="2" s="1"/>
  <c r="CB561" i="2"/>
  <c r="CB608" i="2"/>
  <c r="CE608" i="2" s="1"/>
  <c r="L608" i="2" s="1"/>
  <c r="CB610" i="2"/>
  <c r="CE610" i="2" s="1"/>
  <c r="L610" i="2" s="1"/>
  <c r="CB398" i="2"/>
  <c r="CE398" i="2" s="1"/>
  <c r="L398" i="2" s="1"/>
  <c r="M397" i="2" s="1"/>
  <c r="CA391" i="2"/>
  <c r="CB391" i="2" s="1"/>
  <c r="BZ385" i="2"/>
  <c r="BU286" i="2"/>
  <c r="L286" i="2" s="1"/>
  <c r="AK286" i="2" s="1"/>
  <c r="BZ561" i="2"/>
  <c r="CB554" i="2"/>
  <c r="CE554" i="2" s="1"/>
  <c r="L554" i="2" s="1"/>
  <c r="AM553" i="2" s="1"/>
  <c r="CA307" i="2"/>
  <c r="CB307" i="2" s="1"/>
  <c r="CA497" i="2"/>
  <c r="CB486" i="2"/>
  <c r="CE486" i="2" s="1"/>
  <c r="L486" i="2" s="1"/>
  <c r="AM485" i="2" s="1"/>
  <c r="CB540" i="2"/>
  <c r="CE540" i="2" s="1"/>
  <c r="L540" i="2" s="1"/>
  <c r="M539" i="2" s="1"/>
  <c r="AT153" i="2"/>
  <c r="AX153" i="2" s="1"/>
  <c r="AZ153" i="2" s="1"/>
  <c r="AM455" i="2"/>
  <c r="CD509" i="2"/>
  <c r="K509" i="2" s="1"/>
  <c r="AI509" i="2" s="1"/>
  <c r="CA593" i="2"/>
  <c r="BZ593" i="2"/>
  <c r="CB581" i="2"/>
  <c r="AT189" i="2"/>
  <c r="AX189" i="2" s="1"/>
  <c r="AZ189" i="2" s="1"/>
  <c r="CB553" i="2"/>
  <c r="CA583" i="2"/>
  <c r="BZ583" i="2"/>
  <c r="CB562" i="2"/>
  <c r="CE562" i="2" s="1"/>
  <c r="L562" i="2" s="1"/>
  <c r="CB568" i="2"/>
  <c r="CE568" i="2" s="1"/>
  <c r="L568" i="2" s="1"/>
  <c r="CA599" i="2"/>
  <c r="BZ599" i="2"/>
  <c r="CB524" i="2"/>
  <c r="CE524" i="2" s="1"/>
  <c r="L524" i="2" s="1"/>
  <c r="CA501" i="2"/>
  <c r="CB502" i="2" s="1"/>
  <c r="CE502" i="2" s="1"/>
  <c r="L502" i="2" s="1"/>
  <c r="AM501" i="2" s="1"/>
  <c r="BZ575" i="2"/>
  <c r="CA575" i="2"/>
  <c r="M529" i="2"/>
  <c r="AM529" i="2"/>
  <c r="BZ579" i="2"/>
  <c r="CA579" i="2"/>
  <c r="CB579" i="2" s="1"/>
  <c r="CA545" i="2"/>
  <c r="CB545" i="2" s="1"/>
  <c r="BZ545" i="2"/>
  <c r="BZ577" i="2"/>
  <c r="CA577" i="2"/>
  <c r="CB577" i="2" s="1"/>
  <c r="CB257" i="2"/>
  <c r="CE257" i="2" s="1"/>
  <c r="BZ467" i="2"/>
  <c r="CB485" i="2"/>
  <c r="CB512" i="2"/>
  <c r="CE512" i="2" s="1"/>
  <c r="L512" i="2" s="1"/>
  <c r="M511" i="2" s="1"/>
  <c r="CB603" i="2"/>
  <c r="CB604" i="2"/>
  <c r="CE604" i="2" s="1"/>
  <c r="L604" i="2" s="1"/>
  <c r="CB527" i="2"/>
  <c r="CB528" i="2"/>
  <c r="CE528" i="2" s="1"/>
  <c r="L528" i="2" s="1"/>
  <c r="CD529" i="2"/>
  <c r="K529" i="2" s="1"/>
  <c r="AI529" i="2" s="1"/>
  <c r="CE529" i="2"/>
  <c r="L529" i="2" s="1"/>
  <c r="CA549" i="2"/>
  <c r="BZ549" i="2"/>
  <c r="CB601" i="2"/>
  <c r="CB602" i="2"/>
  <c r="CE602" i="2" s="1"/>
  <c r="L602" i="2" s="1"/>
  <c r="CB588" i="2"/>
  <c r="CE588" i="2" s="1"/>
  <c r="L588" i="2" s="1"/>
  <c r="CA597" i="2"/>
  <c r="BZ597" i="2"/>
  <c r="CA547" i="2"/>
  <c r="CB547" i="2" s="1"/>
  <c r="BZ547" i="2"/>
  <c r="CD513" i="2"/>
  <c r="K513" i="2" s="1"/>
  <c r="AI513" i="2" s="1"/>
  <c r="CE513" i="2"/>
  <c r="L513" i="2" s="1"/>
  <c r="CB290" i="2"/>
  <c r="CE290" i="2" s="1"/>
  <c r="CB312" i="2"/>
  <c r="CE312" i="2" s="1"/>
  <c r="L312" i="2" s="1"/>
  <c r="AM311" i="2" s="1"/>
  <c r="CB363" i="2"/>
  <c r="CD363" i="2" s="1"/>
  <c r="K363" i="2" s="1"/>
  <c r="AI363" i="2" s="1"/>
  <c r="BZ503" i="2"/>
  <c r="CA487" i="2"/>
  <c r="CB487" i="2" s="1"/>
  <c r="M509" i="2"/>
  <c r="AM509" i="2"/>
  <c r="CB252" i="2"/>
  <c r="CD252" i="2" s="1"/>
  <c r="BZ395" i="2"/>
  <c r="CE455" i="2"/>
  <c r="L455" i="2" s="1"/>
  <c r="CE509" i="2"/>
  <c r="L509" i="2" s="1"/>
  <c r="CD455" i="2"/>
  <c r="K455" i="2" s="1"/>
  <c r="AI455" i="2" s="1"/>
  <c r="CA469" i="2"/>
  <c r="CB470" i="2" s="1"/>
  <c r="CE470" i="2" s="1"/>
  <c r="L470" i="2" s="1"/>
  <c r="AM469" i="2" s="1"/>
  <c r="CB505" i="2"/>
  <c r="CB506" i="2"/>
  <c r="CE506" i="2" s="1"/>
  <c r="L506" i="2" s="1"/>
  <c r="BU295" i="2"/>
  <c r="L295" i="2" s="1"/>
  <c r="AM294" i="2" s="1"/>
  <c r="AQ294" i="2" s="1"/>
  <c r="CA495" i="2"/>
  <c r="CB495" i="2" s="1"/>
  <c r="CB286" i="2"/>
  <c r="CD286" i="2" s="1"/>
  <c r="CA489" i="2"/>
  <c r="BZ489" i="2"/>
  <c r="CB410" i="2"/>
  <c r="CE410" i="2" s="1"/>
  <c r="L410" i="2" s="1"/>
  <c r="M409" i="2" s="1"/>
  <c r="CB468" i="2"/>
  <c r="CE468" i="2" s="1"/>
  <c r="L468" i="2" s="1"/>
  <c r="AM467" i="2" s="1"/>
  <c r="AT159" i="2"/>
  <c r="AX159" i="2" s="1"/>
  <c r="AZ159" i="2" s="1"/>
  <c r="CB418" i="2"/>
  <c r="CE418" i="2" s="1"/>
  <c r="L418" i="2" s="1"/>
  <c r="AM417" i="2" s="1"/>
  <c r="BZ473" i="2"/>
  <c r="CA473" i="2"/>
  <c r="CB458" i="2"/>
  <c r="CE458" i="2" s="1"/>
  <c r="L458" i="2" s="1"/>
  <c r="BZ491" i="2"/>
  <c r="CA491" i="2"/>
  <c r="BZ479" i="2"/>
  <c r="CA479" i="2"/>
  <c r="CB414" i="2"/>
  <c r="CE414" i="2" s="1"/>
  <c r="L414" i="2" s="1"/>
  <c r="M413" i="2" s="1"/>
  <c r="CB428" i="2"/>
  <c r="CE428" i="2" s="1"/>
  <c r="L428" i="2" s="1"/>
  <c r="M427" i="2" s="1"/>
  <c r="BZ463" i="2"/>
  <c r="CA463" i="2"/>
  <c r="BZ483" i="2"/>
  <c r="CA483" i="2"/>
  <c r="CA499" i="2"/>
  <c r="BZ499" i="2"/>
  <c r="AM459" i="2"/>
  <c r="M459" i="2"/>
  <c r="CB453" i="2"/>
  <c r="CB454" i="2"/>
  <c r="CE454" i="2" s="1"/>
  <c r="L454" i="2" s="1"/>
  <c r="BZ477" i="2"/>
  <c r="CA477" i="2"/>
  <c r="BZ461" i="2"/>
  <c r="CA461" i="2"/>
  <c r="CB461" i="2" s="1"/>
  <c r="BZ471" i="2"/>
  <c r="CA471" i="2"/>
  <c r="BZ475" i="2"/>
  <c r="CA475" i="2"/>
  <c r="CB475" i="2" s="1"/>
  <c r="CB503" i="2"/>
  <c r="CB504" i="2"/>
  <c r="CE504" i="2" s="1"/>
  <c r="L504" i="2" s="1"/>
  <c r="BZ465" i="2"/>
  <c r="CA465" i="2"/>
  <c r="CB452" i="2"/>
  <c r="CE452" i="2" s="1"/>
  <c r="L452" i="2" s="1"/>
  <c r="AT199" i="2"/>
  <c r="AX199" i="2" s="1"/>
  <c r="AZ199" i="2" s="1"/>
  <c r="CB450" i="2"/>
  <c r="CE450" i="2" s="1"/>
  <c r="L450" i="2" s="1"/>
  <c r="CB445" i="2"/>
  <c r="CB446" i="2"/>
  <c r="CE446" i="2" s="1"/>
  <c r="L446" i="2" s="1"/>
  <c r="CB256" i="2"/>
  <c r="CD256" i="2" s="1"/>
  <c r="CB303" i="2"/>
  <c r="CE303" i="2" s="1"/>
  <c r="CA309" i="2"/>
  <c r="CB310" i="2" s="1"/>
  <c r="CE310" i="2" s="1"/>
  <c r="L310" i="2" s="1"/>
  <c r="CA367" i="2"/>
  <c r="CB367" i="2" s="1"/>
  <c r="BZ381" i="2"/>
  <c r="CB358" i="2"/>
  <c r="CB447" i="2"/>
  <c r="CB448" i="2"/>
  <c r="CE448" i="2" s="1"/>
  <c r="L448" i="2" s="1"/>
  <c r="U300" i="2"/>
  <c r="BZ341" i="2"/>
  <c r="BZ373" i="2"/>
  <c r="AM365" i="2"/>
  <c r="CB423" i="2"/>
  <c r="CB424" i="2"/>
  <c r="CE424" i="2" s="1"/>
  <c r="L424" i="2" s="1"/>
  <c r="CE421" i="2"/>
  <c r="L421" i="2" s="1"/>
  <c r="BZ433" i="2"/>
  <c r="CA433" i="2"/>
  <c r="CB433" i="2" s="1"/>
  <c r="CB405" i="2"/>
  <c r="CB406" i="2"/>
  <c r="CE406" i="2" s="1"/>
  <c r="L406" i="2" s="1"/>
  <c r="AM421" i="2"/>
  <c r="M421" i="2"/>
  <c r="BZ419" i="2"/>
  <c r="CA419" i="2"/>
  <c r="CB419" i="2" s="1"/>
  <c r="BZ415" i="2"/>
  <c r="CA415" i="2"/>
  <c r="CB426" i="2"/>
  <c r="CE426" i="2" s="1"/>
  <c r="L426" i="2" s="1"/>
  <c r="CD421" i="2"/>
  <c r="K421" i="2" s="1"/>
  <c r="AI421" i="2" s="1"/>
  <c r="CB407" i="2"/>
  <c r="CB408" i="2"/>
  <c r="CE408" i="2" s="1"/>
  <c r="L408" i="2" s="1"/>
  <c r="BZ379" i="2"/>
  <c r="CB436" i="2"/>
  <c r="CE436" i="2" s="1"/>
  <c r="L436" i="2" s="1"/>
  <c r="CB411" i="2"/>
  <c r="CB412" i="2"/>
  <c r="CE412" i="2" s="1"/>
  <c r="L412" i="2" s="1"/>
  <c r="BZ431" i="2"/>
  <c r="CA431" i="2"/>
  <c r="CB431" i="2" s="1"/>
  <c r="CB417" i="2"/>
  <c r="CB231" i="2"/>
  <c r="CE231" i="2" s="1"/>
  <c r="BU293" i="2"/>
  <c r="L293" i="2" s="1"/>
  <c r="O292" i="2" s="1"/>
  <c r="CB379" i="2"/>
  <c r="CB255" i="2"/>
  <c r="CE255" i="2" s="1"/>
  <c r="CB387" i="2"/>
  <c r="CB388" i="2"/>
  <c r="CE388" i="2" s="1"/>
  <c r="L388" i="2" s="1"/>
  <c r="CB254" i="2"/>
  <c r="CB230" i="2"/>
  <c r="CE230" i="2" s="1"/>
  <c r="CB287" i="2"/>
  <c r="CE287" i="2" s="1"/>
  <c r="CB354" i="2"/>
  <c r="CE353" i="2" s="1"/>
  <c r="L353" i="2" s="1"/>
  <c r="CB285" i="2"/>
  <c r="CE285" i="2" s="1"/>
  <c r="BZ343" i="2"/>
  <c r="CB385" i="2"/>
  <c r="CB386" i="2"/>
  <c r="CE386" i="2" s="1"/>
  <c r="L386" i="2" s="1"/>
  <c r="CB244" i="2"/>
  <c r="CE244" i="2" s="1"/>
  <c r="CB250" i="2"/>
  <c r="CE250" i="2" s="1"/>
  <c r="CB302" i="2"/>
  <c r="CE302" i="2" s="1"/>
  <c r="CB251" i="2"/>
  <c r="CE251" i="2" s="1"/>
  <c r="BU303" i="2"/>
  <c r="L303" i="2" s="1"/>
  <c r="N302" i="2" s="1"/>
  <c r="CE365" i="2"/>
  <c r="L365" i="2" s="1"/>
  <c r="AK365" i="2" s="1"/>
  <c r="AT137" i="2"/>
  <c r="AX137" i="2" s="1"/>
  <c r="AZ137" i="2" s="1"/>
  <c r="BZ319" i="2"/>
  <c r="CD365" i="2"/>
  <c r="K365" i="2" s="1"/>
  <c r="AI365" i="2" s="1"/>
  <c r="CB394" i="2"/>
  <c r="CE394" i="2" s="1"/>
  <c r="L394" i="2" s="1"/>
  <c r="M393" i="2" s="1"/>
  <c r="N278" i="2"/>
  <c r="CB293" i="2"/>
  <c r="CE293" i="2" s="1"/>
  <c r="CB289" i="2"/>
  <c r="CE289" i="2" s="1"/>
  <c r="CB269" i="2"/>
  <c r="CE269" i="2" s="1"/>
  <c r="CB292" i="2"/>
  <c r="CD292" i="2" s="1"/>
  <c r="CA317" i="2"/>
  <c r="CB317" i="2" s="1"/>
  <c r="CA383" i="2"/>
  <c r="CB383" i="2" s="1"/>
  <c r="CA333" i="2"/>
  <c r="CB333" i="2" s="1"/>
  <c r="CB402" i="2"/>
  <c r="CE402" i="2" s="1"/>
  <c r="L402" i="2" s="1"/>
  <c r="AT163" i="2"/>
  <c r="AX163" i="2" s="1"/>
  <c r="AZ163" i="2" s="1"/>
  <c r="CB400" i="2"/>
  <c r="CE400" i="2" s="1"/>
  <c r="L400" i="2" s="1"/>
  <c r="U268" i="2"/>
  <c r="CB374" i="2"/>
  <c r="CE374" i="2" s="1"/>
  <c r="L374" i="2" s="1"/>
  <c r="AM373" i="2" s="1"/>
  <c r="BU242" i="2"/>
  <c r="L242" i="2" s="1"/>
  <c r="AK242" i="2" s="1"/>
  <c r="CB245" i="2"/>
  <c r="CE245" i="2" s="1"/>
  <c r="N258" i="2"/>
  <c r="CB229" i="2"/>
  <c r="CE229" i="2" s="1"/>
  <c r="CB271" i="2"/>
  <c r="CE271" i="2" s="1"/>
  <c r="CB284" i="2"/>
  <c r="CE284" i="2" s="1"/>
  <c r="BU231" i="2"/>
  <c r="L231" i="2" s="1"/>
  <c r="M230" i="2" s="1"/>
  <c r="BU229" i="2"/>
  <c r="L229" i="2" s="1"/>
  <c r="M228" i="2" s="1"/>
  <c r="CA325" i="2"/>
  <c r="CB325" i="2" s="1"/>
  <c r="BZ351" i="2"/>
  <c r="CA351" i="2"/>
  <c r="AT139" i="2"/>
  <c r="AX139" i="2" s="1"/>
  <c r="AZ139" i="2" s="1"/>
  <c r="O278" i="2"/>
  <c r="AI279" i="2" s="1"/>
  <c r="AQ279" i="2" s="1"/>
  <c r="BU285" i="2"/>
  <c r="L285" i="2" s="1"/>
  <c r="AM284" i="2" s="1"/>
  <c r="AQ284" i="2" s="1"/>
  <c r="AT133" i="2"/>
  <c r="AX133" i="2" s="1"/>
  <c r="AZ133" i="2" s="1"/>
  <c r="AT143" i="2"/>
  <c r="AX143" i="2" s="1"/>
  <c r="AZ143" i="2" s="1"/>
  <c r="CB316" i="2"/>
  <c r="CE316" i="2" s="1"/>
  <c r="L316" i="2" s="1"/>
  <c r="AM315" i="2" s="1"/>
  <c r="CB395" i="2"/>
  <c r="CB396" i="2"/>
  <c r="CE396" i="2" s="1"/>
  <c r="L396" i="2" s="1"/>
  <c r="BU254" i="2"/>
  <c r="L254" i="2" s="1"/>
  <c r="AK254" i="2" s="1"/>
  <c r="BU255" i="2"/>
  <c r="L255" i="2" s="1"/>
  <c r="BZ345" i="2"/>
  <c r="CA345" i="2"/>
  <c r="CB345" i="2" s="1"/>
  <c r="CB441" i="2"/>
  <c r="CB442" i="2"/>
  <c r="CE442" i="2" s="1"/>
  <c r="L442" i="2" s="1"/>
  <c r="CA377" i="2"/>
  <c r="CB377" i="2" s="1"/>
  <c r="BZ377" i="2"/>
  <c r="M363" i="2"/>
  <c r="AM363" i="2"/>
  <c r="BZ361" i="2"/>
  <c r="CA361" i="2"/>
  <c r="CA369" i="2"/>
  <c r="BZ369" i="2"/>
  <c r="CB349" i="2"/>
  <c r="CB350" i="2"/>
  <c r="CE350" i="2" s="1"/>
  <c r="L350" i="2" s="1"/>
  <c r="AT193" i="2"/>
  <c r="AX193" i="2" s="1"/>
  <c r="AZ193" i="2" s="1"/>
  <c r="CB228" i="2"/>
  <c r="CD228" i="2" s="1"/>
  <c r="CB288" i="2"/>
  <c r="CD288" i="2" s="1"/>
  <c r="CA371" i="2"/>
  <c r="CB371" i="2" s="1"/>
  <c r="BZ371" i="2"/>
  <c r="CA375" i="2"/>
  <c r="BZ375" i="2"/>
  <c r="CB381" i="2"/>
  <c r="CB382" i="2"/>
  <c r="CE382" i="2" s="1"/>
  <c r="L382" i="2" s="1"/>
  <c r="CB360" i="2"/>
  <c r="CE360" i="2" s="1"/>
  <c r="L360" i="2" s="1"/>
  <c r="O145" i="2"/>
  <c r="AI146" i="2" s="1"/>
  <c r="AQ146" i="2" s="1"/>
  <c r="O258" i="2"/>
  <c r="AI259" i="2" s="1"/>
  <c r="AQ259" i="2" s="1"/>
  <c r="BU289" i="2"/>
  <c r="L289" i="2" s="1"/>
  <c r="N288" i="2" s="1"/>
  <c r="CB319" i="2"/>
  <c r="CB347" i="2"/>
  <c r="CB348" i="2"/>
  <c r="CE348" i="2" s="1"/>
  <c r="L348" i="2" s="1"/>
  <c r="CB355" i="2"/>
  <c r="CB356" i="2"/>
  <c r="CE356" i="2" s="1"/>
  <c r="L356" i="2" s="1"/>
  <c r="CB380" i="2"/>
  <c r="CE380" i="2" s="1"/>
  <c r="L380" i="2" s="1"/>
  <c r="CB373" i="2"/>
  <c r="AT181" i="2"/>
  <c r="AX181" i="2" s="1"/>
  <c r="AZ181" i="2" s="1"/>
  <c r="BZ329" i="2"/>
  <c r="CA329" i="2"/>
  <c r="CB320" i="2"/>
  <c r="CE320" i="2" s="1"/>
  <c r="L320" i="2" s="1"/>
  <c r="BZ331" i="2"/>
  <c r="CA331" i="2"/>
  <c r="CB331" i="2" s="1"/>
  <c r="CB335" i="2"/>
  <c r="CB336" i="2"/>
  <c r="CE336" i="2" s="1"/>
  <c r="L336" i="2" s="1"/>
  <c r="BZ323" i="2"/>
  <c r="CA323" i="2"/>
  <c r="CB323" i="2" s="1"/>
  <c r="CB343" i="2"/>
  <c r="CB344" i="2"/>
  <c r="CE344" i="2" s="1"/>
  <c r="L344" i="2" s="1"/>
  <c r="CB294" i="2"/>
  <c r="CD294" i="2" s="1"/>
  <c r="CA339" i="2"/>
  <c r="BZ339" i="2"/>
  <c r="CA337" i="2"/>
  <c r="BZ337" i="2"/>
  <c r="BZ321" i="2"/>
  <c r="CA321" i="2"/>
  <c r="BZ327" i="2"/>
  <c r="CA327" i="2"/>
  <c r="CB327" i="2" s="1"/>
  <c r="CB342" i="2"/>
  <c r="CE342" i="2" s="1"/>
  <c r="L342" i="2" s="1"/>
  <c r="CB439" i="2"/>
  <c r="CB440" i="2"/>
  <c r="CE440" i="2" s="1"/>
  <c r="L440" i="2" s="1"/>
  <c r="CB270" i="2"/>
  <c r="CD270" i="2" s="1"/>
  <c r="BU244" i="2"/>
  <c r="L244" i="2" s="1"/>
  <c r="AK244" i="2" s="1"/>
  <c r="AM278" i="2"/>
  <c r="AQ278" i="2" s="1"/>
  <c r="CB295" i="2"/>
  <c r="CE295" i="2" s="1"/>
  <c r="AT173" i="2"/>
  <c r="AX173" i="2" s="1"/>
  <c r="AZ173" i="2" s="1"/>
  <c r="CB268" i="2"/>
  <c r="CD268" i="2" s="1"/>
  <c r="N145" i="2"/>
  <c r="S270" i="2"/>
  <c r="AM145" i="2"/>
  <c r="AQ145" i="2" s="1"/>
  <c r="CB278" i="2"/>
  <c r="CD278" i="2" s="1"/>
  <c r="BU269" i="2"/>
  <c r="L269" i="2" s="1"/>
  <c r="N268" i="2" s="1"/>
  <c r="CB262" i="2"/>
  <c r="CD262" i="2" s="1"/>
  <c r="N270" i="2"/>
  <c r="AM270" i="2"/>
  <c r="M270" i="2"/>
  <c r="AM290" i="2"/>
  <c r="AQ290" i="2" s="1"/>
  <c r="M290" i="2"/>
  <c r="CB243" i="2"/>
  <c r="CE243" i="2" s="1"/>
  <c r="CB300" i="2"/>
  <c r="CE300" i="2" s="1"/>
  <c r="CF300" i="2" s="1"/>
  <c r="BU270" i="2"/>
  <c r="L270" i="2" s="1"/>
  <c r="AK270" i="2" s="1"/>
  <c r="O290" i="2"/>
  <c r="AI291" i="2" s="1"/>
  <c r="AQ291" i="2" s="1"/>
  <c r="AM258" i="2"/>
  <c r="AQ258" i="2" s="1"/>
  <c r="CB279" i="2"/>
  <c r="CE279" i="2" s="1"/>
  <c r="BU300" i="2"/>
  <c r="L300" i="2" s="1"/>
  <c r="AK300" i="2" s="1"/>
  <c r="AT151" i="2"/>
  <c r="AX151" i="2" s="1"/>
  <c r="AZ151" i="2" s="1"/>
  <c r="CB242" i="2"/>
  <c r="CD242" i="2" s="1"/>
  <c r="BU262" i="2"/>
  <c r="L262" i="2" s="1"/>
  <c r="AK262" i="2" s="1"/>
  <c r="N300" i="2"/>
  <c r="M300" i="2"/>
  <c r="AM300" i="2"/>
  <c r="N242" i="2"/>
  <c r="M242" i="2"/>
  <c r="AM242" i="2"/>
  <c r="AM262" i="2"/>
  <c r="CB259" i="2"/>
  <c r="CE259" i="2" s="1"/>
  <c r="U262" i="2"/>
  <c r="M262" i="2"/>
  <c r="CB258" i="2"/>
  <c r="CD258" i="2" s="1"/>
  <c r="N262" i="2"/>
  <c r="AM244" i="2"/>
  <c r="AT141" i="2"/>
  <c r="AX141" i="2" s="1"/>
  <c r="AZ141" i="2" s="1"/>
  <c r="N244" i="2"/>
  <c r="CB238" i="2"/>
  <c r="S238" i="2"/>
  <c r="BU226" i="2"/>
  <c r="L226" i="2" s="1"/>
  <c r="AK226" i="2" s="1"/>
  <c r="BU227" i="2"/>
  <c r="L227" i="2" s="1"/>
  <c r="N250" i="2"/>
  <c r="M250" i="2"/>
  <c r="O250" i="2"/>
  <c r="AM250" i="2"/>
  <c r="AQ250" i="2" s="1"/>
  <c r="U234" i="2"/>
  <c r="CB235" i="2"/>
  <c r="CE235" i="2" s="1"/>
  <c r="U276" i="2"/>
  <c r="CB277" i="2"/>
  <c r="CE277" i="2" s="1"/>
  <c r="CB232" i="2"/>
  <c r="S232" i="2"/>
  <c r="U298" i="2"/>
  <c r="CB299" i="2"/>
  <c r="CE299" i="2" s="1"/>
  <c r="BU264" i="2"/>
  <c r="L264" i="2" s="1"/>
  <c r="AK264" i="2" s="1"/>
  <c r="BU265" i="2"/>
  <c r="L265" i="2" s="1"/>
  <c r="U264" i="2"/>
  <c r="CB265" i="2"/>
  <c r="CE265" i="2" s="1"/>
  <c r="BU236" i="2"/>
  <c r="L236" i="2" s="1"/>
  <c r="AK236" i="2" s="1"/>
  <c r="BU237" i="2"/>
  <c r="L237" i="2" s="1"/>
  <c r="BU272" i="2"/>
  <c r="L272" i="2" s="1"/>
  <c r="AK272" i="2" s="1"/>
  <c r="BU273" i="2"/>
  <c r="L273" i="2" s="1"/>
  <c r="U296" i="2"/>
  <c r="CB297" i="2"/>
  <c r="CE297" i="2" s="1"/>
  <c r="BU274" i="2"/>
  <c r="L274" i="2" s="1"/>
  <c r="AK274" i="2" s="1"/>
  <c r="BU275" i="2"/>
  <c r="L275" i="2" s="1"/>
  <c r="BU282" i="2"/>
  <c r="L282" i="2" s="1"/>
  <c r="AK282" i="2" s="1"/>
  <c r="BU283" i="2"/>
  <c r="L283" i="2" s="1"/>
  <c r="M286" i="2"/>
  <c r="AM286" i="2"/>
  <c r="N286" i="2"/>
  <c r="CB226" i="2"/>
  <c r="S226" i="2"/>
  <c r="BU280" i="2"/>
  <c r="L280" i="2" s="1"/>
  <c r="AK280" i="2" s="1"/>
  <c r="BU281" i="2"/>
  <c r="L281" i="2" s="1"/>
  <c r="BU234" i="2"/>
  <c r="L234" i="2" s="1"/>
  <c r="AK234" i="2" s="1"/>
  <c r="BU235" i="2"/>
  <c r="L235" i="2" s="1"/>
  <c r="BU276" i="2"/>
  <c r="L276" i="2" s="1"/>
  <c r="AK276" i="2" s="1"/>
  <c r="BU277" i="2"/>
  <c r="L277" i="2" s="1"/>
  <c r="S260" i="2"/>
  <c r="CB260" i="2"/>
  <c r="U248" i="2"/>
  <c r="CB249" i="2"/>
  <c r="CE249" i="2" s="1"/>
  <c r="U240" i="2"/>
  <c r="CB241" i="2"/>
  <c r="CE241" i="2" s="1"/>
  <c r="BU267" i="2"/>
  <c r="L267" i="2" s="1"/>
  <c r="U224" i="2"/>
  <c r="CB225" i="2"/>
  <c r="CE225" i="2" s="1"/>
  <c r="CB264" i="2"/>
  <c r="S264" i="2"/>
  <c r="M256" i="2"/>
  <c r="AM256" i="2"/>
  <c r="N256" i="2"/>
  <c r="S236" i="2"/>
  <c r="CB236" i="2"/>
  <c r="CB272" i="2"/>
  <c r="S272" i="2"/>
  <c r="BU246" i="2"/>
  <c r="L246" i="2" s="1"/>
  <c r="AK246" i="2" s="1"/>
  <c r="BU247" i="2"/>
  <c r="L247" i="2" s="1"/>
  <c r="CB266" i="2"/>
  <c r="S266" i="2"/>
  <c r="CB274" i="2"/>
  <c r="S274" i="2"/>
  <c r="CB296" i="2"/>
  <c r="S296" i="2"/>
  <c r="U282" i="2"/>
  <c r="CB283" i="2"/>
  <c r="CE283" i="2" s="1"/>
  <c r="S282" i="2"/>
  <c r="CB282" i="2"/>
  <c r="U238" i="2"/>
  <c r="CB239" i="2"/>
  <c r="CE239" i="2" s="1"/>
  <c r="U280" i="2"/>
  <c r="CB281" i="2"/>
  <c r="CE281" i="2" s="1"/>
  <c r="S280" i="2"/>
  <c r="CB280" i="2"/>
  <c r="CB234" i="2"/>
  <c r="S234" i="2"/>
  <c r="CB276" i="2"/>
  <c r="S276" i="2"/>
  <c r="U232" i="2"/>
  <c r="CB233" i="2"/>
  <c r="CE233" i="2" s="1"/>
  <c r="BU260" i="2"/>
  <c r="L260" i="2" s="1"/>
  <c r="AK260" i="2" s="1"/>
  <c r="BU261" i="2"/>
  <c r="L261" i="2" s="1"/>
  <c r="BU248" i="2"/>
  <c r="L248" i="2" s="1"/>
  <c r="AK248" i="2" s="1"/>
  <c r="BU249" i="2"/>
  <c r="L249" i="2" s="1"/>
  <c r="CB248" i="2"/>
  <c r="S248" i="2"/>
  <c r="BU298" i="2"/>
  <c r="L298" i="2" s="1"/>
  <c r="AK298" i="2" s="1"/>
  <c r="BU299" i="2"/>
  <c r="L299" i="2" s="1"/>
  <c r="BU240" i="2"/>
  <c r="L240" i="2" s="1"/>
  <c r="AK240" i="2" s="1"/>
  <c r="BU241" i="2"/>
  <c r="L241" i="2" s="1"/>
  <c r="BU224" i="2"/>
  <c r="L224" i="2" s="1"/>
  <c r="AK224" i="2" s="1"/>
  <c r="BU225" i="2"/>
  <c r="L225" i="2" s="1"/>
  <c r="U246" i="2"/>
  <c r="CB247" i="2"/>
  <c r="CE247" i="2" s="1"/>
  <c r="S246" i="2"/>
  <c r="CB246" i="2"/>
  <c r="U274" i="2"/>
  <c r="CB275" i="2"/>
  <c r="CE275" i="2" s="1"/>
  <c r="AT123" i="2"/>
  <c r="AX123" i="2" s="1"/>
  <c r="AZ123" i="2" s="1"/>
  <c r="BU238" i="2"/>
  <c r="L238" i="2" s="1"/>
  <c r="AK238" i="2" s="1"/>
  <c r="BU239" i="2"/>
  <c r="L239" i="2" s="1"/>
  <c r="BU297" i="2"/>
  <c r="L297" i="2" s="1"/>
  <c r="U226" i="2"/>
  <c r="CB227" i="2"/>
  <c r="CE227" i="2" s="1"/>
  <c r="BU232" i="2"/>
  <c r="L232" i="2" s="1"/>
  <c r="AK232" i="2" s="1"/>
  <c r="BU233" i="2"/>
  <c r="L233" i="2" s="1"/>
  <c r="U260" i="2"/>
  <c r="CB261" i="2"/>
  <c r="CE261" i="2" s="1"/>
  <c r="CB298" i="2"/>
  <c r="S298" i="2"/>
  <c r="CB240" i="2"/>
  <c r="S240" i="2"/>
  <c r="CB224" i="2"/>
  <c r="S224" i="2"/>
  <c r="U236" i="2"/>
  <c r="CB237" i="2"/>
  <c r="CE237" i="2" s="1"/>
  <c r="U272" i="2"/>
  <c r="CB273" i="2"/>
  <c r="CE273" i="2" s="1"/>
  <c r="U266" i="2"/>
  <c r="CB267" i="2"/>
  <c r="CE267" i="2" s="1"/>
  <c r="AI172" i="2"/>
  <c r="AI188" i="2"/>
  <c r="AI130" i="2"/>
  <c r="AI128" i="2"/>
  <c r="AI148" i="2"/>
  <c r="AI150" i="2"/>
  <c r="AI136" i="2"/>
  <c r="AI176" i="2"/>
  <c r="AI192" i="2"/>
  <c r="AI184" i="2"/>
  <c r="AI162" i="2"/>
  <c r="AI126" i="2"/>
  <c r="AI132" i="2"/>
  <c r="AI166" i="2"/>
  <c r="AI180" i="2"/>
  <c r="AI202" i="2"/>
  <c r="AI158" i="2"/>
  <c r="AI178" i="2"/>
  <c r="AI196" i="2"/>
  <c r="AS1025" i="2"/>
  <c r="AW1025" i="2" s="1"/>
  <c r="AS1023" i="2"/>
  <c r="AW1023" i="2" s="1"/>
  <c r="AS1013" i="2"/>
  <c r="AW1013" i="2" s="1"/>
  <c r="AS1019" i="2"/>
  <c r="AW1019" i="2" s="1"/>
  <c r="AS1021" i="2"/>
  <c r="AW1021" i="2" s="1"/>
  <c r="AS1015" i="2"/>
  <c r="AW1015" i="2" s="1"/>
  <c r="AS1009" i="2"/>
  <c r="AW1009" i="2" s="1"/>
  <c r="AS1011" i="2"/>
  <c r="AW1011" i="2" s="1"/>
  <c r="AS1017" i="2"/>
  <c r="AW1017" i="2" s="1"/>
  <c r="AS1007" i="2"/>
  <c r="AW1007" i="2" s="1"/>
  <c r="AM923" i="2"/>
  <c r="AQ923" i="2" s="1"/>
  <c r="N923" i="2"/>
  <c r="AI924" i="2" s="1"/>
  <c r="AM913" i="2"/>
  <c r="AQ913" i="2" s="1"/>
  <c r="N913" i="2"/>
  <c r="AI914" i="2" s="1"/>
  <c r="AM907" i="2"/>
  <c r="AQ907" i="2" s="1"/>
  <c r="N907" i="2"/>
  <c r="AI908" i="2" s="1"/>
  <c r="AM917" i="2"/>
  <c r="AQ917" i="2" s="1"/>
  <c r="N917" i="2"/>
  <c r="AI918" i="2" s="1"/>
  <c r="AM1011" i="2"/>
  <c r="AQ1011" i="2" s="1"/>
  <c r="N1011" i="2"/>
  <c r="AI1012" i="2" s="1"/>
  <c r="AM1019" i="2"/>
  <c r="N1019" i="2"/>
  <c r="AI1020" i="2" s="1"/>
  <c r="AM1025" i="2"/>
  <c r="AQ1025" i="2" s="1"/>
  <c r="N1025" i="2"/>
  <c r="AI1026" i="2" s="1"/>
  <c r="AJ707" i="2"/>
  <c r="M1019" i="2"/>
  <c r="M1025" i="2"/>
  <c r="M1007" i="2"/>
  <c r="AM1007" i="2"/>
  <c r="AQ1007" i="2" s="1"/>
  <c r="AI922" i="2"/>
  <c r="AM921" i="2"/>
  <c r="AQ921" i="2" s="1"/>
  <c r="O925" i="2"/>
  <c r="AJ926" i="2" s="1"/>
  <c r="AM925" i="2"/>
  <c r="AQ925" i="2" s="1"/>
  <c r="AI920" i="2"/>
  <c r="AM919" i="2"/>
  <c r="AQ919" i="2" s="1"/>
  <c r="AM113" i="2"/>
  <c r="AQ113" i="2" s="1"/>
  <c r="M814" i="2"/>
  <c r="BU104" i="2"/>
  <c r="L104" i="2" s="1"/>
  <c r="AM103" i="2" s="1"/>
  <c r="N708" i="2"/>
  <c r="AI709" i="2" s="1"/>
  <c r="AM708" i="2"/>
  <c r="N710" i="2"/>
  <c r="AI711" i="2" s="1"/>
  <c r="AM710" i="2"/>
  <c r="AW706" i="2"/>
  <c r="BU205" i="2"/>
  <c r="L205" i="2" s="1"/>
  <c r="AM204" i="2" s="1"/>
  <c r="BU204" i="2"/>
  <c r="L204" i="2" s="1"/>
  <c r="AK204" i="2" s="1"/>
  <c r="CE812" i="2"/>
  <c r="L812" i="2" s="1"/>
  <c r="CD812" i="2"/>
  <c r="K812" i="2" s="1"/>
  <c r="AI812" i="2" s="1"/>
  <c r="CE806" i="2"/>
  <c r="L806" i="2" s="1"/>
  <c r="AK806" i="2" s="1"/>
  <c r="CD806" i="2"/>
  <c r="K806" i="2" s="1"/>
  <c r="AI806" i="2" s="1"/>
  <c r="CE809" i="2"/>
  <c r="L809" i="2" s="1"/>
  <c r="CE808" i="2"/>
  <c r="L808" i="2" s="1"/>
  <c r="CE813" i="2"/>
  <c r="L813" i="2" s="1"/>
  <c r="AM812" i="2" s="1"/>
  <c r="CE814" i="2"/>
  <c r="CD814" i="2"/>
  <c r="K814" i="2" s="1"/>
  <c r="AI814" i="2" s="1"/>
  <c r="CD810" i="2"/>
  <c r="K810" i="2" s="1"/>
  <c r="AI810" i="2" s="1"/>
  <c r="CE810" i="2"/>
  <c r="L810" i="2" s="1"/>
  <c r="CD808" i="2"/>
  <c r="K808" i="2" s="1"/>
  <c r="AI808" i="2" s="1"/>
  <c r="CD712" i="2"/>
  <c r="K712" i="2" s="1"/>
  <c r="AI712" i="2" s="1"/>
  <c r="CE712" i="2"/>
  <c r="L712" i="2" s="1"/>
  <c r="AK712" i="2" s="1"/>
  <c r="M710" i="2"/>
  <c r="CD714" i="2"/>
  <c r="K714" i="2" s="1"/>
  <c r="AI714" i="2" s="1"/>
  <c r="CE714" i="2"/>
  <c r="L714" i="2" s="1"/>
  <c r="CD708" i="2"/>
  <c r="K708" i="2" s="1"/>
  <c r="AI708" i="2" s="1"/>
  <c r="CE708" i="2"/>
  <c r="L708" i="2" s="1"/>
  <c r="CE710" i="2"/>
  <c r="L710" i="2" s="1"/>
  <c r="CD710" i="2"/>
  <c r="K710" i="2" s="1"/>
  <c r="AI710" i="2" s="1"/>
  <c r="BU210" i="2"/>
  <c r="L210" i="2" s="1"/>
  <c r="AK210" i="2" s="1"/>
  <c r="BU103" i="2"/>
  <c r="L103" i="2" s="1"/>
  <c r="AK103" i="2" s="1"/>
  <c r="AW2" i="2"/>
  <c r="AT2" i="2"/>
  <c r="AX2" i="2" s="1"/>
  <c r="AW4" i="2"/>
  <c r="AT4" i="2"/>
  <c r="AX4" i="2" s="1"/>
  <c r="AW6" i="2"/>
  <c r="AT6" i="2"/>
  <c r="AX6" i="2" s="1"/>
  <c r="AW8" i="2"/>
  <c r="AT8" i="2"/>
  <c r="AX8" i="2" s="1"/>
  <c r="AW10" i="2"/>
  <c r="AT10" i="2"/>
  <c r="AX10" i="2" s="1"/>
  <c r="AW12" i="2"/>
  <c r="AT12" i="2"/>
  <c r="AX12" i="2" s="1"/>
  <c r="AW14" i="2"/>
  <c r="AT14" i="2"/>
  <c r="AX14" i="2" s="1"/>
  <c r="AW16" i="2"/>
  <c r="AT16" i="2"/>
  <c r="AX16" i="2" s="1"/>
  <c r="AW18" i="2"/>
  <c r="AT18" i="2"/>
  <c r="AX18" i="2" s="1"/>
  <c r="AW20" i="2"/>
  <c r="AT20" i="2"/>
  <c r="AX20" i="2" s="1"/>
  <c r="AS119" i="2"/>
  <c r="AS113" i="2"/>
  <c r="AS115" i="2"/>
  <c r="N117" i="2"/>
  <c r="AS121" i="2"/>
  <c r="AS443" i="2"/>
  <c r="AS515" i="2"/>
  <c r="AS613" i="2"/>
  <c r="CB516" i="2"/>
  <c r="CE516" i="2" s="1"/>
  <c r="L516" i="2" s="1"/>
  <c r="AM515" i="2" s="1"/>
  <c r="CA613" i="2"/>
  <c r="BX305" i="2"/>
  <c r="BZ305" i="2" s="1"/>
  <c r="CA443" i="2"/>
  <c r="BZ443" i="2"/>
  <c r="BX306" i="2"/>
  <c r="CA306" i="2" s="1"/>
  <c r="F223" i="2"/>
  <c r="U222" i="2" s="1"/>
  <c r="F222" i="2"/>
  <c r="S222" i="2" s="1"/>
  <c r="BU211" i="2"/>
  <c r="L211" i="2" s="1"/>
  <c r="AM210" i="2" s="1"/>
  <c r="BU207" i="2"/>
  <c r="L207" i="2" s="1"/>
  <c r="AM206" i="2" s="1"/>
  <c r="BU206" i="2"/>
  <c r="L206" i="2" s="1"/>
  <c r="AK206" i="2" s="1"/>
  <c r="BT222" i="2"/>
  <c r="BU222" i="2" s="1"/>
  <c r="L222" i="2" s="1"/>
  <c r="AK222" i="2" s="1"/>
  <c r="I221" i="2"/>
  <c r="AC220" i="2" s="1"/>
  <c r="I218" i="2"/>
  <c r="AA218" i="2" s="1"/>
  <c r="F219" i="2"/>
  <c r="U218" i="2" s="1"/>
  <c r="BU209" i="2"/>
  <c r="L209" i="2" s="1"/>
  <c r="AM208" i="2" s="1"/>
  <c r="BU212" i="2"/>
  <c r="L212" i="2" s="1"/>
  <c r="AK212" i="2" s="1"/>
  <c r="BU220" i="2"/>
  <c r="L220" i="2" s="1"/>
  <c r="AK220" i="2" s="1"/>
  <c r="I220" i="2"/>
  <c r="AA220" i="2" s="1"/>
  <c r="F220" i="2"/>
  <c r="S220" i="2" s="1"/>
  <c r="BU221" i="2"/>
  <c r="L221" i="2" s="1"/>
  <c r="BU110" i="2"/>
  <c r="L110" i="2" s="1"/>
  <c r="AM109" i="2" s="1"/>
  <c r="BU208" i="2"/>
  <c r="L208" i="2" s="1"/>
  <c r="AK208" i="2" s="1"/>
  <c r="BU109" i="2"/>
  <c r="L109" i="2" s="1"/>
  <c r="AK109" i="2" s="1"/>
  <c r="I222" i="2"/>
  <c r="AA222" i="2" s="1"/>
  <c r="BU213" i="2"/>
  <c r="L213" i="2" s="1"/>
  <c r="AM212" i="2" s="1"/>
  <c r="I223" i="2"/>
  <c r="AC222" i="2" s="1"/>
  <c r="F221" i="2"/>
  <c r="U220" i="2" s="1"/>
  <c r="BT218" i="2"/>
  <c r="I219" i="2"/>
  <c r="AC218" i="2" s="1"/>
  <c r="BT216" i="2"/>
  <c r="I217" i="2"/>
  <c r="AC216" i="2" s="1"/>
  <c r="F217" i="2"/>
  <c r="U216" i="2" s="1"/>
  <c r="F216" i="2"/>
  <c r="S216" i="2" s="1"/>
  <c r="I216" i="2"/>
  <c r="AA216" i="2" s="1"/>
  <c r="I215" i="2"/>
  <c r="AC214" i="2" s="1"/>
  <c r="BT214" i="2"/>
  <c r="I214" i="2"/>
  <c r="AA214" i="2" s="1"/>
  <c r="F214" i="2"/>
  <c r="S214" i="2" s="1"/>
  <c r="F215" i="2"/>
  <c r="U214" i="2" s="1"/>
  <c r="AK3" i="7"/>
  <c r="AL2" i="7"/>
  <c r="M806" i="2"/>
  <c r="M714" i="2"/>
  <c r="AI1008" i="2"/>
  <c r="O1007" i="2"/>
  <c r="AJ1008" i="2" s="1"/>
  <c r="C205" i="3"/>
  <c r="AP204" i="3" s="1"/>
  <c r="C204" i="3"/>
  <c r="AN204" i="3" s="1"/>
  <c r="AP102" i="7"/>
  <c r="AQ102" i="7" s="1"/>
  <c r="AT104" i="7"/>
  <c r="AU104" i="7" s="1"/>
  <c r="AR106" i="7"/>
  <c r="AS106" i="7" s="1"/>
  <c r="AR113" i="7"/>
  <c r="AS113" i="7" s="1"/>
  <c r="AR109" i="7"/>
  <c r="AR107" i="7"/>
  <c r="AS107" i="7" s="1"/>
  <c r="AT111" i="7"/>
  <c r="AU111" i="7" s="1"/>
  <c r="AP108" i="7"/>
  <c r="AQ108" i="7" s="1"/>
  <c r="AT116" i="7"/>
  <c r="AU116" i="7" s="1"/>
  <c r="AR110" i="7"/>
  <c r="AS110" i="7" s="1"/>
  <c r="AR103" i="7"/>
  <c r="AS103" i="7" s="1"/>
  <c r="AJ6" i="7"/>
  <c r="AK6" i="7" s="1"/>
  <c r="AJ4" i="7"/>
  <c r="AK4" i="7" s="1"/>
  <c r="AT114" i="7"/>
  <c r="AU114" i="7" s="1"/>
  <c r="AS115" i="7"/>
  <c r="AJ7" i="7"/>
  <c r="AK7" i="7" s="1"/>
  <c r="AP105" i="7"/>
  <c r="AQ105" i="7" s="1"/>
  <c r="AL5" i="7"/>
  <c r="AM5" i="7" s="1"/>
  <c r="AL9" i="7"/>
  <c r="AL10" i="7"/>
  <c r="AL8" i="7"/>
  <c r="AM8" i="7" s="1"/>
  <c r="AJ11" i="7"/>
  <c r="AK11" i="7" s="1"/>
  <c r="AR112" i="7"/>
  <c r="AS112" i="7" s="1"/>
  <c r="O1025" i="2"/>
  <c r="AJ1026" i="2" s="1"/>
  <c r="L1010" i="2"/>
  <c r="L1019" i="2"/>
  <c r="AK1019" i="2" s="1"/>
  <c r="L1016" i="2"/>
  <c r="L1022" i="2"/>
  <c r="L1018" i="2"/>
  <c r="L1024" i="2"/>
  <c r="L1014" i="2"/>
  <c r="O1011" i="2"/>
  <c r="AJ1012" i="2" s="1"/>
  <c r="M923" i="2"/>
  <c r="M919" i="2"/>
  <c r="O919" i="2"/>
  <c r="AJ920" i="2" s="1"/>
  <c r="O921" i="2"/>
  <c r="AJ922" i="2" s="1"/>
  <c r="M921" i="2"/>
  <c r="M1011" i="2"/>
  <c r="AI910" i="2"/>
  <c r="O923" i="2"/>
  <c r="AJ924" i="2" s="1"/>
  <c r="O909" i="2"/>
  <c r="AJ910" i="2" s="1"/>
  <c r="AI912" i="2"/>
  <c r="O911" i="2"/>
  <c r="AJ912" i="2" s="1"/>
  <c r="AI916" i="2"/>
  <c r="O915" i="2"/>
  <c r="AJ916" i="2" s="1"/>
  <c r="AI926" i="2"/>
  <c r="M925" i="2"/>
  <c r="M917" i="2"/>
  <c r="O917" i="2"/>
  <c r="AJ918" i="2" s="1"/>
  <c r="O913" i="2"/>
  <c r="AJ914" i="2" s="1"/>
  <c r="M913" i="2"/>
  <c r="O907" i="2"/>
  <c r="AJ908" i="2" s="1"/>
  <c r="M907" i="2"/>
  <c r="M119" i="2"/>
  <c r="N119" i="2"/>
  <c r="O115" i="2"/>
  <c r="AI116" i="2" s="1"/>
  <c r="AQ116" i="2" s="1"/>
  <c r="N115" i="2"/>
  <c r="M113" i="2"/>
  <c r="N113" i="2"/>
  <c r="M810" i="2"/>
  <c r="N810" i="2"/>
  <c r="AI811" i="2" s="1"/>
  <c r="N814" i="2"/>
  <c r="AI815" i="2" s="1"/>
  <c r="M712" i="2"/>
  <c r="L122" i="2"/>
  <c r="O119" i="2"/>
  <c r="AI120" i="2" s="1"/>
  <c r="AQ120" i="2" s="1"/>
  <c r="O113" i="2"/>
  <c r="AI114" i="2" s="1"/>
  <c r="AQ114" i="2" s="1"/>
  <c r="BU108" i="2"/>
  <c r="L108" i="2" s="1"/>
  <c r="AM107" i="2" s="1"/>
  <c r="BU105" i="2"/>
  <c r="L105" i="2" s="1"/>
  <c r="AK105" i="2" s="1"/>
  <c r="BU106" i="2"/>
  <c r="L106" i="2" s="1"/>
  <c r="AM105" i="2" s="1"/>
  <c r="BU117" i="2"/>
  <c r="L117" i="2" s="1"/>
  <c r="AK117" i="2" s="1"/>
  <c r="AQ117" i="2" s="1"/>
  <c r="BU111" i="2"/>
  <c r="L111" i="2" s="1"/>
  <c r="AK111" i="2" s="1"/>
  <c r="BU112" i="2"/>
  <c r="L112" i="2" s="1"/>
  <c r="AM111" i="2" s="1"/>
  <c r="BU107" i="2"/>
  <c r="L107" i="2" s="1"/>
  <c r="AK107" i="2" s="1"/>
  <c r="M115" i="2"/>
  <c r="AE62" i="1" l="1"/>
  <c r="AE63" i="1" s="1"/>
  <c r="AF50" i="1"/>
  <c r="AF51" i="1" s="1"/>
  <c r="AF90" i="1"/>
  <c r="AF80" i="1"/>
  <c r="AF81" i="1" s="1"/>
  <c r="AF100" i="1"/>
  <c r="AG100" i="1" s="1"/>
  <c r="AH100" i="1" s="1"/>
  <c r="AF38" i="1"/>
  <c r="AF39" i="1" s="1"/>
  <c r="AF44" i="1"/>
  <c r="AF45" i="1" s="1"/>
  <c r="AE84" i="1"/>
  <c r="AE92" i="1"/>
  <c r="AE93" i="1" s="1"/>
  <c r="AE56" i="1"/>
  <c r="AE57" i="1" s="1"/>
  <c r="AG70" i="1"/>
  <c r="AH70" i="1" s="1"/>
  <c r="AE74" i="1"/>
  <c r="AE75" i="1" s="1"/>
  <c r="AG40" i="1"/>
  <c r="AH40" i="1" s="1"/>
  <c r="AE42" i="1"/>
  <c r="AE43" i="1" s="1"/>
  <c r="AD58" i="1"/>
  <c r="AD59" i="1" s="1"/>
  <c r="AF54" i="1"/>
  <c r="AG54" i="1" s="1"/>
  <c r="AH54" i="1" s="1"/>
  <c r="AG30" i="1"/>
  <c r="AH30" i="1" s="1"/>
  <c r="AF48" i="1"/>
  <c r="AG48" i="1" s="1"/>
  <c r="AH48" i="1" s="1"/>
  <c r="AF88" i="1"/>
  <c r="AF89" i="1" s="1"/>
  <c r="AF60" i="1"/>
  <c r="AF61" i="1" s="1"/>
  <c r="AD52" i="1"/>
  <c r="AG78" i="1"/>
  <c r="AH78" i="1" s="1"/>
  <c r="AE98" i="1"/>
  <c r="AE99" i="1" s="1"/>
  <c r="AI76" i="1"/>
  <c r="AF68" i="1"/>
  <c r="AF69" i="1" s="1"/>
  <c r="AF36" i="1"/>
  <c r="AE47" i="1"/>
  <c r="AF72" i="1"/>
  <c r="AF73" i="1" s="1"/>
  <c r="AE34" i="1"/>
  <c r="AE64" i="1"/>
  <c r="AF82" i="1"/>
  <c r="AG82" i="1" s="1"/>
  <c r="AH82" i="1" s="1"/>
  <c r="AE66" i="1"/>
  <c r="AG32" i="1"/>
  <c r="AH32" i="1" s="1"/>
  <c r="AF86" i="1"/>
  <c r="AF87" i="1" s="1"/>
  <c r="AF94" i="1"/>
  <c r="AG94" i="1" s="1"/>
  <c r="AH94" i="1" s="1"/>
  <c r="AF96" i="1"/>
  <c r="AG96" i="1" s="1"/>
  <c r="AH96" i="1" s="1"/>
  <c r="AT1187" i="2"/>
  <c r="AE24" i="1"/>
  <c r="AE25" i="1" s="1"/>
  <c r="AG26" i="1"/>
  <c r="AH26" i="1" s="1"/>
  <c r="AE28" i="1"/>
  <c r="AF20" i="1"/>
  <c r="AG20" i="1" s="1"/>
  <c r="AH20" i="1" s="1"/>
  <c r="AE15" i="1"/>
  <c r="AF27" i="1"/>
  <c r="AE17" i="1"/>
  <c r="AE8" i="1"/>
  <c r="AE9" i="1" s="1"/>
  <c r="AF4" i="1"/>
  <c r="AG4" i="1" s="1"/>
  <c r="AH4" i="1" s="1"/>
  <c r="AE18" i="1"/>
  <c r="AE19" i="1" s="1"/>
  <c r="AD7" i="1"/>
  <c r="AE23" i="1"/>
  <c r="AG10" i="1"/>
  <c r="AH10" i="1" s="1"/>
  <c r="AE13" i="1"/>
  <c r="BB151" i="7"/>
  <c r="BD151" i="7" s="1"/>
  <c r="BE151" i="7" s="1"/>
  <c r="AX137" i="7"/>
  <c r="AY137" i="7" s="1"/>
  <c r="AX144" i="7"/>
  <c r="AZ127" i="7"/>
  <c r="BA127" i="7" s="1"/>
  <c r="AX125" i="7"/>
  <c r="AY125" i="7" s="1"/>
  <c r="AX128" i="7"/>
  <c r="AY128" i="7" s="1"/>
  <c r="AX123" i="7"/>
  <c r="BB140" i="7"/>
  <c r="BD140" i="7" s="1"/>
  <c r="BE140" i="7" s="1"/>
  <c r="AZ134" i="7"/>
  <c r="BA134" i="7" s="1"/>
  <c r="AX146" i="7"/>
  <c r="AY146" i="7" s="1"/>
  <c r="AV141" i="7"/>
  <c r="AW141" i="7" s="1"/>
  <c r="AX138" i="7"/>
  <c r="AV133" i="7"/>
  <c r="AW133" i="7" s="1"/>
  <c r="BB142" i="7"/>
  <c r="BD142" i="7" s="1"/>
  <c r="BE142" i="7" s="1"/>
  <c r="AZ120" i="7"/>
  <c r="BA120" i="7" s="1"/>
  <c r="BB124" i="7"/>
  <c r="BD124" i="7" s="1"/>
  <c r="BE124" i="7" s="1"/>
  <c r="AZ122" i="7"/>
  <c r="AX121" i="7"/>
  <c r="AY121" i="7" s="1"/>
  <c r="BB132" i="7"/>
  <c r="BD132" i="7" s="1"/>
  <c r="BE132" i="7" s="1"/>
  <c r="AY129" i="7"/>
  <c r="AY131" i="7"/>
  <c r="AZ136" i="7"/>
  <c r="AU147" i="7"/>
  <c r="AZ126" i="7"/>
  <c r="BA126" i="7" s="1"/>
  <c r="AV117" i="7"/>
  <c r="AW117" i="7" s="1"/>
  <c r="AZ119" i="7"/>
  <c r="BA119" i="7" s="1"/>
  <c r="AX130" i="7"/>
  <c r="AY130" i="7" s="1"/>
  <c r="AV148" i="7"/>
  <c r="AW148" i="7" s="1"/>
  <c r="AV150" i="7"/>
  <c r="AW150" i="7" s="1"/>
  <c r="AX145" i="7"/>
  <c r="AY145" i="7" s="1"/>
  <c r="BB118" i="7"/>
  <c r="BD118" i="7" s="1"/>
  <c r="BE118" i="7" s="1"/>
  <c r="AY143" i="7"/>
  <c r="AU149" i="7"/>
  <c r="AY135" i="7"/>
  <c r="AY139" i="7"/>
  <c r="AR23" i="7"/>
  <c r="AS23" i="7" s="1"/>
  <c r="AR15" i="7"/>
  <c r="AS15" i="7" s="1"/>
  <c r="AR12" i="7"/>
  <c r="AS12" i="7" s="1"/>
  <c r="AR14" i="7"/>
  <c r="AS14" i="7" s="1"/>
  <c r="AT17" i="7"/>
  <c r="AU17" i="7" s="1"/>
  <c r="AT26" i="7"/>
  <c r="AU26" i="7" s="1"/>
  <c r="AN22" i="7"/>
  <c r="AO22" i="7" s="1"/>
  <c r="AP20" i="7"/>
  <c r="AQ20" i="7" s="1"/>
  <c r="AP13" i="7"/>
  <c r="AQ13" i="7" s="1"/>
  <c r="AT18" i="7"/>
  <c r="AU18" i="7" s="1"/>
  <c r="AP25" i="7"/>
  <c r="AQ25" i="7" s="1"/>
  <c r="AN16" i="7"/>
  <c r="AO16" i="7" s="1"/>
  <c r="AR19" i="7"/>
  <c r="AS19" i="7" s="1"/>
  <c r="AR21" i="7"/>
  <c r="AS21" i="7" s="1"/>
  <c r="AP24" i="7"/>
  <c r="AQ24" i="7" s="1"/>
  <c r="BB46" i="7"/>
  <c r="BC46" i="7" s="1"/>
  <c r="BD46" i="7" s="1"/>
  <c r="BF46" i="7" s="1"/>
  <c r="BG46" i="7" s="1"/>
  <c r="AZ43" i="7"/>
  <c r="BB51" i="7"/>
  <c r="BC51" i="7" s="1"/>
  <c r="BB45" i="7"/>
  <c r="BC45" i="7" s="1"/>
  <c r="AZ39" i="7"/>
  <c r="BB50" i="7"/>
  <c r="BC50" i="7" s="1"/>
  <c r="BD47" i="7"/>
  <c r="BF47" i="7" s="1"/>
  <c r="BG47" i="7" s="1"/>
  <c r="BB28" i="7"/>
  <c r="BC28" i="7" s="1"/>
  <c r="BD32" i="7"/>
  <c r="BE32" i="7" s="1"/>
  <c r="AZ41" i="7"/>
  <c r="BB44" i="7"/>
  <c r="BC44" i="7" s="1"/>
  <c r="BB31" i="7"/>
  <c r="AX42" i="7"/>
  <c r="AY42" i="7" s="1"/>
  <c r="AZ34" i="7"/>
  <c r="BA34" i="7" s="1"/>
  <c r="BD35" i="7"/>
  <c r="BF35" i="7" s="1"/>
  <c r="BG35" i="7" s="1"/>
  <c r="AZ37" i="7"/>
  <c r="BA37" i="7" s="1"/>
  <c r="AZ40" i="7"/>
  <c r="BB33" i="7"/>
  <c r="AV38" i="7"/>
  <c r="AW38" i="7" s="1"/>
  <c r="AZ36" i="7"/>
  <c r="BB29" i="7"/>
  <c r="BB30" i="7"/>
  <c r="BC30" i="7" s="1"/>
  <c r="BA48" i="7"/>
  <c r="BA49" i="7"/>
  <c r="BA27" i="7"/>
  <c r="BB27" i="7" s="1"/>
  <c r="BC27" i="7" s="1"/>
  <c r="I56" i="8"/>
  <c r="I50" i="8"/>
  <c r="AR320" i="3"/>
  <c r="I320" i="3" s="1"/>
  <c r="L320" i="3" s="1"/>
  <c r="AR308" i="3"/>
  <c r="I308" i="3" s="1"/>
  <c r="L308" i="3" s="1"/>
  <c r="AQ1247" i="2"/>
  <c r="AS1139" i="2"/>
  <c r="AQ1131" i="2"/>
  <c r="AT1131" i="2" s="1"/>
  <c r="AT1251" i="2"/>
  <c r="AT1237" i="2"/>
  <c r="AS1129" i="2"/>
  <c r="AX1129" i="2" s="1"/>
  <c r="AZ1129" i="2" s="1"/>
  <c r="AS1307" i="2"/>
  <c r="AX1307" i="2" s="1"/>
  <c r="AZ1307" i="2" s="1"/>
  <c r="AQ1115" i="2"/>
  <c r="AT1115" i="2" s="1"/>
  <c r="AX1221" i="2"/>
  <c r="AZ1221" i="2" s="1"/>
  <c r="AT1185" i="2"/>
  <c r="AX1185" i="2" s="1"/>
  <c r="AZ1185" i="2" s="1"/>
  <c r="AT1173" i="2"/>
  <c r="AX1173" i="2" s="1"/>
  <c r="AZ1173" i="2" s="1"/>
  <c r="AT1117" i="2"/>
  <c r="AX1117" i="2" s="1"/>
  <c r="AZ1117" i="2" s="1"/>
  <c r="AR204" i="3"/>
  <c r="I204" i="3" s="1"/>
  <c r="L204" i="3" s="1"/>
  <c r="AT1289" i="2"/>
  <c r="AX1289" i="2" s="1"/>
  <c r="AZ1289" i="2" s="1"/>
  <c r="AT1261" i="2"/>
  <c r="AX1261" i="2" s="1"/>
  <c r="AZ1261" i="2" s="1"/>
  <c r="AX1245" i="2"/>
  <c r="AZ1245" i="2" s="1"/>
  <c r="AP1260" i="2"/>
  <c r="AS1259" i="2" s="1"/>
  <c r="AX1259" i="2" s="1"/>
  <c r="AZ1259" i="2" s="1"/>
  <c r="AP1160" i="2"/>
  <c r="AS1159" i="2" s="1"/>
  <c r="AQ1243" i="2"/>
  <c r="AT1243" i="2" s="1"/>
  <c r="AQ1225" i="2"/>
  <c r="AT1225" i="2" s="1"/>
  <c r="AX1225" i="2" s="1"/>
  <c r="AZ1225" i="2" s="1"/>
  <c r="AS1203" i="2"/>
  <c r="AT1229" i="2"/>
  <c r="AX1229" i="2" s="1"/>
  <c r="AZ1229" i="2" s="1"/>
  <c r="AX1287" i="2"/>
  <c r="AZ1287" i="2" s="1"/>
  <c r="AP1152" i="2"/>
  <c r="AS1151" i="2" s="1"/>
  <c r="AX1151" i="2" s="1"/>
  <c r="AZ1151" i="2" s="1"/>
  <c r="AS1296" i="2"/>
  <c r="AP1214" i="2"/>
  <c r="AS1213" i="2" s="1"/>
  <c r="AP1168" i="2"/>
  <c r="AS1167" i="2" s="1"/>
  <c r="AT1215" i="2"/>
  <c r="AX1215" i="2" s="1"/>
  <c r="AZ1215" i="2" s="1"/>
  <c r="AX1275" i="2"/>
  <c r="AZ1275" i="2" s="1"/>
  <c r="AT1235" i="2"/>
  <c r="AS1236" i="2"/>
  <c r="AQ1153" i="2"/>
  <c r="AT1153" i="2" s="1"/>
  <c r="AX1153" i="2" s="1"/>
  <c r="AZ1153" i="2" s="1"/>
  <c r="AS1163" i="2"/>
  <c r="AS1196" i="2"/>
  <c r="AS1295" i="2"/>
  <c r="AT1205" i="2"/>
  <c r="AT1209" i="2"/>
  <c r="AS1181" i="2"/>
  <c r="AX1181" i="2" s="1"/>
  <c r="AZ1181" i="2" s="1"/>
  <c r="AT1303" i="2"/>
  <c r="AX1303" i="2" s="1"/>
  <c r="AZ1303" i="2" s="1"/>
  <c r="AT1163" i="2"/>
  <c r="AT1213" i="2"/>
  <c r="AQ1189" i="2"/>
  <c r="AT1189" i="2" s="1"/>
  <c r="AX1189" i="2" s="1"/>
  <c r="AZ1189" i="2" s="1"/>
  <c r="AS1214" i="2"/>
  <c r="AT1147" i="2"/>
  <c r="AQ1233" i="2"/>
  <c r="AT1233" i="2" s="1"/>
  <c r="AX1233" i="2" s="1"/>
  <c r="AZ1233" i="2" s="1"/>
  <c r="AT1195" i="2"/>
  <c r="AS1147" i="2"/>
  <c r="AT1155" i="2"/>
  <c r="AP1188" i="2"/>
  <c r="AS1187" i="2" s="1"/>
  <c r="AP1180" i="2"/>
  <c r="AS1179" i="2" s="1"/>
  <c r="AS1241" i="2"/>
  <c r="AX1241" i="2" s="1"/>
  <c r="AZ1241" i="2" s="1"/>
  <c r="AT1175" i="2"/>
  <c r="AT1165" i="2"/>
  <c r="AS1247" i="2"/>
  <c r="AT1277" i="2"/>
  <c r="AP1252" i="2"/>
  <c r="AS1251" i="2" s="1"/>
  <c r="AX1281" i="2"/>
  <c r="AZ1281" i="2" s="1"/>
  <c r="AS1141" i="2"/>
  <c r="AX1269" i="2"/>
  <c r="AZ1269" i="2" s="1"/>
  <c r="AX1257" i="2"/>
  <c r="AZ1257" i="2" s="1"/>
  <c r="AX1265" i="2"/>
  <c r="AZ1265" i="2" s="1"/>
  <c r="AQ1217" i="2"/>
  <c r="AT1217" i="2" s="1"/>
  <c r="AQ1109" i="2"/>
  <c r="AT1109" i="2" s="1"/>
  <c r="AX1263" i="2"/>
  <c r="AZ1263" i="2" s="1"/>
  <c r="AS1165" i="2"/>
  <c r="AS1237" i="2"/>
  <c r="AX1149" i="2"/>
  <c r="AZ1149" i="2" s="1"/>
  <c r="AS1253" i="2"/>
  <c r="AX1253" i="2" s="1"/>
  <c r="AZ1253" i="2" s="1"/>
  <c r="AS1201" i="2"/>
  <c r="AT1271" i="2"/>
  <c r="AX1271" i="2" s="1"/>
  <c r="AZ1271" i="2" s="1"/>
  <c r="AP1156" i="2"/>
  <c r="AS1155" i="2" s="1"/>
  <c r="AX1199" i="2"/>
  <c r="AZ1199" i="2" s="1"/>
  <c r="AT1305" i="2"/>
  <c r="AX1305" i="2" s="1"/>
  <c r="AZ1305" i="2" s="1"/>
  <c r="AX1301" i="2"/>
  <c r="AZ1301" i="2" s="1"/>
  <c r="AS1277" i="2"/>
  <c r="AS1267" i="2"/>
  <c r="AS1195" i="2"/>
  <c r="AP1183" i="2"/>
  <c r="AS1183" i="2" s="1"/>
  <c r="AT1179" i="2"/>
  <c r="AS1217" i="2"/>
  <c r="AX1161" i="2"/>
  <c r="AZ1161" i="2" s="1"/>
  <c r="CV1256" i="2"/>
  <c r="AP1256" i="2" s="1"/>
  <c r="AS1255" i="2" s="1"/>
  <c r="AS1256" i="2"/>
  <c r="AS1175" i="2"/>
  <c r="AS1209" i="2"/>
  <c r="AS1285" i="2"/>
  <c r="AX1285" i="2" s="1"/>
  <c r="AZ1285" i="2" s="1"/>
  <c r="AX1283" i="2"/>
  <c r="AZ1283" i="2" s="1"/>
  <c r="AT1203" i="2"/>
  <c r="AT1197" i="2"/>
  <c r="AT1223" i="2"/>
  <c r="AX1223" i="2" s="1"/>
  <c r="AZ1223" i="2" s="1"/>
  <c r="AQ1211" i="2"/>
  <c r="AT1211" i="2" s="1"/>
  <c r="AX1211" i="2" s="1"/>
  <c r="AZ1211" i="2" s="1"/>
  <c r="AX1297" i="2"/>
  <c r="AZ1297" i="2" s="1"/>
  <c r="AQ1145" i="2"/>
  <c r="AQ1227" i="2"/>
  <c r="AT1227" i="2" s="1"/>
  <c r="AX1227" i="2" s="1"/>
  <c r="AZ1227" i="2" s="1"/>
  <c r="AS1115" i="2"/>
  <c r="AT1279" i="2"/>
  <c r="AX1279" i="2" s="1"/>
  <c r="AZ1279" i="2" s="1"/>
  <c r="AT1141" i="2"/>
  <c r="AT1139" i="2"/>
  <c r="AQ1239" i="2"/>
  <c r="AT1239" i="2" s="1"/>
  <c r="AX1239" i="2" s="1"/>
  <c r="AZ1239" i="2" s="1"/>
  <c r="AT1193" i="2"/>
  <c r="AX1193" i="2" s="1"/>
  <c r="AZ1193" i="2" s="1"/>
  <c r="AT1119" i="2"/>
  <c r="AX1119" i="2" s="1"/>
  <c r="AZ1119" i="2" s="1"/>
  <c r="AS1299" i="2"/>
  <c r="AX1299" i="2" s="1"/>
  <c r="AZ1299" i="2" s="1"/>
  <c r="AT1219" i="2"/>
  <c r="AX1219" i="2" s="1"/>
  <c r="AZ1219" i="2" s="1"/>
  <c r="AT1267" i="2"/>
  <c r="AT1201" i="2"/>
  <c r="AS1111" i="2"/>
  <c r="AT1295" i="2"/>
  <c r="AT1293" i="2"/>
  <c r="AX1293" i="2" s="1"/>
  <c r="AZ1293" i="2" s="1"/>
  <c r="AT1273" i="2"/>
  <c r="AX1273" i="2" s="1"/>
  <c r="AZ1273" i="2" s="1"/>
  <c r="AQ1137" i="2"/>
  <c r="AS1207" i="2"/>
  <c r="AT1125" i="2"/>
  <c r="AT1247" i="2"/>
  <c r="AQ1170" i="2"/>
  <c r="AT1255" i="2"/>
  <c r="AQ1124" i="2"/>
  <c r="AQ1121" i="2"/>
  <c r="AP1191" i="2"/>
  <c r="AQ1144" i="2"/>
  <c r="AQ1138" i="2"/>
  <c r="AT1127" i="2"/>
  <c r="AX1127" i="2" s="1"/>
  <c r="AZ1127" i="2" s="1"/>
  <c r="AP1243" i="2"/>
  <c r="AQ1133" i="2"/>
  <c r="AS1109" i="2"/>
  <c r="AT1171" i="2"/>
  <c r="AX1171" i="2" s="1"/>
  <c r="AZ1171" i="2" s="1"/>
  <c r="AT1177" i="2"/>
  <c r="AX1177" i="2" s="1"/>
  <c r="AZ1177" i="2" s="1"/>
  <c r="AQ1143" i="2"/>
  <c r="AQ1160" i="2"/>
  <c r="AQ1122" i="2"/>
  <c r="CV1192" i="2"/>
  <c r="AP1192" i="2" s="1"/>
  <c r="AQ1146" i="2"/>
  <c r="AS1146" i="2"/>
  <c r="AQ1232" i="2"/>
  <c r="AQ1192" i="2"/>
  <c r="AP1291" i="2"/>
  <c r="AQ1136" i="2"/>
  <c r="AQ1231" i="2"/>
  <c r="AQ1184" i="2"/>
  <c r="AQ1183" i="2"/>
  <c r="AQ1207" i="2"/>
  <c r="AS1134" i="2"/>
  <c r="AQ1168" i="2"/>
  <c r="AP1113" i="2"/>
  <c r="AQ1191" i="2"/>
  <c r="AQ1134" i="2"/>
  <c r="AP1131" i="2"/>
  <c r="AQ1167" i="2"/>
  <c r="CV1126" i="2"/>
  <c r="AP1126" i="2" s="1"/>
  <c r="AS1126" i="2"/>
  <c r="CV1198" i="2"/>
  <c r="AP1198" i="2" s="1"/>
  <c r="AS1198" i="2"/>
  <c r="AS1124" i="2"/>
  <c r="AS1170" i="2"/>
  <c r="CV1170" i="2"/>
  <c r="AP1170" i="2" s="1"/>
  <c r="CV1206" i="2"/>
  <c r="AP1206" i="2" s="1"/>
  <c r="AS1206" i="2"/>
  <c r="AS1122" i="2"/>
  <c r="CV1122" i="2"/>
  <c r="AP1122" i="2" s="1"/>
  <c r="AQ1107" i="2"/>
  <c r="AT1107" i="2" s="1"/>
  <c r="AQ1112" i="2"/>
  <c r="AQ1114" i="2"/>
  <c r="AP1121" i="2"/>
  <c r="AS1121" i="2" s="1"/>
  <c r="CV1114" i="2"/>
  <c r="AP1114" i="2" s="1"/>
  <c r="AS1114" i="2"/>
  <c r="AS1192" i="2"/>
  <c r="AQ1169" i="2"/>
  <c r="AQ1111" i="2"/>
  <c r="AQ1250" i="2"/>
  <c r="AQ1135" i="2"/>
  <c r="AP1125" i="2"/>
  <c r="AQ1159" i="2"/>
  <c r="AQ1249" i="2"/>
  <c r="AP1197" i="2"/>
  <c r="AP1169" i="2"/>
  <c r="AP1205" i="2"/>
  <c r="AS1205" i="2" s="1"/>
  <c r="AQ1208" i="2"/>
  <c r="AS1232" i="2"/>
  <c r="AQ1113" i="2"/>
  <c r="AS1112" i="2"/>
  <c r="CV1244" i="2"/>
  <c r="AP1244" i="2" s="1"/>
  <c r="AS1244" i="2"/>
  <c r="AS1292" i="2"/>
  <c r="CV1292" i="2"/>
  <c r="AP1292" i="2" s="1"/>
  <c r="AS1132" i="2"/>
  <c r="CV1132" i="2"/>
  <c r="AP1132" i="2" s="1"/>
  <c r="AS1136" i="2"/>
  <c r="AS1250" i="2"/>
  <c r="AQ1123" i="2"/>
  <c r="AS1184" i="2"/>
  <c r="X302" i="18"/>
  <c r="E302" i="18" s="1"/>
  <c r="I302" i="18" s="1"/>
  <c r="X291" i="18"/>
  <c r="E291" i="18" s="1"/>
  <c r="I291" i="18" s="1"/>
  <c r="X292" i="18"/>
  <c r="E292" i="18" s="1"/>
  <c r="I292" i="18" s="1"/>
  <c r="X298" i="18"/>
  <c r="E298" i="18" s="1"/>
  <c r="I298" i="18" s="1"/>
  <c r="X296" i="18"/>
  <c r="E296" i="18" s="1"/>
  <c r="I296" i="18" s="1"/>
  <c r="X297" i="18"/>
  <c r="E297" i="18" s="1"/>
  <c r="I297" i="18" s="1"/>
  <c r="X293" i="18"/>
  <c r="E293" i="18" s="1"/>
  <c r="I293" i="18" s="1"/>
  <c r="X294" i="18"/>
  <c r="E294" i="18" s="1"/>
  <c r="I294" i="18" s="1"/>
  <c r="X300" i="18"/>
  <c r="E300" i="18" s="1"/>
  <c r="I300" i="18" s="1"/>
  <c r="X290" i="18"/>
  <c r="E290" i="18" s="1"/>
  <c r="I290" i="18" s="1"/>
  <c r="CB557" i="2"/>
  <c r="CE557" i="2" s="1"/>
  <c r="L557" i="2" s="1"/>
  <c r="AK557" i="2" s="1"/>
  <c r="AM521" i="2"/>
  <c r="CE521" i="2"/>
  <c r="L521" i="2" s="1"/>
  <c r="AK521" i="2" s="1"/>
  <c r="CD635" i="2"/>
  <c r="K635" i="2" s="1"/>
  <c r="AI635" i="2" s="1"/>
  <c r="CD521" i="2"/>
  <c r="K521" i="2" s="1"/>
  <c r="AI521" i="2" s="1"/>
  <c r="O649" i="2"/>
  <c r="AI650" i="2" s="1"/>
  <c r="AQ650" i="2" s="1"/>
  <c r="CE459" i="2"/>
  <c r="L459" i="2" s="1"/>
  <c r="O459" i="2" s="1"/>
  <c r="M643" i="2"/>
  <c r="CD643" i="2"/>
  <c r="K643" i="2" s="1"/>
  <c r="AI643" i="2" s="1"/>
  <c r="CE643" i="2"/>
  <c r="L643" i="2" s="1"/>
  <c r="AK643" i="2" s="1"/>
  <c r="AQ681" i="2"/>
  <c r="CE699" i="2"/>
  <c r="L699" i="2" s="1"/>
  <c r="AK699" i="2" s="1"/>
  <c r="AM699" i="2"/>
  <c r="CD699" i="2"/>
  <c r="K699" i="2" s="1"/>
  <c r="AI699" i="2" s="1"/>
  <c r="AQ365" i="2"/>
  <c r="AQ926" i="2"/>
  <c r="AT925" i="2" s="1"/>
  <c r="AX925" i="2" s="1"/>
  <c r="AZ925" i="2" s="1"/>
  <c r="AQ627" i="2"/>
  <c r="AQ105" i="2"/>
  <c r="AQ916" i="2"/>
  <c r="AT915" i="2" s="1"/>
  <c r="AX915" i="2" s="1"/>
  <c r="AZ915" i="2" s="1"/>
  <c r="AQ208" i="2"/>
  <c r="AQ111" i="2"/>
  <c r="AQ910" i="2"/>
  <c r="AT909" i="2" s="1"/>
  <c r="AX909" i="2" s="1"/>
  <c r="AZ909" i="2" s="1"/>
  <c r="AQ109" i="2"/>
  <c r="AQ103" i="2"/>
  <c r="AQ300" i="2"/>
  <c r="AQ912" i="2"/>
  <c r="AT911" i="2" s="1"/>
  <c r="AX911" i="2" s="1"/>
  <c r="AZ911" i="2" s="1"/>
  <c r="AQ1019" i="2"/>
  <c r="AQ1008" i="2"/>
  <c r="AT1007" i="2" s="1"/>
  <c r="AX1007" i="2" s="1"/>
  <c r="AZ1007" i="2" s="1"/>
  <c r="AQ206" i="2"/>
  <c r="AQ210" i="2"/>
  <c r="AQ270" i="2"/>
  <c r="AQ760" i="2"/>
  <c r="AQ854" i="2"/>
  <c r="AQ802" i="2"/>
  <c r="AQ1026" i="2"/>
  <c r="AT1025" i="2" s="1"/>
  <c r="AX1025" i="2" s="1"/>
  <c r="AZ1025" i="2" s="1"/>
  <c r="AQ1012" i="2"/>
  <c r="AT1011" i="2" s="1"/>
  <c r="AX1011" i="2" s="1"/>
  <c r="AZ1011" i="2" s="1"/>
  <c r="AQ908" i="2"/>
  <c r="AT907" i="2" s="1"/>
  <c r="AX907" i="2" s="1"/>
  <c r="AZ907" i="2" s="1"/>
  <c r="AQ924" i="2"/>
  <c r="AT923" i="2" s="1"/>
  <c r="AX923" i="2" s="1"/>
  <c r="AZ923" i="2" s="1"/>
  <c r="AQ196" i="2"/>
  <c r="AT195" i="2" s="1"/>
  <c r="AX195" i="2" s="1"/>
  <c r="AZ195" i="2" s="1"/>
  <c r="AQ180" i="2"/>
  <c r="AT179" i="2" s="1"/>
  <c r="AX179" i="2" s="1"/>
  <c r="AZ179" i="2" s="1"/>
  <c r="AQ162" i="2"/>
  <c r="AT161" i="2" s="1"/>
  <c r="AX161" i="2" s="1"/>
  <c r="AZ161" i="2" s="1"/>
  <c r="AQ136" i="2"/>
  <c r="AT135" i="2" s="1"/>
  <c r="AX135" i="2" s="1"/>
  <c r="AZ135" i="2" s="1"/>
  <c r="AQ130" i="2"/>
  <c r="AT129" i="2" s="1"/>
  <c r="AX129" i="2" s="1"/>
  <c r="AZ129" i="2" s="1"/>
  <c r="AQ723" i="2"/>
  <c r="AT722" i="2" s="1"/>
  <c r="AX722" i="2" s="1"/>
  <c r="AZ722" i="2" s="1"/>
  <c r="AQ849" i="2"/>
  <c r="AT848" i="2" s="1"/>
  <c r="AX848" i="2" s="1"/>
  <c r="AZ848" i="2" s="1"/>
  <c r="AQ821" i="2"/>
  <c r="AT820" i="2" s="1"/>
  <c r="AX820" i="2" s="1"/>
  <c r="AZ820" i="2" s="1"/>
  <c r="AQ759" i="2"/>
  <c r="AT758" i="2" s="1"/>
  <c r="AX758" i="2" s="1"/>
  <c r="AZ758" i="2" s="1"/>
  <c r="AQ1102" i="2"/>
  <c r="AT1101" i="2" s="1"/>
  <c r="AX1101" i="2" s="1"/>
  <c r="AZ1101" i="2" s="1"/>
  <c r="AQ1036" i="2"/>
  <c r="AT1035" i="2" s="1"/>
  <c r="AX1035" i="2" s="1"/>
  <c r="AZ1035" i="2" s="1"/>
  <c r="AQ974" i="2"/>
  <c r="AT973" i="2" s="1"/>
  <c r="AX973" i="2" s="1"/>
  <c r="AZ973" i="2" s="1"/>
  <c r="AQ1040" i="2"/>
  <c r="AT1039" i="2" s="1"/>
  <c r="AX1039" i="2" s="1"/>
  <c r="AZ1039" i="2" s="1"/>
  <c r="AQ1032" i="2"/>
  <c r="AT1031" i="2" s="1"/>
  <c r="AX1031" i="2" s="1"/>
  <c r="AZ1031" i="2" s="1"/>
  <c r="AQ972" i="2"/>
  <c r="AT971" i="2" s="1"/>
  <c r="AX971" i="2" s="1"/>
  <c r="AZ971" i="2" s="1"/>
  <c r="AQ1092" i="2"/>
  <c r="AT1091" i="2" s="1"/>
  <c r="AX1091" i="2" s="1"/>
  <c r="AZ1091" i="2" s="1"/>
  <c r="AQ960" i="2"/>
  <c r="AT959" i="2" s="1"/>
  <c r="AX959" i="2" s="1"/>
  <c r="AZ959" i="2" s="1"/>
  <c r="AQ970" i="2"/>
  <c r="AT969" i="2" s="1"/>
  <c r="AX969" i="2" s="1"/>
  <c r="AZ969" i="2" s="1"/>
  <c r="AQ178" i="2"/>
  <c r="AT177" i="2" s="1"/>
  <c r="AX177" i="2" s="1"/>
  <c r="AZ177" i="2" s="1"/>
  <c r="AQ166" i="2"/>
  <c r="AT165" i="2" s="1"/>
  <c r="AX165" i="2" s="1"/>
  <c r="AZ165" i="2" s="1"/>
  <c r="AQ184" i="2"/>
  <c r="AT183" i="2" s="1"/>
  <c r="AX183" i="2" s="1"/>
  <c r="AZ183" i="2" s="1"/>
  <c r="AQ150" i="2"/>
  <c r="AT149" i="2" s="1"/>
  <c r="AX149" i="2" s="1"/>
  <c r="AZ149" i="2" s="1"/>
  <c r="AQ188" i="2"/>
  <c r="AT187" i="2" s="1"/>
  <c r="AX187" i="2" s="1"/>
  <c r="AZ187" i="2" s="1"/>
  <c r="AQ262" i="2"/>
  <c r="AQ242" i="2"/>
  <c r="AQ286" i="2"/>
  <c r="AQ256" i="2"/>
  <c r="AQ797" i="2"/>
  <c r="AT796" i="2" s="1"/>
  <c r="AX796" i="2" s="1"/>
  <c r="AZ796" i="2" s="1"/>
  <c r="AQ1094" i="2"/>
  <c r="AT1093" i="2" s="1"/>
  <c r="AX1093" i="2" s="1"/>
  <c r="AZ1093" i="2" s="1"/>
  <c r="AQ1042" i="2"/>
  <c r="AT1041" i="2" s="1"/>
  <c r="AX1041" i="2" s="1"/>
  <c r="AZ1041" i="2" s="1"/>
  <c r="AQ1002" i="2"/>
  <c r="AT1001" i="2" s="1"/>
  <c r="AX1001" i="2" s="1"/>
  <c r="AZ1001" i="2" s="1"/>
  <c r="AQ1106" i="2"/>
  <c r="AT1105" i="2" s="1"/>
  <c r="AX1105" i="2" s="1"/>
  <c r="AZ1105" i="2" s="1"/>
  <c r="AQ1034" i="2"/>
  <c r="AT1033" i="2" s="1"/>
  <c r="AX1033" i="2" s="1"/>
  <c r="AZ1033" i="2" s="1"/>
  <c r="AQ964" i="2"/>
  <c r="AT963" i="2" s="1"/>
  <c r="AX963" i="2" s="1"/>
  <c r="AZ963" i="2" s="1"/>
  <c r="AQ1096" i="2"/>
  <c r="AT1095" i="2" s="1"/>
  <c r="AX1095" i="2" s="1"/>
  <c r="AZ1095" i="2" s="1"/>
  <c r="AQ944" i="2"/>
  <c r="AT943" i="2" s="1"/>
  <c r="AX943" i="2" s="1"/>
  <c r="AZ943" i="2" s="1"/>
  <c r="AQ984" i="2"/>
  <c r="AT983" i="2" s="1"/>
  <c r="AX983" i="2" s="1"/>
  <c r="AZ983" i="2" s="1"/>
  <c r="AQ107" i="2"/>
  <c r="AQ712" i="2"/>
  <c r="AQ920" i="2"/>
  <c r="AT919" i="2" s="1"/>
  <c r="AX919" i="2" s="1"/>
  <c r="AZ919" i="2" s="1"/>
  <c r="AQ922" i="2"/>
  <c r="AT921" i="2" s="1"/>
  <c r="AX921" i="2" s="1"/>
  <c r="AZ921" i="2" s="1"/>
  <c r="AQ918" i="2"/>
  <c r="AT917" i="2" s="1"/>
  <c r="AX917" i="2" s="1"/>
  <c r="AZ917" i="2" s="1"/>
  <c r="AQ914" i="2"/>
  <c r="AT913" i="2" s="1"/>
  <c r="AX913" i="2" s="1"/>
  <c r="AZ913" i="2" s="1"/>
  <c r="AQ158" i="2"/>
  <c r="AT157" i="2" s="1"/>
  <c r="AX157" i="2" s="1"/>
  <c r="AZ157" i="2" s="1"/>
  <c r="AQ132" i="2"/>
  <c r="AT131" i="2" s="1"/>
  <c r="AX131" i="2" s="1"/>
  <c r="AZ131" i="2" s="1"/>
  <c r="AQ192" i="2"/>
  <c r="AT191" i="2" s="1"/>
  <c r="AX191" i="2" s="1"/>
  <c r="AZ191" i="2" s="1"/>
  <c r="AQ148" i="2"/>
  <c r="AT147" i="2" s="1"/>
  <c r="AX147" i="2" s="1"/>
  <c r="AZ147" i="2" s="1"/>
  <c r="AQ172" i="2"/>
  <c r="AT171" i="2" s="1"/>
  <c r="AX171" i="2" s="1"/>
  <c r="AZ171" i="2" s="1"/>
  <c r="AQ170" i="2"/>
  <c r="AT169" i="2" s="1"/>
  <c r="AX169" i="2" s="1"/>
  <c r="AZ169" i="2" s="1"/>
  <c r="AQ721" i="2"/>
  <c r="AT720" i="2" s="1"/>
  <c r="AX720" i="2" s="1"/>
  <c r="AZ720" i="2" s="1"/>
  <c r="AQ731" i="2"/>
  <c r="AT730" i="2" s="1"/>
  <c r="AX730" i="2" s="1"/>
  <c r="AZ730" i="2" s="1"/>
  <c r="AQ869" i="2"/>
  <c r="AT868" i="2" s="1"/>
  <c r="AX868" i="2" s="1"/>
  <c r="AZ868" i="2" s="1"/>
  <c r="AQ825" i="2"/>
  <c r="AT824" i="2" s="1"/>
  <c r="AX824" i="2" s="1"/>
  <c r="AZ824" i="2" s="1"/>
  <c r="AQ928" i="2"/>
  <c r="AT927" i="2" s="1"/>
  <c r="AX927" i="2" s="1"/>
  <c r="AZ927" i="2" s="1"/>
  <c r="AQ942" i="2"/>
  <c r="AT941" i="2" s="1"/>
  <c r="AX941" i="2" s="1"/>
  <c r="AZ941" i="2" s="1"/>
  <c r="AQ1038" i="2"/>
  <c r="AT1037" i="2" s="1"/>
  <c r="AX1037" i="2" s="1"/>
  <c r="AZ1037" i="2" s="1"/>
  <c r="AQ1028" i="2"/>
  <c r="AT1027" i="2" s="1"/>
  <c r="AX1027" i="2" s="1"/>
  <c r="AZ1027" i="2" s="1"/>
  <c r="AQ1066" i="2"/>
  <c r="AT1065" i="2" s="1"/>
  <c r="AX1065" i="2" s="1"/>
  <c r="AZ1065" i="2" s="1"/>
  <c r="AQ1084" i="2"/>
  <c r="AT1083" i="2" s="1"/>
  <c r="AX1083" i="2" s="1"/>
  <c r="AZ1083" i="2" s="1"/>
  <c r="AQ934" i="2"/>
  <c r="AT933" i="2" s="1"/>
  <c r="AX933" i="2" s="1"/>
  <c r="AZ933" i="2" s="1"/>
  <c r="AQ932" i="2"/>
  <c r="AT931" i="2" s="1"/>
  <c r="AX931" i="2" s="1"/>
  <c r="AZ931" i="2" s="1"/>
  <c r="AQ212" i="2"/>
  <c r="AQ806" i="2"/>
  <c r="AQ204" i="2"/>
  <c r="AQ202" i="2"/>
  <c r="AT201" i="2" s="1"/>
  <c r="AX201" i="2" s="1"/>
  <c r="AZ201" i="2" s="1"/>
  <c r="AQ126" i="2"/>
  <c r="AT125" i="2" s="1"/>
  <c r="AX125" i="2" s="1"/>
  <c r="AZ125" i="2" s="1"/>
  <c r="AQ176" i="2"/>
  <c r="AT175" i="2" s="1"/>
  <c r="AX175" i="2" s="1"/>
  <c r="AZ175" i="2" s="1"/>
  <c r="AQ128" i="2"/>
  <c r="AT127" i="2" s="1"/>
  <c r="AX127" i="2" s="1"/>
  <c r="AZ127" i="2" s="1"/>
  <c r="AQ244" i="2"/>
  <c r="AQ661" i="2"/>
  <c r="AQ725" i="2"/>
  <c r="AT724" i="2" s="1"/>
  <c r="AX724" i="2" s="1"/>
  <c r="AZ724" i="2" s="1"/>
  <c r="AQ761" i="2"/>
  <c r="AQ861" i="2"/>
  <c r="AT860" i="2" s="1"/>
  <c r="AX860" i="2" s="1"/>
  <c r="AZ860" i="2" s="1"/>
  <c r="AQ829" i="2"/>
  <c r="AT828" i="2" s="1"/>
  <c r="AX828" i="2" s="1"/>
  <c r="AZ828" i="2" s="1"/>
  <c r="AT985" i="2"/>
  <c r="AX985" i="2" s="1"/>
  <c r="AZ985" i="2" s="1"/>
  <c r="AT1097" i="2"/>
  <c r="AX1097" i="2" s="1"/>
  <c r="AZ1097" i="2" s="1"/>
  <c r="AQ867" i="2"/>
  <c r="AT866" i="2" s="1"/>
  <c r="AX866" i="2" s="1"/>
  <c r="AZ866" i="2" s="1"/>
  <c r="AQ1090" i="2"/>
  <c r="AT1089" i="2" s="1"/>
  <c r="AX1089" i="2" s="1"/>
  <c r="AZ1089" i="2" s="1"/>
  <c r="AQ1088" i="2"/>
  <c r="AT1087" i="2" s="1"/>
  <c r="AX1087" i="2" s="1"/>
  <c r="AZ1087" i="2" s="1"/>
  <c r="AQ1000" i="2"/>
  <c r="AT999" i="2" s="1"/>
  <c r="AX999" i="2" s="1"/>
  <c r="AZ999" i="2" s="1"/>
  <c r="AQ1006" i="2"/>
  <c r="AT1005" i="2" s="1"/>
  <c r="AX1005" i="2" s="1"/>
  <c r="AZ1005" i="2" s="1"/>
  <c r="AQ707" i="2"/>
  <c r="AT706" i="2" s="1"/>
  <c r="AX706" i="2" s="1"/>
  <c r="AZ706" i="2" s="1"/>
  <c r="AQ1030" i="2"/>
  <c r="AT1029" i="2" s="1"/>
  <c r="AX1029" i="2" s="1"/>
  <c r="AZ1029" i="2" s="1"/>
  <c r="AQ1080" i="2"/>
  <c r="AT1079" i="2" s="1"/>
  <c r="AX1079" i="2" s="1"/>
  <c r="AZ1079" i="2" s="1"/>
  <c r="AQ940" i="2"/>
  <c r="AT939" i="2" s="1"/>
  <c r="AX939" i="2" s="1"/>
  <c r="AZ939" i="2" s="1"/>
  <c r="AQ1100" i="2"/>
  <c r="AT1099" i="2" s="1"/>
  <c r="AX1099" i="2" s="1"/>
  <c r="AZ1099" i="2" s="1"/>
  <c r="AQ966" i="2"/>
  <c r="AT965" i="2" s="1"/>
  <c r="AX965" i="2" s="1"/>
  <c r="AZ965" i="2" s="1"/>
  <c r="AQ962" i="2"/>
  <c r="AT961" i="2" s="1"/>
  <c r="AX961" i="2" s="1"/>
  <c r="AZ961" i="2" s="1"/>
  <c r="AQ980" i="2"/>
  <c r="AT979" i="2" s="1"/>
  <c r="AX979" i="2" s="1"/>
  <c r="AZ979" i="2" s="1"/>
  <c r="AP298" i="2"/>
  <c r="AS298" i="2" s="1"/>
  <c r="AW298" i="2" s="1"/>
  <c r="AP240" i="2"/>
  <c r="AS240" i="2" s="1"/>
  <c r="AW240" i="2" s="1"/>
  <c r="AP276" i="2"/>
  <c r="AS276" i="2" s="1"/>
  <c r="AW276" i="2" s="1"/>
  <c r="AP280" i="2"/>
  <c r="AS280" i="2" s="1"/>
  <c r="AW280" i="2" s="1"/>
  <c r="AP218" i="2"/>
  <c r="AP264" i="2"/>
  <c r="AS264" i="2" s="1"/>
  <c r="AW264" i="2" s="1"/>
  <c r="AP224" i="2"/>
  <c r="AS224" i="2" s="1"/>
  <c r="AW224" i="2" s="1"/>
  <c r="AP246" i="2"/>
  <c r="AS246" i="2" s="1"/>
  <c r="AW246" i="2" s="1"/>
  <c r="AP234" i="2"/>
  <c r="AS234" i="2" s="1"/>
  <c r="AW234" i="2" s="1"/>
  <c r="AP296" i="2"/>
  <c r="AS296" i="2" s="1"/>
  <c r="AW296" i="2" s="1"/>
  <c r="AP266" i="2"/>
  <c r="AS266" i="2" s="1"/>
  <c r="AW266" i="2" s="1"/>
  <c r="AP220" i="2"/>
  <c r="AP222" i="2"/>
  <c r="AP282" i="2"/>
  <c r="AS282" i="2" s="1"/>
  <c r="AW282" i="2" s="1"/>
  <c r="AP226" i="2"/>
  <c r="AS226" i="2" s="1"/>
  <c r="AW226" i="2" s="1"/>
  <c r="AP268" i="2"/>
  <c r="AS268" i="2" s="1"/>
  <c r="AW268" i="2" s="1"/>
  <c r="AP214" i="2"/>
  <c r="AP248" i="2"/>
  <c r="AS248" i="2" s="1"/>
  <c r="AW248" i="2" s="1"/>
  <c r="AP274" i="2"/>
  <c r="AS274" i="2" s="1"/>
  <c r="AW274" i="2" s="1"/>
  <c r="AP260" i="2"/>
  <c r="AS260" i="2" s="1"/>
  <c r="AW260" i="2" s="1"/>
  <c r="AP232" i="2"/>
  <c r="AS232" i="2" s="1"/>
  <c r="AW232" i="2" s="1"/>
  <c r="AP238" i="2"/>
  <c r="AS238" i="2" s="1"/>
  <c r="AW238" i="2" s="1"/>
  <c r="AP270" i="2"/>
  <c r="AS270" i="2" s="1"/>
  <c r="AW270" i="2" s="1"/>
  <c r="AP272" i="2"/>
  <c r="AS272" i="2" s="1"/>
  <c r="AW272" i="2" s="1"/>
  <c r="AP216" i="2"/>
  <c r="AP236" i="2"/>
  <c r="AS236" i="2" s="1"/>
  <c r="AW236" i="2" s="1"/>
  <c r="AP262" i="2"/>
  <c r="AS262" i="2" s="1"/>
  <c r="AW262" i="2" s="1"/>
  <c r="AP300" i="2"/>
  <c r="AS300" i="2" s="1"/>
  <c r="AW300" i="2" s="1"/>
  <c r="O242" i="2"/>
  <c r="AI243" i="2" s="1"/>
  <c r="AQ243" i="2" s="1"/>
  <c r="O300" i="2"/>
  <c r="AI301" i="2" s="1"/>
  <c r="AQ301" i="2" s="1"/>
  <c r="AT816" i="2"/>
  <c r="AX816" i="2" s="1"/>
  <c r="AZ816" i="2" s="1"/>
  <c r="AT862" i="2"/>
  <c r="AX862" i="2" s="1"/>
  <c r="AZ862" i="2" s="1"/>
  <c r="AT818" i="2"/>
  <c r="AX818" i="2" s="1"/>
  <c r="AZ818" i="2" s="1"/>
  <c r="AT864" i="2"/>
  <c r="AX864" i="2" s="1"/>
  <c r="AZ864" i="2" s="1"/>
  <c r="CD689" i="2"/>
  <c r="K689" i="2" s="1"/>
  <c r="AI689" i="2" s="1"/>
  <c r="AT716" i="2"/>
  <c r="AX716" i="2" s="1"/>
  <c r="AZ716" i="2" s="1"/>
  <c r="AT790" i="2"/>
  <c r="AX790" i="2" s="1"/>
  <c r="AZ790" i="2" s="1"/>
  <c r="AT792" i="2"/>
  <c r="AX792" i="2" s="1"/>
  <c r="AZ792" i="2" s="1"/>
  <c r="AT794" i="2"/>
  <c r="AX794" i="2" s="1"/>
  <c r="AZ794" i="2" s="1"/>
  <c r="AT892" i="2"/>
  <c r="AX892" i="2" s="1"/>
  <c r="AZ892" i="2" s="1"/>
  <c r="AT718" i="2"/>
  <c r="AX718" i="2" s="1"/>
  <c r="AZ718" i="2" s="1"/>
  <c r="O286" i="2"/>
  <c r="AI287" i="2" s="1"/>
  <c r="AQ287" i="2" s="1"/>
  <c r="AT786" i="2"/>
  <c r="AX786" i="2" s="1"/>
  <c r="AZ786" i="2" s="1"/>
  <c r="AT728" i="2"/>
  <c r="AX728" i="2" s="1"/>
  <c r="AZ728" i="2" s="1"/>
  <c r="CD645" i="2"/>
  <c r="K645" i="2" s="1"/>
  <c r="AI645" i="2" s="1"/>
  <c r="AM689" i="2"/>
  <c r="AT778" i="2"/>
  <c r="AX778" i="2" s="1"/>
  <c r="AZ778" i="2" s="1"/>
  <c r="CE689" i="2"/>
  <c r="L689" i="2" s="1"/>
  <c r="AK689" i="2" s="1"/>
  <c r="AT774" i="2"/>
  <c r="AX774" i="2" s="1"/>
  <c r="AZ774" i="2" s="1"/>
  <c r="O256" i="2"/>
  <c r="AI257" i="2" s="1"/>
  <c r="AQ257" i="2" s="1"/>
  <c r="AT850" i="2"/>
  <c r="AX850" i="2" s="1"/>
  <c r="AZ850" i="2" s="1"/>
  <c r="AT776" i="2"/>
  <c r="AX776" i="2" s="1"/>
  <c r="AZ776" i="2" s="1"/>
  <c r="AT770" i="2"/>
  <c r="AX770" i="2" s="1"/>
  <c r="AZ770" i="2" s="1"/>
  <c r="AT852" i="2"/>
  <c r="AX852" i="2" s="1"/>
  <c r="AZ852" i="2" s="1"/>
  <c r="AT766" i="2"/>
  <c r="AX766" i="2" s="1"/>
  <c r="AZ766" i="2" s="1"/>
  <c r="AT880" i="2"/>
  <c r="AX880" i="2" s="1"/>
  <c r="AZ880" i="2" s="1"/>
  <c r="AT780" i="2"/>
  <c r="AX780" i="2" s="1"/>
  <c r="AZ780" i="2" s="1"/>
  <c r="AT762" i="2"/>
  <c r="AX762" i="2" s="1"/>
  <c r="AZ762" i="2" s="1"/>
  <c r="CB623" i="2"/>
  <c r="CE623" i="2" s="1"/>
  <c r="L623" i="2" s="1"/>
  <c r="CB555" i="2"/>
  <c r="CE555" i="2" s="1"/>
  <c r="L555" i="2" s="1"/>
  <c r="AK555" i="2" s="1"/>
  <c r="AT902" i="2"/>
  <c r="AX902" i="2" s="1"/>
  <c r="AZ902" i="2" s="1"/>
  <c r="AT726" i="2"/>
  <c r="AX726" i="2" s="1"/>
  <c r="AZ726" i="2" s="1"/>
  <c r="AT858" i="2"/>
  <c r="AX858" i="2" s="1"/>
  <c r="AZ858" i="2" s="1"/>
  <c r="AT804" i="2"/>
  <c r="AX804" i="2" s="1"/>
  <c r="AZ804" i="2" s="1"/>
  <c r="AT900" i="2"/>
  <c r="AX900" i="2" s="1"/>
  <c r="AZ900" i="2" s="1"/>
  <c r="CD659" i="2"/>
  <c r="K659" i="2" s="1"/>
  <c r="AI659" i="2" s="1"/>
  <c r="AT872" i="2"/>
  <c r="AX872" i="2" s="1"/>
  <c r="AZ872" i="2" s="1"/>
  <c r="CB378" i="2"/>
  <c r="CE378" i="2" s="1"/>
  <c r="L378" i="2" s="1"/>
  <c r="M377" i="2" s="1"/>
  <c r="CB429" i="2"/>
  <c r="CD429" i="2" s="1"/>
  <c r="K429" i="2" s="1"/>
  <c r="AI429" i="2" s="1"/>
  <c r="CE551" i="2"/>
  <c r="L551" i="2" s="1"/>
  <c r="AK551" i="2" s="1"/>
  <c r="AQ551" i="2" s="1"/>
  <c r="AT904" i="2"/>
  <c r="AX904" i="2" s="1"/>
  <c r="AZ904" i="2" s="1"/>
  <c r="AT856" i="2"/>
  <c r="AX856" i="2" s="1"/>
  <c r="AZ856" i="2" s="1"/>
  <c r="AT782" i="2"/>
  <c r="AX782" i="2" s="1"/>
  <c r="AZ782" i="2" s="1"/>
  <c r="AT822" i="2"/>
  <c r="AX822" i="2" s="1"/>
  <c r="AZ822" i="2" s="1"/>
  <c r="AT826" i="2"/>
  <c r="AX826" i="2" s="1"/>
  <c r="AZ826" i="2" s="1"/>
  <c r="CB313" i="2"/>
  <c r="CE313" i="2" s="1"/>
  <c r="L313" i="2" s="1"/>
  <c r="AM555" i="2"/>
  <c r="AT874" i="2"/>
  <c r="AX874" i="2" s="1"/>
  <c r="AZ874" i="2" s="1"/>
  <c r="AM695" i="2"/>
  <c r="CB520" i="2"/>
  <c r="CE520" i="2" s="1"/>
  <c r="L520" i="2" s="1"/>
  <c r="M519" i="2" s="1"/>
  <c r="AM585" i="2"/>
  <c r="CD585" i="2"/>
  <c r="K585" i="2" s="1"/>
  <c r="AI585" i="2" s="1"/>
  <c r="CB634" i="2"/>
  <c r="CE634" i="2" s="1"/>
  <c r="L634" i="2" s="1"/>
  <c r="AM633" i="2" s="1"/>
  <c r="AT894" i="2"/>
  <c r="AX894" i="2" s="1"/>
  <c r="AZ894" i="2" s="1"/>
  <c r="AT886" i="2"/>
  <c r="AX886" i="2" s="1"/>
  <c r="AZ886" i="2" s="1"/>
  <c r="CD531" i="2"/>
  <c r="K531" i="2" s="1"/>
  <c r="AI531" i="2" s="1"/>
  <c r="AT898" i="2"/>
  <c r="AX898" i="2" s="1"/>
  <c r="AZ898" i="2" s="1"/>
  <c r="AT870" i="2"/>
  <c r="AX870" i="2" s="1"/>
  <c r="AZ870" i="2" s="1"/>
  <c r="AM671" i="2"/>
  <c r="AT788" i="2"/>
  <c r="AX788" i="2" s="1"/>
  <c r="AZ788" i="2" s="1"/>
  <c r="CE671" i="2"/>
  <c r="L671" i="2" s="1"/>
  <c r="AK671" i="2" s="1"/>
  <c r="CD671" i="2"/>
  <c r="K671" i="2" s="1"/>
  <c r="AI671" i="2" s="1"/>
  <c r="AT878" i="2"/>
  <c r="AX878" i="2" s="1"/>
  <c r="AZ878" i="2" s="1"/>
  <c r="CD695" i="2"/>
  <c r="K695" i="2" s="1"/>
  <c r="AI695" i="2" s="1"/>
  <c r="CE695" i="2"/>
  <c r="L695" i="2" s="1"/>
  <c r="AJ831" i="2"/>
  <c r="AJ897" i="2"/>
  <c r="CD647" i="2"/>
  <c r="K647" i="2" s="1"/>
  <c r="AI647" i="2" s="1"/>
  <c r="AT732" i="2"/>
  <c r="AX732" i="2" s="1"/>
  <c r="AZ732" i="2" s="1"/>
  <c r="AJ891" i="2"/>
  <c r="AM541" i="2"/>
  <c r="AJ889" i="2"/>
  <c r="AJ877" i="2"/>
  <c r="AJ883" i="2"/>
  <c r="AJ885" i="2"/>
  <c r="AJ803" i="2"/>
  <c r="AQ803" i="2" s="1"/>
  <c r="AJ855" i="2"/>
  <c r="AQ855" i="2" s="1"/>
  <c r="CB560" i="2"/>
  <c r="CE560" i="2" s="1"/>
  <c r="L560" i="2" s="1"/>
  <c r="AM559" i="2" s="1"/>
  <c r="AJ833" i="2"/>
  <c r="AJ785" i="2"/>
  <c r="AJ765" i="2"/>
  <c r="AJ847" i="2"/>
  <c r="AJ841" i="2"/>
  <c r="AJ839" i="2"/>
  <c r="AJ845" i="2"/>
  <c r="CE541" i="2"/>
  <c r="L541" i="2" s="1"/>
  <c r="AK541" i="2" s="1"/>
  <c r="CD541" i="2"/>
  <c r="K541" i="2" s="1"/>
  <c r="AI541" i="2" s="1"/>
  <c r="AJ837" i="2"/>
  <c r="AJ835" i="2"/>
  <c r="AJ843" i="2"/>
  <c r="CE517" i="2"/>
  <c r="L517" i="2" s="1"/>
  <c r="O517" i="2" s="1"/>
  <c r="O627" i="2"/>
  <c r="AI628" i="2" s="1"/>
  <c r="AQ628" i="2" s="1"/>
  <c r="O252" i="2"/>
  <c r="AI253" i="2" s="1"/>
  <c r="AQ253" i="2" s="1"/>
  <c r="M531" i="2"/>
  <c r="CE531" i="2"/>
  <c r="L531" i="2" s="1"/>
  <c r="AK531" i="2" s="1"/>
  <c r="CB526" i="2"/>
  <c r="CE526" i="2" s="1"/>
  <c r="L526" i="2" s="1"/>
  <c r="AM525" i="2" s="1"/>
  <c r="AM543" i="2"/>
  <c r="AJ799" i="2"/>
  <c r="O244" i="2"/>
  <c r="AI245" i="2" s="1"/>
  <c r="AQ245" i="2" s="1"/>
  <c r="AJ769" i="2"/>
  <c r="AJ773" i="2"/>
  <c r="AJ745" i="2"/>
  <c r="AJ751" i="2"/>
  <c r="AJ735" i="2"/>
  <c r="AJ737" i="2"/>
  <c r="AJ753" i="2"/>
  <c r="AJ747" i="2"/>
  <c r="AJ755" i="2"/>
  <c r="AJ739" i="2"/>
  <c r="AJ743" i="2"/>
  <c r="AJ757" i="2"/>
  <c r="AJ741" i="2"/>
  <c r="CB620" i="2"/>
  <c r="CE620" i="2" s="1"/>
  <c r="L620" i="2" s="1"/>
  <c r="AM619" i="2" s="1"/>
  <c r="AM647" i="2"/>
  <c r="CE647" i="2"/>
  <c r="L647" i="2" s="1"/>
  <c r="CE653" i="2"/>
  <c r="L653" i="2" s="1"/>
  <c r="AK653" i="2" s="1"/>
  <c r="AQ653" i="2" s="1"/>
  <c r="CD311" i="2"/>
  <c r="K311" i="2" s="1"/>
  <c r="AI311" i="2" s="1"/>
  <c r="CB592" i="2"/>
  <c r="CE592" i="2" s="1"/>
  <c r="L592" i="2" s="1"/>
  <c r="AM591" i="2" s="1"/>
  <c r="O681" i="2"/>
  <c r="AI682" i="2" s="1"/>
  <c r="AQ682" i="2" s="1"/>
  <c r="CB404" i="2"/>
  <c r="CE404" i="2" s="1"/>
  <c r="L404" i="2" s="1"/>
  <c r="M403" i="2" s="1"/>
  <c r="CD437" i="2"/>
  <c r="K437" i="2" s="1"/>
  <c r="AI437" i="2" s="1"/>
  <c r="CD677" i="2"/>
  <c r="K677" i="2" s="1"/>
  <c r="AI677" i="2" s="1"/>
  <c r="M437" i="2"/>
  <c r="CE437" i="2"/>
  <c r="L437" i="2" s="1"/>
  <c r="AK437" i="2" s="1"/>
  <c r="CD543" i="2"/>
  <c r="K543" i="2" s="1"/>
  <c r="AI543" i="2" s="1"/>
  <c r="CE677" i="2"/>
  <c r="L677" i="2" s="1"/>
  <c r="AK677" i="2" s="1"/>
  <c r="O621" i="2"/>
  <c r="AI622" i="2" s="1"/>
  <c r="AQ622" i="2" s="1"/>
  <c r="CE256" i="2"/>
  <c r="CF256" i="2" s="1"/>
  <c r="O507" i="2"/>
  <c r="AI508" i="2" s="1"/>
  <c r="AQ508" i="2" s="1"/>
  <c r="CB536" i="2"/>
  <c r="CE536" i="2" s="1"/>
  <c r="L536" i="2" s="1"/>
  <c r="M535" i="2" s="1"/>
  <c r="CD589" i="2"/>
  <c r="K589" i="2" s="1"/>
  <c r="AI589" i="2" s="1"/>
  <c r="AM651" i="2"/>
  <c r="CB566" i="2"/>
  <c r="CE566" i="2" s="1"/>
  <c r="L566" i="2" s="1"/>
  <c r="M565" i="2" s="1"/>
  <c r="AM693" i="2"/>
  <c r="CB698" i="2"/>
  <c r="CE698" i="2" s="1"/>
  <c r="L698" i="2" s="1"/>
  <c r="AM697" i="2" s="1"/>
  <c r="CE585" i="2"/>
  <c r="L585" i="2" s="1"/>
  <c r="CB481" i="2"/>
  <c r="CE481" i="2" s="1"/>
  <c r="L481" i="2" s="1"/>
  <c r="M675" i="2"/>
  <c r="AM683" i="2"/>
  <c r="CE675" i="2"/>
  <c r="L675" i="2" s="1"/>
  <c r="AK675" i="2" s="1"/>
  <c r="AM701" i="2"/>
  <c r="M701" i="2"/>
  <c r="AM677" i="2"/>
  <c r="CD693" i="2"/>
  <c r="K693" i="2" s="1"/>
  <c r="AI693" i="2" s="1"/>
  <c r="CD701" i="2"/>
  <c r="K701" i="2" s="1"/>
  <c r="AI701" i="2" s="1"/>
  <c r="CB642" i="2"/>
  <c r="CE642" i="2" s="1"/>
  <c r="L642" i="2" s="1"/>
  <c r="AM641" i="2" s="1"/>
  <c r="CE693" i="2"/>
  <c r="L693" i="2" s="1"/>
  <c r="AK693" i="2" s="1"/>
  <c r="CE701" i="2"/>
  <c r="L701" i="2" s="1"/>
  <c r="AK701" i="2" s="1"/>
  <c r="CB564" i="2"/>
  <c r="CE564" i="2" s="1"/>
  <c r="L564" i="2" s="1"/>
  <c r="CB563" i="2"/>
  <c r="CF284" i="2"/>
  <c r="M679" i="2"/>
  <c r="AM679" i="2"/>
  <c r="CD679" i="2"/>
  <c r="K679" i="2" s="1"/>
  <c r="AI679" i="2" s="1"/>
  <c r="CE679" i="2"/>
  <c r="L679" i="2" s="1"/>
  <c r="AK507" i="2"/>
  <c r="AQ507" i="2" s="1"/>
  <c r="CE595" i="2"/>
  <c r="L595" i="2" s="1"/>
  <c r="AM595" i="2"/>
  <c r="N252" i="2"/>
  <c r="M485" i="2"/>
  <c r="CD595" i="2"/>
  <c r="K595" i="2" s="1"/>
  <c r="AI595" i="2" s="1"/>
  <c r="O631" i="2"/>
  <c r="AI632" i="2" s="1"/>
  <c r="AQ632" i="2" s="1"/>
  <c r="AM252" i="2"/>
  <c r="AQ252" i="2" s="1"/>
  <c r="CE389" i="2"/>
  <c r="L389" i="2" s="1"/>
  <c r="CB569" i="2"/>
  <c r="CE569" i="2" s="1"/>
  <c r="L569" i="2" s="1"/>
  <c r="CE629" i="2"/>
  <c r="L629" i="2" s="1"/>
  <c r="CB616" i="2"/>
  <c r="CE616" i="2" s="1"/>
  <c r="L616" i="2" s="1"/>
  <c r="AM615" i="2" s="1"/>
  <c r="CD675" i="2"/>
  <c r="K675" i="2" s="1"/>
  <c r="AI675" i="2" s="1"/>
  <c r="AM427" i="2"/>
  <c r="CB494" i="2"/>
  <c r="CE494" i="2" s="1"/>
  <c r="L494" i="2" s="1"/>
  <c r="AM493" i="2" s="1"/>
  <c r="O262" i="2"/>
  <c r="AI263" i="2" s="1"/>
  <c r="AQ263" i="2" s="1"/>
  <c r="AM589" i="2"/>
  <c r="M611" i="2"/>
  <c r="M703" i="2"/>
  <c r="AM703" i="2"/>
  <c r="CE589" i="2"/>
  <c r="L589" i="2" s="1"/>
  <c r="AK649" i="2"/>
  <c r="AQ649" i="2" s="1"/>
  <c r="CD703" i="2"/>
  <c r="K703" i="2" s="1"/>
  <c r="AI703" i="2" s="1"/>
  <c r="CE703" i="2"/>
  <c r="L703" i="2" s="1"/>
  <c r="O661" i="2"/>
  <c r="AI662" i="2" s="1"/>
  <c r="AQ662" i="2" s="1"/>
  <c r="CB572" i="2"/>
  <c r="CE572" i="2" s="1"/>
  <c r="L572" i="2" s="1"/>
  <c r="M571" i="2" s="1"/>
  <c r="AK621" i="2"/>
  <c r="AQ621" i="2" s="1"/>
  <c r="CB626" i="2"/>
  <c r="CD625" i="2" s="1"/>
  <c r="K625" i="2" s="1"/>
  <c r="AI625" i="2" s="1"/>
  <c r="CB691" i="2"/>
  <c r="CB692" i="2"/>
  <c r="CE692" i="2" s="1"/>
  <c r="L692" i="2" s="1"/>
  <c r="CB685" i="2"/>
  <c r="CB686" i="2"/>
  <c r="CE686" i="2" s="1"/>
  <c r="L686" i="2" s="1"/>
  <c r="CE683" i="2"/>
  <c r="L683" i="2" s="1"/>
  <c r="CD683" i="2"/>
  <c r="K683" i="2" s="1"/>
  <c r="AI683" i="2" s="1"/>
  <c r="CB687" i="2"/>
  <c r="CB688" i="2"/>
  <c r="CE688" i="2" s="1"/>
  <c r="L688" i="2" s="1"/>
  <c r="CD611" i="2"/>
  <c r="K611" i="2" s="1"/>
  <c r="AI611" i="2" s="1"/>
  <c r="CB670" i="2"/>
  <c r="CE670" i="2" s="1"/>
  <c r="L670" i="2" s="1"/>
  <c r="M669" i="2" s="1"/>
  <c r="AK631" i="2"/>
  <c r="AQ631" i="2" s="1"/>
  <c r="AM429" i="2"/>
  <c r="CE611" i="2"/>
  <c r="L611" i="2" s="1"/>
  <c r="AK611" i="2" s="1"/>
  <c r="AM623" i="2"/>
  <c r="CD511" i="2"/>
  <c r="K511" i="2" s="1"/>
  <c r="AI511" i="2" s="1"/>
  <c r="AM537" i="2"/>
  <c r="M533" i="2"/>
  <c r="CD290" i="2"/>
  <c r="AM389" i="2"/>
  <c r="CD389" i="2"/>
  <c r="K389" i="2" s="1"/>
  <c r="AI389" i="2" s="1"/>
  <c r="CB488" i="2"/>
  <c r="CE488" i="2" s="1"/>
  <c r="L488" i="2" s="1"/>
  <c r="AM487" i="2" s="1"/>
  <c r="CB501" i="2"/>
  <c r="CE501" i="2" s="1"/>
  <c r="L501" i="2" s="1"/>
  <c r="CB606" i="2"/>
  <c r="CE606" i="2" s="1"/>
  <c r="L606" i="2" s="1"/>
  <c r="M605" i="2" s="1"/>
  <c r="CD657" i="2"/>
  <c r="K657" i="2" s="1"/>
  <c r="AI657" i="2" s="1"/>
  <c r="CE657" i="2"/>
  <c r="L657" i="2" s="1"/>
  <c r="CE485" i="2"/>
  <c r="L485" i="2" s="1"/>
  <c r="AK485" i="2" s="1"/>
  <c r="CE543" i="2"/>
  <c r="L543" i="2" s="1"/>
  <c r="AK543" i="2" s="1"/>
  <c r="CD629" i="2"/>
  <c r="K629" i="2" s="1"/>
  <c r="AI629" i="2" s="1"/>
  <c r="AK635" i="2"/>
  <c r="CD302" i="2"/>
  <c r="CD533" i="2"/>
  <c r="K533" i="2" s="1"/>
  <c r="AI533" i="2" s="1"/>
  <c r="M657" i="2"/>
  <c r="AM657" i="2"/>
  <c r="CE651" i="2"/>
  <c r="L651" i="2" s="1"/>
  <c r="CD651" i="2"/>
  <c r="K651" i="2" s="1"/>
  <c r="AI651" i="2" s="1"/>
  <c r="CB637" i="2"/>
  <c r="CB638" i="2"/>
  <c r="CE638" i="2" s="1"/>
  <c r="L638" i="2" s="1"/>
  <c r="CE363" i="2"/>
  <c r="L363" i="2" s="1"/>
  <c r="O363" i="2" s="1"/>
  <c r="AI364" i="2" s="1"/>
  <c r="AQ364" i="2" s="1"/>
  <c r="CB392" i="2"/>
  <c r="CE392" i="2" s="1"/>
  <c r="L392" i="2" s="1"/>
  <c r="M391" i="2" s="1"/>
  <c r="O455" i="2"/>
  <c r="AI456" i="2" s="1"/>
  <c r="AQ456" i="2" s="1"/>
  <c r="CE533" i="2"/>
  <c r="L533" i="2" s="1"/>
  <c r="AK533" i="2" s="1"/>
  <c r="AK645" i="2"/>
  <c r="O617" i="2"/>
  <c r="AK617" i="2"/>
  <c r="AQ617" i="2" s="1"/>
  <c r="AK659" i="2"/>
  <c r="CB663" i="2"/>
  <c r="CB664" i="2"/>
  <c r="CE664" i="2" s="1"/>
  <c r="L664" i="2" s="1"/>
  <c r="AM673" i="2"/>
  <c r="M673" i="2"/>
  <c r="CF290" i="2"/>
  <c r="O639" i="2"/>
  <c r="AK639" i="2"/>
  <c r="AQ639" i="2" s="1"/>
  <c r="M665" i="2"/>
  <c r="AM665" i="2"/>
  <c r="CE673" i="2"/>
  <c r="L673" i="2" s="1"/>
  <c r="CD673" i="2"/>
  <c r="K673" i="2" s="1"/>
  <c r="AI673" i="2" s="1"/>
  <c r="CE667" i="2"/>
  <c r="L667" i="2" s="1"/>
  <c r="CD413" i="2"/>
  <c r="K413" i="2" s="1"/>
  <c r="AI413" i="2" s="1"/>
  <c r="M667" i="2"/>
  <c r="AM667" i="2"/>
  <c r="CB655" i="2"/>
  <c r="CB656" i="2"/>
  <c r="CE656" i="2" s="1"/>
  <c r="L656" i="2" s="1"/>
  <c r="CE665" i="2"/>
  <c r="L665" i="2" s="1"/>
  <c r="CD665" i="2"/>
  <c r="K665" i="2" s="1"/>
  <c r="AI665" i="2" s="1"/>
  <c r="AM629" i="2"/>
  <c r="M629" i="2"/>
  <c r="CD667" i="2"/>
  <c r="K667" i="2" s="1"/>
  <c r="AI667" i="2" s="1"/>
  <c r="O294" i="2"/>
  <c r="AI295" i="2" s="1"/>
  <c r="CE286" i="2"/>
  <c r="CF286" i="2" s="1"/>
  <c r="CB308" i="2"/>
  <c r="CE308" i="2" s="1"/>
  <c r="L308" i="2" s="1"/>
  <c r="AM307" i="2" s="1"/>
  <c r="CE397" i="2"/>
  <c r="L397" i="2" s="1"/>
  <c r="CE537" i="2"/>
  <c r="L537" i="2" s="1"/>
  <c r="CB546" i="2"/>
  <c r="CE546" i="2" s="1"/>
  <c r="L546" i="2" s="1"/>
  <c r="M545" i="2" s="1"/>
  <c r="CD537" i="2"/>
  <c r="K537" i="2" s="1"/>
  <c r="AI537" i="2" s="1"/>
  <c r="CB574" i="2"/>
  <c r="CE574" i="2" s="1"/>
  <c r="L574" i="2" s="1"/>
  <c r="AM573" i="2" s="1"/>
  <c r="CE607" i="2"/>
  <c r="L607" i="2" s="1"/>
  <c r="CB469" i="2"/>
  <c r="CD469" i="2" s="1"/>
  <c r="K469" i="2" s="1"/>
  <c r="AI469" i="2" s="1"/>
  <c r="CD561" i="2"/>
  <c r="K561" i="2" s="1"/>
  <c r="AI561" i="2" s="1"/>
  <c r="CD244" i="2"/>
  <c r="AM511" i="2"/>
  <c r="M553" i="2"/>
  <c r="CE561" i="2"/>
  <c r="L561" i="2" s="1"/>
  <c r="AK561" i="2" s="1"/>
  <c r="CE523" i="2"/>
  <c r="L523" i="2" s="1"/>
  <c r="AK523" i="2" s="1"/>
  <c r="CB580" i="2"/>
  <c r="CE580" i="2" s="1"/>
  <c r="L580" i="2" s="1"/>
  <c r="AM579" i="2" s="1"/>
  <c r="CE511" i="2"/>
  <c r="L511" i="2" s="1"/>
  <c r="CD523" i="2"/>
  <c r="K523" i="2" s="1"/>
  <c r="AI523" i="2" s="1"/>
  <c r="CD397" i="2"/>
  <c r="K397" i="2" s="1"/>
  <c r="AI397" i="2" s="1"/>
  <c r="M469" i="2"/>
  <c r="AM539" i="2"/>
  <c r="M609" i="2"/>
  <c r="AM609" i="2"/>
  <c r="CE252" i="2"/>
  <c r="CF252" i="2" s="1"/>
  <c r="CD284" i="2"/>
  <c r="AM397" i="2"/>
  <c r="CD485" i="2"/>
  <c r="K485" i="2" s="1"/>
  <c r="AI485" i="2" s="1"/>
  <c r="CE539" i="2"/>
  <c r="L539" i="2" s="1"/>
  <c r="AK539" i="2" s="1"/>
  <c r="AM607" i="2"/>
  <c r="M607" i="2"/>
  <c r="CE609" i="2"/>
  <c r="L609" i="2" s="1"/>
  <c r="CD230" i="2"/>
  <c r="AM409" i="2"/>
  <c r="CD539" i="2"/>
  <c r="K539" i="2" s="1"/>
  <c r="AI539" i="2" s="1"/>
  <c r="CD607" i="2"/>
  <c r="K607" i="2" s="1"/>
  <c r="AI607" i="2" s="1"/>
  <c r="CD609" i="2"/>
  <c r="K609" i="2" s="1"/>
  <c r="AI609" i="2" s="1"/>
  <c r="O288" i="2"/>
  <c r="AI289" i="2" s="1"/>
  <c r="AQ289" i="2" s="1"/>
  <c r="CB498" i="2"/>
  <c r="CE498" i="2" s="1"/>
  <c r="L498" i="2" s="1"/>
  <c r="CB497" i="2"/>
  <c r="M601" i="2"/>
  <c r="AM601" i="2"/>
  <c r="CB549" i="2"/>
  <c r="CB550" i="2"/>
  <c r="CE550" i="2" s="1"/>
  <c r="L550" i="2" s="1"/>
  <c r="CD587" i="2"/>
  <c r="K587" i="2" s="1"/>
  <c r="AI587" i="2" s="1"/>
  <c r="CD553" i="2"/>
  <c r="K553" i="2" s="1"/>
  <c r="AI553" i="2" s="1"/>
  <c r="CE553" i="2"/>
  <c r="L553" i="2" s="1"/>
  <c r="CB548" i="2"/>
  <c r="CE548" i="2" s="1"/>
  <c r="L548" i="2" s="1"/>
  <c r="CB593" i="2"/>
  <c r="CB594" i="2"/>
  <c r="CE594" i="2" s="1"/>
  <c r="L594" i="2" s="1"/>
  <c r="M587" i="2"/>
  <c r="AM587" i="2"/>
  <c r="CE601" i="2"/>
  <c r="L601" i="2" s="1"/>
  <c r="CD601" i="2"/>
  <c r="K601" i="2" s="1"/>
  <c r="AI601" i="2" s="1"/>
  <c r="O529" i="2"/>
  <c r="AK529" i="2"/>
  <c r="AQ529" i="2" s="1"/>
  <c r="AM527" i="2"/>
  <c r="M527" i="2"/>
  <c r="M603" i="2"/>
  <c r="AM603" i="2"/>
  <c r="CB578" i="2"/>
  <c r="CE578" i="2" s="1"/>
  <c r="L578" i="2" s="1"/>
  <c r="AM523" i="2"/>
  <c r="M523" i="2"/>
  <c r="AM561" i="2"/>
  <c r="M561" i="2"/>
  <c r="CE567" i="2"/>
  <c r="L567" i="2" s="1"/>
  <c r="CB597" i="2"/>
  <c r="CB598" i="2"/>
  <c r="CE598" i="2" s="1"/>
  <c r="L598" i="2" s="1"/>
  <c r="CD527" i="2"/>
  <c r="K527" i="2" s="1"/>
  <c r="AI527" i="2" s="1"/>
  <c r="CE527" i="2"/>
  <c r="L527" i="2" s="1"/>
  <c r="CE603" i="2"/>
  <c r="L603" i="2" s="1"/>
  <c r="CD603" i="2"/>
  <c r="K603" i="2" s="1"/>
  <c r="AI603" i="2" s="1"/>
  <c r="CD567" i="2"/>
  <c r="K567" i="2" s="1"/>
  <c r="AI567" i="2" s="1"/>
  <c r="AM581" i="2"/>
  <c r="M581" i="2"/>
  <c r="AM569" i="2"/>
  <c r="M569" i="2"/>
  <c r="CB575" i="2"/>
  <c r="CB576" i="2"/>
  <c r="CE576" i="2" s="1"/>
  <c r="L576" i="2" s="1"/>
  <c r="CE587" i="2"/>
  <c r="L587" i="2" s="1"/>
  <c r="CB599" i="2"/>
  <c r="CB600" i="2"/>
  <c r="CE600" i="2" s="1"/>
  <c r="L600" i="2" s="1"/>
  <c r="AM567" i="2"/>
  <c r="M567" i="2"/>
  <c r="CB583" i="2"/>
  <c r="CB584" i="2"/>
  <c r="CE584" i="2" s="1"/>
  <c r="L584" i="2" s="1"/>
  <c r="AM557" i="2"/>
  <c r="M557" i="2"/>
  <c r="CD581" i="2"/>
  <c r="K581" i="2" s="1"/>
  <c r="AI581" i="2" s="1"/>
  <c r="CE581" i="2"/>
  <c r="L581" i="2" s="1"/>
  <c r="AK455" i="2"/>
  <c r="AQ455" i="2" s="1"/>
  <c r="CF302" i="2"/>
  <c r="CE311" i="2"/>
  <c r="L311" i="2" s="1"/>
  <c r="M311" i="2"/>
  <c r="CD409" i="2"/>
  <c r="K409" i="2" s="1"/>
  <c r="AI409" i="2" s="1"/>
  <c r="M501" i="2"/>
  <c r="O513" i="2"/>
  <c r="AK513" i="2"/>
  <c r="AQ513" i="2" s="1"/>
  <c r="M288" i="2"/>
  <c r="M417" i="2"/>
  <c r="AM292" i="2"/>
  <c r="AQ292" i="2" s="1"/>
  <c r="CF230" i="2"/>
  <c r="CE413" i="2"/>
  <c r="L413" i="2" s="1"/>
  <c r="AK413" i="2" s="1"/>
  <c r="AM413" i="2"/>
  <c r="AM481" i="2"/>
  <c r="O509" i="2"/>
  <c r="AK509" i="2"/>
  <c r="AQ509" i="2" s="1"/>
  <c r="M505" i="2"/>
  <c r="AM505" i="2"/>
  <c r="CE505" i="2"/>
  <c r="L505" i="2" s="1"/>
  <c r="CD505" i="2"/>
  <c r="K505" i="2" s="1"/>
  <c r="AI505" i="2" s="1"/>
  <c r="CD425" i="2"/>
  <c r="K425" i="2" s="1"/>
  <c r="AI425" i="2" s="1"/>
  <c r="O284" i="2"/>
  <c r="AI285" i="2" s="1"/>
  <c r="AQ285" i="2" s="1"/>
  <c r="M373" i="2"/>
  <c r="M294" i="2"/>
  <c r="AM288" i="2"/>
  <c r="AQ288" i="2" s="1"/>
  <c r="N292" i="2"/>
  <c r="CD300" i="2"/>
  <c r="CB309" i="2"/>
  <c r="CD309" i="2" s="1"/>
  <c r="K309" i="2" s="1"/>
  <c r="AI309" i="2" s="1"/>
  <c r="CB368" i="2"/>
  <c r="CE368" i="2" s="1"/>
  <c r="L368" i="2" s="1"/>
  <c r="M367" i="2" s="1"/>
  <c r="N294" i="2"/>
  <c r="M292" i="2"/>
  <c r="CE292" i="2"/>
  <c r="CF292" i="2" s="1"/>
  <c r="AM230" i="2"/>
  <c r="AQ230" i="2" s="1"/>
  <c r="M315" i="2"/>
  <c r="O365" i="2"/>
  <c r="AI366" i="2" s="1"/>
  <c r="AQ366" i="2" s="1"/>
  <c r="CE467" i="2"/>
  <c r="L467" i="2" s="1"/>
  <c r="AK467" i="2" s="1"/>
  <c r="M467" i="2"/>
  <c r="CE457" i="2"/>
  <c r="L457" i="2" s="1"/>
  <c r="AK457" i="2" s="1"/>
  <c r="CD467" i="2"/>
  <c r="K467" i="2" s="1"/>
  <c r="AI467" i="2" s="1"/>
  <c r="CB496" i="2"/>
  <c r="CE425" i="2"/>
  <c r="L425" i="2" s="1"/>
  <c r="AK425" i="2" s="1"/>
  <c r="CB490" i="2"/>
  <c r="CE490" i="2" s="1"/>
  <c r="L490" i="2" s="1"/>
  <c r="CB489" i="2"/>
  <c r="CE315" i="2"/>
  <c r="L315" i="2" s="1"/>
  <c r="AK315" i="2" s="1"/>
  <c r="CD457" i="2"/>
  <c r="K457" i="2" s="1"/>
  <c r="AI457" i="2" s="1"/>
  <c r="CD315" i="2"/>
  <c r="K315" i="2" s="1"/>
  <c r="AI315" i="2" s="1"/>
  <c r="CE427" i="2"/>
  <c r="L427" i="2" s="1"/>
  <c r="CB434" i="2"/>
  <c r="CE434" i="2" s="1"/>
  <c r="L434" i="2" s="1"/>
  <c r="M433" i="2" s="1"/>
  <c r="CE451" i="2"/>
  <c r="L451" i="2" s="1"/>
  <c r="AK451" i="2" s="1"/>
  <c r="CD427" i="2"/>
  <c r="K427" i="2" s="1"/>
  <c r="AI427" i="2" s="1"/>
  <c r="CE409" i="2"/>
  <c r="L409" i="2" s="1"/>
  <c r="CB462" i="2"/>
  <c r="CE462" i="2" s="1"/>
  <c r="L462" i="2" s="1"/>
  <c r="M461" i="2" s="1"/>
  <c r="CE503" i="2"/>
  <c r="L503" i="2" s="1"/>
  <c r="CD503" i="2"/>
  <c r="K503" i="2" s="1"/>
  <c r="AI503" i="2" s="1"/>
  <c r="CB476" i="2"/>
  <c r="CE476" i="2" s="1"/>
  <c r="L476" i="2" s="1"/>
  <c r="CE449" i="2"/>
  <c r="L449" i="2" s="1"/>
  <c r="AK449" i="2" s="1"/>
  <c r="CB465" i="2"/>
  <c r="CB466" i="2"/>
  <c r="CE466" i="2" s="1"/>
  <c r="L466" i="2" s="1"/>
  <c r="CB483" i="2"/>
  <c r="CB484" i="2"/>
  <c r="CE484" i="2" s="1"/>
  <c r="L484" i="2" s="1"/>
  <c r="CB463" i="2"/>
  <c r="CB464" i="2"/>
  <c r="CE464" i="2" s="1"/>
  <c r="L464" i="2" s="1"/>
  <c r="CB479" i="2"/>
  <c r="CB480" i="2"/>
  <c r="CE480" i="2" s="1"/>
  <c r="L480" i="2" s="1"/>
  <c r="CB473" i="2"/>
  <c r="CB474" i="2"/>
  <c r="CE474" i="2" s="1"/>
  <c r="L474" i="2" s="1"/>
  <c r="AM453" i="2"/>
  <c r="M453" i="2"/>
  <c r="CB499" i="2"/>
  <c r="CB500" i="2"/>
  <c r="CE500" i="2" s="1"/>
  <c r="L500" i="2" s="1"/>
  <c r="AM457" i="2"/>
  <c r="M457" i="2"/>
  <c r="M503" i="2"/>
  <c r="AM503" i="2"/>
  <c r="CB471" i="2"/>
  <c r="CB472" i="2"/>
  <c r="CE472" i="2" s="1"/>
  <c r="L472" i="2" s="1"/>
  <c r="CB477" i="2"/>
  <c r="CB478" i="2"/>
  <c r="CE478" i="2" s="1"/>
  <c r="L478" i="2" s="1"/>
  <c r="CD453" i="2"/>
  <c r="K453" i="2" s="1"/>
  <c r="AI453" i="2" s="1"/>
  <c r="CE453" i="2"/>
  <c r="L453" i="2" s="1"/>
  <c r="CB491" i="2"/>
  <c r="CB492" i="2"/>
  <c r="CE492" i="2" s="1"/>
  <c r="L492" i="2" s="1"/>
  <c r="CE294" i="2"/>
  <c r="CF294" i="2" s="1"/>
  <c r="CB432" i="2"/>
  <c r="CE432" i="2" s="1"/>
  <c r="L432" i="2" s="1"/>
  <c r="AM431" i="2" s="1"/>
  <c r="M447" i="2"/>
  <c r="AM447" i="2"/>
  <c r="CD449" i="2"/>
  <c r="K449" i="2" s="1"/>
  <c r="AI449" i="2" s="1"/>
  <c r="AM451" i="2"/>
  <c r="M451" i="2"/>
  <c r="CD447" i="2"/>
  <c r="K447" i="2" s="1"/>
  <c r="AI447" i="2" s="1"/>
  <c r="CE447" i="2"/>
  <c r="L447" i="2" s="1"/>
  <c r="AM445" i="2"/>
  <c r="M445" i="2"/>
  <c r="M449" i="2"/>
  <c r="AM449" i="2"/>
  <c r="CE358" i="2"/>
  <c r="L358" i="2" s="1"/>
  <c r="CE357" i="2"/>
  <c r="L357" i="2" s="1"/>
  <c r="CD445" i="2"/>
  <c r="K445" i="2" s="1"/>
  <c r="AI445" i="2" s="1"/>
  <c r="CE445" i="2"/>
  <c r="L445" i="2" s="1"/>
  <c r="CD451" i="2"/>
  <c r="K451" i="2" s="1"/>
  <c r="AI451" i="2" s="1"/>
  <c r="CD357" i="2"/>
  <c r="K357" i="2" s="1"/>
  <c r="AI357" i="2" s="1"/>
  <c r="CB415" i="2"/>
  <c r="CB416" i="2"/>
  <c r="CE416" i="2" s="1"/>
  <c r="L416" i="2" s="1"/>
  <c r="AM405" i="2"/>
  <c r="M405" i="2"/>
  <c r="AK421" i="2"/>
  <c r="AQ421" i="2" s="1"/>
  <c r="O421" i="2"/>
  <c r="AM435" i="2"/>
  <c r="M435" i="2"/>
  <c r="AM411" i="2"/>
  <c r="M411" i="2"/>
  <c r="AM407" i="2"/>
  <c r="M407" i="2"/>
  <c r="CB420" i="2"/>
  <c r="CE420" i="2" s="1"/>
  <c r="L420" i="2" s="1"/>
  <c r="AM425" i="2"/>
  <c r="M425" i="2"/>
  <c r="CD405" i="2"/>
  <c r="K405" i="2" s="1"/>
  <c r="AI405" i="2" s="1"/>
  <c r="CE405" i="2"/>
  <c r="L405" i="2" s="1"/>
  <c r="M423" i="2"/>
  <c r="AM423" i="2"/>
  <c r="CD435" i="2"/>
  <c r="K435" i="2" s="1"/>
  <c r="AI435" i="2" s="1"/>
  <c r="CD417" i="2"/>
  <c r="K417" i="2" s="1"/>
  <c r="AI417" i="2" s="1"/>
  <c r="CE417" i="2"/>
  <c r="L417" i="2" s="1"/>
  <c r="CD250" i="2"/>
  <c r="AM228" i="2"/>
  <c r="AQ228" i="2" s="1"/>
  <c r="CD411" i="2"/>
  <c r="K411" i="2" s="1"/>
  <c r="AI411" i="2" s="1"/>
  <c r="CE411" i="2"/>
  <c r="L411" i="2" s="1"/>
  <c r="CD407" i="2"/>
  <c r="K407" i="2" s="1"/>
  <c r="AI407" i="2" s="1"/>
  <c r="CE407" i="2"/>
  <c r="L407" i="2" s="1"/>
  <c r="CD423" i="2"/>
  <c r="K423" i="2" s="1"/>
  <c r="AI423" i="2" s="1"/>
  <c r="CE423" i="2"/>
  <c r="L423" i="2" s="1"/>
  <c r="CE435" i="2"/>
  <c r="L435" i="2" s="1"/>
  <c r="CE262" i="2"/>
  <c r="CF262" i="2" s="1"/>
  <c r="CF250" i="2"/>
  <c r="CE254" i="2"/>
  <c r="CD254" i="2"/>
  <c r="M302" i="2"/>
  <c r="M387" i="2"/>
  <c r="AM387" i="2"/>
  <c r="CF244" i="2"/>
  <c r="CB334" i="2"/>
  <c r="CE334" i="2" s="1"/>
  <c r="L334" i="2" s="1"/>
  <c r="CD393" i="2"/>
  <c r="K393" i="2" s="1"/>
  <c r="AI393" i="2" s="1"/>
  <c r="AM393" i="2"/>
  <c r="CE387" i="2"/>
  <c r="L387" i="2" s="1"/>
  <c r="CD387" i="2"/>
  <c r="K387" i="2" s="1"/>
  <c r="AI387" i="2" s="1"/>
  <c r="CB318" i="2"/>
  <c r="CE318" i="2" s="1"/>
  <c r="L318" i="2" s="1"/>
  <c r="AM317" i="2" s="1"/>
  <c r="CE393" i="2"/>
  <c r="L393" i="2" s="1"/>
  <c r="AK393" i="2" s="1"/>
  <c r="M385" i="2"/>
  <c r="AM385" i="2"/>
  <c r="CE385" i="2"/>
  <c r="L385" i="2" s="1"/>
  <c r="CD385" i="2"/>
  <c r="K385" i="2" s="1"/>
  <c r="AI385" i="2" s="1"/>
  <c r="CE354" i="2"/>
  <c r="L354" i="2" s="1"/>
  <c r="CD353" i="2"/>
  <c r="K353" i="2" s="1"/>
  <c r="AI353" i="2" s="1"/>
  <c r="O302" i="2"/>
  <c r="AI303" i="2" s="1"/>
  <c r="AQ303" i="2" s="1"/>
  <c r="AM302" i="2"/>
  <c r="AQ302" i="2" s="1"/>
  <c r="O228" i="2"/>
  <c r="AI229" i="2" s="1"/>
  <c r="AQ229" i="2" s="1"/>
  <c r="N228" i="2"/>
  <c r="AK353" i="2"/>
  <c r="CE270" i="2"/>
  <c r="CF270" i="2" s="1"/>
  <c r="CB384" i="2"/>
  <c r="CE384" i="2" s="1"/>
  <c r="L384" i="2" s="1"/>
  <c r="AM383" i="2" s="1"/>
  <c r="CE288" i="2"/>
  <c r="CF288" i="2" s="1"/>
  <c r="CE228" i="2"/>
  <c r="CF228" i="2" s="1"/>
  <c r="N230" i="2"/>
  <c r="O230" i="2"/>
  <c r="AI231" i="2" s="1"/>
  <c r="AQ231" i="2" s="1"/>
  <c r="CD401" i="2"/>
  <c r="K401" i="2" s="1"/>
  <c r="AI401" i="2" s="1"/>
  <c r="M401" i="2"/>
  <c r="AM401" i="2"/>
  <c r="CE401" i="2"/>
  <c r="L401" i="2" s="1"/>
  <c r="CB332" i="2"/>
  <c r="CE332" i="2" s="1"/>
  <c r="L332" i="2" s="1"/>
  <c r="AM331" i="2" s="1"/>
  <c r="CD399" i="2"/>
  <c r="K399" i="2" s="1"/>
  <c r="AI399" i="2" s="1"/>
  <c r="CD319" i="2"/>
  <c r="K319" i="2" s="1"/>
  <c r="AI319" i="2" s="1"/>
  <c r="CE399" i="2"/>
  <c r="L399" i="2" s="1"/>
  <c r="M399" i="2"/>
  <c r="AM399" i="2"/>
  <c r="M284" i="2"/>
  <c r="N284" i="2"/>
  <c r="AT145" i="2"/>
  <c r="AX145" i="2" s="1"/>
  <c r="AZ145" i="2" s="1"/>
  <c r="CB351" i="2"/>
  <c r="CB352" i="2"/>
  <c r="CE352" i="2" s="1"/>
  <c r="L352" i="2" s="1"/>
  <c r="CB326" i="2"/>
  <c r="AT258" i="2"/>
  <c r="AX258" i="2" s="1"/>
  <c r="AZ258" i="2" s="1"/>
  <c r="M395" i="2"/>
  <c r="AM395" i="2"/>
  <c r="CB346" i="2"/>
  <c r="CE346" i="2" s="1"/>
  <c r="L346" i="2" s="1"/>
  <c r="CE395" i="2"/>
  <c r="L395" i="2" s="1"/>
  <c r="CD395" i="2"/>
  <c r="K395" i="2" s="1"/>
  <c r="AI395" i="2" s="1"/>
  <c r="CE359" i="2"/>
  <c r="L359" i="2" s="1"/>
  <c r="AK359" i="2" s="1"/>
  <c r="O254" i="2"/>
  <c r="AI255" i="2" s="1"/>
  <c r="AQ255" i="2" s="1"/>
  <c r="N254" i="2"/>
  <c r="M254" i="2"/>
  <c r="AM254" i="2"/>
  <c r="AQ254" i="2" s="1"/>
  <c r="M355" i="2"/>
  <c r="AM355" i="2"/>
  <c r="M381" i="2"/>
  <c r="AM381" i="2"/>
  <c r="CD379" i="2"/>
  <c r="K379" i="2" s="1"/>
  <c r="AI379" i="2" s="1"/>
  <c r="CE268" i="2"/>
  <c r="CF268" i="2" s="1"/>
  <c r="CD355" i="2"/>
  <c r="K355" i="2" s="1"/>
  <c r="AI355" i="2" s="1"/>
  <c r="CE355" i="2"/>
  <c r="L355" i="2" s="1"/>
  <c r="AM359" i="2"/>
  <c r="M359" i="2"/>
  <c r="CE381" i="2"/>
  <c r="L381" i="2" s="1"/>
  <c r="CD381" i="2"/>
  <c r="K381" i="2" s="1"/>
  <c r="AI381" i="2" s="1"/>
  <c r="M349" i="2"/>
  <c r="AM349" i="2"/>
  <c r="CB361" i="2"/>
  <c r="CB362" i="2"/>
  <c r="CE362" i="2" s="1"/>
  <c r="L362" i="2" s="1"/>
  <c r="AM441" i="2"/>
  <c r="M441" i="2"/>
  <c r="CB372" i="2"/>
  <c r="CE372" i="2" s="1"/>
  <c r="L372" i="2" s="1"/>
  <c r="CE278" i="2"/>
  <c r="CF278" i="2" s="1"/>
  <c r="CD373" i="2"/>
  <c r="K373" i="2" s="1"/>
  <c r="AI373" i="2" s="1"/>
  <c r="CE373" i="2"/>
  <c r="L373" i="2" s="1"/>
  <c r="M347" i="2"/>
  <c r="AM347" i="2"/>
  <c r="CD349" i="2"/>
  <c r="K349" i="2" s="1"/>
  <c r="AI349" i="2" s="1"/>
  <c r="CE349" i="2"/>
  <c r="L349" i="2" s="1"/>
  <c r="CB369" i="2"/>
  <c r="CB370" i="2"/>
  <c r="CE370" i="2" s="1"/>
  <c r="L370" i="2" s="1"/>
  <c r="CD441" i="2"/>
  <c r="K441" i="2" s="1"/>
  <c r="AI441" i="2" s="1"/>
  <c r="CE441" i="2"/>
  <c r="L441" i="2" s="1"/>
  <c r="CD341" i="2"/>
  <c r="K341" i="2" s="1"/>
  <c r="AI341" i="2" s="1"/>
  <c r="M379" i="2"/>
  <c r="AM379" i="2"/>
  <c r="CD347" i="2"/>
  <c r="K347" i="2" s="1"/>
  <c r="AI347" i="2" s="1"/>
  <c r="CE347" i="2"/>
  <c r="L347" i="2" s="1"/>
  <c r="CD359" i="2"/>
  <c r="K359" i="2" s="1"/>
  <c r="AI359" i="2" s="1"/>
  <c r="CB375" i="2"/>
  <c r="CB376" i="2"/>
  <c r="CE376" i="2" s="1"/>
  <c r="L376" i="2" s="1"/>
  <c r="CE379" i="2"/>
  <c r="L379" i="2" s="1"/>
  <c r="CB321" i="2"/>
  <c r="CB322" i="2"/>
  <c r="CE322" i="2" s="1"/>
  <c r="L322" i="2" s="1"/>
  <c r="M343" i="2"/>
  <c r="AM343" i="2"/>
  <c r="AM313" i="2"/>
  <c r="M313" i="2"/>
  <c r="AM335" i="2"/>
  <c r="M335" i="2"/>
  <c r="AT278" i="2"/>
  <c r="AX278" i="2" s="1"/>
  <c r="AZ278" i="2" s="1"/>
  <c r="M341" i="2"/>
  <c r="AM341" i="2"/>
  <c r="CB337" i="2"/>
  <c r="CB338" i="2"/>
  <c r="CE338" i="2" s="1"/>
  <c r="L338" i="2" s="1"/>
  <c r="CE341" i="2"/>
  <c r="L341" i="2" s="1"/>
  <c r="CE343" i="2"/>
  <c r="L343" i="2" s="1"/>
  <c r="CD343" i="2"/>
  <c r="K343" i="2" s="1"/>
  <c r="AI343" i="2" s="1"/>
  <c r="CD335" i="2"/>
  <c r="K335" i="2" s="1"/>
  <c r="AI335" i="2" s="1"/>
  <c r="CE335" i="2"/>
  <c r="L335" i="2" s="1"/>
  <c r="CE319" i="2"/>
  <c r="L319" i="2" s="1"/>
  <c r="CB329" i="2"/>
  <c r="CB330" i="2"/>
  <c r="CE330" i="2" s="1"/>
  <c r="L330" i="2" s="1"/>
  <c r="CB324" i="2"/>
  <c r="CE324" i="2" s="1"/>
  <c r="L324" i="2" s="1"/>
  <c r="CB339" i="2"/>
  <c r="CB340" i="2"/>
  <c r="CE340" i="2" s="1"/>
  <c r="L340" i="2" s="1"/>
  <c r="CB328" i="2"/>
  <c r="CE328" i="2" s="1"/>
  <c r="L328" i="2" s="1"/>
  <c r="AM309" i="2"/>
  <c r="M309" i="2"/>
  <c r="AM319" i="2"/>
  <c r="M319" i="2"/>
  <c r="AM439" i="2"/>
  <c r="M439" i="2"/>
  <c r="CD439" i="2"/>
  <c r="K439" i="2" s="1"/>
  <c r="AI439" i="2" s="1"/>
  <c r="CE439" i="2"/>
  <c r="L439" i="2" s="1"/>
  <c r="O270" i="2"/>
  <c r="AI271" i="2" s="1"/>
  <c r="AQ271" i="2" s="1"/>
  <c r="AM268" i="2"/>
  <c r="AQ268" i="2" s="1"/>
  <c r="M268" i="2"/>
  <c r="O268" i="2"/>
  <c r="AI269" i="2" s="1"/>
  <c r="AQ269" i="2" s="1"/>
  <c r="CF301" i="2"/>
  <c r="CF245" i="2"/>
  <c r="AT290" i="2"/>
  <c r="AX290" i="2" s="1"/>
  <c r="AZ290" i="2" s="1"/>
  <c r="CE242" i="2"/>
  <c r="CF242" i="2" s="1"/>
  <c r="CE258" i="2"/>
  <c r="CF258" i="2" s="1"/>
  <c r="CF291" i="2"/>
  <c r="CF303" i="2"/>
  <c r="CD240" i="2"/>
  <c r="CE240" i="2"/>
  <c r="CF240" i="2" s="1"/>
  <c r="CD246" i="2"/>
  <c r="CE246" i="2"/>
  <c r="CF246" i="2" s="1"/>
  <c r="AI293" i="2"/>
  <c r="AQ293" i="2" s="1"/>
  <c r="N240" i="2"/>
  <c r="O240" i="2"/>
  <c r="AM240" i="2"/>
  <c r="AQ240" i="2" s="1"/>
  <c r="M240" i="2"/>
  <c r="N248" i="2"/>
  <c r="O248" i="2"/>
  <c r="M248" i="2"/>
  <c r="AM248" i="2"/>
  <c r="AQ248" i="2" s="1"/>
  <c r="CD276" i="2"/>
  <c r="CE276" i="2"/>
  <c r="CF276" i="2" s="1"/>
  <c r="N246" i="2"/>
  <c r="M246" i="2"/>
  <c r="AM246" i="2"/>
  <c r="AQ246" i="2" s="1"/>
  <c r="O246" i="2"/>
  <c r="CD236" i="2"/>
  <c r="CE236" i="2"/>
  <c r="CF236" i="2" s="1"/>
  <c r="N280" i="2"/>
  <c r="M280" i="2"/>
  <c r="AM280" i="2"/>
  <c r="AQ280" i="2" s="1"/>
  <c r="O280" i="2"/>
  <c r="N274" i="2"/>
  <c r="O274" i="2"/>
  <c r="AM274" i="2"/>
  <c r="AQ274" i="2" s="1"/>
  <c r="M274" i="2"/>
  <c r="N272" i="2"/>
  <c r="O272" i="2"/>
  <c r="M272" i="2"/>
  <c r="AM272" i="2"/>
  <c r="AQ272" i="2" s="1"/>
  <c r="N226" i="2"/>
  <c r="O226" i="2"/>
  <c r="AM226" i="2"/>
  <c r="AQ226" i="2" s="1"/>
  <c r="M226" i="2"/>
  <c r="N232" i="2"/>
  <c r="O232" i="2"/>
  <c r="M232" i="2"/>
  <c r="AM232" i="2"/>
  <c r="AQ232" i="2" s="1"/>
  <c r="CF231" i="2"/>
  <c r="CD274" i="2"/>
  <c r="CE274" i="2"/>
  <c r="CF274" i="2" s="1"/>
  <c r="N266" i="2"/>
  <c r="O266" i="2"/>
  <c r="AM266" i="2"/>
  <c r="AQ266" i="2" s="1"/>
  <c r="M266" i="2"/>
  <c r="CD226" i="2"/>
  <c r="CE226" i="2"/>
  <c r="CF226" i="2" s="1"/>
  <c r="N264" i="2"/>
  <c r="M264" i="2"/>
  <c r="O264" i="2"/>
  <c r="AM264" i="2"/>
  <c r="AQ264" i="2" s="1"/>
  <c r="CE232" i="2"/>
  <c r="CF232" i="2" s="1"/>
  <c r="CD232" i="2"/>
  <c r="AI251" i="2"/>
  <c r="CD224" i="2"/>
  <c r="CE224" i="2"/>
  <c r="CF224" i="2" s="1"/>
  <c r="CD298" i="2"/>
  <c r="CE298" i="2"/>
  <c r="CF298" i="2" s="1"/>
  <c r="N296" i="2"/>
  <c r="O296" i="2"/>
  <c r="M296" i="2"/>
  <c r="AM296" i="2"/>
  <c r="AQ296" i="2" s="1"/>
  <c r="N224" i="2"/>
  <c r="O224" i="2"/>
  <c r="M224" i="2"/>
  <c r="AM224" i="2"/>
  <c r="AQ224" i="2" s="1"/>
  <c r="N298" i="2"/>
  <c r="M298" i="2"/>
  <c r="AM298" i="2"/>
  <c r="AQ298" i="2" s="1"/>
  <c r="O298" i="2"/>
  <c r="N260" i="2"/>
  <c r="M260" i="2"/>
  <c r="AM260" i="2"/>
  <c r="AQ260" i="2" s="1"/>
  <c r="O260" i="2"/>
  <c r="CE234" i="2"/>
  <c r="CF234" i="2" s="1"/>
  <c r="CD234" i="2"/>
  <c r="CD282" i="2"/>
  <c r="CE282" i="2"/>
  <c r="CF282" i="2" s="1"/>
  <c r="CD266" i="2"/>
  <c r="CE266" i="2"/>
  <c r="CF266" i="2" s="1"/>
  <c r="CD264" i="2"/>
  <c r="CE264" i="2"/>
  <c r="CF264" i="2" s="1"/>
  <c r="CD260" i="2"/>
  <c r="CE260" i="2"/>
  <c r="CF260" i="2" s="1"/>
  <c r="N276" i="2"/>
  <c r="O276" i="2"/>
  <c r="M276" i="2"/>
  <c r="AM276" i="2"/>
  <c r="AQ276" i="2" s="1"/>
  <c r="N234" i="2"/>
  <c r="O234" i="2"/>
  <c r="M234" i="2"/>
  <c r="AM234" i="2"/>
  <c r="AQ234" i="2" s="1"/>
  <c r="N282" i="2"/>
  <c r="M282" i="2"/>
  <c r="AM282" i="2"/>
  <c r="AQ282" i="2" s="1"/>
  <c r="O282" i="2"/>
  <c r="N236" i="2"/>
  <c r="O236" i="2"/>
  <c r="M236" i="2"/>
  <c r="AM236" i="2"/>
  <c r="AQ236" i="2" s="1"/>
  <c r="N238" i="2"/>
  <c r="O238" i="2"/>
  <c r="M238" i="2"/>
  <c r="AM238" i="2"/>
  <c r="AQ238" i="2" s="1"/>
  <c r="CF251" i="2"/>
  <c r="CD248" i="2"/>
  <c r="CE248" i="2"/>
  <c r="CF248" i="2" s="1"/>
  <c r="CD280" i="2"/>
  <c r="CE280" i="2"/>
  <c r="CF280" i="2" s="1"/>
  <c r="CD296" i="2"/>
  <c r="CE296" i="2"/>
  <c r="CF296" i="2" s="1"/>
  <c r="CD272" i="2"/>
  <c r="CE272" i="2"/>
  <c r="CF272" i="2" s="1"/>
  <c r="CF285" i="2"/>
  <c r="CD238" i="2"/>
  <c r="CE238" i="2"/>
  <c r="CF238" i="2" s="1"/>
  <c r="AM1013" i="2"/>
  <c r="AQ1013" i="2" s="1"/>
  <c r="N1013" i="2"/>
  <c r="AI1014" i="2" s="1"/>
  <c r="AM1015" i="2"/>
  <c r="AQ1015" i="2" s="1"/>
  <c r="N1015" i="2"/>
  <c r="AI1016" i="2" s="1"/>
  <c r="AM1009" i="2"/>
  <c r="AQ1009" i="2" s="1"/>
  <c r="N1009" i="2"/>
  <c r="AI1010" i="2" s="1"/>
  <c r="AM1023" i="2"/>
  <c r="AQ1023" i="2" s="1"/>
  <c r="N1023" i="2"/>
  <c r="AI1024" i="2" s="1"/>
  <c r="AM1021" i="2"/>
  <c r="AQ1021" i="2" s="1"/>
  <c r="N1021" i="2"/>
  <c r="AI1022" i="2" s="1"/>
  <c r="AM1017" i="2"/>
  <c r="AQ1017" i="2" s="1"/>
  <c r="N1017" i="2"/>
  <c r="AI1018" i="2" s="1"/>
  <c r="M1021" i="2"/>
  <c r="M1013" i="2"/>
  <c r="O1015" i="2"/>
  <c r="AJ1016" i="2" s="1"/>
  <c r="O1019" i="2"/>
  <c r="AJ1020" i="2" s="1"/>
  <c r="AQ1020" i="2" s="1"/>
  <c r="M1017" i="2"/>
  <c r="N103" i="2"/>
  <c r="AM121" i="2"/>
  <c r="AQ121" i="2" s="1"/>
  <c r="M220" i="2"/>
  <c r="AM220" i="2"/>
  <c r="AQ220" i="2" s="1"/>
  <c r="M103" i="2"/>
  <c r="M204" i="2"/>
  <c r="N204" i="2"/>
  <c r="O806" i="2"/>
  <c r="AJ807" i="2" s="1"/>
  <c r="AQ807" i="2" s="1"/>
  <c r="O204" i="2"/>
  <c r="O710" i="2"/>
  <c r="AK710" i="2"/>
  <c r="AQ710" i="2" s="1"/>
  <c r="O708" i="2"/>
  <c r="AK708" i="2"/>
  <c r="AQ708" i="2" s="1"/>
  <c r="O810" i="2"/>
  <c r="AK810" i="2"/>
  <c r="AQ810" i="2" s="1"/>
  <c r="O808" i="2"/>
  <c r="AK808" i="2"/>
  <c r="O714" i="2"/>
  <c r="AJ715" i="2" s="1"/>
  <c r="AK714" i="2"/>
  <c r="AQ714" i="2" s="1"/>
  <c r="N808" i="2"/>
  <c r="AI809" i="2" s="1"/>
  <c r="AM808" i="2"/>
  <c r="O812" i="2"/>
  <c r="AK812" i="2"/>
  <c r="AQ812" i="2" s="1"/>
  <c r="O712" i="2"/>
  <c r="L814" i="2"/>
  <c r="M808" i="2"/>
  <c r="O103" i="2"/>
  <c r="AZ2" i="2"/>
  <c r="AZ6" i="2"/>
  <c r="AZ4" i="2"/>
  <c r="AZ8" i="2"/>
  <c r="AZ10" i="2"/>
  <c r="AZ14" i="2"/>
  <c r="AZ12" i="2"/>
  <c r="AZ16" i="2"/>
  <c r="AZ18" i="2"/>
  <c r="AZ20" i="2"/>
  <c r="N105" i="2"/>
  <c r="N109" i="2"/>
  <c r="AT113" i="2"/>
  <c r="AX113" i="2" s="1"/>
  <c r="AW113" i="2"/>
  <c r="AT115" i="2"/>
  <c r="AX115" i="2" s="1"/>
  <c r="AW115" i="2"/>
  <c r="AS117" i="2"/>
  <c r="AT119" i="2"/>
  <c r="AX119" i="2" s="1"/>
  <c r="AW119" i="2"/>
  <c r="N206" i="2"/>
  <c r="N208" i="2"/>
  <c r="N210" i="2"/>
  <c r="N212" i="2"/>
  <c r="N220" i="2"/>
  <c r="CE515" i="2"/>
  <c r="L515" i="2" s="1"/>
  <c r="M515" i="2"/>
  <c r="AS305" i="2"/>
  <c r="CD515" i="2"/>
  <c r="K515" i="2" s="1"/>
  <c r="AI515" i="2" s="1"/>
  <c r="CB223" i="2"/>
  <c r="CE223" i="2" s="1"/>
  <c r="CB614" i="2"/>
  <c r="CE614" i="2" s="1"/>
  <c r="L614" i="2" s="1"/>
  <c r="AM613" i="2" s="1"/>
  <c r="CB613" i="2"/>
  <c r="CB443" i="2"/>
  <c r="CB444" i="2"/>
  <c r="CE444" i="2" s="1"/>
  <c r="L444" i="2" s="1"/>
  <c r="AM443" i="2" s="1"/>
  <c r="CA305" i="2"/>
  <c r="CB306" i="2" s="1"/>
  <c r="CE306" i="2" s="1"/>
  <c r="L306" i="2" s="1"/>
  <c r="AM305" i="2" s="1"/>
  <c r="M210" i="2"/>
  <c r="O210" i="2"/>
  <c r="AI211" i="2" s="1"/>
  <c r="AQ211" i="2" s="1"/>
  <c r="M206" i="2"/>
  <c r="O206" i="2"/>
  <c r="AI207" i="2" s="1"/>
  <c r="AQ207" i="2" s="1"/>
  <c r="CB215" i="2"/>
  <c r="CE215" i="2" s="1"/>
  <c r="BU223" i="2"/>
  <c r="L223" i="2" s="1"/>
  <c r="AM222" i="2" s="1"/>
  <c r="AQ222" i="2" s="1"/>
  <c r="M109" i="2"/>
  <c r="O212" i="2"/>
  <c r="AI213" i="2" s="1"/>
  <c r="AQ213" i="2" s="1"/>
  <c r="O109" i="2"/>
  <c r="AI110" i="2" s="1"/>
  <c r="AQ110" i="2" s="1"/>
  <c r="M208" i="2"/>
  <c r="O208" i="2"/>
  <c r="AI209" i="2" s="1"/>
  <c r="AQ209" i="2" s="1"/>
  <c r="CB220" i="2"/>
  <c r="CE220" i="2" s="1"/>
  <c r="O220" i="2"/>
  <c r="AI221" i="2" s="1"/>
  <c r="AQ221" i="2" s="1"/>
  <c r="M212" i="2"/>
  <c r="CB221" i="2"/>
  <c r="CE221" i="2" s="1"/>
  <c r="CB219" i="2"/>
  <c r="CE219" i="2" s="1"/>
  <c r="CB218" i="2"/>
  <c r="BU218" i="2"/>
  <c r="L218" i="2" s="1"/>
  <c r="AK218" i="2" s="1"/>
  <c r="BU219" i="2"/>
  <c r="L219" i="2" s="1"/>
  <c r="AM218" i="2" s="1"/>
  <c r="CB222" i="2"/>
  <c r="CB214" i="2"/>
  <c r="CB217" i="2"/>
  <c r="CE217" i="2" s="1"/>
  <c r="BU217" i="2"/>
  <c r="L217" i="2" s="1"/>
  <c r="AM216" i="2" s="1"/>
  <c r="BU216" i="2"/>
  <c r="L216" i="2" s="1"/>
  <c r="AK216" i="2" s="1"/>
  <c r="BU215" i="2"/>
  <c r="L215" i="2" s="1"/>
  <c r="AM214" i="2" s="1"/>
  <c r="BU214" i="2"/>
  <c r="L214" i="2" s="1"/>
  <c r="AK214" i="2" s="1"/>
  <c r="CB216" i="2"/>
  <c r="AM2" i="7"/>
  <c r="AL3" i="7"/>
  <c r="AM3" i="7" s="1"/>
  <c r="N714" i="2"/>
  <c r="AI715" i="2" s="1"/>
  <c r="AR102" i="7"/>
  <c r="AS102" i="7" s="1"/>
  <c r="AT103" i="7"/>
  <c r="AU103" i="7" s="1"/>
  <c r="AT113" i="7"/>
  <c r="AT110" i="7"/>
  <c r="AU110" i="7" s="1"/>
  <c r="AV111" i="7"/>
  <c r="AW111" i="7" s="1"/>
  <c r="AT106" i="7"/>
  <c r="AU106" i="7" s="1"/>
  <c r="AL11" i="7"/>
  <c r="AM11" i="7" s="1"/>
  <c r="AL7" i="7"/>
  <c r="AM7" i="7" s="1"/>
  <c r="AL4" i="7"/>
  <c r="AM4" i="7" s="1"/>
  <c r="AV116" i="7"/>
  <c r="AW116" i="7" s="1"/>
  <c r="AT107" i="7"/>
  <c r="AN8" i="7"/>
  <c r="AO8" i="7" s="1"/>
  <c r="AL6" i="7"/>
  <c r="AM6" i="7" s="1"/>
  <c r="AN5" i="7"/>
  <c r="AO5" i="7" s="1"/>
  <c r="AM10" i="7"/>
  <c r="AM9" i="7"/>
  <c r="AT115" i="7"/>
  <c r="AU115" i="7" s="1"/>
  <c r="AV114" i="7"/>
  <c r="AW114" i="7" s="1"/>
  <c r="AR108" i="7"/>
  <c r="AV104" i="7"/>
  <c r="AW104" i="7" s="1"/>
  <c r="AT112" i="7"/>
  <c r="AU112" i="7" s="1"/>
  <c r="AR105" i="7"/>
  <c r="AS105" i="7" s="1"/>
  <c r="AS109" i="7"/>
  <c r="O1017" i="2"/>
  <c r="AJ1018" i="2" s="1"/>
  <c r="O1013" i="2"/>
  <c r="AJ1014" i="2" s="1"/>
  <c r="M1015" i="2"/>
  <c r="O1023" i="2"/>
  <c r="AJ1024" i="2" s="1"/>
  <c r="M1009" i="2"/>
  <c r="O1009" i="2"/>
  <c r="AJ1010" i="2" s="1"/>
  <c r="M1023" i="2"/>
  <c r="O1021" i="2"/>
  <c r="AJ1022" i="2" s="1"/>
  <c r="M111" i="2"/>
  <c r="N111" i="2"/>
  <c r="O121" i="2"/>
  <c r="AI122" i="2" s="1"/>
  <c r="AQ122" i="2" s="1"/>
  <c r="N121" i="2"/>
  <c r="M107" i="2"/>
  <c r="N107" i="2"/>
  <c r="M812" i="2"/>
  <c r="N812" i="2"/>
  <c r="AI813" i="2" s="1"/>
  <c r="O105" i="2"/>
  <c r="AI106" i="2" s="1"/>
  <c r="AQ106" i="2" s="1"/>
  <c r="N712" i="2"/>
  <c r="AI713" i="2" s="1"/>
  <c r="O107" i="2"/>
  <c r="AI108" i="2" s="1"/>
  <c r="AQ108" i="2" s="1"/>
  <c r="M121" i="2"/>
  <c r="M105" i="2"/>
  <c r="O111" i="2"/>
  <c r="AI112" i="2" s="1"/>
  <c r="AQ112" i="2" s="1"/>
  <c r="O117" i="2"/>
  <c r="AI118" i="2" s="1"/>
  <c r="AQ118" i="2" s="1"/>
  <c r="M117" i="2"/>
  <c r="AG71" i="1" l="1"/>
  <c r="AH71" i="1" s="1"/>
  <c r="AI70" i="1" s="1"/>
  <c r="AI71" i="1" s="1"/>
  <c r="AF101" i="1"/>
  <c r="AG101" i="1" s="1"/>
  <c r="AH101" i="1" s="1"/>
  <c r="AI100" i="1" s="1"/>
  <c r="AI101" i="1" s="1"/>
  <c r="AF83" i="1"/>
  <c r="AG83" i="1" s="1"/>
  <c r="AH83" i="1" s="1"/>
  <c r="AI82" i="1" s="1"/>
  <c r="AI83" i="1" s="1"/>
  <c r="AG79" i="1"/>
  <c r="AH79" i="1" s="1"/>
  <c r="AI78" i="1" s="1"/>
  <c r="AI79" i="1" s="1"/>
  <c r="AF55" i="1"/>
  <c r="AG55" i="1" s="1"/>
  <c r="AH55" i="1" s="1"/>
  <c r="AI54" i="1" s="1"/>
  <c r="AI55" i="1" s="1"/>
  <c r="AF42" i="1"/>
  <c r="AG42" i="1" s="1"/>
  <c r="AH42" i="1" s="1"/>
  <c r="AF62" i="1"/>
  <c r="AG62" i="1" s="1"/>
  <c r="AH62" i="1" s="1"/>
  <c r="AG36" i="1"/>
  <c r="AH36" i="1" s="1"/>
  <c r="AE58" i="1"/>
  <c r="AE59" i="1" s="1"/>
  <c r="AF74" i="1"/>
  <c r="AG74" i="1" s="1"/>
  <c r="AH74" i="1" s="1"/>
  <c r="AF56" i="1"/>
  <c r="AG56" i="1" s="1"/>
  <c r="AH56" i="1" s="1"/>
  <c r="AG90" i="1"/>
  <c r="AH90" i="1" s="1"/>
  <c r="AF97" i="1"/>
  <c r="AG97" i="1" s="1"/>
  <c r="AH97" i="1" s="1"/>
  <c r="AG86" i="1"/>
  <c r="AH86" i="1" s="1"/>
  <c r="AE67" i="1"/>
  <c r="AF37" i="1"/>
  <c r="AI77" i="1"/>
  <c r="AD53" i="1"/>
  <c r="AG88" i="1"/>
  <c r="AH88" i="1" s="1"/>
  <c r="AE85" i="1"/>
  <c r="AF91" i="1"/>
  <c r="AG33" i="1"/>
  <c r="AH33" i="1" s="1"/>
  <c r="AF95" i="1"/>
  <c r="AG95" i="1" s="1"/>
  <c r="AH95" i="1" s="1"/>
  <c r="AE65" i="1"/>
  <c r="AG72" i="1"/>
  <c r="AH72" i="1" s="1"/>
  <c r="AG41" i="1"/>
  <c r="AH41" i="1" s="1"/>
  <c r="AF49" i="1"/>
  <c r="AG49" i="1" s="1"/>
  <c r="AH49" i="1" s="1"/>
  <c r="AG44" i="1"/>
  <c r="AH44" i="1" s="1"/>
  <c r="AG38" i="1"/>
  <c r="AH38" i="1" s="1"/>
  <c r="AG80" i="1"/>
  <c r="AH80" i="1" s="1"/>
  <c r="AE35" i="1"/>
  <c r="AF46" i="1"/>
  <c r="AG68" i="1"/>
  <c r="AH68" i="1" s="1"/>
  <c r="AF98" i="1"/>
  <c r="AG98" i="1" s="1"/>
  <c r="AH98" i="1" s="1"/>
  <c r="AG60" i="1"/>
  <c r="AH60" i="1" s="1"/>
  <c r="AF92" i="1"/>
  <c r="AG92" i="1" s="1"/>
  <c r="AH92" i="1" s="1"/>
  <c r="AG31" i="1"/>
  <c r="AH31" i="1" s="1"/>
  <c r="AG50" i="1"/>
  <c r="AH50" i="1" s="1"/>
  <c r="AG27" i="1"/>
  <c r="AH27" i="1" s="1"/>
  <c r="AI26" i="1" s="1"/>
  <c r="AI27" i="1" s="1"/>
  <c r="AX1187" i="2"/>
  <c r="AZ1187" i="2" s="1"/>
  <c r="AF5" i="1"/>
  <c r="AG5" i="1" s="1"/>
  <c r="AH5" i="1" s="1"/>
  <c r="AF18" i="1"/>
  <c r="AG18" i="1" s="1"/>
  <c r="AH18" i="1" s="1"/>
  <c r="AF8" i="1"/>
  <c r="AG8" i="1" s="1"/>
  <c r="AH8" i="1" s="1"/>
  <c r="AF14" i="1"/>
  <c r="AF15" i="1" s="1"/>
  <c r="AF12" i="1"/>
  <c r="AF22" i="1"/>
  <c r="AF23" i="1" s="1"/>
  <c r="AG11" i="1"/>
  <c r="AH11" i="1" s="1"/>
  <c r="AF16" i="1"/>
  <c r="AF17" i="1" s="1"/>
  <c r="AE29" i="1"/>
  <c r="AF24" i="1"/>
  <c r="AF25" i="1" s="1"/>
  <c r="AE6" i="1"/>
  <c r="AF21" i="1"/>
  <c r="AG21" i="1" s="1"/>
  <c r="AH21" i="1" s="1"/>
  <c r="BC124" i="7"/>
  <c r="BH124" i="7" s="1"/>
  <c r="BC151" i="7"/>
  <c r="BF151" i="7" s="1"/>
  <c r="BB119" i="7"/>
  <c r="BD119" i="7" s="1"/>
  <c r="BE119" i="7" s="1"/>
  <c r="AZ137" i="7"/>
  <c r="BA137" i="7" s="1"/>
  <c r="AV149" i="7"/>
  <c r="AW149" i="7" s="1"/>
  <c r="BC118" i="7"/>
  <c r="AZ145" i="7"/>
  <c r="BA145" i="7" s="1"/>
  <c r="AX148" i="7"/>
  <c r="AY148" i="7" s="1"/>
  <c r="BA136" i="7"/>
  <c r="BA122" i="7"/>
  <c r="BC140" i="7"/>
  <c r="AX150" i="7"/>
  <c r="AZ130" i="7"/>
  <c r="BA130" i="7" s="1"/>
  <c r="BB126" i="7"/>
  <c r="BC126" i="7" s="1"/>
  <c r="BB120" i="7"/>
  <c r="BD120" i="7" s="1"/>
  <c r="BE120" i="7" s="1"/>
  <c r="AX133" i="7"/>
  <c r="AY133" i="7" s="1"/>
  <c r="AZ146" i="7"/>
  <c r="BA146" i="7" s="1"/>
  <c r="AZ128" i="7"/>
  <c r="BA128" i="7" s="1"/>
  <c r="BB127" i="7"/>
  <c r="BD127" i="7" s="1"/>
  <c r="BE127" i="7" s="1"/>
  <c r="AZ139" i="7"/>
  <c r="BA139" i="7" s="1"/>
  <c r="AX117" i="7"/>
  <c r="AY117" i="7" s="1"/>
  <c r="AZ129" i="7"/>
  <c r="BA129" i="7" s="1"/>
  <c r="AZ121" i="7"/>
  <c r="BA121" i="7" s="1"/>
  <c r="AX141" i="7"/>
  <c r="AY141" i="7" s="1"/>
  <c r="BB134" i="7"/>
  <c r="BD134" i="7" s="1"/>
  <c r="BE134" i="7" s="1"/>
  <c r="AZ125" i="7"/>
  <c r="BA125" i="7" s="1"/>
  <c r="AZ135" i="7"/>
  <c r="BA135" i="7" s="1"/>
  <c r="AZ143" i="7"/>
  <c r="BA143" i="7" s="1"/>
  <c r="AV147" i="7"/>
  <c r="AW147" i="7" s="1"/>
  <c r="AZ131" i="7"/>
  <c r="BC132" i="7"/>
  <c r="BC142" i="7"/>
  <c r="AY138" i="7"/>
  <c r="AY123" i="7"/>
  <c r="AY144" i="7"/>
  <c r="AR24" i="7"/>
  <c r="AS24" i="7" s="1"/>
  <c r="AP16" i="7"/>
  <c r="AQ16" i="7" s="1"/>
  <c r="AV17" i="7"/>
  <c r="AX17" i="7" s="1"/>
  <c r="AY17" i="7" s="1"/>
  <c r="AR25" i="7"/>
  <c r="AS25" i="7" s="1"/>
  <c r="AT14" i="7"/>
  <c r="AU14" i="7" s="1"/>
  <c r="AR13" i="7"/>
  <c r="AS13" i="7" s="1"/>
  <c r="AT15" i="7"/>
  <c r="AU15" i="7" s="1"/>
  <c r="AV26" i="7"/>
  <c r="AX26" i="7" s="1"/>
  <c r="AY26" i="7" s="1"/>
  <c r="AT23" i="7"/>
  <c r="AU23" i="7" s="1"/>
  <c r="AT19" i="7"/>
  <c r="AU19" i="7" s="1"/>
  <c r="AP22" i="7"/>
  <c r="AQ22" i="7" s="1"/>
  <c r="AT12" i="7"/>
  <c r="AT21" i="7"/>
  <c r="AV18" i="7"/>
  <c r="AX18" i="7" s="1"/>
  <c r="AY18" i="7" s="1"/>
  <c r="AR20" i="7"/>
  <c r="BF32" i="7"/>
  <c r="BG32" i="7" s="1"/>
  <c r="BM32" i="7" s="1"/>
  <c r="BE35" i="7"/>
  <c r="BJ35" i="7" s="1"/>
  <c r="BE47" i="7"/>
  <c r="BH47" i="7" s="1"/>
  <c r="BD30" i="7"/>
  <c r="BE30" i="7" s="1"/>
  <c r="BD28" i="7"/>
  <c r="BE28" i="7" s="1"/>
  <c r="BD44" i="7"/>
  <c r="BF44" i="7" s="1"/>
  <c r="BG44" i="7" s="1"/>
  <c r="BD45" i="7"/>
  <c r="BE45" i="7" s="1"/>
  <c r="BD51" i="7"/>
  <c r="BF51" i="7" s="1"/>
  <c r="BG51" i="7" s="1"/>
  <c r="AZ42" i="7"/>
  <c r="BA42" i="7" s="1"/>
  <c r="BH32" i="7"/>
  <c r="BI32" i="7"/>
  <c r="BN32" i="7" s="1"/>
  <c r="BS32" i="7" s="1"/>
  <c r="BJ32" i="7"/>
  <c r="BD50" i="7"/>
  <c r="BF50" i="7" s="1"/>
  <c r="BG50" i="7" s="1"/>
  <c r="BI35" i="7"/>
  <c r="BN35" i="7" s="1"/>
  <c r="BS35" i="7" s="1"/>
  <c r="BB34" i="7"/>
  <c r="BC34" i="7" s="1"/>
  <c r="BE46" i="7"/>
  <c r="BB48" i="7"/>
  <c r="BC48" i="7" s="1"/>
  <c r="AX38" i="7"/>
  <c r="AY38" i="7" s="1"/>
  <c r="BB37" i="7"/>
  <c r="BC37" i="7" s="1"/>
  <c r="BM46" i="7"/>
  <c r="BO46" i="7"/>
  <c r="BM47" i="7"/>
  <c r="BO47" i="7"/>
  <c r="BA39" i="7"/>
  <c r="BB49" i="7"/>
  <c r="BC49" i="7" s="1"/>
  <c r="BC29" i="7"/>
  <c r="BA36" i="7"/>
  <c r="BC33" i="7"/>
  <c r="BA40" i="7"/>
  <c r="BM35" i="7"/>
  <c r="BO35" i="7"/>
  <c r="BC31" i="7"/>
  <c r="BA41" i="7"/>
  <c r="BA43" i="7"/>
  <c r="BD27" i="7"/>
  <c r="BE27" i="7" s="1"/>
  <c r="AX1147" i="2"/>
  <c r="AZ1147" i="2" s="1"/>
  <c r="AX1139" i="2"/>
  <c r="AZ1139" i="2" s="1"/>
  <c r="AX1251" i="2"/>
  <c r="AZ1251" i="2" s="1"/>
  <c r="AX1237" i="2"/>
  <c r="AZ1237" i="2" s="1"/>
  <c r="AT1159" i="2"/>
  <c r="AX1159" i="2" s="1"/>
  <c r="AZ1159" i="2" s="1"/>
  <c r="AT1169" i="2"/>
  <c r="AS1125" i="2"/>
  <c r="AX1125" i="2" s="1"/>
  <c r="AZ1125" i="2" s="1"/>
  <c r="AT1113" i="2"/>
  <c r="AX1201" i="2"/>
  <c r="AZ1201" i="2" s="1"/>
  <c r="AX1203" i="2"/>
  <c r="AZ1203" i="2" s="1"/>
  <c r="AS1197" i="2"/>
  <c r="AX1197" i="2" s="1"/>
  <c r="AZ1197" i="2" s="1"/>
  <c r="AX1163" i="2"/>
  <c r="AZ1163" i="2" s="1"/>
  <c r="AX1115" i="2"/>
  <c r="AZ1115" i="2" s="1"/>
  <c r="AX1235" i="2"/>
  <c r="AZ1235" i="2" s="1"/>
  <c r="AX1141" i="2"/>
  <c r="AZ1141" i="2" s="1"/>
  <c r="AT1123" i="2"/>
  <c r="AX1123" i="2" s="1"/>
  <c r="AZ1123" i="2" s="1"/>
  <c r="AT1145" i="2"/>
  <c r="AX1145" i="2" s="1"/>
  <c r="AZ1145" i="2" s="1"/>
  <c r="AX1267" i="2"/>
  <c r="AZ1267" i="2" s="1"/>
  <c r="AX1155" i="2"/>
  <c r="AZ1155" i="2" s="1"/>
  <c r="AX1209" i="2"/>
  <c r="AZ1209" i="2" s="1"/>
  <c r="AX1277" i="2"/>
  <c r="AZ1277" i="2" s="1"/>
  <c r="AX1213" i="2"/>
  <c r="AZ1213" i="2" s="1"/>
  <c r="AX1195" i="2"/>
  <c r="AZ1195" i="2" s="1"/>
  <c r="AX1295" i="2"/>
  <c r="AZ1295" i="2" s="1"/>
  <c r="AX1247" i="2"/>
  <c r="AZ1247" i="2" s="1"/>
  <c r="AT1111" i="2"/>
  <c r="AX1111" i="2" s="1"/>
  <c r="AZ1111" i="2" s="1"/>
  <c r="AT1135" i="2"/>
  <c r="AX1135" i="2" s="1"/>
  <c r="AZ1135" i="2" s="1"/>
  <c r="AT1191" i="2"/>
  <c r="AX1175" i="2"/>
  <c r="AZ1175" i="2" s="1"/>
  <c r="AS1191" i="2"/>
  <c r="AT1249" i="2"/>
  <c r="AX1249" i="2" s="1"/>
  <c r="AZ1249" i="2" s="1"/>
  <c r="AX1179" i="2"/>
  <c r="AZ1179" i="2" s="1"/>
  <c r="AX1217" i="2"/>
  <c r="AZ1217" i="2" s="1"/>
  <c r="AX1165" i="2"/>
  <c r="AZ1165" i="2" s="1"/>
  <c r="AT1121" i="2"/>
  <c r="AX1121" i="2" s="1"/>
  <c r="AZ1121" i="2" s="1"/>
  <c r="AT1137" i="2"/>
  <c r="AX1137" i="2" s="1"/>
  <c r="AZ1137" i="2" s="1"/>
  <c r="AX1109" i="2"/>
  <c r="AZ1109" i="2" s="1"/>
  <c r="AS1131" i="2"/>
  <c r="AX1131" i="2" s="1"/>
  <c r="AZ1131" i="2" s="1"/>
  <c r="AT1183" i="2"/>
  <c r="AX1183" i="2" s="1"/>
  <c r="AZ1183" i="2" s="1"/>
  <c r="AT1167" i="2"/>
  <c r="AX1167" i="2" s="1"/>
  <c r="AZ1167" i="2" s="1"/>
  <c r="AT1143" i="2"/>
  <c r="AX1143" i="2" s="1"/>
  <c r="AZ1143" i="2" s="1"/>
  <c r="AT1231" i="2"/>
  <c r="AX1231" i="2" s="1"/>
  <c r="AZ1231" i="2" s="1"/>
  <c r="AT1133" i="2"/>
  <c r="AX1133" i="2" s="1"/>
  <c r="AZ1133" i="2" s="1"/>
  <c r="AS1243" i="2"/>
  <c r="AX1243" i="2" s="1"/>
  <c r="AZ1243" i="2" s="1"/>
  <c r="AS1113" i="2"/>
  <c r="AT1207" i="2"/>
  <c r="AX1207" i="2" s="1"/>
  <c r="AZ1207" i="2" s="1"/>
  <c r="AS1291" i="2"/>
  <c r="AX1291" i="2" s="1"/>
  <c r="AZ1291" i="2" s="1"/>
  <c r="AX1255" i="2"/>
  <c r="AZ1255" i="2" s="1"/>
  <c r="AS1169" i="2"/>
  <c r="AX1205" i="2"/>
  <c r="AZ1205" i="2" s="1"/>
  <c r="AX1107" i="2"/>
  <c r="AZ1107" i="2" s="1"/>
  <c r="O645" i="2"/>
  <c r="AI646" i="2" s="1"/>
  <c r="AQ646" i="2" s="1"/>
  <c r="AQ675" i="2"/>
  <c r="O521" i="2"/>
  <c r="AI522" i="2" s="1"/>
  <c r="CD557" i="2"/>
  <c r="K557" i="2" s="1"/>
  <c r="AI557" i="2" s="1"/>
  <c r="AQ557" i="2" s="1"/>
  <c r="O699" i="2"/>
  <c r="AI700" i="2" s="1"/>
  <c r="O635" i="2"/>
  <c r="AI636" i="2" s="1"/>
  <c r="AQ636" i="2" s="1"/>
  <c r="AQ521" i="2"/>
  <c r="AQ635" i="2"/>
  <c r="O647" i="2"/>
  <c r="AI648" i="2" s="1"/>
  <c r="AQ648" i="2" s="1"/>
  <c r="AK459" i="2"/>
  <c r="AQ459" i="2" s="1"/>
  <c r="O643" i="2"/>
  <c r="AI644" i="2" s="1"/>
  <c r="O659" i="2"/>
  <c r="AI660" i="2" s="1"/>
  <c r="AQ660" i="2" s="1"/>
  <c r="AQ485" i="2"/>
  <c r="AQ643" i="2"/>
  <c r="AQ699" i="2"/>
  <c r="AQ393" i="2"/>
  <c r="AQ218" i="2"/>
  <c r="AQ467" i="2"/>
  <c r="AQ715" i="2"/>
  <c r="AQ214" i="2"/>
  <c r="AQ216" i="2"/>
  <c r="AQ701" i="2"/>
  <c r="AQ808" i="2"/>
  <c r="AQ451" i="2"/>
  <c r="AQ315" i="2"/>
  <c r="AQ539" i="2"/>
  <c r="AQ671" i="2"/>
  <c r="AQ295" i="2"/>
  <c r="AT294" i="2" s="1"/>
  <c r="AX294" i="2" s="1"/>
  <c r="AZ294" i="2" s="1"/>
  <c r="AQ757" i="2"/>
  <c r="AT756" i="2" s="1"/>
  <c r="AX756" i="2" s="1"/>
  <c r="AZ756" i="2" s="1"/>
  <c r="AQ747" i="2"/>
  <c r="AT746" i="2" s="1"/>
  <c r="AX746" i="2" s="1"/>
  <c r="AZ746" i="2" s="1"/>
  <c r="AQ751" i="2"/>
  <c r="AT750" i="2" s="1"/>
  <c r="AX750" i="2" s="1"/>
  <c r="AZ750" i="2" s="1"/>
  <c r="AQ541" i="2"/>
  <c r="AQ841" i="2"/>
  <c r="AT840" i="2" s="1"/>
  <c r="AX840" i="2" s="1"/>
  <c r="AZ840" i="2" s="1"/>
  <c r="AQ833" i="2"/>
  <c r="AT832" i="2" s="1"/>
  <c r="AX832" i="2" s="1"/>
  <c r="AZ832" i="2" s="1"/>
  <c r="AQ885" i="2"/>
  <c r="AT884" i="2" s="1"/>
  <c r="AX884" i="2" s="1"/>
  <c r="AZ884" i="2" s="1"/>
  <c r="AQ897" i="2"/>
  <c r="AT896" i="2" s="1"/>
  <c r="AX896" i="2" s="1"/>
  <c r="AZ896" i="2" s="1"/>
  <c r="AQ645" i="2"/>
  <c r="AQ1022" i="2"/>
  <c r="AT1021" i="2" s="1"/>
  <c r="AX1021" i="2" s="1"/>
  <c r="AZ1021" i="2" s="1"/>
  <c r="AQ1010" i="2"/>
  <c r="AT1009" i="2" s="1"/>
  <c r="AX1009" i="2" s="1"/>
  <c r="AZ1009" i="2" s="1"/>
  <c r="AQ1014" i="2"/>
  <c r="AT1013" i="2" s="1"/>
  <c r="AX1013" i="2" s="1"/>
  <c r="AZ1013" i="2" s="1"/>
  <c r="AQ523" i="2"/>
  <c r="AQ561" i="2"/>
  <c r="AQ611" i="2"/>
  <c r="AQ677" i="2"/>
  <c r="AQ743" i="2"/>
  <c r="AT742" i="2" s="1"/>
  <c r="AX742" i="2" s="1"/>
  <c r="AZ742" i="2" s="1"/>
  <c r="AQ753" i="2"/>
  <c r="AT752" i="2" s="1"/>
  <c r="AX752" i="2" s="1"/>
  <c r="AZ752" i="2" s="1"/>
  <c r="AQ745" i="2"/>
  <c r="AT744" i="2" s="1"/>
  <c r="AX744" i="2" s="1"/>
  <c r="AZ744" i="2" s="1"/>
  <c r="AQ799" i="2"/>
  <c r="AT798" i="2" s="1"/>
  <c r="AX798" i="2" s="1"/>
  <c r="AZ798" i="2" s="1"/>
  <c r="AQ843" i="2"/>
  <c r="AT842" i="2" s="1"/>
  <c r="AX842" i="2" s="1"/>
  <c r="AZ842" i="2" s="1"/>
  <c r="AQ847" i="2"/>
  <c r="AT846" i="2" s="1"/>
  <c r="AX846" i="2" s="1"/>
  <c r="AZ846" i="2" s="1"/>
  <c r="AQ883" i="2"/>
  <c r="AT882" i="2" s="1"/>
  <c r="AX882" i="2" s="1"/>
  <c r="AZ882" i="2" s="1"/>
  <c r="AQ891" i="2"/>
  <c r="AT890" i="2" s="1"/>
  <c r="AX890" i="2" s="1"/>
  <c r="AZ890" i="2" s="1"/>
  <c r="AQ831" i="2"/>
  <c r="AT830" i="2" s="1"/>
  <c r="AX830" i="2" s="1"/>
  <c r="AZ830" i="2" s="1"/>
  <c r="AQ359" i="2"/>
  <c r="AQ449" i="2"/>
  <c r="AQ457" i="2"/>
  <c r="AQ425" i="2"/>
  <c r="AQ413" i="2"/>
  <c r="AQ543" i="2"/>
  <c r="AQ437" i="2"/>
  <c r="AQ739" i="2"/>
  <c r="AT738" i="2" s="1"/>
  <c r="AX738" i="2" s="1"/>
  <c r="AZ738" i="2" s="1"/>
  <c r="AQ737" i="2"/>
  <c r="AT736" i="2" s="1"/>
  <c r="AX736" i="2" s="1"/>
  <c r="AZ736" i="2" s="1"/>
  <c r="AQ773" i="2"/>
  <c r="AT772" i="2" s="1"/>
  <c r="AX772" i="2" s="1"/>
  <c r="AZ772" i="2" s="1"/>
  <c r="AQ835" i="2"/>
  <c r="AT834" i="2" s="1"/>
  <c r="AX834" i="2" s="1"/>
  <c r="AZ834" i="2" s="1"/>
  <c r="AQ845" i="2"/>
  <c r="AT844" i="2" s="1"/>
  <c r="AX844" i="2" s="1"/>
  <c r="AZ844" i="2" s="1"/>
  <c r="AQ765" i="2"/>
  <c r="AT764" i="2" s="1"/>
  <c r="AX764" i="2" s="1"/>
  <c r="AZ764" i="2" s="1"/>
  <c r="AQ877" i="2"/>
  <c r="AT876" i="2" s="1"/>
  <c r="AX876" i="2" s="1"/>
  <c r="AZ876" i="2" s="1"/>
  <c r="AQ1018" i="2"/>
  <c r="AT1017" i="2" s="1"/>
  <c r="AX1017" i="2" s="1"/>
  <c r="AZ1017" i="2" s="1"/>
  <c r="AQ1024" i="2"/>
  <c r="AT1023" i="2" s="1"/>
  <c r="AX1023" i="2" s="1"/>
  <c r="AZ1023" i="2" s="1"/>
  <c r="AQ1016" i="2"/>
  <c r="AT1015" i="2" s="1"/>
  <c r="AX1015" i="2" s="1"/>
  <c r="AZ1015" i="2" s="1"/>
  <c r="AQ251" i="2"/>
  <c r="AT250" i="2" s="1"/>
  <c r="AX250" i="2" s="1"/>
  <c r="AZ250" i="2" s="1"/>
  <c r="AQ533" i="2"/>
  <c r="AQ693" i="2"/>
  <c r="AQ741" i="2"/>
  <c r="AT740" i="2" s="1"/>
  <c r="AX740" i="2" s="1"/>
  <c r="AZ740" i="2" s="1"/>
  <c r="AQ755" i="2"/>
  <c r="AT754" i="2" s="1"/>
  <c r="AX754" i="2" s="1"/>
  <c r="AZ754" i="2" s="1"/>
  <c r="AQ735" i="2"/>
  <c r="AT734" i="2" s="1"/>
  <c r="AX734" i="2" s="1"/>
  <c r="AZ734" i="2" s="1"/>
  <c r="AQ769" i="2"/>
  <c r="AT768" i="2" s="1"/>
  <c r="AX768" i="2" s="1"/>
  <c r="AZ768" i="2" s="1"/>
  <c r="AQ837" i="2"/>
  <c r="AT836" i="2" s="1"/>
  <c r="AX836" i="2" s="1"/>
  <c r="AZ836" i="2" s="1"/>
  <c r="AQ839" i="2"/>
  <c r="AT838" i="2" s="1"/>
  <c r="AX838" i="2" s="1"/>
  <c r="AZ838" i="2" s="1"/>
  <c r="AQ785" i="2"/>
  <c r="AT784" i="2" s="1"/>
  <c r="AX784" i="2" s="1"/>
  <c r="AZ784" i="2" s="1"/>
  <c r="AQ889" i="2"/>
  <c r="AT888" i="2" s="1"/>
  <c r="AX888" i="2" s="1"/>
  <c r="AZ888" i="2" s="1"/>
  <c r="AQ531" i="2"/>
  <c r="AQ659" i="2"/>
  <c r="AQ689" i="2"/>
  <c r="AT300" i="2"/>
  <c r="AX300" i="2" s="1"/>
  <c r="AZ300" i="2" s="1"/>
  <c r="AT242" i="2"/>
  <c r="AX242" i="2" s="1"/>
  <c r="AZ242" i="2" s="1"/>
  <c r="O585" i="2"/>
  <c r="AI586" i="2" s="1"/>
  <c r="AQ586" i="2" s="1"/>
  <c r="O695" i="2"/>
  <c r="AI696" i="2" s="1"/>
  <c r="AQ696" i="2" s="1"/>
  <c r="AT649" i="2"/>
  <c r="AX649" i="2" s="1"/>
  <c r="AZ649" i="2" s="1"/>
  <c r="O689" i="2"/>
  <c r="O589" i="2"/>
  <c r="AI590" i="2" s="1"/>
  <c r="AQ590" i="2" s="1"/>
  <c r="CD623" i="2"/>
  <c r="K623" i="2" s="1"/>
  <c r="AI623" i="2" s="1"/>
  <c r="CE377" i="2"/>
  <c r="L377" i="2" s="1"/>
  <c r="AK377" i="2" s="1"/>
  <c r="CD633" i="2"/>
  <c r="K633" i="2" s="1"/>
  <c r="AI633" i="2" s="1"/>
  <c r="O409" i="2"/>
  <c r="AI410" i="2" s="1"/>
  <c r="AQ410" i="2" s="1"/>
  <c r="CD377" i="2"/>
  <c r="K377" i="2" s="1"/>
  <c r="AI377" i="2" s="1"/>
  <c r="CD313" i="2"/>
  <c r="K313" i="2" s="1"/>
  <c r="AI313" i="2" s="1"/>
  <c r="AM377" i="2"/>
  <c r="CD555" i="2"/>
  <c r="K555" i="2" s="1"/>
  <c r="AI555" i="2" s="1"/>
  <c r="AQ555" i="2" s="1"/>
  <c r="O311" i="2"/>
  <c r="AI312" i="2" s="1"/>
  <c r="AQ312" i="2" s="1"/>
  <c r="O551" i="2"/>
  <c r="AI552" i="2" s="1"/>
  <c r="O511" i="2"/>
  <c r="AI512" i="2" s="1"/>
  <c r="AQ512" i="2" s="1"/>
  <c r="O595" i="2"/>
  <c r="AI596" i="2" s="1"/>
  <c r="AQ596" i="2" s="1"/>
  <c r="O671" i="2"/>
  <c r="AI672" i="2" s="1"/>
  <c r="AQ672" i="2" s="1"/>
  <c r="CE429" i="2"/>
  <c r="L429" i="2" s="1"/>
  <c r="O429" i="2" s="1"/>
  <c r="AI430" i="2" s="1"/>
  <c r="AQ430" i="2" s="1"/>
  <c r="CE519" i="2"/>
  <c r="L519" i="2" s="1"/>
  <c r="AK519" i="2" s="1"/>
  <c r="AM519" i="2"/>
  <c r="AT854" i="2"/>
  <c r="AX854" i="2" s="1"/>
  <c r="AZ854" i="2" s="1"/>
  <c r="CD519" i="2"/>
  <c r="K519" i="2" s="1"/>
  <c r="AI519" i="2" s="1"/>
  <c r="AK695" i="2"/>
  <c r="AQ695" i="2" s="1"/>
  <c r="AK647" i="2"/>
  <c r="M633" i="2"/>
  <c r="O531" i="2"/>
  <c r="AI532" i="2" s="1"/>
  <c r="AQ532" i="2" s="1"/>
  <c r="CE633" i="2"/>
  <c r="L633" i="2" s="1"/>
  <c r="AK633" i="2" s="1"/>
  <c r="AT760" i="2"/>
  <c r="AX760" i="2" s="1"/>
  <c r="AZ760" i="2" s="1"/>
  <c r="O541" i="2"/>
  <c r="AI542" i="2" s="1"/>
  <c r="AQ542" i="2" s="1"/>
  <c r="M619" i="2"/>
  <c r="AT802" i="2"/>
  <c r="AX802" i="2" s="1"/>
  <c r="AZ802" i="2" s="1"/>
  <c r="O629" i="2"/>
  <c r="AI630" i="2" s="1"/>
  <c r="AQ630" i="2" s="1"/>
  <c r="AT256" i="2"/>
  <c r="AX256" i="2" s="1"/>
  <c r="AZ256" i="2" s="1"/>
  <c r="AM391" i="2"/>
  <c r="M559" i="2"/>
  <c r="CE559" i="2"/>
  <c r="L559" i="2" s="1"/>
  <c r="AK559" i="2" s="1"/>
  <c r="CF257" i="2"/>
  <c r="CD559" i="2"/>
  <c r="K559" i="2" s="1"/>
  <c r="AI559" i="2" s="1"/>
  <c r="O607" i="2"/>
  <c r="AI608" i="2" s="1"/>
  <c r="AQ608" i="2" s="1"/>
  <c r="AT627" i="2"/>
  <c r="AX627" i="2" s="1"/>
  <c r="AZ627" i="2" s="1"/>
  <c r="O389" i="2"/>
  <c r="AI390" i="2" s="1"/>
  <c r="AQ390" i="2" s="1"/>
  <c r="AK517" i="2"/>
  <c r="AQ517" i="2" s="1"/>
  <c r="O543" i="2"/>
  <c r="AI544" i="2" s="1"/>
  <c r="AQ544" i="2" s="1"/>
  <c r="CD591" i="2"/>
  <c r="K591" i="2" s="1"/>
  <c r="AI591" i="2" s="1"/>
  <c r="M525" i="2"/>
  <c r="CD525" i="2"/>
  <c r="K525" i="2" s="1"/>
  <c r="AI525" i="2" s="1"/>
  <c r="CE525" i="2"/>
  <c r="L525" i="2" s="1"/>
  <c r="AT681" i="2"/>
  <c r="AX681" i="2" s="1"/>
  <c r="AZ681" i="2" s="1"/>
  <c r="AT244" i="2"/>
  <c r="AX244" i="2" s="1"/>
  <c r="AZ244" i="2" s="1"/>
  <c r="CE591" i="2"/>
  <c r="L591" i="2" s="1"/>
  <c r="AK591" i="2" s="1"/>
  <c r="CE619" i="2"/>
  <c r="L619" i="2" s="1"/>
  <c r="AK619" i="2" s="1"/>
  <c r="CD619" i="2"/>
  <c r="K619" i="2" s="1"/>
  <c r="AI619" i="2" s="1"/>
  <c r="O427" i="2"/>
  <c r="AI428" i="2" s="1"/>
  <c r="AQ428" i="2" s="1"/>
  <c r="O653" i="2"/>
  <c r="O677" i="2"/>
  <c r="AI678" i="2" s="1"/>
  <c r="AQ678" i="2" s="1"/>
  <c r="AT262" i="2"/>
  <c r="AX262" i="2" s="1"/>
  <c r="AZ262" i="2" s="1"/>
  <c r="CD403" i="2"/>
  <c r="K403" i="2" s="1"/>
  <c r="AI403" i="2" s="1"/>
  <c r="AM403" i="2"/>
  <c r="CD501" i="2"/>
  <c r="K501" i="2" s="1"/>
  <c r="AI501" i="2" s="1"/>
  <c r="CE641" i="2"/>
  <c r="L641" i="2" s="1"/>
  <c r="AK641" i="2" s="1"/>
  <c r="M697" i="2"/>
  <c r="CE403" i="2"/>
  <c r="L403" i="2" s="1"/>
  <c r="AK403" i="2" s="1"/>
  <c r="M591" i="2"/>
  <c r="O437" i="2"/>
  <c r="AI438" i="2" s="1"/>
  <c r="AQ438" i="2" s="1"/>
  <c r="AK389" i="2"/>
  <c r="AQ389" i="2" s="1"/>
  <c r="CE493" i="2"/>
  <c r="L493" i="2" s="1"/>
  <c r="CE697" i="2"/>
  <c r="L697" i="2" s="1"/>
  <c r="AK697" i="2" s="1"/>
  <c r="CD697" i="2"/>
  <c r="K697" i="2" s="1"/>
  <c r="AI697" i="2" s="1"/>
  <c r="AT252" i="2"/>
  <c r="AX252" i="2" s="1"/>
  <c r="AZ252" i="2" s="1"/>
  <c r="CD641" i="2"/>
  <c r="K641" i="2" s="1"/>
  <c r="AI641" i="2" s="1"/>
  <c r="CD535" i="2"/>
  <c r="K535" i="2" s="1"/>
  <c r="AI535" i="2" s="1"/>
  <c r="M641" i="2"/>
  <c r="AM535" i="2"/>
  <c r="CE535" i="2"/>
  <c r="L535" i="2" s="1"/>
  <c r="AK595" i="2"/>
  <c r="AQ595" i="2" s="1"/>
  <c r="AM565" i="2"/>
  <c r="AK589" i="2"/>
  <c r="AQ589" i="2" s="1"/>
  <c r="AK629" i="2"/>
  <c r="AQ629" i="2" s="1"/>
  <c r="AK585" i="2"/>
  <c r="AQ585" i="2" s="1"/>
  <c r="CD565" i="2"/>
  <c r="K565" i="2" s="1"/>
  <c r="AI565" i="2" s="1"/>
  <c r="CE565" i="2"/>
  <c r="L565" i="2" s="1"/>
  <c r="AK565" i="2" s="1"/>
  <c r="CD493" i="2"/>
  <c r="K493" i="2" s="1"/>
  <c r="AI493" i="2" s="1"/>
  <c r="O693" i="2"/>
  <c r="AI694" i="2" s="1"/>
  <c r="AQ694" i="2" s="1"/>
  <c r="AK363" i="2"/>
  <c r="M493" i="2"/>
  <c r="CD481" i="2"/>
  <c r="K481" i="2" s="1"/>
  <c r="AI481" i="2" s="1"/>
  <c r="O701" i="2"/>
  <c r="AI702" i="2" s="1"/>
  <c r="AQ702" i="2" s="1"/>
  <c r="AK511" i="2"/>
  <c r="AQ511" i="2" s="1"/>
  <c r="CD569" i="2"/>
  <c r="K569" i="2" s="1"/>
  <c r="AI569" i="2" s="1"/>
  <c r="O675" i="2"/>
  <c r="AI676" i="2" s="1"/>
  <c r="AQ676" i="2" s="1"/>
  <c r="AM545" i="2"/>
  <c r="AM563" i="2"/>
  <c r="M563" i="2"/>
  <c r="CE545" i="2"/>
  <c r="L545" i="2" s="1"/>
  <c r="AK545" i="2" s="1"/>
  <c r="AT621" i="2"/>
  <c r="AX621" i="2" s="1"/>
  <c r="AZ621" i="2" s="1"/>
  <c r="CD563" i="2"/>
  <c r="K563" i="2" s="1"/>
  <c r="AI563" i="2" s="1"/>
  <c r="CE563" i="2"/>
  <c r="L563" i="2" s="1"/>
  <c r="AT507" i="2"/>
  <c r="AX507" i="2" s="1"/>
  <c r="AZ507" i="2" s="1"/>
  <c r="M615" i="2"/>
  <c r="CE391" i="2"/>
  <c r="L391" i="2" s="1"/>
  <c r="AK391" i="2" s="1"/>
  <c r="CD307" i="2"/>
  <c r="K307" i="2" s="1"/>
  <c r="AI307" i="2" s="1"/>
  <c r="CE615" i="2"/>
  <c r="L615" i="2" s="1"/>
  <c r="AK615" i="2" s="1"/>
  <c r="CD615" i="2"/>
  <c r="K615" i="2" s="1"/>
  <c r="AI615" i="2" s="1"/>
  <c r="CD391" i="2"/>
  <c r="K391" i="2" s="1"/>
  <c r="AI391" i="2" s="1"/>
  <c r="AK679" i="2"/>
  <c r="AQ679" i="2" s="1"/>
  <c r="O679" i="2"/>
  <c r="AT631" i="2"/>
  <c r="AX631" i="2" s="1"/>
  <c r="AZ631" i="2" s="1"/>
  <c r="O703" i="2"/>
  <c r="AK703" i="2"/>
  <c r="AQ703" i="2" s="1"/>
  <c r="AM669" i="2"/>
  <c r="AT661" i="2"/>
  <c r="AX661" i="2" s="1"/>
  <c r="AZ661" i="2" s="1"/>
  <c r="AM605" i="2"/>
  <c r="CE605" i="2"/>
  <c r="L605" i="2" s="1"/>
  <c r="AK605" i="2" s="1"/>
  <c r="O533" i="2"/>
  <c r="AI534" i="2" s="1"/>
  <c r="AQ534" i="2" s="1"/>
  <c r="CD605" i="2"/>
  <c r="K605" i="2" s="1"/>
  <c r="AI605" i="2" s="1"/>
  <c r="CE571" i="2"/>
  <c r="L571" i="2" s="1"/>
  <c r="CD669" i="2"/>
  <c r="K669" i="2" s="1"/>
  <c r="AI669" i="2" s="1"/>
  <c r="AM571" i="2"/>
  <c r="O353" i="2"/>
  <c r="AI354" i="2" s="1"/>
  <c r="AQ354" i="2" s="1"/>
  <c r="O611" i="2"/>
  <c r="AI612" i="2" s="1"/>
  <c r="AQ612" i="2" s="1"/>
  <c r="CE669" i="2"/>
  <c r="L669" i="2" s="1"/>
  <c r="AK669" i="2" s="1"/>
  <c r="CE626" i="2"/>
  <c r="L626" i="2" s="1"/>
  <c r="CE625" i="2"/>
  <c r="L625" i="2" s="1"/>
  <c r="CD571" i="2"/>
  <c r="K571" i="2" s="1"/>
  <c r="AI571" i="2" s="1"/>
  <c r="O485" i="2"/>
  <c r="AI486" i="2" s="1"/>
  <c r="AQ486" i="2" s="1"/>
  <c r="AM687" i="2"/>
  <c r="M687" i="2"/>
  <c r="CE691" i="2"/>
  <c r="L691" i="2" s="1"/>
  <c r="CD691" i="2"/>
  <c r="K691" i="2" s="1"/>
  <c r="AI691" i="2" s="1"/>
  <c r="O425" i="2"/>
  <c r="AI426" i="2" s="1"/>
  <c r="AQ426" i="2" s="1"/>
  <c r="AK607" i="2"/>
  <c r="AQ607" i="2" s="1"/>
  <c r="CE687" i="2"/>
  <c r="L687" i="2" s="1"/>
  <c r="CD687" i="2"/>
  <c r="K687" i="2" s="1"/>
  <c r="AI687" i="2" s="1"/>
  <c r="AM461" i="2"/>
  <c r="M685" i="2"/>
  <c r="AM685" i="2"/>
  <c r="AK683" i="2"/>
  <c r="AQ683" i="2" s="1"/>
  <c r="O683" i="2"/>
  <c r="CD685" i="2"/>
  <c r="K685" i="2" s="1"/>
  <c r="AI685" i="2" s="1"/>
  <c r="CE685" i="2"/>
  <c r="L685" i="2" s="1"/>
  <c r="M691" i="2"/>
  <c r="AM691" i="2"/>
  <c r="CF287" i="2"/>
  <c r="CD573" i="2"/>
  <c r="K573" i="2" s="1"/>
  <c r="AI573" i="2" s="1"/>
  <c r="O561" i="2"/>
  <c r="AI562" i="2" s="1"/>
  <c r="AQ562" i="2" s="1"/>
  <c r="M573" i="2"/>
  <c r="CE487" i="2"/>
  <c r="L487" i="2" s="1"/>
  <c r="CD487" i="2"/>
  <c r="K487" i="2" s="1"/>
  <c r="AI487" i="2" s="1"/>
  <c r="M307" i="2"/>
  <c r="CE573" i="2"/>
  <c r="L573" i="2" s="1"/>
  <c r="AT286" i="2"/>
  <c r="AX286" i="2" s="1"/>
  <c r="AZ286" i="2" s="1"/>
  <c r="CE307" i="2"/>
  <c r="L307" i="2" s="1"/>
  <c r="M487" i="2"/>
  <c r="O397" i="2"/>
  <c r="AI398" i="2" s="1"/>
  <c r="AQ398" i="2" s="1"/>
  <c r="AK657" i="2"/>
  <c r="AQ657" i="2" s="1"/>
  <c r="O657" i="2"/>
  <c r="AM655" i="2"/>
  <c r="M655" i="2"/>
  <c r="CE663" i="2"/>
  <c r="L663" i="2" s="1"/>
  <c r="CD663" i="2"/>
  <c r="K663" i="2" s="1"/>
  <c r="AI663" i="2" s="1"/>
  <c r="AK665" i="2"/>
  <c r="AQ665" i="2" s="1"/>
  <c r="O665" i="2"/>
  <c r="CE655" i="2"/>
  <c r="L655" i="2" s="1"/>
  <c r="CD655" i="2"/>
  <c r="K655" i="2" s="1"/>
  <c r="AI655" i="2" s="1"/>
  <c r="O667" i="2"/>
  <c r="AK667" i="2"/>
  <c r="AQ667" i="2" s="1"/>
  <c r="AI640" i="2"/>
  <c r="AI618" i="2"/>
  <c r="AM637" i="2"/>
  <c r="M637" i="2"/>
  <c r="AK651" i="2"/>
  <c r="AQ651" i="2" s="1"/>
  <c r="O651" i="2"/>
  <c r="AT455" i="2"/>
  <c r="AX455" i="2" s="1"/>
  <c r="AZ455" i="2" s="1"/>
  <c r="AK623" i="2"/>
  <c r="AK673" i="2"/>
  <c r="AQ673" i="2" s="1"/>
  <c r="O673" i="2"/>
  <c r="M663" i="2"/>
  <c r="AM663" i="2"/>
  <c r="CE637" i="2"/>
  <c r="L637" i="2" s="1"/>
  <c r="CD637" i="2"/>
  <c r="K637" i="2" s="1"/>
  <c r="AI637" i="2" s="1"/>
  <c r="O557" i="2"/>
  <c r="AI558" i="2" s="1"/>
  <c r="AQ558" i="2" s="1"/>
  <c r="CE317" i="2"/>
  <c r="L317" i="2" s="1"/>
  <c r="AK397" i="2"/>
  <c r="AQ397" i="2" s="1"/>
  <c r="CD545" i="2"/>
  <c r="K545" i="2" s="1"/>
  <c r="AI545" i="2" s="1"/>
  <c r="O537" i="2"/>
  <c r="AI538" i="2" s="1"/>
  <c r="AQ538" i="2" s="1"/>
  <c r="AK537" i="2"/>
  <c r="AQ537" i="2" s="1"/>
  <c r="M317" i="2"/>
  <c r="O449" i="2"/>
  <c r="AI450" i="2" s="1"/>
  <c r="AQ450" i="2" s="1"/>
  <c r="CE309" i="2"/>
  <c r="L309" i="2" s="1"/>
  <c r="AK309" i="2" s="1"/>
  <c r="AQ309" i="2" s="1"/>
  <c r="O539" i="2"/>
  <c r="AI540" i="2" s="1"/>
  <c r="AQ540" i="2" s="1"/>
  <c r="CE383" i="2"/>
  <c r="L383" i="2" s="1"/>
  <c r="O413" i="2"/>
  <c r="AI414" i="2" s="1"/>
  <c r="AQ414" i="2" s="1"/>
  <c r="AT365" i="2"/>
  <c r="AX365" i="2" s="1"/>
  <c r="AZ365" i="2" s="1"/>
  <c r="AT288" i="2"/>
  <c r="AX288" i="2" s="1"/>
  <c r="AZ288" i="2" s="1"/>
  <c r="AT284" i="2"/>
  <c r="AX284" i="2" s="1"/>
  <c r="AZ284" i="2" s="1"/>
  <c r="O315" i="2"/>
  <c r="AI316" i="2" s="1"/>
  <c r="AQ316" i="2" s="1"/>
  <c r="CE469" i="2"/>
  <c r="L469" i="2" s="1"/>
  <c r="O469" i="2" s="1"/>
  <c r="AI470" i="2" s="1"/>
  <c r="AQ470" i="2" s="1"/>
  <c r="AT292" i="2"/>
  <c r="AX292" i="2" s="1"/>
  <c r="AZ292" i="2" s="1"/>
  <c r="M579" i="2"/>
  <c r="AK311" i="2"/>
  <c r="AQ311" i="2" s="1"/>
  <c r="CE579" i="2"/>
  <c r="L579" i="2" s="1"/>
  <c r="AK579" i="2" s="1"/>
  <c r="O523" i="2"/>
  <c r="AI524" i="2" s="1"/>
  <c r="AQ524" i="2" s="1"/>
  <c r="CD579" i="2"/>
  <c r="K579" i="2" s="1"/>
  <c r="AI579" i="2" s="1"/>
  <c r="CF253" i="2"/>
  <c r="CF289" i="2"/>
  <c r="CF295" i="2"/>
  <c r="CF263" i="2"/>
  <c r="O457" i="2"/>
  <c r="AI458" i="2" s="1"/>
  <c r="AQ458" i="2" s="1"/>
  <c r="O609" i="2"/>
  <c r="AK609" i="2"/>
  <c r="AQ609" i="2" s="1"/>
  <c r="CD433" i="2"/>
  <c r="K433" i="2" s="1"/>
  <c r="AI433" i="2" s="1"/>
  <c r="CE433" i="2"/>
  <c r="L433" i="2" s="1"/>
  <c r="AK433" i="2" s="1"/>
  <c r="O467" i="2"/>
  <c r="AI468" i="2" s="1"/>
  <c r="AQ468" i="2" s="1"/>
  <c r="CF279" i="2"/>
  <c r="AM433" i="2"/>
  <c r="CD497" i="2"/>
  <c r="K497" i="2" s="1"/>
  <c r="AI497" i="2" s="1"/>
  <c r="CE497" i="2"/>
  <c r="L497" i="2" s="1"/>
  <c r="M497" i="2"/>
  <c r="AM497" i="2"/>
  <c r="AM575" i="2"/>
  <c r="M575" i="2"/>
  <c r="AK567" i="2"/>
  <c r="AQ567" i="2" s="1"/>
  <c r="O567" i="2"/>
  <c r="AK569" i="2"/>
  <c r="AM367" i="2"/>
  <c r="M383" i="2"/>
  <c r="CE367" i="2"/>
  <c r="L367" i="2" s="1"/>
  <c r="AK367" i="2" s="1"/>
  <c r="O587" i="2"/>
  <c r="AK587" i="2"/>
  <c r="AQ587" i="2" s="1"/>
  <c r="CD575" i="2"/>
  <c r="K575" i="2" s="1"/>
  <c r="AI575" i="2" s="1"/>
  <c r="CE575" i="2"/>
  <c r="L575" i="2" s="1"/>
  <c r="AI518" i="2"/>
  <c r="AQ518" i="2" s="1"/>
  <c r="O603" i="2"/>
  <c r="AK603" i="2"/>
  <c r="AQ603" i="2" s="1"/>
  <c r="AM577" i="2"/>
  <c r="M577" i="2"/>
  <c r="M593" i="2"/>
  <c r="AM593" i="2"/>
  <c r="M547" i="2"/>
  <c r="AM547" i="2"/>
  <c r="AK553" i="2"/>
  <c r="AQ553" i="2" s="1"/>
  <c r="O553" i="2"/>
  <c r="M549" i="2"/>
  <c r="AM549" i="2"/>
  <c r="CD583" i="2"/>
  <c r="K583" i="2" s="1"/>
  <c r="AI583" i="2" s="1"/>
  <c r="CE583" i="2"/>
  <c r="L583" i="2" s="1"/>
  <c r="CE599" i="2"/>
  <c r="L599" i="2" s="1"/>
  <c r="CD599" i="2"/>
  <c r="K599" i="2" s="1"/>
  <c r="AI599" i="2" s="1"/>
  <c r="AK527" i="2"/>
  <c r="AQ527" i="2" s="1"/>
  <c r="O527" i="2"/>
  <c r="CD317" i="2"/>
  <c r="K317" i="2" s="1"/>
  <c r="AI317" i="2" s="1"/>
  <c r="CD383" i="2"/>
  <c r="K383" i="2" s="1"/>
  <c r="AI383" i="2" s="1"/>
  <c r="CE419" i="2"/>
  <c r="L419" i="2" s="1"/>
  <c r="AK581" i="2"/>
  <c r="AQ581" i="2" s="1"/>
  <c r="O581" i="2"/>
  <c r="CE577" i="2"/>
  <c r="L577" i="2" s="1"/>
  <c r="M597" i="2"/>
  <c r="AM597" i="2"/>
  <c r="AI530" i="2"/>
  <c r="O601" i="2"/>
  <c r="AK601" i="2"/>
  <c r="AQ601" i="2" s="1"/>
  <c r="CE593" i="2"/>
  <c r="L593" i="2" s="1"/>
  <c r="CD593" i="2"/>
  <c r="K593" i="2" s="1"/>
  <c r="AI593" i="2" s="1"/>
  <c r="CD549" i="2"/>
  <c r="K549" i="2" s="1"/>
  <c r="AI549" i="2" s="1"/>
  <c r="CE549" i="2"/>
  <c r="L549" i="2" s="1"/>
  <c r="CE547" i="2"/>
  <c r="L547" i="2" s="1"/>
  <c r="CF293" i="2"/>
  <c r="CD367" i="2"/>
  <c r="K367" i="2" s="1"/>
  <c r="AI367" i="2" s="1"/>
  <c r="M583" i="2"/>
  <c r="AM583" i="2"/>
  <c r="M599" i="2"/>
  <c r="AM599" i="2"/>
  <c r="CD577" i="2"/>
  <c r="K577" i="2" s="1"/>
  <c r="AI577" i="2" s="1"/>
  <c r="CD597" i="2"/>
  <c r="K597" i="2" s="1"/>
  <c r="AI597" i="2" s="1"/>
  <c r="CE597" i="2"/>
  <c r="L597" i="2" s="1"/>
  <c r="CD547" i="2"/>
  <c r="K547" i="2" s="1"/>
  <c r="AI547" i="2" s="1"/>
  <c r="CE461" i="2"/>
  <c r="L461" i="2" s="1"/>
  <c r="AI510" i="2"/>
  <c r="AI514" i="2"/>
  <c r="O451" i="2"/>
  <c r="AI452" i="2" s="1"/>
  <c r="AQ452" i="2" s="1"/>
  <c r="AK409" i="2"/>
  <c r="AQ409" i="2" s="1"/>
  <c r="AK505" i="2"/>
  <c r="AQ505" i="2" s="1"/>
  <c r="O505" i="2"/>
  <c r="CD431" i="2"/>
  <c r="K431" i="2" s="1"/>
  <c r="AI431" i="2" s="1"/>
  <c r="AK427" i="2"/>
  <c r="AQ427" i="2" s="1"/>
  <c r="CD461" i="2"/>
  <c r="K461" i="2" s="1"/>
  <c r="AI461" i="2" s="1"/>
  <c r="CE431" i="2"/>
  <c r="L431" i="2" s="1"/>
  <c r="M431" i="2"/>
  <c r="CE496" i="2"/>
  <c r="L496" i="2" s="1"/>
  <c r="CD495" i="2"/>
  <c r="K495" i="2" s="1"/>
  <c r="AI495" i="2" s="1"/>
  <c r="CD419" i="2"/>
  <c r="K419" i="2" s="1"/>
  <c r="AI419" i="2" s="1"/>
  <c r="CE495" i="2"/>
  <c r="L495" i="2" s="1"/>
  <c r="CD489" i="2"/>
  <c r="K489" i="2" s="1"/>
  <c r="AI489" i="2" s="1"/>
  <c r="CE489" i="2"/>
  <c r="L489" i="2" s="1"/>
  <c r="M489" i="2"/>
  <c r="AM489" i="2"/>
  <c r="CD331" i="2"/>
  <c r="K331" i="2" s="1"/>
  <c r="AI331" i="2" s="1"/>
  <c r="CE475" i="2"/>
  <c r="L475" i="2" s="1"/>
  <c r="AK475" i="2" s="1"/>
  <c r="O359" i="2"/>
  <c r="AI360" i="2" s="1"/>
  <c r="AQ360" i="2" s="1"/>
  <c r="O453" i="2"/>
  <c r="AK453" i="2"/>
  <c r="AQ453" i="2" s="1"/>
  <c r="AM471" i="2"/>
  <c r="M471" i="2"/>
  <c r="CD473" i="2"/>
  <c r="K473" i="2" s="1"/>
  <c r="AI473" i="2" s="1"/>
  <c r="CE473" i="2"/>
  <c r="L473" i="2" s="1"/>
  <c r="AM463" i="2"/>
  <c r="M463" i="2"/>
  <c r="AM483" i="2"/>
  <c r="M483" i="2"/>
  <c r="CD465" i="2"/>
  <c r="K465" i="2" s="1"/>
  <c r="AI465" i="2" s="1"/>
  <c r="CE465" i="2"/>
  <c r="L465" i="2" s="1"/>
  <c r="AI460" i="2"/>
  <c r="CE471" i="2"/>
  <c r="L471" i="2" s="1"/>
  <c r="CD471" i="2"/>
  <c r="K471" i="2" s="1"/>
  <c r="AI471" i="2" s="1"/>
  <c r="M499" i="2"/>
  <c r="AM499" i="2"/>
  <c r="CD463" i="2"/>
  <c r="K463" i="2" s="1"/>
  <c r="AI463" i="2" s="1"/>
  <c r="CE463" i="2"/>
  <c r="L463" i="2" s="1"/>
  <c r="CE483" i="2"/>
  <c r="L483" i="2" s="1"/>
  <c r="CD483" i="2"/>
  <c r="K483" i="2" s="1"/>
  <c r="AI483" i="2" s="1"/>
  <c r="AM475" i="2"/>
  <c r="M475" i="2"/>
  <c r="AK501" i="2"/>
  <c r="AM491" i="2"/>
  <c r="M491" i="2"/>
  <c r="AM477" i="2"/>
  <c r="M477" i="2"/>
  <c r="CD499" i="2"/>
  <c r="K499" i="2" s="1"/>
  <c r="AI499" i="2" s="1"/>
  <c r="CE499" i="2"/>
  <c r="L499" i="2" s="1"/>
  <c r="AM479" i="2"/>
  <c r="M479" i="2"/>
  <c r="CD475" i="2"/>
  <c r="K475" i="2" s="1"/>
  <c r="AI475" i="2" s="1"/>
  <c r="CE491" i="2"/>
  <c r="L491" i="2" s="1"/>
  <c r="CD491" i="2"/>
  <c r="K491" i="2" s="1"/>
  <c r="AI491" i="2" s="1"/>
  <c r="CD477" i="2"/>
  <c r="K477" i="2" s="1"/>
  <c r="AI477" i="2" s="1"/>
  <c r="CE477" i="2"/>
  <c r="L477" i="2" s="1"/>
  <c r="AM473" i="2"/>
  <c r="M473" i="2"/>
  <c r="CD479" i="2"/>
  <c r="K479" i="2" s="1"/>
  <c r="AI479" i="2" s="1"/>
  <c r="CE479" i="2"/>
  <c r="L479" i="2" s="1"/>
  <c r="AM465" i="2"/>
  <c r="M465" i="2"/>
  <c r="AK481" i="2"/>
  <c r="O503" i="2"/>
  <c r="AK503" i="2"/>
  <c r="AQ503" i="2" s="1"/>
  <c r="AK357" i="2"/>
  <c r="O357" i="2"/>
  <c r="AM357" i="2"/>
  <c r="M357" i="2"/>
  <c r="O445" i="2"/>
  <c r="AK445" i="2"/>
  <c r="AQ445" i="2" s="1"/>
  <c r="O447" i="2"/>
  <c r="AK447" i="2"/>
  <c r="AQ447" i="2" s="1"/>
  <c r="AK435" i="2"/>
  <c r="AQ435" i="2" s="1"/>
  <c r="O435" i="2"/>
  <c r="CF229" i="2"/>
  <c r="M331" i="2"/>
  <c r="CE333" i="2"/>
  <c r="L333" i="2" s="1"/>
  <c r="AK423" i="2"/>
  <c r="AQ423" i="2" s="1"/>
  <c r="O423" i="2"/>
  <c r="O407" i="2"/>
  <c r="AK407" i="2"/>
  <c r="AQ407" i="2" s="1"/>
  <c r="AM415" i="2"/>
  <c r="M415" i="2"/>
  <c r="O393" i="2"/>
  <c r="AI394" i="2" s="1"/>
  <c r="AQ394" i="2" s="1"/>
  <c r="AK417" i="2"/>
  <c r="AQ417" i="2" s="1"/>
  <c r="O417" i="2"/>
  <c r="CD415" i="2"/>
  <c r="K415" i="2" s="1"/>
  <c r="AI415" i="2" s="1"/>
  <c r="CE415" i="2"/>
  <c r="L415" i="2" s="1"/>
  <c r="AT228" i="2"/>
  <c r="AX228" i="2" s="1"/>
  <c r="AZ228" i="2" s="1"/>
  <c r="CE331" i="2"/>
  <c r="L331" i="2" s="1"/>
  <c r="AK331" i="2" s="1"/>
  <c r="CD333" i="2"/>
  <c r="K333" i="2" s="1"/>
  <c r="AI333" i="2" s="1"/>
  <c r="O411" i="2"/>
  <c r="AK411" i="2"/>
  <c r="AQ411" i="2" s="1"/>
  <c r="O405" i="2"/>
  <c r="AK405" i="2"/>
  <c r="AQ405" i="2" s="1"/>
  <c r="AM419" i="2"/>
  <c r="M419" i="2"/>
  <c r="AI422" i="2"/>
  <c r="AM333" i="2"/>
  <c r="M333" i="2"/>
  <c r="AK387" i="2"/>
  <c r="AQ387" i="2" s="1"/>
  <c r="O387" i="2"/>
  <c r="CF254" i="2"/>
  <c r="CF255" i="2"/>
  <c r="O385" i="2"/>
  <c r="AK385" i="2"/>
  <c r="AQ385" i="2" s="1"/>
  <c r="CF271" i="2"/>
  <c r="M353" i="2"/>
  <c r="AM353" i="2"/>
  <c r="AQ353" i="2" s="1"/>
  <c r="AT302" i="2"/>
  <c r="AX302" i="2" s="1"/>
  <c r="AZ302" i="2" s="1"/>
  <c r="AT230" i="2"/>
  <c r="AX230" i="2" s="1"/>
  <c r="AZ230" i="2" s="1"/>
  <c r="AT270" i="2"/>
  <c r="AX270" i="2" s="1"/>
  <c r="AZ270" i="2" s="1"/>
  <c r="AK401" i="2"/>
  <c r="AQ401" i="2" s="1"/>
  <c r="O401" i="2"/>
  <c r="CD323" i="2"/>
  <c r="K323" i="2" s="1"/>
  <c r="AI323" i="2" s="1"/>
  <c r="AK399" i="2"/>
  <c r="AQ399" i="2" s="1"/>
  <c r="O399" i="2"/>
  <c r="CE323" i="2"/>
  <c r="L323" i="2" s="1"/>
  <c r="CD371" i="2"/>
  <c r="K371" i="2" s="1"/>
  <c r="AI371" i="2" s="1"/>
  <c r="AT254" i="2"/>
  <c r="AX254" i="2" s="1"/>
  <c r="AZ254" i="2" s="1"/>
  <c r="CE326" i="2"/>
  <c r="L326" i="2" s="1"/>
  <c r="CD325" i="2"/>
  <c r="K325" i="2" s="1"/>
  <c r="AI325" i="2" s="1"/>
  <c r="CE325" i="2"/>
  <c r="L325" i="2" s="1"/>
  <c r="M351" i="2"/>
  <c r="AM351" i="2"/>
  <c r="CD351" i="2"/>
  <c r="K351" i="2" s="1"/>
  <c r="AI351" i="2" s="1"/>
  <c r="CE351" i="2"/>
  <c r="L351" i="2" s="1"/>
  <c r="AK395" i="2"/>
  <c r="AQ395" i="2" s="1"/>
  <c r="O395" i="2"/>
  <c r="CE345" i="2"/>
  <c r="L345" i="2" s="1"/>
  <c r="AM345" i="2"/>
  <c r="M345" i="2"/>
  <c r="CD345" i="2"/>
  <c r="K345" i="2" s="1"/>
  <c r="AI345" i="2" s="1"/>
  <c r="M375" i="2"/>
  <c r="AM375" i="2"/>
  <c r="CD369" i="2"/>
  <c r="K369" i="2" s="1"/>
  <c r="AI369" i="2" s="1"/>
  <c r="CE369" i="2"/>
  <c r="L369" i="2" s="1"/>
  <c r="CF269" i="2"/>
  <c r="CD375" i="2"/>
  <c r="K375" i="2" s="1"/>
  <c r="AI375" i="2" s="1"/>
  <c r="CE375" i="2"/>
  <c r="L375" i="2" s="1"/>
  <c r="O349" i="2"/>
  <c r="AK349" i="2"/>
  <c r="AQ349" i="2" s="1"/>
  <c r="O373" i="2"/>
  <c r="AK373" i="2"/>
  <c r="AQ373" i="2" s="1"/>
  <c r="M371" i="2"/>
  <c r="AM371" i="2"/>
  <c r="AM361" i="2"/>
  <c r="M361" i="2"/>
  <c r="AK379" i="2"/>
  <c r="AQ379" i="2" s="1"/>
  <c r="O379" i="2"/>
  <c r="CD361" i="2"/>
  <c r="K361" i="2" s="1"/>
  <c r="AI361" i="2" s="1"/>
  <c r="CE361" i="2"/>
  <c r="L361" i="2" s="1"/>
  <c r="O381" i="2"/>
  <c r="AK381" i="2"/>
  <c r="AQ381" i="2" s="1"/>
  <c r="O355" i="2"/>
  <c r="AK355" i="2"/>
  <c r="AQ355" i="2" s="1"/>
  <c r="CF259" i="2"/>
  <c r="O347" i="2"/>
  <c r="AK347" i="2"/>
  <c r="AQ347" i="2" s="1"/>
  <c r="AK441" i="2"/>
  <c r="AQ441" i="2" s="1"/>
  <c r="O441" i="2"/>
  <c r="M369" i="2"/>
  <c r="AM369" i="2"/>
  <c r="CE371" i="2"/>
  <c r="L371" i="2" s="1"/>
  <c r="CD329" i="2"/>
  <c r="K329" i="2" s="1"/>
  <c r="AI329" i="2" s="1"/>
  <c r="CE329" i="2"/>
  <c r="L329" i="2" s="1"/>
  <c r="AK335" i="2"/>
  <c r="AQ335" i="2" s="1"/>
  <c r="O335" i="2"/>
  <c r="O341" i="2"/>
  <c r="AK341" i="2"/>
  <c r="AQ341" i="2" s="1"/>
  <c r="AM321" i="2"/>
  <c r="M321" i="2"/>
  <c r="M339" i="2"/>
  <c r="AM339" i="2"/>
  <c r="O343" i="2"/>
  <c r="AK343" i="2"/>
  <c r="AQ343" i="2" s="1"/>
  <c r="M337" i="2"/>
  <c r="AM337" i="2"/>
  <c r="CE321" i="2"/>
  <c r="L321" i="2" s="1"/>
  <c r="CD321" i="2"/>
  <c r="K321" i="2" s="1"/>
  <c r="AI321" i="2" s="1"/>
  <c r="AM327" i="2"/>
  <c r="M327" i="2"/>
  <c r="CD339" i="2"/>
  <c r="K339" i="2" s="1"/>
  <c r="AI339" i="2" s="1"/>
  <c r="CE339" i="2"/>
  <c r="L339" i="2" s="1"/>
  <c r="CE327" i="2"/>
  <c r="L327" i="2" s="1"/>
  <c r="AM323" i="2"/>
  <c r="M323" i="2"/>
  <c r="AK313" i="2"/>
  <c r="CE337" i="2"/>
  <c r="L337" i="2" s="1"/>
  <c r="CD337" i="2"/>
  <c r="K337" i="2" s="1"/>
  <c r="AI337" i="2" s="1"/>
  <c r="CD327" i="2"/>
  <c r="K327" i="2" s="1"/>
  <c r="AI327" i="2" s="1"/>
  <c r="AM329" i="2"/>
  <c r="M329" i="2"/>
  <c r="O319" i="2"/>
  <c r="AK319" i="2"/>
  <c r="AQ319" i="2" s="1"/>
  <c r="O439" i="2"/>
  <c r="AK439" i="2"/>
  <c r="AQ439" i="2" s="1"/>
  <c r="CF237" i="2"/>
  <c r="CF243" i="2"/>
  <c r="AT268" i="2"/>
  <c r="AX268" i="2" s="1"/>
  <c r="AZ268" i="2" s="1"/>
  <c r="CF225" i="2"/>
  <c r="CF277" i="2"/>
  <c r="CF267" i="2"/>
  <c r="CF241" i="2"/>
  <c r="CF247" i="2"/>
  <c r="CF265" i="2"/>
  <c r="CF299" i="2"/>
  <c r="CF235" i="2"/>
  <c r="AI239" i="2"/>
  <c r="AI265" i="2"/>
  <c r="CF297" i="2"/>
  <c r="AI273" i="2"/>
  <c r="AI275" i="2"/>
  <c r="AI247" i="2"/>
  <c r="AI241" i="2"/>
  <c r="CF273" i="2"/>
  <c r="AI283" i="2"/>
  <c r="AI235" i="2"/>
  <c r="AI277" i="2"/>
  <c r="AI225" i="2"/>
  <c r="CF233" i="2"/>
  <c r="AI233" i="2"/>
  <c r="AI227" i="2"/>
  <c r="AI261" i="2"/>
  <c r="AI297" i="2"/>
  <c r="CF283" i="2"/>
  <c r="AI249" i="2"/>
  <c r="CF275" i="2"/>
  <c r="CF227" i="2"/>
  <c r="AI237" i="2"/>
  <c r="AI299" i="2"/>
  <c r="AI267" i="2"/>
  <c r="CF281" i="2"/>
  <c r="CF261" i="2"/>
  <c r="AI281" i="2"/>
  <c r="CF249" i="2"/>
  <c r="CF239" i="2"/>
  <c r="AJ709" i="2"/>
  <c r="AQ709" i="2" s="1"/>
  <c r="AJ711" i="2"/>
  <c r="AQ711" i="2" s="1"/>
  <c r="AJ713" i="2"/>
  <c r="AJ809" i="2"/>
  <c r="AQ809" i="2" s="1"/>
  <c r="AJ813" i="2"/>
  <c r="AQ813" i="2" s="1"/>
  <c r="AJ811" i="2"/>
  <c r="AQ811" i="2" s="1"/>
  <c r="AT1019" i="2"/>
  <c r="AX1019" i="2" s="1"/>
  <c r="AZ1019" i="2" s="1"/>
  <c r="AW806" i="2"/>
  <c r="AT806" i="2"/>
  <c r="AX806" i="2" s="1"/>
  <c r="AW103" i="2"/>
  <c r="AI104" i="2"/>
  <c r="AW204" i="2"/>
  <c r="AI205" i="2"/>
  <c r="AK515" i="2"/>
  <c r="AQ515" i="2" s="1"/>
  <c r="O515" i="2"/>
  <c r="AI516" i="2" s="1"/>
  <c r="AQ516" i="2" s="1"/>
  <c r="AW712" i="2"/>
  <c r="AW810" i="2"/>
  <c r="O814" i="2"/>
  <c r="AJ815" i="2" s="1"/>
  <c r="AQ815" i="2" s="1"/>
  <c r="AK814" i="2"/>
  <c r="AQ814" i="2" s="1"/>
  <c r="AW812" i="2"/>
  <c r="AW714" i="2"/>
  <c r="AW808" i="2"/>
  <c r="AW708" i="2"/>
  <c r="AW710" i="2"/>
  <c r="AW105" i="2"/>
  <c r="AT105" i="2"/>
  <c r="AX105" i="2" s="1"/>
  <c r="AW107" i="2"/>
  <c r="AT107" i="2"/>
  <c r="AX107" i="2" s="1"/>
  <c r="AW109" i="2"/>
  <c r="AT109" i="2"/>
  <c r="AX109" i="2" s="1"/>
  <c r="AW111" i="2"/>
  <c r="AT111" i="2"/>
  <c r="AX111" i="2" s="1"/>
  <c r="AZ113" i="2"/>
  <c r="AZ115" i="2"/>
  <c r="AT117" i="2"/>
  <c r="AX117" i="2" s="1"/>
  <c r="AW117" i="2"/>
  <c r="AZ119" i="2"/>
  <c r="AW121" i="2"/>
  <c r="AT121" i="2"/>
  <c r="AX121" i="2" s="1"/>
  <c r="AW206" i="2"/>
  <c r="AT206" i="2"/>
  <c r="AX206" i="2" s="1"/>
  <c r="AW208" i="2"/>
  <c r="AT208" i="2"/>
  <c r="AX208" i="2" s="1"/>
  <c r="AT210" i="2"/>
  <c r="AX210" i="2" s="1"/>
  <c r="AW210" i="2"/>
  <c r="AT212" i="2"/>
  <c r="AX212" i="2" s="1"/>
  <c r="AW212" i="2"/>
  <c r="AS218" i="2"/>
  <c r="AS222" i="2"/>
  <c r="N222" i="2"/>
  <c r="AS216" i="2"/>
  <c r="AT220" i="2"/>
  <c r="AX220" i="2" s="1"/>
  <c r="AS220" i="2"/>
  <c r="M218" i="2"/>
  <c r="AS214" i="2"/>
  <c r="M613" i="2"/>
  <c r="M443" i="2"/>
  <c r="M305" i="2"/>
  <c r="CE613" i="2"/>
  <c r="L613" i="2" s="1"/>
  <c r="AK613" i="2" s="1"/>
  <c r="CD613" i="2"/>
  <c r="K613" i="2" s="1"/>
  <c r="AI613" i="2" s="1"/>
  <c r="CD443" i="2"/>
  <c r="K443" i="2" s="1"/>
  <c r="AI443" i="2" s="1"/>
  <c r="CE443" i="2"/>
  <c r="L443" i="2" s="1"/>
  <c r="AK443" i="2" s="1"/>
  <c r="CB305" i="2"/>
  <c r="CE305" i="2" s="1"/>
  <c r="L305" i="2" s="1"/>
  <c r="AK305" i="2" s="1"/>
  <c r="O222" i="2"/>
  <c r="AI223" i="2" s="1"/>
  <c r="AQ223" i="2" s="1"/>
  <c r="M222" i="2"/>
  <c r="CD220" i="2"/>
  <c r="CF220" i="2"/>
  <c r="O218" i="2"/>
  <c r="AI219" i="2" s="1"/>
  <c r="AQ219" i="2" s="1"/>
  <c r="CF221" i="2"/>
  <c r="N218" i="2"/>
  <c r="CD218" i="2"/>
  <c r="CE218" i="2"/>
  <c r="CD222" i="2"/>
  <c r="CE222" i="2"/>
  <c r="CD214" i="2"/>
  <c r="CE214" i="2"/>
  <c r="CE216" i="2"/>
  <c r="CF216" i="2" s="1"/>
  <c r="CD216" i="2"/>
  <c r="N216" i="2"/>
  <c r="O216" i="2"/>
  <c r="AI217" i="2" s="1"/>
  <c r="AQ217" i="2" s="1"/>
  <c r="M216" i="2"/>
  <c r="N214" i="2"/>
  <c r="M214" i="2"/>
  <c r="O214" i="2"/>
  <c r="AI215" i="2" s="1"/>
  <c r="AQ215" i="2" s="1"/>
  <c r="AN3" i="7"/>
  <c r="AO3" i="7" s="1"/>
  <c r="AN2" i="7"/>
  <c r="AT102" i="7"/>
  <c r="AU102" i="7" s="1"/>
  <c r="AX116" i="7"/>
  <c r="AY116" i="7" s="1"/>
  <c r="AP8" i="7"/>
  <c r="AQ8" i="7" s="1"/>
  <c r="AN7" i="7"/>
  <c r="AX111" i="7"/>
  <c r="AY111" i="7" s="1"/>
  <c r="AV112" i="7"/>
  <c r="AW112" i="7" s="1"/>
  <c r="AV115" i="7"/>
  <c r="AW115" i="7" s="1"/>
  <c r="AX104" i="7"/>
  <c r="AY104" i="7" s="1"/>
  <c r="AN6" i="7"/>
  <c r="AN4" i="7"/>
  <c r="AO4" i="7" s="1"/>
  <c r="AX114" i="7"/>
  <c r="AY114" i="7" s="1"/>
  <c r="AN11" i="7"/>
  <c r="AT109" i="7"/>
  <c r="AU109" i="7" s="1"/>
  <c r="AU107" i="7"/>
  <c r="AU113" i="7"/>
  <c r="AT105" i="7"/>
  <c r="AU105" i="7" s="1"/>
  <c r="AN9" i="7"/>
  <c r="AO9" i="7" s="1"/>
  <c r="AP5" i="7"/>
  <c r="AQ5" i="7" s="1"/>
  <c r="AV106" i="7"/>
  <c r="AW106" i="7" s="1"/>
  <c r="AV110" i="7"/>
  <c r="AW110" i="7" s="1"/>
  <c r="AV103" i="7"/>
  <c r="AW103" i="7" s="1"/>
  <c r="AS108" i="7"/>
  <c r="AN10" i="7"/>
  <c r="AG81" i="1" l="1"/>
  <c r="AH81" i="1" s="1"/>
  <c r="AI80" i="1" s="1"/>
  <c r="AI81" i="1" s="1"/>
  <c r="AG91" i="1"/>
  <c r="AH91" i="1" s="1"/>
  <c r="AG45" i="1"/>
  <c r="AH45" i="1" s="1"/>
  <c r="AI44" i="1" s="1"/>
  <c r="AI45" i="1" s="1"/>
  <c r="AG37" i="1"/>
  <c r="AH37" i="1" s="1"/>
  <c r="AI36" i="1" s="1"/>
  <c r="AI37" i="1" s="1"/>
  <c r="AF93" i="1"/>
  <c r="AG93" i="1" s="1"/>
  <c r="AH93" i="1" s="1"/>
  <c r="AI92" i="1" s="1"/>
  <c r="AI93" i="1" s="1"/>
  <c r="AF57" i="1"/>
  <c r="AG57" i="1" s="1"/>
  <c r="AH57" i="1" s="1"/>
  <c r="AI56" i="1" s="1"/>
  <c r="AI57" i="1" s="1"/>
  <c r="AJ100" i="1"/>
  <c r="AJ101" i="1" s="1"/>
  <c r="AF58" i="1"/>
  <c r="AF59" i="1" s="1"/>
  <c r="AJ70" i="1"/>
  <c r="AJ71" i="1" s="1"/>
  <c r="AI30" i="1"/>
  <c r="AI31" i="1" s="1"/>
  <c r="AG46" i="1"/>
  <c r="AH46" i="1" s="1"/>
  <c r="AI32" i="1"/>
  <c r="AI33" i="1" s="1"/>
  <c r="AE52" i="1"/>
  <c r="AF66" i="1"/>
  <c r="AF67" i="1" s="1"/>
  <c r="AF63" i="1"/>
  <c r="AG63" i="1" s="1"/>
  <c r="AH63" i="1" s="1"/>
  <c r="AF43" i="1"/>
  <c r="AG43" i="1" s="1"/>
  <c r="AH43" i="1" s="1"/>
  <c r="AF34" i="1"/>
  <c r="AF35" i="1" s="1"/>
  <c r="AI90" i="1"/>
  <c r="AI91" i="1" s="1"/>
  <c r="AJ76" i="1"/>
  <c r="AJ77" i="1" s="1"/>
  <c r="AJ78" i="1"/>
  <c r="AJ79" i="1" s="1"/>
  <c r="AJ82" i="1"/>
  <c r="AJ54" i="1"/>
  <c r="AJ55" i="1" s="1"/>
  <c r="AI48" i="1"/>
  <c r="AI49" i="1" s="1"/>
  <c r="AG39" i="1"/>
  <c r="AH39" i="1" s="1"/>
  <c r="AG89" i="1"/>
  <c r="AH89" i="1" s="1"/>
  <c r="AG69" i="1"/>
  <c r="AH69" i="1" s="1"/>
  <c r="AG61" i="1"/>
  <c r="AH61" i="1" s="1"/>
  <c r="AF99" i="1"/>
  <c r="AG99" i="1" s="1"/>
  <c r="AH99" i="1" s="1"/>
  <c r="AF47" i="1"/>
  <c r="AI40" i="1"/>
  <c r="AI41" i="1" s="1"/>
  <c r="AF64" i="1"/>
  <c r="AF65" i="1" s="1"/>
  <c r="AI94" i="1"/>
  <c r="AI95" i="1" s="1"/>
  <c r="AF84" i="1"/>
  <c r="AF85" i="1" s="1"/>
  <c r="AG73" i="1"/>
  <c r="AH73" i="1" s="1"/>
  <c r="AI96" i="1"/>
  <c r="AI97" i="1" s="1"/>
  <c r="AF75" i="1"/>
  <c r="AG75" i="1" s="1"/>
  <c r="AH75" i="1" s="1"/>
  <c r="AG87" i="1"/>
  <c r="AH87" i="1" s="1"/>
  <c r="AG51" i="1"/>
  <c r="AH51" i="1" s="1"/>
  <c r="AF19" i="1"/>
  <c r="AG19" i="1" s="1"/>
  <c r="AH19" i="1" s="1"/>
  <c r="AI18" i="1" s="1"/>
  <c r="AI19" i="1" s="1"/>
  <c r="AF9" i="1"/>
  <c r="AG9" i="1" s="1"/>
  <c r="AH9" i="1" s="1"/>
  <c r="AI8" i="1" s="1"/>
  <c r="BG124" i="7"/>
  <c r="AI20" i="1"/>
  <c r="AI4" i="1"/>
  <c r="AI5" i="1" s="1"/>
  <c r="AG16" i="1"/>
  <c r="AH16" i="1" s="1"/>
  <c r="AG22" i="1"/>
  <c r="AH22" i="1" s="1"/>
  <c r="AJ26" i="1"/>
  <c r="AJ27" i="1" s="1"/>
  <c r="AG24" i="1"/>
  <c r="AH24" i="1" s="1"/>
  <c r="AI10" i="1"/>
  <c r="AG12" i="1"/>
  <c r="AH12" i="1" s="1"/>
  <c r="AG14" i="1"/>
  <c r="AH14" i="1" s="1"/>
  <c r="AE7" i="1"/>
  <c r="AF28" i="1"/>
  <c r="AF13" i="1"/>
  <c r="BG151" i="7"/>
  <c r="BF124" i="7"/>
  <c r="BH151" i="7"/>
  <c r="BD126" i="7"/>
  <c r="BE126" i="7" s="1"/>
  <c r="BC134" i="7"/>
  <c r="BF134" i="7" s="1"/>
  <c r="BC120" i="7"/>
  <c r="BF120" i="7" s="1"/>
  <c r="AZ141" i="7"/>
  <c r="BA141" i="7" s="1"/>
  <c r="BB146" i="7"/>
  <c r="BC146" i="7" s="1"/>
  <c r="AX149" i="7"/>
  <c r="AY149" i="7" s="1"/>
  <c r="BG126" i="7"/>
  <c r="BF126" i="7"/>
  <c r="BH126" i="7"/>
  <c r="BB137" i="7"/>
  <c r="BD137" i="7" s="1"/>
  <c r="BE137" i="7" s="1"/>
  <c r="BB130" i="7"/>
  <c r="BC130" i="7" s="1"/>
  <c r="BB143" i="7"/>
  <c r="BC143" i="7" s="1"/>
  <c r="BB125" i="7"/>
  <c r="BD125" i="7" s="1"/>
  <c r="BE125" i="7" s="1"/>
  <c r="BB129" i="7"/>
  <c r="BC129" i="7" s="1"/>
  <c r="AZ133" i="7"/>
  <c r="BA133" i="7" s="1"/>
  <c r="BF140" i="7"/>
  <c r="BG140" i="7"/>
  <c r="BH140" i="7"/>
  <c r="BB122" i="7"/>
  <c r="BD122" i="7" s="1"/>
  <c r="BE122" i="7" s="1"/>
  <c r="AZ148" i="7"/>
  <c r="BA148" i="7" s="1"/>
  <c r="AZ123" i="7"/>
  <c r="BA123" i="7" s="1"/>
  <c r="BC127" i="7"/>
  <c r="AY150" i="7"/>
  <c r="AZ138" i="7"/>
  <c r="BA138" i="7" s="1"/>
  <c r="BF132" i="7"/>
  <c r="BG132" i="7"/>
  <c r="BH132" i="7"/>
  <c r="AX147" i="7"/>
  <c r="BB135" i="7"/>
  <c r="BC135" i="7" s="1"/>
  <c r="BB121" i="7"/>
  <c r="BD121" i="7" s="1"/>
  <c r="BE121" i="7" s="1"/>
  <c r="BB139" i="7"/>
  <c r="BD139" i="7" s="1"/>
  <c r="BE139" i="7" s="1"/>
  <c r="BB136" i="7"/>
  <c r="BD136" i="7" s="1"/>
  <c r="BE136" i="7" s="1"/>
  <c r="BB145" i="7"/>
  <c r="BD145" i="7" s="1"/>
  <c r="BE145" i="7" s="1"/>
  <c r="AZ144" i="7"/>
  <c r="BA144" i="7" s="1"/>
  <c r="BF142" i="7"/>
  <c r="BG142" i="7"/>
  <c r="BH142" i="7"/>
  <c r="BA131" i="7"/>
  <c r="AZ117" i="7"/>
  <c r="BA117" i="7" s="1"/>
  <c r="BB128" i="7"/>
  <c r="BD128" i="7" s="1"/>
  <c r="BE128" i="7" s="1"/>
  <c r="BF118" i="7"/>
  <c r="BG118" i="7"/>
  <c r="BH118" i="7"/>
  <c r="BC119" i="7"/>
  <c r="BH35" i="7"/>
  <c r="BO32" i="7"/>
  <c r="BX32" i="7" s="1"/>
  <c r="AW26" i="7"/>
  <c r="AZ26" i="7" s="1"/>
  <c r="AV19" i="7"/>
  <c r="AX19" i="7" s="1"/>
  <c r="AY19" i="7" s="1"/>
  <c r="AV15" i="7"/>
  <c r="AX15" i="7" s="1"/>
  <c r="AY15" i="7" s="1"/>
  <c r="AV23" i="7"/>
  <c r="AX23" i="7" s="1"/>
  <c r="AY23" i="7" s="1"/>
  <c r="AT25" i="7"/>
  <c r="AU25" i="7" s="1"/>
  <c r="AR22" i="7"/>
  <c r="AR16" i="7"/>
  <c r="AS16" i="7" s="1"/>
  <c r="AT13" i="7"/>
  <c r="AU13" i="7" s="1"/>
  <c r="AT24" i="7"/>
  <c r="AU24" i="7" s="1"/>
  <c r="AU21" i="7"/>
  <c r="AS20" i="7"/>
  <c r="AV14" i="7"/>
  <c r="AX14" i="7" s="1"/>
  <c r="AY14" i="7" s="1"/>
  <c r="AW18" i="7"/>
  <c r="AU12" i="7"/>
  <c r="AW17" i="7"/>
  <c r="BJ47" i="7"/>
  <c r="BI47" i="7"/>
  <c r="BN47" i="7" s="1"/>
  <c r="BS47" i="7" s="1"/>
  <c r="BF45" i="7"/>
  <c r="BG45" i="7" s="1"/>
  <c r="BM45" i="7" s="1"/>
  <c r="BF30" i="7"/>
  <c r="BG30" i="7" s="1"/>
  <c r="BM30" i="7" s="1"/>
  <c r="BF28" i="7"/>
  <c r="BG28" i="7" s="1"/>
  <c r="BM28" i="7" s="1"/>
  <c r="BE50" i="7"/>
  <c r="BI50" i="7" s="1"/>
  <c r="BN50" i="7" s="1"/>
  <c r="BS50" i="7" s="1"/>
  <c r="BD37" i="7"/>
  <c r="BE37" i="7" s="1"/>
  <c r="BJ45" i="7"/>
  <c r="BH45" i="7"/>
  <c r="BI45" i="7"/>
  <c r="BN45" i="7" s="1"/>
  <c r="BS45" i="7" s="1"/>
  <c r="AZ38" i="7"/>
  <c r="BD49" i="7"/>
  <c r="BE49" i="7" s="1"/>
  <c r="BD48" i="7"/>
  <c r="BE48" i="7" s="1"/>
  <c r="BB42" i="7"/>
  <c r="BC42" i="7" s="1"/>
  <c r="BH28" i="7"/>
  <c r="BI28" i="7"/>
  <c r="BN28" i="7" s="1"/>
  <c r="BS28" i="7" s="1"/>
  <c r="BJ28" i="7"/>
  <c r="BH30" i="7"/>
  <c r="BI30" i="7"/>
  <c r="BN30" i="7" s="1"/>
  <c r="BS30" i="7" s="1"/>
  <c r="BJ30" i="7"/>
  <c r="BB43" i="7"/>
  <c r="BV35" i="7"/>
  <c r="BW35" i="7"/>
  <c r="BQ35" i="7"/>
  <c r="BX35" i="7"/>
  <c r="BB36" i="7"/>
  <c r="BB39" i="7"/>
  <c r="BC39" i="7" s="1"/>
  <c r="BJ46" i="7"/>
  <c r="BH46" i="7"/>
  <c r="BI46" i="7"/>
  <c r="BN46" i="7" s="1"/>
  <c r="BS46" i="7" s="1"/>
  <c r="BM50" i="7"/>
  <c r="BO50" i="7"/>
  <c r="BB41" i="7"/>
  <c r="BC41" i="7" s="1"/>
  <c r="BD29" i="7"/>
  <c r="BF29" i="7" s="1"/>
  <c r="BG29" i="7" s="1"/>
  <c r="BQ47" i="7"/>
  <c r="BV47" i="7"/>
  <c r="BW47" i="7"/>
  <c r="BX47" i="7"/>
  <c r="BD31" i="7"/>
  <c r="BF31" i="7" s="1"/>
  <c r="BG31" i="7" s="1"/>
  <c r="BB40" i="7"/>
  <c r="BC40" i="7" s="1"/>
  <c r="BU32" i="7"/>
  <c r="BR32" i="7"/>
  <c r="BT32" i="7"/>
  <c r="BE51" i="7"/>
  <c r="BE44" i="7"/>
  <c r="BD33" i="7"/>
  <c r="BF33" i="7" s="1"/>
  <c r="BG33" i="7" s="1"/>
  <c r="BW46" i="7"/>
  <c r="BQ46" i="7"/>
  <c r="BV46" i="7"/>
  <c r="BX46" i="7"/>
  <c r="BD34" i="7"/>
  <c r="BF34" i="7" s="1"/>
  <c r="BG34" i="7" s="1"/>
  <c r="BR35" i="7"/>
  <c r="BU35" i="7"/>
  <c r="BT35" i="7"/>
  <c r="BM51" i="7"/>
  <c r="BO51" i="7"/>
  <c r="BM44" i="7"/>
  <c r="BO44" i="7"/>
  <c r="BH27" i="7"/>
  <c r="BI27" i="7"/>
  <c r="BN27" i="7" s="1"/>
  <c r="BS27" i="7" s="1"/>
  <c r="BJ27" i="7"/>
  <c r="BF27" i="7"/>
  <c r="AX1169" i="2"/>
  <c r="AZ1169" i="2" s="1"/>
  <c r="AX1113" i="2"/>
  <c r="AZ1113" i="2" s="1"/>
  <c r="AX1191" i="2"/>
  <c r="AZ1191" i="2" s="1"/>
  <c r="AT635" i="2"/>
  <c r="AX635" i="2" s="1"/>
  <c r="AZ635" i="2" s="1"/>
  <c r="O313" i="2"/>
  <c r="AI314" i="2" s="1"/>
  <c r="AQ314" i="2" s="1"/>
  <c r="O481" i="2"/>
  <c r="AI482" i="2" s="1"/>
  <c r="AQ482" i="2" s="1"/>
  <c r="AQ443" i="2"/>
  <c r="AQ391" i="2"/>
  <c r="AQ615" i="2"/>
  <c r="AQ331" i="2"/>
  <c r="AQ357" i="2"/>
  <c r="AQ403" i="2"/>
  <c r="AQ377" i="2"/>
  <c r="AQ579" i="2"/>
  <c r="AQ565" i="2"/>
  <c r="AQ697" i="2"/>
  <c r="AQ619" i="2"/>
  <c r="AQ591" i="2"/>
  <c r="AQ514" i="2"/>
  <c r="AT513" i="2" s="1"/>
  <c r="AX513" i="2" s="1"/>
  <c r="AZ513" i="2" s="1"/>
  <c r="AQ530" i="2"/>
  <c r="AT529" i="2" s="1"/>
  <c r="AX529" i="2" s="1"/>
  <c r="AZ529" i="2" s="1"/>
  <c r="AQ522" i="2"/>
  <c r="AT521" i="2" s="1"/>
  <c r="AX521" i="2" s="1"/>
  <c r="AZ521" i="2" s="1"/>
  <c r="AQ545" i="2"/>
  <c r="AQ640" i="2"/>
  <c r="AT639" i="2" s="1"/>
  <c r="AX639" i="2" s="1"/>
  <c r="AZ639" i="2" s="1"/>
  <c r="AQ605" i="2"/>
  <c r="AQ569" i="2"/>
  <c r="AQ641" i="2"/>
  <c r="AQ559" i="2"/>
  <c r="AQ519" i="2"/>
  <c r="AQ552" i="2"/>
  <c r="AT551" i="2" s="1"/>
  <c r="AX551" i="2" s="1"/>
  <c r="AZ551" i="2" s="1"/>
  <c r="AQ313" i="2"/>
  <c r="AQ225" i="2"/>
  <c r="AT224" i="2" s="1"/>
  <c r="AX224" i="2" s="1"/>
  <c r="AZ224" i="2" s="1"/>
  <c r="AQ273" i="2"/>
  <c r="AT272" i="2" s="1"/>
  <c r="AX272" i="2" s="1"/>
  <c r="AZ272" i="2" s="1"/>
  <c r="AQ613" i="2"/>
  <c r="AQ281" i="2"/>
  <c r="AT280" i="2" s="1"/>
  <c r="AX280" i="2" s="1"/>
  <c r="AZ280" i="2" s="1"/>
  <c r="AQ299" i="2"/>
  <c r="AT298" i="2" s="1"/>
  <c r="AX298" i="2" s="1"/>
  <c r="AZ298" i="2" s="1"/>
  <c r="AQ249" i="2"/>
  <c r="AT248" i="2" s="1"/>
  <c r="AX248" i="2" s="1"/>
  <c r="AZ248" i="2" s="1"/>
  <c r="AQ227" i="2"/>
  <c r="AT226" i="2" s="1"/>
  <c r="AX226" i="2" s="1"/>
  <c r="AZ226" i="2" s="1"/>
  <c r="AQ277" i="2"/>
  <c r="AT276" i="2" s="1"/>
  <c r="AX276" i="2" s="1"/>
  <c r="AZ276" i="2" s="1"/>
  <c r="AQ241" i="2"/>
  <c r="AT240" i="2" s="1"/>
  <c r="AX240" i="2" s="1"/>
  <c r="AZ240" i="2" s="1"/>
  <c r="AQ510" i="2"/>
  <c r="AT509" i="2" s="1"/>
  <c r="AX509" i="2" s="1"/>
  <c r="AZ509" i="2" s="1"/>
  <c r="AQ433" i="2"/>
  <c r="AQ700" i="2"/>
  <c r="AT699" i="2" s="1"/>
  <c r="AX699" i="2" s="1"/>
  <c r="AZ699" i="2" s="1"/>
  <c r="AQ363" i="2"/>
  <c r="AT363" i="2" s="1"/>
  <c r="AX363" i="2" s="1"/>
  <c r="AZ363" i="2" s="1"/>
  <c r="AQ623" i="2"/>
  <c r="AQ713" i="2"/>
  <c r="AT712" i="2" s="1"/>
  <c r="AX712" i="2" s="1"/>
  <c r="AZ712" i="2" s="1"/>
  <c r="AQ205" i="2"/>
  <c r="AT204" i="2" s="1"/>
  <c r="AX204" i="2" s="1"/>
  <c r="AZ204" i="2" s="1"/>
  <c r="AQ267" i="2"/>
  <c r="AT266" i="2" s="1"/>
  <c r="AX266" i="2" s="1"/>
  <c r="AZ266" i="2" s="1"/>
  <c r="AQ261" i="2"/>
  <c r="AT260" i="2" s="1"/>
  <c r="AX260" i="2" s="1"/>
  <c r="AZ260" i="2" s="1"/>
  <c r="AQ104" i="2"/>
  <c r="AT103" i="2" s="1"/>
  <c r="AX103" i="2" s="1"/>
  <c r="AZ103" i="2" s="1"/>
  <c r="AQ237" i="2"/>
  <c r="AT236" i="2" s="1"/>
  <c r="AX236" i="2" s="1"/>
  <c r="AZ236" i="2" s="1"/>
  <c r="AQ233" i="2"/>
  <c r="AT232" i="2" s="1"/>
  <c r="AX232" i="2" s="1"/>
  <c r="AZ232" i="2" s="1"/>
  <c r="AQ235" i="2"/>
  <c r="AT234" i="2" s="1"/>
  <c r="AX234" i="2" s="1"/>
  <c r="AZ234" i="2" s="1"/>
  <c r="AQ247" i="2"/>
  <c r="AT246" i="2" s="1"/>
  <c r="AX246" i="2" s="1"/>
  <c r="AZ246" i="2" s="1"/>
  <c r="AQ265" i="2"/>
  <c r="AT264" i="2" s="1"/>
  <c r="AX264" i="2" s="1"/>
  <c r="AZ264" i="2" s="1"/>
  <c r="AQ644" i="2"/>
  <c r="AT643" i="2" s="1"/>
  <c r="AX643" i="2" s="1"/>
  <c r="AZ643" i="2" s="1"/>
  <c r="AQ669" i="2"/>
  <c r="AQ647" i="2"/>
  <c r="AT647" i="2" s="1"/>
  <c r="AX647" i="2" s="1"/>
  <c r="AZ647" i="2" s="1"/>
  <c r="AQ297" i="2"/>
  <c r="AT296" i="2" s="1"/>
  <c r="AX296" i="2" s="1"/>
  <c r="AZ296" i="2" s="1"/>
  <c r="AQ283" i="2"/>
  <c r="AT282" i="2" s="1"/>
  <c r="AX282" i="2" s="1"/>
  <c r="AZ282" i="2" s="1"/>
  <c r="AQ275" i="2"/>
  <c r="AT274" i="2" s="1"/>
  <c r="AX274" i="2" s="1"/>
  <c r="AZ274" i="2" s="1"/>
  <c r="AQ239" i="2"/>
  <c r="AT238" i="2" s="1"/>
  <c r="AX238" i="2" s="1"/>
  <c r="AZ238" i="2" s="1"/>
  <c r="AQ422" i="2"/>
  <c r="AT421" i="2" s="1"/>
  <c r="AX421" i="2" s="1"/>
  <c r="AZ421" i="2" s="1"/>
  <c r="AQ475" i="2"/>
  <c r="AQ460" i="2"/>
  <c r="AT459" i="2" s="1"/>
  <c r="AX459" i="2" s="1"/>
  <c r="AZ459" i="2" s="1"/>
  <c r="AQ367" i="2"/>
  <c r="AQ618" i="2"/>
  <c r="AT617" i="2" s="1"/>
  <c r="AX617" i="2" s="1"/>
  <c r="AZ617" i="2" s="1"/>
  <c r="AQ481" i="2"/>
  <c r="AQ501" i="2"/>
  <c r="AQ633" i="2"/>
  <c r="O623" i="2"/>
  <c r="AI624" i="2" s="1"/>
  <c r="AQ624" i="2" s="1"/>
  <c r="O501" i="2"/>
  <c r="AI502" i="2" s="1"/>
  <c r="AQ502" i="2" s="1"/>
  <c r="AI690" i="2"/>
  <c r="AT585" i="2"/>
  <c r="AX585" i="2" s="1"/>
  <c r="AZ585" i="2" s="1"/>
  <c r="AT695" i="2"/>
  <c r="AX695" i="2" s="1"/>
  <c r="AZ695" i="2" s="1"/>
  <c r="O377" i="2"/>
  <c r="AI378" i="2" s="1"/>
  <c r="AQ378" i="2" s="1"/>
  <c r="AK429" i="2"/>
  <c r="AT659" i="2"/>
  <c r="AX659" i="2" s="1"/>
  <c r="AZ659" i="2" s="1"/>
  <c r="O555" i="2"/>
  <c r="AI556" i="2" s="1"/>
  <c r="AQ556" i="2" s="1"/>
  <c r="AT645" i="2"/>
  <c r="AX645" i="2" s="1"/>
  <c r="AZ645" i="2" s="1"/>
  <c r="O535" i="2"/>
  <c r="AI536" i="2" s="1"/>
  <c r="AQ536" i="2" s="1"/>
  <c r="AT671" i="2"/>
  <c r="AX671" i="2" s="1"/>
  <c r="AZ671" i="2" s="1"/>
  <c r="O633" i="2"/>
  <c r="AI634" i="2" s="1"/>
  <c r="AQ634" i="2" s="1"/>
  <c r="O519" i="2"/>
  <c r="AI520" i="2" s="1"/>
  <c r="AQ520" i="2" s="1"/>
  <c r="AT531" i="2"/>
  <c r="AX531" i="2" s="1"/>
  <c r="AZ531" i="2" s="1"/>
  <c r="O619" i="2"/>
  <c r="AI620" i="2" s="1"/>
  <c r="AQ620" i="2" s="1"/>
  <c r="O559" i="2"/>
  <c r="AI560" i="2" s="1"/>
  <c r="AQ560" i="2" s="1"/>
  <c r="AT629" i="2"/>
  <c r="AX629" i="2" s="1"/>
  <c r="AZ629" i="2" s="1"/>
  <c r="O317" i="2"/>
  <c r="AI318" i="2" s="1"/>
  <c r="AQ318" i="2" s="1"/>
  <c r="AT389" i="2"/>
  <c r="AX389" i="2" s="1"/>
  <c r="AZ389" i="2" s="1"/>
  <c r="O525" i="2"/>
  <c r="AI526" i="2" s="1"/>
  <c r="AQ526" i="2" s="1"/>
  <c r="AT541" i="2"/>
  <c r="AX541" i="2" s="1"/>
  <c r="AZ541" i="2" s="1"/>
  <c r="AT589" i="2"/>
  <c r="AX589" i="2" s="1"/>
  <c r="AZ589" i="2" s="1"/>
  <c r="O419" i="2"/>
  <c r="AI420" i="2" s="1"/>
  <c r="AQ420" i="2" s="1"/>
  <c r="AT517" i="2"/>
  <c r="AX517" i="2" s="1"/>
  <c r="AZ517" i="2" s="1"/>
  <c r="AT437" i="2"/>
  <c r="AX437" i="2" s="1"/>
  <c r="AZ437" i="2" s="1"/>
  <c r="AT543" i="2"/>
  <c r="AX543" i="2" s="1"/>
  <c r="AZ543" i="2" s="1"/>
  <c r="AT677" i="2"/>
  <c r="AX677" i="2" s="1"/>
  <c r="AZ677" i="2" s="1"/>
  <c r="O493" i="2"/>
  <c r="AI494" i="2" s="1"/>
  <c r="AQ494" i="2" s="1"/>
  <c r="AT607" i="2"/>
  <c r="AX607" i="2" s="1"/>
  <c r="AZ607" i="2" s="1"/>
  <c r="AK525" i="2"/>
  <c r="AQ525" i="2" s="1"/>
  <c r="O591" i="2"/>
  <c r="AI592" i="2" s="1"/>
  <c r="AQ592" i="2" s="1"/>
  <c r="AK535" i="2"/>
  <c r="AQ535" i="2" s="1"/>
  <c r="AT701" i="2"/>
  <c r="AX701" i="2" s="1"/>
  <c r="AZ701" i="2" s="1"/>
  <c r="AT595" i="2"/>
  <c r="AX595" i="2" s="1"/>
  <c r="AZ595" i="2" s="1"/>
  <c r="AI654" i="2"/>
  <c r="O641" i="2"/>
  <c r="AI642" i="2" s="1"/>
  <c r="AQ642" i="2" s="1"/>
  <c r="O403" i="2"/>
  <c r="AI404" i="2" s="1"/>
  <c r="AQ404" i="2" s="1"/>
  <c r="AK493" i="2"/>
  <c r="AQ493" i="2" s="1"/>
  <c r="AT511" i="2"/>
  <c r="AX511" i="2" s="1"/>
  <c r="AZ511" i="2" s="1"/>
  <c r="AT353" i="2"/>
  <c r="AX353" i="2" s="1"/>
  <c r="AZ353" i="2" s="1"/>
  <c r="O565" i="2"/>
  <c r="AI566" i="2" s="1"/>
  <c r="AQ566" i="2" s="1"/>
  <c r="O697" i="2"/>
  <c r="AI698" i="2" s="1"/>
  <c r="AQ698" i="2" s="1"/>
  <c r="O331" i="2"/>
  <c r="AI332" i="2" s="1"/>
  <c r="AQ332" i="2" s="1"/>
  <c r="AT693" i="2"/>
  <c r="AX693" i="2" s="1"/>
  <c r="AZ693" i="2" s="1"/>
  <c r="O383" i="2"/>
  <c r="AI384" i="2" s="1"/>
  <c r="AQ384" i="2" s="1"/>
  <c r="O487" i="2"/>
  <c r="AI488" i="2" s="1"/>
  <c r="AQ488" i="2" s="1"/>
  <c r="O569" i="2"/>
  <c r="AI570" i="2" s="1"/>
  <c r="AQ570" i="2" s="1"/>
  <c r="O545" i="2"/>
  <c r="AI546" i="2" s="1"/>
  <c r="AQ546" i="2" s="1"/>
  <c r="O605" i="2"/>
  <c r="AI606" i="2" s="1"/>
  <c r="AQ606" i="2" s="1"/>
  <c r="AT675" i="2"/>
  <c r="AX675" i="2" s="1"/>
  <c r="AZ675" i="2" s="1"/>
  <c r="AT611" i="2"/>
  <c r="AX611" i="2" s="1"/>
  <c r="AZ611" i="2" s="1"/>
  <c r="O573" i="2"/>
  <c r="AI574" i="2" s="1"/>
  <c r="AQ574" i="2" s="1"/>
  <c r="O563" i="2"/>
  <c r="AI564" i="2" s="1"/>
  <c r="AQ564" i="2" s="1"/>
  <c r="AK563" i="2"/>
  <c r="AQ563" i="2" s="1"/>
  <c r="AK573" i="2"/>
  <c r="AQ573" i="2" s="1"/>
  <c r="O615" i="2"/>
  <c r="AI616" i="2" s="1"/>
  <c r="AQ616" i="2" s="1"/>
  <c r="AK383" i="2"/>
  <c r="AQ383" i="2" s="1"/>
  <c r="AI680" i="2"/>
  <c r="O391" i="2"/>
  <c r="AI392" i="2" s="1"/>
  <c r="AQ392" i="2" s="1"/>
  <c r="AT533" i="2"/>
  <c r="AX533" i="2" s="1"/>
  <c r="AZ533" i="2" s="1"/>
  <c r="AT409" i="2"/>
  <c r="AX409" i="2" s="1"/>
  <c r="AZ409" i="2" s="1"/>
  <c r="O309" i="2"/>
  <c r="AI310" i="2" s="1"/>
  <c r="AI704" i="2"/>
  <c r="AK487" i="2"/>
  <c r="AQ487" i="2" s="1"/>
  <c r="O669" i="2"/>
  <c r="AI670" i="2" s="1"/>
  <c r="AQ670" i="2" s="1"/>
  <c r="AT425" i="2"/>
  <c r="AX425" i="2" s="1"/>
  <c r="AZ425" i="2" s="1"/>
  <c r="O461" i="2"/>
  <c r="O579" i="2"/>
  <c r="AI580" i="2" s="1"/>
  <c r="AQ580" i="2" s="1"/>
  <c r="M625" i="2"/>
  <c r="AM625" i="2"/>
  <c r="AK419" i="2"/>
  <c r="AQ419" i="2" s="1"/>
  <c r="AK461" i="2"/>
  <c r="AQ461" i="2" s="1"/>
  <c r="AT315" i="2"/>
  <c r="AX315" i="2" s="1"/>
  <c r="AZ315" i="2" s="1"/>
  <c r="O571" i="2"/>
  <c r="AI572" i="2" s="1"/>
  <c r="AQ572" i="2" s="1"/>
  <c r="AK571" i="2"/>
  <c r="AQ571" i="2" s="1"/>
  <c r="AT413" i="2"/>
  <c r="AX413" i="2" s="1"/>
  <c r="AZ413" i="2" s="1"/>
  <c r="AK625" i="2"/>
  <c r="O625" i="2"/>
  <c r="AT457" i="2"/>
  <c r="AX457" i="2" s="1"/>
  <c r="AZ457" i="2" s="1"/>
  <c r="O431" i="2"/>
  <c r="AI432" i="2" s="1"/>
  <c r="AQ432" i="2" s="1"/>
  <c r="AI684" i="2"/>
  <c r="AQ684" i="2" s="1"/>
  <c r="AT683" i="2" s="1"/>
  <c r="AX683" i="2" s="1"/>
  <c r="AZ683" i="2" s="1"/>
  <c r="AK687" i="2"/>
  <c r="AQ687" i="2" s="1"/>
  <c r="O687" i="2"/>
  <c r="AK691" i="2"/>
  <c r="AQ691" i="2" s="1"/>
  <c r="O691" i="2"/>
  <c r="O685" i="2"/>
  <c r="AK685" i="2"/>
  <c r="AQ685" i="2" s="1"/>
  <c r="AT561" i="2"/>
  <c r="AX561" i="2" s="1"/>
  <c r="AZ561" i="2" s="1"/>
  <c r="AT311" i="2"/>
  <c r="AX311" i="2" s="1"/>
  <c r="AZ311" i="2" s="1"/>
  <c r="AK317" i="2"/>
  <c r="AQ317" i="2" s="1"/>
  <c r="AT427" i="2"/>
  <c r="AX427" i="2" s="1"/>
  <c r="AZ427" i="2" s="1"/>
  <c r="AT397" i="2"/>
  <c r="AX397" i="2" s="1"/>
  <c r="AZ397" i="2" s="1"/>
  <c r="AK307" i="2"/>
  <c r="AQ307" i="2" s="1"/>
  <c r="O307" i="2"/>
  <c r="AI308" i="2" s="1"/>
  <c r="AQ308" i="2" s="1"/>
  <c r="AI658" i="2"/>
  <c r="AT451" i="2"/>
  <c r="AX451" i="2" s="1"/>
  <c r="AZ451" i="2" s="1"/>
  <c r="AK655" i="2"/>
  <c r="AQ655" i="2" s="1"/>
  <c r="O655" i="2"/>
  <c r="AI652" i="2"/>
  <c r="AI666" i="2"/>
  <c r="AK663" i="2"/>
  <c r="AQ663" i="2" s="1"/>
  <c r="O663" i="2"/>
  <c r="AT485" i="2"/>
  <c r="AX485" i="2" s="1"/>
  <c r="AZ485" i="2" s="1"/>
  <c r="AI674" i="2"/>
  <c r="AI668" i="2"/>
  <c r="AK637" i="2"/>
  <c r="AQ637" i="2" s="1"/>
  <c r="O637" i="2"/>
  <c r="AT557" i="2"/>
  <c r="AX557" i="2" s="1"/>
  <c r="AZ557" i="2" s="1"/>
  <c r="AT537" i="2"/>
  <c r="AX537" i="2" s="1"/>
  <c r="AZ537" i="2" s="1"/>
  <c r="AT539" i="2"/>
  <c r="AX539" i="2" s="1"/>
  <c r="AZ539" i="2" s="1"/>
  <c r="O367" i="2"/>
  <c r="AT449" i="2"/>
  <c r="AX449" i="2" s="1"/>
  <c r="AZ449" i="2" s="1"/>
  <c r="AK469" i="2"/>
  <c r="AK431" i="2"/>
  <c r="AQ431" i="2" s="1"/>
  <c r="AT523" i="2"/>
  <c r="AX523" i="2" s="1"/>
  <c r="AZ523" i="2" s="1"/>
  <c r="O475" i="2"/>
  <c r="AI476" i="2" s="1"/>
  <c r="AQ476" i="2" s="1"/>
  <c r="AT467" i="2"/>
  <c r="AX467" i="2" s="1"/>
  <c r="AZ467" i="2" s="1"/>
  <c r="AI610" i="2"/>
  <c r="O433" i="2"/>
  <c r="AI434" i="2" s="1"/>
  <c r="AQ434" i="2" s="1"/>
  <c r="AK497" i="2"/>
  <c r="AQ497" i="2" s="1"/>
  <c r="O497" i="2"/>
  <c r="AK547" i="2"/>
  <c r="AQ547" i="2" s="1"/>
  <c r="O547" i="2"/>
  <c r="AI582" i="2"/>
  <c r="AI528" i="2"/>
  <c r="O583" i="2"/>
  <c r="AK583" i="2"/>
  <c r="AQ583" i="2" s="1"/>
  <c r="AI554" i="2"/>
  <c r="AK549" i="2"/>
  <c r="AQ549" i="2" s="1"/>
  <c r="O549" i="2"/>
  <c r="O593" i="2"/>
  <c r="AK593" i="2"/>
  <c r="AQ593" i="2" s="1"/>
  <c r="AK577" i="2"/>
  <c r="AQ577" i="2" s="1"/>
  <c r="O577" i="2"/>
  <c r="AI588" i="2"/>
  <c r="AI604" i="2"/>
  <c r="AK575" i="2"/>
  <c r="AQ575" i="2" s="1"/>
  <c r="O575" i="2"/>
  <c r="O597" i="2"/>
  <c r="AK597" i="2"/>
  <c r="AQ597" i="2" s="1"/>
  <c r="AI602" i="2"/>
  <c r="O599" i="2"/>
  <c r="AK599" i="2"/>
  <c r="AQ599" i="2" s="1"/>
  <c r="AI568" i="2"/>
  <c r="AI506" i="2"/>
  <c r="AT359" i="2"/>
  <c r="AX359" i="2" s="1"/>
  <c r="AZ359" i="2" s="1"/>
  <c r="AK495" i="2"/>
  <c r="O495" i="2"/>
  <c r="AM495" i="2"/>
  <c r="M495" i="2"/>
  <c r="AK489" i="2"/>
  <c r="AQ489" i="2" s="1"/>
  <c r="O489" i="2"/>
  <c r="O483" i="2"/>
  <c r="AK483" i="2"/>
  <c r="AQ483" i="2" s="1"/>
  <c r="AK465" i="2"/>
  <c r="AQ465" i="2" s="1"/>
  <c r="O465" i="2"/>
  <c r="O491" i="2"/>
  <c r="AK491" i="2"/>
  <c r="AQ491" i="2" s="1"/>
  <c r="O499" i="2"/>
  <c r="AK499" i="2"/>
  <c r="AQ499" i="2" s="1"/>
  <c r="AK463" i="2"/>
  <c r="AQ463" i="2" s="1"/>
  <c r="O463" i="2"/>
  <c r="AK479" i="2"/>
  <c r="AQ479" i="2" s="1"/>
  <c r="O479" i="2"/>
  <c r="AK477" i="2"/>
  <c r="AQ477" i="2" s="1"/>
  <c r="O477" i="2"/>
  <c r="AI454" i="2"/>
  <c r="AI504" i="2"/>
  <c r="O471" i="2"/>
  <c r="AK471" i="2"/>
  <c r="AQ471" i="2" s="1"/>
  <c r="AK473" i="2"/>
  <c r="AQ473" i="2" s="1"/>
  <c r="O473" i="2"/>
  <c r="O323" i="2"/>
  <c r="AI324" i="2" s="1"/>
  <c r="AQ324" i="2" s="1"/>
  <c r="AI446" i="2"/>
  <c r="AI358" i="2"/>
  <c r="AQ358" i="2" s="1"/>
  <c r="AI448" i="2"/>
  <c r="AT393" i="2"/>
  <c r="AX393" i="2" s="1"/>
  <c r="AZ393" i="2" s="1"/>
  <c r="AK415" i="2"/>
  <c r="AQ415" i="2" s="1"/>
  <c r="O415" i="2"/>
  <c r="AI418" i="2"/>
  <c r="O333" i="2"/>
  <c r="AK333" i="2"/>
  <c r="AQ333" i="2" s="1"/>
  <c r="AI436" i="2"/>
  <c r="AI412" i="2"/>
  <c r="AI408" i="2"/>
  <c r="AI406" i="2"/>
  <c r="AI424" i="2"/>
  <c r="AT710" i="2"/>
  <c r="AX710" i="2" s="1"/>
  <c r="AZ710" i="2" s="1"/>
  <c r="AI388" i="2"/>
  <c r="AI386" i="2"/>
  <c r="AK323" i="2"/>
  <c r="AQ323" i="2" s="1"/>
  <c r="AI402" i="2"/>
  <c r="AI400" i="2"/>
  <c r="AM325" i="2"/>
  <c r="M325" i="2"/>
  <c r="O351" i="2"/>
  <c r="AK351" i="2"/>
  <c r="AQ351" i="2" s="1"/>
  <c r="O325" i="2"/>
  <c r="AK325" i="2"/>
  <c r="AK345" i="2"/>
  <c r="AQ345" i="2" s="1"/>
  <c r="O345" i="2"/>
  <c r="AI396" i="2"/>
  <c r="O371" i="2"/>
  <c r="AK371" i="2"/>
  <c r="AQ371" i="2" s="1"/>
  <c r="AI380" i="2"/>
  <c r="O369" i="2"/>
  <c r="AK369" i="2"/>
  <c r="AQ369" i="2" s="1"/>
  <c r="AI382" i="2"/>
  <c r="AI350" i="2"/>
  <c r="AI348" i="2"/>
  <c r="O361" i="2"/>
  <c r="AK361" i="2"/>
  <c r="AQ361" i="2" s="1"/>
  <c r="O375" i="2"/>
  <c r="AK375" i="2"/>
  <c r="AQ375" i="2" s="1"/>
  <c r="AI442" i="2"/>
  <c r="AI356" i="2"/>
  <c r="AI374" i="2"/>
  <c r="AK327" i="2"/>
  <c r="AQ327" i="2" s="1"/>
  <c r="O327" i="2"/>
  <c r="AI320" i="2"/>
  <c r="O337" i="2"/>
  <c r="AK337" i="2"/>
  <c r="AQ337" i="2" s="1"/>
  <c r="O339" i="2"/>
  <c r="AK339" i="2"/>
  <c r="AQ339" i="2" s="1"/>
  <c r="AI336" i="2"/>
  <c r="O321" i="2"/>
  <c r="AK321" i="2"/>
  <c r="AQ321" i="2" s="1"/>
  <c r="AI344" i="2"/>
  <c r="AI342" i="2"/>
  <c r="AK329" i="2"/>
  <c r="AQ329" i="2" s="1"/>
  <c r="O329" i="2"/>
  <c r="AI440" i="2"/>
  <c r="AT708" i="2"/>
  <c r="AX708" i="2" s="1"/>
  <c r="AZ708" i="2" s="1"/>
  <c r="AT714" i="2"/>
  <c r="AX714" i="2" s="1"/>
  <c r="AZ714" i="2" s="1"/>
  <c r="AT812" i="2"/>
  <c r="AX812" i="2" s="1"/>
  <c r="AZ812" i="2" s="1"/>
  <c r="AT810" i="2"/>
  <c r="AX810" i="2" s="1"/>
  <c r="AZ810" i="2" s="1"/>
  <c r="AT808" i="2"/>
  <c r="AX808" i="2" s="1"/>
  <c r="AZ808" i="2" s="1"/>
  <c r="AZ806" i="2"/>
  <c r="AT814" i="2"/>
  <c r="AX814" i="2" s="1"/>
  <c r="AW814" i="2"/>
  <c r="CF217" i="2"/>
  <c r="AZ105" i="2"/>
  <c r="AZ107" i="2"/>
  <c r="AZ109" i="2"/>
  <c r="AZ111" i="2"/>
  <c r="AZ117" i="2"/>
  <c r="AZ121" i="2"/>
  <c r="AZ212" i="2"/>
  <c r="AZ210" i="2"/>
  <c r="AZ206" i="2"/>
  <c r="AW220" i="2"/>
  <c r="AZ220" i="2" s="1"/>
  <c r="AZ208" i="2"/>
  <c r="AT222" i="2"/>
  <c r="AX222" i="2" s="1"/>
  <c r="AW222" i="2"/>
  <c r="AT218" i="2"/>
  <c r="AX218" i="2" s="1"/>
  <c r="AW218" i="2"/>
  <c r="AT216" i="2"/>
  <c r="AX216" i="2" s="1"/>
  <c r="AW216" i="2"/>
  <c r="AT214" i="2"/>
  <c r="AX214" i="2" s="1"/>
  <c r="AW214" i="2"/>
  <c r="AT515" i="2"/>
  <c r="AX515" i="2" s="1"/>
  <c r="AW515" i="2"/>
  <c r="O443" i="2"/>
  <c r="O613" i="2"/>
  <c r="AI614" i="2" s="1"/>
  <c r="AQ614" i="2" s="1"/>
  <c r="CD305" i="2"/>
  <c r="K305" i="2" s="1"/>
  <c r="AI305" i="2" s="1"/>
  <c r="AQ305" i="2" s="1"/>
  <c r="CF218" i="2"/>
  <c r="CF219" i="2"/>
  <c r="CF223" i="2"/>
  <c r="CF222" i="2"/>
  <c r="CF215" i="2"/>
  <c r="CF214" i="2"/>
  <c r="AP3" i="7"/>
  <c r="AQ3" i="7" s="1"/>
  <c r="AO2" i="7"/>
  <c r="AV102" i="7"/>
  <c r="AW102" i="7" s="1"/>
  <c r="AX112" i="7"/>
  <c r="AY112" i="7" s="1"/>
  <c r="AV109" i="7"/>
  <c r="AW109" i="7" s="1"/>
  <c r="AX103" i="7"/>
  <c r="AR5" i="7"/>
  <c r="AX110" i="7"/>
  <c r="AY110" i="7" s="1"/>
  <c r="AZ116" i="7"/>
  <c r="BA116" i="7" s="1"/>
  <c r="AT108" i="7"/>
  <c r="AU108" i="7" s="1"/>
  <c r="AX115" i="7"/>
  <c r="AX106" i="7"/>
  <c r="AY106" i="7" s="1"/>
  <c r="AV105" i="7"/>
  <c r="AW105" i="7" s="1"/>
  <c r="AV107" i="7"/>
  <c r="AW107" i="7" s="1"/>
  <c r="AO11" i="7"/>
  <c r="AP4" i="7"/>
  <c r="AQ4" i="7" s="1"/>
  <c r="AR8" i="7"/>
  <c r="AO7" i="7"/>
  <c r="AZ114" i="7"/>
  <c r="BA114" i="7" s="1"/>
  <c r="AZ104" i="7"/>
  <c r="BA104" i="7" s="1"/>
  <c r="AZ111" i="7"/>
  <c r="AO10" i="7"/>
  <c r="AP9" i="7"/>
  <c r="AQ9" i="7" s="1"/>
  <c r="AV113" i="7"/>
  <c r="AW113" i="7" s="1"/>
  <c r="AO6" i="7"/>
  <c r="AG47" i="1" l="1"/>
  <c r="AH47" i="1" s="1"/>
  <c r="AI46" i="1" s="1"/>
  <c r="AJ48" i="1"/>
  <c r="AJ49" i="1" s="1"/>
  <c r="AJ32" i="1"/>
  <c r="AJ33" i="1" s="1"/>
  <c r="AJ94" i="1"/>
  <c r="AJ95" i="1" s="1"/>
  <c r="AK76" i="1"/>
  <c r="AK77" i="1" s="1"/>
  <c r="AJ36" i="1"/>
  <c r="AJ37" i="1" s="1"/>
  <c r="AJ56" i="1"/>
  <c r="AJ57" i="1" s="1"/>
  <c r="AJ44" i="1"/>
  <c r="AJ45" i="1" s="1"/>
  <c r="AJ30" i="1"/>
  <c r="AJ31" i="1" s="1"/>
  <c r="AK100" i="1"/>
  <c r="AK101" i="1" s="1"/>
  <c r="AI50" i="1"/>
  <c r="AJ40" i="1"/>
  <c r="AJ41" i="1" s="1"/>
  <c r="AI68" i="1"/>
  <c r="AK54" i="1"/>
  <c r="AK78" i="1"/>
  <c r="AK79" i="1" s="1"/>
  <c r="AJ90" i="1"/>
  <c r="AJ91" i="1" s="1"/>
  <c r="AI42" i="1"/>
  <c r="AI86" i="1"/>
  <c r="AI87" i="1" s="1"/>
  <c r="AI72" i="1"/>
  <c r="AJ80" i="1"/>
  <c r="AJ81" i="1" s="1"/>
  <c r="AI88" i="1"/>
  <c r="AI89" i="1" s="1"/>
  <c r="AI38" i="1"/>
  <c r="AI39" i="1" s="1"/>
  <c r="AJ83" i="1"/>
  <c r="AI62" i="1"/>
  <c r="AE53" i="1"/>
  <c r="AK70" i="1"/>
  <c r="AK71" i="1" s="1"/>
  <c r="AI74" i="1"/>
  <c r="AI75" i="1" s="1"/>
  <c r="AG66" i="1"/>
  <c r="AH66" i="1" s="1"/>
  <c r="AJ96" i="1"/>
  <c r="AJ97" i="1" s="1"/>
  <c r="AG84" i="1"/>
  <c r="AH84" i="1" s="1"/>
  <c r="AG64" i="1"/>
  <c r="AH64" i="1" s="1"/>
  <c r="AI98" i="1"/>
  <c r="AI60" i="1"/>
  <c r="AI61" i="1" s="1"/>
  <c r="AJ92" i="1"/>
  <c r="AG34" i="1"/>
  <c r="AH34" i="1" s="1"/>
  <c r="AG67" i="1"/>
  <c r="AH67" i="1" s="1"/>
  <c r="AG58" i="1"/>
  <c r="AH58" i="1" s="1"/>
  <c r="BI124" i="7"/>
  <c r="H124" i="7" s="1"/>
  <c r="M124" i="7" s="1"/>
  <c r="O124" i="7" s="1"/>
  <c r="AG25" i="1"/>
  <c r="AH25" i="1" s="1"/>
  <c r="AG23" i="1"/>
  <c r="AH23" i="1" s="1"/>
  <c r="AI22" i="1" s="1"/>
  <c r="AJ18" i="1"/>
  <c r="AJ19" i="1" s="1"/>
  <c r="AJ4" i="1"/>
  <c r="AJ5" i="1" s="1"/>
  <c r="AG28" i="1"/>
  <c r="AH28" i="1" s="1"/>
  <c r="AF29" i="1"/>
  <c r="AG17" i="1"/>
  <c r="AH17" i="1" s="1"/>
  <c r="AK26" i="1"/>
  <c r="AI24" i="1"/>
  <c r="AI25" i="1" s="1"/>
  <c r="AF6" i="1"/>
  <c r="AG13" i="1"/>
  <c r="AH13" i="1" s="1"/>
  <c r="AI11" i="1"/>
  <c r="AG15" i="1"/>
  <c r="AH15" i="1" s="1"/>
  <c r="AI21" i="1"/>
  <c r="AI9" i="1"/>
  <c r="BI151" i="7"/>
  <c r="H151" i="7" s="1"/>
  <c r="M151" i="7" s="1"/>
  <c r="O151" i="7" s="1"/>
  <c r="H35" i="7"/>
  <c r="M35" i="7" s="1"/>
  <c r="O35" i="7" s="1"/>
  <c r="BH134" i="7"/>
  <c r="BD146" i="7"/>
  <c r="BE146" i="7" s="1"/>
  <c r="BG134" i="7"/>
  <c r="BD135" i="7"/>
  <c r="BE135" i="7" s="1"/>
  <c r="BC125" i="7"/>
  <c r="BG125" i="7" s="1"/>
  <c r="BD143" i="7"/>
  <c r="BE143" i="7" s="1"/>
  <c r="BI126" i="7"/>
  <c r="H126" i="7" s="1"/>
  <c r="M126" i="7" s="1"/>
  <c r="O126" i="7" s="1"/>
  <c r="BH120" i="7"/>
  <c r="BC139" i="7"/>
  <c r="BH139" i="7" s="1"/>
  <c r="BD130" i="7"/>
  <c r="BE130" i="7" s="1"/>
  <c r="BG120" i="7"/>
  <c r="BC122" i="7"/>
  <c r="BF122" i="7" s="1"/>
  <c r="BI140" i="7"/>
  <c r="H140" i="7" s="1"/>
  <c r="M140" i="7" s="1"/>
  <c r="O140" i="7" s="1"/>
  <c r="BC121" i="7"/>
  <c r="BH121" i="7" s="1"/>
  <c r="BH135" i="7"/>
  <c r="BF135" i="7"/>
  <c r="BG135" i="7"/>
  <c r="BB133" i="7"/>
  <c r="BD133" i="7" s="1"/>
  <c r="BE133" i="7" s="1"/>
  <c r="BG143" i="7"/>
  <c r="BH143" i="7"/>
  <c r="BF143" i="7"/>
  <c r="BB138" i="7"/>
  <c r="BC138" i="7" s="1"/>
  <c r="BG129" i="7"/>
  <c r="BH129" i="7"/>
  <c r="BF129" i="7"/>
  <c r="BF130" i="7"/>
  <c r="BG130" i="7"/>
  <c r="BH130" i="7"/>
  <c r="BI118" i="7"/>
  <c r="H118" i="7" s="1"/>
  <c r="M118" i="7" s="1"/>
  <c r="O118" i="7" s="1"/>
  <c r="BC128" i="7"/>
  <c r="BB131" i="7"/>
  <c r="BD131" i="7" s="1"/>
  <c r="BE131" i="7" s="1"/>
  <c r="BC145" i="7"/>
  <c r="BB148" i="7"/>
  <c r="BD148" i="7" s="1"/>
  <c r="BE148" i="7" s="1"/>
  <c r="BC137" i="7"/>
  <c r="BG146" i="7"/>
  <c r="BF146" i="7"/>
  <c r="BH146" i="7"/>
  <c r="BH119" i="7"/>
  <c r="BF119" i="7"/>
  <c r="BG119" i="7"/>
  <c r="BB144" i="7"/>
  <c r="BC144" i="7" s="1"/>
  <c r="BC136" i="7"/>
  <c r="BG127" i="7"/>
  <c r="BH127" i="7"/>
  <c r="BF127" i="7"/>
  <c r="BB123" i="7"/>
  <c r="BC123" i="7" s="1"/>
  <c r="AZ149" i="7"/>
  <c r="BA149" i="7" s="1"/>
  <c r="BB141" i="7"/>
  <c r="BD141" i="7" s="1"/>
  <c r="BE141" i="7" s="1"/>
  <c r="BB117" i="7"/>
  <c r="BD117" i="7" s="1"/>
  <c r="BE117" i="7" s="1"/>
  <c r="BI142" i="7"/>
  <c r="H142" i="7" s="1"/>
  <c r="M142" i="7" s="1"/>
  <c r="O142" i="7" s="1"/>
  <c r="AY147" i="7"/>
  <c r="BI132" i="7"/>
  <c r="H132" i="7" s="1"/>
  <c r="M132" i="7" s="1"/>
  <c r="O132" i="7" s="1"/>
  <c r="AZ150" i="7"/>
  <c r="BA150" i="7" s="1"/>
  <c r="BD129" i="7"/>
  <c r="BE129" i="7" s="1"/>
  <c r="BF37" i="7"/>
  <c r="BG37" i="7" s="1"/>
  <c r="BM37" i="7" s="1"/>
  <c r="BW32" i="7"/>
  <c r="BU47" i="7"/>
  <c r="BV32" i="7"/>
  <c r="BH50" i="7"/>
  <c r="BT47" i="7"/>
  <c r="BQ32" i="7"/>
  <c r="BF48" i="7"/>
  <c r="BG48" i="7" s="1"/>
  <c r="BM48" i="7" s="1"/>
  <c r="BR47" i="7"/>
  <c r="BB26" i="7"/>
  <c r="BA26" i="7"/>
  <c r="BO45" i="7"/>
  <c r="BQ45" i="7" s="1"/>
  <c r="AV25" i="7"/>
  <c r="AX25" i="7" s="1"/>
  <c r="AY25" i="7" s="1"/>
  <c r="AV24" i="7"/>
  <c r="AX24" i="7" s="1"/>
  <c r="AY24" i="7" s="1"/>
  <c r="AT16" i="7"/>
  <c r="AU16" i="7" s="1"/>
  <c r="BB17" i="7"/>
  <c r="AZ17" i="7"/>
  <c r="BA17" i="7"/>
  <c r="AW14" i="7"/>
  <c r="AW23" i="7"/>
  <c r="AW19" i="7"/>
  <c r="AZ18" i="7"/>
  <c r="BA18" i="7"/>
  <c r="BB18" i="7"/>
  <c r="AS22" i="7"/>
  <c r="AW15" i="7"/>
  <c r="AV12" i="7"/>
  <c r="AX12" i="7" s="1"/>
  <c r="AY12" i="7" s="1"/>
  <c r="AT20" i="7"/>
  <c r="AU20" i="7" s="1"/>
  <c r="AV21" i="7"/>
  <c r="AX21" i="7" s="1"/>
  <c r="AY21" i="7" s="1"/>
  <c r="AV13" i="7"/>
  <c r="AX13" i="7" s="1"/>
  <c r="AY13" i="7" s="1"/>
  <c r="BO28" i="7"/>
  <c r="BW28" i="7" s="1"/>
  <c r="BF49" i="7"/>
  <c r="BG49" i="7" s="1"/>
  <c r="BO49" i="7" s="1"/>
  <c r="BO30" i="7"/>
  <c r="BV30" i="7" s="1"/>
  <c r="BJ50" i="7"/>
  <c r="BE34" i="7"/>
  <c r="BI34" i="7" s="1"/>
  <c r="BN34" i="7" s="1"/>
  <c r="BS34" i="7" s="1"/>
  <c r="BE33" i="7"/>
  <c r="BJ33" i="7" s="1"/>
  <c r="BH49" i="7"/>
  <c r="BI49" i="7"/>
  <c r="BN49" i="7" s="1"/>
  <c r="BS49" i="7" s="1"/>
  <c r="BJ49" i="7"/>
  <c r="BD41" i="7"/>
  <c r="BE41" i="7" s="1"/>
  <c r="BD42" i="7"/>
  <c r="BF42" i="7" s="1"/>
  <c r="BG42" i="7" s="1"/>
  <c r="BI37" i="7"/>
  <c r="BN37" i="7" s="1"/>
  <c r="BS37" i="7" s="1"/>
  <c r="BH37" i="7"/>
  <c r="BJ37" i="7"/>
  <c r="BU50" i="7"/>
  <c r="BR50" i="7"/>
  <c r="BT50" i="7"/>
  <c r="BJ44" i="7"/>
  <c r="BH44" i="7"/>
  <c r="BI44" i="7"/>
  <c r="BN44" i="7" s="1"/>
  <c r="BS44" i="7" s="1"/>
  <c r="BT46" i="7"/>
  <c r="BU46" i="7"/>
  <c r="BR46" i="7"/>
  <c r="BD39" i="7"/>
  <c r="BE39" i="7" s="1"/>
  <c r="BQ51" i="7"/>
  <c r="BV51" i="7"/>
  <c r="BW51" i="7"/>
  <c r="BX51" i="7"/>
  <c r="BH51" i="7"/>
  <c r="BI51" i="7"/>
  <c r="BN51" i="7" s="1"/>
  <c r="BS51" i="7" s="1"/>
  <c r="BJ51" i="7"/>
  <c r="BD40" i="7"/>
  <c r="BF40" i="7" s="1"/>
  <c r="BG40" i="7" s="1"/>
  <c r="BU28" i="7"/>
  <c r="BR28" i="7"/>
  <c r="BT28" i="7"/>
  <c r="BH48" i="7"/>
  <c r="BI48" i="7"/>
  <c r="BN48" i="7" s="1"/>
  <c r="BS48" i="7" s="1"/>
  <c r="BJ48" i="7"/>
  <c r="BM34" i="7"/>
  <c r="BO34" i="7"/>
  <c r="BM33" i="7"/>
  <c r="BO33" i="7"/>
  <c r="BE31" i="7"/>
  <c r="BE29" i="7"/>
  <c r="BQ50" i="7"/>
  <c r="BV50" i="7"/>
  <c r="BW50" i="7"/>
  <c r="BX50" i="7"/>
  <c r="BC36" i="7"/>
  <c r="BU30" i="7"/>
  <c r="BR30" i="7"/>
  <c r="BT30" i="7"/>
  <c r="BA38" i="7"/>
  <c r="BW44" i="7"/>
  <c r="BQ44" i="7"/>
  <c r="BV44" i="7"/>
  <c r="BX44" i="7"/>
  <c r="BM31" i="7"/>
  <c r="BO31" i="7"/>
  <c r="BM29" i="7"/>
  <c r="BO29" i="7"/>
  <c r="BC43" i="7"/>
  <c r="BU45" i="7"/>
  <c r="BR45" i="7"/>
  <c r="BT45" i="7"/>
  <c r="BU27" i="7"/>
  <c r="BT27" i="7"/>
  <c r="BG27" i="7"/>
  <c r="BO27" i="7" s="1"/>
  <c r="AQ495" i="2"/>
  <c r="AQ625" i="2"/>
  <c r="AQ325" i="2"/>
  <c r="AQ342" i="2"/>
  <c r="AT341" i="2" s="1"/>
  <c r="AX341" i="2" s="1"/>
  <c r="AZ341" i="2" s="1"/>
  <c r="AQ446" i="2"/>
  <c r="AT445" i="2" s="1"/>
  <c r="AX445" i="2" s="1"/>
  <c r="AZ445" i="2" s="1"/>
  <c r="AQ588" i="2"/>
  <c r="AT587" i="2" s="1"/>
  <c r="AX587" i="2" s="1"/>
  <c r="AZ587" i="2" s="1"/>
  <c r="AQ652" i="2"/>
  <c r="AT651" i="2" s="1"/>
  <c r="AX651" i="2" s="1"/>
  <c r="AZ651" i="2" s="1"/>
  <c r="AQ440" i="2"/>
  <c r="AT439" i="2" s="1"/>
  <c r="AX439" i="2" s="1"/>
  <c r="AZ439" i="2" s="1"/>
  <c r="AQ336" i="2"/>
  <c r="AT335" i="2" s="1"/>
  <c r="AX335" i="2" s="1"/>
  <c r="AZ335" i="2" s="1"/>
  <c r="AQ374" i="2"/>
  <c r="AT373" i="2" s="1"/>
  <c r="AX373" i="2" s="1"/>
  <c r="AZ373" i="2" s="1"/>
  <c r="AQ350" i="2"/>
  <c r="AT349" i="2" s="1"/>
  <c r="AX349" i="2" s="1"/>
  <c r="AZ349" i="2" s="1"/>
  <c r="AQ380" i="2"/>
  <c r="AT379" i="2" s="1"/>
  <c r="AX379" i="2" s="1"/>
  <c r="AZ379" i="2" s="1"/>
  <c r="AQ400" i="2"/>
  <c r="AT399" i="2" s="1"/>
  <c r="AX399" i="2" s="1"/>
  <c r="AZ399" i="2" s="1"/>
  <c r="AQ388" i="2"/>
  <c r="AT387" i="2" s="1"/>
  <c r="AX387" i="2" s="1"/>
  <c r="AZ387" i="2" s="1"/>
  <c r="AQ408" i="2"/>
  <c r="AT407" i="2" s="1"/>
  <c r="AX407" i="2" s="1"/>
  <c r="AZ407" i="2" s="1"/>
  <c r="AQ610" i="2"/>
  <c r="AT609" i="2" s="1"/>
  <c r="AX609" i="2" s="1"/>
  <c r="AZ609" i="2" s="1"/>
  <c r="AQ704" i="2"/>
  <c r="AT703" i="2" s="1"/>
  <c r="AX703" i="2" s="1"/>
  <c r="AZ703" i="2" s="1"/>
  <c r="AQ654" i="2"/>
  <c r="AT653" i="2" s="1"/>
  <c r="AX653" i="2" s="1"/>
  <c r="AZ653" i="2" s="1"/>
  <c r="AQ348" i="2"/>
  <c r="AT347" i="2" s="1"/>
  <c r="AX347" i="2" s="1"/>
  <c r="AZ347" i="2" s="1"/>
  <c r="AQ406" i="2"/>
  <c r="AT405" i="2" s="1"/>
  <c r="AX405" i="2" s="1"/>
  <c r="AZ405" i="2" s="1"/>
  <c r="AQ658" i="2"/>
  <c r="AT657" i="2" s="1"/>
  <c r="AX657" i="2" s="1"/>
  <c r="AZ657" i="2" s="1"/>
  <c r="AQ344" i="2"/>
  <c r="AT343" i="2" s="1"/>
  <c r="AX343" i="2" s="1"/>
  <c r="AZ343" i="2" s="1"/>
  <c r="AQ320" i="2"/>
  <c r="AT319" i="2" s="1"/>
  <c r="AX319" i="2" s="1"/>
  <c r="AZ319" i="2" s="1"/>
  <c r="AQ356" i="2"/>
  <c r="AT355" i="2" s="1"/>
  <c r="AX355" i="2" s="1"/>
  <c r="AZ355" i="2" s="1"/>
  <c r="AQ382" i="2"/>
  <c r="AT381" i="2" s="1"/>
  <c r="AX381" i="2" s="1"/>
  <c r="AZ381" i="2" s="1"/>
  <c r="AQ402" i="2"/>
  <c r="AT401" i="2" s="1"/>
  <c r="AX401" i="2" s="1"/>
  <c r="AZ401" i="2" s="1"/>
  <c r="AQ412" i="2"/>
  <c r="AT411" i="2" s="1"/>
  <c r="AX411" i="2" s="1"/>
  <c r="AZ411" i="2" s="1"/>
  <c r="AQ418" i="2"/>
  <c r="AT417" i="2" s="1"/>
  <c r="AX417" i="2" s="1"/>
  <c r="AZ417" i="2" s="1"/>
  <c r="AQ448" i="2"/>
  <c r="AT447" i="2" s="1"/>
  <c r="AX447" i="2" s="1"/>
  <c r="AZ447" i="2" s="1"/>
  <c r="AQ504" i="2"/>
  <c r="AT503" i="2" s="1"/>
  <c r="AX503" i="2" s="1"/>
  <c r="AZ503" i="2" s="1"/>
  <c r="AQ506" i="2"/>
  <c r="AT505" i="2" s="1"/>
  <c r="AX505" i="2" s="1"/>
  <c r="AZ505" i="2" s="1"/>
  <c r="AQ602" i="2"/>
  <c r="AT601" i="2" s="1"/>
  <c r="AX601" i="2" s="1"/>
  <c r="AZ601" i="2" s="1"/>
  <c r="AQ528" i="2"/>
  <c r="AT527" i="2" s="1"/>
  <c r="AX527" i="2" s="1"/>
  <c r="AZ527" i="2" s="1"/>
  <c r="AQ469" i="2"/>
  <c r="AT469" i="2" s="1"/>
  <c r="AX469" i="2" s="1"/>
  <c r="AZ469" i="2" s="1"/>
  <c r="AQ668" i="2"/>
  <c r="AT667" i="2" s="1"/>
  <c r="AX667" i="2" s="1"/>
  <c r="AZ667" i="2" s="1"/>
  <c r="AQ310" i="2"/>
  <c r="AT309" i="2" s="1"/>
  <c r="AX309" i="2" s="1"/>
  <c r="AZ309" i="2" s="1"/>
  <c r="AQ680" i="2"/>
  <c r="AT679" i="2" s="1"/>
  <c r="AX679" i="2" s="1"/>
  <c r="AZ679" i="2" s="1"/>
  <c r="AQ429" i="2"/>
  <c r="AT429" i="2" s="1"/>
  <c r="AX429" i="2" s="1"/>
  <c r="AZ429" i="2" s="1"/>
  <c r="AQ690" i="2"/>
  <c r="AT689" i="2" s="1"/>
  <c r="AX689" i="2" s="1"/>
  <c r="AZ689" i="2" s="1"/>
  <c r="AQ396" i="2"/>
  <c r="AT395" i="2" s="1"/>
  <c r="AX395" i="2" s="1"/>
  <c r="AZ395" i="2" s="1"/>
  <c r="AQ386" i="2"/>
  <c r="AT385" i="2" s="1"/>
  <c r="AX385" i="2" s="1"/>
  <c r="AZ385" i="2" s="1"/>
  <c r="AQ442" i="2"/>
  <c r="AT441" i="2" s="1"/>
  <c r="AX441" i="2" s="1"/>
  <c r="AZ441" i="2" s="1"/>
  <c r="AQ424" i="2"/>
  <c r="AT423" i="2" s="1"/>
  <c r="AX423" i="2" s="1"/>
  <c r="AZ423" i="2" s="1"/>
  <c r="AQ436" i="2"/>
  <c r="AT435" i="2" s="1"/>
  <c r="AX435" i="2" s="1"/>
  <c r="AZ435" i="2" s="1"/>
  <c r="AQ454" i="2"/>
  <c r="AT453" i="2" s="1"/>
  <c r="AX453" i="2" s="1"/>
  <c r="AZ453" i="2" s="1"/>
  <c r="AQ568" i="2"/>
  <c r="AT567" i="2" s="1"/>
  <c r="AX567" i="2" s="1"/>
  <c r="AZ567" i="2" s="1"/>
  <c r="AQ604" i="2"/>
  <c r="AT603" i="2" s="1"/>
  <c r="AX603" i="2" s="1"/>
  <c r="AZ603" i="2" s="1"/>
  <c r="AQ554" i="2"/>
  <c r="AT553" i="2" s="1"/>
  <c r="AX553" i="2" s="1"/>
  <c r="AZ553" i="2" s="1"/>
  <c r="AQ582" i="2"/>
  <c r="AT581" i="2" s="1"/>
  <c r="AX581" i="2" s="1"/>
  <c r="AZ581" i="2" s="1"/>
  <c r="AQ674" i="2"/>
  <c r="AT673" i="2" s="1"/>
  <c r="AX673" i="2" s="1"/>
  <c r="AZ673" i="2" s="1"/>
  <c r="AQ666" i="2"/>
  <c r="AT665" i="2" s="1"/>
  <c r="AX665" i="2" s="1"/>
  <c r="AZ665" i="2" s="1"/>
  <c r="AT313" i="2"/>
  <c r="AX313" i="2" s="1"/>
  <c r="AZ313" i="2" s="1"/>
  <c r="AT623" i="2"/>
  <c r="AX623" i="2" s="1"/>
  <c r="AZ623" i="2" s="1"/>
  <c r="AT555" i="2"/>
  <c r="AX555" i="2" s="1"/>
  <c r="AZ555" i="2" s="1"/>
  <c r="AT535" i="2"/>
  <c r="AX535" i="2" s="1"/>
  <c r="AZ535" i="2" s="1"/>
  <c r="AT377" i="2"/>
  <c r="AX377" i="2" s="1"/>
  <c r="AZ377" i="2" s="1"/>
  <c r="AT633" i="2"/>
  <c r="AX633" i="2" s="1"/>
  <c r="AZ633" i="2" s="1"/>
  <c r="AT519" i="2"/>
  <c r="AX519" i="2" s="1"/>
  <c r="AZ519" i="2" s="1"/>
  <c r="AT559" i="2"/>
  <c r="AX559" i="2" s="1"/>
  <c r="AZ559" i="2" s="1"/>
  <c r="AT619" i="2"/>
  <c r="AX619" i="2" s="1"/>
  <c r="AZ619" i="2" s="1"/>
  <c r="AT391" i="2"/>
  <c r="AX391" i="2" s="1"/>
  <c r="AZ391" i="2" s="1"/>
  <c r="AT403" i="2"/>
  <c r="AX403" i="2" s="1"/>
  <c r="AZ403" i="2" s="1"/>
  <c r="AT591" i="2"/>
  <c r="AX591" i="2" s="1"/>
  <c r="AZ591" i="2" s="1"/>
  <c r="AT525" i="2"/>
  <c r="AX525" i="2" s="1"/>
  <c r="AZ525" i="2" s="1"/>
  <c r="AT493" i="2"/>
  <c r="AX493" i="2" s="1"/>
  <c r="AZ493" i="2" s="1"/>
  <c r="AT501" i="2"/>
  <c r="AX501" i="2" s="1"/>
  <c r="AZ501" i="2" s="1"/>
  <c r="AT481" i="2"/>
  <c r="AX481" i="2" s="1"/>
  <c r="AZ481" i="2" s="1"/>
  <c r="AT641" i="2"/>
  <c r="AX641" i="2" s="1"/>
  <c r="AZ641" i="2" s="1"/>
  <c r="AT569" i="2"/>
  <c r="AX569" i="2" s="1"/>
  <c r="AZ569" i="2" s="1"/>
  <c r="AT697" i="2"/>
  <c r="AX697" i="2" s="1"/>
  <c r="AZ697" i="2" s="1"/>
  <c r="AT605" i="2"/>
  <c r="AX605" i="2" s="1"/>
  <c r="AZ605" i="2" s="1"/>
  <c r="AT475" i="2"/>
  <c r="AX475" i="2" s="1"/>
  <c r="AZ475" i="2" s="1"/>
  <c r="AT573" i="2"/>
  <c r="AX573" i="2" s="1"/>
  <c r="AZ573" i="2" s="1"/>
  <c r="AT565" i="2"/>
  <c r="AX565" i="2" s="1"/>
  <c r="AZ565" i="2" s="1"/>
  <c r="AT487" i="2"/>
  <c r="AX487" i="2" s="1"/>
  <c r="AZ487" i="2" s="1"/>
  <c r="AT545" i="2"/>
  <c r="AX545" i="2" s="1"/>
  <c r="AZ545" i="2" s="1"/>
  <c r="AT615" i="2"/>
  <c r="AX615" i="2" s="1"/>
  <c r="AZ615" i="2" s="1"/>
  <c r="AT669" i="2"/>
  <c r="AX669" i="2" s="1"/>
  <c r="AZ669" i="2" s="1"/>
  <c r="AT563" i="2"/>
  <c r="AX563" i="2" s="1"/>
  <c r="AZ563" i="2" s="1"/>
  <c r="AT579" i="2"/>
  <c r="AX579" i="2" s="1"/>
  <c r="AZ579" i="2" s="1"/>
  <c r="AI462" i="2"/>
  <c r="AI368" i="2"/>
  <c r="AT317" i="2"/>
  <c r="AX317" i="2" s="1"/>
  <c r="AZ317" i="2" s="1"/>
  <c r="AT383" i="2"/>
  <c r="AX383" i="2" s="1"/>
  <c r="AZ383" i="2" s="1"/>
  <c r="AI626" i="2"/>
  <c r="AQ626" i="2" s="1"/>
  <c r="AT433" i="2"/>
  <c r="AX433" i="2" s="1"/>
  <c r="AZ433" i="2" s="1"/>
  <c r="AT307" i="2"/>
  <c r="AX307" i="2" s="1"/>
  <c r="AZ307" i="2" s="1"/>
  <c r="AT571" i="2"/>
  <c r="AX571" i="2" s="1"/>
  <c r="AZ571" i="2" s="1"/>
  <c r="AI692" i="2"/>
  <c r="AI688" i="2"/>
  <c r="AI686" i="2"/>
  <c r="AI656" i="2"/>
  <c r="AI638" i="2"/>
  <c r="AI664" i="2"/>
  <c r="AT431" i="2"/>
  <c r="AX431" i="2" s="1"/>
  <c r="AZ431" i="2" s="1"/>
  <c r="AT331" i="2"/>
  <c r="AX331" i="2" s="1"/>
  <c r="AZ331" i="2" s="1"/>
  <c r="AI498" i="2"/>
  <c r="AI576" i="2"/>
  <c r="AI584" i="2"/>
  <c r="AI548" i="2"/>
  <c r="AI600" i="2"/>
  <c r="AI598" i="2"/>
  <c r="AI594" i="2"/>
  <c r="AI578" i="2"/>
  <c r="AI550" i="2"/>
  <c r="AT357" i="2"/>
  <c r="AX357" i="2" s="1"/>
  <c r="AZ357" i="2" s="1"/>
  <c r="AT419" i="2"/>
  <c r="AX419" i="2" s="1"/>
  <c r="AZ419" i="2" s="1"/>
  <c r="AI496" i="2"/>
  <c r="AQ496" i="2" s="1"/>
  <c r="AI490" i="2"/>
  <c r="AT323" i="2"/>
  <c r="AX323" i="2" s="1"/>
  <c r="AZ323" i="2" s="1"/>
  <c r="AI464" i="2"/>
  <c r="AI484" i="2"/>
  <c r="AI480" i="2"/>
  <c r="AI500" i="2"/>
  <c r="AI466" i="2"/>
  <c r="AI472" i="2"/>
  <c r="AI474" i="2"/>
  <c r="AI478" i="2"/>
  <c r="AI492" i="2"/>
  <c r="AI416" i="2"/>
  <c r="AI334" i="2"/>
  <c r="AI352" i="2"/>
  <c r="AI326" i="2"/>
  <c r="AQ326" i="2" s="1"/>
  <c r="AI346" i="2"/>
  <c r="AI376" i="2"/>
  <c r="AI362" i="2"/>
  <c r="AI370" i="2"/>
  <c r="AI372" i="2"/>
  <c r="AI328" i="2"/>
  <c r="AI322" i="2"/>
  <c r="AI340" i="2"/>
  <c r="AI338" i="2"/>
  <c r="AI330" i="2"/>
  <c r="AI444" i="2"/>
  <c r="AQ444" i="2" s="1"/>
  <c r="AT613" i="2"/>
  <c r="AX613" i="2" s="1"/>
  <c r="AZ814" i="2"/>
  <c r="AZ214" i="2"/>
  <c r="AZ218" i="2"/>
  <c r="AZ222" i="2"/>
  <c r="AZ216" i="2"/>
  <c r="AZ515" i="2"/>
  <c r="AW613" i="2"/>
  <c r="AW443" i="2"/>
  <c r="O305" i="2"/>
  <c r="AI306" i="2" s="1"/>
  <c r="AQ306" i="2" s="1"/>
  <c r="AR3" i="7"/>
  <c r="AP2" i="7"/>
  <c r="AQ2" i="7" s="1"/>
  <c r="AX102" i="7"/>
  <c r="AY102" i="7" s="1"/>
  <c r="AZ102" i="7" s="1"/>
  <c r="BA102" i="7" s="1"/>
  <c r="AX109" i="7"/>
  <c r="AY109" i="7" s="1"/>
  <c r="AR4" i="7"/>
  <c r="AS4" i="7" s="1"/>
  <c r="BB114" i="7"/>
  <c r="BD114" i="7" s="1"/>
  <c r="BE114" i="7" s="1"/>
  <c r="AX107" i="7"/>
  <c r="AY107" i="7" s="1"/>
  <c r="AX113" i="7"/>
  <c r="BB116" i="7"/>
  <c r="BD116" i="7" s="1"/>
  <c r="BE116" i="7" s="1"/>
  <c r="AX105" i="7"/>
  <c r="AP10" i="7"/>
  <c r="AQ10" i="7" s="1"/>
  <c r="BB104" i="7"/>
  <c r="BD104" i="7" s="1"/>
  <c r="BE104" i="7" s="1"/>
  <c r="AZ106" i="7"/>
  <c r="BA106" i="7" s="1"/>
  <c r="AZ110" i="7"/>
  <c r="BA110" i="7" s="1"/>
  <c r="AP6" i="7"/>
  <c r="AQ6" i="7" s="1"/>
  <c r="AV108" i="7"/>
  <c r="AW108" i="7" s="1"/>
  <c r="AR9" i="7"/>
  <c r="BA111" i="7"/>
  <c r="AP11" i="7"/>
  <c r="AQ11" i="7" s="1"/>
  <c r="AS5" i="7"/>
  <c r="AZ112" i="7"/>
  <c r="BA112" i="7" s="1"/>
  <c r="AP7" i="7"/>
  <c r="AQ7" i="7" s="1"/>
  <c r="AS8" i="7"/>
  <c r="AY115" i="7"/>
  <c r="AY103" i="7"/>
  <c r="AJ88" i="1" l="1"/>
  <c r="AJ89" i="1" s="1"/>
  <c r="AL76" i="1"/>
  <c r="AK80" i="1"/>
  <c r="AK81" i="1" s="1"/>
  <c r="AK94" i="1"/>
  <c r="AK95" i="1" s="1"/>
  <c r="AL100" i="1"/>
  <c r="AL101" i="1" s="1"/>
  <c r="AK56" i="1"/>
  <c r="AK57" i="1" s="1"/>
  <c r="AK32" i="1"/>
  <c r="AK33" i="1" s="1"/>
  <c r="AJ86" i="1"/>
  <c r="AJ87" i="1" s="1"/>
  <c r="AK30" i="1"/>
  <c r="AK31" i="1" s="1"/>
  <c r="AK36" i="1"/>
  <c r="AK48" i="1"/>
  <c r="AK49" i="1" s="1"/>
  <c r="AJ60" i="1"/>
  <c r="AJ61" i="1" s="1"/>
  <c r="AK96" i="1"/>
  <c r="AK97" i="1" s="1"/>
  <c r="AL70" i="1"/>
  <c r="AL71" i="1" s="1"/>
  <c r="AJ38" i="1"/>
  <c r="AJ39" i="1" s="1"/>
  <c r="AK90" i="1"/>
  <c r="AK91" i="1" s="1"/>
  <c r="AK40" i="1"/>
  <c r="AG59" i="1"/>
  <c r="AH59" i="1" s="1"/>
  <c r="AI66" i="1"/>
  <c r="AI67" i="1" s="1"/>
  <c r="AI47" i="1"/>
  <c r="AI43" i="1"/>
  <c r="AK55" i="1"/>
  <c r="AI99" i="1"/>
  <c r="AJ74" i="1"/>
  <c r="AJ75" i="1" s="1"/>
  <c r="AF52" i="1"/>
  <c r="AK82" i="1"/>
  <c r="AK83" i="1" s="1"/>
  <c r="AG35" i="1"/>
  <c r="AH35" i="1" s="1"/>
  <c r="AL78" i="1"/>
  <c r="AL79" i="1" s="1"/>
  <c r="AK44" i="1"/>
  <c r="AK45" i="1" s="1"/>
  <c r="AG65" i="1"/>
  <c r="AH65" i="1" s="1"/>
  <c r="AJ93" i="1"/>
  <c r="AI63" i="1"/>
  <c r="AI73" i="1"/>
  <c r="AI69" i="1"/>
  <c r="AI51" i="1"/>
  <c r="AG85" i="1"/>
  <c r="AH85" i="1" s="1"/>
  <c r="BG139" i="7"/>
  <c r="AJ24" i="1"/>
  <c r="AJ25" i="1" s="1"/>
  <c r="AK4" i="1"/>
  <c r="AK5" i="1" s="1"/>
  <c r="AI14" i="1"/>
  <c r="AI16" i="1"/>
  <c r="AI17" i="1" s="1"/>
  <c r="BI120" i="7"/>
  <c r="H120" i="7" s="1"/>
  <c r="M120" i="7" s="1"/>
  <c r="O120" i="7" s="1"/>
  <c r="AJ10" i="1"/>
  <c r="AI23" i="1"/>
  <c r="AG6" i="1"/>
  <c r="AH6" i="1" s="1"/>
  <c r="AK18" i="1"/>
  <c r="AJ8" i="1"/>
  <c r="AJ9" i="1" s="1"/>
  <c r="AF7" i="1"/>
  <c r="AK27" i="1"/>
  <c r="AJ20" i="1"/>
  <c r="AI12" i="1"/>
  <c r="AG29" i="1"/>
  <c r="AH29" i="1" s="1"/>
  <c r="H32" i="7"/>
  <c r="M32" i="7" s="1"/>
  <c r="O32" i="7" s="1"/>
  <c r="H47" i="7"/>
  <c r="M47" i="7" s="1"/>
  <c r="O47" i="7" s="1"/>
  <c r="BF139" i="7"/>
  <c r="BF125" i="7"/>
  <c r="BH125" i="7"/>
  <c r="BM49" i="7"/>
  <c r="BR49" i="7" s="1"/>
  <c r="H46" i="7"/>
  <c r="M46" i="7" s="1"/>
  <c r="O46" i="7" s="1"/>
  <c r="BI134" i="7"/>
  <c r="H134" i="7" s="1"/>
  <c r="M134" i="7" s="1"/>
  <c r="O134" i="7" s="1"/>
  <c r="H50" i="7"/>
  <c r="M50" i="7" s="1"/>
  <c r="O50" i="7" s="1"/>
  <c r="BF121" i="7"/>
  <c r="BI33" i="7"/>
  <c r="BN33" i="7" s="1"/>
  <c r="BS33" i="7" s="1"/>
  <c r="BH33" i="7"/>
  <c r="BG121" i="7"/>
  <c r="BD138" i="7"/>
  <c r="BE138" i="7" s="1"/>
  <c r="BI130" i="7"/>
  <c r="H130" i="7" s="1"/>
  <c r="M130" i="7" s="1"/>
  <c r="O130" i="7" s="1"/>
  <c r="BH122" i="7"/>
  <c r="BO37" i="7"/>
  <c r="BV37" i="7" s="1"/>
  <c r="BI129" i="7"/>
  <c r="H129" i="7" s="1"/>
  <c r="M129" i="7" s="1"/>
  <c r="O129" i="7" s="1"/>
  <c r="BG122" i="7"/>
  <c r="BI135" i="7"/>
  <c r="H135" i="7" s="1"/>
  <c r="M135" i="7" s="1"/>
  <c r="O135" i="7" s="1"/>
  <c r="BI143" i="7"/>
  <c r="H143" i="7" s="1"/>
  <c r="M143" i="7" s="1"/>
  <c r="O143" i="7" s="1"/>
  <c r="BI146" i="7"/>
  <c r="H146" i="7" s="1"/>
  <c r="M146" i="7" s="1"/>
  <c r="O146" i="7" s="1"/>
  <c r="BC131" i="7"/>
  <c r="BG131" i="7" s="1"/>
  <c r="BC141" i="7"/>
  <c r="BF141" i="7" s="1"/>
  <c r="BD144" i="7"/>
  <c r="BE144" i="7" s="1"/>
  <c r="BC133" i="7"/>
  <c r="BH133" i="7" s="1"/>
  <c r="BC117" i="7"/>
  <c r="BG117" i="7" s="1"/>
  <c r="BI127" i="7"/>
  <c r="H127" i="7" s="1"/>
  <c r="M127" i="7" s="1"/>
  <c r="O127" i="7" s="1"/>
  <c r="BG144" i="7"/>
  <c r="BH144" i="7"/>
  <c r="BF144" i="7"/>
  <c r="BB149" i="7"/>
  <c r="BD149" i="7" s="1"/>
  <c r="BE149" i="7" s="1"/>
  <c r="BH123" i="7"/>
  <c r="BG123" i="7"/>
  <c r="BF123" i="7"/>
  <c r="BG128" i="7"/>
  <c r="BH128" i="7"/>
  <c r="BF128" i="7"/>
  <c r="BB150" i="7"/>
  <c r="BC150" i="7" s="1"/>
  <c r="BF136" i="7"/>
  <c r="BG136" i="7"/>
  <c r="BH136" i="7"/>
  <c r="BC148" i="7"/>
  <c r="BF138" i="7"/>
  <c r="BG138" i="7"/>
  <c r="BH138" i="7"/>
  <c r="AZ147" i="7"/>
  <c r="BA147" i="7" s="1"/>
  <c r="BF145" i="7"/>
  <c r="BH145" i="7"/>
  <c r="BG145" i="7"/>
  <c r="BI119" i="7"/>
  <c r="H119" i="7" s="1"/>
  <c r="M119" i="7" s="1"/>
  <c r="O119" i="7" s="1"/>
  <c r="BD123" i="7"/>
  <c r="BE123" i="7" s="1"/>
  <c r="BH137" i="7"/>
  <c r="BF137" i="7"/>
  <c r="BG137" i="7"/>
  <c r="BC26" i="7"/>
  <c r="H26" i="7" s="1"/>
  <c r="M26" i="7" s="1"/>
  <c r="O26" i="7" s="1"/>
  <c r="BO48" i="7"/>
  <c r="BV48" i="7" s="1"/>
  <c r="BW45" i="7"/>
  <c r="BV45" i="7"/>
  <c r="BX45" i="7"/>
  <c r="AW21" i="7"/>
  <c r="BB21" i="7" s="1"/>
  <c r="BH34" i="7"/>
  <c r="BX28" i="7"/>
  <c r="BV28" i="7"/>
  <c r="BQ28" i="7"/>
  <c r="AV16" i="7"/>
  <c r="AX16" i="7" s="1"/>
  <c r="AY16" i="7" s="1"/>
  <c r="AV20" i="7"/>
  <c r="AW20" i="7" s="1"/>
  <c r="AZ14" i="7"/>
  <c r="BA14" i="7"/>
  <c r="BB14" i="7"/>
  <c r="AW12" i="7"/>
  <c r="AT22" i="7"/>
  <c r="AU22" i="7" s="1"/>
  <c r="BC18" i="7"/>
  <c r="H18" i="7" s="1"/>
  <c r="M18" i="7" s="1"/>
  <c r="O18" i="7" s="1"/>
  <c r="AZ15" i="7"/>
  <c r="BA15" i="7"/>
  <c r="BB15" i="7"/>
  <c r="AZ19" i="7"/>
  <c r="BA19" i="7"/>
  <c r="BB19" i="7"/>
  <c r="AW13" i="7"/>
  <c r="AZ23" i="7"/>
  <c r="BB23" i="7"/>
  <c r="BA23" i="7"/>
  <c r="BC17" i="7"/>
  <c r="H17" i="7" s="1"/>
  <c r="M17" i="7" s="1"/>
  <c r="O17" i="7" s="1"/>
  <c r="AW24" i="7"/>
  <c r="AW25" i="7"/>
  <c r="BQ30" i="7"/>
  <c r="BX30" i="7"/>
  <c r="BF39" i="7"/>
  <c r="BG39" i="7" s="1"/>
  <c r="BM39" i="7" s="1"/>
  <c r="BW30" i="7"/>
  <c r="BJ34" i="7"/>
  <c r="BF41" i="7"/>
  <c r="BG41" i="7" s="1"/>
  <c r="BM41" i="7" s="1"/>
  <c r="BE42" i="7"/>
  <c r="BJ42" i="7" s="1"/>
  <c r="BM40" i="7"/>
  <c r="BO40" i="7"/>
  <c r="BJ41" i="7"/>
  <c r="BH41" i="7"/>
  <c r="BI41" i="7"/>
  <c r="BN41" i="7" s="1"/>
  <c r="BS41" i="7" s="1"/>
  <c r="BH39" i="7"/>
  <c r="BI39" i="7"/>
  <c r="BN39" i="7" s="1"/>
  <c r="BS39" i="7" s="1"/>
  <c r="BJ39" i="7"/>
  <c r="BQ29" i="7"/>
  <c r="BV29" i="7"/>
  <c r="BW29" i="7"/>
  <c r="BX29" i="7"/>
  <c r="BD36" i="7"/>
  <c r="BF36" i="7" s="1"/>
  <c r="BG36" i="7" s="1"/>
  <c r="BV33" i="7"/>
  <c r="BW33" i="7"/>
  <c r="BQ33" i="7"/>
  <c r="BX33" i="7"/>
  <c r="BV34" i="7"/>
  <c r="BW34" i="7"/>
  <c r="BX34" i="7"/>
  <c r="BQ34" i="7"/>
  <c r="BU48" i="7"/>
  <c r="BR48" i="7"/>
  <c r="BT48" i="7"/>
  <c r="BE40" i="7"/>
  <c r="BQ49" i="7"/>
  <c r="BV49" i="7"/>
  <c r="BW49" i="7"/>
  <c r="BX49" i="7"/>
  <c r="BT37" i="7"/>
  <c r="BR37" i="7"/>
  <c r="BU37" i="7"/>
  <c r="BD43" i="7"/>
  <c r="BF43" i="7" s="1"/>
  <c r="BG43" i="7" s="1"/>
  <c r="BQ31" i="7"/>
  <c r="BV31" i="7"/>
  <c r="BW31" i="7"/>
  <c r="BX31" i="7"/>
  <c r="BR34" i="7"/>
  <c r="BT34" i="7"/>
  <c r="BU34" i="7"/>
  <c r="BH29" i="7"/>
  <c r="BI29" i="7"/>
  <c r="BN29" i="7" s="1"/>
  <c r="BS29" i="7" s="1"/>
  <c r="BJ29" i="7"/>
  <c r="BU51" i="7"/>
  <c r="BR51" i="7"/>
  <c r="BT51" i="7"/>
  <c r="BM42" i="7"/>
  <c r="BO42" i="7"/>
  <c r="BU49" i="7"/>
  <c r="BT49" i="7"/>
  <c r="BB38" i="7"/>
  <c r="BH31" i="7"/>
  <c r="BI31" i="7"/>
  <c r="BN31" i="7" s="1"/>
  <c r="BS31" i="7" s="1"/>
  <c r="BJ31" i="7"/>
  <c r="BU44" i="7"/>
  <c r="BR44" i="7"/>
  <c r="BT44" i="7"/>
  <c r="BM27" i="7"/>
  <c r="BR27" i="7" s="1"/>
  <c r="AQ340" i="2"/>
  <c r="AT339" i="2" s="1"/>
  <c r="AX339" i="2" s="1"/>
  <c r="AZ339" i="2" s="1"/>
  <c r="AQ370" i="2"/>
  <c r="AT369" i="2" s="1"/>
  <c r="AX369" i="2" s="1"/>
  <c r="AZ369" i="2" s="1"/>
  <c r="AQ492" i="2"/>
  <c r="AT491" i="2" s="1"/>
  <c r="AX491" i="2" s="1"/>
  <c r="AZ491" i="2" s="1"/>
  <c r="AQ466" i="2"/>
  <c r="AT465" i="2" s="1"/>
  <c r="AX465" i="2" s="1"/>
  <c r="AZ465" i="2" s="1"/>
  <c r="AQ464" i="2"/>
  <c r="AT463" i="2" s="1"/>
  <c r="AX463" i="2" s="1"/>
  <c r="AZ463" i="2" s="1"/>
  <c r="AQ594" i="2"/>
  <c r="AT593" i="2" s="1"/>
  <c r="AX593" i="2" s="1"/>
  <c r="AZ593" i="2" s="1"/>
  <c r="AQ686" i="2"/>
  <c r="AT685" i="2" s="1"/>
  <c r="AX685" i="2" s="1"/>
  <c r="AZ685" i="2" s="1"/>
  <c r="AQ322" i="2"/>
  <c r="AT321" i="2" s="1"/>
  <c r="AX321" i="2" s="1"/>
  <c r="AZ321" i="2" s="1"/>
  <c r="AQ362" i="2"/>
  <c r="AT361" i="2" s="1"/>
  <c r="AX361" i="2" s="1"/>
  <c r="AZ361" i="2" s="1"/>
  <c r="AQ352" i="2"/>
  <c r="AT351" i="2" s="1"/>
  <c r="AX351" i="2" s="1"/>
  <c r="AZ351" i="2" s="1"/>
  <c r="AQ478" i="2"/>
  <c r="AT477" i="2" s="1"/>
  <c r="AX477" i="2" s="1"/>
  <c r="AZ477" i="2" s="1"/>
  <c r="AQ500" i="2"/>
  <c r="AT499" i="2" s="1"/>
  <c r="AX499" i="2" s="1"/>
  <c r="AZ499" i="2" s="1"/>
  <c r="AQ598" i="2"/>
  <c r="AT597" i="2" s="1"/>
  <c r="AX597" i="2" s="1"/>
  <c r="AZ597" i="2" s="1"/>
  <c r="AQ576" i="2"/>
  <c r="AT575" i="2" s="1"/>
  <c r="AX575" i="2" s="1"/>
  <c r="AZ575" i="2" s="1"/>
  <c r="AQ664" i="2"/>
  <c r="AT663" i="2" s="1"/>
  <c r="AX663" i="2" s="1"/>
  <c r="AZ663" i="2" s="1"/>
  <c r="AQ688" i="2"/>
  <c r="AT687" i="2" s="1"/>
  <c r="AX687" i="2" s="1"/>
  <c r="AZ687" i="2" s="1"/>
  <c r="AQ368" i="2"/>
  <c r="AT367" i="2" s="1"/>
  <c r="AX367" i="2" s="1"/>
  <c r="AZ367" i="2" s="1"/>
  <c r="AQ376" i="2"/>
  <c r="AT375" i="2" s="1"/>
  <c r="AX375" i="2" s="1"/>
  <c r="AZ375" i="2" s="1"/>
  <c r="AQ490" i="2"/>
  <c r="AT489" i="2" s="1"/>
  <c r="AX489" i="2" s="1"/>
  <c r="AZ489" i="2" s="1"/>
  <c r="AQ638" i="2"/>
  <c r="AT637" i="2" s="1"/>
  <c r="AX637" i="2" s="1"/>
  <c r="AZ637" i="2" s="1"/>
  <c r="AQ584" i="2"/>
  <c r="AT583" i="2" s="1"/>
  <c r="AX583" i="2" s="1"/>
  <c r="AZ583" i="2" s="1"/>
  <c r="AQ330" i="2"/>
  <c r="AT329" i="2" s="1"/>
  <c r="AX329" i="2" s="1"/>
  <c r="AZ329" i="2" s="1"/>
  <c r="AQ328" i="2"/>
  <c r="AT327" i="2" s="1"/>
  <c r="AX327" i="2" s="1"/>
  <c r="AZ327" i="2" s="1"/>
  <c r="AQ334" i="2"/>
  <c r="AT333" i="2" s="1"/>
  <c r="AX333" i="2" s="1"/>
  <c r="AZ333" i="2" s="1"/>
  <c r="AQ474" i="2"/>
  <c r="AT473" i="2" s="1"/>
  <c r="AX473" i="2" s="1"/>
  <c r="AZ473" i="2" s="1"/>
  <c r="AQ480" i="2"/>
  <c r="AT479" i="2" s="1"/>
  <c r="AX479" i="2" s="1"/>
  <c r="AZ479" i="2" s="1"/>
  <c r="AQ550" i="2"/>
  <c r="AT549" i="2" s="1"/>
  <c r="AX549" i="2" s="1"/>
  <c r="AZ549" i="2" s="1"/>
  <c r="AQ600" i="2"/>
  <c r="AT599" i="2" s="1"/>
  <c r="AX599" i="2" s="1"/>
  <c r="AZ599" i="2" s="1"/>
  <c r="AQ498" i="2"/>
  <c r="AT497" i="2" s="1"/>
  <c r="AX497" i="2" s="1"/>
  <c r="AZ497" i="2" s="1"/>
  <c r="AQ692" i="2"/>
  <c r="AT691" i="2" s="1"/>
  <c r="AX691" i="2" s="1"/>
  <c r="AZ691" i="2" s="1"/>
  <c r="AQ462" i="2"/>
  <c r="AT461" i="2" s="1"/>
  <c r="AX461" i="2" s="1"/>
  <c r="AZ461" i="2" s="1"/>
  <c r="AQ338" i="2"/>
  <c r="AT337" i="2" s="1"/>
  <c r="AX337" i="2" s="1"/>
  <c r="AZ337" i="2" s="1"/>
  <c r="AQ372" i="2"/>
  <c r="AT371" i="2" s="1"/>
  <c r="AX371" i="2" s="1"/>
  <c r="AZ371" i="2" s="1"/>
  <c r="AQ346" i="2"/>
  <c r="AT345" i="2" s="1"/>
  <c r="AX345" i="2" s="1"/>
  <c r="AZ345" i="2" s="1"/>
  <c r="AQ416" i="2"/>
  <c r="AT415" i="2" s="1"/>
  <c r="AX415" i="2" s="1"/>
  <c r="AZ415" i="2" s="1"/>
  <c r="AQ472" i="2"/>
  <c r="AT471" i="2" s="1"/>
  <c r="AX471" i="2" s="1"/>
  <c r="AZ471" i="2" s="1"/>
  <c r="AQ484" i="2"/>
  <c r="AT483" i="2" s="1"/>
  <c r="AX483" i="2" s="1"/>
  <c r="AZ483" i="2" s="1"/>
  <c r="AQ578" i="2"/>
  <c r="AT577" i="2" s="1"/>
  <c r="AX577" i="2" s="1"/>
  <c r="AZ577" i="2" s="1"/>
  <c r="AQ548" i="2"/>
  <c r="AT547" i="2" s="1"/>
  <c r="AX547" i="2" s="1"/>
  <c r="AZ547" i="2" s="1"/>
  <c r="AQ656" i="2"/>
  <c r="AT655" i="2" s="1"/>
  <c r="AX655" i="2" s="1"/>
  <c r="AZ655" i="2" s="1"/>
  <c r="AT325" i="2"/>
  <c r="AX325" i="2" s="1"/>
  <c r="AZ325" i="2" s="1"/>
  <c r="AT625" i="2"/>
  <c r="AX625" i="2" s="1"/>
  <c r="AZ625" i="2" s="1"/>
  <c r="AT495" i="2"/>
  <c r="AX495" i="2" s="1"/>
  <c r="AZ495" i="2" s="1"/>
  <c r="AT443" i="2"/>
  <c r="AX443" i="2" s="1"/>
  <c r="AZ443" i="2" s="1"/>
  <c r="AZ613" i="2"/>
  <c r="AW305" i="2"/>
  <c r="AT305" i="2"/>
  <c r="AX305" i="2" s="1"/>
  <c r="AR2" i="7"/>
  <c r="AS2" i="7" s="1"/>
  <c r="AS3" i="7"/>
  <c r="BC104" i="7"/>
  <c r="BC116" i="7"/>
  <c r="BB102" i="7"/>
  <c r="BC102" i="7" s="1"/>
  <c r="BB112" i="7"/>
  <c r="BD112" i="7" s="1"/>
  <c r="BE112" i="7" s="1"/>
  <c r="AX108" i="7"/>
  <c r="AY108" i="7" s="1"/>
  <c r="AR10" i="7"/>
  <c r="AS10" i="7" s="1"/>
  <c r="AT4" i="7"/>
  <c r="AU4" i="7" s="1"/>
  <c r="BB110" i="7"/>
  <c r="BD110" i="7" s="1"/>
  <c r="BE110" i="7" s="1"/>
  <c r="AR11" i="7"/>
  <c r="AS11" i="7" s="1"/>
  <c r="AZ103" i="7"/>
  <c r="AT8" i="7"/>
  <c r="AU8" i="7" s="1"/>
  <c r="BB111" i="7"/>
  <c r="BD111" i="7" s="1"/>
  <c r="BE111" i="7" s="1"/>
  <c r="AZ107" i="7"/>
  <c r="BA107" i="7" s="1"/>
  <c r="AR7" i="7"/>
  <c r="AT5" i="7"/>
  <c r="AR6" i="7"/>
  <c r="AS6" i="7" s="1"/>
  <c r="AZ115" i="7"/>
  <c r="BA115" i="7" s="1"/>
  <c r="AS9" i="7"/>
  <c r="BB106" i="7"/>
  <c r="BD106" i="7" s="1"/>
  <c r="BE106" i="7" s="1"/>
  <c r="AY105" i="7"/>
  <c r="AY113" i="7"/>
  <c r="BC114" i="7"/>
  <c r="BF114" i="7" s="1"/>
  <c r="AZ109" i="7"/>
  <c r="BA109" i="7" s="1"/>
  <c r="AL44" i="1" l="1"/>
  <c r="AL45" i="1" s="1"/>
  <c r="AJ66" i="1"/>
  <c r="AJ67" i="1" s="1"/>
  <c r="AL56" i="1"/>
  <c r="AL57" i="1" s="1"/>
  <c r="AL80" i="1"/>
  <c r="AL81" i="1" s="1"/>
  <c r="AK60" i="1"/>
  <c r="AK61" i="1" s="1"/>
  <c r="AK74" i="1"/>
  <c r="AK75" i="1" s="1"/>
  <c r="AM70" i="1"/>
  <c r="AM71" i="1" s="1"/>
  <c r="AK88" i="1"/>
  <c r="AK89" i="1" s="1"/>
  <c r="AJ50" i="1"/>
  <c r="AJ51" i="1" s="1"/>
  <c r="AJ62" i="1"/>
  <c r="AJ63" i="1" s="1"/>
  <c r="AM78" i="1"/>
  <c r="AG52" i="1"/>
  <c r="AH52" i="1" s="1"/>
  <c r="AL90" i="1"/>
  <c r="AL91" i="1" s="1"/>
  <c r="AK38" i="1"/>
  <c r="AK39" i="1" s="1"/>
  <c r="AK86" i="1"/>
  <c r="AK87" i="1" s="1"/>
  <c r="AL32" i="1"/>
  <c r="AL33" i="1" s="1"/>
  <c r="AM100" i="1"/>
  <c r="AM101" i="1" s="1"/>
  <c r="AL94" i="1"/>
  <c r="AL95" i="1" s="1"/>
  <c r="AJ68" i="1"/>
  <c r="AJ69" i="1" s="1"/>
  <c r="AK92" i="1"/>
  <c r="AK93" i="1" s="1"/>
  <c r="AI34" i="1"/>
  <c r="AI35" i="1" s="1"/>
  <c r="AL82" i="1"/>
  <c r="AL83" i="1" s="1"/>
  <c r="AJ46" i="1"/>
  <c r="AJ47" i="1" s="1"/>
  <c r="AL96" i="1"/>
  <c r="AL97" i="1" s="1"/>
  <c r="AL48" i="1"/>
  <c r="AL49" i="1" s="1"/>
  <c r="AL30" i="1"/>
  <c r="AL77" i="1"/>
  <c r="AJ72" i="1"/>
  <c r="AJ73" i="1" s="1"/>
  <c r="AL54" i="1"/>
  <c r="AL55" i="1" s="1"/>
  <c r="AK41" i="1"/>
  <c r="AI84" i="1"/>
  <c r="AI85" i="1" s="1"/>
  <c r="AI64" i="1"/>
  <c r="AF53" i="1"/>
  <c r="AJ98" i="1"/>
  <c r="AJ99" i="1" s="1"/>
  <c r="AJ42" i="1"/>
  <c r="AJ43" i="1" s="1"/>
  <c r="AI58" i="1"/>
  <c r="AI59" i="1" s="1"/>
  <c r="AK37" i="1"/>
  <c r="BI139" i="7"/>
  <c r="H139" i="7" s="1"/>
  <c r="M139" i="7" s="1"/>
  <c r="O139" i="7" s="1"/>
  <c r="BI125" i="7"/>
  <c r="H125" i="7" s="1"/>
  <c r="M125" i="7" s="1"/>
  <c r="O125" i="7" s="1"/>
  <c r="AL4" i="1"/>
  <c r="AL26" i="1"/>
  <c r="AL27" i="1" s="1"/>
  <c r="AK24" i="1"/>
  <c r="AK25" i="1" s="1"/>
  <c r="AI13" i="1"/>
  <c r="AG7" i="1"/>
  <c r="AH7" i="1" s="1"/>
  <c r="AK19" i="1"/>
  <c r="AJ22" i="1"/>
  <c r="AJ23" i="1" s="1"/>
  <c r="AJ16" i="1"/>
  <c r="AJ17" i="1" s="1"/>
  <c r="AI15" i="1"/>
  <c r="AK8" i="1"/>
  <c r="AK9" i="1" s="1"/>
  <c r="AI28" i="1"/>
  <c r="AJ21" i="1"/>
  <c r="AJ11" i="1"/>
  <c r="H44" i="7"/>
  <c r="M44" i="7" s="1"/>
  <c r="O44" i="7" s="1"/>
  <c r="H51" i="7"/>
  <c r="M51" i="7" s="1"/>
  <c r="O51" i="7" s="1"/>
  <c r="H45" i="7"/>
  <c r="M45" i="7" s="1"/>
  <c r="O45" i="7" s="1"/>
  <c r="H34" i="7"/>
  <c r="M34" i="7" s="1"/>
  <c r="O34" i="7" s="1"/>
  <c r="H28" i="7"/>
  <c r="M28" i="7" s="1"/>
  <c r="O28" i="7" s="1"/>
  <c r="H49" i="7"/>
  <c r="M49" i="7" s="1"/>
  <c r="O49" i="7" s="1"/>
  <c r="H30" i="7"/>
  <c r="M30" i="7" s="1"/>
  <c r="O30" i="7" s="1"/>
  <c r="BI121" i="7"/>
  <c r="H121" i="7" s="1"/>
  <c r="M121" i="7" s="1"/>
  <c r="O121" i="7" s="1"/>
  <c r="BI122" i="7"/>
  <c r="H122" i="7" s="1"/>
  <c r="M122" i="7" s="1"/>
  <c r="O122" i="7" s="1"/>
  <c r="BX37" i="7"/>
  <c r="BF117" i="7"/>
  <c r="BT33" i="7"/>
  <c r="BG141" i="7"/>
  <c r="BU33" i="7"/>
  <c r="BH117" i="7"/>
  <c r="BR33" i="7"/>
  <c r="BH141" i="7"/>
  <c r="BF131" i="7"/>
  <c r="BG133" i="7"/>
  <c r="BQ48" i="7"/>
  <c r="BW37" i="7"/>
  <c r="BH131" i="7"/>
  <c r="BF133" i="7"/>
  <c r="BX48" i="7"/>
  <c r="BQ37" i="7"/>
  <c r="BD150" i="7"/>
  <c r="BE150" i="7" s="1"/>
  <c r="BI144" i="7"/>
  <c r="H144" i="7" s="1"/>
  <c r="M144" i="7" s="1"/>
  <c r="O144" i="7" s="1"/>
  <c r="BI128" i="7"/>
  <c r="H128" i="7" s="1"/>
  <c r="M128" i="7" s="1"/>
  <c r="O128" i="7" s="1"/>
  <c r="BI138" i="7"/>
  <c r="H138" i="7" s="1"/>
  <c r="M138" i="7" s="1"/>
  <c r="O138" i="7" s="1"/>
  <c r="BC149" i="7"/>
  <c r="BH149" i="7" s="1"/>
  <c r="BI136" i="7"/>
  <c r="H136" i="7" s="1"/>
  <c r="M136" i="7" s="1"/>
  <c r="O136" i="7" s="1"/>
  <c r="BO39" i="7"/>
  <c r="BV39" i="7" s="1"/>
  <c r="BI137" i="7"/>
  <c r="H137" i="7" s="1"/>
  <c r="M137" i="7" s="1"/>
  <c r="O137" i="7" s="1"/>
  <c r="BI145" i="7"/>
  <c r="H145" i="7" s="1"/>
  <c r="M145" i="7" s="1"/>
  <c r="O145" i="7" s="1"/>
  <c r="BG148" i="7"/>
  <c r="BH148" i="7"/>
  <c r="BF148" i="7"/>
  <c r="BB147" i="7"/>
  <c r="BC147" i="7" s="1"/>
  <c r="BI123" i="7"/>
  <c r="H123" i="7" s="1"/>
  <c r="M123" i="7" s="1"/>
  <c r="O123" i="7" s="1"/>
  <c r="BG150" i="7"/>
  <c r="BH150" i="7"/>
  <c r="BF150" i="7"/>
  <c r="BA21" i="7"/>
  <c r="BW48" i="7"/>
  <c r="AZ21" i="7"/>
  <c r="BI42" i="7"/>
  <c r="BN42" i="7" s="1"/>
  <c r="BS42" i="7" s="1"/>
  <c r="BO41" i="7"/>
  <c r="BW41" i="7" s="1"/>
  <c r="AX20" i="7"/>
  <c r="AY20" i="7" s="1"/>
  <c r="BA20" i="7"/>
  <c r="AZ20" i="7"/>
  <c r="BB20" i="7"/>
  <c r="AV22" i="7"/>
  <c r="AW22" i="7" s="1"/>
  <c r="AZ25" i="7"/>
  <c r="BA25" i="7"/>
  <c r="BB25" i="7"/>
  <c r="AW16" i="7"/>
  <c r="AZ24" i="7"/>
  <c r="BA24" i="7"/>
  <c r="BB24" i="7"/>
  <c r="BC23" i="7"/>
  <c r="H23" i="7" s="1"/>
  <c r="M23" i="7" s="1"/>
  <c r="O23" i="7" s="1"/>
  <c r="BA12" i="7"/>
  <c r="BB12" i="7"/>
  <c r="AZ12" i="7"/>
  <c r="BC14" i="7"/>
  <c r="H14" i="7" s="1"/>
  <c r="M14" i="7" s="1"/>
  <c r="O14" i="7" s="1"/>
  <c r="BC19" i="7"/>
  <c r="H19" i="7" s="1"/>
  <c r="M19" i="7" s="1"/>
  <c r="O19" i="7" s="1"/>
  <c r="BC15" i="7"/>
  <c r="H15" i="7" s="1"/>
  <c r="M15" i="7" s="1"/>
  <c r="O15" i="7" s="1"/>
  <c r="BB13" i="7"/>
  <c r="AZ13" i="7"/>
  <c r="BA13" i="7"/>
  <c r="BH42" i="7"/>
  <c r="BH104" i="7"/>
  <c r="BF104" i="7"/>
  <c r="BH116" i="7"/>
  <c r="BF116" i="7"/>
  <c r="BH102" i="7"/>
  <c r="BF102" i="7"/>
  <c r="BE36" i="7"/>
  <c r="BH36" i="7" s="1"/>
  <c r="BE43" i="7"/>
  <c r="BM43" i="7"/>
  <c r="BO43" i="7"/>
  <c r="BJ40" i="7"/>
  <c r="BH40" i="7"/>
  <c r="BI40" i="7"/>
  <c r="BN40" i="7" s="1"/>
  <c r="BS40" i="7" s="1"/>
  <c r="BT39" i="7"/>
  <c r="BR39" i="7"/>
  <c r="BU39" i="7"/>
  <c r="BC38" i="7"/>
  <c r="BW42" i="7"/>
  <c r="BX42" i="7"/>
  <c r="BQ42" i="7"/>
  <c r="BV42" i="7"/>
  <c r="BU29" i="7"/>
  <c r="BR29" i="7"/>
  <c r="BT29" i="7"/>
  <c r="BM36" i="7"/>
  <c r="BO36" i="7"/>
  <c r="BX40" i="7"/>
  <c r="BQ40" i="7"/>
  <c r="BV40" i="7"/>
  <c r="BW40" i="7"/>
  <c r="BU31" i="7"/>
  <c r="BR31" i="7"/>
  <c r="BT31" i="7"/>
  <c r="BT41" i="7"/>
  <c r="BU41" i="7"/>
  <c r="BR41" i="7"/>
  <c r="BV27" i="7"/>
  <c r="BX27" i="7"/>
  <c r="BW27" i="7"/>
  <c r="BQ27" i="7"/>
  <c r="BH114" i="7"/>
  <c r="BG116" i="7"/>
  <c r="BG104" i="7"/>
  <c r="AZ305" i="2"/>
  <c r="AT3" i="7"/>
  <c r="AU3" i="7" s="1"/>
  <c r="AT2" i="7"/>
  <c r="AU2" i="7" s="1"/>
  <c r="BC112" i="7"/>
  <c r="BF112" i="7" s="1"/>
  <c r="BD102" i="7"/>
  <c r="BE102" i="7" s="1"/>
  <c r="BC106" i="7"/>
  <c r="AT6" i="7"/>
  <c r="AU6" i="7" s="1"/>
  <c r="BB109" i="7"/>
  <c r="BD109" i="7" s="1"/>
  <c r="BE109" i="7" s="1"/>
  <c r="BB107" i="7"/>
  <c r="BD107" i="7" s="1"/>
  <c r="BE107" i="7" s="1"/>
  <c r="AZ108" i="7"/>
  <c r="BA108" i="7" s="1"/>
  <c r="AZ113" i="7"/>
  <c r="BA113" i="7" s="1"/>
  <c r="AT10" i="7"/>
  <c r="AU10" i="7" s="1"/>
  <c r="AZ105" i="7"/>
  <c r="AT9" i="7"/>
  <c r="AU9" i="7" s="1"/>
  <c r="BC111" i="7"/>
  <c r="BF111" i="7" s="1"/>
  <c r="BA103" i="7"/>
  <c r="BC110" i="7"/>
  <c r="BF110" i="7" s="1"/>
  <c r="AS7" i="7"/>
  <c r="BG114" i="7"/>
  <c r="BB115" i="7"/>
  <c r="BD115" i="7" s="1"/>
  <c r="BE115" i="7" s="1"/>
  <c r="AU5" i="7"/>
  <c r="AV8" i="7"/>
  <c r="AW8" i="7" s="1"/>
  <c r="AT11" i="7"/>
  <c r="AV4" i="7"/>
  <c r="AX4" i="7" s="1"/>
  <c r="AY4" i="7" s="1"/>
  <c r="BG102" i="7"/>
  <c r="AG53" i="1" l="1"/>
  <c r="AH53" i="1" s="1"/>
  <c r="AI52" i="1" s="1"/>
  <c r="AI53" i="1" s="1"/>
  <c r="AM48" i="1"/>
  <c r="AM49" i="1" s="1"/>
  <c r="AM90" i="1"/>
  <c r="AM91" i="1" s="1"/>
  <c r="AN70" i="1"/>
  <c r="AN71" i="1" s="1"/>
  <c r="AM80" i="1"/>
  <c r="AM81" i="1" s="1"/>
  <c r="AJ84" i="1"/>
  <c r="AJ85" i="1" s="1"/>
  <c r="AL92" i="1"/>
  <c r="AL93" i="1" s="1"/>
  <c r="AL74" i="1"/>
  <c r="AL75" i="1" s="1"/>
  <c r="AM56" i="1"/>
  <c r="AM57" i="1" s="1"/>
  <c r="AK98" i="1"/>
  <c r="AK99" i="1" s="1"/>
  <c r="AK68" i="1"/>
  <c r="AK69" i="1" s="1"/>
  <c r="AK66" i="1"/>
  <c r="AK67" i="1" s="1"/>
  <c r="AJ58" i="1"/>
  <c r="AJ59" i="1" s="1"/>
  <c r="AM54" i="1"/>
  <c r="AM55" i="1" s="1"/>
  <c r="AL38" i="1"/>
  <c r="AL39" i="1" s="1"/>
  <c r="AK62" i="1"/>
  <c r="AK63" i="1" s="1"/>
  <c r="AM44" i="1"/>
  <c r="AM45" i="1" s="1"/>
  <c r="AM76" i="1"/>
  <c r="AM79" i="1"/>
  <c r="AL60" i="1"/>
  <c r="AL61" i="1" s="1"/>
  <c r="AL36" i="1"/>
  <c r="AL37" i="1" s="1"/>
  <c r="AK42" i="1"/>
  <c r="AL40" i="1"/>
  <c r="AM96" i="1"/>
  <c r="AM97" i="1" s="1"/>
  <c r="AK46" i="1"/>
  <c r="AK47" i="1" s="1"/>
  <c r="AJ34" i="1"/>
  <c r="AJ35" i="1" s="1"/>
  <c r="AM94" i="1"/>
  <c r="AM95" i="1" s="1"/>
  <c r="AM32" i="1"/>
  <c r="AM33" i="1" s="1"/>
  <c r="AK50" i="1"/>
  <c r="AI65" i="1"/>
  <c r="AL31" i="1"/>
  <c r="AK72" i="1"/>
  <c r="AM82" i="1"/>
  <c r="AM83" i="1" s="1"/>
  <c r="AN100" i="1"/>
  <c r="AN101" i="1" s="1"/>
  <c r="AL86" i="1"/>
  <c r="AL88" i="1"/>
  <c r="AL89" i="1" s="1"/>
  <c r="BI133" i="7"/>
  <c r="H133" i="7" s="1"/>
  <c r="M133" i="7" s="1"/>
  <c r="O133" i="7" s="1"/>
  <c r="BI141" i="7"/>
  <c r="H141" i="7" s="1"/>
  <c r="M141" i="7" s="1"/>
  <c r="O141" i="7" s="1"/>
  <c r="AM26" i="1"/>
  <c r="AM27" i="1" s="1"/>
  <c r="AL8" i="1"/>
  <c r="AL9" i="1" s="1"/>
  <c r="AK22" i="1"/>
  <c r="AK23" i="1" s="1"/>
  <c r="AJ14" i="1"/>
  <c r="AJ15" i="1" s="1"/>
  <c r="AL5" i="1"/>
  <c r="AK20" i="1"/>
  <c r="AK21" i="1" s="1"/>
  <c r="AJ12" i="1"/>
  <c r="AJ13" i="1" s="1"/>
  <c r="AK10" i="1"/>
  <c r="AK11" i="1" s="1"/>
  <c r="AI29" i="1"/>
  <c r="AK16" i="1"/>
  <c r="AK17" i="1" s="1"/>
  <c r="AL18" i="1"/>
  <c r="AL24" i="1"/>
  <c r="AL25" i="1" s="1"/>
  <c r="AI6" i="1"/>
  <c r="AI7" i="1" s="1"/>
  <c r="BI117" i="7"/>
  <c r="H117" i="7" s="1"/>
  <c r="M117" i="7" s="1"/>
  <c r="O117" i="7" s="1"/>
  <c r="H37" i="7"/>
  <c r="M37" i="7" s="1"/>
  <c r="O37" i="7" s="1"/>
  <c r="BF149" i="7"/>
  <c r="H29" i="7"/>
  <c r="M29" i="7" s="1"/>
  <c r="O29" i="7" s="1"/>
  <c r="H33" i="7"/>
  <c r="M33" i="7" s="1"/>
  <c r="O33" i="7" s="1"/>
  <c r="H31" i="7"/>
  <c r="M31" i="7" s="1"/>
  <c r="O31" i="7" s="1"/>
  <c r="H48" i="7"/>
  <c r="M48" i="7" s="1"/>
  <c r="O48" i="7" s="1"/>
  <c r="BC21" i="7"/>
  <c r="H21" i="7" s="1"/>
  <c r="M21" i="7" s="1"/>
  <c r="O21" i="7" s="1"/>
  <c r="BI131" i="7"/>
  <c r="H131" i="7" s="1"/>
  <c r="M131" i="7" s="1"/>
  <c r="O131" i="7" s="1"/>
  <c r="BG149" i="7"/>
  <c r="BQ39" i="7"/>
  <c r="BW39" i="7"/>
  <c r="BI148" i="7"/>
  <c r="H148" i="7" s="1"/>
  <c r="M148" i="7" s="1"/>
  <c r="O148" i="7" s="1"/>
  <c r="BX39" i="7"/>
  <c r="BI150" i="7"/>
  <c r="H150" i="7" s="1"/>
  <c r="M150" i="7" s="1"/>
  <c r="O150" i="7" s="1"/>
  <c r="BG147" i="7"/>
  <c r="BF147" i="7"/>
  <c r="BH147" i="7"/>
  <c r="BD147" i="7"/>
  <c r="BE147" i="7" s="1"/>
  <c r="BU42" i="7"/>
  <c r="BT42" i="7"/>
  <c r="BR42" i="7"/>
  <c r="BV41" i="7"/>
  <c r="BQ41" i="7"/>
  <c r="BX41" i="7"/>
  <c r="BC24" i="7"/>
  <c r="H24" i="7" s="1"/>
  <c r="M24" i="7" s="1"/>
  <c r="O24" i="7" s="1"/>
  <c r="BC25" i="7"/>
  <c r="H25" i="7" s="1"/>
  <c r="M25" i="7" s="1"/>
  <c r="O25" i="7" s="1"/>
  <c r="BC20" i="7"/>
  <c r="H20" i="7" s="1"/>
  <c r="M20" i="7" s="1"/>
  <c r="O20" i="7" s="1"/>
  <c r="AX22" i="7"/>
  <c r="AY22" i="7" s="1"/>
  <c r="BA22" i="7"/>
  <c r="AZ22" i="7"/>
  <c r="BB22" i="7"/>
  <c r="BC13" i="7"/>
  <c r="H13" i="7" s="1"/>
  <c r="M13" i="7" s="1"/>
  <c r="O13" i="7" s="1"/>
  <c r="BC12" i="7"/>
  <c r="H12" i="7" s="1"/>
  <c r="M12" i="7" s="1"/>
  <c r="O12" i="7" s="1"/>
  <c r="BA16" i="7"/>
  <c r="BB16" i="7"/>
  <c r="AZ16" i="7"/>
  <c r="BH106" i="7"/>
  <c r="BF106" i="7"/>
  <c r="BI36" i="7"/>
  <c r="BN36" i="7" s="1"/>
  <c r="BS36" i="7" s="1"/>
  <c r="BJ36" i="7"/>
  <c r="BX36" i="7"/>
  <c r="BV36" i="7"/>
  <c r="BW36" i="7"/>
  <c r="BQ36" i="7"/>
  <c r="BT40" i="7"/>
  <c r="BR40" i="7"/>
  <c r="BU40" i="7"/>
  <c r="BD38" i="7"/>
  <c r="BF38" i="7" s="1"/>
  <c r="BG38" i="7" s="1"/>
  <c r="BW43" i="7"/>
  <c r="BX43" i="7"/>
  <c r="BQ43" i="7"/>
  <c r="BV43" i="7"/>
  <c r="BJ43" i="7"/>
  <c r="BH43" i="7"/>
  <c r="BI43" i="7"/>
  <c r="BN43" i="7" s="1"/>
  <c r="BS43" i="7" s="1"/>
  <c r="H27" i="7"/>
  <c r="M27" i="7" s="1"/>
  <c r="O27" i="7" s="1"/>
  <c r="BI114" i="7"/>
  <c r="H114" i="7" s="1"/>
  <c r="M114" i="7" s="1"/>
  <c r="O114" i="7" s="1"/>
  <c r="BB8" i="7"/>
  <c r="AZ8" i="7"/>
  <c r="BI104" i="7"/>
  <c r="H104" i="7" s="1"/>
  <c r="M104" i="7" s="1"/>
  <c r="O104" i="7" s="1"/>
  <c r="BI116" i="7"/>
  <c r="H116" i="7" s="1"/>
  <c r="M116" i="7" s="1"/>
  <c r="O116" i="7" s="1"/>
  <c r="BI102" i="7"/>
  <c r="H102" i="7" s="1"/>
  <c r="M102" i="7" s="1"/>
  <c r="O102" i="7" s="1"/>
  <c r="BH112" i="7"/>
  <c r="BH111" i="7"/>
  <c r="BG106" i="7"/>
  <c r="BH110" i="7"/>
  <c r="AV3" i="7"/>
  <c r="AW3" i="7" s="1"/>
  <c r="AV2" i="7"/>
  <c r="AX2" i="7" s="1"/>
  <c r="AY2" i="7" s="1"/>
  <c r="BG112" i="7"/>
  <c r="BC115" i="7"/>
  <c r="BF115" i="7" s="1"/>
  <c r="AX8" i="7"/>
  <c r="AY8" i="7" s="1"/>
  <c r="BA8" i="7"/>
  <c r="AV10" i="7"/>
  <c r="AW10" i="7" s="1"/>
  <c r="AV6" i="7"/>
  <c r="AX6" i="7" s="1"/>
  <c r="AY6" i="7" s="1"/>
  <c r="BG110" i="7"/>
  <c r="AV9" i="7"/>
  <c r="AW9" i="7" s="1"/>
  <c r="BC109" i="7"/>
  <c r="AU11" i="7"/>
  <c r="AV5" i="7"/>
  <c r="AX5" i="7" s="1"/>
  <c r="AY5" i="7" s="1"/>
  <c r="BB103" i="7"/>
  <c r="BD103" i="7" s="1"/>
  <c r="BE103" i="7" s="1"/>
  <c r="BB113" i="7"/>
  <c r="BD113" i="7" s="1"/>
  <c r="BE113" i="7" s="1"/>
  <c r="BB108" i="7"/>
  <c r="BD108" i="7" s="1"/>
  <c r="BE108" i="7" s="1"/>
  <c r="BG111" i="7"/>
  <c r="AW4" i="7"/>
  <c r="AT7" i="7"/>
  <c r="AU7" i="7" s="1"/>
  <c r="BA105" i="7"/>
  <c r="BC107" i="7"/>
  <c r="AL46" i="1" l="1"/>
  <c r="AL47" i="1" s="1"/>
  <c r="AM36" i="1"/>
  <c r="AM37" i="1" s="1"/>
  <c r="AJ52" i="1"/>
  <c r="AJ53" i="1" s="1"/>
  <c r="AM38" i="1"/>
  <c r="AM39" i="1" s="1"/>
  <c r="AL66" i="1"/>
  <c r="AL67" i="1" s="1"/>
  <c r="AN56" i="1"/>
  <c r="AN57" i="1" s="1"/>
  <c r="AN80" i="1"/>
  <c r="AN81" i="1" s="1"/>
  <c r="AN96" i="1"/>
  <c r="AN97" i="1" s="1"/>
  <c r="AM60" i="1"/>
  <c r="AM61" i="1" s="1"/>
  <c r="AN54" i="1"/>
  <c r="AN55" i="1" s="1"/>
  <c r="AM74" i="1"/>
  <c r="AM75" i="1" s="1"/>
  <c r="AO70" i="1"/>
  <c r="AP70" i="1" s="1"/>
  <c r="AN82" i="1"/>
  <c r="AN83" i="1" s="1"/>
  <c r="AM92" i="1"/>
  <c r="AM93" i="1" s="1"/>
  <c r="AN90" i="1"/>
  <c r="AN91" i="1" s="1"/>
  <c r="AK34" i="1"/>
  <c r="AK35" i="1" s="1"/>
  <c r="AL62" i="1"/>
  <c r="AL63" i="1" s="1"/>
  <c r="AL98" i="1"/>
  <c r="AL99" i="1" s="1"/>
  <c r="AK84" i="1"/>
  <c r="AK85" i="1" s="1"/>
  <c r="AN48" i="1"/>
  <c r="AN49" i="1" s="1"/>
  <c r="AL87" i="1"/>
  <c r="AK73" i="1"/>
  <c r="AJ64" i="1"/>
  <c r="AJ65" i="1" s="1"/>
  <c r="AK51" i="1"/>
  <c r="AK43" i="1"/>
  <c r="AO100" i="1"/>
  <c r="AO101" i="1" s="1"/>
  <c r="AN32" i="1"/>
  <c r="AN33" i="1" s="1"/>
  <c r="AM30" i="1"/>
  <c r="AM31" i="1" s="1"/>
  <c r="AL41" i="1"/>
  <c r="AM77" i="1"/>
  <c r="AM88" i="1"/>
  <c r="AM89" i="1" s="1"/>
  <c r="AN94" i="1"/>
  <c r="AN95" i="1" s="1"/>
  <c r="AN78" i="1"/>
  <c r="AN79" i="1" s="1"/>
  <c r="AN44" i="1"/>
  <c r="AK58" i="1"/>
  <c r="AK59" i="1" s="1"/>
  <c r="AL68" i="1"/>
  <c r="AL69" i="1" s="1"/>
  <c r="BI149" i="7"/>
  <c r="H149" i="7" s="1"/>
  <c r="M149" i="7" s="1"/>
  <c r="O149" i="7" s="1"/>
  <c r="AL22" i="1"/>
  <c r="AJ6" i="1"/>
  <c r="AL16" i="1"/>
  <c r="AL17" i="1" s="1"/>
  <c r="AK14" i="1"/>
  <c r="AK15" i="1" s="1"/>
  <c r="AN26" i="1"/>
  <c r="AM8" i="1"/>
  <c r="AM9" i="1" s="1"/>
  <c r="AL19" i="1"/>
  <c r="AL10" i="1"/>
  <c r="AL11" i="1" s="1"/>
  <c r="AL20" i="1"/>
  <c r="AL21" i="1" s="1"/>
  <c r="AJ28" i="1"/>
  <c r="AK12" i="1"/>
  <c r="AK13" i="1" s="1"/>
  <c r="AM24" i="1"/>
  <c r="AM25" i="1" s="1"/>
  <c r="AM4" i="1"/>
  <c r="AM5" i="1" s="1"/>
  <c r="H41" i="7"/>
  <c r="M41" i="7" s="1"/>
  <c r="O41" i="7" s="1"/>
  <c r="H42" i="7"/>
  <c r="M42" i="7" s="1"/>
  <c r="O42" i="7" s="1"/>
  <c r="H40" i="7"/>
  <c r="M40" i="7" s="1"/>
  <c r="O40" i="7" s="1"/>
  <c r="H39" i="7"/>
  <c r="M39" i="7" s="1"/>
  <c r="O39" i="7" s="1"/>
  <c r="BI147" i="7"/>
  <c r="H147" i="7" s="1"/>
  <c r="M147" i="7" s="1"/>
  <c r="O147" i="7" s="1"/>
  <c r="BT36" i="7"/>
  <c r="BC22" i="7"/>
  <c r="H22" i="7" s="1"/>
  <c r="M22" i="7" s="1"/>
  <c r="O22" i="7" s="1"/>
  <c r="BR36" i="7"/>
  <c r="BC16" i="7"/>
  <c r="H16" i="7" s="1"/>
  <c r="M16" i="7" s="1"/>
  <c r="O16" i="7" s="1"/>
  <c r="BU36" i="7"/>
  <c r="BH107" i="7"/>
  <c r="BF107" i="7"/>
  <c r="BH109" i="7"/>
  <c r="BF109" i="7"/>
  <c r="BM38" i="7"/>
  <c r="BO38" i="7"/>
  <c r="BT43" i="7"/>
  <c r="BU43" i="7"/>
  <c r="BR43" i="7"/>
  <c r="BE38" i="7"/>
  <c r="BB4" i="7"/>
  <c r="AZ4" i="7"/>
  <c r="BB9" i="7"/>
  <c r="AZ9" i="7"/>
  <c r="BB3" i="7"/>
  <c r="AZ3" i="7"/>
  <c r="BB10" i="7"/>
  <c r="AZ10" i="7"/>
  <c r="BC8" i="7"/>
  <c r="H8" i="7" s="1"/>
  <c r="M8" i="7" s="1"/>
  <c r="O8" i="7" s="1"/>
  <c r="BI106" i="7"/>
  <c r="H106" i="7" s="1"/>
  <c r="M106" i="7" s="1"/>
  <c r="O106" i="7" s="1"/>
  <c r="BI112" i="7"/>
  <c r="H112" i="7" s="1"/>
  <c r="M112" i="7" s="1"/>
  <c r="O112" i="7" s="1"/>
  <c r="BI111" i="7"/>
  <c r="H111" i="7" s="1"/>
  <c r="M111" i="7" s="1"/>
  <c r="O111" i="7" s="1"/>
  <c r="BI110" i="7"/>
  <c r="H110" i="7" s="1"/>
  <c r="M110" i="7" s="1"/>
  <c r="O110" i="7" s="1"/>
  <c r="BH115" i="7"/>
  <c r="AX3" i="7"/>
  <c r="AY3" i="7" s="1"/>
  <c r="BA3" i="7"/>
  <c r="AW2" i="7"/>
  <c r="AX10" i="7"/>
  <c r="AY10" i="7" s="1"/>
  <c r="AX9" i="7"/>
  <c r="AY9" i="7" s="1"/>
  <c r="BG115" i="7"/>
  <c r="BA10" i="7"/>
  <c r="BG107" i="7"/>
  <c r="BB105" i="7"/>
  <c r="BD105" i="7" s="1"/>
  <c r="BE105" i="7" s="1"/>
  <c r="BA4" i="7"/>
  <c r="BC113" i="7"/>
  <c r="BF113" i="7" s="1"/>
  <c r="BC103" i="7"/>
  <c r="AV11" i="7"/>
  <c r="AX11" i="7" s="1"/>
  <c r="AY11" i="7" s="1"/>
  <c r="AW6" i="7"/>
  <c r="BC108" i="7"/>
  <c r="BG109" i="7"/>
  <c r="BA9" i="7"/>
  <c r="AV7" i="7"/>
  <c r="AW7" i="7" s="1"/>
  <c r="AW5" i="7"/>
  <c r="AP100" i="1" l="1"/>
  <c r="AR100" i="1" s="1"/>
  <c r="AU100" i="1" s="1"/>
  <c r="AW100" i="1" s="1"/>
  <c r="BA100" i="1" s="1"/>
  <c r="BQ101" i="1" s="1"/>
  <c r="AN88" i="1"/>
  <c r="AN89" i="1" s="1"/>
  <c r="AM98" i="1"/>
  <c r="AM99" i="1" s="1"/>
  <c r="AO56" i="1"/>
  <c r="AO57" i="1" s="1"/>
  <c r="AO32" i="1"/>
  <c r="AP32" i="1" s="1"/>
  <c r="AO90" i="1"/>
  <c r="AP90" i="1" s="1"/>
  <c r="AK52" i="1"/>
  <c r="AK53" i="1" s="1"/>
  <c r="AO48" i="1"/>
  <c r="AO49" i="1" s="1"/>
  <c r="AN92" i="1"/>
  <c r="AN93" i="1" s="1"/>
  <c r="AN36" i="1"/>
  <c r="AN37" i="1" s="1"/>
  <c r="AO94" i="1"/>
  <c r="AO95" i="1" s="1"/>
  <c r="AN30" i="1"/>
  <c r="AL84" i="1"/>
  <c r="AL85" i="1" s="1"/>
  <c r="AM46" i="1"/>
  <c r="AM47" i="1" s="1"/>
  <c r="AN45" i="1"/>
  <c r="AO71" i="1"/>
  <c r="AL58" i="1"/>
  <c r="AO78" i="1"/>
  <c r="AO79" i="1" s="1"/>
  <c r="AN76" i="1"/>
  <c r="AN77" i="1" s="1"/>
  <c r="AL42" i="1"/>
  <c r="AL43" i="1" s="1"/>
  <c r="AL34" i="1"/>
  <c r="AL35" i="1" s="1"/>
  <c r="AR70" i="1"/>
  <c r="AU70" i="1" s="1"/>
  <c r="AO54" i="1"/>
  <c r="AO55" i="1" s="1"/>
  <c r="AO96" i="1"/>
  <c r="AP96" i="1" s="1"/>
  <c r="AN38" i="1"/>
  <c r="AN39" i="1" s="1"/>
  <c r="AM40" i="1"/>
  <c r="AM41" i="1" s="1"/>
  <c r="AL50" i="1"/>
  <c r="AL51" i="1" s="1"/>
  <c r="AL72" i="1"/>
  <c r="AL73" i="1" s="1"/>
  <c r="AM68" i="1"/>
  <c r="AM69" i="1" s="1"/>
  <c r="BT101" i="1"/>
  <c r="AS100" i="1"/>
  <c r="BR101" i="1"/>
  <c r="AT100" i="1"/>
  <c r="AX100" i="1" s="1"/>
  <c r="AK64" i="1"/>
  <c r="AM86" i="1"/>
  <c r="AM87" i="1" s="1"/>
  <c r="AM62" i="1"/>
  <c r="AM63" i="1" s="1"/>
  <c r="AO82" i="1"/>
  <c r="AP82" i="1" s="1"/>
  <c r="AN74" i="1"/>
  <c r="AN75" i="1" s="1"/>
  <c r="AN60" i="1"/>
  <c r="AN61" i="1" s="1"/>
  <c r="AO80" i="1"/>
  <c r="AO81" i="1" s="1"/>
  <c r="AM66" i="1"/>
  <c r="AM67" i="1" s="1"/>
  <c r="AM16" i="1"/>
  <c r="AM17" i="1" s="1"/>
  <c r="AM10" i="1"/>
  <c r="AM11" i="1" s="1"/>
  <c r="AN8" i="1"/>
  <c r="AN9" i="1" s="1"/>
  <c r="AL14" i="1"/>
  <c r="AL15" i="1" s="1"/>
  <c r="AN4" i="1"/>
  <c r="AN5" i="1" s="1"/>
  <c r="AN24" i="1"/>
  <c r="AN25" i="1" s="1"/>
  <c r="AJ29" i="1"/>
  <c r="AJ7" i="1"/>
  <c r="AL12" i="1"/>
  <c r="AL13" i="1" s="1"/>
  <c r="AM20" i="1"/>
  <c r="AM21" i="1" s="1"/>
  <c r="AM18" i="1"/>
  <c r="AM19" i="1" s="1"/>
  <c r="AN27" i="1"/>
  <c r="AL23" i="1"/>
  <c r="H43" i="7"/>
  <c r="M43" i="7" s="1"/>
  <c r="O43" i="7" s="1"/>
  <c r="H36" i="7"/>
  <c r="M36" i="7" s="1"/>
  <c r="O36" i="7" s="1"/>
  <c r="BH103" i="7"/>
  <c r="BF103" i="7"/>
  <c r="BH108" i="7"/>
  <c r="BF108" i="7"/>
  <c r="BX38" i="7"/>
  <c r="BV38" i="7"/>
  <c r="BW38" i="7"/>
  <c r="BQ38" i="7"/>
  <c r="BI38" i="7"/>
  <c r="BN38" i="7" s="1"/>
  <c r="BS38" i="7" s="1"/>
  <c r="BH38" i="7"/>
  <c r="BJ38" i="7"/>
  <c r="BB5" i="7"/>
  <c r="AZ5" i="7"/>
  <c r="BB6" i="7"/>
  <c r="AZ6" i="7"/>
  <c r="BB7" i="7"/>
  <c r="AZ7" i="7"/>
  <c r="BC3" i="7"/>
  <c r="H3" i="7" s="1"/>
  <c r="M3" i="7" s="1"/>
  <c r="O3" i="7" s="1"/>
  <c r="BC4" i="7"/>
  <c r="H4" i="7" s="1"/>
  <c r="M4" i="7" s="1"/>
  <c r="O4" i="7" s="1"/>
  <c r="BC9" i="7"/>
  <c r="H9" i="7" s="1"/>
  <c r="M9" i="7" s="1"/>
  <c r="O9" i="7" s="1"/>
  <c r="BC10" i="7"/>
  <c r="H10" i="7" s="1"/>
  <c r="M10" i="7" s="1"/>
  <c r="O10" i="7" s="1"/>
  <c r="BB2" i="7"/>
  <c r="AZ2" i="7"/>
  <c r="BI115" i="7"/>
  <c r="H115" i="7" s="1"/>
  <c r="M115" i="7" s="1"/>
  <c r="O115" i="7" s="1"/>
  <c r="BI107" i="7"/>
  <c r="H107" i="7" s="1"/>
  <c r="M107" i="7" s="1"/>
  <c r="O107" i="7" s="1"/>
  <c r="BI109" i="7"/>
  <c r="H109" i="7" s="1"/>
  <c r="M109" i="7" s="1"/>
  <c r="O109" i="7" s="1"/>
  <c r="BH113" i="7"/>
  <c r="BA2" i="7"/>
  <c r="BA7" i="7"/>
  <c r="AX7" i="7"/>
  <c r="AY7" i="7" s="1"/>
  <c r="AW11" i="7"/>
  <c r="BG103" i="7"/>
  <c r="BC105" i="7"/>
  <c r="BA5" i="7"/>
  <c r="BA6" i="7"/>
  <c r="BG113" i="7"/>
  <c r="BG108" i="7"/>
  <c r="AP94" i="1" l="1"/>
  <c r="AR94" i="1" s="1"/>
  <c r="AU94" i="1" s="1"/>
  <c r="AW94" i="1" s="1"/>
  <c r="BA94" i="1" s="1"/>
  <c r="BQ95" i="1" s="1"/>
  <c r="AP56" i="1"/>
  <c r="AR56" i="1" s="1"/>
  <c r="AU56" i="1" s="1"/>
  <c r="AP78" i="1"/>
  <c r="AR78" i="1" s="1"/>
  <c r="AU78" i="1" s="1"/>
  <c r="AP48" i="1"/>
  <c r="AO83" i="1"/>
  <c r="AS82" i="1" s="1"/>
  <c r="AO33" i="1"/>
  <c r="BR33" i="1" s="1"/>
  <c r="AT80" i="1"/>
  <c r="AX80" i="1" s="1"/>
  <c r="BT81" i="1"/>
  <c r="BR81" i="1"/>
  <c r="AS80" i="1"/>
  <c r="BT55" i="1"/>
  <c r="AT54" i="1"/>
  <c r="AX54" i="1" s="1"/>
  <c r="BR55" i="1"/>
  <c r="AS54" i="1"/>
  <c r="AM42" i="1"/>
  <c r="AM43" i="1" s="1"/>
  <c r="BT79" i="1"/>
  <c r="AT78" i="1"/>
  <c r="AX78" i="1" s="1"/>
  <c r="BR79" i="1"/>
  <c r="AS78" i="1"/>
  <c r="AO92" i="1"/>
  <c r="AP92" i="1" s="1"/>
  <c r="AN62" i="1"/>
  <c r="AN63" i="1" s="1"/>
  <c r="AN68" i="1"/>
  <c r="AN69" i="1" s="1"/>
  <c r="AM34" i="1"/>
  <c r="AM35" i="1" s="1"/>
  <c r="AM84" i="1"/>
  <c r="AO74" i="1"/>
  <c r="AO75" i="1" s="1"/>
  <c r="AL52" i="1"/>
  <c r="AL53" i="1" s="1"/>
  <c r="AO88" i="1"/>
  <c r="AP88" i="1" s="1"/>
  <c r="AN66" i="1"/>
  <c r="AN67" i="1" s="1"/>
  <c r="AO60" i="1"/>
  <c r="AP60" i="1" s="1"/>
  <c r="AM50" i="1"/>
  <c r="AM51" i="1" s="1"/>
  <c r="AN40" i="1"/>
  <c r="AN41" i="1" s="1"/>
  <c r="AO38" i="1"/>
  <c r="AO39" i="1" s="1"/>
  <c r="AR96" i="1"/>
  <c r="AU96" i="1" s="1"/>
  <c r="AW71" i="1"/>
  <c r="AV70" i="1"/>
  <c r="AY70" i="1" s="1"/>
  <c r="AR48" i="1"/>
  <c r="AU48" i="1" s="1"/>
  <c r="AO76" i="1"/>
  <c r="AO77" i="1" s="1"/>
  <c r="AP54" i="1"/>
  <c r="AS94" i="1"/>
  <c r="BT95" i="1"/>
  <c r="AT94" i="1"/>
  <c r="AX94" i="1" s="1"/>
  <c r="BR95" i="1"/>
  <c r="AN98" i="1"/>
  <c r="AN99" i="1" s="1"/>
  <c r="AR82" i="1"/>
  <c r="AU82" i="1" s="1"/>
  <c r="AK65" i="1"/>
  <c r="AL59" i="1"/>
  <c r="AT70" i="1"/>
  <c r="AX70" i="1" s="1"/>
  <c r="BT71" i="1"/>
  <c r="AS70" i="1"/>
  <c r="BR71" i="1"/>
  <c r="AN31" i="1"/>
  <c r="AO91" i="1"/>
  <c r="AN86" i="1"/>
  <c r="AN87" i="1" s="1"/>
  <c r="AP80" i="1"/>
  <c r="AM72" i="1"/>
  <c r="AM73" i="1" s="1"/>
  <c r="AN46" i="1"/>
  <c r="AO36" i="1"/>
  <c r="AP36" i="1" s="1"/>
  <c r="BT49" i="1"/>
  <c r="AS48" i="1"/>
  <c r="BR49" i="1"/>
  <c r="AT48" i="1"/>
  <c r="AX48" i="1" s="1"/>
  <c r="AR90" i="1"/>
  <c r="AU90" i="1" s="1"/>
  <c r="AT56" i="1"/>
  <c r="AX56" i="1" s="1"/>
  <c r="AS56" i="1"/>
  <c r="BR57" i="1"/>
  <c r="BT57" i="1"/>
  <c r="BC100" i="1"/>
  <c r="BS101" i="1" s="1"/>
  <c r="BB100" i="1"/>
  <c r="AV100" i="1"/>
  <c r="AW101" i="1"/>
  <c r="AO97" i="1"/>
  <c r="AW70" i="1"/>
  <c r="BA70" i="1" s="1"/>
  <c r="BQ71" i="1" s="1"/>
  <c r="AO44" i="1"/>
  <c r="AP44" i="1" s="1"/>
  <c r="AR32" i="1"/>
  <c r="AU32" i="1" s="1"/>
  <c r="AW32" i="1" s="1"/>
  <c r="BA32" i="1" s="1"/>
  <c r="BQ33" i="1" s="1"/>
  <c r="AO8" i="1"/>
  <c r="AP8" i="1" s="1"/>
  <c r="AO24" i="1"/>
  <c r="AP24" i="1" s="1"/>
  <c r="AN20" i="1"/>
  <c r="AN21" i="1" s="1"/>
  <c r="AM14" i="1"/>
  <c r="AM15" i="1" s="1"/>
  <c r="AN16" i="1"/>
  <c r="AN17" i="1" s="1"/>
  <c r="AO26" i="1"/>
  <c r="AP26" i="1" s="1"/>
  <c r="AN18" i="1"/>
  <c r="AN19" i="1" s="1"/>
  <c r="AM12" i="1"/>
  <c r="AM13" i="1" s="1"/>
  <c r="AK6" i="1"/>
  <c r="AK7" i="1" s="1"/>
  <c r="AO4" i="1"/>
  <c r="AP4" i="1" s="1"/>
  <c r="AK28" i="1"/>
  <c r="AM22" i="1"/>
  <c r="AM23" i="1" s="1"/>
  <c r="AN10" i="1"/>
  <c r="AN11" i="1" s="1"/>
  <c r="BH105" i="7"/>
  <c r="BF105" i="7"/>
  <c r="BT38" i="7"/>
  <c r="BR38" i="7"/>
  <c r="BU38" i="7"/>
  <c r="BB11" i="7"/>
  <c r="AZ11" i="7"/>
  <c r="BC7" i="7"/>
  <c r="H7" i="7" s="1"/>
  <c r="M7" i="7" s="1"/>
  <c r="O7" i="7" s="1"/>
  <c r="BC6" i="7"/>
  <c r="H6" i="7" s="1"/>
  <c r="M6" i="7" s="1"/>
  <c r="O6" i="7" s="1"/>
  <c r="BC5" i="7"/>
  <c r="H5" i="7" s="1"/>
  <c r="M5" i="7" s="1"/>
  <c r="O5" i="7" s="1"/>
  <c r="BC2" i="7"/>
  <c r="H2" i="7" s="1"/>
  <c r="M2" i="7" s="1"/>
  <c r="O2" i="7" s="1"/>
  <c r="BI113" i="7"/>
  <c r="H113" i="7" s="1"/>
  <c r="M113" i="7" s="1"/>
  <c r="O113" i="7" s="1"/>
  <c r="BI108" i="7"/>
  <c r="H108" i="7" s="1"/>
  <c r="M108" i="7" s="1"/>
  <c r="O108" i="7" s="1"/>
  <c r="BI103" i="7"/>
  <c r="H103" i="7" s="1"/>
  <c r="M103" i="7" s="1"/>
  <c r="O103" i="7" s="1"/>
  <c r="BA11" i="7"/>
  <c r="BG105" i="7"/>
  <c r="AS32" i="1" l="1"/>
  <c r="BT83" i="1"/>
  <c r="AT82" i="1"/>
  <c r="AX82" i="1" s="1"/>
  <c r="BB82" i="1" s="1"/>
  <c r="BR83" i="1"/>
  <c r="AP74" i="1"/>
  <c r="AR74" i="1" s="1"/>
  <c r="AU74" i="1" s="1"/>
  <c r="AY100" i="1"/>
  <c r="BO101" i="1" s="1"/>
  <c r="BI100" i="1"/>
  <c r="BF100" i="1"/>
  <c r="BF70" i="1"/>
  <c r="BI70" i="1"/>
  <c r="BT33" i="1"/>
  <c r="AT32" i="1"/>
  <c r="AX32" i="1" s="1"/>
  <c r="BC32" i="1" s="1"/>
  <c r="BS33" i="1" s="1"/>
  <c r="AP76" i="1"/>
  <c r="AR76" i="1" s="1"/>
  <c r="AU76" i="1" s="1"/>
  <c r="AO37" i="1"/>
  <c r="BT37" i="1" s="1"/>
  <c r="AS74" i="1"/>
  <c r="BR75" i="1"/>
  <c r="AT74" i="1"/>
  <c r="AX74" i="1" s="1"/>
  <c r="BT75" i="1"/>
  <c r="BT39" i="1"/>
  <c r="AS38" i="1"/>
  <c r="BR39" i="1"/>
  <c r="AT38" i="1"/>
  <c r="AX38" i="1" s="1"/>
  <c r="AO62" i="1"/>
  <c r="AP62" i="1" s="1"/>
  <c r="AR60" i="1"/>
  <c r="AU60" i="1" s="1"/>
  <c r="AW60" i="1" s="1"/>
  <c r="BA60" i="1" s="1"/>
  <c r="BQ61" i="1" s="1"/>
  <c r="AN34" i="1"/>
  <c r="AN35" i="1" s="1"/>
  <c r="AO40" i="1"/>
  <c r="AP40" i="1" s="1"/>
  <c r="AR36" i="1"/>
  <c r="AU36" i="1" s="1"/>
  <c r="AW36" i="1" s="1"/>
  <c r="BA36" i="1" s="1"/>
  <c r="BQ37" i="1" s="1"/>
  <c r="AN42" i="1"/>
  <c r="AR44" i="1"/>
  <c r="AU44" i="1" s="1"/>
  <c r="AW44" i="1" s="1"/>
  <c r="BA44" i="1" s="1"/>
  <c r="BQ45" i="1" s="1"/>
  <c r="BD100" i="1"/>
  <c r="AW79" i="1"/>
  <c r="AV78" i="1"/>
  <c r="AL64" i="1"/>
  <c r="AL65" i="1" s="1"/>
  <c r="AO98" i="1"/>
  <c r="AO99" i="1" s="1"/>
  <c r="BC94" i="1"/>
  <c r="BS95" i="1" s="1"/>
  <c r="BB94" i="1"/>
  <c r="AV48" i="1"/>
  <c r="AW49" i="1"/>
  <c r="AW97" i="1"/>
  <c r="AV96" i="1"/>
  <c r="AY96" i="1" s="1"/>
  <c r="AO93" i="1"/>
  <c r="BB78" i="1"/>
  <c r="BB56" i="1"/>
  <c r="BB48" i="1"/>
  <c r="AW57" i="1"/>
  <c r="AV56" i="1"/>
  <c r="AN72" i="1"/>
  <c r="AN73" i="1" s="1"/>
  <c r="AO86" i="1"/>
  <c r="AP86" i="1" s="1"/>
  <c r="AO30" i="1"/>
  <c r="AP30" i="1" s="1"/>
  <c r="BC70" i="1"/>
  <c r="BS71" i="1" s="1"/>
  <c r="BB70" i="1"/>
  <c r="AW83" i="1"/>
  <c r="AV82" i="1"/>
  <c r="AR54" i="1"/>
  <c r="AU54" i="1" s="1"/>
  <c r="AW48" i="1"/>
  <c r="BA48" i="1" s="1"/>
  <c r="BQ49" i="1" s="1"/>
  <c r="AW96" i="1"/>
  <c r="BA96" i="1" s="1"/>
  <c r="BQ97" i="1" s="1"/>
  <c r="AO66" i="1"/>
  <c r="AP66" i="1" s="1"/>
  <c r="AM52" i="1"/>
  <c r="AM53" i="1" s="1"/>
  <c r="AO68" i="1"/>
  <c r="AP68" i="1" s="1"/>
  <c r="AR92" i="1"/>
  <c r="AU92" i="1" s="1"/>
  <c r="AW92" i="1" s="1"/>
  <c r="BA92" i="1" s="1"/>
  <c r="BQ93" i="1" s="1"/>
  <c r="BB54" i="1"/>
  <c r="AV32" i="1"/>
  <c r="AW33" i="1"/>
  <c r="AS96" i="1"/>
  <c r="BR97" i="1"/>
  <c r="AT96" i="1"/>
  <c r="AX96" i="1" s="1"/>
  <c r="BT97" i="1"/>
  <c r="AW91" i="1"/>
  <c r="AV90" i="1"/>
  <c r="AY90" i="1" s="1"/>
  <c r="AW95" i="1"/>
  <c r="AV94" i="1"/>
  <c r="AW56" i="1"/>
  <c r="BA56" i="1" s="1"/>
  <c r="BQ57" i="1" s="1"/>
  <c r="AW82" i="1"/>
  <c r="BA82" i="1" s="1"/>
  <c r="BQ83" i="1" s="1"/>
  <c r="AS76" i="1"/>
  <c r="BR77" i="1"/>
  <c r="AT76" i="1"/>
  <c r="AX76" i="1" s="1"/>
  <c r="BT77" i="1"/>
  <c r="BO71" i="1"/>
  <c r="AN50" i="1"/>
  <c r="AN51" i="1" s="1"/>
  <c r="AR88" i="1"/>
  <c r="AU88" i="1" s="1"/>
  <c r="AM85" i="1"/>
  <c r="AP38" i="1"/>
  <c r="BB80" i="1"/>
  <c r="AO45" i="1"/>
  <c r="BU101" i="1"/>
  <c r="BA101" i="1"/>
  <c r="BN101" i="1"/>
  <c r="BW101" i="1"/>
  <c r="AW90" i="1"/>
  <c r="BA90" i="1" s="1"/>
  <c r="BQ91" i="1" s="1"/>
  <c r="AN47" i="1"/>
  <c r="AW78" i="1"/>
  <c r="BA78" i="1" s="1"/>
  <c r="BQ79" i="1" s="1"/>
  <c r="AR80" i="1"/>
  <c r="AU80" i="1" s="1"/>
  <c r="AW80" i="1" s="1"/>
  <c r="BA80" i="1" s="1"/>
  <c r="BQ81" i="1" s="1"/>
  <c r="AS90" i="1"/>
  <c r="BR91" i="1"/>
  <c r="AT90" i="1"/>
  <c r="AX90" i="1" s="1"/>
  <c r="BT91" i="1"/>
  <c r="AM58" i="1"/>
  <c r="AM59" i="1" s="1"/>
  <c r="BU71" i="1"/>
  <c r="BA71" i="1"/>
  <c r="BN71" i="1"/>
  <c r="BW71" i="1"/>
  <c r="AO61" i="1"/>
  <c r="AO89" i="1"/>
  <c r="AO5" i="1"/>
  <c r="AO25" i="1"/>
  <c r="AO27" i="1"/>
  <c r="AO16" i="1"/>
  <c r="AP16" i="1" s="1"/>
  <c r="AO18" i="1"/>
  <c r="AP18" i="1" s="1"/>
  <c r="AR24" i="1"/>
  <c r="AU24" i="1" s="1"/>
  <c r="AW24" i="1" s="1"/>
  <c r="BA24" i="1" s="1"/>
  <c r="BQ25" i="1" s="1"/>
  <c r="AR4" i="1"/>
  <c r="AU4" i="1" s="1"/>
  <c r="AW4" i="1" s="1"/>
  <c r="BA4" i="1" s="1"/>
  <c r="BQ5" i="1" s="1"/>
  <c r="AN22" i="1"/>
  <c r="AN23" i="1" s="1"/>
  <c r="AO10" i="1"/>
  <c r="AP10" i="1" s="1"/>
  <c r="AN14" i="1"/>
  <c r="AL6" i="1"/>
  <c r="AL7" i="1" s="1"/>
  <c r="AO20" i="1"/>
  <c r="AP20" i="1" s="1"/>
  <c r="AO9" i="1"/>
  <c r="AN12" i="1"/>
  <c r="AN13" i="1" s="1"/>
  <c r="AK29" i="1"/>
  <c r="AR26" i="1"/>
  <c r="AU26" i="1" s="1"/>
  <c r="AW26" i="1" s="1"/>
  <c r="BA26" i="1" s="1"/>
  <c r="BQ27" i="1" s="1"/>
  <c r="AR8" i="1"/>
  <c r="AU8" i="1" s="1"/>
  <c r="H38" i="7"/>
  <c r="M38" i="7" s="1"/>
  <c r="O38" i="7" s="1"/>
  <c r="BC11" i="7"/>
  <c r="H11" i="7" s="1"/>
  <c r="M11" i="7" s="1"/>
  <c r="O11" i="7" s="1"/>
  <c r="BI105" i="7"/>
  <c r="H105" i="7" s="1"/>
  <c r="M105" i="7" s="1"/>
  <c r="O105" i="7" s="1"/>
  <c r="AB2" i="1"/>
  <c r="AS36" i="1" l="1"/>
  <c r="AT36" i="1"/>
  <c r="AX36" i="1" s="1"/>
  <c r="BF96" i="1"/>
  <c r="BM96" i="1" s="1"/>
  <c r="BR37" i="1"/>
  <c r="BF90" i="1"/>
  <c r="BM90" i="1" s="1"/>
  <c r="BI96" i="1"/>
  <c r="BB32" i="1"/>
  <c r="BM100" i="1"/>
  <c r="BG100" i="1"/>
  <c r="BF101" i="1"/>
  <c r="BG101" i="1" s="1"/>
  <c r="BI101" i="1"/>
  <c r="BJ101" i="1" s="1"/>
  <c r="BT100" i="1"/>
  <c r="BJ100" i="1"/>
  <c r="BI71" i="1"/>
  <c r="BJ71" i="1" s="1"/>
  <c r="BF71" i="1"/>
  <c r="BG71" i="1" s="1"/>
  <c r="BG90" i="1"/>
  <c r="BI90" i="1"/>
  <c r="BT90" i="1" s="1"/>
  <c r="BT70" i="1"/>
  <c r="BJ70" i="1"/>
  <c r="BM70" i="1"/>
  <c r="BG70" i="1"/>
  <c r="BC82" i="1"/>
  <c r="BS83" i="1" s="1"/>
  <c r="AY82" i="1"/>
  <c r="BI82" i="1"/>
  <c r="BF82" i="1"/>
  <c r="BG96" i="1"/>
  <c r="BD70" i="1"/>
  <c r="BC80" i="1"/>
  <c r="BS81" i="1" s="1"/>
  <c r="BJ90" i="1"/>
  <c r="BC48" i="1"/>
  <c r="BS49" i="1" s="1"/>
  <c r="AY48" i="1"/>
  <c r="BO49" i="1" s="1"/>
  <c r="BI48" i="1"/>
  <c r="BF48" i="1"/>
  <c r="AP98" i="1"/>
  <c r="AR98" i="1" s="1"/>
  <c r="AU98" i="1" s="1"/>
  <c r="AW98" i="1" s="1"/>
  <c r="BA98" i="1" s="1"/>
  <c r="BQ99" i="1" s="1"/>
  <c r="AY56" i="1"/>
  <c r="BF56" i="1"/>
  <c r="BI56" i="1"/>
  <c r="BC56" i="1"/>
  <c r="BS57" i="1" s="1"/>
  <c r="AO67" i="1"/>
  <c r="AS66" i="1" s="1"/>
  <c r="AO41" i="1"/>
  <c r="AS40" i="1" s="1"/>
  <c r="AY94" i="1"/>
  <c r="BO95" i="1" s="1"/>
  <c r="BI94" i="1"/>
  <c r="BF94" i="1"/>
  <c r="BC78" i="1"/>
  <c r="BS79" i="1" s="1"/>
  <c r="AY78" i="1"/>
  <c r="BO79" i="1" s="1"/>
  <c r="BF78" i="1"/>
  <c r="BI78" i="1"/>
  <c r="AO50" i="1"/>
  <c r="AO51" i="1" s="1"/>
  <c r="AN52" i="1"/>
  <c r="AN53" i="1" s="1"/>
  <c r="AS98" i="1"/>
  <c r="BR99" i="1"/>
  <c r="AT98" i="1"/>
  <c r="AX98" i="1" s="1"/>
  <c r="BT99" i="1"/>
  <c r="AO72" i="1"/>
  <c r="AO73" i="1" s="1"/>
  <c r="AS60" i="1"/>
  <c r="BR61" i="1"/>
  <c r="AT60" i="1"/>
  <c r="AX60" i="1" s="1"/>
  <c r="BT61" i="1"/>
  <c r="AW81" i="1"/>
  <c r="AV80" i="1"/>
  <c r="AR38" i="1"/>
  <c r="AU38" i="1" s="1"/>
  <c r="AW38" i="1" s="1"/>
  <c r="BA38" i="1" s="1"/>
  <c r="BQ39" i="1" s="1"/>
  <c r="BO91" i="1"/>
  <c r="AY32" i="1"/>
  <c r="BF32" i="1"/>
  <c r="BI32" i="1"/>
  <c r="AR66" i="1"/>
  <c r="AU66" i="1" s="1"/>
  <c r="BO83" i="1"/>
  <c r="AO31" i="1"/>
  <c r="BC36" i="1"/>
  <c r="BS37" i="1" s="1"/>
  <c r="BO97" i="1"/>
  <c r="AV76" i="1"/>
  <c r="AW77" i="1"/>
  <c r="AW45" i="1"/>
  <c r="AV44" i="1"/>
  <c r="AY44" i="1" s="1"/>
  <c r="AW37" i="1"/>
  <c r="AV36" i="1"/>
  <c r="AO63" i="1"/>
  <c r="AS44" i="1"/>
  <c r="BR45" i="1"/>
  <c r="AT44" i="1"/>
  <c r="AX44" i="1" s="1"/>
  <c r="BT45" i="1"/>
  <c r="AN84" i="1"/>
  <c r="AN85" i="1" s="1"/>
  <c r="BA91" i="1"/>
  <c r="BN91" i="1"/>
  <c r="BU91" i="1"/>
  <c r="BW91" i="1"/>
  <c r="AV92" i="1"/>
  <c r="AY92" i="1" s="1"/>
  <c r="AW93" i="1"/>
  <c r="AV54" i="1"/>
  <c r="AW55" i="1"/>
  <c r="BA83" i="1"/>
  <c r="BN83" i="1"/>
  <c r="BW83" i="1"/>
  <c r="BU83" i="1"/>
  <c r="AR30" i="1"/>
  <c r="AU30" i="1" s="1"/>
  <c r="AW30" i="1" s="1"/>
  <c r="BA30" i="1" s="1"/>
  <c r="BQ31" i="1" s="1"/>
  <c r="BA97" i="1"/>
  <c r="BN97" i="1"/>
  <c r="BW97" i="1"/>
  <c r="BU97" i="1"/>
  <c r="AM64" i="1"/>
  <c r="AM65" i="1" s="1"/>
  <c r="AO34" i="1"/>
  <c r="AP34" i="1" s="1"/>
  <c r="AR62" i="1"/>
  <c r="AU62" i="1" s="1"/>
  <c r="AW62" i="1" s="1"/>
  <c r="BA62" i="1" s="1"/>
  <c r="BQ63" i="1" s="1"/>
  <c r="AN58" i="1"/>
  <c r="AN59" i="1" s="1"/>
  <c r="AW89" i="1"/>
  <c r="AV88" i="1"/>
  <c r="AY88" i="1" s="1"/>
  <c r="BB76" i="1"/>
  <c r="BB96" i="1"/>
  <c r="BC96" i="1"/>
  <c r="BS97" i="1" s="1"/>
  <c r="AR68" i="1"/>
  <c r="AU68" i="1" s="1"/>
  <c r="AW68" i="1" s="1"/>
  <c r="BA68" i="1" s="1"/>
  <c r="BQ69" i="1" s="1"/>
  <c r="AW54" i="1"/>
  <c r="AR86" i="1"/>
  <c r="AU86" i="1" s="1"/>
  <c r="AW86" i="1" s="1"/>
  <c r="BA86" i="1" s="1"/>
  <c r="BQ87" i="1" s="1"/>
  <c r="AW75" i="1"/>
  <c r="AV74" i="1"/>
  <c r="BN49" i="1"/>
  <c r="BA49" i="1"/>
  <c r="BW49" i="1"/>
  <c r="BU49" i="1"/>
  <c r="BU79" i="1"/>
  <c r="BW79" i="1"/>
  <c r="BA79" i="1"/>
  <c r="BN79" i="1"/>
  <c r="AT88" i="1"/>
  <c r="AX88" i="1" s="1"/>
  <c r="BT89" i="1"/>
  <c r="AS88" i="1"/>
  <c r="BR89" i="1"/>
  <c r="BV71" i="1"/>
  <c r="BZ71" i="1" s="1"/>
  <c r="BD71" i="1"/>
  <c r="BE70" i="1" s="1"/>
  <c r="BB90" i="1"/>
  <c r="BC90" i="1"/>
  <c r="BS91" i="1" s="1"/>
  <c r="AO46" i="1"/>
  <c r="AP46" i="1" s="1"/>
  <c r="BV101" i="1"/>
  <c r="BZ101" i="1" s="1"/>
  <c r="BD101" i="1"/>
  <c r="BE100" i="1" s="1"/>
  <c r="AW88" i="1"/>
  <c r="BA88" i="1" s="1"/>
  <c r="BQ89" i="1" s="1"/>
  <c r="BW95" i="1"/>
  <c r="BU95" i="1"/>
  <c r="BN95" i="1"/>
  <c r="BA95" i="1"/>
  <c r="BW33" i="1"/>
  <c r="BU33" i="1"/>
  <c r="BN33" i="1"/>
  <c r="BA33" i="1"/>
  <c r="AO69" i="1"/>
  <c r="AO87" i="1"/>
  <c r="BW57" i="1"/>
  <c r="BU57" i="1"/>
  <c r="BA57" i="1"/>
  <c r="BN57" i="1"/>
  <c r="AS92" i="1"/>
  <c r="BR93" i="1"/>
  <c r="AT92" i="1"/>
  <c r="AX92" i="1" s="1"/>
  <c r="BI92" i="1"/>
  <c r="BT92" i="1" s="1"/>
  <c r="BT93" i="1"/>
  <c r="AW74" i="1"/>
  <c r="BA74" i="1" s="1"/>
  <c r="BQ75" i="1" s="1"/>
  <c r="AW76" i="1"/>
  <c r="BA76" i="1" s="1"/>
  <c r="BQ77" i="1" s="1"/>
  <c r="AN43" i="1"/>
  <c r="AR40" i="1"/>
  <c r="AU40" i="1" s="1"/>
  <c r="AW40" i="1" s="1"/>
  <c r="BA40" i="1" s="1"/>
  <c r="BQ41" i="1" s="1"/>
  <c r="AW61" i="1"/>
  <c r="AV60" i="1"/>
  <c r="AY60" i="1" s="1"/>
  <c r="BB38" i="1"/>
  <c r="BB74" i="1"/>
  <c r="BC74" i="1"/>
  <c r="BS75" i="1" s="1"/>
  <c r="BT27" i="1"/>
  <c r="BR27" i="1"/>
  <c r="BR25" i="1"/>
  <c r="BT25" i="1"/>
  <c r="BR9" i="1"/>
  <c r="BT9" i="1"/>
  <c r="BT5" i="1"/>
  <c r="BR5" i="1"/>
  <c r="AT4" i="1"/>
  <c r="AX4" i="1" s="1"/>
  <c r="BC4" i="1" s="1"/>
  <c r="BS5" i="1" s="1"/>
  <c r="AS4" i="1"/>
  <c r="AT24" i="1"/>
  <c r="AX24" i="1" s="1"/>
  <c r="BC24" i="1" s="1"/>
  <c r="BS25" i="1" s="1"/>
  <c r="AS24" i="1"/>
  <c r="AT26" i="1"/>
  <c r="AX26" i="1" s="1"/>
  <c r="BC26" i="1" s="1"/>
  <c r="BS27" i="1" s="1"/>
  <c r="AO11" i="1"/>
  <c r="AS26" i="1"/>
  <c r="AO21" i="1"/>
  <c r="AO12" i="1"/>
  <c r="AP12" i="1" s="1"/>
  <c r="AR10" i="1"/>
  <c r="AU10" i="1" s="1"/>
  <c r="AW10" i="1" s="1"/>
  <c r="BA10" i="1" s="1"/>
  <c r="BQ11" i="1" s="1"/>
  <c r="AO22" i="1"/>
  <c r="AO23" i="1" s="1"/>
  <c r="AR18" i="1"/>
  <c r="AU18" i="1" s="1"/>
  <c r="AW18" i="1" s="1"/>
  <c r="BA18" i="1" s="1"/>
  <c r="BQ19" i="1" s="1"/>
  <c r="AW9" i="1"/>
  <c r="AV8" i="1"/>
  <c r="AY8" i="1" s="1"/>
  <c r="BO9" i="1" s="1"/>
  <c r="AL28" i="1"/>
  <c r="AM6" i="1"/>
  <c r="AM7" i="1" s="1"/>
  <c r="AW8" i="1"/>
  <c r="BA8" i="1" s="1"/>
  <c r="BQ9" i="1" s="1"/>
  <c r="AS8" i="1"/>
  <c r="AT8" i="1"/>
  <c r="AX8" i="1" s="1"/>
  <c r="AV24" i="1"/>
  <c r="AW25" i="1"/>
  <c r="AO19" i="1"/>
  <c r="AR20" i="1"/>
  <c r="AU20" i="1" s="1"/>
  <c r="AW20" i="1" s="1"/>
  <c r="BA20" i="1" s="1"/>
  <c r="BQ21" i="1" s="1"/>
  <c r="AN15" i="1"/>
  <c r="AO17" i="1"/>
  <c r="AW27" i="1"/>
  <c r="AV26" i="1"/>
  <c r="AV4" i="1"/>
  <c r="AW5" i="1"/>
  <c r="AR16" i="1"/>
  <c r="AU16" i="1" s="1"/>
  <c r="AW16" i="1" s="1"/>
  <c r="BA16" i="1" s="1"/>
  <c r="BQ17" i="1" s="1"/>
  <c r="AB3" i="1"/>
  <c r="AC2" i="1" s="1"/>
  <c r="V2" i="1"/>
  <c r="CE2" i="1" s="1"/>
  <c r="E2" i="1" s="1"/>
  <c r="BB36" i="1" l="1"/>
  <c r="BH70" i="1"/>
  <c r="BO70" i="1" s="1"/>
  <c r="BH101" i="1"/>
  <c r="BP100" i="1" s="1"/>
  <c r="BF92" i="1"/>
  <c r="BM92" i="1" s="1"/>
  <c r="BT96" i="1"/>
  <c r="BJ96" i="1"/>
  <c r="AY36" i="1"/>
  <c r="BO37" i="1" s="1"/>
  <c r="BF36" i="1"/>
  <c r="BI36" i="1"/>
  <c r="BK70" i="1"/>
  <c r="BV70" i="1" s="1"/>
  <c r="BK101" i="1"/>
  <c r="BY100" i="1" s="1"/>
  <c r="BH100" i="1"/>
  <c r="BO100" i="1" s="1"/>
  <c r="BD82" i="1"/>
  <c r="AT66" i="1"/>
  <c r="AX66" i="1" s="1"/>
  <c r="BB66" i="1" s="1"/>
  <c r="BC76" i="1"/>
  <c r="BS77" i="1" s="1"/>
  <c r="AY76" i="1"/>
  <c r="BO77" i="1" s="1"/>
  <c r="BF76" i="1"/>
  <c r="BI76" i="1"/>
  <c r="BK100" i="1"/>
  <c r="BV100" i="1" s="1"/>
  <c r="BF60" i="1"/>
  <c r="BM60" i="1" s="1"/>
  <c r="BH71" i="1"/>
  <c r="BK71" i="1"/>
  <c r="AY74" i="1"/>
  <c r="BO75" i="1" s="1"/>
  <c r="BF74" i="1"/>
  <c r="BI74" i="1"/>
  <c r="BM82" i="1"/>
  <c r="BG82" i="1"/>
  <c r="BI83" i="1"/>
  <c r="BJ83" i="1" s="1"/>
  <c r="BF83" i="1"/>
  <c r="BG83" i="1" s="1"/>
  <c r="BT82" i="1"/>
  <c r="BJ82" i="1"/>
  <c r="BC38" i="1"/>
  <c r="BS39" i="1" s="1"/>
  <c r="BI97" i="1"/>
  <c r="BJ97" i="1" s="1"/>
  <c r="BF97" i="1"/>
  <c r="BG97" i="1" s="1"/>
  <c r="BH97" i="1" s="1"/>
  <c r="AP72" i="1"/>
  <c r="AR72" i="1" s="1"/>
  <c r="AU72" i="1" s="1"/>
  <c r="AW72" i="1" s="1"/>
  <c r="BA72" i="1" s="1"/>
  <c r="BQ73" i="1" s="1"/>
  <c r="BR41" i="1"/>
  <c r="BD78" i="1"/>
  <c r="BD56" i="1"/>
  <c r="BD48" i="1"/>
  <c r="BO57" i="1"/>
  <c r="BT67" i="1"/>
  <c r="AY80" i="1"/>
  <c r="BO81" i="1" s="1"/>
  <c r="BF80" i="1"/>
  <c r="BI80" i="1"/>
  <c r="BR67" i="1"/>
  <c r="BD94" i="1"/>
  <c r="BI60" i="1"/>
  <c r="BI91" i="1"/>
  <c r="BJ91" i="1" s="1"/>
  <c r="BK91" i="1" s="1"/>
  <c r="BF91" i="1"/>
  <c r="BG91" i="1" s="1"/>
  <c r="BD90" i="1"/>
  <c r="BD96" i="1"/>
  <c r="BJ92" i="1"/>
  <c r="BM48" i="1"/>
  <c r="BG48" i="1"/>
  <c r="BT48" i="1"/>
  <c r="BJ48" i="1"/>
  <c r="BI49" i="1"/>
  <c r="BJ49" i="1" s="1"/>
  <c r="BF49" i="1"/>
  <c r="BG49" i="1" s="1"/>
  <c r="AO47" i="1"/>
  <c r="AT46" i="1" s="1"/>
  <c r="AX46" i="1" s="1"/>
  <c r="BI88" i="1"/>
  <c r="BF88" i="1"/>
  <c r="BT41" i="1"/>
  <c r="BM56" i="1"/>
  <c r="BG56" i="1"/>
  <c r="AT40" i="1"/>
  <c r="AX40" i="1" s="1"/>
  <c r="BC40" i="1" s="1"/>
  <c r="BS41" i="1" s="1"/>
  <c r="BT56" i="1"/>
  <c r="BJ56" i="1"/>
  <c r="BI57" i="1"/>
  <c r="BJ57" i="1" s="1"/>
  <c r="BF57" i="1"/>
  <c r="BG57" i="1" s="1"/>
  <c r="AP50" i="1"/>
  <c r="AR50" i="1" s="1"/>
  <c r="AU50" i="1" s="1"/>
  <c r="AW50" i="1" s="1"/>
  <c r="BA50" i="1" s="1"/>
  <c r="BQ51" i="1" s="1"/>
  <c r="BM94" i="1"/>
  <c r="BG94" i="1"/>
  <c r="BF95" i="1"/>
  <c r="BG95" i="1" s="1"/>
  <c r="BI95" i="1"/>
  <c r="BJ95" i="1" s="1"/>
  <c r="BF79" i="1"/>
  <c r="BG79" i="1" s="1"/>
  <c r="BI79" i="1"/>
  <c r="BJ79" i="1" s="1"/>
  <c r="BT78" i="1"/>
  <c r="BJ78" i="1"/>
  <c r="BT94" i="1"/>
  <c r="BJ94" i="1"/>
  <c r="AO35" i="1"/>
  <c r="AT34" i="1" s="1"/>
  <c r="AX34" i="1" s="1"/>
  <c r="BM78" i="1"/>
  <c r="BG78" i="1"/>
  <c r="BH78" i="1" s="1"/>
  <c r="BO78" i="1" s="1"/>
  <c r="AN64" i="1"/>
  <c r="AT72" i="1"/>
  <c r="AX72" i="1" s="1"/>
  <c r="BT73" i="1"/>
  <c r="AS72" i="1"/>
  <c r="BR73" i="1"/>
  <c r="AR34" i="1"/>
  <c r="AU34" i="1" s="1"/>
  <c r="AW34" i="1" s="1"/>
  <c r="BA34" i="1" s="1"/>
  <c r="BQ35" i="1" s="1"/>
  <c r="AO52" i="1"/>
  <c r="AP52" i="1" s="1"/>
  <c r="AO58" i="1"/>
  <c r="AO59" i="1" s="1"/>
  <c r="AT50" i="1"/>
  <c r="AX50" i="1" s="1"/>
  <c r="AS50" i="1"/>
  <c r="BR51" i="1"/>
  <c r="BT51" i="1"/>
  <c r="AW41" i="1"/>
  <c r="AV40" i="1"/>
  <c r="BB88" i="1"/>
  <c r="BC88" i="1"/>
  <c r="BS89" i="1" s="1"/>
  <c r="BV49" i="1"/>
  <c r="BZ49" i="1" s="1"/>
  <c r="BD49" i="1"/>
  <c r="BA54" i="1"/>
  <c r="BQ55" i="1" s="1"/>
  <c r="BC54" i="1"/>
  <c r="BS55" i="1" s="1"/>
  <c r="AY54" i="1"/>
  <c r="BI54" i="1"/>
  <c r="BF54" i="1"/>
  <c r="BA37" i="1"/>
  <c r="BN37" i="1"/>
  <c r="BU37" i="1"/>
  <c r="BW37" i="1"/>
  <c r="BM32" i="1"/>
  <c r="BG32" i="1"/>
  <c r="BC60" i="1"/>
  <c r="BS61" i="1" s="1"/>
  <c r="BB60" i="1"/>
  <c r="BT87" i="1"/>
  <c r="AS86" i="1"/>
  <c r="AT86" i="1"/>
  <c r="AX86" i="1" s="1"/>
  <c r="BR87" i="1"/>
  <c r="AS68" i="1"/>
  <c r="BR69" i="1"/>
  <c r="AT68" i="1"/>
  <c r="AX68" i="1" s="1"/>
  <c r="BT69" i="1"/>
  <c r="BO89" i="1"/>
  <c r="AV62" i="1"/>
  <c r="AY62" i="1" s="1"/>
  <c r="AW63" i="1"/>
  <c r="BU93" i="1"/>
  <c r="BW93" i="1"/>
  <c r="BN93" i="1"/>
  <c r="BA93" i="1"/>
  <c r="AO84" i="1"/>
  <c r="AO85" i="1" s="1"/>
  <c r="BT63" i="1"/>
  <c r="AT62" i="1"/>
  <c r="AX62" i="1" s="1"/>
  <c r="BR63" i="1"/>
  <c r="AS62" i="1"/>
  <c r="BO45" i="1"/>
  <c r="AV66" i="1"/>
  <c r="AW67" i="1"/>
  <c r="BO33" i="1"/>
  <c r="BD32" i="1"/>
  <c r="AV38" i="1"/>
  <c r="AW39" i="1"/>
  <c r="BO61" i="1"/>
  <c r="AO42" i="1"/>
  <c r="AP42" i="1" s="1"/>
  <c r="BB92" i="1"/>
  <c r="BC92" i="1"/>
  <c r="BS93" i="1" s="1"/>
  <c r="BD57" i="1"/>
  <c r="BV57" i="1"/>
  <c r="BD33" i="1"/>
  <c r="BV33" i="1"/>
  <c r="BI33" i="1"/>
  <c r="BJ33" i="1" s="1"/>
  <c r="BF33" i="1"/>
  <c r="BG33" i="1" s="1"/>
  <c r="BD95" i="1"/>
  <c r="BV95" i="1"/>
  <c r="BZ95" i="1" s="1"/>
  <c r="BD79" i="1"/>
  <c r="BE78" i="1" s="1"/>
  <c r="BV79" i="1"/>
  <c r="BZ79" i="1" s="1"/>
  <c r="AV68" i="1"/>
  <c r="AY68" i="1" s="1"/>
  <c r="AW69" i="1"/>
  <c r="BW89" i="1"/>
  <c r="BA89" i="1"/>
  <c r="BN89" i="1"/>
  <c r="BU89" i="1"/>
  <c r="AV30" i="1"/>
  <c r="AY30" i="1" s="1"/>
  <c r="AW31" i="1"/>
  <c r="BV83" i="1"/>
  <c r="BZ83" i="1" s="1"/>
  <c r="BD83" i="1"/>
  <c r="BO93" i="1"/>
  <c r="BF44" i="1"/>
  <c r="BI44" i="1"/>
  <c r="BA45" i="1"/>
  <c r="BN45" i="1"/>
  <c r="BW45" i="1"/>
  <c r="BU45" i="1"/>
  <c r="BT31" i="1"/>
  <c r="AS30" i="1"/>
  <c r="BR31" i="1"/>
  <c r="AT30" i="1"/>
  <c r="AX30" i="1" s="1"/>
  <c r="AW66" i="1"/>
  <c r="BA66" i="1" s="1"/>
  <c r="BQ67" i="1" s="1"/>
  <c r="BB98" i="1"/>
  <c r="BC98" i="1"/>
  <c r="BS99" i="1" s="1"/>
  <c r="BU61" i="1"/>
  <c r="BA61" i="1"/>
  <c r="BW61" i="1"/>
  <c r="BN61" i="1"/>
  <c r="AW99" i="1"/>
  <c r="AV98" i="1"/>
  <c r="AR46" i="1"/>
  <c r="AU46" i="1" s="1"/>
  <c r="AW46" i="1" s="1"/>
  <c r="BA46" i="1" s="1"/>
  <c r="BQ47" i="1" s="1"/>
  <c r="BA75" i="1"/>
  <c r="BN75" i="1"/>
  <c r="BW75" i="1"/>
  <c r="BU75" i="1"/>
  <c r="AW87" i="1"/>
  <c r="AV86" i="1"/>
  <c r="AY86" i="1" s="1"/>
  <c r="BV97" i="1"/>
  <c r="BZ97" i="1" s="1"/>
  <c r="BD97" i="1"/>
  <c r="BE96" i="1" s="1"/>
  <c r="BU55" i="1"/>
  <c r="BW55" i="1"/>
  <c r="BA55" i="1"/>
  <c r="BN55" i="1"/>
  <c r="BV91" i="1"/>
  <c r="BZ91" i="1" s="1"/>
  <c r="BD91" i="1"/>
  <c r="BB44" i="1"/>
  <c r="BC44" i="1"/>
  <c r="BS45" i="1" s="1"/>
  <c r="BU77" i="1"/>
  <c r="BA77" i="1"/>
  <c r="BN77" i="1"/>
  <c r="BW77" i="1"/>
  <c r="BT32" i="1"/>
  <c r="BJ32" i="1"/>
  <c r="BW81" i="1"/>
  <c r="BU81" i="1"/>
  <c r="BA81" i="1"/>
  <c r="BN81" i="1"/>
  <c r="BA27" i="1"/>
  <c r="BV27" i="1" s="1"/>
  <c r="BU27" i="1"/>
  <c r="BN27" i="1"/>
  <c r="BW27" i="1"/>
  <c r="BA9" i="1"/>
  <c r="BF9" i="1" s="1"/>
  <c r="BG9" i="1" s="1"/>
  <c r="BU9" i="1"/>
  <c r="BN9" i="1"/>
  <c r="BW9" i="1"/>
  <c r="BT11" i="1"/>
  <c r="BR11" i="1"/>
  <c r="BT19" i="1"/>
  <c r="BR19" i="1"/>
  <c r="BA5" i="1"/>
  <c r="BV5" i="1" s="1"/>
  <c r="BW5" i="1"/>
  <c r="BU5" i="1"/>
  <c r="BN5" i="1"/>
  <c r="BR17" i="1"/>
  <c r="BT17" i="1"/>
  <c r="BA25" i="1"/>
  <c r="BV25" i="1" s="1"/>
  <c r="BU25" i="1"/>
  <c r="BN25" i="1"/>
  <c r="BW25" i="1"/>
  <c r="BT21" i="1"/>
  <c r="BR21" i="1"/>
  <c r="BR23" i="1"/>
  <c r="BT23" i="1"/>
  <c r="AT20" i="1"/>
  <c r="AX20" i="1" s="1"/>
  <c r="BC20" i="1" s="1"/>
  <c r="BS21" i="1" s="1"/>
  <c r="BB4" i="1"/>
  <c r="BF8" i="1"/>
  <c r="BM8" i="1" s="1"/>
  <c r="BB24" i="1"/>
  <c r="AS10" i="1"/>
  <c r="BI8" i="1"/>
  <c r="BT8" i="1" s="1"/>
  <c r="AP22" i="1"/>
  <c r="AR22" i="1" s="1"/>
  <c r="AU22" i="1" s="1"/>
  <c r="BB26" i="1"/>
  <c r="AT10" i="1"/>
  <c r="AX10" i="1" s="1"/>
  <c r="AY24" i="1"/>
  <c r="BO25" i="1" s="1"/>
  <c r="BI24" i="1"/>
  <c r="BT24" i="1" s="1"/>
  <c r="BF24" i="1"/>
  <c r="BM24" i="1" s="1"/>
  <c r="AY4" i="1"/>
  <c r="BO5" i="1" s="1"/>
  <c r="BI4" i="1"/>
  <c r="BT4" i="1" s="1"/>
  <c r="BF4" i="1"/>
  <c r="BM4" i="1" s="1"/>
  <c r="AS20" i="1"/>
  <c r="AS22" i="1"/>
  <c r="AT22" i="1"/>
  <c r="AX22" i="1" s="1"/>
  <c r="AW17" i="1"/>
  <c r="AV16" i="1"/>
  <c r="AY16" i="1" s="1"/>
  <c r="BO17" i="1" s="1"/>
  <c r="AY26" i="1"/>
  <c r="BO27" i="1" s="1"/>
  <c r="BI26" i="1"/>
  <c r="BT26" i="1" s="1"/>
  <c r="BF26" i="1"/>
  <c r="BM26" i="1" s="1"/>
  <c r="AW21" i="1"/>
  <c r="AV20" i="1"/>
  <c r="AN6" i="1"/>
  <c r="AN7" i="1" s="1"/>
  <c r="BB8" i="1"/>
  <c r="BC8" i="1"/>
  <c r="BS9" i="1" s="1"/>
  <c r="AV10" i="1"/>
  <c r="AW11" i="1"/>
  <c r="BI27" i="1"/>
  <c r="BJ27" i="1" s="1"/>
  <c r="AS18" i="1"/>
  <c r="AT18" i="1"/>
  <c r="AX18" i="1" s="1"/>
  <c r="AO13" i="1"/>
  <c r="AS16" i="1"/>
  <c r="AT16" i="1"/>
  <c r="AX16" i="1" s="1"/>
  <c r="AO14" i="1"/>
  <c r="AP14" i="1" s="1"/>
  <c r="AL29" i="1"/>
  <c r="AV18" i="1"/>
  <c r="AY18" i="1" s="1"/>
  <c r="BO19" i="1" s="1"/>
  <c r="AW19" i="1"/>
  <c r="AR12" i="1"/>
  <c r="AU12" i="1" s="1"/>
  <c r="AC3" i="1"/>
  <c r="AD2" i="1" s="1"/>
  <c r="BE48" i="1" l="1"/>
  <c r="BE94" i="1"/>
  <c r="BG60" i="1"/>
  <c r="BN100" i="1"/>
  <c r="BR100" i="1"/>
  <c r="BE82" i="1"/>
  <c r="BE90" i="1"/>
  <c r="BQ100" i="1"/>
  <c r="BE56" i="1"/>
  <c r="BH96" i="1"/>
  <c r="BO96" i="1" s="1"/>
  <c r="BI62" i="1"/>
  <c r="BT62" i="1" s="1"/>
  <c r="BE32" i="1"/>
  <c r="BK94" i="1"/>
  <c r="BV94" i="1" s="1"/>
  <c r="BG92" i="1"/>
  <c r="BH83" i="1"/>
  <c r="BQ82" i="1" s="1"/>
  <c r="BF27" i="1"/>
  <c r="BG27" i="1" s="1"/>
  <c r="BU100" i="1"/>
  <c r="BD36" i="1"/>
  <c r="BK57" i="1"/>
  <c r="BU56" i="1" s="1"/>
  <c r="BD74" i="1"/>
  <c r="BD80" i="1"/>
  <c r="BF62" i="1"/>
  <c r="BM62" i="1" s="1"/>
  <c r="BI5" i="1"/>
  <c r="BJ5" i="1" s="1"/>
  <c r="BI37" i="1"/>
  <c r="BJ37" i="1" s="1"/>
  <c r="BF37" i="1"/>
  <c r="BG37" i="1" s="1"/>
  <c r="BT36" i="1"/>
  <c r="BJ36" i="1"/>
  <c r="BF5" i="1"/>
  <c r="BG5" i="1" s="1"/>
  <c r="BM36" i="1"/>
  <c r="BG36" i="1"/>
  <c r="BH95" i="1"/>
  <c r="BQ94" i="1" s="1"/>
  <c r="BH94" i="1"/>
  <c r="BO94" i="1" s="1"/>
  <c r="AS34" i="1"/>
  <c r="BB34" i="1" s="1"/>
  <c r="BH33" i="1"/>
  <c r="BP32" i="1" s="1"/>
  <c r="BH49" i="1"/>
  <c r="BN48" i="1" s="1"/>
  <c r="BX100" i="1"/>
  <c r="BW100" i="1"/>
  <c r="BD76" i="1"/>
  <c r="BR35" i="1"/>
  <c r="BT35" i="1"/>
  <c r="BK79" i="1"/>
  <c r="BU78" i="1" s="1"/>
  <c r="BI30" i="1"/>
  <c r="BT30" i="1" s="1"/>
  <c r="BM76" i="1"/>
  <c r="BG76" i="1"/>
  <c r="BF77" i="1"/>
  <c r="BG77" i="1" s="1"/>
  <c r="BI77" i="1"/>
  <c r="BJ77" i="1" s="1"/>
  <c r="BT76" i="1"/>
  <c r="BJ76" i="1"/>
  <c r="BU70" i="1"/>
  <c r="BY70" i="1"/>
  <c r="BW70" i="1"/>
  <c r="BX70" i="1"/>
  <c r="BR70" i="1"/>
  <c r="BQ70" i="1"/>
  <c r="BP70" i="1"/>
  <c r="BN70" i="1"/>
  <c r="BK32" i="1"/>
  <c r="BV32" i="1" s="1"/>
  <c r="BK90" i="1"/>
  <c r="BV90" i="1" s="1"/>
  <c r="BH57" i="1"/>
  <c r="BQ56" i="1" s="1"/>
  <c r="BK48" i="1"/>
  <c r="BV48" i="1" s="1"/>
  <c r="BT74" i="1"/>
  <c r="BJ74" i="1"/>
  <c r="BM74" i="1"/>
  <c r="BG74" i="1"/>
  <c r="BF75" i="1"/>
  <c r="BG75" i="1" s="1"/>
  <c r="BI75" i="1"/>
  <c r="BJ75" i="1" s="1"/>
  <c r="BK75" i="1" s="1"/>
  <c r="BC66" i="1"/>
  <c r="BS67" i="1" s="1"/>
  <c r="BK82" i="1"/>
  <c r="BV82" i="1" s="1"/>
  <c r="BZ57" i="1"/>
  <c r="BK83" i="1"/>
  <c r="AS46" i="1"/>
  <c r="BB46" i="1" s="1"/>
  <c r="BF86" i="1"/>
  <c r="BH82" i="1"/>
  <c r="BO82" i="1" s="1"/>
  <c r="BI86" i="1"/>
  <c r="BK97" i="1"/>
  <c r="BK96" i="1"/>
  <c r="BV96" i="1" s="1"/>
  <c r="BB40" i="1"/>
  <c r="BP96" i="1"/>
  <c r="BR96" i="1"/>
  <c r="BQ96" i="1"/>
  <c r="BN96" i="1"/>
  <c r="BZ33" i="1"/>
  <c r="AO53" i="1"/>
  <c r="AT52" i="1" s="1"/>
  <c r="AX52" i="1" s="1"/>
  <c r="BF81" i="1"/>
  <c r="BG81" i="1" s="1"/>
  <c r="BI81" i="1"/>
  <c r="BJ81" i="1" s="1"/>
  <c r="BG62" i="1"/>
  <c r="BT80" i="1"/>
  <c r="BJ80" i="1"/>
  <c r="BM80" i="1"/>
  <c r="BG80" i="1"/>
  <c r="BT60" i="1"/>
  <c r="BJ60" i="1"/>
  <c r="BI61" i="1"/>
  <c r="BJ61" i="1" s="1"/>
  <c r="BF61" i="1"/>
  <c r="BG61" i="1" s="1"/>
  <c r="BH61" i="1" s="1"/>
  <c r="BD60" i="1"/>
  <c r="BH91" i="1"/>
  <c r="BH90" i="1"/>
  <c r="BO90" i="1" s="1"/>
  <c r="BH60" i="1"/>
  <c r="BO60" i="1" s="1"/>
  <c r="BW90" i="1"/>
  <c r="BX90" i="1"/>
  <c r="BY90" i="1"/>
  <c r="BU90" i="1"/>
  <c r="AP84" i="1"/>
  <c r="AR84" i="1" s="1"/>
  <c r="AU84" i="1" s="1"/>
  <c r="AW84" i="1" s="1"/>
  <c r="BA84" i="1" s="1"/>
  <c r="BQ85" i="1" s="1"/>
  <c r="BD44" i="1"/>
  <c r="BJ30" i="1"/>
  <c r="BI68" i="1"/>
  <c r="BF93" i="1"/>
  <c r="BG93" i="1" s="1"/>
  <c r="BH93" i="1" s="1"/>
  <c r="BI93" i="1"/>
  <c r="BJ93" i="1" s="1"/>
  <c r="BK93" i="1" s="1"/>
  <c r="BF30" i="1"/>
  <c r="BD92" i="1"/>
  <c r="BF68" i="1"/>
  <c r="BK92" i="1"/>
  <c r="BV92" i="1" s="1"/>
  <c r="BI9" i="1"/>
  <c r="BJ9" i="1" s="1"/>
  <c r="BR47" i="1"/>
  <c r="BD88" i="1"/>
  <c r="AY66" i="1"/>
  <c r="BO67" i="1" s="1"/>
  <c r="BI66" i="1"/>
  <c r="BF66" i="1"/>
  <c r="BT47" i="1"/>
  <c r="AP58" i="1"/>
  <c r="AR58" i="1" s="1"/>
  <c r="AU58" i="1" s="1"/>
  <c r="BK49" i="1"/>
  <c r="BH48" i="1"/>
  <c r="BO48" i="1" s="1"/>
  <c r="BM88" i="1"/>
  <c r="BG88" i="1"/>
  <c r="BI89" i="1"/>
  <c r="BJ89" i="1" s="1"/>
  <c r="BF89" i="1"/>
  <c r="BG89" i="1" s="1"/>
  <c r="AY38" i="1"/>
  <c r="BO39" i="1" s="1"/>
  <c r="BF38" i="1"/>
  <c r="BI38" i="1"/>
  <c r="BK56" i="1"/>
  <c r="BV56" i="1" s="1"/>
  <c r="BH56" i="1"/>
  <c r="BO56" i="1" s="1"/>
  <c r="BT88" i="1"/>
  <c r="BJ88" i="1"/>
  <c r="BK88" i="1" s="1"/>
  <c r="BV88" i="1" s="1"/>
  <c r="BH79" i="1"/>
  <c r="BK78" i="1"/>
  <c r="BV78" i="1" s="1"/>
  <c r="BK95" i="1"/>
  <c r="AS84" i="1"/>
  <c r="BR85" i="1"/>
  <c r="AT84" i="1"/>
  <c r="AX84" i="1" s="1"/>
  <c r="BT85" i="1"/>
  <c r="AS58" i="1"/>
  <c r="BR59" i="1"/>
  <c r="BT59" i="1"/>
  <c r="AT58" i="1"/>
  <c r="AX58" i="1" s="1"/>
  <c r="BC46" i="1"/>
  <c r="BS47" i="1" s="1"/>
  <c r="BD93" i="1"/>
  <c r="BE92" i="1" s="1"/>
  <c r="BV93" i="1"/>
  <c r="BZ93" i="1" s="1"/>
  <c r="BC86" i="1"/>
  <c r="BS87" i="1" s="1"/>
  <c r="BB86" i="1"/>
  <c r="BH32" i="1"/>
  <c r="BO32" i="1" s="1"/>
  <c r="BT54" i="1"/>
  <c r="BJ54" i="1"/>
  <c r="AY40" i="1"/>
  <c r="BI40" i="1"/>
  <c r="BF40" i="1"/>
  <c r="BO55" i="1"/>
  <c r="BD54" i="1"/>
  <c r="BN41" i="1"/>
  <c r="BW41" i="1"/>
  <c r="BA41" i="1"/>
  <c r="BU41" i="1"/>
  <c r="BB72" i="1"/>
  <c r="BC72" i="1"/>
  <c r="BS73" i="1" s="1"/>
  <c r="BD81" i="1"/>
  <c r="BE80" i="1" s="1"/>
  <c r="BV81" i="1"/>
  <c r="BZ81" i="1" s="1"/>
  <c r="BD55" i="1"/>
  <c r="BV55" i="1"/>
  <c r="BF55" i="1"/>
  <c r="BG55" i="1" s="1"/>
  <c r="BI55" i="1"/>
  <c r="BJ55" i="1" s="1"/>
  <c r="BD89" i="1"/>
  <c r="BV89" i="1"/>
  <c r="BZ89" i="1" s="1"/>
  <c r="BO87" i="1"/>
  <c r="AW47" i="1"/>
  <c r="AV46" i="1"/>
  <c r="BI46" i="1" s="1"/>
  <c r="BU39" i="1"/>
  <c r="BA39" i="1"/>
  <c r="BN39" i="1"/>
  <c r="BW39" i="1"/>
  <c r="BA63" i="1"/>
  <c r="BW63" i="1"/>
  <c r="BU63" i="1"/>
  <c r="BN63" i="1"/>
  <c r="BU87" i="1"/>
  <c r="BA87" i="1"/>
  <c r="BN87" i="1"/>
  <c r="BW87" i="1"/>
  <c r="BV75" i="1"/>
  <c r="BZ75" i="1" s="1"/>
  <c r="BD75" i="1"/>
  <c r="AY98" i="1"/>
  <c r="BI98" i="1"/>
  <c r="BF98" i="1"/>
  <c r="BV61" i="1"/>
  <c r="BZ61" i="1" s="1"/>
  <c r="BD61" i="1"/>
  <c r="BE60" i="1" s="1"/>
  <c r="BT44" i="1"/>
  <c r="BJ44" i="1"/>
  <c r="BU31" i="1"/>
  <c r="BA31" i="1"/>
  <c r="BN31" i="1"/>
  <c r="BW31" i="1"/>
  <c r="BU69" i="1"/>
  <c r="BW69" i="1"/>
  <c r="BN69" i="1"/>
  <c r="BA69" i="1"/>
  <c r="BK33" i="1"/>
  <c r="AO43" i="1"/>
  <c r="BO63" i="1"/>
  <c r="BB68" i="1"/>
  <c r="BC68" i="1"/>
  <c r="BS69" i="1" s="1"/>
  <c r="AW51" i="1"/>
  <c r="AV50" i="1"/>
  <c r="BB50" i="1"/>
  <c r="BC50" i="1"/>
  <c r="BS51" i="1" s="1"/>
  <c r="AR52" i="1"/>
  <c r="AU52" i="1" s="1"/>
  <c r="AW52" i="1" s="1"/>
  <c r="BA52" i="1" s="1"/>
  <c r="BQ53" i="1" s="1"/>
  <c r="BC30" i="1"/>
  <c r="BS31" i="1" s="1"/>
  <c r="BB30" i="1"/>
  <c r="BV45" i="1"/>
  <c r="BZ45" i="1" s="1"/>
  <c r="BD45" i="1"/>
  <c r="BI45" i="1"/>
  <c r="BJ45" i="1" s="1"/>
  <c r="BF45" i="1"/>
  <c r="BG45" i="1" s="1"/>
  <c r="AR42" i="1"/>
  <c r="AU42" i="1" s="1"/>
  <c r="BA67" i="1"/>
  <c r="BN67" i="1"/>
  <c r="BU67" i="1"/>
  <c r="BW67" i="1"/>
  <c r="BC62" i="1"/>
  <c r="BS63" i="1" s="1"/>
  <c r="BB62" i="1"/>
  <c r="BV77" i="1"/>
  <c r="BZ77" i="1" s="1"/>
  <c r="BD77" i="1"/>
  <c r="BE76" i="1" s="1"/>
  <c r="BU99" i="1"/>
  <c r="BA99" i="1"/>
  <c r="BN99" i="1"/>
  <c r="BW99" i="1"/>
  <c r="BM44" i="1"/>
  <c r="BG44" i="1"/>
  <c r="BO31" i="1"/>
  <c r="BC34" i="1"/>
  <c r="BS35" i="1" s="1"/>
  <c r="BO69" i="1"/>
  <c r="BV37" i="1"/>
  <c r="BZ37" i="1" s="1"/>
  <c r="BD37" i="1"/>
  <c r="BE36" i="1" s="1"/>
  <c r="BM54" i="1"/>
  <c r="BG54" i="1"/>
  <c r="AW73" i="1"/>
  <c r="AV72" i="1"/>
  <c r="AV34" i="1"/>
  <c r="AY34" i="1" s="1"/>
  <c r="AW35" i="1"/>
  <c r="AN65" i="1"/>
  <c r="BD5" i="1"/>
  <c r="BD27" i="1"/>
  <c r="BI25" i="1"/>
  <c r="BJ25" i="1" s="1"/>
  <c r="BF25" i="1"/>
  <c r="BG25" i="1" s="1"/>
  <c r="BD25" i="1"/>
  <c r="BT13" i="1"/>
  <c r="BR13" i="1"/>
  <c r="BA17" i="1"/>
  <c r="BF17" i="1" s="1"/>
  <c r="BG17" i="1" s="1"/>
  <c r="BU17" i="1"/>
  <c r="BN17" i="1"/>
  <c r="BW17" i="1"/>
  <c r="BZ25" i="1"/>
  <c r="BZ27" i="1"/>
  <c r="BZ5" i="1"/>
  <c r="BA11" i="1"/>
  <c r="BV11" i="1" s="1"/>
  <c r="BU11" i="1"/>
  <c r="BN11" i="1"/>
  <c r="BW11" i="1"/>
  <c r="BA19" i="1"/>
  <c r="BF19" i="1" s="1"/>
  <c r="BG19" i="1" s="1"/>
  <c r="BU19" i="1"/>
  <c r="BN19" i="1"/>
  <c r="BW19" i="1"/>
  <c r="BA21" i="1"/>
  <c r="BI21" i="1" s="1"/>
  <c r="BJ21" i="1" s="1"/>
  <c r="BW21" i="1"/>
  <c r="BU21" i="1"/>
  <c r="BN21" i="1"/>
  <c r="BD9" i="1"/>
  <c r="BV9" i="1"/>
  <c r="BZ9" i="1" s="1"/>
  <c r="BJ24" i="1"/>
  <c r="BG24" i="1"/>
  <c r="BJ4" i="1"/>
  <c r="BK4" i="1" s="1"/>
  <c r="BV4" i="1" s="1"/>
  <c r="BG4" i="1"/>
  <c r="BH4" i="1" s="1"/>
  <c r="BO4" i="1" s="1"/>
  <c r="BJ8" i="1"/>
  <c r="BK8" i="1" s="1"/>
  <c r="BV8" i="1" s="1"/>
  <c r="BG8" i="1"/>
  <c r="BH8" i="1" s="1"/>
  <c r="BO8" i="1" s="1"/>
  <c r="BG26" i="1"/>
  <c r="BH26" i="1" s="1"/>
  <c r="BO26" i="1" s="1"/>
  <c r="BJ26" i="1"/>
  <c r="BK26" i="1" s="1"/>
  <c r="BV26" i="1" s="1"/>
  <c r="BD4" i="1"/>
  <c r="BB20" i="1"/>
  <c r="BB10" i="1"/>
  <c r="BC10" i="1"/>
  <c r="BS11" i="1" s="1"/>
  <c r="BD26" i="1"/>
  <c r="BD24" i="1"/>
  <c r="BI16" i="1"/>
  <c r="BT16" i="1" s="1"/>
  <c r="BF16" i="1"/>
  <c r="BM16" i="1" s="1"/>
  <c r="AY20" i="1"/>
  <c r="BI20" i="1"/>
  <c r="BT20" i="1" s="1"/>
  <c r="BF20" i="1"/>
  <c r="BM20" i="1" s="1"/>
  <c r="AY10" i="1"/>
  <c r="BO11" i="1" s="1"/>
  <c r="BI10" i="1"/>
  <c r="BF10" i="1"/>
  <c r="BF11" i="1"/>
  <c r="BG11" i="1" s="1"/>
  <c r="BD8" i="1"/>
  <c r="BF18" i="1"/>
  <c r="BM18" i="1" s="1"/>
  <c r="AO15" i="1"/>
  <c r="BI18" i="1"/>
  <c r="BT18" i="1" s="1"/>
  <c r="AO6" i="1"/>
  <c r="AP6" i="1" s="1"/>
  <c r="AW23" i="1"/>
  <c r="AV22" i="1"/>
  <c r="BB22" i="1"/>
  <c r="AW13" i="1"/>
  <c r="AV12" i="1"/>
  <c r="AY12" i="1" s="1"/>
  <c r="BO13" i="1" s="1"/>
  <c r="AS12" i="1"/>
  <c r="AT12" i="1"/>
  <c r="AX12" i="1" s="1"/>
  <c r="AM28" i="1"/>
  <c r="AW12" i="1"/>
  <c r="BA12" i="1" s="1"/>
  <c r="BQ13" i="1" s="1"/>
  <c r="AR14" i="1"/>
  <c r="AU14" i="1" s="1"/>
  <c r="BB16" i="1"/>
  <c r="BC16" i="1"/>
  <c r="BS17" i="1" s="1"/>
  <c r="AW22" i="1"/>
  <c r="BA22" i="1" s="1"/>
  <c r="BQ23" i="1" s="1"/>
  <c r="BC18" i="1"/>
  <c r="BS19" i="1" s="1"/>
  <c r="BB18" i="1"/>
  <c r="AD3" i="1"/>
  <c r="AE2" i="1" s="1"/>
  <c r="AE3" i="1" s="1"/>
  <c r="BJ62" i="1" l="1"/>
  <c r="BK77" i="1"/>
  <c r="BW76" i="1" s="1"/>
  <c r="BH77" i="1"/>
  <c r="BR76" i="1" s="1"/>
  <c r="BE88" i="1"/>
  <c r="BE74" i="1"/>
  <c r="BK36" i="1"/>
  <c r="BV36" i="1" s="1"/>
  <c r="BH36" i="1"/>
  <c r="BO36" i="1" s="1"/>
  <c r="BY56" i="1"/>
  <c r="BR82" i="1"/>
  <c r="BK37" i="1"/>
  <c r="BX36" i="1" s="1"/>
  <c r="BW56" i="1"/>
  <c r="BN82" i="1"/>
  <c r="BX56" i="1"/>
  <c r="BP82" i="1"/>
  <c r="BH88" i="1"/>
  <c r="BO88" i="1" s="1"/>
  <c r="BT53" i="1"/>
  <c r="BP56" i="1"/>
  <c r="BR56" i="1"/>
  <c r="BE54" i="1"/>
  <c r="BN56" i="1"/>
  <c r="BF34" i="1"/>
  <c r="BM34" i="1" s="1"/>
  <c r="BR53" i="1"/>
  <c r="BR48" i="1"/>
  <c r="BN94" i="1"/>
  <c r="BZ100" i="1"/>
  <c r="CA100" i="1" s="1"/>
  <c r="CH100" i="1" s="1"/>
  <c r="F100" i="1" s="1"/>
  <c r="H100" i="1" s="1"/>
  <c r="BP94" i="1"/>
  <c r="BP48" i="1"/>
  <c r="BR94" i="1"/>
  <c r="BQ48" i="1"/>
  <c r="BK61" i="1"/>
  <c r="BY60" i="1" s="1"/>
  <c r="BX78" i="1"/>
  <c r="BH37" i="1"/>
  <c r="BW78" i="1"/>
  <c r="BY78" i="1"/>
  <c r="BK55" i="1"/>
  <c r="BW54" i="1" s="1"/>
  <c r="BD38" i="1"/>
  <c r="BI34" i="1"/>
  <c r="BH75" i="1"/>
  <c r="BR74" i="1" s="1"/>
  <c r="BN32" i="1"/>
  <c r="BR32" i="1"/>
  <c r="BQ32" i="1"/>
  <c r="AY72" i="1"/>
  <c r="BD72" i="1" s="1"/>
  <c r="BF72" i="1"/>
  <c r="BI72" i="1"/>
  <c r="BK80" i="1"/>
  <c r="BV80" i="1" s="1"/>
  <c r="BH80" i="1"/>
  <c r="BO80" i="1" s="1"/>
  <c r="BX76" i="1"/>
  <c r="BY76" i="1"/>
  <c r="BU76" i="1"/>
  <c r="BK76" i="1"/>
  <c r="BV76" i="1" s="1"/>
  <c r="BH76" i="1"/>
  <c r="BO76" i="1" s="1"/>
  <c r="BZ70" i="1"/>
  <c r="CA70" i="1" s="1"/>
  <c r="CH70" i="1" s="1"/>
  <c r="F70" i="1" s="1"/>
  <c r="H70" i="1" s="1"/>
  <c r="AY50" i="1"/>
  <c r="BD50" i="1" s="1"/>
  <c r="BF50" i="1"/>
  <c r="BI50" i="1"/>
  <c r="BH74" i="1"/>
  <c r="BO74" i="1" s="1"/>
  <c r="BY74" i="1"/>
  <c r="BU74" i="1"/>
  <c r="BW74" i="1"/>
  <c r="BX74" i="1"/>
  <c r="BK74" i="1"/>
  <c r="BV74" i="1" s="1"/>
  <c r="BT86" i="1"/>
  <c r="BJ86" i="1"/>
  <c r="BX82" i="1"/>
  <c r="BU82" i="1"/>
  <c r="BY82" i="1"/>
  <c r="BW82" i="1"/>
  <c r="BK44" i="1"/>
  <c r="BV44" i="1" s="1"/>
  <c r="BF87" i="1"/>
  <c r="BG87" i="1" s="1"/>
  <c r="BI87" i="1"/>
  <c r="BJ87" i="1" s="1"/>
  <c r="BM86" i="1"/>
  <c r="BG86" i="1"/>
  <c r="BD66" i="1"/>
  <c r="BZ55" i="1"/>
  <c r="BE44" i="1"/>
  <c r="BY96" i="1"/>
  <c r="BW96" i="1"/>
  <c r="BU96" i="1"/>
  <c r="BX96" i="1"/>
  <c r="AS52" i="1"/>
  <c r="BB52" i="1" s="1"/>
  <c r="BK5" i="1"/>
  <c r="BX4" i="1" s="1"/>
  <c r="BK81" i="1"/>
  <c r="BI63" i="1"/>
  <c r="BJ63" i="1" s="1"/>
  <c r="BK63" i="1" s="1"/>
  <c r="BF63" i="1"/>
  <c r="BG63" i="1" s="1"/>
  <c r="BH63" i="1" s="1"/>
  <c r="BH81" i="1"/>
  <c r="BR60" i="1"/>
  <c r="BN60" i="1"/>
  <c r="BP60" i="1"/>
  <c r="BQ60" i="1"/>
  <c r="BP90" i="1"/>
  <c r="BQ90" i="1"/>
  <c r="BN90" i="1"/>
  <c r="BR90" i="1"/>
  <c r="BK60" i="1"/>
  <c r="BV60" i="1" s="1"/>
  <c r="BH54" i="1"/>
  <c r="BO54" i="1" s="1"/>
  <c r="BD30" i="1"/>
  <c r="BF31" i="1"/>
  <c r="BG31" i="1" s="1"/>
  <c r="BI31" i="1"/>
  <c r="BJ31" i="1" s="1"/>
  <c r="BK31" i="1" s="1"/>
  <c r="BH92" i="1"/>
  <c r="BO92" i="1" s="1"/>
  <c r="BH44" i="1"/>
  <c r="BO44" i="1" s="1"/>
  <c r="BM30" i="1"/>
  <c r="BG30" i="1"/>
  <c r="BT68" i="1"/>
  <c r="BJ68" i="1"/>
  <c r="BF69" i="1"/>
  <c r="BG69" i="1" s="1"/>
  <c r="BI69" i="1"/>
  <c r="BJ69" i="1" s="1"/>
  <c r="BX92" i="1"/>
  <c r="BY92" i="1"/>
  <c r="BU92" i="1"/>
  <c r="BW92" i="1"/>
  <c r="BM68" i="1"/>
  <c r="BG68" i="1"/>
  <c r="BQ92" i="1"/>
  <c r="BN92" i="1"/>
  <c r="BP92" i="1"/>
  <c r="BR92" i="1"/>
  <c r="BT46" i="1"/>
  <c r="BJ46" i="1"/>
  <c r="BI67" i="1"/>
  <c r="BJ67" i="1" s="1"/>
  <c r="BF67" i="1"/>
  <c r="BG67" i="1" s="1"/>
  <c r="BM66" i="1"/>
  <c r="BG66" i="1"/>
  <c r="BT66" i="1"/>
  <c r="BJ66" i="1"/>
  <c r="BD62" i="1"/>
  <c r="AY46" i="1"/>
  <c r="BD46" i="1" s="1"/>
  <c r="BF46" i="1"/>
  <c r="BY48" i="1"/>
  <c r="BW48" i="1"/>
  <c r="BX48" i="1"/>
  <c r="BU48" i="1"/>
  <c r="BM38" i="1"/>
  <c r="BG38" i="1"/>
  <c r="BK89" i="1"/>
  <c r="BF39" i="1"/>
  <c r="BG39" i="1" s="1"/>
  <c r="BI39" i="1"/>
  <c r="BJ39" i="1" s="1"/>
  <c r="BD68" i="1"/>
  <c r="BT38" i="1"/>
  <c r="BJ38" i="1"/>
  <c r="BH89" i="1"/>
  <c r="BY94" i="1"/>
  <c r="BW94" i="1"/>
  <c r="BX94" i="1"/>
  <c r="BU94" i="1"/>
  <c r="BP78" i="1"/>
  <c r="BQ78" i="1"/>
  <c r="BN78" i="1"/>
  <c r="BR78" i="1"/>
  <c r="AO64" i="1"/>
  <c r="AP64" i="1" s="1"/>
  <c r="AV58" i="1"/>
  <c r="AW59" i="1"/>
  <c r="BU35" i="1"/>
  <c r="BW35" i="1"/>
  <c r="BN35" i="1"/>
  <c r="BA35" i="1"/>
  <c r="BH45" i="1"/>
  <c r="BO51" i="1"/>
  <c r="AT42" i="1"/>
  <c r="AX42" i="1" s="1"/>
  <c r="BT43" i="1"/>
  <c r="AS42" i="1"/>
  <c r="BR43" i="1"/>
  <c r="BT98" i="1"/>
  <c r="BJ98" i="1"/>
  <c r="BV63" i="1"/>
  <c r="BZ63" i="1" s="1"/>
  <c r="BD63" i="1"/>
  <c r="BH55" i="1"/>
  <c r="BC52" i="1"/>
  <c r="BS53" i="1" s="1"/>
  <c r="BO41" i="1"/>
  <c r="BD40" i="1"/>
  <c r="AW58" i="1"/>
  <c r="BA58" i="1" s="1"/>
  <c r="BQ59" i="1" s="1"/>
  <c r="AW43" i="1"/>
  <c r="AV42" i="1"/>
  <c r="AY42" i="1" s="1"/>
  <c r="BM98" i="1"/>
  <c r="BG98" i="1"/>
  <c r="BD39" i="1"/>
  <c r="BE38" i="1" s="1"/>
  <c r="BV39" i="1"/>
  <c r="BZ39" i="1" s="1"/>
  <c r="BT40" i="1"/>
  <c r="BJ40" i="1"/>
  <c r="BO35" i="1"/>
  <c r="BD34" i="1"/>
  <c r="BV99" i="1"/>
  <c r="BD99" i="1"/>
  <c r="BI99" i="1"/>
  <c r="BJ99" i="1" s="1"/>
  <c r="BF99" i="1"/>
  <c r="BG99" i="1" s="1"/>
  <c r="BV67" i="1"/>
  <c r="BZ67" i="1" s="1"/>
  <c r="BD67" i="1"/>
  <c r="BK45" i="1"/>
  <c r="AW53" i="1"/>
  <c r="AV52" i="1"/>
  <c r="AY52" i="1" s="1"/>
  <c r="BN51" i="1"/>
  <c r="BU51" i="1"/>
  <c r="BA51" i="1"/>
  <c r="BW51" i="1"/>
  <c r="BX32" i="1"/>
  <c r="BU32" i="1"/>
  <c r="BY32" i="1"/>
  <c r="BW32" i="1"/>
  <c r="BV31" i="1"/>
  <c r="BZ31" i="1" s="1"/>
  <c r="BD31" i="1"/>
  <c r="BD98" i="1"/>
  <c r="BO99" i="1"/>
  <c r="BZ99" i="1" s="1"/>
  <c r="BD86" i="1"/>
  <c r="AW85" i="1"/>
  <c r="AV84" i="1"/>
  <c r="BK54" i="1"/>
  <c r="BV54" i="1" s="1"/>
  <c r="BB58" i="1"/>
  <c r="BW73" i="1"/>
  <c r="BA73" i="1"/>
  <c r="BN73" i="1"/>
  <c r="BU73" i="1"/>
  <c r="AW42" i="1"/>
  <c r="BA42" i="1" s="1"/>
  <c r="BQ43" i="1" s="1"/>
  <c r="BD69" i="1"/>
  <c r="BV69" i="1"/>
  <c r="BZ69" i="1" s="1"/>
  <c r="BV87" i="1"/>
  <c r="BZ87" i="1" s="1"/>
  <c r="BD87" i="1"/>
  <c r="BU47" i="1"/>
  <c r="BN47" i="1"/>
  <c r="BA47" i="1"/>
  <c r="BW47" i="1"/>
  <c r="BD41" i="1"/>
  <c r="BV41" i="1"/>
  <c r="BI41" i="1"/>
  <c r="BJ41" i="1" s="1"/>
  <c r="BF41" i="1"/>
  <c r="BG41" i="1" s="1"/>
  <c r="BM40" i="1"/>
  <c r="BG40" i="1"/>
  <c r="BB84" i="1"/>
  <c r="BC84" i="1"/>
  <c r="BS85" i="1" s="1"/>
  <c r="BI19" i="1"/>
  <c r="BJ19" i="1" s="1"/>
  <c r="BE4" i="1"/>
  <c r="BI17" i="1"/>
  <c r="BJ17" i="1" s="1"/>
  <c r="BK24" i="1"/>
  <c r="BV24" i="1" s="1"/>
  <c r="BH24" i="1"/>
  <c r="BO24" i="1" s="1"/>
  <c r="BK25" i="1"/>
  <c r="BU24" i="1" s="1"/>
  <c r="BH5" i="1"/>
  <c r="BQ4" i="1" s="1"/>
  <c r="BH25" i="1"/>
  <c r="BQ24" i="1" s="1"/>
  <c r="BI11" i="1"/>
  <c r="BJ11" i="1" s="1"/>
  <c r="BD11" i="1"/>
  <c r="BM10" i="1"/>
  <c r="BG10" i="1"/>
  <c r="BH10" i="1" s="1"/>
  <c r="BO10" i="1" s="1"/>
  <c r="BT10" i="1"/>
  <c r="BJ10" i="1"/>
  <c r="BD21" i="1"/>
  <c r="BF21" i="1"/>
  <c r="BG21" i="1" s="1"/>
  <c r="BV21" i="1"/>
  <c r="BD19" i="1"/>
  <c r="BV19" i="1"/>
  <c r="BZ19" i="1" s="1"/>
  <c r="BA13" i="1"/>
  <c r="BI13" i="1" s="1"/>
  <c r="BJ13" i="1" s="1"/>
  <c r="BW13" i="1"/>
  <c r="BU13" i="1"/>
  <c r="BN13" i="1"/>
  <c r="BA23" i="1"/>
  <c r="BV23" i="1" s="1"/>
  <c r="BN23" i="1"/>
  <c r="BW23" i="1"/>
  <c r="BU23" i="1"/>
  <c r="BD20" i="1"/>
  <c r="BO21" i="1"/>
  <c r="BZ11" i="1"/>
  <c r="BR15" i="1"/>
  <c r="BT15" i="1"/>
  <c r="BD17" i="1"/>
  <c r="BV17" i="1"/>
  <c r="BZ17" i="1" s="1"/>
  <c r="BJ20" i="1"/>
  <c r="BK20" i="1" s="1"/>
  <c r="BV20" i="1" s="1"/>
  <c r="BG20" i="1"/>
  <c r="BH27" i="1"/>
  <c r="BK27" i="1"/>
  <c r="BG16" i="1"/>
  <c r="BJ16" i="1"/>
  <c r="BH9" i="1"/>
  <c r="BK9" i="1"/>
  <c r="BG18" i="1"/>
  <c r="BH18" i="1" s="1"/>
  <c r="BO18" i="1" s="1"/>
  <c r="BJ18" i="1"/>
  <c r="BE26" i="1"/>
  <c r="BE24" i="1"/>
  <c r="BD10" i="1"/>
  <c r="BE8" i="1"/>
  <c r="BD18" i="1"/>
  <c r="AS14" i="1"/>
  <c r="BC22" i="1"/>
  <c r="BS23" i="1" s="1"/>
  <c r="AY22" i="1"/>
  <c r="BO23" i="1" s="1"/>
  <c r="BI22" i="1"/>
  <c r="BT22" i="1" s="1"/>
  <c r="BF22" i="1"/>
  <c r="BM22" i="1" s="1"/>
  <c r="BD16" i="1"/>
  <c r="AT14" i="1"/>
  <c r="AX14" i="1" s="1"/>
  <c r="AR6" i="1"/>
  <c r="AU6" i="1" s="1"/>
  <c r="AW6" i="1" s="1"/>
  <c r="BA6" i="1" s="1"/>
  <c r="BQ7" i="1" s="1"/>
  <c r="AV14" i="1"/>
  <c r="AY14" i="1" s="1"/>
  <c r="BO15" i="1" s="1"/>
  <c r="AW15" i="1"/>
  <c r="BF12" i="1"/>
  <c r="BM12" i="1" s="1"/>
  <c r="BB12" i="1"/>
  <c r="BC12" i="1"/>
  <c r="BS13" i="1" s="1"/>
  <c r="AO7" i="1"/>
  <c r="AW14" i="1"/>
  <c r="BA14" i="1" s="1"/>
  <c r="BQ15" i="1" s="1"/>
  <c r="AM29" i="1"/>
  <c r="BI12" i="1"/>
  <c r="BT12" i="1" s="1"/>
  <c r="AF2" i="1"/>
  <c r="AG2" i="1" s="1"/>
  <c r="AH2" i="1" s="1"/>
  <c r="BP76" i="1" l="1"/>
  <c r="BQ76" i="1"/>
  <c r="BN76" i="1"/>
  <c r="BE40" i="1"/>
  <c r="BH30" i="1"/>
  <c r="BO30" i="1" s="1"/>
  <c r="BW36" i="1"/>
  <c r="BY36" i="1"/>
  <c r="BU36" i="1"/>
  <c r="BZ56" i="1"/>
  <c r="CA56" i="1" s="1"/>
  <c r="CH56" i="1" s="1"/>
  <c r="F56" i="1" s="1"/>
  <c r="H56" i="1" s="1"/>
  <c r="BE30" i="1"/>
  <c r="BE68" i="1"/>
  <c r="BO73" i="1"/>
  <c r="BW60" i="1"/>
  <c r="BQ74" i="1"/>
  <c r="BK18" i="1"/>
  <c r="BV18" i="1" s="1"/>
  <c r="BK41" i="1"/>
  <c r="BW40" i="1" s="1"/>
  <c r="BY54" i="1"/>
  <c r="BE66" i="1"/>
  <c r="BG34" i="1"/>
  <c r="BU60" i="1"/>
  <c r="BX60" i="1"/>
  <c r="BK62" i="1"/>
  <c r="BV62" i="1" s="1"/>
  <c r="BK87" i="1"/>
  <c r="BY86" i="1" s="1"/>
  <c r="BE62" i="1"/>
  <c r="BP74" i="1"/>
  <c r="BW4" i="1"/>
  <c r="BY4" i="1"/>
  <c r="BN74" i="1"/>
  <c r="BR36" i="1"/>
  <c r="BP36" i="1"/>
  <c r="BN36" i="1"/>
  <c r="BQ36" i="1"/>
  <c r="BH40" i="1"/>
  <c r="BO40" i="1" s="1"/>
  <c r="BU54" i="1"/>
  <c r="BI35" i="1"/>
  <c r="BJ35" i="1" s="1"/>
  <c r="BF35" i="1"/>
  <c r="BG35" i="1" s="1"/>
  <c r="BX54" i="1"/>
  <c r="BT34" i="1"/>
  <c r="BJ34" i="1"/>
  <c r="BK34" i="1" s="1"/>
  <c r="BV34" i="1" s="1"/>
  <c r="BO47" i="1"/>
  <c r="BK86" i="1"/>
  <c r="BV86" i="1" s="1"/>
  <c r="BK68" i="1"/>
  <c r="BV68" i="1" s="1"/>
  <c r="BF73" i="1"/>
  <c r="BG73" i="1" s="1"/>
  <c r="BI73" i="1"/>
  <c r="BJ73" i="1" s="1"/>
  <c r="BT72" i="1"/>
  <c r="BJ72" i="1"/>
  <c r="BM72" i="1"/>
  <c r="BG72" i="1"/>
  <c r="BW24" i="1"/>
  <c r="BU4" i="1"/>
  <c r="BH87" i="1"/>
  <c r="BN86" i="1" s="1"/>
  <c r="BI52" i="1"/>
  <c r="BF52" i="1"/>
  <c r="BK69" i="1"/>
  <c r="BX68" i="1" s="1"/>
  <c r="BT50" i="1"/>
  <c r="BJ50" i="1"/>
  <c r="BI51" i="1"/>
  <c r="BJ51" i="1" s="1"/>
  <c r="BF51" i="1"/>
  <c r="BG51" i="1" s="1"/>
  <c r="BM50" i="1"/>
  <c r="BG50" i="1"/>
  <c r="BH68" i="1"/>
  <c r="BO68" i="1" s="1"/>
  <c r="BI42" i="1"/>
  <c r="BF42" i="1"/>
  <c r="BZ82" i="1"/>
  <c r="CA82" i="1" s="1"/>
  <c r="CH82" i="1" s="1"/>
  <c r="F82" i="1" s="1"/>
  <c r="H82" i="1" s="1"/>
  <c r="BH86" i="1"/>
  <c r="BO86" i="1" s="1"/>
  <c r="BZ21" i="1"/>
  <c r="BZ96" i="1"/>
  <c r="CA96" i="1" s="1"/>
  <c r="CH96" i="1" s="1"/>
  <c r="F96" i="1" s="1"/>
  <c r="H96" i="1" s="1"/>
  <c r="BH39" i="1"/>
  <c r="BR38" i="1" s="1"/>
  <c r="BK30" i="1"/>
  <c r="BV30" i="1" s="1"/>
  <c r="BN62" i="1"/>
  <c r="BQ62" i="1"/>
  <c r="BP62" i="1"/>
  <c r="BR62" i="1"/>
  <c r="BX62" i="1"/>
  <c r="BY62" i="1"/>
  <c r="BW62" i="1"/>
  <c r="BU62" i="1"/>
  <c r="BZ41" i="1"/>
  <c r="BH98" i="1"/>
  <c r="BO98" i="1" s="1"/>
  <c r="BK98" i="1"/>
  <c r="BV98" i="1" s="1"/>
  <c r="BN80" i="1"/>
  <c r="BR80" i="1"/>
  <c r="BQ80" i="1"/>
  <c r="BP80" i="1"/>
  <c r="BY80" i="1"/>
  <c r="BW80" i="1"/>
  <c r="BX80" i="1"/>
  <c r="BU80" i="1"/>
  <c r="BK66" i="1"/>
  <c r="BV66" i="1" s="1"/>
  <c r="BH67" i="1"/>
  <c r="BR66" i="1" s="1"/>
  <c r="BH62" i="1"/>
  <c r="BO62" i="1" s="1"/>
  <c r="BZ90" i="1"/>
  <c r="CA90" i="1" s="1"/>
  <c r="CH90" i="1" s="1"/>
  <c r="F90" i="1" s="1"/>
  <c r="H90" i="1" s="1"/>
  <c r="BE98" i="1"/>
  <c r="BZ94" i="1"/>
  <c r="CA94" i="1" s="1"/>
  <c r="CH94" i="1" s="1"/>
  <c r="F94" i="1" s="1"/>
  <c r="H94" i="1" s="1"/>
  <c r="BK16" i="1"/>
  <c r="BV16" i="1" s="1"/>
  <c r="BZ92" i="1"/>
  <c r="CA92" i="1" s="1"/>
  <c r="CH92" i="1" s="1"/>
  <c r="F92" i="1" s="1"/>
  <c r="H92" i="1" s="1"/>
  <c r="BH38" i="1"/>
  <c r="BO38" i="1" s="1"/>
  <c r="BH69" i="1"/>
  <c r="BX30" i="1"/>
  <c r="BY30" i="1"/>
  <c r="BW30" i="1"/>
  <c r="BU30" i="1"/>
  <c r="BK38" i="1"/>
  <c r="BV38" i="1" s="1"/>
  <c r="BH31" i="1"/>
  <c r="BC58" i="1"/>
  <c r="BS59" i="1" s="1"/>
  <c r="BZ48" i="1"/>
  <c r="CA48" i="1" s="1"/>
  <c r="CH48" i="1" s="1"/>
  <c r="F48" i="1" s="1"/>
  <c r="H48" i="1" s="1"/>
  <c r="BM46" i="1"/>
  <c r="BG46" i="1"/>
  <c r="BK67" i="1"/>
  <c r="BF47" i="1"/>
  <c r="BG47" i="1" s="1"/>
  <c r="BI47" i="1"/>
  <c r="BJ47" i="1" s="1"/>
  <c r="BK47" i="1" s="1"/>
  <c r="AY58" i="1"/>
  <c r="BO59" i="1" s="1"/>
  <c r="BI58" i="1"/>
  <c r="BF58" i="1"/>
  <c r="BH66" i="1"/>
  <c r="BO66" i="1" s="1"/>
  <c r="BX88" i="1"/>
  <c r="BU88" i="1"/>
  <c r="BY88" i="1"/>
  <c r="BW88" i="1"/>
  <c r="AY84" i="1"/>
  <c r="BD84" i="1" s="1"/>
  <c r="BF84" i="1"/>
  <c r="BI84" i="1"/>
  <c r="BN88" i="1"/>
  <c r="BQ88" i="1"/>
  <c r="BP88" i="1"/>
  <c r="BR88" i="1"/>
  <c r="BK39" i="1"/>
  <c r="BZ32" i="1"/>
  <c r="CA32" i="1" s="1"/>
  <c r="CH32" i="1" s="1"/>
  <c r="F32" i="1" s="1"/>
  <c r="H32" i="1" s="1"/>
  <c r="BZ78" i="1"/>
  <c r="CA78" i="1" s="1"/>
  <c r="CH78" i="1" s="1"/>
  <c r="F78" i="1" s="1"/>
  <c r="H78" i="1" s="1"/>
  <c r="BD52" i="1"/>
  <c r="BO53" i="1"/>
  <c r="BB42" i="1"/>
  <c r="BC42" i="1"/>
  <c r="BS43" i="1" s="1"/>
  <c r="AR64" i="1"/>
  <c r="AU64" i="1" s="1"/>
  <c r="AW64" i="1" s="1"/>
  <c r="BA64" i="1" s="1"/>
  <c r="BQ65" i="1" s="1"/>
  <c r="BN44" i="1"/>
  <c r="BR44" i="1"/>
  <c r="BQ44" i="1"/>
  <c r="BP44" i="1"/>
  <c r="BD51" i="1"/>
  <c r="BE50" i="1" s="1"/>
  <c r="BV51" i="1"/>
  <c r="BZ51" i="1" s="1"/>
  <c r="BU53" i="1"/>
  <c r="BA53" i="1"/>
  <c r="BN53" i="1"/>
  <c r="BW53" i="1"/>
  <c r="BH99" i="1"/>
  <c r="AO65" i="1"/>
  <c r="BD73" i="1"/>
  <c r="BE72" i="1" s="1"/>
  <c r="BV73" i="1"/>
  <c r="BW43" i="1"/>
  <c r="BU43" i="1"/>
  <c r="BA43" i="1"/>
  <c r="BN43" i="1"/>
  <c r="BH41" i="1"/>
  <c r="BD47" i="1"/>
  <c r="BE46" i="1" s="1"/>
  <c r="BV47" i="1"/>
  <c r="BE86" i="1"/>
  <c r="BU85" i="1"/>
  <c r="BA85" i="1"/>
  <c r="BN85" i="1"/>
  <c r="BW85" i="1"/>
  <c r="BW44" i="1"/>
  <c r="BX44" i="1"/>
  <c r="BY44" i="1"/>
  <c r="BU44" i="1"/>
  <c r="BK99" i="1"/>
  <c r="BK40" i="1"/>
  <c r="BV40" i="1" s="1"/>
  <c r="BO43" i="1"/>
  <c r="BP54" i="1"/>
  <c r="BQ54" i="1"/>
  <c r="BR54" i="1"/>
  <c r="BN54" i="1"/>
  <c r="BD35" i="1"/>
  <c r="BE34" i="1" s="1"/>
  <c r="BV35" i="1"/>
  <c r="BZ35" i="1" s="1"/>
  <c r="BA59" i="1"/>
  <c r="BN59" i="1"/>
  <c r="BW59" i="1"/>
  <c r="BU59" i="1"/>
  <c r="BX24" i="1"/>
  <c r="BY24" i="1"/>
  <c r="BN4" i="1"/>
  <c r="BP24" i="1"/>
  <c r="BK10" i="1"/>
  <c r="BV10" i="1" s="1"/>
  <c r="BR24" i="1"/>
  <c r="BN24" i="1"/>
  <c r="BF13" i="1"/>
  <c r="BG13" i="1" s="1"/>
  <c r="BP4" i="1"/>
  <c r="BR4" i="1"/>
  <c r="BE20" i="1"/>
  <c r="BF23" i="1"/>
  <c r="BG23" i="1" s="1"/>
  <c r="BI23" i="1"/>
  <c r="BJ23" i="1" s="1"/>
  <c r="BD23" i="1"/>
  <c r="BK11" i="1"/>
  <c r="BH11" i="1"/>
  <c r="BA15" i="1"/>
  <c r="BF15" i="1" s="1"/>
  <c r="BG15" i="1" s="1"/>
  <c r="BN15" i="1"/>
  <c r="BW15" i="1"/>
  <c r="BU15" i="1"/>
  <c r="BZ23" i="1"/>
  <c r="BR7" i="1"/>
  <c r="BT7" i="1"/>
  <c r="BW8" i="1"/>
  <c r="BX8" i="1"/>
  <c r="BU8" i="1"/>
  <c r="BY8" i="1"/>
  <c r="BW26" i="1"/>
  <c r="BX26" i="1"/>
  <c r="BU26" i="1"/>
  <c r="BY26" i="1"/>
  <c r="BD13" i="1"/>
  <c r="BV13" i="1"/>
  <c r="BZ13" i="1" s="1"/>
  <c r="BH19" i="1"/>
  <c r="BN8" i="1"/>
  <c r="BR8" i="1"/>
  <c r="BP8" i="1"/>
  <c r="BQ8" i="1"/>
  <c r="BQ26" i="1"/>
  <c r="BN26" i="1"/>
  <c r="BR26" i="1"/>
  <c r="BP26" i="1"/>
  <c r="BH20" i="1"/>
  <c r="BO20" i="1" s="1"/>
  <c r="BH21" i="1"/>
  <c r="BK21" i="1"/>
  <c r="BH16" i="1"/>
  <c r="BO16" i="1" s="1"/>
  <c r="BH17" i="1"/>
  <c r="BK17" i="1"/>
  <c r="BJ22" i="1"/>
  <c r="BJ12" i="1"/>
  <c r="BK12" i="1" s="1"/>
  <c r="BV12" i="1" s="1"/>
  <c r="BK19" i="1"/>
  <c r="BG22" i="1"/>
  <c r="BH22" i="1" s="1"/>
  <c r="BO22" i="1" s="1"/>
  <c r="BG12" i="1"/>
  <c r="BE16" i="1"/>
  <c r="BE10" i="1"/>
  <c r="BB14" i="1"/>
  <c r="BI14" i="1"/>
  <c r="BT14" i="1" s="1"/>
  <c r="BF14" i="1"/>
  <c r="BM14" i="1" s="1"/>
  <c r="BE18" i="1"/>
  <c r="BD22" i="1"/>
  <c r="BC14" i="1"/>
  <c r="BS15" i="1" s="1"/>
  <c r="BD12" i="1"/>
  <c r="AN28" i="1"/>
  <c r="AW7" i="1"/>
  <c r="AV6" i="1"/>
  <c r="AY6" i="1" s="1"/>
  <c r="BO7" i="1" s="1"/>
  <c r="AT6" i="1"/>
  <c r="AX6" i="1" s="1"/>
  <c r="AS6" i="1"/>
  <c r="AF3" i="1"/>
  <c r="AG3" i="1" s="1"/>
  <c r="AH3" i="1" s="1"/>
  <c r="BZ76" i="1" l="1"/>
  <c r="CA76" i="1" s="1"/>
  <c r="CH76" i="1" s="1"/>
  <c r="F76" i="1" s="1"/>
  <c r="H76" i="1" s="1"/>
  <c r="BK50" i="1"/>
  <c r="BV50" i="1" s="1"/>
  <c r="BH35" i="1"/>
  <c r="BR34" i="1" s="1"/>
  <c r="BY40" i="1"/>
  <c r="BU40" i="1"/>
  <c r="BZ74" i="1"/>
  <c r="CA74" i="1" s="1"/>
  <c r="CH74" i="1" s="1"/>
  <c r="F74" i="1" s="1"/>
  <c r="H74" i="1" s="1"/>
  <c r="BX40" i="1"/>
  <c r="BZ73" i="1"/>
  <c r="BZ60" i="1"/>
  <c r="CA60" i="1" s="1"/>
  <c r="CH60" i="1" s="1"/>
  <c r="F60" i="1" s="1"/>
  <c r="H60" i="1" s="1"/>
  <c r="BW68" i="1"/>
  <c r="BW86" i="1"/>
  <c r="BH47" i="1"/>
  <c r="BQ46" i="1" s="1"/>
  <c r="BU68" i="1"/>
  <c r="BX86" i="1"/>
  <c r="BY68" i="1"/>
  <c r="BU86" i="1"/>
  <c r="BH72" i="1"/>
  <c r="BO72" i="1" s="1"/>
  <c r="BH50" i="1"/>
  <c r="BO50" i="1" s="1"/>
  <c r="BK72" i="1"/>
  <c r="BV72" i="1" s="1"/>
  <c r="BZ36" i="1"/>
  <c r="CA36" i="1" s="1"/>
  <c r="CH36" i="1" s="1"/>
  <c r="F36" i="1" s="1"/>
  <c r="H36" i="1" s="1"/>
  <c r="BZ47" i="1"/>
  <c r="BK51" i="1"/>
  <c r="BW50" i="1" s="1"/>
  <c r="BK35" i="1"/>
  <c r="BN66" i="1"/>
  <c r="BH34" i="1"/>
  <c r="BO34" i="1" s="1"/>
  <c r="BP38" i="1"/>
  <c r="BQ38" i="1"/>
  <c r="BP66" i="1"/>
  <c r="BK73" i="1"/>
  <c r="BH73" i="1"/>
  <c r="BD58" i="1"/>
  <c r="BN38" i="1"/>
  <c r="BQ86" i="1"/>
  <c r="BR86" i="1"/>
  <c r="BQ66" i="1"/>
  <c r="BP86" i="1"/>
  <c r="BF53" i="1"/>
  <c r="BG53" i="1" s="1"/>
  <c r="BI53" i="1"/>
  <c r="BJ53" i="1" s="1"/>
  <c r="BM52" i="1"/>
  <c r="BG52" i="1"/>
  <c r="BT52" i="1"/>
  <c r="BJ52" i="1"/>
  <c r="BK52" i="1" s="1"/>
  <c r="BV52" i="1" s="1"/>
  <c r="BH51" i="1"/>
  <c r="BM42" i="1"/>
  <c r="BG42" i="1"/>
  <c r="BI43" i="1"/>
  <c r="BJ43" i="1" s="1"/>
  <c r="BF43" i="1"/>
  <c r="BG43" i="1" s="1"/>
  <c r="BT42" i="1"/>
  <c r="BJ42" i="1"/>
  <c r="BZ80" i="1"/>
  <c r="CA80" i="1" s="1"/>
  <c r="CH80" i="1" s="1"/>
  <c r="F80" i="1" s="1"/>
  <c r="H80" i="1" s="1"/>
  <c r="BZ62" i="1"/>
  <c r="CA62" i="1" s="1"/>
  <c r="CH62" i="1" s="1"/>
  <c r="F62" i="1" s="1"/>
  <c r="H62" i="1" s="1"/>
  <c r="BD42" i="1"/>
  <c r="BQ68" i="1"/>
  <c r="BR68" i="1"/>
  <c r="BN68" i="1"/>
  <c r="BP68" i="1"/>
  <c r="BN30" i="1"/>
  <c r="BP30" i="1"/>
  <c r="BQ30" i="1"/>
  <c r="BR30" i="1"/>
  <c r="BU46" i="1"/>
  <c r="BW46" i="1"/>
  <c r="BX46" i="1"/>
  <c r="BY46" i="1"/>
  <c r="BM58" i="1"/>
  <c r="BG58" i="1"/>
  <c r="BO85" i="1"/>
  <c r="BZ88" i="1"/>
  <c r="CA88" i="1" s="1"/>
  <c r="CH88" i="1" s="1"/>
  <c r="F88" i="1" s="1"/>
  <c r="H88" i="1" s="1"/>
  <c r="BT58" i="1"/>
  <c r="BJ58" i="1"/>
  <c r="BW66" i="1"/>
  <c r="BY66" i="1"/>
  <c r="BU66" i="1"/>
  <c r="BX66" i="1"/>
  <c r="BF59" i="1"/>
  <c r="BG59" i="1" s="1"/>
  <c r="BI59" i="1"/>
  <c r="BJ59" i="1" s="1"/>
  <c r="BK46" i="1"/>
  <c r="BV46" i="1" s="1"/>
  <c r="BH46" i="1"/>
  <c r="BO46" i="1" s="1"/>
  <c r="BT84" i="1"/>
  <c r="BJ84" i="1"/>
  <c r="BI85" i="1"/>
  <c r="BJ85" i="1" s="1"/>
  <c r="BF85" i="1"/>
  <c r="BG85" i="1" s="1"/>
  <c r="BM84" i="1"/>
  <c r="BG84" i="1"/>
  <c r="BX38" i="1"/>
  <c r="BY38" i="1"/>
  <c r="BW38" i="1"/>
  <c r="BU38" i="1"/>
  <c r="BW98" i="1"/>
  <c r="BX98" i="1"/>
  <c r="BU98" i="1"/>
  <c r="BY98" i="1"/>
  <c r="BQ98" i="1"/>
  <c r="BN98" i="1"/>
  <c r="BR98" i="1"/>
  <c r="BP98" i="1"/>
  <c r="BZ54" i="1"/>
  <c r="CA54" i="1" s="1"/>
  <c r="CH54" i="1" s="1"/>
  <c r="F54" i="1" s="1"/>
  <c r="H54" i="1" s="1"/>
  <c r="BD43" i="1"/>
  <c r="BE42" i="1" s="1"/>
  <c r="BV43" i="1"/>
  <c r="BZ43" i="1" s="1"/>
  <c r="AW65" i="1"/>
  <c r="AV64" i="1"/>
  <c r="AY64" i="1" s="1"/>
  <c r="BV59" i="1"/>
  <c r="BZ59" i="1" s="1"/>
  <c r="BD59" i="1"/>
  <c r="BE58" i="1" s="1"/>
  <c r="BZ44" i="1"/>
  <c r="CA44" i="1" s="1"/>
  <c r="CH44" i="1" s="1"/>
  <c r="F44" i="1" s="1"/>
  <c r="H44" i="1" s="1"/>
  <c r="BV85" i="1"/>
  <c r="BD85" i="1"/>
  <c r="BE84" i="1" s="1"/>
  <c r="BP40" i="1"/>
  <c r="BQ40" i="1"/>
  <c r="BR40" i="1"/>
  <c r="BN40" i="1"/>
  <c r="AT64" i="1"/>
  <c r="AX64" i="1" s="1"/>
  <c r="BR65" i="1"/>
  <c r="BI64" i="1"/>
  <c r="BT64" i="1" s="1"/>
  <c r="AS64" i="1"/>
  <c r="BT65" i="1"/>
  <c r="BD53" i="1"/>
  <c r="BE52" i="1" s="1"/>
  <c r="BV53" i="1"/>
  <c r="BZ53" i="1" s="1"/>
  <c r="BH12" i="1"/>
  <c r="BO12" i="1" s="1"/>
  <c r="BZ24" i="1"/>
  <c r="CA24" i="1" s="1"/>
  <c r="CH24" i="1" s="1"/>
  <c r="F24" i="1" s="1"/>
  <c r="H24" i="1" s="1"/>
  <c r="BZ4" i="1"/>
  <c r="CA4" i="1" s="1"/>
  <c r="CH4" i="1" s="1"/>
  <c r="F4" i="1" s="1"/>
  <c r="H4" i="1" s="1"/>
  <c r="BK22" i="1"/>
  <c r="BV22" i="1" s="1"/>
  <c r="BH23" i="1"/>
  <c r="BR22" i="1" s="1"/>
  <c r="BI15" i="1"/>
  <c r="BJ15" i="1" s="1"/>
  <c r="BN10" i="1"/>
  <c r="BR10" i="1"/>
  <c r="BP10" i="1"/>
  <c r="BQ10" i="1"/>
  <c r="BU10" i="1"/>
  <c r="BY10" i="1"/>
  <c r="BW10" i="1"/>
  <c r="BX10" i="1"/>
  <c r="BZ8" i="1"/>
  <c r="CA8" i="1" s="1"/>
  <c r="CH8" i="1" s="1"/>
  <c r="F8" i="1" s="1"/>
  <c r="H8" i="1" s="1"/>
  <c r="BA7" i="1"/>
  <c r="BF7" i="1" s="1"/>
  <c r="BG7" i="1" s="1"/>
  <c r="BN7" i="1"/>
  <c r="BW7" i="1"/>
  <c r="BU7" i="1"/>
  <c r="BZ26" i="1"/>
  <c r="CA26" i="1" s="1"/>
  <c r="CH26" i="1" s="1"/>
  <c r="F26" i="1" s="1"/>
  <c r="H26" i="1" s="1"/>
  <c r="BU20" i="1"/>
  <c r="BY20" i="1"/>
  <c r="BW20" i="1"/>
  <c r="BX20" i="1"/>
  <c r="BW16" i="1"/>
  <c r="BX16" i="1"/>
  <c r="BU16" i="1"/>
  <c r="BY16" i="1"/>
  <c r="BP20" i="1"/>
  <c r="BQ20" i="1"/>
  <c r="BN20" i="1"/>
  <c r="BR20" i="1"/>
  <c r="BQ18" i="1"/>
  <c r="BN18" i="1"/>
  <c r="BR18" i="1"/>
  <c r="BP18" i="1"/>
  <c r="BW18" i="1"/>
  <c r="BX18" i="1"/>
  <c r="BU18" i="1"/>
  <c r="BY18" i="1"/>
  <c r="BN16" i="1"/>
  <c r="BR16" i="1"/>
  <c r="BP16" i="1"/>
  <c r="BQ16" i="1"/>
  <c r="BD15" i="1"/>
  <c r="BV15" i="1"/>
  <c r="BZ15" i="1" s="1"/>
  <c r="BJ14" i="1"/>
  <c r="BG14" i="1"/>
  <c r="BH14" i="1" s="1"/>
  <c r="BO14" i="1" s="1"/>
  <c r="BK23" i="1"/>
  <c r="BK13" i="1"/>
  <c r="BH13" i="1"/>
  <c r="BE22" i="1"/>
  <c r="BD14" i="1"/>
  <c r="BE12" i="1"/>
  <c r="BI6" i="1"/>
  <c r="BT6" i="1" s="1"/>
  <c r="BF6" i="1"/>
  <c r="BM6" i="1" s="1"/>
  <c r="BB6" i="1"/>
  <c r="BC6" i="1"/>
  <c r="BS7" i="1" s="1"/>
  <c r="AN29" i="1"/>
  <c r="AI2" i="1"/>
  <c r="BK42" i="1" l="1"/>
  <c r="BV42" i="1" s="1"/>
  <c r="BN34" i="1"/>
  <c r="BP34" i="1"/>
  <c r="BQ34" i="1"/>
  <c r="BR46" i="1"/>
  <c r="BP46" i="1"/>
  <c r="BN46" i="1"/>
  <c r="BH43" i="1"/>
  <c r="BR42" i="1" s="1"/>
  <c r="BU50" i="1"/>
  <c r="BY50" i="1"/>
  <c r="BZ86" i="1"/>
  <c r="CA86" i="1" s="1"/>
  <c r="CH86" i="1" s="1"/>
  <c r="F86" i="1" s="1"/>
  <c r="H86" i="1" s="1"/>
  <c r="BX50" i="1"/>
  <c r="BY34" i="1"/>
  <c r="BX34" i="1"/>
  <c r="BW34" i="1"/>
  <c r="BU34" i="1"/>
  <c r="BZ85" i="1"/>
  <c r="BK14" i="1"/>
  <c r="BV14" i="1" s="1"/>
  <c r="BH52" i="1"/>
  <c r="BO52" i="1" s="1"/>
  <c r="BP72" i="1"/>
  <c r="BR72" i="1"/>
  <c r="BN72" i="1"/>
  <c r="BQ72" i="1"/>
  <c r="BW72" i="1"/>
  <c r="BX72" i="1"/>
  <c r="BU72" i="1"/>
  <c r="BY72" i="1"/>
  <c r="BK53" i="1"/>
  <c r="BH53" i="1"/>
  <c r="BP50" i="1"/>
  <c r="BR50" i="1"/>
  <c r="BQ50" i="1"/>
  <c r="BN50" i="1"/>
  <c r="BK43" i="1"/>
  <c r="BH42" i="1"/>
  <c r="BO42" i="1" s="1"/>
  <c r="BH84" i="1"/>
  <c r="BO84" i="1" s="1"/>
  <c r="BK84" i="1"/>
  <c r="BV84" i="1" s="1"/>
  <c r="BK85" i="1"/>
  <c r="BX84" i="1" s="1"/>
  <c r="BZ68" i="1"/>
  <c r="CA68" i="1" s="1"/>
  <c r="CH68" i="1" s="1"/>
  <c r="F68" i="1" s="1"/>
  <c r="H68" i="1" s="1"/>
  <c r="BK58" i="1"/>
  <c r="BV58" i="1" s="1"/>
  <c r="BH58" i="1"/>
  <c r="BO58" i="1" s="1"/>
  <c r="BZ66" i="1"/>
  <c r="CA66" i="1" s="1"/>
  <c r="CH66" i="1" s="1"/>
  <c r="F66" i="1" s="1"/>
  <c r="H66" i="1" s="1"/>
  <c r="BZ30" i="1"/>
  <c r="CA30" i="1" s="1"/>
  <c r="CH30" i="1" s="1"/>
  <c r="F30" i="1" s="1"/>
  <c r="H30" i="1" s="1"/>
  <c r="BZ38" i="1"/>
  <c r="CA38" i="1" s="1"/>
  <c r="CH38" i="1" s="1"/>
  <c r="F38" i="1" s="1"/>
  <c r="H38" i="1" s="1"/>
  <c r="BK59" i="1"/>
  <c r="BH59" i="1"/>
  <c r="BZ98" i="1"/>
  <c r="CA98" i="1" s="1"/>
  <c r="CH98" i="1" s="1"/>
  <c r="F98" i="1" s="1"/>
  <c r="H98" i="1" s="1"/>
  <c r="BH85" i="1"/>
  <c r="BF64" i="1"/>
  <c r="BJ64" i="1"/>
  <c r="BO65" i="1"/>
  <c r="BZ40" i="1"/>
  <c r="CA40" i="1" s="1"/>
  <c r="CH40" i="1" s="1"/>
  <c r="F40" i="1" s="1"/>
  <c r="H40" i="1" s="1"/>
  <c r="BW65" i="1"/>
  <c r="BA65" i="1"/>
  <c r="BN65" i="1"/>
  <c r="BU65" i="1"/>
  <c r="BB64" i="1"/>
  <c r="BC64" i="1"/>
  <c r="BS65" i="1" s="1"/>
  <c r="BP22" i="1"/>
  <c r="BN22" i="1"/>
  <c r="BQ22" i="1"/>
  <c r="BI7" i="1"/>
  <c r="BJ7" i="1" s="1"/>
  <c r="BZ10" i="1"/>
  <c r="CA10" i="1" s="1"/>
  <c r="CH10" i="1" s="1"/>
  <c r="F10" i="1" s="1"/>
  <c r="H10" i="1" s="1"/>
  <c r="BZ16" i="1"/>
  <c r="CA16" i="1" s="1"/>
  <c r="CH16" i="1" s="1"/>
  <c r="F16" i="1" s="1"/>
  <c r="H16" i="1" s="1"/>
  <c r="BZ18" i="1"/>
  <c r="CA18" i="1" s="1"/>
  <c r="CH18" i="1" s="1"/>
  <c r="F18" i="1" s="1"/>
  <c r="H18" i="1" s="1"/>
  <c r="BX22" i="1"/>
  <c r="BU22" i="1"/>
  <c r="BY22" i="1"/>
  <c r="BW22" i="1"/>
  <c r="BP12" i="1"/>
  <c r="BQ12" i="1"/>
  <c r="BN12" i="1"/>
  <c r="BR12" i="1"/>
  <c r="BU12" i="1"/>
  <c r="BY12" i="1"/>
  <c r="BW12" i="1"/>
  <c r="BX12" i="1"/>
  <c r="BZ20" i="1"/>
  <c r="CA20" i="1" s="1"/>
  <c r="CH20" i="1" s="1"/>
  <c r="F20" i="1" s="1"/>
  <c r="H20" i="1" s="1"/>
  <c r="BD7" i="1"/>
  <c r="BV7" i="1"/>
  <c r="BZ7" i="1" s="1"/>
  <c r="BG6" i="1"/>
  <c r="BH6" i="1" s="1"/>
  <c r="BO6" i="1" s="1"/>
  <c r="BJ6" i="1"/>
  <c r="BK6" i="1" s="1"/>
  <c r="BV6" i="1" s="1"/>
  <c r="BK15" i="1"/>
  <c r="BH15" i="1"/>
  <c r="BE14" i="1"/>
  <c r="BD6" i="1"/>
  <c r="AO28" i="1"/>
  <c r="AP28" i="1" s="1"/>
  <c r="AI3" i="1"/>
  <c r="AJ2" i="1" s="1"/>
  <c r="AJ3" i="1" s="1"/>
  <c r="BZ46" i="1" l="1"/>
  <c r="CA46" i="1" s="1"/>
  <c r="CH46" i="1" s="1"/>
  <c r="F46" i="1" s="1"/>
  <c r="H46" i="1" s="1"/>
  <c r="BP42" i="1"/>
  <c r="BW84" i="1"/>
  <c r="BY84" i="1"/>
  <c r="BU84" i="1"/>
  <c r="BN42" i="1"/>
  <c r="BQ42" i="1"/>
  <c r="BZ34" i="1"/>
  <c r="CA34" i="1" s="1"/>
  <c r="CH34" i="1" s="1"/>
  <c r="F34" i="1" s="1"/>
  <c r="H34" i="1" s="1"/>
  <c r="BZ72" i="1"/>
  <c r="CA72" i="1" s="1"/>
  <c r="CH72" i="1" s="1"/>
  <c r="F72" i="1" s="1"/>
  <c r="H72" i="1" s="1"/>
  <c r="BZ50" i="1"/>
  <c r="CA50" i="1" s="1"/>
  <c r="CH50" i="1" s="1"/>
  <c r="F50" i="1" s="1"/>
  <c r="H50" i="1" s="1"/>
  <c r="BR52" i="1"/>
  <c r="BQ52" i="1"/>
  <c r="BP52" i="1"/>
  <c r="BN52" i="1"/>
  <c r="BW52" i="1"/>
  <c r="BU52" i="1"/>
  <c r="BX52" i="1"/>
  <c r="BY52" i="1"/>
  <c r="BU42" i="1"/>
  <c r="BW42" i="1"/>
  <c r="BY42" i="1"/>
  <c r="BX42" i="1"/>
  <c r="BW58" i="1"/>
  <c r="BY58" i="1"/>
  <c r="BX58" i="1"/>
  <c r="BU58" i="1"/>
  <c r="BQ58" i="1"/>
  <c r="BP58" i="1"/>
  <c r="BN58" i="1"/>
  <c r="BR58" i="1"/>
  <c r="BP84" i="1"/>
  <c r="BQ84" i="1"/>
  <c r="BN84" i="1"/>
  <c r="BR84" i="1"/>
  <c r="BF65" i="1"/>
  <c r="BG65" i="1" s="1"/>
  <c r="BI65" i="1"/>
  <c r="BJ65" i="1" s="1"/>
  <c r="BK65" i="1" s="1"/>
  <c r="BD64" i="1"/>
  <c r="BM64" i="1"/>
  <c r="BG64" i="1"/>
  <c r="BD65" i="1"/>
  <c r="BV65" i="1"/>
  <c r="BZ65" i="1" s="1"/>
  <c r="BH7" i="1"/>
  <c r="BP6" i="1" s="1"/>
  <c r="BZ22" i="1"/>
  <c r="CA22" i="1" s="1"/>
  <c r="CH22" i="1" s="1"/>
  <c r="F22" i="1" s="1"/>
  <c r="H22" i="1" s="1"/>
  <c r="BP14" i="1"/>
  <c r="BQ14" i="1"/>
  <c r="BN14" i="1"/>
  <c r="BR14" i="1"/>
  <c r="BX14" i="1"/>
  <c r="BU14" i="1"/>
  <c r="BY14" i="1"/>
  <c r="BW14" i="1"/>
  <c r="BZ12" i="1"/>
  <c r="CA12" i="1" s="1"/>
  <c r="CH12" i="1" s="1"/>
  <c r="F12" i="1" s="1"/>
  <c r="H12" i="1" s="1"/>
  <c r="BK7" i="1"/>
  <c r="BE6" i="1"/>
  <c r="AR28" i="1"/>
  <c r="AU28" i="1" s="1"/>
  <c r="AO29" i="1"/>
  <c r="AK2" i="1"/>
  <c r="AK3" i="1" s="1"/>
  <c r="BH64" i="1" l="1"/>
  <c r="BO64" i="1" s="1"/>
  <c r="BE64" i="1"/>
  <c r="BR6" i="1"/>
  <c r="BN6" i="1"/>
  <c r="BZ52" i="1"/>
  <c r="CA52" i="1" s="1"/>
  <c r="CH52" i="1" s="1"/>
  <c r="F52" i="1" s="1"/>
  <c r="H52" i="1" s="1"/>
  <c r="BZ42" i="1"/>
  <c r="CA42" i="1" s="1"/>
  <c r="CH42" i="1" s="1"/>
  <c r="F42" i="1" s="1"/>
  <c r="H42" i="1" s="1"/>
  <c r="BK64" i="1"/>
  <c r="BV64" i="1" s="1"/>
  <c r="BZ84" i="1"/>
  <c r="CA84" i="1" s="1"/>
  <c r="CH84" i="1" s="1"/>
  <c r="F84" i="1" s="1"/>
  <c r="H84" i="1" s="1"/>
  <c r="BZ58" i="1"/>
  <c r="CA58" i="1" s="1"/>
  <c r="CH58" i="1" s="1"/>
  <c r="F58" i="1" s="1"/>
  <c r="H58" i="1" s="1"/>
  <c r="BU64" i="1"/>
  <c r="BW64" i="1"/>
  <c r="BX64" i="1"/>
  <c r="BY64" i="1"/>
  <c r="BH65" i="1"/>
  <c r="BQ6" i="1"/>
  <c r="BZ14" i="1"/>
  <c r="CA14" i="1" s="1"/>
  <c r="CH14" i="1" s="1"/>
  <c r="F14" i="1" s="1"/>
  <c r="H14" i="1" s="1"/>
  <c r="BX6" i="1"/>
  <c r="BU6" i="1"/>
  <c r="BY6" i="1"/>
  <c r="BW6" i="1"/>
  <c r="BT29" i="1"/>
  <c r="BR29" i="1"/>
  <c r="AW29" i="1"/>
  <c r="AV28" i="1"/>
  <c r="AY28" i="1" s="1"/>
  <c r="BO29" i="1" s="1"/>
  <c r="AS28" i="1"/>
  <c r="AT28" i="1"/>
  <c r="AX28" i="1" s="1"/>
  <c r="AW28" i="1"/>
  <c r="BA28" i="1" s="1"/>
  <c r="BQ29" i="1" s="1"/>
  <c r="AL2" i="1"/>
  <c r="AL3" i="1" s="1"/>
  <c r="BQ64" i="1" l="1"/>
  <c r="BP64" i="1"/>
  <c r="BR64" i="1"/>
  <c r="BN64" i="1"/>
  <c r="BZ6" i="1"/>
  <c r="CA6" i="1" s="1"/>
  <c r="CH6" i="1" s="1"/>
  <c r="F6" i="1" s="1"/>
  <c r="H6" i="1" s="1"/>
  <c r="BF28" i="1"/>
  <c r="BU29" i="1"/>
  <c r="BW29" i="1"/>
  <c r="BN29" i="1"/>
  <c r="BA29" i="1"/>
  <c r="BV29" i="1" s="1"/>
  <c r="BI28" i="1"/>
  <c r="BB28" i="1"/>
  <c r="BC28" i="1"/>
  <c r="BS29" i="1" s="1"/>
  <c r="AM2" i="1"/>
  <c r="AM3" i="1" s="1"/>
  <c r="BZ64" i="1" l="1"/>
  <c r="CA64" i="1" s="1"/>
  <c r="CH64" i="1" s="1"/>
  <c r="F64" i="1" s="1"/>
  <c r="H64" i="1" s="1"/>
  <c r="BJ28" i="1"/>
  <c r="BT28" i="1"/>
  <c r="BG28" i="1"/>
  <c r="BM28" i="1"/>
  <c r="BZ29" i="1"/>
  <c r="BI29" i="1"/>
  <c r="BJ29" i="1" s="1"/>
  <c r="BF29" i="1"/>
  <c r="BG29" i="1" s="1"/>
  <c r="BH29" i="1" s="1"/>
  <c r="BD29" i="1"/>
  <c r="BD28" i="1"/>
  <c r="AN2" i="1"/>
  <c r="AN3" i="1" s="1"/>
  <c r="BK29" i="1" l="1"/>
  <c r="BU28" i="1" s="1"/>
  <c r="BP28" i="1"/>
  <c r="BR28" i="1"/>
  <c r="BN28" i="1"/>
  <c r="BQ28" i="1"/>
  <c r="BH28" i="1"/>
  <c r="BO28" i="1" s="1"/>
  <c r="BK28" i="1"/>
  <c r="BV28" i="1" s="1"/>
  <c r="BE28" i="1"/>
  <c r="AO2" i="1"/>
  <c r="AO3" i="1" s="1"/>
  <c r="BW28" i="1" l="1"/>
  <c r="BX28" i="1"/>
  <c r="BY28" i="1"/>
  <c r="BZ28" i="1" s="1"/>
  <c r="CA28" i="1" s="1"/>
  <c r="CH28" i="1" s="1"/>
  <c r="F28" i="1" s="1"/>
  <c r="H28" i="1" s="1"/>
  <c r="BT3" i="1"/>
  <c r="BR3" i="1"/>
  <c r="AT2" i="1"/>
  <c r="AX2" i="1" s="1"/>
  <c r="AP2" i="1"/>
  <c r="AS2" i="1"/>
  <c r="BB2" i="1" l="1"/>
  <c r="AR2" i="1"/>
  <c r="AU2" i="1" s="1"/>
  <c r="AV2" i="1" l="1"/>
  <c r="AY2" i="1" s="1"/>
  <c r="BO3" i="1" s="1"/>
  <c r="AW2" i="1" l="1"/>
  <c r="BA2" i="1" s="1"/>
  <c r="BQ3" i="1" s="1"/>
  <c r="AW3" i="1"/>
  <c r="BA3" i="1" l="1"/>
  <c r="BD3" i="1" s="1"/>
  <c r="BU3" i="1"/>
  <c r="BN3" i="1"/>
  <c r="BW3" i="1"/>
  <c r="BI2" i="1"/>
  <c r="BT2" i="1" s="1"/>
  <c r="BC2" i="1"/>
  <c r="BF2" i="1"/>
  <c r="BM2" i="1" s="1"/>
  <c r="BI3" i="1" l="1"/>
  <c r="BD2" i="1"/>
  <c r="BE2" i="1" s="1"/>
  <c r="BS3" i="1"/>
  <c r="BF3" i="1"/>
  <c r="BG3" i="1" s="1"/>
  <c r="BV3" i="1"/>
  <c r="BJ3" i="1"/>
  <c r="BJ2" i="1"/>
  <c r="BG2" i="1"/>
  <c r="BZ3" i="1" l="1"/>
  <c r="BH2" i="1"/>
  <c r="BO2" i="1" s="1"/>
  <c r="BK2" i="1"/>
  <c r="BV2" i="1" s="1"/>
  <c r="BH3" i="1"/>
  <c r="BK3" i="1"/>
  <c r="P202" i="23"/>
  <c r="X202" i="23" s="1"/>
  <c r="BW2" i="1" l="1"/>
  <c r="BX2" i="1"/>
  <c r="BU2" i="1"/>
  <c r="BY2" i="1"/>
  <c r="BQ2" i="1"/>
  <c r="BN2" i="1"/>
  <c r="BR2" i="1"/>
  <c r="BP2" i="1"/>
  <c r="V202" i="23"/>
  <c r="D202" i="23"/>
  <c r="L22" i="23"/>
  <c r="BZ2" i="1" l="1"/>
  <c r="CA2" i="1" s="1"/>
  <c r="CH2" i="1" s="1"/>
  <c r="F2" i="1" s="1"/>
  <c r="H2" i="1" s="1"/>
  <c r="Y202" i="23"/>
  <c r="E202" i="23" s="1"/>
  <c r="I202" i="23" s="1"/>
  <c r="X22" i="23"/>
  <c r="D22" i="23" s="1"/>
  <c r="I22" i="23" s="1"/>
  <c r="D767" i="24"/>
  <c r="I767" i="24" s="1"/>
  <c r="W678" i="24"/>
  <c r="E678" i="24" s="1"/>
  <c r="K701" i="24"/>
  <c r="V701" i="24" s="1"/>
  <c r="D701" i="24" s="1"/>
  <c r="W701" i="24"/>
  <c r="E701" i="24" s="1"/>
  <c r="K681" i="24"/>
  <c r="V681" i="24" s="1"/>
  <c r="D681" i="24" s="1"/>
  <c r="W681" i="24"/>
  <c r="E681" i="24" s="1"/>
  <c r="K702" i="24"/>
  <c r="V702" i="24" s="1"/>
  <c r="D702" i="24" s="1"/>
  <c r="W702" i="24"/>
  <c r="E702" i="24" s="1"/>
  <c r="K712" i="24"/>
  <c r="V712" i="24" s="1"/>
  <c r="D712" i="24" s="1"/>
  <c r="W712" i="24"/>
  <c r="E712" i="24" s="1"/>
  <c r="K699" i="24"/>
  <c r="V699" i="24" s="1"/>
  <c r="D699" i="24" s="1"/>
  <c r="W699" i="24"/>
  <c r="E699" i="24" s="1"/>
  <c r="K685" i="24"/>
  <c r="V685" i="24" s="1"/>
  <c r="D685" i="24" s="1"/>
  <c r="W685" i="24"/>
  <c r="E685" i="24" s="1"/>
  <c r="K683" i="24"/>
  <c r="V683" i="24" s="1"/>
  <c r="D683" i="24" s="1"/>
  <c r="W683" i="24"/>
  <c r="E683" i="24" s="1"/>
  <c r="K716" i="24"/>
  <c r="V716" i="24" s="1"/>
  <c r="D716" i="24" s="1"/>
  <c r="W716" i="24"/>
  <c r="E716" i="24" s="1"/>
  <c r="K710" i="24"/>
  <c r="V710" i="24" s="1"/>
  <c r="D710" i="24" s="1"/>
  <c r="W710" i="24"/>
  <c r="E710" i="24" s="1"/>
  <c r="K704" i="24"/>
  <c r="V704" i="24" s="1"/>
  <c r="D704" i="24" s="1"/>
  <c r="W704" i="24"/>
  <c r="E704" i="24" s="1"/>
  <c r="K689" i="24"/>
  <c r="V689" i="24" s="1"/>
  <c r="D689" i="24" s="1"/>
  <c r="W689" i="24"/>
  <c r="E689" i="24" s="1"/>
  <c r="K695" i="24"/>
  <c r="V695" i="24" s="1"/>
  <c r="D695" i="24" s="1"/>
  <c r="W695" i="24"/>
  <c r="E695" i="24" s="1"/>
  <c r="K693" i="24"/>
  <c r="V693" i="24" s="1"/>
  <c r="D693" i="24" s="1"/>
  <c r="W693" i="24"/>
  <c r="E693" i="24" s="1"/>
  <c r="K714" i="24"/>
  <c r="V714" i="24" s="1"/>
  <c r="D714" i="24" s="1"/>
  <c r="W714" i="24"/>
  <c r="E714" i="24" s="1"/>
  <c r="K708" i="24"/>
  <c r="V708" i="24" s="1"/>
  <c r="D708" i="24" s="1"/>
  <c r="W708" i="24"/>
  <c r="E708" i="24" s="1"/>
  <c r="K706" i="24"/>
  <c r="V706" i="24" s="1"/>
  <c r="D706" i="24" s="1"/>
  <c r="W706" i="24"/>
  <c r="E706" i="24" s="1"/>
  <c r="K687" i="24"/>
  <c r="V687" i="24" s="1"/>
  <c r="D687" i="24" s="1"/>
  <c r="W687" i="24"/>
  <c r="E687" i="24" s="1"/>
  <c r="K697" i="24"/>
  <c r="V697" i="24" s="1"/>
  <c r="D697" i="24" s="1"/>
  <c r="W697" i="24"/>
  <c r="E697" i="24" s="1"/>
  <c r="K700" i="24"/>
  <c r="V700" i="24" s="1"/>
  <c r="D700" i="24" s="1"/>
  <c r="W700" i="24"/>
  <c r="E700" i="24" s="1"/>
  <c r="K682" i="24"/>
  <c r="V682" i="24" s="1"/>
  <c r="D682" i="24" s="1"/>
  <c r="W682" i="24"/>
  <c r="E682" i="24" s="1"/>
  <c r="W698" i="24"/>
  <c r="E698" i="24" s="1"/>
  <c r="K715" i="24"/>
  <c r="V715" i="24" s="1"/>
  <c r="D715" i="24" s="1"/>
  <c r="W715" i="24"/>
  <c r="E715" i="24" s="1"/>
  <c r="V647" i="24"/>
  <c r="D647" i="24" s="1"/>
  <c r="K690" i="24"/>
  <c r="V690" i="24" s="1"/>
  <c r="D690" i="24" s="1"/>
  <c r="W690" i="24"/>
  <c r="E690" i="24" s="1"/>
  <c r="K713" i="24"/>
  <c r="V713" i="24" s="1"/>
  <c r="D713" i="24" s="1"/>
  <c r="W713" i="24"/>
  <c r="E713" i="24" s="1"/>
  <c r="K692" i="24"/>
  <c r="V692" i="24" s="1"/>
  <c r="D692" i="24" s="1"/>
  <c r="W692" i="24"/>
  <c r="E692" i="24" s="1"/>
  <c r="K686" i="24"/>
  <c r="V686" i="24" s="1"/>
  <c r="D686" i="24" s="1"/>
  <c r="W686" i="24"/>
  <c r="E686" i="24" s="1"/>
  <c r="K709" i="24"/>
  <c r="V709" i="24" s="1"/>
  <c r="D709" i="24" s="1"/>
  <c r="W709" i="24"/>
  <c r="E709" i="24" s="1"/>
  <c r="V631" i="24"/>
  <c r="D631" i="24" s="1"/>
  <c r="V651" i="24"/>
  <c r="D651" i="24" s="1"/>
  <c r="V616" i="24"/>
  <c r="D616" i="24" s="1"/>
  <c r="V663" i="24"/>
  <c r="D663" i="24" s="1"/>
  <c r="V645" i="24"/>
  <c r="D645" i="24" s="1"/>
  <c r="V640" i="24"/>
  <c r="D640" i="24" s="1"/>
  <c r="K691" i="24"/>
  <c r="V691" i="24" s="1"/>
  <c r="D691" i="24" s="1"/>
  <c r="W691" i="24"/>
  <c r="E691" i="24" s="1"/>
  <c r="K705" i="24"/>
  <c r="V705" i="24" s="1"/>
  <c r="D705" i="24" s="1"/>
  <c r="W705" i="24"/>
  <c r="E705" i="24" s="1"/>
  <c r="K680" i="24"/>
  <c r="V680" i="24" s="1"/>
  <c r="D680" i="24" s="1"/>
  <c r="W680" i="24"/>
  <c r="E680" i="24" s="1"/>
  <c r="K688" i="24"/>
  <c r="V688" i="24" s="1"/>
  <c r="D688" i="24" s="1"/>
  <c r="W688" i="24"/>
  <c r="E688" i="24" s="1"/>
  <c r="K696" i="24"/>
  <c r="V696" i="24" s="1"/>
  <c r="D696" i="24" s="1"/>
  <c r="W696" i="24"/>
  <c r="E696" i="24" s="1"/>
  <c r="K703" i="24"/>
  <c r="V703" i="24" s="1"/>
  <c r="D703" i="24" s="1"/>
  <c r="W703" i="24"/>
  <c r="E703" i="24" s="1"/>
  <c r="K684" i="24"/>
  <c r="V684" i="24" s="1"/>
  <c r="D684" i="24" s="1"/>
  <c r="W684" i="24"/>
  <c r="E684" i="24" s="1"/>
  <c r="K679" i="24"/>
  <c r="V679" i="24" s="1"/>
  <c r="D679" i="24" s="1"/>
  <c r="W679" i="24"/>
  <c r="E679" i="24" s="1"/>
  <c r="K694" i="24"/>
  <c r="V694" i="24" s="1"/>
  <c r="D694" i="24" s="1"/>
  <c r="W694" i="24"/>
  <c r="E694" i="24" s="1"/>
  <c r="K707" i="24"/>
  <c r="V707" i="24" s="1"/>
  <c r="D707" i="24" s="1"/>
  <c r="W707" i="24"/>
  <c r="E707" i="24" s="1"/>
  <c r="V671" i="24"/>
  <c r="D671" i="24" s="1"/>
  <c r="V625" i="24"/>
  <c r="D625" i="24" s="1"/>
  <c r="I625" i="24" s="1"/>
  <c r="V676" i="24"/>
  <c r="D676" i="24" s="1"/>
  <c r="V608" i="24"/>
  <c r="D608" i="24" s="1"/>
  <c r="I608" i="24" s="1"/>
  <c r="K711" i="24"/>
  <c r="V711" i="24" s="1"/>
  <c r="D711" i="24" s="1"/>
  <c r="W711" i="24"/>
  <c r="E711" i="24" s="1"/>
  <c r="W613" i="24"/>
  <c r="E613" i="24" s="1"/>
  <c r="W630" i="24"/>
  <c r="E630" i="24" s="1"/>
  <c r="E640" i="24"/>
  <c r="K640" i="24"/>
  <c r="W640" i="24"/>
  <c r="E656" i="24"/>
  <c r="K656" i="24"/>
  <c r="V656" i="24" s="1"/>
  <c r="D656" i="24" s="1"/>
  <c r="I656" i="24" s="1"/>
  <c r="W656" i="24"/>
  <c r="K674" i="24"/>
  <c r="V674" i="24" s="1"/>
  <c r="D674" i="24" s="1"/>
  <c r="I674" i="24" s="1"/>
  <c r="W674" i="24"/>
  <c r="E674" i="24" s="1"/>
  <c r="E670" i="24"/>
  <c r="W670" i="24"/>
  <c r="E621" i="24"/>
  <c r="W621" i="24"/>
  <c r="E616" i="24"/>
  <c r="K616" i="24"/>
  <c r="W616" i="24"/>
  <c r="E612" i="24"/>
  <c r="K612" i="24"/>
  <c r="V612" i="24" s="1"/>
  <c r="D612" i="24" s="1"/>
  <c r="I612" i="24" s="1"/>
  <c r="W612" i="24"/>
  <c r="K608" i="24"/>
  <c r="W608" i="24"/>
  <c r="E608" i="24" s="1"/>
  <c r="K633" i="24"/>
  <c r="V633" i="24" s="1"/>
  <c r="D633" i="24" s="1"/>
  <c r="I633" i="24" s="1"/>
  <c r="W633" i="24"/>
  <c r="E633" i="24" s="1"/>
  <c r="E629" i="24"/>
  <c r="K629" i="24"/>
  <c r="V629" i="24" s="1"/>
  <c r="D629" i="24" s="1"/>
  <c r="I629" i="24" s="1"/>
  <c r="W629" i="24"/>
  <c r="E625" i="24"/>
  <c r="K625" i="24"/>
  <c r="W625" i="24"/>
  <c r="K643" i="24"/>
  <c r="V643" i="24" s="1"/>
  <c r="D643" i="24" s="1"/>
  <c r="I643" i="24" s="1"/>
  <c r="W643" i="24"/>
  <c r="E643" i="24" s="1"/>
  <c r="K639" i="24"/>
  <c r="V639" i="24" s="1"/>
  <c r="D639" i="24" s="1"/>
  <c r="I639" i="24" s="1"/>
  <c r="W639" i="24"/>
  <c r="E639" i="24" s="1"/>
  <c r="K663" i="24"/>
  <c r="W663" i="24"/>
  <c r="E663" i="24" s="1"/>
  <c r="E659" i="24"/>
  <c r="K659" i="24"/>
  <c r="V659" i="24" s="1"/>
  <c r="D659" i="24" s="1"/>
  <c r="I659" i="24" s="1"/>
  <c r="W659" i="24"/>
  <c r="E655" i="24"/>
  <c r="K655" i="24"/>
  <c r="V655" i="24" s="1"/>
  <c r="D655" i="24" s="1"/>
  <c r="I655" i="24" s="1"/>
  <c r="W655" i="24"/>
  <c r="K651" i="24"/>
  <c r="W651" i="24"/>
  <c r="E651" i="24" s="1"/>
  <c r="W677" i="24"/>
  <c r="E677" i="24" s="1"/>
  <c r="W673" i="24"/>
  <c r="E673" i="24" s="1"/>
  <c r="W669" i="24"/>
  <c r="E669" i="24" s="1"/>
  <c r="E665" i="24"/>
  <c r="K665" i="24"/>
  <c r="V665" i="24" s="1"/>
  <c r="D665" i="24" s="1"/>
  <c r="I665" i="24" s="1"/>
  <c r="W665" i="24"/>
  <c r="K618" i="24"/>
  <c r="V618" i="24" s="1"/>
  <c r="D618" i="24" s="1"/>
  <c r="I618" i="24" s="1"/>
  <c r="W618" i="24"/>
  <c r="E618" i="24" s="1"/>
  <c r="W634" i="24"/>
  <c r="E634" i="24" s="1"/>
  <c r="W644" i="24"/>
  <c r="E644" i="24" s="1"/>
  <c r="K660" i="24"/>
  <c r="V660" i="24" s="1"/>
  <c r="D660" i="24" s="1"/>
  <c r="I660" i="24" s="1"/>
  <c r="W660" i="24"/>
  <c r="E660" i="24" s="1"/>
  <c r="E647" i="24"/>
  <c r="K647" i="24"/>
  <c r="W647" i="24"/>
  <c r="W666" i="24"/>
  <c r="E666" i="24" s="1"/>
  <c r="K624" i="24"/>
  <c r="V624" i="24" s="1"/>
  <c r="D624" i="24" s="1"/>
  <c r="W624" i="24"/>
  <c r="E624" i="24" s="1"/>
  <c r="E620" i="24"/>
  <c r="K620" i="24"/>
  <c r="V620" i="24" s="1"/>
  <c r="D620" i="24" s="1"/>
  <c r="W620" i="24"/>
  <c r="E615" i="24"/>
  <c r="K615" i="24"/>
  <c r="V615" i="24" s="1"/>
  <c r="D615" i="24" s="1"/>
  <c r="I615" i="24" s="1"/>
  <c r="W615" i="24"/>
  <c r="K611" i="24"/>
  <c r="V611" i="24" s="1"/>
  <c r="D611" i="24" s="1"/>
  <c r="I611" i="24" s="1"/>
  <c r="W611" i="24"/>
  <c r="E611" i="24" s="1"/>
  <c r="K607" i="24"/>
  <c r="V607" i="24" s="1"/>
  <c r="D607" i="24" s="1"/>
  <c r="I607" i="24" s="1"/>
  <c r="W607" i="24"/>
  <c r="E607" i="24" s="1"/>
  <c r="E632" i="24"/>
  <c r="W632" i="24"/>
  <c r="K628" i="24"/>
  <c r="V628" i="24" s="1"/>
  <c r="D628" i="24" s="1"/>
  <c r="I628" i="24" s="1"/>
  <c r="W628" i="24"/>
  <c r="E628" i="24" s="1"/>
  <c r="W646" i="24"/>
  <c r="E646" i="24" s="1"/>
  <c r="E642" i="24"/>
  <c r="K642" i="24"/>
  <c r="V642" i="24" s="1"/>
  <c r="D642" i="24" s="1"/>
  <c r="I642" i="24" s="1"/>
  <c r="W642" i="24"/>
  <c r="E638" i="24"/>
  <c r="W638" i="24"/>
  <c r="E662" i="24"/>
  <c r="K662" i="24"/>
  <c r="V662" i="24" s="1"/>
  <c r="D662" i="24" s="1"/>
  <c r="W662" i="24"/>
  <c r="W658" i="24"/>
  <c r="E658" i="24" s="1"/>
  <c r="W654" i="24"/>
  <c r="E654" i="24" s="1"/>
  <c r="W650" i="24"/>
  <c r="E650" i="24" s="1"/>
  <c r="K676" i="24"/>
  <c r="W676" i="24"/>
  <c r="E676" i="24" s="1"/>
  <c r="E672" i="24"/>
  <c r="K672" i="24"/>
  <c r="V672" i="24" s="1"/>
  <c r="D672" i="24" s="1"/>
  <c r="W672" i="24"/>
  <c r="E668" i="24"/>
  <c r="K668" i="24"/>
  <c r="V668" i="24" s="1"/>
  <c r="D668" i="24" s="1"/>
  <c r="I668" i="24" s="1"/>
  <c r="W668" i="24"/>
  <c r="K664" i="24"/>
  <c r="V664" i="24" s="1"/>
  <c r="D664" i="24" s="1"/>
  <c r="I664" i="24" s="1"/>
  <c r="W664" i="24"/>
  <c r="E664" i="24" s="1"/>
  <c r="K622" i="24"/>
  <c r="V622" i="24" s="1"/>
  <c r="D622" i="24" s="1"/>
  <c r="I622" i="24" s="1"/>
  <c r="W622" i="24"/>
  <c r="E622" i="24" s="1"/>
  <c r="E609" i="24"/>
  <c r="W609" i="24"/>
  <c r="E626" i="24"/>
  <c r="W626" i="24"/>
  <c r="E636" i="24"/>
  <c r="K636" i="24"/>
  <c r="V636" i="24" s="1"/>
  <c r="D636" i="24" s="1"/>
  <c r="W636" i="24"/>
  <c r="E652" i="24"/>
  <c r="K652" i="24"/>
  <c r="V652" i="24" s="1"/>
  <c r="D652" i="24" s="1"/>
  <c r="I652" i="24" s="1"/>
  <c r="W652" i="24"/>
  <c r="K617" i="24"/>
  <c r="V617" i="24" s="1"/>
  <c r="D617" i="24" s="1"/>
  <c r="I617" i="24" s="1"/>
  <c r="W617" i="24"/>
  <c r="E617" i="24" s="1"/>
  <c r="K623" i="24"/>
  <c r="V623" i="24" s="1"/>
  <c r="D623" i="24" s="1"/>
  <c r="I623" i="24" s="1"/>
  <c r="W623" i="24"/>
  <c r="E623" i="24" s="1"/>
  <c r="E619" i="24"/>
  <c r="K619" i="24"/>
  <c r="V619" i="24" s="1"/>
  <c r="D619" i="24" s="1"/>
  <c r="W619" i="24"/>
  <c r="E614" i="24"/>
  <c r="K614" i="24"/>
  <c r="V614" i="24" s="1"/>
  <c r="D614" i="24" s="1"/>
  <c r="I614" i="24" s="1"/>
  <c r="W614" i="24"/>
  <c r="K610" i="24"/>
  <c r="V610" i="24" s="1"/>
  <c r="D610" i="24" s="1"/>
  <c r="I610" i="24" s="1"/>
  <c r="W610" i="24"/>
  <c r="E610" i="24" s="1"/>
  <c r="K635" i="24"/>
  <c r="V635" i="24" s="1"/>
  <c r="D635" i="24" s="1"/>
  <c r="I635" i="24" s="1"/>
  <c r="W635" i="24"/>
  <c r="E635" i="24" s="1"/>
  <c r="E631" i="24"/>
  <c r="K631" i="24"/>
  <c r="W631" i="24"/>
  <c r="E627" i="24"/>
  <c r="K627" i="24"/>
  <c r="V627" i="24" s="1"/>
  <c r="D627" i="24" s="1"/>
  <c r="I627" i="24" s="1"/>
  <c r="W627" i="24"/>
  <c r="K645" i="24"/>
  <c r="W645" i="24"/>
  <c r="E645" i="24" s="1"/>
  <c r="K641" i="24"/>
  <c r="V641" i="24" s="1"/>
  <c r="D641" i="24" s="1"/>
  <c r="I641" i="24" s="1"/>
  <c r="W641" i="24"/>
  <c r="E641" i="24" s="1"/>
  <c r="E637" i="24"/>
  <c r="K637" i="24"/>
  <c r="V637" i="24" s="1"/>
  <c r="D637" i="24" s="1"/>
  <c r="W637" i="24"/>
  <c r="W661" i="24"/>
  <c r="E661" i="24" s="1"/>
  <c r="W657" i="24"/>
  <c r="E657" i="24" s="1"/>
  <c r="W653" i="24"/>
  <c r="E653" i="24" s="1"/>
  <c r="W648" i="24"/>
  <c r="E648" i="24" s="1"/>
  <c r="E675" i="24"/>
  <c r="K675" i="24"/>
  <c r="V675" i="24" s="1"/>
  <c r="D675" i="24" s="1"/>
  <c r="I675" i="24" s="1"/>
  <c r="W675" i="24"/>
  <c r="K671" i="24"/>
  <c r="W671" i="24"/>
  <c r="E671" i="24" s="1"/>
  <c r="K667" i="24"/>
  <c r="V667" i="24" s="1"/>
  <c r="D667" i="24" s="1"/>
  <c r="I667" i="24" s="1"/>
  <c r="W667" i="24"/>
  <c r="E667" i="24" s="1"/>
  <c r="K649" i="24"/>
  <c r="V649" i="24" s="1"/>
  <c r="D649" i="24" s="1"/>
  <c r="W649" i="24"/>
  <c r="E649" i="24" s="1"/>
  <c r="K698" i="24"/>
  <c r="V698" i="24" s="1"/>
  <c r="D698" i="24" s="1"/>
  <c r="K678" i="24"/>
  <c r="V678" i="24" s="1"/>
  <c r="D678" i="24" s="1"/>
  <c r="K666" i="24"/>
  <c r="V666" i="24" s="1"/>
  <c r="D666" i="24" s="1"/>
  <c r="I666" i="24" s="1"/>
  <c r="K658" i="24"/>
  <c r="V658" i="24" s="1"/>
  <c r="D658" i="24" s="1"/>
  <c r="I658" i="24" s="1"/>
  <c r="K650" i="24"/>
  <c r="V650" i="24" s="1"/>
  <c r="D650" i="24"/>
  <c r="I650" i="24" s="1"/>
  <c r="K646" i="24"/>
  <c r="V646" i="24" s="1"/>
  <c r="D646" i="24" s="1"/>
  <c r="I646" i="24" s="1"/>
  <c r="K634" i="24"/>
  <c r="V634" i="24" s="1"/>
  <c r="D634" i="24" s="1"/>
  <c r="I634" i="24" s="1"/>
  <c r="K630" i="24"/>
  <c r="V630" i="24" s="1"/>
  <c r="D630" i="24" s="1"/>
  <c r="I630" i="24" s="1"/>
  <c r="K626" i="24"/>
  <c r="V626" i="24" s="1"/>
  <c r="D626" i="24"/>
  <c r="I626" i="24" s="1"/>
  <c r="K670" i="24"/>
  <c r="V670" i="24" s="1"/>
  <c r="D670" i="24" s="1"/>
  <c r="I670" i="24" s="1"/>
  <c r="K654" i="24"/>
  <c r="V654" i="24" s="1"/>
  <c r="D654" i="24" s="1"/>
  <c r="I654" i="24" s="1"/>
  <c r="K638" i="24"/>
  <c r="V638" i="24" s="1"/>
  <c r="D638" i="24" s="1"/>
  <c r="I638" i="24" s="1"/>
  <c r="K677" i="24"/>
  <c r="V677" i="24" s="1"/>
  <c r="D677" i="24"/>
  <c r="I677" i="24" s="1"/>
  <c r="K673" i="24"/>
  <c r="V673" i="24" s="1"/>
  <c r="D673" i="24" s="1"/>
  <c r="I673" i="24" s="1"/>
  <c r="K669" i="24"/>
  <c r="V669" i="24" s="1"/>
  <c r="D669" i="24" s="1"/>
  <c r="I669" i="24" s="1"/>
  <c r="K661" i="24"/>
  <c r="V661" i="24" s="1"/>
  <c r="D661" i="24" s="1"/>
  <c r="I661" i="24" s="1"/>
  <c r="K657" i="24"/>
  <c r="V657" i="24" s="1"/>
  <c r="D657" i="24" s="1"/>
  <c r="I657" i="24" s="1"/>
  <c r="K653" i="24"/>
  <c r="V653" i="24" s="1"/>
  <c r="D653" i="24" s="1"/>
  <c r="I653" i="24" s="1"/>
  <c r="K621" i="24"/>
  <c r="V621" i="24" s="1"/>
  <c r="D621" i="24" s="1"/>
  <c r="I621" i="24" s="1"/>
  <c r="K613" i="24"/>
  <c r="V613" i="24" s="1"/>
  <c r="D613" i="24"/>
  <c r="I613" i="24" s="1"/>
  <c r="K609" i="24"/>
  <c r="V609" i="24" s="1"/>
  <c r="D609" i="24" s="1"/>
  <c r="I609" i="24" s="1"/>
  <c r="K648" i="24"/>
  <c r="V648" i="24" s="1"/>
  <c r="D648" i="24" s="1"/>
  <c r="I648" i="24" s="1"/>
  <c r="K644" i="24"/>
  <c r="V644" i="24" s="1"/>
  <c r="D644" i="24" s="1"/>
  <c r="I644" i="24" s="1"/>
  <c r="K632" i="24"/>
  <c r="V632" i="24" s="1"/>
  <c r="D632" i="24"/>
  <c r="I632" i="24" s="1"/>
  <c r="I698" i="24" l="1"/>
  <c r="I678" i="24"/>
  <c r="I687" i="24"/>
  <c r="I679" i="24"/>
  <c r="I697" i="24"/>
  <c r="I685" i="24"/>
  <c r="I703" i="24"/>
  <c r="I706" i="24"/>
  <c r="I695" i="24"/>
  <c r="I714" i="24"/>
  <c r="I710" i="24"/>
  <c r="I693" i="24"/>
  <c r="I716" i="24"/>
  <c r="I699" i="24"/>
  <c r="I712" i="24"/>
  <c r="I688" i="24"/>
  <c r="I711" i="24"/>
  <c r="I690" i="24"/>
  <c r="I681" i="24"/>
  <c r="I701" i="24"/>
  <c r="I700" i="24"/>
  <c r="I684" i="24"/>
  <c r="I691" i="24"/>
  <c r="I692" i="24"/>
  <c r="I707" i="24"/>
  <c r="I696" i="24"/>
  <c r="I709" i="24"/>
  <c r="I713" i="24"/>
  <c r="I708" i="24"/>
  <c r="I689" i="24"/>
  <c r="I637" i="24"/>
  <c r="I619" i="24"/>
  <c r="I672" i="24"/>
  <c r="I662" i="24"/>
  <c r="I620" i="24"/>
  <c r="I676" i="24"/>
  <c r="I663" i="24"/>
  <c r="I651" i="24"/>
  <c r="I671" i="24"/>
  <c r="I631" i="24"/>
  <c r="I649" i="24"/>
  <c r="I636" i="24"/>
  <c r="I624" i="24"/>
  <c r="I640" i="24"/>
  <c r="I616" i="24"/>
  <c r="I645" i="24"/>
  <c r="I682" i="24"/>
  <c r="I683" i="24"/>
  <c r="I715" i="24"/>
  <c r="I647" i="24"/>
  <c r="I680" i="24"/>
  <c r="I705" i="24"/>
  <c r="I694" i="24"/>
  <c r="I704" i="24"/>
  <c r="I686" i="24"/>
  <c r="I702" i="24"/>
  <c r="K721" i="24"/>
  <c r="V721" i="24" s="1"/>
  <c r="D721" i="24" s="1"/>
  <c r="W721" i="24"/>
  <c r="E721" i="24" s="1"/>
  <c r="K717" i="24"/>
  <c r="V717" i="24" s="1"/>
  <c r="D717" i="24" s="1"/>
  <c r="W717" i="24"/>
  <c r="E717" i="24" s="1"/>
  <c r="K720" i="24"/>
  <c r="V720" i="24" s="1"/>
  <c r="D720" i="24" s="1"/>
  <c r="W720" i="24"/>
  <c r="E720" i="24" s="1"/>
  <c r="K719" i="24"/>
  <c r="V719" i="24" s="1"/>
  <c r="D719" i="24" s="1"/>
  <c r="W719" i="24"/>
  <c r="E719" i="24" s="1"/>
  <c r="K718" i="24"/>
  <c r="V718" i="24" s="1"/>
  <c r="D718" i="24" s="1"/>
  <c r="W718" i="24"/>
  <c r="E718" i="24" s="1"/>
  <c r="K722" i="24"/>
  <c r="V722" i="24" s="1"/>
  <c r="D722" i="24" s="1"/>
  <c r="W722" i="24"/>
  <c r="E722" i="24" s="1"/>
  <c r="K725" i="24"/>
  <c r="V725" i="24" s="1"/>
  <c r="D725" i="24" s="1"/>
  <c r="W725" i="24"/>
  <c r="E725" i="24" s="1"/>
  <c r="K724" i="24"/>
  <c r="V724" i="24" s="1"/>
  <c r="D724" i="24" s="1"/>
  <c r="W724" i="24"/>
  <c r="E724" i="24" s="1"/>
  <c r="K723" i="24"/>
  <c r="V723" i="24" s="1"/>
  <c r="D723" i="24" s="1"/>
  <c r="W723" i="24"/>
  <c r="E723" i="24" s="1"/>
  <c r="I718" i="24" l="1"/>
  <c r="I722" i="24"/>
  <c r="I723" i="24"/>
  <c r="I725" i="24"/>
  <c r="I720" i="24"/>
  <c r="I717" i="24"/>
  <c r="I721" i="24"/>
  <c r="I724" i="24"/>
  <c r="I719" i="24"/>
</calcChain>
</file>

<file path=xl/sharedStrings.xml><?xml version="1.0" encoding="utf-8"?>
<sst xmlns="http://schemas.openxmlformats.org/spreadsheetml/2006/main" count="78599" uniqueCount="374">
  <si>
    <t>正負の数</t>
    <rPh sb="0" eb="2">
      <t>セイフ</t>
    </rPh>
    <rPh sb="3" eb="4">
      <t>カズ</t>
    </rPh>
    <phoneticPr fontId="1"/>
  </si>
  <si>
    <t>文字式の計算</t>
    <rPh sb="0" eb="3">
      <t>モジシキ</t>
    </rPh>
    <rPh sb="4" eb="6">
      <t>ケイサン</t>
    </rPh>
    <phoneticPr fontId="1"/>
  </si>
  <si>
    <t>方程式</t>
    <rPh sb="0" eb="3">
      <t>ホウテイシキ</t>
    </rPh>
    <phoneticPr fontId="1"/>
  </si>
  <si>
    <t>連立方程式</t>
    <rPh sb="0" eb="5">
      <t>レンリツホウテイシキ</t>
    </rPh>
    <phoneticPr fontId="1"/>
  </si>
  <si>
    <t>平方根</t>
    <rPh sb="0" eb="3">
      <t>ヘイホウコン</t>
    </rPh>
    <phoneticPr fontId="1"/>
  </si>
  <si>
    <t>式の展開</t>
    <rPh sb="0" eb="1">
      <t>シキ</t>
    </rPh>
    <rPh sb="2" eb="4">
      <t>テンカイ</t>
    </rPh>
    <phoneticPr fontId="1"/>
  </si>
  <si>
    <t>因数分解</t>
    <rPh sb="0" eb="4">
      <t>インスウブンカイ</t>
    </rPh>
    <phoneticPr fontId="1"/>
  </si>
  <si>
    <t>二次方程式</t>
    <rPh sb="0" eb="5">
      <t>ニジホウテイシキ</t>
    </rPh>
    <phoneticPr fontId="1"/>
  </si>
  <si>
    <t>単元名</t>
    <rPh sb="0" eb="3">
      <t>タンゲンメイ</t>
    </rPh>
    <phoneticPr fontId="1"/>
  </si>
  <si>
    <t>学年</t>
    <rPh sb="0" eb="2">
      <t>ガクネン</t>
    </rPh>
    <phoneticPr fontId="1"/>
  </si>
  <si>
    <t>番号</t>
    <rPh sb="0" eb="2">
      <t>バンゴウ</t>
    </rPh>
    <phoneticPr fontId="1"/>
  </si>
  <si>
    <t>問題</t>
    <rPh sb="0" eb="2">
      <t>モンダイ</t>
    </rPh>
    <phoneticPr fontId="1"/>
  </si>
  <si>
    <t>答え</t>
    <rPh sb="0" eb="1">
      <t>コタ</t>
    </rPh>
    <phoneticPr fontId="1"/>
  </si>
  <si>
    <t>=</t>
    <phoneticPr fontId="1"/>
  </si>
  <si>
    <t>)</t>
    <phoneticPr fontId="1"/>
  </si>
  <si>
    <t>(</t>
    <phoneticPr fontId="1"/>
  </si>
  <si>
    <t>a</t>
    <phoneticPr fontId="1"/>
  </si>
  <si>
    <t>b</t>
    <phoneticPr fontId="1"/>
  </si>
  <si>
    <t>x</t>
    <phoneticPr fontId="1"/>
  </si>
  <si>
    <t>y</t>
    <phoneticPr fontId="1"/>
  </si>
  <si>
    <t>z</t>
    <phoneticPr fontId="1"/>
  </si>
  <si>
    <t>c</t>
    <phoneticPr fontId="1"/>
  </si>
  <si>
    <t>×</t>
    <phoneticPr fontId="1"/>
  </si>
  <si>
    <t>ab</t>
    <phoneticPr fontId="1"/>
  </si>
  <si>
    <t>xy</t>
    <phoneticPr fontId="1"/>
  </si>
  <si>
    <t>＋</t>
    <phoneticPr fontId="1"/>
  </si>
  <si>
    <t>＝</t>
    <phoneticPr fontId="1"/>
  </si>
  <si>
    <t>÷</t>
    <phoneticPr fontId="1"/>
  </si>
  <si>
    <t>分数の乗除</t>
    <rPh sb="0" eb="2">
      <t>ブンスウ</t>
    </rPh>
    <rPh sb="3" eb="5">
      <t>ジョウジョ</t>
    </rPh>
    <phoneticPr fontId="1"/>
  </si>
  <si>
    <t>分数の加減</t>
    <rPh sb="0" eb="2">
      <t>ブンスウ</t>
    </rPh>
    <rPh sb="3" eb="5">
      <t>カゲン</t>
    </rPh>
    <phoneticPr fontId="1"/>
  </si>
  <si>
    <t>分数の約分</t>
    <rPh sb="0" eb="2">
      <t>ブンスウ</t>
    </rPh>
    <rPh sb="3" eb="5">
      <t>ヤクブン</t>
    </rPh>
    <phoneticPr fontId="1"/>
  </si>
  <si>
    <t>x=</t>
    <phoneticPr fontId="1"/>
  </si>
  <si>
    <t>y=</t>
    <phoneticPr fontId="1"/>
  </si>
  <si>
    <t>√</t>
    <phoneticPr fontId="1"/>
  </si>
  <si>
    <t>加減</t>
    <rPh sb="0" eb="2">
      <t>カゲン</t>
    </rPh>
    <phoneticPr fontId="1"/>
  </si>
  <si>
    <t>乗除</t>
    <rPh sb="0" eb="2">
      <t>ジョウジョ</t>
    </rPh>
    <phoneticPr fontId="1"/>
  </si>
  <si>
    <t>簡単にする</t>
    <phoneticPr fontId="1"/>
  </si>
  <si>
    <t>加減</t>
    <phoneticPr fontId="1"/>
  </si>
  <si>
    <t>乗除</t>
    <phoneticPr fontId="1"/>
  </si>
  <si>
    <t>方程式</t>
    <phoneticPr fontId="1"/>
  </si>
  <si>
    <t>基礎</t>
    <phoneticPr fontId="1"/>
  </si>
  <si>
    <t>標準</t>
    <phoneticPr fontId="1"/>
  </si>
  <si>
    <t>加減のみ</t>
    <rPh sb="0" eb="2">
      <t>カゲン</t>
    </rPh>
    <phoneticPr fontId="1"/>
  </si>
  <si>
    <t>乗除のみ</t>
    <rPh sb="0" eb="2">
      <t>ジョウジョ</t>
    </rPh>
    <phoneticPr fontId="1"/>
  </si>
  <si>
    <t>加減法基礎</t>
    <rPh sb="0" eb="2">
      <t>カゲン</t>
    </rPh>
    <rPh sb="2" eb="3">
      <t>ホウ</t>
    </rPh>
    <rPh sb="3" eb="5">
      <t>キソ</t>
    </rPh>
    <phoneticPr fontId="1"/>
  </si>
  <si>
    <t>加減法標準</t>
    <rPh sb="0" eb="2">
      <t>カゲン</t>
    </rPh>
    <rPh sb="2" eb="3">
      <t>ホウ</t>
    </rPh>
    <rPh sb="3" eb="5">
      <t>ヒョウジュン</t>
    </rPh>
    <phoneticPr fontId="1"/>
  </si>
  <si>
    <t>代入法基礎</t>
    <rPh sb="0" eb="3">
      <t>ダイニュウホウ</t>
    </rPh>
    <rPh sb="3" eb="5">
      <t>キソ</t>
    </rPh>
    <phoneticPr fontId="1"/>
  </si>
  <si>
    <t>代入法標準</t>
    <rPh sb="0" eb="3">
      <t>ダイニュウホウ</t>
    </rPh>
    <rPh sb="3" eb="5">
      <t>ヒョウジュン</t>
    </rPh>
    <phoneticPr fontId="1"/>
  </si>
  <si>
    <t>通分なし</t>
    <rPh sb="0" eb="2">
      <t>ツウブン</t>
    </rPh>
    <phoneticPr fontId="1"/>
  </si>
  <si>
    <t>通分あり</t>
    <rPh sb="0" eb="2">
      <t>ツウブン</t>
    </rPh>
    <phoneticPr fontId="1"/>
  </si>
  <si>
    <t>乗法</t>
    <rPh sb="0" eb="2">
      <t>ジョウホウ</t>
    </rPh>
    <phoneticPr fontId="1"/>
  </si>
  <si>
    <t>除法</t>
    <rPh sb="0" eb="2">
      <t>ジョホウ</t>
    </rPh>
    <phoneticPr fontId="1"/>
  </si>
  <si>
    <t>±</t>
    <phoneticPr fontId="1"/>
  </si>
  <si>
    <t>id</t>
    <phoneticPr fontId="2"/>
  </si>
  <si>
    <t>tangen</t>
    <phoneticPr fontId="2"/>
  </si>
  <si>
    <t>question</t>
    <phoneticPr fontId="2"/>
  </si>
  <si>
    <t>answer</t>
    <phoneticPr fontId="2"/>
  </si>
  <si>
    <t>editor</t>
    <phoneticPr fontId="2"/>
  </si>
  <si>
    <t>date</t>
    <phoneticPr fontId="2"/>
  </si>
  <si>
    <t>count</t>
    <phoneticPr fontId="2"/>
  </si>
  <si>
    <t>math</t>
    <phoneticPr fontId="2"/>
  </si>
  <si>
    <t>m1000</t>
    <phoneticPr fontId="2"/>
  </si>
  <si>
    <t>harazono</t>
    <phoneticPr fontId="2"/>
  </si>
  <si>
    <t>m1100</t>
  </si>
  <si>
    <t>m1100</t>
    <phoneticPr fontId="2"/>
  </si>
  <si>
    <t>m1200</t>
  </si>
  <si>
    <t>m1200</t>
    <phoneticPr fontId="1"/>
  </si>
  <si>
    <t>くりあげなし</t>
    <phoneticPr fontId="2"/>
  </si>
  <si>
    <t>くりあげあり</t>
  </si>
  <si>
    <t>２けた</t>
  </si>
  <si>
    <t>m1300</t>
  </si>
  <si>
    <t>むずかしめ&lt;</t>
    <phoneticPr fontId="2"/>
  </si>
  <si>
    <t>m1400</t>
  </si>
  <si>
    <t>くりさげなし</t>
  </si>
  <si>
    <t>m1500</t>
  </si>
  <si>
    <t>m1600</t>
  </si>
  <si>
    <t>３けた</t>
  </si>
  <si>
    <t>m1700</t>
  </si>
  <si>
    <t>むずかしめ</t>
  </si>
  <si>
    <t>m1800</t>
  </si>
  <si>
    <t>九九</t>
  </si>
  <si>
    <t>m1900</t>
  </si>
  <si>
    <t>m2000</t>
  </si>
  <si>
    <t>m2100</t>
  </si>
  <si>
    <t>m2200</t>
  </si>
  <si>
    <t>〇〇÷１けた</t>
  </si>
  <si>
    <t>m2300</t>
  </si>
  <si>
    <t>〇〇÷２けた</t>
  </si>
  <si>
    <t>m2400</t>
  </si>
  <si>
    <t>あまりあり</t>
  </si>
  <si>
    <t>m2500</t>
  </si>
  <si>
    <t>m2600</t>
  </si>
  <si>
    <t>四則計算</t>
  </si>
  <si>
    <t>m2700</t>
  </si>
  <si>
    <t>かっこのある計算</t>
  </si>
  <si>
    <t>m2800</t>
  </si>
  <si>
    <t>累乗</t>
  </si>
  <si>
    <t>m3000</t>
  </si>
  <si>
    <t>たし算</t>
  </si>
  <si>
    <t>m3100</t>
  </si>
  <si>
    <t>ひき算</t>
  </si>
  <si>
    <t>m3200</t>
  </si>
  <si>
    <t>かけ算</t>
  </si>
  <si>
    <t>m3300</t>
  </si>
  <si>
    <t>わり算</t>
  </si>
  <si>
    <t>m3400</t>
  </si>
  <si>
    <t>加減算（通分なし）</t>
  </si>
  <si>
    <t>m3500</t>
  </si>
  <si>
    <t>加減算（通分あり）</t>
  </si>
  <si>
    <t>m3600</t>
  </si>
  <si>
    <t>m3700</t>
  </si>
  <si>
    <t>m3800</t>
  </si>
  <si>
    <t>約分</t>
  </si>
  <si>
    <t>m3900</t>
  </si>
  <si>
    <t>帯分数</t>
  </si>
  <si>
    <t>m4000</t>
  </si>
  <si>
    <t>百分率</t>
  </si>
  <si>
    <t>m4100</t>
  </si>
  <si>
    <t>歩合</t>
  </si>
  <si>
    <t>m4200</t>
  </si>
  <si>
    <t>比</t>
  </si>
  <si>
    <t>m5000</t>
  </si>
  <si>
    <t>加減</t>
  </si>
  <si>
    <t>m5200</t>
  </si>
  <si>
    <t>乗除</t>
  </si>
  <si>
    <t>m5400</t>
  </si>
  <si>
    <t>m5600</t>
  </si>
  <si>
    <t>m5700</t>
  </si>
  <si>
    <t>分配法則</t>
  </si>
  <si>
    <t>m5800</t>
  </si>
  <si>
    <t>分数の計算</t>
  </si>
  <si>
    <t>m5900</t>
  </si>
  <si>
    <t>加減のみ</t>
  </si>
  <si>
    <t>m6000</t>
  </si>
  <si>
    <t>乗除のみ</t>
  </si>
  <si>
    <t>m6100</t>
  </si>
  <si>
    <t>加減乗除</t>
  </si>
  <si>
    <t>m6200</t>
  </si>
  <si>
    <t>代入法</t>
  </si>
  <si>
    <t>m6300</t>
  </si>
  <si>
    <t>加減法</t>
  </si>
  <si>
    <t>m6400</t>
  </si>
  <si>
    <t>公式１</t>
  </si>
  <si>
    <t>m6500</t>
  </si>
  <si>
    <t>公式２，３</t>
  </si>
  <si>
    <t>m6600</t>
  </si>
  <si>
    <t>公式４</t>
  </si>
  <si>
    <t>m6700</t>
  </si>
  <si>
    <t>m6800</t>
  </si>
  <si>
    <t>m6900</t>
  </si>
  <si>
    <t>m7000</t>
  </si>
  <si>
    <t>m7100</t>
  </si>
  <si>
    <t>簡単化</t>
  </si>
  <si>
    <t>m7200</t>
  </si>
  <si>
    <t>m7300</t>
  </si>
  <si>
    <t>m7400</t>
  </si>
  <si>
    <t>因数分解</t>
  </si>
  <si>
    <t>m7500</t>
  </si>
  <si>
    <t>解の公式</t>
  </si>
  <si>
    <t>m1300</t>
    <phoneticPr fontId="1"/>
  </si>
  <si>
    <t>－</t>
    <phoneticPr fontId="1"/>
  </si>
  <si>
    <t>m1400</t>
    <phoneticPr fontId="2"/>
  </si>
  <si>
    <t>m1500</t>
    <phoneticPr fontId="2"/>
  </si>
  <si>
    <t>m1600</t>
    <phoneticPr fontId="2"/>
  </si>
  <si>
    <t>m1700</t>
    <phoneticPr fontId="2"/>
  </si>
  <si>
    <t>m1800</t>
    <phoneticPr fontId="2"/>
  </si>
  <si>
    <t>m1900</t>
    <phoneticPr fontId="1"/>
  </si>
  <si>
    <t>m2000</t>
    <phoneticPr fontId="1"/>
  </si>
  <si>
    <t>m2100</t>
    <phoneticPr fontId="1"/>
  </si>
  <si>
    <t>m2200</t>
    <phoneticPr fontId="2"/>
  </si>
  <si>
    <t>m2300</t>
    <phoneticPr fontId="2"/>
  </si>
  <si>
    <t>m2400</t>
    <phoneticPr fontId="2"/>
  </si>
  <si>
    <t>m2500</t>
    <phoneticPr fontId="2"/>
  </si>
  <si>
    <t>2^2</t>
    <phoneticPr fontId="1"/>
  </si>
  <si>
    <t>2^3</t>
  </si>
  <si>
    <t>2^4</t>
  </si>
  <si>
    <t>2^5</t>
  </si>
  <si>
    <t>2^6</t>
  </si>
  <si>
    <t>2^7</t>
  </si>
  <si>
    <t>2^8</t>
  </si>
  <si>
    <t>2^9</t>
  </si>
  <si>
    <t>2^10</t>
  </si>
  <si>
    <t>3^2</t>
    <phoneticPr fontId="1"/>
  </si>
  <si>
    <t>3^3</t>
  </si>
  <si>
    <t>3^4</t>
  </si>
  <si>
    <t>3^5</t>
  </si>
  <si>
    <t>3^6</t>
  </si>
  <si>
    <t>5^2</t>
    <phoneticPr fontId="1"/>
  </si>
  <si>
    <t>5^3</t>
  </si>
  <si>
    <t>5^4</t>
  </si>
  <si>
    <t>4^2</t>
    <phoneticPr fontId="1"/>
  </si>
  <si>
    <t>4^3</t>
  </si>
  <si>
    <t>4^4</t>
  </si>
  <si>
    <t>6^2</t>
    <phoneticPr fontId="1"/>
  </si>
  <si>
    <t>6^3</t>
  </si>
  <si>
    <t>6^4</t>
  </si>
  <si>
    <t>7^2</t>
    <phoneticPr fontId="1"/>
  </si>
  <si>
    <t>7^3</t>
  </si>
  <si>
    <t>7^4</t>
  </si>
  <si>
    <t>8^2</t>
    <phoneticPr fontId="1"/>
  </si>
  <si>
    <t>8^3</t>
  </si>
  <si>
    <t>8^4</t>
  </si>
  <si>
    <t>9^2</t>
    <phoneticPr fontId="1"/>
  </si>
  <si>
    <t>9^3</t>
    <phoneticPr fontId="1"/>
  </si>
  <si>
    <t>9^4</t>
  </si>
  <si>
    <t>10^2</t>
    <phoneticPr fontId="1"/>
  </si>
  <si>
    <t>10^3</t>
    <phoneticPr fontId="1"/>
  </si>
  <si>
    <t>10^4</t>
    <phoneticPr fontId="1"/>
  </si>
  <si>
    <t>m2600</t>
    <phoneticPr fontId="2"/>
  </si>
  <si>
    <t>5^3</t>
    <phoneticPr fontId="1"/>
  </si>
  <si>
    <t>m2700</t>
    <phoneticPr fontId="2"/>
  </si>
  <si>
    <t>m2800</t>
    <phoneticPr fontId="2"/>
  </si>
  <si>
    <t>m3000</t>
    <phoneticPr fontId="2"/>
  </si>
  <si>
    <t>m3100</t>
    <phoneticPr fontId="2"/>
  </si>
  <si>
    <t>m3200</t>
    <phoneticPr fontId="2"/>
  </si>
  <si>
    <t>m3300</t>
    <phoneticPr fontId="2"/>
  </si>
  <si>
    <t>}{</t>
    <phoneticPr fontId="1"/>
  </si>
  <si>
    <t>}</t>
    <phoneticPr fontId="1"/>
  </si>
  <si>
    <t>帯分数のたし算</t>
    <rPh sb="0" eb="3">
      <t>タイブンスウ</t>
    </rPh>
    <rPh sb="6" eb="7">
      <t>ザン</t>
    </rPh>
    <phoneticPr fontId="1"/>
  </si>
  <si>
    <t>帯分数のひき算</t>
    <rPh sb="0" eb="3">
      <t>タイブンスウ</t>
    </rPh>
    <rPh sb="6" eb="7">
      <t>ザン</t>
    </rPh>
    <phoneticPr fontId="1"/>
  </si>
  <si>
    <t>帯分数のかけ算</t>
    <rPh sb="0" eb="3">
      <t>タイブンスウ</t>
    </rPh>
    <rPh sb="6" eb="7">
      <t>ザン</t>
    </rPh>
    <phoneticPr fontId="1"/>
  </si>
  <si>
    <t>帯分数のわり算</t>
    <rPh sb="0" eb="3">
      <t>タイブンスウ</t>
    </rPh>
    <rPh sb="6" eb="7">
      <t>ザン</t>
    </rPh>
    <phoneticPr fontId="1"/>
  </si>
  <si>
    <t>m3900</t>
    <phoneticPr fontId="2"/>
  </si>
  <si>
    <t>m3500</t>
    <phoneticPr fontId="2"/>
  </si>
  <si>
    <t>m3800</t>
    <phoneticPr fontId="2"/>
  </si>
  <si>
    <t>m3400</t>
    <phoneticPr fontId="2"/>
  </si>
  <si>
    <t>m3600</t>
    <phoneticPr fontId="2"/>
  </si>
  <si>
    <t>m3700</t>
    <phoneticPr fontId="1"/>
  </si>
  <si>
    <t>m5500</t>
    <phoneticPr fontId="1"/>
  </si>
  <si>
    <t xml:space="preserve">\\(\\quad </t>
  </si>
  <si>
    <t xml:space="preserve"> \\)</t>
  </si>
  <si>
    <t>　+　</t>
  </si>
  <si>
    <t>　+　</t>
    <phoneticPr fontId="1"/>
  </si>
  <si>
    <t>　=　</t>
  </si>
  <si>
    <t>　=　</t>
    <phoneticPr fontId="1"/>
  </si>
  <si>
    <t>　－　</t>
  </si>
  <si>
    <t>　－　</t>
    <phoneticPr fontId="1"/>
  </si>
  <si>
    <t>　×　</t>
  </si>
  <si>
    <t>　×　</t>
    <phoneticPr fontId="1"/>
  </si>
  <si>
    <t>　＝　</t>
    <phoneticPr fontId="1"/>
  </si>
  <si>
    <t>　÷　</t>
  </si>
  <si>
    <t>　÷　</t>
    <phoneticPr fontId="1"/>
  </si>
  <si>
    <t>　…　</t>
    <phoneticPr fontId="1"/>
  </si>
  <si>
    <t>　＋　</t>
    <phoneticPr fontId="1"/>
  </si>
  <si>
    <t>　×　(　</t>
    <phoneticPr fontId="1"/>
  </si>
  <si>
    <t>)　×　</t>
    <phoneticPr fontId="1"/>
  </si>
  <si>
    <t>)　÷　</t>
    <phoneticPr fontId="1"/>
  </si>
  <si>
    <t>　ー　</t>
    <phoneticPr fontId="1"/>
  </si>
  <si>
    <t>　（小数第二位まで）</t>
    <rPh sb="2" eb="7">
      <t>ショウスウダイニイ</t>
    </rPh>
    <phoneticPr fontId="1"/>
  </si>
  <si>
    <t>\\frac{</t>
  </si>
  <si>
    <t xml:space="preserve">\\(\\quad \\displaystyle </t>
  </si>
  <si>
    <r>
      <t>x^</t>
    </r>
    <r>
      <rPr>
        <sz val="11"/>
        <color theme="1"/>
        <rFont val="游ゴシック"/>
        <family val="3"/>
        <charset val="128"/>
        <scheme val="minor"/>
      </rPr>
      <t>2</t>
    </r>
    <phoneticPr fontId="1"/>
  </si>
  <si>
    <t>％</t>
    <phoneticPr fontId="1"/>
  </si>
  <si>
    <t>円</t>
    <rPh sb="0" eb="1">
      <t>エン</t>
    </rPh>
    <phoneticPr fontId="1"/>
  </si>
  <si>
    <t>個</t>
    <rPh sb="0" eb="1">
      <t>コ</t>
    </rPh>
    <phoneticPr fontId="1"/>
  </si>
  <si>
    <t>　は　</t>
    <phoneticPr fontId="1"/>
  </si>
  <si>
    <t>　の　</t>
    <phoneticPr fontId="1"/>
  </si>
  <si>
    <t>　円の　</t>
    <rPh sb="1" eb="2">
      <t>エン</t>
    </rPh>
    <phoneticPr fontId="1"/>
  </si>
  <si>
    <t>　個の　</t>
    <rPh sb="1" eb="2">
      <t>コ</t>
    </rPh>
    <phoneticPr fontId="1"/>
  </si>
  <si>
    <t>　の何％でしょうか。</t>
    <rPh sb="2" eb="3">
      <t>ナン</t>
    </rPh>
    <phoneticPr fontId="1"/>
  </si>
  <si>
    <t>　％を求めよ。</t>
    <rPh sb="3" eb="4">
      <t>モト</t>
    </rPh>
    <phoneticPr fontId="1"/>
  </si>
  <si>
    <t>　％は何円でしょうか。</t>
    <rPh sb="3" eb="5">
      <t>ナンエン</t>
    </rPh>
    <phoneticPr fontId="1"/>
  </si>
  <si>
    <t>　％は何個でしょうか。</t>
    <rPh sb="3" eb="5">
      <t>ナンコ</t>
    </rPh>
    <phoneticPr fontId="1"/>
  </si>
  <si>
    <t>　は何％でしょうか。</t>
    <rPh sb="2" eb="3">
      <t>ナン</t>
    </rPh>
    <phoneticPr fontId="1"/>
  </si>
  <si>
    <t>　％を小数で表すといくつか。</t>
    <rPh sb="3" eb="5">
      <t>ショウスウ</t>
    </rPh>
    <rPh sb="6" eb="7">
      <t>アラワ</t>
    </rPh>
    <phoneticPr fontId="1"/>
  </si>
  <si>
    <t>　円は　</t>
    <rPh sb="1" eb="2">
      <t>エン</t>
    </rPh>
    <phoneticPr fontId="1"/>
  </si>
  <si>
    <t>　円の何％でしょうか。</t>
    <rPh sb="1" eb="2">
      <t>エン</t>
    </rPh>
    <rPh sb="3" eb="4">
      <t>ナン</t>
    </rPh>
    <phoneticPr fontId="1"/>
  </si>
  <si>
    <t>　個は　</t>
    <rPh sb="1" eb="2">
      <t>コ</t>
    </rPh>
    <phoneticPr fontId="1"/>
  </si>
  <si>
    <t>　個の何％でしょうか。</t>
    <rPh sb="1" eb="2">
      <t>コ</t>
    </rPh>
    <rPh sb="3" eb="4">
      <t>ナン</t>
    </rPh>
    <phoneticPr fontId="1"/>
  </si>
  <si>
    <t>小数　</t>
    <rPh sb="0" eb="2">
      <t>ショウスウ</t>
    </rPh>
    <phoneticPr fontId="1"/>
  </si>
  <si>
    <t>　を割合で表せ。</t>
    <rPh sb="2" eb="4">
      <t>ワリアイ</t>
    </rPh>
    <rPh sb="5" eb="6">
      <t>アラワ</t>
    </rPh>
    <phoneticPr fontId="1"/>
  </si>
  <si>
    <t>厘</t>
    <rPh sb="0" eb="1">
      <t>リン</t>
    </rPh>
    <phoneticPr fontId="1"/>
  </si>
  <si>
    <t>分</t>
    <rPh sb="0" eb="1">
      <t>ブ</t>
    </rPh>
    <phoneticPr fontId="1"/>
  </si>
  <si>
    <t>割</t>
    <rPh sb="0" eb="1">
      <t>ワリ</t>
    </rPh>
    <phoneticPr fontId="1"/>
  </si>
  <si>
    <t xml:space="preserve"> \\)</t>
    <phoneticPr fontId="1"/>
  </si>
  <si>
    <t>　はいくつか。</t>
    <phoneticPr fontId="1"/>
  </si>
  <si>
    <t>　は何円か。</t>
    <rPh sb="2" eb="4">
      <t>ナンエン</t>
    </rPh>
    <phoneticPr fontId="1"/>
  </si>
  <si>
    <t>　は何個か。</t>
    <rPh sb="2" eb="4">
      <t>ナンコ</t>
    </rPh>
    <phoneticPr fontId="1"/>
  </si>
  <si>
    <t>　の</t>
    <phoneticPr fontId="1"/>
  </si>
  <si>
    <t>か。</t>
    <phoneticPr fontId="1"/>
  </si>
  <si>
    <t>%</t>
    <phoneticPr fontId="1"/>
  </si>
  <si>
    <t>%を割合で表せ。</t>
    <rPh sb="2" eb="4">
      <t>ワリアイ</t>
    </rPh>
    <rPh sb="5" eb="6">
      <t>アラワ</t>
    </rPh>
    <phoneticPr fontId="1"/>
  </si>
  <si>
    <t>　を百分率で表せ。</t>
    <rPh sb="2" eb="5">
      <t>ヒャクブンリツ</t>
    </rPh>
    <rPh sb="6" eb="7">
      <t>アラワ</t>
    </rPh>
    <phoneticPr fontId="1"/>
  </si>
  <si>
    <t>　を小数で表せ。</t>
    <rPh sb="2" eb="4">
      <t>ショウスウ</t>
    </rPh>
    <rPh sb="5" eb="6">
      <t>アラワ</t>
    </rPh>
    <phoneticPr fontId="1"/>
  </si>
  <si>
    <t>m4100</t>
    <phoneticPr fontId="1"/>
  </si>
  <si>
    <t>m5000</t>
    <phoneticPr fontId="1"/>
  </si>
  <si>
    <t>m5200</t>
    <phoneticPr fontId="1"/>
  </si>
  <si>
    <t>+</t>
    <phoneticPr fontId="1"/>
  </si>
  <si>
    <t>－</t>
  </si>
  <si>
    <t>四則</t>
    <rPh sb="0" eb="2">
      <t>シソク</t>
    </rPh>
    <phoneticPr fontId="1"/>
  </si>
  <si>
    <t>m5400</t>
    <phoneticPr fontId="1"/>
  </si>
  <si>
    <t>a^2</t>
    <phoneticPr fontId="1"/>
  </si>
  <si>
    <t>a^3</t>
    <phoneticPr fontId="1"/>
  </si>
  <si>
    <t>b^3</t>
    <phoneticPr fontId="1"/>
  </si>
  <si>
    <t>a^2b</t>
    <phoneticPr fontId="1"/>
  </si>
  <si>
    <t>ab^2</t>
    <phoneticPr fontId="1"/>
  </si>
  <si>
    <t>x^2</t>
    <phoneticPr fontId="1"/>
  </si>
  <si>
    <t>y^2</t>
    <phoneticPr fontId="1"/>
  </si>
  <si>
    <t>x^3</t>
    <phoneticPr fontId="1"/>
  </si>
  <si>
    <t>x^2y</t>
    <phoneticPr fontId="1"/>
  </si>
  <si>
    <t>xy^2</t>
    <phoneticPr fontId="1"/>
  </si>
  <si>
    <t>y^3</t>
    <phoneticPr fontId="1"/>
  </si>
  <si>
    <t>m5600</t>
    <phoneticPr fontId="1"/>
  </si>
  <si>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</si>
  <si>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</si>
  <si>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</si>
  <si>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</si>
  <si>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</si>
  <si>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</si>
  <si>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</si>
  <si>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</si>
  <si>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</si>
  <si>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</si>
  <si>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</si>
  <si>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</si>
  <si>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</si>
  <si>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</si>
  <si>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</si>
  <si>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</si>
  <si>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</si>
  <si>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</si>
  <si>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</si>
  <si>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</si>
  <si>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</si>
  <si>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</si>
  <si>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</si>
  <si>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</si>
  <si>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</si>
  <si>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m5700</t>
    <phoneticPr fontId="1"/>
  </si>
  <si>
    <t>m5800</t>
    <phoneticPr fontId="1"/>
  </si>
  <si>
    <t>分数の計算</t>
    <rPh sb="0" eb="2">
      <t>ブンスウ</t>
    </rPh>
    <rPh sb="3" eb="5">
      <t>ケイサン</t>
    </rPh>
    <phoneticPr fontId="1"/>
  </si>
  <si>
    <t>m5900</t>
    <phoneticPr fontId="2"/>
  </si>
  <si>
    <t>m6000</t>
    <phoneticPr fontId="1"/>
  </si>
  <si>
    <t>m6100</t>
    <phoneticPr fontId="1"/>
  </si>
  <si>
    <t>&amp;=</t>
    <phoneticPr fontId="1"/>
  </si>
  <si>
    <t xml:space="preserve">\\\\ </t>
    <phoneticPr fontId="1"/>
  </si>
  <si>
    <t>\\end{align}\\end{cases}\\)</t>
    <phoneticPr fontId="1"/>
  </si>
  <si>
    <t>\\(\\quad \\begin{cases}\\displaystyle\\begin{align}</t>
    <phoneticPr fontId="1"/>
  </si>
  <si>
    <t xml:space="preserve"> ,\\quad </t>
    <phoneticPr fontId="1"/>
  </si>
  <si>
    <t xml:space="preserve">\\) </t>
    <phoneticPr fontId="1"/>
  </si>
  <si>
    <t>m6300</t>
    <phoneticPr fontId="1"/>
  </si>
  <si>
    <t xml:space="preserve">\\(\\quad </t>
    <phoneticPr fontId="1"/>
  </si>
  <si>
    <t>m5801</t>
  </si>
  <si>
    <t>m6200</t>
    <phoneticPr fontId="1"/>
  </si>
  <si>
    <t>解</t>
    <rPh sb="0" eb="1">
      <t>カイ</t>
    </rPh>
    <phoneticPr fontId="1"/>
  </si>
  <si>
    <t>m</t>
    <phoneticPr fontId="1"/>
  </si>
  <si>
    <t>m6600</t>
    <phoneticPr fontId="1"/>
  </si>
  <si>
    <t>m6500</t>
    <phoneticPr fontId="1"/>
  </si>
  <si>
    <t>m6900</t>
    <phoneticPr fontId="1"/>
  </si>
  <si>
    <t>m7000</t>
    <phoneticPr fontId="1"/>
  </si>
  <si>
    <t>\\sqrt{</t>
    <phoneticPr fontId="1"/>
  </si>
  <si>
    <t>\\frac{</t>
    <phoneticPr fontId="1"/>
  </si>
  <si>
    <t>{</t>
    <phoneticPr fontId="1"/>
  </si>
  <si>
    <t>}}</t>
    <phoneticPr fontId="1"/>
  </si>
  <si>
    <t xml:space="preserve"> \\sqrt{</t>
    <phoneticPr fontId="1"/>
  </si>
  <si>
    <t xml:space="preserve">\\(\\quad \\displaystyle </t>
    <phoneticPr fontId="1"/>
  </si>
  <si>
    <t>m7100</t>
    <phoneticPr fontId="1"/>
  </si>
  <si>
    <t>m7200</t>
    <phoneticPr fontId="1"/>
  </si>
  <si>
    <t>m7300</t>
    <phoneticPr fontId="1"/>
  </si>
  <si>
    <t>　,　</t>
    <phoneticPr fontId="1"/>
  </si>
  <si>
    <t xml:space="preserve">x= </t>
    <phoneticPr fontId="1"/>
  </si>
  <si>
    <t>m7500</t>
    <phoneticPr fontId="1"/>
  </si>
  <si>
    <t>m7400</t>
    <phoneticPr fontId="1"/>
  </si>
  <si>
    <t>x=　</t>
    <phoneticPr fontId="1"/>
  </si>
  <si>
    <t>解の公式</t>
    <rPh sb="0" eb="1">
      <t>カイ</t>
    </rPh>
    <rPh sb="2" eb="4">
      <t>コウシキ</t>
    </rPh>
    <phoneticPr fontId="1"/>
  </si>
  <si>
    <t>分数の計算</t>
    <phoneticPr fontId="1"/>
  </si>
  <si>
    <t>　：　ｘ )</t>
    <phoneticPr fontId="1"/>
  </si>
  <si>
    <t xml:space="preserve"> ) = ( </t>
    <phoneticPr fontId="1"/>
  </si>
  <si>
    <t xml:space="preserve">( </t>
    <phoneticPr fontId="1"/>
  </si>
  <si>
    <t>　：　</t>
    <phoneticPr fontId="1"/>
  </si>
  <si>
    <t xml:space="preserve"> ) = ( x　：　</t>
    <phoneticPr fontId="1"/>
  </si>
  <si>
    <t xml:space="preserve"> )</t>
    <phoneticPr fontId="1"/>
  </si>
  <si>
    <t>m4200</t>
    <phoneticPr fontId="1"/>
  </si>
  <si>
    <t>m5650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</si>
</sst>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
    <numFmt numFmtId="177" formatCode="#,##0_ "/>
    <numFmt numFmtId="178" formatCode="0_ "/>
    <numFmt numFmtId="179" formatCode="0_);[Red]\(0\)"/>
  </numFmts>
  <fonts count="6" x14ac:knownFonts="1">
    <font>
      <sz val="11"/>
      <color theme="1"/>
      <name val="游ゴシック"/>
      <family val="2"/>
      <scheme val="minor"/>
    </font>
    <font>
      <sz val="6"/>
      <name val="游ゴシック"/>
      <family val="3"/>
      <charset val="128"/>
      <scheme val="minor"/>
    </font>
    <font>
      <sz val="6"/>
      <name val="游ゴシック"/>
      <family val="2"/>
      <charset val="128"/>
      <scheme val="minor"/>
    </font>
    <font>
      <sz val="10"/>
      <color theme="1"/>
      <name val="UD デジタル 教科書体 NP-R"/>
      <family val="1"/>
      <charset val="128"/>
    </font>
    <font>
      <sz val="11"/>
      <color theme="1"/>
      <name val="游ゴシック"/>
      <family val="3"/>
      <charset val="128"/>
      <scheme val="minor"/>
    </font>
    <font>
      <u/>
      <sz val="11"/>
      <color theme="10"/>
      <name val="游ゴシック"/>
      <family val="2"/>
      <scheme val="minor"/>
    </font>
  </fonts>
  <fills count="23">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499984740745262"/>
        <bgColor indexed="64"/>
      </patternFill>
    </fill>
    <fill>
      <patternFill patternType="solid">
        <fgColor rgb="FFC00000"/>
        <bgColor indexed="64"/>
      </patternFill>
    </fill>
    <fill>
      <patternFill patternType="solid">
        <fgColor theme="9" tint="0.59999389629810485"/>
        <bgColor indexed="64"/>
      </patternFill>
    </fill>
    <fill>
      <patternFill patternType="solid">
        <fgColor theme="7"/>
        <bgColor indexed="64"/>
      </patternFill>
    </fill>
    <fill>
      <patternFill patternType="solid">
        <fgColor theme="2" tint="-9.9978637043366805E-2"/>
        <bgColor indexed="64"/>
      </patternFill>
    </fill>
  </fills>
  <borders count="5">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40">
    <xf numFmtId="0" fontId="0" fillId="0" borderId="0" xfId="0"/>
    <xf numFmtId="0" fontId="0" fillId="2" borderId="0" xfId="0" applyFill="1"/>
    <xf numFmtId="0" fontId="0" fillId="3" borderId="0" xfId="0" applyFill="1"/>
    <xf numFmtId="0" fontId="0" fillId="4" borderId="0" xfId="0" applyFill="1"/>
    <xf numFmtId="49" fontId="0" fillId="0" borderId="0" xfId="0" applyNumberFormat="1"/>
    <xf numFmtId="0" fontId="0" fillId="0" borderId="0" xfId="0" applyAlignment="1">
      <alignment horizontal="right"/>
    </xf>
    <xf numFmtId="176" fontId="0" fillId="0" borderId="0" xfId="0" applyNumberFormat="1" applyAlignment="1">
      <alignment horizontal="right"/>
    </xf>
    <xf numFmtId="177" fontId="0" fillId="0" borderId="0" xfId="0" applyNumberFormat="1" applyAlignment="1">
      <alignment horizontal="right"/>
    </xf>
    <xf numFmtId="177" fontId="0" fillId="0" borderId="0" xfId="0" applyNumberFormat="1"/>
    <xf numFmtId="0" fontId="0" fillId="5" borderId="0" xfId="0" applyFill="1"/>
    <xf numFmtId="49" fontId="0" fillId="0" borderId="0" xfId="0" applyNumberFormat="1" applyAlignment="1">
      <alignment horizontal="right"/>
    </xf>
    <xf numFmtId="178" fontId="0" fillId="0" borderId="0" xfId="0" applyNumberFormat="1"/>
    <xf numFmtId="178" fontId="0" fillId="2" borderId="0" xfId="0" applyNumberFormat="1" applyFill="1"/>
    <xf numFmtId="0" fontId="0" fillId="6" borderId="0" xfId="0" applyFill="1"/>
    <xf numFmtId="0" fontId="0" fillId="7" borderId="0" xfId="0" applyFill="1"/>
    <xf numFmtId="0" fontId="0" fillId="8" borderId="0" xfId="0" applyFill="1"/>
    <xf numFmtId="0" fontId="0" fillId="6" borderId="0" xfId="0" applyFill="1" applyAlignment="1">
      <alignment horizontal="left"/>
    </xf>
    <xf numFmtId="0" fontId="0" fillId="9" borderId="0" xfId="0" applyFill="1" applyAlignment="1">
      <alignment horizontal="left"/>
    </xf>
    <xf numFmtId="0" fontId="0" fillId="10" borderId="0" xfId="0" applyFill="1" applyAlignment="1">
      <alignment horizontal="left"/>
    </xf>
    <xf numFmtId="178" fontId="0" fillId="0" borderId="0" xfId="0" applyNumberFormat="1" applyAlignment="1">
      <alignment horizontal="center"/>
    </xf>
    <xf numFmtId="178" fontId="0" fillId="0" borderId="0" xfId="0" applyNumberFormat="1" applyAlignment="1">
      <alignment horizontal="right"/>
    </xf>
    <xf numFmtId="178" fontId="0" fillId="0" borderId="0" xfId="0" applyNumberFormat="1" applyAlignment="1">
      <alignment horizontal="left"/>
    </xf>
    <xf numFmtId="0" fontId="0" fillId="2" borderId="2" xfId="0" applyFill="1" applyBorder="1" applyAlignment="1">
      <alignment horizontal="center"/>
    </xf>
    <xf numFmtId="0" fontId="0" fillId="2" borderId="0" xfId="0" applyFill="1" applyAlignment="1">
      <alignment horizontal="center"/>
    </xf>
    <xf numFmtId="0" fontId="0" fillId="0" borderId="2" xfId="0" applyBorder="1" applyAlignment="1">
      <alignment horizontal="center"/>
    </xf>
    <xf numFmtId="0" fontId="0" fillId="0" borderId="0" xfId="0" applyAlignment="1">
      <alignment horizontal="center"/>
    </xf>
    <xf numFmtId="49" fontId="0" fillId="0" borderId="0" xfId="0" applyNumberFormat="1" applyAlignment="1">
      <alignment horizontal="center" vertical="center"/>
    </xf>
    <xf numFmtId="0" fontId="0" fillId="0" borderId="0" xfId="0" applyAlignment="1">
      <alignment horizontal="center" vertical="center"/>
    </xf>
    <xf numFmtId="179" fontId="0" fillId="0" borderId="1" xfId="0" applyNumberFormat="1" applyBorder="1" applyAlignment="1">
      <alignment horizontal="center"/>
    </xf>
    <xf numFmtId="179" fontId="0" fillId="0" borderId="0" xfId="0" applyNumberFormat="1" applyAlignment="1">
      <alignment horizontal="center"/>
    </xf>
    <xf numFmtId="0" fontId="0" fillId="0" borderId="1" xfId="0" applyBorder="1"/>
    <xf numFmtId="0" fontId="0" fillId="0" borderId="1" xfId="0" applyBorder="1" applyAlignment="1">
      <alignment horizontal="center"/>
    </xf>
    <xf numFmtId="178" fontId="0" fillId="0" borderId="1" xfId="0" applyNumberFormat="1" applyBorder="1" applyAlignment="1">
      <alignment horizontal="center"/>
    </xf>
    <xf numFmtId="0" fontId="0" fillId="11" borderId="0" xfId="0" applyFill="1"/>
    <xf numFmtId="0" fontId="0" fillId="12" borderId="0" xfId="0" applyFill="1"/>
    <xf numFmtId="0" fontId="0" fillId="13" borderId="0" xfId="0" applyFill="1"/>
    <xf numFmtId="0" fontId="0" fillId="5" borderId="0" xfId="0" applyFill="1" applyAlignment="1">
      <alignment horizontal="center" vertical="center" wrapText="1"/>
    </xf>
    <xf numFmtId="0" fontId="0" fillId="5" borderId="0" xfId="0" applyFill="1" applyAlignment="1">
      <alignment horizontal="center" vertical="center"/>
    </xf>
    <xf numFmtId="178" fontId="0" fillId="12" borderId="0" xfId="0" applyNumberFormat="1" applyFill="1"/>
    <xf numFmtId="178" fontId="0" fillId="12" borderId="0" xfId="0" applyNumberFormat="1" applyFill="1" applyAlignment="1">
      <alignment horizontal="right"/>
    </xf>
    <xf numFmtId="178" fontId="0" fillId="0" borderId="0" xfId="0" applyNumberFormat="1" applyAlignment="1">
      <alignment horizontal="center" vertical="center"/>
    </xf>
    <xf numFmtId="0" fontId="0" fillId="4" borderId="0" xfId="0" applyFill="1" applyAlignment="1">
      <alignment horizontal="center"/>
    </xf>
    <xf numFmtId="0" fontId="0" fillId="14" borderId="0" xfId="0" applyFill="1"/>
    <xf numFmtId="39" fontId="0" fillId="0" borderId="0" xfId="0" applyNumberFormat="1"/>
    <xf numFmtId="0" fontId="0" fillId="0" borderId="0" xfId="0" applyAlignment="1">
      <alignment horizontal="left"/>
    </xf>
    <xf numFmtId="0" fontId="0" fillId="15" borderId="0" xfId="0" applyFill="1"/>
    <xf numFmtId="178" fontId="0" fillId="15" borderId="0" xfId="0" applyNumberFormat="1" applyFill="1" applyAlignment="1">
      <alignment horizontal="center" vertical="center"/>
    </xf>
    <xf numFmtId="178" fontId="0" fillId="15" borderId="0" xfId="0" applyNumberFormat="1" applyFill="1" applyAlignment="1">
      <alignment horizontal="center"/>
    </xf>
    <xf numFmtId="0" fontId="0" fillId="2" borderId="4" xfId="0" applyFill="1" applyBorder="1" applyAlignment="1">
      <alignment vertical="center"/>
    </xf>
    <xf numFmtId="0" fontId="0" fillId="2" borderId="0" xfId="0" applyFill="1" applyAlignment="1">
      <alignment vertical="center"/>
    </xf>
    <xf numFmtId="0" fontId="0" fillId="0" borderId="4" xfId="0" applyBorder="1" applyAlignment="1">
      <alignment vertical="center"/>
    </xf>
    <xf numFmtId="0" fontId="0" fillId="0" borderId="0" xfId="0" applyAlignment="1">
      <alignment vertical="center"/>
    </xf>
    <xf numFmtId="0" fontId="0" fillId="5" borderId="0" xfId="0" applyFill="1" applyAlignment="1">
      <alignment vertical="center"/>
    </xf>
    <xf numFmtId="0" fontId="0" fillId="5" borderId="4" xfId="0" applyFill="1" applyBorder="1" applyAlignment="1">
      <alignment vertical="center"/>
    </xf>
    <xf numFmtId="0" fontId="0" fillId="0" borderId="0" xfId="0" applyAlignment="1">
      <alignment horizontal="right" vertical="center"/>
    </xf>
    <xf numFmtId="0" fontId="0" fillId="2" borderId="0" xfId="0" applyFill="1" applyAlignment="1">
      <alignment horizontal="center" vertical="center"/>
    </xf>
    <xf numFmtId="0" fontId="0" fillId="4" borderId="0" xfId="0" applyFill="1" applyAlignment="1">
      <alignment horizontal="center" vertical="center"/>
    </xf>
    <xf numFmtId="0" fontId="0" fillId="2" borderId="2" xfId="0" applyFill="1" applyBorder="1" applyAlignment="1">
      <alignment horizontal="center" vertical="center"/>
    </xf>
    <xf numFmtId="0" fontId="0" fillId="0" borderId="2" xfId="0" applyBorder="1" applyAlignment="1">
      <alignment horizontal="center" vertical="center"/>
    </xf>
    <xf numFmtId="179" fontId="0" fillId="0" borderId="0" xfId="0" applyNumberFormat="1" applyAlignment="1">
      <alignment horizontal="center" vertical="center"/>
    </xf>
    <xf numFmtId="179" fontId="0" fillId="0" borderId="2" xfId="0" applyNumberFormat="1" applyBorder="1" applyAlignment="1">
      <alignment horizontal="center" vertical="center"/>
    </xf>
    <xf numFmtId="0" fontId="0" fillId="16" borderId="0" xfId="0" applyFill="1" applyAlignment="1">
      <alignment horizontal="center" vertical="center"/>
    </xf>
    <xf numFmtId="0" fontId="0" fillId="17" borderId="0" xfId="0" applyFill="1" applyAlignment="1">
      <alignment horizontal="center" vertical="center"/>
    </xf>
    <xf numFmtId="0" fontId="0" fillId="17" borderId="0" xfId="0" applyFill="1"/>
    <xf numFmtId="179" fontId="0" fillId="17" borderId="0" xfId="0" applyNumberFormat="1" applyFill="1" applyAlignment="1">
      <alignment horizontal="center"/>
    </xf>
    <xf numFmtId="49" fontId="0" fillId="17" borderId="0" xfId="0" applyNumberFormat="1" applyFill="1" applyAlignment="1">
      <alignment horizontal="center" vertical="center"/>
    </xf>
    <xf numFmtId="0" fontId="0" fillId="17" borderId="0" xfId="0" applyFill="1" applyAlignment="1">
      <alignment horizontal="center"/>
    </xf>
    <xf numFmtId="178" fontId="0" fillId="17" borderId="0" xfId="0" applyNumberFormat="1" applyFill="1" applyAlignment="1">
      <alignment horizontal="center" vertical="center"/>
    </xf>
    <xf numFmtId="0" fontId="0" fillId="17" borderId="0" xfId="0" applyFill="1" applyAlignment="1">
      <alignment horizontal="right" vertical="center"/>
    </xf>
    <xf numFmtId="0" fontId="0" fillId="17" borderId="0" xfId="0" applyFill="1" applyAlignment="1">
      <alignment horizontal="left"/>
    </xf>
    <xf numFmtId="179" fontId="0" fillId="17" borderId="0" xfId="0" applyNumberFormat="1" applyFill="1"/>
    <xf numFmtId="178" fontId="0" fillId="17" borderId="0" xfId="0" applyNumberFormat="1" applyFill="1"/>
    <xf numFmtId="0" fontId="0" fillId="17" borderId="0" xfId="0" applyFill="1" applyAlignment="1">
      <alignment horizontal="right"/>
    </xf>
    <xf numFmtId="49" fontId="0" fillId="17" borderId="0" xfId="0" applyNumberFormat="1" applyFill="1"/>
    <xf numFmtId="0" fontId="0" fillId="17" borderId="0" xfId="0" applyFill="1" applyAlignment="1">
      <alignment vertical="center"/>
    </xf>
    <xf numFmtId="179" fontId="0" fillId="17" borderId="0" xfId="0" applyNumberFormat="1" applyFill="1" applyAlignment="1">
      <alignment horizontal="center" vertical="center"/>
    </xf>
    <xf numFmtId="0" fontId="0" fillId="18" borderId="0" xfId="0" applyFill="1" applyAlignment="1">
      <alignment horizontal="center" vertical="center"/>
    </xf>
    <xf numFmtId="0" fontId="0" fillId="2" borderId="0" xfId="0" applyFill="1" applyAlignment="1">
      <alignment horizontal="right"/>
    </xf>
    <xf numFmtId="14" fontId="3" fillId="0" borderId="0" xfId="0" applyNumberFormat="1" applyFont="1" applyAlignment="1">
      <alignment vertical="center"/>
    </xf>
    <xf numFmtId="0" fontId="0" fillId="19" borderId="0" xfId="0" applyFill="1"/>
    <xf numFmtId="14" fontId="3" fillId="4" borderId="0" xfId="0" applyNumberFormat="1" applyFont="1" applyFill="1" applyAlignment="1">
      <alignment vertical="center"/>
    </xf>
    <xf numFmtId="39" fontId="0" fillId="4" borderId="0" xfId="0" applyNumberFormat="1" applyFill="1"/>
    <xf numFmtId="49" fontId="0" fillId="4" borderId="0" xfId="0" applyNumberFormat="1" applyFill="1"/>
    <xf numFmtId="178" fontId="0" fillId="4" borderId="0" xfId="0" applyNumberFormat="1" applyFill="1"/>
    <xf numFmtId="0" fontId="0" fillId="4" borderId="0" xfId="0" applyFill="1" applyAlignment="1">
      <alignment vertical="center"/>
    </xf>
    <xf numFmtId="0" fontId="0" fillId="4" borderId="4" xfId="0" applyFill="1" applyBorder="1" applyAlignment="1">
      <alignment vertical="center"/>
    </xf>
    <xf numFmtId="49" fontId="0" fillId="4" borderId="0" xfId="0" applyNumberFormat="1" applyFill="1" applyAlignment="1">
      <alignment horizontal="right"/>
    </xf>
    <xf numFmtId="0" fontId="0" fillId="4" borderId="0" xfId="0" applyFill="1" applyAlignment="1">
      <alignment horizontal="right"/>
    </xf>
    <xf numFmtId="177" fontId="0" fillId="4" borderId="0" xfId="0" applyNumberFormat="1" applyFill="1"/>
    <xf numFmtId="14" fontId="3" fillId="3" borderId="4" xfId="0" applyNumberFormat="1" applyFont="1" applyFill="1" applyBorder="1" applyAlignment="1">
      <alignment vertical="center"/>
    </xf>
    <xf numFmtId="14" fontId="3" fillId="3" borderId="0" xfId="0" applyNumberFormat="1" applyFont="1" applyFill="1" applyAlignment="1">
      <alignment horizontal="left" vertical="center"/>
    </xf>
    <xf numFmtId="0" fontId="0" fillId="20" borderId="0" xfId="0" applyFill="1"/>
    <xf numFmtId="0" fontId="0" fillId="4" borderId="0" xfId="0" applyFill="1" applyAlignment="1">
      <alignment horizontal="left"/>
    </xf>
    <xf numFmtId="0" fontId="0" fillId="16" borderId="0" xfId="0" applyFill="1" applyAlignment="1">
      <alignment horizontal="left"/>
    </xf>
    <xf numFmtId="0" fontId="0" fillId="12" borderId="0" xfId="0" applyFill="1" applyAlignment="1">
      <alignment horizontal="center" vertical="center"/>
    </xf>
    <xf numFmtId="49" fontId="0" fillId="2" borderId="0" xfId="0" applyNumberFormat="1" applyFill="1"/>
    <xf numFmtId="0" fontId="0" fillId="2" borderId="1" xfId="0" applyFill="1" applyBorder="1" applyAlignment="1">
      <alignment horizontal="center"/>
    </xf>
    <xf numFmtId="0" fontId="0" fillId="2" borderId="1" xfId="0" applyFill="1" applyBorder="1"/>
    <xf numFmtId="0" fontId="5" fillId="0" borderId="0" xfId="1"/>
    <xf numFmtId="14" fontId="3" fillId="4" borderId="0" xfId="0" applyNumberFormat="1" applyFont="1" applyFill="1" applyAlignment="1">
      <alignment horizontal="center" vertical="center"/>
    </xf>
    <xf numFmtId="0" fontId="5" fillId="4" borderId="0" xfId="1" applyFill="1"/>
    <xf numFmtId="0" fontId="0" fillId="11" borderId="0" xfId="0" applyFill="1" applyAlignment="1">
      <alignment vertical="center"/>
    </xf>
    <xf numFmtId="0" fontId="0" fillId="21" borderId="0" xfId="0" applyFill="1"/>
    <xf numFmtId="0" fontId="0" fillId="16" borderId="0" xfId="0" applyFill="1"/>
    <xf numFmtId="0" fontId="0" fillId="0" borderId="0" xfId="0" quotePrefix="1" applyAlignment="1">
      <alignment vertical="center"/>
    </xf>
    <xf numFmtId="14" fontId="3" fillId="3" borderId="0" xfId="0" applyNumberFormat="1" applyFont="1" applyFill="1" applyAlignment="1">
      <alignment vertical="center"/>
    </xf>
    <xf numFmtId="0" fontId="0" fillId="12" borderId="0" xfId="0" applyFill="1" applyAlignment="1">
      <alignment vertical="center"/>
    </xf>
    <xf numFmtId="0" fontId="0" fillId="12" borderId="0" xfId="0" applyFill="1" applyAlignment="1">
      <alignment horizontal="right"/>
    </xf>
    <xf numFmtId="0" fontId="0" fillId="12" borderId="0" xfId="0" applyFill="1" applyAlignment="1">
      <alignment horizontal="center"/>
    </xf>
    <xf numFmtId="179" fontId="0" fillId="0" borderId="0" xfId="0" applyNumberFormat="1"/>
    <xf numFmtId="179" fontId="3" fillId="0" borderId="0" xfId="0" applyNumberFormat="1" applyFont="1" applyAlignment="1">
      <alignment vertical="center"/>
    </xf>
    <xf numFmtId="179" fontId="0" fillId="12" borderId="0" xfId="0" applyNumberFormat="1" applyFill="1"/>
    <xf numFmtId="0" fontId="0" fillId="20" borderId="0" xfId="0" applyFill="1" applyAlignment="1">
      <alignment horizontal="center" vertical="center" wrapText="1"/>
    </xf>
    <xf numFmtId="0" fontId="0" fillId="20" borderId="0" xfId="0" applyFill="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14" fontId="3" fillId="3" borderId="3" xfId="0" applyNumberFormat="1" applyFont="1" applyFill="1" applyBorder="1" applyAlignment="1">
      <alignment horizontal="left" vertical="center"/>
    </xf>
    <xf numFmtId="14" fontId="3" fillId="3" borderId="0" xfId="0" applyNumberFormat="1" applyFont="1" applyFill="1" applyAlignment="1">
      <alignment horizontal="left" vertical="center"/>
    </xf>
    <xf numFmtId="178"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vertical="center"/>
    </xf>
    <xf numFmtId="0" fontId="0" fillId="2" borderId="0" xfId="0" applyFill="1" applyAlignment="1">
      <alignment horizontal="center" vertical="center"/>
    </xf>
    <xf numFmtId="179" fontId="0" fillId="2" borderId="0" xfId="0" applyNumberFormat="1" applyFill="1" applyAlignment="1">
      <alignment horizontal="center" vertical="center"/>
    </xf>
    <xf numFmtId="0" fontId="0" fillId="2" borderId="0" xfId="0" applyFill="1" applyAlignment="1">
      <alignment horizontal="center" vertical="center" wrapText="1"/>
    </xf>
    <xf numFmtId="49" fontId="0" fillId="0" borderId="0" xfId="0" applyNumberFormat="1" applyAlignment="1">
      <alignment horizontal="center" vertical="center"/>
    </xf>
    <xf numFmtId="0" fontId="0" fillId="0" borderId="0" xfId="0" applyAlignment="1">
      <alignment horizontal="right" vertical="center"/>
    </xf>
    <xf numFmtId="0" fontId="0" fillId="5" borderId="0" xfId="0" applyFill="1" applyAlignment="1">
      <alignment horizontal="center" vertical="center" wrapText="1"/>
    </xf>
    <xf numFmtId="0" fontId="0" fillId="5" borderId="0" xfId="0" applyFill="1" applyAlignment="1">
      <alignment horizontal="center" vertical="center"/>
    </xf>
    <xf numFmtId="0" fontId="0" fillId="6" borderId="0" xfId="0" applyFill="1" applyAlignment="1">
      <alignment horizontal="center" vertical="center"/>
    </xf>
    <xf numFmtId="0" fontId="0" fillId="12" borderId="0" xfId="0" applyFill="1" applyAlignment="1">
      <alignment horizontal="center" vertical="center"/>
    </xf>
    <xf numFmtId="0" fontId="0" fillId="16" borderId="0" xfId="0" applyFill="1" applyAlignment="1">
      <alignment horizontal="center" vertical="center" wrapText="1"/>
    </xf>
    <xf numFmtId="0" fontId="0" fillId="16" borderId="0" xfId="0" applyFill="1" applyAlignment="1">
      <alignment horizontal="center" vertical="center"/>
    </xf>
    <xf numFmtId="0" fontId="0" fillId="4" borderId="0" xfId="0" applyFill="1" applyAlignment="1">
      <alignment horizontal="center"/>
    </xf>
    <xf numFmtId="0" fontId="0" fillId="18" borderId="0" xfId="0" applyFill="1" applyAlignment="1">
      <alignment horizontal="center" vertical="center"/>
    </xf>
    <xf numFmtId="179" fontId="0" fillId="18" borderId="0" xfId="0" applyNumberFormat="1" applyFill="1" applyAlignment="1">
      <alignment horizontal="center" vertical="center"/>
    </xf>
    <xf numFmtId="14" fontId="3" fillId="3" borderId="3" xfId="0" applyNumberFormat="1" applyFont="1" applyFill="1" applyBorder="1" applyAlignment="1">
      <alignment horizontal="center" vertical="center"/>
    </xf>
    <xf numFmtId="14" fontId="3" fillId="3" borderId="0" xfId="0" applyNumberFormat="1" applyFont="1" applyFill="1" applyAlignment="1">
      <alignment horizontal="center" vertical="center"/>
    </xf>
    <xf numFmtId="0" fontId="0" fillId="2" borderId="0" xfId="0" applyFill="1" applyAlignment="1">
      <alignment horizontal="left" vertical="center"/>
    </xf>
    <xf numFmtId="0" fontId="0" fillId="22" borderId="0" xfId="0" applyFill="1"/>
    <xf numFmtId="20" fontId="0" fillId="0" borderId="0" xfId="0" applyNumberFormat="1"/>
  </cellXfs>
  <cellStyles count="2">
    <cellStyle name="ハイパーリンク" xfId="1" builtinId="8"/>
    <cellStyle name="標準" xfId="0" builtinId="0"/>
  </cellStyles>
  <dxfs count="17">
    <dxf>
      <fill>
        <patternFill>
          <bgColor theme="5" tint="0.79998168889431442"/>
        </patternFill>
      </fill>
    </dxf>
    <dxf>
      <font>
        <u val="none"/>
        <color theme="0"/>
      </font>
    </dxf>
    <dxf>
      <font>
        <u val="none"/>
        <color theme="0"/>
      </font>
    </dxf>
    <dxf>
      <font>
        <u val="none"/>
        <color theme="0"/>
      </font>
    </dxf>
    <dxf>
      <font>
        <u val="none"/>
        <color theme="0"/>
      </font>
    </dxf>
    <dxf>
      <fill>
        <patternFill>
          <bgColor theme="5" tint="0.79998168889431442"/>
        </patternFill>
      </fill>
    </dxf>
    <dxf>
      <font>
        <u val="none"/>
        <color theme="0"/>
      </font>
    </dxf>
    <dxf>
      <font>
        <u val="none"/>
        <color theme="0"/>
      </font>
    </dxf>
    <dxf>
      <font>
        <u val="none"/>
        <color theme="0"/>
      </font>
    </dxf>
    <dxf>
      <fill>
        <patternFill>
          <bgColor theme="5" tint="0.79998168889431442"/>
        </patternFill>
      </fill>
    </dxf>
    <dxf>
      <font>
        <u val="none"/>
        <color theme="0"/>
      </font>
    </dxf>
    <dxf>
      <fill>
        <patternFill>
          <bgColor theme="5" tint="0.79998168889431442"/>
        </patternFill>
      </fill>
    </dxf>
    <dxf>
      <font>
        <u val="none"/>
        <color theme="0"/>
      </font>
    </dxf>
    <dxf>
      <font>
        <u val="none"/>
        <color theme="0"/>
      </font>
    </dxf>
    <dxf>
      <font>
        <u val="none"/>
        <color theme="0"/>
      </font>
    </dxf>
    <dxf>
      <font>
        <color auto="1"/>
      </font>
      <fill>
        <patternFill>
          <bgColor theme="5" tint="0.79998168889431442"/>
        </patternFill>
      </fill>
    </dxf>
    <dxf>
      <font>
        <color auto="1"/>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10/relationships/person" Target="persons/person2.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microsoft.com/office/2017/10/relationships/person" Target="persons/pers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5.xml"/><Relationship Id="rId32" Type="http://schemas.microsoft.com/office/2017/10/relationships/person" Target="persons/person8.xml"/><Relationship Id="rId5" Type="http://schemas.openxmlformats.org/officeDocument/2006/relationships/worksheet" Target="worksheets/sheet5.xml"/><Relationship Id="rId15" Type="http://schemas.openxmlformats.org/officeDocument/2006/relationships/worksheet" Target="worksheets/sheet15.xml"/><Relationship Id="rId28" Type="http://schemas.microsoft.com/office/2017/10/relationships/person" Target="persons/person4.xml"/><Relationship Id="rId10" Type="http://schemas.openxmlformats.org/officeDocument/2006/relationships/worksheet" Target="worksheets/sheet10.xml"/><Relationship Id="rId19" Type="http://schemas.openxmlformats.org/officeDocument/2006/relationships/styles" Target="styles.xml"/><Relationship Id="rId31"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30" Type="http://schemas.microsoft.com/office/2017/10/relationships/person" Target="persons/person7.xml"/><Relationship Id="rId27" Type="http://schemas.microsoft.com/office/2017/10/relationships/person" Target="persons/person3.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17" Type="http://schemas.openxmlformats.org/officeDocument/2006/relationships/hyperlink" Target="file:///\\(\quad%20" TargetMode="External"/><Relationship Id="rId21" Type="http://schemas.openxmlformats.org/officeDocument/2006/relationships/hyperlink" Target="file:///\\(\quad%20" TargetMode="External"/><Relationship Id="rId42" Type="http://schemas.openxmlformats.org/officeDocument/2006/relationships/hyperlink" Target="file:///\\(\quad%20" TargetMode="External"/><Relationship Id="rId63" Type="http://schemas.openxmlformats.org/officeDocument/2006/relationships/hyperlink" Target="file:///\\(\quad%20" TargetMode="External"/><Relationship Id="rId84" Type="http://schemas.openxmlformats.org/officeDocument/2006/relationships/hyperlink" Target="file:///\\(\quad%20" TargetMode="External"/><Relationship Id="rId138" Type="http://schemas.openxmlformats.org/officeDocument/2006/relationships/hyperlink" Target="file:///\\(\quad%20" TargetMode="External"/><Relationship Id="rId159" Type="http://schemas.openxmlformats.org/officeDocument/2006/relationships/hyperlink" Target="file:///\\(\quad%20" TargetMode="External"/><Relationship Id="rId170" Type="http://schemas.openxmlformats.org/officeDocument/2006/relationships/hyperlink" Target="file:///\\(\quad%20" TargetMode="External"/><Relationship Id="rId191" Type="http://schemas.openxmlformats.org/officeDocument/2006/relationships/hyperlink" Target="file:///\\(\quad%20" TargetMode="External"/><Relationship Id="rId107" Type="http://schemas.openxmlformats.org/officeDocument/2006/relationships/hyperlink" Target="file:///\\(\quad%20" TargetMode="External"/><Relationship Id="rId11" Type="http://schemas.openxmlformats.org/officeDocument/2006/relationships/hyperlink" Target="file:///\\(\quad%20" TargetMode="External"/><Relationship Id="rId32" Type="http://schemas.openxmlformats.org/officeDocument/2006/relationships/hyperlink" Target="file:///\\(\quad%20" TargetMode="External"/><Relationship Id="rId53" Type="http://schemas.openxmlformats.org/officeDocument/2006/relationships/hyperlink" Target="file:///\\(\quad%20" TargetMode="External"/><Relationship Id="rId74" Type="http://schemas.openxmlformats.org/officeDocument/2006/relationships/hyperlink" Target="file:///\\(\quad%20" TargetMode="External"/><Relationship Id="rId128" Type="http://schemas.openxmlformats.org/officeDocument/2006/relationships/hyperlink" Target="file:///\\(\quad%20" TargetMode="External"/><Relationship Id="rId149" Type="http://schemas.openxmlformats.org/officeDocument/2006/relationships/hyperlink" Target="file:///\\(\quad%20" TargetMode="External"/><Relationship Id="rId5" Type="http://schemas.openxmlformats.org/officeDocument/2006/relationships/hyperlink" Target="file:///\\(\quad%20" TargetMode="External"/><Relationship Id="rId95" Type="http://schemas.openxmlformats.org/officeDocument/2006/relationships/hyperlink" Target="file:///\\(\quad%20" TargetMode="External"/><Relationship Id="rId160" Type="http://schemas.openxmlformats.org/officeDocument/2006/relationships/hyperlink" Target="file:///\\(\quad%20" TargetMode="External"/><Relationship Id="rId181" Type="http://schemas.openxmlformats.org/officeDocument/2006/relationships/hyperlink" Target="file:///\\(\quad%20" TargetMode="External"/><Relationship Id="rId22" Type="http://schemas.openxmlformats.org/officeDocument/2006/relationships/hyperlink" Target="file:///\\(\quad%20" TargetMode="External"/><Relationship Id="rId43" Type="http://schemas.openxmlformats.org/officeDocument/2006/relationships/hyperlink" Target="file:///\\(\quad%20" TargetMode="External"/><Relationship Id="rId64" Type="http://schemas.openxmlformats.org/officeDocument/2006/relationships/hyperlink" Target="file:///\\(\quad%20" TargetMode="External"/><Relationship Id="rId118" Type="http://schemas.openxmlformats.org/officeDocument/2006/relationships/hyperlink" Target="file:///\\(\quad%20" TargetMode="External"/><Relationship Id="rId139" Type="http://schemas.openxmlformats.org/officeDocument/2006/relationships/hyperlink" Target="file:///\\(\quad%20" TargetMode="External"/><Relationship Id="rId85" Type="http://schemas.openxmlformats.org/officeDocument/2006/relationships/hyperlink" Target="file:///\\(\quad%20" TargetMode="External"/><Relationship Id="rId150" Type="http://schemas.openxmlformats.org/officeDocument/2006/relationships/hyperlink" Target="file:///\\(\quad%20" TargetMode="External"/><Relationship Id="rId171" Type="http://schemas.openxmlformats.org/officeDocument/2006/relationships/hyperlink" Target="file:///\\(\quad%20" TargetMode="External"/><Relationship Id="rId192" Type="http://schemas.openxmlformats.org/officeDocument/2006/relationships/hyperlink" Target="file:///\\(\quad%20" TargetMode="External"/><Relationship Id="rId12" Type="http://schemas.openxmlformats.org/officeDocument/2006/relationships/hyperlink" Target="file:///\\(\quad%20" TargetMode="External"/><Relationship Id="rId33" Type="http://schemas.openxmlformats.org/officeDocument/2006/relationships/hyperlink" Target="file:///\\(\quad%20" TargetMode="External"/><Relationship Id="rId108" Type="http://schemas.openxmlformats.org/officeDocument/2006/relationships/hyperlink" Target="file:///\\(\quad%20" TargetMode="External"/><Relationship Id="rId129" Type="http://schemas.openxmlformats.org/officeDocument/2006/relationships/hyperlink" Target="file:///\\(\quad%20" TargetMode="External"/><Relationship Id="rId54" Type="http://schemas.openxmlformats.org/officeDocument/2006/relationships/hyperlink" Target="file:///\\(\quad%20" TargetMode="External"/><Relationship Id="rId75" Type="http://schemas.openxmlformats.org/officeDocument/2006/relationships/hyperlink" Target="file:///\\(\quad%20" TargetMode="External"/><Relationship Id="rId96" Type="http://schemas.openxmlformats.org/officeDocument/2006/relationships/hyperlink" Target="file:///\\(\quad%20" TargetMode="External"/><Relationship Id="rId140" Type="http://schemas.openxmlformats.org/officeDocument/2006/relationships/hyperlink" Target="file:///\\(\quad%20" TargetMode="External"/><Relationship Id="rId161" Type="http://schemas.openxmlformats.org/officeDocument/2006/relationships/hyperlink" Target="file:///\\(\quad%20" TargetMode="External"/><Relationship Id="rId182" Type="http://schemas.openxmlformats.org/officeDocument/2006/relationships/hyperlink" Target="file:///\\(\quad%20" TargetMode="External"/><Relationship Id="rId6" Type="http://schemas.openxmlformats.org/officeDocument/2006/relationships/hyperlink" Target="file:///\\(\quad%20" TargetMode="External"/><Relationship Id="rId23" Type="http://schemas.openxmlformats.org/officeDocument/2006/relationships/hyperlink" Target="file:///\\(\quad%20" TargetMode="External"/><Relationship Id="rId119" Type="http://schemas.openxmlformats.org/officeDocument/2006/relationships/hyperlink" Target="file:///\\(\quad%20" TargetMode="External"/><Relationship Id="rId44" Type="http://schemas.openxmlformats.org/officeDocument/2006/relationships/hyperlink" Target="file:///\\(\quad%20" TargetMode="External"/><Relationship Id="rId65" Type="http://schemas.openxmlformats.org/officeDocument/2006/relationships/hyperlink" Target="file:///\\(\quad%20" TargetMode="External"/><Relationship Id="rId86" Type="http://schemas.openxmlformats.org/officeDocument/2006/relationships/hyperlink" Target="file:///\\(\quad%20" TargetMode="External"/><Relationship Id="rId130" Type="http://schemas.openxmlformats.org/officeDocument/2006/relationships/hyperlink" Target="file:///\\(\quad%20" TargetMode="External"/><Relationship Id="rId151" Type="http://schemas.openxmlformats.org/officeDocument/2006/relationships/hyperlink" Target="file:///\\(\quad%20" TargetMode="External"/><Relationship Id="rId172" Type="http://schemas.openxmlformats.org/officeDocument/2006/relationships/hyperlink" Target="file:///\\(\quad%20" TargetMode="External"/><Relationship Id="rId193" Type="http://schemas.openxmlformats.org/officeDocument/2006/relationships/hyperlink" Target="file:///\\(\quad%20" TargetMode="External"/><Relationship Id="rId13" Type="http://schemas.openxmlformats.org/officeDocument/2006/relationships/hyperlink" Target="file:///\\(\quad%20" TargetMode="External"/><Relationship Id="rId109" Type="http://schemas.openxmlformats.org/officeDocument/2006/relationships/hyperlink" Target="file:///\\(\quad%20" TargetMode="External"/><Relationship Id="rId34" Type="http://schemas.openxmlformats.org/officeDocument/2006/relationships/hyperlink" Target="file:///\\(\quad%20" TargetMode="External"/><Relationship Id="rId55" Type="http://schemas.openxmlformats.org/officeDocument/2006/relationships/hyperlink" Target="file:///\\(\quad%20" TargetMode="External"/><Relationship Id="rId76" Type="http://schemas.openxmlformats.org/officeDocument/2006/relationships/hyperlink" Target="file:///\\(\quad%20" TargetMode="External"/><Relationship Id="rId97" Type="http://schemas.openxmlformats.org/officeDocument/2006/relationships/hyperlink" Target="file:///\\(\quad%20" TargetMode="External"/><Relationship Id="rId120" Type="http://schemas.openxmlformats.org/officeDocument/2006/relationships/hyperlink" Target="file:///\\(\quad%20" TargetMode="External"/><Relationship Id="rId141" Type="http://schemas.openxmlformats.org/officeDocument/2006/relationships/hyperlink" Target="file:///\\(\quad%20" TargetMode="External"/><Relationship Id="rId7" Type="http://schemas.openxmlformats.org/officeDocument/2006/relationships/hyperlink" Target="file:///\\(\quad%20" TargetMode="External"/><Relationship Id="rId162" Type="http://schemas.openxmlformats.org/officeDocument/2006/relationships/hyperlink" Target="file:///\\(\quad%20" TargetMode="External"/><Relationship Id="rId183" Type="http://schemas.openxmlformats.org/officeDocument/2006/relationships/hyperlink" Target="file:///\\(\quad%20" TargetMode="External"/><Relationship Id="rId2" Type="http://schemas.openxmlformats.org/officeDocument/2006/relationships/hyperlink" Target="file:///\\(\quad%20" TargetMode="External"/><Relationship Id="rId29" Type="http://schemas.openxmlformats.org/officeDocument/2006/relationships/hyperlink" Target="file:///\\(\quad%20" TargetMode="External"/><Relationship Id="rId24" Type="http://schemas.openxmlformats.org/officeDocument/2006/relationships/hyperlink" Target="file:///\\(\quad%20" TargetMode="External"/><Relationship Id="rId40" Type="http://schemas.openxmlformats.org/officeDocument/2006/relationships/hyperlink" Target="file:///\\(\quad%20" TargetMode="External"/><Relationship Id="rId45" Type="http://schemas.openxmlformats.org/officeDocument/2006/relationships/hyperlink" Target="file:///\\(\quad%20" TargetMode="External"/><Relationship Id="rId66" Type="http://schemas.openxmlformats.org/officeDocument/2006/relationships/hyperlink" Target="file:///\\(\quad%20" TargetMode="External"/><Relationship Id="rId87" Type="http://schemas.openxmlformats.org/officeDocument/2006/relationships/hyperlink" Target="file:///\\(\quad%20" TargetMode="External"/><Relationship Id="rId110" Type="http://schemas.openxmlformats.org/officeDocument/2006/relationships/hyperlink" Target="file:///\\(\quad%20" TargetMode="External"/><Relationship Id="rId115" Type="http://schemas.openxmlformats.org/officeDocument/2006/relationships/hyperlink" Target="file:///\\(\quad%20" TargetMode="External"/><Relationship Id="rId131" Type="http://schemas.openxmlformats.org/officeDocument/2006/relationships/hyperlink" Target="file:///\\(\quad%20" TargetMode="External"/><Relationship Id="rId136" Type="http://schemas.openxmlformats.org/officeDocument/2006/relationships/hyperlink" Target="file:///\\(\quad%20" TargetMode="External"/><Relationship Id="rId157" Type="http://schemas.openxmlformats.org/officeDocument/2006/relationships/hyperlink" Target="file:///\\(\quad%20" TargetMode="External"/><Relationship Id="rId178" Type="http://schemas.openxmlformats.org/officeDocument/2006/relationships/hyperlink" Target="file:///\\(\quad%20" TargetMode="External"/><Relationship Id="rId61" Type="http://schemas.openxmlformats.org/officeDocument/2006/relationships/hyperlink" Target="file:///\\(\quad%20" TargetMode="External"/><Relationship Id="rId82" Type="http://schemas.openxmlformats.org/officeDocument/2006/relationships/hyperlink" Target="file:///\\(\quad%20" TargetMode="External"/><Relationship Id="rId152" Type="http://schemas.openxmlformats.org/officeDocument/2006/relationships/hyperlink" Target="file:///\\(\quad%20" TargetMode="External"/><Relationship Id="rId173" Type="http://schemas.openxmlformats.org/officeDocument/2006/relationships/hyperlink" Target="file:///\\(\quad%20" TargetMode="External"/><Relationship Id="rId194" Type="http://schemas.openxmlformats.org/officeDocument/2006/relationships/hyperlink" Target="file:///\\(\quad%20" TargetMode="External"/><Relationship Id="rId199" Type="http://schemas.openxmlformats.org/officeDocument/2006/relationships/hyperlink" Target="file:///\\(\quad%20" TargetMode="External"/><Relationship Id="rId19" Type="http://schemas.openxmlformats.org/officeDocument/2006/relationships/hyperlink" Target="file:///\\(\quad%20" TargetMode="External"/><Relationship Id="rId14" Type="http://schemas.openxmlformats.org/officeDocument/2006/relationships/hyperlink" Target="file:///\\(\quad%20" TargetMode="External"/><Relationship Id="rId30" Type="http://schemas.openxmlformats.org/officeDocument/2006/relationships/hyperlink" Target="file:///\\(\quad%20" TargetMode="External"/><Relationship Id="rId35" Type="http://schemas.openxmlformats.org/officeDocument/2006/relationships/hyperlink" Target="file:///\\(\quad%20" TargetMode="External"/><Relationship Id="rId56" Type="http://schemas.openxmlformats.org/officeDocument/2006/relationships/hyperlink" Target="file:///\\(\quad%20" TargetMode="External"/><Relationship Id="rId77" Type="http://schemas.openxmlformats.org/officeDocument/2006/relationships/hyperlink" Target="file:///\\(\quad%20" TargetMode="External"/><Relationship Id="rId100" Type="http://schemas.openxmlformats.org/officeDocument/2006/relationships/hyperlink" Target="file:///\\(\quad%20" TargetMode="External"/><Relationship Id="rId105" Type="http://schemas.openxmlformats.org/officeDocument/2006/relationships/hyperlink" Target="file:///\\(\quad%20" TargetMode="External"/><Relationship Id="rId126" Type="http://schemas.openxmlformats.org/officeDocument/2006/relationships/hyperlink" Target="file:///\\(\quad%20" TargetMode="External"/><Relationship Id="rId147" Type="http://schemas.openxmlformats.org/officeDocument/2006/relationships/hyperlink" Target="file:///\\(\quad%20" TargetMode="External"/><Relationship Id="rId168" Type="http://schemas.openxmlformats.org/officeDocument/2006/relationships/hyperlink" Target="file:///\\(\quad%20" TargetMode="External"/><Relationship Id="rId8" Type="http://schemas.openxmlformats.org/officeDocument/2006/relationships/hyperlink" Target="file:///\\(\quad%20" TargetMode="External"/><Relationship Id="rId51" Type="http://schemas.openxmlformats.org/officeDocument/2006/relationships/hyperlink" Target="file:///\\(\quad%20" TargetMode="External"/><Relationship Id="rId72" Type="http://schemas.openxmlformats.org/officeDocument/2006/relationships/hyperlink" Target="file:///\\(\quad%20" TargetMode="External"/><Relationship Id="rId93" Type="http://schemas.openxmlformats.org/officeDocument/2006/relationships/hyperlink" Target="file:///\\(\quad%20" TargetMode="External"/><Relationship Id="rId98" Type="http://schemas.openxmlformats.org/officeDocument/2006/relationships/hyperlink" Target="file:///\\(\quad%20" TargetMode="External"/><Relationship Id="rId121" Type="http://schemas.openxmlformats.org/officeDocument/2006/relationships/hyperlink" Target="file:///\\(\quad%20" TargetMode="External"/><Relationship Id="rId142" Type="http://schemas.openxmlformats.org/officeDocument/2006/relationships/hyperlink" Target="file:///\\(\quad%20" TargetMode="External"/><Relationship Id="rId163" Type="http://schemas.openxmlformats.org/officeDocument/2006/relationships/hyperlink" Target="file:///\\(\quad%20" TargetMode="External"/><Relationship Id="rId184" Type="http://schemas.openxmlformats.org/officeDocument/2006/relationships/hyperlink" Target="file:///\\(\quad%20" TargetMode="External"/><Relationship Id="rId189" Type="http://schemas.openxmlformats.org/officeDocument/2006/relationships/hyperlink" Target="file:///\\(\quad%20" TargetMode="External"/><Relationship Id="rId3" Type="http://schemas.openxmlformats.org/officeDocument/2006/relationships/hyperlink" Target="file:///\\(\quad%20" TargetMode="External"/><Relationship Id="rId25" Type="http://schemas.openxmlformats.org/officeDocument/2006/relationships/hyperlink" Target="file:///\\(\quad%20" TargetMode="External"/><Relationship Id="rId46" Type="http://schemas.openxmlformats.org/officeDocument/2006/relationships/hyperlink" Target="file:///\\(\quad%20" TargetMode="External"/><Relationship Id="rId67" Type="http://schemas.openxmlformats.org/officeDocument/2006/relationships/hyperlink" Target="file:///\\(\quad%20" TargetMode="External"/><Relationship Id="rId116" Type="http://schemas.openxmlformats.org/officeDocument/2006/relationships/hyperlink" Target="file:///\\(\quad%20" TargetMode="External"/><Relationship Id="rId137" Type="http://schemas.openxmlformats.org/officeDocument/2006/relationships/hyperlink" Target="file:///\\(\quad%20" TargetMode="External"/><Relationship Id="rId158" Type="http://schemas.openxmlformats.org/officeDocument/2006/relationships/hyperlink" Target="file:///\\(\quad%20" TargetMode="External"/><Relationship Id="rId20" Type="http://schemas.openxmlformats.org/officeDocument/2006/relationships/hyperlink" Target="file:///\\(\quad%20" TargetMode="External"/><Relationship Id="rId41" Type="http://schemas.openxmlformats.org/officeDocument/2006/relationships/hyperlink" Target="file:///\\(\quad%20" TargetMode="External"/><Relationship Id="rId62" Type="http://schemas.openxmlformats.org/officeDocument/2006/relationships/hyperlink" Target="file:///\\(\quad%20" TargetMode="External"/><Relationship Id="rId83" Type="http://schemas.openxmlformats.org/officeDocument/2006/relationships/hyperlink" Target="file:///\\(\quad%20" TargetMode="External"/><Relationship Id="rId88" Type="http://schemas.openxmlformats.org/officeDocument/2006/relationships/hyperlink" Target="file:///\\(\quad%20" TargetMode="External"/><Relationship Id="rId111" Type="http://schemas.openxmlformats.org/officeDocument/2006/relationships/hyperlink" Target="file:///\\(\quad%20" TargetMode="External"/><Relationship Id="rId132" Type="http://schemas.openxmlformats.org/officeDocument/2006/relationships/hyperlink" Target="file:///\\(\quad%20" TargetMode="External"/><Relationship Id="rId153" Type="http://schemas.openxmlformats.org/officeDocument/2006/relationships/hyperlink" Target="file:///\\(\quad%20" TargetMode="External"/><Relationship Id="rId174" Type="http://schemas.openxmlformats.org/officeDocument/2006/relationships/hyperlink" Target="file:///\\(\quad%20" TargetMode="External"/><Relationship Id="rId179" Type="http://schemas.openxmlformats.org/officeDocument/2006/relationships/hyperlink" Target="file:///\\(\quad%20" TargetMode="External"/><Relationship Id="rId195" Type="http://schemas.openxmlformats.org/officeDocument/2006/relationships/hyperlink" Target="file:///\\(\quad%20" TargetMode="External"/><Relationship Id="rId190" Type="http://schemas.openxmlformats.org/officeDocument/2006/relationships/hyperlink" Target="file:///\\(\quad%20" TargetMode="External"/><Relationship Id="rId15" Type="http://schemas.openxmlformats.org/officeDocument/2006/relationships/hyperlink" Target="file:///\\(\quad%20" TargetMode="External"/><Relationship Id="rId36" Type="http://schemas.openxmlformats.org/officeDocument/2006/relationships/hyperlink" Target="file:///\\(\quad%20" TargetMode="External"/><Relationship Id="rId57" Type="http://schemas.openxmlformats.org/officeDocument/2006/relationships/hyperlink" Target="file:///\\(\quad%20" TargetMode="External"/><Relationship Id="rId106" Type="http://schemas.openxmlformats.org/officeDocument/2006/relationships/hyperlink" Target="file:///\\(\quad%20" TargetMode="External"/><Relationship Id="rId127" Type="http://schemas.openxmlformats.org/officeDocument/2006/relationships/hyperlink" Target="file:///\\(\quad%20" TargetMode="External"/><Relationship Id="rId10" Type="http://schemas.openxmlformats.org/officeDocument/2006/relationships/hyperlink" Target="file:///\\(\quad%20" TargetMode="External"/><Relationship Id="rId31" Type="http://schemas.openxmlformats.org/officeDocument/2006/relationships/hyperlink" Target="file:///\\(\quad%20" TargetMode="External"/><Relationship Id="rId52" Type="http://schemas.openxmlformats.org/officeDocument/2006/relationships/hyperlink" Target="file:///\\(\quad%20" TargetMode="External"/><Relationship Id="rId73" Type="http://schemas.openxmlformats.org/officeDocument/2006/relationships/hyperlink" Target="file:///\\(\quad%20" TargetMode="External"/><Relationship Id="rId78" Type="http://schemas.openxmlformats.org/officeDocument/2006/relationships/hyperlink" Target="file:///\\(\quad%20" TargetMode="External"/><Relationship Id="rId94" Type="http://schemas.openxmlformats.org/officeDocument/2006/relationships/hyperlink" Target="file:///\\(\quad%20" TargetMode="External"/><Relationship Id="rId99" Type="http://schemas.openxmlformats.org/officeDocument/2006/relationships/hyperlink" Target="file:///\\(\quad%20" TargetMode="External"/><Relationship Id="rId101" Type="http://schemas.openxmlformats.org/officeDocument/2006/relationships/hyperlink" Target="file:///\\(\quad%20" TargetMode="External"/><Relationship Id="rId122" Type="http://schemas.openxmlformats.org/officeDocument/2006/relationships/hyperlink" Target="file:///\\(\quad%20" TargetMode="External"/><Relationship Id="rId143" Type="http://schemas.openxmlformats.org/officeDocument/2006/relationships/hyperlink" Target="file:///\\(\quad%20" TargetMode="External"/><Relationship Id="rId148" Type="http://schemas.openxmlformats.org/officeDocument/2006/relationships/hyperlink" Target="file:///\\(\quad%20" TargetMode="External"/><Relationship Id="rId164" Type="http://schemas.openxmlformats.org/officeDocument/2006/relationships/hyperlink" Target="file:///\\(\quad%20" TargetMode="External"/><Relationship Id="rId169" Type="http://schemas.openxmlformats.org/officeDocument/2006/relationships/hyperlink" Target="file:///\\(\quad%20" TargetMode="External"/><Relationship Id="rId185" Type="http://schemas.openxmlformats.org/officeDocument/2006/relationships/hyperlink" Target="file:///\\(\quad%20" TargetMode="External"/><Relationship Id="rId4" Type="http://schemas.openxmlformats.org/officeDocument/2006/relationships/hyperlink" Target="file:///\\(\quad%20" TargetMode="External"/><Relationship Id="rId9" Type="http://schemas.openxmlformats.org/officeDocument/2006/relationships/hyperlink" Target="file:///\\(\quad%20" TargetMode="External"/><Relationship Id="rId180" Type="http://schemas.openxmlformats.org/officeDocument/2006/relationships/hyperlink" Target="file:///\\(\quad%20" TargetMode="External"/><Relationship Id="rId26" Type="http://schemas.openxmlformats.org/officeDocument/2006/relationships/hyperlink" Target="file:///\\(\quad%20" TargetMode="External"/><Relationship Id="rId47" Type="http://schemas.openxmlformats.org/officeDocument/2006/relationships/hyperlink" Target="file:///\\(\quad%20" TargetMode="External"/><Relationship Id="rId68" Type="http://schemas.openxmlformats.org/officeDocument/2006/relationships/hyperlink" Target="file:///\\(\quad%20" TargetMode="External"/><Relationship Id="rId89" Type="http://schemas.openxmlformats.org/officeDocument/2006/relationships/hyperlink" Target="file:///\\(\quad%20" TargetMode="External"/><Relationship Id="rId112" Type="http://schemas.openxmlformats.org/officeDocument/2006/relationships/hyperlink" Target="file:///\\(\quad%20" TargetMode="External"/><Relationship Id="rId133" Type="http://schemas.openxmlformats.org/officeDocument/2006/relationships/hyperlink" Target="file:///\\(\quad%20" TargetMode="External"/><Relationship Id="rId154" Type="http://schemas.openxmlformats.org/officeDocument/2006/relationships/hyperlink" Target="file:///\\(\quad%20" TargetMode="External"/><Relationship Id="rId175" Type="http://schemas.openxmlformats.org/officeDocument/2006/relationships/hyperlink" Target="file:///\\(\quad%20" TargetMode="External"/><Relationship Id="rId196" Type="http://schemas.openxmlformats.org/officeDocument/2006/relationships/hyperlink" Target="file:///\\(\quad%20" TargetMode="External"/><Relationship Id="rId200" Type="http://schemas.openxmlformats.org/officeDocument/2006/relationships/hyperlink" Target="file:///\\(\quad%20" TargetMode="External"/><Relationship Id="rId16" Type="http://schemas.openxmlformats.org/officeDocument/2006/relationships/hyperlink" Target="file:///\\(\quad%20" TargetMode="External"/><Relationship Id="rId37" Type="http://schemas.openxmlformats.org/officeDocument/2006/relationships/hyperlink" Target="file:///\\(\quad%20" TargetMode="External"/><Relationship Id="rId58" Type="http://schemas.openxmlformats.org/officeDocument/2006/relationships/hyperlink" Target="file:///\\(\quad%20" TargetMode="External"/><Relationship Id="rId79" Type="http://schemas.openxmlformats.org/officeDocument/2006/relationships/hyperlink" Target="file:///\\(\quad%20" TargetMode="External"/><Relationship Id="rId102" Type="http://schemas.openxmlformats.org/officeDocument/2006/relationships/hyperlink" Target="file:///\\(\quad%20" TargetMode="External"/><Relationship Id="rId123" Type="http://schemas.openxmlformats.org/officeDocument/2006/relationships/hyperlink" Target="file:///\\(\quad%20" TargetMode="External"/><Relationship Id="rId144" Type="http://schemas.openxmlformats.org/officeDocument/2006/relationships/hyperlink" Target="file:///\\(\quad%20" TargetMode="External"/><Relationship Id="rId90" Type="http://schemas.openxmlformats.org/officeDocument/2006/relationships/hyperlink" Target="file:///\\(\quad%20" TargetMode="External"/><Relationship Id="rId165" Type="http://schemas.openxmlformats.org/officeDocument/2006/relationships/hyperlink" Target="file:///\\(\quad%20" TargetMode="External"/><Relationship Id="rId186" Type="http://schemas.openxmlformats.org/officeDocument/2006/relationships/hyperlink" Target="file:///\\(\quad%20" TargetMode="External"/><Relationship Id="rId27" Type="http://schemas.openxmlformats.org/officeDocument/2006/relationships/hyperlink" Target="file:///\\(\quad%20" TargetMode="External"/><Relationship Id="rId48" Type="http://schemas.openxmlformats.org/officeDocument/2006/relationships/hyperlink" Target="file:///\\(\quad%20" TargetMode="External"/><Relationship Id="rId69" Type="http://schemas.openxmlformats.org/officeDocument/2006/relationships/hyperlink" Target="file:///\\(\quad%20" TargetMode="External"/><Relationship Id="rId113" Type="http://schemas.openxmlformats.org/officeDocument/2006/relationships/hyperlink" Target="file:///\\(\quad%20" TargetMode="External"/><Relationship Id="rId134" Type="http://schemas.openxmlformats.org/officeDocument/2006/relationships/hyperlink" Target="file:///\\(\quad%20" TargetMode="External"/><Relationship Id="rId80" Type="http://schemas.openxmlformats.org/officeDocument/2006/relationships/hyperlink" Target="file:///\\(\quad%20" TargetMode="External"/><Relationship Id="rId155" Type="http://schemas.openxmlformats.org/officeDocument/2006/relationships/hyperlink" Target="file:///\\(\quad%20" TargetMode="External"/><Relationship Id="rId176" Type="http://schemas.openxmlformats.org/officeDocument/2006/relationships/hyperlink" Target="file:///\\(\quad%20" TargetMode="External"/><Relationship Id="rId197" Type="http://schemas.openxmlformats.org/officeDocument/2006/relationships/hyperlink" Target="file:///\\(\quad%20" TargetMode="External"/><Relationship Id="rId201" Type="http://schemas.openxmlformats.org/officeDocument/2006/relationships/printerSettings" Target="../printerSettings/printerSettings6.bin"/><Relationship Id="rId17" Type="http://schemas.openxmlformats.org/officeDocument/2006/relationships/hyperlink" Target="file:///\\(\quad%20" TargetMode="External"/><Relationship Id="rId38" Type="http://schemas.openxmlformats.org/officeDocument/2006/relationships/hyperlink" Target="file:///\\(\quad%20" TargetMode="External"/><Relationship Id="rId59" Type="http://schemas.openxmlformats.org/officeDocument/2006/relationships/hyperlink" Target="file:///\\(\quad%20" TargetMode="External"/><Relationship Id="rId103" Type="http://schemas.openxmlformats.org/officeDocument/2006/relationships/hyperlink" Target="file:///\\(\quad%20" TargetMode="External"/><Relationship Id="rId124" Type="http://schemas.openxmlformats.org/officeDocument/2006/relationships/hyperlink" Target="file:///\\(\quad%20" TargetMode="External"/><Relationship Id="rId70" Type="http://schemas.openxmlformats.org/officeDocument/2006/relationships/hyperlink" Target="file:///\\(\quad%20" TargetMode="External"/><Relationship Id="rId91" Type="http://schemas.openxmlformats.org/officeDocument/2006/relationships/hyperlink" Target="file:///\\(\quad%20" TargetMode="External"/><Relationship Id="rId145" Type="http://schemas.openxmlformats.org/officeDocument/2006/relationships/hyperlink" Target="file:///\\(\quad%20" TargetMode="External"/><Relationship Id="rId166" Type="http://schemas.openxmlformats.org/officeDocument/2006/relationships/hyperlink" Target="file:///\\(\quad%20" TargetMode="External"/><Relationship Id="rId187" Type="http://schemas.openxmlformats.org/officeDocument/2006/relationships/hyperlink" Target="file:///\\(\quad%20" TargetMode="External"/><Relationship Id="rId1" Type="http://schemas.openxmlformats.org/officeDocument/2006/relationships/hyperlink" Target="file:///\\(\quad%20" TargetMode="External"/><Relationship Id="rId28" Type="http://schemas.openxmlformats.org/officeDocument/2006/relationships/hyperlink" Target="file:///\\(\quad%20" TargetMode="External"/><Relationship Id="rId49" Type="http://schemas.openxmlformats.org/officeDocument/2006/relationships/hyperlink" Target="file:///\\(\quad%20" TargetMode="External"/><Relationship Id="rId114" Type="http://schemas.openxmlformats.org/officeDocument/2006/relationships/hyperlink" Target="file:///\\(\quad%20" TargetMode="External"/><Relationship Id="rId60" Type="http://schemas.openxmlformats.org/officeDocument/2006/relationships/hyperlink" Target="file:///\\(\quad%20" TargetMode="External"/><Relationship Id="rId81" Type="http://schemas.openxmlformats.org/officeDocument/2006/relationships/hyperlink" Target="file:///\\(\quad%20" TargetMode="External"/><Relationship Id="rId135" Type="http://schemas.openxmlformats.org/officeDocument/2006/relationships/hyperlink" Target="file:///\\(\quad%20" TargetMode="External"/><Relationship Id="rId156" Type="http://schemas.openxmlformats.org/officeDocument/2006/relationships/hyperlink" Target="file:///\\(\quad%20" TargetMode="External"/><Relationship Id="rId177" Type="http://schemas.openxmlformats.org/officeDocument/2006/relationships/hyperlink" Target="file:///\\(\quad%20" TargetMode="External"/><Relationship Id="rId198" Type="http://schemas.openxmlformats.org/officeDocument/2006/relationships/hyperlink" Target="file:///\\(\quad%20" TargetMode="External"/><Relationship Id="rId18" Type="http://schemas.openxmlformats.org/officeDocument/2006/relationships/hyperlink" Target="file:///\\(\quad%20" TargetMode="External"/><Relationship Id="rId39" Type="http://schemas.openxmlformats.org/officeDocument/2006/relationships/hyperlink" Target="file:///\\(\quad%20" TargetMode="External"/><Relationship Id="rId50" Type="http://schemas.openxmlformats.org/officeDocument/2006/relationships/hyperlink" Target="file:///\\(\quad%20" TargetMode="External"/><Relationship Id="rId104" Type="http://schemas.openxmlformats.org/officeDocument/2006/relationships/hyperlink" Target="file:///\\(\quad%20" TargetMode="External"/><Relationship Id="rId125" Type="http://schemas.openxmlformats.org/officeDocument/2006/relationships/hyperlink" Target="file:///\\(\quad%20" TargetMode="External"/><Relationship Id="rId146" Type="http://schemas.openxmlformats.org/officeDocument/2006/relationships/hyperlink" Target="file:///\\(\quad%20" TargetMode="External"/><Relationship Id="rId167" Type="http://schemas.openxmlformats.org/officeDocument/2006/relationships/hyperlink" Target="file:///\\(\quad%20" TargetMode="External"/><Relationship Id="rId188" Type="http://schemas.openxmlformats.org/officeDocument/2006/relationships/hyperlink" Target="file:///\\(\quad%20" TargetMode="External"/><Relationship Id="rId71" Type="http://schemas.openxmlformats.org/officeDocument/2006/relationships/hyperlink" Target="file:///\\(\quad%20" TargetMode="External"/><Relationship Id="rId92" Type="http://schemas.openxmlformats.org/officeDocument/2006/relationships/hyperlink" Target="file:///\\(\quad%20"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71B-6FBF-47AE-90C0-B481193E04E8}">
  <dimension ref="A1:B57"/>
  <sheetViews>
    <sheetView topLeftCell="A43" workbookViewId="0">
      <selection activeCell="B52" sqref="B52"/>
    </sheetView>
  </sheetViews>
  <sheetFormatPr defaultRowHeight="18" x14ac:dyDescent="0.55000000000000004"/>
  <cols>
    <col min="1" max="1" width="6.75" bestFit="1" customWidth="1"/>
    <col min="2" max="2" width="18.25" bestFit="1" customWidth="1"/>
    <col min="3" max="17" width="3.08203125" customWidth="1"/>
  </cols>
  <sheetData>
    <row r="1" spans="1:2" x14ac:dyDescent="0.55000000000000004">
      <c r="A1" s="50" t="s">
        <v>61</v>
      </c>
      <c r="B1" s="50" t="s">
        <v>67</v>
      </c>
    </row>
    <row r="2" spans="1:2" x14ac:dyDescent="0.55000000000000004">
      <c r="A2" s="50" t="s">
        <v>63</v>
      </c>
      <c r="B2" s="50" t="s">
        <v>68</v>
      </c>
    </row>
    <row r="3" spans="1:2" x14ac:dyDescent="0.55000000000000004">
      <c r="A3" s="50" t="s">
        <v>65</v>
      </c>
      <c r="B3" s="50" t="s">
        <v>69</v>
      </c>
    </row>
    <row r="4" spans="1:2" x14ac:dyDescent="0.55000000000000004">
      <c r="A4" s="50" t="s">
        <v>70</v>
      </c>
      <c r="B4" s="50" t="s">
        <v>71</v>
      </c>
    </row>
    <row r="5" spans="1:2" x14ac:dyDescent="0.55000000000000004">
      <c r="A5" s="50" t="s">
        <v>72</v>
      </c>
      <c r="B5" s="50" t="s">
        <v>73</v>
      </c>
    </row>
    <row r="6" spans="1:2" x14ac:dyDescent="0.55000000000000004">
      <c r="A6" s="50" t="s">
        <v>74</v>
      </c>
      <c r="B6" s="50" t="s">
        <v>69</v>
      </c>
    </row>
    <row r="7" spans="1:2" x14ac:dyDescent="0.55000000000000004">
      <c r="A7" s="50" t="s">
        <v>75</v>
      </c>
      <c r="B7" s="50" t="s">
        <v>76</v>
      </c>
    </row>
    <row r="8" spans="1:2" x14ac:dyDescent="0.55000000000000004">
      <c r="A8" s="50" t="s">
        <v>77</v>
      </c>
      <c r="B8" s="50" t="s">
        <v>78</v>
      </c>
    </row>
    <row r="9" spans="1:2" x14ac:dyDescent="0.55000000000000004">
      <c r="A9" s="50" t="s">
        <v>79</v>
      </c>
      <c r="B9" s="50" t="s">
        <v>80</v>
      </c>
    </row>
    <row r="10" spans="1:2" x14ac:dyDescent="0.55000000000000004">
      <c r="A10" s="50" t="s">
        <v>81</v>
      </c>
      <c r="B10" s="50" t="s">
        <v>69</v>
      </c>
    </row>
    <row r="11" spans="1:2" x14ac:dyDescent="0.55000000000000004">
      <c r="A11" s="50" t="s">
        <v>82</v>
      </c>
      <c r="B11" s="50" t="s">
        <v>76</v>
      </c>
    </row>
    <row r="12" spans="1:2" x14ac:dyDescent="0.55000000000000004">
      <c r="A12" s="50" t="s">
        <v>83</v>
      </c>
      <c r="B12" s="50" t="s">
        <v>78</v>
      </c>
    </row>
    <row r="13" spans="1:2" x14ac:dyDescent="0.55000000000000004">
      <c r="A13" s="50" t="s">
        <v>84</v>
      </c>
      <c r="B13" s="50" t="s">
        <v>85</v>
      </c>
    </row>
    <row r="14" spans="1:2" x14ac:dyDescent="0.55000000000000004">
      <c r="A14" s="50" t="s">
        <v>86</v>
      </c>
      <c r="B14" s="50" t="s">
        <v>87</v>
      </c>
    </row>
    <row r="15" spans="1:2" x14ac:dyDescent="0.55000000000000004">
      <c r="A15" s="50" t="s">
        <v>88</v>
      </c>
      <c r="B15" s="50" t="s">
        <v>89</v>
      </c>
    </row>
    <row r="16" spans="1:2" x14ac:dyDescent="0.55000000000000004">
      <c r="A16" s="50" t="s">
        <v>90</v>
      </c>
      <c r="B16" s="50" t="s">
        <v>78</v>
      </c>
    </row>
    <row r="17" spans="1:2" x14ac:dyDescent="0.55000000000000004">
      <c r="A17" s="50" t="s">
        <v>91</v>
      </c>
      <c r="B17" s="50" t="s">
        <v>92</v>
      </c>
    </row>
    <row r="18" spans="1:2" x14ac:dyDescent="0.55000000000000004">
      <c r="A18" s="50" t="s">
        <v>93</v>
      </c>
      <c r="B18" s="50" t="s">
        <v>94</v>
      </c>
    </row>
    <row r="19" spans="1:2" x14ac:dyDescent="0.55000000000000004">
      <c r="A19" s="50" t="s">
        <v>95</v>
      </c>
      <c r="B19" s="50" t="s">
        <v>96</v>
      </c>
    </row>
    <row r="20" spans="1:2" x14ac:dyDescent="0.55000000000000004">
      <c r="A20" s="50" t="s">
        <v>97</v>
      </c>
      <c r="B20" s="50" t="s">
        <v>98</v>
      </c>
    </row>
    <row r="21" spans="1:2" x14ac:dyDescent="0.55000000000000004">
      <c r="A21" s="50" t="s">
        <v>99</v>
      </c>
      <c r="B21" s="50" t="s">
        <v>100</v>
      </c>
    </row>
    <row r="22" spans="1:2" x14ac:dyDescent="0.55000000000000004">
      <c r="A22" s="50" t="s">
        <v>101</v>
      </c>
      <c r="B22" s="50" t="s">
        <v>102</v>
      </c>
    </row>
    <row r="23" spans="1:2" x14ac:dyDescent="0.55000000000000004">
      <c r="A23" s="50" t="s">
        <v>103</v>
      </c>
      <c r="B23" s="50" t="s">
        <v>104</v>
      </c>
    </row>
    <row r="24" spans="1:2" x14ac:dyDescent="0.55000000000000004">
      <c r="A24" s="50" t="s">
        <v>105</v>
      </c>
      <c r="B24" s="50" t="s">
        <v>106</v>
      </c>
    </row>
    <row r="25" spans="1:2" x14ac:dyDescent="0.55000000000000004">
      <c r="A25" s="50" t="s">
        <v>107</v>
      </c>
      <c r="B25" s="50" t="s">
        <v>108</v>
      </c>
    </row>
    <row r="26" spans="1:2" x14ac:dyDescent="0.55000000000000004">
      <c r="A26" s="50" t="s">
        <v>109</v>
      </c>
      <c r="B26" s="50" t="s">
        <v>102</v>
      </c>
    </row>
    <row r="27" spans="1:2" x14ac:dyDescent="0.55000000000000004">
      <c r="A27" s="50" t="s">
        <v>110</v>
      </c>
      <c r="B27" s="50" t="s">
        <v>104</v>
      </c>
    </row>
    <row r="28" spans="1:2" x14ac:dyDescent="0.55000000000000004">
      <c r="A28" s="50" t="s">
        <v>111</v>
      </c>
      <c r="B28" s="50" t="s">
        <v>112</v>
      </c>
    </row>
    <row r="29" spans="1:2" x14ac:dyDescent="0.55000000000000004">
      <c r="A29" s="50" t="s">
        <v>113</v>
      </c>
      <c r="B29" s="50" t="s">
        <v>114</v>
      </c>
    </row>
    <row r="30" spans="1:2" x14ac:dyDescent="0.55000000000000004">
      <c r="A30" s="50" t="s">
        <v>115</v>
      </c>
      <c r="B30" s="50" t="s">
        <v>116</v>
      </c>
    </row>
    <row r="31" spans="1:2" x14ac:dyDescent="0.55000000000000004">
      <c r="A31" s="50" t="s">
        <v>117</v>
      </c>
      <c r="B31" s="50" t="s">
        <v>118</v>
      </c>
    </row>
    <row r="32" spans="1:2" x14ac:dyDescent="0.55000000000000004">
      <c r="A32" s="50" t="s">
        <v>119</v>
      </c>
      <c r="B32" s="50" t="s">
        <v>120</v>
      </c>
    </row>
    <row r="33" spans="1:2" x14ac:dyDescent="0.55000000000000004">
      <c r="A33" s="50" t="s">
        <v>121</v>
      </c>
      <c r="B33" s="50" t="s">
        <v>122</v>
      </c>
    </row>
    <row r="34" spans="1:2" x14ac:dyDescent="0.55000000000000004">
      <c r="A34" s="50" t="s">
        <v>123</v>
      </c>
      <c r="B34" s="50" t="s">
        <v>124</v>
      </c>
    </row>
    <row r="35" spans="1:2" x14ac:dyDescent="0.55000000000000004">
      <c r="A35" s="50" t="s">
        <v>125</v>
      </c>
      <c r="B35" s="50" t="s">
        <v>92</v>
      </c>
    </row>
    <row r="36" spans="1:2" x14ac:dyDescent="0.55000000000000004">
      <c r="A36" s="50" t="s">
        <v>228</v>
      </c>
      <c r="B36" s="50" t="s">
        <v>365</v>
      </c>
    </row>
    <row r="37" spans="1:2" x14ac:dyDescent="0.55000000000000004">
      <c r="A37" s="50" t="s">
        <v>126</v>
      </c>
      <c r="B37" s="50" t="s">
        <v>34</v>
      </c>
    </row>
    <row r="38" spans="1:2" x14ac:dyDescent="0.55000000000000004">
      <c r="A38" s="50" t="s">
        <v>373</v>
      </c>
      <c r="B38" s="50" t="s">
        <v>35</v>
      </c>
    </row>
    <row r="39" spans="1:2" x14ac:dyDescent="0.55000000000000004">
      <c r="A39" s="50" t="s">
        <v>127</v>
      </c>
      <c r="B39" s="50" t="s">
        <v>128</v>
      </c>
    </row>
    <row r="40" spans="1:2" x14ac:dyDescent="0.55000000000000004">
      <c r="A40" s="50" t="s">
        <v>129</v>
      </c>
      <c r="B40" s="50" t="s">
        <v>130</v>
      </c>
    </row>
    <row r="41" spans="1:2" x14ac:dyDescent="0.55000000000000004">
      <c r="A41" s="50" t="s">
        <v>131</v>
      </c>
      <c r="B41" s="50" t="s">
        <v>132</v>
      </c>
    </row>
    <row r="42" spans="1:2" x14ac:dyDescent="0.55000000000000004">
      <c r="A42" s="50" t="s">
        <v>133</v>
      </c>
      <c r="B42" s="50" t="s">
        <v>134</v>
      </c>
    </row>
    <row r="43" spans="1:2" x14ac:dyDescent="0.55000000000000004">
      <c r="A43" s="50" t="s">
        <v>135</v>
      </c>
      <c r="B43" s="50" t="s">
        <v>136</v>
      </c>
    </row>
    <row r="44" spans="1:2" x14ac:dyDescent="0.55000000000000004">
      <c r="A44" s="50" t="s">
        <v>137</v>
      </c>
      <c r="B44" s="50" t="s">
        <v>138</v>
      </c>
    </row>
    <row r="45" spans="1:2" x14ac:dyDescent="0.55000000000000004">
      <c r="A45" s="50" t="s">
        <v>139</v>
      </c>
      <c r="B45" s="50" t="s">
        <v>140</v>
      </c>
    </row>
    <row r="46" spans="1:2" x14ac:dyDescent="0.55000000000000004">
      <c r="A46" s="50" t="s">
        <v>141</v>
      </c>
      <c r="B46" s="50" t="s">
        <v>142</v>
      </c>
    </row>
    <row r="47" spans="1:2" x14ac:dyDescent="0.55000000000000004">
      <c r="A47" s="50" t="s">
        <v>143</v>
      </c>
      <c r="B47" s="50" t="s">
        <v>144</v>
      </c>
    </row>
    <row r="48" spans="1:2" x14ac:dyDescent="0.55000000000000004">
      <c r="A48" s="50" t="s">
        <v>145</v>
      </c>
      <c r="B48" s="50" t="s">
        <v>146</v>
      </c>
    </row>
    <row r="49" spans="1:2" x14ac:dyDescent="0.55000000000000004">
      <c r="A49" s="50" t="s">
        <v>147</v>
      </c>
      <c r="B49" s="50" t="s">
        <v>128</v>
      </c>
    </row>
    <row r="50" spans="1:2" x14ac:dyDescent="0.55000000000000004">
      <c r="A50" s="50" t="s">
        <v>148</v>
      </c>
      <c r="B50" s="50" t="s">
        <v>142</v>
      </c>
    </row>
    <row r="51" spans="1:2" x14ac:dyDescent="0.55000000000000004">
      <c r="A51" s="50" t="s">
        <v>149</v>
      </c>
      <c r="B51" s="50" t="s">
        <v>144</v>
      </c>
    </row>
    <row r="52" spans="1:2" x14ac:dyDescent="0.55000000000000004">
      <c r="A52" s="50" t="s">
        <v>150</v>
      </c>
      <c r="B52" s="50" t="s">
        <v>146</v>
      </c>
    </row>
    <row r="53" spans="1:2" x14ac:dyDescent="0.55000000000000004">
      <c r="A53" s="50" t="s">
        <v>151</v>
      </c>
      <c r="B53" s="50" t="s">
        <v>152</v>
      </c>
    </row>
    <row r="54" spans="1:2" x14ac:dyDescent="0.55000000000000004">
      <c r="A54" s="50" t="s">
        <v>153</v>
      </c>
      <c r="B54" s="50" t="s">
        <v>122</v>
      </c>
    </row>
    <row r="55" spans="1:2" x14ac:dyDescent="0.55000000000000004">
      <c r="A55" s="50" t="s">
        <v>154</v>
      </c>
      <c r="B55" s="50" t="s">
        <v>124</v>
      </c>
    </row>
    <row r="56" spans="1:2" x14ac:dyDescent="0.55000000000000004">
      <c r="A56" s="50" t="s">
        <v>155</v>
      </c>
      <c r="B56" s="50" t="s">
        <v>156</v>
      </c>
    </row>
    <row r="57" spans="1:2" x14ac:dyDescent="0.55000000000000004">
      <c r="A57" s="50" t="s">
        <v>157</v>
      </c>
      <c r="B57" s="50" t="s">
        <v>158</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E333-7801-4015-97AB-90F69A057003}">
  <dimension ref="A1:T285"/>
  <sheetViews>
    <sheetView topLeftCell="E280" zoomScale="55" zoomScaleNormal="55" workbookViewId="0">
      <selection activeCell="L1" sqref="L1"/>
    </sheetView>
  </sheetViews>
  <sheetFormatPr defaultRowHeight="18" x14ac:dyDescent="0.55000000000000004"/>
  <cols>
    <col min="9" max="9" width="145.6640625" bestFit="1" customWidth="1"/>
    <col min="10" max="10" width="11.33203125" bestFit="1" customWidth="1"/>
    <col min="11" max="11" width="3.83203125" bestFit="1" customWidth="1"/>
    <col min="12" max="12" width="6.75" bestFit="1" customWidth="1"/>
    <col min="13" max="13" width="3.83203125" bestFit="1" customWidth="1"/>
    <col min="14" max="14" width="6.75" bestFit="1" customWidth="1"/>
    <col min="15" max="15" width="5.08203125" bestFit="1" customWidth="1"/>
    <col min="16" max="16" width="11.33203125" bestFit="1" customWidth="1"/>
    <col min="17" max="17" width="4.9140625" bestFit="1" customWidth="1"/>
    <col min="18" max="18" width="5.08203125" bestFit="1" customWidth="1"/>
    <col min="19" max="19" width="23.08203125" bestFit="1" customWidth="1"/>
    <col min="20" max="20" width="18.83203125" bestFit="1" customWidth="1"/>
  </cols>
  <sheetData>
    <row r="1" spans="1:20" x14ac:dyDescent="0.55000000000000004">
      <c r="A1" s="51"/>
      <c r="B1" s="49" t="s">
        <v>53</v>
      </c>
      <c r="C1" s="48" t="s">
        <v>54</v>
      </c>
      <c r="D1" s="48" t="s">
        <v>55</v>
      </c>
      <c r="E1" s="48" t="s">
        <v>56</v>
      </c>
      <c r="F1" s="48" t="s">
        <v>57</v>
      </c>
      <c r="G1" s="48" t="s">
        <v>58</v>
      </c>
      <c r="H1" s="49" t="s">
        <v>59</v>
      </c>
      <c r="I1" s="51"/>
    </row>
    <row r="2" spans="1:20" x14ac:dyDescent="0.55000000000000004">
      <c r="A2" s="51" t="s">
        <v>60</v>
      </c>
      <c r="B2" s="51"/>
      <c r="C2" s="50" t="s">
        <v>61</v>
      </c>
      <c r="D2" s="50" t="str">
        <f>S2</f>
        <v>\\(\\quad 1　+　1　=　 \\)</v>
      </c>
      <c r="E2" s="50" t="str">
        <f>T2</f>
        <v>\\(\\quad 2 \\)</v>
      </c>
      <c r="F2" s="50" t="s">
        <v>62</v>
      </c>
      <c r="G2" s="50"/>
      <c r="H2" s="50">
        <v>0</v>
      </c>
      <c r="I2" s="89" t="str">
        <f t="shared" ref="I2:I37" si="0">"INSERT INTO "&amp;A2&amp;"(tangen,question,answer,editor,date,count) VALUES('"&amp;C2&amp;"','"&amp;D2&amp;"','"&amp;E2&amp;"','"&amp;F2&amp;"',NOW(),0);"</f>
        <v>INSERT INTO math(tangen,question,answer,editor,date,count) VALUES('m1000','\\(\\quad 1　+　1　=　 \\)','\\(\\quad 2 \\)','harazono',NOW(),0);</v>
      </c>
      <c r="J2" s="78" t="s">
        <v>229</v>
      </c>
      <c r="K2" s="1">
        <v>1</v>
      </c>
      <c r="L2" t="s">
        <v>232</v>
      </c>
      <c r="M2" s="1">
        <v>1</v>
      </c>
      <c r="N2" t="s">
        <v>234</v>
      </c>
      <c r="O2" t="s">
        <v>230</v>
      </c>
      <c r="P2" s="78" t="s">
        <v>229</v>
      </c>
      <c r="Q2" s="1">
        <f t="shared" ref="Q2:Q37" si="1">K2+M2</f>
        <v>2</v>
      </c>
      <c r="R2" t="s">
        <v>230</v>
      </c>
      <c r="S2" t="str">
        <f t="shared" ref="S2:S65" si="2">J2&amp;K2&amp;L2&amp;M2&amp;N2&amp;O2</f>
        <v>\\(\\quad 1　+　1　=　 \\)</v>
      </c>
      <c r="T2" t="str">
        <f>P2&amp;Q2&amp;R2</f>
        <v>\\(\\quad 2 \\)</v>
      </c>
    </row>
    <row r="3" spans="1:20" x14ac:dyDescent="0.55000000000000004">
      <c r="A3" s="51" t="s">
        <v>60</v>
      </c>
      <c r="C3" s="50" t="s">
        <v>61</v>
      </c>
      <c r="D3" s="50" t="str">
        <f t="shared" ref="D3:D37" si="3">S3</f>
        <v>\\(\\quad 1　+　2　=　 \\)</v>
      </c>
      <c r="E3" s="50" t="str">
        <f t="shared" ref="E3:E37" si="4">T3</f>
        <v>\\(\\quad 3 \\)</v>
      </c>
      <c r="F3" s="50" t="s">
        <v>62</v>
      </c>
      <c r="H3" s="50">
        <v>0</v>
      </c>
      <c r="I3" s="89" t="str">
        <f t="shared" si="0"/>
        <v>INSERT INTO math(tangen,question,answer,editor,date,count) VALUES('m1000','\\(\\quad 1　+　2　=　 \\)','\\(\\quad 3 \\)','harazono',NOW(),0);</v>
      </c>
      <c r="J3" s="78" t="s">
        <v>229</v>
      </c>
      <c r="K3" s="1">
        <v>1</v>
      </c>
      <c r="L3" t="s">
        <v>232</v>
      </c>
      <c r="M3" s="1">
        <v>2</v>
      </c>
      <c r="N3" t="s">
        <v>234</v>
      </c>
      <c r="O3" t="s">
        <v>230</v>
      </c>
      <c r="P3" s="78" t="s">
        <v>229</v>
      </c>
      <c r="Q3" s="1">
        <f t="shared" si="1"/>
        <v>3</v>
      </c>
      <c r="R3" t="s">
        <v>230</v>
      </c>
      <c r="S3" t="str">
        <f t="shared" si="2"/>
        <v>\\(\\quad 1　+　2　=　 \\)</v>
      </c>
      <c r="T3" t="str">
        <f t="shared" ref="T3:T66" si="5">P3&amp;Q3&amp;R3</f>
        <v>\\(\\quad 3 \\)</v>
      </c>
    </row>
    <row r="4" spans="1:20" x14ac:dyDescent="0.55000000000000004">
      <c r="A4" s="51" t="s">
        <v>60</v>
      </c>
      <c r="C4" s="50" t="s">
        <v>61</v>
      </c>
      <c r="D4" s="50" t="str">
        <f t="shared" si="3"/>
        <v>\\(\\quad 1　+　3　=　 \\)</v>
      </c>
      <c r="E4" s="50" t="str">
        <f t="shared" si="4"/>
        <v>\\(\\quad 4 \\)</v>
      </c>
      <c r="F4" s="50" t="s">
        <v>62</v>
      </c>
      <c r="H4" s="50">
        <v>0</v>
      </c>
      <c r="I4" s="89" t="str">
        <f t="shared" si="0"/>
        <v>INSERT INTO math(tangen,question,answer,editor,date,count) VALUES('m1000','\\(\\quad 1　+　3　=　 \\)','\\(\\quad 4 \\)','harazono',NOW(),0);</v>
      </c>
      <c r="J4" s="78" t="s">
        <v>229</v>
      </c>
      <c r="K4" s="1">
        <v>1</v>
      </c>
      <c r="L4" t="s">
        <v>232</v>
      </c>
      <c r="M4" s="1">
        <v>3</v>
      </c>
      <c r="N4" t="s">
        <v>234</v>
      </c>
      <c r="O4" t="s">
        <v>230</v>
      </c>
      <c r="P4" s="78" t="s">
        <v>229</v>
      </c>
      <c r="Q4" s="1">
        <f t="shared" si="1"/>
        <v>4</v>
      </c>
      <c r="R4" t="s">
        <v>230</v>
      </c>
      <c r="S4" t="str">
        <f t="shared" si="2"/>
        <v>\\(\\quad 1　+　3　=　 \\)</v>
      </c>
      <c r="T4" t="str">
        <f t="shared" si="5"/>
        <v>\\(\\quad 4 \\)</v>
      </c>
    </row>
    <row r="5" spans="1:20" x14ac:dyDescent="0.55000000000000004">
      <c r="A5" s="51" t="s">
        <v>60</v>
      </c>
      <c r="C5" s="50" t="s">
        <v>61</v>
      </c>
      <c r="D5" s="50" t="str">
        <f t="shared" si="3"/>
        <v>\\(\\quad 1　+　4　=　 \\)</v>
      </c>
      <c r="E5" s="50" t="str">
        <f t="shared" si="4"/>
        <v>\\(\\quad 5 \\)</v>
      </c>
      <c r="F5" s="50" t="s">
        <v>62</v>
      </c>
      <c r="H5" s="50">
        <v>0</v>
      </c>
      <c r="I5" s="89" t="str">
        <f t="shared" si="0"/>
        <v>INSERT INTO math(tangen,question,answer,editor,date,count) VALUES('m1000','\\(\\quad 1　+　4　=　 \\)','\\(\\quad 5 \\)','harazono',NOW(),0);</v>
      </c>
      <c r="J5" s="78" t="s">
        <v>229</v>
      </c>
      <c r="K5" s="1">
        <v>1</v>
      </c>
      <c r="L5" t="s">
        <v>232</v>
      </c>
      <c r="M5" s="1">
        <v>4</v>
      </c>
      <c r="N5" t="s">
        <v>234</v>
      </c>
      <c r="O5" t="s">
        <v>230</v>
      </c>
      <c r="P5" s="78" t="s">
        <v>229</v>
      </c>
      <c r="Q5" s="1">
        <f t="shared" si="1"/>
        <v>5</v>
      </c>
      <c r="R5" t="s">
        <v>230</v>
      </c>
      <c r="S5" t="str">
        <f t="shared" si="2"/>
        <v>\\(\\quad 1　+　4　=　 \\)</v>
      </c>
      <c r="T5" t="str">
        <f t="shared" si="5"/>
        <v>\\(\\quad 5 \\)</v>
      </c>
    </row>
    <row r="6" spans="1:20" x14ac:dyDescent="0.55000000000000004">
      <c r="A6" s="51" t="s">
        <v>60</v>
      </c>
      <c r="C6" s="50" t="s">
        <v>61</v>
      </c>
      <c r="D6" s="50" t="str">
        <f t="shared" si="3"/>
        <v>\\(\\quad 1　+　5　=　 \\)</v>
      </c>
      <c r="E6" s="50" t="str">
        <f t="shared" si="4"/>
        <v>\\(\\quad 6 \\)</v>
      </c>
      <c r="F6" s="50" t="s">
        <v>62</v>
      </c>
      <c r="H6" s="50">
        <v>0</v>
      </c>
      <c r="I6" s="89" t="str">
        <f t="shared" si="0"/>
        <v>INSERT INTO math(tangen,question,answer,editor,date,count) VALUES('m1000','\\(\\quad 1　+　5　=　 \\)','\\(\\quad 6 \\)','harazono',NOW(),0);</v>
      </c>
      <c r="J6" s="78" t="s">
        <v>229</v>
      </c>
      <c r="K6" s="1">
        <v>1</v>
      </c>
      <c r="L6" t="s">
        <v>232</v>
      </c>
      <c r="M6" s="1">
        <v>5</v>
      </c>
      <c r="N6" t="s">
        <v>234</v>
      </c>
      <c r="O6" t="s">
        <v>230</v>
      </c>
      <c r="P6" s="78" t="s">
        <v>229</v>
      </c>
      <c r="Q6" s="1">
        <f t="shared" si="1"/>
        <v>6</v>
      </c>
      <c r="R6" t="s">
        <v>230</v>
      </c>
      <c r="S6" t="str">
        <f t="shared" si="2"/>
        <v>\\(\\quad 1　+　5　=　 \\)</v>
      </c>
      <c r="T6" t="str">
        <f t="shared" si="5"/>
        <v>\\(\\quad 6 \\)</v>
      </c>
    </row>
    <row r="7" spans="1:20" x14ac:dyDescent="0.55000000000000004">
      <c r="A7" s="51" t="s">
        <v>60</v>
      </c>
      <c r="C7" s="50" t="s">
        <v>61</v>
      </c>
      <c r="D7" s="50" t="str">
        <f t="shared" si="3"/>
        <v>\\(\\quad 1　+　6　=　 \\)</v>
      </c>
      <c r="E7" s="50" t="str">
        <f t="shared" si="4"/>
        <v>\\(\\quad 7 \\)</v>
      </c>
      <c r="F7" s="50" t="s">
        <v>62</v>
      </c>
      <c r="H7" s="50">
        <v>0</v>
      </c>
      <c r="I7" s="89" t="str">
        <f t="shared" si="0"/>
        <v>INSERT INTO math(tangen,question,answer,editor,date,count) VALUES('m1000','\\(\\quad 1　+　6　=　 \\)','\\(\\quad 7 \\)','harazono',NOW(),0);</v>
      </c>
      <c r="J7" s="78" t="s">
        <v>229</v>
      </c>
      <c r="K7" s="1">
        <v>1</v>
      </c>
      <c r="L7" t="s">
        <v>232</v>
      </c>
      <c r="M7" s="1">
        <v>6</v>
      </c>
      <c r="N7" t="s">
        <v>234</v>
      </c>
      <c r="O7" t="s">
        <v>230</v>
      </c>
      <c r="P7" s="78" t="s">
        <v>229</v>
      </c>
      <c r="Q7" s="1">
        <f t="shared" si="1"/>
        <v>7</v>
      </c>
      <c r="R7" t="s">
        <v>230</v>
      </c>
      <c r="S7" t="str">
        <f t="shared" si="2"/>
        <v>\\(\\quad 1　+　6　=　 \\)</v>
      </c>
      <c r="T7" t="str">
        <f t="shared" si="5"/>
        <v>\\(\\quad 7 \\)</v>
      </c>
    </row>
    <row r="8" spans="1:20" x14ac:dyDescent="0.55000000000000004">
      <c r="A8" s="51" t="s">
        <v>60</v>
      </c>
      <c r="C8" s="50" t="s">
        <v>61</v>
      </c>
      <c r="D8" s="50" t="str">
        <f t="shared" si="3"/>
        <v>\\(\\quad 1　+　7　=　 \\)</v>
      </c>
      <c r="E8" s="50" t="str">
        <f t="shared" si="4"/>
        <v>\\(\\quad 8 \\)</v>
      </c>
      <c r="F8" s="50" t="s">
        <v>62</v>
      </c>
      <c r="H8" s="50">
        <v>0</v>
      </c>
      <c r="I8" s="89" t="str">
        <f t="shared" si="0"/>
        <v>INSERT INTO math(tangen,question,answer,editor,date,count) VALUES('m1000','\\(\\quad 1　+　7　=　 \\)','\\(\\quad 8 \\)','harazono',NOW(),0);</v>
      </c>
      <c r="J8" s="78" t="s">
        <v>229</v>
      </c>
      <c r="K8" s="1">
        <v>1</v>
      </c>
      <c r="L8" t="s">
        <v>232</v>
      </c>
      <c r="M8" s="1">
        <v>7</v>
      </c>
      <c r="N8" t="s">
        <v>234</v>
      </c>
      <c r="O8" t="s">
        <v>230</v>
      </c>
      <c r="P8" s="78" t="s">
        <v>229</v>
      </c>
      <c r="Q8" s="1">
        <f t="shared" si="1"/>
        <v>8</v>
      </c>
      <c r="R8" t="s">
        <v>230</v>
      </c>
      <c r="S8" t="str">
        <f t="shared" si="2"/>
        <v>\\(\\quad 1　+　7　=　 \\)</v>
      </c>
      <c r="T8" t="str">
        <f t="shared" si="5"/>
        <v>\\(\\quad 8 \\)</v>
      </c>
    </row>
    <row r="9" spans="1:20" x14ac:dyDescent="0.55000000000000004">
      <c r="A9" s="51" t="s">
        <v>60</v>
      </c>
      <c r="C9" s="50" t="s">
        <v>61</v>
      </c>
      <c r="D9" s="50" t="str">
        <f t="shared" si="3"/>
        <v>\\(\\quad 1　+　8　=　 \\)</v>
      </c>
      <c r="E9" s="50" t="str">
        <f t="shared" si="4"/>
        <v>\\(\\quad 9 \\)</v>
      </c>
      <c r="F9" s="50" t="s">
        <v>62</v>
      </c>
      <c r="H9" s="50">
        <v>0</v>
      </c>
      <c r="I9" s="89" t="str">
        <f t="shared" si="0"/>
        <v>INSERT INTO math(tangen,question,answer,editor,date,count) VALUES('m1000','\\(\\quad 1　+　8　=　 \\)','\\(\\quad 9 \\)','harazono',NOW(),0);</v>
      </c>
      <c r="J9" s="78" t="s">
        <v>229</v>
      </c>
      <c r="K9" s="1">
        <v>1</v>
      </c>
      <c r="L9" t="s">
        <v>232</v>
      </c>
      <c r="M9" s="1">
        <v>8</v>
      </c>
      <c r="N9" t="s">
        <v>234</v>
      </c>
      <c r="O9" t="s">
        <v>230</v>
      </c>
      <c r="P9" s="78" t="s">
        <v>229</v>
      </c>
      <c r="Q9" s="1">
        <f t="shared" si="1"/>
        <v>9</v>
      </c>
      <c r="R9" t="s">
        <v>230</v>
      </c>
      <c r="S9" t="str">
        <f t="shared" si="2"/>
        <v>\\(\\quad 1　+　8　=　 \\)</v>
      </c>
      <c r="T9" t="str">
        <f t="shared" si="5"/>
        <v>\\(\\quad 9 \\)</v>
      </c>
    </row>
    <row r="10" spans="1:20" x14ac:dyDescent="0.55000000000000004">
      <c r="A10" s="51" t="s">
        <v>60</v>
      </c>
      <c r="C10" s="50" t="s">
        <v>61</v>
      </c>
      <c r="D10" s="50" t="str">
        <f t="shared" si="3"/>
        <v>\\(\\quad 2　+　1　=　 \\)</v>
      </c>
      <c r="E10" s="50" t="str">
        <f t="shared" si="4"/>
        <v>\\(\\quad 3 \\)</v>
      </c>
      <c r="F10" s="50" t="s">
        <v>62</v>
      </c>
      <c r="H10" s="50">
        <v>0</v>
      </c>
      <c r="I10" s="89" t="str">
        <f t="shared" si="0"/>
        <v>INSERT INTO math(tangen,question,answer,editor,date,count) VALUES('m1000','\\(\\quad 2　+　1　=　 \\)','\\(\\quad 3 \\)','harazono',NOW(),0);</v>
      </c>
      <c r="J10" s="78" t="s">
        <v>229</v>
      </c>
      <c r="K10" s="1">
        <v>2</v>
      </c>
      <c r="L10" t="s">
        <v>232</v>
      </c>
      <c r="M10" s="1">
        <v>1</v>
      </c>
      <c r="N10" t="s">
        <v>234</v>
      </c>
      <c r="O10" t="s">
        <v>230</v>
      </c>
      <c r="P10" s="78" t="s">
        <v>229</v>
      </c>
      <c r="Q10" s="1">
        <f t="shared" si="1"/>
        <v>3</v>
      </c>
      <c r="R10" t="s">
        <v>230</v>
      </c>
      <c r="S10" t="str">
        <f t="shared" si="2"/>
        <v>\\(\\quad 2　+　1　=　 \\)</v>
      </c>
      <c r="T10" t="str">
        <f t="shared" si="5"/>
        <v>\\(\\quad 3 \\)</v>
      </c>
    </row>
    <row r="11" spans="1:20" x14ac:dyDescent="0.55000000000000004">
      <c r="A11" s="51" t="s">
        <v>60</v>
      </c>
      <c r="C11" s="50" t="s">
        <v>61</v>
      </c>
      <c r="D11" s="50" t="str">
        <f t="shared" si="3"/>
        <v>\\(\\quad 2　+　2　=　 \\)</v>
      </c>
      <c r="E11" s="50" t="str">
        <f t="shared" si="4"/>
        <v>\\(\\quad 4 \\)</v>
      </c>
      <c r="F11" s="50" t="s">
        <v>62</v>
      </c>
      <c r="H11" s="50">
        <v>0</v>
      </c>
      <c r="I11" s="89" t="str">
        <f t="shared" si="0"/>
        <v>INSERT INTO math(tangen,question,answer,editor,date,count) VALUES('m1000','\\(\\quad 2　+　2　=　 \\)','\\(\\quad 4 \\)','harazono',NOW(),0);</v>
      </c>
      <c r="J11" s="78" t="s">
        <v>229</v>
      </c>
      <c r="K11" s="1">
        <v>2</v>
      </c>
      <c r="L11" t="s">
        <v>232</v>
      </c>
      <c r="M11" s="1">
        <v>2</v>
      </c>
      <c r="N11" t="s">
        <v>234</v>
      </c>
      <c r="O11" t="s">
        <v>230</v>
      </c>
      <c r="P11" s="78" t="s">
        <v>229</v>
      </c>
      <c r="Q11" s="1">
        <f t="shared" si="1"/>
        <v>4</v>
      </c>
      <c r="R11" t="s">
        <v>230</v>
      </c>
      <c r="S11" t="str">
        <f t="shared" si="2"/>
        <v>\\(\\quad 2　+　2　=　 \\)</v>
      </c>
      <c r="T11" t="str">
        <f t="shared" si="5"/>
        <v>\\(\\quad 4 \\)</v>
      </c>
    </row>
    <row r="12" spans="1:20" x14ac:dyDescent="0.55000000000000004">
      <c r="A12" s="51" t="s">
        <v>60</v>
      </c>
      <c r="C12" s="50" t="s">
        <v>61</v>
      </c>
      <c r="D12" s="50" t="str">
        <f t="shared" si="3"/>
        <v>\\(\\quad 2　+　3　=　 \\)</v>
      </c>
      <c r="E12" s="50" t="str">
        <f t="shared" si="4"/>
        <v>\\(\\quad 5 \\)</v>
      </c>
      <c r="F12" s="50" t="s">
        <v>62</v>
      </c>
      <c r="H12" s="50">
        <v>0</v>
      </c>
      <c r="I12" s="89" t="str">
        <f t="shared" si="0"/>
        <v>INSERT INTO math(tangen,question,answer,editor,date,count) VALUES('m1000','\\(\\quad 2　+　3　=　 \\)','\\(\\quad 5 \\)','harazono',NOW(),0);</v>
      </c>
      <c r="J12" s="78" t="s">
        <v>229</v>
      </c>
      <c r="K12" s="1">
        <v>2</v>
      </c>
      <c r="L12" t="s">
        <v>232</v>
      </c>
      <c r="M12" s="1">
        <v>3</v>
      </c>
      <c r="N12" t="s">
        <v>234</v>
      </c>
      <c r="O12" t="s">
        <v>230</v>
      </c>
      <c r="P12" s="78" t="s">
        <v>229</v>
      </c>
      <c r="Q12" s="1">
        <f t="shared" si="1"/>
        <v>5</v>
      </c>
      <c r="R12" t="s">
        <v>230</v>
      </c>
      <c r="S12" t="str">
        <f t="shared" si="2"/>
        <v>\\(\\quad 2　+　3　=　 \\)</v>
      </c>
      <c r="T12" t="str">
        <f t="shared" si="5"/>
        <v>\\(\\quad 5 \\)</v>
      </c>
    </row>
    <row r="13" spans="1:20" x14ac:dyDescent="0.55000000000000004">
      <c r="A13" s="51" t="s">
        <v>60</v>
      </c>
      <c r="C13" s="50" t="s">
        <v>61</v>
      </c>
      <c r="D13" s="50" t="str">
        <f t="shared" si="3"/>
        <v>\\(\\quad 2　+　4　=　 \\)</v>
      </c>
      <c r="E13" s="50" t="str">
        <f t="shared" si="4"/>
        <v>\\(\\quad 6 \\)</v>
      </c>
      <c r="F13" s="50" t="s">
        <v>62</v>
      </c>
      <c r="H13" s="50">
        <v>0</v>
      </c>
      <c r="I13" s="89" t="str">
        <f t="shared" si="0"/>
        <v>INSERT INTO math(tangen,question,answer,editor,date,count) VALUES('m1000','\\(\\quad 2　+　4　=　 \\)','\\(\\quad 6 \\)','harazono',NOW(),0);</v>
      </c>
      <c r="J13" s="78" t="s">
        <v>229</v>
      </c>
      <c r="K13" s="1">
        <v>2</v>
      </c>
      <c r="L13" t="s">
        <v>232</v>
      </c>
      <c r="M13" s="1">
        <v>4</v>
      </c>
      <c r="N13" t="s">
        <v>234</v>
      </c>
      <c r="O13" t="s">
        <v>230</v>
      </c>
      <c r="P13" s="78" t="s">
        <v>229</v>
      </c>
      <c r="Q13" s="1">
        <f t="shared" si="1"/>
        <v>6</v>
      </c>
      <c r="R13" t="s">
        <v>230</v>
      </c>
      <c r="S13" t="str">
        <f t="shared" si="2"/>
        <v>\\(\\quad 2　+　4　=　 \\)</v>
      </c>
      <c r="T13" t="str">
        <f t="shared" si="5"/>
        <v>\\(\\quad 6 \\)</v>
      </c>
    </row>
    <row r="14" spans="1:20" x14ac:dyDescent="0.55000000000000004">
      <c r="A14" s="51" t="s">
        <v>60</v>
      </c>
      <c r="C14" s="50" t="s">
        <v>61</v>
      </c>
      <c r="D14" s="50" t="str">
        <f t="shared" si="3"/>
        <v>\\(\\quad 2　+　5　=　 \\)</v>
      </c>
      <c r="E14" s="50" t="str">
        <f t="shared" si="4"/>
        <v>\\(\\quad 7 \\)</v>
      </c>
      <c r="F14" s="50" t="s">
        <v>62</v>
      </c>
      <c r="H14" s="50">
        <v>0</v>
      </c>
      <c r="I14" s="89" t="str">
        <f t="shared" si="0"/>
        <v>INSERT INTO math(tangen,question,answer,editor,date,count) VALUES('m1000','\\(\\quad 2　+　5　=　 \\)','\\(\\quad 7 \\)','harazono',NOW(),0);</v>
      </c>
      <c r="J14" s="78" t="s">
        <v>229</v>
      </c>
      <c r="K14" s="1">
        <v>2</v>
      </c>
      <c r="L14" t="s">
        <v>232</v>
      </c>
      <c r="M14" s="1">
        <v>5</v>
      </c>
      <c r="N14" t="s">
        <v>234</v>
      </c>
      <c r="O14" t="s">
        <v>230</v>
      </c>
      <c r="P14" s="78" t="s">
        <v>229</v>
      </c>
      <c r="Q14" s="1">
        <f t="shared" si="1"/>
        <v>7</v>
      </c>
      <c r="R14" t="s">
        <v>230</v>
      </c>
      <c r="S14" t="str">
        <f t="shared" si="2"/>
        <v>\\(\\quad 2　+　5　=　 \\)</v>
      </c>
      <c r="T14" t="str">
        <f t="shared" si="5"/>
        <v>\\(\\quad 7 \\)</v>
      </c>
    </row>
    <row r="15" spans="1:20" x14ac:dyDescent="0.55000000000000004">
      <c r="A15" s="51" t="s">
        <v>60</v>
      </c>
      <c r="C15" s="50" t="s">
        <v>61</v>
      </c>
      <c r="D15" s="50" t="str">
        <f t="shared" si="3"/>
        <v>\\(\\quad 2　+　6　=　 \\)</v>
      </c>
      <c r="E15" s="50" t="str">
        <f t="shared" si="4"/>
        <v>\\(\\quad 8 \\)</v>
      </c>
      <c r="F15" s="50" t="s">
        <v>62</v>
      </c>
      <c r="H15" s="50">
        <v>0</v>
      </c>
      <c r="I15" s="89" t="str">
        <f t="shared" si="0"/>
        <v>INSERT INTO math(tangen,question,answer,editor,date,count) VALUES('m1000','\\(\\quad 2　+　6　=　 \\)','\\(\\quad 8 \\)','harazono',NOW(),0);</v>
      </c>
      <c r="J15" s="78" t="s">
        <v>229</v>
      </c>
      <c r="K15" s="1">
        <v>2</v>
      </c>
      <c r="L15" t="s">
        <v>232</v>
      </c>
      <c r="M15" s="1">
        <v>6</v>
      </c>
      <c r="N15" t="s">
        <v>234</v>
      </c>
      <c r="O15" t="s">
        <v>230</v>
      </c>
      <c r="P15" s="78" t="s">
        <v>229</v>
      </c>
      <c r="Q15" s="1">
        <f t="shared" si="1"/>
        <v>8</v>
      </c>
      <c r="R15" t="s">
        <v>230</v>
      </c>
      <c r="S15" t="str">
        <f t="shared" si="2"/>
        <v>\\(\\quad 2　+　6　=　 \\)</v>
      </c>
      <c r="T15" t="str">
        <f t="shared" si="5"/>
        <v>\\(\\quad 8 \\)</v>
      </c>
    </row>
    <row r="16" spans="1:20" x14ac:dyDescent="0.55000000000000004">
      <c r="A16" s="51" t="s">
        <v>60</v>
      </c>
      <c r="C16" s="50" t="s">
        <v>61</v>
      </c>
      <c r="D16" s="50" t="str">
        <f t="shared" si="3"/>
        <v>\\(\\quad 2　+　7　=　 \\)</v>
      </c>
      <c r="E16" s="50" t="str">
        <f t="shared" si="4"/>
        <v>\\(\\quad 9 \\)</v>
      </c>
      <c r="F16" s="50" t="s">
        <v>62</v>
      </c>
      <c r="H16" s="50">
        <v>0</v>
      </c>
      <c r="I16" s="89" t="str">
        <f t="shared" si="0"/>
        <v>INSERT INTO math(tangen,question,answer,editor,date,count) VALUES('m1000','\\(\\quad 2　+　7　=　 \\)','\\(\\quad 9 \\)','harazono',NOW(),0);</v>
      </c>
      <c r="J16" s="78" t="s">
        <v>229</v>
      </c>
      <c r="K16" s="1">
        <v>2</v>
      </c>
      <c r="L16" t="s">
        <v>232</v>
      </c>
      <c r="M16" s="1">
        <v>7</v>
      </c>
      <c r="N16" t="s">
        <v>234</v>
      </c>
      <c r="O16" t="s">
        <v>230</v>
      </c>
      <c r="P16" s="78" t="s">
        <v>229</v>
      </c>
      <c r="Q16" s="1">
        <f t="shared" si="1"/>
        <v>9</v>
      </c>
      <c r="R16" t="s">
        <v>230</v>
      </c>
      <c r="S16" t="str">
        <f t="shared" si="2"/>
        <v>\\(\\quad 2　+　7　=　 \\)</v>
      </c>
      <c r="T16" t="str">
        <f t="shared" si="5"/>
        <v>\\(\\quad 9 \\)</v>
      </c>
    </row>
    <row r="17" spans="1:20" x14ac:dyDescent="0.55000000000000004">
      <c r="A17" s="51" t="s">
        <v>60</v>
      </c>
      <c r="C17" s="50" t="s">
        <v>61</v>
      </c>
      <c r="D17" s="50" t="str">
        <f t="shared" si="3"/>
        <v>\\(\\quad 3　+　1　=　 \\)</v>
      </c>
      <c r="E17" s="50" t="str">
        <f t="shared" si="4"/>
        <v>\\(\\quad 4 \\)</v>
      </c>
      <c r="F17" s="50" t="s">
        <v>62</v>
      </c>
      <c r="H17" s="50">
        <v>0</v>
      </c>
      <c r="I17" s="89" t="str">
        <f t="shared" si="0"/>
        <v>INSERT INTO math(tangen,question,answer,editor,date,count) VALUES('m1000','\\(\\quad 3　+　1　=　 \\)','\\(\\quad 4 \\)','harazono',NOW(),0);</v>
      </c>
      <c r="J17" s="78" t="s">
        <v>229</v>
      </c>
      <c r="K17" s="1">
        <v>3</v>
      </c>
      <c r="L17" t="s">
        <v>232</v>
      </c>
      <c r="M17" s="1">
        <v>1</v>
      </c>
      <c r="N17" t="s">
        <v>234</v>
      </c>
      <c r="O17" t="s">
        <v>230</v>
      </c>
      <c r="P17" s="78" t="s">
        <v>229</v>
      </c>
      <c r="Q17" s="1">
        <f t="shared" si="1"/>
        <v>4</v>
      </c>
      <c r="R17" t="s">
        <v>230</v>
      </c>
      <c r="S17" t="str">
        <f t="shared" si="2"/>
        <v>\\(\\quad 3　+　1　=　 \\)</v>
      </c>
      <c r="T17" t="str">
        <f t="shared" si="5"/>
        <v>\\(\\quad 4 \\)</v>
      </c>
    </row>
    <row r="18" spans="1:20" x14ac:dyDescent="0.55000000000000004">
      <c r="A18" s="51" t="s">
        <v>60</v>
      </c>
      <c r="C18" s="50" t="s">
        <v>61</v>
      </c>
      <c r="D18" s="50" t="str">
        <f t="shared" si="3"/>
        <v>\\(\\quad 3　+　2　=　 \\)</v>
      </c>
      <c r="E18" s="50" t="str">
        <f t="shared" si="4"/>
        <v>\\(\\quad 5 \\)</v>
      </c>
      <c r="F18" s="50" t="s">
        <v>62</v>
      </c>
      <c r="H18" s="50">
        <v>0</v>
      </c>
      <c r="I18" s="89" t="str">
        <f t="shared" si="0"/>
        <v>INSERT INTO math(tangen,question,answer,editor,date,count) VALUES('m1000','\\(\\quad 3　+　2　=　 \\)','\\(\\quad 5 \\)','harazono',NOW(),0);</v>
      </c>
      <c r="J18" s="78" t="s">
        <v>229</v>
      </c>
      <c r="K18" s="1">
        <v>3</v>
      </c>
      <c r="L18" t="s">
        <v>232</v>
      </c>
      <c r="M18" s="1">
        <v>2</v>
      </c>
      <c r="N18" t="s">
        <v>234</v>
      </c>
      <c r="O18" t="s">
        <v>230</v>
      </c>
      <c r="P18" s="78" t="s">
        <v>229</v>
      </c>
      <c r="Q18" s="1">
        <f t="shared" si="1"/>
        <v>5</v>
      </c>
      <c r="R18" t="s">
        <v>230</v>
      </c>
      <c r="S18" t="str">
        <f t="shared" si="2"/>
        <v>\\(\\quad 3　+　2　=　 \\)</v>
      </c>
      <c r="T18" t="str">
        <f t="shared" si="5"/>
        <v>\\(\\quad 5 \\)</v>
      </c>
    </row>
    <row r="19" spans="1:20" x14ac:dyDescent="0.55000000000000004">
      <c r="A19" s="51" t="s">
        <v>60</v>
      </c>
      <c r="C19" s="50" t="s">
        <v>61</v>
      </c>
      <c r="D19" s="50" t="str">
        <f t="shared" si="3"/>
        <v>\\(\\quad 3　+　3　=　 \\)</v>
      </c>
      <c r="E19" s="50" t="str">
        <f t="shared" si="4"/>
        <v>\\(\\quad 6 \\)</v>
      </c>
      <c r="F19" s="50" t="s">
        <v>62</v>
      </c>
      <c r="H19" s="50">
        <v>0</v>
      </c>
      <c r="I19" s="89" t="str">
        <f t="shared" si="0"/>
        <v>INSERT INTO math(tangen,question,answer,editor,date,count) VALUES('m1000','\\(\\quad 3　+　3　=　 \\)','\\(\\quad 6 \\)','harazono',NOW(),0);</v>
      </c>
      <c r="J19" s="78" t="s">
        <v>229</v>
      </c>
      <c r="K19" s="1">
        <v>3</v>
      </c>
      <c r="L19" t="s">
        <v>232</v>
      </c>
      <c r="M19" s="1">
        <v>3</v>
      </c>
      <c r="N19" t="s">
        <v>234</v>
      </c>
      <c r="O19" t="s">
        <v>230</v>
      </c>
      <c r="P19" s="78" t="s">
        <v>229</v>
      </c>
      <c r="Q19" s="1">
        <f t="shared" si="1"/>
        <v>6</v>
      </c>
      <c r="R19" t="s">
        <v>230</v>
      </c>
      <c r="S19" t="str">
        <f t="shared" si="2"/>
        <v>\\(\\quad 3　+　3　=　 \\)</v>
      </c>
      <c r="T19" t="str">
        <f t="shared" si="5"/>
        <v>\\(\\quad 6 \\)</v>
      </c>
    </row>
    <row r="20" spans="1:20" x14ac:dyDescent="0.55000000000000004">
      <c r="A20" s="51" t="s">
        <v>60</v>
      </c>
      <c r="C20" s="50" t="s">
        <v>61</v>
      </c>
      <c r="D20" s="50" t="str">
        <f t="shared" si="3"/>
        <v>\\(\\quad 3　+　4　=　 \\)</v>
      </c>
      <c r="E20" s="50" t="str">
        <f t="shared" si="4"/>
        <v>\\(\\quad 7 \\)</v>
      </c>
      <c r="F20" s="50" t="s">
        <v>62</v>
      </c>
      <c r="H20" s="50">
        <v>0</v>
      </c>
      <c r="I20" s="89" t="str">
        <f t="shared" si="0"/>
        <v>INSERT INTO math(tangen,question,answer,editor,date,count) VALUES('m1000','\\(\\quad 3　+　4　=　 \\)','\\(\\quad 7 \\)','harazono',NOW(),0);</v>
      </c>
      <c r="J20" s="78" t="s">
        <v>229</v>
      </c>
      <c r="K20" s="1">
        <v>3</v>
      </c>
      <c r="L20" t="s">
        <v>232</v>
      </c>
      <c r="M20" s="1">
        <v>4</v>
      </c>
      <c r="N20" t="s">
        <v>234</v>
      </c>
      <c r="O20" t="s">
        <v>230</v>
      </c>
      <c r="P20" s="78" t="s">
        <v>229</v>
      </c>
      <c r="Q20" s="1">
        <f t="shared" si="1"/>
        <v>7</v>
      </c>
      <c r="R20" t="s">
        <v>230</v>
      </c>
      <c r="S20" t="str">
        <f t="shared" si="2"/>
        <v>\\(\\quad 3　+　4　=　 \\)</v>
      </c>
      <c r="T20" t="str">
        <f t="shared" si="5"/>
        <v>\\(\\quad 7 \\)</v>
      </c>
    </row>
    <row r="21" spans="1:20" x14ac:dyDescent="0.55000000000000004">
      <c r="A21" s="51" t="s">
        <v>60</v>
      </c>
      <c r="C21" s="50" t="s">
        <v>61</v>
      </c>
      <c r="D21" s="50" t="str">
        <f t="shared" si="3"/>
        <v>\\(\\quad 3　+　5　=　 \\)</v>
      </c>
      <c r="E21" s="50" t="str">
        <f t="shared" si="4"/>
        <v>\\(\\quad 8 \\)</v>
      </c>
      <c r="F21" s="50" t="s">
        <v>62</v>
      </c>
      <c r="H21" s="50">
        <v>0</v>
      </c>
      <c r="I21" s="89" t="str">
        <f t="shared" si="0"/>
        <v>INSERT INTO math(tangen,question,answer,editor,date,count) VALUES('m1000','\\(\\quad 3　+　5　=　 \\)','\\(\\quad 8 \\)','harazono',NOW(),0);</v>
      </c>
      <c r="J21" s="78" t="s">
        <v>229</v>
      </c>
      <c r="K21" s="1">
        <v>3</v>
      </c>
      <c r="L21" t="s">
        <v>232</v>
      </c>
      <c r="M21" s="1">
        <v>5</v>
      </c>
      <c r="N21" t="s">
        <v>234</v>
      </c>
      <c r="O21" t="s">
        <v>230</v>
      </c>
      <c r="P21" s="78" t="s">
        <v>229</v>
      </c>
      <c r="Q21" s="1">
        <f t="shared" si="1"/>
        <v>8</v>
      </c>
      <c r="R21" t="s">
        <v>230</v>
      </c>
      <c r="S21" t="str">
        <f t="shared" si="2"/>
        <v>\\(\\quad 3　+　5　=　 \\)</v>
      </c>
      <c r="T21" t="str">
        <f t="shared" si="5"/>
        <v>\\(\\quad 8 \\)</v>
      </c>
    </row>
    <row r="22" spans="1:20" x14ac:dyDescent="0.55000000000000004">
      <c r="A22" s="51" t="s">
        <v>60</v>
      </c>
      <c r="C22" s="50" t="s">
        <v>61</v>
      </c>
      <c r="D22" s="50" t="str">
        <f t="shared" si="3"/>
        <v>\\(\\quad 3　+　6　=　 \\)</v>
      </c>
      <c r="E22" s="50" t="str">
        <f t="shared" si="4"/>
        <v>\\(\\quad 9 \\)</v>
      </c>
      <c r="F22" s="50" t="s">
        <v>62</v>
      </c>
      <c r="H22" s="50">
        <v>0</v>
      </c>
      <c r="I22" s="89" t="str">
        <f t="shared" si="0"/>
        <v>INSERT INTO math(tangen,question,answer,editor,date,count) VALUES('m1000','\\(\\quad 3　+　6　=　 \\)','\\(\\quad 9 \\)','harazono',NOW(),0);</v>
      </c>
      <c r="J22" s="78" t="s">
        <v>229</v>
      </c>
      <c r="K22" s="1">
        <v>3</v>
      </c>
      <c r="L22" t="s">
        <v>232</v>
      </c>
      <c r="M22" s="1">
        <v>6</v>
      </c>
      <c r="N22" t="s">
        <v>234</v>
      </c>
      <c r="O22" t="s">
        <v>230</v>
      </c>
      <c r="P22" s="78" t="s">
        <v>229</v>
      </c>
      <c r="Q22" s="1">
        <f t="shared" si="1"/>
        <v>9</v>
      </c>
      <c r="R22" t="s">
        <v>230</v>
      </c>
      <c r="S22" t="str">
        <f t="shared" si="2"/>
        <v>\\(\\quad 3　+　6　=　 \\)</v>
      </c>
      <c r="T22" t="str">
        <f t="shared" si="5"/>
        <v>\\(\\quad 9 \\)</v>
      </c>
    </row>
    <row r="23" spans="1:20" x14ac:dyDescent="0.55000000000000004">
      <c r="A23" s="51" t="s">
        <v>60</v>
      </c>
      <c r="C23" s="50" t="s">
        <v>61</v>
      </c>
      <c r="D23" s="50" t="str">
        <f t="shared" si="3"/>
        <v>\\(\\quad 4　+　1　=　 \\)</v>
      </c>
      <c r="E23" s="50" t="str">
        <f t="shared" si="4"/>
        <v>\\(\\quad 5 \\)</v>
      </c>
      <c r="F23" s="50" t="s">
        <v>62</v>
      </c>
      <c r="H23" s="50">
        <v>0</v>
      </c>
      <c r="I23" s="89" t="str">
        <f t="shared" si="0"/>
        <v>INSERT INTO math(tangen,question,answer,editor,date,count) VALUES('m1000','\\(\\quad 4　+　1　=　 \\)','\\(\\quad 5 \\)','harazono',NOW(),0);</v>
      </c>
      <c r="J23" s="78" t="s">
        <v>229</v>
      </c>
      <c r="K23" s="1">
        <v>4</v>
      </c>
      <c r="L23" t="s">
        <v>232</v>
      </c>
      <c r="M23" s="1">
        <v>1</v>
      </c>
      <c r="N23" t="s">
        <v>234</v>
      </c>
      <c r="O23" t="s">
        <v>230</v>
      </c>
      <c r="P23" s="78" t="s">
        <v>229</v>
      </c>
      <c r="Q23" s="1">
        <f t="shared" si="1"/>
        <v>5</v>
      </c>
      <c r="R23" t="s">
        <v>230</v>
      </c>
      <c r="S23" t="str">
        <f t="shared" si="2"/>
        <v>\\(\\quad 4　+　1　=　 \\)</v>
      </c>
      <c r="T23" t="str">
        <f t="shared" si="5"/>
        <v>\\(\\quad 5 \\)</v>
      </c>
    </row>
    <row r="24" spans="1:20" x14ac:dyDescent="0.55000000000000004">
      <c r="A24" s="51" t="s">
        <v>60</v>
      </c>
      <c r="C24" s="50" t="s">
        <v>61</v>
      </c>
      <c r="D24" s="50" t="str">
        <f t="shared" si="3"/>
        <v>\\(\\quad 4　+　2　=　 \\)</v>
      </c>
      <c r="E24" s="50" t="str">
        <f t="shared" si="4"/>
        <v>\\(\\quad 6 \\)</v>
      </c>
      <c r="F24" s="50" t="s">
        <v>62</v>
      </c>
      <c r="H24" s="50">
        <v>0</v>
      </c>
      <c r="I24" s="89" t="str">
        <f t="shared" si="0"/>
        <v>INSERT INTO math(tangen,question,answer,editor,date,count) VALUES('m1000','\\(\\quad 4　+　2　=　 \\)','\\(\\quad 6 \\)','harazono',NOW(),0);</v>
      </c>
      <c r="J24" s="78" t="s">
        <v>229</v>
      </c>
      <c r="K24" s="1">
        <v>4</v>
      </c>
      <c r="L24" t="s">
        <v>232</v>
      </c>
      <c r="M24" s="1">
        <v>2</v>
      </c>
      <c r="N24" t="s">
        <v>234</v>
      </c>
      <c r="O24" t="s">
        <v>230</v>
      </c>
      <c r="P24" s="78" t="s">
        <v>229</v>
      </c>
      <c r="Q24" s="1">
        <f t="shared" si="1"/>
        <v>6</v>
      </c>
      <c r="R24" t="s">
        <v>230</v>
      </c>
      <c r="S24" t="str">
        <f t="shared" si="2"/>
        <v>\\(\\quad 4　+　2　=　 \\)</v>
      </c>
      <c r="T24" t="str">
        <f t="shared" si="5"/>
        <v>\\(\\quad 6 \\)</v>
      </c>
    </row>
    <row r="25" spans="1:20" x14ac:dyDescent="0.55000000000000004">
      <c r="A25" s="51" t="s">
        <v>60</v>
      </c>
      <c r="C25" s="50" t="s">
        <v>61</v>
      </c>
      <c r="D25" s="50" t="str">
        <f t="shared" si="3"/>
        <v>\\(\\quad 4　+　3　=　 \\)</v>
      </c>
      <c r="E25" s="50" t="str">
        <f t="shared" si="4"/>
        <v>\\(\\quad 7 \\)</v>
      </c>
      <c r="F25" s="50" t="s">
        <v>62</v>
      </c>
      <c r="H25" s="50">
        <v>0</v>
      </c>
      <c r="I25" s="89" t="str">
        <f t="shared" si="0"/>
        <v>INSERT INTO math(tangen,question,answer,editor,date,count) VALUES('m1000','\\(\\quad 4　+　3　=　 \\)','\\(\\quad 7 \\)','harazono',NOW(),0);</v>
      </c>
      <c r="J25" s="78" t="s">
        <v>229</v>
      </c>
      <c r="K25" s="1">
        <v>4</v>
      </c>
      <c r="L25" t="s">
        <v>232</v>
      </c>
      <c r="M25" s="1">
        <v>3</v>
      </c>
      <c r="N25" t="s">
        <v>234</v>
      </c>
      <c r="O25" t="s">
        <v>230</v>
      </c>
      <c r="P25" s="78" t="s">
        <v>229</v>
      </c>
      <c r="Q25" s="1">
        <f t="shared" si="1"/>
        <v>7</v>
      </c>
      <c r="R25" t="s">
        <v>230</v>
      </c>
      <c r="S25" t="str">
        <f t="shared" si="2"/>
        <v>\\(\\quad 4　+　3　=　 \\)</v>
      </c>
      <c r="T25" t="str">
        <f t="shared" si="5"/>
        <v>\\(\\quad 7 \\)</v>
      </c>
    </row>
    <row r="26" spans="1:20" x14ac:dyDescent="0.55000000000000004">
      <c r="A26" s="51" t="s">
        <v>60</v>
      </c>
      <c r="C26" s="50" t="s">
        <v>61</v>
      </c>
      <c r="D26" s="50" t="str">
        <f t="shared" si="3"/>
        <v>\\(\\quad 4　+　4　=　 \\)</v>
      </c>
      <c r="E26" s="50" t="str">
        <f t="shared" si="4"/>
        <v>\\(\\quad 8 \\)</v>
      </c>
      <c r="F26" s="50" t="s">
        <v>62</v>
      </c>
      <c r="H26" s="50">
        <v>0</v>
      </c>
      <c r="I26" s="89" t="str">
        <f t="shared" si="0"/>
        <v>INSERT INTO math(tangen,question,answer,editor,date,count) VALUES('m1000','\\(\\quad 4　+　4　=　 \\)','\\(\\quad 8 \\)','harazono',NOW(),0);</v>
      </c>
      <c r="J26" s="78" t="s">
        <v>229</v>
      </c>
      <c r="K26" s="1">
        <v>4</v>
      </c>
      <c r="L26" t="s">
        <v>232</v>
      </c>
      <c r="M26" s="1">
        <v>4</v>
      </c>
      <c r="N26" t="s">
        <v>234</v>
      </c>
      <c r="O26" t="s">
        <v>230</v>
      </c>
      <c r="P26" s="78" t="s">
        <v>229</v>
      </c>
      <c r="Q26" s="1">
        <f t="shared" si="1"/>
        <v>8</v>
      </c>
      <c r="R26" t="s">
        <v>230</v>
      </c>
      <c r="S26" t="str">
        <f t="shared" si="2"/>
        <v>\\(\\quad 4　+　4　=　 \\)</v>
      </c>
      <c r="T26" t="str">
        <f t="shared" si="5"/>
        <v>\\(\\quad 8 \\)</v>
      </c>
    </row>
    <row r="27" spans="1:20" x14ac:dyDescent="0.55000000000000004">
      <c r="A27" s="51" t="s">
        <v>60</v>
      </c>
      <c r="C27" s="50" t="s">
        <v>61</v>
      </c>
      <c r="D27" s="50" t="str">
        <f t="shared" si="3"/>
        <v>\\(\\quad 4　+　5　=　 \\)</v>
      </c>
      <c r="E27" s="50" t="str">
        <f t="shared" si="4"/>
        <v>\\(\\quad 9 \\)</v>
      </c>
      <c r="F27" s="50" t="s">
        <v>62</v>
      </c>
      <c r="H27" s="50">
        <v>0</v>
      </c>
      <c r="I27" s="89" t="str">
        <f t="shared" si="0"/>
        <v>INSERT INTO math(tangen,question,answer,editor,date,count) VALUES('m1000','\\(\\quad 4　+　5　=　 \\)','\\(\\quad 9 \\)','harazono',NOW(),0);</v>
      </c>
      <c r="J27" s="78" t="s">
        <v>229</v>
      </c>
      <c r="K27" s="1">
        <v>4</v>
      </c>
      <c r="L27" t="s">
        <v>232</v>
      </c>
      <c r="M27" s="1">
        <v>5</v>
      </c>
      <c r="N27" t="s">
        <v>234</v>
      </c>
      <c r="O27" t="s">
        <v>230</v>
      </c>
      <c r="P27" s="78" t="s">
        <v>229</v>
      </c>
      <c r="Q27" s="1">
        <f t="shared" si="1"/>
        <v>9</v>
      </c>
      <c r="R27" t="s">
        <v>230</v>
      </c>
      <c r="S27" t="str">
        <f t="shared" si="2"/>
        <v>\\(\\quad 4　+　5　=　 \\)</v>
      </c>
      <c r="T27" t="str">
        <f t="shared" si="5"/>
        <v>\\(\\quad 9 \\)</v>
      </c>
    </row>
    <row r="28" spans="1:20" x14ac:dyDescent="0.55000000000000004">
      <c r="A28" s="51" t="s">
        <v>60</v>
      </c>
      <c r="C28" s="50" t="s">
        <v>61</v>
      </c>
      <c r="D28" s="50" t="str">
        <f t="shared" si="3"/>
        <v>\\(\\quad 5　+　1　=　 \\)</v>
      </c>
      <c r="E28" s="50" t="str">
        <f t="shared" si="4"/>
        <v>\\(\\quad 6 \\)</v>
      </c>
      <c r="F28" s="50" t="s">
        <v>62</v>
      </c>
      <c r="H28" s="50">
        <v>0</v>
      </c>
      <c r="I28" s="89" t="str">
        <f t="shared" si="0"/>
        <v>INSERT INTO math(tangen,question,answer,editor,date,count) VALUES('m1000','\\(\\quad 5　+　1　=　 \\)','\\(\\quad 6 \\)','harazono',NOW(),0);</v>
      </c>
      <c r="J28" s="78" t="s">
        <v>229</v>
      </c>
      <c r="K28" s="1">
        <v>5</v>
      </c>
      <c r="L28" t="s">
        <v>232</v>
      </c>
      <c r="M28" s="1">
        <v>1</v>
      </c>
      <c r="N28" t="s">
        <v>234</v>
      </c>
      <c r="O28" t="s">
        <v>230</v>
      </c>
      <c r="P28" s="78" t="s">
        <v>229</v>
      </c>
      <c r="Q28" s="1">
        <f t="shared" si="1"/>
        <v>6</v>
      </c>
      <c r="R28" t="s">
        <v>230</v>
      </c>
      <c r="S28" t="str">
        <f t="shared" si="2"/>
        <v>\\(\\quad 5　+　1　=　 \\)</v>
      </c>
      <c r="T28" t="str">
        <f t="shared" si="5"/>
        <v>\\(\\quad 6 \\)</v>
      </c>
    </row>
    <row r="29" spans="1:20" x14ac:dyDescent="0.55000000000000004">
      <c r="A29" s="51" t="s">
        <v>60</v>
      </c>
      <c r="C29" s="50" t="s">
        <v>61</v>
      </c>
      <c r="D29" s="50" t="str">
        <f t="shared" si="3"/>
        <v>\\(\\quad 5　+　2　=　 \\)</v>
      </c>
      <c r="E29" s="50" t="str">
        <f t="shared" si="4"/>
        <v>\\(\\quad 7 \\)</v>
      </c>
      <c r="F29" s="50" t="s">
        <v>62</v>
      </c>
      <c r="H29" s="50">
        <v>0</v>
      </c>
      <c r="I29" s="89" t="str">
        <f t="shared" si="0"/>
        <v>INSERT INTO math(tangen,question,answer,editor,date,count) VALUES('m1000','\\(\\quad 5　+　2　=　 \\)','\\(\\quad 7 \\)','harazono',NOW(),0);</v>
      </c>
      <c r="J29" s="78" t="s">
        <v>229</v>
      </c>
      <c r="K29" s="1">
        <v>5</v>
      </c>
      <c r="L29" t="s">
        <v>232</v>
      </c>
      <c r="M29" s="1">
        <v>2</v>
      </c>
      <c r="N29" t="s">
        <v>234</v>
      </c>
      <c r="O29" t="s">
        <v>230</v>
      </c>
      <c r="P29" s="78" t="s">
        <v>229</v>
      </c>
      <c r="Q29" s="1">
        <f t="shared" si="1"/>
        <v>7</v>
      </c>
      <c r="R29" t="s">
        <v>230</v>
      </c>
      <c r="S29" t="str">
        <f t="shared" si="2"/>
        <v>\\(\\quad 5　+　2　=　 \\)</v>
      </c>
      <c r="T29" t="str">
        <f t="shared" si="5"/>
        <v>\\(\\quad 7 \\)</v>
      </c>
    </row>
    <row r="30" spans="1:20" x14ac:dyDescent="0.55000000000000004">
      <c r="A30" s="51" t="s">
        <v>60</v>
      </c>
      <c r="C30" s="50" t="s">
        <v>61</v>
      </c>
      <c r="D30" s="50" t="str">
        <f t="shared" si="3"/>
        <v>\\(\\quad 5　+　3　=　 \\)</v>
      </c>
      <c r="E30" s="50" t="str">
        <f t="shared" si="4"/>
        <v>\\(\\quad 8 \\)</v>
      </c>
      <c r="F30" s="50" t="s">
        <v>62</v>
      </c>
      <c r="H30" s="50">
        <v>0</v>
      </c>
      <c r="I30" s="89" t="str">
        <f t="shared" si="0"/>
        <v>INSERT INTO math(tangen,question,answer,editor,date,count) VALUES('m1000','\\(\\quad 5　+　3　=　 \\)','\\(\\quad 8 \\)','harazono',NOW(),0);</v>
      </c>
      <c r="J30" s="78" t="s">
        <v>229</v>
      </c>
      <c r="K30" s="1">
        <v>5</v>
      </c>
      <c r="L30" t="s">
        <v>232</v>
      </c>
      <c r="M30" s="1">
        <v>3</v>
      </c>
      <c r="N30" t="s">
        <v>234</v>
      </c>
      <c r="O30" t="s">
        <v>230</v>
      </c>
      <c r="P30" s="78" t="s">
        <v>229</v>
      </c>
      <c r="Q30" s="1">
        <f t="shared" si="1"/>
        <v>8</v>
      </c>
      <c r="R30" t="s">
        <v>230</v>
      </c>
      <c r="S30" t="str">
        <f t="shared" si="2"/>
        <v>\\(\\quad 5　+　3　=　 \\)</v>
      </c>
      <c r="T30" t="str">
        <f t="shared" si="5"/>
        <v>\\(\\quad 8 \\)</v>
      </c>
    </row>
    <row r="31" spans="1:20" x14ac:dyDescent="0.55000000000000004">
      <c r="A31" s="51" t="s">
        <v>60</v>
      </c>
      <c r="C31" s="50" t="s">
        <v>61</v>
      </c>
      <c r="D31" s="50" t="str">
        <f t="shared" si="3"/>
        <v>\\(\\quad 5　+　4　=　 \\)</v>
      </c>
      <c r="E31" s="50" t="str">
        <f t="shared" si="4"/>
        <v>\\(\\quad 9 \\)</v>
      </c>
      <c r="F31" s="50" t="s">
        <v>62</v>
      </c>
      <c r="H31" s="50">
        <v>0</v>
      </c>
      <c r="I31" s="89" t="str">
        <f t="shared" si="0"/>
        <v>INSERT INTO math(tangen,question,answer,editor,date,count) VALUES('m1000','\\(\\quad 5　+　4　=　 \\)','\\(\\quad 9 \\)','harazono',NOW(),0);</v>
      </c>
      <c r="J31" s="78" t="s">
        <v>229</v>
      </c>
      <c r="K31" s="1">
        <v>5</v>
      </c>
      <c r="L31" t="s">
        <v>232</v>
      </c>
      <c r="M31" s="1">
        <v>4</v>
      </c>
      <c r="N31" t="s">
        <v>234</v>
      </c>
      <c r="O31" t="s">
        <v>230</v>
      </c>
      <c r="P31" s="78" t="s">
        <v>229</v>
      </c>
      <c r="Q31" s="1">
        <f t="shared" si="1"/>
        <v>9</v>
      </c>
      <c r="R31" t="s">
        <v>230</v>
      </c>
      <c r="S31" t="str">
        <f t="shared" si="2"/>
        <v>\\(\\quad 5　+　4　=　 \\)</v>
      </c>
      <c r="T31" t="str">
        <f t="shared" si="5"/>
        <v>\\(\\quad 9 \\)</v>
      </c>
    </row>
    <row r="32" spans="1:20" x14ac:dyDescent="0.55000000000000004">
      <c r="A32" s="51" t="s">
        <v>60</v>
      </c>
      <c r="C32" s="50" t="s">
        <v>61</v>
      </c>
      <c r="D32" s="50" t="str">
        <f t="shared" si="3"/>
        <v>\\(\\quad 6　+　1　=　 \\)</v>
      </c>
      <c r="E32" s="50" t="str">
        <f t="shared" si="4"/>
        <v>\\(\\quad 7 \\)</v>
      </c>
      <c r="F32" s="50" t="s">
        <v>62</v>
      </c>
      <c r="H32" s="50">
        <v>0</v>
      </c>
      <c r="I32" s="89" t="str">
        <f t="shared" si="0"/>
        <v>INSERT INTO math(tangen,question,answer,editor,date,count) VALUES('m1000','\\(\\quad 6　+　1　=　 \\)','\\(\\quad 7 \\)','harazono',NOW(),0);</v>
      </c>
      <c r="J32" s="78" t="s">
        <v>229</v>
      </c>
      <c r="K32" s="1">
        <v>6</v>
      </c>
      <c r="L32" t="s">
        <v>232</v>
      </c>
      <c r="M32" s="1">
        <v>1</v>
      </c>
      <c r="N32" t="s">
        <v>234</v>
      </c>
      <c r="O32" t="s">
        <v>230</v>
      </c>
      <c r="P32" s="78" t="s">
        <v>229</v>
      </c>
      <c r="Q32" s="1">
        <f t="shared" si="1"/>
        <v>7</v>
      </c>
      <c r="R32" t="s">
        <v>230</v>
      </c>
      <c r="S32" t="str">
        <f t="shared" si="2"/>
        <v>\\(\\quad 6　+　1　=　 \\)</v>
      </c>
      <c r="T32" t="str">
        <f t="shared" si="5"/>
        <v>\\(\\quad 7 \\)</v>
      </c>
    </row>
    <row r="33" spans="1:20" x14ac:dyDescent="0.55000000000000004">
      <c r="A33" s="51" t="s">
        <v>60</v>
      </c>
      <c r="C33" s="50" t="s">
        <v>61</v>
      </c>
      <c r="D33" s="50" t="str">
        <f t="shared" si="3"/>
        <v>\\(\\quad 6　+　2　=　 \\)</v>
      </c>
      <c r="E33" s="50" t="str">
        <f t="shared" si="4"/>
        <v>\\(\\quad 8 \\)</v>
      </c>
      <c r="F33" s="50" t="s">
        <v>62</v>
      </c>
      <c r="H33" s="50">
        <v>0</v>
      </c>
      <c r="I33" s="89" t="str">
        <f t="shared" si="0"/>
        <v>INSERT INTO math(tangen,question,answer,editor,date,count) VALUES('m1000','\\(\\quad 6　+　2　=　 \\)','\\(\\quad 8 \\)','harazono',NOW(),0);</v>
      </c>
      <c r="J33" s="78" t="s">
        <v>229</v>
      </c>
      <c r="K33" s="1">
        <v>6</v>
      </c>
      <c r="L33" t="s">
        <v>232</v>
      </c>
      <c r="M33" s="1">
        <v>2</v>
      </c>
      <c r="N33" t="s">
        <v>234</v>
      </c>
      <c r="O33" t="s">
        <v>230</v>
      </c>
      <c r="P33" s="78" t="s">
        <v>229</v>
      </c>
      <c r="Q33" s="1">
        <f t="shared" si="1"/>
        <v>8</v>
      </c>
      <c r="R33" t="s">
        <v>230</v>
      </c>
      <c r="S33" t="str">
        <f t="shared" si="2"/>
        <v>\\(\\quad 6　+　2　=　 \\)</v>
      </c>
      <c r="T33" t="str">
        <f t="shared" si="5"/>
        <v>\\(\\quad 8 \\)</v>
      </c>
    </row>
    <row r="34" spans="1:20" x14ac:dyDescent="0.55000000000000004">
      <c r="A34" s="51" t="s">
        <v>60</v>
      </c>
      <c r="C34" s="50" t="s">
        <v>61</v>
      </c>
      <c r="D34" s="50" t="str">
        <f t="shared" si="3"/>
        <v>\\(\\quad 6　+　3　=　 \\)</v>
      </c>
      <c r="E34" s="50" t="str">
        <f t="shared" si="4"/>
        <v>\\(\\quad 9 \\)</v>
      </c>
      <c r="F34" s="50" t="s">
        <v>62</v>
      </c>
      <c r="H34" s="50">
        <v>0</v>
      </c>
      <c r="I34" s="89" t="str">
        <f t="shared" si="0"/>
        <v>INSERT INTO math(tangen,question,answer,editor,date,count) VALUES('m1000','\\(\\quad 6　+　3　=　 \\)','\\(\\quad 9 \\)','harazono',NOW(),0);</v>
      </c>
      <c r="J34" s="78" t="s">
        <v>229</v>
      </c>
      <c r="K34" s="1">
        <v>6</v>
      </c>
      <c r="L34" t="s">
        <v>232</v>
      </c>
      <c r="M34" s="1">
        <v>3</v>
      </c>
      <c r="N34" t="s">
        <v>234</v>
      </c>
      <c r="O34" t="s">
        <v>230</v>
      </c>
      <c r="P34" s="78" t="s">
        <v>229</v>
      </c>
      <c r="Q34" s="1">
        <f t="shared" si="1"/>
        <v>9</v>
      </c>
      <c r="R34" t="s">
        <v>230</v>
      </c>
      <c r="S34" t="str">
        <f t="shared" si="2"/>
        <v>\\(\\quad 6　+　3　=　 \\)</v>
      </c>
      <c r="T34" t="str">
        <f t="shared" si="5"/>
        <v>\\(\\quad 9 \\)</v>
      </c>
    </row>
    <row r="35" spans="1:20" x14ac:dyDescent="0.55000000000000004">
      <c r="A35" s="51" t="s">
        <v>60</v>
      </c>
      <c r="C35" s="50" t="s">
        <v>61</v>
      </c>
      <c r="D35" s="50" t="str">
        <f t="shared" si="3"/>
        <v>\\(\\quad 7　+　1　=　 \\)</v>
      </c>
      <c r="E35" s="50" t="str">
        <f t="shared" si="4"/>
        <v>\\(\\quad 8 \\)</v>
      </c>
      <c r="F35" s="50" t="s">
        <v>62</v>
      </c>
      <c r="H35" s="50">
        <v>0</v>
      </c>
      <c r="I35" s="89" t="str">
        <f t="shared" si="0"/>
        <v>INSERT INTO math(tangen,question,answer,editor,date,count) VALUES('m1000','\\(\\quad 7　+　1　=　 \\)','\\(\\quad 8 \\)','harazono',NOW(),0);</v>
      </c>
      <c r="J35" s="78" t="s">
        <v>229</v>
      </c>
      <c r="K35" s="1">
        <v>7</v>
      </c>
      <c r="L35" t="s">
        <v>232</v>
      </c>
      <c r="M35" s="1">
        <v>1</v>
      </c>
      <c r="N35" t="s">
        <v>234</v>
      </c>
      <c r="O35" t="s">
        <v>230</v>
      </c>
      <c r="P35" s="78" t="s">
        <v>229</v>
      </c>
      <c r="Q35" s="1">
        <f t="shared" si="1"/>
        <v>8</v>
      </c>
      <c r="R35" t="s">
        <v>230</v>
      </c>
      <c r="S35" t="str">
        <f t="shared" si="2"/>
        <v>\\(\\quad 7　+　1　=　 \\)</v>
      </c>
      <c r="T35" t="str">
        <f t="shared" si="5"/>
        <v>\\(\\quad 8 \\)</v>
      </c>
    </row>
    <row r="36" spans="1:20" x14ac:dyDescent="0.55000000000000004">
      <c r="A36" s="51" t="s">
        <v>60</v>
      </c>
      <c r="C36" s="50" t="s">
        <v>61</v>
      </c>
      <c r="D36" s="50" t="str">
        <f t="shared" si="3"/>
        <v>\\(\\quad 7　+　2　=　 \\)</v>
      </c>
      <c r="E36" s="50" t="str">
        <f t="shared" si="4"/>
        <v>\\(\\quad 9 \\)</v>
      </c>
      <c r="F36" s="50" t="s">
        <v>62</v>
      </c>
      <c r="H36" s="50">
        <v>0</v>
      </c>
      <c r="I36" s="89" t="str">
        <f t="shared" si="0"/>
        <v>INSERT INTO math(tangen,question,answer,editor,date,count) VALUES('m1000','\\(\\quad 7　+　2　=　 \\)','\\(\\quad 9 \\)','harazono',NOW(),0);</v>
      </c>
      <c r="J36" s="78" t="s">
        <v>229</v>
      </c>
      <c r="K36" s="1">
        <v>7</v>
      </c>
      <c r="L36" t="s">
        <v>232</v>
      </c>
      <c r="M36" s="1">
        <v>2</v>
      </c>
      <c r="N36" t="s">
        <v>234</v>
      </c>
      <c r="O36" t="s">
        <v>230</v>
      </c>
      <c r="P36" s="78" t="s">
        <v>229</v>
      </c>
      <c r="Q36" s="1">
        <f t="shared" si="1"/>
        <v>9</v>
      </c>
      <c r="R36" t="s">
        <v>230</v>
      </c>
      <c r="S36" t="str">
        <f t="shared" si="2"/>
        <v>\\(\\quad 7　+　2　=　 \\)</v>
      </c>
      <c r="T36" t="str">
        <f t="shared" si="5"/>
        <v>\\(\\quad 9 \\)</v>
      </c>
    </row>
    <row r="37" spans="1:20" x14ac:dyDescent="0.55000000000000004">
      <c r="A37" s="51" t="s">
        <v>60</v>
      </c>
      <c r="C37" s="50" t="s">
        <v>61</v>
      </c>
      <c r="D37" s="50" t="str">
        <f t="shared" si="3"/>
        <v>\\(\\quad 8　+　1　=　 \\)</v>
      </c>
      <c r="E37" s="50" t="str">
        <f t="shared" si="4"/>
        <v>\\(\\quad 9 \\)</v>
      </c>
      <c r="F37" s="50" t="s">
        <v>62</v>
      </c>
      <c r="H37" s="50">
        <v>0</v>
      </c>
      <c r="I37" s="89" t="str">
        <f t="shared" si="0"/>
        <v>INSERT INTO math(tangen,question,answer,editor,date,count) VALUES('m1000','\\(\\quad 8　+　1　=　 \\)','\\(\\quad 9 \\)','harazono',NOW(),0);</v>
      </c>
      <c r="J37" s="78" t="s">
        <v>229</v>
      </c>
      <c r="K37" s="1">
        <v>8</v>
      </c>
      <c r="L37" t="s">
        <v>232</v>
      </c>
      <c r="M37" s="1">
        <v>1</v>
      </c>
      <c r="N37" t="s">
        <v>234</v>
      </c>
      <c r="O37" t="s">
        <v>230</v>
      </c>
      <c r="P37" s="78" t="s">
        <v>229</v>
      </c>
      <c r="Q37" s="1">
        <f t="shared" si="1"/>
        <v>9</v>
      </c>
      <c r="R37" t="s">
        <v>230</v>
      </c>
      <c r="S37" t="str">
        <f t="shared" si="2"/>
        <v>\\(\\quad 8　+　1　=　 \\)</v>
      </c>
      <c r="T37" t="str">
        <f t="shared" si="5"/>
        <v>\\(\\quad 9 \\)</v>
      </c>
    </row>
    <row r="38" spans="1:20" s="9" customFormat="1" x14ac:dyDescent="0.55000000000000004">
      <c r="I38" s="2"/>
      <c r="J38" s="78" t="s">
        <v>229</v>
      </c>
      <c r="L38" t="s">
        <v>232</v>
      </c>
      <c r="N38" t="s">
        <v>234</v>
      </c>
      <c r="O38" t="s">
        <v>230</v>
      </c>
      <c r="P38" s="78" t="s">
        <v>229</v>
      </c>
      <c r="R38" t="s">
        <v>230</v>
      </c>
      <c r="S38" t="str">
        <f t="shared" si="2"/>
        <v>\\(\\quad 　+　　=　 \\)</v>
      </c>
      <c r="T38" t="str">
        <f t="shared" si="5"/>
        <v>\\(\\quad  \\)</v>
      </c>
    </row>
    <row r="39" spans="1:20" x14ac:dyDescent="0.55000000000000004">
      <c r="A39" s="51" t="s">
        <v>60</v>
      </c>
      <c r="C39" s="50" t="s">
        <v>64</v>
      </c>
      <c r="D39" s="50" t="str">
        <f t="shared" ref="D39" si="6">S39</f>
        <v>\\(\\quad 1　+　9　=　 \\)</v>
      </c>
      <c r="E39" s="50" t="str">
        <f t="shared" ref="E39" si="7">T39</f>
        <v>\\(\\quad 10 \\)</v>
      </c>
      <c r="F39" s="50" t="s">
        <v>62</v>
      </c>
      <c r="H39" s="50">
        <v>0</v>
      </c>
      <c r="I39" s="89" t="str">
        <f t="shared" ref="I39" si="8">"INSERT INTO "&amp;A39&amp;"(tangen,question,answer,editor,date,count) VALUES('"&amp;C39&amp;"','"&amp;D39&amp;"','"&amp;E39&amp;"','"&amp;F39&amp;"',NOW(),0);"</f>
        <v>INSERT INTO math(tangen,question,answer,editor,date,count) VALUES('m1100','\\(\\quad 1　+　9　=　 \\)','\\(\\quad 10 \\)','harazono',NOW(),0);</v>
      </c>
      <c r="J39" s="78" t="s">
        <v>229</v>
      </c>
      <c r="K39" s="1">
        <v>1</v>
      </c>
      <c r="L39" t="s">
        <v>232</v>
      </c>
      <c r="M39" s="1">
        <v>9</v>
      </c>
      <c r="N39" t="s">
        <v>234</v>
      </c>
      <c r="O39" t="s">
        <v>230</v>
      </c>
      <c r="P39" s="78" t="s">
        <v>229</v>
      </c>
      <c r="Q39" s="1">
        <f t="shared" ref="Q39:Q83" si="9">K39+M39</f>
        <v>10</v>
      </c>
      <c r="R39" t="s">
        <v>230</v>
      </c>
      <c r="S39" t="str">
        <f t="shared" si="2"/>
        <v>\\(\\quad 1　+　9　=　 \\)</v>
      </c>
      <c r="T39" t="str">
        <f t="shared" si="5"/>
        <v>\\(\\quad 10 \\)</v>
      </c>
    </row>
    <row r="40" spans="1:20" x14ac:dyDescent="0.55000000000000004">
      <c r="A40" s="51" t="s">
        <v>60</v>
      </c>
      <c r="C40" s="50" t="s">
        <v>64</v>
      </c>
      <c r="D40" s="50" t="str">
        <f t="shared" ref="D40:D83" si="10">S40</f>
        <v>\\(\\quad 2　+　9　=　 \\)</v>
      </c>
      <c r="E40" s="50" t="str">
        <f t="shared" ref="E40:E83" si="11">T40</f>
        <v>\\(\\quad 11 \\)</v>
      </c>
      <c r="F40" s="50" t="s">
        <v>62</v>
      </c>
      <c r="H40" s="50">
        <v>1</v>
      </c>
      <c r="I40" s="89" t="str">
        <f t="shared" ref="I40:I83" si="12">"INSERT INTO "&amp;A40&amp;"(tangen,question,answer,editor,date,count) VALUES('"&amp;C40&amp;"','"&amp;D40&amp;"','"&amp;E40&amp;"','"&amp;F40&amp;"',NOW(),0);"</f>
        <v>INSERT INTO math(tangen,question,answer,editor,date,count) VALUES('m1100','\\(\\quad 2　+　9　=　 \\)','\\(\\quad 11 \\)','harazono',NOW(),0);</v>
      </c>
      <c r="J40" s="78" t="s">
        <v>229</v>
      </c>
      <c r="K40" s="1">
        <v>2</v>
      </c>
      <c r="L40" t="s">
        <v>232</v>
      </c>
      <c r="M40" s="1">
        <v>9</v>
      </c>
      <c r="N40" t="s">
        <v>234</v>
      </c>
      <c r="O40" t="s">
        <v>230</v>
      </c>
      <c r="P40" s="78" t="s">
        <v>229</v>
      </c>
      <c r="Q40" s="1">
        <f t="shared" si="9"/>
        <v>11</v>
      </c>
      <c r="R40" t="s">
        <v>230</v>
      </c>
      <c r="S40" t="str">
        <f t="shared" si="2"/>
        <v>\\(\\quad 2　+　9　=　 \\)</v>
      </c>
      <c r="T40" t="str">
        <f t="shared" si="5"/>
        <v>\\(\\quad 11 \\)</v>
      </c>
    </row>
    <row r="41" spans="1:20" x14ac:dyDescent="0.55000000000000004">
      <c r="A41" s="51" t="s">
        <v>60</v>
      </c>
      <c r="C41" s="50" t="s">
        <v>64</v>
      </c>
      <c r="D41" s="50" t="str">
        <f t="shared" si="10"/>
        <v>\\(\\quad 2　+　8　=　 \\)</v>
      </c>
      <c r="E41" s="50" t="str">
        <f t="shared" si="11"/>
        <v>\\(\\quad 10 \\)</v>
      </c>
      <c r="F41" s="50" t="s">
        <v>62</v>
      </c>
      <c r="H41" s="50">
        <v>2</v>
      </c>
      <c r="I41" s="89" t="str">
        <f t="shared" si="12"/>
        <v>INSERT INTO math(tangen,question,answer,editor,date,count) VALUES('m1100','\\(\\quad 2　+　8　=　 \\)','\\(\\quad 10 \\)','harazono',NOW(),0);</v>
      </c>
      <c r="J41" s="78" t="s">
        <v>229</v>
      </c>
      <c r="K41" s="1">
        <v>2</v>
      </c>
      <c r="L41" t="s">
        <v>232</v>
      </c>
      <c r="M41" s="1">
        <v>8</v>
      </c>
      <c r="N41" t="s">
        <v>234</v>
      </c>
      <c r="O41" t="s">
        <v>230</v>
      </c>
      <c r="P41" s="78" t="s">
        <v>229</v>
      </c>
      <c r="Q41" s="1">
        <f t="shared" si="9"/>
        <v>10</v>
      </c>
      <c r="R41" t="s">
        <v>230</v>
      </c>
      <c r="S41" t="str">
        <f t="shared" si="2"/>
        <v>\\(\\quad 2　+　8　=　 \\)</v>
      </c>
      <c r="T41" t="str">
        <f t="shared" si="5"/>
        <v>\\(\\quad 10 \\)</v>
      </c>
    </row>
    <row r="42" spans="1:20" x14ac:dyDescent="0.55000000000000004">
      <c r="A42" s="51" t="s">
        <v>60</v>
      </c>
      <c r="C42" s="50" t="s">
        <v>64</v>
      </c>
      <c r="D42" s="50" t="str">
        <f t="shared" si="10"/>
        <v>\\(\\quad 3　+　9　=　 \\)</v>
      </c>
      <c r="E42" s="50" t="str">
        <f t="shared" si="11"/>
        <v>\\(\\quad 12 \\)</v>
      </c>
      <c r="F42" s="50" t="s">
        <v>62</v>
      </c>
      <c r="H42" s="50">
        <v>3</v>
      </c>
      <c r="I42" s="89" t="str">
        <f t="shared" si="12"/>
        <v>INSERT INTO math(tangen,question,answer,editor,date,count) VALUES('m1100','\\(\\quad 3　+　9　=　 \\)','\\(\\quad 12 \\)','harazono',NOW(),0);</v>
      </c>
      <c r="J42" s="78" t="s">
        <v>229</v>
      </c>
      <c r="K42" s="1">
        <v>3</v>
      </c>
      <c r="L42" t="s">
        <v>232</v>
      </c>
      <c r="M42" s="1">
        <v>9</v>
      </c>
      <c r="N42" t="s">
        <v>234</v>
      </c>
      <c r="O42" t="s">
        <v>230</v>
      </c>
      <c r="P42" s="78" t="s">
        <v>229</v>
      </c>
      <c r="Q42" s="1">
        <f t="shared" si="9"/>
        <v>12</v>
      </c>
      <c r="R42" t="s">
        <v>230</v>
      </c>
      <c r="S42" t="str">
        <f t="shared" si="2"/>
        <v>\\(\\quad 3　+　9　=　 \\)</v>
      </c>
      <c r="T42" t="str">
        <f t="shared" si="5"/>
        <v>\\(\\quad 12 \\)</v>
      </c>
    </row>
    <row r="43" spans="1:20" x14ac:dyDescent="0.55000000000000004">
      <c r="A43" s="51" t="s">
        <v>60</v>
      </c>
      <c r="C43" s="50" t="s">
        <v>64</v>
      </c>
      <c r="D43" s="50" t="str">
        <f t="shared" si="10"/>
        <v>\\(\\quad 3　+　8　=　 \\)</v>
      </c>
      <c r="E43" s="50" t="str">
        <f t="shared" si="11"/>
        <v>\\(\\quad 11 \\)</v>
      </c>
      <c r="F43" s="50" t="s">
        <v>62</v>
      </c>
      <c r="H43" s="50">
        <v>4</v>
      </c>
      <c r="I43" s="89" t="str">
        <f t="shared" si="12"/>
        <v>INSERT INTO math(tangen,question,answer,editor,date,count) VALUES('m1100','\\(\\quad 3　+　8　=　 \\)','\\(\\quad 11 \\)','harazono',NOW(),0);</v>
      </c>
      <c r="J43" s="78" t="s">
        <v>229</v>
      </c>
      <c r="K43" s="1">
        <v>3</v>
      </c>
      <c r="L43" t="s">
        <v>232</v>
      </c>
      <c r="M43" s="1">
        <v>8</v>
      </c>
      <c r="N43" t="s">
        <v>234</v>
      </c>
      <c r="O43" t="s">
        <v>230</v>
      </c>
      <c r="P43" s="78" t="s">
        <v>229</v>
      </c>
      <c r="Q43" s="1">
        <f t="shared" si="9"/>
        <v>11</v>
      </c>
      <c r="R43" t="s">
        <v>230</v>
      </c>
      <c r="S43" t="str">
        <f t="shared" si="2"/>
        <v>\\(\\quad 3　+　8　=　 \\)</v>
      </c>
      <c r="T43" t="str">
        <f t="shared" si="5"/>
        <v>\\(\\quad 11 \\)</v>
      </c>
    </row>
    <row r="44" spans="1:20" x14ac:dyDescent="0.55000000000000004">
      <c r="A44" s="51" t="s">
        <v>60</v>
      </c>
      <c r="C44" s="50" t="s">
        <v>64</v>
      </c>
      <c r="D44" s="50" t="str">
        <f t="shared" si="10"/>
        <v>\\(\\quad 3　+　7　=　 \\)</v>
      </c>
      <c r="E44" s="50" t="str">
        <f t="shared" si="11"/>
        <v>\\(\\quad 10 \\)</v>
      </c>
      <c r="F44" s="50" t="s">
        <v>62</v>
      </c>
      <c r="H44" s="50">
        <v>5</v>
      </c>
      <c r="I44" s="89" t="str">
        <f t="shared" si="12"/>
        <v>INSERT INTO math(tangen,question,answer,editor,date,count) VALUES('m1100','\\(\\quad 3　+　7　=　 \\)','\\(\\quad 10 \\)','harazono',NOW(),0);</v>
      </c>
      <c r="J44" s="78" t="s">
        <v>229</v>
      </c>
      <c r="K44" s="1">
        <v>3</v>
      </c>
      <c r="L44" t="s">
        <v>232</v>
      </c>
      <c r="M44" s="1">
        <v>7</v>
      </c>
      <c r="N44" t="s">
        <v>234</v>
      </c>
      <c r="O44" t="s">
        <v>230</v>
      </c>
      <c r="P44" s="78" t="s">
        <v>229</v>
      </c>
      <c r="Q44" s="1">
        <f t="shared" si="9"/>
        <v>10</v>
      </c>
      <c r="R44" t="s">
        <v>230</v>
      </c>
      <c r="S44" t="str">
        <f t="shared" si="2"/>
        <v>\\(\\quad 3　+　7　=　 \\)</v>
      </c>
      <c r="T44" t="str">
        <f t="shared" si="5"/>
        <v>\\(\\quad 10 \\)</v>
      </c>
    </row>
    <row r="45" spans="1:20" x14ac:dyDescent="0.55000000000000004">
      <c r="A45" s="51" t="s">
        <v>60</v>
      </c>
      <c r="C45" s="50" t="s">
        <v>64</v>
      </c>
      <c r="D45" s="50" t="str">
        <f t="shared" si="10"/>
        <v>\\(\\quad 4　+　9　=　 \\)</v>
      </c>
      <c r="E45" s="50" t="str">
        <f t="shared" si="11"/>
        <v>\\(\\quad 13 \\)</v>
      </c>
      <c r="F45" s="50" t="s">
        <v>62</v>
      </c>
      <c r="H45" s="50">
        <v>6</v>
      </c>
      <c r="I45" s="89" t="str">
        <f t="shared" si="12"/>
        <v>INSERT INTO math(tangen,question,answer,editor,date,count) VALUES('m1100','\\(\\quad 4　+　9　=　 \\)','\\(\\quad 13 \\)','harazono',NOW(),0);</v>
      </c>
      <c r="J45" s="78" t="s">
        <v>229</v>
      </c>
      <c r="K45" s="1">
        <v>4</v>
      </c>
      <c r="L45" t="s">
        <v>232</v>
      </c>
      <c r="M45" s="1">
        <v>9</v>
      </c>
      <c r="N45" t="s">
        <v>234</v>
      </c>
      <c r="O45" t="s">
        <v>230</v>
      </c>
      <c r="P45" s="78" t="s">
        <v>229</v>
      </c>
      <c r="Q45" s="1">
        <f t="shared" si="9"/>
        <v>13</v>
      </c>
      <c r="R45" t="s">
        <v>230</v>
      </c>
      <c r="S45" t="str">
        <f t="shared" si="2"/>
        <v>\\(\\quad 4　+　9　=　 \\)</v>
      </c>
      <c r="T45" t="str">
        <f t="shared" si="5"/>
        <v>\\(\\quad 13 \\)</v>
      </c>
    </row>
    <row r="46" spans="1:20" x14ac:dyDescent="0.55000000000000004">
      <c r="A46" s="51" t="s">
        <v>60</v>
      </c>
      <c r="C46" s="50" t="s">
        <v>64</v>
      </c>
      <c r="D46" s="50" t="str">
        <f t="shared" si="10"/>
        <v>\\(\\quad 4　+　8　=　 \\)</v>
      </c>
      <c r="E46" s="50" t="str">
        <f t="shared" si="11"/>
        <v>\\(\\quad 12 \\)</v>
      </c>
      <c r="F46" s="50" t="s">
        <v>62</v>
      </c>
      <c r="H46" s="50">
        <v>7</v>
      </c>
      <c r="I46" s="89" t="str">
        <f t="shared" si="12"/>
        <v>INSERT INTO math(tangen,question,answer,editor,date,count) VALUES('m1100','\\(\\quad 4　+　8　=　 \\)','\\(\\quad 12 \\)','harazono',NOW(),0);</v>
      </c>
      <c r="J46" s="78" t="s">
        <v>229</v>
      </c>
      <c r="K46" s="1">
        <v>4</v>
      </c>
      <c r="L46" t="s">
        <v>232</v>
      </c>
      <c r="M46" s="1">
        <v>8</v>
      </c>
      <c r="N46" t="s">
        <v>234</v>
      </c>
      <c r="O46" t="s">
        <v>230</v>
      </c>
      <c r="P46" s="78" t="s">
        <v>229</v>
      </c>
      <c r="Q46" s="1">
        <f t="shared" si="9"/>
        <v>12</v>
      </c>
      <c r="R46" t="s">
        <v>230</v>
      </c>
      <c r="S46" t="str">
        <f t="shared" si="2"/>
        <v>\\(\\quad 4　+　8　=　 \\)</v>
      </c>
      <c r="T46" t="str">
        <f t="shared" si="5"/>
        <v>\\(\\quad 12 \\)</v>
      </c>
    </row>
    <row r="47" spans="1:20" x14ac:dyDescent="0.55000000000000004">
      <c r="A47" s="51" t="s">
        <v>60</v>
      </c>
      <c r="C47" s="50" t="s">
        <v>64</v>
      </c>
      <c r="D47" s="50" t="str">
        <f t="shared" si="10"/>
        <v>\\(\\quad 4　+　7　=　 \\)</v>
      </c>
      <c r="E47" s="50" t="str">
        <f t="shared" si="11"/>
        <v>\\(\\quad 11 \\)</v>
      </c>
      <c r="F47" s="50" t="s">
        <v>62</v>
      </c>
      <c r="H47" s="50">
        <v>8</v>
      </c>
      <c r="I47" s="89" t="str">
        <f t="shared" si="12"/>
        <v>INSERT INTO math(tangen,question,answer,editor,date,count) VALUES('m1100','\\(\\quad 4　+　7　=　 \\)','\\(\\quad 11 \\)','harazono',NOW(),0);</v>
      </c>
      <c r="J47" s="78" t="s">
        <v>229</v>
      </c>
      <c r="K47" s="1">
        <v>4</v>
      </c>
      <c r="L47" t="s">
        <v>232</v>
      </c>
      <c r="M47" s="1">
        <v>7</v>
      </c>
      <c r="N47" t="s">
        <v>234</v>
      </c>
      <c r="O47" t="s">
        <v>230</v>
      </c>
      <c r="P47" s="78" t="s">
        <v>229</v>
      </c>
      <c r="Q47" s="1">
        <f t="shared" si="9"/>
        <v>11</v>
      </c>
      <c r="R47" t="s">
        <v>230</v>
      </c>
      <c r="S47" t="str">
        <f t="shared" si="2"/>
        <v>\\(\\quad 4　+　7　=　 \\)</v>
      </c>
      <c r="T47" t="str">
        <f t="shared" si="5"/>
        <v>\\(\\quad 11 \\)</v>
      </c>
    </row>
    <row r="48" spans="1:20" x14ac:dyDescent="0.55000000000000004">
      <c r="A48" s="51" t="s">
        <v>60</v>
      </c>
      <c r="C48" s="50" t="s">
        <v>64</v>
      </c>
      <c r="D48" s="50" t="str">
        <f t="shared" si="10"/>
        <v>\\(\\quad 4　+　6　=　 \\)</v>
      </c>
      <c r="E48" s="50" t="str">
        <f t="shared" si="11"/>
        <v>\\(\\quad 10 \\)</v>
      </c>
      <c r="F48" s="50" t="s">
        <v>62</v>
      </c>
      <c r="H48" s="50">
        <v>9</v>
      </c>
      <c r="I48" s="89" t="str">
        <f t="shared" si="12"/>
        <v>INSERT INTO math(tangen,question,answer,editor,date,count) VALUES('m1100','\\(\\quad 4　+　6　=　 \\)','\\(\\quad 10 \\)','harazono',NOW(),0);</v>
      </c>
      <c r="J48" s="78" t="s">
        <v>229</v>
      </c>
      <c r="K48" s="1">
        <v>4</v>
      </c>
      <c r="L48" t="s">
        <v>232</v>
      </c>
      <c r="M48" s="1">
        <v>6</v>
      </c>
      <c r="N48" t="s">
        <v>234</v>
      </c>
      <c r="O48" t="s">
        <v>230</v>
      </c>
      <c r="P48" s="78" t="s">
        <v>229</v>
      </c>
      <c r="Q48" s="1">
        <f t="shared" si="9"/>
        <v>10</v>
      </c>
      <c r="R48" t="s">
        <v>230</v>
      </c>
      <c r="S48" t="str">
        <f t="shared" si="2"/>
        <v>\\(\\quad 4　+　6　=　 \\)</v>
      </c>
      <c r="T48" t="str">
        <f t="shared" si="5"/>
        <v>\\(\\quad 10 \\)</v>
      </c>
    </row>
    <row r="49" spans="1:20" x14ac:dyDescent="0.55000000000000004">
      <c r="A49" s="51" t="s">
        <v>60</v>
      </c>
      <c r="C49" s="50" t="s">
        <v>64</v>
      </c>
      <c r="D49" s="50" t="str">
        <f t="shared" si="10"/>
        <v>\\(\\quad 5　+　9　=　 \\)</v>
      </c>
      <c r="E49" s="50" t="str">
        <f t="shared" si="11"/>
        <v>\\(\\quad 14 \\)</v>
      </c>
      <c r="F49" s="50" t="s">
        <v>62</v>
      </c>
      <c r="H49" s="50">
        <v>10</v>
      </c>
      <c r="I49" s="89" t="str">
        <f t="shared" si="12"/>
        <v>INSERT INTO math(tangen,question,answer,editor,date,count) VALUES('m1100','\\(\\quad 5　+　9　=　 \\)','\\(\\quad 14 \\)','harazono',NOW(),0);</v>
      </c>
      <c r="J49" s="78" t="s">
        <v>229</v>
      </c>
      <c r="K49" s="1">
        <v>5</v>
      </c>
      <c r="L49" t="s">
        <v>232</v>
      </c>
      <c r="M49" s="1">
        <v>9</v>
      </c>
      <c r="N49" t="s">
        <v>234</v>
      </c>
      <c r="O49" t="s">
        <v>230</v>
      </c>
      <c r="P49" s="78" t="s">
        <v>229</v>
      </c>
      <c r="Q49" s="1">
        <f t="shared" si="9"/>
        <v>14</v>
      </c>
      <c r="R49" t="s">
        <v>230</v>
      </c>
      <c r="S49" t="str">
        <f t="shared" si="2"/>
        <v>\\(\\quad 5　+　9　=　 \\)</v>
      </c>
      <c r="T49" t="str">
        <f t="shared" si="5"/>
        <v>\\(\\quad 14 \\)</v>
      </c>
    </row>
    <row r="50" spans="1:20" x14ac:dyDescent="0.55000000000000004">
      <c r="A50" s="51" t="s">
        <v>60</v>
      </c>
      <c r="C50" s="50" t="s">
        <v>64</v>
      </c>
      <c r="D50" s="50" t="str">
        <f t="shared" si="10"/>
        <v>\\(\\quad 5　+　8　=　 \\)</v>
      </c>
      <c r="E50" s="50" t="str">
        <f t="shared" si="11"/>
        <v>\\(\\quad 13 \\)</v>
      </c>
      <c r="F50" s="50" t="s">
        <v>62</v>
      </c>
      <c r="H50" s="50">
        <v>11</v>
      </c>
      <c r="I50" s="89" t="str">
        <f t="shared" si="12"/>
        <v>INSERT INTO math(tangen,question,answer,editor,date,count) VALUES('m1100','\\(\\quad 5　+　8　=　 \\)','\\(\\quad 13 \\)','harazono',NOW(),0);</v>
      </c>
      <c r="J50" s="78" t="s">
        <v>229</v>
      </c>
      <c r="K50" s="1">
        <v>5</v>
      </c>
      <c r="L50" t="s">
        <v>232</v>
      </c>
      <c r="M50" s="1">
        <v>8</v>
      </c>
      <c r="N50" t="s">
        <v>234</v>
      </c>
      <c r="O50" t="s">
        <v>230</v>
      </c>
      <c r="P50" s="78" t="s">
        <v>229</v>
      </c>
      <c r="Q50" s="1">
        <f t="shared" si="9"/>
        <v>13</v>
      </c>
      <c r="R50" t="s">
        <v>230</v>
      </c>
      <c r="S50" t="str">
        <f t="shared" si="2"/>
        <v>\\(\\quad 5　+　8　=　 \\)</v>
      </c>
      <c r="T50" t="str">
        <f t="shared" si="5"/>
        <v>\\(\\quad 13 \\)</v>
      </c>
    </row>
    <row r="51" spans="1:20" x14ac:dyDescent="0.55000000000000004">
      <c r="A51" s="51" t="s">
        <v>60</v>
      </c>
      <c r="C51" s="50" t="s">
        <v>64</v>
      </c>
      <c r="D51" s="50" t="str">
        <f t="shared" si="10"/>
        <v>\\(\\quad 5　+　7　=　 \\)</v>
      </c>
      <c r="E51" s="50" t="str">
        <f t="shared" si="11"/>
        <v>\\(\\quad 12 \\)</v>
      </c>
      <c r="F51" s="50" t="s">
        <v>62</v>
      </c>
      <c r="H51" s="50">
        <v>12</v>
      </c>
      <c r="I51" s="89" t="str">
        <f t="shared" si="12"/>
        <v>INSERT INTO math(tangen,question,answer,editor,date,count) VALUES('m1100','\\(\\quad 5　+　7　=　 \\)','\\(\\quad 12 \\)','harazono',NOW(),0);</v>
      </c>
      <c r="J51" s="78" t="s">
        <v>229</v>
      </c>
      <c r="K51" s="1">
        <v>5</v>
      </c>
      <c r="L51" t="s">
        <v>232</v>
      </c>
      <c r="M51" s="1">
        <v>7</v>
      </c>
      <c r="N51" t="s">
        <v>234</v>
      </c>
      <c r="O51" t="s">
        <v>230</v>
      </c>
      <c r="P51" s="78" t="s">
        <v>229</v>
      </c>
      <c r="Q51" s="1">
        <f t="shared" si="9"/>
        <v>12</v>
      </c>
      <c r="R51" t="s">
        <v>230</v>
      </c>
      <c r="S51" t="str">
        <f t="shared" si="2"/>
        <v>\\(\\quad 5　+　7　=　 \\)</v>
      </c>
      <c r="T51" t="str">
        <f t="shared" si="5"/>
        <v>\\(\\quad 12 \\)</v>
      </c>
    </row>
    <row r="52" spans="1:20" x14ac:dyDescent="0.55000000000000004">
      <c r="A52" s="51" t="s">
        <v>60</v>
      </c>
      <c r="C52" s="50" t="s">
        <v>64</v>
      </c>
      <c r="D52" s="50" t="str">
        <f t="shared" si="10"/>
        <v>\\(\\quad 5　+　6　=　 \\)</v>
      </c>
      <c r="E52" s="50" t="str">
        <f t="shared" si="11"/>
        <v>\\(\\quad 11 \\)</v>
      </c>
      <c r="F52" s="50" t="s">
        <v>62</v>
      </c>
      <c r="H52" s="50">
        <v>13</v>
      </c>
      <c r="I52" s="89" t="str">
        <f t="shared" si="12"/>
        <v>INSERT INTO math(tangen,question,answer,editor,date,count) VALUES('m1100','\\(\\quad 5　+　6　=　 \\)','\\(\\quad 11 \\)','harazono',NOW(),0);</v>
      </c>
      <c r="J52" s="78" t="s">
        <v>229</v>
      </c>
      <c r="K52" s="1">
        <v>5</v>
      </c>
      <c r="L52" t="s">
        <v>232</v>
      </c>
      <c r="M52" s="1">
        <v>6</v>
      </c>
      <c r="N52" t="s">
        <v>234</v>
      </c>
      <c r="O52" t="s">
        <v>230</v>
      </c>
      <c r="P52" s="78" t="s">
        <v>229</v>
      </c>
      <c r="Q52" s="1">
        <f t="shared" si="9"/>
        <v>11</v>
      </c>
      <c r="R52" t="s">
        <v>230</v>
      </c>
      <c r="S52" t="str">
        <f t="shared" si="2"/>
        <v>\\(\\quad 5　+　6　=　 \\)</v>
      </c>
      <c r="T52" t="str">
        <f t="shared" si="5"/>
        <v>\\(\\quad 11 \\)</v>
      </c>
    </row>
    <row r="53" spans="1:20" x14ac:dyDescent="0.55000000000000004">
      <c r="A53" s="51" t="s">
        <v>60</v>
      </c>
      <c r="C53" s="50" t="s">
        <v>64</v>
      </c>
      <c r="D53" s="50" t="str">
        <f t="shared" si="10"/>
        <v>\\(\\quad 5　+　5　=　 \\)</v>
      </c>
      <c r="E53" s="50" t="str">
        <f t="shared" si="11"/>
        <v>\\(\\quad 10 \\)</v>
      </c>
      <c r="F53" s="50" t="s">
        <v>62</v>
      </c>
      <c r="H53" s="50">
        <v>14</v>
      </c>
      <c r="I53" s="89" t="str">
        <f t="shared" si="12"/>
        <v>INSERT INTO math(tangen,question,answer,editor,date,count) VALUES('m1100','\\(\\quad 5　+　5　=　 \\)','\\(\\quad 10 \\)','harazono',NOW(),0);</v>
      </c>
      <c r="J53" s="78" t="s">
        <v>229</v>
      </c>
      <c r="K53" s="1">
        <v>5</v>
      </c>
      <c r="L53" t="s">
        <v>232</v>
      </c>
      <c r="M53" s="1">
        <v>5</v>
      </c>
      <c r="N53" t="s">
        <v>234</v>
      </c>
      <c r="O53" t="s">
        <v>230</v>
      </c>
      <c r="P53" s="78" t="s">
        <v>229</v>
      </c>
      <c r="Q53" s="1">
        <f t="shared" si="9"/>
        <v>10</v>
      </c>
      <c r="R53" t="s">
        <v>230</v>
      </c>
      <c r="S53" t="str">
        <f t="shared" si="2"/>
        <v>\\(\\quad 5　+　5　=　 \\)</v>
      </c>
      <c r="T53" t="str">
        <f t="shared" si="5"/>
        <v>\\(\\quad 10 \\)</v>
      </c>
    </row>
    <row r="54" spans="1:20" x14ac:dyDescent="0.55000000000000004">
      <c r="A54" s="51" t="s">
        <v>60</v>
      </c>
      <c r="C54" s="50" t="s">
        <v>64</v>
      </c>
      <c r="D54" s="50" t="str">
        <f t="shared" si="10"/>
        <v>\\(\\quad 6　+　9　=　 \\)</v>
      </c>
      <c r="E54" s="50" t="str">
        <f t="shared" si="11"/>
        <v>\\(\\quad 15 \\)</v>
      </c>
      <c r="F54" s="50" t="s">
        <v>62</v>
      </c>
      <c r="H54" s="50">
        <v>15</v>
      </c>
      <c r="I54" s="89" t="str">
        <f t="shared" si="12"/>
        <v>INSERT INTO math(tangen,question,answer,editor,date,count) VALUES('m1100','\\(\\quad 6　+　9　=　 \\)','\\(\\quad 15 \\)','harazono',NOW(),0);</v>
      </c>
      <c r="J54" s="78" t="s">
        <v>229</v>
      </c>
      <c r="K54" s="1">
        <v>6</v>
      </c>
      <c r="L54" t="s">
        <v>232</v>
      </c>
      <c r="M54" s="1">
        <v>9</v>
      </c>
      <c r="N54" t="s">
        <v>234</v>
      </c>
      <c r="O54" t="s">
        <v>230</v>
      </c>
      <c r="P54" s="78" t="s">
        <v>229</v>
      </c>
      <c r="Q54" s="1">
        <f t="shared" si="9"/>
        <v>15</v>
      </c>
      <c r="R54" t="s">
        <v>230</v>
      </c>
      <c r="S54" t="str">
        <f t="shared" si="2"/>
        <v>\\(\\quad 6　+　9　=　 \\)</v>
      </c>
      <c r="T54" t="str">
        <f t="shared" si="5"/>
        <v>\\(\\quad 15 \\)</v>
      </c>
    </row>
    <row r="55" spans="1:20" x14ac:dyDescent="0.55000000000000004">
      <c r="A55" s="51" t="s">
        <v>60</v>
      </c>
      <c r="C55" s="50" t="s">
        <v>64</v>
      </c>
      <c r="D55" s="50" t="str">
        <f t="shared" si="10"/>
        <v>\\(\\quad 6　+　8　=　 \\)</v>
      </c>
      <c r="E55" s="50" t="str">
        <f t="shared" si="11"/>
        <v>\\(\\quad 14 \\)</v>
      </c>
      <c r="F55" s="50" t="s">
        <v>62</v>
      </c>
      <c r="H55" s="50">
        <v>16</v>
      </c>
      <c r="I55" s="89" t="str">
        <f t="shared" si="12"/>
        <v>INSERT INTO math(tangen,question,answer,editor,date,count) VALUES('m1100','\\(\\quad 6　+　8　=　 \\)','\\(\\quad 14 \\)','harazono',NOW(),0);</v>
      </c>
      <c r="J55" s="78" t="s">
        <v>229</v>
      </c>
      <c r="K55" s="1">
        <v>6</v>
      </c>
      <c r="L55" t="s">
        <v>232</v>
      </c>
      <c r="M55" s="1">
        <v>8</v>
      </c>
      <c r="N55" t="s">
        <v>234</v>
      </c>
      <c r="O55" t="s">
        <v>230</v>
      </c>
      <c r="P55" s="78" t="s">
        <v>229</v>
      </c>
      <c r="Q55" s="1">
        <f t="shared" si="9"/>
        <v>14</v>
      </c>
      <c r="R55" t="s">
        <v>230</v>
      </c>
      <c r="S55" t="str">
        <f t="shared" si="2"/>
        <v>\\(\\quad 6　+　8　=　 \\)</v>
      </c>
      <c r="T55" t="str">
        <f t="shared" si="5"/>
        <v>\\(\\quad 14 \\)</v>
      </c>
    </row>
    <row r="56" spans="1:20" x14ac:dyDescent="0.55000000000000004">
      <c r="A56" s="51" t="s">
        <v>60</v>
      </c>
      <c r="C56" s="50" t="s">
        <v>64</v>
      </c>
      <c r="D56" s="50" t="str">
        <f t="shared" si="10"/>
        <v>\\(\\quad 6　+　7　=　 \\)</v>
      </c>
      <c r="E56" s="50" t="str">
        <f t="shared" si="11"/>
        <v>\\(\\quad 13 \\)</v>
      </c>
      <c r="F56" s="50" t="s">
        <v>62</v>
      </c>
      <c r="H56" s="50">
        <v>17</v>
      </c>
      <c r="I56" s="89" t="str">
        <f t="shared" si="12"/>
        <v>INSERT INTO math(tangen,question,answer,editor,date,count) VALUES('m1100','\\(\\quad 6　+　7　=　 \\)','\\(\\quad 13 \\)','harazono',NOW(),0);</v>
      </c>
      <c r="J56" s="78" t="s">
        <v>229</v>
      </c>
      <c r="K56" s="1">
        <v>6</v>
      </c>
      <c r="L56" t="s">
        <v>232</v>
      </c>
      <c r="M56" s="1">
        <v>7</v>
      </c>
      <c r="N56" t="s">
        <v>234</v>
      </c>
      <c r="O56" t="s">
        <v>230</v>
      </c>
      <c r="P56" s="78" t="s">
        <v>229</v>
      </c>
      <c r="Q56" s="1">
        <f t="shared" si="9"/>
        <v>13</v>
      </c>
      <c r="R56" t="s">
        <v>230</v>
      </c>
      <c r="S56" t="str">
        <f t="shared" si="2"/>
        <v>\\(\\quad 6　+　7　=　 \\)</v>
      </c>
      <c r="T56" t="str">
        <f t="shared" si="5"/>
        <v>\\(\\quad 13 \\)</v>
      </c>
    </row>
    <row r="57" spans="1:20" x14ac:dyDescent="0.55000000000000004">
      <c r="A57" s="51" t="s">
        <v>60</v>
      </c>
      <c r="C57" s="50" t="s">
        <v>64</v>
      </c>
      <c r="D57" s="50" t="str">
        <f t="shared" si="10"/>
        <v>\\(\\quad 6　+　6　=　 \\)</v>
      </c>
      <c r="E57" s="50" t="str">
        <f t="shared" si="11"/>
        <v>\\(\\quad 12 \\)</v>
      </c>
      <c r="F57" s="50" t="s">
        <v>62</v>
      </c>
      <c r="H57" s="50">
        <v>18</v>
      </c>
      <c r="I57" s="89" t="str">
        <f t="shared" si="12"/>
        <v>INSERT INTO math(tangen,question,answer,editor,date,count) VALUES('m1100','\\(\\quad 6　+　6　=　 \\)','\\(\\quad 12 \\)','harazono',NOW(),0);</v>
      </c>
      <c r="J57" s="78" t="s">
        <v>229</v>
      </c>
      <c r="K57" s="1">
        <v>6</v>
      </c>
      <c r="L57" t="s">
        <v>232</v>
      </c>
      <c r="M57" s="1">
        <v>6</v>
      </c>
      <c r="N57" t="s">
        <v>234</v>
      </c>
      <c r="O57" t="s">
        <v>230</v>
      </c>
      <c r="P57" s="78" t="s">
        <v>229</v>
      </c>
      <c r="Q57" s="1">
        <f t="shared" si="9"/>
        <v>12</v>
      </c>
      <c r="R57" t="s">
        <v>230</v>
      </c>
      <c r="S57" t="str">
        <f t="shared" si="2"/>
        <v>\\(\\quad 6　+　6　=　 \\)</v>
      </c>
      <c r="T57" t="str">
        <f t="shared" si="5"/>
        <v>\\(\\quad 12 \\)</v>
      </c>
    </row>
    <row r="58" spans="1:20" x14ac:dyDescent="0.55000000000000004">
      <c r="A58" s="51" t="s">
        <v>60</v>
      </c>
      <c r="C58" s="50" t="s">
        <v>64</v>
      </c>
      <c r="D58" s="50" t="str">
        <f t="shared" si="10"/>
        <v>\\(\\quad 6　+　5　=　 \\)</v>
      </c>
      <c r="E58" s="50" t="str">
        <f t="shared" si="11"/>
        <v>\\(\\quad 11 \\)</v>
      </c>
      <c r="F58" s="50" t="s">
        <v>62</v>
      </c>
      <c r="H58" s="50">
        <v>19</v>
      </c>
      <c r="I58" s="89" t="str">
        <f t="shared" si="12"/>
        <v>INSERT INTO math(tangen,question,answer,editor,date,count) VALUES('m1100','\\(\\quad 6　+　5　=　 \\)','\\(\\quad 11 \\)','harazono',NOW(),0);</v>
      </c>
      <c r="J58" s="78" t="s">
        <v>229</v>
      </c>
      <c r="K58" s="1">
        <v>6</v>
      </c>
      <c r="L58" t="s">
        <v>232</v>
      </c>
      <c r="M58" s="1">
        <v>5</v>
      </c>
      <c r="N58" t="s">
        <v>234</v>
      </c>
      <c r="O58" t="s">
        <v>230</v>
      </c>
      <c r="P58" s="78" t="s">
        <v>229</v>
      </c>
      <c r="Q58" s="1">
        <f t="shared" si="9"/>
        <v>11</v>
      </c>
      <c r="R58" t="s">
        <v>230</v>
      </c>
      <c r="S58" t="str">
        <f t="shared" si="2"/>
        <v>\\(\\quad 6　+　5　=　 \\)</v>
      </c>
      <c r="T58" t="str">
        <f t="shared" si="5"/>
        <v>\\(\\quad 11 \\)</v>
      </c>
    </row>
    <row r="59" spans="1:20" x14ac:dyDescent="0.55000000000000004">
      <c r="A59" s="51" t="s">
        <v>60</v>
      </c>
      <c r="C59" s="50" t="s">
        <v>64</v>
      </c>
      <c r="D59" s="50" t="str">
        <f t="shared" si="10"/>
        <v>\\(\\quad 6　+　4　=　 \\)</v>
      </c>
      <c r="E59" s="50" t="str">
        <f t="shared" si="11"/>
        <v>\\(\\quad 10 \\)</v>
      </c>
      <c r="F59" s="50" t="s">
        <v>62</v>
      </c>
      <c r="H59" s="50">
        <v>20</v>
      </c>
      <c r="I59" s="89" t="str">
        <f t="shared" si="12"/>
        <v>INSERT INTO math(tangen,question,answer,editor,date,count) VALUES('m1100','\\(\\quad 6　+　4　=　 \\)','\\(\\quad 10 \\)','harazono',NOW(),0);</v>
      </c>
      <c r="J59" s="78" t="s">
        <v>229</v>
      </c>
      <c r="K59" s="1">
        <v>6</v>
      </c>
      <c r="L59" t="s">
        <v>232</v>
      </c>
      <c r="M59" s="1">
        <v>4</v>
      </c>
      <c r="N59" t="s">
        <v>234</v>
      </c>
      <c r="O59" t="s">
        <v>230</v>
      </c>
      <c r="P59" s="78" t="s">
        <v>229</v>
      </c>
      <c r="Q59" s="1">
        <f t="shared" si="9"/>
        <v>10</v>
      </c>
      <c r="R59" t="s">
        <v>230</v>
      </c>
      <c r="S59" t="str">
        <f t="shared" si="2"/>
        <v>\\(\\quad 6　+　4　=　 \\)</v>
      </c>
      <c r="T59" t="str">
        <f t="shared" si="5"/>
        <v>\\(\\quad 10 \\)</v>
      </c>
    </row>
    <row r="60" spans="1:20" x14ac:dyDescent="0.55000000000000004">
      <c r="A60" s="51" t="s">
        <v>60</v>
      </c>
      <c r="C60" s="50" t="s">
        <v>64</v>
      </c>
      <c r="D60" s="50" t="str">
        <f t="shared" si="10"/>
        <v>\\(\\quad 7　+　9　=　 \\)</v>
      </c>
      <c r="E60" s="50" t="str">
        <f t="shared" si="11"/>
        <v>\\(\\quad 16 \\)</v>
      </c>
      <c r="F60" s="50" t="s">
        <v>62</v>
      </c>
      <c r="H60" s="50">
        <v>21</v>
      </c>
      <c r="I60" s="89" t="str">
        <f t="shared" si="12"/>
        <v>INSERT INTO math(tangen,question,answer,editor,date,count) VALUES('m1100','\\(\\quad 7　+　9　=　 \\)','\\(\\quad 16 \\)','harazono',NOW(),0);</v>
      </c>
      <c r="J60" s="78" t="s">
        <v>229</v>
      </c>
      <c r="K60" s="1">
        <v>7</v>
      </c>
      <c r="L60" t="s">
        <v>232</v>
      </c>
      <c r="M60" s="1">
        <v>9</v>
      </c>
      <c r="N60" t="s">
        <v>234</v>
      </c>
      <c r="O60" t="s">
        <v>230</v>
      </c>
      <c r="P60" s="78" t="s">
        <v>229</v>
      </c>
      <c r="Q60" s="1">
        <f t="shared" si="9"/>
        <v>16</v>
      </c>
      <c r="R60" t="s">
        <v>230</v>
      </c>
      <c r="S60" t="str">
        <f t="shared" si="2"/>
        <v>\\(\\quad 7　+　9　=　 \\)</v>
      </c>
      <c r="T60" t="str">
        <f t="shared" si="5"/>
        <v>\\(\\quad 16 \\)</v>
      </c>
    </row>
    <row r="61" spans="1:20" x14ac:dyDescent="0.55000000000000004">
      <c r="A61" s="51" t="s">
        <v>60</v>
      </c>
      <c r="C61" s="50" t="s">
        <v>64</v>
      </c>
      <c r="D61" s="50" t="str">
        <f t="shared" si="10"/>
        <v>\\(\\quad 7　+　8　=　 \\)</v>
      </c>
      <c r="E61" s="50" t="str">
        <f t="shared" si="11"/>
        <v>\\(\\quad 15 \\)</v>
      </c>
      <c r="F61" s="50" t="s">
        <v>62</v>
      </c>
      <c r="H61" s="50">
        <v>22</v>
      </c>
      <c r="I61" s="89" t="str">
        <f t="shared" si="12"/>
        <v>INSERT INTO math(tangen,question,answer,editor,date,count) VALUES('m1100','\\(\\quad 7　+　8　=　 \\)','\\(\\quad 15 \\)','harazono',NOW(),0);</v>
      </c>
      <c r="J61" s="78" t="s">
        <v>229</v>
      </c>
      <c r="K61" s="1">
        <v>7</v>
      </c>
      <c r="L61" t="s">
        <v>232</v>
      </c>
      <c r="M61" s="1">
        <v>8</v>
      </c>
      <c r="N61" t="s">
        <v>234</v>
      </c>
      <c r="O61" t="s">
        <v>230</v>
      </c>
      <c r="P61" s="78" t="s">
        <v>229</v>
      </c>
      <c r="Q61" s="1">
        <f t="shared" si="9"/>
        <v>15</v>
      </c>
      <c r="R61" t="s">
        <v>230</v>
      </c>
      <c r="S61" t="str">
        <f t="shared" si="2"/>
        <v>\\(\\quad 7　+　8　=　 \\)</v>
      </c>
      <c r="T61" t="str">
        <f t="shared" si="5"/>
        <v>\\(\\quad 15 \\)</v>
      </c>
    </row>
    <row r="62" spans="1:20" x14ac:dyDescent="0.55000000000000004">
      <c r="A62" s="51" t="s">
        <v>60</v>
      </c>
      <c r="C62" s="50" t="s">
        <v>64</v>
      </c>
      <c r="D62" s="50" t="str">
        <f t="shared" si="10"/>
        <v>\\(\\quad 7　+　7　=　 \\)</v>
      </c>
      <c r="E62" s="50" t="str">
        <f t="shared" si="11"/>
        <v>\\(\\quad 14 \\)</v>
      </c>
      <c r="F62" s="50" t="s">
        <v>62</v>
      </c>
      <c r="H62" s="50">
        <v>23</v>
      </c>
      <c r="I62" s="89" t="str">
        <f t="shared" si="12"/>
        <v>INSERT INTO math(tangen,question,answer,editor,date,count) VALUES('m1100','\\(\\quad 7　+　7　=　 \\)','\\(\\quad 14 \\)','harazono',NOW(),0);</v>
      </c>
      <c r="J62" s="78" t="s">
        <v>229</v>
      </c>
      <c r="K62" s="1">
        <v>7</v>
      </c>
      <c r="L62" t="s">
        <v>232</v>
      </c>
      <c r="M62" s="1">
        <v>7</v>
      </c>
      <c r="N62" t="s">
        <v>234</v>
      </c>
      <c r="O62" t="s">
        <v>230</v>
      </c>
      <c r="P62" s="78" t="s">
        <v>229</v>
      </c>
      <c r="Q62" s="1">
        <f t="shared" si="9"/>
        <v>14</v>
      </c>
      <c r="R62" t="s">
        <v>230</v>
      </c>
      <c r="S62" t="str">
        <f t="shared" si="2"/>
        <v>\\(\\quad 7　+　7　=　 \\)</v>
      </c>
      <c r="T62" t="str">
        <f t="shared" si="5"/>
        <v>\\(\\quad 14 \\)</v>
      </c>
    </row>
    <row r="63" spans="1:20" x14ac:dyDescent="0.55000000000000004">
      <c r="A63" s="51" t="s">
        <v>60</v>
      </c>
      <c r="C63" s="50" t="s">
        <v>64</v>
      </c>
      <c r="D63" s="50" t="str">
        <f t="shared" si="10"/>
        <v>\\(\\quad 7　+　6　=　 \\)</v>
      </c>
      <c r="E63" s="50" t="str">
        <f t="shared" si="11"/>
        <v>\\(\\quad 13 \\)</v>
      </c>
      <c r="F63" s="50" t="s">
        <v>62</v>
      </c>
      <c r="H63" s="50">
        <v>24</v>
      </c>
      <c r="I63" s="89" t="str">
        <f t="shared" si="12"/>
        <v>INSERT INTO math(tangen,question,answer,editor,date,count) VALUES('m1100','\\(\\quad 7　+　6　=　 \\)','\\(\\quad 13 \\)','harazono',NOW(),0);</v>
      </c>
      <c r="J63" s="78" t="s">
        <v>229</v>
      </c>
      <c r="K63" s="1">
        <v>7</v>
      </c>
      <c r="L63" t="s">
        <v>232</v>
      </c>
      <c r="M63" s="1">
        <v>6</v>
      </c>
      <c r="N63" t="s">
        <v>234</v>
      </c>
      <c r="O63" t="s">
        <v>230</v>
      </c>
      <c r="P63" s="78" t="s">
        <v>229</v>
      </c>
      <c r="Q63" s="1">
        <f t="shared" si="9"/>
        <v>13</v>
      </c>
      <c r="R63" t="s">
        <v>230</v>
      </c>
      <c r="S63" t="str">
        <f t="shared" si="2"/>
        <v>\\(\\quad 7　+　6　=　 \\)</v>
      </c>
      <c r="T63" t="str">
        <f t="shared" si="5"/>
        <v>\\(\\quad 13 \\)</v>
      </c>
    </row>
    <row r="64" spans="1:20" x14ac:dyDescent="0.55000000000000004">
      <c r="A64" s="51" t="s">
        <v>60</v>
      </c>
      <c r="C64" s="50" t="s">
        <v>64</v>
      </c>
      <c r="D64" s="50" t="str">
        <f t="shared" si="10"/>
        <v>\\(\\quad 7　+　5　=　 \\)</v>
      </c>
      <c r="E64" s="50" t="str">
        <f t="shared" si="11"/>
        <v>\\(\\quad 12 \\)</v>
      </c>
      <c r="F64" s="50" t="s">
        <v>62</v>
      </c>
      <c r="H64" s="50">
        <v>25</v>
      </c>
      <c r="I64" s="89" t="str">
        <f t="shared" si="12"/>
        <v>INSERT INTO math(tangen,question,answer,editor,date,count) VALUES('m1100','\\(\\quad 7　+　5　=　 \\)','\\(\\quad 12 \\)','harazono',NOW(),0);</v>
      </c>
      <c r="J64" s="78" t="s">
        <v>229</v>
      </c>
      <c r="K64" s="1">
        <v>7</v>
      </c>
      <c r="L64" t="s">
        <v>232</v>
      </c>
      <c r="M64" s="1">
        <v>5</v>
      </c>
      <c r="N64" t="s">
        <v>234</v>
      </c>
      <c r="O64" t="s">
        <v>230</v>
      </c>
      <c r="P64" s="78" t="s">
        <v>229</v>
      </c>
      <c r="Q64" s="1">
        <f t="shared" si="9"/>
        <v>12</v>
      </c>
      <c r="R64" t="s">
        <v>230</v>
      </c>
      <c r="S64" t="str">
        <f t="shared" si="2"/>
        <v>\\(\\quad 7　+　5　=　 \\)</v>
      </c>
      <c r="T64" t="str">
        <f t="shared" si="5"/>
        <v>\\(\\quad 12 \\)</v>
      </c>
    </row>
    <row r="65" spans="1:20" x14ac:dyDescent="0.55000000000000004">
      <c r="A65" s="51" t="s">
        <v>60</v>
      </c>
      <c r="C65" s="50" t="s">
        <v>64</v>
      </c>
      <c r="D65" s="50" t="str">
        <f t="shared" si="10"/>
        <v>\\(\\quad 7　+　4　=　 \\)</v>
      </c>
      <c r="E65" s="50" t="str">
        <f t="shared" si="11"/>
        <v>\\(\\quad 11 \\)</v>
      </c>
      <c r="F65" s="50" t="s">
        <v>62</v>
      </c>
      <c r="H65" s="50">
        <v>26</v>
      </c>
      <c r="I65" s="89" t="str">
        <f t="shared" si="12"/>
        <v>INSERT INTO math(tangen,question,answer,editor,date,count) VALUES('m1100','\\(\\quad 7　+　4　=　 \\)','\\(\\quad 11 \\)','harazono',NOW(),0);</v>
      </c>
      <c r="J65" s="78" t="s">
        <v>229</v>
      </c>
      <c r="K65" s="1">
        <v>7</v>
      </c>
      <c r="L65" t="s">
        <v>232</v>
      </c>
      <c r="M65" s="1">
        <v>4</v>
      </c>
      <c r="N65" t="s">
        <v>234</v>
      </c>
      <c r="O65" t="s">
        <v>230</v>
      </c>
      <c r="P65" s="78" t="s">
        <v>229</v>
      </c>
      <c r="Q65" s="1">
        <f t="shared" si="9"/>
        <v>11</v>
      </c>
      <c r="R65" t="s">
        <v>230</v>
      </c>
      <c r="S65" t="str">
        <f t="shared" si="2"/>
        <v>\\(\\quad 7　+　4　=　 \\)</v>
      </c>
      <c r="T65" t="str">
        <f t="shared" si="5"/>
        <v>\\(\\quad 11 \\)</v>
      </c>
    </row>
    <row r="66" spans="1:20" x14ac:dyDescent="0.55000000000000004">
      <c r="A66" s="51" t="s">
        <v>60</v>
      </c>
      <c r="C66" s="50" t="s">
        <v>64</v>
      </c>
      <c r="D66" s="50" t="str">
        <f t="shared" si="10"/>
        <v>\\(\\quad 7　+　3　=　 \\)</v>
      </c>
      <c r="E66" s="50" t="str">
        <f t="shared" si="11"/>
        <v>\\(\\quad 10 \\)</v>
      </c>
      <c r="F66" s="50" t="s">
        <v>62</v>
      </c>
      <c r="H66" s="50">
        <v>27</v>
      </c>
      <c r="I66" s="89" t="str">
        <f t="shared" si="12"/>
        <v>INSERT INTO math(tangen,question,answer,editor,date,count) VALUES('m1100','\\(\\quad 7　+　3　=　 \\)','\\(\\quad 10 \\)','harazono',NOW(),0);</v>
      </c>
      <c r="J66" s="78" t="s">
        <v>229</v>
      </c>
      <c r="K66" s="1">
        <v>7</v>
      </c>
      <c r="L66" t="s">
        <v>232</v>
      </c>
      <c r="M66" s="1">
        <v>3</v>
      </c>
      <c r="N66" t="s">
        <v>234</v>
      </c>
      <c r="O66" t="s">
        <v>230</v>
      </c>
      <c r="P66" s="78" t="s">
        <v>229</v>
      </c>
      <c r="Q66" s="1">
        <f t="shared" si="9"/>
        <v>10</v>
      </c>
      <c r="R66" t="s">
        <v>230</v>
      </c>
      <c r="S66" t="str">
        <f t="shared" ref="S66:S129" si="13">J66&amp;K66&amp;L66&amp;M66&amp;N66&amp;O66</f>
        <v>\\(\\quad 7　+　3　=　 \\)</v>
      </c>
      <c r="T66" t="str">
        <f t="shared" si="5"/>
        <v>\\(\\quad 10 \\)</v>
      </c>
    </row>
    <row r="67" spans="1:20" x14ac:dyDescent="0.55000000000000004">
      <c r="A67" s="51" t="s">
        <v>60</v>
      </c>
      <c r="C67" s="50" t="s">
        <v>64</v>
      </c>
      <c r="D67" s="50" t="str">
        <f t="shared" si="10"/>
        <v>\\(\\quad 8　+　9　=　 \\)</v>
      </c>
      <c r="E67" s="50" t="str">
        <f t="shared" si="11"/>
        <v>\\(\\quad 17 \\)</v>
      </c>
      <c r="F67" s="50" t="s">
        <v>62</v>
      </c>
      <c r="H67" s="50">
        <v>28</v>
      </c>
      <c r="I67" s="89" t="str">
        <f t="shared" si="12"/>
        <v>INSERT INTO math(tangen,question,answer,editor,date,count) VALUES('m1100','\\(\\quad 8　+　9　=　 \\)','\\(\\quad 17 \\)','harazono',NOW(),0);</v>
      </c>
      <c r="J67" s="78" t="s">
        <v>229</v>
      </c>
      <c r="K67" s="1">
        <v>8</v>
      </c>
      <c r="L67" t="s">
        <v>232</v>
      </c>
      <c r="M67" s="1">
        <v>9</v>
      </c>
      <c r="N67" t="s">
        <v>234</v>
      </c>
      <c r="O67" t="s">
        <v>230</v>
      </c>
      <c r="P67" s="78" t="s">
        <v>229</v>
      </c>
      <c r="Q67" s="1">
        <f t="shared" si="9"/>
        <v>17</v>
      </c>
      <c r="R67" t="s">
        <v>230</v>
      </c>
      <c r="S67" t="str">
        <f t="shared" si="13"/>
        <v>\\(\\quad 8　+　9　=　 \\)</v>
      </c>
      <c r="T67" t="str">
        <f t="shared" ref="T67:T130" si="14">P67&amp;Q67&amp;R67</f>
        <v>\\(\\quad 17 \\)</v>
      </c>
    </row>
    <row r="68" spans="1:20" x14ac:dyDescent="0.55000000000000004">
      <c r="A68" s="51" t="s">
        <v>60</v>
      </c>
      <c r="C68" s="50" t="s">
        <v>64</v>
      </c>
      <c r="D68" s="50" t="str">
        <f t="shared" si="10"/>
        <v>\\(\\quad 8　+　8　=　 \\)</v>
      </c>
      <c r="E68" s="50" t="str">
        <f t="shared" si="11"/>
        <v>\\(\\quad 16 \\)</v>
      </c>
      <c r="F68" s="50" t="s">
        <v>62</v>
      </c>
      <c r="H68" s="50">
        <v>29</v>
      </c>
      <c r="I68" s="89" t="str">
        <f t="shared" si="12"/>
        <v>INSERT INTO math(tangen,question,answer,editor,date,count) VALUES('m1100','\\(\\quad 8　+　8　=　 \\)','\\(\\quad 16 \\)','harazono',NOW(),0);</v>
      </c>
      <c r="J68" s="78" t="s">
        <v>229</v>
      </c>
      <c r="K68" s="1">
        <v>8</v>
      </c>
      <c r="L68" t="s">
        <v>232</v>
      </c>
      <c r="M68" s="1">
        <v>8</v>
      </c>
      <c r="N68" t="s">
        <v>234</v>
      </c>
      <c r="O68" t="s">
        <v>230</v>
      </c>
      <c r="P68" s="78" t="s">
        <v>229</v>
      </c>
      <c r="Q68" s="1">
        <f t="shared" si="9"/>
        <v>16</v>
      </c>
      <c r="R68" t="s">
        <v>230</v>
      </c>
      <c r="S68" t="str">
        <f t="shared" si="13"/>
        <v>\\(\\quad 8　+　8　=　 \\)</v>
      </c>
      <c r="T68" t="str">
        <f t="shared" si="14"/>
        <v>\\(\\quad 16 \\)</v>
      </c>
    </row>
    <row r="69" spans="1:20" x14ac:dyDescent="0.55000000000000004">
      <c r="A69" s="51" t="s">
        <v>60</v>
      </c>
      <c r="C69" s="50" t="s">
        <v>64</v>
      </c>
      <c r="D69" s="50" t="str">
        <f t="shared" si="10"/>
        <v>\\(\\quad 8　+　7　=　 \\)</v>
      </c>
      <c r="E69" s="50" t="str">
        <f t="shared" si="11"/>
        <v>\\(\\quad 15 \\)</v>
      </c>
      <c r="F69" s="50" t="s">
        <v>62</v>
      </c>
      <c r="H69" s="50">
        <v>30</v>
      </c>
      <c r="I69" s="89" t="str">
        <f t="shared" si="12"/>
        <v>INSERT INTO math(tangen,question,answer,editor,date,count) VALUES('m1100','\\(\\quad 8　+　7　=　 \\)','\\(\\quad 15 \\)','harazono',NOW(),0);</v>
      </c>
      <c r="J69" s="78" t="s">
        <v>229</v>
      </c>
      <c r="K69" s="1">
        <v>8</v>
      </c>
      <c r="L69" t="s">
        <v>232</v>
      </c>
      <c r="M69" s="1">
        <v>7</v>
      </c>
      <c r="N69" t="s">
        <v>234</v>
      </c>
      <c r="O69" t="s">
        <v>230</v>
      </c>
      <c r="P69" s="78" t="s">
        <v>229</v>
      </c>
      <c r="Q69" s="1">
        <f t="shared" si="9"/>
        <v>15</v>
      </c>
      <c r="R69" t="s">
        <v>230</v>
      </c>
      <c r="S69" t="str">
        <f t="shared" si="13"/>
        <v>\\(\\quad 8　+　7　=　 \\)</v>
      </c>
      <c r="T69" t="str">
        <f t="shared" si="14"/>
        <v>\\(\\quad 15 \\)</v>
      </c>
    </row>
    <row r="70" spans="1:20" x14ac:dyDescent="0.55000000000000004">
      <c r="A70" s="51" t="s">
        <v>60</v>
      </c>
      <c r="C70" s="50" t="s">
        <v>64</v>
      </c>
      <c r="D70" s="50" t="str">
        <f t="shared" si="10"/>
        <v>\\(\\quad 8　+　6　=　 \\)</v>
      </c>
      <c r="E70" s="50" t="str">
        <f t="shared" si="11"/>
        <v>\\(\\quad 14 \\)</v>
      </c>
      <c r="F70" s="50" t="s">
        <v>62</v>
      </c>
      <c r="H70" s="50">
        <v>31</v>
      </c>
      <c r="I70" s="89" t="str">
        <f t="shared" si="12"/>
        <v>INSERT INTO math(tangen,question,answer,editor,date,count) VALUES('m1100','\\(\\quad 8　+　6　=　 \\)','\\(\\quad 14 \\)','harazono',NOW(),0);</v>
      </c>
      <c r="J70" s="78" t="s">
        <v>229</v>
      </c>
      <c r="K70" s="1">
        <v>8</v>
      </c>
      <c r="L70" t="s">
        <v>232</v>
      </c>
      <c r="M70" s="1">
        <v>6</v>
      </c>
      <c r="N70" t="s">
        <v>234</v>
      </c>
      <c r="O70" t="s">
        <v>230</v>
      </c>
      <c r="P70" s="78" t="s">
        <v>229</v>
      </c>
      <c r="Q70" s="1">
        <f t="shared" si="9"/>
        <v>14</v>
      </c>
      <c r="R70" t="s">
        <v>230</v>
      </c>
      <c r="S70" t="str">
        <f t="shared" si="13"/>
        <v>\\(\\quad 8　+　6　=　 \\)</v>
      </c>
      <c r="T70" t="str">
        <f t="shared" si="14"/>
        <v>\\(\\quad 14 \\)</v>
      </c>
    </row>
    <row r="71" spans="1:20" x14ac:dyDescent="0.55000000000000004">
      <c r="A71" s="51" t="s">
        <v>60</v>
      </c>
      <c r="C71" s="50" t="s">
        <v>64</v>
      </c>
      <c r="D71" s="50" t="str">
        <f t="shared" si="10"/>
        <v>\\(\\quad 8　+　5　=　 \\)</v>
      </c>
      <c r="E71" s="50" t="str">
        <f t="shared" si="11"/>
        <v>\\(\\quad 13 \\)</v>
      </c>
      <c r="F71" s="50" t="s">
        <v>62</v>
      </c>
      <c r="H71" s="50">
        <v>32</v>
      </c>
      <c r="I71" s="89" t="str">
        <f t="shared" si="12"/>
        <v>INSERT INTO math(tangen,question,answer,editor,date,count) VALUES('m1100','\\(\\quad 8　+　5　=　 \\)','\\(\\quad 13 \\)','harazono',NOW(),0);</v>
      </c>
      <c r="J71" s="78" t="s">
        <v>229</v>
      </c>
      <c r="K71" s="1">
        <v>8</v>
      </c>
      <c r="L71" t="s">
        <v>232</v>
      </c>
      <c r="M71" s="1">
        <v>5</v>
      </c>
      <c r="N71" t="s">
        <v>234</v>
      </c>
      <c r="O71" t="s">
        <v>230</v>
      </c>
      <c r="P71" s="78" t="s">
        <v>229</v>
      </c>
      <c r="Q71" s="1">
        <f t="shared" si="9"/>
        <v>13</v>
      </c>
      <c r="R71" t="s">
        <v>230</v>
      </c>
      <c r="S71" t="str">
        <f t="shared" si="13"/>
        <v>\\(\\quad 8　+　5　=　 \\)</v>
      </c>
      <c r="T71" t="str">
        <f t="shared" si="14"/>
        <v>\\(\\quad 13 \\)</v>
      </c>
    </row>
    <row r="72" spans="1:20" x14ac:dyDescent="0.55000000000000004">
      <c r="A72" s="51" t="s">
        <v>60</v>
      </c>
      <c r="C72" s="50" t="s">
        <v>64</v>
      </c>
      <c r="D72" s="50" t="str">
        <f t="shared" si="10"/>
        <v>\\(\\quad 8　+　4　=　 \\)</v>
      </c>
      <c r="E72" s="50" t="str">
        <f t="shared" si="11"/>
        <v>\\(\\quad 12 \\)</v>
      </c>
      <c r="F72" s="50" t="s">
        <v>62</v>
      </c>
      <c r="H72" s="50">
        <v>33</v>
      </c>
      <c r="I72" s="89" t="str">
        <f t="shared" si="12"/>
        <v>INSERT INTO math(tangen,question,answer,editor,date,count) VALUES('m1100','\\(\\quad 8　+　4　=　 \\)','\\(\\quad 12 \\)','harazono',NOW(),0);</v>
      </c>
      <c r="J72" s="78" t="s">
        <v>229</v>
      </c>
      <c r="K72" s="1">
        <v>8</v>
      </c>
      <c r="L72" t="s">
        <v>232</v>
      </c>
      <c r="M72" s="1">
        <v>4</v>
      </c>
      <c r="N72" t="s">
        <v>234</v>
      </c>
      <c r="O72" t="s">
        <v>230</v>
      </c>
      <c r="P72" s="78" t="s">
        <v>229</v>
      </c>
      <c r="Q72" s="1">
        <f t="shared" si="9"/>
        <v>12</v>
      </c>
      <c r="R72" t="s">
        <v>230</v>
      </c>
      <c r="S72" t="str">
        <f t="shared" si="13"/>
        <v>\\(\\quad 8　+　4　=　 \\)</v>
      </c>
      <c r="T72" t="str">
        <f t="shared" si="14"/>
        <v>\\(\\quad 12 \\)</v>
      </c>
    </row>
    <row r="73" spans="1:20" x14ac:dyDescent="0.55000000000000004">
      <c r="A73" s="51" t="s">
        <v>60</v>
      </c>
      <c r="C73" s="50" t="s">
        <v>64</v>
      </c>
      <c r="D73" s="50" t="str">
        <f t="shared" si="10"/>
        <v>\\(\\quad 8　+　3　=　 \\)</v>
      </c>
      <c r="E73" s="50" t="str">
        <f t="shared" si="11"/>
        <v>\\(\\quad 11 \\)</v>
      </c>
      <c r="F73" s="50" t="s">
        <v>62</v>
      </c>
      <c r="H73" s="50">
        <v>34</v>
      </c>
      <c r="I73" s="89" t="str">
        <f t="shared" si="12"/>
        <v>INSERT INTO math(tangen,question,answer,editor,date,count) VALUES('m1100','\\(\\quad 8　+　3　=　 \\)','\\(\\quad 11 \\)','harazono',NOW(),0);</v>
      </c>
      <c r="J73" s="78" t="s">
        <v>229</v>
      </c>
      <c r="K73" s="1">
        <v>8</v>
      </c>
      <c r="L73" t="s">
        <v>232</v>
      </c>
      <c r="M73" s="1">
        <v>3</v>
      </c>
      <c r="N73" t="s">
        <v>234</v>
      </c>
      <c r="O73" t="s">
        <v>230</v>
      </c>
      <c r="P73" s="78" t="s">
        <v>229</v>
      </c>
      <c r="Q73" s="1">
        <f t="shared" si="9"/>
        <v>11</v>
      </c>
      <c r="R73" t="s">
        <v>230</v>
      </c>
      <c r="S73" t="str">
        <f t="shared" si="13"/>
        <v>\\(\\quad 8　+　3　=　 \\)</v>
      </c>
      <c r="T73" t="str">
        <f t="shared" si="14"/>
        <v>\\(\\quad 11 \\)</v>
      </c>
    </row>
    <row r="74" spans="1:20" x14ac:dyDescent="0.55000000000000004">
      <c r="A74" s="51" t="s">
        <v>60</v>
      </c>
      <c r="C74" s="50" t="s">
        <v>64</v>
      </c>
      <c r="D74" s="50" t="str">
        <f t="shared" si="10"/>
        <v>\\(\\quad 8　+　2　=　 \\)</v>
      </c>
      <c r="E74" s="50" t="str">
        <f t="shared" si="11"/>
        <v>\\(\\quad 10 \\)</v>
      </c>
      <c r="F74" s="50" t="s">
        <v>62</v>
      </c>
      <c r="H74" s="50">
        <v>35</v>
      </c>
      <c r="I74" s="89" t="str">
        <f t="shared" si="12"/>
        <v>INSERT INTO math(tangen,question,answer,editor,date,count) VALUES('m1100','\\(\\quad 8　+　2　=　 \\)','\\(\\quad 10 \\)','harazono',NOW(),0);</v>
      </c>
      <c r="J74" s="78" t="s">
        <v>229</v>
      </c>
      <c r="K74" s="1">
        <v>8</v>
      </c>
      <c r="L74" t="s">
        <v>232</v>
      </c>
      <c r="M74" s="1">
        <v>2</v>
      </c>
      <c r="N74" t="s">
        <v>234</v>
      </c>
      <c r="O74" t="s">
        <v>230</v>
      </c>
      <c r="P74" s="78" t="s">
        <v>229</v>
      </c>
      <c r="Q74" s="1">
        <f t="shared" si="9"/>
        <v>10</v>
      </c>
      <c r="R74" t="s">
        <v>230</v>
      </c>
      <c r="S74" t="str">
        <f t="shared" si="13"/>
        <v>\\(\\quad 8　+　2　=　 \\)</v>
      </c>
      <c r="T74" t="str">
        <f t="shared" si="14"/>
        <v>\\(\\quad 10 \\)</v>
      </c>
    </row>
    <row r="75" spans="1:20" x14ac:dyDescent="0.55000000000000004">
      <c r="A75" s="51" t="s">
        <v>60</v>
      </c>
      <c r="C75" s="50" t="s">
        <v>64</v>
      </c>
      <c r="D75" s="50" t="str">
        <f t="shared" si="10"/>
        <v>\\(\\quad 9　+　9　=　 \\)</v>
      </c>
      <c r="E75" s="50" t="str">
        <f t="shared" si="11"/>
        <v>\\(\\quad 18 \\)</v>
      </c>
      <c r="F75" s="50" t="s">
        <v>62</v>
      </c>
      <c r="H75" s="50">
        <v>36</v>
      </c>
      <c r="I75" s="89" t="str">
        <f t="shared" si="12"/>
        <v>INSERT INTO math(tangen,question,answer,editor,date,count) VALUES('m1100','\\(\\quad 9　+　9　=　 \\)','\\(\\quad 18 \\)','harazono',NOW(),0);</v>
      </c>
      <c r="J75" s="78" t="s">
        <v>229</v>
      </c>
      <c r="K75" s="1">
        <v>9</v>
      </c>
      <c r="L75" t="s">
        <v>232</v>
      </c>
      <c r="M75" s="1">
        <v>9</v>
      </c>
      <c r="N75" t="s">
        <v>234</v>
      </c>
      <c r="O75" t="s">
        <v>230</v>
      </c>
      <c r="P75" s="78" t="s">
        <v>229</v>
      </c>
      <c r="Q75" s="1">
        <f t="shared" si="9"/>
        <v>18</v>
      </c>
      <c r="R75" t="s">
        <v>230</v>
      </c>
      <c r="S75" t="str">
        <f t="shared" si="13"/>
        <v>\\(\\quad 9　+　9　=　 \\)</v>
      </c>
      <c r="T75" t="str">
        <f t="shared" si="14"/>
        <v>\\(\\quad 18 \\)</v>
      </c>
    </row>
    <row r="76" spans="1:20" x14ac:dyDescent="0.55000000000000004">
      <c r="A76" s="51" t="s">
        <v>60</v>
      </c>
      <c r="C76" s="50" t="s">
        <v>64</v>
      </c>
      <c r="D76" s="50" t="str">
        <f t="shared" si="10"/>
        <v>\\(\\quad 9　+　8　=　 \\)</v>
      </c>
      <c r="E76" s="50" t="str">
        <f t="shared" si="11"/>
        <v>\\(\\quad 17 \\)</v>
      </c>
      <c r="F76" s="50" t="s">
        <v>62</v>
      </c>
      <c r="H76" s="50">
        <v>37</v>
      </c>
      <c r="I76" s="89" t="str">
        <f t="shared" si="12"/>
        <v>INSERT INTO math(tangen,question,answer,editor,date,count) VALUES('m1100','\\(\\quad 9　+　8　=　 \\)','\\(\\quad 17 \\)','harazono',NOW(),0);</v>
      </c>
      <c r="J76" s="78" t="s">
        <v>229</v>
      </c>
      <c r="K76" s="1">
        <v>9</v>
      </c>
      <c r="L76" t="s">
        <v>232</v>
      </c>
      <c r="M76" s="1">
        <v>8</v>
      </c>
      <c r="N76" t="s">
        <v>234</v>
      </c>
      <c r="O76" t="s">
        <v>230</v>
      </c>
      <c r="P76" s="78" t="s">
        <v>229</v>
      </c>
      <c r="Q76" s="1">
        <f t="shared" si="9"/>
        <v>17</v>
      </c>
      <c r="R76" t="s">
        <v>230</v>
      </c>
      <c r="S76" t="str">
        <f t="shared" si="13"/>
        <v>\\(\\quad 9　+　8　=　 \\)</v>
      </c>
      <c r="T76" t="str">
        <f t="shared" si="14"/>
        <v>\\(\\quad 17 \\)</v>
      </c>
    </row>
    <row r="77" spans="1:20" x14ac:dyDescent="0.55000000000000004">
      <c r="A77" s="51" t="s">
        <v>60</v>
      </c>
      <c r="C77" s="50" t="s">
        <v>64</v>
      </c>
      <c r="D77" s="50" t="str">
        <f t="shared" si="10"/>
        <v>\\(\\quad 9　+　7　=　 \\)</v>
      </c>
      <c r="E77" s="50" t="str">
        <f t="shared" si="11"/>
        <v>\\(\\quad 16 \\)</v>
      </c>
      <c r="F77" s="50" t="s">
        <v>62</v>
      </c>
      <c r="H77" s="50">
        <v>38</v>
      </c>
      <c r="I77" s="89" t="str">
        <f t="shared" si="12"/>
        <v>INSERT INTO math(tangen,question,answer,editor,date,count) VALUES('m1100','\\(\\quad 9　+　7　=　 \\)','\\(\\quad 16 \\)','harazono',NOW(),0);</v>
      </c>
      <c r="J77" s="78" t="s">
        <v>229</v>
      </c>
      <c r="K77" s="1">
        <v>9</v>
      </c>
      <c r="L77" t="s">
        <v>232</v>
      </c>
      <c r="M77" s="1">
        <v>7</v>
      </c>
      <c r="N77" t="s">
        <v>234</v>
      </c>
      <c r="O77" t="s">
        <v>230</v>
      </c>
      <c r="P77" s="78" t="s">
        <v>229</v>
      </c>
      <c r="Q77" s="1">
        <f t="shared" si="9"/>
        <v>16</v>
      </c>
      <c r="R77" t="s">
        <v>230</v>
      </c>
      <c r="S77" t="str">
        <f t="shared" si="13"/>
        <v>\\(\\quad 9　+　7　=　 \\)</v>
      </c>
      <c r="T77" t="str">
        <f t="shared" si="14"/>
        <v>\\(\\quad 16 \\)</v>
      </c>
    </row>
    <row r="78" spans="1:20" x14ac:dyDescent="0.55000000000000004">
      <c r="A78" s="51" t="s">
        <v>60</v>
      </c>
      <c r="C78" s="50" t="s">
        <v>64</v>
      </c>
      <c r="D78" s="50" t="str">
        <f t="shared" si="10"/>
        <v>\\(\\quad 9　+　6　=　 \\)</v>
      </c>
      <c r="E78" s="50" t="str">
        <f t="shared" si="11"/>
        <v>\\(\\quad 15 \\)</v>
      </c>
      <c r="F78" s="50" t="s">
        <v>62</v>
      </c>
      <c r="H78" s="50">
        <v>39</v>
      </c>
      <c r="I78" s="89" t="str">
        <f t="shared" si="12"/>
        <v>INSERT INTO math(tangen,question,answer,editor,date,count) VALUES('m1100','\\(\\quad 9　+　6　=　 \\)','\\(\\quad 15 \\)','harazono',NOW(),0);</v>
      </c>
      <c r="J78" s="78" t="s">
        <v>229</v>
      </c>
      <c r="K78" s="1">
        <v>9</v>
      </c>
      <c r="L78" t="s">
        <v>232</v>
      </c>
      <c r="M78" s="1">
        <v>6</v>
      </c>
      <c r="N78" t="s">
        <v>234</v>
      </c>
      <c r="O78" t="s">
        <v>230</v>
      </c>
      <c r="P78" s="78" t="s">
        <v>229</v>
      </c>
      <c r="Q78" s="1">
        <f t="shared" si="9"/>
        <v>15</v>
      </c>
      <c r="R78" t="s">
        <v>230</v>
      </c>
      <c r="S78" t="str">
        <f t="shared" si="13"/>
        <v>\\(\\quad 9　+　6　=　 \\)</v>
      </c>
      <c r="T78" t="str">
        <f t="shared" si="14"/>
        <v>\\(\\quad 15 \\)</v>
      </c>
    </row>
    <row r="79" spans="1:20" x14ac:dyDescent="0.55000000000000004">
      <c r="A79" s="51" t="s">
        <v>60</v>
      </c>
      <c r="C79" s="50" t="s">
        <v>64</v>
      </c>
      <c r="D79" s="50" t="str">
        <f t="shared" si="10"/>
        <v>\\(\\quad 9　+　5　=　 \\)</v>
      </c>
      <c r="E79" s="50" t="str">
        <f t="shared" si="11"/>
        <v>\\(\\quad 14 \\)</v>
      </c>
      <c r="F79" s="50" t="s">
        <v>62</v>
      </c>
      <c r="H79" s="50">
        <v>40</v>
      </c>
      <c r="I79" s="89" t="str">
        <f t="shared" si="12"/>
        <v>INSERT INTO math(tangen,question,answer,editor,date,count) VALUES('m1100','\\(\\quad 9　+　5　=　 \\)','\\(\\quad 14 \\)','harazono',NOW(),0);</v>
      </c>
      <c r="J79" s="78" t="s">
        <v>229</v>
      </c>
      <c r="K79" s="1">
        <v>9</v>
      </c>
      <c r="L79" t="s">
        <v>232</v>
      </c>
      <c r="M79" s="1">
        <v>5</v>
      </c>
      <c r="N79" t="s">
        <v>234</v>
      </c>
      <c r="O79" t="s">
        <v>230</v>
      </c>
      <c r="P79" s="78" t="s">
        <v>229</v>
      </c>
      <c r="Q79" s="1">
        <f t="shared" si="9"/>
        <v>14</v>
      </c>
      <c r="R79" t="s">
        <v>230</v>
      </c>
      <c r="S79" t="str">
        <f t="shared" si="13"/>
        <v>\\(\\quad 9　+　5　=　 \\)</v>
      </c>
      <c r="T79" t="str">
        <f t="shared" si="14"/>
        <v>\\(\\quad 14 \\)</v>
      </c>
    </row>
    <row r="80" spans="1:20" x14ac:dyDescent="0.55000000000000004">
      <c r="A80" s="51" t="s">
        <v>60</v>
      </c>
      <c r="C80" s="50" t="s">
        <v>64</v>
      </c>
      <c r="D80" s="50" t="str">
        <f t="shared" si="10"/>
        <v>\\(\\quad 9　+　4　=　 \\)</v>
      </c>
      <c r="E80" s="50" t="str">
        <f t="shared" si="11"/>
        <v>\\(\\quad 13 \\)</v>
      </c>
      <c r="F80" s="50" t="s">
        <v>62</v>
      </c>
      <c r="H80" s="50">
        <v>41</v>
      </c>
      <c r="I80" s="89" t="str">
        <f t="shared" si="12"/>
        <v>INSERT INTO math(tangen,question,answer,editor,date,count) VALUES('m1100','\\(\\quad 9　+　4　=　 \\)','\\(\\quad 13 \\)','harazono',NOW(),0);</v>
      </c>
      <c r="J80" s="78" t="s">
        <v>229</v>
      </c>
      <c r="K80" s="1">
        <v>9</v>
      </c>
      <c r="L80" t="s">
        <v>232</v>
      </c>
      <c r="M80" s="1">
        <v>4</v>
      </c>
      <c r="N80" t="s">
        <v>234</v>
      </c>
      <c r="O80" t="s">
        <v>230</v>
      </c>
      <c r="P80" s="78" t="s">
        <v>229</v>
      </c>
      <c r="Q80" s="1">
        <f t="shared" si="9"/>
        <v>13</v>
      </c>
      <c r="R80" t="s">
        <v>230</v>
      </c>
      <c r="S80" t="str">
        <f t="shared" si="13"/>
        <v>\\(\\quad 9　+　4　=　 \\)</v>
      </c>
      <c r="T80" t="str">
        <f t="shared" si="14"/>
        <v>\\(\\quad 13 \\)</v>
      </c>
    </row>
    <row r="81" spans="1:20" x14ac:dyDescent="0.55000000000000004">
      <c r="A81" s="51" t="s">
        <v>60</v>
      </c>
      <c r="C81" s="50" t="s">
        <v>64</v>
      </c>
      <c r="D81" s="50" t="str">
        <f t="shared" si="10"/>
        <v>\\(\\quad 9　+　3　=　 \\)</v>
      </c>
      <c r="E81" s="50" t="str">
        <f t="shared" si="11"/>
        <v>\\(\\quad 12 \\)</v>
      </c>
      <c r="F81" s="50" t="s">
        <v>62</v>
      </c>
      <c r="H81" s="50">
        <v>42</v>
      </c>
      <c r="I81" s="89" t="str">
        <f t="shared" si="12"/>
        <v>INSERT INTO math(tangen,question,answer,editor,date,count) VALUES('m1100','\\(\\quad 9　+　3　=　 \\)','\\(\\quad 12 \\)','harazono',NOW(),0);</v>
      </c>
      <c r="J81" s="78" t="s">
        <v>229</v>
      </c>
      <c r="K81" s="1">
        <v>9</v>
      </c>
      <c r="L81" t="s">
        <v>232</v>
      </c>
      <c r="M81" s="1">
        <v>3</v>
      </c>
      <c r="N81" t="s">
        <v>234</v>
      </c>
      <c r="O81" t="s">
        <v>230</v>
      </c>
      <c r="P81" s="78" t="s">
        <v>229</v>
      </c>
      <c r="Q81" s="1">
        <f t="shared" si="9"/>
        <v>12</v>
      </c>
      <c r="R81" t="s">
        <v>230</v>
      </c>
      <c r="S81" t="str">
        <f t="shared" si="13"/>
        <v>\\(\\quad 9　+　3　=　 \\)</v>
      </c>
      <c r="T81" t="str">
        <f t="shared" si="14"/>
        <v>\\(\\quad 12 \\)</v>
      </c>
    </row>
    <row r="82" spans="1:20" x14ac:dyDescent="0.55000000000000004">
      <c r="A82" s="51" t="s">
        <v>60</v>
      </c>
      <c r="C82" s="50" t="s">
        <v>64</v>
      </c>
      <c r="D82" s="50" t="str">
        <f t="shared" si="10"/>
        <v>\\(\\quad 9　+　2　=　 \\)</v>
      </c>
      <c r="E82" s="50" t="str">
        <f t="shared" si="11"/>
        <v>\\(\\quad 11 \\)</v>
      </c>
      <c r="F82" s="50" t="s">
        <v>62</v>
      </c>
      <c r="H82" s="50">
        <v>43</v>
      </c>
      <c r="I82" s="89" t="str">
        <f t="shared" si="12"/>
        <v>INSERT INTO math(tangen,question,answer,editor,date,count) VALUES('m1100','\\(\\quad 9　+　2　=　 \\)','\\(\\quad 11 \\)','harazono',NOW(),0);</v>
      </c>
      <c r="J82" s="78" t="s">
        <v>229</v>
      </c>
      <c r="K82" s="1">
        <v>9</v>
      </c>
      <c r="L82" t="s">
        <v>232</v>
      </c>
      <c r="M82" s="1">
        <v>2</v>
      </c>
      <c r="N82" t="s">
        <v>234</v>
      </c>
      <c r="O82" t="s">
        <v>230</v>
      </c>
      <c r="P82" s="78" t="s">
        <v>229</v>
      </c>
      <c r="Q82" s="1">
        <f t="shared" si="9"/>
        <v>11</v>
      </c>
      <c r="R82" t="s">
        <v>230</v>
      </c>
      <c r="S82" t="str">
        <f t="shared" si="13"/>
        <v>\\(\\quad 9　+　2　=　 \\)</v>
      </c>
      <c r="T82" t="str">
        <f t="shared" si="14"/>
        <v>\\(\\quad 11 \\)</v>
      </c>
    </row>
    <row r="83" spans="1:20" x14ac:dyDescent="0.55000000000000004">
      <c r="A83" s="51" t="s">
        <v>60</v>
      </c>
      <c r="C83" s="50" t="s">
        <v>64</v>
      </c>
      <c r="D83" s="50" t="str">
        <f t="shared" si="10"/>
        <v>\\(\\quad 9　+　1　=　 \\)</v>
      </c>
      <c r="E83" s="50" t="str">
        <f t="shared" si="11"/>
        <v>\\(\\quad 10 \\)</v>
      </c>
      <c r="F83" s="50" t="s">
        <v>62</v>
      </c>
      <c r="H83" s="50">
        <v>44</v>
      </c>
      <c r="I83" s="89" t="str">
        <f t="shared" si="12"/>
        <v>INSERT INTO math(tangen,question,answer,editor,date,count) VALUES('m1100','\\(\\quad 9　+　1　=　 \\)','\\(\\quad 10 \\)','harazono',NOW(),0);</v>
      </c>
      <c r="J83" s="78" t="s">
        <v>229</v>
      </c>
      <c r="K83" s="1">
        <v>9</v>
      </c>
      <c r="L83" t="s">
        <v>232</v>
      </c>
      <c r="M83" s="1">
        <v>1</v>
      </c>
      <c r="N83" t="s">
        <v>234</v>
      </c>
      <c r="O83" t="s">
        <v>230</v>
      </c>
      <c r="P83" s="78" t="s">
        <v>229</v>
      </c>
      <c r="Q83" s="1">
        <f t="shared" si="9"/>
        <v>10</v>
      </c>
      <c r="R83" t="s">
        <v>230</v>
      </c>
      <c r="S83" t="str">
        <f t="shared" si="13"/>
        <v>\\(\\quad 9　+　1　=　 \\)</v>
      </c>
      <c r="T83" t="str">
        <f t="shared" si="14"/>
        <v>\\(\\quad 10 \\)</v>
      </c>
    </row>
    <row r="84" spans="1:20" s="9" customFormat="1" x14ac:dyDescent="0.55000000000000004">
      <c r="I84" s="2"/>
      <c r="J84" s="78" t="s">
        <v>229</v>
      </c>
      <c r="L84" t="s">
        <v>232</v>
      </c>
      <c r="N84" t="s">
        <v>234</v>
      </c>
      <c r="O84" t="s">
        <v>230</v>
      </c>
      <c r="P84" s="78" t="s">
        <v>229</v>
      </c>
      <c r="R84" t="s">
        <v>230</v>
      </c>
      <c r="S84" t="str">
        <f t="shared" si="13"/>
        <v>\\(\\quad 　+　　=　 \\)</v>
      </c>
      <c r="T84" t="str">
        <f t="shared" si="14"/>
        <v>\\(\\quad  \\)</v>
      </c>
    </row>
    <row r="85" spans="1:20" x14ac:dyDescent="0.55000000000000004">
      <c r="A85" s="51" t="s">
        <v>60</v>
      </c>
      <c r="C85" s="50" t="s">
        <v>66</v>
      </c>
      <c r="D85" s="50" t="str">
        <f t="shared" ref="D85" si="15">S85</f>
        <v>\\(\\quad 10　+　1　=　 \\)</v>
      </c>
      <c r="E85" s="50" t="str">
        <f t="shared" ref="E85" si="16">T85</f>
        <v>\\(\\quad 11 \\)</v>
      </c>
      <c r="F85" s="50" t="s">
        <v>62</v>
      </c>
      <c r="H85" s="50">
        <v>44</v>
      </c>
      <c r="I85" s="89" t="str">
        <f t="shared" ref="I85" si="17">"INSERT INTO "&amp;A85&amp;"(tangen,question,answer,editor,date,count) VALUES('"&amp;C85&amp;"','"&amp;D85&amp;"','"&amp;E85&amp;"','"&amp;F85&amp;"',NOW(),0);"</f>
        <v>INSERT INTO math(tangen,question,answer,editor,date,count) VALUES('m1200','\\(\\quad 10　+　1　=　 \\)','\\(\\quad 11 \\)','harazono',NOW(),0);</v>
      </c>
      <c r="J85" s="78" t="s">
        <v>229</v>
      </c>
      <c r="K85" s="1">
        <v>10</v>
      </c>
      <c r="L85" t="s">
        <v>232</v>
      </c>
      <c r="M85" s="1">
        <v>1</v>
      </c>
      <c r="N85" t="s">
        <v>234</v>
      </c>
      <c r="O85" t="s">
        <v>230</v>
      </c>
      <c r="P85" s="78" t="s">
        <v>229</v>
      </c>
      <c r="Q85" s="1">
        <f t="shared" ref="Q85:Q116" si="18">K85+M85</f>
        <v>11</v>
      </c>
      <c r="R85" t="s">
        <v>230</v>
      </c>
      <c r="S85" t="str">
        <f t="shared" si="13"/>
        <v>\\(\\quad 10　+　1　=　 \\)</v>
      </c>
      <c r="T85" t="str">
        <f t="shared" si="14"/>
        <v>\\(\\quad 11 \\)</v>
      </c>
    </row>
    <row r="86" spans="1:20" x14ac:dyDescent="0.55000000000000004">
      <c r="A86" s="51" t="s">
        <v>60</v>
      </c>
      <c r="C86" s="50" t="s">
        <v>66</v>
      </c>
      <c r="D86" s="50" t="str">
        <f t="shared" ref="D86:D149" si="19">S86</f>
        <v>\\(\\quad 10　+　2　=　 \\)</v>
      </c>
      <c r="E86" s="50" t="str">
        <f t="shared" ref="E86:E149" si="20">T86</f>
        <v>\\(\\quad 12 \\)</v>
      </c>
      <c r="F86" s="50" t="s">
        <v>62</v>
      </c>
      <c r="H86" s="50">
        <v>45</v>
      </c>
      <c r="I86" s="89" t="str">
        <f t="shared" ref="I86:I149" si="21">"INSERT INTO "&amp;A86&amp;"(tangen,question,answer,editor,date,count) VALUES('"&amp;C86&amp;"','"&amp;D86&amp;"','"&amp;E86&amp;"','"&amp;F86&amp;"',NOW(),0);"</f>
        <v>INSERT INTO math(tangen,question,answer,editor,date,count) VALUES('m1200','\\(\\quad 10　+　2　=　 \\)','\\(\\quad 12 \\)','harazono',NOW(),0);</v>
      </c>
      <c r="J86" s="78" t="s">
        <v>229</v>
      </c>
      <c r="K86" s="1">
        <v>10</v>
      </c>
      <c r="L86" t="s">
        <v>232</v>
      </c>
      <c r="M86" s="1">
        <v>2</v>
      </c>
      <c r="N86" t="s">
        <v>234</v>
      </c>
      <c r="O86" t="s">
        <v>230</v>
      </c>
      <c r="P86" s="78" t="s">
        <v>229</v>
      </c>
      <c r="Q86" s="1">
        <f t="shared" si="18"/>
        <v>12</v>
      </c>
      <c r="R86" t="s">
        <v>230</v>
      </c>
      <c r="S86" t="str">
        <f t="shared" si="13"/>
        <v>\\(\\quad 10　+　2　=　 \\)</v>
      </c>
      <c r="T86" t="str">
        <f t="shared" si="14"/>
        <v>\\(\\quad 12 \\)</v>
      </c>
    </row>
    <row r="87" spans="1:20" x14ac:dyDescent="0.55000000000000004">
      <c r="A87" s="51" t="s">
        <v>60</v>
      </c>
      <c r="C87" s="50" t="s">
        <v>66</v>
      </c>
      <c r="D87" s="50" t="str">
        <f t="shared" si="19"/>
        <v>\\(\\quad 10　+　3　=　 \\)</v>
      </c>
      <c r="E87" s="50" t="str">
        <f t="shared" si="20"/>
        <v>\\(\\quad 13 \\)</v>
      </c>
      <c r="F87" s="50" t="s">
        <v>62</v>
      </c>
      <c r="H87" s="50">
        <v>46</v>
      </c>
      <c r="I87" s="89" t="str">
        <f t="shared" si="21"/>
        <v>INSERT INTO math(tangen,question,answer,editor,date,count) VALUES('m1200','\\(\\quad 10　+　3　=　 \\)','\\(\\quad 13 \\)','harazono',NOW(),0);</v>
      </c>
      <c r="J87" s="78" t="s">
        <v>229</v>
      </c>
      <c r="K87" s="1">
        <v>10</v>
      </c>
      <c r="L87" t="s">
        <v>232</v>
      </c>
      <c r="M87" s="1">
        <v>3</v>
      </c>
      <c r="N87" t="s">
        <v>234</v>
      </c>
      <c r="O87" t="s">
        <v>230</v>
      </c>
      <c r="P87" s="78" t="s">
        <v>229</v>
      </c>
      <c r="Q87" s="1">
        <f t="shared" si="18"/>
        <v>13</v>
      </c>
      <c r="R87" t="s">
        <v>230</v>
      </c>
      <c r="S87" t="str">
        <f t="shared" si="13"/>
        <v>\\(\\quad 10　+　3　=　 \\)</v>
      </c>
      <c r="T87" t="str">
        <f t="shared" si="14"/>
        <v>\\(\\quad 13 \\)</v>
      </c>
    </row>
    <row r="88" spans="1:20" x14ac:dyDescent="0.55000000000000004">
      <c r="A88" s="51" t="s">
        <v>60</v>
      </c>
      <c r="C88" s="50" t="s">
        <v>66</v>
      </c>
      <c r="D88" s="50" t="str">
        <f t="shared" si="19"/>
        <v>\\(\\quad 10　+　4　=　 \\)</v>
      </c>
      <c r="E88" s="50" t="str">
        <f t="shared" si="20"/>
        <v>\\(\\quad 14 \\)</v>
      </c>
      <c r="F88" s="50" t="s">
        <v>62</v>
      </c>
      <c r="H88" s="50">
        <v>47</v>
      </c>
      <c r="I88" s="89" t="str">
        <f t="shared" si="21"/>
        <v>INSERT INTO math(tangen,question,answer,editor,date,count) VALUES('m1200','\\(\\quad 10　+　4　=　 \\)','\\(\\quad 14 \\)','harazono',NOW(),0);</v>
      </c>
      <c r="J88" s="78" t="s">
        <v>229</v>
      </c>
      <c r="K88" s="1">
        <v>10</v>
      </c>
      <c r="L88" t="s">
        <v>232</v>
      </c>
      <c r="M88" s="1">
        <v>4</v>
      </c>
      <c r="N88" t="s">
        <v>234</v>
      </c>
      <c r="O88" t="s">
        <v>230</v>
      </c>
      <c r="P88" s="78" t="s">
        <v>229</v>
      </c>
      <c r="Q88" s="1">
        <f t="shared" si="18"/>
        <v>14</v>
      </c>
      <c r="R88" t="s">
        <v>230</v>
      </c>
      <c r="S88" t="str">
        <f t="shared" si="13"/>
        <v>\\(\\quad 10　+　4　=　 \\)</v>
      </c>
      <c r="T88" t="str">
        <f t="shared" si="14"/>
        <v>\\(\\quad 14 \\)</v>
      </c>
    </row>
    <row r="89" spans="1:20" x14ac:dyDescent="0.55000000000000004">
      <c r="A89" s="51" t="s">
        <v>60</v>
      </c>
      <c r="C89" s="50" t="s">
        <v>66</v>
      </c>
      <c r="D89" s="50" t="str">
        <f t="shared" si="19"/>
        <v>\\(\\quad 10　+　5　=　 \\)</v>
      </c>
      <c r="E89" s="50" t="str">
        <f t="shared" si="20"/>
        <v>\\(\\quad 15 \\)</v>
      </c>
      <c r="F89" s="50" t="s">
        <v>62</v>
      </c>
      <c r="H89" s="50">
        <v>48</v>
      </c>
      <c r="I89" s="89" t="str">
        <f t="shared" si="21"/>
        <v>INSERT INTO math(tangen,question,answer,editor,date,count) VALUES('m1200','\\(\\quad 10　+　5　=　 \\)','\\(\\quad 15 \\)','harazono',NOW(),0);</v>
      </c>
      <c r="J89" s="78" t="s">
        <v>229</v>
      </c>
      <c r="K89" s="1">
        <v>10</v>
      </c>
      <c r="L89" t="s">
        <v>232</v>
      </c>
      <c r="M89" s="1">
        <v>5</v>
      </c>
      <c r="N89" t="s">
        <v>234</v>
      </c>
      <c r="O89" t="s">
        <v>230</v>
      </c>
      <c r="P89" s="78" t="s">
        <v>229</v>
      </c>
      <c r="Q89" s="1">
        <f t="shared" si="18"/>
        <v>15</v>
      </c>
      <c r="R89" t="s">
        <v>230</v>
      </c>
      <c r="S89" t="str">
        <f t="shared" si="13"/>
        <v>\\(\\quad 10　+　5　=　 \\)</v>
      </c>
      <c r="T89" t="str">
        <f t="shared" si="14"/>
        <v>\\(\\quad 15 \\)</v>
      </c>
    </row>
    <row r="90" spans="1:20" x14ac:dyDescent="0.55000000000000004">
      <c r="A90" s="51" t="s">
        <v>60</v>
      </c>
      <c r="C90" s="50" t="s">
        <v>66</v>
      </c>
      <c r="D90" s="50" t="str">
        <f t="shared" si="19"/>
        <v>\\(\\quad 10　+　6　=　 \\)</v>
      </c>
      <c r="E90" s="50" t="str">
        <f t="shared" si="20"/>
        <v>\\(\\quad 16 \\)</v>
      </c>
      <c r="F90" s="50" t="s">
        <v>62</v>
      </c>
      <c r="H90" s="50">
        <v>49</v>
      </c>
      <c r="I90" s="89" t="str">
        <f t="shared" si="21"/>
        <v>INSERT INTO math(tangen,question,answer,editor,date,count) VALUES('m1200','\\(\\quad 10　+　6　=　 \\)','\\(\\quad 16 \\)','harazono',NOW(),0);</v>
      </c>
      <c r="J90" s="78" t="s">
        <v>229</v>
      </c>
      <c r="K90" s="1">
        <v>10</v>
      </c>
      <c r="L90" t="s">
        <v>232</v>
      </c>
      <c r="M90" s="1">
        <v>6</v>
      </c>
      <c r="N90" t="s">
        <v>234</v>
      </c>
      <c r="O90" t="s">
        <v>230</v>
      </c>
      <c r="P90" s="78" t="s">
        <v>229</v>
      </c>
      <c r="Q90" s="1">
        <f t="shared" si="18"/>
        <v>16</v>
      </c>
      <c r="R90" t="s">
        <v>230</v>
      </c>
      <c r="S90" t="str">
        <f t="shared" si="13"/>
        <v>\\(\\quad 10　+　6　=　 \\)</v>
      </c>
      <c r="T90" t="str">
        <f t="shared" si="14"/>
        <v>\\(\\quad 16 \\)</v>
      </c>
    </row>
    <row r="91" spans="1:20" x14ac:dyDescent="0.55000000000000004">
      <c r="A91" s="51" t="s">
        <v>60</v>
      </c>
      <c r="C91" s="50" t="s">
        <v>66</v>
      </c>
      <c r="D91" s="50" t="str">
        <f t="shared" si="19"/>
        <v>\\(\\quad 10　+　7　=　 \\)</v>
      </c>
      <c r="E91" s="50" t="str">
        <f t="shared" si="20"/>
        <v>\\(\\quad 17 \\)</v>
      </c>
      <c r="F91" s="50" t="s">
        <v>62</v>
      </c>
      <c r="H91" s="50">
        <v>50</v>
      </c>
      <c r="I91" s="89" t="str">
        <f t="shared" si="21"/>
        <v>INSERT INTO math(tangen,question,answer,editor,date,count) VALUES('m1200','\\(\\quad 10　+　7　=　 \\)','\\(\\quad 17 \\)','harazono',NOW(),0);</v>
      </c>
      <c r="J91" s="78" t="s">
        <v>229</v>
      </c>
      <c r="K91" s="1">
        <v>10</v>
      </c>
      <c r="L91" t="s">
        <v>232</v>
      </c>
      <c r="M91" s="1">
        <v>7</v>
      </c>
      <c r="N91" t="s">
        <v>234</v>
      </c>
      <c r="O91" t="s">
        <v>230</v>
      </c>
      <c r="P91" s="78" t="s">
        <v>229</v>
      </c>
      <c r="Q91" s="1">
        <f t="shared" si="18"/>
        <v>17</v>
      </c>
      <c r="R91" t="s">
        <v>230</v>
      </c>
      <c r="S91" t="str">
        <f t="shared" si="13"/>
        <v>\\(\\quad 10　+　7　=　 \\)</v>
      </c>
      <c r="T91" t="str">
        <f t="shared" si="14"/>
        <v>\\(\\quad 17 \\)</v>
      </c>
    </row>
    <row r="92" spans="1:20" x14ac:dyDescent="0.55000000000000004">
      <c r="A92" s="51" t="s">
        <v>60</v>
      </c>
      <c r="C92" s="50" t="s">
        <v>66</v>
      </c>
      <c r="D92" s="50" t="str">
        <f t="shared" si="19"/>
        <v>\\(\\quad 10　+　8　=　 \\)</v>
      </c>
      <c r="E92" s="50" t="str">
        <f t="shared" si="20"/>
        <v>\\(\\quad 18 \\)</v>
      </c>
      <c r="F92" s="50" t="s">
        <v>62</v>
      </c>
      <c r="H92" s="50">
        <v>51</v>
      </c>
      <c r="I92" s="89" t="str">
        <f t="shared" si="21"/>
        <v>INSERT INTO math(tangen,question,answer,editor,date,count) VALUES('m1200','\\(\\quad 10　+　8　=　 \\)','\\(\\quad 18 \\)','harazono',NOW(),0);</v>
      </c>
      <c r="J92" s="78" t="s">
        <v>229</v>
      </c>
      <c r="K92" s="1">
        <v>10</v>
      </c>
      <c r="L92" t="s">
        <v>232</v>
      </c>
      <c r="M92" s="1">
        <v>8</v>
      </c>
      <c r="N92" t="s">
        <v>234</v>
      </c>
      <c r="O92" t="s">
        <v>230</v>
      </c>
      <c r="P92" s="78" t="s">
        <v>229</v>
      </c>
      <c r="Q92" s="1">
        <f t="shared" si="18"/>
        <v>18</v>
      </c>
      <c r="R92" t="s">
        <v>230</v>
      </c>
      <c r="S92" t="str">
        <f t="shared" si="13"/>
        <v>\\(\\quad 10　+　8　=　 \\)</v>
      </c>
      <c r="T92" t="str">
        <f t="shared" si="14"/>
        <v>\\(\\quad 18 \\)</v>
      </c>
    </row>
    <row r="93" spans="1:20" x14ac:dyDescent="0.55000000000000004">
      <c r="A93" s="51" t="s">
        <v>60</v>
      </c>
      <c r="C93" s="50" t="s">
        <v>66</v>
      </c>
      <c r="D93" s="50" t="str">
        <f t="shared" si="19"/>
        <v>\\(\\quad 10　+　9　=　 \\)</v>
      </c>
      <c r="E93" s="50" t="str">
        <f t="shared" si="20"/>
        <v>\\(\\quad 19 \\)</v>
      </c>
      <c r="F93" s="50" t="s">
        <v>62</v>
      </c>
      <c r="H93" s="50">
        <v>52</v>
      </c>
      <c r="I93" s="89" t="str">
        <f t="shared" si="21"/>
        <v>INSERT INTO math(tangen,question,answer,editor,date,count) VALUES('m1200','\\(\\quad 10　+　9　=　 \\)','\\(\\quad 19 \\)','harazono',NOW(),0);</v>
      </c>
      <c r="J93" s="78" t="s">
        <v>229</v>
      </c>
      <c r="K93" s="1">
        <v>10</v>
      </c>
      <c r="L93" t="s">
        <v>232</v>
      </c>
      <c r="M93" s="1">
        <v>9</v>
      </c>
      <c r="N93" t="s">
        <v>234</v>
      </c>
      <c r="O93" t="s">
        <v>230</v>
      </c>
      <c r="P93" s="78" t="s">
        <v>229</v>
      </c>
      <c r="Q93" s="1">
        <f t="shared" si="18"/>
        <v>19</v>
      </c>
      <c r="R93" t="s">
        <v>230</v>
      </c>
      <c r="S93" t="str">
        <f t="shared" si="13"/>
        <v>\\(\\quad 10　+　9　=　 \\)</v>
      </c>
      <c r="T93" t="str">
        <f t="shared" si="14"/>
        <v>\\(\\quad 19 \\)</v>
      </c>
    </row>
    <row r="94" spans="1:20" x14ac:dyDescent="0.55000000000000004">
      <c r="A94" s="51" t="s">
        <v>60</v>
      </c>
      <c r="C94" s="50" t="s">
        <v>66</v>
      </c>
      <c r="D94" s="50" t="str">
        <f t="shared" si="19"/>
        <v>\\(\\quad 10　+　10　=　 \\)</v>
      </c>
      <c r="E94" s="50" t="str">
        <f t="shared" si="20"/>
        <v>\\(\\quad 20 \\)</v>
      </c>
      <c r="F94" s="50" t="s">
        <v>62</v>
      </c>
      <c r="H94" s="50">
        <v>53</v>
      </c>
      <c r="I94" s="89" t="str">
        <f t="shared" si="21"/>
        <v>INSERT INTO math(tangen,question,answer,editor,date,count) VALUES('m1200','\\(\\quad 10　+　10　=　 \\)','\\(\\quad 20 \\)','harazono',NOW(),0);</v>
      </c>
      <c r="J94" s="78" t="s">
        <v>229</v>
      </c>
      <c r="K94" s="1">
        <v>10</v>
      </c>
      <c r="L94" t="s">
        <v>232</v>
      </c>
      <c r="M94" s="1">
        <v>10</v>
      </c>
      <c r="N94" t="s">
        <v>234</v>
      </c>
      <c r="O94" t="s">
        <v>230</v>
      </c>
      <c r="P94" s="78" t="s">
        <v>229</v>
      </c>
      <c r="Q94" s="1">
        <f t="shared" si="18"/>
        <v>20</v>
      </c>
      <c r="R94" t="s">
        <v>230</v>
      </c>
      <c r="S94" t="str">
        <f t="shared" si="13"/>
        <v>\\(\\quad 10　+　10　=　 \\)</v>
      </c>
      <c r="T94" t="str">
        <f t="shared" si="14"/>
        <v>\\(\\quad 20 \\)</v>
      </c>
    </row>
    <row r="95" spans="1:20" x14ac:dyDescent="0.55000000000000004">
      <c r="A95" s="51" t="s">
        <v>60</v>
      </c>
      <c r="C95" s="50" t="s">
        <v>66</v>
      </c>
      <c r="D95" s="50" t="str">
        <f t="shared" si="19"/>
        <v>\\(\\quad 11　+　1　=　 \\)</v>
      </c>
      <c r="E95" s="50" t="str">
        <f t="shared" si="20"/>
        <v>\\(\\quad 12 \\)</v>
      </c>
      <c r="F95" s="50" t="s">
        <v>62</v>
      </c>
      <c r="H95" s="50">
        <v>54</v>
      </c>
      <c r="I95" s="89" t="str">
        <f t="shared" si="21"/>
        <v>INSERT INTO math(tangen,question,answer,editor,date,count) VALUES('m1200','\\(\\quad 11　+　1　=　 \\)','\\(\\quad 12 \\)','harazono',NOW(),0);</v>
      </c>
      <c r="J95" s="78" t="s">
        <v>229</v>
      </c>
      <c r="K95" s="1">
        <v>11</v>
      </c>
      <c r="L95" t="s">
        <v>232</v>
      </c>
      <c r="M95" s="1">
        <v>1</v>
      </c>
      <c r="N95" t="s">
        <v>234</v>
      </c>
      <c r="O95" t="s">
        <v>230</v>
      </c>
      <c r="P95" s="78" t="s">
        <v>229</v>
      </c>
      <c r="Q95" s="1">
        <f t="shared" si="18"/>
        <v>12</v>
      </c>
      <c r="R95" t="s">
        <v>230</v>
      </c>
      <c r="S95" t="str">
        <f t="shared" si="13"/>
        <v>\\(\\quad 11　+　1　=　 \\)</v>
      </c>
      <c r="T95" t="str">
        <f t="shared" si="14"/>
        <v>\\(\\quad 12 \\)</v>
      </c>
    </row>
    <row r="96" spans="1:20" x14ac:dyDescent="0.55000000000000004">
      <c r="A96" s="51" t="s">
        <v>60</v>
      </c>
      <c r="C96" s="50" t="s">
        <v>66</v>
      </c>
      <c r="D96" s="50" t="str">
        <f t="shared" si="19"/>
        <v>\\(\\quad 11　+　2　=　 \\)</v>
      </c>
      <c r="E96" s="50" t="str">
        <f t="shared" si="20"/>
        <v>\\(\\quad 13 \\)</v>
      </c>
      <c r="F96" s="50" t="s">
        <v>62</v>
      </c>
      <c r="H96" s="50">
        <v>55</v>
      </c>
      <c r="I96" s="89" t="str">
        <f t="shared" si="21"/>
        <v>INSERT INTO math(tangen,question,answer,editor,date,count) VALUES('m1200','\\(\\quad 11　+　2　=　 \\)','\\(\\quad 13 \\)','harazono',NOW(),0);</v>
      </c>
      <c r="J96" s="78" t="s">
        <v>229</v>
      </c>
      <c r="K96" s="1">
        <v>11</v>
      </c>
      <c r="L96" t="s">
        <v>232</v>
      </c>
      <c r="M96" s="1">
        <v>2</v>
      </c>
      <c r="N96" t="s">
        <v>234</v>
      </c>
      <c r="O96" t="s">
        <v>230</v>
      </c>
      <c r="P96" s="78" t="s">
        <v>229</v>
      </c>
      <c r="Q96" s="1">
        <f t="shared" si="18"/>
        <v>13</v>
      </c>
      <c r="R96" t="s">
        <v>230</v>
      </c>
      <c r="S96" t="str">
        <f t="shared" si="13"/>
        <v>\\(\\quad 11　+　2　=　 \\)</v>
      </c>
      <c r="T96" t="str">
        <f t="shared" si="14"/>
        <v>\\(\\quad 13 \\)</v>
      </c>
    </row>
    <row r="97" spans="1:20" x14ac:dyDescent="0.55000000000000004">
      <c r="A97" s="51" t="s">
        <v>60</v>
      </c>
      <c r="C97" s="50" t="s">
        <v>66</v>
      </c>
      <c r="D97" s="50" t="str">
        <f t="shared" si="19"/>
        <v>\\(\\quad 11　+　3　=　 \\)</v>
      </c>
      <c r="E97" s="50" t="str">
        <f t="shared" si="20"/>
        <v>\\(\\quad 14 \\)</v>
      </c>
      <c r="F97" s="50" t="s">
        <v>62</v>
      </c>
      <c r="H97" s="50">
        <v>56</v>
      </c>
      <c r="I97" s="89" t="str">
        <f t="shared" si="21"/>
        <v>INSERT INTO math(tangen,question,answer,editor,date,count) VALUES('m1200','\\(\\quad 11　+　3　=　 \\)','\\(\\quad 14 \\)','harazono',NOW(),0);</v>
      </c>
      <c r="J97" s="78" t="s">
        <v>229</v>
      </c>
      <c r="K97" s="1">
        <v>11</v>
      </c>
      <c r="L97" t="s">
        <v>232</v>
      </c>
      <c r="M97" s="1">
        <v>3</v>
      </c>
      <c r="N97" t="s">
        <v>234</v>
      </c>
      <c r="O97" t="s">
        <v>230</v>
      </c>
      <c r="P97" s="78" t="s">
        <v>229</v>
      </c>
      <c r="Q97" s="1">
        <f t="shared" si="18"/>
        <v>14</v>
      </c>
      <c r="R97" t="s">
        <v>230</v>
      </c>
      <c r="S97" t="str">
        <f t="shared" si="13"/>
        <v>\\(\\quad 11　+　3　=　 \\)</v>
      </c>
      <c r="T97" t="str">
        <f t="shared" si="14"/>
        <v>\\(\\quad 14 \\)</v>
      </c>
    </row>
    <row r="98" spans="1:20" x14ac:dyDescent="0.55000000000000004">
      <c r="A98" s="51" t="s">
        <v>60</v>
      </c>
      <c r="C98" s="50" t="s">
        <v>66</v>
      </c>
      <c r="D98" s="50" t="str">
        <f t="shared" si="19"/>
        <v>\\(\\quad 11　+　4　=　 \\)</v>
      </c>
      <c r="E98" s="50" t="str">
        <f t="shared" si="20"/>
        <v>\\(\\quad 15 \\)</v>
      </c>
      <c r="F98" s="50" t="s">
        <v>62</v>
      </c>
      <c r="H98" s="50">
        <v>57</v>
      </c>
      <c r="I98" s="89" t="str">
        <f t="shared" si="21"/>
        <v>INSERT INTO math(tangen,question,answer,editor,date,count) VALUES('m1200','\\(\\quad 11　+　4　=　 \\)','\\(\\quad 15 \\)','harazono',NOW(),0);</v>
      </c>
      <c r="J98" s="78" t="s">
        <v>229</v>
      </c>
      <c r="K98" s="1">
        <v>11</v>
      </c>
      <c r="L98" t="s">
        <v>232</v>
      </c>
      <c r="M98" s="1">
        <v>4</v>
      </c>
      <c r="N98" t="s">
        <v>234</v>
      </c>
      <c r="O98" t="s">
        <v>230</v>
      </c>
      <c r="P98" s="78" t="s">
        <v>229</v>
      </c>
      <c r="Q98" s="1">
        <f t="shared" si="18"/>
        <v>15</v>
      </c>
      <c r="R98" t="s">
        <v>230</v>
      </c>
      <c r="S98" t="str">
        <f t="shared" si="13"/>
        <v>\\(\\quad 11　+　4　=　 \\)</v>
      </c>
      <c r="T98" t="str">
        <f t="shared" si="14"/>
        <v>\\(\\quad 15 \\)</v>
      </c>
    </row>
    <row r="99" spans="1:20" x14ac:dyDescent="0.55000000000000004">
      <c r="A99" s="51" t="s">
        <v>60</v>
      </c>
      <c r="C99" s="50" t="s">
        <v>66</v>
      </c>
      <c r="D99" s="50" t="str">
        <f t="shared" si="19"/>
        <v>\\(\\quad 11　+　5　=　 \\)</v>
      </c>
      <c r="E99" s="50" t="str">
        <f t="shared" si="20"/>
        <v>\\(\\quad 16 \\)</v>
      </c>
      <c r="F99" s="50" t="s">
        <v>62</v>
      </c>
      <c r="H99" s="50">
        <v>58</v>
      </c>
      <c r="I99" s="89" t="str">
        <f t="shared" si="21"/>
        <v>INSERT INTO math(tangen,question,answer,editor,date,count) VALUES('m1200','\\(\\quad 11　+　5　=　 \\)','\\(\\quad 16 \\)','harazono',NOW(),0);</v>
      </c>
      <c r="J99" s="78" t="s">
        <v>229</v>
      </c>
      <c r="K99" s="1">
        <v>11</v>
      </c>
      <c r="L99" t="s">
        <v>232</v>
      </c>
      <c r="M99" s="1">
        <v>5</v>
      </c>
      <c r="N99" t="s">
        <v>234</v>
      </c>
      <c r="O99" t="s">
        <v>230</v>
      </c>
      <c r="P99" s="78" t="s">
        <v>229</v>
      </c>
      <c r="Q99" s="1">
        <f t="shared" si="18"/>
        <v>16</v>
      </c>
      <c r="R99" t="s">
        <v>230</v>
      </c>
      <c r="S99" t="str">
        <f t="shared" si="13"/>
        <v>\\(\\quad 11　+　5　=　 \\)</v>
      </c>
      <c r="T99" t="str">
        <f t="shared" si="14"/>
        <v>\\(\\quad 16 \\)</v>
      </c>
    </row>
    <row r="100" spans="1:20" x14ac:dyDescent="0.55000000000000004">
      <c r="A100" s="51" t="s">
        <v>60</v>
      </c>
      <c r="C100" s="50" t="s">
        <v>66</v>
      </c>
      <c r="D100" s="50" t="str">
        <f t="shared" si="19"/>
        <v>\\(\\quad 11　+　6　=　 \\)</v>
      </c>
      <c r="E100" s="50" t="str">
        <f t="shared" si="20"/>
        <v>\\(\\quad 17 \\)</v>
      </c>
      <c r="F100" s="50" t="s">
        <v>62</v>
      </c>
      <c r="H100" s="50">
        <v>59</v>
      </c>
      <c r="I100" s="89" t="str">
        <f t="shared" si="21"/>
        <v>INSERT INTO math(tangen,question,answer,editor,date,count) VALUES('m1200','\\(\\quad 11　+　6　=　 \\)','\\(\\quad 17 \\)','harazono',NOW(),0);</v>
      </c>
      <c r="J100" s="78" t="s">
        <v>229</v>
      </c>
      <c r="K100" s="1">
        <v>11</v>
      </c>
      <c r="L100" t="s">
        <v>232</v>
      </c>
      <c r="M100" s="1">
        <v>6</v>
      </c>
      <c r="N100" t="s">
        <v>234</v>
      </c>
      <c r="O100" t="s">
        <v>230</v>
      </c>
      <c r="P100" s="78" t="s">
        <v>229</v>
      </c>
      <c r="Q100" s="1">
        <f t="shared" si="18"/>
        <v>17</v>
      </c>
      <c r="R100" t="s">
        <v>230</v>
      </c>
      <c r="S100" t="str">
        <f t="shared" si="13"/>
        <v>\\(\\quad 11　+　6　=　 \\)</v>
      </c>
      <c r="T100" t="str">
        <f t="shared" si="14"/>
        <v>\\(\\quad 17 \\)</v>
      </c>
    </row>
    <row r="101" spans="1:20" x14ac:dyDescent="0.55000000000000004">
      <c r="A101" s="51" t="s">
        <v>60</v>
      </c>
      <c r="C101" s="50" t="s">
        <v>66</v>
      </c>
      <c r="D101" s="50" t="str">
        <f t="shared" si="19"/>
        <v>\\(\\quad 11　+　7　=　 \\)</v>
      </c>
      <c r="E101" s="50" t="str">
        <f t="shared" si="20"/>
        <v>\\(\\quad 18 \\)</v>
      </c>
      <c r="F101" s="50" t="s">
        <v>62</v>
      </c>
      <c r="H101" s="50">
        <v>60</v>
      </c>
      <c r="I101" s="89" t="str">
        <f t="shared" si="21"/>
        <v>INSERT INTO math(tangen,question,answer,editor,date,count) VALUES('m1200','\\(\\quad 11　+　7　=　 \\)','\\(\\quad 18 \\)','harazono',NOW(),0);</v>
      </c>
      <c r="J101" s="78" t="s">
        <v>229</v>
      </c>
      <c r="K101" s="1">
        <v>11</v>
      </c>
      <c r="L101" t="s">
        <v>232</v>
      </c>
      <c r="M101" s="1">
        <v>7</v>
      </c>
      <c r="N101" t="s">
        <v>234</v>
      </c>
      <c r="O101" t="s">
        <v>230</v>
      </c>
      <c r="P101" s="78" t="s">
        <v>229</v>
      </c>
      <c r="Q101" s="1">
        <f t="shared" si="18"/>
        <v>18</v>
      </c>
      <c r="R101" t="s">
        <v>230</v>
      </c>
      <c r="S101" t="str">
        <f t="shared" si="13"/>
        <v>\\(\\quad 11　+　7　=　 \\)</v>
      </c>
      <c r="T101" t="str">
        <f t="shared" si="14"/>
        <v>\\(\\quad 18 \\)</v>
      </c>
    </row>
    <row r="102" spans="1:20" x14ac:dyDescent="0.55000000000000004">
      <c r="A102" s="51" t="s">
        <v>60</v>
      </c>
      <c r="C102" s="50" t="s">
        <v>66</v>
      </c>
      <c r="D102" s="50" t="str">
        <f t="shared" si="19"/>
        <v>\\(\\quad 11　+　8　=　 \\)</v>
      </c>
      <c r="E102" s="50" t="str">
        <f t="shared" si="20"/>
        <v>\\(\\quad 19 \\)</v>
      </c>
      <c r="F102" s="50" t="s">
        <v>62</v>
      </c>
      <c r="H102" s="50">
        <v>61</v>
      </c>
      <c r="I102" s="89" t="str">
        <f t="shared" si="21"/>
        <v>INSERT INTO math(tangen,question,answer,editor,date,count) VALUES('m1200','\\(\\quad 11　+　8　=　 \\)','\\(\\quad 19 \\)','harazono',NOW(),0);</v>
      </c>
      <c r="J102" s="78" t="s">
        <v>229</v>
      </c>
      <c r="K102" s="1">
        <v>11</v>
      </c>
      <c r="L102" t="s">
        <v>232</v>
      </c>
      <c r="M102" s="1">
        <v>8</v>
      </c>
      <c r="N102" t="s">
        <v>234</v>
      </c>
      <c r="O102" t="s">
        <v>230</v>
      </c>
      <c r="P102" s="78" t="s">
        <v>229</v>
      </c>
      <c r="Q102" s="1">
        <f t="shared" si="18"/>
        <v>19</v>
      </c>
      <c r="R102" t="s">
        <v>230</v>
      </c>
      <c r="S102" t="str">
        <f t="shared" si="13"/>
        <v>\\(\\quad 11　+　8　=　 \\)</v>
      </c>
      <c r="T102" t="str">
        <f t="shared" si="14"/>
        <v>\\(\\quad 19 \\)</v>
      </c>
    </row>
    <row r="103" spans="1:20" x14ac:dyDescent="0.55000000000000004">
      <c r="A103" s="51" t="s">
        <v>60</v>
      </c>
      <c r="C103" s="50" t="s">
        <v>66</v>
      </c>
      <c r="D103" s="50" t="str">
        <f t="shared" si="19"/>
        <v>\\(\\quad 11　+　9　=　 \\)</v>
      </c>
      <c r="E103" s="50" t="str">
        <f t="shared" si="20"/>
        <v>\\(\\quad 20 \\)</v>
      </c>
      <c r="F103" s="50" t="s">
        <v>62</v>
      </c>
      <c r="H103" s="50">
        <v>62</v>
      </c>
      <c r="I103" s="89" t="str">
        <f t="shared" si="21"/>
        <v>INSERT INTO math(tangen,question,answer,editor,date,count) VALUES('m1200','\\(\\quad 11　+　9　=　 \\)','\\(\\quad 20 \\)','harazono',NOW(),0);</v>
      </c>
      <c r="J103" s="78" t="s">
        <v>229</v>
      </c>
      <c r="K103" s="1">
        <v>11</v>
      </c>
      <c r="L103" t="s">
        <v>232</v>
      </c>
      <c r="M103" s="1">
        <v>9</v>
      </c>
      <c r="N103" t="s">
        <v>234</v>
      </c>
      <c r="O103" t="s">
        <v>230</v>
      </c>
      <c r="P103" s="78" t="s">
        <v>229</v>
      </c>
      <c r="Q103" s="1">
        <f t="shared" si="18"/>
        <v>20</v>
      </c>
      <c r="R103" t="s">
        <v>230</v>
      </c>
      <c r="S103" t="str">
        <f t="shared" si="13"/>
        <v>\\(\\quad 11　+　9　=　 \\)</v>
      </c>
      <c r="T103" t="str">
        <f t="shared" si="14"/>
        <v>\\(\\quad 20 \\)</v>
      </c>
    </row>
    <row r="104" spans="1:20" x14ac:dyDescent="0.55000000000000004">
      <c r="A104" s="51" t="s">
        <v>60</v>
      </c>
      <c r="C104" s="50" t="s">
        <v>66</v>
      </c>
      <c r="D104" s="50" t="str">
        <f t="shared" si="19"/>
        <v>\\(\\quad 11　+　10　=　 \\)</v>
      </c>
      <c r="E104" s="50" t="str">
        <f t="shared" si="20"/>
        <v>\\(\\quad 21 \\)</v>
      </c>
      <c r="F104" s="50" t="s">
        <v>62</v>
      </c>
      <c r="H104" s="50">
        <v>63</v>
      </c>
      <c r="I104" s="89" t="str">
        <f t="shared" si="21"/>
        <v>INSERT INTO math(tangen,question,answer,editor,date,count) VALUES('m1200','\\(\\quad 11　+　10　=　 \\)','\\(\\quad 21 \\)','harazono',NOW(),0);</v>
      </c>
      <c r="J104" s="78" t="s">
        <v>229</v>
      </c>
      <c r="K104" s="1">
        <v>11</v>
      </c>
      <c r="L104" t="s">
        <v>232</v>
      </c>
      <c r="M104" s="1">
        <v>10</v>
      </c>
      <c r="N104" t="s">
        <v>234</v>
      </c>
      <c r="O104" t="s">
        <v>230</v>
      </c>
      <c r="P104" s="78" t="s">
        <v>229</v>
      </c>
      <c r="Q104" s="1">
        <f t="shared" si="18"/>
        <v>21</v>
      </c>
      <c r="R104" t="s">
        <v>230</v>
      </c>
      <c r="S104" t="str">
        <f t="shared" si="13"/>
        <v>\\(\\quad 11　+　10　=　 \\)</v>
      </c>
      <c r="T104" t="str">
        <f t="shared" si="14"/>
        <v>\\(\\quad 21 \\)</v>
      </c>
    </row>
    <row r="105" spans="1:20" x14ac:dyDescent="0.55000000000000004">
      <c r="A105" s="51" t="s">
        <v>60</v>
      </c>
      <c r="C105" s="50" t="s">
        <v>66</v>
      </c>
      <c r="D105" s="50" t="str">
        <f t="shared" si="19"/>
        <v>\\(\\quad 12　+　1　=　 \\)</v>
      </c>
      <c r="E105" s="50" t="str">
        <f t="shared" si="20"/>
        <v>\\(\\quad 13 \\)</v>
      </c>
      <c r="F105" s="50" t="s">
        <v>62</v>
      </c>
      <c r="H105" s="50">
        <v>64</v>
      </c>
      <c r="I105" s="89" t="str">
        <f t="shared" si="21"/>
        <v>INSERT INTO math(tangen,question,answer,editor,date,count) VALUES('m1200','\\(\\quad 12　+　1　=　 \\)','\\(\\quad 13 \\)','harazono',NOW(),0);</v>
      </c>
      <c r="J105" s="78" t="s">
        <v>229</v>
      </c>
      <c r="K105" s="1">
        <v>12</v>
      </c>
      <c r="L105" t="s">
        <v>232</v>
      </c>
      <c r="M105" s="1">
        <v>1</v>
      </c>
      <c r="N105" t="s">
        <v>234</v>
      </c>
      <c r="O105" t="s">
        <v>230</v>
      </c>
      <c r="P105" s="78" t="s">
        <v>229</v>
      </c>
      <c r="Q105" s="1">
        <f t="shared" si="18"/>
        <v>13</v>
      </c>
      <c r="R105" t="s">
        <v>230</v>
      </c>
      <c r="S105" t="str">
        <f t="shared" si="13"/>
        <v>\\(\\quad 12　+　1　=　 \\)</v>
      </c>
      <c r="T105" t="str">
        <f t="shared" si="14"/>
        <v>\\(\\quad 13 \\)</v>
      </c>
    </row>
    <row r="106" spans="1:20" x14ac:dyDescent="0.55000000000000004">
      <c r="A106" s="51" t="s">
        <v>60</v>
      </c>
      <c r="C106" s="50" t="s">
        <v>66</v>
      </c>
      <c r="D106" s="50" t="str">
        <f t="shared" si="19"/>
        <v>\\(\\quad 12　+　2　=　 \\)</v>
      </c>
      <c r="E106" s="50" t="str">
        <f t="shared" si="20"/>
        <v>\\(\\quad 14 \\)</v>
      </c>
      <c r="F106" s="50" t="s">
        <v>62</v>
      </c>
      <c r="H106" s="50">
        <v>65</v>
      </c>
      <c r="I106" s="89" t="str">
        <f t="shared" si="21"/>
        <v>INSERT INTO math(tangen,question,answer,editor,date,count) VALUES('m1200','\\(\\quad 12　+　2　=　 \\)','\\(\\quad 14 \\)','harazono',NOW(),0);</v>
      </c>
      <c r="J106" s="78" t="s">
        <v>229</v>
      </c>
      <c r="K106" s="1">
        <v>12</v>
      </c>
      <c r="L106" t="s">
        <v>232</v>
      </c>
      <c r="M106" s="1">
        <v>2</v>
      </c>
      <c r="N106" t="s">
        <v>234</v>
      </c>
      <c r="O106" t="s">
        <v>230</v>
      </c>
      <c r="P106" s="78" t="s">
        <v>229</v>
      </c>
      <c r="Q106" s="1">
        <f t="shared" si="18"/>
        <v>14</v>
      </c>
      <c r="R106" t="s">
        <v>230</v>
      </c>
      <c r="S106" t="str">
        <f t="shared" si="13"/>
        <v>\\(\\quad 12　+　2　=　 \\)</v>
      </c>
      <c r="T106" t="str">
        <f t="shared" si="14"/>
        <v>\\(\\quad 14 \\)</v>
      </c>
    </row>
    <row r="107" spans="1:20" x14ac:dyDescent="0.55000000000000004">
      <c r="A107" s="51" t="s">
        <v>60</v>
      </c>
      <c r="C107" s="50" t="s">
        <v>66</v>
      </c>
      <c r="D107" s="50" t="str">
        <f t="shared" si="19"/>
        <v>\\(\\quad 12　+　3　=　 \\)</v>
      </c>
      <c r="E107" s="50" t="str">
        <f t="shared" si="20"/>
        <v>\\(\\quad 15 \\)</v>
      </c>
      <c r="F107" s="50" t="s">
        <v>62</v>
      </c>
      <c r="H107" s="50">
        <v>66</v>
      </c>
      <c r="I107" s="89" t="str">
        <f t="shared" si="21"/>
        <v>INSERT INTO math(tangen,question,answer,editor,date,count) VALUES('m1200','\\(\\quad 12　+　3　=　 \\)','\\(\\quad 15 \\)','harazono',NOW(),0);</v>
      </c>
      <c r="J107" s="78" t="s">
        <v>229</v>
      </c>
      <c r="K107" s="1">
        <v>12</v>
      </c>
      <c r="L107" t="s">
        <v>232</v>
      </c>
      <c r="M107" s="1">
        <v>3</v>
      </c>
      <c r="N107" t="s">
        <v>234</v>
      </c>
      <c r="O107" t="s">
        <v>230</v>
      </c>
      <c r="P107" s="78" t="s">
        <v>229</v>
      </c>
      <c r="Q107" s="1">
        <f t="shared" si="18"/>
        <v>15</v>
      </c>
      <c r="R107" t="s">
        <v>230</v>
      </c>
      <c r="S107" t="str">
        <f t="shared" si="13"/>
        <v>\\(\\quad 12　+　3　=　 \\)</v>
      </c>
      <c r="T107" t="str">
        <f t="shared" si="14"/>
        <v>\\(\\quad 15 \\)</v>
      </c>
    </row>
    <row r="108" spans="1:20" x14ac:dyDescent="0.55000000000000004">
      <c r="A108" s="51" t="s">
        <v>60</v>
      </c>
      <c r="C108" s="50" t="s">
        <v>66</v>
      </c>
      <c r="D108" s="50" t="str">
        <f t="shared" si="19"/>
        <v>\\(\\quad 12　+　4　=　 \\)</v>
      </c>
      <c r="E108" s="50" t="str">
        <f t="shared" si="20"/>
        <v>\\(\\quad 16 \\)</v>
      </c>
      <c r="F108" s="50" t="s">
        <v>62</v>
      </c>
      <c r="H108" s="50">
        <v>67</v>
      </c>
      <c r="I108" s="89" t="str">
        <f t="shared" si="21"/>
        <v>INSERT INTO math(tangen,question,answer,editor,date,count) VALUES('m1200','\\(\\quad 12　+　4　=　 \\)','\\(\\quad 16 \\)','harazono',NOW(),0);</v>
      </c>
      <c r="J108" s="78" t="s">
        <v>229</v>
      </c>
      <c r="K108" s="1">
        <v>12</v>
      </c>
      <c r="L108" t="s">
        <v>232</v>
      </c>
      <c r="M108" s="1">
        <v>4</v>
      </c>
      <c r="N108" t="s">
        <v>234</v>
      </c>
      <c r="O108" t="s">
        <v>230</v>
      </c>
      <c r="P108" s="78" t="s">
        <v>229</v>
      </c>
      <c r="Q108" s="1">
        <f t="shared" si="18"/>
        <v>16</v>
      </c>
      <c r="R108" t="s">
        <v>230</v>
      </c>
      <c r="S108" t="str">
        <f t="shared" si="13"/>
        <v>\\(\\quad 12　+　4　=　 \\)</v>
      </c>
      <c r="T108" t="str">
        <f t="shared" si="14"/>
        <v>\\(\\quad 16 \\)</v>
      </c>
    </row>
    <row r="109" spans="1:20" x14ac:dyDescent="0.55000000000000004">
      <c r="A109" s="51" t="s">
        <v>60</v>
      </c>
      <c r="C109" s="50" t="s">
        <v>66</v>
      </c>
      <c r="D109" s="50" t="str">
        <f t="shared" si="19"/>
        <v>\\(\\quad 12　+　5　=　 \\)</v>
      </c>
      <c r="E109" s="50" t="str">
        <f t="shared" si="20"/>
        <v>\\(\\quad 17 \\)</v>
      </c>
      <c r="F109" s="50" t="s">
        <v>62</v>
      </c>
      <c r="H109" s="50">
        <v>68</v>
      </c>
      <c r="I109" s="89" t="str">
        <f t="shared" si="21"/>
        <v>INSERT INTO math(tangen,question,answer,editor,date,count) VALUES('m1200','\\(\\quad 12　+　5　=　 \\)','\\(\\quad 17 \\)','harazono',NOW(),0);</v>
      </c>
      <c r="J109" s="78" t="s">
        <v>229</v>
      </c>
      <c r="K109" s="1">
        <v>12</v>
      </c>
      <c r="L109" t="s">
        <v>232</v>
      </c>
      <c r="M109" s="1">
        <v>5</v>
      </c>
      <c r="N109" t="s">
        <v>234</v>
      </c>
      <c r="O109" t="s">
        <v>230</v>
      </c>
      <c r="P109" s="78" t="s">
        <v>229</v>
      </c>
      <c r="Q109" s="1">
        <f t="shared" si="18"/>
        <v>17</v>
      </c>
      <c r="R109" t="s">
        <v>230</v>
      </c>
      <c r="S109" t="str">
        <f t="shared" si="13"/>
        <v>\\(\\quad 12　+　5　=　 \\)</v>
      </c>
      <c r="T109" t="str">
        <f t="shared" si="14"/>
        <v>\\(\\quad 17 \\)</v>
      </c>
    </row>
    <row r="110" spans="1:20" x14ac:dyDescent="0.55000000000000004">
      <c r="A110" s="51" t="s">
        <v>60</v>
      </c>
      <c r="C110" s="50" t="s">
        <v>66</v>
      </c>
      <c r="D110" s="50" t="str">
        <f t="shared" si="19"/>
        <v>\\(\\quad 12　+　6　=　 \\)</v>
      </c>
      <c r="E110" s="50" t="str">
        <f t="shared" si="20"/>
        <v>\\(\\quad 18 \\)</v>
      </c>
      <c r="F110" s="50" t="s">
        <v>62</v>
      </c>
      <c r="H110" s="50">
        <v>69</v>
      </c>
      <c r="I110" s="89" t="str">
        <f t="shared" si="21"/>
        <v>INSERT INTO math(tangen,question,answer,editor,date,count) VALUES('m1200','\\(\\quad 12　+　6　=　 \\)','\\(\\quad 18 \\)','harazono',NOW(),0);</v>
      </c>
      <c r="J110" s="78" t="s">
        <v>229</v>
      </c>
      <c r="K110" s="1">
        <v>12</v>
      </c>
      <c r="L110" t="s">
        <v>232</v>
      </c>
      <c r="M110" s="1">
        <v>6</v>
      </c>
      <c r="N110" t="s">
        <v>234</v>
      </c>
      <c r="O110" t="s">
        <v>230</v>
      </c>
      <c r="P110" s="78" t="s">
        <v>229</v>
      </c>
      <c r="Q110" s="1">
        <f t="shared" si="18"/>
        <v>18</v>
      </c>
      <c r="R110" t="s">
        <v>230</v>
      </c>
      <c r="S110" t="str">
        <f t="shared" si="13"/>
        <v>\\(\\quad 12　+　6　=　 \\)</v>
      </c>
      <c r="T110" t="str">
        <f t="shared" si="14"/>
        <v>\\(\\quad 18 \\)</v>
      </c>
    </row>
    <row r="111" spans="1:20" x14ac:dyDescent="0.55000000000000004">
      <c r="A111" s="51" t="s">
        <v>60</v>
      </c>
      <c r="C111" s="50" t="s">
        <v>66</v>
      </c>
      <c r="D111" s="50" t="str">
        <f t="shared" si="19"/>
        <v>\\(\\quad 12　+　7　=　 \\)</v>
      </c>
      <c r="E111" s="50" t="str">
        <f t="shared" si="20"/>
        <v>\\(\\quad 19 \\)</v>
      </c>
      <c r="F111" s="50" t="s">
        <v>62</v>
      </c>
      <c r="H111" s="50">
        <v>70</v>
      </c>
      <c r="I111" s="89" t="str">
        <f t="shared" si="21"/>
        <v>INSERT INTO math(tangen,question,answer,editor,date,count) VALUES('m1200','\\(\\quad 12　+　7　=　 \\)','\\(\\quad 19 \\)','harazono',NOW(),0);</v>
      </c>
      <c r="J111" s="78" t="s">
        <v>229</v>
      </c>
      <c r="K111" s="1">
        <v>12</v>
      </c>
      <c r="L111" t="s">
        <v>232</v>
      </c>
      <c r="M111" s="1">
        <v>7</v>
      </c>
      <c r="N111" t="s">
        <v>234</v>
      </c>
      <c r="O111" t="s">
        <v>230</v>
      </c>
      <c r="P111" s="78" t="s">
        <v>229</v>
      </c>
      <c r="Q111" s="1">
        <f t="shared" si="18"/>
        <v>19</v>
      </c>
      <c r="R111" t="s">
        <v>230</v>
      </c>
      <c r="S111" t="str">
        <f t="shared" si="13"/>
        <v>\\(\\quad 12　+　7　=　 \\)</v>
      </c>
      <c r="T111" t="str">
        <f t="shared" si="14"/>
        <v>\\(\\quad 19 \\)</v>
      </c>
    </row>
    <row r="112" spans="1:20" x14ac:dyDescent="0.55000000000000004">
      <c r="A112" s="51" t="s">
        <v>60</v>
      </c>
      <c r="C112" s="50" t="s">
        <v>66</v>
      </c>
      <c r="D112" s="50" t="str">
        <f t="shared" si="19"/>
        <v>\\(\\quad 12　+　8　=　 \\)</v>
      </c>
      <c r="E112" s="50" t="str">
        <f t="shared" si="20"/>
        <v>\\(\\quad 20 \\)</v>
      </c>
      <c r="F112" s="50" t="s">
        <v>62</v>
      </c>
      <c r="H112" s="50">
        <v>71</v>
      </c>
      <c r="I112" s="89" t="str">
        <f t="shared" si="21"/>
        <v>INSERT INTO math(tangen,question,answer,editor,date,count) VALUES('m1200','\\(\\quad 12　+　8　=　 \\)','\\(\\quad 20 \\)','harazono',NOW(),0);</v>
      </c>
      <c r="J112" s="78" t="s">
        <v>229</v>
      </c>
      <c r="K112" s="1">
        <v>12</v>
      </c>
      <c r="L112" t="s">
        <v>232</v>
      </c>
      <c r="M112" s="1">
        <v>8</v>
      </c>
      <c r="N112" t="s">
        <v>234</v>
      </c>
      <c r="O112" t="s">
        <v>230</v>
      </c>
      <c r="P112" s="78" t="s">
        <v>229</v>
      </c>
      <c r="Q112" s="1">
        <f t="shared" si="18"/>
        <v>20</v>
      </c>
      <c r="R112" t="s">
        <v>230</v>
      </c>
      <c r="S112" t="str">
        <f t="shared" si="13"/>
        <v>\\(\\quad 12　+　8　=　 \\)</v>
      </c>
      <c r="T112" t="str">
        <f t="shared" si="14"/>
        <v>\\(\\quad 20 \\)</v>
      </c>
    </row>
    <row r="113" spans="1:20" x14ac:dyDescent="0.55000000000000004">
      <c r="A113" s="51" t="s">
        <v>60</v>
      </c>
      <c r="C113" s="50" t="s">
        <v>66</v>
      </c>
      <c r="D113" s="50" t="str">
        <f t="shared" si="19"/>
        <v>\\(\\quad 12　+　9　=　 \\)</v>
      </c>
      <c r="E113" s="50" t="str">
        <f t="shared" si="20"/>
        <v>\\(\\quad 21 \\)</v>
      </c>
      <c r="F113" s="50" t="s">
        <v>62</v>
      </c>
      <c r="H113" s="50">
        <v>72</v>
      </c>
      <c r="I113" s="89" t="str">
        <f t="shared" si="21"/>
        <v>INSERT INTO math(tangen,question,answer,editor,date,count) VALUES('m1200','\\(\\quad 12　+　9　=　 \\)','\\(\\quad 21 \\)','harazono',NOW(),0);</v>
      </c>
      <c r="J113" s="78" t="s">
        <v>229</v>
      </c>
      <c r="K113" s="1">
        <v>12</v>
      </c>
      <c r="L113" t="s">
        <v>232</v>
      </c>
      <c r="M113" s="1">
        <v>9</v>
      </c>
      <c r="N113" t="s">
        <v>234</v>
      </c>
      <c r="O113" t="s">
        <v>230</v>
      </c>
      <c r="P113" s="78" t="s">
        <v>229</v>
      </c>
      <c r="Q113" s="1">
        <f t="shared" si="18"/>
        <v>21</v>
      </c>
      <c r="R113" t="s">
        <v>230</v>
      </c>
      <c r="S113" t="str">
        <f t="shared" si="13"/>
        <v>\\(\\quad 12　+　9　=　 \\)</v>
      </c>
      <c r="T113" t="str">
        <f t="shared" si="14"/>
        <v>\\(\\quad 21 \\)</v>
      </c>
    </row>
    <row r="114" spans="1:20" x14ac:dyDescent="0.55000000000000004">
      <c r="A114" s="51" t="s">
        <v>60</v>
      </c>
      <c r="C114" s="50" t="s">
        <v>66</v>
      </c>
      <c r="D114" s="50" t="str">
        <f t="shared" si="19"/>
        <v>\\(\\quad 12　+　10　=　 \\)</v>
      </c>
      <c r="E114" s="50" t="str">
        <f t="shared" si="20"/>
        <v>\\(\\quad 22 \\)</v>
      </c>
      <c r="F114" s="50" t="s">
        <v>62</v>
      </c>
      <c r="H114" s="50">
        <v>73</v>
      </c>
      <c r="I114" s="89" t="str">
        <f t="shared" si="21"/>
        <v>INSERT INTO math(tangen,question,answer,editor,date,count) VALUES('m1200','\\(\\quad 12　+　10　=　 \\)','\\(\\quad 22 \\)','harazono',NOW(),0);</v>
      </c>
      <c r="J114" s="78" t="s">
        <v>229</v>
      </c>
      <c r="K114" s="1">
        <v>12</v>
      </c>
      <c r="L114" t="s">
        <v>232</v>
      </c>
      <c r="M114" s="1">
        <v>10</v>
      </c>
      <c r="N114" t="s">
        <v>234</v>
      </c>
      <c r="O114" t="s">
        <v>230</v>
      </c>
      <c r="P114" s="78" t="s">
        <v>229</v>
      </c>
      <c r="Q114" s="1">
        <f t="shared" si="18"/>
        <v>22</v>
      </c>
      <c r="R114" t="s">
        <v>230</v>
      </c>
      <c r="S114" t="str">
        <f t="shared" si="13"/>
        <v>\\(\\quad 12　+　10　=　 \\)</v>
      </c>
      <c r="T114" t="str">
        <f t="shared" si="14"/>
        <v>\\(\\quad 22 \\)</v>
      </c>
    </row>
    <row r="115" spans="1:20" x14ac:dyDescent="0.55000000000000004">
      <c r="A115" s="51" t="s">
        <v>60</v>
      </c>
      <c r="C115" s="50" t="s">
        <v>66</v>
      </c>
      <c r="D115" s="50" t="str">
        <f t="shared" si="19"/>
        <v>\\(\\quad 13　+　1　=　 \\)</v>
      </c>
      <c r="E115" s="50" t="str">
        <f t="shared" si="20"/>
        <v>\\(\\quad 14 \\)</v>
      </c>
      <c r="F115" s="50" t="s">
        <v>62</v>
      </c>
      <c r="H115" s="50">
        <v>74</v>
      </c>
      <c r="I115" s="89" t="str">
        <f t="shared" si="21"/>
        <v>INSERT INTO math(tangen,question,answer,editor,date,count) VALUES('m1200','\\(\\quad 13　+　1　=　 \\)','\\(\\quad 14 \\)','harazono',NOW(),0);</v>
      </c>
      <c r="J115" s="78" t="s">
        <v>229</v>
      </c>
      <c r="K115" s="1">
        <v>13</v>
      </c>
      <c r="L115" t="s">
        <v>232</v>
      </c>
      <c r="M115" s="1">
        <v>1</v>
      </c>
      <c r="N115" t="s">
        <v>234</v>
      </c>
      <c r="O115" t="s">
        <v>230</v>
      </c>
      <c r="P115" s="78" t="s">
        <v>229</v>
      </c>
      <c r="Q115" s="1">
        <f t="shared" si="18"/>
        <v>14</v>
      </c>
      <c r="R115" t="s">
        <v>230</v>
      </c>
      <c r="S115" t="str">
        <f t="shared" si="13"/>
        <v>\\(\\quad 13　+　1　=　 \\)</v>
      </c>
      <c r="T115" t="str">
        <f t="shared" si="14"/>
        <v>\\(\\quad 14 \\)</v>
      </c>
    </row>
    <row r="116" spans="1:20" x14ac:dyDescent="0.55000000000000004">
      <c r="A116" s="51" t="s">
        <v>60</v>
      </c>
      <c r="C116" s="50" t="s">
        <v>66</v>
      </c>
      <c r="D116" s="50" t="str">
        <f t="shared" si="19"/>
        <v>\\(\\quad 13　+　2　=　 \\)</v>
      </c>
      <c r="E116" s="50" t="str">
        <f t="shared" si="20"/>
        <v>\\(\\quad 15 \\)</v>
      </c>
      <c r="F116" s="50" t="s">
        <v>62</v>
      </c>
      <c r="H116" s="50">
        <v>75</v>
      </c>
      <c r="I116" s="89" t="str">
        <f t="shared" si="21"/>
        <v>INSERT INTO math(tangen,question,answer,editor,date,count) VALUES('m1200','\\(\\quad 13　+　2　=　 \\)','\\(\\quad 15 \\)','harazono',NOW(),0);</v>
      </c>
      <c r="J116" s="78" t="s">
        <v>229</v>
      </c>
      <c r="K116" s="1">
        <v>13</v>
      </c>
      <c r="L116" t="s">
        <v>232</v>
      </c>
      <c r="M116" s="1">
        <v>2</v>
      </c>
      <c r="N116" t="s">
        <v>234</v>
      </c>
      <c r="O116" t="s">
        <v>230</v>
      </c>
      <c r="P116" s="78" t="s">
        <v>229</v>
      </c>
      <c r="Q116" s="1">
        <f t="shared" si="18"/>
        <v>15</v>
      </c>
      <c r="R116" t="s">
        <v>230</v>
      </c>
      <c r="S116" t="str">
        <f t="shared" si="13"/>
        <v>\\(\\quad 13　+　2　=　 \\)</v>
      </c>
      <c r="T116" t="str">
        <f t="shared" si="14"/>
        <v>\\(\\quad 15 \\)</v>
      </c>
    </row>
    <row r="117" spans="1:20" x14ac:dyDescent="0.55000000000000004">
      <c r="A117" s="51" t="s">
        <v>60</v>
      </c>
      <c r="C117" s="50" t="s">
        <v>66</v>
      </c>
      <c r="D117" s="50" t="str">
        <f t="shared" si="19"/>
        <v>\\(\\quad 13　+　3　=　 \\)</v>
      </c>
      <c r="E117" s="50" t="str">
        <f t="shared" si="20"/>
        <v>\\(\\quad 16 \\)</v>
      </c>
      <c r="F117" s="50" t="s">
        <v>62</v>
      </c>
      <c r="H117" s="50">
        <v>76</v>
      </c>
      <c r="I117" s="89" t="str">
        <f t="shared" si="21"/>
        <v>INSERT INTO math(tangen,question,answer,editor,date,count) VALUES('m1200','\\(\\quad 13　+　3　=　 \\)','\\(\\quad 16 \\)','harazono',NOW(),0);</v>
      </c>
      <c r="J117" s="78" t="s">
        <v>229</v>
      </c>
      <c r="K117" s="1">
        <v>13</v>
      </c>
      <c r="L117" t="s">
        <v>232</v>
      </c>
      <c r="M117" s="1">
        <v>3</v>
      </c>
      <c r="N117" t="s">
        <v>234</v>
      </c>
      <c r="O117" t="s">
        <v>230</v>
      </c>
      <c r="P117" s="78" t="s">
        <v>229</v>
      </c>
      <c r="Q117" s="1">
        <f t="shared" ref="Q117:Q148" si="22">K117+M117</f>
        <v>16</v>
      </c>
      <c r="R117" t="s">
        <v>230</v>
      </c>
      <c r="S117" t="str">
        <f t="shared" si="13"/>
        <v>\\(\\quad 13　+　3　=　 \\)</v>
      </c>
      <c r="T117" t="str">
        <f t="shared" si="14"/>
        <v>\\(\\quad 16 \\)</v>
      </c>
    </row>
    <row r="118" spans="1:20" x14ac:dyDescent="0.55000000000000004">
      <c r="A118" s="51" t="s">
        <v>60</v>
      </c>
      <c r="C118" s="50" t="s">
        <v>66</v>
      </c>
      <c r="D118" s="50" t="str">
        <f t="shared" si="19"/>
        <v>\\(\\quad 13　+　4　=　 \\)</v>
      </c>
      <c r="E118" s="50" t="str">
        <f t="shared" si="20"/>
        <v>\\(\\quad 17 \\)</v>
      </c>
      <c r="F118" s="50" t="s">
        <v>62</v>
      </c>
      <c r="H118" s="50">
        <v>77</v>
      </c>
      <c r="I118" s="89" t="str">
        <f t="shared" si="21"/>
        <v>INSERT INTO math(tangen,question,answer,editor,date,count) VALUES('m1200','\\(\\quad 13　+　4　=　 \\)','\\(\\quad 17 \\)','harazono',NOW(),0);</v>
      </c>
      <c r="J118" s="78" t="s">
        <v>229</v>
      </c>
      <c r="K118" s="1">
        <v>13</v>
      </c>
      <c r="L118" t="s">
        <v>232</v>
      </c>
      <c r="M118" s="1">
        <v>4</v>
      </c>
      <c r="N118" t="s">
        <v>234</v>
      </c>
      <c r="O118" t="s">
        <v>230</v>
      </c>
      <c r="P118" s="78" t="s">
        <v>229</v>
      </c>
      <c r="Q118" s="1">
        <f t="shared" si="22"/>
        <v>17</v>
      </c>
      <c r="R118" t="s">
        <v>230</v>
      </c>
      <c r="S118" t="str">
        <f t="shared" si="13"/>
        <v>\\(\\quad 13　+　4　=　 \\)</v>
      </c>
      <c r="T118" t="str">
        <f t="shared" si="14"/>
        <v>\\(\\quad 17 \\)</v>
      </c>
    </row>
    <row r="119" spans="1:20" x14ac:dyDescent="0.55000000000000004">
      <c r="A119" s="51" t="s">
        <v>60</v>
      </c>
      <c r="C119" s="50" t="s">
        <v>66</v>
      </c>
      <c r="D119" s="50" t="str">
        <f t="shared" si="19"/>
        <v>\\(\\quad 13　+　5　=　 \\)</v>
      </c>
      <c r="E119" s="50" t="str">
        <f t="shared" si="20"/>
        <v>\\(\\quad 18 \\)</v>
      </c>
      <c r="F119" s="50" t="s">
        <v>62</v>
      </c>
      <c r="H119" s="50">
        <v>78</v>
      </c>
      <c r="I119" s="89" t="str">
        <f t="shared" si="21"/>
        <v>INSERT INTO math(tangen,question,answer,editor,date,count) VALUES('m1200','\\(\\quad 13　+　5　=　 \\)','\\(\\quad 18 \\)','harazono',NOW(),0);</v>
      </c>
      <c r="J119" s="78" t="s">
        <v>229</v>
      </c>
      <c r="K119" s="1">
        <v>13</v>
      </c>
      <c r="L119" t="s">
        <v>232</v>
      </c>
      <c r="M119" s="1">
        <v>5</v>
      </c>
      <c r="N119" t="s">
        <v>234</v>
      </c>
      <c r="O119" t="s">
        <v>230</v>
      </c>
      <c r="P119" s="78" t="s">
        <v>229</v>
      </c>
      <c r="Q119" s="1">
        <f t="shared" si="22"/>
        <v>18</v>
      </c>
      <c r="R119" t="s">
        <v>230</v>
      </c>
      <c r="S119" t="str">
        <f t="shared" si="13"/>
        <v>\\(\\quad 13　+　5　=　 \\)</v>
      </c>
      <c r="T119" t="str">
        <f t="shared" si="14"/>
        <v>\\(\\quad 18 \\)</v>
      </c>
    </row>
    <row r="120" spans="1:20" x14ac:dyDescent="0.55000000000000004">
      <c r="A120" s="51" t="s">
        <v>60</v>
      </c>
      <c r="C120" s="50" t="s">
        <v>66</v>
      </c>
      <c r="D120" s="50" t="str">
        <f t="shared" si="19"/>
        <v>\\(\\quad 13　+　6　=　 \\)</v>
      </c>
      <c r="E120" s="50" t="str">
        <f t="shared" si="20"/>
        <v>\\(\\quad 19 \\)</v>
      </c>
      <c r="F120" s="50" t="s">
        <v>62</v>
      </c>
      <c r="H120" s="50">
        <v>79</v>
      </c>
      <c r="I120" s="89" t="str">
        <f t="shared" si="21"/>
        <v>INSERT INTO math(tangen,question,answer,editor,date,count) VALUES('m1200','\\(\\quad 13　+　6　=　 \\)','\\(\\quad 19 \\)','harazono',NOW(),0);</v>
      </c>
      <c r="J120" s="78" t="s">
        <v>229</v>
      </c>
      <c r="K120" s="1">
        <v>13</v>
      </c>
      <c r="L120" t="s">
        <v>232</v>
      </c>
      <c r="M120" s="1">
        <v>6</v>
      </c>
      <c r="N120" t="s">
        <v>234</v>
      </c>
      <c r="O120" t="s">
        <v>230</v>
      </c>
      <c r="P120" s="78" t="s">
        <v>229</v>
      </c>
      <c r="Q120" s="1">
        <f t="shared" si="22"/>
        <v>19</v>
      </c>
      <c r="R120" t="s">
        <v>230</v>
      </c>
      <c r="S120" t="str">
        <f t="shared" si="13"/>
        <v>\\(\\quad 13　+　6　=　 \\)</v>
      </c>
      <c r="T120" t="str">
        <f t="shared" si="14"/>
        <v>\\(\\quad 19 \\)</v>
      </c>
    </row>
    <row r="121" spans="1:20" x14ac:dyDescent="0.55000000000000004">
      <c r="A121" s="51" t="s">
        <v>60</v>
      </c>
      <c r="C121" s="50" t="s">
        <v>66</v>
      </c>
      <c r="D121" s="50" t="str">
        <f t="shared" si="19"/>
        <v>\\(\\quad 13　+　7　=　 \\)</v>
      </c>
      <c r="E121" s="50" t="str">
        <f t="shared" si="20"/>
        <v>\\(\\quad 20 \\)</v>
      </c>
      <c r="F121" s="50" t="s">
        <v>62</v>
      </c>
      <c r="H121" s="50">
        <v>80</v>
      </c>
      <c r="I121" s="89" t="str">
        <f t="shared" si="21"/>
        <v>INSERT INTO math(tangen,question,answer,editor,date,count) VALUES('m1200','\\(\\quad 13　+　7　=　 \\)','\\(\\quad 20 \\)','harazono',NOW(),0);</v>
      </c>
      <c r="J121" s="78" t="s">
        <v>229</v>
      </c>
      <c r="K121" s="1">
        <v>13</v>
      </c>
      <c r="L121" t="s">
        <v>232</v>
      </c>
      <c r="M121" s="1">
        <v>7</v>
      </c>
      <c r="N121" t="s">
        <v>234</v>
      </c>
      <c r="O121" t="s">
        <v>230</v>
      </c>
      <c r="P121" s="78" t="s">
        <v>229</v>
      </c>
      <c r="Q121" s="1">
        <f t="shared" si="22"/>
        <v>20</v>
      </c>
      <c r="R121" t="s">
        <v>230</v>
      </c>
      <c r="S121" t="str">
        <f t="shared" si="13"/>
        <v>\\(\\quad 13　+　7　=　 \\)</v>
      </c>
      <c r="T121" t="str">
        <f t="shared" si="14"/>
        <v>\\(\\quad 20 \\)</v>
      </c>
    </row>
    <row r="122" spans="1:20" x14ac:dyDescent="0.55000000000000004">
      <c r="A122" s="51" t="s">
        <v>60</v>
      </c>
      <c r="C122" s="50" t="s">
        <v>66</v>
      </c>
      <c r="D122" s="50" t="str">
        <f t="shared" si="19"/>
        <v>\\(\\quad 13　+　8　=　 \\)</v>
      </c>
      <c r="E122" s="50" t="str">
        <f t="shared" si="20"/>
        <v>\\(\\quad 21 \\)</v>
      </c>
      <c r="F122" s="50" t="s">
        <v>62</v>
      </c>
      <c r="H122" s="50">
        <v>81</v>
      </c>
      <c r="I122" s="89" t="str">
        <f t="shared" si="21"/>
        <v>INSERT INTO math(tangen,question,answer,editor,date,count) VALUES('m1200','\\(\\quad 13　+　8　=　 \\)','\\(\\quad 21 \\)','harazono',NOW(),0);</v>
      </c>
      <c r="J122" s="78" t="s">
        <v>229</v>
      </c>
      <c r="K122" s="1">
        <v>13</v>
      </c>
      <c r="L122" t="s">
        <v>232</v>
      </c>
      <c r="M122" s="1">
        <v>8</v>
      </c>
      <c r="N122" t="s">
        <v>234</v>
      </c>
      <c r="O122" t="s">
        <v>230</v>
      </c>
      <c r="P122" s="78" t="s">
        <v>229</v>
      </c>
      <c r="Q122" s="1">
        <f t="shared" si="22"/>
        <v>21</v>
      </c>
      <c r="R122" t="s">
        <v>230</v>
      </c>
      <c r="S122" t="str">
        <f t="shared" si="13"/>
        <v>\\(\\quad 13　+　8　=　 \\)</v>
      </c>
      <c r="T122" t="str">
        <f t="shared" si="14"/>
        <v>\\(\\quad 21 \\)</v>
      </c>
    </row>
    <row r="123" spans="1:20" x14ac:dyDescent="0.55000000000000004">
      <c r="A123" s="51" t="s">
        <v>60</v>
      </c>
      <c r="C123" s="50" t="s">
        <v>66</v>
      </c>
      <c r="D123" s="50" t="str">
        <f t="shared" si="19"/>
        <v>\\(\\quad 13　+　9　=　 \\)</v>
      </c>
      <c r="E123" s="50" t="str">
        <f t="shared" si="20"/>
        <v>\\(\\quad 22 \\)</v>
      </c>
      <c r="F123" s="50" t="s">
        <v>62</v>
      </c>
      <c r="H123" s="50">
        <v>82</v>
      </c>
      <c r="I123" s="89" t="str">
        <f t="shared" si="21"/>
        <v>INSERT INTO math(tangen,question,answer,editor,date,count) VALUES('m1200','\\(\\quad 13　+　9　=　 \\)','\\(\\quad 22 \\)','harazono',NOW(),0);</v>
      </c>
      <c r="J123" s="78" t="s">
        <v>229</v>
      </c>
      <c r="K123" s="1">
        <v>13</v>
      </c>
      <c r="L123" t="s">
        <v>232</v>
      </c>
      <c r="M123" s="1">
        <v>9</v>
      </c>
      <c r="N123" t="s">
        <v>234</v>
      </c>
      <c r="O123" t="s">
        <v>230</v>
      </c>
      <c r="P123" s="78" t="s">
        <v>229</v>
      </c>
      <c r="Q123" s="1">
        <f t="shared" si="22"/>
        <v>22</v>
      </c>
      <c r="R123" t="s">
        <v>230</v>
      </c>
      <c r="S123" t="str">
        <f t="shared" si="13"/>
        <v>\\(\\quad 13　+　9　=　 \\)</v>
      </c>
      <c r="T123" t="str">
        <f t="shared" si="14"/>
        <v>\\(\\quad 22 \\)</v>
      </c>
    </row>
    <row r="124" spans="1:20" x14ac:dyDescent="0.55000000000000004">
      <c r="A124" s="51" t="s">
        <v>60</v>
      </c>
      <c r="C124" s="50" t="s">
        <v>66</v>
      </c>
      <c r="D124" s="50" t="str">
        <f t="shared" si="19"/>
        <v>\\(\\quad 13　+　10　=　 \\)</v>
      </c>
      <c r="E124" s="50" t="str">
        <f t="shared" si="20"/>
        <v>\\(\\quad 23 \\)</v>
      </c>
      <c r="F124" s="50" t="s">
        <v>62</v>
      </c>
      <c r="H124" s="50">
        <v>83</v>
      </c>
      <c r="I124" s="89" t="str">
        <f t="shared" si="21"/>
        <v>INSERT INTO math(tangen,question,answer,editor,date,count) VALUES('m1200','\\(\\quad 13　+　10　=　 \\)','\\(\\quad 23 \\)','harazono',NOW(),0);</v>
      </c>
      <c r="J124" s="78" t="s">
        <v>229</v>
      </c>
      <c r="K124" s="1">
        <v>13</v>
      </c>
      <c r="L124" t="s">
        <v>232</v>
      </c>
      <c r="M124" s="1">
        <v>10</v>
      </c>
      <c r="N124" t="s">
        <v>234</v>
      </c>
      <c r="O124" t="s">
        <v>230</v>
      </c>
      <c r="P124" s="78" t="s">
        <v>229</v>
      </c>
      <c r="Q124" s="1">
        <f t="shared" si="22"/>
        <v>23</v>
      </c>
      <c r="R124" t="s">
        <v>230</v>
      </c>
      <c r="S124" t="str">
        <f t="shared" si="13"/>
        <v>\\(\\quad 13　+　10　=　 \\)</v>
      </c>
      <c r="T124" t="str">
        <f t="shared" si="14"/>
        <v>\\(\\quad 23 \\)</v>
      </c>
    </row>
    <row r="125" spans="1:20" x14ac:dyDescent="0.55000000000000004">
      <c r="A125" s="51" t="s">
        <v>60</v>
      </c>
      <c r="C125" s="50" t="s">
        <v>66</v>
      </c>
      <c r="D125" s="50" t="str">
        <f t="shared" si="19"/>
        <v>\\(\\quad 14　+　1　=　 \\)</v>
      </c>
      <c r="E125" s="50" t="str">
        <f t="shared" si="20"/>
        <v>\\(\\quad 15 \\)</v>
      </c>
      <c r="F125" s="50" t="s">
        <v>62</v>
      </c>
      <c r="H125" s="50">
        <v>84</v>
      </c>
      <c r="I125" s="89" t="str">
        <f t="shared" si="21"/>
        <v>INSERT INTO math(tangen,question,answer,editor,date,count) VALUES('m1200','\\(\\quad 14　+　1　=　 \\)','\\(\\quad 15 \\)','harazono',NOW(),0);</v>
      </c>
      <c r="J125" s="78" t="s">
        <v>229</v>
      </c>
      <c r="K125" s="1">
        <v>14</v>
      </c>
      <c r="L125" t="s">
        <v>232</v>
      </c>
      <c r="M125" s="1">
        <v>1</v>
      </c>
      <c r="N125" t="s">
        <v>234</v>
      </c>
      <c r="O125" t="s">
        <v>230</v>
      </c>
      <c r="P125" s="78" t="s">
        <v>229</v>
      </c>
      <c r="Q125" s="1">
        <f t="shared" si="22"/>
        <v>15</v>
      </c>
      <c r="R125" t="s">
        <v>230</v>
      </c>
      <c r="S125" t="str">
        <f t="shared" si="13"/>
        <v>\\(\\quad 14　+　1　=　 \\)</v>
      </c>
      <c r="T125" t="str">
        <f t="shared" si="14"/>
        <v>\\(\\quad 15 \\)</v>
      </c>
    </row>
    <row r="126" spans="1:20" x14ac:dyDescent="0.55000000000000004">
      <c r="A126" s="51" t="s">
        <v>60</v>
      </c>
      <c r="C126" s="50" t="s">
        <v>66</v>
      </c>
      <c r="D126" s="50" t="str">
        <f t="shared" si="19"/>
        <v>\\(\\quad 14　+　2　=　 \\)</v>
      </c>
      <c r="E126" s="50" t="str">
        <f t="shared" si="20"/>
        <v>\\(\\quad 16 \\)</v>
      </c>
      <c r="F126" s="50" t="s">
        <v>62</v>
      </c>
      <c r="H126" s="50">
        <v>85</v>
      </c>
      <c r="I126" s="89" t="str">
        <f t="shared" si="21"/>
        <v>INSERT INTO math(tangen,question,answer,editor,date,count) VALUES('m1200','\\(\\quad 14　+　2　=　 \\)','\\(\\quad 16 \\)','harazono',NOW(),0);</v>
      </c>
      <c r="J126" s="78" t="s">
        <v>229</v>
      </c>
      <c r="K126" s="1">
        <v>14</v>
      </c>
      <c r="L126" t="s">
        <v>232</v>
      </c>
      <c r="M126" s="1">
        <v>2</v>
      </c>
      <c r="N126" t="s">
        <v>234</v>
      </c>
      <c r="O126" t="s">
        <v>230</v>
      </c>
      <c r="P126" s="78" t="s">
        <v>229</v>
      </c>
      <c r="Q126" s="1">
        <f t="shared" si="22"/>
        <v>16</v>
      </c>
      <c r="R126" t="s">
        <v>230</v>
      </c>
      <c r="S126" t="str">
        <f t="shared" si="13"/>
        <v>\\(\\quad 14　+　2　=　 \\)</v>
      </c>
      <c r="T126" t="str">
        <f t="shared" si="14"/>
        <v>\\(\\quad 16 \\)</v>
      </c>
    </row>
    <row r="127" spans="1:20" x14ac:dyDescent="0.55000000000000004">
      <c r="A127" s="51" t="s">
        <v>60</v>
      </c>
      <c r="C127" s="50" t="s">
        <v>66</v>
      </c>
      <c r="D127" s="50" t="str">
        <f t="shared" si="19"/>
        <v>\\(\\quad 14　+　3　=　 \\)</v>
      </c>
      <c r="E127" s="50" t="str">
        <f t="shared" si="20"/>
        <v>\\(\\quad 17 \\)</v>
      </c>
      <c r="F127" s="50" t="s">
        <v>62</v>
      </c>
      <c r="H127" s="50">
        <v>86</v>
      </c>
      <c r="I127" s="89" t="str">
        <f t="shared" si="21"/>
        <v>INSERT INTO math(tangen,question,answer,editor,date,count) VALUES('m1200','\\(\\quad 14　+　3　=　 \\)','\\(\\quad 17 \\)','harazono',NOW(),0);</v>
      </c>
      <c r="J127" s="78" t="s">
        <v>229</v>
      </c>
      <c r="K127" s="1">
        <v>14</v>
      </c>
      <c r="L127" t="s">
        <v>232</v>
      </c>
      <c r="M127" s="1">
        <v>3</v>
      </c>
      <c r="N127" t="s">
        <v>234</v>
      </c>
      <c r="O127" t="s">
        <v>230</v>
      </c>
      <c r="P127" s="78" t="s">
        <v>229</v>
      </c>
      <c r="Q127" s="1">
        <f t="shared" si="22"/>
        <v>17</v>
      </c>
      <c r="R127" t="s">
        <v>230</v>
      </c>
      <c r="S127" t="str">
        <f t="shared" si="13"/>
        <v>\\(\\quad 14　+　3　=　 \\)</v>
      </c>
      <c r="T127" t="str">
        <f t="shared" si="14"/>
        <v>\\(\\quad 17 \\)</v>
      </c>
    </row>
    <row r="128" spans="1:20" x14ac:dyDescent="0.55000000000000004">
      <c r="A128" s="51" t="s">
        <v>60</v>
      </c>
      <c r="C128" s="50" t="s">
        <v>66</v>
      </c>
      <c r="D128" s="50" t="str">
        <f t="shared" si="19"/>
        <v>\\(\\quad 14　+　4　=　 \\)</v>
      </c>
      <c r="E128" s="50" t="str">
        <f t="shared" si="20"/>
        <v>\\(\\quad 18 \\)</v>
      </c>
      <c r="F128" s="50" t="s">
        <v>62</v>
      </c>
      <c r="H128" s="50">
        <v>87</v>
      </c>
      <c r="I128" s="89" t="str">
        <f t="shared" si="21"/>
        <v>INSERT INTO math(tangen,question,answer,editor,date,count) VALUES('m1200','\\(\\quad 14　+　4　=　 \\)','\\(\\quad 18 \\)','harazono',NOW(),0);</v>
      </c>
      <c r="J128" s="78" t="s">
        <v>229</v>
      </c>
      <c r="K128" s="1">
        <v>14</v>
      </c>
      <c r="L128" t="s">
        <v>232</v>
      </c>
      <c r="M128" s="1">
        <v>4</v>
      </c>
      <c r="N128" t="s">
        <v>234</v>
      </c>
      <c r="O128" t="s">
        <v>230</v>
      </c>
      <c r="P128" s="78" t="s">
        <v>229</v>
      </c>
      <c r="Q128" s="1">
        <f t="shared" si="22"/>
        <v>18</v>
      </c>
      <c r="R128" t="s">
        <v>230</v>
      </c>
      <c r="S128" t="str">
        <f t="shared" si="13"/>
        <v>\\(\\quad 14　+　4　=　 \\)</v>
      </c>
      <c r="T128" t="str">
        <f t="shared" si="14"/>
        <v>\\(\\quad 18 \\)</v>
      </c>
    </row>
    <row r="129" spans="1:20" x14ac:dyDescent="0.55000000000000004">
      <c r="A129" s="51" t="s">
        <v>60</v>
      </c>
      <c r="C129" s="50" t="s">
        <v>66</v>
      </c>
      <c r="D129" s="50" t="str">
        <f t="shared" si="19"/>
        <v>\\(\\quad 14　+　5　=　 \\)</v>
      </c>
      <c r="E129" s="50" t="str">
        <f t="shared" si="20"/>
        <v>\\(\\quad 19 \\)</v>
      </c>
      <c r="F129" s="50" t="s">
        <v>62</v>
      </c>
      <c r="H129" s="50">
        <v>88</v>
      </c>
      <c r="I129" s="89" t="str">
        <f t="shared" si="21"/>
        <v>INSERT INTO math(tangen,question,answer,editor,date,count) VALUES('m1200','\\(\\quad 14　+　5　=　 \\)','\\(\\quad 19 \\)','harazono',NOW(),0);</v>
      </c>
      <c r="J129" s="78" t="s">
        <v>229</v>
      </c>
      <c r="K129" s="1">
        <v>14</v>
      </c>
      <c r="L129" t="s">
        <v>232</v>
      </c>
      <c r="M129" s="1">
        <v>5</v>
      </c>
      <c r="N129" t="s">
        <v>234</v>
      </c>
      <c r="O129" t="s">
        <v>230</v>
      </c>
      <c r="P129" s="78" t="s">
        <v>229</v>
      </c>
      <c r="Q129" s="1">
        <f t="shared" si="22"/>
        <v>19</v>
      </c>
      <c r="R129" t="s">
        <v>230</v>
      </c>
      <c r="S129" t="str">
        <f t="shared" si="13"/>
        <v>\\(\\quad 14　+　5　=　 \\)</v>
      </c>
      <c r="T129" t="str">
        <f t="shared" si="14"/>
        <v>\\(\\quad 19 \\)</v>
      </c>
    </row>
    <row r="130" spans="1:20" x14ac:dyDescent="0.55000000000000004">
      <c r="A130" s="51" t="s">
        <v>60</v>
      </c>
      <c r="C130" s="50" t="s">
        <v>66</v>
      </c>
      <c r="D130" s="50" t="str">
        <f t="shared" si="19"/>
        <v>\\(\\quad 14　+　6　=　 \\)</v>
      </c>
      <c r="E130" s="50" t="str">
        <f t="shared" si="20"/>
        <v>\\(\\quad 20 \\)</v>
      </c>
      <c r="F130" s="50" t="s">
        <v>62</v>
      </c>
      <c r="H130" s="50">
        <v>89</v>
      </c>
      <c r="I130" s="89" t="str">
        <f t="shared" si="21"/>
        <v>INSERT INTO math(tangen,question,answer,editor,date,count) VALUES('m1200','\\(\\quad 14　+　6　=　 \\)','\\(\\quad 20 \\)','harazono',NOW(),0);</v>
      </c>
      <c r="J130" s="78" t="s">
        <v>229</v>
      </c>
      <c r="K130" s="1">
        <v>14</v>
      </c>
      <c r="L130" t="s">
        <v>232</v>
      </c>
      <c r="M130" s="1">
        <v>6</v>
      </c>
      <c r="N130" t="s">
        <v>234</v>
      </c>
      <c r="O130" t="s">
        <v>230</v>
      </c>
      <c r="P130" s="78" t="s">
        <v>229</v>
      </c>
      <c r="Q130" s="1">
        <f t="shared" si="22"/>
        <v>20</v>
      </c>
      <c r="R130" t="s">
        <v>230</v>
      </c>
      <c r="S130" t="str">
        <f t="shared" ref="S130:S193" si="23">J130&amp;K130&amp;L130&amp;M130&amp;N130&amp;O130</f>
        <v>\\(\\quad 14　+　6　=　 \\)</v>
      </c>
      <c r="T130" t="str">
        <f t="shared" si="14"/>
        <v>\\(\\quad 20 \\)</v>
      </c>
    </row>
    <row r="131" spans="1:20" x14ac:dyDescent="0.55000000000000004">
      <c r="A131" s="51" t="s">
        <v>60</v>
      </c>
      <c r="C131" s="50" t="s">
        <v>66</v>
      </c>
      <c r="D131" s="50" t="str">
        <f t="shared" si="19"/>
        <v>\\(\\quad 14　+　7　=　 \\)</v>
      </c>
      <c r="E131" s="50" t="str">
        <f t="shared" si="20"/>
        <v>\\(\\quad 21 \\)</v>
      </c>
      <c r="F131" s="50" t="s">
        <v>62</v>
      </c>
      <c r="H131" s="50">
        <v>90</v>
      </c>
      <c r="I131" s="89" t="str">
        <f t="shared" si="21"/>
        <v>INSERT INTO math(tangen,question,answer,editor,date,count) VALUES('m1200','\\(\\quad 14　+　7　=　 \\)','\\(\\quad 21 \\)','harazono',NOW(),0);</v>
      </c>
      <c r="J131" s="78" t="s">
        <v>229</v>
      </c>
      <c r="K131" s="1">
        <v>14</v>
      </c>
      <c r="L131" t="s">
        <v>232</v>
      </c>
      <c r="M131" s="1">
        <v>7</v>
      </c>
      <c r="N131" t="s">
        <v>234</v>
      </c>
      <c r="O131" t="s">
        <v>230</v>
      </c>
      <c r="P131" s="78" t="s">
        <v>229</v>
      </c>
      <c r="Q131" s="1">
        <f t="shared" si="22"/>
        <v>21</v>
      </c>
      <c r="R131" t="s">
        <v>230</v>
      </c>
      <c r="S131" t="str">
        <f t="shared" si="23"/>
        <v>\\(\\quad 14　+　7　=　 \\)</v>
      </c>
      <c r="T131" t="str">
        <f t="shared" ref="T131:T194" si="24">P131&amp;Q131&amp;R131</f>
        <v>\\(\\quad 21 \\)</v>
      </c>
    </row>
    <row r="132" spans="1:20" x14ac:dyDescent="0.55000000000000004">
      <c r="A132" s="51" t="s">
        <v>60</v>
      </c>
      <c r="C132" s="50" t="s">
        <v>66</v>
      </c>
      <c r="D132" s="50" t="str">
        <f t="shared" si="19"/>
        <v>\\(\\quad 14　+　8　=　 \\)</v>
      </c>
      <c r="E132" s="50" t="str">
        <f t="shared" si="20"/>
        <v>\\(\\quad 22 \\)</v>
      </c>
      <c r="F132" s="50" t="s">
        <v>62</v>
      </c>
      <c r="H132" s="50">
        <v>91</v>
      </c>
      <c r="I132" s="89" t="str">
        <f t="shared" si="21"/>
        <v>INSERT INTO math(tangen,question,answer,editor,date,count) VALUES('m1200','\\(\\quad 14　+　8　=　 \\)','\\(\\quad 22 \\)','harazono',NOW(),0);</v>
      </c>
      <c r="J132" s="78" t="s">
        <v>229</v>
      </c>
      <c r="K132" s="1">
        <v>14</v>
      </c>
      <c r="L132" t="s">
        <v>232</v>
      </c>
      <c r="M132" s="1">
        <v>8</v>
      </c>
      <c r="N132" t="s">
        <v>234</v>
      </c>
      <c r="O132" t="s">
        <v>230</v>
      </c>
      <c r="P132" s="78" t="s">
        <v>229</v>
      </c>
      <c r="Q132" s="1">
        <f t="shared" si="22"/>
        <v>22</v>
      </c>
      <c r="R132" t="s">
        <v>230</v>
      </c>
      <c r="S132" t="str">
        <f t="shared" si="23"/>
        <v>\\(\\quad 14　+　8　=　 \\)</v>
      </c>
      <c r="T132" t="str">
        <f t="shared" si="24"/>
        <v>\\(\\quad 22 \\)</v>
      </c>
    </row>
    <row r="133" spans="1:20" x14ac:dyDescent="0.55000000000000004">
      <c r="A133" s="51" t="s">
        <v>60</v>
      </c>
      <c r="C133" s="50" t="s">
        <v>66</v>
      </c>
      <c r="D133" s="50" t="str">
        <f t="shared" si="19"/>
        <v>\\(\\quad 14　+　9　=　 \\)</v>
      </c>
      <c r="E133" s="50" t="str">
        <f t="shared" si="20"/>
        <v>\\(\\quad 23 \\)</v>
      </c>
      <c r="F133" s="50" t="s">
        <v>62</v>
      </c>
      <c r="H133" s="50">
        <v>92</v>
      </c>
      <c r="I133" s="89" t="str">
        <f t="shared" si="21"/>
        <v>INSERT INTO math(tangen,question,answer,editor,date,count) VALUES('m1200','\\(\\quad 14　+　9　=　 \\)','\\(\\quad 23 \\)','harazono',NOW(),0);</v>
      </c>
      <c r="J133" s="78" t="s">
        <v>229</v>
      </c>
      <c r="K133" s="1">
        <v>14</v>
      </c>
      <c r="L133" t="s">
        <v>232</v>
      </c>
      <c r="M133" s="1">
        <v>9</v>
      </c>
      <c r="N133" t="s">
        <v>234</v>
      </c>
      <c r="O133" t="s">
        <v>230</v>
      </c>
      <c r="P133" s="78" t="s">
        <v>229</v>
      </c>
      <c r="Q133" s="1">
        <f t="shared" si="22"/>
        <v>23</v>
      </c>
      <c r="R133" t="s">
        <v>230</v>
      </c>
      <c r="S133" t="str">
        <f t="shared" si="23"/>
        <v>\\(\\quad 14　+　9　=　 \\)</v>
      </c>
      <c r="T133" t="str">
        <f t="shared" si="24"/>
        <v>\\(\\quad 23 \\)</v>
      </c>
    </row>
    <row r="134" spans="1:20" x14ac:dyDescent="0.55000000000000004">
      <c r="A134" s="51" t="s">
        <v>60</v>
      </c>
      <c r="C134" s="50" t="s">
        <v>66</v>
      </c>
      <c r="D134" s="50" t="str">
        <f t="shared" si="19"/>
        <v>\\(\\quad 15　+　10　=　 \\)</v>
      </c>
      <c r="E134" s="50" t="str">
        <f t="shared" si="20"/>
        <v>\\(\\quad 25 \\)</v>
      </c>
      <c r="F134" s="50" t="s">
        <v>62</v>
      </c>
      <c r="H134" s="50">
        <v>93</v>
      </c>
      <c r="I134" s="89" t="str">
        <f t="shared" si="21"/>
        <v>INSERT INTO math(tangen,question,answer,editor,date,count) VALUES('m1200','\\(\\quad 15　+　10　=　 \\)','\\(\\quad 25 \\)','harazono',NOW(),0);</v>
      </c>
      <c r="J134" s="78" t="s">
        <v>229</v>
      </c>
      <c r="K134" s="1">
        <v>15</v>
      </c>
      <c r="L134" t="s">
        <v>232</v>
      </c>
      <c r="M134" s="1">
        <v>10</v>
      </c>
      <c r="N134" t="s">
        <v>234</v>
      </c>
      <c r="O134" t="s">
        <v>230</v>
      </c>
      <c r="P134" s="78" t="s">
        <v>229</v>
      </c>
      <c r="Q134" s="1">
        <f t="shared" si="22"/>
        <v>25</v>
      </c>
      <c r="R134" t="s">
        <v>230</v>
      </c>
      <c r="S134" t="str">
        <f t="shared" si="23"/>
        <v>\\(\\quad 15　+　10　=　 \\)</v>
      </c>
      <c r="T134" t="str">
        <f t="shared" si="24"/>
        <v>\\(\\quad 25 \\)</v>
      </c>
    </row>
    <row r="135" spans="1:20" x14ac:dyDescent="0.55000000000000004">
      <c r="A135" s="51" t="s">
        <v>60</v>
      </c>
      <c r="C135" s="50" t="s">
        <v>66</v>
      </c>
      <c r="D135" s="50" t="str">
        <f t="shared" si="19"/>
        <v>\\(\\quad 15　+　1　=　 \\)</v>
      </c>
      <c r="E135" s="50" t="str">
        <f t="shared" si="20"/>
        <v>\\(\\quad 16 \\)</v>
      </c>
      <c r="F135" s="50" t="s">
        <v>62</v>
      </c>
      <c r="H135" s="50">
        <v>94</v>
      </c>
      <c r="I135" s="89" t="str">
        <f t="shared" si="21"/>
        <v>INSERT INTO math(tangen,question,answer,editor,date,count) VALUES('m1200','\\(\\quad 15　+　1　=　 \\)','\\(\\quad 16 \\)','harazono',NOW(),0);</v>
      </c>
      <c r="J135" s="78" t="s">
        <v>229</v>
      </c>
      <c r="K135" s="1">
        <v>15</v>
      </c>
      <c r="L135" t="s">
        <v>232</v>
      </c>
      <c r="M135" s="1">
        <v>1</v>
      </c>
      <c r="N135" t="s">
        <v>234</v>
      </c>
      <c r="O135" t="s">
        <v>230</v>
      </c>
      <c r="P135" s="78" t="s">
        <v>229</v>
      </c>
      <c r="Q135" s="1">
        <f t="shared" si="22"/>
        <v>16</v>
      </c>
      <c r="R135" t="s">
        <v>230</v>
      </c>
      <c r="S135" t="str">
        <f t="shared" si="23"/>
        <v>\\(\\quad 15　+　1　=　 \\)</v>
      </c>
      <c r="T135" t="str">
        <f t="shared" si="24"/>
        <v>\\(\\quad 16 \\)</v>
      </c>
    </row>
    <row r="136" spans="1:20" x14ac:dyDescent="0.55000000000000004">
      <c r="A136" s="51" t="s">
        <v>60</v>
      </c>
      <c r="C136" s="50" t="s">
        <v>66</v>
      </c>
      <c r="D136" s="50" t="str">
        <f t="shared" si="19"/>
        <v>\\(\\quad 15　+　2　=　 \\)</v>
      </c>
      <c r="E136" s="50" t="str">
        <f t="shared" si="20"/>
        <v>\\(\\quad 17 \\)</v>
      </c>
      <c r="F136" s="50" t="s">
        <v>62</v>
      </c>
      <c r="H136" s="50">
        <v>95</v>
      </c>
      <c r="I136" s="89" t="str">
        <f t="shared" si="21"/>
        <v>INSERT INTO math(tangen,question,answer,editor,date,count) VALUES('m1200','\\(\\quad 15　+　2　=　 \\)','\\(\\quad 17 \\)','harazono',NOW(),0);</v>
      </c>
      <c r="J136" s="78" t="s">
        <v>229</v>
      </c>
      <c r="K136" s="1">
        <v>15</v>
      </c>
      <c r="L136" t="s">
        <v>232</v>
      </c>
      <c r="M136" s="1">
        <v>2</v>
      </c>
      <c r="N136" t="s">
        <v>234</v>
      </c>
      <c r="O136" t="s">
        <v>230</v>
      </c>
      <c r="P136" s="78" t="s">
        <v>229</v>
      </c>
      <c r="Q136" s="1">
        <f t="shared" si="22"/>
        <v>17</v>
      </c>
      <c r="R136" t="s">
        <v>230</v>
      </c>
      <c r="S136" t="str">
        <f t="shared" si="23"/>
        <v>\\(\\quad 15　+　2　=　 \\)</v>
      </c>
      <c r="T136" t="str">
        <f t="shared" si="24"/>
        <v>\\(\\quad 17 \\)</v>
      </c>
    </row>
    <row r="137" spans="1:20" x14ac:dyDescent="0.55000000000000004">
      <c r="A137" s="51" t="s">
        <v>60</v>
      </c>
      <c r="C137" s="50" t="s">
        <v>66</v>
      </c>
      <c r="D137" s="50" t="str">
        <f t="shared" si="19"/>
        <v>\\(\\quad 15　+　3　=　 \\)</v>
      </c>
      <c r="E137" s="50" t="str">
        <f t="shared" si="20"/>
        <v>\\(\\quad 18 \\)</v>
      </c>
      <c r="F137" s="50" t="s">
        <v>62</v>
      </c>
      <c r="H137" s="50">
        <v>96</v>
      </c>
      <c r="I137" s="89" t="str">
        <f t="shared" si="21"/>
        <v>INSERT INTO math(tangen,question,answer,editor,date,count) VALUES('m1200','\\(\\quad 15　+　3　=　 \\)','\\(\\quad 18 \\)','harazono',NOW(),0);</v>
      </c>
      <c r="J137" s="78" t="s">
        <v>229</v>
      </c>
      <c r="K137" s="1">
        <v>15</v>
      </c>
      <c r="L137" t="s">
        <v>232</v>
      </c>
      <c r="M137" s="1">
        <v>3</v>
      </c>
      <c r="N137" t="s">
        <v>234</v>
      </c>
      <c r="O137" t="s">
        <v>230</v>
      </c>
      <c r="P137" s="78" t="s">
        <v>229</v>
      </c>
      <c r="Q137" s="1">
        <f t="shared" si="22"/>
        <v>18</v>
      </c>
      <c r="R137" t="s">
        <v>230</v>
      </c>
      <c r="S137" t="str">
        <f t="shared" si="23"/>
        <v>\\(\\quad 15　+　3　=　 \\)</v>
      </c>
      <c r="T137" t="str">
        <f t="shared" si="24"/>
        <v>\\(\\quad 18 \\)</v>
      </c>
    </row>
    <row r="138" spans="1:20" x14ac:dyDescent="0.55000000000000004">
      <c r="A138" s="51" t="s">
        <v>60</v>
      </c>
      <c r="C138" s="50" t="s">
        <v>66</v>
      </c>
      <c r="D138" s="50" t="str">
        <f t="shared" si="19"/>
        <v>\\(\\quad 15　+　4　=　 \\)</v>
      </c>
      <c r="E138" s="50" t="str">
        <f t="shared" si="20"/>
        <v>\\(\\quad 19 \\)</v>
      </c>
      <c r="F138" s="50" t="s">
        <v>62</v>
      </c>
      <c r="H138" s="50">
        <v>97</v>
      </c>
      <c r="I138" s="89" t="str">
        <f t="shared" si="21"/>
        <v>INSERT INTO math(tangen,question,answer,editor,date,count) VALUES('m1200','\\(\\quad 15　+　4　=　 \\)','\\(\\quad 19 \\)','harazono',NOW(),0);</v>
      </c>
      <c r="J138" s="78" t="s">
        <v>229</v>
      </c>
      <c r="K138" s="1">
        <v>15</v>
      </c>
      <c r="L138" t="s">
        <v>232</v>
      </c>
      <c r="M138" s="1">
        <v>4</v>
      </c>
      <c r="N138" t="s">
        <v>234</v>
      </c>
      <c r="O138" t="s">
        <v>230</v>
      </c>
      <c r="P138" s="78" t="s">
        <v>229</v>
      </c>
      <c r="Q138" s="1">
        <f t="shared" si="22"/>
        <v>19</v>
      </c>
      <c r="R138" t="s">
        <v>230</v>
      </c>
      <c r="S138" t="str">
        <f t="shared" si="23"/>
        <v>\\(\\quad 15　+　4　=　 \\)</v>
      </c>
      <c r="T138" t="str">
        <f t="shared" si="24"/>
        <v>\\(\\quad 19 \\)</v>
      </c>
    </row>
    <row r="139" spans="1:20" x14ac:dyDescent="0.55000000000000004">
      <c r="A139" s="51" t="s">
        <v>60</v>
      </c>
      <c r="C139" s="50" t="s">
        <v>66</v>
      </c>
      <c r="D139" s="50" t="str">
        <f t="shared" si="19"/>
        <v>\\(\\quad 15　+　5　=　 \\)</v>
      </c>
      <c r="E139" s="50" t="str">
        <f t="shared" si="20"/>
        <v>\\(\\quad 20 \\)</v>
      </c>
      <c r="F139" s="50" t="s">
        <v>62</v>
      </c>
      <c r="H139" s="50">
        <v>98</v>
      </c>
      <c r="I139" s="89" t="str">
        <f t="shared" si="21"/>
        <v>INSERT INTO math(tangen,question,answer,editor,date,count) VALUES('m1200','\\(\\quad 15　+　5　=　 \\)','\\(\\quad 20 \\)','harazono',NOW(),0);</v>
      </c>
      <c r="J139" s="78" t="s">
        <v>229</v>
      </c>
      <c r="K139" s="1">
        <v>15</v>
      </c>
      <c r="L139" t="s">
        <v>232</v>
      </c>
      <c r="M139" s="1">
        <v>5</v>
      </c>
      <c r="N139" t="s">
        <v>234</v>
      </c>
      <c r="O139" t="s">
        <v>230</v>
      </c>
      <c r="P139" s="78" t="s">
        <v>229</v>
      </c>
      <c r="Q139" s="1">
        <f t="shared" si="22"/>
        <v>20</v>
      </c>
      <c r="R139" t="s">
        <v>230</v>
      </c>
      <c r="S139" t="str">
        <f t="shared" si="23"/>
        <v>\\(\\quad 15　+　5　=　 \\)</v>
      </c>
      <c r="T139" t="str">
        <f t="shared" si="24"/>
        <v>\\(\\quad 20 \\)</v>
      </c>
    </row>
    <row r="140" spans="1:20" x14ac:dyDescent="0.55000000000000004">
      <c r="A140" s="51" t="s">
        <v>60</v>
      </c>
      <c r="C140" s="50" t="s">
        <v>66</v>
      </c>
      <c r="D140" s="50" t="str">
        <f t="shared" si="19"/>
        <v>\\(\\quad 15　+　6　=　 \\)</v>
      </c>
      <c r="E140" s="50" t="str">
        <f t="shared" si="20"/>
        <v>\\(\\quad 21 \\)</v>
      </c>
      <c r="F140" s="50" t="s">
        <v>62</v>
      </c>
      <c r="H140" s="50">
        <v>99</v>
      </c>
      <c r="I140" s="89" t="str">
        <f t="shared" si="21"/>
        <v>INSERT INTO math(tangen,question,answer,editor,date,count) VALUES('m1200','\\(\\quad 15　+　6　=　 \\)','\\(\\quad 21 \\)','harazono',NOW(),0);</v>
      </c>
      <c r="J140" s="78" t="s">
        <v>229</v>
      </c>
      <c r="K140" s="1">
        <v>15</v>
      </c>
      <c r="L140" t="s">
        <v>232</v>
      </c>
      <c r="M140" s="1">
        <v>6</v>
      </c>
      <c r="N140" t="s">
        <v>234</v>
      </c>
      <c r="O140" t="s">
        <v>230</v>
      </c>
      <c r="P140" s="78" t="s">
        <v>229</v>
      </c>
      <c r="Q140" s="1">
        <f t="shared" si="22"/>
        <v>21</v>
      </c>
      <c r="R140" t="s">
        <v>230</v>
      </c>
      <c r="S140" t="str">
        <f t="shared" si="23"/>
        <v>\\(\\quad 15　+　6　=　 \\)</v>
      </c>
      <c r="T140" t="str">
        <f t="shared" si="24"/>
        <v>\\(\\quad 21 \\)</v>
      </c>
    </row>
    <row r="141" spans="1:20" x14ac:dyDescent="0.55000000000000004">
      <c r="A141" s="51" t="s">
        <v>60</v>
      </c>
      <c r="C141" s="50" t="s">
        <v>66</v>
      </c>
      <c r="D141" s="50" t="str">
        <f t="shared" si="19"/>
        <v>\\(\\quad 15　+　7　=　 \\)</v>
      </c>
      <c r="E141" s="50" t="str">
        <f t="shared" si="20"/>
        <v>\\(\\quad 22 \\)</v>
      </c>
      <c r="F141" s="50" t="s">
        <v>62</v>
      </c>
      <c r="H141" s="50">
        <v>100</v>
      </c>
      <c r="I141" s="89" t="str">
        <f t="shared" si="21"/>
        <v>INSERT INTO math(tangen,question,answer,editor,date,count) VALUES('m1200','\\(\\quad 15　+　7　=　 \\)','\\(\\quad 22 \\)','harazono',NOW(),0);</v>
      </c>
      <c r="J141" s="78" t="s">
        <v>229</v>
      </c>
      <c r="K141" s="1">
        <v>15</v>
      </c>
      <c r="L141" t="s">
        <v>232</v>
      </c>
      <c r="M141" s="1">
        <v>7</v>
      </c>
      <c r="N141" t="s">
        <v>234</v>
      </c>
      <c r="O141" t="s">
        <v>230</v>
      </c>
      <c r="P141" s="78" t="s">
        <v>229</v>
      </c>
      <c r="Q141" s="1">
        <f t="shared" si="22"/>
        <v>22</v>
      </c>
      <c r="R141" t="s">
        <v>230</v>
      </c>
      <c r="S141" t="str">
        <f t="shared" si="23"/>
        <v>\\(\\quad 15　+　7　=　 \\)</v>
      </c>
      <c r="T141" t="str">
        <f t="shared" si="24"/>
        <v>\\(\\quad 22 \\)</v>
      </c>
    </row>
    <row r="142" spans="1:20" x14ac:dyDescent="0.55000000000000004">
      <c r="A142" s="51" t="s">
        <v>60</v>
      </c>
      <c r="C142" s="50" t="s">
        <v>66</v>
      </c>
      <c r="D142" s="50" t="str">
        <f t="shared" si="19"/>
        <v>\\(\\quad 15　+　8　=　 \\)</v>
      </c>
      <c r="E142" s="50" t="str">
        <f t="shared" si="20"/>
        <v>\\(\\quad 23 \\)</v>
      </c>
      <c r="F142" s="50" t="s">
        <v>62</v>
      </c>
      <c r="H142" s="50">
        <v>101</v>
      </c>
      <c r="I142" s="89" t="str">
        <f t="shared" si="21"/>
        <v>INSERT INTO math(tangen,question,answer,editor,date,count) VALUES('m1200','\\(\\quad 15　+　8　=　 \\)','\\(\\quad 23 \\)','harazono',NOW(),0);</v>
      </c>
      <c r="J142" s="78" t="s">
        <v>229</v>
      </c>
      <c r="K142" s="1">
        <v>15</v>
      </c>
      <c r="L142" t="s">
        <v>232</v>
      </c>
      <c r="M142" s="1">
        <v>8</v>
      </c>
      <c r="N142" t="s">
        <v>234</v>
      </c>
      <c r="O142" t="s">
        <v>230</v>
      </c>
      <c r="P142" s="78" t="s">
        <v>229</v>
      </c>
      <c r="Q142" s="1">
        <f t="shared" si="22"/>
        <v>23</v>
      </c>
      <c r="R142" t="s">
        <v>230</v>
      </c>
      <c r="S142" t="str">
        <f t="shared" si="23"/>
        <v>\\(\\quad 15　+　8　=　 \\)</v>
      </c>
      <c r="T142" t="str">
        <f t="shared" si="24"/>
        <v>\\(\\quad 23 \\)</v>
      </c>
    </row>
    <row r="143" spans="1:20" x14ac:dyDescent="0.55000000000000004">
      <c r="A143" s="51" t="s">
        <v>60</v>
      </c>
      <c r="C143" s="50" t="s">
        <v>66</v>
      </c>
      <c r="D143" s="50" t="str">
        <f t="shared" si="19"/>
        <v>\\(\\quad 15　+　9　=　 \\)</v>
      </c>
      <c r="E143" s="50" t="str">
        <f t="shared" si="20"/>
        <v>\\(\\quad 24 \\)</v>
      </c>
      <c r="F143" s="50" t="s">
        <v>62</v>
      </c>
      <c r="H143" s="50">
        <v>102</v>
      </c>
      <c r="I143" s="89" t="str">
        <f t="shared" si="21"/>
        <v>INSERT INTO math(tangen,question,answer,editor,date,count) VALUES('m1200','\\(\\quad 15　+　9　=　 \\)','\\(\\quad 24 \\)','harazono',NOW(),0);</v>
      </c>
      <c r="J143" s="78" t="s">
        <v>229</v>
      </c>
      <c r="K143" s="1">
        <v>15</v>
      </c>
      <c r="L143" t="s">
        <v>232</v>
      </c>
      <c r="M143" s="1">
        <v>9</v>
      </c>
      <c r="N143" t="s">
        <v>234</v>
      </c>
      <c r="O143" t="s">
        <v>230</v>
      </c>
      <c r="P143" s="78" t="s">
        <v>229</v>
      </c>
      <c r="Q143" s="1">
        <f t="shared" si="22"/>
        <v>24</v>
      </c>
      <c r="R143" t="s">
        <v>230</v>
      </c>
      <c r="S143" t="str">
        <f t="shared" si="23"/>
        <v>\\(\\quad 15　+　9　=　 \\)</v>
      </c>
      <c r="T143" t="str">
        <f t="shared" si="24"/>
        <v>\\(\\quad 24 \\)</v>
      </c>
    </row>
    <row r="144" spans="1:20" x14ac:dyDescent="0.55000000000000004">
      <c r="A144" s="51" t="s">
        <v>60</v>
      </c>
      <c r="C144" s="50" t="s">
        <v>66</v>
      </c>
      <c r="D144" s="50" t="str">
        <f t="shared" si="19"/>
        <v>\\(\\quad 16　+　10　=　 \\)</v>
      </c>
      <c r="E144" s="50" t="str">
        <f t="shared" si="20"/>
        <v>\\(\\quad 26 \\)</v>
      </c>
      <c r="F144" s="50" t="s">
        <v>62</v>
      </c>
      <c r="H144" s="50">
        <v>103</v>
      </c>
      <c r="I144" s="89" t="str">
        <f t="shared" si="21"/>
        <v>INSERT INTO math(tangen,question,answer,editor,date,count) VALUES('m1200','\\(\\quad 16　+　10　=　 \\)','\\(\\quad 26 \\)','harazono',NOW(),0);</v>
      </c>
      <c r="J144" s="78" t="s">
        <v>229</v>
      </c>
      <c r="K144" s="1">
        <v>16</v>
      </c>
      <c r="L144" t="s">
        <v>232</v>
      </c>
      <c r="M144" s="1">
        <v>10</v>
      </c>
      <c r="N144" t="s">
        <v>234</v>
      </c>
      <c r="O144" t="s">
        <v>230</v>
      </c>
      <c r="P144" s="78" t="s">
        <v>229</v>
      </c>
      <c r="Q144" s="1">
        <f t="shared" si="22"/>
        <v>26</v>
      </c>
      <c r="R144" t="s">
        <v>230</v>
      </c>
      <c r="S144" t="str">
        <f t="shared" si="23"/>
        <v>\\(\\quad 16　+　10　=　 \\)</v>
      </c>
      <c r="T144" t="str">
        <f t="shared" si="24"/>
        <v>\\(\\quad 26 \\)</v>
      </c>
    </row>
    <row r="145" spans="1:20" x14ac:dyDescent="0.55000000000000004">
      <c r="A145" s="51" t="s">
        <v>60</v>
      </c>
      <c r="C145" s="50" t="s">
        <v>66</v>
      </c>
      <c r="D145" s="50" t="str">
        <f t="shared" si="19"/>
        <v>\\(\\quad 16　+　1　=　 \\)</v>
      </c>
      <c r="E145" s="50" t="str">
        <f t="shared" si="20"/>
        <v>\\(\\quad 17 \\)</v>
      </c>
      <c r="F145" s="50" t="s">
        <v>62</v>
      </c>
      <c r="H145" s="50">
        <v>104</v>
      </c>
      <c r="I145" s="89" t="str">
        <f t="shared" si="21"/>
        <v>INSERT INTO math(tangen,question,answer,editor,date,count) VALUES('m1200','\\(\\quad 16　+　1　=　 \\)','\\(\\quad 17 \\)','harazono',NOW(),0);</v>
      </c>
      <c r="J145" s="78" t="s">
        <v>229</v>
      </c>
      <c r="K145" s="1">
        <v>16</v>
      </c>
      <c r="L145" t="s">
        <v>232</v>
      </c>
      <c r="M145" s="1">
        <v>1</v>
      </c>
      <c r="N145" t="s">
        <v>234</v>
      </c>
      <c r="O145" t="s">
        <v>230</v>
      </c>
      <c r="P145" s="78" t="s">
        <v>229</v>
      </c>
      <c r="Q145" s="1">
        <f t="shared" si="22"/>
        <v>17</v>
      </c>
      <c r="R145" t="s">
        <v>230</v>
      </c>
      <c r="S145" t="str">
        <f t="shared" si="23"/>
        <v>\\(\\quad 16　+　1　=　 \\)</v>
      </c>
      <c r="T145" t="str">
        <f t="shared" si="24"/>
        <v>\\(\\quad 17 \\)</v>
      </c>
    </row>
    <row r="146" spans="1:20" x14ac:dyDescent="0.55000000000000004">
      <c r="A146" s="51" t="s">
        <v>60</v>
      </c>
      <c r="C146" s="50" t="s">
        <v>66</v>
      </c>
      <c r="D146" s="50" t="str">
        <f t="shared" si="19"/>
        <v>\\(\\quad 16　+　2　=　 \\)</v>
      </c>
      <c r="E146" s="50" t="str">
        <f t="shared" si="20"/>
        <v>\\(\\quad 18 \\)</v>
      </c>
      <c r="F146" s="50" t="s">
        <v>62</v>
      </c>
      <c r="H146" s="50">
        <v>105</v>
      </c>
      <c r="I146" s="89" t="str">
        <f t="shared" si="21"/>
        <v>INSERT INTO math(tangen,question,answer,editor,date,count) VALUES('m1200','\\(\\quad 16　+　2　=　 \\)','\\(\\quad 18 \\)','harazono',NOW(),0);</v>
      </c>
      <c r="J146" s="78" t="s">
        <v>229</v>
      </c>
      <c r="K146" s="1">
        <v>16</v>
      </c>
      <c r="L146" t="s">
        <v>232</v>
      </c>
      <c r="M146" s="1">
        <v>2</v>
      </c>
      <c r="N146" t="s">
        <v>234</v>
      </c>
      <c r="O146" t="s">
        <v>230</v>
      </c>
      <c r="P146" s="78" t="s">
        <v>229</v>
      </c>
      <c r="Q146" s="1">
        <f t="shared" si="22"/>
        <v>18</v>
      </c>
      <c r="R146" t="s">
        <v>230</v>
      </c>
      <c r="S146" t="str">
        <f t="shared" si="23"/>
        <v>\\(\\quad 16　+　2　=　 \\)</v>
      </c>
      <c r="T146" t="str">
        <f t="shared" si="24"/>
        <v>\\(\\quad 18 \\)</v>
      </c>
    </row>
    <row r="147" spans="1:20" x14ac:dyDescent="0.55000000000000004">
      <c r="A147" s="51" t="s">
        <v>60</v>
      </c>
      <c r="C147" s="50" t="s">
        <v>66</v>
      </c>
      <c r="D147" s="50" t="str">
        <f t="shared" si="19"/>
        <v>\\(\\quad 16　+　3　=　 \\)</v>
      </c>
      <c r="E147" s="50" t="str">
        <f t="shared" si="20"/>
        <v>\\(\\quad 19 \\)</v>
      </c>
      <c r="F147" s="50" t="s">
        <v>62</v>
      </c>
      <c r="H147" s="50">
        <v>106</v>
      </c>
      <c r="I147" s="89" t="str">
        <f t="shared" si="21"/>
        <v>INSERT INTO math(tangen,question,answer,editor,date,count) VALUES('m1200','\\(\\quad 16　+　3　=　 \\)','\\(\\quad 19 \\)','harazono',NOW(),0);</v>
      </c>
      <c r="J147" s="78" t="s">
        <v>229</v>
      </c>
      <c r="K147" s="1">
        <v>16</v>
      </c>
      <c r="L147" t="s">
        <v>232</v>
      </c>
      <c r="M147" s="1">
        <v>3</v>
      </c>
      <c r="N147" t="s">
        <v>234</v>
      </c>
      <c r="O147" t="s">
        <v>230</v>
      </c>
      <c r="P147" s="78" t="s">
        <v>229</v>
      </c>
      <c r="Q147" s="1">
        <f t="shared" si="22"/>
        <v>19</v>
      </c>
      <c r="R147" t="s">
        <v>230</v>
      </c>
      <c r="S147" t="str">
        <f t="shared" si="23"/>
        <v>\\(\\quad 16　+　3　=　 \\)</v>
      </c>
      <c r="T147" t="str">
        <f t="shared" si="24"/>
        <v>\\(\\quad 19 \\)</v>
      </c>
    </row>
    <row r="148" spans="1:20" x14ac:dyDescent="0.55000000000000004">
      <c r="A148" s="51" t="s">
        <v>60</v>
      </c>
      <c r="C148" s="50" t="s">
        <v>66</v>
      </c>
      <c r="D148" s="50" t="str">
        <f t="shared" si="19"/>
        <v>\\(\\quad 16　+　4　=　 \\)</v>
      </c>
      <c r="E148" s="50" t="str">
        <f t="shared" si="20"/>
        <v>\\(\\quad 20 \\)</v>
      </c>
      <c r="F148" s="50" t="s">
        <v>62</v>
      </c>
      <c r="H148" s="50">
        <v>107</v>
      </c>
      <c r="I148" s="89" t="str">
        <f t="shared" si="21"/>
        <v>INSERT INTO math(tangen,question,answer,editor,date,count) VALUES('m1200','\\(\\quad 16　+　4　=　 \\)','\\(\\quad 20 \\)','harazono',NOW(),0);</v>
      </c>
      <c r="J148" s="78" t="s">
        <v>229</v>
      </c>
      <c r="K148" s="1">
        <v>16</v>
      </c>
      <c r="L148" t="s">
        <v>232</v>
      </c>
      <c r="M148" s="1">
        <v>4</v>
      </c>
      <c r="N148" t="s">
        <v>234</v>
      </c>
      <c r="O148" t="s">
        <v>230</v>
      </c>
      <c r="P148" s="78" t="s">
        <v>229</v>
      </c>
      <c r="Q148" s="1">
        <f t="shared" si="22"/>
        <v>20</v>
      </c>
      <c r="R148" t="s">
        <v>230</v>
      </c>
      <c r="S148" t="str">
        <f t="shared" si="23"/>
        <v>\\(\\quad 16　+　4　=　 \\)</v>
      </c>
      <c r="T148" t="str">
        <f t="shared" si="24"/>
        <v>\\(\\quad 20 \\)</v>
      </c>
    </row>
    <row r="149" spans="1:20" x14ac:dyDescent="0.55000000000000004">
      <c r="A149" s="51" t="s">
        <v>60</v>
      </c>
      <c r="C149" s="50" t="s">
        <v>66</v>
      </c>
      <c r="D149" s="50" t="str">
        <f t="shared" si="19"/>
        <v>\\(\\quad 16　+　5　=　 \\)</v>
      </c>
      <c r="E149" s="50" t="str">
        <f t="shared" si="20"/>
        <v>\\(\\quad 21 \\)</v>
      </c>
      <c r="F149" s="50" t="s">
        <v>62</v>
      </c>
      <c r="H149" s="50">
        <v>108</v>
      </c>
      <c r="I149" s="89" t="str">
        <f t="shared" si="21"/>
        <v>INSERT INTO math(tangen,question,answer,editor,date,count) VALUES('m1200','\\(\\quad 16　+　5　=　 \\)','\\(\\quad 21 \\)','harazono',NOW(),0);</v>
      </c>
      <c r="J149" s="78" t="s">
        <v>229</v>
      </c>
      <c r="K149" s="1">
        <v>16</v>
      </c>
      <c r="L149" t="s">
        <v>232</v>
      </c>
      <c r="M149" s="1">
        <v>5</v>
      </c>
      <c r="N149" t="s">
        <v>234</v>
      </c>
      <c r="O149" t="s">
        <v>230</v>
      </c>
      <c r="P149" s="78" t="s">
        <v>229</v>
      </c>
      <c r="Q149" s="1">
        <f t="shared" ref="Q149:Q184" si="25">K149+M149</f>
        <v>21</v>
      </c>
      <c r="R149" t="s">
        <v>230</v>
      </c>
      <c r="S149" t="str">
        <f t="shared" si="23"/>
        <v>\\(\\quad 16　+　5　=　 \\)</v>
      </c>
      <c r="T149" t="str">
        <f t="shared" si="24"/>
        <v>\\(\\quad 21 \\)</v>
      </c>
    </row>
    <row r="150" spans="1:20" x14ac:dyDescent="0.55000000000000004">
      <c r="A150" s="51" t="s">
        <v>60</v>
      </c>
      <c r="C150" s="50" t="s">
        <v>66</v>
      </c>
      <c r="D150" s="50" t="str">
        <f t="shared" ref="D150:D184" si="26">S150</f>
        <v>\\(\\quad 16　+　6　=　 \\)</v>
      </c>
      <c r="E150" s="50" t="str">
        <f t="shared" ref="E150:E184" si="27">T150</f>
        <v>\\(\\quad 22 \\)</v>
      </c>
      <c r="F150" s="50" t="s">
        <v>62</v>
      </c>
      <c r="H150" s="50">
        <v>109</v>
      </c>
      <c r="I150" s="89" t="str">
        <f t="shared" ref="I150:I184" si="28">"INSERT INTO "&amp;A150&amp;"(tangen,question,answer,editor,date,count) VALUES('"&amp;C150&amp;"','"&amp;D150&amp;"','"&amp;E150&amp;"','"&amp;F150&amp;"',NOW(),0);"</f>
        <v>INSERT INTO math(tangen,question,answer,editor,date,count) VALUES('m1200','\\(\\quad 16　+　6　=　 \\)','\\(\\quad 22 \\)','harazono',NOW(),0);</v>
      </c>
      <c r="J150" s="78" t="s">
        <v>229</v>
      </c>
      <c r="K150" s="1">
        <v>16</v>
      </c>
      <c r="L150" t="s">
        <v>232</v>
      </c>
      <c r="M150" s="1">
        <v>6</v>
      </c>
      <c r="N150" t="s">
        <v>234</v>
      </c>
      <c r="O150" t="s">
        <v>230</v>
      </c>
      <c r="P150" s="78" t="s">
        <v>229</v>
      </c>
      <c r="Q150" s="1">
        <f t="shared" si="25"/>
        <v>22</v>
      </c>
      <c r="R150" t="s">
        <v>230</v>
      </c>
      <c r="S150" t="str">
        <f t="shared" si="23"/>
        <v>\\(\\quad 16　+　6　=　 \\)</v>
      </c>
      <c r="T150" t="str">
        <f t="shared" si="24"/>
        <v>\\(\\quad 22 \\)</v>
      </c>
    </row>
    <row r="151" spans="1:20" x14ac:dyDescent="0.55000000000000004">
      <c r="A151" s="51" t="s">
        <v>60</v>
      </c>
      <c r="C151" s="50" t="s">
        <v>66</v>
      </c>
      <c r="D151" s="50" t="str">
        <f t="shared" si="26"/>
        <v>\\(\\quad 16　+　7　=　 \\)</v>
      </c>
      <c r="E151" s="50" t="str">
        <f t="shared" si="27"/>
        <v>\\(\\quad 23 \\)</v>
      </c>
      <c r="F151" s="50" t="s">
        <v>62</v>
      </c>
      <c r="H151" s="50">
        <v>110</v>
      </c>
      <c r="I151" s="89" t="str">
        <f t="shared" si="28"/>
        <v>INSERT INTO math(tangen,question,answer,editor,date,count) VALUES('m1200','\\(\\quad 16　+　7　=　 \\)','\\(\\quad 23 \\)','harazono',NOW(),0);</v>
      </c>
      <c r="J151" s="78" t="s">
        <v>229</v>
      </c>
      <c r="K151" s="1">
        <v>16</v>
      </c>
      <c r="L151" t="s">
        <v>232</v>
      </c>
      <c r="M151" s="1">
        <v>7</v>
      </c>
      <c r="N151" t="s">
        <v>234</v>
      </c>
      <c r="O151" t="s">
        <v>230</v>
      </c>
      <c r="P151" s="78" t="s">
        <v>229</v>
      </c>
      <c r="Q151" s="1">
        <f t="shared" si="25"/>
        <v>23</v>
      </c>
      <c r="R151" t="s">
        <v>230</v>
      </c>
      <c r="S151" t="str">
        <f t="shared" si="23"/>
        <v>\\(\\quad 16　+　7　=　 \\)</v>
      </c>
      <c r="T151" t="str">
        <f t="shared" si="24"/>
        <v>\\(\\quad 23 \\)</v>
      </c>
    </row>
    <row r="152" spans="1:20" x14ac:dyDescent="0.55000000000000004">
      <c r="A152" s="51" t="s">
        <v>60</v>
      </c>
      <c r="C152" s="50" t="s">
        <v>66</v>
      </c>
      <c r="D152" s="50" t="str">
        <f t="shared" si="26"/>
        <v>\\(\\quad 16　+　8　=　 \\)</v>
      </c>
      <c r="E152" s="50" t="str">
        <f t="shared" si="27"/>
        <v>\\(\\quad 24 \\)</v>
      </c>
      <c r="F152" s="50" t="s">
        <v>62</v>
      </c>
      <c r="H152" s="50">
        <v>111</v>
      </c>
      <c r="I152" s="89" t="str">
        <f t="shared" si="28"/>
        <v>INSERT INTO math(tangen,question,answer,editor,date,count) VALUES('m1200','\\(\\quad 16　+　8　=　 \\)','\\(\\quad 24 \\)','harazono',NOW(),0);</v>
      </c>
      <c r="J152" s="78" t="s">
        <v>229</v>
      </c>
      <c r="K152" s="1">
        <v>16</v>
      </c>
      <c r="L152" t="s">
        <v>232</v>
      </c>
      <c r="M152" s="1">
        <v>8</v>
      </c>
      <c r="N152" t="s">
        <v>234</v>
      </c>
      <c r="O152" t="s">
        <v>230</v>
      </c>
      <c r="P152" s="78" t="s">
        <v>229</v>
      </c>
      <c r="Q152" s="1">
        <f t="shared" si="25"/>
        <v>24</v>
      </c>
      <c r="R152" t="s">
        <v>230</v>
      </c>
      <c r="S152" t="str">
        <f t="shared" si="23"/>
        <v>\\(\\quad 16　+　8　=　 \\)</v>
      </c>
      <c r="T152" t="str">
        <f t="shared" si="24"/>
        <v>\\(\\quad 24 \\)</v>
      </c>
    </row>
    <row r="153" spans="1:20" x14ac:dyDescent="0.55000000000000004">
      <c r="A153" s="51" t="s">
        <v>60</v>
      </c>
      <c r="C153" s="50" t="s">
        <v>66</v>
      </c>
      <c r="D153" s="50" t="str">
        <f t="shared" si="26"/>
        <v>\\(\\quad 16　+　9　=　 \\)</v>
      </c>
      <c r="E153" s="50" t="str">
        <f t="shared" si="27"/>
        <v>\\(\\quad 25 \\)</v>
      </c>
      <c r="F153" s="50" t="s">
        <v>62</v>
      </c>
      <c r="H153" s="50">
        <v>112</v>
      </c>
      <c r="I153" s="89" t="str">
        <f t="shared" si="28"/>
        <v>INSERT INTO math(tangen,question,answer,editor,date,count) VALUES('m1200','\\(\\quad 16　+　9　=　 \\)','\\(\\quad 25 \\)','harazono',NOW(),0);</v>
      </c>
      <c r="J153" s="78" t="s">
        <v>229</v>
      </c>
      <c r="K153" s="1">
        <v>16</v>
      </c>
      <c r="L153" t="s">
        <v>232</v>
      </c>
      <c r="M153" s="1">
        <v>9</v>
      </c>
      <c r="N153" t="s">
        <v>234</v>
      </c>
      <c r="O153" t="s">
        <v>230</v>
      </c>
      <c r="P153" s="78" t="s">
        <v>229</v>
      </c>
      <c r="Q153" s="1">
        <f t="shared" si="25"/>
        <v>25</v>
      </c>
      <c r="R153" t="s">
        <v>230</v>
      </c>
      <c r="S153" t="str">
        <f t="shared" si="23"/>
        <v>\\(\\quad 16　+　9　=　 \\)</v>
      </c>
      <c r="T153" t="str">
        <f t="shared" si="24"/>
        <v>\\(\\quad 25 \\)</v>
      </c>
    </row>
    <row r="154" spans="1:20" x14ac:dyDescent="0.55000000000000004">
      <c r="A154" s="51" t="s">
        <v>60</v>
      </c>
      <c r="C154" s="50" t="s">
        <v>66</v>
      </c>
      <c r="D154" s="50" t="str">
        <f t="shared" si="26"/>
        <v>\\(\\quad 16　+　10　=　 \\)</v>
      </c>
      <c r="E154" s="50" t="str">
        <f t="shared" si="27"/>
        <v>\\(\\quad 26 \\)</v>
      </c>
      <c r="F154" s="50" t="s">
        <v>62</v>
      </c>
      <c r="H154" s="50">
        <v>113</v>
      </c>
      <c r="I154" s="89" t="str">
        <f t="shared" si="28"/>
        <v>INSERT INTO math(tangen,question,answer,editor,date,count) VALUES('m1200','\\(\\quad 16　+　10　=　 \\)','\\(\\quad 26 \\)','harazono',NOW(),0);</v>
      </c>
      <c r="J154" s="78" t="s">
        <v>229</v>
      </c>
      <c r="K154" s="1">
        <v>16</v>
      </c>
      <c r="L154" t="s">
        <v>232</v>
      </c>
      <c r="M154" s="1">
        <v>10</v>
      </c>
      <c r="N154" t="s">
        <v>234</v>
      </c>
      <c r="O154" t="s">
        <v>230</v>
      </c>
      <c r="P154" s="78" t="s">
        <v>229</v>
      </c>
      <c r="Q154" s="1">
        <f t="shared" si="25"/>
        <v>26</v>
      </c>
      <c r="R154" t="s">
        <v>230</v>
      </c>
      <c r="S154" t="str">
        <f t="shared" si="23"/>
        <v>\\(\\quad 16　+　10　=　 \\)</v>
      </c>
      <c r="T154" t="str">
        <f t="shared" si="24"/>
        <v>\\(\\quad 26 \\)</v>
      </c>
    </row>
    <row r="155" spans="1:20" x14ac:dyDescent="0.55000000000000004">
      <c r="A155" s="51" t="s">
        <v>60</v>
      </c>
      <c r="C155" s="50" t="s">
        <v>66</v>
      </c>
      <c r="D155" s="50" t="str">
        <f t="shared" si="26"/>
        <v>\\(\\quad 17　+　1　=　 \\)</v>
      </c>
      <c r="E155" s="50" t="str">
        <f t="shared" si="27"/>
        <v>\\(\\quad 18 \\)</v>
      </c>
      <c r="F155" s="50" t="s">
        <v>62</v>
      </c>
      <c r="H155" s="50">
        <v>114</v>
      </c>
      <c r="I155" s="89" t="str">
        <f t="shared" si="28"/>
        <v>INSERT INTO math(tangen,question,answer,editor,date,count) VALUES('m1200','\\(\\quad 17　+　1　=　 \\)','\\(\\quad 18 \\)','harazono',NOW(),0);</v>
      </c>
      <c r="J155" s="78" t="s">
        <v>229</v>
      </c>
      <c r="K155" s="1">
        <v>17</v>
      </c>
      <c r="L155" t="s">
        <v>232</v>
      </c>
      <c r="M155" s="1">
        <v>1</v>
      </c>
      <c r="N155" t="s">
        <v>234</v>
      </c>
      <c r="O155" t="s">
        <v>230</v>
      </c>
      <c r="P155" s="78" t="s">
        <v>229</v>
      </c>
      <c r="Q155" s="1">
        <f t="shared" si="25"/>
        <v>18</v>
      </c>
      <c r="R155" t="s">
        <v>230</v>
      </c>
      <c r="S155" t="str">
        <f t="shared" si="23"/>
        <v>\\(\\quad 17　+　1　=　 \\)</v>
      </c>
      <c r="T155" t="str">
        <f t="shared" si="24"/>
        <v>\\(\\quad 18 \\)</v>
      </c>
    </row>
    <row r="156" spans="1:20" x14ac:dyDescent="0.55000000000000004">
      <c r="A156" s="51" t="s">
        <v>60</v>
      </c>
      <c r="C156" s="50" t="s">
        <v>66</v>
      </c>
      <c r="D156" s="50" t="str">
        <f t="shared" si="26"/>
        <v>\\(\\quad 17　+　2　=　 \\)</v>
      </c>
      <c r="E156" s="50" t="str">
        <f t="shared" si="27"/>
        <v>\\(\\quad 19 \\)</v>
      </c>
      <c r="F156" s="50" t="s">
        <v>62</v>
      </c>
      <c r="H156" s="50">
        <v>115</v>
      </c>
      <c r="I156" s="89" t="str">
        <f t="shared" si="28"/>
        <v>INSERT INTO math(tangen,question,answer,editor,date,count) VALUES('m1200','\\(\\quad 17　+　2　=　 \\)','\\(\\quad 19 \\)','harazono',NOW(),0);</v>
      </c>
      <c r="J156" s="78" t="s">
        <v>229</v>
      </c>
      <c r="K156" s="1">
        <v>17</v>
      </c>
      <c r="L156" t="s">
        <v>232</v>
      </c>
      <c r="M156" s="1">
        <v>2</v>
      </c>
      <c r="N156" t="s">
        <v>234</v>
      </c>
      <c r="O156" t="s">
        <v>230</v>
      </c>
      <c r="P156" s="78" t="s">
        <v>229</v>
      </c>
      <c r="Q156" s="1">
        <f t="shared" si="25"/>
        <v>19</v>
      </c>
      <c r="R156" t="s">
        <v>230</v>
      </c>
      <c r="S156" t="str">
        <f t="shared" si="23"/>
        <v>\\(\\quad 17　+　2　=　 \\)</v>
      </c>
      <c r="T156" t="str">
        <f t="shared" si="24"/>
        <v>\\(\\quad 19 \\)</v>
      </c>
    </row>
    <row r="157" spans="1:20" x14ac:dyDescent="0.55000000000000004">
      <c r="A157" s="51" t="s">
        <v>60</v>
      </c>
      <c r="C157" s="50" t="s">
        <v>66</v>
      </c>
      <c r="D157" s="50" t="str">
        <f t="shared" si="26"/>
        <v>\\(\\quad 17　+　3　=　 \\)</v>
      </c>
      <c r="E157" s="50" t="str">
        <f t="shared" si="27"/>
        <v>\\(\\quad 20 \\)</v>
      </c>
      <c r="F157" s="50" t="s">
        <v>62</v>
      </c>
      <c r="H157" s="50">
        <v>116</v>
      </c>
      <c r="I157" s="89" t="str">
        <f t="shared" si="28"/>
        <v>INSERT INTO math(tangen,question,answer,editor,date,count) VALUES('m1200','\\(\\quad 17　+　3　=　 \\)','\\(\\quad 20 \\)','harazono',NOW(),0);</v>
      </c>
      <c r="J157" s="78" t="s">
        <v>229</v>
      </c>
      <c r="K157" s="1">
        <v>17</v>
      </c>
      <c r="L157" t="s">
        <v>232</v>
      </c>
      <c r="M157" s="1">
        <v>3</v>
      </c>
      <c r="N157" t="s">
        <v>234</v>
      </c>
      <c r="O157" t="s">
        <v>230</v>
      </c>
      <c r="P157" s="78" t="s">
        <v>229</v>
      </c>
      <c r="Q157" s="1">
        <f t="shared" si="25"/>
        <v>20</v>
      </c>
      <c r="R157" t="s">
        <v>230</v>
      </c>
      <c r="S157" t="str">
        <f t="shared" si="23"/>
        <v>\\(\\quad 17　+　3　=　 \\)</v>
      </c>
      <c r="T157" t="str">
        <f t="shared" si="24"/>
        <v>\\(\\quad 20 \\)</v>
      </c>
    </row>
    <row r="158" spans="1:20" x14ac:dyDescent="0.55000000000000004">
      <c r="A158" s="51" t="s">
        <v>60</v>
      </c>
      <c r="C158" s="50" t="s">
        <v>66</v>
      </c>
      <c r="D158" s="50" t="str">
        <f t="shared" si="26"/>
        <v>\\(\\quad 17　+　4　=　 \\)</v>
      </c>
      <c r="E158" s="50" t="str">
        <f t="shared" si="27"/>
        <v>\\(\\quad 21 \\)</v>
      </c>
      <c r="F158" s="50" t="s">
        <v>62</v>
      </c>
      <c r="H158" s="50">
        <v>117</v>
      </c>
      <c r="I158" s="89" t="str">
        <f t="shared" si="28"/>
        <v>INSERT INTO math(tangen,question,answer,editor,date,count) VALUES('m1200','\\(\\quad 17　+　4　=　 \\)','\\(\\quad 21 \\)','harazono',NOW(),0);</v>
      </c>
      <c r="J158" s="78" t="s">
        <v>229</v>
      </c>
      <c r="K158" s="1">
        <v>17</v>
      </c>
      <c r="L158" t="s">
        <v>232</v>
      </c>
      <c r="M158" s="1">
        <v>4</v>
      </c>
      <c r="N158" t="s">
        <v>234</v>
      </c>
      <c r="O158" t="s">
        <v>230</v>
      </c>
      <c r="P158" s="78" t="s">
        <v>229</v>
      </c>
      <c r="Q158" s="1">
        <f t="shared" si="25"/>
        <v>21</v>
      </c>
      <c r="R158" t="s">
        <v>230</v>
      </c>
      <c r="S158" t="str">
        <f t="shared" si="23"/>
        <v>\\(\\quad 17　+　4　=　 \\)</v>
      </c>
      <c r="T158" t="str">
        <f t="shared" si="24"/>
        <v>\\(\\quad 21 \\)</v>
      </c>
    </row>
    <row r="159" spans="1:20" x14ac:dyDescent="0.55000000000000004">
      <c r="A159" s="51" t="s">
        <v>60</v>
      </c>
      <c r="C159" s="50" t="s">
        <v>66</v>
      </c>
      <c r="D159" s="50" t="str">
        <f t="shared" si="26"/>
        <v>\\(\\quad 17　+　5　=　 \\)</v>
      </c>
      <c r="E159" s="50" t="str">
        <f t="shared" si="27"/>
        <v>\\(\\quad 22 \\)</v>
      </c>
      <c r="F159" s="50" t="s">
        <v>62</v>
      </c>
      <c r="H159" s="50">
        <v>118</v>
      </c>
      <c r="I159" s="89" t="str">
        <f t="shared" si="28"/>
        <v>INSERT INTO math(tangen,question,answer,editor,date,count) VALUES('m1200','\\(\\quad 17　+　5　=　 \\)','\\(\\quad 22 \\)','harazono',NOW(),0);</v>
      </c>
      <c r="J159" s="78" t="s">
        <v>229</v>
      </c>
      <c r="K159" s="1">
        <v>17</v>
      </c>
      <c r="L159" t="s">
        <v>232</v>
      </c>
      <c r="M159" s="1">
        <v>5</v>
      </c>
      <c r="N159" t="s">
        <v>234</v>
      </c>
      <c r="O159" t="s">
        <v>230</v>
      </c>
      <c r="P159" s="78" t="s">
        <v>229</v>
      </c>
      <c r="Q159" s="1">
        <f t="shared" si="25"/>
        <v>22</v>
      </c>
      <c r="R159" t="s">
        <v>230</v>
      </c>
      <c r="S159" t="str">
        <f t="shared" si="23"/>
        <v>\\(\\quad 17　+　5　=　 \\)</v>
      </c>
      <c r="T159" t="str">
        <f t="shared" si="24"/>
        <v>\\(\\quad 22 \\)</v>
      </c>
    </row>
    <row r="160" spans="1:20" x14ac:dyDescent="0.55000000000000004">
      <c r="A160" s="51" t="s">
        <v>60</v>
      </c>
      <c r="C160" s="50" t="s">
        <v>66</v>
      </c>
      <c r="D160" s="50" t="str">
        <f t="shared" si="26"/>
        <v>\\(\\quad 17　+　6　=　 \\)</v>
      </c>
      <c r="E160" s="50" t="str">
        <f t="shared" si="27"/>
        <v>\\(\\quad 23 \\)</v>
      </c>
      <c r="F160" s="50" t="s">
        <v>62</v>
      </c>
      <c r="H160" s="50">
        <v>119</v>
      </c>
      <c r="I160" s="89" t="str">
        <f t="shared" si="28"/>
        <v>INSERT INTO math(tangen,question,answer,editor,date,count) VALUES('m1200','\\(\\quad 17　+　6　=　 \\)','\\(\\quad 23 \\)','harazono',NOW(),0);</v>
      </c>
      <c r="J160" s="78" t="s">
        <v>229</v>
      </c>
      <c r="K160" s="1">
        <v>17</v>
      </c>
      <c r="L160" t="s">
        <v>232</v>
      </c>
      <c r="M160" s="1">
        <v>6</v>
      </c>
      <c r="N160" t="s">
        <v>234</v>
      </c>
      <c r="O160" t="s">
        <v>230</v>
      </c>
      <c r="P160" s="78" t="s">
        <v>229</v>
      </c>
      <c r="Q160" s="1">
        <f t="shared" si="25"/>
        <v>23</v>
      </c>
      <c r="R160" t="s">
        <v>230</v>
      </c>
      <c r="S160" t="str">
        <f t="shared" si="23"/>
        <v>\\(\\quad 17　+　6　=　 \\)</v>
      </c>
      <c r="T160" t="str">
        <f t="shared" si="24"/>
        <v>\\(\\quad 23 \\)</v>
      </c>
    </row>
    <row r="161" spans="1:20" x14ac:dyDescent="0.55000000000000004">
      <c r="A161" s="51" t="s">
        <v>60</v>
      </c>
      <c r="C161" s="50" t="s">
        <v>66</v>
      </c>
      <c r="D161" s="50" t="str">
        <f t="shared" si="26"/>
        <v>\\(\\quad 17　+　7　=　 \\)</v>
      </c>
      <c r="E161" s="50" t="str">
        <f t="shared" si="27"/>
        <v>\\(\\quad 24 \\)</v>
      </c>
      <c r="F161" s="50" t="s">
        <v>62</v>
      </c>
      <c r="H161" s="50">
        <v>120</v>
      </c>
      <c r="I161" s="89" t="str">
        <f t="shared" si="28"/>
        <v>INSERT INTO math(tangen,question,answer,editor,date,count) VALUES('m1200','\\(\\quad 17　+　7　=　 \\)','\\(\\quad 24 \\)','harazono',NOW(),0);</v>
      </c>
      <c r="J161" s="78" t="s">
        <v>229</v>
      </c>
      <c r="K161" s="1">
        <v>17</v>
      </c>
      <c r="L161" t="s">
        <v>232</v>
      </c>
      <c r="M161" s="1">
        <v>7</v>
      </c>
      <c r="N161" t="s">
        <v>234</v>
      </c>
      <c r="O161" t="s">
        <v>230</v>
      </c>
      <c r="P161" s="78" t="s">
        <v>229</v>
      </c>
      <c r="Q161" s="1">
        <f t="shared" si="25"/>
        <v>24</v>
      </c>
      <c r="R161" t="s">
        <v>230</v>
      </c>
      <c r="S161" t="str">
        <f t="shared" si="23"/>
        <v>\\(\\quad 17　+　7　=　 \\)</v>
      </c>
      <c r="T161" t="str">
        <f t="shared" si="24"/>
        <v>\\(\\quad 24 \\)</v>
      </c>
    </row>
    <row r="162" spans="1:20" x14ac:dyDescent="0.55000000000000004">
      <c r="A162" s="51" t="s">
        <v>60</v>
      </c>
      <c r="C162" s="50" t="s">
        <v>66</v>
      </c>
      <c r="D162" s="50" t="str">
        <f t="shared" si="26"/>
        <v>\\(\\quad 17　+　8　=　 \\)</v>
      </c>
      <c r="E162" s="50" t="str">
        <f t="shared" si="27"/>
        <v>\\(\\quad 25 \\)</v>
      </c>
      <c r="F162" s="50" t="s">
        <v>62</v>
      </c>
      <c r="H162" s="50">
        <v>121</v>
      </c>
      <c r="I162" s="89" t="str">
        <f t="shared" si="28"/>
        <v>INSERT INTO math(tangen,question,answer,editor,date,count) VALUES('m1200','\\(\\quad 17　+　8　=　 \\)','\\(\\quad 25 \\)','harazono',NOW(),0);</v>
      </c>
      <c r="J162" s="78" t="s">
        <v>229</v>
      </c>
      <c r="K162" s="1">
        <v>17</v>
      </c>
      <c r="L162" t="s">
        <v>232</v>
      </c>
      <c r="M162" s="1">
        <v>8</v>
      </c>
      <c r="N162" t="s">
        <v>234</v>
      </c>
      <c r="O162" t="s">
        <v>230</v>
      </c>
      <c r="P162" s="78" t="s">
        <v>229</v>
      </c>
      <c r="Q162" s="1">
        <f t="shared" si="25"/>
        <v>25</v>
      </c>
      <c r="R162" t="s">
        <v>230</v>
      </c>
      <c r="S162" t="str">
        <f t="shared" si="23"/>
        <v>\\(\\quad 17　+　8　=　 \\)</v>
      </c>
      <c r="T162" t="str">
        <f t="shared" si="24"/>
        <v>\\(\\quad 25 \\)</v>
      </c>
    </row>
    <row r="163" spans="1:20" x14ac:dyDescent="0.55000000000000004">
      <c r="A163" s="51" t="s">
        <v>60</v>
      </c>
      <c r="C163" s="50" t="s">
        <v>66</v>
      </c>
      <c r="D163" s="50" t="str">
        <f t="shared" si="26"/>
        <v>\\(\\quad 17　+　9　=　 \\)</v>
      </c>
      <c r="E163" s="50" t="str">
        <f t="shared" si="27"/>
        <v>\\(\\quad 26 \\)</v>
      </c>
      <c r="F163" s="50" t="s">
        <v>62</v>
      </c>
      <c r="H163" s="50">
        <v>122</v>
      </c>
      <c r="I163" s="89" t="str">
        <f t="shared" si="28"/>
        <v>INSERT INTO math(tangen,question,answer,editor,date,count) VALUES('m1200','\\(\\quad 17　+　9　=　 \\)','\\(\\quad 26 \\)','harazono',NOW(),0);</v>
      </c>
      <c r="J163" s="78" t="s">
        <v>229</v>
      </c>
      <c r="K163" s="1">
        <v>17</v>
      </c>
      <c r="L163" t="s">
        <v>232</v>
      </c>
      <c r="M163" s="1">
        <v>9</v>
      </c>
      <c r="N163" t="s">
        <v>234</v>
      </c>
      <c r="O163" t="s">
        <v>230</v>
      </c>
      <c r="P163" s="78" t="s">
        <v>229</v>
      </c>
      <c r="Q163" s="1">
        <f t="shared" si="25"/>
        <v>26</v>
      </c>
      <c r="R163" t="s">
        <v>230</v>
      </c>
      <c r="S163" t="str">
        <f t="shared" si="23"/>
        <v>\\(\\quad 17　+　9　=　 \\)</v>
      </c>
      <c r="T163" t="str">
        <f t="shared" si="24"/>
        <v>\\(\\quad 26 \\)</v>
      </c>
    </row>
    <row r="164" spans="1:20" x14ac:dyDescent="0.55000000000000004">
      <c r="A164" s="51" t="s">
        <v>60</v>
      </c>
      <c r="C164" s="50" t="s">
        <v>66</v>
      </c>
      <c r="D164" s="50" t="str">
        <f t="shared" si="26"/>
        <v>\\(\\quad 17　+　10　=　 \\)</v>
      </c>
      <c r="E164" s="50" t="str">
        <f t="shared" si="27"/>
        <v>\\(\\quad 27 \\)</v>
      </c>
      <c r="F164" s="50" t="s">
        <v>62</v>
      </c>
      <c r="H164" s="50">
        <v>123</v>
      </c>
      <c r="I164" s="89" t="str">
        <f t="shared" si="28"/>
        <v>INSERT INTO math(tangen,question,answer,editor,date,count) VALUES('m1200','\\(\\quad 17　+　10　=　 \\)','\\(\\quad 27 \\)','harazono',NOW(),0);</v>
      </c>
      <c r="J164" s="78" t="s">
        <v>229</v>
      </c>
      <c r="K164" s="1">
        <v>17</v>
      </c>
      <c r="L164" t="s">
        <v>232</v>
      </c>
      <c r="M164" s="1">
        <v>10</v>
      </c>
      <c r="N164" t="s">
        <v>234</v>
      </c>
      <c r="O164" t="s">
        <v>230</v>
      </c>
      <c r="P164" s="78" t="s">
        <v>229</v>
      </c>
      <c r="Q164" s="1">
        <f t="shared" si="25"/>
        <v>27</v>
      </c>
      <c r="R164" t="s">
        <v>230</v>
      </c>
      <c r="S164" t="str">
        <f t="shared" si="23"/>
        <v>\\(\\quad 17　+　10　=　 \\)</v>
      </c>
      <c r="T164" t="str">
        <f t="shared" si="24"/>
        <v>\\(\\quad 27 \\)</v>
      </c>
    </row>
    <row r="165" spans="1:20" x14ac:dyDescent="0.55000000000000004">
      <c r="A165" s="51" t="s">
        <v>60</v>
      </c>
      <c r="C165" s="50" t="s">
        <v>66</v>
      </c>
      <c r="D165" s="50" t="str">
        <f t="shared" si="26"/>
        <v>\\(\\quad 18　+　1　=　 \\)</v>
      </c>
      <c r="E165" s="50" t="str">
        <f t="shared" si="27"/>
        <v>\\(\\quad 19 \\)</v>
      </c>
      <c r="F165" s="50" t="s">
        <v>62</v>
      </c>
      <c r="H165" s="50">
        <v>124</v>
      </c>
      <c r="I165" s="89" t="str">
        <f t="shared" si="28"/>
        <v>INSERT INTO math(tangen,question,answer,editor,date,count) VALUES('m1200','\\(\\quad 18　+　1　=　 \\)','\\(\\quad 19 \\)','harazono',NOW(),0);</v>
      </c>
      <c r="J165" s="78" t="s">
        <v>229</v>
      </c>
      <c r="K165" s="1">
        <v>18</v>
      </c>
      <c r="L165" t="s">
        <v>232</v>
      </c>
      <c r="M165" s="1">
        <v>1</v>
      </c>
      <c r="N165" t="s">
        <v>234</v>
      </c>
      <c r="O165" t="s">
        <v>230</v>
      </c>
      <c r="P165" s="78" t="s">
        <v>229</v>
      </c>
      <c r="Q165" s="1">
        <f t="shared" si="25"/>
        <v>19</v>
      </c>
      <c r="R165" t="s">
        <v>230</v>
      </c>
      <c r="S165" t="str">
        <f t="shared" si="23"/>
        <v>\\(\\quad 18　+　1　=　 \\)</v>
      </c>
      <c r="T165" t="str">
        <f t="shared" si="24"/>
        <v>\\(\\quad 19 \\)</v>
      </c>
    </row>
    <row r="166" spans="1:20" x14ac:dyDescent="0.55000000000000004">
      <c r="A166" s="51" t="s">
        <v>60</v>
      </c>
      <c r="C166" s="50" t="s">
        <v>66</v>
      </c>
      <c r="D166" s="50" t="str">
        <f t="shared" si="26"/>
        <v>\\(\\quad 18　+　2　=　 \\)</v>
      </c>
      <c r="E166" s="50" t="str">
        <f t="shared" si="27"/>
        <v>\\(\\quad 20 \\)</v>
      </c>
      <c r="F166" s="50" t="s">
        <v>62</v>
      </c>
      <c r="H166" s="50">
        <v>125</v>
      </c>
      <c r="I166" s="89" t="str">
        <f t="shared" si="28"/>
        <v>INSERT INTO math(tangen,question,answer,editor,date,count) VALUES('m1200','\\(\\quad 18　+　2　=　 \\)','\\(\\quad 20 \\)','harazono',NOW(),0);</v>
      </c>
      <c r="J166" s="78" t="s">
        <v>229</v>
      </c>
      <c r="K166" s="1">
        <v>18</v>
      </c>
      <c r="L166" t="s">
        <v>232</v>
      </c>
      <c r="M166" s="1">
        <v>2</v>
      </c>
      <c r="N166" t="s">
        <v>234</v>
      </c>
      <c r="O166" t="s">
        <v>230</v>
      </c>
      <c r="P166" s="78" t="s">
        <v>229</v>
      </c>
      <c r="Q166" s="1">
        <f t="shared" si="25"/>
        <v>20</v>
      </c>
      <c r="R166" t="s">
        <v>230</v>
      </c>
      <c r="S166" t="str">
        <f t="shared" si="23"/>
        <v>\\(\\quad 18　+　2　=　 \\)</v>
      </c>
      <c r="T166" t="str">
        <f t="shared" si="24"/>
        <v>\\(\\quad 20 \\)</v>
      </c>
    </row>
    <row r="167" spans="1:20" x14ac:dyDescent="0.55000000000000004">
      <c r="A167" s="51" t="s">
        <v>60</v>
      </c>
      <c r="C167" s="50" t="s">
        <v>66</v>
      </c>
      <c r="D167" s="50" t="str">
        <f t="shared" si="26"/>
        <v>\\(\\quad 18　+　3　=　 \\)</v>
      </c>
      <c r="E167" s="50" t="str">
        <f t="shared" si="27"/>
        <v>\\(\\quad 21 \\)</v>
      </c>
      <c r="F167" s="50" t="s">
        <v>62</v>
      </c>
      <c r="H167" s="50">
        <v>126</v>
      </c>
      <c r="I167" s="89" t="str">
        <f t="shared" si="28"/>
        <v>INSERT INTO math(tangen,question,answer,editor,date,count) VALUES('m1200','\\(\\quad 18　+　3　=　 \\)','\\(\\quad 21 \\)','harazono',NOW(),0);</v>
      </c>
      <c r="J167" s="78" t="s">
        <v>229</v>
      </c>
      <c r="K167" s="1">
        <v>18</v>
      </c>
      <c r="L167" t="s">
        <v>232</v>
      </c>
      <c r="M167" s="1">
        <v>3</v>
      </c>
      <c r="N167" t="s">
        <v>234</v>
      </c>
      <c r="O167" t="s">
        <v>230</v>
      </c>
      <c r="P167" s="78" t="s">
        <v>229</v>
      </c>
      <c r="Q167" s="1">
        <f t="shared" si="25"/>
        <v>21</v>
      </c>
      <c r="R167" t="s">
        <v>230</v>
      </c>
      <c r="S167" t="str">
        <f t="shared" si="23"/>
        <v>\\(\\quad 18　+　3　=　 \\)</v>
      </c>
      <c r="T167" t="str">
        <f t="shared" si="24"/>
        <v>\\(\\quad 21 \\)</v>
      </c>
    </row>
    <row r="168" spans="1:20" x14ac:dyDescent="0.55000000000000004">
      <c r="A168" s="51" t="s">
        <v>60</v>
      </c>
      <c r="C168" s="50" t="s">
        <v>66</v>
      </c>
      <c r="D168" s="50" t="str">
        <f t="shared" si="26"/>
        <v>\\(\\quad 18　+　4　=　 \\)</v>
      </c>
      <c r="E168" s="50" t="str">
        <f t="shared" si="27"/>
        <v>\\(\\quad 22 \\)</v>
      </c>
      <c r="F168" s="50" t="s">
        <v>62</v>
      </c>
      <c r="H168" s="50">
        <v>127</v>
      </c>
      <c r="I168" s="89" t="str">
        <f t="shared" si="28"/>
        <v>INSERT INTO math(tangen,question,answer,editor,date,count) VALUES('m1200','\\(\\quad 18　+　4　=　 \\)','\\(\\quad 22 \\)','harazono',NOW(),0);</v>
      </c>
      <c r="J168" s="78" t="s">
        <v>229</v>
      </c>
      <c r="K168" s="1">
        <v>18</v>
      </c>
      <c r="L168" t="s">
        <v>232</v>
      </c>
      <c r="M168" s="1">
        <v>4</v>
      </c>
      <c r="N168" t="s">
        <v>234</v>
      </c>
      <c r="O168" t="s">
        <v>230</v>
      </c>
      <c r="P168" s="78" t="s">
        <v>229</v>
      </c>
      <c r="Q168" s="1">
        <f t="shared" si="25"/>
        <v>22</v>
      </c>
      <c r="R168" t="s">
        <v>230</v>
      </c>
      <c r="S168" t="str">
        <f t="shared" si="23"/>
        <v>\\(\\quad 18　+　4　=　 \\)</v>
      </c>
      <c r="T168" t="str">
        <f t="shared" si="24"/>
        <v>\\(\\quad 22 \\)</v>
      </c>
    </row>
    <row r="169" spans="1:20" x14ac:dyDescent="0.55000000000000004">
      <c r="A169" s="51" t="s">
        <v>60</v>
      </c>
      <c r="C169" s="50" t="s">
        <v>66</v>
      </c>
      <c r="D169" s="50" t="str">
        <f t="shared" si="26"/>
        <v>\\(\\quad 18　+　5　=　 \\)</v>
      </c>
      <c r="E169" s="50" t="str">
        <f t="shared" si="27"/>
        <v>\\(\\quad 23 \\)</v>
      </c>
      <c r="F169" s="50" t="s">
        <v>62</v>
      </c>
      <c r="H169" s="50">
        <v>128</v>
      </c>
      <c r="I169" s="89" t="str">
        <f t="shared" si="28"/>
        <v>INSERT INTO math(tangen,question,answer,editor,date,count) VALUES('m1200','\\(\\quad 18　+　5　=　 \\)','\\(\\quad 23 \\)','harazono',NOW(),0);</v>
      </c>
      <c r="J169" s="78" t="s">
        <v>229</v>
      </c>
      <c r="K169" s="1">
        <v>18</v>
      </c>
      <c r="L169" t="s">
        <v>232</v>
      </c>
      <c r="M169" s="1">
        <v>5</v>
      </c>
      <c r="N169" t="s">
        <v>234</v>
      </c>
      <c r="O169" t="s">
        <v>230</v>
      </c>
      <c r="P169" s="78" t="s">
        <v>229</v>
      </c>
      <c r="Q169" s="1">
        <f t="shared" si="25"/>
        <v>23</v>
      </c>
      <c r="R169" t="s">
        <v>230</v>
      </c>
      <c r="S169" t="str">
        <f t="shared" si="23"/>
        <v>\\(\\quad 18　+　5　=　 \\)</v>
      </c>
      <c r="T169" t="str">
        <f t="shared" si="24"/>
        <v>\\(\\quad 23 \\)</v>
      </c>
    </row>
    <row r="170" spans="1:20" x14ac:dyDescent="0.55000000000000004">
      <c r="A170" s="51" t="s">
        <v>60</v>
      </c>
      <c r="C170" s="50" t="s">
        <v>66</v>
      </c>
      <c r="D170" s="50" t="str">
        <f t="shared" si="26"/>
        <v>\\(\\quad 18　+　6　=　 \\)</v>
      </c>
      <c r="E170" s="50" t="str">
        <f t="shared" si="27"/>
        <v>\\(\\quad 24 \\)</v>
      </c>
      <c r="F170" s="50" t="s">
        <v>62</v>
      </c>
      <c r="H170" s="50">
        <v>129</v>
      </c>
      <c r="I170" s="89" t="str">
        <f t="shared" si="28"/>
        <v>INSERT INTO math(tangen,question,answer,editor,date,count) VALUES('m1200','\\(\\quad 18　+　6　=　 \\)','\\(\\quad 24 \\)','harazono',NOW(),0);</v>
      </c>
      <c r="J170" s="78" t="s">
        <v>229</v>
      </c>
      <c r="K170" s="1">
        <v>18</v>
      </c>
      <c r="L170" t="s">
        <v>232</v>
      </c>
      <c r="M170" s="1">
        <v>6</v>
      </c>
      <c r="N170" t="s">
        <v>234</v>
      </c>
      <c r="O170" t="s">
        <v>230</v>
      </c>
      <c r="P170" s="78" t="s">
        <v>229</v>
      </c>
      <c r="Q170" s="1">
        <f t="shared" si="25"/>
        <v>24</v>
      </c>
      <c r="R170" t="s">
        <v>230</v>
      </c>
      <c r="S170" t="str">
        <f t="shared" si="23"/>
        <v>\\(\\quad 18　+　6　=　 \\)</v>
      </c>
      <c r="T170" t="str">
        <f t="shared" si="24"/>
        <v>\\(\\quad 24 \\)</v>
      </c>
    </row>
    <row r="171" spans="1:20" x14ac:dyDescent="0.55000000000000004">
      <c r="A171" s="51" t="s">
        <v>60</v>
      </c>
      <c r="C171" s="50" t="s">
        <v>66</v>
      </c>
      <c r="D171" s="50" t="str">
        <f t="shared" si="26"/>
        <v>\\(\\quad 18　+　7　=　 \\)</v>
      </c>
      <c r="E171" s="50" t="str">
        <f t="shared" si="27"/>
        <v>\\(\\quad 25 \\)</v>
      </c>
      <c r="F171" s="50" t="s">
        <v>62</v>
      </c>
      <c r="H171" s="50">
        <v>130</v>
      </c>
      <c r="I171" s="89" t="str">
        <f t="shared" si="28"/>
        <v>INSERT INTO math(tangen,question,answer,editor,date,count) VALUES('m1200','\\(\\quad 18　+　7　=　 \\)','\\(\\quad 25 \\)','harazono',NOW(),0);</v>
      </c>
      <c r="J171" s="78" t="s">
        <v>229</v>
      </c>
      <c r="K171" s="1">
        <v>18</v>
      </c>
      <c r="L171" t="s">
        <v>232</v>
      </c>
      <c r="M171" s="1">
        <v>7</v>
      </c>
      <c r="N171" t="s">
        <v>234</v>
      </c>
      <c r="O171" t="s">
        <v>230</v>
      </c>
      <c r="P171" s="78" t="s">
        <v>229</v>
      </c>
      <c r="Q171" s="1">
        <f t="shared" si="25"/>
        <v>25</v>
      </c>
      <c r="R171" t="s">
        <v>230</v>
      </c>
      <c r="S171" t="str">
        <f t="shared" si="23"/>
        <v>\\(\\quad 18　+　7　=　 \\)</v>
      </c>
      <c r="T171" t="str">
        <f t="shared" si="24"/>
        <v>\\(\\quad 25 \\)</v>
      </c>
    </row>
    <row r="172" spans="1:20" x14ac:dyDescent="0.55000000000000004">
      <c r="A172" s="51" t="s">
        <v>60</v>
      </c>
      <c r="C172" s="50" t="s">
        <v>66</v>
      </c>
      <c r="D172" s="50" t="str">
        <f t="shared" si="26"/>
        <v>\\(\\quad 18　+　8　=　 \\)</v>
      </c>
      <c r="E172" s="50" t="str">
        <f t="shared" si="27"/>
        <v>\\(\\quad 26 \\)</v>
      </c>
      <c r="F172" s="50" t="s">
        <v>62</v>
      </c>
      <c r="H172" s="50">
        <v>131</v>
      </c>
      <c r="I172" s="89" t="str">
        <f t="shared" si="28"/>
        <v>INSERT INTO math(tangen,question,answer,editor,date,count) VALUES('m1200','\\(\\quad 18　+　8　=　 \\)','\\(\\quad 26 \\)','harazono',NOW(),0);</v>
      </c>
      <c r="J172" s="78" t="s">
        <v>229</v>
      </c>
      <c r="K172" s="1">
        <v>18</v>
      </c>
      <c r="L172" t="s">
        <v>232</v>
      </c>
      <c r="M172" s="1">
        <v>8</v>
      </c>
      <c r="N172" t="s">
        <v>234</v>
      </c>
      <c r="O172" t="s">
        <v>230</v>
      </c>
      <c r="P172" s="78" t="s">
        <v>229</v>
      </c>
      <c r="Q172" s="1">
        <f t="shared" si="25"/>
        <v>26</v>
      </c>
      <c r="R172" t="s">
        <v>230</v>
      </c>
      <c r="S172" t="str">
        <f t="shared" si="23"/>
        <v>\\(\\quad 18　+　8　=　 \\)</v>
      </c>
      <c r="T172" t="str">
        <f t="shared" si="24"/>
        <v>\\(\\quad 26 \\)</v>
      </c>
    </row>
    <row r="173" spans="1:20" x14ac:dyDescent="0.55000000000000004">
      <c r="A173" s="51" t="s">
        <v>60</v>
      </c>
      <c r="C173" s="50" t="s">
        <v>66</v>
      </c>
      <c r="D173" s="50" t="str">
        <f t="shared" si="26"/>
        <v>\\(\\quad 18　+　9　=　 \\)</v>
      </c>
      <c r="E173" s="50" t="str">
        <f t="shared" si="27"/>
        <v>\\(\\quad 27 \\)</v>
      </c>
      <c r="F173" s="50" t="s">
        <v>62</v>
      </c>
      <c r="H173" s="50">
        <v>132</v>
      </c>
      <c r="I173" s="89" t="str">
        <f t="shared" si="28"/>
        <v>INSERT INTO math(tangen,question,answer,editor,date,count) VALUES('m1200','\\(\\quad 18　+　9　=　 \\)','\\(\\quad 27 \\)','harazono',NOW(),0);</v>
      </c>
      <c r="J173" s="78" t="s">
        <v>229</v>
      </c>
      <c r="K173" s="1">
        <v>18</v>
      </c>
      <c r="L173" t="s">
        <v>232</v>
      </c>
      <c r="M173" s="1">
        <v>9</v>
      </c>
      <c r="N173" t="s">
        <v>234</v>
      </c>
      <c r="O173" t="s">
        <v>230</v>
      </c>
      <c r="P173" s="78" t="s">
        <v>229</v>
      </c>
      <c r="Q173" s="1">
        <f t="shared" si="25"/>
        <v>27</v>
      </c>
      <c r="R173" t="s">
        <v>230</v>
      </c>
      <c r="S173" t="str">
        <f t="shared" si="23"/>
        <v>\\(\\quad 18　+　9　=　 \\)</v>
      </c>
      <c r="T173" t="str">
        <f t="shared" si="24"/>
        <v>\\(\\quad 27 \\)</v>
      </c>
    </row>
    <row r="174" spans="1:20" x14ac:dyDescent="0.55000000000000004">
      <c r="A174" s="51" t="s">
        <v>60</v>
      </c>
      <c r="C174" s="50" t="s">
        <v>66</v>
      </c>
      <c r="D174" s="50" t="str">
        <f t="shared" si="26"/>
        <v>\\(\\quad 18　+　10　=　 \\)</v>
      </c>
      <c r="E174" s="50" t="str">
        <f t="shared" si="27"/>
        <v>\\(\\quad 28 \\)</v>
      </c>
      <c r="F174" s="50" t="s">
        <v>62</v>
      </c>
      <c r="H174" s="50">
        <v>133</v>
      </c>
      <c r="I174" s="89" t="str">
        <f t="shared" si="28"/>
        <v>INSERT INTO math(tangen,question,answer,editor,date,count) VALUES('m1200','\\(\\quad 18　+　10　=　 \\)','\\(\\quad 28 \\)','harazono',NOW(),0);</v>
      </c>
      <c r="J174" s="78" t="s">
        <v>229</v>
      </c>
      <c r="K174" s="1">
        <v>18</v>
      </c>
      <c r="L174" t="s">
        <v>232</v>
      </c>
      <c r="M174" s="1">
        <v>10</v>
      </c>
      <c r="N174" t="s">
        <v>234</v>
      </c>
      <c r="O174" t="s">
        <v>230</v>
      </c>
      <c r="P174" s="78" t="s">
        <v>229</v>
      </c>
      <c r="Q174" s="1">
        <f t="shared" si="25"/>
        <v>28</v>
      </c>
      <c r="R174" t="s">
        <v>230</v>
      </c>
      <c r="S174" t="str">
        <f t="shared" si="23"/>
        <v>\\(\\quad 18　+　10　=　 \\)</v>
      </c>
      <c r="T174" t="str">
        <f t="shared" si="24"/>
        <v>\\(\\quad 28 \\)</v>
      </c>
    </row>
    <row r="175" spans="1:20" x14ac:dyDescent="0.55000000000000004">
      <c r="A175" s="51" t="s">
        <v>60</v>
      </c>
      <c r="C175" s="50" t="s">
        <v>66</v>
      </c>
      <c r="D175" s="50" t="str">
        <f t="shared" si="26"/>
        <v>\\(\\quad 19　+　1　=　 \\)</v>
      </c>
      <c r="E175" s="50" t="str">
        <f t="shared" si="27"/>
        <v>\\(\\quad 20 \\)</v>
      </c>
      <c r="F175" s="50" t="s">
        <v>62</v>
      </c>
      <c r="H175" s="50">
        <v>134</v>
      </c>
      <c r="I175" s="89" t="str">
        <f t="shared" si="28"/>
        <v>INSERT INTO math(tangen,question,answer,editor,date,count) VALUES('m1200','\\(\\quad 19　+　1　=　 \\)','\\(\\quad 20 \\)','harazono',NOW(),0);</v>
      </c>
      <c r="J175" s="78" t="s">
        <v>229</v>
      </c>
      <c r="K175" s="1">
        <v>19</v>
      </c>
      <c r="L175" t="s">
        <v>232</v>
      </c>
      <c r="M175" s="1">
        <v>1</v>
      </c>
      <c r="N175" t="s">
        <v>234</v>
      </c>
      <c r="O175" t="s">
        <v>230</v>
      </c>
      <c r="P175" s="78" t="s">
        <v>229</v>
      </c>
      <c r="Q175" s="1">
        <f t="shared" si="25"/>
        <v>20</v>
      </c>
      <c r="R175" t="s">
        <v>230</v>
      </c>
      <c r="S175" t="str">
        <f t="shared" si="23"/>
        <v>\\(\\quad 19　+　1　=　 \\)</v>
      </c>
      <c r="T175" t="str">
        <f t="shared" si="24"/>
        <v>\\(\\quad 20 \\)</v>
      </c>
    </row>
    <row r="176" spans="1:20" x14ac:dyDescent="0.55000000000000004">
      <c r="A176" s="51" t="s">
        <v>60</v>
      </c>
      <c r="C176" s="50" t="s">
        <v>66</v>
      </c>
      <c r="D176" s="50" t="str">
        <f t="shared" si="26"/>
        <v>\\(\\quad 19　+　2　=　 \\)</v>
      </c>
      <c r="E176" s="50" t="str">
        <f t="shared" si="27"/>
        <v>\\(\\quad 21 \\)</v>
      </c>
      <c r="F176" s="50" t="s">
        <v>62</v>
      </c>
      <c r="H176" s="50">
        <v>135</v>
      </c>
      <c r="I176" s="89" t="str">
        <f t="shared" si="28"/>
        <v>INSERT INTO math(tangen,question,answer,editor,date,count) VALUES('m1200','\\(\\quad 19　+　2　=　 \\)','\\(\\quad 21 \\)','harazono',NOW(),0);</v>
      </c>
      <c r="J176" s="78" t="s">
        <v>229</v>
      </c>
      <c r="K176" s="1">
        <v>19</v>
      </c>
      <c r="L176" t="s">
        <v>232</v>
      </c>
      <c r="M176" s="1">
        <v>2</v>
      </c>
      <c r="N176" t="s">
        <v>234</v>
      </c>
      <c r="O176" t="s">
        <v>230</v>
      </c>
      <c r="P176" s="78" t="s">
        <v>229</v>
      </c>
      <c r="Q176" s="1">
        <f t="shared" si="25"/>
        <v>21</v>
      </c>
      <c r="R176" t="s">
        <v>230</v>
      </c>
      <c r="S176" t="str">
        <f t="shared" si="23"/>
        <v>\\(\\quad 19　+　2　=　 \\)</v>
      </c>
      <c r="T176" t="str">
        <f t="shared" si="24"/>
        <v>\\(\\quad 21 \\)</v>
      </c>
    </row>
    <row r="177" spans="1:20" x14ac:dyDescent="0.55000000000000004">
      <c r="A177" s="51" t="s">
        <v>60</v>
      </c>
      <c r="C177" s="50" t="s">
        <v>66</v>
      </c>
      <c r="D177" s="50" t="str">
        <f t="shared" si="26"/>
        <v>\\(\\quad 19　+　3　=　 \\)</v>
      </c>
      <c r="E177" s="50" t="str">
        <f t="shared" si="27"/>
        <v>\\(\\quad 22 \\)</v>
      </c>
      <c r="F177" s="50" t="s">
        <v>62</v>
      </c>
      <c r="H177" s="50">
        <v>136</v>
      </c>
      <c r="I177" s="89" t="str">
        <f t="shared" si="28"/>
        <v>INSERT INTO math(tangen,question,answer,editor,date,count) VALUES('m1200','\\(\\quad 19　+　3　=　 \\)','\\(\\quad 22 \\)','harazono',NOW(),0);</v>
      </c>
      <c r="J177" s="78" t="s">
        <v>229</v>
      </c>
      <c r="K177" s="1">
        <v>19</v>
      </c>
      <c r="L177" t="s">
        <v>232</v>
      </c>
      <c r="M177" s="1">
        <v>3</v>
      </c>
      <c r="N177" t="s">
        <v>234</v>
      </c>
      <c r="O177" t="s">
        <v>230</v>
      </c>
      <c r="P177" s="78" t="s">
        <v>229</v>
      </c>
      <c r="Q177" s="1">
        <f t="shared" si="25"/>
        <v>22</v>
      </c>
      <c r="R177" t="s">
        <v>230</v>
      </c>
      <c r="S177" t="str">
        <f t="shared" si="23"/>
        <v>\\(\\quad 19　+　3　=　 \\)</v>
      </c>
      <c r="T177" t="str">
        <f t="shared" si="24"/>
        <v>\\(\\quad 22 \\)</v>
      </c>
    </row>
    <row r="178" spans="1:20" x14ac:dyDescent="0.55000000000000004">
      <c r="A178" s="51" t="s">
        <v>60</v>
      </c>
      <c r="C178" s="50" t="s">
        <v>66</v>
      </c>
      <c r="D178" s="50" t="str">
        <f t="shared" si="26"/>
        <v>\\(\\quad 19　+　4　=　 \\)</v>
      </c>
      <c r="E178" s="50" t="str">
        <f t="shared" si="27"/>
        <v>\\(\\quad 23 \\)</v>
      </c>
      <c r="F178" s="50" t="s">
        <v>62</v>
      </c>
      <c r="H178" s="50">
        <v>137</v>
      </c>
      <c r="I178" s="89" t="str">
        <f t="shared" si="28"/>
        <v>INSERT INTO math(tangen,question,answer,editor,date,count) VALUES('m1200','\\(\\quad 19　+　4　=　 \\)','\\(\\quad 23 \\)','harazono',NOW(),0);</v>
      </c>
      <c r="J178" s="78" t="s">
        <v>229</v>
      </c>
      <c r="K178" s="1">
        <v>19</v>
      </c>
      <c r="L178" t="s">
        <v>232</v>
      </c>
      <c r="M178" s="1">
        <v>4</v>
      </c>
      <c r="N178" t="s">
        <v>234</v>
      </c>
      <c r="O178" t="s">
        <v>230</v>
      </c>
      <c r="P178" s="78" t="s">
        <v>229</v>
      </c>
      <c r="Q178" s="1">
        <f t="shared" si="25"/>
        <v>23</v>
      </c>
      <c r="R178" t="s">
        <v>230</v>
      </c>
      <c r="S178" t="str">
        <f t="shared" si="23"/>
        <v>\\(\\quad 19　+　4　=　 \\)</v>
      </c>
      <c r="T178" t="str">
        <f t="shared" si="24"/>
        <v>\\(\\quad 23 \\)</v>
      </c>
    </row>
    <row r="179" spans="1:20" x14ac:dyDescent="0.55000000000000004">
      <c r="A179" s="51" t="s">
        <v>60</v>
      </c>
      <c r="C179" s="50" t="s">
        <v>66</v>
      </c>
      <c r="D179" s="50" t="str">
        <f t="shared" si="26"/>
        <v>\\(\\quad 19　+　5　=　 \\)</v>
      </c>
      <c r="E179" s="50" t="str">
        <f t="shared" si="27"/>
        <v>\\(\\quad 24 \\)</v>
      </c>
      <c r="F179" s="50" t="s">
        <v>62</v>
      </c>
      <c r="H179" s="50">
        <v>138</v>
      </c>
      <c r="I179" s="89" t="str">
        <f t="shared" si="28"/>
        <v>INSERT INTO math(tangen,question,answer,editor,date,count) VALUES('m1200','\\(\\quad 19　+　5　=　 \\)','\\(\\quad 24 \\)','harazono',NOW(),0);</v>
      </c>
      <c r="J179" s="78" t="s">
        <v>229</v>
      </c>
      <c r="K179" s="1">
        <v>19</v>
      </c>
      <c r="L179" t="s">
        <v>232</v>
      </c>
      <c r="M179" s="1">
        <v>5</v>
      </c>
      <c r="N179" t="s">
        <v>234</v>
      </c>
      <c r="O179" t="s">
        <v>230</v>
      </c>
      <c r="P179" s="78" t="s">
        <v>229</v>
      </c>
      <c r="Q179" s="1">
        <f t="shared" si="25"/>
        <v>24</v>
      </c>
      <c r="R179" t="s">
        <v>230</v>
      </c>
      <c r="S179" t="str">
        <f t="shared" si="23"/>
        <v>\\(\\quad 19　+　5　=　 \\)</v>
      </c>
      <c r="T179" t="str">
        <f t="shared" si="24"/>
        <v>\\(\\quad 24 \\)</v>
      </c>
    </row>
    <row r="180" spans="1:20" x14ac:dyDescent="0.55000000000000004">
      <c r="A180" s="51" t="s">
        <v>60</v>
      </c>
      <c r="C180" s="50" t="s">
        <v>66</v>
      </c>
      <c r="D180" s="50" t="str">
        <f t="shared" si="26"/>
        <v>\\(\\quad 19　+　6　=　 \\)</v>
      </c>
      <c r="E180" s="50" t="str">
        <f t="shared" si="27"/>
        <v>\\(\\quad 25 \\)</v>
      </c>
      <c r="F180" s="50" t="s">
        <v>62</v>
      </c>
      <c r="H180" s="50">
        <v>139</v>
      </c>
      <c r="I180" s="89" t="str">
        <f t="shared" si="28"/>
        <v>INSERT INTO math(tangen,question,answer,editor,date,count) VALUES('m1200','\\(\\quad 19　+　6　=　 \\)','\\(\\quad 25 \\)','harazono',NOW(),0);</v>
      </c>
      <c r="J180" s="78" t="s">
        <v>229</v>
      </c>
      <c r="K180" s="1">
        <v>19</v>
      </c>
      <c r="L180" t="s">
        <v>232</v>
      </c>
      <c r="M180" s="1">
        <v>6</v>
      </c>
      <c r="N180" t="s">
        <v>234</v>
      </c>
      <c r="O180" t="s">
        <v>230</v>
      </c>
      <c r="P180" s="78" t="s">
        <v>229</v>
      </c>
      <c r="Q180" s="1">
        <f t="shared" si="25"/>
        <v>25</v>
      </c>
      <c r="R180" t="s">
        <v>230</v>
      </c>
      <c r="S180" t="str">
        <f t="shared" si="23"/>
        <v>\\(\\quad 19　+　6　=　 \\)</v>
      </c>
      <c r="T180" t="str">
        <f t="shared" si="24"/>
        <v>\\(\\quad 25 \\)</v>
      </c>
    </row>
    <row r="181" spans="1:20" x14ac:dyDescent="0.55000000000000004">
      <c r="A181" s="51" t="s">
        <v>60</v>
      </c>
      <c r="C181" s="50" t="s">
        <v>66</v>
      </c>
      <c r="D181" s="50" t="str">
        <f t="shared" si="26"/>
        <v>\\(\\quad 19　+　7　=　 \\)</v>
      </c>
      <c r="E181" s="50" t="str">
        <f t="shared" si="27"/>
        <v>\\(\\quad 26 \\)</v>
      </c>
      <c r="F181" s="50" t="s">
        <v>62</v>
      </c>
      <c r="H181" s="50">
        <v>140</v>
      </c>
      <c r="I181" s="89" t="str">
        <f t="shared" si="28"/>
        <v>INSERT INTO math(tangen,question,answer,editor,date,count) VALUES('m1200','\\(\\quad 19　+　7　=　 \\)','\\(\\quad 26 \\)','harazono',NOW(),0);</v>
      </c>
      <c r="J181" s="78" t="s">
        <v>229</v>
      </c>
      <c r="K181" s="1">
        <v>19</v>
      </c>
      <c r="L181" t="s">
        <v>232</v>
      </c>
      <c r="M181" s="1">
        <v>7</v>
      </c>
      <c r="N181" t="s">
        <v>234</v>
      </c>
      <c r="O181" t="s">
        <v>230</v>
      </c>
      <c r="P181" s="78" t="s">
        <v>229</v>
      </c>
      <c r="Q181" s="1">
        <f t="shared" si="25"/>
        <v>26</v>
      </c>
      <c r="R181" t="s">
        <v>230</v>
      </c>
      <c r="S181" t="str">
        <f t="shared" si="23"/>
        <v>\\(\\quad 19　+　7　=　 \\)</v>
      </c>
      <c r="T181" t="str">
        <f t="shared" si="24"/>
        <v>\\(\\quad 26 \\)</v>
      </c>
    </row>
    <row r="182" spans="1:20" x14ac:dyDescent="0.55000000000000004">
      <c r="A182" s="51" t="s">
        <v>60</v>
      </c>
      <c r="C182" s="50" t="s">
        <v>66</v>
      </c>
      <c r="D182" s="50" t="str">
        <f t="shared" si="26"/>
        <v>\\(\\quad 19　+　8　=　 \\)</v>
      </c>
      <c r="E182" s="50" t="str">
        <f t="shared" si="27"/>
        <v>\\(\\quad 27 \\)</v>
      </c>
      <c r="F182" s="50" t="s">
        <v>62</v>
      </c>
      <c r="H182" s="50">
        <v>141</v>
      </c>
      <c r="I182" s="89" t="str">
        <f t="shared" si="28"/>
        <v>INSERT INTO math(tangen,question,answer,editor,date,count) VALUES('m1200','\\(\\quad 19　+　8　=　 \\)','\\(\\quad 27 \\)','harazono',NOW(),0);</v>
      </c>
      <c r="J182" s="78" t="s">
        <v>229</v>
      </c>
      <c r="K182" s="1">
        <v>19</v>
      </c>
      <c r="L182" t="s">
        <v>232</v>
      </c>
      <c r="M182" s="1">
        <v>8</v>
      </c>
      <c r="N182" t="s">
        <v>234</v>
      </c>
      <c r="O182" t="s">
        <v>230</v>
      </c>
      <c r="P182" s="78" t="s">
        <v>229</v>
      </c>
      <c r="Q182" s="1">
        <f t="shared" si="25"/>
        <v>27</v>
      </c>
      <c r="R182" t="s">
        <v>230</v>
      </c>
      <c r="S182" t="str">
        <f t="shared" si="23"/>
        <v>\\(\\quad 19　+　8　=　 \\)</v>
      </c>
      <c r="T182" t="str">
        <f t="shared" si="24"/>
        <v>\\(\\quad 27 \\)</v>
      </c>
    </row>
    <row r="183" spans="1:20" x14ac:dyDescent="0.55000000000000004">
      <c r="A183" s="51" t="s">
        <v>60</v>
      </c>
      <c r="C183" s="50" t="s">
        <v>66</v>
      </c>
      <c r="D183" s="50" t="str">
        <f t="shared" si="26"/>
        <v>\\(\\quad 19　+　9　=　 \\)</v>
      </c>
      <c r="E183" s="50" t="str">
        <f t="shared" si="27"/>
        <v>\\(\\quad 28 \\)</v>
      </c>
      <c r="F183" s="50" t="s">
        <v>62</v>
      </c>
      <c r="H183" s="50">
        <v>142</v>
      </c>
      <c r="I183" s="89" t="str">
        <f t="shared" si="28"/>
        <v>INSERT INTO math(tangen,question,answer,editor,date,count) VALUES('m1200','\\(\\quad 19　+　9　=　 \\)','\\(\\quad 28 \\)','harazono',NOW(),0);</v>
      </c>
      <c r="J183" s="78" t="s">
        <v>229</v>
      </c>
      <c r="K183" s="1">
        <v>19</v>
      </c>
      <c r="L183" t="s">
        <v>232</v>
      </c>
      <c r="M183" s="1">
        <v>9</v>
      </c>
      <c r="N183" t="s">
        <v>234</v>
      </c>
      <c r="O183" t="s">
        <v>230</v>
      </c>
      <c r="P183" s="78" t="s">
        <v>229</v>
      </c>
      <c r="Q183" s="1">
        <f t="shared" si="25"/>
        <v>28</v>
      </c>
      <c r="R183" t="s">
        <v>230</v>
      </c>
      <c r="S183" t="str">
        <f t="shared" si="23"/>
        <v>\\(\\quad 19　+　9　=　 \\)</v>
      </c>
      <c r="T183" t="str">
        <f t="shared" si="24"/>
        <v>\\(\\quad 28 \\)</v>
      </c>
    </row>
    <row r="184" spans="1:20" x14ac:dyDescent="0.55000000000000004">
      <c r="A184" s="51" t="s">
        <v>60</v>
      </c>
      <c r="C184" s="50" t="s">
        <v>66</v>
      </c>
      <c r="D184" s="50" t="str">
        <f t="shared" si="26"/>
        <v>\\(\\quad 19　+　10　=　 \\)</v>
      </c>
      <c r="E184" s="50" t="str">
        <f t="shared" si="27"/>
        <v>\\(\\quad 29 \\)</v>
      </c>
      <c r="F184" s="50" t="s">
        <v>62</v>
      </c>
      <c r="H184" s="50">
        <v>143</v>
      </c>
      <c r="I184" s="89" t="str">
        <f t="shared" si="28"/>
        <v>INSERT INTO math(tangen,question,answer,editor,date,count) VALUES('m1200','\\(\\quad 19　+　10　=　 \\)','\\(\\quad 29 \\)','harazono',NOW(),0);</v>
      </c>
      <c r="J184" s="78" t="s">
        <v>229</v>
      </c>
      <c r="K184" s="1">
        <v>19</v>
      </c>
      <c r="L184" t="s">
        <v>232</v>
      </c>
      <c r="M184" s="1">
        <v>10</v>
      </c>
      <c r="N184" t="s">
        <v>234</v>
      </c>
      <c r="O184" t="s">
        <v>230</v>
      </c>
      <c r="P184" s="78" t="s">
        <v>229</v>
      </c>
      <c r="Q184" s="1">
        <f t="shared" si="25"/>
        <v>29</v>
      </c>
      <c r="R184" t="s">
        <v>230</v>
      </c>
      <c r="S184" t="str">
        <f t="shared" si="23"/>
        <v>\\(\\quad 19　+　10　=　 \\)</v>
      </c>
      <c r="T184" t="str">
        <f t="shared" si="24"/>
        <v>\\(\\quad 29 \\)</v>
      </c>
    </row>
    <row r="185" spans="1:20" s="9" customFormat="1" x14ac:dyDescent="0.55000000000000004">
      <c r="I185" s="2"/>
      <c r="J185" s="78" t="s">
        <v>229</v>
      </c>
      <c r="L185" t="s">
        <v>232</v>
      </c>
      <c r="N185" t="s">
        <v>234</v>
      </c>
      <c r="O185" t="s">
        <v>230</v>
      </c>
      <c r="P185" s="78" t="s">
        <v>229</v>
      </c>
      <c r="R185" t="s">
        <v>230</v>
      </c>
      <c r="S185" t="str">
        <f t="shared" si="23"/>
        <v>\\(\\quad 　+　　=　 \\)</v>
      </c>
      <c r="T185" t="str">
        <f t="shared" si="24"/>
        <v>\\(\\quad  \\)</v>
      </c>
    </row>
    <row r="186" spans="1:20" x14ac:dyDescent="0.55000000000000004">
      <c r="A186" s="51" t="s">
        <v>60</v>
      </c>
      <c r="C186" s="50" t="s">
        <v>159</v>
      </c>
      <c r="D186" s="50" t="str">
        <f t="shared" ref="D186" ca="1" si="29">S186</f>
        <v>\\(\\quad 65　+　37　=　 \\)</v>
      </c>
      <c r="E186" s="50" t="str">
        <f t="shared" ref="E186" ca="1" si="30">T186</f>
        <v>\\(\\quad 102 \\)</v>
      </c>
      <c r="F186" s="50" t="s">
        <v>62</v>
      </c>
      <c r="H186" s="50">
        <v>143</v>
      </c>
      <c r="I186" s="89" t="str">
        <f t="shared" ref="I186" ca="1" si="31">"INSERT INTO "&amp;A186&amp;"(tangen,question,answer,editor,date,count) VALUES('"&amp;C186&amp;"','"&amp;D186&amp;"','"&amp;E186&amp;"','"&amp;F186&amp;"',NOW(),0);"</f>
        <v>INSERT INTO math(tangen,question,answer,editor,date,count) VALUES('m1300','\\(\\quad 65　+　37　=　 \\)','\\(\\quad 102 \\)','harazono',NOW(),0);</v>
      </c>
      <c r="J186" s="78" t="s">
        <v>229</v>
      </c>
      <c r="K186" s="1">
        <f ca="1">RANDBETWEEN(20,99)</f>
        <v>65</v>
      </c>
      <c r="L186" t="s">
        <v>232</v>
      </c>
      <c r="M186" s="1">
        <f ca="1">RANDBETWEEN(20,99)</f>
        <v>37</v>
      </c>
      <c r="N186" t="s">
        <v>234</v>
      </c>
      <c r="O186" t="s">
        <v>230</v>
      </c>
      <c r="P186" s="78" t="s">
        <v>229</v>
      </c>
      <c r="Q186" s="1">
        <f t="shared" ref="Q186:Q217" ca="1" si="32">K186+M186</f>
        <v>102</v>
      </c>
      <c r="R186" t="s">
        <v>230</v>
      </c>
      <c r="S186" t="str">
        <f t="shared" ca="1" si="23"/>
        <v>\\(\\quad 65　+　37　=　 \\)</v>
      </c>
      <c r="T186" t="str">
        <f t="shared" ca="1" si="24"/>
        <v>\\(\\quad 102 \\)</v>
      </c>
    </row>
    <row r="187" spans="1:20" x14ac:dyDescent="0.55000000000000004">
      <c r="A187" s="51" t="s">
        <v>60</v>
      </c>
      <c r="C187" s="50" t="s">
        <v>159</v>
      </c>
      <c r="D187" s="50" t="str">
        <f t="shared" ref="D187:D250" ca="1" si="33">S187</f>
        <v>\\(\\quad 30　+　24　=　 \\)</v>
      </c>
      <c r="E187" s="50" t="str">
        <f t="shared" ref="E187:E250" ca="1" si="34">T187</f>
        <v>\\(\\quad 54 \\)</v>
      </c>
      <c r="F187" s="50" t="s">
        <v>62</v>
      </c>
      <c r="H187" s="50">
        <v>144</v>
      </c>
      <c r="I187" s="89" t="str">
        <f t="shared" ref="I187:I250" ca="1" si="35">"INSERT INTO "&amp;A187&amp;"(tangen,question,answer,editor,date,count) VALUES('"&amp;C187&amp;"','"&amp;D187&amp;"','"&amp;E187&amp;"','"&amp;F187&amp;"',NOW(),0);"</f>
        <v>INSERT INTO math(tangen,question,answer,editor,date,count) VALUES('m1300','\\(\\quad 30　+　24　=　 \\)','\\(\\quad 54 \\)','harazono',NOW(),0);</v>
      </c>
      <c r="J187" s="78" t="s">
        <v>229</v>
      </c>
      <c r="K187" s="1">
        <f t="shared" ref="K187:K250" ca="1" si="36">RANDBETWEEN(20,99)</f>
        <v>30</v>
      </c>
      <c r="L187" t="s">
        <v>232</v>
      </c>
      <c r="M187" s="1">
        <f t="shared" ref="M187:M250" ca="1" si="37">RANDBETWEEN(20,99)</f>
        <v>24</v>
      </c>
      <c r="N187" t="s">
        <v>234</v>
      </c>
      <c r="O187" t="s">
        <v>230</v>
      </c>
      <c r="P187" s="78" t="s">
        <v>229</v>
      </c>
      <c r="Q187" s="1">
        <f t="shared" ca="1" si="32"/>
        <v>54</v>
      </c>
      <c r="R187" t="s">
        <v>230</v>
      </c>
      <c r="S187" t="str">
        <f t="shared" ca="1" si="23"/>
        <v>\\(\\quad 30　+　24　=　 \\)</v>
      </c>
      <c r="T187" t="str">
        <f t="shared" ca="1" si="24"/>
        <v>\\(\\quad 54 \\)</v>
      </c>
    </row>
    <row r="188" spans="1:20" x14ac:dyDescent="0.55000000000000004">
      <c r="A188" s="51" t="s">
        <v>60</v>
      </c>
      <c r="C188" s="50" t="s">
        <v>159</v>
      </c>
      <c r="D188" s="50" t="str">
        <f t="shared" ca="1" si="33"/>
        <v>\\(\\quad 57　+　84　=　 \\)</v>
      </c>
      <c r="E188" s="50" t="str">
        <f t="shared" ca="1" si="34"/>
        <v>\\(\\quad 141 \\)</v>
      </c>
      <c r="F188" s="50" t="s">
        <v>62</v>
      </c>
      <c r="H188" s="50">
        <v>145</v>
      </c>
      <c r="I188" s="89" t="str">
        <f t="shared" ca="1" si="35"/>
        <v>INSERT INTO math(tangen,question,answer,editor,date,count) VALUES('m1300','\\(\\quad 57　+　84　=　 \\)','\\(\\quad 141 \\)','harazono',NOW(),0);</v>
      </c>
      <c r="J188" s="78" t="s">
        <v>229</v>
      </c>
      <c r="K188" s="1">
        <f t="shared" ca="1" si="36"/>
        <v>57</v>
      </c>
      <c r="L188" t="s">
        <v>232</v>
      </c>
      <c r="M188" s="1">
        <f t="shared" ca="1" si="37"/>
        <v>84</v>
      </c>
      <c r="N188" t="s">
        <v>234</v>
      </c>
      <c r="O188" t="s">
        <v>230</v>
      </c>
      <c r="P188" s="78" t="s">
        <v>229</v>
      </c>
      <c r="Q188" s="1">
        <f t="shared" ca="1" si="32"/>
        <v>141</v>
      </c>
      <c r="R188" t="s">
        <v>230</v>
      </c>
      <c r="S188" t="str">
        <f t="shared" ca="1" si="23"/>
        <v>\\(\\quad 57　+　84　=　 \\)</v>
      </c>
      <c r="T188" t="str">
        <f t="shared" ca="1" si="24"/>
        <v>\\(\\quad 141 \\)</v>
      </c>
    </row>
    <row r="189" spans="1:20" x14ac:dyDescent="0.55000000000000004">
      <c r="A189" s="51" t="s">
        <v>60</v>
      </c>
      <c r="C189" s="50" t="s">
        <v>159</v>
      </c>
      <c r="D189" s="50" t="str">
        <f t="shared" ca="1" si="33"/>
        <v>\\(\\quad 58　+　36　=　 \\)</v>
      </c>
      <c r="E189" s="50" t="str">
        <f t="shared" ca="1" si="34"/>
        <v>\\(\\quad 94 \\)</v>
      </c>
      <c r="F189" s="50" t="s">
        <v>62</v>
      </c>
      <c r="H189" s="50">
        <v>146</v>
      </c>
      <c r="I189" s="89" t="str">
        <f t="shared" ca="1" si="35"/>
        <v>INSERT INTO math(tangen,question,answer,editor,date,count) VALUES('m1300','\\(\\quad 58　+　36　=　 \\)','\\(\\quad 94 \\)','harazono',NOW(),0);</v>
      </c>
      <c r="J189" s="78" t="s">
        <v>229</v>
      </c>
      <c r="K189" s="1">
        <f t="shared" ca="1" si="36"/>
        <v>58</v>
      </c>
      <c r="L189" t="s">
        <v>232</v>
      </c>
      <c r="M189" s="1">
        <f t="shared" ca="1" si="37"/>
        <v>36</v>
      </c>
      <c r="N189" t="s">
        <v>234</v>
      </c>
      <c r="O189" t="s">
        <v>230</v>
      </c>
      <c r="P189" s="78" t="s">
        <v>229</v>
      </c>
      <c r="Q189" s="1">
        <f t="shared" ca="1" si="32"/>
        <v>94</v>
      </c>
      <c r="R189" t="s">
        <v>230</v>
      </c>
      <c r="S189" t="str">
        <f t="shared" ca="1" si="23"/>
        <v>\\(\\quad 58　+　36　=　 \\)</v>
      </c>
      <c r="T189" t="str">
        <f t="shared" ca="1" si="24"/>
        <v>\\(\\quad 94 \\)</v>
      </c>
    </row>
    <row r="190" spans="1:20" x14ac:dyDescent="0.55000000000000004">
      <c r="A190" s="51" t="s">
        <v>60</v>
      </c>
      <c r="C190" s="50" t="s">
        <v>159</v>
      </c>
      <c r="D190" s="50" t="str">
        <f t="shared" ca="1" si="33"/>
        <v>\\(\\quad 60　+　75　=　 \\)</v>
      </c>
      <c r="E190" s="50" t="str">
        <f t="shared" ca="1" si="34"/>
        <v>\\(\\quad 135 \\)</v>
      </c>
      <c r="F190" s="50" t="s">
        <v>62</v>
      </c>
      <c r="H190" s="50">
        <v>147</v>
      </c>
      <c r="I190" s="89" t="str">
        <f t="shared" ca="1" si="35"/>
        <v>INSERT INTO math(tangen,question,answer,editor,date,count) VALUES('m1300','\\(\\quad 60　+　75　=　 \\)','\\(\\quad 135 \\)','harazono',NOW(),0);</v>
      </c>
      <c r="J190" s="78" t="s">
        <v>229</v>
      </c>
      <c r="K190" s="1">
        <f t="shared" ca="1" si="36"/>
        <v>60</v>
      </c>
      <c r="L190" t="s">
        <v>232</v>
      </c>
      <c r="M190" s="1">
        <f t="shared" ca="1" si="37"/>
        <v>75</v>
      </c>
      <c r="N190" t="s">
        <v>234</v>
      </c>
      <c r="O190" t="s">
        <v>230</v>
      </c>
      <c r="P190" s="78" t="s">
        <v>229</v>
      </c>
      <c r="Q190" s="1">
        <f t="shared" ca="1" si="32"/>
        <v>135</v>
      </c>
      <c r="R190" t="s">
        <v>230</v>
      </c>
      <c r="S190" t="str">
        <f t="shared" ca="1" si="23"/>
        <v>\\(\\quad 60　+　75　=　 \\)</v>
      </c>
      <c r="T190" t="str">
        <f t="shared" ca="1" si="24"/>
        <v>\\(\\quad 135 \\)</v>
      </c>
    </row>
    <row r="191" spans="1:20" x14ac:dyDescent="0.55000000000000004">
      <c r="A191" s="51" t="s">
        <v>60</v>
      </c>
      <c r="C191" s="50" t="s">
        <v>159</v>
      </c>
      <c r="D191" s="50" t="str">
        <f t="shared" ca="1" si="33"/>
        <v>\\(\\quad 38　+　55　=　 \\)</v>
      </c>
      <c r="E191" s="50" t="str">
        <f t="shared" ca="1" si="34"/>
        <v>\\(\\quad 93 \\)</v>
      </c>
      <c r="F191" s="50" t="s">
        <v>62</v>
      </c>
      <c r="H191" s="50">
        <v>148</v>
      </c>
      <c r="I191" s="89" t="str">
        <f t="shared" ca="1" si="35"/>
        <v>INSERT INTO math(tangen,question,answer,editor,date,count) VALUES('m1300','\\(\\quad 38　+　55　=　 \\)','\\(\\quad 93 \\)','harazono',NOW(),0);</v>
      </c>
      <c r="J191" s="78" t="s">
        <v>229</v>
      </c>
      <c r="K191" s="1">
        <f t="shared" ca="1" si="36"/>
        <v>38</v>
      </c>
      <c r="L191" t="s">
        <v>232</v>
      </c>
      <c r="M191" s="1">
        <f t="shared" ca="1" si="37"/>
        <v>55</v>
      </c>
      <c r="N191" t="s">
        <v>234</v>
      </c>
      <c r="O191" t="s">
        <v>230</v>
      </c>
      <c r="P191" s="78" t="s">
        <v>229</v>
      </c>
      <c r="Q191" s="1">
        <f t="shared" ca="1" si="32"/>
        <v>93</v>
      </c>
      <c r="R191" t="s">
        <v>230</v>
      </c>
      <c r="S191" t="str">
        <f t="shared" ca="1" si="23"/>
        <v>\\(\\quad 38　+　55　=　 \\)</v>
      </c>
      <c r="T191" t="str">
        <f t="shared" ca="1" si="24"/>
        <v>\\(\\quad 93 \\)</v>
      </c>
    </row>
    <row r="192" spans="1:20" x14ac:dyDescent="0.55000000000000004">
      <c r="A192" s="51" t="s">
        <v>60</v>
      </c>
      <c r="C192" s="50" t="s">
        <v>159</v>
      </c>
      <c r="D192" s="50" t="str">
        <f t="shared" ca="1" si="33"/>
        <v>\\(\\quad 20　+　99　=　 \\)</v>
      </c>
      <c r="E192" s="50" t="str">
        <f t="shared" ca="1" si="34"/>
        <v>\\(\\quad 119 \\)</v>
      </c>
      <c r="F192" s="50" t="s">
        <v>62</v>
      </c>
      <c r="H192" s="50">
        <v>149</v>
      </c>
      <c r="I192" s="89" t="str">
        <f t="shared" ca="1" si="35"/>
        <v>INSERT INTO math(tangen,question,answer,editor,date,count) VALUES('m1300','\\(\\quad 20　+　99　=　 \\)','\\(\\quad 119 \\)','harazono',NOW(),0);</v>
      </c>
      <c r="J192" s="78" t="s">
        <v>229</v>
      </c>
      <c r="K192" s="1">
        <f t="shared" ca="1" si="36"/>
        <v>20</v>
      </c>
      <c r="L192" t="s">
        <v>232</v>
      </c>
      <c r="M192" s="1">
        <f t="shared" ca="1" si="37"/>
        <v>99</v>
      </c>
      <c r="N192" t="s">
        <v>234</v>
      </c>
      <c r="O192" t="s">
        <v>230</v>
      </c>
      <c r="P192" s="78" t="s">
        <v>229</v>
      </c>
      <c r="Q192" s="1">
        <f t="shared" ca="1" si="32"/>
        <v>119</v>
      </c>
      <c r="R192" t="s">
        <v>230</v>
      </c>
      <c r="S192" t="str">
        <f t="shared" ca="1" si="23"/>
        <v>\\(\\quad 20　+　99　=　 \\)</v>
      </c>
      <c r="T192" t="str">
        <f t="shared" ca="1" si="24"/>
        <v>\\(\\quad 119 \\)</v>
      </c>
    </row>
    <row r="193" spans="1:20" x14ac:dyDescent="0.55000000000000004">
      <c r="A193" s="51" t="s">
        <v>60</v>
      </c>
      <c r="C193" s="50" t="s">
        <v>159</v>
      </c>
      <c r="D193" s="50" t="str">
        <f t="shared" ca="1" si="33"/>
        <v>\\(\\quad 33　+　68　=　 \\)</v>
      </c>
      <c r="E193" s="50" t="str">
        <f t="shared" ca="1" si="34"/>
        <v>\\(\\quad 101 \\)</v>
      </c>
      <c r="F193" s="50" t="s">
        <v>62</v>
      </c>
      <c r="H193" s="50">
        <v>150</v>
      </c>
      <c r="I193" s="89" t="str">
        <f t="shared" ca="1" si="35"/>
        <v>INSERT INTO math(tangen,question,answer,editor,date,count) VALUES('m1300','\\(\\quad 33　+　68　=　 \\)','\\(\\quad 101 \\)','harazono',NOW(),0);</v>
      </c>
      <c r="J193" s="78" t="s">
        <v>229</v>
      </c>
      <c r="K193" s="1">
        <f t="shared" ca="1" si="36"/>
        <v>33</v>
      </c>
      <c r="L193" t="s">
        <v>232</v>
      </c>
      <c r="M193" s="1">
        <f t="shared" ca="1" si="37"/>
        <v>68</v>
      </c>
      <c r="N193" t="s">
        <v>234</v>
      </c>
      <c r="O193" t="s">
        <v>230</v>
      </c>
      <c r="P193" s="78" t="s">
        <v>229</v>
      </c>
      <c r="Q193" s="1">
        <f t="shared" ca="1" si="32"/>
        <v>101</v>
      </c>
      <c r="R193" t="s">
        <v>230</v>
      </c>
      <c r="S193" t="str">
        <f t="shared" ca="1" si="23"/>
        <v>\\(\\quad 33　+　68　=　 \\)</v>
      </c>
      <c r="T193" t="str">
        <f t="shared" ca="1" si="24"/>
        <v>\\(\\quad 101 \\)</v>
      </c>
    </row>
    <row r="194" spans="1:20" x14ac:dyDescent="0.55000000000000004">
      <c r="A194" s="51" t="s">
        <v>60</v>
      </c>
      <c r="C194" s="50" t="s">
        <v>159</v>
      </c>
      <c r="D194" s="50" t="str">
        <f t="shared" ca="1" si="33"/>
        <v>\\(\\quad 92　+　37　=　 \\)</v>
      </c>
      <c r="E194" s="50" t="str">
        <f t="shared" ca="1" si="34"/>
        <v>\\(\\quad 129 \\)</v>
      </c>
      <c r="F194" s="50" t="s">
        <v>62</v>
      </c>
      <c r="H194" s="50">
        <v>151</v>
      </c>
      <c r="I194" s="89" t="str">
        <f t="shared" ca="1" si="35"/>
        <v>INSERT INTO math(tangen,question,answer,editor,date,count) VALUES('m1300','\\(\\quad 92　+　37　=　 \\)','\\(\\quad 129 \\)','harazono',NOW(),0);</v>
      </c>
      <c r="J194" s="78" t="s">
        <v>229</v>
      </c>
      <c r="K194" s="1">
        <f t="shared" ca="1" si="36"/>
        <v>92</v>
      </c>
      <c r="L194" t="s">
        <v>232</v>
      </c>
      <c r="M194" s="1">
        <f t="shared" ca="1" si="37"/>
        <v>37</v>
      </c>
      <c r="N194" t="s">
        <v>234</v>
      </c>
      <c r="O194" t="s">
        <v>230</v>
      </c>
      <c r="P194" s="78" t="s">
        <v>229</v>
      </c>
      <c r="Q194" s="1">
        <f t="shared" ca="1" si="32"/>
        <v>129</v>
      </c>
      <c r="R194" t="s">
        <v>230</v>
      </c>
      <c r="S194" t="str">
        <f t="shared" ref="S194:S257" ca="1" si="38">J194&amp;K194&amp;L194&amp;M194&amp;N194&amp;O194</f>
        <v>\\(\\quad 92　+　37　=　 \\)</v>
      </c>
      <c r="T194" t="str">
        <f t="shared" ca="1" si="24"/>
        <v>\\(\\quad 129 \\)</v>
      </c>
    </row>
    <row r="195" spans="1:20" x14ac:dyDescent="0.55000000000000004">
      <c r="A195" s="51" t="s">
        <v>60</v>
      </c>
      <c r="C195" s="50" t="s">
        <v>159</v>
      </c>
      <c r="D195" s="50" t="str">
        <f t="shared" ca="1" si="33"/>
        <v>\\(\\quad 46　+　59　=　 \\)</v>
      </c>
      <c r="E195" s="50" t="str">
        <f t="shared" ca="1" si="34"/>
        <v>\\(\\quad 105 \\)</v>
      </c>
      <c r="F195" s="50" t="s">
        <v>62</v>
      </c>
      <c r="H195" s="50">
        <v>152</v>
      </c>
      <c r="I195" s="89" t="str">
        <f t="shared" ca="1" si="35"/>
        <v>INSERT INTO math(tangen,question,answer,editor,date,count) VALUES('m1300','\\(\\quad 46　+　59　=　 \\)','\\(\\quad 105 \\)','harazono',NOW(),0);</v>
      </c>
      <c r="J195" s="78" t="s">
        <v>229</v>
      </c>
      <c r="K195" s="1">
        <f t="shared" ca="1" si="36"/>
        <v>46</v>
      </c>
      <c r="L195" t="s">
        <v>232</v>
      </c>
      <c r="M195" s="1">
        <f t="shared" ca="1" si="37"/>
        <v>59</v>
      </c>
      <c r="N195" t="s">
        <v>234</v>
      </c>
      <c r="O195" t="s">
        <v>230</v>
      </c>
      <c r="P195" s="78" t="s">
        <v>229</v>
      </c>
      <c r="Q195" s="1">
        <f t="shared" ca="1" si="32"/>
        <v>105</v>
      </c>
      <c r="R195" t="s">
        <v>230</v>
      </c>
      <c r="S195" t="str">
        <f t="shared" ca="1" si="38"/>
        <v>\\(\\quad 46　+　59　=　 \\)</v>
      </c>
      <c r="T195" t="str">
        <f t="shared" ref="T195:T258" ca="1" si="39">P195&amp;Q195&amp;R195</f>
        <v>\\(\\quad 105 \\)</v>
      </c>
    </row>
    <row r="196" spans="1:20" x14ac:dyDescent="0.55000000000000004">
      <c r="A196" s="51" t="s">
        <v>60</v>
      </c>
      <c r="C196" s="50" t="s">
        <v>159</v>
      </c>
      <c r="D196" s="50" t="str">
        <f t="shared" ca="1" si="33"/>
        <v>\\(\\quad 21　+　60　=　 \\)</v>
      </c>
      <c r="E196" s="50" t="str">
        <f t="shared" ca="1" si="34"/>
        <v>\\(\\quad 81 \\)</v>
      </c>
      <c r="F196" s="50" t="s">
        <v>62</v>
      </c>
      <c r="H196" s="50">
        <v>153</v>
      </c>
      <c r="I196" s="89" t="str">
        <f t="shared" ca="1" si="35"/>
        <v>INSERT INTO math(tangen,question,answer,editor,date,count) VALUES('m1300','\\(\\quad 21　+　60　=　 \\)','\\(\\quad 81 \\)','harazono',NOW(),0);</v>
      </c>
      <c r="J196" s="78" t="s">
        <v>229</v>
      </c>
      <c r="K196" s="1">
        <f t="shared" ca="1" si="36"/>
        <v>21</v>
      </c>
      <c r="L196" t="s">
        <v>232</v>
      </c>
      <c r="M196" s="1">
        <f t="shared" ca="1" si="37"/>
        <v>60</v>
      </c>
      <c r="N196" t="s">
        <v>234</v>
      </c>
      <c r="O196" t="s">
        <v>230</v>
      </c>
      <c r="P196" s="78" t="s">
        <v>229</v>
      </c>
      <c r="Q196" s="1">
        <f t="shared" ca="1" si="32"/>
        <v>81</v>
      </c>
      <c r="R196" t="s">
        <v>230</v>
      </c>
      <c r="S196" t="str">
        <f t="shared" ca="1" si="38"/>
        <v>\\(\\quad 21　+　60　=　 \\)</v>
      </c>
      <c r="T196" t="str">
        <f t="shared" ca="1" si="39"/>
        <v>\\(\\quad 81 \\)</v>
      </c>
    </row>
    <row r="197" spans="1:20" x14ac:dyDescent="0.55000000000000004">
      <c r="A197" s="51" t="s">
        <v>60</v>
      </c>
      <c r="C197" s="50" t="s">
        <v>159</v>
      </c>
      <c r="D197" s="50" t="str">
        <f t="shared" ca="1" si="33"/>
        <v>\\(\\quad 63　+　86　=　 \\)</v>
      </c>
      <c r="E197" s="50" t="str">
        <f t="shared" ca="1" si="34"/>
        <v>\\(\\quad 149 \\)</v>
      </c>
      <c r="F197" s="50" t="s">
        <v>62</v>
      </c>
      <c r="H197" s="50">
        <v>154</v>
      </c>
      <c r="I197" s="89" t="str">
        <f t="shared" ca="1" si="35"/>
        <v>INSERT INTO math(tangen,question,answer,editor,date,count) VALUES('m1300','\\(\\quad 63　+　86　=　 \\)','\\(\\quad 149 \\)','harazono',NOW(),0);</v>
      </c>
      <c r="J197" s="78" t="s">
        <v>229</v>
      </c>
      <c r="K197" s="1">
        <f t="shared" ca="1" si="36"/>
        <v>63</v>
      </c>
      <c r="L197" t="s">
        <v>232</v>
      </c>
      <c r="M197" s="1">
        <f t="shared" ca="1" si="37"/>
        <v>86</v>
      </c>
      <c r="N197" t="s">
        <v>234</v>
      </c>
      <c r="O197" t="s">
        <v>230</v>
      </c>
      <c r="P197" s="78" t="s">
        <v>229</v>
      </c>
      <c r="Q197" s="1">
        <f t="shared" ca="1" si="32"/>
        <v>149</v>
      </c>
      <c r="R197" t="s">
        <v>230</v>
      </c>
      <c r="S197" t="str">
        <f t="shared" ca="1" si="38"/>
        <v>\\(\\quad 63　+　86　=　 \\)</v>
      </c>
      <c r="T197" t="str">
        <f t="shared" ca="1" si="39"/>
        <v>\\(\\quad 149 \\)</v>
      </c>
    </row>
    <row r="198" spans="1:20" x14ac:dyDescent="0.55000000000000004">
      <c r="A198" s="51" t="s">
        <v>60</v>
      </c>
      <c r="C198" s="50" t="s">
        <v>159</v>
      </c>
      <c r="D198" s="50" t="str">
        <f t="shared" ca="1" si="33"/>
        <v>\\(\\quad 77　+　42　=　 \\)</v>
      </c>
      <c r="E198" s="50" t="str">
        <f t="shared" ca="1" si="34"/>
        <v>\\(\\quad 119 \\)</v>
      </c>
      <c r="F198" s="50" t="s">
        <v>62</v>
      </c>
      <c r="H198" s="50">
        <v>155</v>
      </c>
      <c r="I198" s="89" t="str">
        <f t="shared" ca="1" si="35"/>
        <v>INSERT INTO math(tangen,question,answer,editor,date,count) VALUES('m1300','\\(\\quad 77　+　42　=　 \\)','\\(\\quad 119 \\)','harazono',NOW(),0);</v>
      </c>
      <c r="J198" s="78" t="s">
        <v>229</v>
      </c>
      <c r="K198" s="1">
        <f t="shared" ca="1" si="36"/>
        <v>77</v>
      </c>
      <c r="L198" t="s">
        <v>232</v>
      </c>
      <c r="M198" s="1">
        <f t="shared" ca="1" si="37"/>
        <v>42</v>
      </c>
      <c r="N198" t="s">
        <v>234</v>
      </c>
      <c r="O198" t="s">
        <v>230</v>
      </c>
      <c r="P198" s="78" t="s">
        <v>229</v>
      </c>
      <c r="Q198" s="1">
        <f t="shared" ca="1" si="32"/>
        <v>119</v>
      </c>
      <c r="R198" t="s">
        <v>230</v>
      </c>
      <c r="S198" t="str">
        <f t="shared" ca="1" si="38"/>
        <v>\\(\\quad 77　+　42　=　 \\)</v>
      </c>
      <c r="T198" t="str">
        <f t="shared" ca="1" si="39"/>
        <v>\\(\\quad 119 \\)</v>
      </c>
    </row>
    <row r="199" spans="1:20" x14ac:dyDescent="0.55000000000000004">
      <c r="A199" s="51" t="s">
        <v>60</v>
      </c>
      <c r="C199" s="50" t="s">
        <v>159</v>
      </c>
      <c r="D199" s="50" t="str">
        <f t="shared" ca="1" si="33"/>
        <v>\\(\\quad 89　+　21　=　 \\)</v>
      </c>
      <c r="E199" s="50" t="str">
        <f t="shared" ca="1" si="34"/>
        <v>\\(\\quad 110 \\)</v>
      </c>
      <c r="F199" s="50" t="s">
        <v>62</v>
      </c>
      <c r="H199" s="50">
        <v>156</v>
      </c>
      <c r="I199" s="89" t="str">
        <f t="shared" ca="1" si="35"/>
        <v>INSERT INTO math(tangen,question,answer,editor,date,count) VALUES('m1300','\\(\\quad 89　+　21　=　 \\)','\\(\\quad 110 \\)','harazono',NOW(),0);</v>
      </c>
      <c r="J199" s="78" t="s">
        <v>229</v>
      </c>
      <c r="K199" s="1">
        <f t="shared" ca="1" si="36"/>
        <v>89</v>
      </c>
      <c r="L199" t="s">
        <v>232</v>
      </c>
      <c r="M199" s="1">
        <f t="shared" ca="1" si="37"/>
        <v>21</v>
      </c>
      <c r="N199" t="s">
        <v>234</v>
      </c>
      <c r="O199" t="s">
        <v>230</v>
      </c>
      <c r="P199" s="78" t="s">
        <v>229</v>
      </c>
      <c r="Q199" s="1">
        <f t="shared" ca="1" si="32"/>
        <v>110</v>
      </c>
      <c r="R199" t="s">
        <v>230</v>
      </c>
      <c r="S199" t="str">
        <f t="shared" ca="1" si="38"/>
        <v>\\(\\quad 89　+　21　=　 \\)</v>
      </c>
      <c r="T199" t="str">
        <f t="shared" ca="1" si="39"/>
        <v>\\(\\quad 110 \\)</v>
      </c>
    </row>
    <row r="200" spans="1:20" x14ac:dyDescent="0.55000000000000004">
      <c r="A200" s="51" t="s">
        <v>60</v>
      </c>
      <c r="C200" s="50" t="s">
        <v>159</v>
      </c>
      <c r="D200" s="50" t="str">
        <f t="shared" ca="1" si="33"/>
        <v>\\(\\quad 20　+　60　=　 \\)</v>
      </c>
      <c r="E200" s="50" t="str">
        <f t="shared" ca="1" si="34"/>
        <v>\\(\\quad 80 \\)</v>
      </c>
      <c r="F200" s="50" t="s">
        <v>62</v>
      </c>
      <c r="H200" s="50">
        <v>157</v>
      </c>
      <c r="I200" s="89" t="str">
        <f t="shared" ca="1" si="35"/>
        <v>INSERT INTO math(tangen,question,answer,editor,date,count) VALUES('m1300','\\(\\quad 20　+　60　=　 \\)','\\(\\quad 80 \\)','harazono',NOW(),0);</v>
      </c>
      <c r="J200" s="78" t="s">
        <v>229</v>
      </c>
      <c r="K200" s="1">
        <f t="shared" ca="1" si="36"/>
        <v>20</v>
      </c>
      <c r="L200" t="s">
        <v>232</v>
      </c>
      <c r="M200" s="1">
        <f t="shared" ca="1" si="37"/>
        <v>60</v>
      </c>
      <c r="N200" t="s">
        <v>234</v>
      </c>
      <c r="O200" t="s">
        <v>230</v>
      </c>
      <c r="P200" s="78" t="s">
        <v>229</v>
      </c>
      <c r="Q200" s="1">
        <f t="shared" ca="1" si="32"/>
        <v>80</v>
      </c>
      <c r="R200" t="s">
        <v>230</v>
      </c>
      <c r="S200" t="str">
        <f t="shared" ca="1" si="38"/>
        <v>\\(\\quad 20　+　60　=　 \\)</v>
      </c>
      <c r="T200" t="str">
        <f t="shared" ca="1" si="39"/>
        <v>\\(\\quad 80 \\)</v>
      </c>
    </row>
    <row r="201" spans="1:20" x14ac:dyDescent="0.55000000000000004">
      <c r="A201" s="51" t="s">
        <v>60</v>
      </c>
      <c r="C201" s="50" t="s">
        <v>159</v>
      </c>
      <c r="D201" s="50" t="str">
        <f t="shared" ca="1" si="33"/>
        <v>\\(\\quad 22　+　43　=　 \\)</v>
      </c>
      <c r="E201" s="50" t="str">
        <f t="shared" ca="1" si="34"/>
        <v>\\(\\quad 65 \\)</v>
      </c>
      <c r="F201" s="50" t="s">
        <v>62</v>
      </c>
      <c r="H201" s="50">
        <v>158</v>
      </c>
      <c r="I201" s="89" t="str">
        <f t="shared" ca="1" si="35"/>
        <v>INSERT INTO math(tangen,question,answer,editor,date,count) VALUES('m1300','\\(\\quad 22　+　43　=　 \\)','\\(\\quad 65 \\)','harazono',NOW(),0);</v>
      </c>
      <c r="J201" s="78" t="s">
        <v>229</v>
      </c>
      <c r="K201" s="1">
        <f t="shared" ca="1" si="36"/>
        <v>22</v>
      </c>
      <c r="L201" t="s">
        <v>232</v>
      </c>
      <c r="M201" s="1">
        <f t="shared" ca="1" si="37"/>
        <v>43</v>
      </c>
      <c r="N201" t="s">
        <v>234</v>
      </c>
      <c r="O201" t="s">
        <v>230</v>
      </c>
      <c r="P201" s="78" t="s">
        <v>229</v>
      </c>
      <c r="Q201" s="1">
        <f t="shared" ca="1" si="32"/>
        <v>65</v>
      </c>
      <c r="R201" t="s">
        <v>230</v>
      </c>
      <c r="S201" t="str">
        <f t="shared" ca="1" si="38"/>
        <v>\\(\\quad 22　+　43　=　 \\)</v>
      </c>
      <c r="T201" t="str">
        <f t="shared" ca="1" si="39"/>
        <v>\\(\\quad 65 \\)</v>
      </c>
    </row>
    <row r="202" spans="1:20" x14ac:dyDescent="0.55000000000000004">
      <c r="A202" s="51" t="s">
        <v>60</v>
      </c>
      <c r="C202" s="50" t="s">
        <v>159</v>
      </c>
      <c r="D202" s="50" t="str">
        <f t="shared" ca="1" si="33"/>
        <v>\\(\\quad 40　+　49　=　 \\)</v>
      </c>
      <c r="E202" s="50" t="str">
        <f t="shared" ca="1" si="34"/>
        <v>\\(\\quad 89 \\)</v>
      </c>
      <c r="F202" s="50" t="s">
        <v>62</v>
      </c>
      <c r="H202" s="50">
        <v>159</v>
      </c>
      <c r="I202" s="89" t="str">
        <f t="shared" ca="1" si="35"/>
        <v>INSERT INTO math(tangen,question,answer,editor,date,count) VALUES('m1300','\\(\\quad 40　+　49　=　 \\)','\\(\\quad 89 \\)','harazono',NOW(),0);</v>
      </c>
      <c r="J202" s="78" t="s">
        <v>229</v>
      </c>
      <c r="K202" s="1">
        <f t="shared" ca="1" si="36"/>
        <v>40</v>
      </c>
      <c r="L202" t="s">
        <v>232</v>
      </c>
      <c r="M202" s="1">
        <f t="shared" ca="1" si="37"/>
        <v>49</v>
      </c>
      <c r="N202" t="s">
        <v>234</v>
      </c>
      <c r="O202" t="s">
        <v>230</v>
      </c>
      <c r="P202" s="78" t="s">
        <v>229</v>
      </c>
      <c r="Q202" s="1">
        <f t="shared" ca="1" si="32"/>
        <v>89</v>
      </c>
      <c r="R202" t="s">
        <v>230</v>
      </c>
      <c r="S202" t="str">
        <f t="shared" ca="1" si="38"/>
        <v>\\(\\quad 40　+　49　=　 \\)</v>
      </c>
      <c r="T202" t="str">
        <f t="shared" ca="1" si="39"/>
        <v>\\(\\quad 89 \\)</v>
      </c>
    </row>
    <row r="203" spans="1:20" x14ac:dyDescent="0.55000000000000004">
      <c r="A203" s="51" t="s">
        <v>60</v>
      </c>
      <c r="C203" s="50" t="s">
        <v>159</v>
      </c>
      <c r="D203" s="50" t="str">
        <f t="shared" ca="1" si="33"/>
        <v>\\(\\quad 20　+　93　=　 \\)</v>
      </c>
      <c r="E203" s="50" t="str">
        <f t="shared" ca="1" si="34"/>
        <v>\\(\\quad 113 \\)</v>
      </c>
      <c r="F203" s="50" t="s">
        <v>62</v>
      </c>
      <c r="H203" s="50">
        <v>160</v>
      </c>
      <c r="I203" s="89" t="str">
        <f t="shared" ca="1" si="35"/>
        <v>INSERT INTO math(tangen,question,answer,editor,date,count) VALUES('m1300','\\(\\quad 20　+　93　=　 \\)','\\(\\quad 113 \\)','harazono',NOW(),0);</v>
      </c>
      <c r="J203" s="78" t="s">
        <v>229</v>
      </c>
      <c r="K203" s="1">
        <f t="shared" ca="1" si="36"/>
        <v>20</v>
      </c>
      <c r="L203" t="s">
        <v>232</v>
      </c>
      <c r="M203" s="1">
        <f t="shared" ca="1" si="37"/>
        <v>93</v>
      </c>
      <c r="N203" t="s">
        <v>234</v>
      </c>
      <c r="O203" t="s">
        <v>230</v>
      </c>
      <c r="P203" s="78" t="s">
        <v>229</v>
      </c>
      <c r="Q203" s="1">
        <f t="shared" ca="1" si="32"/>
        <v>113</v>
      </c>
      <c r="R203" t="s">
        <v>230</v>
      </c>
      <c r="S203" t="str">
        <f t="shared" ca="1" si="38"/>
        <v>\\(\\quad 20　+　93　=　 \\)</v>
      </c>
      <c r="T203" t="str">
        <f t="shared" ca="1" si="39"/>
        <v>\\(\\quad 113 \\)</v>
      </c>
    </row>
    <row r="204" spans="1:20" x14ac:dyDescent="0.55000000000000004">
      <c r="A204" s="51" t="s">
        <v>60</v>
      </c>
      <c r="C204" s="50" t="s">
        <v>159</v>
      </c>
      <c r="D204" s="50" t="str">
        <f t="shared" ca="1" si="33"/>
        <v>\\(\\quad 90　+　84　=　 \\)</v>
      </c>
      <c r="E204" s="50" t="str">
        <f t="shared" ca="1" si="34"/>
        <v>\\(\\quad 174 \\)</v>
      </c>
      <c r="F204" s="50" t="s">
        <v>62</v>
      </c>
      <c r="H204" s="50">
        <v>161</v>
      </c>
      <c r="I204" s="89" t="str">
        <f t="shared" ca="1" si="35"/>
        <v>INSERT INTO math(tangen,question,answer,editor,date,count) VALUES('m1300','\\(\\quad 90　+　84　=　 \\)','\\(\\quad 174 \\)','harazono',NOW(),0);</v>
      </c>
      <c r="J204" s="78" t="s">
        <v>229</v>
      </c>
      <c r="K204" s="1">
        <f t="shared" ca="1" si="36"/>
        <v>90</v>
      </c>
      <c r="L204" t="s">
        <v>232</v>
      </c>
      <c r="M204" s="1">
        <f t="shared" ca="1" si="37"/>
        <v>84</v>
      </c>
      <c r="N204" t="s">
        <v>234</v>
      </c>
      <c r="O204" t="s">
        <v>230</v>
      </c>
      <c r="P204" s="78" t="s">
        <v>229</v>
      </c>
      <c r="Q204" s="1">
        <f t="shared" ca="1" si="32"/>
        <v>174</v>
      </c>
      <c r="R204" t="s">
        <v>230</v>
      </c>
      <c r="S204" t="str">
        <f t="shared" ca="1" si="38"/>
        <v>\\(\\quad 90　+　84　=　 \\)</v>
      </c>
      <c r="T204" t="str">
        <f t="shared" ca="1" si="39"/>
        <v>\\(\\quad 174 \\)</v>
      </c>
    </row>
    <row r="205" spans="1:20" x14ac:dyDescent="0.55000000000000004">
      <c r="A205" s="51" t="s">
        <v>60</v>
      </c>
      <c r="C205" s="50" t="s">
        <v>159</v>
      </c>
      <c r="D205" s="50" t="str">
        <f t="shared" ca="1" si="33"/>
        <v>\\(\\quad 36　+　60　=　 \\)</v>
      </c>
      <c r="E205" s="50" t="str">
        <f t="shared" ca="1" si="34"/>
        <v>\\(\\quad 96 \\)</v>
      </c>
      <c r="F205" s="50" t="s">
        <v>62</v>
      </c>
      <c r="H205" s="50">
        <v>162</v>
      </c>
      <c r="I205" s="89" t="str">
        <f t="shared" ca="1" si="35"/>
        <v>INSERT INTO math(tangen,question,answer,editor,date,count) VALUES('m1300','\\(\\quad 36　+　60　=　 \\)','\\(\\quad 96 \\)','harazono',NOW(),0);</v>
      </c>
      <c r="J205" s="78" t="s">
        <v>229</v>
      </c>
      <c r="K205" s="1">
        <f t="shared" ca="1" si="36"/>
        <v>36</v>
      </c>
      <c r="L205" t="s">
        <v>232</v>
      </c>
      <c r="M205" s="1">
        <f t="shared" ca="1" si="37"/>
        <v>60</v>
      </c>
      <c r="N205" t="s">
        <v>234</v>
      </c>
      <c r="O205" t="s">
        <v>230</v>
      </c>
      <c r="P205" s="78" t="s">
        <v>229</v>
      </c>
      <c r="Q205" s="1">
        <f t="shared" ca="1" si="32"/>
        <v>96</v>
      </c>
      <c r="R205" t="s">
        <v>230</v>
      </c>
      <c r="S205" t="str">
        <f t="shared" ca="1" si="38"/>
        <v>\\(\\quad 36　+　60　=　 \\)</v>
      </c>
      <c r="T205" t="str">
        <f t="shared" ca="1" si="39"/>
        <v>\\(\\quad 96 \\)</v>
      </c>
    </row>
    <row r="206" spans="1:20" x14ac:dyDescent="0.55000000000000004">
      <c r="A206" s="51" t="s">
        <v>60</v>
      </c>
      <c r="C206" s="50" t="s">
        <v>159</v>
      </c>
      <c r="D206" s="50" t="str">
        <f t="shared" ca="1" si="33"/>
        <v>\\(\\quad 76　+　96　=　 \\)</v>
      </c>
      <c r="E206" s="50" t="str">
        <f t="shared" ca="1" si="34"/>
        <v>\\(\\quad 172 \\)</v>
      </c>
      <c r="F206" s="50" t="s">
        <v>62</v>
      </c>
      <c r="H206" s="50">
        <v>163</v>
      </c>
      <c r="I206" s="89" t="str">
        <f t="shared" ca="1" si="35"/>
        <v>INSERT INTO math(tangen,question,answer,editor,date,count) VALUES('m1300','\\(\\quad 76　+　96　=　 \\)','\\(\\quad 172 \\)','harazono',NOW(),0);</v>
      </c>
      <c r="J206" s="78" t="s">
        <v>229</v>
      </c>
      <c r="K206" s="1">
        <f t="shared" ca="1" si="36"/>
        <v>76</v>
      </c>
      <c r="L206" t="s">
        <v>232</v>
      </c>
      <c r="M206" s="1">
        <f t="shared" ca="1" si="37"/>
        <v>96</v>
      </c>
      <c r="N206" t="s">
        <v>234</v>
      </c>
      <c r="O206" t="s">
        <v>230</v>
      </c>
      <c r="P206" s="78" t="s">
        <v>229</v>
      </c>
      <c r="Q206" s="1">
        <f t="shared" ca="1" si="32"/>
        <v>172</v>
      </c>
      <c r="R206" t="s">
        <v>230</v>
      </c>
      <c r="S206" t="str">
        <f t="shared" ca="1" si="38"/>
        <v>\\(\\quad 76　+　96　=　 \\)</v>
      </c>
      <c r="T206" t="str">
        <f t="shared" ca="1" si="39"/>
        <v>\\(\\quad 172 \\)</v>
      </c>
    </row>
    <row r="207" spans="1:20" x14ac:dyDescent="0.55000000000000004">
      <c r="A207" s="51" t="s">
        <v>60</v>
      </c>
      <c r="C207" s="50" t="s">
        <v>159</v>
      </c>
      <c r="D207" s="50" t="str">
        <f t="shared" ca="1" si="33"/>
        <v>\\(\\quad 82　+　81　=　 \\)</v>
      </c>
      <c r="E207" s="50" t="str">
        <f t="shared" ca="1" si="34"/>
        <v>\\(\\quad 163 \\)</v>
      </c>
      <c r="F207" s="50" t="s">
        <v>62</v>
      </c>
      <c r="H207" s="50">
        <v>164</v>
      </c>
      <c r="I207" s="89" t="str">
        <f t="shared" ca="1" si="35"/>
        <v>INSERT INTO math(tangen,question,answer,editor,date,count) VALUES('m1300','\\(\\quad 82　+　81　=　 \\)','\\(\\quad 163 \\)','harazono',NOW(),0);</v>
      </c>
      <c r="J207" s="78" t="s">
        <v>229</v>
      </c>
      <c r="K207" s="1">
        <f t="shared" ca="1" si="36"/>
        <v>82</v>
      </c>
      <c r="L207" t="s">
        <v>232</v>
      </c>
      <c r="M207" s="1">
        <f t="shared" ca="1" si="37"/>
        <v>81</v>
      </c>
      <c r="N207" t="s">
        <v>234</v>
      </c>
      <c r="O207" t="s">
        <v>230</v>
      </c>
      <c r="P207" s="78" t="s">
        <v>229</v>
      </c>
      <c r="Q207" s="1">
        <f t="shared" ca="1" si="32"/>
        <v>163</v>
      </c>
      <c r="R207" t="s">
        <v>230</v>
      </c>
      <c r="S207" t="str">
        <f t="shared" ca="1" si="38"/>
        <v>\\(\\quad 82　+　81　=　 \\)</v>
      </c>
      <c r="T207" t="str">
        <f t="shared" ca="1" si="39"/>
        <v>\\(\\quad 163 \\)</v>
      </c>
    </row>
    <row r="208" spans="1:20" x14ac:dyDescent="0.55000000000000004">
      <c r="A208" s="51" t="s">
        <v>60</v>
      </c>
      <c r="C208" s="50" t="s">
        <v>159</v>
      </c>
      <c r="D208" s="50" t="str">
        <f t="shared" ca="1" si="33"/>
        <v>\\(\\quad 37　+　82　=　 \\)</v>
      </c>
      <c r="E208" s="50" t="str">
        <f t="shared" ca="1" si="34"/>
        <v>\\(\\quad 119 \\)</v>
      </c>
      <c r="F208" s="50" t="s">
        <v>62</v>
      </c>
      <c r="H208" s="50">
        <v>165</v>
      </c>
      <c r="I208" s="89" t="str">
        <f t="shared" ca="1" si="35"/>
        <v>INSERT INTO math(tangen,question,answer,editor,date,count) VALUES('m1300','\\(\\quad 37　+　82　=　 \\)','\\(\\quad 119 \\)','harazono',NOW(),0);</v>
      </c>
      <c r="J208" s="78" t="s">
        <v>229</v>
      </c>
      <c r="K208" s="1">
        <f t="shared" ca="1" si="36"/>
        <v>37</v>
      </c>
      <c r="L208" t="s">
        <v>232</v>
      </c>
      <c r="M208" s="1">
        <f t="shared" ca="1" si="37"/>
        <v>82</v>
      </c>
      <c r="N208" t="s">
        <v>234</v>
      </c>
      <c r="O208" t="s">
        <v>230</v>
      </c>
      <c r="P208" s="78" t="s">
        <v>229</v>
      </c>
      <c r="Q208" s="1">
        <f t="shared" ca="1" si="32"/>
        <v>119</v>
      </c>
      <c r="R208" t="s">
        <v>230</v>
      </c>
      <c r="S208" t="str">
        <f t="shared" ca="1" si="38"/>
        <v>\\(\\quad 37　+　82　=　 \\)</v>
      </c>
      <c r="T208" t="str">
        <f t="shared" ca="1" si="39"/>
        <v>\\(\\quad 119 \\)</v>
      </c>
    </row>
    <row r="209" spans="1:20" x14ac:dyDescent="0.55000000000000004">
      <c r="A209" s="51" t="s">
        <v>60</v>
      </c>
      <c r="C209" s="50" t="s">
        <v>159</v>
      </c>
      <c r="D209" s="50" t="str">
        <f t="shared" ca="1" si="33"/>
        <v>\\(\\quad 47　+　24　=　 \\)</v>
      </c>
      <c r="E209" s="50" t="str">
        <f t="shared" ca="1" si="34"/>
        <v>\\(\\quad 71 \\)</v>
      </c>
      <c r="F209" s="50" t="s">
        <v>62</v>
      </c>
      <c r="H209" s="50">
        <v>166</v>
      </c>
      <c r="I209" s="89" t="str">
        <f t="shared" ca="1" si="35"/>
        <v>INSERT INTO math(tangen,question,answer,editor,date,count) VALUES('m1300','\\(\\quad 47　+　24　=　 \\)','\\(\\quad 71 \\)','harazono',NOW(),0);</v>
      </c>
      <c r="J209" s="78" t="s">
        <v>229</v>
      </c>
      <c r="K209" s="1">
        <f t="shared" ca="1" si="36"/>
        <v>47</v>
      </c>
      <c r="L209" t="s">
        <v>232</v>
      </c>
      <c r="M209" s="1">
        <f t="shared" ca="1" si="37"/>
        <v>24</v>
      </c>
      <c r="N209" t="s">
        <v>234</v>
      </c>
      <c r="O209" t="s">
        <v>230</v>
      </c>
      <c r="P209" s="78" t="s">
        <v>229</v>
      </c>
      <c r="Q209" s="1">
        <f t="shared" ca="1" si="32"/>
        <v>71</v>
      </c>
      <c r="R209" t="s">
        <v>230</v>
      </c>
      <c r="S209" t="str">
        <f t="shared" ca="1" si="38"/>
        <v>\\(\\quad 47　+　24　=　 \\)</v>
      </c>
      <c r="T209" t="str">
        <f t="shared" ca="1" si="39"/>
        <v>\\(\\quad 71 \\)</v>
      </c>
    </row>
    <row r="210" spans="1:20" x14ac:dyDescent="0.55000000000000004">
      <c r="A210" s="51" t="s">
        <v>60</v>
      </c>
      <c r="C210" s="50" t="s">
        <v>159</v>
      </c>
      <c r="D210" s="50" t="str">
        <f t="shared" ca="1" si="33"/>
        <v>\\(\\quad 47　+　95　=　 \\)</v>
      </c>
      <c r="E210" s="50" t="str">
        <f t="shared" ca="1" si="34"/>
        <v>\\(\\quad 142 \\)</v>
      </c>
      <c r="F210" s="50" t="s">
        <v>62</v>
      </c>
      <c r="H210" s="50">
        <v>167</v>
      </c>
      <c r="I210" s="89" t="str">
        <f t="shared" ca="1" si="35"/>
        <v>INSERT INTO math(tangen,question,answer,editor,date,count) VALUES('m1300','\\(\\quad 47　+　95　=　 \\)','\\(\\quad 142 \\)','harazono',NOW(),0);</v>
      </c>
      <c r="J210" s="78" t="s">
        <v>229</v>
      </c>
      <c r="K210" s="1">
        <f t="shared" ca="1" si="36"/>
        <v>47</v>
      </c>
      <c r="L210" t="s">
        <v>232</v>
      </c>
      <c r="M210" s="1">
        <f t="shared" ca="1" si="37"/>
        <v>95</v>
      </c>
      <c r="N210" t="s">
        <v>234</v>
      </c>
      <c r="O210" t="s">
        <v>230</v>
      </c>
      <c r="P210" s="78" t="s">
        <v>229</v>
      </c>
      <c r="Q210" s="1">
        <f t="shared" ca="1" si="32"/>
        <v>142</v>
      </c>
      <c r="R210" t="s">
        <v>230</v>
      </c>
      <c r="S210" t="str">
        <f t="shared" ca="1" si="38"/>
        <v>\\(\\quad 47　+　95　=　 \\)</v>
      </c>
      <c r="T210" t="str">
        <f t="shared" ca="1" si="39"/>
        <v>\\(\\quad 142 \\)</v>
      </c>
    </row>
    <row r="211" spans="1:20" x14ac:dyDescent="0.55000000000000004">
      <c r="A211" s="51" t="s">
        <v>60</v>
      </c>
      <c r="C211" s="50" t="s">
        <v>159</v>
      </c>
      <c r="D211" s="50" t="str">
        <f t="shared" ca="1" si="33"/>
        <v>\\(\\quad 50　+　67　=　 \\)</v>
      </c>
      <c r="E211" s="50" t="str">
        <f t="shared" ca="1" si="34"/>
        <v>\\(\\quad 117 \\)</v>
      </c>
      <c r="F211" s="50" t="s">
        <v>62</v>
      </c>
      <c r="H211" s="50">
        <v>168</v>
      </c>
      <c r="I211" s="89" t="str">
        <f t="shared" ca="1" si="35"/>
        <v>INSERT INTO math(tangen,question,answer,editor,date,count) VALUES('m1300','\\(\\quad 50　+　67　=　 \\)','\\(\\quad 117 \\)','harazono',NOW(),0);</v>
      </c>
      <c r="J211" s="78" t="s">
        <v>229</v>
      </c>
      <c r="K211" s="1">
        <f t="shared" ca="1" si="36"/>
        <v>50</v>
      </c>
      <c r="L211" t="s">
        <v>232</v>
      </c>
      <c r="M211" s="1">
        <f t="shared" ca="1" si="37"/>
        <v>67</v>
      </c>
      <c r="N211" t="s">
        <v>234</v>
      </c>
      <c r="O211" t="s">
        <v>230</v>
      </c>
      <c r="P211" s="78" t="s">
        <v>229</v>
      </c>
      <c r="Q211" s="1">
        <f t="shared" ca="1" si="32"/>
        <v>117</v>
      </c>
      <c r="R211" t="s">
        <v>230</v>
      </c>
      <c r="S211" t="str">
        <f t="shared" ca="1" si="38"/>
        <v>\\(\\quad 50　+　67　=　 \\)</v>
      </c>
      <c r="T211" t="str">
        <f t="shared" ca="1" si="39"/>
        <v>\\(\\quad 117 \\)</v>
      </c>
    </row>
    <row r="212" spans="1:20" x14ac:dyDescent="0.55000000000000004">
      <c r="A212" s="51" t="s">
        <v>60</v>
      </c>
      <c r="C212" s="50" t="s">
        <v>159</v>
      </c>
      <c r="D212" s="50" t="str">
        <f t="shared" ca="1" si="33"/>
        <v>\\(\\quad 50　+　27　=　 \\)</v>
      </c>
      <c r="E212" s="50" t="str">
        <f t="shared" ca="1" si="34"/>
        <v>\\(\\quad 77 \\)</v>
      </c>
      <c r="F212" s="50" t="s">
        <v>62</v>
      </c>
      <c r="H212" s="50">
        <v>169</v>
      </c>
      <c r="I212" s="89" t="str">
        <f t="shared" ca="1" si="35"/>
        <v>INSERT INTO math(tangen,question,answer,editor,date,count) VALUES('m1300','\\(\\quad 50　+　27　=　 \\)','\\(\\quad 77 \\)','harazono',NOW(),0);</v>
      </c>
      <c r="J212" s="78" t="s">
        <v>229</v>
      </c>
      <c r="K212" s="1">
        <f t="shared" ca="1" si="36"/>
        <v>50</v>
      </c>
      <c r="L212" t="s">
        <v>232</v>
      </c>
      <c r="M212" s="1">
        <f t="shared" ca="1" si="37"/>
        <v>27</v>
      </c>
      <c r="N212" t="s">
        <v>234</v>
      </c>
      <c r="O212" t="s">
        <v>230</v>
      </c>
      <c r="P212" s="78" t="s">
        <v>229</v>
      </c>
      <c r="Q212" s="1">
        <f t="shared" ca="1" si="32"/>
        <v>77</v>
      </c>
      <c r="R212" t="s">
        <v>230</v>
      </c>
      <c r="S212" t="str">
        <f t="shared" ca="1" si="38"/>
        <v>\\(\\quad 50　+　27　=　 \\)</v>
      </c>
      <c r="T212" t="str">
        <f t="shared" ca="1" si="39"/>
        <v>\\(\\quad 77 \\)</v>
      </c>
    </row>
    <row r="213" spans="1:20" x14ac:dyDescent="0.55000000000000004">
      <c r="A213" s="51" t="s">
        <v>60</v>
      </c>
      <c r="C213" s="50" t="s">
        <v>159</v>
      </c>
      <c r="D213" s="50" t="str">
        <f t="shared" ca="1" si="33"/>
        <v>\\(\\quad 45　+　75　=　 \\)</v>
      </c>
      <c r="E213" s="50" t="str">
        <f t="shared" ca="1" si="34"/>
        <v>\\(\\quad 120 \\)</v>
      </c>
      <c r="F213" s="50" t="s">
        <v>62</v>
      </c>
      <c r="H213" s="50">
        <v>170</v>
      </c>
      <c r="I213" s="89" t="str">
        <f t="shared" ca="1" si="35"/>
        <v>INSERT INTO math(tangen,question,answer,editor,date,count) VALUES('m1300','\\(\\quad 45　+　75　=　 \\)','\\(\\quad 120 \\)','harazono',NOW(),0);</v>
      </c>
      <c r="J213" s="78" t="s">
        <v>229</v>
      </c>
      <c r="K213" s="1">
        <f t="shared" ca="1" si="36"/>
        <v>45</v>
      </c>
      <c r="L213" t="s">
        <v>232</v>
      </c>
      <c r="M213" s="1">
        <f t="shared" ca="1" si="37"/>
        <v>75</v>
      </c>
      <c r="N213" t="s">
        <v>234</v>
      </c>
      <c r="O213" t="s">
        <v>230</v>
      </c>
      <c r="P213" s="78" t="s">
        <v>229</v>
      </c>
      <c r="Q213" s="1">
        <f t="shared" ca="1" si="32"/>
        <v>120</v>
      </c>
      <c r="R213" t="s">
        <v>230</v>
      </c>
      <c r="S213" t="str">
        <f t="shared" ca="1" si="38"/>
        <v>\\(\\quad 45　+　75　=　 \\)</v>
      </c>
      <c r="T213" t="str">
        <f t="shared" ca="1" si="39"/>
        <v>\\(\\quad 120 \\)</v>
      </c>
    </row>
    <row r="214" spans="1:20" x14ac:dyDescent="0.55000000000000004">
      <c r="A214" s="51" t="s">
        <v>60</v>
      </c>
      <c r="C214" s="50" t="s">
        <v>159</v>
      </c>
      <c r="D214" s="50" t="str">
        <f t="shared" ca="1" si="33"/>
        <v>\\(\\quad 91　+　56　=　 \\)</v>
      </c>
      <c r="E214" s="50" t="str">
        <f t="shared" ca="1" si="34"/>
        <v>\\(\\quad 147 \\)</v>
      </c>
      <c r="F214" s="50" t="s">
        <v>62</v>
      </c>
      <c r="H214" s="50">
        <v>171</v>
      </c>
      <c r="I214" s="89" t="str">
        <f t="shared" ca="1" si="35"/>
        <v>INSERT INTO math(tangen,question,answer,editor,date,count) VALUES('m1300','\\(\\quad 91　+　56　=　 \\)','\\(\\quad 147 \\)','harazono',NOW(),0);</v>
      </c>
      <c r="J214" s="78" t="s">
        <v>229</v>
      </c>
      <c r="K214" s="1">
        <f t="shared" ca="1" si="36"/>
        <v>91</v>
      </c>
      <c r="L214" t="s">
        <v>232</v>
      </c>
      <c r="M214" s="1">
        <f t="shared" ca="1" si="37"/>
        <v>56</v>
      </c>
      <c r="N214" t="s">
        <v>234</v>
      </c>
      <c r="O214" t="s">
        <v>230</v>
      </c>
      <c r="P214" s="78" t="s">
        <v>229</v>
      </c>
      <c r="Q214" s="1">
        <f t="shared" ca="1" si="32"/>
        <v>147</v>
      </c>
      <c r="R214" t="s">
        <v>230</v>
      </c>
      <c r="S214" t="str">
        <f t="shared" ca="1" si="38"/>
        <v>\\(\\quad 91　+　56　=　 \\)</v>
      </c>
      <c r="T214" t="str">
        <f t="shared" ca="1" si="39"/>
        <v>\\(\\quad 147 \\)</v>
      </c>
    </row>
    <row r="215" spans="1:20" x14ac:dyDescent="0.55000000000000004">
      <c r="A215" s="51" t="s">
        <v>60</v>
      </c>
      <c r="C215" s="50" t="s">
        <v>159</v>
      </c>
      <c r="D215" s="50" t="str">
        <f t="shared" ca="1" si="33"/>
        <v>\\(\\quad 64　+　46　=　 \\)</v>
      </c>
      <c r="E215" s="50" t="str">
        <f t="shared" ca="1" si="34"/>
        <v>\\(\\quad 110 \\)</v>
      </c>
      <c r="F215" s="50" t="s">
        <v>62</v>
      </c>
      <c r="H215" s="50">
        <v>172</v>
      </c>
      <c r="I215" s="89" t="str">
        <f t="shared" ca="1" si="35"/>
        <v>INSERT INTO math(tangen,question,answer,editor,date,count) VALUES('m1300','\\(\\quad 64　+　46　=　 \\)','\\(\\quad 110 \\)','harazono',NOW(),0);</v>
      </c>
      <c r="J215" s="78" t="s">
        <v>229</v>
      </c>
      <c r="K215" s="1">
        <f t="shared" ca="1" si="36"/>
        <v>64</v>
      </c>
      <c r="L215" t="s">
        <v>232</v>
      </c>
      <c r="M215" s="1">
        <f t="shared" ca="1" si="37"/>
        <v>46</v>
      </c>
      <c r="N215" t="s">
        <v>234</v>
      </c>
      <c r="O215" t="s">
        <v>230</v>
      </c>
      <c r="P215" s="78" t="s">
        <v>229</v>
      </c>
      <c r="Q215" s="1">
        <f t="shared" ca="1" si="32"/>
        <v>110</v>
      </c>
      <c r="R215" t="s">
        <v>230</v>
      </c>
      <c r="S215" t="str">
        <f t="shared" ca="1" si="38"/>
        <v>\\(\\quad 64　+　46　=　 \\)</v>
      </c>
      <c r="T215" t="str">
        <f t="shared" ca="1" si="39"/>
        <v>\\(\\quad 110 \\)</v>
      </c>
    </row>
    <row r="216" spans="1:20" x14ac:dyDescent="0.55000000000000004">
      <c r="A216" s="51" t="s">
        <v>60</v>
      </c>
      <c r="C216" s="50" t="s">
        <v>159</v>
      </c>
      <c r="D216" s="50" t="str">
        <f t="shared" ca="1" si="33"/>
        <v>\\(\\quad 50　+　74　=　 \\)</v>
      </c>
      <c r="E216" s="50" t="str">
        <f t="shared" ca="1" si="34"/>
        <v>\\(\\quad 124 \\)</v>
      </c>
      <c r="F216" s="50" t="s">
        <v>62</v>
      </c>
      <c r="H216" s="50">
        <v>173</v>
      </c>
      <c r="I216" s="89" t="str">
        <f t="shared" ca="1" si="35"/>
        <v>INSERT INTO math(tangen,question,answer,editor,date,count) VALUES('m1300','\\(\\quad 50　+　74　=　 \\)','\\(\\quad 124 \\)','harazono',NOW(),0);</v>
      </c>
      <c r="J216" s="78" t="s">
        <v>229</v>
      </c>
      <c r="K216" s="1">
        <f t="shared" ca="1" si="36"/>
        <v>50</v>
      </c>
      <c r="L216" t="s">
        <v>232</v>
      </c>
      <c r="M216" s="1">
        <f t="shared" ca="1" si="37"/>
        <v>74</v>
      </c>
      <c r="N216" t="s">
        <v>234</v>
      </c>
      <c r="O216" t="s">
        <v>230</v>
      </c>
      <c r="P216" s="78" t="s">
        <v>229</v>
      </c>
      <c r="Q216" s="1">
        <f t="shared" ca="1" si="32"/>
        <v>124</v>
      </c>
      <c r="R216" t="s">
        <v>230</v>
      </c>
      <c r="S216" t="str">
        <f t="shared" ca="1" si="38"/>
        <v>\\(\\quad 50　+　74　=　 \\)</v>
      </c>
      <c r="T216" t="str">
        <f t="shared" ca="1" si="39"/>
        <v>\\(\\quad 124 \\)</v>
      </c>
    </row>
    <row r="217" spans="1:20" x14ac:dyDescent="0.55000000000000004">
      <c r="A217" s="51" t="s">
        <v>60</v>
      </c>
      <c r="C217" s="50" t="s">
        <v>159</v>
      </c>
      <c r="D217" s="50" t="str">
        <f t="shared" ca="1" si="33"/>
        <v>\\(\\quad 92　+　72　=　 \\)</v>
      </c>
      <c r="E217" s="50" t="str">
        <f t="shared" ca="1" si="34"/>
        <v>\\(\\quad 164 \\)</v>
      </c>
      <c r="F217" s="50" t="s">
        <v>62</v>
      </c>
      <c r="H217" s="50">
        <v>174</v>
      </c>
      <c r="I217" s="89" t="str">
        <f t="shared" ca="1" si="35"/>
        <v>INSERT INTO math(tangen,question,answer,editor,date,count) VALUES('m1300','\\(\\quad 92　+　72　=　 \\)','\\(\\quad 164 \\)','harazono',NOW(),0);</v>
      </c>
      <c r="J217" s="78" t="s">
        <v>229</v>
      </c>
      <c r="K217" s="1">
        <f t="shared" ca="1" si="36"/>
        <v>92</v>
      </c>
      <c r="L217" t="s">
        <v>232</v>
      </c>
      <c r="M217" s="1">
        <f t="shared" ca="1" si="37"/>
        <v>72</v>
      </c>
      <c r="N217" t="s">
        <v>234</v>
      </c>
      <c r="O217" t="s">
        <v>230</v>
      </c>
      <c r="P217" s="78" t="s">
        <v>229</v>
      </c>
      <c r="Q217" s="1">
        <f t="shared" ca="1" si="32"/>
        <v>164</v>
      </c>
      <c r="R217" t="s">
        <v>230</v>
      </c>
      <c r="S217" t="str">
        <f t="shared" ca="1" si="38"/>
        <v>\\(\\quad 92　+　72　=　 \\)</v>
      </c>
      <c r="T217" t="str">
        <f t="shared" ca="1" si="39"/>
        <v>\\(\\quad 164 \\)</v>
      </c>
    </row>
    <row r="218" spans="1:20" x14ac:dyDescent="0.55000000000000004">
      <c r="A218" s="51" t="s">
        <v>60</v>
      </c>
      <c r="C218" s="50" t="s">
        <v>159</v>
      </c>
      <c r="D218" s="50" t="str">
        <f t="shared" ca="1" si="33"/>
        <v>\\(\\quad 81　+　21　=　 \\)</v>
      </c>
      <c r="E218" s="50" t="str">
        <f t="shared" ca="1" si="34"/>
        <v>\\(\\quad 102 \\)</v>
      </c>
      <c r="F218" s="50" t="s">
        <v>62</v>
      </c>
      <c r="H218" s="50">
        <v>175</v>
      </c>
      <c r="I218" s="89" t="str">
        <f t="shared" ca="1" si="35"/>
        <v>INSERT INTO math(tangen,question,answer,editor,date,count) VALUES('m1300','\\(\\quad 81　+　21　=　 \\)','\\(\\quad 102 \\)','harazono',NOW(),0);</v>
      </c>
      <c r="J218" s="78" t="s">
        <v>229</v>
      </c>
      <c r="K218" s="1">
        <f t="shared" ca="1" si="36"/>
        <v>81</v>
      </c>
      <c r="L218" t="s">
        <v>232</v>
      </c>
      <c r="M218" s="1">
        <f t="shared" ca="1" si="37"/>
        <v>21</v>
      </c>
      <c r="N218" t="s">
        <v>234</v>
      </c>
      <c r="O218" t="s">
        <v>230</v>
      </c>
      <c r="P218" s="78" t="s">
        <v>229</v>
      </c>
      <c r="Q218" s="1">
        <f t="shared" ref="Q218:Q249" ca="1" si="40">K218+M218</f>
        <v>102</v>
      </c>
      <c r="R218" t="s">
        <v>230</v>
      </c>
      <c r="S218" t="str">
        <f t="shared" ca="1" si="38"/>
        <v>\\(\\quad 81　+　21　=　 \\)</v>
      </c>
      <c r="T218" t="str">
        <f t="shared" ca="1" si="39"/>
        <v>\\(\\quad 102 \\)</v>
      </c>
    </row>
    <row r="219" spans="1:20" x14ac:dyDescent="0.55000000000000004">
      <c r="A219" s="51" t="s">
        <v>60</v>
      </c>
      <c r="C219" s="50" t="s">
        <v>159</v>
      </c>
      <c r="D219" s="50" t="str">
        <f t="shared" ca="1" si="33"/>
        <v>\\(\\quad 68　+　89　=　 \\)</v>
      </c>
      <c r="E219" s="50" t="str">
        <f t="shared" ca="1" si="34"/>
        <v>\\(\\quad 157 \\)</v>
      </c>
      <c r="F219" s="50" t="s">
        <v>62</v>
      </c>
      <c r="H219" s="50">
        <v>176</v>
      </c>
      <c r="I219" s="89" t="str">
        <f t="shared" ca="1" si="35"/>
        <v>INSERT INTO math(tangen,question,answer,editor,date,count) VALUES('m1300','\\(\\quad 68　+　89　=　 \\)','\\(\\quad 157 \\)','harazono',NOW(),0);</v>
      </c>
      <c r="J219" s="78" t="s">
        <v>229</v>
      </c>
      <c r="K219" s="1">
        <f t="shared" ca="1" si="36"/>
        <v>68</v>
      </c>
      <c r="L219" t="s">
        <v>232</v>
      </c>
      <c r="M219" s="1">
        <f t="shared" ca="1" si="37"/>
        <v>89</v>
      </c>
      <c r="N219" t="s">
        <v>234</v>
      </c>
      <c r="O219" t="s">
        <v>230</v>
      </c>
      <c r="P219" s="78" t="s">
        <v>229</v>
      </c>
      <c r="Q219" s="1">
        <f t="shared" ca="1" si="40"/>
        <v>157</v>
      </c>
      <c r="R219" t="s">
        <v>230</v>
      </c>
      <c r="S219" t="str">
        <f t="shared" ca="1" si="38"/>
        <v>\\(\\quad 68　+　89　=　 \\)</v>
      </c>
      <c r="T219" t="str">
        <f t="shared" ca="1" si="39"/>
        <v>\\(\\quad 157 \\)</v>
      </c>
    </row>
    <row r="220" spans="1:20" x14ac:dyDescent="0.55000000000000004">
      <c r="A220" s="51" t="s">
        <v>60</v>
      </c>
      <c r="C220" s="50" t="s">
        <v>159</v>
      </c>
      <c r="D220" s="50" t="str">
        <f t="shared" ca="1" si="33"/>
        <v>\\(\\quad 27　+　59　=　 \\)</v>
      </c>
      <c r="E220" s="50" t="str">
        <f t="shared" ca="1" si="34"/>
        <v>\\(\\quad 86 \\)</v>
      </c>
      <c r="F220" s="50" t="s">
        <v>62</v>
      </c>
      <c r="H220" s="50">
        <v>177</v>
      </c>
      <c r="I220" s="89" t="str">
        <f t="shared" ca="1" si="35"/>
        <v>INSERT INTO math(tangen,question,answer,editor,date,count) VALUES('m1300','\\(\\quad 27　+　59　=　 \\)','\\(\\quad 86 \\)','harazono',NOW(),0);</v>
      </c>
      <c r="J220" s="78" t="s">
        <v>229</v>
      </c>
      <c r="K220" s="1">
        <f t="shared" ca="1" si="36"/>
        <v>27</v>
      </c>
      <c r="L220" t="s">
        <v>232</v>
      </c>
      <c r="M220" s="1">
        <f t="shared" ca="1" si="37"/>
        <v>59</v>
      </c>
      <c r="N220" t="s">
        <v>234</v>
      </c>
      <c r="O220" t="s">
        <v>230</v>
      </c>
      <c r="P220" s="78" t="s">
        <v>229</v>
      </c>
      <c r="Q220" s="1">
        <f t="shared" ca="1" si="40"/>
        <v>86</v>
      </c>
      <c r="R220" t="s">
        <v>230</v>
      </c>
      <c r="S220" t="str">
        <f t="shared" ca="1" si="38"/>
        <v>\\(\\quad 27　+　59　=　 \\)</v>
      </c>
      <c r="T220" t="str">
        <f t="shared" ca="1" si="39"/>
        <v>\\(\\quad 86 \\)</v>
      </c>
    </row>
    <row r="221" spans="1:20" x14ac:dyDescent="0.55000000000000004">
      <c r="A221" s="51" t="s">
        <v>60</v>
      </c>
      <c r="C221" s="50" t="s">
        <v>159</v>
      </c>
      <c r="D221" s="50" t="str">
        <f t="shared" ca="1" si="33"/>
        <v>\\(\\quad 75　+　57　=　 \\)</v>
      </c>
      <c r="E221" s="50" t="str">
        <f t="shared" ca="1" si="34"/>
        <v>\\(\\quad 132 \\)</v>
      </c>
      <c r="F221" s="50" t="s">
        <v>62</v>
      </c>
      <c r="H221" s="50">
        <v>178</v>
      </c>
      <c r="I221" s="89" t="str">
        <f t="shared" ca="1" si="35"/>
        <v>INSERT INTO math(tangen,question,answer,editor,date,count) VALUES('m1300','\\(\\quad 75　+　57　=　 \\)','\\(\\quad 132 \\)','harazono',NOW(),0);</v>
      </c>
      <c r="J221" s="78" t="s">
        <v>229</v>
      </c>
      <c r="K221" s="1">
        <f t="shared" ca="1" si="36"/>
        <v>75</v>
      </c>
      <c r="L221" t="s">
        <v>232</v>
      </c>
      <c r="M221" s="1">
        <f t="shared" ca="1" si="37"/>
        <v>57</v>
      </c>
      <c r="N221" t="s">
        <v>234</v>
      </c>
      <c r="O221" t="s">
        <v>230</v>
      </c>
      <c r="P221" s="78" t="s">
        <v>229</v>
      </c>
      <c r="Q221" s="1">
        <f t="shared" ca="1" si="40"/>
        <v>132</v>
      </c>
      <c r="R221" t="s">
        <v>230</v>
      </c>
      <c r="S221" t="str">
        <f t="shared" ca="1" si="38"/>
        <v>\\(\\quad 75　+　57　=　 \\)</v>
      </c>
      <c r="T221" t="str">
        <f t="shared" ca="1" si="39"/>
        <v>\\(\\quad 132 \\)</v>
      </c>
    </row>
    <row r="222" spans="1:20" x14ac:dyDescent="0.55000000000000004">
      <c r="A222" s="51" t="s">
        <v>60</v>
      </c>
      <c r="C222" s="50" t="s">
        <v>159</v>
      </c>
      <c r="D222" s="50" t="str">
        <f t="shared" ca="1" si="33"/>
        <v>\\(\\quad 37　+　94　=　 \\)</v>
      </c>
      <c r="E222" s="50" t="str">
        <f t="shared" ca="1" si="34"/>
        <v>\\(\\quad 131 \\)</v>
      </c>
      <c r="F222" s="50" t="s">
        <v>62</v>
      </c>
      <c r="H222" s="50">
        <v>179</v>
      </c>
      <c r="I222" s="89" t="str">
        <f t="shared" ca="1" si="35"/>
        <v>INSERT INTO math(tangen,question,answer,editor,date,count) VALUES('m1300','\\(\\quad 37　+　94　=　 \\)','\\(\\quad 131 \\)','harazono',NOW(),0);</v>
      </c>
      <c r="J222" s="78" t="s">
        <v>229</v>
      </c>
      <c r="K222" s="1">
        <f t="shared" ca="1" si="36"/>
        <v>37</v>
      </c>
      <c r="L222" t="s">
        <v>232</v>
      </c>
      <c r="M222" s="1">
        <f t="shared" ca="1" si="37"/>
        <v>94</v>
      </c>
      <c r="N222" t="s">
        <v>234</v>
      </c>
      <c r="O222" t="s">
        <v>230</v>
      </c>
      <c r="P222" s="78" t="s">
        <v>229</v>
      </c>
      <c r="Q222" s="1">
        <f t="shared" ca="1" si="40"/>
        <v>131</v>
      </c>
      <c r="R222" t="s">
        <v>230</v>
      </c>
      <c r="S222" t="str">
        <f t="shared" ca="1" si="38"/>
        <v>\\(\\quad 37　+　94　=　 \\)</v>
      </c>
      <c r="T222" t="str">
        <f t="shared" ca="1" si="39"/>
        <v>\\(\\quad 131 \\)</v>
      </c>
    </row>
    <row r="223" spans="1:20" x14ac:dyDescent="0.55000000000000004">
      <c r="A223" s="51" t="s">
        <v>60</v>
      </c>
      <c r="C223" s="50" t="s">
        <v>159</v>
      </c>
      <c r="D223" s="50" t="str">
        <f t="shared" ca="1" si="33"/>
        <v>\\(\\quad 99　+　43　=　 \\)</v>
      </c>
      <c r="E223" s="50" t="str">
        <f t="shared" ca="1" si="34"/>
        <v>\\(\\quad 142 \\)</v>
      </c>
      <c r="F223" s="50" t="s">
        <v>62</v>
      </c>
      <c r="H223" s="50">
        <v>180</v>
      </c>
      <c r="I223" s="89" t="str">
        <f t="shared" ca="1" si="35"/>
        <v>INSERT INTO math(tangen,question,answer,editor,date,count) VALUES('m1300','\\(\\quad 99　+　43　=　 \\)','\\(\\quad 142 \\)','harazono',NOW(),0);</v>
      </c>
      <c r="J223" s="78" t="s">
        <v>229</v>
      </c>
      <c r="K223" s="1">
        <f t="shared" ca="1" si="36"/>
        <v>99</v>
      </c>
      <c r="L223" t="s">
        <v>232</v>
      </c>
      <c r="M223" s="1">
        <f t="shared" ca="1" si="37"/>
        <v>43</v>
      </c>
      <c r="N223" t="s">
        <v>234</v>
      </c>
      <c r="O223" t="s">
        <v>230</v>
      </c>
      <c r="P223" s="78" t="s">
        <v>229</v>
      </c>
      <c r="Q223" s="1">
        <f t="shared" ca="1" si="40"/>
        <v>142</v>
      </c>
      <c r="R223" t="s">
        <v>230</v>
      </c>
      <c r="S223" t="str">
        <f t="shared" ca="1" si="38"/>
        <v>\\(\\quad 99　+　43　=　 \\)</v>
      </c>
      <c r="T223" t="str">
        <f t="shared" ca="1" si="39"/>
        <v>\\(\\quad 142 \\)</v>
      </c>
    </row>
    <row r="224" spans="1:20" x14ac:dyDescent="0.55000000000000004">
      <c r="A224" s="51" t="s">
        <v>60</v>
      </c>
      <c r="C224" s="50" t="s">
        <v>159</v>
      </c>
      <c r="D224" s="50" t="str">
        <f t="shared" ca="1" si="33"/>
        <v>\\(\\quad 36　+　38　=　 \\)</v>
      </c>
      <c r="E224" s="50" t="str">
        <f t="shared" ca="1" si="34"/>
        <v>\\(\\quad 74 \\)</v>
      </c>
      <c r="F224" s="50" t="s">
        <v>62</v>
      </c>
      <c r="H224" s="50">
        <v>181</v>
      </c>
      <c r="I224" s="89" t="str">
        <f t="shared" ca="1" si="35"/>
        <v>INSERT INTO math(tangen,question,answer,editor,date,count) VALUES('m1300','\\(\\quad 36　+　38　=　 \\)','\\(\\quad 74 \\)','harazono',NOW(),0);</v>
      </c>
      <c r="J224" s="78" t="s">
        <v>229</v>
      </c>
      <c r="K224" s="1">
        <f t="shared" ca="1" si="36"/>
        <v>36</v>
      </c>
      <c r="L224" t="s">
        <v>232</v>
      </c>
      <c r="M224" s="1">
        <f t="shared" ca="1" si="37"/>
        <v>38</v>
      </c>
      <c r="N224" t="s">
        <v>234</v>
      </c>
      <c r="O224" t="s">
        <v>230</v>
      </c>
      <c r="P224" s="78" t="s">
        <v>229</v>
      </c>
      <c r="Q224" s="1">
        <f t="shared" ca="1" si="40"/>
        <v>74</v>
      </c>
      <c r="R224" t="s">
        <v>230</v>
      </c>
      <c r="S224" t="str">
        <f t="shared" ca="1" si="38"/>
        <v>\\(\\quad 36　+　38　=　 \\)</v>
      </c>
      <c r="T224" t="str">
        <f t="shared" ca="1" si="39"/>
        <v>\\(\\quad 74 \\)</v>
      </c>
    </row>
    <row r="225" spans="1:20" x14ac:dyDescent="0.55000000000000004">
      <c r="A225" s="51" t="s">
        <v>60</v>
      </c>
      <c r="C225" s="50" t="s">
        <v>159</v>
      </c>
      <c r="D225" s="50" t="str">
        <f t="shared" ca="1" si="33"/>
        <v>\\(\\quad 91　+　39　=　 \\)</v>
      </c>
      <c r="E225" s="50" t="str">
        <f t="shared" ca="1" si="34"/>
        <v>\\(\\quad 130 \\)</v>
      </c>
      <c r="F225" s="50" t="s">
        <v>62</v>
      </c>
      <c r="H225" s="50">
        <v>182</v>
      </c>
      <c r="I225" s="89" t="str">
        <f t="shared" ca="1" si="35"/>
        <v>INSERT INTO math(tangen,question,answer,editor,date,count) VALUES('m1300','\\(\\quad 91　+　39　=　 \\)','\\(\\quad 130 \\)','harazono',NOW(),0);</v>
      </c>
      <c r="J225" s="78" t="s">
        <v>229</v>
      </c>
      <c r="K225" s="1">
        <f t="shared" ca="1" si="36"/>
        <v>91</v>
      </c>
      <c r="L225" t="s">
        <v>232</v>
      </c>
      <c r="M225" s="1">
        <f t="shared" ca="1" si="37"/>
        <v>39</v>
      </c>
      <c r="N225" t="s">
        <v>234</v>
      </c>
      <c r="O225" t="s">
        <v>230</v>
      </c>
      <c r="P225" s="78" t="s">
        <v>229</v>
      </c>
      <c r="Q225" s="1">
        <f t="shared" ca="1" si="40"/>
        <v>130</v>
      </c>
      <c r="R225" t="s">
        <v>230</v>
      </c>
      <c r="S225" t="str">
        <f t="shared" ca="1" si="38"/>
        <v>\\(\\quad 91　+　39　=　 \\)</v>
      </c>
      <c r="T225" t="str">
        <f t="shared" ca="1" si="39"/>
        <v>\\(\\quad 130 \\)</v>
      </c>
    </row>
    <row r="226" spans="1:20" x14ac:dyDescent="0.55000000000000004">
      <c r="A226" s="51" t="s">
        <v>60</v>
      </c>
      <c r="C226" s="50" t="s">
        <v>159</v>
      </c>
      <c r="D226" s="50" t="str">
        <f t="shared" ca="1" si="33"/>
        <v>\\(\\quad 82　+　98　=　 \\)</v>
      </c>
      <c r="E226" s="50" t="str">
        <f t="shared" ca="1" si="34"/>
        <v>\\(\\quad 180 \\)</v>
      </c>
      <c r="F226" s="50" t="s">
        <v>62</v>
      </c>
      <c r="H226" s="50">
        <v>183</v>
      </c>
      <c r="I226" s="89" t="str">
        <f t="shared" ca="1" si="35"/>
        <v>INSERT INTO math(tangen,question,answer,editor,date,count) VALUES('m1300','\\(\\quad 82　+　98　=　 \\)','\\(\\quad 180 \\)','harazono',NOW(),0);</v>
      </c>
      <c r="J226" s="78" t="s">
        <v>229</v>
      </c>
      <c r="K226" s="1">
        <f t="shared" ca="1" si="36"/>
        <v>82</v>
      </c>
      <c r="L226" t="s">
        <v>232</v>
      </c>
      <c r="M226" s="1">
        <f t="shared" ca="1" si="37"/>
        <v>98</v>
      </c>
      <c r="N226" t="s">
        <v>234</v>
      </c>
      <c r="O226" t="s">
        <v>230</v>
      </c>
      <c r="P226" s="78" t="s">
        <v>229</v>
      </c>
      <c r="Q226" s="1">
        <f t="shared" ca="1" si="40"/>
        <v>180</v>
      </c>
      <c r="R226" t="s">
        <v>230</v>
      </c>
      <c r="S226" t="str">
        <f t="shared" ca="1" si="38"/>
        <v>\\(\\quad 82　+　98　=　 \\)</v>
      </c>
      <c r="T226" t="str">
        <f t="shared" ca="1" si="39"/>
        <v>\\(\\quad 180 \\)</v>
      </c>
    </row>
    <row r="227" spans="1:20" x14ac:dyDescent="0.55000000000000004">
      <c r="A227" s="51" t="s">
        <v>60</v>
      </c>
      <c r="C227" s="50" t="s">
        <v>159</v>
      </c>
      <c r="D227" s="50" t="str">
        <f t="shared" ca="1" si="33"/>
        <v>\\(\\quad 44　+　25　=　 \\)</v>
      </c>
      <c r="E227" s="50" t="str">
        <f t="shared" ca="1" si="34"/>
        <v>\\(\\quad 69 \\)</v>
      </c>
      <c r="F227" s="50" t="s">
        <v>62</v>
      </c>
      <c r="H227" s="50">
        <v>184</v>
      </c>
      <c r="I227" s="89" t="str">
        <f t="shared" ca="1" si="35"/>
        <v>INSERT INTO math(tangen,question,answer,editor,date,count) VALUES('m1300','\\(\\quad 44　+　25　=　 \\)','\\(\\quad 69 \\)','harazono',NOW(),0);</v>
      </c>
      <c r="J227" s="78" t="s">
        <v>229</v>
      </c>
      <c r="K227" s="1">
        <f t="shared" ca="1" si="36"/>
        <v>44</v>
      </c>
      <c r="L227" t="s">
        <v>232</v>
      </c>
      <c r="M227" s="1">
        <f t="shared" ca="1" si="37"/>
        <v>25</v>
      </c>
      <c r="N227" t="s">
        <v>234</v>
      </c>
      <c r="O227" t="s">
        <v>230</v>
      </c>
      <c r="P227" s="78" t="s">
        <v>229</v>
      </c>
      <c r="Q227" s="1">
        <f t="shared" ca="1" si="40"/>
        <v>69</v>
      </c>
      <c r="R227" t="s">
        <v>230</v>
      </c>
      <c r="S227" t="str">
        <f t="shared" ca="1" si="38"/>
        <v>\\(\\quad 44　+　25　=　 \\)</v>
      </c>
      <c r="T227" t="str">
        <f t="shared" ca="1" si="39"/>
        <v>\\(\\quad 69 \\)</v>
      </c>
    </row>
    <row r="228" spans="1:20" x14ac:dyDescent="0.55000000000000004">
      <c r="A228" s="51" t="s">
        <v>60</v>
      </c>
      <c r="C228" s="50" t="s">
        <v>159</v>
      </c>
      <c r="D228" s="50" t="str">
        <f t="shared" ca="1" si="33"/>
        <v>\\(\\quad 29　+　94　=　 \\)</v>
      </c>
      <c r="E228" s="50" t="str">
        <f t="shared" ca="1" si="34"/>
        <v>\\(\\quad 123 \\)</v>
      </c>
      <c r="F228" s="50" t="s">
        <v>62</v>
      </c>
      <c r="H228" s="50">
        <v>185</v>
      </c>
      <c r="I228" s="89" t="str">
        <f t="shared" ca="1" si="35"/>
        <v>INSERT INTO math(tangen,question,answer,editor,date,count) VALUES('m1300','\\(\\quad 29　+　94　=　 \\)','\\(\\quad 123 \\)','harazono',NOW(),0);</v>
      </c>
      <c r="J228" s="78" t="s">
        <v>229</v>
      </c>
      <c r="K228" s="1">
        <f t="shared" ca="1" si="36"/>
        <v>29</v>
      </c>
      <c r="L228" t="s">
        <v>232</v>
      </c>
      <c r="M228" s="1">
        <f t="shared" ca="1" si="37"/>
        <v>94</v>
      </c>
      <c r="N228" t="s">
        <v>234</v>
      </c>
      <c r="O228" t="s">
        <v>230</v>
      </c>
      <c r="P228" s="78" t="s">
        <v>229</v>
      </c>
      <c r="Q228" s="1">
        <f t="shared" ca="1" si="40"/>
        <v>123</v>
      </c>
      <c r="R228" t="s">
        <v>230</v>
      </c>
      <c r="S228" t="str">
        <f t="shared" ca="1" si="38"/>
        <v>\\(\\quad 29　+　94　=　 \\)</v>
      </c>
      <c r="T228" t="str">
        <f t="shared" ca="1" si="39"/>
        <v>\\(\\quad 123 \\)</v>
      </c>
    </row>
    <row r="229" spans="1:20" x14ac:dyDescent="0.55000000000000004">
      <c r="A229" s="51" t="s">
        <v>60</v>
      </c>
      <c r="C229" s="50" t="s">
        <v>159</v>
      </c>
      <c r="D229" s="50" t="str">
        <f t="shared" ca="1" si="33"/>
        <v>\\(\\quad 62　+　93　=　 \\)</v>
      </c>
      <c r="E229" s="50" t="str">
        <f t="shared" ca="1" si="34"/>
        <v>\\(\\quad 155 \\)</v>
      </c>
      <c r="F229" s="50" t="s">
        <v>62</v>
      </c>
      <c r="H229" s="50">
        <v>186</v>
      </c>
      <c r="I229" s="89" t="str">
        <f t="shared" ca="1" si="35"/>
        <v>INSERT INTO math(tangen,question,answer,editor,date,count) VALUES('m1300','\\(\\quad 62　+　93　=　 \\)','\\(\\quad 155 \\)','harazono',NOW(),0);</v>
      </c>
      <c r="J229" s="78" t="s">
        <v>229</v>
      </c>
      <c r="K229" s="1">
        <f t="shared" ca="1" si="36"/>
        <v>62</v>
      </c>
      <c r="L229" t="s">
        <v>232</v>
      </c>
      <c r="M229" s="1">
        <f t="shared" ca="1" si="37"/>
        <v>93</v>
      </c>
      <c r="N229" t="s">
        <v>234</v>
      </c>
      <c r="O229" t="s">
        <v>230</v>
      </c>
      <c r="P229" s="78" t="s">
        <v>229</v>
      </c>
      <c r="Q229" s="1">
        <f t="shared" ca="1" si="40"/>
        <v>155</v>
      </c>
      <c r="R229" t="s">
        <v>230</v>
      </c>
      <c r="S229" t="str">
        <f t="shared" ca="1" si="38"/>
        <v>\\(\\quad 62　+　93　=　 \\)</v>
      </c>
      <c r="T229" t="str">
        <f t="shared" ca="1" si="39"/>
        <v>\\(\\quad 155 \\)</v>
      </c>
    </row>
    <row r="230" spans="1:20" x14ac:dyDescent="0.55000000000000004">
      <c r="A230" s="51" t="s">
        <v>60</v>
      </c>
      <c r="C230" s="50" t="s">
        <v>159</v>
      </c>
      <c r="D230" s="50" t="str">
        <f t="shared" ca="1" si="33"/>
        <v>\\(\\quad 32　+　36　=　 \\)</v>
      </c>
      <c r="E230" s="50" t="str">
        <f t="shared" ca="1" si="34"/>
        <v>\\(\\quad 68 \\)</v>
      </c>
      <c r="F230" s="50" t="s">
        <v>62</v>
      </c>
      <c r="H230" s="50">
        <v>187</v>
      </c>
      <c r="I230" s="89" t="str">
        <f t="shared" ca="1" si="35"/>
        <v>INSERT INTO math(tangen,question,answer,editor,date,count) VALUES('m1300','\\(\\quad 32　+　36　=　 \\)','\\(\\quad 68 \\)','harazono',NOW(),0);</v>
      </c>
      <c r="J230" s="78" t="s">
        <v>229</v>
      </c>
      <c r="K230" s="1">
        <f t="shared" ca="1" si="36"/>
        <v>32</v>
      </c>
      <c r="L230" t="s">
        <v>232</v>
      </c>
      <c r="M230" s="1">
        <f t="shared" ca="1" si="37"/>
        <v>36</v>
      </c>
      <c r="N230" t="s">
        <v>234</v>
      </c>
      <c r="O230" t="s">
        <v>230</v>
      </c>
      <c r="P230" s="78" t="s">
        <v>229</v>
      </c>
      <c r="Q230" s="1">
        <f t="shared" ca="1" si="40"/>
        <v>68</v>
      </c>
      <c r="R230" t="s">
        <v>230</v>
      </c>
      <c r="S230" t="str">
        <f t="shared" ca="1" si="38"/>
        <v>\\(\\quad 32　+　36　=　 \\)</v>
      </c>
      <c r="T230" t="str">
        <f t="shared" ca="1" si="39"/>
        <v>\\(\\quad 68 \\)</v>
      </c>
    </row>
    <row r="231" spans="1:20" x14ac:dyDescent="0.55000000000000004">
      <c r="A231" s="51" t="s">
        <v>60</v>
      </c>
      <c r="C231" s="50" t="s">
        <v>159</v>
      </c>
      <c r="D231" s="50" t="str">
        <f t="shared" ca="1" si="33"/>
        <v>\\(\\quad 54　+　78　=　 \\)</v>
      </c>
      <c r="E231" s="50" t="str">
        <f t="shared" ca="1" si="34"/>
        <v>\\(\\quad 132 \\)</v>
      </c>
      <c r="F231" s="50" t="s">
        <v>62</v>
      </c>
      <c r="H231" s="50">
        <v>188</v>
      </c>
      <c r="I231" s="89" t="str">
        <f t="shared" ca="1" si="35"/>
        <v>INSERT INTO math(tangen,question,answer,editor,date,count) VALUES('m1300','\\(\\quad 54　+　78　=　 \\)','\\(\\quad 132 \\)','harazono',NOW(),0);</v>
      </c>
      <c r="J231" s="78" t="s">
        <v>229</v>
      </c>
      <c r="K231" s="1">
        <f t="shared" ca="1" si="36"/>
        <v>54</v>
      </c>
      <c r="L231" t="s">
        <v>232</v>
      </c>
      <c r="M231" s="1">
        <f t="shared" ca="1" si="37"/>
        <v>78</v>
      </c>
      <c r="N231" t="s">
        <v>234</v>
      </c>
      <c r="O231" t="s">
        <v>230</v>
      </c>
      <c r="P231" s="78" t="s">
        <v>229</v>
      </c>
      <c r="Q231" s="1">
        <f t="shared" ca="1" si="40"/>
        <v>132</v>
      </c>
      <c r="R231" t="s">
        <v>230</v>
      </c>
      <c r="S231" t="str">
        <f t="shared" ca="1" si="38"/>
        <v>\\(\\quad 54　+　78　=　 \\)</v>
      </c>
      <c r="T231" t="str">
        <f t="shared" ca="1" si="39"/>
        <v>\\(\\quad 132 \\)</v>
      </c>
    </row>
    <row r="232" spans="1:20" x14ac:dyDescent="0.55000000000000004">
      <c r="A232" s="51" t="s">
        <v>60</v>
      </c>
      <c r="C232" s="50" t="s">
        <v>159</v>
      </c>
      <c r="D232" s="50" t="str">
        <f t="shared" ca="1" si="33"/>
        <v>\\(\\quad 91　+　25　=　 \\)</v>
      </c>
      <c r="E232" s="50" t="str">
        <f t="shared" ca="1" si="34"/>
        <v>\\(\\quad 116 \\)</v>
      </c>
      <c r="F232" s="50" t="s">
        <v>62</v>
      </c>
      <c r="H232" s="50">
        <v>189</v>
      </c>
      <c r="I232" s="89" t="str">
        <f t="shared" ca="1" si="35"/>
        <v>INSERT INTO math(tangen,question,answer,editor,date,count) VALUES('m1300','\\(\\quad 91　+　25　=　 \\)','\\(\\quad 116 \\)','harazono',NOW(),0);</v>
      </c>
      <c r="J232" s="78" t="s">
        <v>229</v>
      </c>
      <c r="K232" s="1">
        <f t="shared" ca="1" si="36"/>
        <v>91</v>
      </c>
      <c r="L232" t="s">
        <v>232</v>
      </c>
      <c r="M232" s="1">
        <f t="shared" ca="1" si="37"/>
        <v>25</v>
      </c>
      <c r="N232" t="s">
        <v>234</v>
      </c>
      <c r="O232" t="s">
        <v>230</v>
      </c>
      <c r="P232" s="78" t="s">
        <v>229</v>
      </c>
      <c r="Q232" s="1">
        <f t="shared" ca="1" si="40"/>
        <v>116</v>
      </c>
      <c r="R232" t="s">
        <v>230</v>
      </c>
      <c r="S232" t="str">
        <f t="shared" ca="1" si="38"/>
        <v>\\(\\quad 91　+　25　=　 \\)</v>
      </c>
      <c r="T232" t="str">
        <f t="shared" ca="1" si="39"/>
        <v>\\(\\quad 116 \\)</v>
      </c>
    </row>
    <row r="233" spans="1:20" x14ac:dyDescent="0.55000000000000004">
      <c r="A233" s="51" t="s">
        <v>60</v>
      </c>
      <c r="C233" s="50" t="s">
        <v>159</v>
      </c>
      <c r="D233" s="50" t="str">
        <f t="shared" ca="1" si="33"/>
        <v>\\(\\quad 82　+　64　=　 \\)</v>
      </c>
      <c r="E233" s="50" t="str">
        <f t="shared" ca="1" si="34"/>
        <v>\\(\\quad 146 \\)</v>
      </c>
      <c r="F233" s="50" t="s">
        <v>62</v>
      </c>
      <c r="H233" s="50">
        <v>190</v>
      </c>
      <c r="I233" s="89" t="str">
        <f t="shared" ca="1" si="35"/>
        <v>INSERT INTO math(tangen,question,answer,editor,date,count) VALUES('m1300','\\(\\quad 82　+　64　=　 \\)','\\(\\quad 146 \\)','harazono',NOW(),0);</v>
      </c>
      <c r="J233" s="78" t="s">
        <v>229</v>
      </c>
      <c r="K233" s="1">
        <f t="shared" ca="1" si="36"/>
        <v>82</v>
      </c>
      <c r="L233" t="s">
        <v>232</v>
      </c>
      <c r="M233" s="1">
        <f t="shared" ca="1" si="37"/>
        <v>64</v>
      </c>
      <c r="N233" t="s">
        <v>234</v>
      </c>
      <c r="O233" t="s">
        <v>230</v>
      </c>
      <c r="P233" s="78" t="s">
        <v>229</v>
      </c>
      <c r="Q233" s="1">
        <f t="shared" ca="1" si="40"/>
        <v>146</v>
      </c>
      <c r="R233" t="s">
        <v>230</v>
      </c>
      <c r="S233" t="str">
        <f t="shared" ca="1" si="38"/>
        <v>\\(\\quad 82　+　64　=　 \\)</v>
      </c>
      <c r="T233" t="str">
        <f t="shared" ca="1" si="39"/>
        <v>\\(\\quad 146 \\)</v>
      </c>
    </row>
    <row r="234" spans="1:20" x14ac:dyDescent="0.55000000000000004">
      <c r="A234" s="51" t="s">
        <v>60</v>
      </c>
      <c r="C234" s="50" t="s">
        <v>159</v>
      </c>
      <c r="D234" s="50" t="str">
        <f t="shared" ca="1" si="33"/>
        <v>\\(\\quad 52　+　74　=　 \\)</v>
      </c>
      <c r="E234" s="50" t="str">
        <f t="shared" ca="1" si="34"/>
        <v>\\(\\quad 126 \\)</v>
      </c>
      <c r="F234" s="50" t="s">
        <v>62</v>
      </c>
      <c r="H234" s="50">
        <v>191</v>
      </c>
      <c r="I234" s="89" t="str">
        <f t="shared" ca="1" si="35"/>
        <v>INSERT INTO math(tangen,question,answer,editor,date,count) VALUES('m1300','\\(\\quad 52　+　74　=　 \\)','\\(\\quad 126 \\)','harazono',NOW(),0);</v>
      </c>
      <c r="J234" s="78" t="s">
        <v>229</v>
      </c>
      <c r="K234" s="1">
        <f t="shared" ca="1" si="36"/>
        <v>52</v>
      </c>
      <c r="L234" t="s">
        <v>232</v>
      </c>
      <c r="M234" s="1">
        <f t="shared" ca="1" si="37"/>
        <v>74</v>
      </c>
      <c r="N234" t="s">
        <v>234</v>
      </c>
      <c r="O234" t="s">
        <v>230</v>
      </c>
      <c r="P234" s="78" t="s">
        <v>229</v>
      </c>
      <c r="Q234" s="1">
        <f t="shared" ca="1" si="40"/>
        <v>126</v>
      </c>
      <c r="R234" t="s">
        <v>230</v>
      </c>
      <c r="S234" t="str">
        <f t="shared" ca="1" si="38"/>
        <v>\\(\\quad 52　+　74　=　 \\)</v>
      </c>
      <c r="T234" t="str">
        <f t="shared" ca="1" si="39"/>
        <v>\\(\\quad 126 \\)</v>
      </c>
    </row>
    <row r="235" spans="1:20" x14ac:dyDescent="0.55000000000000004">
      <c r="A235" s="51" t="s">
        <v>60</v>
      </c>
      <c r="C235" s="50" t="s">
        <v>159</v>
      </c>
      <c r="D235" s="50" t="str">
        <f t="shared" ca="1" si="33"/>
        <v>\\(\\quad 85　+　31　=　 \\)</v>
      </c>
      <c r="E235" s="50" t="str">
        <f t="shared" ca="1" si="34"/>
        <v>\\(\\quad 116 \\)</v>
      </c>
      <c r="F235" s="50" t="s">
        <v>62</v>
      </c>
      <c r="H235" s="50">
        <v>192</v>
      </c>
      <c r="I235" s="89" t="str">
        <f t="shared" ca="1" si="35"/>
        <v>INSERT INTO math(tangen,question,answer,editor,date,count) VALUES('m1300','\\(\\quad 85　+　31　=　 \\)','\\(\\quad 116 \\)','harazono',NOW(),0);</v>
      </c>
      <c r="J235" s="78" t="s">
        <v>229</v>
      </c>
      <c r="K235" s="1">
        <f t="shared" ca="1" si="36"/>
        <v>85</v>
      </c>
      <c r="L235" t="s">
        <v>232</v>
      </c>
      <c r="M235" s="1">
        <f t="shared" ca="1" si="37"/>
        <v>31</v>
      </c>
      <c r="N235" t="s">
        <v>234</v>
      </c>
      <c r="O235" t="s">
        <v>230</v>
      </c>
      <c r="P235" s="78" t="s">
        <v>229</v>
      </c>
      <c r="Q235" s="1">
        <f t="shared" ca="1" si="40"/>
        <v>116</v>
      </c>
      <c r="R235" t="s">
        <v>230</v>
      </c>
      <c r="S235" t="str">
        <f t="shared" ca="1" si="38"/>
        <v>\\(\\quad 85　+　31　=　 \\)</v>
      </c>
      <c r="T235" t="str">
        <f t="shared" ca="1" si="39"/>
        <v>\\(\\quad 116 \\)</v>
      </c>
    </row>
    <row r="236" spans="1:20" x14ac:dyDescent="0.55000000000000004">
      <c r="A236" s="51" t="s">
        <v>60</v>
      </c>
      <c r="C236" s="50" t="s">
        <v>159</v>
      </c>
      <c r="D236" s="50" t="str">
        <f t="shared" ca="1" si="33"/>
        <v>\\(\\quad 31　+　42　=　 \\)</v>
      </c>
      <c r="E236" s="50" t="str">
        <f t="shared" ca="1" si="34"/>
        <v>\\(\\quad 73 \\)</v>
      </c>
      <c r="F236" s="50" t="s">
        <v>62</v>
      </c>
      <c r="H236" s="50">
        <v>193</v>
      </c>
      <c r="I236" s="89" t="str">
        <f t="shared" ca="1" si="35"/>
        <v>INSERT INTO math(tangen,question,answer,editor,date,count) VALUES('m1300','\\(\\quad 31　+　42　=　 \\)','\\(\\quad 73 \\)','harazono',NOW(),0);</v>
      </c>
      <c r="J236" s="78" t="s">
        <v>229</v>
      </c>
      <c r="K236" s="1">
        <f t="shared" ca="1" si="36"/>
        <v>31</v>
      </c>
      <c r="L236" t="s">
        <v>232</v>
      </c>
      <c r="M236" s="1">
        <f t="shared" ca="1" si="37"/>
        <v>42</v>
      </c>
      <c r="N236" t="s">
        <v>234</v>
      </c>
      <c r="O236" t="s">
        <v>230</v>
      </c>
      <c r="P236" s="78" t="s">
        <v>229</v>
      </c>
      <c r="Q236" s="1">
        <f t="shared" ca="1" si="40"/>
        <v>73</v>
      </c>
      <c r="R236" t="s">
        <v>230</v>
      </c>
      <c r="S236" t="str">
        <f t="shared" ca="1" si="38"/>
        <v>\\(\\quad 31　+　42　=　 \\)</v>
      </c>
      <c r="T236" t="str">
        <f t="shared" ca="1" si="39"/>
        <v>\\(\\quad 73 \\)</v>
      </c>
    </row>
    <row r="237" spans="1:20" x14ac:dyDescent="0.55000000000000004">
      <c r="A237" s="51" t="s">
        <v>60</v>
      </c>
      <c r="C237" s="50" t="s">
        <v>159</v>
      </c>
      <c r="D237" s="50" t="str">
        <f t="shared" ca="1" si="33"/>
        <v>\\(\\quad 46　+　54　=　 \\)</v>
      </c>
      <c r="E237" s="50" t="str">
        <f t="shared" ca="1" si="34"/>
        <v>\\(\\quad 100 \\)</v>
      </c>
      <c r="F237" s="50" t="s">
        <v>62</v>
      </c>
      <c r="H237" s="50">
        <v>194</v>
      </c>
      <c r="I237" s="89" t="str">
        <f t="shared" ca="1" si="35"/>
        <v>INSERT INTO math(tangen,question,answer,editor,date,count) VALUES('m1300','\\(\\quad 46　+　54　=　 \\)','\\(\\quad 100 \\)','harazono',NOW(),0);</v>
      </c>
      <c r="J237" s="78" t="s">
        <v>229</v>
      </c>
      <c r="K237" s="1">
        <f t="shared" ca="1" si="36"/>
        <v>46</v>
      </c>
      <c r="L237" t="s">
        <v>232</v>
      </c>
      <c r="M237" s="1">
        <f t="shared" ca="1" si="37"/>
        <v>54</v>
      </c>
      <c r="N237" t="s">
        <v>234</v>
      </c>
      <c r="O237" t="s">
        <v>230</v>
      </c>
      <c r="P237" s="78" t="s">
        <v>229</v>
      </c>
      <c r="Q237" s="1">
        <f t="shared" ca="1" si="40"/>
        <v>100</v>
      </c>
      <c r="R237" t="s">
        <v>230</v>
      </c>
      <c r="S237" t="str">
        <f t="shared" ca="1" si="38"/>
        <v>\\(\\quad 46　+　54　=　 \\)</v>
      </c>
      <c r="T237" t="str">
        <f t="shared" ca="1" si="39"/>
        <v>\\(\\quad 100 \\)</v>
      </c>
    </row>
    <row r="238" spans="1:20" x14ac:dyDescent="0.55000000000000004">
      <c r="A238" s="51" t="s">
        <v>60</v>
      </c>
      <c r="C238" s="50" t="s">
        <v>159</v>
      </c>
      <c r="D238" s="50" t="str">
        <f t="shared" ca="1" si="33"/>
        <v>\\(\\quad 98　+　90　=　 \\)</v>
      </c>
      <c r="E238" s="50" t="str">
        <f t="shared" ca="1" si="34"/>
        <v>\\(\\quad 188 \\)</v>
      </c>
      <c r="F238" s="50" t="s">
        <v>62</v>
      </c>
      <c r="H238" s="50">
        <v>195</v>
      </c>
      <c r="I238" s="89" t="str">
        <f t="shared" ca="1" si="35"/>
        <v>INSERT INTO math(tangen,question,answer,editor,date,count) VALUES('m1300','\\(\\quad 98　+　90　=　 \\)','\\(\\quad 188 \\)','harazono',NOW(),0);</v>
      </c>
      <c r="J238" s="78" t="s">
        <v>229</v>
      </c>
      <c r="K238" s="1">
        <f t="shared" ca="1" si="36"/>
        <v>98</v>
      </c>
      <c r="L238" t="s">
        <v>232</v>
      </c>
      <c r="M238" s="1">
        <f t="shared" ca="1" si="37"/>
        <v>90</v>
      </c>
      <c r="N238" t="s">
        <v>234</v>
      </c>
      <c r="O238" t="s">
        <v>230</v>
      </c>
      <c r="P238" s="78" t="s">
        <v>229</v>
      </c>
      <c r="Q238" s="1">
        <f t="shared" ca="1" si="40"/>
        <v>188</v>
      </c>
      <c r="R238" t="s">
        <v>230</v>
      </c>
      <c r="S238" t="str">
        <f t="shared" ca="1" si="38"/>
        <v>\\(\\quad 98　+　90　=　 \\)</v>
      </c>
      <c r="T238" t="str">
        <f t="shared" ca="1" si="39"/>
        <v>\\(\\quad 188 \\)</v>
      </c>
    </row>
    <row r="239" spans="1:20" x14ac:dyDescent="0.55000000000000004">
      <c r="A239" s="51" t="s">
        <v>60</v>
      </c>
      <c r="C239" s="50" t="s">
        <v>159</v>
      </c>
      <c r="D239" s="50" t="str">
        <f t="shared" ca="1" si="33"/>
        <v>\\(\\quad 25　+　33　=　 \\)</v>
      </c>
      <c r="E239" s="50" t="str">
        <f t="shared" ca="1" si="34"/>
        <v>\\(\\quad 58 \\)</v>
      </c>
      <c r="F239" s="50" t="s">
        <v>62</v>
      </c>
      <c r="H239" s="50">
        <v>196</v>
      </c>
      <c r="I239" s="89" t="str">
        <f t="shared" ca="1" si="35"/>
        <v>INSERT INTO math(tangen,question,answer,editor,date,count) VALUES('m1300','\\(\\quad 25　+　33　=　 \\)','\\(\\quad 58 \\)','harazono',NOW(),0);</v>
      </c>
      <c r="J239" s="78" t="s">
        <v>229</v>
      </c>
      <c r="K239" s="1">
        <f t="shared" ca="1" si="36"/>
        <v>25</v>
      </c>
      <c r="L239" t="s">
        <v>232</v>
      </c>
      <c r="M239" s="1">
        <f t="shared" ca="1" si="37"/>
        <v>33</v>
      </c>
      <c r="N239" t="s">
        <v>234</v>
      </c>
      <c r="O239" t="s">
        <v>230</v>
      </c>
      <c r="P239" s="78" t="s">
        <v>229</v>
      </c>
      <c r="Q239" s="1">
        <f t="shared" ca="1" si="40"/>
        <v>58</v>
      </c>
      <c r="R239" t="s">
        <v>230</v>
      </c>
      <c r="S239" t="str">
        <f t="shared" ca="1" si="38"/>
        <v>\\(\\quad 25　+　33　=　 \\)</v>
      </c>
      <c r="T239" t="str">
        <f t="shared" ca="1" si="39"/>
        <v>\\(\\quad 58 \\)</v>
      </c>
    </row>
    <row r="240" spans="1:20" x14ac:dyDescent="0.55000000000000004">
      <c r="A240" s="51" t="s">
        <v>60</v>
      </c>
      <c r="C240" s="50" t="s">
        <v>159</v>
      </c>
      <c r="D240" s="50" t="str">
        <f t="shared" ca="1" si="33"/>
        <v>\\(\\quad 24　+　44　=　 \\)</v>
      </c>
      <c r="E240" s="50" t="str">
        <f t="shared" ca="1" si="34"/>
        <v>\\(\\quad 68 \\)</v>
      </c>
      <c r="F240" s="50" t="s">
        <v>62</v>
      </c>
      <c r="H240" s="50">
        <v>197</v>
      </c>
      <c r="I240" s="89" t="str">
        <f t="shared" ca="1" si="35"/>
        <v>INSERT INTO math(tangen,question,answer,editor,date,count) VALUES('m1300','\\(\\quad 24　+　44　=　 \\)','\\(\\quad 68 \\)','harazono',NOW(),0);</v>
      </c>
      <c r="J240" s="78" t="s">
        <v>229</v>
      </c>
      <c r="K240" s="1">
        <f t="shared" ca="1" si="36"/>
        <v>24</v>
      </c>
      <c r="L240" t="s">
        <v>232</v>
      </c>
      <c r="M240" s="1">
        <f t="shared" ca="1" si="37"/>
        <v>44</v>
      </c>
      <c r="N240" t="s">
        <v>234</v>
      </c>
      <c r="O240" t="s">
        <v>230</v>
      </c>
      <c r="P240" s="78" t="s">
        <v>229</v>
      </c>
      <c r="Q240" s="1">
        <f t="shared" ca="1" si="40"/>
        <v>68</v>
      </c>
      <c r="R240" t="s">
        <v>230</v>
      </c>
      <c r="S240" t="str">
        <f t="shared" ca="1" si="38"/>
        <v>\\(\\quad 24　+　44　=　 \\)</v>
      </c>
      <c r="T240" t="str">
        <f t="shared" ca="1" si="39"/>
        <v>\\(\\quad 68 \\)</v>
      </c>
    </row>
    <row r="241" spans="1:20" x14ac:dyDescent="0.55000000000000004">
      <c r="A241" s="51" t="s">
        <v>60</v>
      </c>
      <c r="C241" s="50" t="s">
        <v>159</v>
      </c>
      <c r="D241" s="50" t="str">
        <f t="shared" ca="1" si="33"/>
        <v>\\(\\quad 53　+　65　=　 \\)</v>
      </c>
      <c r="E241" s="50" t="str">
        <f t="shared" ca="1" si="34"/>
        <v>\\(\\quad 118 \\)</v>
      </c>
      <c r="F241" s="50" t="s">
        <v>62</v>
      </c>
      <c r="H241" s="50">
        <v>198</v>
      </c>
      <c r="I241" s="89" t="str">
        <f t="shared" ca="1" si="35"/>
        <v>INSERT INTO math(tangen,question,answer,editor,date,count) VALUES('m1300','\\(\\quad 53　+　65　=　 \\)','\\(\\quad 118 \\)','harazono',NOW(),0);</v>
      </c>
      <c r="J241" s="78" t="s">
        <v>229</v>
      </c>
      <c r="K241" s="1">
        <f t="shared" ca="1" si="36"/>
        <v>53</v>
      </c>
      <c r="L241" t="s">
        <v>232</v>
      </c>
      <c r="M241" s="1">
        <f t="shared" ca="1" si="37"/>
        <v>65</v>
      </c>
      <c r="N241" t="s">
        <v>234</v>
      </c>
      <c r="O241" t="s">
        <v>230</v>
      </c>
      <c r="P241" s="78" t="s">
        <v>229</v>
      </c>
      <c r="Q241" s="1">
        <f t="shared" ca="1" si="40"/>
        <v>118</v>
      </c>
      <c r="R241" t="s">
        <v>230</v>
      </c>
      <c r="S241" t="str">
        <f t="shared" ca="1" si="38"/>
        <v>\\(\\quad 53　+　65　=　 \\)</v>
      </c>
      <c r="T241" t="str">
        <f t="shared" ca="1" si="39"/>
        <v>\\(\\quad 118 \\)</v>
      </c>
    </row>
    <row r="242" spans="1:20" x14ac:dyDescent="0.55000000000000004">
      <c r="A242" s="51" t="s">
        <v>60</v>
      </c>
      <c r="C242" s="50" t="s">
        <v>159</v>
      </c>
      <c r="D242" s="50" t="str">
        <f t="shared" ca="1" si="33"/>
        <v>\\(\\quad 74　+　97　=　 \\)</v>
      </c>
      <c r="E242" s="50" t="str">
        <f t="shared" ca="1" si="34"/>
        <v>\\(\\quad 171 \\)</v>
      </c>
      <c r="F242" s="50" t="s">
        <v>62</v>
      </c>
      <c r="H242" s="50">
        <v>199</v>
      </c>
      <c r="I242" s="89" t="str">
        <f t="shared" ca="1" si="35"/>
        <v>INSERT INTO math(tangen,question,answer,editor,date,count) VALUES('m1300','\\(\\quad 74　+　97　=　 \\)','\\(\\quad 171 \\)','harazono',NOW(),0);</v>
      </c>
      <c r="J242" s="78" t="s">
        <v>229</v>
      </c>
      <c r="K242" s="1">
        <f t="shared" ca="1" si="36"/>
        <v>74</v>
      </c>
      <c r="L242" t="s">
        <v>232</v>
      </c>
      <c r="M242" s="1">
        <f t="shared" ca="1" si="37"/>
        <v>97</v>
      </c>
      <c r="N242" t="s">
        <v>234</v>
      </c>
      <c r="O242" t="s">
        <v>230</v>
      </c>
      <c r="P242" s="78" t="s">
        <v>229</v>
      </c>
      <c r="Q242" s="1">
        <f t="shared" ca="1" si="40"/>
        <v>171</v>
      </c>
      <c r="R242" t="s">
        <v>230</v>
      </c>
      <c r="S242" t="str">
        <f t="shared" ca="1" si="38"/>
        <v>\\(\\quad 74　+　97　=　 \\)</v>
      </c>
      <c r="T242" t="str">
        <f t="shared" ca="1" si="39"/>
        <v>\\(\\quad 171 \\)</v>
      </c>
    </row>
    <row r="243" spans="1:20" x14ac:dyDescent="0.55000000000000004">
      <c r="A243" s="51" t="s">
        <v>60</v>
      </c>
      <c r="C243" s="50" t="s">
        <v>159</v>
      </c>
      <c r="D243" s="50" t="str">
        <f t="shared" ca="1" si="33"/>
        <v>\\(\\quad 21　+　71　=　 \\)</v>
      </c>
      <c r="E243" s="50" t="str">
        <f t="shared" ca="1" si="34"/>
        <v>\\(\\quad 92 \\)</v>
      </c>
      <c r="F243" s="50" t="s">
        <v>62</v>
      </c>
      <c r="H243" s="50">
        <v>200</v>
      </c>
      <c r="I243" s="89" t="str">
        <f t="shared" ca="1" si="35"/>
        <v>INSERT INTO math(tangen,question,answer,editor,date,count) VALUES('m1300','\\(\\quad 21　+　71　=　 \\)','\\(\\quad 92 \\)','harazono',NOW(),0);</v>
      </c>
      <c r="J243" s="78" t="s">
        <v>229</v>
      </c>
      <c r="K243" s="1">
        <f t="shared" ca="1" si="36"/>
        <v>21</v>
      </c>
      <c r="L243" t="s">
        <v>232</v>
      </c>
      <c r="M243" s="1">
        <f t="shared" ca="1" si="37"/>
        <v>71</v>
      </c>
      <c r="N243" t="s">
        <v>234</v>
      </c>
      <c r="O243" t="s">
        <v>230</v>
      </c>
      <c r="P243" s="78" t="s">
        <v>229</v>
      </c>
      <c r="Q243" s="1">
        <f t="shared" ca="1" si="40"/>
        <v>92</v>
      </c>
      <c r="R243" t="s">
        <v>230</v>
      </c>
      <c r="S243" t="str">
        <f t="shared" ca="1" si="38"/>
        <v>\\(\\quad 21　+　71　=　 \\)</v>
      </c>
      <c r="T243" t="str">
        <f t="shared" ca="1" si="39"/>
        <v>\\(\\quad 92 \\)</v>
      </c>
    </row>
    <row r="244" spans="1:20" x14ac:dyDescent="0.55000000000000004">
      <c r="A244" s="51" t="s">
        <v>60</v>
      </c>
      <c r="C244" s="50" t="s">
        <v>159</v>
      </c>
      <c r="D244" s="50" t="str">
        <f t="shared" ca="1" si="33"/>
        <v>\\(\\quad 92　+　96　=　 \\)</v>
      </c>
      <c r="E244" s="50" t="str">
        <f t="shared" ca="1" si="34"/>
        <v>\\(\\quad 188 \\)</v>
      </c>
      <c r="F244" s="50" t="s">
        <v>62</v>
      </c>
      <c r="H244" s="50">
        <v>201</v>
      </c>
      <c r="I244" s="89" t="str">
        <f t="shared" ca="1" si="35"/>
        <v>INSERT INTO math(tangen,question,answer,editor,date,count) VALUES('m1300','\\(\\quad 92　+　96　=　 \\)','\\(\\quad 188 \\)','harazono',NOW(),0);</v>
      </c>
      <c r="J244" s="78" t="s">
        <v>229</v>
      </c>
      <c r="K244" s="1">
        <f t="shared" ca="1" si="36"/>
        <v>92</v>
      </c>
      <c r="L244" t="s">
        <v>232</v>
      </c>
      <c r="M244" s="1">
        <f t="shared" ca="1" si="37"/>
        <v>96</v>
      </c>
      <c r="N244" t="s">
        <v>234</v>
      </c>
      <c r="O244" t="s">
        <v>230</v>
      </c>
      <c r="P244" s="78" t="s">
        <v>229</v>
      </c>
      <c r="Q244" s="1">
        <f t="shared" ca="1" si="40"/>
        <v>188</v>
      </c>
      <c r="R244" t="s">
        <v>230</v>
      </c>
      <c r="S244" t="str">
        <f t="shared" ca="1" si="38"/>
        <v>\\(\\quad 92　+　96　=　 \\)</v>
      </c>
      <c r="T244" t="str">
        <f t="shared" ca="1" si="39"/>
        <v>\\(\\quad 188 \\)</v>
      </c>
    </row>
    <row r="245" spans="1:20" x14ac:dyDescent="0.55000000000000004">
      <c r="A245" s="51" t="s">
        <v>60</v>
      </c>
      <c r="C245" s="50" t="s">
        <v>159</v>
      </c>
      <c r="D245" s="50" t="str">
        <f t="shared" ca="1" si="33"/>
        <v>\\(\\quad 57　+　61　=　 \\)</v>
      </c>
      <c r="E245" s="50" t="str">
        <f t="shared" ca="1" si="34"/>
        <v>\\(\\quad 118 \\)</v>
      </c>
      <c r="F245" s="50" t="s">
        <v>62</v>
      </c>
      <c r="H245" s="50">
        <v>202</v>
      </c>
      <c r="I245" s="89" t="str">
        <f t="shared" ca="1" si="35"/>
        <v>INSERT INTO math(tangen,question,answer,editor,date,count) VALUES('m1300','\\(\\quad 57　+　61　=　 \\)','\\(\\quad 118 \\)','harazono',NOW(),0);</v>
      </c>
      <c r="J245" s="78" t="s">
        <v>229</v>
      </c>
      <c r="K245" s="1">
        <f t="shared" ca="1" si="36"/>
        <v>57</v>
      </c>
      <c r="L245" t="s">
        <v>232</v>
      </c>
      <c r="M245" s="1">
        <f t="shared" ca="1" si="37"/>
        <v>61</v>
      </c>
      <c r="N245" t="s">
        <v>234</v>
      </c>
      <c r="O245" t="s">
        <v>230</v>
      </c>
      <c r="P245" s="78" t="s">
        <v>229</v>
      </c>
      <c r="Q245" s="1">
        <f t="shared" ca="1" si="40"/>
        <v>118</v>
      </c>
      <c r="R245" t="s">
        <v>230</v>
      </c>
      <c r="S245" t="str">
        <f t="shared" ca="1" si="38"/>
        <v>\\(\\quad 57　+　61　=　 \\)</v>
      </c>
      <c r="T245" t="str">
        <f t="shared" ca="1" si="39"/>
        <v>\\(\\quad 118 \\)</v>
      </c>
    </row>
    <row r="246" spans="1:20" x14ac:dyDescent="0.55000000000000004">
      <c r="A246" s="51" t="s">
        <v>60</v>
      </c>
      <c r="C246" s="50" t="s">
        <v>159</v>
      </c>
      <c r="D246" s="50" t="str">
        <f t="shared" ca="1" si="33"/>
        <v>\\(\\quad 46　+　58　=　 \\)</v>
      </c>
      <c r="E246" s="50" t="str">
        <f t="shared" ca="1" si="34"/>
        <v>\\(\\quad 104 \\)</v>
      </c>
      <c r="F246" s="50" t="s">
        <v>62</v>
      </c>
      <c r="H246" s="50">
        <v>203</v>
      </c>
      <c r="I246" s="89" t="str">
        <f t="shared" ca="1" si="35"/>
        <v>INSERT INTO math(tangen,question,answer,editor,date,count) VALUES('m1300','\\(\\quad 46　+　58　=　 \\)','\\(\\quad 104 \\)','harazono',NOW(),0);</v>
      </c>
      <c r="J246" s="78" t="s">
        <v>229</v>
      </c>
      <c r="K246" s="1">
        <f t="shared" ca="1" si="36"/>
        <v>46</v>
      </c>
      <c r="L246" t="s">
        <v>232</v>
      </c>
      <c r="M246" s="1">
        <f t="shared" ca="1" si="37"/>
        <v>58</v>
      </c>
      <c r="N246" t="s">
        <v>234</v>
      </c>
      <c r="O246" t="s">
        <v>230</v>
      </c>
      <c r="P246" s="78" t="s">
        <v>229</v>
      </c>
      <c r="Q246" s="1">
        <f t="shared" ca="1" si="40"/>
        <v>104</v>
      </c>
      <c r="R246" t="s">
        <v>230</v>
      </c>
      <c r="S246" t="str">
        <f t="shared" ca="1" si="38"/>
        <v>\\(\\quad 46　+　58　=　 \\)</v>
      </c>
      <c r="T246" t="str">
        <f t="shared" ca="1" si="39"/>
        <v>\\(\\quad 104 \\)</v>
      </c>
    </row>
    <row r="247" spans="1:20" x14ac:dyDescent="0.55000000000000004">
      <c r="A247" s="51" t="s">
        <v>60</v>
      </c>
      <c r="C247" s="50" t="s">
        <v>159</v>
      </c>
      <c r="D247" s="50" t="str">
        <f t="shared" ca="1" si="33"/>
        <v>\\(\\quad 82　+　32　=　 \\)</v>
      </c>
      <c r="E247" s="50" t="str">
        <f t="shared" ca="1" si="34"/>
        <v>\\(\\quad 114 \\)</v>
      </c>
      <c r="F247" s="50" t="s">
        <v>62</v>
      </c>
      <c r="H247" s="50">
        <v>204</v>
      </c>
      <c r="I247" s="89" t="str">
        <f t="shared" ca="1" si="35"/>
        <v>INSERT INTO math(tangen,question,answer,editor,date,count) VALUES('m1300','\\(\\quad 82　+　32　=　 \\)','\\(\\quad 114 \\)','harazono',NOW(),0);</v>
      </c>
      <c r="J247" s="78" t="s">
        <v>229</v>
      </c>
      <c r="K247" s="1">
        <f t="shared" ca="1" si="36"/>
        <v>82</v>
      </c>
      <c r="L247" t="s">
        <v>232</v>
      </c>
      <c r="M247" s="1">
        <f t="shared" ca="1" si="37"/>
        <v>32</v>
      </c>
      <c r="N247" t="s">
        <v>234</v>
      </c>
      <c r="O247" t="s">
        <v>230</v>
      </c>
      <c r="P247" s="78" t="s">
        <v>229</v>
      </c>
      <c r="Q247" s="1">
        <f t="shared" ca="1" si="40"/>
        <v>114</v>
      </c>
      <c r="R247" t="s">
        <v>230</v>
      </c>
      <c r="S247" t="str">
        <f t="shared" ca="1" si="38"/>
        <v>\\(\\quad 82　+　32　=　 \\)</v>
      </c>
      <c r="T247" t="str">
        <f t="shared" ca="1" si="39"/>
        <v>\\(\\quad 114 \\)</v>
      </c>
    </row>
    <row r="248" spans="1:20" x14ac:dyDescent="0.55000000000000004">
      <c r="A248" s="51" t="s">
        <v>60</v>
      </c>
      <c r="C248" s="50" t="s">
        <v>159</v>
      </c>
      <c r="D248" s="50" t="str">
        <f t="shared" ca="1" si="33"/>
        <v>\\(\\quad 84　+　81　=　 \\)</v>
      </c>
      <c r="E248" s="50" t="str">
        <f t="shared" ca="1" si="34"/>
        <v>\\(\\quad 165 \\)</v>
      </c>
      <c r="F248" s="50" t="s">
        <v>62</v>
      </c>
      <c r="H248" s="50">
        <v>205</v>
      </c>
      <c r="I248" s="89" t="str">
        <f t="shared" ca="1" si="35"/>
        <v>INSERT INTO math(tangen,question,answer,editor,date,count) VALUES('m1300','\\(\\quad 84　+　81　=　 \\)','\\(\\quad 165 \\)','harazono',NOW(),0);</v>
      </c>
      <c r="J248" s="78" t="s">
        <v>229</v>
      </c>
      <c r="K248" s="1">
        <f t="shared" ca="1" si="36"/>
        <v>84</v>
      </c>
      <c r="L248" t="s">
        <v>232</v>
      </c>
      <c r="M248" s="1">
        <f t="shared" ca="1" si="37"/>
        <v>81</v>
      </c>
      <c r="N248" t="s">
        <v>234</v>
      </c>
      <c r="O248" t="s">
        <v>230</v>
      </c>
      <c r="P248" s="78" t="s">
        <v>229</v>
      </c>
      <c r="Q248" s="1">
        <f t="shared" ca="1" si="40"/>
        <v>165</v>
      </c>
      <c r="R248" t="s">
        <v>230</v>
      </c>
      <c r="S248" t="str">
        <f t="shared" ca="1" si="38"/>
        <v>\\(\\quad 84　+　81　=　 \\)</v>
      </c>
      <c r="T248" t="str">
        <f t="shared" ca="1" si="39"/>
        <v>\\(\\quad 165 \\)</v>
      </c>
    </row>
    <row r="249" spans="1:20" x14ac:dyDescent="0.55000000000000004">
      <c r="A249" s="51" t="s">
        <v>60</v>
      </c>
      <c r="C249" s="50" t="s">
        <v>159</v>
      </c>
      <c r="D249" s="50" t="str">
        <f t="shared" ca="1" si="33"/>
        <v>\\(\\quad 56　+　57　=　 \\)</v>
      </c>
      <c r="E249" s="50" t="str">
        <f t="shared" ca="1" si="34"/>
        <v>\\(\\quad 113 \\)</v>
      </c>
      <c r="F249" s="50" t="s">
        <v>62</v>
      </c>
      <c r="H249" s="50">
        <v>206</v>
      </c>
      <c r="I249" s="89" t="str">
        <f t="shared" ca="1" si="35"/>
        <v>INSERT INTO math(tangen,question,answer,editor,date,count) VALUES('m1300','\\(\\quad 56　+　57　=　 \\)','\\(\\quad 113 \\)','harazono',NOW(),0);</v>
      </c>
      <c r="J249" s="78" t="s">
        <v>229</v>
      </c>
      <c r="K249" s="1">
        <f t="shared" ca="1" si="36"/>
        <v>56</v>
      </c>
      <c r="L249" t="s">
        <v>232</v>
      </c>
      <c r="M249" s="1">
        <f t="shared" ca="1" si="37"/>
        <v>57</v>
      </c>
      <c r="N249" t="s">
        <v>234</v>
      </c>
      <c r="O249" t="s">
        <v>230</v>
      </c>
      <c r="P249" s="78" t="s">
        <v>229</v>
      </c>
      <c r="Q249" s="1">
        <f t="shared" ca="1" si="40"/>
        <v>113</v>
      </c>
      <c r="R249" t="s">
        <v>230</v>
      </c>
      <c r="S249" t="str">
        <f t="shared" ca="1" si="38"/>
        <v>\\(\\quad 56　+　57　=　 \\)</v>
      </c>
      <c r="T249" t="str">
        <f t="shared" ca="1" si="39"/>
        <v>\\(\\quad 113 \\)</v>
      </c>
    </row>
    <row r="250" spans="1:20" x14ac:dyDescent="0.55000000000000004">
      <c r="A250" s="51" t="s">
        <v>60</v>
      </c>
      <c r="C250" s="50" t="s">
        <v>159</v>
      </c>
      <c r="D250" s="50" t="str">
        <f t="shared" ca="1" si="33"/>
        <v>\\(\\quad 98　+　95　=　 \\)</v>
      </c>
      <c r="E250" s="50" t="str">
        <f t="shared" ca="1" si="34"/>
        <v>\\(\\quad 193 \\)</v>
      </c>
      <c r="F250" s="50" t="s">
        <v>62</v>
      </c>
      <c r="H250" s="50">
        <v>207</v>
      </c>
      <c r="I250" s="89" t="str">
        <f t="shared" ca="1" si="35"/>
        <v>INSERT INTO math(tangen,question,answer,editor,date,count) VALUES('m1300','\\(\\quad 98　+　95　=　 \\)','\\(\\quad 193 \\)','harazono',NOW(),0);</v>
      </c>
      <c r="J250" s="78" t="s">
        <v>229</v>
      </c>
      <c r="K250" s="1">
        <f t="shared" ca="1" si="36"/>
        <v>98</v>
      </c>
      <c r="L250" t="s">
        <v>232</v>
      </c>
      <c r="M250" s="1">
        <f t="shared" ca="1" si="37"/>
        <v>95</v>
      </c>
      <c r="N250" t="s">
        <v>234</v>
      </c>
      <c r="O250" t="s">
        <v>230</v>
      </c>
      <c r="P250" s="78" t="s">
        <v>229</v>
      </c>
      <c r="Q250" s="1">
        <f t="shared" ref="Q250:Q285" ca="1" si="41">K250+M250</f>
        <v>193</v>
      </c>
      <c r="R250" t="s">
        <v>230</v>
      </c>
      <c r="S250" t="str">
        <f t="shared" ca="1" si="38"/>
        <v>\\(\\quad 98　+　95　=　 \\)</v>
      </c>
      <c r="T250" t="str">
        <f t="shared" ca="1" si="39"/>
        <v>\\(\\quad 193 \\)</v>
      </c>
    </row>
    <row r="251" spans="1:20" x14ac:dyDescent="0.55000000000000004">
      <c r="A251" s="51" t="s">
        <v>60</v>
      </c>
      <c r="C251" s="50" t="s">
        <v>159</v>
      </c>
      <c r="D251" s="50" t="str">
        <f t="shared" ref="D251:D285" ca="1" si="42">S251</f>
        <v>\\(\\quad 76　+　34　=　 \\)</v>
      </c>
      <c r="E251" s="50" t="str">
        <f t="shared" ref="E251:E285" ca="1" si="43">T251</f>
        <v>\\(\\quad 110 \\)</v>
      </c>
      <c r="F251" s="50" t="s">
        <v>62</v>
      </c>
      <c r="H251" s="50">
        <v>208</v>
      </c>
      <c r="I251" s="89" t="str">
        <f t="shared" ref="I251:I285" ca="1" si="44">"INSERT INTO "&amp;A251&amp;"(tangen,question,answer,editor,date,count) VALUES('"&amp;C251&amp;"','"&amp;D251&amp;"','"&amp;E251&amp;"','"&amp;F251&amp;"',NOW(),0);"</f>
        <v>INSERT INTO math(tangen,question,answer,editor,date,count) VALUES('m1300','\\(\\quad 76　+　34　=　 \\)','\\(\\quad 110 \\)','harazono',NOW(),0);</v>
      </c>
      <c r="J251" s="78" t="s">
        <v>229</v>
      </c>
      <c r="K251" s="1">
        <f t="shared" ref="K251:K285" ca="1" si="45">RANDBETWEEN(20,99)</f>
        <v>76</v>
      </c>
      <c r="L251" t="s">
        <v>232</v>
      </c>
      <c r="M251" s="1">
        <f t="shared" ref="M251:M285" ca="1" si="46">RANDBETWEEN(20,99)</f>
        <v>34</v>
      </c>
      <c r="N251" t="s">
        <v>234</v>
      </c>
      <c r="O251" t="s">
        <v>230</v>
      </c>
      <c r="P251" s="78" t="s">
        <v>229</v>
      </c>
      <c r="Q251" s="1">
        <f t="shared" ca="1" si="41"/>
        <v>110</v>
      </c>
      <c r="R251" t="s">
        <v>230</v>
      </c>
      <c r="S251" t="str">
        <f t="shared" ca="1" si="38"/>
        <v>\\(\\quad 76　+　34　=　 \\)</v>
      </c>
      <c r="T251" t="str">
        <f t="shared" ca="1" si="39"/>
        <v>\\(\\quad 110 \\)</v>
      </c>
    </row>
    <row r="252" spans="1:20" x14ac:dyDescent="0.55000000000000004">
      <c r="A252" s="51" t="s">
        <v>60</v>
      </c>
      <c r="C252" s="50" t="s">
        <v>159</v>
      </c>
      <c r="D252" s="50" t="str">
        <f t="shared" ca="1" si="42"/>
        <v>\\(\\quad 49　+　39　=　 \\)</v>
      </c>
      <c r="E252" s="50" t="str">
        <f t="shared" ca="1" si="43"/>
        <v>\\(\\quad 88 \\)</v>
      </c>
      <c r="F252" s="50" t="s">
        <v>62</v>
      </c>
      <c r="H252" s="50">
        <v>209</v>
      </c>
      <c r="I252" s="89" t="str">
        <f t="shared" ca="1" si="44"/>
        <v>INSERT INTO math(tangen,question,answer,editor,date,count) VALUES('m1300','\\(\\quad 49　+　39　=　 \\)','\\(\\quad 88 \\)','harazono',NOW(),0);</v>
      </c>
      <c r="J252" s="78" t="s">
        <v>229</v>
      </c>
      <c r="K252" s="1">
        <f t="shared" ca="1" si="45"/>
        <v>49</v>
      </c>
      <c r="L252" t="s">
        <v>232</v>
      </c>
      <c r="M252" s="1">
        <f t="shared" ca="1" si="46"/>
        <v>39</v>
      </c>
      <c r="N252" t="s">
        <v>234</v>
      </c>
      <c r="O252" t="s">
        <v>230</v>
      </c>
      <c r="P252" s="78" t="s">
        <v>229</v>
      </c>
      <c r="Q252" s="1">
        <f t="shared" ca="1" si="41"/>
        <v>88</v>
      </c>
      <c r="R252" t="s">
        <v>230</v>
      </c>
      <c r="S252" t="str">
        <f t="shared" ca="1" si="38"/>
        <v>\\(\\quad 49　+　39　=　 \\)</v>
      </c>
      <c r="T252" t="str">
        <f t="shared" ca="1" si="39"/>
        <v>\\(\\quad 88 \\)</v>
      </c>
    </row>
    <row r="253" spans="1:20" x14ac:dyDescent="0.55000000000000004">
      <c r="A253" s="51" t="s">
        <v>60</v>
      </c>
      <c r="C253" s="50" t="s">
        <v>159</v>
      </c>
      <c r="D253" s="50" t="str">
        <f t="shared" ca="1" si="42"/>
        <v>\\(\\quad 43　+　41　=　 \\)</v>
      </c>
      <c r="E253" s="50" t="str">
        <f t="shared" ca="1" si="43"/>
        <v>\\(\\quad 84 \\)</v>
      </c>
      <c r="F253" s="50" t="s">
        <v>62</v>
      </c>
      <c r="H253" s="50">
        <v>210</v>
      </c>
      <c r="I253" s="89" t="str">
        <f t="shared" ca="1" si="44"/>
        <v>INSERT INTO math(tangen,question,answer,editor,date,count) VALUES('m1300','\\(\\quad 43　+　41　=　 \\)','\\(\\quad 84 \\)','harazono',NOW(),0);</v>
      </c>
      <c r="J253" s="78" t="s">
        <v>229</v>
      </c>
      <c r="K253" s="1">
        <f t="shared" ca="1" si="45"/>
        <v>43</v>
      </c>
      <c r="L253" t="s">
        <v>232</v>
      </c>
      <c r="M253" s="1">
        <f t="shared" ca="1" si="46"/>
        <v>41</v>
      </c>
      <c r="N253" t="s">
        <v>234</v>
      </c>
      <c r="O253" t="s">
        <v>230</v>
      </c>
      <c r="P253" s="78" t="s">
        <v>229</v>
      </c>
      <c r="Q253" s="1">
        <f t="shared" ca="1" si="41"/>
        <v>84</v>
      </c>
      <c r="R253" t="s">
        <v>230</v>
      </c>
      <c r="S253" t="str">
        <f t="shared" ca="1" si="38"/>
        <v>\\(\\quad 43　+　41　=　 \\)</v>
      </c>
      <c r="T253" t="str">
        <f t="shared" ca="1" si="39"/>
        <v>\\(\\quad 84 \\)</v>
      </c>
    </row>
    <row r="254" spans="1:20" x14ac:dyDescent="0.55000000000000004">
      <c r="A254" s="51" t="s">
        <v>60</v>
      </c>
      <c r="C254" s="50" t="s">
        <v>159</v>
      </c>
      <c r="D254" s="50" t="str">
        <f t="shared" ca="1" si="42"/>
        <v>\\(\\quad 78　+　65　=　 \\)</v>
      </c>
      <c r="E254" s="50" t="str">
        <f t="shared" ca="1" si="43"/>
        <v>\\(\\quad 143 \\)</v>
      </c>
      <c r="F254" s="50" t="s">
        <v>62</v>
      </c>
      <c r="H254" s="50">
        <v>211</v>
      </c>
      <c r="I254" s="89" t="str">
        <f t="shared" ca="1" si="44"/>
        <v>INSERT INTO math(tangen,question,answer,editor,date,count) VALUES('m1300','\\(\\quad 78　+　65　=　 \\)','\\(\\quad 143 \\)','harazono',NOW(),0);</v>
      </c>
      <c r="J254" s="78" t="s">
        <v>229</v>
      </c>
      <c r="K254" s="1">
        <f t="shared" ca="1" si="45"/>
        <v>78</v>
      </c>
      <c r="L254" t="s">
        <v>232</v>
      </c>
      <c r="M254" s="1">
        <f t="shared" ca="1" si="46"/>
        <v>65</v>
      </c>
      <c r="N254" t="s">
        <v>234</v>
      </c>
      <c r="O254" t="s">
        <v>230</v>
      </c>
      <c r="P254" s="78" t="s">
        <v>229</v>
      </c>
      <c r="Q254" s="1">
        <f t="shared" ca="1" si="41"/>
        <v>143</v>
      </c>
      <c r="R254" t="s">
        <v>230</v>
      </c>
      <c r="S254" t="str">
        <f t="shared" ca="1" si="38"/>
        <v>\\(\\quad 78　+　65　=　 \\)</v>
      </c>
      <c r="T254" t="str">
        <f t="shared" ca="1" si="39"/>
        <v>\\(\\quad 143 \\)</v>
      </c>
    </row>
    <row r="255" spans="1:20" x14ac:dyDescent="0.55000000000000004">
      <c r="A255" s="51" t="s">
        <v>60</v>
      </c>
      <c r="C255" s="50" t="s">
        <v>159</v>
      </c>
      <c r="D255" s="50" t="str">
        <f t="shared" ca="1" si="42"/>
        <v>\\(\\quad 78　+　87　=　 \\)</v>
      </c>
      <c r="E255" s="50" t="str">
        <f t="shared" ca="1" si="43"/>
        <v>\\(\\quad 165 \\)</v>
      </c>
      <c r="F255" s="50" t="s">
        <v>62</v>
      </c>
      <c r="H255" s="50">
        <v>212</v>
      </c>
      <c r="I255" s="89" t="str">
        <f t="shared" ca="1" si="44"/>
        <v>INSERT INTO math(tangen,question,answer,editor,date,count) VALUES('m1300','\\(\\quad 78　+　87　=　 \\)','\\(\\quad 165 \\)','harazono',NOW(),0);</v>
      </c>
      <c r="J255" s="78" t="s">
        <v>229</v>
      </c>
      <c r="K255" s="1">
        <f t="shared" ca="1" si="45"/>
        <v>78</v>
      </c>
      <c r="L255" t="s">
        <v>232</v>
      </c>
      <c r="M255" s="1">
        <f t="shared" ca="1" si="46"/>
        <v>87</v>
      </c>
      <c r="N255" t="s">
        <v>234</v>
      </c>
      <c r="O255" t="s">
        <v>230</v>
      </c>
      <c r="P255" s="78" t="s">
        <v>229</v>
      </c>
      <c r="Q255" s="1">
        <f t="shared" ca="1" si="41"/>
        <v>165</v>
      </c>
      <c r="R255" t="s">
        <v>230</v>
      </c>
      <c r="S255" t="str">
        <f t="shared" ca="1" si="38"/>
        <v>\\(\\quad 78　+　87　=　 \\)</v>
      </c>
      <c r="T255" t="str">
        <f t="shared" ca="1" si="39"/>
        <v>\\(\\quad 165 \\)</v>
      </c>
    </row>
    <row r="256" spans="1:20" x14ac:dyDescent="0.55000000000000004">
      <c r="A256" s="51" t="s">
        <v>60</v>
      </c>
      <c r="C256" s="50" t="s">
        <v>159</v>
      </c>
      <c r="D256" s="50" t="str">
        <f t="shared" ca="1" si="42"/>
        <v>\\(\\quad 69　+　41　=　 \\)</v>
      </c>
      <c r="E256" s="50" t="str">
        <f t="shared" ca="1" si="43"/>
        <v>\\(\\quad 110 \\)</v>
      </c>
      <c r="F256" s="50" t="s">
        <v>62</v>
      </c>
      <c r="H256" s="50">
        <v>213</v>
      </c>
      <c r="I256" s="89" t="str">
        <f t="shared" ca="1" si="44"/>
        <v>INSERT INTO math(tangen,question,answer,editor,date,count) VALUES('m1300','\\(\\quad 69　+　41　=　 \\)','\\(\\quad 110 \\)','harazono',NOW(),0);</v>
      </c>
      <c r="J256" s="78" t="s">
        <v>229</v>
      </c>
      <c r="K256" s="1">
        <f t="shared" ca="1" si="45"/>
        <v>69</v>
      </c>
      <c r="L256" t="s">
        <v>232</v>
      </c>
      <c r="M256" s="1">
        <f t="shared" ca="1" si="46"/>
        <v>41</v>
      </c>
      <c r="N256" t="s">
        <v>234</v>
      </c>
      <c r="O256" t="s">
        <v>230</v>
      </c>
      <c r="P256" s="78" t="s">
        <v>229</v>
      </c>
      <c r="Q256" s="1">
        <f t="shared" ca="1" si="41"/>
        <v>110</v>
      </c>
      <c r="R256" t="s">
        <v>230</v>
      </c>
      <c r="S256" t="str">
        <f t="shared" ca="1" si="38"/>
        <v>\\(\\quad 69　+　41　=　 \\)</v>
      </c>
      <c r="T256" t="str">
        <f t="shared" ca="1" si="39"/>
        <v>\\(\\quad 110 \\)</v>
      </c>
    </row>
    <row r="257" spans="1:20" x14ac:dyDescent="0.55000000000000004">
      <c r="A257" s="51" t="s">
        <v>60</v>
      </c>
      <c r="C257" s="50" t="s">
        <v>159</v>
      </c>
      <c r="D257" s="50" t="str">
        <f t="shared" ca="1" si="42"/>
        <v>\\(\\quad 81　+　45　=　 \\)</v>
      </c>
      <c r="E257" s="50" t="str">
        <f t="shared" ca="1" si="43"/>
        <v>\\(\\quad 126 \\)</v>
      </c>
      <c r="F257" s="50" t="s">
        <v>62</v>
      </c>
      <c r="H257" s="50">
        <v>214</v>
      </c>
      <c r="I257" s="89" t="str">
        <f t="shared" ca="1" si="44"/>
        <v>INSERT INTO math(tangen,question,answer,editor,date,count) VALUES('m1300','\\(\\quad 81　+　45　=　 \\)','\\(\\quad 126 \\)','harazono',NOW(),0);</v>
      </c>
      <c r="J257" s="78" t="s">
        <v>229</v>
      </c>
      <c r="K257" s="1">
        <f t="shared" ca="1" si="45"/>
        <v>81</v>
      </c>
      <c r="L257" t="s">
        <v>232</v>
      </c>
      <c r="M257" s="1">
        <f t="shared" ca="1" si="46"/>
        <v>45</v>
      </c>
      <c r="N257" t="s">
        <v>234</v>
      </c>
      <c r="O257" t="s">
        <v>230</v>
      </c>
      <c r="P257" s="78" t="s">
        <v>229</v>
      </c>
      <c r="Q257" s="1">
        <f t="shared" ca="1" si="41"/>
        <v>126</v>
      </c>
      <c r="R257" t="s">
        <v>230</v>
      </c>
      <c r="S257" t="str">
        <f t="shared" ca="1" si="38"/>
        <v>\\(\\quad 81　+　45　=　 \\)</v>
      </c>
      <c r="T257" t="str">
        <f t="shared" ca="1" si="39"/>
        <v>\\(\\quad 126 \\)</v>
      </c>
    </row>
    <row r="258" spans="1:20" x14ac:dyDescent="0.55000000000000004">
      <c r="A258" s="51" t="s">
        <v>60</v>
      </c>
      <c r="C258" s="50" t="s">
        <v>159</v>
      </c>
      <c r="D258" s="50" t="str">
        <f t="shared" ca="1" si="42"/>
        <v>\\(\\quad 25　+　92　=　 \\)</v>
      </c>
      <c r="E258" s="50" t="str">
        <f t="shared" ca="1" si="43"/>
        <v>\\(\\quad 117 \\)</v>
      </c>
      <c r="F258" s="50" t="s">
        <v>62</v>
      </c>
      <c r="H258" s="50">
        <v>215</v>
      </c>
      <c r="I258" s="89" t="str">
        <f t="shared" ca="1" si="44"/>
        <v>INSERT INTO math(tangen,question,answer,editor,date,count) VALUES('m1300','\\(\\quad 25　+　92　=　 \\)','\\(\\quad 117 \\)','harazono',NOW(),0);</v>
      </c>
      <c r="J258" s="78" t="s">
        <v>229</v>
      </c>
      <c r="K258" s="1">
        <f t="shared" ca="1" si="45"/>
        <v>25</v>
      </c>
      <c r="L258" t="s">
        <v>232</v>
      </c>
      <c r="M258" s="1">
        <f t="shared" ca="1" si="46"/>
        <v>92</v>
      </c>
      <c r="N258" t="s">
        <v>234</v>
      </c>
      <c r="O258" t="s">
        <v>230</v>
      </c>
      <c r="P258" s="78" t="s">
        <v>229</v>
      </c>
      <c r="Q258" s="1">
        <f t="shared" ca="1" si="41"/>
        <v>117</v>
      </c>
      <c r="R258" t="s">
        <v>230</v>
      </c>
      <c r="S258" t="str">
        <f t="shared" ref="S258:S285" ca="1" si="47">J258&amp;K258&amp;L258&amp;M258&amp;N258&amp;O258</f>
        <v>\\(\\quad 25　+　92　=　 \\)</v>
      </c>
      <c r="T258" t="str">
        <f t="shared" ca="1" si="39"/>
        <v>\\(\\quad 117 \\)</v>
      </c>
    </row>
    <row r="259" spans="1:20" x14ac:dyDescent="0.55000000000000004">
      <c r="A259" s="51" t="s">
        <v>60</v>
      </c>
      <c r="C259" s="50" t="s">
        <v>159</v>
      </c>
      <c r="D259" s="50" t="str">
        <f t="shared" ca="1" si="42"/>
        <v>\\(\\quad 61　+　47　=　 \\)</v>
      </c>
      <c r="E259" s="50" t="str">
        <f t="shared" ca="1" si="43"/>
        <v>\\(\\quad 108 \\)</v>
      </c>
      <c r="F259" s="50" t="s">
        <v>62</v>
      </c>
      <c r="H259" s="50">
        <v>216</v>
      </c>
      <c r="I259" s="89" t="str">
        <f t="shared" ca="1" si="44"/>
        <v>INSERT INTO math(tangen,question,answer,editor,date,count) VALUES('m1300','\\(\\quad 61　+　47　=　 \\)','\\(\\quad 108 \\)','harazono',NOW(),0);</v>
      </c>
      <c r="J259" s="78" t="s">
        <v>229</v>
      </c>
      <c r="K259" s="1">
        <f t="shared" ca="1" si="45"/>
        <v>61</v>
      </c>
      <c r="L259" t="s">
        <v>232</v>
      </c>
      <c r="M259" s="1">
        <f t="shared" ca="1" si="46"/>
        <v>47</v>
      </c>
      <c r="N259" t="s">
        <v>234</v>
      </c>
      <c r="O259" t="s">
        <v>230</v>
      </c>
      <c r="P259" s="78" t="s">
        <v>229</v>
      </c>
      <c r="Q259" s="1">
        <f t="shared" ca="1" si="41"/>
        <v>108</v>
      </c>
      <c r="R259" t="s">
        <v>230</v>
      </c>
      <c r="S259" t="str">
        <f t="shared" ca="1" si="47"/>
        <v>\\(\\quad 61　+　47　=　 \\)</v>
      </c>
      <c r="T259" t="str">
        <f t="shared" ref="T259:T285" ca="1" si="48">P259&amp;Q259&amp;R259</f>
        <v>\\(\\quad 108 \\)</v>
      </c>
    </row>
    <row r="260" spans="1:20" x14ac:dyDescent="0.55000000000000004">
      <c r="A260" s="51" t="s">
        <v>60</v>
      </c>
      <c r="C260" s="50" t="s">
        <v>159</v>
      </c>
      <c r="D260" s="50" t="str">
        <f t="shared" ca="1" si="42"/>
        <v>\\(\\quad 36　+　41　=　 \\)</v>
      </c>
      <c r="E260" s="50" t="str">
        <f t="shared" ca="1" si="43"/>
        <v>\\(\\quad 77 \\)</v>
      </c>
      <c r="F260" s="50" t="s">
        <v>62</v>
      </c>
      <c r="H260" s="50">
        <v>217</v>
      </c>
      <c r="I260" s="89" t="str">
        <f t="shared" ca="1" si="44"/>
        <v>INSERT INTO math(tangen,question,answer,editor,date,count) VALUES('m1300','\\(\\quad 36　+　41　=　 \\)','\\(\\quad 77 \\)','harazono',NOW(),0);</v>
      </c>
      <c r="J260" s="78" t="s">
        <v>229</v>
      </c>
      <c r="K260" s="1">
        <f t="shared" ca="1" si="45"/>
        <v>36</v>
      </c>
      <c r="L260" t="s">
        <v>232</v>
      </c>
      <c r="M260" s="1">
        <f t="shared" ca="1" si="46"/>
        <v>41</v>
      </c>
      <c r="N260" t="s">
        <v>234</v>
      </c>
      <c r="O260" t="s">
        <v>230</v>
      </c>
      <c r="P260" s="78" t="s">
        <v>229</v>
      </c>
      <c r="Q260" s="1">
        <f t="shared" ca="1" si="41"/>
        <v>77</v>
      </c>
      <c r="R260" t="s">
        <v>230</v>
      </c>
      <c r="S260" t="str">
        <f t="shared" ca="1" si="47"/>
        <v>\\(\\quad 36　+　41　=　 \\)</v>
      </c>
      <c r="T260" t="str">
        <f t="shared" ca="1" si="48"/>
        <v>\\(\\quad 77 \\)</v>
      </c>
    </row>
    <row r="261" spans="1:20" x14ac:dyDescent="0.55000000000000004">
      <c r="A261" s="51" t="s">
        <v>60</v>
      </c>
      <c r="C261" s="50" t="s">
        <v>159</v>
      </c>
      <c r="D261" s="50" t="str">
        <f t="shared" ca="1" si="42"/>
        <v>\\(\\quad 33　+　20　=　 \\)</v>
      </c>
      <c r="E261" s="50" t="str">
        <f t="shared" ca="1" si="43"/>
        <v>\\(\\quad 53 \\)</v>
      </c>
      <c r="F261" s="50" t="s">
        <v>62</v>
      </c>
      <c r="H261" s="50">
        <v>218</v>
      </c>
      <c r="I261" s="89" t="str">
        <f t="shared" ca="1" si="44"/>
        <v>INSERT INTO math(tangen,question,answer,editor,date,count) VALUES('m1300','\\(\\quad 33　+　20　=　 \\)','\\(\\quad 53 \\)','harazono',NOW(),0);</v>
      </c>
      <c r="J261" s="78" t="s">
        <v>229</v>
      </c>
      <c r="K261" s="1">
        <f t="shared" ca="1" si="45"/>
        <v>33</v>
      </c>
      <c r="L261" t="s">
        <v>232</v>
      </c>
      <c r="M261" s="1">
        <f t="shared" ca="1" si="46"/>
        <v>20</v>
      </c>
      <c r="N261" t="s">
        <v>234</v>
      </c>
      <c r="O261" t="s">
        <v>230</v>
      </c>
      <c r="P261" s="78" t="s">
        <v>229</v>
      </c>
      <c r="Q261" s="1">
        <f t="shared" ca="1" si="41"/>
        <v>53</v>
      </c>
      <c r="R261" t="s">
        <v>230</v>
      </c>
      <c r="S261" t="str">
        <f t="shared" ca="1" si="47"/>
        <v>\\(\\quad 33　+　20　=　 \\)</v>
      </c>
      <c r="T261" t="str">
        <f t="shared" ca="1" si="48"/>
        <v>\\(\\quad 53 \\)</v>
      </c>
    </row>
    <row r="262" spans="1:20" x14ac:dyDescent="0.55000000000000004">
      <c r="A262" s="51" t="s">
        <v>60</v>
      </c>
      <c r="C262" s="50" t="s">
        <v>159</v>
      </c>
      <c r="D262" s="50" t="str">
        <f t="shared" ca="1" si="42"/>
        <v>\\(\\quad 50　+　83　=　 \\)</v>
      </c>
      <c r="E262" s="50" t="str">
        <f t="shared" ca="1" si="43"/>
        <v>\\(\\quad 133 \\)</v>
      </c>
      <c r="F262" s="50" t="s">
        <v>62</v>
      </c>
      <c r="H262" s="50">
        <v>219</v>
      </c>
      <c r="I262" s="89" t="str">
        <f t="shared" ca="1" si="44"/>
        <v>INSERT INTO math(tangen,question,answer,editor,date,count) VALUES('m1300','\\(\\quad 50　+　83　=　 \\)','\\(\\quad 133 \\)','harazono',NOW(),0);</v>
      </c>
      <c r="J262" s="78" t="s">
        <v>229</v>
      </c>
      <c r="K262" s="1">
        <f t="shared" ca="1" si="45"/>
        <v>50</v>
      </c>
      <c r="L262" t="s">
        <v>232</v>
      </c>
      <c r="M262" s="1">
        <f t="shared" ca="1" si="46"/>
        <v>83</v>
      </c>
      <c r="N262" t="s">
        <v>234</v>
      </c>
      <c r="O262" t="s">
        <v>230</v>
      </c>
      <c r="P262" s="78" t="s">
        <v>229</v>
      </c>
      <c r="Q262" s="1">
        <f t="shared" ca="1" si="41"/>
        <v>133</v>
      </c>
      <c r="R262" t="s">
        <v>230</v>
      </c>
      <c r="S262" t="str">
        <f t="shared" ca="1" si="47"/>
        <v>\\(\\quad 50　+　83　=　 \\)</v>
      </c>
      <c r="T262" t="str">
        <f t="shared" ca="1" si="48"/>
        <v>\\(\\quad 133 \\)</v>
      </c>
    </row>
    <row r="263" spans="1:20" x14ac:dyDescent="0.55000000000000004">
      <c r="A263" s="51" t="s">
        <v>60</v>
      </c>
      <c r="C263" s="50" t="s">
        <v>159</v>
      </c>
      <c r="D263" s="50" t="str">
        <f t="shared" ca="1" si="42"/>
        <v>\\(\\quad 43　+　84　=　 \\)</v>
      </c>
      <c r="E263" s="50" t="str">
        <f t="shared" ca="1" si="43"/>
        <v>\\(\\quad 127 \\)</v>
      </c>
      <c r="F263" s="50" t="s">
        <v>62</v>
      </c>
      <c r="H263" s="50">
        <v>220</v>
      </c>
      <c r="I263" s="89" t="str">
        <f t="shared" ca="1" si="44"/>
        <v>INSERT INTO math(tangen,question,answer,editor,date,count) VALUES('m1300','\\(\\quad 43　+　84　=　 \\)','\\(\\quad 127 \\)','harazono',NOW(),0);</v>
      </c>
      <c r="J263" s="78" t="s">
        <v>229</v>
      </c>
      <c r="K263" s="1">
        <f t="shared" ca="1" si="45"/>
        <v>43</v>
      </c>
      <c r="L263" t="s">
        <v>232</v>
      </c>
      <c r="M263" s="1">
        <f t="shared" ca="1" si="46"/>
        <v>84</v>
      </c>
      <c r="N263" t="s">
        <v>234</v>
      </c>
      <c r="O263" t="s">
        <v>230</v>
      </c>
      <c r="P263" s="78" t="s">
        <v>229</v>
      </c>
      <c r="Q263" s="1">
        <f t="shared" ca="1" si="41"/>
        <v>127</v>
      </c>
      <c r="R263" t="s">
        <v>230</v>
      </c>
      <c r="S263" t="str">
        <f t="shared" ca="1" si="47"/>
        <v>\\(\\quad 43　+　84　=　 \\)</v>
      </c>
      <c r="T263" t="str">
        <f t="shared" ca="1" si="48"/>
        <v>\\(\\quad 127 \\)</v>
      </c>
    </row>
    <row r="264" spans="1:20" x14ac:dyDescent="0.55000000000000004">
      <c r="A264" s="51" t="s">
        <v>60</v>
      </c>
      <c r="C264" s="50" t="s">
        <v>159</v>
      </c>
      <c r="D264" s="50" t="str">
        <f t="shared" ca="1" si="42"/>
        <v>\\(\\quad 88　+　87　=　 \\)</v>
      </c>
      <c r="E264" s="50" t="str">
        <f t="shared" ca="1" si="43"/>
        <v>\\(\\quad 175 \\)</v>
      </c>
      <c r="F264" s="50" t="s">
        <v>62</v>
      </c>
      <c r="H264" s="50">
        <v>221</v>
      </c>
      <c r="I264" s="89" t="str">
        <f t="shared" ca="1" si="44"/>
        <v>INSERT INTO math(tangen,question,answer,editor,date,count) VALUES('m1300','\\(\\quad 88　+　87　=　 \\)','\\(\\quad 175 \\)','harazono',NOW(),0);</v>
      </c>
      <c r="J264" s="78" t="s">
        <v>229</v>
      </c>
      <c r="K264" s="1">
        <f t="shared" ca="1" si="45"/>
        <v>88</v>
      </c>
      <c r="L264" t="s">
        <v>232</v>
      </c>
      <c r="M264" s="1">
        <f t="shared" ca="1" si="46"/>
        <v>87</v>
      </c>
      <c r="N264" t="s">
        <v>234</v>
      </c>
      <c r="O264" t="s">
        <v>230</v>
      </c>
      <c r="P264" s="78" t="s">
        <v>229</v>
      </c>
      <c r="Q264" s="1">
        <f t="shared" ca="1" si="41"/>
        <v>175</v>
      </c>
      <c r="R264" t="s">
        <v>230</v>
      </c>
      <c r="S264" t="str">
        <f t="shared" ca="1" si="47"/>
        <v>\\(\\quad 88　+　87　=　 \\)</v>
      </c>
      <c r="T264" t="str">
        <f t="shared" ca="1" si="48"/>
        <v>\\(\\quad 175 \\)</v>
      </c>
    </row>
    <row r="265" spans="1:20" x14ac:dyDescent="0.55000000000000004">
      <c r="A265" s="51" t="s">
        <v>60</v>
      </c>
      <c r="C265" s="50" t="s">
        <v>159</v>
      </c>
      <c r="D265" s="50" t="str">
        <f t="shared" ca="1" si="42"/>
        <v>\\(\\quad 38　+　74　=　 \\)</v>
      </c>
      <c r="E265" s="50" t="str">
        <f t="shared" ca="1" si="43"/>
        <v>\\(\\quad 112 \\)</v>
      </c>
      <c r="F265" s="50" t="s">
        <v>62</v>
      </c>
      <c r="H265" s="50">
        <v>222</v>
      </c>
      <c r="I265" s="89" t="str">
        <f t="shared" ca="1" si="44"/>
        <v>INSERT INTO math(tangen,question,answer,editor,date,count) VALUES('m1300','\\(\\quad 38　+　74　=　 \\)','\\(\\quad 112 \\)','harazono',NOW(),0);</v>
      </c>
      <c r="J265" s="78" t="s">
        <v>229</v>
      </c>
      <c r="K265" s="1">
        <f t="shared" ca="1" si="45"/>
        <v>38</v>
      </c>
      <c r="L265" t="s">
        <v>232</v>
      </c>
      <c r="M265" s="1">
        <f t="shared" ca="1" si="46"/>
        <v>74</v>
      </c>
      <c r="N265" t="s">
        <v>234</v>
      </c>
      <c r="O265" t="s">
        <v>230</v>
      </c>
      <c r="P265" s="78" t="s">
        <v>229</v>
      </c>
      <c r="Q265" s="1">
        <f t="shared" ca="1" si="41"/>
        <v>112</v>
      </c>
      <c r="R265" t="s">
        <v>230</v>
      </c>
      <c r="S265" t="str">
        <f t="shared" ca="1" si="47"/>
        <v>\\(\\quad 38　+　74　=　 \\)</v>
      </c>
      <c r="T265" t="str">
        <f t="shared" ca="1" si="48"/>
        <v>\\(\\quad 112 \\)</v>
      </c>
    </row>
    <row r="266" spans="1:20" x14ac:dyDescent="0.55000000000000004">
      <c r="A266" s="51" t="s">
        <v>60</v>
      </c>
      <c r="C266" s="50" t="s">
        <v>159</v>
      </c>
      <c r="D266" s="50" t="str">
        <f t="shared" ca="1" si="42"/>
        <v>\\(\\quad 49　+　47　=　 \\)</v>
      </c>
      <c r="E266" s="50" t="str">
        <f t="shared" ca="1" si="43"/>
        <v>\\(\\quad 96 \\)</v>
      </c>
      <c r="F266" s="50" t="s">
        <v>62</v>
      </c>
      <c r="H266" s="50">
        <v>223</v>
      </c>
      <c r="I266" s="89" t="str">
        <f t="shared" ca="1" si="44"/>
        <v>INSERT INTO math(tangen,question,answer,editor,date,count) VALUES('m1300','\\(\\quad 49　+　47　=　 \\)','\\(\\quad 96 \\)','harazono',NOW(),0);</v>
      </c>
      <c r="J266" s="78" t="s">
        <v>229</v>
      </c>
      <c r="K266" s="1">
        <f t="shared" ca="1" si="45"/>
        <v>49</v>
      </c>
      <c r="L266" t="s">
        <v>232</v>
      </c>
      <c r="M266" s="1">
        <f t="shared" ca="1" si="46"/>
        <v>47</v>
      </c>
      <c r="N266" t="s">
        <v>234</v>
      </c>
      <c r="O266" t="s">
        <v>230</v>
      </c>
      <c r="P266" s="78" t="s">
        <v>229</v>
      </c>
      <c r="Q266" s="1">
        <f t="shared" ca="1" si="41"/>
        <v>96</v>
      </c>
      <c r="R266" t="s">
        <v>230</v>
      </c>
      <c r="S266" t="str">
        <f t="shared" ca="1" si="47"/>
        <v>\\(\\quad 49　+　47　=　 \\)</v>
      </c>
      <c r="T266" t="str">
        <f t="shared" ca="1" si="48"/>
        <v>\\(\\quad 96 \\)</v>
      </c>
    </row>
    <row r="267" spans="1:20" x14ac:dyDescent="0.55000000000000004">
      <c r="A267" s="51" t="s">
        <v>60</v>
      </c>
      <c r="C267" s="50" t="s">
        <v>159</v>
      </c>
      <c r="D267" s="50" t="str">
        <f t="shared" ca="1" si="42"/>
        <v>\\(\\quad 57　+　41　=　 \\)</v>
      </c>
      <c r="E267" s="50" t="str">
        <f t="shared" ca="1" si="43"/>
        <v>\\(\\quad 98 \\)</v>
      </c>
      <c r="F267" s="50" t="s">
        <v>62</v>
      </c>
      <c r="H267" s="50">
        <v>224</v>
      </c>
      <c r="I267" s="89" t="str">
        <f t="shared" ca="1" si="44"/>
        <v>INSERT INTO math(tangen,question,answer,editor,date,count) VALUES('m1300','\\(\\quad 57　+　41　=　 \\)','\\(\\quad 98 \\)','harazono',NOW(),0);</v>
      </c>
      <c r="J267" s="78" t="s">
        <v>229</v>
      </c>
      <c r="K267" s="1">
        <f t="shared" ca="1" si="45"/>
        <v>57</v>
      </c>
      <c r="L267" t="s">
        <v>232</v>
      </c>
      <c r="M267" s="1">
        <f t="shared" ca="1" si="46"/>
        <v>41</v>
      </c>
      <c r="N267" t="s">
        <v>234</v>
      </c>
      <c r="O267" t="s">
        <v>230</v>
      </c>
      <c r="P267" s="78" t="s">
        <v>229</v>
      </c>
      <c r="Q267" s="1">
        <f t="shared" ca="1" si="41"/>
        <v>98</v>
      </c>
      <c r="R267" t="s">
        <v>230</v>
      </c>
      <c r="S267" t="str">
        <f t="shared" ca="1" si="47"/>
        <v>\\(\\quad 57　+　41　=　 \\)</v>
      </c>
      <c r="T267" t="str">
        <f t="shared" ca="1" si="48"/>
        <v>\\(\\quad 98 \\)</v>
      </c>
    </row>
    <row r="268" spans="1:20" x14ac:dyDescent="0.55000000000000004">
      <c r="A268" s="51" t="s">
        <v>60</v>
      </c>
      <c r="C268" s="50" t="s">
        <v>159</v>
      </c>
      <c r="D268" s="50" t="str">
        <f t="shared" ca="1" si="42"/>
        <v>\\(\\quad 89　+　28　=　 \\)</v>
      </c>
      <c r="E268" s="50" t="str">
        <f t="shared" ca="1" si="43"/>
        <v>\\(\\quad 117 \\)</v>
      </c>
      <c r="F268" s="50" t="s">
        <v>62</v>
      </c>
      <c r="H268" s="50">
        <v>225</v>
      </c>
      <c r="I268" s="89" t="str">
        <f t="shared" ca="1" si="44"/>
        <v>INSERT INTO math(tangen,question,answer,editor,date,count) VALUES('m1300','\\(\\quad 89　+　28　=　 \\)','\\(\\quad 117 \\)','harazono',NOW(),0);</v>
      </c>
      <c r="J268" s="78" t="s">
        <v>229</v>
      </c>
      <c r="K268" s="1">
        <f t="shared" ca="1" si="45"/>
        <v>89</v>
      </c>
      <c r="L268" t="s">
        <v>232</v>
      </c>
      <c r="M268" s="1">
        <f t="shared" ca="1" si="46"/>
        <v>28</v>
      </c>
      <c r="N268" t="s">
        <v>234</v>
      </c>
      <c r="O268" t="s">
        <v>230</v>
      </c>
      <c r="P268" s="78" t="s">
        <v>229</v>
      </c>
      <c r="Q268" s="1">
        <f t="shared" ca="1" si="41"/>
        <v>117</v>
      </c>
      <c r="R268" t="s">
        <v>230</v>
      </c>
      <c r="S268" t="str">
        <f t="shared" ca="1" si="47"/>
        <v>\\(\\quad 89　+　28　=　 \\)</v>
      </c>
      <c r="T268" t="str">
        <f t="shared" ca="1" si="48"/>
        <v>\\(\\quad 117 \\)</v>
      </c>
    </row>
    <row r="269" spans="1:20" x14ac:dyDescent="0.55000000000000004">
      <c r="A269" s="51" t="s">
        <v>60</v>
      </c>
      <c r="C269" s="50" t="s">
        <v>159</v>
      </c>
      <c r="D269" s="50" t="str">
        <f t="shared" ca="1" si="42"/>
        <v>\\(\\quad 45　+　68　=　 \\)</v>
      </c>
      <c r="E269" s="50" t="str">
        <f t="shared" ca="1" si="43"/>
        <v>\\(\\quad 113 \\)</v>
      </c>
      <c r="F269" s="50" t="s">
        <v>62</v>
      </c>
      <c r="H269" s="50">
        <v>226</v>
      </c>
      <c r="I269" s="89" t="str">
        <f t="shared" ca="1" si="44"/>
        <v>INSERT INTO math(tangen,question,answer,editor,date,count) VALUES('m1300','\\(\\quad 45　+　68　=　 \\)','\\(\\quad 113 \\)','harazono',NOW(),0);</v>
      </c>
      <c r="J269" s="78" t="s">
        <v>229</v>
      </c>
      <c r="K269" s="1">
        <f t="shared" ca="1" si="45"/>
        <v>45</v>
      </c>
      <c r="L269" t="s">
        <v>232</v>
      </c>
      <c r="M269" s="1">
        <f t="shared" ca="1" si="46"/>
        <v>68</v>
      </c>
      <c r="N269" t="s">
        <v>234</v>
      </c>
      <c r="O269" t="s">
        <v>230</v>
      </c>
      <c r="P269" s="78" t="s">
        <v>229</v>
      </c>
      <c r="Q269" s="1">
        <f t="shared" ca="1" si="41"/>
        <v>113</v>
      </c>
      <c r="R269" t="s">
        <v>230</v>
      </c>
      <c r="S269" t="str">
        <f t="shared" ca="1" si="47"/>
        <v>\\(\\quad 45　+　68　=　 \\)</v>
      </c>
      <c r="T269" t="str">
        <f t="shared" ca="1" si="48"/>
        <v>\\(\\quad 113 \\)</v>
      </c>
    </row>
    <row r="270" spans="1:20" x14ac:dyDescent="0.55000000000000004">
      <c r="A270" s="51" t="s">
        <v>60</v>
      </c>
      <c r="C270" s="50" t="s">
        <v>159</v>
      </c>
      <c r="D270" s="50" t="str">
        <f t="shared" ca="1" si="42"/>
        <v>\\(\\quad 96　+　83　=　 \\)</v>
      </c>
      <c r="E270" s="50" t="str">
        <f t="shared" ca="1" si="43"/>
        <v>\\(\\quad 179 \\)</v>
      </c>
      <c r="F270" s="50" t="s">
        <v>62</v>
      </c>
      <c r="H270" s="50">
        <v>227</v>
      </c>
      <c r="I270" s="89" t="str">
        <f t="shared" ca="1" si="44"/>
        <v>INSERT INTO math(tangen,question,answer,editor,date,count) VALUES('m1300','\\(\\quad 96　+　83　=　 \\)','\\(\\quad 179 \\)','harazono',NOW(),0);</v>
      </c>
      <c r="J270" s="78" t="s">
        <v>229</v>
      </c>
      <c r="K270" s="1">
        <f t="shared" ca="1" si="45"/>
        <v>96</v>
      </c>
      <c r="L270" t="s">
        <v>232</v>
      </c>
      <c r="M270" s="1">
        <f t="shared" ca="1" si="46"/>
        <v>83</v>
      </c>
      <c r="N270" t="s">
        <v>234</v>
      </c>
      <c r="O270" t="s">
        <v>230</v>
      </c>
      <c r="P270" s="78" t="s">
        <v>229</v>
      </c>
      <c r="Q270" s="1">
        <f t="shared" ca="1" si="41"/>
        <v>179</v>
      </c>
      <c r="R270" t="s">
        <v>230</v>
      </c>
      <c r="S270" t="str">
        <f t="shared" ca="1" si="47"/>
        <v>\\(\\quad 96　+　83　=　 \\)</v>
      </c>
      <c r="T270" t="str">
        <f t="shared" ca="1" si="48"/>
        <v>\\(\\quad 179 \\)</v>
      </c>
    </row>
    <row r="271" spans="1:20" x14ac:dyDescent="0.55000000000000004">
      <c r="A271" s="51" t="s">
        <v>60</v>
      </c>
      <c r="C271" s="50" t="s">
        <v>159</v>
      </c>
      <c r="D271" s="50" t="str">
        <f t="shared" ca="1" si="42"/>
        <v>\\(\\quad 58　+　41　=　 \\)</v>
      </c>
      <c r="E271" s="50" t="str">
        <f t="shared" ca="1" si="43"/>
        <v>\\(\\quad 99 \\)</v>
      </c>
      <c r="F271" s="50" t="s">
        <v>62</v>
      </c>
      <c r="H271" s="50">
        <v>228</v>
      </c>
      <c r="I271" s="89" t="str">
        <f t="shared" ca="1" si="44"/>
        <v>INSERT INTO math(tangen,question,answer,editor,date,count) VALUES('m1300','\\(\\quad 58　+　41　=　 \\)','\\(\\quad 99 \\)','harazono',NOW(),0);</v>
      </c>
      <c r="J271" s="78" t="s">
        <v>229</v>
      </c>
      <c r="K271" s="1">
        <f t="shared" ca="1" si="45"/>
        <v>58</v>
      </c>
      <c r="L271" t="s">
        <v>232</v>
      </c>
      <c r="M271" s="1">
        <f t="shared" ca="1" si="46"/>
        <v>41</v>
      </c>
      <c r="N271" t="s">
        <v>234</v>
      </c>
      <c r="O271" t="s">
        <v>230</v>
      </c>
      <c r="P271" s="78" t="s">
        <v>229</v>
      </c>
      <c r="Q271" s="1">
        <f t="shared" ca="1" si="41"/>
        <v>99</v>
      </c>
      <c r="R271" t="s">
        <v>230</v>
      </c>
      <c r="S271" t="str">
        <f t="shared" ca="1" si="47"/>
        <v>\\(\\quad 58　+　41　=　 \\)</v>
      </c>
      <c r="T271" t="str">
        <f t="shared" ca="1" si="48"/>
        <v>\\(\\quad 99 \\)</v>
      </c>
    </row>
    <row r="272" spans="1:20" x14ac:dyDescent="0.55000000000000004">
      <c r="A272" s="51" t="s">
        <v>60</v>
      </c>
      <c r="C272" s="50" t="s">
        <v>159</v>
      </c>
      <c r="D272" s="50" t="str">
        <f t="shared" ca="1" si="42"/>
        <v>\\(\\quad 79　+　69　=　 \\)</v>
      </c>
      <c r="E272" s="50" t="str">
        <f t="shared" ca="1" si="43"/>
        <v>\\(\\quad 148 \\)</v>
      </c>
      <c r="F272" s="50" t="s">
        <v>62</v>
      </c>
      <c r="H272" s="50">
        <v>229</v>
      </c>
      <c r="I272" s="89" t="str">
        <f t="shared" ca="1" si="44"/>
        <v>INSERT INTO math(tangen,question,answer,editor,date,count) VALUES('m1300','\\(\\quad 79　+　69　=　 \\)','\\(\\quad 148 \\)','harazono',NOW(),0);</v>
      </c>
      <c r="J272" s="78" t="s">
        <v>229</v>
      </c>
      <c r="K272" s="1">
        <f t="shared" ca="1" si="45"/>
        <v>79</v>
      </c>
      <c r="L272" t="s">
        <v>232</v>
      </c>
      <c r="M272" s="1">
        <f t="shared" ca="1" si="46"/>
        <v>69</v>
      </c>
      <c r="N272" t="s">
        <v>234</v>
      </c>
      <c r="O272" t="s">
        <v>230</v>
      </c>
      <c r="P272" s="78" t="s">
        <v>229</v>
      </c>
      <c r="Q272" s="1">
        <f t="shared" ca="1" si="41"/>
        <v>148</v>
      </c>
      <c r="R272" t="s">
        <v>230</v>
      </c>
      <c r="S272" t="str">
        <f t="shared" ca="1" si="47"/>
        <v>\\(\\quad 79　+　69　=　 \\)</v>
      </c>
      <c r="T272" t="str">
        <f t="shared" ca="1" si="48"/>
        <v>\\(\\quad 148 \\)</v>
      </c>
    </row>
    <row r="273" spans="1:20" x14ac:dyDescent="0.55000000000000004">
      <c r="A273" s="51" t="s">
        <v>60</v>
      </c>
      <c r="C273" s="50" t="s">
        <v>159</v>
      </c>
      <c r="D273" s="50" t="str">
        <f t="shared" ca="1" si="42"/>
        <v>\\(\\quad 53　+　78　=　 \\)</v>
      </c>
      <c r="E273" s="50" t="str">
        <f t="shared" ca="1" si="43"/>
        <v>\\(\\quad 131 \\)</v>
      </c>
      <c r="F273" s="50" t="s">
        <v>62</v>
      </c>
      <c r="H273" s="50">
        <v>230</v>
      </c>
      <c r="I273" s="89" t="str">
        <f t="shared" ca="1" si="44"/>
        <v>INSERT INTO math(tangen,question,answer,editor,date,count) VALUES('m1300','\\(\\quad 53　+　78　=　 \\)','\\(\\quad 131 \\)','harazono',NOW(),0);</v>
      </c>
      <c r="J273" s="78" t="s">
        <v>229</v>
      </c>
      <c r="K273" s="1">
        <f t="shared" ca="1" si="45"/>
        <v>53</v>
      </c>
      <c r="L273" t="s">
        <v>232</v>
      </c>
      <c r="M273" s="1">
        <f t="shared" ca="1" si="46"/>
        <v>78</v>
      </c>
      <c r="N273" t="s">
        <v>234</v>
      </c>
      <c r="O273" t="s">
        <v>230</v>
      </c>
      <c r="P273" s="78" t="s">
        <v>229</v>
      </c>
      <c r="Q273" s="1">
        <f t="shared" ca="1" si="41"/>
        <v>131</v>
      </c>
      <c r="R273" t="s">
        <v>230</v>
      </c>
      <c r="S273" t="str">
        <f t="shared" ca="1" si="47"/>
        <v>\\(\\quad 53　+　78　=　 \\)</v>
      </c>
      <c r="T273" t="str">
        <f t="shared" ca="1" si="48"/>
        <v>\\(\\quad 131 \\)</v>
      </c>
    </row>
    <row r="274" spans="1:20" x14ac:dyDescent="0.55000000000000004">
      <c r="A274" s="51" t="s">
        <v>60</v>
      </c>
      <c r="C274" s="50" t="s">
        <v>159</v>
      </c>
      <c r="D274" s="50" t="str">
        <f t="shared" ca="1" si="42"/>
        <v>\\(\\quad 81　+　32　=　 \\)</v>
      </c>
      <c r="E274" s="50" t="str">
        <f t="shared" ca="1" si="43"/>
        <v>\\(\\quad 113 \\)</v>
      </c>
      <c r="F274" s="50" t="s">
        <v>62</v>
      </c>
      <c r="H274" s="50">
        <v>231</v>
      </c>
      <c r="I274" s="89" t="str">
        <f t="shared" ca="1" si="44"/>
        <v>INSERT INTO math(tangen,question,answer,editor,date,count) VALUES('m1300','\\(\\quad 81　+　32　=　 \\)','\\(\\quad 113 \\)','harazono',NOW(),0);</v>
      </c>
      <c r="J274" s="78" t="s">
        <v>229</v>
      </c>
      <c r="K274" s="1">
        <f t="shared" ca="1" si="45"/>
        <v>81</v>
      </c>
      <c r="L274" t="s">
        <v>232</v>
      </c>
      <c r="M274" s="1">
        <f t="shared" ca="1" si="46"/>
        <v>32</v>
      </c>
      <c r="N274" t="s">
        <v>234</v>
      </c>
      <c r="O274" t="s">
        <v>230</v>
      </c>
      <c r="P274" s="78" t="s">
        <v>229</v>
      </c>
      <c r="Q274" s="1">
        <f t="shared" ca="1" si="41"/>
        <v>113</v>
      </c>
      <c r="R274" t="s">
        <v>230</v>
      </c>
      <c r="S274" t="str">
        <f t="shared" ca="1" si="47"/>
        <v>\\(\\quad 81　+　32　=　 \\)</v>
      </c>
      <c r="T274" t="str">
        <f t="shared" ca="1" si="48"/>
        <v>\\(\\quad 113 \\)</v>
      </c>
    </row>
    <row r="275" spans="1:20" x14ac:dyDescent="0.55000000000000004">
      <c r="A275" s="51" t="s">
        <v>60</v>
      </c>
      <c r="C275" s="50" t="s">
        <v>159</v>
      </c>
      <c r="D275" s="50" t="str">
        <f t="shared" ca="1" si="42"/>
        <v>\\(\\quad 73　+　82　=　 \\)</v>
      </c>
      <c r="E275" s="50" t="str">
        <f t="shared" ca="1" si="43"/>
        <v>\\(\\quad 155 \\)</v>
      </c>
      <c r="F275" s="50" t="s">
        <v>62</v>
      </c>
      <c r="H275" s="50">
        <v>232</v>
      </c>
      <c r="I275" s="89" t="str">
        <f t="shared" ca="1" si="44"/>
        <v>INSERT INTO math(tangen,question,answer,editor,date,count) VALUES('m1300','\\(\\quad 73　+　82　=　 \\)','\\(\\quad 155 \\)','harazono',NOW(),0);</v>
      </c>
      <c r="J275" s="78" t="s">
        <v>229</v>
      </c>
      <c r="K275" s="1">
        <f t="shared" ca="1" si="45"/>
        <v>73</v>
      </c>
      <c r="L275" t="s">
        <v>232</v>
      </c>
      <c r="M275" s="1">
        <f t="shared" ca="1" si="46"/>
        <v>82</v>
      </c>
      <c r="N275" t="s">
        <v>234</v>
      </c>
      <c r="O275" t="s">
        <v>230</v>
      </c>
      <c r="P275" s="78" t="s">
        <v>229</v>
      </c>
      <c r="Q275" s="1">
        <f t="shared" ca="1" si="41"/>
        <v>155</v>
      </c>
      <c r="R275" t="s">
        <v>230</v>
      </c>
      <c r="S275" t="str">
        <f t="shared" ca="1" si="47"/>
        <v>\\(\\quad 73　+　82　=　 \\)</v>
      </c>
      <c r="T275" t="str">
        <f t="shared" ca="1" si="48"/>
        <v>\\(\\quad 155 \\)</v>
      </c>
    </row>
    <row r="276" spans="1:20" x14ac:dyDescent="0.55000000000000004">
      <c r="A276" s="51" t="s">
        <v>60</v>
      </c>
      <c r="C276" s="50" t="s">
        <v>159</v>
      </c>
      <c r="D276" s="50" t="str">
        <f t="shared" ca="1" si="42"/>
        <v>\\(\\quad 45　+　90　=　 \\)</v>
      </c>
      <c r="E276" s="50" t="str">
        <f t="shared" ca="1" si="43"/>
        <v>\\(\\quad 135 \\)</v>
      </c>
      <c r="F276" s="50" t="s">
        <v>62</v>
      </c>
      <c r="H276" s="50">
        <v>233</v>
      </c>
      <c r="I276" s="89" t="str">
        <f t="shared" ca="1" si="44"/>
        <v>INSERT INTO math(tangen,question,answer,editor,date,count) VALUES('m1300','\\(\\quad 45　+　90　=　 \\)','\\(\\quad 135 \\)','harazono',NOW(),0);</v>
      </c>
      <c r="J276" s="78" t="s">
        <v>229</v>
      </c>
      <c r="K276" s="1">
        <f t="shared" ca="1" si="45"/>
        <v>45</v>
      </c>
      <c r="L276" t="s">
        <v>232</v>
      </c>
      <c r="M276" s="1">
        <f t="shared" ca="1" si="46"/>
        <v>90</v>
      </c>
      <c r="N276" t="s">
        <v>234</v>
      </c>
      <c r="O276" t="s">
        <v>230</v>
      </c>
      <c r="P276" s="78" t="s">
        <v>229</v>
      </c>
      <c r="Q276" s="1">
        <f t="shared" ca="1" si="41"/>
        <v>135</v>
      </c>
      <c r="R276" t="s">
        <v>230</v>
      </c>
      <c r="S276" t="str">
        <f t="shared" ca="1" si="47"/>
        <v>\\(\\quad 45　+　90　=　 \\)</v>
      </c>
      <c r="T276" t="str">
        <f t="shared" ca="1" si="48"/>
        <v>\\(\\quad 135 \\)</v>
      </c>
    </row>
    <row r="277" spans="1:20" x14ac:dyDescent="0.55000000000000004">
      <c r="A277" s="51" t="s">
        <v>60</v>
      </c>
      <c r="C277" s="50" t="s">
        <v>159</v>
      </c>
      <c r="D277" s="50" t="str">
        <f t="shared" ca="1" si="42"/>
        <v>\\(\\quad 24　+　71　=　 \\)</v>
      </c>
      <c r="E277" s="50" t="str">
        <f t="shared" ca="1" si="43"/>
        <v>\\(\\quad 95 \\)</v>
      </c>
      <c r="F277" s="50" t="s">
        <v>62</v>
      </c>
      <c r="H277" s="50">
        <v>234</v>
      </c>
      <c r="I277" s="89" t="str">
        <f t="shared" ca="1" si="44"/>
        <v>INSERT INTO math(tangen,question,answer,editor,date,count) VALUES('m1300','\\(\\quad 24　+　71　=　 \\)','\\(\\quad 95 \\)','harazono',NOW(),0);</v>
      </c>
      <c r="J277" s="78" t="s">
        <v>229</v>
      </c>
      <c r="K277" s="1">
        <f t="shared" ca="1" si="45"/>
        <v>24</v>
      </c>
      <c r="L277" t="s">
        <v>232</v>
      </c>
      <c r="M277" s="1">
        <f t="shared" ca="1" si="46"/>
        <v>71</v>
      </c>
      <c r="N277" t="s">
        <v>234</v>
      </c>
      <c r="O277" t="s">
        <v>230</v>
      </c>
      <c r="P277" s="78" t="s">
        <v>229</v>
      </c>
      <c r="Q277" s="1">
        <f t="shared" ca="1" si="41"/>
        <v>95</v>
      </c>
      <c r="R277" t="s">
        <v>230</v>
      </c>
      <c r="S277" t="str">
        <f t="shared" ca="1" si="47"/>
        <v>\\(\\quad 24　+　71　=　 \\)</v>
      </c>
      <c r="T277" t="str">
        <f t="shared" ca="1" si="48"/>
        <v>\\(\\quad 95 \\)</v>
      </c>
    </row>
    <row r="278" spans="1:20" x14ac:dyDescent="0.55000000000000004">
      <c r="A278" s="51" t="s">
        <v>60</v>
      </c>
      <c r="C278" s="50" t="s">
        <v>159</v>
      </c>
      <c r="D278" s="50" t="str">
        <f t="shared" ca="1" si="42"/>
        <v>\\(\\quad 65　+　53　=　 \\)</v>
      </c>
      <c r="E278" s="50" t="str">
        <f t="shared" ca="1" si="43"/>
        <v>\\(\\quad 118 \\)</v>
      </c>
      <c r="F278" s="50" t="s">
        <v>62</v>
      </c>
      <c r="H278" s="50">
        <v>235</v>
      </c>
      <c r="I278" s="89" t="str">
        <f t="shared" ca="1" si="44"/>
        <v>INSERT INTO math(tangen,question,answer,editor,date,count) VALUES('m1300','\\(\\quad 65　+　53　=　 \\)','\\(\\quad 118 \\)','harazono',NOW(),0);</v>
      </c>
      <c r="J278" s="78" t="s">
        <v>229</v>
      </c>
      <c r="K278" s="1">
        <f t="shared" ca="1" si="45"/>
        <v>65</v>
      </c>
      <c r="L278" t="s">
        <v>232</v>
      </c>
      <c r="M278" s="1">
        <f t="shared" ca="1" si="46"/>
        <v>53</v>
      </c>
      <c r="N278" t="s">
        <v>234</v>
      </c>
      <c r="O278" t="s">
        <v>230</v>
      </c>
      <c r="P278" s="78" t="s">
        <v>229</v>
      </c>
      <c r="Q278" s="1">
        <f t="shared" ca="1" si="41"/>
        <v>118</v>
      </c>
      <c r="R278" t="s">
        <v>230</v>
      </c>
      <c r="S278" t="str">
        <f t="shared" ca="1" si="47"/>
        <v>\\(\\quad 65　+　53　=　 \\)</v>
      </c>
      <c r="T278" t="str">
        <f t="shared" ca="1" si="48"/>
        <v>\\(\\quad 118 \\)</v>
      </c>
    </row>
    <row r="279" spans="1:20" x14ac:dyDescent="0.55000000000000004">
      <c r="A279" s="51" t="s">
        <v>60</v>
      </c>
      <c r="C279" s="50" t="s">
        <v>159</v>
      </c>
      <c r="D279" s="50" t="str">
        <f t="shared" ca="1" si="42"/>
        <v>\\(\\quad 83　+　46　=　 \\)</v>
      </c>
      <c r="E279" s="50" t="str">
        <f t="shared" ca="1" si="43"/>
        <v>\\(\\quad 129 \\)</v>
      </c>
      <c r="F279" s="50" t="s">
        <v>62</v>
      </c>
      <c r="H279" s="50">
        <v>236</v>
      </c>
      <c r="I279" s="89" t="str">
        <f t="shared" ca="1" si="44"/>
        <v>INSERT INTO math(tangen,question,answer,editor,date,count) VALUES('m1300','\\(\\quad 83　+　46　=　 \\)','\\(\\quad 129 \\)','harazono',NOW(),0);</v>
      </c>
      <c r="J279" s="78" t="s">
        <v>229</v>
      </c>
      <c r="K279" s="1">
        <f t="shared" ca="1" si="45"/>
        <v>83</v>
      </c>
      <c r="L279" t="s">
        <v>232</v>
      </c>
      <c r="M279" s="1">
        <f t="shared" ca="1" si="46"/>
        <v>46</v>
      </c>
      <c r="N279" t="s">
        <v>234</v>
      </c>
      <c r="O279" t="s">
        <v>230</v>
      </c>
      <c r="P279" s="78" t="s">
        <v>229</v>
      </c>
      <c r="Q279" s="1">
        <f t="shared" ca="1" si="41"/>
        <v>129</v>
      </c>
      <c r="R279" t="s">
        <v>230</v>
      </c>
      <c r="S279" t="str">
        <f t="shared" ca="1" si="47"/>
        <v>\\(\\quad 83　+　46　=　 \\)</v>
      </c>
      <c r="T279" t="str">
        <f t="shared" ca="1" si="48"/>
        <v>\\(\\quad 129 \\)</v>
      </c>
    </row>
    <row r="280" spans="1:20" x14ac:dyDescent="0.55000000000000004">
      <c r="A280" s="51" t="s">
        <v>60</v>
      </c>
      <c r="C280" s="50" t="s">
        <v>159</v>
      </c>
      <c r="D280" s="50" t="str">
        <f t="shared" ca="1" si="42"/>
        <v>\\(\\quad 68　+　42　=　 \\)</v>
      </c>
      <c r="E280" s="50" t="str">
        <f t="shared" ca="1" si="43"/>
        <v>\\(\\quad 110 \\)</v>
      </c>
      <c r="F280" s="50" t="s">
        <v>62</v>
      </c>
      <c r="H280" s="50">
        <v>237</v>
      </c>
      <c r="I280" s="89" t="str">
        <f t="shared" ca="1" si="44"/>
        <v>INSERT INTO math(tangen,question,answer,editor,date,count) VALUES('m1300','\\(\\quad 68　+　42　=　 \\)','\\(\\quad 110 \\)','harazono',NOW(),0);</v>
      </c>
      <c r="J280" s="78" t="s">
        <v>229</v>
      </c>
      <c r="K280" s="1">
        <f t="shared" ca="1" si="45"/>
        <v>68</v>
      </c>
      <c r="L280" t="s">
        <v>232</v>
      </c>
      <c r="M280" s="1">
        <f t="shared" ca="1" si="46"/>
        <v>42</v>
      </c>
      <c r="N280" t="s">
        <v>234</v>
      </c>
      <c r="O280" t="s">
        <v>230</v>
      </c>
      <c r="P280" s="78" t="s">
        <v>229</v>
      </c>
      <c r="Q280" s="1">
        <f t="shared" ca="1" si="41"/>
        <v>110</v>
      </c>
      <c r="R280" t="s">
        <v>230</v>
      </c>
      <c r="S280" t="str">
        <f t="shared" ca="1" si="47"/>
        <v>\\(\\quad 68　+　42　=　 \\)</v>
      </c>
      <c r="T280" t="str">
        <f t="shared" ca="1" si="48"/>
        <v>\\(\\quad 110 \\)</v>
      </c>
    </row>
    <row r="281" spans="1:20" x14ac:dyDescent="0.55000000000000004">
      <c r="A281" s="51" t="s">
        <v>60</v>
      </c>
      <c r="C281" s="50" t="s">
        <v>159</v>
      </c>
      <c r="D281" s="50" t="str">
        <f t="shared" ca="1" si="42"/>
        <v>\\(\\quad 54　+　88　=　 \\)</v>
      </c>
      <c r="E281" s="50" t="str">
        <f t="shared" ca="1" si="43"/>
        <v>\\(\\quad 142 \\)</v>
      </c>
      <c r="F281" s="50" t="s">
        <v>62</v>
      </c>
      <c r="H281" s="50">
        <v>238</v>
      </c>
      <c r="I281" s="89" t="str">
        <f t="shared" ca="1" si="44"/>
        <v>INSERT INTO math(tangen,question,answer,editor,date,count) VALUES('m1300','\\(\\quad 54　+　88　=　 \\)','\\(\\quad 142 \\)','harazono',NOW(),0);</v>
      </c>
      <c r="J281" s="78" t="s">
        <v>229</v>
      </c>
      <c r="K281" s="1">
        <f t="shared" ca="1" si="45"/>
        <v>54</v>
      </c>
      <c r="L281" t="s">
        <v>232</v>
      </c>
      <c r="M281" s="1">
        <f t="shared" ca="1" si="46"/>
        <v>88</v>
      </c>
      <c r="N281" t="s">
        <v>234</v>
      </c>
      <c r="O281" t="s">
        <v>230</v>
      </c>
      <c r="P281" s="78" t="s">
        <v>229</v>
      </c>
      <c r="Q281" s="1">
        <f t="shared" ca="1" si="41"/>
        <v>142</v>
      </c>
      <c r="R281" t="s">
        <v>230</v>
      </c>
      <c r="S281" t="str">
        <f t="shared" ca="1" si="47"/>
        <v>\\(\\quad 54　+　88　=　 \\)</v>
      </c>
      <c r="T281" t="str">
        <f t="shared" ca="1" si="48"/>
        <v>\\(\\quad 142 \\)</v>
      </c>
    </row>
    <row r="282" spans="1:20" x14ac:dyDescent="0.55000000000000004">
      <c r="A282" s="51" t="s">
        <v>60</v>
      </c>
      <c r="C282" s="50" t="s">
        <v>159</v>
      </c>
      <c r="D282" s="50" t="str">
        <f t="shared" ca="1" si="42"/>
        <v>\\(\\quad 44　+　31　=　 \\)</v>
      </c>
      <c r="E282" s="50" t="str">
        <f t="shared" ca="1" si="43"/>
        <v>\\(\\quad 75 \\)</v>
      </c>
      <c r="F282" s="50" t="s">
        <v>62</v>
      </c>
      <c r="H282" s="50">
        <v>239</v>
      </c>
      <c r="I282" s="89" t="str">
        <f t="shared" ca="1" si="44"/>
        <v>INSERT INTO math(tangen,question,answer,editor,date,count) VALUES('m1300','\\(\\quad 44　+　31　=　 \\)','\\(\\quad 75 \\)','harazono',NOW(),0);</v>
      </c>
      <c r="J282" s="78" t="s">
        <v>229</v>
      </c>
      <c r="K282" s="1">
        <f t="shared" ca="1" si="45"/>
        <v>44</v>
      </c>
      <c r="L282" t="s">
        <v>232</v>
      </c>
      <c r="M282" s="1">
        <f t="shared" ca="1" si="46"/>
        <v>31</v>
      </c>
      <c r="N282" t="s">
        <v>234</v>
      </c>
      <c r="O282" t="s">
        <v>230</v>
      </c>
      <c r="P282" s="78" t="s">
        <v>229</v>
      </c>
      <c r="Q282" s="1">
        <f t="shared" ca="1" si="41"/>
        <v>75</v>
      </c>
      <c r="R282" t="s">
        <v>230</v>
      </c>
      <c r="S282" t="str">
        <f t="shared" ca="1" si="47"/>
        <v>\\(\\quad 44　+　31　=　 \\)</v>
      </c>
      <c r="T282" t="str">
        <f t="shared" ca="1" si="48"/>
        <v>\\(\\quad 75 \\)</v>
      </c>
    </row>
    <row r="283" spans="1:20" x14ac:dyDescent="0.55000000000000004">
      <c r="A283" s="51" t="s">
        <v>60</v>
      </c>
      <c r="C283" s="50" t="s">
        <v>159</v>
      </c>
      <c r="D283" s="50" t="str">
        <f t="shared" ca="1" si="42"/>
        <v>\\(\\quad 72　+　47　=　 \\)</v>
      </c>
      <c r="E283" s="50" t="str">
        <f t="shared" ca="1" si="43"/>
        <v>\\(\\quad 119 \\)</v>
      </c>
      <c r="F283" s="50" t="s">
        <v>62</v>
      </c>
      <c r="H283" s="50">
        <v>240</v>
      </c>
      <c r="I283" s="89" t="str">
        <f t="shared" ca="1" si="44"/>
        <v>INSERT INTO math(tangen,question,answer,editor,date,count) VALUES('m1300','\\(\\quad 72　+　47　=　 \\)','\\(\\quad 119 \\)','harazono',NOW(),0);</v>
      </c>
      <c r="J283" s="78" t="s">
        <v>229</v>
      </c>
      <c r="K283" s="1">
        <f t="shared" ca="1" si="45"/>
        <v>72</v>
      </c>
      <c r="L283" t="s">
        <v>232</v>
      </c>
      <c r="M283" s="1">
        <f t="shared" ca="1" si="46"/>
        <v>47</v>
      </c>
      <c r="N283" t="s">
        <v>234</v>
      </c>
      <c r="O283" t="s">
        <v>230</v>
      </c>
      <c r="P283" s="78" t="s">
        <v>229</v>
      </c>
      <c r="Q283" s="1">
        <f t="shared" ca="1" si="41"/>
        <v>119</v>
      </c>
      <c r="R283" t="s">
        <v>230</v>
      </c>
      <c r="S283" t="str">
        <f t="shared" ca="1" si="47"/>
        <v>\\(\\quad 72　+　47　=　 \\)</v>
      </c>
      <c r="T283" t="str">
        <f t="shared" ca="1" si="48"/>
        <v>\\(\\quad 119 \\)</v>
      </c>
    </row>
    <row r="284" spans="1:20" x14ac:dyDescent="0.55000000000000004">
      <c r="A284" s="51" t="s">
        <v>60</v>
      </c>
      <c r="C284" s="50" t="s">
        <v>159</v>
      </c>
      <c r="D284" s="50" t="str">
        <f t="shared" ca="1" si="42"/>
        <v>\\(\\quad 70　+　49　=　 \\)</v>
      </c>
      <c r="E284" s="50" t="str">
        <f t="shared" ca="1" si="43"/>
        <v>\\(\\quad 119 \\)</v>
      </c>
      <c r="F284" s="50" t="s">
        <v>62</v>
      </c>
      <c r="H284" s="50">
        <v>241</v>
      </c>
      <c r="I284" s="89" t="str">
        <f t="shared" ca="1" si="44"/>
        <v>INSERT INTO math(tangen,question,answer,editor,date,count) VALUES('m1300','\\(\\quad 70　+　49　=　 \\)','\\(\\quad 119 \\)','harazono',NOW(),0);</v>
      </c>
      <c r="J284" s="78" t="s">
        <v>229</v>
      </c>
      <c r="K284" s="1">
        <f t="shared" ca="1" si="45"/>
        <v>70</v>
      </c>
      <c r="L284" t="s">
        <v>232</v>
      </c>
      <c r="M284" s="1">
        <f t="shared" ca="1" si="46"/>
        <v>49</v>
      </c>
      <c r="N284" t="s">
        <v>234</v>
      </c>
      <c r="O284" t="s">
        <v>230</v>
      </c>
      <c r="P284" s="78" t="s">
        <v>229</v>
      </c>
      <c r="Q284" s="1">
        <f t="shared" ca="1" si="41"/>
        <v>119</v>
      </c>
      <c r="R284" t="s">
        <v>230</v>
      </c>
      <c r="S284" t="str">
        <f t="shared" ca="1" si="47"/>
        <v>\\(\\quad 70　+　49　=　 \\)</v>
      </c>
      <c r="T284" t="str">
        <f t="shared" ca="1" si="48"/>
        <v>\\(\\quad 119 \\)</v>
      </c>
    </row>
    <row r="285" spans="1:20" x14ac:dyDescent="0.55000000000000004">
      <c r="A285" s="51" t="s">
        <v>60</v>
      </c>
      <c r="C285" s="50" t="s">
        <v>159</v>
      </c>
      <c r="D285" s="50" t="str">
        <f t="shared" ca="1" si="42"/>
        <v>\\(\\quad 71　+　39　=　 \\)</v>
      </c>
      <c r="E285" s="50" t="str">
        <f t="shared" ca="1" si="43"/>
        <v>\\(\\quad 110 \\)</v>
      </c>
      <c r="F285" s="50" t="s">
        <v>62</v>
      </c>
      <c r="H285" s="50">
        <v>242</v>
      </c>
      <c r="I285" s="89" t="str">
        <f t="shared" ca="1" si="44"/>
        <v>INSERT INTO math(tangen,question,answer,editor,date,count) VALUES('m1300','\\(\\quad 71　+　39　=　 \\)','\\(\\quad 110 \\)','harazono',NOW(),0);</v>
      </c>
      <c r="J285" s="78" t="s">
        <v>229</v>
      </c>
      <c r="K285" s="1">
        <f t="shared" ca="1" si="45"/>
        <v>71</v>
      </c>
      <c r="L285" t="s">
        <v>232</v>
      </c>
      <c r="M285" s="1">
        <f t="shared" ca="1" si="46"/>
        <v>39</v>
      </c>
      <c r="N285" t="s">
        <v>234</v>
      </c>
      <c r="O285" t="s">
        <v>230</v>
      </c>
      <c r="P285" s="78" t="s">
        <v>229</v>
      </c>
      <c r="Q285" s="1">
        <f t="shared" ca="1" si="41"/>
        <v>110</v>
      </c>
      <c r="R285" t="s">
        <v>230</v>
      </c>
      <c r="S285" t="str">
        <f t="shared" ca="1" si="47"/>
        <v>\\(\\quad 71　+　39　=　 \\)</v>
      </c>
      <c r="T285" t="str">
        <f t="shared" ca="1" si="48"/>
        <v>\\(\\quad 110 \\)</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3E5B-0DCE-4A38-B74A-90B65ABB4DEC}">
  <dimension ref="A1:T497"/>
  <sheetViews>
    <sheetView tabSelected="1" topLeftCell="F484" zoomScale="55" zoomScaleNormal="55" workbookViewId="0">
      <selection activeCell="I2" sqref="I2:I497"/>
    </sheetView>
  </sheetViews>
  <sheetFormatPr defaultRowHeight="18" x14ac:dyDescent="0.55000000000000004"/>
  <cols>
    <col min="4" max="4" width="11.33203125" bestFit="1" customWidth="1"/>
    <col min="9" max="9" width="141.1640625" bestFit="1" customWidth="1"/>
    <col min="10" max="10" width="11.33203125" bestFit="1" customWidth="1"/>
    <col min="11" max="11" width="9" bestFit="1" customWidth="1"/>
    <col min="12" max="12" width="7.1640625" bestFit="1" customWidth="1"/>
    <col min="13" max="14" width="4.9140625" bestFit="1" customWidth="1"/>
    <col min="15" max="15" width="5.08203125" bestFit="1" customWidth="1"/>
    <col min="16" max="16" width="11.33203125" bestFit="1" customWidth="1"/>
    <col min="17" max="17" width="4.9140625" bestFit="1" customWidth="1"/>
    <col min="19" max="19" width="22.5" customWidth="1"/>
    <col min="20" max="20" width="16.4140625" bestFit="1" customWidth="1"/>
  </cols>
  <sheetData>
    <row r="1" spans="1:20" x14ac:dyDescent="0.55000000000000004">
      <c r="A1" s="51"/>
      <c r="B1" s="49" t="s">
        <v>53</v>
      </c>
      <c r="C1" s="48" t="s">
        <v>54</v>
      </c>
      <c r="D1" s="48" t="s">
        <v>55</v>
      </c>
      <c r="E1" s="48" t="s">
        <v>56</v>
      </c>
      <c r="F1" s="48" t="s">
        <v>57</v>
      </c>
      <c r="G1" s="48" t="s">
        <v>58</v>
      </c>
      <c r="H1" s="49"/>
      <c r="I1" s="51"/>
    </row>
    <row r="2" spans="1:20" x14ac:dyDescent="0.55000000000000004">
      <c r="A2" s="51" t="s">
        <v>60</v>
      </c>
      <c r="B2" s="51"/>
      <c r="C2" s="50" t="s">
        <v>161</v>
      </c>
      <c r="D2" s="50" t="str">
        <f>S2</f>
        <v>\\(\\quad 10　－　1　=　 \\)</v>
      </c>
      <c r="E2" s="50" t="str">
        <f>T2</f>
        <v>\\(\\quad 9 \\)</v>
      </c>
      <c r="F2" s="50" t="s">
        <v>62</v>
      </c>
      <c r="G2" s="50"/>
      <c r="H2" s="50"/>
      <c r="I2" s="89" t="str">
        <f t="shared" ref="I2:I37" si="0">"INSERT INTO "&amp;A2&amp;"(tangen,question,answer,editor,date,count) VALUES('"&amp;C2&amp;"','"&amp;D2&amp;"','"&amp;E2&amp;"','"&amp;F2&amp;"',NOW(),0);"</f>
        <v>INSERT INTO math(tangen,question,answer,editor,date,count) VALUES('m1400','\\(\\quad 10　－　1　=　 \\)','\\(\\quad 9 \\)','harazono',NOW(),0);</v>
      </c>
      <c r="J2" s="78" t="s">
        <v>229</v>
      </c>
      <c r="K2" s="1">
        <v>10</v>
      </c>
      <c r="L2" t="s">
        <v>236</v>
      </c>
      <c r="M2" s="1">
        <v>1</v>
      </c>
      <c r="N2" t="s">
        <v>234</v>
      </c>
      <c r="O2" t="s">
        <v>230</v>
      </c>
      <c r="P2" s="78" t="s">
        <v>229</v>
      </c>
      <c r="Q2" s="1">
        <f>K2-M2</f>
        <v>9</v>
      </c>
      <c r="R2" t="s">
        <v>230</v>
      </c>
      <c r="S2" t="str">
        <f>J2&amp;K2&amp;L2&amp;M2&amp;N2&amp;O2</f>
        <v>\\(\\quad 10　－　1　=　 \\)</v>
      </c>
      <c r="T2" t="str">
        <f>P2&amp;Q2&amp;R2</f>
        <v>\\(\\quad 9 \\)</v>
      </c>
    </row>
    <row r="3" spans="1:20" x14ac:dyDescent="0.55000000000000004">
      <c r="A3" s="51" t="s">
        <v>60</v>
      </c>
      <c r="C3" s="50" t="s">
        <v>161</v>
      </c>
      <c r="D3" s="50" t="str">
        <f t="shared" ref="D3:E37" si="1">S3</f>
        <v>\\(\\quad 9　－　1　=　 \\)</v>
      </c>
      <c r="E3" s="50" t="str">
        <f t="shared" si="1"/>
        <v>\\(\\quad 8 \\)</v>
      </c>
      <c r="F3" s="50" t="s">
        <v>62</v>
      </c>
      <c r="H3" s="50"/>
      <c r="I3" s="89" t="str">
        <f t="shared" si="0"/>
        <v>INSERT INTO math(tangen,question,answer,editor,date,count) VALUES('m1400','\\(\\quad 9　－　1　=　 \\)','\\(\\quad 8 \\)','harazono',NOW(),0);</v>
      </c>
      <c r="J3" s="78" t="s">
        <v>229</v>
      </c>
      <c r="K3" s="1">
        <v>9</v>
      </c>
      <c r="L3" t="s">
        <v>236</v>
      </c>
      <c r="M3" s="1">
        <v>1</v>
      </c>
      <c r="N3" t="s">
        <v>234</v>
      </c>
      <c r="O3" t="s">
        <v>230</v>
      </c>
      <c r="P3" s="78" t="s">
        <v>229</v>
      </c>
      <c r="Q3" s="1">
        <f t="shared" ref="Q3:Q66" si="2">K3-M3</f>
        <v>8</v>
      </c>
      <c r="R3" t="s">
        <v>230</v>
      </c>
      <c r="S3" t="str">
        <f t="shared" ref="S3:S66" si="3">J3&amp;K3&amp;L3&amp;M3&amp;N3&amp;O3</f>
        <v>\\(\\quad 9　－　1　=　 \\)</v>
      </c>
      <c r="T3" t="str">
        <f t="shared" ref="T3:T66" si="4">P3&amp;Q3&amp;R3</f>
        <v>\\(\\quad 8 \\)</v>
      </c>
    </row>
    <row r="4" spans="1:20" x14ac:dyDescent="0.55000000000000004">
      <c r="A4" s="51" t="s">
        <v>60</v>
      </c>
      <c r="C4" s="50" t="s">
        <v>161</v>
      </c>
      <c r="D4" s="50" t="str">
        <f t="shared" si="1"/>
        <v>\\(\\quad 8　－　1　=　 \\)</v>
      </c>
      <c r="E4" s="50" t="str">
        <f t="shared" si="1"/>
        <v>\\(\\quad 7 \\)</v>
      </c>
      <c r="F4" s="50" t="s">
        <v>62</v>
      </c>
      <c r="H4" s="50"/>
      <c r="I4" s="89" t="str">
        <f t="shared" si="0"/>
        <v>INSERT INTO math(tangen,question,answer,editor,date,count) VALUES('m1400','\\(\\quad 8　－　1　=　 \\)','\\(\\quad 7 \\)','harazono',NOW(),0);</v>
      </c>
      <c r="J4" s="78" t="s">
        <v>229</v>
      </c>
      <c r="K4" s="1">
        <v>8</v>
      </c>
      <c r="L4" t="s">
        <v>236</v>
      </c>
      <c r="M4" s="1">
        <v>1</v>
      </c>
      <c r="N4" t="s">
        <v>234</v>
      </c>
      <c r="O4" t="s">
        <v>230</v>
      </c>
      <c r="P4" s="78" t="s">
        <v>229</v>
      </c>
      <c r="Q4" s="1">
        <f t="shared" si="2"/>
        <v>7</v>
      </c>
      <c r="R4" t="s">
        <v>230</v>
      </c>
      <c r="S4" t="str">
        <f t="shared" si="3"/>
        <v>\\(\\quad 8　－　1　=　 \\)</v>
      </c>
      <c r="T4" t="str">
        <f t="shared" si="4"/>
        <v>\\(\\quad 7 \\)</v>
      </c>
    </row>
    <row r="5" spans="1:20" x14ac:dyDescent="0.55000000000000004">
      <c r="A5" s="51" t="s">
        <v>60</v>
      </c>
      <c r="C5" s="50" t="s">
        <v>161</v>
      </c>
      <c r="D5" s="50" t="str">
        <f t="shared" si="1"/>
        <v>\\(\\quad 7　－　1　=　 \\)</v>
      </c>
      <c r="E5" s="50" t="str">
        <f t="shared" si="1"/>
        <v>\\(\\quad 6 \\)</v>
      </c>
      <c r="F5" s="50" t="s">
        <v>62</v>
      </c>
      <c r="H5" s="50"/>
      <c r="I5" s="89" t="str">
        <f t="shared" si="0"/>
        <v>INSERT INTO math(tangen,question,answer,editor,date,count) VALUES('m1400','\\(\\quad 7　－　1　=　 \\)','\\(\\quad 6 \\)','harazono',NOW(),0);</v>
      </c>
      <c r="J5" s="78" t="s">
        <v>229</v>
      </c>
      <c r="K5" s="1">
        <v>7</v>
      </c>
      <c r="L5" t="s">
        <v>236</v>
      </c>
      <c r="M5" s="1">
        <v>1</v>
      </c>
      <c r="N5" t="s">
        <v>234</v>
      </c>
      <c r="O5" t="s">
        <v>230</v>
      </c>
      <c r="P5" s="78" t="s">
        <v>229</v>
      </c>
      <c r="Q5" s="1">
        <f t="shared" si="2"/>
        <v>6</v>
      </c>
      <c r="R5" t="s">
        <v>230</v>
      </c>
      <c r="S5" t="str">
        <f t="shared" si="3"/>
        <v>\\(\\quad 7　－　1　=　 \\)</v>
      </c>
      <c r="T5" t="str">
        <f t="shared" si="4"/>
        <v>\\(\\quad 6 \\)</v>
      </c>
    </row>
    <row r="6" spans="1:20" x14ac:dyDescent="0.55000000000000004">
      <c r="A6" s="51" t="s">
        <v>60</v>
      </c>
      <c r="C6" s="50" t="s">
        <v>161</v>
      </c>
      <c r="D6" s="50" t="str">
        <f t="shared" si="1"/>
        <v>\\(\\quad 6　－　1　=　 \\)</v>
      </c>
      <c r="E6" s="50" t="str">
        <f t="shared" si="1"/>
        <v>\\(\\quad 5 \\)</v>
      </c>
      <c r="F6" s="50" t="s">
        <v>62</v>
      </c>
      <c r="H6" s="50"/>
      <c r="I6" s="89" t="str">
        <f t="shared" si="0"/>
        <v>INSERT INTO math(tangen,question,answer,editor,date,count) VALUES('m1400','\\(\\quad 6　－　1　=　 \\)','\\(\\quad 5 \\)','harazono',NOW(),0);</v>
      </c>
      <c r="J6" s="78" t="s">
        <v>229</v>
      </c>
      <c r="K6" s="1">
        <v>6</v>
      </c>
      <c r="L6" t="s">
        <v>236</v>
      </c>
      <c r="M6" s="1">
        <v>1</v>
      </c>
      <c r="N6" t="s">
        <v>234</v>
      </c>
      <c r="O6" t="s">
        <v>230</v>
      </c>
      <c r="P6" s="78" t="s">
        <v>229</v>
      </c>
      <c r="Q6" s="1">
        <f t="shared" si="2"/>
        <v>5</v>
      </c>
      <c r="R6" t="s">
        <v>230</v>
      </c>
      <c r="S6" t="str">
        <f t="shared" si="3"/>
        <v>\\(\\quad 6　－　1　=　 \\)</v>
      </c>
      <c r="T6" t="str">
        <f t="shared" si="4"/>
        <v>\\(\\quad 5 \\)</v>
      </c>
    </row>
    <row r="7" spans="1:20" x14ac:dyDescent="0.55000000000000004">
      <c r="A7" s="51" t="s">
        <v>60</v>
      </c>
      <c r="C7" s="50" t="s">
        <v>161</v>
      </c>
      <c r="D7" s="50" t="str">
        <f t="shared" si="1"/>
        <v>\\(\\quad 5　－　1　=　 \\)</v>
      </c>
      <c r="E7" s="50" t="str">
        <f t="shared" si="1"/>
        <v>\\(\\quad 4 \\)</v>
      </c>
      <c r="F7" s="50" t="s">
        <v>62</v>
      </c>
      <c r="H7" s="50"/>
      <c r="I7" s="89" t="str">
        <f t="shared" si="0"/>
        <v>INSERT INTO math(tangen,question,answer,editor,date,count) VALUES('m1400','\\(\\quad 5　－　1　=　 \\)','\\(\\quad 4 \\)','harazono',NOW(),0);</v>
      </c>
      <c r="J7" s="78" t="s">
        <v>229</v>
      </c>
      <c r="K7" s="1">
        <v>5</v>
      </c>
      <c r="L7" t="s">
        <v>236</v>
      </c>
      <c r="M7" s="1">
        <v>1</v>
      </c>
      <c r="N7" t="s">
        <v>234</v>
      </c>
      <c r="O7" t="s">
        <v>230</v>
      </c>
      <c r="P7" s="78" t="s">
        <v>229</v>
      </c>
      <c r="Q7" s="1">
        <f t="shared" si="2"/>
        <v>4</v>
      </c>
      <c r="R7" t="s">
        <v>230</v>
      </c>
      <c r="S7" t="str">
        <f t="shared" si="3"/>
        <v>\\(\\quad 5　－　1　=　 \\)</v>
      </c>
      <c r="T7" t="str">
        <f t="shared" si="4"/>
        <v>\\(\\quad 4 \\)</v>
      </c>
    </row>
    <row r="8" spans="1:20" x14ac:dyDescent="0.55000000000000004">
      <c r="A8" s="51" t="s">
        <v>60</v>
      </c>
      <c r="C8" s="50" t="s">
        <v>161</v>
      </c>
      <c r="D8" s="50" t="str">
        <f t="shared" si="1"/>
        <v>\\(\\quad 4　－　1　=　 \\)</v>
      </c>
      <c r="E8" s="50" t="str">
        <f t="shared" si="1"/>
        <v>\\(\\quad 3 \\)</v>
      </c>
      <c r="F8" s="50" t="s">
        <v>62</v>
      </c>
      <c r="H8" s="50"/>
      <c r="I8" s="89" t="str">
        <f t="shared" si="0"/>
        <v>INSERT INTO math(tangen,question,answer,editor,date,count) VALUES('m1400','\\(\\quad 4　－　1　=　 \\)','\\(\\quad 3 \\)','harazono',NOW(),0);</v>
      </c>
      <c r="J8" s="78" t="s">
        <v>229</v>
      </c>
      <c r="K8" s="1">
        <v>4</v>
      </c>
      <c r="L8" t="s">
        <v>236</v>
      </c>
      <c r="M8" s="1">
        <v>1</v>
      </c>
      <c r="N8" t="s">
        <v>234</v>
      </c>
      <c r="O8" t="s">
        <v>230</v>
      </c>
      <c r="P8" s="78" t="s">
        <v>229</v>
      </c>
      <c r="Q8" s="1">
        <f t="shared" si="2"/>
        <v>3</v>
      </c>
      <c r="R8" t="s">
        <v>230</v>
      </c>
      <c r="S8" t="str">
        <f t="shared" si="3"/>
        <v>\\(\\quad 4　－　1　=　 \\)</v>
      </c>
      <c r="T8" t="str">
        <f t="shared" si="4"/>
        <v>\\(\\quad 3 \\)</v>
      </c>
    </row>
    <row r="9" spans="1:20" x14ac:dyDescent="0.55000000000000004">
      <c r="A9" s="51" t="s">
        <v>60</v>
      </c>
      <c r="C9" s="50" t="s">
        <v>161</v>
      </c>
      <c r="D9" s="50" t="str">
        <f t="shared" si="1"/>
        <v>\\(\\quad 3　－　1　=　 \\)</v>
      </c>
      <c r="E9" s="50" t="str">
        <f t="shared" si="1"/>
        <v>\\(\\quad 2 \\)</v>
      </c>
      <c r="F9" s="50" t="s">
        <v>62</v>
      </c>
      <c r="H9" s="50"/>
      <c r="I9" s="89" t="str">
        <f t="shared" si="0"/>
        <v>INSERT INTO math(tangen,question,answer,editor,date,count) VALUES('m1400','\\(\\quad 3　－　1　=　 \\)','\\(\\quad 2 \\)','harazono',NOW(),0);</v>
      </c>
      <c r="J9" s="78" t="s">
        <v>229</v>
      </c>
      <c r="K9" s="1">
        <v>3</v>
      </c>
      <c r="L9" t="s">
        <v>236</v>
      </c>
      <c r="M9" s="1">
        <v>1</v>
      </c>
      <c r="N9" t="s">
        <v>234</v>
      </c>
      <c r="O9" t="s">
        <v>230</v>
      </c>
      <c r="P9" s="78" t="s">
        <v>229</v>
      </c>
      <c r="Q9" s="1">
        <f t="shared" si="2"/>
        <v>2</v>
      </c>
      <c r="R9" t="s">
        <v>230</v>
      </c>
      <c r="S9" t="str">
        <f t="shared" si="3"/>
        <v>\\(\\quad 3　－　1　=　 \\)</v>
      </c>
      <c r="T9" t="str">
        <f t="shared" si="4"/>
        <v>\\(\\quad 2 \\)</v>
      </c>
    </row>
    <row r="10" spans="1:20" x14ac:dyDescent="0.55000000000000004">
      <c r="A10" s="51" t="s">
        <v>60</v>
      </c>
      <c r="C10" s="50" t="s">
        <v>161</v>
      </c>
      <c r="D10" s="50" t="str">
        <f t="shared" si="1"/>
        <v>\\(\\quad 2　－　1　=　 \\)</v>
      </c>
      <c r="E10" s="50" t="str">
        <f t="shared" si="1"/>
        <v>\\(\\quad 1 \\)</v>
      </c>
      <c r="F10" s="50" t="s">
        <v>62</v>
      </c>
      <c r="H10" s="50"/>
      <c r="I10" s="89" t="str">
        <f t="shared" si="0"/>
        <v>INSERT INTO math(tangen,question,answer,editor,date,count) VALUES('m1400','\\(\\quad 2　－　1　=　 \\)','\\(\\quad 1 \\)','harazono',NOW(),0);</v>
      </c>
      <c r="J10" s="78" t="s">
        <v>229</v>
      </c>
      <c r="K10" s="1">
        <v>2</v>
      </c>
      <c r="L10" t="s">
        <v>236</v>
      </c>
      <c r="M10" s="1">
        <v>1</v>
      </c>
      <c r="N10" t="s">
        <v>234</v>
      </c>
      <c r="O10" t="s">
        <v>230</v>
      </c>
      <c r="P10" s="78" t="s">
        <v>229</v>
      </c>
      <c r="Q10" s="1">
        <f t="shared" si="2"/>
        <v>1</v>
      </c>
      <c r="R10" t="s">
        <v>230</v>
      </c>
      <c r="S10" t="str">
        <f t="shared" si="3"/>
        <v>\\(\\quad 2　－　1　=　 \\)</v>
      </c>
      <c r="T10" t="str">
        <f t="shared" si="4"/>
        <v>\\(\\quad 1 \\)</v>
      </c>
    </row>
    <row r="11" spans="1:20" x14ac:dyDescent="0.55000000000000004">
      <c r="A11" s="51" t="s">
        <v>60</v>
      </c>
      <c r="C11" s="50" t="s">
        <v>161</v>
      </c>
      <c r="D11" s="50" t="str">
        <f t="shared" si="1"/>
        <v>\\(\\quad 1　－　1　=　 \\)</v>
      </c>
      <c r="E11" s="50" t="str">
        <f t="shared" si="1"/>
        <v>\\(\\quad 0 \\)</v>
      </c>
      <c r="F11" s="50" t="s">
        <v>62</v>
      </c>
      <c r="H11" s="50"/>
      <c r="I11" s="89" t="str">
        <f t="shared" si="0"/>
        <v>INSERT INTO math(tangen,question,answer,editor,date,count) VALUES('m1400','\\(\\quad 1　－　1　=　 \\)','\\(\\quad 0 \\)','harazono',NOW(),0);</v>
      </c>
      <c r="J11" s="78" t="s">
        <v>229</v>
      </c>
      <c r="K11" s="1">
        <v>1</v>
      </c>
      <c r="L11" t="s">
        <v>236</v>
      </c>
      <c r="M11" s="1">
        <v>1</v>
      </c>
      <c r="N11" t="s">
        <v>234</v>
      </c>
      <c r="O11" t="s">
        <v>230</v>
      </c>
      <c r="P11" s="78" t="s">
        <v>229</v>
      </c>
      <c r="Q11" s="1">
        <f t="shared" si="2"/>
        <v>0</v>
      </c>
      <c r="R11" t="s">
        <v>230</v>
      </c>
      <c r="S11" t="str">
        <f t="shared" si="3"/>
        <v>\\(\\quad 1　－　1　=　 \\)</v>
      </c>
      <c r="T11" t="str">
        <f t="shared" si="4"/>
        <v>\\(\\quad 0 \\)</v>
      </c>
    </row>
    <row r="12" spans="1:20" x14ac:dyDescent="0.55000000000000004">
      <c r="A12" s="51" t="s">
        <v>60</v>
      </c>
      <c r="C12" s="50" t="s">
        <v>161</v>
      </c>
      <c r="D12" s="50" t="str">
        <f t="shared" si="1"/>
        <v>\\(\\quad 10　－　2　=　 \\)</v>
      </c>
      <c r="E12" s="50" t="str">
        <f t="shared" si="1"/>
        <v>\\(\\quad 8 \\)</v>
      </c>
      <c r="F12" s="50" t="s">
        <v>62</v>
      </c>
      <c r="H12" s="50"/>
      <c r="I12" s="89" t="str">
        <f t="shared" si="0"/>
        <v>INSERT INTO math(tangen,question,answer,editor,date,count) VALUES('m1400','\\(\\quad 10　－　2　=　 \\)','\\(\\quad 8 \\)','harazono',NOW(),0);</v>
      </c>
      <c r="J12" s="78" t="s">
        <v>229</v>
      </c>
      <c r="K12" s="1">
        <v>10</v>
      </c>
      <c r="L12" t="s">
        <v>236</v>
      </c>
      <c r="M12" s="1">
        <v>2</v>
      </c>
      <c r="N12" t="s">
        <v>234</v>
      </c>
      <c r="O12" t="s">
        <v>230</v>
      </c>
      <c r="P12" s="78" t="s">
        <v>229</v>
      </c>
      <c r="Q12" s="1">
        <f t="shared" si="2"/>
        <v>8</v>
      </c>
      <c r="R12" t="s">
        <v>230</v>
      </c>
      <c r="S12" t="str">
        <f t="shared" si="3"/>
        <v>\\(\\quad 10　－　2　=　 \\)</v>
      </c>
      <c r="T12" t="str">
        <f t="shared" si="4"/>
        <v>\\(\\quad 8 \\)</v>
      </c>
    </row>
    <row r="13" spans="1:20" x14ac:dyDescent="0.55000000000000004">
      <c r="A13" s="51" t="s">
        <v>60</v>
      </c>
      <c r="C13" s="50" t="s">
        <v>161</v>
      </c>
      <c r="D13" s="50" t="str">
        <f t="shared" si="1"/>
        <v>\\(\\quad 9　－　2　=　 \\)</v>
      </c>
      <c r="E13" s="50" t="str">
        <f t="shared" si="1"/>
        <v>\\(\\quad 7 \\)</v>
      </c>
      <c r="F13" s="50" t="s">
        <v>62</v>
      </c>
      <c r="H13" s="50"/>
      <c r="I13" s="89" t="str">
        <f t="shared" si="0"/>
        <v>INSERT INTO math(tangen,question,answer,editor,date,count) VALUES('m1400','\\(\\quad 9　－　2　=　 \\)','\\(\\quad 7 \\)','harazono',NOW(),0);</v>
      </c>
      <c r="J13" s="78" t="s">
        <v>229</v>
      </c>
      <c r="K13" s="1">
        <v>9</v>
      </c>
      <c r="L13" t="s">
        <v>236</v>
      </c>
      <c r="M13" s="1">
        <v>2</v>
      </c>
      <c r="N13" t="s">
        <v>234</v>
      </c>
      <c r="O13" t="s">
        <v>230</v>
      </c>
      <c r="P13" s="78" t="s">
        <v>229</v>
      </c>
      <c r="Q13" s="1">
        <f t="shared" si="2"/>
        <v>7</v>
      </c>
      <c r="R13" t="s">
        <v>230</v>
      </c>
      <c r="S13" t="str">
        <f t="shared" si="3"/>
        <v>\\(\\quad 9　－　2　=　 \\)</v>
      </c>
      <c r="T13" t="str">
        <f t="shared" si="4"/>
        <v>\\(\\quad 7 \\)</v>
      </c>
    </row>
    <row r="14" spans="1:20" x14ac:dyDescent="0.55000000000000004">
      <c r="A14" s="51" t="s">
        <v>60</v>
      </c>
      <c r="C14" s="50" t="s">
        <v>161</v>
      </c>
      <c r="D14" s="50" t="str">
        <f t="shared" si="1"/>
        <v>\\(\\quad 8　－　2　=　 \\)</v>
      </c>
      <c r="E14" s="50" t="str">
        <f t="shared" si="1"/>
        <v>\\(\\quad 6 \\)</v>
      </c>
      <c r="F14" s="50" t="s">
        <v>62</v>
      </c>
      <c r="H14" s="50"/>
      <c r="I14" s="89" t="str">
        <f t="shared" si="0"/>
        <v>INSERT INTO math(tangen,question,answer,editor,date,count) VALUES('m1400','\\(\\quad 8　－　2　=　 \\)','\\(\\quad 6 \\)','harazono',NOW(),0);</v>
      </c>
      <c r="J14" s="78" t="s">
        <v>229</v>
      </c>
      <c r="K14" s="1">
        <v>8</v>
      </c>
      <c r="L14" t="s">
        <v>236</v>
      </c>
      <c r="M14" s="1">
        <v>2</v>
      </c>
      <c r="N14" t="s">
        <v>234</v>
      </c>
      <c r="O14" t="s">
        <v>230</v>
      </c>
      <c r="P14" s="78" t="s">
        <v>229</v>
      </c>
      <c r="Q14" s="1">
        <f t="shared" si="2"/>
        <v>6</v>
      </c>
      <c r="R14" t="s">
        <v>230</v>
      </c>
      <c r="S14" t="str">
        <f t="shared" si="3"/>
        <v>\\(\\quad 8　－　2　=　 \\)</v>
      </c>
      <c r="T14" t="str">
        <f t="shared" si="4"/>
        <v>\\(\\quad 6 \\)</v>
      </c>
    </row>
    <row r="15" spans="1:20" x14ac:dyDescent="0.55000000000000004">
      <c r="A15" s="51" t="s">
        <v>60</v>
      </c>
      <c r="C15" s="50" t="s">
        <v>161</v>
      </c>
      <c r="D15" s="50" t="str">
        <f t="shared" si="1"/>
        <v>\\(\\quad 7　－　2　=　 \\)</v>
      </c>
      <c r="E15" s="50" t="str">
        <f t="shared" si="1"/>
        <v>\\(\\quad 5 \\)</v>
      </c>
      <c r="F15" s="50" t="s">
        <v>62</v>
      </c>
      <c r="H15" s="50"/>
      <c r="I15" s="89" t="str">
        <f t="shared" si="0"/>
        <v>INSERT INTO math(tangen,question,answer,editor,date,count) VALUES('m1400','\\(\\quad 7　－　2　=　 \\)','\\(\\quad 5 \\)','harazono',NOW(),0);</v>
      </c>
      <c r="J15" s="78" t="s">
        <v>229</v>
      </c>
      <c r="K15" s="1">
        <v>7</v>
      </c>
      <c r="L15" t="s">
        <v>236</v>
      </c>
      <c r="M15" s="1">
        <v>2</v>
      </c>
      <c r="N15" t="s">
        <v>234</v>
      </c>
      <c r="O15" t="s">
        <v>230</v>
      </c>
      <c r="P15" s="78" t="s">
        <v>229</v>
      </c>
      <c r="Q15" s="1">
        <f t="shared" si="2"/>
        <v>5</v>
      </c>
      <c r="R15" t="s">
        <v>230</v>
      </c>
      <c r="S15" t="str">
        <f t="shared" si="3"/>
        <v>\\(\\quad 7　－　2　=　 \\)</v>
      </c>
      <c r="T15" t="str">
        <f t="shared" si="4"/>
        <v>\\(\\quad 5 \\)</v>
      </c>
    </row>
    <row r="16" spans="1:20" x14ac:dyDescent="0.55000000000000004">
      <c r="A16" s="51" t="s">
        <v>60</v>
      </c>
      <c r="C16" s="50" t="s">
        <v>161</v>
      </c>
      <c r="D16" s="50" t="str">
        <f t="shared" si="1"/>
        <v>\\(\\quad 6　－　2　=　 \\)</v>
      </c>
      <c r="E16" s="50" t="str">
        <f t="shared" si="1"/>
        <v>\\(\\quad 4 \\)</v>
      </c>
      <c r="F16" s="50" t="s">
        <v>62</v>
      </c>
      <c r="H16" s="50"/>
      <c r="I16" s="89" t="str">
        <f t="shared" si="0"/>
        <v>INSERT INTO math(tangen,question,answer,editor,date,count) VALUES('m1400','\\(\\quad 6　－　2　=　 \\)','\\(\\quad 4 \\)','harazono',NOW(),0);</v>
      </c>
      <c r="J16" s="78" t="s">
        <v>229</v>
      </c>
      <c r="K16" s="1">
        <v>6</v>
      </c>
      <c r="L16" t="s">
        <v>236</v>
      </c>
      <c r="M16" s="1">
        <v>2</v>
      </c>
      <c r="N16" t="s">
        <v>234</v>
      </c>
      <c r="O16" t="s">
        <v>230</v>
      </c>
      <c r="P16" s="78" t="s">
        <v>229</v>
      </c>
      <c r="Q16" s="1">
        <f t="shared" si="2"/>
        <v>4</v>
      </c>
      <c r="R16" t="s">
        <v>230</v>
      </c>
      <c r="S16" t="str">
        <f t="shared" si="3"/>
        <v>\\(\\quad 6　－　2　=　 \\)</v>
      </c>
      <c r="T16" t="str">
        <f t="shared" si="4"/>
        <v>\\(\\quad 4 \\)</v>
      </c>
    </row>
    <row r="17" spans="1:20" x14ac:dyDescent="0.55000000000000004">
      <c r="A17" s="51" t="s">
        <v>60</v>
      </c>
      <c r="C17" s="50" t="s">
        <v>161</v>
      </c>
      <c r="D17" s="50" t="str">
        <f t="shared" si="1"/>
        <v>\\(\\quad 5　－　2　=　 \\)</v>
      </c>
      <c r="E17" s="50" t="str">
        <f t="shared" si="1"/>
        <v>\\(\\quad 3 \\)</v>
      </c>
      <c r="F17" s="50" t="s">
        <v>62</v>
      </c>
      <c r="H17" s="50"/>
      <c r="I17" s="89" t="str">
        <f t="shared" si="0"/>
        <v>INSERT INTO math(tangen,question,answer,editor,date,count) VALUES('m1400','\\(\\quad 5　－　2　=　 \\)','\\(\\quad 3 \\)','harazono',NOW(),0);</v>
      </c>
      <c r="J17" s="78" t="s">
        <v>229</v>
      </c>
      <c r="K17" s="1">
        <v>5</v>
      </c>
      <c r="L17" t="s">
        <v>236</v>
      </c>
      <c r="M17" s="1">
        <v>2</v>
      </c>
      <c r="N17" t="s">
        <v>234</v>
      </c>
      <c r="O17" t="s">
        <v>230</v>
      </c>
      <c r="P17" s="78" t="s">
        <v>229</v>
      </c>
      <c r="Q17" s="1">
        <f t="shared" si="2"/>
        <v>3</v>
      </c>
      <c r="R17" t="s">
        <v>230</v>
      </c>
      <c r="S17" t="str">
        <f t="shared" si="3"/>
        <v>\\(\\quad 5　－　2　=　 \\)</v>
      </c>
      <c r="T17" t="str">
        <f t="shared" si="4"/>
        <v>\\(\\quad 3 \\)</v>
      </c>
    </row>
    <row r="18" spans="1:20" x14ac:dyDescent="0.55000000000000004">
      <c r="A18" s="51" t="s">
        <v>60</v>
      </c>
      <c r="C18" s="50" t="s">
        <v>161</v>
      </c>
      <c r="D18" s="50" t="str">
        <f t="shared" si="1"/>
        <v>\\(\\quad 4　－　2　=　 \\)</v>
      </c>
      <c r="E18" s="50" t="str">
        <f t="shared" si="1"/>
        <v>\\(\\quad 2 \\)</v>
      </c>
      <c r="F18" s="50" t="s">
        <v>62</v>
      </c>
      <c r="H18" s="50"/>
      <c r="I18" s="89" t="str">
        <f t="shared" si="0"/>
        <v>INSERT INTO math(tangen,question,answer,editor,date,count) VALUES('m1400','\\(\\quad 4　－　2　=　 \\)','\\(\\quad 2 \\)','harazono',NOW(),0);</v>
      </c>
      <c r="J18" s="78" t="s">
        <v>229</v>
      </c>
      <c r="K18" s="1">
        <v>4</v>
      </c>
      <c r="L18" t="s">
        <v>236</v>
      </c>
      <c r="M18" s="1">
        <v>2</v>
      </c>
      <c r="N18" t="s">
        <v>234</v>
      </c>
      <c r="O18" t="s">
        <v>230</v>
      </c>
      <c r="P18" s="78" t="s">
        <v>229</v>
      </c>
      <c r="Q18" s="1">
        <f t="shared" si="2"/>
        <v>2</v>
      </c>
      <c r="R18" t="s">
        <v>230</v>
      </c>
      <c r="S18" t="str">
        <f t="shared" si="3"/>
        <v>\\(\\quad 4　－　2　=　 \\)</v>
      </c>
      <c r="T18" t="str">
        <f t="shared" si="4"/>
        <v>\\(\\quad 2 \\)</v>
      </c>
    </row>
    <row r="19" spans="1:20" x14ac:dyDescent="0.55000000000000004">
      <c r="A19" s="51" t="s">
        <v>60</v>
      </c>
      <c r="C19" s="50" t="s">
        <v>161</v>
      </c>
      <c r="D19" s="50" t="str">
        <f t="shared" si="1"/>
        <v>\\(\\quad 3　－　2　=　 \\)</v>
      </c>
      <c r="E19" s="50" t="str">
        <f t="shared" si="1"/>
        <v>\\(\\quad 1 \\)</v>
      </c>
      <c r="F19" s="50" t="s">
        <v>62</v>
      </c>
      <c r="H19" s="50"/>
      <c r="I19" s="89" t="str">
        <f t="shared" si="0"/>
        <v>INSERT INTO math(tangen,question,answer,editor,date,count) VALUES('m1400','\\(\\quad 3　－　2　=　 \\)','\\(\\quad 1 \\)','harazono',NOW(),0);</v>
      </c>
      <c r="J19" s="78" t="s">
        <v>229</v>
      </c>
      <c r="K19" s="1">
        <v>3</v>
      </c>
      <c r="L19" t="s">
        <v>236</v>
      </c>
      <c r="M19" s="1">
        <v>2</v>
      </c>
      <c r="N19" t="s">
        <v>234</v>
      </c>
      <c r="O19" t="s">
        <v>230</v>
      </c>
      <c r="P19" s="78" t="s">
        <v>229</v>
      </c>
      <c r="Q19" s="1">
        <f t="shared" si="2"/>
        <v>1</v>
      </c>
      <c r="R19" t="s">
        <v>230</v>
      </c>
      <c r="S19" t="str">
        <f t="shared" si="3"/>
        <v>\\(\\quad 3　－　2　=　 \\)</v>
      </c>
      <c r="T19" t="str">
        <f t="shared" si="4"/>
        <v>\\(\\quad 1 \\)</v>
      </c>
    </row>
    <row r="20" spans="1:20" x14ac:dyDescent="0.55000000000000004">
      <c r="A20" s="51" t="s">
        <v>60</v>
      </c>
      <c r="C20" s="50" t="s">
        <v>161</v>
      </c>
      <c r="D20" s="50" t="str">
        <f t="shared" si="1"/>
        <v>\\(\\quad 2　－　2　=　 \\)</v>
      </c>
      <c r="E20" s="50" t="str">
        <f t="shared" si="1"/>
        <v>\\(\\quad 0 \\)</v>
      </c>
      <c r="F20" s="50" t="s">
        <v>62</v>
      </c>
      <c r="H20" s="50"/>
      <c r="I20" s="89" t="str">
        <f t="shared" si="0"/>
        <v>INSERT INTO math(tangen,question,answer,editor,date,count) VALUES('m1400','\\(\\quad 2　－　2　=　 \\)','\\(\\quad 0 \\)','harazono',NOW(),0);</v>
      </c>
      <c r="J20" s="78" t="s">
        <v>229</v>
      </c>
      <c r="K20" s="1">
        <v>2</v>
      </c>
      <c r="L20" t="s">
        <v>236</v>
      </c>
      <c r="M20" s="1">
        <v>2</v>
      </c>
      <c r="N20" t="s">
        <v>234</v>
      </c>
      <c r="O20" t="s">
        <v>230</v>
      </c>
      <c r="P20" s="78" t="s">
        <v>229</v>
      </c>
      <c r="Q20" s="1">
        <f t="shared" si="2"/>
        <v>0</v>
      </c>
      <c r="R20" t="s">
        <v>230</v>
      </c>
      <c r="S20" t="str">
        <f t="shared" si="3"/>
        <v>\\(\\quad 2　－　2　=　 \\)</v>
      </c>
      <c r="T20" t="str">
        <f t="shared" si="4"/>
        <v>\\(\\quad 0 \\)</v>
      </c>
    </row>
    <row r="21" spans="1:20" x14ac:dyDescent="0.55000000000000004">
      <c r="A21" s="51" t="s">
        <v>60</v>
      </c>
      <c r="C21" s="50" t="s">
        <v>161</v>
      </c>
      <c r="D21" s="50" t="str">
        <f t="shared" si="1"/>
        <v>\\(\\quad 10　－　3　=　 \\)</v>
      </c>
      <c r="E21" s="50" t="str">
        <f t="shared" si="1"/>
        <v>\\(\\quad 7 \\)</v>
      </c>
      <c r="F21" s="50" t="s">
        <v>62</v>
      </c>
      <c r="H21" s="50"/>
      <c r="I21" s="89" t="str">
        <f t="shared" si="0"/>
        <v>INSERT INTO math(tangen,question,answer,editor,date,count) VALUES('m1400','\\(\\quad 10　－　3　=　 \\)','\\(\\quad 7 \\)','harazono',NOW(),0);</v>
      </c>
      <c r="J21" s="78" t="s">
        <v>229</v>
      </c>
      <c r="K21" s="1">
        <v>10</v>
      </c>
      <c r="L21" t="s">
        <v>236</v>
      </c>
      <c r="M21" s="1">
        <v>3</v>
      </c>
      <c r="N21" t="s">
        <v>234</v>
      </c>
      <c r="O21" t="s">
        <v>230</v>
      </c>
      <c r="P21" s="78" t="s">
        <v>229</v>
      </c>
      <c r="Q21" s="1">
        <f t="shared" si="2"/>
        <v>7</v>
      </c>
      <c r="R21" t="s">
        <v>230</v>
      </c>
      <c r="S21" t="str">
        <f t="shared" si="3"/>
        <v>\\(\\quad 10　－　3　=　 \\)</v>
      </c>
      <c r="T21" t="str">
        <f t="shared" si="4"/>
        <v>\\(\\quad 7 \\)</v>
      </c>
    </row>
    <row r="22" spans="1:20" x14ac:dyDescent="0.55000000000000004">
      <c r="A22" s="51" t="s">
        <v>60</v>
      </c>
      <c r="C22" s="50" t="s">
        <v>161</v>
      </c>
      <c r="D22" s="50" t="str">
        <f t="shared" si="1"/>
        <v>\\(\\quad 9　－　3　=　 \\)</v>
      </c>
      <c r="E22" s="50" t="str">
        <f t="shared" si="1"/>
        <v>\\(\\quad 6 \\)</v>
      </c>
      <c r="F22" s="50" t="s">
        <v>62</v>
      </c>
      <c r="H22" s="50"/>
      <c r="I22" s="89" t="str">
        <f t="shared" si="0"/>
        <v>INSERT INTO math(tangen,question,answer,editor,date,count) VALUES('m1400','\\(\\quad 9　－　3　=　 \\)','\\(\\quad 6 \\)','harazono',NOW(),0);</v>
      </c>
      <c r="J22" s="78" t="s">
        <v>229</v>
      </c>
      <c r="K22" s="1">
        <v>9</v>
      </c>
      <c r="L22" t="s">
        <v>236</v>
      </c>
      <c r="M22" s="1">
        <v>3</v>
      </c>
      <c r="N22" t="s">
        <v>234</v>
      </c>
      <c r="O22" t="s">
        <v>230</v>
      </c>
      <c r="P22" s="78" t="s">
        <v>229</v>
      </c>
      <c r="Q22" s="1">
        <f t="shared" si="2"/>
        <v>6</v>
      </c>
      <c r="R22" t="s">
        <v>230</v>
      </c>
      <c r="S22" t="str">
        <f t="shared" si="3"/>
        <v>\\(\\quad 9　－　3　=　 \\)</v>
      </c>
      <c r="T22" t="str">
        <f t="shared" si="4"/>
        <v>\\(\\quad 6 \\)</v>
      </c>
    </row>
    <row r="23" spans="1:20" x14ac:dyDescent="0.55000000000000004">
      <c r="A23" s="51" t="s">
        <v>60</v>
      </c>
      <c r="C23" s="50" t="s">
        <v>161</v>
      </c>
      <c r="D23" s="50" t="str">
        <f t="shared" si="1"/>
        <v>\\(\\quad 8　－　3　=　 \\)</v>
      </c>
      <c r="E23" s="50" t="str">
        <f t="shared" si="1"/>
        <v>\\(\\quad 5 \\)</v>
      </c>
      <c r="F23" s="50" t="s">
        <v>62</v>
      </c>
      <c r="H23" s="50"/>
      <c r="I23" s="89" t="str">
        <f t="shared" si="0"/>
        <v>INSERT INTO math(tangen,question,answer,editor,date,count) VALUES('m1400','\\(\\quad 8　－　3　=　 \\)','\\(\\quad 5 \\)','harazono',NOW(),0);</v>
      </c>
      <c r="J23" s="78" t="s">
        <v>229</v>
      </c>
      <c r="K23" s="1">
        <v>8</v>
      </c>
      <c r="L23" t="s">
        <v>236</v>
      </c>
      <c r="M23" s="1">
        <v>3</v>
      </c>
      <c r="N23" t="s">
        <v>234</v>
      </c>
      <c r="O23" t="s">
        <v>230</v>
      </c>
      <c r="P23" s="78" t="s">
        <v>229</v>
      </c>
      <c r="Q23" s="1">
        <f t="shared" si="2"/>
        <v>5</v>
      </c>
      <c r="R23" t="s">
        <v>230</v>
      </c>
      <c r="S23" t="str">
        <f t="shared" si="3"/>
        <v>\\(\\quad 8　－　3　=　 \\)</v>
      </c>
      <c r="T23" t="str">
        <f t="shared" si="4"/>
        <v>\\(\\quad 5 \\)</v>
      </c>
    </row>
    <row r="24" spans="1:20" x14ac:dyDescent="0.55000000000000004">
      <c r="A24" s="51" t="s">
        <v>60</v>
      </c>
      <c r="C24" s="50" t="s">
        <v>161</v>
      </c>
      <c r="D24" s="50" t="str">
        <f t="shared" si="1"/>
        <v>\\(\\quad 7　－　3　=　 \\)</v>
      </c>
      <c r="E24" s="50" t="str">
        <f t="shared" si="1"/>
        <v>\\(\\quad 4 \\)</v>
      </c>
      <c r="F24" s="50" t="s">
        <v>62</v>
      </c>
      <c r="H24" s="50"/>
      <c r="I24" s="89" t="str">
        <f t="shared" si="0"/>
        <v>INSERT INTO math(tangen,question,answer,editor,date,count) VALUES('m1400','\\(\\quad 7　－　3　=　 \\)','\\(\\quad 4 \\)','harazono',NOW(),0);</v>
      </c>
      <c r="J24" s="78" t="s">
        <v>229</v>
      </c>
      <c r="K24" s="1">
        <v>7</v>
      </c>
      <c r="L24" t="s">
        <v>236</v>
      </c>
      <c r="M24" s="1">
        <v>3</v>
      </c>
      <c r="N24" t="s">
        <v>234</v>
      </c>
      <c r="O24" t="s">
        <v>230</v>
      </c>
      <c r="P24" s="78" t="s">
        <v>229</v>
      </c>
      <c r="Q24" s="1">
        <f t="shared" si="2"/>
        <v>4</v>
      </c>
      <c r="R24" t="s">
        <v>230</v>
      </c>
      <c r="S24" t="str">
        <f t="shared" si="3"/>
        <v>\\(\\quad 7　－　3　=　 \\)</v>
      </c>
      <c r="T24" t="str">
        <f t="shared" si="4"/>
        <v>\\(\\quad 4 \\)</v>
      </c>
    </row>
    <row r="25" spans="1:20" x14ac:dyDescent="0.55000000000000004">
      <c r="A25" s="51" t="s">
        <v>60</v>
      </c>
      <c r="C25" s="50" t="s">
        <v>161</v>
      </c>
      <c r="D25" s="50" t="str">
        <f t="shared" si="1"/>
        <v>\\(\\quad 6　－　3　=　 \\)</v>
      </c>
      <c r="E25" s="50" t="str">
        <f t="shared" si="1"/>
        <v>\\(\\quad 3 \\)</v>
      </c>
      <c r="F25" s="50" t="s">
        <v>62</v>
      </c>
      <c r="H25" s="50"/>
      <c r="I25" s="89" t="str">
        <f t="shared" si="0"/>
        <v>INSERT INTO math(tangen,question,answer,editor,date,count) VALUES('m1400','\\(\\quad 6　－　3　=　 \\)','\\(\\quad 3 \\)','harazono',NOW(),0);</v>
      </c>
      <c r="J25" s="78" t="s">
        <v>229</v>
      </c>
      <c r="K25" s="1">
        <v>6</v>
      </c>
      <c r="L25" t="s">
        <v>236</v>
      </c>
      <c r="M25" s="1">
        <v>3</v>
      </c>
      <c r="N25" t="s">
        <v>234</v>
      </c>
      <c r="O25" t="s">
        <v>230</v>
      </c>
      <c r="P25" s="78" t="s">
        <v>229</v>
      </c>
      <c r="Q25" s="1">
        <f t="shared" si="2"/>
        <v>3</v>
      </c>
      <c r="R25" t="s">
        <v>230</v>
      </c>
      <c r="S25" t="str">
        <f t="shared" si="3"/>
        <v>\\(\\quad 6　－　3　=　 \\)</v>
      </c>
      <c r="T25" t="str">
        <f t="shared" si="4"/>
        <v>\\(\\quad 3 \\)</v>
      </c>
    </row>
    <row r="26" spans="1:20" x14ac:dyDescent="0.55000000000000004">
      <c r="A26" s="51" t="s">
        <v>60</v>
      </c>
      <c r="C26" s="50" t="s">
        <v>161</v>
      </c>
      <c r="D26" s="50" t="str">
        <f t="shared" si="1"/>
        <v>\\(\\quad 5　－　3　=　 \\)</v>
      </c>
      <c r="E26" s="50" t="str">
        <f t="shared" si="1"/>
        <v>\\(\\quad 2 \\)</v>
      </c>
      <c r="F26" s="50" t="s">
        <v>62</v>
      </c>
      <c r="H26" s="50"/>
      <c r="I26" s="89" t="str">
        <f t="shared" si="0"/>
        <v>INSERT INTO math(tangen,question,answer,editor,date,count) VALUES('m1400','\\(\\quad 5　－　3　=　 \\)','\\(\\quad 2 \\)','harazono',NOW(),0);</v>
      </c>
      <c r="J26" s="78" t="s">
        <v>229</v>
      </c>
      <c r="K26" s="1">
        <v>5</v>
      </c>
      <c r="L26" t="s">
        <v>236</v>
      </c>
      <c r="M26" s="1">
        <v>3</v>
      </c>
      <c r="N26" t="s">
        <v>234</v>
      </c>
      <c r="O26" t="s">
        <v>230</v>
      </c>
      <c r="P26" s="78" t="s">
        <v>229</v>
      </c>
      <c r="Q26" s="1">
        <f t="shared" si="2"/>
        <v>2</v>
      </c>
      <c r="R26" t="s">
        <v>230</v>
      </c>
      <c r="S26" t="str">
        <f t="shared" si="3"/>
        <v>\\(\\quad 5　－　3　=　 \\)</v>
      </c>
      <c r="T26" t="str">
        <f t="shared" si="4"/>
        <v>\\(\\quad 2 \\)</v>
      </c>
    </row>
    <row r="27" spans="1:20" x14ac:dyDescent="0.55000000000000004">
      <c r="A27" s="51" t="s">
        <v>60</v>
      </c>
      <c r="C27" s="50" t="s">
        <v>161</v>
      </c>
      <c r="D27" s="50" t="str">
        <f t="shared" si="1"/>
        <v>\\(\\quad 4　－　3　=　 \\)</v>
      </c>
      <c r="E27" s="50" t="str">
        <f t="shared" si="1"/>
        <v>\\(\\quad 1 \\)</v>
      </c>
      <c r="F27" s="50" t="s">
        <v>62</v>
      </c>
      <c r="H27" s="50"/>
      <c r="I27" s="89" t="str">
        <f t="shared" si="0"/>
        <v>INSERT INTO math(tangen,question,answer,editor,date,count) VALUES('m1400','\\(\\quad 4　－　3　=　 \\)','\\(\\quad 1 \\)','harazono',NOW(),0);</v>
      </c>
      <c r="J27" s="78" t="s">
        <v>229</v>
      </c>
      <c r="K27" s="1">
        <v>4</v>
      </c>
      <c r="L27" t="s">
        <v>236</v>
      </c>
      <c r="M27" s="1">
        <v>3</v>
      </c>
      <c r="N27" t="s">
        <v>234</v>
      </c>
      <c r="O27" t="s">
        <v>230</v>
      </c>
      <c r="P27" s="78" t="s">
        <v>229</v>
      </c>
      <c r="Q27" s="1">
        <f t="shared" si="2"/>
        <v>1</v>
      </c>
      <c r="R27" t="s">
        <v>230</v>
      </c>
      <c r="S27" t="str">
        <f t="shared" si="3"/>
        <v>\\(\\quad 4　－　3　=　 \\)</v>
      </c>
      <c r="T27" t="str">
        <f t="shared" si="4"/>
        <v>\\(\\quad 1 \\)</v>
      </c>
    </row>
    <row r="28" spans="1:20" x14ac:dyDescent="0.55000000000000004">
      <c r="A28" s="51" t="s">
        <v>60</v>
      </c>
      <c r="C28" s="50" t="s">
        <v>161</v>
      </c>
      <c r="D28" s="50" t="str">
        <f t="shared" si="1"/>
        <v>\\(\\quad 3　－　3　=　 \\)</v>
      </c>
      <c r="E28" s="50" t="str">
        <f t="shared" si="1"/>
        <v>\\(\\quad 0 \\)</v>
      </c>
      <c r="F28" s="50" t="s">
        <v>62</v>
      </c>
      <c r="H28" s="50"/>
      <c r="I28" s="89" t="str">
        <f t="shared" si="0"/>
        <v>INSERT INTO math(tangen,question,answer,editor,date,count) VALUES('m1400','\\(\\quad 3　－　3　=　 \\)','\\(\\quad 0 \\)','harazono',NOW(),0);</v>
      </c>
      <c r="J28" s="78" t="s">
        <v>229</v>
      </c>
      <c r="K28" s="1">
        <v>3</v>
      </c>
      <c r="L28" t="s">
        <v>236</v>
      </c>
      <c r="M28" s="1">
        <v>3</v>
      </c>
      <c r="N28" t="s">
        <v>234</v>
      </c>
      <c r="O28" t="s">
        <v>230</v>
      </c>
      <c r="P28" s="78" t="s">
        <v>229</v>
      </c>
      <c r="Q28" s="1">
        <f t="shared" si="2"/>
        <v>0</v>
      </c>
      <c r="R28" t="s">
        <v>230</v>
      </c>
      <c r="S28" t="str">
        <f t="shared" si="3"/>
        <v>\\(\\quad 3　－　3　=　 \\)</v>
      </c>
      <c r="T28" t="str">
        <f t="shared" si="4"/>
        <v>\\(\\quad 0 \\)</v>
      </c>
    </row>
    <row r="29" spans="1:20" x14ac:dyDescent="0.55000000000000004">
      <c r="A29" s="51" t="s">
        <v>60</v>
      </c>
      <c r="C29" s="50" t="s">
        <v>161</v>
      </c>
      <c r="D29" s="50" t="str">
        <f t="shared" si="1"/>
        <v>\\(\\quad 10　－　4　=　 \\)</v>
      </c>
      <c r="E29" s="50" t="str">
        <f t="shared" si="1"/>
        <v>\\(\\quad 6 \\)</v>
      </c>
      <c r="F29" s="50" t="s">
        <v>62</v>
      </c>
      <c r="H29" s="50"/>
      <c r="I29" s="89" t="str">
        <f t="shared" si="0"/>
        <v>INSERT INTO math(tangen,question,answer,editor,date,count) VALUES('m1400','\\(\\quad 10　－　4　=　 \\)','\\(\\quad 6 \\)','harazono',NOW(),0);</v>
      </c>
      <c r="J29" s="78" t="s">
        <v>229</v>
      </c>
      <c r="K29" s="1">
        <v>10</v>
      </c>
      <c r="L29" t="s">
        <v>236</v>
      </c>
      <c r="M29" s="1">
        <v>4</v>
      </c>
      <c r="N29" t="s">
        <v>234</v>
      </c>
      <c r="O29" t="s">
        <v>230</v>
      </c>
      <c r="P29" s="78" t="s">
        <v>229</v>
      </c>
      <c r="Q29" s="1">
        <f t="shared" si="2"/>
        <v>6</v>
      </c>
      <c r="R29" t="s">
        <v>230</v>
      </c>
      <c r="S29" t="str">
        <f t="shared" si="3"/>
        <v>\\(\\quad 10　－　4　=　 \\)</v>
      </c>
      <c r="T29" t="str">
        <f t="shared" si="4"/>
        <v>\\(\\quad 6 \\)</v>
      </c>
    </row>
    <row r="30" spans="1:20" x14ac:dyDescent="0.55000000000000004">
      <c r="A30" s="51" t="s">
        <v>60</v>
      </c>
      <c r="C30" s="50" t="s">
        <v>161</v>
      </c>
      <c r="D30" s="50" t="str">
        <f t="shared" si="1"/>
        <v>\\(\\quad 9　－　4　=　 \\)</v>
      </c>
      <c r="E30" s="50" t="str">
        <f t="shared" si="1"/>
        <v>\\(\\quad 5 \\)</v>
      </c>
      <c r="F30" s="50" t="s">
        <v>62</v>
      </c>
      <c r="H30" s="50"/>
      <c r="I30" s="89" t="str">
        <f t="shared" si="0"/>
        <v>INSERT INTO math(tangen,question,answer,editor,date,count) VALUES('m1400','\\(\\quad 9　－　4　=　 \\)','\\(\\quad 5 \\)','harazono',NOW(),0);</v>
      </c>
      <c r="J30" s="78" t="s">
        <v>229</v>
      </c>
      <c r="K30" s="1">
        <v>9</v>
      </c>
      <c r="L30" t="s">
        <v>236</v>
      </c>
      <c r="M30" s="1">
        <v>4</v>
      </c>
      <c r="N30" t="s">
        <v>234</v>
      </c>
      <c r="O30" t="s">
        <v>230</v>
      </c>
      <c r="P30" s="78" t="s">
        <v>229</v>
      </c>
      <c r="Q30" s="1">
        <f t="shared" si="2"/>
        <v>5</v>
      </c>
      <c r="R30" t="s">
        <v>230</v>
      </c>
      <c r="S30" t="str">
        <f t="shared" si="3"/>
        <v>\\(\\quad 9　－　4　=　 \\)</v>
      </c>
      <c r="T30" t="str">
        <f t="shared" si="4"/>
        <v>\\(\\quad 5 \\)</v>
      </c>
    </row>
    <row r="31" spans="1:20" x14ac:dyDescent="0.55000000000000004">
      <c r="A31" s="51" t="s">
        <v>60</v>
      </c>
      <c r="C31" s="50" t="s">
        <v>161</v>
      </c>
      <c r="D31" s="50" t="str">
        <f t="shared" si="1"/>
        <v>\\(\\quad 8　－　4　=　 \\)</v>
      </c>
      <c r="E31" s="50" t="str">
        <f t="shared" si="1"/>
        <v>\\(\\quad 4 \\)</v>
      </c>
      <c r="F31" s="50" t="s">
        <v>62</v>
      </c>
      <c r="H31" s="50"/>
      <c r="I31" s="89" t="str">
        <f t="shared" si="0"/>
        <v>INSERT INTO math(tangen,question,answer,editor,date,count) VALUES('m1400','\\(\\quad 8　－　4　=　 \\)','\\(\\quad 4 \\)','harazono',NOW(),0);</v>
      </c>
      <c r="J31" s="78" t="s">
        <v>229</v>
      </c>
      <c r="K31" s="1">
        <v>8</v>
      </c>
      <c r="L31" t="s">
        <v>236</v>
      </c>
      <c r="M31" s="1">
        <v>4</v>
      </c>
      <c r="N31" t="s">
        <v>234</v>
      </c>
      <c r="O31" t="s">
        <v>230</v>
      </c>
      <c r="P31" s="78" t="s">
        <v>229</v>
      </c>
      <c r="Q31" s="1">
        <f t="shared" si="2"/>
        <v>4</v>
      </c>
      <c r="R31" t="s">
        <v>230</v>
      </c>
      <c r="S31" t="str">
        <f t="shared" si="3"/>
        <v>\\(\\quad 8　－　4　=　 \\)</v>
      </c>
      <c r="T31" t="str">
        <f t="shared" si="4"/>
        <v>\\(\\quad 4 \\)</v>
      </c>
    </row>
    <row r="32" spans="1:20" x14ac:dyDescent="0.55000000000000004">
      <c r="A32" s="51" t="s">
        <v>60</v>
      </c>
      <c r="C32" s="50" t="s">
        <v>161</v>
      </c>
      <c r="D32" s="50" t="str">
        <f t="shared" si="1"/>
        <v>\\(\\quad 7　－　4　=　 \\)</v>
      </c>
      <c r="E32" s="50" t="str">
        <f t="shared" si="1"/>
        <v>\\(\\quad 3 \\)</v>
      </c>
      <c r="F32" s="50" t="s">
        <v>62</v>
      </c>
      <c r="H32" s="50"/>
      <c r="I32" s="89" t="str">
        <f t="shared" si="0"/>
        <v>INSERT INTO math(tangen,question,answer,editor,date,count) VALUES('m1400','\\(\\quad 7　－　4　=　 \\)','\\(\\quad 3 \\)','harazono',NOW(),0);</v>
      </c>
      <c r="J32" s="78" t="s">
        <v>229</v>
      </c>
      <c r="K32" s="1">
        <v>7</v>
      </c>
      <c r="L32" t="s">
        <v>236</v>
      </c>
      <c r="M32" s="1">
        <v>4</v>
      </c>
      <c r="N32" t="s">
        <v>234</v>
      </c>
      <c r="O32" t="s">
        <v>230</v>
      </c>
      <c r="P32" s="78" t="s">
        <v>229</v>
      </c>
      <c r="Q32" s="1">
        <f t="shared" si="2"/>
        <v>3</v>
      </c>
      <c r="R32" t="s">
        <v>230</v>
      </c>
      <c r="S32" t="str">
        <f t="shared" si="3"/>
        <v>\\(\\quad 7　－　4　=　 \\)</v>
      </c>
      <c r="T32" t="str">
        <f t="shared" si="4"/>
        <v>\\(\\quad 3 \\)</v>
      </c>
    </row>
    <row r="33" spans="1:20" x14ac:dyDescent="0.55000000000000004">
      <c r="A33" s="51" t="s">
        <v>60</v>
      </c>
      <c r="C33" s="50" t="s">
        <v>161</v>
      </c>
      <c r="D33" s="50" t="str">
        <f t="shared" si="1"/>
        <v>\\(\\quad 6　－　4　=　 \\)</v>
      </c>
      <c r="E33" s="50" t="str">
        <f t="shared" si="1"/>
        <v>\\(\\quad 2 \\)</v>
      </c>
      <c r="F33" s="50" t="s">
        <v>62</v>
      </c>
      <c r="H33" s="50"/>
      <c r="I33" s="89" t="str">
        <f t="shared" si="0"/>
        <v>INSERT INTO math(tangen,question,answer,editor,date,count) VALUES('m1400','\\(\\quad 6　－　4　=　 \\)','\\(\\quad 2 \\)','harazono',NOW(),0);</v>
      </c>
      <c r="J33" s="78" t="s">
        <v>229</v>
      </c>
      <c r="K33" s="1">
        <v>6</v>
      </c>
      <c r="L33" t="s">
        <v>236</v>
      </c>
      <c r="M33" s="1">
        <v>4</v>
      </c>
      <c r="N33" t="s">
        <v>234</v>
      </c>
      <c r="O33" t="s">
        <v>230</v>
      </c>
      <c r="P33" s="78" t="s">
        <v>229</v>
      </c>
      <c r="Q33" s="1">
        <f t="shared" si="2"/>
        <v>2</v>
      </c>
      <c r="R33" t="s">
        <v>230</v>
      </c>
      <c r="S33" t="str">
        <f t="shared" si="3"/>
        <v>\\(\\quad 6　－　4　=　 \\)</v>
      </c>
      <c r="T33" t="str">
        <f t="shared" si="4"/>
        <v>\\(\\quad 2 \\)</v>
      </c>
    </row>
    <row r="34" spans="1:20" x14ac:dyDescent="0.55000000000000004">
      <c r="A34" s="51" t="s">
        <v>60</v>
      </c>
      <c r="C34" s="50" t="s">
        <v>161</v>
      </c>
      <c r="D34" s="50" t="str">
        <f t="shared" si="1"/>
        <v>\\(\\quad 5　－　4　=　 \\)</v>
      </c>
      <c r="E34" s="50" t="str">
        <f t="shared" si="1"/>
        <v>\\(\\quad 1 \\)</v>
      </c>
      <c r="F34" s="50" t="s">
        <v>62</v>
      </c>
      <c r="H34" s="50"/>
      <c r="I34" s="89" t="str">
        <f t="shared" si="0"/>
        <v>INSERT INTO math(tangen,question,answer,editor,date,count) VALUES('m1400','\\(\\quad 5　－　4　=　 \\)','\\(\\quad 1 \\)','harazono',NOW(),0);</v>
      </c>
      <c r="J34" s="78" t="s">
        <v>229</v>
      </c>
      <c r="K34" s="1">
        <v>5</v>
      </c>
      <c r="L34" t="s">
        <v>236</v>
      </c>
      <c r="M34" s="1">
        <v>4</v>
      </c>
      <c r="N34" t="s">
        <v>234</v>
      </c>
      <c r="O34" t="s">
        <v>230</v>
      </c>
      <c r="P34" s="78" t="s">
        <v>229</v>
      </c>
      <c r="Q34" s="1">
        <f t="shared" si="2"/>
        <v>1</v>
      </c>
      <c r="R34" t="s">
        <v>230</v>
      </c>
      <c r="S34" t="str">
        <f t="shared" si="3"/>
        <v>\\(\\quad 5　－　4　=　 \\)</v>
      </c>
      <c r="T34" t="str">
        <f t="shared" si="4"/>
        <v>\\(\\quad 1 \\)</v>
      </c>
    </row>
    <row r="35" spans="1:20" x14ac:dyDescent="0.55000000000000004">
      <c r="A35" s="51" t="s">
        <v>60</v>
      </c>
      <c r="C35" s="50" t="s">
        <v>161</v>
      </c>
      <c r="D35" s="50" t="str">
        <f t="shared" si="1"/>
        <v>\\(\\quad 4　－　4　=　 \\)</v>
      </c>
      <c r="E35" s="50" t="str">
        <f t="shared" si="1"/>
        <v>\\(\\quad 0 \\)</v>
      </c>
      <c r="F35" s="50" t="s">
        <v>62</v>
      </c>
      <c r="H35" s="50"/>
      <c r="I35" s="89" t="str">
        <f t="shared" si="0"/>
        <v>INSERT INTO math(tangen,question,answer,editor,date,count) VALUES('m1400','\\(\\quad 4　－　4　=　 \\)','\\(\\quad 0 \\)','harazono',NOW(),0);</v>
      </c>
      <c r="J35" s="78" t="s">
        <v>229</v>
      </c>
      <c r="K35" s="1">
        <v>4</v>
      </c>
      <c r="L35" t="s">
        <v>236</v>
      </c>
      <c r="M35" s="1">
        <v>4</v>
      </c>
      <c r="N35" t="s">
        <v>234</v>
      </c>
      <c r="O35" t="s">
        <v>230</v>
      </c>
      <c r="P35" s="78" t="s">
        <v>229</v>
      </c>
      <c r="Q35" s="1">
        <f t="shared" si="2"/>
        <v>0</v>
      </c>
      <c r="R35" t="s">
        <v>230</v>
      </c>
      <c r="S35" t="str">
        <f t="shared" si="3"/>
        <v>\\(\\quad 4　－　4　=　 \\)</v>
      </c>
      <c r="T35" t="str">
        <f t="shared" si="4"/>
        <v>\\(\\quad 0 \\)</v>
      </c>
    </row>
    <row r="36" spans="1:20" x14ac:dyDescent="0.55000000000000004">
      <c r="A36" s="51" t="s">
        <v>60</v>
      </c>
      <c r="C36" s="50" t="s">
        <v>161</v>
      </c>
      <c r="D36" s="50" t="str">
        <f t="shared" si="1"/>
        <v>\\(\\quad 10　－　5　=　 \\)</v>
      </c>
      <c r="E36" s="50" t="str">
        <f t="shared" si="1"/>
        <v>\\(\\quad 5 \\)</v>
      </c>
      <c r="F36" s="50" t="s">
        <v>62</v>
      </c>
      <c r="H36" s="50"/>
      <c r="I36" s="89" t="str">
        <f t="shared" si="0"/>
        <v>INSERT INTO math(tangen,question,answer,editor,date,count) VALUES('m1400','\\(\\quad 10　－　5　=　 \\)','\\(\\quad 5 \\)','harazono',NOW(),0);</v>
      </c>
      <c r="J36" s="78" t="s">
        <v>229</v>
      </c>
      <c r="K36" s="1">
        <v>10</v>
      </c>
      <c r="L36" t="s">
        <v>236</v>
      </c>
      <c r="M36" s="1">
        <v>5</v>
      </c>
      <c r="N36" t="s">
        <v>234</v>
      </c>
      <c r="O36" t="s">
        <v>230</v>
      </c>
      <c r="P36" s="78" t="s">
        <v>229</v>
      </c>
      <c r="Q36" s="1">
        <f t="shared" si="2"/>
        <v>5</v>
      </c>
      <c r="R36" t="s">
        <v>230</v>
      </c>
      <c r="S36" t="str">
        <f t="shared" si="3"/>
        <v>\\(\\quad 10　－　5　=　 \\)</v>
      </c>
      <c r="T36" t="str">
        <f t="shared" si="4"/>
        <v>\\(\\quad 5 \\)</v>
      </c>
    </row>
    <row r="37" spans="1:20" x14ac:dyDescent="0.55000000000000004">
      <c r="A37" s="51" t="s">
        <v>60</v>
      </c>
      <c r="C37" s="50" t="s">
        <v>161</v>
      </c>
      <c r="D37" s="50" t="str">
        <f t="shared" si="1"/>
        <v>\\(\\quad 9　－　5　=　 \\)</v>
      </c>
      <c r="E37" s="50" t="str">
        <f t="shared" si="1"/>
        <v>\\(\\quad 4 \\)</v>
      </c>
      <c r="F37" s="50" t="s">
        <v>62</v>
      </c>
      <c r="H37" s="50"/>
      <c r="I37" s="89" t="str">
        <f t="shared" si="0"/>
        <v>INSERT INTO math(tangen,question,answer,editor,date,count) VALUES('m1400','\\(\\quad 9　－　5　=　 \\)','\\(\\quad 4 \\)','harazono',NOW(),0);</v>
      </c>
      <c r="J37" s="78" t="s">
        <v>229</v>
      </c>
      <c r="K37" s="1">
        <v>9</v>
      </c>
      <c r="L37" t="s">
        <v>236</v>
      </c>
      <c r="M37" s="1">
        <v>5</v>
      </c>
      <c r="N37" t="s">
        <v>234</v>
      </c>
      <c r="O37" t="s">
        <v>230</v>
      </c>
      <c r="P37" s="78" t="s">
        <v>229</v>
      </c>
      <c r="Q37" s="1">
        <f t="shared" si="2"/>
        <v>4</v>
      </c>
      <c r="R37" t="s">
        <v>230</v>
      </c>
      <c r="S37" t="str">
        <f t="shared" si="3"/>
        <v>\\(\\quad 9　－　5　=　 \\)</v>
      </c>
      <c r="T37" t="str">
        <f t="shared" si="4"/>
        <v>\\(\\quad 4 \\)</v>
      </c>
    </row>
    <row r="38" spans="1:20" x14ac:dyDescent="0.55000000000000004">
      <c r="A38" s="51" t="s">
        <v>60</v>
      </c>
      <c r="C38" s="50" t="s">
        <v>72</v>
      </c>
      <c r="D38" s="50" t="str">
        <f t="shared" ref="D38" si="5">S38</f>
        <v>\\(\\quad 8　－　5　=　 \\)</v>
      </c>
      <c r="E38" s="50" t="str">
        <f t="shared" ref="E38" si="6">T38</f>
        <v>\\(\\quad 3 \\)</v>
      </c>
      <c r="F38" s="50" t="s">
        <v>62</v>
      </c>
      <c r="H38" s="50"/>
      <c r="I38" s="89" t="str">
        <f t="shared" ref="I38" si="7">"INSERT INTO "&amp;A38&amp;"(tangen,question,answer,editor,date,count) VALUES('"&amp;C38&amp;"','"&amp;D38&amp;"','"&amp;E38&amp;"','"&amp;F38&amp;"',NOW(),0);"</f>
        <v>INSERT INTO math(tangen,question,answer,editor,date,count) VALUES('m1400','\\(\\quad 8　－　5　=　 \\)','\\(\\quad 3 \\)','harazono',NOW(),0);</v>
      </c>
      <c r="J38" s="78" t="s">
        <v>229</v>
      </c>
      <c r="K38" s="1">
        <v>8</v>
      </c>
      <c r="L38" t="s">
        <v>236</v>
      </c>
      <c r="M38" s="1">
        <v>5</v>
      </c>
      <c r="N38" t="s">
        <v>234</v>
      </c>
      <c r="O38" t="s">
        <v>230</v>
      </c>
      <c r="P38" s="78" t="s">
        <v>229</v>
      </c>
      <c r="Q38" s="1">
        <v>3</v>
      </c>
      <c r="R38" t="s">
        <v>230</v>
      </c>
      <c r="S38" t="str">
        <f t="shared" si="3"/>
        <v>\\(\\quad 8　－　5　=　 \\)</v>
      </c>
      <c r="T38" t="str">
        <f t="shared" si="4"/>
        <v>\\(\\quad 3 \\)</v>
      </c>
    </row>
    <row r="39" spans="1:20" x14ac:dyDescent="0.55000000000000004">
      <c r="A39" s="51" t="s">
        <v>60</v>
      </c>
      <c r="C39" s="50" t="s">
        <v>72</v>
      </c>
      <c r="D39" s="50" t="str">
        <f t="shared" ref="D39:E54" si="8">S39</f>
        <v>\\(\\quad 7　－　5　=　 \\)</v>
      </c>
      <c r="E39" s="50" t="str">
        <f t="shared" si="8"/>
        <v>\\(\\quad 2 \\)</v>
      </c>
      <c r="F39" s="50" t="s">
        <v>62</v>
      </c>
      <c r="H39" s="50"/>
      <c r="I39" s="89" t="str">
        <f t="shared" ref="I39:I58" si="9">"INSERT INTO "&amp;A39&amp;"(tangen,question,answer,editor,date,count) VALUES('"&amp;C39&amp;"','"&amp;D39&amp;"','"&amp;E39&amp;"','"&amp;F39&amp;"',NOW(),0);"</f>
        <v>INSERT INTO math(tangen,question,answer,editor,date,count) VALUES('m1400','\\(\\quad 7　－　5　=　 \\)','\\(\\quad 2 \\)','harazono',NOW(),0);</v>
      </c>
      <c r="J39" s="78" t="s">
        <v>229</v>
      </c>
      <c r="K39" s="1">
        <v>7</v>
      </c>
      <c r="L39" t="s">
        <v>236</v>
      </c>
      <c r="M39" s="1">
        <v>5</v>
      </c>
      <c r="N39" t="s">
        <v>234</v>
      </c>
      <c r="O39" t="s">
        <v>230</v>
      </c>
      <c r="P39" s="78" t="s">
        <v>229</v>
      </c>
      <c r="Q39" s="1">
        <f t="shared" si="2"/>
        <v>2</v>
      </c>
      <c r="R39" t="s">
        <v>230</v>
      </c>
      <c r="S39" t="str">
        <f t="shared" si="3"/>
        <v>\\(\\quad 7　－　5　=　 \\)</v>
      </c>
      <c r="T39" t="str">
        <f t="shared" si="4"/>
        <v>\\(\\quad 2 \\)</v>
      </c>
    </row>
    <row r="40" spans="1:20" x14ac:dyDescent="0.55000000000000004">
      <c r="A40" s="51" t="s">
        <v>60</v>
      </c>
      <c r="C40" s="50" t="s">
        <v>72</v>
      </c>
      <c r="D40" s="50" t="str">
        <f t="shared" si="8"/>
        <v>\\(\\quad 6　－　5　=　 \\)</v>
      </c>
      <c r="E40" s="50" t="str">
        <f t="shared" si="8"/>
        <v>\\(\\quad 1 \\)</v>
      </c>
      <c r="F40" s="50" t="s">
        <v>62</v>
      </c>
      <c r="H40" s="50"/>
      <c r="I40" s="89" t="str">
        <f t="shared" si="9"/>
        <v>INSERT INTO math(tangen,question,answer,editor,date,count) VALUES('m1400','\\(\\quad 6　－　5　=　 \\)','\\(\\quad 1 \\)','harazono',NOW(),0);</v>
      </c>
      <c r="J40" s="78" t="s">
        <v>229</v>
      </c>
      <c r="K40" s="1">
        <v>6</v>
      </c>
      <c r="L40" t="s">
        <v>236</v>
      </c>
      <c r="M40" s="1">
        <v>5</v>
      </c>
      <c r="N40" t="s">
        <v>234</v>
      </c>
      <c r="O40" t="s">
        <v>230</v>
      </c>
      <c r="P40" s="78" t="s">
        <v>229</v>
      </c>
      <c r="Q40" s="1">
        <f t="shared" si="2"/>
        <v>1</v>
      </c>
      <c r="R40" t="s">
        <v>230</v>
      </c>
      <c r="S40" t="str">
        <f t="shared" si="3"/>
        <v>\\(\\quad 6　－　5　=　 \\)</v>
      </c>
      <c r="T40" t="str">
        <f t="shared" si="4"/>
        <v>\\(\\quad 1 \\)</v>
      </c>
    </row>
    <row r="41" spans="1:20" x14ac:dyDescent="0.55000000000000004">
      <c r="A41" s="51" t="s">
        <v>60</v>
      </c>
      <c r="C41" s="50" t="s">
        <v>72</v>
      </c>
      <c r="D41" s="50" t="str">
        <f t="shared" si="8"/>
        <v>\\(\\quad 5　－　5　=　 \\)</v>
      </c>
      <c r="E41" s="50" t="str">
        <f t="shared" si="8"/>
        <v>\\(\\quad 0 \\)</v>
      </c>
      <c r="F41" s="50" t="s">
        <v>62</v>
      </c>
      <c r="H41" s="50"/>
      <c r="I41" s="89" t="str">
        <f t="shared" si="9"/>
        <v>INSERT INTO math(tangen,question,answer,editor,date,count) VALUES('m1400','\\(\\quad 5　－　5　=　 \\)','\\(\\quad 0 \\)','harazono',NOW(),0);</v>
      </c>
      <c r="J41" s="78" t="s">
        <v>229</v>
      </c>
      <c r="K41" s="1">
        <v>5</v>
      </c>
      <c r="L41" t="s">
        <v>236</v>
      </c>
      <c r="M41" s="1">
        <v>5</v>
      </c>
      <c r="N41" t="s">
        <v>234</v>
      </c>
      <c r="O41" t="s">
        <v>230</v>
      </c>
      <c r="P41" s="78" t="s">
        <v>229</v>
      </c>
      <c r="Q41" s="1">
        <f t="shared" si="2"/>
        <v>0</v>
      </c>
      <c r="R41" t="s">
        <v>230</v>
      </c>
      <c r="S41" t="str">
        <f t="shared" si="3"/>
        <v>\\(\\quad 5　－　5　=　 \\)</v>
      </c>
      <c r="T41" t="str">
        <f t="shared" si="4"/>
        <v>\\(\\quad 0 \\)</v>
      </c>
    </row>
    <row r="42" spans="1:20" x14ac:dyDescent="0.55000000000000004">
      <c r="A42" s="51" t="s">
        <v>60</v>
      </c>
      <c r="C42" s="50" t="s">
        <v>72</v>
      </c>
      <c r="D42" s="50" t="str">
        <f t="shared" si="8"/>
        <v>\\(\\quad 10　－　6　=　 \\)</v>
      </c>
      <c r="E42" s="50" t="str">
        <f t="shared" si="8"/>
        <v>\\(\\quad 4 \\)</v>
      </c>
      <c r="F42" s="50" t="s">
        <v>62</v>
      </c>
      <c r="H42" s="50"/>
      <c r="I42" s="89" t="str">
        <f t="shared" si="9"/>
        <v>INSERT INTO math(tangen,question,answer,editor,date,count) VALUES('m1400','\\(\\quad 10　－　6　=　 \\)','\\(\\quad 4 \\)','harazono',NOW(),0);</v>
      </c>
      <c r="J42" s="78" t="s">
        <v>229</v>
      </c>
      <c r="K42" s="1">
        <v>10</v>
      </c>
      <c r="L42" t="s">
        <v>236</v>
      </c>
      <c r="M42" s="1">
        <v>6</v>
      </c>
      <c r="N42" t="s">
        <v>234</v>
      </c>
      <c r="O42" t="s">
        <v>230</v>
      </c>
      <c r="P42" s="78" t="s">
        <v>229</v>
      </c>
      <c r="Q42" s="1">
        <f t="shared" si="2"/>
        <v>4</v>
      </c>
      <c r="R42" t="s">
        <v>230</v>
      </c>
      <c r="S42" t="str">
        <f t="shared" si="3"/>
        <v>\\(\\quad 10　－　6　=　 \\)</v>
      </c>
      <c r="T42" t="str">
        <f t="shared" si="4"/>
        <v>\\(\\quad 4 \\)</v>
      </c>
    </row>
    <row r="43" spans="1:20" x14ac:dyDescent="0.55000000000000004">
      <c r="A43" s="51" t="s">
        <v>60</v>
      </c>
      <c r="C43" s="50" t="s">
        <v>72</v>
      </c>
      <c r="D43" s="50" t="str">
        <f t="shared" si="8"/>
        <v>\\(\\quad 9　－　6　=　 \\)</v>
      </c>
      <c r="E43" s="50" t="str">
        <f t="shared" si="8"/>
        <v>\\(\\quad 3 \\)</v>
      </c>
      <c r="F43" s="50" t="s">
        <v>62</v>
      </c>
      <c r="H43" s="50"/>
      <c r="I43" s="89" t="str">
        <f t="shared" si="9"/>
        <v>INSERT INTO math(tangen,question,answer,editor,date,count) VALUES('m1400','\\(\\quad 9　－　6　=　 \\)','\\(\\quad 3 \\)','harazono',NOW(),0);</v>
      </c>
      <c r="J43" s="78" t="s">
        <v>229</v>
      </c>
      <c r="K43" s="1">
        <v>9</v>
      </c>
      <c r="L43" t="s">
        <v>236</v>
      </c>
      <c r="M43" s="1">
        <v>6</v>
      </c>
      <c r="N43" t="s">
        <v>234</v>
      </c>
      <c r="O43" t="s">
        <v>230</v>
      </c>
      <c r="P43" s="78" t="s">
        <v>229</v>
      </c>
      <c r="Q43" s="1">
        <f t="shared" si="2"/>
        <v>3</v>
      </c>
      <c r="R43" t="s">
        <v>230</v>
      </c>
      <c r="S43" t="str">
        <f t="shared" si="3"/>
        <v>\\(\\quad 9　－　6　=　 \\)</v>
      </c>
      <c r="T43" t="str">
        <f t="shared" si="4"/>
        <v>\\(\\quad 3 \\)</v>
      </c>
    </row>
    <row r="44" spans="1:20" x14ac:dyDescent="0.55000000000000004">
      <c r="A44" s="51" t="s">
        <v>60</v>
      </c>
      <c r="C44" s="50" t="s">
        <v>72</v>
      </c>
      <c r="D44" s="50" t="str">
        <f t="shared" si="8"/>
        <v>\\(\\quad 8　－　6　=　 \\)</v>
      </c>
      <c r="E44" s="50" t="str">
        <f t="shared" si="8"/>
        <v>\\(\\quad 2 \\)</v>
      </c>
      <c r="F44" s="50" t="s">
        <v>62</v>
      </c>
      <c r="H44" s="50"/>
      <c r="I44" s="89" t="str">
        <f t="shared" si="9"/>
        <v>INSERT INTO math(tangen,question,answer,editor,date,count) VALUES('m1400','\\(\\quad 8　－　6　=　 \\)','\\(\\quad 2 \\)','harazono',NOW(),0);</v>
      </c>
      <c r="J44" s="78" t="s">
        <v>229</v>
      </c>
      <c r="K44" s="1">
        <v>8</v>
      </c>
      <c r="L44" t="s">
        <v>236</v>
      </c>
      <c r="M44" s="1">
        <v>6</v>
      </c>
      <c r="N44" t="s">
        <v>234</v>
      </c>
      <c r="O44" t="s">
        <v>230</v>
      </c>
      <c r="P44" s="78" t="s">
        <v>229</v>
      </c>
      <c r="Q44" s="1">
        <f t="shared" si="2"/>
        <v>2</v>
      </c>
      <c r="R44" t="s">
        <v>230</v>
      </c>
      <c r="S44" t="str">
        <f t="shared" si="3"/>
        <v>\\(\\quad 8　－　6　=　 \\)</v>
      </c>
      <c r="T44" t="str">
        <f t="shared" si="4"/>
        <v>\\(\\quad 2 \\)</v>
      </c>
    </row>
    <row r="45" spans="1:20" x14ac:dyDescent="0.55000000000000004">
      <c r="A45" s="51" t="s">
        <v>60</v>
      </c>
      <c r="C45" s="50" t="s">
        <v>72</v>
      </c>
      <c r="D45" s="50" t="str">
        <f t="shared" si="8"/>
        <v>\\(\\quad 7　－　6　=　 \\)</v>
      </c>
      <c r="E45" s="50" t="str">
        <f t="shared" si="8"/>
        <v>\\(\\quad 1 \\)</v>
      </c>
      <c r="F45" s="50" t="s">
        <v>62</v>
      </c>
      <c r="H45" s="50"/>
      <c r="I45" s="89" t="str">
        <f t="shared" si="9"/>
        <v>INSERT INTO math(tangen,question,answer,editor,date,count) VALUES('m1400','\\(\\quad 7　－　6　=　 \\)','\\(\\quad 1 \\)','harazono',NOW(),0);</v>
      </c>
      <c r="J45" s="78" t="s">
        <v>229</v>
      </c>
      <c r="K45" s="1">
        <v>7</v>
      </c>
      <c r="L45" t="s">
        <v>236</v>
      </c>
      <c r="M45" s="1">
        <v>6</v>
      </c>
      <c r="N45" t="s">
        <v>234</v>
      </c>
      <c r="O45" t="s">
        <v>230</v>
      </c>
      <c r="P45" s="78" t="s">
        <v>229</v>
      </c>
      <c r="Q45" s="1">
        <f t="shared" si="2"/>
        <v>1</v>
      </c>
      <c r="R45" t="s">
        <v>230</v>
      </c>
      <c r="S45" t="str">
        <f t="shared" si="3"/>
        <v>\\(\\quad 7　－　6　=　 \\)</v>
      </c>
      <c r="T45" t="str">
        <f t="shared" si="4"/>
        <v>\\(\\quad 1 \\)</v>
      </c>
    </row>
    <row r="46" spans="1:20" x14ac:dyDescent="0.55000000000000004">
      <c r="A46" s="51" t="s">
        <v>60</v>
      </c>
      <c r="C46" s="50" t="s">
        <v>72</v>
      </c>
      <c r="D46" s="50" t="str">
        <f t="shared" si="8"/>
        <v>\\(\\quad 6　－　6　=　 \\)</v>
      </c>
      <c r="E46" s="50" t="str">
        <f t="shared" si="8"/>
        <v>\\(\\quad 0 \\)</v>
      </c>
      <c r="F46" s="50" t="s">
        <v>62</v>
      </c>
      <c r="H46" s="50"/>
      <c r="I46" s="89" t="str">
        <f t="shared" si="9"/>
        <v>INSERT INTO math(tangen,question,answer,editor,date,count) VALUES('m1400','\\(\\quad 6　－　6　=　 \\)','\\(\\quad 0 \\)','harazono',NOW(),0);</v>
      </c>
      <c r="J46" s="78" t="s">
        <v>229</v>
      </c>
      <c r="K46" s="1">
        <v>6</v>
      </c>
      <c r="L46" t="s">
        <v>236</v>
      </c>
      <c r="M46" s="1">
        <v>6</v>
      </c>
      <c r="N46" t="s">
        <v>234</v>
      </c>
      <c r="O46" t="s">
        <v>230</v>
      </c>
      <c r="P46" s="78" t="s">
        <v>229</v>
      </c>
      <c r="Q46" s="1">
        <f t="shared" si="2"/>
        <v>0</v>
      </c>
      <c r="R46" t="s">
        <v>230</v>
      </c>
      <c r="S46" t="str">
        <f t="shared" si="3"/>
        <v>\\(\\quad 6　－　6　=　 \\)</v>
      </c>
      <c r="T46" t="str">
        <f t="shared" si="4"/>
        <v>\\(\\quad 0 \\)</v>
      </c>
    </row>
    <row r="47" spans="1:20" x14ac:dyDescent="0.55000000000000004">
      <c r="A47" s="51" t="s">
        <v>60</v>
      </c>
      <c r="C47" s="50" t="s">
        <v>72</v>
      </c>
      <c r="D47" s="50" t="str">
        <f t="shared" si="8"/>
        <v>\\(\\quad 10　－　7　=　 \\)</v>
      </c>
      <c r="E47" s="50" t="str">
        <f t="shared" si="8"/>
        <v>\\(\\quad 3 \\)</v>
      </c>
      <c r="F47" s="50" t="s">
        <v>62</v>
      </c>
      <c r="H47" s="50"/>
      <c r="I47" s="89" t="str">
        <f t="shared" si="9"/>
        <v>INSERT INTO math(tangen,question,answer,editor,date,count) VALUES('m1400','\\(\\quad 10　－　7　=　 \\)','\\(\\quad 3 \\)','harazono',NOW(),0);</v>
      </c>
      <c r="J47" s="78" t="s">
        <v>229</v>
      </c>
      <c r="K47" s="1">
        <v>10</v>
      </c>
      <c r="L47" t="s">
        <v>236</v>
      </c>
      <c r="M47" s="1">
        <v>7</v>
      </c>
      <c r="N47" t="s">
        <v>234</v>
      </c>
      <c r="O47" t="s">
        <v>230</v>
      </c>
      <c r="P47" s="78" t="s">
        <v>229</v>
      </c>
      <c r="Q47" s="1">
        <f t="shared" si="2"/>
        <v>3</v>
      </c>
      <c r="R47" t="s">
        <v>230</v>
      </c>
      <c r="S47" t="str">
        <f t="shared" si="3"/>
        <v>\\(\\quad 10　－　7　=　 \\)</v>
      </c>
      <c r="T47" t="str">
        <f t="shared" si="4"/>
        <v>\\(\\quad 3 \\)</v>
      </c>
    </row>
    <row r="48" spans="1:20" x14ac:dyDescent="0.55000000000000004">
      <c r="A48" s="51" t="s">
        <v>60</v>
      </c>
      <c r="C48" s="50" t="s">
        <v>72</v>
      </c>
      <c r="D48" s="50" t="str">
        <f t="shared" si="8"/>
        <v>\\(\\quad 9　－　7　=　 \\)</v>
      </c>
      <c r="E48" s="50" t="str">
        <f t="shared" si="8"/>
        <v>\\(\\quad 2 \\)</v>
      </c>
      <c r="F48" s="50" t="s">
        <v>62</v>
      </c>
      <c r="H48" s="50"/>
      <c r="I48" s="89" t="str">
        <f t="shared" si="9"/>
        <v>INSERT INTO math(tangen,question,answer,editor,date,count) VALUES('m1400','\\(\\quad 9　－　7　=　 \\)','\\(\\quad 2 \\)','harazono',NOW(),0);</v>
      </c>
      <c r="J48" s="78" t="s">
        <v>229</v>
      </c>
      <c r="K48" s="1">
        <v>9</v>
      </c>
      <c r="L48" t="s">
        <v>236</v>
      </c>
      <c r="M48" s="1">
        <v>7</v>
      </c>
      <c r="N48" t="s">
        <v>234</v>
      </c>
      <c r="O48" t="s">
        <v>230</v>
      </c>
      <c r="P48" s="78" t="s">
        <v>229</v>
      </c>
      <c r="Q48" s="1">
        <f t="shared" si="2"/>
        <v>2</v>
      </c>
      <c r="R48" t="s">
        <v>230</v>
      </c>
      <c r="S48" t="str">
        <f t="shared" si="3"/>
        <v>\\(\\quad 9　－　7　=　 \\)</v>
      </c>
      <c r="T48" t="str">
        <f t="shared" si="4"/>
        <v>\\(\\quad 2 \\)</v>
      </c>
    </row>
    <row r="49" spans="1:20" x14ac:dyDescent="0.55000000000000004">
      <c r="A49" s="51" t="s">
        <v>60</v>
      </c>
      <c r="C49" s="50" t="s">
        <v>72</v>
      </c>
      <c r="D49" s="50" t="str">
        <f t="shared" si="8"/>
        <v>\\(\\quad 8　－　7　=　 \\)</v>
      </c>
      <c r="E49" s="50" t="str">
        <f t="shared" si="8"/>
        <v>\\(\\quad 1 \\)</v>
      </c>
      <c r="F49" s="50" t="s">
        <v>62</v>
      </c>
      <c r="H49" s="50"/>
      <c r="I49" s="89" t="str">
        <f t="shared" si="9"/>
        <v>INSERT INTO math(tangen,question,answer,editor,date,count) VALUES('m1400','\\(\\quad 8　－　7　=　 \\)','\\(\\quad 1 \\)','harazono',NOW(),0);</v>
      </c>
      <c r="J49" s="78" t="s">
        <v>229</v>
      </c>
      <c r="K49" s="1">
        <v>8</v>
      </c>
      <c r="L49" t="s">
        <v>236</v>
      </c>
      <c r="M49" s="1">
        <v>7</v>
      </c>
      <c r="N49" t="s">
        <v>234</v>
      </c>
      <c r="O49" t="s">
        <v>230</v>
      </c>
      <c r="P49" s="78" t="s">
        <v>229</v>
      </c>
      <c r="Q49" s="1">
        <f t="shared" si="2"/>
        <v>1</v>
      </c>
      <c r="R49" t="s">
        <v>230</v>
      </c>
      <c r="S49" t="str">
        <f t="shared" si="3"/>
        <v>\\(\\quad 8　－　7　=　 \\)</v>
      </c>
      <c r="T49" t="str">
        <f t="shared" si="4"/>
        <v>\\(\\quad 1 \\)</v>
      </c>
    </row>
    <row r="50" spans="1:20" x14ac:dyDescent="0.55000000000000004">
      <c r="A50" s="51" t="s">
        <v>60</v>
      </c>
      <c r="C50" s="50" t="s">
        <v>72</v>
      </c>
      <c r="D50" s="50" t="str">
        <f t="shared" si="8"/>
        <v>\\(\\quad 7　－　7　=　 \\)</v>
      </c>
      <c r="E50" s="50" t="str">
        <f t="shared" si="8"/>
        <v>\\(\\quad 0 \\)</v>
      </c>
      <c r="F50" s="50" t="s">
        <v>62</v>
      </c>
      <c r="H50" s="50"/>
      <c r="I50" s="89" t="str">
        <f t="shared" si="9"/>
        <v>INSERT INTO math(tangen,question,answer,editor,date,count) VALUES('m1400','\\(\\quad 7　－　7　=　 \\)','\\(\\quad 0 \\)','harazono',NOW(),0);</v>
      </c>
      <c r="J50" s="78" t="s">
        <v>229</v>
      </c>
      <c r="K50" s="1">
        <v>7</v>
      </c>
      <c r="L50" t="s">
        <v>236</v>
      </c>
      <c r="M50" s="1">
        <v>7</v>
      </c>
      <c r="N50" t="s">
        <v>234</v>
      </c>
      <c r="O50" t="s">
        <v>230</v>
      </c>
      <c r="P50" s="78" t="s">
        <v>229</v>
      </c>
      <c r="Q50" s="1">
        <f t="shared" si="2"/>
        <v>0</v>
      </c>
      <c r="R50" t="s">
        <v>230</v>
      </c>
      <c r="S50" t="str">
        <f t="shared" si="3"/>
        <v>\\(\\quad 7　－　7　=　 \\)</v>
      </c>
      <c r="T50" t="str">
        <f t="shared" si="4"/>
        <v>\\(\\quad 0 \\)</v>
      </c>
    </row>
    <row r="51" spans="1:20" x14ac:dyDescent="0.55000000000000004">
      <c r="A51" s="51" t="s">
        <v>60</v>
      </c>
      <c r="C51" s="50" t="s">
        <v>72</v>
      </c>
      <c r="D51" s="50" t="str">
        <f t="shared" si="8"/>
        <v>\\(\\quad 10　－　8　=　 \\)</v>
      </c>
      <c r="E51" s="50" t="str">
        <f t="shared" si="8"/>
        <v>\\(\\quad 2 \\)</v>
      </c>
      <c r="F51" s="50" t="s">
        <v>62</v>
      </c>
      <c r="H51" s="50"/>
      <c r="I51" s="89" t="str">
        <f t="shared" si="9"/>
        <v>INSERT INTO math(tangen,question,answer,editor,date,count) VALUES('m1400','\\(\\quad 10　－　8　=　 \\)','\\(\\quad 2 \\)','harazono',NOW(),0);</v>
      </c>
      <c r="J51" s="78" t="s">
        <v>229</v>
      </c>
      <c r="K51" s="1">
        <v>10</v>
      </c>
      <c r="L51" t="s">
        <v>236</v>
      </c>
      <c r="M51" s="1">
        <v>8</v>
      </c>
      <c r="N51" t="s">
        <v>234</v>
      </c>
      <c r="O51" t="s">
        <v>230</v>
      </c>
      <c r="P51" s="78" t="s">
        <v>229</v>
      </c>
      <c r="Q51" s="1">
        <f t="shared" si="2"/>
        <v>2</v>
      </c>
      <c r="R51" t="s">
        <v>230</v>
      </c>
      <c r="S51" t="str">
        <f t="shared" si="3"/>
        <v>\\(\\quad 10　－　8　=　 \\)</v>
      </c>
      <c r="T51" t="str">
        <f t="shared" si="4"/>
        <v>\\(\\quad 2 \\)</v>
      </c>
    </row>
    <row r="52" spans="1:20" x14ac:dyDescent="0.55000000000000004">
      <c r="A52" s="51" t="s">
        <v>60</v>
      </c>
      <c r="C52" s="50" t="s">
        <v>72</v>
      </c>
      <c r="D52" s="50" t="str">
        <f t="shared" si="8"/>
        <v>\\(\\quad 9　－　8　=　 \\)</v>
      </c>
      <c r="E52" s="50" t="str">
        <f t="shared" si="8"/>
        <v>\\(\\quad 1 \\)</v>
      </c>
      <c r="F52" s="50" t="s">
        <v>62</v>
      </c>
      <c r="H52" s="50"/>
      <c r="I52" s="89" t="str">
        <f t="shared" si="9"/>
        <v>INSERT INTO math(tangen,question,answer,editor,date,count) VALUES('m1400','\\(\\quad 9　－　8　=　 \\)','\\(\\quad 1 \\)','harazono',NOW(),0);</v>
      </c>
      <c r="J52" s="78" t="s">
        <v>229</v>
      </c>
      <c r="K52" s="1">
        <v>9</v>
      </c>
      <c r="L52" t="s">
        <v>236</v>
      </c>
      <c r="M52" s="1">
        <v>8</v>
      </c>
      <c r="N52" t="s">
        <v>234</v>
      </c>
      <c r="O52" t="s">
        <v>230</v>
      </c>
      <c r="P52" s="78" t="s">
        <v>229</v>
      </c>
      <c r="Q52" s="1">
        <f t="shared" si="2"/>
        <v>1</v>
      </c>
      <c r="R52" t="s">
        <v>230</v>
      </c>
      <c r="S52" t="str">
        <f t="shared" si="3"/>
        <v>\\(\\quad 9　－　8　=　 \\)</v>
      </c>
      <c r="T52" t="str">
        <f t="shared" si="4"/>
        <v>\\(\\quad 1 \\)</v>
      </c>
    </row>
    <row r="53" spans="1:20" x14ac:dyDescent="0.55000000000000004">
      <c r="A53" s="51" t="s">
        <v>60</v>
      </c>
      <c r="C53" s="50" t="s">
        <v>72</v>
      </c>
      <c r="D53" s="50" t="str">
        <f t="shared" si="8"/>
        <v>\\(\\quad 8　－　8　=　 \\)</v>
      </c>
      <c r="E53" s="50" t="str">
        <f t="shared" si="8"/>
        <v>\\(\\quad 0 \\)</v>
      </c>
      <c r="F53" s="50" t="s">
        <v>62</v>
      </c>
      <c r="H53" s="50"/>
      <c r="I53" s="89" t="str">
        <f t="shared" si="9"/>
        <v>INSERT INTO math(tangen,question,answer,editor,date,count) VALUES('m1400','\\(\\quad 8　－　8　=　 \\)','\\(\\quad 0 \\)','harazono',NOW(),0);</v>
      </c>
      <c r="J53" s="78" t="s">
        <v>229</v>
      </c>
      <c r="K53" s="1">
        <v>8</v>
      </c>
      <c r="L53" t="s">
        <v>236</v>
      </c>
      <c r="M53" s="1">
        <v>8</v>
      </c>
      <c r="N53" t="s">
        <v>234</v>
      </c>
      <c r="O53" t="s">
        <v>230</v>
      </c>
      <c r="P53" s="78" t="s">
        <v>229</v>
      </c>
      <c r="Q53" s="1">
        <f t="shared" si="2"/>
        <v>0</v>
      </c>
      <c r="R53" t="s">
        <v>230</v>
      </c>
      <c r="S53" t="str">
        <f t="shared" si="3"/>
        <v>\\(\\quad 8　－　8　=　 \\)</v>
      </c>
      <c r="T53" t="str">
        <f t="shared" si="4"/>
        <v>\\(\\quad 0 \\)</v>
      </c>
    </row>
    <row r="54" spans="1:20" x14ac:dyDescent="0.55000000000000004">
      <c r="A54" s="51" t="s">
        <v>60</v>
      </c>
      <c r="C54" s="50" t="s">
        <v>72</v>
      </c>
      <c r="D54" s="50" t="str">
        <f t="shared" si="8"/>
        <v>\\(\\quad 10　－　9　=　 \\)</v>
      </c>
      <c r="E54" s="50" t="str">
        <f t="shared" si="8"/>
        <v>\\(\\quad 1 \\)</v>
      </c>
      <c r="F54" s="50" t="s">
        <v>62</v>
      </c>
      <c r="H54" s="50"/>
      <c r="I54" s="89" t="str">
        <f t="shared" si="9"/>
        <v>INSERT INTO math(tangen,question,answer,editor,date,count) VALUES('m1400','\\(\\quad 10　－　9　=　 \\)','\\(\\quad 1 \\)','harazono',NOW(),0);</v>
      </c>
      <c r="J54" s="78" t="s">
        <v>229</v>
      </c>
      <c r="K54" s="1">
        <v>10</v>
      </c>
      <c r="L54" t="s">
        <v>236</v>
      </c>
      <c r="M54" s="1">
        <v>9</v>
      </c>
      <c r="N54" t="s">
        <v>234</v>
      </c>
      <c r="O54" t="s">
        <v>230</v>
      </c>
      <c r="P54" s="78" t="s">
        <v>229</v>
      </c>
      <c r="Q54" s="1">
        <f t="shared" si="2"/>
        <v>1</v>
      </c>
      <c r="R54" t="s">
        <v>230</v>
      </c>
      <c r="S54" t="str">
        <f t="shared" si="3"/>
        <v>\\(\\quad 10　－　9　=　 \\)</v>
      </c>
      <c r="T54" t="str">
        <f t="shared" si="4"/>
        <v>\\(\\quad 1 \\)</v>
      </c>
    </row>
    <row r="55" spans="1:20" x14ac:dyDescent="0.55000000000000004">
      <c r="A55" s="51" t="s">
        <v>60</v>
      </c>
      <c r="C55" s="50" t="s">
        <v>72</v>
      </c>
      <c r="D55" s="50" t="str">
        <f t="shared" ref="D55:E55" si="10">S55</f>
        <v>\\(\\quad 9　－　9　=　 \\)</v>
      </c>
      <c r="E55" s="50" t="str">
        <f t="shared" si="10"/>
        <v>\\(\\quad 0 \\)</v>
      </c>
      <c r="F55" s="50" t="s">
        <v>62</v>
      </c>
      <c r="H55" s="50"/>
      <c r="I55" s="89" t="str">
        <f t="shared" si="9"/>
        <v>INSERT INTO math(tangen,question,answer,editor,date,count) VALUES('m1400','\\(\\quad 9　－　9　=　 \\)','\\(\\quad 0 \\)','harazono',NOW(),0);</v>
      </c>
      <c r="J55" s="78" t="s">
        <v>229</v>
      </c>
      <c r="K55" s="1">
        <v>9</v>
      </c>
      <c r="L55" t="s">
        <v>236</v>
      </c>
      <c r="M55" s="1">
        <v>9</v>
      </c>
      <c r="N55" t="s">
        <v>234</v>
      </c>
      <c r="O55" t="s">
        <v>230</v>
      </c>
      <c r="P55" s="78" t="s">
        <v>229</v>
      </c>
      <c r="Q55" s="1">
        <f t="shared" si="2"/>
        <v>0</v>
      </c>
      <c r="R55" t="s">
        <v>230</v>
      </c>
      <c r="S55" t="str">
        <f t="shared" si="3"/>
        <v>\\(\\quad 9　－　9　=　 \\)</v>
      </c>
      <c r="T55" t="str">
        <f t="shared" si="4"/>
        <v>\\(\\quad 0 \\)</v>
      </c>
    </row>
    <row r="56" spans="1:20" x14ac:dyDescent="0.55000000000000004">
      <c r="A56" s="51" t="s">
        <v>60</v>
      </c>
      <c r="C56" s="50" t="s">
        <v>72</v>
      </c>
      <c r="D56" s="50" t="str">
        <f>S56</f>
        <v>\\(\\quad 10　－　10　=　 \\)</v>
      </c>
      <c r="E56" s="50" t="str">
        <f>T56</f>
        <v>\\(\\quad 0 \\)</v>
      </c>
      <c r="F56" s="50" t="s">
        <v>62</v>
      </c>
      <c r="H56" s="50"/>
      <c r="I56" s="89" t="str">
        <f t="shared" si="9"/>
        <v>INSERT INTO math(tangen,question,answer,editor,date,count) VALUES('m1400','\\(\\quad 10　－　10　=　 \\)','\\(\\quad 0 \\)','harazono',NOW(),0);</v>
      </c>
      <c r="J56" s="78" t="s">
        <v>229</v>
      </c>
      <c r="K56" s="1">
        <v>10</v>
      </c>
      <c r="L56" t="s">
        <v>236</v>
      </c>
      <c r="M56" s="1">
        <v>10</v>
      </c>
      <c r="N56" t="s">
        <v>234</v>
      </c>
      <c r="O56" t="s">
        <v>230</v>
      </c>
      <c r="P56" s="78" t="s">
        <v>229</v>
      </c>
      <c r="Q56" s="1">
        <f t="shared" si="2"/>
        <v>0</v>
      </c>
      <c r="R56" t="s">
        <v>230</v>
      </c>
      <c r="S56" t="str">
        <f t="shared" si="3"/>
        <v>\\(\\quad 10　－　10　=　 \\)</v>
      </c>
      <c r="T56" t="str">
        <f t="shared" si="4"/>
        <v>\\(\\quad 0 \\)</v>
      </c>
    </row>
    <row r="57" spans="1:20" s="9" customFormat="1" x14ac:dyDescent="0.55000000000000004">
      <c r="A57" s="52"/>
      <c r="C57" s="53"/>
      <c r="D57" s="53"/>
      <c r="E57" s="53"/>
      <c r="F57" s="53"/>
      <c r="H57" s="53"/>
      <c r="I57" s="89"/>
      <c r="J57" s="78" t="s">
        <v>229</v>
      </c>
      <c r="L57" t="s">
        <v>236</v>
      </c>
      <c r="N57" t="s">
        <v>234</v>
      </c>
      <c r="O57" t="s">
        <v>230</v>
      </c>
      <c r="P57" s="78" t="s">
        <v>229</v>
      </c>
      <c r="Q57" s="9">
        <f t="shared" si="2"/>
        <v>0</v>
      </c>
      <c r="R57" t="s">
        <v>230</v>
      </c>
      <c r="S57" t="str">
        <f t="shared" si="3"/>
        <v>\\(\\quad 　－　　=　 \\)</v>
      </c>
      <c r="T57" t="str">
        <f t="shared" si="4"/>
        <v>\\(\\quad 0 \\)</v>
      </c>
    </row>
    <row r="58" spans="1:20" x14ac:dyDescent="0.55000000000000004">
      <c r="A58" s="51" t="s">
        <v>60</v>
      </c>
      <c r="C58" s="50" t="s">
        <v>162</v>
      </c>
      <c r="D58" s="50" t="str">
        <f>S58</f>
        <v>\\(\\quad 11　－　2　=　 \\)</v>
      </c>
      <c r="E58" s="50" t="str">
        <f>T58</f>
        <v>\\(\\quad 9 \\)</v>
      </c>
      <c r="F58" s="50" t="s">
        <v>62</v>
      </c>
      <c r="H58" s="50"/>
      <c r="I58" s="89" t="str">
        <f t="shared" si="9"/>
        <v>INSERT INTO math(tangen,question,answer,editor,date,count) VALUES('m1500','\\(\\quad 11　－　2　=　 \\)','\\(\\quad 9 \\)','harazono',NOW(),0);</v>
      </c>
      <c r="J58" s="78" t="s">
        <v>229</v>
      </c>
      <c r="K58" s="1">
        <v>11</v>
      </c>
      <c r="L58" t="s">
        <v>236</v>
      </c>
      <c r="M58" s="1">
        <v>2</v>
      </c>
      <c r="N58" t="s">
        <v>234</v>
      </c>
      <c r="O58" t="s">
        <v>230</v>
      </c>
      <c r="P58" s="78" t="s">
        <v>229</v>
      </c>
      <c r="Q58" s="1">
        <f t="shared" si="2"/>
        <v>9</v>
      </c>
      <c r="R58" t="s">
        <v>230</v>
      </c>
      <c r="S58" t="str">
        <f t="shared" si="3"/>
        <v>\\(\\quad 11　－　2　=　 \\)</v>
      </c>
      <c r="T58" t="str">
        <f t="shared" si="4"/>
        <v>\\(\\quad 9 \\)</v>
      </c>
    </row>
    <row r="59" spans="1:20" x14ac:dyDescent="0.55000000000000004">
      <c r="A59" s="51" t="s">
        <v>60</v>
      </c>
      <c r="C59" s="50" t="s">
        <v>162</v>
      </c>
      <c r="D59" s="50" t="str">
        <f t="shared" ref="D59:D122" si="11">S59</f>
        <v>\\(\\quad 11　－　3　=　 \\)</v>
      </c>
      <c r="E59" s="50" t="str">
        <f t="shared" ref="E59:E122" si="12">T59</f>
        <v>\\(\\quad 8 \\)</v>
      </c>
      <c r="F59" s="50" t="s">
        <v>62</v>
      </c>
      <c r="H59" s="50"/>
      <c r="I59" s="89" t="str">
        <f t="shared" ref="I59:I122" si="13">"INSERT INTO "&amp;A59&amp;"(tangen,question,answer,editor,date,count) VALUES('"&amp;C59&amp;"','"&amp;D59&amp;"','"&amp;E59&amp;"','"&amp;F59&amp;"',NOW(),0);"</f>
        <v>INSERT INTO math(tangen,question,answer,editor,date,count) VALUES('m1500','\\(\\quad 11　－　3　=　 \\)','\\(\\quad 8 \\)','harazono',NOW(),0);</v>
      </c>
      <c r="J59" s="78" t="s">
        <v>229</v>
      </c>
      <c r="K59" s="1">
        <v>11</v>
      </c>
      <c r="L59" t="s">
        <v>236</v>
      </c>
      <c r="M59" s="1">
        <v>3</v>
      </c>
      <c r="N59" t="s">
        <v>234</v>
      </c>
      <c r="O59" t="s">
        <v>230</v>
      </c>
      <c r="P59" s="78" t="s">
        <v>229</v>
      </c>
      <c r="Q59" s="1">
        <f t="shared" si="2"/>
        <v>8</v>
      </c>
      <c r="R59" t="s">
        <v>230</v>
      </c>
      <c r="S59" t="str">
        <f t="shared" si="3"/>
        <v>\\(\\quad 11　－　3　=　 \\)</v>
      </c>
      <c r="T59" t="str">
        <f t="shared" si="4"/>
        <v>\\(\\quad 8 \\)</v>
      </c>
    </row>
    <row r="60" spans="1:20" x14ac:dyDescent="0.55000000000000004">
      <c r="A60" s="51" t="s">
        <v>60</v>
      </c>
      <c r="C60" s="50" t="s">
        <v>162</v>
      </c>
      <c r="D60" s="50" t="str">
        <f t="shared" si="11"/>
        <v>\\(\\quad 11　－　4　=　 \\)</v>
      </c>
      <c r="E60" s="50" t="str">
        <f t="shared" si="12"/>
        <v>\\(\\quad 7 \\)</v>
      </c>
      <c r="F60" s="50" t="s">
        <v>62</v>
      </c>
      <c r="H60" s="50"/>
      <c r="I60" s="89" t="str">
        <f t="shared" si="13"/>
        <v>INSERT INTO math(tangen,question,answer,editor,date,count) VALUES('m1500','\\(\\quad 11　－　4　=　 \\)','\\(\\quad 7 \\)','harazono',NOW(),0);</v>
      </c>
      <c r="J60" s="78" t="s">
        <v>229</v>
      </c>
      <c r="K60" s="1">
        <v>11</v>
      </c>
      <c r="L60" t="s">
        <v>236</v>
      </c>
      <c r="M60" s="1">
        <v>4</v>
      </c>
      <c r="N60" t="s">
        <v>234</v>
      </c>
      <c r="O60" t="s">
        <v>230</v>
      </c>
      <c r="P60" s="78" t="s">
        <v>229</v>
      </c>
      <c r="Q60" s="1">
        <f t="shared" si="2"/>
        <v>7</v>
      </c>
      <c r="R60" t="s">
        <v>230</v>
      </c>
      <c r="S60" t="str">
        <f t="shared" si="3"/>
        <v>\\(\\quad 11　－　4　=　 \\)</v>
      </c>
      <c r="T60" t="str">
        <f t="shared" si="4"/>
        <v>\\(\\quad 7 \\)</v>
      </c>
    </row>
    <row r="61" spans="1:20" x14ac:dyDescent="0.55000000000000004">
      <c r="A61" s="51" t="s">
        <v>60</v>
      </c>
      <c r="C61" s="50" t="s">
        <v>162</v>
      </c>
      <c r="D61" s="50" t="str">
        <f t="shared" si="11"/>
        <v>\\(\\quad 11　－　5　=　 \\)</v>
      </c>
      <c r="E61" s="50" t="str">
        <f t="shared" si="12"/>
        <v>\\(\\quad 6 \\)</v>
      </c>
      <c r="F61" s="50" t="s">
        <v>62</v>
      </c>
      <c r="H61" s="50"/>
      <c r="I61" s="89" t="str">
        <f t="shared" si="13"/>
        <v>INSERT INTO math(tangen,question,answer,editor,date,count) VALUES('m1500','\\(\\quad 11　－　5　=　 \\)','\\(\\quad 6 \\)','harazono',NOW(),0);</v>
      </c>
      <c r="J61" s="78" t="s">
        <v>229</v>
      </c>
      <c r="K61" s="1">
        <v>11</v>
      </c>
      <c r="L61" t="s">
        <v>236</v>
      </c>
      <c r="M61" s="1">
        <v>5</v>
      </c>
      <c r="N61" t="s">
        <v>234</v>
      </c>
      <c r="O61" t="s">
        <v>230</v>
      </c>
      <c r="P61" s="78" t="s">
        <v>229</v>
      </c>
      <c r="Q61" s="1">
        <f t="shared" si="2"/>
        <v>6</v>
      </c>
      <c r="R61" t="s">
        <v>230</v>
      </c>
      <c r="S61" t="str">
        <f t="shared" si="3"/>
        <v>\\(\\quad 11　－　5　=　 \\)</v>
      </c>
      <c r="T61" t="str">
        <f t="shared" si="4"/>
        <v>\\(\\quad 6 \\)</v>
      </c>
    </row>
    <row r="62" spans="1:20" x14ac:dyDescent="0.55000000000000004">
      <c r="A62" s="51" t="s">
        <v>60</v>
      </c>
      <c r="C62" s="50" t="s">
        <v>162</v>
      </c>
      <c r="D62" s="50" t="str">
        <f t="shared" si="11"/>
        <v>\\(\\quad 11　－　6　=　 \\)</v>
      </c>
      <c r="E62" s="50" t="str">
        <f t="shared" si="12"/>
        <v>\\(\\quad 5 \\)</v>
      </c>
      <c r="F62" s="50" t="s">
        <v>62</v>
      </c>
      <c r="H62" s="50"/>
      <c r="I62" s="89" t="str">
        <f t="shared" si="13"/>
        <v>INSERT INTO math(tangen,question,answer,editor,date,count) VALUES('m1500','\\(\\quad 11　－　6　=　 \\)','\\(\\quad 5 \\)','harazono',NOW(),0);</v>
      </c>
      <c r="J62" s="78" t="s">
        <v>229</v>
      </c>
      <c r="K62" s="1">
        <v>11</v>
      </c>
      <c r="L62" t="s">
        <v>236</v>
      </c>
      <c r="M62" s="1">
        <v>6</v>
      </c>
      <c r="N62" t="s">
        <v>234</v>
      </c>
      <c r="O62" t="s">
        <v>230</v>
      </c>
      <c r="P62" s="78" t="s">
        <v>229</v>
      </c>
      <c r="Q62" s="1">
        <f t="shared" si="2"/>
        <v>5</v>
      </c>
      <c r="R62" t="s">
        <v>230</v>
      </c>
      <c r="S62" t="str">
        <f t="shared" si="3"/>
        <v>\\(\\quad 11　－　6　=　 \\)</v>
      </c>
      <c r="T62" t="str">
        <f t="shared" si="4"/>
        <v>\\(\\quad 5 \\)</v>
      </c>
    </row>
    <row r="63" spans="1:20" x14ac:dyDescent="0.55000000000000004">
      <c r="A63" s="51" t="s">
        <v>60</v>
      </c>
      <c r="C63" s="50" t="s">
        <v>162</v>
      </c>
      <c r="D63" s="50" t="str">
        <f t="shared" si="11"/>
        <v>\\(\\quad 11　－　7　=　 \\)</v>
      </c>
      <c r="E63" s="50" t="str">
        <f t="shared" si="12"/>
        <v>\\(\\quad 4 \\)</v>
      </c>
      <c r="F63" s="50" t="s">
        <v>62</v>
      </c>
      <c r="H63" s="50"/>
      <c r="I63" s="89" t="str">
        <f t="shared" si="13"/>
        <v>INSERT INTO math(tangen,question,answer,editor,date,count) VALUES('m1500','\\(\\quad 11　－　7　=　 \\)','\\(\\quad 4 \\)','harazono',NOW(),0);</v>
      </c>
      <c r="J63" s="78" t="s">
        <v>229</v>
      </c>
      <c r="K63" s="1">
        <v>11</v>
      </c>
      <c r="L63" t="s">
        <v>236</v>
      </c>
      <c r="M63" s="1">
        <v>7</v>
      </c>
      <c r="N63" t="s">
        <v>234</v>
      </c>
      <c r="O63" t="s">
        <v>230</v>
      </c>
      <c r="P63" s="78" t="s">
        <v>229</v>
      </c>
      <c r="Q63" s="1">
        <f t="shared" si="2"/>
        <v>4</v>
      </c>
      <c r="R63" t="s">
        <v>230</v>
      </c>
      <c r="S63" t="str">
        <f t="shared" si="3"/>
        <v>\\(\\quad 11　－　7　=　 \\)</v>
      </c>
      <c r="T63" t="str">
        <f t="shared" si="4"/>
        <v>\\(\\quad 4 \\)</v>
      </c>
    </row>
    <row r="64" spans="1:20" x14ac:dyDescent="0.55000000000000004">
      <c r="A64" s="51" t="s">
        <v>60</v>
      </c>
      <c r="C64" s="50" t="s">
        <v>162</v>
      </c>
      <c r="D64" s="50" t="str">
        <f t="shared" si="11"/>
        <v>\\(\\quad 11　－　8　=　 \\)</v>
      </c>
      <c r="E64" s="50" t="str">
        <f t="shared" si="12"/>
        <v>\\(\\quad 3 \\)</v>
      </c>
      <c r="F64" s="50" t="s">
        <v>62</v>
      </c>
      <c r="H64" s="50"/>
      <c r="I64" s="89" t="str">
        <f t="shared" si="13"/>
        <v>INSERT INTO math(tangen,question,answer,editor,date,count) VALUES('m1500','\\(\\quad 11　－　8　=　 \\)','\\(\\quad 3 \\)','harazono',NOW(),0);</v>
      </c>
      <c r="J64" s="78" t="s">
        <v>229</v>
      </c>
      <c r="K64" s="1">
        <v>11</v>
      </c>
      <c r="L64" t="s">
        <v>236</v>
      </c>
      <c r="M64" s="1">
        <v>8</v>
      </c>
      <c r="N64" t="s">
        <v>234</v>
      </c>
      <c r="O64" t="s">
        <v>230</v>
      </c>
      <c r="P64" s="78" t="s">
        <v>229</v>
      </c>
      <c r="Q64" s="1">
        <f t="shared" si="2"/>
        <v>3</v>
      </c>
      <c r="R64" t="s">
        <v>230</v>
      </c>
      <c r="S64" t="str">
        <f t="shared" si="3"/>
        <v>\\(\\quad 11　－　8　=　 \\)</v>
      </c>
      <c r="T64" t="str">
        <f t="shared" si="4"/>
        <v>\\(\\quad 3 \\)</v>
      </c>
    </row>
    <row r="65" spans="1:20" x14ac:dyDescent="0.55000000000000004">
      <c r="A65" s="51" t="s">
        <v>60</v>
      </c>
      <c r="C65" s="50" t="s">
        <v>162</v>
      </c>
      <c r="D65" s="50" t="str">
        <f t="shared" si="11"/>
        <v>\\(\\quad 11　－　9　=　 \\)</v>
      </c>
      <c r="E65" s="50" t="str">
        <f t="shared" si="12"/>
        <v>\\(\\quad 2 \\)</v>
      </c>
      <c r="F65" s="50" t="s">
        <v>62</v>
      </c>
      <c r="H65" s="50"/>
      <c r="I65" s="89" t="str">
        <f t="shared" si="13"/>
        <v>INSERT INTO math(tangen,question,answer,editor,date,count) VALUES('m1500','\\(\\quad 11　－　9　=　 \\)','\\(\\quad 2 \\)','harazono',NOW(),0);</v>
      </c>
      <c r="J65" s="78" t="s">
        <v>229</v>
      </c>
      <c r="K65" s="1">
        <v>11</v>
      </c>
      <c r="L65" t="s">
        <v>236</v>
      </c>
      <c r="M65" s="1">
        <v>9</v>
      </c>
      <c r="N65" t="s">
        <v>234</v>
      </c>
      <c r="O65" t="s">
        <v>230</v>
      </c>
      <c r="P65" s="78" t="s">
        <v>229</v>
      </c>
      <c r="Q65" s="1">
        <f t="shared" si="2"/>
        <v>2</v>
      </c>
      <c r="R65" t="s">
        <v>230</v>
      </c>
      <c r="S65" t="str">
        <f t="shared" si="3"/>
        <v>\\(\\quad 11　－　9　=　 \\)</v>
      </c>
      <c r="T65" t="str">
        <f t="shared" si="4"/>
        <v>\\(\\quad 2 \\)</v>
      </c>
    </row>
    <row r="66" spans="1:20" x14ac:dyDescent="0.55000000000000004">
      <c r="A66" s="51" t="s">
        <v>60</v>
      </c>
      <c r="C66" s="50" t="s">
        <v>162</v>
      </c>
      <c r="D66" s="50" t="str">
        <f t="shared" si="11"/>
        <v>\\(\\quad 12　－　3　=　 \\)</v>
      </c>
      <c r="E66" s="50" t="str">
        <f t="shared" si="12"/>
        <v>\\(\\quad 9 \\)</v>
      </c>
      <c r="F66" s="50" t="s">
        <v>62</v>
      </c>
      <c r="H66" s="50"/>
      <c r="I66" s="89" t="str">
        <f t="shared" si="13"/>
        <v>INSERT INTO math(tangen,question,answer,editor,date,count) VALUES('m1500','\\(\\quad 12　－　3　=　 \\)','\\(\\quad 9 \\)','harazono',NOW(),0);</v>
      </c>
      <c r="J66" s="78" t="s">
        <v>229</v>
      </c>
      <c r="K66" s="1">
        <v>12</v>
      </c>
      <c r="L66" t="s">
        <v>236</v>
      </c>
      <c r="M66" s="1">
        <v>3</v>
      </c>
      <c r="N66" t="s">
        <v>234</v>
      </c>
      <c r="O66" t="s">
        <v>230</v>
      </c>
      <c r="P66" s="78" t="s">
        <v>229</v>
      </c>
      <c r="Q66" s="1">
        <f t="shared" si="2"/>
        <v>9</v>
      </c>
      <c r="R66" t="s">
        <v>230</v>
      </c>
      <c r="S66" t="str">
        <f t="shared" si="3"/>
        <v>\\(\\quad 12　－　3　=　 \\)</v>
      </c>
      <c r="T66" t="str">
        <f t="shared" si="4"/>
        <v>\\(\\quad 9 \\)</v>
      </c>
    </row>
    <row r="67" spans="1:20" x14ac:dyDescent="0.55000000000000004">
      <c r="A67" s="51" t="s">
        <v>60</v>
      </c>
      <c r="C67" s="50" t="s">
        <v>162</v>
      </c>
      <c r="D67" s="50" t="str">
        <f t="shared" si="11"/>
        <v>\\(\\quad 12　－　4　=　 \\)</v>
      </c>
      <c r="E67" s="50" t="str">
        <f t="shared" si="12"/>
        <v>\\(\\quad 8 \\)</v>
      </c>
      <c r="F67" s="50" t="s">
        <v>62</v>
      </c>
      <c r="H67" s="50"/>
      <c r="I67" s="89" t="str">
        <f t="shared" si="13"/>
        <v>INSERT INTO math(tangen,question,answer,editor,date,count) VALUES('m1500','\\(\\quad 12　－　4　=　 \\)','\\(\\quad 8 \\)','harazono',NOW(),0);</v>
      </c>
      <c r="J67" s="78" t="s">
        <v>229</v>
      </c>
      <c r="K67" s="1">
        <v>12</v>
      </c>
      <c r="L67" t="s">
        <v>236</v>
      </c>
      <c r="M67" s="1">
        <v>4</v>
      </c>
      <c r="N67" t="s">
        <v>234</v>
      </c>
      <c r="O67" t="s">
        <v>230</v>
      </c>
      <c r="P67" s="78" t="s">
        <v>229</v>
      </c>
      <c r="Q67" s="1">
        <f t="shared" ref="Q67:Q76" si="14">K67-M67</f>
        <v>8</v>
      </c>
      <c r="R67" t="s">
        <v>230</v>
      </c>
      <c r="S67" t="str">
        <f t="shared" ref="S67:S130" si="15">J67&amp;K67&amp;L67&amp;M67&amp;N67&amp;O67</f>
        <v>\\(\\quad 12　－　4　=　 \\)</v>
      </c>
      <c r="T67" t="str">
        <f t="shared" ref="T67:T130" si="16">P67&amp;Q67&amp;R67</f>
        <v>\\(\\quad 8 \\)</v>
      </c>
    </row>
    <row r="68" spans="1:20" x14ac:dyDescent="0.55000000000000004">
      <c r="A68" s="51" t="s">
        <v>60</v>
      </c>
      <c r="C68" s="50" t="s">
        <v>162</v>
      </c>
      <c r="D68" s="50" t="str">
        <f t="shared" si="11"/>
        <v>\\(\\quad 12　－　5　=　 \\)</v>
      </c>
      <c r="E68" s="50" t="str">
        <f t="shared" si="12"/>
        <v>\\(\\quad 7 \\)</v>
      </c>
      <c r="F68" s="50" t="s">
        <v>62</v>
      </c>
      <c r="H68" s="50"/>
      <c r="I68" s="89" t="str">
        <f t="shared" si="13"/>
        <v>INSERT INTO math(tangen,question,answer,editor,date,count) VALUES('m1500','\\(\\quad 12　－　5　=　 \\)','\\(\\quad 7 \\)','harazono',NOW(),0);</v>
      </c>
      <c r="J68" s="78" t="s">
        <v>229</v>
      </c>
      <c r="K68" s="1">
        <v>12</v>
      </c>
      <c r="L68" t="s">
        <v>236</v>
      </c>
      <c r="M68" s="1">
        <v>5</v>
      </c>
      <c r="N68" t="s">
        <v>234</v>
      </c>
      <c r="O68" t="s">
        <v>230</v>
      </c>
      <c r="P68" s="78" t="s">
        <v>229</v>
      </c>
      <c r="Q68" s="1">
        <f t="shared" si="14"/>
        <v>7</v>
      </c>
      <c r="R68" t="s">
        <v>230</v>
      </c>
      <c r="S68" t="str">
        <f t="shared" si="15"/>
        <v>\\(\\quad 12　－　5　=　 \\)</v>
      </c>
      <c r="T68" t="str">
        <f t="shared" si="16"/>
        <v>\\(\\quad 7 \\)</v>
      </c>
    </row>
    <row r="69" spans="1:20" x14ac:dyDescent="0.55000000000000004">
      <c r="A69" s="51" t="s">
        <v>60</v>
      </c>
      <c r="C69" s="50" t="s">
        <v>162</v>
      </c>
      <c r="D69" s="50" t="str">
        <f t="shared" si="11"/>
        <v>\\(\\quad 12　－　6　=　 \\)</v>
      </c>
      <c r="E69" s="50" t="str">
        <f t="shared" si="12"/>
        <v>\\(\\quad 6 \\)</v>
      </c>
      <c r="F69" s="50" t="s">
        <v>62</v>
      </c>
      <c r="H69" s="50"/>
      <c r="I69" s="89" t="str">
        <f t="shared" si="13"/>
        <v>INSERT INTO math(tangen,question,answer,editor,date,count) VALUES('m1500','\\(\\quad 12　－　6　=　 \\)','\\(\\quad 6 \\)','harazono',NOW(),0);</v>
      </c>
      <c r="J69" s="78" t="s">
        <v>229</v>
      </c>
      <c r="K69" s="1">
        <v>12</v>
      </c>
      <c r="L69" t="s">
        <v>236</v>
      </c>
      <c r="M69" s="1">
        <v>6</v>
      </c>
      <c r="N69" t="s">
        <v>234</v>
      </c>
      <c r="O69" t="s">
        <v>230</v>
      </c>
      <c r="P69" s="78" t="s">
        <v>229</v>
      </c>
      <c r="Q69" s="1">
        <f t="shared" si="14"/>
        <v>6</v>
      </c>
      <c r="R69" t="s">
        <v>230</v>
      </c>
      <c r="S69" t="str">
        <f t="shared" si="15"/>
        <v>\\(\\quad 12　－　6　=　 \\)</v>
      </c>
      <c r="T69" t="str">
        <f t="shared" si="16"/>
        <v>\\(\\quad 6 \\)</v>
      </c>
    </row>
    <row r="70" spans="1:20" x14ac:dyDescent="0.55000000000000004">
      <c r="A70" s="51" t="s">
        <v>60</v>
      </c>
      <c r="C70" s="50" t="s">
        <v>162</v>
      </c>
      <c r="D70" s="50" t="str">
        <f t="shared" si="11"/>
        <v>\\(\\quad 12　－　7　=　 \\)</v>
      </c>
      <c r="E70" s="50" t="str">
        <f t="shared" si="12"/>
        <v>\\(\\quad 5 \\)</v>
      </c>
      <c r="F70" s="50" t="s">
        <v>62</v>
      </c>
      <c r="H70" s="50"/>
      <c r="I70" s="89" t="str">
        <f t="shared" si="13"/>
        <v>INSERT INTO math(tangen,question,answer,editor,date,count) VALUES('m1500','\\(\\quad 12　－　7　=　 \\)','\\(\\quad 5 \\)','harazono',NOW(),0);</v>
      </c>
      <c r="J70" s="78" t="s">
        <v>229</v>
      </c>
      <c r="K70" s="1">
        <v>12</v>
      </c>
      <c r="L70" t="s">
        <v>236</v>
      </c>
      <c r="M70" s="1">
        <v>7</v>
      </c>
      <c r="N70" t="s">
        <v>234</v>
      </c>
      <c r="O70" t="s">
        <v>230</v>
      </c>
      <c r="P70" s="78" t="s">
        <v>229</v>
      </c>
      <c r="Q70" s="1">
        <f t="shared" si="14"/>
        <v>5</v>
      </c>
      <c r="R70" t="s">
        <v>230</v>
      </c>
      <c r="S70" t="str">
        <f t="shared" si="15"/>
        <v>\\(\\quad 12　－　7　=　 \\)</v>
      </c>
      <c r="T70" t="str">
        <f t="shared" si="16"/>
        <v>\\(\\quad 5 \\)</v>
      </c>
    </row>
    <row r="71" spans="1:20" x14ac:dyDescent="0.55000000000000004">
      <c r="A71" s="51" t="s">
        <v>60</v>
      </c>
      <c r="C71" s="50" t="s">
        <v>162</v>
      </c>
      <c r="D71" s="50" t="str">
        <f t="shared" si="11"/>
        <v>\\(\\quad 12　－　8　=　 \\)</v>
      </c>
      <c r="E71" s="50" t="str">
        <f t="shared" si="12"/>
        <v>\\(\\quad 4 \\)</v>
      </c>
      <c r="F71" s="50" t="s">
        <v>62</v>
      </c>
      <c r="H71" s="50"/>
      <c r="I71" s="89" t="str">
        <f t="shared" si="13"/>
        <v>INSERT INTO math(tangen,question,answer,editor,date,count) VALUES('m1500','\\(\\quad 12　－　8　=　 \\)','\\(\\quad 4 \\)','harazono',NOW(),0);</v>
      </c>
      <c r="J71" s="78" t="s">
        <v>229</v>
      </c>
      <c r="K71" s="1">
        <v>12</v>
      </c>
      <c r="L71" t="s">
        <v>236</v>
      </c>
      <c r="M71" s="1">
        <v>8</v>
      </c>
      <c r="N71" t="s">
        <v>234</v>
      </c>
      <c r="O71" t="s">
        <v>230</v>
      </c>
      <c r="P71" s="78" t="s">
        <v>229</v>
      </c>
      <c r="Q71" s="1">
        <f t="shared" si="14"/>
        <v>4</v>
      </c>
      <c r="R71" t="s">
        <v>230</v>
      </c>
      <c r="S71" t="str">
        <f t="shared" si="15"/>
        <v>\\(\\quad 12　－　8　=　 \\)</v>
      </c>
      <c r="T71" t="str">
        <f t="shared" si="16"/>
        <v>\\(\\quad 4 \\)</v>
      </c>
    </row>
    <row r="72" spans="1:20" x14ac:dyDescent="0.55000000000000004">
      <c r="A72" s="51" t="s">
        <v>60</v>
      </c>
      <c r="C72" s="50" t="s">
        <v>162</v>
      </c>
      <c r="D72" s="50" t="str">
        <f t="shared" si="11"/>
        <v>\\(\\quad 12　－　9　=　 \\)</v>
      </c>
      <c r="E72" s="50" t="str">
        <f t="shared" si="12"/>
        <v>\\(\\quad 3 \\)</v>
      </c>
      <c r="F72" s="50" t="s">
        <v>62</v>
      </c>
      <c r="H72" s="50"/>
      <c r="I72" s="89" t="str">
        <f t="shared" si="13"/>
        <v>INSERT INTO math(tangen,question,answer,editor,date,count) VALUES('m1500','\\(\\quad 12　－　9　=　 \\)','\\(\\quad 3 \\)','harazono',NOW(),0);</v>
      </c>
      <c r="J72" s="78" t="s">
        <v>229</v>
      </c>
      <c r="K72" s="1">
        <v>12</v>
      </c>
      <c r="L72" t="s">
        <v>236</v>
      </c>
      <c r="M72" s="1">
        <v>9</v>
      </c>
      <c r="N72" t="s">
        <v>234</v>
      </c>
      <c r="O72" t="s">
        <v>230</v>
      </c>
      <c r="P72" s="78" t="s">
        <v>229</v>
      </c>
      <c r="Q72" s="1">
        <f t="shared" si="14"/>
        <v>3</v>
      </c>
      <c r="R72" t="s">
        <v>230</v>
      </c>
      <c r="S72" t="str">
        <f t="shared" si="15"/>
        <v>\\(\\quad 12　－　9　=　 \\)</v>
      </c>
      <c r="T72" t="str">
        <f t="shared" si="16"/>
        <v>\\(\\quad 3 \\)</v>
      </c>
    </row>
    <row r="73" spans="1:20" x14ac:dyDescent="0.55000000000000004">
      <c r="A73" s="51" t="s">
        <v>60</v>
      </c>
      <c r="C73" s="50" t="s">
        <v>162</v>
      </c>
      <c r="D73" s="50" t="str">
        <f t="shared" si="11"/>
        <v>\\(\\quad 13　－　4　=　 \\)</v>
      </c>
      <c r="E73" s="50" t="str">
        <f t="shared" si="12"/>
        <v>\\(\\quad 9 \\)</v>
      </c>
      <c r="F73" s="50" t="s">
        <v>62</v>
      </c>
      <c r="H73" s="50"/>
      <c r="I73" s="89" t="str">
        <f t="shared" si="13"/>
        <v>INSERT INTO math(tangen,question,answer,editor,date,count) VALUES('m1500','\\(\\quad 13　－　4　=　 \\)','\\(\\quad 9 \\)','harazono',NOW(),0);</v>
      </c>
      <c r="J73" s="78" t="s">
        <v>229</v>
      </c>
      <c r="K73" s="1">
        <v>13</v>
      </c>
      <c r="L73" t="s">
        <v>236</v>
      </c>
      <c r="M73" s="1">
        <v>4</v>
      </c>
      <c r="N73" t="s">
        <v>234</v>
      </c>
      <c r="O73" t="s">
        <v>230</v>
      </c>
      <c r="P73" s="78" t="s">
        <v>229</v>
      </c>
      <c r="Q73" s="1">
        <f t="shared" si="14"/>
        <v>9</v>
      </c>
      <c r="R73" t="s">
        <v>230</v>
      </c>
      <c r="S73" t="str">
        <f t="shared" si="15"/>
        <v>\\(\\quad 13　－　4　=　 \\)</v>
      </c>
      <c r="T73" t="str">
        <f t="shared" si="16"/>
        <v>\\(\\quad 9 \\)</v>
      </c>
    </row>
    <row r="74" spans="1:20" x14ac:dyDescent="0.55000000000000004">
      <c r="A74" s="51" t="s">
        <v>60</v>
      </c>
      <c r="C74" s="50" t="s">
        <v>162</v>
      </c>
      <c r="D74" s="50" t="str">
        <f t="shared" si="11"/>
        <v>\\(\\quad 13　－　5　=　 \\)</v>
      </c>
      <c r="E74" s="50" t="str">
        <f t="shared" si="12"/>
        <v>\\(\\quad 8 \\)</v>
      </c>
      <c r="F74" s="50" t="s">
        <v>62</v>
      </c>
      <c r="H74" s="50"/>
      <c r="I74" s="89" t="str">
        <f t="shared" si="13"/>
        <v>INSERT INTO math(tangen,question,answer,editor,date,count) VALUES('m1500','\\(\\quad 13　－　5　=　 \\)','\\(\\quad 8 \\)','harazono',NOW(),0);</v>
      </c>
      <c r="J74" s="78" t="s">
        <v>229</v>
      </c>
      <c r="K74" s="1">
        <v>13</v>
      </c>
      <c r="L74" t="s">
        <v>236</v>
      </c>
      <c r="M74" s="1">
        <v>5</v>
      </c>
      <c r="N74" t="s">
        <v>234</v>
      </c>
      <c r="O74" t="s">
        <v>230</v>
      </c>
      <c r="P74" s="78" t="s">
        <v>229</v>
      </c>
      <c r="Q74" s="1">
        <f t="shared" si="14"/>
        <v>8</v>
      </c>
      <c r="R74" t="s">
        <v>230</v>
      </c>
      <c r="S74" t="str">
        <f t="shared" si="15"/>
        <v>\\(\\quad 13　－　5　=　 \\)</v>
      </c>
      <c r="T74" t="str">
        <f t="shared" si="16"/>
        <v>\\(\\quad 8 \\)</v>
      </c>
    </row>
    <row r="75" spans="1:20" x14ac:dyDescent="0.55000000000000004">
      <c r="A75" s="51" t="s">
        <v>60</v>
      </c>
      <c r="C75" s="50" t="s">
        <v>162</v>
      </c>
      <c r="D75" s="50" t="str">
        <f t="shared" si="11"/>
        <v>\\(\\quad 13　－　6　=　 \\)</v>
      </c>
      <c r="E75" s="50" t="str">
        <f t="shared" si="12"/>
        <v>\\(\\quad 7 \\)</v>
      </c>
      <c r="F75" s="50" t="s">
        <v>62</v>
      </c>
      <c r="H75" s="50"/>
      <c r="I75" s="89" t="str">
        <f t="shared" si="13"/>
        <v>INSERT INTO math(tangen,question,answer,editor,date,count) VALUES('m1500','\\(\\quad 13　－　6　=　 \\)','\\(\\quad 7 \\)','harazono',NOW(),0);</v>
      </c>
      <c r="J75" s="78" t="s">
        <v>229</v>
      </c>
      <c r="K75" s="1">
        <v>13</v>
      </c>
      <c r="L75" t="s">
        <v>236</v>
      </c>
      <c r="M75" s="1">
        <v>6</v>
      </c>
      <c r="N75" t="s">
        <v>234</v>
      </c>
      <c r="O75" t="s">
        <v>230</v>
      </c>
      <c r="P75" s="78" t="s">
        <v>229</v>
      </c>
      <c r="Q75" s="1">
        <f t="shared" si="14"/>
        <v>7</v>
      </c>
      <c r="R75" t="s">
        <v>230</v>
      </c>
      <c r="S75" t="str">
        <f t="shared" si="15"/>
        <v>\\(\\quad 13　－　6　=　 \\)</v>
      </c>
      <c r="T75" t="str">
        <f t="shared" si="16"/>
        <v>\\(\\quad 7 \\)</v>
      </c>
    </row>
    <row r="76" spans="1:20" x14ac:dyDescent="0.55000000000000004">
      <c r="A76" s="51" t="s">
        <v>60</v>
      </c>
      <c r="C76" s="50" t="s">
        <v>162</v>
      </c>
      <c r="D76" s="50" t="str">
        <f t="shared" si="11"/>
        <v>\\(\\quad 13　－　7　=　 \\)</v>
      </c>
      <c r="E76" s="50" t="str">
        <f t="shared" si="12"/>
        <v>\\(\\quad 6 \\)</v>
      </c>
      <c r="F76" s="50" t="s">
        <v>62</v>
      </c>
      <c r="H76" s="50"/>
      <c r="I76" s="89" t="str">
        <f t="shared" si="13"/>
        <v>INSERT INTO math(tangen,question,answer,editor,date,count) VALUES('m1500','\\(\\quad 13　－　7　=　 \\)','\\(\\quad 6 \\)','harazono',NOW(),0);</v>
      </c>
      <c r="J76" s="78" t="s">
        <v>229</v>
      </c>
      <c r="K76" s="1">
        <v>13</v>
      </c>
      <c r="L76" t="s">
        <v>236</v>
      </c>
      <c r="M76" s="1">
        <v>7</v>
      </c>
      <c r="N76" t="s">
        <v>234</v>
      </c>
      <c r="O76" t="s">
        <v>230</v>
      </c>
      <c r="P76" s="78" t="s">
        <v>229</v>
      </c>
      <c r="Q76" s="1">
        <f t="shared" si="14"/>
        <v>6</v>
      </c>
      <c r="R76" t="s">
        <v>230</v>
      </c>
      <c r="S76" t="str">
        <f t="shared" si="15"/>
        <v>\\(\\quad 13　－　7　=　 \\)</v>
      </c>
      <c r="T76" t="str">
        <f t="shared" si="16"/>
        <v>\\(\\quad 6 \\)</v>
      </c>
    </row>
    <row r="77" spans="1:20" x14ac:dyDescent="0.55000000000000004">
      <c r="A77" s="51" t="s">
        <v>60</v>
      </c>
      <c r="C77" s="50" t="s">
        <v>162</v>
      </c>
      <c r="D77" s="50" t="str">
        <f t="shared" si="11"/>
        <v>\\(\\quad 13　－　8　=　 \\)</v>
      </c>
      <c r="E77" s="50" t="str">
        <f t="shared" si="12"/>
        <v>\\(\\quad 5 \\)</v>
      </c>
      <c r="F77" s="50" t="s">
        <v>62</v>
      </c>
      <c r="H77" s="50"/>
      <c r="I77" s="89" t="str">
        <f t="shared" si="13"/>
        <v>INSERT INTO math(tangen,question,answer,editor,date,count) VALUES('m1500','\\(\\quad 13　－　8　=　 \\)','\\(\\quad 5 \\)','harazono',NOW(),0);</v>
      </c>
      <c r="J77" s="78" t="s">
        <v>229</v>
      </c>
      <c r="K77" s="1">
        <v>13</v>
      </c>
      <c r="L77" t="s">
        <v>236</v>
      </c>
      <c r="M77" s="1">
        <v>8</v>
      </c>
      <c r="N77" t="s">
        <v>234</v>
      </c>
      <c r="O77" t="s">
        <v>230</v>
      </c>
      <c r="P77" s="78" t="s">
        <v>229</v>
      </c>
      <c r="Q77" s="1">
        <f t="shared" ref="Q77:Q140" si="17">K77-M77</f>
        <v>5</v>
      </c>
      <c r="R77" t="s">
        <v>230</v>
      </c>
      <c r="S77" t="str">
        <f t="shared" si="15"/>
        <v>\\(\\quad 13　－　8　=　 \\)</v>
      </c>
      <c r="T77" t="str">
        <f t="shared" si="16"/>
        <v>\\(\\quad 5 \\)</v>
      </c>
    </row>
    <row r="78" spans="1:20" x14ac:dyDescent="0.55000000000000004">
      <c r="A78" s="51" t="s">
        <v>60</v>
      </c>
      <c r="C78" s="50" t="s">
        <v>162</v>
      </c>
      <c r="D78" s="50" t="str">
        <f t="shared" si="11"/>
        <v>\\(\\quad 13　－　9　=　 \\)</v>
      </c>
      <c r="E78" s="50" t="str">
        <f t="shared" si="12"/>
        <v>\\(\\quad 4 \\)</v>
      </c>
      <c r="F78" s="50" t="s">
        <v>62</v>
      </c>
      <c r="H78" s="50"/>
      <c r="I78" s="89" t="str">
        <f t="shared" si="13"/>
        <v>INSERT INTO math(tangen,question,answer,editor,date,count) VALUES('m1500','\\(\\quad 13　－　9　=　 \\)','\\(\\quad 4 \\)','harazono',NOW(),0);</v>
      </c>
      <c r="J78" s="78" t="s">
        <v>229</v>
      </c>
      <c r="K78" s="1">
        <v>13</v>
      </c>
      <c r="L78" t="s">
        <v>236</v>
      </c>
      <c r="M78" s="1">
        <v>9</v>
      </c>
      <c r="N78" t="s">
        <v>234</v>
      </c>
      <c r="O78" t="s">
        <v>230</v>
      </c>
      <c r="P78" s="78" t="s">
        <v>229</v>
      </c>
      <c r="Q78" s="1">
        <f t="shared" si="17"/>
        <v>4</v>
      </c>
      <c r="R78" t="s">
        <v>230</v>
      </c>
      <c r="S78" t="str">
        <f t="shared" si="15"/>
        <v>\\(\\quad 13　－　9　=　 \\)</v>
      </c>
      <c r="T78" t="str">
        <f t="shared" si="16"/>
        <v>\\(\\quad 4 \\)</v>
      </c>
    </row>
    <row r="79" spans="1:20" x14ac:dyDescent="0.55000000000000004">
      <c r="A79" s="51" t="s">
        <v>60</v>
      </c>
      <c r="C79" s="50" t="s">
        <v>162</v>
      </c>
      <c r="D79" s="50" t="str">
        <f t="shared" si="11"/>
        <v>\\(\\quad 14　－　5　=　 \\)</v>
      </c>
      <c r="E79" s="50" t="str">
        <f t="shared" si="12"/>
        <v>\\(\\quad 9 \\)</v>
      </c>
      <c r="F79" s="50" t="s">
        <v>62</v>
      </c>
      <c r="H79" s="50"/>
      <c r="I79" s="89" t="str">
        <f t="shared" si="13"/>
        <v>INSERT INTO math(tangen,question,answer,editor,date,count) VALUES('m1500','\\(\\quad 14　－　5　=　 \\)','\\(\\quad 9 \\)','harazono',NOW(),0);</v>
      </c>
      <c r="J79" s="78" t="s">
        <v>229</v>
      </c>
      <c r="K79" s="1">
        <v>14</v>
      </c>
      <c r="L79" t="s">
        <v>236</v>
      </c>
      <c r="M79" s="1">
        <v>5</v>
      </c>
      <c r="N79" t="s">
        <v>234</v>
      </c>
      <c r="O79" t="s">
        <v>230</v>
      </c>
      <c r="P79" s="78" t="s">
        <v>229</v>
      </c>
      <c r="Q79" s="1">
        <f t="shared" si="17"/>
        <v>9</v>
      </c>
      <c r="R79" t="s">
        <v>230</v>
      </c>
      <c r="S79" t="str">
        <f t="shared" si="15"/>
        <v>\\(\\quad 14　－　5　=　 \\)</v>
      </c>
      <c r="T79" t="str">
        <f t="shared" si="16"/>
        <v>\\(\\quad 9 \\)</v>
      </c>
    </row>
    <row r="80" spans="1:20" x14ac:dyDescent="0.55000000000000004">
      <c r="A80" s="51" t="s">
        <v>60</v>
      </c>
      <c r="C80" s="50" t="s">
        <v>162</v>
      </c>
      <c r="D80" s="50" t="str">
        <f t="shared" si="11"/>
        <v>\\(\\quad 14　－　6　=　 \\)</v>
      </c>
      <c r="E80" s="50" t="str">
        <f t="shared" si="12"/>
        <v>\\(\\quad 8 \\)</v>
      </c>
      <c r="F80" s="50" t="s">
        <v>62</v>
      </c>
      <c r="H80" s="50"/>
      <c r="I80" s="89" t="str">
        <f t="shared" si="13"/>
        <v>INSERT INTO math(tangen,question,answer,editor,date,count) VALUES('m1500','\\(\\quad 14　－　6　=　 \\)','\\(\\quad 8 \\)','harazono',NOW(),0);</v>
      </c>
      <c r="J80" s="78" t="s">
        <v>229</v>
      </c>
      <c r="K80" s="1">
        <v>14</v>
      </c>
      <c r="L80" t="s">
        <v>236</v>
      </c>
      <c r="M80" s="1">
        <v>6</v>
      </c>
      <c r="N80" t="s">
        <v>234</v>
      </c>
      <c r="O80" t="s">
        <v>230</v>
      </c>
      <c r="P80" s="78" t="s">
        <v>229</v>
      </c>
      <c r="Q80" s="1">
        <f t="shared" si="17"/>
        <v>8</v>
      </c>
      <c r="R80" t="s">
        <v>230</v>
      </c>
      <c r="S80" t="str">
        <f t="shared" si="15"/>
        <v>\\(\\quad 14　－　6　=　 \\)</v>
      </c>
      <c r="T80" t="str">
        <f t="shared" si="16"/>
        <v>\\(\\quad 8 \\)</v>
      </c>
    </row>
    <row r="81" spans="1:20" x14ac:dyDescent="0.55000000000000004">
      <c r="A81" s="51" t="s">
        <v>60</v>
      </c>
      <c r="C81" s="50" t="s">
        <v>162</v>
      </c>
      <c r="D81" s="50" t="str">
        <f t="shared" si="11"/>
        <v>\\(\\quad 14　－　7　=　 \\)</v>
      </c>
      <c r="E81" s="50" t="str">
        <f t="shared" si="12"/>
        <v>\\(\\quad 7 \\)</v>
      </c>
      <c r="F81" s="50" t="s">
        <v>62</v>
      </c>
      <c r="H81" s="50"/>
      <c r="I81" s="89" t="str">
        <f t="shared" si="13"/>
        <v>INSERT INTO math(tangen,question,answer,editor,date,count) VALUES('m1500','\\(\\quad 14　－　7　=　 \\)','\\(\\quad 7 \\)','harazono',NOW(),0);</v>
      </c>
      <c r="J81" s="78" t="s">
        <v>229</v>
      </c>
      <c r="K81" s="1">
        <v>14</v>
      </c>
      <c r="L81" t="s">
        <v>236</v>
      </c>
      <c r="M81" s="1">
        <v>7</v>
      </c>
      <c r="N81" t="s">
        <v>234</v>
      </c>
      <c r="O81" t="s">
        <v>230</v>
      </c>
      <c r="P81" s="78" t="s">
        <v>229</v>
      </c>
      <c r="Q81" s="1">
        <f t="shared" si="17"/>
        <v>7</v>
      </c>
      <c r="R81" t="s">
        <v>230</v>
      </c>
      <c r="S81" t="str">
        <f t="shared" si="15"/>
        <v>\\(\\quad 14　－　7　=　 \\)</v>
      </c>
      <c r="T81" t="str">
        <f t="shared" si="16"/>
        <v>\\(\\quad 7 \\)</v>
      </c>
    </row>
    <row r="82" spans="1:20" x14ac:dyDescent="0.55000000000000004">
      <c r="A82" s="51" t="s">
        <v>60</v>
      </c>
      <c r="C82" s="50" t="s">
        <v>162</v>
      </c>
      <c r="D82" s="50" t="str">
        <f t="shared" si="11"/>
        <v>\\(\\quad 14　－　8　=　 \\)</v>
      </c>
      <c r="E82" s="50" t="str">
        <f t="shared" si="12"/>
        <v>\\(\\quad 6 \\)</v>
      </c>
      <c r="F82" s="50" t="s">
        <v>62</v>
      </c>
      <c r="H82" s="50"/>
      <c r="I82" s="89" t="str">
        <f t="shared" si="13"/>
        <v>INSERT INTO math(tangen,question,answer,editor,date,count) VALUES('m1500','\\(\\quad 14　－　8　=　 \\)','\\(\\quad 6 \\)','harazono',NOW(),0);</v>
      </c>
      <c r="J82" s="78" t="s">
        <v>229</v>
      </c>
      <c r="K82" s="1">
        <v>14</v>
      </c>
      <c r="L82" t="s">
        <v>236</v>
      </c>
      <c r="M82" s="1">
        <v>8</v>
      </c>
      <c r="N82" t="s">
        <v>234</v>
      </c>
      <c r="O82" t="s">
        <v>230</v>
      </c>
      <c r="P82" s="78" t="s">
        <v>229</v>
      </c>
      <c r="Q82" s="1">
        <f t="shared" si="17"/>
        <v>6</v>
      </c>
      <c r="R82" t="s">
        <v>230</v>
      </c>
      <c r="S82" t="str">
        <f t="shared" si="15"/>
        <v>\\(\\quad 14　－　8　=　 \\)</v>
      </c>
      <c r="T82" t="str">
        <f t="shared" si="16"/>
        <v>\\(\\quad 6 \\)</v>
      </c>
    </row>
    <row r="83" spans="1:20" x14ac:dyDescent="0.55000000000000004">
      <c r="A83" s="51" t="s">
        <v>60</v>
      </c>
      <c r="C83" s="50" t="s">
        <v>162</v>
      </c>
      <c r="D83" s="50" t="str">
        <f t="shared" si="11"/>
        <v>\\(\\quad 14　－　9　=　 \\)</v>
      </c>
      <c r="E83" s="50" t="str">
        <f t="shared" si="12"/>
        <v>\\(\\quad 5 \\)</v>
      </c>
      <c r="F83" s="50" t="s">
        <v>62</v>
      </c>
      <c r="H83" s="50"/>
      <c r="I83" s="89" t="str">
        <f t="shared" si="13"/>
        <v>INSERT INTO math(tangen,question,answer,editor,date,count) VALUES('m1500','\\(\\quad 14　－　9　=　 \\)','\\(\\quad 5 \\)','harazono',NOW(),0);</v>
      </c>
      <c r="J83" s="78" t="s">
        <v>229</v>
      </c>
      <c r="K83" s="1">
        <v>14</v>
      </c>
      <c r="L83" t="s">
        <v>236</v>
      </c>
      <c r="M83" s="1">
        <v>9</v>
      </c>
      <c r="N83" t="s">
        <v>234</v>
      </c>
      <c r="O83" t="s">
        <v>230</v>
      </c>
      <c r="P83" s="78" t="s">
        <v>229</v>
      </c>
      <c r="Q83" s="1">
        <f t="shared" si="17"/>
        <v>5</v>
      </c>
      <c r="R83" t="s">
        <v>230</v>
      </c>
      <c r="S83" t="str">
        <f t="shared" si="15"/>
        <v>\\(\\quad 14　－　9　=　 \\)</v>
      </c>
      <c r="T83" t="str">
        <f t="shared" si="16"/>
        <v>\\(\\quad 5 \\)</v>
      </c>
    </row>
    <row r="84" spans="1:20" x14ac:dyDescent="0.55000000000000004">
      <c r="A84" s="51" t="s">
        <v>60</v>
      </c>
      <c r="C84" s="50" t="s">
        <v>162</v>
      </c>
      <c r="D84" s="50" t="str">
        <f t="shared" si="11"/>
        <v>\\(\\quad 15　－　6　=　 \\)</v>
      </c>
      <c r="E84" s="50" t="str">
        <f t="shared" si="12"/>
        <v>\\(\\quad 9 \\)</v>
      </c>
      <c r="F84" s="50" t="s">
        <v>62</v>
      </c>
      <c r="H84" s="50"/>
      <c r="I84" s="89" t="str">
        <f t="shared" si="13"/>
        <v>INSERT INTO math(tangen,question,answer,editor,date,count) VALUES('m1500','\\(\\quad 15　－　6　=　 \\)','\\(\\quad 9 \\)','harazono',NOW(),0);</v>
      </c>
      <c r="J84" s="78" t="s">
        <v>229</v>
      </c>
      <c r="K84" s="1">
        <v>15</v>
      </c>
      <c r="L84" t="s">
        <v>236</v>
      </c>
      <c r="M84" s="1">
        <v>6</v>
      </c>
      <c r="N84" t="s">
        <v>234</v>
      </c>
      <c r="O84" t="s">
        <v>230</v>
      </c>
      <c r="P84" s="78" t="s">
        <v>229</v>
      </c>
      <c r="Q84" s="1">
        <f t="shared" si="17"/>
        <v>9</v>
      </c>
      <c r="R84" t="s">
        <v>230</v>
      </c>
      <c r="S84" t="str">
        <f t="shared" si="15"/>
        <v>\\(\\quad 15　－　6　=　 \\)</v>
      </c>
      <c r="T84" t="str">
        <f t="shared" si="16"/>
        <v>\\(\\quad 9 \\)</v>
      </c>
    </row>
    <row r="85" spans="1:20" x14ac:dyDescent="0.55000000000000004">
      <c r="A85" s="51" t="s">
        <v>60</v>
      </c>
      <c r="C85" s="50" t="s">
        <v>162</v>
      </c>
      <c r="D85" s="50" t="str">
        <f t="shared" si="11"/>
        <v>\\(\\quad 15　－　7　=　 \\)</v>
      </c>
      <c r="E85" s="50" t="str">
        <f t="shared" si="12"/>
        <v>\\(\\quad 8 \\)</v>
      </c>
      <c r="F85" s="50" t="s">
        <v>62</v>
      </c>
      <c r="H85" s="50"/>
      <c r="I85" s="89" t="str">
        <f t="shared" si="13"/>
        <v>INSERT INTO math(tangen,question,answer,editor,date,count) VALUES('m1500','\\(\\quad 15　－　7　=　 \\)','\\(\\quad 8 \\)','harazono',NOW(),0);</v>
      </c>
      <c r="J85" s="78" t="s">
        <v>229</v>
      </c>
      <c r="K85" s="1">
        <v>15</v>
      </c>
      <c r="L85" t="s">
        <v>236</v>
      </c>
      <c r="M85" s="1">
        <v>7</v>
      </c>
      <c r="N85" t="s">
        <v>234</v>
      </c>
      <c r="O85" t="s">
        <v>230</v>
      </c>
      <c r="P85" s="78" t="s">
        <v>229</v>
      </c>
      <c r="Q85" s="1">
        <f t="shared" si="17"/>
        <v>8</v>
      </c>
      <c r="R85" t="s">
        <v>230</v>
      </c>
      <c r="S85" t="str">
        <f t="shared" si="15"/>
        <v>\\(\\quad 15　－　7　=　 \\)</v>
      </c>
      <c r="T85" t="str">
        <f t="shared" si="16"/>
        <v>\\(\\quad 8 \\)</v>
      </c>
    </row>
    <row r="86" spans="1:20" x14ac:dyDescent="0.55000000000000004">
      <c r="A86" s="51" t="s">
        <v>60</v>
      </c>
      <c r="C86" s="50" t="s">
        <v>162</v>
      </c>
      <c r="D86" s="50" t="str">
        <f t="shared" si="11"/>
        <v>\\(\\quad 15　－　8　=　 \\)</v>
      </c>
      <c r="E86" s="50" t="str">
        <f t="shared" si="12"/>
        <v>\\(\\quad 7 \\)</v>
      </c>
      <c r="F86" s="50" t="s">
        <v>62</v>
      </c>
      <c r="H86" s="50"/>
      <c r="I86" s="89" t="str">
        <f t="shared" si="13"/>
        <v>INSERT INTO math(tangen,question,answer,editor,date,count) VALUES('m1500','\\(\\quad 15　－　8　=　 \\)','\\(\\quad 7 \\)','harazono',NOW(),0);</v>
      </c>
      <c r="J86" s="78" t="s">
        <v>229</v>
      </c>
      <c r="K86" s="1">
        <v>15</v>
      </c>
      <c r="L86" t="s">
        <v>236</v>
      </c>
      <c r="M86" s="1">
        <v>8</v>
      </c>
      <c r="N86" t="s">
        <v>234</v>
      </c>
      <c r="O86" t="s">
        <v>230</v>
      </c>
      <c r="P86" s="78" t="s">
        <v>229</v>
      </c>
      <c r="Q86" s="1">
        <f t="shared" si="17"/>
        <v>7</v>
      </c>
      <c r="R86" t="s">
        <v>230</v>
      </c>
      <c r="S86" t="str">
        <f t="shared" si="15"/>
        <v>\\(\\quad 15　－　8　=　 \\)</v>
      </c>
      <c r="T86" t="str">
        <f t="shared" si="16"/>
        <v>\\(\\quad 7 \\)</v>
      </c>
    </row>
    <row r="87" spans="1:20" x14ac:dyDescent="0.55000000000000004">
      <c r="A87" s="51" t="s">
        <v>60</v>
      </c>
      <c r="C87" s="50" t="s">
        <v>162</v>
      </c>
      <c r="D87" s="50" t="str">
        <f t="shared" si="11"/>
        <v>\\(\\quad 15　－　9　=　 \\)</v>
      </c>
      <c r="E87" s="50" t="str">
        <f t="shared" si="12"/>
        <v>\\(\\quad 6 \\)</v>
      </c>
      <c r="F87" s="50" t="s">
        <v>62</v>
      </c>
      <c r="H87" s="50"/>
      <c r="I87" s="89" t="str">
        <f t="shared" si="13"/>
        <v>INSERT INTO math(tangen,question,answer,editor,date,count) VALUES('m1500','\\(\\quad 15　－　9　=　 \\)','\\(\\quad 6 \\)','harazono',NOW(),0);</v>
      </c>
      <c r="J87" s="78" t="s">
        <v>229</v>
      </c>
      <c r="K87" s="1">
        <v>15</v>
      </c>
      <c r="L87" t="s">
        <v>236</v>
      </c>
      <c r="M87" s="1">
        <v>9</v>
      </c>
      <c r="N87" t="s">
        <v>234</v>
      </c>
      <c r="O87" t="s">
        <v>230</v>
      </c>
      <c r="P87" s="78" t="s">
        <v>229</v>
      </c>
      <c r="Q87" s="1">
        <f t="shared" si="17"/>
        <v>6</v>
      </c>
      <c r="R87" t="s">
        <v>230</v>
      </c>
      <c r="S87" t="str">
        <f t="shared" si="15"/>
        <v>\\(\\quad 15　－　9　=　 \\)</v>
      </c>
      <c r="T87" t="str">
        <f t="shared" si="16"/>
        <v>\\(\\quad 6 \\)</v>
      </c>
    </row>
    <row r="88" spans="1:20" x14ac:dyDescent="0.55000000000000004">
      <c r="A88" s="51" t="s">
        <v>60</v>
      </c>
      <c r="C88" s="50" t="s">
        <v>162</v>
      </c>
      <c r="D88" s="50" t="str">
        <f t="shared" si="11"/>
        <v>\\(\\quad 16　－　7　=　 \\)</v>
      </c>
      <c r="E88" s="50" t="str">
        <f t="shared" si="12"/>
        <v>\\(\\quad 9 \\)</v>
      </c>
      <c r="F88" s="50" t="s">
        <v>62</v>
      </c>
      <c r="H88" s="50"/>
      <c r="I88" s="89" t="str">
        <f t="shared" si="13"/>
        <v>INSERT INTO math(tangen,question,answer,editor,date,count) VALUES('m1500','\\(\\quad 16　－　7　=　 \\)','\\(\\quad 9 \\)','harazono',NOW(),0);</v>
      </c>
      <c r="J88" s="78" t="s">
        <v>229</v>
      </c>
      <c r="K88" s="1">
        <v>16</v>
      </c>
      <c r="L88" t="s">
        <v>236</v>
      </c>
      <c r="M88" s="1">
        <v>7</v>
      </c>
      <c r="N88" t="s">
        <v>234</v>
      </c>
      <c r="O88" t="s">
        <v>230</v>
      </c>
      <c r="P88" s="78" t="s">
        <v>229</v>
      </c>
      <c r="Q88" s="1">
        <f t="shared" si="17"/>
        <v>9</v>
      </c>
      <c r="R88" t="s">
        <v>230</v>
      </c>
      <c r="S88" t="str">
        <f t="shared" si="15"/>
        <v>\\(\\quad 16　－　7　=　 \\)</v>
      </c>
      <c r="T88" t="str">
        <f t="shared" si="16"/>
        <v>\\(\\quad 9 \\)</v>
      </c>
    </row>
    <row r="89" spans="1:20" x14ac:dyDescent="0.55000000000000004">
      <c r="A89" s="51" t="s">
        <v>60</v>
      </c>
      <c r="C89" s="50" t="s">
        <v>162</v>
      </c>
      <c r="D89" s="50" t="str">
        <f t="shared" si="11"/>
        <v>\\(\\quad 16　－　8　=　 \\)</v>
      </c>
      <c r="E89" s="50" t="str">
        <f t="shared" si="12"/>
        <v>\\(\\quad 8 \\)</v>
      </c>
      <c r="F89" s="50" t="s">
        <v>62</v>
      </c>
      <c r="H89" s="50"/>
      <c r="I89" s="89" t="str">
        <f t="shared" si="13"/>
        <v>INSERT INTO math(tangen,question,answer,editor,date,count) VALUES('m1500','\\(\\quad 16　－　8　=　 \\)','\\(\\quad 8 \\)','harazono',NOW(),0);</v>
      </c>
      <c r="J89" s="78" t="s">
        <v>229</v>
      </c>
      <c r="K89" s="1">
        <v>16</v>
      </c>
      <c r="L89" t="s">
        <v>236</v>
      </c>
      <c r="M89" s="1">
        <v>8</v>
      </c>
      <c r="N89" t="s">
        <v>234</v>
      </c>
      <c r="O89" t="s">
        <v>230</v>
      </c>
      <c r="P89" s="78" t="s">
        <v>229</v>
      </c>
      <c r="Q89" s="1">
        <f t="shared" si="17"/>
        <v>8</v>
      </c>
      <c r="R89" t="s">
        <v>230</v>
      </c>
      <c r="S89" t="str">
        <f t="shared" si="15"/>
        <v>\\(\\quad 16　－　8　=　 \\)</v>
      </c>
      <c r="T89" t="str">
        <f t="shared" si="16"/>
        <v>\\(\\quad 8 \\)</v>
      </c>
    </row>
    <row r="90" spans="1:20" x14ac:dyDescent="0.55000000000000004">
      <c r="A90" s="51" t="s">
        <v>60</v>
      </c>
      <c r="C90" s="50" t="s">
        <v>162</v>
      </c>
      <c r="D90" s="50" t="str">
        <f t="shared" si="11"/>
        <v>\\(\\quad 16　－　9　=　 \\)</v>
      </c>
      <c r="E90" s="50" t="str">
        <f t="shared" si="12"/>
        <v>\\(\\quad 7 \\)</v>
      </c>
      <c r="F90" s="50" t="s">
        <v>62</v>
      </c>
      <c r="H90" s="50"/>
      <c r="I90" s="89" t="str">
        <f t="shared" si="13"/>
        <v>INSERT INTO math(tangen,question,answer,editor,date,count) VALUES('m1500','\\(\\quad 16　－　9　=　 \\)','\\(\\quad 7 \\)','harazono',NOW(),0);</v>
      </c>
      <c r="J90" s="78" t="s">
        <v>229</v>
      </c>
      <c r="K90" s="1">
        <v>16</v>
      </c>
      <c r="L90" t="s">
        <v>236</v>
      </c>
      <c r="M90" s="1">
        <v>9</v>
      </c>
      <c r="N90" t="s">
        <v>234</v>
      </c>
      <c r="O90" t="s">
        <v>230</v>
      </c>
      <c r="P90" s="78" t="s">
        <v>229</v>
      </c>
      <c r="Q90" s="1">
        <f t="shared" si="17"/>
        <v>7</v>
      </c>
      <c r="R90" t="s">
        <v>230</v>
      </c>
      <c r="S90" t="str">
        <f t="shared" si="15"/>
        <v>\\(\\quad 16　－　9　=　 \\)</v>
      </c>
      <c r="T90" t="str">
        <f t="shared" si="16"/>
        <v>\\(\\quad 7 \\)</v>
      </c>
    </row>
    <row r="91" spans="1:20" x14ac:dyDescent="0.55000000000000004">
      <c r="A91" s="51" t="s">
        <v>60</v>
      </c>
      <c r="C91" s="50" t="s">
        <v>162</v>
      </c>
      <c r="D91" s="50" t="str">
        <f t="shared" si="11"/>
        <v>\\(\\quad 17　－　8　=　 \\)</v>
      </c>
      <c r="E91" s="50" t="str">
        <f t="shared" si="12"/>
        <v>\\(\\quad 9 \\)</v>
      </c>
      <c r="F91" s="50" t="s">
        <v>62</v>
      </c>
      <c r="H91" s="50"/>
      <c r="I91" s="89" t="str">
        <f t="shared" si="13"/>
        <v>INSERT INTO math(tangen,question,answer,editor,date,count) VALUES('m1500','\\(\\quad 17　－　8　=　 \\)','\\(\\quad 9 \\)','harazono',NOW(),0);</v>
      </c>
      <c r="J91" s="78" t="s">
        <v>229</v>
      </c>
      <c r="K91" s="1">
        <v>17</v>
      </c>
      <c r="L91" t="s">
        <v>236</v>
      </c>
      <c r="M91" s="1">
        <v>8</v>
      </c>
      <c r="N91" t="s">
        <v>234</v>
      </c>
      <c r="O91" t="s">
        <v>230</v>
      </c>
      <c r="P91" s="78" t="s">
        <v>229</v>
      </c>
      <c r="Q91" s="1">
        <f t="shared" si="17"/>
        <v>9</v>
      </c>
      <c r="R91" t="s">
        <v>230</v>
      </c>
      <c r="S91" t="str">
        <f t="shared" si="15"/>
        <v>\\(\\quad 17　－　8　=　 \\)</v>
      </c>
      <c r="T91" t="str">
        <f t="shared" si="16"/>
        <v>\\(\\quad 9 \\)</v>
      </c>
    </row>
    <row r="92" spans="1:20" x14ac:dyDescent="0.55000000000000004">
      <c r="A92" s="51" t="s">
        <v>60</v>
      </c>
      <c r="C92" s="50" t="s">
        <v>162</v>
      </c>
      <c r="D92" s="50" t="str">
        <f t="shared" si="11"/>
        <v>\\(\\quad 17　－　9　=　 \\)</v>
      </c>
      <c r="E92" s="50" t="str">
        <f t="shared" si="12"/>
        <v>\\(\\quad 8 \\)</v>
      </c>
      <c r="F92" s="50" t="s">
        <v>62</v>
      </c>
      <c r="H92" s="50"/>
      <c r="I92" s="89" t="str">
        <f t="shared" si="13"/>
        <v>INSERT INTO math(tangen,question,answer,editor,date,count) VALUES('m1500','\\(\\quad 17　－　9　=　 \\)','\\(\\quad 8 \\)','harazono',NOW(),0);</v>
      </c>
      <c r="J92" s="78" t="s">
        <v>229</v>
      </c>
      <c r="K92" s="1">
        <v>17</v>
      </c>
      <c r="L92" t="s">
        <v>236</v>
      </c>
      <c r="M92" s="1">
        <v>9</v>
      </c>
      <c r="N92" t="s">
        <v>234</v>
      </c>
      <c r="O92" t="s">
        <v>230</v>
      </c>
      <c r="P92" s="78" t="s">
        <v>229</v>
      </c>
      <c r="Q92" s="1">
        <f t="shared" si="17"/>
        <v>8</v>
      </c>
      <c r="R92" t="s">
        <v>230</v>
      </c>
      <c r="S92" t="str">
        <f t="shared" si="15"/>
        <v>\\(\\quad 17　－　9　=　 \\)</v>
      </c>
      <c r="T92" t="str">
        <f t="shared" si="16"/>
        <v>\\(\\quad 8 \\)</v>
      </c>
    </row>
    <row r="93" spans="1:20" x14ac:dyDescent="0.55000000000000004">
      <c r="A93" s="51" t="s">
        <v>60</v>
      </c>
      <c r="C93" s="50" t="s">
        <v>162</v>
      </c>
      <c r="D93" s="50" t="str">
        <f t="shared" si="11"/>
        <v>\\(\\quad 18　－　9　=　 \\)</v>
      </c>
      <c r="E93" s="50" t="str">
        <f t="shared" si="12"/>
        <v>\\(\\quad 9 \\)</v>
      </c>
      <c r="F93" s="50" t="s">
        <v>62</v>
      </c>
      <c r="H93" s="50"/>
      <c r="I93" s="89" t="str">
        <f t="shared" si="13"/>
        <v>INSERT INTO math(tangen,question,answer,editor,date,count) VALUES('m1500','\\(\\quad 18　－　9　=　 \\)','\\(\\quad 9 \\)','harazono',NOW(),0);</v>
      </c>
      <c r="J93" s="78" t="s">
        <v>229</v>
      </c>
      <c r="K93" s="1">
        <v>18</v>
      </c>
      <c r="L93" t="s">
        <v>236</v>
      </c>
      <c r="M93" s="1">
        <v>9</v>
      </c>
      <c r="N93" t="s">
        <v>234</v>
      </c>
      <c r="O93" t="s">
        <v>230</v>
      </c>
      <c r="P93" s="78" t="s">
        <v>229</v>
      </c>
      <c r="Q93" s="1">
        <f t="shared" si="17"/>
        <v>9</v>
      </c>
      <c r="R93" t="s">
        <v>230</v>
      </c>
      <c r="S93" t="str">
        <f t="shared" si="15"/>
        <v>\\(\\quad 18　－　9　=　 \\)</v>
      </c>
      <c r="T93" t="str">
        <f t="shared" si="16"/>
        <v>\\(\\quad 9 \\)</v>
      </c>
    </row>
    <row r="94" spans="1:20" x14ac:dyDescent="0.55000000000000004">
      <c r="A94" s="51" t="s">
        <v>60</v>
      </c>
      <c r="C94" s="50" t="s">
        <v>162</v>
      </c>
      <c r="D94" s="50" t="str">
        <f t="shared" si="11"/>
        <v>\\(\\quad 18　－　10　=　 \\)</v>
      </c>
      <c r="E94" s="50" t="str">
        <f t="shared" si="12"/>
        <v>\\(\\quad 8 \\)</v>
      </c>
      <c r="F94" s="50" t="s">
        <v>62</v>
      </c>
      <c r="H94" s="50"/>
      <c r="I94" s="89" t="str">
        <f t="shared" si="13"/>
        <v>INSERT INTO math(tangen,question,answer,editor,date,count) VALUES('m1500','\\(\\quad 18　－　10　=　 \\)','\\(\\quad 8 \\)','harazono',NOW(),0);</v>
      </c>
      <c r="J94" s="78" t="s">
        <v>229</v>
      </c>
      <c r="K94" s="1">
        <v>18</v>
      </c>
      <c r="L94" t="s">
        <v>236</v>
      </c>
      <c r="M94" s="1">
        <v>10</v>
      </c>
      <c r="N94" t="s">
        <v>234</v>
      </c>
      <c r="O94" t="s">
        <v>230</v>
      </c>
      <c r="P94" s="78" t="s">
        <v>229</v>
      </c>
      <c r="Q94" s="1">
        <f t="shared" si="17"/>
        <v>8</v>
      </c>
      <c r="R94" t="s">
        <v>230</v>
      </c>
      <c r="S94" t="str">
        <f t="shared" si="15"/>
        <v>\\(\\quad 18　－　10　=　 \\)</v>
      </c>
      <c r="T94" t="str">
        <f t="shared" si="16"/>
        <v>\\(\\quad 8 \\)</v>
      </c>
    </row>
    <row r="95" spans="1:20" x14ac:dyDescent="0.55000000000000004">
      <c r="A95" s="51" t="s">
        <v>60</v>
      </c>
      <c r="C95" s="50" t="s">
        <v>162</v>
      </c>
      <c r="D95" s="50" t="str">
        <f t="shared" si="11"/>
        <v>\\(\\quad 10　－　1　=　 \\)</v>
      </c>
      <c r="E95" s="50" t="str">
        <f t="shared" si="12"/>
        <v>\\(\\quad 9 \\)</v>
      </c>
      <c r="F95" s="50" t="s">
        <v>62</v>
      </c>
      <c r="H95" s="50"/>
      <c r="I95" s="89" t="str">
        <f t="shared" si="13"/>
        <v>INSERT INTO math(tangen,question,answer,editor,date,count) VALUES('m1500','\\(\\quad 10　－　1　=　 \\)','\\(\\quad 9 \\)','harazono',NOW(),0);</v>
      </c>
      <c r="J95" s="78" t="s">
        <v>229</v>
      </c>
      <c r="K95" s="1">
        <v>10</v>
      </c>
      <c r="L95" t="s">
        <v>236</v>
      </c>
      <c r="M95" s="1">
        <v>1</v>
      </c>
      <c r="N95" t="s">
        <v>234</v>
      </c>
      <c r="O95" t="s">
        <v>230</v>
      </c>
      <c r="P95" s="78" t="s">
        <v>229</v>
      </c>
      <c r="Q95" s="1">
        <f t="shared" si="17"/>
        <v>9</v>
      </c>
      <c r="R95" t="s">
        <v>230</v>
      </c>
      <c r="S95" t="str">
        <f t="shared" si="15"/>
        <v>\\(\\quad 10　－　1　=　 \\)</v>
      </c>
      <c r="T95" t="str">
        <f t="shared" si="16"/>
        <v>\\(\\quad 9 \\)</v>
      </c>
    </row>
    <row r="96" spans="1:20" x14ac:dyDescent="0.55000000000000004">
      <c r="A96" s="51" t="s">
        <v>60</v>
      </c>
      <c r="C96" s="50" t="s">
        <v>162</v>
      </c>
      <c r="D96" s="50" t="str">
        <f t="shared" si="11"/>
        <v>\\(\\quad 10　－　2　=　 \\)</v>
      </c>
      <c r="E96" s="50" t="str">
        <f t="shared" si="12"/>
        <v>\\(\\quad 8 \\)</v>
      </c>
      <c r="F96" s="50" t="s">
        <v>62</v>
      </c>
      <c r="H96" s="50"/>
      <c r="I96" s="89" t="str">
        <f t="shared" si="13"/>
        <v>INSERT INTO math(tangen,question,answer,editor,date,count) VALUES('m1500','\\(\\quad 10　－　2　=　 \\)','\\(\\quad 8 \\)','harazono',NOW(),0);</v>
      </c>
      <c r="J96" s="78" t="s">
        <v>229</v>
      </c>
      <c r="K96" s="1">
        <v>10</v>
      </c>
      <c r="L96" t="s">
        <v>236</v>
      </c>
      <c r="M96" s="1">
        <v>2</v>
      </c>
      <c r="N96" t="s">
        <v>234</v>
      </c>
      <c r="O96" t="s">
        <v>230</v>
      </c>
      <c r="P96" s="78" t="s">
        <v>229</v>
      </c>
      <c r="Q96" s="1">
        <f t="shared" si="17"/>
        <v>8</v>
      </c>
      <c r="R96" t="s">
        <v>230</v>
      </c>
      <c r="S96" t="str">
        <f t="shared" si="15"/>
        <v>\\(\\quad 10　－　2　=　 \\)</v>
      </c>
      <c r="T96" t="str">
        <f t="shared" si="16"/>
        <v>\\(\\quad 8 \\)</v>
      </c>
    </row>
    <row r="97" spans="1:20" x14ac:dyDescent="0.55000000000000004">
      <c r="A97" s="51" t="s">
        <v>60</v>
      </c>
      <c r="C97" s="50" t="s">
        <v>162</v>
      </c>
      <c r="D97" s="50" t="str">
        <f t="shared" si="11"/>
        <v>\\(\\quad 10　－　3　=　 \\)</v>
      </c>
      <c r="E97" s="50" t="str">
        <f t="shared" si="12"/>
        <v>\\(\\quad 7 \\)</v>
      </c>
      <c r="F97" s="50" t="s">
        <v>62</v>
      </c>
      <c r="H97" s="50"/>
      <c r="I97" s="89" t="str">
        <f t="shared" si="13"/>
        <v>INSERT INTO math(tangen,question,answer,editor,date,count) VALUES('m1500','\\(\\quad 10　－　3　=　 \\)','\\(\\quad 7 \\)','harazono',NOW(),0);</v>
      </c>
      <c r="J97" s="78" t="s">
        <v>229</v>
      </c>
      <c r="K97" s="1">
        <v>10</v>
      </c>
      <c r="L97" t="s">
        <v>236</v>
      </c>
      <c r="M97" s="1">
        <v>3</v>
      </c>
      <c r="N97" t="s">
        <v>234</v>
      </c>
      <c r="O97" t="s">
        <v>230</v>
      </c>
      <c r="P97" s="78" t="s">
        <v>229</v>
      </c>
      <c r="Q97" s="1">
        <f t="shared" si="17"/>
        <v>7</v>
      </c>
      <c r="R97" t="s">
        <v>230</v>
      </c>
      <c r="S97" t="str">
        <f t="shared" si="15"/>
        <v>\\(\\quad 10　－　3　=　 \\)</v>
      </c>
      <c r="T97" t="str">
        <f t="shared" si="16"/>
        <v>\\(\\quad 7 \\)</v>
      </c>
    </row>
    <row r="98" spans="1:20" x14ac:dyDescent="0.55000000000000004">
      <c r="A98" s="51" t="s">
        <v>60</v>
      </c>
      <c r="C98" s="50" t="s">
        <v>162</v>
      </c>
      <c r="D98" s="50" t="str">
        <f t="shared" si="11"/>
        <v>\\(\\quad 10　－　4　=　 \\)</v>
      </c>
      <c r="E98" s="50" t="str">
        <f t="shared" si="12"/>
        <v>\\(\\quad 6 \\)</v>
      </c>
      <c r="F98" s="50" t="s">
        <v>62</v>
      </c>
      <c r="H98" s="50"/>
      <c r="I98" s="89" t="str">
        <f t="shared" si="13"/>
        <v>INSERT INTO math(tangen,question,answer,editor,date,count) VALUES('m1500','\\(\\quad 10　－　4　=　 \\)','\\(\\quad 6 \\)','harazono',NOW(),0);</v>
      </c>
      <c r="J98" s="78" t="s">
        <v>229</v>
      </c>
      <c r="K98" s="1">
        <v>10</v>
      </c>
      <c r="L98" t="s">
        <v>236</v>
      </c>
      <c r="M98" s="1">
        <v>4</v>
      </c>
      <c r="N98" t="s">
        <v>234</v>
      </c>
      <c r="O98" t="s">
        <v>230</v>
      </c>
      <c r="P98" s="78" t="s">
        <v>229</v>
      </c>
      <c r="Q98" s="1">
        <f t="shared" si="17"/>
        <v>6</v>
      </c>
      <c r="R98" t="s">
        <v>230</v>
      </c>
      <c r="S98" t="str">
        <f t="shared" si="15"/>
        <v>\\(\\quad 10　－　4　=　 \\)</v>
      </c>
      <c r="T98" t="str">
        <f t="shared" si="16"/>
        <v>\\(\\quad 6 \\)</v>
      </c>
    </row>
    <row r="99" spans="1:20" x14ac:dyDescent="0.55000000000000004">
      <c r="A99" s="51" t="s">
        <v>60</v>
      </c>
      <c r="C99" s="50" t="s">
        <v>162</v>
      </c>
      <c r="D99" s="50" t="str">
        <f t="shared" si="11"/>
        <v>\\(\\quad 10　－　5　=　 \\)</v>
      </c>
      <c r="E99" s="50" t="str">
        <f t="shared" si="12"/>
        <v>\\(\\quad 5 \\)</v>
      </c>
      <c r="F99" s="50" t="s">
        <v>62</v>
      </c>
      <c r="H99" s="50"/>
      <c r="I99" s="89" t="str">
        <f t="shared" si="13"/>
        <v>INSERT INTO math(tangen,question,answer,editor,date,count) VALUES('m1500','\\(\\quad 10　－　5　=　 \\)','\\(\\quad 5 \\)','harazono',NOW(),0);</v>
      </c>
      <c r="J99" s="78" t="s">
        <v>229</v>
      </c>
      <c r="K99" s="1">
        <v>10</v>
      </c>
      <c r="L99" t="s">
        <v>236</v>
      </c>
      <c r="M99" s="1">
        <v>5</v>
      </c>
      <c r="N99" t="s">
        <v>234</v>
      </c>
      <c r="O99" t="s">
        <v>230</v>
      </c>
      <c r="P99" s="78" t="s">
        <v>229</v>
      </c>
      <c r="Q99" s="1">
        <f t="shared" si="17"/>
        <v>5</v>
      </c>
      <c r="R99" t="s">
        <v>230</v>
      </c>
      <c r="S99" t="str">
        <f t="shared" si="15"/>
        <v>\\(\\quad 10　－　5　=　 \\)</v>
      </c>
      <c r="T99" t="str">
        <f t="shared" si="16"/>
        <v>\\(\\quad 5 \\)</v>
      </c>
    </row>
    <row r="100" spans="1:20" x14ac:dyDescent="0.55000000000000004">
      <c r="A100" s="51" t="s">
        <v>60</v>
      </c>
      <c r="C100" s="50" t="s">
        <v>162</v>
      </c>
      <c r="D100" s="50" t="str">
        <f t="shared" si="11"/>
        <v>\\(\\quad 10　－　6　=　 \\)</v>
      </c>
      <c r="E100" s="50" t="str">
        <f t="shared" si="12"/>
        <v>\\(\\quad 4 \\)</v>
      </c>
      <c r="F100" s="50" t="s">
        <v>62</v>
      </c>
      <c r="H100" s="50"/>
      <c r="I100" s="89" t="str">
        <f t="shared" si="13"/>
        <v>INSERT INTO math(tangen,question,answer,editor,date,count) VALUES('m1500','\\(\\quad 10　－　6　=　 \\)','\\(\\quad 4 \\)','harazono',NOW(),0);</v>
      </c>
      <c r="J100" s="78" t="s">
        <v>229</v>
      </c>
      <c r="K100" s="1">
        <v>10</v>
      </c>
      <c r="L100" t="s">
        <v>236</v>
      </c>
      <c r="M100" s="1">
        <v>6</v>
      </c>
      <c r="N100" t="s">
        <v>234</v>
      </c>
      <c r="O100" t="s">
        <v>230</v>
      </c>
      <c r="P100" s="78" t="s">
        <v>229</v>
      </c>
      <c r="Q100" s="1">
        <f t="shared" si="17"/>
        <v>4</v>
      </c>
      <c r="R100" t="s">
        <v>230</v>
      </c>
      <c r="S100" t="str">
        <f t="shared" si="15"/>
        <v>\\(\\quad 10　－　6　=　 \\)</v>
      </c>
      <c r="T100" t="str">
        <f t="shared" si="16"/>
        <v>\\(\\quad 4 \\)</v>
      </c>
    </row>
    <row r="101" spans="1:20" x14ac:dyDescent="0.55000000000000004">
      <c r="A101" s="51" t="s">
        <v>60</v>
      </c>
      <c r="C101" s="50" t="s">
        <v>162</v>
      </c>
      <c r="D101" s="50" t="str">
        <f t="shared" si="11"/>
        <v>\\(\\quad 10　－　7　=　 \\)</v>
      </c>
      <c r="E101" s="50" t="str">
        <f t="shared" si="12"/>
        <v>\\(\\quad 3 \\)</v>
      </c>
      <c r="F101" s="50" t="s">
        <v>62</v>
      </c>
      <c r="H101" s="50"/>
      <c r="I101" s="89" t="str">
        <f t="shared" si="13"/>
        <v>INSERT INTO math(tangen,question,answer,editor,date,count) VALUES('m1500','\\(\\quad 10　－　7　=　 \\)','\\(\\quad 3 \\)','harazono',NOW(),0);</v>
      </c>
      <c r="J101" s="78" t="s">
        <v>229</v>
      </c>
      <c r="K101" s="1">
        <v>10</v>
      </c>
      <c r="L101" t="s">
        <v>236</v>
      </c>
      <c r="M101" s="1">
        <v>7</v>
      </c>
      <c r="N101" t="s">
        <v>234</v>
      </c>
      <c r="O101" t="s">
        <v>230</v>
      </c>
      <c r="P101" s="78" t="s">
        <v>229</v>
      </c>
      <c r="Q101" s="1">
        <f t="shared" si="17"/>
        <v>3</v>
      </c>
      <c r="R101" t="s">
        <v>230</v>
      </c>
      <c r="S101" t="str">
        <f t="shared" si="15"/>
        <v>\\(\\quad 10　－　7　=　 \\)</v>
      </c>
      <c r="T101" t="str">
        <f t="shared" si="16"/>
        <v>\\(\\quad 3 \\)</v>
      </c>
    </row>
    <row r="102" spans="1:20" x14ac:dyDescent="0.55000000000000004">
      <c r="A102" s="51" t="s">
        <v>60</v>
      </c>
      <c r="C102" s="50" t="s">
        <v>162</v>
      </c>
      <c r="D102" s="50" t="str">
        <f t="shared" si="11"/>
        <v>\\(\\quad 10　－　8　=　 \\)</v>
      </c>
      <c r="E102" s="50" t="str">
        <f t="shared" si="12"/>
        <v>\\(\\quad 2 \\)</v>
      </c>
      <c r="F102" s="50" t="s">
        <v>62</v>
      </c>
      <c r="H102" s="50"/>
      <c r="I102" s="89" t="str">
        <f t="shared" si="13"/>
        <v>INSERT INTO math(tangen,question,answer,editor,date,count) VALUES('m1500','\\(\\quad 10　－　8　=　 \\)','\\(\\quad 2 \\)','harazono',NOW(),0);</v>
      </c>
      <c r="J102" s="78" t="s">
        <v>229</v>
      </c>
      <c r="K102" s="1">
        <v>10</v>
      </c>
      <c r="L102" t="s">
        <v>236</v>
      </c>
      <c r="M102" s="1">
        <v>8</v>
      </c>
      <c r="N102" t="s">
        <v>234</v>
      </c>
      <c r="O102" t="s">
        <v>230</v>
      </c>
      <c r="P102" s="78" t="s">
        <v>229</v>
      </c>
      <c r="Q102" s="1">
        <f t="shared" si="17"/>
        <v>2</v>
      </c>
      <c r="R102" t="s">
        <v>230</v>
      </c>
      <c r="S102" t="str">
        <f t="shared" si="15"/>
        <v>\\(\\quad 10　－　8　=　 \\)</v>
      </c>
      <c r="T102" t="str">
        <f t="shared" si="16"/>
        <v>\\(\\quad 2 \\)</v>
      </c>
    </row>
    <row r="103" spans="1:20" x14ac:dyDescent="0.55000000000000004">
      <c r="A103" s="51" t="s">
        <v>60</v>
      </c>
      <c r="C103" s="50" t="s">
        <v>162</v>
      </c>
      <c r="D103" s="50" t="str">
        <f t="shared" si="11"/>
        <v>\\(\\quad 10　－　9　=　 \\)</v>
      </c>
      <c r="E103" s="50" t="str">
        <f t="shared" si="12"/>
        <v>\\(\\quad 1 \\)</v>
      </c>
      <c r="F103" s="50" t="s">
        <v>62</v>
      </c>
      <c r="H103" s="50"/>
      <c r="I103" s="89" t="str">
        <f t="shared" si="13"/>
        <v>INSERT INTO math(tangen,question,answer,editor,date,count) VALUES('m1500','\\(\\quad 10　－　9　=　 \\)','\\(\\quad 1 \\)','harazono',NOW(),0);</v>
      </c>
      <c r="J103" s="78" t="s">
        <v>229</v>
      </c>
      <c r="K103" s="1">
        <v>10</v>
      </c>
      <c r="L103" t="s">
        <v>236</v>
      </c>
      <c r="M103" s="1">
        <v>9</v>
      </c>
      <c r="N103" t="s">
        <v>234</v>
      </c>
      <c r="O103" t="s">
        <v>230</v>
      </c>
      <c r="P103" s="78" t="s">
        <v>229</v>
      </c>
      <c r="Q103" s="1">
        <f t="shared" si="17"/>
        <v>1</v>
      </c>
      <c r="R103" t="s">
        <v>230</v>
      </c>
      <c r="S103" t="str">
        <f t="shared" si="15"/>
        <v>\\(\\quad 10　－　9　=　 \\)</v>
      </c>
      <c r="T103" t="str">
        <f t="shared" si="16"/>
        <v>\\(\\quad 1 \\)</v>
      </c>
    </row>
    <row r="104" spans="1:20" x14ac:dyDescent="0.55000000000000004">
      <c r="A104" s="51" t="s">
        <v>60</v>
      </c>
      <c r="C104" s="50" t="s">
        <v>162</v>
      </c>
      <c r="D104" s="50" t="str">
        <f t="shared" si="11"/>
        <v>\\(\\quad 10　－　10　=　 \\)</v>
      </c>
      <c r="E104" s="50" t="str">
        <f t="shared" si="12"/>
        <v>\\(\\quad 0 \\)</v>
      </c>
      <c r="F104" s="50" t="s">
        <v>62</v>
      </c>
      <c r="H104" s="50"/>
      <c r="I104" s="89" t="str">
        <f t="shared" si="13"/>
        <v>INSERT INTO math(tangen,question,answer,editor,date,count) VALUES('m1500','\\(\\quad 10　－　10　=　 \\)','\\(\\quad 0 \\)','harazono',NOW(),0);</v>
      </c>
      <c r="J104" s="78" t="s">
        <v>229</v>
      </c>
      <c r="K104" s="1">
        <v>10</v>
      </c>
      <c r="L104" t="s">
        <v>236</v>
      </c>
      <c r="M104" s="1">
        <v>10</v>
      </c>
      <c r="N104" t="s">
        <v>234</v>
      </c>
      <c r="O104" t="s">
        <v>230</v>
      </c>
      <c r="P104" s="78" t="s">
        <v>229</v>
      </c>
      <c r="Q104" s="1">
        <f t="shared" si="17"/>
        <v>0</v>
      </c>
      <c r="R104" t="s">
        <v>230</v>
      </c>
      <c r="S104" t="str">
        <f t="shared" si="15"/>
        <v>\\(\\quad 10　－　10　=　 \\)</v>
      </c>
      <c r="T104" t="str">
        <f t="shared" si="16"/>
        <v>\\(\\quad 0 \\)</v>
      </c>
    </row>
    <row r="105" spans="1:20" x14ac:dyDescent="0.55000000000000004">
      <c r="A105" s="51" t="s">
        <v>60</v>
      </c>
      <c r="C105" s="50" t="s">
        <v>162</v>
      </c>
      <c r="D105" s="50" t="str">
        <f t="shared" si="11"/>
        <v>\\(\\quad 11　－　1　=　 \\)</v>
      </c>
      <c r="E105" s="50" t="str">
        <f t="shared" si="12"/>
        <v>\\(\\quad 10 \\)</v>
      </c>
      <c r="F105" s="50" t="s">
        <v>62</v>
      </c>
      <c r="H105" s="50"/>
      <c r="I105" s="89" t="str">
        <f t="shared" si="13"/>
        <v>INSERT INTO math(tangen,question,answer,editor,date,count) VALUES('m1500','\\(\\quad 11　－　1　=　 \\)','\\(\\quad 10 \\)','harazono',NOW(),0);</v>
      </c>
      <c r="J105" s="78" t="s">
        <v>229</v>
      </c>
      <c r="K105" s="1">
        <v>11</v>
      </c>
      <c r="L105" t="s">
        <v>236</v>
      </c>
      <c r="M105" s="1">
        <v>1</v>
      </c>
      <c r="N105" t="s">
        <v>234</v>
      </c>
      <c r="O105" t="s">
        <v>230</v>
      </c>
      <c r="P105" s="78" t="s">
        <v>229</v>
      </c>
      <c r="Q105" s="1">
        <f t="shared" si="17"/>
        <v>10</v>
      </c>
      <c r="R105" t="s">
        <v>230</v>
      </c>
      <c r="S105" t="str">
        <f t="shared" si="15"/>
        <v>\\(\\quad 11　－　1　=　 \\)</v>
      </c>
      <c r="T105" t="str">
        <f t="shared" si="16"/>
        <v>\\(\\quad 10 \\)</v>
      </c>
    </row>
    <row r="106" spans="1:20" x14ac:dyDescent="0.55000000000000004">
      <c r="A106" s="51" t="s">
        <v>60</v>
      </c>
      <c r="C106" s="50" t="s">
        <v>162</v>
      </c>
      <c r="D106" s="50" t="str">
        <f t="shared" si="11"/>
        <v>\\(\\quad 11　－　2　=　 \\)</v>
      </c>
      <c r="E106" s="50" t="str">
        <f t="shared" si="12"/>
        <v>\\(\\quad 9 \\)</v>
      </c>
      <c r="F106" s="50" t="s">
        <v>62</v>
      </c>
      <c r="H106" s="50"/>
      <c r="I106" s="89" t="str">
        <f t="shared" si="13"/>
        <v>INSERT INTO math(tangen,question,answer,editor,date,count) VALUES('m1500','\\(\\quad 11　－　2　=　 \\)','\\(\\quad 9 \\)','harazono',NOW(),0);</v>
      </c>
      <c r="J106" s="78" t="s">
        <v>229</v>
      </c>
      <c r="K106" s="1">
        <v>11</v>
      </c>
      <c r="L106" t="s">
        <v>236</v>
      </c>
      <c r="M106" s="1">
        <v>2</v>
      </c>
      <c r="N106" t="s">
        <v>234</v>
      </c>
      <c r="O106" t="s">
        <v>230</v>
      </c>
      <c r="P106" s="78" t="s">
        <v>229</v>
      </c>
      <c r="Q106" s="1">
        <f t="shared" si="17"/>
        <v>9</v>
      </c>
      <c r="R106" t="s">
        <v>230</v>
      </c>
      <c r="S106" t="str">
        <f t="shared" si="15"/>
        <v>\\(\\quad 11　－　2　=　 \\)</v>
      </c>
      <c r="T106" t="str">
        <f t="shared" si="16"/>
        <v>\\(\\quad 9 \\)</v>
      </c>
    </row>
    <row r="107" spans="1:20" x14ac:dyDescent="0.55000000000000004">
      <c r="A107" s="51" t="s">
        <v>60</v>
      </c>
      <c r="C107" s="50" t="s">
        <v>162</v>
      </c>
      <c r="D107" s="50" t="str">
        <f t="shared" si="11"/>
        <v>\\(\\quad 11　－　3　=　 \\)</v>
      </c>
      <c r="E107" s="50" t="str">
        <f t="shared" si="12"/>
        <v>\\(\\quad 8 \\)</v>
      </c>
      <c r="F107" s="50" t="s">
        <v>62</v>
      </c>
      <c r="H107" s="50"/>
      <c r="I107" s="89" t="str">
        <f t="shared" si="13"/>
        <v>INSERT INTO math(tangen,question,answer,editor,date,count) VALUES('m1500','\\(\\quad 11　－　3　=　 \\)','\\(\\quad 8 \\)','harazono',NOW(),0);</v>
      </c>
      <c r="J107" s="78" t="s">
        <v>229</v>
      </c>
      <c r="K107" s="1">
        <v>11</v>
      </c>
      <c r="L107" t="s">
        <v>236</v>
      </c>
      <c r="M107" s="1">
        <v>3</v>
      </c>
      <c r="N107" t="s">
        <v>234</v>
      </c>
      <c r="O107" t="s">
        <v>230</v>
      </c>
      <c r="P107" s="78" t="s">
        <v>229</v>
      </c>
      <c r="Q107" s="1">
        <f t="shared" si="17"/>
        <v>8</v>
      </c>
      <c r="R107" t="s">
        <v>230</v>
      </c>
      <c r="S107" t="str">
        <f t="shared" si="15"/>
        <v>\\(\\quad 11　－　3　=　 \\)</v>
      </c>
      <c r="T107" t="str">
        <f t="shared" si="16"/>
        <v>\\(\\quad 8 \\)</v>
      </c>
    </row>
    <row r="108" spans="1:20" x14ac:dyDescent="0.55000000000000004">
      <c r="A108" s="51" t="s">
        <v>60</v>
      </c>
      <c r="C108" s="50" t="s">
        <v>162</v>
      </c>
      <c r="D108" s="50" t="str">
        <f t="shared" si="11"/>
        <v>\\(\\quad 11　－　4　=　 \\)</v>
      </c>
      <c r="E108" s="50" t="str">
        <f t="shared" si="12"/>
        <v>\\(\\quad 7 \\)</v>
      </c>
      <c r="F108" s="50" t="s">
        <v>62</v>
      </c>
      <c r="H108" s="50"/>
      <c r="I108" s="89" t="str">
        <f t="shared" si="13"/>
        <v>INSERT INTO math(tangen,question,answer,editor,date,count) VALUES('m1500','\\(\\quad 11　－　4　=　 \\)','\\(\\quad 7 \\)','harazono',NOW(),0);</v>
      </c>
      <c r="J108" s="78" t="s">
        <v>229</v>
      </c>
      <c r="K108" s="1">
        <v>11</v>
      </c>
      <c r="L108" t="s">
        <v>236</v>
      </c>
      <c r="M108" s="1">
        <v>4</v>
      </c>
      <c r="N108" t="s">
        <v>234</v>
      </c>
      <c r="O108" t="s">
        <v>230</v>
      </c>
      <c r="P108" s="78" t="s">
        <v>229</v>
      </c>
      <c r="Q108" s="1">
        <f t="shared" si="17"/>
        <v>7</v>
      </c>
      <c r="R108" t="s">
        <v>230</v>
      </c>
      <c r="S108" t="str">
        <f t="shared" si="15"/>
        <v>\\(\\quad 11　－　4　=　 \\)</v>
      </c>
      <c r="T108" t="str">
        <f t="shared" si="16"/>
        <v>\\(\\quad 7 \\)</v>
      </c>
    </row>
    <row r="109" spans="1:20" x14ac:dyDescent="0.55000000000000004">
      <c r="A109" s="51" t="s">
        <v>60</v>
      </c>
      <c r="C109" s="50" t="s">
        <v>162</v>
      </c>
      <c r="D109" s="50" t="str">
        <f t="shared" si="11"/>
        <v>\\(\\quad 11　－　5　=　 \\)</v>
      </c>
      <c r="E109" s="50" t="str">
        <f t="shared" si="12"/>
        <v>\\(\\quad 6 \\)</v>
      </c>
      <c r="F109" s="50" t="s">
        <v>62</v>
      </c>
      <c r="H109" s="50"/>
      <c r="I109" s="89" t="str">
        <f t="shared" si="13"/>
        <v>INSERT INTO math(tangen,question,answer,editor,date,count) VALUES('m1500','\\(\\quad 11　－　5　=　 \\)','\\(\\quad 6 \\)','harazono',NOW(),0);</v>
      </c>
      <c r="J109" s="78" t="s">
        <v>229</v>
      </c>
      <c r="K109" s="1">
        <v>11</v>
      </c>
      <c r="L109" t="s">
        <v>236</v>
      </c>
      <c r="M109" s="1">
        <v>5</v>
      </c>
      <c r="N109" t="s">
        <v>234</v>
      </c>
      <c r="O109" t="s">
        <v>230</v>
      </c>
      <c r="P109" s="78" t="s">
        <v>229</v>
      </c>
      <c r="Q109" s="1">
        <f t="shared" si="17"/>
        <v>6</v>
      </c>
      <c r="R109" t="s">
        <v>230</v>
      </c>
      <c r="S109" t="str">
        <f t="shared" si="15"/>
        <v>\\(\\quad 11　－　5　=　 \\)</v>
      </c>
      <c r="T109" t="str">
        <f t="shared" si="16"/>
        <v>\\(\\quad 6 \\)</v>
      </c>
    </row>
    <row r="110" spans="1:20" x14ac:dyDescent="0.55000000000000004">
      <c r="A110" s="51" t="s">
        <v>60</v>
      </c>
      <c r="C110" s="50" t="s">
        <v>162</v>
      </c>
      <c r="D110" s="50" t="str">
        <f t="shared" si="11"/>
        <v>\\(\\quad 11　－　6　=　 \\)</v>
      </c>
      <c r="E110" s="50" t="str">
        <f t="shared" si="12"/>
        <v>\\(\\quad 5 \\)</v>
      </c>
      <c r="F110" s="50" t="s">
        <v>62</v>
      </c>
      <c r="H110" s="50"/>
      <c r="I110" s="89" t="str">
        <f t="shared" si="13"/>
        <v>INSERT INTO math(tangen,question,answer,editor,date,count) VALUES('m1500','\\(\\quad 11　－　6　=　 \\)','\\(\\quad 5 \\)','harazono',NOW(),0);</v>
      </c>
      <c r="J110" s="78" t="s">
        <v>229</v>
      </c>
      <c r="K110" s="1">
        <v>11</v>
      </c>
      <c r="L110" t="s">
        <v>236</v>
      </c>
      <c r="M110" s="1">
        <v>6</v>
      </c>
      <c r="N110" t="s">
        <v>234</v>
      </c>
      <c r="O110" t="s">
        <v>230</v>
      </c>
      <c r="P110" s="78" t="s">
        <v>229</v>
      </c>
      <c r="Q110" s="1">
        <f t="shared" si="17"/>
        <v>5</v>
      </c>
      <c r="R110" t="s">
        <v>230</v>
      </c>
      <c r="S110" t="str">
        <f t="shared" si="15"/>
        <v>\\(\\quad 11　－　6　=　 \\)</v>
      </c>
      <c r="T110" t="str">
        <f t="shared" si="16"/>
        <v>\\(\\quad 5 \\)</v>
      </c>
    </row>
    <row r="111" spans="1:20" x14ac:dyDescent="0.55000000000000004">
      <c r="A111" s="51" t="s">
        <v>60</v>
      </c>
      <c r="C111" s="50" t="s">
        <v>162</v>
      </c>
      <c r="D111" s="50" t="str">
        <f t="shared" si="11"/>
        <v>\\(\\quad 11　－　7　=　 \\)</v>
      </c>
      <c r="E111" s="50" t="str">
        <f t="shared" si="12"/>
        <v>\\(\\quad 4 \\)</v>
      </c>
      <c r="F111" s="50" t="s">
        <v>62</v>
      </c>
      <c r="H111" s="50"/>
      <c r="I111" s="89" t="str">
        <f t="shared" si="13"/>
        <v>INSERT INTO math(tangen,question,answer,editor,date,count) VALUES('m1500','\\(\\quad 11　－　7　=　 \\)','\\(\\quad 4 \\)','harazono',NOW(),0);</v>
      </c>
      <c r="J111" s="78" t="s">
        <v>229</v>
      </c>
      <c r="K111" s="1">
        <v>11</v>
      </c>
      <c r="L111" t="s">
        <v>236</v>
      </c>
      <c r="M111" s="1">
        <v>7</v>
      </c>
      <c r="N111" t="s">
        <v>234</v>
      </c>
      <c r="O111" t="s">
        <v>230</v>
      </c>
      <c r="P111" s="78" t="s">
        <v>229</v>
      </c>
      <c r="Q111" s="1">
        <f t="shared" si="17"/>
        <v>4</v>
      </c>
      <c r="R111" t="s">
        <v>230</v>
      </c>
      <c r="S111" t="str">
        <f t="shared" si="15"/>
        <v>\\(\\quad 11　－　7　=　 \\)</v>
      </c>
      <c r="T111" t="str">
        <f t="shared" si="16"/>
        <v>\\(\\quad 4 \\)</v>
      </c>
    </row>
    <row r="112" spans="1:20" x14ac:dyDescent="0.55000000000000004">
      <c r="A112" s="51" t="s">
        <v>60</v>
      </c>
      <c r="C112" s="50" t="s">
        <v>162</v>
      </c>
      <c r="D112" s="50" t="str">
        <f t="shared" si="11"/>
        <v>\\(\\quad 11　－　8　=　 \\)</v>
      </c>
      <c r="E112" s="50" t="str">
        <f t="shared" si="12"/>
        <v>\\(\\quad 3 \\)</v>
      </c>
      <c r="F112" s="50" t="s">
        <v>62</v>
      </c>
      <c r="H112" s="50"/>
      <c r="I112" s="89" t="str">
        <f t="shared" si="13"/>
        <v>INSERT INTO math(tangen,question,answer,editor,date,count) VALUES('m1500','\\(\\quad 11　－　8　=　 \\)','\\(\\quad 3 \\)','harazono',NOW(),0);</v>
      </c>
      <c r="J112" s="78" t="s">
        <v>229</v>
      </c>
      <c r="K112" s="1">
        <v>11</v>
      </c>
      <c r="L112" t="s">
        <v>236</v>
      </c>
      <c r="M112" s="1">
        <v>8</v>
      </c>
      <c r="N112" t="s">
        <v>234</v>
      </c>
      <c r="O112" t="s">
        <v>230</v>
      </c>
      <c r="P112" s="78" t="s">
        <v>229</v>
      </c>
      <c r="Q112" s="1">
        <f t="shared" si="17"/>
        <v>3</v>
      </c>
      <c r="R112" t="s">
        <v>230</v>
      </c>
      <c r="S112" t="str">
        <f t="shared" si="15"/>
        <v>\\(\\quad 11　－　8　=　 \\)</v>
      </c>
      <c r="T112" t="str">
        <f t="shared" si="16"/>
        <v>\\(\\quad 3 \\)</v>
      </c>
    </row>
    <row r="113" spans="1:20" x14ac:dyDescent="0.55000000000000004">
      <c r="A113" s="51" t="s">
        <v>60</v>
      </c>
      <c r="C113" s="50" t="s">
        <v>162</v>
      </c>
      <c r="D113" s="50" t="str">
        <f t="shared" si="11"/>
        <v>\\(\\quad 11　－　9　=　 \\)</v>
      </c>
      <c r="E113" s="50" t="str">
        <f t="shared" si="12"/>
        <v>\\(\\quad 2 \\)</v>
      </c>
      <c r="F113" s="50" t="s">
        <v>62</v>
      </c>
      <c r="H113" s="50"/>
      <c r="I113" s="89" t="str">
        <f t="shared" si="13"/>
        <v>INSERT INTO math(tangen,question,answer,editor,date,count) VALUES('m1500','\\(\\quad 11　－　9　=　 \\)','\\(\\quad 2 \\)','harazono',NOW(),0);</v>
      </c>
      <c r="J113" s="78" t="s">
        <v>229</v>
      </c>
      <c r="K113" s="1">
        <v>11</v>
      </c>
      <c r="L113" t="s">
        <v>236</v>
      </c>
      <c r="M113" s="1">
        <v>9</v>
      </c>
      <c r="N113" t="s">
        <v>234</v>
      </c>
      <c r="O113" t="s">
        <v>230</v>
      </c>
      <c r="P113" s="78" t="s">
        <v>229</v>
      </c>
      <c r="Q113" s="1">
        <f t="shared" si="17"/>
        <v>2</v>
      </c>
      <c r="R113" t="s">
        <v>230</v>
      </c>
      <c r="S113" t="str">
        <f t="shared" si="15"/>
        <v>\\(\\quad 11　－　9　=　 \\)</v>
      </c>
      <c r="T113" t="str">
        <f t="shared" si="16"/>
        <v>\\(\\quad 2 \\)</v>
      </c>
    </row>
    <row r="114" spans="1:20" x14ac:dyDescent="0.55000000000000004">
      <c r="A114" s="51" t="s">
        <v>60</v>
      </c>
      <c r="C114" s="50" t="s">
        <v>162</v>
      </c>
      <c r="D114" s="50" t="str">
        <f t="shared" si="11"/>
        <v>\\(\\quad 11　－　10　=　 \\)</v>
      </c>
      <c r="E114" s="50" t="str">
        <f t="shared" si="12"/>
        <v>\\(\\quad 1 \\)</v>
      </c>
      <c r="F114" s="50" t="s">
        <v>62</v>
      </c>
      <c r="H114" s="50"/>
      <c r="I114" s="89" t="str">
        <f t="shared" si="13"/>
        <v>INSERT INTO math(tangen,question,answer,editor,date,count) VALUES('m1500','\\(\\quad 11　－　10　=　 \\)','\\(\\quad 1 \\)','harazono',NOW(),0);</v>
      </c>
      <c r="J114" s="78" t="s">
        <v>229</v>
      </c>
      <c r="K114" s="1">
        <v>11</v>
      </c>
      <c r="L114" t="s">
        <v>236</v>
      </c>
      <c r="M114" s="1">
        <v>10</v>
      </c>
      <c r="N114" t="s">
        <v>234</v>
      </c>
      <c r="O114" t="s">
        <v>230</v>
      </c>
      <c r="P114" s="78" t="s">
        <v>229</v>
      </c>
      <c r="Q114" s="1">
        <f t="shared" si="17"/>
        <v>1</v>
      </c>
      <c r="R114" t="s">
        <v>230</v>
      </c>
      <c r="S114" t="str">
        <f t="shared" si="15"/>
        <v>\\(\\quad 11　－　10　=　 \\)</v>
      </c>
      <c r="T114" t="str">
        <f t="shared" si="16"/>
        <v>\\(\\quad 1 \\)</v>
      </c>
    </row>
    <row r="115" spans="1:20" x14ac:dyDescent="0.55000000000000004">
      <c r="A115" s="51" t="s">
        <v>60</v>
      </c>
      <c r="C115" s="50" t="s">
        <v>162</v>
      </c>
      <c r="D115" s="50" t="str">
        <f t="shared" si="11"/>
        <v>\\(\\quad 12　－　1　=　 \\)</v>
      </c>
      <c r="E115" s="50" t="str">
        <f t="shared" si="12"/>
        <v>\\(\\quad 11 \\)</v>
      </c>
      <c r="F115" s="50" t="s">
        <v>62</v>
      </c>
      <c r="H115" s="50"/>
      <c r="I115" s="89" t="str">
        <f t="shared" si="13"/>
        <v>INSERT INTO math(tangen,question,answer,editor,date,count) VALUES('m1500','\\(\\quad 12　－　1　=　 \\)','\\(\\quad 11 \\)','harazono',NOW(),0);</v>
      </c>
      <c r="J115" s="78" t="s">
        <v>229</v>
      </c>
      <c r="K115" s="1">
        <v>12</v>
      </c>
      <c r="L115" t="s">
        <v>236</v>
      </c>
      <c r="M115" s="1">
        <v>1</v>
      </c>
      <c r="N115" t="s">
        <v>234</v>
      </c>
      <c r="O115" t="s">
        <v>230</v>
      </c>
      <c r="P115" s="78" t="s">
        <v>229</v>
      </c>
      <c r="Q115" s="1">
        <f t="shared" si="17"/>
        <v>11</v>
      </c>
      <c r="R115" t="s">
        <v>230</v>
      </c>
      <c r="S115" t="str">
        <f t="shared" si="15"/>
        <v>\\(\\quad 12　－　1　=　 \\)</v>
      </c>
      <c r="T115" t="str">
        <f t="shared" si="16"/>
        <v>\\(\\quad 11 \\)</v>
      </c>
    </row>
    <row r="116" spans="1:20" x14ac:dyDescent="0.55000000000000004">
      <c r="A116" s="51" t="s">
        <v>60</v>
      </c>
      <c r="C116" s="50" t="s">
        <v>162</v>
      </c>
      <c r="D116" s="50" t="str">
        <f t="shared" si="11"/>
        <v>\\(\\quad 12　－　2　=　 \\)</v>
      </c>
      <c r="E116" s="50" t="str">
        <f t="shared" si="12"/>
        <v>\\(\\quad 10 \\)</v>
      </c>
      <c r="F116" s="50" t="s">
        <v>62</v>
      </c>
      <c r="H116" s="50"/>
      <c r="I116" s="89" t="str">
        <f t="shared" si="13"/>
        <v>INSERT INTO math(tangen,question,answer,editor,date,count) VALUES('m1500','\\(\\quad 12　－　2　=　 \\)','\\(\\quad 10 \\)','harazono',NOW(),0);</v>
      </c>
      <c r="J116" s="78" t="s">
        <v>229</v>
      </c>
      <c r="K116" s="1">
        <v>12</v>
      </c>
      <c r="L116" t="s">
        <v>236</v>
      </c>
      <c r="M116" s="1">
        <v>2</v>
      </c>
      <c r="N116" t="s">
        <v>234</v>
      </c>
      <c r="O116" t="s">
        <v>230</v>
      </c>
      <c r="P116" s="78" t="s">
        <v>229</v>
      </c>
      <c r="Q116" s="1">
        <f t="shared" si="17"/>
        <v>10</v>
      </c>
      <c r="R116" t="s">
        <v>230</v>
      </c>
      <c r="S116" t="str">
        <f t="shared" si="15"/>
        <v>\\(\\quad 12　－　2　=　 \\)</v>
      </c>
      <c r="T116" t="str">
        <f t="shared" si="16"/>
        <v>\\(\\quad 10 \\)</v>
      </c>
    </row>
    <row r="117" spans="1:20" x14ac:dyDescent="0.55000000000000004">
      <c r="A117" s="51" t="s">
        <v>60</v>
      </c>
      <c r="C117" s="50" t="s">
        <v>162</v>
      </c>
      <c r="D117" s="50" t="str">
        <f t="shared" si="11"/>
        <v>\\(\\quad 12　－　3　=　 \\)</v>
      </c>
      <c r="E117" s="50" t="str">
        <f t="shared" si="12"/>
        <v>\\(\\quad 9 \\)</v>
      </c>
      <c r="F117" s="50" t="s">
        <v>62</v>
      </c>
      <c r="H117" s="50"/>
      <c r="I117" s="89" t="str">
        <f t="shared" si="13"/>
        <v>INSERT INTO math(tangen,question,answer,editor,date,count) VALUES('m1500','\\(\\quad 12　－　3　=　 \\)','\\(\\quad 9 \\)','harazono',NOW(),0);</v>
      </c>
      <c r="J117" s="78" t="s">
        <v>229</v>
      </c>
      <c r="K117" s="1">
        <v>12</v>
      </c>
      <c r="L117" t="s">
        <v>236</v>
      </c>
      <c r="M117" s="1">
        <v>3</v>
      </c>
      <c r="N117" t="s">
        <v>234</v>
      </c>
      <c r="O117" t="s">
        <v>230</v>
      </c>
      <c r="P117" s="78" t="s">
        <v>229</v>
      </c>
      <c r="Q117" s="1">
        <f t="shared" si="17"/>
        <v>9</v>
      </c>
      <c r="R117" t="s">
        <v>230</v>
      </c>
      <c r="S117" t="str">
        <f t="shared" si="15"/>
        <v>\\(\\quad 12　－　3　=　 \\)</v>
      </c>
      <c r="T117" t="str">
        <f t="shared" si="16"/>
        <v>\\(\\quad 9 \\)</v>
      </c>
    </row>
    <row r="118" spans="1:20" x14ac:dyDescent="0.55000000000000004">
      <c r="A118" s="51" t="s">
        <v>60</v>
      </c>
      <c r="C118" s="50" t="s">
        <v>162</v>
      </c>
      <c r="D118" s="50" t="str">
        <f t="shared" si="11"/>
        <v>\\(\\quad 12　－　4　=　 \\)</v>
      </c>
      <c r="E118" s="50" t="str">
        <f t="shared" si="12"/>
        <v>\\(\\quad 8 \\)</v>
      </c>
      <c r="F118" s="50" t="s">
        <v>62</v>
      </c>
      <c r="H118" s="50"/>
      <c r="I118" s="89" t="str">
        <f t="shared" si="13"/>
        <v>INSERT INTO math(tangen,question,answer,editor,date,count) VALUES('m1500','\\(\\quad 12　－　4　=　 \\)','\\(\\quad 8 \\)','harazono',NOW(),0);</v>
      </c>
      <c r="J118" s="78" t="s">
        <v>229</v>
      </c>
      <c r="K118" s="1">
        <v>12</v>
      </c>
      <c r="L118" t="s">
        <v>236</v>
      </c>
      <c r="M118" s="1">
        <v>4</v>
      </c>
      <c r="N118" t="s">
        <v>234</v>
      </c>
      <c r="O118" t="s">
        <v>230</v>
      </c>
      <c r="P118" s="78" t="s">
        <v>229</v>
      </c>
      <c r="Q118" s="1">
        <f t="shared" si="17"/>
        <v>8</v>
      </c>
      <c r="R118" t="s">
        <v>230</v>
      </c>
      <c r="S118" t="str">
        <f t="shared" si="15"/>
        <v>\\(\\quad 12　－　4　=　 \\)</v>
      </c>
      <c r="T118" t="str">
        <f t="shared" si="16"/>
        <v>\\(\\quad 8 \\)</v>
      </c>
    </row>
    <row r="119" spans="1:20" x14ac:dyDescent="0.55000000000000004">
      <c r="A119" s="51" t="s">
        <v>60</v>
      </c>
      <c r="C119" s="50" t="s">
        <v>162</v>
      </c>
      <c r="D119" s="50" t="str">
        <f t="shared" si="11"/>
        <v>\\(\\quad 12　－　5　=　 \\)</v>
      </c>
      <c r="E119" s="50" t="str">
        <f t="shared" si="12"/>
        <v>\\(\\quad 7 \\)</v>
      </c>
      <c r="F119" s="50" t="s">
        <v>62</v>
      </c>
      <c r="H119" s="50"/>
      <c r="I119" s="89" t="str">
        <f t="shared" si="13"/>
        <v>INSERT INTO math(tangen,question,answer,editor,date,count) VALUES('m1500','\\(\\quad 12　－　5　=　 \\)','\\(\\quad 7 \\)','harazono',NOW(),0);</v>
      </c>
      <c r="J119" s="78" t="s">
        <v>229</v>
      </c>
      <c r="K119" s="1">
        <v>12</v>
      </c>
      <c r="L119" t="s">
        <v>236</v>
      </c>
      <c r="M119" s="1">
        <v>5</v>
      </c>
      <c r="N119" t="s">
        <v>234</v>
      </c>
      <c r="O119" t="s">
        <v>230</v>
      </c>
      <c r="P119" s="78" t="s">
        <v>229</v>
      </c>
      <c r="Q119" s="1">
        <f t="shared" si="17"/>
        <v>7</v>
      </c>
      <c r="R119" t="s">
        <v>230</v>
      </c>
      <c r="S119" t="str">
        <f t="shared" si="15"/>
        <v>\\(\\quad 12　－　5　=　 \\)</v>
      </c>
      <c r="T119" t="str">
        <f t="shared" si="16"/>
        <v>\\(\\quad 7 \\)</v>
      </c>
    </row>
    <row r="120" spans="1:20" x14ac:dyDescent="0.55000000000000004">
      <c r="A120" s="51" t="s">
        <v>60</v>
      </c>
      <c r="C120" s="50" t="s">
        <v>162</v>
      </c>
      <c r="D120" s="50" t="str">
        <f t="shared" si="11"/>
        <v>\\(\\quad 12　－　6　=　 \\)</v>
      </c>
      <c r="E120" s="50" t="str">
        <f t="shared" si="12"/>
        <v>\\(\\quad 6 \\)</v>
      </c>
      <c r="F120" s="50" t="s">
        <v>62</v>
      </c>
      <c r="H120" s="50"/>
      <c r="I120" s="89" t="str">
        <f t="shared" si="13"/>
        <v>INSERT INTO math(tangen,question,answer,editor,date,count) VALUES('m1500','\\(\\quad 12　－　6　=　 \\)','\\(\\quad 6 \\)','harazono',NOW(),0);</v>
      </c>
      <c r="J120" s="78" t="s">
        <v>229</v>
      </c>
      <c r="K120" s="1">
        <v>12</v>
      </c>
      <c r="L120" t="s">
        <v>236</v>
      </c>
      <c r="M120" s="1">
        <v>6</v>
      </c>
      <c r="N120" t="s">
        <v>234</v>
      </c>
      <c r="O120" t="s">
        <v>230</v>
      </c>
      <c r="P120" s="78" t="s">
        <v>229</v>
      </c>
      <c r="Q120" s="1">
        <f t="shared" si="17"/>
        <v>6</v>
      </c>
      <c r="R120" t="s">
        <v>230</v>
      </c>
      <c r="S120" t="str">
        <f t="shared" si="15"/>
        <v>\\(\\quad 12　－　6　=　 \\)</v>
      </c>
      <c r="T120" t="str">
        <f t="shared" si="16"/>
        <v>\\(\\quad 6 \\)</v>
      </c>
    </row>
    <row r="121" spans="1:20" x14ac:dyDescent="0.55000000000000004">
      <c r="A121" s="51" t="s">
        <v>60</v>
      </c>
      <c r="C121" s="50" t="s">
        <v>162</v>
      </c>
      <c r="D121" s="50" t="str">
        <f t="shared" si="11"/>
        <v>\\(\\quad 12　－　7　=　 \\)</v>
      </c>
      <c r="E121" s="50" t="str">
        <f t="shared" si="12"/>
        <v>\\(\\quad 5 \\)</v>
      </c>
      <c r="F121" s="50" t="s">
        <v>62</v>
      </c>
      <c r="H121" s="50"/>
      <c r="I121" s="89" t="str">
        <f t="shared" si="13"/>
        <v>INSERT INTO math(tangen,question,answer,editor,date,count) VALUES('m1500','\\(\\quad 12　－　7　=　 \\)','\\(\\quad 5 \\)','harazono',NOW(),0);</v>
      </c>
      <c r="J121" s="78" t="s">
        <v>229</v>
      </c>
      <c r="K121" s="1">
        <v>12</v>
      </c>
      <c r="L121" t="s">
        <v>236</v>
      </c>
      <c r="M121" s="1">
        <v>7</v>
      </c>
      <c r="N121" t="s">
        <v>234</v>
      </c>
      <c r="O121" t="s">
        <v>230</v>
      </c>
      <c r="P121" s="78" t="s">
        <v>229</v>
      </c>
      <c r="Q121" s="1">
        <f t="shared" si="17"/>
        <v>5</v>
      </c>
      <c r="R121" t="s">
        <v>230</v>
      </c>
      <c r="S121" t="str">
        <f t="shared" si="15"/>
        <v>\\(\\quad 12　－　7　=　 \\)</v>
      </c>
      <c r="T121" t="str">
        <f t="shared" si="16"/>
        <v>\\(\\quad 5 \\)</v>
      </c>
    </row>
    <row r="122" spans="1:20" x14ac:dyDescent="0.55000000000000004">
      <c r="A122" s="51" t="s">
        <v>60</v>
      </c>
      <c r="C122" s="50" t="s">
        <v>162</v>
      </c>
      <c r="D122" s="50" t="str">
        <f t="shared" si="11"/>
        <v>\\(\\quad 12　－　8　=　 \\)</v>
      </c>
      <c r="E122" s="50" t="str">
        <f t="shared" si="12"/>
        <v>\\(\\quad 4 \\)</v>
      </c>
      <c r="F122" s="50" t="s">
        <v>62</v>
      </c>
      <c r="H122" s="50"/>
      <c r="I122" s="89" t="str">
        <f t="shared" si="13"/>
        <v>INSERT INTO math(tangen,question,answer,editor,date,count) VALUES('m1500','\\(\\quad 12　－　8　=　 \\)','\\(\\quad 4 \\)','harazono',NOW(),0);</v>
      </c>
      <c r="J122" s="78" t="s">
        <v>229</v>
      </c>
      <c r="K122" s="1">
        <v>12</v>
      </c>
      <c r="L122" t="s">
        <v>236</v>
      </c>
      <c r="M122" s="1">
        <v>8</v>
      </c>
      <c r="N122" t="s">
        <v>234</v>
      </c>
      <c r="O122" t="s">
        <v>230</v>
      </c>
      <c r="P122" s="78" t="s">
        <v>229</v>
      </c>
      <c r="Q122" s="1">
        <f t="shared" si="17"/>
        <v>4</v>
      </c>
      <c r="R122" t="s">
        <v>230</v>
      </c>
      <c r="S122" t="str">
        <f t="shared" si="15"/>
        <v>\\(\\quad 12　－　8　=　 \\)</v>
      </c>
      <c r="T122" t="str">
        <f t="shared" si="16"/>
        <v>\\(\\quad 4 \\)</v>
      </c>
    </row>
    <row r="123" spans="1:20" x14ac:dyDescent="0.55000000000000004">
      <c r="A123" s="51" t="s">
        <v>60</v>
      </c>
      <c r="C123" s="50" t="s">
        <v>162</v>
      </c>
      <c r="D123" s="50" t="str">
        <f t="shared" ref="D123:D185" si="18">S123</f>
        <v>\\(\\quad 12　－　9　=　 \\)</v>
      </c>
      <c r="E123" s="50" t="str">
        <f t="shared" ref="E123:E185" si="19">T123</f>
        <v>\\(\\quad 3 \\)</v>
      </c>
      <c r="F123" s="50" t="s">
        <v>62</v>
      </c>
      <c r="H123" s="50"/>
      <c r="I123" s="89" t="str">
        <f t="shared" ref="I123:I185" si="20">"INSERT INTO "&amp;A123&amp;"(tangen,question,answer,editor,date,count) VALUES('"&amp;C123&amp;"','"&amp;D123&amp;"','"&amp;E123&amp;"','"&amp;F123&amp;"',NOW(),0);"</f>
        <v>INSERT INTO math(tangen,question,answer,editor,date,count) VALUES('m1500','\\(\\quad 12　－　9　=　 \\)','\\(\\quad 3 \\)','harazono',NOW(),0);</v>
      </c>
      <c r="J123" s="78" t="s">
        <v>229</v>
      </c>
      <c r="K123" s="1">
        <v>12</v>
      </c>
      <c r="L123" t="s">
        <v>236</v>
      </c>
      <c r="M123" s="1">
        <v>9</v>
      </c>
      <c r="N123" t="s">
        <v>234</v>
      </c>
      <c r="O123" t="s">
        <v>230</v>
      </c>
      <c r="P123" s="78" t="s">
        <v>229</v>
      </c>
      <c r="Q123" s="1">
        <f t="shared" si="17"/>
        <v>3</v>
      </c>
      <c r="R123" t="s">
        <v>230</v>
      </c>
      <c r="S123" t="str">
        <f t="shared" si="15"/>
        <v>\\(\\quad 12　－　9　=　 \\)</v>
      </c>
      <c r="T123" t="str">
        <f t="shared" si="16"/>
        <v>\\(\\quad 3 \\)</v>
      </c>
    </row>
    <row r="124" spans="1:20" x14ac:dyDescent="0.55000000000000004">
      <c r="A124" s="51" t="s">
        <v>60</v>
      </c>
      <c r="C124" s="50" t="s">
        <v>162</v>
      </c>
      <c r="D124" s="50" t="str">
        <f t="shared" si="18"/>
        <v>\\(\\quad 12　－　10　=　 \\)</v>
      </c>
      <c r="E124" s="50" t="str">
        <f t="shared" si="19"/>
        <v>\\(\\quad 2 \\)</v>
      </c>
      <c r="F124" s="50" t="s">
        <v>62</v>
      </c>
      <c r="H124" s="50"/>
      <c r="I124" s="89" t="str">
        <f t="shared" si="20"/>
        <v>INSERT INTO math(tangen,question,answer,editor,date,count) VALUES('m1500','\\(\\quad 12　－　10　=　 \\)','\\(\\quad 2 \\)','harazono',NOW(),0);</v>
      </c>
      <c r="J124" s="78" t="s">
        <v>229</v>
      </c>
      <c r="K124" s="1">
        <v>12</v>
      </c>
      <c r="L124" t="s">
        <v>236</v>
      </c>
      <c r="M124" s="1">
        <v>10</v>
      </c>
      <c r="N124" t="s">
        <v>234</v>
      </c>
      <c r="O124" t="s">
        <v>230</v>
      </c>
      <c r="P124" s="78" t="s">
        <v>229</v>
      </c>
      <c r="Q124" s="1">
        <f t="shared" si="17"/>
        <v>2</v>
      </c>
      <c r="R124" t="s">
        <v>230</v>
      </c>
      <c r="S124" t="str">
        <f t="shared" si="15"/>
        <v>\\(\\quad 12　－　10　=　 \\)</v>
      </c>
      <c r="T124" t="str">
        <f t="shared" si="16"/>
        <v>\\(\\quad 2 \\)</v>
      </c>
    </row>
    <row r="125" spans="1:20" x14ac:dyDescent="0.55000000000000004">
      <c r="A125" s="51" t="s">
        <v>60</v>
      </c>
      <c r="C125" s="50" t="s">
        <v>162</v>
      </c>
      <c r="D125" s="50" t="str">
        <f t="shared" si="18"/>
        <v>\\(\\quad 13　－　1　=　 \\)</v>
      </c>
      <c r="E125" s="50" t="str">
        <f t="shared" si="19"/>
        <v>\\(\\quad 12 \\)</v>
      </c>
      <c r="F125" s="50" t="s">
        <v>62</v>
      </c>
      <c r="H125" s="50"/>
      <c r="I125" s="89" t="str">
        <f t="shared" si="20"/>
        <v>INSERT INTO math(tangen,question,answer,editor,date,count) VALUES('m1500','\\(\\quad 13　－　1　=　 \\)','\\(\\quad 12 \\)','harazono',NOW(),0);</v>
      </c>
      <c r="J125" s="78" t="s">
        <v>229</v>
      </c>
      <c r="K125" s="1">
        <v>13</v>
      </c>
      <c r="L125" t="s">
        <v>236</v>
      </c>
      <c r="M125" s="1">
        <v>1</v>
      </c>
      <c r="N125" t="s">
        <v>234</v>
      </c>
      <c r="O125" t="s">
        <v>230</v>
      </c>
      <c r="P125" s="78" t="s">
        <v>229</v>
      </c>
      <c r="Q125" s="1">
        <f t="shared" si="17"/>
        <v>12</v>
      </c>
      <c r="R125" t="s">
        <v>230</v>
      </c>
      <c r="S125" t="str">
        <f t="shared" si="15"/>
        <v>\\(\\quad 13　－　1　=　 \\)</v>
      </c>
      <c r="T125" t="str">
        <f t="shared" si="16"/>
        <v>\\(\\quad 12 \\)</v>
      </c>
    </row>
    <row r="126" spans="1:20" x14ac:dyDescent="0.55000000000000004">
      <c r="A126" s="51" t="s">
        <v>60</v>
      </c>
      <c r="C126" s="50" t="s">
        <v>162</v>
      </c>
      <c r="D126" s="50" t="str">
        <f t="shared" si="18"/>
        <v>\\(\\quad 13　－　2　=　 \\)</v>
      </c>
      <c r="E126" s="50" t="str">
        <f t="shared" si="19"/>
        <v>\\(\\quad 11 \\)</v>
      </c>
      <c r="F126" s="50" t="s">
        <v>62</v>
      </c>
      <c r="H126" s="50"/>
      <c r="I126" s="89" t="str">
        <f t="shared" si="20"/>
        <v>INSERT INTO math(tangen,question,answer,editor,date,count) VALUES('m1500','\\(\\quad 13　－　2　=　 \\)','\\(\\quad 11 \\)','harazono',NOW(),0);</v>
      </c>
      <c r="J126" s="78" t="s">
        <v>229</v>
      </c>
      <c r="K126" s="1">
        <v>13</v>
      </c>
      <c r="L126" t="s">
        <v>236</v>
      </c>
      <c r="M126" s="1">
        <v>2</v>
      </c>
      <c r="N126" t="s">
        <v>234</v>
      </c>
      <c r="O126" t="s">
        <v>230</v>
      </c>
      <c r="P126" s="78" t="s">
        <v>229</v>
      </c>
      <c r="Q126" s="1">
        <f t="shared" si="17"/>
        <v>11</v>
      </c>
      <c r="R126" t="s">
        <v>230</v>
      </c>
      <c r="S126" t="str">
        <f t="shared" si="15"/>
        <v>\\(\\quad 13　－　2　=　 \\)</v>
      </c>
      <c r="T126" t="str">
        <f t="shared" si="16"/>
        <v>\\(\\quad 11 \\)</v>
      </c>
    </row>
    <row r="127" spans="1:20" x14ac:dyDescent="0.55000000000000004">
      <c r="A127" s="51" t="s">
        <v>60</v>
      </c>
      <c r="C127" s="50" t="s">
        <v>162</v>
      </c>
      <c r="D127" s="50" t="str">
        <f t="shared" si="18"/>
        <v>\\(\\quad 13　－　3　=　 \\)</v>
      </c>
      <c r="E127" s="50" t="str">
        <f t="shared" si="19"/>
        <v>\\(\\quad 10 \\)</v>
      </c>
      <c r="F127" s="50" t="s">
        <v>62</v>
      </c>
      <c r="H127" s="50"/>
      <c r="I127" s="89" t="str">
        <f t="shared" si="20"/>
        <v>INSERT INTO math(tangen,question,answer,editor,date,count) VALUES('m1500','\\(\\quad 13　－　3　=　 \\)','\\(\\quad 10 \\)','harazono',NOW(),0);</v>
      </c>
      <c r="J127" s="78" t="s">
        <v>229</v>
      </c>
      <c r="K127" s="1">
        <v>13</v>
      </c>
      <c r="L127" t="s">
        <v>236</v>
      </c>
      <c r="M127" s="1">
        <v>3</v>
      </c>
      <c r="N127" t="s">
        <v>234</v>
      </c>
      <c r="O127" t="s">
        <v>230</v>
      </c>
      <c r="P127" s="78" t="s">
        <v>229</v>
      </c>
      <c r="Q127" s="1">
        <f t="shared" si="17"/>
        <v>10</v>
      </c>
      <c r="R127" t="s">
        <v>230</v>
      </c>
      <c r="S127" t="str">
        <f t="shared" si="15"/>
        <v>\\(\\quad 13　－　3　=　 \\)</v>
      </c>
      <c r="T127" t="str">
        <f t="shared" si="16"/>
        <v>\\(\\quad 10 \\)</v>
      </c>
    </row>
    <row r="128" spans="1:20" x14ac:dyDescent="0.55000000000000004">
      <c r="A128" s="51" t="s">
        <v>60</v>
      </c>
      <c r="C128" s="50" t="s">
        <v>162</v>
      </c>
      <c r="D128" s="50" t="str">
        <f t="shared" si="18"/>
        <v>\\(\\quad 13　－　4　=　 \\)</v>
      </c>
      <c r="E128" s="50" t="str">
        <f t="shared" si="19"/>
        <v>\\(\\quad 9 \\)</v>
      </c>
      <c r="F128" s="50" t="s">
        <v>62</v>
      </c>
      <c r="H128" s="50"/>
      <c r="I128" s="89" t="str">
        <f t="shared" si="20"/>
        <v>INSERT INTO math(tangen,question,answer,editor,date,count) VALUES('m1500','\\(\\quad 13　－　4　=　 \\)','\\(\\quad 9 \\)','harazono',NOW(),0);</v>
      </c>
      <c r="J128" s="78" t="s">
        <v>229</v>
      </c>
      <c r="K128" s="1">
        <v>13</v>
      </c>
      <c r="L128" t="s">
        <v>236</v>
      </c>
      <c r="M128" s="1">
        <v>4</v>
      </c>
      <c r="N128" t="s">
        <v>234</v>
      </c>
      <c r="O128" t="s">
        <v>230</v>
      </c>
      <c r="P128" s="78" t="s">
        <v>229</v>
      </c>
      <c r="Q128" s="1">
        <f t="shared" si="17"/>
        <v>9</v>
      </c>
      <c r="R128" t="s">
        <v>230</v>
      </c>
      <c r="S128" t="str">
        <f t="shared" si="15"/>
        <v>\\(\\quad 13　－　4　=　 \\)</v>
      </c>
      <c r="T128" t="str">
        <f t="shared" si="16"/>
        <v>\\(\\quad 9 \\)</v>
      </c>
    </row>
    <row r="129" spans="1:20" x14ac:dyDescent="0.55000000000000004">
      <c r="A129" s="51" t="s">
        <v>60</v>
      </c>
      <c r="C129" s="50" t="s">
        <v>162</v>
      </c>
      <c r="D129" s="50" t="str">
        <f t="shared" si="18"/>
        <v>\\(\\quad 13　－　5　=　 \\)</v>
      </c>
      <c r="E129" s="50" t="str">
        <f t="shared" si="19"/>
        <v>\\(\\quad 8 \\)</v>
      </c>
      <c r="F129" s="50" t="s">
        <v>62</v>
      </c>
      <c r="H129" s="50"/>
      <c r="I129" s="89" t="str">
        <f t="shared" si="20"/>
        <v>INSERT INTO math(tangen,question,answer,editor,date,count) VALUES('m1500','\\(\\quad 13　－　5　=　 \\)','\\(\\quad 8 \\)','harazono',NOW(),0);</v>
      </c>
      <c r="J129" s="78" t="s">
        <v>229</v>
      </c>
      <c r="K129" s="1">
        <v>13</v>
      </c>
      <c r="L129" t="s">
        <v>236</v>
      </c>
      <c r="M129" s="1">
        <v>5</v>
      </c>
      <c r="N129" t="s">
        <v>234</v>
      </c>
      <c r="O129" t="s">
        <v>230</v>
      </c>
      <c r="P129" s="78" t="s">
        <v>229</v>
      </c>
      <c r="Q129" s="1">
        <f t="shared" si="17"/>
        <v>8</v>
      </c>
      <c r="R129" t="s">
        <v>230</v>
      </c>
      <c r="S129" t="str">
        <f t="shared" si="15"/>
        <v>\\(\\quad 13　－　5　=　 \\)</v>
      </c>
      <c r="T129" t="str">
        <f t="shared" si="16"/>
        <v>\\(\\quad 8 \\)</v>
      </c>
    </row>
    <row r="130" spans="1:20" x14ac:dyDescent="0.55000000000000004">
      <c r="A130" s="51" t="s">
        <v>60</v>
      </c>
      <c r="C130" s="50" t="s">
        <v>162</v>
      </c>
      <c r="D130" s="50" t="str">
        <f t="shared" si="18"/>
        <v>\\(\\quad 13　－　6　=　 \\)</v>
      </c>
      <c r="E130" s="50" t="str">
        <f t="shared" si="19"/>
        <v>\\(\\quad 7 \\)</v>
      </c>
      <c r="F130" s="50" t="s">
        <v>62</v>
      </c>
      <c r="H130" s="50"/>
      <c r="I130" s="89" t="str">
        <f t="shared" si="20"/>
        <v>INSERT INTO math(tangen,question,answer,editor,date,count) VALUES('m1500','\\(\\quad 13　－　6　=　 \\)','\\(\\quad 7 \\)','harazono',NOW(),0);</v>
      </c>
      <c r="J130" s="78" t="s">
        <v>229</v>
      </c>
      <c r="K130" s="1">
        <v>13</v>
      </c>
      <c r="L130" t="s">
        <v>236</v>
      </c>
      <c r="M130" s="1">
        <v>6</v>
      </c>
      <c r="N130" t="s">
        <v>234</v>
      </c>
      <c r="O130" t="s">
        <v>230</v>
      </c>
      <c r="P130" s="78" t="s">
        <v>229</v>
      </c>
      <c r="Q130" s="1">
        <f t="shared" si="17"/>
        <v>7</v>
      </c>
      <c r="R130" t="s">
        <v>230</v>
      </c>
      <c r="S130" t="str">
        <f t="shared" si="15"/>
        <v>\\(\\quad 13　－　6　=　 \\)</v>
      </c>
      <c r="T130" t="str">
        <f t="shared" si="16"/>
        <v>\\(\\quad 7 \\)</v>
      </c>
    </row>
    <row r="131" spans="1:20" x14ac:dyDescent="0.55000000000000004">
      <c r="A131" s="51" t="s">
        <v>60</v>
      </c>
      <c r="C131" s="50" t="s">
        <v>162</v>
      </c>
      <c r="D131" s="50" t="str">
        <f t="shared" si="18"/>
        <v>\\(\\quad 13　－　7　=　 \\)</v>
      </c>
      <c r="E131" s="50" t="str">
        <f t="shared" si="19"/>
        <v>\\(\\quad 6 \\)</v>
      </c>
      <c r="F131" s="50" t="s">
        <v>62</v>
      </c>
      <c r="H131" s="50"/>
      <c r="I131" s="89" t="str">
        <f t="shared" si="20"/>
        <v>INSERT INTO math(tangen,question,answer,editor,date,count) VALUES('m1500','\\(\\quad 13　－　7　=　 \\)','\\(\\quad 6 \\)','harazono',NOW(),0);</v>
      </c>
      <c r="J131" s="78" t="s">
        <v>229</v>
      </c>
      <c r="K131" s="1">
        <v>13</v>
      </c>
      <c r="L131" t="s">
        <v>236</v>
      </c>
      <c r="M131" s="1">
        <v>7</v>
      </c>
      <c r="N131" t="s">
        <v>234</v>
      </c>
      <c r="O131" t="s">
        <v>230</v>
      </c>
      <c r="P131" s="78" t="s">
        <v>229</v>
      </c>
      <c r="Q131" s="1">
        <f t="shared" si="17"/>
        <v>6</v>
      </c>
      <c r="R131" t="s">
        <v>230</v>
      </c>
      <c r="S131" t="str">
        <f t="shared" ref="S131:S194" si="21">J131&amp;K131&amp;L131&amp;M131&amp;N131&amp;O131</f>
        <v>\\(\\quad 13　－　7　=　 \\)</v>
      </c>
      <c r="T131" t="str">
        <f t="shared" ref="T131:T194" si="22">P131&amp;Q131&amp;R131</f>
        <v>\\(\\quad 6 \\)</v>
      </c>
    </row>
    <row r="132" spans="1:20" x14ac:dyDescent="0.55000000000000004">
      <c r="A132" s="51" t="s">
        <v>60</v>
      </c>
      <c r="C132" s="50" t="s">
        <v>162</v>
      </c>
      <c r="D132" s="50" t="str">
        <f t="shared" si="18"/>
        <v>\\(\\quad 13　－　8　=　 \\)</v>
      </c>
      <c r="E132" s="50" t="str">
        <f t="shared" si="19"/>
        <v>\\(\\quad 5 \\)</v>
      </c>
      <c r="F132" s="50" t="s">
        <v>62</v>
      </c>
      <c r="H132" s="50"/>
      <c r="I132" s="89" t="str">
        <f t="shared" si="20"/>
        <v>INSERT INTO math(tangen,question,answer,editor,date,count) VALUES('m1500','\\(\\quad 13　－　8　=　 \\)','\\(\\quad 5 \\)','harazono',NOW(),0);</v>
      </c>
      <c r="J132" s="78" t="s">
        <v>229</v>
      </c>
      <c r="K132" s="1">
        <v>13</v>
      </c>
      <c r="L132" t="s">
        <v>236</v>
      </c>
      <c r="M132" s="1">
        <v>8</v>
      </c>
      <c r="N132" t="s">
        <v>234</v>
      </c>
      <c r="O132" t="s">
        <v>230</v>
      </c>
      <c r="P132" s="78" t="s">
        <v>229</v>
      </c>
      <c r="Q132" s="1">
        <f t="shared" si="17"/>
        <v>5</v>
      </c>
      <c r="R132" t="s">
        <v>230</v>
      </c>
      <c r="S132" t="str">
        <f t="shared" si="21"/>
        <v>\\(\\quad 13　－　8　=　 \\)</v>
      </c>
      <c r="T132" t="str">
        <f t="shared" si="22"/>
        <v>\\(\\quad 5 \\)</v>
      </c>
    </row>
    <row r="133" spans="1:20" x14ac:dyDescent="0.55000000000000004">
      <c r="A133" s="51" t="s">
        <v>60</v>
      </c>
      <c r="C133" s="50" t="s">
        <v>162</v>
      </c>
      <c r="D133" s="50" t="str">
        <f t="shared" si="18"/>
        <v>\\(\\quad 13　－　9　=　 \\)</v>
      </c>
      <c r="E133" s="50" t="str">
        <f t="shared" si="19"/>
        <v>\\(\\quad 4 \\)</v>
      </c>
      <c r="F133" s="50" t="s">
        <v>62</v>
      </c>
      <c r="H133" s="50"/>
      <c r="I133" s="89" t="str">
        <f t="shared" si="20"/>
        <v>INSERT INTO math(tangen,question,answer,editor,date,count) VALUES('m1500','\\(\\quad 13　－　9　=　 \\)','\\(\\quad 4 \\)','harazono',NOW(),0);</v>
      </c>
      <c r="J133" s="78" t="s">
        <v>229</v>
      </c>
      <c r="K133" s="1">
        <v>13</v>
      </c>
      <c r="L133" t="s">
        <v>236</v>
      </c>
      <c r="M133" s="1">
        <v>9</v>
      </c>
      <c r="N133" t="s">
        <v>234</v>
      </c>
      <c r="O133" t="s">
        <v>230</v>
      </c>
      <c r="P133" s="78" t="s">
        <v>229</v>
      </c>
      <c r="Q133" s="1">
        <f t="shared" si="17"/>
        <v>4</v>
      </c>
      <c r="R133" t="s">
        <v>230</v>
      </c>
      <c r="S133" t="str">
        <f t="shared" si="21"/>
        <v>\\(\\quad 13　－　9　=　 \\)</v>
      </c>
      <c r="T133" t="str">
        <f t="shared" si="22"/>
        <v>\\(\\quad 4 \\)</v>
      </c>
    </row>
    <row r="134" spans="1:20" x14ac:dyDescent="0.55000000000000004">
      <c r="A134" s="51" t="s">
        <v>60</v>
      </c>
      <c r="C134" s="50" t="s">
        <v>162</v>
      </c>
      <c r="D134" s="50" t="str">
        <f t="shared" si="18"/>
        <v>\\(\\quad 13　－　10　=　 \\)</v>
      </c>
      <c r="E134" s="50" t="str">
        <f t="shared" si="19"/>
        <v>\\(\\quad 3 \\)</v>
      </c>
      <c r="F134" s="50" t="s">
        <v>62</v>
      </c>
      <c r="H134" s="50"/>
      <c r="I134" s="89" t="str">
        <f t="shared" si="20"/>
        <v>INSERT INTO math(tangen,question,answer,editor,date,count) VALUES('m1500','\\(\\quad 13　－　10　=　 \\)','\\(\\quad 3 \\)','harazono',NOW(),0);</v>
      </c>
      <c r="J134" s="78" t="s">
        <v>229</v>
      </c>
      <c r="K134" s="1">
        <v>13</v>
      </c>
      <c r="L134" t="s">
        <v>236</v>
      </c>
      <c r="M134" s="1">
        <v>10</v>
      </c>
      <c r="N134" t="s">
        <v>234</v>
      </c>
      <c r="O134" t="s">
        <v>230</v>
      </c>
      <c r="P134" s="78" t="s">
        <v>229</v>
      </c>
      <c r="Q134" s="1">
        <f t="shared" si="17"/>
        <v>3</v>
      </c>
      <c r="R134" t="s">
        <v>230</v>
      </c>
      <c r="S134" t="str">
        <f t="shared" si="21"/>
        <v>\\(\\quad 13　－　10　=　 \\)</v>
      </c>
      <c r="T134" t="str">
        <f t="shared" si="22"/>
        <v>\\(\\quad 3 \\)</v>
      </c>
    </row>
    <row r="135" spans="1:20" x14ac:dyDescent="0.55000000000000004">
      <c r="A135" s="51" t="s">
        <v>60</v>
      </c>
      <c r="C135" s="50" t="s">
        <v>162</v>
      </c>
      <c r="D135" s="50" t="str">
        <f t="shared" si="18"/>
        <v>\\(\\quad 14　－　1　=　 \\)</v>
      </c>
      <c r="E135" s="50" t="str">
        <f t="shared" si="19"/>
        <v>\\(\\quad 13 \\)</v>
      </c>
      <c r="F135" s="50" t="s">
        <v>62</v>
      </c>
      <c r="H135" s="50"/>
      <c r="I135" s="89" t="str">
        <f t="shared" si="20"/>
        <v>INSERT INTO math(tangen,question,answer,editor,date,count) VALUES('m1500','\\(\\quad 14　－　1　=　 \\)','\\(\\quad 13 \\)','harazono',NOW(),0);</v>
      </c>
      <c r="J135" s="78" t="s">
        <v>229</v>
      </c>
      <c r="K135" s="1">
        <v>14</v>
      </c>
      <c r="L135" t="s">
        <v>236</v>
      </c>
      <c r="M135" s="1">
        <v>1</v>
      </c>
      <c r="N135" t="s">
        <v>234</v>
      </c>
      <c r="O135" t="s">
        <v>230</v>
      </c>
      <c r="P135" s="78" t="s">
        <v>229</v>
      </c>
      <c r="Q135" s="1">
        <f t="shared" si="17"/>
        <v>13</v>
      </c>
      <c r="R135" t="s">
        <v>230</v>
      </c>
      <c r="S135" t="str">
        <f t="shared" si="21"/>
        <v>\\(\\quad 14　－　1　=　 \\)</v>
      </c>
      <c r="T135" t="str">
        <f t="shared" si="22"/>
        <v>\\(\\quad 13 \\)</v>
      </c>
    </row>
    <row r="136" spans="1:20" x14ac:dyDescent="0.55000000000000004">
      <c r="A136" s="51" t="s">
        <v>60</v>
      </c>
      <c r="C136" s="50" t="s">
        <v>162</v>
      </c>
      <c r="D136" s="50" t="str">
        <f t="shared" si="18"/>
        <v>\\(\\quad 14　－　2　=　 \\)</v>
      </c>
      <c r="E136" s="50" t="str">
        <f t="shared" si="19"/>
        <v>\\(\\quad 12 \\)</v>
      </c>
      <c r="F136" s="50" t="s">
        <v>62</v>
      </c>
      <c r="H136" s="50"/>
      <c r="I136" s="89" t="str">
        <f t="shared" si="20"/>
        <v>INSERT INTO math(tangen,question,answer,editor,date,count) VALUES('m1500','\\(\\quad 14　－　2　=　 \\)','\\(\\quad 12 \\)','harazono',NOW(),0);</v>
      </c>
      <c r="J136" s="78" t="s">
        <v>229</v>
      </c>
      <c r="K136" s="1">
        <v>14</v>
      </c>
      <c r="L136" t="s">
        <v>236</v>
      </c>
      <c r="M136" s="1">
        <v>2</v>
      </c>
      <c r="N136" t="s">
        <v>234</v>
      </c>
      <c r="O136" t="s">
        <v>230</v>
      </c>
      <c r="P136" s="78" t="s">
        <v>229</v>
      </c>
      <c r="Q136" s="1">
        <f t="shared" si="17"/>
        <v>12</v>
      </c>
      <c r="R136" t="s">
        <v>230</v>
      </c>
      <c r="S136" t="str">
        <f t="shared" si="21"/>
        <v>\\(\\quad 14　－　2　=　 \\)</v>
      </c>
      <c r="T136" t="str">
        <f t="shared" si="22"/>
        <v>\\(\\quad 12 \\)</v>
      </c>
    </row>
    <row r="137" spans="1:20" x14ac:dyDescent="0.55000000000000004">
      <c r="A137" s="51" t="s">
        <v>60</v>
      </c>
      <c r="C137" s="50" t="s">
        <v>162</v>
      </c>
      <c r="D137" s="50" t="str">
        <f t="shared" si="18"/>
        <v>\\(\\quad 14　－　3　=　 \\)</v>
      </c>
      <c r="E137" s="50" t="str">
        <f t="shared" si="19"/>
        <v>\\(\\quad 11 \\)</v>
      </c>
      <c r="F137" s="50" t="s">
        <v>62</v>
      </c>
      <c r="H137" s="50"/>
      <c r="I137" s="89" t="str">
        <f t="shared" si="20"/>
        <v>INSERT INTO math(tangen,question,answer,editor,date,count) VALUES('m1500','\\(\\quad 14　－　3　=　 \\)','\\(\\quad 11 \\)','harazono',NOW(),0);</v>
      </c>
      <c r="J137" s="78" t="s">
        <v>229</v>
      </c>
      <c r="K137" s="1">
        <v>14</v>
      </c>
      <c r="L137" t="s">
        <v>236</v>
      </c>
      <c r="M137" s="1">
        <v>3</v>
      </c>
      <c r="N137" t="s">
        <v>234</v>
      </c>
      <c r="O137" t="s">
        <v>230</v>
      </c>
      <c r="P137" s="78" t="s">
        <v>229</v>
      </c>
      <c r="Q137" s="1">
        <f t="shared" si="17"/>
        <v>11</v>
      </c>
      <c r="R137" t="s">
        <v>230</v>
      </c>
      <c r="S137" t="str">
        <f t="shared" si="21"/>
        <v>\\(\\quad 14　－　3　=　 \\)</v>
      </c>
      <c r="T137" t="str">
        <f t="shared" si="22"/>
        <v>\\(\\quad 11 \\)</v>
      </c>
    </row>
    <row r="138" spans="1:20" x14ac:dyDescent="0.55000000000000004">
      <c r="A138" s="51" t="s">
        <v>60</v>
      </c>
      <c r="C138" s="50" t="s">
        <v>162</v>
      </c>
      <c r="D138" s="50" t="str">
        <f t="shared" si="18"/>
        <v>\\(\\quad 14　－　4　=　 \\)</v>
      </c>
      <c r="E138" s="50" t="str">
        <f t="shared" si="19"/>
        <v>\\(\\quad 10 \\)</v>
      </c>
      <c r="F138" s="50" t="s">
        <v>62</v>
      </c>
      <c r="H138" s="50"/>
      <c r="I138" s="89" t="str">
        <f t="shared" si="20"/>
        <v>INSERT INTO math(tangen,question,answer,editor,date,count) VALUES('m1500','\\(\\quad 14　－　4　=　 \\)','\\(\\quad 10 \\)','harazono',NOW(),0);</v>
      </c>
      <c r="J138" s="78" t="s">
        <v>229</v>
      </c>
      <c r="K138" s="1">
        <v>14</v>
      </c>
      <c r="L138" t="s">
        <v>236</v>
      </c>
      <c r="M138" s="1">
        <v>4</v>
      </c>
      <c r="N138" t="s">
        <v>234</v>
      </c>
      <c r="O138" t="s">
        <v>230</v>
      </c>
      <c r="P138" s="78" t="s">
        <v>229</v>
      </c>
      <c r="Q138" s="1">
        <f t="shared" si="17"/>
        <v>10</v>
      </c>
      <c r="R138" t="s">
        <v>230</v>
      </c>
      <c r="S138" t="str">
        <f t="shared" si="21"/>
        <v>\\(\\quad 14　－　4　=　 \\)</v>
      </c>
      <c r="T138" t="str">
        <f t="shared" si="22"/>
        <v>\\(\\quad 10 \\)</v>
      </c>
    </row>
    <row r="139" spans="1:20" x14ac:dyDescent="0.55000000000000004">
      <c r="A139" s="51" t="s">
        <v>60</v>
      </c>
      <c r="C139" s="50" t="s">
        <v>162</v>
      </c>
      <c r="D139" s="50" t="str">
        <f t="shared" si="18"/>
        <v>\\(\\quad 14　－　5　=　 \\)</v>
      </c>
      <c r="E139" s="50" t="str">
        <f t="shared" si="19"/>
        <v>\\(\\quad 9 \\)</v>
      </c>
      <c r="F139" s="50" t="s">
        <v>62</v>
      </c>
      <c r="H139" s="50"/>
      <c r="I139" s="89" t="str">
        <f t="shared" si="20"/>
        <v>INSERT INTO math(tangen,question,answer,editor,date,count) VALUES('m1500','\\(\\quad 14　－　5　=　 \\)','\\(\\quad 9 \\)','harazono',NOW(),0);</v>
      </c>
      <c r="J139" s="78" t="s">
        <v>229</v>
      </c>
      <c r="K139" s="1">
        <v>14</v>
      </c>
      <c r="L139" t="s">
        <v>236</v>
      </c>
      <c r="M139" s="1">
        <v>5</v>
      </c>
      <c r="N139" t="s">
        <v>234</v>
      </c>
      <c r="O139" t="s">
        <v>230</v>
      </c>
      <c r="P139" s="78" t="s">
        <v>229</v>
      </c>
      <c r="Q139" s="1">
        <f t="shared" si="17"/>
        <v>9</v>
      </c>
      <c r="R139" t="s">
        <v>230</v>
      </c>
      <c r="S139" t="str">
        <f t="shared" si="21"/>
        <v>\\(\\quad 14　－　5　=　 \\)</v>
      </c>
      <c r="T139" t="str">
        <f t="shared" si="22"/>
        <v>\\(\\quad 9 \\)</v>
      </c>
    </row>
    <row r="140" spans="1:20" x14ac:dyDescent="0.55000000000000004">
      <c r="A140" s="51" t="s">
        <v>60</v>
      </c>
      <c r="C140" s="50" t="s">
        <v>162</v>
      </c>
      <c r="D140" s="50" t="str">
        <f t="shared" si="18"/>
        <v>\\(\\quad 14　－　6　=　 \\)</v>
      </c>
      <c r="E140" s="50" t="str">
        <f t="shared" si="19"/>
        <v>\\(\\quad 8 \\)</v>
      </c>
      <c r="F140" s="50" t="s">
        <v>62</v>
      </c>
      <c r="H140" s="50"/>
      <c r="I140" s="89" t="str">
        <f t="shared" si="20"/>
        <v>INSERT INTO math(tangen,question,answer,editor,date,count) VALUES('m1500','\\(\\quad 14　－　6　=　 \\)','\\(\\quad 8 \\)','harazono',NOW(),0);</v>
      </c>
      <c r="J140" s="78" t="s">
        <v>229</v>
      </c>
      <c r="K140" s="1">
        <v>14</v>
      </c>
      <c r="L140" t="s">
        <v>236</v>
      </c>
      <c r="M140" s="1">
        <v>6</v>
      </c>
      <c r="N140" t="s">
        <v>234</v>
      </c>
      <c r="O140" t="s">
        <v>230</v>
      </c>
      <c r="P140" s="78" t="s">
        <v>229</v>
      </c>
      <c r="Q140" s="1">
        <f t="shared" si="17"/>
        <v>8</v>
      </c>
      <c r="R140" t="s">
        <v>230</v>
      </c>
      <c r="S140" t="str">
        <f t="shared" si="21"/>
        <v>\\(\\quad 14　－　6　=　 \\)</v>
      </c>
      <c r="T140" t="str">
        <f t="shared" si="22"/>
        <v>\\(\\quad 8 \\)</v>
      </c>
    </row>
    <row r="141" spans="1:20" x14ac:dyDescent="0.55000000000000004">
      <c r="A141" s="51" t="s">
        <v>60</v>
      </c>
      <c r="C141" s="50" t="s">
        <v>162</v>
      </c>
      <c r="D141" s="50" t="str">
        <f t="shared" si="18"/>
        <v>\\(\\quad 14　－　7　=　 \\)</v>
      </c>
      <c r="E141" s="50" t="str">
        <f t="shared" si="19"/>
        <v>\\(\\quad 7 \\)</v>
      </c>
      <c r="F141" s="50" t="s">
        <v>62</v>
      </c>
      <c r="H141" s="50"/>
      <c r="I141" s="89" t="str">
        <f t="shared" si="20"/>
        <v>INSERT INTO math(tangen,question,answer,editor,date,count) VALUES('m1500','\\(\\quad 14　－　7　=　 \\)','\\(\\quad 7 \\)','harazono',NOW(),0);</v>
      </c>
      <c r="J141" s="78" t="s">
        <v>229</v>
      </c>
      <c r="K141" s="1">
        <v>14</v>
      </c>
      <c r="L141" t="s">
        <v>236</v>
      </c>
      <c r="M141" s="1">
        <v>7</v>
      </c>
      <c r="N141" t="s">
        <v>234</v>
      </c>
      <c r="O141" t="s">
        <v>230</v>
      </c>
      <c r="P141" s="78" t="s">
        <v>229</v>
      </c>
      <c r="Q141" s="1">
        <f t="shared" ref="Q141:Q185" si="23">K141-M141</f>
        <v>7</v>
      </c>
      <c r="R141" t="s">
        <v>230</v>
      </c>
      <c r="S141" t="str">
        <f t="shared" si="21"/>
        <v>\\(\\quad 14　－　7　=　 \\)</v>
      </c>
      <c r="T141" t="str">
        <f t="shared" si="22"/>
        <v>\\(\\quad 7 \\)</v>
      </c>
    </row>
    <row r="142" spans="1:20" x14ac:dyDescent="0.55000000000000004">
      <c r="A142" s="51" t="s">
        <v>60</v>
      </c>
      <c r="C142" s="50" t="s">
        <v>162</v>
      </c>
      <c r="D142" s="50" t="str">
        <f t="shared" si="18"/>
        <v>\\(\\quad 14　－　8　=　 \\)</v>
      </c>
      <c r="E142" s="50" t="str">
        <f t="shared" si="19"/>
        <v>\\(\\quad 6 \\)</v>
      </c>
      <c r="F142" s="50" t="s">
        <v>62</v>
      </c>
      <c r="H142" s="50"/>
      <c r="I142" s="89" t="str">
        <f t="shared" si="20"/>
        <v>INSERT INTO math(tangen,question,answer,editor,date,count) VALUES('m1500','\\(\\quad 14　－　8　=　 \\)','\\(\\quad 6 \\)','harazono',NOW(),0);</v>
      </c>
      <c r="J142" s="78" t="s">
        <v>229</v>
      </c>
      <c r="K142" s="1">
        <v>14</v>
      </c>
      <c r="L142" t="s">
        <v>236</v>
      </c>
      <c r="M142" s="1">
        <v>8</v>
      </c>
      <c r="N142" t="s">
        <v>234</v>
      </c>
      <c r="O142" t="s">
        <v>230</v>
      </c>
      <c r="P142" s="78" t="s">
        <v>229</v>
      </c>
      <c r="Q142" s="1">
        <f t="shared" si="23"/>
        <v>6</v>
      </c>
      <c r="R142" t="s">
        <v>230</v>
      </c>
      <c r="S142" t="str">
        <f t="shared" si="21"/>
        <v>\\(\\quad 14　－　8　=　 \\)</v>
      </c>
      <c r="T142" t="str">
        <f t="shared" si="22"/>
        <v>\\(\\quad 6 \\)</v>
      </c>
    </row>
    <row r="143" spans="1:20" x14ac:dyDescent="0.55000000000000004">
      <c r="A143" s="51" t="s">
        <v>60</v>
      </c>
      <c r="C143" s="50" t="s">
        <v>162</v>
      </c>
      <c r="D143" s="50" t="str">
        <f t="shared" si="18"/>
        <v>\\(\\quad 14　－　9　=　 \\)</v>
      </c>
      <c r="E143" s="50" t="str">
        <f t="shared" si="19"/>
        <v>\\(\\quad 5 \\)</v>
      </c>
      <c r="F143" s="50" t="s">
        <v>62</v>
      </c>
      <c r="H143" s="50"/>
      <c r="I143" s="89" t="str">
        <f t="shared" si="20"/>
        <v>INSERT INTO math(tangen,question,answer,editor,date,count) VALUES('m1500','\\(\\quad 14　－　9　=　 \\)','\\(\\quad 5 \\)','harazono',NOW(),0);</v>
      </c>
      <c r="J143" s="78" t="s">
        <v>229</v>
      </c>
      <c r="K143" s="1">
        <v>14</v>
      </c>
      <c r="L143" t="s">
        <v>236</v>
      </c>
      <c r="M143" s="1">
        <v>9</v>
      </c>
      <c r="N143" t="s">
        <v>234</v>
      </c>
      <c r="O143" t="s">
        <v>230</v>
      </c>
      <c r="P143" s="78" t="s">
        <v>229</v>
      </c>
      <c r="Q143" s="1">
        <f t="shared" si="23"/>
        <v>5</v>
      </c>
      <c r="R143" t="s">
        <v>230</v>
      </c>
      <c r="S143" t="str">
        <f t="shared" si="21"/>
        <v>\\(\\quad 14　－　9　=　 \\)</v>
      </c>
      <c r="T143" t="str">
        <f t="shared" si="22"/>
        <v>\\(\\quad 5 \\)</v>
      </c>
    </row>
    <row r="144" spans="1:20" x14ac:dyDescent="0.55000000000000004">
      <c r="A144" s="51" t="s">
        <v>60</v>
      </c>
      <c r="C144" s="50" t="s">
        <v>162</v>
      </c>
      <c r="D144" s="50" t="str">
        <f t="shared" si="18"/>
        <v>\\(\\quad 15　－　10　=　 \\)</v>
      </c>
      <c r="E144" s="50" t="str">
        <f t="shared" si="19"/>
        <v>\\(\\quad 5 \\)</v>
      </c>
      <c r="F144" s="50" t="s">
        <v>62</v>
      </c>
      <c r="H144" s="50"/>
      <c r="I144" s="89" t="str">
        <f t="shared" si="20"/>
        <v>INSERT INTO math(tangen,question,answer,editor,date,count) VALUES('m1500','\\(\\quad 15　－　10　=　 \\)','\\(\\quad 5 \\)','harazono',NOW(),0);</v>
      </c>
      <c r="J144" s="78" t="s">
        <v>229</v>
      </c>
      <c r="K144" s="1">
        <v>15</v>
      </c>
      <c r="L144" t="s">
        <v>236</v>
      </c>
      <c r="M144" s="1">
        <v>10</v>
      </c>
      <c r="N144" t="s">
        <v>234</v>
      </c>
      <c r="O144" t="s">
        <v>230</v>
      </c>
      <c r="P144" s="78" t="s">
        <v>229</v>
      </c>
      <c r="Q144" s="1">
        <f t="shared" si="23"/>
        <v>5</v>
      </c>
      <c r="R144" t="s">
        <v>230</v>
      </c>
      <c r="S144" t="str">
        <f t="shared" si="21"/>
        <v>\\(\\quad 15　－　10　=　 \\)</v>
      </c>
      <c r="T144" t="str">
        <f t="shared" si="22"/>
        <v>\\(\\quad 5 \\)</v>
      </c>
    </row>
    <row r="145" spans="1:20" x14ac:dyDescent="0.55000000000000004">
      <c r="A145" s="51" t="s">
        <v>60</v>
      </c>
      <c r="C145" s="50" t="s">
        <v>162</v>
      </c>
      <c r="D145" s="50" t="str">
        <f t="shared" si="18"/>
        <v>\\(\\quad 15　－　1　=　 \\)</v>
      </c>
      <c r="E145" s="50" t="str">
        <f t="shared" si="19"/>
        <v>\\(\\quad 14 \\)</v>
      </c>
      <c r="F145" s="50" t="s">
        <v>62</v>
      </c>
      <c r="H145" s="50"/>
      <c r="I145" s="89" t="str">
        <f t="shared" si="20"/>
        <v>INSERT INTO math(tangen,question,answer,editor,date,count) VALUES('m1500','\\(\\quad 15　－　1　=　 \\)','\\(\\quad 14 \\)','harazono',NOW(),0);</v>
      </c>
      <c r="J145" s="78" t="s">
        <v>229</v>
      </c>
      <c r="K145" s="1">
        <v>15</v>
      </c>
      <c r="L145" t="s">
        <v>236</v>
      </c>
      <c r="M145" s="1">
        <v>1</v>
      </c>
      <c r="N145" t="s">
        <v>234</v>
      </c>
      <c r="O145" t="s">
        <v>230</v>
      </c>
      <c r="P145" s="78" t="s">
        <v>229</v>
      </c>
      <c r="Q145" s="1">
        <f t="shared" si="23"/>
        <v>14</v>
      </c>
      <c r="R145" t="s">
        <v>230</v>
      </c>
      <c r="S145" t="str">
        <f t="shared" si="21"/>
        <v>\\(\\quad 15　－　1　=　 \\)</v>
      </c>
      <c r="T145" t="str">
        <f t="shared" si="22"/>
        <v>\\(\\quad 14 \\)</v>
      </c>
    </row>
    <row r="146" spans="1:20" x14ac:dyDescent="0.55000000000000004">
      <c r="A146" s="51" t="s">
        <v>60</v>
      </c>
      <c r="C146" s="50" t="s">
        <v>162</v>
      </c>
      <c r="D146" s="50" t="str">
        <f t="shared" si="18"/>
        <v>\\(\\quad 15　－　2　=　 \\)</v>
      </c>
      <c r="E146" s="50" t="str">
        <f t="shared" si="19"/>
        <v>\\(\\quad 13 \\)</v>
      </c>
      <c r="F146" s="50" t="s">
        <v>62</v>
      </c>
      <c r="H146" s="50"/>
      <c r="I146" s="89" t="str">
        <f t="shared" si="20"/>
        <v>INSERT INTO math(tangen,question,answer,editor,date,count) VALUES('m1500','\\(\\quad 15　－　2　=　 \\)','\\(\\quad 13 \\)','harazono',NOW(),0);</v>
      </c>
      <c r="J146" s="78" t="s">
        <v>229</v>
      </c>
      <c r="K146" s="1">
        <v>15</v>
      </c>
      <c r="L146" t="s">
        <v>236</v>
      </c>
      <c r="M146" s="1">
        <v>2</v>
      </c>
      <c r="N146" t="s">
        <v>234</v>
      </c>
      <c r="O146" t="s">
        <v>230</v>
      </c>
      <c r="P146" s="78" t="s">
        <v>229</v>
      </c>
      <c r="Q146" s="1">
        <f t="shared" si="23"/>
        <v>13</v>
      </c>
      <c r="R146" t="s">
        <v>230</v>
      </c>
      <c r="S146" t="str">
        <f t="shared" si="21"/>
        <v>\\(\\quad 15　－　2　=　 \\)</v>
      </c>
      <c r="T146" t="str">
        <f t="shared" si="22"/>
        <v>\\(\\quad 13 \\)</v>
      </c>
    </row>
    <row r="147" spans="1:20" x14ac:dyDescent="0.55000000000000004">
      <c r="A147" s="51" t="s">
        <v>60</v>
      </c>
      <c r="C147" s="50" t="s">
        <v>162</v>
      </c>
      <c r="D147" s="50" t="str">
        <f t="shared" si="18"/>
        <v>\\(\\quad 15　－　3　=　 \\)</v>
      </c>
      <c r="E147" s="50" t="str">
        <f t="shared" si="19"/>
        <v>\\(\\quad 12 \\)</v>
      </c>
      <c r="F147" s="50" t="s">
        <v>62</v>
      </c>
      <c r="H147" s="50"/>
      <c r="I147" s="89" t="str">
        <f t="shared" si="20"/>
        <v>INSERT INTO math(tangen,question,answer,editor,date,count) VALUES('m1500','\\(\\quad 15　－　3　=　 \\)','\\(\\quad 12 \\)','harazono',NOW(),0);</v>
      </c>
      <c r="J147" s="78" t="s">
        <v>229</v>
      </c>
      <c r="K147" s="1">
        <v>15</v>
      </c>
      <c r="L147" t="s">
        <v>236</v>
      </c>
      <c r="M147" s="1">
        <v>3</v>
      </c>
      <c r="N147" t="s">
        <v>234</v>
      </c>
      <c r="O147" t="s">
        <v>230</v>
      </c>
      <c r="P147" s="78" t="s">
        <v>229</v>
      </c>
      <c r="Q147" s="1">
        <f t="shared" si="23"/>
        <v>12</v>
      </c>
      <c r="R147" t="s">
        <v>230</v>
      </c>
      <c r="S147" t="str">
        <f t="shared" si="21"/>
        <v>\\(\\quad 15　－　3　=　 \\)</v>
      </c>
      <c r="T147" t="str">
        <f t="shared" si="22"/>
        <v>\\(\\quad 12 \\)</v>
      </c>
    </row>
    <row r="148" spans="1:20" x14ac:dyDescent="0.55000000000000004">
      <c r="A148" s="51" t="s">
        <v>60</v>
      </c>
      <c r="C148" s="50" t="s">
        <v>162</v>
      </c>
      <c r="D148" s="50" t="str">
        <f t="shared" si="18"/>
        <v>\\(\\quad 15　－　4　=　 \\)</v>
      </c>
      <c r="E148" s="50" t="str">
        <f t="shared" si="19"/>
        <v>\\(\\quad 11 \\)</v>
      </c>
      <c r="F148" s="50" t="s">
        <v>62</v>
      </c>
      <c r="H148" s="50"/>
      <c r="I148" s="89" t="str">
        <f t="shared" si="20"/>
        <v>INSERT INTO math(tangen,question,answer,editor,date,count) VALUES('m1500','\\(\\quad 15　－　4　=　 \\)','\\(\\quad 11 \\)','harazono',NOW(),0);</v>
      </c>
      <c r="J148" s="78" t="s">
        <v>229</v>
      </c>
      <c r="K148" s="1">
        <v>15</v>
      </c>
      <c r="L148" t="s">
        <v>236</v>
      </c>
      <c r="M148" s="1">
        <v>4</v>
      </c>
      <c r="N148" t="s">
        <v>234</v>
      </c>
      <c r="O148" t="s">
        <v>230</v>
      </c>
      <c r="P148" s="78" t="s">
        <v>229</v>
      </c>
      <c r="Q148" s="1">
        <f t="shared" si="23"/>
        <v>11</v>
      </c>
      <c r="R148" t="s">
        <v>230</v>
      </c>
      <c r="S148" t="str">
        <f t="shared" si="21"/>
        <v>\\(\\quad 15　－　4　=　 \\)</v>
      </c>
      <c r="T148" t="str">
        <f t="shared" si="22"/>
        <v>\\(\\quad 11 \\)</v>
      </c>
    </row>
    <row r="149" spans="1:20" x14ac:dyDescent="0.55000000000000004">
      <c r="A149" s="51" t="s">
        <v>60</v>
      </c>
      <c r="C149" s="50" t="s">
        <v>162</v>
      </c>
      <c r="D149" s="50" t="str">
        <f t="shared" si="18"/>
        <v>\\(\\quad 15　－　5　=　 \\)</v>
      </c>
      <c r="E149" s="50" t="str">
        <f t="shared" si="19"/>
        <v>\\(\\quad 10 \\)</v>
      </c>
      <c r="F149" s="50" t="s">
        <v>62</v>
      </c>
      <c r="H149" s="50"/>
      <c r="I149" s="89" t="str">
        <f t="shared" si="20"/>
        <v>INSERT INTO math(tangen,question,answer,editor,date,count) VALUES('m1500','\\(\\quad 15　－　5　=　 \\)','\\(\\quad 10 \\)','harazono',NOW(),0);</v>
      </c>
      <c r="J149" s="78" t="s">
        <v>229</v>
      </c>
      <c r="K149" s="1">
        <v>15</v>
      </c>
      <c r="L149" t="s">
        <v>236</v>
      </c>
      <c r="M149" s="1">
        <v>5</v>
      </c>
      <c r="N149" t="s">
        <v>234</v>
      </c>
      <c r="O149" t="s">
        <v>230</v>
      </c>
      <c r="P149" s="78" t="s">
        <v>229</v>
      </c>
      <c r="Q149" s="1">
        <f t="shared" si="23"/>
        <v>10</v>
      </c>
      <c r="R149" t="s">
        <v>230</v>
      </c>
      <c r="S149" t="str">
        <f t="shared" si="21"/>
        <v>\\(\\quad 15　－　5　=　 \\)</v>
      </c>
      <c r="T149" t="str">
        <f t="shared" si="22"/>
        <v>\\(\\quad 10 \\)</v>
      </c>
    </row>
    <row r="150" spans="1:20" x14ac:dyDescent="0.55000000000000004">
      <c r="A150" s="51" t="s">
        <v>60</v>
      </c>
      <c r="C150" s="50" t="s">
        <v>162</v>
      </c>
      <c r="D150" s="50" t="str">
        <f t="shared" si="18"/>
        <v>\\(\\quad 15　－　6　=　 \\)</v>
      </c>
      <c r="E150" s="50" t="str">
        <f t="shared" si="19"/>
        <v>\\(\\quad 9 \\)</v>
      </c>
      <c r="F150" s="50" t="s">
        <v>62</v>
      </c>
      <c r="H150" s="50"/>
      <c r="I150" s="89" t="str">
        <f t="shared" si="20"/>
        <v>INSERT INTO math(tangen,question,answer,editor,date,count) VALUES('m1500','\\(\\quad 15　－　6　=　 \\)','\\(\\quad 9 \\)','harazono',NOW(),0);</v>
      </c>
      <c r="J150" s="78" t="s">
        <v>229</v>
      </c>
      <c r="K150" s="1">
        <v>15</v>
      </c>
      <c r="L150" t="s">
        <v>236</v>
      </c>
      <c r="M150" s="1">
        <v>6</v>
      </c>
      <c r="N150" t="s">
        <v>234</v>
      </c>
      <c r="O150" t="s">
        <v>230</v>
      </c>
      <c r="P150" s="78" t="s">
        <v>229</v>
      </c>
      <c r="Q150" s="1">
        <f t="shared" si="23"/>
        <v>9</v>
      </c>
      <c r="R150" t="s">
        <v>230</v>
      </c>
      <c r="S150" t="str">
        <f t="shared" si="21"/>
        <v>\\(\\quad 15　－　6　=　 \\)</v>
      </c>
      <c r="T150" t="str">
        <f t="shared" si="22"/>
        <v>\\(\\quad 9 \\)</v>
      </c>
    </row>
    <row r="151" spans="1:20" x14ac:dyDescent="0.55000000000000004">
      <c r="A151" s="51" t="s">
        <v>60</v>
      </c>
      <c r="C151" s="50" t="s">
        <v>162</v>
      </c>
      <c r="D151" s="50" t="str">
        <f t="shared" si="18"/>
        <v>\\(\\quad 15　－　7　=　 \\)</v>
      </c>
      <c r="E151" s="50" t="str">
        <f t="shared" si="19"/>
        <v>\\(\\quad 8 \\)</v>
      </c>
      <c r="F151" s="50" t="s">
        <v>62</v>
      </c>
      <c r="H151" s="50"/>
      <c r="I151" s="89" t="str">
        <f t="shared" si="20"/>
        <v>INSERT INTO math(tangen,question,answer,editor,date,count) VALUES('m1500','\\(\\quad 15　－　7　=　 \\)','\\(\\quad 8 \\)','harazono',NOW(),0);</v>
      </c>
      <c r="J151" s="78" t="s">
        <v>229</v>
      </c>
      <c r="K151" s="1">
        <v>15</v>
      </c>
      <c r="L151" t="s">
        <v>236</v>
      </c>
      <c r="M151" s="1">
        <v>7</v>
      </c>
      <c r="N151" t="s">
        <v>234</v>
      </c>
      <c r="O151" t="s">
        <v>230</v>
      </c>
      <c r="P151" s="78" t="s">
        <v>229</v>
      </c>
      <c r="Q151" s="1">
        <f t="shared" si="23"/>
        <v>8</v>
      </c>
      <c r="R151" t="s">
        <v>230</v>
      </c>
      <c r="S151" t="str">
        <f t="shared" si="21"/>
        <v>\\(\\quad 15　－　7　=　 \\)</v>
      </c>
      <c r="T151" t="str">
        <f t="shared" si="22"/>
        <v>\\(\\quad 8 \\)</v>
      </c>
    </row>
    <row r="152" spans="1:20" x14ac:dyDescent="0.55000000000000004">
      <c r="A152" s="51" t="s">
        <v>60</v>
      </c>
      <c r="C152" s="50" t="s">
        <v>162</v>
      </c>
      <c r="D152" s="50" t="str">
        <f t="shared" si="18"/>
        <v>\\(\\quad 15　－　8　=　 \\)</v>
      </c>
      <c r="E152" s="50" t="str">
        <f t="shared" si="19"/>
        <v>\\(\\quad 7 \\)</v>
      </c>
      <c r="F152" s="50" t="s">
        <v>62</v>
      </c>
      <c r="H152" s="50"/>
      <c r="I152" s="89" t="str">
        <f t="shared" si="20"/>
        <v>INSERT INTO math(tangen,question,answer,editor,date,count) VALUES('m1500','\\(\\quad 15　－　8　=　 \\)','\\(\\quad 7 \\)','harazono',NOW(),0);</v>
      </c>
      <c r="J152" s="78" t="s">
        <v>229</v>
      </c>
      <c r="K152" s="1">
        <v>15</v>
      </c>
      <c r="L152" t="s">
        <v>236</v>
      </c>
      <c r="M152" s="1">
        <v>8</v>
      </c>
      <c r="N152" t="s">
        <v>234</v>
      </c>
      <c r="O152" t="s">
        <v>230</v>
      </c>
      <c r="P152" s="78" t="s">
        <v>229</v>
      </c>
      <c r="Q152" s="1">
        <f t="shared" si="23"/>
        <v>7</v>
      </c>
      <c r="R152" t="s">
        <v>230</v>
      </c>
      <c r="S152" t="str">
        <f t="shared" si="21"/>
        <v>\\(\\quad 15　－　8　=　 \\)</v>
      </c>
      <c r="T152" t="str">
        <f t="shared" si="22"/>
        <v>\\(\\quad 7 \\)</v>
      </c>
    </row>
    <row r="153" spans="1:20" x14ac:dyDescent="0.55000000000000004">
      <c r="A153" s="51" t="s">
        <v>60</v>
      </c>
      <c r="C153" s="50" t="s">
        <v>162</v>
      </c>
      <c r="D153" s="50" t="str">
        <f t="shared" si="18"/>
        <v>\\(\\quad 15　－　9　=　 \\)</v>
      </c>
      <c r="E153" s="50" t="str">
        <f t="shared" si="19"/>
        <v>\\(\\quad 6 \\)</v>
      </c>
      <c r="F153" s="50" t="s">
        <v>62</v>
      </c>
      <c r="H153" s="50"/>
      <c r="I153" s="89" t="str">
        <f t="shared" si="20"/>
        <v>INSERT INTO math(tangen,question,answer,editor,date,count) VALUES('m1500','\\(\\quad 15　－　9　=　 \\)','\\(\\quad 6 \\)','harazono',NOW(),0);</v>
      </c>
      <c r="J153" s="78" t="s">
        <v>229</v>
      </c>
      <c r="K153" s="1">
        <v>15</v>
      </c>
      <c r="L153" t="s">
        <v>236</v>
      </c>
      <c r="M153" s="1">
        <v>9</v>
      </c>
      <c r="N153" t="s">
        <v>234</v>
      </c>
      <c r="O153" t="s">
        <v>230</v>
      </c>
      <c r="P153" s="78" t="s">
        <v>229</v>
      </c>
      <c r="Q153" s="1">
        <f t="shared" si="23"/>
        <v>6</v>
      </c>
      <c r="R153" t="s">
        <v>230</v>
      </c>
      <c r="S153" t="str">
        <f t="shared" si="21"/>
        <v>\\(\\quad 15　－　9　=　 \\)</v>
      </c>
      <c r="T153" t="str">
        <f t="shared" si="22"/>
        <v>\\(\\quad 6 \\)</v>
      </c>
    </row>
    <row r="154" spans="1:20" x14ac:dyDescent="0.55000000000000004">
      <c r="A154" s="51" t="s">
        <v>60</v>
      </c>
      <c r="C154" s="50" t="s">
        <v>162</v>
      </c>
      <c r="D154" s="50" t="str">
        <f t="shared" si="18"/>
        <v>\\(\\quad 16　－　10　=　 \\)</v>
      </c>
      <c r="E154" s="50" t="str">
        <f t="shared" si="19"/>
        <v>\\(\\quad 6 \\)</v>
      </c>
      <c r="F154" s="50" t="s">
        <v>62</v>
      </c>
      <c r="H154" s="50"/>
      <c r="I154" s="89" t="str">
        <f t="shared" si="20"/>
        <v>INSERT INTO math(tangen,question,answer,editor,date,count) VALUES('m1500','\\(\\quad 16　－　10　=　 \\)','\\(\\quad 6 \\)','harazono',NOW(),0);</v>
      </c>
      <c r="J154" s="78" t="s">
        <v>229</v>
      </c>
      <c r="K154" s="1">
        <v>16</v>
      </c>
      <c r="L154" t="s">
        <v>236</v>
      </c>
      <c r="M154" s="1">
        <v>10</v>
      </c>
      <c r="N154" t="s">
        <v>234</v>
      </c>
      <c r="O154" t="s">
        <v>230</v>
      </c>
      <c r="P154" s="78" t="s">
        <v>229</v>
      </c>
      <c r="Q154" s="1">
        <f t="shared" si="23"/>
        <v>6</v>
      </c>
      <c r="R154" t="s">
        <v>230</v>
      </c>
      <c r="S154" t="str">
        <f t="shared" si="21"/>
        <v>\\(\\quad 16　－　10　=　 \\)</v>
      </c>
      <c r="T154" t="str">
        <f t="shared" si="22"/>
        <v>\\(\\quad 6 \\)</v>
      </c>
    </row>
    <row r="155" spans="1:20" x14ac:dyDescent="0.55000000000000004">
      <c r="A155" s="51" t="s">
        <v>60</v>
      </c>
      <c r="C155" s="50" t="s">
        <v>162</v>
      </c>
      <c r="D155" s="50" t="str">
        <f t="shared" si="18"/>
        <v>\\(\\quad 16　－　1　=　 \\)</v>
      </c>
      <c r="E155" s="50" t="str">
        <f t="shared" si="19"/>
        <v>\\(\\quad 15 \\)</v>
      </c>
      <c r="F155" s="50" t="s">
        <v>62</v>
      </c>
      <c r="H155" s="50"/>
      <c r="I155" s="89" t="str">
        <f t="shared" si="20"/>
        <v>INSERT INTO math(tangen,question,answer,editor,date,count) VALUES('m1500','\\(\\quad 16　－　1　=　 \\)','\\(\\quad 15 \\)','harazono',NOW(),0);</v>
      </c>
      <c r="J155" s="78" t="s">
        <v>229</v>
      </c>
      <c r="K155" s="1">
        <v>16</v>
      </c>
      <c r="L155" t="s">
        <v>236</v>
      </c>
      <c r="M155" s="1">
        <v>1</v>
      </c>
      <c r="N155" t="s">
        <v>234</v>
      </c>
      <c r="O155" t="s">
        <v>230</v>
      </c>
      <c r="P155" s="78" t="s">
        <v>229</v>
      </c>
      <c r="Q155" s="1">
        <f t="shared" si="23"/>
        <v>15</v>
      </c>
      <c r="R155" t="s">
        <v>230</v>
      </c>
      <c r="S155" t="str">
        <f t="shared" si="21"/>
        <v>\\(\\quad 16　－　1　=　 \\)</v>
      </c>
      <c r="T155" t="str">
        <f t="shared" si="22"/>
        <v>\\(\\quad 15 \\)</v>
      </c>
    </row>
    <row r="156" spans="1:20" x14ac:dyDescent="0.55000000000000004">
      <c r="A156" s="51" t="s">
        <v>60</v>
      </c>
      <c r="C156" s="50" t="s">
        <v>162</v>
      </c>
      <c r="D156" s="50" t="str">
        <f t="shared" si="18"/>
        <v>\\(\\quad 16　－　2　=　 \\)</v>
      </c>
      <c r="E156" s="50" t="str">
        <f t="shared" si="19"/>
        <v>\\(\\quad 14 \\)</v>
      </c>
      <c r="F156" s="50" t="s">
        <v>62</v>
      </c>
      <c r="H156" s="50"/>
      <c r="I156" s="89" t="str">
        <f t="shared" si="20"/>
        <v>INSERT INTO math(tangen,question,answer,editor,date,count) VALUES('m1500','\\(\\quad 16　－　2　=　 \\)','\\(\\quad 14 \\)','harazono',NOW(),0);</v>
      </c>
      <c r="J156" s="78" t="s">
        <v>229</v>
      </c>
      <c r="K156" s="1">
        <v>16</v>
      </c>
      <c r="L156" t="s">
        <v>236</v>
      </c>
      <c r="M156" s="1">
        <v>2</v>
      </c>
      <c r="N156" t="s">
        <v>234</v>
      </c>
      <c r="O156" t="s">
        <v>230</v>
      </c>
      <c r="P156" s="78" t="s">
        <v>229</v>
      </c>
      <c r="Q156" s="1">
        <f t="shared" si="23"/>
        <v>14</v>
      </c>
      <c r="R156" t="s">
        <v>230</v>
      </c>
      <c r="S156" t="str">
        <f t="shared" si="21"/>
        <v>\\(\\quad 16　－　2　=　 \\)</v>
      </c>
      <c r="T156" t="str">
        <f t="shared" si="22"/>
        <v>\\(\\quad 14 \\)</v>
      </c>
    </row>
    <row r="157" spans="1:20" x14ac:dyDescent="0.55000000000000004">
      <c r="A157" s="51" t="s">
        <v>60</v>
      </c>
      <c r="C157" s="50" t="s">
        <v>162</v>
      </c>
      <c r="D157" s="50" t="str">
        <f t="shared" si="18"/>
        <v>\\(\\quad 16　－　3　=　 \\)</v>
      </c>
      <c r="E157" s="50" t="str">
        <f t="shared" si="19"/>
        <v>\\(\\quad 13 \\)</v>
      </c>
      <c r="F157" s="50" t="s">
        <v>62</v>
      </c>
      <c r="H157" s="50"/>
      <c r="I157" s="89" t="str">
        <f t="shared" si="20"/>
        <v>INSERT INTO math(tangen,question,answer,editor,date,count) VALUES('m1500','\\(\\quad 16　－　3　=　 \\)','\\(\\quad 13 \\)','harazono',NOW(),0);</v>
      </c>
      <c r="J157" s="78" t="s">
        <v>229</v>
      </c>
      <c r="K157" s="1">
        <v>16</v>
      </c>
      <c r="L157" t="s">
        <v>236</v>
      </c>
      <c r="M157" s="1">
        <v>3</v>
      </c>
      <c r="N157" t="s">
        <v>234</v>
      </c>
      <c r="O157" t="s">
        <v>230</v>
      </c>
      <c r="P157" s="78" t="s">
        <v>229</v>
      </c>
      <c r="Q157" s="1">
        <f t="shared" si="23"/>
        <v>13</v>
      </c>
      <c r="R157" t="s">
        <v>230</v>
      </c>
      <c r="S157" t="str">
        <f t="shared" si="21"/>
        <v>\\(\\quad 16　－　3　=　 \\)</v>
      </c>
      <c r="T157" t="str">
        <f t="shared" si="22"/>
        <v>\\(\\quad 13 \\)</v>
      </c>
    </row>
    <row r="158" spans="1:20" x14ac:dyDescent="0.55000000000000004">
      <c r="A158" s="51" t="s">
        <v>60</v>
      </c>
      <c r="C158" s="50" t="s">
        <v>162</v>
      </c>
      <c r="D158" s="50" t="str">
        <f t="shared" si="18"/>
        <v>\\(\\quad 16　－　4　=　 \\)</v>
      </c>
      <c r="E158" s="50" t="str">
        <f t="shared" si="19"/>
        <v>\\(\\quad 12 \\)</v>
      </c>
      <c r="F158" s="50" t="s">
        <v>62</v>
      </c>
      <c r="H158" s="50"/>
      <c r="I158" s="89" t="str">
        <f t="shared" si="20"/>
        <v>INSERT INTO math(tangen,question,answer,editor,date,count) VALUES('m1500','\\(\\quad 16　－　4　=　 \\)','\\(\\quad 12 \\)','harazono',NOW(),0);</v>
      </c>
      <c r="J158" s="78" t="s">
        <v>229</v>
      </c>
      <c r="K158" s="1">
        <v>16</v>
      </c>
      <c r="L158" t="s">
        <v>236</v>
      </c>
      <c r="M158" s="1">
        <v>4</v>
      </c>
      <c r="N158" t="s">
        <v>234</v>
      </c>
      <c r="O158" t="s">
        <v>230</v>
      </c>
      <c r="P158" s="78" t="s">
        <v>229</v>
      </c>
      <c r="Q158" s="1">
        <f t="shared" si="23"/>
        <v>12</v>
      </c>
      <c r="R158" t="s">
        <v>230</v>
      </c>
      <c r="S158" t="str">
        <f t="shared" si="21"/>
        <v>\\(\\quad 16　－　4　=　 \\)</v>
      </c>
      <c r="T158" t="str">
        <f t="shared" si="22"/>
        <v>\\(\\quad 12 \\)</v>
      </c>
    </row>
    <row r="159" spans="1:20" x14ac:dyDescent="0.55000000000000004">
      <c r="A159" s="51" t="s">
        <v>60</v>
      </c>
      <c r="C159" s="50" t="s">
        <v>162</v>
      </c>
      <c r="D159" s="50" t="str">
        <f t="shared" si="18"/>
        <v>\\(\\quad 16　－　5　=　 \\)</v>
      </c>
      <c r="E159" s="50" t="str">
        <f t="shared" si="19"/>
        <v>\\(\\quad 11 \\)</v>
      </c>
      <c r="F159" s="50" t="s">
        <v>62</v>
      </c>
      <c r="H159" s="50"/>
      <c r="I159" s="89" t="str">
        <f t="shared" si="20"/>
        <v>INSERT INTO math(tangen,question,answer,editor,date,count) VALUES('m1500','\\(\\quad 16　－　5　=　 \\)','\\(\\quad 11 \\)','harazono',NOW(),0);</v>
      </c>
      <c r="J159" s="78" t="s">
        <v>229</v>
      </c>
      <c r="K159" s="1">
        <v>16</v>
      </c>
      <c r="L159" t="s">
        <v>236</v>
      </c>
      <c r="M159" s="1">
        <v>5</v>
      </c>
      <c r="N159" t="s">
        <v>234</v>
      </c>
      <c r="O159" t="s">
        <v>230</v>
      </c>
      <c r="P159" s="78" t="s">
        <v>229</v>
      </c>
      <c r="Q159" s="1">
        <f t="shared" si="23"/>
        <v>11</v>
      </c>
      <c r="R159" t="s">
        <v>230</v>
      </c>
      <c r="S159" t="str">
        <f t="shared" si="21"/>
        <v>\\(\\quad 16　－　5　=　 \\)</v>
      </c>
      <c r="T159" t="str">
        <f t="shared" si="22"/>
        <v>\\(\\quad 11 \\)</v>
      </c>
    </row>
    <row r="160" spans="1:20" x14ac:dyDescent="0.55000000000000004">
      <c r="A160" s="51" t="s">
        <v>60</v>
      </c>
      <c r="C160" s="50" t="s">
        <v>162</v>
      </c>
      <c r="D160" s="50" t="str">
        <f t="shared" si="18"/>
        <v>\\(\\quad 16　－　6　=　 \\)</v>
      </c>
      <c r="E160" s="50" t="str">
        <f t="shared" si="19"/>
        <v>\\(\\quad 10 \\)</v>
      </c>
      <c r="F160" s="50" t="s">
        <v>62</v>
      </c>
      <c r="H160" s="50"/>
      <c r="I160" s="89" t="str">
        <f t="shared" si="20"/>
        <v>INSERT INTO math(tangen,question,answer,editor,date,count) VALUES('m1500','\\(\\quad 16　－　6　=　 \\)','\\(\\quad 10 \\)','harazono',NOW(),0);</v>
      </c>
      <c r="J160" s="78" t="s">
        <v>229</v>
      </c>
      <c r="K160" s="1">
        <v>16</v>
      </c>
      <c r="L160" t="s">
        <v>236</v>
      </c>
      <c r="M160" s="1">
        <v>6</v>
      </c>
      <c r="N160" t="s">
        <v>234</v>
      </c>
      <c r="O160" t="s">
        <v>230</v>
      </c>
      <c r="P160" s="78" t="s">
        <v>229</v>
      </c>
      <c r="Q160" s="1">
        <f t="shared" si="23"/>
        <v>10</v>
      </c>
      <c r="R160" t="s">
        <v>230</v>
      </c>
      <c r="S160" t="str">
        <f t="shared" si="21"/>
        <v>\\(\\quad 16　－　6　=　 \\)</v>
      </c>
      <c r="T160" t="str">
        <f t="shared" si="22"/>
        <v>\\(\\quad 10 \\)</v>
      </c>
    </row>
    <row r="161" spans="1:20" x14ac:dyDescent="0.55000000000000004">
      <c r="A161" s="51" t="s">
        <v>60</v>
      </c>
      <c r="C161" s="50" t="s">
        <v>162</v>
      </c>
      <c r="D161" s="50" t="str">
        <f t="shared" si="18"/>
        <v>\\(\\quad 16　－　7　=　 \\)</v>
      </c>
      <c r="E161" s="50" t="str">
        <f t="shared" si="19"/>
        <v>\\(\\quad 9 \\)</v>
      </c>
      <c r="F161" s="50" t="s">
        <v>62</v>
      </c>
      <c r="H161" s="50"/>
      <c r="I161" s="89" t="str">
        <f t="shared" si="20"/>
        <v>INSERT INTO math(tangen,question,answer,editor,date,count) VALUES('m1500','\\(\\quad 16　－　7　=　 \\)','\\(\\quad 9 \\)','harazono',NOW(),0);</v>
      </c>
      <c r="J161" s="78" t="s">
        <v>229</v>
      </c>
      <c r="K161" s="1">
        <v>16</v>
      </c>
      <c r="L161" t="s">
        <v>236</v>
      </c>
      <c r="M161" s="1">
        <v>7</v>
      </c>
      <c r="N161" t="s">
        <v>234</v>
      </c>
      <c r="O161" t="s">
        <v>230</v>
      </c>
      <c r="P161" s="78" t="s">
        <v>229</v>
      </c>
      <c r="Q161" s="1">
        <f t="shared" si="23"/>
        <v>9</v>
      </c>
      <c r="R161" t="s">
        <v>230</v>
      </c>
      <c r="S161" t="str">
        <f t="shared" si="21"/>
        <v>\\(\\quad 16　－　7　=　 \\)</v>
      </c>
      <c r="T161" t="str">
        <f t="shared" si="22"/>
        <v>\\(\\quad 9 \\)</v>
      </c>
    </row>
    <row r="162" spans="1:20" x14ac:dyDescent="0.55000000000000004">
      <c r="A162" s="51" t="s">
        <v>60</v>
      </c>
      <c r="C162" s="50" t="s">
        <v>162</v>
      </c>
      <c r="D162" s="50" t="str">
        <f t="shared" si="18"/>
        <v>\\(\\quad 16　－　8　=　 \\)</v>
      </c>
      <c r="E162" s="50" t="str">
        <f t="shared" si="19"/>
        <v>\\(\\quad 8 \\)</v>
      </c>
      <c r="F162" s="50" t="s">
        <v>62</v>
      </c>
      <c r="H162" s="50"/>
      <c r="I162" s="89" t="str">
        <f t="shared" si="20"/>
        <v>INSERT INTO math(tangen,question,answer,editor,date,count) VALUES('m1500','\\(\\quad 16　－　8　=　 \\)','\\(\\quad 8 \\)','harazono',NOW(),0);</v>
      </c>
      <c r="J162" s="78" t="s">
        <v>229</v>
      </c>
      <c r="K162" s="1">
        <v>16</v>
      </c>
      <c r="L162" t="s">
        <v>236</v>
      </c>
      <c r="M162" s="1">
        <v>8</v>
      </c>
      <c r="N162" t="s">
        <v>234</v>
      </c>
      <c r="O162" t="s">
        <v>230</v>
      </c>
      <c r="P162" s="78" t="s">
        <v>229</v>
      </c>
      <c r="Q162" s="1">
        <f t="shared" si="23"/>
        <v>8</v>
      </c>
      <c r="R162" t="s">
        <v>230</v>
      </c>
      <c r="S162" t="str">
        <f t="shared" si="21"/>
        <v>\\(\\quad 16　－　8　=　 \\)</v>
      </c>
      <c r="T162" t="str">
        <f t="shared" si="22"/>
        <v>\\(\\quad 8 \\)</v>
      </c>
    </row>
    <row r="163" spans="1:20" x14ac:dyDescent="0.55000000000000004">
      <c r="A163" s="51" t="s">
        <v>60</v>
      </c>
      <c r="C163" s="50" t="s">
        <v>162</v>
      </c>
      <c r="D163" s="50" t="str">
        <f t="shared" si="18"/>
        <v>\\(\\quad 16　－　9　=　 \\)</v>
      </c>
      <c r="E163" s="50" t="str">
        <f t="shared" si="19"/>
        <v>\\(\\quad 7 \\)</v>
      </c>
      <c r="F163" s="50" t="s">
        <v>62</v>
      </c>
      <c r="H163" s="50"/>
      <c r="I163" s="89" t="str">
        <f t="shared" si="20"/>
        <v>INSERT INTO math(tangen,question,answer,editor,date,count) VALUES('m1500','\\(\\quad 16　－　9　=　 \\)','\\(\\quad 7 \\)','harazono',NOW(),0);</v>
      </c>
      <c r="J163" s="78" t="s">
        <v>229</v>
      </c>
      <c r="K163" s="1">
        <v>16</v>
      </c>
      <c r="L163" t="s">
        <v>236</v>
      </c>
      <c r="M163" s="1">
        <v>9</v>
      </c>
      <c r="N163" t="s">
        <v>234</v>
      </c>
      <c r="O163" t="s">
        <v>230</v>
      </c>
      <c r="P163" s="78" t="s">
        <v>229</v>
      </c>
      <c r="Q163" s="1">
        <f t="shared" si="23"/>
        <v>7</v>
      </c>
      <c r="R163" t="s">
        <v>230</v>
      </c>
      <c r="S163" t="str">
        <f t="shared" si="21"/>
        <v>\\(\\quad 16　－　9　=　 \\)</v>
      </c>
      <c r="T163" t="str">
        <f t="shared" si="22"/>
        <v>\\(\\quad 7 \\)</v>
      </c>
    </row>
    <row r="164" spans="1:20" x14ac:dyDescent="0.55000000000000004">
      <c r="A164" s="51" t="s">
        <v>60</v>
      </c>
      <c r="C164" s="50" t="s">
        <v>162</v>
      </c>
      <c r="D164" s="50" t="str">
        <f t="shared" si="18"/>
        <v>\\(\\quad 16　－　10　=　 \\)</v>
      </c>
      <c r="E164" s="50" t="str">
        <f t="shared" si="19"/>
        <v>\\(\\quad 6 \\)</v>
      </c>
      <c r="F164" s="50" t="s">
        <v>62</v>
      </c>
      <c r="H164" s="50"/>
      <c r="I164" s="89" t="str">
        <f t="shared" si="20"/>
        <v>INSERT INTO math(tangen,question,answer,editor,date,count) VALUES('m1500','\\(\\quad 16　－　10　=　 \\)','\\(\\quad 6 \\)','harazono',NOW(),0);</v>
      </c>
      <c r="J164" s="78" t="s">
        <v>229</v>
      </c>
      <c r="K164" s="1">
        <v>16</v>
      </c>
      <c r="L164" t="s">
        <v>236</v>
      </c>
      <c r="M164" s="1">
        <v>10</v>
      </c>
      <c r="N164" t="s">
        <v>234</v>
      </c>
      <c r="O164" t="s">
        <v>230</v>
      </c>
      <c r="P164" s="78" t="s">
        <v>229</v>
      </c>
      <c r="Q164" s="1">
        <f t="shared" si="23"/>
        <v>6</v>
      </c>
      <c r="R164" t="s">
        <v>230</v>
      </c>
      <c r="S164" t="str">
        <f t="shared" si="21"/>
        <v>\\(\\quad 16　－　10　=　 \\)</v>
      </c>
      <c r="T164" t="str">
        <f t="shared" si="22"/>
        <v>\\(\\quad 6 \\)</v>
      </c>
    </row>
    <row r="165" spans="1:20" x14ac:dyDescent="0.55000000000000004">
      <c r="A165" s="51" t="s">
        <v>60</v>
      </c>
      <c r="C165" s="50" t="s">
        <v>162</v>
      </c>
      <c r="D165" s="50" t="str">
        <f t="shared" si="18"/>
        <v>\\(\\quad 17　－　1　=　 \\)</v>
      </c>
      <c r="E165" s="50" t="str">
        <f t="shared" si="19"/>
        <v>\\(\\quad 16 \\)</v>
      </c>
      <c r="F165" s="50" t="s">
        <v>62</v>
      </c>
      <c r="H165" s="50"/>
      <c r="I165" s="89" t="str">
        <f t="shared" si="20"/>
        <v>INSERT INTO math(tangen,question,answer,editor,date,count) VALUES('m1500','\\(\\quad 17　－　1　=　 \\)','\\(\\quad 16 \\)','harazono',NOW(),0);</v>
      </c>
      <c r="J165" s="78" t="s">
        <v>229</v>
      </c>
      <c r="K165" s="1">
        <v>17</v>
      </c>
      <c r="L165" t="s">
        <v>236</v>
      </c>
      <c r="M165" s="1">
        <v>1</v>
      </c>
      <c r="N165" t="s">
        <v>234</v>
      </c>
      <c r="O165" t="s">
        <v>230</v>
      </c>
      <c r="P165" s="78" t="s">
        <v>229</v>
      </c>
      <c r="Q165" s="1">
        <f t="shared" si="23"/>
        <v>16</v>
      </c>
      <c r="R165" t="s">
        <v>230</v>
      </c>
      <c r="S165" t="str">
        <f t="shared" si="21"/>
        <v>\\(\\quad 17　－　1　=　 \\)</v>
      </c>
      <c r="T165" t="str">
        <f t="shared" si="22"/>
        <v>\\(\\quad 16 \\)</v>
      </c>
    </row>
    <row r="166" spans="1:20" x14ac:dyDescent="0.55000000000000004">
      <c r="A166" s="51" t="s">
        <v>60</v>
      </c>
      <c r="C166" s="50" t="s">
        <v>162</v>
      </c>
      <c r="D166" s="50" t="str">
        <f t="shared" si="18"/>
        <v>\\(\\quad 17　－　2　=　 \\)</v>
      </c>
      <c r="E166" s="50" t="str">
        <f t="shared" si="19"/>
        <v>\\(\\quad 15 \\)</v>
      </c>
      <c r="F166" s="50" t="s">
        <v>62</v>
      </c>
      <c r="H166" s="50"/>
      <c r="I166" s="89" t="str">
        <f t="shared" si="20"/>
        <v>INSERT INTO math(tangen,question,answer,editor,date,count) VALUES('m1500','\\(\\quad 17　－　2　=　 \\)','\\(\\quad 15 \\)','harazono',NOW(),0);</v>
      </c>
      <c r="J166" s="78" t="s">
        <v>229</v>
      </c>
      <c r="K166" s="1">
        <v>17</v>
      </c>
      <c r="L166" t="s">
        <v>236</v>
      </c>
      <c r="M166" s="1">
        <v>2</v>
      </c>
      <c r="N166" t="s">
        <v>234</v>
      </c>
      <c r="O166" t="s">
        <v>230</v>
      </c>
      <c r="P166" s="78" t="s">
        <v>229</v>
      </c>
      <c r="Q166" s="1">
        <f t="shared" si="23"/>
        <v>15</v>
      </c>
      <c r="R166" t="s">
        <v>230</v>
      </c>
      <c r="S166" t="str">
        <f t="shared" si="21"/>
        <v>\\(\\quad 17　－　2　=　 \\)</v>
      </c>
      <c r="T166" t="str">
        <f t="shared" si="22"/>
        <v>\\(\\quad 15 \\)</v>
      </c>
    </row>
    <row r="167" spans="1:20" x14ac:dyDescent="0.55000000000000004">
      <c r="A167" s="51" t="s">
        <v>60</v>
      </c>
      <c r="C167" s="50" t="s">
        <v>162</v>
      </c>
      <c r="D167" s="50" t="str">
        <f t="shared" si="18"/>
        <v>\\(\\quad 17　－　3　=　 \\)</v>
      </c>
      <c r="E167" s="50" t="str">
        <f t="shared" si="19"/>
        <v>\\(\\quad 14 \\)</v>
      </c>
      <c r="F167" s="50" t="s">
        <v>62</v>
      </c>
      <c r="H167" s="50"/>
      <c r="I167" s="89" t="str">
        <f t="shared" si="20"/>
        <v>INSERT INTO math(tangen,question,answer,editor,date,count) VALUES('m1500','\\(\\quad 17　－　3　=　 \\)','\\(\\quad 14 \\)','harazono',NOW(),0);</v>
      </c>
      <c r="J167" s="78" t="s">
        <v>229</v>
      </c>
      <c r="K167" s="1">
        <v>17</v>
      </c>
      <c r="L167" t="s">
        <v>236</v>
      </c>
      <c r="M167" s="1">
        <v>3</v>
      </c>
      <c r="N167" t="s">
        <v>234</v>
      </c>
      <c r="O167" t="s">
        <v>230</v>
      </c>
      <c r="P167" s="78" t="s">
        <v>229</v>
      </c>
      <c r="Q167" s="1">
        <f t="shared" si="23"/>
        <v>14</v>
      </c>
      <c r="R167" t="s">
        <v>230</v>
      </c>
      <c r="S167" t="str">
        <f t="shared" si="21"/>
        <v>\\(\\quad 17　－　3　=　 \\)</v>
      </c>
      <c r="T167" t="str">
        <f t="shared" si="22"/>
        <v>\\(\\quad 14 \\)</v>
      </c>
    </row>
    <row r="168" spans="1:20" x14ac:dyDescent="0.55000000000000004">
      <c r="A168" s="51" t="s">
        <v>60</v>
      </c>
      <c r="C168" s="50" t="s">
        <v>162</v>
      </c>
      <c r="D168" s="50" t="str">
        <f t="shared" si="18"/>
        <v>\\(\\quad 17　－　4　=　 \\)</v>
      </c>
      <c r="E168" s="50" t="str">
        <f t="shared" si="19"/>
        <v>\\(\\quad 13 \\)</v>
      </c>
      <c r="F168" s="50" t="s">
        <v>62</v>
      </c>
      <c r="H168" s="50"/>
      <c r="I168" s="89" t="str">
        <f t="shared" si="20"/>
        <v>INSERT INTO math(tangen,question,answer,editor,date,count) VALUES('m1500','\\(\\quad 17　－　4　=　 \\)','\\(\\quad 13 \\)','harazono',NOW(),0);</v>
      </c>
      <c r="J168" s="78" t="s">
        <v>229</v>
      </c>
      <c r="K168" s="1">
        <v>17</v>
      </c>
      <c r="L168" t="s">
        <v>236</v>
      </c>
      <c r="M168" s="1">
        <v>4</v>
      </c>
      <c r="N168" t="s">
        <v>234</v>
      </c>
      <c r="O168" t="s">
        <v>230</v>
      </c>
      <c r="P168" s="78" t="s">
        <v>229</v>
      </c>
      <c r="Q168" s="1">
        <f t="shared" si="23"/>
        <v>13</v>
      </c>
      <c r="R168" t="s">
        <v>230</v>
      </c>
      <c r="S168" t="str">
        <f t="shared" si="21"/>
        <v>\\(\\quad 17　－　4　=　 \\)</v>
      </c>
      <c r="T168" t="str">
        <f t="shared" si="22"/>
        <v>\\(\\quad 13 \\)</v>
      </c>
    </row>
    <row r="169" spans="1:20" x14ac:dyDescent="0.55000000000000004">
      <c r="A169" s="51" t="s">
        <v>60</v>
      </c>
      <c r="C169" s="50" t="s">
        <v>162</v>
      </c>
      <c r="D169" s="50" t="str">
        <f t="shared" si="18"/>
        <v>\\(\\quad 17　－　5　=　 \\)</v>
      </c>
      <c r="E169" s="50" t="str">
        <f t="shared" si="19"/>
        <v>\\(\\quad 12 \\)</v>
      </c>
      <c r="F169" s="50" t="s">
        <v>62</v>
      </c>
      <c r="H169" s="50"/>
      <c r="I169" s="89" t="str">
        <f t="shared" si="20"/>
        <v>INSERT INTO math(tangen,question,answer,editor,date,count) VALUES('m1500','\\(\\quad 17　－　5　=　 \\)','\\(\\quad 12 \\)','harazono',NOW(),0);</v>
      </c>
      <c r="J169" s="78" t="s">
        <v>229</v>
      </c>
      <c r="K169" s="1">
        <v>17</v>
      </c>
      <c r="L169" t="s">
        <v>236</v>
      </c>
      <c r="M169" s="1">
        <v>5</v>
      </c>
      <c r="N169" t="s">
        <v>234</v>
      </c>
      <c r="O169" t="s">
        <v>230</v>
      </c>
      <c r="P169" s="78" t="s">
        <v>229</v>
      </c>
      <c r="Q169" s="1">
        <f t="shared" si="23"/>
        <v>12</v>
      </c>
      <c r="R169" t="s">
        <v>230</v>
      </c>
      <c r="S169" t="str">
        <f t="shared" si="21"/>
        <v>\\(\\quad 17　－　5　=　 \\)</v>
      </c>
      <c r="T169" t="str">
        <f t="shared" si="22"/>
        <v>\\(\\quad 12 \\)</v>
      </c>
    </row>
    <row r="170" spans="1:20" x14ac:dyDescent="0.55000000000000004">
      <c r="A170" s="51" t="s">
        <v>60</v>
      </c>
      <c r="C170" s="50" t="s">
        <v>162</v>
      </c>
      <c r="D170" s="50" t="str">
        <f t="shared" si="18"/>
        <v>\\(\\quad 17　－　6　=　 \\)</v>
      </c>
      <c r="E170" s="50" t="str">
        <f t="shared" si="19"/>
        <v>\\(\\quad 11 \\)</v>
      </c>
      <c r="F170" s="50" t="s">
        <v>62</v>
      </c>
      <c r="H170" s="50"/>
      <c r="I170" s="89" t="str">
        <f t="shared" si="20"/>
        <v>INSERT INTO math(tangen,question,answer,editor,date,count) VALUES('m1500','\\(\\quad 17　－　6　=　 \\)','\\(\\quad 11 \\)','harazono',NOW(),0);</v>
      </c>
      <c r="J170" s="78" t="s">
        <v>229</v>
      </c>
      <c r="K170" s="1">
        <v>17</v>
      </c>
      <c r="L170" t="s">
        <v>236</v>
      </c>
      <c r="M170" s="1">
        <v>6</v>
      </c>
      <c r="N170" t="s">
        <v>234</v>
      </c>
      <c r="O170" t="s">
        <v>230</v>
      </c>
      <c r="P170" s="78" t="s">
        <v>229</v>
      </c>
      <c r="Q170" s="1">
        <f t="shared" si="23"/>
        <v>11</v>
      </c>
      <c r="R170" t="s">
        <v>230</v>
      </c>
      <c r="S170" t="str">
        <f t="shared" si="21"/>
        <v>\\(\\quad 17　－　6　=　 \\)</v>
      </c>
      <c r="T170" t="str">
        <f t="shared" si="22"/>
        <v>\\(\\quad 11 \\)</v>
      </c>
    </row>
    <row r="171" spans="1:20" x14ac:dyDescent="0.55000000000000004">
      <c r="A171" s="51" t="s">
        <v>60</v>
      </c>
      <c r="C171" s="50" t="s">
        <v>162</v>
      </c>
      <c r="D171" s="50" t="str">
        <f t="shared" si="18"/>
        <v>\\(\\quad 17　－　7　=　 \\)</v>
      </c>
      <c r="E171" s="50" t="str">
        <f t="shared" si="19"/>
        <v>\\(\\quad 10 \\)</v>
      </c>
      <c r="F171" s="50" t="s">
        <v>62</v>
      </c>
      <c r="H171" s="50"/>
      <c r="I171" s="89" t="str">
        <f t="shared" si="20"/>
        <v>INSERT INTO math(tangen,question,answer,editor,date,count) VALUES('m1500','\\(\\quad 17　－　7　=　 \\)','\\(\\quad 10 \\)','harazono',NOW(),0);</v>
      </c>
      <c r="J171" s="78" t="s">
        <v>229</v>
      </c>
      <c r="K171" s="1">
        <v>17</v>
      </c>
      <c r="L171" t="s">
        <v>236</v>
      </c>
      <c r="M171" s="1">
        <v>7</v>
      </c>
      <c r="N171" t="s">
        <v>234</v>
      </c>
      <c r="O171" t="s">
        <v>230</v>
      </c>
      <c r="P171" s="78" t="s">
        <v>229</v>
      </c>
      <c r="Q171" s="1">
        <f t="shared" si="23"/>
        <v>10</v>
      </c>
      <c r="R171" t="s">
        <v>230</v>
      </c>
      <c r="S171" t="str">
        <f t="shared" si="21"/>
        <v>\\(\\quad 17　－　7　=　 \\)</v>
      </c>
      <c r="T171" t="str">
        <f t="shared" si="22"/>
        <v>\\(\\quad 10 \\)</v>
      </c>
    </row>
    <row r="172" spans="1:20" x14ac:dyDescent="0.55000000000000004">
      <c r="A172" s="51" t="s">
        <v>60</v>
      </c>
      <c r="C172" s="50" t="s">
        <v>162</v>
      </c>
      <c r="D172" s="50" t="str">
        <f t="shared" si="18"/>
        <v>\\(\\quad 17　－　8　=　 \\)</v>
      </c>
      <c r="E172" s="50" t="str">
        <f t="shared" si="19"/>
        <v>\\(\\quad 9 \\)</v>
      </c>
      <c r="F172" s="50" t="s">
        <v>62</v>
      </c>
      <c r="H172" s="50"/>
      <c r="I172" s="89" t="str">
        <f t="shared" si="20"/>
        <v>INSERT INTO math(tangen,question,answer,editor,date,count) VALUES('m1500','\\(\\quad 17　－　8　=　 \\)','\\(\\quad 9 \\)','harazono',NOW(),0);</v>
      </c>
      <c r="J172" s="78" t="s">
        <v>229</v>
      </c>
      <c r="K172" s="1">
        <v>17</v>
      </c>
      <c r="L172" t="s">
        <v>236</v>
      </c>
      <c r="M172" s="1">
        <v>8</v>
      </c>
      <c r="N172" t="s">
        <v>234</v>
      </c>
      <c r="O172" t="s">
        <v>230</v>
      </c>
      <c r="P172" s="78" t="s">
        <v>229</v>
      </c>
      <c r="Q172" s="1">
        <f t="shared" si="23"/>
        <v>9</v>
      </c>
      <c r="R172" t="s">
        <v>230</v>
      </c>
      <c r="S172" t="str">
        <f t="shared" si="21"/>
        <v>\\(\\quad 17　－　8　=　 \\)</v>
      </c>
      <c r="T172" t="str">
        <f t="shared" si="22"/>
        <v>\\(\\quad 9 \\)</v>
      </c>
    </row>
    <row r="173" spans="1:20" x14ac:dyDescent="0.55000000000000004">
      <c r="A173" s="51" t="s">
        <v>60</v>
      </c>
      <c r="C173" s="50" t="s">
        <v>162</v>
      </c>
      <c r="D173" s="50" t="str">
        <f t="shared" si="18"/>
        <v>\\(\\quad 17　－　9　=　 \\)</v>
      </c>
      <c r="E173" s="50" t="str">
        <f t="shared" si="19"/>
        <v>\\(\\quad 8 \\)</v>
      </c>
      <c r="F173" s="50" t="s">
        <v>62</v>
      </c>
      <c r="H173" s="50"/>
      <c r="I173" s="89" t="str">
        <f t="shared" si="20"/>
        <v>INSERT INTO math(tangen,question,answer,editor,date,count) VALUES('m1500','\\(\\quad 17　－　9　=　 \\)','\\(\\quad 8 \\)','harazono',NOW(),0);</v>
      </c>
      <c r="J173" s="78" t="s">
        <v>229</v>
      </c>
      <c r="K173" s="1">
        <v>17</v>
      </c>
      <c r="L173" t="s">
        <v>236</v>
      </c>
      <c r="M173" s="1">
        <v>9</v>
      </c>
      <c r="N173" t="s">
        <v>234</v>
      </c>
      <c r="O173" t="s">
        <v>230</v>
      </c>
      <c r="P173" s="78" t="s">
        <v>229</v>
      </c>
      <c r="Q173" s="1">
        <f t="shared" si="23"/>
        <v>8</v>
      </c>
      <c r="R173" t="s">
        <v>230</v>
      </c>
      <c r="S173" t="str">
        <f t="shared" si="21"/>
        <v>\\(\\quad 17　－　9　=　 \\)</v>
      </c>
      <c r="T173" t="str">
        <f t="shared" si="22"/>
        <v>\\(\\quad 8 \\)</v>
      </c>
    </row>
    <row r="174" spans="1:20" x14ac:dyDescent="0.55000000000000004">
      <c r="A174" s="51" t="s">
        <v>60</v>
      </c>
      <c r="C174" s="50" t="s">
        <v>162</v>
      </c>
      <c r="D174" s="50" t="str">
        <f t="shared" si="18"/>
        <v>\\(\\quad 17　－　10　=　 \\)</v>
      </c>
      <c r="E174" s="50" t="str">
        <f t="shared" si="19"/>
        <v>\\(\\quad 7 \\)</v>
      </c>
      <c r="F174" s="50" t="s">
        <v>62</v>
      </c>
      <c r="H174" s="50"/>
      <c r="I174" s="89" t="str">
        <f t="shared" si="20"/>
        <v>INSERT INTO math(tangen,question,answer,editor,date,count) VALUES('m1500','\\(\\quad 17　－　10　=　 \\)','\\(\\quad 7 \\)','harazono',NOW(),0);</v>
      </c>
      <c r="J174" s="78" t="s">
        <v>229</v>
      </c>
      <c r="K174" s="1">
        <v>17</v>
      </c>
      <c r="L174" t="s">
        <v>236</v>
      </c>
      <c r="M174" s="1">
        <v>10</v>
      </c>
      <c r="N174" t="s">
        <v>234</v>
      </c>
      <c r="O174" t="s">
        <v>230</v>
      </c>
      <c r="P174" s="78" t="s">
        <v>229</v>
      </c>
      <c r="Q174" s="1">
        <f t="shared" si="23"/>
        <v>7</v>
      </c>
      <c r="R174" t="s">
        <v>230</v>
      </c>
      <c r="S174" t="str">
        <f t="shared" si="21"/>
        <v>\\(\\quad 17　－　10　=　 \\)</v>
      </c>
      <c r="T174" t="str">
        <f t="shared" si="22"/>
        <v>\\(\\quad 7 \\)</v>
      </c>
    </row>
    <row r="175" spans="1:20" x14ac:dyDescent="0.55000000000000004">
      <c r="A175" s="51" t="s">
        <v>60</v>
      </c>
      <c r="C175" s="50" t="s">
        <v>162</v>
      </c>
      <c r="D175" s="50" t="str">
        <f t="shared" si="18"/>
        <v>\\(\\quad 18　－　1　=　 \\)</v>
      </c>
      <c r="E175" s="50" t="str">
        <f t="shared" si="19"/>
        <v>\\(\\quad 17 \\)</v>
      </c>
      <c r="F175" s="50" t="s">
        <v>62</v>
      </c>
      <c r="H175" s="50"/>
      <c r="I175" s="89" t="str">
        <f t="shared" si="20"/>
        <v>INSERT INTO math(tangen,question,answer,editor,date,count) VALUES('m1500','\\(\\quad 18　－　1　=　 \\)','\\(\\quad 17 \\)','harazono',NOW(),0);</v>
      </c>
      <c r="J175" s="78" t="s">
        <v>229</v>
      </c>
      <c r="K175" s="1">
        <v>18</v>
      </c>
      <c r="L175" t="s">
        <v>236</v>
      </c>
      <c r="M175" s="1">
        <v>1</v>
      </c>
      <c r="N175" t="s">
        <v>234</v>
      </c>
      <c r="O175" t="s">
        <v>230</v>
      </c>
      <c r="P175" s="78" t="s">
        <v>229</v>
      </c>
      <c r="Q175" s="1">
        <f t="shared" si="23"/>
        <v>17</v>
      </c>
      <c r="R175" t="s">
        <v>230</v>
      </c>
      <c r="S175" t="str">
        <f t="shared" si="21"/>
        <v>\\(\\quad 18　－　1　=　 \\)</v>
      </c>
      <c r="T175" t="str">
        <f t="shared" si="22"/>
        <v>\\(\\quad 17 \\)</v>
      </c>
    </row>
    <row r="176" spans="1:20" x14ac:dyDescent="0.55000000000000004">
      <c r="A176" s="51" t="s">
        <v>60</v>
      </c>
      <c r="C176" s="50" t="s">
        <v>162</v>
      </c>
      <c r="D176" s="50" t="str">
        <f t="shared" si="18"/>
        <v>\\(\\quad 18　－　2　=　 \\)</v>
      </c>
      <c r="E176" s="50" t="str">
        <f t="shared" si="19"/>
        <v>\\(\\quad 16 \\)</v>
      </c>
      <c r="F176" s="50" t="s">
        <v>62</v>
      </c>
      <c r="H176" s="50"/>
      <c r="I176" s="89" t="str">
        <f t="shared" si="20"/>
        <v>INSERT INTO math(tangen,question,answer,editor,date,count) VALUES('m1500','\\(\\quad 18　－　2　=　 \\)','\\(\\quad 16 \\)','harazono',NOW(),0);</v>
      </c>
      <c r="J176" s="78" t="s">
        <v>229</v>
      </c>
      <c r="K176" s="1">
        <v>18</v>
      </c>
      <c r="L176" t="s">
        <v>236</v>
      </c>
      <c r="M176" s="1">
        <v>2</v>
      </c>
      <c r="N176" t="s">
        <v>234</v>
      </c>
      <c r="O176" t="s">
        <v>230</v>
      </c>
      <c r="P176" s="78" t="s">
        <v>229</v>
      </c>
      <c r="Q176" s="1">
        <f t="shared" si="23"/>
        <v>16</v>
      </c>
      <c r="R176" t="s">
        <v>230</v>
      </c>
      <c r="S176" t="str">
        <f t="shared" si="21"/>
        <v>\\(\\quad 18　－　2　=　 \\)</v>
      </c>
      <c r="T176" t="str">
        <f t="shared" si="22"/>
        <v>\\(\\quad 16 \\)</v>
      </c>
    </row>
    <row r="177" spans="1:20" x14ac:dyDescent="0.55000000000000004">
      <c r="A177" s="51" t="s">
        <v>60</v>
      </c>
      <c r="C177" s="50" t="s">
        <v>162</v>
      </c>
      <c r="D177" s="50" t="str">
        <f t="shared" si="18"/>
        <v>\\(\\quad 18　－　3　=　 \\)</v>
      </c>
      <c r="E177" s="50" t="str">
        <f t="shared" si="19"/>
        <v>\\(\\quad 15 \\)</v>
      </c>
      <c r="F177" s="50" t="s">
        <v>62</v>
      </c>
      <c r="H177" s="50"/>
      <c r="I177" s="89" t="str">
        <f t="shared" si="20"/>
        <v>INSERT INTO math(tangen,question,answer,editor,date,count) VALUES('m1500','\\(\\quad 18　－　3　=　 \\)','\\(\\quad 15 \\)','harazono',NOW(),0);</v>
      </c>
      <c r="J177" s="78" t="s">
        <v>229</v>
      </c>
      <c r="K177" s="1">
        <v>18</v>
      </c>
      <c r="L177" t="s">
        <v>236</v>
      </c>
      <c r="M177" s="1">
        <v>3</v>
      </c>
      <c r="N177" t="s">
        <v>234</v>
      </c>
      <c r="O177" t="s">
        <v>230</v>
      </c>
      <c r="P177" s="78" t="s">
        <v>229</v>
      </c>
      <c r="Q177" s="1">
        <f t="shared" si="23"/>
        <v>15</v>
      </c>
      <c r="R177" t="s">
        <v>230</v>
      </c>
      <c r="S177" t="str">
        <f t="shared" si="21"/>
        <v>\\(\\quad 18　－　3　=　 \\)</v>
      </c>
      <c r="T177" t="str">
        <f t="shared" si="22"/>
        <v>\\(\\quad 15 \\)</v>
      </c>
    </row>
    <row r="178" spans="1:20" x14ac:dyDescent="0.55000000000000004">
      <c r="A178" s="51" t="s">
        <v>60</v>
      </c>
      <c r="C178" s="50" t="s">
        <v>162</v>
      </c>
      <c r="D178" s="50" t="str">
        <f t="shared" si="18"/>
        <v>\\(\\quad 18　－　4　=　 \\)</v>
      </c>
      <c r="E178" s="50" t="str">
        <f t="shared" si="19"/>
        <v>\\(\\quad 14 \\)</v>
      </c>
      <c r="F178" s="50" t="s">
        <v>62</v>
      </c>
      <c r="H178" s="50"/>
      <c r="I178" s="89" t="str">
        <f t="shared" si="20"/>
        <v>INSERT INTO math(tangen,question,answer,editor,date,count) VALUES('m1500','\\(\\quad 18　－　4　=　 \\)','\\(\\quad 14 \\)','harazono',NOW(),0);</v>
      </c>
      <c r="J178" s="78" t="s">
        <v>229</v>
      </c>
      <c r="K178" s="1">
        <v>18</v>
      </c>
      <c r="L178" t="s">
        <v>236</v>
      </c>
      <c r="M178" s="1">
        <v>4</v>
      </c>
      <c r="N178" t="s">
        <v>234</v>
      </c>
      <c r="O178" t="s">
        <v>230</v>
      </c>
      <c r="P178" s="78" t="s">
        <v>229</v>
      </c>
      <c r="Q178" s="1">
        <f t="shared" si="23"/>
        <v>14</v>
      </c>
      <c r="R178" t="s">
        <v>230</v>
      </c>
      <c r="S178" t="str">
        <f t="shared" si="21"/>
        <v>\\(\\quad 18　－　4　=　 \\)</v>
      </c>
      <c r="T178" t="str">
        <f t="shared" si="22"/>
        <v>\\(\\quad 14 \\)</v>
      </c>
    </row>
    <row r="179" spans="1:20" x14ac:dyDescent="0.55000000000000004">
      <c r="A179" s="51" t="s">
        <v>60</v>
      </c>
      <c r="C179" s="50" t="s">
        <v>162</v>
      </c>
      <c r="D179" s="50" t="str">
        <f t="shared" si="18"/>
        <v>\\(\\quad 18　－　5　=　 \\)</v>
      </c>
      <c r="E179" s="50" t="str">
        <f t="shared" si="19"/>
        <v>\\(\\quad 13 \\)</v>
      </c>
      <c r="F179" s="50" t="s">
        <v>62</v>
      </c>
      <c r="H179" s="50"/>
      <c r="I179" s="89" t="str">
        <f t="shared" si="20"/>
        <v>INSERT INTO math(tangen,question,answer,editor,date,count) VALUES('m1500','\\(\\quad 18　－　5　=　 \\)','\\(\\quad 13 \\)','harazono',NOW(),0);</v>
      </c>
      <c r="J179" s="78" t="s">
        <v>229</v>
      </c>
      <c r="K179" s="1">
        <v>18</v>
      </c>
      <c r="L179" t="s">
        <v>236</v>
      </c>
      <c r="M179" s="1">
        <v>5</v>
      </c>
      <c r="N179" t="s">
        <v>234</v>
      </c>
      <c r="O179" t="s">
        <v>230</v>
      </c>
      <c r="P179" s="78" t="s">
        <v>229</v>
      </c>
      <c r="Q179" s="1">
        <f t="shared" si="23"/>
        <v>13</v>
      </c>
      <c r="R179" t="s">
        <v>230</v>
      </c>
      <c r="S179" t="str">
        <f t="shared" si="21"/>
        <v>\\(\\quad 18　－　5　=　 \\)</v>
      </c>
      <c r="T179" t="str">
        <f t="shared" si="22"/>
        <v>\\(\\quad 13 \\)</v>
      </c>
    </row>
    <row r="180" spans="1:20" x14ac:dyDescent="0.55000000000000004">
      <c r="A180" s="51" t="s">
        <v>60</v>
      </c>
      <c r="C180" s="50" t="s">
        <v>162</v>
      </c>
      <c r="D180" s="50" t="str">
        <f t="shared" si="18"/>
        <v>\\(\\quad 18　－　6　=　 \\)</v>
      </c>
      <c r="E180" s="50" t="str">
        <f t="shared" si="19"/>
        <v>\\(\\quad 12 \\)</v>
      </c>
      <c r="F180" s="50" t="s">
        <v>62</v>
      </c>
      <c r="H180" s="50"/>
      <c r="I180" s="89" t="str">
        <f t="shared" si="20"/>
        <v>INSERT INTO math(tangen,question,answer,editor,date,count) VALUES('m1500','\\(\\quad 18　－　6　=　 \\)','\\(\\quad 12 \\)','harazono',NOW(),0);</v>
      </c>
      <c r="J180" s="78" t="s">
        <v>229</v>
      </c>
      <c r="K180" s="1">
        <v>18</v>
      </c>
      <c r="L180" t="s">
        <v>236</v>
      </c>
      <c r="M180" s="1">
        <v>6</v>
      </c>
      <c r="N180" t="s">
        <v>234</v>
      </c>
      <c r="O180" t="s">
        <v>230</v>
      </c>
      <c r="P180" s="78" t="s">
        <v>229</v>
      </c>
      <c r="Q180" s="1">
        <f t="shared" si="23"/>
        <v>12</v>
      </c>
      <c r="R180" t="s">
        <v>230</v>
      </c>
      <c r="S180" t="str">
        <f t="shared" si="21"/>
        <v>\\(\\quad 18　－　6　=　 \\)</v>
      </c>
      <c r="T180" t="str">
        <f t="shared" si="22"/>
        <v>\\(\\quad 12 \\)</v>
      </c>
    </row>
    <row r="181" spans="1:20" x14ac:dyDescent="0.55000000000000004">
      <c r="A181" s="51" t="s">
        <v>60</v>
      </c>
      <c r="C181" s="50" t="s">
        <v>162</v>
      </c>
      <c r="D181" s="50" t="str">
        <f t="shared" si="18"/>
        <v>\\(\\quad 18　－　7　=　 \\)</v>
      </c>
      <c r="E181" s="50" t="str">
        <f t="shared" si="19"/>
        <v>\\(\\quad 11 \\)</v>
      </c>
      <c r="F181" s="50" t="s">
        <v>62</v>
      </c>
      <c r="H181" s="50"/>
      <c r="I181" s="89" t="str">
        <f t="shared" si="20"/>
        <v>INSERT INTO math(tangen,question,answer,editor,date,count) VALUES('m1500','\\(\\quad 18　－　7　=　 \\)','\\(\\quad 11 \\)','harazono',NOW(),0);</v>
      </c>
      <c r="J181" s="78" t="s">
        <v>229</v>
      </c>
      <c r="K181" s="1">
        <v>18</v>
      </c>
      <c r="L181" t="s">
        <v>236</v>
      </c>
      <c r="M181" s="1">
        <v>7</v>
      </c>
      <c r="N181" t="s">
        <v>234</v>
      </c>
      <c r="O181" t="s">
        <v>230</v>
      </c>
      <c r="P181" s="78" t="s">
        <v>229</v>
      </c>
      <c r="Q181" s="1">
        <f t="shared" si="23"/>
        <v>11</v>
      </c>
      <c r="R181" t="s">
        <v>230</v>
      </c>
      <c r="S181" t="str">
        <f t="shared" si="21"/>
        <v>\\(\\quad 18　－　7　=　 \\)</v>
      </c>
      <c r="T181" t="str">
        <f t="shared" si="22"/>
        <v>\\(\\quad 11 \\)</v>
      </c>
    </row>
    <row r="182" spans="1:20" x14ac:dyDescent="0.55000000000000004">
      <c r="A182" s="51" t="s">
        <v>60</v>
      </c>
      <c r="C182" s="50" t="s">
        <v>162</v>
      </c>
      <c r="D182" s="50" t="str">
        <f t="shared" si="18"/>
        <v>\\(\\quad 18　－　8　=　 \\)</v>
      </c>
      <c r="E182" s="50" t="str">
        <f t="shared" si="19"/>
        <v>\\(\\quad 10 \\)</v>
      </c>
      <c r="F182" s="50" t="s">
        <v>62</v>
      </c>
      <c r="H182" s="50"/>
      <c r="I182" s="89" t="str">
        <f t="shared" si="20"/>
        <v>INSERT INTO math(tangen,question,answer,editor,date,count) VALUES('m1500','\\(\\quad 18　－　8　=　 \\)','\\(\\quad 10 \\)','harazono',NOW(),0);</v>
      </c>
      <c r="J182" s="78" t="s">
        <v>229</v>
      </c>
      <c r="K182" s="1">
        <v>18</v>
      </c>
      <c r="L182" t="s">
        <v>236</v>
      </c>
      <c r="M182" s="1">
        <v>8</v>
      </c>
      <c r="N182" t="s">
        <v>234</v>
      </c>
      <c r="O182" t="s">
        <v>230</v>
      </c>
      <c r="P182" s="78" t="s">
        <v>229</v>
      </c>
      <c r="Q182" s="1">
        <f t="shared" si="23"/>
        <v>10</v>
      </c>
      <c r="R182" t="s">
        <v>230</v>
      </c>
      <c r="S182" t="str">
        <f t="shared" si="21"/>
        <v>\\(\\quad 18　－　8　=　 \\)</v>
      </c>
      <c r="T182" t="str">
        <f t="shared" si="22"/>
        <v>\\(\\quad 10 \\)</v>
      </c>
    </row>
    <row r="183" spans="1:20" x14ac:dyDescent="0.55000000000000004">
      <c r="A183" s="51" t="s">
        <v>60</v>
      </c>
      <c r="C183" s="50" t="s">
        <v>162</v>
      </c>
      <c r="D183" s="50" t="str">
        <f t="shared" si="18"/>
        <v>\\(\\quad 18　－　9　=　 \\)</v>
      </c>
      <c r="E183" s="50" t="str">
        <f t="shared" si="19"/>
        <v>\\(\\quad 9 \\)</v>
      </c>
      <c r="F183" s="50" t="s">
        <v>62</v>
      </c>
      <c r="H183" s="50"/>
      <c r="I183" s="89" t="str">
        <f t="shared" si="20"/>
        <v>INSERT INTO math(tangen,question,answer,editor,date,count) VALUES('m1500','\\(\\quad 18　－　9　=　 \\)','\\(\\quad 9 \\)','harazono',NOW(),0);</v>
      </c>
      <c r="J183" s="78" t="s">
        <v>229</v>
      </c>
      <c r="K183" s="1">
        <v>18</v>
      </c>
      <c r="L183" t="s">
        <v>236</v>
      </c>
      <c r="M183" s="1">
        <v>9</v>
      </c>
      <c r="N183" t="s">
        <v>234</v>
      </c>
      <c r="O183" t="s">
        <v>230</v>
      </c>
      <c r="P183" s="78" t="s">
        <v>229</v>
      </c>
      <c r="Q183" s="1">
        <f t="shared" si="23"/>
        <v>9</v>
      </c>
      <c r="R183" t="s">
        <v>230</v>
      </c>
      <c r="S183" t="str">
        <f t="shared" si="21"/>
        <v>\\(\\quad 18　－　9　=　 \\)</v>
      </c>
      <c r="T183" t="str">
        <f t="shared" si="22"/>
        <v>\\(\\quad 9 \\)</v>
      </c>
    </row>
    <row r="184" spans="1:20" x14ac:dyDescent="0.55000000000000004">
      <c r="A184" s="51" t="s">
        <v>60</v>
      </c>
      <c r="C184" s="50" t="s">
        <v>162</v>
      </c>
      <c r="D184" s="50" t="str">
        <f t="shared" si="18"/>
        <v>\\(\\quad 18　－　10　=　 \\)</v>
      </c>
      <c r="E184" s="50" t="str">
        <f t="shared" si="19"/>
        <v>\\(\\quad 8 \\)</v>
      </c>
      <c r="F184" s="50" t="s">
        <v>62</v>
      </c>
      <c r="H184" s="50"/>
      <c r="I184" s="89" t="str">
        <f t="shared" si="20"/>
        <v>INSERT INTO math(tangen,question,answer,editor,date,count) VALUES('m1500','\\(\\quad 18　－　10　=　 \\)','\\(\\quad 8 \\)','harazono',NOW(),0);</v>
      </c>
      <c r="J184" s="78" t="s">
        <v>229</v>
      </c>
      <c r="K184" s="1">
        <v>18</v>
      </c>
      <c r="L184" t="s">
        <v>236</v>
      </c>
      <c r="M184" s="1">
        <v>10</v>
      </c>
      <c r="N184" t="s">
        <v>234</v>
      </c>
      <c r="O184" t="s">
        <v>230</v>
      </c>
      <c r="P184" s="78" t="s">
        <v>229</v>
      </c>
      <c r="Q184" s="1">
        <f t="shared" si="23"/>
        <v>8</v>
      </c>
      <c r="R184" t="s">
        <v>230</v>
      </c>
      <c r="S184" t="str">
        <f t="shared" si="21"/>
        <v>\\(\\quad 18　－　10　=　 \\)</v>
      </c>
      <c r="T184" t="str">
        <f t="shared" si="22"/>
        <v>\\(\\quad 8 \\)</v>
      </c>
    </row>
    <row r="185" spans="1:20" x14ac:dyDescent="0.55000000000000004">
      <c r="A185" s="51" t="s">
        <v>60</v>
      </c>
      <c r="C185" s="50" t="s">
        <v>162</v>
      </c>
      <c r="D185" s="50" t="str">
        <f t="shared" si="18"/>
        <v>\\(\\quad 19　－　10　=　 \\)</v>
      </c>
      <c r="E185" s="50" t="str">
        <f t="shared" si="19"/>
        <v>\\(\\quad 9 \\)</v>
      </c>
      <c r="F185" s="50" t="s">
        <v>62</v>
      </c>
      <c r="H185" s="50"/>
      <c r="I185" s="89" t="str">
        <f t="shared" si="20"/>
        <v>INSERT INTO math(tangen,question,answer,editor,date,count) VALUES('m1500','\\(\\quad 19　－　10　=　 \\)','\\(\\quad 9 \\)','harazono',NOW(),0);</v>
      </c>
      <c r="J185" s="78" t="s">
        <v>229</v>
      </c>
      <c r="K185" s="1">
        <v>19</v>
      </c>
      <c r="L185" t="s">
        <v>236</v>
      </c>
      <c r="M185" s="1">
        <v>10</v>
      </c>
      <c r="N185" t="s">
        <v>234</v>
      </c>
      <c r="O185" t="s">
        <v>230</v>
      </c>
      <c r="P185" s="78" t="s">
        <v>229</v>
      </c>
      <c r="Q185" s="1">
        <f t="shared" si="23"/>
        <v>9</v>
      </c>
      <c r="R185" t="s">
        <v>230</v>
      </c>
      <c r="S185" t="str">
        <f t="shared" si="21"/>
        <v>\\(\\quad 19　－　10　=　 \\)</v>
      </c>
      <c r="T185" t="str">
        <f t="shared" si="22"/>
        <v>\\(\\quad 9 \\)</v>
      </c>
    </row>
    <row r="186" spans="1:20" x14ac:dyDescent="0.55000000000000004">
      <c r="A186" s="51" t="s">
        <v>60</v>
      </c>
      <c r="C186" s="50" t="s">
        <v>162</v>
      </c>
      <c r="D186" s="50" t="str">
        <f t="shared" ref="D186:E200" ca="1" si="24">S186</f>
        <v>\\(\\quad 62　－　32　=　 \\)</v>
      </c>
      <c r="E186" s="50" t="str">
        <f t="shared" ca="1" si="24"/>
        <v>\\(\\quad 30 \\)</v>
      </c>
      <c r="F186" s="50" t="s">
        <v>62</v>
      </c>
      <c r="H186" s="50"/>
      <c r="I186" s="89" t="str">
        <f t="shared" ref="I186:I248" ca="1" si="25">"INSERT INTO "&amp;A186&amp;"(tangen,question,answer,editor,date,count) VALUES('"&amp;C186&amp;"','"&amp;D186&amp;"','"&amp;E186&amp;"','"&amp;F186&amp;"',NOW(),0);"</f>
        <v>INSERT INTO math(tangen,question,answer,editor,date,count) VALUES('m1500','\\(\\quad 62　－　32　=　 \\)','\\(\\quad 30 \\)','harazono',NOW(),0);</v>
      </c>
      <c r="J186" s="78" t="s">
        <v>229</v>
      </c>
      <c r="K186" s="1">
        <f t="shared" ref="K186:K201" ca="1" si="26">RANDBETWEEN(20,99)</f>
        <v>62</v>
      </c>
      <c r="L186" t="s">
        <v>236</v>
      </c>
      <c r="M186" s="1">
        <f ca="1">RANDBETWEEN(20,K186)</f>
        <v>32</v>
      </c>
      <c r="N186" t="s">
        <v>234</v>
      </c>
      <c r="O186" t="s">
        <v>230</v>
      </c>
      <c r="P186" s="78" t="s">
        <v>229</v>
      </c>
      <c r="Q186" s="1">
        <f t="shared" ref="Q186" ca="1" si="27">K186-M186</f>
        <v>30</v>
      </c>
      <c r="R186" t="s">
        <v>230</v>
      </c>
      <c r="S186" t="str">
        <f t="shared" ca="1" si="21"/>
        <v>\\(\\quad 62　－　32　=　 \\)</v>
      </c>
      <c r="T186" t="str">
        <f t="shared" ca="1" si="22"/>
        <v>\\(\\quad 30 \\)</v>
      </c>
    </row>
    <row r="187" spans="1:20" x14ac:dyDescent="0.55000000000000004">
      <c r="A187" s="51" t="s">
        <v>60</v>
      </c>
      <c r="C187" s="50" t="s">
        <v>162</v>
      </c>
      <c r="D187" s="50" t="str">
        <f t="shared" ca="1" si="24"/>
        <v>\\(\\quad 38　－　38　=　 \\)</v>
      </c>
      <c r="E187" s="50" t="str">
        <f t="shared" ca="1" si="24"/>
        <v>\\(\\quad 0 \\)</v>
      </c>
      <c r="F187" s="50" t="s">
        <v>62</v>
      </c>
      <c r="H187" s="50"/>
      <c r="I187" s="89" t="str">
        <f t="shared" ca="1" si="25"/>
        <v>INSERT INTO math(tangen,question,answer,editor,date,count) VALUES('m1500','\\(\\quad 38　－　38　=　 \\)','\\(\\quad 0 \\)','harazono',NOW(),0);</v>
      </c>
      <c r="J187" s="78" t="s">
        <v>229</v>
      </c>
      <c r="K187" s="1">
        <f t="shared" ca="1" si="26"/>
        <v>38</v>
      </c>
      <c r="L187" t="s">
        <v>236</v>
      </c>
      <c r="M187" s="1">
        <f t="shared" ref="M187:M250" ca="1" si="28">RANDBETWEEN(20,K187)</f>
        <v>38</v>
      </c>
      <c r="N187" t="s">
        <v>234</v>
      </c>
      <c r="O187" t="s">
        <v>230</v>
      </c>
      <c r="P187" s="78" t="s">
        <v>229</v>
      </c>
      <c r="Q187" s="1">
        <f t="shared" ref="Q187:Q205" ca="1" si="29">K187-M187</f>
        <v>0</v>
      </c>
      <c r="R187" t="s">
        <v>230</v>
      </c>
      <c r="S187" t="str">
        <f t="shared" ca="1" si="21"/>
        <v>\\(\\quad 38　－　38　=　 \\)</v>
      </c>
      <c r="T187" t="str">
        <f t="shared" ca="1" si="22"/>
        <v>\\(\\quad 0 \\)</v>
      </c>
    </row>
    <row r="188" spans="1:20" x14ac:dyDescent="0.55000000000000004">
      <c r="A188" s="51" t="s">
        <v>60</v>
      </c>
      <c r="C188" s="50" t="s">
        <v>162</v>
      </c>
      <c r="D188" s="50" t="str">
        <f t="shared" ca="1" si="24"/>
        <v>\\(\\quad 98　－　47　=　 \\)</v>
      </c>
      <c r="E188" s="50" t="str">
        <f t="shared" ca="1" si="24"/>
        <v>\\(\\quad 51 \\)</v>
      </c>
      <c r="F188" s="50" t="s">
        <v>62</v>
      </c>
      <c r="H188" s="50"/>
      <c r="I188" s="89" t="str">
        <f t="shared" ca="1" si="25"/>
        <v>INSERT INTO math(tangen,question,answer,editor,date,count) VALUES('m1500','\\(\\quad 98　－　47　=　 \\)','\\(\\quad 51 \\)','harazono',NOW(),0);</v>
      </c>
      <c r="J188" s="78" t="s">
        <v>229</v>
      </c>
      <c r="K188" s="1">
        <f t="shared" ca="1" si="26"/>
        <v>98</v>
      </c>
      <c r="L188" t="s">
        <v>236</v>
      </c>
      <c r="M188" s="1">
        <f t="shared" ca="1" si="28"/>
        <v>47</v>
      </c>
      <c r="N188" t="s">
        <v>234</v>
      </c>
      <c r="O188" t="s">
        <v>230</v>
      </c>
      <c r="P188" s="78" t="s">
        <v>229</v>
      </c>
      <c r="Q188" s="1">
        <f t="shared" ca="1" si="29"/>
        <v>51</v>
      </c>
      <c r="R188" t="s">
        <v>230</v>
      </c>
      <c r="S188" t="str">
        <f t="shared" ca="1" si="21"/>
        <v>\\(\\quad 98　－　47　=　 \\)</v>
      </c>
      <c r="T188" t="str">
        <f t="shared" ca="1" si="22"/>
        <v>\\(\\quad 51 \\)</v>
      </c>
    </row>
    <row r="189" spans="1:20" x14ac:dyDescent="0.55000000000000004">
      <c r="A189" s="51" t="s">
        <v>60</v>
      </c>
      <c r="C189" s="50" t="s">
        <v>162</v>
      </c>
      <c r="D189" s="50" t="str">
        <f t="shared" ca="1" si="24"/>
        <v>\\(\\quad 35　－　27　=　 \\)</v>
      </c>
      <c r="E189" s="50" t="str">
        <f t="shared" ca="1" si="24"/>
        <v>\\(\\quad 8 \\)</v>
      </c>
      <c r="F189" s="50" t="s">
        <v>62</v>
      </c>
      <c r="H189" s="50"/>
      <c r="I189" s="89" t="str">
        <f t="shared" ca="1" si="25"/>
        <v>INSERT INTO math(tangen,question,answer,editor,date,count) VALUES('m1500','\\(\\quad 35　－　27　=　 \\)','\\(\\quad 8 \\)','harazono',NOW(),0);</v>
      </c>
      <c r="J189" s="78" t="s">
        <v>229</v>
      </c>
      <c r="K189" s="1">
        <f t="shared" ca="1" si="26"/>
        <v>35</v>
      </c>
      <c r="L189" t="s">
        <v>236</v>
      </c>
      <c r="M189" s="1">
        <f t="shared" ca="1" si="28"/>
        <v>27</v>
      </c>
      <c r="N189" t="s">
        <v>234</v>
      </c>
      <c r="O189" t="s">
        <v>230</v>
      </c>
      <c r="P189" s="78" t="s">
        <v>229</v>
      </c>
      <c r="Q189" s="1">
        <f t="shared" ca="1" si="29"/>
        <v>8</v>
      </c>
      <c r="R189" t="s">
        <v>230</v>
      </c>
      <c r="S189" t="str">
        <f t="shared" ca="1" si="21"/>
        <v>\\(\\quad 35　－　27　=　 \\)</v>
      </c>
      <c r="T189" t="str">
        <f t="shared" ca="1" si="22"/>
        <v>\\(\\quad 8 \\)</v>
      </c>
    </row>
    <row r="190" spans="1:20" x14ac:dyDescent="0.55000000000000004">
      <c r="A190" s="51" t="s">
        <v>60</v>
      </c>
      <c r="C190" s="50" t="s">
        <v>162</v>
      </c>
      <c r="D190" s="50" t="str">
        <f t="shared" ca="1" si="24"/>
        <v>\\(\\quad 70　－　42　=　 \\)</v>
      </c>
      <c r="E190" s="50" t="str">
        <f t="shared" ca="1" si="24"/>
        <v>\\(\\quad 28 \\)</v>
      </c>
      <c r="F190" s="50" t="s">
        <v>62</v>
      </c>
      <c r="H190" s="50"/>
      <c r="I190" s="89" t="str">
        <f t="shared" ca="1" si="25"/>
        <v>INSERT INTO math(tangen,question,answer,editor,date,count) VALUES('m1500','\\(\\quad 70　－　42　=　 \\)','\\(\\quad 28 \\)','harazono',NOW(),0);</v>
      </c>
      <c r="J190" s="78" t="s">
        <v>229</v>
      </c>
      <c r="K190" s="1">
        <f t="shared" ca="1" si="26"/>
        <v>70</v>
      </c>
      <c r="L190" t="s">
        <v>236</v>
      </c>
      <c r="M190" s="1">
        <f t="shared" ca="1" si="28"/>
        <v>42</v>
      </c>
      <c r="N190" t="s">
        <v>234</v>
      </c>
      <c r="O190" t="s">
        <v>230</v>
      </c>
      <c r="P190" s="78" t="s">
        <v>229</v>
      </c>
      <c r="Q190" s="1">
        <f t="shared" ca="1" si="29"/>
        <v>28</v>
      </c>
      <c r="R190" t="s">
        <v>230</v>
      </c>
      <c r="S190" t="str">
        <f t="shared" ca="1" si="21"/>
        <v>\\(\\quad 70　－　42　=　 \\)</v>
      </c>
      <c r="T190" t="str">
        <f t="shared" ca="1" si="22"/>
        <v>\\(\\quad 28 \\)</v>
      </c>
    </row>
    <row r="191" spans="1:20" x14ac:dyDescent="0.55000000000000004">
      <c r="A191" s="51" t="s">
        <v>60</v>
      </c>
      <c r="C191" s="50" t="s">
        <v>162</v>
      </c>
      <c r="D191" s="50" t="str">
        <f t="shared" ca="1" si="24"/>
        <v>\\(\\quad 74　－　27　=　 \\)</v>
      </c>
      <c r="E191" s="50" t="str">
        <f t="shared" ca="1" si="24"/>
        <v>\\(\\quad 47 \\)</v>
      </c>
      <c r="F191" s="50" t="s">
        <v>62</v>
      </c>
      <c r="H191" s="50"/>
      <c r="I191" s="89" t="str">
        <f t="shared" ca="1" si="25"/>
        <v>INSERT INTO math(tangen,question,answer,editor,date,count) VALUES('m1500','\\(\\quad 74　－　27　=　 \\)','\\(\\quad 47 \\)','harazono',NOW(),0);</v>
      </c>
      <c r="J191" s="78" t="s">
        <v>229</v>
      </c>
      <c r="K191" s="1">
        <f t="shared" ca="1" si="26"/>
        <v>74</v>
      </c>
      <c r="L191" t="s">
        <v>236</v>
      </c>
      <c r="M191" s="1">
        <f t="shared" ca="1" si="28"/>
        <v>27</v>
      </c>
      <c r="N191" t="s">
        <v>234</v>
      </c>
      <c r="O191" t="s">
        <v>230</v>
      </c>
      <c r="P191" s="78" t="s">
        <v>229</v>
      </c>
      <c r="Q191" s="1">
        <f t="shared" ca="1" si="29"/>
        <v>47</v>
      </c>
      <c r="R191" t="s">
        <v>230</v>
      </c>
      <c r="S191" t="str">
        <f t="shared" ca="1" si="21"/>
        <v>\\(\\quad 74　－　27　=　 \\)</v>
      </c>
      <c r="T191" t="str">
        <f t="shared" ca="1" si="22"/>
        <v>\\(\\quad 47 \\)</v>
      </c>
    </row>
    <row r="192" spans="1:20" x14ac:dyDescent="0.55000000000000004">
      <c r="A192" s="51" t="s">
        <v>60</v>
      </c>
      <c r="C192" s="50" t="s">
        <v>162</v>
      </c>
      <c r="D192" s="50" t="str">
        <f t="shared" ca="1" si="24"/>
        <v>\\(\\quad 38　－　25　=　 \\)</v>
      </c>
      <c r="E192" s="50" t="str">
        <f t="shared" ca="1" si="24"/>
        <v>\\(\\quad 13 \\)</v>
      </c>
      <c r="F192" s="50" t="s">
        <v>62</v>
      </c>
      <c r="H192" s="50"/>
      <c r="I192" s="89" t="str">
        <f t="shared" ca="1" si="25"/>
        <v>INSERT INTO math(tangen,question,answer,editor,date,count) VALUES('m1500','\\(\\quad 38　－　25　=　 \\)','\\(\\quad 13 \\)','harazono',NOW(),0);</v>
      </c>
      <c r="J192" s="78" t="s">
        <v>229</v>
      </c>
      <c r="K192" s="1">
        <f t="shared" ca="1" si="26"/>
        <v>38</v>
      </c>
      <c r="L192" t="s">
        <v>236</v>
      </c>
      <c r="M192" s="1">
        <f t="shared" ca="1" si="28"/>
        <v>25</v>
      </c>
      <c r="N192" t="s">
        <v>234</v>
      </c>
      <c r="O192" t="s">
        <v>230</v>
      </c>
      <c r="P192" s="78" t="s">
        <v>229</v>
      </c>
      <c r="Q192" s="1">
        <f t="shared" ca="1" si="29"/>
        <v>13</v>
      </c>
      <c r="R192" t="s">
        <v>230</v>
      </c>
      <c r="S192" t="str">
        <f t="shared" ca="1" si="21"/>
        <v>\\(\\quad 38　－　25　=　 \\)</v>
      </c>
      <c r="T192" t="str">
        <f t="shared" ca="1" si="22"/>
        <v>\\(\\quad 13 \\)</v>
      </c>
    </row>
    <row r="193" spans="1:20" x14ac:dyDescent="0.55000000000000004">
      <c r="A193" s="51" t="s">
        <v>60</v>
      </c>
      <c r="C193" s="50" t="s">
        <v>162</v>
      </c>
      <c r="D193" s="50" t="str">
        <f t="shared" ca="1" si="24"/>
        <v>\\(\\quad 98　－　68　=　 \\)</v>
      </c>
      <c r="E193" s="50" t="str">
        <f t="shared" ca="1" si="24"/>
        <v>\\(\\quad 30 \\)</v>
      </c>
      <c r="F193" s="50" t="s">
        <v>62</v>
      </c>
      <c r="H193" s="50"/>
      <c r="I193" s="89" t="str">
        <f t="shared" ca="1" si="25"/>
        <v>INSERT INTO math(tangen,question,answer,editor,date,count) VALUES('m1500','\\(\\quad 98　－　68　=　 \\)','\\(\\quad 30 \\)','harazono',NOW(),0);</v>
      </c>
      <c r="J193" s="78" t="s">
        <v>229</v>
      </c>
      <c r="K193" s="1">
        <f t="shared" ca="1" si="26"/>
        <v>98</v>
      </c>
      <c r="L193" t="s">
        <v>236</v>
      </c>
      <c r="M193" s="1">
        <f t="shared" ca="1" si="28"/>
        <v>68</v>
      </c>
      <c r="N193" t="s">
        <v>234</v>
      </c>
      <c r="O193" t="s">
        <v>230</v>
      </c>
      <c r="P193" s="78" t="s">
        <v>229</v>
      </c>
      <c r="Q193" s="1">
        <f t="shared" ca="1" si="29"/>
        <v>30</v>
      </c>
      <c r="R193" t="s">
        <v>230</v>
      </c>
      <c r="S193" t="str">
        <f t="shared" ca="1" si="21"/>
        <v>\\(\\quad 98　－　68　=　 \\)</v>
      </c>
      <c r="T193" t="str">
        <f t="shared" ca="1" si="22"/>
        <v>\\(\\quad 30 \\)</v>
      </c>
    </row>
    <row r="194" spans="1:20" x14ac:dyDescent="0.55000000000000004">
      <c r="A194" s="51" t="s">
        <v>60</v>
      </c>
      <c r="C194" s="50" t="s">
        <v>162</v>
      </c>
      <c r="D194" s="50" t="str">
        <f t="shared" ref="D194:D195" ca="1" si="30">S194</f>
        <v>\\(\\quad 58　－　29　=　 \\)</v>
      </c>
      <c r="E194" s="50" t="str">
        <f t="shared" ref="E194:E195" ca="1" si="31">T194</f>
        <v>\\(\\quad 29 \\)</v>
      </c>
      <c r="F194" s="50" t="s">
        <v>62</v>
      </c>
      <c r="H194" s="50"/>
      <c r="I194" s="89" t="str">
        <f t="shared" ref="I194:I195" ca="1" si="32">"INSERT INTO "&amp;A194&amp;"(tangen,question,answer,editor,date,count) VALUES('"&amp;C194&amp;"','"&amp;D194&amp;"','"&amp;E194&amp;"','"&amp;F194&amp;"',NOW(),0);"</f>
        <v>INSERT INTO math(tangen,question,answer,editor,date,count) VALUES('m1500','\\(\\quad 58　－　29　=　 \\)','\\(\\quad 29 \\)','harazono',NOW(),0);</v>
      </c>
      <c r="J194" s="78" t="s">
        <v>229</v>
      </c>
      <c r="K194" s="1">
        <f t="shared" ca="1" si="26"/>
        <v>58</v>
      </c>
      <c r="L194" t="s">
        <v>236</v>
      </c>
      <c r="M194" s="1">
        <f t="shared" ca="1" si="28"/>
        <v>29</v>
      </c>
      <c r="N194" t="s">
        <v>234</v>
      </c>
      <c r="O194" t="s">
        <v>230</v>
      </c>
      <c r="P194" s="78" t="s">
        <v>229</v>
      </c>
      <c r="Q194" s="1">
        <f t="shared" ca="1" si="29"/>
        <v>29</v>
      </c>
      <c r="R194" t="s">
        <v>230</v>
      </c>
      <c r="S194" t="str">
        <f t="shared" ca="1" si="21"/>
        <v>\\(\\quad 58　－　29　=　 \\)</v>
      </c>
      <c r="T194" t="str">
        <f t="shared" ca="1" si="22"/>
        <v>\\(\\quad 29 \\)</v>
      </c>
    </row>
    <row r="195" spans="1:20" x14ac:dyDescent="0.55000000000000004">
      <c r="A195" s="51" t="s">
        <v>60</v>
      </c>
      <c r="C195" s="50" t="s">
        <v>162</v>
      </c>
      <c r="D195" s="50" t="str">
        <f t="shared" ca="1" si="30"/>
        <v>\\(\\quad 83　－　31　=　 \\)</v>
      </c>
      <c r="E195" s="50" t="str">
        <f t="shared" ca="1" si="31"/>
        <v>\\(\\quad 52 \\)</v>
      </c>
      <c r="F195" s="50" t="s">
        <v>62</v>
      </c>
      <c r="H195" s="50"/>
      <c r="I195" s="89" t="str">
        <f t="shared" ca="1" si="32"/>
        <v>INSERT INTO math(tangen,question,answer,editor,date,count) VALUES('m1500','\\(\\quad 83　－　31　=　 \\)','\\(\\quad 52 \\)','harazono',NOW(),0);</v>
      </c>
      <c r="J195" s="78" t="s">
        <v>229</v>
      </c>
      <c r="K195" s="1">
        <f t="shared" ca="1" si="26"/>
        <v>83</v>
      </c>
      <c r="L195" t="s">
        <v>236</v>
      </c>
      <c r="M195" s="1">
        <f t="shared" ca="1" si="28"/>
        <v>31</v>
      </c>
      <c r="N195" t="s">
        <v>234</v>
      </c>
      <c r="O195" t="s">
        <v>230</v>
      </c>
      <c r="P195" s="78" t="s">
        <v>229</v>
      </c>
      <c r="Q195" s="1">
        <f t="shared" ca="1" si="29"/>
        <v>52</v>
      </c>
      <c r="R195" t="s">
        <v>230</v>
      </c>
      <c r="S195" t="str">
        <f t="shared" ref="S195:S258" ca="1" si="33">J195&amp;K195&amp;L195&amp;M195&amp;N195&amp;O195</f>
        <v>\\(\\quad 83　－　31　=　 \\)</v>
      </c>
      <c r="T195" t="str">
        <f t="shared" ref="T195:T258" ca="1" si="34">P195&amp;Q195&amp;R195</f>
        <v>\\(\\quad 52 \\)</v>
      </c>
    </row>
    <row r="196" spans="1:20" x14ac:dyDescent="0.55000000000000004">
      <c r="A196" s="51" t="s">
        <v>60</v>
      </c>
      <c r="C196" s="50" t="s">
        <v>162</v>
      </c>
      <c r="D196" s="50" t="str">
        <f t="shared" ca="1" si="24"/>
        <v>\\(\\quad 48　－　30　=　 \\)</v>
      </c>
      <c r="E196" s="50" t="str">
        <f t="shared" ca="1" si="24"/>
        <v>\\(\\quad 18 \\)</v>
      </c>
      <c r="F196" s="50" t="s">
        <v>62</v>
      </c>
      <c r="H196" s="50"/>
      <c r="I196" s="89" t="str">
        <f t="shared" ca="1" si="25"/>
        <v>INSERT INTO math(tangen,question,answer,editor,date,count) VALUES('m1500','\\(\\quad 48　－　30　=　 \\)','\\(\\quad 18 \\)','harazono',NOW(),0);</v>
      </c>
      <c r="J196" s="78" t="s">
        <v>229</v>
      </c>
      <c r="K196" s="1">
        <f t="shared" ca="1" si="26"/>
        <v>48</v>
      </c>
      <c r="L196" t="s">
        <v>236</v>
      </c>
      <c r="M196" s="1">
        <f t="shared" ca="1" si="28"/>
        <v>30</v>
      </c>
      <c r="N196" t="s">
        <v>234</v>
      </c>
      <c r="O196" t="s">
        <v>230</v>
      </c>
      <c r="P196" s="78" t="s">
        <v>229</v>
      </c>
      <c r="Q196" s="1">
        <f t="shared" ca="1" si="29"/>
        <v>18</v>
      </c>
      <c r="R196" t="s">
        <v>230</v>
      </c>
      <c r="S196" t="str">
        <f t="shared" ca="1" si="33"/>
        <v>\\(\\quad 48　－　30　=　 \\)</v>
      </c>
      <c r="T196" t="str">
        <f t="shared" ca="1" si="34"/>
        <v>\\(\\quad 18 \\)</v>
      </c>
    </row>
    <row r="197" spans="1:20" x14ac:dyDescent="0.55000000000000004">
      <c r="A197" s="51" t="s">
        <v>60</v>
      </c>
      <c r="C197" s="50" t="s">
        <v>162</v>
      </c>
      <c r="D197" s="50" t="str">
        <f t="shared" ca="1" si="24"/>
        <v>\\(\\quad 53　－　20　=　 \\)</v>
      </c>
      <c r="E197" s="50" t="str">
        <f t="shared" ca="1" si="24"/>
        <v>\\(\\quad 33 \\)</v>
      </c>
      <c r="F197" s="50" t="s">
        <v>62</v>
      </c>
      <c r="H197" s="50"/>
      <c r="I197" s="89" t="str">
        <f t="shared" ca="1" si="25"/>
        <v>INSERT INTO math(tangen,question,answer,editor,date,count) VALUES('m1500','\\(\\quad 53　－　20　=　 \\)','\\(\\quad 33 \\)','harazono',NOW(),0);</v>
      </c>
      <c r="J197" s="78" t="s">
        <v>229</v>
      </c>
      <c r="K197" s="1">
        <f t="shared" ca="1" si="26"/>
        <v>53</v>
      </c>
      <c r="L197" t="s">
        <v>236</v>
      </c>
      <c r="M197" s="1">
        <f t="shared" ca="1" si="28"/>
        <v>20</v>
      </c>
      <c r="N197" t="s">
        <v>234</v>
      </c>
      <c r="O197" t="s">
        <v>230</v>
      </c>
      <c r="P197" s="78" t="s">
        <v>229</v>
      </c>
      <c r="Q197" s="1">
        <f t="shared" ca="1" si="29"/>
        <v>33</v>
      </c>
      <c r="R197" t="s">
        <v>230</v>
      </c>
      <c r="S197" t="str">
        <f t="shared" ca="1" si="33"/>
        <v>\\(\\quad 53　－　20　=　 \\)</v>
      </c>
      <c r="T197" t="str">
        <f t="shared" ca="1" si="34"/>
        <v>\\(\\quad 33 \\)</v>
      </c>
    </row>
    <row r="198" spans="1:20" x14ac:dyDescent="0.55000000000000004">
      <c r="A198" s="51" t="s">
        <v>60</v>
      </c>
      <c r="C198" s="50" t="s">
        <v>162</v>
      </c>
      <c r="D198" s="50" t="str">
        <f t="shared" ca="1" si="24"/>
        <v>\\(\\quad 90　－　55　=　 \\)</v>
      </c>
      <c r="E198" s="50" t="str">
        <f t="shared" ca="1" si="24"/>
        <v>\\(\\quad 35 \\)</v>
      </c>
      <c r="F198" s="50" t="s">
        <v>62</v>
      </c>
      <c r="H198" s="50"/>
      <c r="I198" s="89" t="str">
        <f t="shared" ca="1" si="25"/>
        <v>INSERT INTO math(tangen,question,answer,editor,date,count) VALUES('m1500','\\(\\quad 90　－　55　=　 \\)','\\(\\quad 35 \\)','harazono',NOW(),0);</v>
      </c>
      <c r="J198" s="78" t="s">
        <v>229</v>
      </c>
      <c r="K198" s="1">
        <f t="shared" ca="1" si="26"/>
        <v>90</v>
      </c>
      <c r="L198" t="s">
        <v>236</v>
      </c>
      <c r="M198" s="1">
        <f t="shared" ca="1" si="28"/>
        <v>55</v>
      </c>
      <c r="N198" t="s">
        <v>234</v>
      </c>
      <c r="O198" t="s">
        <v>230</v>
      </c>
      <c r="P198" s="78" t="s">
        <v>229</v>
      </c>
      <c r="Q198" s="1">
        <f t="shared" ca="1" si="29"/>
        <v>35</v>
      </c>
      <c r="R198" t="s">
        <v>230</v>
      </c>
      <c r="S198" t="str">
        <f t="shared" ca="1" si="33"/>
        <v>\\(\\quad 90　－　55　=　 \\)</v>
      </c>
      <c r="T198" t="str">
        <f t="shared" ca="1" si="34"/>
        <v>\\(\\quad 35 \\)</v>
      </c>
    </row>
    <row r="199" spans="1:20" x14ac:dyDescent="0.55000000000000004">
      <c r="A199" s="51" t="s">
        <v>60</v>
      </c>
      <c r="C199" s="50" t="s">
        <v>162</v>
      </c>
      <c r="D199" s="50" t="str">
        <f t="shared" ca="1" si="24"/>
        <v>\\(\\quad 72　－　38　=　 \\)</v>
      </c>
      <c r="E199" s="50" t="str">
        <f t="shared" ca="1" si="24"/>
        <v>\\(\\quad 34 \\)</v>
      </c>
      <c r="F199" s="50" t="s">
        <v>62</v>
      </c>
      <c r="H199" s="50"/>
      <c r="I199" s="89" t="str">
        <f t="shared" ca="1" si="25"/>
        <v>INSERT INTO math(tangen,question,answer,editor,date,count) VALUES('m1500','\\(\\quad 72　－　38　=　 \\)','\\(\\quad 34 \\)','harazono',NOW(),0);</v>
      </c>
      <c r="J199" s="78" t="s">
        <v>229</v>
      </c>
      <c r="K199" s="1">
        <f t="shared" ca="1" si="26"/>
        <v>72</v>
      </c>
      <c r="L199" t="s">
        <v>236</v>
      </c>
      <c r="M199" s="1">
        <f t="shared" ca="1" si="28"/>
        <v>38</v>
      </c>
      <c r="N199" t="s">
        <v>234</v>
      </c>
      <c r="O199" t="s">
        <v>230</v>
      </c>
      <c r="P199" s="78" t="s">
        <v>229</v>
      </c>
      <c r="Q199" s="1">
        <f t="shared" ca="1" si="29"/>
        <v>34</v>
      </c>
      <c r="R199" t="s">
        <v>230</v>
      </c>
      <c r="S199" t="str">
        <f t="shared" ca="1" si="33"/>
        <v>\\(\\quad 72　－　38　=　 \\)</v>
      </c>
      <c r="T199" t="str">
        <f t="shared" ca="1" si="34"/>
        <v>\\(\\quad 34 \\)</v>
      </c>
    </row>
    <row r="200" spans="1:20" x14ac:dyDescent="0.55000000000000004">
      <c r="A200" s="51" t="s">
        <v>60</v>
      </c>
      <c r="C200" s="50" t="s">
        <v>162</v>
      </c>
      <c r="D200" s="50" t="str">
        <f t="shared" ca="1" si="24"/>
        <v>\\(\\quad 96　－　32　=　 \\)</v>
      </c>
      <c r="E200" s="50" t="str">
        <f t="shared" ca="1" si="24"/>
        <v>\\(\\quad 64 \\)</v>
      </c>
      <c r="F200" s="50" t="s">
        <v>62</v>
      </c>
      <c r="H200" s="50"/>
      <c r="I200" s="89" t="str">
        <f t="shared" ca="1" si="25"/>
        <v>INSERT INTO math(tangen,question,answer,editor,date,count) VALUES('m1500','\\(\\quad 96　－　32　=　 \\)','\\(\\quad 64 \\)','harazono',NOW(),0);</v>
      </c>
      <c r="J200" s="78" t="s">
        <v>229</v>
      </c>
      <c r="K200" s="1">
        <f t="shared" ca="1" si="26"/>
        <v>96</v>
      </c>
      <c r="L200" t="s">
        <v>236</v>
      </c>
      <c r="M200" s="1">
        <f t="shared" ca="1" si="28"/>
        <v>32</v>
      </c>
      <c r="N200" t="s">
        <v>234</v>
      </c>
      <c r="O200" t="s">
        <v>230</v>
      </c>
      <c r="P200" s="78" t="s">
        <v>229</v>
      </c>
      <c r="Q200" s="1">
        <f t="shared" ca="1" si="29"/>
        <v>64</v>
      </c>
      <c r="R200" t="s">
        <v>230</v>
      </c>
      <c r="S200" t="str">
        <f t="shared" ca="1" si="33"/>
        <v>\\(\\quad 96　－　32　=　 \\)</v>
      </c>
      <c r="T200" t="str">
        <f t="shared" ca="1" si="34"/>
        <v>\\(\\quad 64 \\)</v>
      </c>
    </row>
    <row r="201" spans="1:20" x14ac:dyDescent="0.55000000000000004">
      <c r="A201" s="51" t="s">
        <v>60</v>
      </c>
      <c r="C201" s="50" t="s">
        <v>162</v>
      </c>
      <c r="D201" s="50" t="str">
        <f t="shared" ref="D201:E264" ca="1" si="35">S201</f>
        <v>\\(\\quad 62　－　20　=　 \\)</v>
      </c>
      <c r="E201" s="50" t="str">
        <f t="shared" ca="1" si="35"/>
        <v>\\(\\quad 42 \\)</v>
      </c>
      <c r="F201" s="50" t="s">
        <v>62</v>
      </c>
      <c r="H201" s="50"/>
      <c r="I201" s="89" t="str">
        <f t="shared" ca="1" si="25"/>
        <v>INSERT INTO math(tangen,question,answer,editor,date,count) VALUES('m1500','\\(\\quad 62　－　20　=　 \\)','\\(\\quad 42 \\)','harazono',NOW(),0);</v>
      </c>
      <c r="J201" s="78" t="s">
        <v>229</v>
      </c>
      <c r="K201" s="1">
        <f t="shared" ca="1" si="26"/>
        <v>62</v>
      </c>
      <c r="L201" t="s">
        <v>236</v>
      </c>
      <c r="M201" s="1">
        <f t="shared" ca="1" si="28"/>
        <v>20</v>
      </c>
      <c r="N201" t="s">
        <v>234</v>
      </c>
      <c r="O201" t="s">
        <v>230</v>
      </c>
      <c r="P201" s="78" t="s">
        <v>229</v>
      </c>
      <c r="Q201" s="1">
        <f t="shared" ca="1" si="29"/>
        <v>42</v>
      </c>
      <c r="R201" t="s">
        <v>230</v>
      </c>
      <c r="S201" t="str">
        <f t="shared" ca="1" si="33"/>
        <v>\\(\\quad 62　－　20　=　 \\)</v>
      </c>
      <c r="T201" t="str">
        <f t="shared" ca="1" si="34"/>
        <v>\\(\\quad 42 \\)</v>
      </c>
    </row>
    <row r="202" spans="1:20" x14ac:dyDescent="0.55000000000000004">
      <c r="A202" s="51" t="s">
        <v>60</v>
      </c>
      <c r="C202" s="50" t="s">
        <v>162</v>
      </c>
      <c r="D202" s="50" t="str">
        <f t="shared" ca="1" si="35"/>
        <v>\\(\\quad 45　－　28　=　 \\)</v>
      </c>
      <c r="E202" s="50" t="str">
        <f t="shared" ca="1" si="35"/>
        <v>\\(\\quad 17 \\)</v>
      </c>
      <c r="F202" s="50" t="s">
        <v>62</v>
      </c>
      <c r="H202" s="50"/>
      <c r="I202" s="89" t="str">
        <f t="shared" ca="1" si="25"/>
        <v>INSERT INTO math(tangen,question,answer,editor,date,count) VALUES('m1500','\\(\\quad 45　－　28　=　 \\)','\\(\\quad 17 \\)','harazono',NOW(),0);</v>
      </c>
      <c r="J202" s="78" t="s">
        <v>229</v>
      </c>
      <c r="K202" s="1">
        <f t="shared" ref="K202:K265" ca="1" si="36">RANDBETWEEN(20,99)</f>
        <v>45</v>
      </c>
      <c r="L202" t="s">
        <v>236</v>
      </c>
      <c r="M202" s="1">
        <f t="shared" ca="1" si="28"/>
        <v>28</v>
      </c>
      <c r="N202" t="s">
        <v>234</v>
      </c>
      <c r="O202" t="s">
        <v>230</v>
      </c>
      <c r="P202" s="78" t="s">
        <v>229</v>
      </c>
      <c r="Q202" s="1">
        <f t="shared" ca="1" si="29"/>
        <v>17</v>
      </c>
      <c r="R202" t="s">
        <v>230</v>
      </c>
      <c r="S202" t="str">
        <f t="shared" ca="1" si="33"/>
        <v>\\(\\quad 45　－　28　=　 \\)</v>
      </c>
      <c r="T202" t="str">
        <f t="shared" ca="1" si="34"/>
        <v>\\(\\quad 17 \\)</v>
      </c>
    </row>
    <row r="203" spans="1:20" x14ac:dyDescent="0.55000000000000004">
      <c r="A203" s="51" t="s">
        <v>60</v>
      </c>
      <c r="C203" s="50" t="s">
        <v>162</v>
      </c>
      <c r="D203" s="50" t="str">
        <f t="shared" ca="1" si="35"/>
        <v>\\(\\quad 73　－　50　=　 \\)</v>
      </c>
      <c r="E203" s="50" t="str">
        <f t="shared" ca="1" si="35"/>
        <v>\\(\\quad 23 \\)</v>
      </c>
      <c r="F203" s="50" t="s">
        <v>62</v>
      </c>
      <c r="H203" s="50"/>
      <c r="I203" s="89" t="str">
        <f t="shared" ca="1" si="25"/>
        <v>INSERT INTO math(tangen,question,answer,editor,date,count) VALUES('m1500','\\(\\quad 73　－　50　=　 \\)','\\(\\quad 23 \\)','harazono',NOW(),0);</v>
      </c>
      <c r="J203" s="78" t="s">
        <v>229</v>
      </c>
      <c r="K203" s="1">
        <f t="shared" ca="1" si="36"/>
        <v>73</v>
      </c>
      <c r="L203" t="s">
        <v>236</v>
      </c>
      <c r="M203" s="1">
        <f t="shared" ca="1" si="28"/>
        <v>50</v>
      </c>
      <c r="N203" t="s">
        <v>234</v>
      </c>
      <c r="O203" t="s">
        <v>230</v>
      </c>
      <c r="P203" s="78" t="s">
        <v>229</v>
      </c>
      <c r="Q203" s="1">
        <f t="shared" ca="1" si="29"/>
        <v>23</v>
      </c>
      <c r="R203" t="s">
        <v>230</v>
      </c>
      <c r="S203" t="str">
        <f t="shared" ca="1" si="33"/>
        <v>\\(\\quad 73　－　50　=　 \\)</v>
      </c>
      <c r="T203" t="str">
        <f t="shared" ca="1" si="34"/>
        <v>\\(\\quad 23 \\)</v>
      </c>
    </row>
    <row r="204" spans="1:20" x14ac:dyDescent="0.55000000000000004">
      <c r="A204" s="51" t="s">
        <v>60</v>
      </c>
      <c r="C204" s="50" t="s">
        <v>162</v>
      </c>
      <c r="D204" s="50" t="str">
        <f t="shared" ca="1" si="35"/>
        <v>\\(\\quad 36　－　30　=　 \\)</v>
      </c>
      <c r="E204" s="50" t="str">
        <f t="shared" ca="1" si="35"/>
        <v>\\(\\quad 6 \\)</v>
      </c>
      <c r="F204" s="50" t="s">
        <v>62</v>
      </c>
      <c r="H204" s="50"/>
      <c r="I204" s="89" t="str">
        <f t="shared" ca="1" si="25"/>
        <v>INSERT INTO math(tangen,question,answer,editor,date,count) VALUES('m1500','\\(\\quad 36　－　30　=　 \\)','\\(\\quad 6 \\)','harazono',NOW(),0);</v>
      </c>
      <c r="J204" s="78" t="s">
        <v>229</v>
      </c>
      <c r="K204" s="1">
        <f t="shared" ca="1" si="36"/>
        <v>36</v>
      </c>
      <c r="L204" t="s">
        <v>236</v>
      </c>
      <c r="M204" s="1">
        <f t="shared" ca="1" si="28"/>
        <v>30</v>
      </c>
      <c r="N204" t="s">
        <v>234</v>
      </c>
      <c r="O204" t="s">
        <v>230</v>
      </c>
      <c r="P204" s="78" t="s">
        <v>229</v>
      </c>
      <c r="Q204" s="1">
        <f t="shared" ca="1" si="29"/>
        <v>6</v>
      </c>
      <c r="R204" t="s">
        <v>230</v>
      </c>
      <c r="S204" t="str">
        <f t="shared" ca="1" si="33"/>
        <v>\\(\\quad 36　－　30　=　 \\)</v>
      </c>
      <c r="T204" t="str">
        <f t="shared" ca="1" si="34"/>
        <v>\\(\\quad 6 \\)</v>
      </c>
    </row>
    <row r="205" spans="1:20" x14ac:dyDescent="0.55000000000000004">
      <c r="A205" s="51" t="s">
        <v>60</v>
      </c>
      <c r="C205" s="50" t="s">
        <v>162</v>
      </c>
      <c r="D205" s="50" t="str">
        <f t="shared" ca="1" si="35"/>
        <v>\\(\\quad 74　－　37　=　 \\)</v>
      </c>
      <c r="E205" s="50" t="str">
        <f t="shared" ca="1" si="35"/>
        <v>\\(\\quad 37 \\)</v>
      </c>
      <c r="F205" s="50" t="s">
        <v>62</v>
      </c>
      <c r="H205" s="50"/>
      <c r="I205" s="89" t="str">
        <f t="shared" ca="1" si="25"/>
        <v>INSERT INTO math(tangen,question,answer,editor,date,count) VALUES('m1500','\\(\\quad 74　－　37　=　 \\)','\\(\\quad 37 \\)','harazono',NOW(),0);</v>
      </c>
      <c r="J205" s="78" t="s">
        <v>229</v>
      </c>
      <c r="K205" s="1">
        <f t="shared" ca="1" si="36"/>
        <v>74</v>
      </c>
      <c r="L205" t="s">
        <v>236</v>
      </c>
      <c r="M205" s="1">
        <f t="shared" ca="1" si="28"/>
        <v>37</v>
      </c>
      <c r="N205" t="s">
        <v>234</v>
      </c>
      <c r="O205" t="s">
        <v>230</v>
      </c>
      <c r="P205" s="78" t="s">
        <v>229</v>
      </c>
      <c r="Q205" s="1">
        <f t="shared" ca="1" si="29"/>
        <v>37</v>
      </c>
      <c r="R205" t="s">
        <v>230</v>
      </c>
      <c r="S205" t="str">
        <f t="shared" ca="1" si="33"/>
        <v>\\(\\quad 74　－　37　=　 \\)</v>
      </c>
      <c r="T205" t="str">
        <f t="shared" ca="1" si="34"/>
        <v>\\(\\quad 37 \\)</v>
      </c>
    </row>
    <row r="206" spans="1:20" x14ac:dyDescent="0.55000000000000004">
      <c r="A206" s="51" t="s">
        <v>60</v>
      </c>
      <c r="C206" s="50" t="s">
        <v>162</v>
      </c>
      <c r="D206" s="50" t="str">
        <f t="shared" ca="1" si="35"/>
        <v>\\(\\quad 82　－　57　=　 \\)</v>
      </c>
      <c r="E206" s="50" t="str">
        <f t="shared" ca="1" si="35"/>
        <v>\\(\\quad 25 \\)</v>
      </c>
      <c r="F206" s="50" t="s">
        <v>62</v>
      </c>
      <c r="H206" s="50"/>
      <c r="I206" s="89" t="str">
        <f t="shared" ca="1" si="25"/>
        <v>INSERT INTO math(tangen,question,answer,editor,date,count) VALUES('m1500','\\(\\quad 82　－　57　=　 \\)','\\(\\quad 25 \\)','harazono',NOW(),0);</v>
      </c>
      <c r="J206" s="78" t="s">
        <v>229</v>
      </c>
      <c r="K206" s="1">
        <f t="shared" ca="1" si="36"/>
        <v>82</v>
      </c>
      <c r="L206" t="s">
        <v>236</v>
      </c>
      <c r="M206" s="1">
        <f t="shared" ca="1" si="28"/>
        <v>57</v>
      </c>
      <c r="N206" t="s">
        <v>234</v>
      </c>
      <c r="O206" t="s">
        <v>230</v>
      </c>
      <c r="P206" s="78" t="s">
        <v>229</v>
      </c>
      <c r="Q206" s="1">
        <f t="shared" ref="Q206:Q269" ca="1" si="37">K206-M206</f>
        <v>25</v>
      </c>
      <c r="R206" t="s">
        <v>230</v>
      </c>
      <c r="S206" t="str">
        <f t="shared" ca="1" si="33"/>
        <v>\\(\\quad 82　－　57　=　 \\)</v>
      </c>
      <c r="T206" t="str">
        <f t="shared" ca="1" si="34"/>
        <v>\\(\\quad 25 \\)</v>
      </c>
    </row>
    <row r="207" spans="1:20" x14ac:dyDescent="0.55000000000000004">
      <c r="A207" s="51" t="s">
        <v>60</v>
      </c>
      <c r="C207" s="50" t="s">
        <v>162</v>
      </c>
      <c r="D207" s="50" t="str">
        <f t="shared" ca="1" si="35"/>
        <v>\\(\\quad 77　－　50　=　 \\)</v>
      </c>
      <c r="E207" s="50" t="str">
        <f t="shared" ca="1" si="35"/>
        <v>\\(\\quad 27 \\)</v>
      </c>
      <c r="F207" s="50" t="s">
        <v>62</v>
      </c>
      <c r="H207" s="50"/>
      <c r="I207" s="89" t="str">
        <f t="shared" ca="1" si="25"/>
        <v>INSERT INTO math(tangen,question,answer,editor,date,count) VALUES('m1500','\\(\\quad 77　－　50　=　 \\)','\\(\\quad 27 \\)','harazono',NOW(),0);</v>
      </c>
      <c r="J207" s="78" t="s">
        <v>229</v>
      </c>
      <c r="K207" s="1">
        <f t="shared" ca="1" si="36"/>
        <v>77</v>
      </c>
      <c r="L207" t="s">
        <v>236</v>
      </c>
      <c r="M207" s="1">
        <f t="shared" ca="1" si="28"/>
        <v>50</v>
      </c>
      <c r="N207" t="s">
        <v>234</v>
      </c>
      <c r="O207" t="s">
        <v>230</v>
      </c>
      <c r="P207" s="78" t="s">
        <v>229</v>
      </c>
      <c r="Q207" s="1">
        <f t="shared" ca="1" si="37"/>
        <v>27</v>
      </c>
      <c r="R207" t="s">
        <v>230</v>
      </c>
      <c r="S207" t="str">
        <f t="shared" ca="1" si="33"/>
        <v>\\(\\quad 77　－　50　=　 \\)</v>
      </c>
      <c r="T207" t="str">
        <f t="shared" ca="1" si="34"/>
        <v>\\(\\quad 27 \\)</v>
      </c>
    </row>
    <row r="208" spans="1:20" x14ac:dyDescent="0.55000000000000004">
      <c r="A208" s="51" t="s">
        <v>60</v>
      </c>
      <c r="C208" s="50" t="s">
        <v>162</v>
      </c>
      <c r="D208" s="50" t="str">
        <f t="shared" ca="1" si="35"/>
        <v>\\(\\quad 38　－　35　=　 \\)</v>
      </c>
      <c r="E208" s="50" t="str">
        <f t="shared" ca="1" si="35"/>
        <v>\\(\\quad 3 \\)</v>
      </c>
      <c r="F208" s="50" t="s">
        <v>62</v>
      </c>
      <c r="H208" s="50"/>
      <c r="I208" s="89" t="str">
        <f t="shared" ca="1" si="25"/>
        <v>INSERT INTO math(tangen,question,answer,editor,date,count) VALUES('m1500','\\(\\quad 38　－　35　=　 \\)','\\(\\quad 3 \\)','harazono',NOW(),0);</v>
      </c>
      <c r="J208" s="78" t="s">
        <v>229</v>
      </c>
      <c r="K208" s="1">
        <f t="shared" ca="1" si="36"/>
        <v>38</v>
      </c>
      <c r="L208" t="s">
        <v>236</v>
      </c>
      <c r="M208" s="1">
        <f t="shared" ca="1" si="28"/>
        <v>35</v>
      </c>
      <c r="N208" t="s">
        <v>234</v>
      </c>
      <c r="O208" t="s">
        <v>230</v>
      </c>
      <c r="P208" s="78" t="s">
        <v>229</v>
      </c>
      <c r="Q208" s="1">
        <f t="shared" ca="1" si="37"/>
        <v>3</v>
      </c>
      <c r="R208" t="s">
        <v>230</v>
      </c>
      <c r="S208" t="str">
        <f t="shared" ca="1" si="33"/>
        <v>\\(\\quad 38　－　35　=　 \\)</v>
      </c>
      <c r="T208" t="str">
        <f t="shared" ca="1" si="34"/>
        <v>\\(\\quad 3 \\)</v>
      </c>
    </row>
    <row r="209" spans="1:20" x14ac:dyDescent="0.55000000000000004">
      <c r="A209" s="51" t="s">
        <v>60</v>
      </c>
      <c r="C209" s="50" t="s">
        <v>162</v>
      </c>
      <c r="D209" s="50" t="str">
        <f t="shared" ca="1" si="35"/>
        <v>\\(\\quad 89　－　81　=　 \\)</v>
      </c>
      <c r="E209" s="50" t="str">
        <f t="shared" ca="1" si="35"/>
        <v>\\(\\quad 8 \\)</v>
      </c>
      <c r="F209" s="50" t="s">
        <v>62</v>
      </c>
      <c r="H209" s="50"/>
      <c r="I209" s="89" t="str">
        <f t="shared" ca="1" si="25"/>
        <v>INSERT INTO math(tangen,question,answer,editor,date,count) VALUES('m1500','\\(\\quad 89　－　81　=　 \\)','\\(\\quad 8 \\)','harazono',NOW(),0);</v>
      </c>
      <c r="J209" s="78" t="s">
        <v>229</v>
      </c>
      <c r="K209" s="1">
        <f t="shared" ca="1" si="36"/>
        <v>89</v>
      </c>
      <c r="L209" t="s">
        <v>236</v>
      </c>
      <c r="M209" s="1">
        <f t="shared" ca="1" si="28"/>
        <v>81</v>
      </c>
      <c r="N209" t="s">
        <v>234</v>
      </c>
      <c r="O209" t="s">
        <v>230</v>
      </c>
      <c r="P209" s="78" t="s">
        <v>229</v>
      </c>
      <c r="Q209" s="1">
        <f t="shared" ca="1" si="37"/>
        <v>8</v>
      </c>
      <c r="R209" t="s">
        <v>230</v>
      </c>
      <c r="S209" t="str">
        <f t="shared" ca="1" si="33"/>
        <v>\\(\\quad 89　－　81　=　 \\)</v>
      </c>
      <c r="T209" t="str">
        <f t="shared" ca="1" si="34"/>
        <v>\\(\\quad 8 \\)</v>
      </c>
    </row>
    <row r="210" spans="1:20" x14ac:dyDescent="0.55000000000000004">
      <c r="A210" s="51" t="s">
        <v>60</v>
      </c>
      <c r="C210" s="50" t="s">
        <v>162</v>
      </c>
      <c r="D210" s="50" t="str">
        <f t="shared" ca="1" si="35"/>
        <v>\\(\\quad 52　－　22　=　 \\)</v>
      </c>
      <c r="E210" s="50" t="str">
        <f t="shared" ca="1" si="35"/>
        <v>\\(\\quad 30 \\)</v>
      </c>
      <c r="F210" s="50" t="s">
        <v>62</v>
      </c>
      <c r="H210" s="50"/>
      <c r="I210" s="89" t="str">
        <f t="shared" ca="1" si="25"/>
        <v>INSERT INTO math(tangen,question,answer,editor,date,count) VALUES('m1500','\\(\\quad 52　－　22　=　 \\)','\\(\\quad 30 \\)','harazono',NOW(),0);</v>
      </c>
      <c r="J210" s="78" t="s">
        <v>229</v>
      </c>
      <c r="K210" s="1">
        <f t="shared" ca="1" si="36"/>
        <v>52</v>
      </c>
      <c r="L210" t="s">
        <v>236</v>
      </c>
      <c r="M210" s="1">
        <f t="shared" ca="1" si="28"/>
        <v>22</v>
      </c>
      <c r="N210" t="s">
        <v>234</v>
      </c>
      <c r="O210" t="s">
        <v>230</v>
      </c>
      <c r="P210" s="78" t="s">
        <v>229</v>
      </c>
      <c r="Q210" s="1">
        <f t="shared" ca="1" si="37"/>
        <v>30</v>
      </c>
      <c r="R210" t="s">
        <v>230</v>
      </c>
      <c r="S210" t="str">
        <f t="shared" ca="1" si="33"/>
        <v>\\(\\quad 52　－　22　=　 \\)</v>
      </c>
      <c r="T210" t="str">
        <f t="shared" ca="1" si="34"/>
        <v>\\(\\quad 30 \\)</v>
      </c>
    </row>
    <row r="211" spans="1:20" x14ac:dyDescent="0.55000000000000004">
      <c r="A211" s="51" t="s">
        <v>60</v>
      </c>
      <c r="C211" s="50" t="s">
        <v>162</v>
      </c>
      <c r="D211" s="50" t="str">
        <f t="shared" ca="1" si="35"/>
        <v>\\(\\quad 57　－　23　=　 \\)</v>
      </c>
      <c r="E211" s="50" t="str">
        <f t="shared" ca="1" si="35"/>
        <v>\\(\\quad 34 \\)</v>
      </c>
      <c r="F211" s="50" t="s">
        <v>62</v>
      </c>
      <c r="H211" s="50"/>
      <c r="I211" s="89" t="str">
        <f t="shared" ca="1" si="25"/>
        <v>INSERT INTO math(tangen,question,answer,editor,date,count) VALUES('m1500','\\(\\quad 57　－　23　=　 \\)','\\(\\quad 34 \\)','harazono',NOW(),0);</v>
      </c>
      <c r="J211" s="78" t="s">
        <v>229</v>
      </c>
      <c r="K211" s="1">
        <f t="shared" ca="1" si="36"/>
        <v>57</v>
      </c>
      <c r="L211" t="s">
        <v>236</v>
      </c>
      <c r="M211" s="1">
        <f t="shared" ca="1" si="28"/>
        <v>23</v>
      </c>
      <c r="N211" t="s">
        <v>234</v>
      </c>
      <c r="O211" t="s">
        <v>230</v>
      </c>
      <c r="P211" s="78" t="s">
        <v>229</v>
      </c>
      <c r="Q211" s="1">
        <f t="shared" ca="1" si="37"/>
        <v>34</v>
      </c>
      <c r="R211" t="s">
        <v>230</v>
      </c>
      <c r="S211" t="str">
        <f t="shared" ca="1" si="33"/>
        <v>\\(\\quad 57　－　23　=　 \\)</v>
      </c>
      <c r="T211" t="str">
        <f t="shared" ca="1" si="34"/>
        <v>\\(\\quad 34 \\)</v>
      </c>
    </row>
    <row r="212" spans="1:20" x14ac:dyDescent="0.55000000000000004">
      <c r="A212" s="51" t="s">
        <v>60</v>
      </c>
      <c r="C212" s="50" t="s">
        <v>162</v>
      </c>
      <c r="D212" s="50" t="str">
        <f t="shared" ca="1" si="35"/>
        <v>\\(\\quad 95　－　59　=　 \\)</v>
      </c>
      <c r="E212" s="50" t="str">
        <f t="shared" ca="1" si="35"/>
        <v>\\(\\quad 36 \\)</v>
      </c>
      <c r="F212" s="50" t="s">
        <v>62</v>
      </c>
      <c r="H212" s="50"/>
      <c r="I212" s="89" t="str">
        <f t="shared" ca="1" si="25"/>
        <v>INSERT INTO math(tangen,question,answer,editor,date,count) VALUES('m1500','\\(\\quad 95　－　59　=　 \\)','\\(\\quad 36 \\)','harazono',NOW(),0);</v>
      </c>
      <c r="J212" s="78" t="s">
        <v>229</v>
      </c>
      <c r="K212" s="1">
        <f t="shared" ca="1" si="36"/>
        <v>95</v>
      </c>
      <c r="L212" t="s">
        <v>236</v>
      </c>
      <c r="M212" s="1">
        <f t="shared" ca="1" si="28"/>
        <v>59</v>
      </c>
      <c r="N212" t="s">
        <v>234</v>
      </c>
      <c r="O212" t="s">
        <v>230</v>
      </c>
      <c r="P212" s="78" t="s">
        <v>229</v>
      </c>
      <c r="Q212" s="1">
        <f t="shared" ca="1" si="37"/>
        <v>36</v>
      </c>
      <c r="R212" t="s">
        <v>230</v>
      </c>
      <c r="S212" t="str">
        <f t="shared" ca="1" si="33"/>
        <v>\\(\\quad 95　－　59　=　 \\)</v>
      </c>
      <c r="T212" t="str">
        <f t="shared" ca="1" si="34"/>
        <v>\\(\\quad 36 \\)</v>
      </c>
    </row>
    <row r="213" spans="1:20" x14ac:dyDescent="0.55000000000000004">
      <c r="A213" s="51" t="s">
        <v>60</v>
      </c>
      <c r="C213" s="50" t="s">
        <v>162</v>
      </c>
      <c r="D213" s="50" t="str">
        <f t="shared" ca="1" si="35"/>
        <v>\\(\\quad 96　－　86　=　 \\)</v>
      </c>
      <c r="E213" s="50" t="str">
        <f t="shared" ca="1" si="35"/>
        <v>\\(\\quad 10 \\)</v>
      </c>
      <c r="F213" s="50" t="s">
        <v>62</v>
      </c>
      <c r="H213" s="50"/>
      <c r="I213" s="89" t="str">
        <f t="shared" ca="1" si="25"/>
        <v>INSERT INTO math(tangen,question,answer,editor,date,count) VALUES('m1500','\\(\\quad 96　－　86　=　 \\)','\\(\\quad 10 \\)','harazono',NOW(),0);</v>
      </c>
      <c r="J213" s="78" t="s">
        <v>229</v>
      </c>
      <c r="K213" s="1">
        <f t="shared" ca="1" si="36"/>
        <v>96</v>
      </c>
      <c r="L213" t="s">
        <v>236</v>
      </c>
      <c r="M213" s="1">
        <f t="shared" ca="1" si="28"/>
        <v>86</v>
      </c>
      <c r="N213" t="s">
        <v>234</v>
      </c>
      <c r="O213" t="s">
        <v>230</v>
      </c>
      <c r="P213" s="78" t="s">
        <v>229</v>
      </c>
      <c r="Q213" s="1">
        <f t="shared" ca="1" si="37"/>
        <v>10</v>
      </c>
      <c r="R213" t="s">
        <v>230</v>
      </c>
      <c r="S213" t="str">
        <f t="shared" ca="1" si="33"/>
        <v>\\(\\quad 96　－　86　=　 \\)</v>
      </c>
      <c r="T213" t="str">
        <f t="shared" ca="1" si="34"/>
        <v>\\(\\quad 10 \\)</v>
      </c>
    </row>
    <row r="214" spans="1:20" x14ac:dyDescent="0.55000000000000004">
      <c r="A214" s="51" t="s">
        <v>60</v>
      </c>
      <c r="C214" s="50" t="s">
        <v>162</v>
      </c>
      <c r="D214" s="50" t="str">
        <f t="shared" ca="1" si="35"/>
        <v>\\(\\quad 57　－　54　=　 \\)</v>
      </c>
      <c r="E214" s="50" t="str">
        <f t="shared" ca="1" si="35"/>
        <v>\\(\\quad 3 \\)</v>
      </c>
      <c r="F214" s="50" t="s">
        <v>62</v>
      </c>
      <c r="H214" s="50"/>
      <c r="I214" s="89" t="str">
        <f t="shared" ca="1" si="25"/>
        <v>INSERT INTO math(tangen,question,answer,editor,date,count) VALUES('m1500','\\(\\quad 57　－　54　=　 \\)','\\(\\quad 3 \\)','harazono',NOW(),0);</v>
      </c>
      <c r="J214" s="78" t="s">
        <v>229</v>
      </c>
      <c r="K214" s="1">
        <f t="shared" ca="1" si="36"/>
        <v>57</v>
      </c>
      <c r="L214" t="s">
        <v>236</v>
      </c>
      <c r="M214" s="1">
        <f t="shared" ca="1" si="28"/>
        <v>54</v>
      </c>
      <c r="N214" t="s">
        <v>234</v>
      </c>
      <c r="O214" t="s">
        <v>230</v>
      </c>
      <c r="P214" s="78" t="s">
        <v>229</v>
      </c>
      <c r="Q214" s="1">
        <f t="shared" ca="1" si="37"/>
        <v>3</v>
      </c>
      <c r="R214" t="s">
        <v>230</v>
      </c>
      <c r="S214" t="str">
        <f t="shared" ca="1" si="33"/>
        <v>\\(\\quad 57　－　54　=　 \\)</v>
      </c>
      <c r="T214" t="str">
        <f t="shared" ca="1" si="34"/>
        <v>\\(\\quad 3 \\)</v>
      </c>
    </row>
    <row r="215" spans="1:20" x14ac:dyDescent="0.55000000000000004">
      <c r="A215" s="51" t="s">
        <v>60</v>
      </c>
      <c r="C215" s="50" t="s">
        <v>162</v>
      </c>
      <c r="D215" s="50" t="str">
        <f t="shared" ca="1" si="35"/>
        <v>\\(\\quad 46　－　30　=　 \\)</v>
      </c>
      <c r="E215" s="50" t="str">
        <f t="shared" ca="1" si="35"/>
        <v>\\(\\quad 16 \\)</v>
      </c>
      <c r="F215" s="50" t="s">
        <v>62</v>
      </c>
      <c r="H215" s="50"/>
      <c r="I215" s="89" t="str">
        <f t="shared" ca="1" si="25"/>
        <v>INSERT INTO math(tangen,question,answer,editor,date,count) VALUES('m1500','\\(\\quad 46　－　30　=　 \\)','\\(\\quad 16 \\)','harazono',NOW(),0);</v>
      </c>
      <c r="J215" s="78" t="s">
        <v>229</v>
      </c>
      <c r="K215" s="1">
        <f t="shared" ca="1" si="36"/>
        <v>46</v>
      </c>
      <c r="L215" t="s">
        <v>236</v>
      </c>
      <c r="M215" s="1">
        <f t="shared" ca="1" si="28"/>
        <v>30</v>
      </c>
      <c r="N215" t="s">
        <v>234</v>
      </c>
      <c r="O215" t="s">
        <v>230</v>
      </c>
      <c r="P215" s="78" t="s">
        <v>229</v>
      </c>
      <c r="Q215" s="1">
        <f t="shared" ca="1" si="37"/>
        <v>16</v>
      </c>
      <c r="R215" t="s">
        <v>230</v>
      </c>
      <c r="S215" t="str">
        <f t="shared" ca="1" si="33"/>
        <v>\\(\\quad 46　－　30　=　 \\)</v>
      </c>
      <c r="T215" t="str">
        <f t="shared" ca="1" si="34"/>
        <v>\\(\\quad 16 \\)</v>
      </c>
    </row>
    <row r="216" spans="1:20" x14ac:dyDescent="0.55000000000000004">
      <c r="A216" s="51" t="s">
        <v>60</v>
      </c>
      <c r="C216" s="50" t="s">
        <v>162</v>
      </c>
      <c r="D216" s="50" t="str">
        <f t="shared" ca="1" si="35"/>
        <v>\\(\\quad 47　－　31　=　 \\)</v>
      </c>
      <c r="E216" s="50" t="str">
        <f t="shared" ca="1" si="35"/>
        <v>\\(\\quad 16 \\)</v>
      </c>
      <c r="F216" s="50" t="s">
        <v>62</v>
      </c>
      <c r="H216" s="50"/>
      <c r="I216" s="89" t="str">
        <f t="shared" ca="1" si="25"/>
        <v>INSERT INTO math(tangen,question,answer,editor,date,count) VALUES('m1500','\\(\\quad 47　－　31　=　 \\)','\\(\\quad 16 \\)','harazono',NOW(),0);</v>
      </c>
      <c r="J216" s="78" t="s">
        <v>229</v>
      </c>
      <c r="K216" s="1">
        <f t="shared" ca="1" si="36"/>
        <v>47</v>
      </c>
      <c r="L216" t="s">
        <v>236</v>
      </c>
      <c r="M216" s="1">
        <f t="shared" ca="1" si="28"/>
        <v>31</v>
      </c>
      <c r="N216" t="s">
        <v>234</v>
      </c>
      <c r="O216" t="s">
        <v>230</v>
      </c>
      <c r="P216" s="78" t="s">
        <v>229</v>
      </c>
      <c r="Q216" s="1">
        <f t="shared" ca="1" si="37"/>
        <v>16</v>
      </c>
      <c r="R216" t="s">
        <v>230</v>
      </c>
      <c r="S216" t="str">
        <f t="shared" ca="1" si="33"/>
        <v>\\(\\quad 47　－　31　=　 \\)</v>
      </c>
      <c r="T216" t="str">
        <f t="shared" ca="1" si="34"/>
        <v>\\(\\quad 16 \\)</v>
      </c>
    </row>
    <row r="217" spans="1:20" x14ac:dyDescent="0.55000000000000004">
      <c r="A217" s="51" t="s">
        <v>60</v>
      </c>
      <c r="C217" s="50" t="s">
        <v>162</v>
      </c>
      <c r="D217" s="50" t="str">
        <f t="shared" ca="1" si="35"/>
        <v>\\(\\quad 46　－　44　=　 \\)</v>
      </c>
      <c r="E217" s="50" t="str">
        <f t="shared" ca="1" si="35"/>
        <v>\\(\\quad 2 \\)</v>
      </c>
      <c r="F217" s="50" t="s">
        <v>62</v>
      </c>
      <c r="H217" s="50"/>
      <c r="I217" s="89" t="str">
        <f t="shared" ca="1" si="25"/>
        <v>INSERT INTO math(tangen,question,answer,editor,date,count) VALUES('m1500','\\(\\quad 46　－　44　=　 \\)','\\(\\quad 2 \\)','harazono',NOW(),0);</v>
      </c>
      <c r="J217" s="78" t="s">
        <v>229</v>
      </c>
      <c r="K217" s="1">
        <f t="shared" ca="1" si="36"/>
        <v>46</v>
      </c>
      <c r="L217" t="s">
        <v>236</v>
      </c>
      <c r="M217" s="1">
        <f t="shared" ca="1" si="28"/>
        <v>44</v>
      </c>
      <c r="N217" t="s">
        <v>234</v>
      </c>
      <c r="O217" t="s">
        <v>230</v>
      </c>
      <c r="P217" s="78" t="s">
        <v>229</v>
      </c>
      <c r="Q217" s="1">
        <f t="shared" ca="1" si="37"/>
        <v>2</v>
      </c>
      <c r="R217" t="s">
        <v>230</v>
      </c>
      <c r="S217" t="str">
        <f t="shared" ca="1" si="33"/>
        <v>\\(\\quad 46　－　44　=　 \\)</v>
      </c>
      <c r="T217" t="str">
        <f t="shared" ca="1" si="34"/>
        <v>\\(\\quad 2 \\)</v>
      </c>
    </row>
    <row r="218" spans="1:20" x14ac:dyDescent="0.55000000000000004">
      <c r="A218" s="51" t="s">
        <v>60</v>
      </c>
      <c r="C218" s="50" t="s">
        <v>162</v>
      </c>
      <c r="D218" s="50" t="str">
        <f t="shared" ca="1" si="35"/>
        <v>\\(\\quad 63　－　63　=　 \\)</v>
      </c>
      <c r="E218" s="50" t="str">
        <f t="shared" ca="1" si="35"/>
        <v>\\(\\quad 0 \\)</v>
      </c>
      <c r="F218" s="50" t="s">
        <v>62</v>
      </c>
      <c r="H218" s="50"/>
      <c r="I218" s="89" t="str">
        <f t="shared" ca="1" si="25"/>
        <v>INSERT INTO math(tangen,question,answer,editor,date,count) VALUES('m1500','\\(\\quad 63　－　63　=　 \\)','\\(\\quad 0 \\)','harazono',NOW(),0);</v>
      </c>
      <c r="J218" s="78" t="s">
        <v>229</v>
      </c>
      <c r="K218" s="1">
        <f t="shared" ca="1" si="36"/>
        <v>63</v>
      </c>
      <c r="L218" t="s">
        <v>236</v>
      </c>
      <c r="M218" s="1">
        <f t="shared" ca="1" si="28"/>
        <v>63</v>
      </c>
      <c r="N218" t="s">
        <v>234</v>
      </c>
      <c r="O218" t="s">
        <v>230</v>
      </c>
      <c r="P218" s="78" t="s">
        <v>229</v>
      </c>
      <c r="Q218" s="1">
        <f t="shared" ca="1" si="37"/>
        <v>0</v>
      </c>
      <c r="R218" t="s">
        <v>230</v>
      </c>
      <c r="S218" t="str">
        <f t="shared" ca="1" si="33"/>
        <v>\\(\\quad 63　－　63　=　 \\)</v>
      </c>
      <c r="T218" t="str">
        <f t="shared" ca="1" si="34"/>
        <v>\\(\\quad 0 \\)</v>
      </c>
    </row>
    <row r="219" spans="1:20" x14ac:dyDescent="0.55000000000000004">
      <c r="A219" s="51" t="s">
        <v>60</v>
      </c>
      <c r="C219" s="50" t="s">
        <v>162</v>
      </c>
      <c r="D219" s="50" t="str">
        <f t="shared" ca="1" si="35"/>
        <v>\\(\\quad 87　－　73　=　 \\)</v>
      </c>
      <c r="E219" s="50" t="str">
        <f t="shared" ca="1" si="35"/>
        <v>\\(\\quad 14 \\)</v>
      </c>
      <c r="F219" s="50" t="s">
        <v>62</v>
      </c>
      <c r="H219" s="50"/>
      <c r="I219" s="89" t="str">
        <f t="shared" ca="1" si="25"/>
        <v>INSERT INTO math(tangen,question,answer,editor,date,count) VALUES('m1500','\\(\\quad 87　－　73　=　 \\)','\\(\\quad 14 \\)','harazono',NOW(),0);</v>
      </c>
      <c r="J219" s="78" t="s">
        <v>229</v>
      </c>
      <c r="K219" s="1">
        <f t="shared" ca="1" si="36"/>
        <v>87</v>
      </c>
      <c r="L219" t="s">
        <v>236</v>
      </c>
      <c r="M219" s="1">
        <f t="shared" ca="1" si="28"/>
        <v>73</v>
      </c>
      <c r="N219" t="s">
        <v>234</v>
      </c>
      <c r="O219" t="s">
        <v>230</v>
      </c>
      <c r="P219" s="78" t="s">
        <v>229</v>
      </c>
      <c r="Q219" s="1">
        <f t="shared" ca="1" si="37"/>
        <v>14</v>
      </c>
      <c r="R219" t="s">
        <v>230</v>
      </c>
      <c r="S219" t="str">
        <f t="shared" ca="1" si="33"/>
        <v>\\(\\quad 87　－　73　=　 \\)</v>
      </c>
      <c r="T219" t="str">
        <f t="shared" ca="1" si="34"/>
        <v>\\(\\quad 14 \\)</v>
      </c>
    </row>
    <row r="220" spans="1:20" x14ac:dyDescent="0.55000000000000004">
      <c r="A220" s="51" t="s">
        <v>60</v>
      </c>
      <c r="C220" s="50" t="s">
        <v>162</v>
      </c>
      <c r="D220" s="50" t="str">
        <f t="shared" ca="1" si="35"/>
        <v>\\(\\quad 93　－　30　=　 \\)</v>
      </c>
      <c r="E220" s="50" t="str">
        <f t="shared" ca="1" si="35"/>
        <v>\\(\\quad 63 \\)</v>
      </c>
      <c r="F220" s="50" t="s">
        <v>62</v>
      </c>
      <c r="H220" s="50"/>
      <c r="I220" s="89" t="str">
        <f t="shared" ca="1" si="25"/>
        <v>INSERT INTO math(tangen,question,answer,editor,date,count) VALUES('m1500','\\(\\quad 93　－　30　=　 \\)','\\(\\quad 63 \\)','harazono',NOW(),0);</v>
      </c>
      <c r="J220" s="78" t="s">
        <v>229</v>
      </c>
      <c r="K220" s="1">
        <f t="shared" ca="1" si="36"/>
        <v>93</v>
      </c>
      <c r="L220" t="s">
        <v>236</v>
      </c>
      <c r="M220" s="1">
        <f t="shared" ca="1" si="28"/>
        <v>30</v>
      </c>
      <c r="N220" t="s">
        <v>234</v>
      </c>
      <c r="O220" t="s">
        <v>230</v>
      </c>
      <c r="P220" s="78" t="s">
        <v>229</v>
      </c>
      <c r="Q220" s="1">
        <f t="shared" ca="1" si="37"/>
        <v>63</v>
      </c>
      <c r="R220" t="s">
        <v>230</v>
      </c>
      <c r="S220" t="str">
        <f t="shared" ca="1" si="33"/>
        <v>\\(\\quad 93　－　30　=　 \\)</v>
      </c>
      <c r="T220" t="str">
        <f t="shared" ca="1" si="34"/>
        <v>\\(\\quad 63 \\)</v>
      </c>
    </row>
    <row r="221" spans="1:20" x14ac:dyDescent="0.55000000000000004">
      <c r="A221" s="51" t="s">
        <v>60</v>
      </c>
      <c r="C221" s="50" t="s">
        <v>162</v>
      </c>
      <c r="D221" s="50" t="str">
        <f t="shared" ca="1" si="35"/>
        <v>\\(\\quad 48　－　38　=　 \\)</v>
      </c>
      <c r="E221" s="50" t="str">
        <f t="shared" ca="1" si="35"/>
        <v>\\(\\quad 10 \\)</v>
      </c>
      <c r="F221" s="50" t="s">
        <v>62</v>
      </c>
      <c r="H221" s="50"/>
      <c r="I221" s="89" t="str">
        <f t="shared" ca="1" si="25"/>
        <v>INSERT INTO math(tangen,question,answer,editor,date,count) VALUES('m1500','\\(\\quad 48　－　38　=　 \\)','\\(\\quad 10 \\)','harazono',NOW(),0);</v>
      </c>
      <c r="J221" s="78" t="s">
        <v>229</v>
      </c>
      <c r="K221" s="1">
        <f t="shared" ca="1" si="36"/>
        <v>48</v>
      </c>
      <c r="L221" t="s">
        <v>236</v>
      </c>
      <c r="M221" s="1">
        <f t="shared" ca="1" si="28"/>
        <v>38</v>
      </c>
      <c r="N221" t="s">
        <v>234</v>
      </c>
      <c r="O221" t="s">
        <v>230</v>
      </c>
      <c r="P221" s="78" t="s">
        <v>229</v>
      </c>
      <c r="Q221" s="1">
        <f t="shared" ca="1" si="37"/>
        <v>10</v>
      </c>
      <c r="R221" t="s">
        <v>230</v>
      </c>
      <c r="S221" t="str">
        <f t="shared" ca="1" si="33"/>
        <v>\\(\\quad 48　－　38　=　 \\)</v>
      </c>
      <c r="T221" t="str">
        <f t="shared" ca="1" si="34"/>
        <v>\\(\\quad 10 \\)</v>
      </c>
    </row>
    <row r="222" spans="1:20" x14ac:dyDescent="0.55000000000000004">
      <c r="A222" s="51" t="s">
        <v>60</v>
      </c>
      <c r="C222" s="50" t="s">
        <v>162</v>
      </c>
      <c r="D222" s="50" t="str">
        <f t="shared" ca="1" si="35"/>
        <v>\\(\\quad 20　－　20　=　 \\)</v>
      </c>
      <c r="E222" s="50" t="str">
        <f t="shared" ca="1" si="35"/>
        <v>\\(\\quad 0 \\)</v>
      </c>
      <c r="F222" s="50" t="s">
        <v>62</v>
      </c>
      <c r="H222" s="50"/>
      <c r="I222" s="89" t="str">
        <f t="shared" ca="1" si="25"/>
        <v>INSERT INTO math(tangen,question,answer,editor,date,count) VALUES('m1500','\\(\\quad 20　－　20　=　 \\)','\\(\\quad 0 \\)','harazono',NOW(),0);</v>
      </c>
      <c r="J222" s="78" t="s">
        <v>229</v>
      </c>
      <c r="K222" s="1">
        <f t="shared" ca="1" si="36"/>
        <v>20</v>
      </c>
      <c r="L222" t="s">
        <v>236</v>
      </c>
      <c r="M222" s="1">
        <f t="shared" ca="1" si="28"/>
        <v>20</v>
      </c>
      <c r="N222" t="s">
        <v>234</v>
      </c>
      <c r="O222" t="s">
        <v>230</v>
      </c>
      <c r="P222" s="78" t="s">
        <v>229</v>
      </c>
      <c r="Q222" s="1">
        <f t="shared" ca="1" si="37"/>
        <v>0</v>
      </c>
      <c r="R222" t="s">
        <v>230</v>
      </c>
      <c r="S222" t="str">
        <f t="shared" ca="1" si="33"/>
        <v>\\(\\quad 20　－　20　=　 \\)</v>
      </c>
      <c r="T222" t="str">
        <f t="shared" ca="1" si="34"/>
        <v>\\(\\quad 0 \\)</v>
      </c>
    </row>
    <row r="223" spans="1:20" x14ac:dyDescent="0.55000000000000004">
      <c r="A223" s="51" t="s">
        <v>60</v>
      </c>
      <c r="C223" s="50" t="s">
        <v>162</v>
      </c>
      <c r="D223" s="50" t="str">
        <f t="shared" ca="1" si="35"/>
        <v>\\(\\quad 68　－　54　=　 \\)</v>
      </c>
      <c r="E223" s="50" t="str">
        <f t="shared" ca="1" si="35"/>
        <v>\\(\\quad 14 \\)</v>
      </c>
      <c r="F223" s="50" t="s">
        <v>62</v>
      </c>
      <c r="H223" s="50"/>
      <c r="I223" s="89" t="str">
        <f t="shared" ca="1" si="25"/>
        <v>INSERT INTO math(tangen,question,answer,editor,date,count) VALUES('m1500','\\(\\quad 68　－　54　=　 \\)','\\(\\quad 14 \\)','harazono',NOW(),0);</v>
      </c>
      <c r="J223" s="78" t="s">
        <v>229</v>
      </c>
      <c r="K223" s="1">
        <f t="shared" ca="1" si="36"/>
        <v>68</v>
      </c>
      <c r="L223" t="s">
        <v>236</v>
      </c>
      <c r="M223" s="1">
        <f t="shared" ca="1" si="28"/>
        <v>54</v>
      </c>
      <c r="N223" t="s">
        <v>234</v>
      </c>
      <c r="O223" t="s">
        <v>230</v>
      </c>
      <c r="P223" s="78" t="s">
        <v>229</v>
      </c>
      <c r="Q223" s="1">
        <f t="shared" ca="1" si="37"/>
        <v>14</v>
      </c>
      <c r="R223" t="s">
        <v>230</v>
      </c>
      <c r="S223" t="str">
        <f t="shared" ca="1" si="33"/>
        <v>\\(\\quad 68　－　54　=　 \\)</v>
      </c>
      <c r="T223" t="str">
        <f t="shared" ca="1" si="34"/>
        <v>\\(\\quad 14 \\)</v>
      </c>
    </row>
    <row r="224" spans="1:20" x14ac:dyDescent="0.55000000000000004">
      <c r="A224" s="51" t="s">
        <v>60</v>
      </c>
      <c r="C224" s="50" t="s">
        <v>162</v>
      </c>
      <c r="D224" s="50" t="str">
        <f t="shared" ca="1" si="35"/>
        <v>\\(\\quad 40　－　30　=　 \\)</v>
      </c>
      <c r="E224" s="50" t="str">
        <f t="shared" ca="1" si="35"/>
        <v>\\(\\quad 10 \\)</v>
      </c>
      <c r="F224" s="50" t="s">
        <v>62</v>
      </c>
      <c r="H224" s="50"/>
      <c r="I224" s="89" t="str">
        <f t="shared" ca="1" si="25"/>
        <v>INSERT INTO math(tangen,question,answer,editor,date,count) VALUES('m1500','\\(\\quad 40　－　30　=　 \\)','\\(\\quad 10 \\)','harazono',NOW(),0);</v>
      </c>
      <c r="J224" s="78" t="s">
        <v>229</v>
      </c>
      <c r="K224" s="1">
        <f t="shared" ca="1" si="36"/>
        <v>40</v>
      </c>
      <c r="L224" t="s">
        <v>236</v>
      </c>
      <c r="M224" s="1">
        <f t="shared" ca="1" si="28"/>
        <v>30</v>
      </c>
      <c r="N224" t="s">
        <v>234</v>
      </c>
      <c r="O224" t="s">
        <v>230</v>
      </c>
      <c r="P224" s="78" t="s">
        <v>229</v>
      </c>
      <c r="Q224" s="1">
        <f t="shared" ca="1" si="37"/>
        <v>10</v>
      </c>
      <c r="R224" t="s">
        <v>230</v>
      </c>
      <c r="S224" t="str">
        <f t="shared" ca="1" si="33"/>
        <v>\\(\\quad 40　－　30　=　 \\)</v>
      </c>
      <c r="T224" t="str">
        <f t="shared" ca="1" si="34"/>
        <v>\\(\\quad 10 \\)</v>
      </c>
    </row>
    <row r="225" spans="1:20" x14ac:dyDescent="0.55000000000000004">
      <c r="A225" s="51" t="s">
        <v>60</v>
      </c>
      <c r="C225" s="50" t="s">
        <v>162</v>
      </c>
      <c r="D225" s="50" t="str">
        <f t="shared" ca="1" si="35"/>
        <v>\\(\\quad 25　－　21　=　 \\)</v>
      </c>
      <c r="E225" s="50" t="str">
        <f t="shared" ca="1" si="35"/>
        <v>\\(\\quad 4 \\)</v>
      </c>
      <c r="F225" s="50" t="s">
        <v>62</v>
      </c>
      <c r="H225" s="50"/>
      <c r="I225" s="89" t="str">
        <f t="shared" ca="1" si="25"/>
        <v>INSERT INTO math(tangen,question,answer,editor,date,count) VALUES('m1500','\\(\\quad 25　－　21　=　 \\)','\\(\\quad 4 \\)','harazono',NOW(),0);</v>
      </c>
      <c r="J225" s="78" t="s">
        <v>229</v>
      </c>
      <c r="K225" s="1">
        <f t="shared" ca="1" si="36"/>
        <v>25</v>
      </c>
      <c r="L225" t="s">
        <v>236</v>
      </c>
      <c r="M225" s="1">
        <f t="shared" ca="1" si="28"/>
        <v>21</v>
      </c>
      <c r="N225" t="s">
        <v>234</v>
      </c>
      <c r="O225" t="s">
        <v>230</v>
      </c>
      <c r="P225" s="78" t="s">
        <v>229</v>
      </c>
      <c r="Q225" s="1">
        <f t="shared" ca="1" si="37"/>
        <v>4</v>
      </c>
      <c r="R225" t="s">
        <v>230</v>
      </c>
      <c r="S225" t="str">
        <f t="shared" ca="1" si="33"/>
        <v>\\(\\quad 25　－　21　=　 \\)</v>
      </c>
      <c r="T225" t="str">
        <f t="shared" ca="1" si="34"/>
        <v>\\(\\quad 4 \\)</v>
      </c>
    </row>
    <row r="226" spans="1:20" x14ac:dyDescent="0.55000000000000004">
      <c r="A226" s="51" t="s">
        <v>60</v>
      </c>
      <c r="C226" s="50" t="s">
        <v>162</v>
      </c>
      <c r="D226" s="50" t="str">
        <f t="shared" ca="1" si="35"/>
        <v>\\(\\quad 83　－　24　=　 \\)</v>
      </c>
      <c r="E226" s="50" t="str">
        <f t="shared" ca="1" si="35"/>
        <v>\\(\\quad 59 \\)</v>
      </c>
      <c r="F226" s="50" t="s">
        <v>62</v>
      </c>
      <c r="H226" s="50"/>
      <c r="I226" s="89" t="str">
        <f t="shared" ca="1" si="25"/>
        <v>INSERT INTO math(tangen,question,answer,editor,date,count) VALUES('m1500','\\(\\quad 83　－　24　=　 \\)','\\(\\quad 59 \\)','harazono',NOW(),0);</v>
      </c>
      <c r="J226" s="78" t="s">
        <v>229</v>
      </c>
      <c r="K226" s="1">
        <f t="shared" ca="1" si="36"/>
        <v>83</v>
      </c>
      <c r="L226" t="s">
        <v>236</v>
      </c>
      <c r="M226" s="1">
        <f t="shared" ca="1" si="28"/>
        <v>24</v>
      </c>
      <c r="N226" t="s">
        <v>234</v>
      </c>
      <c r="O226" t="s">
        <v>230</v>
      </c>
      <c r="P226" s="78" t="s">
        <v>229</v>
      </c>
      <c r="Q226" s="1">
        <f t="shared" ca="1" si="37"/>
        <v>59</v>
      </c>
      <c r="R226" t="s">
        <v>230</v>
      </c>
      <c r="S226" t="str">
        <f t="shared" ca="1" si="33"/>
        <v>\\(\\quad 83　－　24　=　 \\)</v>
      </c>
      <c r="T226" t="str">
        <f t="shared" ca="1" si="34"/>
        <v>\\(\\quad 59 \\)</v>
      </c>
    </row>
    <row r="227" spans="1:20" x14ac:dyDescent="0.55000000000000004">
      <c r="A227" s="51" t="s">
        <v>60</v>
      </c>
      <c r="C227" s="50" t="s">
        <v>162</v>
      </c>
      <c r="D227" s="50" t="str">
        <f t="shared" ca="1" si="35"/>
        <v>\\(\\quad 76　－　65　=　 \\)</v>
      </c>
      <c r="E227" s="50" t="str">
        <f t="shared" ca="1" si="35"/>
        <v>\\(\\quad 11 \\)</v>
      </c>
      <c r="F227" s="50" t="s">
        <v>62</v>
      </c>
      <c r="H227" s="50"/>
      <c r="I227" s="89" t="str">
        <f t="shared" ca="1" si="25"/>
        <v>INSERT INTO math(tangen,question,answer,editor,date,count) VALUES('m1500','\\(\\quad 76　－　65　=　 \\)','\\(\\quad 11 \\)','harazono',NOW(),0);</v>
      </c>
      <c r="J227" s="78" t="s">
        <v>229</v>
      </c>
      <c r="K227" s="1">
        <f t="shared" ca="1" si="36"/>
        <v>76</v>
      </c>
      <c r="L227" t="s">
        <v>236</v>
      </c>
      <c r="M227" s="1">
        <f t="shared" ca="1" si="28"/>
        <v>65</v>
      </c>
      <c r="N227" t="s">
        <v>234</v>
      </c>
      <c r="O227" t="s">
        <v>230</v>
      </c>
      <c r="P227" s="78" t="s">
        <v>229</v>
      </c>
      <c r="Q227" s="1">
        <f t="shared" ca="1" si="37"/>
        <v>11</v>
      </c>
      <c r="R227" t="s">
        <v>230</v>
      </c>
      <c r="S227" t="str">
        <f t="shared" ca="1" si="33"/>
        <v>\\(\\quad 76　－　65　=　 \\)</v>
      </c>
      <c r="T227" t="str">
        <f t="shared" ca="1" si="34"/>
        <v>\\(\\quad 11 \\)</v>
      </c>
    </row>
    <row r="228" spans="1:20" x14ac:dyDescent="0.55000000000000004">
      <c r="A228" s="51" t="s">
        <v>60</v>
      </c>
      <c r="C228" s="50" t="s">
        <v>162</v>
      </c>
      <c r="D228" s="50" t="str">
        <f t="shared" ca="1" si="35"/>
        <v>\\(\\quad 92　－　72　=　 \\)</v>
      </c>
      <c r="E228" s="50" t="str">
        <f t="shared" ca="1" si="35"/>
        <v>\\(\\quad 20 \\)</v>
      </c>
      <c r="F228" s="50" t="s">
        <v>62</v>
      </c>
      <c r="H228" s="50"/>
      <c r="I228" s="89" t="str">
        <f t="shared" ca="1" si="25"/>
        <v>INSERT INTO math(tangen,question,answer,editor,date,count) VALUES('m1500','\\(\\quad 92　－　72　=　 \\)','\\(\\quad 20 \\)','harazono',NOW(),0);</v>
      </c>
      <c r="J228" s="78" t="s">
        <v>229</v>
      </c>
      <c r="K228" s="1">
        <f t="shared" ca="1" si="36"/>
        <v>92</v>
      </c>
      <c r="L228" t="s">
        <v>236</v>
      </c>
      <c r="M228" s="1">
        <f t="shared" ca="1" si="28"/>
        <v>72</v>
      </c>
      <c r="N228" t="s">
        <v>234</v>
      </c>
      <c r="O228" t="s">
        <v>230</v>
      </c>
      <c r="P228" s="78" t="s">
        <v>229</v>
      </c>
      <c r="Q228" s="1">
        <f t="shared" ca="1" si="37"/>
        <v>20</v>
      </c>
      <c r="R228" t="s">
        <v>230</v>
      </c>
      <c r="S228" t="str">
        <f t="shared" ca="1" si="33"/>
        <v>\\(\\quad 92　－　72　=　 \\)</v>
      </c>
      <c r="T228" t="str">
        <f t="shared" ca="1" si="34"/>
        <v>\\(\\quad 20 \\)</v>
      </c>
    </row>
    <row r="229" spans="1:20" x14ac:dyDescent="0.55000000000000004">
      <c r="A229" s="51" t="s">
        <v>60</v>
      </c>
      <c r="C229" s="50" t="s">
        <v>162</v>
      </c>
      <c r="D229" s="50" t="str">
        <f t="shared" ca="1" si="35"/>
        <v>\\(\\quad 22　－　22　=　 \\)</v>
      </c>
      <c r="E229" s="50" t="str">
        <f t="shared" ca="1" si="35"/>
        <v>\\(\\quad 0 \\)</v>
      </c>
      <c r="F229" s="50" t="s">
        <v>62</v>
      </c>
      <c r="H229" s="50"/>
      <c r="I229" s="89" t="str">
        <f t="shared" ca="1" si="25"/>
        <v>INSERT INTO math(tangen,question,answer,editor,date,count) VALUES('m1500','\\(\\quad 22　－　22　=　 \\)','\\(\\quad 0 \\)','harazono',NOW(),0);</v>
      </c>
      <c r="J229" s="78" t="s">
        <v>229</v>
      </c>
      <c r="K229" s="1">
        <f t="shared" ca="1" si="36"/>
        <v>22</v>
      </c>
      <c r="L229" t="s">
        <v>236</v>
      </c>
      <c r="M229" s="1">
        <f t="shared" ca="1" si="28"/>
        <v>22</v>
      </c>
      <c r="N229" t="s">
        <v>234</v>
      </c>
      <c r="O229" t="s">
        <v>230</v>
      </c>
      <c r="P229" s="78" t="s">
        <v>229</v>
      </c>
      <c r="Q229" s="1">
        <f t="shared" ca="1" si="37"/>
        <v>0</v>
      </c>
      <c r="R229" t="s">
        <v>230</v>
      </c>
      <c r="S229" t="str">
        <f t="shared" ca="1" si="33"/>
        <v>\\(\\quad 22　－　22　=　 \\)</v>
      </c>
      <c r="T229" t="str">
        <f t="shared" ca="1" si="34"/>
        <v>\\(\\quad 0 \\)</v>
      </c>
    </row>
    <row r="230" spans="1:20" x14ac:dyDescent="0.55000000000000004">
      <c r="A230" s="51" t="s">
        <v>60</v>
      </c>
      <c r="C230" s="50" t="s">
        <v>162</v>
      </c>
      <c r="D230" s="50" t="str">
        <f t="shared" ca="1" si="35"/>
        <v>\\(\\quad 71　－　50　=　 \\)</v>
      </c>
      <c r="E230" s="50" t="str">
        <f t="shared" ca="1" si="35"/>
        <v>\\(\\quad 21 \\)</v>
      </c>
      <c r="F230" s="50" t="s">
        <v>62</v>
      </c>
      <c r="H230" s="50"/>
      <c r="I230" s="89" t="str">
        <f t="shared" ca="1" si="25"/>
        <v>INSERT INTO math(tangen,question,answer,editor,date,count) VALUES('m1500','\\(\\quad 71　－　50　=　 \\)','\\(\\quad 21 \\)','harazono',NOW(),0);</v>
      </c>
      <c r="J230" s="78" t="s">
        <v>229</v>
      </c>
      <c r="K230" s="1">
        <f t="shared" ca="1" si="36"/>
        <v>71</v>
      </c>
      <c r="L230" t="s">
        <v>236</v>
      </c>
      <c r="M230" s="1">
        <f t="shared" ca="1" si="28"/>
        <v>50</v>
      </c>
      <c r="N230" t="s">
        <v>234</v>
      </c>
      <c r="O230" t="s">
        <v>230</v>
      </c>
      <c r="P230" s="78" t="s">
        <v>229</v>
      </c>
      <c r="Q230" s="1">
        <f t="shared" ca="1" si="37"/>
        <v>21</v>
      </c>
      <c r="R230" t="s">
        <v>230</v>
      </c>
      <c r="S230" t="str">
        <f t="shared" ca="1" si="33"/>
        <v>\\(\\quad 71　－　50　=　 \\)</v>
      </c>
      <c r="T230" t="str">
        <f t="shared" ca="1" si="34"/>
        <v>\\(\\quad 21 \\)</v>
      </c>
    </row>
    <row r="231" spans="1:20" x14ac:dyDescent="0.55000000000000004">
      <c r="A231" s="51" t="s">
        <v>60</v>
      </c>
      <c r="C231" s="50" t="s">
        <v>162</v>
      </c>
      <c r="D231" s="50" t="str">
        <f t="shared" ca="1" si="35"/>
        <v>\\(\\quad 30　－　24　=　 \\)</v>
      </c>
      <c r="E231" s="50" t="str">
        <f t="shared" ca="1" si="35"/>
        <v>\\(\\quad 6 \\)</v>
      </c>
      <c r="F231" s="50" t="s">
        <v>62</v>
      </c>
      <c r="H231" s="50"/>
      <c r="I231" s="89" t="str">
        <f t="shared" ca="1" si="25"/>
        <v>INSERT INTO math(tangen,question,answer,editor,date,count) VALUES('m1500','\\(\\quad 30　－　24　=　 \\)','\\(\\quad 6 \\)','harazono',NOW(),0);</v>
      </c>
      <c r="J231" s="78" t="s">
        <v>229</v>
      </c>
      <c r="K231" s="1">
        <f t="shared" ca="1" si="36"/>
        <v>30</v>
      </c>
      <c r="L231" t="s">
        <v>236</v>
      </c>
      <c r="M231" s="1">
        <f t="shared" ca="1" si="28"/>
        <v>24</v>
      </c>
      <c r="N231" t="s">
        <v>234</v>
      </c>
      <c r="O231" t="s">
        <v>230</v>
      </c>
      <c r="P231" s="78" t="s">
        <v>229</v>
      </c>
      <c r="Q231" s="1">
        <f t="shared" ca="1" si="37"/>
        <v>6</v>
      </c>
      <c r="R231" t="s">
        <v>230</v>
      </c>
      <c r="S231" t="str">
        <f t="shared" ca="1" si="33"/>
        <v>\\(\\quad 30　－　24　=　 \\)</v>
      </c>
      <c r="T231" t="str">
        <f t="shared" ca="1" si="34"/>
        <v>\\(\\quad 6 \\)</v>
      </c>
    </row>
    <row r="232" spans="1:20" x14ac:dyDescent="0.55000000000000004">
      <c r="A232" s="51" t="s">
        <v>60</v>
      </c>
      <c r="C232" s="50" t="s">
        <v>162</v>
      </c>
      <c r="D232" s="50" t="str">
        <f t="shared" ca="1" si="35"/>
        <v>\\(\\quad 32　－　22　=　 \\)</v>
      </c>
      <c r="E232" s="50" t="str">
        <f t="shared" ca="1" si="35"/>
        <v>\\(\\quad 10 \\)</v>
      </c>
      <c r="F232" s="50" t="s">
        <v>62</v>
      </c>
      <c r="H232" s="50"/>
      <c r="I232" s="89" t="str">
        <f t="shared" ca="1" si="25"/>
        <v>INSERT INTO math(tangen,question,answer,editor,date,count) VALUES('m1500','\\(\\quad 32　－　22　=　 \\)','\\(\\quad 10 \\)','harazono',NOW(),0);</v>
      </c>
      <c r="J232" s="78" t="s">
        <v>229</v>
      </c>
      <c r="K232" s="1">
        <f t="shared" ca="1" si="36"/>
        <v>32</v>
      </c>
      <c r="L232" t="s">
        <v>236</v>
      </c>
      <c r="M232" s="1">
        <f t="shared" ca="1" si="28"/>
        <v>22</v>
      </c>
      <c r="N232" t="s">
        <v>234</v>
      </c>
      <c r="O232" t="s">
        <v>230</v>
      </c>
      <c r="P232" s="78" t="s">
        <v>229</v>
      </c>
      <c r="Q232" s="1">
        <f t="shared" ca="1" si="37"/>
        <v>10</v>
      </c>
      <c r="R232" t="s">
        <v>230</v>
      </c>
      <c r="S232" t="str">
        <f t="shared" ca="1" si="33"/>
        <v>\\(\\quad 32　－　22　=　 \\)</v>
      </c>
      <c r="T232" t="str">
        <f t="shared" ca="1" si="34"/>
        <v>\\(\\quad 10 \\)</v>
      </c>
    </row>
    <row r="233" spans="1:20" x14ac:dyDescent="0.55000000000000004">
      <c r="A233" s="51" t="s">
        <v>60</v>
      </c>
      <c r="C233" s="50" t="s">
        <v>162</v>
      </c>
      <c r="D233" s="50" t="str">
        <f t="shared" ca="1" si="35"/>
        <v>\\(\\quad 25　－　20　=　 \\)</v>
      </c>
      <c r="E233" s="50" t="str">
        <f t="shared" ca="1" si="35"/>
        <v>\\(\\quad 5 \\)</v>
      </c>
      <c r="F233" s="50" t="s">
        <v>62</v>
      </c>
      <c r="H233" s="50"/>
      <c r="I233" s="89" t="str">
        <f t="shared" ca="1" si="25"/>
        <v>INSERT INTO math(tangen,question,answer,editor,date,count) VALUES('m1500','\\(\\quad 25　－　20　=　 \\)','\\(\\quad 5 \\)','harazono',NOW(),0);</v>
      </c>
      <c r="J233" s="78" t="s">
        <v>229</v>
      </c>
      <c r="K233" s="1">
        <f t="shared" ca="1" si="36"/>
        <v>25</v>
      </c>
      <c r="L233" t="s">
        <v>236</v>
      </c>
      <c r="M233" s="1">
        <f t="shared" ca="1" si="28"/>
        <v>20</v>
      </c>
      <c r="N233" t="s">
        <v>234</v>
      </c>
      <c r="O233" t="s">
        <v>230</v>
      </c>
      <c r="P233" s="78" t="s">
        <v>229</v>
      </c>
      <c r="Q233" s="1">
        <f t="shared" ca="1" si="37"/>
        <v>5</v>
      </c>
      <c r="R233" t="s">
        <v>230</v>
      </c>
      <c r="S233" t="str">
        <f t="shared" ca="1" si="33"/>
        <v>\\(\\quad 25　－　20　=　 \\)</v>
      </c>
      <c r="T233" t="str">
        <f t="shared" ca="1" si="34"/>
        <v>\\(\\quad 5 \\)</v>
      </c>
    </row>
    <row r="234" spans="1:20" x14ac:dyDescent="0.55000000000000004">
      <c r="A234" s="51" t="s">
        <v>60</v>
      </c>
      <c r="C234" s="50" t="s">
        <v>162</v>
      </c>
      <c r="D234" s="50" t="str">
        <f t="shared" ca="1" si="35"/>
        <v>\\(\\quad 83　－　70　=　 \\)</v>
      </c>
      <c r="E234" s="50" t="str">
        <f t="shared" ca="1" si="35"/>
        <v>\\(\\quad 13 \\)</v>
      </c>
      <c r="F234" s="50" t="s">
        <v>62</v>
      </c>
      <c r="H234" s="50"/>
      <c r="I234" s="89" t="str">
        <f t="shared" ca="1" si="25"/>
        <v>INSERT INTO math(tangen,question,answer,editor,date,count) VALUES('m1500','\\(\\quad 83　－　70　=　 \\)','\\(\\quad 13 \\)','harazono',NOW(),0);</v>
      </c>
      <c r="J234" s="78" t="s">
        <v>229</v>
      </c>
      <c r="K234" s="1">
        <f t="shared" ca="1" si="36"/>
        <v>83</v>
      </c>
      <c r="L234" t="s">
        <v>236</v>
      </c>
      <c r="M234" s="1">
        <f t="shared" ca="1" si="28"/>
        <v>70</v>
      </c>
      <c r="N234" t="s">
        <v>234</v>
      </c>
      <c r="O234" t="s">
        <v>230</v>
      </c>
      <c r="P234" s="78" t="s">
        <v>229</v>
      </c>
      <c r="Q234" s="1">
        <f t="shared" ca="1" si="37"/>
        <v>13</v>
      </c>
      <c r="R234" t="s">
        <v>230</v>
      </c>
      <c r="S234" t="str">
        <f t="shared" ca="1" si="33"/>
        <v>\\(\\quad 83　－　70　=　 \\)</v>
      </c>
      <c r="T234" t="str">
        <f t="shared" ca="1" si="34"/>
        <v>\\(\\quad 13 \\)</v>
      </c>
    </row>
    <row r="235" spans="1:20" x14ac:dyDescent="0.55000000000000004">
      <c r="A235" s="51" t="s">
        <v>60</v>
      </c>
      <c r="C235" s="50" t="s">
        <v>162</v>
      </c>
      <c r="D235" s="50" t="str">
        <f t="shared" ca="1" si="35"/>
        <v>\\(\\quad 20　－　20　=　 \\)</v>
      </c>
      <c r="E235" s="50" t="str">
        <f t="shared" ca="1" si="35"/>
        <v>\\(\\quad 0 \\)</v>
      </c>
      <c r="F235" s="50" t="s">
        <v>62</v>
      </c>
      <c r="H235" s="50"/>
      <c r="I235" s="89" t="str">
        <f t="shared" ca="1" si="25"/>
        <v>INSERT INTO math(tangen,question,answer,editor,date,count) VALUES('m1500','\\(\\quad 20　－　20　=　 \\)','\\(\\quad 0 \\)','harazono',NOW(),0);</v>
      </c>
      <c r="J235" s="78" t="s">
        <v>229</v>
      </c>
      <c r="K235" s="1">
        <f t="shared" ca="1" si="36"/>
        <v>20</v>
      </c>
      <c r="L235" t="s">
        <v>236</v>
      </c>
      <c r="M235" s="1">
        <f t="shared" ca="1" si="28"/>
        <v>20</v>
      </c>
      <c r="N235" t="s">
        <v>234</v>
      </c>
      <c r="O235" t="s">
        <v>230</v>
      </c>
      <c r="P235" s="78" t="s">
        <v>229</v>
      </c>
      <c r="Q235" s="1">
        <f t="shared" ca="1" si="37"/>
        <v>0</v>
      </c>
      <c r="R235" t="s">
        <v>230</v>
      </c>
      <c r="S235" t="str">
        <f t="shared" ca="1" si="33"/>
        <v>\\(\\quad 20　－　20　=　 \\)</v>
      </c>
      <c r="T235" t="str">
        <f t="shared" ca="1" si="34"/>
        <v>\\(\\quad 0 \\)</v>
      </c>
    </row>
    <row r="236" spans="1:20" x14ac:dyDescent="0.55000000000000004">
      <c r="A236" s="51" t="s">
        <v>60</v>
      </c>
      <c r="C236" s="50" t="s">
        <v>162</v>
      </c>
      <c r="D236" s="50" t="str">
        <f t="shared" ca="1" si="35"/>
        <v>\\(\\quad 38　－　33　=　 \\)</v>
      </c>
      <c r="E236" s="50" t="str">
        <f t="shared" ca="1" si="35"/>
        <v>\\(\\quad 5 \\)</v>
      </c>
      <c r="F236" s="50" t="s">
        <v>62</v>
      </c>
      <c r="H236" s="50"/>
      <c r="I236" s="89" t="str">
        <f t="shared" ca="1" si="25"/>
        <v>INSERT INTO math(tangen,question,answer,editor,date,count) VALUES('m1500','\\(\\quad 38　－　33　=　 \\)','\\(\\quad 5 \\)','harazono',NOW(),0);</v>
      </c>
      <c r="J236" s="78" t="s">
        <v>229</v>
      </c>
      <c r="K236" s="1">
        <f t="shared" ca="1" si="36"/>
        <v>38</v>
      </c>
      <c r="L236" t="s">
        <v>236</v>
      </c>
      <c r="M236" s="1">
        <f t="shared" ca="1" si="28"/>
        <v>33</v>
      </c>
      <c r="N236" t="s">
        <v>234</v>
      </c>
      <c r="O236" t="s">
        <v>230</v>
      </c>
      <c r="P236" s="78" t="s">
        <v>229</v>
      </c>
      <c r="Q236" s="1">
        <f t="shared" ca="1" si="37"/>
        <v>5</v>
      </c>
      <c r="R236" t="s">
        <v>230</v>
      </c>
      <c r="S236" t="str">
        <f t="shared" ca="1" si="33"/>
        <v>\\(\\quad 38　－　33　=　 \\)</v>
      </c>
      <c r="T236" t="str">
        <f t="shared" ca="1" si="34"/>
        <v>\\(\\quad 5 \\)</v>
      </c>
    </row>
    <row r="237" spans="1:20" x14ac:dyDescent="0.55000000000000004">
      <c r="A237" s="51" t="s">
        <v>60</v>
      </c>
      <c r="C237" s="50" t="s">
        <v>162</v>
      </c>
      <c r="D237" s="50" t="str">
        <f t="shared" ca="1" si="35"/>
        <v>\\(\\quad 34　－　33　=　 \\)</v>
      </c>
      <c r="E237" s="50" t="str">
        <f t="shared" ca="1" si="35"/>
        <v>\\(\\quad 1 \\)</v>
      </c>
      <c r="F237" s="50" t="s">
        <v>62</v>
      </c>
      <c r="H237" s="50"/>
      <c r="I237" s="89" t="str">
        <f t="shared" ca="1" si="25"/>
        <v>INSERT INTO math(tangen,question,answer,editor,date,count) VALUES('m1500','\\(\\quad 34　－　33　=　 \\)','\\(\\quad 1 \\)','harazono',NOW(),0);</v>
      </c>
      <c r="J237" s="78" t="s">
        <v>229</v>
      </c>
      <c r="K237" s="1">
        <f t="shared" ca="1" si="36"/>
        <v>34</v>
      </c>
      <c r="L237" t="s">
        <v>236</v>
      </c>
      <c r="M237" s="1">
        <f t="shared" ca="1" si="28"/>
        <v>33</v>
      </c>
      <c r="N237" t="s">
        <v>234</v>
      </c>
      <c r="O237" t="s">
        <v>230</v>
      </c>
      <c r="P237" s="78" t="s">
        <v>229</v>
      </c>
      <c r="Q237" s="1">
        <f t="shared" ca="1" si="37"/>
        <v>1</v>
      </c>
      <c r="R237" t="s">
        <v>230</v>
      </c>
      <c r="S237" t="str">
        <f t="shared" ca="1" si="33"/>
        <v>\\(\\quad 34　－　33　=　 \\)</v>
      </c>
      <c r="T237" t="str">
        <f t="shared" ca="1" si="34"/>
        <v>\\(\\quad 1 \\)</v>
      </c>
    </row>
    <row r="238" spans="1:20" x14ac:dyDescent="0.55000000000000004">
      <c r="A238" s="51" t="s">
        <v>60</v>
      </c>
      <c r="C238" s="50" t="s">
        <v>162</v>
      </c>
      <c r="D238" s="50" t="str">
        <f t="shared" ca="1" si="35"/>
        <v>\\(\\quad 55　－　28　=　 \\)</v>
      </c>
      <c r="E238" s="50" t="str">
        <f t="shared" ca="1" si="35"/>
        <v>\\(\\quad 27 \\)</v>
      </c>
      <c r="F238" s="50" t="s">
        <v>62</v>
      </c>
      <c r="H238" s="50"/>
      <c r="I238" s="89" t="str">
        <f t="shared" ca="1" si="25"/>
        <v>INSERT INTO math(tangen,question,answer,editor,date,count) VALUES('m1500','\\(\\quad 55　－　28　=　 \\)','\\(\\quad 27 \\)','harazono',NOW(),0);</v>
      </c>
      <c r="J238" s="78" t="s">
        <v>229</v>
      </c>
      <c r="K238" s="1">
        <f t="shared" ca="1" si="36"/>
        <v>55</v>
      </c>
      <c r="L238" t="s">
        <v>236</v>
      </c>
      <c r="M238" s="1">
        <f t="shared" ca="1" si="28"/>
        <v>28</v>
      </c>
      <c r="N238" t="s">
        <v>234</v>
      </c>
      <c r="O238" t="s">
        <v>230</v>
      </c>
      <c r="P238" s="78" t="s">
        <v>229</v>
      </c>
      <c r="Q238" s="1">
        <f t="shared" ca="1" si="37"/>
        <v>27</v>
      </c>
      <c r="R238" t="s">
        <v>230</v>
      </c>
      <c r="S238" t="str">
        <f t="shared" ca="1" si="33"/>
        <v>\\(\\quad 55　－　28　=　 \\)</v>
      </c>
      <c r="T238" t="str">
        <f t="shared" ca="1" si="34"/>
        <v>\\(\\quad 27 \\)</v>
      </c>
    </row>
    <row r="239" spans="1:20" x14ac:dyDescent="0.55000000000000004">
      <c r="A239" s="51" t="s">
        <v>60</v>
      </c>
      <c r="C239" s="50" t="s">
        <v>162</v>
      </c>
      <c r="D239" s="50" t="str">
        <f t="shared" ca="1" si="35"/>
        <v>\\(\\quad 83　－　82　=　 \\)</v>
      </c>
      <c r="E239" s="50" t="str">
        <f t="shared" ca="1" si="35"/>
        <v>\\(\\quad 1 \\)</v>
      </c>
      <c r="F239" s="50" t="s">
        <v>62</v>
      </c>
      <c r="H239" s="50"/>
      <c r="I239" s="89" t="str">
        <f t="shared" ca="1" si="25"/>
        <v>INSERT INTO math(tangen,question,answer,editor,date,count) VALUES('m1500','\\(\\quad 83　－　82　=　 \\)','\\(\\quad 1 \\)','harazono',NOW(),0);</v>
      </c>
      <c r="J239" s="78" t="s">
        <v>229</v>
      </c>
      <c r="K239" s="1">
        <f t="shared" ca="1" si="36"/>
        <v>83</v>
      </c>
      <c r="L239" t="s">
        <v>236</v>
      </c>
      <c r="M239" s="1">
        <f t="shared" ca="1" si="28"/>
        <v>82</v>
      </c>
      <c r="N239" t="s">
        <v>234</v>
      </c>
      <c r="O239" t="s">
        <v>230</v>
      </c>
      <c r="P239" s="78" t="s">
        <v>229</v>
      </c>
      <c r="Q239" s="1">
        <f t="shared" ca="1" si="37"/>
        <v>1</v>
      </c>
      <c r="R239" t="s">
        <v>230</v>
      </c>
      <c r="S239" t="str">
        <f t="shared" ca="1" si="33"/>
        <v>\\(\\quad 83　－　82　=　 \\)</v>
      </c>
      <c r="T239" t="str">
        <f t="shared" ca="1" si="34"/>
        <v>\\(\\quad 1 \\)</v>
      </c>
    </row>
    <row r="240" spans="1:20" x14ac:dyDescent="0.55000000000000004">
      <c r="A240" s="51" t="s">
        <v>60</v>
      </c>
      <c r="C240" s="50" t="s">
        <v>162</v>
      </c>
      <c r="D240" s="50" t="str">
        <f t="shared" ca="1" si="35"/>
        <v>\\(\\quad 95　－　95　=　 \\)</v>
      </c>
      <c r="E240" s="50" t="str">
        <f t="shared" ca="1" si="35"/>
        <v>\\(\\quad 0 \\)</v>
      </c>
      <c r="F240" s="50" t="s">
        <v>62</v>
      </c>
      <c r="H240" s="50"/>
      <c r="I240" s="89" t="str">
        <f t="shared" ca="1" si="25"/>
        <v>INSERT INTO math(tangen,question,answer,editor,date,count) VALUES('m1500','\\(\\quad 95　－　95　=　 \\)','\\(\\quad 0 \\)','harazono',NOW(),0);</v>
      </c>
      <c r="J240" s="78" t="s">
        <v>229</v>
      </c>
      <c r="K240" s="1">
        <f t="shared" ca="1" si="36"/>
        <v>95</v>
      </c>
      <c r="L240" t="s">
        <v>236</v>
      </c>
      <c r="M240" s="1">
        <f t="shared" ca="1" si="28"/>
        <v>95</v>
      </c>
      <c r="N240" t="s">
        <v>234</v>
      </c>
      <c r="O240" t="s">
        <v>230</v>
      </c>
      <c r="P240" s="78" t="s">
        <v>229</v>
      </c>
      <c r="Q240" s="1">
        <f t="shared" ca="1" si="37"/>
        <v>0</v>
      </c>
      <c r="R240" t="s">
        <v>230</v>
      </c>
      <c r="S240" t="str">
        <f t="shared" ca="1" si="33"/>
        <v>\\(\\quad 95　－　95　=　 \\)</v>
      </c>
      <c r="T240" t="str">
        <f t="shared" ca="1" si="34"/>
        <v>\\(\\quad 0 \\)</v>
      </c>
    </row>
    <row r="241" spans="1:20" x14ac:dyDescent="0.55000000000000004">
      <c r="A241" s="51" t="s">
        <v>60</v>
      </c>
      <c r="C241" s="50" t="s">
        <v>162</v>
      </c>
      <c r="D241" s="50" t="str">
        <f t="shared" ca="1" si="35"/>
        <v>\\(\\quad 31　－　21　=　 \\)</v>
      </c>
      <c r="E241" s="50" t="str">
        <f t="shared" ca="1" si="35"/>
        <v>\\(\\quad 10 \\)</v>
      </c>
      <c r="F241" s="50" t="s">
        <v>62</v>
      </c>
      <c r="H241" s="50"/>
      <c r="I241" s="89" t="str">
        <f t="shared" ca="1" si="25"/>
        <v>INSERT INTO math(tangen,question,answer,editor,date,count) VALUES('m1500','\\(\\quad 31　－　21　=　 \\)','\\(\\quad 10 \\)','harazono',NOW(),0);</v>
      </c>
      <c r="J241" s="78" t="s">
        <v>229</v>
      </c>
      <c r="K241" s="1">
        <f t="shared" ca="1" si="36"/>
        <v>31</v>
      </c>
      <c r="L241" t="s">
        <v>236</v>
      </c>
      <c r="M241" s="1">
        <f t="shared" ca="1" si="28"/>
        <v>21</v>
      </c>
      <c r="N241" t="s">
        <v>234</v>
      </c>
      <c r="O241" t="s">
        <v>230</v>
      </c>
      <c r="P241" s="78" t="s">
        <v>229</v>
      </c>
      <c r="Q241" s="1">
        <f t="shared" ca="1" si="37"/>
        <v>10</v>
      </c>
      <c r="R241" t="s">
        <v>230</v>
      </c>
      <c r="S241" t="str">
        <f t="shared" ca="1" si="33"/>
        <v>\\(\\quad 31　－　21　=　 \\)</v>
      </c>
      <c r="T241" t="str">
        <f t="shared" ca="1" si="34"/>
        <v>\\(\\quad 10 \\)</v>
      </c>
    </row>
    <row r="242" spans="1:20" x14ac:dyDescent="0.55000000000000004">
      <c r="A242" s="51" t="s">
        <v>60</v>
      </c>
      <c r="C242" s="50" t="s">
        <v>162</v>
      </c>
      <c r="D242" s="50" t="str">
        <f t="shared" ca="1" si="35"/>
        <v>\\(\\quad 29　－　21　=　 \\)</v>
      </c>
      <c r="E242" s="50" t="str">
        <f t="shared" ca="1" si="35"/>
        <v>\\(\\quad 8 \\)</v>
      </c>
      <c r="F242" s="50" t="s">
        <v>62</v>
      </c>
      <c r="H242" s="50"/>
      <c r="I242" s="89" t="str">
        <f t="shared" ca="1" si="25"/>
        <v>INSERT INTO math(tangen,question,answer,editor,date,count) VALUES('m1500','\\(\\quad 29　－　21　=　 \\)','\\(\\quad 8 \\)','harazono',NOW(),0);</v>
      </c>
      <c r="J242" s="78" t="s">
        <v>229</v>
      </c>
      <c r="K242" s="1">
        <f t="shared" ca="1" si="36"/>
        <v>29</v>
      </c>
      <c r="L242" t="s">
        <v>236</v>
      </c>
      <c r="M242" s="1">
        <f t="shared" ca="1" si="28"/>
        <v>21</v>
      </c>
      <c r="N242" t="s">
        <v>234</v>
      </c>
      <c r="O242" t="s">
        <v>230</v>
      </c>
      <c r="P242" s="78" t="s">
        <v>229</v>
      </c>
      <c r="Q242" s="1">
        <f t="shared" ca="1" si="37"/>
        <v>8</v>
      </c>
      <c r="R242" t="s">
        <v>230</v>
      </c>
      <c r="S242" t="str">
        <f t="shared" ca="1" si="33"/>
        <v>\\(\\quad 29　－　21　=　 \\)</v>
      </c>
      <c r="T242" t="str">
        <f t="shared" ca="1" si="34"/>
        <v>\\(\\quad 8 \\)</v>
      </c>
    </row>
    <row r="243" spans="1:20" x14ac:dyDescent="0.55000000000000004">
      <c r="A243" s="51" t="s">
        <v>60</v>
      </c>
      <c r="C243" s="50" t="s">
        <v>162</v>
      </c>
      <c r="D243" s="50" t="str">
        <f t="shared" ca="1" si="35"/>
        <v>\\(\\quad 71　－　28　=　 \\)</v>
      </c>
      <c r="E243" s="50" t="str">
        <f t="shared" ca="1" si="35"/>
        <v>\\(\\quad 43 \\)</v>
      </c>
      <c r="F243" s="50" t="s">
        <v>62</v>
      </c>
      <c r="H243" s="50"/>
      <c r="I243" s="89" t="str">
        <f t="shared" ca="1" si="25"/>
        <v>INSERT INTO math(tangen,question,answer,editor,date,count) VALUES('m1500','\\(\\quad 71　－　28　=　 \\)','\\(\\quad 43 \\)','harazono',NOW(),0);</v>
      </c>
      <c r="J243" s="78" t="s">
        <v>229</v>
      </c>
      <c r="K243" s="1">
        <f t="shared" ca="1" si="36"/>
        <v>71</v>
      </c>
      <c r="L243" t="s">
        <v>236</v>
      </c>
      <c r="M243" s="1">
        <f t="shared" ca="1" si="28"/>
        <v>28</v>
      </c>
      <c r="N243" t="s">
        <v>234</v>
      </c>
      <c r="O243" t="s">
        <v>230</v>
      </c>
      <c r="P243" s="78" t="s">
        <v>229</v>
      </c>
      <c r="Q243" s="1">
        <f t="shared" ca="1" si="37"/>
        <v>43</v>
      </c>
      <c r="R243" t="s">
        <v>230</v>
      </c>
      <c r="S243" t="str">
        <f t="shared" ca="1" si="33"/>
        <v>\\(\\quad 71　－　28　=　 \\)</v>
      </c>
      <c r="T243" t="str">
        <f t="shared" ca="1" si="34"/>
        <v>\\(\\quad 43 \\)</v>
      </c>
    </row>
    <row r="244" spans="1:20" x14ac:dyDescent="0.55000000000000004">
      <c r="A244" s="51" t="s">
        <v>60</v>
      </c>
      <c r="C244" s="50" t="s">
        <v>162</v>
      </c>
      <c r="D244" s="50" t="str">
        <f t="shared" ca="1" si="35"/>
        <v>\\(\\quad 32　－　30　=　 \\)</v>
      </c>
      <c r="E244" s="50" t="str">
        <f t="shared" ca="1" si="35"/>
        <v>\\(\\quad 2 \\)</v>
      </c>
      <c r="F244" s="50" t="s">
        <v>62</v>
      </c>
      <c r="H244" s="50"/>
      <c r="I244" s="89" t="str">
        <f t="shared" ca="1" si="25"/>
        <v>INSERT INTO math(tangen,question,answer,editor,date,count) VALUES('m1500','\\(\\quad 32　－　30　=　 \\)','\\(\\quad 2 \\)','harazono',NOW(),0);</v>
      </c>
      <c r="J244" s="78" t="s">
        <v>229</v>
      </c>
      <c r="K244" s="1">
        <f t="shared" ca="1" si="36"/>
        <v>32</v>
      </c>
      <c r="L244" t="s">
        <v>236</v>
      </c>
      <c r="M244" s="1">
        <f t="shared" ca="1" si="28"/>
        <v>30</v>
      </c>
      <c r="N244" t="s">
        <v>234</v>
      </c>
      <c r="O244" t="s">
        <v>230</v>
      </c>
      <c r="P244" s="78" t="s">
        <v>229</v>
      </c>
      <c r="Q244" s="1">
        <f t="shared" ca="1" si="37"/>
        <v>2</v>
      </c>
      <c r="R244" t="s">
        <v>230</v>
      </c>
      <c r="S244" t="str">
        <f t="shared" ca="1" si="33"/>
        <v>\\(\\quad 32　－　30　=　 \\)</v>
      </c>
      <c r="T244" t="str">
        <f t="shared" ca="1" si="34"/>
        <v>\\(\\quad 2 \\)</v>
      </c>
    </row>
    <row r="245" spans="1:20" x14ac:dyDescent="0.55000000000000004">
      <c r="A245" s="51" t="s">
        <v>60</v>
      </c>
      <c r="C245" s="50" t="s">
        <v>162</v>
      </c>
      <c r="D245" s="50" t="str">
        <f t="shared" ca="1" si="35"/>
        <v>\\(\\quad 25　－　25　=　 \\)</v>
      </c>
      <c r="E245" s="50" t="str">
        <f t="shared" ca="1" si="35"/>
        <v>\\(\\quad 0 \\)</v>
      </c>
      <c r="F245" s="50" t="s">
        <v>62</v>
      </c>
      <c r="H245" s="50"/>
      <c r="I245" s="89" t="str">
        <f t="shared" ca="1" si="25"/>
        <v>INSERT INTO math(tangen,question,answer,editor,date,count) VALUES('m1500','\\(\\quad 25　－　25　=　 \\)','\\(\\quad 0 \\)','harazono',NOW(),0);</v>
      </c>
      <c r="J245" s="78" t="s">
        <v>229</v>
      </c>
      <c r="K245" s="1">
        <f t="shared" ca="1" si="36"/>
        <v>25</v>
      </c>
      <c r="L245" t="s">
        <v>236</v>
      </c>
      <c r="M245" s="1">
        <f t="shared" ca="1" si="28"/>
        <v>25</v>
      </c>
      <c r="N245" t="s">
        <v>234</v>
      </c>
      <c r="O245" t="s">
        <v>230</v>
      </c>
      <c r="P245" s="78" t="s">
        <v>229</v>
      </c>
      <c r="Q245" s="1">
        <f t="shared" ca="1" si="37"/>
        <v>0</v>
      </c>
      <c r="R245" t="s">
        <v>230</v>
      </c>
      <c r="S245" t="str">
        <f t="shared" ca="1" si="33"/>
        <v>\\(\\quad 25　－　25　=　 \\)</v>
      </c>
      <c r="T245" t="str">
        <f t="shared" ca="1" si="34"/>
        <v>\\(\\quad 0 \\)</v>
      </c>
    </row>
    <row r="246" spans="1:20" x14ac:dyDescent="0.55000000000000004">
      <c r="A246" s="51" t="s">
        <v>60</v>
      </c>
      <c r="C246" s="50" t="s">
        <v>162</v>
      </c>
      <c r="D246" s="50" t="str">
        <f t="shared" ca="1" si="35"/>
        <v>\\(\\quad 72　－　68　=　 \\)</v>
      </c>
      <c r="E246" s="50" t="str">
        <f t="shared" ca="1" si="35"/>
        <v>\\(\\quad 4 \\)</v>
      </c>
      <c r="F246" s="50" t="s">
        <v>62</v>
      </c>
      <c r="H246" s="50"/>
      <c r="I246" s="89" t="str">
        <f t="shared" ca="1" si="25"/>
        <v>INSERT INTO math(tangen,question,answer,editor,date,count) VALUES('m1500','\\(\\quad 72　－　68　=　 \\)','\\(\\quad 4 \\)','harazono',NOW(),0);</v>
      </c>
      <c r="J246" s="78" t="s">
        <v>229</v>
      </c>
      <c r="K246" s="1">
        <f t="shared" ca="1" si="36"/>
        <v>72</v>
      </c>
      <c r="L246" t="s">
        <v>236</v>
      </c>
      <c r="M246" s="1">
        <f t="shared" ca="1" si="28"/>
        <v>68</v>
      </c>
      <c r="N246" t="s">
        <v>234</v>
      </c>
      <c r="O246" t="s">
        <v>230</v>
      </c>
      <c r="P246" s="78" t="s">
        <v>229</v>
      </c>
      <c r="Q246" s="1">
        <f t="shared" ca="1" si="37"/>
        <v>4</v>
      </c>
      <c r="R246" t="s">
        <v>230</v>
      </c>
      <c r="S246" t="str">
        <f t="shared" ca="1" si="33"/>
        <v>\\(\\quad 72　－　68　=　 \\)</v>
      </c>
      <c r="T246" t="str">
        <f t="shared" ca="1" si="34"/>
        <v>\\(\\quad 4 \\)</v>
      </c>
    </row>
    <row r="247" spans="1:20" x14ac:dyDescent="0.55000000000000004">
      <c r="A247" s="51" t="s">
        <v>60</v>
      </c>
      <c r="C247" s="50" t="s">
        <v>162</v>
      </c>
      <c r="D247" s="50" t="str">
        <f t="shared" ca="1" si="35"/>
        <v>\\(\\quad 22　－　22　=　 \\)</v>
      </c>
      <c r="E247" s="50" t="str">
        <f t="shared" ca="1" si="35"/>
        <v>\\(\\quad 0 \\)</v>
      </c>
      <c r="F247" s="50" t="s">
        <v>62</v>
      </c>
      <c r="H247" s="50"/>
      <c r="I247" s="89" t="str">
        <f t="shared" ca="1" si="25"/>
        <v>INSERT INTO math(tangen,question,answer,editor,date,count) VALUES('m1500','\\(\\quad 22　－　22　=　 \\)','\\(\\quad 0 \\)','harazono',NOW(),0);</v>
      </c>
      <c r="J247" s="78" t="s">
        <v>229</v>
      </c>
      <c r="K247" s="1">
        <f t="shared" ca="1" si="36"/>
        <v>22</v>
      </c>
      <c r="L247" t="s">
        <v>236</v>
      </c>
      <c r="M247" s="1">
        <f t="shared" ca="1" si="28"/>
        <v>22</v>
      </c>
      <c r="N247" t="s">
        <v>234</v>
      </c>
      <c r="O247" t="s">
        <v>230</v>
      </c>
      <c r="P247" s="78" t="s">
        <v>229</v>
      </c>
      <c r="Q247" s="1">
        <f t="shared" ca="1" si="37"/>
        <v>0</v>
      </c>
      <c r="R247" t="s">
        <v>230</v>
      </c>
      <c r="S247" t="str">
        <f t="shared" ca="1" si="33"/>
        <v>\\(\\quad 22　－　22　=　 \\)</v>
      </c>
      <c r="T247" t="str">
        <f t="shared" ca="1" si="34"/>
        <v>\\(\\quad 0 \\)</v>
      </c>
    </row>
    <row r="248" spans="1:20" x14ac:dyDescent="0.55000000000000004">
      <c r="A248" s="51" t="s">
        <v>60</v>
      </c>
      <c r="C248" s="50" t="s">
        <v>162</v>
      </c>
      <c r="D248" s="50" t="str">
        <f t="shared" ca="1" si="35"/>
        <v>\\(\\quad 68　－　43　=　 \\)</v>
      </c>
      <c r="E248" s="50" t="str">
        <f t="shared" ca="1" si="35"/>
        <v>\\(\\quad 25 \\)</v>
      </c>
      <c r="F248" s="50" t="s">
        <v>62</v>
      </c>
      <c r="H248" s="50"/>
      <c r="I248" s="89" t="str">
        <f t="shared" ca="1" si="25"/>
        <v>INSERT INTO math(tangen,question,answer,editor,date,count) VALUES('m1500','\\(\\quad 68　－　43　=　 \\)','\\(\\quad 25 \\)','harazono',NOW(),0);</v>
      </c>
      <c r="J248" s="78" t="s">
        <v>229</v>
      </c>
      <c r="K248" s="1">
        <f t="shared" ca="1" si="36"/>
        <v>68</v>
      </c>
      <c r="L248" t="s">
        <v>236</v>
      </c>
      <c r="M248" s="1">
        <f t="shared" ca="1" si="28"/>
        <v>43</v>
      </c>
      <c r="N248" t="s">
        <v>234</v>
      </c>
      <c r="O248" t="s">
        <v>230</v>
      </c>
      <c r="P248" s="78" t="s">
        <v>229</v>
      </c>
      <c r="Q248" s="1">
        <f t="shared" ca="1" si="37"/>
        <v>25</v>
      </c>
      <c r="R248" t="s">
        <v>230</v>
      </c>
      <c r="S248" t="str">
        <f t="shared" ca="1" si="33"/>
        <v>\\(\\quad 68　－　43　=　 \\)</v>
      </c>
      <c r="T248" t="str">
        <f t="shared" ca="1" si="34"/>
        <v>\\(\\quad 25 \\)</v>
      </c>
    </row>
    <row r="249" spans="1:20" x14ac:dyDescent="0.55000000000000004">
      <c r="A249" s="51" t="s">
        <v>60</v>
      </c>
      <c r="C249" s="50" t="s">
        <v>162</v>
      </c>
      <c r="D249" s="50" t="str">
        <f t="shared" ca="1" si="35"/>
        <v>\\(\\quad 78　－　53　=　 \\)</v>
      </c>
      <c r="E249" s="50" t="str">
        <f t="shared" ca="1" si="35"/>
        <v>\\(\\quad 25 \\)</v>
      </c>
      <c r="F249" s="50" t="s">
        <v>62</v>
      </c>
      <c r="H249" s="50"/>
      <c r="I249" s="89" t="str">
        <f t="shared" ref="I249:I284" ca="1" si="38">"INSERT INTO "&amp;A249&amp;"(tangen,question,answer,editor,date,count) VALUES('"&amp;C249&amp;"','"&amp;D249&amp;"','"&amp;E249&amp;"','"&amp;F249&amp;"',NOW(),0);"</f>
        <v>INSERT INTO math(tangen,question,answer,editor,date,count) VALUES('m1500','\\(\\quad 78　－　53　=　 \\)','\\(\\quad 25 \\)','harazono',NOW(),0);</v>
      </c>
      <c r="J249" s="78" t="s">
        <v>229</v>
      </c>
      <c r="K249" s="1">
        <f t="shared" ca="1" si="36"/>
        <v>78</v>
      </c>
      <c r="L249" t="s">
        <v>236</v>
      </c>
      <c r="M249" s="1">
        <f t="shared" ca="1" si="28"/>
        <v>53</v>
      </c>
      <c r="N249" t="s">
        <v>234</v>
      </c>
      <c r="O249" t="s">
        <v>230</v>
      </c>
      <c r="P249" s="78" t="s">
        <v>229</v>
      </c>
      <c r="Q249" s="1">
        <f t="shared" ca="1" si="37"/>
        <v>25</v>
      </c>
      <c r="R249" t="s">
        <v>230</v>
      </c>
      <c r="S249" t="str">
        <f t="shared" ca="1" si="33"/>
        <v>\\(\\quad 78　－　53　=　 \\)</v>
      </c>
      <c r="T249" t="str">
        <f t="shared" ca="1" si="34"/>
        <v>\\(\\quad 25 \\)</v>
      </c>
    </row>
    <row r="250" spans="1:20" x14ac:dyDescent="0.55000000000000004">
      <c r="A250" s="51" t="s">
        <v>60</v>
      </c>
      <c r="C250" s="50" t="s">
        <v>162</v>
      </c>
      <c r="D250" s="50" t="str">
        <f t="shared" ca="1" si="35"/>
        <v>\\(\\quad 83　－　60　=　 \\)</v>
      </c>
      <c r="E250" s="50" t="str">
        <f t="shared" ca="1" si="35"/>
        <v>\\(\\quad 23 \\)</v>
      </c>
      <c r="F250" s="50" t="s">
        <v>62</v>
      </c>
      <c r="H250" s="50"/>
      <c r="I250" s="89" t="str">
        <f t="shared" ca="1" si="38"/>
        <v>INSERT INTO math(tangen,question,answer,editor,date,count) VALUES('m1500','\\(\\quad 83　－　60　=　 \\)','\\(\\quad 23 \\)','harazono',NOW(),0);</v>
      </c>
      <c r="J250" s="78" t="s">
        <v>229</v>
      </c>
      <c r="K250" s="1">
        <f t="shared" ca="1" si="36"/>
        <v>83</v>
      </c>
      <c r="L250" t="s">
        <v>236</v>
      </c>
      <c r="M250" s="1">
        <f t="shared" ca="1" si="28"/>
        <v>60</v>
      </c>
      <c r="N250" t="s">
        <v>234</v>
      </c>
      <c r="O250" t="s">
        <v>230</v>
      </c>
      <c r="P250" s="78" t="s">
        <v>229</v>
      </c>
      <c r="Q250" s="1">
        <f t="shared" ca="1" si="37"/>
        <v>23</v>
      </c>
      <c r="R250" t="s">
        <v>230</v>
      </c>
      <c r="S250" t="str">
        <f t="shared" ca="1" si="33"/>
        <v>\\(\\quad 83　－　60　=　 \\)</v>
      </c>
      <c r="T250" t="str">
        <f t="shared" ca="1" si="34"/>
        <v>\\(\\quad 23 \\)</v>
      </c>
    </row>
    <row r="251" spans="1:20" x14ac:dyDescent="0.55000000000000004">
      <c r="A251" s="51" t="s">
        <v>60</v>
      </c>
      <c r="C251" s="50" t="s">
        <v>162</v>
      </c>
      <c r="D251" s="50" t="str">
        <f t="shared" ca="1" si="35"/>
        <v>\\(\\quad 84　－　39　=　 \\)</v>
      </c>
      <c r="E251" s="50" t="str">
        <f t="shared" ca="1" si="35"/>
        <v>\\(\\quad 45 \\)</v>
      </c>
      <c r="F251" s="50" t="s">
        <v>62</v>
      </c>
      <c r="H251" s="50"/>
      <c r="I251" s="89" t="str">
        <f t="shared" ca="1" si="38"/>
        <v>INSERT INTO math(tangen,question,answer,editor,date,count) VALUES('m1500','\\(\\quad 84　－　39　=　 \\)','\\(\\quad 45 \\)','harazono',NOW(),0);</v>
      </c>
      <c r="J251" s="78" t="s">
        <v>229</v>
      </c>
      <c r="K251" s="1">
        <f t="shared" ca="1" si="36"/>
        <v>84</v>
      </c>
      <c r="L251" t="s">
        <v>236</v>
      </c>
      <c r="M251" s="1">
        <f t="shared" ref="M251:M292" ca="1" si="39">RANDBETWEEN(20,K251)</f>
        <v>39</v>
      </c>
      <c r="N251" t="s">
        <v>234</v>
      </c>
      <c r="O251" t="s">
        <v>230</v>
      </c>
      <c r="P251" s="78" t="s">
        <v>229</v>
      </c>
      <c r="Q251" s="1">
        <f t="shared" ca="1" si="37"/>
        <v>45</v>
      </c>
      <c r="R251" t="s">
        <v>230</v>
      </c>
      <c r="S251" t="str">
        <f t="shared" ca="1" si="33"/>
        <v>\\(\\quad 84　－　39　=　 \\)</v>
      </c>
      <c r="T251" t="str">
        <f t="shared" ca="1" si="34"/>
        <v>\\(\\quad 45 \\)</v>
      </c>
    </row>
    <row r="252" spans="1:20" x14ac:dyDescent="0.55000000000000004">
      <c r="A252" s="51" t="s">
        <v>60</v>
      </c>
      <c r="C252" s="50" t="s">
        <v>162</v>
      </c>
      <c r="D252" s="50" t="str">
        <f t="shared" ca="1" si="35"/>
        <v>\\(\\quad 33　－　28　=　 \\)</v>
      </c>
      <c r="E252" s="50" t="str">
        <f t="shared" ca="1" si="35"/>
        <v>\\(\\quad 5 \\)</v>
      </c>
      <c r="F252" s="50" t="s">
        <v>62</v>
      </c>
      <c r="H252" s="50"/>
      <c r="I252" s="89" t="str">
        <f t="shared" ca="1" si="38"/>
        <v>INSERT INTO math(tangen,question,answer,editor,date,count) VALUES('m1500','\\(\\quad 33　－　28　=　 \\)','\\(\\quad 5 \\)','harazono',NOW(),0);</v>
      </c>
      <c r="J252" s="78" t="s">
        <v>229</v>
      </c>
      <c r="K252" s="1">
        <f t="shared" ca="1" si="36"/>
        <v>33</v>
      </c>
      <c r="L252" t="s">
        <v>236</v>
      </c>
      <c r="M252" s="1">
        <f t="shared" ca="1" si="39"/>
        <v>28</v>
      </c>
      <c r="N252" t="s">
        <v>234</v>
      </c>
      <c r="O252" t="s">
        <v>230</v>
      </c>
      <c r="P252" s="78" t="s">
        <v>229</v>
      </c>
      <c r="Q252" s="1">
        <f t="shared" ca="1" si="37"/>
        <v>5</v>
      </c>
      <c r="R252" t="s">
        <v>230</v>
      </c>
      <c r="S252" t="str">
        <f t="shared" ca="1" si="33"/>
        <v>\\(\\quad 33　－　28　=　 \\)</v>
      </c>
      <c r="T252" t="str">
        <f t="shared" ca="1" si="34"/>
        <v>\\(\\quad 5 \\)</v>
      </c>
    </row>
    <row r="253" spans="1:20" x14ac:dyDescent="0.55000000000000004">
      <c r="A253" s="51" t="s">
        <v>60</v>
      </c>
      <c r="C253" s="50" t="s">
        <v>162</v>
      </c>
      <c r="D253" s="50" t="str">
        <f t="shared" ca="1" si="35"/>
        <v>\\(\\quad 77　－　51　=　 \\)</v>
      </c>
      <c r="E253" s="50" t="str">
        <f t="shared" ca="1" si="35"/>
        <v>\\(\\quad 26 \\)</v>
      </c>
      <c r="F253" s="50" t="s">
        <v>62</v>
      </c>
      <c r="H253" s="50"/>
      <c r="I253" s="89" t="str">
        <f t="shared" ca="1" si="38"/>
        <v>INSERT INTO math(tangen,question,answer,editor,date,count) VALUES('m1500','\\(\\quad 77　－　51　=　 \\)','\\(\\quad 26 \\)','harazono',NOW(),0);</v>
      </c>
      <c r="J253" s="78" t="s">
        <v>229</v>
      </c>
      <c r="K253" s="1">
        <f t="shared" ca="1" si="36"/>
        <v>77</v>
      </c>
      <c r="L253" t="s">
        <v>236</v>
      </c>
      <c r="M253" s="1">
        <f t="shared" ca="1" si="39"/>
        <v>51</v>
      </c>
      <c r="N253" t="s">
        <v>234</v>
      </c>
      <c r="O253" t="s">
        <v>230</v>
      </c>
      <c r="P253" s="78" t="s">
        <v>229</v>
      </c>
      <c r="Q253" s="1">
        <f t="shared" ca="1" si="37"/>
        <v>26</v>
      </c>
      <c r="R253" t="s">
        <v>230</v>
      </c>
      <c r="S253" t="str">
        <f t="shared" ca="1" si="33"/>
        <v>\\(\\quad 77　－　51　=　 \\)</v>
      </c>
      <c r="T253" t="str">
        <f t="shared" ca="1" si="34"/>
        <v>\\(\\quad 26 \\)</v>
      </c>
    </row>
    <row r="254" spans="1:20" x14ac:dyDescent="0.55000000000000004">
      <c r="A254" s="51" t="s">
        <v>60</v>
      </c>
      <c r="C254" s="50" t="s">
        <v>162</v>
      </c>
      <c r="D254" s="50" t="str">
        <f t="shared" ca="1" si="35"/>
        <v>\\(\\quad 50　－　40　=　 \\)</v>
      </c>
      <c r="E254" s="50" t="str">
        <f t="shared" ca="1" si="35"/>
        <v>\\(\\quad 10 \\)</v>
      </c>
      <c r="F254" s="50" t="s">
        <v>62</v>
      </c>
      <c r="H254" s="50"/>
      <c r="I254" s="89" t="str">
        <f t="shared" ca="1" si="38"/>
        <v>INSERT INTO math(tangen,question,answer,editor,date,count) VALUES('m1500','\\(\\quad 50　－　40　=　 \\)','\\(\\quad 10 \\)','harazono',NOW(),0);</v>
      </c>
      <c r="J254" s="78" t="s">
        <v>229</v>
      </c>
      <c r="K254" s="1">
        <f t="shared" ca="1" si="36"/>
        <v>50</v>
      </c>
      <c r="L254" t="s">
        <v>236</v>
      </c>
      <c r="M254" s="1">
        <f t="shared" ca="1" si="39"/>
        <v>40</v>
      </c>
      <c r="N254" t="s">
        <v>234</v>
      </c>
      <c r="O254" t="s">
        <v>230</v>
      </c>
      <c r="P254" s="78" t="s">
        <v>229</v>
      </c>
      <c r="Q254" s="1">
        <f t="shared" ca="1" si="37"/>
        <v>10</v>
      </c>
      <c r="R254" t="s">
        <v>230</v>
      </c>
      <c r="S254" t="str">
        <f t="shared" ca="1" si="33"/>
        <v>\\(\\quad 50　－　40　=　 \\)</v>
      </c>
      <c r="T254" t="str">
        <f t="shared" ca="1" si="34"/>
        <v>\\(\\quad 10 \\)</v>
      </c>
    </row>
    <row r="255" spans="1:20" x14ac:dyDescent="0.55000000000000004">
      <c r="A255" s="51" t="s">
        <v>60</v>
      </c>
      <c r="C255" s="50" t="s">
        <v>162</v>
      </c>
      <c r="D255" s="50" t="str">
        <f t="shared" ca="1" si="35"/>
        <v>\\(\\quad 86　－　22　=　 \\)</v>
      </c>
      <c r="E255" s="50" t="str">
        <f t="shared" ca="1" si="35"/>
        <v>\\(\\quad 64 \\)</v>
      </c>
      <c r="F255" s="50" t="s">
        <v>62</v>
      </c>
      <c r="H255" s="50"/>
      <c r="I255" s="89" t="str">
        <f t="shared" ca="1" si="38"/>
        <v>INSERT INTO math(tangen,question,answer,editor,date,count) VALUES('m1500','\\(\\quad 86　－　22　=　 \\)','\\(\\quad 64 \\)','harazono',NOW(),0);</v>
      </c>
      <c r="J255" s="78" t="s">
        <v>229</v>
      </c>
      <c r="K255" s="1">
        <f t="shared" ca="1" si="36"/>
        <v>86</v>
      </c>
      <c r="L255" t="s">
        <v>236</v>
      </c>
      <c r="M255" s="1">
        <f t="shared" ca="1" si="39"/>
        <v>22</v>
      </c>
      <c r="N255" t="s">
        <v>234</v>
      </c>
      <c r="O255" t="s">
        <v>230</v>
      </c>
      <c r="P255" s="78" t="s">
        <v>229</v>
      </c>
      <c r="Q255" s="1">
        <f t="shared" ca="1" si="37"/>
        <v>64</v>
      </c>
      <c r="R255" t="s">
        <v>230</v>
      </c>
      <c r="S255" t="str">
        <f t="shared" ca="1" si="33"/>
        <v>\\(\\quad 86　－　22　=　 \\)</v>
      </c>
      <c r="T255" t="str">
        <f t="shared" ca="1" si="34"/>
        <v>\\(\\quad 64 \\)</v>
      </c>
    </row>
    <row r="256" spans="1:20" x14ac:dyDescent="0.55000000000000004">
      <c r="A256" s="51" t="s">
        <v>60</v>
      </c>
      <c r="C256" s="50" t="s">
        <v>162</v>
      </c>
      <c r="D256" s="50" t="str">
        <f t="shared" ca="1" si="35"/>
        <v>\\(\\quad 70　－　36　=　 \\)</v>
      </c>
      <c r="E256" s="50" t="str">
        <f t="shared" ca="1" si="35"/>
        <v>\\(\\quad 34 \\)</v>
      </c>
      <c r="F256" s="50" t="s">
        <v>62</v>
      </c>
      <c r="H256" s="50"/>
      <c r="I256" s="89" t="str">
        <f t="shared" ca="1" si="38"/>
        <v>INSERT INTO math(tangen,question,answer,editor,date,count) VALUES('m1500','\\(\\quad 70　－　36　=　 \\)','\\(\\quad 34 \\)','harazono',NOW(),0);</v>
      </c>
      <c r="J256" s="78" t="s">
        <v>229</v>
      </c>
      <c r="K256" s="1">
        <f t="shared" ca="1" si="36"/>
        <v>70</v>
      </c>
      <c r="L256" t="s">
        <v>236</v>
      </c>
      <c r="M256" s="1">
        <f t="shared" ca="1" si="39"/>
        <v>36</v>
      </c>
      <c r="N256" t="s">
        <v>234</v>
      </c>
      <c r="O256" t="s">
        <v>230</v>
      </c>
      <c r="P256" s="78" t="s">
        <v>229</v>
      </c>
      <c r="Q256" s="1">
        <f t="shared" ca="1" si="37"/>
        <v>34</v>
      </c>
      <c r="R256" t="s">
        <v>230</v>
      </c>
      <c r="S256" t="str">
        <f t="shared" ca="1" si="33"/>
        <v>\\(\\quad 70　－　36　=　 \\)</v>
      </c>
      <c r="T256" t="str">
        <f t="shared" ca="1" si="34"/>
        <v>\\(\\quad 34 \\)</v>
      </c>
    </row>
    <row r="257" spans="1:20" x14ac:dyDescent="0.55000000000000004">
      <c r="A257" s="51" t="s">
        <v>60</v>
      </c>
      <c r="C257" s="50" t="s">
        <v>162</v>
      </c>
      <c r="D257" s="50" t="str">
        <f t="shared" ca="1" si="35"/>
        <v>\\(\\quad 72　－　40　=　 \\)</v>
      </c>
      <c r="E257" s="50" t="str">
        <f t="shared" ca="1" si="35"/>
        <v>\\(\\quad 32 \\)</v>
      </c>
      <c r="F257" s="50" t="s">
        <v>62</v>
      </c>
      <c r="H257" s="50"/>
      <c r="I257" s="89" t="str">
        <f t="shared" ca="1" si="38"/>
        <v>INSERT INTO math(tangen,question,answer,editor,date,count) VALUES('m1500','\\(\\quad 72　－　40　=　 \\)','\\(\\quad 32 \\)','harazono',NOW(),0);</v>
      </c>
      <c r="J257" s="78" t="s">
        <v>229</v>
      </c>
      <c r="K257" s="1">
        <f t="shared" ca="1" si="36"/>
        <v>72</v>
      </c>
      <c r="L257" t="s">
        <v>236</v>
      </c>
      <c r="M257" s="1">
        <f t="shared" ca="1" si="39"/>
        <v>40</v>
      </c>
      <c r="N257" t="s">
        <v>234</v>
      </c>
      <c r="O257" t="s">
        <v>230</v>
      </c>
      <c r="P257" s="78" t="s">
        <v>229</v>
      </c>
      <c r="Q257" s="1">
        <f t="shared" ca="1" si="37"/>
        <v>32</v>
      </c>
      <c r="R257" t="s">
        <v>230</v>
      </c>
      <c r="S257" t="str">
        <f t="shared" ca="1" si="33"/>
        <v>\\(\\quad 72　－　40　=　 \\)</v>
      </c>
      <c r="T257" t="str">
        <f t="shared" ca="1" si="34"/>
        <v>\\(\\quad 32 \\)</v>
      </c>
    </row>
    <row r="258" spans="1:20" x14ac:dyDescent="0.55000000000000004">
      <c r="A258" s="51" t="s">
        <v>60</v>
      </c>
      <c r="C258" s="50" t="s">
        <v>162</v>
      </c>
      <c r="D258" s="50" t="str">
        <f t="shared" ca="1" si="35"/>
        <v>\\(\\quad 75　－　50　=　 \\)</v>
      </c>
      <c r="E258" s="50" t="str">
        <f t="shared" ca="1" si="35"/>
        <v>\\(\\quad 25 \\)</v>
      </c>
      <c r="F258" s="50" t="s">
        <v>62</v>
      </c>
      <c r="H258" s="50"/>
      <c r="I258" s="89" t="str">
        <f t="shared" ca="1" si="38"/>
        <v>INSERT INTO math(tangen,question,answer,editor,date,count) VALUES('m1500','\\(\\quad 75　－　50　=　 \\)','\\(\\quad 25 \\)','harazono',NOW(),0);</v>
      </c>
      <c r="J258" s="78" t="s">
        <v>229</v>
      </c>
      <c r="K258" s="1">
        <f t="shared" ca="1" si="36"/>
        <v>75</v>
      </c>
      <c r="L258" t="s">
        <v>236</v>
      </c>
      <c r="M258" s="1">
        <f t="shared" ca="1" si="39"/>
        <v>50</v>
      </c>
      <c r="N258" t="s">
        <v>234</v>
      </c>
      <c r="O258" t="s">
        <v>230</v>
      </c>
      <c r="P258" s="78" t="s">
        <v>229</v>
      </c>
      <c r="Q258" s="1">
        <f t="shared" ca="1" si="37"/>
        <v>25</v>
      </c>
      <c r="R258" t="s">
        <v>230</v>
      </c>
      <c r="S258" t="str">
        <f t="shared" ca="1" si="33"/>
        <v>\\(\\quad 75　－　50　=　 \\)</v>
      </c>
      <c r="T258" t="str">
        <f t="shared" ca="1" si="34"/>
        <v>\\(\\quad 25 \\)</v>
      </c>
    </row>
    <row r="259" spans="1:20" x14ac:dyDescent="0.55000000000000004">
      <c r="A259" s="51" t="s">
        <v>60</v>
      </c>
      <c r="C259" s="50" t="s">
        <v>162</v>
      </c>
      <c r="D259" s="50" t="str">
        <f t="shared" ca="1" si="35"/>
        <v>\\(\\quad 57　－　36　=　 \\)</v>
      </c>
      <c r="E259" s="50" t="str">
        <f t="shared" ca="1" si="35"/>
        <v>\\(\\quad 21 \\)</v>
      </c>
      <c r="F259" s="50" t="s">
        <v>62</v>
      </c>
      <c r="H259" s="50"/>
      <c r="I259" s="89" t="str">
        <f t="shared" ca="1" si="38"/>
        <v>INSERT INTO math(tangen,question,answer,editor,date,count) VALUES('m1500','\\(\\quad 57　－　36　=　 \\)','\\(\\quad 21 \\)','harazono',NOW(),0);</v>
      </c>
      <c r="J259" s="78" t="s">
        <v>229</v>
      </c>
      <c r="K259" s="1">
        <f t="shared" ca="1" si="36"/>
        <v>57</v>
      </c>
      <c r="L259" t="s">
        <v>236</v>
      </c>
      <c r="M259" s="1">
        <f t="shared" ca="1" si="39"/>
        <v>36</v>
      </c>
      <c r="N259" t="s">
        <v>234</v>
      </c>
      <c r="O259" t="s">
        <v>230</v>
      </c>
      <c r="P259" s="78" t="s">
        <v>229</v>
      </c>
      <c r="Q259" s="1">
        <f t="shared" ca="1" si="37"/>
        <v>21</v>
      </c>
      <c r="R259" t="s">
        <v>230</v>
      </c>
      <c r="S259" t="str">
        <f t="shared" ref="S259:S322" ca="1" si="40">J259&amp;K259&amp;L259&amp;M259&amp;N259&amp;O259</f>
        <v>\\(\\quad 57　－　36　=　 \\)</v>
      </c>
      <c r="T259" t="str">
        <f t="shared" ref="T259:T322" ca="1" si="41">P259&amp;Q259&amp;R259</f>
        <v>\\(\\quad 21 \\)</v>
      </c>
    </row>
    <row r="260" spans="1:20" x14ac:dyDescent="0.55000000000000004">
      <c r="A260" s="51" t="s">
        <v>60</v>
      </c>
      <c r="C260" s="50" t="s">
        <v>162</v>
      </c>
      <c r="D260" s="50" t="str">
        <f t="shared" ca="1" si="35"/>
        <v>\\(\\quad 46　－　38　=　 \\)</v>
      </c>
      <c r="E260" s="50" t="str">
        <f t="shared" ca="1" si="35"/>
        <v>\\(\\quad 8 \\)</v>
      </c>
      <c r="F260" s="50" t="s">
        <v>62</v>
      </c>
      <c r="H260" s="50"/>
      <c r="I260" s="89" t="str">
        <f t="shared" ca="1" si="38"/>
        <v>INSERT INTO math(tangen,question,answer,editor,date,count) VALUES('m1500','\\(\\quad 46　－　38　=　 \\)','\\(\\quad 8 \\)','harazono',NOW(),0);</v>
      </c>
      <c r="J260" s="78" t="s">
        <v>229</v>
      </c>
      <c r="K260" s="1">
        <f t="shared" ca="1" si="36"/>
        <v>46</v>
      </c>
      <c r="L260" t="s">
        <v>236</v>
      </c>
      <c r="M260" s="1">
        <f t="shared" ca="1" si="39"/>
        <v>38</v>
      </c>
      <c r="N260" t="s">
        <v>234</v>
      </c>
      <c r="O260" t="s">
        <v>230</v>
      </c>
      <c r="P260" s="78" t="s">
        <v>229</v>
      </c>
      <c r="Q260" s="1">
        <f t="shared" ca="1" si="37"/>
        <v>8</v>
      </c>
      <c r="R260" t="s">
        <v>230</v>
      </c>
      <c r="S260" t="str">
        <f t="shared" ca="1" si="40"/>
        <v>\\(\\quad 46　－　38　=　 \\)</v>
      </c>
      <c r="T260" t="str">
        <f t="shared" ca="1" si="41"/>
        <v>\\(\\quad 8 \\)</v>
      </c>
    </row>
    <row r="261" spans="1:20" x14ac:dyDescent="0.55000000000000004">
      <c r="A261" s="51" t="s">
        <v>60</v>
      </c>
      <c r="C261" s="50" t="s">
        <v>162</v>
      </c>
      <c r="D261" s="50" t="str">
        <f t="shared" ca="1" si="35"/>
        <v>\\(\\quad 96　－　43　=　 \\)</v>
      </c>
      <c r="E261" s="50" t="str">
        <f t="shared" ca="1" si="35"/>
        <v>\\(\\quad 53 \\)</v>
      </c>
      <c r="F261" s="50" t="s">
        <v>62</v>
      </c>
      <c r="H261" s="50"/>
      <c r="I261" s="89" t="str">
        <f t="shared" ca="1" si="38"/>
        <v>INSERT INTO math(tangen,question,answer,editor,date,count) VALUES('m1500','\\(\\quad 96　－　43　=　 \\)','\\(\\quad 53 \\)','harazono',NOW(),0);</v>
      </c>
      <c r="J261" s="78" t="s">
        <v>229</v>
      </c>
      <c r="K261" s="1">
        <f t="shared" ca="1" si="36"/>
        <v>96</v>
      </c>
      <c r="L261" t="s">
        <v>236</v>
      </c>
      <c r="M261" s="1">
        <f t="shared" ca="1" si="39"/>
        <v>43</v>
      </c>
      <c r="N261" t="s">
        <v>234</v>
      </c>
      <c r="O261" t="s">
        <v>230</v>
      </c>
      <c r="P261" s="78" t="s">
        <v>229</v>
      </c>
      <c r="Q261" s="1">
        <f t="shared" ca="1" si="37"/>
        <v>53</v>
      </c>
      <c r="R261" t="s">
        <v>230</v>
      </c>
      <c r="S261" t="str">
        <f t="shared" ca="1" si="40"/>
        <v>\\(\\quad 96　－　43　=　 \\)</v>
      </c>
      <c r="T261" t="str">
        <f t="shared" ca="1" si="41"/>
        <v>\\(\\quad 53 \\)</v>
      </c>
    </row>
    <row r="262" spans="1:20" x14ac:dyDescent="0.55000000000000004">
      <c r="A262" s="51" t="s">
        <v>60</v>
      </c>
      <c r="C262" s="50" t="s">
        <v>162</v>
      </c>
      <c r="D262" s="50" t="str">
        <f t="shared" ca="1" si="35"/>
        <v>\\(\\quad 90　－　81　=　 \\)</v>
      </c>
      <c r="E262" s="50" t="str">
        <f t="shared" ca="1" si="35"/>
        <v>\\(\\quad 9 \\)</v>
      </c>
      <c r="F262" s="50" t="s">
        <v>62</v>
      </c>
      <c r="H262" s="50"/>
      <c r="I262" s="89" t="str">
        <f t="shared" ca="1" si="38"/>
        <v>INSERT INTO math(tangen,question,answer,editor,date,count) VALUES('m1500','\\(\\quad 90　－　81　=　 \\)','\\(\\quad 9 \\)','harazono',NOW(),0);</v>
      </c>
      <c r="J262" s="78" t="s">
        <v>229</v>
      </c>
      <c r="K262" s="1">
        <f t="shared" ca="1" si="36"/>
        <v>90</v>
      </c>
      <c r="L262" t="s">
        <v>236</v>
      </c>
      <c r="M262" s="1">
        <f t="shared" ca="1" si="39"/>
        <v>81</v>
      </c>
      <c r="N262" t="s">
        <v>234</v>
      </c>
      <c r="O262" t="s">
        <v>230</v>
      </c>
      <c r="P262" s="78" t="s">
        <v>229</v>
      </c>
      <c r="Q262" s="1">
        <f t="shared" ca="1" si="37"/>
        <v>9</v>
      </c>
      <c r="R262" t="s">
        <v>230</v>
      </c>
      <c r="S262" t="str">
        <f t="shared" ca="1" si="40"/>
        <v>\\(\\quad 90　－　81　=　 \\)</v>
      </c>
      <c r="T262" t="str">
        <f t="shared" ca="1" si="41"/>
        <v>\\(\\quad 9 \\)</v>
      </c>
    </row>
    <row r="263" spans="1:20" x14ac:dyDescent="0.55000000000000004">
      <c r="A263" s="51" t="s">
        <v>60</v>
      </c>
      <c r="C263" s="50" t="s">
        <v>162</v>
      </c>
      <c r="D263" s="50" t="str">
        <f t="shared" ca="1" si="35"/>
        <v>\\(\\quad 45　－　36　=　 \\)</v>
      </c>
      <c r="E263" s="50" t="str">
        <f t="shared" ca="1" si="35"/>
        <v>\\(\\quad 9 \\)</v>
      </c>
      <c r="F263" s="50" t="s">
        <v>62</v>
      </c>
      <c r="H263" s="50"/>
      <c r="I263" s="89" t="str">
        <f t="shared" ca="1" si="38"/>
        <v>INSERT INTO math(tangen,question,answer,editor,date,count) VALUES('m1500','\\(\\quad 45　－　36　=　 \\)','\\(\\quad 9 \\)','harazono',NOW(),0);</v>
      </c>
      <c r="J263" s="78" t="s">
        <v>229</v>
      </c>
      <c r="K263" s="1">
        <f t="shared" ca="1" si="36"/>
        <v>45</v>
      </c>
      <c r="L263" t="s">
        <v>236</v>
      </c>
      <c r="M263" s="1">
        <f t="shared" ca="1" si="39"/>
        <v>36</v>
      </c>
      <c r="N263" t="s">
        <v>234</v>
      </c>
      <c r="O263" t="s">
        <v>230</v>
      </c>
      <c r="P263" s="78" t="s">
        <v>229</v>
      </c>
      <c r="Q263" s="1">
        <f t="shared" ca="1" si="37"/>
        <v>9</v>
      </c>
      <c r="R263" t="s">
        <v>230</v>
      </c>
      <c r="S263" t="str">
        <f t="shared" ca="1" si="40"/>
        <v>\\(\\quad 45　－　36　=　 \\)</v>
      </c>
      <c r="T263" t="str">
        <f t="shared" ca="1" si="41"/>
        <v>\\(\\quad 9 \\)</v>
      </c>
    </row>
    <row r="264" spans="1:20" x14ac:dyDescent="0.55000000000000004">
      <c r="A264" s="51" t="s">
        <v>60</v>
      </c>
      <c r="C264" s="50" t="s">
        <v>162</v>
      </c>
      <c r="D264" s="50" t="str">
        <f t="shared" ca="1" si="35"/>
        <v>\\(\\quad 95　－　78　=　 \\)</v>
      </c>
      <c r="E264" s="50" t="str">
        <f t="shared" ca="1" si="35"/>
        <v>\\(\\quad 17 \\)</v>
      </c>
      <c r="F264" s="50" t="s">
        <v>62</v>
      </c>
      <c r="H264" s="50"/>
      <c r="I264" s="89" t="str">
        <f t="shared" ca="1" si="38"/>
        <v>INSERT INTO math(tangen,question,answer,editor,date,count) VALUES('m1500','\\(\\quad 95　－　78　=　 \\)','\\(\\quad 17 \\)','harazono',NOW(),0);</v>
      </c>
      <c r="J264" s="78" t="s">
        <v>229</v>
      </c>
      <c r="K264" s="1">
        <f t="shared" ca="1" si="36"/>
        <v>95</v>
      </c>
      <c r="L264" t="s">
        <v>236</v>
      </c>
      <c r="M264" s="1">
        <f t="shared" ca="1" si="39"/>
        <v>78</v>
      </c>
      <c r="N264" t="s">
        <v>234</v>
      </c>
      <c r="O264" t="s">
        <v>230</v>
      </c>
      <c r="P264" s="78" t="s">
        <v>229</v>
      </c>
      <c r="Q264" s="1">
        <f t="shared" ca="1" si="37"/>
        <v>17</v>
      </c>
      <c r="R264" t="s">
        <v>230</v>
      </c>
      <c r="S264" t="str">
        <f t="shared" ca="1" si="40"/>
        <v>\\(\\quad 95　－　78　=　 \\)</v>
      </c>
      <c r="T264" t="str">
        <f t="shared" ca="1" si="41"/>
        <v>\\(\\quad 17 \\)</v>
      </c>
    </row>
    <row r="265" spans="1:20" x14ac:dyDescent="0.55000000000000004">
      <c r="A265" s="51" t="s">
        <v>60</v>
      </c>
      <c r="C265" s="50" t="s">
        <v>162</v>
      </c>
      <c r="D265" s="50" t="str">
        <f t="shared" ref="D265:E284" ca="1" si="42">S265</f>
        <v>\\(\\quad 93　－　61　=　 \\)</v>
      </c>
      <c r="E265" s="50" t="str">
        <f t="shared" ca="1" si="42"/>
        <v>\\(\\quad 32 \\)</v>
      </c>
      <c r="F265" s="50" t="s">
        <v>62</v>
      </c>
      <c r="H265" s="50"/>
      <c r="I265" s="89" t="str">
        <f t="shared" ca="1" si="38"/>
        <v>INSERT INTO math(tangen,question,answer,editor,date,count) VALUES('m1500','\\(\\quad 93　－　61　=　 \\)','\\(\\quad 32 \\)','harazono',NOW(),0);</v>
      </c>
      <c r="J265" s="78" t="s">
        <v>229</v>
      </c>
      <c r="K265" s="1">
        <f t="shared" ca="1" si="36"/>
        <v>93</v>
      </c>
      <c r="L265" t="s">
        <v>236</v>
      </c>
      <c r="M265" s="1">
        <f t="shared" ca="1" si="39"/>
        <v>61</v>
      </c>
      <c r="N265" t="s">
        <v>234</v>
      </c>
      <c r="O265" t="s">
        <v>230</v>
      </c>
      <c r="P265" s="78" t="s">
        <v>229</v>
      </c>
      <c r="Q265" s="1">
        <f t="shared" ca="1" si="37"/>
        <v>32</v>
      </c>
      <c r="R265" t="s">
        <v>230</v>
      </c>
      <c r="S265" t="str">
        <f t="shared" ca="1" si="40"/>
        <v>\\(\\quad 93　－　61　=　 \\)</v>
      </c>
      <c r="T265" t="str">
        <f t="shared" ca="1" si="41"/>
        <v>\\(\\quad 32 \\)</v>
      </c>
    </row>
    <row r="266" spans="1:20" x14ac:dyDescent="0.55000000000000004">
      <c r="A266" s="51" t="s">
        <v>60</v>
      </c>
      <c r="C266" s="50" t="s">
        <v>162</v>
      </c>
      <c r="D266" s="50" t="str">
        <f t="shared" ca="1" si="42"/>
        <v>\\(\\quad 88　－　42　=　 \\)</v>
      </c>
      <c r="E266" s="50" t="str">
        <f t="shared" ca="1" si="42"/>
        <v>\\(\\quad 46 \\)</v>
      </c>
      <c r="F266" s="50" t="s">
        <v>62</v>
      </c>
      <c r="H266" s="50"/>
      <c r="I266" s="89" t="str">
        <f t="shared" ca="1" si="38"/>
        <v>INSERT INTO math(tangen,question,answer,editor,date,count) VALUES('m1500','\\(\\quad 88　－　42　=　 \\)','\\(\\quad 46 \\)','harazono',NOW(),0);</v>
      </c>
      <c r="J266" s="78" t="s">
        <v>229</v>
      </c>
      <c r="K266" s="1">
        <f t="shared" ref="K266:K285" ca="1" si="43">RANDBETWEEN(20,99)</f>
        <v>88</v>
      </c>
      <c r="L266" t="s">
        <v>236</v>
      </c>
      <c r="M266" s="1">
        <f t="shared" ca="1" si="39"/>
        <v>42</v>
      </c>
      <c r="N266" t="s">
        <v>234</v>
      </c>
      <c r="O266" t="s">
        <v>230</v>
      </c>
      <c r="P266" s="78" t="s">
        <v>229</v>
      </c>
      <c r="Q266" s="1">
        <f t="shared" ca="1" si="37"/>
        <v>46</v>
      </c>
      <c r="R266" t="s">
        <v>230</v>
      </c>
      <c r="S266" t="str">
        <f t="shared" ca="1" si="40"/>
        <v>\\(\\quad 88　－　42　=　 \\)</v>
      </c>
      <c r="T266" t="str">
        <f t="shared" ca="1" si="41"/>
        <v>\\(\\quad 46 \\)</v>
      </c>
    </row>
    <row r="267" spans="1:20" x14ac:dyDescent="0.55000000000000004">
      <c r="A267" s="51" t="s">
        <v>60</v>
      </c>
      <c r="C267" s="50" t="s">
        <v>162</v>
      </c>
      <c r="D267" s="50" t="str">
        <f t="shared" ca="1" si="42"/>
        <v>\\(\\quad 98　－　54　=　 \\)</v>
      </c>
      <c r="E267" s="50" t="str">
        <f t="shared" ca="1" si="42"/>
        <v>\\(\\quad 44 \\)</v>
      </c>
      <c r="F267" s="50" t="s">
        <v>62</v>
      </c>
      <c r="H267" s="50"/>
      <c r="I267" s="89" t="str">
        <f t="shared" ca="1" si="38"/>
        <v>INSERT INTO math(tangen,question,answer,editor,date,count) VALUES('m1500','\\(\\quad 98　－　54　=　 \\)','\\(\\quad 44 \\)','harazono',NOW(),0);</v>
      </c>
      <c r="J267" s="78" t="s">
        <v>229</v>
      </c>
      <c r="K267" s="1">
        <f t="shared" ca="1" si="43"/>
        <v>98</v>
      </c>
      <c r="L267" t="s">
        <v>236</v>
      </c>
      <c r="M267" s="1">
        <f t="shared" ca="1" si="39"/>
        <v>54</v>
      </c>
      <c r="N267" t="s">
        <v>234</v>
      </c>
      <c r="O267" t="s">
        <v>230</v>
      </c>
      <c r="P267" s="78" t="s">
        <v>229</v>
      </c>
      <c r="Q267" s="1">
        <f t="shared" ca="1" si="37"/>
        <v>44</v>
      </c>
      <c r="R267" t="s">
        <v>230</v>
      </c>
      <c r="S267" t="str">
        <f t="shared" ca="1" si="40"/>
        <v>\\(\\quad 98　－　54　=　 \\)</v>
      </c>
      <c r="T267" t="str">
        <f t="shared" ca="1" si="41"/>
        <v>\\(\\quad 44 \\)</v>
      </c>
    </row>
    <row r="268" spans="1:20" x14ac:dyDescent="0.55000000000000004">
      <c r="A268" s="51" t="s">
        <v>60</v>
      </c>
      <c r="C268" s="50" t="s">
        <v>162</v>
      </c>
      <c r="D268" s="50" t="str">
        <f t="shared" ca="1" si="42"/>
        <v>\\(\\quad 20　－　20　=　 \\)</v>
      </c>
      <c r="E268" s="50" t="str">
        <f t="shared" ca="1" si="42"/>
        <v>\\(\\quad 0 \\)</v>
      </c>
      <c r="F268" s="50" t="s">
        <v>62</v>
      </c>
      <c r="H268" s="50"/>
      <c r="I268" s="89" t="str">
        <f t="shared" ca="1" si="38"/>
        <v>INSERT INTO math(tangen,question,answer,editor,date,count) VALUES('m1500','\\(\\quad 20　－　20　=　 \\)','\\(\\quad 0 \\)','harazono',NOW(),0);</v>
      </c>
      <c r="J268" s="78" t="s">
        <v>229</v>
      </c>
      <c r="K268" s="1">
        <f t="shared" ca="1" si="43"/>
        <v>20</v>
      </c>
      <c r="L268" t="s">
        <v>236</v>
      </c>
      <c r="M268" s="1">
        <f t="shared" ca="1" si="39"/>
        <v>20</v>
      </c>
      <c r="N268" t="s">
        <v>234</v>
      </c>
      <c r="O268" t="s">
        <v>230</v>
      </c>
      <c r="P268" s="78" t="s">
        <v>229</v>
      </c>
      <c r="Q268" s="1">
        <f t="shared" ca="1" si="37"/>
        <v>0</v>
      </c>
      <c r="R268" t="s">
        <v>230</v>
      </c>
      <c r="S268" t="str">
        <f t="shared" ca="1" si="40"/>
        <v>\\(\\quad 20　－　20　=　 \\)</v>
      </c>
      <c r="T268" t="str">
        <f t="shared" ca="1" si="41"/>
        <v>\\(\\quad 0 \\)</v>
      </c>
    </row>
    <row r="269" spans="1:20" x14ac:dyDescent="0.55000000000000004">
      <c r="A269" s="51" t="s">
        <v>60</v>
      </c>
      <c r="C269" s="50" t="s">
        <v>162</v>
      </c>
      <c r="D269" s="50" t="str">
        <f t="shared" ca="1" si="42"/>
        <v>\\(\\quad 41　－　20　=　 \\)</v>
      </c>
      <c r="E269" s="50" t="str">
        <f t="shared" ca="1" si="42"/>
        <v>\\(\\quad 21 \\)</v>
      </c>
      <c r="F269" s="50" t="s">
        <v>62</v>
      </c>
      <c r="H269" s="50"/>
      <c r="I269" s="89" t="str">
        <f t="shared" ca="1" si="38"/>
        <v>INSERT INTO math(tangen,question,answer,editor,date,count) VALUES('m1500','\\(\\quad 41　－　20　=　 \\)','\\(\\quad 21 \\)','harazono',NOW(),0);</v>
      </c>
      <c r="J269" s="78" t="s">
        <v>229</v>
      </c>
      <c r="K269" s="1">
        <f t="shared" ca="1" si="43"/>
        <v>41</v>
      </c>
      <c r="L269" t="s">
        <v>236</v>
      </c>
      <c r="M269" s="1">
        <f t="shared" ca="1" si="39"/>
        <v>20</v>
      </c>
      <c r="N269" t="s">
        <v>234</v>
      </c>
      <c r="O269" t="s">
        <v>230</v>
      </c>
      <c r="P269" s="78" t="s">
        <v>229</v>
      </c>
      <c r="Q269" s="1">
        <f t="shared" ca="1" si="37"/>
        <v>21</v>
      </c>
      <c r="R269" t="s">
        <v>230</v>
      </c>
      <c r="S269" t="str">
        <f t="shared" ca="1" si="40"/>
        <v>\\(\\quad 41　－　20　=　 \\)</v>
      </c>
      <c r="T269" t="str">
        <f t="shared" ca="1" si="41"/>
        <v>\\(\\quad 21 \\)</v>
      </c>
    </row>
    <row r="270" spans="1:20" x14ac:dyDescent="0.55000000000000004">
      <c r="A270" s="51" t="s">
        <v>60</v>
      </c>
      <c r="C270" s="50" t="s">
        <v>162</v>
      </c>
      <c r="D270" s="50" t="str">
        <f t="shared" ca="1" si="42"/>
        <v>\\(\\quad 37　－　29　=　 \\)</v>
      </c>
      <c r="E270" s="50" t="str">
        <f t="shared" ca="1" si="42"/>
        <v>\\(\\quad 8 \\)</v>
      </c>
      <c r="F270" s="50" t="s">
        <v>62</v>
      </c>
      <c r="H270" s="50"/>
      <c r="I270" s="89" t="str">
        <f t="shared" ca="1" si="38"/>
        <v>INSERT INTO math(tangen,question,answer,editor,date,count) VALUES('m1500','\\(\\quad 37　－　29　=　 \\)','\\(\\quad 8 \\)','harazono',NOW(),0);</v>
      </c>
      <c r="J270" s="78" t="s">
        <v>229</v>
      </c>
      <c r="K270" s="1">
        <f t="shared" ca="1" si="43"/>
        <v>37</v>
      </c>
      <c r="L270" t="s">
        <v>236</v>
      </c>
      <c r="M270" s="1">
        <f t="shared" ca="1" si="39"/>
        <v>29</v>
      </c>
      <c r="N270" t="s">
        <v>234</v>
      </c>
      <c r="O270" t="s">
        <v>230</v>
      </c>
      <c r="P270" s="78" t="s">
        <v>229</v>
      </c>
      <c r="Q270" s="1">
        <f t="shared" ref="Q270:Q294" ca="1" si="44">K270-M270</f>
        <v>8</v>
      </c>
      <c r="R270" t="s">
        <v>230</v>
      </c>
      <c r="S270" t="str">
        <f t="shared" ca="1" si="40"/>
        <v>\\(\\quad 37　－　29　=　 \\)</v>
      </c>
      <c r="T270" t="str">
        <f t="shared" ca="1" si="41"/>
        <v>\\(\\quad 8 \\)</v>
      </c>
    </row>
    <row r="271" spans="1:20" x14ac:dyDescent="0.55000000000000004">
      <c r="A271" s="51" t="s">
        <v>60</v>
      </c>
      <c r="C271" s="50" t="s">
        <v>162</v>
      </c>
      <c r="D271" s="50" t="str">
        <f t="shared" ca="1" si="42"/>
        <v>\\(\\quad 85　－　46　=　 \\)</v>
      </c>
      <c r="E271" s="50" t="str">
        <f t="shared" ca="1" si="42"/>
        <v>\\(\\quad 39 \\)</v>
      </c>
      <c r="F271" s="50" t="s">
        <v>62</v>
      </c>
      <c r="H271" s="50"/>
      <c r="I271" s="89" t="str">
        <f t="shared" ca="1" si="38"/>
        <v>INSERT INTO math(tangen,question,answer,editor,date,count) VALUES('m1500','\\(\\quad 85　－　46　=　 \\)','\\(\\quad 39 \\)','harazono',NOW(),0);</v>
      </c>
      <c r="J271" s="78" t="s">
        <v>229</v>
      </c>
      <c r="K271" s="1">
        <f t="shared" ca="1" si="43"/>
        <v>85</v>
      </c>
      <c r="L271" t="s">
        <v>236</v>
      </c>
      <c r="M271" s="1">
        <f t="shared" ca="1" si="39"/>
        <v>46</v>
      </c>
      <c r="N271" t="s">
        <v>234</v>
      </c>
      <c r="O271" t="s">
        <v>230</v>
      </c>
      <c r="P271" s="78" t="s">
        <v>229</v>
      </c>
      <c r="Q271" s="1">
        <f t="shared" ca="1" si="44"/>
        <v>39</v>
      </c>
      <c r="R271" t="s">
        <v>230</v>
      </c>
      <c r="S271" t="str">
        <f t="shared" ca="1" si="40"/>
        <v>\\(\\quad 85　－　46　=　 \\)</v>
      </c>
      <c r="T271" t="str">
        <f t="shared" ca="1" si="41"/>
        <v>\\(\\quad 39 \\)</v>
      </c>
    </row>
    <row r="272" spans="1:20" x14ac:dyDescent="0.55000000000000004">
      <c r="A272" s="51" t="s">
        <v>60</v>
      </c>
      <c r="C272" s="50" t="s">
        <v>162</v>
      </c>
      <c r="D272" s="50" t="str">
        <f t="shared" ca="1" si="42"/>
        <v>\\(\\quad 38　－　30　=　 \\)</v>
      </c>
      <c r="E272" s="50" t="str">
        <f t="shared" ca="1" si="42"/>
        <v>\\(\\quad 8 \\)</v>
      </c>
      <c r="F272" s="50" t="s">
        <v>62</v>
      </c>
      <c r="H272" s="50"/>
      <c r="I272" s="89" t="str">
        <f t="shared" ca="1" si="38"/>
        <v>INSERT INTO math(tangen,question,answer,editor,date,count) VALUES('m1500','\\(\\quad 38　－　30　=　 \\)','\\(\\quad 8 \\)','harazono',NOW(),0);</v>
      </c>
      <c r="J272" s="78" t="s">
        <v>229</v>
      </c>
      <c r="K272" s="1">
        <f t="shared" ca="1" si="43"/>
        <v>38</v>
      </c>
      <c r="L272" t="s">
        <v>236</v>
      </c>
      <c r="M272" s="1">
        <f t="shared" ca="1" si="39"/>
        <v>30</v>
      </c>
      <c r="N272" t="s">
        <v>234</v>
      </c>
      <c r="O272" t="s">
        <v>230</v>
      </c>
      <c r="P272" s="78" t="s">
        <v>229</v>
      </c>
      <c r="Q272" s="1">
        <f t="shared" ca="1" si="44"/>
        <v>8</v>
      </c>
      <c r="R272" t="s">
        <v>230</v>
      </c>
      <c r="S272" t="str">
        <f t="shared" ca="1" si="40"/>
        <v>\\(\\quad 38　－　30　=　 \\)</v>
      </c>
      <c r="T272" t="str">
        <f t="shared" ca="1" si="41"/>
        <v>\\(\\quad 8 \\)</v>
      </c>
    </row>
    <row r="273" spans="1:20" x14ac:dyDescent="0.55000000000000004">
      <c r="A273" s="51" t="s">
        <v>60</v>
      </c>
      <c r="C273" s="50" t="s">
        <v>162</v>
      </c>
      <c r="D273" s="50" t="str">
        <f t="shared" ca="1" si="42"/>
        <v>\\(\\quad 40　－　21　=　 \\)</v>
      </c>
      <c r="E273" s="50" t="str">
        <f t="shared" ca="1" si="42"/>
        <v>\\(\\quad 19 \\)</v>
      </c>
      <c r="F273" s="50" t="s">
        <v>62</v>
      </c>
      <c r="H273" s="50"/>
      <c r="I273" s="89" t="str">
        <f t="shared" ca="1" si="38"/>
        <v>INSERT INTO math(tangen,question,answer,editor,date,count) VALUES('m1500','\\(\\quad 40　－　21　=　 \\)','\\(\\quad 19 \\)','harazono',NOW(),0);</v>
      </c>
      <c r="J273" s="78" t="s">
        <v>229</v>
      </c>
      <c r="K273" s="1">
        <f t="shared" ca="1" si="43"/>
        <v>40</v>
      </c>
      <c r="L273" t="s">
        <v>236</v>
      </c>
      <c r="M273" s="1">
        <f t="shared" ca="1" si="39"/>
        <v>21</v>
      </c>
      <c r="N273" t="s">
        <v>234</v>
      </c>
      <c r="O273" t="s">
        <v>230</v>
      </c>
      <c r="P273" s="78" t="s">
        <v>229</v>
      </c>
      <c r="Q273" s="1">
        <f t="shared" ca="1" si="44"/>
        <v>19</v>
      </c>
      <c r="R273" t="s">
        <v>230</v>
      </c>
      <c r="S273" t="str">
        <f t="shared" ca="1" si="40"/>
        <v>\\(\\quad 40　－　21　=　 \\)</v>
      </c>
      <c r="T273" t="str">
        <f t="shared" ca="1" si="41"/>
        <v>\\(\\quad 19 \\)</v>
      </c>
    </row>
    <row r="274" spans="1:20" x14ac:dyDescent="0.55000000000000004">
      <c r="A274" s="51" t="s">
        <v>60</v>
      </c>
      <c r="C274" s="50" t="s">
        <v>162</v>
      </c>
      <c r="D274" s="50" t="str">
        <f t="shared" ca="1" si="42"/>
        <v>\\(\\quad 22　－　20　=　 \\)</v>
      </c>
      <c r="E274" s="50" t="str">
        <f t="shared" ca="1" si="42"/>
        <v>\\(\\quad 2 \\)</v>
      </c>
      <c r="F274" s="50" t="s">
        <v>62</v>
      </c>
      <c r="H274" s="50"/>
      <c r="I274" s="89" t="str">
        <f t="shared" ca="1" si="38"/>
        <v>INSERT INTO math(tangen,question,answer,editor,date,count) VALUES('m1500','\\(\\quad 22　－　20　=　 \\)','\\(\\quad 2 \\)','harazono',NOW(),0);</v>
      </c>
      <c r="J274" s="78" t="s">
        <v>229</v>
      </c>
      <c r="K274" s="1">
        <f t="shared" ca="1" si="43"/>
        <v>22</v>
      </c>
      <c r="L274" t="s">
        <v>236</v>
      </c>
      <c r="M274" s="1">
        <f t="shared" ca="1" si="39"/>
        <v>20</v>
      </c>
      <c r="N274" t="s">
        <v>234</v>
      </c>
      <c r="O274" t="s">
        <v>230</v>
      </c>
      <c r="P274" s="78" t="s">
        <v>229</v>
      </c>
      <c r="Q274" s="1">
        <f t="shared" ca="1" si="44"/>
        <v>2</v>
      </c>
      <c r="R274" t="s">
        <v>230</v>
      </c>
      <c r="S274" t="str">
        <f t="shared" ca="1" si="40"/>
        <v>\\(\\quad 22　－　20　=　 \\)</v>
      </c>
      <c r="T274" t="str">
        <f t="shared" ca="1" si="41"/>
        <v>\\(\\quad 2 \\)</v>
      </c>
    </row>
    <row r="275" spans="1:20" x14ac:dyDescent="0.55000000000000004">
      <c r="A275" s="51" t="s">
        <v>60</v>
      </c>
      <c r="C275" s="50" t="s">
        <v>162</v>
      </c>
      <c r="D275" s="50" t="str">
        <f t="shared" ca="1" si="42"/>
        <v>\\(\\quad 84　－　32　=　 \\)</v>
      </c>
      <c r="E275" s="50" t="str">
        <f t="shared" ca="1" si="42"/>
        <v>\\(\\quad 52 \\)</v>
      </c>
      <c r="F275" s="50" t="s">
        <v>62</v>
      </c>
      <c r="H275" s="50"/>
      <c r="I275" s="89" t="str">
        <f t="shared" ca="1" si="38"/>
        <v>INSERT INTO math(tangen,question,answer,editor,date,count) VALUES('m1500','\\(\\quad 84　－　32　=　 \\)','\\(\\quad 52 \\)','harazono',NOW(),0);</v>
      </c>
      <c r="J275" s="78" t="s">
        <v>229</v>
      </c>
      <c r="K275" s="1">
        <f t="shared" ca="1" si="43"/>
        <v>84</v>
      </c>
      <c r="L275" t="s">
        <v>236</v>
      </c>
      <c r="M275" s="1">
        <f t="shared" ca="1" si="39"/>
        <v>32</v>
      </c>
      <c r="N275" t="s">
        <v>234</v>
      </c>
      <c r="O275" t="s">
        <v>230</v>
      </c>
      <c r="P275" s="78" t="s">
        <v>229</v>
      </c>
      <c r="Q275" s="1">
        <f t="shared" ca="1" si="44"/>
        <v>52</v>
      </c>
      <c r="R275" t="s">
        <v>230</v>
      </c>
      <c r="S275" t="str">
        <f t="shared" ca="1" si="40"/>
        <v>\\(\\quad 84　－　32　=　 \\)</v>
      </c>
      <c r="T275" t="str">
        <f t="shared" ca="1" si="41"/>
        <v>\\(\\quad 52 \\)</v>
      </c>
    </row>
    <row r="276" spans="1:20" x14ac:dyDescent="0.55000000000000004">
      <c r="A276" s="51" t="s">
        <v>60</v>
      </c>
      <c r="C276" s="50" t="s">
        <v>162</v>
      </c>
      <c r="D276" s="50" t="str">
        <f t="shared" ca="1" si="42"/>
        <v>\\(\\quad 56　－　30　=　 \\)</v>
      </c>
      <c r="E276" s="50" t="str">
        <f t="shared" ca="1" si="42"/>
        <v>\\(\\quad 26 \\)</v>
      </c>
      <c r="F276" s="50" t="s">
        <v>62</v>
      </c>
      <c r="H276" s="50"/>
      <c r="I276" s="89" t="str">
        <f t="shared" ca="1" si="38"/>
        <v>INSERT INTO math(tangen,question,answer,editor,date,count) VALUES('m1500','\\(\\quad 56　－　30　=　 \\)','\\(\\quad 26 \\)','harazono',NOW(),0);</v>
      </c>
      <c r="J276" s="78" t="s">
        <v>229</v>
      </c>
      <c r="K276" s="1">
        <f t="shared" ca="1" si="43"/>
        <v>56</v>
      </c>
      <c r="L276" t="s">
        <v>236</v>
      </c>
      <c r="M276" s="1">
        <f t="shared" ca="1" si="39"/>
        <v>30</v>
      </c>
      <c r="N276" t="s">
        <v>234</v>
      </c>
      <c r="O276" t="s">
        <v>230</v>
      </c>
      <c r="P276" s="78" t="s">
        <v>229</v>
      </c>
      <c r="Q276" s="1">
        <f t="shared" ca="1" si="44"/>
        <v>26</v>
      </c>
      <c r="R276" t="s">
        <v>230</v>
      </c>
      <c r="S276" t="str">
        <f t="shared" ca="1" si="40"/>
        <v>\\(\\quad 56　－　30　=　 \\)</v>
      </c>
      <c r="T276" t="str">
        <f t="shared" ca="1" si="41"/>
        <v>\\(\\quad 26 \\)</v>
      </c>
    </row>
    <row r="277" spans="1:20" x14ac:dyDescent="0.55000000000000004">
      <c r="A277" s="51" t="s">
        <v>60</v>
      </c>
      <c r="C277" s="50" t="s">
        <v>162</v>
      </c>
      <c r="D277" s="50" t="str">
        <f t="shared" ca="1" si="42"/>
        <v>\\(\\quad 54　－　52　=　 \\)</v>
      </c>
      <c r="E277" s="50" t="str">
        <f t="shared" ca="1" si="42"/>
        <v>\\(\\quad 2 \\)</v>
      </c>
      <c r="F277" s="50" t="s">
        <v>62</v>
      </c>
      <c r="H277" s="50"/>
      <c r="I277" s="89" t="str">
        <f t="shared" ca="1" si="38"/>
        <v>INSERT INTO math(tangen,question,answer,editor,date,count) VALUES('m1500','\\(\\quad 54　－　52　=　 \\)','\\(\\quad 2 \\)','harazono',NOW(),0);</v>
      </c>
      <c r="J277" s="78" t="s">
        <v>229</v>
      </c>
      <c r="K277" s="1">
        <f t="shared" ca="1" si="43"/>
        <v>54</v>
      </c>
      <c r="L277" t="s">
        <v>236</v>
      </c>
      <c r="M277" s="1">
        <f t="shared" ca="1" si="39"/>
        <v>52</v>
      </c>
      <c r="N277" t="s">
        <v>234</v>
      </c>
      <c r="O277" t="s">
        <v>230</v>
      </c>
      <c r="P277" s="78" t="s">
        <v>229</v>
      </c>
      <c r="Q277" s="1">
        <f t="shared" ca="1" si="44"/>
        <v>2</v>
      </c>
      <c r="R277" t="s">
        <v>230</v>
      </c>
      <c r="S277" t="str">
        <f t="shared" ca="1" si="40"/>
        <v>\\(\\quad 54　－　52　=　 \\)</v>
      </c>
      <c r="T277" t="str">
        <f t="shared" ca="1" si="41"/>
        <v>\\(\\quad 2 \\)</v>
      </c>
    </row>
    <row r="278" spans="1:20" x14ac:dyDescent="0.55000000000000004">
      <c r="A278" s="51" t="s">
        <v>60</v>
      </c>
      <c r="C278" s="50" t="s">
        <v>162</v>
      </c>
      <c r="D278" s="50" t="str">
        <f t="shared" ca="1" si="42"/>
        <v>\\(\\quad 24　－　21　=　 \\)</v>
      </c>
      <c r="E278" s="50" t="str">
        <f t="shared" ca="1" si="42"/>
        <v>\\(\\quad 3 \\)</v>
      </c>
      <c r="F278" s="50" t="s">
        <v>62</v>
      </c>
      <c r="H278" s="50"/>
      <c r="I278" s="89" t="str">
        <f t="shared" ca="1" si="38"/>
        <v>INSERT INTO math(tangen,question,answer,editor,date,count) VALUES('m1500','\\(\\quad 24　－　21　=　 \\)','\\(\\quad 3 \\)','harazono',NOW(),0);</v>
      </c>
      <c r="J278" s="78" t="s">
        <v>229</v>
      </c>
      <c r="K278" s="1">
        <f t="shared" ca="1" si="43"/>
        <v>24</v>
      </c>
      <c r="L278" t="s">
        <v>236</v>
      </c>
      <c r="M278" s="1">
        <f t="shared" ca="1" si="39"/>
        <v>21</v>
      </c>
      <c r="N278" t="s">
        <v>234</v>
      </c>
      <c r="O278" t="s">
        <v>230</v>
      </c>
      <c r="P278" s="78" t="s">
        <v>229</v>
      </c>
      <c r="Q278" s="1">
        <f t="shared" ca="1" si="44"/>
        <v>3</v>
      </c>
      <c r="R278" t="s">
        <v>230</v>
      </c>
      <c r="S278" t="str">
        <f t="shared" ca="1" si="40"/>
        <v>\\(\\quad 24　－　21　=　 \\)</v>
      </c>
      <c r="T278" t="str">
        <f t="shared" ca="1" si="41"/>
        <v>\\(\\quad 3 \\)</v>
      </c>
    </row>
    <row r="279" spans="1:20" x14ac:dyDescent="0.55000000000000004">
      <c r="A279" s="51" t="s">
        <v>60</v>
      </c>
      <c r="C279" s="50" t="s">
        <v>162</v>
      </c>
      <c r="D279" s="50" t="str">
        <f t="shared" ca="1" si="42"/>
        <v>\\(\\quad 89　－　49　=　 \\)</v>
      </c>
      <c r="E279" s="50" t="str">
        <f t="shared" ca="1" si="42"/>
        <v>\\(\\quad 40 \\)</v>
      </c>
      <c r="F279" s="50" t="s">
        <v>62</v>
      </c>
      <c r="H279" s="50"/>
      <c r="I279" s="89" t="str">
        <f t="shared" ca="1" si="38"/>
        <v>INSERT INTO math(tangen,question,answer,editor,date,count) VALUES('m1500','\\(\\quad 89　－　49　=　 \\)','\\(\\quad 40 \\)','harazono',NOW(),0);</v>
      </c>
      <c r="J279" s="78" t="s">
        <v>229</v>
      </c>
      <c r="K279" s="1">
        <f t="shared" ca="1" si="43"/>
        <v>89</v>
      </c>
      <c r="L279" t="s">
        <v>236</v>
      </c>
      <c r="M279" s="1">
        <f t="shared" ca="1" si="39"/>
        <v>49</v>
      </c>
      <c r="N279" t="s">
        <v>234</v>
      </c>
      <c r="O279" t="s">
        <v>230</v>
      </c>
      <c r="P279" s="78" t="s">
        <v>229</v>
      </c>
      <c r="Q279" s="1">
        <f t="shared" ca="1" si="44"/>
        <v>40</v>
      </c>
      <c r="R279" t="s">
        <v>230</v>
      </c>
      <c r="S279" t="str">
        <f t="shared" ca="1" si="40"/>
        <v>\\(\\quad 89　－　49　=　 \\)</v>
      </c>
      <c r="T279" t="str">
        <f t="shared" ca="1" si="41"/>
        <v>\\(\\quad 40 \\)</v>
      </c>
    </row>
    <row r="280" spans="1:20" x14ac:dyDescent="0.55000000000000004">
      <c r="A280" s="51" t="s">
        <v>60</v>
      </c>
      <c r="C280" s="50" t="s">
        <v>162</v>
      </c>
      <c r="D280" s="50" t="str">
        <f t="shared" ca="1" si="42"/>
        <v>\\(\\quad 85　－　51　=　 \\)</v>
      </c>
      <c r="E280" s="50" t="str">
        <f t="shared" ca="1" si="42"/>
        <v>\\(\\quad 34 \\)</v>
      </c>
      <c r="F280" s="50" t="s">
        <v>62</v>
      </c>
      <c r="H280" s="50"/>
      <c r="I280" s="89" t="str">
        <f t="shared" ca="1" si="38"/>
        <v>INSERT INTO math(tangen,question,answer,editor,date,count) VALUES('m1500','\\(\\quad 85　－　51　=　 \\)','\\(\\quad 34 \\)','harazono',NOW(),0);</v>
      </c>
      <c r="J280" s="78" t="s">
        <v>229</v>
      </c>
      <c r="K280" s="1">
        <f t="shared" ca="1" si="43"/>
        <v>85</v>
      </c>
      <c r="L280" t="s">
        <v>236</v>
      </c>
      <c r="M280" s="1">
        <f t="shared" ca="1" si="39"/>
        <v>51</v>
      </c>
      <c r="N280" t="s">
        <v>234</v>
      </c>
      <c r="O280" t="s">
        <v>230</v>
      </c>
      <c r="P280" s="78" t="s">
        <v>229</v>
      </c>
      <c r="Q280" s="1">
        <f t="shared" ca="1" si="44"/>
        <v>34</v>
      </c>
      <c r="R280" t="s">
        <v>230</v>
      </c>
      <c r="S280" t="str">
        <f t="shared" ca="1" si="40"/>
        <v>\\(\\quad 85　－　51　=　 \\)</v>
      </c>
      <c r="T280" t="str">
        <f t="shared" ca="1" si="41"/>
        <v>\\(\\quad 34 \\)</v>
      </c>
    </row>
    <row r="281" spans="1:20" x14ac:dyDescent="0.55000000000000004">
      <c r="A281" s="51" t="s">
        <v>60</v>
      </c>
      <c r="C281" s="50" t="s">
        <v>162</v>
      </c>
      <c r="D281" s="50" t="str">
        <f t="shared" ca="1" si="42"/>
        <v>\\(\\quad 76　－　54　=　 \\)</v>
      </c>
      <c r="E281" s="50" t="str">
        <f t="shared" ca="1" si="42"/>
        <v>\\(\\quad 22 \\)</v>
      </c>
      <c r="F281" s="50" t="s">
        <v>62</v>
      </c>
      <c r="H281" s="50"/>
      <c r="I281" s="89" t="str">
        <f t="shared" ca="1" si="38"/>
        <v>INSERT INTO math(tangen,question,answer,editor,date,count) VALUES('m1500','\\(\\quad 76　－　54　=　 \\)','\\(\\quad 22 \\)','harazono',NOW(),0);</v>
      </c>
      <c r="J281" s="78" t="s">
        <v>229</v>
      </c>
      <c r="K281" s="1">
        <f t="shared" ca="1" si="43"/>
        <v>76</v>
      </c>
      <c r="L281" t="s">
        <v>236</v>
      </c>
      <c r="M281" s="1">
        <f t="shared" ca="1" si="39"/>
        <v>54</v>
      </c>
      <c r="N281" t="s">
        <v>234</v>
      </c>
      <c r="O281" t="s">
        <v>230</v>
      </c>
      <c r="P281" s="78" t="s">
        <v>229</v>
      </c>
      <c r="Q281" s="1">
        <f t="shared" ca="1" si="44"/>
        <v>22</v>
      </c>
      <c r="R281" t="s">
        <v>230</v>
      </c>
      <c r="S281" t="str">
        <f t="shared" ca="1" si="40"/>
        <v>\\(\\quad 76　－　54　=　 \\)</v>
      </c>
      <c r="T281" t="str">
        <f t="shared" ca="1" si="41"/>
        <v>\\(\\quad 22 \\)</v>
      </c>
    </row>
    <row r="282" spans="1:20" x14ac:dyDescent="0.55000000000000004">
      <c r="A282" s="51" t="s">
        <v>60</v>
      </c>
      <c r="C282" s="50" t="s">
        <v>162</v>
      </c>
      <c r="D282" s="50" t="str">
        <f t="shared" ca="1" si="42"/>
        <v>\\(\\quad 57　－　39　=　 \\)</v>
      </c>
      <c r="E282" s="50" t="str">
        <f t="shared" ca="1" si="42"/>
        <v>\\(\\quad 18 \\)</v>
      </c>
      <c r="F282" s="50" t="s">
        <v>62</v>
      </c>
      <c r="H282" s="50"/>
      <c r="I282" s="89" t="str">
        <f t="shared" ca="1" si="38"/>
        <v>INSERT INTO math(tangen,question,answer,editor,date,count) VALUES('m1500','\\(\\quad 57　－　39　=　 \\)','\\(\\quad 18 \\)','harazono',NOW(),0);</v>
      </c>
      <c r="J282" s="78" t="s">
        <v>229</v>
      </c>
      <c r="K282" s="1">
        <f t="shared" ca="1" si="43"/>
        <v>57</v>
      </c>
      <c r="L282" t="s">
        <v>236</v>
      </c>
      <c r="M282" s="1">
        <f t="shared" ca="1" si="39"/>
        <v>39</v>
      </c>
      <c r="N282" t="s">
        <v>234</v>
      </c>
      <c r="O282" t="s">
        <v>230</v>
      </c>
      <c r="P282" s="78" t="s">
        <v>229</v>
      </c>
      <c r="Q282" s="1">
        <f t="shared" ca="1" si="44"/>
        <v>18</v>
      </c>
      <c r="R282" t="s">
        <v>230</v>
      </c>
      <c r="S282" t="str">
        <f t="shared" ca="1" si="40"/>
        <v>\\(\\quad 57　－　39　=　 \\)</v>
      </c>
      <c r="T282" t="str">
        <f t="shared" ca="1" si="41"/>
        <v>\\(\\quad 18 \\)</v>
      </c>
    </row>
    <row r="283" spans="1:20" x14ac:dyDescent="0.55000000000000004">
      <c r="A283" s="51" t="s">
        <v>60</v>
      </c>
      <c r="C283" s="50" t="s">
        <v>162</v>
      </c>
      <c r="D283" s="50" t="str">
        <f t="shared" ca="1" si="42"/>
        <v>\\(\\quad 68　－　21　=　 \\)</v>
      </c>
      <c r="E283" s="50" t="str">
        <f t="shared" ca="1" si="42"/>
        <v>\\(\\quad 47 \\)</v>
      </c>
      <c r="F283" s="50" t="s">
        <v>62</v>
      </c>
      <c r="H283" s="50"/>
      <c r="I283" s="89" t="str">
        <f t="shared" ca="1" si="38"/>
        <v>INSERT INTO math(tangen,question,answer,editor,date,count) VALUES('m1500','\\(\\quad 68　－　21　=　 \\)','\\(\\quad 47 \\)','harazono',NOW(),0);</v>
      </c>
      <c r="J283" s="78" t="s">
        <v>229</v>
      </c>
      <c r="K283" s="1">
        <f t="shared" ca="1" si="43"/>
        <v>68</v>
      </c>
      <c r="L283" t="s">
        <v>236</v>
      </c>
      <c r="M283" s="1">
        <f t="shared" ca="1" si="39"/>
        <v>21</v>
      </c>
      <c r="N283" t="s">
        <v>234</v>
      </c>
      <c r="O283" t="s">
        <v>230</v>
      </c>
      <c r="P283" s="78" t="s">
        <v>229</v>
      </c>
      <c r="Q283" s="1">
        <f t="shared" ca="1" si="44"/>
        <v>47</v>
      </c>
      <c r="R283" t="s">
        <v>230</v>
      </c>
      <c r="S283" t="str">
        <f t="shared" ca="1" si="40"/>
        <v>\\(\\quad 68　－　21　=　 \\)</v>
      </c>
      <c r="T283" t="str">
        <f t="shared" ca="1" si="41"/>
        <v>\\(\\quad 47 \\)</v>
      </c>
    </row>
    <row r="284" spans="1:20" x14ac:dyDescent="0.55000000000000004">
      <c r="A284" s="51" t="s">
        <v>60</v>
      </c>
      <c r="C284" s="50" t="s">
        <v>162</v>
      </c>
      <c r="D284" s="50" t="str">
        <f t="shared" ca="1" si="42"/>
        <v>\\(\\quad 61　－　25　=　 \\)</v>
      </c>
      <c r="E284" s="50" t="str">
        <f t="shared" ca="1" si="42"/>
        <v>\\(\\quad 36 \\)</v>
      </c>
      <c r="F284" s="50" t="s">
        <v>62</v>
      </c>
      <c r="H284" s="50"/>
      <c r="I284" s="89" t="str">
        <f t="shared" ca="1" si="38"/>
        <v>INSERT INTO math(tangen,question,answer,editor,date,count) VALUES('m1500','\\(\\quad 61　－　25　=　 \\)','\\(\\quad 36 \\)','harazono',NOW(),0);</v>
      </c>
      <c r="J284" s="78" t="s">
        <v>229</v>
      </c>
      <c r="K284" s="1">
        <f t="shared" ca="1" si="43"/>
        <v>61</v>
      </c>
      <c r="L284" t="s">
        <v>236</v>
      </c>
      <c r="M284" s="1">
        <f t="shared" ca="1" si="39"/>
        <v>25</v>
      </c>
      <c r="N284" t="s">
        <v>234</v>
      </c>
      <c r="O284" t="s">
        <v>230</v>
      </c>
      <c r="P284" s="78" t="s">
        <v>229</v>
      </c>
      <c r="Q284" s="1">
        <f t="shared" ca="1" si="44"/>
        <v>36</v>
      </c>
      <c r="R284" t="s">
        <v>230</v>
      </c>
      <c r="S284" t="str">
        <f t="shared" ca="1" si="40"/>
        <v>\\(\\quad 61　－　25　=　 \\)</v>
      </c>
      <c r="T284" t="str">
        <f t="shared" ca="1" si="41"/>
        <v>\\(\\quad 36 \\)</v>
      </c>
    </row>
    <row r="285" spans="1:20" x14ac:dyDescent="0.55000000000000004">
      <c r="A285" s="51" t="s">
        <v>60</v>
      </c>
      <c r="C285" s="50" t="s">
        <v>162</v>
      </c>
      <c r="D285" s="50" t="str">
        <f t="shared" ref="D285:D294" ca="1" si="45">S285</f>
        <v>\\(\\quad 99　－　95　=　 \\)</v>
      </c>
      <c r="E285" s="50" t="str">
        <f t="shared" ref="E285:E294" ca="1" si="46">T285</f>
        <v>\\(\\quad 4 \\)</v>
      </c>
      <c r="F285" s="50" t="s">
        <v>62</v>
      </c>
      <c r="H285" s="50"/>
      <c r="I285" s="89" t="str">
        <f t="shared" ref="I285:I294" ca="1" si="47">"INSERT INTO "&amp;A285&amp;"(tangen,question,answer,editor,date,count) VALUES('"&amp;C285&amp;"','"&amp;D285&amp;"','"&amp;E285&amp;"','"&amp;F285&amp;"',NOW(),0);"</f>
        <v>INSERT INTO math(tangen,question,answer,editor,date,count) VALUES('m1500','\\(\\quad 99　－　95　=　 \\)','\\(\\quad 4 \\)','harazono',NOW(),0);</v>
      </c>
      <c r="J285" s="78" t="s">
        <v>229</v>
      </c>
      <c r="K285" s="1">
        <f t="shared" ca="1" si="43"/>
        <v>99</v>
      </c>
      <c r="L285" t="s">
        <v>236</v>
      </c>
      <c r="M285" s="1">
        <f t="shared" ca="1" si="39"/>
        <v>95</v>
      </c>
      <c r="N285" t="s">
        <v>234</v>
      </c>
      <c r="O285" t="s">
        <v>230</v>
      </c>
      <c r="P285" s="78" t="s">
        <v>229</v>
      </c>
      <c r="Q285" s="1">
        <f t="shared" ca="1" si="44"/>
        <v>4</v>
      </c>
      <c r="R285" t="s">
        <v>230</v>
      </c>
      <c r="S285" t="str">
        <f t="shared" ca="1" si="40"/>
        <v>\\(\\quad 99　－　95　=　 \\)</v>
      </c>
      <c r="T285" t="str">
        <f t="shared" ca="1" si="41"/>
        <v>\\(\\quad 4 \\)</v>
      </c>
    </row>
    <row r="286" spans="1:20" x14ac:dyDescent="0.55000000000000004">
      <c r="A286" s="51" t="s">
        <v>60</v>
      </c>
      <c r="C286" s="50" t="s">
        <v>162</v>
      </c>
      <c r="D286" s="50" t="str">
        <f t="shared" ca="1" si="45"/>
        <v>\\(\\quad 23　－　20　=　 \\)</v>
      </c>
      <c r="E286" s="50" t="str">
        <f t="shared" ca="1" si="46"/>
        <v>\\(\\quad 3 \\)</v>
      </c>
      <c r="F286" s="50" t="s">
        <v>62</v>
      </c>
      <c r="H286" s="50"/>
      <c r="I286" s="89" t="str">
        <f t="shared" ca="1" si="47"/>
        <v>INSERT INTO math(tangen,question,answer,editor,date,count) VALUES('m1500','\\(\\quad 23　－　20　=　 \\)','\\(\\quad 3 \\)','harazono',NOW(),0);</v>
      </c>
      <c r="J286" s="78" t="s">
        <v>229</v>
      </c>
      <c r="K286" s="1">
        <f t="shared" ref="K286:K294" ca="1" si="48">RANDBETWEEN(20,99)</f>
        <v>23</v>
      </c>
      <c r="L286" t="s">
        <v>236</v>
      </c>
      <c r="M286" s="1">
        <f t="shared" ca="1" si="39"/>
        <v>20</v>
      </c>
      <c r="N286" t="s">
        <v>234</v>
      </c>
      <c r="O286" t="s">
        <v>230</v>
      </c>
      <c r="P286" s="78" t="s">
        <v>229</v>
      </c>
      <c r="Q286" s="1">
        <f t="shared" ca="1" si="44"/>
        <v>3</v>
      </c>
      <c r="R286" t="s">
        <v>230</v>
      </c>
      <c r="S286" t="str">
        <f t="shared" ca="1" si="40"/>
        <v>\\(\\quad 23　－　20　=　 \\)</v>
      </c>
      <c r="T286" t="str">
        <f t="shared" ca="1" si="41"/>
        <v>\\(\\quad 3 \\)</v>
      </c>
    </row>
    <row r="287" spans="1:20" x14ac:dyDescent="0.55000000000000004">
      <c r="A287" s="51" t="s">
        <v>60</v>
      </c>
      <c r="C287" s="50" t="s">
        <v>162</v>
      </c>
      <c r="D287" s="50" t="str">
        <f t="shared" ca="1" si="45"/>
        <v>\\(\\quad 79　－　73　=　 \\)</v>
      </c>
      <c r="E287" s="50" t="str">
        <f t="shared" ca="1" si="46"/>
        <v>\\(\\quad 6 \\)</v>
      </c>
      <c r="F287" s="50" t="s">
        <v>62</v>
      </c>
      <c r="H287" s="50"/>
      <c r="I287" s="89" t="str">
        <f t="shared" ca="1" si="47"/>
        <v>INSERT INTO math(tangen,question,answer,editor,date,count) VALUES('m1500','\\(\\quad 79　－　73　=　 \\)','\\(\\quad 6 \\)','harazono',NOW(),0);</v>
      </c>
      <c r="J287" s="78" t="s">
        <v>229</v>
      </c>
      <c r="K287" s="1">
        <f t="shared" ca="1" si="48"/>
        <v>79</v>
      </c>
      <c r="L287" t="s">
        <v>236</v>
      </c>
      <c r="M287" s="1">
        <f t="shared" ca="1" si="39"/>
        <v>73</v>
      </c>
      <c r="N287" t="s">
        <v>234</v>
      </c>
      <c r="O287" t="s">
        <v>230</v>
      </c>
      <c r="P287" s="78" t="s">
        <v>229</v>
      </c>
      <c r="Q287" s="1">
        <f t="shared" ca="1" si="44"/>
        <v>6</v>
      </c>
      <c r="R287" t="s">
        <v>230</v>
      </c>
      <c r="S287" t="str">
        <f t="shared" ca="1" si="40"/>
        <v>\\(\\quad 79　－　73　=　 \\)</v>
      </c>
      <c r="T287" t="str">
        <f t="shared" ca="1" si="41"/>
        <v>\\(\\quad 6 \\)</v>
      </c>
    </row>
    <row r="288" spans="1:20" x14ac:dyDescent="0.55000000000000004">
      <c r="A288" s="51" t="s">
        <v>60</v>
      </c>
      <c r="C288" s="50" t="s">
        <v>162</v>
      </c>
      <c r="D288" s="50" t="str">
        <f t="shared" ca="1" si="45"/>
        <v>\\(\\quad 72　－　49　=　 \\)</v>
      </c>
      <c r="E288" s="50" t="str">
        <f t="shared" ca="1" si="46"/>
        <v>\\(\\quad 23 \\)</v>
      </c>
      <c r="F288" s="50" t="s">
        <v>62</v>
      </c>
      <c r="H288" s="50"/>
      <c r="I288" s="89" t="str">
        <f t="shared" ca="1" si="47"/>
        <v>INSERT INTO math(tangen,question,answer,editor,date,count) VALUES('m1500','\\(\\quad 72　－　49　=　 \\)','\\(\\quad 23 \\)','harazono',NOW(),0);</v>
      </c>
      <c r="J288" s="78" t="s">
        <v>229</v>
      </c>
      <c r="K288" s="1">
        <f t="shared" ca="1" si="48"/>
        <v>72</v>
      </c>
      <c r="L288" t="s">
        <v>236</v>
      </c>
      <c r="M288" s="1">
        <f t="shared" ca="1" si="39"/>
        <v>49</v>
      </c>
      <c r="N288" t="s">
        <v>234</v>
      </c>
      <c r="O288" t="s">
        <v>230</v>
      </c>
      <c r="P288" s="78" t="s">
        <v>229</v>
      </c>
      <c r="Q288" s="1">
        <f t="shared" ca="1" si="44"/>
        <v>23</v>
      </c>
      <c r="R288" t="s">
        <v>230</v>
      </c>
      <c r="S288" t="str">
        <f t="shared" ca="1" si="40"/>
        <v>\\(\\quad 72　－　49　=　 \\)</v>
      </c>
      <c r="T288" t="str">
        <f t="shared" ca="1" si="41"/>
        <v>\\(\\quad 23 \\)</v>
      </c>
    </row>
    <row r="289" spans="1:20" x14ac:dyDescent="0.55000000000000004">
      <c r="A289" s="51" t="s">
        <v>60</v>
      </c>
      <c r="C289" s="50" t="s">
        <v>162</v>
      </c>
      <c r="D289" s="50" t="str">
        <f t="shared" ca="1" si="45"/>
        <v>\\(\\quad 31　－　21　=　 \\)</v>
      </c>
      <c r="E289" s="50" t="str">
        <f t="shared" ca="1" si="46"/>
        <v>\\(\\quad 10 \\)</v>
      </c>
      <c r="F289" s="50" t="s">
        <v>62</v>
      </c>
      <c r="H289" s="50"/>
      <c r="I289" s="89" t="str">
        <f t="shared" ca="1" si="47"/>
        <v>INSERT INTO math(tangen,question,answer,editor,date,count) VALUES('m1500','\\(\\quad 31　－　21　=　 \\)','\\(\\quad 10 \\)','harazono',NOW(),0);</v>
      </c>
      <c r="J289" s="78" t="s">
        <v>229</v>
      </c>
      <c r="K289" s="1">
        <f t="shared" ca="1" si="48"/>
        <v>31</v>
      </c>
      <c r="L289" t="s">
        <v>236</v>
      </c>
      <c r="M289" s="1">
        <f t="shared" ca="1" si="39"/>
        <v>21</v>
      </c>
      <c r="N289" t="s">
        <v>234</v>
      </c>
      <c r="O289" t="s">
        <v>230</v>
      </c>
      <c r="P289" s="78" t="s">
        <v>229</v>
      </c>
      <c r="Q289" s="1">
        <f t="shared" ca="1" si="44"/>
        <v>10</v>
      </c>
      <c r="R289" t="s">
        <v>230</v>
      </c>
      <c r="S289" t="str">
        <f t="shared" ca="1" si="40"/>
        <v>\\(\\quad 31　－　21　=　 \\)</v>
      </c>
      <c r="T289" t="str">
        <f t="shared" ca="1" si="41"/>
        <v>\\(\\quad 10 \\)</v>
      </c>
    </row>
    <row r="290" spans="1:20" x14ac:dyDescent="0.55000000000000004">
      <c r="A290" s="51" t="s">
        <v>60</v>
      </c>
      <c r="C290" s="50" t="s">
        <v>162</v>
      </c>
      <c r="D290" s="50" t="str">
        <f t="shared" ca="1" si="45"/>
        <v>\\(\\quad 95　－　29　=　 \\)</v>
      </c>
      <c r="E290" s="50" t="str">
        <f t="shared" ca="1" si="46"/>
        <v>\\(\\quad 66 \\)</v>
      </c>
      <c r="F290" s="50" t="s">
        <v>62</v>
      </c>
      <c r="H290" s="50"/>
      <c r="I290" s="89" t="str">
        <f t="shared" ca="1" si="47"/>
        <v>INSERT INTO math(tangen,question,answer,editor,date,count) VALUES('m1500','\\(\\quad 95　－　29　=　 \\)','\\(\\quad 66 \\)','harazono',NOW(),0);</v>
      </c>
      <c r="J290" s="78" t="s">
        <v>229</v>
      </c>
      <c r="K290" s="1">
        <f t="shared" ca="1" si="48"/>
        <v>95</v>
      </c>
      <c r="L290" t="s">
        <v>236</v>
      </c>
      <c r="M290" s="1">
        <f t="shared" ca="1" si="39"/>
        <v>29</v>
      </c>
      <c r="N290" t="s">
        <v>234</v>
      </c>
      <c r="O290" t="s">
        <v>230</v>
      </c>
      <c r="P290" s="78" t="s">
        <v>229</v>
      </c>
      <c r="Q290" s="1">
        <f t="shared" ca="1" si="44"/>
        <v>66</v>
      </c>
      <c r="R290" t="s">
        <v>230</v>
      </c>
      <c r="S290" t="str">
        <f t="shared" ca="1" si="40"/>
        <v>\\(\\quad 95　－　29　=　 \\)</v>
      </c>
      <c r="T290" t="str">
        <f t="shared" ca="1" si="41"/>
        <v>\\(\\quad 66 \\)</v>
      </c>
    </row>
    <row r="291" spans="1:20" x14ac:dyDescent="0.55000000000000004">
      <c r="A291" s="51" t="s">
        <v>60</v>
      </c>
      <c r="C291" s="50" t="s">
        <v>162</v>
      </c>
      <c r="D291" s="50" t="str">
        <f t="shared" ca="1" si="45"/>
        <v>\\(\\quad 99　－　50　=　 \\)</v>
      </c>
      <c r="E291" s="50" t="str">
        <f t="shared" ca="1" si="46"/>
        <v>\\(\\quad 49 \\)</v>
      </c>
      <c r="F291" s="50" t="s">
        <v>62</v>
      </c>
      <c r="H291" s="50"/>
      <c r="I291" s="89" t="str">
        <f t="shared" ca="1" si="47"/>
        <v>INSERT INTO math(tangen,question,answer,editor,date,count) VALUES('m1500','\\(\\quad 99　－　50　=　 \\)','\\(\\quad 49 \\)','harazono',NOW(),0);</v>
      </c>
      <c r="J291" s="78" t="s">
        <v>229</v>
      </c>
      <c r="K291" s="1">
        <f t="shared" ca="1" si="48"/>
        <v>99</v>
      </c>
      <c r="L291" t="s">
        <v>236</v>
      </c>
      <c r="M291" s="1">
        <f t="shared" ca="1" si="39"/>
        <v>50</v>
      </c>
      <c r="N291" t="s">
        <v>234</v>
      </c>
      <c r="O291" t="s">
        <v>230</v>
      </c>
      <c r="P291" s="78" t="s">
        <v>229</v>
      </c>
      <c r="Q291" s="1">
        <f t="shared" ca="1" si="44"/>
        <v>49</v>
      </c>
      <c r="R291" t="s">
        <v>230</v>
      </c>
      <c r="S291" t="str">
        <f t="shared" ca="1" si="40"/>
        <v>\\(\\quad 99　－　50　=　 \\)</v>
      </c>
      <c r="T291" t="str">
        <f t="shared" ca="1" si="41"/>
        <v>\\(\\quad 49 \\)</v>
      </c>
    </row>
    <row r="292" spans="1:20" x14ac:dyDescent="0.55000000000000004">
      <c r="A292" s="51" t="s">
        <v>60</v>
      </c>
      <c r="C292" s="50" t="s">
        <v>162</v>
      </c>
      <c r="D292" s="50" t="str">
        <f t="shared" ca="1" si="45"/>
        <v>\\(\\quad 31　－　31　=　 \\)</v>
      </c>
      <c r="E292" s="50" t="str">
        <f t="shared" ca="1" si="46"/>
        <v>\\(\\quad 0 \\)</v>
      </c>
      <c r="F292" s="50" t="s">
        <v>62</v>
      </c>
      <c r="H292" s="50"/>
      <c r="I292" s="89" t="str">
        <f t="shared" ca="1" si="47"/>
        <v>INSERT INTO math(tangen,question,answer,editor,date,count) VALUES('m1500','\\(\\quad 31　－　31　=　 \\)','\\(\\quad 0 \\)','harazono',NOW(),0);</v>
      </c>
      <c r="J292" s="78" t="s">
        <v>229</v>
      </c>
      <c r="K292" s="1">
        <f t="shared" ca="1" si="48"/>
        <v>31</v>
      </c>
      <c r="L292" t="s">
        <v>236</v>
      </c>
      <c r="M292" s="1">
        <f t="shared" ca="1" si="39"/>
        <v>31</v>
      </c>
      <c r="N292" t="s">
        <v>234</v>
      </c>
      <c r="O292" t="s">
        <v>230</v>
      </c>
      <c r="P292" s="78" t="s">
        <v>229</v>
      </c>
      <c r="Q292" s="1">
        <f t="shared" ca="1" si="44"/>
        <v>0</v>
      </c>
      <c r="R292" t="s">
        <v>230</v>
      </c>
      <c r="S292" t="str">
        <f t="shared" ca="1" si="40"/>
        <v>\\(\\quad 31　－　31　=　 \\)</v>
      </c>
      <c r="T292" t="str">
        <f t="shared" ca="1" si="41"/>
        <v>\\(\\quad 0 \\)</v>
      </c>
    </row>
    <row r="293" spans="1:20" x14ac:dyDescent="0.55000000000000004">
      <c r="A293" s="51" t="s">
        <v>60</v>
      </c>
      <c r="C293" s="50" t="s">
        <v>162</v>
      </c>
      <c r="D293" s="50" t="str">
        <f t="shared" ca="1" si="45"/>
        <v>\\(\\quad 65　－　21　=　 \\)</v>
      </c>
      <c r="E293" s="50" t="str">
        <f t="shared" ca="1" si="46"/>
        <v>\\(\\quad 44 \\)</v>
      </c>
      <c r="F293" s="50" t="s">
        <v>62</v>
      </c>
      <c r="H293" s="50"/>
      <c r="I293" s="89" t="str">
        <f t="shared" ca="1" si="47"/>
        <v>INSERT INTO math(tangen,question,answer,editor,date,count) VALUES('m1500','\\(\\quad 65　－　21　=　 \\)','\\(\\quad 44 \\)','harazono',NOW(),0);</v>
      </c>
      <c r="J293" s="78" t="s">
        <v>229</v>
      </c>
      <c r="K293" s="1">
        <f t="shared" ca="1" si="48"/>
        <v>65</v>
      </c>
      <c r="L293" t="s">
        <v>236</v>
      </c>
      <c r="M293" s="1">
        <f t="shared" ref="M293:M294" ca="1" si="49">RANDBETWEEN(20,K293)</f>
        <v>21</v>
      </c>
      <c r="N293" t="s">
        <v>234</v>
      </c>
      <c r="O293" t="s">
        <v>230</v>
      </c>
      <c r="P293" s="78" t="s">
        <v>229</v>
      </c>
      <c r="Q293" s="1">
        <f t="shared" ca="1" si="44"/>
        <v>44</v>
      </c>
      <c r="R293" t="s">
        <v>230</v>
      </c>
      <c r="S293" t="str">
        <f t="shared" ca="1" si="40"/>
        <v>\\(\\quad 65　－　21　=　 \\)</v>
      </c>
      <c r="T293" t="str">
        <f t="shared" ca="1" si="41"/>
        <v>\\(\\quad 44 \\)</v>
      </c>
    </row>
    <row r="294" spans="1:20" x14ac:dyDescent="0.55000000000000004">
      <c r="A294" s="51" t="s">
        <v>60</v>
      </c>
      <c r="C294" s="50" t="s">
        <v>162</v>
      </c>
      <c r="D294" s="50" t="str">
        <f t="shared" ca="1" si="45"/>
        <v>\\(\\quad 40　－　22　=　 \\)</v>
      </c>
      <c r="E294" s="50" t="str">
        <f t="shared" ca="1" si="46"/>
        <v>\\(\\quad 18 \\)</v>
      </c>
      <c r="F294" s="50" t="s">
        <v>62</v>
      </c>
      <c r="H294" s="50"/>
      <c r="I294" s="89" t="str">
        <f t="shared" ca="1" si="47"/>
        <v>INSERT INTO math(tangen,question,answer,editor,date,count) VALUES('m1500','\\(\\quad 40　－　22　=　 \\)','\\(\\quad 18 \\)','harazono',NOW(),0);</v>
      </c>
      <c r="J294" s="78" t="s">
        <v>229</v>
      </c>
      <c r="K294" s="1">
        <f t="shared" ca="1" si="48"/>
        <v>40</v>
      </c>
      <c r="L294" t="s">
        <v>236</v>
      </c>
      <c r="M294" s="1">
        <f t="shared" ca="1" si="49"/>
        <v>22</v>
      </c>
      <c r="N294" t="s">
        <v>234</v>
      </c>
      <c r="O294" t="s">
        <v>230</v>
      </c>
      <c r="P294" s="78" t="s">
        <v>229</v>
      </c>
      <c r="Q294" s="1">
        <f t="shared" ca="1" si="44"/>
        <v>18</v>
      </c>
      <c r="R294" t="s">
        <v>230</v>
      </c>
      <c r="S294" t="str">
        <f t="shared" ca="1" si="40"/>
        <v>\\(\\quad 40　－　22　=　 \\)</v>
      </c>
      <c r="T294" t="str">
        <f t="shared" ca="1" si="41"/>
        <v>\\(\\quad 18 \\)</v>
      </c>
    </row>
    <row r="295" spans="1:20" s="9" customFormat="1" x14ac:dyDescent="0.55000000000000004">
      <c r="I295" s="2"/>
      <c r="J295" s="78" t="s">
        <v>229</v>
      </c>
      <c r="L295" t="s">
        <v>236</v>
      </c>
      <c r="N295" t="s">
        <v>234</v>
      </c>
      <c r="O295" t="s">
        <v>230</v>
      </c>
      <c r="P295" s="78" t="s">
        <v>229</v>
      </c>
      <c r="R295" t="s">
        <v>230</v>
      </c>
      <c r="S295" t="str">
        <f t="shared" si="40"/>
        <v>\\(\\quad 　－　　=　 \\)</v>
      </c>
      <c r="T295" t="str">
        <f t="shared" si="41"/>
        <v>\\(\\quad  \\)</v>
      </c>
    </row>
    <row r="296" spans="1:20" x14ac:dyDescent="0.55000000000000004">
      <c r="A296" s="51" t="s">
        <v>60</v>
      </c>
      <c r="C296" s="50" t="s">
        <v>163</v>
      </c>
      <c r="D296" s="50" t="str">
        <f t="shared" ref="D296" ca="1" si="50">S296</f>
        <v>\\(\\quad 844　－　56　=　 \\)</v>
      </c>
      <c r="E296" s="50" t="str">
        <f t="shared" ref="E296" ca="1" si="51">T296</f>
        <v>\\(\\quad 788 \\)</v>
      </c>
      <c r="F296" s="50" t="s">
        <v>62</v>
      </c>
      <c r="H296" s="50"/>
      <c r="I296" s="89" t="str">
        <f t="shared" ref="I296" ca="1" si="52">"INSERT INTO "&amp;A296&amp;"(tangen,question,answer,editor,date,count) VALUES('"&amp;C296&amp;"','"&amp;D296&amp;"','"&amp;E296&amp;"','"&amp;F296&amp;"',NOW(),0);"</f>
        <v>INSERT INTO math(tangen,question,answer,editor,date,count) VALUES('m1600','\\(\\quad 844　－　56　=　 \\)','\\(\\quad 788 \\)','harazono',NOW(),0);</v>
      </c>
      <c r="J296" s="78" t="s">
        <v>229</v>
      </c>
      <c r="K296" s="1">
        <f ca="1">RANDBETWEEN(100,999)</f>
        <v>844</v>
      </c>
      <c r="L296" t="s">
        <v>236</v>
      </c>
      <c r="M296" s="1">
        <f ca="1">RANDBETWEEN(11,99)</f>
        <v>56</v>
      </c>
      <c r="N296" t="s">
        <v>234</v>
      </c>
      <c r="O296" t="s">
        <v>230</v>
      </c>
      <c r="P296" s="78" t="s">
        <v>229</v>
      </c>
      <c r="Q296" s="1">
        <f t="shared" ref="Q296" ca="1" si="53">K296-M296</f>
        <v>788</v>
      </c>
      <c r="R296" t="s">
        <v>230</v>
      </c>
      <c r="S296" t="str">
        <f t="shared" ca="1" si="40"/>
        <v>\\(\\quad 844　－　56　=　 \\)</v>
      </c>
      <c r="T296" t="str">
        <f t="shared" ca="1" si="41"/>
        <v>\\(\\quad 788 \\)</v>
      </c>
    </row>
    <row r="297" spans="1:20" x14ac:dyDescent="0.55000000000000004">
      <c r="A297" s="51" t="s">
        <v>60</v>
      </c>
      <c r="C297" s="50" t="s">
        <v>163</v>
      </c>
      <c r="D297" s="50" t="str">
        <f t="shared" ref="D297:D411" ca="1" si="54">S297</f>
        <v>\\(\\quad 998　－　60　=　 \\)</v>
      </c>
      <c r="E297" s="50" t="str">
        <f t="shared" ref="E297:E411" ca="1" si="55">T297</f>
        <v>\\(\\quad 938 \\)</v>
      </c>
      <c r="F297" s="50" t="s">
        <v>62</v>
      </c>
      <c r="H297" s="50"/>
      <c r="I297" s="89" t="str">
        <f t="shared" ref="I297:I411" ca="1" si="56">"INSERT INTO "&amp;A297&amp;"(tangen,question,answer,editor,date,count) VALUES('"&amp;C297&amp;"','"&amp;D297&amp;"','"&amp;E297&amp;"','"&amp;F297&amp;"',NOW(),0);"</f>
        <v>INSERT INTO math(tangen,question,answer,editor,date,count) VALUES('m1600','\\(\\quad 998　－　60　=　 \\)','\\(\\quad 938 \\)','harazono',NOW(),0);</v>
      </c>
      <c r="J297" s="78" t="s">
        <v>229</v>
      </c>
      <c r="K297" s="1">
        <f t="shared" ref="K297:K344" ca="1" si="57">RANDBETWEEN(100,999)</f>
        <v>998</v>
      </c>
      <c r="L297" t="s">
        <v>236</v>
      </c>
      <c r="M297" s="1">
        <f t="shared" ref="M297:M360" ca="1" si="58">RANDBETWEEN(11,99)</f>
        <v>60</v>
      </c>
      <c r="N297" t="s">
        <v>234</v>
      </c>
      <c r="O297" t="s">
        <v>230</v>
      </c>
      <c r="P297" s="78" t="s">
        <v>229</v>
      </c>
      <c r="Q297" s="1">
        <f t="shared" ref="Q297:Q345" ca="1" si="59">K297-M297</f>
        <v>938</v>
      </c>
      <c r="R297" t="s">
        <v>230</v>
      </c>
      <c r="S297" t="str">
        <f t="shared" ca="1" si="40"/>
        <v>\\(\\quad 998　－　60　=　 \\)</v>
      </c>
      <c r="T297" t="str">
        <f t="shared" ca="1" si="41"/>
        <v>\\(\\quad 938 \\)</v>
      </c>
    </row>
    <row r="298" spans="1:20" x14ac:dyDescent="0.55000000000000004">
      <c r="A298" s="51" t="s">
        <v>60</v>
      </c>
      <c r="C298" s="50" t="s">
        <v>163</v>
      </c>
      <c r="D298" s="50" t="str">
        <f t="shared" ca="1" si="54"/>
        <v>\\(\\quad 842　－　33　=　 \\)</v>
      </c>
      <c r="E298" s="50" t="str">
        <f t="shared" ca="1" si="55"/>
        <v>\\(\\quad 809 \\)</v>
      </c>
      <c r="F298" s="50" t="s">
        <v>62</v>
      </c>
      <c r="H298" s="50"/>
      <c r="I298" s="89" t="str">
        <f t="shared" ca="1" si="56"/>
        <v>INSERT INTO math(tangen,question,answer,editor,date,count) VALUES('m1600','\\(\\quad 842　－　33　=　 \\)','\\(\\quad 809 \\)','harazono',NOW(),0);</v>
      </c>
      <c r="J298" s="78" t="s">
        <v>229</v>
      </c>
      <c r="K298" s="1">
        <f t="shared" ca="1" si="57"/>
        <v>842</v>
      </c>
      <c r="L298" t="s">
        <v>236</v>
      </c>
      <c r="M298" s="1">
        <f t="shared" ca="1" si="58"/>
        <v>33</v>
      </c>
      <c r="N298" t="s">
        <v>234</v>
      </c>
      <c r="O298" t="s">
        <v>230</v>
      </c>
      <c r="P298" s="78" t="s">
        <v>229</v>
      </c>
      <c r="Q298" s="1">
        <f t="shared" ca="1" si="59"/>
        <v>809</v>
      </c>
      <c r="R298" t="s">
        <v>230</v>
      </c>
      <c r="S298" t="str">
        <f t="shared" ca="1" si="40"/>
        <v>\\(\\quad 842　－　33　=　 \\)</v>
      </c>
      <c r="T298" t="str">
        <f t="shared" ca="1" si="41"/>
        <v>\\(\\quad 809 \\)</v>
      </c>
    </row>
    <row r="299" spans="1:20" x14ac:dyDescent="0.55000000000000004">
      <c r="A299" s="51" t="s">
        <v>60</v>
      </c>
      <c r="C299" s="50" t="s">
        <v>163</v>
      </c>
      <c r="D299" s="50" t="str">
        <f t="shared" ca="1" si="54"/>
        <v>\\(\\quad 226　－　86　=　 \\)</v>
      </c>
      <c r="E299" s="50" t="str">
        <f t="shared" ca="1" si="55"/>
        <v>\\(\\quad 140 \\)</v>
      </c>
      <c r="F299" s="50" t="s">
        <v>62</v>
      </c>
      <c r="H299" s="50"/>
      <c r="I299" s="89" t="str">
        <f t="shared" ca="1" si="56"/>
        <v>INSERT INTO math(tangen,question,answer,editor,date,count) VALUES('m1600','\\(\\quad 226　－　86　=　 \\)','\\(\\quad 140 \\)','harazono',NOW(),0);</v>
      </c>
      <c r="J299" s="78" t="s">
        <v>229</v>
      </c>
      <c r="K299" s="1">
        <f t="shared" ca="1" si="57"/>
        <v>226</v>
      </c>
      <c r="L299" t="s">
        <v>236</v>
      </c>
      <c r="M299" s="1">
        <f t="shared" ca="1" si="58"/>
        <v>86</v>
      </c>
      <c r="N299" t="s">
        <v>234</v>
      </c>
      <c r="O299" t="s">
        <v>230</v>
      </c>
      <c r="P299" s="78" t="s">
        <v>229</v>
      </c>
      <c r="Q299" s="1">
        <f t="shared" ca="1" si="59"/>
        <v>140</v>
      </c>
      <c r="R299" t="s">
        <v>230</v>
      </c>
      <c r="S299" t="str">
        <f t="shared" ca="1" si="40"/>
        <v>\\(\\quad 226　－　86　=　 \\)</v>
      </c>
      <c r="T299" t="str">
        <f t="shared" ca="1" si="41"/>
        <v>\\(\\quad 140 \\)</v>
      </c>
    </row>
    <row r="300" spans="1:20" x14ac:dyDescent="0.55000000000000004">
      <c r="A300" s="51" t="s">
        <v>60</v>
      </c>
      <c r="C300" s="50" t="s">
        <v>163</v>
      </c>
      <c r="D300" s="50" t="str">
        <f t="shared" ca="1" si="54"/>
        <v>\\(\\quad 523　－　18　=　 \\)</v>
      </c>
      <c r="E300" s="50" t="str">
        <f t="shared" ca="1" si="55"/>
        <v>\\(\\quad 505 \\)</v>
      </c>
      <c r="F300" s="50" t="s">
        <v>62</v>
      </c>
      <c r="H300" s="50"/>
      <c r="I300" s="89" t="str">
        <f t="shared" ca="1" si="56"/>
        <v>INSERT INTO math(tangen,question,answer,editor,date,count) VALUES('m1600','\\(\\quad 523　－　18　=　 \\)','\\(\\quad 505 \\)','harazono',NOW(),0);</v>
      </c>
      <c r="J300" s="78" t="s">
        <v>229</v>
      </c>
      <c r="K300" s="1">
        <f t="shared" ca="1" si="57"/>
        <v>523</v>
      </c>
      <c r="L300" t="s">
        <v>236</v>
      </c>
      <c r="M300" s="1">
        <f t="shared" ca="1" si="58"/>
        <v>18</v>
      </c>
      <c r="N300" t="s">
        <v>234</v>
      </c>
      <c r="O300" t="s">
        <v>230</v>
      </c>
      <c r="P300" s="78" t="s">
        <v>229</v>
      </c>
      <c r="Q300" s="1">
        <f t="shared" ca="1" si="59"/>
        <v>505</v>
      </c>
      <c r="R300" t="s">
        <v>230</v>
      </c>
      <c r="S300" t="str">
        <f t="shared" ca="1" si="40"/>
        <v>\\(\\quad 523　－　18　=　 \\)</v>
      </c>
      <c r="T300" t="str">
        <f t="shared" ca="1" si="41"/>
        <v>\\(\\quad 505 \\)</v>
      </c>
    </row>
    <row r="301" spans="1:20" x14ac:dyDescent="0.55000000000000004">
      <c r="A301" s="51" t="s">
        <v>60</v>
      </c>
      <c r="C301" s="50" t="s">
        <v>163</v>
      </c>
      <c r="D301" s="50" t="str">
        <f t="shared" ca="1" si="54"/>
        <v>\\(\\quad 610　－　88　=　 \\)</v>
      </c>
      <c r="E301" s="50" t="str">
        <f t="shared" ca="1" si="55"/>
        <v>\\(\\quad 522 \\)</v>
      </c>
      <c r="F301" s="50" t="s">
        <v>62</v>
      </c>
      <c r="H301" s="50"/>
      <c r="I301" s="89" t="str">
        <f t="shared" ca="1" si="56"/>
        <v>INSERT INTO math(tangen,question,answer,editor,date,count) VALUES('m1600','\\(\\quad 610　－　88　=　 \\)','\\(\\quad 522 \\)','harazono',NOW(),0);</v>
      </c>
      <c r="J301" s="78" t="s">
        <v>229</v>
      </c>
      <c r="K301" s="1">
        <f t="shared" ca="1" si="57"/>
        <v>610</v>
      </c>
      <c r="L301" t="s">
        <v>236</v>
      </c>
      <c r="M301" s="1">
        <f t="shared" ca="1" si="58"/>
        <v>88</v>
      </c>
      <c r="N301" t="s">
        <v>234</v>
      </c>
      <c r="O301" t="s">
        <v>230</v>
      </c>
      <c r="P301" s="78" t="s">
        <v>229</v>
      </c>
      <c r="Q301" s="1">
        <f t="shared" ca="1" si="59"/>
        <v>522</v>
      </c>
      <c r="R301" t="s">
        <v>230</v>
      </c>
      <c r="S301" t="str">
        <f t="shared" ca="1" si="40"/>
        <v>\\(\\quad 610　－　88　=　 \\)</v>
      </c>
      <c r="T301" t="str">
        <f t="shared" ca="1" si="41"/>
        <v>\\(\\quad 522 \\)</v>
      </c>
    </row>
    <row r="302" spans="1:20" x14ac:dyDescent="0.55000000000000004">
      <c r="A302" s="51" t="s">
        <v>60</v>
      </c>
      <c r="C302" s="50" t="s">
        <v>163</v>
      </c>
      <c r="D302" s="50" t="str">
        <f t="shared" ca="1" si="54"/>
        <v>\\(\\quad 646　－　11　=　 \\)</v>
      </c>
      <c r="E302" s="50" t="str">
        <f t="shared" ca="1" si="55"/>
        <v>\\(\\quad 635 \\)</v>
      </c>
      <c r="F302" s="50" t="s">
        <v>62</v>
      </c>
      <c r="H302" s="50"/>
      <c r="I302" s="89" t="str">
        <f t="shared" ca="1" si="56"/>
        <v>INSERT INTO math(tangen,question,answer,editor,date,count) VALUES('m1600','\\(\\quad 646　－　11　=　 \\)','\\(\\quad 635 \\)','harazono',NOW(),0);</v>
      </c>
      <c r="J302" s="78" t="s">
        <v>229</v>
      </c>
      <c r="K302" s="1">
        <f t="shared" ca="1" si="57"/>
        <v>646</v>
      </c>
      <c r="L302" t="s">
        <v>236</v>
      </c>
      <c r="M302" s="1">
        <f t="shared" ca="1" si="58"/>
        <v>11</v>
      </c>
      <c r="N302" t="s">
        <v>234</v>
      </c>
      <c r="O302" t="s">
        <v>230</v>
      </c>
      <c r="P302" s="78" t="s">
        <v>229</v>
      </c>
      <c r="Q302" s="1">
        <f t="shared" ca="1" si="59"/>
        <v>635</v>
      </c>
      <c r="R302" t="s">
        <v>230</v>
      </c>
      <c r="S302" t="str">
        <f t="shared" ca="1" si="40"/>
        <v>\\(\\quad 646　－　11　=　 \\)</v>
      </c>
      <c r="T302" t="str">
        <f t="shared" ca="1" si="41"/>
        <v>\\(\\quad 635 \\)</v>
      </c>
    </row>
    <row r="303" spans="1:20" x14ac:dyDescent="0.55000000000000004">
      <c r="A303" s="51" t="s">
        <v>60</v>
      </c>
      <c r="C303" s="50" t="s">
        <v>163</v>
      </c>
      <c r="D303" s="50" t="str">
        <f t="shared" ca="1" si="54"/>
        <v>\\(\\quad 240　－　88　=　 \\)</v>
      </c>
      <c r="E303" s="50" t="str">
        <f t="shared" ca="1" si="55"/>
        <v>\\(\\quad 152 \\)</v>
      </c>
      <c r="F303" s="50" t="s">
        <v>62</v>
      </c>
      <c r="H303" s="50"/>
      <c r="I303" s="89" t="str">
        <f t="shared" ca="1" si="56"/>
        <v>INSERT INTO math(tangen,question,answer,editor,date,count) VALUES('m1600','\\(\\quad 240　－　88　=　 \\)','\\(\\quad 152 \\)','harazono',NOW(),0);</v>
      </c>
      <c r="J303" s="78" t="s">
        <v>229</v>
      </c>
      <c r="K303" s="1">
        <f t="shared" ca="1" si="57"/>
        <v>240</v>
      </c>
      <c r="L303" t="s">
        <v>236</v>
      </c>
      <c r="M303" s="1">
        <f t="shared" ca="1" si="58"/>
        <v>88</v>
      </c>
      <c r="N303" t="s">
        <v>234</v>
      </c>
      <c r="O303" t="s">
        <v>230</v>
      </c>
      <c r="P303" s="78" t="s">
        <v>229</v>
      </c>
      <c r="Q303" s="1">
        <f t="shared" ca="1" si="59"/>
        <v>152</v>
      </c>
      <c r="R303" t="s">
        <v>230</v>
      </c>
      <c r="S303" t="str">
        <f t="shared" ca="1" si="40"/>
        <v>\\(\\quad 240　－　88　=　 \\)</v>
      </c>
      <c r="T303" t="str">
        <f t="shared" ca="1" si="41"/>
        <v>\\(\\quad 152 \\)</v>
      </c>
    </row>
    <row r="304" spans="1:20" x14ac:dyDescent="0.55000000000000004">
      <c r="A304" s="51" t="s">
        <v>60</v>
      </c>
      <c r="C304" s="50" t="s">
        <v>163</v>
      </c>
      <c r="D304" s="50" t="str">
        <f t="shared" ca="1" si="54"/>
        <v>\\(\\quad 565　－　71　=　 \\)</v>
      </c>
      <c r="E304" s="50" t="str">
        <f t="shared" ca="1" si="55"/>
        <v>\\(\\quad 494 \\)</v>
      </c>
      <c r="F304" s="50" t="s">
        <v>62</v>
      </c>
      <c r="H304" s="50"/>
      <c r="I304" s="89" t="str">
        <f t="shared" ca="1" si="56"/>
        <v>INSERT INTO math(tangen,question,answer,editor,date,count) VALUES('m1600','\\(\\quad 565　－　71　=　 \\)','\\(\\quad 494 \\)','harazono',NOW(),0);</v>
      </c>
      <c r="J304" s="78" t="s">
        <v>229</v>
      </c>
      <c r="K304" s="1">
        <f t="shared" ca="1" si="57"/>
        <v>565</v>
      </c>
      <c r="L304" t="s">
        <v>236</v>
      </c>
      <c r="M304" s="1">
        <f t="shared" ca="1" si="58"/>
        <v>71</v>
      </c>
      <c r="N304" t="s">
        <v>234</v>
      </c>
      <c r="O304" t="s">
        <v>230</v>
      </c>
      <c r="P304" s="78" t="s">
        <v>229</v>
      </c>
      <c r="Q304" s="1">
        <f t="shared" ca="1" si="59"/>
        <v>494</v>
      </c>
      <c r="R304" t="s">
        <v>230</v>
      </c>
      <c r="S304" t="str">
        <f t="shared" ca="1" si="40"/>
        <v>\\(\\quad 565　－　71　=　 \\)</v>
      </c>
      <c r="T304" t="str">
        <f t="shared" ca="1" si="41"/>
        <v>\\(\\quad 494 \\)</v>
      </c>
    </row>
    <row r="305" spans="1:20" x14ac:dyDescent="0.55000000000000004">
      <c r="A305" s="51" t="s">
        <v>60</v>
      </c>
      <c r="C305" s="50" t="s">
        <v>163</v>
      </c>
      <c r="D305" s="50" t="str">
        <f t="shared" ca="1" si="54"/>
        <v>\\(\\quad 736　－　90　=　 \\)</v>
      </c>
      <c r="E305" s="50" t="str">
        <f t="shared" ca="1" si="55"/>
        <v>\\(\\quad 646 \\)</v>
      </c>
      <c r="F305" s="50" t="s">
        <v>62</v>
      </c>
      <c r="H305" s="50"/>
      <c r="I305" s="89" t="str">
        <f t="shared" ca="1" si="56"/>
        <v>INSERT INTO math(tangen,question,answer,editor,date,count) VALUES('m1600','\\(\\quad 736　－　90　=　 \\)','\\(\\quad 646 \\)','harazono',NOW(),0);</v>
      </c>
      <c r="J305" s="78" t="s">
        <v>229</v>
      </c>
      <c r="K305" s="1">
        <f t="shared" ca="1" si="57"/>
        <v>736</v>
      </c>
      <c r="L305" t="s">
        <v>236</v>
      </c>
      <c r="M305" s="1">
        <f t="shared" ca="1" si="58"/>
        <v>90</v>
      </c>
      <c r="N305" t="s">
        <v>234</v>
      </c>
      <c r="O305" t="s">
        <v>230</v>
      </c>
      <c r="P305" s="78" t="s">
        <v>229</v>
      </c>
      <c r="Q305" s="1">
        <f t="shared" ca="1" si="59"/>
        <v>646</v>
      </c>
      <c r="R305" t="s">
        <v>230</v>
      </c>
      <c r="S305" t="str">
        <f t="shared" ca="1" si="40"/>
        <v>\\(\\quad 736　－　90　=　 \\)</v>
      </c>
      <c r="T305" t="str">
        <f t="shared" ca="1" si="41"/>
        <v>\\(\\quad 646 \\)</v>
      </c>
    </row>
    <row r="306" spans="1:20" x14ac:dyDescent="0.55000000000000004">
      <c r="A306" s="51" t="s">
        <v>60</v>
      </c>
      <c r="C306" s="50" t="s">
        <v>163</v>
      </c>
      <c r="D306" s="50" t="str">
        <f t="shared" ca="1" si="54"/>
        <v>\\(\\quad 489　－　30　=　 \\)</v>
      </c>
      <c r="E306" s="50" t="str">
        <f t="shared" ca="1" si="55"/>
        <v>\\(\\quad 459 \\)</v>
      </c>
      <c r="F306" s="50" t="s">
        <v>62</v>
      </c>
      <c r="H306" s="50"/>
      <c r="I306" s="89" t="str">
        <f t="shared" ca="1" si="56"/>
        <v>INSERT INTO math(tangen,question,answer,editor,date,count) VALUES('m1600','\\(\\quad 489　－　30　=　 \\)','\\(\\quad 459 \\)','harazono',NOW(),0);</v>
      </c>
      <c r="J306" s="78" t="s">
        <v>229</v>
      </c>
      <c r="K306" s="1">
        <f t="shared" ca="1" si="57"/>
        <v>489</v>
      </c>
      <c r="L306" t="s">
        <v>236</v>
      </c>
      <c r="M306" s="1">
        <f t="shared" ca="1" si="58"/>
        <v>30</v>
      </c>
      <c r="N306" t="s">
        <v>234</v>
      </c>
      <c r="O306" t="s">
        <v>230</v>
      </c>
      <c r="P306" s="78" t="s">
        <v>229</v>
      </c>
      <c r="Q306" s="1">
        <f t="shared" ca="1" si="59"/>
        <v>459</v>
      </c>
      <c r="R306" t="s">
        <v>230</v>
      </c>
      <c r="S306" t="str">
        <f t="shared" ca="1" si="40"/>
        <v>\\(\\quad 489　－　30　=　 \\)</v>
      </c>
      <c r="T306" t="str">
        <f t="shared" ca="1" si="41"/>
        <v>\\(\\quad 459 \\)</v>
      </c>
    </row>
    <row r="307" spans="1:20" x14ac:dyDescent="0.55000000000000004">
      <c r="A307" s="51" t="s">
        <v>60</v>
      </c>
      <c r="C307" s="50" t="s">
        <v>163</v>
      </c>
      <c r="D307" s="50" t="str">
        <f t="shared" ca="1" si="54"/>
        <v>\\(\\quad 202　－　75　=　 \\)</v>
      </c>
      <c r="E307" s="50" t="str">
        <f t="shared" ca="1" si="55"/>
        <v>\\(\\quad 127 \\)</v>
      </c>
      <c r="F307" s="50" t="s">
        <v>62</v>
      </c>
      <c r="H307" s="50"/>
      <c r="I307" s="89" t="str">
        <f t="shared" ca="1" si="56"/>
        <v>INSERT INTO math(tangen,question,answer,editor,date,count) VALUES('m1600','\\(\\quad 202　－　75　=　 \\)','\\(\\quad 127 \\)','harazono',NOW(),0);</v>
      </c>
      <c r="J307" s="78" t="s">
        <v>229</v>
      </c>
      <c r="K307" s="1">
        <f t="shared" ca="1" si="57"/>
        <v>202</v>
      </c>
      <c r="L307" t="s">
        <v>236</v>
      </c>
      <c r="M307" s="1">
        <f t="shared" ca="1" si="58"/>
        <v>75</v>
      </c>
      <c r="N307" t="s">
        <v>234</v>
      </c>
      <c r="O307" t="s">
        <v>230</v>
      </c>
      <c r="P307" s="78" t="s">
        <v>229</v>
      </c>
      <c r="Q307" s="1">
        <f t="shared" ca="1" si="59"/>
        <v>127</v>
      </c>
      <c r="R307" t="s">
        <v>230</v>
      </c>
      <c r="S307" t="str">
        <f t="shared" ca="1" si="40"/>
        <v>\\(\\quad 202　－　75　=　 \\)</v>
      </c>
      <c r="T307" t="str">
        <f t="shared" ca="1" si="41"/>
        <v>\\(\\quad 127 \\)</v>
      </c>
    </row>
    <row r="308" spans="1:20" x14ac:dyDescent="0.55000000000000004">
      <c r="A308" s="51" t="s">
        <v>60</v>
      </c>
      <c r="C308" s="50" t="s">
        <v>163</v>
      </c>
      <c r="D308" s="50" t="str">
        <f t="shared" ca="1" si="54"/>
        <v>\\(\\quad 895　－　52　=　 \\)</v>
      </c>
      <c r="E308" s="50" t="str">
        <f t="shared" ca="1" si="55"/>
        <v>\\(\\quad 843 \\)</v>
      </c>
      <c r="F308" s="50" t="s">
        <v>62</v>
      </c>
      <c r="H308" s="50"/>
      <c r="I308" s="89" t="str">
        <f t="shared" ca="1" si="56"/>
        <v>INSERT INTO math(tangen,question,answer,editor,date,count) VALUES('m1600','\\(\\quad 895　－　52　=　 \\)','\\(\\quad 843 \\)','harazono',NOW(),0);</v>
      </c>
      <c r="J308" s="78" t="s">
        <v>229</v>
      </c>
      <c r="K308" s="1">
        <f t="shared" ca="1" si="57"/>
        <v>895</v>
      </c>
      <c r="L308" t="s">
        <v>236</v>
      </c>
      <c r="M308" s="1">
        <f t="shared" ca="1" si="58"/>
        <v>52</v>
      </c>
      <c r="N308" t="s">
        <v>234</v>
      </c>
      <c r="O308" t="s">
        <v>230</v>
      </c>
      <c r="P308" s="78" t="s">
        <v>229</v>
      </c>
      <c r="Q308" s="1">
        <f t="shared" ca="1" si="59"/>
        <v>843</v>
      </c>
      <c r="R308" t="s">
        <v>230</v>
      </c>
      <c r="S308" t="str">
        <f t="shared" ca="1" si="40"/>
        <v>\\(\\quad 895　－　52　=　 \\)</v>
      </c>
      <c r="T308" t="str">
        <f t="shared" ca="1" si="41"/>
        <v>\\(\\quad 843 \\)</v>
      </c>
    </row>
    <row r="309" spans="1:20" x14ac:dyDescent="0.55000000000000004">
      <c r="A309" s="51" t="s">
        <v>60</v>
      </c>
      <c r="C309" s="50" t="s">
        <v>163</v>
      </c>
      <c r="D309" s="50" t="str">
        <f t="shared" ca="1" si="54"/>
        <v>\\(\\quad 664　－　12　=　 \\)</v>
      </c>
      <c r="E309" s="50" t="str">
        <f t="shared" ca="1" si="55"/>
        <v>\\(\\quad 652 \\)</v>
      </c>
      <c r="F309" s="50" t="s">
        <v>62</v>
      </c>
      <c r="H309" s="50"/>
      <c r="I309" s="89" t="str">
        <f t="shared" ca="1" si="56"/>
        <v>INSERT INTO math(tangen,question,answer,editor,date,count) VALUES('m1600','\\(\\quad 664　－　12　=　 \\)','\\(\\quad 652 \\)','harazono',NOW(),0);</v>
      </c>
      <c r="J309" s="78" t="s">
        <v>229</v>
      </c>
      <c r="K309" s="1">
        <f t="shared" ca="1" si="57"/>
        <v>664</v>
      </c>
      <c r="L309" t="s">
        <v>236</v>
      </c>
      <c r="M309" s="1">
        <f t="shared" ca="1" si="58"/>
        <v>12</v>
      </c>
      <c r="N309" t="s">
        <v>234</v>
      </c>
      <c r="O309" t="s">
        <v>230</v>
      </c>
      <c r="P309" s="78" t="s">
        <v>229</v>
      </c>
      <c r="Q309" s="1">
        <f t="shared" ca="1" si="59"/>
        <v>652</v>
      </c>
      <c r="R309" t="s">
        <v>230</v>
      </c>
      <c r="S309" t="str">
        <f t="shared" ca="1" si="40"/>
        <v>\\(\\quad 664　－　12　=　 \\)</v>
      </c>
      <c r="T309" t="str">
        <f t="shared" ca="1" si="41"/>
        <v>\\(\\quad 652 \\)</v>
      </c>
    </row>
    <row r="310" spans="1:20" x14ac:dyDescent="0.55000000000000004">
      <c r="A310" s="51" t="s">
        <v>60</v>
      </c>
      <c r="C310" s="50" t="s">
        <v>163</v>
      </c>
      <c r="D310" s="50" t="str">
        <f t="shared" ca="1" si="54"/>
        <v>\\(\\quad 350　－　80　=　 \\)</v>
      </c>
      <c r="E310" s="50" t="str">
        <f t="shared" ca="1" si="55"/>
        <v>\\(\\quad 270 \\)</v>
      </c>
      <c r="F310" s="50" t="s">
        <v>62</v>
      </c>
      <c r="H310" s="50"/>
      <c r="I310" s="89" t="str">
        <f t="shared" ca="1" si="56"/>
        <v>INSERT INTO math(tangen,question,answer,editor,date,count) VALUES('m1600','\\(\\quad 350　－　80　=　 \\)','\\(\\quad 270 \\)','harazono',NOW(),0);</v>
      </c>
      <c r="J310" s="78" t="s">
        <v>229</v>
      </c>
      <c r="K310" s="1">
        <f t="shared" ca="1" si="57"/>
        <v>350</v>
      </c>
      <c r="L310" t="s">
        <v>236</v>
      </c>
      <c r="M310" s="1">
        <f t="shared" ca="1" si="58"/>
        <v>80</v>
      </c>
      <c r="N310" t="s">
        <v>234</v>
      </c>
      <c r="O310" t="s">
        <v>230</v>
      </c>
      <c r="P310" s="78" t="s">
        <v>229</v>
      </c>
      <c r="Q310" s="1">
        <f t="shared" ca="1" si="59"/>
        <v>270</v>
      </c>
      <c r="R310" t="s">
        <v>230</v>
      </c>
      <c r="S310" t="str">
        <f t="shared" ca="1" si="40"/>
        <v>\\(\\quad 350　－　80　=　 \\)</v>
      </c>
      <c r="T310" t="str">
        <f t="shared" ca="1" si="41"/>
        <v>\\(\\quad 270 \\)</v>
      </c>
    </row>
    <row r="311" spans="1:20" x14ac:dyDescent="0.55000000000000004">
      <c r="A311" s="51" t="s">
        <v>60</v>
      </c>
      <c r="C311" s="50" t="s">
        <v>163</v>
      </c>
      <c r="D311" s="50" t="str">
        <f t="shared" ca="1" si="54"/>
        <v>\\(\\quad 815　－　45　=　 \\)</v>
      </c>
      <c r="E311" s="50" t="str">
        <f t="shared" ca="1" si="55"/>
        <v>\\(\\quad 770 \\)</v>
      </c>
      <c r="F311" s="50" t="s">
        <v>62</v>
      </c>
      <c r="H311" s="50"/>
      <c r="I311" s="89" t="str">
        <f t="shared" ca="1" si="56"/>
        <v>INSERT INTO math(tangen,question,answer,editor,date,count) VALUES('m1600','\\(\\quad 815　－　45　=　 \\)','\\(\\quad 770 \\)','harazono',NOW(),0);</v>
      </c>
      <c r="J311" s="78" t="s">
        <v>229</v>
      </c>
      <c r="K311" s="1">
        <f t="shared" ca="1" si="57"/>
        <v>815</v>
      </c>
      <c r="L311" t="s">
        <v>236</v>
      </c>
      <c r="M311" s="1">
        <f t="shared" ca="1" si="58"/>
        <v>45</v>
      </c>
      <c r="N311" t="s">
        <v>234</v>
      </c>
      <c r="O311" t="s">
        <v>230</v>
      </c>
      <c r="P311" s="78" t="s">
        <v>229</v>
      </c>
      <c r="Q311" s="1">
        <f t="shared" ca="1" si="59"/>
        <v>770</v>
      </c>
      <c r="R311" t="s">
        <v>230</v>
      </c>
      <c r="S311" t="str">
        <f t="shared" ca="1" si="40"/>
        <v>\\(\\quad 815　－　45　=　 \\)</v>
      </c>
      <c r="T311" t="str">
        <f t="shared" ca="1" si="41"/>
        <v>\\(\\quad 770 \\)</v>
      </c>
    </row>
    <row r="312" spans="1:20" x14ac:dyDescent="0.55000000000000004">
      <c r="A312" s="51" t="s">
        <v>60</v>
      </c>
      <c r="C312" s="50" t="s">
        <v>163</v>
      </c>
      <c r="D312" s="50" t="str">
        <f t="shared" ca="1" si="54"/>
        <v>\\(\\quad 917　－　28　=　 \\)</v>
      </c>
      <c r="E312" s="50" t="str">
        <f t="shared" ca="1" si="55"/>
        <v>\\(\\quad 889 \\)</v>
      </c>
      <c r="F312" s="50" t="s">
        <v>62</v>
      </c>
      <c r="H312" s="50"/>
      <c r="I312" s="89" t="str">
        <f t="shared" ca="1" si="56"/>
        <v>INSERT INTO math(tangen,question,answer,editor,date,count) VALUES('m1600','\\(\\quad 917　－　28　=　 \\)','\\(\\quad 889 \\)','harazono',NOW(),0);</v>
      </c>
      <c r="J312" s="78" t="s">
        <v>229</v>
      </c>
      <c r="K312" s="1">
        <f t="shared" ca="1" si="57"/>
        <v>917</v>
      </c>
      <c r="L312" t="s">
        <v>236</v>
      </c>
      <c r="M312" s="1">
        <f t="shared" ca="1" si="58"/>
        <v>28</v>
      </c>
      <c r="N312" t="s">
        <v>234</v>
      </c>
      <c r="O312" t="s">
        <v>230</v>
      </c>
      <c r="P312" s="78" t="s">
        <v>229</v>
      </c>
      <c r="Q312" s="1">
        <f t="shared" ca="1" si="59"/>
        <v>889</v>
      </c>
      <c r="R312" t="s">
        <v>230</v>
      </c>
      <c r="S312" t="str">
        <f t="shared" ca="1" si="40"/>
        <v>\\(\\quad 917　－　28　=　 \\)</v>
      </c>
      <c r="T312" t="str">
        <f t="shared" ca="1" si="41"/>
        <v>\\(\\quad 889 \\)</v>
      </c>
    </row>
    <row r="313" spans="1:20" x14ac:dyDescent="0.55000000000000004">
      <c r="A313" s="51" t="s">
        <v>60</v>
      </c>
      <c r="C313" s="50" t="s">
        <v>163</v>
      </c>
      <c r="D313" s="50" t="str">
        <f t="shared" ca="1" si="54"/>
        <v>\\(\\quad 247　－　55　=　 \\)</v>
      </c>
      <c r="E313" s="50" t="str">
        <f t="shared" ca="1" si="55"/>
        <v>\\(\\quad 192 \\)</v>
      </c>
      <c r="F313" s="50" t="s">
        <v>62</v>
      </c>
      <c r="H313" s="50"/>
      <c r="I313" s="89" t="str">
        <f t="shared" ca="1" si="56"/>
        <v>INSERT INTO math(tangen,question,answer,editor,date,count) VALUES('m1600','\\(\\quad 247　－　55　=　 \\)','\\(\\quad 192 \\)','harazono',NOW(),0);</v>
      </c>
      <c r="J313" s="78" t="s">
        <v>229</v>
      </c>
      <c r="K313" s="1">
        <f t="shared" ca="1" si="57"/>
        <v>247</v>
      </c>
      <c r="L313" t="s">
        <v>236</v>
      </c>
      <c r="M313" s="1">
        <f t="shared" ca="1" si="58"/>
        <v>55</v>
      </c>
      <c r="N313" t="s">
        <v>234</v>
      </c>
      <c r="O313" t="s">
        <v>230</v>
      </c>
      <c r="P313" s="78" t="s">
        <v>229</v>
      </c>
      <c r="Q313" s="1">
        <f t="shared" ca="1" si="59"/>
        <v>192</v>
      </c>
      <c r="R313" t="s">
        <v>230</v>
      </c>
      <c r="S313" t="str">
        <f t="shared" ca="1" si="40"/>
        <v>\\(\\quad 247　－　55　=　 \\)</v>
      </c>
      <c r="T313" t="str">
        <f t="shared" ca="1" si="41"/>
        <v>\\(\\quad 192 \\)</v>
      </c>
    </row>
    <row r="314" spans="1:20" x14ac:dyDescent="0.55000000000000004">
      <c r="A314" s="51" t="s">
        <v>60</v>
      </c>
      <c r="C314" s="50" t="s">
        <v>163</v>
      </c>
      <c r="D314" s="50" t="str">
        <f t="shared" ca="1" si="54"/>
        <v>\\(\\quad 844　－　93　=　 \\)</v>
      </c>
      <c r="E314" s="50" t="str">
        <f t="shared" ca="1" si="55"/>
        <v>\\(\\quad 751 \\)</v>
      </c>
      <c r="F314" s="50" t="s">
        <v>62</v>
      </c>
      <c r="H314" s="50"/>
      <c r="I314" s="89" t="str">
        <f t="shared" ca="1" si="56"/>
        <v>INSERT INTO math(tangen,question,answer,editor,date,count) VALUES('m1600','\\(\\quad 844　－　93　=　 \\)','\\(\\quad 751 \\)','harazono',NOW(),0);</v>
      </c>
      <c r="J314" s="78" t="s">
        <v>229</v>
      </c>
      <c r="K314" s="1">
        <f t="shared" ca="1" si="57"/>
        <v>844</v>
      </c>
      <c r="L314" t="s">
        <v>236</v>
      </c>
      <c r="M314" s="1">
        <f t="shared" ca="1" si="58"/>
        <v>93</v>
      </c>
      <c r="N314" t="s">
        <v>234</v>
      </c>
      <c r="O314" t="s">
        <v>230</v>
      </c>
      <c r="P314" s="78" t="s">
        <v>229</v>
      </c>
      <c r="Q314" s="1">
        <f t="shared" ca="1" si="59"/>
        <v>751</v>
      </c>
      <c r="R314" t="s">
        <v>230</v>
      </c>
      <c r="S314" t="str">
        <f t="shared" ca="1" si="40"/>
        <v>\\(\\quad 844　－　93　=　 \\)</v>
      </c>
      <c r="T314" t="str">
        <f t="shared" ca="1" si="41"/>
        <v>\\(\\quad 751 \\)</v>
      </c>
    </row>
    <row r="315" spans="1:20" x14ac:dyDescent="0.55000000000000004">
      <c r="A315" s="51" t="s">
        <v>60</v>
      </c>
      <c r="C315" s="50" t="s">
        <v>163</v>
      </c>
      <c r="D315" s="50" t="str">
        <f t="shared" ca="1" si="54"/>
        <v>\\(\\quad 627　－　90　=　 \\)</v>
      </c>
      <c r="E315" s="50" t="str">
        <f t="shared" ca="1" si="55"/>
        <v>\\(\\quad 537 \\)</v>
      </c>
      <c r="F315" s="50" t="s">
        <v>62</v>
      </c>
      <c r="H315" s="50"/>
      <c r="I315" s="89" t="str">
        <f t="shared" ca="1" si="56"/>
        <v>INSERT INTO math(tangen,question,answer,editor,date,count) VALUES('m1600','\\(\\quad 627　－　90　=　 \\)','\\(\\quad 537 \\)','harazono',NOW(),0);</v>
      </c>
      <c r="J315" s="78" t="s">
        <v>229</v>
      </c>
      <c r="K315" s="1">
        <f t="shared" ca="1" si="57"/>
        <v>627</v>
      </c>
      <c r="L315" t="s">
        <v>236</v>
      </c>
      <c r="M315" s="1">
        <f t="shared" ca="1" si="58"/>
        <v>90</v>
      </c>
      <c r="N315" t="s">
        <v>234</v>
      </c>
      <c r="O315" t="s">
        <v>230</v>
      </c>
      <c r="P315" s="78" t="s">
        <v>229</v>
      </c>
      <c r="Q315" s="1">
        <f t="shared" ca="1" si="59"/>
        <v>537</v>
      </c>
      <c r="R315" t="s">
        <v>230</v>
      </c>
      <c r="S315" t="str">
        <f t="shared" ca="1" si="40"/>
        <v>\\(\\quad 627　－　90　=　 \\)</v>
      </c>
      <c r="T315" t="str">
        <f t="shared" ca="1" si="41"/>
        <v>\\(\\quad 537 \\)</v>
      </c>
    </row>
    <row r="316" spans="1:20" x14ac:dyDescent="0.55000000000000004">
      <c r="A316" s="51" t="s">
        <v>60</v>
      </c>
      <c r="C316" s="50" t="s">
        <v>163</v>
      </c>
      <c r="D316" s="50" t="str">
        <f t="shared" ca="1" si="54"/>
        <v>\\(\\quad 319　－　38　=　 \\)</v>
      </c>
      <c r="E316" s="50" t="str">
        <f t="shared" ca="1" si="55"/>
        <v>\\(\\quad 281 \\)</v>
      </c>
      <c r="F316" s="50" t="s">
        <v>62</v>
      </c>
      <c r="H316" s="50"/>
      <c r="I316" s="89" t="str">
        <f t="shared" ca="1" si="56"/>
        <v>INSERT INTO math(tangen,question,answer,editor,date,count) VALUES('m1600','\\(\\quad 319　－　38　=　 \\)','\\(\\quad 281 \\)','harazono',NOW(),0);</v>
      </c>
      <c r="J316" s="78" t="s">
        <v>229</v>
      </c>
      <c r="K316" s="1">
        <f t="shared" ca="1" si="57"/>
        <v>319</v>
      </c>
      <c r="L316" t="s">
        <v>236</v>
      </c>
      <c r="M316" s="1">
        <f t="shared" ca="1" si="58"/>
        <v>38</v>
      </c>
      <c r="N316" t="s">
        <v>234</v>
      </c>
      <c r="O316" t="s">
        <v>230</v>
      </c>
      <c r="P316" s="78" t="s">
        <v>229</v>
      </c>
      <c r="Q316" s="1">
        <f t="shared" ca="1" si="59"/>
        <v>281</v>
      </c>
      <c r="R316" t="s">
        <v>230</v>
      </c>
      <c r="S316" t="str">
        <f t="shared" ca="1" si="40"/>
        <v>\\(\\quad 319　－　38　=　 \\)</v>
      </c>
      <c r="T316" t="str">
        <f t="shared" ca="1" si="41"/>
        <v>\\(\\quad 281 \\)</v>
      </c>
    </row>
    <row r="317" spans="1:20" x14ac:dyDescent="0.55000000000000004">
      <c r="A317" s="51" t="s">
        <v>60</v>
      </c>
      <c r="C317" s="50" t="s">
        <v>163</v>
      </c>
      <c r="D317" s="50" t="str">
        <f t="shared" ca="1" si="54"/>
        <v>\\(\\quad 479　－　82　=　 \\)</v>
      </c>
      <c r="E317" s="50" t="str">
        <f t="shared" ca="1" si="55"/>
        <v>\\(\\quad 397 \\)</v>
      </c>
      <c r="F317" s="50" t="s">
        <v>62</v>
      </c>
      <c r="H317" s="50"/>
      <c r="I317" s="89" t="str">
        <f t="shared" ca="1" si="56"/>
        <v>INSERT INTO math(tangen,question,answer,editor,date,count) VALUES('m1600','\\(\\quad 479　－　82　=　 \\)','\\(\\quad 397 \\)','harazono',NOW(),0);</v>
      </c>
      <c r="J317" s="78" t="s">
        <v>229</v>
      </c>
      <c r="K317" s="1">
        <f t="shared" ca="1" si="57"/>
        <v>479</v>
      </c>
      <c r="L317" t="s">
        <v>236</v>
      </c>
      <c r="M317" s="1">
        <f t="shared" ca="1" si="58"/>
        <v>82</v>
      </c>
      <c r="N317" t="s">
        <v>234</v>
      </c>
      <c r="O317" t="s">
        <v>230</v>
      </c>
      <c r="P317" s="78" t="s">
        <v>229</v>
      </c>
      <c r="Q317" s="1">
        <f t="shared" ca="1" si="59"/>
        <v>397</v>
      </c>
      <c r="R317" t="s">
        <v>230</v>
      </c>
      <c r="S317" t="str">
        <f t="shared" ca="1" si="40"/>
        <v>\\(\\quad 479　－　82　=　 \\)</v>
      </c>
      <c r="T317" t="str">
        <f t="shared" ca="1" si="41"/>
        <v>\\(\\quad 397 \\)</v>
      </c>
    </row>
    <row r="318" spans="1:20" x14ac:dyDescent="0.55000000000000004">
      <c r="A318" s="51" t="s">
        <v>60</v>
      </c>
      <c r="C318" s="50" t="s">
        <v>163</v>
      </c>
      <c r="D318" s="50" t="str">
        <f t="shared" ca="1" si="54"/>
        <v>\\(\\quad 301　－　23　=　 \\)</v>
      </c>
      <c r="E318" s="50" t="str">
        <f t="shared" ca="1" si="55"/>
        <v>\\(\\quad 278 \\)</v>
      </c>
      <c r="F318" s="50" t="s">
        <v>62</v>
      </c>
      <c r="H318" s="50"/>
      <c r="I318" s="89" t="str">
        <f t="shared" ca="1" si="56"/>
        <v>INSERT INTO math(tangen,question,answer,editor,date,count) VALUES('m1600','\\(\\quad 301　－　23　=　 \\)','\\(\\quad 278 \\)','harazono',NOW(),0);</v>
      </c>
      <c r="J318" s="78" t="s">
        <v>229</v>
      </c>
      <c r="K318" s="1">
        <f t="shared" ca="1" si="57"/>
        <v>301</v>
      </c>
      <c r="L318" t="s">
        <v>236</v>
      </c>
      <c r="M318" s="1">
        <f t="shared" ca="1" si="58"/>
        <v>23</v>
      </c>
      <c r="N318" t="s">
        <v>234</v>
      </c>
      <c r="O318" t="s">
        <v>230</v>
      </c>
      <c r="P318" s="78" t="s">
        <v>229</v>
      </c>
      <c r="Q318" s="1">
        <f t="shared" ca="1" si="59"/>
        <v>278</v>
      </c>
      <c r="R318" t="s">
        <v>230</v>
      </c>
      <c r="S318" t="str">
        <f t="shared" ca="1" si="40"/>
        <v>\\(\\quad 301　－　23　=　 \\)</v>
      </c>
      <c r="T318" t="str">
        <f t="shared" ca="1" si="41"/>
        <v>\\(\\quad 278 \\)</v>
      </c>
    </row>
    <row r="319" spans="1:20" x14ac:dyDescent="0.55000000000000004">
      <c r="A319" s="51" t="s">
        <v>60</v>
      </c>
      <c r="C319" s="50" t="s">
        <v>163</v>
      </c>
      <c r="D319" s="50" t="str">
        <f t="shared" ca="1" si="54"/>
        <v>\\(\\quad 223　－　94　=　 \\)</v>
      </c>
      <c r="E319" s="50" t="str">
        <f t="shared" ca="1" si="55"/>
        <v>\\(\\quad 129 \\)</v>
      </c>
      <c r="F319" s="50" t="s">
        <v>62</v>
      </c>
      <c r="H319" s="50"/>
      <c r="I319" s="89" t="str">
        <f t="shared" ca="1" si="56"/>
        <v>INSERT INTO math(tangen,question,answer,editor,date,count) VALUES('m1600','\\(\\quad 223　－　94　=　 \\)','\\(\\quad 129 \\)','harazono',NOW(),0);</v>
      </c>
      <c r="J319" s="78" t="s">
        <v>229</v>
      </c>
      <c r="K319" s="1">
        <f t="shared" ca="1" si="57"/>
        <v>223</v>
      </c>
      <c r="L319" t="s">
        <v>236</v>
      </c>
      <c r="M319" s="1">
        <f t="shared" ca="1" si="58"/>
        <v>94</v>
      </c>
      <c r="N319" t="s">
        <v>234</v>
      </c>
      <c r="O319" t="s">
        <v>230</v>
      </c>
      <c r="P319" s="78" t="s">
        <v>229</v>
      </c>
      <c r="Q319" s="1">
        <f t="shared" ca="1" si="59"/>
        <v>129</v>
      </c>
      <c r="R319" t="s">
        <v>230</v>
      </c>
      <c r="S319" t="str">
        <f t="shared" ca="1" si="40"/>
        <v>\\(\\quad 223　－　94　=　 \\)</v>
      </c>
      <c r="T319" t="str">
        <f t="shared" ca="1" si="41"/>
        <v>\\(\\quad 129 \\)</v>
      </c>
    </row>
    <row r="320" spans="1:20" x14ac:dyDescent="0.55000000000000004">
      <c r="A320" s="51" t="s">
        <v>60</v>
      </c>
      <c r="C320" s="50" t="s">
        <v>163</v>
      </c>
      <c r="D320" s="50" t="str">
        <f t="shared" ca="1" si="54"/>
        <v>\\(\\quad 279　－　91　=　 \\)</v>
      </c>
      <c r="E320" s="50" t="str">
        <f t="shared" ca="1" si="55"/>
        <v>\\(\\quad 188 \\)</v>
      </c>
      <c r="F320" s="50" t="s">
        <v>62</v>
      </c>
      <c r="H320" s="50"/>
      <c r="I320" s="89" t="str">
        <f t="shared" ca="1" si="56"/>
        <v>INSERT INTO math(tangen,question,answer,editor,date,count) VALUES('m1600','\\(\\quad 279　－　91　=　 \\)','\\(\\quad 188 \\)','harazono',NOW(),0);</v>
      </c>
      <c r="J320" s="78" t="s">
        <v>229</v>
      </c>
      <c r="K320" s="1">
        <f t="shared" ca="1" si="57"/>
        <v>279</v>
      </c>
      <c r="L320" t="s">
        <v>236</v>
      </c>
      <c r="M320" s="1">
        <f t="shared" ca="1" si="58"/>
        <v>91</v>
      </c>
      <c r="N320" t="s">
        <v>234</v>
      </c>
      <c r="O320" t="s">
        <v>230</v>
      </c>
      <c r="P320" s="78" t="s">
        <v>229</v>
      </c>
      <c r="Q320" s="1">
        <f t="shared" ca="1" si="59"/>
        <v>188</v>
      </c>
      <c r="R320" t="s">
        <v>230</v>
      </c>
      <c r="S320" t="str">
        <f t="shared" ca="1" si="40"/>
        <v>\\(\\quad 279　－　91　=　 \\)</v>
      </c>
      <c r="T320" t="str">
        <f t="shared" ca="1" si="41"/>
        <v>\\(\\quad 188 \\)</v>
      </c>
    </row>
    <row r="321" spans="1:20" x14ac:dyDescent="0.55000000000000004">
      <c r="A321" s="51" t="s">
        <v>60</v>
      </c>
      <c r="C321" s="50" t="s">
        <v>163</v>
      </c>
      <c r="D321" s="50" t="str">
        <f t="shared" ca="1" si="54"/>
        <v>\\(\\quad 172　－　99　=　 \\)</v>
      </c>
      <c r="E321" s="50" t="str">
        <f t="shared" ca="1" si="55"/>
        <v>\\(\\quad 73 \\)</v>
      </c>
      <c r="F321" s="50" t="s">
        <v>62</v>
      </c>
      <c r="H321" s="50"/>
      <c r="I321" s="89" t="str">
        <f t="shared" ca="1" si="56"/>
        <v>INSERT INTO math(tangen,question,answer,editor,date,count) VALUES('m1600','\\(\\quad 172　－　99　=　 \\)','\\(\\quad 73 \\)','harazono',NOW(),0);</v>
      </c>
      <c r="J321" s="78" t="s">
        <v>229</v>
      </c>
      <c r="K321" s="1">
        <f ca="1">RANDBETWEEN(100,999)</f>
        <v>172</v>
      </c>
      <c r="L321" t="s">
        <v>236</v>
      </c>
      <c r="M321" s="1">
        <f t="shared" ca="1" si="58"/>
        <v>99</v>
      </c>
      <c r="N321" t="s">
        <v>234</v>
      </c>
      <c r="O321" t="s">
        <v>230</v>
      </c>
      <c r="P321" s="78" t="s">
        <v>229</v>
      </c>
      <c r="Q321" s="1">
        <f t="shared" ca="1" si="59"/>
        <v>73</v>
      </c>
      <c r="R321" t="s">
        <v>230</v>
      </c>
      <c r="S321" t="str">
        <f t="shared" ca="1" si="40"/>
        <v>\\(\\quad 172　－　99　=　 \\)</v>
      </c>
      <c r="T321" t="str">
        <f t="shared" ca="1" si="41"/>
        <v>\\(\\quad 73 \\)</v>
      </c>
    </row>
    <row r="322" spans="1:20" x14ac:dyDescent="0.55000000000000004">
      <c r="A322" s="51" t="s">
        <v>60</v>
      </c>
      <c r="C322" s="50" t="s">
        <v>163</v>
      </c>
      <c r="D322" s="50" t="str">
        <f t="shared" ca="1" si="54"/>
        <v>\\(\\quad 921　－　42　=　 \\)</v>
      </c>
      <c r="E322" s="50" t="str">
        <f t="shared" ca="1" si="55"/>
        <v>\\(\\quad 879 \\)</v>
      </c>
      <c r="F322" s="50" t="s">
        <v>62</v>
      </c>
      <c r="H322" s="50"/>
      <c r="I322" s="89" t="str">
        <f t="shared" ca="1" si="56"/>
        <v>INSERT INTO math(tangen,question,answer,editor,date,count) VALUES('m1600','\\(\\quad 921　－　42　=　 \\)','\\(\\quad 879 \\)','harazono',NOW(),0);</v>
      </c>
      <c r="J322" s="78" t="s">
        <v>229</v>
      </c>
      <c r="K322" s="1">
        <f t="shared" ca="1" si="57"/>
        <v>921</v>
      </c>
      <c r="L322" t="s">
        <v>236</v>
      </c>
      <c r="M322" s="1">
        <f t="shared" ca="1" si="58"/>
        <v>42</v>
      </c>
      <c r="N322" t="s">
        <v>234</v>
      </c>
      <c r="O322" t="s">
        <v>230</v>
      </c>
      <c r="P322" s="78" t="s">
        <v>229</v>
      </c>
      <c r="Q322" s="1">
        <f t="shared" ca="1" si="59"/>
        <v>879</v>
      </c>
      <c r="R322" t="s">
        <v>230</v>
      </c>
      <c r="S322" t="str">
        <f t="shared" ca="1" si="40"/>
        <v>\\(\\quad 921　－　42　=　 \\)</v>
      </c>
      <c r="T322" t="str">
        <f t="shared" ca="1" si="41"/>
        <v>\\(\\quad 879 \\)</v>
      </c>
    </row>
    <row r="323" spans="1:20" x14ac:dyDescent="0.55000000000000004">
      <c r="A323" s="51" t="s">
        <v>60</v>
      </c>
      <c r="C323" s="50" t="s">
        <v>163</v>
      </c>
      <c r="D323" s="50" t="str">
        <f t="shared" ca="1" si="54"/>
        <v>\\(\\quad 251　－　30　=　 \\)</v>
      </c>
      <c r="E323" s="50" t="str">
        <f t="shared" ca="1" si="55"/>
        <v>\\(\\quad 221 \\)</v>
      </c>
      <c r="F323" s="50" t="s">
        <v>62</v>
      </c>
      <c r="H323" s="50"/>
      <c r="I323" s="89" t="str">
        <f t="shared" ca="1" si="56"/>
        <v>INSERT INTO math(tangen,question,answer,editor,date,count) VALUES('m1600','\\(\\quad 251　－　30　=　 \\)','\\(\\quad 221 \\)','harazono',NOW(),0);</v>
      </c>
      <c r="J323" s="78" t="s">
        <v>229</v>
      </c>
      <c r="K323" s="1">
        <f t="shared" ca="1" si="57"/>
        <v>251</v>
      </c>
      <c r="L323" t="s">
        <v>236</v>
      </c>
      <c r="M323" s="1">
        <f t="shared" ca="1" si="58"/>
        <v>30</v>
      </c>
      <c r="N323" t="s">
        <v>234</v>
      </c>
      <c r="O323" t="s">
        <v>230</v>
      </c>
      <c r="P323" s="78" t="s">
        <v>229</v>
      </c>
      <c r="Q323" s="1">
        <f t="shared" ca="1" si="59"/>
        <v>221</v>
      </c>
      <c r="R323" t="s">
        <v>230</v>
      </c>
      <c r="S323" t="str">
        <f t="shared" ref="S323:S386" ca="1" si="60">J323&amp;K323&amp;L323&amp;M323&amp;N323&amp;O323</f>
        <v>\\(\\quad 251　－　30　=　 \\)</v>
      </c>
      <c r="T323" t="str">
        <f t="shared" ref="T323:T386" ca="1" si="61">P323&amp;Q323&amp;R323</f>
        <v>\\(\\quad 221 \\)</v>
      </c>
    </row>
    <row r="324" spans="1:20" x14ac:dyDescent="0.55000000000000004">
      <c r="A324" s="51" t="s">
        <v>60</v>
      </c>
      <c r="C324" s="50" t="s">
        <v>163</v>
      </c>
      <c r="D324" s="50" t="str">
        <f t="shared" ca="1" si="54"/>
        <v>\\(\\quad 637　－　87　=　 \\)</v>
      </c>
      <c r="E324" s="50" t="str">
        <f t="shared" ca="1" si="55"/>
        <v>\\(\\quad 550 \\)</v>
      </c>
      <c r="F324" s="50" t="s">
        <v>62</v>
      </c>
      <c r="H324" s="50"/>
      <c r="I324" s="89" t="str">
        <f t="shared" ca="1" si="56"/>
        <v>INSERT INTO math(tangen,question,answer,editor,date,count) VALUES('m1600','\\(\\quad 637　－　87　=　 \\)','\\(\\quad 550 \\)','harazono',NOW(),0);</v>
      </c>
      <c r="J324" s="78" t="s">
        <v>229</v>
      </c>
      <c r="K324" s="1">
        <f t="shared" ca="1" si="57"/>
        <v>637</v>
      </c>
      <c r="L324" t="s">
        <v>236</v>
      </c>
      <c r="M324" s="1">
        <f t="shared" ca="1" si="58"/>
        <v>87</v>
      </c>
      <c r="N324" t="s">
        <v>234</v>
      </c>
      <c r="O324" t="s">
        <v>230</v>
      </c>
      <c r="P324" s="78" t="s">
        <v>229</v>
      </c>
      <c r="Q324" s="1">
        <f t="shared" ca="1" si="59"/>
        <v>550</v>
      </c>
      <c r="R324" t="s">
        <v>230</v>
      </c>
      <c r="S324" t="str">
        <f t="shared" ca="1" si="60"/>
        <v>\\(\\quad 637　－　87　=　 \\)</v>
      </c>
      <c r="T324" t="str">
        <f t="shared" ca="1" si="61"/>
        <v>\\(\\quad 550 \\)</v>
      </c>
    </row>
    <row r="325" spans="1:20" x14ac:dyDescent="0.55000000000000004">
      <c r="A325" s="51" t="s">
        <v>60</v>
      </c>
      <c r="C325" s="50" t="s">
        <v>163</v>
      </c>
      <c r="D325" s="50" t="str">
        <f t="shared" ca="1" si="54"/>
        <v>\\(\\quad 696　－　32　=　 \\)</v>
      </c>
      <c r="E325" s="50" t="str">
        <f t="shared" ca="1" si="55"/>
        <v>\\(\\quad 664 \\)</v>
      </c>
      <c r="F325" s="50" t="s">
        <v>62</v>
      </c>
      <c r="H325" s="50"/>
      <c r="I325" s="89" t="str">
        <f t="shared" ca="1" si="56"/>
        <v>INSERT INTO math(tangen,question,answer,editor,date,count) VALUES('m1600','\\(\\quad 696　－　32　=　 \\)','\\(\\quad 664 \\)','harazono',NOW(),0);</v>
      </c>
      <c r="J325" s="78" t="s">
        <v>229</v>
      </c>
      <c r="K325" s="1">
        <f t="shared" ca="1" si="57"/>
        <v>696</v>
      </c>
      <c r="L325" t="s">
        <v>236</v>
      </c>
      <c r="M325" s="1">
        <f t="shared" ca="1" si="58"/>
        <v>32</v>
      </c>
      <c r="N325" t="s">
        <v>234</v>
      </c>
      <c r="O325" t="s">
        <v>230</v>
      </c>
      <c r="P325" s="78" t="s">
        <v>229</v>
      </c>
      <c r="Q325" s="1">
        <f t="shared" ca="1" si="59"/>
        <v>664</v>
      </c>
      <c r="R325" t="s">
        <v>230</v>
      </c>
      <c r="S325" t="str">
        <f t="shared" ca="1" si="60"/>
        <v>\\(\\quad 696　－　32　=　 \\)</v>
      </c>
      <c r="T325" t="str">
        <f t="shared" ca="1" si="61"/>
        <v>\\(\\quad 664 \\)</v>
      </c>
    </row>
    <row r="326" spans="1:20" x14ac:dyDescent="0.55000000000000004">
      <c r="A326" s="51" t="s">
        <v>60</v>
      </c>
      <c r="C326" s="50" t="s">
        <v>163</v>
      </c>
      <c r="D326" s="50" t="str">
        <f t="shared" ca="1" si="54"/>
        <v>\\(\\quad 527　－　20　=　 \\)</v>
      </c>
      <c r="E326" s="50" t="str">
        <f t="shared" ca="1" si="55"/>
        <v>\\(\\quad 507 \\)</v>
      </c>
      <c r="F326" s="50" t="s">
        <v>62</v>
      </c>
      <c r="H326" s="50"/>
      <c r="I326" s="89" t="str">
        <f t="shared" ca="1" si="56"/>
        <v>INSERT INTO math(tangen,question,answer,editor,date,count) VALUES('m1600','\\(\\quad 527　－　20　=　 \\)','\\(\\quad 507 \\)','harazono',NOW(),0);</v>
      </c>
      <c r="J326" s="78" t="s">
        <v>229</v>
      </c>
      <c r="K326" s="1">
        <f t="shared" ca="1" si="57"/>
        <v>527</v>
      </c>
      <c r="L326" t="s">
        <v>236</v>
      </c>
      <c r="M326" s="1">
        <f t="shared" ca="1" si="58"/>
        <v>20</v>
      </c>
      <c r="N326" t="s">
        <v>234</v>
      </c>
      <c r="O326" t="s">
        <v>230</v>
      </c>
      <c r="P326" s="78" t="s">
        <v>229</v>
      </c>
      <c r="Q326" s="1">
        <f t="shared" ca="1" si="59"/>
        <v>507</v>
      </c>
      <c r="R326" t="s">
        <v>230</v>
      </c>
      <c r="S326" t="str">
        <f t="shared" ca="1" si="60"/>
        <v>\\(\\quad 527　－　20　=　 \\)</v>
      </c>
      <c r="T326" t="str">
        <f t="shared" ca="1" si="61"/>
        <v>\\(\\quad 507 \\)</v>
      </c>
    </row>
    <row r="327" spans="1:20" x14ac:dyDescent="0.55000000000000004">
      <c r="A327" s="51" t="s">
        <v>60</v>
      </c>
      <c r="C327" s="50" t="s">
        <v>163</v>
      </c>
      <c r="D327" s="50" t="str">
        <f t="shared" ca="1" si="54"/>
        <v>\\(\\quad 544　－　32　=　 \\)</v>
      </c>
      <c r="E327" s="50" t="str">
        <f t="shared" ca="1" si="55"/>
        <v>\\(\\quad 512 \\)</v>
      </c>
      <c r="F327" s="50" t="s">
        <v>62</v>
      </c>
      <c r="H327" s="50"/>
      <c r="I327" s="89" t="str">
        <f t="shared" ca="1" si="56"/>
        <v>INSERT INTO math(tangen,question,answer,editor,date,count) VALUES('m1600','\\(\\quad 544　－　32　=　 \\)','\\(\\quad 512 \\)','harazono',NOW(),0);</v>
      </c>
      <c r="J327" s="78" t="s">
        <v>229</v>
      </c>
      <c r="K327" s="1">
        <f t="shared" ca="1" si="57"/>
        <v>544</v>
      </c>
      <c r="L327" t="s">
        <v>236</v>
      </c>
      <c r="M327" s="1">
        <f t="shared" ca="1" si="58"/>
        <v>32</v>
      </c>
      <c r="N327" t="s">
        <v>234</v>
      </c>
      <c r="O327" t="s">
        <v>230</v>
      </c>
      <c r="P327" s="78" t="s">
        <v>229</v>
      </c>
      <c r="Q327" s="1">
        <f t="shared" ca="1" si="59"/>
        <v>512</v>
      </c>
      <c r="R327" t="s">
        <v>230</v>
      </c>
      <c r="S327" t="str">
        <f t="shared" ca="1" si="60"/>
        <v>\\(\\quad 544　－　32　=　 \\)</v>
      </c>
      <c r="T327" t="str">
        <f t="shared" ca="1" si="61"/>
        <v>\\(\\quad 512 \\)</v>
      </c>
    </row>
    <row r="328" spans="1:20" x14ac:dyDescent="0.55000000000000004">
      <c r="A328" s="51" t="s">
        <v>60</v>
      </c>
      <c r="C328" s="50" t="s">
        <v>163</v>
      </c>
      <c r="D328" s="50" t="str">
        <f t="shared" ca="1" si="54"/>
        <v>\\(\\quad 661　－　93　=　 \\)</v>
      </c>
      <c r="E328" s="50" t="str">
        <f t="shared" ca="1" si="55"/>
        <v>\\(\\quad 568 \\)</v>
      </c>
      <c r="F328" s="50" t="s">
        <v>62</v>
      </c>
      <c r="H328" s="50"/>
      <c r="I328" s="89" t="str">
        <f t="shared" ca="1" si="56"/>
        <v>INSERT INTO math(tangen,question,answer,editor,date,count) VALUES('m1600','\\(\\quad 661　－　93　=　 \\)','\\(\\quad 568 \\)','harazono',NOW(),0);</v>
      </c>
      <c r="J328" s="78" t="s">
        <v>229</v>
      </c>
      <c r="K328" s="1">
        <f t="shared" ca="1" si="57"/>
        <v>661</v>
      </c>
      <c r="L328" t="s">
        <v>236</v>
      </c>
      <c r="M328" s="1">
        <f t="shared" ca="1" si="58"/>
        <v>93</v>
      </c>
      <c r="N328" t="s">
        <v>234</v>
      </c>
      <c r="O328" t="s">
        <v>230</v>
      </c>
      <c r="P328" s="78" t="s">
        <v>229</v>
      </c>
      <c r="Q328" s="1">
        <f t="shared" ca="1" si="59"/>
        <v>568</v>
      </c>
      <c r="R328" t="s">
        <v>230</v>
      </c>
      <c r="S328" t="str">
        <f t="shared" ca="1" si="60"/>
        <v>\\(\\quad 661　－　93　=　 \\)</v>
      </c>
      <c r="T328" t="str">
        <f t="shared" ca="1" si="61"/>
        <v>\\(\\quad 568 \\)</v>
      </c>
    </row>
    <row r="329" spans="1:20" x14ac:dyDescent="0.55000000000000004">
      <c r="A329" s="51" t="s">
        <v>60</v>
      </c>
      <c r="C329" s="50" t="s">
        <v>163</v>
      </c>
      <c r="D329" s="50" t="str">
        <f t="shared" ca="1" si="54"/>
        <v>\\(\\quad 205　－　93　=　 \\)</v>
      </c>
      <c r="E329" s="50" t="str">
        <f t="shared" ca="1" si="55"/>
        <v>\\(\\quad 112 \\)</v>
      </c>
      <c r="F329" s="50" t="s">
        <v>62</v>
      </c>
      <c r="H329" s="50"/>
      <c r="I329" s="89" t="str">
        <f t="shared" ca="1" si="56"/>
        <v>INSERT INTO math(tangen,question,answer,editor,date,count) VALUES('m1600','\\(\\quad 205　－　93　=　 \\)','\\(\\quad 112 \\)','harazono',NOW(),0);</v>
      </c>
      <c r="J329" s="78" t="s">
        <v>229</v>
      </c>
      <c r="K329" s="1">
        <f t="shared" ca="1" si="57"/>
        <v>205</v>
      </c>
      <c r="L329" t="s">
        <v>236</v>
      </c>
      <c r="M329" s="1">
        <f t="shared" ca="1" si="58"/>
        <v>93</v>
      </c>
      <c r="N329" t="s">
        <v>234</v>
      </c>
      <c r="O329" t="s">
        <v>230</v>
      </c>
      <c r="P329" s="78" t="s">
        <v>229</v>
      </c>
      <c r="Q329" s="1">
        <f t="shared" ca="1" si="59"/>
        <v>112</v>
      </c>
      <c r="R329" t="s">
        <v>230</v>
      </c>
      <c r="S329" t="str">
        <f t="shared" ca="1" si="60"/>
        <v>\\(\\quad 205　－　93　=　 \\)</v>
      </c>
      <c r="T329" t="str">
        <f t="shared" ca="1" si="61"/>
        <v>\\(\\quad 112 \\)</v>
      </c>
    </row>
    <row r="330" spans="1:20" x14ac:dyDescent="0.55000000000000004">
      <c r="A330" s="51" t="s">
        <v>60</v>
      </c>
      <c r="C330" s="50" t="s">
        <v>163</v>
      </c>
      <c r="D330" s="50" t="str">
        <f t="shared" ca="1" si="54"/>
        <v>\\(\\quad 947　－　84　=　 \\)</v>
      </c>
      <c r="E330" s="50" t="str">
        <f t="shared" ca="1" si="55"/>
        <v>\\(\\quad 863 \\)</v>
      </c>
      <c r="F330" s="50" t="s">
        <v>62</v>
      </c>
      <c r="H330" s="50"/>
      <c r="I330" s="89" t="str">
        <f t="shared" ca="1" si="56"/>
        <v>INSERT INTO math(tangen,question,answer,editor,date,count) VALUES('m1600','\\(\\quad 947　－　84　=　 \\)','\\(\\quad 863 \\)','harazono',NOW(),0);</v>
      </c>
      <c r="J330" s="78" t="s">
        <v>229</v>
      </c>
      <c r="K330" s="1">
        <f t="shared" ca="1" si="57"/>
        <v>947</v>
      </c>
      <c r="L330" t="s">
        <v>236</v>
      </c>
      <c r="M330" s="1">
        <f t="shared" ca="1" si="58"/>
        <v>84</v>
      </c>
      <c r="N330" t="s">
        <v>234</v>
      </c>
      <c r="O330" t="s">
        <v>230</v>
      </c>
      <c r="P330" s="78" t="s">
        <v>229</v>
      </c>
      <c r="Q330" s="1">
        <f t="shared" ca="1" si="59"/>
        <v>863</v>
      </c>
      <c r="R330" t="s">
        <v>230</v>
      </c>
      <c r="S330" t="str">
        <f t="shared" ca="1" si="60"/>
        <v>\\(\\quad 947　－　84　=　 \\)</v>
      </c>
      <c r="T330" t="str">
        <f t="shared" ca="1" si="61"/>
        <v>\\(\\quad 863 \\)</v>
      </c>
    </row>
    <row r="331" spans="1:20" x14ac:dyDescent="0.55000000000000004">
      <c r="A331" s="51" t="s">
        <v>60</v>
      </c>
      <c r="C331" s="50" t="s">
        <v>163</v>
      </c>
      <c r="D331" s="50" t="str">
        <f t="shared" ca="1" si="54"/>
        <v>\\(\\quad 800　－　23　=　 \\)</v>
      </c>
      <c r="E331" s="50" t="str">
        <f t="shared" ca="1" si="55"/>
        <v>\\(\\quad 777 \\)</v>
      </c>
      <c r="F331" s="50" t="s">
        <v>62</v>
      </c>
      <c r="H331" s="50"/>
      <c r="I331" s="89" t="str">
        <f t="shared" ca="1" si="56"/>
        <v>INSERT INTO math(tangen,question,answer,editor,date,count) VALUES('m1600','\\(\\quad 800　－　23　=　 \\)','\\(\\quad 777 \\)','harazono',NOW(),0);</v>
      </c>
      <c r="J331" s="78" t="s">
        <v>229</v>
      </c>
      <c r="K331" s="1">
        <f t="shared" ca="1" si="57"/>
        <v>800</v>
      </c>
      <c r="L331" t="s">
        <v>236</v>
      </c>
      <c r="M331" s="1">
        <f t="shared" ca="1" si="58"/>
        <v>23</v>
      </c>
      <c r="N331" t="s">
        <v>234</v>
      </c>
      <c r="O331" t="s">
        <v>230</v>
      </c>
      <c r="P331" s="78" t="s">
        <v>229</v>
      </c>
      <c r="Q331" s="1">
        <f t="shared" ca="1" si="59"/>
        <v>777</v>
      </c>
      <c r="R331" t="s">
        <v>230</v>
      </c>
      <c r="S331" t="str">
        <f t="shared" ca="1" si="60"/>
        <v>\\(\\quad 800　－　23　=　 \\)</v>
      </c>
      <c r="T331" t="str">
        <f t="shared" ca="1" si="61"/>
        <v>\\(\\quad 777 \\)</v>
      </c>
    </row>
    <row r="332" spans="1:20" x14ac:dyDescent="0.55000000000000004">
      <c r="A332" s="51" t="s">
        <v>60</v>
      </c>
      <c r="C332" s="50" t="s">
        <v>163</v>
      </c>
      <c r="D332" s="50" t="str">
        <f t="shared" ca="1" si="54"/>
        <v>\\(\\quad 642　－　62　=　 \\)</v>
      </c>
      <c r="E332" s="50" t="str">
        <f t="shared" ca="1" si="55"/>
        <v>\\(\\quad 580 \\)</v>
      </c>
      <c r="F332" s="50" t="s">
        <v>62</v>
      </c>
      <c r="H332" s="50"/>
      <c r="I332" s="89" t="str">
        <f t="shared" ca="1" si="56"/>
        <v>INSERT INTO math(tangen,question,answer,editor,date,count) VALUES('m1600','\\(\\quad 642　－　62　=　 \\)','\\(\\quad 580 \\)','harazono',NOW(),0);</v>
      </c>
      <c r="J332" s="78" t="s">
        <v>229</v>
      </c>
      <c r="K332" s="1">
        <f t="shared" ca="1" si="57"/>
        <v>642</v>
      </c>
      <c r="L332" t="s">
        <v>236</v>
      </c>
      <c r="M332" s="1">
        <f t="shared" ca="1" si="58"/>
        <v>62</v>
      </c>
      <c r="N332" t="s">
        <v>234</v>
      </c>
      <c r="O332" t="s">
        <v>230</v>
      </c>
      <c r="P332" s="78" t="s">
        <v>229</v>
      </c>
      <c r="Q332" s="1">
        <f t="shared" ca="1" si="59"/>
        <v>580</v>
      </c>
      <c r="R332" t="s">
        <v>230</v>
      </c>
      <c r="S332" t="str">
        <f t="shared" ca="1" si="60"/>
        <v>\\(\\quad 642　－　62　=　 \\)</v>
      </c>
      <c r="T332" t="str">
        <f t="shared" ca="1" si="61"/>
        <v>\\(\\quad 580 \\)</v>
      </c>
    </row>
    <row r="333" spans="1:20" x14ac:dyDescent="0.55000000000000004">
      <c r="A333" s="51" t="s">
        <v>60</v>
      </c>
      <c r="C333" s="50" t="s">
        <v>163</v>
      </c>
      <c r="D333" s="50" t="str">
        <f t="shared" ca="1" si="54"/>
        <v>\\(\\quad 404　－　21　=　 \\)</v>
      </c>
      <c r="E333" s="50" t="str">
        <f t="shared" ca="1" si="55"/>
        <v>\\(\\quad 383 \\)</v>
      </c>
      <c r="F333" s="50" t="s">
        <v>62</v>
      </c>
      <c r="H333" s="50"/>
      <c r="I333" s="89" t="str">
        <f t="shared" ca="1" si="56"/>
        <v>INSERT INTO math(tangen,question,answer,editor,date,count) VALUES('m1600','\\(\\quad 404　－　21　=　 \\)','\\(\\quad 383 \\)','harazono',NOW(),0);</v>
      </c>
      <c r="J333" s="78" t="s">
        <v>229</v>
      </c>
      <c r="K333" s="1">
        <f t="shared" ca="1" si="57"/>
        <v>404</v>
      </c>
      <c r="L333" t="s">
        <v>236</v>
      </c>
      <c r="M333" s="1">
        <f t="shared" ca="1" si="58"/>
        <v>21</v>
      </c>
      <c r="N333" t="s">
        <v>234</v>
      </c>
      <c r="O333" t="s">
        <v>230</v>
      </c>
      <c r="P333" s="78" t="s">
        <v>229</v>
      </c>
      <c r="Q333" s="1">
        <f t="shared" ca="1" si="59"/>
        <v>383</v>
      </c>
      <c r="R333" t="s">
        <v>230</v>
      </c>
      <c r="S333" t="str">
        <f t="shared" ca="1" si="60"/>
        <v>\\(\\quad 404　－　21　=　 \\)</v>
      </c>
      <c r="T333" t="str">
        <f t="shared" ca="1" si="61"/>
        <v>\\(\\quad 383 \\)</v>
      </c>
    </row>
    <row r="334" spans="1:20" x14ac:dyDescent="0.55000000000000004">
      <c r="A334" s="51" t="s">
        <v>60</v>
      </c>
      <c r="C334" s="50" t="s">
        <v>163</v>
      </c>
      <c r="D334" s="50" t="str">
        <f t="shared" ca="1" si="54"/>
        <v>\\(\\quad 355　－　36　=　 \\)</v>
      </c>
      <c r="E334" s="50" t="str">
        <f t="shared" ca="1" si="55"/>
        <v>\\(\\quad 319 \\)</v>
      </c>
      <c r="F334" s="50" t="s">
        <v>62</v>
      </c>
      <c r="H334" s="50"/>
      <c r="I334" s="89" t="str">
        <f t="shared" ca="1" si="56"/>
        <v>INSERT INTO math(tangen,question,answer,editor,date,count) VALUES('m1600','\\(\\quad 355　－　36　=　 \\)','\\(\\quad 319 \\)','harazono',NOW(),0);</v>
      </c>
      <c r="J334" s="78" t="s">
        <v>229</v>
      </c>
      <c r="K334" s="1">
        <f t="shared" ca="1" si="57"/>
        <v>355</v>
      </c>
      <c r="L334" t="s">
        <v>236</v>
      </c>
      <c r="M334" s="1">
        <f t="shared" ca="1" si="58"/>
        <v>36</v>
      </c>
      <c r="N334" t="s">
        <v>234</v>
      </c>
      <c r="O334" t="s">
        <v>230</v>
      </c>
      <c r="P334" s="78" t="s">
        <v>229</v>
      </c>
      <c r="Q334" s="1">
        <f t="shared" ca="1" si="59"/>
        <v>319</v>
      </c>
      <c r="R334" t="s">
        <v>230</v>
      </c>
      <c r="S334" t="str">
        <f t="shared" ca="1" si="60"/>
        <v>\\(\\quad 355　－　36　=　 \\)</v>
      </c>
      <c r="T334" t="str">
        <f t="shared" ca="1" si="61"/>
        <v>\\(\\quad 319 \\)</v>
      </c>
    </row>
    <row r="335" spans="1:20" x14ac:dyDescent="0.55000000000000004">
      <c r="A335" s="51" t="s">
        <v>60</v>
      </c>
      <c r="C335" s="50" t="s">
        <v>163</v>
      </c>
      <c r="D335" s="50" t="str">
        <f t="shared" ca="1" si="54"/>
        <v>\\(\\quad 869　－　47　=　 \\)</v>
      </c>
      <c r="E335" s="50" t="str">
        <f t="shared" ca="1" si="55"/>
        <v>\\(\\quad 822 \\)</v>
      </c>
      <c r="F335" s="50" t="s">
        <v>62</v>
      </c>
      <c r="H335" s="50"/>
      <c r="I335" s="89" t="str">
        <f t="shared" ca="1" si="56"/>
        <v>INSERT INTO math(tangen,question,answer,editor,date,count) VALUES('m1600','\\(\\quad 869　－　47　=　 \\)','\\(\\quad 822 \\)','harazono',NOW(),0);</v>
      </c>
      <c r="J335" s="78" t="s">
        <v>229</v>
      </c>
      <c r="K335" s="1">
        <f t="shared" ca="1" si="57"/>
        <v>869</v>
      </c>
      <c r="L335" t="s">
        <v>236</v>
      </c>
      <c r="M335" s="1">
        <f t="shared" ca="1" si="58"/>
        <v>47</v>
      </c>
      <c r="N335" t="s">
        <v>234</v>
      </c>
      <c r="O335" t="s">
        <v>230</v>
      </c>
      <c r="P335" s="78" t="s">
        <v>229</v>
      </c>
      <c r="Q335" s="1">
        <f t="shared" ca="1" si="59"/>
        <v>822</v>
      </c>
      <c r="R335" t="s">
        <v>230</v>
      </c>
      <c r="S335" t="str">
        <f t="shared" ca="1" si="60"/>
        <v>\\(\\quad 869　－　47　=　 \\)</v>
      </c>
      <c r="T335" t="str">
        <f t="shared" ca="1" si="61"/>
        <v>\\(\\quad 822 \\)</v>
      </c>
    </row>
    <row r="336" spans="1:20" x14ac:dyDescent="0.55000000000000004">
      <c r="A336" s="51" t="s">
        <v>60</v>
      </c>
      <c r="C336" s="50" t="s">
        <v>163</v>
      </c>
      <c r="D336" s="50" t="str">
        <f t="shared" ca="1" si="54"/>
        <v>\\(\\quad 920　－　40　=　 \\)</v>
      </c>
      <c r="E336" s="50" t="str">
        <f t="shared" ca="1" si="55"/>
        <v>\\(\\quad 880 \\)</v>
      </c>
      <c r="F336" s="50" t="s">
        <v>62</v>
      </c>
      <c r="H336" s="50"/>
      <c r="I336" s="89" t="str">
        <f t="shared" ca="1" si="56"/>
        <v>INSERT INTO math(tangen,question,answer,editor,date,count) VALUES('m1600','\\(\\quad 920　－　40　=　 \\)','\\(\\quad 880 \\)','harazono',NOW(),0);</v>
      </c>
      <c r="J336" s="78" t="s">
        <v>229</v>
      </c>
      <c r="K336" s="1">
        <f t="shared" ca="1" si="57"/>
        <v>920</v>
      </c>
      <c r="L336" t="s">
        <v>236</v>
      </c>
      <c r="M336" s="1">
        <f t="shared" ca="1" si="58"/>
        <v>40</v>
      </c>
      <c r="N336" t="s">
        <v>234</v>
      </c>
      <c r="O336" t="s">
        <v>230</v>
      </c>
      <c r="P336" s="78" t="s">
        <v>229</v>
      </c>
      <c r="Q336" s="1">
        <f t="shared" ca="1" si="59"/>
        <v>880</v>
      </c>
      <c r="R336" t="s">
        <v>230</v>
      </c>
      <c r="S336" t="str">
        <f t="shared" ca="1" si="60"/>
        <v>\\(\\quad 920　－　40　=　 \\)</v>
      </c>
      <c r="T336" t="str">
        <f t="shared" ca="1" si="61"/>
        <v>\\(\\quad 880 \\)</v>
      </c>
    </row>
    <row r="337" spans="1:20" x14ac:dyDescent="0.55000000000000004">
      <c r="A337" s="51" t="s">
        <v>60</v>
      </c>
      <c r="C337" s="50" t="s">
        <v>163</v>
      </c>
      <c r="D337" s="50" t="str">
        <f t="shared" ca="1" si="54"/>
        <v>\\(\\quad 671　－　60　=　 \\)</v>
      </c>
      <c r="E337" s="50" t="str">
        <f t="shared" ca="1" si="55"/>
        <v>\\(\\quad 611 \\)</v>
      </c>
      <c r="F337" s="50" t="s">
        <v>62</v>
      </c>
      <c r="H337" s="50"/>
      <c r="I337" s="89" t="str">
        <f t="shared" ca="1" si="56"/>
        <v>INSERT INTO math(tangen,question,answer,editor,date,count) VALUES('m1600','\\(\\quad 671　－　60　=　 \\)','\\(\\quad 611 \\)','harazono',NOW(),0);</v>
      </c>
      <c r="J337" s="78" t="s">
        <v>229</v>
      </c>
      <c r="K337" s="1">
        <f ca="1">RANDBETWEEN(100,999)</f>
        <v>671</v>
      </c>
      <c r="L337" t="s">
        <v>236</v>
      </c>
      <c r="M337" s="1">
        <f t="shared" ca="1" si="58"/>
        <v>60</v>
      </c>
      <c r="N337" t="s">
        <v>234</v>
      </c>
      <c r="O337" t="s">
        <v>230</v>
      </c>
      <c r="P337" s="78" t="s">
        <v>229</v>
      </c>
      <c r="Q337" s="1">
        <f t="shared" ca="1" si="59"/>
        <v>611</v>
      </c>
      <c r="R337" t="s">
        <v>230</v>
      </c>
      <c r="S337" t="str">
        <f t="shared" ca="1" si="60"/>
        <v>\\(\\quad 671　－　60　=　 \\)</v>
      </c>
      <c r="T337" t="str">
        <f t="shared" ca="1" si="61"/>
        <v>\\(\\quad 611 \\)</v>
      </c>
    </row>
    <row r="338" spans="1:20" x14ac:dyDescent="0.55000000000000004">
      <c r="A338" s="51" t="s">
        <v>60</v>
      </c>
      <c r="C338" s="50" t="s">
        <v>163</v>
      </c>
      <c r="D338" s="50" t="str">
        <f t="shared" ca="1" si="54"/>
        <v>\\(\\quad 579　－　60　=　 \\)</v>
      </c>
      <c r="E338" s="50" t="str">
        <f t="shared" ca="1" si="55"/>
        <v>\\(\\quad 519 \\)</v>
      </c>
      <c r="F338" s="50" t="s">
        <v>62</v>
      </c>
      <c r="H338" s="50"/>
      <c r="I338" s="89" t="str">
        <f t="shared" ca="1" si="56"/>
        <v>INSERT INTO math(tangen,question,answer,editor,date,count) VALUES('m1600','\\(\\quad 579　－　60　=　 \\)','\\(\\quad 519 \\)','harazono',NOW(),0);</v>
      </c>
      <c r="J338" s="78" t="s">
        <v>229</v>
      </c>
      <c r="K338" s="1">
        <f t="shared" ca="1" si="57"/>
        <v>579</v>
      </c>
      <c r="L338" t="s">
        <v>236</v>
      </c>
      <c r="M338" s="1">
        <f t="shared" ca="1" si="58"/>
        <v>60</v>
      </c>
      <c r="N338" t="s">
        <v>234</v>
      </c>
      <c r="O338" t="s">
        <v>230</v>
      </c>
      <c r="P338" s="78" t="s">
        <v>229</v>
      </c>
      <c r="Q338" s="1">
        <f t="shared" ca="1" si="59"/>
        <v>519</v>
      </c>
      <c r="R338" t="s">
        <v>230</v>
      </c>
      <c r="S338" t="str">
        <f t="shared" ca="1" si="60"/>
        <v>\\(\\quad 579　－　60　=　 \\)</v>
      </c>
      <c r="T338" t="str">
        <f t="shared" ca="1" si="61"/>
        <v>\\(\\quad 519 \\)</v>
      </c>
    </row>
    <row r="339" spans="1:20" x14ac:dyDescent="0.55000000000000004">
      <c r="A339" s="51" t="s">
        <v>60</v>
      </c>
      <c r="C339" s="50" t="s">
        <v>163</v>
      </c>
      <c r="D339" s="50" t="str">
        <f t="shared" ca="1" si="54"/>
        <v>\\(\\quad 502　－　69　=　 \\)</v>
      </c>
      <c r="E339" s="50" t="str">
        <f t="shared" ca="1" si="55"/>
        <v>\\(\\quad 433 \\)</v>
      </c>
      <c r="F339" s="50" t="s">
        <v>62</v>
      </c>
      <c r="H339" s="50"/>
      <c r="I339" s="89" t="str">
        <f t="shared" ca="1" si="56"/>
        <v>INSERT INTO math(tangen,question,answer,editor,date,count) VALUES('m1600','\\(\\quad 502　－　69　=　 \\)','\\(\\quad 433 \\)','harazono',NOW(),0);</v>
      </c>
      <c r="J339" s="78" t="s">
        <v>229</v>
      </c>
      <c r="K339" s="1">
        <f t="shared" ca="1" si="57"/>
        <v>502</v>
      </c>
      <c r="L339" t="s">
        <v>236</v>
      </c>
      <c r="M339" s="1">
        <f t="shared" ca="1" si="58"/>
        <v>69</v>
      </c>
      <c r="N339" t="s">
        <v>234</v>
      </c>
      <c r="O339" t="s">
        <v>230</v>
      </c>
      <c r="P339" s="78" t="s">
        <v>229</v>
      </c>
      <c r="Q339" s="1">
        <f t="shared" ca="1" si="59"/>
        <v>433</v>
      </c>
      <c r="R339" t="s">
        <v>230</v>
      </c>
      <c r="S339" t="str">
        <f t="shared" ca="1" si="60"/>
        <v>\\(\\quad 502　－　69　=　 \\)</v>
      </c>
      <c r="T339" t="str">
        <f t="shared" ca="1" si="61"/>
        <v>\\(\\quad 433 \\)</v>
      </c>
    </row>
    <row r="340" spans="1:20" x14ac:dyDescent="0.55000000000000004">
      <c r="A340" s="51" t="s">
        <v>60</v>
      </c>
      <c r="C340" s="50" t="s">
        <v>163</v>
      </c>
      <c r="D340" s="50" t="str">
        <f t="shared" ca="1" si="54"/>
        <v>\\(\\quad 403　－　52　=　 \\)</v>
      </c>
      <c r="E340" s="50" t="str">
        <f t="shared" ca="1" si="55"/>
        <v>\\(\\quad 351 \\)</v>
      </c>
      <c r="F340" s="50" t="s">
        <v>62</v>
      </c>
      <c r="H340" s="50"/>
      <c r="I340" s="89" t="str">
        <f t="shared" ca="1" si="56"/>
        <v>INSERT INTO math(tangen,question,answer,editor,date,count) VALUES('m1600','\\(\\quad 403　－　52　=　 \\)','\\(\\quad 351 \\)','harazono',NOW(),0);</v>
      </c>
      <c r="J340" s="78" t="s">
        <v>229</v>
      </c>
      <c r="K340" s="1">
        <f t="shared" ca="1" si="57"/>
        <v>403</v>
      </c>
      <c r="L340" t="s">
        <v>236</v>
      </c>
      <c r="M340" s="1">
        <f t="shared" ca="1" si="58"/>
        <v>52</v>
      </c>
      <c r="N340" t="s">
        <v>234</v>
      </c>
      <c r="O340" t="s">
        <v>230</v>
      </c>
      <c r="P340" s="78" t="s">
        <v>229</v>
      </c>
      <c r="Q340" s="1">
        <f t="shared" ca="1" si="59"/>
        <v>351</v>
      </c>
      <c r="R340" t="s">
        <v>230</v>
      </c>
      <c r="S340" t="str">
        <f t="shared" ca="1" si="60"/>
        <v>\\(\\quad 403　－　52　=　 \\)</v>
      </c>
      <c r="T340" t="str">
        <f t="shared" ca="1" si="61"/>
        <v>\\(\\quad 351 \\)</v>
      </c>
    </row>
    <row r="341" spans="1:20" x14ac:dyDescent="0.55000000000000004">
      <c r="A341" s="51" t="s">
        <v>60</v>
      </c>
      <c r="C341" s="50" t="s">
        <v>163</v>
      </c>
      <c r="D341" s="50" t="str">
        <f t="shared" ca="1" si="54"/>
        <v>\\(\\quad 143　－　74　=　 \\)</v>
      </c>
      <c r="E341" s="50" t="str">
        <f t="shared" ca="1" si="55"/>
        <v>\\(\\quad 69 \\)</v>
      </c>
      <c r="F341" s="50" t="s">
        <v>62</v>
      </c>
      <c r="H341" s="50"/>
      <c r="I341" s="89" t="str">
        <f t="shared" ca="1" si="56"/>
        <v>INSERT INTO math(tangen,question,answer,editor,date,count) VALUES('m1600','\\(\\quad 143　－　74　=　 \\)','\\(\\quad 69 \\)','harazono',NOW(),0);</v>
      </c>
      <c r="J341" s="78" t="s">
        <v>229</v>
      </c>
      <c r="K341" s="1">
        <f ca="1">RANDBETWEEN(100,999)</f>
        <v>143</v>
      </c>
      <c r="L341" t="s">
        <v>236</v>
      </c>
      <c r="M341" s="1">
        <f t="shared" ca="1" si="58"/>
        <v>74</v>
      </c>
      <c r="N341" t="s">
        <v>234</v>
      </c>
      <c r="O341" t="s">
        <v>230</v>
      </c>
      <c r="P341" s="78" t="s">
        <v>229</v>
      </c>
      <c r="Q341" s="1">
        <f t="shared" ca="1" si="59"/>
        <v>69</v>
      </c>
      <c r="R341" t="s">
        <v>230</v>
      </c>
      <c r="S341" t="str">
        <f t="shared" ca="1" si="60"/>
        <v>\\(\\quad 143　－　74　=　 \\)</v>
      </c>
      <c r="T341" t="str">
        <f t="shared" ca="1" si="61"/>
        <v>\\(\\quad 69 \\)</v>
      </c>
    </row>
    <row r="342" spans="1:20" x14ac:dyDescent="0.55000000000000004">
      <c r="A342" s="51" t="s">
        <v>60</v>
      </c>
      <c r="C342" s="50" t="s">
        <v>163</v>
      </c>
      <c r="D342" s="50" t="str">
        <f t="shared" ca="1" si="54"/>
        <v>\\(\\quad 861　－　94　=　 \\)</v>
      </c>
      <c r="E342" s="50" t="str">
        <f t="shared" ca="1" si="55"/>
        <v>\\(\\quad 767 \\)</v>
      </c>
      <c r="F342" s="50" t="s">
        <v>62</v>
      </c>
      <c r="H342" s="50"/>
      <c r="I342" s="89" t="str">
        <f t="shared" ca="1" si="56"/>
        <v>INSERT INTO math(tangen,question,answer,editor,date,count) VALUES('m1600','\\(\\quad 861　－　94　=　 \\)','\\(\\quad 767 \\)','harazono',NOW(),0);</v>
      </c>
      <c r="J342" s="78" t="s">
        <v>229</v>
      </c>
      <c r="K342" s="1">
        <f t="shared" ca="1" si="57"/>
        <v>861</v>
      </c>
      <c r="L342" t="s">
        <v>236</v>
      </c>
      <c r="M342" s="1">
        <f t="shared" ca="1" si="58"/>
        <v>94</v>
      </c>
      <c r="N342" t="s">
        <v>234</v>
      </c>
      <c r="O342" t="s">
        <v>230</v>
      </c>
      <c r="P342" s="78" t="s">
        <v>229</v>
      </c>
      <c r="Q342" s="1">
        <f t="shared" ca="1" si="59"/>
        <v>767</v>
      </c>
      <c r="R342" t="s">
        <v>230</v>
      </c>
      <c r="S342" t="str">
        <f t="shared" ca="1" si="60"/>
        <v>\\(\\quad 861　－　94　=　 \\)</v>
      </c>
      <c r="T342" t="str">
        <f t="shared" ca="1" si="61"/>
        <v>\\(\\quad 767 \\)</v>
      </c>
    </row>
    <row r="343" spans="1:20" x14ac:dyDescent="0.55000000000000004">
      <c r="A343" s="51" t="s">
        <v>60</v>
      </c>
      <c r="C343" s="50" t="s">
        <v>163</v>
      </c>
      <c r="D343" s="50" t="str">
        <f t="shared" ca="1" si="54"/>
        <v>\\(\\quad 273　－　45　=　 \\)</v>
      </c>
      <c r="E343" s="50" t="str">
        <f t="shared" ca="1" si="55"/>
        <v>\\(\\quad 228 \\)</v>
      </c>
      <c r="F343" s="50" t="s">
        <v>62</v>
      </c>
      <c r="H343" s="50"/>
      <c r="I343" s="89" t="str">
        <f t="shared" ca="1" si="56"/>
        <v>INSERT INTO math(tangen,question,answer,editor,date,count) VALUES('m1600','\\(\\quad 273　－　45　=　 \\)','\\(\\quad 228 \\)','harazono',NOW(),0);</v>
      </c>
      <c r="J343" s="78" t="s">
        <v>229</v>
      </c>
      <c r="K343" s="1">
        <f t="shared" ca="1" si="57"/>
        <v>273</v>
      </c>
      <c r="L343" t="s">
        <v>236</v>
      </c>
      <c r="M343" s="1">
        <f t="shared" ca="1" si="58"/>
        <v>45</v>
      </c>
      <c r="N343" t="s">
        <v>234</v>
      </c>
      <c r="O343" t="s">
        <v>230</v>
      </c>
      <c r="P343" s="78" t="s">
        <v>229</v>
      </c>
      <c r="Q343" s="1">
        <f t="shared" ca="1" si="59"/>
        <v>228</v>
      </c>
      <c r="R343" t="s">
        <v>230</v>
      </c>
      <c r="S343" t="str">
        <f t="shared" ca="1" si="60"/>
        <v>\\(\\quad 273　－　45　=　 \\)</v>
      </c>
      <c r="T343" t="str">
        <f t="shared" ca="1" si="61"/>
        <v>\\(\\quad 228 \\)</v>
      </c>
    </row>
    <row r="344" spans="1:20" x14ac:dyDescent="0.55000000000000004">
      <c r="A344" s="51" t="s">
        <v>60</v>
      </c>
      <c r="C344" s="50" t="s">
        <v>163</v>
      </c>
      <c r="D344" s="50" t="str">
        <f t="shared" ca="1" si="54"/>
        <v>\\(\\quad 802　－　68　=　 \\)</v>
      </c>
      <c r="E344" s="50" t="str">
        <f t="shared" ca="1" si="55"/>
        <v>\\(\\quad 734 \\)</v>
      </c>
      <c r="F344" s="50" t="s">
        <v>62</v>
      </c>
      <c r="H344" s="50"/>
      <c r="I344" s="89" t="str">
        <f t="shared" ca="1" si="56"/>
        <v>INSERT INTO math(tangen,question,answer,editor,date,count) VALUES('m1600','\\(\\quad 802　－　68　=　 \\)','\\(\\quad 734 \\)','harazono',NOW(),0);</v>
      </c>
      <c r="J344" s="78" t="s">
        <v>229</v>
      </c>
      <c r="K344" s="1">
        <f t="shared" ca="1" si="57"/>
        <v>802</v>
      </c>
      <c r="L344" t="s">
        <v>236</v>
      </c>
      <c r="M344" s="1">
        <f t="shared" ca="1" si="58"/>
        <v>68</v>
      </c>
      <c r="N344" t="s">
        <v>234</v>
      </c>
      <c r="O344" t="s">
        <v>230</v>
      </c>
      <c r="P344" s="78" t="s">
        <v>229</v>
      </c>
      <c r="Q344" s="1">
        <f t="shared" ca="1" si="59"/>
        <v>734</v>
      </c>
      <c r="R344" t="s">
        <v>230</v>
      </c>
      <c r="S344" t="str">
        <f t="shared" ca="1" si="60"/>
        <v>\\(\\quad 802　－　68　=　 \\)</v>
      </c>
      <c r="T344" t="str">
        <f t="shared" ca="1" si="61"/>
        <v>\\(\\quad 734 \\)</v>
      </c>
    </row>
    <row r="345" spans="1:20" x14ac:dyDescent="0.55000000000000004">
      <c r="A345" s="51" t="s">
        <v>60</v>
      </c>
      <c r="C345" s="50" t="s">
        <v>163</v>
      </c>
      <c r="D345" s="50" t="str">
        <f t="shared" ca="1" si="54"/>
        <v>\\(\\quad 593　－　59　=　 \\)</v>
      </c>
      <c r="E345" s="50" t="str">
        <f t="shared" ca="1" si="55"/>
        <v>\\(\\quad 534 \\)</v>
      </c>
      <c r="F345" s="50" t="s">
        <v>62</v>
      </c>
      <c r="H345" s="50"/>
      <c r="I345" s="89" t="str">
        <f t="shared" ca="1" si="56"/>
        <v>INSERT INTO math(tangen,question,answer,editor,date,count) VALUES('m1600','\\(\\quad 593　－　59　=　 \\)','\\(\\quad 534 \\)','harazono',NOW(),0);</v>
      </c>
      <c r="J345" s="78" t="s">
        <v>229</v>
      </c>
      <c r="K345" s="1">
        <f ca="1">RANDBETWEEN(100,999)</f>
        <v>593</v>
      </c>
      <c r="L345" t="s">
        <v>236</v>
      </c>
      <c r="M345" s="1">
        <f t="shared" ca="1" si="58"/>
        <v>59</v>
      </c>
      <c r="N345" t="s">
        <v>234</v>
      </c>
      <c r="O345" t="s">
        <v>230</v>
      </c>
      <c r="P345" s="78" t="s">
        <v>229</v>
      </c>
      <c r="Q345" s="1">
        <f t="shared" ca="1" si="59"/>
        <v>534</v>
      </c>
      <c r="R345" t="s">
        <v>230</v>
      </c>
      <c r="S345" t="str">
        <f t="shared" ca="1" si="60"/>
        <v>\\(\\quad 593　－　59　=　 \\)</v>
      </c>
      <c r="T345" t="str">
        <f t="shared" ca="1" si="61"/>
        <v>\\(\\quad 534 \\)</v>
      </c>
    </row>
    <row r="346" spans="1:20" x14ac:dyDescent="0.55000000000000004">
      <c r="A346" s="51" t="s">
        <v>60</v>
      </c>
      <c r="C346" s="50" t="s">
        <v>163</v>
      </c>
      <c r="D346" s="50" t="str">
        <f t="shared" ref="D346:D395" ca="1" si="62">S346</f>
        <v>\\(\\quad 329　－　26　=　 \\)</v>
      </c>
      <c r="E346" s="50" t="str">
        <f t="shared" ref="E346:E395" ca="1" si="63">T346</f>
        <v>\\(\\quad 303 \\)</v>
      </c>
      <c r="F346" s="50" t="s">
        <v>62</v>
      </c>
      <c r="H346" s="50"/>
      <c r="I346" s="89" t="str">
        <f t="shared" ref="I346:I395" ca="1" si="64">"INSERT INTO "&amp;A346&amp;"(tangen,question,answer,editor,date,count) VALUES('"&amp;C346&amp;"','"&amp;D346&amp;"','"&amp;E346&amp;"','"&amp;F346&amp;"',NOW(),0);"</f>
        <v>INSERT INTO math(tangen,question,answer,editor,date,count) VALUES('m1600','\\(\\quad 329　－　26　=　 \\)','\\(\\quad 303 \\)','harazono',NOW(),0);</v>
      </c>
      <c r="J346" s="78" t="s">
        <v>229</v>
      </c>
      <c r="K346" s="1">
        <f t="shared" ref="K346:K395" ca="1" si="65">RANDBETWEEN(100,999)</f>
        <v>329</v>
      </c>
      <c r="L346" t="s">
        <v>236</v>
      </c>
      <c r="M346" s="1">
        <f t="shared" ca="1" si="58"/>
        <v>26</v>
      </c>
      <c r="N346" t="s">
        <v>234</v>
      </c>
      <c r="O346" t="s">
        <v>230</v>
      </c>
      <c r="P346" s="78" t="s">
        <v>229</v>
      </c>
      <c r="Q346" s="1">
        <f t="shared" ref="Q346:Q395" ca="1" si="66">K346-M346</f>
        <v>303</v>
      </c>
      <c r="R346" t="s">
        <v>230</v>
      </c>
      <c r="S346" t="str">
        <f t="shared" ca="1" si="60"/>
        <v>\\(\\quad 329　－　26　=　 \\)</v>
      </c>
      <c r="T346" t="str">
        <f t="shared" ca="1" si="61"/>
        <v>\\(\\quad 303 \\)</v>
      </c>
    </row>
    <row r="347" spans="1:20" x14ac:dyDescent="0.55000000000000004">
      <c r="A347" s="51" t="s">
        <v>60</v>
      </c>
      <c r="C347" s="50" t="s">
        <v>163</v>
      </c>
      <c r="D347" s="50" t="str">
        <f t="shared" ca="1" si="62"/>
        <v>\\(\\quad 102　－　66　=　 \\)</v>
      </c>
      <c r="E347" s="50" t="str">
        <f t="shared" ca="1" si="63"/>
        <v>\\(\\quad 36 \\)</v>
      </c>
      <c r="F347" s="50" t="s">
        <v>62</v>
      </c>
      <c r="H347" s="50"/>
      <c r="I347" s="89" t="str">
        <f t="shared" ca="1" si="64"/>
        <v>INSERT INTO math(tangen,question,answer,editor,date,count) VALUES('m1600','\\(\\quad 102　－　66　=　 \\)','\\(\\quad 36 \\)','harazono',NOW(),0);</v>
      </c>
      <c r="J347" s="78" t="s">
        <v>229</v>
      </c>
      <c r="K347" s="1">
        <f t="shared" ca="1" si="65"/>
        <v>102</v>
      </c>
      <c r="L347" t="s">
        <v>236</v>
      </c>
      <c r="M347" s="1">
        <f t="shared" ca="1" si="58"/>
        <v>66</v>
      </c>
      <c r="N347" t="s">
        <v>234</v>
      </c>
      <c r="O347" t="s">
        <v>230</v>
      </c>
      <c r="P347" s="78" t="s">
        <v>229</v>
      </c>
      <c r="Q347" s="1">
        <f t="shared" ca="1" si="66"/>
        <v>36</v>
      </c>
      <c r="R347" t="s">
        <v>230</v>
      </c>
      <c r="S347" t="str">
        <f t="shared" ca="1" si="60"/>
        <v>\\(\\quad 102　－　66　=　 \\)</v>
      </c>
      <c r="T347" t="str">
        <f t="shared" ca="1" si="61"/>
        <v>\\(\\quad 36 \\)</v>
      </c>
    </row>
    <row r="348" spans="1:20" x14ac:dyDescent="0.55000000000000004">
      <c r="A348" s="51" t="s">
        <v>60</v>
      </c>
      <c r="C348" s="50" t="s">
        <v>163</v>
      </c>
      <c r="D348" s="50" t="str">
        <f t="shared" ca="1" si="62"/>
        <v>\\(\\quad 654　－　13　=　 \\)</v>
      </c>
      <c r="E348" s="50" t="str">
        <f t="shared" ca="1" si="63"/>
        <v>\\(\\quad 641 \\)</v>
      </c>
      <c r="F348" s="50" t="s">
        <v>62</v>
      </c>
      <c r="H348" s="50"/>
      <c r="I348" s="89" t="str">
        <f t="shared" ca="1" si="64"/>
        <v>INSERT INTO math(tangen,question,answer,editor,date,count) VALUES('m1600','\\(\\quad 654　－　13　=　 \\)','\\(\\quad 641 \\)','harazono',NOW(),0);</v>
      </c>
      <c r="J348" s="78" t="s">
        <v>229</v>
      </c>
      <c r="K348" s="1">
        <f t="shared" ca="1" si="65"/>
        <v>654</v>
      </c>
      <c r="L348" t="s">
        <v>236</v>
      </c>
      <c r="M348" s="1">
        <f t="shared" ca="1" si="58"/>
        <v>13</v>
      </c>
      <c r="N348" t="s">
        <v>234</v>
      </c>
      <c r="O348" t="s">
        <v>230</v>
      </c>
      <c r="P348" s="78" t="s">
        <v>229</v>
      </c>
      <c r="Q348" s="1">
        <f t="shared" ca="1" si="66"/>
        <v>641</v>
      </c>
      <c r="R348" t="s">
        <v>230</v>
      </c>
      <c r="S348" t="str">
        <f t="shared" ca="1" si="60"/>
        <v>\\(\\quad 654　－　13　=　 \\)</v>
      </c>
      <c r="T348" t="str">
        <f t="shared" ca="1" si="61"/>
        <v>\\(\\quad 641 \\)</v>
      </c>
    </row>
    <row r="349" spans="1:20" x14ac:dyDescent="0.55000000000000004">
      <c r="A349" s="51" t="s">
        <v>60</v>
      </c>
      <c r="C349" s="50" t="s">
        <v>163</v>
      </c>
      <c r="D349" s="50" t="str">
        <f t="shared" ca="1" si="62"/>
        <v>\\(\\quad 899　－　12　=　 \\)</v>
      </c>
      <c r="E349" s="50" t="str">
        <f t="shared" ca="1" si="63"/>
        <v>\\(\\quad 887 \\)</v>
      </c>
      <c r="F349" s="50" t="s">
        <v>62</v>
      </c>
      <c r="H349" s="50"/>
      <c r="I349" s="89" t="str">
        <f t="shared" ca="1" si="64"/>
        <v>INSERT INTO math(tangen,question,answer,editor,date,count) VALUES('m1600','\\(\\quad 899　－　12　=　 \\)','\\(\\quad 887 \\)','harazono',NOW(),0);</v>
      </c>
      <c r="J349" s="78" t="s">
        <v>229</v>
      </c>
      <c r="K349" s="1">
        <f t="shared" ca="1" si="65"/>
        <v>899</v>
      </c>
      <c r="L349" t="s">
        <v>236</v>
      </c>
      <c r="M349" s="1">
        <f t="shared" ca="1" si="58"/>
        <v>12</v>
      </c>
      <c r="N349" t="s">
        <v>234</v>
      </c>
      <c r="O349" t="s">
        <v>230</v>
      </c>
      <c r="P349" s="78" t="s">
        <v>229</v>
      </c>
      <c r="Q349" s="1">
        <f t="shared" ca="1" si="66"/>
        <v>887</v>
      </c>
      <c r="R349" t="s">
        <v>230</v>
      </c>
      <c r="S349" t="str">
        <f t="shared" ca="1" si="60"/>
        <v>\\(\\quad 899　－　12　=　 \\)</v>
      </c>
      <c r="T349" t="str">
        <f t="shared" ca="1" si="61"/>
        <v>\\(\\quad 887 \\)</v>
      </c>
    </row>
    <row r="350" spans="1:20" x14ac:dyDescent="0.55000000000000004">
      <c r="A350" s="51" t="s">
        <v>60</v>
      </c>
      <c r="C350" s="50" t="s">
        <v>163</v>
      </c>
      <c r="D350" s="50" t="str">
        <f t="shared" ca="1" si="62"/>
        <v>\\(\\quad 370　－　40　=　 \\)</v>
      </c>
      <c r="E350" s="50" t="str">
        <f t="shared" ca="1" si="63"/>
        <v>\\(\\quad 330 \\)</v>
      </c>
      <c r="F350" s="50" t="s">
        <v>62</v>
      </c>
      <c r="H350" s="50"/>
      <c r="I350" s="89" t="str">
        <f t="shared" ca="1" si="64"/>
        <v>INSERT INTO math(tangen,question,answer,editor,date,count) VALUES('m1600','\\(\\quad 370　－　40　=　 \\)','\\(\\quad 330 \\)','harazono',NOW(),0);</v>
      </c>
      <c r="J350" s="78" t="s">
        <v>229</v>
      </c>
      <c r="K350" s="1">
        <f t="shared" ca="1" si="65"/>
        <v>370</v>
      </c>
      <c r="L350" t="s">
        <v>236</v>
      </c>
      <c r="M350" s="1">
        <f t="shared" ca="1" si="58"/>
        <v>40</v>
      </c>
      <c r="N350" t="s">
        <v>234</v>
      </c>
      <c r="O350" t="s">
        <v>230</v>
      </c>
      <c r="P350" s="78" t="s">
        <v>229</v>
      </c>
      <c r="Q350" s="1">
        <f t="shared" ca="1" si="66"/>
        <v>330</v>
      </c>
      <c r="R350" t="s">
        <v>230</v>
      </c>
      <c r="S350" t="str">
        <f t="shared" ca="1" si="60"/>
        <v>\\(\\quad 370　－　40　=　 \\)</v>
      </c>
      <c r="T350" t="str">
        <f t="shared" ca="1" si="61"/>
        <v>\\(\\quad 330 \\)</v>
      </c>
    </row>
    <row r="351" spans="1:20" x14ac:dyDescent="0.55000000000000004">
      <c r="A351" s="51" t="s">
        <v>60</v>
      </c>
      <c r="C351" s="50" t="s">
        <v>163</v>
      </c>
      <c r="D351" s="50" t="str">
        <f t="shared" ca="1" si="62"/>
        <v>\\(\\quad 325　－　15　=　 \\)</v>
      </c>
      <c r="E351" s="50" t="str">
        <f t="shared" ca="1" si="63"/>
        <v>\\(\\quad 310 \\)</v>
      </c>
      <c r="F351" s="50" t="s">
        <v>62</v>
      </c>
      <c r="H351" s="50"/>
      <c r="I351" s="89" t="str">
        <f t="shared" ca="1" si="64"/>
        <v>INSERT INTO math(tangen,question,answer,editor,date,count) VALUES('m1600','\\(\\quad 325　－　15　=　 \\)','\\(\\quad 310 \\)','harazono',NOW(),0);</v>
      </c>
      <c r="J351" s="78" t="s">
        <v>229</v>
      </c>
      <c r="K351" s="1">
        <f t="shared" ca="1" si="65"/>
        <v>325</v>
      </c>
      <c r="L351" t="s">
        <v>236</v>
      </c>
      <c r="M351" s="1">
        <f t="shared" ca="1" si="58"/>
        <v>15</v>
      </c>
      <c r="N351" t="s">
        <v>234</v>
      </c>
      <c r="O351" t="s">
        <v>230</v>
      </c>
      <c r="P351" s="78" t="s">
        <v>229</v>
      </c>
      <c r="Q351" s="1">
        <f t="shared" ca="1" si="66"/>
        <v>310</v>
      </c>
      <c r="R351" t="s">
        <v>230</v>
      </c>
      <c r="S351" t="str">
        <f t="shared" ca="1" si="60"/>
        <v>\\(\\quad 325　－　15　=　 \\)</v>
      </c>
      <c r="T351" t="str">
        <f t="shared" ca="1" si="61"/>
        <v>\\(\\quad 310 \\)</v>
      </c>
    </row>
    <row r="352" spans="1:20" x14ac:dyDescent="0.55000000000000004">
      <c r="A352" s="51" t="s">
        <v>60</v>
      </c>
      <c r="C352" s="50" t="s">
        <v>163</v>
      </c>
      <c r="D352" s="50" t="str">
        <f t="shared" ca="1" si="62"/>
        <v>\\(\\quad 853　－　38　=　 \\)</v>
      </c>
      <c r="E352" s="50" t="str">
        <f t="shared" ca="1" si="63"/>
        <v>\\(\\quad 815 \\)</v>
      </c>
      <c r="F352" s="50" t="s">
        <v>62</v>
      </c>
      <c r="H352" s="50"/>
      <c r="I352" s="89" t="str">
        <f t="shared" ca="1" si="64"/>
        <v>INSERT INTO math(tangen,question,answer,editor,date,count) VALUES('m1600','\\(\\quad 853　－　38　=　 \\)','\\(\\quad 815 \\)','harazono',NOW(),0);</v>
      </c>
      <c r="J352" s="78" t="s">
        <v>229</v>
      </c>
      <c r="K352" s="1">
        <f t="shared" ca="1" si="65"/>
        <v>853</v>
      </c>
      <c r="L352" t="s">
        <v>236</v>
      </c>
      <c r="M352" s="1">
        <f t="shared" ca="1" si="58"/>
        <v>38</v>
      </c>
      <c r="N352" t="s">
        <v>234</v>
      </c>
      <c r="O352" t="s">
        <v>230</v>
      </c>
      <c r="P352" s="78" t="s">
        <v>229</v>
      </c>
      <c r="Q352" s="1">
        <f t="shared" ca="1" si="66"/>
        <v>815</v>
      </c>
      <c r="R352" t="s">
        <v>230</v>
      </c>
      <c r="S352" t="str">
        <f t="shared" ca="1" si="60"/>
        <v>\\(\\quad 853　－　38　=　 \\)</v>
      </c>
      <c r="T352" t="str">
        <f t="shared" ca="1" si="61"/>
        <v>\\(\\quad 815 \\)</v>
      </c>
    </row>
    <row r="353" spans="1:20" x14ac:dyDescent="0.55000000000000004">
      <c r="A353" s="51" t="s">
        <v>60</v>
      </c>
      <c r="C353" s="50" t="s">
        <v>163</v>
      </c>
      <c r="D353" s="50" t="str">
        <f t="shared" ca="1" si="62"/>
        <v>\\(\\quad 793　－　38　=　 \\)</v>
      </c>
      <c r="E353" s="50" t="str">
        <f t="shared" ca="1" si="63"/>
        <v>\\(\\quad 755 \\)</v>
      </c>
      <c r="F353" s="50" t="s">
        <v>62</v>
      </c>
      <c r="H353" s="50"/>
      <c r="I353" s="89" t="str">
        <f t="shared" ca="1" si="64"/>
        <v>INSERT INTO math(tangen,question,answer,editor,date,count) VALUES('m1600','\\(\\quad 793　－　38　=　 \\)','\\(\\quad 755 \\)','harazono',NOW(),0);</v>
      </c>
      <c r="J353" s="78" t="s">
        <v>229</v>
      </c>
      <c r="K353" s="1">
        <f t="shared" ca="1" si="65"/>
        <v>793</v>
      </c>
      <c r="L353" t="s">
        <v>236</v>
      </c>
      <c r="M353" s="1">
        <f t="shared" ca="1" si="58"/>
        <v>38</v>
      </c>
      <c r="N353" t="s">
        <v>234</v>
      </c>
      <c r="O353" t="s">
        <v>230</v>
      </c>
      <c r="P353" s="78" t="s">
        <v>229</v>
      </c>
      <c r="Q353" s="1">
        <f t="shared" ca="1" si="66"/>
        <v>755</v>
      </c>
      <c r="R353" t="s">
        <v>230</v>
      </c>
      <c r="S353" t="str">
        <f t="shared" ca="1" si="60"/>
        <v>\\(\\quad 793　－　38　=　 \\)</v>
      </c>
      <c r="T353" t="str">
        <f t="shared" ca="1" si="61"/>
        <v>\\(\\quad 755 \\)</v>
      </c>
    </row>
    <row r="354" spans="1:20" x14ac:dyDescent="0.55000000000000004">
      <c r="A354" s="51" t="s">
        <v>60</v>
      </c>
      <c r="C354" s="50" t="s">
        <v>163</v>
      </c>
      <c r="D354" s="50" t="str">
        <f t="shared" ca="1" si="62"/>
        <v>\\(\\quad 798　－　51　=　 \\)</v>
      </c>
      <c r="E354" s="50" t="str">
        <f t="shared" ca="1" si="63"/>
        <v>\\(\\quad 747 \\)</v>
      </c>
      <c r="F354" s="50" t="s">
        <v>62</v>
      </c>
      <c r="H354" s="50"/>
      <c r="I354" s="89" t="str">
        <f t="shared" ca="1" si="64"/>
        <v>INSERT INTO math(tangen,question,answer,editor,date,count) VALUES('m1600','\\(\\quad 798　－　51　=　 \\)','\\(\\quad 747 \\)','harazono',NOW(),0);</v>
      </c>
      <c r="J354" s="78" t="s">
        <v>229</v>
      </c>
      <c r="K354" s="1">
        <f t="shared" ca="1" si="65"/>
        <v>798</v>
      </c>
      <c r="L354" t="s">
        <v>236</v>
      </c>
      <c r="M354" s="1">
        <f t="shared" ca="1" si="58"/>
        <v>51</v>
      </c>
      <c r="N354" t="s">
        <v>234</v>
      </c>
      <c r="O354" t="s">
        <v>230</v>
      </c>
      <c r="P354" s="78" t="s">
        <v>229</v>
      </c>
      <c r="Q354" s="1">
        <f t="shared" ca="1" si="66"/>
        <v>747</v>
      </c>
      <c r="R354" t="s">
        <v>230</v>
      </c>
      <c r="S354" t="str">
        <f t="shared" ca="1" si="60"/>
        <v>\\(\\quad 798　－　51　=　 \\)</v>
      </c>
      <c r="T354" t="str">
        <f t="shared" ca="1" si="61"/>
        <v>\\(\\quad 747 \\)</v>
      </c>
    </row>
    <row r="355" spans="1:20" x14ac:dyDescent="0.55000000000000004">
      <c r="A355" s="51" t="s">
        <v>60</v>
      </c>
      <c r="C355" s="50" t="s">
        <v>163</v>
      </c>
      <c r="D355" s="50" t="str">
        <f t="shared" ca="1" si="62"/>
        <v>\\(\\quad 153　－　22　=　 \\)</v>
      </c>
      <c r="E355" s="50" t="str">
        <f t="shared" ca="1" si="63"/>
        <v>\\(\\quad 131 \\)</v>
      </c>
      <c r="F355" s="50" t="s">
        <v>62</v>
      </c>
      <c r="H355" s="50"/>
      <c r="I355" s="89" t="str">
        <f t="shared" ca="1" si="64"/>
        <v>INSERT INTO math(tangen,question,answer,editor,date,count) VALUES('m1600','\\(\\quad 153　－　22　=　 \\)','\\(\\quad 131 \\)','harazono',NOW(),0);</v>
      </c>
      <c r="J355" s="78" t="s">
        <v>229</v>
      </c>
      <c r="K355" s="1">
        <f t="shared" ca="1" si="65"/>
        <v>153</v>
      </c>
      <c r="L355" t="s">
        <v>236</v>
      </c>
      <c r="M355" s="1">
        <f t="shared" ca="1" si="58"/>
        <v>22</v>
      </c>
      <c r="N355" t="s">
        <v>234</v>
      </c>
      <c r="O355" t="s">
        <v>230</v>
      </c>
      <c r="P355" s="78" t="s">
        <v>229</v>
      </c>
      <c r="Q355" s="1">
        <f t="shared" ca="1" si="66"/>
        <v>131</v>
      </c>
      <c r="R355" t="s">
        <v>230</v>
      </c>
      <c r="S355" t="str">
        <f t="shared" ca="1" si="60"/>
        <v>\\(\\quad 153　－　22　=　 \\)</v>
      </c>
      <c r="T355" t="str">
        <f t="shared" ca="1" si="61"/>
        <v>\\(\\quad 131 \\)</v>
      </c>
    </row>
    <row r="356" spans="1:20" x14ac:dyDescent="0.55000000000000004">
      <c r="A356" s="51" t="s">
        <v>60</v>
      </c>
      <c r="C356" s="50" t="s">
        <v>163</v>
      </c>
      <c r="D356" s="50" t="str">
        <f t="shared" ca="1" si="62"/>
        <v>\\(\\quad 830　－　21　=　 \\)</v>
      </c>
      <c r="E356" s="50" t="str">
        <f t="shared" ca="1" si="63"/>
        <v>\\(\\quad 809 \\)</v>
      </c>
      <c r="F356" s="50" t="s">
        <v>62</v>
      </c>
      <c r="H356" s="50"/>
      <c r="I356" s="89" t="str">
        <f t="shared" ca="1" si="64"/>
        <v>INSERT INTO math(tangen,question,answer,editor,date,count) VALUES('m1600','\\(\\quad 830　－　21　=　 \\)','\\(\\quad 809 \\)','harazono',NOW(),0);</v>
      </c>
      <c r="J356" s="78" t="s">
        <v>229</v>
      </c>
      <c r="K356" s="1">
        <f t="shared" ca="1" si="65"/>
        <v>830</v>
      </c>
      <c r="L356" t="s">
        <v>236</v>
      </c>
      <c r="M356" s="1">
        <f t="shared" ca="1" si="58"/>
        <v>21</v>
      </c>
      <c r="N356" t="s">
        <v>234</v>
      </c>
      <c r="O356" t="s">
        <v>230</v>
      </c>
      <c r="P356" s="78" t="s">
        <v>229</v>
      </c>
      <c r="Q356" s="1">
        <f t="shared" ca="1" si="66"/>
        <v>809</v>
      </c>
      <c r="R356" t="s">
        <v>230</v>
      </c>
      <c r="S356" t="str">
        <f t="shared" ca="1" si="60"/>
        <v>\\(\\quad 830　－　21　=　 \\)</v>
      </c>
      <c r="T356" t="str">
        <f t="shared" ca="1" si="61"/>
        <v>\\(\\quad 809 \\)</v>
      </c>
    </row>
    <row r="357" spans="1:20" x14ac:dyDescent="0.55000000000000004">
      <c r="A357" s="51" t="s">
        <v>60</v>
      </c>
      <c r="C357" s="50" t="s">
        <v>163</v>
      </c>
      <c r="D357" s="50" t="str">
        <f t="shared" ca="1" si="62"/>
        <v>\\(\\quad 762　－　97　=　 \\)</v>
      </c>
      <c r="E357" s="50" t="str">
        <f t="shared" ca="1" si="63"/>
        <v>\\(\\quad 665 \\)</v>
      </c>
      <c r="F357" s="50" t="s">
        <v>62</v>
      </c>
      <c r="H357" s="50"/>
      <c r="I357" s="89" t="str">
        <f t="shared" ca="1" si="64"/>
        <v>INSERT INTO math(tangen,question,answer,editor,date,count) VALUES('m1600','\\(\\quad 762　－　97　=　 \\)','\\(\\quad 665 \\)','harazono',NOW(),0);</v>
      </c>
      <c r="J357" s="78" t="s">
        <v>229</v>
      </c>
      <c r="K357" s="1">
        <f t="shared" ca="1" si="65"/>
        <v>762</v>
      </c>
      <c r="L357" t="s">
        <v>236</v>
      </c>
      <c r="M357" s="1">
        <f t="shared" ca="1" si="58"/>
        <v>97</v>
      </c>
      <c r="N357" t="s">
        <v>234</v>
      </c>
      <c r="O357" t="s">
        <v>230</v>
      </c>
      <c r="P357" s="78" t="s">
        <v>229</v>
      </c>
      <c r="Q357" s="1">
        <f t="shared" ca="1" si="66"/>
        <v>665</v>
      </c>
      <c r="R357" t="s">
        <v>230</v>
      </c>
      <c r="S357" t="str">
        <f t="shared" ca="1" si="60"/>
        <v>\\(\\quad 762　－　97　=　 \\)</v>
      </c>
      <c r="T357" t="str">
        <f t="shared" ca="1" si="61"/>
        <v>\\(\\quad 665 \\)</v>
      </c>
    </row>
    <row r="358" spans="1:20" x14ac:dyDescent="0.55000000000000004">
      <c r="A358" s="51" t="s">
        <v>60</v>
      </c>
      <c r="C358" s="50" t="s">
        <v>163</v>
      </c>
      <c r="D358" s="50" t="str">
        <f t="shared" ca="1" si="62"/>
        <v>\\(\\quad 686　－　95　=　 \\)</v>
      </c>
      <c r="E358" s="50" t="str">
        <f t="shared" ca="1" si="63"/>
        <v>\\(\\quad 591 \\)</v>
      </c>
      <c r="F358" s="50" t="s">
        <v>62</v>
      </c>
      <c r="H358" s="50"/>
      <c r="I358" s="89" t="str">
        <f t="shared" ca="1" si="64"/>
        <v>INSERT INTO math(tangen,question,answer,editor,date,count) VALUES('m1600','\\(\\quad 686　－　95　=　 \\)','\\(\\quad 591 \\)','harazono',NOW(),0);</v>
      </c>
      <c r="J358" s="78" t="s">
        <v>229</v>
      </c>
      <c r="K358" s="1">
        <f t="shared" ca="1" si="65"/>
        <v>686</v>
      </c>
      <c r="L358" t="s">
        <v>236</v>
      </c>
      <c r="M358" s="1">
        <f t="shared" ca="1" si="58"/>
        <v>95</v>
      </c>
      <c r="N358" t="s">
        <v>234</v>
      </c>
      <c r="O358" t="s">
        <v>230</v>
      </c>
      <c r="P358" s="78" t="s">
        <v>229</v>
      </c>
      <c r="Q358" s="1">
        <f t="shared" ca="1" si="66"/>
        <v>591</v>
      </c>
      <c r="R358" t="s">
        <v>230</v>
      </c>
      <c r="S358" t="str">
        <f t="shared" ca="1" si="60"/>
        <v>\\(\\quad 686　－　95　=　 \\)</v>
      </c>
      <c r="T358" t="str">
        <f t="shared" ca="1" si="61"/>
        <v>\\(\\quad 591 \\)</v>
      </c>
    </row>
    <row r="359" spans="1:20" x14ac:dyDescent="0.55000000000000004">
      <c r="A359" s="51" t="s">
        <v>60</v>
      </c>
      <c r="C359" s="50" t="s">
        <v>163</v>
      </c>
      <c r="D359" s="50" t="str">
        <f t="shared" ca="1" si="62"/>
        <v>\\(\\quad 855　－　56　=　 \\)</v>
      </c>
      <c r="E359" s="50" t="str">
        <f t="shared" ca="1" si="63"/>
        <v>\\(\\quad 799 \\)</v>
      </c>
      <c r="F359" s="50" t="s">
        <v>62</v>
      </c>
      <c r="H359" s="50"/>
      <c r="I359" s="89" t="str">
        <f t="shared" ca="1" si="64"/>
        <v>INSERT INTO math(tangen,question,answer,editor,date,count) VALUES('m1600','\\(\\quad 855　－　56　=　 \\)','\\(\\quad 799 \\)','harazono',NOW(),0);</v>
      </c>
      <c r="J359" s="78" t="s">
        <v>229</v>
      </c>
      <c r="K359" s="1">
        <f t="shared" ca="1" si="65"/>
        <v>855</v>
      </c>
      <c r="L359" t="s">
        <v>236</v>
      </c>
      <c r="M359" s="1">
        <f t="shared" ca="1" si="58"/>
        <v>56</v>
      </c>
      <c r="N359" t="s">
        <v>234</v>
      </c>
      <c r="O359" t="s">
        <v>230</v>
      </c>
      <c r="P359" s="78" t="s">
        <v>229</v>
      </c>
      <c r="Q359" s="1">
        <f t="shared" ca="1" si="66"/>
        <v>799</v>
      </c>
      <c r="R359" t="s">
        <v>230</v>
      </c>
      <c r="S359" t="str">
        <f t="shared" ca="1" si="60"/>
        <v>\\(\\quad 855　－　56　=　 \\)</v>
      </c>
      <c r="T359" t="str">
        <f t="shared" ca="1" si="61"/>
        <v>\\(\\quad 799 \\)</v>
      </c>
    </row>
    <row r="360" spans="1:20" x14ac:dyDescent="0.55000000000000004">
      <c r="A360" s="51" t="s">
        <v>60</v>
      </c>
      <c r="C360" s="50" t="s">
        <v>163</v>
      </c>
      <c r="D360" s="50" t="str">
        <f t="shared" ca="1" si="62"/>
        <v>\\(\\quad 218　－　13　=　 \\)</v>
      </c>
      <c r="E360" s="50" t="str">
        <f t="shared" ca="1" si="63"/>
        <v>\\(\\quad 205 \\)</v>
      </c>
      <c r="F360" s="50" t="s">
        <v>62</v>
      </c>
      <c r="H360" s="50"/>
      <c r="I360" s="89" t="str">
        <f t="shared" ca="1" si="64"/>
        <v>INSERT INTO math(tangen,question,answer,editor,date,count) VALUES('m1600','\\(\\quad 218　－　13　=　 \\)','\\(\\quad 205 \\)','harazono',NOW(),0);</v>
      </c>
      <c r="J360" s="78" t="s">
        <v>229</v>
      </c>
      <c r="K360" s="1">
        <f t="shared" ca="1" si="65"/>
        <v>218</v>
      </c>
      <c r="L360" t="s">
        <v>236</v>
      </c>
      <c r="M360" s="1">
        <f t="shared" ca="1" si="58"/>
        <v>13</v>
      </c>
      <c r="N360" t="s">
        <v>234</v>
      </c>
      <c r="O360" t="s">
        <v>230</v>
      </c>
      <c r="P360" s="78" t="s">
        <v>229</v>
      </c>
      <c r="Q360" s="1">
        <f t="shared" ca="1" si="66"/>
        <v>205</v>
      </c>
      <c r="R360" t="s">
        <v>230</v>
      </c>
      <c r="S360" t="str">
        <f t="shared" ca="1" si="60"/>
        <v>\\(\\quad 218　－　13　=　 \\)</v>
      </c>
      <c r="T360" t="str">
        <f t="shared" ca="1" si="61"/>
        <v>\\(\\quad 205 \\)</v>
      </c>
    </row>
    <row r="361" spans="1:20" x14ac:dyDescent="0.55000000000000004">
      <c r="A361" s="51" t="s">
        <v>60</v>
      </c>
      <c r="C361" s="50" t="s">
        <v>163</v>
      </c>
      <c r="D361" s="50" t="str">
        <f t="shared" ca="1" si="62"/>
        <v>\\(\\quad 444　－　17　=　 \\)</v>
      </c>
      <c r="E361" s="50" t="str">
        <f t="shared" ca="1" si="63"/>
        <v>\\(\\quad 427 \\)</v>
      </c>
      <c r="F361" s="50" t="s">
        <v>62</v>
      </c>
      <c r="H361" s="50"/>
      <c r="I361" s="89" t="str">
        <f t="shared" ca="1" si="64"/>
        <v>INSERT INTO math(tangen,question,answer,editor,date,count) VALUES('m1600','\\(\\quad 444　－　17　=　 \\)','\\(\\quad 427 \\)','harazono',NOW(),0);</v>
      </c>
      <c r="J361" s="78" t="s">
        <v>229</v>
      </c>
      <c r="K361" s="1">
        <f t="shared" ca="1" si="65"/>
        <v>444</v>
      </c>
      <c r="L361" t="s">
        <v>236</v>
      </c>
      <c r="M361" s="1">
        <f t="shared" ref="M361:M395" ca="1" si="67">RANDBETWEEN(11,99)</f>
        <v>17</v>
      </c>
      <c r="N361" t="s">
        <v>234</v>
      </c>
      <c r="O361" t="s">
        <v>230</v>
      </c>
      <c r="P361" s="78" t="s">
        <v>229</v>
      </c>
      <c r="Q361" s="1">
        <f t="shared" ca="1" si="66"/>
        <v>427</v>
      </c>
      <c r="R361" t="s">
        <v>230</v>
      </c>
      <c r="S361" t="str">
        <f t="shared" ca="1" si="60"/>
        <v>\\(\\quad 444　－　17　=　 \\)</v>
      </c>
      <c r="T361" t="str">
        <f t="shared" ca="1" si="61"/>
        <v>\\(\\quad 427 \\)</v>
      </c>
    </row>
    <row r="362" spans="1:20" x14ac:dyDescent="0.55000000000000004">
      <c r="A362" s="51" t="s">
        <v>60</v>
      </c>
      <c r="C362" s="50" t="s">
        <v>163</v>
      </c>
      <c r="D362" s="50" t="str">
        <f t="shared" ca="1" si="62"/>
        <v>\\(\\quad 986　－　76　=　 \\)</v>
      </c>
      <c r="E362" s="50" t="str">
        <f t="shared" ca="1" si="63"/>
        <v>\\(\\quad 910 \\)</v>
      </c>
      <c r="F362" s="50" t="s">
        <v>62</v>
      </c>
      <c r="H362" s="50"/>
      <c r="I362" s="89" t="str">
        <f t="shared" ca="1" si="64"/>
        <v>INSERT INTO math(tangen,question,answer,editor,date,count) VALUES('m1600','\\(\\quad 986　－　76　=　 \\)','\\(\\quad 910 \\)','harazono',NOW(),0);</v>
      </c>
      <c r="J362" s="78" t="s">
        <v>229</v>
      </c>
      <c r="K362" s="1">
        <f t="shared" ca="1" si="65"/>
        <v>986</v>
      </c>
      <c r="L362" t="s">
        <v>236</v>
      </c>
      <c r="M362" s="1">
        <f t="shared" ca="1" si="67"/>
        <v>76</v>
      </c>
      <c r="N362" t="s">
        <v>234</v>
      </c>
      <c r="O362" t="s">
        <v>230</v>
      </c>
      <c r="P362" s="78" t="s">
        <v>229</v>
      </c>
      <c r="Q362" s="1">
        <f t="shared" ca="1" si="66"/>
        <v>910</v>
      </c>
      <c r="R362" t="s">
        <v>230</v>
      </c>
      <c r="S362" t="str">
        <f t="shared" ca="1" si="60"/>
        <v>\\(\\quad 986　－　76　=　 \\)</v>
      </c>
      <c r="T362" t="str">
        <f t="shared" ca="1" si="61"/>
        <v>\\(\\quad 910 \\)</v>
      </c>
    </row>
    <row r="363" spans="1:20" x14ac:dyDescent="0.55000000000000004">
      <c r="A363" s="51" t="s">
        <v>60</v>
      </c>
      <c r="C363" s="50" t="s">
        <v>163</v>
      </c>
      <c r="D363" s="50" t="str">
        <f t="shared" ca="1" si="62"/>
        <v>\\(\\quad 150　－　77　=　 \\)</v>
      </c>
      <c r="E363" s="50" t="str">
        <f t="shared" ca="1" si="63"/>
        <v>\\(\\quad 73 \\)</v>
      </c>
      <c r="F363" s="50" t="s">
        <v>62</v>
      </c>
      <c r="H363" s="50"/>
      <c r="I363" s="89" t="str">
        <f t="shared" ca="1" si="64"/>
        <v>INSERT INTO math(tangen,question,answer,editor,date,count) VALUES('m1600','\\(\\quad 150　－　77　=　 \\)','\\(\\quad 73 \\)','harazono',NOW(),0);</v>
      </c>
      <c r="J363" s="78" t="s">
        <v>229</v>
      </c>
      <c r="K363" s="1">
        <f t="shared" ca="1" si="65"/>
        <v>150</v>
      </c>
      <c r="L363" t="s">
        <v>236</v>
      </c>
      <c r="M363" s="1">
        <f t="shared" ca="1" si="67"/>
        <v>77</v>
      </c>
      <c r="N363" t="s">
        <v>234</v>
      </c>
      <c r="O363" t="s">
        <v>230</v>
      </c>
      <c r="P363" s="78" t="s">
        <v>229</v>
      </c>
      <c r="Q363" s="1">
        <f t="shared" ca="1" si="66"/>
        <v>73</v>
      </c>
      <c r="R363" t="s">
        <v>230</v>
      </c>
      <c r="S363" t="str">
        <f t="shared" ca="1" si="60"/>
        <v>\\(\\quad 150　－　77　=　 \\)</v>
      </c>
      <c r="T363" t="str">
        <f t="shared" ca="1" si="61"/>
        <v>\\(\\quad 73 \\)</v>
      </c>
    </row>
    <row r="364" spans="1:20" x14ac:dyDescent="0.55000000000000004">
      <c r="A364" s="51" t="s">
        <v>60</v>
      </c>
      <c r="C364" s="50" t="s">
        <v>163</v>
      </c>
      <c r="D364" s="50" t="str">
        <f t="shared" ca="1" si="62"/>
        <v>\\(\\quad 809　－　92　=　 \\)</v>
      </c>
      <c r="E364" s="50" t="str">
        <f t="shared" ca="1" si="63"/>
        <v>\\(\\quad 717 \\)</v>
      </c>
      <c r="F364" s="50" t="s">
        <v>62</v>
      </c>
      <c r="H364" s="50"/>
      <c r="I364" s="89" t="str">
        <f t="shared" ca="1" si="64"/>
        <v>INSERT INTO math(tangen,question,answer,editor,date,count) VALUES('m1600','\\(\\quad 809　－　92　=　 \\)','\\(\\quad 717 \\)','harazono',NOW(),0);</v>
      </c>
      <c r="J364" s="78" t="s">
        <v>229</v>
      </c>
      <c r="K364" s="1">
        <f t="shared" ca="1" si="65"/>
        <v>809</v>
      </c>
      <c r="L364" t="s">
        <v>236</v>
      </c>
      <c r="M364" s="1">
        <f t="shared" ca="1" si="67"/>
        <v>92</v>
      </c>
      <c r="N364" t="s">
        <v>234</v>
      </c>
      <c r="O364" t="s">
        <v>230</v>
      </c>
      <c r="P364" s="78" t="s">
        <v>229</v>
      </c>
      <c r="Q364" s="1">
        <f t="shared" ca="1" si="66"/>
        <v>717</v>
      </c>
      <c r="R364" t="s">
        <v>230</v>
      </c>
      <c r="S364" t="str">
        <f t="shared" ca="1" si="60"/>
        <v>\\(\\quad 809　－　92　=　 \\)</v>
      </c>
      <c r="T364" t="str">
        <f t="shared" ca="1" si="61"/>
        <v>\\(\\quad 717 \\)</v>
      </c>
    </row>
    <row r="365" spans="1:20" x14ac:dyDescent="0.55000000000000004">
      <c r="A365" s="51" t="s">
        <v>60</v>
      </c>
      <c r="C365" s="50" t="s">
        <v>163</v>
      </c>
      <c r="D365" s="50" t="str">
        <f t="shared" ca="1" si="62"/>
        <v>\\(\\quad 631　－　19　=　 \\)</v>
      </c>
      <c r="E365" s="50" t="str">
        <f t="shared" ca="1" si="63"/>
        <v>\\(\\quad 612 \\)</v>
      </c>
      <c r="F365" s="50" t="s">
        <v>62</v>
      </c>
      <c r="H365" s="50"/>
      <c r="I365" s="89" t="str">
        <f t="shared" ca="1" si="64"/>
        <v>INSERT INTO math(tangen,question,answer,editor,date,count) VALUES('m1600','\\(\\quad 631　－　19　=　 \\)','\\(\\quad 612 \\)','harazono',NOW(),0);</v>
      </c>
      <c r="J365" s="78" t="s">
        <v>229</v>
      </c>
      <c r="K365" s="1">
        <f t="shared" ca="1" si="65"/>
        <v>631</v>
      </c>
      <c r="L365" t="s">
        <v>236</v>
      </c>
      <c r="M365" s="1">
        <f t="shared" ca="1" si="67"/>
        <v>19</v>
      </c>
      <c r="N365" t="s">
        <v>234</v>
      </c>
      <c r="O365" t="s">
        <v>230</v>
      </c>
      <c r="P365" s="78" t="s">
        <v>229</v>
      </c>
      <c r="Q365" s="1">
        <f t="shared" ca="1" si="66"/>
        <v>612</v>
      </c>
      <c r="R365" t="s">
        <v>230</v>
      </c>
      <c r="S365" t="str">
        <f t="shared" ca="1" si="60"/>
        <v>\\(\\quad 631　－　19　=　 \\)</v>
      </c>
      <c r="T365" t="str">
        <f t="shared" ca="1" si="61"/>
        <v>\\(\\quad 612 \\)</v>
      </c>
    </row>
    <row r="366" spans="1:20" x14ac:dyDescent="0.55000000000000004">
      <c r="A366" s="51" t="s">
        <v>60</v>
      </c>
      <c r="C366" s="50" t="s">
        <v>163</v>
      </c>
      <c r="D366" s="50" t="str">
        <f t="shared" ca="1" si="62"/>
        <v>\\(\\quad 138　－　85　=　 \\)</v>
      </c>
      <c r="E366" s="50" t="str">
        <f t="shared" ca="1" si="63"/>
        <v>\\(\\quad 53 \\)</v>
      </c>
      <c r="F366" s="50" t="s">
        <v>62</v>
      </c>
      <c r="H366" s="50"/>
      <c r="I366" s="89" t="str">
        <f t="shared" ca="1" si="64"/>
        <v>INSERT INTO math(tangen,question,answer,editor,date,count) VALUES('m1600','\\(\\quad 138　－　85　=　 \\)','\\(\\quad 53 \\)','harazono',NOW(),0);</v>
      </c>
      <c r="J366" s="78" t="s">
        <v>229</v>
      </c>
      <c r="K366" s="1">
        <f t="shared" ca="1" si="65"/>
        <v>138</v>
      </c>
      <c r="L366" t="s">
        <v>236</v>
      </c>
      <c r="M366" s="1">
        <f t="shared" ca="1" si="67"/>
        <v>85</v>
      </c>
      <c r="N366" t="s">
        <v>234</v>
      </c>
      <c r="O366" t="s">
        <v>230</v>
      </c>
      <c r="P366" s="78" t="s">
        <v>229</v>
      </c>
      <c r="Q366" s="1">
        <f t="shared" ca="1" si="66"/>
        <v>53</v>
      </c>
      <c r="R366" t="s">
        <v>230</v>
      </c>
      <c r="S366" t="str">
        <f t="shared" ca="1" si="60"/>
        <v>\\(\\quad 138　－　85　=　 \\)</v>
      </c>
      <c r="T366" t="str">
        <f t="shared" ca="1" si="61"/>
        <v>\\(\\quad 53 \\)</v>
      </c>
    </row>
    <row r="367" spans="1:20" x14ac:dyDescent="0.55000000000000004">
      <c r="A367" s="51" t="s">
        <v>60</v>
      </c>
      <c r="C367" s="50" t="s">
        <v>163</v>
      </c>
      <c r="D367" s="50" t="str">
        <f t="shared" ca="1" si="62"/>
        <v>\\(\\quad 408　－　58　=　 \\)</v>
      </c>
      <c r="E367" s="50" t="str">
        <f t="shared" ca="1" si="63"/>
        <v>\\(\\quad 350 \\)</v>
      </c>
      <c r="F367" s="50" t="s">
        <v>62</v>
      </c>
      <c r="H367" s="50"/>
      <c r="I367" s="89" t="str">
        <f t="shared" ca="1" si="64"/>
        <v>INSERT INTO math(tangen,question,answer,editor,date,count) VALUES('m1600','\\(\\quad 408　－　58　=　 \\)','\\(\\quad 350 \\)','harazono',NOW(),0);</v>
      </c>
      <c r="J367" s="78" t="s">
        <v>229</v>
      </c>
      <c r="K367" s="1">
        <f t="shared" ca="1" si="65"/>
        <v>408</v>
      </c>
      <c r="L367" t="s">
        <v>236</v>
      </c>
      <c r="M367" s="1">
        <f t="shared" ca="1" si="67"/>
        <v>58</v>
      </c>
      <c r="N367" t="s">
        <v>234</v>
      </c>
      <c r="O367" t="s">
        <v>230</v>
      </c>
      <c r="P367" s="78" t="s">
        <v>229</v>
      </c>
      <c r="Q367" s="1">
        <f t="shared" ca="1" si="66"/>
        <v>350</v>
      </c>
      <c r="R367" t="s">
        <v>230</v>
      </c>
      <c r="S367" t="str">
        <f t="shared" ca="1" si="60"/>
        <v>\\(\\quad 408　－　58　=　 \\)</v>
      </c>
      <c r="T367" t="str">
        <f t="shared" ca="1" si="61"/>
        <v>\\(\\quad 350 \\)</v>
      </c>
    </row>
    <row r="368" spans="1:20" x14ac:dyDescent="0.55000000000000004">
      <c r="A368" s="51" t="s">
        <v>60</v>
      </c>
      <c r="C368" s="50" t="s">
        <v>163</v>
      </c>
      <c r="D368" s="50" t="str">
        <f t="shared" ca="1" si="62"/>
        <v>\\(\\quad 810　－　89　=　 \\)</v>
      </c>
      <c r="E368" s="50" t="str">
        <f t="shared" ca="1" si="63"/>
        <v>\\(\\quad 721 \\)</v>
      </c>
      <c r="F368" s="50" t="s">
        <v>62</v>
      </c>
      <c r="H368" s="50"/>
      <c r="I368" s="89" t="str">
        <f t="shared" ca="1" si="64"/>
        <v>INSERT INTO math(tangen,question,answer,editor,date,count) VALUES('m1600','\\(\\quad 810　－　89　=　 \\)','\\(\\quad 721 \\)','harazono',NOW(),0);</v>
      </c>
      <c r="J368" s="78" t="s">
        <v>229</v>
      </c>
      <c r="K368" s="1">
        <f t="shared" ca="1" si="65"/>
        <v>810</v>
      </c>
      <c r="L368" t="s">
        <v>236</v>
      </c>
      <c r="M368" s="1">
        <f t="shared" ca="1" si="67"/>
        <v>89</v>
      </c>
      <c r="N368" t="s">
        <v>234</v>
      </c>
      <c r="O368" t="s">
        <v>230</v>
      </c>
      <c r="P368" s="78" t="s">
        <v>229</v>
      </c>
      <c r="Q368" s="1">
        <f t="shared" ca="1" si="66"/>
        <v>721</v>
      </c>
      <c r="R368" t="s">
        <v>230</v>
      </c>
      <c r="S368" t="str">
        <f t="shared" ca="1" si="60"/>
        <v>\\(\\quad 810　－　89　=　 \\)</v>
      </c>
      <c r="T368" t="str">
        <f t="shared" ca="1" si="61"/>
        <v>\\(\\quad 721 \\)</v>
      </c>
    </row>
    <row r="369" spans="1:20" x14ac:dyDescent="0.55000000000000004">
      <c r="A369" s="51" t="s">
        <v>60</v>
      </c>
      <c r="C369" s="50" t="s">
        <v>163</v>
      </c>
      <c r="D369" s="50" t="str">
        <f t="shared" ca="1" si="62"/>
        <v>\\(\\quad 464　－　85　=　 \\)</v>
      </c>
      <c r="E369" s="50" t="str">
        <f t="shared" ca="1" si="63"/>
        <v>\\(\\quad 379 \\)</v>
      </c>
      <c r="F369" s="50" t="s">
        <v>62</v>
      </c>
      <c r="H369" s="50"/>
      <c r="I369" s="89" t="str">
        <f t="shared" ca="1" si="64"/>
        <v>INSERT INTO math(tangen,question,answer,editor,date,count) VALUES('m1600','\\(\\quad 464　－　85　=　 \\)','\\(\\quad 379 \\)','harazono',NOW(),0);</v>
      </c>
      <c r="J369" s="78" t="s">
        <v>229</v>
      </c>
      <c r="K369" s="1">
        <f t="shared" ca="1" si="65"/>
        <v>464</v>
      </c>
      <c r="L369" t="s">
        <v>236</v>
      </c>
      <c r="M369" s="1">
        <f t="shared" ca="1" si="67"/>
        <v>85</v>
      </c>
      <c r="N369" t="s">
        <v>234</v>
      </c>
      <c r="O369" t="s">
        <v>230</v>
      </c>
      <c r="P369" s="78" t="s">
        <v>229</v>
      </c>
      <c r="Q369" s="1">
        <f t="shared" ca="1" si="66"/>
        <v>379</v>
      </c>
      <c r="R369" t="s">
        <v>230</v>
      </c>
      <c r="S369" t="str">
        <f t="shared" ca="1" si="60"/>
        <v>\\(\\quad 464　－　85　=　 \\)</v>
      </c>
      <c r="T369" t="str">
        <f t="shared" ca="1" si="61"/>
        <v>\\(\\quad 379 \\)</v>
      </c>
    </row>
    <row r="370" spans="1:20" x14ac:dyDescent="0.55000000000000004">
      <c r="A370" s="51" t="s">
        <v>60</v>
      </c>
      <c r="C370" s="50" t="s">
        <v>163</v>
      </c>
      <c r="D370" s="50" t="str">
        <f t="shared" ca="1" si="62"/>
        <v>\\(\\quad 917　－　78　=　 \\)</v>
      </c>
      <c r="E370" s="50" t="str">
        <f t="shared" ca="1" si="63"/>
        <v>\\(\\quad 839 \\)</v>
      </c>
      <c r="F370" s="50" t="s">
        <v>62</v>
      </c>
      <c r="H370" s="50"/>
      <c r="I370" s="89" t="str">
        <f t="shared" ca="1" si="64"/>
        <v>INSERT INTO math(tangen,question,answer,editor,date,count) VALUES('m1600','\\(\\quad 917　－　78　=　 \\)','\\(\\quad 839 \\)','harazono',NOW(),0);</v>
      </c>
      <c r="J370" s="78" t="s">
        <v>229</v>
      </c>
      <c r="K370" s="1">
        <f t="shared" ca="1" si="65"/>
        <v>917</v>
      </c>
      <c r="L370" t="s">
        <v>236</v>
      </c>
      <c r="M370" s="1">
        <f t="shared" ca="1" si="67"/>
        <v>78</v>
      </c>
      <c r="N370" t="s">
        <v>234</v>
      </c>
      <c r="O370" t="s">
        <v>230</v>
      </c>
      <c r="P370" s="78" t="s">
        <v>229</v>
      </c>
      <c r="Q370" s="1">
        <f t="shared" ca="1" si="66"/>
        <v>839</v>
      </c>
      <c r="R370" t="s">
        <v>230</v>
      </c>
      <c r="S370" t="str">
        <f t="shared" ca="1" si="60"/>
        <v>\\(\\quad 917　－　78　=　 \\)</v>
      </c>
      <c r="T370" t="str">
        <f t="shared" ca="1" si="61"/>
        <v>\\(\\quad 839 \\)</v>
      </c>
    </row>
    <row r="371" spans="1:20" x14ac:dyDescent="0.55000000000000004">
      <c r="A371" s="51" t="s">
        <v>60</v>
      </c>
      <c r="C371" s="50" t="s">
        <v>163</v>
      </c>
      <c r="D371" s="50" t="str">
        <f t="shared" ca="1" si="62"/>
        <v>\\(\\quad 918　－　71　=　 \\)</v>
      </c>
      <c r="E371" s="50" t="str">
        <f t="shared" ca="1" si="63"/>
        <v>\\(\\quad 847 \\)</v>
      </c>
      <c r="F371" s="50" t="s">
        <v>62</v>
      </c>
      <c r="H371" s="50"/>
      <c r="I371" s="89" t="str">
        <f t="shared" ca="1" si="64"/>
        <v>INSERT INTO math(tangen,question,answer,editor,date,count) VALUES('m1600','\\(\\quad 918　－　71　=　 \\)','\\(\\quad 847 \\)','harazono',NOW(),0);</v>
      </c>
      <c r="J371" s="78" t="s">
        <v>229</v>
      </c>
      <c r="K371" s="1">
        <f t="shared" ca="1" si="65"/>
        <v>918</v>
      </c>
      <c r="L371" t="s">
        <v>236</v>
      </c>
      <c r="M371" s="1">
        <f t="shared" ca="1" si="67"/>
        <v>71</v>
      </c>
      <c r="N371" t="s">
        <v>234</v>
      </c>
      <c r="O371" t="s">
        <v>230</v>
      </c>
      <c r="P371" s="78" t="s">
        <v>229</v>
      </c>
      <c r="Q371" s="1">
        <f t="shared" ca="1" si="66"/>
        <v>847</v>
      </c>
      <c r="R371" t="s">
        <v>230</v>
      </c>
      <c r="S371" t="str">
        <f t="shared" ca="1" si="60"/>
        <v>\\(\\quad 918　－　71　=　 \\)</v>
      </c>
      <c r="T371" t="str">
        <f t="shared" ca="1" si="61"/>
        <v>\\(\\quad 847 \\)</v>
      </c>
    </row>
    <row r="372" spans="1:20" x14ac:dyDescent="0.55000000000000004">
      <c r="A372" s="51" t="s">
        <v>60</v>
      </c>
      <c r="C372" s="50" t="s">
        <v>163</v>
      </c>
      <c r="D372" s="50" t="str">
        <f t="shared" ca="1" si="62"/>
        <v>\\(\\quad 248　－　52　=　 \\)</v>
      </c>
      <c r="E372" s="50" t="str">
        <f t="shared" ca="1" si="63"/>
        <v>\\(\\quad 196 \\)</v>
      </c>
      <c r="F372" s="50" t="s">
        <v>62</v>
      </c>
      <c r="H372" s="50"/>
      <c r="I372" s="89" t="str">
        <f t="shared" ca="1" si="64"/>
        <v>INSERT INTO math(tangen,question,answer,editor,date,count) VALUES('m1600','\\(\\quad 248　－　52　=　 \\)','\\(\\quad 196 \\)','harazono',NOW(),0);</v>
      </c>
      <c r="J372" s="78" t="s">
        <v>229</v>
      </c>
      <c r="K372" s="1">
        <f t="shared" ca="1" si="65"/>
        <v>248</v>
      </c>
      <c r="L372" t="s">
        <v>236</v>
      </c>
      <c r="M372" s="1">
        <f t="shared" ca="1" si="67"/>
        <v>52</v>
      </c>
      <c r="N372" t="s">
        <v>234</v>
      </c>
      <c r="O372" t="s">
        <v>230</v>
      </c>
      <c r="P372" s="78" t="s">
        <v>229</v>
      </c>
      <c r="Q372" s="1">
        <f t="shared" ca="1" si="66"/>
        <v>196</v>
      </c>
      <c r="R372" t="s">
        <v>230</v>
      </c>
      <c r="S372" t="str">
        <f t="shared" ca="1" si="60"/>
        <v>\\(\\quad 248　－　52　=　 \\)</v>
      </c>
      <c r="T372" t="str">
        <f t="shared" ca="1" si="61"/>
        <v>\\(\\quad 196 \\)</v>
      </c>
    </row>
    <row r="373" spans="1:20" x14ac:dyDescent="0.55000000000000004">
      <c r="A373" s="51" t="s">
        <v>60</v>
      </c>
      <c r="C373" s="50" t="s">
        <v>163</v>
      </c>
      <c r="D373" s="50" t="str">
        <f t="shared" ca="1" si="62"/>
        <v>\\(\\quad 653　－　26　=　 \\)</v>
      </c>
      <c r="E373" s="50" t="str">
        <f t="shared" ca="1" si="63"/>
        <v>\\(\\quad 627 \\)</v>
      </c>
      <c r="F373" s="50" t="s">
        <v>62</v>
      </c>
      <c r="H373" s="50"/>
      <c r="I373" s="89" t="str">
        <f t="shared" ca="1" si="64"/>
        <v>INSERT INTO math(tangen,question,answer,editor,date,count) VALUES('m1600','\\(\\quad 653　－　26　=　 \\)','\\(\\quad 627 \\)','harazono',NOW(),0);</v>
      </c>
      <c r="J373" s="78" t="s">
        <v>229</v>
      </c>
      <c r="K373" s="1">
        <f t="shared" ca="1" si="65"/>
        <v>653</v>
      </c>
      <c r="L373" t="s">
        <v>236</v>
      </c>
      <c r="M373" s="1">
        <f t="shared" ca="1" si="67"/>
        <v>26</v>
      </c>
      <c r="N373" t="s">
        <v>234</v>
      </c>
      <c r="O373" t="s">
        <v>230</v>
      </c>
      <c r="P373" s="78" t="s">
        <v>229</v>
      </c>
      <c r="Q373" s="1">
        <f t="shared" ca="1" si="66"/>
        <v>627</v>
      </c>
      <c r="R373" t="s">
        <v>230</v>
      </c>
      <c r="S373" t="str">
        <f t="shared" ca="1" si="60"/>
        <v>\\(\\quad 653　－　26　=　 \\)</v>
      </c>
      <c r="T373" t="str">
        <f t="shared" ca="1" si="61"/>
        <v>\\(\\quad 627 \\)</v>
      </c>
    </row>
    <row r="374" spans="1:20" x14ac:dyDescent="0.55000000000000004">
      <c r="A374" s="51" t="s">
        <v>60</v>
      </c>
      <c r="C374" s="50" t="s">
        <v>163</v>
      </c>
      <c r="D374" s="50" t="str">
        <f t="shared" ca="1" si="62"/>
        <v>\\(\\quad 361　－　63　=　 \\)</v>
      </c>
      <c r="E374" s="50" t="str">
        <f t="shared" ca="1" si="63"/>
        <v>\\(\\quad 298 \\)</v>
      </c>
      <c r="F374" s="50" t="s">
        <v>62</v>
      </c>
      <c r="H374" s="50"/>
      <c r="I374" s="89" t="str">
        <f t="shared" ca="1" si="64"/>
        <v>INSERT INTO math(tangen,question,answer,editor,date,count) VALUES('m1600','\\(\\quad 361　－　63　=　 \\)','\\(\\quad 298 \\)','harazono',NOW(),0);</v>
      </c>
      <c r="J374" s="78" t="s">
        <v>229</v>
      </c>
      <c r="K374" s="1">
        <f t="shared" ca="1" si="65"/>
        <v>361</v>
      </c>
      <c r="L374" t="s">
        <v>236</v>
      </c>
      <c r="M374" s="1">
        <f t="shared" ca="1" si="67"/>
        <v>63</v>
      </c>
      <c r="N374" t="s">
        <v>234</v>
      </c>
      <c r="O374" t="s">
        <v>230</v>
      </c>
      <c r="P374" s="78" t="s">
        <v>229</v>
      </c>
      <c r="Q374" s="1">
        <f t="shared" ca="1" si="66"/>
        <v>298</v>
      </c>
      <c r="R374" t="s">
        <v>230</v>
      </c>
      <c r="S374" t="str">
        <f t="shared" ca="1" si="60"/>
        <v>\\(\\quad 361　－　63　=　 \\)</v>
      </c>
      <c r="T374" t="str">
        <f t="shared" ca="1" si="61"/>
        <v>\\(\\quad 298 \\)</v>
      </c>
    </row>
    <row r="375" spans="1:20" x14ac:dyDescent="0.55000000000000004">
      <c r="A375" s="51" t="s">
        <v>60</v>
      </c>
      <c r="C375" s="50" t="s">
        <v>163</v>
      </c>
      <c r="D375" s="50" t="str">
        <f t="shared" ca="1" si="62"/>
        <v>\\(\\quad 615　－　77　=　 \\)</v>
      </c>
      <c r="E375" s="50" t="str">
        <f t="shared" ca="1" si="63"/>
        <v>\\(\\quad 538 \\)</v>
      </c>
      <c r="F375" s="50" t="s">
        <v>62</v>
      </c>
      <c r="H375" s="50"/>
      <c r="I375" s="89" t="str">
        <f t="shared" ca="1" si="64"/>
        <v>INSERT INTO math(tangen,question,answer,editor,date,count) VALUES('m1600','\\(\\quad 615　－　77　=　 \\)','\\(\\quad 538 \\)','harazono',NOW(),0);</v>
      </c>
      <c r="J375" s="78" t="s">
        <v>229</v>
      </c>
      <c r="K375" s="1">
        <f t="shared" ca="1" si="65"/>
        <v>615</v>
      </c>
      <c r="L375" t="s">
        <v>236</v>
      </c>
      <c r="M375" s="1">
        <f t="shared" ca="1" si="67"/>
        <v>77</v>
      </c>
      <c r="N375" t="s">
        <v>234</v>
      </c>
      <c r="O375" t="s">
        <v>230</v>
      </c>
      <c r="P375" s="78" t="s">
        <v>229</v>
      </c>
      <c r="Q375" s="1">
        <f t="shared" ca="1" si="66"/>
        <v>538</v>
      </c>
      <c r="R375" t="s">
        <v>230</v>
      </c>
      <c r="S375" t="str">
        <f t="shared" ca="1" si="60"/>
        <v>\\(\\quad 615　－　77　=　 \\)</v>
      </c>
      <c r="T375" t="str">
        <f t="shared" ca="1" si="61"/>
        <v>\\(\\quad 538 \\)</v>
      </c>
    </row>
    <row r="376" spans="1:20" x14ac:dyDescent="0.55000000000000004">
      <c r="A376" s="51" t="s">
        <v>60</v>
      </c>
      <c r="C376" s="50" t="s">
        <v>163</v>
      </c>
      <c r="D376" s="50" t="str">
        <f t="shared" ca="1" si="62"/>
        <v>\\(\\quad 576　－　78　=　 \\)</v>
      </c>
      <c r="E376" s="50" t="str">
        <f t="shared" ca="1" si="63"/>
        <v>\\(\\quad 498 \\)</v>
      </c>
      <c r="F376" s="50" t="s">
        <v>62</v>
      </c>
      <c r="H376" s="50"/>
      <c r="I376" s="89" t="str">
        <f t="shared" ca="1" si="64"/>
        <v>INSERT INTO math(tangen,question,answer,editor,date,count) VALUES('m1600','\\(\\quad 576　－　78　=　 \\)','\\(\\quad 498 \\)','harazono',NOW(),0);</v>
      </c>
      <c r="J376" s="78" t="s">
        <v>229</v>
      </c>
      <c r="K376" s="1">
        <f t="shared" ca="1" si="65"/>
        <v>576</v>
      </c>
      <c r="L376" t="s">
        <v>236</v>
      </c>
      <c r="M376" s="1">
        <f t="shared" ca="1" si="67"/>
        <v>78</v>
      </c>
      <c r="N376" t="s">
        <v>234</v>
      </c>
      <c r="O376" t="s">
        <v>230</v>
      </c>
      <c r="P376" s="78" t="s">
        <v>229</v>
      </c>
      <c r="Q376" s="1">
        <f t="shared" ca="1" si="66"/>
        <v>498</v>
      </c>
      <c r="R376" t="s">
        <v>230</v>
      </c>
      <c r="S376" t="str">
        <f t="shared" ca="1" si="60"/>
        <v>\\(\\quad 576　－　78　=　 \\)</v>
      </c>
      <c r="T376" t="str">
        <f t="shared" ca="1" si="61"/>
        <v>\\(\\quad 498 \\)</v>
      </c>
    </row>
    <row r="377" spans="1:20" x14ac:dyDescent="0.55000000000000004">
      <c r="A377" s="51" t="s">
        <v>60</v>
      </c>
      <c r="C377" s="50" t="s">
        <v>163</v>
      </c>
      <c r="D377" s="50" t="str">
        <f t="shared" ca="1" si="62"/>
        <v>\\(\\quad 107　－　51　=　 \\)</v>
      </c>
      <c r="E377" s="50" t="str">
        <f t="shared" ca="1" si="63"/>
        <v>\\(\\quad 56 \\)</v>
      </c>
      <c r="F377" s="50" t="s">
        <v>62</v>
      </c>
      <c r="H377" s="50"/>
      <c r="I377" s="89" t="str">
        <f t="shared" ca="1" si="64"/>
        <v>INSERT INTO math(tangen,question,answer,editor,date,count) VALUES('m1600','\\(\\quad 107　－　51　=　 \\)','\\(\\quad 56 \\)','harazono',NOW(),0);</v>
      </c>
      <c r="J377" s="78" t="s">
        <v>229</v>
      </c>
      <c r="K377" s="1">
        <f t="shared" ca="1" si="65"/>
        <v>107</v>
      </c>
      <c r="L377" t="s">
        <v>236</v>
      </c>
      <c r="M377" s="1">
        <f t="shared" ca="1" si="67"/>
        <v>51</v>
      </c>
      <c r="N377" t="s">
        <v>234</v>
      </c>
      <c r="O377" t="s">
        <v>230</v>
      </c>
      <c r="P377" s="78" t="s">
        <v>229</v>
      </c>
      <c r="Q377" s="1">
        <f t="shared" ca="1" si="66"/>
        <v>56</v>
      </c>
      <c r="R377" t="s">
        <v>230</v>
      </c>
      <c r="S377" t="str">
        <f t="shared" ca="1" si="60"/>
        <v>\\(\\quad 107　－　51　=　 \\)</v>
      </c>
      <c r="T377" t="str">
        <f t="shared" ca="1" si="61"/>
        <v>\\(\\quad 56 \\)</v>
      </c>
    </row>
    <row r="378" spans="1:20" x14ac:dyDescent="0.55000000000000004">
      <c r="A378" s="51" t="s">
        <v>60</v>
      </c>
      <c r="C378" s="50" t="s">
        <v>163</v>
      </c>
      <c r="D378" s="50" t="str">
        <f t="shared" ca="1" si="62"/>
        <v>\\(\\quad 707　－　98　=　 \\)</v>
      </c>
      <c r="E378" s="50" t="str">
        <f t="shared" ca="1" si="63"/>
        <v>\\(\\quad 609 \\)</v>
      </c>
      <c r="F378" s="50" t="s">
        <v>62</v>
      </c>
      <c r="H378" s="50"/>
      <c r="I378" s="89" t="str">
        <f t="shared" ca="1" si="64"/>
        <v>INSERT INTO math(tangen,question,answer,editor,date,count) VALUES('m1600','\\(\\quad 707　－　98　=　 \\)','\\(\\quad 609 \\)','harazono',NOW(),0);</v>
      </c>
      <c r="J378" s="78" t="s">
        <v>229</v>
      </c>
      <c r="K378" s="1">
        <f t="shared" ca="1" si="65"/>
        <v>707</v>
      </c>
      <c r="L378" t="s">
        <v>236</v>
      </c>
      <c r="M378" s="1">
        <f t="shared" ca="1" si="67"/>
        <v>98</v>
      </c>
      <c r="N378" t="s">
        <v>234</v>
      </c>
      <c r="O378" t="s">
        <v>230</v>
      </c>
      <c r="P378" s="78" t="s">
        <v>229</v>
      </c>
      <c r="Q378" s="1">
        <f t="shared" ca="1" si="66"/>
        <v>609</v>
      </c>
      <c r="R378" t="s">
        <v>230</v>
      </c>
      <c r="S378" t="str">
        <f t="shared" ca="1" si="60"/>
        <v>\\(\\quad 707　－　98　=　 \\)</v>
      </c>
      <c r="T378" t="str">
        <f t="shared" ca="1" si="61"/>
        <v>\\(\\quad 609 \\)</v>
      </c>
    </row>
    <row r="379" spans="1:20" x14ac:dyDescent="0.55000000000000004">
      <c r="A379" s="51" t="s">
        <v>60</v>
      </c>
      <c r="C379" s="50" t="s">
        <v>163</v>
      </c>
      <c r="D379" s="50" t="str">
        <f t="shared" ca="1" si="62"/>
        <v>\\(\\quad 140　－　56　=　 \\)</v>
      </c>
      <c r="E379" s="50" t="str">
        <f t="shared" ca="1" si="63"/>
        <v>\\(\\quad 84 \\)</v>
      </c>
      <c r="F379" s="50" t="s">
        <v>62</v>
      </c>
      <c r="H379" s="50"/>
      <c r="I379" s="89" t="str">
        <f t="shared" ca="1" si="64"/>
        <v>INSERT INTO math(tangen,question,answer,editor,date,count) VALUES('m1600','\\(\\quad 140　－　56　=　 \\)','\\(\\quad 84 \\)','harazono',NOW(),0);</v>
      </c>
      <c r="J379" s="78" t="s">
        <v>229</v>
      </c>
      <c r="K379" s="1">
        <f t="shared" ca="1" si="65"/>
        <v>140</v>
      </c>
      <c r="L379" t="s">
        <v>236</v>
      </c>
      <c r="M379" s="1">
        <f t="shared" ca="1" si="67"/>
        <v>56</v>
      </c>
      <c r="N379" t="s">
        <v>234</v>
      </c>
      <c r="O379" t="s">
        <v>230</v>
      </c>
      <c r="P379" s="78" t="s">
        <v>229</v>
      </c>
      <c r="Q379" s="1">
        <f t="shared" ca="1" si="66"/>
        <v>84</v>
      </c>
      <c r="R379" t="s">
        <v>230</v>
      </c>
      <c r="S379" t="str">
        <f t="shared" ca="1" si="60"/>
        <v>\\(\\quad 140　－　56　=　 \\)</v>
      </c>
      <c r="T379" t="str">
        <f t="shared" ca="1" si="61"/>
        <v>\\(\\quad 84 \\)</v>
      </c>
    </row>
    <row r="380" spans="1:20" x14ac:dyDescent="0.55000000000000004">
      <c r="A380" s="51" t="s">
        <v>60</v>
      </c>
      <c r="C380" s="50" t="s">
        <v>163</v>
      </c>
      <c r="D380" s="50" t="str">
        <f t="shared" ca="1" si="62"/>
        <v>\\(\\quad 601　－　72　=　 \\)</v>
      </c>
      <c r="E380" s="50" t="str">
        <f t="shared" ca="1" si="63"/>
        <v>\\(\\quad 529 \\)</v>
      </c>
      <c r="F380" s="50" t="s">
        <v>62</v>
      </c>
      <c r="H380" s="50"/>
      <c r="I380" s="89" t="str">
        <f t="shared" ca="1" si="64"/>
        <v>INSERT INTO math(tangen,question,answer,editor,date,count) VALUES('m1600','\\(\\quad 601　－　72　=　 \\)','\\(\\quad 529 \\)','harazono',NOW(),0);</v>
      </c>
      <c r="J380" s="78" t="s">
        <v>229</v>
      </c>
      <c r="K380" s="1">
        <f t="shared" ca="1" si="65"/>
        <v>601</v>
      </c>
      <c r="L380" t="s">
        <v>236</v>
      </c>
      <c r="M380" s="1">
        <f t="shared" ca="1" si="67"/>
        <v>72</v>
      </c>
      <c r="N380" t="s">
        <v>234</v>
      </c>
      <c r="O380" t="s">
        <v>230</v>
      </c>
      <c r="P380" s="78" t="s">
        <v>229</v>
      </c>
      <c r="Q380" s="1">
        <f t="shared" ca="1" si="66"/>
        <v>529</v>
      </c>
      <c r="R380" t="s">
        <v>230</v>
      </c>
      <c r="S380" t="str">
        <f t="shared" ca="1" si="60"/>
        <v>\\(\\quad 601　－　72　=　 \\)</v>
      </c>
      <c r="T380" t="str">
        <f t="shared" ca="1" si="61"/>
        <v>\\(\\quad 529 \\)</v>
      </c>
    </row>
    <row r="381" spans="1:20" x14ac:dyDescent="0.55000000000000004">
      <c r="A381" s="51" t="s">
        <v>60</v>
      </c>
      <c r="C381" s="50" t="s">
        <v>163</v>
      </c>
      <c r="D381" s="50" t="str">
        <f t="shared" ca="1" si="62"/>
        <v>\\(\\quad 124　－　21　=　 \\)</v>
      </c>
      <c r="E381" s="50" t="str">
        <f t="shared" ca="1" si="63"/>
        <v>\\(\\quad 103 \\)</v>
      </c>
      <c r="F381" s="50" t="s">
        <v>62</v>
      </c>
      <c r="H381" s="50"/>
      <c r="I381" s="89" t="str">
        <f t="shared" ca="1" si="64"/>
        <v>INSERT INTO math(tangen,question,answer,editor,date,count) VALUES('m1600','\\(\\quad 124　－　21　=　 \\)','\\(\\quad 103 \\)','harazono',NOW(),0);</v>
      </c>
      <c r="J381" s="78" t="s">
        <v>229</v>
      </c>
      <c r="K381" s="1">
        <f t="shared" ca="1" si="65"/>
        <v>124</v>
      </c>
      <c r="L381" t="s">
        <v>236</v>
      </c>
      <c r="M381" s="1">
        <f t="shared" ca="1" si="67"/>
        <v>21</v>
      </c>
      <c r="N381" t="s">
        <v>234</v>
      </c>
      <c r="O381" t="s">
        <v>230</v>
      </c>
      <c r="P381" s="78" t="s">
        <v>229</v>
      </c>
      <c r="Q381" s="1">
        <f t="shared" ca="1" si="66"/>
        <v>103</v>
      </c>
      <c r="R381" t="s">
        <v>230</v>
      </c>
      <c r="S381" t="str">
        <f t="shared" ca="1" si="60"/>
        <v>\\(\\quad 124　－　21　=　 \\)</v>
      </c>
      <c r="T381" t="str">
        <f t="shared" ca="1" si="61"/>
        <v>\\(\\quad 103 \\)</v>
      </c>
    </row>
    <row r="382" spans="1:20" x14ac:dyDescent="0.55000000000000004">
      <c r="A382" s="51" t="s">
        <v>60</v>
      </c>
      <c r="C382" s="50" t="s">
        <v>163</v>
      </c>
      <c r="D382" s="50" t="str">
        <f t="shared" ca="1" si="62"/>
        <v>\\(\\quad 684　－　34　=　 \\)</v>
      </c>
      <c r="E382" s="50" t="str">
        <f t="shared" ca="1" si="63"/>
        <v>\\(\\quad 650 \\)</v>
      </c>
      <c r="F382" s="50" t="s">
        <v>62</v>
      </c>
      <c r="H382" s="50"/>
      <c r="I382" s="89" t="str">
        <f t="shared" ca="1" si="64"/>
        <v>INSERT INTO math(tangen,question,answer,editor,date,count) VALUES('m1600','\\(\\quad 684　－　34　=　 \\)','\\(\\quad 650 \\)','harazono',NOW(),0);</v>
      </c>
      <c r="J382" s="78" t="s">
        <v>229</v>
      </c>
      <c r="K382" s="1">
        <f t="shared" ca="1" si="65"/>
        <v>684</v>
      </c>
      <c r="L382" t="s">
        <v>236</v>
      </c>
      <c r="M382" s="1">
        <f t="shared" ca="1" si="67"/>
        <v>34</v>
      </c>
      <c r="N382" t="s">
        <v>234</v>
      </c>
      <c r="O382" t="s">
        <v>230</v>
      </c>
      <c r="P382" s="78" t="s">
        <v>229</v>
      </c>
      <c r="Q382" s="1">
        <f t="shared" ca="1" si="66"/>
        <v>650</v>
      </c>
      <c r="R382" t="s">
        <v>230</v>
      </c>
      <c r="S382" t="str">
        <f t="shared" ca="1" si="60"/>
        <v>\\(\\quad 684　－　34　=　 \\)</v>
      </c>
      <c r="T382" t="str">
        <f t="shared" ca="1" si="61"/>
        <v>\\(\\quad 650 \\)</v>
      </c>
    </row>
    <row r="383" spans="1:20" x14ac:dyDescent="0.55000000000000004">
      <c r="A383" s="51" t="s">
        <v>60</v>
      </c>
      <c r="C383" s="50" t="s">
        <v>163</v>
      </c>
      <c r="D383" s="50" t="str">
        <f t="shared" ca="1" si="62"/>
        <v>\\(\\quad 336　－　34　=　 \\)</v>
      </c>
      <c r="E383" s="50" t="str">
        <f t="shared" ca="1" si="63"/>
        <v>\\(\\quad 302 \\)</v>
      </c>
      <c r="F383" s="50" t="s">
        <v>62</v>
      </c>
      <c r="H383" s="50"/>
      <c r="I383" s="89" t="str">
        <f t="shared" ca="1" si="64"/>
        <v>INSERT INTO math(tangen,question,answer,editor,date,count) VALUES('m1600','\\(\\quad 336　－　34　=　 \\)','\\(\\quad 302 \\)','harazono',NOW(),0);</v>
      </c>
      <c r="J383" s="78" t="s">
        <v>229</v>
      </c>
      <c r="K383" s="1">
        <f t="shared" ca="1" si="65"/>
        <v>336</v>
      </c>
      <c r="L383" t="s">
        <v>236</v>
      </c>
      <c r="M383" s="1">
        <f t="shared" ca="1" si="67"/>
        <v>34</v>
      </c>
      <c r="N383" t="s">
        <v>234</v>
      </c>
      <c r="O383" t="s">
        <v>230</v>
      </c>
      <c r="P383" s="78" t="s">
        <v>229</v>
      </c>
      <c r="Q383" s="1">
        <f t="shared" ca="1" si="66"/>
        <v>302</v>
      </c>
      <c r="R383" t="s">
        <v>230</v>
      </c>
      <c r="S383" t="str">
        <f t="shared" ca="1" si="60"/>
        <v>\\(\\quad 336　－　34　=　 \\)</v>
      </c>
      <c r="T383" t="str">
        <f t="shared" ca="1" si="61"/>
        <v>\\(\\quad 302 \\)</v>
      </c>
    </row>
    <row r="384" spans="1:20" x14ac:dyDescent="0.55000000000000004">
      <c r="A384" s="51" t="s">
        <v>60</v>
      </c>
      <c r="C384" s="50" t="s">
        <v>163</v>
      </c>
      <c r="D384" s="50" t="str">
        <f t="shared" ca="1" si="62"/>
        <v>\\(\\quad 726　－　80　=　 \\)</v>
      </c>
      <c r="E384" s="50" t="str">
        <f t="shared" ca="1" si="63"/>
        <v>\\(\\quad 646 \\)</v>
      </c>
      <c r="F384" s="50" t="s">
        <v>62</v>
      </c>
      <c r="H384" s="50"/>
      <c r="I384" s="89" t="str">
        <f t="shared" ca="1" si="64"/>
        <v>INSERT INTO math(tangen,question,answer,editor,date,count) VALUES('m1600','\\(\\quad 726　－　80　=　 \\)','\\(\\quad 646 \\)','harazono',NOW(),0);</v>
      </c>
      <c r="J384" s="78" t="s">
        <v>229</v>
      </c>
      <c r="K384" s="1">
        <f t="shared" ca="1" si="65"/>
        <v>726</v>
      </c>
      <c r="L384" t="s">
        <v>236</v>
      </c>
      <c r="M384" s="1">
        <f t="shared" ca="1" si="67"/>
        <v>80</v>
      </c>
      <c r="N384" t="s">
        <v>234</v>
      </c>
      <c r="O384" t="s">
        <v>230</v>
      </c>
      <c r="P384" s="78" t="s">
        <v>229</v>
      </c>
      <c r="Q384" s="1">
        <f t="shared" ca="1" si="66"/>
        <v>646</v>
      </c>
      <c r="R384" t="s">
        <v>230</v>
      </c>
      <c r="S384" t="str">
        <f t="shared" ca="1" si="60"/>
        <v>\\(\\quad 726　－　80　=　 \\)</v>
      </c>
      <c r="T384" t="str">
        <f t="shared" ca="1" si="61"/>
        <v>\\(\\quad 646 \\)</v>
      </c>
    </row>
    <row r="385" spans="1:20" x14ac:dyDescent="0.55000000000000004">
      <c r="A385" s="51" t="s">
        <v>60</v>
      </c>
      <c r="C385" s="50" t="s">
        <v>163</v>
      </c>
      <c r="D385" s="50" t="str">
        <f t="shared" ca="1" si="62"/>
        <v>\\(\\quad 188　－　33　=　 \\)</v>
      </c>
      <c r="E385" s="50" t="str">
        <f t="shared" ca="1" si="63"/>
        <v>\\(\\quad 155 \\)</v>
      </c>
      <c r="F385" s="50" t="s">
        <v>62</v>
      </c>
      <c r="H385" s="50"/>
      <c r="I385" s="89" t="str">
        <f t="shared" ca="1" si="64"/>
        <v>INSERT INTO math(tangen,question,answer,editor,date,count) VALUES('m1600','\\(\\quad 188　－　33　=　 \\)','\\(\\quad 155 \\)','harazono',NOW(),0);</v>
      </c>
      <c r="J385" s="78" t="s">
        <v>229</v>
      </c>
      <c r="K385" s="1">
        <f t="shared" ca="1" si="65"/>
        <v>188</v>
      </c>
      <c r="L385" t="s">
        <v>236</v>
      </c>
      <c r="M385" s="1">
        <f t="shared" ca="1" si="67"/>
        <v>33</v>
      </c>
      <c r="N385" t="s">
        <v>234</v>
      </c>
      <c r="O385" t="s">
        <v>230</v>
      </c>
      <c r="P385" s="78" t="s">
        <v>229</v>
      </c>
      <c r="Q385" s="1">
        <f t="shared" ca="1" si="66"/>
        <v>155</v>
      </c>
      <c r="R385" t="s">
        <v>230</v>
      </c>
      <c r="S385" t="str">
        <f t="shared" ca="1" si="60"/>
        <v>\\(\\quad 188　－　33　=　 \\)</v>
      </c>
      <c r="T385" t="str">
        <f t="shared" ca="1" si="61"/>
        <v>\\(\\quad 155 \\)</v>
      </c>
    </row>
    <row r="386" spans="1:20" x14ac:dyDescent="0.55000000000000004">
      <c r="A386" s="51" t="s">
        <v>60</v>
      </c>
      <c r="C386" s="50" t="s">
        <v>163</v>
      </c>
      <c r="D386" s="50" t="str">
        <f t="shared" ca="1" si="62"/>
        <v>\\(\\quad 534　－　85　=　 \\)</v>
      </c>
      <c r="E386" s="50" t="str">
        <f t="shared" ca="1" si="63"/>
        <v>\\(\\quad 449 \\)</v>
      </c>
      <c r="F386" s="50" t="s">
        <v>62</v>
      </c>
      <c r="H386" s="50"/>
      <c r="I386" s="89" t="str">
        <f t="shared" ca="1" si="64"/>
        <v>INSERT INTO math(tangen,question,answer,editor,date,count) VALUES('m1600','\\(\\quad 534　－　85　=　 \\)','\\(\\quad 449 \\)','harazono',NOW(),0);</v>
      </c>
      <c r="J386" s="78" t="s">
        <v>229</v>
      </c>
      <c r="K386" s="1">
        <f t="shared" ca="1" si="65"/>
        <v>534</v>
      </c>
      <c r="L386" t="s">
        <v>236</v>
      </c>
      <c r="M386" s="1">
        <f t="shared" ca="1" si="67"/>
        <v>85</v>
      </c>
      <c r="N386" t="s">
        <v>234</v>
      </c>
      <c r="O386" t="s">
        <v>230</v>
      </c>
      <c r="P386" s="78" t="s">
        <v>229</v>
      </c>
      <c r="Q386" s="1">
        <f t="shared" ca="1" si="66"/>
        <v>449</v>
      </c>
      <c r="R386" t="s">
        <v>230</v>
      </c>
      <c r="S386" t="str">
        <f t="shared" ca="1" si="60"/>
        <v>\\(\\quad 534　－　85　=　 \\)</v>
      </c>
      <c r="T386" t="str">
        <f t="shared" ca="1" si="61"/>
        <v>\\(\\quad 449 \\)</v>
      </c>
    </row>
    <row r="387" spans="1:20" x14ac:dyDescent="0.55000000000000004">
      <c r="A387" s="51" t="s">
        <v>60</v>
      </c>
      <c r="C387" s="50" t="s">
        <v>163</v>
      </c>
      <c r="D387" s="50" t="str">
        <f t="shared" ca="1" si="62"/>
        <v>\\(\\quad 299　－　65　=　 \\)</v>
      </c>
      <c r="E387" s="50" t="str">
        <f t="shared" ca="1" si="63"/>
        <v>\\(\\quad 234 \\)</v>
      </c>
      <c r="F387" s="50" t="s">
        <v>62</v>
      </c>
      <c r="H387" s="50"/>
      <c r="I387" s="89" t="str">
        <f t="shared" ca="1" si="64"/>
        <v>INSERT INTO math(tangen,question,answer,editor,date,count) VALUES('m1600','\\(\\quad 299　－　65　=　 \\)','\\(\\quad 234 \\)','harazono',NOW(),0);</v>
      </c>
      <c r="J387" s="78" t="s">
        <v>229</v>
      </c>
      <c r="K387" s="1">
        <f t="shared" ca="1" si="65"/>
        <v>299</v>
      </c>
      <c r="L387" t="s">
        <v>236</v>
      </c>
      <c r="M387" s="1">
        <f t="shared" ca="1" si="67"/>
        <v>65</v>
      </c>
      <c r="N387" t="s">
        <v>234</v>
      </c>
      <c r="O387" t="s">
        <v>230</v>
      </c>
      <c r="P387" s="78" t="s">
        <v>229</v>
      </c>
      <c r="Q387" s="1">
        <f t="shared" ca="1" si="66"/>
        <v>234</v>
      </c>
      <c r="R387" t="s">
        <v>230</v>
      </c>
      <c r="S387" t="str">
        <f t="shared" ref="S387:S450" ca="1" si="68">J387&amp;K387&amp;L387&amp;M387&amp;N387&amp;O387</f>
        <v>\\(\\quad 299　－　65　=　 \\)</v>
      </c>
      <c r="T387" t="str">
        <f t="shared" ref="T387:T450" ca="1" si="69">P387&amp;Q387&amp;R387</f>
        <v>\\(\\quad 234 \\)</v>
      </c>
    </row>
    <row r="388" spans="1:20" x14ac:dyDescent="0.55000000000000004">
      <c r="A388" s="51" t="s">
        <v>60</v>
      </c>
      <c r="C388" s="50" t="s">
        <v>163</v>
      </c>
      <c r="D388" s="50" t="str">
        <f t="shared" ca="1" si="62"/>
        <v>\\(\\quad 355　－　99　=　 \\)</v>
      </c>
      <c r="E388" s="50" t="str">
        <f t="shared" ca="1" si="63"/>
        <v>\\(\\quad 256 \\)</v>
      </c>
      <c r="F388" s="50" t="s">
        <v>62</v>
      </c>
      <c r="H388" s="50"/>
      <c r="I388" s="89" t="str">
        <f t="shared" ca="1" si="64"/>
        <v>INSERT INTO math(tangen,question,answer,editor,date,count) VALUES('m1600','\\(\\quad 355　－　99　=　 \\)','\\(\\quad 256 \\)','harazono',NOW(),0);</v>
      </c>
      <c r="J388" s="78" t="s">
        <v>229</v>
      </c>
      <c r="K388" s="1">
        <f t="shared" ca="1" si="65"/>
        <v>355</v>
      </c>
      <c r="L388" t="s">
        <v>236</v>
      </c>
      <c r="M388" s="1">
        <f t="shared" ca="1" si="67"/>
        <v>99</v>
      </c>
      <c r="N388" t="s">
        <v>234</v>
      </c>
      <c r="O388" t="s">
        <v>230</v>
      </c>
      <c r="P388" s="78" t="s">
        <v>229</v>
      </c>
      <c r="Q388" s="1">
        <f t="shared" ca="1" si="66"/>
        <v>256</v>
      </c>
      <c r="R388" t="s">
        <v>230</v>
      </c>
      <c r="S388" t="str">
        <f t="shared" ca="1" si="68"/>
        <v>\\(\\quad 355　－　99　=　 \\)</v>
      </c>
      <c r="T388" t="str">
        <f t="shared" ca="1" si="69"/>
        <v>\\(\\quad 256 \\)</v>
      </c>
    </row>
    <row r="389" spans="1:20" x14ac:dyDescent="0.55000000000000004">
      <c r="A389" s="51" t="s">
        <v>60</v>
      </c>
      <c r="C389" s="50" t="s">
        <v>163</v>
      </c>
      <c r="D389" s="50" t="str">
        <f t="shared" ca="1" si="62"/>
        <v>\\(\\quad 925　－　68　=　 \\)</v>
      </c>
      <c r="E389" s="50" t="str">
        <f t="shared" ca="1" si="63"/>
        <v>\\(\\quad 857 \\)</v>
      </c>
      <c r="F389" s="50" t="s">
        <v>62</v>
      </c>
      <c r="H389" s="50"/>
      <c r="I389" s="89" t="str">
        <f t="shared" ca="1" si="64"/>
        <v>INSERT INTO math(tangen,question,answer,editor,date,count) VALUES('m1600','\\(\\quad 925　－　68　=　 \\)','\\(\\quad 857 \\)','harazono',NOW(),0);</v>
      </c>
      <c r="J389" s="78" t="s">
        <v>229</v>
      </c>
      <c r="K389" s="1">
        <f t="shared" ca="1" si="65"/>
        <v>925</v>
      </c>
      <c r="L389" t="s">
        <v>236</v>
      </c>
      <c r="M389" s="1">
        <f t="shared" ca="1" si="67"/>
        <v>68</v>
      </c>
      <c r="N389" t="s">
        <v>234</v>
      </c>
      <c r="O389" t="s">
        <v>230</v>
      </c>
      <c r="P389" s="78" t="s">
        <v>229</v>
      </c>
      <c r="Q389" s="1">
        <f t="shared" ca="1" si="66"/>
        <v>857</v>
      </c>
      <c r="R389" t="s">
        <v>230</v>
      </c>
      <c r="S389" t="str">
        <f t="shared" ca="1" si="68"/>
        <v>\\(\\quad 925　－　68　=　 \\)</v>
      </c>
      <c r="T389" t="str">
        <f t="shared" ca="1" si="69"/>
        <v>\\(\\quad 857 \\)</v>
      </c>
    </row>
    <row r="390" spans="1:20" x14ac:dyDescent="0.55000000000000004">
      <c r="A390" s="51" t="s">
        <v>60</v>
      </c>
      <c r="C390" s="50" t="s">
        <v>163</v>
      </c>
      <c r="D390" s="50" t="str">
        <f t="shared" ca="1" si="62"/>
        <v>\\(\\quad 785　－　28　=　 \\)</v>
      </c>
      <c r="E390" s="50" t="str">
        <f t="shared" ca="1" si="63"/>
        <v>\\(\\quad 757 \\)</v>
      </c>
      <c r="F390" s="50" t="s">
        <v>62</v>
      </c>
      <c r="H390" s="50"/>
      <c r="I390" s="89" t="str">
        <f t="shared" ca="1" si="64"/>
        <v>INSERT INTO math(tangen,question,answer,editor,date,count) VALUES('m1600','\\(\\quad 785　－　28　=　 \\)','\\(\\quad 757 \\)','harazono',NOW(),0);</v>
      </c>
      <c r="J390" s="78" t="s">
        <v>229</v>
      </c>
      <c r="K390" s="1">
        <f t="shared" ca="1" si="65"/>
        <v>785</v>
      </c>
      <c r="L390" t="s">
        <v>236</v>
      </c>
      <c r="M390" s="1">
        <f t="shared" ca="1" si="67"/>
        <v>28</v>
      </c>
      <c r="N390" t="s">
        <v>234</v>
      </c>
      <c r="O390" t="s">
        <v>230</v>
      </c>
      <c r="P390" s="78" t="s">
        <v>229</v>
      </c>
      <c r="Q390" s="1">
        <f t="shared" ca="1" si="66"/>
        <v>757</v>
      </c>
      <c r="R390" t="s">
        <v>230</v>
      </c>
      <c r="S390" t="str">
        <f t="shared" ca="1" si="68"/>
        <v>\\(\\quad 785　－　28　=　 \\)</v>
      </c>
      <c r="T390" t="str">
        <f t="shared" ca="1" si="69"/>
        <v>\\(\\quad 757 \\)</v>
      </c>
    </row>
    <row r="391" spans="1:20" x14ac:dyDescent="0.55000000000000004">
      <c r="A391" s="51" t="s">
        <v>60</v>
      </c>
      <c r="C391" s="50" t="s">
        <v>163</v>
      </c>
      <c r="D391" s="50" t="str">
        <f t="shared" ca="1" si="62"/>
        <v>\\(\\quad 959　－　26　=　 \\)</v>
      </c>
      <c r="E391" s="50" t="str">
        <f t="shared" ca="1" si="63"/>
        <v>\\(\\quad 933 \\)</v>
      </c>
      <c r="F391" s="50" t="s">
        <v>62</v>
      </c>
      <c r="H391" s="50"/>
      <c r="I391" s="89" t="str">
        <f t="shared" ca="1" si="64"/>
        <v>INSERT INTO math(tangen,question,answer,editor,date,count) VALUES('m1600','\\(\\quad 959　－　26　=　 \\)','\\(\\quad 933 \\)','harazono',NOW(),0);</v>
      </c>
      <c r="J391" s="78" t="s">
        <v>229</v>
      </c>
      <c r="K391" s="1">
        <f t="shared" ca="1" si="65"/>
        <v>959</v>
      </c>
      <c r="L391" t="s">
        <v>236</v>
      </c>
      <c r="M391" s="1">
        <f t="shared" ca="1" si="67"/>
        <v>26</v>
      </c>
      <c r="N391" t="s">
        <v>234</v>
      </c>
      <c r="O391" t="s">
        <v>230</v>
      </c>
      <c r="P391" s="78" t="s">
        <v>229</v>
      </c>
      <c r="Q391" s="1">
        <f t="shared" ca="1" si="66"/>
        <v>933</v>
      </c>
      <c r="R391" t="s">
        <v>230</v>
      </c>
      <c r="S391" t="str">
        <f t="shared" ca="1" si="68"/>
        <v>\\(\\quad 959　－　26　=　 \\)</v>
      </c>
      <c r="T391" t="str">
        <f t="shared" ca="1" si="69"/>
        <v>\\(\\quad 933 \\)</v>
      </c>
    </row>
    <row r="392" spans="1:20" x14ac:dyDescent="0.55000000000000004">
      <c r="A392" s="51" t="s">
        <v>60</v>
      </c>
      <c r="C392" s="50" t="s">
        <v>163</v>
      </c>
      <c r="D392" s="50" t="str">
        <f t="shared" ca="1" si="62"/>
        <v>\\(\\quad 356　－　14　=　 \\)</v>
      </c>
      <c r="E392" s="50" t="str">
        <f t="shared" ca="1" si="63"/>
        <v>\\(\\quad 342 \\)</v>
      </c>
      <c r="F392" s="50" t="s">
        <v>62</v>
      </c>
      <c r="H392" s="50"/>
      <c r="I392" s="89" t="str">
        <f t="shared" ca="1" si="64"/>
        <v>INSERT INTO math(tangen,question,answer,editor,date,count) VALUES('m1600','\\(\\quad 356　－　14　=　 \\)','\\(\\quad 342 \\)','harazono',NOW(),0);</v>
      </c>
      <c r="J392" s="78" t="s">
        <v>229</v>
      </c>
      <c r="K392" s="1">
        <f t="shared" ca="1" si="65"/>
        <v>356</v>
      </c>
      <c r="L392" t="s">
        <v>236</v>
      </c>
      <c r="M392" s="1">
        <f t="shared" ca="1" si="67"/>
        <v>14</v>
      </c>
      <c r="N392" t="s">
        <v>234</v>
      </c>
      <c r="O392" t="s">
        <v>230</v>
      </c>
      <c r="P392" s="78" t="s">
        <v>229</v>
      </c>
      <c r="Q392" s="1">
        <f t="shared" ca="1" si="66"/>
        <v>342</v>
      </c>
      <c r="R392" t="s">
        <v>230</v>
      </c>
      <c r="S392" t="str">
        <f t="shared" ca="1" si="68"/>
        <v>\\(\\quad 356　－　14　=　 \\)</v>
      </c>
      <c r="T392" t="str">
        <f t="shared" ca="1" si="69"/>
        <v>\\(\\quad 342 \\)</v>
      </c>
    </row>
    <row r="393" spans="1:20" x14ac:dyDescent="0.55000000000000004">
      <c r="A393" s="51" t="s">
        <v>60</v>
      </c>
      <c r="C393" s="50" t="s">
        <v>163</v>
      </c>
      <c r="D393" s="50" t="str">
        <f t="shared" ca="1" si="62"/>
        <v>\\(\\quad 664　－　78　=　 \\)</v>
      </c>
      <c r="E393" s="50" t="str">
        <f t="shared" ca="1" si="63"/>
        <v>\\(\\quad 586 \\)</v>
      </c>
      <c r="F393" s="50" t="s">
        <v>62</v>
      </c>
      <c r="H393" s="50"/>
      <c r="I393" s="89" t="str">
        <f t="shared" ca="1" si="64"/>
        <v>INSERT INTO math(tangen,question,answer,editor,date,count) VALUES('m1600','\\(\\quad 664　－　78　=　 \\)','\\(\\quad 586 \\)','harazono',NOW(),0);</v>
      </c>
      <c r="J393" s="78" t="s">
        <v>229</v>
      </c>
      <c r="K393" s="1">
        <f t="shared" ca="1" si="65"/>
        <v>664</v>
      </c>
      <c r="L393" t="s">
        <v>236</v>
      </c>
      <c r="M393" s="1">
        <f t="shared" ca="1" si="67"/>
        <v>78</v>
      </c>
      <c r="N393" t="s">
        <v>234</v>
      </c>
      <c r="O393" t="s">
        <v>230</v>
      </c>
      <c r="P393" s="78" t="s">
        <v>229</v>
      </c>
      <c r="Q393" s="1">
        <f t="shared" ca="1" si="66"/>
        <v>586</v>
      </c>
      <c r="R393" t="s">
        <v>230</v>
      </c>
      <c r="S393" t="str">
        <f t="shared" ca="1" si="68"/>
        <v>\\(\\quad 664　－　78　=　 \\)</v>
      </c>
      <c r="T393" t="str">
        <f t="shared" ca="1" si="69"/>
        <v>\\(\\quad 586 \\)</v>
      </c>
    </row>
    <row r="394" spans="1:20" x14ac:dyDescent="0.55000000000000004">
      <c r="A394" s="51" t="s">
        <v>60</v>
      </c>
      <c r="C394" s="50" t="s">
        <v>163</v>
      </c>
      <c r="D394" s="50" t="str">
        <f t="shared" ca="1" si="62"/>
        <v>\\(\\quad 594　－　66　=　 \\)</v>
      </c>
      <c r="E394" s="50" t="str">
        <f t="shared" ca="1" si="63"/>
        <v>\\(\\quad 528 \\)</v>
      </c>
      <c r="F394" s="50" t="s">
        <v>62</v>
      </c>
      <c r="H394" s="50"/>
      <c r="I394" s="89" t="str">
        <f t="shared" ca="1" si="64"/>
        <v>INSERT INTO math(tangen,question,answer,editor,date,count) VALUES('m1600','\\(\\quad 594　－　66　=　 \\)','\\(\\quad 528 \\)','harazono',NOW(),0);</v>
      </c>
      <c r="J394" s="78" t="s">
        <v>229</v>
      </c>
      <c r="K394" s="1">
        <f t="shared" ca="1" si="65"/>
        <v>594</v>
      </c>
      <c r="L394" t="s">
        <v>236</v>
      </c>
      <c r="M394" s="1">
        <f t="shared" ca="1" si="67"/>
        <v>66</v>
      </c>
      <c r="N394" t="s">
        <v>234</v>
      </c>
      <c r="O394" t="s">
        <v>230</v>
      </c>
      <c r="P394" s="78" t="s">
        <v>229</v>
      </c>
      <c r="Q394" s="1">
        <f t="shared" ca="1" si="66"/>
        <v>528</v>
      </c>
      <c r="R394" t="s">
        <v>230</v>
      </c>
      <c r="S394" t="str">
        <f t="shared" ca="1" si="68"/>
        <v>\\(\\quad 594　－　66　=　 \\)</v>
      </c>
      <c r="T394" t="str">
        <f t="shared" ca="1" si="69"/>
        <v>\\(\\quad 528 \\)</v>
      </c>
    </row>
    <row r="395" spans="1:20" x14ac:dyDescent="0.55000000000000004">
      <c r="A395" s="51" t="s">
        <v>60</v>
      </c>
      <c r="C395" s="50" t="s">
        <v>163</v>
      </c>
      <c r="D395" s="50" t="str">
        <f t="shared" ca="1" si="62"/>
        <v>\\(\\quad 574　－　32　=　 \\)</v>
      </c>
      <c r="E395" s="50" t="str">
        <f t="shared" ca="1" si="63"/>
        <v>\\(\\quad 542 \\)</v>
      </c>
      <c r="F395" s="50" t="s">
        <v>62</v>
      </c>
      <c r="H395" s="50"/>
      <c r="I395" s="89" t="str">
        <f t="shared" ca="1" si="64"/>
        <v>INSERT INTO math(tangen,question,answer,editor,date,count) VALUES('m1600','\\(\\quad 574　－　32　=　 \\)','\\(\\quad 542 \\)','harazono',NOW(),0);</v>
      </c>
      <c r="J395" s="78" t="s">
        <v>229</v>
      </c>
      <c r="K395" s="1">
        <f t="shared" ca="1" si="65"/>
        <v>574</v>
      </c>
      <c r="L395" t="s">
        <v>236</v>
      </c>
      <c r="M395" s="1">
        <f t="shared" ca="1" si="67"/>
        <v>32</v>
      </c>
      <c r="N395" t="s">
        <v>234</v>
      </c>
      <c r="O395" t="s">
        <v>230</v>
      </c>
      <c r="P395" s="78" t="s">
        <v>229</v>
      </c>
      <c r="Q395" s="1">
        <f t="shared" ca="1" si="66"/>
        <v>542</v>
      </c>
      <c r="R395" t="s">
        <v>230</v>
      </c>
      <c r="S395" t="str">
        <f t="shared" ca="1" si="68"/>
        <v>\\(\\quad 574　－　32　=　 \\)</v>
      </c>
      <c r="T395" t="str">
        <f t="shared" ca="1" si="69"/>
        <v>\\(\\quad 542 \\)</v>
      </c>
    </row>
    <row r="396" spans="1:20" x14ac:dyDescent="0.55000000000000004">
      <c r="A396" s="52"/>
      <c r="B396" s="9"/>
      <c r="C396" s="53"/>
      <c r="D396" s="53"/>
      <c r="E396" s="53"/>
      <c r="F396" s="53"/>
      <c r="G396" s="9"/>
      <c r="H396" s="53"/>
      <c r="I396" s="89"/>
      <c r="J396" s="78" t="s">
        <v>229</v>
      </c>
      <c r="K396" s="9"/>
      <c r="L396" t="s">
        <v>236</v>
      </c>
      <c r="M396" s="9"/>
      <c r="N396" t="s">
        <v>234</v>
      </c>
      <c r="O396" t="s">
        <v>230</v>
      </c>
      <c r="P396" s="78" t="s">
        <v>229</v>
      </c>
      <c r="Q396" s="9"/>
      <c r="R396" t="s">
        <v>230</v>
      </c>
      <c r="S396" t="str">
        <f t="shared" si="68"/>
        <v>\\(\\quad 　－　　=　 \\)</v>
      </c>
      <c r="T396" t="str">
        <f t="shared" si="69"/>
        <v>\\(\\quad  \\)</v>
      </c>
    </row>
    <row r="397" spans="1:20" x14ac:dyDescent="0.55000000000000004">
      <c r="A397" s="51" t="s">
        <v>60</v>
      </c>
      <c r="C397" s="50" t="s">
        <v>164</v>
      </c>
      <c r="D397" s="50" t="str">
        <f t="shared" ca="1" si="54"/>
        <v>\\(\\quad 554　－　151　=　 \\)</v>
      </c>
      <c r="E397" s="50" t="str">
        <f t="shared" ca="1" si="55"/>
        <v>\\(\\quad 403 \\)</v>
      </c>
      <c r="F397" s="50" t="s">
        <v>62</v>
      </c>
      <c r="H397" s="50"/>
      <c r="I397" s="89" t="str">
        <f t="shared" ca="1" si="56"/>
        <v>INSERT INTO math(tangen,question,answer,editor,date,count) VALUES('m1700','\\(\\quad 554　－　151　=　 \\)','\\(\\quad 403 \\)','harazono',NOW(),0);</v>
      </c>
      <c r="J397" s="78" t="s">
        <v>229</v>
      </c>
      <c r="K397" s="1">
        <f ca="1">RANDBETWEEN(100,999)</f>
        <v>554</v>
      </c>
      <c r="L397" t="s">
        <v>236</v>
      </c>
      <c r="M397" s="1">
        <f t="shared" ref="M397" ca="1" si="70">RANDBETWEEN(20,K397)</f>
        <v>151</v>
      </c>
      <c r="N397" t="s">
        <v>234</v>
      </c>
      <c r="O397" t="s">
        <v>230</v>
      </c>
      <c r="P397" s="78" t="s">
        <v>229</v>
      </c>
      <c r="Q397" s="1">
        <f t="shared" ref="Q397" ca="1" si="71">K397-M397</f>
        <v>403</v>
      </c>
      <c r="R397" t="s">
        <v>230</v>
      </c>
      <c r="S397" t="str">
        <f t="shared" ca="1" si="68"/>
        <v>\\(\\quad 554　－　151　=　 \\)</v>
      </c>
      <c r="T397" t="str">
        <f t="shared" ca="1" si="69"/>
        <v>\\(\\quad 403 \\)</v>
      </c>
    </row>
    <row r="398" spans="1:20" x14ac:dyDescent="0.55000000000000004">
      <c r="A398" s="51" t="s">
        <v>60</v>
      </c>
      <c r="C398" s="50" t="s">
        <v>164</v>
      </c>
      <c r="D398" s="50" t="str">
        <f t="shared" ca="1" si="54"/>
        <v>\\(\\quad 324　－　48　=　 \\)</v>
      </c>
      <c r="E398" s="50" t="str">
        <f t="shared" ca="1" si="55"/>
        <v>\\(\\quad 276 \\)</v>
      </c>
      <c r="F398" s="50" t="s">
        <v>62</v>
      </c>
      <c r="H398" s="50"/>
      <c r="I398" s="89" t="str">
        <f t="shared" ca="1" si="56"/>
        <v>INSERT INTO math(tangen,question,answer,editor,date,count) VALUES('m1700','\\(\\quad 324　－　48　=　 \\)','\\(\\quad 276 \\)','harazono',NOW(),0);</v>
      </c>
      <c r="J398" s="78" t="s">
        <v>229</v>
      </c>
      <c r="K398" s="1">
        <f t="shared" ref="K398:K461" ca="1" si="72">RANDBETWEEN(100,999)</f>
        <v>324</v>
      </c>
      <c r="L398" t="s">
        <v>236</v>
      </c>
      <c r="M398" s="1">
        <f t="shared" ref="M398:M431" ca="1" si="73">RANDBETWEEN(20,K398)</f>
        <v>48</v>
      </c>
      <c r="N398" t="s">
        <v>234</v>
      </c>
      <c r="O398" t="s">
        <v>230</v>
      </c>
      <c r="P398" s="78" t="s">
        <v>229</v>
      </c>
      <c r="Q398" s="1">
        <f t="shared" ref="Q398:Q431" ca="1" si="74">K398-M398</f>
        <v>276</v>
      </c>
      <c r="R398" t="s">
        <v>230</v>
      </c>
      <c r="S398" t="str">
        <f t="shared" ca="1" si="68"/>
        <v>\\(\\quad 324　－　48　=　 \\)</v>
      </c>
      <c r="T398" t="str">
        <f t="shared" ca="1" si="69"/>
        <v>\\(\\quad 276 \\)</v>
      </c>
    </row>
    <row r="399" spans="1:20" x14ac:dyDescent="0.55000000000000004">
      <c r="A399" s="51" t="s">
        <v>60</v>
      </c>
      <c r="C399" s="50" t="s">
        <v>164</v>
      </c>
      <c r="D399" s="50" t="str">
        <f t="shared" ca="1" si="54"/>
        <v>\\(\\quad 548　－　542　=　 \\)</v>
      </c>
      <c r="E399" s="50" t="str">
        <f t="shared" ca="1" si="55"/>
        <v>\\(\\quad 6 \\)</v>
      </c>
      <c r="F399" s="50" t="s">
        <v>62</v>
      </c>
      <c r="H399" s="50"/>
      <c r="I399" s="89" t="str">
        <f t="shared" ca="1" si="56"/>
        <v>INSERT INTO math(tangen,question,answer,editor,date,count) VALUES('m1700','\\(\\quad 548　－　542　=　 \\)','\\(\\quad 6 \\)','harazono',NOW(),0);</v>
      </c>
      <c r="J399" s="78" t="s">
        <v>229</v>
      </c>
      <c r="K399" s="1">
        <f t="shared" ca="1" si="72"/>
        <v>548</v>
      </c>
      <c r="L399" t="s">
        <v>236</v>
      </c>
      <c r="M399" s="1">
        <f t="shared" ca="1" si="73"/>
        <v>542</v>
      </c>
      <c r="N399" t="s">
        <v>234</v>
      </c>
      <c r="O399" t="s">
        <v>230</v>
      </c>
      <c r="P399" s="78" t="s">
        <v>229</v>
      </c>
      <c r="Q399" s="1">
        <f t="shared" ca="1" si="74"/>
        <v>6</v>
      </c>
      <c r="R399" t="s">
        <v>230</v>
      </c>
      <c r="S399" t="str">
        <f t="shared" ca="1" si="68"/>
        <v>\\(\\quad 548　－　542　=　 \\)</v>
      </c>
      <c r="T399" t="str">
        <f t="shared" ca="1" si="69"/>
        <v>\\(\\quad 6 \\)</v>
      </c>
    </row>
    <row r="400" spans="1:20" x14ac:dyDescent="0.55000000000000004">
      <c r="A400" s="51" t="s">
        <v>60</v>
      </c>
      <c r="C400" s="50" t="s">
        <v>164</v>
      </c>
      <c r="D400" s="50" t="str">
        <f t="shared" ca="1" si="54"/>
        <v>\\(\\quad 313　－　171　=　 \\)</v>
      </c>
      <c r="E400" s="50" t="str">
        <f t="shared" ca="1" si="55"/>
        <v>\\(\\quad 142 \\)</v>
      </c>
      <c r="F400" s="50" t="s">
        <v>62</v>
      </c>
      <c r="H400" s="50"/>
      <c r="I400" s="89" t="str">
        <f t="shared" ca="1" si="56"/>
        <v>INSERT INTO math(tangen,question,answer,editor,date,count) VALUES('m1700','\\(\\quad 313　－　171　=　 \\)','\\(\\quad 142 \\)','harazono',NOW(),0);</v>
      </c>
      <c r="J400" s="78" t="s">
        <v>229</v>
      </c>
      <c r="K400" s="1">
        <f t="shared" ca="1" si="72"/>
        <v>313</v>
      </c>
      <c r="L400" t="s">
        <v>236</v>
      </c>
      <c r="M400" s="1">
        <f t="shared" ca="1" si="73"/>
        <v>171</v>
      </c>
      <c r="N400" t="s">
        <v>234</v>
      </c>
      <c r="O400" t="s">
        <v>230</v>
      </c>
      <c r="P400" s="78" t="s">
        <v>229</v>
      </c>
      <c r="Q400" s="1">
        <f t="shared" ca="1" si="74"/>
        <v>142</v>
      </c>
      <c r="R400" t="s">
        <v>230</v>
      </c>
      <c r="S400" t="str">
        <f t="shared" ca="1" si="68"/>
        <v>\\(\\quad 313　－　171　=　 \\)</v>
      </c>
      <c r="T400" t="str">
        <f t="shared" ca="1" si="69"/>
        <v>\\(\\quad 142 \\)</v>
      </c>
    </row>
    <row r="401" spans="1:20" x14ac:dyDescent="0.55000000000000004">
      <c r="A401" s="51" t="s">
        <v>60</v>
      </c>
      <c r="C401" s="50" t="s">
        <v>164</v>
      </c>
      <c r="D401" s="50" t="str">
        <f t="shared" ca="1" si="54"/>
        <v>\\(\\quad 182　－　48　=　 \\)</v>
      </c>
      <c r="E401" s="50" t="str">
        <f t="shared" ca="1" si="55"/>
        <v>\\(\\quad 134 \\)</v>
      </c>
      <c r="F401" s="50" t="s">
        <v>62</v>
      </c>
      <c r="H401" s="50"/>
      <c r="I401" s="89" t="str">
        <f t="shared" ca="1" si="56"/>
        <v>INSERT INTO math(tangen,question,answer,editor,date,count) VALUES('m1700','\\(\\quad 182　－　48　=　 \\)','\\(\\quad 134 \\)','harazono',NOW(),0);</v>
      </c>
      <c r="J401" s="78" t="s">
        <v>229</v>
      </c>
      <c r="K401" s="1">
        <f t="shared" ca="1" si="72"/>
        <v>182</v>
      </c>
      <c r="L401" t="s">
        <v>236</v>
      </c>
      <c r="M401" s="1">
        <f t="shared" ca="1" si="73"/>
        <v>48</v>
      </c>
      <c r="N401" t="s">
        <v>234</v>
      </c>
      <c r="O401" t="s">
        <v>230</v>
      </c>
      <c r="P401" s="78" t="s">
        <v>229</v>
      </c>
      <c r="Q401" s="1">
        <f t="shared" ca="1" si="74"/>
        <v>134</v>
      </c>
      <c r="R401" t="s">
        <v>230</v>
      </c>
      <c r="S401" t="str">
        <f t="shared" ca="1" si="68"/>
        <v>\\(\\quad 182　－　48　=　 \\)</v>
      </c>
      <c r="T401" t="str">
        <f t="shared" ca="1" si="69"/>
        <v>\\(\\quad 134 \\)</v>
      </c>
    </row>
    <row r="402" spans="1:20" x14ac:dyDescent="0.55000000000000004">
      <c r="A402" s="51" t="s">
        <v>60</v>
      </c>
      <c r="C402" s="50" t="s">
        <v>164</v>
      </c>
      <c r="D402" s="50" t="str">
        <f t="shared" ca="1" si="54"/>
        <v>\\(\\quad 149　－　140　=　 \\)</v>
      </c>
      <c r="E402" s="50" t="str">
        <f t="shared" ca="1" si="55"/>
        <v>\\(\\quad 9 \\)</v>
      </c>
      <c r="F402" s="50" t="s">
        <v>62</v>
      </c>
      <c r="H402" s="50"/>
      <c r="I402" s="89" t="str">
        <f t="shared" ca="1" si="56"/>
        <v>INSERT INTO math(tangen,question,answer,editor,date,count) VALUES('m1700','\\(\\quad 149　－　140　=　 \\)','\\(\\quad 9 \\)','harazono',NOW(),0);</v>
      </c>
      <c r="J402" s="78" t="s">
        <v>229</v>
      </c>
      <c r="K402" s="1">
        <f t="shared" ca="1" si="72"/>
        <v>149</v>
      </c>
      <c r="L402" t="s">
        <v>236</v>
      </c>
      <c r="M402" s="1">
        <f t="shared" ca="1" si="73"/>
        <v>140</v>
      </c>
      <c r="N402" t="s">
        <v>234</v>
      </c>
      <c r="O402" t="s">
        <v>230</v>
      </c>
      <c r="P402" s="78" t="s">
        <v>229</v>
      </c>
      <c r="Q402" s="1">
        <f t="shared" ca="1" si="74"/>
        <v>9</v>
      </c>
      <c r="R402" t="s">
        <v>230</v>
      </c>
      <c r="S402" t="str">
        <f t="shared" ca="1" si="68"/>
        <v>\\(\\quad 149　－　140　=　 \\)</v>
      </c>
      <c r="T402" t="str">
        <f t="shared" ca="1" si="69"/>
        <v>\\(\\quad 9 \\)</v>
      </c>
    </row>
    <row r="403" spans="1:20" x14ac:dyDescent="0.55000000000000004">
      <c r="A403" s="51" t="s">
        <v>60</v>
      </c>
      <c r="C403" s="50" t="s">
        <v>164</v>
      </c>
      <c r="D403" s="50" t="str">
        <f t="shared" ca="1" si="54"/>
        <v>\\(\\quad 706　－　472　=　 \\)</v>
      </c>
      <c r="E403" s="50" t="str">
        <f t="shared" ca="1" si="55"/>
        <v>\\(\\quad 234 \\)</v>
      </c>
      <c r="F403" s="50" t="s">
        <v>62</v>
      </c>
      <c r="H403" s="50"/>
      <c r="I403" s="89" t="str">
        <f t="shared" ca="1" si="56"/>
        <v>INSERT INTO math(tangen,question,answer,editor,date,count) VALUES('m1700','\\(\\quad 706　－　472　=　 \\)','\\(\\quad 234 \\)','harazono',NOW(),0);</v>
      </c>
      <c r="J403" s="78" t="s">
        <v>229</v>
      </c>
      <c r="K403" s="1">
        <f t="shared" ca="1" si="72"/>
        <v>706</v>
      </c>
      <c r="L403" t="s">
        <v>236</v>
      </c>
      <c r="M403" s="1">
        <f t="shared" ca="1" si="73"/>
        <v>472</v>
      </c>
      <c r="N403" t="s">
        <v>234</v>
      </c>
      <c r="O403" t="s">
        <v>230</v>
      </c>
      <c r="P403" s="78" t="s">
        <v>229</v>
      </c>
      <c r="Q403" s="1">
        <f t="shared" ca="1" si="74"/>
        <v>234</v>
      </c>
      <c r="R403" t="s">
        <v>230</v>
      </c>
      <c r="S403" t="str">
        <f t="shared" ca="1" si="68"/>
        <v>\\(\\quad 706　－　472　=　 \\)</v>
      </c>
      <c r="T403" t="str">
        <f t="shared" ca="1" si="69"/>
        <v>\\(\\quad 234 \\)</v>
      </c>
    </row>
    <row r="404" spans="1:20" x14ac:dyDescent="0.55000000000000004">
      <c r="A404" s="51" t="s">
        <v>60</v>
      </c>
      <c r="C404" s="50" t="s">
        <v>164</v>
      </c>
      <c r="D404" s="50" t="str">
        <f t="shared" ca="1" si="54"/>
        <v>\\(\\quad 985　－　874　=　 \\)</v>
      </c>
      <c r="E404" s="50" t="str">
        <f t="shared" ca="1" si="55"/>
        <v>\\(\\quad 111 \\)</v>
      </c>
      <c r="F404" s="50" t="s">
        <v>62</v>
      </c>
      <c r="H404" s="50"/>
      <c r="I404" s="89" t="str">
        <f t="shared" ca="1" si="56"/>
        <v>INSERT INTO math(tangen,question,answer,editor,date,count) VALUES('m1700','\\(\\quad 985　－　874　=　 \\)','\\(\\quad 111 \\)','harazono',NOW(),0);</v>
      </c>
      <c r="J404" s="78" t="s">
        <v>229</v>
      </c>
      <c r="K404" s="1">
        <f t="shared" ca="1" si="72"/>
        <v>985</v>
      </c>
      <c r="L404" t="s">
        <v>236</v>
      </c>
      <c r="M404" s="1">
        <f t="shared" ca="1" si="73"/>
        <v>874</v>
      </c>
      <c r="N404" t="s">
        <v>234</v>
      </c>
      <c r="O404" t="s">
        <v>230</v>
      </c>
      <c r="P404" s="78" t="s">
        <v>229</v>
      </c>
      <c r="Q404" s="1">
        <f t="shared" ca="1" si="74"/>
        <v>111</v>
      </c>
      <c r="R404" t="s">
        <v>230</v>
      </c>
      <c r="S404" t="str">
        <f t="shared" ca="1" si="68"/>
        <v>\\(\\quad 985　－　874　=　 \\)</v>
      </c>
      <c r="T404" t="str">
        <f t="shared" ca="1" si="69"/>
        <v>\\(\\quad 111 \\)</v>
      </c>
    </row>
    <row r="405" spans="1:20" x14ac:dyDescent="0.55000000000000004">
      <c r="A405" s="51" t="s">
        <v>60</v>
      </c>
      <c r="C405" s="50" t="s">
        <v>164</v>
      </c>
      <c r="D405" s="50" t="str">
        <f t="shared" ca="1" si="54"/>
        <v>\\(\\quad 480　－　243　=　 \\)</v>
      </c>
      <c r="E405" s="50" t="str">
        <f t="shared" ca="1" si="55"/>
        <v>\\(\\quad 237 \\)</v>
      </c>
      <c r="F405" s="50" t="s">
        <v>62</v>
      </c>
      <c r="H405" s="50"/>
      <c r="I405" s="89" t="str">
        <f t="shared" ca="1" si="56"/>
        <v>INSERT INTO math(tangen,question,answer,editor,date,count) VALUES('m1700','\\(\\quad 480　－　243　=　 \\)','\\(\\quad 237 \\)','harazono',NOW(),0);</v>
      </c>
      <c r="J405" s="78" t="s">
        <v>229</v>
      </c>
      <c r="K405" s="1">
        <f t="shared" ca="1" si="72"/>
        <v>480</v>
      </c>
      <c r="L405" t="s">
        <v>236</v>
      </c>
      <c r="M405" s="1">
        <f t="shared" ca="1" si="73"/>
        <v>243</v>
      </c>
      <c r="N405" t="s">
        <v>234</v>
      </c>
      <c r="O405" t="s">
        <v>230</v>
      </c>
      <c r="P405" s="78" t="s">
        <v>229</v>
      </c>
      <c r="Q405" s="1">
        <f t="shared" ca="1" si="74"/>
        <v>237</v>
      </c>
      <c r="R405" t="s">
        <v>230</v>
      </c>
      <c r="S405" t="str">
        <f t="shared" ca="1" si="68"/>
        <v>\\(\\quad 480　－　243　=　 \\)</v>
      </c>
      <c r="T405" t="str">
        <f t="shared" ca="1" si="69"/>
        <v>\\(\\quad 237 \\)</v>
      </c>
    </row>
    <row r="406" spans="1:20" x14ac:dyDescent="0.55000000000000004">
      <c r="A406" s="51" t="s">
        <v>60</v>
      </c>
      <c r="C406" s="50" t="s">
        <v>164</v>
      </c>
      <c r="D406" s="50" t="str">
        <f t="shared" ca="1" si="54"/>
        <v>\\(\\quad 532　－　258　=　 \\)</v>
      </c>
      <c r="E406" s="50" t="str">
        <f t="shared" ca="1" si="55"/>
        <v>\\(\\quad 274 \\)</v>
      </c>
      <c r="F406" s="50" t="s">
        <v>62</v>
      </c>
      <c r="H406" s="50"/>
      <c r="I406" s="89" t="str">
        <f t="shared" ca="1" si="56"/>
        <v>INSERT INTO math(tangen,question,answer,editor,date,count) VALUES('m1700','\\(\\quad 532　－　258　=　 \\)','\\(\\quad 274 \\)','harazono',NOW(),0);</v>
      </c>
      <c r="J406" s="78" t="s">
        <v>229</v>
      </c>
      <c r="K406" s="1">
        <f t="shared" ca="1" si="72"/>
        <v>532</v>
      </c>
      <c r="L406" t="s">
        <v>236</v>
      </c>
      <c r="M406" s="1">
        <f t="shared" ca="1" si="73"/>
        <v>258</v>
      </c>
      <c r="N406" t="s">
        <v>234</v>
      </c>
      <c r="O406" t="s">
        <v>230</v>
      </c>
      <c r="P406" s="78" t="s">
        <v>229</v>
      </c>
      <c r="Q406" s="1">
        <f t="shared" ca="1" si="74"/>
        <v>274</v>
      </c>
      <c r="R406" t="s">
        <v>230</v>
      </c>
      <c r="S406" t="str">
        <f t="shared" ca="1" si="68"/>
        <v>\\(\\quad 532　－　258　=　 \\)</v>
      </c>
      <c r="T406" t="str">
        <f t="shared" ca="1" si="69"/>
        <v>\\(\\quad 274 \\)</v>
      </c>
    </row>
    <row r="407" spans="1:20" x14ac:dyDescent="0.55000000000000004">
      <c r="A407" s="51" t="s">
        <v>60</v>
      </c>
      <c r="C407" s="50" t="s">
        <v>164</v>
      </c>
      <c r="D407" s="50" t="str">
        <f t="shared" ca="1" si="54"/>
        <v>\\(\\quad 175　－　65　=　 \\)</v>
      </c>
      <c r="E407" s="50" t="str">
        <f t="shared" ca="1" si="55"/>
        <v>\\(\\quad 110 \\)</v>
      </c>
      <c r="F407" s="50" t="s">
        <v>62</v>
      </c>
      <c r="H407" s="50"/>
      <c r="I407" s="89" t="str">
        <f t="shared" ca="1" si="56"/>
        <v>INSERT INTO math(tangen,question,answer,editor,date,count) VALUES('m1700','\\(\\quad 175　－　65　=　 \\)','\\(\\quad 110 \\)','harazono',NOW(),0);</v>
      </c>
      <c r="J407" s="78" t="s">
        <v>229</v>
      </c>
      <c r="K407" s="1">
        <f t="shared" ca="1" si="72"/>
        <v>175</v>
      </c>
      <c r="L407" t="s">
        <v>236</v>
      </c>
      <c r="M407" s="1">
        <f t="shared" ca="1" si="73"/>
        <v>65</v>
      </c>
      <c r="N407" t="s">
        <v>234</v>
      </c>
      <c r="O407" t="s">
        <v>230</v>
      </c>
      <c r="P407" s="78" t="s">
        <v>229</v>
      </c>
      <c r="Q407" s="1">
        <f t="shared" ca="1" si="74"/>
        <v>110</v>
      </c>
      <c r="R407" t="s">
        <v>230</v>
      </c>
      <c r="S407" t="str">
        <f t="shared" ca="1" si="68"/>
        <v>\\(\\quad 175　－　65　=　 \\)</v>
      </c>
      <c r="T407" t="str">
        <f t="shared" ca="1" si="69"/>
        <v>\\(\\quad 110 \\)</v>
      </c>
    </row>
    <row r="408" spans="1:20" x14ac:dyDescent="0.55000000000000004">
      <c r="A408" s="51" t="s">
        <v>60</v>
      </c>
      <c r="C408" s="50" t="s">
        <v>164</v>
      </c>
      <c r="D408" s="50" t="str">
        <f t="shared" ca="1" si="54"/>
        <v>\\(\\quad 145　－　100　=　 \\)</v>
      </c>
      <c r="E408" s="50" t="str">
        <f t="shared" ca="1" si="55"/>
        <v>\\(\\quad 45 \\)</v>
      </c>
      <c r="F408" s="50" t="s">
        <v>62</v>
      </c>
      <c r="H408" s="50"/>
      <c r="I408" s="89" t="str">
        <f t="shared" ca="1" si="56"/>
        <v>INSERT INTO math(tangen,question,answer,editor,date,count) VALUES('m1700','\\(\\quad 145　－　100　=　 \\)','\\(\\quad 45 \\)','harazono',NOW(),0);</v>
      </c>
      <c r="J408" s="78" t="s">
        <v>229</v>
      </c>
      <c r="K408" s="1">
        <f t="shared" ca="1" si="72"/>
        <v>145</v>
      </c>
      <c r="L408" t="s">
        <v>236</v>
      </c>
      <c r="M408" s="1">
        <f t="shared" ca="1" si="73"/>
        <v>100</v>
      </c>
      <c r="N408" t="s">
        <v>234</v>
      </c>
      <c r="O408" t="s">
        <v>230</v>
      </c>
      <c r="P408" s="78" t="s">
        <v>229</v>
      </c>
      <c r="Q408" s="1">
        <f t="shared" ca="1" si="74"/>
        <v>45</v>
      </c>
      <c r="R408" t="s">
        <v>230</v>
      </c>
      <c r="S408" t="str">
        <f t="shared" ca="1" si="68"/>
        <v>\\(\\quad 145　－　100　=　 \\)</v>
      </c>
      <c r="T408" t="str">
        <f t="shared" ca="1" si="69"/>
        <v>\\(\\quad 45 \\)</v>
      </c>
    </row>
    <row r="409" spans="1:20" x14ac:dyDescent="0.55000000000000004">
      <c r="A409" s="51" t="s">
        <v>60</v>
      </c>
      <c r="C409" s="50" t="s">
        <v>164</v>
      </c>
      <c r="D409" s="50" t="str">
        <f t="shared" ca="1" si="54"/>
        <v>\\(\\quad 212　－　211　=　 \\)</v>
      </c>
      <c r="E409" s="50" t="str">
        <f t="shared" ca="1" si="55"/>
        <v>\\(\\quad 1 \\)</v>
      </c>
      <c r="F409" s="50" t="s">
        <v>62</v>
      </c>
      <c r="H409" s="50"/>
      <c r="I409" s="89" t="str">
        <f t="shared" ca="1" si="56"/>
        <v>INSERT INTO math(tangen,question,answer,editor,date,count) VALUES('m1700','\\(\\quad 212　－　211　=　 \\)','\\(\\quad 1 \\)','harazono',NOW(),0);</v>
      </c>
      <c r="J409" s="78" t="s">
        <v>229</v>
      </c>
      <c r="K409" s="1">
        <f t="shared" ca="1" si="72"/>
        <v>212</v>
      </c>
      <c r="L409" t="s">
        <v>236</v>
      </c>
      <c r="M409" s="1">
        <f t="shared" ca="1" si="73"/>
        <v>211</v>
      </c>
      <c r="N409" t="s">
        <v>234</v>
      </c>
      <c r="O409" t="s">
        <v>230</v>
      </c>
      <c r="P409" s="78" t="s">
        <v>229</v>
      </c>
      <c r="Q409" s="1">
        <f t="shared" ca="1" si="74"/>
        <v>1</v>
      </c>
      <c r="R409" t="s">
        <v>230</v>
      </c>
      <c r="S409" t="str">
        <f t="shared" ca="1" si="68"/>
        <v>\\(\\quad 212　－　211　=　 \\)</v>
      </c>
      <c r="T409" t="str">
        <f t="shared" ca="1" si="69"/>
        <v>\\(\\quad 1 \\)</v>
      </c>
    </row>
    <row r="410" spans="1:20" x14ac:dyDescent="0.55000000000000004">
      <c r="A410" s="51" t="s">
        <v>60</v>
      </c>
      <c r="C410" s="50" t="s">
        <v>164</v>
      </c>
      <c r="D410" s="50" t="str">
        <f t="shared" ca="1" si="54"/>
        <v>\\(\\quad 227　－　72　=　 \\)</v>
      </c>
      <c r="E410" s="50" t="str">
        <f t="shared" ca="1" si="55"/>
        <v>\\(\\quad 155 \\)</v>
      </c>
      <c r="F410" s="50" t="s">
        <v>62</v>
      </c>
      <c r="H410" s="50"/>
      <c r="I410" s="89" t="str">
        <f t="shared" ca="1" si="56"/>
        <v>INSERT INTO math(tangen,question,answer,editor,date,count) VALUES('m1700','\\(\\quad 227　－　72　=　 \\)','\\(\\quad 155 \\)','harazono',NOW(),0);</v>
      </c>
      <c r="J410" s="78" t="s">
        <v>229</v>
      </c>
      <c r="K410" s="1">
        <f t="shared" ca="1" si="72"/>
        <v>227</v>
      </c>
      <c r="L410" t="s">
        <v>236</v>
      </c>
      <c r="M410" s="1">
        <f t="shared" ca="1" si="73"/>
        <v>72</v>
      </c>
      <c r="N410" t="s">
        <v>234</v>
      </c>
      <c r="O410" t="s">
        <v>230</v>
      </c>
      <c r="P410" s="78" t="s">
        <v>229</v>
      </c>
      <c r="Q410" s="1">
        <f t="shared" ca="1" si="74"/>
        <v>155</v>
      </c>
      <c r="R410" t="s">
        <v>230</v>
      </c>
      <c r="S410" t="str">
        <f t="shared" ca="1" si="68"/>
        <v>\\(\\quad 227　－　72　=　 \\)</v>
      </c>
      <c r="T410" t="str">
        <f t="shared" ca="1" si="69"/>
        <v>\\(\\quad 155 \\)</v>
      </c>
    </row>
    <row r="411" spans="1:20" x14ac:dyDescent="0.55000000000000004">
      <c r="A411" s="51" t="s">
        <v>60</v>
      </c>
      <c r="C411" s="50" t="s">
        <v>164</v>
      </c>
      <c r="D411" s="50" t="str">
        <f t="shared" ca="1" si="54"/>
        <v>\\(\\quad 704　－　212　=　 \\)</v>
      </c>
      <c r="E411" s="50" t="str">
        <f t="shared" ca="1" si="55"/>
        <v>\\(\\quad 492 \\)</v>
      </c>
      <c r="F411" s="50" t="s">
        <v>62</v>
      </c>
      <c r="H411" s="50"/>
      <c r="I411" s="89" t="str">
        <f t="shared" ca="1" si="56"/>
        <v>INSERT INTO math(tangen,question,answer,editor,date,count) VALUES('m1700','\\(\\quad 704　－　212　=　 \\)','\\(\\quad 492 \\)','harazono',NOW(),0);</v>
      </c>
      <c r="J411" s="78" t="s">
        <v>229</v>
      </c>
      <c r="K411" s="1">
        <f t="shared" ca="1" si="72"/>
        <v>704</v>
      </c>
      <c r="L411" t="s">
        <v>236</v>
      </c>
      <c r="M411" s="1">
        <f t="shared" ca="1" si="73"/>
        <v>212</v>
      </c>
      <c r="N411" t="s">
        <v>234</v>
      </c>
      <c r="O411" t="s">
        <v>230</v>
      </c>
      <c r="P411" s="78" t="s">
        <v>229</v>
      </c>
      <c r="Q411" s="1">
        <f t="shared" ca="1" si="74"/>
        <v>492</v>
      </c>
      <c r="R411" t="s">
        <v>230</v>
      </c>
      <c r="S411" t="str">
        <f t="shared" ca="1" si="68"/>
        <v>\\(\\quad 704　－　212　=　 \\)</v>
      </c>
      <c r="T411" t="str">
        <f t="shared" ca="1" si="69"/>
        <v>\\(\\quad 492 \\)</v>
      </c>
    </row>
    <row r="412" spans="1:20" x14ac:dyDescent="0.55000000000000004">
      <c r="A412" s="51" t="s">
        <v>60</v>
      </c>
      <c r="C412" s="50" t="s">
        <v>164</v>
      </c>
      <c r="D412" s="50" t="str">
        <f t="shared" ref="D412:D446" ca="1" si="75">S412</f>
        <v>\\(\\quad 250　－　57　=　 \\)</v>
      </c>
      <c r="E412" s="50" t="str">
        <f t="shared" ref="E412:E446" ca="1" si="76">T412</f>
        <v>\\(\\quad 193 \\)</v>
      </c>
      <c r="F412" s="50" t="s">
        <v>62</v>
      </c>
      <c r="H412" s="50"/>
      <c r="I412" s="89" t="str">
        <f t="shared" ref="I412:I446" ca="1" si="77">"INSERT INTO "&amp;A412&amp;"(tangen,question,answer,editor,date,count) VALUES('"&amp;C412&amp;"','"&amp;D412&amp;"','"&amp;E412&amp;"','"&amp;F412&amp;"',NOW(),0);"</f>
        <v>INSERT INTO math(tangen,question,answer,editor,date,count) VALUES('m1700','\\(\\quad 250　－　57　=　 \\)','\\(\\quad 193 \\)','harazono',NOW(),0);</v>
      </c>
      <c r="J412" s="78" t="s">
        <v>229</v>
      </c>
      <c r="K412" s="1">
        <f t="shared" ca="1" si="72"/>
        <v>250</v>
      </c>
      <c r="L412" t="s">
        <v>236</v>
      </c>
      <c r="M412" s="1">
        <f t="shared" ca="1" si="73"/>
        <v>57</v>
      </c>
      <c r="N412" t="s">
        <v>234</v>
      </c>
      <c r="O412" t="s">
        <v>230</v>
      </c>
      <c r="P412" s="78" t="s">
        <v>229</v>
      </c>
      <c r="Q412" s="1">
        <f t="shared" ca="1" si="74"/>
        <v>193</v>
      </c>
      <c r="R412" t="s">
        <v>230</v>
      </c>
      <c r="S412" t="str">
        <f t="shared" ca="1" si="68"/>
        <v>\\(\\quad 250　－　57　=　 \\)</v>
      </c>
      <c r="T412" t="str">
        <f t="shared" ca="1" si="69"/>
        <v>\\(\\quad 193 \\)</v>
      </c>
    </row>
    <row r="413" spans="1:20" x14ac:dyDescent="0.55000000000000004">
      <c r="A413" s="51" t="s">
        <v>60</v>
      </c>
      <c r="C413" s="50" t="s">
        <v>164</v>
      </c>
      <c r="D413" s="50" t="str">
        <f t="shared" ca="1" si="75"/>
        <v>\\(\\quad 976　－　476　=　 \\)</v>
      </c>
      <c r="E413" s="50" t="str">
        <f t="shared" ca="1" si="76"/>
        <v>\\(\\quad 500 \\)</v>
      </c>
      <c r="F413" s="50" t="s">
        <v>62</v>
      </c>
      <c r="H413" s="50"/>
      <c r="I413" s="89" t="str">
        <f t="shared" ca="1" si="77"/>
        <v>INSERT INTO math(tangen,question,answer,editor,date,count) VALUES('m1700','\\(\\quad 976　－　476　=　 \\)','\\(\\quad 500 \\)','harazono',NOW(),0);</v>
      </c>
      <c r="J413" s="78" t="s">
        <v>229</v>
      </c>
      <c r="K413" s="1">
        <f t="shared" ca="1" si="72"/>
        <v>976</v>
      </c>
      <c r="L413" t="s">
        <v>236</v>
      </c>
      <c r="M413" s="1">
        <f t="shared" ca="1" si="73"/>
        <v>476</v>
      </c>
      <c r="N413" t="s">
        <v>234</v>
      </c>
      <c r="O413" t="s">
        <v>230</v>
      </c>
      <c r="P413" s="78" t="s">
        <v>229</v>
      </c>
      <c r="Q413" s="1">
        <f t="shared" ca="1" si="74"/>
        <v>500</v>
      </c>
      <c r="R413" t="s">
        <v>230</v>
      </c>
      <c r="S413" t="str">
        <f t="shared" ca="1" si="68"/>
        <v>\\(\\quad 976　－　476　=　 \\)</v>
      </c>
      <c r="T413" t="str">
        <f t="shared" ca="1" si="69"/>
        <v>\\(\\quad 500 \\)</v>
      </c>
    </row>
    <row r="414" spans="1:20" x14ac:dyDescent="0.55000000000000004">
      <c r="A414" s="51" t="s">
        <v>60</v>
      </c>
      <c r="C414" s="50" t="s">
        <v>164</v>
      </c>
      <c r="D414" s="50" t="str">
        <f t="shared" ca="1" si="75"/>
        <v>\\(\\quad 795　－　397　=　 \\)</v>
      </c>
      <c r="E414" s="50" t="str">
        <f t="shared" ca="1" si="76"/>
        <v>\\(\\quad 398 \\)</v>
      </c>
      <c r="F414" s="50" t="s">
        <v>62</v>
      </c>
      <c r="H414" s="50"/>
      <c r="I414" s="89" t="str">
        <f t="shared" ca="1" si="77"/>
        <v>INSERT INTO math(tangen,question,answer,editor,date,count) VALUES('m1700','\\(\\quad 795　－　397　=　 \\)','\\(\\quad 398 \\)','harazono',NOW(),0);</v>
      </c>
      <c r="J414" s="78" t="s">
        <v>229</v>
      </c>
      <c r="K414" s="1">
        <f t="shared" ca="1" si="72"/>
        <v>795</v>
      </c>
      <c r="L414" t="s">
        <v>236</v>
      </c>
      <c r="M414" s="1">
        <f t="shared" ca="1" si="73"/>
        <v>397</v>
      </c>
      <c r="N414" t="s">
        <v>234</v>
      </c>
      <c r="O414" t="s">
        <v>230</v>
      </c>
      <c r="P414" s="78" t="s">
        <v>229</v>
      </c>
      <c r="Q414" s="1">
        <f t="shared" ca="1" si="74"/>
        <v>398</v>
      </c>
      <c r="R414" t="s">
        <v>230</v>
      </c>
      <c r="S414" t="str">
        <f t="shared" ca="1" si="68"/>
        <v>\\(\\quad 795　－　397　=　 \\)</v>
      </c>
      <c r="T414" t="str">
        <f t="shared" ca="1" si="69"/>
        <v>\\(\\quad 398 \\)</v>
      </c>
    </row>
    <row r="415" spans="1:20" x14ac:dyDescent="0.55000000000000004">
      <c r="A415" s="51" t="s">
        <v>60</v>
      </c>
      <c r="C415" s="50" t="s">
        <v>164</v>
      </c>
      <c r="D415" s="50" t="str">
        <f t="shared" ca="1" si="75"/>
        <v>\\(\\quad 915　－　593　=　 \\)</v>
      </c>
      <c r="E415" s="50" t="str">
        <f t="shared" ca="1" si="76"/>
        <v>\\(\\quad 322 \\)</v>
      </c>
      <c r="F415" s="50" t="s">
        <v>62</v>
      </c>
      <c r="H415" s="50"/>
      <c r="I415" s="89" t="str">
        <f t="shared" ca="1" si="77"/>
        <v>INSERT INTO math(tangen,question,answer,editor,date,count) VALUES('m1700','\\(\\quad 915　－　593　=　 \\)','\\(\\quad 322 \\)','harazono',NOW(),0);</v>
      </c>
      <c r="J415" s="78" t="s">
        <v>229</v>
      </c>
      <c r="K415" s="1">
        <f t="shared" ca="1" si="72"/>
        <v>915</v>
      </c>
      <c r="L415" t="s">
        <v>236</v>
      </c>
      <c r="M415" s="1">
        <f t="shared" ca="1" si="73"/>
        <v>593</v>
      </c>
      <c r="N415" t="s">
        <v>234</v>
      </c>
      <c r="O415" t="s">
        <v>230</v>
      </c>
      <c r="P415" s="78" t="s">
        <v>229</v>
      </c>
      <c r="Q415" s="1">
        <f t="shared" ca="1" si="74"/>
        <v>322</v>
      </c>
      <c r="R415" t="s">
        <v>230</v>
      </c>
      <c r="S415" t="str">
        <f t="shared" ca="1" si="68"/>
        <v>\\(\\quad 915　－　593　=　 \\)</v>
      </c>
      <c r="T415" t="str">
        <f t="shared" ca="1" si="69"/>
        <v>\\(\\quad 322 \\)</v>
      </c>
    </row>
    <row r="416" spans="1:20" x14ac:dyDescent="0.55000000000000004">
      <c r="A416" s="51" t="s">
        <v>60</v>
      </c>
      <c r="C416" s="50" t="s">
        <v>164</v>
      </c>
      <c r="D416" s="50" t="str">
        <f t="shared" ca="1" si="75"/>
        <v>\\(\\quad 517　－　433　=　 \\)</v>
      </c>
      <c r="E416" s="50" t="str">
        <f t="shared" ca="1" si="76"/>
        <v>\\(\\quad 84 \\)</v>
      </c>
      <c r="F416" s="50" t="s">
        <v>62</v>
      </c>
      <c r="H416" s="50"/>
      <c r="I416" s="89" t="str">
        <f t="shared" ca="1" si="77"/>
        <v>INSERT INTO math(tangen,question,answer,editor,date,count) VALUES('m1700','\\(\\quad 517　－　433　=　 \\)','\\(\\quad 84 \\)','harazono',NOW(),0);</v>
      </c>
      <c r="J416" s="78" t="s">
        <v>229</v>
      </c>
      <c r="K416" s="1">
        <f t="shared" ca="1" si="72"/>
        <v>517</v>
      </c>
      <c r="L416" t="s">
        <v>236</v>
      </c>
      <c r="M416" s="1">
        <f t="shared" ca="1" si="73"/>
        <v>433</v>
      </c>
      <c r="N416" t="s">
        <v>234</v>
      </c>
      <c r="O416" t="s">
        <v>230</v>
      </c>
      <c r="P416" s="78" t="s">
        <v>229</v>
      </c>
      <c r="Q416" s="1">
        <f t="shared" ca="1" si="74"/>
        <v>84</v>
      </c>
      <c r="R416" t="s">
        <v>230</v>
      </c>
      <c r="S416" t="str">
        <f t="shared" ca="1" si="68"/>
        <v>\\(\\quad 517　－　433　=　 \\)</v>
      </c>
      <c r="T416" t="str">
        <f t="shared" ca="1" si="69"/>
        <v>\\(\\quad 84 \\)</v>
      </c>
    </row>
    <row r="417" spans="1:20" x14ac:dyDescent="0.55000000000000004">
      <c r="A417" s="51" t="s">
        <v>60</v>
      </c>
      <c r="C417" s="50" t="s">
        <v>164</v>
      </c>
      <c r="D417" s="50" t="str">
        <f t="shared" ca="1" si="75"/>
        <v>\\(\\quad 947　－　793　=　 \\)</v>
      </c>
      <c r="E417" s="50" t="str">
        <f t="shared" ca="1" si="76"/>
        <v>\\(\\quad 154 \\)</v>
      </c>
      <c r="F417" s="50" t="s">
        <v>62</v>
      </c>
      <c r="H417" s="50"/>
      <c r="I417" s="89" t="str">
        <f t="shared" ca="1" si="77"/>
        <v>INSERT INTO math(tangen,question,answer,editor,date,count) VALUES('m1700','\\(\\quad 947　－　793　=　 \\)','\\(\\quad 154 \\)','harazono',NOW(),0);</v>
      </c>
      <c r="J417" s="78" t="s">
        <v>229</v>
      </c>
      <c r="K417" s="1">
        <f t="shared" ca="1" si="72"/>
        <v>947</v>
      </c>
      <c r="L417" t="s">
        <v>236</v>
      </c>
      <c r="M417" s="1">
        <f t="shared" ca="1" si="73"/>
        <v>793</v>
      </c>
      <c r="N417" t="s">
        <v>234</v>
      </c>
      <c r="O417" t="s">
        <v>230</v>
      </c>
      <c r="P417" s="78" t="s">
        <v>229</v>
      </c>
      <c r="Q417" s="1">
        <f t="shared" ca="1" si="74"/>
        <v>154</v>
      </c>
      <c r="R417" t="s">
        <v>230</v>
      </c>
      <c r="S417" t="str">
        <f t="shared" ca="1" si="68"/>
        <v>\\(\\quad 947　－　793　=　 \\)</v>
      </c>
      <c r="T417" t="str">
        <f t="shared" ca="1" si="69"/>
        <v>\\(\\quad 154 \\)</v>
      </c>
    </row>
    <row r="418" spans="1:20" x14ac:dyDescent="0.55000000000000004">
      <c r="A418" s="51" t="s">
        <v>60</v>
      </c>
      <c r="C418" s="50" t="s">
        <v>164</v>
      </c>
      <c r="D418" s="50" t="str">
        <f t="shared" ca="1" si="75"/>
        <v>\\(\\quad 550　－　308　=　 \\)</v>
      </c>
      <c r="E418" s="50" t="str">
        <f t="shared" ca="1" si="76"/>
        <v>\\(\\quad 242 \\)</v>
      </c>
      <c r="F418" s="50" t="s">
        <v>62</v>
      </c>
      <c r="H418" s="50"/>
      <c r="I418" s="89" t="str">
        <f t="shared" ca="1" si="77"/>
        <v>INSERT INTO math(tangen,question,answer,editor,date,count) VALUES('m1700','\\(\\quad 550　－　308　=　 \\)','\\(\\quad 242 \\)','harazono',NOW(),0);</v>
      </c>
      <c r="J418" s="78" t="s">
        <v>229</v>
      </c>
      <c r="K418" s="1">
        <f t="shared" ca="1" si="72"/>
        <v>550</v>
      </c>
      <c r="L418" t="s">
        <v>236</v>
      </c>
      <c r="M418" s="1">
        <f t="shared" ca="1" si="73"/>
        <v>308</v>
      </c>
      <c r="N418" t="s">
        <v>234</v>
      </c>
      <c r="O418" t="s">
        <v>230</v>
      </c>
      <c r="P418" s="78" t="s">
        <v>229</v>
      </c>
      <c r="Q418" s="1">
        <f t="shared" ca="1" si="74"/>
        <v>242</v>
      </c>
      <c r="R418" t="s">
        <v>230</v>
      </c>
      <c r="S418" t="str">
        <f t="shared" ca="1" si="68"/>
        <v>\\(\\quad 550　－　308　=　 \\)</v>
      </c>
      <c r="T418" t="str">
        <f t="shared" ca="1" si="69"/>
        <v>\\(\\quad 242 \\)</v>
      </c>
    </row>
    <row r="419" spans="1:20" x14ac:dyDescent="0.55000000000000004">
      <c r="A419" s="51" t="s">
        <v>60</v>
      </c>
      <c r="C419" s="50" t="s">
        <v>164</v>
      </c>
      <c r="D419" s="50" t="str">
        <f t="shared" ca="1" si="75"/>
        <v>\\(\\quad 195　－　139　=　 \\)</v>
      </c>
      <c r="E419" s="50" t="str">
        <f t="shared" ca="1" si="76"/>
        <v>\\(\\quad 56 \\)</v>
      </c>
      <c r="F419" s="50" t="s">
        <v>62</v>
      </c>
      <c r="H419" s="50"/>
      <c r="I419" s="89" t="str">
        <f t="shared" ca="1" si="77"/>
        <v>INSERT INTO math(tangen,question,answer,editor,date,count) VALUES('m1700','\\(\\quad 195　－　139　=　 \\)','\\(\\quad 56 \\)','harazono',NOW(),0);</v>
      </c>
      <c r="J419" s="78" t="s">
        <v>229</v>
      </c>
      <c r="K419" s="1">
        <f t="shared" ca="1" si="72"/>
        <v>195</v>
      </c>
      <c r="L419" t="s">
        <v>236</v>
      </c>
      <c r="M419" s="1">
        <f t="shared" ca="1" si="73"/>
        <v>139</v>
      </c>
      <c r="N419" t="s">
        <v>234</v>
      </c>
      <c r="O419" t="s">
        <v>230</v>
      </c>
      <c r="P419" s="78" t="s">
        <v>229</v>
      </c>
      <c r="Q419" s="1">
        <f t="shared" ca="1" si="74"/>
        <v>56</v>
      </c>
      <c r="R419" t="s">
        <v>230</v>
      </c>
      <c r="S419" t="str">
        <f t="shared" ca="1" si="68"/>
        <v>\\(\\quad 195　－　139　=　 \\)</v>
      </c>
      <c r="T419" t="str">
        <f t="shared" ca="1" si="69"/>
        <v>\\(\\quad 56 \\)</v>
      </c>
    </row>
    <row r="420" spans="1:20" x14ac:dyDescent="0.55000000000000004">
      <c r="A420" s="51" t="s">
        <v>60</v>
      </c>
      <c r="C420" s="50" t="s">
        <v>164</v>
      </c>
      <c r="D420" s="50" t="str">
        <f t="shared" ca="1" si="75"/>
        <v>\\(\\quad 397　－　194　=　 \\)</v>
      </c>
      <c r="E420" s="50" t="str">
        <f t="shared" ca="1" si="76"/>
        <v>\\(\\quad 203 \\)</v>
      </c>
      <c r="F420" s="50" t="s">
        <v>62</v>
      </c>
      <c r="H420" s="50"/>
      <c r="I420" s="89" t="str">
        <f t="shared" ca="1" si="77"/>
        <v>INSERT INTO math(tangen,question,answer,editor,date,count) VALUES('m1700','\\(\\quad 397　－　194　=　 \\)','\\(\\quad 203 \\)','harazono',NOW(),0);</v>
      </c>
      <c r="J420" s="78" t="s">
        <v>229</v>
      </c>
      <c r="K420" s="1">
        <f t="shared" ca="1" si="72"/>
        <v>397</v>
      </c>
      <c r="L420" t="s">
        <v>236</v>
      </c>
      <c r="M420" s="1">
        <f t="shared" ca="1" si="73"/>
        <v>194</v>
      </c>
      <c r="N420" t="s">
        <v>234</v>
      </c>
      <c r="O420" t="s">
        <v>230</v>
      </c>
      <c r="P420" s="78" t="s">
        <v>229</v>
      </c>
      <c r="Q420" s="1">
        <f t="shared" ca="1" si="74"/>
        <v>203</v>
      </c>
      <c r="R420" t="s">
        <v>230</v>
      </c>
      <c r="S420" t="str">
        <f t="shared" ca="1" si="68"/>
        <v>\\(\\quad 397　－　194　=　 \\)</v>
      </c>
      <c r="T420" t="str">
        <f t="shared" ca="1" si="69"/>
        <v>\\(\\quad 203 \\)</v>
      </c>
    </row>
    <row r="421" spans="1:20" x14ac:dyDescent="0.55000000000000004">
      <c r="A421" s="51" t="s">
        <v>60</v>
      </c>
      <c r="C421" s="50" t="s">
        <v>164</v>
      </c>
      <c r="D421" s="50" t="str">
        <f t="shared" ca="1" si="75"/>
        <v>\\(\\quad 311　－　173　=　 \\)</v>
      </c>
      <c r="E421" s="50" t="str">
        <f t="shared" ca="1" si="76"/>
        <v>\\(\\quad 138 \\)</v>
      </c>
      <c r="F421" s="50" t="s">
        <v>62</v>
      </c>
      <c r="H421" s="50"/>
      <c r="I421" s="89" t="str">
        <f t="shared" ca="1" si="77"/>
        <v>INSERT INTO math(tangen,question,answer,editor,date,count) VALUES('m1700','\\(\\quad 311　－　173　=　 \\)','\\(\\quad 138 \\)','harazono',NOW(),0);</v>
      </c>
      <c r="J421" s="78" t="s">
        <v>229</v>
      </c>
      <c r="K421" s="1">
        <f t="shared" ca="1" si="72"/>
        <v>311</v>
      </c>
      <c r="L421" t="s">
        <v>236</v>
      </c>
      <c r="M421" s="1">
        <f t="shared" ca="1" si="73"/>
        <v>173</v>
      </c>
      <c r="N421" t="s">
        <v>234</v>
      </c>
      <c r="O421" t="s">
        <v>230</v>
      </c>
      <c r="P421" s="78" t="s">
        <v>229</v>
      </c>
      <c r="Q421" s="1">
        <f t="shared" ca="1" si="74"/>
        <v>138</v>
      </c>
      <c r="R421" t="s">
        <v>230</v>
      </c>
      <c r="S421" t="str">
        <f t="shared" ca="1" si="68"/>
        <v>\\(\\quad 311　－　173　=　 \\)</v>
      </c>
      <c r="T421" t="str">
        <f t="shared" ca="1" si="69"/>
        <v>\\(\\quad 138 \\)</v>
      </c>
    </row>
    <row r="422" spans="1:20" x14ac:dyDescent="0.55000000000000004">
      <c r="A422" s="51" t="s">
        <v>60</v>
      </c>
      <c r="C422" s="50" t="s">
        <v>164</v>
      </c>
      <c r="D422" s="50" t="str">
        <f t="shared" ca="1" si="75"/>
        <v>\\(\\quad 393　－　308　=　 \\)</v>
      </c>
      <c r="E422" s="50" t="str">
        <f t="shared" ca="1" si="76"/>
        <v>\\(\\quad 85 \\)</v>
      </c>
      <c r="F422" s="50" t="s">
        <v>62</v>
      </c>
      <c r="H422" s="50"/>
      <c r="I422" s="89" t="str">
        <f t="shared" ca="1" si="77"/>
        <v>INSERT INTO math(tangen,question,answer,editor,date,count) VALUES('m1700','\\(\\quad 393　－　308　=　 \\)','\\(\\quad 85 \\)','harazono',NOW(),0);</v>
      </c>
      <c r="J422" s="78" t="s">
        <v>229</v>
      </c>
      <c r="K422" s="1">
        <f t="shared" ca="1" si="72"/>
        <v>393</v>
      </c>
      <c r="L422" t="s">
        <v>236</v>
      </c>
      <c r="M422" s="1">
        <f t="shared" ca="1" si="73"/>
        <v>308</v>
      </c>
      <c r="N422" t="s">
        <v>234</v>
      </c>
      <c r="O422" t="s">
        <v>230</v>
      </c>
      <c r="P422" s="78" t="s">
        <v>229</v>
      </c>
      <c r="Q422" s="1">
        <f t="shared" ca="1" si="74"/>
        <v>85</v>
      </c>
      <c r="R422" t="s">
        <v>230</v>
      </c>
      <c r="S422" t="str">
        <f t="shared" ca="1" si="68"/>
        <v>\\(\\quad 393　－　308　=　 \\)</v>
      </c>
      <c r="T422" t="str">
        <f t="shared" ca="1" si="69"/>
        <v>\\(\\quad 85 \\)</v>
      </c>
    </row>
    <row r="423" spans="1:20" x14ac:dyDescent="0.55000000000000004">
      <c r="A423" s="51" t="s">
        <v>60</v>
      </c>
      <c r="C423" s="50" t="s">
        <v>164</v>
      </c>
      <c r="D423" s="50" t="str">
        <f t="shared" ca="1" si="75"/>
        <v>\\(\\quad 393　－　278　=　 \\)</v>
      </c>
      <c r="E423" s="50" t="str">
        <f t="shared" ca="1" si="76"/>
        <v>\\(\\quad 115 \\)</v>
      </c>
      <c r="F423" s="50" t="s">
        <v>62</v>
      </c>
      <c r="H423" s="50"/>
      <c r="I423" s="89" t="str">
        <f t="shared" ca="1" si="77"/>
        <v>INSERT INTO math(tangen,question,answer,editor,date,count) VALUES('m1700','\\(\\quad 393　－　278　=　 \\)','\\(\\quad 115 \\)','harazono',NOW(),0);</v>
      </c>
      <c r="J423" s="78" t="s">
        <v>229</v>
      </c>
      <c r="K423" s="1">
        <f t="shared" ca="1" si="72"/>
        <v>393</v>
      </c>
      <c r="L423" t="s">
        <v>236</v>
      </c>
      <c r="M423" s="1">
        <f t="shared" ca="1" si="73"/>
        <v>278</v>
      </c>
      <c r="N423" t="s">
        <v>234</v>
      </c>
      <c r="O423" t="s">
        <v>230</v>
      </c>
      <c r="P423" s="78" t="s">
        <v>229</v>
      </c>
      <c r="Q423" s="1">
        <f t="shared" ca="1" si="74"/>
        <v>115</v>
      </c>
      <c r="R423" t="s">
        <v>230</v>
      </c>
      <c r="S423" t="str">
        <f t="shared" ca="1" si="68"/>
        <v>\\(\\quad 393　－　278　=　 \\)</v>
      </c>
      <c r="T423" t="str">
        <f t="shared" ca="1" si="69"/>
        <v>\\(\\quad 115 \\)</v>
      </c>
    </row>
    <row r="424" spans="1:20" x14ac:dyDescent="0.55000000000000004">
      <c r="A424" s="51" t="s">
        <v>60</v>
      </c>
      <c r="C424" s="50" t="s">
        <v>164</v>
      </c>
      <c r="D424" s="50" t="str">
        <f t="shared" ca="1" si="75"/>
        <v>\\(\\quad 757　－　380　=　 \\)</v>
      </c>
      <c r="E424" s="50" t="str">
        <f t="shared" ca="1" si="76"/>
        <v>\\(\\quad 377 \\)</v>
      </c>
      <c r="F424" s="50" t="s">
        <v>62</v>
      </c>
      <c r="H424" s="50"/>
      <c r="I424" s="89" t="str">
        <f t="shared" ca="1" si="77"/>
        <v>INSERT INTO math(tangen,question,answer,editor,date,count) VALUES('m1700','\\(\\quad 757　－　380　=　 \\)','\\(\\quad 377 \\)','harazono',NOW(),0);</v>
      </c>
      <c r="J424" s="78" t="s">
        <v>229</v>
      </c>
      <c r="K424" s="1">
        <f t="shared" ca="1" si="72"/>
        <v>757</v>
      </c>
      <c r="L424" t="s">
        <v>236</v>
      </c>
      <c r="M424" s="1">
        <f t="shared" ca="1" si="73"/>
        <v>380</v>
      </c>
      <c r="N424" t="s">
        <v>234</v>
      </c>
      <c r="O424" t="s">
        <v>230</v>
      </c>
      <c r="P424" s="78" t="s">
        <v>229</v>
      </c>
      <c r="Q424" s="1">
        <f t="shared" ca="1" si="74"/>
        <v>377</v>
      </c>
      <c r="R424" t="s">
        <v>230</v>
      </c>
      <c r="S424" t="str">
        <f t="shared" ca="1" si="68"/>
        <v>\\(\\quad 757　－　380　=　 \\)</v>
      </c>
      <c r="T424" t="str">
        <f t="shared" ca="1" si="69"/>
        <v>\\(\\quad 377 \\)</v>
      </c>
    </row>
    <row r="425" spans="1:20" x14ac:dyDescent="0.55000000000000004">
      <c r="A425" s="51" t="s">
        <v>60</v>
      </c>
      <c r="C425" s="50" t="s">
        <v>164</v>
      </c>
      <c r="D425" s="50" t="str">
        <f t="shared" ca="1" si="75"/>
        <v>\\(\\quad 367　－　163　=　 \\)</v>
      </c>
      <c r="E425" s="50" t="str">
        <f t="shared" ca="1" si="76"/>
        <v>\\(\\quad 204 \\)</v>
      </c>
      <c r="F425" s="50" t="s">
        <v>62</v>
      </c>
      <c r="H425" s="50"/>
      <c r="I425" s="89" t="str">
        <f t="shared" ca="1" si="77"/>
        <v>INSERT INTO math(tangen,question,answer,editor,date,count) VALUES('m1700','\\(\\quad 367　－　163　=　 \\)','\\(\\quad 204 \\)','harazono',NOW(),0);</v>
      </c>
      <c r="J425" s="78" t="s">
        <v>229</v>
      </c>
      <c r="K425" s="1">
        <f t="shared" ca="1" si="72"/>
        <v>367</v>
      </c>
      <c r="L425" t="s">
        <v>236</v>
      </c>
      <c r="M425" s="1">
        <f t="shared" ca="1" si="73"/>
        <v>163</v>
      </c>
      <c r="N425" t="s">
        <v>234</v>
      </c>
      <c r="O425" t="s">
        <v>230</v>
      </c>
      <c r="P425" s="78" t="s">
        <v>229</v>
      </c>
      <c r="Q425" s="1">
        <f t="shared" ca="1" si="74"/>
        <v>204</v>
      </c>
      <c r="R425" t="s">
        <v>230</v>
      </c>
      <c r="S425" t="str">
        <f t="shared" ca="1" si="68"/>
        <v>\\(\\quad 367　－　163　=　 \\)</v>
      </c>
      <c r="T425" t="str">
        <f t="shared" ca="1" si="69"/>
        <v>\\(\\quad 204 \\)</v>
      </c>
    </row>
    <row r="426" spans="1:20" x14ac:dyDescent="0.55000000000000004">
      <c r="A426" s="51" t="s">
        <v>60</v>
      </c>
      <c r="C426" s="50" t="s">
        <v>164</v>
      </c>
      <c r="D426" s="50" t="str">
        <f t="shared" ca="1" si="75"/>
        <v>\\(\\quad 756　－　376　=　 \\)</v>
      </c>
      <c r="E426" s="50" t="str">
        <f t="shared" ca="1" si="76"/>
        <v>\\(\\quad 380 \\)</v>
      </c>
      <c r="F426" s="50" t="s">
        <v>62</v>
      </c>
      <c r="H426" s="50"/>
      <c r="I426" s="89" t="str">
        <f t="shared" ca="1" si="77"/>
        <v>INSERT INTO math(tangen,question,answer,editor,date,count) VALUES('m1700','\\(\\quad 756　－　376　=　 \\)','\\(\\quad 380 \\)','harazono',NOW(),0);</v>
      </c>
      <c r="J426" s="78" t="s">
        <v>229</v>
      </c>
      <c r="K426" s="1">
        <f t="shared" ca="1" si="72"/>
        <v>756</v>
      </c>
      <c r="L426" t="s">
        <v>236</v>
      </c>
      <c r="M426" s="1">
        <f t="shared" ca="1" si="73"/>
        <v>376</v>
      </c>
      <c r="N426" t="s">
        <v>234</v>
      </c>
      <c r="O426" t="s">
        <v>230</v>
      </c>
      <c r="P426" s="78" t="s">
        <v>229</v>
      </c>
      <c r="Q426" s="1">
        <f t="shared" ca="1" si="74"/>
        <v>380</v>
      </c>
      <c r="R426" t="s">
        <v>230</v>
      </c>
      <c r="S426" t="str">
        <f t="shared" ca="1" si="68"/>
        <v>\\(\\quad 756　－　376　=　 \\)</v>
      </c>
      <c r="T426" t="str">
        <f t="shared" ca="1" si="69"/>
        <v>\\(\\quad 380 \\)</v>
      </c>
    </row>
    <row r="427" spans="1:20" x14ac:dyDescent="0.55000000000000004">
      <c r="A427" s="51" t="s">
        <v>60</v>
      </c>
      <c r="C427" s="50" t="s">
        <v>164</v>
      </c>
      <c r="D427" s="50" t="str">
        <f t="shared" ca="1" si="75"/>
        <v>\\(\\quad 761　－　527　=　 \\)</v>
      </c>
      <c r="E427" s="50" t="str">
        <f t="shared" ca="1" si="76"/>
        <v>\\(\\quad 234 \\)</v>
      </c>
      <c r="F427" s="50" t="s">
        <v>62</v>
      </c>
      <c r="H427" s="50"/>
      <c r="I427" s="89" t="str">
        <f t="shared" ca="1" si="77"/>
        <v>INSERT INTO math(tangen,question,answer,editor,date,count) VALUES('m1700','\\(\\quad 761　－　527　=　 \\)','\\(\\quad 234 \\)','harazono',NOW(),0);</v>
      </c>
      <c r="J427" s="78" t="s">
        <v>229</v>
      </c>
      <c r="K427" s="1">
        <f t="shared" ca="1" si="72"/>
        <v>761</v>
      </c>
      <c r="L427" t="s">
        <v>236</v>
      </c>
      <c r="M427" s="1">
        <f t="shared" ca="1" si="73"/>
        <v>527</v>
      </c>
      <c r="N427" t="s">
        <v>234</v>
      </c>
      <c r="O427" t="s">
        <v>230</v>
      </c>
      <c r="P427" s="78" t="s">
        <v>229</v>
      </c>
      <c r="Q427" s="1">
        <f t="shared" ca="1" si="74"/>
        <v>234</v>
      </c>
      <c r="R427" t="s">
        <v>230</v>
      </c>
      <c r="S427" t="str">
        <f t="shared" ca="1" si="68"/>
        <v>\\(\\quad 761　－　527　=　 \\)</v>
      </c>
      <c r="T427" t="str">
        <f t="shared" ca="1" si="69"/>
        <v>\\(\\quad 234 \\)</v>
      </c>
    </row>
    <row r="428" spans="1:20" x14ac:dyDescent="0.55000000000000004">
      <c r="A428" s="51" t="s">
        <v>60</v>
      </c>
      <c r="C428" s="50" t="s">
        <v>164</v>
      </c>
      <c r="D428" s="50" t="str">
        <f t="shared" ca="1" si="75"/>
        <v>\\(\\quad 388　－　247　=　 \\)</v>
      </c>
      <c r="E428" s="50" t="str">
        <f t="shared" ca="1" si="76"/>
        <v>\\(\\quad 141 \\)</v>
      </c>
      <c r="F428" s="50" t="s">
        <v>62</v>
      </c>
      <c r="H428" s="50"/>
      <c r="I428" s="89" t="str">
        <f t="shared" ca="1" si="77"/>
        <v>INSERT INTO math(tangen,question,answer,editor,date,count) VALUES('m1700','\\(\\quad 388　－　247　=　 \\)','\\(\\quad 141 \\)','harazono',NOW(),0);</v>
      </c>
      <c r="J428" s="78" t="s">
        <v>229</v>
      </c>
      <c r="K428" s="1">
        <f t="shared" ca="1" si="72"/>
        <v>388</v>
      </c>
      <c r="L428" t="s">
        <v>236</v>
      </c>
      <c r="M428" s="1">
        <f t="shared" ca="1" si="73"/>
        <v>247</v>
      </c>
      <c r="N428" t="s">
        <v>234</v>
      </c>
      <c r="O428" t="s">
        <v>230</v>
      </c>
      <c r="P428" s="78" t="s">
        <v>229</v>
      </c>
      <c r="Q428" s="1">
        <f t="shared" ca="1" si="74"/>
        <v>141</v>
      </c>
      <c r="R428" t="s">
        <v>230</v>
      </c>
      <c r="S428" t="str">
        <f t="shared" ca="1" si="68"/>
        <v>\\(\\quad 388　－　247　=　 \\)</v>
      </c>
      <c r="T428" t="str">
        <f t="shared" ca="1" si="69"/>
        <v>\\(\\quad 141 \\)</v>
      </c>
    </row>
    <row r="429" spans="1:20" x14ac:dyDescent="0.55000000000000004">
      <c r="A429" s="51" t="s">
        <v>60</v>
      </c>
      <c r="C429" s="50" t="s">
        <v>164</v>
      </c>
      <c r="D429" s="50" t="str">
        <f t="shared" ca="1" si="75"/>
        <v>\\(\\quad 763　－　247　=　 \\)</v>
      </c>
      <c r="E429" s="50" t="str">
        <f t="shared" ca="1" si="76"/>
        <v>\\(\\quad 516 \\)</v>
      </c>
      <c r="F429" s="50" t="s">
        <v>62</v>
      </c>
      <c r="H429" s="50"/>
      <c r="I429" s="89" t="str">
        <f t="shared" ca="1" si="77"/>
        <v>INSERT INTO math(tangen,question,answer,editor,date,count) VALUES('m1700','\\(\\quad 763　－　247　=　 \\)','\\(\\quad 516 \\)','harazono',NOW(),0);</v>
      </c>
      <c r="J429" s="78" t="s">
        <v>229</v>
      </c>
      <c r="K429" s="1">
        <f t="shared" ca="1" si="72"/>
        <v>763</v>
      </c>
      <c r="L429" t="s">
        <v>236</v>
      </c>
      <c r="M429" s="1">
        <f t="shared" ca="1" si="73"/>
        <v>247</v>
      </c>
      <c r="N429" t="s">
        <v>234</v>
      </c>
      <c r="O429" t="s">
        <v>230</v>
      </c>
      <c r="P429" s="78" t="s">
        <v>229</v>
      </c>
      <c r="Q429" s="1">
        <f t="shared" ca="1" si="74"/>
        <v>516</v>
      </c>
      <c r="R429" t="s">
        <v>230</v>
      </c>
      <c r="S429" t="str">
        <f t="shared" ca="1" si="68"/>
        <v>\\(\\quad 763　－　247　=　 \\)</v>
      </c>
      <c r="T429" t="str">
        <f t="shared" ca="1" si="69"/>
        <v>\\(\\quad 516 \\)</v>
      </c>
    </row>
    <row r="430" spans="1:20" x14ac:dyDescent="0.55000000000000004">
      <c r="A430" s="51" t="s">
        <v>60</v>
      </c>
      <c r="C430" s="50" t="s">
        <v>164</v>
      </c>
      <c r="D430" s="50" t="str">
        <f t="shared" ca="1" si="75"/>
        <v>\\(\\quad 712　－　308　=　 \\)</v>
      </c>
      <c r="E430" s="50" t="str">
        <f t="shared" ca="1" si="76"/>
        <v>\\(\\quad 404 \\)</v>
      </c>
      <c r="F430" s="50" t="s">
        <v>62</v>
      </c>
      <c r="H430" s="50"/>
      <c r="I430" s="89" t="str">
        <f t="shared" ca="1" si="77"/>
        <v>INSERT INTO math(tangen,question,answer,editor,date,count) VALUES('m1700','\\(\\quad 712　－　308　=　 \\)','\\(\\quad 404 \\)','harazono',NOW(),0);</v>
      </c>
      <c r="J430" s="78" t="s">
        <v>229</v>
      </c>
      <c r="K430" s="1">
        <f t="shared" ca="1" si="72"/>
        <v>712</v>
      </c>
      <c r="L430" t="s">
        <v>236</v>
      </c>
      <c r="M430" s="1">
        <f t="shared" ca="1" si="73"/>
        <v>308</v>
      </c>
      <c r="N430" t="s">
        <v>234</v>
      </c>
      <c r="O430" t="s">
        <v>230</v>
      </c>
      <c r="P430" s="78" t="s">
        <v>229</v>
      </c>
      <c r="Q430" s="1">
        <f t="shared" ca="1" si="74"/>
        <v>404</v>
      </c>
      <c r="R430" t="s">
        <v>230</v>
      </c>
      <c r="S430" t="str">
        <f t="shared" ca="1" si="68"/>
        <v>\\(\\quad 712　－　308　=　 \\)</v>
      </c>
      <c r="T430" t="str">
        <f t="shared" ca="1" si="69"/>
        <v>\\(\\quad 404 \\)</v>
      </c>
    </row>
    <row r="431" spans="1:20" x14ac:dyDescent="0.55000000000000004">
      <c r="A431" s="51" t="s">
        <v>60</v>
      </c>
      <c r="C431" s="50" t="s">
        <v>164</v>
      </c>
      <c r="D431" s="50" t="str">
        <f t="shared" ca="1" si="75"/>
        <v>\\(\\quad 334　－　182　=　 \\)</v>
      </c>
      <c r="E431" s="50" t="str">
        <f t="shared" ca="1" si="76"/>
        <v>\\(\\quad 152 \\)</v>
      </c>
      <c r="F431" s="50" t="s">
        <v>62</v>
      </c>
      <c r="H431" s="50"/>
      <c r="I431" s="89" t="str">
        <f t="shared" ca="1" si="77"/>
        <v>INSERT INTO math(tangen,question,answer,editor,date,count) VALUES('m1700','\\(\\quad 334　－　182　=　 \\)','\\(\\quad 152 \\)','harazono',NOW(),0);</v>
      </c>
      <c r="J431" s="78" t="s">
        <v>229</v>
      </c>
      <c r="K431" s="1">
        <f t="shared" ca="1" si="72"/>
        <v>334</v>
      </c>
      <c r="L431" t="s">
        <v>236</v>
      </c>
      <c r="M431" s="1">
        <f t="shared" ca="1" si="73"/>
        <v>182</v>
      </c>
      <c r="N431" t="s">
        <v>234</v>
      </c>
      <c r="O431" t="s">
        <v>230</v>
      </c>
      <c r="P431" s="78" t="s">
        <v>229</v>
      </c>
      <c r="Q431" s="1">
        <f t="shared" ca="1" si="74"/>
        <v>152</v>
      </c>
      <c r="R431" t="s">
        <v>230</v>
      </c>
      <c r="S431" t="str">
        <f t="shared" ca="1" si="68"/>
        <v>\\(\\quad 334　－　182　=　 \\)</v>
      </c>
      <c r="T431" t="str">
        <f t="shared" ca="1" si="69"/>
        <v>\\(\\quad 152 \\)</v>
      </c>
    </row>
    <row r="432" spans="1:20" x14ac:dyDescent="0.55000000000000004">
      <c r="A432" s="51" t="s">
        <v>60</v>
      </c>
      <c r="C432" s="50" t="s">
        <v>164</v>
      </c>
      <c r="D432" s="50" t="str">
        <f t="shared" ca="1" si="75"/>
        <v>\\(\\quad 649　－　312　=　 \\)</v>
      </c>
      <c r="E432" s="50" t="str">
        <f t="shared" ca="1" si="76"/>
        <v>\\(\\quad 337 \\)</v>
      </c>
      <c r="F432" s="50" t="s">
        <v>62</v>
      </c>
      <c r="H432" s="50"/>
      <c r="I432" s="89" t="str">
        <f t="shared" ca="1" si="77"/>
        <v>INSERT INTO math(tangen,question,answer,editor,date,count) VALUES('m1700','\\(\\quad 649　－　312　=　 \\)','\\(\\quad 337 \\)','harazono',NOW(),0);</v>
      </c>
      <c r="J432" s="78" t="s">
        <v>229</v>
      </c>
      <c r="K432" s="1">
        <f t="shared" ca="1" si="72"/>
        <v>649</v>
      </c>
      <c r="L432" t="s">
        <v>236</v>
      </c>
      <c r="M432" s="1">
        <f t="shared" ref="M432:M446" ca="1" si="78">RANDBETWEEN(20,K432)</f>
        <v>312</v>
      </c>
      <c r="N432" t="s">
        <v>234</v>
      </c>
      <c r="O432" t="s">
        <v>230</v>
      </c>
      <c r="P432" s="78" t="s">
        <v>229</v>
      </c>
      <c r="Q432" s="1">
        <f t="shared" ref="Q432:Q446" ca="1" si="79">K432-M432</f>
        <v>337</v>
      </c>
      <c r="R432" t="s">
        <v>230</v>
      </c>
      <c r="S432" t="str">
        <f t="shared" ca="1" si="68"/>
        <v>\\(\\quad 649　－　312　=　 \\)</v>
      </c>
      <c r="T432" t="str">
        <f t="shared" ca="1" si="69"/>
        <v>\\(\\quad 337 \\)</v>
      </c>
    </row>
    <row r="433" spans="1:20" x14ac:dyDescent="0.55000000000000004">
      <c r="A433" s="51" t="s">
        <v>60</v>
      </c>
      <c r="C433" s="50" t="s">
        <v>164</v>
      </c>
      <c r="D433" s="50" t="str">
        <f t="shared" ca="1" si="75"/>
        <v>\\(\\quad 821　－　112　=　 \\)</v>
      </c>
      <c r="E433" s="50" t="str">
        <f t="shared" ca="1" si="76"/>
        <v>\\(\\quad 709 \\)</v>
      </c>
      <c r="F433" s="50" t="s">
        <v>62</v>
      </c>
      <c r="H433" s="50"/>
      <c r="I433" s="89" t="str">
        <f t="shared" ca="1" si="77"/>
        <v>INSERT INTO math(tangen,question,answer,editor,date,count) VALUES('m1700','\\(\\quad 821　－　112　=　 \\)','\\(\\quad 709 \\)','harazono',NOW(),0);</v>
      </c>
      <c r="J433" s="78" t="s">
        <v>229</v>
      </c>
      <c r="K433" s="1">
        <f t="shared" ca="1" si="72"/>
        <v>821</v>
      </c>
      <c r="L433" t="s">
        <v>236</v>
      </c>
      <c r="M433" s="1">
        <f t="shared" ca="1" si="78"/>
        <v>112</v>
      </c>
      <c r="N433" t="s">
        <v>234</v>
      </c>
      <c r="O433" t="s">
        <v>230</v>
      </c>
      <c r="P433" s="78" t="s">
        <v>229</v>
      </c>
      <c r="Q433" s="1">
        <f t="shared" ca="1" si="79"/>
        <v>709</v>
      </c>
      <c r="R433" t="s">
        <v>230</v>
      </c>
      <c r="S433" t="str">
        <f t="shared" ca="1" si="68"/>
        <v>\\(\\quad 821　－　112　=　 \\)</v>
      </c>
      <c r="T433" t="str">
        <f t="shared" ca="1" si="69"/>
        <v>\\(\\quad 709 \\)</v>
      </c>
    </row>
    <row r="434" spans="1:20" x14ac:dyDescent="0.55000000000000004">
      <c r="A434" s="51" t="s">
        <v>60</v>
      </c>
      <c r="C434" s="50" t="s">
        <v>164</v>
      </c>
      <c r="D434" s="50" t="str">
        <f t="shared" ca="1" si="75"/>
        <v>\\(\\quad 786　－　333　=　 \\)</v>
      </c>
      <c r="E434" s="50" t="str">
        <f t="shared" ca="1" si="76"/>
        <v>\\(\\quad 453 \\)</v>
      </c>
      <c r="F434" s="50" t="s">
        <v>62</v>
      </c>
      <c r="H434" s="50"/>
      <c r="I434" s="89" t="str">
        <f t="shared" ca="1" si="77"/>
        <v>INSERT INTO math(tangen,question,answer,editor,date,count) VALUES('m1700','\\(\\quad 786　－　333　=　 \\)','\\(\\quad 453 \\)','harazono',NOW(),0);</v>
      </c>
      <c r="J434" s="78" t="s">
        <v>229</v>
      </c>
      <c r="K434" s="1">
        <f t="shared" ca="1" si="72"/>
        <v>786</v>
      </c>
      <c r="L434" t="s">
        <v>236</v>
      </c>
      <c r="M434" s="1">
        <f t="shared" ca="1" si="78"/>
        <v>333</v>
      </c>
      <c r="N434" t="s">
        <v>234</v>
      </c>
      <c r="O434" t="s">
        <v>230</v>
      </c>
      <c r="P434" s="78" t="s">
        <v>229</v>
      </c>
      <c r="Q434" s="1">
        <f t="shared" ca="1" si="79"/>
        <v>453</v>
      </c>
      <c r="R434" t="s">
        <v>230</v>
      </c>
      <c r="S434" t="str">
        <f t="shared" ca="1" si="68"/>
        <v>\\(\\quad 786　－　333　=　 \\)</v>
      </c>
      <c r="T434" t="str">
        <f t="shared" ca="1" si="69"/>
        <v>\\(\\quad 453 \\)</v>
      </c>
    </row>
    <row r="435" spans="1:20" x14ac:dyDescent="0.55000000000000004">
      <c r="A435" s="51" t="s">
        <v>60</v>
      </c>
      <c r="C435" s="50" t="s">
        <v>164</v>
      </c>
      <c r="D435" s="50" t="str">
        <f t="shared" ca="1" si="75"/>
        <v>\\(\\quad 891　－　474　=　 \\)</v>
      </c>
      <c r="E435" s="50" t="str">
        <f t="shared" ca="1" si="76"/>
        <v>\\(\\quad 417 \\)</v>
      </c>
      <c r="F435" s="50" t="s">
        <v>62</v>
      </c>
      <c r="H435" s="50"/>
      <c r="I435" s="89" t="str">
        <f t="shared" ca="1" si="77"/>
        <v>INSERT INTO math(tangen,question,answer,editor,date,count) VALUES('m1700','\\(\\quad 891　－　474　=　 \\)','\\(\\quad 417 \\)','harazono',NOW(),0);</v>
      </c>
      <c r="J435" s="78" t="s">
        <v>229</v>
      </c>
      <c r="K435" s="1">
        <f ca="1">RANDBETWEEN(100,999)</f>
        <v>891</v>
      </c>
      <c r="L435" t="s">
        <v>236</v>
      </c>
      <c r="M435" s="1">
        <f t="shared" ca="1" si="78"/>
        <v>474</v>
      </c>
      <c r="N435" t="s">
        <v>234</v>
      </c>
      <c r="O435" t="s">
        <v>230</v>
      </c>
      <c r="P435" s="78" t="s">
        <v>229</v>
      </c>
      <c r="Q435" s="1">
        <f t="shared" ca="1" si="79"/>
        <v>417</v>
      </c>
      <c r="R435" t="s">
        <v>230</v>
      </c>
      <c r="S435" t="str">
        <f t="shared" ca="1" si="68"/>
        <v>\\(\\quad 891　－　474　=　 \\)</v>
      </c>
      <c r="T435" t="str">
        <f t="shared" ca="1" si="69"/>
        <v>\\(\\quad 417 \\)</v>
      </c>
    </row>
    <row r="436" spans="1:20" x14ac:dyDescent="0.55000000000000004">
      <c r="A436" s="51" t="s">
        <v>60</v>
      </c>
      <c r="C436" s="50" t="s">
        <v>164</v>
      </c>
      <c r="D436" s="50" t="str">
        <f t="shared" ca="1" si="75"/>
        <v>\\(\\quad 965　－　676　=　 \\)</v>
      </c>
      <c r="E436" s="50" t="str">
        <f t="shared" ca="1" si="76"/>
        <v>\\(\\quad 289 \\)</v>
      </c>
      <c r="F436" s="50" t="s">
        <v>62</v>
      </c>
      <c r="H436" s="50"/>
      <c r="I436" s="89" t="str">
        <f t="shared" ca="1" si="77"/>
        <v>INSERT INTO math(tangen,question,answer,editor,date,count) VALUES('m1700','\\(\\quad 965　－　676　=　 \\)','\\(\\quad 289 \\)','harazono',NOW(),0);</v>
      </c>
      <c r="J436" s="78" t="s">
        <v>229</v>
      </c>
      <c r="K436" s="1">
        <f t="shared" ca="1" si="72"/>
        <v>965</v>
      </c>
      <c r="L436" t="s">
        <v>236</v>
      </c>
      <c r="M436" s="1">
        <f t="shared" ca="1" si="78"/>
        <v>676</v>
      </c>
      <c r="N436" t="s">
        <v>234</v>
      </c>
      <c r="O436" t="s">
        <v>230</v>
      </c>
      <c r="P436" s="78" t="s">
        <v>229</v>
      </c>
      <c r="Q436" s="1">
        <f t="shared" ca="1" si="79"/>
        <v>289</v>
      </c>
      <c r="R436" t="s">
        <v>230</v>
      </c>
      <c r="S436" t="str">
        <f t="shared" ca="1" si="68"/>
        <v>\\(\\quad 965　－　676　=　 \\)</v>
      </c>
      <c r="T436" t="str">
        <f t="shared" ca="1" si="69"/>
        <v>\\(\\quad 289 \\)</v>
      </c>
    </row>
    <row r="437" spans="1:20" x14ac:dyDescent="0.55000000000000004">
      <c r="A437" s="51" t="s">
        <v>60</v>
      </c>
      <c r="C437" s="50" t="s">
        <v>164</v>
      </c>
      <c r="D437" s="50" t="str">
        <f t="shared" ca="1" si="75"/>
        <v>\\(\\quad 237　－　62　=　 \\)</v>
      </c>
      <c r="E437" s="50" t="str">
        <f t="shared" ca="1" si="76"/>
        <v>\\(\\quad 175 \\)</v>
      </c>
      <c r="F437" s="50" t="s">
        <v>62</v>
      </c>
      <c r="H437" s="50"/>
      <c r="I437" s="89" t="str">
        <f t="shared" ca="1" si="77"/>
        <v>INSERT INTO math(tangen,question,answer,editor,date,count) VALUES('m1700','\\(\\quad 237　－　62　=　 \\)','\\(\\quad 175 \\)','harazono',NOW(),0);</v>
      </c>
      <c r="J437" s="78" t="s">
        <v>229</v>
      </c>
      <c r="K437" s="1">
        <f t="shared" ca="1" si="72"/>
        <v>237</v>
      </c>
      <c r="L437" t="s">
        <v>236</v>
      </c>
      <c r="M437" s="1">
        <f t="shared" ca="1" si="78"/>
        <v>62</v>
      </c>
      <c r="N437" t="s">
        <v>234</v>
      </c>
      <c r="O437" t="s">
        <v>230</v>
      </c>
      <c r="P437" s="78" t="s">
        <v>229</v>
      </c>
      <c r="Q437" s="1">
        <f t="shared" ca="1" si="79"/>
        <v>175</v>
      </c>
      <c r="R437" t="s">
        <v>230</v>
      </c>
      <c r="S437" t="str">
        <f t="shared" ca="1" si="68"/>
        <v>\\(\\quad 237　－　62　=　 \\)</v>
      </c>
      <c r="T437" t="str">
        <f t="shared" ca="1" si="69"/>
        <v>\\(\\quad 175 \\)</v>
      </c>
    </row>
    <row r="438" spans="1:20" x14ac:dyDescent="0.55000000000000004">
      <c r="A438" s="51" t="s">
        <v>60</v>
      </c>
      <c r="C438" s="50" t="s">
        <v>164</v>
      </c>
      <c r="D438" s="50" t="str">
        <f t="shared" ca="1" si="75"/>
        <v>\\(\\quad 987　－　118　=　 \\)</v>
      </c>
      <c r="E438" s="50" t="str">
        <f t="shared" ca="1" si="76"/>
        <v>\\(\\quad 869 \\)</v>
      </c>
      <c r="F438" s="50" t="s">
        <v>62</v>
      </c>
      <c r="H438" s="50"/>
      <c r="I438" s="89" t="str">
        <f t="shared" ca="1" si="77"/>
        <v>INSERT INTO math(tangen,question,answer,editor,date,count) VALUES('m1700','\\(\\quad 987　－　118　=　 \\)','\\(\\quad 869 \\)','harazono',NOW(),0);</v>
      </c>
      <c r="J438" s="78" t="s">
        <v>229</v>
      </c>
      <c r="K438" s="1">
        <f t="shared" ca="1" si="72"/>
        <v>987</v>
      </c>
      <c r="L438" t="s">
        <v>236</v>
      </c>
      <c r="M438" s="1">
        <f t="shared" ca="1" si="78"/>
        <v>118</v>
      </c>
      <c r="N438" t="s">
        <v>234</v>
      </c>
      <c r="O438" t="s">
        <v>230</v>
      </c>
      <c r="P438" s="78" t="s">
        <v>229</v>
      </c>
      <c r="Q438" s="1">
        <f t="shared" ca="1" si="79"/>
        <v>869</v>
      </c>
      <c r="R438" t="s">
        <v>230</v>
      </c>
      <c r="S438" t="str">
        <f t="shared" ca="1" si="68"/>
        <v>\\(\\quad 987　－　118　=　 \\)</v>
      </c>
      <c r="T438" t="str">
        <f t="shared" ca="1" si="69"/>
        <v>\\(\\quad 869 \\)</v>
      </c>
    </row>
    <row r="439" spans="1:20" x14ac:dyDescent="0.55000000000000004">
      <c r="A439" s="51" t="s">
        <v>60</v>
      </c>
      <c r="C439" s="50" t="s">
        <v>164</v>
      </c>
      <c r="D439" s="50" t="str">
        <f t="shared" ca="1" si="75"/>
        <v>\\(\\quad 946　－　582　=　 \\)</v>
      </c>
      <c r="E439" s="50" t="str">
        <f t="shared" ca="1" si="76"/>
        <v>\\(\\quad 364 \\)</v>
      </c>
      <c r="F439" s="50" t="s">
        <v>62</v>
      </c>
      <c r="H439" s="50"/>
      <c r="I439" s="89" t="str">
        <f t="shared" ca="1" si="77"/>
        <v>INSERT INTO math(tangen,question,answer,editor,date,count) VALUES('m1700','\\(\\quad 946　－　582　=　 \\)','\\(\\quad 364 \\)','harazono',NOW(),0);</v>
      </c>
      <c r="J439" s="78" t="s">
        <v>229</v>
      </c>
      <c r="K439" s="1">
        <f t="shared" ca="1" si="72"/>
        <v>946</v>
      </c>
      <c r="L439" t="s">
        <v>236</v>
      </c>
      <c r="M439" s="1">
        <f t="shared" ca="1" si="78"/>
        <v>582</v>
      </c>
      <c r="N439" t="s">
        <v>234</v>
      </c>
      <c r="O439" t="s">
        <v>230</v>
      </c>
      <c r="P439" s="78" t="s">
        <v>229</v>
      </c>
      <c r="Q439" s="1">
        <f t="shared" ca="1" si="79"/>
        <v>364</v>
      </c>
      <c r="R439" t="s">
        <v>230</v>
      </c>
      <c r="S439" t="str">
        <f t="shared" ca="1" si="68"/>
        <v>\\(\\quad 946　－　582　=　 \\)</v>
      </c>
      <c r="T439" t="str">
        <f t="shared" ca="1" si="69"/>
        <v>\\(\\quad 364 \\)</v>
      </c>
    </row>
    <row r="440" spans="1:20" x14ac:dyDescent="0.55000000000000004">
      <c r="A440" s="51" t="s">
        <v>60</v>
      </c>
      <c r="C440" s="50" t="s">
        <v>164</v>
      </c>
      <c r="D440" s="50" t="str">
        <f t="shared" ca="1" si="75"/>
        <v>\\(\\quad 627　－　80　=　 \\)</v>
      </c>
      <c r="E440" s="50" t="str">
        <f t="shared" ca="1" si="76"/>
        <v>\\(\\quad 547 \\)</v>
      </c>
      <c r="F440" s="50" t="s">
        <v>62</v>
      </c>
      <c r="H440" s="50"/>
      <c r="I440" s="89" t="str">
        <f t="shared" ca="1" si="77"/>
        <v>INSERT INTO math(tangen,question,answer,editor,date,count) VALUES('m1700','\\(\\quad 627　－　80　=　 \\)','\\(\\quad 547 \\)','harazono',NOW(),0);</v>
      </c>
      <c r="J440" s="78" t="s">
        <v>229</v>
      </c>
      <c r="K440" s="1">
        <f ca="1">RANDBETWEEN(100,999)</f>
        <v>627</v>
      </c>
      <c r="L440" t="s">
        <v>236</v>
      </c>
      <c r="M440" s="1">
        <f t="shared" ca="1" si="78"/>
        <v>80</v>
      </c>
      <c r="N440" t="s">
        <v>234</v>
      </c>
      <c r="O440" t="s">
        <v>230</v>
      </c>
      <c r="P440" s="78" t="s">
        <v>229</v>
      </c>
      <c r="Q440" s="1">
        <f t="shared" ca="1" si="79"/>
        <v>547</v>
      </c>
      <c r="R440" t="s">
        <v>230</v>
      </c>
      <c r="S440" t="str">
        <f t="shared" ca="1" si="68"/>
        <v>\\(\\quad 627　－　80　=　 \\)</v>
      </c>
      <c r="T440" t="str">
        <f t="shared" ca="1" si="69"/>
        <v>\\(\\quad 547 \\)</v>
      </c>
    </row>
    <row r="441" spans="1:20" x14ac:dyDescent="0.55000000000000004">
      <c r="A441" s="51" t="s">
        <v>60</v>
      </c>
      <c r="C441" s="50" t="s">
        <v>164</v>
      </c>
      <c r="D441" s="50" t="str">
        <f t="shared" ca="1" si="75"/>
        <v>\\(\\quad 273　－　51　=　 \\)</v>
      </c>
      <c r="E441" s="50" t="str">
        <f t="shared" ca="1" si="76"/>
        <v>\\(\\quad 222 \\)</v>
      </c>
      <c r="F441" s="50" t="s">
        <v>62</v>
      </c>
      <c r="H441" s="50"/>
      <c r="I441" s="89" t="str">
        <f t="shared" ca="1" si="77"/>
        <v>INSERT INTO math(tangen,question,answer,editor,date,count) VALUES('m1700','\\(\\quad 273　－　51　=　 \\)','\\(\\quad 222 \\)','harazono',NOW(),0);</v>
      </c>
      <c r="J441" s="78" t="s">
        <v>229</v>
      </c>
      <c r="K441" s="1">
        <f t="shared" ca="1" si="72"/>
        <v>273</v>
      </c>
      <c r="L441" t="s">
        <v>236</v>
      </c>
      <c r="M441" s="1">
        <f t="shared" ca="1" si="78"/>
        <v>51</v>
      </c>
      <c r="N441" t="s">
        <v>234</v>
      </c>
      <c r="O441" t="s">
        <v>230</v>
      </c>
      <c r="P441" s="78" t="s">
        <v>229</v>
      </c>
      <c r="Q441" s="1">
        <f t="shared" ca="1" si="79"/>
        <v>222</v>
      </c>
      <c r="R441" t="s">
        <v>230</v>
      </c>
      <c r="S441" t="str">
        <f t="shared" ca="1" si="68"/>
        <v>\\(\\quad 273　－　51　=　 \\)</v>
      </c>
      <c r="T441" t="str">
        <f t="shared" ca="1" si="69"/>
        <v>\\(\\quad 222 \\)</v>
      </c>
    </row>
    <row r="442" spans="1:20" x14ac:dyDescent="0.55000000000000004">
      <c r="A442" s="51" t="s">
        <v>60</v>
      </c>
      <c r="C442" s="50" t="s">
        <v>164</v>
      </c>
      <c r="D442" s="50" t="str">
        <f t="shared" ca="1" si="75"/>
        <v>\\(\\quad 696　－　272　=　 \\)</v>
      </c>
      <c r="E442" s="50" t="str">
        <f t="shared" ca="1" si="76"/>
        <v>\\(\\quad 424 \\)</v>
      </c>
      <c r="F442" s="50" t="s">
        <v>62</v>
      </c>
      <c r="H442" s="50"/>
      <c r="I442" s="89" t="str">
        <f t="shared" ca="1" si="77"/>
        <v>INSERT INTO math(tangen,question,answer,editor,date,count) VALUES('m1700','\\(\\quad 696　－　272　=　 \\)','\\(\\quad 424 \\)','harazono',NOW(),0);</v>
      </c>
      <c r="J442" s="78" t="s">
        <v>229</v>
      </c>
      <c r="K442" s="1">
        <f t="shared" ca="1" si="72"/>
        <v>696</v>
      </c>
      <c r="L442" t="s">
        <v>236</v>
      </c>
      <c r="M442" s="1">
        <f t="shared" ca="1" si="78"/>
        <v>272</v>
      </c>
      <c r="N442" t="s">
        <v>234</v>
      </c>
      <c r="O442" t="s">
        <v>230</v>
      </c>
      <c r="P442" s="78" t="s">
        <v>229</v>
      </c>
      <c r="Q442" s="1">
        <f t="shared" ca="1" si="79"/>
        <v>424</v>
      </c>
      <c r="R442" t="s">
        <v>230</v>
      </c>
      <c r="S442" t="str">
        <f t="shared" ca="1" si="68"/>
        <v>\\(\\quad 696　－　272　=　 \\)</v>
      </c>
      <c r="T442" t="str">
        <f t="shared" ca="1" si="69"/>
        <v>\\(\\quad 424 \\)</v>
      </c>
    </row>
    <row r="443" spans="1:20" x14ac:dyDescent="0.55000000000000004">
      <c r="A443" s="51" t="s">
        <v>60</v>
      </c>
      <c r="C443" s="50" t="s">
        <v>164</v>
      </c>
      <c r="D443" s="50" t="str">
        <f t="shared" ca="1" si="75"/>
        <v>\\(\\quad 583　－　58　=　 \\)</v>
      </c>
      <c r="E443" s="50" t="str">
        <f t="shared" ca="1" si="76"/>
        <v>\\(\\quad 525 \\)</v>
      </c>
      <c r="F443" s="50" t="s">
        <v>62</v>
      </c>
      <c r="H443" s="50"/>
      <c r="I443" s="89" t="str">
        <f t="shared" ca="1" si="77"/>
        <v>INSERT INTO math(tangen,question,answer,editor,date,count) VALUES('m1700','\\(\\quad 583　－　58　=　 \\)','\\(\\quad 525 \\)','harazono',NOW(),0);</v>
      </c>
      <c r="J443" s="78" t="s">
        <v>229</v>
      </c>
      <c r="K443" s="1">
        <f t="shared" ca="1" si="72"/>
        <v>583</v>
      </c>
      <c r="L443" t="s">
        <v>236</v>
      </c>
      <c r="M443" s="1">
        <f t="shared" ca="1" si="78"/>
        <v>58</v>
      </c>
      <c r="N443" t="s">
        <v>234</v>
      </c>
      <c r="O443" t="s">
        <v>230</v>
      </c>
      <c r="P443" s="78" t="s">
        <v>229</v>
      </c>
      <c r="Q443" s="1">
        <f t="shared" ca="1" si="79"/>
        <v>525</v>
      </c>
      <c r="R443" t="s">
        <v>230</v>
      </c>
      <c r="S443" t="str">
        <f t="shared" ca="1" si="68"/>
        <v>\\(\\quad 583　－　58　=　 \\)</v>
      </c>
      <c r="T443" t="str">
        <f t="shared" ca="1" si="69"/>
        <v>\\(\\quad 525 \\)</v>
      </c>
    </row>
    <row r="444" spans="1:20" x14ac:dyDescent="0.55000000000000004">
      <c r="A444" s="51" t="s">
        <v>60</v>
      </c>
      <c r="C444" s="50" t="s">
        <v>164</v>
      </c>
      <c r="D444" s="50" t="str">
        <f t="shared" ca="1" si="75"/>
        <v>\\(\\quad 742　－　87　=　 \\)</v>
      </c>
      <c r="E444" s="50" t="str">
        <f t="shared" ca="1" si="76"/>
        <v>\\(\\quad 655 \\)</v>
      </c>
      <c r="F444" s="50" t="s">
        <v>62</v>
      </c>
      <c r="H444" s="50"/>
      <c r="I444" s="89" t="str">
        <f t="shared" ca="1" si="77"/>
        <v>INSERT INTO math(tangen,question,answer,editor,date,count) VALUES('m1700','\\(\\quad 742　－　87　=　 \\)','\\(\\quad 655 \\)','harazono',NOW(),0);</v>
      </c>
      <c r="J444" s="78" t="s">
        <v>229</v>
      </c>
      <c r="K444" s="1">
        <f t="shared" ca="1" si="72"/>
        <v>742</v>
      </c>
      <c r="L444" t="s">
        <v>236</v>
      </c>
      <c r="M444" s="1">
        <f t="shared" ca="1" si="78"/>
        <v>87</v>
      </c>
      <c r="N444" t="s">
        <v>234</v>
      </c>
      <c r="O444" t="s">
        <v>230</v>
      </c>
      <c r="P444" s="78" t="s">
        <v>229</v>
      </c>
      <c r="Q444" s="1">
        <f t="shared" ca="1" si="79"/>
        <v>655</v>
      </c>
      <c r="R444" t="s">
        <v>230</v>
      </c>
      <c r="S444" t="str">
        <f t="shared" ca="1" si="68"/>
        <v>\\(\\quad 742　－　87　=　 \\)</v>
      </c>
      <c r="T444" t="str">
        <f t="shared" ca="1" si="69"/>
        <v>\\(\\quad 655 \\)</v>
      </c>
    </row>
    <row r="445" spans="1:20" x14ac:dyDescent="0.55000000000000004">
      <c r="A445" s="51" t="s">
        <v>60</v>
      </c>
      <c r="C445" s="50" t="s">
        <v>164</v>
      </c>
      <c r="D445" s="50" t="str">
        <f t="shared" ca="1" si="75"/>
        <v>\\(\\quad 804　－　790　=　 \\)</v>
      </c>
      <c r="E445" s="50" t="str">
        <f t="shared" ca="1" si="76"/>
        <v>\\(\\quad 14 \\)</v>
      </c>
      <c r="F445" s="50" t="s">
        <v>62</v>
      </c>
      <c r="H445" s="50"/>
      <c r="I445" s="89" t="str">
        <f t="shared" ca="1" si="77"/>
        <v>INSERT INTO math(tangen,question,answer,editor,date,count) VALUES('m1700','\\(\\quad 804　－　790　=　 \\)','\\(\\quad 14 \\)','harazono',NOW(),0);</v>
      </c>
      <c r="J445" s="78" t="s">
        <v>229</v>
      </c>
      <c r="K445" s="1">
        <f ca="1">RANDBETWEEN(100,999)</f>
        <v>804</v>
      </c>
      <c r="L445" t="s">
        <v>236</v>
      </c>
      <c r="M445" s="1">
        <f t="shared" ca="1" si="78"/>
        <v>790</v>
      </c>
      <c r="N445" t="s">
        <v>234</v>
      </c>
      <c r="O445" t="s">
        <v>230</v>
      </c>
      <c r="P445" s="78" t="s">
        <v>229</v>
      </c>
      <c r="Q445" s="1">
        <f t="shared" ca="1" si="79"/>
        <v>14</v>
      </c>
      <c r="R445" t="s">
        <v>230</v>
      </c>
      <c r="S445" t="str">
        <f t="shared" ca="1" si="68"/>
        <v>\\(\\quad 804　－　790　=　 \\)</v>
      </c>
      <c r="T445" t="str">
        <f t="shared" ca="1" si="69"/>
        <v>\\(\\quad 14 \\)</v>
      </c>
    </row>
    <row r="446" spans="1:20" x14ac:dyDescent="0.55000000000000004">
      <c r="A446" s="51" t="s">
        <v>60</v>
      </c>
      <c r="C446" s="50" t="s">
        <v>164</v>
      </c>
      <c r="D446" s="50" t="str">
        <f t="shared" ca="1" si="75"/>
        <v>\\(\\quad 460　－　243　=　 \\)</v>
      </c>
      <c r="E446" s="50" t="str">
        <f t="shared" ca="1" si="76"/>
        <v>\\(\\quad 217 \\)</v>
      </c>
      <c r="F446" s="50" t="s">
        <v>62</v>
      </c>
      <c r="H446" s="50"/>
      <c r="I446" s="89" t="str">
        <f t="shared" ca="1" si="77"/>
        <v>INSERT INTO math(tangen,question,answer,editor,date,count) VALUES('m1700','\\(\\quad 460　－　243　=　 \\)','\\(\\quad 217 \\)','harazono',NOW(),0);</v>
      </c>
      <c r="J446" s="78" t="s">
        <v>229</v>
      </c>
      <c r="K446" s="1">
        <f t="shared" ca="1" si="72"/>
        <v>460</v>
      </c>
      <c r="L446" t="s">
        <v>236</v>
      </c>
      <c r="M446" s="1">
        <f t="shared" ca="1" si="78"/>
        <v>243</v>
      </c>
      <c r="N446" t="s">
        <v>234</v>
      </c>
      <c r="O446" t="s">
        <v>230</v>
      </c>
      <c r="P446" s="78" t="s">
        <v>229</v>
      </c>
      <c r="Q446" s="1">
        <f t="shared" ca="1" si="79"/>
        <v>217</v>
      </c>
      <c r="R446" t="s">
        <v>230</v>
      </c>
      <c r="S446" t="str">
        <f t="shared" ca="1" si="68"/>
        <v>\\(\\quad 460　－　243　=　 \\)</v>
      </c>
      <c r="T446" t="str">
        <f t="shared" ca="1" si="69"/>
        <v>\\(\\quad 217 \\)</v>
      </c>
    </row>
    <row r="447" spans="1:20" x14ac:dyDescent="0.55000000000000004">
      <c r="A447" s="51" t="s">
        <v>60</v>
      </c>
      <c r="C447" s="50" t="s">
        <v>164</v>
      </c>
      <c r="D447" s="50" t="str">
        <f t="shared" ref="D447:D491" ca="1" si="80">S447</f>
        <v>\\(\\quad 902　－　176　=　 \\)</v>
      </c>
      <c r="E447" s="50" t="str">
        <f t="shared" ref="E447:E491" ca="1" si="81">T447</f>
        <v>\\(\\quad 726 \\)</v>
      </c>
      <c r="F447" s="50" t="s">
        <v>62</v>
      </c>
      <c r="H447" s="50"/>
      <c r="I447" s="89" t="str">
        <f t="shared" ref="I447:I491" ca="1" si="82">"INSERT INTO "&amp;A447&amp;"(tangen,question,answer,editor,date,count) VALUES('"&amp;C447&amp;"','"&amp;D447&amp;"','"&amp;E447&amp;"','"&amp;F447&amp;"',NOW(),0);"</f>
        <v>INSERT INTO math(tangen,question,answer,editor,date,count) VALUES('m1700','\\(\\quad 902　－　176　=　 \\)','\\(\\quad 726 \\)','harazono',NOW(),0);</v>
      </c>
      <c r="J447" s="78" t="s">
        <v>229</v>
      </c>
      <c r="K447" s="1">
        <f t="shared" ca="1" si="72"/>
        <v>902</v>
      </c>
      <c r="L447" t="s">
        <v>236</v>
      </c>
      <c r="M447" s="1">
        <f t="shared" ref="M447:M491" ca="1" si="83">RANDBETWEEN(20,K447)</f>
        <v>176</v>
      </c>
      <c r="N447" t="s">
        <v>234</v>
      </c>
      <c r="O447" t="s">
        <v>230</v>
      </c>
      <c r="P447" s="78" t="s">
        <v>229</v>
      </c>
      <c r="Q447" s="1">
        <f t="shared" ref="Q447:Q491" ca="1" si="84">K447-M447</f>
        <v>726</v>
      </c>
      <c r="R447" t="s">
        <v>230</v>
      </c>
      <c r="S447" t="str">
        <f t="shared" ca="1" si="68"/>
        <v>\\(\\quad 902　－　176　=　 \\)</v>
      </c>
      <c r="T447" t="str">
        <f t="shared" ca="1" si="69"/>
        <v>\\(\\quad 726 \\)</v>
      </c>
    </row>
    <row r="448" spans="1:20" x14ac:dyDescent="0.55000000000000004">
      <c r="A448" s="51" t="s">
        <v>60</v>
      </c>
      <c r="C448" s="50" t="s">
        <v>164</v>
      </c>
      <c r="D448" s="50" t="str">
        <f t="shared" ca="1" si="80"/>
        <v>\\(\\quad 524　－　379　=　 \\)</v>
      </c>
      <c r="E448" s="50" t="str">
        <f t="shared" ca="1" si="81"/>
        <v>\\(\\quad 145 \\)</v>
      </c>
      <c r="F448" s="50" t="s">
        <v>62</v>
      </c>
      <c r="H448" s="50"/>
      <c r="I448" s="89" t="str">
        <f t="shared" ca="1" si="82"/>
        <v>INSERT INTO math(tangen,question,answer,editor,date,count) VALUES('m1700','\\(\\quad 524　－　379　=　 \\)','\\(\\quad 145 \\)','harazono',NOW(),0);</v>
      </c>
      <c r="J448" s="78" t="s">
        <v>229</v>
      </c>
      <c r="K448" s="1">
        <f t="shared" ca="1" si="72"/>
        <v>524</v>
      </c>
      <c r="L448" t="s">
        <v>236</v>
      </c>
      <c r="M448" s="1">
        <f t="shared" ca="1" si="83"/>
        <v>379</v>
      </c>
      <c r="N448" t="s">
        <v>234</v>
      </c>
      <c r="O448" t="s">
        <v>230</v>
      </c>
      <c r="P448" s="78" t="s">
        <v>229</v>
      </c>
      <c r="Q448" s="1">
        <f t="shared" ca="1" si="84"/>
        <v>145</v>
      </c>
      <c r="R448" t="s">
        <v>230</v>
      </c>
      <c r="S448" t="str">
        <f t="shared" ca="1" si="68"/>
        <v>\\(\\quad 524　－　379　=　 \\)</v>
      </c>
      <c r="T448" t="str">
        <f t="shared" ca="1" si="69"/>
        <v>\\(\\quad 145 \\)</v>
      </c>
    </row>
    <row r="449" spans="1:20" x14ac:dyDescent="0.55000000000000004">
      <c r="A449" s="51" t="s">
        <v>60</v>
      </c>
      <c r="C449" s="50" t="s">
        <v>164</v>
      </c>
      <c r="D449" s="50" t="str">
        <f t="shared" ca="1" si="80"/>
        <v>\\(\\quad 140　－　115　=　 \\)</v>
      </c>
      <c r="E449" s="50" t="str">
        <f t="shared" ca="1" si="81"/>
        <v>\\(\\quad 25 \\)</v>
      </c>
      <c r="F449" s="50" t="s">
        <v>62</v>
      </c>
      <c r="H449" s="50"/>
      <c r="I449" s="89" t="str">
        <f t="shared" ca="1" si="82"/>
        <v>INSERT INTO math(tangen,question,answer,editor,date,count) VALUES('m1700','\\(\\quad 140　－　115　=　 \\)','\\(\\quad 25 \\)','harazono',NOW(),0);</v>
      </c>
      <c r="J449" s="78" t="s">
        <v>229</v>
      </c>
      <c r="K449" s="1">
        <f t="shared" ca="1" si="72"/>
        <v>140</v>
      </c>
      <c r="L449" t="s">
        <v>236</v>
      </c>
      <c r="M449" s="1">
        <f t="shared" ca="1" si="83"/>
        <v>115</v>
      </c>
      <c r="N449" t="s">
        <v>234</v>
      </c>
      <c r="O449" t="s">
        <v>230</v>
      </c>
      <c r="P449" s="78" t="s">
        <v>229</v>
      </c>
      <c r="Q449" s="1">
        <f t="shared" ca="1" si="84"/>
        <v>25</v>
      </c>
      <c r="R449" t="s">
        <v>230</v>
      </c>
      <c r="S449" t="str">
        <f t="shared" ca="1" si="68"/>
        <v>\\(\\quad 140　－　115　=　 \\)</v>
      </c>
      <c r="T449" t="str">
        <f t="shared" ca="1" si="69"/>
        <v>\\(\\quad 25 \\)</v>
      </c>
    </row>
    <row r="450" spans="1:20" x14ac:dyDescent="0.55000000000000004">
      <c r="A450" s="51" t="s">
        <v>60</v>
      </c>
      <c r="C450" s="50" t="s">
        <v>164</v>
      </c>
      <c r="D450" s="50" t="str">
        <f t="shared" ca="1" si="80"/>
        <v>\\(\\quad 947　－　481　=　 \\)</v>
      </c>
      <c r="E450" s="50" t="str">
        <f t="shared" ca="1" si="81"/>
        <v>\\(\\quad 466 \\)</v>
      </c>
      <c r="F450" s="50" t="s">
        <v>62</v>
      </c>
      <c r="H450" s="50"/>
      <c r="I450" s="89" t="str">
        <f t="shared" ca="1" si="82"/>
        <v>INSERT INTO math(tangen,question,answer,editor,date,count) VALUES('m1700','\\(\\quad 947　－　481　=　 \\)','\\(\\quad 466 \\)','harazono',NOW(),0);</v>
      </c>
      <c r="J450" s="78" t="s">
        <v>229</v>
      </c>
      <c r="K450" s="1">
        <f t="shared" ca="1" si="72"/>
        <v>947</v>
      </c>
      <c r="L450" t="s">
        <v>236</v>
      </c>
      <c r="M450" s="1">
        <f t="shared" ca="1" si="83"/>
        <v>481</v>
      </c>
      <c r="N450" t="s">
        <v>234</v>
      </c>
      <c r="O450" t="s">
        <v>230</v>
      </c>
      <c r="P450" s="78" t="s">
        <v>229</v>
      </c>
      <c r="Q450" s="1">
        <f t="shared" ca="1" si="84"/>
        <v>466</v>
      </c>
      <c r="R450" t="s">
        <v>230</v>
      </c>
      <c r="S450" t="str">
        <f t="shared" ca="1" si="68"/>
        <v>\\(\\quad 947　－　481　=　 \\)</v>
      </c>
      <c r="T450" t="str">
        <f t="shared" ca="1" si="69"/>
        <v>\\(\\quad 466 \\)</v>
      </c>
    </row>
    <row r="451" spans="1:20" x14ac:dyDescent="0.55000000000000004">
      <c r="A451" s="51" t="s">
        <v>60</v>
      </c>
      <c r="C451" s="50" t="s">
        <v>164</v>
      </c>
      <c r="D451" s="50" t="str">
        <f t="shared" ca="1" si="80"/>
        <v>\\(\\quad 334　－　209　=　 \\)</v>
      </c>
      <c r="E451" s="50" t="str">
        <f t="shared" ca="1" si="81"/>
        <v>\\(\\quad 125 \\)</v>
      </c>
      <c r="F451" s="50" t="s">
        <v>62</v>
      </c>
      <c r="H451" s="50"/>
      <c r="I451" s="89" t="str">
        <f t="shared" ca="1" si="82"/>
        <v>INSERT INTO math(tangen,question,answer,editor,date,count) VALUES('m1700','\\(\\quad 334　－　209　=　 \\)','\\(\\quad 125 \\)','harazono',NOW(),0);</v>
      </c>
      <c r="J451" s="78" t="s">
        <v>229</v>
      </c>
      <c r="K451" s="1">
        <f t="shared" ca="1" si="72"/>
        <v>334</v>
      </c>
      <c r="L451" t="s">
        <v>236</v>
      </c>
      <c r="M451" s="1">
        <f t="shared" ca="1" si="83"/>
        <v>209</v>
      </c>
      <c r="N451" t="s">
        <v>234</v>
      </c>
      <c r="O451" t="s">
        <v>230</v>
      </c>
      <c r="P451" s="78" t="s">
        <v>229</v>
      </c>
      <c r="Q451" s="1">
        <f t="shared" ca="1" si="84"/>
        <v>125</v>
      </c>
      <c r="R451" t="s">
        <v>230</v>
      </c>
      <c r="S451" t="str">
        <f t="shared" ref="S451:S497" ca="1" si="85">J451&amp;K451&amp;L451&amp;M451&amp;N451&amp;O451</f>
        <v>\\(\\quad 334　－　209　=　 \\)</v>
      </c>
      <c r="T451" t="str">
        <f t="shared" ref="T451:T497" ca="1" si="86">P451&amp;Q451&amp;R451</f>
        <v>\\(\\quad 125 \\)</v>
      </c>
    </row>
    <row r="452" spans="1:20" x14ac:dyDescent="0.55000000000000004">
      <c r="A452" s="51" t="s">
        <v>60</v>
      </c>
      <c r="C452" s="50" t="s">
        <v>164</v>
      </c>
      <c r="D452" s="50" t="str">
        <f t="shared" ca="1" si="80"/>
        <v>\\(\\quad 331　－　225　=　 \\)</v>
      </c>
      <c r="E452" s="50" t="str">
        <f t="shared" ca="1" si="81"/>
        <v>\\(\\quad 106 \\)</v>
      </c>
      <c r="F452" s="50" t="s">
        <v>62</v>
      </c>
      <c r="H452" s="50"/>
      <c r="I452" s="89" t="str">
        <f t="shared" ca="1" si="82"/>
        <v>INSERT INTO math(tangen,question,answer,editor,date,count) VALUES('m1700','\\(\\quad 331　－　225　=　 \\)','\\(\\quad 106 \\)','harazono',NOW(),0);</v>
      </c>
      <c r="J452" s="78" t="s">
        <v>229</v>
      </c>
      <c r="K452" s="1">
        <f t="shared" ca="1" si="72"/>
        <v>331</v>
      </c>
      <c r="L452" t="s">
        <v>236</v>
      </c>
      <c r="M452" s="1">
        <f t="shared" ca="1" si="83"/>
        <v>225</v>
      </c>
      <c r="N452" t="s">
        <v>234</v>
      </c>
      <c r="O452" t="s">
        <v>230</v>
      </c>
      <c r="P452" s="78" t="s">
        <v>229</v>
      </c>
      <c r="Q452" s="1">
        <f t="shared" ca="1" si="84"/>
        <v>106</v>
      </c>
      <c r="R452" t="s">
        <v>230</v>
      </c>
      <c r="S452" t="str">
        <f t="shared" ca="1" si="85"/>
        <v>\\(\\quad 331　－　225　=　 \\)</v>
      </c>
      <c r="T452" t="str">
        <f t="shared" ca="1" si="86"/>
        <v>\\(\\quad 106 \\)</v>
      </c>
    </row>
    <row r="453" spans="1:20" x14ac:dyDescent="0.55000000000000004">
      <c r="A453" s="51" t="s">
        <v>60</v>
      </c>
      <c r="C453" s="50" t="s">
        <v>164</v>
      </c>
      <c r="D453" s="50" t="str">
        <f t="shared" ca="1" si="80"/>
        <v>\\(\\quad 278　－　59　=　 \\)</v>
      </c>
      <c r="E453" s="50" t="str">
        <f t="shared" ca="1" si="81"/>
        <v>\\(\\quad 219 \\)</v>
      </c>
      <c r="F453" s="50" t="s">
        <v>62</v>
      </c>
      <c r="H453" s="50"/>
      <c r="I453" s="89" t="str">
        <f t="shared" ca="1" si="82"/>
        <v>INSERT INTO math(tangen,question,answer,editor,date,count) VALUES('m1700','\\(\\quad 278　－　59　=　 \\)','\\(\\quad 219 \\)','harazono',NOW(),0);</v>
      </c>
      <c r="J453" s="78" t="s">
        <v>229</v>
      </c>
      <c r="K453" s="1">
        <f t="shared" ca="1" si="72"/>
        <v>278</v>
      </c>
      <c r="L453" t="s">
        <v>236</v>
      </c>
      <c r="M453" s="1">
        <f t="shared" ca="1" si="83"/>
        <v>59</v>
      </c>
      <c r="N453" t="s">
        <v>234</v>
      </c>
      <c r="O453" t="s">
        <v>230</v>
      </c>
      <c r="P453" s="78" t="s">
        <v>229</v>
      </c>
      <c r="Q453" s="1">
        <f t="shared" ca="1" si="84"/>
        <v>219</v>
      </c>
      <c r="R453" t="s">
        <v>230</v>
      </c>
      <c r="S453" t="str">
        <f t="shared" ca="1" si="85"/>
        <v>\\(\\quad 278　－　59　=　 \\)</v>
      </c>
      <c r="T453" t="str">
        <f t="shared" ca="1" si="86"/>
        <v>\\(\\quad 219 \\)</v>
      </c>
    </row>
    <row r="454" spans="1:20" x14ac:dyDescent="0.55000000000000004">
      <c r="A454" s="51" t="s">
        <v>60</v>
      </c>
      <c r="C454" s="50" t="s">
        <v>164</v>
      </c>
      <c r="D454" s="50" t="str">
        <f t="shared" ca="1" si="80"/>
        <v>\\(\\quad 430　－　418　=　 \\)</v>
      </c>
      <c r="E454" s="50" t="str">
        <f t="shared" ca="1" si="81"/>
        <v>\\(\\quad 12 \\)</v>
      </c>
      <c r="F454" s="50" t="s">
        <v>62</v>
      </c>
      <c r="H454" s="50"/>
      <c r="I454" s="89" t="str">
        <f t="shared" ca="1" si="82"/>
        <v>INSERT INTO math(tangen,question,answer,editor,date,count) VALUES('m1700','\\(\\quad 430　－　418　=　 \\)','\\(\\quad 12 \\)','harazono',NOW(),0);</v>
      </c>
      <c r="J454" s="78" t="s">
        <v>229</v>
      </c>
      <c r="K454" s="1">
        <f t="shared" ca="1" si="72"/>
        <v>430</v>
      </c>
      <c r="L454" t="s">
        <v>236</v>
      </c>
      <c r="M454" s="1">
        <f t="shared" ca="1" si="83"/>
        <v>418</v>
      </c>
      <c r="N454" t="s">
        <v>234</v>
      </c>
      <c r="O454" t="s">
        <v>230</v>
      </c>
      <c r="P454" s="78" t="s">
        <v>229</v>
      </c>
      <c r="Q454" s="1">
        <f t="shared" ca="1" si="84"/>
        <v>12</v>
      </c>
      <c r="R454" t="s">
        <v>230</v>
      </c>
      <c r="S454" t="str">
        <f t="shared" ca="1" si="85"/>
        <v>\\(\\quad 430　－　418　=　 \\)</v>
      </c>
      <c r="T454" t="str">
        <f t="shared" ca="1" si="86"/>
        <v>\\(\\quad 12 \\)</v>
      </c>
    </row>
    <row r="455" spans="1:20" x14ac:dyDescent="0.55000000000000004">
      <c r="A455" s="51" t="s">
        <v>60</v>
      </c>
      <c r="C455" s="50" t="s">
        <v>164</v>
      </c>
      <c r="D455" s="50" t="str">
        <f t="shared" ca="1" si="80"/>
        <v>\\(\\quad 644　－　495　=　 \\)</v>
      </c>
      <c r="E455" s="50" t="str">
        <f t="shared" ca="1" si="81"/>
        <v>\\(\\quad 149 \\)</v>
      </c>
      <c r="F455" s="50" t="s">
        <v>62</v>
      </c>
      <c r="H455" s="50"/>
      <c r="I455" s="89" t="str">
        <f t="shared" ca="1" si="82"/>
        <v>INSERT INTO math(tangen,question,answer,editor,date,count) VALUES('m1700','\\(\\quad 644　－　495　=　 \\)','\\(\\quad 149 \\)','harazono',NOW(),0);</v>
      </c>
      <c r="J455" s="78" t="s">
        <v>229</v>
      </c>
      <c r="K455" s="1">
        <f t="shared" ca="1" si="72"/>
        <v>644</v>
      </c>
      <c r="L455" t="s">
        <v>236</v>
      </c>
      <c r="M455" s="1">
        <f t="shared" ca="1" si="83"/>
        <v>495</v>
      </c>
      <c r="N455" t="s">
        <v>234</v>
      </c>
      <c r="O455" t="s">
        <v>230</v>
      </c>
      <c r="P455" s="78" t="s">
        <v>229</v>
      </c>
      <c r="Q455" s="1">
        <f t="shared" ca="1" si="84"/>
        <v>149</v>
      </c>
      <c r="R455" t="s">
        <v>230</v>
      </c>
      <c r="S455" t="str">
        <f t="shared" ca="1" si="85"/>
        <v>\\(\\quad 644　－　495　=　 \\)</v>
      </c>
      <c r="T455" t="str">
        <f t="shared" ca="1" si="86"/>
        <v>\\(\\quad 149 \\)</v>
      </c>
    </row>
    <row r="456" spans="1:20" x14ac:dyDescent="0.55000000000000004">
      <c r="A456" s="51" t="s">
        <v>60</v>
      </c>
      <c r="C456" s="50" t="s">
        <v>164</v>
      </c>
      <c r="D456" s="50" t="str">
        <f t="shared" ca="1" si="80"/>
        <v>\\(\\quad 660　－　541　=　 \\)</v>
      </c>
      <c r="E456" s="50" t="str">
        <f t="shared" ca="1" si="81"/>
        <v>\\(\\quad 119 \\)</v>
      </c>
      <c r="F456" s="50" t="s">
        <v>62</v>
      </c>
      <c r="H456" s="50"/>
      <c r="I456" s="89" t="str">
        <f t="shared" ca="1" si="82"/>
        <v>INSERT INTO math(tangen,question,answer,editor,date,count) VALUES('m1700','\\(\\quad 660　－　541　=　 \\)','\\(\\quad 119 \\)','harazono',NOW(),0);</v>
      </c>
      <c r="J456" s="78" t="s">
        <v>229</v>
      </c>
      <c r="K456" s="1">
        <f t="shared" ca="1" si="72"/>
        <v>660</v>
      </c>
      <c r="L456" t="s">
        <v>236</v>
      </c>
      <c r="M456" s="1">
        <f t="shared" ca="1" si="83"/>
        <v>541</v>
      </c>
      <c r="N456" t="s">
        <v>234</v>
      </c>
      <c r="O456" t="s">
        <v>230</v>
      </c>
      <c r="P456" s="78" t="s">
        <v>229</v>
      </c>
      <c r="Q456" s="1">
        <f t="shared" ca="1" si="84"/>
        <v>119</v>
      </c>
      <c r="R456" t="s">
        <v>230</v>
      </c>
      <c r="S456" t="str">
        <f t="shared" ca="1" si="85"/>
        <v>\\(\\quad 660　－　541　=　 \\)</v>
      </c>
      <c r="T456" t="str">
        <f t="shared" ca="1" si="86"/>
        <v>\\(\\quad 119 \\)</v>
      </c>
    </row>
    <row r="457" spans="1:20" x14ac:dyDescent="0.55000000000000004">
      <c r="A457" s="51" t="s">
        <v>60</v>
      </c>
      <c r="C457" s="50" t="s">
        <v>164</v>
      </c>
      <c r="D457" s="50" t="str">
        <f t="shared" ca="1" si="80"/>
        <v>\\(\\quad 625　－　268　=　 \\)</v>
      </c>
      <c r="E457" s="50" t="str">
        <f t="shared" ca="1" si="81"/>
        <v>\\(\\quad 357 \\)</v>
      </c>
      <c r="F457" s="50" t="s">
        <v>62</v>
      </c>
      <c r="H457" s="50"/>
      <c r="I457" s="89" t="str">
        <f t="shared" ca="1" si="82"/>
        <v>INSERT INTO math(tangen,question,answer,editor,date,count) VALUES('m1700','\\(\\quad 625　－　268　=　 \\)','\\(\\quad 357 \\)','harazono',NOW(),0);</v>
      </c>
      <c r="J457" s="78" t="s">
        <v>229</v>
      </c>
      <c r="K457" s="1">
        <f t="shared" ca="1" si="72"/>
        <v>625</v>
      </c>
      <c r="L457" t="s">
        <v>236</v>
      </c>
      <c r="M457" s="1">
        <f t="shared" ca="1" si="83"/>
        <v>268</v>
      </c>
      <c r="N457" t="s">
        <v>234</v>
      </c>
      <c r="O457" t="s">
        <v>230</v>
      </c>
      <c r="P457" s="78" t="s">
        <v>229</v>
      </c>
      <c r="Q457" s="1">
        <f t="shared" ca="1" si="84"/>
        <v>357</v>
      </c>
      <c r="R457" t="s">
        <v>230</v>
      </c>
      <c r="S457" t="str">
        <f t="shared" ca="1" si="85"/>
        <v>\\(\\quad 625　－　268　=　 \\)</v>
      </c>
      <c r="T457" t="str">
        <f t="shared" ca="1" si="86"/>
        <v>\\(\\quad 357 \\)</v>
      </c>
    </row>
    <row r="458" spans="1:20" x14ac:dyDescent="0.55000000000000004">
      <c r="A458" s="51" t="s">
        <v>60</v>
      </c>
      <c r="C458" s="50" t="s">
        <v>164</v>
      </c>
      <c r="D458" s="50" t="str">
        <f t="shared" ca="1" si="80"/>
        <v>\\(\\quad 124　－　21　=　 \\)</v>
      </c>
      <c r="E458" s="50" t="str">
        <f t="shared" ca="1" si="81"/>
        <v>\\(\\quad 103 \\)</v>
      </c>
      <c r="F458" s="50" t="s">
        <v>62</v>
      </c>
      <c r="H458" s="50"/>
      <c r="I458" s="89" t="str">
        <f t="shared" ca="1" si="82"/>
        <v>INSERT INTO math(tangen,question,answer,editor,date,count) VALUES('m1700','\\(\\quad 124　－　21　=　 \\)','\\(\\quad 103 \\)','harazono',NOW(),0);</v>
      </c>
      <c r="J458" s="78" t="s">
        <v>229</v>
      </c>
      <c r="K458" s="1">
        <f t="shared" ca="1" si="72"/>
        <v>124</v>
      </c>
      <c r="L458" t="s">
        <v>236</v>
      </c>
      <c r="M458" s="1">
        <f t="shared" ca="1" si="83"/>
        <v>21</v>
      </c>
      <c r="N458" t="s">
        <v>234</v>
      </c>
      <c r="O458" t="s">
        <v>230</v>
      </c>
      <c r="P458" s="78" t="s">
        <v>229</v>
      </c>
      <c r="Q458" s="1">
        <f t="shared" ca="1" si="84"/>
        <v>103</v>
      </c>
      <c r="R458" t="s">
        <v>230</v>
      </c>
      <c r="S458" t="str">
        <f t="shared" ca="1" si="85"/>
        <v>\\(\\quad 124　－　21　=　 \\)</v>
      </c>
      <c r="T458" t="str">
        <f t="shared" ca="1" si="86"/>
        <v>\\(\\quad 103 \\)</v>
      </c>
    </row>
    <row r="459" spans="1:20" x14ac:dyDescent="0.55000000000000004">
      <c r="A459" s="51" t="s">
        <v>60</v>
      </c>
      <c r="C459" s="50" t="s">
        <v>164</v>
      </c>
      <c r="D459" s="50" t="str">
        <f t="shared" ca="1" si="80"/>
        <v>\\(\\quad 197　－　53　=　 \\)</v>
      </c>
      <c r="E459" s="50" t="str">
        <f t="shared" ca="1" si="81"/>
        <v>\\(\\quad 144 \\)</v>
      </c>
      <c r="F459" s="50" t="s">
        <v>62</v>
      </c>
      <c r="H459" s="50"/>
      <c r="I459" s="89" t="str">
        <f t="shared" ca="1" si="82"/>
        <v>INSERT INTO math(tangen,question,answer,editor,date,count) VALUES('m1700','\\(\\quad 197　－　53　=　 \\)','\\(\\quad 144 \\)','harazono',NOW(),0);</v>
      </c>
      <c r="J459" s="78" t="s">
        <v>229</v>
      </c>
      <c r="K459" s="1">
        <f t="shared" ca="1" si="72"/>
        <v>197</v>
      </c>
      <c r="L459" t="s">
        <v>236</v>
      </c>
      <c r="M459" s="1">
        <f t="shared" ca="1" si="83"/>
        <v>53</v>
      </c>
      <c r="N459" t="s">
        <v>234</v>
      </c>
      <c r="O459" t="s">
        <v>230</v>
      </c>
      <c r="P459" s="78" t="s">
        <v>229</v>
      </c>
      <c r="Q459" s="1">
        <f t="shared" ca="1" si="84"/>
        <v>144</v>
      </c>
      <c r="R459" t="s">
        <v>230</v>
      </c>
      <c r="S459" t="str">
        <f t="shared" ca="1" si="85"/>
        <v>\\(\\quad 197　－　53　=　 \\)</v>
      </c>
      <c r="T459" t="str">
        <f t="shared" ca="1" si="86"/>
        <v>\\(\\quad 144 \\)</v>
      </c>
    </row>
    <row r="460" spans="1:20" x14ac:dyDescent="0.55000000000000004">
      <c r="A460" s="51" t="s">
        <v>60</v>
      </c>
      <c r="C460" s="50" t="s">
        <v>164</v>
      </c>
      <c r="D460" s="50" t="str">
        <f t="shared" ca="1" si="80"/>
        <v>\\(\\quad 229　－　154　=　 \\)</v>
      </c>
      <c r="E460" s="50" t="str">
        <f t="shared" ca="1" si="81"/>
        <v>\\(\\quad 75 \\)</v>
      </c>
      <c r="F460" s="50" t="s">
        <v>62</v>
      </c>
      <c r="H460" s="50"/>
      <c r="I460" s="89" t="str">
        <f t="shared" ca="1" si="82"/>
        <v>INSERT INTO math(tangen,question,answer,editor,date,count) VALUES('m1700','\\(\\quad 229　－　154　=　 \\)','\\(\\quad 75 \\)','harazono',NOW(),0);</v>
      </c>
      <c r="J460" s="78" t="s">
        <v>229</v>
      </c>
      <c r="K460" s="1">
        <f t="shared" ca="1" si="72"/>
        <v>229</v>
      </c>
      <c r="L460" t="s">
        <v>236</v>
      </c>
      <c r="M460" s="1">
        <f t="shared" ca="1" si="83"/>
        <v>154</v>
      </c>
      <c r="N460" t="s">
        <v>234</v>
      </c>
      <c r="O460" t="s">
        <v>230</v>
      </c>
      <c r="P460" s="78" t="s">
        <v>229</v>
      </c>
      <c r="Q460" s="1">
        <f t="shared" ca="1" si="84"/>
        <v>75</v>
      </c>
      <c r="R460" t="s">
        <v>230</v>
      </c>
      <c r="S460" t="str">
        <f t="shared" ca="1" si="85"/>
        <v>\\(\\quad 229　－　154　=　 \\)</v>
      </c>
      <c r="T460" t="str">
        <f t="shared" ca="1" si="86"/>
        <v>\\(\\quad 75 \\)</v>
      </c>
    </row>
    <row r="461" spans="1:20" x14ac:dyDescent="0.55000000000000004">
      <c r="A461" s="51" t="s">
        <v>60</v>
      </c>
      <c r="C461" s="50" t="s">
        <v>164</v>
      </c>
      <c r="D461" s="50" t="str">
        <f t="shared" ca="1" si="80"/>
        <v>\\(\\quad 399　－　90　=　 \\)</v>
      </c>
      <c r="E461" s="50" t="str">
        <f t="shared" ca="1" si="81"/>
        <v>\\(\\quad 309 \\)</v>
      </c>
      <c r="F461" s="50" t="s">
        <v>62</v>
      </c>
      <c r="H461" s="50"/>
      <c r="I461" s="89" t="str">
        <f t="shared" ca="1" si="82"/>
        <v>INSERT INTO math(tangen,question,answer,editor,date,count) VALUES('m1700','\\(\\quad 399　－　90　=　 \\)','\\(\\quad 309 \\)','harazono',NOW(),0);</v>
      </c>
      <c r="J461" s="78" t="s">
        <v>229</v>
      </c>
      <c r="K461" s="1">
        <f t="shared" ca="1" si="72"/>
        <v>399</v>
      </c>
      <c r="L461" t="s">
        <v>236</v>
      </c>
      <c r="M461" s="1">
        <f t="shared" ca="1" si="83"/>
        <v>90</v>
      </c>
      <c r="N461" t="s">
        <v>234</v>
      </c>
      <c r="O461" t="s">
        <v>230</v>
      </c>
      <c r="P461" s="78" t="s">
        <v>229</v>
      </c>
      <c r="Q461" s="1">
        <f t="shared" ca="1" si="84"/>
        <v>309</v>
      </c>
      <c r="R461" t="s">
        <v>230</v>
      </c>
      <c r="S461" t="str">
        <f t="shared" ca="1" si="85"/>
        <v>\\(\\quad 399　－　90　=　 \\)</v>
      </c>
      <c r="T461" t="str">
        <f t="shared" ca="1" si="86"/>
        <v>\\(\\quad 309 \\)</v>
      </c>
    </row>
    <row r="462" spans="1:20" x14ac:dyDescent="0.55000000000000004">
      <c r="A462" s="51" t="s">
        <v>60</v>
      </c>
      <c r="C462" s="50" t="s">
        <v>164</v>
      </c>
      <c r="D462" s="50" t="str">
        <f t="shared" ca="1" si="80"/>
        <v>\\(\\quad 714　－　188　=　 \\)</v>
      </c>
      <c r="E462" s="50" t="str">
        <f t="shared" ca="1" si="81"/>
        <v>\\(\\quad 526 \\)</v>
      </c>
      <c r="F462" s="50" t="s">
        <v>62</v>
      </c>
      <c r="H462" s="50"/>
      <c r="I462" s="89" t="str">
        <f t="shared" ca="1" si="82"/>
        <v>INSERT INTO math(tangen,question,answer,editor,date,count) VALUES('m1700','\\(\\quad 714　－　188　=　 \\)','\\(\\quad 526 \\)','harazono',NOW(),0);</v>
      </c>
      <c r="J462" s="78" t="s">
        <v>229</v>
      </c>
      <c r="K462" s="1">
        <f t="shared" ref="K462:K497" ca="1" si="87">RANDBETWEEN(100,999)</f>
        <v>714</v>
      </c>
      <c r="L462" t="s">
        <v>236</v>
      </c>
      <c r="M462" s="1">
        <f t="shared" ca="1" si="83"/>
        <v>188</v>
      </c>
      <c r="N462" t="s">
        <v>234</v>
      </c>
      <c r="O462" t="s">
        <v>230</v>
      </c>
      <c r="P462" s="78" t="s">
        <v>229</v>
      </c>
      <c r="Q462" s="1">
        <f t="shared" ca="1" si="84"/>
        <v>526</v>
      </c>
      <c r="R462" t="s">
        <v>230</v>
      </c>
      <c r="S462" t="str">
        <f t="shared" ca="1" si="85"/>
        <v>\\(\\quad 714　－　188　=　 \\)</v>
      </c>
      <c r="T462" t="str">
        <f t="shared" ca="1" si="86"/>
        <v>\\(\\quad 526 \\)</v>
      </c>
    </row>
    <row r="463" spans="1:20" x14ac:dyDescent="0.55000000000000004">
      <c r="A463" s="51" t="s">
        <v>60</v>
      </c>
      <c r="C463" s="50" t="s">
        <v>164</v>
      </c>
      <c r="D463" s="50" t="str">
        <f t="shared" ca="1" si="80"/>
        <v>\\(\\quad 623　－　609　=　 \\)</v>
      </c>
      <c r="E463" s="50" t="str">
        <f t="shared" ca="1" si="81"/>
        <v>\\(\\quad 14 \\)</v>
      </c>
      <c r="F463" s="50" t="s">
        <v>62</v>
      </c>
      <c r="H463" s="50"/>
      <c r="I463" s="89" t="str">
        <f t="shared" ca="1" si="82"/>
        <v>INSERT INTO math(tangen,question,answer,editor,date,count) VALUES('m1700','\\(\\quad 623　－　609　=　 \\)','\\(\\quad 14 \\)','harazono',NOW(),0);</v>
      </c>
      <c r="J463" s="78" t="s">
        <v>229</v>
      </c>
      <c r="K463" s="1">
        <f t="shared" ca="1" si="87"/>
        <v>623</v>
      </c>
      <c r="L463" t="s">
        <v>236</v>
      </c>
      <c r="M463" s="1">
        <f t="shared" ca="1" si="83"/>
        <v>609</v>
      </c>
      <c r="N463" t="s">
        <v>234</v>
      </c>
      <c r="O463" t="s">
        <v>230</v>
      </c>
      <c r="P463" s="78" t="s">
        <v>229</v>
      </c>
      <c r="Q463" s="1">
        <f t="shared" ca="1" si="84"/>
        <v>14</v>
      </c>
      <c r="R463" t="s">
        <v>230</v>
      </c>
      <c r="S463" t="str">
        <f t="shared" ca="1" si="85"/>
        <v>\\(\\quad 623　－　609　=　 \\)</v>
      </c>
      <c r="T463" t="str">
        <f t="shared" ca="1" si="86"/>
        <v>\\(\\quad 14 \\)</v>
      </c>
    </row>
    <row r="464" spans="1:20" x14ac:dyDescent="0.55000000000000004">
      <c r="A464" s="51" t="s">
        <v>60</v>
      </c>
      <c r="C464" s="50" t="s">
        <v>164</v>
      </c>
      <c r="D464" s="50" t="str">
        <f t="shared" ca="1" si="80"/>
        <v>\\(\\quad 498　－　87　=　 \\)</v>
      </c>
      <c r="E464" s="50" t="str">
        <f t="shared" ca="1" si="81"/>
        <v>\\(\\quad 411 \\)</v>
      </c>
      <c r="F464" s="50" t="s">
        <v>62</v>
      </c>
      <c r="H464" s="50"/>
      <c r="I464" s="89" t="str">
        <f t="shared" ca="1" si="82"/>
        <v>INSERT INTO math(tangen,question,answer,editor,date,count) VALUES('m1700','\\(\\quad 498　－　87　=　 \\)','\\(\\quad 411 \\)','harazono',NOW(),0);</v>
      </c>
      <c r="J464" s="78" t="s">
        <v>229</v>
      </c>
      <c r="K464" s="1">
        <f t="shared" ca="1" si="87"/>
        <v>498</v>
      </c>
      <c r="L464" t="s">
        <v>236</v>
      </c>
      <c r="M464" s="1">
        <f t="shared" ca="1" si="83"/>
        <v>87</v>
      </c>
      <c r="N464" t="s">
        <v>234</v>
      </c>
      <c r="O464" t="s">
        <v>230</v>
      </c>
      <c r="P464" s="78" t="s">
        <v>229</v>
      </c>
      <c r="Q464" s="1">
        <f t="shared" ca="1" si="84"/>
        <v>411</v>
      </c>
      <c r="R464" t="s">
        <v>230</v>
      </c>
      <c r="S464" t="str">
        <f t="shared" ca="1" si="85"/>
        <v>\\(\\quad 498　－　87　=　 \\)</v>
      </c>
      <c r="T464" t="str">
        <f t="shared" ca="1" si="86"/>
        <v>\\(\\quad 411 \\)</v>
      </c>
    </row>
    <row r="465" spans="1:20" x14ac:dyDescent="0.55000000000000004">
      <c r="A465" s="51" t="s">
        <v>60</v>
      </c>
      <c r="C465" s="50" t="s">
        <v>164</v>
      </c>
      <c r="D465" s="50" t="str">
        <f t="shared" ca="1" si="80"/>
        <v>\\(\\quad 834　－　748　=　 \\)</v>
      </c>
      <c r="E465" s="50" t="str">
        <f t="shared" ca="1" si="81"/>
        <v>\\(\\quad 86 \\)</v>
      </c>
      <c r="F465" s="50" t="s">
        <v>62</v>
      </c>
      <c r="H465" s="50"/>
      <c r="I465" s="89" t="str">
        <f t="shared" ca="1" si="82"/>
        <v>INSERT INTO math(tangen,question,answer,editor,date,count) VALUES('m1700','\\(\\quad 834　－　748　=　 \\)','\\(\\quad 86 \\)','harazono',NOW(),0);</v>
      </c>
      <c r="J465" s="78" t="s">
        <v>229</v>
      </c>
      <c r="K465" s="1">
        <f t="shared" ca="1" si="87"/>
        <v>834</v>
      </c>
      <c r="L465" t="s">
        <v>236</v>
      </c>
      <c r="M465" s="1">
        <f t="shared" ca="1" si="83"/>
        <v>748</v>
      </c>
      <c r="N465" t="s">
        <v>234</v>
      </c>
      <c r="O465" t="s">
        <v>230</v>
      </c>
      <c r="P465" s="78" t="s">
        <v>229</v>
      </c>
      <c r="Q465" s="1">
        <f t="shared" ca="1" si="84"/>
        <v>86</v>
      </c>
      <c r="R465" t="s">
        <v>230</v>
      </c>
      <c r="S465" t="str">
        <f t="shared" ca="1" si="85"/>
        <v>\\(\\quad 834　－　748　=　 \\)</v>
      </c>
      <c r="T465" t="str">
        <f t="shared" ca="1" si="86"/>
        <v>\\(\\quad 86 \\)</v>
      </c>
    </row>
    <row r="466" spans="1:20" x14ac:dyDescent="0.55000000000000004">
      <c r="A466" s="51" t="s">
        <v>60</v>
      </c>
      <c r="C466" s="50" t="s">
        <v>164</v>
      </c>
      <c r="D466" s="50" t="str">
        <f t="shared" ca="1" si="80"/>
        <v>\\(\\quad 572　－　371　=　 \\)</v>
      </c>
      <c r="E466" s="50" t="str">
        <f t="shared" ca="1" si="81"/>
        <v>\\(\\quad 201 \\)</v>
      </c>
      <c r="F466" s="50" t="s">
        <v>62</v>
      </c>
      <c r="H466" s="50"/>
      <c r="I466" s="89" t="str">
        <f t="shared" ca="1" si="82"/>
        <v>INSERT INTO math(tangen,question,answer,editor,date,count) VALUES('m1700','\\(\\quad 572　－　371　=　 \\)','\\(\\quad 201 \\)','harazono',NOW(),0);</v>
      </c>
      <c r="J466" s="78" t="s">
        <v>229</v>
      </c>
      <c r="K466" s="1">
        <f t="shared" ca="1" si="87"/>
        <v>572</v>
      </c>
      <c r="L466" t="s">
        <v>236</v>
      </c>
      <c r="M466" s="1">
        <f t="shared" ca="1" si="83"/>
        <v>371</v>
      </c>
      <c r="N466" t="s">
        <v>234</v>
      </c>
      <c r="O466" t="s">
        <v>230</v>
      </c>
      <c r="P466" s="78" t="s">
        <v>229</v>
      </c>
      <c r="Q466" s="1">
        <f t="shared" ca="1" si="84"/>
        <v>201</v>
      </c>
      <c r="R466" t="s">
        <v>230</v>
      </c>
      <c r="S466" t="str">
        <f t="shared" ca="1" si="85"/>
        <v>\\(\\quad 572　－　371　=　 \\)</v>
      </c>
      <c r="T466" t="str">
        <f t="shared" ca="1" si="86"/>
        <v>\\(\\quad 201 \\)</v>
      </c>
    </row>
    <row r="467" spans="1:20" x14ac:dyDescent="0.55000000000000004">
      <c r="A467" s="51" t="s">
        <v>60</v>
      </c>
      <c r="C467" s="50" t="s">
        <v>164</v>
      </c>
      <c r="D467" s="50" t="str">
        <f t="shared" ca="1" si="80"/>
        <v>\\(\\quad 263　－　35　=　 \\)</v>
      </c>
      <c r="E467" s="50" t="str">
        <f t="shared" ca="1" si="81"/>
        <v>\\(\\quad 228 \\)</v>
      </c>
      <c r="F467" s="50" t="s">
        <v>62</v>
      </c>
      <c r="H467" s="50"/>
      <c r="I467" s="89" t="str">
        <f t="shared" ca="1" si="82"/>
        <v>INSERT INTO math(tangen,question,answer,editor,date,count) VALUES('m1700','\\(\\quad 263　－　35　=　 \\)','\\(\\quad 228 \\)','harazono',NOW(),0);</v>
      </c>
      <c r="J467" s="78" t="s">
        <v>229</v>
      </c>
      <c r="K467" s="1">
        <f t="shared" ca="1" si="87"/>
        <v>263</v>
      </c>
      <c r="L467" t="s">
        <v>236</v>
      </c>
      <c r="M467" s="1">
        <f t="shared" ca="1" si="83"/>
        <v>35</v>
      </c>
      <c r="N467" t="s">
        <v>234</v>
      </c>
      <c r="O467" t="s">
        <v>230</v>
      </c>
      <c r="P467" s="78" t="s">
        <v>229</v>
      </c>
      <c r="Q467" s="1">
        <f t="shared" ca="1" si="84"/>
        <v>228</v>
      </c>
      <c r="R467" t="s">
        <v>230</v>
      </c>
      <c r="S467" t="str">
        <f t="shared" ca="1" si="85"/>
        <v>\\(\\quad 263　－　35　=　 \\)</v>
      </c>
      <c r="T467" t="str">
        <f t="shared" ca="1" si="86"/>
        <v>\\(\\quad 228 \\)</v>
      </c>
    </row>
    <row r="468" spans="1:20" x14ac:dyDescent="0.55000000000000004">
      <c r="A468" s="51" t="s">
        <v>60</v>
      </c>
      <c r="C468" s="50" t="s">
        <v>164</v>
      </c>
      <c r="D468" s="50" t="str">
        <f t="shared" ca="1" si="80"/>
        <v>\\(\\quad 684　－　262　=　 \\)</v>
      </c>
      <c r="E468" s="50" t="str">
        <f t="shared" ca="1" si="81"/>
        <v>\\(\\quad 422 \\)</v>
      </c>
      <c r="F468" s="50" t="s">
        <v>62</v>
      </c>
      <c r="H468" s="50"/>
      <c r="I468" s="89" t="str">
        <f t="shared" ca="1" si="82"/>
        <v>INSERT INTO math(tangen,question,answer,editor,date,count) VALUES('m1700','\\(\\quad 684　－　262　=　 \\)','\\(\\quad 422 \\)','harazono',NOW(),0);</v>
      </c>
      <c r="J468" s="78" t="s">
        <v>229</v>
      </c>
      <c r="K468" s="1">
        <f t="shared" ca="1" si="87"/>
        <v>684</v>
      </c>
      <c r="L468" t="s">
        <v>236</v>
      </c>
      <c r="M468" s="1">
        <f t="shared" ca="1" si="83"/>
        <v>262</v>
      </c>
      <c r="N468" t="s">
        <v>234</v>
      </c>
      <c r="O468" t="s">
        <v>230</v>
      </c>
      <c r="P468" s="78" t="s">
        <v>229</v>
      </c>
      <c r="Q468" s="1">
        <f t="shared" ca="1" si="84"/>
        <v>422</v>
      </c>
      <c r="R468" t="s">
        <v>230</v>
      </c>
      <c r="S468" t="str">
        <f t="shared" ca="1" si="85"/>
        <v>\\(\\quad 684　－　262　=　 \\)</v>
      </c>
      <c r="T468" t="str">
        <f t="shared" ca="1" si="86"/>
        <v>\\(\\quad 422 \\)</v>
      </c>
    </row>
    <row r="469" spans="1:20" x14ac:dyDescent="0.55000000000000004">
      <c r="A469" s="51" t="s">
        <v>60</v>
      </c>
      <c r="C469" s="50" t="s">
        <v>164</v>
      </c>
      <c r="D469" s="50" t="str">
        <f t="shared" ca="1" si="80"/>
        <v>\\(\\quad 610　－　517　=　 \\)</v>
      </c>
      <c r="E469" s="50" t="str">
        <f t="shared" ca="1" si="81"/>
        <v>\\(\\quad 93 \\)</v>
      </c>
      <c r="F469" s="50" t="s">
        <v>62</v>
      </c>
      <c r="H469" s="50"/>
      <c r="I469" s="89" t="str">
        <f t="shared" ca="1" si="82"/>
        <v>INSERT INTO math(tangen,question,answer,editor,date,count) VALUES('m1700','\\(\\quad 610　－　517　=　 \\)','\\(\\quad 93 \\)','harazono',NOW(),0);</v>
      </c>
      <c r="J469" s="78" t="s">
        <v>229</v>
      </c>
      <c r="K469" s="1">
        <f t="shared" ca="1" si="87"/>
        <v>610</v>
      </c>
      <c r="L469" t="s">
        <v>236</v>
      </c>
      <c r="M469" s="1">
        <f t="shared" ca="1" si="83"/>
        <v>517</v>
      </c>
      <c r="N469" t="s">
        <v>234</v>
      </c>
      <c r="O469" t="s">
        <v>230</v>
      </c>
      <c r="P469" s="78" t="s">
        <v>229</v>
      </c>
      <c r="Q469" s="1">
        <f t="shared" ca="1" si="84"/>
        <v>93</v>
      </c>
      <c r="R469" t="s">
        <v>230</v>
      </c>
      <c r="S469" t="str">
        <f t="shared" ca="1" si="85"/>
        <v>\\(\\quad 610　－　517　=　 \\)</v>
      </c>
      <c r="T469" t="str">
        <f t="shared" ca="1" si="86"/>
        <v>\\(\\quad 93 \\)</v>
      </c>
    </row>
    <row r="470" spans="1:20" x14ac:dyDescent="0.55000000000000004">
      <c r="A470" s="51" t="s">
        <v>60</v>
      </c>
      <c r="C470" s="50" t="s">
        <v>164</v>
      </c>
      <c r="D470" s="50" t="str">
        <f t="shared" ca="1" si="80"/>
        <v>\\(\\quad 742　－　320　=　 \\)</v>
      </c>
      <c r="E470" s="50" t="str">
        <f t="shared" ca="1" si="81"/>
        <v>\\(\\quad 422 \\)</v>
      </c>
      <c r="F470" s="50" t="s">
        <v>62</v>
      </c>
      <c r="H470" s="50"/>
      <c r="I470" s="89" t="str">
        <f t="shared" ca="1" si="82"/>
        <v>INSERT INTO math(tangen,question,answer,editor,date,count) VALUES('m1700','\\(\\quad 742　－　320　=　 \\)','\\(\\quad 422 \\)','harazono',NOW(),0);</v>
      </c>
      <c r="J470" s="78" t="s">
        <v>229</v>
      </c>
      <c r="K470" s="1">
        <f t="shared" ca="1" si="87"/>
        <v>742</v>
      </c>
      <c r="L470" t="s">
        <v>236</v>
      </c>
      <c r="M470" s="1">
        <f t="shared" ca="1" si="83"/>
        <v>320</v>
      </c>
      <c r="N470" t="s">
        <v>234</v>
      </c>
      <c r="O470" t="s">
        <v>230</v>
      </c>
      <c r="P470" s="78" t="s">
        <v>229</v>
      </c>
      <c r="Q470" s="1">
        <f t="shared" ca="1" si="84"/>
        <v>422</v>
      </c>
      <c r="R470" t="s">
        <v>230</v>
      </c>
      <c r="S470" t="str">
        <f t="shared" ca="1" si="85"/>
        <v>\\(\\quad 742　－　320　=　 \\)</v>
      </c>
      <c r="T470" t="str">
        <f t="shared" ca="1" si="86"/>
        <v>\\(\\quad 422 \\)</v>
      </c>
    </row>
    <row r="471" spans="1:20" x14ac:dyDescent="0.55000000000000004">
      <c r="A471" s="51" t="s">
        <v>60</v>
      </c>
      <c r="C471" s="50" t="s">
        <v>164</v>
      </c>
      <c r="D471" s="50" t="str">
        <f t="shared" ca="1" si="80"/>
        <v>\\(\\quad 225　－　213　=　 \\)</v>
      </c>
      <c r="E471" s="50" t="str">
        <f t="shared" ca="1" si="81"/>
        <v>\\(\\quad 12 \\)</v>
      </c>
      <c r="F471" s="50" t="s">
        <v>62</v>
      </c>
      <c r="H471" s="50"/>
      <c r="I471" s="89" t="str">
        <f t="shared" ca="1" si="82"/>
        <v>INSERT INTO math(tangen,question,answer,editor,date,count) VALUES('m1700','\\(\\quad 225　－　213　=　 \\)','\\(\\quad 12 \\)','harazono',NOW(),0);</v>
      </c>
      <c r="J471" s="78" t="s">
        <v>229</v>
      </c>
      <c r="K471" s="1">
        <f t="shared" ca="1" si="87"/>
        <v>225</v>
      </c>
      <c r="L471" t="s">
        <v>236</v>
      </c>
      <c r="M471" s="1">
        <f t="shared" ca="1" si="83"/>
        <v>213</v>
      </c>
      <c r="N471" t="s">
        <v>234</v>
      </c>
      <c r="O471" t="s">
        <v>230</v>
      </c>
      <c r="P471" s="78" t="s">
        <v>229</v>
      </c>
      <c r="Q471" s="1">
        <f t="shared" ca="1" si="84"/>
        <v>12</v>
      </c>
      <c r="R471" t="s">
        <v>230</v>
      </c>
      <c r="S471" t="str">
        <f t="shared" ca="1" si="85"/>
        <v>\\(\\quad 225　－　213　=　 \\)</v>
      </c>
      <c r="T471" t="str">
        <f t="shared" ca="1" si="86"/>
        <v>\\(\\quad 12 \\)</v>
      </c>
    </row>
    <row r="472" spans="1:20" x14ac:dyDescent="0.55000000000000004">
      <c r="A472" s="51" t="s">
        <v>60</v>
      </c>
      <c r="C472" s="50" t="s">
        <v>164</v>
      </c>
      <c r="D472" s="50" t="str">
        <f t="shared" ca="1" si="80"/>
        <v>\\(\\quad 421　－　357　=　 \\)</v>
      </c>
      <c r="E472" s="50" t="str">
        <f t="shared" ca="1" si="81"/>
        <v>\\(\\quad 64 \\)</v>
      </c>
      <c r="F472" s="50" t="s">
        <v>62</v>
      </c>
      <c r="H472" s="50"/>
      <c r="I472" s="89" t="str">
        <f t="shared" ca="1" si="82"/>
        <v>INSERT INTO math(tangen,question,answer,editor,date,count) VALUES('m1700','\\(\\quad 421　－　357　=　 \\)','\\(\\quad 64 \\)','harazono',NOW(),0);</v>
      </c>
      <c r="J472" s="78" t="s">
        <v>229</v>
      </c>
      <c r="K472" s="1">
        <f t="shared" ca="1" si="87"/>
        <v>421</v>
      </c>
      <c r="L472" t="s">
        <v>236</v>
      </c>
      <c r="M472" s="1">
        <f t="shared" ca="1" si="83"/>
        <v>357</v>
      </c>
      <c r="N472" t="s">
        <v>234</v>
      </c>
      <c r="O472" t="s">
        <v>230</v>
      </c>
      <c r="P472" s="78" t="s">
        <v>229</v>
      </c>
      <c r="Q472" s="1">
        <f t="shared" ca="1" si="84"/>
        <v>64</v>
      </c>
      <c r="R472" t="s">
        <v>230</v>
      </c>
      <c r="S472" t="str">
        <f t="shared" ca="1" si="85"/>
        <v>\\(\\quad 421　－　357　=　 \\)</v>
      </c>
      <c r="T472" t="str">
        <f t="shared" ca="1" si="86"/>
        <v>\\(\\quad 64 \\)</v>
      </c>
    </row>
    <row r="473" spans="1:20" x14ac:dyDescent="0.55000000000000004">
      <c r="A473" s="51" t="s">
        <v>60</v>
      </c>
      <c r="C473" s="50" t="s">
        <v>164</v>
      </c>
      <c r="D473" s="50" t="str">
        <f t="shared" ca="1" si="80"/>
        <v>\\(\\quad 712　－　115　=　 \\)</v>
      </c>
      <c r="E473" s="50" t="str">
        <f t="shared" ca="1" si="81"/>
        <v>\\(\\quad 597 \\)</v>
      </c>
      <c r="F473" s="50" t="s">
        <v>62</v>
      </c>
      <c r="H473" s="50"/>
      <c r="I473" s="89" t="str">
        <f t="shared" ca="1" si="82"/>
        <v>INSERT INTO math(tangen,question,answer,editor,date,count) VALUES('m1700','\\(\\quad 712　－　115　=　 \\)','\\(\\quad 597 \\)','harazono',NOW(),0);</v>
      </c>
      <c r="J473" s="78" t="s">
        <v>229</v>
      </c>
      <c r="K473" s="1">
        <f t="shared" ca="1" si="87"/>
        <v>712</v>
      </c>
      <c r="L473" t="s">
        <v>236</v>
      </c>
      <c r="M473" s="1">
        <f t="shared" ca="1" si="83"/>
        <v>115</v>
      </c>
      <c r="N473" t="s">
        <v>234</v>
      </c>
      <c r="O473" t="s">
        <v>230</v>
      </c>
      <c r="P473" s="78" t="s">
        <v>229</v>
      </c>
      <c r="Q473" s="1">
        <f t="shared" ca="1" si="84"/>
        <v>597</v>
      </c>
      <c r="R473" t="s">
        <v>230</v>
      </c>
      <c r="S473" t="str">
        <f t="shared" ca="1" si="85"/>
        <v>\\(\\quad 712　－　115　=　 \\)</v>
      </c>
      <c r="T473" t="str">
        <f t="shared" ca="1" si="86"/>
        <v>\\(\\quad 597 \\)</v>
      </c>
    </row>
    <row r="474" spans="1:20" x14ac:dyDescent="0.55000000000000004">
      <c r="A474" s="51" t="s">
        <v>60</v>
      </c>
      <c r="C474" s="50" t="s">
        <v>164</v>
      </c>
      <c r="D474" s="50" t="str">
        <f t="shared" ca="1" si="80"/>
        <v>\\(\\quad 847　－　596　=　 \\)</v>
      </c>
      <c r="E474" s="50" t="str">
        <f t="shared" ca="1" si="81"/>
        <v>\\(\\quad 251 \\)</v>
      </c>
      <c r="F474" s="50" t="s">
        <v>62</v>
      </c>
      <c r="H474" s="50"/>
      <c r="I474" s="89" t="str">
        <f t="shared" ca="1" si="82"/>
        <v>INSERT INTO math(tangen,question,answer,editor,date,count) VALUES('m1700','\\(\\quad 847　－　596　=　 \\)','\\(\\quad 251 \\)','harazono',NOW(),0);</v>
      </c>
      <c r="J474" s="78" t="s">
        <v>229</v>
      </c>
      <c r="K474" s="1">
        <f t="shared" ca="1" si="87"/>
        <v>847</v>
      </c>
      <c r="L474" t="s">
        <v>236</v>
      </c>
      <c r="M474" s="1">
        <f t="shared" ca="1" si="83"/>
        <v>596</v>
      </c>
      <c r="N474" t="s">
        <v>234</v>
      </c>
      <c r="O474" t="s">
        <v>230</v>
      </c>
      <c r="P474" s="78" t="s">
        <v>229</v>
      </c>
      <c r="Q474" s="1">
        <f t="shared" ca="1" si="84"/>
        <v>251</v>
      </c>
      <c r="R474" t="s">
        <v>230</v>
      </c>
      <c r="S474" t="str">
        <f t="shared" ca="1" si="85"/>
        <v>\\(\\quad 847　－　596　=　 \\)</v>
      </c>
      <c r="T474" t="str">
        <f t="shared" ca="1" si="86"/>
        <v>\\(\\quad 251 \\)</v>
      </c>
    </row>
    <row r="475" spans="1:20" x14ac:dyDescent="0.55000000000000004">
      <c r="A475" s="51" t="s">
        <v>60</v>
      </c>
      <c r="C475" s="50" t="s">
        <v>164</v>
      </c>
      <c r="D475" s="50" t="str">
        <f t="shared" ca="1" si="80"/>
        <v>\\(\\quad 920　－　662　=　 \\)</v>
      </c>
      <c r="E475" s="50" t="str">
        <f t="shared" ca="1" si="81"/>
        <v>\\(\\quad 258 \\)</v>
      </c>
      <c r="F475" s="50" t="s">
        <v>62</v>
      </c>
      <c r="H475" s="50"/>
      <c r="I475" s="89" t="str">
        <f t="shared" ca="1" si="82"/>
        <v>INSERT INTO math(tangen,question,answer,editor,date,count) VALUES('m1700','\\(\\quad 920　－　662　=　 \\)','\\(\\quad 258 \\)','harazono',NOW(),0);</v>
      </c>
      <c r="J475" s="78" t="s">
        <v>229</v>
      </c>
      <c r="K475" s="1">
        <f t="shared" ca="1" si="87"/>
        <v>920</v>
      </c>
      <c r="L475" t="s">
        <v>236</v>
      </c>
      <c r="M475" s="1">
        <f t="shared" ca="1" si="83"/>
        <v>662</v>
      </c>
      <c r="N475" t="s">
        <v>234</v>
      </c>
      <c r="O475" t="s">
        <v>230</v>
      </c>
      <c r="P475" s="78" t="s">
        <v>229</v>
      </c>
      <c r="Q475" s="1">
        <f t="shared" ca="1" si="84"/>
        <v>258</v>
      </c>
      <c r="R475" t="s">
        <v>230</v>
      </c>
      <c r="S475" t="str">
        <f t="shared" ca="1" si="85"/>
        <v>\\(\\quad 920　－　662　=　 \\)</v>
      </c>
      <c r="T475" t="str">
        <f t="shared" ca="1" si="86"/>
        <v>\\(\\quad 258 \\)</v>
      </c>
    </row>
    <row r="476" spans="1:20" x14ac:dyDescent="0.55000000000000004">
      <c r="A476" s="51" t="s">
        <v>60</v>
      </c>
      <c r="C476" s="50" t="s">
        <v>164</v>
      </c>
      <c r="D476" s="50" t="str">
        <f t="shared" ca="1" si="80"/>
        <v>\\(\\quad 577　－　149　=　 \\)</v>
      </c>
      <c r="E476" s="50" t="str">
        <f t="shared" ca="1" si="81"/>
        <v>\\(\\quad 428 \\)</v>
      </c>
      <c r="F476" s="50" t="s">
        <v>62</v>
      </c>
      <c r="H476" s="50"/>
      <c r="I476" s="89" t="str">
        <f t="shared" ca="1" si="82"/>
        <v>INSERT INTO math(tangen,question,answer,editor,date,count) VALUES('m1700','\\(\\quad 577　－　149　=　 \\)','\\(\\quad 428 \\)','harazono',NOW(),0);</v>
      </c>
      <c r="J476" s="78" t="s">
        <v>229</v>
      </c>
      <c r="K476" s="1">
        <f t="shared" ca="1" si="87"/>
        <v>577</v>
      </c>
      <c r="L476" t="s">
        <v>236</v>
      </c>
      <c r="M476" s="1">
        <f t="shared" ca="1" si="83"/>
        <v>149</v>
      </c>
      <c r="N476" t="s">
        <v>234</v>
      </c>
      <c r="O476" t="s">
        <v>230</v>
      </c>
      <c r="P476" s="78" t="s">
        <v>229</v>
      </c>
      <c r="Q476" s="1">
        <f t="shared" ca="1" si="84"/>
        <v>428</v>
      </c>
      <c r="R476" t="s">
        <v>230</v>
      </c>
      <c r="S476" t="str">
        <f t="shared" ca="1" si="85"/>
        <v>\\(\\quad 577　－　149　=　 \\)</v>
      </c>
      <c r="T476" t="str">
        <f t="shared" ca="1" si="86"/>
        <v>\\(\\quad 428 \\)</v>
      </c>
    </row>
    <row r="477" spans="1:20" x14ac:dyDescent="0.55000000000000004">
      <c r="A477" s="51" t="s">
        <v>60</v>
      </c>
      <c r="C477" s="50" t="s">
        <v>164</v>
      </c>
      <c r="D477" s="50" t="str">
        <f t="shared" ca="1" si="80"/>
        <v>\\(\\quad 366　－　61　=　 \\)</v>
      </c>
      <c r="E477" s="50" t="str">
        <f t="shared" ca="1" si="81"/>
        <v>\\(\\quad 305 \\)</v>
      </c>
      <c r="F477" s="50" t="s">
        <v>62</v>
      </c>
      <c r="H477" s="50"/>
      <c r="I477" s="89" t="str">
        <f t="shared" ca="1" si="82"/>
        <v>INSERT INTO math(tangen,question,answer,editor,date,count) VALUES('m1700','\\(\\quad 366　－　61　=　 \\)','\\(\\quad 305 \\)','harazono',NOW(),0);</v>
      </c>
      <c r="J477" s="78" t="s">
        <v>229</v>
      </c>
      <c r="K477" s="1">
        <f t="shared" ca="1" si="87"/>
        <v>366</v>
      </c>
      <c r="L477" t="s">
        <v>236</v>
      </c>
      <c r="M477" s="1">
        <f t="shared" ca="1" si="83"/>
        <v>61</v>
      </c>
      <c r="N477" t="s">
        <v>234</v>
      </c>
      <c r="O477" t="s">
        <v>230</v>
      </c>
      <c r="P477" s="78" t="s">
        <v>229</v>
      </c>
      <c r="Q477" s="1">
        <f t="shared" ca="1" si="84"/>
        <v>305</v>
      </c>
      <c r="R477" t="s">
        <v>230</v>
      </c>
      <c r="S477" t="str">
        <f t="shared" ca="1" si="85"/>
        <v>\\(\\quad 366　－　61　=　 \\)</v>
      </c>
      <c r="T477" t="str">
        <f t="shared" ca="1" si="86"/>
        <v>\\(\\quad 305 \\)</v>
      </c>
    </row>
    <row r="478" spans="1:20" x14ac:dyDescent="0.55000000000000004">
      <c r="A478" s="51" t="s">
        <v>60</v>
      </c>
      <c r="C478" s="50" t="s">
        <v>164</v>
      </c>
      <c r="D478" s="50" t="str">
        <f t="shared" ca="1" si="80"/>
        <v>\\(\\quad 836　－　557　=　 \\)</v>
      </c>
      <c r="E478" s="50" t="str">
        <f t="shared" ca="1" si="81"/>
        <v>\\(\\quad 279 \\)</v>
      </c>
      <c r="F478" s="50" t="s">
        <v>62</v>
      </c>
      <c r="H478" s="50"/>
      <c r="I478" s="89" t="str">
        <f t="shared" ca="1" si="82"/>
        <v>INSERT INTO math(tangen,question,answer,editor,date,count) VALUES('m1700','\\(\\quad 836　－　557　=　 \\)','\\(\\quad 279 \\)','harazono',NOW(),0);</v>
      </c>
      <c r="J478" s="78" t="s">
        <v>229</v>
      </c>
      <c r="K478" s="1">
        <f t="shared" ca="1" si="87"/>
        <v>836</v>
      </c>
      <c r="L478" t="s">
        <v>236</v>
      </c>
      <c r="M478" s="1">
        <f t="shared" ca="1" si="83"/>
        <v>557</v>
      </c>
      <c r="N478" t="s">
        <v>234</v>
      </c>
      <c r="O478" t="s">
        <v>230</v>
      </c>
      <c r="P478" s="78" t="s">
        <v>229</v>
      </c>
      <c r="Q478" s="1">
        <f t="shared" ca="1" si="84"/>
        <v>279</v>
      </c>
      <c r="R478" t="s">
        <v>230</v>
      </c>
      <c r="S478" t="str">
        <f t="shared" ca="1" si="85"/>
        <v>\\(\\quad 836　－　557　=　 \\)</v>
      </c>
      <c r="T478" t="str">
        <f t="shared" ca="1" si="86"/>
        <v>\\(\\quad 279 \\)</v>
      </c>
    </row>
    <row r="479" spans="1:20" x14ac:dyDescent="0.55000000000000004">
      <c r="A479" s="51" t="s">
        <v>60</v>
      </c>
      <c r="C479" s="50" t="s">
        <v>164</v>
      </c>
      <c r="D479" s="50" t="str">
        <f t="shared" ca="1" si="80"/>
        <v>\\(\\quad 196　－　99　=　 \\)</v>
      </c>
      <c r="E479" s="50" t="str">
        <f t="shared" ca="1" si="81"/>
        <v>\\(\\quad 97 \\)</v>
      </c>
      <c r="F479" s="50" t="s">
        <v>62</v>
      </c>
      <c r="H479" s="50"/>
      <c r="I479" s="89" t="str">
        <f t="shared" ca="1" si="82"/>
        <v>INSERT INTO math(tangen,question,answer,editor,date,count) VALUES('m1700','\\(\\quad 196　－　99　=　 \\)','\\(\\quad 97 \\)','harazono',NOW(),0);</v>
      </c>
      <c r="J479" s="78" t="s">
        <v>229</v>
      </c>
      <c r="K479" s="1">
        <f t="shared" ca="1" si="87"/>
        <v>196</v>
      </c>
      <c r="L479" t="s">
        <v>236</v>
      </c>
      <c r="M479" s="1">
        <f t="shared" ca="1" si="83"/>
        <v>99</v>
      </c>
      <c r="N479" t="s">
        <v>234</v>
      </c>
      <c r="O479" t="s">
        <v>230</v>
      </c>
      <c r="P479" s="78" t="s">
        <v>229</v>
      </c>
      <c r="Q479" s="1">
        <f t="shared" ca="1" si="84"/>
        <v>97</v>
      </c>
      <c r="R479" t="s">
        <v>230</v>
      </c>
      <c r="S479" t="str">
        <f t="shared" ca="1" si="85"/>
        <v>\\(\\quad 196　－　99　=　 \\)</v>
      </c>
      <c r="T479" t="str">
        <f t="shared" ca="1" si="86"/>
        <v>\\(\\quad 97 \\)</v>
      </c>
    </row>
    <row r="480" spans="1:20" x14ac:dyDescent="0.55000000000000004">
      <c r="A480" s="51" t="s">
        <v>60</v>
      </c>
      <c r="C480" s="50" t="s">
        <v>164</v>
      </c>
      <c r="D480" s="50" t="str">
        <f t="shared" ca="1" si="80"/>
        <v>\\(\\quad 278　－　257　=　 \\)</v>
      </c>
      <c r="E480" s="50" t="str">
        <f t="shared" ca="1" si="81"/>
        <v>\\(\\quad 21 \\)</v>
      </c>
      <c r="F480" s="50" t="s">
        <v>62</v>
      </c>
      <c r="H480" s="50"/>
      <c r="I480" s="89" t="str">
        <f t="shared" ca="1" si="82"/>
        <v>INSERT INTO math(tangen,question,answer,editor,date,count) VALUES('m1700','\\(\\quad 278　－　257　=　 \\)','\\(\\quad 21 \\)','harazono',NOW(),0);</v>
      </c>
      <c r="J480" s="78" t="s">
        <v>229</v>
      </c>
      <c r="K480" s="1">
        <f t="shared" ca="1" si="87"/>
        <v>278</v>
      </c>
      <c r="L480" t="s">
        <v>236</v>
      </c>
      <c r="M480" s="1">
        <f t="shared" ca="1" si="83"/>
        <v>257</v>
      </c>
      <c r="N480" t="s">
        <v>234</v>
      </c>
      <c r="O480" t="s">
        <v>230</v>
      </c>
      <c r="P480" s="78" t="s">
        <v>229</v>
      </c>
      <c r="Q480" s="1">
        <f t="shared" ca="1" si="84"/>
        <v>21</v>
      </c>
      <c r="R480" t="s">
        <v>230</v>
      </c>
      <c r="S480" t="str">
        <f t="shared" ca="1" si="85"/>
        <v>\\(\\quad 278　－　257　=　 \\)</v>
      </c>
      <c r="T480" t="str">
        <f t="shared" ca="1" si="86"/>
        <v>\\(\\quad 21 \\)</v>
      </c>
    </row>
    <row r="481" spans="1:20" x14ac:dyDescent="0.55000000000000004">
      <c r="A481" s="51" t="s">
        <v>60</v>
      </c>
      <c r="C481" s="50" t="s">
        <v>164</v>
      </c>
      <c r="D481" s="50" t="str">
        <f t="shared" ca="1" si="80"/>
        <v>\\(\\quad 992　－　21　=　 \\)</v>
      </c>
      <c r="E481" s="50" t="str">
        <f t="shared" ca="1" si="81"/>
        <v>\\(\\quad 971 \\)</v>
      </c>
      <c r="F481" s="50" t="s">
        <v>62</v>
      </c>
      <c r="H481" s="50"/>
      <c r="I481" s="89" t="str">
        <f t="shared" ca="1" si="82"/>
        <v>INSERT INTO math(tangen,question,answer,editor,date,count) VALUES('m1700','\\(\\quad 992　－　21　=　 \\)','\\(\\quad 971 \\)','harazono',NOW(),0);</v>
      </c>
      <c r="J481" s="78" t="s">
        <v>229</v>
      </c>
      <c r="K481" s="1">
        <f t="shared" ca="1" si="87"/>
        <v>992</v>
      </c>
      <c r="L481" t="s">
        <v>236</v>
      </c>
      <c r="M481" s="1">
        <f t="shared" ca="1" si="83"/>
        <v>21</v>
      </c>
      <c r="N481" t="s">
        <v>234</v>
      </c>
      <c r="O481" t="s">
        <v>230</v>
      </c>
      <c r="P481" s="78" t="s">
        <v>229</v>
      </c>
      <c r="Q481" s="1">
        <f t="shared" ca="1" si="84"/>
        <v>971</v>
      </c>
      <c r="R481" t="s">
        <v>230</v>
      </c>
      <c r="S481" t="str">
        <f t="shared" ca="1" si="85"/>
        <v>\\(\\quad 992　－　21　=　 \\)</v>
      </c>
      <c r="T481" t="str">
        <f t="shared" ca="1" si="86"/>
        <v>\\(\\quad 971 \\)</v>
      </c>
    </row>
    <row r="482" spans="1:20" x14ac:dyDescent="0.55000000000000004">
      <c r="A482" s="51" t="s">
        <v>60</v>
      </c>
      <c r="C482" s="50" t="s">
        <v>164</v>
      </c>
      <c r="D482" s="50" t="str">
        <f t="shared" ca="1" si="80"/>
        <v>\\(\\quad 387　－　315　=　 \\)</v>
      </c>
      <c r="E482" s="50" t="str">
        <f t="shared" ca="1" si="81"/>
        <v>\\(\\quad 72 \\)</v>
      </c>
      <c r="F482" s="50" t="s">
        <v>62</v>
      </c>
      <c r="H482" s="50"/>
      <c r="I482" s="89" t="str">
        <f t="shared" ca="1" si="82"/>
        <v>INSERT INTO math(tangen,question,answer,editor,date,count) VALUES('m1700','\\(\\quad 387　－　315　=　 \\)','\\(\\quad 72 \\)','harazono',NOW(),0);</v>
      </c>
      <c r="J482" s="78" t="s">
        <v>229</v>
      </c>
      <c r="K482" s="1">
        <f t="shared" ca="1" si="87"/>
        <v>387</v>
      </c>
      <c r="L482" t="s">
        <v>236</v>
      </c>
      <c r="M482" s="1">
        <f t="shared" ca="1" si="83"/>
        <v>315</v>
      </c>
      <c r="N482" t="s">
        <v>234</v>
      </c>
      <c r="O482" t="s">
        <v>230</v>
      </c>
      <c r="P482" s="78" t="s">
        <v>229</v>
      </c>
      <c r="Q482" s="1">
        <f t="shared" ca="1" si="84"/>
        <v>72</v>
      </c>
      <c r="R482" t="s">
        <v>230</v>
      </c>
      <c r="S482" t="str">
        <f t="shared" ca="1" si="85"/>
        <v>\\(\\quad 387　－　315　=　 \\)</v>
      </c>
      <c r="T482" t="str">
        <f t="shared" ca="1" si="86"/>
        <v>\\(\\quad 72 \\)</v>
      </c>
    </row>
    <row r="483" spans="1:20" x14ac:dyDescent="0.55000000000000004">
      <c r="A483" s="51" t="s">
        <v>60</v>
      </c>
      <c r="C483" s="50" t="s">
        <v>164</v>
      </c>
      <c r="D483" s="50" t="str">
        <f t="shared" ca="1" si="80"/>
        <v>\\(\\quad 841　－　498　=　 \\)</v>
      </c>
      <c r="E483" s="50" t="str">
        <f t="shared" ca="1" si="81"/>
        <v>\\(\\quad 343 \\)</v>
      </c>
      <c r="F483" s="50" t="s">
        <v>62</v>
      </c>
      <c r="H483" s="50"/>
      <c r="I483" s="89" t="str">
        <f t="shared" ca="1" si="82"/>
        <v>INSERT INTO math(tangen,question,answer,editor,date,count) VALUES('m1700','\\(\\quad 841　－　498　=　 \\)','\\(\\quad 343 \\)','harazono',NOW(),0);</v>
      </c>
      <c r="J483" s="78" t="s">
        <v>229</v>
      </c>
      <c r="K483" s="1">
        <f t="shared" ca="1" si="87"/>
        <v>841</v>
      </c>
      <c r="L483" t="s">
        <v>236</v>
      </c>
      <c r="M483" s="1">
        <f t="shared" ca="1" si="83"/>
        <v>498</v>
      </c>
      <c r="N483" t="s">
        <v>234</v>
      </c>
      <c r="O483" t="s">
        <v>230</v>
      </c>
      <c r="P483" s="78" t="s">
        <v>229</v>
      </c>
      <c r="Q483" s="1">
        <f t="shared" ca="1" si="84"/>
        <v>343</v>
      </c>
      <c r="R483" t="s">
        <v>230</v>
      </c>
      <c r="S483" t="str">
        <f t="shared" ca="1" si="85"/>
        <v>\\(\\quad 841　－　498　=　 \\)</v>
      </c>
      <c r="T483" t="str">
        <f t="shared" ca="1" si="86"/>
        <v>\\(\\quad 343 \\)</v>
      </c>
    </row>
    <row r="484" spans="1:20" x14ac:dyDescent="0.55000000000000004">
      <c r="A484" s="51" t="s">
        <v>60</v>
      </c>
      <c r="C484" s="50" t="s">
        <v>164</v>
      </c>
      <c r="D484" s="50" t="str">
        <f t="shared" ca="1" si="80"/>
        <v>\\(\\quad 582　－　154　=　 \\)</v>
      </c>
      <c r="E484" s="50" t="str">
        <f t="shared" ca="1" si="81"/>
        <v>\\(\\quad 428 \\)</v>
      </c>
      <c r="F484" s="50" t="s">
        <v>62</v>
      </c>
      <c r="H484" s="50"/>
      <c r="I484" s="89" t="str">
        <f t="shared" ca="1" si="82"/>
        <v>INSERT INTO math(tangen,question,answer,editor,date,count) VALUES('m1700','\\(\\quad 582　－　154　=　 \\)','\\(\\quad 428 \\)','harazono',NOW(),0);</v>
      </c>
      <c r="J484" s="78" t="s">
        <v>229</v>
      </c>
      <c r="K484" s="1">
        <f t="shared" ca="1" si="87"/>
        <v>582</v>
      </c>
      <c r="L484" t="s">
        <v>236</v>
      </c>
      <c r="M484" s="1">
        <f t="shared" ca="1" si="83"/>
        <v>154</v>
      </c>
      <c r="N484" t="s">
        <v>234</v>
      </c>
      <c r="O484" t="s">
        <v>230</v>
      </c>
      <c r="P484" s="78" t="s">
        <v>229</v>
      </c>
      <c r="Q484" s="1">
        <f t="shared" ca="1" si="84"/>
        <v>428</v>
      </c>
      <c r="R484" t="s">
        <v>230</v>
      </c>
      <c r="S484" t="str">
        <f t="shared" ca="1" si="85"/>
        <v>\\(\\quad 582　－　154　=　 \\)</v>
      </c>
      <c r="T484" t="str">
        <f t="shared" ca="1" si="86"/>
        <v>\\(\\quad 428 \\)</v>
      </c>
    </row>
    <row r="485" spans="1:20" x14ac:dyDescent="0.55000000000000004">
      <c r="A485" s="51" t="s">
        <v>60</v>
      </c>
      <c r="C485" s="50" t="s">
        <v>164</v>
      </c>
      <c r="D485" s="50" t="str">
        <f t="shared" ca="1" si="80"/>
        <v>\\(\\quad 618　－　424　=　 \\)</v>
      </c>
      <c r="E485" s="50" t="str">
        <f t="shared" ca="1" si="81"/>
        <v>\\(\\quad 194 \\)</v>
      </c>
      <c r="F485" s="50" t="s">
        <v>62</v>
      </c>
      <c r="H485" s="50"/>
      <c r="I485" s="89" t="str">
        <f t="shared" ca="1" si="82"/>
        <v>INSERT INTO math(tangen,question,answer,editor,date,count) VALUES('m1700','\\(\\quad 618　－　424　=　 \\)','\\(\\quad 194 \\)','harazono',NOW(),0);</v>
      </c>
      <c r="J485" s="78" t="s">
        <v>229</v>
      </c>
      <c r="K485" s="1">
        <f t="shared" ca="1" si="87"/>
        <v>618</v>
      </c>
      <c r="L485" t="s">
        <v>236</v>
      </c>
      <c r="M485" s="1">
        <f t="shared" ca="1" si="83"/>
        <v>424</v>
      </c>
      <c r="N485" t="s">
        <v>234</v>
      </c>
      <c r="O485" t="s">
        <v>230</v>
      </c>
      <c r="P485" s="78" t="s">
        <v>229</v>
      </c>
      <c r="Q485" s="1">
        <f t="shared" ca="1" si="84"/>
        <v>194</v>
      </c>
      <c r="R485" t="s">
        <v>230</v>
      </c>
      <c r="S485" t="str">
        <f t="shared" ca="1" si="85"/>
        <v>\\(\\quad 618　－　424　=　 \\)</v>
      </c>
      <c r="T485" t="str">
        <f t="shared" ca="1" si="86"/>
        <v>\\(\\quad 194 \\)</v>
      </c>
    </row>
    <row r="486" spans="1:20" x14ac:dyDescent="0.55000000000000004">
      <c r="A486" s="51" t="s">
        <v>60</v>
      </c>
      <c r="C486" s="50" t="s">
        <v>164</v>
      </c>
      <c r="D486" s="50" t="str">
        <f t="shared" ca="1" si="80"/>
        <v>\\(\\quad 860　－　625　=　 \\)</v>
      </c>
      <c r="E486" s="50" t="str">
        <f t="shared" ca="1" si="81"/>
        <v>\\(\\quad 235 \\)</v>
      </c>
      <c r="F486" s="50" t="s">
        <v>62</v>
      </c>
      <c r="H486" s="50"/>
      <c r="I486" s="89" t="str">
        <f t="shared" ca="1" si="82"/>
        <v>INSERT INTO math(tangen,question,answer,editor,date,count) VALUES('m1700','\\(\\quad 860　－　625　=　 \\)','\\(\\quad 235 \\)','harazono',NOW(),0);</v>
      </c>
      <c r="J486" s="78" t="s">
        <v>229</v>
      </c>
      <c r="K486" s="1">
        <f t="shared" ca="1" si="87"/>
        <v>860</v>
      </c>
      <c r="L486" t="s">
        <v>236</v>
      </c>
      <c r="M486" s="1">
        <f t="shared" ca="1" si="83"/>
        <v>625</v>
      </c>
      <c r="N486" t="s">
        <v>234</v>
      </c>
      <c r="O486" t="s">
        <v>230</v>
      </c>
      <c r="P486" s="78" t="s">
        <v>229</v>
      </c>
      <c r="Q486" s="1">
        <f t="shared" ca="1" si="84"/>
        <v>235</v>
      </c>
      <c r="R486" t="s">
        <v>230</v>
      </c>
      <c r="S486" t="str">
        <f t="shared" ca="1" si="85"/>
        <v>\\(\\quad 860　－　625　=　 \\)</v>
      </c>
      <c r="T486" t="str">
        <f t="shared" ca="1" si="86"/>
        <v>\\(\\quad 235 \\)</v>
      </c>
    </row>
    <row r="487" spans="1:20" x14ac:dyDescent="0.55000000000000004">
      <c r="A487" s="51" t="s">
        <v>60</v>
      </c>
      <c r="C487" s="50" t="s">
        <v>164</v>
      </c>
      <c r="D487" s="50" t="str">
        <f t="shared" ca="1" si="80"/>
        <v>\\(\\quad 244　－　129　=　 \\)</v>
      </c>
      <c r="E487" s="50" t="str">
        <f t="shared" ca="1" si="81"/>
        <v>\\(\\quad 115 \\)</v>
      </c>
      <c r="F487" s="50" t="s">
        <v>62</v>
      </c>
      <c r="H487" s="50"/>
      <c r="I487" s="89" t="str">
        <f t="shared" ca="1" si="82"/>
        <v>INSERT INTO math(tangen,question,answer,editor,date,count) VALUES('m1700','\\(\\quad 244　－　129　=　 \\)','\\(\\quad 115 \\)','harazono',NOW(),0);</v>
      </c>
      <c r="J487" s="78" t="s">
        <v>229</v>
      </c>
      <c r="K487" s="1">
        <f t="shared" ca="1" si="87"/>
        <v>244</v>
      </c>
      <c r="L487" t="s">
        <v>236</v>
      </c>
      <c r="M487" s="1">
        <f t="shared" ca="1" si="83"/>
        <v>129</v>
      </c>
      <c r="N487" t="s">
        <v>234</v>
      </c>
      <c r="O487" t="s">
        <v>230</v>
      </c>
      <c r="P487" s="78" t="s">
        <v>229</v>
      </c>
      <c r="Q487" s="1">
        <f t="shared" ca="1" si="84"/>
        <v>115</v>
      </c>
      <c r="R487" t="s">
        <v>230</v>
      </c>
      <c r="S487" t="str">
        <f t="shared" ca="1" si="85"/>
        <v>\\(\\quad 244　－　129　=　 \\)</v>
      </c>
      <c r="T487" t="str">
        <f t="shared" ca="1" si="86"/>
        <v>\\(\\quad 115 \\)</v>
      </c>
    </row>
    <row r="488" spans="1:20" x14ac:dyDescent="0.55000000000000004">
      <c r="A488" s="51" t="s">
        <v>60</v>
      </c>
      <c r="C488" s="50" t="s">
        <v>164</v>
      </c>
      <c r="D488" s="50" t="str">
        <f t="shared" ca="1" si="80"/>
        <v>\\(\\quad 859　－　282　=　 \\)</v>
      </c>
      <c r="E488" s="50" t="str">
        <f t="shared" ca="1" si="81"/>
        <v>\\(\\quad 577 \\)</v>
      </c>
      <c r="F488" s="50" t="s">
        <v>62</v>
      </c>
      <c r="H488" s="50"/>
      <c r="I488" s="89" t="str">
        <f t="shared" ca="1" si="82"/>
        <v>INSERT INTO math(tangen,question,answer,editor,date,count) VALUES('m1700','\\(\\quad 859　－　282　=　 \\)','\\(\\quad 577 \\)','harazono',NOW(),0);</v>
      </c>
      <c r="J488" s="78" t="s">
        <v>229</v>
      </c>
      <c r="K488" s="1">
        <f t="shared" ca="1" si="87"/>
        <v>859</v>
      </c>
      <c r="L488" t="s">
        <v>236</v>
      </c>
      <c r="M488" s="1">
        <f t="shared" ca="1" si="83"/>
        <v>282</v>
      </c>
      <c r="N488" t="s">
        <v>234</v>
      </c>
      <c r="O488" t="s">
        <v>230</v>
      </c>
      <c r="P488" s="78" t="s">
        <v>229</v>
      </c>
      <c r="Q488" s="1">
        <f t="shared" ca="1" si="84"/>
        <v>577</v>
      </c>
      <c r="R488" t="s">
        <v>230</v>
      </c>
      <c r="S488" t="str">
        <f t="shared" ca="1" si="85"/>
        <v>\\(\\quad 859　－　282　=　 \\)</v>
      </c>
      <c r="T488" t="str">
        <f t="shared" ca="1" si="86"/>
        <v>\\(\\quad 577 \\)</v>
      </c>
    </row>
    <row r="489" spans="1:20" x14ac:dyDescent="0.55000000000000004">
      <c r="A489" s="51" t="s">
        <v>60</v>
      </c>
      <c r="C489" s="50" t="s">
        <v>164</v>
      </c>
      <c r="D489" s="50" t="str">
        <f t="shared" ca="1" si="80"/>
        <v>\\(\\quad 995　－　79　=　 \\)</v>
      </c>
      <c r="E489" s="50" t="str">
        <f t="shared" ca="1" si="81"/>
        <v>\\(\\quad 916 \\)</v>
      </c>
      <c r="F489" s="50" t="s">
        <v>62</v>
      </c>
      <c r="H489" s="50"/>
      <c r="I489" s="89" t="str">
        <f t="shared" ca="1" si="82"/>
        <v>INSERT INTO math(tangen,question,answer,editor,date,count) VALUES('m1700','\\(\\quad 995　－　79　=　 \\)','\\(\\quad 916 \\)','harazono',NOW(),0);</v>
      </c>
      <c r="J489" s="78" t="s">
        <v>229</v>
      </c>
      <c r="K489" s="1">
        <f t="shared" ca="1" si="87"/>
        <v>995</v>
      </c>
      <c r="L489" t="s">
        <v>236</v>
      </c>
      <c r="M489" s="1">
        <f t="shared" ca="1" si="83"/>
        <v>79</v>
      </c>
      <c r="N489" t="s">
        <v>234</v>
      </c>
      <c r="O489" t="s">
        <v>230</v>
      </c>
      <c r="P489" s="78" t="s">
        <v>229</v>
      </c>
      <c r="Q489" s="1">
        <f t="shared" ca="1" si="84"/>
        <v>916</v>
      </c>
      <c r="R489" t="s">
        <v>230</v>
      </c>
      <c r="S489" t="str">
        <f t="shared" ca="1" si="85"/>
        <v>\\(\\quad 995　－　79　=　 \\)</v>
      </c>
      <c r="T489" t="str">
        <f t="shared" ca="1" si="86"/>
        <v>\\(\\quad 916 \\)</v>
      </c>
    </row>
    <row r="490" spans="1:20" x14ac:dyDescent="0.55000000000000004">
      <c r="A490" s="51" t="s">
        <v>60</v>
      </c>
      <c r="C490" s="50" t="s">
        <v>164</v>
      </c>
      <c r="D490" s="50" t="str">
        <f t="shared" ca="1" si="80"/>
        <v>\\(\\quad 171　－　114　=　 \\)</v>
      </c>
      <c r="E490" s="50" t="str">
        <f t="shared" ca="1" si="81"/>
        <v>\\(\\quad 57 \\)</v>
      </c>
      <c r="F490" s="50" t="s">
        <v>62</v>
      </c>
      <c r="H490" s="50"/>
      <c r="I490" s="89" t="str">
        <f t="shared" ca="1" si="82"/>
        <v>INSERT INTO math(tangen,question,answer,editor,date,count) VALUES('m1700','\\(\\quad 171　－　114　=　 \\)','\\(\\quad 57 \\)','harazono',NOW(),0);</v>
      </c>
      <c r="J490" s="78" t="s">
        <v>229</v>
      </c>
      <c r="K490" s="1">
        <f t="shared" ca="1" si="87"/>
        <v>171</v>
      </c>
      <c r="L490" t="s">
        <v>236</v>
      </c>
      <c r="M490" s="1">
        <f t="shared" ca="1" si="83"/>
        <v>114</v>
      </c>
      <c r="N490" t="s">
        <v>234</v>
      </c>
      <c r="O490" t="s">
        <v>230</v>
      </c>
      <c r="P490" s="78" t="s">
        <v>229</v>
      </c>
      <c r="Q490" s="1">
        <f t="shared" ca="1" si="84"/>
        <v>57</v>
      </c>
      <c r="R490" t="s">
        <v>230</v>
      </c>
      <c r="S490" t="str">
        <f t="shared" ca="1" si="85"/>
        <v>\\(\\quad 171　－　114　=　 \\)</v>
      </c>
      <c r="T490" t="str">
        <f t="shared" ca="1" si="86"/>
        <v>\\(\\quad 57 \\)</v>
      </c>
    </row>
    <row r="491" spans="1:20" x14ac:dyDescent="0.55000000000000004">
      <c r="A491" s="51" t="s">
        <v>60</v>
      </c>
      <c r="C491" s="50" t="s">
        <v>164</v>
      </c>
      <c r="D491" s="50" t="str">
        <f t="shared" ca="1" si="80"/>
        <v>\\(\\quad 416　－　287　=　 \\)</v>
      </c>
      <c r="E491" s="50" t="str">
        <f t="shared" ca="1" si="81"/>
        <v>\\(\\quad 129 \\)</v>
      </c>
      <c r="F491" s="50" t="s">
        <v>62</v>
      </c>
      <c r="H491" s="50"/>
      <c r="I491" s="89" t="str">
        <f t="shared" ca="1" si="82"/>
        <v>INSERT INTO math(tangen,question,answer,editor,date,count) VALUES('m1700','\\(\\quad 416　－　287　=　 \\)','\\(\\quad 129 \\)','harazono',NOW(),0);</v>
      </c>
      <c r="J491" s="78" t="s">
        <v>229</v>
      </c>
      <c r="K491" s="1">
        <f t="shared" ca="1" si="87"/>
        <v>416</v>
      </c>
      <c r="L491" t="s">
        <v>236</v>
      </c>
      <c r="M491" s="1">
        <f t="shared" ca="1" si="83"/>
        <v>287</v>
      </c>
      <c r="N491" t="s">
        <v>234</v>
      </c>
      <c r="O491" t="s">
        <v>230</v>
      </c>
      <c r="P491" s="78" t="s">
        <v>229</v>
      </c>
      <c r="Q491" s="1">
        <f t="shared" ca="1" si="84"/>
        <v>129</v>
      </c>
      <c r="R491" t="s">
        <v>230</v>
      </c>
      <c r="S491" t="str">
        <f t="shared" ca="1" si="85"/>
        <v>\\(\\quad 416　－　287　=　 \\)</v>
      </c>
      <c r="T491" t="str">
        <f t="shared" ca="1" si="86"/>
        <v>\\(\\quad 129 \\)</v>
      </c>
    </row>
    <row r="492" spans="1:20" x14ac:dyDescent="0.55000000000000004">
      <c r="A492" s="51" t="s">
        <v>60</v>
      </c>
      <c r="C492" s="50" t="s">
        <v>164</v>
      </c>
      <c r="D492" s="50" t="str">
        <f t="shared" ref="D492:D497" ca="1" si="88">S492</f>
        <v>\\(\\quad 335　－　67　=　 \\)</v>
      </c>
      <c r="E492" s="50" t="str">
        <f t="shared" ref="E492:E497" ca="1" si="89">T492</f>
        <v>\\(\\quad 268 \\)</v>
      </c>
      <c r="F492" s="50" t="s">
        <v>62</v>
      </c>
      <c r="H492" s="50"/>
      <c r="I492" s="89" t="str">
        <f t="shared" ref="I492:I497" ca="1" si="90">"INSERT INTO "&amp;A492&amp;"(tangen,question,answer,editor,date,count) VALUES('"&amp;C492&amp;"','"&amp;D492&amp;"','"&amp;E492&amp;"','"&amp;F492&amp;"',NOW(),0);"</f>
        <v>INSERT INTO math(tangen,question,answer,editor,date,count) VALUES('m1700','\\(\\quad 335　－　67　=　 \\)','\\(\\quad 268 \\)','harazono',NOW(),0);</v>
      </c>
      <c r="J492" s="78" t="s">
        <v>229</v>
      </c>
      <c r="K492" s="1">
        <f t="shared" ca="1" si="87"/>
        <v>335</v>
      </c>
      <c r="L492" t="s">
        <v>236</v>
      </c>
      <c r="M492" s="1">
        <f t="shared" ref="M492:M497" ca="1" si="91">RANDBETWEEN(20,K492)</f>
        <v>67</v>
      </c>
      <c r="N492" t="s">
        <v>234</v>
      </c>
      <c r="O492" t="s">
        <v>230</v>
      </c>
      <c r="P492" s="78" t="s">
        <v>229</v>
      </c>
      <c r="Q492" s="1">
        <f t="shared" ref="Q492:Q497" ca="1" si="92">K492-M492</f>
        <v>268</v>
      </c>
      <c r="R492" t="s">
        <v>230</v>
      </c>
      <c r="S492" t="str">
        <f t="shared" ca="1" si="85"/>
        <v>\\(\\quad 335　－　67　=　 \\)</v>
      </c>
      <c r="T492" t="str">
        <f t="shared" ca="1" si="86"/>
        <v>\\(\\quad 268 \\)</v>
      </c>
    </row>
    <row r="493" spans="1:20" x14ac:dyDescent="0.55000000000000004">
      <c r="A493" s="51" t="s">
        <v>60</v>
      </c>
      <c r="C493" s="50" t="s">
        <v>164</v>
      </c>
      <c r="D493" s="50" t="str">
        <f t="shared" ca="1" si="88"/>
        <v>\\(\\quad 940　－　537　=　 \\)</v>
      </c>
      <c r="E493" s="50" t="str">
        <f t="shared" ca="1" si="89"/>
        <v>\\(\\quad 403 \\)</v>
      </c>
      <c r="F493" s="50" t="s">
        <v>62</v>
      </c>
      <c r="H493" s="50"/>
      <c r="I493" s="89" t="str">
        <f t="shared" ca="1" si="90"/>
        <v>INSERT INTO math(tangen,question,answer,editor,date,count) VALUES('m1700','\\(\\quad 940　－　537　=　 \\)','\\(\\quad 403 \\)','harazono',NOW(),0);</v>
      </c>
      <c r="J493" s="78" t="s">
        <v>229</v>
      </c>
      <c r="K493" s="1">
        <f t="shared" ca="1" si="87"/>
        <v>940</v>
      </c>
      <c r="L493" t="s">
        <v>236</v>
      </c>
      <c r="M493" s="1">
        <f t="shared" ca="1" si="91"/>
        <v>537</v>
      </c>
      <c r="N493" t="s">
        <v>234</v>
      </c>
      <c r="O493" t="s">
        <v>230</v>
      </c>
      <c r="P493" s="78" t="s">
        <v>229</v>
      </c>
      <c r="Q493" s="1">
        <f t="shared" ca="1" si="92"/>
        <v>403</v>
      </c>
      <c r="R493" t="s">
        <v>230</v>
      </c>
      <c r="S493" t="str">
        <f t="shared" ca="1" si="85"/>
        <v>\\(\\quad 940　－　537　=　 \\)</v>
      </c>
      <c r="T493" t="str">
        <f t="shared" ca="1" si="86"/>
        <v>\\(\\quad 403 \\)</v>
      </c>
    </row>
    <row r="494" spans="1:20" x14ac:dyDescent="0.55000000000000004">
      <c r="A494" s="51" t="s">
        <v>60</v>
      </c>
      <c r="C494" s="50" t="s">
        <v>164</v>
      </c>
      <c r="D494" s="50" t="str">
        <f t="shared" ca="1" si="88"/>
        <v>\\(\\quad 702　－　641　=　 \\)</v>
      </c>
      <c r="E494" s="50" t="str">
        <f t="shared" ca="1" si="89"/>
        <v>\\(\\quad 61 \\)</v>
      </c>
      <c r="F494" s="50" t="s">
        <v>62</v>
      </c>
      <c r="H494" s="50"/>
      <c r="I494" s="89" t="str">
        <f t="shared" ca="1" si="90"/>
        <v>INSERT INTO math(tangen,question,answer,editor,date,count) VALUES('m1700','\\(\\quad 702　－　641　=　 \\)','\\(\\quad 61 \\)','harazono',NOW(),0);</v>
      </c>
      <c r="J494" s="78" t="s">
        <v>229</v>
      </c>
      <c r="K494" s="1">
        <f t="shared" ca="1" si="87"/>
        <v>702</v>
      </c>
      <c r="L494" t="s">
        <v>236</v>
      </c>
      <c r="M494" s="1">
        <f t="shared" ca="1" si="91"/>
        <v>641</v>
      </c>
      <c r="N494" t="s">
        <v>234</v>
      </c>
      <c r="O494" t="s">
        <v>230</v>
      </c>
      <c r="P494" s="78" t="s">
        <v>229</v>
      </c>
      <c r="Q494" s="1">
        <f t="shared" ca="1" si="92"/>
        <v>61</v>
      </c>
      <c r="R494" t="s">
        <v>230</v>
      </c>
      <c r="S494" t="str">
        <f t="shared" ca="1" si="85"/>
        <v>\\(\\quad 702　－　641　=　 \\)</v>
      </c>
      <c r="T494" t="str">
        <f t="shared" ca="1" si="86"/>
        <v>\\(\\quad 61 \\)</v>
      </c>
    </row>
    <row r="495" spans="1:20" x14ac:dyDescent="0.55000000000000004">
      <c r="A495" s="51" t="s">
        <v>60</v>
      </c>
      <c r="C495" s="50" t="s">
        <v>164</v>
      </c>
      <c r="D495" s="50" t="str">
        <f t="shared" ca="1" si="88"/>
        <v>\\(\\quad 949　－　439　=　 \\)</v>
      </c>
      <c r="E495" s="50" t="str">
        <f t="shared" ca="1" si="89"/>
        <v>\\(\\quad 510 \\)</v>
      </c>
      <c r="F495" s="50" t="s">
        <v>62</v>
      </c>
      <c r="H495" s="50"/>
      <c r="I495" s="89" t="str">
        <f t="shared" ca="1" si="90"/>
        <v>INSERT INTO math(tangen,question,answer,editor,date,count) VALUES('m1700','\\(\\quad 949　－　439　=　 \\)','\\(\\quad 510 \\)','harazono',NOW(),0);</v>
      </c>
      <c r="J495" s="78" t="s">
        <v>229</v>
      </c>
      <c r="K495" s="1">
        <f t="shared" ca="1" si="87"/>
        <v>949</v>
      </c>
      <c r="L495" t="s">
        <v>236</v>
      </c>
      <c r="M495" s="1">
        <f t="shared" ca="1" si="91"/>
        <v>439</v>
      </c>
      <c r="N495" t="s">
        <v>234</v>
      </c>
      <c r="O495" t="s">
        <v>230</v>
      </c>
      <c r="P495" s="78" t="s">
        <v>229</v>
      </c>
      <c r="Q495" s="1">
        <f t="shared" ca="1" si="92"/>
        <v>510</v>
      </c>
      <c r="R495" t="s">
        <v>230</v>
      </c>
      <c r="S495" t="str">
        <f t="shared" ca="1" si="85"/>
        <v>\\(\\quad 949　－　439　=　 \\)</v>
      </c>
      <c r="T495" t="str">
        <f t="shared" ca="1" si="86"/>
        <v>\\(\\quad 510 \\)</v>
      </c>
    </row>
    <row r="496" spans="1:20" x14ac:dyDescent="0.55000000000000004">
      <c r="A496" s="51" t="s">
        <v>60</v>
      </c>
      <c r="C496" s="50" t="s">
        <v>164</v>
      </c>
      <c r="D496" s="50" t="str">
        <f t="shared" ca="1" si="88"/>
        <v>\\(\\quad 979　－　180　=　 \\)</v>
      </c>
      <c r="E496" s="50" t="str">
        <f t="shared" ca="1" si="89"/>
        <v>\\(\\quad 799 \\)</v>
      </c>
      <c r="F496" s="50" t="s">
        <v>62</v>
      </c>
      <c r="H496" s="50"/>
      <c r="I496" s="89" t="str">
        <f t="shared" ca="1" si="90"/>
        <v>INSERT INTO math(tangen,question,answer,editor,date,count) VALUES('m1700','\\(\\quad 979　－　180　=　 \\)','\\(\\quad 799 \\)','harazono',NOW(),0);</v>
      </c>
      <c r="J496" s="78" t="s">
        <v>229</v>
      </c>
      <c r="K496" s="1">
        <f t="shared" ca="1" si="87"/>
        <v>979</v>
      </c>
      <c r="L496" t="s">
        <v>236</v>
      </c>
      <c r="M496" s="1">
        <f t="shared" ca="1" si="91"/>
        <v>180</v>
      </c>
      <c r="N496" t="s">
        <v>234</v>
      </c>
      <c r="O496" t="s">
        <v>230</v>
      </c>
      <c r="P496" s="78" t="s">
        <v>229</v>
      </c>
      <c r="Q496" s="1">
        <f t="shared" ca="1" si="92"/>
        <v>799</v>
      </c>
      <c r="R496" t="s">
        <v>230</v>
      </c>
      <c r="S496" t="str">
        <f t="shared" ca="1" si="85"/>
        <v>\\(\\quad 979　－　180　=　 \\)</v>
      </c>
      <c r="T496" t="str">
        <f t="shared" ca="1" si="86"/>
        <v>\\(\\quad 799 \\)</v>
      </c>
    </row>
    <row r="497" spans="1:20" x14ac:dyDescent="0.55000000000000004">
      <c r="A497" s="51" t="s">
        <v>60</v>
      </c>
      <c r="C497" s="50" t="s">
        <v>164</v>
      </c>
      <c r="D497" s="50" t="str">
        <f t="shared" ca="1" si="88"/>
        <v>\\(\\quad 373　－　100　=　 \\)</v>
      </c>
      <c r="E497" s="50" t="str">
        <f t="shared" ca="1" si="89"/>
        <v>\\(\\quad 273 \\)</v>
      </c>
      <c r="F497" s="50" t="s">
        <v>62</v>
      </c>
      <c r="H497" s="50"/>
      <c r="I497" s="89" t="str">
        <f t="shared" ca="1" si="90"/>
        <v>INSERT INTO math(tangen,question,answer,editor,date,count) VALUES('m1700','\\(\\quad 373　－　100　=　 \\)','\\(\\quad 273 \\)','harazono',NOW(),0);</v>
      </c>
      <c r="J497" s="78" t="s">
        <v>229</v>
      </c>
      <c r="K497" s="1">
        <f t="shared" ca="1" si="87"/>
        <v>373</v>
      </c>
      <c r="L497" t="s">
        <v>236</v>
      </c>
      <c r="M497" s="1">
        <f t="shared" ca="1" si="91"/>
        <v>100</v>
      </c>
      <c r="N497" t="s">
        <v>234</v>
      </c>
      <c r="O497" t="s">
        <v>230</v>
      </c>
      <c r="P497" s="78" t="s">
        <v>229</v>
      </c>
      <c r="Q497" s="1">
        <f t="shared" ca="1" si="92"/>
        <v>273</v>
      </c>
      <c r="R497" t="s">
        <v>230</v>
      </c>
      <c r="S497" t="str">
        <f t="shared" ca="1" si="85"/>
        <v>\\(\\quad 373　－　100　=　 \\)</v>
      </c>
      <c r="T497" t="str">
        <f t="shared" ca="1" si="86"/>
        <v>\\(\\quad 273 \\)</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F6AAF-00C4-425C-BB64-1C3541A02634}">
  <dimension ref="A1:T663"/>
  <sheetViews>
    <sheetView topLeftCell="I646" zoomScale="55" zoomScaleNormal="55" workbookViewId="0">
      <selection activeCell="P2" sqref="P2"/>
    </sheetView>
  </sheetViews>
  <sheetFormatPr defaultRowHeight="18" x14ac:dyDescent="0.55000000000000004"/>
  <cols>
    <col min="4" max="4" width="11.33203125" bestFit="1" customWidth="1"/>
    <col min="9" max="9" width="152.6640625" bestFit="1" customWidth="1"/>
    <col min="10" max="10" width="11.33203125" bestFit="1" customWidth="1"/>
    <col min="11" max="11" width="4.9140625" bestFit="1" customWidth="1"/>
    <col min="12" max="12" width="7.1640625" bestFit="1" customWidth="1"/>
    <col min="13" max="13" width="4.9140625" bestFit="1" customWidth="1"/>
    <col min="14" max="14" width="7.1640625" bestFit="1" customWidth="1"/>
    <col min="15" max="15" width="5.08203125" bestFit="1" customWidth="1"/>
    <col min="16" max="16" width="11.33203125" bestFit="1" customWidth="1"/>
    <col min="17" max="17" width="7.08203125" bestFit="1" customWidth="1"/>
    <col min="19" max="19" width="21.33203125" bestFit="1" customWidth="1"/>
    <col min="20" max="20" width="16.4140625" bestFit="1" customWidth="1"/>
  </cols>
  <sheetData>
    <row r="1" spans="1:20" x14ac:dyDescent="0.55000000000000004">
      <c r="A1" s="51"/>
      <c r="B1" s="49" t="s">
        <v>53</v>
      </c>
      <c r="C1" s="48" t="s">
        <v>54</v>
      </c>
      <c r="D1" s="48" t="s">
        <v>55</v>
      </c>
      <c r="E1" s="48" t="s">
        <v>56</v>
      </c>
      <c r="F1" s="48" t="s">
        <v>57</v>
      </c>
      <c r="G1" s="48" t="s">
        <v>58</v>
      </c>
      <c r="H1" s="49"/>
      <c r="I1" s="51"/>
    </row>
    <row r="2" spans="1:20" x14ac:dyDescent="0.55000000000000004">
      <c r="A2" s="51" t="s">
        <v>60</v>
      </c>
      <c r="B2" s="51"/>
      <c r="C2" s="50" t="s">
        <v>165</v>
      </c>
      <c r="D2" s="50" t="str">
        <f>S2</f>
        <v>\\(\\quad 1　×　1　＝　 \\)</v>
      </c>
      <c r="E2" s="50" t="str">
        <f>T2</f>
        <v>\\(\\quad 1 \\)</v>
      </c>
      <c r="F2" s="50" t="s">
        <v>62</v>
      </c>
      <c r="G2" s="50"/>
      <c r="H2" s="50"/>
      <c r="I2" s="89" t="str">
        <f t="shared" ref="I2" si="0">"INSERT INTO "&amp;A2&amp;"(tangen,question,answer,editor,date,count) VALUES('"&amp;C2&amp;"','"&amp;D2&amp;"','"&amp;E2&amp;"','"&amp;F2&amp;"',NOW(),0);"</f>
        <v>INSERT INTO math(tangen,question,answer,editor,date,count) VALUES('m1800','\\(\\quad 1　×　1　＝　 \\)','\\(\\quad 1 \\)','harazono',NOW(),0);</v>
      </c>
      <c r="J2" s="78" t="s">
        <v>229</v>
      </c>
      <c r="K2" s="1">
        <v>1</v>
      </c>
      <c r="L2" t="s">
        <v>238</v>
      </c>
      <c r="M2" s="1">
        <v>1</v>
      </c>
      <c r="N2" t="s">
        <v>239</v>
      </c>
      <c r="O2" t="s">
        <v>230</v>
      </c>
      <c r="P2" s="78" t="s">
        <v>229</v>
      </c>
      <c r="Q2" s="1">
        <f>K2*M2</f>
        <v>1</v>
      </c>
      <c r="R2" t="s">
        <v>230</v>
      </c>
      <c r="S2" t="str">
        <f>J2&amp;K2&amp;L2&amp;M2&amp;N2&amp;O2</f>
        <v>\\(\\quad 1　×　1　＝　 \\)</v>
      </c>
      <c r="T2" t="str">
        <f>P2&amp;Q2&amp;R2</f>
        <v>\\(\\quad 1 \\)</v>
      </c>
    </row>
    <row r="3" spans="1:20" x14ac:dyDescent="0.55000000000000004">
      <c r="A3" s="51" t="s">
        <v>60</v>
      </c>
      <c r="C3" s="50" t="s">
        <v>165</v>
      </c>
      <c r="D3" s="50" t="str">
        <f t="shared" ref="D3:D66" si="1">S3</f>
        <v>\\(\\quad 1　×　2　＝　 \\)</v>
      </c>
      <c r="E3" s="50" t="str">
        <f t="shared" ref="E3:E66" si="2">T3</f>
        <v>\\(\\quad 2 \\)</v>
      </c>
      <c r="F3" s="50" t="s">
        <v>62</v>
      </c>
      <c r="G3" s="50"/>
      <c r="H3" s="50"/>
      <c r="I3" s="89" t="str">
        <f t="shared" ref="I3:I66" si="3">"INSERT INTO "&amp;A3&amp;"(tangen,question,answer,editor,date,count) VALUES('"&amp;C3&amp;"','"&amp;D3&amp;"','"&amp;E3&amp;"','"&amp;F3&amp;"',NOW(),0);"</f>
        <v>INSERT INTO math(tangen,question,answer,editor,date,count) VALUES('m1800','\\(\\quad 1　×　2　＝　 \\)','\\(\\quad 2 \\)','harazono',NOW(),0);</v>
      </c>
      <c r="J3" s="78" t="s">
        <v>229</v>
      </c>
      <c r="K3" s="1">
        <v>1</v>
      </c>
      <c r="L3" t="s">
        <v>238</v>
      </c>
      <c r="M3" s="1">
        <v>2</v>
      </c>
      <c r="N3" t="s">
        <v>239</v>
      </c>
      <c r="O3" t="s">
        <v>230</v>
      </c>
      <c r="P3" s="78" t="s">
        <v>229</v>
      </c>
      <c r="Q3" s="1">
        <f t="shared" ref="Q3:Q10" si="4">K3*M3</f>
        <v>2</v>
      </c>
      <c r="R3" t="s">
        <v>230</v>
      </c>
      <c r="S3" t="str">
        <f t="shared" ref="S3:S66" si="5">J3&amp;K3&amp;L3&amp;M3&amp;N3&amp;O3</f>
        <v>\\(\\quad 1　×　2　＝　 \\)</v>
      </c>
      <c r="T3" t="str">
        <f t="shared" ref="T3:T66" si="6">P3&amp;Q3&amp;R3</f>
        <v>\\(\\quad 2 \\)</v>
      </c>
    </row>
    <row r="4" spans="1:20" x14ac:dyDescent="0.55000000000000004">
      <c r="A4" s="51" t="s">
        <v>60</v>
      </c>
      <c r="C4" s="50" t="s">
        <v>165</v>
      </c>
      <c r="D4" s="50" t="str">
        <f t="shared" si="1"/>
        <v>\\(\\quad 1　×　3　＝　 \\)</v>
      </c>
      <c r="E4" s="50" t="str">
        <f t="shared" si="2"/>
        <v>\\(\\quad 3 \\)</v>
      </c>
      <c r="F4" s="50" t="s">
        <v>62</v>
      </c>
      <c r="G4" s="50"/>
      <c r="H4" s="50"/>
      <c r="I4" s="89" t="str">
        <f t="shared" si="3"/>
        <v>INSERT INTO math(tangen,question,answer,editor,date,count) VALUES('m1800','\\(\\quad 1　×　3　＝　 \\)','\\(\\quad 3 \\)','harazono',NOW(),0);</v>
      </c>
      <c r="J4" s="78" t="s">
        <v>229</v>
      </c>
      <c r="K4" s="1">
        <v>1</v>
      </c>
      <c r="L4" t="s">
        <v>238</v>
      </c>
      <c r="M4" s="1">
        <v>3</v>
      </c>
      <c r="N4" t="s">
        <v>239</v>
      </c>
      <c r="O4" t="s">
        <v>230</v>
      </c>
      <c r="P4" s="78" t="s">
        <v>229</v>
      </c>
      <c r="Q4" s="1">
        <f t="shared" si="4"/>
        <v>3</v>
      </c>
      <c r="R4" t="s">
        <v>230</v>
      </c>
      <c r="S4" t="str">
        <f t="shared" si="5"/>
        <v>\\(\\quad 1　×　3　＝　 \\)</v>
      </c>
      <c r="T4" t="str">
        <f t="shared" si="6"/>
        <v>\\(\\quad 3 \\)</v>
      </c>
    </row>
    <row r="5" spans="1:20" x14ac:dyDescent="0.55000000000000004">
      <c r="A5" s="51" t="s">
        <v>60</v>
      </c>
      <c r="C5" s="50" t="s">
        <v>165</v>
      </c>
      <c r="D5" s="50" t="str">
        <f t="shared" si="1"/>
        <v>\\(\\quad 1　×　4　＝　 \\)</v>
      </c>
      <c r="E5" s="50" t="str">
        <f t="shared" si="2"/>
        <v>\\(\\quad 4 \\)</v>
      </c>
      <c r="F5" s="50" t="s">
        <v>62</v>
      </c>
      <c r="G5" s="50"/>
      <c r="H5" s="50"/>
      <c r="I5" s="89" t="str">
        <f t="shared" si="3"/>
        <v>INSERT INTO math(tangen,question,answer,editor,date,count) VALUES('m1800','\\(\\quad 1　×　4　＝　 \\)','\\(\\quad 4 \\)','harazono',NOW(),0);</v>
      </c>
      <c r="J5" s="78" t="s">
        <v>229</v>
      </c>
      <c r="K5" s="1">
        <v>1</v>
      </c>
      <c r="L5" t="s">
        <v>238</v>
      </c>
      <c r="M5" s="1">
        <v>4</v>
      </c>
      <c r="N5" t="s">
        <v>239</v>
      </c>
      <c r="O5" t="s">
        <v>230</v>
      </c>
      <c r="P5" s="78" t="s">
        <v>229</v>
      </c>
      <c r="Q5" s="1">
        <f t="shared" si="4"/>
        <v>4</v>
      </c>
      <c r="R5" t="s">
        <v>230</v>
      </c>
      <c r="S5" t="str">
        <f t="shared" si="5"/>
        <v>\\(\\quad 1　×　4　＝　 \\)</v>
      </c>
      <c r="T5" t="str">
        <f t="shared" si="6"/>
        <v>\\(\\quad 4 \\)</v>
      </c>
    </row>
    <row r="6" spans="1:20" x14ac:dyDescent="0.55000000000000004">
      <c r="A6" s="51" t="s">
        <v>60</v>
      </c>
      <c r="C6" s="50" t="s">
        <v>165</v>
      </c>
      <c r="D6" s="50" t="str">
        <f t="shared" si="1"/>
        <v>\\(\\quad 1　×　5　＝　 \\)</v>
      </c>
      <c r="E6" s="50" t="str">
        <f t="shared" si="2"/>
        <v>\\(\\quad 5 \\)</v>
      </c>
      <c r="F6" s="50" t="s">
        <v>62</v>
      </c>
      <c r="G6" s="50"/>
      <c r="H6" s="50"/>
      <c r="I6" s="89" t="str">
        <f t="shared" si="3"/>
        <v>INSERT INTO math(tangen,question,answer,editor,date,count) VALUES('m1800','\\(\\quad 1　×　5　＝　 \\)','\\(\\quad 5 \\)','harazono',NOW(),0);</v>
      </c>
      <c r="J6" s="78" t="s">
        <v>229</v>
      </c>
      <c r="K6" s="1">
        <v>1</v>
      </c>
      <c r="L6" t="s">
        <v>238</v>
      </c>
      <c r="M6" s="1">
        <v>5</v>
      </c>
      <c r="N6" t="s">
        <v>239</v>
      </c>
      <c r="O6" t="s">
        <v>230</v>
      </c>
      <c r="P6" s="78" t="s">
        <v>229</v>
      </c>
      <c r="Q6" s="1">
        <f t="shared" si="4"/>
        <v>5</v>
      </c>
      <c r="R6" t="s">
        <v>230</v>
      </c>
      <c r="S6" t="str">
        <f t="shared" si="5"/>
        <v>\\(\\quad 1　×　5　＝　 \\)</v>
      </c>
      <c r="T6" t="str">
        <f t="shared" si="6"/>
        <v>\\(\\quad 5 \\)</v>
      </c>
    </row>
    <row r="7" spans="1:20" x14ac:dyDescent="0.55000000000000004">
      <c r="A7" s="51" t="s">
        <v>60</v>
      </c>
      <c r="C7" s="50" t="s">
        <v>165</v>
      </c>
      <c r="D7" s="50" t="str">
        <f t="shared" si="1"/>
        <v>\\(\\quad 1　×　6　＝　 \\)</v>
      </c>
      <c r="E7" s="50" t="str">
        <f t="shared" si="2"/>
        <v>\\(\\quad 6 \\)</v>
      </c>
      <c r="F7" s="50" t="s">
        <v>62</v>
      </c>
      <c r="G7" s="50"/>
      <c r="H7" s="50"/>
      <c r="I7" s="89" t="str">
        <f t="shared" si="3"/>
        <v>INSERT INTO math(tangen,question,answer,editor,date,count) VALUES('m1800','\\(\\quad 1　×　6　＝　 \\)','\\(\\quad 6 \\)','harazono',NOW(),0);</v>
      </c>
      <c r="J7" s="78" t="s">
        <v>229</v>
      </c>
      <c r="K7" s="1">
        <v>1</v>
      </c>
      <c r="L7" t="s">
        <v>238</v>
      </c>
      <c r="M7" s="1">
        <v>6</v>
      </c>
      <c r="N7" t="s">
        <v>239</v>
      </c>
      <c r="O7" t="s">
        <v>230</v>
      </c>
      <c r="P7" s="78" t="s">
        <v>229</v>
      </c>
      <c r="Q7" s="1">
        <f t="shared" si="4"/>
        <v>6</v>
      </c>
      <c r="R7" t="s">
        <v>230</v>
      </c>
      <c r="S7" t="str">
        <f t="shared" si="5"/>
        <v>\\(\\quad 1　×　6　＝　 \\)</v>
      </c>
      <c r="T7" t="str">
        <f t="shared" si="6"/>
        <v>\\(\\quad 6 \\)</v>
      </c>
    </row>
    <row r="8" spans="1:20" x14ac:dyDescent="0.55000000000000004">
      <c r="A8" s="51" t="s">
        <v>60</v>
      </c>
      <c r="C8" s="50" t="s">
        <v>165</v>
      </c>
      <c r="D8" s="50" t="str">
        <f t="shared" si="1"/>
        <v>\\(\\quad 1　×　7　＝　 \\)</v>
      </c>
      <c r="E8" s="50" t="str">
        <f t="shared" si="2"/>
        <v>\\(\\quad 7 \\)</v>
      </c>
      <c r="F8" s="50" t="s">
        <v>62</v>
      </c>
      <c r="G8" s="50"/>
      <c r="H8" s="50"/>
      <c r="I8" s="89" t="str">
        <f t="shared" si="3"/>
        <v>INSERT INTO math(tangen,question,answer,editor,date,count) VALUES('m1800','\\(\\quad 1　×　7　＝　 \\)','\\(\\quad 7 \\)','harazono',NOW(),0);</v>
      </c>
      <c r="J8" s="78" t="s">
        <v>229</v>
      </c>
      <c r="K8" s="1">
        <v>1</v>
      </c>
      <c r="L8" t="s">
        <v>238</v>
      </c>
      <c r="M8" s="1">
        <v>7</v>
      </c>
      <c r="N8" t="s">
        <v>239</v>
      </c>
      <c r="O8" t="s">
        <v>230</v>
      </c>
      <c r="P8" s="78" t="s">
        <v>229</v>
      </c>
      <c r="Q8" s="1">
        <f t="shared" si="4"/>
        <v>7</v>
      </c>
      <c r="R8" t="s">
        <v>230</v>
      </c>
      <c r="S8" t="str">
        <f t="shared" si="5"/>
        <v>\\(\\quad 1　×　7　＝　 \\)</v>
      </c>
      <c r="T8" t="str">
        <f t="shared" si="6"/>
        <v>\\(\\quad 7 \\)</v>
      </c>
    </row>
    <row r="9" spans="1:20" x14ac:dyDescent="0.55000000000000004">
      <c r="A9" s="51" t="s">
        <v>60</v>
      </c>
      <c r="C9" s="50" t="s">
        <v>165</v>
      </c>
      <c r="D9" s="50" t="str">
        <f t="shared" si="1"/>
        <v>\\(\\quad 1　×　8　＝　 \\)</v>
      </c>
      <c r="E9" s="50" t="str">
        <f t="shared" si="2"/>
        <v>\\(\\quad 8 \\)</v>
      </c>
      <c r="F9" s="50" t="s">
        <v>62</v>
      </c>
      <c r="G9" s="50"/>
      <c r="H9" s="50"/>
      <c r="I9" s="89" t="str">
        <f t="shared" si="3"/>
        <v>INSERT INTO math(tangen,question,answer,editor,date,count) VALUES('m1800','\\(\\quad 1　×　8　＝　 \\)','\\(\\quad 8 \\)','harazono',NOW(),0);</v>
      </c>
      <c r="J9" s="78" t="s">
        <v>229</v>
      </c>
      <c r="K9" s="1">
        <v>1</v>
      </c>
      <c r="L9" t="s">
        <v>238</v>
      </c>
      <c r="M9" s="1">
        <v>8</v>
      </c>
      <c r="N9" t="s">
        <v>239</v>
      </c>
      <c r="O9" t="s">
        <v>230</v>
      </c>
      <c r="P9" s="78" t="s">
        <v>229</v>
      </c>
      <c r="Q9" s="1">
        <f t="shared" si="4"/>
        <v>8</v>
      </c>
      <c r="R9" t="s">
        <v>230</v>
      </c>
      <c r="S9" t="str">
        <f t="shared" si="5"/>
        <v>\\(\\quad 1　×　8　＝　 \\)</v>
      </c>
      <c r="T9" t="str">
        <f t="shared" si="6"/>
        <v>\\(\\quad 8 \\)</v>
      </c>
    </row>
    <row r="10" spans="1:20" x14ac:dyDescent="0.55000000000000004">
      <c r="A10" s="51" t="s">
        <v>60</v>
      </c>
      <c r="C10" s="50" t="s">
        <v>165</v>
      </c>
      <c r="D10" s="50" t="str">
        <f t="shared" si="1"/>
        <v>\\(\\quad 1　×　9　＝　 \\)</v>
      </c>
      <c r="E10" s="50" t="str">
        <f t="shared" si="2"/>
        <v>\\(\\quad 9 \\)</v>
      </c>
      <c r="F10" s="50" t="s">
        <v>62</v>
      </c>
      <c r="G10" s="50"/>
      <c r="H10" s="50"/>
      <c r="I10" s="89" t="str">
        <f t="shared" si="3"/>
        <v>INSERT INTO math(tangen,question,answer,editor,date,count) VALUES('m1800','\\(\\quad 1　×　9　＝　 \\)','\\(\\quad 9 \\)','harazono',NOW(),0);</v>
      </c>
      <c r="J10" s="78" t="s">
        <v>229</v>
      </c>
      <c r="K10" s="1">
        <v>1</v>
      </c>
      <c r="L10" t="s">
        <v>238</v>
      </c>
      <c r="M10" s="1">
        <v>9</v>
      </c>
      <c r="N10" t="s">
        <v>239</v>
      </c>
      <c r="O10" t="s">
        <v>230</v>
      </c>
      <c r="P10" s="78" t="s">
        <v>229</v>
      </c>
      <c r="Q10" s="1">
        <f t="shared" si="4"/>
        <v>9</v>
      </c>
      <c r="R10" t="s">
        <v>230</v>
      </c>
      <c r="S10" t="str">
        <f t="shared" si="5"/>
        <v>\\(\\quad 1　×　9　＝　 \\)</v>
      </c>
      <c r="T10" t="str">
        <f t="shared" si="6"/>
        <v>\\(\\quad 9 \\)</v>
      </c>
    </row>
    <row r="11" spans="1:20" x14ac:dyDescent="0.55000000000000004">
      <c r="A11" s="51" t="s">
        <v>60</v>
      </c>
      <c r="C11" s="50" t="s">
        <v>165</v>
      </c>
      <c r="D11" s="50" t="str">
        <f t="shared" si="1"/>
        <v>\\(\\quad 2　×　1　＝　 \\)</v>
      </c>
      <c r="E11" s="50" t="str">
        <f t="shared" si="2"/>
        <v>\\(\\quad 2 \\)</v>
      </c>
      <c r="F11" s="50" t="s">
        <v>62</v>
      </c>
      <c r="G11" s="50"/>
      <c r="H11" s="50"/>
      <c r="I11" s="89" t="str">
        <f t="shared" si="3"/>
        <v>INSERT INTO math(tangen,question,answer,editor,date,count) VALUES('m1800','\\(\\quad 2　×　1　＝　 \\)','\\(\\quad 2 \\)','harazono',NOW(),0);</v>
      </c>
      <c r="J11" s="78" t="s">
        <v>229</v>
      </c>
      <c r="K11" s="1">
        <v>2</v>
      </c>
      <c r="L11" t="s">
        <v>238</v>
      </c>
      <c r="M11" s="1">
        <v>1</v>
      </c>
      <c r="N11" t="s">
        <v>239</v>
      </c>
      <c r="O11" t="s">
        <v>230</v>
      </c>
      <c r="P11" s="78" t="s">
        <v>229</v>
      </c>
      <c r="Q11" s="1">
        <f>K11*M11</f>
        <v>2</v>
      </c>
      <c r="R11" t="s">
        <v>230</v>
      </c>
      <c r="S11" t="str">
        <f t="shared" si="5"/>
        <v>\\(\\quad 2　×　1　＝　 \\)</v>
      </c>
      <c r="T11" t="str">
        <f t="shared" si="6"/>
        <v>\\(\\quad 2 \\)</v>
      </c>
    </row>
    <row r="12" spans="1:20" x14ac:dyDescent="0.55000000000000004">
      <c r="A12" s="51" t="s">
        <v>60</v>
      </c>
      <c r="C12" s="50" t="s">
        <v>165</v>
      </c>
      <c r="D12" s="50" t="str">
        <f t="shared" si="1"/>
        <v>\\(\\quad 2　×　2　＝　 \\)</v>
      </c>
      <c r="E12" s="50" t="str">
        <f t="shared" si="2"/>
        <v>\\(\\quad 4 \\)</v>
      </c>
      <c r="F12" s="50" t="s">
        <v>62</v>
      </c>
      <c r="G12" s="50"/>
      <c r="H12" s="50"/>
      <c r="I12" s="89" t="str">
        <f t="shared" si="3"/>
        <v>INSERT INTO math(tangen,question,answer,editor,date,count) VALUES('m1800','\\(\\quad 2　×　2　＝　 \\)','\\(\\quad 4 \\)','harazono',NOW(),0);</v>
      </c>
      <c r="J12" s="78" t="s">
        <v>229</v>
      </c>
      <c r="K12" s="1">
        <v>2</v>
      </c>
      <c r="L12" t="s">
        <v>238</v>
      </c>
      <c r="M12" s="1">
        <v>2</v>
      </c>
      <c r="N12" t="s">
        <v>239</v>
      </c>
      <c r="O12" t="s">
        <v>230</v>
      </c>
      <c r="P12" s="78" t="s">
        <v>229</v>
      </c>
      <c r="Q12" s="1">
        <f t="shared" ref="Q12:Q19" si="7">K12*M12</f>
        <v>4</v>
      </c>
      <c r="R12" t="s">
        <v>230</v>
      </c>
      <c r="S12" t="str">
        <f t="shared" si="5"/>
        <v>\\(\\quad 2　×　2　＝　 \\)</v>
      </c>
      <c r="T12" t="str">
        <f t="shared" si="6"/>
        <v>\\(\\quad 4 \\)</v>
      </c>
    </row>
    <row r="13" spans="1:20" x14ac:dyDescent="0.55000000000000004">
      <c r="A13" s="51" t="s">
        <v>60</v>
      </c>
      <c r="C13" s="50" t="s">
        <v>165</v>
      </c>
      <c r="D13" s="50" t="str">
        <f t="shared" si="1"/>
        <v>\\(\\quad 2　×　3　＝　 \\)</v>
      </c>
      <c r="E13" s="50" t="str">
        <f t="shared" si="2"/>
        <v>\\(\\quad 6 \\)</v>
      </c>
      <c r="F13" s="50" t="s">
        <v>62</v>
      </c>
      <c r="G13" s="50"/>
      <c r="H13" s="50"/>
      <c r="I13" s="89" t="str">
        <f t="shared" si="3"/>
        <v>INSERT INTO math(tangen,question,answer,editor,date,count) VALUES('m1800','\\(\\quad 2　×　3　＝　 \\)','\\(\\quad 6 \\)','harazono',NOW(),0);</v>
      </c>
      <c r="J13" s="78" t="s">
        <v>229</v>
      </c>
      <c r="K13" s="1">
        <v>2</v>
      </c>
      <c r="L13" t="s">
        <v>238</v>
      </c>
      <c r="M13" s="1">
        <v>3</v>
      </c>
      <c r="N13" t="s">
        <v>239</v>
      </c>
      <c r="O13" t="s">
        <v>230</v>
      </c>
      <c r="P13" s="78" t="s">
        <v>229</v>
      </c>
      <c r="Q13" s="1">
        <f t="shared" si="7"/>
        <v>6</v>
      </c>
      <c r="R13" t="s">
        <v>230</v>
      </c>
      <c r="S13" t="str">
        <f t="shared" si="5"/>
        <v>\\(\\quad 2　×　3　＝　 \\)</v>
      </c>
      <c r="T13" t="str">
        <f t="shared" si="6"/>
        <v>\\(\\quad 6 \\)</v>
      </c>
    </row>
    <row r="14" spans="1:20" x14ac:dyDescent="0.55000000000000004">
      <c r="A14" s="51" t="s">
        <v>60</v>
      </c>
      <c r="C14" s="50" t="s">
        <v>165</v>
      </c>
      <c r="D14" s="50" t="str">
        <f t="shared" si="1"/>
        <v>\\(\\quad 2　×　4　＝　 \\)</v>
      </c>
      <c r="E14" s="50" t="str">
        <f t="shared" si="2"/>
        <v>\\(\\quad 8 \\)</v>
      </c>
      <c r="F14" s="50" t="s">
        <v>62</v>
      </c>
      <c r="G14" s="50"/>
      <c r="H14" s="50"/>
      <c r="I14" s="89" t="str">
        <f t="shared" si="3"/>
        <v>INSERT INTO math(tangen,question,answer,editor,date,count) VALUES('m1800','\\(\\quad 2　×　4　＝　 \\)','\\(\\quad 8 \\)','harazono',NOW(),0);</v>
      </c>
      <c r="J14" s="78" t="s">
        <v>229</v>
      </c>
      <c r="K14" s="1">
        <v>2</v>
      </c>
      <c r="L14" t="s">
        <v>238</v>
      </c>
      <c r="M14" s="1">
        <v>4</v>
      </c>
      <c r="N14" t="s">
        <v>239</v>
      </c>
      <c r="O14" t="s">
        <v>230</v>
      </c>
      <c r="P14" s="78" t="s">
        <v>229</v>
      </c>
      <c r="Q14" s="1">
        <f t="shared" si="7"/>
        <v>8</v>
      </c>
      <c r="R14" t="s">
        <v>230</v>
      </c>
      <c r="S14" t="str">
        <f t="shared" si="5"/>
        <v>\\(\\quad 2　×　4　＝　 \\)</v>
      </c>
      <c r="T14" t="str">
        <f t="shared" si="6"/>
        <v>\\(\\quad 8 \\)</v>
      </c>
    </row>
    <row r="15" spans="1:20" x14ac:dyDescent="0.55000000000000004">
      <c r="A15" s="51" t="s">
        <v>60</v>
      </c>
      <c r="C15" s="50" t="s">
        <v>165</v>
      </c>
      <c r="D15" s="50" t="str">
        <f t="shared" si="1"/>
        <v>\\(\\quad 2　×　5　＝　 \\)</v>
      </c>
      <c r="E15" s="50" t="str">
        <f t="shared" si="2"/>
        <v>\\(\\quad 10 \\)</v>
      </c>
      <c r="F15" s="50" t="s">
        <v>62</v>
      </c>
      <c r="G15" s="50"/>
      <c r="H15" s="50"/>
      <c r="I15" s="89" t="str">
        <f t="shared" si="3"/>
        <v>INSERT INTO math(tangen,question,answer,editor,date,count) VALUES('m1800','\\(\\quad 2　×　5　＝　 \\)','\\(\\quad 10 \\)','harazono',NOW(),0);</v>
      </c>
      <c r="J15" s="78" t="s">
        <v>229</v>
      </c>
      <c r="K15" s="1">
        <v>2</v>
      </c>
      <c r="L15" t="s">
        <v>238</v>
      </c>
      <c r="M15" s="1">
        <v>5</v>
      </c>
      <c r="N15" t="s">
        <v>239</v>
      </c>
      <c r="O15" t="s">
        <v>230</v>
      </c>
      <c r="P15" s="78" t="s">
        <v>229</v>
      </c>
      <c r="Q15" s="1">
        <f t="shared" si="7"/>
        <v>10</v>
      </c>
      <c r="R15" t="s">
        <v>230</v>
      </c>
      <c r="S15" t="str">
        <f t="shared" si="5"/>
        <v>\\(\\quad 2　×　5　＝　 \\)</v>
      </c>
      <c r="T15" t="str">
        <f t="shared" si="6"/>
        <v>\\(\\quad 10 \\)</v>
      </c>
    </row>
    <row r="16" spans="1:20" x14ac:dyDescent="0.55000000000000004">
      <c r="A16" s="51" t="s">
        <v>60</v>
      </c>
      <c r="C16" s="50" t="s">
        <v>165</v>
      </c>
      <c r="D16" s="50" t="str">
        <f t="shared" si="1"/>
        <v>\\(\\quad 2　×　6　＝　 \\)</v>
      </c>
      <c r="E16" s="50" t="str">
        <f t="shared" si="2"/>
        <v>\\(\\quad 12 \\)</v>
      </c>
      <c r="F16" s="50" t="s">
        <v>62</v>
      </c>
      <c r="G16" s="50"/>
      <c r="H16" s="50"/>
      <c r="I16" s="89" t="str">
        <f t="shared" si="3"/>
        <v>INSERT INTO math(tangen,question,answer,editor,date,count) VALUES('m1800','\\(\\quad 2　×　6　＝　 \\)','\\(\\quad 12 \\)','harazono',NOW(),0);</v>
      </c>
      <c r="J16" s="78" t="s">
        <v>229</v>
      </c>
      <c r="K16" s="1">
        <v>2</v>
      </c>
      <c r="L16" t="s">
        <v>238</v>
      </c>
      <c r="M16" s="1">
        <v>6</v>
      </c>
      <c r="N16" t="s">
        <v>239</v>
      </c>
      <c r="O16" t="s">
        <v>230</v>
      </c>
      <c r="P16" s="78" t="s">
        <v>229</v>
      </c>
      <c r="Q16" s="1">
        <f t="shared" si="7"/>
        <v>12</v>
      </c>
      <c r="R16" t="s">
        <v>230</v>
      </c>
      <c r="S16" t="str">
        <f t="shared" si="5"/>
        <v>\\(\\quad 2　×　6　＝　 \\)</v>
      </c>
      <c r="T16" t="str">
        <f t="shared" si="6"/>
        <v>\\(\\quad 12 \\)</v>
      </c>
    </row>
    <row r="17" spans="1:20" x14ac:dyDescent="0.55000000000000004">
      <c r="A17" s="51" t="s">
        <v>60</v>
      </c>
      <c r="C17" s="50" t="s">
        <v>165</v>
      </c>
      <c r="D17" s="50" t="str">
        <f t="shared" si="1"/>
        <v>\\(\\quad 2　×　7　＝　 \\)</v>
      </c>
      <c r="E17" s="50" t="str">
        <f t="shared" si="2"/>
        <v>\\(\\quad 14 \\)</v>
      </c>
      <c r="F17" s="50" t="s">
        <v>62</v>
      </c>
      <c r="G17" s="50"/>
      <c r="H17" s="50"/>
      <c r="I17" s="89" t="str">
        <f t="shared" si="3"/>
        <v>INSERT INTO math(tangen,question,answer,editor,date,count) VALUES('m1800','\\(\\quad 2　×　7　＝　 \\)','\\(\\quad 14 \\)','harazono',NOW(),0);</v>
      </c>
      <c r="J17" s="78" t="s">
        <v>229</v>
      </c>
      <c r="K17" s="1">
        <v>2</v>
      </c>
      <c r="L17" t="s">
        <v>238</v>
      </c>
      <c r="M17" s="1">
        <v>7</v>
      </c>
      <c r="N17" t="s">
        <v>239</v>
      </c>
      <c r="O17" t="s">
        <v>230</v>
      </c>
      <c r="P17" s="78" t="s">
        <v>229</v>
      </c>
      <c r="Q17" s="1">
        <f t="shared" si="7"/>
        <v>14</v>
      </c>
      <c r="R17" t="s">
        <v>230</v>
      </c>
      <c r="S17" t="str">
        <f t="shared" si="5"/>
        <v>\\(\\quad 2　×　7　＝　 \\)</v>
      </c>
      <c r="T17" t="str">
        <f t="shared" si="6"/>
        <v>\\(\\quad 14 \\)</v>
      </c>
    </row>
    <row r="18" spans="1:20" x14ac:dyDescent="0.55000000000000004">
      <c r="A18" s="51" t="s">
        <v>60</v>
      </c>
      <c r="C18" s="50" t="s">
        <v>165</v>
      </c>
      <c r="D18" s="50" t="str">
        <f t="shared" si="1"/>
        <v>\\(\\quad 2　×　8　＝　 \\)</v>
      </c>
      <c r="E18" s="50" t="str">
        <f t="shared" si="2"/>
        <v>\\(\\quad 16 \\)</v>
      </c>
      <c r="F18" s="50" t="s">
        <v>62</v>
      </c>
      <c r="G18" s="50"/>
      <c r="H18" s="50"/>
      <c r="I18" s="89" t="str">
        <f t="shared" si="3"/>
        <v>INSERT INTO math(tangen,question,answer,editor,date,count) VALUES('m1800','\\(\\quad 2　×　8　＝　 \\)','\\(\\quad 16 \\)','harazono',NOW(),0);</v>
      </c>
      <c r="J18" s="78" t="s">
        <v>229</v>
      </c>
      <c r="K18" s="1">
        <v>2</v>
      </c>
      <c r="L18" t="s">
        <v>238</v>
      </c>
      <c r="M18" s="1">
        <v>8</v>
      </c>
      <c r="N18" t="s">
        <v>239</v>
      </c>
      <c r="O18" t="s">
        <v>230</v>
      </c>
      <c r="P18" s="78" t="s">
        <v>229</v>
      </c>
      <c r="Q18" s="1">
        <f t="shared" si="7"/>
        <v>16</v>
      </c>
      <c r="R18" t="s">
        <v>230</v>
      </c>
      <c r="S18" t="str">
        <f t="shared" si="5"/>
        <v>\\(\\quad 2　×　8　＝　 \\)</v>
      </c>
      <c r="T18" t="str">
        <f t="shared" si="6"/>
        <v>\\(\\quad 16 \\)</v>
      </c>
    </row>
    <row r="19" spans="1:20" x14ac:dyDescent="0.55000000000000004">
      <c r="A19" s="51" t="s">
        <v>60</v>
      </c>
      <c r="C19" s="50" t="s">
        <v>165</v>
      </c>
      <c r="D19" s="50" t="str">
        <f t="shared" si="1"/>
        <v>\\(\\quad 2　×　9　＝　 \\)</v>
      </c>
      <c r="E19" s="50" t="str">
        <f t="shared" si="2"/>
        <v>\\(\\quad 18 \\)</v>
      </c>
      <c r="F19" s="50" t="s">
        <v>62</v>
      </c>
      <c r="G19" s="50"/>
      <c r="H19" s="50"/>
      <c r="I19" s="89" t="str">
        <f t="shared" si="3"/>
        <v>INSERT INTO math(tangen,question,answer,editor,date,count) VALUES('m1800','\\(\\quad 2　×　9　＝　 \\)','\\(\\quad 18 \\)','harazono',NOW(),0);</v>
      </c>
      <c r="J19" s="78" t="s">
        <v>229</v>
      </c>
      <c r="K19" s="1">
        <v>2</v>
      </c>
      <c r="L19" t="s">
        <v>238</v>
      </c>
      <c r="M19" s="1">
        <v>9</v>
      </c>
      <c r="N19" t="s">
        <v>239</v>
      </c>
      <c r="O19" t="s">
        <v>230</v>
      </c>
      <c r="P19" s="78" t="s">
        <v>229</v>
      </c>
      <c r="Q19" s="1">
        <f t="shared" si="7"/>
        <v>18</v>
      </c>
      <c r="R19" t="s">
        <v>230</v>
      </c>
      <c r="S19" t="str">
        <f t="shared" si="5"/>
        <v>\\(\\quad 2　×　9　＝　 \\)</v>
      </c>
      <c r="T19" t="str">
        <f t="shared" si="6"/>
        <v>\\(\\quad 18 \\)</v>
      </c>
    </row>
    <row r="20" spans="1:20" x14ac:dyDescent="0.55000000000000004">
      <c r="A20" s="51" t="s">
        <v>60</v>
      </c>
      <c r="C20" s="50" t="s">
        <v>165</v>
      </c>
      <c r="D20" s="50" t="str">
        <f t="shared" si="1"/>
        <v>\\(\\quad 3　×　1　＝　 \\)</v>
      </c>
      <c r="E20" s="50" t="str">
        <f t="shared" si="2"/>
        <v>\\(\\quad 3 \\)</v>
      </c>
      <c r="F20" s="50" t="s">
        <v>62</v>
      </c>
      <c r="G20" s="50"/>
      <c r="H20" s="50"/>
      <c r="I20" s="89" t="str">
        <f t="shared" si="3"/>
        <v>INSERT INTO math(tangen,question,answer,editor,date,count) VALUES('m1800','\\(\\quad 3　×　1　＝　 \\)','\\(\\quad 3 \\)','harazono',NOW(),0);</v>
      </c>
      <c r="J20" s="78" t="s">
        <v>229</v>
      </c>
      <c r="K20" s="1">
        <v>3</v>
      </c>
      <c r="L20" t="s">
        <v>238</v>
      </c>
      <c r="M20" s="1">
        <v>1</v>
      </c>
      <c r="N20" t="s">
        <v>239</v>
      </c>
      <c r="O20" t="s">
        <v>230</v>
      </c>
      <c r="P20" s="78" t="s">
        <v>229</v>
      </c>
      <c r="Q20" s="1">
        <f>K20*M20</f>
        <v>3</v>
      </c>
      <c r="R20" t="s">
        <v>230</v>
      </c>
      <c r="S20" t="str">
        <f t="shared" si="5"/>
        <v>\\(\\quad 3　×　1　＝　 \\)</v>
      </c>
      <c r="T20" t="str">
        <f t="shared" si="6"/>
        <v>\\(\\quad 3 \\)</v>
      </c>
    </row>
    <row r="21" spans="1:20" x14ac:dyDescent="0.55000000000000004">
      <c r="A21" s="51" t="s">
        <v>60</v>
      </c>
      <c r="C21" s="50" t="s">
        <v>165</v>
      </c>
      <c r="D21" s="50" t="str">
        <f t="shared" si="1"/>
        <v>\\(\\quad 3　×　2　＝　 \\)</v>
      </c>
      <c r="E21" s="50" t="str">
        <f t="shared" si="2"/>
        <v>\\(\\quad 6 \\)</v>
      </c>
      <c r="F21" s="50" t="s">
        <v>62</v>
      </c>
      <c r="G21" s="50"/>
      <c r="H21" s="50"/>
      <c r="I21" s="89" t="str">
        <f t="shared" si="3"/>
        <v>INSERT INTO math(tangen,question,answer,editor,date,count) VALUES('m1800','\\(\\quad 3　×　2　＝　 \\)','\\(\\quad 6 \\)','harazono',NOW(),0);</v>
      </c>
      <c r="J21" s="78" t="s">
        <v>229</v>
      </c>
      <c r="K21" s="1">
        <v>3</v>
      </c>
      <c r="L21" t="s">
        <v>238</v>
      </c>
      <c r="M21" s="1">
        <v>2</v>
      </c>
      <c r="N21" t="s">
        <v>239</v>
      </c>
      <c r="O21" t="s">
        <v>230</v>
      </c>
      <c r="P21" s="78" t="s">
        <v>229</v>
      </c>
      <c r="Q21" s="1">
        <f t="shared" ref="Q21:Q28" si="8">K21*M21</f>
        <v>6</v>
      </c>
      <c r="R21" t="s">
        <v>230</v>
      </c>
      <c r="S21" t="str">
        <f t="shared" si="5"/>
        <v>\\(\\quad 3　×　2　＝　 \\)</v>
      </c>
      <c r="T21" t="str">
        <f t="shared" si="6"/>
        <v>\\(\\quad 6 \\)</v>
      </c>
    </row>
    <row r="22" spans="1:20" x14ac:dyDescent="0.55000000000000004">
      <c r="A22" s="51" t="s">
        <v>60</v>
      </c>
      <c r="C22" s="50" t="s">
        <v>165</v>
      </c>
      <c r="D22" s="50" t="str">
        <f t="shared" si="1"/>
        <v>\\(\\quad 3　×　3　＝　 \\)</v>
      </c>
      <c r="E22" s="50" t="str">
        <f t="shared" si="2"/>
        <v>\\(\\quad 9 \\)</v>
      </c>
      <c r="F22" s="50" t="s">
        <v>62</v>
      </c>
      <c r="G22" s="50"/>
      <c r="H22" s="50"/>
      <c r="I22" s="89" t="str">
        <f t="shared" si="3"/>
        <v>INSERT INTO math(tangen,question,answer,editor,date,count) VALUES('m1800','\\(\\quad 3　×　3　＝　 \\)','\\(\\quad 9 \\)','harazono',NOW(),0);</v>
      </c>
      <c r="J22" s="78" t="s">
        <v>229</v>
      </c>
      <c r="K22" s="1">
        <v>3</v>
      </c>
      <c r="L22" t="s">
        <v>238</v>
      </c>
      <c r="M22" s="1">
        <v>3</v>
      </c>
      <c r="N22" t="s">
        <v>239</v>
      </c>
      <c r="O22" t="s">
        <v>230</v>
      </c>
      <c r="P22" s="78" t="s">
        <v>229</v>
      </c>
      <c r="Q22" s="1">
        <f t="shared" si="8"/>
        <v>9</v>
      </c>
      <c r="R22" t="s">
        <v>230</v>
      </c>
      <c r="S22" t="str">
        <f t="shared" si="5"/>
        <v>\\(\\quad 3　×　3　＝　 \\)</v>
      </c>
      <c r="T22" t="str">
        <f t="shared" si="6"/>
        <v>\\(\\quad 9 \\)</v>
      </c>
    </row>
    <row r="23" spans="1:20" x14ac:dyDescent="0.55000000000000004">
      <c r="A23" s="51" t="s">
        <v>60</v>
      </c>
      <c r="C23" s="50" t="s">
        <v>165</v>
      </c>
      <c r="D23" s="50" t="str">
        <f t="shared" si="1"/>
        <v>\\(\\quad 3　×　4　＝　 \\)</v>
      </c>
      <c r="E23" s="50" t="str">
        <f t="shared" si="2"/>
        <v>\\(\\quad 12 \\)</v>
      </c>
      <c r="F23" s="50" t="s">
        <v>62</v>
      </c>
      <c r="G23" s="50"/>
      <c r="H23" s="50"/>
      <c r="I23" s="89" t="str">
        <f t="shared" si="3"/>
        <v>INSERT INTO math(tangen,question,answer,editor,date,count) VALUES('m1800','\\(\\quad 3　×　4　＝　 \\)','\\(\\quad 12 \\)','harazono',NOW(),0);</v>
      </c>
      <c r="J23" s="78" t="s">
        <v>229</v>
      </c>
      <c r="K23" s="1">
        <v>3</v>
      </c>
      <c r="L23" t="s">
        <v>238</v>
      </c>
      <c r="M23" s="1">
        <v>4</v>
      </c>
      <c r="N23" t="s">
        <v>239</v>
      </c>
      <c r="O23" t="s">
        <v>230</v>
      </c>
      <c r="P23" s="78" t="s">
        <v>229</v>
      </c>
      <c r="Q23" s="1">
        <f t="shared" si="8"/>
        <v>12</v>
      </c>
      <c r="R23" t="s">
        <v>230</v>
      </c>
      <c r="S23" t="str">
        <f t="shared" si="5"/>
        <v>\\(\\quad 3　×　4　＝　 \\)</v>
      </c>
      <c r="T23" t="str">
        <f t="shared" si="6"/>
        <v>\\(\\quad 12 \\)</v>
      </c>
    </row>
    <row r="24" spans="1:20" x14ac:dyDescent="0.55000000000000004">
      <c r="A24" s="51" t="s">
        <v>60</v>
      </c>
      <c r="C24" s="50" t="s">
        <v>165</v>
      </c>
      <c r="D24" s="50" t="str">
        <f t="shared" si="1"/>
        <v>\\(\\quad 3　×　5　＝　 \\)</v>
      </c>
      <c r="E24" s="50" t="str">
        <f t="shared" si="2"/>
        <v>\\(\\quad 15 \\)</v>
      </c>
      <c r="F24" s="50" t="s">
        <v>62</v>
      </c>
      <c r="G24" s="50"/>
      <c r="H24" s="50"/>
      <c r="I24" s="89" t="str">
        <f t="shared" si="3"/>
        <v>INSERT INTO math(tangen,question,answer,editor,date,count) VALUES('m1800','\\(\\quad 3　×　5　＝　 \\)','\\(\\quad 15 \\)','harazono',NOW(),0);</v>
      </c>
      <c r="J24" s="78" t="s">
        <v>229</v>
      </c>
      <c r="K24" s="1">
        <v>3</v>
      </c>
      <c r="L24" t="s">
        <v>238</v>
      </c>
      <c r="M24" s="1">
        <v>5</v>
      </c>
      <c r="N24" t="s">
        <v>239</v>
      </c>
      <c r="O24" t="s">
        <v>230</v>
      </c>
      <c r="P24" s="78" t="s">
        <v>229</v>
      </c>
      <c r="Q24" s="1">
        <f t="shared" si="8"/>
        <v>15</v>
      </c>
      <c r="R24" t="s">
        <v>230</v>
      </c>
      <c r="S24" t="str">
        <f t="shared" si="5"/>
        <v>\\(\\quad 3　×　5　＝　 \\)</v>
      </c>
      <c r="T24" t="str">
        <f t="shared" si="6"/>
        <v>\\(\\quad 15 \\)</v>
      </c>
    </row>
    <row r="25" spans="1:20" x14ac:dyDescent="0.55000000000000004">
      <c r="A25" s="51" t="s">
        <v>60</v>
      </c>
      <c r="C25" s="50" t="s">
        <v>165</v>
      </c>
      <c r="D25" s="50" t="str">
        <f t="shared" si="1"/>
        <v>\\(\\quad 3　×　6　＝　 \\)</v>
      </c>
      <c r="E25" s="50" t="str">
        <f t="shared" si="2"/>
        <v>\\(\\quad 18 \\)</v>
      </c>
      <c r="F25" s="50" t="s">
        <v>62</v>
      </c>
      <c r="G25" s="50"/>
      <c r="H25" s="50"/>
      <c r="I25" s="89" t="str">
        <f t="shared" si="3"/>
        <v>INSERT INTO math(tangen,question,answer,editor,date,count) VALUES('m1800','\\(\\quad 3　×　6　＝　 \\)','\\(\\quad 18 \\)','harazono',NOW(),0);</v>
      </c>
      <c r="J25" s="78" t="s">
        <v>229</v>
      </c>
      <c r="K25" s="1">
        <v>3</v>
      </c>
      <c r="L25" t="s">
        <v>238</v>
      </c>
      <c r="M25" s="1">
        <v>6</v>
      </c>
      <c r="N25" t="s">
        <v>239</v>
      </c>
      <c r="O25" t="s">
        <v>230</v>
      </c>
      <c r="P25" s="78" t="s">
        <v>229</v>
      </c>
      <c r="Q25" s="1">
        <f t="shared" si="8"/>
        <v>18</v>
      </c>
      <c r="R25" t="s">
        <v>230</v>
      </c>
      <c r="S25" t="str">
        <f t="shared" si="5"/>
        <v>\\(\\quad 3　×　6　＝　 \\)</v>
      </c>
      <c r="T25" t="str">
        <f t="shared" si="6"/>
        <v>\\(\\quad 18 \\)</v>
      </c>
    </row>
    <row r="26" spans="1:20" x14ac:dyDescent="0.55000000000000004">
      <c r="A26" s="51" t="s">
        <v>60</v>
      </c>
      <c r="C26" s="50" t="s">
        <v>165</v>
      </c>
      <c r="D26" s="50" t="str">
        <f t="shared" si="1"/>
        <v>\\(\\quad 3　×　7　＝　 \\)</v>
      </c>
      <c r="E26" s="50" t="str">
        <f t="shared" si="2"/>
        <v>\\(\\quad 21 \\)</v>
      </c>
      <c r="F26" s="50" t="s">
        <v>62</v>
      </c>
      <c r="G26" s="50"/>
      <c r="H26" s="50"/>
      <c r="I26" s="89" t="str">
        <f t="shared" si="3"/>
        <v>INSERT INTO math(tangen,question,answer,editor,date,count) VALUES('m1800','\\(\\quad 3　×　7　＝　 \\)','\\(\\quad 21 \\)','harazono',NOW(),0);</v>
      </c>
      <c r="J26" s="78" t="s">
        <v>229</v>
      </c>
      <c r="K26" s="1">
        <v>3</v>
      </c>
      <c r="L26" t="s">
        <v>238</v>
      </c>
      <c r="M26" s="1">
        <v>7</v>
      </c>
      <c r="N26" t="s">
        <v>239</v>
      </c>
      <c r="O26" t="s">
        <v>230</v>
      </c>
      <c r="P26" s="78" t="s">
        <v>229</v>
      </c>
      <c r="Q26" s="1">
        <f t="shared" si="8"/>
        <v>21</v>
      </c>
      <c r="R26" t="s">
        <v>230</v>
      </c>
      <c r="S26" t="str">
        <f t="shared" si="5"/>
        <v>\\(\\quad 3　×　7　＝　 \\)</v>
      </c>
      <c r="T26" t="str">
        <f t="shared" si="6"/>
        <v>\\(\\quad 21 \\)</v>
      </c>
    </row>
    <row r="27" spans="1:20" x14ac:dyDescent="0.55000000000000004">
      <c r="A27" s="51" t="s">
        <v>60</v>
      </c>
      <c r="C27" s="50" t="s">
        <v>165</v>
      </c>
      <c r="D27" s="50" t="str">
        <f t="shared" si="1"/>
        <v>\\(\\quad 3　×　8　＝　 \\)</v>
      </c>
      <c r="E27" s="50" t="str">
        <f t="shared" si="2"/>
        <v>\\(\\quad 24 \\)</v>
      </c>
      <c r="F27" s="50" t="s">
        <v>62</v>
      </c>
      <c r="G27" s="50"/>
      <c r="H27" s="50"/>
      <c r="I27" s="89" t="str">
        <f t="shared" si="3"/>
        <v>INSERT INTO math(tangen,question,answer,editor,date,count) VALUES('m1800','\\(\\quad 3　×　8　＝　 \\)','\\(\\quad 24 \\)','harazono',NOW(),0);</v>
      </c>
      <c r="J27" s="78" t="s">
        <v>229</v>
      </c>
      <c r="K27" s="1">
        <v>3</v>
      </c>
      <c r="L27" t="s">
        <v>238</v>
      </c>
      <c r="M27" s="1">
        <v>8</v>
      </c>
      <c r="N27" t="s">
        <v>239</v>
      </c>
      <c r="O27" t="s">
        <v>230</v>
      </c>
      <c r="P27" s="78" t="s">
        <v>229</v>
      </c>
      <c r="Q27" s="1">
        <f t="shared" si="8"/>
        <v>24</v>
      </c>
      <c r="R27" t="s">
        <v>230</v>
      </c>
      <c r="S27" t="str">
        <f t="shared" si="5"/>
        <v>\\(\\quad 3　×　8　＝　 \\)</v>
      </c>
      <c r="T27" t="str">
        <f t="shared" si="6"/>
        <v>\\(\\quad 24 \\)</v>
      </c>
    </row>
    <row r="28" spans="1:20" x14ac:dyDescent="0.55000000000000004">
      <c r="A28" s="51" t="s">
        <v>60</v>
      </c>
      <c r="C28" s="50" t="s">
        <v>165</v>
      </c>
      <c r="D28" s="50" t="str">
        <f t="shared" si="1"/>
        <v>\\(\\quad 3　×　9　＝　 \\)</v>
      </c>
      <c r="E28" s="50" t="str">
        <f t="shared" si="2"/>
        <v>\\(\\quad 27 \\)</v>
      </c>
      <c r="F28" s="50" t="s">
        <v>62</v>
      </c>
      <c r="G28" s="50"/>
      <c r="H28" s="50"/>
      <c r="I28" s="89" t="str">
        <f t="shared" si="3"/>
        <v>INSERT INTO math(tangen,question,answer,editor,date,count) VALUES('m1800','\\(\\quad 3　×　9　＝　 \\)','\\(\\quad 27 \\)','harazono',NOW(),0);</v>
      </c>
      <c r="J28" s="78" t="s">
        <v>229</v>
      </c>
      <c r="K28" s="1">
        <v>3</v>
      </c>
      <c r="L28" t="s">
        <v>238</v>
      </c>
      <c r="M28" s="1">
        <v>9</v>
      </c>
      <c r="N28" t="s">
        <v>239</v>
      </c>
      <c r="O28" t="s">
        <v>230</v>
      </c>
      <c r="P28" s="78" t="s">
        <v>229</v>
      </c>
      <c r="Q28" s="1">
        <f t="shared" si="8"/>
        <v>27</v>
      </c>
      <c r="R28" t="s">
        <v>230</v>
      </c>
      <c r="S28" t="str">
        <f t="shared" si="5"/>
        <v>\\(\\quad 3　×　9　＝　 \\)</v>
      </c>
      <c r="T28" t="str">
        <f t="shared" si="6"/>
        <v>\\(\\quad 27 \\)</v>
      </c>
    </row>
    <row r="29" spans="1:20" x14ac:dyDescent="0.55000000000000004">
      <c r="A29" s="51" t="s">
        <v>60</v>
      </c>
      <c r="C29" s="50" t="s">
        <v>165</v>
      </c>
      <c r="D29" s="50" t="str">
        <f t="shared" si="1"/>
        <v>\\(\\quad 4　×　1　＝　 \\)</v>
      </c>
      <c r="E29" s="50" t="str">
        <f t="shared" si="2"/>
        <v>\\(\\quad 4 \\)</v>
      </c>
      <c r="F29" s="50" t="s">
        <v>62</v>
      </c>
      <c r="G29" s="50"/>
      <c r="H29" s="50"/>
      <c r="I29" s="89" t="str">
        <f t="shared" si="3"/>
        <v>INSERT INTO math(tangen,question,answer,editor,date,count) VALUES('m1800','\\(\\quad 4　×　1　＝　 \\)','\\(\\quad 4 \\)','harazono',NOW(),0);</v>
      </c>
      <c r="J29" s="78" t="s">
        <v>229</v>
      </c>
      <c r="K29" s="1">
        <v>4</v>
      </c>
      <c r="L29" t="s">
        <v>238</v>
      </c>
      <c r="M29" s="1">
        <v>1</v>
      </c>
      <c r="N29" t="s">
        <v>239</v>
      </c>
      <c r="O29" t="s">
        <v>230</v>
      </c>
      <c r="P29" s="78" t="s">
        <v>229</v>
      </c>
      <c r="Q29" s="1">
        <f>K29*M29</f>
        <v>4</v>
      </c>
      <c r="R29" t="s">
        <v>230</v>
      </c>
      <c r="S29" t="str">
        <f t="shared" si="5"/>
        <v>\\(\\quad 4　×　1　＝　 \\)</v>
      </c>
      <c r="T29" t="str">
        <f t="shared" si="6"/>
        <v>\\(\\quad 4 \\)</v>
      </c>
    </row>
    <row r="30" spans="1:20" x14ac:dyDescent="0.55000000000000004">
      <c r="A30" s="51" t="s">
        <v>60</v>
      </c>
      <c r="C30" s="50" t="s">
        <v>165</v>
      </c>
      <c r="D30" s="50" t="str">
        <f t="shared" si="1"/>
        <v>\\(\\quad 4　×　2　＝　 \\)</v>
      </c>
      <c r="E30" s="50" t="str">
        <f t="shared" si="2"/>
        <v>\\(\\quad 8 \\)</v>
      </c>
      <c r="F30" s="50" t="s">
        <v>62</v>
      </c>
      <c r="G30" s="50"/>
      <c r="H30" s="50"/>
      <c r="I30" s="89" t="str">
        <f t="shared" si="3"/>
        <v>INSERT INTO math(tangen,question,answer,editor,date,count) VALUES('m1800','\\(\\quad 4　×　2　＝　 \\)','\\(\\quad 8 \\)','harazono',NOW(),0);</v>
      </c>
      <c r="J30" s="78" t="s">
        <v>229</v>
      </c>
      <c r="K30" s="1">
        <v>4</v>
      </c>
      <c r="L30" t="s">
        <v>238</v>
      </c>
      <c r="M30" s="1">
        <v>2</v>
      </c>
      <c r="N30" t="s">
        <v>239</v>
      </c>
      <c r="O30" t="s">
        <v>230</v>
      </c>
      <c r="P30" s="78" t="s">
        <v>229</v>
      </c>
      <c r="Q30" s="1">
        <f t="shared" ref="Q30:Q37" si="9">K30*M30</f>
        <v>8</v>
      </c>
      <c r="R30" t="s">
        <v>230</v>
      </c>
      <c r="S30" t="str">
        <f t="shared" si="5"/>
        <v>\\(\\quad 4　×　2　＝　 \\)</v>
      </c>
      <c r="T30" t="str">
        <f t="shared" si="6"/>
        <v>\\(\\quad 8 \\)</v>
      </c>
    </row>
    <row r="31" spans="1:20" x14ac:dyDescent="0.55000000000000004">
      <c r="A31" s="51" t="s">
        <v>60</v>
      </c>
      <c r="C31" s="50" t="s">
        <v>165</v>
      </c>
      <c r="D31" s="50" t="str">
        <f t="shared" si="1"/>
        <v>\\(\\quad 4　×　3　＝　 \\)</v>
      </c>
      <c r="E31" s="50" t="str">
        <f t="shared" si="2"/>
        <v>\\(\\quad 12 \\)</v>
      </c>
      <c r="F31" s="50" t="s">
        <v>62</v>
      </c>
      <c r="G31" s="50"/>
      <c r="H31" s="50"/>
      <c r="I31" s="89" t="str">
        <f t="shared" si="3"/>
        <v>INSERT INTO math(tangen,question,answer,editor,date,count) VALUES('m1800','\\(\\quad 4　×　3　＝　 \\)','\\(\\quad 12 \\)','harazono',NOW(),0);</v>
      </c>
      <c r="J31" s="78" t="s">
        <v>229</v>
      </c>
      <c r="K31" s="1">
        <v>4</v>
      </c>
      <c r="L31" t="s">
        <v>238</v>
      </c>
      <c r="M31" s="1">
        <v>3</v>
      </c>
      <c r="N31" t="s">
        <v>239</v>
      </c>
      <c r="O31" t="s">
        <v>230</v>
      </c>
      <c r="P31" s="78" t="s">
        <v>229</v>
      </c>
      <c r="Q31" s="1">
        <f t="shared" si="9"/>
        <v>12</v>
      </c>
      <c r="R31" t="s">
        <v>230</v>
      </c>
      <c r="S31" t="str">
        <f t="shared" si="5"/>
        <v>\\(\\quad 4　×　3　＝　 \\)</v>
      </c>
      <c r="T31" t="str">
        <f t="shared" si="6"/>
        <v>\\(\\quad 12 \\)</v>
      </c>
    </row>
    <row r="32" spans="1:20" x14ac:dyDescent="0.55000000000000004">
      <c r="A32" s="51" t="s">
        <v>60</v>
      </c>
      <c r="C32" s="50" t="s">
        <v>165</v>
      </c>
      <c r="D32" s="50" t="str">
        <f t="shared" si="1"/>
        <v>\\(\\quad 4　×　4　＝　 \\)</v>
      </c>
      <c r="E32" s="50" t="str">
        <f t="shared" si="2"/>
        <v>\\(\\quad 16 \\)</v>
      </c>
      <c r="F32" s="50" t="s">
        <v>62</v>
      </c>
      <c r="G32" s="50"/>
      <c r="H32" s="50"/>
      <c r="I32" s="89" t="str">
        <f t="shared" si="3"/>
        <v>INSERT INTO math(tangen,question,answer,editor,date,count) VALUES('m1800','\\(\\quad 4　×　4　＝　 \\)','\\(\\quad 16 \\)','harazono',NOW(),0);</v>
      </c>
      <c r="J32" s="78" t="s">
        <v>229</v>
      </c>
      <c r="K32" s="1">
        <v>4</v>
      </c>
      <c r="L32" t="s">
        <v>238</v>
      </c>
      <c r="M32" s="1">
        <v>4</v>
      </c>
      <c r="N32" t="s">
        <v>239</v>
      </c>
      <c r="O32" t="s">
        <v>230</v>
      </c>
      <c r="P32" s="78" t="s">
        <v>229</v>
      </c>
      <c r="Q32" s="1">
        <f t="shared" si="9"/>
        <v>16</v>
      </c>
      <c r="R32" t="s">
        <v>230</v>
      </c>
      <c r="S32" t="str">
        <f t="shared" si="5"/>
        <v>\\(\\quad 4　×　4　＝　 \\)</v>
      </c>
      <c r="T32" t="str">
        <f t="shared" si="6"/>
        <v>\\(\\quad 16 \\)</v>
      </c>
    </row>
    <row r="33" spans="1:20" x14ac:dyDescent="0.55000000000000004">
      <c r="A33" s="51" t="s">
        <v>60</v>
      </c>
      <c r="C33" s="50" t="s">
        <v>165</v>
      </c>
      <c r="D33" s="50" t="str">
        <f t="shared" si="1"/>
        <v>\\(\\quad 4　×　5　＝　 \\)</v>
      </c>
      <c r="E33" s="50" t="str">
        <f t="shared" si="2"/>
        <v>\\(\\quad 20 \\)</v>
      </c>
      <c r="F33" s="50" t="s">
        <v>62</v>
      </c>
      <c r="G33" s="50"/>
      <c r="H33" s="50"/>
      <c r="I33" s="89" t="str">
        <f t="shared" si="3"/>
        <v>INSERT INTO math(tangen,question,answer,editor,date,count) VALUES('m1800','\\(\\quad 4　×　5　＝　 \\)','\\(\\quad 20 \\)','harazono',NOW(),0);</v>
      </c>
      <c r="J33" s="78" t="s">
        <v>229</v>
      </c>
      <c r="K33" s="1">
        <v>4</v>
      </c>
      <c r="L33" t="s">
        <v>238</v>
      </c>
      <c r="M33" s="1">
        <v>5</v>
      </c>
      <c r="N33" t="s">
        <v>239</v>
      </c>
      <c r="O33" t="s">
        <v>230</v>
      </c>
      <c r="P33" s="78" t="s">
        <v>229</v>
      </c>
      <c r="Q33" s="1">
        <f t="shared" si="9"/>
        <v>20</v>
      </c>
      <c r="R33" t="s">
        <v>230</v>
      </c>
      <c r="S33" t="str">
        <f t="shared" si="5"/>
        <v>\\(\\quad 4　×　5　＝　 \\)</v>
      </c>
      <c r="T33" t="str">
        <f t="shared" si="6"/>
        <v>\\(\\quad 20 \\)</v>
      </c>
    </row>
    <row r="34" spans="1:20" x14ac:dyDescent="0.55000000000000004">
      <c r="A34" s="51" t="s">
        <v>60</v>
      </c>
      <c r="C34" s="50" t="s">
        <v>165</v>
      </c>
      <c r="D34" s="50" t="str">
        <f t="shared" si="1"/>
        <v>\\(\\quad 4　×　6　＝　 \\)</v>
      </c>
      <c r="E34" s="50" t="str">
        <f t="shared" si="2"/>
        <v>\\(\\quad 24 \\)</v>
      </c>
      <c r="F34" s="50" t="s">
        <v>62</v>
      </c>
      <c r="G34" s="50"/>
      <c r="H34" s="50"/>
      <c r="I34" s="89" t="str">
        <f t="shared" si="3"/>
        <v>INSERT INTO math(tangen,question,answer,editor,date,count) VALUES('m1800','\\(\\quad 4　×　6　＝　 \\)','\\(\\quad 24 \\)','harazono',NOW(),0);</v>
      </c>
      <c r="J34" s="78" t="s">
        <v>229</v>
      </c>
      <c r="K34" s="1">
        <v>4</v>
      </c>
      <c r="L34" t="s">
        <v>238</v>
      </c>
      <c r="M34" s="1">
        <v>6</v>
      </c>
      <c r="N34" t="s">
        <v>239</v>
      </c>
      <c r="O34" t="s">
        <v>230</v>
      </c>
      <c r="P34" s="78" t="s">
        <v>229</v>
      </c>
      <c r="Q34" s="1">
        <f t="shared" si="9"/>
        <v>24</v>
      </c>
      <c r="R34" t="s">
        <v>230</v>
      </c>
      <c r="S34" t="str">
        <f t="shared" si="5"/>
        <v>\\(\\quad 4　×　6　＝　 \\)</v>
      </c>
      <c r="T34" t="str">
        <f t="shared" si="6"/>
        <v>\\(\\quad 24 \\)</v>
      </c>
    </row>
    <row r="35" spans="1:20" x14ac:dyDescent="0.55000000000000004">
      <c r="A35" s="51" t="s">
        <v>60</v>
      </c>
      <c r="C35" s="50" t="s">
        <v>165</v>
      </c>
      <c r="D35" s="50" t="str">
        <f t="shared" si="1"/>
        <v>\\(\\quad 4　×　7　＝　 \\)</v>
      </c>
      <c r="E35" s="50" t="str">
        <f t="shared" si="2"/>
        <v>\\(\\quad 28 \\)</v>
      </c>
      <c r="F35" s="50" t="s">
        <v>62</v>
      </c>
      <c r="G35" s="50"/>
      <c r="H35" s="50"/>
      <c r="I35" s="89" t="str">
        <f t="shared" si="3"/>
        <v>INSERT INTO math(tangen,question,answer,editor,date,count) VALUES('m1800','\\(\\quad 4　×　7　＝　 \\)','\\(\\quad 28 \\)','harazono',NOW(),0);</v>
      </c>
      <c r="J35" s="78" t="s">
        <v>229</v>
      </c>
      <c r="K35" s="1">
        <v>4</v>
      </c>
      <c r="L35" t="s">
        <v>238</v>
      </c>
      <c r="M35" s="1">
        <v>7</v>
      </c>
      <c r="N35" t="s">
        <v>239</v>
      </c>
      <c r="O35" t="s">
        <v>230</v>
      </c>
      <c r="P35" s="78" t="s">
        <v>229</v>
      </c>
      <c r="Q35" s="1">
        <f t="shared" si="9"/>
        <v>28</v>
      </c>
      <c r="R35" t="s">
        <v>230</v>
      </c>
      <c r="S35" t="str">
        <f t="shared" si="5"/>
        <v>\\(\\quad 4　×　7　＝　 \\)</v>
      </c>
      <c r="T35" t="str">
        <f t="shared" si="6"/>
        <v>\\(\\quad 28 \\)</v>
      </c>
    </row>
    <row r="36" spans="1:20" x14ac:dyDescent="0.55000000000000004">
      <c r="A36" s="51" t="s">
        <v>60</v>
      </c>
      <c r="C36" s="50" t="s">
        <v>165</v>
      </c>
      <c r="D36" s="50" t="str">
        <f t="shared" si="1"/>
        <v>\\(\\quad 4　×　8　＝　 \\)</v>
      </c>
      <c r="E36" s="50" t="str">
        <f t="shared" si="2"/>
        <v>\\(\\quad 32 \\)</v>
      </c>
      <c r="F36" s="50" t="s">
        <v>62</v>
      </c>
      <c r="G36" s="50"/>
      <c r="H36" s="50"/>
      <c r="I36" s="89" t="str">
        <f t="shared" si="3"/>
        <v>INSERT INTO math(tangen,question,answer,editor,date,count) VALUES('m1800','\\(\\quad 4　×　8　＝　 \\)','\\(\\quad 32 \\)','harazono',NOW(),0);</v>
      </c>
      <c r="J36" s="78" t="s">
        <v>229</v>
      </c>
      <c r="K36" s="1">
        <v>4</v>
      </c>
      <c r="L36" t="s">
        <v>238</v>
      </c>
      <c r="M36" s="1">
        <v>8</v>
      </c>
      <c r="N36" t="s">
        <v>239</v>
      </c>
      <c r="O36" t="s">
        <v>230</v>
      </c>
      <c r="P36" s="78" t="s">
        <v>229</v>
      </c>
      <c r="Q36" s="1">
        <f t="shared" si="9"/>
        <v>32</v>
      </c>
      <c r="R36" t="s">
        <v>230</v>
      </c>
      <c r="S36" t="str">
        <f t="shared" si="5"/>
        <v>\\(\\quad 4　×　8　＝　 \\)</v>
      </c>
      <c r="T36" t="str">
        <f t="shared" si="6"/>
        <v>\\(\\quad 32 \\)</v>
      </c>
    </row>
    <row r="37" spans="1:20" x14ac:dyDescent="0.55000000000000004">
      <c r="A37" s="51" t="s">
        <v>60</v>
      </c>
      <c r="C37" s="50" t="s">
        <v>165</v>
      </c>
      <c r="D37" s="50" t="str">
        <f t="shared" si="1"/>
        <v>\\(\\quad 4　×　9　＝　 \\)</v>
      </c>
      <c r="E37" s="50" t="str">
        <f t="shared" si="2"/>
        <v>\\(\\quad 36 \\)</v>
      </c>
      <c r="F37" s="50" t="s">
        <v>62</v>
      </c>
      <c r="G37" s="50"/>
      <c r="H37" s="50"/>
      <c r="I37" s="89" t="str">
        <f t="shared" si="3"/>
        <v>INSERT INTO math(tangen,question,answer,editor,date,count) VALUES('m1800','\\(\\quad 4　×　9　＝　 \\)','\\(\\quad 36 \\)','harazono',NOW(),0);</v>
      </c>
      <c r="J37" s="78" t="s">
        <v>229</v>
      </c>
      <c r="K37" s="1">
        <v>4</v>
      </c>
      <c r="L37" t="s">
        <v>238</v>
      </c>
      <c r="M37" s="1">
        <v>9</v>
      </c>
      <c r="N37" t="s">
        <v>239</v>
      </c>
      <c r="O37" t="s">
        <v>230</v>
      </c>
      <c r="P37" s="78" t="s">
        <v>229</v>
      </c>
      <c r="Q37" s="1">
        <f t="shared" si="9"/>
        <v>36</v>
      </c>
      <c r="R37" t="s">
        <v>230</v>
      </c>
      <c r="S37" t="str">
        <f t="shared" si="5"/>
        <v>\\(\\quad 4　×　9　＝　 \\)</v>
      </c>
      <c r="T37" t="str">
        <f t="shared" si="6"/>
        <v>\\(\\quad 36 \\)</v>
      </c>
    </row>
    <row r="38" spans="1:20" x14ac:dyDescent="0.55000000000000004">
      <c r="A38" s="51" t="s">
        <v>60</v>
      </c>
      <c r="C38" s="50" t="s">
        <v>79</v>
      </c>
      <c r="D38" s="50" t="str">
        <f t="shared" si="1"/>
        <v>\\(\\quad 5　×　1　＝　 \\)</v>
      </c>
      <c r="E38" s="50" t="str">
        <f t="shared" si="2"/>
        <v>\\(\\quad 5 \\)</v>
      </c>
      <c r="F38" s="50" t="s">
        <v>62</v>
      </c>
      <c r="G38" s="50"/>
      <c r="H38" s="50"/>
      <c r="I38" s="89" t="str">
        <f t="shared" si="3"/>
        <v>INSERT INTO math(tangen,question,answer,editor,date,count) VALUES('m1800','\\(\\quad 5　×　1　＝　 \\)','\\(\\quad 5 \\)','harazono',NOW(),0);</v>
      </c>
      <c r="J38" s="78" t="s">
        <v>229</v>
      </c>
      <c r="K38" s="1">
        <v>5</v>
      </c>
      <c r="L38" t="s">
        <v>238</v>
      </c>
      <c r="M38" s="1">
        <v>1</v>
      </c>
      <c r="N38" t="s">
        <v>239</v>
      </c>
      <c r="O38" t="s">
        <v>230</v>
      </c>
      <c r="P38" s="78" t="s">
        <v>229</v>
      </c>
      <c r="Q38" s="1">
        <f>K38*M38</f>
        <v>5</v>
      </c>
      <c r="R38" t="s">
        <v>230</v>
      </c>
      <c r="S38" t="str">
        <f t="shared" si="5"/>
        <v>\\(\\quad 5　×　1　＝　 \\)</v>
      </c>
      <c r="T38" t="str">
        <f t="shared" si="6"/>
        <v>\\(\\quad 5 \\)</v>
      </c>
    </row>
    <row r="39" spans="1:20" x14ac:dyDescent="0.55000000000000004">
      <c r="A39" s="51" t="s">
        <v>60</v>
      </c>
      <c r="C39" s="50" t="s">
        <v>79</v>
      </c>
      <c r="D39" s="50" t="str">
        <f t="shared" si="1"/>
        <v>\\(\\quad 5　×　2　＝　 \\)</v>
      </c>
      <c r="E39" s="50" t="str">
        <f t="shared" si="2"/>
        <v>\\(\\quad 10 \\)</v>
      </c>
      <c r="F39" s="50" t="s">
        <v>62</v>
      </c>
      <c r="G39" s="50"/>
      <c r="H39" s="50"/>
      <c r="I39" s="89" t="str">
        <f t="shared" si="3"/>
        <v>INSERT INTO math(tangen,question,answer,editor,date,count) VALUES('m1800','\\(\\quad 5　×　2　＝　 \\)','\\(\\quad 10 \\)','harazono',NOW(),0);</v>
      </c>
      <c r="J39" s="78" t="s">
        <v>229</v>
      </c>
      <c r="K39" s="1">
        <v>5</v>
      </c>
      <c r="L39" t="s">
        <v>238</v>
      </c>
      <c r="M39" s="1">
        <v>2</v>
      </c>
      <c r="N39" t="s">
        <v>239</v>
      </c>
      <c r="O39" t="s">
        <v>230</v>
      </c>
      <c r="P39" s="78" t="s">
        <v>229</v>
      </c>
      <c r="Q39" s="1">
        <f t="shared" ref="Q39:Q46" si="10">K39*M39</f>
        <v>10</v>
      </c>
      <c r="R39" t="s">
        <v>230</v>
      </c>
      <c r="S39" t="str">
        <f t="shared" si="5"/>
        <v>\\(\\quad 5　×　2　＝　 \\)</v>
      </c>
      <c r="T39" t="str">
        <f t="shared" si="6"/>
        <v>\\(\\quad 10 \\)</v>
      </c>
    </row>
    <row r="40" spans="1:20" x14ac:dyDescent="0.55000000000000004">
      <c r="A40" s="51" t="s">
        <v>60</v>
      </c>
      <c r="C40" s="50" t="s">
        <v>79</v>
      </c>
      <c r="D40" s="50" t="str">
        <f t="shared" si="1"/>
        <v>\\(\\quad 5　×　3　＝　 \\)</v>
      </c>
      <c r="E40" s="50" t="str">
        <f t="shared" si="2"/>
        <v>\\(\\quad 15 \\)</v>
      </c>
      <c r="F40" s="50" t="s">
        <v>62</v>
      </c>
      <c r="G40" s="50"/>
      <c r="H40" s="50"/>
      <c r="I40" s="89" t="str">
        <f t="shared" si="3"/>
        <v>INSERT INTO math(tangen,question,answer,editor,date,count) VALUES('m1800','\\(\\quad 5　×　3　＝　 \\)','\\(\\quad 15 \\)','harazono',NOW(),0);</v>
      </c>
      <c r="J40" s="78" t="s">
        <v>229</v>
      </c>
      <c r="K40" s="1">
        <v>5</v>
      </c>
      <c r="L40" t="s">
        <v>238</v>
      </c>
      <c r="M40" s="1">
        <v>3</v>
      </c>
      <c r="N40" t="s">
        <v>239</v>
      </c>
      <c r="O40" t="s">
        <v>230</v>
      </c>
      <c r="P40" s="78" t="s">
        <v>229</v>
      </c>
      <c r="Q40" s="1">
        <f t="shared" si="10"/>
        <v>15</v>
      </c>
      <c r="R40" t="s">
        <v>230</v>
      </c>
      <c r="S40" t="str">
        <f t="shared" si="5"/>
        <v>\\(\\quad 5　×　3　＝　 \\)</v>
      </c>
      <c r="T40" t="str">
        <f t="shared" si="6"/>
        <v>\\(\\quad 15 \\)</v>
      </c>
    </row>
    <row r="41" spans="1:20" x14ac:dyDescent="0.55000000000000004">
      <c r="A41" s="51" t="s">
        <v>60</v>
      </c>
      <c r="C41" s="50" t="s">
        <v>79</v>
      </c>
      <c r="D41" s="50" t="str">
        <f t="shared" si="1"/>
        <v>\\(\\quad 5　×　4　＝　 \\)</v>
      </c>
      <c r="E41" s="50" t="str">
        <f t="shared" si="2"/>
        <v>\\(\\quad 20 \\)</v>
      </c>
      <c r="F41" s="50" t="s">
        <v>62</v>
      </c>
      <c r="G41" s="50"/>
      <c r="H41" s="50"/>
      <c r="I41" s="89" t="str">
        <f t="shared" si="3"/>
        <v>INSERT INTO math(tangen,question,answer,editor,date,count) VALUES('m1800','\\(\\quad 5　×　4　＝　 \\)','\\(\\quad 20 \\)','harazono',NOW(),0);</v>
      </c>
      <c r="J41" s="78" t="s">
        <v>229</v>
      </c>
      <c r="K41" s="1">
        <v>5</v>
      </c>
      <c r="L41" t="s">
        <v>238</v>
      </c>
      <c r="M41" s="1">
        <v>4</v>
      </c>
      <c r="N41" t="s">
        <v>239</v>
      </c>
      <c r="O41" t="s">
        <v>230</v>
      </c>
      <c r="P41" s="78" t="s">
        <v>229</v>
      </c>
      <c r="Q41" s="1">
        <f t="shared" si="10"/>
        <v>20</v>
      </c>
      <c r="R41" t="s">
        <v>230</v>
      </c>
      <c r="S41" t="str">
        <f t="shared" si="5"/>
        <v>\\(\\quad 5　×　4　＝　 \\)</v>
      </c>
      <c r="T41" t="str">
        <f t="shared" si="6"/>
        <v>\\(\\quad 20 \\)</v>
      </c>
    </row>
    <row r="42" spans="1:20" x14ac:dyDescent="0.55000000000000004">
      <c r="A42" s="51" t="s">
        <v>60</v>
      </c>
      <c r="C42" s="50" t="s">
        <v>79</v>
      </c>
      <c r="D42" s="50" t="str">
        <f t="shared" si="1"/>
        <v>\\(\\quad 5　×　5　＝　 \\)</v>
      </c>
      <c r="E42" s="50" t="str">
        <f t="shared" si="2"/>
        <v>\\(\\quad 25 \\)</v>
      </c>
      <c r="F42" s="50" t="s">
        <v>62</v>
      </c>
      <c r="G42" s="50"/>
      <c r="H42" s="50"/>
      <c r="I42" s="89" t="str">
        <f t="shared" si="3"/>
        <v>INSERT INTO math(tangen,question,answer,editor,date,count) VALUES('m1800','\\(\\quad 5　×　5　＝　 \\)','\\(\\quad 25 \\)','harazono',NOW(),0);</v>
      </c>
      <c r="J42" s="78" t="s">
        <v>229</v>
      </c>
      <c r="K42" s="1">
        <v>5</v>
      </c>
      <c r="L42" t="s">
        <v>238</v>
      </c>
      <c r="M42" s="1">
        <v>5</v>
      </c>
      <c r="N42" t="s">
        <v>239</v>
      </c>
      <c r="O42" t="s">
        <v>230</v>
      </c>
      <c r="P42" s="78" t="s">
        <v>229</v>
      </c>
      <c r="Q42" s="1">
        <f t="shared" si="10"/>
        <v>25</v>
      </c>
      <c r="R42" t="s">
        <v>230</v>
      </c>
      <c r="S42" t="str">
        <f t="shared" si="5"/>
        <v>\\(\\quad 5　×　5　＝　 \\)</v>
      </c>
      <c r="T42" t="str">
        <f t="shared" si="6"/>
        <v>\\(\\quad 25 \\)</v>
      </c>
    </row>
    <row r="43" spans="1:20" x14ac:dyDescent="0.55000000000000004">
      <c r="A43" s="51" t="s">
        <v>60</v>
      </c>
      <c r="C43" s="50" t="s">
        <v>79</v>
      </c>
      <c r="D43" s="50" t="str">
        <f t="shared" si="1"/>
        <v>\\(\\quad 5　×　6　＝　 \\)</v>
      </c>
      <c r="E43" s="50" t="str">
        <f t="shared" si="2"/>
        <v>\\(\\quad 30 \\)</v>
      </c>
      <c r="F43" s="50" t="s">
        <v>62</v>
      </c>
      <c r="G43" s="50"/>
      <c r="H43" s="50"/>
      <c r="I43" s="89" t="str">
        <f t="shared" si="3"/>
        <v>INSERT INTO math(tangen,question,answer,editor,date,count) VALUES('m1800','\\(\\quad 5　×　6　＝　 \\)','\\(\\quad 30 \\)','harazono',NOW(),0);</v>
      </c>
      <c r="J43" s="78" t="s">
        <v>229</v>
      </c>
      <c r="K43" s="1">
        <v>5</v>
      </c>
      <c r="L43" t="s">
        <v>238</v>
      </c>
      <c r="M43" s="1">
        <v>6</v>
      </c>
      <c r="N43" t="s">
        <v>239</v>
      </c>
      <c r="O43" t="s">
        <v>230</v>
      </c>
      <c r="P43" s="78" t="s">
        <v>229</v>
      </c>
      <c r="Q43" s="1">
        <f t="shared" si="10"/>
        <v>30</v>
      </c>
      <c r="R43" t="s">
        <v>230</v>
      </c>
      <c r="S43" t="str">
        <f t="shared" si="5"/>
        <v>\\(\\quad 5　×　6　＝　 \\)</v>
      </c>
      <c r="T43" t="str">
        <f t="shared" si="6"/>
        <v>\\(\\quad 30 \\)</v>
      </c>
    </row>
    <row r="44" spans="1:20" x14ac:dyDescent="0.55000000000000004">
      <c r="A44" s="51" t="s">
        <v>60</v>
      </c>
      <c r="C44" s="50" t="s">
        <v>79</v>
      </c>
      <c r="D44" s="50" t="str">
        <f t="shared" si="1"/>
        <v>\\(\\quad 5　×　7　＝　 \\)</v>
      </c>
      <c r="E44" s="50" t="str">
        <f t="shared" si="2"/>
        <v>\\(\\quad 35 \\)</v>
      </c>
      <c r="F44" s="50" t="s">
        <v>62</v>
      </c>
      <c r="G44" s="50"/>
      <c r="H44" s="50"/>
      <c r="I44" s="89" t="str">
        <f t="shared" si="3"/>
        <v>INSERT INTO math(tangen,question,answer,editor,date,count) VALUES('m1800','\\(\\quad 5　×　7　＝　 \\)','\\(\\quad 35 \\)','harazono',NOW(),0);</v>
      </c>
      <c r="J44" s="78" t="s">
        <v>229</v>
      </c>
      <c r="K44" s="1">
        <v>5</v>
      </c>
      <c r="L44" t="s">
        <v>238</v>
      </c>
      <c r="M44" s="1">
        <v>7</v>
      </c>
      <c r="N44" t="s">
        <v>239</v>
      </c>
      <c r="O44" t="s">
        <v>230</v>
      </c>
      <c r="P44" s="78" t="s">
        <v>229</v>
      </c>
      <c r="Q44" s="1">
        <f t="shared" si="10"/>
        <v>35</v>
      </c>
      <c r="R44" t="s">
        <v>230</v>
      </c>
      <c r="S44" t="str">
        <f t="shared" si="5"/>
        <v>\\(\\quad 5　×　7　＝　 \\)</v>
      </c>
      <c r="T44" t="str">
        <f t="shared" si="6"/>
        <v>\\(\\quad 35 \\)</v>
      </c>
    </row>
    <row r="45" spans="1:20" x14ac:dyDescent="0.55000000000000004">
      <c r="A45" s="51" t="s">
        <v>60</v>
      </c>
      <c r="C45" s="50" t="s">
        <v>79</v>
      </c>
      <c r="D45" s="50" t="str">
        <f t="shared" si="1"/>
        <v>\\(\\quad 5　×　8　＝　 \\)</v>
      </c>
      <c r="E45" s="50" t="str">
        <f t="shared" si="2"/>
        <v>\\(\\quad 40 \\)</v>
      </c>
      <c r="F45" s="50" t="s">
        <v>62</v>
      </c>
      <c r="G45" s="50"/>
      <c r="H45" s="50"/>
      <c r="I45" s="89" t="str">
        <f t="shared" si="3"/>
        <v>INSERT INTO math(tangen,question,answer,editor,date,count) VALUES('m1800','\\(\\quad 5　×　8　＝　 \\)','\\(\\quad 40 \\)','harazono',NOW(),0);</v>
      </c>
      <c r="J45" s="78" t="s">
        <v>229</v>
      </c>
      <c r="K45" s="1">
        <v>5</v>
      </c>
      <c r="L45" t="s">
        <v>238</v>
      </c>
      <c r="M45" s="1">
        <v>8</v>
      </c>
      <c r="N45" t="s">
        <v>239</v>
      </c>
      <c r="O45" t="s">
        <v>230</v>
      </c>
      <c r="P45" s="78" t="s">
        <v>229</v>
      </c>
      <c r="Q45" s="1">
        <f t="shared" si="10"/>
        <v>40</v>
      </c>
      <c r="R45" t="s">
        <v>230</v>
      </c>
      <c r="S45" t="str">
        <f t="shared" si="5"/>
        <v>\\(\\quad 5　×　8　＝　 \\)</v>
      </c>
      <c r="T45" t="str">
        <f t="shared" si="6"/>
        <v>\\(\\quad 40 \\)</v>
      </c>
    </row>
    <row r="46" spans="1:20" x14ac:dyDescent="0.55000000000000004">
      <c r="A46" s="51" t="s">
        <v>60</v>
      </c>
      <c r="C46" s="50" t="s">
        <v>79</v>
      </c>
      <c r="D46" s="50" t="str">
        <f t="shared" si="1"/>
        <v>\\(\\quad 5　×　9　＝　 \\)</v>
      </c>
      <c r="E46" s="50" t="str">
        <f t="shared" si="2"/>
        <v>\\(\\quad 45 \\)</v>
      </c>
      <c r="F46" s="50" t="s">
        <v>62</v>
      </c>
      <c r="G46" s="50"/>
      <c r="H46" s="50"/>
      <c r="I46" s="89" t="str">
        <f t="shared" si="3"/>
        <v>INSERT INTO math(tangen,question,answer,editor,date,count) VALUES('m1800','\\(\\quad 5　×　9　＝　 \\)','\\(\\quad 45 \\)','harazono',NOW(),0);</v>
      </c>
      <c r="J46" s="78" t="s">
        <v>229</v>
      </c>
      <c r="K46" s="1">
        <v>5</v>
      </c>
      <c r="L46" t="s">
        <v>238</v>
      </c>
      <c r="M46" s="1">
        <v>9</v>
      </c>
      <c r="N46" t="s">
        <v>239</v>
      </c>
      <c r="O46" t="s">
        <v>230</v>
      </c>
      <c r="P46" s="78" t="s">
        <v>229</v>
      </c>
      <c r="Q46" s="1">
        <f t="shared" si="10"/>
        <v>45</v>
      </c>
      <c r="R46" t="s">
        <v>230</v>
      </c>
      <c r="S46" t="str">
        <f t="shared" si="5"/>
        <v>\\(\\quad 5　×　9　＝　 \\)</v>
      </c>
      <c r="T46" t="str">
        <f t="shared" si="6"/>
        <v>\\(\\quad 45 \\)</v>
      </c>
    </row>
    <row r="47" spans="1:20" x14ac:dyDescent="0.55000000000000004">
      <c r="A47" s="51" t="s">
        <v>60</v>
      </c>
      <c r="C47" s="50" t="s">
        <v>79</v>
      </c>
      <c r="D47" s="50" t="str">
        <f t="shared" si="1"/>
        <v>\\(\\quad 6　×　1　＝　 \\)</v>
      </c>
      <c r="E47" s="50" t="str">
        <f t="shared" si="2"/>
        <v>\\(\\quad 6 \\)</v>
      </c>
      <c r="F47" s="50" t="s">
        <v>62</v>
      </c>
      <c r="G47" s="50"/>
      <c r="H47" s="50"/>
      <c r="I47" s="89" t="str">
        <f t="shared" si="3"/>
        <v>INSERT INTO math(tangen,question,answer,editor,date,count) VALUES('m1800','\\(\\quad 6　×　1　＝　 \\)','\\(\\quad 6 \\)','harazono',NOW(),0);</v>
      </c>
      <c r="J47" s="78" t="s">
        <v>229</v>
      </c>
      <c r="K47" s="1">
        <v>6</v>
      </c>
      <c r="L47" t="s">
        <v>238</v>
      </c>
      <c r="M47" s="1">
        <v>1</v>
      </c>
      <c r="N47" t="s">
        <v>239</v>
      </c>
      <c r="O47" t="s">
        <v>230</v>
      </c>
      <c r="P47" s="78" t="s">
        <v>229</v>
      </c>
      <c r="Q47" s="1">
        <f>K47*M47</f>
        <v>6</v>
      </c>
      <c r="R47" t="s">
        <v>230</v>
      </c>
      <c r="S47" t="str">
        <f t="shared" si="5"/>
        <v>\\(\\quad 6　×　1　＝　 \\)</v>
      </c>
      <c r="T47" t="str">
        <f t="shared" si="6"/>
        <v>\\(\\quad 6 \\)</v>
      </c>
    </row>
    <row r="48" spans="1:20" x14ac:dyDescent="0.55000000000000004">
      <c r="A48" s="51" t="s">
        <v>60</v>
      </c>
      <c r="C48" s="50" t="s">
        <v>79</v>
      </c>
      <c r="D48" s="50" t="str">
        <f t="shared" si="1"/>
        <v>\\(\\quad 6　×　2　＝　 \\)</v>
      </c>
      <c r="E48" s="50" t="str">
        <f t="shared" si="2"/>
        <v>\\(\\quad 12 \\)</v>
      </c>
      <c r="F48" s="50" t="s">
        <v>62</v>
      </c>
      <c r="G48" s="50"/>
      <c r="H48" s="50"/>
      <c r="I48" s="89" t="str">
        <f t="shared" si="3"/>
        <v>INSERT INTO math(tangen,question,answer,editor,date,count) VALUES('m1800','\\(\\quad 6　×　2　＝　 \\)','\\(\\quad 12 \\)','harazono',NOW(),0);</v>
      </c>
      <c r="J48" s="78" t="s">
        <v>229</v>
      </c>
      <c r="K48" s="1">
        <v>6</v>
      </c>
      <c r="L48" t="s">
        <v>238</v>
      </c>
      <c r="M48" s="1">
        <v>2</v>
      </c>
      <c r="N48" t="s">
        <v>239</v>
      </c>
      <c r="O48" t="s">
        <v>230</v>
      </c>
      <c r="P48" s="78" t="s">
        <v>229</v>
      </c>
      <c r="Q48" s="1">
        <f t="shared" ref="Q48:Q55" si="11">K48*M48</f>
        <v>12</v>
      </c>
      <c r="R48" t="s">
        <v>230</v>
      </c>
      <c r="S48" t="str">
        <f t="shared" si="5"/>
        <v>\\(\\quad 6　×　2　＝　 \\)</v>
      </c>
      <c r="T48" t="str">
        <f t="shared" si="6"/>
        <v>\\(\\quad 12 \\)</v>
      </c>
    </row>
    <row r="49" spans="1:20" x14ac:dyDescent="0.55000000000000004">
      <c r="A49" s="51" t="s">
        <v>60</v>
      </c>
      <c r="C49" s="50" t="s">
        <v>79</v>
      </c>
      <c r="D49" s="50" t="str">
        <f t="shared" si="1"/>
        <v>\\(\\quad 6　×　3　＝　 \\)</v>
      </c>
      <c r="E49" s="50" t="str">
        <f t="shared" si="2"/>
        <v>\\(\\quad 18 \\)</v>
      </c>
      <c r="F49" s="50" t="s">
        <v>62</v>
      </c>
      <c r="G49" s="50"/>
      <c r="H49" s="50"/>
      <c r="I49" s="89" t="str">
        <f t="shared" si="3"/>
        <v>INSERT INTO math(tangen,question,answer,editor,date,count) VALUES('m1800','\\(\\quad 6　×　3　＝　 \\)','\\(\\quad 18 \\)','harazono',NOW(),0);</v>
      </c>
      <c r="J49" s="78" t="s">
        <v>229</v>
      </c>
      <c r="K49" s="1">
        <v>6</v>
      </c>
      <c r="L49" t="s">
        <v>238</v>
      </c>
      <c r="M49" s="1">
        <v>3</v>
      </c>
      <c r="N49" t="s">
        <v>239</v>
      </c>
      <c r="O49" t="s">
        <v>230</v>
      </c>
      <c r="P49" s="78" t="s">
        <v>229</v>
      </c>
      <c r="Q49" s="1">
        <f t="shared" si="11"/>
        <v>18</v>
      </c>
      <c r="R49" t="s">
        <v>230</v>
      </c>
      <c r="S49" t="str">
        <f t="shared" si="5"/>
        <v>\\(\\quad 6　×　3　＝　 \\)</v>
      </c>
      <c r="T49" t="str">
        <f t="shared" si="6"/>
        <v>\\(\\quad 18 \\)</v>
      </c>
    </row>
    <row r="50" spans="1:20" x14ac:dyDescent="0.55000000000000004">
      <c r="A50" s="51" t="s">
        <v>60</v>
      </c>
      <c r="C50" s="50" t="s">
        <v>79</v>
      </c>
      <c r="D50" s="50" t="str">
        <f t="shared" si="1"/>
        <v>\\(\\quad 6　×　4　＝　 \\)</v>
      </c>
      <c r="E50" s="50" t="str">
        <f t="shared" si="2"/>
        <v>\\(\\quad 24 \\)</v>
      </c>
      <c r="F50" s="50" t="s">
        <v>62</v>
      </c>
      <c r="G50" s="50"/>
      <c r="H50" s="50"/>
      <c r="I50" s="89" t="str">
        <f t="shared" si="3"/>
        <v>INSERT INTO math(tangen,question,answer,editor,date,count) VALUES('m1800','\\(\\quad 6　×　4　＝　 \\)','\\(\\quad 24 \\)','harazono',NOW(),0);</v>
      </c>
      <c r="J50" s="78" t="s">
        <v>229</v>
      </c>
      <c r="K50" s="1">
        <v>6</v>
      </c>
      <c r="L50" t="s">
        <v>238</v>
      </c>
      <c r="M50" s="1">
        <v>4</v>
      </c>
      <c r="N50" t="s">
        <v>239</v>
      </c>
      <c r="O50" t="s">
        <v>230</v>
      </c>
      <c r="P50" s="78" t="s">
        <v>229</v>
      </c>
      <c r="Q50" s="1">
        <f t="shared" si="11"/>
        <v>24</v>
      </c>
      <c r="R50" t="s">
        <v>230</v>
      </c>
      <c r="S50" t="str">
        <f t="shared" si="5"/>
        <v>\\(\\quad 6　×　4　＝　 \\)</v>
      </c>
      <c r="T50" t="str">
        <f t="shared" si="6"/>
        <v>\\(\\quad 24 \\)</v>
      </c>
    </row>
    <row r="51" spans="1:20" x14ac:dyDescent="0.55000000000000004">
      <c r="A51" s="51" t="s">
        <v>60</v>
      </c>
      <c r="C51" s="50" t="s">
        <v>79</v>
      </c>
      <c r="D51" s="50" t="str">
        <f t="shared" si="1"/>
        <v>\\(\\quad 6　×　5　＝　 \\)</v>
      </c>
      <c r="E51" s="50" t="str">
        <f t="shared" si="2"/>
        <v>\\(\\quad 30 \\)</v>
      </c>
      <c r="F51" s="50" t="s">
        <v>62</v>
      </c>
      <c r="G51" s="50"/>
      <c r="H51" s="50"/>
      <c r="I51" s="89" t="str">
        <f t="shared" si="3"/>
        <v>INSERT INTO math(tangen,question,answer,editor,date,count) VALUES('m1800','\\(\\quad 6　×　5　＝　 \\)','\\(\\quad 30 \\)','harazono',NOW(),0);</v>
      </c>
      <c r="J51" s="78" t="s">
        <v>229</v>
      </c>
      <c r="K51" s="1">
        <v>6</v>
      </c>
      <c r="L51" t="s">
        <v>238</v>
      </c>
      <c r="M51" s="1">
        <v>5</v>
      </c>
      <c r="N51" t="s">
        <v>239</v>
      </c>
      <c r="O51" t="s">
        <v>230</v>
      </c>
      <c r="P51" s="78" t="s">
        <v>229</v>
      </c>
      <c r="Q51" s="1">
        <f t="shared" si="11"/>
        <v>30</v>
      </c>
      <c r="R51" t="s">
        <v>230</v>
      </c>
      <c r="S51" t="str">
        <f t="shared" si="5"/>
        <v>\\(\\quad 6　×　5　＝　 \\)</v>
      </c>
      <c r="T51" t="str">
        <f t="shared" si="6"/>
        <v>\\(\\quad 30 \\)</v>
      </c>
    </row>
    <row r="52" spans="1:20" x14ac:dyDescent="0.55000000000000004">
      <c r="A52" s="51" t="s">
        <v>60</v>
      </c>
      <c r="C52" s="50" t="s">
        <v>79</v>
      </c>
      <c r="D52" s="50" t="str">
        <f t="shared" si="1"/>
        <v>\\(\\quad 6　×　6　＝　 \\)</v>
      </c>
      <c r="E52" s="50" t="str">
        <f t="shared" si="2"/>
        <v>\\(\\quad 36 \\)</v>
      </c>
      <c r="F52" s="50" t="s">
        <v>62</v>
      </c>
      <c r="G52" s="50"/>
      <c r="H52" s="50"/>
      <c r="I52" s="89" t="str">
        <f t="shared" si="3"/>
        <v>INSERT INTO math(tangen,question,answer,editor,date,count) VALUES('m1800','\\(\\quad 6　×　6　＝　 \\)','\\(\\quad 36 \\)','harazono',NOW(),0);</v>
      </c>
      <c r="J52" s="78" t="s">
        <v>229</v>
      </c>
      <c r="K52" s="1">
        <v>6</v>
      </c>
      <c r="L52" t="s">
        <v>238</v>
      </c>
      <c r="M52" s="1">
        <v>6</v>
      </c>
      <c r="N52" t="s">
        <v>239</v>
      </c>
      <c r="O52" t="s">
        <v>230</v>
      </c>
      <c r="P52" s="78" t="s">
        <v>229</v>
      </c>
      <c r="Q52" s="1">
        <f t="shared" si="11"/>
        <v>36</v>
      </c>
      <c r="R52" t="s">
        <v>230</v>
      </c>
      <c r="S52" t="str">
        <f t="shared" si="5"/>
        <v>\\(\\quad 6　×　6　＝　 \\)</v>
      </c>
      <c r="T52" t="str">
        <f t="shared" si="6"/>
        <v>\\(\\quad 36 \\)</v>
      </c>
    </row>
    <row r="53" spans="1:20" x14ac:dyDescent="0.55000000000000004">
      <c r="A53" s="51" t="s">
        <v>60</v>
      </c>
      <c r="C53" s="50" t="s">
        <v>79</v>
      </c>
      <c r="D53" s="50" t="str">
        <f t="shared" si="1"/>
        <v>\\(\\quad 6　×　7　＝　 \\)</v>
      </c>
      <c r="E53" s="50" t="str">
        <f t="shared" si="2"/>
        <v>\\(\\quad 42 \\)</v>
      </c>
      <c r="F53" s="50" t="s">
        <v>62</v>
      </c>
      <c r="G53" s="50"/>
      <c r="H53" s="50"/>
      <c r="I53" s="89" t="str">
        <f t="shared" si="3"/>
        <v>INSERT INTO math(tangen,question,answer,editor,date,count) VALUES('m1800','\\(\\quad 6　×　7　＝　 \\)','\\(\\quad 42 \\)','harazono',NOW(),0);</v>
      </c>
      <c r="J53" s="78" t="s">
        <v>229</v>
      </c>
      <c r="K53" s="1">
        <v>6</v>
      </c>
      <c r="L53" t="s">
        <v>238</v>
      </c>
      <c r="M53" s="1">
        <v>7</v>
      </c>
      <c r="N53" t="s">
        <v>239</v>
      </c>
      <c r="O53" t="s">
        <v>230</v>
      </c>
      <c r="P53" s="78" t="s">
        <v>229</v>
      </c>
      <c r="Q53" s="1">
        <f t="shared" si="11"/>
        <v>42</v>
      </c>
      <c r="R53" t="s">
        <v>230</v>
      </c>
      <c r="S53" t="str">
        <f t="shared" si="5"/>
        <v>\\(\\quad 6　×　7　＝　 \\)</v>
      </c>
      <c r="T53" t="str">
        <f t="shared" si="6"/>
        <v>\\(\\quad 42 \\)</v>
      </c>
    </row>
    <row r="54" spans="1:20" x14ac:dyDescent="0.55000000000000004">
      <c r="A54" s="51" t="s">
        <v>60</v>
      </c>
      <c r="C54" s="50" t="s">
        <v>79</v>
      </c>
      <c r="D54" s="50" t="str">
        <f t="shared" si="1"/>
        <v>\\(\\quad 6　×　8　＝　 \\)</v>
      </c>
      <c r="E54" s="50" t="str">
        <f t="shared" si="2"/>
        <v>\\(\\quad 48 \\)</v>
      </c>
      <c r="F54" s="50" t="s">
        <v>62</v>
      </c>
      <c r="G54" s="50"/>
      <c r="H54" s="50"/>
      <c r="I54" s="89" t="str">
        <f t="shared" si="3"/>
        <v>INSERT INTO math(tangen,question,answer,editor,date,count) VALUES('m1800','\\(\\quad 6　×　8　＝　 \\)','\\(\\quad 48 \\)','harazono',NOW(),0);</v>
      </c>
      <c r="J54" s="78" t="s">
        <v>229</v>
      </c>
      <c r="K54" s="1">
        <v>6</v>
      </c>
      <c r="L54" t="s">
        <v>238</v>
      </c>
      <c r="M54" s="1">
        <v>8</v>
      </c>
      <c r="N54" t="s">
        <v>239</v>
      </c>
      <c r="O54" t="s">
        <v>230</v>
      </c>
      <c r="P54" s="78" t="s">
        <v>229</v>
      </c>
      <c r="Q54" s="1">
        <f t="shared" si="11"/>
        <v>48</v>
      </c>
      <c r="R54" t="s">
        <v>230</v>
      </c>
      <c r="S54" t="str">
        <f t="shared" si="5"/>
        <v>\\(\\quad 6　×　8　＝　 \\)</v>
      </c>
      <c r="T54" t="str">
        <f t="shared" si="6"/>
        <v>\\(\\quad 48 \\)</v>
      </c>
    </row>
    <row r="55" spans="1:20" x14ac:dyDescent="0.55000000000000004">
      <c r="A55" s="51" t="s">
        <v>60</v>
      </c>
      <c r="C55" s="50" t="s">
        <v>79</v>
      </c>
      <c r="D55" s="50" t="str">
        <f t="shared" si="1"/>
        <v>\\(\\quad 6　×　9　＝　 \\)</v>
      </c>
      <c r="E55" s="50" t="str">
        <f t="shared" si="2"/>
        <v>\\(\\quad 54 \\)</v>
      </c>
      <c r="F55" s="50" t="s">
        <v>62</v>
      </c>
      <c r="G55" s="50"/>
      <c r="H55" s="50"/>
      <c r="I55" s="89" t="str">
        <f t="shared" si="3"/>
        <v>INSERT INTO math(tangen,question,answer,editor,date,count) VALUES('m1800','\\(\\quad 6　×　9　＝　 \\)','\\(\\quad 54 \\)','harazono',NOW(),0);</v>
      </c>
      <c r="J55" s="78" t="s">
        <v>229</v>
      </c>
      <c r="K55" s="1">
        <v>6</v>
      </c>
      <c r="L55" t="s">
        <v>238</v>
      </c>
      <c r="M55" s="1">
        <v>9</v>
      </c>
      <c r="N55" t="s">
        <v>239</v>
      </c>
      <c r="O55" t="s">
        <v>230</v>
      </c>
      <c r="P55" s="78" t="s">
        <v>229</v>
      </c>
      <c r="Q55" s="1">
        <f t="shared" si="11"/>
        <v>54</v>
      </c>
      <c r="R55" t="s">
        <v>230</v>
      </c>
      <c r="S55" t="str">
        <f t="shared" si="5"/>
        <v>\\(\\quad 6　×　9　＝　 \\)</v>
      </c>
      <c r="T55" t="str">
        <f t="shared" si="6"/>
        <v>\\(\\quad 54 \\)</v>
      </c>
    </row>
    <row r="56" spans="1:20" x14ac:dyDescent="0.55000000000000004">
      <c r="A56" s="51" t="s">
        <v>60</v>
      </c>
      <c r="C56" s="50" t="s">
        <v>79</v>
      </c>
      <c r="D56" s="50" t="str">
        <f t="shared" si="1"/>
        <v>\\(\\quad 7　×　1　＝　 \\)</v>
      </c>
      <c r="E56" s="50" t="str">
        <f t="shared" si="2"/>
        <v>\\(\\quad 7 \\)</v>
      </c>
      <c r="F56" s="50" t="s">
        <v>62</v>
      </c>
      <c r="G56" s="50"/>
      <c r="H56" s="50"/>
      <c r="I56" s="89" t="str">
        <f t="shared" si="3"/>
        <v>INSERT INTO math(tangen,question,answer,editor,date,count) VALUES('m1800','\\(\\quad 7　×　1　＝　 \\)','\\(\\quad 7 \\)','harazono',NOW(),0);</v>
      </c>
      <c r="J56" s="78" t="s">
        <v>229</v>
      </c>
      <c r="K56" s="1">
        <v>7</v>
      </c>
      <c r="L56" t="s">
        <v>238</v>
      </c>
      <c r="M56" s="1">
        <v>1</v>
      </c>
      <c r="N56" t="s">
        <v>239</v>
      </c>
      <c r="O56" t="s">
        <v>230</v>
      </c>
      <c r="P56" s="78" t="s">
        <v>229</v>
      </c>
      <c r="Q56" s="1">
        <f>K56*M56</f>
        <v>7</v>
      </c>
      <c r="R56" t="s">
        <v>230</v>
      </c>
      <c r="S56" t="str">
        <f t="shared" si="5"/>
        <v>\\(\\quad 7　×　1　＝　 \\)</v>
      </c>
      <c r="T56" t="str">
        <f t="shared" si="6"/>
        <v>\\(\\quad 7 \\)</v>
      </c>
    </row>
    <row r="57" spans="1:20" x14ac:dyDescent="0.55000000000000004">
      <c r="A57" s="51" t="s">
        <v>60</v>
      </c>
      <c r="C57" s="50" t="s">
        <v>79</v>
      </c>
      <c r="D57" s="50" t="str">
        <f t="shared" si="1"/>
        <v>\\(\\quad 7　×　2　＝　 \\)</v>
      </c>
      <c r="E57" s="50" t="str">
        <f t="shared" si="2"/>
        <v>\\(\\quad 14 \\)</v>
      </c>
      <c r="F57" s="50" t="s">
        <v>62</v>
      </c>
      <c r="G57" s="50"/>
      <c r="H57" s="50"/>
      <c r="I57" s="89" t="str">
        <f t="shared" si="3"/>
        <v>INSERT INTO math(tangen,question,answer,editor,date,count) VALUES('m1800','\\(\\quad 7　×　2　＝　 \\)','\\(\\quad 14 \\)','harazono',NOW(),0);</v>
      </c>
      <c r="J57" s="78" t="s">
        <v>229</v>
      </c>
      <c r="K57" s="1">
        <v>7</v>
      </c>
      <c r="L57" t="s">
        <v>238</v>
      </c>
      <c r="M57" s="1">
        <v>2</v>
      </c>
      <c r="N57" t="s">
        <v>239</v>
      </c>
      <c r="O57" t="s">
        <v>230</v>
      </c>
      <c r="P57" s="78" t="s">
        <v>229</v>
      </c>
      <c r="Q57" s="1">
        <f t="shared" ref="Q57:Q64" si="12">K57*M57</f>
        <v>14</v>
      </c>
      <c r="R57" t="s">
        <v>230</v>
      </c>
      <c r="S57" t="str">
        <f t="shared" si="5"/>
        <v>\\(\\quad 7　×　2　＝　 \\)</v>
      </c>
      <c r="T57" t="str">
        <f t="shared" si="6"/>
        <v>\\(\\quad 14 \\)</v>
      </c>
    </row>
    <row r="58" spans="1:20" x14ac:dyDescent="0.55000000000000004">
      <c r="A58" s="51" t="s">
        <v>60</v>
      </c>
      <c r="C58" s="50" t="s">
        <v>79</v>
      </c>
      <c r="D58" s="50" t="str">
        <f t="shared" si="1"/>
        <v>\\(\\quad 7　×　3　＝　 \\)</v>
      </c>
      <c r="E58" s="50" t="str">
        <f t="shared" si="2"/>
        <v>\\(\\quad 21 \\)</v>
      </c>
      <c r="F58" s="50" t="s">
        <v>62</v>
      </c>
      <c r="G58" s="50"/>
      <c r="H58" s="50"/>
      <c r="I58" s="89" t="str">
        <f t="shared" si="3"/>
        <v>INSERT INTO math(tangen,question,answer,editor,date,count) VALUES('m1800','\\(\\quad 7　×　3　＝　 \\)','\\(\\quad 21 \\)','harazono',NOW(),0);</v>
      </c>
      <c r="J58" s="78" t="s">
        <v>229</v>
      </c>
      <c r="K58" s="1">
        <v>7</v>
      </c>
      <c r="L58" t="s">
        <v>238</v>
      </c>
      <c r="M58" s="1">
        <v>3</v>
      </c>
      <c r="N58" t="s">
        <v>239</v>
      </c>
      <c r="O58" t="s">
        <v>230</v>
      </c>
      <c r="P58" s="78" t="s">
        <v>229</v>
      </c>
      <c r="Q58" s="1">
        <f t="shared" si="12"/>
        <v>21</v>
      </c>
      <c r="R58" t="s">
        <v>230</v>
      </c>
      <c r="S58" t="str">
        <f t="shared" si="5"/>
        <v>\\(\\quad 7　×　3　＝　 \\)</v>
      </c>
      <c r="T58" t="str">
        <f t="shared" si="6"/>
        <v>\\(\\quad 21 \\)</v>
      </c>
    </row>
    <row r="59" spans="1:20" x14ac:dyDescent="0.55000000000000004">
      <c r="A59" s="51" t="s">
        <v>60</v>
      </c>
      <c r="C59" s="50" t="s">
        <v>79</v>
      </c>
      <c r="D59" s="50" t="str">
        <f t="shared" si="1"/>
        <v>\\(\\quad 7　×　4　＝　 \\)</v>
      </c>
      <c r="E59" s="50" t="str">
        <f t="shared" si="2"/>
        <v>\\(\\quad 28 \\)</v>
      </c>
      <c r="F59" s="50" t="s">
        <v>62</v>
      </c>
      <c r="G59" s="50"/>
      <c r="H59" s="50"/>
      <c r="I59" s="89" t="str">
        <f t="shared" si="3"/>
        <v>INSERT INTO math(tangen,question,answer,editor,date,count) VALUES('m1800','\\(\\quad 7　×　4　＝　 \\)','\\(\\quad 28 \\)','harazono',NOW(),0);</v>
      </c>
      <c r="J59" s="78" t="s">
        <v>229</v>
      </c>
      <c r="K59" s="1">
        <v>7</v>
      </c>
      <c r="L59" t="s">
        <v>238</v>
      </c>
      <c r="M59" s="1">
        <v>4</v>
      </c>
      <c r="N59" t="s">
        <v>239</v>
      </c>
      <c r="O59" t="s">
        <v>230</v>
      </c>
      <c r="P59" s="78" t="s">
        <v>229</v>
      </c>
      <c r="Q59" s="1">
        <f t="shared" si="12"/>
        <v>28</v>
      </c>
      <c r="R59" t="s">
        <v>230</v>
      </c>
      <c r="S59" t="str">
        <f t="shared" si="5"/>
        <v>\\(\\quad 7　×　4　＝　 \\)</v>
      </c>
      <c r="T59" t="str">
        <f t="shared" si="6"/>
        <v>\\(\\quad 28 \\)</v>
      </c>
    </row>
    <row r="60" spans="1:20" x14ac:dyDescent="0.55000000000000004">
      <c r="A60" s="51" t="s">
        <v>60</v>
      </c>
      <c r="C60" s="50" t="s">
        <v>79</v>
      </c>
      <c r="D60" s="50" t="str">
        <f t="shared" si="1"/>
        <v>\\(\\quad 7　×　5　＝　 \\)</v>
      </c>
      <c r="E60" s="50" t="str">
        <f t="shared" si="2"/>
        <v>\\(\\quad 35 \\)</v>
      </c>
      <c r="F60" s="50" t="s">
        <v>62</v>
      </c>
      <c r="G60" s="50"/>
      <c r="H60" s="50"/>
      <c r="I60" s="89" t="str">
        <f t="shared" si="3"/>
        <v>INSERT INTO math(tangen,question,answer,editor,date,count) VALUES('m1800','\\(\\quad 7　×　5　＝　 \\)','\\(\\quad 35 \\)','harazono',NOW(),0);</v>
      </c>
      <c r="J60" s="78" t="s">
        <v>229</v>
      </c>
      <c r="K60" s="1">
        <v>7</v>
      </c>
      <c r="L60" t="s">
        <v>238</v>
      </c>
      <c r="M60" s="1">
        <v>5</v>
      </c>
      <c r="N60" t="s">
        <v>239</v>
      </c>
      <c r="O60" t="s">
        <v>230</v>
      </c>
      <c r="P60" s="78" t="s">
        <v>229</v>
      </c>
      <c r="Q60" s="1">
        <f t="shared" si="12"/>
        <v>35</v>
      </c>
      <c r="R60" t="s">
        <v>230</v>
      </c>
      <c r="S60" t="str">
        <f t="shared" si="5"/>
        <v>\\(\\quad 7　×　5　＝　 \\)</v>
      </c>
      <c r="T60" t="str">
        <f t="shared" si="6"/>
        <v>\\(\\quad 35 \\)</v>
      </c>
    </row>
    <row r="61" spans="1:20" x14ac:dyDescent="0.55000000000000004">
      <c r="A61" s="51" t="s">
        <v>60</v>
      </c>
      <c r="C61" s="50" t="s">
        <v>79</v>
      </c>
      <c r="D61" s="50" t="str">
        <f t="shared" si="1"/>
        <v>\\(\\quad 7　×　6　＝　 \\)</v>
      </c>
      <c r="E61" s="50" t="str">
        <f t="shared" si="2"/>
        <v>\\(\\quad 42 \\)</v>
      </c>
      <c r="F61" s="50" t="s">
        <v>62</v>
      </c>
      <c r="G61" s="50"/>
      <c r="H61" s="50"/>
      <c r="I61" s="89" t="str">
        <f t="shared" si="3"/>
        <v>INSERT INTO math(tangen,question,answer,editor,date,count) VALUES('m1800','\\(\\quad 7　×　6　＝　 \\)','\\(\\quad 42 \\)','harazono',NOW(),0);</v>
      </c>
      <c r="J61" s="78" t="s">
        <v>229</v>
      </c>
      <c r="K61" s="1">
        <v>7</v>
      </c>
      <c r="L61" t="s">
        <v>238</v>
      </c>
      <c r="M61" s="1">
        <v>6</v>
      </c>
      <c r="N61" t="s">
        <v>239</v>
      </c>
      <c r="O61" t="s">
        <v>230</v>
      </c>
      <c r="P61" s="78" t="s">
        <v>229</v>
      </c>
      <c r="Q61" s="1">
        <f t="shared" si="12"/>
        <v>42</v>
      </c>
      <c r="R61" t="s">
        <v>230</v>
      </c>
      <c r="S61" t="str">
        <f t="shared" si="5"/>
        <v>\\(\\quad 7　×　6　＝　 \\)</v>
      </c>
      <c r="T61" t="str">
        <f t="shared" si="6"/>
        <v>\\(\\quad 42 \\)</v>
      </c>
    </row>
    <row r="62" spans="1:20" x14ac:dyDescent="0.55000000000000004">
      <c r="A62" s="51" t="s">
        <v>60</v>
      </c>
      <c r="C62" s="50" t="s">
        <v>79</v>
      </c>
      <c r="D62" s="50" t="str">
        <f t="shared" si="1"/>
        <v>\\(\\quad 7　×　7　＝　 \\)</v>
      </c>
      <c r="E62" s="50" t="str">
        <f t="shared" si="2"/>
        <v>\\(\\quad 49 \\)</v>
      </c>
      <c r="F62" s="50" t="s">
        <v>62</v>
      </c>
      <c r="G62" s="50"/>
      <c r="H62" s="50"/>
      <c r="I62" s="89" t="str">
        <f t="shared" si="3"/>
        <v>INSERT INTO math(tangen,question,answer,editor,date,count) VALUES('m1800','\\(\\quad 7　×　7　＝　 \\)','\\(\\quad 49 \\)','harazono',NOW(),0);</v>
      </c>
      <c r="J62" s="78" t="s">
        <v>229</v>
      </c>
      <c r="K62" s="1">
        <v>7</v>
      </c>
      <c r="L62" t="s">
        <v>238</v>
      </c>
      <c r="M62" s="1">
        <v>7</v>
      </c>
      <c r="N62" t="s">
        <v>239</v>
      </c>
      <c r="O62" t="s">
        <v>230</v>
      </c>
      <c r="P62" s="78" t="s">
        <v>229</v>
      </c>
      <c r="Q62" s="1">
        <f t="shared" si="12"/>
        <v>49</v>
      </c>
      <c r="R62" t="s">
        <v>230</v>
      </c>
      <c r="S62" t="str">
        <f t="shared" si="5"/>
        <v>\\(\\quad 7　×　7　＝　 \\)</v>
      </c>
      <c r="T62" t="str">
        <f t="shared" si="6"/>
        <v>\\(\\quad 49 \\)</v>
      </c>
    </row>
    <row r="63" spans="1:20" x14ac:dyDescent="0.55000000000000004">
      <c r="A63" s="51" t="s">
        <v>60</v>
      </c>
      <c r="C63" s="50" t="s">
        <v>79</v>
      </c>
      <c r="D63" s="50" t="str">
        <f t="shared" si="1"/>
        <v>\\(\\quad 7　×　8　＝　 \\)</v>
      </c>
      <c r="E63" s="50" t="str">
        <f t="shared" si="2"/>
        <v>\\(\\quad 56 \\)</v>
      </c>
      <c r="F63" s="50" t="s">
        <v>62</v>
      </c>
      <c r="G63" s="50"/>
      <c r="H63" s="50"/>
      <c r="I63" s="89" t="str">
        <f t="shared" si="3"/>
        <v>INSERT INTO math(tangen,question,answer,editor,date,count) VALUES('m1800','\\(\\quad 7　×　8　＝　 \\)','\\(\\quad 56 \\)','harazono',NOW(),0);</v>
      </c>
      <c r="J63" s="78" t="s">
        <v>229</v>
      </c>
      <c r="K63" s="1">
        <v>7</v>
      </c>
      <c r="L63" t="s">
        <v>238</v>
      </c>
      <c r="M63" s="1">
        <v>8</v>
      </c>
      <c r="N63" t="s">
        <v>239</v>
      </c>
      <c r="O63" t="s">
        <v>230</v>
      </c>
      <c r="P63" s="78" t="s">
        <v>229</v>
      </c>
      <c r="Q63" s="1">
        <f t="shared" si="12"/>
        <v>56</v>
      </c>
      <c r="R63" t="s">
        <v>230</v>
      </c>
      <c r="S63" t="str">
        <f t="shared" si="5"/>
        <v>\\(\\quad 7　×　8　＝　 \\)</v>
      </c>
      <c r="T63" t="str">
        <f t="shared" si="6"/>
        <v>\\(\\quad 56 \\)</v>
      </c>
    </row>
    <row r="64" spans="1:20" x14ac:dyDescent="0.55000000000000004">
      <c r="A64" s="51" t="s">
        <v>60</v>
      </c>
      <c r="C64" s="50" t="s">
        <v>79</v>
      </c>
      <c r="D64" s="50" t="str">
        <f t="shared" si="1"/>
        <v>\\(\\quad 7　×　9　＝　 \\)</v>
      </c>
      <c r="E64" s="50" t="str">
        <f t="shared" si="2"/>
        <v>\\(\\quad 63 \\)</v>
      </c>
      <c r="F64" s="50" t="s">
        <v>62</v>
      </c>
      <c r="G64" s="50"/>
      <c r="H64" s="50"/>
      <c r="I64" s="89" t="str">
        <f t="shared" si="3"/>
        <v>INSERT INTO math(tangen,question,answer,editor,date,count) VALUES('m1800','\\(\\quad 7　×　9　＝　 \\)','\\(\\quad 63 \\)','harazono',NOW(),0);</v>
      </c>
      <c r="J64" s="78" t="s">
        <v>229</v>
      </c>
      <c r="K64" s="1">
        <v>7</v>
      </c>
      <c r="L64" t="s">
        <v>238</v>
      </c>
      <c r="M64" s="1">
        <v>9</v>
      </c>
      <c r="N64" t="s">
        <v>239</v>
      </c>
      <c r="O64" t="s">
        <v>230</v>
      </c>
      <c r="P64" s="78" t="s">
        <v>229</v>
      </c>
      <c r="Q64" s="1">
        <f t="shared" si="12"/>
        <v>63</v>
      </c>
      <c r="R64" t="s">
        <v>230</v>
      </c>
      <c r="S64" t="str">
        <f t="shared" si="5"/>
        <v>\\(\\quad 7　×　9　＝　 \\)</v>
      </c>
      <c r="T64" t="str">
        <f t="shared" si="6"/>
        <v>\\(\\quad 63 \\)</v>
      </c>
    </row>
    <row r="65" spans="1:20" x14ac:dyDescent="0.55000000000000004">
      <c r="A65" s="51" t="s">
        <v>60</v>
      </c>
      <c r="C65" s="50" t="s">
        <v>79</v>
      </c>
      <c r="D65" s="50" t="str">
        <f t="shared" si="1"/>
        <v>\\(\\quad 8　×　1　＝　 \\)</v>
      </c>
      <c r="E65" s="50" t="str">
        <f t="shared" si="2"/>
        <v>\\(\\quad 8 \\)</v>
      </c>
      <c r="F65" s="50" t="s">
        <v>62</v>
      </c>
      <c r="G65" s="50"/>
      <c r="H65" s="50"/>
      <c r="I65" s="89" t="str">
        <f t="shared" si="3"/>
        <v>INSERT INTO math(tangen,question,answer,editor,date,count) VALUES('m1800','\\(\\quad 8　×　1　＝　 \\)','\\(\\quad 8 \\)','harazono',NOW(),0);</v>
      </c>
      <c r="J65" s="78" t="s">
        <v>229</v>
      </c>
      <c r="K65" s="1">
        <v>8</v>
      </c>
      <c r="L65" t="s">
        <v>238</v>
      </c>
      <c r="M65" s="1">
        <v>1</v>
      </c>
      <c r="N65" t="s">
        <v>239</v>
      </c>
      <c r="O65" t="s">
        <v>230</v>
      </c>
      <c r="P65" s="78" t="s">
        <v>229</v>
      </c>
      <c r="Q65" s="1">
        <f>K65*M65</f>
        <v>8</v>
      </c>
      <c r="R65" t="s">
        <v>230</v>
      </c>
      <c r="S65" t="str">
        <f t="shared" si="5"/>
        <v>\\(\\quad 8　×　1　＝　 \\)</v>
      </c>
      <c r="T65" t="str">
        <f t="shared" si="6"/>
        <v>\\(\\quad 8 \\)</v>
      </c>
    </row>
    <row r="66" spans="1:20" x14ac:dyDescent="0.55000000000000004">
      <c r="A66" s="51" t="s">
        <v>60</v>
      </c>
      <c r="C66" s="50" t="s">
        <v>79</v>
      </c>
      <c r="D66" s="50" t="str">
        <f t="shared" si="1"/>
        <v>\\(\\quad 8　×　2　＝　 \\)</v>
      </c>
      <c r="E66" s="50" t="str">
        <f t="shared" si="2"/>
        <v>\\(\\quad 16 \\)</v>
      </c>
      <c r="F66" s="50" t="s">
        <v>62</v>
      </c>
      <c r="G66" s="50"/>
      <c r="H66" s="50"/>
      <c r="I66" s="89" t="str">
        <f t="shared" si="3"/>
        <v>INSERT INTO math(tangen,question,answer,editor,date,count) VALUES('m1800','\\(\\quad 8　×　2　＝　 \\)','\\(\\quad 16 \\)','harazono',NOW(),0);</v>
      </c>
      <c r="J66" s="78" t="s">
        <v>229</v>
      </c>
      <c r="K66" s="1">
        <v>8</v>
      </c>
      <c r="L66" t="s">
        <v>238</v>
      </c>
      <c r="M66" s="1">
        <v>2</v>
      </c>
      <c r="N66" t="s">
        <v>239</v>
      </c>
      <c r="O66" t="s">
        <v>230</v>
      </c>
      <c r="P66" s="78" t="s">
        <v>229</v>
      </c>
      <c r="Q66" s="1">
        <f t="shared" ref="Q66:Q73" si="13">K66*M66</f>
        <v>16</v>
      </c>
      <c r="R66" t="s">
        <v>230</v>
      </c>
      <c r="S66" t="str">
        <f t="shared" si="5"/>
        <v>\\(\\quad 8　×　2　＝　 \\)</v>
      </c>
      <c r="T66" t="str">
        <f t="shared" si="6"/>
        <v>\\(\\quad 16 \\)</v>
      </c>
    </row>
    <row r="67" spans="1:20" x14ac:dyDescent="0.55000000000000004">
      <c r="A67" s="51" t="s">
        <v>60</v>
      </c>
      <c r="C67" s="50" t="s">
        <v>79</v>
      </c>
      <c r="D67" s="50" t="str">
        <f t="shared" ref="D67:D82" si="14">S67</f>
        <v>\\(\\quad 8　×　3　＝　 \\)</v>
      </c>
      <c r="E67" s="50" t="str">
        <f t="shared" ref="E67:E82" si="15">T67</f>
        <v>\\(\\quad 24 \\)</v>
      </c>
      <c r="F67" s="50" t="s">
        <v>62</v>
      </c>
      <c r="G67" s="50"/>
      <c r="H67" s="50"/>
      <c r="I67" s="89" t="str">
        <f t="shared" ref="I67:I82" si="16">"INSERT INTO "&amp;A67&amp;"(tangen,question,answer,editor,date,count) VALUES('"&amp;C67&amp;"','"&amp;D67&amp;"','"&amp;E67&amp;"','"&amp;F67&amp;"',NOW(),0);"</f>
        <v>INSERT INTO math(tangen,question,answer,editor,date,count) VALUES('m1800','\\(\\quad 8　×　3　＝　 \\)','\\(\\quad 24 \\)','harazono',NOW(),0);</v>
      </c>
      <c r="J67" s="78" t="s">
        <v>229</v>
      </c>
      <c r="K67" s="1">
        <v>8</v>
      </c>
      <c r="L67" t="s">
        <v>238</v>
      </c>
      <c r="M67" s="1">
        <v>3</v>
      </c>
      <c r="N67" t="s">
        <v>239</v>
      </c>
      <c r="O67" t="s">
        <v>230</v>
      </c>
      <c r="P67" s="78" t="s">
        <v>229</v>
      </c>
      <c r="Q67" s="1">
        <f t="shared" si="13"/>
        <v>24</v>
      </c>
      <c r="R67" t="s">
        <v>230</v>
      </c>
      <c r="S67" t="str">
        <f t="shared" ref="S67:S130" si="17">J67&amp;K67&amp;L67&amp;M67&amp;N67&amp;O67</f>
        <v>\\(\\quad 8　×　3　＝　 \\)</v>
      </c>
      <c r="T67" t="str">
        <f t="shared" ref="T67:T130" si="18">P67&amp;Q67&amp;R67</f>
        <v>\\(\\quad 24 \\)</v>
      </c>
    </row>
    <row r="68" spans="1:20" x14ac:dyDescent="0.55000000000000004">
      <c r="A68" s="51" t="s">
        <v>60</v>
      </c>
      <c r="C68" s="50" t="s">
        <v>79</v>
      </c>
      <c r="D68" s="50" t="str">
        <f t="shared" si="14"/>
        <v>\\(\\quad 8　×　4　＝　 \\)</v>
      </c>
      <c r="E68" s="50" t="str">
        <f t="shared" si="15"/>
        <v>\\(\\quad 32 \\)</v>
      </c>
      <c r="F68" s="50" t="s">
        <v>62</v>
      </c>
      <c r="G68" s="50"/>
      <c r="H68" s="50"/>
      <c r="I68" s="89" t="str">
        <f t="shared" si="16"/>
        <v>INSERT INTO math(tangen,question,answer,editor,date,count) VALUES('m1800','\\(\\quad 8　×　4　＝　 \\)','\\(\\quad 32 \\)','harazono',NOW(),0);</v>
      </c>
      <c r="J68" s="78" t="s">
        <v>229</v>
      </c>
      <c r="K68" s="1">
        <v>8</v>
      </c>
      <c r="L68" t="s">
        <v>238</v>
      </c>
      <c r="M68" s="1">
        <v>4</v>
      </c>
      <c r="N68" t="s">
        <v>239</v>
      </c>
      <c r="O68" t="s">
        <v>230</v>
      </c>
      <c r="P68" s="78" t="s">
        <v>229</v>
      </c>
      <c r="Q68" s="1">
        <f t="shared" si="13"/>
        <v>32</v>
      </c>
      <c r="R68" t="s">
        <v>230</v>
      </c>
      <c r="S68" t="str">
        <f t="shared" si="17"/>
        <v>\\(\\quad 8　×　4　＝　 \\)</v>
      </c>
      <c r="T68" t="str">
        <f t="shared" si="18"/>
        <v>\\(\\quad 32 \\)</v>
      </c>
    </row>
    <row r="69" spans="1:20" x14ac:dyDescent="0.55000000000000004">
      <c r="A69" s="51" t="s">
        <v>60</v>
      </c>
      <c r="C69" s="50" t="s">
        <v>79</v>
      </c>
      <c r="D69" s="50" t="str">
        <f t="shared" si="14"/>
        <v>\\(\\quad 8　×　5　＝　 \\)</v>
      </c>
      <c r="E69" s="50" t="str">
        <f t="shared" si="15"/>
        <v>\\(\\quad 40 \\)</v>
      </c>
      <c r="F69" s="50" t="s">
        <v>62</v>
      </c>
      <c r="G69" s="50"/>
      <c r="H69" s="50"/>
      <c r="I69" s="89" t="str">
        <f t="shared" si="16"/>
        <v>INSERT INTO math(tangen,question,answer,editor,date,count) VALUES('m1800','\\(\\quad 8　×　5　＝　 \\)','\\(\\quad 40 \\)','harazono',NOW(),0);</v>
      </c>
      <c r="J69" s="78" t="s">
        <v>229</v>
      </c>
      <c r="K69" s="1">
        <v>8</v>
      </c>
      <c r="L69" t="s">
        <v>238</v>
      </c>
      <c r="M69" s="1">
        <v>5</v>
      </c>
      <c r="N69" t="s">
        <v>239</v>
      </c>
      <c r="O69" t="s">
        <v>230</v>
      </c>
      <c r="P69" s="78" t="s">
        <v>229</v>
      </c>
      <c r="Q69" s="1">
        <f t="shared" si="13"/>
        <v>40</v>
      </c>
      <c r="R69" t="s">
        <v>230</v>
      </c>
      <c r="S69" t="str">
        <f t="shared" si="17"/>
        <v>\\(\\quad 8　×　5　＝　 \\)</v>
      </c>
      <c r="T69" t="str">
        <f t="shared" si="18"/>
        <v>\\(\\quad 40 \\)</v>
      </c>
    </row>
    <row r="70" spans="1:20" x14ac:dyDescent="0.55000000000000004">
      <c r="A70" s="51" t="s">
        <v>60</v>
      </c>
      <c r="C70" s="50" t="s">
        <v>79</v>
      </c>
      <c r="D70" s="50" t="str">
        <f t="shared" si="14"/>
        <v>\\(\\quad 8　×　6　＝　 \\)</v>
      </c>
      <c r="E70" s="50" t="str">
        <f t="shared" si="15"/>
        <v>\\(\\quad 48 \\)</v>
      </c>
      <c r="F70" s="50" t="s">
        <v>62</v>
      </c>
      <c r="G70" s="50"/>
      <c r="H70" s="50"/>
      <c r="I70" s="89" t="str">
        <f t="shared" si="16"/>
        <v>INSERT INTO math(tangen,question,answer,editor,date,count) VALUES('m1800','\\(\\quad 8　×　6　＝　 \\)','\\(\\quad 48 \\)','harazono',NOW(),0);</v>
      </c>
      <c r="J70" s="78" t="s">
        <v>229</v>
      </c>
      <c r="K70" s="1">
        <v>8</v>
      </c>
      <c r="L70" t="s">
        <v>238</v>
      </c>
      <c r="M70" s="1">
        <v>6</v>
      </c>
      <c r="N70" t="s">
        <v>239</v>
      </c>
      <c r="O70" t="s">
        <v>230</v>
      </c>
      <c r="P70" s="78" t="s">
        <v>229</v>
      </c>
      <c r="Q70" s="1">
        <f t="shared" si="13"/>
        <v>48</v>
      </c>
      <c r="R70" t="s">
        <v>230</v>
      </c>
      <c r="S70" t="str">
        <f t="shared" si="17"/>
        <v>\\(\\quad 8　×　6　＝　 \\)</v>
      </c>
      <c r="T70" t="str">
        <f t="shared" si="18"/>
        <v>\\(\\quad 48 \\)</v>
      </c>
    </row>
    <row r="71" spans="1:20" x14ac:dyDescent="0.55000000000000004">
      <c r="A71" s="51" t="s">
        <v>60</v>
      </c>
      <c r="C71" s="50" t="s">
        <v>79</v>
      </c>
      <c r="D71" s="50" t="str">
        <f t="shared" si="14"/>
        <v>\\(\\quad 8　×　7　＝　 \\)</v>
      </c>
      <c r="E71" s="50" t="str">
        <f t="shared" si="15"/>
        <v>\\(\\quad 56 \\)</v>
      </c>
      <c r="F71" s="50" t="s">
        <v>62</v>
      </c>
      <c r="G71" s="50"/>
      <c r="H71" s="50"/>
      <c r="I71" s="89" t="str">
        <f t="shared" si="16"/>
        <v>INSERT INTO math(tangen,question,answer,editor,date,count) VALUES('m1800','\\(\\quad 8　×　7　＝　 \\)','\\(\\quad 56 \\)','harazono',NOW(),0);</v>
      </c>
      <c r="J71" s="78" t="s">
        <v>229</v>
      </c>
      <c r="K71" s="1">
        <v>8</v>
      </c>
      <c r="L71" t="s">
        <v>238</v>
      </c>
      <c r="M71" s="1">
        <v>7</v>
      </c>
      <c r="N71" t="s">
        <v>239</v>
      </c>
      <c r="O71" t="s">
        <v>230</v>
      </c>
      <c r="P71" s="78" t="s">
        <v>229</v>
      </c>
      <c r="Q71" s="1">
        <f t="shared" si="13"/>
        <v>56</v>
      </c>
      <c r="R71" t="s">
        <v>230</v>
      </c>
      <c r="S71" t="str">
        <f t="shared" si="17"/>
        <v>\\(\\quad 8　×　7　＝　 \\)</v>
      </c>
      <c r="T71" t="str">
        <f t="shared" si="18"/>
        <v>\\(\\quad 56 \\)</v>
      </c>
    </row>
    <row r="72" spans="1:20" x14ac:dyDescent="0.55000000000000004">
      <c r="A72" s="51" t="s">
        <v>60</v>
      </c>
      <c r="C72" s="50" t="s">
        <v>79</v>
      </c>
      <c r="D72" s="50" t="str">
        <f t="shared" si="14"/>
        <v>\\(\\quad 8　×　8　＝　 \\)</v>
      </c>
      <c r="E72" s="50" t="str">
        <f t="shared" si="15"/>
        <v>\\(\\quad 64 \\)</v>
      </c>
      <c r="F72" s="50" t="s">
        <v>62</v>
      </c>
      <c r="G72" s="50"/>
      <c r="H72" s="50"/>
      <c r="I72" s="89" t="str">
        <f t="shared" si="16"/>
        <v>INSERT INTO math(tangen,question,answer,editor,date,count) VALUES('m1800','\\(\\quad 8　×　8　＝　 \\)','\\(\\quad 64 \\)','harazono',NOW(),0);</v>
      </c>
      <c r="J72" s="78" t="s">
        <v>229</v>
      </c>
      <c r="K72" s="1">
        <v>8</v>
      </c>
      <c r="L72" t="s">
        <v>238</v>
      </c>
      <c r="M72" s="1">
        <v>8</v>
      </c>
      <c r="N72" t="s">
        <v>239</v>
      </c>
      <c r="O72" t="s">
        <v>230</v>
      </c>
      <c r="P72" s="78" t="s">
        <v>229</v>
      </c>
      <c r="Q72" s="1">
        <f t="shared" si="13"/>
        <v>64</v>
      </c>
      <c r="R72" t="s">
        <v>230</v>
      </c>
      <c r="S72" t="str">
        <f t="shared" si="17"/>
        <v>\\(\\quad 8　×　8　＝　 \\)</v>
      </c>
      <c r="T72" t="str">
        <f t="shared" si="18"/>
        <v>\\(\\quad 64 \\)</v>
      </c>
    </row>
    <row r="73" spans="1:20" x14ac:dyDescent="0.55000000000000004">
      <c r="A73" s="51" t="s">
        <v>60</v>
      </c>
      <c r="C73" s="50" t="s">
        <v>79</v>
      </c>
      <c r="D73" s="50" t="str">
        <f t="shared" si="14"/>
        <v>\\(\\quad 8　×　9　＝　 \\)</v>
      </c>
      <c r="E73" s="50" t="str">
        <f t="shared" si="15"/>
        <v>\\(\\quad 72 \\)</v>
      </c>
      <c r="F73" s="50" t="s">
        <v>62</v>
      </c>
      <c r="G73" s="50"/>
      <c r="H73" s="50"/>
      <c r="I73" s="89" t="str">
        <f t="shared" si="16"/>
        <v>INSERT INTO math(tangen,question,answer,editor,date,count) VALUES('m1800','\\(\\quad 8　×　9　＝　 \\)','\\(\\quad 72 \\)','harazono',NOW(),0);</v>
      </c>
      <c r="J73" s="78" t="s">
        <v>229</v>
      </c>
      <c r="K73" s="1">
        <v>8</v>
      </c>
      <c r="L73" t="s">
        <v>238</v>
      </c>
      <c r="M73" s="1">
        <v>9</v>
      </c>
      <c r="N73" t="s">
        <v>239</v>
      </c>
      <c r="O73" t="s">
        <v>230</v>
      </c>
      <c r="P73" s="78" t="s">
        <v>229</v>
      </c>
      <c r="Q73" s="1">
        <f t="shared" si="13"/>
        <v>72</v>
      </c>
      <c r="R73" t="s">
        <v>230</v>
      </c>
      <c r="S73" t="str">
        <f t="shared" si="17"/>
        <v>\\(\\quad 8　×　9　＝　 \\)</v>
      </c>
      <c r="T73" t="str">
        <f t="shared" si="18"/>
        <v>\\(\\quad 72 \\)</v>
      </c>
    </row>
    <row r="74" spans="1:20" x14ac:dyDescent="0.55000000000000004">
      <c r="A74" s="51" t="s">
        <v>60</v>
      </c>
      <c r="C74" s="50" t="s">
        <v>79</v>
      </c>
      <c r="D74" s="50" t="str">
        <f t="shared" si="14"/>
        <v>\\(\\quad 9　×　1　＝　 \\)</v>
      </c>
      <c r="E74" s="50" t="str">
        <f t="shared" si="15"/>
        <v>\\(\\quad 9 \\)</v>
      </c>
      <c r="F74" s="50" t="s">
        <v>62</v>
      </c>
      <c r="G74" s="50"/>
      <c r="H74" s="50"/>
      <c r="I74" s="89" t="str">
        <f t="shared" si="16"/>
        <v>INSERT INTO math(tangen,question,answer,editor,date,count) VALUES('m1800','\\(\\quad 9　×　1　＝　 \\)','\\(\\quad 9 \\)','harazono',NOW(),0);</v>
      </c>
      <c r="J74" s="78" t="s">
        <v>229</v>
      </c>
      <c r="K74" s="1">
        <v>9</v>
      </c>
      <c r="L74" t="s">
        <v>238</v>
      </c>
      <c r="M74" s="1">
        <v>1</v>
      </c>
      <c r="N74" t="s">
        <v>239</v>
      </c>
      <c r="O74" t="s">
        <v>230</v>
      </c>
      <c r="P74" s="78" t="s">
        <v>229</v>
      </c>
      <c r="Q74" s="1">
        <f>K74*M74</f>
        <v>9</v>
      </c>
      <c r="R74" t="s">
        <v>230</v>
      </c>
      <c r="S74" t="str">
        <f t="shared" si="17"/>
        <v>\\(\\quad 9　×　1　＝　 \\)</v>
      </c>
      <c r="T74" t="str">
        <f t="shared" si="18"/>
        <v>\\(\\quad 9 \\)</v>
      </c>
    </row>
    <row r="75" spans="1:20" x14ac:dyDescent="0.55000000000000004">
      <c r="A75" s="51" t="s">
        <v>60</v>
      </c>
      <c r="C75" s="50" t="s">
        <v>79</v>
      </c>
      <c r="D75" s="50" t="str">
        <f t="shared" si="14"/>
        <v>\\(\\quad 9　×　2　＝　 \\)</v>
      </c>
      <c r="E75" s="50" t="str">
        <f t="shared" si="15"/>
        <v>\\(\\quad 18 \\)</v>
      </c>
      <c r="F75" s="50" t="s">
        <v>62</v>
      </c>
      <c r="G75" s="50"/>
      <c r="H75" s="50"/>
      <c r="I75" s="89" t="str">
        <f t="shared" si="16"/>
        <v>INSERT INTO math(tangen,question,answer,editor,date,count) VALUES('m1800','\\(\\quad 9　×　2　＝　 \\)','\\(\\quad 18 \\)','harazono',NOW(),0);</v>
      </c>
      <c r="J75" s="78" t="s">
        <v>229</v>
      </c>
      <c r="K75" s="1">
        <v>9</v>
      </c>
      <c r="L75" t="s">
        <v>238</v>
      </c>
      <c r="M75" s="1">
        <v>2</v>
      </c>
      <c r="N75" t="s">
        <v>239</v>
      </c>
      <c r="O75" t="s">
        <v>230</v>
      </c>
      <c r="P75" s="78" t="s">
        <v>229</v>
      </c>
      <c r="Q75" s="1">
        <f t="shared" ref="Q75:Q82" si="19">K75*M75</f>
        <v>18</v>
      </c>
      <c r="R75" t="s">
        <v>230</v>
      </c>
      <c r="S75" t="str">
        <f t="shared" si="17"/>
        <v>\\(\\quad 9　×　2　＝　 \\)</v>
      </c>
      <c r="T75" t="str">
        <f t="shared" si="18"/>
        <v>\\(\\quad 18 \\)</v>
      </c>
    </row>
    <row r="76" spans="1:20" x14ac:dyDescent="0.55000000000000004">
      <c r="A76" s="51" t="s">
        <v>60</v>
      </c>
      <c r="C76" s="50" t="s">
        <v>79</v>
      </c>
      <c r="D76" s="50" t="str">
        <f t="shared" si="14"/>
        <v>\\(\\quad 9　×　3　＝　 \\)</v>
      </c>
      <c r="E76" s="50" t="str">
        <f t="shared" si="15"/>
        <v>\\(\\quad 27 \\)</v>
      </c>
      <c r="F76" s="50" t="s">
        <v>62</v>
      </c>
      <c r="G76" s="50"/>
      <c r="H76" s="50"/>
      <c r="I76" s="89" t="str">
        <f t="shared" si="16"/>
        <v>INSERT INTO math(tangen,question,answer,editor,date,count) VALUES('m1800','\\(\\quad 9　×　3　＝　 \\)','\\(\\quad 27 \\)','harazono',NOW(),0);</v>
      </c>
      <c r="J76" s="78" t="s">
        <v>229</v>
      </c>
      <c r="K76" s="1">
        <v>9</v>
      </c>
      <c r="L76" t="s">
        <v>238</v>
      </c>
      <c r="M76" s="1">
        <v>3</v>
      </c>
      <c r="N76" t="s">
        <v>239</v>
      </c>
      <c r="O76" t="s">
        <v>230</v>
      </c>
      <c r="P76" s="78" t="s">
        <v>229</v>
      </c>
      <c r="Q76" s="1">
        <f t="shared" si="19"/>
        <v>27</v>
      </c>
      <c r="R76" t="s">
        <v>230</v>
      </c>
      <c r="S76" t="str">
        <f t="shared" si="17"/>
        <v>\\(\\quad 9　×　3　＝　 \\)</v>
      </c>
      <c r="T76" t="str">
        <f t="shared" si="18"/>
        <v>\\(\\quad 27 \\)</v>
      </c>
    </row>
    <row r="77" spans="1:20" x14ac:dyDescent="0.55000000000000004">
      <c r="A77" s="51" t="s">
        <v>60</v>
      </c>
      <c r="C77" s="50" t="s">
        <v>79</v>
      </c>
      <c r="D77" s="50" t="str">
        <f t="shared" si="14"/>
        <v>\\(\\quad 9　×　4　＝　 \\)</v>
      </c>
      <c r="E77" s="50" t="str">
        <f t="shared" si="15"/>
        <v>\\(\\quad 36 \\)</v>
      </c>
      <c r="F77" s="50" t="s">
        <v>62</v>
      </c>
      <c r="G77" s="50"/>
      <c r="H77" s="50"/>
      <c r="I77" s="89" t="str">
        <f t="shared" si="16"/>
        <v>INSERT INTO math(tangen,question,answer,editor,date,count) VALUES('m1800','\\(\\quad 9　×　4　＝　 \\)','\\(\\quad 36 \\)','harazono',NOW(),0);</v>
      </c>
      <c r="J77" s="78" t="s">
        <v>229</v>
      </c>
      <c r="K77" s="1">
        <v>9</v>
      </c>
      <c r="L77" t="s">
        <v>238</v>
      </c>
      <c r="M77" s="1">
        <v>4</v>
      </c>
      <c r="N77" t="s">
        <v>239</v>
      </c>
      <c r="O77" t="s">
        <v>230</v>
      </c>
      <c r="P77" s="78" t="s">
        <v>229</v>
      </c>
      <c r="Q77" s="1">
        <f t="shared" si="19"/>
        <v>36</v>
      </c>
      <c r="R77" t="s">
        <v>230</v>
      </c>
      <c r="S77" t="str">
        <f t="shared" si="17"/>
        <v>\\(\\quad 9　×　4　＝　 \\)</v>
      </c>
      <c r="T77" t="str">
        <f t="shared" si="18"/>
        <v>\\(\\quad 36 \\)</v>
      </c>
    </row>
    <row r="78" spans="1:20" x14ac:dyDescent="0.55000000000000004">
      <c r="A78" s="51" t="s">
        <v>60</v>
      </c>
      <c r="C78" s="50" t="s">
        <v>79</v>
      </c>
      <c r="D78" s="50" t="str">
        <f t="shared" si="14"/>
        <v>\\(\\quad 9　×　5　＝　 \\)</v>
      </c>
      <c r="E78" s="50" t="str">
        <f t="shared" si="15"/>
        <v>\\(\\quad 45 \\)</v>
      </c>
      <c r="F78" s="50" t="s">
        <v>62</v>
      </c>
      <c r="G78" s="50"/>
      <c r="H78" s="50"/>
      <c r="I78" s="89" t="str">
        <f t="shared" si="16"/>
        <v>INSERT INTO math(tangen,question,answer,editor,date,count) VALUES('m1800','\\(\\quad 9　×　5　＝　 \\)','\\(\\quad 45 \\)','harazono',NOW(),0);</v>
      </c>
      <c r="J78" s="78" t="s">
        <v>229</v>
      </c>
      <c r="K78" s="1">
        <v>9</v>
      </c>
      <c r="L78" t="s">
        <v>238</v>
      </c>
      <c r="M78" s="1">
        <v>5</v>
      </c>
      <c r="N78" t="s">
        <v>239</v>
      </c>
      <c r="O78" t="s">
        <v>230</v>
      </c>
      <c r="P78" s="78" t="s">
        <v>229</v>
      </c>
      <c r="Q78" s="1">
        <f t="shared" si="19"/>
        <v>45</v>
      </c>
      <c r="R78" t="s">
        <v>230</v>
      </c>
      <c r="S78" t="str">
        <f t="shared" si="17"/>
        <v>\\(\\quad 9　×　5　＝　 \\)</v>
      </c>
      <c r="T78" t="str">
        <f t="shared" si="18"/>
        <v>\\(\\quad 45 \\)</v>
      </c>
    </row>
    <row r="79" spans="1:20" x14ac:dyDescent="0.55000000000000004">
      <c r="A79" s="51" t="s">
        <v>60</v>
      </c>
      <c r="C79" s="50" t="s">
        <v>79</v>
      </c>
      <c r="D79" s="50" t="str">
        <f t="shared" si="14"/>
        <v>\\(\\quad 9　×　6　＝　 \\)</v>
      </c>
      <c r="E79" s="50" t="str">
        <f t="shared" si="15"/>
        <v>\\(\\quad 54 \\)</v>
      </c>
      <c r="F79" s="50" t="s">
        <v>62</v>
      </c>
      <c r="G79" s="50"/>
      <c r="H79" s="50"/>
      <c r="I79" s="89" t="str">
        <f t="shared" si="16"/>
        <v>INSERT INTO math(tangen,question,answer,editor,date,count) VALUES('m1800','\\(\\quad 9　×　6　＝　 \\)','\\(\\quad 54 \\)','harazono',NOW(),0);</v>
      </c>
      <c r="J79" s="78" t="s">
        <v>229</v>
      </c>
      <c r="K79" s="1">
        <v>9</v>
      </c>
      <c r="L79" t="s">
        <v>238</v>
      </c>
      <c r="M79" s="1">
        <v>6</v>
      </c>
      <c r="N79" t="s">
        <v>239</v>
      </c>
      <c r="O79" t="s">
        <v>230</v>
      </c>
      <c r="P79" s="78" t="s">
        <v>229</v>
      </c>
      <c r="Q79" s="1">
        <f t="shared" si="19"/>
        <v>54</v>
      </c>
      <c r="R79" t="s">
        <v>230</v>
      </c>
      <c r="S79" t="str">
        <f t="shared" si="17"/>
        <v>\\(\\quad 9　×　6　＝　 \\)</v>
      </c>
      <c r="T79" t="str">
        <f t="shared" si="18"/>
        <v>\\(\\quad 54 \\)</v>
      </c>
    </row>
    <row r="80" spans="1:20" x14ac:dyDescent="0.55000000000000004">
      <c r="A80" s="51" t="s">
        <v>60</v>
      </c>
      <c r="C80" s="50" t="s">
        <v>79</v>
      </c>
      <c r="D80" s="50" t="str">
        <f t="shared" si="14"/>
        <v>\\(\\quad 9　×　7　＝　 \\)</v>
      </c>
      <c r="E80" s="50" t="str">
        <f t="shared" si="15"/>
        <v>\\(\\quad 63 \\)</v>
      </c>
      <c r="F80" s="50" t="s">
        <v>62</v>
      </c>
      <c r="G80" s="50"/>
      <c r="H80" s="50"/>
      <c r="I80" s="89" t="str">
        <f t="shared" si="16"/>
        <v>INSERT INTO math(tangen,question,answer,editor,date,count) VALUES('m1800','\\(\\quad 9　×　7　＝　 \\)','\\(\\quad 63 \\)','harazono',NOW(),0);</v>
      </c>
      <c r="J80" s="78" t="s">
        <v>229</v>
      </c>
      <c r="K80" s="1">
        <v>9</v>
      </c>
      <c r="L80" t="s">
        <v>238</v>
      </c>
      <c r="M80" s="1">
        <v>7</v>
      </c>
      <c r="N80" t="s">
        <v>239</v>
      </c>
      <c r="O80" t="s">
        <v>230</v>
      </c>
      <c r="P80" s="78" t="s">
        <v>229</v>
      </c>
      <c r="Q80" s="1">
        <f t="shared" si="19"/>
        <v>63</v>
      </c>
      <c r="R80" t="s">
        <v>230</v>
      </c>
      <c r="S80" t="str">
        <f t="shared" si="17"/>
        <v>\\(\\quad 9　×　7　＝　 \\)</v>
      </c>
      <c r="T80" t="str">
        <f t="shared" si="18"/>
        <v>\\(\\quad 63 \\)</v>
      </c>
    </row>
    <row r="81" spans="1:20" x14ac:dyDescent="0.55000000000000004">
      <c r="A81" s="51" t="s">
        <v>60</v>
      </c>
      <c r="C81" s="50" t="s">
        <v>79</v>
      </c>
      <c r="D81" s="50" t="str">
        <f t="shared" si="14"/>
        <v>\\(\\quad 9　×　8　＝　 \\)</v>
      </c>
      <c r="E81" s="50" t="str">
        <f t="shared" si="15"/>
        <v>\\(\\quad 72 \\)</v>
      </c>
      <c r="F81" s="50" t="s">
        <v>62</v>
      </c>
      <c r="G81" s="50"/>
      <c r="H81" s="50"/>
      <c r="I81" s="89" t="str">
        <f t="shared" si="16"/>
        <v>INSERT INTO math(tangen,question,answer,editor,date,count) VALUES('m1800','\\(\\quad 9　×　8　＝　 \\)','\\(\\quad 72 \\)','harazono',NOW(),0);</v>
      </c>
      <c r="J81" s="78" t="s">
        <v>229</v>
      </c>
      <c r="K81" s="1">
        <v>9</v>
      </c>
      <c r="L81" t="s">
        <v>238</v>
      </c>
      <c r="M81" s="1">
        <v>8</v>
      </c>
      <c r="N81" t="s">
        <v>239</v>
      </c>
      <c r="O81" t="s">
        <v>230</v>
      </c>
      <c r="P81" s="78" t="s">
        <v>229</v>
      </c>
      <c r="Q81" s="1">
        <f t="shared" si="19"/>
        <v>72</v>
      </c>
      <c r="R81" t="s">
        <v>230</v>
      </c>
      <c r="S81" t="str">
        <f t="shared" si="17"/>
        <v>\\(\\quad 9　×　8　＝　 \\)</v>
      </c>
      <c r="T81" t="str">
        <f t="shared" si="18"/>
        <v>\\(\\quad 72 \\)</v>
      </c>
    </row>
    <row r="82" spans="1:20" x14ac:dyDescent="0.55000000000000004">
      <c r="A82" s="51" t="s">
        <v>60</v>
      </c>
      <c r="C82" s="50" t="s">
        <v>79</v>
      </c>
      <c r="D82" s="50" t="str">
        <f t="shared" si="14"/>
        <v>\\(\\quad 9　×　9　＝　 \\)</v>
      </c>
      <c r="E82" s="50" t="str">
        <f t="shared" si="15"/>
        <v>\\(\\quad 81 \\)</v>
      </c>
      <c r="F82" s="50" t="s">
        <v>62</v>
      </c>
      <c r="G82" s="50"/>
      <c r="H82" s="50"/>
      <c r="I82" s="89" t="str">
        <f t="shared" si="16"/>
        <v>INSERT INTO math(tangen,question,answer,editor,date,count) VALUES('m1800','\\(\\quad 9　×　9　＝　 \\)','\\(\\quad 81 \\)','harazono',NOW(),0);</v>
      </c>
      <c r="J82" s="78" t="s">
        <v>229</v>
      </c>
      <c r="K82" s="1">
        <v>9</v>
      </c>
      <c r="L82" t="s">
        <v>238</v>
      </c>
      <c r="M82" s="1">
        <v>9</v>
      </c>
      <c r="N82" t="s">
        <v>239</v>
      </c>
      <c r="O82" t="s">
        <v>230</v>
      </c>
      <c r="P82" s="78" t="s">
        <v>229</v>
      </c>
      <c r="Q82" s="1">
        <f t="shared" si="19"/>
        <v>81</v>
      </c>
      <c r="R82" t="s">
        <v>230</v>
      </c>
      <c r="S82" t="str">
        <f t="shared" si="17"/>
        <v>\\(\\quad 9　×　9　＝　 \\)</v>
      </c>
      <c r="T82" t="str">
        <f t="shared" si="18"/>
        <v>\\(\\quad 81 \\)</v>
      </c>
    </row>
    <row r="83" spans="1:20" x14ac:dyDescent="0.55000000000000004">
      <c r="A83" s="9"/>
      <c r="B83" s="9"/>
      <c r="C83" s="9"/>
      <c r="D83" s="9"/>
      <c r="E83" s="9"/>
      <c r="F83" s="9"/>
      <c r="G83" s="9"/>
      <c r="H83" s="9"/>
      <c r="I83" s="2"/>
      <c r="J83" s="78" t="s">
        <v>229</v>
      </c>
      <c r="K83" s="9"/>
      <c r="L83" t="s">
        <v>238</v>
      </c>
      <c r="M83" s="9"/>
      <c r="N83" t="s">
        <v>239</v>
      </c>
      <c r="O83" t="s">
        <v>230</v>
      </c>
      <c r="P83" s="78" t="s">
        <v>229</v>
      </c>
      <c r="Q83" s="9"/>
      <c r="R83" t="s">
        <v>230</v>
      </c>
      <c r="S83" t="str">
        <f t="shared" si="17"/>
        <v>\\(\\quad 　×　　＝　 \\)</v>
      </c>
      <c r="T83" t="str">
        <f t="shared" si="18"/>
        <v>\\(\\quad  \\)</v>
      </c>
    </row>
    <row r="84" spans="1:20" x14ac:dyDescent="0.55000000000000004">
      <c r="A84" s="51" t="s">
        <v>60</v>
      </c>
      <c r="C84" s="50" t="s">
        <v>166</v>
      </c>
      <c r="D84" s="50" t="str">
        <f t="shared" ref="D84" ca="1" si="20">S84</f>
        <v>\\(\\quad 99　×　1　＝　 \\)</v>
      </c>
      <c r="E84" s="50" t="str">
        <f t="shared" ref="E84" ca="1" si="21">T84</f>
        <v>\\(\\quad 99 \\)</v>
      </c>
      <c r="F84" s="50" t="s">
        <v>62</v>
      </c>
      <c r="G84" s="50"/>
      <c r="H84" s="50"/>
      <c r="I84" s="89" t="str">
        <f t="shared" ref="I84" ca="1" si="22">"INSERT INTO "&amp;A84&amp;"(tangen,question,answer,editor,date,count) VALUES('"&amp;C84&amp;"','"&amp;D84&amp;"','"&amp;E84&amp;"','"&amp;F84&amp;"',NOW(),0);"</f>
        <v>INSERT INTO math(tangen,question,answer,editor,date,count) VALUES('m1900','\\(\\quad 99　×　1　＝　 \\)','\\(\\quad 99 \\)','harazono',NOW(),0);</v>
      </c>
      <c r="J84" s="78" t="s">
        <v>229</v>
      </c>
      <c r="K84" s="1">
        <f ca="1">RANDBETWEEN(10,99)</f>
        <v>99</v>
      </c>
      <c r="L84" t="s">
        <v>238</v>
      </c>
      <c r="M84" s="1">
        <v>1</v>
      </c>
      <c r="N84" t="s">
        <v>239</v>
      </c>
      <c r="O84" t="s">
        <v>230</v>
      </c>
      <c r="P84" s="78" t="s">
        <v>229</v>
      </c>
      <c r="Q84" s="1">
        <f t="shared" ref="Q84" ca="1" si="23">K84*M84</f>
        <v>99</v>
      </c>
      <c r="R84" t="s">
        <v>230</v>
      </c>
      <c r="S84" t="str">
        <f t="shared" ca="1" si="17"/>
        <v>\\(\\quad 99　×　1　＝　 \\)</v>
      </c>
      <c r="T84" t="str">
        <f t="shared" ca="1" si="18"/>
        <v>\\(\\quad 99 \\)</v>
      </c>
    </row>
    <row r="85" spans="1:20" x14ac:dyDescent="0.55000000000000004">
      <c r="A85" s="51" t="s">
        <v>60</v>
      </c>
      <c r="C85" s="50" t="s">
        <v>166</v>
      </c>
      <c r="D85" s="50" t="str">
        <f t="shared" ref="D85:D148" ca="1" si="24">S85</f>
        <v>\\(\\quad 12　×　2　＝　 \\)</v>
      </c>
      <c r="E85" s="50" t="str">
        <f t="shared" ref="E85:E148" ca="1" si="25">T85</f>
        <v>\\(\\quad 24 \\)</v>
      </c>
      <c r="F85" s="50" t="s">
        <v>62</v>
      </c>
      <c r="G85" s="50"/>
      <c r="H85" s="50"/>
      <c r="I85" s="89" t="str">
        <f t="shared" ref="I85:I148" ca="1" si="26">"INSERT INTO "&amp;A85&amp;"(tangen,question,answer,editor,date,count) VALUES('"&amp;C85&amp;"','"&amp;D85&amp;"','"&amp;E85&amp;"','"&amp;F85&amp;"',NOW(),0);"</f>
        <v>INSERT INTO math(tangen,question,answer,editor,date,count) VALUES('m1900','\\(\\quad 12　×　2　＝　 \\)','\\(\\quad 24 \\)','harazono',NOW(),0);</v>
      </c>
      <c r="J85" s="78" t="s">
        <v>229</v>
      </c>
      <c r="K85" s="1">
        <f t="shared" ref="K85:K148" ca="1" si="27">RANDBETWEEN(10,99)</f>
        <v>12</v>
      </c>
      <c r="L85" t="s">
        <v>238</v>
      </c>
      <c r="M85" s="1">
        <v>2</v>
      </c>
      <c r="N85" t="s">
        <v>239</v>
      </c>
      <c r="O85" t="s">
        <v>230</v>
      </c>
      <c r="P85" s="78" t="s">
        <v>229</v>
      </c>
      <c r="Q85" s="1">
        <f t="shared" ref="Q85:Q148" ca="1" si="28">K85*M85</f>
        <v>24</v>
      </c>
      <c r="R85" t="s">
        <v>230</v>
      </c>
      <c r="S85" t="str">
        <f t="shared" ca="1" si="17"/>
        <v>\\(\\quad 12　×　2　＝　 \\)</v>
      </c>
      <c r="T85" t="str">
        <f t="shared" ca="1" si="18"/>
        <v>\\(\\quad 24 \\)</v>
      </c>
    </row>
    <row r="86" spans="1:20" x14ac:dyDescent="0.55000000000000004">
      <c r="A86" s="51" t="s">
        <v>60</v>
      </c>
      <c r="C86" s="50" t="s">
        <v>166</v>
      </c>
      <c r="D86" s="50" t="str">
        <f t="shared" ca="1" si="24"/>
        <v>\\(\\quad 47　×　3　＝　 \\)</v>
      </c>
      <c r="E86" s="50" t="str">
        <f t="shared" ca="1" si="25"/>
        <v>\\(\\quad 141 \\)</v>
      </c>
      <c r="F86" s="50" t="s">
        <v>62</v>
      </c>
      <c r="G86" s="50"/>
      <c r="H86" s="50"/>
      <c r="I86" s="89" t="str">
        <f t="shared" ca="1" si="26"/>
        <v>INSERT INTO math(tangen,question,answer,editor,date,count) VALUES('m1900','\\(\\quad 47　×　3　＝　 \\)','\\(\\quad 141 \\)','harazono',NOW(),0);</v>
      </c>
      <c r="J86" s="78" t="s">
        <v>229</v>
      </c>
      <c r="K86" s="1">
        <f t="shared" ca="1" si="27"/>
        <v>47</v>
      </c>
      <c r="L86" t="s">
        <v>238</v>
      </c>
      <c r="M86" s="1">
        <v>3</v>
      </c>
      <c r="N86" t="s">
        <v>239</v>
      </c>
      <c r="O86" t="s">
        <v>230</v>
      </c>
      <c r="P86" s="78" t="s">
        <v>229</v>
      </c>
      <c r="Q86" s="1">
        <f t="shared" ca="1" si="28"/>
        <v>141</v>
      </c>
      <c r="R86" t="s">
        <v>230</v>
      </c>
      <c r="S86" t="str">
        <f t="shared" ca="1" si="17"/>
        <v>\\(\\quad 47　×　3　＝　 \\)</v>
      </c>
      <c r="T86" t="str">
        <f t="shared" ca="1" si="18"/>
        <v>\\(\\quad 141 \\)</v>
      </c>
    </row>
    <row r="87" spans="1:20" x14ac:dyDescent="0.55000000000000004">
      <c r="A87" s="51" t="s">
        <v>60</v>
      </c>
      <c r="C87" s="50" t="s">
        <v>166</v>
      </c>
      <c r="D87" s="50" t="str">
        <f t="shared" ca="1" si="24"/>
        <v>\\(\\quad 39　×　4　＝　 \\)</v>
      </c>
      <c r="E87" s="50" t="str">
        <f t="shared" ca="1" si="25"/>
        <v>\\(\\quad 156 \\)</v>
      </c>
      <c r="F87" s="50" t="s">
        <v>62</v>
      </c>
      <c r="G87" s="50"/>
      <c r="H87" s="50"/>
      <c r="I87" s="89" t="str">
        <f t="shared" ca="1" si="26"/>
        <v>INSERT INTO math(tangen,question,answer,editor,date,count) VALUES('m1900','\\(\\quad 39　×　4　＝　 \\)','\\(\\quad 156 \\)','harazono',NOW(),0);</v>
      </c>
      <c r="J87" s="78" t="s">
        <v>229</v>
      </c>
      <c r="K87" s="1">
        <f t="shared" ca="1" si="27"/>
        <v>39</v>
      </c>
      <c r="L87" t="s">
        <v>238</v>
      </c>
      <c r="M87" s="1">
        <v>4</v>
      </c>
      <c r="N87" t="s">
        <v>239</v>
      </c>
      <c r="O87" t="s">
        <v>230</v>
      </c>
      <c r="P87" s="78" t="s">
        <v>229</v>
      </c>
      <c r="Q87" s="1">
        <f t="shared" ca="1" si="28"/>
        <v>156</v>
      </c>
      <c r="R87" t="s">
        <v>230</v>
      </c>
      <c r="S87" t="str">
        <f t="shared" ca="1" si="17"/>
        <v>\\(\\quad 39　×　4　＝　 \\)</v>
      </c>
      <c r="T87" t="str">
        <f t="shared" ca="1" si="18"/>
        <v>\\(\\quad 156 \\)</v>
      </c>
    </row>
    <row r="88" spans="1:20" x14ac:dyDescent="0.55000000000000004">
      <c r="A88" s="51" t="s">
        <v>60</v>
      </c>
      <c r="C88" s="50" t="s">
        <v>166</v>
      </c>
      <c r="D88" s="50" t="str">
        <f t="shared" ca="1" si="24"/>
        <v>\\(\\quad 88　×　5　＝　 \\)</v>
      </c>
      <c r="E88" s="50" t="str">
        <f t="shared" ca="1" si="25"/>
        <v>\\(\\quad 440 \\)</v>
      </c>
      <c r="F88" s="50" t="s">
        <v>62</v>
      </c>
      <c r="G88" s="50"/>
      <c r="H88" s="50"/>
      <c r="I88" s="89" t="str">
        <f t="shared" ca="1" si="26"/>
        <v>INSERT INTO math(tangen,question,answer,editor,date,count) VALUES('m1900','\\(\\quad 88　×　5　＝　 \\)','\\(\\quad 440 \\)','harazono',NOW(),0);</v>
      </c>
      <c r="J88" s="78" t="s">
        <v>229</v>
      </c>
      <c r="K88" s="1">
        <f t="shared" ca="1" si="27"/>
        <v>88</v>
      </c>
      <c r="L88" t="s">
        <v>238</v>
      </c>
      <c r="M88" s="1">
        <v>5</v>
      </c>
      <c r="N88" t="s">
        <v>239</v>
      </c>
      <c r="O88" t="s">
        <v>230</v>
      </c>
      <c r="P88" s="78" t="s">
        <v>229</v>
      </c>
      <c r="Q88" s="1">
        <f t="shared" ca="1" si="28"/>
        <v>440</v>
      </c>
      <c r="R88" t="s">
        <v>230</v>
      </c>
      <c r="S88" t="str">
        <f t="shared" ca="1" si="17"/>
        <v>\\(\\quad 88　×　5　＝　 \\)</v>
      </c>
      <c r="T88" t="str">
        <f t="shared" ca="1" si="18"/>
        <v>\\(\\quad 440 \\)</v>
      </c>
    </row>
    <row r="89" spans="1:20" x14ac:dyDescent="0.55000000000000004">
      <c r="A89" s="51" t="s">
        <v>60</v>
      </c>
      <c r="C89" s="50" t="s">
        <v>166</v>
      </c>
      <c r="D89" s="50" t="str">
        <f t="shared" ca="1" si="24"/>
        <v>\\(\\quad 98　×　6　＝　 \\)</v>
      </c>
      <c r="E89" s="50" t="str">
        <f t="shared" ca="1" si="25"/>
        <v>\\(\\quad 588 \\)</v>
      </c>
      <c r="F89" s="50" t="s">
        <v>62</v>
      </c>
      <c r="G89" s="50"/>
      <c r="H89" s="50"/>
      <c r="I89" s="89" t="str">
        <f t="shared" ca="1" si="26"/>
        <v>INSERT INTO math(tangen,question,answer,editor,date,count) VALUES('m1900','\\(\\quad 98　×　6　＝　 \\)','\\(\\quad 588 \\)','harazono',NOW(),0);</v>
      </c>
      <c r="J89" s="78" t="s">
        <v>229</v>
      </c>
      <c r="K89" s="1">
        <f t="shared" ca="1" si="27"/>
        <v>98</v>
      </c>
      <c r="L89" t="s">
        <v>238</v>
      </c>
      <c r="M89" s="1">
        <v>6</v>
      </c>
      <c r="N89" t="s">
        <v>239</v>
      </c>
      <c r="O89" t="s">
        <v>230</v>
      </c>
      <c r="P89" s="78" t="s">
        <v>229</v>
      </c>
      <c r="Q89" s="1">
        <f t="shared" ca="1" si="28"/>
        <v>588</v>
      </c>
      <c r="R89" t="s">
        <v>230</v>
      </c>
      <c r="S89" t="str">
        <f t="shared" ca="1" si="17"/>
        <v>\\(\\quad 98　×　6　＝　 \\)</v>
      </c>
      <c r="T89" t="str">
        <f t="shared" ca="1" si="18"/>
        <v>\\(\\quad 588 \\)</v>
      </c>
    </row>
    <row r="90" spans="1:20" x14ac:dyDescent="0.55000000000000004">
      <c r="A90" s="51" t="s">
        <v>60</v>
      </c>
      <c r="C90" s="50" t="s">
        <v>166</v>
      </c>
      <c r="D90" s="50" t="str">
        <f t="shared" ca="1" si="24"/>
        <v>\\(\\quad 40　×　7　＝　 \\)</v>
      </c>
      <c r="E90" s="50" t="str">
        <f t="shared" ca="1" si="25"/>
        <v>\\(\\quad 280 \\)</v>
      </c>
      <c r="F90" s="50" t="s">
        <v>62</v>
      </c>
      <c r="G90" s="50"/>
      <c r="H90" s="50"/>
      <c r="I90" s="89" t="str">
        <f t="shared" ca="1" si="26"/>
        <v>INSERT INTO math(tangen,question,answer,editor,date,count) VALUES('m1900','\\(\\quad 40　×　7　＝　 \\)','\\(\\quad 280 \\)','harazono',NOW(),0);</v>
      </c>
      <c r="J90" s="78" t="s">
        <v>229</v>
      </c>
      <c r="K90" s="1">
        <f t="shared" ca="1" si="27"/>
        <v>40</v>
      </c>
      <c r="L90" t="s">
        <v>238</v>
      </c>
      <c r="M90" s="1">
        <v>7</v>
      </c>
      <c r="N90" t="s">
        <v>239</v>
      </c>
      <c r="O90" t="s">
        <v>230</v>
      </c>
      <c r="P90" s="78" t="s">
        <v>229</v>
      </c>
      <c r="Q90" s="1">
        <f t="shared" ca="1" si="28"/>
        <v>280</v>
      </c>
      <c r="R90" t="s">
        <v>230</v>
      </c>
      <c r="S90" t="str">
        <f t="shared" ca="1" si="17"/>
        <v>\\(\\quad 40　×　7　＝　 \\)</v>
      </c>
      <c r="T90" t="str">
        <f t="shared" ca="1" si="18"/>
        <v>\\(\\quad 280 \\)</v>
      </c>
    </row>
    <row r="91" spans="1:20" x14ac:dyDescent="0.55000000000000004">
      <c r="A91" s="51" t="s">
        <v>60</v>
      </c>
      <c r="C91" s="50" t="s">
        <v>166</v>
      </c>
      <c r="D91" s="50" t="str">
        <f t="shared" ca="1" si="24"/>
        <v>\\(\\quad 44　×　8　＝　 \\)</v>
      </c>
      <c r="E91" s="50" t="str">
        <f t="shared" ca="1" si="25"/>
        <v>\\(\\quad 352 \\)</v>
      </c>
      <c r="F91" s="50" t="s">
        <v>62</v>
      </c>
      <c r="G91" s="50"/>
      <c r="H91" s="50"/>
      <c r="I91" s="89" t="str">
        <f t="shared" ca="1" si="26"/>
        <v>INSERT INTO math(tangen,question,answer,editor,date,count) VALUES('m1900','\\(\\quad 44　×　8　＝　 \\)','\\(\\quad 352 \\)','harazono',NOW(),0);</v>
      </c>
      <c r="J91" s="78" t="s">
        <v>229</v>
      </c>
      <c r="K91" s="1">
        <f t="shared" ca="1" si="27"/>
        <v>44</v>
      </c>
      <c r="L91" t="s">
        <v>238</v>
      </c>
      <c r="M91" s="1">
        <v>8</v>
      </c>
      <c r="N91" t="s">
        <v>239</v>
      </c>
      <c r="O91" t="s">
        <v>230</v>
      </c>
      <c r="P91" s="78" t="s">
        <v>229</v>
      </c>
      <c r="Q91" s="1">
        <f t="shared" ca="1" si="28"/>
        <v>352</v>
      </c>
      <c r="R91" t="s">
        <v>230</v>
      </c>
      <c r="S91" t="str">
        <f t="shared" ca="1" si="17"/>
        <v>\\(\\quad 44　×　8　＝　 \\)</v>
      </c>
      <c r="T91" t="str">
        <f t="shared" ca="1" si="18"/>
        <v>\\(\\quad 352 \\)</v>
      </c>
    </row>
    <row r="92" spans="1:20" x14ac:dyDescent="0.55000000000000004">
      <c r="A92" s="51" t="s">
        <v>60</v>
      </c>
      <c r="C92" s="50" t="s">
        <v>166</v>
      </c>
      <c r="D92" s="50" t="str">
        <f t="shared" ca="1" si="24"/>
        <v>\\(\\quad 99　×　9　＝　 \\)</v>
      </c>
      <c r="E92" s="50" t="str">
        <f t="shared" ca="1" si="25"/>
        <v>\\(\\quad 891 \\)</v>
      </c>
      <c r="F92" s="50" t="s">
        <v>62</v>
      </c>
      <c r="G92" s="50"/>
      <c r="H92" s="50"/>
      <c r="I92" s="89" t="str">
        <f t="shared" ca="1" si="26"/>
        <v>INSERT INTO math(tangen,question,answer,editor,date,count) VALUES('m1900','\\(\\quad 99　×　9　＝　 \\)','\\(\\quad 891 \\)','harazono',NOW(),0);</v>
      </c>
      <c r="J92" s="78" t="s">
        <v>229</v>
      </c>
      <c r="K92" s="1">
        <f t="shared" ca="1" si="27"/>
        <v>99</v>
      </c>
      <c r="L92" t="s">
        <v>238</v>
      </c>
      <c r="M92" s="1">
        <v>9</v>
      </c>
      <c r="N92" t="s">
        <v>239</v>
      </c>
      <c r="O92" t="s">
        <v>230</v>
      </c>
      <c r="P92" s="78" t="s">
        <v>229</v>
      </c>
      <c r="Q92" s="1">
        <f t="shared" ca="1" si="28"/>
        <v>891</v>
      </c>
      <c r="R92" t="s">
        <v>230</v>
      </c>
      <c r="S92" t="str">
        <f t="shared" ca="1" si="17"/>
        <v>\\(\\quad 99　×　9　＝　 \\)</v>
      </c>
      <c r="T92" t="str">
        <f t="shared" ca="1" si="18"/>
        <v>\\(\\quad 891 \\)</v>
      </c>
    </row>
    <row r="93" spans="1:20" x14ac:dyDescent="0.55000000000000004">
      <c r="A93" s="51" t="s">
        <v>60</v>
      </c>
      <c r="C93" s="50" t="s">
        <v>166</v>
      </c>
      <c r="D93" s="50" t="str">
        <f t="shared" ca="1" si="24"/>
        <v>\\(\\quad 35　×　1　＝　 \\)</v>
      </c>
      <c r="E93" s="50" t="str">
        <f t="shared" ca="1" si="25"/>
        <v>\\(\\quad 35 \\)</v>
      </c>
      <c r="F93" s="50" t="s">
        <v>62</v>
      </c>
      <c r="G93" s="50"/>
      <c r="H93" s="50"/>
      <c r="I93" s="89" t="str">
        <f t="shared" ca="1" si="26"/>
        <v>INSERT INTO math(tangen,question,answer,editor,date,count) VALUES('m1900','\\(\\quad 35　×　1　＝　 \\)','\\(\\quad 35 \\)','harazono',NOW(),0);</v>
      </c>
      <c r="J93" s="78" t="s">
        <v>229</v>
      </c>
      <c r="K93" s="1">
        <f t="shared" ca="1" si="27"/>
        <v>35</v>
      </c>
      <c r="L93" t="s">
        <v>238</v>
      </c>
      <c r="M93" s="1">
        <v>1</v>
      </c>
      <c r="N93" t="s">
        <v>239</v>
      </c>
      <c r="O93" t="s">
        <v>230</v>
      </c>
      <c r="P93" s="78" t="s">
        <v>229</v>
      </c>
      <c r="Q93" s="1">
        <f t="shared" ca="1" si="28"/>
        <v>35</v>
      </c>
      <c r="R93" t="s">
        <v>230</v>
      </c>
      <c r="S93" t="str">
        <f t="shared" ca="1" si="17"/>
        <v>\\(\\quad 35　×　1　＝　 \\)</v>
      </c>
      <c r="T93" t="str">
        <f t="shared" ca="1" si="18"/>
        <v>\\(\\quad 35 \\)</v>
      </c>
    </row>
    <row r="94" spans="1:20" x14ac:dyDescent="0.55000000000000004">
      <c r="A94" s="51" t="s">
        <v>60</v>
      </c>
      <c r="C94" s="50" t="s">
        <v>166</v>
      </c>
      <c r="D94" s="50" t="str">
        <f t="shared" ca="1" si="24"/>
        <v>\\(\\quad 64　×　2　＝　 \\)</v>
      </c>
      <c r="E94" s="50" t="str">
        <f t="shared" ca="1" si="25"/>
        <v>\\(\\quad 128 \\)</v>
      </c>
      <c r="F94" s="50" t="s">
        <v>62</v>
      </c>
      <c r="G94" s="50"/>
      <c r="H94" s="50"/>
      <c r="I94" s="89" t="str">
        <f t="shared" ca="1" si="26"/>
        <v>INSERT INTO math(tangen,question,answer,editor,date,count) VALUES('m1900','\\(\\quad 64　×　2　＝　 \\)','\\(\\quad 128 \\)','harazono',NOW(),0);</v>
      </c>
      <c r="J94" s="78" t="s">
        <v>229</v>
      </c>
      <c r="K94" s="1">
        <f t="shared" ca="1" si="27"/>
        <v>64</v>
      </c>
      <c r="L94" t="s">
        <v>238</v>
      </c>
      <c r="M94" s="1">
        <v>2</v>
      </c>
      <c r="N94" t="s">
        <v>239</v>
      </c>
      <c r="O94" t="s">
        <v>230</v>
      </c>
      <c r="P94" s="78" t="s">
        <v>229</v>
      </c>
      <c r="Q94" s="1">
        <f t="shared" ca="1" si="28"/>
        <v>128</v>
      </c>
      <c r="R94" t="s">
        <v>230</v>
      </c>
      <c r="S94" t="str">
        <f t="shared" ca="1" si="17"/>
        <v>\\(\\quad 64　×　2　＝　 \\)</v>
      </c>
      <c r="T94" t="str">
        <f t="shared" ca="1" si="18"/>
        <v>\\(\\quad 128 \\)</v>
      </c>
    </row>
    <row r="95" spans="1:20" x14ac:dyDescent="0.55000000000000004">
      <c r="A95" s="51" t="s">
        <v>60</v>
      </c>
      <c r="C95" s="50" t="s">
        <v>166</v>
      </c>
      <c r="D95" s="50" t="str">
        <f t="shared" ca="1" si="24"/>
        <v>\\(\\quad 95　×　3　＝　 \\)</v>
      </c>
      <c r="E95" s="50" t="str">
        <f t="shared" ca="1" si="25"/>
        <v>\\(\\quad 285 \\)</v>
      </c>
      <c r="F95" s="50" t="s">
        <v>62</v>
      </c>
      <c r="G95" s="50"/>
      <c r="H95" s="50"/>
      <c r="I95" s="89" t="str">
        <f t="shared" ca="1" si="26"/>
        <v>INSERT INTO math(tangen,question,answer,editor,date,count) VALUES('m1900','\\(\\quad 95　×　3　＝　 \\)','\\(\\quad 285 \\)','harazono',NOW(),0);</v>
      </c>
      <c r="J95" s="78" t="s">
        <v>229</v>
      </c>
      <c r="K95" s="1">
        <f t="shared" ca="1" si="27"/>
        <v>95</v>
      </c>
      <c r="L95" t="s">
        <v>238</v>
      </c>
      <c r="M95" s="1">
        <v>3</v>
      </c>
      <c r="N95" t="s">
        <v>239</v>
      </c>
      <c r="O95" t="s">
        <v>230</v>
      </c>
      <c r="P95" s="78" t="s">
        <v>229</v>
      </c>
      <c r="Q95" s="1">
        <f t="shared" ca="1" si="28"/>
        <v>285</v>
      </c>
      <c r="R95" t="s">
        <v>230</v>
      </c>
      <c r="S95" t="str">
        <f t="shared" ca="1" si="17"/>
        <v>\\(\\quad 95　×　3　＝　 \\)</v>
      </c>
      <c r="T95" t="str">
        <f t="shared" ca="1" si="18"/>
        <v>\\(\\quad 285 \\)</v>
      </c>
    </row>
    <row r="96" spans="1:20" x14ac:dyDescent="0.55000000000000004">
      <c r="A96" s="51" t="s">
        <v>60</v>
      </c>
      <c r="C96" s="50" t="s">
        <v>166</v>
      </c>
      <c r="D96" s="50" t="str">
        <f t="shared" ca="1" si="24"/>
        <v>\\(\\quad 91　×　4　＝　 \\)</v>
      </c>
      <c r="E96" s="50" t="str">
        <f t="shared" ca="1" si="25"/>
        <v>\\(\\quad 364 \\)</v>
      </c>
      <c r="F96" s="50" t="s">
        <v>62</v>
      </c>
      <c r="G96" s="50"/>
      <c r="H96" s="50"/>
      <c r="I96" s="89" t="str">
        <f t="shared" ca="1" si="26"/>
        <v>INSERT INTO math(tangen,question,answer,editor,date,count) VALUES('m1900','\\(\\quad 91　×　4　＝　 \\)','\\(\\quad 364 \\)','harazono',NOW(),0);</v>
      </c>
      <c r="J96" s="78" t="s">
        <v>229</v>
      </c>
      <c r="K96" s="1">
        <f t="shared" ca="1" si="27"/>
        <v>91</v>
      </c>
      <c r="L96" t="s">
        <v>238</v>
      </c>
      <c r="M96" s="1">
        <v>4</v>
      </c>
      <c r="N96" t="s">
        <v>239</v>
      </c>
      <c r="O96" t="s">
        <v>230</v>
      </c>
      <c r="P96" s="78" t="s">
        <v>229</v>
      </c>
      <c r="Q96" s="1">
        <f t="shared" ca="1" si="28"/>
        <v>364</v>
      </c>
      <c r="R96" t="s">
        <v>230</v>
      </c>
      <c r="S96" t="str">
        <f t="shared" ca="1" si="17"/>
        <v>\\(\\quad 91　×　4　＝　 \\)</v>
      </c>
      <c r="T96" t="str">
        <f t="shared" ca="1" si="18"/>
        <v>\\(\\quad 364 \\)</v>
      </c>
    </row>
    <row r="97" spans="1:20" x14ac:dyDescent="0.55000000000000004">
      <c r="A97" s="51" t="s">
        <v>60</v>
      </c>
      <c r="C97" s="50" t="s">
        <v>166</v>
      </c>
      <c r="D97" s="50" t="str">
        <f t="shared" ca="1" si="24"/>
        <v>\\(\\quad 33　×　5　＝　 \\)</v>
      </c>
      <c r="E97" s="50" t="str">
        <f t="shared" ca="1" si="25"/>
        <v>\\(\\quad 165 \\)</v>
      </c>
      <c r="F97" s="50" t="s">
        <v>62</v>
      </c>
      <c r="G97" s="50"/>
      <c r="H97" s="50"/>
      <c r="I97" s="89" t="str">
        <f t="shared" ca="1" si="26"/>
        <v>INSERT INTO math(tangen,question,answer,editor,date,count) VALUES('m1900','\\(\\quad 33　×　5　＝　 \\)','\\(\\quad 165 \\)','harazono',NOW(),0);</v>
      </c>
      <c r="J97" s="78" t="s">
        <v>229</v>
      </c>
      <c r="K97" s="1">
        <f t="shared" ca="1" si="27"/>
        <v>33</v>
      </c>
      <c r="L97" t="s">
        <v>238</v>
      </c>
      <c r="M97" s="1">
        <v>5</v>
      </c>
      <c r="N97" t="s">
        <v>239</v>
      </c>
      <c r="O97" t="s">
        <v>230</v>
      </c>
      <c r="P97" s="78" t="s">
        <v>229</v>
      </c>
      <c r="Q97" s="1">
        <f t="shared" ca="1" si="28"/>
        <v>165</v>
      </c>
      <c r="R97" t="s">
        <v>230</v>
      </c>
      <c r="S97" t="str">
        <f t="shared" ca="1" si="17"/>
        <v>\\(\\quad 33　×　5　＝　 \\)</v>
      </c>
      <c r="T97" t="str">
        <f t="shared" ca="1" si="18"/>
        <v>\\(\\quad 165 \\)</v>
      </c>
    </row>
    <row r="98" spans="1:20" x14ac:dyDescent="0.55000000000000004">
      <c r="A98" s="51" t="s">
        <v>60</v>
      </c>
      <c r="C98" s="50" t="s">
        <v>166</v>
      </c>
      <c r="D98" s="50" t="str">
        <f t="shared" ca="1" si="24"/>
        <v>\\(\\quad 89　×　6　＝　 \\)</v>
      </c>
      <c r="E98" s="50" t="str">
        <f t="shared" ca="1" si="25"/>
        <v>\\(\\quad 534 \\)</v>
      </c>
      <c r="F98" s="50" t="s">
        <v>62</v>
      </c>
      <c r="G98" s="50"/>
      <c r="H98" s="50"/>
      <c r="I98" s="89" t="str">
        <f t="shared" ca="1" si="26"/>
        <v>INSERT INTO math(tangen,question,answer,editor,date,count) VALUES('m1900','\\(\\quad 89　×　6　＝　 \\)','\\(\\quad 534 \\)','harazono',NOW(),0);</v>
      </c>
      <c r="J98" s="78" t="s">
        <v>229</v>
      </c>
      <c r="K98" s="1">
        <f t="shared" ca="1" si="27"/>
        <v>89</v>
      </c>
      <c r="L98" t="s">
        <v>238</v>
      </c>
      <c r="M98" s="1">
        <v>6</v>
      </c>
      <c r="N98" t="s">
        <v>239</v>
      </c>
      <c r="O98" t="s">
        <v>230</v>
      </c>
      <c r="P98" s="78" t="s">
        <v>229</v>
      </c>
      <c r="Q98" s="1">
        <f t="shared" ca="1" si="28"/>
        <v>534</v>
      </c>
      <c r="R98" t="s">
        <v>230</v>
      </c>
      <c r="S98" t="str">
        <f t="shared" ca="1" si="17"/>
        <v>\\(\\quad 89　×　6　＝　 \\)</v>
      </c>
      <c r="T98" t="str">
        <f t="shared" ca="1" si="18"/>
        <v>\\(\\quad 534 \\)</v>
      </c>
    </row>
    <row r="99" spans="1:20" x14ac:dyDescent="0.55000000000000004">
      <c r="A99" s="51" t="s">
        <v>60</v>
      </c>
      <c r="C99" s="50" t="s">
        <v>166</v>
      </c>
      <c r="D99" s="50" t="str">
        <f t="shared" ca="1" si="24"/>
        <v>\\(\\quad 64　×　7　＝　 \\)</v>
      </c>
      <c r="E99" s="50" t="str">
        <f t="shared" ca="1" si="25"/>
        <v>\\(\\quad 448 \\)</v>
      </c>
      <c r="F99" s="50" t="s">
        <v>62</v>
      </c>
      <c r="G99" s="50"/>
      <c r="H99" s="50"/>
      <c r="I99" s="89" t="str">
        <f t="shared" ca="1" si="26"/>
        <v>INSERT INTO math(tangen,question,answer,editor,date,count) VALUES('m1900','\\(\\quad 64　×　7　＝　 \\)','\\(\\quad 448 \\)','harazono',NOW(),0);</v>
      </c>
      <c r="J99" s="78" t="s">
        <v>229</v>
      </c>
      <c r="K99" s="1">
        <f t="shared" ca="1" si="27"/>
        <v>64</v>
      </c>
      <c r="L99" t="s">
        <v>238</v>
      </c>
      <c r="M99" s="1">
        <v>7</v>
      </c>
      <c r="N99" t="s">
        <v>239</v>
      </c>
      <c r="O99" t="s">
        <v>230</v>
      </c>
      <c r="P99" s="78" t="s">
        <v>229</v>
      </c>
      <c r="Q99" s="1">
        <f t="shared" ca="1" si="28"/>
        <v>448</v>
      </c>
      <c r="R99" t="s">
        <v>230</v>
      </c>
      <c r="S99" t="str">
        <f t="shared" ca="1" si="17"/>
        <v>\\(\\quad 64　×　7　＝　 \\)</v>
      </c>
      <c r="T99" t="str">
        <f t="shared" ca="1" si="18"/>
        <v>\\(\\quad 448 \\)</v>
      </c>
    </row>
    <row r="100" spans="1:20" x14ac:dyDescent="0.55000000000000004">
      <c r="A100" s="51" t="s">
        <v>60</v>
      </c>
      <c r="C100" s="50" t="s">
        <v>166</v>
      </c>
      <c r="D100" s="50" t="str">
        <f t="shared" ca="1" si="24"/>
        <v>\\(\\quad 76　×　8　＝　 \\)</v>
      </c>
      <c r="E100" s="50" t="str">
        <f t="shared" ca="1" si="25"/>
        <v>\\(\\quad 608 \\)</v>
      </c>
      <c r="F100" s="50" t="s">
        <v>62</v>
      </c>
      <c r="G100" s="50"/>
      <c r="H100" s="50"/>
      <c r="I100" s="89" t="str">
        <f t="shared" ca="1" si="26"/>
        <v>INSERT INTO math(tangen,question,answer,editor,date,count) VALUES('m1900','\\(\\quad 76　×　8　＝　 \\)','\\(\\quad 608 \\)','harazono',NOW(),0);</v>
      </c>
      <c r="J100" s="78" t="s">
        <v>229</v>
      </c>
      <c r="K100" s="1">
        <f t="shared" ca="1" si="27"/>
        <v>76</v>
      </c>
      <c r="L100" t="s">
        <v>238</v>
      </c>
      <c r="M100" s="1">
        <v>8</v>
      </c>
      <c r="N100" t="s">
        <v>239</v>
      </c>
      <c r="O100" t="s">
        <v>230</v>
      </c>
      <c r="P100" s="78" t="s">
        <v>229</v>
      </c>
      <c r="Q100" s="1">
        <f t="shared" ca="1" si="28"/>
        <v>608</v>
      </c>
      <c r="R100" t="s">
        <v>230</v>
      </c>
      <c r="S100" t="str">
        <f t="shared" ca="1" si="17"/>
        <v>\\(\\quad 76　×　8　＝　 \\)</v>
      </c>
      <c r="T100" t="str">
        <f t="shared" ca="1" si="18"/>
        <v>\\(\\quad 608 \\)</v>
      </c>
    </row>
    <row r="101" spans="1:20" x14ac:dyDescent="0.55000000000000004">
      <c r="A101" s="51" t="s">
        <v>60</v>
      </c>
      <c r="C101" s="50" t="s">
        <v>166</v>
      </c>
      <c r="D101" s="50" t="str">
        <f t="shared" ca="1" si="24"/>
        <v>\\(\\quad 31　×　9　＝　 \\)</v>
      </c>
      <c r="E101" s="50" t="str">
        <f t="shared" ca="1" si="25"/>
        <v>\\(\\quad 279 \\)</v>
      </c>
      <c r="F101" s="50" t="s">
        <v>62</v>
      </c>
      <c r="G101" s="50"/>
      <c r="H101" s="50"/>
      <c r="I101" s="89" t="str">
        <f t="shared" ca="1" si="26"/>
        <v>INSERT INTO math(tangen,question,answer,editor,date,count) VALUES('m1900','\\(\\quad 31　×　9　＝　 \\)','\\(\\quad 279 \\)','harazono',NOW(),0);</v>
      </c>
      <c r="J101" s="78" t="s">
        <v>229</v>
      </c>
      <c r="K101" s="1">
        <f t="shared" ca="1" si="27"/>
        <v>31</v>
      </c>
      <c r="L101" t="s">
        <v>238</v>
      </c>
      <c r="M101" s="1">
        <v>9</v>
      </c>
      <c r="N101" t="s">
        <v>239</v>
      </c>
      <c r="O101" t="s">
        <v>230</v>
      </c>
      <c r="P101" s="78" t="s">
        <v>229</v>
      </c>
      <c r="Q101" s="1">
        <f t="shared" ca="1" si="28"/>
        <v>279</v>
      </c>
      <c r="R101" t="s">
        <v>230</v>
      </c>
      <c r="S101" t="str">
        <f t="shared" ca="1" si="17"/>
        <v>\\(\\quad 31　×　9　＝　 \\)</v>
      </c>
      <c r="T101" t="str">
        <f t="shared" ca="1" si="18"/>
        <v>\\(\\quad 279 \\)</v>
      </c>
    </row>
    <row r="102" spans="1:20" x14ac:dyDescent="0.55000000000000004">
      <c r="A102" s="51" t="s">
        <v>60</v>
      </c>
      <c r="C102" s="50" t="s">
        <v>166</v>
      </c>
      <c r="D102" s="50" t="str">
        <f t="shared" ca="1" si="24"/>
        <v>\\(\\quad 16　×　1　＝　 \\)</v>
      </c>
      <c r="E102" s="50" t="str">
        <f t="shared" ca="1" si="25"/>
        <v>\\(\\quad 16 \\)</v>
      </c>
      <c r="F102" s="50" t="s">
        <v>62</v>
      </c>
      <c r="G102" s="50"/>
      <c r="H102" s="50"/>
      <c r="I102" s="89" t="str">
        <f t="shared" ca="1" si="26"/>
        <v>INSERT INTO math(tangen,question,answer,editor,date,count) VALUES('m1900','\\(\\quad 16　×　1　＝　 \\)','\\(\\quad 16 \\)','harazono',NOW(),0);</v>
      </c>
      <c r="J102" s="78" t="s">
        <v>229</v>
      </c>
      <c r="K102" s="1">
        <f t="shared" ca="1" si="27"/>
        <v>16</v>
      </c>
      <c r="L102" t="s">
        <v>238</v>
      </c>
      <c r="M102" s="1">
        <v>1</v>
      </c>
      <c r="N102" t="s">
        <v>239</v>
      </c>
      <c r="O102" t="s">
        <v>230</v>
      </c>
      <c r="P102" s="78" t="s">
        <v>229</v>
      </c>
      <c r="Q102" s="1">
        <f t="shared" ca="1" si="28"/>
        <v>16</v>
      </c>
      <c r="R102" t="s">
        <v>230</v>
      </c>
      <c r="S102" t="str">
        <f t="shared" ca="1" si="17"/>
        <v>\\(\\quad 16　×　1　＝　 \\)</v>
      </c>
      <c r="T102" t="str">
        <f t="shared" ca="1" si="18"/>
        <v>\\(\\quad 16 \\)</v>
      </c>
    </row>
    <row r="103" spans="1:20" x14ac:dyDescent="0.55000000000000004">
      <c r="A103" s="51" t="s">
        <v>60</v>
      </c>
      <c r="C103" s="50" t="s">
        <v>166</v>
      </c>
      <c r="D103" s="50" t="str">
        <f t="shared" ca="1" si="24"/>
        <v>\\(\\quad 13　×　2　＝　 \\)</v>
      </c>
      <c r="E103" s="50" t="str">
        <f t="shared" ca="1" si="25"/>
        <v>\\(\\quad 26 \\)</v>
      </c>
      <c r="F103" s="50" t="s">
        <v>62</v>
      </c>
      <c r="G103" s="50"/>
      <c r="H103" s="50"/>
      <c r="I103" s="89" t="str">
        <f t="shared" ca="1" si="26"/>
        <v>INSERT INTO math(tangen,question,answer,editor,date,count) VALUES('m1900','\\(\\quad 13　×　2　＝　 \\)','\\(\\quad 26 \\)','harazono',NOW(),0);</v>
      </c>
      <c r="J103" s="78" t="s">
        <v>229</v>
      </c>
      <c r="K103" s="1">
        <f t="shared" ca="1" si="27"/>
        <v>13</v>
      </c>
      <c r="L103" t="s">
        <v>238</v>
      </c>
      <c r="M103" s="1">
        <v>2</v>
      </c>
      <c r="N103" t="s">
        <v>239</v>
      </c>
      <c r="O103" t="s">
        <v>230</v>
      </c>
      <c r="P103" s="78" t="s">
        <v>229</v>
      </c>
      <c r="Q103" s="1">
        <f t="shared" ca="1" si="28"/>
        <v>26</v>
      </c>
      <c r="R103" t="s">
        <v>230</v>
      </c>
      <c r="S103" t="str">
        <f t="shared" ca="1" si="17"/>
        <v>\\(\\quad 13　×　2　＝　 \\)</v>
      </c>
      <c r="T103" t="str">
        <f t="shared" ca="1" si="18"/>
        <v>\\(\\quad 26 \\)</v>
      </c>
    </row>
    <row r="104" spans="1:20" x14ac:dyDescent="0.55000000000000004">
      <c r="A104" s="51" t="s">
        <v>60</v>
      </c>
      <c r="C104" s="50" t="s">
        <v>166</v>
      </c>
      <c r="D104" s="50" t="str">
        <f t="shared" ca="1" si="24"/>
        <v>\\(\\quad 79　×　3　＝　 \\)</v>
      </c>
      <c r="E104" s="50" t="str">
        <f t="shared" ca="1" si="25"/>
        <v>\\(\\quad 237 \\)</v>
      </c>
      <c r="F104" s="50" t="s">
        <v>62</v>
      </c>
      <c r="G104" s="50"/>
      <c r="H104" s="50"/>
      <c r="I104" s="89" t="str">
        <f t="shared" ca="1" si="26"/>
        <v>INSERT INTO math(tangen,question,answer,editor,date,count) VALUES('m1900','\\(\\quad 79　×　3　＝　 \\)','\\(\\quad 237 \\)','harazono',NOW(),0);</v>
      </c>
      <c r="J104" s="78" t="s">
        <v>229</v>
      </c>
      <c r="K104" s="1">
        <f t="shared" ca="1" si="27"/>
        <v>79</v>
      </c>
      <c r="L104" t="s">
        <v>238</v>
      </c>
      <c r="M104" s="1">
        <v>3</v>
      </c>
      <c r="N104" t="s">
        <v>239</v>
      </c>
      <c r="O104" t="s">
        <v>230</v>
      </c>
      <c r="P104" s="78" t="s">
        <v>229</v>
      </c>
      <c r="Q104" s="1">
        <f t="shared" ca="1" si="28"/>
        <v>237</v>
      </c>
      <c r="R104" t="s">
        <v>230</v>
      </c>
      <c r="S104" t="str">
        <f t="shared" ca="1" si="17"/>
        <v>\\(\\quad 79　×　3　＝　 \\)</v>
      </c>
      <c r="T104" t="str">
        <f t="shared" ca="1" si="18"/>
        <v>\\(\\quad 237 \\)</v>
      </c>
    </row>
    <row r="105" spans="1:20" x14ac:dyDescent="0.55000000000000004">
      <c r="A105" s="51" t="s">
        <v>60</v>
      </c>
      <c r="C105" s="50" t="s">
        <v>166</v>
      </c>
      <c r="D105" s="50" t="str">
        <f t="shared" ca="1" si="24"/>
        <v>\\(\\quad 97　×　4　＝　 \\)</v>
      </c>
      <c r="E105" s="50" t="str">
        <f t="shared" ca="1" si="25"/>
        <v>\\(\\quad 388 \\)</v>
      </c>
      <c r="F105" s="50" t="s">
        <v>62</v>
      </c>
      <c r="G105" s="50"/>
      <c r="H105" s="50"/>
      <c r="I105" s="89" t="str">
        <f t="shared" ca="1" si="26"/>
        <v>INSERT INTO math(tangen,question,answer,editor,date,count) VALUES('m1900','\\(\\quad 97　×　4　＝　 \\)','\\(\\quad 388 \\)','harazono',NOW(),0);</v>
      </c>
      <c r="J105" s="78" t="s">
        <v>229</v>
      </c>
      <c r="K105" s="1">
        <f t="shared" ca="1" si="27"/>
        <v>97</v>
      </c>
      <c r="L105" t="s">
        <v>238</v>
      </c>
      <c r="M105" s="1">
        <v>4</v>
      </c>
      <c r="N105" t="s">
        <v>239</v>
      </c>
      <c r="O105" t="s">
        <v>230</v>
      </c>
      <c r="P105" s="78" t="s">
        <v>229</v>
      </c>
      <c r="Q105" s="1">
        <f t="shared" ca="1" si="28"/>
        <v>388</v>
      </c>
      <c r="R105" t="s">
        <v>230</v>
      </c>
      <c r="S105" t="str">
        <f t="shared" ca="1" si="17"/>
        <v>\\(\\quad 97　×　4　＝　 \\)</v>
      </c>
      <c r="T105" t="str">
        <f t="shared" ca="1" si="18"/>
        <v>\\(\\quad 388 \\)</v>
      </c>
    </row>
    <row r="106" spans="1:20" x14ac:dyDescent="0.55000000000000004">
      <c r="A106" s="51" t="s">
        <v>60</v>
      </c>
      <c r="C106" s="50" t="s">
        <v>166</v>
      </c>
      <c r="D106" s="50" t="str">
        <f t="shared" ca="1" si="24"/>
        <v>\\(\\quad 69　×　5　＝　 \\)</v>
      </c>
      <c r="E106" s="50" t="str">
        <f t="shared" ca="1" si="25"/>
        <v>\\(\\quad 345 \\)</v>
      </c>
      <c r="F106" s="50" t="s">
        <v>62</v>
      </c>
      <c r="G106" s="50"/>
      <c r="H106" s="50"/>
      <c r="I106" s="89" t="str">
        <f t="shared" ca="1" si="26"/>
        <v>INSERT INTO math(tangen,question,answer,editor,date,count) VALUES('m1900','\\(\\quad 69　×　5　＝　 \\)','\\(\\quad 345 \\)','harazono',NOW(),0);</v>
      </c>
      <c r="J106" s="78" t="s">
        <v>229</v>
      </c>
      <c r="K106" s="1">
        <f t="shared" ca="1" si="27"/>
        <v>69</v>
      </c>
      <c r="L106" t="s">
        <v>238</v>
      </c>
      <c r="M106" s="1">
        <v>5</v>
      </c>
      <c r="N106" t="s">
        <v>239</v>
      </c>
      <c r="O106" t="s">
        <v>230</v>
      </c>
      <c r="P106" s="78" t="s">
        <v>229</v>
      </c>
      <c r="Q106" s="1">
        <f t="shared" ca="1" si="28"/>
        <v>345</v>
      </c>
      <c r="R106" t="s">
        <v>230</v>
      </c>
      <c r="S106" t="str">
        <f t="shared" ca="1" si="17"/>
        <v>\\(\\quad 69　×　5　＝　 \\)</v>
      </c>
      <c r="T106" t="str">
        <f t="shared" ca="1" si="18"/>
        <v>\\(\\quad 345 \\)</v>
      </c>
    </row>
    <row r="107" spans="1:20" x14ac:dyDescent="0.55000000000000004">
      <c r="A107" s="51" t="s">
        <v>60</v>
      </c>
      <c r="C107" s="50" t="s">
        <v>166</v>
      </c>
      <c r="D107" s="50" t="str">
        <f t="shared" ca="1" si="24"/>
        <v>\\(\\quad 92　×　6　＝　 \\)</v>
      </c>
      <c r="E107" s="50" t="str">
        <f t="shared" ca="1" si="25"/>
        <v>\\(\\quad 552 \\)</v>
      </c>
      <c r="F107" s="50" t="s">
        <v>62</v>
      </c>
      <c r="G107" s="50"/>
      <c r="H107" s="50"/>
      <c r="I107" s="89" t="str">
        <f t="shared" ca="1" si="26"/>
        <v>INSERT INTO math(tangen,question,answer,editor,date,count) VALUES('m1900','\\(\\quad 92　×　6　＝　 \\)','\\(\\quad 552 \\)','harazono',NOW(),0);</v>
      </c>
      <c r="J107" s="78" t="s">
        <v>229</v>
      </c>
      <c r="K107" s="1">
        <f t="shared" ca="1" si="27"/>
        <v>92</v>
      </c>
      <c r="L107" t="s">
        <v>238</v>
      </c>
      <c r="M107" s="1">
        <v>6</v>
      </c>
      <c r="N107" t="s">
        <v>239</v>
      </c>
      <c r="O107" t="s">
        <v>230</v>
      </c>
      <c r="P107" s="78" t="s">
        <v>229</v>
      </c>
      <c r="Q107" s="1">
        <f t="shared" ca="1" si="28"/>
        <v>552</v>
      </c>
      <c r="R107" t="s">
        <v>230</v>
      </c>
      <c r="S107" t="str">
        <f t="shared" ca="1" si="17"/>
        <v>\\(\\quad 92　×　6　＝　 \\)</v>
      </c>
      <c r="T107" t="str">
        <f t="shared" ca="1" si="18"/>
        <v>\\(\\quad 552 \\)</v>
      </c>
    </row>
    <row r="108" spans="1:20" x14ac:dyDescent="0.55000000000000004">
      <c r="A108" s="51" t="s">
        <v>60</v>
      </c>
      <c r="C108" s="50" t="s">
        <v>166</v>
      </c>
      <c r="D108" s="50" t="str">
        <f t="shared" ca="1" si="24"/>
        <v>\\(\\quad 28　×　7　＝　 \\)</v>
      </c>
      <c r="E108" s="50" t="str">
        <f t="shared" ca="1" si="25"/>
        <v>\\(\\quad 196 \\)</v>
      </c>
      <c r="F108" s="50" t="s">
        <v>62</v>
      </c>
      <c r="G108" s="50"/>
      <c r="H108" s="50"/>
      <c r="I108" s="89" t="str">
        <f t="shared" ca="1" si="26"/>
        <v>INSERT INTO math(tangen,question,answer,editor,date,count) VALUES('m1900','\\(\\quad 28　×　7　＝　 \\)','\\(\\quad 196 \\)','harazono',NOW(),0);</v>
      </c>
      <c r="J108" s="78" t="s">
        <v>229</v>
      </c>
      <c r="K108" s="1">
        <f t="shared" ca="1" si="27"/>
        <v>28</v>
      </c>
      <c r="L108" t="s">
        <v>238</v>
      </c>
      <c r="M108" s="1">
        <v>7</v>
      </c>
      <c r="N108" t="s">
        <v>239</v>
      </c>
      <c r="O108" t="s">
        <v>230</v>
      </c>
      <c r="P108" s="78" t="s">
        <v>229</v>
      </c>
      <c r="Q108" s="1">
        <f t="shared" ca="1" si="28"/>
        <v>196</v>
      </c>
      <c r="R108" t="s">
        <v>230</v>
      </c>
      <c r="S108" t="str">
        <f t="shared" ca="1" si="17"/>
        <v>\\(\\quad 28　×　7　＝　 \\)</v>
      </c>
      <c r="T108" t="str">
        <f t="shared" ca="1" si="18"/>
        <v>\\(\\quad 196 \\)</v>
      </c>
    </row>
    <row r="109" spans="1:20" x14ac:dyDescent="0.55000000000000004">
      <c r="A109" s="51" t="s">
        <v>60</v>
      </c>
      <c r="C109" s="50" t="s">
        <v>166</v>
      </c>
      <c r="D109" s="50" t="str">
        <f t="shared" ca="1" si="24"/>
        <v>\\(\\quad 42　×　8　＝　 \\)</v>
      </c>
      <c r="E109" s="50" t="str">
        <f t="shared" ca="1" si="25"/>
        <v>\\(\\quad 336 \\)</v>
      </c>
      <c r="F109" s="50" t="s">
        <v>62</v>
      </c>
      <c r="G109" s="50"/>
      <c r="H109" s="50"/>
      <c r="I109" s="89" t="str">
        <f t="shared" ca="1" si="26"/>
        <v>INSERT INTO math(tangen,question,answer,editor,date,count) VALUES('m1900','\\(\\quad 42　×　8　＝　 \\)','\\(\\quad 336 \\)','harazono',NOW(),0);</v>
      </c>
      <c r="J109" s="78" t="s">
        <v>229</v>
      </c>
      <c r="K109" s="1">
        <f t="shared" ca="1" si="27"/>
        <v>42</v>
      </c>
      <c r="L109" t="s">
        <v>238</v>
      </c>
      <c r="M109" s="1">
        <v>8</v>
      </c>
      <c r="N109" t="s">
        <v>239</v>
      </c>
      <c r="O109" t="s">
        <v>230</v>
      </c>
      <c r="P109" s="78" t="s">
        <v>229</v>
      </c>
      <c r="Q109" s="1">
        <f t="shared" ca="1" si="28"/>
        <v>336</v>
      </c>
      <c r="R109" t="s">
        <v>230</v>
      </c>
      <c r="S109" t="str">
        <f t="shared" ca="1" si="17"/>
        <v>\\(\\quad 42　×　8　＝　 \\)</v>
      </c>
      <c r="T109" t="str">
        <f t="shared" ca="1" si="18"/>
        <v>\\(\\quad 336 \\)</v>
      </c>
    </row>
    <row r="110" spans="1:20" x14ac:dyDescent="0.55000000000000004">
      <c r="A110" s="51" t="s">
        <v>60</v>
      </c>
      <c r="C110" s="50" t="s">
        <v>166</v>
      </c>
      <c r="D110" s="50" t="str">
        <f t="shared" ca="1" si="24"/>
        <v>\\(\\quad 71　×　9　＝　 \\)</v>
      </c>
      <c r="E110" s="50" t="str">
        <f t="shared" ca="1" si="25"/>
        <v>\\(\\quad 639 \\)</v>
      </c>
      <c r="F110" s="50" t="s">
        <v>62</v>
      </c>
      <c r="G110" s="50"/>
      <c r="H110" s="50"/>
      <c r="I110" s="89" t="str">
        <f t="shared" ca="1" si="26"/>
        <v>INSERT INTO math(tangen,question,answer,editor,date,count) VALUES('m1900','\\(\\quad 71　×　9　＝　 \\)','\\(\\quad 639 \\)','harazono',NOW(),0);</v>
      </c>
      <c r="J110" s="78" t="s">
        <v>229</v>
      </c>
      <c r="K110" s="1">
        <f t="shared" ca="1" si="27"/>
        <v>71</v>
      </c>
      <c r="L110" t="s">
        <v>238</v>
      </c>
      <c r="M110" s="1">
        <v>9</v>
      </c>
      <c r="N110" t="s">
        <v>239</v>
      </c>
      <c r="O110" t="s">
        <v>230</v>
      </c>
      <c r="P110" s="78" t="s">
        <v>229</v>
      </c>
      <c r="Q110" s="1">
        <f t="shared" ca="1" si="28"/>
        <v>639</v>
      </c>
      <c r="R110" t="s">
        <v>230</v>
      </c>
      <c r="S110" t="str">
        <f t="shared" ca="1" si="17"/>
        <v>\\(\\quad 71　×　9　＝　 \\)</v>
      </c>
      <c r="T110" t="str">
        <f t="shared" ca="1" si="18"/>
        <v>\\(\\quad 639 \\)</v>
      </c>
    </row>
    <row r="111" spans="1:20" x14ac:dyDescent="0.55000000000000004">
      <c r="A111" s="51" t="s">
        <v>60</v>
      </c>
      <c r="C111" s="50" t="s">
        <v>166</v>
      </c>
      <c r="D111" s="50" t="str">
        <f t="shared" ca="1" si="24"/>
        <v>\\(\\quad 89　×　1　＝　 \\)</v>
      </c>
      <c r="E111" s="50" t="str">
        <f t="shared" ca="1" si="25"/>
        <v>\\(\\quad 89 \\)</v>
      </c>
      <c r="F111" s="50" t="s">
        <v>62</v>
      </c>
      <c r="G111" s="50"/>
      <c r="H111" s="50"/>
      <c r="I111" s="89" t="str">
        <f t="shared" ca="1" si="26"/>
        <v>INSERT INTO math(tangen,question,answer,editor,date,count) VALUES('m1900','\\(\\quad 89　×　1　＝　 \\)','\\(\\quad 89 \\)','harazono',NOW(),0);</v>
      </c>
      <c r="J111" s="78" t="s">
        <v>229</v>
      </c>
      <c r="K111" s="1">
        <f t="shared" ca="1" si="27"/>
        <v>89</v>
      </c>
      <c r="L111" t="s">
        <v>238</v>
      </c>
      <c r="M111" s="1">
        <v>1</v>
      </c>
      <c r="N111" t="s">
        <v>239</v>
      </c>
      <c r="O111" t="s">
        <v>230</v>
      </c>
      <c r="P111" s="78" t="s">
        <v>229</v>
      </c>
      <c r="Q111" s="1">
        <f t="shared" ca="1" si="28"/>
        <v>89</v>
      </c>
      <c r="R111" t="s">
        <v>230</v>
      </c>
      <c r="S111" t="str">
        <f t="shared" ca="1" si="17"/>
        <v>\\(\\quad 89　×　1　＝　 \\)</v>
      </c>
      <c r="T111" t="str">
        <f t="shared" ca="1" si="18"/>
        <v>\\(\\quad 89 \\)</v>
      </c>
    </row>
    <row r="112" spans="1:20" x14ac:dyDescent="0.55000000000000004">
      <c r="A112" s="51" t="s">
        <v>60</v>
      </c>
      <c r="C112" s="50" t="s">
        <v>166</v>
      </c>
      <c r="D112" s="50" t="str">
        <f t="shared" ca="1" si="24"/>
        <v>\\(\\quad 74　×　2　＝　 \\)</v>
      </c>
      <c r="E112" s="50" t="str">
        <f t="shared" ca="1" si="25"/>
        <v>\\(\\quad 148 \\)</v>
      </c>
      <c r="F112" s="50" t="s">
        <v>62</v>
      </c>
      <c r="G112" s="50"/>
      <c r="H112" s="50"/>
      <c r="I112" s="89" t="str">
        <f t="shared" ca="1" si="26"/>
        <v>INSERT INTO math(tangen,question,answer,editor,date,count) VALUES('m1900','\\(\\quad 74　×　2　＝　 \\)','\\(\\quad 148 \\)','harazono',NOW(),0);</v>
      </c>
      <c r="J112" s="78" t="s">
        <v>229</v>
      </c>
      <c r="K112" s="1">
        <f t="shared" ca="1" si="27"/>
        <v>74</v>
      </c>
      <c r="L112" t="s">
        <v>238</v>
      </c>
      <c r="M112" s="1">
        <v>2</v>
      </c>
      <c r="N112" t="s">
        <v>239</v>
      </c>
      <c r="O112" t="s">
        <v>230</v>
      </c>
      <c r="P112" s="78" t="s">
        <v>229</v>
      </c>
      <c r="Q112" s="1">
        <f t="shared" ca="1" si="28"/>
        <v>148</v>
      </c>
      <c r="R112" t="s">
        <v>230</v>
      </c>
      <c r="S112" t="str">
        <f t="shared" ca="1" si="17"/>
        <v>\\(\\quad 74　×　2　＝　 \\)</v>
      </c>
      <c r="T112" t="str">
        <f t="shared" ca="1" si="18"/>
        <v>\\(\\quad 148 \\)</v>
      </c>
    </row>
    <row r="113" spans="1:20" x14ac:dyDescent="0.55000000000000004">
      <c r="A113" s="51" t="s">
        <v>60</v>
      </c>
      <c r="C113" s="50" t="s">
        <v>166</v>
      </c>
      <c r="D113" s="50" t="str">
        <f t="shared" ca="1" si="24"/>
        <v>\\(\\quad 90　×　3　＝　 \\)</v>
      </c>
      <c r="E113" s="50" t="str">
        <f t="shared" ca="1" si="25"/>
        <v>\\(\\quad 270 \\)</v>
      </c>
      <c r="F113" s="50" t="s">
        <v>62</v>
      </c>
      <c r="G113" s="50"/>
      <c r="H113" s="50"/>
      <c r="I113" s="89" t="str">
        <f t="shared" ca="1" si="26"/>
        <v>INSERT INTO math(tangen,question,answer,editor,date,count) VALUES('m1900','\\(\\quad 90　×　3　＝　 \\)','\\(\\quad 270 \\)','harazono',NOW(),0);</v>
      </c>
      <c r="J113" s="78" t="s">
        <v>229</v>
      </c>
      <c r="K113" s="1">
        <f t="shared" ca="1" si="27"/>
        <v>90</v>
      </c>
      <c r="L113" t="s">
        <v>238</v>
      </c>
      <c r="M113" s="1">
        <v>3</v>
      </c>
      <c r="N113" t="s">
        <v>239</v>
      </c>
      <c r="O113" t="s">
        <v>230</v>
      </c>
      <c r="P113" s="78" t="s">
        <v>229</v>
      </c>
      <c r="Q113" s="1">
        <f t="shared" ca="1" si="28"/>
        <v>270</v>
      </c>
      <c r="R113" t="s">
        <v>230</v>
      </c>
      <c r="S113" t="str">
        <f t="shared" ca="1" si="17"/>
        <v>\\(\\quad 90　×　3　＝　 \\)</v>
      </c>
      <c r="T113" t="str">
        <f t="shared" ca="1" si="18"/>
        <v>\\(\\quad 270 \\)</v>
      </c>
    </row>
    <row r="114" spans="1:20" x14ac:dyDescent="0.55000000000000004">
      <c r="A114" s="51" t="s">
        <v>60</v>
      </c>
      <c r="C114" s="50" t="s">
        <v>166</v>
      </c>
      <c r="D114" s="50" t="str">
        <f t="shared" ca="1" si="24"/>
        <v>\\(\\quad 79　×　4　＝　 \\)</v>
      </c>
      <c r="E114" s="50" t="str">
        <f t="shared" ca="1" si="25"/>
        <v>\\(\\quad 316 \\)</v>
      </c>
      <c r="F114" s="50" t="s">
        <v>62</v>
      </c>
      <c r="G114" s="50"/>
      <c r="H114" s="50"/>
      <c r="I114" s="89" t="str">
        <f t="shared" ca="1" si="26"/>
        <v>INSERT INTO math(tangen,question,answer,editor,date,count) VALUES('m1900','\\(\\quad 79　×　4　＝　 \\)','\\(\\quad 316 \\)','harazono',NOW(),0);</v>
      </c>
      <c r="J114" s="78" t="s">
        <v>229</v>
      </c>
      <c r="K114" s="1">
        <f t="shared" ca="1" si="27"/>
        <v>79</v>
      </c>
      <c r="L114" t="s">
        <v>238</v>
      </c>
      <c r="M114" s="1">
        <v>4</v>
      </c>
      <c r="N114" t="s">
        <v>239</v>
      </c>
      <c r="O114" t="s">
        <v>230</v>
      </c>
      <c r="P114" s="78" t="s">
        <v>229</v>
      </c>
      <c r="Q114" s="1">
        <f t="shared" ca="1" si="28"/>
        <v>316</v>
      </c>
      <c r="R114" t="s">
        <v>230</v>
      </c>
      <c r="S114" t="str">
        <f t="shared" ca="1" si="17"/>
        <v>\\(\\quad 79　×　4　＝　 \\)</v>
      </c>
      <c r="T114" t="str">
        <f t="shared" ca="1" si="18"/>
        <v>\\(\\quad 316 \\)</v>
      </c>
    </row>
    <row r="115" spans="1:20" x14ac:dyDescent="0.55000000000000004">
      <c r="A115" s="51" t="s">
        <v>60</v>
      </c>
      <c r="C115" s="50" t="s">
        <v>166</v>
      </c>
      <c r="D115" s="50" t="str">
        <f t="shared" ca="1" si="24"/>
        <v>\\(\\quad 65　×　5　＝　 \\)</v>
      </c>
      <c r="E115" s="50" t="str">
        <f t="shared" ca="1" si="25"/>
        <v>\\(\\quad 325 \\)</v>
      </c>
      <c r="F115" s="50" t="s">
        <v>62</v>
      </c>
      <c r="G115" s="50"/>
      <c r="H115" s="50"/>
      <c r="I115" s="89" t="str">
        <f t="shared" ca="1" si="26"/>
        <v>INSERT INTO math(tangen,question,answer,editor,date,count) VALUES('m1900','\\(\\quad 65　×　5　＝　 \\)','\\(\\quad 325 \\)','harazono',NOW(),0);</v>
      </c>
      <c r="J115" s="78" t="s">
        <v>229</v>
      </c>
      <c r="K115" s="1">
        <f t="shared" ca="1" si="27"/>
        <v>65</v>
      </c>
      <c r="L115" t="s">
        <v>238</v>
      </c>
      <c r="M115" s="1">
        <v>5</v>
      </c>
      <c r="N115" t="s">
        <v>239</v>
      </c>
      <c r="O115" t="s">
        <v>230</v>
      </c>
      <c r="P115" s="78" t="s">
        <v>229</v>
      </c>
      <c r="Q115" s="1">
        <f t="shared" ca="1" si="28"/>
        <v>325</v>
      </c>
      <c r="R115" t="s">
        <v>230</v>
      </c>
      <c r="S115" t="str">
        <f t="shared" ca="1" si="17"/>
        <v>\\(\\quad 65　×　5　＝　 \\)</v>
      </c>
      <c r="T115" t="str">
        <f t="shared" ca="1" si="18"/>
        <v>\\(\\quad 325 \\)</v>
      </c>
    </row>
    <row r="116" spans="1:20" x14ac:dyDescent="0.55000000000000004">
      <c r="A116" s="51" t="s">
        <v>60</v>
      </c>
      <c r="C116" s="50" t="s">
        <v>166</v>
      </c>
      <c r="D116" s="50" t="str">
        <f t="shared" ca="1" si="24"/>
        <v>\\(\\quad 92　×　6　＝　 \\)</v>
      </c>
      <c r="E116" s="50" t="str">
        <f t="shared" ca="1" si="25"/>
        <v>\\(\\quad 552 \\)</v>
      </c>
      <c r="F116" s="50" t="s">
        <v>62</v>
      </c>
      <c r="G116" s="50"/>
      <c r="H116" s="50"/>
      <c r="I116" s="89" t="str">
        <f t="shared" ca="1" si="26"/>
        <v>INSERT INTO math(tangen,question,answer,editor,date,count) VALUES('m1900','\\(\\quad 92　×　6　＝　 \\)','\\(\\quad 552 \\)','harazono',NOW(),0);</v>
      </c>
      <c r="J116" s="78" t="s">
        <v>229</v>
      </c>
      <c r="K116" s="1">
        <f t="shared" ca="1" si="27"/>
        <v>92</v>
      </c>
      <c r="L116" t="s">
        <v>238</v>
      </c>
      <c r="M116" s="1">
        <v>6</v>
      </c>
      <c r="N116" t="s">
        <v>239</v>
      </c>
      <c r="O116" t="s">
        <v>230</v>
      </c>
      <c r="P116" s="78" t="s">
        <v>229</v>
      </c>
      <c r="Q116" s="1">
        <f t="shared" ca="1" si="28"/>
        <v>552</v>
      </c>
      <c r="R116" t="s">
        <v>230</v>
      </c>
      <c r="S116" t="str">
        <f t="shared" ca="1" si="17"/>
        <v>\\(\\quad 92　×　6　＝　 \\)</v>
      </c>
      <c r="T116" t="str">
        <f t="shared" ca="1" si="18"/>
        <v>\\(\\quad 552 \\)</v>
      </c>
    </row>
    <row r="117" spans="1:20" x14ac:dyDescent="0.55000000000000004">
      <c r="A117" s="51" t="s">
        <v>60</v>
      </c>
      <c r="C117" s="50" t="s">
        <v>166</v>
      </c>
      <c r="D117" s="50" t="str">
        <f t="shared" ca="1" si="24"/>
        <v>\\(\\quad 90　×　7　＝　 \\)</v>
      </c>
      <c r="E117" s="50" t="str">
        <f t="shared" ca="1" si="25"/>
        <v>\\(\\quad 630 \\)</v>
      </c>
      <c r="F117" s="50" t="s">
        <v>62</v>
      </c>
      <c r="G117" s="50"/>
      <c r="H117" s="50"/>
      <c r="I117" s="89" t="str">
        <f t="shared" ca="1" si="26"/>
        <v>INSERT INTO math(tangen,question,answer,editor,date,count) VALUES('m1900','\\(\\quad 90　×　7　＝　 \\)','\\(\\quad 630 \\)','harazono',NOW(),0);</v>
      </c>
      <c r="J117" s="78" t="s">
        <v>229</v>
      </c>
      <c r="K117" s="1">
        <f t="shared" ca="1" si="27"/>
        <v>90</v>
      </c>
      <c r="L117" t="s">
        <v>238</v>
      </c>
      <c r="M117" s="1">
        <v>7</v>
      </c>
      <c r="N117" t="s">
        <v>239</v>
      </c>
      <c r="O117" t="s">
        <v>230</v>
      </c>
      <c r="P117" s="78" t="s">
        <v>229</v>
      </c>
      <c r="Q117" s="1">
        <f t="shared" ca="1" si="28"/>
        <v>630</v>
      </c>
      <c r="R117" t="s">
        <v>230</v>
      </c>
      <c r="S117" t="str">
        <f t="shared" ca="1" si="17"/>
        <v>\\(\\quad 90　×　7　＝　 \\)</v>
      </c>
      <c r="T117" t="str">
        <f t="shared" ca="1" si="18"/>
        <v>\\(\\quad 630 \\)</v>
      </c>
    </row>
    <row r="118" spans="1:20" x14ac:dyDescent="0.55000000000000004">
      <c r="A118" s="51" t="s">
        <v>60</v>
      </c>
      <c r="C118" s="50" t="s">
        <v>166</v>
      </c>
      <c r="D118" s="50" t="str">
        <f t="shared" ca="1" si="24"/>
        <v>\\(\\quad 12　×　8　＝　 \\)</v>
      </c>
      <c r="E118" s="50" t="str">
        <f t="shared" ca="1" si="25"/>
        <v>\\(\\quad 96 \\)</v>
      </c>
      <c r="F118" s="50" t="s">
        <v>62</v>
      </c>
      <c r="G118" s="50"/>
      <c r="H118" s="50"/>
      <c r="I118" s="89" t="str">
        <f t="shared" ca="1" si="26"/>
        <v>INSERT INTO math(tangen,question,answer,editor,date,count) VALUES('m1900','\\(\\quad 12　×　8　＝　 \\)','\\(\\quad 96 \\)','harazono',NOW(),0);</v>
      </c>
      <c r="J118" s="78" t="s">
        <v>229</v>
      </c>
      <c r="K118" s="1">
        <f t="shared" ca="1" si="27"/>
        <v>12</v>
      </c>
      <c r="L118" t="s">
        <v>238</v>
      </c>
      <c r="M118" s="1">
        <v>8</v>
      </c>
      <c r="N118" t="s">
        <v>239</v>
      </c>
      <c r="O118" t="s">
        <v>230</v>
      </c>
      <c r="P118" s="78" t="s">
        <v>229</v>
      </c>
      <c r="Q118" s="1">
        <f t="shared" ca="1" si="28"/>
        <v>96</v>
      </c>
      <c r="R118" t="s">
        <v>230</v>
      </c>
      <c r="S118" t="str">
        <f t="shared" ca="1" si="17"/>
        <v>\\(\\quad 12　×　8　＝　 \\)</v>
      </c>
      <c r="T118" t="str">
        <f t="shared" ca="1" si="18"/>
        <v>\\(\\quad 96 \\)</v>
      </c>
    </row>
    <row r="119" spans="1:20" x14ac:dyDescent="0.55000000000000004">
      <c r="A119" s="51" t="s">
        <v>60</v>
      </c>
      <c r="C119" s="50" t="s">
        <v>166</v>
      </c>
      <c r="D119" s="50" t="str">
        <f t="shared" ca="1" si="24"/>
        <v>\\(\\quad 26　×　9　＝　 \\)</v>
      </c>
      <c r="E119" s="50" t="str">
        <f t="shared" ca="1" si="25"/>
        <v>\\(\\quad 234 \\)</v>
      </c>
      <c r="F119" s="50" t="s">
        <v>62</v>
      </c>
      <c r="G119" s="50"/>
      <c r="H119" s="50"/>
      <c r="I119" s="89" t="str">
        <f t="shared" ca="1" si="26"/>
        <v>INSERT INTO math(tangen,question,answer,editor,date,count) VALUES('m1900','\\(\\quad 26　×　9　＝　 \\)','\\(\\quad 234 \\)','harazono',NOW(),0);</v>
      </c>
      <c r="J119" s="78" t="s">
        <v>229</v>
      </c>
      <c r="K119" s="1">
        <f t="shared" ca="1" si="27"/>
        <v>26</v>
      </c>
      <c r="L119" t="s">
        <v>238</v>
      </c>
      <c r="M119" s="1">
        <v>9</v>
      </c>
      <c r="N119" t="s">
        <v>239</v>
      </c>
      <c r="O119" t="s">
        <v>230</v>
      </c>
      <c r="P119" s="78" t="s">
        <v>229</v>
      </c>
      <c r="Q119" s="1">
        <f t="shared" ca="1" si="28"/>
        <v>234</v>
      </c>
      <c r="R119" t="s">
        <v>230</v>
      </c>
      <c r="S119" t="str">
        <f t="shared" ca="1" si="17"/>
        <v>\\(\\quad 26　×　9　＝　 \\)</v>
      </c>
      <c r="T119" t="str">
        <f t="shared" ca="1" si="18"/>
        <v>\\(\\quad 234 \\)</v>
      </c>
    </row>
    <row r="120" spans="1:20" x14ac:dyDescent="0.55000000000000004">
      <c r="A120" s="51" t="s">
        <v>60</v>
      </c>
      <c r="C120" s="50" t="s">
        <v>166</v>
      </c>
      <c r="D120" s="50" t="str">
        <f t="shared" ca="1" si="24"/>
        <v>\\(\\quad 66　×　1　＝　 \\)</v>
      </c>
      <c r="E120" s="50" t="str">
        <f t="shared" ca="1" si="25"/>
        <v>\\(\\quad 66 \\)</v>
      </c>
      <c r="F120" s="50" t="s">
        <v>62</v>
      </c>
      <c r="G120" s="50"/>
      <c r="H120" s="50"/>
      <c r="I120" s="89" t="str">
        <f t="shared" ca="1" si="26"/>
        <v>INSERT INTO math(tangen,question,answer,editor,date,count) VALUES('m1900','\\(\\quad 66　×　1　＝　 \\)','\\(\\quad 66 \\)','harazono',NOW(),0);</v>
      </c>
      <c r="J120" s="78" t="s">
        <v>229</v>
      </c>
      <c r="K120" s="1">
        <f t="shared" ca="1" si="27"/>
        <v>66</v>
      </c>
      <c r="L120" t="s">
        <v>238</v>
      </c>
      <c r="M120" s="1">
        <v>1</v>
      </c>
      <c r="N120" t="s">
        <v>239</v>
      </c>
      <c r="O120" t="s">
        <v>230</v>
      </c>
      <c r="P120" s="78" t="s">
        <v>229</v>
      </c>
      <c r="Q120" s="1">
        <f t="shared" ca="1" si="28"/>
        <v>66</v>
      </c>
      <c r="R120" t="s">
        <v>230</v>
      </c>
      <c r="S120" t="str">
        <f t="shared" ca="1" si="17"/>
        <v>\\(\\quad 66　×　1　＝　 \\)</v>
      </c>
      <c r="T120" t="str">
        <f t="shared" ca="1" si="18"/>
        <v>\\(\\quad 66 \\)</v>
      </c>
    </row>
    <row r="121" spans="1:20" x14ac:dyDescent="0.55000000000000004">
      <c r="A121" s="51" t="s">
        <v>60</v>
      </c>
      <c r="C121" s="50" t="s">
        <v>166</v>
      </c>
      <c r="D121" s="50" t="str">
        <f t="shared" ca="1" si="24"/>
        <v>\\(\\quad 88　×　2　＝　 \\)</v>
      </c>
      <c r="E121" s="50" t="str">
        <f t="shared" ca="1" si="25"/>
        <v>\\(\\quad 176 \\)</v>
      </c>
      <c r="F121" s="50" t="s">
        <v>62</v>
      </c>
      <c r="G121" s="50"/>
      <c r="H121" s="50"/>
      <c r="I121" s="89" t="str">
        <f t="shared" ca="1" si="26"/>
        <v>INSERT INTO math(tangen,question,answer,editor,date,count) VALUES('m1900','\\(\\quad 88　×　2　＝　 \\)','\\(\\quad 176 \\)','harazono',NOW(),0);</v>
      </c>
      <c r="J121" s="78" t="s">
        <v>229</v>
      </c>
      <c r="K121" s="1">
        <f t="shared" ca="1" si="27"/>
        <v>88</v>
      </c>
      <c r="L121" t="s">
        <v>238</v>
      </c>
      <c r="M121" s="1">
        <v>2</v>
      </c>
      <c r="N121" t="s">
        <v>239</v>
      </c>
      <c r="O121" t="s">
        <v>230</v>
      </c>
      <c r="P121" s="78" t="s">
        <v>229</v>
      </c>
      <c r="Q121" s="1">
        <f t="shared" ca="1" si="28"/>
        <v>176</v>
      </c>
      <c r="R121" t="s">
        <v>230</v>
      </c>
      <c r="S121" t="str">
        <f t="shared" ca="1" si="17"/>
        <v>\\(\\quad 88　×　2　＝　 \\)</v>
      </c>
      <c r="T121" t="str">
        <f t="shared" ca="1" si="18"/>
        <v>\\(\\quad 176 \\)</v>
      </c>
    </row>
    <row r="122" spans="1:20" x14ac:dyDescent="0.55000000000000004">
      <c r="A122" s="51" t="s">
        <v>60</v>
      </c>
      <c r="C122" s="50" t="s">
        <v>166</v>
      </c>
      <c r="D122" s="50" t="str">
        <f t="shared" ca="1" si="24"/>
        <v>\\(\\quad 12　×　3　＝　 \\)</v>
      </c>
      <c r="E122" s="50" t="str">
        <f t="shared" ca="1" si="25"/>
        <v>\\(\\quad 36 \\)</v>
      </c>
      <c r="F122" s="50" t="s">
        <v>62</v>
      </c>
      <c r="G122" s="50"/>
      <c r="H122" s="50"/>
      <c r="I122" s="89" t="str">
        <f t="shared" ca="1" si="26"/>
        <v>INSERT INTO math(tangen,question,answer,editor,date,count) VALUES('m1900','\\(\\quad 12　×　3　＝　 \\)','\\(\\quad 36 \\)','harazono',NOW(),0);</v>
      </c>
      <c r="J122" s="78" t="s">
        <v>229</v>
      </c>
      <c r="K122" s="1">
        <f t="shared" ca="1" si="27"/>
        <v>12</v>
      </c>
      <c r="L122" t="s">
        <v>238</v>
      </c>
      <c r="M122" s="1">
        <v>3</v>
      </c>
      <c r="N122" t="s">
        <v>239</v>
      </c>
      <c r="O122" t="s">
        <v>230</v>
      </c>
      <c r="P122" s="78" t="s">
        <v>229</v>
      </c>
      <c r="Q122" s="1">
        <f t="shared" ca="1" si="28"/>
        <v>36</v>
      </c>
      <c r="R122" t="s">
        <v>230</v>
      </c>
      <c r="S122" t="str">
        <f t="shared" ca="1" si="17"/>
        <v>\\(\\quad 12　×　3　＝　 \\)</v>
      </c>
      <c r="T122" t="str">
        <f t="shared" ca="1" si="18"/>
        <v>\\(\\quad 36 \\)</v>
      </c>
    </row>
    <row r="123" spans="1:20" x14ac:dyDescent="0.55000000000000004">
      <c r="A123" s="51" t="s">
        <v>60</v>
      </c>
      <c r="C123" s="50" t="s">
        <v>166</v>
      </c>
      <c r="D123" s="50" t="str">
        <f t="shared" ca="1" si="24"/>
        <v>\\(\\quad 49　×　4　＝　 \\)</v>
      </c>
      <c r="E123" s="50" t="str">
        <f t="shared" ca="1" si="25"/>
        <v>\\(\\quad 196 \\)</v>
      </c>
      <c r="F123" s="50" t="s">
        <v>62</v>
      </c>
      <c r="G123" s="50"/>
      <c r="H123" s="50"/>
      <c r="I123" s="89" t="str">
        <f t="shared" ca="1" si="26"/>
        <v>INSERT INTO math(tangen,question,answer,editor,date,count) VALUES('m1900','\\(\\quad 49　×　4　＝　 \\)','\\(\\quad 196 \\)','harazono',NOW(),0);</v>
      </c>
      <c r="J123" s="78" t="s">
        <v>229</v>
      </c>
      <c r="K123" s="1">
        <f t="shared" ca="1" si="27"/>
        <v>49</v>
      </c>
      <c r="L123" t="s">
        <v>238</v>
      </c>
      <c r="M123" s="1">
        <v>4</v>
      </c>
      <c r="N123" t="s">
        <v>239</v>
      </c>
      <c r="O123" t="s">
        <v>230</v>
      </c>
      <c r="P123" s="78" t="s">
        <v>229</v>
      </c>
      <c r="Q123" s="1">
        <f t="shared" ca="1" si="28"/>
        <v>196</v>
      </c>
      <c r="R123" t="s">
        <v>230</v>
      </c>
      <c r="S123" t="str">
        <f t="shared" ca="1" si="17"/>
        <v>\\(\\quad 49　×　4　＝　 \\)</v>
      </c>
      <c r="T123" t="str">
        <f t="shared" ca="1" si="18"/>
        <v>\\(\\quad 196 \\)</v>
      </c>
    </row>
    <row r="124" spans="1:20" x14ac:dyDescent="0.55000000000000004">
      <c r="A124" s="51" t="s">
        <v>60</v>
      </c>
      <c r="C124" s="50" t="s">
        <v>166</v>
      </c>
      <c r="D124" s="50" t="str">
        <f t="shared" ca="1" si="24"/>
        <v>\\(\\quad 73　×　5　＝　 \\)</v>
      </c>
      <c r="E124" s="50" t="str">
        <f t="shared" ca="1" si="25"/>
        <v>\\(\\quad 365 \\)</v>
      </c>
      <c r="F124" s="50" t="s">
        <v>62</v>
      </c>
      <c r="G124" s="50"/>
      <c r="H124" s="50"/>
      <c r="I124" s="89" t="str">
        <f t="shared" ca="1" si="26"/>
        <v>INSERT INTO math(tangen,question,answer,editor,date,count) VALUES('m1900','\\(\\quad 73　×　5　＝　 \\)','\\(\\quad 365 \\)','harazono',NOW(),0);</v>
      </c>
      <c r="J124" s="78" t="s">
        <v>229</v>
      </c>
      <c r="K124" s="1">
        <f t="shared" ca="1" si="27"/>
        <v>73</v>
      </c>
      <c r="L124" t="s">
        <v>238</v>
      </c>
      <c r="M124" s="1">
        <v>5</v>
      </c>
      <c r="N124" t="s">
        <v>239</v>
      </c>
      <c r="O124" t="s">
        <v>230</v>
      </c>
      <c r="P124" s="78" t="s">
        <v>229</v>
      </c>
      <c r="Q124" s="1">
        <f t="shared" ca="1" si="28"/>
        <v>365</v>
      </c>
      <c r="R124" t="s">
        <v>230</v>
      </c>
      <c r="S124" t="str">
        <f t="shared" ca="1" si="17"/>
        <v>\\(\\quad 73　×　5　＝　 \\)</v>
      </c>
      <c r="T124" t="str">
        <f t="shared" ca="1" si="18"/>
        <v>\\(\\quad 365 \\)</v>
      </c>
    </row>
    <row r="125" spans="1:20" x14ac:dyDescent="0.55000000000000004">
      <c r="A125" s="51" t="s">
        <v>60</v>
      </c>
      <c r="C125" s="50" t="s">
        <v>166</v>
      </c>
      <c r="D125" s="50" t="str">
        <f t="shared" ca="1" si="24"/>
        <v>\\(\\quad 71　×　6　＝　 \\)</v>
      </c>
      <c r="E125" s="50" t="str">
        <f t="shared" ca="1" si="25"/>
        <v>\\(\\quad 426 \\)</v>
      </c>
      <c r="F125" s="50" t="s">
        <v>62</v>
      </c>
      <c r="G125" s="50"/>
      <c r="H125" s="50"/>
      <c r="I125" s="89" t="str">
        <f t="shared" ca="1" si="26"/>
        <v>INSERT INTO math(tangen,question,answer,editor,date,count) VALUES('m1900','\\(\\quad 71　×　6　＝　 \\)','\\(\\quad 426 \\)','harazono',NOW(),0);</v>
      </c>
      <c r="J125" s="78" t="s">
        <v>229</v>
      </c>
      <c r="K125" s="1">
        <f t="shared" ca="1" si="27"/>
        <v>71</v>
      </c>
      <c r="L125" t="s">
        <v>238</v>
      </c>
      <c r="M125" s="1">
        <v>6</v>
      </c>
      <c r="N125" t="s">
        <v>239</v>
      </c>
      <c r="O125" t="s">
        <v>230</v>
      </c>
      <c r="P125" s="78" t="s">
        <v>229</v>
      </c>
      <c r="Q125" s="1">
        <f t="shared" ca="1" si="28"/>
        <v>426</v>
      </c>
      <c r="R125" t="s">
        <v>230</v>
      </c>
      <c r="S125" t="str">
        <f t="shared" ca="1" si="17"/>
        <v>\\(\\quad 71　×　6　＝　 \\)</v>
      </c>
      <c r="T125" t="str">
        <f t="shared" ca="1" si="18"/>
        <v>\\(\\quad 426 \\)</v>
      </c>
    </row>
    <row r="126" spans="1:20" x14ac:dyDescent="0.55000000000000004">
      <c r="A126" s="51" t="s">
        <v>60</v>
      </c>
      <c r="C126" s="50" t="s">
        <v>166</v>
      </c>
      <c r="D126" s="50" t="str">
        <f t="shared" ca="1" si="24"/>
        <v>\\(\\quad 41　×　7　＝　 \\)</v>
      </c>
      <c r="E126" s="50" t="str">
        <f t="shared" ca="1" si="25"/>
        <v>\\(\\quad 287 \\)</v>
      </c>
      <c r="F126" s="50" t="s">
        <v>62</v>
      </c>
      <c r="G126" s="50"/>
      <c r="H126" s="50"/>
      <c r="I126" s="89" t="str">
        <f t="shared" ca="1" si="26"/>
        <v>INSERT INTO math(tangen,question,answer,editor,date,count) VALUES('m1900','\\(\\quad 41　×　7　＝　 \\)','\\(\\quad 287 \\)','harazono',NOW(),0);</v>
      </c>
      <c r="J126" s="78" t="s">
        <v>229</v>
      </c>
      <c r="K126" s="1">
        <f t="shared" ca="1" si="27"/>
        <v>41</v>
      </c>
      <c r="L126" t="s">
        <v>238</v>
      </c>
      <c r="M126" s="1">
        <v>7</v>
      </c>
      <c r="N126" t="s">
        <v>239</v>
      </c>
      <c r="O126" t="s">
        <v>230</v>
      </c>
      <c r="P126" s="78" t="s">
        <v>229</v>
      </c>
      <c r="Q126" s="1">
        <f t="shared" ca="1" si="28"/>
        <v>287</v>
      </c>
      <c r="R126" t="s">
        <v>230</v>
      </c>
      <c r="S126" t="str">
        <f t="shared" ca="1" si="17"/>
        <v>\\(\\quad 41　×　7　＝　 \\)</v>
      </c>
      <c r="T126" t="str">
        <f t="shared" ca="1" si="18"/>
        <v>\\(\\quad 287 \\)</v>
      </c>
    </row>
    <row r="127" spans="1:20" x14ac:dyDescent="0.55000000000000004">
      <c r="A127" s="51" t="s">
        <v>60</v>
      </c>
      <c r="C127" s="50" t="s">
        <v>166</v>
      </c>
      <c r="D127" s="50" t="str">
        <f t="shared" ca="1" si="24"/>
        <v>\\(\\quad 82　×　8　＝　 \\)</v>
      </c>
      <c r="E127" s="50" t="str">
        <f t="shared" ca="1" si="25"/>
        <v>\\(\\quad 656 \\)</v>
      </c>
      <c r="F127" s="50" t="s">
        <v>62</v>
      </c>
      <c r="G127" s="50"/>
      <c r="H127" s="50"/>
      <c r="I127" s="89" t="str">
        <f t="shared" ca="1" si="26"/>
        <v>INSERT INTO math(tangen,question,answer,editor,date,count) VALUES('m1900','\\(\\quad 82　×　8　＝　 \\)','\\(\\quad 656 \\)','harazono',NOW(),0);</v>
      </c>
      <c r="J127" s="78" t="s">
        <v>229</v>
      </c>
      <c r="K127" s="1">
        <f t="shared" ca="1" si="27"/>
        <v>82</v>
      </c>
      <c r="L127" t="s">
        <v>238</v>
      </c>
      <c r="M127" s="1">
        <v>8</v>
      </c>
      <c r="N127" t="s">
        <v>239</v>
      </c>
      <c r="O127" t="s">
        <v>230</v>
      </c>
      <c r="P127" s="78" t="s">
        <v>229</v>
      </c>
      <c r="Q127" s="1">
        <f t="shared" ca="1" si="28"/>
        <v>656</v>
      </c>
      <c r="R127" t="s">
        <v>230</v>
      </c>
      <c r="S127" t="str">
        <f t="shared" ca="1" si="17"/>
        <v>\\(\\quad 82　×　8　＝　 \\)</v>
      </c>
      <c r="T127" t="str">
        <f t="shared" ca="1" si="18"/>
        <v>\\(\\quad 656 \\)</v>
      </c>
    </row>
    <row r="128" spans="1:20" x14ac:dyDescent="0.55000000000000004">
      <c r="A128" s="51" t="s">
        <v>60</v>
      </c>
      <c r="C128" s="50" t="s">
        <v>166</v>
      </c>
      <c r="D128" s="50" t="str">
        <f t="shared" ca="1" si="24"/>
        <v>\\(\\quad 35　×　9　＝　 \\)</v>
      </c>
      <c r="E128" s="50" t="str">
        <f t="shared" ca="1" si="25"/>
        <v>\\(\\quad 315 \\)</v>
      </c>
      <c r="F128" s="50" t="s">
        <v>62</v>
      </c>
      <c r="G128" s="50"/>
      <c r="H128" s="50"/>
      <c r="I128" s="89" t="str">
        <f t="shared" ca="1" si="26"/>
        <v>INSERT INTO math(tangen,question,answer,editor,date,count) VALUES('m1900','\\(\\quad 35　×　9　＝　 \\)','\\(\\quad 315 \\)','harazono',NOW(),0);</v>
      </c>
      <c r="J128" s="78" t="s">
        <v>229</v>
      </c>
      <c r="K128" s="1">
        <f t="shared" ca="1" si="27"/>
        <v>35</v>
      </c>
      <c r="L128" t="s">
        <v>238</v>
      </c>
      <c r="M128" s="1">
        <v>9</v>
      </c>
      <c r="N128" t="s">
        <v>239</v>
      </c>
      <c r="O128" t="s">
        <v>230</v>
      </c>
      <c r="P128" s="78" t="s">
        <v>229</v>
      </c>
      <c r="Q128" s="1">
        <f t="shared" ca="1" si="28"/>
        <v>315</v>
      </c>
      <c r="R128" t="s">
        <v>230</v>
      </c>
      <c r="S128" t="str">
        <f t="shared" ca="1" si="17"/>
        <v>\\(\\quad 35　×　9　＝　 \\)</v>
      </c>
      <c r="T128" t="str">
        <f t="shared" ca="1" si="18"/>
        <v>\\(\\quad 315 \\)</v>
      </c>
    </row>
    <row r="129" spans="1:20" x14ac:dyDescent="0.55000000000000004">
      <c r="A129" s="51" t="s">
        <v>60</v>
      </c>
      <c r="C129" s="50" t="s">
        <v>166</v>
      </c>
      <c r="D129" s="50" t="str">
        <f t="shared" ca="1" si="24"/>
        <v>\\(\\quad 53　×　1　＝　 \\)</v>
      </c>
      <c r="E129" s="50" t="str">
        <f t="shared" ca="1" si="25"/>
        <v>\\(\\quad 53 \\)</v>
      </c>
      <c r="F129" s="50" t="s">
        <v>62</v>
      </c>
      <c r="G129" s="50"/>
      <c r="H129" s="50"/>
      <c r="I129" s="89" t="str">
        <f t="shared" ca="1" si="26"/>
        <v>INSERT INTO math(tangen,question,answer,editor,date,count) VALUES('m1900','\\(\\quad 53　×　1　＝　 \\)','\\(\\quad 53 \\)','harazono',NOW(),0);</v>
      </c>
      <c r="J129" s="78" t="s">
        <v>229</v>
      </c>
      <c r="K129" s="1">
        <f t="shared" ca="1" si="27"/>
        <v>53</v>
      </c>
      <c r="L129" t="s">
        <v>238</v>
      </c>
      <c r="M129" s="1">
        <v>1</v>
      </c>
      <c r="N129" t="s">
        <v>239</v>
      </c>
      <c r="O129" t="s">
        <v>230</v>
      </c>
      <c r="P129" s="78" t="s">
        <v>229</v>
      </c>
      <c r="Q129" s="1">
        <f t="shared" ca="1" si="28"/>
        <v>53</v>
      </c>
      <c r="R129" t="s">
        <v>230</v>
      </c>
      <c r="S129" t="str">
        <f t="shared" ca="1" si="17"/>
        <v>\\(\\quad 53　×　1　＝　 \\)</v>
      </c>
      <c r="T129" t="str">
        <f t="shared" ca="1" si="18"/>
        <v>\\(\\quad 53 \\)</v>
      </c>
    </row>
    <row r="130" spans="1:20" x14ac:dyDescent="0.55000000000000004">
      <c r="A130" s="51" t="s">
        <v>60</v>
      </c>
      <c r="C130" s="50" t="s">
        <v>166</v>
      </c>
      <c r="D130" s="50" t="str">
        <f t="shared" ca="1" si="24"/>
        <v>\\(\\quad 30　×　2　＝　 \\)</v>
      </c>
      <c r="E130" s="50" t="str">
        <f t="shared" ca="1" si="25"/>
        <v>\\(\\quad 60 \\)</v>
      </c>
      <c r="F130" s="50" t="s">
        <v>62</v>
      </c>
      <c r="G130" s="50"/>
      <c r="H130" s="50"/>
      <c r="I130" s="89" t="str">
        <f t="shared" ca="1" si="26"/>
        <v>INSERT INTO math(tangen,question,answer,editor,date,count) VALUES('m1900','\\(\\quad 30　×　2　＝　 \\)','\\(\\quad 60 \\)','harazono',NOW(),0);</v>
      </c>
      <c r="J130" s="78" t="s">
        <v>229</v>
      </c>
      <c r="K130" s="1">
        <f t="shared" ca="1" si="27"/>
        <v>30</v>
      </c>
      <c r="L130" t="s">
        <v>238</v>
      </c>
      <c r="M130" s="1">
        <v>2</v>
      </c>
      <c r="N130" t="s">
        <v>239</v>
      </c>
      <c r="O130" t="s">
        <v>230</v>
      </c>
      <c r="P130" s="78" t="s">
        <v>229</v>
      </c>
      <c r="Q130" s="1">
        <f t="shared" ca="1" si="28"/>
        <v>60</v>
      </c>
      <c r="R130" t="s">
        <v>230</v>
      </c>
      <c r="S130" t="str">
        <f t="shared" ca="1" si="17"/>
        <v>\\(\\quad 30　×　2　＝　 \\)</v>
      </c>
      <c r="T130" t="str">
        <f t="shared" ca="1" si="18"/>
        <v>\\(\\quad 60 \\)</v>
      </c>
    </row>
    <row r="131" spans="1:20" x14ac:dyDescent="0.55000000000000004">
      <c r="A131" s="51" t="s">
        <v>60</v>
      </c>
      <c r="C131" s="50" t="s">
        <v>166</v>
      </c>
      <c r="D131" s="50" t="str">
        <f t="shared" ca="1" si="24"/>
        <v>\\(\\quad 26　×　3　＝　 \\)</v>
      </c>
      <c r="E131" s="50" t="str">
        <f t="shared" ca="1" si="25"/>
        <v>\\(\\quad 78 \\)</v>
      </c>
      <c r="F131" s="50" t="s">
        <v>62</v>
      </c>
      <c r="G131" s="50"/>
      <c r="H131" s="50"/>
      <c r="I131" s="89" t="str">
        <f t="shared" ca="1" si="26"/>
        <v>INSERT INTO math(tangen,question,answer,editor,date,count) VALUES('m1900','\\(\\quad 26　×　3　＝　 \\)','\\(\\quad 78 \\)','harazono',NOW(),0);</v>
      </c>
      <c r="J131" s="78" t="s">
        <v>229</v>
      </c>
      <c r="K131" s="1">
        <f t="shared" ca="1" si="27"/>
        <v>26</v>
      </c>
      <c r="L131" t="s">
        <v>238</v>
      </c>
      <c r="M131" s="1">
        <v>3</v>
      </c>
      <c r="N131" t="s">
        <v>239</v>
      </c>
      <c r="O131" t="s">
        <v>230</v>
      </c>
      <c r="P131" s="78" t="s">
        <v>229</v>
      </c>
      <c r="Q131" s="1">
        <f t="shared" ca="1" si="28"/>
        <v>78</v>
      </c>
      <c r="R131" t="s">
        <v>230</v>
      </c>
      <c r="S131" t="str">
        <f t="shared" ref="S131:S194" ca="1" si="29">J131&amp;K131&amp;L131&amp;M131&amp;N131&amp;O131</f>
        <v>\\(\\quad 26　×　3　＝　 \\)</v>
      </c>
      <c r="T131" t="str">
        <f t="shared" ref="T131:T194" ca="1" si="30">P131&amp;Q131&amp;R131</f>
        <v>\\(\\quad 78 \\)</v>
      </c>
    </row>
    <row r="132" spans="1:20" x14ac:dyDescent="0.55000000000000004">
      <c r="A132" s="51" t="s">
        <v>60</v>
      </c>
      <c r="C132" s="50" t="s">
        <v>166</v>
      </c>
      <c r="D132" s="50" t="str">
        <f t="shared" ca="1" si="24"/>
        <v>\\(\\quad 40　×　4　＝　 \\)</v>
      </c>
      <c r="E132" s="50" t="str">
        <f t="shared" ca="1" si="25"/>
        <v>\\(\\quad 160 \\)</v>
      </c>
      <c r="F132" s="50" t="s">
        <v>62</v>
      </c>
      <c r="G132" s="50"/>
      <c r="H132" s="50"/>
      <c r="I132" s="89" t="str">
        <f t="shared" ca="1" si="26"/>
        <v>INSERT INTO math(tangen,question,answer,editor,date,count) VALUES('m1900','\\(\\quad 40　×　4　＝　 \\)','\\(\\quad 160 \\)','harazono',NOW(),0);</v>
      </c>
      <c r="J132" s="78" t="s">
        <v>229</v>
      </c>
      <c r="K132" s="1">
        <f t="shared" ca="1" si="27"/>
        <v>40</v>
      </c>
      <c r="L132" t="s">
        <v>238</v>
      </c>
      <c r="M132" s="1">
        <v>4</v>
      </c>
      <c r="N132" t="s">
        <v>239</v>
      </c>
      <c r="O132" t="s">
        <v>230</v>
      </c>
      <c r="P132" s="78" t="s">
        <v>229</v>
      </c>
      <c r="Q132" s="1">
        <f t="shared" ca="1" si="28"/>
        <v>160</v>
      </c>
      <c r="R132" t="s">
        <v>230</v>
      </c>
      <c r="S132" t="str">
        <f t="shared" ca="1" si="29"/>
        <v>\\(\\quad 40　×　4　＝　 \\)</v>
      </c>
      <c r="T132" t="str">
        <f t="shared" ca="1" si="30"/>
        <v>\\(\\quad 160 \\)</v>
      </c>
    </row>
    <row r="133" spans="1:20" x14ac:dyDescent="0.55000000000000004">
      <c r="A133" s="51" t="s">
        <v>60</v>
      </c>
      <c r="C133" s="50" t="s">
        <v>166</v>
      </c>
      <c r="D133" s="50" t="str">
        <f t="shared" ca="1" si="24"/>
        <v>\\(\\quad 52　×　5　＝　 \\)</v>
      </c>
      <c r="E133" s="50" t="str">
        <f t="shared" ca="1" si="25"/>
        <v>\\(\\quad 260 \\)</v>
      </c>
      <c r="F133" s="50" t="s">
        <v>62</v>
      </c>
      <c r="G133" s="50"/>
      <c r="H133" s="50"/>
      <c r="I133" s="89" t="str">
        <f t="shared" ca="1" si="26"/>
        <v>INSERT INTO math(tangen,question,answer,editor,date,count) VALUES('m1900','\\(\\quad 52　×　5　＝　 \\)','\\(\\quad 260 \\)','harazono',NOW(),0);</v>
      </c>
      <c r="J133" s="78" t="s">
        <v>229</v>
      </c>
      <c r="K133" s="1">
        <f t="shared" ca="1" si="27"/>
        <v>52</v>
      </c>
      <c r="L133" t="s">
        <v>238</v>
      </c>
      <c r="M133" s="1">
        <v>5</v>
      </c>
      <c r="N133" t="s">
        <v>239</v>
      </c>
      <c r="O133" t="s">
        <v>230</v>
      </c>
      <c r="P133" s="78" t="s">
        <v>229</v>
      </c>
      <c r="Q133" s="1">
        <f t="shared" ca="1" si="28"/>
        <v>260</v>
      </c>
      <c r="R133" t="s">
        <v>230</v>
      </c>
      <c r="S133" t="str">
        <f t="shared" ca="1" si="29"/>
        <v>\\(\\quad 52　×　5　＝　 \\)</v>
      </c>
      <c r="T133" t="str">
        <f t="shared" ca="1" si="30"/>
        <v>\\(\\quad 260 \\)</v>
      </c>
    </row>
    <row r="134" spans="1:20" x14ac:dyDescent="0.55000000000000004">
      <c r="A134" s="51" t="s">
        <v>60</v>
      </c>
      <c r="C134" s="50" t="s">
        <v>166</v>
      </c>
      <c r="D134" s="50" t="str">
        <f t="shared" ca="1" si="24"/>
        <v>\\(\\quad 96　×　6　＝　 \\)</v>
      </c>
      <c r="E134" s="50" t="str">
        <f t="shared" ca="1" si="25"/>
        <v>\\(\\quad 576 \\)</v>
      </c>
      <c r="F134" s="50" t="s">
        <v>62</v>
      </c>
      <c r="G134" s="50"/>
      <c r="H134" s="50"/>
      <c r="I134" s="89" t="str">
        <f t="shared" ca="1" si="26"/>
        <v>INSERT INTO math(tangen,question,answer,editor,date,count) VALUES('m1900','\\(\\quad 96　×　6　＝　 \\)','\\(\\quad 576 \\)','harazono',NOW(),0);</v>
      </c>
      <c r="J134" s="78" t="s">
        <v>229</v>
      </c>
      <c r="K134" s="1">
        <f t="shared" ca="1" si="27"/>
        <v>96</v>
      </c>
      <c r="L134" t="s">
        <v>238</v>
      </c>
      <c r="M134" s="1">
        <v>6</v>
      </c>
      <c r="N134" t="s">
        <v>239</v>
      </c>
      <c r="O134" t="s">
        <v>230</v>
      </c>
      <c r="P134" s="78" t="s">
        <v>229</v>
      </c>
      <c r="Q134" s="1">
        <f t="shared" ca="1" si="28"/>
        <v>576</v>
      </c>
      <c r="R134" t="s">
        <v>230</v>
      </c>
      <c r="S134" t="str">
        <f t="shared" ca="1" si="29"/>
        <v>\\(\\quad 96　×　6　＝　 \\)</v>
      </c>
      <c r="T134" t="str">
        <f t="shared" ca="1" si="30"/>
        <v>\\(\\quad 576 \\)</v>
      </c>
    </row>
    <row r="135" spans="1:20" x14ac:dyDescent="0.55000000000000004">
      <c r="A135" s="51" t="s">
        <v>60</v>
      </c>
      <c r="C135" s="50" t="s">
        <v>166</v>
      </c>
      <c r="D135" s="50" t="str">
        <f t="shared" ca="1" si="24"/>
        <v>\\(\\quad 91　×　7　＝　 \\)</v>
      </c>
      <c r="E135" s="50" t="str">
        <f t="shared" ca="1" si="25"/>
        <v>\\(\\quad 637 \\)</v>
      </c>
      <c r="F135" s="50" t="s">
        <v>62</v>
      </c>
      <c r="G135" s="50"/>
      <c r="H135" s="50"/>
      <c r="I135" s="89" t="str">
        <f t="shared" ca="1" si="26"/>
        <v>INSERT INTO math(tangen,question,answer,editor,date,count) VALUES('m1900','\\(\\quad 91　×　7　＝　 \\)','\\(\\quad 637 \\)','harazono',NOW(),0);</v>
      </c>
      <c r="J135" s="78" t="s">
        <v>229</v>
      </c>
      <c r="K135" s="1">
        <f t="shared" ca="1" si="27"/>
        <v>91</v>
      </c>
      <c r="L135" t="s">
        <v>238</v>
      </c>
      <c r="M135" s="1">
        <v>7</v>
      </c>
      <c r="N135" t="s">
        <v>239</v>
      </c>
      <c r="O135" t="s">
        <v>230</v>
      </c>
      <c r="P135" s="78" t="s">
        <v>229</v>
      </c>
      <c r="Q135" s="1">
        <f t="shared" ca="1" si="28"/>
        <v>637</v>
      </c>
      <c r="R135" t="s">
        <v>230</v>
      </c>
      <c r="S135" t="str">
        <f t="shared" ca="1" si="29"/>
        <v>\\(\\quad 91　×　7　＝　 \\)</v>
      </c>
      <c r="T135" t="str">
        <f t="shared" ca="1" si="30"/>
        <v>\\(\\quad 637 \\)</v>
      </c>
    </row>
    <row r="136" spans="1:20" x14ac:dyDescent="0.55000000000000004">
      <c r="A136" s="51" t="s">
        <v>60</v>
      </c>
      <c r="C136" s="50" t="s">
        <v>166</v>
      </c>
      <c r="D136" s="50" t="str">
        <f t="shared" ca="1" si="24"/>
        <v>\\(\\quad 46　×　8　＝　 \\)</v>
      </c>
      <c r="E136" s="50" t="str">
        <f t="shared" ca="1" si="25"/>
        <v>\\(\\quad 368 \\)</v>
      </c>
      <c r="F136" s="50" t="s">
        <v>62</v>
      </c>
      <c r="G136" s="50"/>
      <c r="H136" s="50"/>
      <c r="I136" s="89" t="str">
        <f t="shared" ca="1" si="26"/>
        <v>INSERT INTO math(tangen,question,answer,editor,date,count) VALUES('m1900','\\(\\quad 46　×　8　＝　 \\)','\\(\\quad 368 \\)','harazono',NOW(),0);</v>
      </c>
      <c r="J136" s="78" t="s">
        <v>229</v>
      </c>
      <c r="K136" s="1">
        <f t="shared" ca="1" si="27"/>
        <v>46</v>
      </c>
      <c r="L136" t="s">
        <v>238</v>
      </c>
      <c r="M136" s="1">
        <v>8</v>
      </c>
      <c r="N136" t="s">
        <v>239</v>
      </c>
      <c r="O136" t="s">
        <v>230</v>
      </c>
      <c r="P136" s="78" t="s">
        <v>229</v>
      </c>
      <c r="Q136" s="1">
        <f t="shared" ca="1" si="28"/>
        <v>368</v>
      </c>
      <c r="R136" t="s">
        <v>230</v>
      </c>
      <c r="S136" t="str">
        <f t="shared" ca="1" si="29"/>
        <v>\\(\\quad 46　×　8　＝　 \\)</v>
      </c>
      <c r="T136" t="str">
        <f t="shared" ca="1" si="30"/>
        <v>\\(\\quad 368 \\)</v>
      </c>
    </row>
    <row r="137" spans="1:20" x14ac:dyDescent="0.55000000000000004">
      <c r="A137" s="51" t="s">
        <v>60</v>
      </c>
      <c r="C137" s="50" t="s">
        <v>166</v>
      </c>
      <c r="D137" s="50" t="str">
        <f t="shared" ca="1" si="24"/>
        <v>\\(\\quad 59　×　9　＝　 \\)</v>
      </c>
      <c r="E137" s="50" t="str">
        <f t="shared" ca="1" si="25"/>
        <v>\\(\\quad 531 \\)</v>
      </c>
      <c r="F137" s="50" t="s">
        <v>62</v>
      </c>
      <c r="G137" s="50"/>
      <c r="H137" s="50"/>
      <c r="I137" s="89" t="str">
        <f t="shared" ca="1" si="26"/>
        <v>INSERT INTO math(tangen,question,answer,editor,date,count) VALUES('m1900','\\(\\quad 59　×　9　＝　 \\)','\\(\\quad 531 \\)','harazono',NOW(),0);</v>
      </c>
      <c r="J137" s="78" t="s">
        <v>229</v>
      </c>
      <c r="K137" s="1">
        <f t="shared" ca="1" si="27"/>
        <v>59</v>
      </c>
      <c r="L137" t="s">
        <v>238</v>
      </c>
      <c r="M137" s="1">
        <v>9</v>
      </c>
      <c r="N137" t="s">
        <v>239</v>
      </c>
      <c r="O137" t="s">
        <v>230</v>
      </c>
      <c r="P137" s="78" t="s">
        <v>229</v>
      </c>
      <c r="Q137" s="1">
        <f t="shared" ca="1" si="28"/>
        <v>531</v>
      </c>
      <c r="R137" t="s">
        <v>230</v>
      </c>
      <c r="S137" t="str">
        <f t="shared" ca="1" si="29"/>
        <v>\\(\\quad 59　×　9　＝　 \\)</v>
      </c>
      <c r="T137" t="str">
        <f t="shared" ca="1" si="30"/>
        <v>\\(\\quad 531 \\)</v>
      </c>
    </row>
    <row r="138" spans="1:20" x14ac:dyDescent="0.55000000000000004">
      <c r="A138" s="51" t="s">
        <v>60</v>
      </c>
      <c r="C138" s="50" t="s">
        <v>166</v>
      </c>
      <c r="D138" s="50" t="str">
        <f t="shared" ca="1" si="24"/>
        <v>\\(\\quad 28　×　1　＝　 \\)</v>
      </c>
      <c r="E138" s="50" t="str">
        <f t="shared" ca="1" si="25"/>
        <v>\\(\\quad 28 \\)</v>
      </c>
      <c r="F138" s="50" t="s">
        <v>62</v>
      </c>
      <c r="G138" s="50"/>
      <c r="H138" s="50"/>
      <c r="I138" s="89" t="str">
        <f t="shared" ca="1" si="26"/>
        <v>INSERT INTO math(tangen,question,answer,editor,date,count) VALUES('m1900','\\(\\quad 28　×　1　＝　 \\)','\\(\\quad 28 \\)','harazono',NOW(),0);</v>
      </c>
      <c r="J138" s="78" t="s">
        <v>229</v>
      </c>
      <c r="K138" s="1">
        <f t="shared" ca="1" si="27"/>
        <v>28</v>
      </c>
      <c r="L138" t="s">
        <v>238</v>
      </c>
      <c r="M138" s="1">
        <v>1</v>
      </c>
      <c r="N138" t="s">
        <v>239</v>
      </c>
      <c r="O138" t="s">
        <v>230</v>
      </c>
      <c r="P138" s="78" t="s">
        <v>229</v>
      </c>
      <c r="Q138" s="1">
        <f t="shared" ca="1" si="28"/>
        <v>28</v>
      </c>
      <c r="R138" t="s">
        <v>230</v>
      </c>
      <c r="S138" t="str">
        <f t="shared" ca="1" si="29"/>
        <v>\\(\\quad 28　×　1　＝　 \\)</v>
      </c>
      <c r="T138" t="str">
        <f t="shared" ca="1" si="30"/>
        <v>\\(\\quad 28 \\)</v>
      </c>
    </row>
    <row r="139" spans="1:20" x14ac:dyDescent="0.55000000000000004">
      <c r="A139" s="51" t="s">
        <v>60</v>
      </c>
      <c r="C139" s="50" t="s">
        <v>166</v>
      </c>
      <c r="D139" s="50" t="str">
        <f t="shared" ca="1" si="24"/>
        <v>\\(\\quad 80　×　2　＝　 \\)</v>
      </c>
      <c r="E139" s="50" t="str">
        <f t="shared" ca="1" si="25"/>
        <v>\\(\\quad 160 \\)</v>
      </c>
      <c r="F139" s="50" t="s">
        <v>62</v>
      </c>
      <c r="G139" s="50"/>
      <c r="H139" s="50"/>
      <c r="I139" s="89" t="str">
        <f t="shared" ca="1" si="26"/>
        <v>INSERT INTO math(tangen,question,answer,editor,date,count) VALUES('m1900','\\(\\quad 80　×　2　＝　 \\)','\\(\\quad 160 \\)','harazono',NOW(),0);</v>
      </c>
      <c r="J139" s="78" t="s">
        <v>229</v>
      </c>
      <c r="K139" s="1">
        <f t="shared" ca="1" si="27"/>
        <v>80</v>
      </c>
      <c r="L139" t="s">
        <v>238</v>
      </c>
      <c r="M139" s="1">
        <v>2</v>
      </c>
      <c r="N139" t="s">
        <v>239</v>
      </c>
      <c r="O139" t="s">
        <v>230</v>
      </c>
      <c r="P139" s="78" t="s">
        <v>229</v>
      </c>
      <c r="Q139" s="1">
        <f t="shared" ca="1" si="28"/>
        <v>160</v>
      </c>
      <c r="R139" t="s">
        <v>230</v>
      </c>
      <c r="S139" t="str">
        <f t="shared" ca="1" si="29"/>
        <v>\\(\\quad 80　×　2　＝　 \\)</v>
      </c>
      <c r="T139" t="str">
        <f t="shared" ca="1" si="30"/>
        <v>\\(\\quad 160 \\)</v>
      </c>
    </row>
    <row r="140" spans="1:20" x14ac:dyDescent="0.55000000000000004">
      <c r="A140" s="51" t="s">
        <v>60</v>
      </c>
      <c r="C140" s="50" t="s">
        <v>166</v>
      </c>
      <c r="D140" s="50" t="str">
        <f t="shared" ca="1" si="24"/>
        <v>\\(\\quad 13　×　3　＝　 \\)</v>
      </c>
      <c r="E140" s="50" t="str">
        <f t="shared" ca="1" si="25"/>
        <v>\\(\\quad 39 \\)</v>
      </c>
      <c r="F140" s="50" t="s">
        <v>62</v>
      </c>
      <c r="G140" s="50"/>
      <c r="H140" s="50"/>
      <c r="I140" s="89" t="str">
        <f t="shared" ca="1" si="26"/>
        <v>INSERT INTO math(tangen,question,answer,editor,date,count) VALUES('m1900','\\(\\quad 13　×　3　＝　 \\)','\\(\\quad 39 \\)','harazono',NOW(),0);</v>
      </c>
      <c r="J140" s="78" t="s">
        <v>229</v>
      </c>
      <c r="K140" s="1">
        <f t="shared" ca="1" si="27"/>
        <v>13</v>
      </c>
      <c r="L140" t="s">
        <v>238</v>
      </c>
      <c r="M140" s="1">
        <v>3</v>
      </c>
      <c r="N140" t="s">
        <v>239</v>
      </c>
      <c r="O140" t="s">
        <v>230</v>
      </c>
      <c r="P140" s="78" t="s">
        <v>229</v>
      </c>
      <c r="Q140" s="1">
        <f t="shared" ca="1" si="28"/>
        <v>39</v>
      </c>
      <c r="R140" t="s">
        <v>230</v>
      </c>
      <c r="S140" t="str">
        <f t="shared" ca="1" si="29"/>
        <v>\\(\\quad 13　×　3　＝　 \\)</v>
      </c>
      <c r="T140" t="str">
        <f t="shared" ca="1" si="30"/>
        <v>\\(\\quad 39 \\)</v>
      </c>
    </row>
    <row r="141" spans="1:20" x14ac:dyDescent="0.55000000000000004">
      <c r="A141" s="51" t="s">
        <v>60</v>
      </c>
      <c r="C141" s="50" t="s">
        <v>166</v>
      </c>
      <c r="D141" s="50" t="str">
        <f t="shared" ca="1" si="24"/>
        <v>\\(\\quad 54　×　4　＝　 \\)</v>
      </c>
      <c r="E141" s="50" t="str">
        <f t="shared" ca="1" si="25"/>
        <v>\\(\\quad 216 \\)</v>
      </c>
      <c r="F141" s="50" t="s">
        <v>62</v>
      </c>
      <c r="G141" s="50"/>
      <c r="H141" s="50"/>
      <c r="I141" s="89" t="str">
        <f t="shared" ca="1" si="26"/>
        <v>INSERT INTO math(tangen,question,answer,editor,date,count) VALUES('m1900','\\(\\quad 54　×　4　＝　 \\)','\\(\\quad 216 \\)','harazono',NOW(),0);</v>
      </c>
      <c r="J141" s="78" t="s">
        <v>229</v>
      </c>
      <c r="K141" s="1">
        <f t="shared" ca="1" si="27"/>
        <v>54</v>
      </c>
      <c r="L141" t="s">
        <v>238</v>
      </c>
      <c r="M141" s="1">
        <v>4</v>
      </c>
      <c r="N141" t="s">
        <v>239</v>
      </c>
      <c r="O141" t="s">
        <v>230</v>
      </c>
      <c r="P141" s="78" t="s">
        <v>229</v>
      </c>
      <c r="Q141" s="1">
        <f t="shared" ca="1" si="28"/>
        <v>216</v>
      </c>
      <c r="R141" t="s">
        <v>230</v>
      </c>
      <c r="S141" t="str">
        <f t="shared" ca="1" si="29"/>
        <v>\\(\\quad 54　×　4　＝　 \\)</v>
      </c>
      <c r="T141" t="str">
        <f t="shared" ca="1" si="30"/>
        <v>\\(\\quad 216 \\)</v>
      </c>
    </row>
    <row r="142" spans="1:20" x14ac:dyDescent="0.55000000000000004">
      <c r="A142" s="51" t="s">
        <v>60</v>
      </c>
      <c r="C142" s="50" t="s">
        <v>166</v>
      </c>
      <c r="D142" s="50" t="str">
        <f t="shared" ca="1" si="24"/>
        <v>\\(\\quad 39　×　5　＝　 \\)</v>
      </c>
      <c r="E142" s="50" t="str">
        <f t="shared" ca="1" si="25"/>
        <v>\\(\\quad 195 \\)</v>
      </c>
      <c r="F142" s="50" t="s">
        <v>62</v>
      </c>
      <c r="G142" s="50"/>
      <c r="H142" s="50"/>
      <c r="I142" s="89" t="str">
        <f t="shared" ca="1" si="26"/>
        <v>INSERT INTO math(tangen,question,answer,editor,date,count) VALUES('m1900','\\(\\quad 39　×　5　＝　 \\)','\\(\\quad 195 \\)','harazono',NOW(),0);</v>
      </c>
      <c r="J142" s="78" t="s">
        <v>229</v>
      </c>
      <c r="K142" s="1">
        <f t="shared" ca="1" si="27"/>
        <v>39</v>
      </c>
      <c r="L142" t="s">
        <v>238</v>
      </c>
      <c r="M142" s="1">
        <v>5</v>
      </c>
      <c r="N142" t="s">
        <v>239</v>
      </c>
      <c r="O142" t="s">
        <v>230</v>
      </c>
      <c r="P142" s="78" t="s">
        <v>229</v>
      </c>
      <c r="Q142" s="1">
        <f t="shared" ca="1" si="28"/>
        <v>195</v>
      </c>
      <c r="R142" t="s">
        <v>230</v>
      </c>
      <c r="S142" t="str">
        <f t="shared" ca="1" si="29"/>
        <v>\\(\\quad 39　×　5　＝　 \\)</v>
      </c>
      <c r="T142" t="str">
        <f t="shared" ca="1" si="30"/>
        <v>\\(\\quad 195 \\)</v>
      </c>
    </row>
    <row r="143" spans="1:20" x14ac:dyDescent="0.55000000000000004">
      <c r="A143" s="51" t="s">
        <v>60</v>
      </c>
      <c r="C143" s="50" t="s">
        <v>166</v>
      </c>
      <c r="D143" s="50" t="str">
        <f t="shared" ca="1" si="24"/>
        <v>\\(\\quad 66　×　6　＝　 \\)</v>
      </c>
      <c r="E143" s="50" t="str">
        <f t="shared" ca="1" si="25"/>
        <v>\\(\\quad 396 \\)</v>
      </c>
      <c r="F143" s="50" t="s">
        <v>62</v>
      </c>
      <c r="G143" s="50"/>
      <c r="H143" s="50"/>
      <c r="I143" s="89" t="str">
        <f t="shared" ca="1" si="26"/>
        <v>INSERT INTO math(tangen,question,answer,editor,date,count) VALUES('m1900','\\(\\quad 66　×　6　＝　 \\)','\\(\\quad 396 \\)','harazono',NOW(),0);</v>
      </c>
      <c r="J143" s="78" t="s">
        <v>229</v>
      </c>
      <c r="K143" s="1">
        <f t="shared" ca="1" si="27"/>
        <v>66</v>
      </c>
      <c r="L143" t="s">
        <v>238</v>
      </c>
      <c r="M143" s="1">
        <v>6</v>
      </c>
      <c r="N143" t="s">
        <v>239</v>
      </c>
      <c r="O143" t="s">
        <v>230</v>
      </c>
      <c r="P143" s="78" t="s">
        <v>229</v>
      </c>
      <c r="Q143" s="1">
        <f t="shared" ca="1" si="28"/>
        <v>396</v>
      </c>
      <c r="R143" t="s">
        <v>230</v>
      </c>
      <c r="S143" t="str">
        <f t="shared" ca="1" si="29"/>
        <v>\\(\\quad 66　×　6　＝　 \\)</v>
      </c>
      <c r="T143" t="str">
        <f t="shared" ca="1" si="30"/>
        <v>\\(\\quad 396 \\)</v>
      </c>
    </row>
    <row r="144" spans="1:20" x14ac:dyDescent="0.55000000000000004">
      <c r="A144" s="51" t="s">
        <v>60</v>
      </c>
      <c r="C144" s="50" t="s">
        <v>166</v>
      </c>
      <c r="D144" s="50" t="str">
        <f t="shared" ca="1" si="24"/>
        <v>\\(\\quad 41　×　7　＝　 \\)</v>
      </c>
      <c r="E144" s="50" t="str">
        <f t="shared" ca="1" si="25"/>
        <v>\\(\\quad 287 \\)</v>
      </c>
      <c r="F144" s="50" t="s">
        <v>62</v>
      </c>
      <c r="G144" s="50"/>
      <c r="H144" s="50"/>
      <c r="I144" s="89" t="str">
        <f t="shared" ca="1" si="26"/>
        <v>INSERT INTO math(tangen,question,answer,editor,date,count) VALUES('m1900','\\(\\quad 41　×　7　＝　 \\)','\\(\\quad 287 \\)','harazono',NOW(),0);</v>
      </c>
      <c r="J144" s="78" t="s">
        <v>229</v>
      </c>
      <c r="K144" s="1">
        <f t="shared" ca="1" si="27"/>
        <v>41</v>
      </c>
      <c r="L144" t="s">
        <v>238</v>
      </c>
      <c r="M144" s="1">
        <v>7</v>
      </c>
      <c r="N144" t="s">
        <v>239</v>
      </c>
      <c r="O144" t="s">
        <v>230</v>
      </c>
      <c r="P144" s="78" t="s">
        <v>229</v>
      </c>
      <c r="Q144" s="1">
        <f t="shared" ca="1" si="28"/>
        <v>287</v>
      </c>
      <c r="R144" t="s">
        <v>230</v>
      </c>
      <c r="S144" t="str">
        <f t="shared" ca="1" si="29"/>
        <v>\\(\\quad 41　×　7　＝　 \\)</v>
      </c>
      <c r="T144" t="str">
        <f t="shared" ca="1" si="30"/>
        <v>\\(\\quad 287 \\)</v>
      </c>
    </row>
    <row r="145" spans="1:20" x14ac:dyDescent="0.55000000000000004">
      <c r="A145" s="51" t="s">
        <v>60</v>
      </c>
      <c r="C145" s="50" t="s">
        <v>166</v>
      </c>
      <c r="D145" s="50" t="str">
        <f t="shared" ca="1" si="24"/>
        <v>\\(\\quad 12　×　8　＝　 \\)</v>
      </c>
      <c r="E145" s="50" t="str">
        <f t="shared" ca="1" si="25"/>
        <v>\\(\\quad 96 \\)</v>
      </c>
      <c r="F145" s="50" t="s">
        <v>62</v>
      </c>
      <c r="G145" s="50"/>
      <c r="H145" s="50"/>
      <c r="I145" s="89" t="str">
        <f t="shared" ca="1" si="26"/>
        <v>INSERT INTO math(tangen,question,answer,editor,date,count) VALUES('m1900','\\(\\quad 12　×　8　＝　 \\)','\\(\\quad 96 \\)','harazono',NOW(),0);</v>
      </c>
      <c r="J145" s="78" t="s">
        <v>229</v>
      </c>
      <c r="K145" s="1">
        <f t="shared" ca="1" si="27"/>
        <v>12</v>
      </c>
      <c r="L145" t="s">
        <v>238</v>
      </c>
      <c r="M145" s="1">
        <v>8</v>
      </c>
      <c r="N145" t="s">
        <v>239</v>
      </c>
      <c r="O145" t="s">
        <v>230</v>
      </c>
      <c r="P145" s="78" t="s">
        <v>229</v>
      </c>
      <c r="Q145" s="1">
        <f t="shared" ca="1" si="28"/>
        <v>96</v>
      </c>
      <c r="R145" t="s">
        <v>230</v>
      </c>
      <c r="S145" t="str">
        <f t="shared" ca="1" si="29"/>
        <v>\\(\\quad 12　×　8　＝　 \\)</v>
      </c>
      <c r="T145" t="str">
        <f t="shared" ca="1" si="30"/>
        <v>\\(\\quad 96 \\)</v>
      </c>
    </row>
    <row r="146" spans="1:20" x14ac:dyDescent="0.55000000000000004">
      <c r="A146" s="51" t="s">
        <v>60</v>
      </c>
      <c r="C146" s="50" t="s">
        <v>166</v>
      </c>
      <c r="D146" s="50" t="str">
        <f t="shared" ca="1" si="24"/>
        <v>\\(\\quad 24　×　9　＝　 \\)</v>
      </c>
      <c r="E146" s="50" t="str">
        <f t="shared" ca="1" si="25"/>
        <v>\\(\\quad 216 \\)</v>
      </c>
      <c r="F146" s="50" t="s">
        <v>62</v>
      </c>
      <c r="G146" s="50"/>
      <c r="H146" s="50"/>
      <c r="I146" s="89" t="str">
        <f t="shared" ca="1" si="26"/>
        <v>INSERT INTO math(tangen,question,answer,editor,date,count) VALUES('m1900','\\(\\quad 24　×　9　＝　 \\)','\\(\\quad 216 \\)','harazono',NOW(),0);</v>
      </c>
      <c r="J146" s="78" t="s">
        <v>229</v>
      </c>
      <c r="K146" s="1">
        <f t="shared" ca="1" si="27"/>
        <v>24</v>
      </c>
      <c r="L146" t="s">
        <v>238</v>
      </c>
      <c r="M146" s="1">
        <v>9</v>
      </c>
      <c r="N146" t="s">
        <v>239</v>
      </c>
      <c r="O146" t="s">
        <v>230</v>
      </c>
      <c r="P146" s="78" t="s">
        <v>229</v>
      </c>
      <c r="Q146" s="1">
        <f t="shared" ca="1" si="28"/>
        <v>216</v>
      </c>
      <c r="R146" t="s">
        <v>230</v>
      </c>
      <c r="S146" t="str">
        <f t="shared" ca="1" si="29"/>
        <v>\\(\\quad 24　×　9　＝　 \\)</v>
      </c>
      <c r="T146" t="str">
        <f t="shared" ca="1" si="30"/>
        <v>\\(\\quad 216 \\)</v>
      </c>
    </row>
    <row r="147" spans="1:20" x14ac:dyDescent="0.55000000000000004">
      <c r="A147" s="51" t="s">
        <v>60</v>
      </c>
      <c r="C147" s="50" t="s">
        <v>166</v>
      </c>
      <c r="D147" s="50" t="str">
        <f t="shared" ca="1" si="24"/>
        <v>\\(\\quad 30　×　1　＝　 \\)</v>
      </c>
      <c r="E147" s="50" t="str">
        <f t="shared" ca="1" si="25"/>
        <v>\\(\\quad 30 \\)</v>
      </c>
      <c r="F147" s="50" t="s">
        <v>62</v>
      </c>
      <c r="G147" s="50"/>
      <c r="H147" s="50"/>
      <c r="I147" s="89" t="str">
        <f t="shared" ca="1" si="26"/>
        <v>INSERT INTO math(tangen,question,answer,editor,date,count) VALUES('m1900','\\(\\quad 30　×　1　＝　 \\)','\\(\\quad 30 \\)','harazono',NOW(),0);</v>
      </c>
      <c r="J147" s="78" t="s">
        <v>229</v>
      </c>
      <c r="K147" s="1">
        <f t="shared" ca="1" si="27"/>
        <v>30</v>
      </c>
      <c r="L147" t="s">
        <v>238</v>
      </c>
      <c r="M147" s="1">
        <v>1</v>
      </c>
      <c r="N147" t="s">
        <v>239</v>
      </c>
      <c r="O147" t="s">
        <v>230</v>
      </c>
      <c r="P147" s="78" t="s">
        <v>229</v>
      </c>
      <c r="Q147" s="1">
        <f t="shared" ca="1" si="28"/>
        <v>30</v>
      </c>
      <c r="R147" t="s">
        <v>230</v>
      </c>
      <c r="S147" t="str">
        <f t="shared" ca="1" si="29"/>
        <v>\\(\\quad 30　×　1　＝　 \\)</v>
      </c>
      <c r="T147" t="str">
        <f t="shared" ca="1" si="30"/>
        <v>\\(\\quad 30 \\)</v>
      </c>
    </row>
    <row r="148" spans="1:20" x14ac:dyDescent="0.55000000000000004">
      <c r="A148" s="51" t="s">
        <v>60</v>
      </c>
      <c r="C148" s="50" t="s">
        <v>166</v>
      </c>
      <c r="D148" s="50" t="str">
        <f t="shared" ca="1" si="24"/>
        <v>\\(\\quad 78　×　2　＝　 \\)</v>
      </c>
      <c r="E148" s="50" t="str">
        <f t="shared" ca="1" si="25"/>
        <v>\\(\\quad 156 \\)</v>
      </c>
      <c r="F148" s="50" t="s">
        <v>62</v>
      </c>
      <c r="G148" s="50"/>
      <c r="H148" s="50"/>
      <c r="I148" s="89" t="str">
        <f t="shared" ca="1" si="26"/>
        <v>INSERT INTO math(tangen,question,answer,editor,date,count) VALUES('m1900','\\(\\quad 78　×　2　＝　 \\)','\\(\\quad 156 \\)','harazono',NOW(),0);</v>
      </c>
      <c r="J148" s="78" t="s">
        <v>229</v>
      </c>
      <c r="K148" s="1">
        <f t="shared" ca="1" si="27"/>
        <v>78</v>
      </c>
      <c r="L148" t="s">
        <v>238</v>
      </c>
      <c r="M148" s="1">
        <v>2</v>
      </c>
      <c r="N148" t="s">
        <v>239</v>
      </c>
      <c r="O148" t="s">
        <v>230</v>
      </c>
      <c r="P148" s="78" t="s">
        <v>229</v>
      </c>
      <c r="Q148" s="1">
        <f t="shared" ca="1" si="28"/>
        <v>156</v>
      </c>
      <c r="R148" t="s">
        <v>230</v>
      </c>
      <c r="S148" t="str">
        <f t="shared" ca="1" si="29"/>
        <v>\\(\\quad 78　×　2　＝　 \\)</v>
      </c>
      <c r="T148" t="str">
        <f t="shared" ca="1" si="30"/>
        <v>\\(\\quad 156 \\)</v>
      </c>
    </row>
    <row r="149" spans="1:20" x14ac:dyDescent="0.55000000000000004">
      <c r="A149" s="51" t="s">
        <v>60</v>
      </c>
      <c r="C149" s="50" t="s">
        <v>166</v>
      </c>
      <c r="D149" s="50" t="str">
        <f t="shared" ref="D149:D212" ca="1" si="31">S149</f>
        <v>\\(\\quad 48　×　3　＝　 \\)</v>
      </c>
      <c r="E149" s="50" t="str">
        <f t="shared" ref="E149:E212" ca="1" si="32">T149</f>
        <v>\\(\\quad 144 \\)</v>
      </c>
      <c r="F149" s="50" t="s">
        <v>62</v>
      </c>
      <c r="G149" s="50"/>
      <c r="H149" s="50"/>
      <c r="I149" s="89" t="str">
        <f t="shared" ref="I149:I212" ca="1" si="33">"INSERT INTO "&amp;A149&amp;"(tangen,question,answer,editor,date,count) VALUES('"&amp;C149&amp;"','"&amp;D149&amp;"','"&amp;E149&amp;"','"&amp;F149&amp;"',NOW(),0);"</f>
        <v>INSERT INTO math(tangen,question,answer,editor,date,count) VALUES('m1900','\\(\\quad 48　×　3　＝　 \\)','\\(\\quad 144 \\)','harazono',NOW(),0);</v>
      </c>
      <c r="J149" s="78" t="s">
        <v>229</v>
      </c>
      <c r="K149" s="1">
        <f t="shared" ref="K149:M166" ca="1" si="34">RANDBETWEEN(10,99)</f>
        <v>48</v>
      </c>
      <c r="L149" t="s">
        <v>238</v>
      </c>
      <c r="M149" s="1">
        <v>3</v>
      </c>
      <c r="N149" t="s">
        <v>239</v>
      </c>
      <c r="O149" t="s">
        <v>230</v>
      </c>
      <c r="P149" s="78" t="s">
        <v>229</v>
      </c>
      <c r="Q149" s="1">
        <f t="shared" ref="Q149:Q164" ca="1" si="35">K149*M149</f>
        <v>144</v>
      </c>
      <c r="R149" t="s">
        <v>230</v>
      </c>
      <c r="S149" t="str">
        <f t="shared" ca="1" si="29"/>
        <v>\\(\\quad 48　×　3　＝　 \\)</v>
      </c>
      <c r="T149" t="str">
        <f t="shared" ca="1" si="30"/>
        <v>\\(\\quad 144 \\)</v>
      </c>
    </row>
    <row r="150" spans="1:20" x14ac:dyDescent="0.55000000000000004">
      <c r="A150" s="51" t="s">
        <v>60</v>
      </c>
      <c r="C150" s="50" t="s">
        <v>166</v>
      </c>
      <c r="D150" s="50" t="str">
        <f t="shared" ca="1" si="31"/>
        <v>\\(\\quad 76　×　4　＝　 \\)</v>
      </c>
      <c r="E150" s="50" t="str">
        <f t="shared" ca="1" si="32"/>
        <v>\\(\\quad 304 \\)</v>
      </c>
      <c r="F150" s="50" t="s">
        <v>62</v>
      </c>
      <c r="G150" s="50"/>
      <c r="H150" s="50"/>
      <c r="I150" s="89" t="str">
        <f t="shared" ca="1" si="33"/>
        <v>INSERT INTO math(tangen,question,answer,editor,date,count) VALUES('m1900','\\(\\quad 76　×　4　＝　 \\)','\\(\\quad 304 \\)','harazono',NOW(),0);</v>
      </c>
      <c r="J150" s="78" t="s">
        <v>229</v>
      </c>
      <c r="K150" s="1">
        <f t="shared" ca="1" si="34"/>
        <v>76</v>
      </c>
      <c r="L150" t="s">
        <v>238</v>
      </c>
      <c r="M150" s="1">
        <v>4</v>
      </c>
      <c r="N150" t="s">
        <v>239</v>
      </c>
      <c r="O150" t="s">
        <v>230</v>
      </c>
      <c r="P150" s="78" t="s">
        <v>229</v>
      </c>
      <c r="Q150" s="1">
        <f t="shared" ca="1" si="35"/>
        <v>304</v>
      </c>
      <c r="R150" t="s">
        <v>230</v>
      </c>
      <c r="S150" t="str">
        <f t="shared" ca="1" si="29"/>
        <v>\\(\\quad 76　×　4　＝　 \\)</v>
      </c>
      <c r="T150" t="str">
        <f t="shared" ca="1" si="30"/>
        <v>\\(\\quad 304 \\)</v>
      </c>
    </row>
    <row r="151" spans="1:20" x14ac:dyDescent="0.55000000000000004">
      <c r="A151" s="51" t="s">
        <v>60</v>
      </c>
      <c r="C151" s="50" t="s">
        <v>166</v>
      </c>
      <c r="D151" s="50" t="str">
        <f t="shared" ca="1" si="31"/>
        <v>\\(\\quad 30　×　5　＝　 \\)</v>
      </c>
      <c r="E151" s="50" t="str">
        <f t="shared" ca="1" si="32"/>
        <v>\\(\\quad 150 \\)</v>
      </c>
      <c r="F151" s="50" t="s">
        <v>62</v>
      </c>
      <c r="G151" s="50"/>
      <c r="H151" s="50"/>
      <c r="I151" s="89" t="str">
        <f t="shared" ca="1" si="33"/>
        <v>INSERT INTO math(tangen,question,answer,editor,date,count) VALUES('m1900','\\(\\quad 30　×　5　＝　 \\)','\\(\\quad 150 \\)','harazono',NOW(),0);</v>
      </c>
      <c r="J151" s="78" t="s">
        <v>229</v>
      </c>
      <c r="K151" s="1">
        <f t="shared" ca="1" si="34"/>
        <v>30</v>
      </c>
      <c r="L151" t="s">
        <v>238</v>
      </c>
      <c r="M151" s="1">
        <v>5</v>
      </c>
      <c r="N151" t="s">
        <v>239</v>
      </c>
      <c r="O151" t="s">
        <v>230</v>
      </c>
      <c r="P151" s="78" t="s">
        <v>229</v>
      </c>
      <c r="Q151" s="1">
        <f t="shared" ca="1" si="35"/>
        <v>150</v>
      </c>
      <c r="R151" t="s">
        <v>230</v>
      </c>
      <c r="S151" t="str">
        <f t="shared" ca="1" si="29"/>
        <v>\\(\\quad 30　×　5　＝　 \\)</v>
      </c>
      <c r="T151" t="str">
        <f t="shared" ca="1" si="30"/>
        <v>\\(\\quad 150 \\)</v>
      </c>
    </row>
    <row r="152" spans="1:20" x14ac:dyDescent="0.55000000000000004">
      <c r="A152" s="51" t="s">
        <v>60</v>
      </c>
      <c r="C152" s="50" t="s">
        <v>166</v>
      </c>
      <c r="D152" s="50" t="str">
        <f t="shared" ca="1" si="31"/>
        <v>\\(\\quad 24　×　6　＝　 \\)</v>
      </c>
      <c r="E152" s="50" t="str">
        <f t="shared" ca="1" si="32"/>
        <v>\\(\\quad 144 \\)</v>
      </c>
      <c r="F152" s="50" t="s">
        <v>62</v>
      </c>
      <c r="G152" s="50"/>
      <c r="H152" s="50"/>
      <c r="I152" s="89" t="str">
        <f t="shared" ca="1" si="33"/>
        <v>INSERT INTO math(tangen,question,answer,editor,date,count) VALUES('m1900','\\(\\quad 24　×　6　＝　 \\)','\\(\\quad 144 \\)','harazono',NOW(),0);</v>
      </c>
      <c r="J152" s="78" t="s">
        <v>229</v>
      </c>
      <c r="K152" s="1">
        <f t="shared" ca="1" si="34"/>
        <v>24</v>
      </c>
      <c r="L152" t="s">
        <v>238</v>
      </c>
      <c r="M152" s="1">
        <v>6</v>
      </c>
      <c r="N152" t="s">
        <v>239</v>
      </c>
      <c r="O152" t="s">
        <v>230</v>
      </c>
      <c r="P152" s="78" t="s">
        <v>229</v>
      </c>
      <c r="Q152" s="1">
        <f t="shared" ca="1" si="35"/>
        <v>144</v>
      </c>
      <c r="R152" t="s">
        <v>230</v>
      </c>
      <c r="S152" t="str">
        <f t="shared" ca="1" si="29"/>
        <v>\\(\\quad 24　×　6　＝　 \\)</v>
      </c>
      <c r="T152" t="str">
        <f t="shared" ca="1" si="30"/>
        <v>\\(\\quad 144 \\)</v>
      </c>
    </row>
    <row r="153" spans="1:20" x14ac:dyDescent="0.55000000000000004">
      <c r="A153" s="51" t="s">
        <v>60</v>
      </c>
      <c r="C153" s="50" t="s">
        <v>166</v>
      </c>
      <c r="D153" s="50" t="str">
        <f t="shared" ca="1" si="31"/>
        <v>\\(\\quad 91　×　7　＝　 \\)</v>
      </c>
      <c r="E153" s="50" t="str">
        <f t="shared" ca="1" si="32"/>
        <v>\\(\\quad 637 \\)</v>
      </c>
      <c r="F153" s="50" t="s">
        <v>62</v>
      </c>
      <c r="G153" s="50"/>
      <c r="H153" s="50"/>
      <c r="I153" s="89" t="str">
        <f t="shared" ca="1" si="33"/>
        <v>INSERT INTO math(tangen,question,answer,editor,date,count) VALUES('m1900','\\(\\quad 91　×　7　＝　 \\)','\\(\\quad 637 \\)','harazono',NOW(),0);</v>
      </c>
      <c r="J153" s="78" t="s">
        <v>229</v>
      </c>
      <c r="K153" s="1">
        <f t="shared" ca="1" si="34"/>
        <v>91</v>
      </c>
      <c r="L153" t="s">
        <v>238</v>
      </c>
      <c r="M153" s="1">
        <v>7</v>
      </c>
      <c r="N153" t="s">
        <v>239</v>
      </c>
      <c r="O153" t="s">
        <v>230</v>
      </c>
      <c r="P153" s="78" t="s">
        <v>229</v>
      </c>
      <c r="Q153" s="1">
        <f t="shared" ca="1" si="35"/>
        <v>637</v>
      </c>
      <c r="R153" t="s">
        <v>230</v>
      </c>
      <c r="S153" t="str">
        <f t="shared" ca="1" si="29"/>
        <v>\\(\\quad 91　×　7　＝　 \\)</v>
      </c>
      <c r="T153" t="str">
        <f t="shared" ca="1" si="30"/>
        <v>\\(\\quad 637 \\)</v>
      </c>
    </row>
    <row r="154" spans="1:20" x14ac:dyDescent="0.55000000000000004">
      <c r="A154" s="51" t="s">
        <v>60</v>
      </c>
      <c r="C154" s="50" t="s">
        <v>166</v>
      </c>
      <c r="D154" s="50" t="str">
        <f t="shared" ca="1" si="31"/>
        <v>\\(\\quad 12　×　8　＝　 \\)</v>
      </c>
      <c r="E154" s="50" t="str">
        <f t="shared" ca="1" si="32"/>
        <v>\\(\\quad 96 \\)</v>
      </c>
      <c r="F154" s="50" t="s">
        <v>62</v>
      </c>
      <c r="G154" s="50"/>
      <c r="H154" s="50"/>
      <c r="I154" s="89" t="str">
        <f t="shared" ca="1" si="33"/>
        <v>INSERT INTO math(tangen,question,answer,editor,date,count) VALUES('m1900','\\(\\quad 12　×　8　＝　 \\)','\\(\\quad 96 \\)','harazono',NOW(),0);</v>
      </c>
      <c r="J154" s="78" t="s">
        <v>229</v>
      </c>
      <c r="K154" s="1">
        <f t="shared" ca="1" si="34"/>
        <v>12</v>
      </c>
      <c r="L154" t="s">
        <v>238</v>
      </c>
      <c r="M154" s="1">
        <v>8</v>
      </c>
      <c r="N154" t="s">
        <v>239</v>
      </c>
      <c r="O154" t="s">
        <v>230</v>
      </c>
      <c r="P154" s="78" t="s">
        <v>229</v>
      </c>
      <c r="Q154" s="1">
        <f t="shared" ca="1" si="35"/>
        <v>96</v>
      </c>
      <c r="R154" t="s">
        <v>230</v>
      </c>
      <c r="S154" t="str">
        <f t="shared" ca="1" si="29"/>
        <v>\\(\\quad 12　×　8　＝　 \\)</v>
      </c>
      <c r="T154" t="str">
        <f t="shared" ca="1" si="30"/>
        <v>\\(\\quad 96 \\)</v>
      </c>
    </row>
    <row r="155" spans="1:20" x14ac:dyDescent="0.55000000000000004">
      <c r="A155" s="51" t="s">
        <v>60</v>
      </c>
      <c r="C155" s="50" t="s">
        <v>166</v>
      </c>
      <c r="D155" s="50" t="str">
        <f t="shared" ca="1" si="31"/>
        <v>\\(\\quad 81　×　9　＝　 \\)</v>
      </c>
      <c r="E155" s="50" t="str">
        <f t="shared" ca="1" si="32"/>
        <v>\\(\\quad 729 \\)</v>
      </c>
      <c r="F155" s="50" t="s">
        <v>62</v>
      </c>
      <c r="G155" s="50"/>
      <c r="H155" s="50"/>
      <c r="I155" s="89" t="str">
        <f t="shared" ca="1" si="33"/>
        <v>INSERT INTO math(tangen,question,answer,editor,date,count) VALUES('m1900','\\(\\quad 81　×　9　＝　 \\)','\\(\\quad 729 \\)','harazono',NOW(),0);</v>
      </c>
      <c r="J155" s="78" t="s">
        <v>229</v>
      </c>
      <c r="K155" s="1">
        <f t="shared" ca="1" si="34"/>
        <v>81</v>
      </c>
      <c r="L155" t="s">
        <v>238</v>
      </c>
      <c r="M155" s="1">
        <v>9</v>
      </c>
      <c r="N155" t="s">
        <v>239</v>
      </c>
      <c r="O155" t="s">
        <v>230</v>
      </c>
      <c r="P155" s="78" t="s">
        <v>229</v>
      </c>
      <c r="Q155" s="1">
        <f t="shared" ca="1" si="35"/>
        <v>729</v>
      </c>
      <c r="R155" t="s">
        <v>230</v>
      </c>
      <c r="S155" t="str">
        <f t="shared" ca="1" si="29"/>
        <v>\\(\\quad 81　×　9　＝　 \\)</v>
      </c>
      <c r="T155" t="str">
        <f t="shared" ca="1" si="30"/>
        <v>\\(\\quad 729 \\)</v>
      </c>
    </row>
    <row r="156" spans="1:20" x14ac:dyDescent="0.55000000000000004">
      <c r="A156" s="51" t="s">
        <v>60</v>
      </c>
      <c r="C156" s="50" t="s">
        <v>166</v>
      </c>
      <c r="D156" s="50" t="str">
        <f t="shared" ca="1" si="31"/>
        <v>\\(\\quad 92　×　1　＝　 \\)</v>
      </c>
      <c r="E156" s="50" t="str">
        <f t="shared" ca="1" si="32"/>
        <v>\\(\\quad 92 \\)</v>
      </c>
      <c r="F156" s="50" t="s">
        <v>62</v>
      </c>
      <c r="G156" s="50"/>
      <c r="H156" s="50"/>
      <c r="I156" s="89" t="str">
        <f t="shared" ca="1" si="33"/>
        <v>INSERT INTO math(tangen,question,answer,editor,date,count) VALUES('m1900','\\(\\quad 92　×　1　＝　 \\)','\\(\\quad 92 \\)','harazono',NOW(),0);</v>
      </c>
      <c r="J156" s="78" t="s">
        <v>229</v>
      </c>
      <c r="K156" s="1">
        <f t="shared" ca="1" si="34"/>
        <v>92</v>
      </c>
      <c r="L156" t="s">
        <v>238</v>
      </c>
      <c r="M156" s="1">
        <v>1</v>
      </c>
      <c r="N156" t="s">
        <v>239</v>
      </c>
      <c r="O156" t="s">
        <v>230</v>
      </c>
      <c r="P156" s="78" t="s">
        <v>229</v>
      </c>
      <c r="Q156" s="1">
        <f t="shared" ca="1" si="35"/>
        <v>92</v>
      </c>
      <c r="R156" t="s">
        <v>230</v>
      </c>
      <c r="S156" t="str">
        <f t="shared" ca="1" si="29"/>
        <v>\\(\\quad 92　×　1　＝　 \\)</v>
      </c>
      <c r="T156" t="str">
        <f t="shared" ca="1" si="30"/>
        <v>\\(\\quad 92 \\)</v>
      </c>
    </row>
    <row r="157" spans="1:20" x14ac:dyDescent="0.55000000000000004">
      <c r="A157" s="51" t="s">
        <v>60</v>
      </c>
      <c r="C157" s="50" t="s">
        <v>166</v>
      </c>
      <c r="D157" s="50" t="str">
        <f t="shared" ca="1" si="31"/>
        <v>\\(\\quad 34　×　2　＝　 \\)</v>
      </c>
      <c r="E157" s="50" t="str">
        <f t="shared" ca="1" si="32"/>
        <v>\\(\\quad 68 \\)</v>
      </c>
      <c r="F157" s="50" t="s">
        <v>62</v>
      </c>
      <c r="G157" s="50"/>
      <c r="H157" s="50"/>
      <c r="I157" s="89" t="str">
        <f t="shared" ca="1" si="33"/>
        <v>INSERT INTO math(tangen,question,answer,editor,date,count) VALUES('m1900','\\(\\quad 34　×　2　＝　 \\)','\\(\\quad 68 \\)','harazono',NOW(),0);</v>
      </c>
      <c r="J157" s="78" t="s">
        <v>229</v>
      </c>
      <c r="K157" s="1">
        <f t="shared" ca="1" si="34"/>
        <v>34</v>
      </c>
      <c r="L157" t="s">
        <v>238</v>
      </c>
      <c r="M157" s="1">
        <v>2</v>
      </c>
      <c r="N157" t="s">
        <v>239</v>
      </c>
      <c r="O157" t="s">
        <v>230</v>
      </c>
      <c r="P157" s="78" t="s">
        <v>229</v>
      </c>
      <c r="Q157" s="1">
        <f t="shared" ca="1" si="35"/>
        <v>68</v>
      </c>
      <c r="R157" t="s">
        <v>230</v>
      </c>
      <c r="S157" t="str">
        <f t="shared" ca="1" si="29"/>
        <v>\\(\\quad 34　×　2　＝　 \\)</v>
      </c>
      <c r="T157" t="str">
        <f t="shared" ca="1" si="30"/>
        <v>\\(\\quad 68 \\)</v>
      </c>
    </row>
    <row r="158" spans="1:20" x14ac:dyDescent="0.55000000000000004">
      <c r="A158" s="51" t="s">
        <v>60</v>
      </c>
      <c r="C158" s="50" t="s">
        <v>166</v>
      </c>
      <c r="D158" s="50" t="str">
        <f t="shared" ca="1" si="31"/>
        <v>\\(\\quad 12　×　3　＝　 \\)</v>
      </c>
      <c r="E158" s="50" t="str">
        <f t="shared" ca="1" si="32"/>
        <v>\\(\\quad 36 \\)</v>
      </c>
      <c r="F158" s="50" t="s">
        <v>62</v>
      </c>
      <c r="G158" s="50"/>
      <c r="H158" s="50"/>
      <c r="I158" s="89" t="str">
        <f t="shared" ca="1" si="33"/>
        <v>INSERT INTO math(tangen,question,answer,editor,date,count) VALUES('m1900','\\(\\quad 12　×　3　＝　 \\)','\\(\\quad 36 \\)','harazono',NOW(),0);</v>
      </c>
      <c r="J158" s="78" t="s">
        <v>229</v>
      </c>
      <c r="K158" s="1">
        <f t="shared" ca="1" si="34"/>
        <v>12</v>
      </c>
      <c r="L158" t="s">
        <v>238</v>
      </c>
      <c r="M158" s="1">
        <v>3</v>
      </c>
      <c r="N158" t="s">
        <v>239</v>
      </c>
      <c r="O158" t="s">
        <v>230</v>
      </c>
      <c r="P158" s="78" t="s">
        <v>229</v>
      </c>
      <c r="Q158" s="1">
        <f t="shared" ca="1" si="35"/>
        <v>36</v>
      </c>
      <c r="R158" t="s">
        <v>230</v>
      </c>
      <c r="S158" t="str">
        <f t="shared" ca="1" si="29"/>
        <v>\\(\\quad 12　×　3　＝　 \\)</v>
      </c>
      <c r="T158" t="str">
        <f t="shared" ca="1" si="30"/>
        <v>\\(\\quad 36 \\)</v>
      </c>
    </row>
    <row r="159" spans="1:20" x14ac:dyDescent="0.55000000000000004">
      <c r="A159" s="51" t="s">
        <v>60</v>
      </c>
      <c r="C159" s="50" t="s">
        <v>166</v>
      </c>
      <c r="D159" s="50" t="str">
        <f t="shared" ca="1" si="31"/>
        <v>\\(\\quad 39　×　4　＝　 \\)</v>
      </c>
      <c r="E159" s="50" t="str">
        <f t="shared" ca="1" si="32"/>
        <v>\\(\\quad 156 \\)</v>
      </c>
      <c r="F159" s="50" t="s">
        <v>62</v>
      </c>
      <c r="G159" s="50"/>
      <c r="H159" s="50"/>
      <c r="I159" s="89" t="str">
        <f t="shared" ca="1" si="33"/>
        <v>INSERT INTO math(tangen,question,answer,editor,date,count) VALUES('m1900','\\(\\quad 39　×　4　＝　 \\)','\\(\\quad 156 \\)','harazono',NOW(),0);</v>
      </c>
      <c r="J159" s="78" t="s">
        <v>229</v>
      </c>
      <c r="K159" s="1">
        <f t="shared" ca="1" si="34"/>
        <v>39</v>
      </c>
      <c r="L159" t="s">
        <v>238</v>
      </c>
      <c r="M159" s="1">
        <v>4</v>
      </c>
      <c r="N159" t="s">
        <v>239</v>
      </c>
      <c r="O159" t="s">
        <v>230</v>
      </c>
      <c r="P159" s="78" t="s">
        <v>229</v>
      </c>
      <c r="Q159" s="1">
        <f t="shared" ca="1" si="35"/>
        <v>156</v>
      </c>
      <c r="R159" t="s">
        <v>230</v>
      </c>
      <c r="S159" t="str">
        <f t="shared" ca="1" si="29"/>
        <v>\\(\\quad 39　×　4　＝　 \\)</v>
      </c>
      <c r="T159" t="str">
        <f t="shared" ca="1" si="30"/>
        <v>\\(\\quad 156 \\)</v>
      </c>
    </row>
    <row r="160" spans="1:20" x14ac:dyDescent="0.55000000000000004">
      <c r="A160" s="51" t="s">
        <v>60</v>
      </c>
      <c r="C160" s="50" t="s">
        <v>166</v>
      </c>
      <c r="D160" s="50" t="str">
        <f t="shared" ca="1" si="31"/>
        <v>\\(\\quad 77　×　5　＝　 \\)</v>
      </c>
      <c r="E160" s="50" t="str">
        <f t="shared" ca="1" si="32"/>
        <v>\\(\\quad 385 \\)</v>
      </c>
      <c r="F160" s="50" t="s">
        <v>62</v>
      </c>
      <c r="G160" s="50"/>
      <c r="H160" s="50"/>
      <c r="I160" s="89" t="str">
        <f t="shared" ca="1" si="33"/>
        <v>INSERT INTO math(tangen,question,answer,editor,date,count) VALUES('m1900','\\(\\quad 77　×　5　＝　 \\)','\\(\\quad 385 \\)','harazono',NOW(),0);</v>
      </c>
      <c r="J160" s="78" t="s">
        <v>229</v>
      </c>
      <c r="K160" s="1">
        <f t="shared" ca="1" si="34"/>
        <v>77</v>
      </c>
      <c r="L160" t="s">
        <v>238</v>
      </c>
      <c r="M160" s="1">
        <v>5</v>
      </c>
      <c r="N160" t="s">
        <v>239</v>
      </c>
      <c r="O160" t="s">
        <v>230</v>
      </c>
      <c r="P160" s="78" t="s">
        <v>229</v>
      </c>
      <c r="Q160" s="1">
        <f t="shared" ca="1" si="35"/>
        <v>385</v>
      </c>
      <c r="R160" t="s">
        <v>230</v>
      </c>
      <c r="S160" t="str">
        <f t="shared" ca="1" si="29"/>
        <v>\\(\\quad 77　×　5　＝　 \\)</v>
      </c>
      <c r="T160" t="str">
        <f t="shared" ca="1" si="30"/>
        <v>\\(\\quad 385 \\)</v>
      </c>
    </row>
    <row r="161" spans="1:20" x14ac:dyDescent="0.55000000000000004">
      <c r="A161" s="51" t="s">
        <v>60</v>
      </c>
      <c r="C161" s="50" t="s">
        <v>166</v>
      </c>
      <c r="D161" s="50" t="str">
        <f t="shared" ca="1" si="31"/>
        <v>\\(\\quad 21　×　6　＝　 \\)</v>
      </c>
      <c r="E161" s="50" t="str">
        <f t="shared" ca="1" si="32"/>
        <v>\\(\\quad 126 \\)</v>
      </c>
      <c r="F161" s="50" t="s">
        <v>62</v>
      </c>
      <c r="G161" s="50"/>
      <c r="H161" s="50"/>
      <c r="I161" s="89" t="str">
        <f t="shared" ca="1" si="33"/>
        <v>INSERT INTO math(tangen,question,answer,editor,date,count) VALUES('m1900','\\(\\quad 21　×　6　＝　 \\)','\\(\\quad 126 \\)','harazono',NOW(),0);</v>
      </c>
      <c r="J161" s="78" t="s">
        <v>229</v>
      </c>
      <c r="K161" s="1">
        <f t="shared" ca="1" si="34"/>
        <v>21</v>
      </c>
      <c r="L161" t="s">
        <v>238</v>
      </c>
      <c r="M161" s="1">
        <v>6</v>
      </c>
      <c r="N161" t="s">
        <v>239</v>
      </c>
      <c r="O161" t="s">
        <v>230</v>
      </c>
      <c r="P161" s="78" t="s">
        <v>229</v>
      </c>
      <c r="Q161" s="1">
        <f t="shared" ca="1" si="35"/>
        <v>126</v>
      </c>
      <c r="R161" t="s">
        <v>230</v>
      </c>
      <c r="S161" t="str">
        <f t="shared" ca="1" si="29"/>
        <v>\\(\\quad 21　×　6　＝　 \\)</v>
      </c>
      <c r="T161" t="str">
        <f t="shared" ca="1" si="30"/>
        <v>\\(\\quad 126 \\)</v>
      </c>
    </row>
    <row r="162" spans="1:20" x14ac:dyDescent="0.55000000000000004">
      <c r="A162" s="51" t="s">
        <v>60</v>
      </c>
      <c r="C162" s="50" t="s">
        <v>166</v>
      </c>
      <c r="D162" s="50" t="str">
        <f t="shared" ca="1" si="31"/>
        <v>\\(\\quad 42　×　7　＝　 \\)</v>
      </c>
      <c r="E162" s="50" t="str">
        <f t="shared" ca="1" si="32"/>
        <v>\\(\\quad 294 \\)</v>
      </c>
      <c r="F162" s="50" t="s">
        <v>62</v>
      </c>
      <c r="G162" s="50"/>
      <c r="H162" s="50"/>
      <c r="I162" s="89" t="str">
        <f t="shared" ca="1" si="33"/>
        <v>INSERT INTO math(tangen,question,answer,editor,date,count) VALUES('m1900','\\(\\quad 42　×　7　＝　 \\)','\\(\\quad 294 \\)','harazono',NOW(),0);</v>
      </c>
      <c r="J162" s="78" t="s">
        <v>229</v>
      </c>
      <c r="K162" s="1">
        <f t="shared" ca="1" si="34"/>
        <v>42</v>
      </c>
      <c r="L162" t="s">
        <v>238</v>
      </c>
      <c r="M162" s="1">
        <v>7</v>
      </c>
      <c r="N162" t="s">
        <v>239</v>
      </c>
      <c r="O162" t="s">
        <v>230</v>
      </c>
      <c r="P162" s="78" t="s">
        <v>229</v>
      </c>
      <c r="Q162" s="1">
        <f t="shared" ca="1" si="35"/>
        <v>294</v>
      </c>
      <c r="R162" t="s">
        <v>230</v>
      </c>
      <c r="S162" t="str">
        <f t="shared" ca="1" si="29"/>
        <v>\\(\\quad 42　×　7　＝　 \\)</v>
      </c>
      <c r="T162" t="str">
        <f t="shared" ca="1" si="30"/>
        <v>\\(\\quad 294 \\)</v>
      </c>
    </row>
    <row r="163" spans="1:20" x14ac:dyDescent="0.55000000000000004">
      <c r="A163" s="51" t="s">
        <v>60</v>
      </c>
      <c r="C163" s="50" t="s">
        <v>166</v>
      </c>
      <c r="D163" s="50" t="str">
        <f t="shared" ca="1" si="31"/>
        <v>\\(\\quad 74　×　8　＝　 \\)</v>
      </c>
      <c r="E163" s="50" t="str">
        <f t="shared" ca="1" si="32"/>
        <v>\\(\\quad 592 \\)</v>
      </c>
      <c r="F163" s="50" t="s">
        <v>62</v>
      </c>
      <c r="G163" s="50"/>
      <c r="H163" s="50"/>
      <c r="I163" s="89" t="str">
        <f t="shared" ca="1" si="33"/>
        <v>INSERT INTO math(tangen,question,answer,editor,date,count) VALUES('m1900','\\(\\quad 74　×　8　＝　 \\)','\\(\\quad 592 \\)','harazono',NOW(),0);</v>
      </c>
      <c r="J163" s="78" t="s">
        <v>229</v>
      </c>
      <c r="K163" s="1">
        <f t="shared" ca="1" si="34"/>
        <v>74</v>
      </c>
      <c r="L163" t="s">
        <v>238</v>
      </c>
      <c r="M163" s="1">
        <v>8</v>
      </c>
      <c r="N163" t="s">
        <v>239</v>
      </c>
      <c r="O163" t="s">
        <v>230</v>
      </c>
      <c r="P163" s="78" t="s">
        <v>229</v>
      </c>
      <c r="Q163" s="1">
        <f t="shared" ca="1" si="35"/>
        <v>592</v>
      </c>
      <c r="R163" t="s">
        <v>230</v>
      </c>
      <c r="S163" t="str">
        <f t="shared" ca="1" si="29"/>
        <v>\\(\\quad 74　×　8　＝　 \\)</v>
      </c>
      <c r="T163" t="str">
        <f t="shared" ca="1" si="30"/>
        <v>\\(\\quad 592 \\)</v>
      </c>
    </row>
    <row r="164" spans="1:20" x14ac:dyDescent="0.55000000000000004">
      <c r="A164" s="51" t="s">
        <v>60</v>
      </c>
      <c r="C164" s="50" t="s">
        <v>166</v>
      </c>
      <c r="D164" s="50" t="str">
        <f t="shared" ca="1" si="31"/>
        <v>\\(\\quad 82　×　9　＝　 \\)</v>
      </c>
      <c r="E164" s="50" t="str">
        <f t="shared" ca="1" si="32"/>
        <v>\\(\\quad 738 \\)</v>
      </c>
      <c r="F164" s="50" t="s">
        <v>62</v>
      </c>
      <c r="G164" s="50"/>
      <c r="H164" s="50"/>
      <c r="I164" s="89" t="str">
        <f t="shared" ca="1" si="33"/>
        <v>INSERT INTO math(tangen,question,answer,editor,date,count) VALUES('m1900','\\(\\quad 82　×　9　＝　 \\)','\\(\\quad 738 \\)','harazono',NOW(),0);</v>
      </c>
      <c r="J164" s="78" t="s">
        <v>229</v>
      </c>
      <c r="K164" s="1">
        <f t="shared" ca="1" si="34"/>
        <v>82</v>
      </c>
      <c r="L164" t="s">
        <v>238</v>
      </c>
      <c r="M164" s="1">
        <v>9</v>
      </c>
      <c r="N164" t="s">
        <v>239</v>
      </c>
      <c r="O164" t="s">
        <v>230</v>
      </c>
      <c r="P164" s="78" t="s">
        <v>229</v>
      </c>
      <c r="Q164" s="1">
        <f t="shared" ca="1" si="35"/>
        <v>738</v>
      </c>
      <c r="R164" t="s">
        <v>230</v>
      </c>
      <c r="S164" t="str">
        <f t="shared" ca="1" si="29"/>
        <v>\\(\\quad 82　×　9　＝　 \\)</v>
      </c>
      <c r="T164" t="str">
        <f t="shared" ca="1" si="30"/>
        <v>\\(\\quad 738 \\)</v>
      </c>
    </row>
    <row r="165" spans="1:20" x14ac:dyDescent="0.55000000000000004">
      <c r="A165" s="51" t="s">
        <v>60</v>
      </c>
      <c r="C165" s="50" t="s">
        <v>166</v>
      </c>
      <c r="D165" s="50" t="str">
        <f t="shared" ca="1" si="31"/>
        <v>\\(\\quad 41　×　73　＝　 \\)</v>
      </c>
      <c r="E165" s="50" t="str">
        <f t="shared" ca="1" si="32"/>
        <v>\\(\\quad 2993 \\)</v>
      </c>
      <c r="F165" s="50" t="s">
        <v>62</v>
      </c>
      <c r="G165" s="50"/>
      <c r="H165" s="50"/>
      <c r="I165" s="89" t="str">
        <f t="shared" ca="1" si="33"/>
        <v>INSERT INTO math(tangen,question,answer,editor,date,count) VALUES('m1900','\\(\\quad 41　×　73　＝　 \\)','\\(\\quad 2993 \\)','harazono',NOW(),0);</v>
      </c>
      <c r="J165" s="78" t="s">
        <v>229</v>
      </c>
      <c r="K165" s="1">
        <f t="shared" ca="1" si="34"/>
        <v>41</v>
      </c>
      <c r="L165" t="s">
        <v>238</v>
      </c>
      <c r="M165" s="1">
        <f t="shared" ca="1" si="34"/>
        <v>73</v>
      </c>
      <c r="N165" t="s">
        <v>239</v>
      </c>
      <c r="O165" t="s">
        <v>230</v>
      </c>
      <c r="P165" s="78" t="s">
        <v>229</v>
      </c>
      <c r="Q165" s="1">
        <f t="shared" ref="Q165" ca="1" si="36">K165*M165</f>
        <v>2993</v>
      </c>
      <c r="R165" t="s">
        <v>230</v>
      </c>
      <c r="S165" t="str">
        <f t="shared" ca="1" si="29"/>
        <v>\\(\\quad 41　×　73　＝　 \\)</v>
      </c>
      <c r="T165" t="str">
        <f t="shared" ca="1" si="30"/>
        <v>\\(\\quad 2993 \\)</v>
      </c>
    </row>
    <row r="166" spans="1:20" x14ac:dyDescent="0.55000000000000004">
      <c r="A166" s="51" t="s">
        <v>60</v>
      </c>
      <c r="C166" s="50" t="s">
        <v>166</v>
      </c>
      <c r="D166" s="50" t="str">
        <f t="shared" ca="1" si="31"/>
        <v>\\(\\quad 89　×　82　＝　 \\)</v>
      </c>
      <c r="E166" s="50" t="str">
        <f t="shared" ca="1" si="32"/>
        <v>\\(\\quad 7298 \\)</v>
      </c>
      <c r="F166" s="50" t="s">
        <v>62</v>
      </c>
      <c r="G166" s="50"/>
      <c r="H166" s="50"/>
      <c r="I166" s="89" t="str">
        <f t="shared" ca="1" si="33"/>
        <v>INSERT INTO math(tangen,question,answer,editor,date,count) VALUES('m1900','\\(\\quad 89　×　82　＝　 \\)','\\(\\quad 7298 \\)','harazono',NOW(),0);</v>
      </c>
      <c r="J166" s="78" t="s">
        <v>229</v>
      </c>
      <c r="K166" s="1">
        <f t="shared" ca="1" si="34"/>
        <v>89</v>
      </c>
      <c r="L166" t="s">
        <v>238</v>
      </c>
      <c r="M166" s="1">
        <f t="shared" ca="1" si="34"/>
        <v>82</v>
      </c>
      <c r="N166" t="s">
        <v>239</v>
      </c>
      <c r="O166" t="s">
        <v>230</v>
      </c>
      <c r="P166" s="78" t="s">
        <v>229</v>
      </c>
      <c r="Q166" s="1">
        <f t="shared" ref="Q166:Q229" ca="1" si="37">K166*M166</f>
        <v>7298</v>
      </c>
      <c r="R166" t="s">
        <v>230</v>
      </c>
      <c r="S166" t="str">
        <f t="shared" ca="1" si="29"/>
        <v>\\(\\quad 89　×　82　＝　 \\)</v>
      </c>
      <c r="T166" t="str">
        <f t="shared" ca="1" si="30"/>
        <v>\\(\\quad 7298 \\)</v>
      </c>
    </row>
    <row r="167" spans="1:20" x14ac:dyDescent="0.55000000000000004">
      <c r="A167" s="51" t="s">
        <v>60</v>
      </c>
      <c r="C167" s="50" t="s">
        <v>166</v>
      </c>
      <c r="D167" s="50" t="str">
        <f t="shared" ca="1" si="31"/>
        <v>\\(\\quad 24　×　50　＝　 \\)</v>
      </c>
      <c r="E167" s="50" t="str">
        <f t="shared" ca="1" si="32"/>
        <v>\\(\\quad 1200 \\)</v>
      </c>
      <c r="F167" s="50" t="s">
        <v>62</v>
      </c>
      <c r="G167" s="50"/>
      <c r="H167" s="50"/>
      <c r="I167" s="89" t="str">
        <f t="shared" ca="1" si="33"/>
        <v>INSERT INTO math(tangen,question,answer,editor,date,count) VALUES('m1900','\\(\\quad 24　×　50　＝　 \\)','\\(\\quad 1200 \\)','harazono',NOW(),0);</v>
      </c>
      <c r="J167" s="78" t="s">
        <v>229</v>
      </c>
      <c r="K167" s="1">
        <f t="shared" ref="K167:K230" ca="1" si="38">RANDBETWEEN(10,99)</f>
        <v>24</v>
      </c>
      <c r="L167" t="s">
        <v>238</v>
      </c>
      <c r="M167" s="1">
        <f t="shared" ref="M167:M230" ca="1" si="39">RANDBETWEEN(10,99)</f>
        <v>50</v>
      </c>
      <c r="N167" t="s">
        <v>239</v>
      </c>
      <c r="O167" t="s">
        <v>230</v>
      </c>
      <c r="P167" s="78" t="s">
        <v>229</v>
      </c>
      <c r="Q167" s="1">
        <f t="shared" ca="1" si="37"/>
        <v>1200</v>
      </c>
      <c r="R167" t="s">
        <v>230</v>
      </c>
      <c r="S167" t="str">
        <f t="shared" ca="1" si="29"/>
        <v>\\(\\quad 24　×　50　＝　 \\)</v>
      </c>
      <c r="T167" t="str">
        <f t="shared" ca="1" si="30"/>
        <v>\\(\\quad 1200 \\)</v>
      </c>
    </row>
    <row r="168" spans="1:20" x14ac:dyDescent="0.55000000000000004">
      <c r="A168" s="51" t="s">
        <v>60</v>
      </c>
      <c r="C168" s="50" t="s">
        <v>166</v>
      </c>
      <c r="D168" s="50" t="str">
        <f t="shared" ca="1" si="31"/>
        <v>\\(\\quad 84　×　67　＝　 \\)</v>
      </c>
      <c r="E168" s="50" t="str">
        <f t="shared" ca="1" si="32"/>
        <v>\\(\\quad 5628 \\)</v>
      </c>
      <c r="F168" s="50" t="s">
        <v>62</v>
      </c>
      <c r="G168" s="50"/>
      <c r="H168" s="50"/>
      <c r="I168" s="89" t="str">
        <f t="shared" ca="1" si="33"/>
        <v>INSERT INTO math(tangen,question,answer,editor,date,count) VALUES('m1900','\\(\\quad 84　×　67　＝　 \\)','\\(\\quad 5628 \\)','harazono',NOW(),0);</v>
      </c>
      <c r="J168" s="78" t="s">
        <v>229</v>
      </c>
      <c r="K168" s="1">
        <f t="shared" ca="1" si="38"/>
        <v>84</v>
      </c>
      <c r="L168" t="s">
        <v>238</v>
      </c>
      <c r="M168" s="1">
        <f t="shared" ca="1" si="39"/>
        <v>67</v>
      </c>
      <c r="N168" t="s">
        <v>239</v>
      </c>
      <c r="O168" t="s">
        <v>230</v>
      </c>
      <c r="P168" s="78" t="s">
        <v>229</v>
      </c>
      <c r="Q168" s="1">
        <f t="shared" ca="1" si="37"/>
        <v>5628</v>
      </c>
      <c r="R168" t="s">
        <v>230</v>
      </c>
      <c r="S168" t="str">
        <f t="shared" ca="1" si="29"/>
        <v>\\(\\quad 84　×　67　＝　 \\)</v>
      </c>
      <c r="T168" t="str">
        <f t="shared" ca="1" si="30"/>
        <v>\\(\\quad 5628 \\)</v>
      </c>
    </row>
    <row r="169" spans="1:20" x14ac:dyDescent="0.55000000000000004">
      <c r="A169" s="51" t="s">
        <v>60</v>
      </c>
      <c r="C169" s="50" t="s">
        <v>166</v>
      </c>
      <c r="D169" s="50" t="str">
        <f t="shared" ca="1" si="31"/>
        <v>\\(\\quad 62　×　92　＝　 \\)</v>
      </c>
      <c r="E169" s="50" t="str">
        <f t="shared" ca="1" si="32"/>
        <v>\\(\\quad 5704 \\)</v>
      </c>
      <c r="F169" s="50" t="s">
        <v>62</v>
      </c>
      <c r="G169" s="50"/>
      <c r="H169" s="50"/>
      <c r="I169" s="89" t="str">
        <f t="shared" ca="1" si="33"/>
        <v>INSERT INTO math(tangen,question,answer,editor,date,count) VALUES('m1900','\\(\\quad 62　×　92　＝　 \\)','\\(\\quad 5704 \\)','harazono',NOW(),0);</v>
      </c>
      <c r="J169" s="78" t="s">
        <v>229</v>
      </c>
      <c r="K169" s="1">
        <f t="shared" ca="1" si="38"/>
        <v>62</v>
      </c>
      <c r="L169" t="s">
        <v>238</v>
      </c>
      <c r="M169" s="1">
        <f t="shared" ca="1" si="39"/>
        <v>92</v>
      </c>
      <c r="N169" t="s">
        <v>239</v>
      </c>
      <c r="O169" t="s">
        <v>230</v>
      </c>
      <c r="P169" s="78" t="s">
        <v>229</v>
      </c>
      <c r="Q169" s="1">
        <f t="shared" ca="1" si="37"/>
        <v>5704</v>
      </c>
      <c r="R169" t="s">
        <v>230</v>
      </c>
      <c r="S169" t="str">
        <f t="shared" ca="1" si="29"/>
        <v>\\(\\quad 62　×　92　＝　 \\)</v>
      </c>
      <c r="T169" t="str">
        <f t="shared" ca="1" si="30"/>
        <v>\\(\\quad 5704 \\)</v>
      </c>
    </row>
    <row r="170" spans="1:20" x14ac:dyDescent="0.55000000000000004">
      <c r="A170" s="51" t="s">
        <v>60</v>
      </c>
      <c r="C170" s="50" t="s">
        <v>166</v>
      </c>
      <c r="D170" s="50" t="str">
        <f t="shared" ca="1" si="31"/>
        <v>\\(\\quad 28　×　94　＝　 \\)</v>
      </c>
      <c r="E170" s="50" t="str">
        <f t="shared" ca="1" si="32"/>
        <v>\\(\\quad 2632 \\)</v>
      </c>
      <c r="F170" s="50" t="s">
        <v>62</v>
      </c>
      <c r="G170" s="50"/>
      <c r="H170" s="50"/>
      <c r="I170" s="89" t="str">
        <f t="shared" ca="1" si="33"/>
        <v>INSERT INTO math(tangen,question,answer,editor,date,count) VALUES('m1900','\\(\\quad 28　×　94　＝　 \\)','\\(\\quad 2632 \\)','harazono',NOW(),0);</v>
      </c>
      <c r="J170" s="78" t="s">
        <v>229</v>
      </c>
      <c r="K170" s="1">
        <f t="shared" ca="1" si="38"/>
        <v>28</v>
      </c>
      <c r="L170" t="s">
        <v>238</v>
      </c>
      <c r="M170" s="1">
        <f t="shared" ca="1" si="39"/>
        <v>94</v>
      </c>
      <c r="N170" t="s">
        <v>239</v>
      </c>
      <c r="O170" t="s">
        <v>230</v>
      </c>
      <c r="P170" s="78" t="s">
        <v>229</v>
      </c>
      <c r="Q170" s="1">
        <f t="shared" ca="1" si="37"/>
        <v>2632</v>
      </c>
      <c r="R170" t="s">
        <v>230</v>
      </c>
      <c r="S170" t="str">
        <f t="shared" ca="1" si="29"/>
        <v>\\(\\quad 28　×　94　＝　 \\)</v>
      </c>
      <c r="T170" t="str">
        <f t="shared" ca="1" si="30"/>
        <v>\\(\\quad 2632 \\)</v>
      </c>
    </row>
    <row r="171" spans="1:20" x14ac:dyDescent="0.55000000000000004">
      <c r="A171" s="51" t="s">
        <v>60</v>
      </c>
      <c r="C171" s="50" t="s">
        <v>166</v>
      </c>
      <c r="D171" s="50" t="str">
        <f t="shared" ca="1" si="31"/>
        <v>\\(\\quad 94　×　21　＝　 \\)</v>
      </c>
      <c r="E171" s="50" t="str">
        <f t="shared" ca="1" si="32"/>
        <v>\\(\\quad 1974 \\)</v>
      </c>
      <c r="F171" s="50" t="s">
        <v>62</v>
      </c>
      <c r="G171" s="50"/>
      <c r="H171" s="50"/>
      <c r="I171" s="89" t="str">
        <f t="shared" ca="1" si="33"/>
        <v>INSERT INTO math(tangen,question,answer,editor,date,count) VALUES('m1900','\\(\\quad 94　×　21　＝　 \\)','\\(\\quad 1974 \\)','harazono',NOW(),0);</v>
      </c>
      <c r="J171" s="78" t="s">
        <v>229</v>
      </c>
      <c r="K171" s="1">
        <f t="shared" ca="1" si="38"/>
        <v>94</v>
      </c>
      <c r="L171" t="s">
        <v>238</v>
      </c>
      <c r="M171" s="1">
        <f t="shared" ca="1" si="39"/>
        <v>21</v>
      </c>
      <c r="N171" t="s">
        <v>239</v>
      </c>
      <c r="O171" t="s">
        <v>230</v>
      </c>
      <c r="P171" s="78" t="s">
        <v>229</v>
      </c>
      <c r="Q171" s="1">
        <f t="shared" ca="1" si="37"/>
        <v>1974</v>
      </c>
      <c r="R171" t="s">
        <v>230</v>
      </c>
      <c r="S171" t="str">
        <f t="shared" ca="1" si="29"/>
        <v>\\(\\quad 94　×　21　＝　 \\)</v>
      </c>
      <c r="T171" t="str">
        <f t="shared" ca="1" si="30"/>
        <v>\\(\\quad 1974 \\)</v>
      </c>
    </row>
    <row r="172" spans="1:20" x14ac:dyDescent="0.55000000000000004">
      <c r="A172" s="51" t="s">
        <v>60</v>
      </c>
      <c r="C172" s="50" t="s">
        <v>166</v>
      </c>
      <c r="D172" s="50" t="str">
        <f t="shared" ca="1" si="31"/>
        <v>\\(\\quad 74　×　97　＝　 \\)</v>
      </c>
      <c r="E172" s="50" t="str">
        <f t="shared" ca="1" si="32"/>
        <v>\\(\\quad 7178 \\)</v>
      </c>
      <c r="F172" s="50" t="s">
        <v>62</v>
      </c>
      <c r="G172" s="50"/>
      <c r="H172" s="50"/>
      <c r="I172" s="89" t="str">
        <f t="shared" ca="1" si="33"/>
        <v>INSERT INTO math(tangen,question,answer,editor,date,count) VALUES('m1900','\\(\\quad 74　×　97　＝　 \\)','\\(\\quad 7178 \\)','harazono',NOW(),0);</v>
      </c>
      <c r="J172" s="78" t="s">
        <v>229</v>
      </c>
      <c r="K172" s="1">
        <f t="shared" ca="1" si="38"/>
        <v>74</v>
      </c>
      <c r="L172" t="s">
        <v>238</v>
      </c>
      <c r="M172" s="1">
        <f t="shared" ca="1" si="39"/>
        <v>97</v>
      </c>
      <c r="N172" t="s">
        <v>239</v>
      </c>
      <c r="O172" t="s">
        <v>230</v>
      </c>
      <c r="P172" s="78" t="s">
        <v>229</v>
      </c>
      <c r="Q172" s="1">
        <f t="shared" ca="1" si="37"/>
        <v>7178</v>
      </c>
      <c r="R172" t="s">
        <v>230</v>
      </c>
      <c r="S172" t="str">
        <f t="shared" ca="1" si="29"/>
        <v>\\(\\quad 74　×　97　＝　 \\)</v>
      </c>
      <c r="T172" t="str">
        <f t="shared" ca="1" si="30"/>
        <v>\\(\\quad 7178 \\)</v>
      </c>
    </row>
    <row r="173" spans="1:20" x14ac:dyDescent="0.55000000000000004">
      <c r="A173" s="51" t="s">
        <v>60</v>
      </c>
      <c r="C173" s="50" t="s">
        <v>166</v>
      </c>
      <c r="D173" s="50" t="str">
        <f t="shared" ca="1" si="31"/>
        <v>\\(\\quad 87　×　69　＝　 \\)</v>
      </c>
      <c r="E173" s="50" t="str">
        <f t="shared" ca="1" si="32"/>
        <v>\\(\\quad 6003 \\)</v>
      </c>
      <c r="F173" s="50" t="s">
        <v>62</v>
      </c>
      <c r="G173" s="50"/>
      <c r="H173" s="50"/>
      <c r="I173" s="89" t="str">
        <f t="shared" ca="1" si="33"/>
        <v>INSERT INTO math(tangen,question,answer,editor,date,count) VALUES('m1900','\\(\\quad 87　×　69　＝　 \\)','\\(\\quad 6003 \\)','harazono',NOW(),0);</v>
      </c>
      <c r="J173" s="78" t="s">
        <v>229</v>
      </c>
      <c r="K173" s="1">
        <f t="shared" ca="1" si="38"/>
        <v>87</v>
      </c>
      <c r="L173" t="s">
        <v>238</v>
      </c>
      <c r="M173" s="1">
        <f t="shared" ca="1" si="39"/>
        <v>69</v>
      </c>
      <c r="N173" t="s">
        <v>239</v>
      </c>
      <c r="O173" t="s">
        <v>230</v>
      </c>
      <c r="P173" s="78" t="s">
        <v>229</v>
      </c>
      <c r="Q173" s="1">
        <f t="shared" ca="1" si="37"/>
        <v>6003</v>
      </c>
      <c r="R173" t="s">
        <v>230</v>
      </c>
      <c r="S173" t="str">
        <f t="shared" ca="1" si="29"/>
        <v>\\(\\quad 87　×　69　＝　 \\)</v>
      </c>
      <c r="T173" t="str">
        <f t="shared" ca="1" si="30"/>
        <v>\\(\\quad 6003 \\)</v>
      </c>
    </row>
    <row r="174" spans="1:20" x14ac:dyDescent="0.55000000000000004">
      <c r="A174" s="51" t="s">
        <v>60</v>
      </c>
      <c r="C174" s="50" t="s">
        <v>166</v>
      </c>
      <c r="D174" s="50" t="str">
        <f t="shared" ca="1" si="31"/>
        <v>\\(\\quad 27　×　43　＝　 \\)</v>
      </c>
      <c r="E174" s="50" t="str">
        <f t="shared" ca="1" si="32"/>
        <v>\\(\\quad 1161 \\)</v>
      </c>
      <c r="F174" s="50" t="s">
        <v>62</v>
      </c>
      <c r="G174" s="50"/>
      <c r="H174" s="50"/>
      <c r="I174" s="89" t="str">
        <f t="shared" ca="1" si="33"/>
        <v>INSERT INTO math(tangen,question,answer,editor,date,count) VALUES('m1900','\\(\\quad 27　×　43　＝　 \\)','\\(\\quad 1161 \\)','harazono',NOW(),0);</v>
      </c>
      <c r="J174" s="78" t="s">
        <v>229</v>
      </c>
      <c r="K174" s="1">
        <f t="shared" ca="1" si="38"/>
        <v>27</v>
      </c>
      <c r="L174" t="s">
        <v>238</v>
      </c>
      <c r="M174" s="1">
        <f t="shared" ca="1" si="39"/>
        <v>43</v>
      </c>
      <c r="N174" t="s">
        <v>239</v>
      </c>
      <c r="O174" t="s">
        <v>230</v>
      </c>
      <c r="P174" s="78" t="s">
        <v>229</v>
      </c>
      <c r="Q174" s="1">
        <f t="shared" ca="1" si="37"/>
        <v>1161</v>
      </c>
      <c r="R174" t="s">
        <v>230</v>
      </c>
      <c r="S174" t="str">
        <f t="shared" ca="1" si="29"/>
        <v>\\(\\quad 27　×　43　＝　 \\)</v>
      </c>
      <c r="T174" t="str">
        <f t="shared" ca="1" si="30"/>
        <v>\\(\\quad 1161 \\)</v>
      </c>
    </row>
    <row r="175" spans="1:20" x14ac:dyDescent="0.55000000000000004">
      <c r="A175" s="51" t="s">
        <v>60</v>
      </c>
      <c r="C175" s="50" t="s">
        <v>166</v>
      </c>
      <c r="D175" s="50" t="str">
        <f t="shared" ca="1" si="31"/>
        <v>\\(\\quad 73　×　60　＝　 \\)</v>
      </c>
      <c r="E175" s="50" t="str">
        <f t="shared" ca="1" si="32"/>
        <v>\\(\\quad 4380 \\)</v>
      </c>
      <c r="F175" s="50" t="s">
        <v>62</v>
      </c>
      <c r="G175" s="50"/>
      <c r="H175" s="50"/>
      <c r="I175" s="89" t="str">
        <f t="shared" ca="1" si="33"/>
        <v>INSERT INTO math(tangen,question,answer,editor,date,count) VALUES('m1900','\\(\\quad 73　×　60　＝　 \\)','\\(\\quad 4380 \\)','harazono',NOW(),0);</v>
      </c>
      <c r="J175" s="78" t="s">
        <v>229</v>
      </c>
      <c r="K175" s="1">
        <f t="shared" ca="1" si="38"/>
        <v>73</v>
      </c>
      <c r="L175" t="s">
        <v>238</v>
      </c>
      <c r="M175" s="1">
        <f t="shared" ca="1" si="39"/>
        <v>60</v>
      </c>
      <c r="N175" t="s">
        <v>239</v>
      </c>
      <c r="O175" t="s">
        <v>230</v>
      </c>
      <c r="P175" s="78" t="s">
        <v>229</v>
      </c>
      <c r="Q175" s="1">
        <f t="shared" ca="1" si="37"/>
        <v>4380</v>
      </c>
      <c r="R175" t="s">
        <v>230</v>
      </c>
      <c r="S175" t="str">
        <f t="shared" ca="1" si="29"/>
        <v>\\(\\quad 73　×　60　＝　 \\)</v>
      </c>
      <c r="T175" t="str">
        <f t="shared" ca="1" si="30"/>
        <v>\\(\\quad 4380 \\)</v>
      </c>
    </row>
    <row r="176" spans="1:20" x14ac:dyDescent="0.55000000000000004">
      <c r="A176" s="51" t="s">
        <v>60</v>
      </c>
      <c r="C176" s="50" t="s">
        <v>166</v>
      </c>
      <c r="D176" s="50" t="str">
        <f t="shared" ca="1" si="31"/>
        <v>\\(\\quad 13　×　77　＝　 \\)</v>
      </c>
      <c r="E176" s="50" t="str">
        <f t="shared" ca="1" si="32"/>
        <v>\\(\\quad 1001 \\)</v>
      </c>
      <c r="F176" s="50" t="s">
        <v>62</v>
      </c>
      <c r="G176" s="50"/>
      <c r="H176" s="50"/>
      <c r="I176" s="89" t="str">
        <f t="shared" ca="1" si="33"/>
        <v>INSERT INTO math(tangen,question,answer,editor,date,count) VALUES('m1900','\\(\\quad 13　×　77　＝　 \\)','\\(\\quad 1001 \\)','harazono',NOW(),0);</v>
      </c>
      <c r="J176" s="78" t="s">
        <v>229</v>
      </c>
      <c r="K176" s="1">
        <f t="shared" ca="1" si="38"/>
        <v>13</v>
      </c>
      <c r="L176" t="s">
        <v>238</v>
      </c>
      <c r="M176" s="1">
        <f t="shared" ca="1" si="39"/>
        <v>77</v>
      </c>
      <c r="N176" t="s">
        <v>239</v>
      </c>
      <c r="O176" t="s">
        <v>230</v>
      </c>
      <c r="P176" s="78" t="s">
        <v>229</v>
      </c>
      <c r="Q176" s="1">
        <f t="shared" ca="1" si="37"/>
        <v>1001</v>
      </c>
      <c r="R176" t="s">
        <v>230</v>
      </c>
      <c r="S176" t="str">
        <f t="shared" ca="1" si="29"/>
        <v>\\(\\quad 13　×　77　＝　 \\)</v>
      </c>
      <c r="T176" t="str">
        <f t="shared" ca="1" si="30"/>
        <v>\\(\\quad 1001 \\)</v>
      </c>
    </row>
    <row r="177" spans="1:20" x14ac:dyDescent="0.55000000000000004">
      <c r="A177" s="51" t="s">
        <v>60</v>
      </c>
      <c r="C177" s="50" t="s">
        <v>166</v>
      </c>
      <c r="D177" s="50" t="str">
        <f t="shared" ca="1" si="31"/>
        <v>\\(\\quad 40　×　36　＝　 \\)</v>
      </c>
      <c r="E177" s="50" t="str">
        <f t="shared" ca="1" si="32"/>
        <v>\\(\\quad 1440 \\)</v>
      </c>
      <c r="F177" s="50" t="s">
        <v>62</v>
      </c>
      <c r="G177" s="50"/>
      <c r="H177" s="50"/>
      <c r="I177" s="89" t="str">
        <f t="shared" ca="1" si="33"/>
        <v>INSERT INTO math(tangen,question,answer,editor,date,count) VALUES('m1900','\\(\\quad 40　×　36　＝　 \\)','\\(\\quad 1440 \\)','harazono',NOW(),0);</v>
      </c>
      <c r="J177" s="78" t="s">
        <v>229</v>
      </c>
      <c r="K177" s="1">
        <f t="shared" ca="1" si="38"/>
        <v>40</v>
      </c>
      <c r="L177" t="s">
        <v>238</v>
      </c>
      <c r="M177" s="1">
        <f t="shared" ca="1" si="39"/>
        <v>36</v>
      </c>
      <c r="N177" t="s">
        <v>239</v>
      </c>
      <c r="O177" t="s">
        <v>230</v>
      </c>
      <c r="P177" s="78" t="s">
        <v>229</v>
      </c>
      <c r="Q177" s="1">
        <f t="shared" ca="1" si="37"/>
        <v>1440</v>
      </c>
      <c r="R177" t="s">
        <v>230</v>
      </c>
      <c r="S177" t="str">
        <f t="shared" ca="1" si="29"/>
        <v>\\(\\quad 40　×　36　＝　 \\)</v>
      </c>
      <c r="T177" t="str">
        <f t="shared" ca="1" si="30"/>
        <v>\\(\\quad 1440 \\)</v>
      </c>
    </row>
    <row r="178" spans="1:20" x14ac:dyDescent="0.55000000000000004">
      <c r="A178" s="51" t="s">
        <v>60</v>
      </c>
      <c r="C178" s="50" t="s">
        <v>166</v>
      </c>
      <c r="D178" s="50" t="str">
        <f t="shared" ca="1" si="31"/>
        <v>\\(\\quad 33　×　44　＝　 \\)</v>
      </c>
      <c r="E178" s="50" t="str">
        <f t="shared" ca="1" si="32"/>
        <v>\\(\\quad 1452 \\)</v>
      </c>
      <c r="F178" s="50" t="s">
        <v>62</v>
      </c>
      <c r="G178" s="50"/>
      <c r="H178" s="50"/>
      <c r="I178" s="89" t="str">
        <f t="shared" ca="1" si="33"/>
        <v>INSERT INTO math(tangen,question,answer,editor,date,count) VALUES('m1900','\\(\\quad 33　×　44　＝　 \\)','\\(\\quad 1452 \\)','harazono',NOW(),0);</v>
      </c>
      <c r="J178" s="78" t="s">
        <v>229</v>
      </c>
      <c r="K178" s="1">
        <f t="shared" ca="1" si="38"/>
        <v>33</v>
      </c>
      <c r="L178" t="s">
        <v>238</v>
      </c>
      <c r="M178" s="1">
        <f t="shared" ca="1" si="39"/>
        <v>44</v>
      </c>
      <c r="N178" t="s">
        <v>239</v>
      </c>
      <c r="O178" t="s">
        <v>230</v>
      </c>
      <c r="P178" s="78" t="s">
        <v>229</v>
      </c>
      <c r="Q178" s="1">
        <f t="shared" ca="1" si="37"/>
        <v>1452</v>
      </c>
      <c r="R178" t="s">
        <v>230</v>
      </c>
      <c r="S178" t="str">
        <f t="shared" ca="1" si="29"/>
        <v>\\(\\quad 33　×　44　＝　 \\)</v>
      </c>
      <c r="T178" t="str">
        <f t="shared" ca="1" si="30"/>
        <v>\\(\\quad 1452 \\)</v>
      </c>
    </row>
    <row r="179" spans="1:20" x14ac:dyDescent="0.55000000000000004">
      <c r="A179" s="51" t="s">
        <v>60</v>
      </c>
      <c r="C179" s="50" t="s">
        <v>166</v>
      </c>
      <c r="D179" s="50" t="str">
        <f t="shared" ca="1" si="31"/>
        <v>\\(\\quad 97　×　54　＝　 \\)</v>
      </c>
      <c r="E179" s="50" t="str">
        <f t="shared" ca="1" si="32"/>
        <v>\\(\\quad 5238 \\)</v>
      </c>
      <c r="F179" s="50" t="s">
        <v>62</v>
      </c>
      <c r="G179" s="50"/>
      <c r="H179" s="50"/>
      <c r="I179" s="89" t="str">
        <f t="shared" ca="1" si="33"/>
        <v>INSERT INTO math(tangen,question,answer,editor,date,count) VALUES('m1900','\\(\\quad 97　×　54　＝　 \\)','\\(\\quad 5238 \\)','harazono',NOW(),0);</v>
      </c>
      <c r="J179" s="78" t="s">
        <v>229</v>
      </c>
      <c r="K179" s="1">
        <f t="shared" ca="1" si="38"/>
        <v>97</v>
      </c>
      <c r="L179" t="s">
        <v>238</v>
      </c>
      <c r="M179" s="1">
        <f t="shared" ca="1" si="39"/>
        <v>54</v>
      </c>
      <c r="N179" t="s">
        <v>239</v>
      </c>
      <c r="O179" t="s">
        <v>230</v>
      </c>
      <c r="P179" s="78" t="s">
        <v>229</v>
      </c>
      <c r="Q179" s="1">
        <f t="shared" ca="1" si="37"/>
        <v>5238</v>
      </c>
      <c r="R179" t="s">
        <v>230</v>
      </c>
      <c r="S179" t="str">
        <f t="shared" ca="1" si="29"/>
        <v>\\(\\quad 97　×　54　＝　 \\)</v>
      </c>
      <c r="T179" t="str">
        <f t="shared" ca="1" si="30"/>
        <v>\\(\\quad 5238 \\)</v>
      </c>
    </row>
    <row r="180" spans="1:20" x14ac:dyDescent="0.55000000000000004">
      <c r="A180" s="51" t="s">
        <v>60</v>
      </c>
      <c r="C180" s="50" t="s">
        <v>166</v>
      </c>
      <c r="D180" s="50" t="str">
        <f t="shared" ca="1" si="31"/>
        <v>\\(\\quad 49　×　12　＝　 \\)</v>
      </c>
      <c r="E180" s="50" t="str">
        <f t="shared" ca="1" si="32"/>
        <v>\\(\\quad 588 \\)</v>
      </c>
      <c r="F180" s="50" t="s">
        <v>62</v>
      </c>
      <c r="G180" s="50"/>
      <c r="H180" s="50"/>
      <c r="I180" s="89" t="str">
        <f t="shared" ca="1" si="33"/>
        <v>INSERT INTO math(tangen,question,answer,editor,date,count) VALUES('m1900','\\(\\quad 49　×　12　＝　 \\)','\\(\\quad 588 \\)','harazono',NOW(),0);</v>
      </c>
      <c r="J180" s="78" t="s">
        <v>229</v>
      </c>
      <c r="K180" s="1">
        <f t="shared" ca="1" si="38"/>
        <v>49</v>
      </c>
      <c r="L180" t="s">
        <v>238</v>
      </c>
      <c r="M180" s="1">
        <f t="shared" ca="1" si="39"/>
        <v>12</v>
      </c>
      <c r="N180" t="s">
        <v>239</v>
      </c>
      <c r="O180" t="s">
        <v>230</v>
      </c>
      <c r="P180" s="78" t="s">
        <v>229</v>
      </c>
      <c r="Q180" s="1">
        <f t="shared" ca="1" si="37"/>
        <v>588</v>
      </c>
      <c r="R180" t="s">
        <v>230</v>
      </c>
      <c r="S180" t="str">
        <f t="shared" ca="1" si="29"/>
        <v>\\(\\quad 49　×　12　＝　 \\)</v>
      </c>
      <c r="T180" t="str">
        <f t="shared" ca="1" si="30"/>
        <v>\\(\\quad 588 \\)</v>
      </c>
    </row>
    <row r="181" spans="1:20" x14ac:dyDescent="0.55000000000000004">
      <c r="A181" s="51" t="s">
        <v>60</v>
      </c>
      <c r="C181" s="50" t="s">
        <v>166</v>
      </c>
      <c r="D181" s="50" t="str">
        <f t="shared" ca="1" si="31"/>
        <v>\\(\\quad 68　×　95　＝　 \\)</v>
      </c>
      <c r="E181" s="50" t="str">
        <f t="shared" ca="1" si="32"/>
        <v>\\(\\quad 6460 \\)</v>
      </c>
      <c r="F181" s="50" t="s">
        <v>62</v>
      </c>
      <c r="G181" s="50"/>
      <c r="H181" s="50"/>
      <c r="I181" s="89" t="str">
        <f t="shared" ca="1" si="33"/>
        <v>INSERT INTO math(tangen,question,answer,editor,date,count) VALUES('m1900','\\(\\quad 68　×　95　＝　 \\)','\\(\\quad 6460 \\)','harazono',NOW(),0);</v>
      </c>
      <c r="J181" s="78" t="s">
        <v>229</v>
      </c>
      <c r="K181" s="1">
        <f t="shared" ca="1" si="38"/>
        <v>68</v>
      </c>
      <c r="L181" t="s">
        <v>238</v>
      </c>
      <c r="M181" s="1">
        <f t="shared" ca="1" si="39"/>
        <v>95</v>
      </c>
      <c r="N181" t="s">
        <v>239</v>
      </c>
      <c r="O181" t="s">
        <v>230</v>
      </c>
      <c r="P181" s="78" t="s">
        <v>229</v>
      </c>
      <c r="Q181" s="1">
        <f t="shared" ca="1" si="37"/>
        <v>6460</v>
      </c>
      <c r="R181" t="s">
        <v>230</v>
      </c>
      <c r="S181" t="str">
        <f t="shared" ca="1" si="29"/>
        <v>\\(\\quad 68　×　95　＝　 \\)</v>
      </c>
      <c r="T181" t="str">
        <f t="shared" ca="1" si="30"/>
        <v>\\(\\quad 6460 \\)</v>
      </c>
    </row>
    <row r="182" spans="1:20" x14ac:dyDescent="0.55000000000000004">
      <c r="A182" s="51" t="s">
        <v>60</v>
      </c>
      <c r="C182" s="50" t="s">
        <v>166</v>
      </c>
      <c r="D182" s="50" t="str">
        <f t="shared" ca="1" si="31"/>
        <v>\\(\\quad 88　×　96　＝　 \\)</v>
      </c>
      <c r="E182" s="50" t="str">
        <f t="shared" ca="1" si="32"/>
        <v>\\(\\quad 8448 \\)</v>
      </c>
      <c r="F182" s="50" t="s">
        <v>62</v>
      </c>
      <c r="G182" s="50"/>
      <c r="H182" s="50"/>
      <c r="I182" s="89" t="str">
        <f t="shared" ca="1" si="33"/>
        <v>INSERT INTO math(tangen,question,answer,editor,date,count) VALUES('m1900','\\(\\quad 88　×　96　＝　 \\)','\\(\\quad 8448 \\)','harazono',NOW(),0);</v>
      </c>
      <c r="J182" s="78" t="s">
        <v>229</v>
      </c>
      <c r="K182" s="1">
        <f t="shared" ca="1" si="38"/>
        <v>88</v>
      </c>
      <c r="L182" t="s">
        <v>238</v>
      </c>
      <c r="M182" s="1">
        <f t="shared" ca="1" si="39"/>
        <v>96</v>
      </c>
      <c r="N182" t="s">
        <v>239</v>
      </c>
      <c r="O182" t="s">
        <v>230</v>
      </c>
      <c r="P182" s="78" t="s">
        <v>229</v>
      </c>
      <c r="Q182" s="1">
        <f t="shared" ca="1" si="37"/>
        <v>8448</v>
      </c>
      <c r="R182" t="s">
        <v>230</v>
      </c>
      <c r="S182" t="str">
        <f t="shared" ca="1" si="29"/>
        <v>\\(\\quad 88　×　96　＝　 \\)</v>
      </c>
      <c r="T182" t="str">
        <f t="shared" ca="1" si="30"/>
        <v>\\(\\quad 8448 \\)</v>
      </c>
    </row>
    <row r="183" spans="1:20" x14ac:dyDescent="0.55000000000000004">
      <c r="A183" s="51" t="s">
        <v>60</v>
      </c>
      <c r="C183" s="50" t="s">
        <v>166</v>
      </c>
      <c r="D183" s="50" t="str">
        <f t="shared" ca="1" si="31"/>
        <v>\\(\\quad 46　×　62　＝　 \\)</v>
      </c>
      <c r="E183" s="50" t="str">
        <f t="shared" ca="1" si="32"/>
        <v>\\(\\quad 2852 \\)</v>
      </c>
      <c r="F183" s="50" t="s">
        <v>62</v>
      </c>
      <c r="G183" s="50"/>
      <c r="H183" s="50"/>
      <c r="I183" s="89" t="str">
        <f t="shared" ca="1" si="33"/>
        <v>INSERT INTO math(tangen,question,answer,editor,date,count) VALUES('m1900','\\(\\quad 46　×　62　＝　 \\)','\\(\\quad 2852 \\)','harazono',NOW(),0);</v>
      </c>
      <c r="J183" s="78" t="s">
        <v>229</v>
      </c>
      <c r="K183" s="1">
        <f t="shared" ca="1" si="38"/>
        <v>46</v>
      </c>
      <c r="L183" t="s">
        <v>238</v>
      </c>
      <c r="M183" s="1">
        <f t="shared" ca="1" si="39"/>
        <v>62</v>
      </c>
      <c r="N183" t="s">
        <v>239</v>
      </c>
      <c r="O183" t="s">
        <v>230</v>
      </c>
      <c r="P183" s="78" t="s">
        <v>229</v>
      </c>
      <c r="Q183" s="1">
        <f t="shared" ca="1" si="37"/>
        <v>2852</v>
      </c>
      <c r="R183" t="s">
        <v>230</v>
      </c>
      <c r="S183" t="str">
        <f t="shared" ca="1" si="29"/>
        <v>\\(\\quad 46　×　62　＝　 \\)</v>
      </c>
      <c r="T183" t="str">
        <f t="shared" ca="1" si="30"/>
        <v>\\(\\quad 2852 \\)</v>
      </c>
    </row>
    <row r="184" spans="1:20" x14ac:dyDescent="0.55000000000000004">
      <c r="A184" s="51" t="s">
        <v>60</v>
      </c>
      <c r="C184" s="50" t="s">
        <v>166</v>
      </c>
      <c r="D184" s="50" t="str">
        <f t="shared" ca="1" si="31"/>
        <v>\\(\\quad 31　×　90　＝　 \\)</v>
      </c>
      <c r="E184" s="50" t="str">
        <f t="shared" ca="1" si="32"/>
        <v>\\(\\quad 2790 \\)</v>
      </c>
      <c r="F184" s="50" t="s">
        <v>62</v>
      </c>
      <c r="G184" s="50"/>
      <c r="H184" s="50"/>
      <c r="I184" s="89" t="str">
        <f t="shared" ca="1" si="33"/>
        <v>INSERT INTO math(tangen,question,answer,editor,date,count) VALUES('m1900','\\(\\quad 31　×　90　＝　 \\)','\\(\\quad 2790 \\)','harazono',NOW(),0);</v>
      </c>
      <c r="J184" s="78" t="s">
        <v>229</v>
      </c>
      <c r="K184" s="1">
        <f t="shared" ca="1" si="38"/>
        <v>31</v>
      </c>
      <c r="L184" t="s">
        <v>238</v>
      </c>
      <c r="M184" s="1">
        <f t="shared" ca="1" si="39"/>
        <v>90</v>
      </c>
      <c r="N184" t="s">
        <v>239</v>
      </c>
      <c r="O184" t="s">
        <v>230</v>
      </c>
      <c r="P184" s="78" t="s">
        <v>229</v>
      </c>
      <c r="Q184" s="1">
        <f t="shared" ca="1" si="37"/>
        <v>2790</v>
      </c>
      <c r="R184" t="s">
        <v>230</v>
      </c>
      <c r="S184" t="str">
        <f t="shared" ca="1" si="29"/>
        <v>\\(\\quad 31　×　90　＝　 \\)</v>
      </c>
      <c r="T184" t="str">
        <f t="shared" ca="1" si="30"/>
        <v>\\(\\quad 2790 \\)</v>
      </c>
    </row>
    <row r="185" spans="1:20" x14ac:dyDescent="0.55000000000000004">
      <c r="A185" s="51" t="s">
        <v>60</v>
      </c>
      <c r="C185" s="50" t="s">
        <v>166</v>
      </c>
      <c r="D185" s="50" t="str">
        <f t="shared" ca="1" si="31"/>
        <v>\\(\\quad 99　×　64　＝　 \\)</v>
      </c>
      <c r="E185" s="50" t="str">
        <f t="shared" ca="1" si="32"/>
        <v>\\(\\quad 6336 \\)</v>
      </c>
      <c r="F185" s="50" t="s">
        <v>62</v>
      </c>
      <c r="G185" s="50"/>
      <c r="H185" s="50"/>
      <c r="I185" s="89" t="str">
        <f t="shared" ca="1" si="33"/>
        <v>INSERT INTO math(tangen,question,answer,editor,date,count) VALUES('m1900','\\(\\quad 99　×　64　＝　 \\)','\\(\\quad 6336 \\)','harazono',NOW(),0);</v>
      </c>
      <c r="J185" s="78" t="s">
        <v>229</v>
      </c>
      <c r="K185" s="1">
        <f t="shared" ca="1" si="38"/>
        <v>99</v>
      </c>
      <c r="L185" t="s">
        <v>238</v>
      </c>
      <c r="M185" s="1">
        <f t="shared" ca="1" si="39"/>
        <v>64</v>
      </c>
      <c r="N185" t="s">
        <v>239</v>
      </c>
      <c r="O185" t="s">
        <v>230</v>
      </c>
      <c r="P185" s="78" t="s">
        <v>229</v>
      </c>
      <c r="Q185" s="1">
        <f t="shared" ca="1" si="37"/>
        <v>6336</v>
      </c>
      <c r="R185" t="s">
        <v>230</v>
      </c>
      <c r="S185" t="str">
        <f t="shared" ca="1" si="29"/>
        <v>\\(\\quad 99　×　64　＝　 \\)</v>
      </c>
      <c r="T185" t="str">
        <f t="shared" ca="1" si="30"/>
        <v>\\(\\quad 6336 \\)</v>
      </c>
    </row>
    <row r="186" spans="1:20" x14ac:dyDescent="0.55000000000000004">
      <c r="A186" s="51" t="s">
        <v>60</v>
      </c>
      <c r="C186" s="50" t="s">
        <v>166</v>
      </c>
      <c r="D186" s="50" t="str">
        <f t="shared" ca="1" si="31"/>
        <v>\\(\\quad 29　×　22　＝　 \\)</v>
      </c>
      <c r="E186" s="50" t="str">
        <f t="shared" ca="1" si="32"/>
        <v>\\(\\quad 638 \\)</v>
      </c>
      <c r="F186" s="50" t="s">
        <v>62</v>
      </c>
      <c r="G186" s="50"/>
      <c r="H186" s="50"/>
      <c r="I186" s="89" t="str">
        <f t="shared" ca="1" si="33"/>
        <v>INSERT INTO math(tangen,question,answer,editor,date,count) VALUES('m1900','\\(\\quad 29　×　22　＝　 \\)','\\(\\quad 638 \\)','harazono',NOW(),0);</v>
      </c>
      <c r="J186" s="78" t="s">
        <v>229</v>
      </c>
      <c r="K186" s="1">
        <f t="shared" ca="1" si="38"/>
        <v>29</v>
      </c>
      <c r="L186" t="s">
        <v>238</v>
      </c>
      <c r="M186" s="1">
        <f t="shared" ca="1" si="39"/>
        <v>22</v>
      </c>
      <c r="N186" t="s">
        <v>239</v>
      </c>
      <c r="O186" t="s">
        <v>230</v>
      </c>
      <c r="P186" s="78" t="s">
        <v>229</v>
      </c>
      <c r="Q186" s="1">
        <f t="shared" ca="1" si="37"/>
        <v>638</v>
      </c>
      <c r="R186" t="s">
        <v>230</v>
      </c>
      <c r="S186" t="str">
        <f t="shared" ca="1" si="29"/>
        <v>\\(\\quad 29　×　22　＝　 \\)</v>
      </c>
      <c r="T186" t="str">
        <f t="shared" ca="1" si="30"/>
        <v>\\(\\quad 638 \\)</v>
      </c>
    </row>
    <row r="187" spans="1:20" x14ac:dyDescent="0.55000000000000004">
      <c r="A187" s="51" t="s">
        <v>60</v>
      </c>
      <c r="C187" s="50" t="s">
        <v>166</v>
      </c>
      <c r="D187" s="50" t="str">
        <f t="shared" ca="1" si="31"/>
        <v>\\(\\quad 33　×　34　＝　 \\)</v>
      </c>
      <c r="E187" s="50" t="str">
        <f t="shared" ca="1" si="32"/>
        <v>\\(\\quad 1122 \\)</v>
      </c>
      <c r="F187" s="50" t="s">
        <v>62</v>
      </c>
      <c r="G187" s="50"/>
      <c r="H187" s="50"/>
      <c r="I187" s="89" t="str">
        <f t="shared" ca="1" si="33"/>
        <v>INSERT INTO math(tangen,question,answer,editor,date,count) VALUES('m1900','\\(\\quad 33　×　34　＝　 \\)','\\(\\quad 1122 \\)','harazono',NOW(),0);</v>
      </c>
      <c r="J187" s="78" t="s">
        <v>229</v>
      </c>
      <c r="K187" s="1">
        <f t="shared" ca="1" si="38"/>
        <v>33</v>
      </c>
      <c r="L187" t="s">
        <v>238</v>
      </c>
      <c r="M187" s="1">
        <f t="shared" ca="1" si="39"/>
        <v>34</v>
      </c>
      <c r="N187" t="s">
        <v>239</v>
      </c>
      <c r="O187" t="s">
        <v>230</v>
      </c>
      <c r="P187" s="78" t="s">
        <v>229</v>
      </c>
      <c r="Q187" s="1">
        <f t="shared" ca="1" si="37"/>
        <v>1122</v>
      </c>
      <c r="R187" t="s">
        <v>230</v>
      </c>
      <c r="S187" t="str">
        <f t="shared" ca="1" si="29"/>
        <v>\\(\\quad 33　×　34　＝　 \\)</v>
      </c>
      <c r="T187" t="str">
        <f t="shared" ca="1" si="30"/>
        <v>\\(\\quad 1122 \\)</v>
      </c>
    </row>
    <row r="188" spans="1:20" x14ac:dyDescent="0.55000000000000004">
      <c r="A188" s="51" t="s">
        <v>60</v>
      </c>
      <c r="C188" s="50" t="s">
        <v>166</v>
      </c>
      <c r="D188" s="50" t="str">
        <f t="shared" ca="1" si="31"/>
        <v>\\(\\quad 42　×　16　＝　 \\)</v>
      </c>
      <c r="E188" s="50" t="str">
        <f t="shared" ca="1" si="32"/>
        <v>\\(\\quad 672 \\)</v>
      </c>
      <c r="F188" s="50" t="s">
        <v>62</v>
      </c>
      <c r="G188" s="50"/>
      <c r="H188" s="50"/>
      <c r="I188" s="89" t="str">
        <f t="shared" ca="1" si="33"/>
        <v>INSERT INTO math(tangen,question,answer,editor,date,count) VALUES('m1900','\\(\\quad 42　×　16　＝　 \\)','\\(\\quad 672 \\)','harazono',NOW(),0);</v>
      </c>
      <c r="J188" s="78" t="s">
        <v>229</v>
      </c>
      <c r="K188" s="1">
        <f t="shared" ca="1" si="38"/>
        <v>42</v>
      </c>
      <c r="L188" t="s">
        <v>238</v>
      </c>
      <c r="M188" s="1">
        <f t="shared" ca="1" si="39"/>
        <v>16</v>
      </c>
      <c r="N188" t="s">
        <v>239</v>
      </c>
      <c r="O188" t="s">
        <v>230</v>
      </c>
      <c r="P188" s="78" t="s">
        <v>229</v>
      </c>
      <c r="Q188" s="1">
        <f t="shared" ca="1" si="37"/>
        <v>672</v>
      </c>
      <c r="R188" t="s">
        <v>230</v>
      </c>
      <c r="S188" t="str">
        <f t="shared" ca="1" si="29"/>
        <v>\\(\\quad 42　×　16　＝　 \\)</v>
      </c>
      <c r="T188" t="str">
        <f t="shared" ca="1" si="30"/>
        <v>\\(\\quad 672 \\)</v>
      </c>
    </row>
    <row r="189" spans="1:20" x14ac:dyDescent="0.55000000000000004">
      <c r="A189" s="51" t="s">
        <v>60</v>
      </c>
      <c r="C189" s="50" t="s">
        <v>166</v>
      </c>
      <c r="D189" s="50" t="str">
        <f t="shared" ca="1" si="31"/>
        <v>\\(\\quad 42　×　55　＝　 \\)</v>
      </c>
      <c r="E189" s="50" t="str">
        <f t="shared" ca="1" si="32"/>
        <v>\\(\\quad 2310 \\)</v>
      </c>
      <c r="F189" s="50" t="s">
        <v>62</v>
      </c>
      <c r="G189" s="50"/>
      <c r="H189" s="50"/>
      <c r="I189" s="89" t="str">
        <f t="shared" ca="1" si="33"/>
        <v>INSERT INTO math(tangen,question,answer,editor,date,count) VALUES('m1900','\\(\\quad 42　×　55　＝　 \\)','\\(\\quad 2310 \\)','harazono',NOW(),0);</v>
      </c>
      <c r="J189" s="78" t="s">
        <v>229</v>
      </c>
      <c r="K189" s="1">
        <f t="shared" ca="1" si="38"/>
        <v>42</v>
      </c>
      <c r="L189" t="s">
        <v>238</v>
      </c>
      <c r="M189" s="1">
        <f t="shared" ca="1" si="39"/>
        <v>55</v>
      </c>
      <c r="N189" t="s">
        <v>239</v>
      </c>
      <c r="O189" t="s">
        <v>230</v>
      </c>
      <c r="P189" s="78" t="s">
        <v>229</v>
      </c>
      <c r="Q189" s="1">
        <f t="shared" ca="1" si="37"/>
        <v>2310</v>
      </c>
      <c r="R189" t="s">
        <v>230</v>
      </c>
      <c r="S189" t="str">
        <f t="shared" ca="1" si="29"/>
        <v>\\(\\quad 42　×　55　＝　 \\)</v>
      </c>
      <c r="T189" t="str">
        <f t="shared" ca="1" si="30"/>
        <v>\\(\\quad 2310 \\)</v>
      </c>
    </row>
    <row r="190" spans="1:20" x14ac:dyDescent="0.55000000000000004">
      <c r="A190" s="51" t="s">
        <v>60</v>
      </c>
      <c r="C190" s="50" t="s">
        <v>166</v>
      </c>
      <c r="D190" s="50" t="str">
        <f t="shared" ca="1" si="31"/>
        <v>\\(\\quad 39　×　51　＝　 \\)</v>
      </c>
      <c r="E190" s="50" t="str">
        <f t="shared" ca="1" si="32"/>
        <v>\\(\\quad 1989 \\)</v>
      </c>
      <c r="F190" s="50" t="s">
        <v>62</v>
      </c>
      <c r="G190" s="50"/>
      <c r="H190" s="50"/>
      <c r="I190" s="89" t="str">
        <f t="shared" ca="1" si="33"/>
        <v>INSERT INTO math(tangen,question,answer,editor,date,count) VALUES('m1900','\\(\\quad 39　×　51　＝　 \\)','\\(\\quad 1989 \\)','harazono',NOW(),0);</v>
      </c>
      <c r="J190" s="78" t="s">
        <v>229</v>
      </c>
      <c r="K190" s="1">
        <f t="shared" ca="1" si="38"/>
        <v>39</v>
      </c>
      <c r="L190" t="s">
        <v>238</v>
      </c>
      <c r="M190" s="1">
        <f t="shared" ca="1" si="39"/>
        <v>51</v>
      </c>
      <c r="N190" t="s">
        <v>239</v>
      </c>
      <c r="O190" t="s">
        <v>230</v>
      </c>
      <c r="P190" s="78" t="s">
        <v>229</v>
      </c>
      <c r="Q190" s="1">
        <f t="shared" ca="1" si="37"/>
        <v>1989</v>
      </c>
      <c r="R190" t="s">
        <v>230</v>
      </c>
      <c r="S190" t="str">
        <f t="shared" ca="1" si="29"/>
        <v>\\(\\quad 39　×　51　＝　 \\)</v>
      </c>
      <c r="T190" t="str">
        <f t="shared" ca="1" si="30"/>
        <v>\\(\\quad 1989 \\)</v>
      </c>
    </row>
    <row r="191" spans="1:20" x14ac:dyDescent="0.55000000000000004">
      <c r="A191" s="51" t="s">
        <v>60</v>
      </c>
      <c r="C191" s="50" t="s">
        <v>166</v>
      </c>
      <c r="D191" s="50" t="str">
        <f t="shared" ca="1" si="31"/>
        <v>\\(\\quad 42　×　48　＝　 \\)</v>
      </c>
      <c r="E191" s="50" t="str">
        <f t="shared" ca="1" si="32"/>
        <v>\\(\\quad 2016 \\)</v>
      </c>
      <c r="F191" s="50" t="s">
        <v>62</v>
      </c>
      <c r="G191" s="50"/>
      <c r="H191" s="50"/>
      <c r="I191" s="89" t="str">
        <f t="shared" ca="1" si="33"/>
        <v>INSERT INTO math(tangen,question,answer,editor,date,count) VALUES('m1900','\\(\\quad 42　×　48　＝　 \\)','\\(\\quad 2016 \\)','harazono',NOW(),0);</v>
      </c>
      <c r="J191" s="78" t="s">
        <v>229</v>
      </c>
      <c r="K191" s="1">
        <f t="shared" ca="1" si="38"/>
        <v>42</v>
      </c>
      <c r="L191" t="s">
        <v>238</v>
      </c>
      <c r="M191" s="1">
        <f t="shared" ca="1" si="39"/>
        <v>48</v>
      </c>
      <c r="N191" t="s">
        <v>239</v>
      </c>
      <c r="O191" t="s">
        <v>230</v>
      </c>
      <c r="P191" s="78" t="s">
        <v>229</v>
      </c>
      <c r="Q191" s="1">
        <f t="shared" ca="1" si="37"/>
        <v>2016</v>
      </c>
      <c r="R191" t="s">
        <v>230</v>
      </c>
      <c r="S191" t="str">
        <f t="shared" ca="1" si="29"/>
        <v>\\(\\quad 42　×　48　＝　 \\)</v>
      </c>
      <c r="T191" t="str">
        <f t="shared" ca="1" si="30"/>
        <v>\\(\\quad 2016 \\)</v>
      </c>
    </row>
    <row r="192" spans="1:20" x14ac:dyDescent="0.55000000000000004">
      <c r="A192" s="51" t="s">
        <v>60</v>
      </c>
      <c r="C192" s="50" t="s">
        <v>166</v>
      </c>
      <c r="D192" s="50" t="str">
        <f t="shared" ca="1" si="31"/>
        <v>\\(\\quad 50　×　80　＝　 \\)</v>
      </c>
      <c r="E192" s="50" t="str">
        <f t="shared" ca="1" si="32"/>
        <v>\\(\\quad 4000 \\)</v>
      </c>
      <c r="F192" s="50" t="s">
        <v>62</v>
      </c>
      <c r="G192" s="50"/>
      <c r="H192" s="50"/>
      <c r="I192" s="89" t="str">
        <f t="shared" ca="1" si="33"/>
        <v>INSERT INTO math(tangen,question,answer,editor,date,count) VALUES('m1900','\\(\\quad 50　×　80　＝　 \\)','\\(\\quad 4000 \\)','harazono',NOW(),0);</v>
      </c>
      <c r="J192" s="78" t="s">
        <v>229</v>
      </c>
      <c r="K192" s="1">
        <f t="shared" ca="1" si="38"/>
        <v>50</v>
      </c>
      <c r="L192" t="s">
        <v>238</v>
      </c>
      <c r="M192" s="1">
        <f t="shared" ca="1" si="39"/>
        <v>80</v>
      </c>
      <c r="N192" t="s">
        <v>239</v>
      </c>
      <c r="O192" t="s">
        <v>230</v>
      </c>
      <c r="P192" s="78" t="s">
        <v>229</v>
      </c>
      <c r="Q192" s="1">
        <f t="shared" ca="1" si="37"/>
        <v>4000</v>
      </c>
      <c r="R192" t="s">
        <v>230</v>
      </c>
      <c r="S192" t="str">
        <f t="shared" ca="1" si="29"/>
        <v>\\(\\quad 50　×　80　＝　 \\)</v>
      </c>
      <c r="T192" t="str">
        <f t="shared" ca="1" si="30"/>
        <v>\\(\\quad 4000 \\)</v>
      </c>
    </row>
    <row r="193" spans="1:20" x14ac:dyDescent="0.55000000000000004">
      <c r="A193" s="51" t="s">
        <v>60</v>
      </c>
      <c r="C193" s="50" t="s">
        <v>166</v>
      </c>
      <c r="D193" s="50" t="str">
        <f t="shared" ca="1" si="31"/>
        <v>\\(\\quad 78　×　90　＝　 \\)</v>
      </c>
      <c r="E193" s="50" t="str">
        <f t="shared" ca="1" si="32"/>
        <v>\\(\\quad 7020 \\)</v>
      </c>
      <c r="F193" s="50" t="s">
        <v>62</v>
      </c>
      <c r="G193" s="50"/>
      <c r="H193" s="50"/>
      <c r="I193" s="89" t="str">
        <f t="shared" ca="1" si="33"/>
        <v>INSERT INTO math(tangen,question,answer,editor,date,count) VALUES('m1900','\\(\\quad 78　×　90　＝　 \\)','\\(\\quad 7020 \\)','harazono',NOW(),0);</v>
      </c>
      <c r="J193" s="78" t="s">
        <v>229</v>
      </c>
      <c r="K193" s="1">
        <f t="shared" ca="1" si="38"/>
        <v>78</v>
      </c>
      <c r="L193" t="s">
        <v>238</v>
      </c>
      <c r="M193" s="1">
        <f t="shared" ca="1" si="39"/>
        <v>90</v>
      </c>
      <c r="N193" t="s">
        <v>239</v>
      </c>
      <c r="O193" t="s">
        <v>230</v>
      </c>
      <c r="P193" s="78" t="s">
        <v>229</v>
      </c>
      <c r="Q193" s="1">
        <f t="shared" ca="1" si="37"/>
        <v>7020</v>
      </c>
      <c r="R193" t="s">
        <v>230</v>
      </c>
      <c r="S193" t="str">
        <f t="shared" ca="1" si="29"/>
        <v>\\(\\quad 78　×　90　＝　 \\)</v>
      </c>
      <c r="T193" t="str">
        <f t="shared" ca="1" si="30"/>
        <v>\\(\\quad 7020 \\)</v>
      </c>
    </row>
    <row r="194" spans="1:20" x14ac:dyDescent="0.55000000000000004">
      <c r="A194" s="51" t="s">
        <v>60</v>
      </c>
      <c r="C194" s="50" t="s">
        <v>166</v>
      </c>
      <c r="D194" s="50" t="str">
        <f t="shared" ca="1" si="31"/>
        <v>\\(\\quad 17　×　55　＝　 \\)</v>
      </c>
      <c r="E194" s="50" t="str">
        <f t="shared" ca="1" si="32"/>
        <v>\\(\\quad 935 \\)</v>
      </c>
      <c r="F194" s="50" t="s">
        <v>62</v>
      </c>
      <c r="G194" s="50"/>
      <c r="H194" s="50"/>
      <c r="I194" s="89" t="str">
        <f t="shared" ca="1" si="33"/>
        <v>INSERT INTO math(tangen,question,answer,editor,date,count) VALUES('m1900','\\(\\quad 17　×　55　＝　 \\)','\\(\\quad 935 \\)','harazono',NOW(),0);</v>
      </c>
      <c r="J194" s="78" t="s">
        <v>229</v>
      </c>
      <c r="K194" s="1">
        <f t="shared" ca="1" si="38"/>
        <v>17</v>
      </c>
      <c r="L194" t="s">
        <v>238</v>
      </c>
      <c r="M194" s="1">
        <f t="shared" ca="1" si="39"/>
        <v>55</v>
      </c>
      <c r="N194" t="s">
        <v>239</v>
      </c>
      <c r="O194" t="s">
        <v>230</v>
      </c>
      <c r="P194" s="78" t="s">
        <v>229</v>
      </c>
      <c r="Q194" s="1">
        <f t="shared" ca="1" si="37"/>
        <v>935</v>
      </c>
      <c r="R194" t="s">
        <v>230</v>
      </c>
      <c r="S194" t="str">
        <f t="shared" ca="1" si="29"/>
        <v>\\(\\quad 17　×　55　＝　 \\)</v>
      </c>
      <c r="T194" t="str">
        <f t="shared" ca="1" si="30"/>
        <v>\\(\\quad 935 \\)</v>
      </c>
    </row>
    <row r="195" spans="1:20" x14ac:dyDescent="0.55000000000000004">
      <c r="A195" s="51" t="s">
        <v>60</v>
      </c>
      <c r="C195" s="50" t="s">
        <v>166</v>
      </c>
      <c r="D195" s="50" t="str">
        <f t="shared" ca="1" si="31"/>
        <v>\\(\\quad 45　×　73　＝　 \\)</v>
      </c>
      <c r="E195" s="50" t="str">
        <f t="shared" ca="1" si="32"/>
        <v>\\(\\quad 3285 \\)</v>
      </c>
      <c r="F195" s="50" t="s">
        <v>62</v>
      </c>
      <c r="G195" s="50"/>
      <c r="H195" s="50"/>
      <c r="I195" s="89" t="str">
        <f t="shared" ca="1" si="33"/>
        <v>INSERT INTO math(tangen,question,answer,editor,date,count) VALUES('m1900','\\(\\quad 45　×　73　＝　 \\)','\\(\\quad 3285 \\)','harazono',NOW(),0);</v>
      </c>
      <c r="J195" s="78" t="s">
        <v>229</v>
      </c>
      <c r="K195" s="1">
        <f t="shared" ca="1" si="38"/>
        <v>45</v>
      </c>
      <c r="L195" t="s">
        <v>238</v>
      </c>
      <c r="M195" s="1">
        <f t="shared" ca="1" si="39"/>
        <v>73</v>
      </c>
      <c r="N195" t="s">
        <v>239</v>
      </c>
      <c r="O195" t="s">
        <v>230</v>
      </c>
      <c r="P195" s="78" t="s">
        <v>229</v>
      </c>
      <c r="Q195" s="1">
        <f t="shared" ca="1" si="37"/>
        <v>3285</v>
      </c>
      <c r="R195" t="s">
        <v>230</v>
      </c>
      <c r="S195" t="str">
        <f t="shared" ref="S195:S258" ca="1" si="40">J195&amp;K195&amp;L195&amp;M195&amp;N195&amp;O195</f>
        <v>\\(\\quad 45　×　73　＝　 \\)</v>
      </c>
      <c r="T195" t="str">
        <f t="shared" ref="T195:T258" ca="1" si="41">P195&amp;Q195&amp;R195</f>
        <v>\\(\\quad 3285 \\)</v>
      </c>
    </row>
    <row r="196" spans="1:20" x14ac:dyDescent="0.55000000000000004">
      <c r="A196" s="51" t="s">
        <v>60</v>
      </c>
      <c r="C196" s="50" t="s">
        <v>166</v>
      </c>
      <c r="D196" s="50" t="str">
        <f t="shared" ca="1" si="31"/>
        <v>\\(\\quad 45　×　28　＝　 \\)</v>
      </c>
      <c r="E196" s="50" t="str">
        <f t="shared" ca="1" si="32"/>
        <v>\\(\\quad 1260 \\)</v>
      </c>
      <c r="F196" s="50" t="s">
        <v>62</v>
      </c>
      <c r="G196" s="50"/>
      <c r="H196" s="50"/>
      <c r="I196" s="89" t="str">
        <f t="shared" ca="1" si="33"/>
        <v>INSERT INTO math(tangen,question,answer,editor,date,count) VALUES('m1900','\\(\\quad 45　×　28　＝　 \\)','\\(\\quad 1260 \\)','harazono',NOW(),0);</v>
      </c>
      <c r="J196" s="78" t="s">
        <v>229</v>
      </c>
      <c r="K196" s="1">
        <f t="shared" ca="1" si="38"/>
        <v>45</v>
      </c>
      <c r="L196" t="s">
        <v>238</v>
      </c>
      <c r="M196" s="1">
        <f t="shared" ca="1" si="39"/>
        <v>28</v>
      </c>
      <c r="N196" t="s">
        <v>239</v>
      </c>
      <c r="O196" t="s">
        <v>230</v>
      </c>
      <c r="P196" s="78" t="s">
        <v>229</v>
      </c>
      <c r="Q196" s="1">
        <f t="shared" ca="1" si="37"/>
        <v>1260</v>
      </c>
      <c r="R196" t="s">
        <v>230</v>
      </c>
      <c r="S196" t="str">
        <f t="shared" ca="1" si="40"/>
        <v>\\(\\quad 45　×　28　＝　 \\)</v>
      </c>
      <c r="T196" t="str">
        <f t="shared" ca="1" si="41"/>
        <v>\\(\\quad 1260 \\)</v>
      </c>
    </row>
    <row r="197" spans="1:20" x14ac:dyDescent="0.55000000000000004">
      <c r="A197" s="51" t="s">
        <v>60</v>
      </c>
      <c r="C197" s="50" t="s">
        <v>166</v>
      </c>
      <c r="D197" s="50" t="str">
        <f t="shared" ca="1" si="31"/>
        <v>\\(\\quad 85　×　33　＝　 \\)</v>
      </c>
      <c r="E197" s="50" t="str">
        <f t="shared" ca="1" si="32"/>
        <v>\\(\\quad 2805 \\)</v>
      </c>
      <c r="F197" s="50" t="s">
        <v>62</v>
      </c>
      <c r="G197" s="50"/>
      <c r="H197" s="50"/>
      <c r="I197" s="89" t="str">
        <f t="shared" ca="1" si="33"/>
        <v>INSERT INTO math(tangen,question,answer,editor,date,count) VALUES('m1900','\\(\\quad 85　×　33　＝　 \\)','\\(\\quad 2805 \\)','harazono',NOW(),0);</v>
      </c>
      <c r="J197" s="78" t="s">
        <v>229</v>
      </c>
      <c r="K197" s="1">
        <f t="shared" ca="1" si="38"/>
        <v>85</v>
      </c>
      <c r="L197" t="s">
        <v>238</v>
      </c>
      <c r="M197" s="1">
        <f t="shared" ca="1" si="39"/>
        <v>33</v>
      </c>
      <c r="N197" t="s">
        <v>239</v>
      </c>
      <c r="O197" t="s">
        <v>230</v>
      </c>
      <c r="P197" s="78" t="s">
        <v>229</v>
      </c>
      <c r="Q197" s="1">
        <f t="shared" ca="1" si="37"/>
        <v>2805</v>
      </c>
      <c r="R197" t="s">
        <v>230</v>
      </c>
      <c r="S197" t="str">
        <f t="shared" ca="1" si="40"/>
        <v>\\(\\quad 85　×　33　＝　 \\)</v>
      </c>
      <c r="T197" t="str">
        <f t="shared" ca="1" si="41"/>
        <v>\\(\\quad 2805 \\)</v>
      </c>
    </row>
    <row r="198" spans="1:20" x14ac:dyDescent="0.55000000000000004">
      <c r="A198" s="51" t="s">
        <v>60</v>
      </c>
      <c r="C198" s="50" t="s">
        <v>166</v>
      </c>
      <c r="D198" s="50" t="str">
        <f t="shared" ca="1" si="31"/>
        <v>\\(\\quad 93　×　69　＝　 \\)</v>
      </c>
      <c r="E198" s="50" t="str">
        <f t="shared" ca="1" si="32"/>
        <v>\\(\\quad 6417 \\)</v>
      </c>
      <c r="F198" s="50" t="s">
        <v>62</v>
      </c>
      <c r="G198" s="50"/>
      <c r="H198" s="50"/>
      <c r="I198" s="89" t="str">
        <f t="shared" ca="1" si="33"/>
        <v>INSERT INTO math(tangen,question,answer,editor,date,count) VALUES('m1900','\\(\\quad 93　×　69　＝　 \\)','\\(\\quad 6417 \\)','harazono',NOW(),0);</v>
      </c>
      <c r="J198" s="78" t="s">
        <v>229</v>
      </c>
      <c r="K198" s="1">
        <f t="shared" ca="1" si="38"/>
        <v>93</v>
      </c>
      <c r="L198" t="s">
        <v>238</v>
      </c>
      <c r="M198" s="1">
        <f t="shared" ca="1" si="39"/>
        <v>69</v>
      </c>
      <c r="N198" t="s">
        <v>239</v>
      </c>
      <c r="O198" t="s">
        <v>230</v>
      </c>
      <c r="P198" s="78" t="s">
        <v>229</v>
      </c>
      <c r="Q198" s="1">
        <f t="shared" ca="1" si="37"/>
        <v>6417</v>
      </c>
      <c r="R198" t="s">
        <v>230</v>
      </c>
      <c r="S198" t="str">
        <f t="shared" ca="1" si="40"/>
        <v>\\(\\quad 93　×　69　＝　 \\)</v>
      </c>
      <c r="T198" t="str">
        <f t="shared" ca="1" si="41"/>
        <v>\\(\\quad 6417 \\)</v>
      </c>
    </row>
    <row r="199" spans="1:20" x14ac:dyDescent="0.55000000000000004">
      <c r="A199" s="51" t="s">
        <v>60</v>
      </c>
      <c r="C199" s="50" t="s">
        <v>166</v>
      </c>
      <c r="D199" s="50" t="str">
        <f t="shared" ca="1" si="31"/>
        <v>\\(\\quad 69　×　79　＝　 \\)</v>
      </c>
      <c r="E199" s="50" t="str">
        <f t="shared" ca="1" si="32"/>
        <v>\\(\\quad 5451 \\)</v>
      </c>
      <c r="F199" s="50" t="s">
        <v>62</v>
      </c>
      <c r="G199" s="50"/>
      <c r="H199" s="50"/>
      <c r="I199" s="89" t="str">
        <f t="shared" ca="1" si="33"/>
        <v>INSERT INTO math(tangen,question,answer,editor,date,count) VALUES('m1900','\\(\\quad 69　×　79　＝　 \\)','\\(\\quad 5451 \\)','harazono',NOW(),0);</v>
      </c>
      <c r="J199" s="78" t="s">
        <v>229</v>
      </c>
      <c r="K199" s="1">
        <f t="shared" ca="1" si="38"/>
        <v>69</v>
      </c>
      <c r="L199" t="s">
        <v>238</v>
      </c>
      <c r="M199" s="1">
        <f t="shared" ca="1" si="39"/>
        <v>79</v>
      </c>
      <c r="N199" t="s">
        <v>239</v>
      </c>
      <c r="O199" t="s">
        <v>230</v>
      </c>
      <c r="P199" s="78" t="s">
        <v>229</v>
      </c>
      <c r="Q199" s="1">
        <f t="shared" ca="1" si="37"/>
        <v>5451</v>
      </c>
      <c r="R199" t="s">
        <v>230</v>
      </c>
      <c r="S199" t="str">
        <f t="shared" ca="1" si="40"/>
        <v>\\(\\quad 69　×　79　＝　 \\)</v>
      </c>
      <c r="T199" t="str">
        <f t="shared" ca="1" si="41"/>
        <v>\\(\\quad 5451 \\)</v>
      </c>
    </row>
    <row r="200" spans="1:20" x14ac:dyDescent="0.55000000000000004">
      <c r="A200" s="51" t="s">
        <v>60</v>
      </c>
      <c r="C200" s="50" t="s">
        <v>166</v>
      </c>
      <c r="D200" s="50" t="str">
        <f t="shared" ca="1" si="31"/>
        <v>\\(\\quad 54　×　67　＝　 \\)</v>
      </c>
      <c r="E200" s="50" t="str">
        <f t="shared" ca="1" si="32"/>
        <v>\\(\\quad 3618 \\)</v>
      </c>
      <c r="F200" s="50" t="s">
        <v>62</v>
      </c>
      <c r="G200" s="50"/>
      <c r="H200" s="50"/>
      <c r="I200" s="89" t="str">
        <f t="shared" ca="1" si="33"/>
        <v>INSERT INTO math(tangen,question,answer,editor,date,count) VALUES('m1900','\\(\\quad 54　×　67　＝　 \\)','\\(\\quad 3618 \\)','harazono',NOW(),0);</v>
      </c>
      <c r="J200" s="78" t="s">
        <v>229</v>
      </c>
      <c r="K200" s="1">
        <f t="shared" ca="1" si="38"/>
        <v>54</v>
      </c>
      <c r="L200" t="s">
        <v>238</v>
      </c>
      <c r="M200" s="1">
        <f t="shared" ca="1" si="39"/>
        <v>67</v>
      </c>
      <c r="N200" t="s">
        <v>239</v>
      </c>
      <c r="O200" t="s">
        <v>230</v>
      </c>
      <c r="P200" s="78" t="s">
        <v>229</v>
      </c>
      <c r="Q200" s="1">
        <f t="shared" ca="1" si="37"/>
        <v>3618</v>
      </c>
      <c r="R200" t="s">
        <v>230</v>
      </c>
      <c r="S200" t="str">
        <f t="shared" ca="1" si="40"/>
        <v>\\(\\quad 54　×　67　＝　 \\)</v>
      </c>
      <c r="T200" t="str">
        <f t="shared" ca="1" si="41"/>
        <v>\\(\\quad 3618 \\)</v>
      </c>
    </row>
    <row r="201" spans="1:20" x14ac:dyDescent="0.55000000000000004">
      <c r="A201" s="51" t="s">
        <v>60</v>
      </c>
      <c r="C201" s="50" t="s">
        <v>166</v>
      </c>
      <c r="D201" s="50" t="str">
        <f t="shared" ca="1" si="31"/>
        <v>\\(\\quad 23　×　15　＝　 \\)</v>
      </c>
      <c r="E201" s="50" t="str">
        <f t="shared" ca="1" si="32"/>
        <v>\\(\\quad 345 \\)</v>
      </c>
      <c r="F201" s="50" t="s">
        <v>62</v>
      </c>
      <c r="G201" s="50"/>
      <c r="H201" s="50"/>
      <c r="I201" s="89" t="str">
        <f t="shared" ca="1" si="33"/>
        <v>INSERT INTO math(tangen,question,answer,editor,date,count) VALUES('m1900','\\(\\quad 23　×　15　＝　 \\)','\\(\\quad 345 \\)','harazono',NOW(),0);</v>
      </c>
      <c r="J201" s="78" t="s">
        <v>229</v>
      </c>
      <c r="K201" s="1">
        <f t="shared" ca="1" si="38"/>
        <v>23</v>
      </c>
      <c r="L201" t="s">
        <v>238</v>
      </c>
      <c r="M201" s="1">
        <f t="shared" ca="1" si="39"/>
        <v>15</v>
      </c>
      <c r="N201" t="s">
        <v>239</v>
      </c>
      <c r="O201" t="s">
        <v>230</v>
      </c>
      <c r="P201" s="78" t="s">
        <v>229</v>
      </c>
      <c r="Q201" s="1">
        <f t="shared" ca="1" si="37"/>
        <v>345</v>
      </c>
      <c r="R201" t="s">
        <v>230</v>
      </c>
      <c r="S201" t="str">
        <f t="shared" ca="1" si="40"/>
        <v>\\(\\quad 23　×　15　＝　 \\)</v>
      </c>
      <c r="T201" t="str">
        <f t="shared" ca="1" si="41"/>
        <v>\\(\\quad 345 \\)</v>
      </c>
    </row>
    <row r="202" spans="1:20" x14ac:dyDescent="0.55000000000000004">
      <c r="A202" s="51" t="s">
        <v>60</v>
      </c>
      <c r="C202" s="50" t="s">
        <v>166</v>
      </c>
      <c r="D202" s="50" t="str">
        <f t="shared" ca="1" si="31"/>
        <v>\\(\\quad 72　×　78　＝　 \\)</v>
      </c>
      <c r="E202" s="50" t="str">
        <f t="shared" ca="1" si="32"/>
        <v>\\(\\quad 5616 \\)</v>
      </c>
      <c r="F202" s="50" t="s">
        <v>62</v>
      </c>
      <c r="G202" s="50"/>
      <c r="H202" s="50"/>
      <c r="I202" s="89" t="str">
        <f t="shared" ca="1" si="33"/>
        <v>INSERT INTO math(tangen,question,answer,editor,date,count) VALUES('m1900','\\(\\quad 72　×　78　＝　 \\)','\\(\\quad 5616 \\)','harazono',NOW(),0);</v>
      </c>
      <c r="J202" s="78" t="s">
        <v>229</v>
      </c>
      <c r="K202" s="1">
        <f t="shared" ca="1" si="38"/>
        <v>72</v>
      </c>
      <c r="L202" t="s">
        <v>238</v>
      </c>
      <c r="M202" s="1">
        <f t="shared" ca="1" si="39"/>
        <v>78</v>
      </c>
      <c r="N202" t="s">
        <v>239</v>
      </c>
      <c r="O202" t="s">
        <v>230</v>
      </c>
      <c r="P202" s="78" t="s">
        <v>229</v>
      </c>
      <c r="Q202" s="1">
        <f t="shared" ca="1" si="37"/>
        <v>5616</v>
      </c>
      <c r="R202" t="s">
        <v>230</v>
      </c>
      <c r="S202" t="str">
        <f t="shared" ca="1" si="40"/>
        <v>\\(\\quad 72　×　78　＝　 \\)</v>
      </c>
      <c r="T202" t="str">
        <f t="shared" ca="1" si="41"/>
        <v>\\(\\quad 5616 \\)</v>
      </c>
    </row>
    <row r="203" spans="1:20" x14ac:dyDescent="0.55000000000000004">
      <c r="A203" s="51" t="s">
        <v>60</v>
      </c>
      <c r="C203" s="50" t="s">
        <v>166</v>
      </c>
      <c r="D203" s="50" t="str">
        <f t="shared" ca="1" si="31"/>
        <v>\\(\\quad 35　×　69　＝　 \\)</v>
      </c>
      <c r="E203" s="50" t="str">
        <f t="shared" ca="1" si="32"/>
        <v>\\(\\quad 2415 \\)</v>
      </c>
      <c r="F203" s="50" t="s">
        <v>62</v>
      </c>
      <c r="G203" s="50"/>
      <c r="H203" s="50"/>
      <c r="I203" s="89" t="str">
        <f t="shared" ca="1" si="33"/>
        <v>INSERT INTO math(tangen,question,answer,editor,date,count) VALUES('m1900','\\(\\quad 35　×　69　＝　 \\)','\\(\\quad 2415 \\)','harazono',NOW(),0);</v>
      </c>
      <c r="J203" s="78" t="s">
        <v>229</v>
      </c>
      <c r="K203" s="1">
        <f t="shared" ca="1" si="38"/>
        <v>35</v>
      </c>
      <c r="L203" t="s">
        <v>238</v>
      </c>
      <c r="M203" s="1">
        <f t="shared" ca="1" si="39"/>
        <v>69</v>
      </c>
      <c r="N203" t="s">
        <v>239</v>
      </c>
      <c r="O203" t="s">
        <v>230</v>
      </c>
      <c r="P203" s="78" t="s">
        <v>229</v>
      </c>
      <c r="Q203" s="1">
        <f t="shared" ca="1" si="37"/>
        <v>2415</v>
      </c>
      <c r="R203" t="s">
        <v>230</v>
      </c>
      <c r="S203" t="str">
        <f t="shared" ca="1" si="40"/>
        <v>\\(\\quad 35　×　69　＝　 \\)</v>
      </c>
      <c r="T203" t="str">
        <f t="shared" ca="1" si="41"/>
        <v>\\(\\quad 2415 \\)</v>
      </c>
    </row>
    <row r="204" spans="1:20" x14ac:dyDescent="0.55000000000000004">
      <c r="A204" s="51" t="s">
        <v>60</v>
      </c>
      <c r="C204" s="50" t="s">
        <v>166</v>
      </c>
      <c r="D204" s="50" t="str">
        <f t="shared" ca="1" si="31"/>
        <v>\\(\\quad 18　×　20　＝　 \\)</v>
      </c>
      <c r="E204" s="50" t="str">
        <f t="shared" ca="1" si="32"/>
        <v>\\(\\quad 360 \\)</v>
      </c>
      <c r="F204" s="50" t="s">
        <v>62</v>
      </c>
      <c r="G204" s="50"/>
      <c r="H204" s="50"/>
      <c r="I204" s="89" t="str">
        <f t="shared" ca="1" si="33"/>
        <v>INSERT INTO math(tangen,question,answer,editor,date,count) VALUES('m1900','\\(\\quad 18　×　20　＝　 \\)','\\(\\quad 360 \\)','harazono',NOW(),0);</v>
      </c>
      <c r="J204" s="78" t="s">
        <v>229</v>
      </c>
      <c r="K204" s="1">
        <f t="shared" ca="1" si="38"/>
        <v>18</v>
      </c>
      <c r="L204" t="s">
        <v>238</v>
      </c>
      <c r="M204" s="1">
        <f t="shared" ca="1" si="39"/>
        <v>20</v>
      </c>
      <c r="N204" t="s">
        <v>239</v>
      </c>
      <c r="O204" t="s">
        <v>230</v>
      </c>
      <c r="P204" s="78" t="s">
        <v>229</v>
      </c>
      <c r="Q204" s="1">
        <f t="shared" ca="1" si="37"/>
        <v>360</v>
      </c>
      <c r="R204" t="s">
        <v>230</v>
      </c>
      <c r="S204" t="str">
        <f t="shared" ca="1" si="40"/>
        <v>\\(\\quad 18　×　20　＝　 \\)</v>
      </c>
      <c r="T204" t="str">
        <f t="shared" ca="1" si="41"/>
        <v>\\(\\quad 360 \\)</v>
      </c>
    </row>
    <row r="205" spans="1:20" x14ac:dyDescent="0.55000000000000004">
      <c r="A205" s="51" t="s">
        <v>60</v>
      </c>
      <c r="C205" s="50" t="s">
        <v>166</v>
      </c>
      <c r="D205" s="50" t="str">
        <f t="shared" ca="1" si="31"/>
        <v>\\(\\quad 82　×　85　＝　 \\)</v>
      </c>
      <c r="E205" s="50" t="str">
        <f t="shared" ca="1" si="32"/>
        <v>\\(\\quad 6970 \\)</v>
      </c>
      <c r="F205" s="50" t="s">
        <v>62</v>
      </c>
      <c r="G205" s="50"/>
      <c r="H205" s="50"/>
      <c r="I205" s="89" t="str">
        <f t="shared" ca="1" si="33"/>
        <v>INSERT INTO math(tangen,question,answer,editor,date,count) VALUES('m1900','\\(\\quad 82　×　85　＝　 \\)','\\(\\quad 6970 \\)','harazono',NOW(),0);</v>
      </c>
      <c r="J205" s="78" t="s">
        <v>229</v>
      </c>
      <c r="K205" s="1">
        <f t="shared" ca="1" si="38"/>
        <v>82</v>
      </c>
      <c r="L205" t="s">
        <v>238</v>
      </c>
      <c r="M205" s="1">
        <f t="shared" ca="1" si="39"/>
        <v>85</v>
      </c>
      <c r="N205" t="s">
        <v>239</v>
      </c>
      <c r="O205" t="s">
        <v>230</v>
      </c>
      <c r="P205" s="78" t="s">
        <v>229</v>
      </c>
      <c r="Q205" s="1">
        <f t="shared" ca="1" si="37"/>
        <v>6970</v>
      </c>
      <c r="R205" t="s">
        <v>230</v>
      </c>
      <c r="S205" t="str">
        <f t="shared" ca="1" si="40"/>
        <v>\\(\\quad 82　×　85　＝　 \\)</v>
      </c>
      <c r="T205" t="str">
        <f t="shared" ca="1" si="41"/>
        <v>\\(\\quad 6970 \\)</v>
      </c>
    </row>
    <row r="206" spans="1:20" x14ac:dyDescent="0.55000000000000004">
      <c r="A206" s="51" t="s">
        <v>60</v>
      </c>
      <c r="C206" s="50" t="s">
        <v>166</v>
      </c>
      <c r="D206" s="50" t="str">
        <f t="shared" ca="1" si="31"/>
        <v>\\(\\quad 27　×　83　＝　 \\)</v>
      </c>
      <c r="E206" s="50" t="str">
        <f t="shared" ca="1" si="32"/>
        <v>\\(\\quad 2241 \\)</v>
      </c>
      <c r="F206" s="50" t="s">
        <v>62</v>
      </c>
      <c r="G206" s="50"/>
      <c r="H206" s="50"/>
      <c r="I206" s="89" t="str">
        <f t="shared" ca="1" si="33"/>
        <v>INSERT INTO math(tangen,question,answer,editor,date,count) VALUES('m1900','\\(\\quad 27　×　83　＝　 \\)','\\(\\quad 2241 \\)','harazono',NOW(),0);</v>
      </c>
      <c r="J206" s="78" t="s">
        <v>229</v>
      </c>
      <c r="K206" s="1">
        <f t="shared" ca="1" si="38"/>
        <v>27</v>
      </c>
      <c r="L206" t="s">
        <v>238</v>
      </c>
      <c r="M206" s="1">
        <f t="shared" ca="1" si="39"/>
        <v>83</v>
      </c>
      <c r="N206" t="s">
        <v>239</v>
      </c>
      <c r="O206" t="s">
        <v>230</v>
      </c>
      <c r="P206" s="78" t="s">
        <v>229</v>
      </c>
      <c r="Q206" s="1">
        <f t="shared" ca="1" si="37"/>
        <v>2241</v>
      </c>
      <c r="R206" t="s">
        <v>230</v>
      </c>
      <c r="S206" t="str">
        <f t="shared" ca="1" si="40"/>
        <v>\\(\\quad 27　×　83　＝　 \\)</v>
      </c>
      <c r="T206" t="str">
        <f t="shared" ca="1" si="41"/>
        <v>\\(\\quad 2241 \\)</v>
      </c>
    </row>
    <row r="207" spans="1:20" x14ac:dyDescent="0.55000000000000004">
      <c r="A207" s="51" t="s">
        <v>60</v>
      </c>
      <c r="C207" s="50" t="s">
        <v>166</v>
      </c>
      <c r="D207" s="50" t="str">
        <f t="shared" ca="1" si="31"/>
        <v>\\(\\quad 42　×　42　＝　 \\)</v>
      </c>
      <c r="E207" s="50" t="str">
        <f t="shared" ca="1" si="32"/>
        <v>\\(\\quad 1764 \\)</v>
      </c>
      <c r="F207" s="50" t="s">
        <v>62</v>
      </c>
      <c r="G207" s="50"/>
      <c r="H207" s="50"/>
      <c r="I207" s="89" t="str">
        <f t="shared" ca="1" si="33"/>
        <v>INSERT INTO math(tangen,question,answer,editor,date,count) VALUES('m1900','\\(\\quad 42　×　42　＝　 \\)','\\(\\quad 1764 \\)','harazono',NOW(),0);</v>
      </c>
      <c r="J207" s="78" t="s">
        <v>229</v>
      </c>
      <c r="K207" s="1">
        <f t="shared" ca="1" si="38"/>
        <v>42</v>
      </c>
      <c r="L207" t="s">
        <v>238</v>
      </c>
      <c r="M207" s="1">
        <f t="shared" ca="1" si="39"/>
        <v>42</v>
      </c>
      <c r="N207" t="s">
        <v>239</v>
      </c>
      <c r="O207" t="s">
        <v>230</v>
      </c>
      <c r="P207" s="78" t="s">
        <v>229</v>
      </c>
      <c r="Q207" s="1">
        <f t="shared" ca="1" si="37"/>
        <v>1764</v>
      </c>
      <c r="R207" t="s">
        <v>230</v>
      </c>
      <c r="S207" t="str">
        <f t="shared" ca="1" si="40"/>
        <v>\\(\\quad 42　×　42　＝　 \\)</v>
      </c>
      <c r="T207" t="str">
        <f t="shared" ca="1" si="41"/>
        <v>\\(\\quad 1764 \\)</v>
      </c>
    </row>
    <row r="208" spans="1:20" x14ac:dyDescent="0.55000000000000004">
      <c r="A208" s="51" t="s">
        <v>60</v>
      </c>
      <c r="C208" s="50" t="s">
        <v>166</v>
      </c>
      <c r="D208" s="50" t="str">
        <f t="shared" ca="1" si="31"/>
        <v>\\(\\quad 26　×　65　＝　 \\)</v>
      </c>
      <c r="E208" s="50" t="str">
        <f t="shared" ca="1" si="32"/>
        <v>\\(\\quad 1690 \\)</v>
      </c>
      <c r="F208" s="50" t="s">
        <v>62</v>
      </c>
      <c r="G208" s="50"/>
      <c r="H208" s="50"/>
      <c r="I208" s="89" t="str">
        <f t="shared" ca="1" si="33"/>
        <v>INSERT INTO math(tangen,question,answer,editor,date,count) VALUES('m1900','\\(\\quad 26　×　65　＝　 \\)','\\(\\quad 1690 \\)','harazono',NOW(),0);</v>
      </c>
      <c r="J208" s="78" t="s">
        <v>229</v>
      </c>
      <c r="K208" s="1">
        <f t="shared" ca="1" si="38"/>
        <v>26</v>
      </c>
      <c r="L208" t="s">
        <v>238</v>
      </c>
      <c r="M208" s="1">
        <f t="shared" ca="1" si="39"/>
        <v>65</v>
      </c>
      <c r="N208" t="s">
        <v>239</v>
      </c>
      <c r="O208" t="s">
        <v>230</v>
      </c>
      <c r="P208" s="78" t="s">
        <v>229</v>
      </c>
      <c r="Q208" s="1">
        <f t="shared" ca="1" si="37"/>
        <v>1690</v>
      </c>
      <c r="R208" t="s">
        <v>230</v>
      </c>
      <c r="S208" t="str">
        <f t="shared" ca="1" si="40"/>
        <v>\\(\\quad 26　×　65　＝　 \\)</v>
      </c>
      <c r="T208" t="str">
        <f t="shared" ca="1" si="41"/>
        <v>\\(\\quad 1690 \\)</v>
      </c>
    </row>
    <row r="209" spans="1:20" x14ac:dyDescent="0.55000000000000004">
      <c r="A209" s="51" t="s">
        <v>60</v>
      </c>
      <c r="C209" s="50" t="s">
        <v>166</v>
      </c>
      <c r="D209" s="50" t="str">
        <f t="shared" ca="1" si="31"/>
        <v>\\(\\quad 95　×　95　＝　 \\)</v>
      </c>
      <c r="E209" s="50" t="str">
        <f t="shared" ca="1" si="32"/>
        <v>\\(\\quad 9025 \\)</v>
      </c>
      <c r="F209" s="50" t="s">
        <v>62</v>
      </c>
      <c r="G209" s="50"/>
      <c r="H209" s="50"/>
      <c r="I209" s="89" t="str">
        <f t="shared" ca="1" si="33"/>
        <v>INSERT INTO math(tangen,question,answer,editor,date,count) VALUES('m1900','\\(\\quad 95　×　95　＝　 \\)','\\(\\quad 9025 \\)','harazono',NOW(),0);</v>
      </c>
      <c r="J209" s="78" t="s">
        <v>229</v>
      </c>
      <c r="K209" s="1">
        <f t="shared" ca="1" si="38"/>
        <v>95</v>
      </c>
      <c r="L209" t="s">
        <v>238</v>
      </c>
      <c r="M209" s="1">
        <f t="shared" ca="1" si="39"/>
        <v>95</v>
      </c>
      <c r="N209" t="s">
        <v>239</v>
      </c>
      <c r="O209" t="s">
        <v>230</v>
      </c>
      <c r="P209" s="78" t="s">
        <v>229</v>
      </c>
      <c r="Q209" s="1">
        <f t="shared" ca="1" si="37"/>
        <v>9025</v>
      </c>
      <c r="R209" t="s">
        <v>230</v>
      </c>
      <c r="S209" t="str">
        <f t="shared" ca="1" si="40"/>
        <v>\\(\\quad 95　×　95　＝　 \\)</v>
      </c>
      <c r="T209" t="str">
        <f t="shared" ca="1" si="41"/>
        <v>\\(\\quad 9025 \\)</v>
      </c>
    </row>
    <row r="210" spans="1:20" x14ac:dyDescent="0.55000000000000004">
      <c r="A210" s="51" t="s">
        <v>60</v>
      </c>
      <c r="C210" s="50" t="s">
        <v>166</v>
      </c>
      <c r="D210" s="50" t="str">
        <f t="shared" ca="1" si="31"/>
        <v>\\(\\quad 42　×　28　＝　 \\)</v>
      </c>
      <c r="E210" s="50" t="str">
        <f t="shared" ca="1" si="32"/>
        <v>\\(\\quad 1176 \\)</v>
      </c>
      <c r="F210" s="50" t="s">
        <v>62</v>
      </c>
      <c r="G210" s="50"/>
      <c r="H210" s="50"/>
      <c r="I210" s="89" t="str">
        <f t="shared" ca="1" si="33"/>
        <v>INSERT INTO math(tangen,question,answer,editor,date,count) VALUES('m1900','\\(\\quad 42　×　28　＝　 \\)','\\(\\quad 1176 \\)','harazono',NOW(),0);</v>
      </c>
      <c r="J210" s="78" t="s">
        <v>229</v>
      </c>
      <c r="K210" s="1">
        <f t="shared" ca="1" si="38"/>
        <v>42</v>
      </c>
      <c r="L210" t="s">
        <v>238</v>
      </c>
      <c r="M210" s="1">
        <f t="shared" ca="1" si="39"/>
        <v>28</v>
      </c>
      <c r="N210" t="s">
        <v>239</v>
      </c>
      <c r="O210" t="s">
        <v>230</v>
      </c>
      <c r="P210" s="78" t="s">
        <v>229</v>
      </c>
      <c r="Q210" s="1">
        <f t="shared" ca="1" si="37"/>
        <v>1176</v>
      </c>
      <c r="R210" t="s">
        <v>230</v>
      </c>
      <c r="S210" t="str">
        <f t="shared" ca="1" si="40"/>
        <v>\\(\\quad 42　×　28　＝　 \\)</v>
      </c>
      <c r="T210" t="str">
        <f t="shared" ca="1" si="41"/>
        <v>\\(\\quad 1176 \\)</v>
      </c>
    </row>
    <row r="211" spans="1:20" x14ac:dyDescent="0.55000000000000004">
      <c r="A211" s="51" t="s">
        <v>60</v>
      </c>
      <c r="C211" s="50" t="s">
        <v>166</v>
      </c>
      <c r="D211" s="50" t="str">
        <f t="shared" ca="1" si="31"/>
        <v>\\(\\quad 22　×　72　＝　 \\)</v>
      </c>
      <c r="E211" s="50" t="str">
        <f t="shared" ca="1" si="32"/>
        <v>\\(\\quad 1584 \\)</v>
      </c>
      <c r="F211" s="50" t="s">
        <v>62</v>
      </c>
      <c r="G211" s="50"/>
      <c r="H211" s="50"/>
      <c r="I211" s="89" t="str">
        <f t="shared" ca="1" si="33"/>
        <v>INSERT INTO math(tangen,question,answer,editor,date,count) VALUES('m1900','\\(\\quad 22　×　72　＝　 \\)','\\(\\quad 1584 \\)','harazono',NOW(),0);</v>
      </c>
      <c r="J211" s="78" t="s">
        <v>229</v>
      </c>
      <c r="K211" s="1">
        <f t="shared" ca="1" si="38"/>
        <v>22</v>
      </c>
      <c r="L211" t="s">
        <v>238</v>
      </c>
      <c r="M211" s="1">
        <f t="shared" ca="1" si="39"/>
        <v>72</v>
      </c>
      <c r="N211" t="s">
        <v>239</v>
      </c>
      <c r="O211" t="s">
        <v>230</v>
      </c>
      <c r="P211" s="78" t="s">
        <v>229</v>
      </c>
      <c r="Q211" s="1">
        <f t="shared" ca="1" si="37"/>
        <v>1584</v>
      </c>
      <c r="R211" t="s">
        <v>230</v>
      </c>
      <c r="S211" t="str">
        <f t="shared" ca="1" si="40"/>
        <v>\\(\\quad 22　×　72　＝　 \\)</v>
      </c>
      <c r="T211" t="str">
        <f t="shared" ca="1" si="41"/>
        <v>\\(\\quad 1584 \\)</v>
      </c>
    </row>
    <row r="212" spans="1:20" x14ac:dyDescent="0.55000000000000004">
      <c r="A212" s="51" t="s">
        <v>60</v>
      </c>
      <c r="C212" s="50" t="s">
        <v>166</v>
      </c>
      <c r="D212" s="50" t="str">
        <f t="shared" ca="1" si="31"/>
        <v>\\(\\quad 24　×　60　＝　 \\)</v>
      </c>
      <c r="E212" s="50" t="str">
        <f t="shared" ca="1" si="32"/>
        <v>\\(\\quad 1440 \\)</v>
      </c>
      <c r="F212" s="50" t="s">
        <v>62</v>
      </c>
      <c r="G212" s="50"/>
      <c r="H212" s="50"/>
      <c r="I212" s="89" t="str">
        <f t="shared" ca="1" si="33"/>
        <v>INSERT INTO math(tangen,question,answer,editor,date,count) VALUES('m1900','\\(\\quad 24　×　60　＝　 \\)','\\(\\quad 1440 \\)','harazono',NOW(),0);</v>
      </c>
      <c r="J212" s="78" t="s">
        <v>229</v>
      </c>
      <c r="K212" s="1">
        <f t="shared" ca="1" si="38"/>
        <v>24</v>
      </c>
      <c r="L212" t="s">
        <v>238</v>
      </c>
      <c r="M212" s="1">
        <f t="shared" ca="1" si="39"/>
        <v>60</v>
      </c>
      <c r="N212" t="s">
        <v>239</v>
      </c>
      <c r="O212" t="s">
        <v>230</v>
      </c>
      <c r="P212" s="78" t="s">
        <v>229</v>
      </c>
      <c r="Q212" s="1">
        <f t="shared" ca="1" si="37"/>
        <v>1440</v>
      </c>
      <c r="R212" t="s">
        <v>230</v>
      </c>
      <c r="S212" t="str">
        <f t="shared" ca="1" si="40"/>
        <v>\\(\\quad 24　×　60　＝　 \\)</v>
      </c>
      <c r="T212" t="str">
        <f t="shared" ca="1" si="41"/>
        <v>\\(\\quad 1440 \\)</v>
      </c>
    </row>
    <row r="213" spans="1:20" x14ac:dyDescent="0.55000000000000004">
      <c r="A213" s="51" t="s">
        <v>60</v>
      </c>
      <c r="C213" s="50" t="s">
        <v>166</v>
      </c>
      <c r="D213" s="50" t="str">
        <f t="shared" ref="D213:D264" ca="1" si="42">S213</f>
        <v>\\(\\quad 59　×　79　＝　 \\)</v>
      </c>
      <c r="E213" s="50" t="str">
        <f t="shared" ref="E213:E264" ca="1" si="43">T213</f>
        <v>\\(\\quad 4661 \\)</v>
      </c>
      <c r="F213" s="50" t="s">
        <v>62</v>
      </c>
      <c r="G213" s="50"/>
      <c r="H213" s="50"/>
      <c r="I213" s="89" t="str">
        <f t="shared" ref="I213:I264" ca="1" si="44">"INSERT INTO "&amp;A213&amp;"(tangen,question,answer,editor,date,count) VALUES('"&amp;C213&amp;"','"&amp;D213&amp;"','"&amp;E213&amp;"','"&amp;F213&amp;"',NOW(),0);"</f>
        <v>INSERT INTO math(tangen,question,answer,editor,date,count) VALUES('m1900','\\(\\quad 59　×　79　＝　 \\)','\\(\\quad 4661 \\)','harazono',NOW(),0);</v>
      </c>
      <c r="J213" s="78" t="s">
        <v>229</v>
      </c>
      <c r="K213" s="1">
        <f t="shared" ca="1" si="38"/>
        <v>59</v>
      </c>
      <c r="L213" t="s">
        <v>238</v>
      </c>
      <c r="M213" s="1">
        <f t="shared" ca="1" si="39"/>
        <v>79</v>
      </c>
      <c r="N213" t="s">
        <v>239</v>
      </c>
      <c r="O213" t="s">
        <v>230</v>
      </c>
      <c r="P213" s="78" t="s">
        <v>229</v>
      </c>
      <c r="Q213" s="1">
        <f t="shared" ca="1" si="37"/>
        <v>4661</v>
      </c>
      <c r="R213" t="s">
        <v>230</v>
      </c>
      <c r="S213" t="str">
        <f t="shared" ca="1" si="40"/>
        <v>\\(\\quad 59　×　79　＝　 \\)</v>
      </c>
      <c r="T213" t="str">
        <f t="shared" ca="1" si="41"/>
        <v>\\(\\quad 4661 \\)</v>
      </c>
    </row>
    <row r="214" spans="1:20" x14ac:dyDescent="0.55000000000000004">
      <c r="A214" s="51" t="s">
        <v>60</v>
      </c>
      <c r="C214" s="50" t="s">
        <v>166</v>
      </c>
      <c r="D214" s="50" t="str">
        <f t="shared" ca="1" si="42"/>
        <v>\\(\\quad 98　×　44　＝　 \\)</v>
      </c>
      <c r="E214" s="50" t="str">
        <f t="shared" ca="1" si="43"/>
        <v>\\(\\quad 4312 \\)</v>
      </c>
      <c r="F214" s="50" t="s">
        <v>62</v>
      </c>
      <c r="G214" s="50"/>
      <c r="H214" s="50"/>
      <c r="I214" s="89" t="str">
        <f t="shared" ca="1" si="44"/>
        <v>INSERT INTO math(tangen,question,answer,editor,date,count) VALUES('m1900','\\(\\quad 98　×　44　＝　 \\)','\\(\\quad 4312 \\)','harazono',NOW(),0);</v>
      </c>
      <c r="J214" s="78" t="s">
        <v>229</v>
      </c>
      <c r="K214" s="1">
        <f t="shared" ca="1" si="38"/>
        <v>98</v>
      </c>
      <c r="L214" t="s">
        <v>238</v>
      </c>
      <c r="M214" s="1">
        <f t="shared" ca="1" si="39"/>
        <v>44</v>
      </c>
      <c r="N214" t="s">
        <v>239</v>
      </c>
      <c r="O214" t="s">
        <v>230</v>
      </c>
      <c r="P214" s="78" t="s">
        <v>229</v>
      </c>
      <c r="Q214" s="1">
        <f t="shared" ca="1" si="37"/>
        <v>4312</v>
      </c>
      <c r="R214" t="s">
        <v>230</v>
      </c>
      <c r="S214" t="str">
        <f t="shared" ca="1" si="40"/>
        <v>\\(\\quad 98　×　44　＝　 \\)</v>
      </c>
      <c r="T214" t="str">
        <f t="shared" ca="1" si="41"/>
        <v>\\(\\quad 4312 \\)</v>
      </c>
    </row>
    <row r="215" spans="1:20" x14ac:dyDescent="0.55000000000000004">
      <c r="A215" s="51" t="s">
        <v>60</v>
      </c>
      <c r="C215" s="50" t="s">
        <v>166</v>
      </c>
      <c r="D215" s="50" t="str">
        <f t="shared" ca="1" si="42"/>
        <v>\\(\\quad 18　×　95　＝　 \\)</v>
      </c>
      <c r="E215" s="50" t="str">
        <f t="shared" ca="1" si="43"/>
        <v>\\(\\quad 1710 \\)</v>
      </c>
      <c r="F215" s="50" t="s">
        <v>62</v>
      </c>
      <c r="G215" s="50"/>
      <c r="H215" s="50"/>
      <c r="I215" s="89" t="str">
        <f t="shared" ca="1" si="44"/>
        <v>INSERT INTO math(tangen,question,answer,editor,date,count) VALUES('m1900','\\(\\quad 18　×　95　＝　 \\)','\\(\\quad 1710 \\)','harazono',NOW(),0);</v>
      </c>
      <c r="J215" s="78" t="s">
        <v>229</v>
      </c>
      <c r="K215" s="1">
        <f t="shared" ca="1" si="38"/>
        <v>18</v>
      </c>
      <c r="L215" t="s">
        <v>238</v>
      </c>
      <c r="M215" s="1">
        <f t="shared" ca="1" si="39"/>
        <v>95</v>
      </c>
      <c r="N215" t="s">
        <v>239</v>
      </c>
      <c r="O215" t="s">
        <v>230</v>
      </c>
      <c r="P215" s="78" t="s">
        <v>229</v>
      </c>
      <c r="Q215" s="1">
        <f t="shared" ca="1" si="37"/>
        <v>1710</v>
      </c>
      <c r="R215" t="s">
        <v>230</v>
      </c>
      <c r="S215" t="str">
        <f t="shared" ca="1" si="40"/>
        <v>\\(\\quad 18　×　95　＝　 \\)</v>
      </c>
      <c r="T215" t="str">
        <f t="shared" ca="1" si="41"/>
        <v>\\(\\quad 1710 \\)</v>
      </c>
    </row>
    <row r="216" spans="1:20" x14ac:dyDescent="0.55000000000000004">
      <c r="A216" s="51" t="s">
        <v>60</v>
      </c>
      <c r="C216" s="50" t="s">
        <v>166</v>
      </c>
      <c r="D216" s="50" t="str">
        <f t="shared" ca="1" si="42"/>
        <v>\\(\\quad 58　×　19　＝　 \\)</v>
      </c>
      <c r="E216" s="50" t="str">
        <f t="shared" ca="1" si="43"/>
        <v>\\(\\quad 1102 \\)</v>
      </c>
      <c r="F216" s="50" t="s">
        <v>62</v>
      </c>
      <c r="G216" s="50"/>
      <c r="H216" s="50"/>
      <c r="I216" s="89" t="str">
        <f t="shared" ca="1" si="44"/>
        <v>INSERT INTO math(tangen,question,answer,editor,date,count) VALUES('m1900','\\(\\quad 58　×　19　＝　 \\)','\\(\\quad 1102 \\)','harazono',NOW(),0);</v>
      </c>
      <c r="J216" s="78" t="s">
        <v>229</v>
      </c>
      <c r="K216" s="1">
        <f t="shared" ca="1" si="38"/>
        <v>58</v>
      </c>
      <c r="L216" t="s">
        <v>238</v>
      </c>
      <c r="M216" s="1">
        <f t="shared" ca="1" si="39"/>
        <v>19</v>
      </c>
      <c r="N216" t="s">
        <v>239</v>
      </c>
      <c r="O216" t="s">
        <v>230</v>
      </c>
      <c r="P216" s="78" t="s">
        <v>229</v>
      </c>
      <c r="Q216" s="1">
        <f t="shared" ca="1" si="37"/>
        <v>1102</v>
      </c>
      <c r="R216" t="s">
        <v>230</v>
      </c>
      <c r="S216" t="str">
        <f t="shared" ca="1" si="40"/>
        <v>\\(\\quad 58　×　19　＝　 \\)</v>
      </c>
      <c r="T216" t="str">
        <f t="shared" ca="1" si="41"/>
        <v>\\(\\quad 1102 \\)</v>
      </c>
    </row>
    <row r="217" spans="1:20" x14ac:dyDescent="0.55000000000000004">
      <c r="A217" s="51" t="s">
        <v>60</v>
      </c>
      <c r="C217" s="50" t="s">
        <v>166</v>
      </c>
      <c r="D217" s="50" t="str">
        <f t="shared" ca="1" si="42"/>
        <v>\\(\\quad 22　×　59　＝　 \\)</v>
      </c>
      <c r="E217" s="50" t="str">
        <f t="shared" ca="1" si="43"/>
        <v>\\(\\quad 1298 \\)</v>
      </c>
      <c r="F217" s="50" t="s">
        <v>62</v>
      </c>
      <c r="G217" s="50"/>
      <c r="H217" s="50"/>
      <c r="I217" s="89" t="str">
        <f t="shared" ca="1" si="44"/>
        <v>INSERT INTO math(tangen,question,answer,editor,date,count) VALUES('m1900','\\(\\quad 22　×　59　＝　 \\)','\\(\\quad 1298 \\)','harazono',NOW(),0);</v>
      </c>
      <c r="J217" s="78" t="s">
        <v>229</v>
      </c>
      <c r="K217" s="1">
        <f t="shared" ca="1" si="38"/>
        <v>22</v>
      </c>
      <c r="L217" t="s">
        <v>238</v>
      </c>
      <c r="M217" s="1">
        <f t="shared" ca="1" si="39"/>
        <v>59</v>
      </c>
      <c r="N217" t="s">
        <v>239</v>
      </c>
      <c r="O217" t="s">
        <v>230</v>
      </c>
      <c r="P217" s="78" t="s">
        <v>229</v>
      </c>
      <c r="Q217" s="1">
        <f t="shared" ca="1" si="37"/>
        <v>1298</v>
      </c>
      <c r="R217" t="s">
        <v>230</v>
      </c>
      <c r="S217" t="str">
        <f t="shared" ca="1" si="40"/>
        <v>\\(\\quad 22　×　59　＝　 \\)</v>
      </c>
      <c r="T217" t="str">
        <f t="shared" ca="1" si="41"/>
        <v>\\(\\quad 1298 \\)</v>
      </c>
    </row>
    <row r="218" spans="1:20" x14ac:dyDescent="0.55000000000000004">
      <c r="A218" s="51" t="s">
        <v>60</v>
      </c>
      <c r="C218" s="50" t="s">
        <v>166</v>
      </c>
      <c r="D218" s="50" t="str">
        <f t="shared" ca="1" si="42"/>
        <v>\\(\\quad 53　×　80　＝　 \\)</v>
      </c>
      <c r="E218" s="50" t="str">
        <f t="shared" ca="1" si="43"/>
        <v>\\(\\quad 4240 \\)</v>
      </c>
      <c r="F218" s="50" t="s">
        <v>62</v>
      </c>
      <c r="G218" s="50"/>
      <c r="H218" s="50"/>
      <c r="I218" s="89" t="str">
        <f t="shared" ca="1" si="44"/>
        <v>INSERT INTO math(tangen,question,answer,editor,date,count) VALUES('m1900','\\(\\quad 53　×　80　＝　 \\)','\\(\\quad 4240 \\)','harazono',NOW(),0);</v>
      </c>
      <c r="J218" s="78" t="s">
        <v>229</v>
      </c>
      <c r="K218" s="1">
        <f t="shared" ca="1" si="38"/>
        <v>53</v>
      </c>
      <c r="L218" t="s">
        <v>238</v>
      </c>
      <c r="M218" s="1">
        <f t="shared" ca="1" si="39"/>
        <v>80</v>
      </c>
      <c r="N218" t="s">
        <v>239</v>
      </c>
      <c r="O218" t="s">
        <v>230</v>
      </c>
      <c r="P218" s="78" t="s">
        <v>229</v>
      </c>
      <c r="Q218" s="1">
        <f t="shared" ca="1" si="37"/>
        <v>4240</v>
      </c>
      <c r="R218" t="s">
        <v>230</v>
      </c>
      <c r="S218" t="str">
        <f t="shared" ca="1" si="40"/>
        <v>\\(\\quad 53　×　80　＝　 \\)</v>
      </c>
      <c r="T218" t="str">
        <f t="shared" ca="1" si="41"/>
        <v>\\(\\quad 4240 \\)</v>
      </c>
    </row>
    <row r="219" spans="1:20" x14ac:dyDescent="0.55000000000000004">
      <c r="A219" s="51" t="s">
        <v>60</v>
      </c>
      <c r="C219" s="50" t="s">
        <v>166</v>
      </c>
      <c r="D219" s="50" t="str">
        <f t="shared" ca="1" si="42"/>
        <v>\\(\\quad 22　×　54　＝　 \\)</v>
      </c>
      <c r="E219" s="50" t="str">
        <f t="shared" ca="1" si="43"/>
        <v>\\(\\quad 1188 \\)</v>
      </c>
      <c r="F219" s="50" t="s">
        <v>62</v>
      </c>
      <c r="G219" s="50"/>
      <c r="H219" s="50"/>
      <c r="I219" s="89" t="str">
        <f t="shared" ca="1" si="44"/>
        <v>INSERT INTO math(tangen,question,answer,editor,date,count) VALUES('m1900','\\(\\quad 22　×　54　＝　 \\)','\\(\\quad 1188 \\)','harazono',NOW(),0);</v>
      </c>
      <c r="J219" s="78" t="s">
        <v>229</v>
      </c>
      <c r="K219" s="1">
        <f t="shared" ca="1" si="38"/>
        <v>22</v>
      </c>
      <c r="L219" t="s">
        <v>238</v>
      </c>
      <c r="M219" s="1">
        <f t="shared" ca="1" si="39"/>
        <v>54</v>
      </c>
      <c r="N219" t="s">
        <v>239</v>
      </c>
      <c r="O219" t="s">
        <v>230</v>
      </c>
      <c r="P219" s="78" t="s">
        <v>229</v>
      </c>
      <c r="Q219" s="1">
        <f t="shared" ca="1" si="37"/>
        <v>1188</v>
      </c>
      <c r="R219" t="s">
        <v>230</v>
      </c>
      <c r="S219" t="str">
        <f t="shared" ca="1" si="40"/>
        <v>\\(\\quad 22　×　54　＝　 \\)</v>
      </c>
      <c r="T219" t="str">
        <f t="shared" ca="1" si="41"/>
        <v>\\(\\quad 1188 \\)</v>
      </c>
    </row>
    <row r="220" spans="1:20" x14ac:dyDescent="0.55000000000000004">
      <c r="A220" s="51" t="s">
        <v>60</v>
      </c>
      <c r="C220" s="50" t="s">
        <v>166</v>
      </c>
      <c r="D220" s="50" t="str">
        <f t="shared" ca="1" si="42"/>
        <v>\\(\\quad 60　×　11　＝　 \\)</v>
      </c>
      <c r="E220" s="50" t="str">
        <f t="shared" ca="1" si="43"/>
        <v>\\(\\quad 660 \\)</v>
      </c>
      <c r="F220" s="50" t="s">
        <v>62</v>
      </c>
      <c r="G220" s="50"/>
      <c r="H220" s="50"/>
      <c r="I220" s="89" t="str">
        <f t="shared" ca="1" si="44"/>
        <v>INSERT INTO math(tangen,question,answer,editor,date,count) VALUES('m1900','\\(\\quad 60　×　11　＝　 \\)','\\(\\quad 660 \\)','harazono',NOW(),0);</v>
      </c>
      <c r="J220" s="78" t="s">
        <v>229</v>
      </c>
      <c r="K220" s="1">
        <f t="shared" ca="1" si="38"/>
        <v>60</v>
      </c>
      <c r="L220" t="s">
        <v>238</v>
      </c>
      <c r="M220" s="1">
        <f t="shared" ca="1" si="39"/>
        <v>11</v>
      </c>
      <c r="N220" t="s">
        <v>239</v>
      </c>
      <c r="O220" t="s">
        <v>230</v>
      </c>
      <c r="P220" s="78" t="s">
        <v>229</v>
      </c>
      <c r="Q220" s="1">
        <f t="shared" ca="1" si="37"/>
        <v>660</v>
      </c>
      <c r="R220" t="s">
        <v>230</v>
      </c>
      <c r="S220" t="str">
        <f t="shared" ca="1" si="40"/>
        <v>\\(\\quad 60　×　11　＝　 \\)</v>
      </c>
      <c r="T220" t="str">
        <f t="shared" ca="1" si="41"/>
        <v>\\(\\quad 660 \\)</v>
      </c>
    </row>
    <row r="221" spans="1:20" x14ac:dyDescent="0.55000000000000004">
      <c r="A221" s="51" t="s">
        <v>60</v>
      </c>
      <c r="C221" s="50" t="s">
        <v>166</v>
      </c>
      <c r="D221" s="50" t="str">
        <f t="shared" ca="1" si="42"/>
        <v>\\(\\quad 23　×　30　＝　 \\)</v>
      </c>
      <c r="E221" s="50" t="str">
        <f t="shared" ca="1" si="43"/>
        <v>\\(\\quad 690 \\)</v>
      </c>
      <c r="F221" s="50" t="s">
        <v>62</v>
      </c>
      <c r="G221" s="50"/>
      <c r="H221" s="50"/>
      <c r="I221" s="89" t="str">
        <f t="shared" ca="1" si="44"/>
        <v>INSERT INTO math(tangen,question,answer,editor,date,count) VALUES('m1900','\\(\\quad 23　×　30　＝　 \\)','\\(\\quad 690 \\)','harazono',NOW(),0);</v>
      </c>
      <c r="J221" s="78" t="s">
        <v>229</v>
      </c>
      <c r="K221" s="1">
        <f t="shared" ca="1" si="38"/>
        <v>23</v>
      </c>
      <c r="L221" t="s">
        <v>238</v>
      </c>
      <c r="M221" s="1">
        <f t="shared" ca="1" si="39"/>
        <v>30</v>
      </c>
      <c r="N221" t="s">
        <v>239</v>
      </c>
      <c r="O221" t="s">
        <v>230</v>
      </c>
      <c r="P221" s="78" t="s">
        <v>229</v>
      </c>
      <c r="Q221" s="1">
        <f t="shared" ca="1" si="37"/>
        <v>690</v>
      </c>
      <c r="R221" t="s">
        <v>230</v>
      </c>
      <c r="S221" t="str">
        <f t="shared" ca="1" si="40"/>
        <v>\\(\\quad 23　×　30　＝　 \\)</v>
      </c>
      <c r="T221" t="str">
        <f t="shared" ca="1" si="41"/>
        <v>\\(\\quad 690 \\)</v>
      </c>
    </row>
    <row r="222" spans="1:20" x14ac:dyDescent="0.55000000000000004">
      <c r="A222" s="51" t="s">
        <v>60</v>
      </c>
      <c r="C222" s="50" t="s">
        <v>166</v>
      </c>
      <c r="D222" s="50" t="str">
        <f t="shared" ca="1" si="42"/>
        <v>\\(\\quad 64　×　10　＝　 \\)</v>
      </c>
      <c r="E222" s="50" t="str">
        <f t="shared" ca="1" si="43"/>
        <v>\\(\\quad 640 \\)</v>
      </c>
      <c r="F222" s="50" t="s">
        <v>62</v>
      </c>
      <c r="G222" s="50"/>
      <c r="H222" s="50"/>
      <c r="I222" s="89" t="str">
        <f t="shared" ca="1" si="44"/>
        <v>INSERT INTO math(tangen,question,answer,editor,date,count) VALUES('m1900','\\(\\quad 64　×　10　＝　 \\)','\\(\\quad 640 \\)','harazono',NOW(),0);</v>
      </c>
      <c r="J222" s="78" t="s">
        <v>229</v>
      </c>
      <c r="K222" s="1">
        <f t="shared" ca="1" si="38"/>
        <v>64</v>
      </c>
      <c r="L222" t="s">
        <v>238</v>
      </c>
      <c r="M222" s="1">
        <f t="shared" ca="1" si="39"/>
        <v>10</v>
      </c>
      <c r="N222" t="s">
        <v>239</v>
      </c>
      <c r="O222" t="s">
        <v>230</v>
      </c>
      <c r="P222" s="78" t="s">
        <v>229</v>
      </c>
      <c r="Q222" s="1">
        <f t="shared" ca="1" si="37"/>
        <v>640</v>
      </c>
      <c r="R222" t="s">
        <v>230</v>
      </c>
      <c r="S222" t="str">
        <f t="shared" ca="1" si="40"/>
        <v>\\(\\quad 64　×　10　＝　 \\)</v>
      </c>
      <c r="T222" t="str">
        <f t="shared" ca="1" si="41"/>
        <v>\\(\\quad 640 \\)</v>
      </c>
    </row>
    <row r="223" spans="1:20" x14ac:dyDescent="0.55000000000000004">
      <c r="A223" s="51" t="s">
        <v>60</v>
      </c>
      <c r="C223" s="50" t="s">
        <v>166</v>
      </c>
      <c r="D223" s="50" t="str">
        <f t="shared" ca="1" si="42"/>
        <v>\\(\\quad 21　×　99　＝　 \\)</v>
      </c>
      <c r="E223" s="50" t="str">
        <f t="shared" ca="1" si="43"/>
        <v>\\(\\quad 2079 \\)</v>
      </c>
      <c r="F223" s="50" t="s">
        <v>62</v>
      </c>
      <c r="G223" s="50"/>
      <c r="H223" s="50"/>
      <c r="I223" s="89" t="str">
        <f t="shared" ca="1" si="44"/>
        <v>INSERT INTO math(tangen,question,answer,editor,date,count) VALUES('m1900','\\(\\quad 21　×　99　＝　 \\)','\\(\\quad 2079 \\)','harazono',NOW(),0);</v>
      </c>
      <c r="J223" s="78" t="s">
        <v>229</v>
      </c>
      <c r="K223" s="1">
        <f t="shared" ca="1" si="38"/>
        <v>21</v>
      </c>
      <c r="L223" t="s">
        <v>238</v>
      </c>
      <c r="M223" s="1">
        <f t="shared" ca="1" si="39"/>
        <v>99</v>
      </c>
      <c r="N223" t="s">
        <v>239</v>
      </c>
      <c r="O223" t="s">
        <v>230</v>
      </c>
      <c r="P223" s="78" t="s">
        <v>229</v>
      </c>
      <c r="Q223" s="1">
        <f t="shared" ca="1" si="37"/>
        <v>2079</v>
      </c>
      <c r="R223" t="s">
        <v>230</v>
      </c>
      <c r="S223" t="str">
        <f t="shared" ca="1" si="40"/>
        <v>\\(\\quad 21　×　99　＝　 \\)</v>
      </c>
      <c r="T223" t="str">
        <f t="shared" ca="1" si="41"/>
        <v>\\(\\quad 2079 \\)</v>
      </c>
    </row>
    <row r="224" spans="1:20" x14ac:dyDescent="0.55000000000000004">
      <c r="A224" s="51" t="s">
        <v>60</v>
      </c>
      <c r="C224" s="50" t="s">
        <v>166</v>
      </c>
      <c r="D224" s="50" t="str">
        <f t="shared" ca="1" si="42"/>
        <v>\\(\\quad 95　×　80　＝　 \\)</v>
      </c>
      <c r="E224" s="50" t="str">
        <f t="shared" ca="1" si="43"/>
        <v>\\(\\quad 7600 \\)</v>
      </c>
      <c r="F224" s="50" t="s">
        <v>62</v>
      </c>
      <c r="G224" s="50"/>
      <c r="H224" s="50"/>
      <c r="I224" s="89" t="str">
        <f t="shared" ca="1" si="44"/>
        <v>INSERT INTO math(tangen,question,answer,editor,date,count) VALUES('m1900','\\(\\quad 95　×　80　＝　 \\)','\\(\\quad 7600 \\)','harazono',NOW(),0);</v>
      </c>
      <c r="J224" s="78" t="s">
        <v>229</v>
      </c>
      <c r="K224" s="1">
        <f t="shared" ca="1" si="38"/>
        <v>95</v>
      </c>
      <c r="L224" t="s">
        <v>238</v>
      </c>
      <c r="M224" s="1">
        <f t="shared" ca="1" si="39"/>
        <v>80</v>
      </c>
      <c r="N224" t="s">
        <v>239</v>
      </c>
      <c r="O224" t="s">
        <v>230</v>
      </c>
      <c r="P224" s="78" t="s">
        <v>229</v>
      </c>
      <c r="Q224" s="1">
        <f t="shared" ca="1" si="37"/>
        <v>7600</v>
      </c>
      <c r="R224" t="s">
        <v>230</v>
      </c>
      <c r="S224" t="str">
        <f t="shared" ca="1" si="40"/>
        <v>\\(\\quad 95　×　80　＝　 \\)</v>
      </c>
      <c r="T224" t="str">
        <f t="shared" ca="1" si="41"/>
        <v>\\(\\quad 7600 \\)</v>
      </c>
    </row>
    <row r="225" spans="1:20" x14ac:dyDescent="0.55000000000000004">
      <c r="A225" s="51" t="s">
        <v>60</v>
      </c>
      <c r="C225" s="50" t="s">
        <v>166</v>
      </c>
      <c r="D225" s="50" t="str">
        <f t="shared" ca="1" si="42"/>
        <v>\\(\\quad 75　×　69　＝　 \\)</v>
      </c>
      <c r="E225" s="50" t="str">
        <f t="shared" ca="1" si="43"/>
        <v>\\(\\quad 5175 \\)</v>
      </c>
      <c r="F225" s="50" t="s">
        <v>62</v>
      </c>
      <c r="G225" s="50"/>
      <c r="H225" s="50"/>
      <c r="I225" s="89" t="str">
        <f t="shared" ca="1" si="44"/>
        <v>INSERT INTO math(tangen,question,answer,editor,date,count) VALUES('m1900','\\(\\quad 75　×　69　＝　 \\)','\\(\\quad 5175 \\)','harazono',NOW(),0);</v>
      </c>
      <c r="J225" s="78" t="s">
        <v>229</v>
      </c>
      <c r="K225" s="1">
        <f t="shared" ca="1" si="38"/>
        <v>75</v>
      </c>
      <c r="L225" t="s">
        <v>238</v>
      </c>
      <c r="M225" s="1">
        <f t="shared" ca="1" si="39"/>
        <v>69</v>
      </c>
      <c r="N225" t="s">
        <v>239</v>
      </c>
      <c r="O225" t="s">
        <v>230</v>
      </c>
      <c r="P225" s="78" t="s">
        <v>229</v>
      </c>
      <c r="Q225" s="1">
        <f t="shared" ca="1" si="37"/>
        <v>5175</v>
      </c>
      <c r="R225" t="s">
        <v>230</v>
      </c>
      <c r="S225" t="str">
        <f t="shared" ca="1" si="40"/>
        <v>\\(\\quad 75　×　69　＝　 \\)</v>
      </c>
      <c r="T225" t="str">
        <f t="shared" ca="1" si="41"/>
        <v>\\(\\quad 5175 \\)</v>
      </c>
    </row>
    <row r="226" spans="1:20" x14ac:dyDescent="0.55000000000000004">
      <c r="A226" s="51" t="s">
        <v>60</v>
      </c>
      <c r="C226" s="50" t="s">
        <v>166</v>
      </c>
      <c r="D226" s="50" t="str">
        <f t="shared" ca="1" si="42"/>
        <v>\\(\\quad 52　×　57　＝　 \\)</v>
      </c>
      <c r="E226" s="50" t="str">
        <f t="shared" ca="1" si="43"/>
        <v>\\(\\quad 2964 \\)</v>
      </c>
      <c r="F226" s="50" t="s">
        <v>62</v>
      </c>
      <c r="G226" s="50"/>
      <c r="H226" s="50"/>
      <c r="I226" s="89" t="str">
        <f t="shared" ca="1" si="44"/>
        <v>INSERT INTO math(tangen,question,answer,editor,date,count) VALUES('m1900','\\(\\quad 52　×　57　＝　 \\)','\\(\\quad 2964 \\)','harazono',NOW(),0);</v>
      </c>
      <c r="J226" s="78" t="s">
        <v>229</v>
      </c>
      <c r="K226" s="1">
        <f t="shared" ca="1" si="38"/>
        <v>52</v>
      </c>
      <c r="L226" t="s">
        <v>238</v>
      </c>
      <c r="M226" s="1">
        <f t="shared" ca="1" si="39"/>
        <v>57</v>
      </c>
      <c r="N226" t="s">
        <v>239</v>
      </c>
      <c r="O226" t="s">
        <v>230</v>
      </c>
      <c r="P226" s="78" t="s">
        <v>229</v>
      </c>
      <c r="Q226" s="1">
        <f t="shared" ca="1" si="37"/>
        <v>2964</v>
      </c>
      <c r="R226" t="s">
        <v>230</v>
      </c>
      <c r="S226" t="str">
        <f t="shared" ca="1" si="40"/>
        <v>\\(\\quad 52　×　57　＝　 \\)</v>
      </c>
      <c r="T226" t="str">
        <f t="shared" ca="1" si="41"/>
        <v>\\(\\quad 2964 \\)</v>
      </c>
    </row>
    <row r="227" spans="1:20" x14ac:dyDescent="0.55000000000000004">
      <c r="A227" s="51" t="s">
        <v>60</v>
      </c>
      <c r="C227" s="50" t="s">
        <v>166</v>
      </c>
      <c r="D227" s="50" t="str">
        <f t="shared" ca="1" si="42"/>
        <v>\\(\\quad 44　×　78　＝　 \\)</v>
      </c>
      <c r="E227" s="50" t="str">
        <f t="shared" ca="1" si="43"/>
        <v>\\(\\quad 3432 \\)</v>
      </c>
      <c r="F227" s="50" t="s">
        <v>62</v>
      </c>
      <c r="G227" s="50"/>
      <c r="H227" s="50"/>
      <c r="I227" s="89" t="str">
        <f t="shared" ca="1" si="44"/>
        <v>INSERT INTO math(tangen,question,answer,editor,date,count) VALUES('m1900','\\(\\quad 44　×　78　＝　 \\)','\\(\\quad 3432 \\)','harazono',NOW(),0);</v>
      </c>
      <c r="J227" s="78" t="s">
        <v>229</v>
      </c>
      <c r="K227" s="1">
        <f t="shared" ca="1" si="38"/>
        <v>44</v>
      </c>
      <c r="L227" t="s">
        <v>238</v>
      </c>
      <c r="M227" s="1">
        <f t="shared" ca="1" si="39"/>
        <v>78</v>
      </c>
      <c r="N227" t="s">
        <v>239</v>
      </c>
      <c r="O227" t="s">
        <v>230</v>
      </c>
      <c r="P227" s="78" t="s">
        <v>229</v>
      </c>
      <c r="Q227" s="1">
        <f t="shared" ca="1" si="37"/>
        <v>3432</v>
      </c>
      <c r="R227" t="s">
        <v>230</v>
      </c>
      <c r="S227" t="str">
        <f t="shared" ca="1" si="40"/>
        <v>\\(\\quad 44　×　78　＝　 \\)</v>
      </c>
      <c r="T227" t="str">
        <f t="shared" ca="1" si="41"/>
        <v>\\(\\quad 3432 \\)</v>
      </c>
    </row>
    <row r="228" spans="1:20" x14ac:dyDescent="0.55000000000000004">
      <c r="A228" s="51" t="s">
        <v>60</v>
      </c>
      <c r="C228" s="50" t="s">
        <v>166</v>
      </c>
      <c r="D228" s="50" t="str">
        <f t="shared" ca="1" si="42"/>
        <v>\\(\\quad 19　×　28　＝　 \\)</v>
      </c>
      <c r="E228" s="50" t="str">
        <f t="shared" ca="1" si="43"/>
        <v>\\(\\quad 532 \\)</v>
      </c>
      <c r="F228" s="50" t="s">
        <v>62</v>
      </c>
      <c r="G228" s="50"/>
      <c r="H228" s="50"/>
      <c r="I228" s="89" t="str">
        <f t="shared" ca="1" si="44"/>
        <v>INSERT INTO math(tangen,question,answer,editor,date,count) VALUES('m1900','\\(\\quad 19　×　28　＝　 \\)','\\(\\quad 532 \\)','harazono',NOW(),0);</v>
      </c>
      <c r="J228" s="78" t="s">
        <v>229</v>
      </c>
      <c r="K228" s="1">
        <f t="shared" ca="1" si="38"/>
        <v>19</v>
      </c>
      <c r="L228" t="s">
        <v>238</v>
      </c>
      <c r="M228" s="1">
        <f t="shared" ca="1" si="39"/>
        <v>28</v>
      </c>
      <c r="N228" t="s">
        <v>239</v>
      </c>
      <c r="O228" t="s">
        <v>230</v>
      </c>
      <c r="P228" s="78" t="s">
        <v>229</v>
      </c>
      <c r="Q228" s="1">
        <f t="shared" ca="1" si="37"/>
        <v>532</v>
      </c>
      <c r="R228" t="s">
        <v>230</v>
      </c>
      <c r="S228" t="str">
        <f t="shared" ca="1" si="40"/>
        <v>\\(\\quad 19　×　28　＝　 \\)</v>
      </c>
      <c r="T228" t="str">
        <f t="shared" ca="1" si="41"/>
        <v>\\(\\quad 532 \\)</v>
      </c>
    </row>
    <row r="229" spans="1:20" x14ac:dyDescent="0.55000000000000004">
      <c r="A229" s="51" t="s">
        <v>60</v>
      </c>
      <c r="C229" s="50" t="s">
        <v>166</v>
      </c>
      <c r="D229" s="50" t="str">
        <f t="shared" ca="1" si="42"/>
        <v>\\(\\quad 20　×　20　＝　 \\)</v>
      </c>
      <c r="E229" s="50" t="str">
        <f t="shared" ca="1" si="43"/>
        <v>\\(\\quad 400 \\)</v>
      </c>
      <c r="F229" s="50" t="s">
        <v>62</v>
      </c>
      <c r="G229" s="50"/>
      <c r="H229" s="50"/>
      <c r="I229" s="89" t="str">
        <f t="shared" ca="1" si="44"/>
        <v>INSERT INTO math(tangen,question,answer,editor,date,count) VALUES('m1900','\\(\\quad 20　×　20　＝　 \\)','\\(\\quad 400 \\)','harazono',NOW(),0);</v>
      </c>
      <c r="J229" s="78" t="s">
        <v>229</v>
      </c>
      <c r="K229" s="1">
        <f t="shared" ca="1" si="38"/>
        <v>20</v>
      </c>
      <c r="L229" t="s">
        <v>238</v>
      </c>
      <c r="M229" s="1">
        <f t="shared" ca="1" si="39"/>
        <v>20</v>
      </c>
      <c r="N229" t="s">
        <v>239</v>
      </c>
      <c r="O229" t="s">
        <v>230</v>
      </c>
      <c r="P229" s="78" t="s">
        <v>229</v>
      </c>
      <c r="Q229" s="1">
        <f t="shared" ca="1" si="37"/>
        <v>400</v>
      </c>
      <c r="R229" t="s">
        <v>230</v>
      </c>
      <c r="S229" t="str">
        <f t="shared" ca="1" si="40"/>
        <v>\\(\\quad 20　×　20　＝　 \\)</v>
      </c>
      <c r="T229" t="str">
        <f t="shared" ca="1" si="41"/>
        <v>\\(\\quad 400 \\)</v>
      </c>
    </row>
    <row r="230" spans="1:20" x14ac:dyDescent="0.55000000000000004">
      <c r="A230" s="51" t="s">
        <v>60</v>
      </c>
      <c r="C230" s="50" t="s">
        <v>166</v>
      </c>
      <c r="D230" s="50" t="str">
        <f t="shared" ca="1" si="42"/>
        <v>\\(\\quad 63　×　97　＝　 \\)</v>
      </c>
      <c r="E230" s="50" t="str">
        <f t="shared" ca="1" si="43"/>
        <v>\\(\\quad 6111 \\)</v>
      </c>
      <c r="F230" s="50" t="s">
        <v>62</v>
      </c>
      <c r="G230" s="50"/>
      <c r="H230" s="50"/>
      <c r="I230" s="89" t="str">
        <f t="shared" ca="1" si="44"/>
        <v>INSERT INTO math(tangen,question,answer,editor,date,count) VALUES('m1900','\\(\\quad 63　×　97　＝　 \\)','\\(\\quad 6111 \\)','harazono',NOW(),0);</v>
      </c>
      <c r="J230" s="78" t="s">
        <v>229</v>
      </c>
      <c r="K230" s="1">
        <f t="shared" ca="1" si="38"/>
        <v>63</v>
      </c>
      <c r="L230" t="s">
        <v>238</v>
      </c>
      <c r="M230" s="1">
        <f t="shared" ca="1" si="39"/>
        <v>97</v>
      </c>
      <c r="N230" t="s">
        <v>239</v>
      </c>
      <c r="O230" t="s">
        <v>230</v>
      </c>
      <c r="P230" s="78" t="s">
        <v>229</v>
      </c>
      <c r="Q230" s="1">
        <f t="shared" ref="Q230:Q264" ca="1" si="45">K230*M230</f>
        <v>6111</v>
      </c>
      <c r="R230" t="s">
        <v>230</v>
      </c>
      <c r="S230" t="str">
        <f t="shared" ca="1" si="40"/>
        <v>\\(\\quad 63　×　97　＝　 \\)</v>
      </c>
      <c r="T230" t="str">
        <f t="shared" ca="1" si="41"/>
        <v>\\(\\quad 6111 \\)</v>
      </c>
    </row>
    <row r="231" spans="1:20" x14ac:dyDescent="0.55000000000000004">
      <c r="A231" s="51" t="s">
        <v>60</v>
      </c>
      <c r="C231" s="50" t="s">
        <v>166</v>
      </c>
      <c r="D231" s="50" t="str">
        <f t="shared" ca="1" si="42"/>
        <v>\\(\\quad 20　×　67　＝　 \\)</v>
      </c>
      <c r="E231" s="50" t="str">
        <f t="shared" ca="1" si="43"/>
        <v>\\(\\quad 1340 \\)</v>
      </c>
      <c r="F231" s="50" t="s">
        <v>62</v>
      </c>
      <c r="G231" s="50"/>
      <c r="H231" s="50"/>
      <c r="I231" s="89" t="str">
        <f t="shared" ca="1" si="44"/>
        <v>INSERT INTO math(tangen,question,answer,editor,date,count) VALUES('m1900','\\(\\quad 20　×　67　＝　 \\)','\\(\\quad 1340 \\)','harazono',NOW(),0);</v>
      </c>
      <c r="J231" s="78" t="s">
        <v>229</v>
      </c>
      <c r="K231" s="1">
        <f t="shared" ref="K231:K264" ca="1" si="46">RANDBETWEEN(10,99)</f>
        <v>20</v>
      </c>
      <c r="L231" t="s">
        <v>238</v>
      </c>
      <c r="M231" s="1">
        <f t="shared" ref="M231:M264" ca="1" si="47">RANDBETWEEN(10,99)</f>
        <v>67</v>
      </c>
      <c r="N231" t="s">
        <v>239</v>
      </c>
      <c r="O231" t="s">
        <v>230</v>
      </c>
      <c r="P231" s="78" t="s">
        <v>229</v>
      </c>
      <c r="Q231" s="1">
        <f t="shared" ca="1" si="45"/>
        <v>1340</v>
      </c>
      <c r="R231" t="s">
        <v>230</v>
      </c>
      <c r="S231" t="str">
        <f t="shared" ca="1" si="40"/>
        <v>\\(\\quad 20　×　67　＝　 \\)</v>
      </c>
      <c r="T231" t="str">
        <f t="shared" ca="1" si="41"/>
        <v>\\(\\quad 1340 \\)</v>
      </c>
    </row>
    <row r="232" spans="1:20" x14ac:dyDescent="0.55000000000000004">
      <c r="A232" s="51" t="s">
        <v>60</v>
      </c>
      <c r="C232" s="50" t="s">
        <v>166</v>
      </c>
      <c r="D232" s="50" t="str">
        <f t="shared" ca="1" si="42"/>
        <v>\\(\\quad 68　×　31　＝　 \\)</v>
      </c>
      <c r="E232" s="50" t="str">
        <f t="shared" ca="1" si="43"/>
        <v>\\(\\quad 2108 \\)</v>
      </c>
      <c r="F232" s="50" t="s">
        <v>62</v>
      </c>
      <c r="G232" s="50"/>
      <c r="H232" s="50"/>
      <c r="I232" s="89" t="str">
        <f t="shared" ca="1" si="44"/>
        <v>INSERT INTO math(tangen,question,answer,editor,date,count) VALUES('m1900','\\(\\quad 68　×　31　＝　 \\)','\\(\\quad 2108 \\)','harazono',NOW(),0);</v>
      </c>
      <c r="J232" s="78" t="s">
        <v>229</v>
      </c>
      <c r="K232" s="1">
        <f t="shared" ca="1" si="46"/>
        <v>68</v>
      </c>
      <c r="L232" t="s">
        <v>238</v>
      </c>
      <c r="M232" s="1">
        <f t="shared" ca="1" si="47"/>
        <v>31</v>
      </c>
      <c r="N232" t="s">
        <v>239</v>
      </c>
      <c r="O232" t="s">
        <v>230</v>
      </c>
      <c r="P232" s="78" t="s">
        <v>229</v>
      </c>
      <c r="Q232" s="1">
        <f t="shared" ca="1" si="45"/>
        <v>2108</v>
      </c>
      <c r="R232" t="s">
        <v>230</v>
      </c>
      <c r="S232" t="str">
        <f t="shared" ca="1" si="40"/>
        <v>\\(\\quad 68　×　31　＝　 \\)</v>
      </c>
      <c r="T232" t="str">
        <f t="shared" ca="1" si="41"/>
        <v>\\(\\quad 2108 \\)</v>
      </c>
    </row>
    <row r="233" spans="1:20" x14ac:dyDescent="0.55000000000000004">
      <c r="A233" s="51" t="s">
        <v>60</v>
      </c>
      <c r="C233" s="50" t="s">
        <v>166</v>
      </c>
      <c r="D233" s="50" t="str">
        <f t="shared" ca="1" si="42"/>
        <v>\\(\\quad 68　×　57　＝　 \\)</v>
      </c>
      <c r="E233" s="50" t="str">
        <f t="shared" ca="1" si="43"/>
        <v>\\(\\quad 3876 \\)</v>
      </c>
      <c r="F233" s="50" t="s">
        <v>62</v>
      </c>
      <c r="G233" s="50"/>
      <c r="H233" s="50"/>
      <c r="I233" s="89" t="str">
        <f t="shared" ca="1" si="44"/>
        <v>INSERT INTO math(tangen,question,answer,editor,date,count) VALUES('m1900','\\(\\quad 68　×　57　＝　 \\)','\\(\\quad 3876 \\)','harazono',NOW(),0);</v>
      </c>
      <c r="J233" s="78" t="s">
        <v>229</v>
      </c>
      <c r="K233" s="1">
        <f t="shared" ca="1" si="46"/>
        <v>68</v>
      </c>
      <c r="L233" t="s">
        <v>238</v>
      </c>
      <c r="M233" s="1">
        <f t="shared" ca="1" si="47"/>
        <v>57</v>
      </c>
      <c r="N233" t="s">
        <v>239</v>
      </c>
      <c r="O233" t="s">
        <v>230</v>
      </c>
      <c r="P233" s="78" t="s">
        <v>229</v>
      </c>
      <c r="Q233" s="1">
        <f t="shared" ca="1" si="45"/>
        <v>3876</v>
      </c>
      <c r="R233" t="s">
        <v>230</v>
      </c>
      <c r="S233" t="str">
        <f t="shared" ca="1" si="40"/>
        <v>\\(\\quad 68　×　57　＝　 \\)</v>
      </c>
      <c r="T233" t="str">
        <f t="shared" ca="1" si="41"/>
        <v>\\(\\quad 3876 \\)</v>
      </c>
    </row>
    <row r="234" spans="1:20" x14ac:dyDescent="0.55000000000000004">
      <c r="A234" s="51" t="s">
        <v>60</v>
      </c>
      <c r="C234" s="50" t="s">
        <v>166</v>
      </c>
      <c r="D234" s="50" t="str">
        <f t="shared" ca="1" si="42"/>
        <v>\\(\\quad 56　×　48　＝　 \\)</v>
      </c>
      <c r="E234" s="50" t="str">
        <f t="shared" ca="1" si="43"/>
        <v>\\(\\quad 2688 \\)</v>
      </c>
      <c r="F234" s="50" t="s">
        <v>62</v>
      </c>
      <c r="G234" s="50"/>
      <c r="H234" s="50"/>
      <c r="I234" s="89" t="str">
        <f t="shared" ca="1" si="44"/>
        <v>INSERT INTO math(tangen,question,answer,editor,date,count) VALUES('m1900','\\(\\quad 56　×　48　＝　 \\)','\\(\\quad 2688 \\)','harazono',NOW(),0);</v>
      </c>
      <c r="J234" s="78" t="s">
        <v>229</v>
      </c>
      <c r="K234" s="1">
        <f t="shared" ca="1" si="46"/>
        <v>56</v>
      </c>
      <c r="L234" t="s">
        <v>238</v>
      </c>
      <c r="M234" s="1">
        <f t="shared" ca="1" si="47"/>
        <v>48</v>
      </c>
      <c r="N234" t="s">
        <v>239</v>
      </c>
      <c r="O234" t="s">
        <v>230</v>
      </c>
      <c r="P234" s="78" t="s">
        <v>229</v>
      </c>
      <c r="Q234" s="1">
        <f t="shared" ca="1" si="45"/>
        <v>2688</v>
      </c>
      <c r="R234" t="s">
        <v>230</v>
      </c>
      <c r="S234" t="str">
        <f t="shared" ca="1" si="40"/>
        <v>\\(\\quad 56　×　48　＝　 \\)</v>
      </c>
      <c r="T234" t="str">
        <f t="shared" ca="1" si="41"/>
        <v>\\(\\quad 2688 \\)</v>
      </c>
    </row>
    <row r="235" spans="1:20" x14ac:dyDescent="0.55000000000000004">
      <c r="A235" s="51" t="s">
        <v>60</v>
      </c>
      <c r="C235" s="50" t="s">
        <v>166</v>
      </c>
      <c r="D235" s="50" t="str">
        <f t="shared" ca="1" si="42"/>
        <v>\\(\\quad 50　×　48　＝　 \\)</v>
      </c>
      <c r="E235" s="50" t="str">
        <f t="shared" ca="1" si="43"/>
        <v>\\(\\quad 2400 \\)</v>
      </c>
      <c r="F235" s="50" t="s">
        <v>62</v>
      </c>
      <c r="G235" s="50"/>
      <c r="H235" s="50"/>
      <c r="I235" s="89" t="str">
        <f t="shared" ca="1" si="44"/>
        <v>INSERT INTO math(tangen,question,answer,editor,date,count) VALUES('m1900','\\(\\quad 50　×　48　＝　 \\)','\\(\\quad 2400 \\)','harazono',NOW(),0);</v>
      </c>
      <c r="J235" s="78" t="s">
        <v>229</v>
      </c>
      <c r="K235" s="1">
        <f t="shared" ca="1" si="46"/>
        <v>50</v>
      </c>
      <c r="L235" t="s">
        <v>238</v>
      </c>
      <c r="M235" s="1">
        <f t="shared" ca="1" si="47"/>
        <v>48</v>
      </c>
      <c r="N235" t="s">
        <v>239</v>
      </c>
      <c r="O235" t="s">
        <v>230</v>
      </c>
      <c r="P235" s="78" t="s">
        <v>229</v>
      </c>
      <c r="Q235" s="1">
        <f t="shared" ca="1" si="45"/>
        <v>2400</v>
      </c>
      <c r="R235" t="s">
        <v>230</v>
      </c>
      <c r="S235" t="str">
        <f t="shared" ca="1" si="40"/>
        <v>\\(\\quad 50　×　48　＝　 \\)</v>
      </c>
      <c r="T235" t="str">
        <f t="shared" ca="1" si="41"/>
        <v>\\(\\quad 2400 \\)</v>
      </c>
    </row>
    <row r="236" spans="1:20" x14ac:dyDescent="0.55000000000000004">
      <c r="A236" s="51" t="s">
        <v>60</v>
      </c>
      <c r="C236" s="50" t="s">
        <v>166</v>
      </c>
      <c r="D236" s="50" t="str">
        <f t="shared" ca="1" si="42"/>
        <v>\\(\\quad 84　×　15　＝　 \\)</v>
      </c>
      <c r="E236" s="50" t="str">
        <f t="shared" ca="1" si="43"/>
        <v>\\(\\quad 1260 \\)</v>
      </c>
      <c r="F236" s="50" t="s">
        <v>62</v>
      </c>
      <c r="G236" s="50"/>
      <c r="H236" s="50"/>
      <c r="I236" s="89" t="str">
        <f t="shared" ca="1" si="44"/>
        <v>INSERT INTO math(tangen,question,answer,editor,date,count) VALUES('m1900','\\(\\quad 84　×　15　＝　 \\)','\\(\\quad 1260 \\)','harazono',NOW(),0);</v>
      </c>
      <c r="J236" s="78" t="s">
        <v>229</v>
      </c>
      <c r="K236" s="1">
        <f t="shared" ca="1" si="46"/>
        <v>84</v>
      </c>
      <c r="L236" t="s">
        <v>238</v>
      </c>
      <c r="M236" s="1">
        <f t="shared" ca="1" si="47"/>
        <v>15</v>
      </c>
      <c r="N236" t="s">
        <v>239</v>
      </c>
      <c r="O236" t="s">
        <v>230</v>
      </c>
      <c r="P236" s="78" t="s">
        <v>229</v>
      </c>
      <c r="Q236" s="1">
        <f t="shared" ca="1" si="45"/>
        <v>1260</v>
      </c>
      <c r="R236" t="s">
        <v>230</v>
      </c>
      <c r="S236" t="str">
        <f t="shared" ca="1" si="40"/>
        <v>\\(\\quad 84　×　15　＝　 \\)</v>
      </c>
      <c r="T236" t="str">
        <f t="shared" ca="1" si="41"/>
        <v>\\(\\quad 1260 \\)</v>
      </c>
    </row>
    <row r="237" spans="1:20" x14ac:dyDescent="0.55000000000000004">
      <c r="A237" s="51" t="s">
        <v>60</v>
      </c>
      <c r="C237" s="50" t="s">
        <v>166</v>
      </c>
      <c r="D237" s="50" t="str">
        <f t="shared" ca="1" si="42"/>
        <v>\\(\\quad 69　×　20　＝　 \\)</v>
      </c>
      <c r="E237" s="50" t="str">
        <f t="shared" ca="1" si="43"/>
        <v>\\(\\quad 1380 \\)</v>
      </c>
      <c r="F237" s="50" t="s">
        <v>62</v>
      </c>
      <c r="G237" s="50"/>
      <c r="H237" s="50"/>
      <c r="I237" s="89" t="str">
        <f t="shared" ca="1" si="44"/>
        <v>INSERT INTO math(tangen,question,answer,editor,date,count) VALUES('m1900','\\(\\quad 69　×　20　＝　 \\)','\\(\\quad 1380 \\)','harazono',NOW(),0);</v>
      </c>
      <c r="J237" s="78" t="s">
        <v>229</v>
      </c>
      <c r="K237" s="1">
        <f t="shared" ca="1" si="46"/>
        <v>69</v>
      </c>
      <c r="L237" t="s">
        <v>238</v>
      </c>
      <c r="M237" s="1">
        <f t="shared" ca="1" si="47"/>
        <v>20</v>
      </c>
      <c r="N237" t="s">
        <v>239</v>
      </c>
      <c r="O237" t="s">
        <v>230</v>
      </c>
      <c r="P237" s="78" t="s">
        <v>229</v>
      </c>
      <c r="Q237" s="1">
        <f t="shared" ca="1" si="45"/>
        <v>1380</v>
      </c>
      <c r="R237" t="s">
        <v>230</v>
      </c>
      <c r="S237" t="str">
        <f t="shared" ca="1" si="40"/>
        <v>\\(\\quad 69　×　20　＝　 \\)</v>
      </c>
      <c r="T237" t="str">
        <f t="shared" ca="1" si="41"/>
        <v>\\(\\quad 1380 \\)</v>
      </c>
    </row>
    <row r="238" spans="1:20" x14ac:dyDescent="0.55000000000000004">
      <c r="A238" s="51" t="s">
        <v>60</v>
      </c>
      <c r="C238" s="50" t="s">
        <v>166</v>
      </c>
      <c r="D238" s="50" t="str">
        <f t="shared" ca="1" si="42"/>
        <v>\\(\\quad 24　×　44　＝　 \\)</v>
      </c>
      <c r="E238" s="50" t="str">
        <f t="shared" ca="1" si="43"/>
        <v>\\(\\quad 1056 \\)</v>
      </c>
      <c r="F238" s="50" t="s">
        <v>62</v>
      </c>
      <c r="G238" s="50"/>
      <c r="H238" s="50"/>
      <c r="I238" s="89" t="str">
        <f t="shared" ca="1" si="44"/>
        <v>INSERT INTO math(tangen,question,answer,editor,date,count) VALUES('m1900','\\(\\quad 24　×　44　＝　 \\)','\\(\\quad 1056 \\)','harazono',NOW(),0);</v>
      </c>
      <c r="J238" s="78" t="s">
        <v>229</v>
      </c>
      <c r="K238" s="1">
        <f t="shared" ca="1" si="46"/>
        <v>24</v>
      </c>
      <c r="L238" t="s">
        <v>238</v>
      </c>
      <c r="M238" s="1">
        <f t="shared" ca="1" si="47"/>
        <v>44</v>
      </c>
      <c r="N238" t="s">
        <v>239</v>
      </c>
      <c r="O238" t="s">
        <v>230</v>
      </c>
      <c r="P238" s="78" t="s">
        <v>229</v>
      </c>
      <c r="Q238" s="1">
        <f t="shared" ca="1" si="45"/>
        <v>1056</v>
      </c>
      <c r="R238" t="s">
        <v>230</v>
      </c>
      <c r="S238" t="str">
        <f t="shared" ca="1" si="40"/>
        <v>\\(\\quad 24　×　44　＝　 \\)</v>
      </c>
      <c r="T238" t="str">
        <f t="shared" ca="1" si="41"/>
        <v>\\(\\quad 1056 \\)</v>
      </c>
    </row>
    <row r="239" spans="1:20" x14ac:dyDescent="0.55000000000000004">
      <c r="A239" s="51" t="s">
        <v>60</v>
      </c>
      <c r="C239" s="50" t="s">
        <v>166</v>
      </c>
      <c r="D239" s="50" t="str">
        <f t="shared" ca="1" si="42"/>
        <v>\\(\\quad 79　×　11　＝　 \\)</v>
      </c>
      <c r="E239" s="50" t="str">
        <f t="shared" ca="1" si="43"/>
        <v>\\(\\quad 869 \\)</v>
      </c>
      <c r="F239" s="50" t="s">
        <v>62</v>
      </c>
      <c r="G239" s="50"/>
      <c r="H239" s="50"/>
      <c r="I239" s="89" t="str">
        <f t="shared" ca="1" si="44"/>
        <v>INSERT INTO math(tangen,question,answer,editor,date,count) VALUES('m1900','\\(\\quad 79　×　11　＝　 \\)','\\(\\quad 869 \\)','harazono',NOW(),0);</v>
      </c>
      <c r="J239" s="78" t="s">
        <v>229</v>
      </c>
      <c r="K239" s="1">
        <f t="shared" ca="1" si="46"/>
        <v>79</v>
      </c>
      <c r="L239" t="s">
        <v>238</v>
      </c>
      <c r="M239" s="1">
        <f t="shared" ca="1" si="47"/>
        <v>11</v>
      </c>
      <c r="N239" t="s">
        <v>239</v>
      </c>
      <c r="O239" t="s">
        <v>230</v>
      </c>
      <c r="P239" s="78" t="s">
        <v>229</v>
      </c>
      <c r="Q239" s="1">
        <f t="shared" ca="1" si="45"/>
        <v>869</v>
      </c>
      <c r="R239" t="s">
        <v>230</v>
      </c>
      <c r="S239" t="str">
        <f t="shared" ca="1" si="40"/>
        <v>\\(\\quad 79　×　11　＝　 \\)</v>
      </c>
      <c r="T239" t="str">
        <f t="shared" ca="1" si="41"/>
        <v>\\(\\quad 869 \\)</v>
      </c>
    </row>
    <row r="240" spans="1:20" x14ac:dyDescent="0.55000000000000004">
      <c r="A240" s="51" t="s">
        <v>60</v>
      </c>
      <c r="C240" s="50" t="s">
        <v>166</v>
      </c>
      <c r="D240" s="50" t="str">
        <f t="shared" ca="1" si="42"/>
        <v>\\(\\quad 91　×　48　＝　 \\)</v>
      </c>
      <c r="E240" s="50" t="str">
        <f t="shared" ca="1" si="43"/>
        <v>\\(\\quad 4368 \\)</v>
      </c>
      <c r="F240" s="50" t="s">
        <v>62</v>
      </c>
      <c r="G240" s="50"/>
      <c r="H240" s="50"/>
      <c r="I240" s="89" t="str">
        <f t="shared" ca="1" si="44"/>
        <v>INSERT INTO math(tangen,question,answer,editor,date,count) VALUES('m1900','\\(\\quad 91　×　48　＝　 \\)','\\(\\quad 4368 \\)','harazono',NOW(),0);</v>
      </c>
      <c r="J240" s="78" t="s">
        <v>229</v>
      </c>
      <c r="K240" s="1">
        <f t="shared" ca="1" si="46"/>
        <v>91</v>
      </c>
      <c r="L240" t="s">
        <v>238</v>
      </c>
      <c r="M240" s="1">
        <f t="shared" ca="1" si="47"/>
        <v>48</v>
      </c>
      <c r="N240" t="s">
        <v>239</v>
      </c>
      <c r="O240" t="s">
        <v>230</v>
      </c>
      <c r="P240" s="78" t="s">
        <v>229</v>
      </c>
      <c r="Q240" s="1">
        <f t="shared" ca="1" si="45"/>
        <v>4368</v>
      </c>
      <c r="R240" t="s">
        <v>230</v>
      </c>
      <c r="S240" t="str">
        <f t="shared" ca="1" si="40"/>
        <v>\\(\\quad 91　×　48　＝　 \\)</v>
      </c>
      <c r="T240" t="str">
        <f t="shared" ca="1" si="41"/>
        <v>\\(\\quad 4368 \\)</v>
      </c>
    </row>
    <row r="241" spans="1:20" x14ac:dyDescent="0.55000000000000004">
      <c r="A241" s="51" t="s">
        <v>60</v>
      </c>
      <c r="C241" s="50" t="s">
        <v>166</v>
      </c>
      <c r="D241" s="50" t="str">
        <f t="shared" ca="1" si="42"/>
        <v>\\(\\quad 10　×　31　＝　 \\)</v>
      </c>
      <c r="E241" s="50" t="str">
        <f t="shared" ca="1" si="43"/>
        <v>\\(\\quad 310 \\)</v>
      </c>
      <c r="F241" s="50" t="s">
        <v>62</v>
      </c>
      <c r="G241" s="50"/>
      <c r="H241" s="50"/>
      <c r="I241" s="89" t="str">
        <f t="shared" ca="1" si="44"/>
        <v>INSERT INTO math(tangen,question,answer,editor,date,count) VALUES('m1900','\\(\\quad 10　×　31　＝　 \\)','\\(\\quad 310 \\)','harazono',NOW(),0);</v>
      </c>
      <c r="J241" s="78" t="s">
        <v>229</v>
      </c>
      <c r="K241" s="1">
        <f t="shared" ca="1" si="46"/>
        <v>10</v>
      </c>
      <c r="L241" t="s">
        <v>238</v>
      </c>
      <c r="M241" s="1">
        <f t="shared" ca="1" si="47"/>
        <v>31</v>
      </c>
      <c r="N241" t="s">
        <v>239</v>
      </c>
      <c r="O241" t="s">
        <v>230</v>
      </c>
      <c r="P241" s="78" t="s">
        <v>229</v>
      </c>
      <c r="Q241" s="1">
        <f t="shared" ca="1" si="45"/>
        <v>310</v>
      </c>
      <c r="R241" t="s">
        <v>230</v>
      </c>
      <c r="S241" t="str">
        <f t="shared" ca="1" si="40"/>
        <v>\\(\\quad 10　×　31　＝　 \\)</v>
      </c>
      <c r="T241" t="str">
        <f t="shared" ca="1" si="41"/>
        <v>\\(\\quad 310 \\)</v>
      </c>
    </row>
    <row r="242" spans="1:20" x14ac:dyDescent="0.55000000000000004">
      <c r="A242" s="51" t="s">
        <v>60</v>
      </c>
      <c r="C242" s="50" t="s">
        <v>166</v>
      </c>
      <c r="D242" s="50" t="str">
        <f t="shared" ca="1" si="42"/>
        <v>\\(\\quad 95　×　33　＝　 \\)</v>
      </c>
      <c r="E242" s="50" t="str">
        <f t="shared" ca="1" si="43"/>
        <v>\\(\\quad 3135 \\)</v>
      </c>
      <c r="F242" s="50" t="s">
        <v>62</v>
      </c>
      <c r="G242" s="50"/>
      <c r="H242" s="50"/>
      <c r="I242" s="89" t="str">
        <f t="shared" ca="1" si="44"/>
        <v>INSERT INTO math(tangen,question,answer,editor,date,count) VALUES('m1900','\\(\\quad 95　×　33　＝　 \\)','\\(\\quad 3135 \\)','harazono',NOW(),0);</v>
      </c>
      <c r="J242" s="78" t="s">
        <v>229</v>
      </c>
      <c r="K242" s="1">
        <f t="shared" ca="1" si="46"/>
        <v>95</v>
      </c>
      <c r="L242" t="s">
        <v>238</v>
      </c>
      <c r="M242" s="1">
        <f t="shared" ca="1" si="47"/>
        <v>33</v>
      </c>
      <c r="N242" t="s">
        <v>239</v>
      </c>
      <c r="O242" t="s">
        <v>230</v>
      </c>
      <c r="P242" s="78" t="s">
        <v>229</v>
      </c>
      <c r="Q242" s="1">
        <f t="shared" ca="1" si="45"/>
        <v>3135</v>
      </c>
      <c r="R242" t="s">
        <v>230</v>
      </c>
      <c r="S242" t="str">
        <f t="shared" ca="1" si="40"/>
        <v>\\(\\quad 95　×　33　＝　 \\)</v>
      </c>
      <c r="T242" t="str">
        <f t="shared" ca="1" si="41"/>
        <v>\\(\\quad 3135 \\)</v>
      </c>
    </row>
    <row r="243" spans="1:20" x14ac:dyDescent="0.55000000000000004">
      <c r="A243" s="51" t="s">
        <v>60</v>
      </c>
      <c r="C243" s="50" t="s">
        <v>166</v>
      </c>
      <c r="D243" s="50" t="str">
        <f t="shared" ca="1" si="42"/>
        <v>\\(\\quad 70　×　78　＝　 \\)</v>
      </c>
      <c r="E243" s="50" t="str">
        <f t="shared" ca="1" si="43"/>
        <v>\\(\\quad 5460 \\)</v>
      </c>
      <c r="F243" s="50" t="s">
        <v>62</v>
      </c>
      <c r="G243" s="50"/>
      <c r="H243" s="50"/>
      <c r="I243" s="89" t="str">
        <f t="shared" ca="1" si="44"/>
        <v>INSERT INTO math(tangen,question,answer,editor,date,count) VALUES('m1900','\\(\\quad 70　×　78　＝　 \\)','\\(\\quad 5460 \\)','harazono',NOW(),0);</v>
      </c>
      <c r="J243" s="78" t="s">
        <v>229</v>
      </c>
      <c r="K243" s="1">
        <f t="shared" ca="1" si="46"/>
        <v>70</v>
      </c>
      <c r="L243" t="s">
        <v>238</v>
      </c>
      <c r="M243" s="1">
        <f t="shared" ca="1" si="47"/>
        <v>78</v>
      </c>
      <c r="N243" t="s">
        <v>239</v>
      </c>
      <c r="O243" t="s">
        <v>230</v>
      </c>
      <c r="P243" s="78" t="s">
        <v>229</v>
      </c>
      <c r="Q243" s="1">
        <f t="shared" ca="1" si="45"/>
        <v>5460</v>
      </c>
      <c r="R243" t="s">
        <v>230</v>
      </c>
      <c r="S243" t="str">
        <f t="shared" ca="1" si="40"/>
        <v>\\(\\quad 70　×　78　＝　 \\)</v>
      </c>
      <c r="T243" t="str">
        <f t="shared" ca="1" si="41"/>
        <v>\\(\\quad 5460 \\)</v>
      </c>
    </row>
    <row r="244" spans="1:20" x14ac:dyDescent="0.55000000000000004">
      <c r="A244" s="51" t="s">
        <v>60</v>
      </c>
      <c r="C244" s="50" t="s">
        <v>166</v>
      </c>
      <c r="D244" s="50" t="str">
        <f t="shared" ca="1" si="42"/>
        <v>\\(\\quad 84　×　86　＝　 \\)</v>
      </c>
      <c r="E244" s="50" t="str">
        <f t="shared" ca="1" si="43"/>
        <v>\\(\\quad 7224 \\)</v>
      </c>
      <c r="F244" s="50" t="s">
        <v>62</v>
      </c>
      <c r="G244" s="50"/>
      <c r="H244" s="50"/>
      <c r="I244" s="89" t="str">
        <f t="shared" ca="1" si="44"/>
        <v>INSERT INTO math(tangen,question,answer,editor,date,count) VALUES('m1900','\\(\\quad 84　×　86　＝　 \\)','\\(\\quad 7224 \\)','harazono',NOW(),0);</v>
      </c>
      <c r="J244" s="78" t="s">
        <v>229</v>
      </c>
      <c r="K244" s="1">
        <f t="shared" ca="1" si="46"/>
        <v>84</v>
      </c>
      <c r="L244" t="s">
        <v>238</v>
      </c>
      <c r="M244" s="1">
        <f t="shared" ca="1" si="47"/>
        <v>86</v>
      </c>
      <c r="N244" t="s">
        <v>239</v>
      </c>
      <c r="O244" t="s">
        <v>230</v>
      </c>
      <c r="P244" s="78" t="s">
        <v>229</v>
      </c>
      <c r="Q244" s="1">
        <f t="shared" ca="1" si="45"/>
        <v>7224</v>
      </c>
      <c r="R244" t="s">
        <v>230</v>
      </c>
      <c r="S244" t="str">
        <f t="shared" ca="1" si="40"/>
        <v>\\(\\quad 84　×　86　＝　 \\)</v>
      </c>
      <c r="T244" t="str">
        <f t="shared" ca="1" si="41"/>
        <v>\\(\\quad 7224 \\)</v>
      </c>
    </row>
    <row r="245" spans="1:20" x14ac:dyDescent="0.55000000000000004">
      <c r="A245" s="51" t="s">
        <v>60</v>
      </c>
      <c r="C245" s="50" t="s">
        <v>166</v>
      </c>
      <c r="D245" s="50" t="str">
        <f t="shared" ca="1" si="42"/>
        <v>\\(\\quad 61　×　57　＝　 \\)</v>
      </c>
      <c r="E245" s="50" t="str">
        <f t="shared" ca="1" si="43"/>
        <v>\\(\\quad 3477 \\)</v>
      </c>
      <c r="F245" s="50" t="s">
        <v>62</v>
      </c>
      <c r="G245" s="50"/>
      <c r="H245" s="50"/>
      <c r="I245" s="89" t="str">
        <f t="shared" ca="1" si="44"/>
        <v>INSERT INTO math(tangen,question,answer,editor,date,count) VALUES('m1900','\\(\\quad 61　×　57　＝　 \\)','\\(\\quad 3477 \\)','harazono',NOW(),0);</v>
      </c>
      <c r="J245" s="78" t="s">
        <v>229</v>
      </c>
      <c r="K245" s="1">
        <f t="shared" ca="1" si="46"/>
        <v>61</v>
      </c>
      <c r="L245" t="s">
        <v>238</v>
      </c>
      <c r="M245" s="1">
        <f t="shared" ca="1" si="47"/>
        <v>57</v>
      </c>
      <c r="N245" t="s">
        <v>239</v>
      </c>
      <c r="O245" t="s">
        <v>230</v>
      </c>
      <c r="P245" s="78" t="s">
        <v>229</v>
      </c>
      <c r="Q245" s="1">
        <f t="shared" ca="1" si="45"/>
        <v>3477</v>
      </c>
      <c r="R245" t="s">
        <v>230</v>
      </c>
      <c r="S245" t="str">
        <f t="shared" ca="1" si="40"/>
        <v>\\(\\quad 61　×　57　＝　 \\)</v>
      </c>
      <c r="T245" t="str">
        <f t="shared" ca="1" si="41"/>
        <v>\\(\\quad 3477 \\)</v>
      </c>
    </row>
    <row r="246" spans="1:20" x14ac:dyDescent="0.55000000000000004">
      <c r="A246" s="51" t="s">
        <v>60</v>
      </c>
      <c r="C246" s="50" t="s">
        <v>166</v>
      </c>
      <c r="D246" s="50" t="str">
        <f t="shared" ca="1" si="42"/>
        <v>\\(\\quad 24　×　90　＝　 \\)</v>
      </c>
      <c r="E246" s="50" t="str">
        <f t="shared" ca="1" si="43"/>
        <v>\\(\\quad 2160 \\)</v>
      </c>
      <c r="F246" s="50" t="s">
        <v>62</v>
      </c>
      <c r="G246" s="50"/>
      <c r="H246" s="50"/>
      <c r="I246" s="89" t="str">
        <f t="shared" ca="1" si="44"/>
        <v>INSERT INTO math(tangen,question,answer,editor,date,count) VALUES('m1900','\\(\\quad 24　×　90　＝　 \\)','\\(\\quad 2160 \\)','harazono',NOW(),0);</v>
      </c>
      <c r="J246" s="78" t="s">
        <v>229</v>
      </c>
      <c r="K246" s="1">
        <f t="shared" ca="1" si="46"/>
        <v>24</v>
      </c>
      <c r="L246" t="s">
        <v>238</v>
      </c>
      <c r="M246" s="1">
        <f t="shared" ca="1" si="47"/>
        <v>90</v>
      </c>
      <c r="N246" t="s">
        <v>239</v>
      </c>
      <c r="O246" t="s">
        <v>230</v>
      </c>
      <c r="P246" s="78" t="s">
        <v>229</v>
      </c>
      <c r="Q246" s="1">
        <f t="shared" ca="1" si="45"/>
        <v>2160</v>
      </c>
      <c r="R246" t="s">
        <v>230</v>
      </c>
      <c r="S246" t="str">
        <f t="shared" ca="1" si="40"/>
        <v>\\(\\quad 24　×　90　＝　 \\)</v>
      </c>
      <c r="T246" t="str">
        <f t="shared" ca="1" si="41"/>
        <v>\\(\\quad 2160 \\)</v>
      </c>
    </row>
    <row r="247" spans="1:20" x14ac:dyDescent="0.55000000000000004">
      <c r="A247" s="51" t="s">
        <v>60</v>
      </c>
      <c r="C247" s="50" t="s">
        <v>166</v>
      </c>
      <c r="D247" s="50" t="str">
        <f t="shared" ca="1" si="42"/>
        <v>\\(\\quad 28　×　53　＝　 \\)</v>
      </c>
      <c r="E247" s="50" t="str">
        <f t="shared" ca="1" si="43"/>
        <v>\\(\\quad 1484 \\)</v>
      </c>
      <c r="F247" s="50" t="s">
        <v>62</v>
      </c>
      <c r="G247" s="50"/>
      <c r="H247" s="50"/>
      <c r="I247" s="89" t="str">
        <f t="shared" ca="1" si="44"/>
        <v>INSERT INTO math(tangen,question,answer,editor,date,count) VALUES('m1900','\\(\\quad 28　×　53　＝　 \\)','\\(\\quad 1484 \\)','harazono',NOW(),0);</v>
      </c>
      <c r="J247" s="78" t="s">
        <v>229</v>
      </c>
      <c r="K247" s="1">
        <f t="shared" ca="1" si="46"/>
        <v>28</v>
      </c>
      <c r="L247" t="s">
        <v>238</v>
      </c>
      <c r="M247" s="1">
        <f t="shared" ca="1" si="47"/>
        <v>53</v>
      </c>
      <c r="N247" t="s">
        <v>239</v>
      </c>
      <c r="O247" t="s">
        <v>230</v>
      </c>
      <c r="P247" s="78" t="s">
        <v>229</v>
      </c>
      <c r="Q247" s="1">
        <f t="shared" ca="1" si="45"/>
        <v>1484</v>
      </c>
      <c r="R247" t="s">
        <v>230</v>
      </c>
      <c r="S247" t="str">
        <f t="shared" ca="1" si="40"/>
        <v>\\(\\quad 28　×　53　＝　 \\)</v>
      </c>
      <c r="T247" t="str">
        <f t="shared" ca="1" si="41"/>
        <v>\\(\\quad 1484 \\)</v>
      </c>
    </row>
    <row r="248" spans="1:20" x14ac:dyDescent="0.55000000000000004">
      <c r="A248" s="51" t="s">
        <v>60</v>
      </c>
      <c r="C248" s="50" t="s">
        <v>166</v>
      </c>
      <c r="D248" s="50" t="str">
        <f t="shared" ca="1" si="42"/>
        <v>\\(\\quad 41　×　63　＝　 \\)</v>
      </c>
      <c r="E248" s="50" t="str">
        <f t="shared" ca="1" si="43"/>
        <v>\\(\\quad 2583 \\)</v>
      </c>
      <c r="F248" s="50" t="s">
        <v>62</v>
      </c>
      <c r="G248" s="50"/>
      <c r="H248" s="50"/>
      <c r="I248" s="89" t="str">
        <f t="shared" ca="1" si="44"/>
        <v>INSERT INTO math(tangen,question,answer,editor,date,count) VALUES('m1900','\\(\\quad 41　×　63　＝　 \\)','\\(\\quad 2583 \\)','harazono',NOW(),0);</v>
      </c>
      <c r="J248" s="78" t="s">
        <v>229</v>
      </c>
      <c r="K248" s="1">
        <f t="shared" ca="1" si="46"/>
        <v>41</v>
      </c>
      <c r="L248" t="s">
        <v>238</v>
      </c>
      <c r="M248" s="1">
        <f t="shared" ca="1" si="47"/>
        <v>63</v>
      </c>
      <c r="N248" t="s">
        <v>239</v>
      </c>
      <c r="O248" t="s">
        <v>230</v>
      </c>
      <c r="P248" s="78" t="s">
        <v>229</v>
      </c>
      <c r="Q248" s="1">
        <f t="shared" ca="1" si="45"/>
        <v>2583</v>
      </c>
      <c r="R248" t="s">
        <v>230</v>
      </c>
      <c r="S248" t="str">
        <f t="shared" ca="1" si="40"/>
        <v>\\(\\quad 41　×　63　＝　 \\)</v>
      </c>
      <c r="T248" t="str">
        <f t="shared" ca="1" si="41"/>
        <v>\\(\\quad 2583 \\)</v>
      </c>
    </row>
    <row r="249" spans="1:20" x14ac:dyDescent="0.55000000000000004">
      <c r="A249" s="51" t="s">
        <v>60</v>
      </c>
      <c r="C249" s="50" t="s">
        <v>166</v>
      </c>
      <c r="D249" s="50" t="str">
        <f t="shared" ca="1" si="42"/>
        <v>\\(\\quad 44　×　71　＝　 \\)</v>
      </c>
      <c r="E249" s="50" t="str">
        <f t="shared" ca="1" si="43"/>
        <v>\\(\\quad 3124 \\)</v>
      </c>
      <c r="F249" s="50" t="s">
        <v>62</v>
      </c>
      <c r="G249" s="50"/>
      <c r="H249" s="50"/>
      <c r="I249" s="89" t="str">
        <f t="shared" ca="1" si="44"/>
        <v>INSERT INTO math(tangen,question,answer,editor,date,count) VALUES('m1900','\\(\\quad 44　×　71　＝　 \\)','\\(\\quad 3124 \\)','harazono',NOW(),0);</v>
      </c>
      <c r="J249" s="78" t="s">
        <v>229</v>
      </c>
      <c r="K249" s="1">
        <f t="shared" ca="1" si="46"/>
        <v>44</v>
      </c>
      <c r="L249" t="s">
        <v>238</v>
      </c>
      <c r="M249" s="1">
        <f t="shared" ca="1" si="47"/>
        <v>71</v>
      </c>
      <c r="N249" t="s">
        <v>239</v>
      </c>
      <c r="O249" t="s">
        <v>230</v>
      </c>
      <c r="P249" s="78" t="s">
        <v>229</v>
      </c>
      <c r="Q249" s="1">
        <f t="shared" ca="1" si="45"/>
        <v>3124</v>
      </c>
      <c r="R249" t="s">
        <v>230</v>
      </c>
      <c r="S249" t="str">
        <f t="shared" ca="1" si="40"/>
        <v>\\(\\quad 44　×　71　＝　 \\)</v>
      </c>
      <c r="T249" t="str">
        <f t="shared" ca="1" si="41"/>
        <v>\\(\\quad 3124 \\)</v>
      </c>
    </row>
    <row r="250" spans="1:20" x14ac:dyDescent="0.55000000000000004">
      <c r="A250" s="51" t="s">
        <v>60</v>
      </c>
      <c r="C250" s="50" t="s">
        <v>166</v>
      </c>
      <c r="D250" s="50" t="str">
        <f t="shared" ca="1" si="42"/>
        <v>\\(\\quad 61　×　93　＝　 \\)</v>
      </c>
      <c r="E250" s="50" t="str">
        <f t="shared" ca="1" si="43"/>
        <v>\\(\\quad 5673 \\)</v>
      </c>
      <c r="F250" s="50" t="s">
        <v>62</v>
      </c>
      <c r="G250" s="50"/>
      <c r="H250" s="50"/>
      <c r="I250" s="89" t="str">
        <f t="shared" ca="1" si="44"/>
        <v>INSERT INTO math(tangen,question,answer,editor,date,count) VALUES('m1900','\\(\\quad 61　×　93　＝　 \\)','\\(\\quad 5673 \\)','harazono',NOW(),0);</v>
      </c>
      <c r="J250" s="78" t="s">
        <v>229</v>
      </c>
      <c r="K250" s="1">
        <f t="shared" ca="1" si="46"/>
        <v>61</v>
      </c>
      <c r="L250" t="s">
        <v>238</v>
      </c>
      <c r="M250" s="1">
        <f t="shared" ca="1" si="47"/>
        <v>93</v>
      </c>
      <c r="N250" t="s">
        <v>239</v>
      </c>
      <c r="O250" t="s">
        <v>230</v>
      </c>
      <c r="P250" s="78" t="s">
        <v>229</v>
      </c>
      <c r="Q250" s="1">
        <f t="shared" ca="1" si="45"/>
        <v>5673</v>
      </c>
      <c r="R250" t="s">
        <v>230</v>
      </c>
      <c r="S250" t="str">
        <f t="shared" ca="1" si="40"/>
        <v>\\(\\quad 61　×　93　＝　 \\)</v>
      </c>
      <c r="T250" t="str">
        <f t="shared" ca="1" si="41"/>
        <v>\\(\\quad 5673 \\)</v>
      </c>
    </row>
    <row r="251" spans="1:20" x14ac:dyDescent="0.55000000000000004">
      <c r="A251" s="51" t="s">
        <v>60</v>
      </c>
      <c r="C251" s="50" t="s">
        <v>166</v>
      </c>
      <c r="D251" s="50" t="str">
        <f t="shared" ca="1" si="42"/>
        <v>\\(\\quad 31　×　70　＝　 \\)</v>
      </c>
      <c r="E251" s="50" t="str">
        <f t="shared" ca="1" si="43"/>
        <v>\\(\\quad 2170 \\)</v>
      </c>
      <c r="F251" s="50" t="s">
        <v>62</v>
      </c>
      <c r="G251" s="50"/>
      <c r="H251" s="50"/>
      <c r="I251" s="89" t="str">
        <f t="shared" ca="1" si="44"/>
        <v>INSERT INTO math(tangen,question,answer,editor,date,count) VALUES('m1900','\\(\\quad 31　×　70　＝　 \\)','\\(\\quad 2170 \\)','harazono',NOW(),0);</v>
      </c>
      <c r="J251" s="78" t="s">
        <v>229</v>
      </c>
      <c r="K251" s="1">
        <f t="shared" ca="1" si="46"/>
        <v>31</v>
      </c>
      <c r="L251" t="s">
        <v>238</v>
      </c>
      <c r="M251" s="1">
        <f t="shared" ca="1" si="47"/>
        <v>70</v>
      </c>
      <c r="N251" t="s">
        <v>239</v>
      </c>
      <c r="O251" t="s">
        <v>230</v>
      </c>
      <c r="P251" s="78" t="s">
        <v>229</v>
      </c>
      <c r="Q251" s="1">
        <f t="shared" ca="1" si="45"/>
        <v>2170</v>
      </c>
      <c r="R251" t="s">
        <v>230</v>
      </c>
      <c r="S251" t="str">
        <f t="shared" ca="1" si="40"/>
        <v>\\(\\quad 31　×　70　＝　 \\)</v>
      </c>
      <c r="T251" t="str">
        <f t="shared" ca="1" si="41"/>
        <v>\\(\\quad 2170 \\)</v>
      </c>
    </row>
    <row r="252" spans="1:20" x14ac:dyDescent="0.55000000000000004">
      <c r="A252" s="51" t="s">
        <v>60</v>
      </c>
      <c r="C252" s="50" t="s">
        <v>166</v>
      </c>
      <c r="D252" s="50" t="str">
        <f t="shared" ca="1" si="42"/>
        <v>\\(\\quad 98　×　61　＝　 \\)</v>
      </c>
      <c r="E252" s="50" t="str">
        <f t="shared" ca="1" si="43"/>
        <v>\\(\\quad 5978 \\)</v>
      </c>
      <c r="F252" s="50" t="s">
        <v>62</v>
      </c>
      <c r="G252" s="50"/>
      <c r="H252" s="50"/>
      <c r="I252" s="89" t="str">
        <f t="shared" ca="1" si="44"/>
        <v>INSERT INTO math(tangen,question,answer,editor,date,count) VALUES('m1900','\\(\\quad 98　×　61　＝　 \\)','\\(\\quad 5978 \\)','harazono',NOW(),0);</v>
      </c>
      <c r="J252" s="78" t="s">
        <v>229</v>
      </c>
      <c r="K252" s="1">
        <f t="shared" ca="1" si="46"/>
        <v>98</v>
      </c>
      <c r="L252" t="s">
        <v>238</v>
      </c>
      <c r="M252" s="1">
        <f t="shared" ca="1" si="47"/>
        <v>61</v>
      </c>
      <c r="N252" t="s">
        <v>239</v>
      </c>
      <c r="O252" t="s">
        <v>230</v>
      </c>
      <c r="P252" s="78" t="s">
        <v>229</v>
      </c>
      <c r="Q252" s="1">
        <f t="shared" ca="1" si="45"/>
        <v>5978</v>
      </c>
      <c r="R252" t="s">
        <v>230</v>
      </c>
      <c r="S252" t="str">
        <f t="shared" ca="1" si="40"/>
        <v>\\(\\quad 98　×　61　＝　 \\)</v>
      </c>
      <c r="T252" t="str">
        <f t="shared" ca="1" si="41"/>
        <v>\\(\\quad 5978 \\)</v>
      </c>
    </row>
    <row r="253" spans="1:20" x14ac:dyDescent="0.55000000000000004">
      <c r="A253" s="51" t="s">
        <v>60</v>
      </c>
      <c r="C253" s="50" t="s">
        <v>166</v>
      </c>
      <c r="D253" s="50" t="str">
        <f t="shared" ca="1" si="42"/>
        <v>\\(\\quad 43　×　53　＝　 \\)</v>
      </c>
      <c r="E253" s="50" t="str">
        <f t="shared" ca="1" si="43"/>
        <v>\\(\\quad 2279 \\)</v>
      </c>
      <c r="F253" s="50" t="s">
        <v>62</v>
      </c>
      <c r="G253" s="50"/>
      <c r="H253" s="50"/>
      <c r="I253" s="89" t="str">
        <f t="shared" ca="1" si="44"/>
        <v>INSERT INTO math(tangen,question,answer,editor,date,count) VALUES('m1900','\\(\\quad 43　×　53　＝　 \\)','\\(\\quad 2279 \\)','harazono',NOW(),0);</v>
      </c>
      <c r="J253" s="78" t="s">
        <v>229</v>
      </c>
      <c r="K253" s="1">
        <f t="shared" ca="1" si="46"/>
        <v>43</v>
      </c>
      <c r="L253" t="s">
        <v>238</v>
      </c>
      <c r="M253" s="1">
        <f t="shared" ca="1" si="47"/>
        <v>53</v>
      </c>
      <c r="N253" t="s">
        <v>239</v>
      </c>
      <c r="O253" t="s">
        <v>230</v>
      </c>
      <c r="P253" s="78" t="s">
        <v>229</v>
      </c>
      <c r="Q253" s="1">
        <f t="shared" ca="1" si="45"/>
        <v>2279</v>
      </c>
      <c r="R253" t="s">
        <v>230</v>
      </c>
      <c r="S253" t="str">
        <f t="shared" ca="1" si="40"/>
        <v>\\(\\quad 43　×　53　＝　 \\)</v>
      </c>
      <c r="T253" t="str">
        <f t="shared" ca="1" si="41"/>
        <v>\\(\\quad 2279 \\)</v>
      </c>
    </row>
    <row r="254" spans="1:20" x14ac:dyDescent="0.55000000000000004">
      <c r="A254" s="51" t="s">
        <v>60</v>
      </c>
      <c r="C254" s="50" t="s">
        <v>166</v>
      </c>
      <c r="D254" s="50" t="str">
        <f t="shared" ca="1" si="42"/>
        <v>\\(\\quad 30　×　70　＝　 \\)</v>
      </c>
      <c r="E254" s="50" t="str">
        <f t="shared" ca="1" si="43"/>
        <v>\\(\\quad 2100 \\)</v>
      </c>
      <c r="F254" s="50" t="s">
        <v>62</v>
      </c>
      <c r="G254" s="50"/>
      <c r="H254" s="50"/>
      <c r="I254" s="89" t="str">
        <f t="shared" ca="1" si="44"/>
        <v>INSERT INTO math(tangen,question,answer,editor,date,count) VALUES('m1900','\\(\\quad 30　×　70　＝　 \\)','\\(\\quad 2100 \\)','harazono',NOW(),0);</v>
      </c>
      <c r="J254" s="78" t="s">
        <v>229</v>
      </c>
      <c r="K254" s="1">
        <f t="shared" ca="1" si="46"/>
        <v>30</v>
      </c>
      <c r="L254" t="s">
        <v>238</v>
      </c>
      <c r="M254" s="1">
        <f t="shared" ca="1" si="47"/>
        <v>70</v>
      </c>
      <c r="N254" t="s">
        <v>239</v>
      </c>
      <c r="O254" t="s">
        <v>230</v>
      </c>
      <c r="P254" s="78" t="s">
        <v>229</v>
      </c>
      <c r="Q254" s="1">
        <f t="shared" ca="1" si="45"/>
        <v>2100</v>
      </c>
      <c r="R254" t="s">
        <v>230</v>
      </c>
      <c r="S254" t="str">
        <f t="shared" ca="1" si="40"/>
        <v>\\(\\quad 30　×　70　＝　 \\)</v>
      </c>
      <c r="T254" t="str">
        <f t="shared" ca="1" si="41"/>
        <v>\\(\\quad 2100 \\)</v>
      </c>
    </row>
    <row r="255" spans="1:20" x14ac:dyDescent="0.55000000000000004">
      <c r="A255" s="51" t="s">
        <v>60</v>
      </c>
      <c r="C255" s="50" t="s">
        <v>166</v>
      </c>
      <c r="D255" s="50" t="str">
        <f t="shared" ca="1" si="42"/>
        <v>\\(\\quad 89　×　96　＝　 \\)</v>
      </c>
      <c r="E255" s="50" t="str">
        <f t="shared" ca="1" si="43"/>
        <v>\\(\\quad 8544 \\)</v>
      </c>
      <c r="F255" s="50" t="s">
        <v>62</v>
      </c>
      <c r="G255" s="50"/>
      <c r="H255" s="50"/>
      <c r="I255" s="89" t="str">
        <f t="shared" ca="1" si="44"/>
        <v>INSERT INTO math(tangen,question,answer,editor,date,count) VALUES('m1900','\\(\\quad 89　×　96　＝　 \\)','\\(\\quad 8544 \\)','harazono',NOW(),0);</v>
      </c>
      <c r="J255" s="78" t="s">
        <v>229</v>
      </c>
      <c r="K255" s="1">
        <f t="shared" ca="1" si="46"/>
        <v>89</v>
      </c>
      <c r="L255" t="s">
        <v>238</v>
      </c>
      <c r="M255" s="1">
        <f t="shared" ca="1" si="47"/>
        <v>96</v>
      </c>
      <c r="N255" t="s">
        <v>239</v>
      </c>
      <c r="O255" t="s">
        <v>230</v>
      </c>
      <c r="P255" s="78" t="s">
        <v>229</v>
      </c>
      <c r="Q255" s="1">
        <f t="shared" ca="1" si="45"/>
        <v>8544</v>
      </c>
      <c r="R255" t="s">
        <v>230</v>
      </c>
      <c r="S255" t="str">
        <f t="shared" ca="1" si="40"/>
        <v>\\(\\quad 89　×　96　＝　 \\)</v>
      </c>
      <c r="T255" t="str">
        <f t="shared" ca="1" si="41"/>
        <v>\\(\\quad 8544 \\)</v>
      </c>
    </row>
    <row r="256" spans="1:20" x14ac:dyDescent="0.55000000000000004">
      <c r="A256" s="51" t="s">
        <v>60</v>
      </c>
      <c r="C256" s="50" t="s">
        <v>166</v>
      </c>
      <c r="D256" s="50" t="str">
        <f t="shared" ca="1" si="42"/>
        <v>\\(\\quad 57　×　93　＝　 \\)</v>
      </c>
      <c r="E256" s="50" t="str">
        <f t="shared" ca="1" si="43"/>
        <v>\\(\\quad 5301 \\)</v>
      </c>
      <c r="F256" s="50" t="s">
        <v>62</v>
      </c>
      <c r="G256" s="50"/>
      <c r="H256" s="50"/>
      <c r="I256" s="89" t="str">
        <f t="shared" ca="1" si="44"/>
        <v>INSERT INTO math(tangen,question,answer,editor,date,count) VALUES('m1900','\\(\\quad 57　×　93　＝　 \\)','\\(\\quad 5301 \\)','harazono',NOW(),0);</v>
      </c>
      <c r="J256" s="78" t="s">
        <v>229</v>
      </c>
      <c r="K256" s="1">
        <f t="shared" ca="1" si="46"/>
        <v>57</v>
      </c>
      <c r="L256" t="s">
        <v>238</v>
      </c>
      <c r="M256" s="1">
        <f t="shared" ca="1" si="47"/>
        <v>93</v>
      </c>
      <c r="N256" t="s">
        <v>239</v>
      </c>
      <c r="O256" t="s">
        <v>230</v>
      </c>
      <c r="P256" s="78" t="s">
        <v>229</v>
      </c>
      <c r="Q256" s="1">
        <f t="shared" ca="1" si="45"/>
        <v>5301</v>
      </c>
      <c r="R256" t="s">
        <v>230</v>
      </c>
      <c r="S256" t="str">
        <f t="shared" ca="1" si="40"/>
        <v>\\(\\quad 57　×　93　＝　 \\)</v>
      </c>
      <c r="T256" t="str">
        <f t="shared" ca="1" si="41"/>
        <v>\\(\\quad 5301 \\)</v>
      </c>
    </row>
    <row r="257" spans="1:20" x14ac:dyDescent="0.55000000000000004">
      <c r="A257" s="51" t="s">
        <v>60</v>
      </c>
      <c r="C257" s="50" t="s">
        <v>166</v>
      </c>
      <c r="D257" s="50" t="str">
        <f t="shared" ca="1" si="42"/>
        <v>\\(\\quad 72　×　30　＝　 \\)</v>
      </c>
      <c r="E257" s="50" t="str">
        <f t="shared" ca="1" si="43"/>
        <v>\\(\\quad 2160 \\)</v>
      </c>
      <c r="F257" s="50" t="s">
        <v>62</v>
      </c>
      <c r="G257" s="50"/>
      <c r="H257" s="50"/>
      <c r="I257" s="89" t="str">
        <f t="shared" ca="1" si="44"/>
        <v>INSERT INTO math(tangen,question,answer,editor,date,count) VALUES('m1900','\\(\\quad 72　×　30　＝　 \\)','\\(\\quad 2160 \\)','harazono',NOW(),0);</v>
      </c>
      <c r="J257" s="78" t="s">
        <v>229</v>
      </c>
      <c r="K257" s="1">
        <f t="shared" ca="1" si="46"/>
        <v>72</v>
      </c>
      <c r="L257" t="s">
        <v>238</v>
      </c>
      <c r="M257" s="1">
        <f t="shared" ca="1" si="47"/>
        <v>30</v>
      </c>
      <c r="N257" t="s">
        <v>239</v>
      </c>
      <c r="O257" t="s">
        <v>230</v>
      </c>
      <c r="P257" s="78" t="s">
        <v>229</v>
      </c>
      <c r="Q257" s="1">
        <f t="shared" ca="1" si="45"/>
        <v>2160</v>
      </c>
      <c r="R257" t="s">
        <v>230</v>
      </c>
      <c r="S257" t="str">
        <f t="shared" ca="1" si="40"/>
        <v>\\(\\quad 72　×　30　＝　 \\)</v>
      </c>
      <c r="T257" t="str">
        <f t="shared" ca="1" si="41"/>
        <v>\\(\\quad 2160 \\)</v>
      </c>
    </row>
    <row r="258" spans="1:20" x14ac:dyDescent="0.55000000000000004">
      <c r="A258" s="51" t="s">
        <v>60</v>
      </c>
      <c r="C258" s="50" t="s">
        <v>166</v>
      </c>
      <c r="D258" s="50" t="str">
        <f t="shared" ca="1" si="42"/>
        <v>\\(\\quad 87　×　10　＝　 \\)</v>
      </c>
      <c r="E258" s="50" t="str">
        <f t="shared" ca="1" si="43"/>
        <v>\\(\\quad 870 \\)</v>
      </c>
      <c r="F258" s="50" t="s">
        <v>62</v>
      </c>
      <c r="G258" s="50"/>
      <c r="H258" s="50"/>
      <c r="I258" s="89" t="str">
        <f t="shared" ca="1" si="44"/>
        <v>INSERT INTO math(tangen,question,answer,editor,date,count) VALUES('m1900','\\(\\quad 87　×　10　＝　 \\)','\\(\\quad 870 \\)','harazono',NOW(),0);</v>
      </c>
      <c r="J258" s="78" t="s">
        <v>229</v>
      </c>
      <c r="K258" s="1">
        <f t="shared" ca="1" si="46"/>
        <v>87</v>
      </c>
      <c r="L258" t="s">
        <v>238</v>
      </c>
      <c r="M258" s="1">
        <f t="shared" ca="1" si="47"/>
        <v>10</v>
      </c>
      <c r="N258" t="s">
        <v>239</v>
      </c>
      <c r="O258" t="s">
        <v>230</v>
      </c>
      <c r="P258" s="78" t="s">
        <v>229</v>
      </c>
      <c r="Q258" s="1">
        <f t="shared" ca="1" si="45"/>
        <v>870</v>
      </c>
      <c r="R258" t="s">
        <v>230</v>
      </c>
      <c r="S258" t="str">
        <f t="shared" ca="1" si="40"/>
        <v>\\(\\quad 87　×　10　＝　 \\)</v>
      </c>
      <c r="T258" t="str">
        <f t="shared" ca="1" si="41"/>
        <v>\\(\\quad 870 \\)</v>
      </c>
    </row>
    <row r="259" spans="1:20" x14ac:dyDescent="0.55000000000000004">
      <c r="A259" s="51" t="s">
        <v>60</v>
      </c>
      <c r="C259" s="50" t="s">
        <v>166</v>
      </c>
      <c r="D259" s="50" t="str">
        <f t="shared" ca="1" si="42"/>
        <v>\\(\\quad 42　×　59　＝　 \\)</v>
      </c>
      <c r="E259" s="50" t="str">
        <f t="shared" ca="1" si="43"/>
        <v>\\(\\quad 2478 \\)</v>
      </c>
      <c r="F259" s="50" t="s">
        <v>62</v>
      </c>
      <c r="G259" s="50"/>
      <c r="H259" s="50"/>
      <c r="I259" s="89" t="str">
        <f t="shared" ca="1" si="44"/>
        <v>INSERT INTO math(tangen,question,answer,editor,date,count) VALUES('m1900','\\(\\quad 42　×　59　＝　 \\)','\\(\\quad 2478 \\)','harazono',NOW(),0);</v>
      </c>
      <c r="J259" s="78" t="s">
        <v>229</v>
      </c>
      <c r="K259" s="1">
        <f t="shared" ca="1" si="46"/>
        <v>42</v>
      </c>
      <c r="L259" t="s">
        <v>238</v>
      </c>
      <c r="M259" s="1">
        <f t="shared" ca="1" si="47"/>
        <v>59</v>
      </c>
      <c r="N259" t="s">
        <v>239</v>
      </c>
      <c r="O259" t="s">
        <v>230</v>
      </c>
      <c r="P259" s="78" t="s">
        <v>229</v>
      </c>
      <c r="Q259" s="1">
        <f t="shared" ca="1" si="45"/>
        <v>2478</v>
      </c>
      <c r="R259" t="s">
        <v>230</v>
      </c>
      <c r="S259" t="str">
        <f t="shared" ref="S259:S322" ca="1" si="48">J259&amp;K259&amp;L259&amp;M259&amp;N259&amp;O259</f>
        <v>\\(\\quad 42　×　59　＝　 \\)</v>
      </c>
      <c r="T259" t="str">
        <f t="shared" ref="T259:T322" ca="1" si="49">P259&amp;Q259&amp;R259</f>
        <v>\\(\\quad 2478 \\)</v>
      </c>
    </row>
    <row r="260" spans="1:20" x14ac:dyDescent="0.55000000000000004">
      <c r="A260" s="51" t="s">
        <v>60</v>
      </c>
      <c r="C260" s="50" t="s">
        <v>166</v>
      </c>
      <c r="D260" s="50" t="str">
        <f t="shared" ca="1" si="42"/>
        <v>\\(\\quad 74　×　92　＝　 \\)</v>
      </c>
      <c r="E260" s="50" t="str">
        <f t="shared" ca="1" si="43"/>
        <v>\\(\\quad 6808 \\)</v>
      </c>
      <c r="F260" s="50" t="s">
        <v>62</v>
      </c>
      <c r="G260" s="50"/>
      <c r="H260" s="50"/>
      <c r="I260" s="89" t="str">
        <f t="shared" ca="1" si="44"/>
        <v>INSERT INTO math(tangen,question,answer,editor,date,count) VALUES('m1900','\\(\\quad 74　×　92　＝　 \\)','\\(\\quad 6808 \\)','harazono',NOW(),0);</v>
      </c>
      <c r="J260" s="78" t="s">
        <v>229</v>
      </c>
      <c r="K260" s="1">
        <f t="shared" ca="1" si="46"/>
        <v>74</v>
      </c>
      <c r="L260" t="s">
        <v>238</v>
      </c>
      <c r="M260" s="1">
        <f t="shared" ca="1" si="47"/>
        <v>92</v>
      </c>
      <c r="N260" t="s">
        <v>239</v>
      </c>
      <c r="O260" t="s">
        <v>230</v>
      </c>
      <c r="P260" s="78" t="s">
        <v>229</v>
      </c>
      <c r="Q260" s="1">
        <f t="shared" ca="1" si="45"/>
        <v>6808</v>
      </c>
      <c r="R260" t="s">
        <v>230</v>
      </c>
      <c r="S260" t="str">
        <f t="shared" ca="1" si="48"/>
        <v>\\(\\quad 74　×　92　＝　 \\)</v>
      </c>
      <c r="T260" t="str">
        <f t="shared" ca="1" si="49"/>
        <v>\\(\\quad 6808 \\)</v>
      </c>
    </row>
    <row r="261" spans="1:20" x14ac:dyDescent="0.55000000000000004">
      <c r="A261" s="51" t="s">
        <v>60</v>
      </c>
      <c r="C261" s="50" t="s">
        <v>166</v>
      </c>
      <c r="D261" s="50" t="str">
        <f t="shared" ca="1" si="42"/>
        <v>\\(\\quad 54　×　69　＝　 \\)</v>
      </c>
      <c r="E261" s="50" t="str">
        <f t="shared" ca="1" si="43"/>
        <v>\\(\\quad 3726 \\)</v>
      </c>
      <c r="F261" s="50" t="s">
        <v>62</v>
      </c>
      <c r="G261" s="50"/>
      <c r="H261" s="50"/>
      <c r="I261" s="89" t="str">
        <f t="shared" ca="1" si="44"/>
        <v>INSERT INTO math(tangen,question,answer,editor,date,count) VALUES('m1900','\\(\\quad 54　×　69　＝　 \\)','\\(\\quad 3726 \\)','harazono',NOW(),0);</v>
      </c>
      <c r="J261" s="78" t="s">
        <v>229</v>
      </c>
      <c r="K261" s="1">
        <f t="shared" ca="1" si="46"/>
        <v>54</v>
      </c>
      <c r="L261" t="s">
        <v>238</v>
      </c>
      <c r="M261" s="1">
        <f t="shared" ca="1" si="47"/>
        <v>69</v>
      </c>
      <c r="N261" t="s">
        <v>239</v>
      </c>
      <c r="O261" t="s">
        <v>230</v>
      </c>
      <c r="P261" s="78" t="s">
        <v>229</v>
      </c>
      <c r="Q261" s="1">
        <f t="shared" ca="1" si="45"/>
        <v>3726</v>
      </c>
      <c r="R261" t="s">
        <v>230</v>
      </c>
      <c r="S261" t="str">
        <f t="shared" ca="1" si="48"/>
        <v>\\(\\quad 54　×　69　＝　 \\)</v>
      </c>
      <c r="T261" t="str">
        <f t="shared" ca="1" si="49"/>
        <v>\\(\\quad 3726 \\)</v>
      </c>
    </row>
    <row r="262" spans="1:20" x14ac:dyDescent="0.55000000000000004">
      <c r="A262" s="51" t="s">
        <v>60</v>
      </c>
      <c r="C262" s="50" t="s">
        <v>166</v>
      </c>
      <c r="D262" s="50" t="str">
        <f t="shared" ca="1" si="42"/>
        <v>\\(\\quad 18　×　67　＝　 \\)</v>
      </c>
      <c r="E262" s="50" t="str">
        <f t="shared" ca="1" si="43"/>
        <v>\\(\\quad 1206 \\)</v>
      </c>
      <c r="F262" s="50" t="s">
        <v>62</v>
      </c>
      <c r="G262" s="50"/>
      <c r="H262" s="50"/>
      <c r="I262" s="89" t="str">
        <f t="shared" ca="1" si="44"/>
        <v>INSERT INTO math(tangen,question,answer,editor,date,count) VALUES('m1900','\\(\\quad 18　×　67　＝　 \\)','\\(\\quad 1206 \\)','harazono',NOW(),0);</v>
      </c>
      <c r="J262" s="78" t="s">
        <v>229</v>
      </c>
      <c r="K262" s="1">
        <f t="shared" ca="1" si="46"/>
        <v>18</v>
      </c>
      <c r="L262" t="s">
        <v>238</v>
      </c>
      <c r="M262" s="1">
        <f t="shared" ca="1" si="47"/>
        <v>67</v>
      </c>
      <c r="N262" t="s">
        <v>239</v>
      </c>
      <c r="O262" t="s">
        <v>230</v>
      </c>
      <c r="P262" s="78" t="s">
        <v>229</v>
      </c>
      <c r="Q262" s="1">
        <f t="shared" ca="1" si="45"/>
        <v>1206</v>
      </c>
      <c r="R262" t="s">
        <v>230</v>
      </c>
      <c r="S262" t="str">
        <f t="shared" ca="1" si="48"/>
        <v>\\(\\quad 18　×　67　＝　 \\)</v>
      </c>
      <c r="T262" t="str">
        <f t="shared" ca="1" si="49"/>
        <v>\\(\\quad 1206 \\)</v>
      </c>
    </row>
    <row r="263" spans="1:20" x14ac:dyDescent="0.55000000000000004">
      <c r="A263" s="51" t="s">
        <v>60</v>
      </c>
      <c r="C263" s="50" t="s">
        <v>166</v>
      </c>
      <c r="D263" s="50" t="str">
        <f t="shared" ca="1" si="42"/>
        <v>\\(\\quad 90　×　82　＝　 \\)</v>
      </c>
      <c r="E263" s="50" t="str">
        <f t="shared" ca="1" si="43"/>
        <v>\\(\\quad 7380 \\)</v>
      </c>
      <c r="F263" s="50" t="s">
        <v>62</v>
      </c>
      <c r="G263" s="50"/>
      <c r="H263" s="50"/>
      <c r="I263" s="89" t="str">
        <f t="shared" ca="1" si="44"/>
        <v>INSERT INTO math(tangen,question,answer,editor,date,count) VALUES('m1900','\\(\\quad 90　×　82　＝　 \\)','\\(\\quad 7380 \\)','harazono',NOW(),0);</v>
      </c>
      <c r="J263" s="78" t="s">
        <v>229</v>
      </c>
      <c r="K263" s="1">
        <f t="shared" ca="1" si="46"/>
        <v>90</v>
      </c>
      <c r="L263" t="s">
        <v>238</v>
      </c>
      <c r="M263" s="1">
        <f t="shared" ca="1" si="47"/>
        <v>82</v>
      </c>
      <c r="N263" t="s">
        <v>239</v>
      </c>
      <c r="O263" t="s">
        <v>230</v>
      </c>
      <c r="P263" s="78" t="s">
        <v>229</v>
      </c>
      <c r="Q263" s="1">
        <f t="shared" ca="1" si="45"/>
        <v>7380</v>
      </c>
      <c r="R263" t="s">
        <v>230</v>
      </c>
      <c r="S263" t="str">
        <f t="shared" ca="1" si="48"/>
        <v>\\(\\quad 90　×　82　＝　 \\)</v>
      </c>
      <c r="T263" t="str">
        <f t="shared" ca="1" si="49"/>
        <v>\\(\\quad 7380 \\)</v>
      </c>
    </row>
    <row r="264" spans="1:20" x14ac:dyDescent="0.55000000000000004">
      <c r="A264" s="51" t="s">
        <v>60</v>
      </c>
      <c r="C264" s="50" t="s">
        <v>166</v>
      </c>
      <c r="D264" s="50" t="str">
        <f t="shared" ca="1" si="42"/>
        <v>\\(\\quad 28　×　30　＝　 \\)</v>
      </c>
      <c r="E264" s="50" t="str">
        <f t="shared" ca="1" si="43"/>
        <v>\\(\\quad 840 \\)</v>
      </c>
      <c r="F264" s="50" t="s">
        <v>62</v>
      </c>
      <c r="G264" s="50"/>
      <c r="H264" s="50"/>
      <c r="I264" s="89" t="str">
        <f t="shared" ca="1" si="44"/>
        <v>INSERT INTO math(tangen,question,answer,editor,date,count) VALUES('m1900','\\(\\quad 28　×　30　＝　 \\)','\\(\\quad 840 \\)','harazono',NOW(),0);</v>
      </c>
      <c r="J264" s="78" t="s">
        <v>229</v>
      </c>
      <c r="K264" s="1">
        <f t="shared" ca="1" si="46"/>
        <v>28</v>
      </c>
      <c r="L264" t="s">
        <v>238</v>
      </c>
      <c r="M264" s="1">
        <f t="shared" ca="1" si="47"/>
        <v>30</v>
      </c>
      <c r="N264" t="s">
        <v>239</v>
      </c>
      <c r="O264" t="s">
        <v>230</v>
      </c>
      <c r="P264" s="78" t="s">
        <v>229</v>
      </c>
      <c r="Q264" s="1">
        <f t="shared" ca="1" si="45"/>
        <v>840</v>
      </c>
      <c r="R264" t="s">
        <v>230</v>
      </c>
      <c r="S264" t="str">
        <f t="shared" ca="1" si="48"/>
        <v>\\(\\quad 28　×　30　＝　 \\)</v>
      </c>
      <c r="T264" t="str">
        <f t="shared" ca="1" si="49"/>
        <v>\\(\\quad 840 \\)</v>
      </c>
    </row>
    <row r="265" spans="1:20" x14ac:dyDescent="0.55000000000000004">
      <c r="A265" s="9"/>
      <c r="B265" s="9"/>
      <c r="C265" s="9"/>
      <c r="D265" s="9"/>
      <c r="E265" s="9"/>
      <c r="F265" s="9"/>
      <c r="G265" s="9"/>
      <c r="H265" s="9"/>
      <c r="I265" s="2"/>
      <c r="J265" s="78" t="s">
        <v>229</v>
      </c>
      <c r="K265" s="9"/>
      <c r="L265" t="s">
        <v>238</v>
      </c>
      <c r="M265" s="9"/>
      <c r="N265" t="s">
        <v>239</v>
      </c>
      <c r="O265" t="s">
        <v>230</v>
      </c>
      <c r="P265" s="78" t="s">
        <v>229</v>
      </c>
      <c r="Q265" s="9"/>
      <c r="R265" t="s">
        <v>230</v>
      </c>
      <c r="S265" t="str">
        <f t="shared" si="48"/>
        <v>\\(\\quad 　×　　＝　 \\)</v>
      </c>
      <c r="T265" t="str">
        <f t="shared" si="49"/>
        <v>\\(\\quad  \\)</v>
      </c>
    </row>
    <row r="266" spans="1:20" x14ac:dyDescent="0.55000000000000004">
      <c r="A266" s="51" t="s">
        <v>60</v>
      </c>
      <c r="C266" s="50" t="s">
        <v>167</v>
      </c>
      <c r="D266" s="50" t="str">
        <f t="shared" ref="D266" ca="1" si="50">S266</f>
        <v>\\(\\quad 134　×　1　＝　 \\)</v>
      </c>
      <c r="E266" s="50" t="str">
        <f t="shared" ref="E266" ca="1" si="51">T266</f>
        <v>\\(\\quad 134 \\)</v>
      </c>
      <c r="F266" s="50" t="s">
        <v>62</v>
      </c>
      <c r="G266" s="50"/>
      <c r="H266" s="50"/>
      <c r="I266" s="89" t="str">
        <f t="shared" ref="I266" ca="1" si="52">"INSERT INTO "&amp;A266&amp;"(tangen,question,answer,editor,date,count) VALUES('"&amp;C266&amp;"','"&amp;D266&amp;"','"&amp;E266&amp;"','"&amp;F266&amp;"',NOW(),0);"</f>
        <v>INSERT INTO math(tangen,question,answer,editor,date,count) VALUES('m2000','\\(\\quad 134　×　1　＝　 \\)','\\(\\quad 134 \\)','harazono',NOW(),0);</v>
      </c>
      <c r="J266" s="78" t="s">
        <v>229</v>
      </c>
      <c r="K266" s="1">
        <f ca="1">RANDBETWEEN(100,999)</f>
        <v>134</v>
      </c>
      <c r="L266" t="s">
        <v>238</v>
      </c>
      <c r="M266" s="1">
        <v>1</v>
      </c>
      <c r="N266" t="s">
        <v>239</v>
      </c>
      <c r="O266" t="s">
        <v>230</v>
      </c>
      <c r="P266" s="78" t="s">
        <v>229</v>
      </c>
      <c r="Q266" s="1">
        <f t="shared" ref="Q266:Q329" ca="1" si="53">K266*M266</f>
        <v>134</v>
      </c>
      <c r="R266" t="s">
        <v>230</v>
      </c>
      <c r="S266" t="str">
        <f t="shared" ca="1" si="48"/>
        <v>\\(\\quad 134　×　1　＝　 \\)</v>
      </c>
      <c r="T266" t="str">
        <f t="shared" ca="1" si="49"/>
        <v>\\(\\quad 134 \\)</v>
      </c>
    </row>
    <row r="267" spans="1:20" x14ac:dyDescent="0.55000000000000004">
      <c r="A267" s="51" t="s">
        <v>60</v>
      </c>
      <c r="C267" s="50" t="s">
        <v>167</v>
      </c>
      <c r="D267" s="50" t="str">
        <f t="shared" ref="D267:D330" ca="1" si="54">S267</f>
        <v>\\(\\quad 576　×　2　＝　 \\)</v>
      </c>
      <c r="E267" s="50" t="str">
        <f t="shared" ref="E267:E330" ca="1" si="55">T267</f>
        <v>\\(\\quad 1152 \\)</v>
      </c>
      <c r="F267" s="50" t="s">
        <v>62</v>
      </c>
      <c r="G267" s="50"/>
      <c r="H267" s="50"/>
      <c r="I267" s="89" t="str">
        <f t="shared" ref="I267:I330" ca="1" si="56">"INSERT INTO "&amp;A267&amp;"(tangen,question,answer,editor,date,count) VALUES('"&amp;C267&amp;"','"&amp;D267&amp;"','"&amp;E267&amp;"','"&amp;F267&amp;"',NOW(),0);"</f>
        <v>INSERT INTO math(tangen,question,answer,editor,date,count) VALUES('m2000','\\(\\quad 576　×　2　＝　 \\)','\\(\\quad 1152 \\)','harazono',NOW(),0);</v>
      </c>
      <c r="J267" s="78" t="s">
        <v>229</v>
      </c>
      <c r="K267" s="1">
        <f t="shared" ref="K267:K330" ca="1" si="57">RANDBETWEEN(100,999)</f>
        <v>576</v>
      </c>
      <c r="L267" t="s">
        <v>238</v>
      </c>
      <c r="M267" s="1">
        <v>2</v>
      </c>
      <c r="N267" t="s">
        <v>239</v>
      </c>
      <c r="O267" t="s">
        <v>230</v>
      </c>
      <c r="P267" s="78" t="s">
        <v>229</v>
      </c>
      <c r="Q267" s="1">
        <f t="shared" ca="1" si="53"/>
        <v>1152</v>
      </c>
      <c r="R267" t="s">
        <v>230</v>
      </c>
      <c r="S267" t="str">
        <f t="shared" ca="1" si="48"/>
        <v>\\(\\quad 576　×　2　＝　 \\)</v>
      </c>
      <c r="T267" t="str">
        <f t="shared" ca="1" si="49"/>
        <v>\\(\\quad 1152 \\)</v>
      </c>
    </row>
    <row r="268" spans="1:20" x14ac:dyDescent="0.55000000000000004">
      <c r="A268" s="51" t="s">
        <v>60</v>
      </c>
      <c r="C268" s="50" t="s">
        <v>167</v>
      </c>
      <c r="D268" s="50" t="str">
        <f t="shared" ca="1" si="54"/>
        <v>\\(\\quad 636　×　3　＝　 \\)</v>
      </c>
      <c r="E268" s="50" t="str">
        <f t="shared" ca="1" si="55"/>
        <v>\\(\\quad 1908 \\)</v>
      </c>
      <c r="F268" s="50" t="s">
        <v>62</v>
      </c>
      <c r="G268" s="50"/>
      <c r="H268" s="50"/>
      <c r="I268" s="89" t="str">
        <f t="shared" ca="1" si="56"/>
        <v>INSERT INTO math(tangen,question,answer,editor,date,count) VALUES('m2000','\\(\\quad 636　×　3　＝　 \\)','\\(\\quad 1908 \\)','harazono',NOW(),0);</v>
      </c>
      <c r="J268" s="78" t="s">
        <v>229</v>
      </c>
      <c r="K268" s="1">
        <f t="shared" ca="1" si="57"/>
        <v>636</v>
      </c>
      <c r="L268" t="s">
        <v>238</v>
      </c>
      <c r="M268" s="1">
        <v>3</v>
      </c>
      <c r="N268" t="s">
        <v>239</v>
      </c>
      <c r="O268" t="s">
        <v>230</v>
      </c>
      <c r="P268" s="78" t="s">
        <v>229</v>
      </c>
      <c r="Q268" s="1">
        <f t="shared" ca="1" si="53"/>
        <v>1908</v>
      </c>
      <c r="R268" t="s">
        <v>230</v>
      </c>
      <c r="S268" t="str">
        <f t="shared" ca="1" si="48"/>
        <v>\\(\\quad 636　×　3　＝　 \\)</v>
      </c>
      <c r="T268" t="str">
        <f t="shared" ca="1" si="49"/>
        <v>\\(\\quad 1908 \\)</v>
      </c>
    </row>
    <row r="269" spans="1:20" x14ac:dyDescent="0.55000000000000004">
      <c r="A269" s="51" t="s">
        <v>60</v>
      </c>
      <c r="C269" s="50" t="s">
        <v>167</v>
      </c>
      <c r="D269" s="50" t="str">
        <f t="shared" ca="1" si="54"/>
        <v>\\(\\quad 910　×　4　＝　 \\)</v>
      </c>
      <c r="E269" s="50" t="str">
        <f t="shared" ca="1" si="55"/>
        <v>\\(\\quad 3640 \\)</v>
      </c>
      <c r="F269" s="50" t="s">
        <v>62</v>
      </c>
      <c r="G269" s="50"/>
      <c r="H269" s="50"/>
      <c r="I269" s="89" t="str">
        <f t="shared" ca="1" si="56"/>
        <v>INSERT INTO math(tangen,question,answer,editor,date,count) VALUES('m2000','\\(\\quad 910　×　4　＝　 \\)','\\(\\quad 3640 \\)','harazono',NOW(),0);</v>
      </c>
      <c r="J269" s="78" t="s">
        <v>229</v>
      </c>
      <c r="K269" s="1">
        <f t="shared" ca="1" si="57"/>
        <v>910</v>
      </c>
      <c r="L269" t="s">
        <v>238</v>
      </c>
      <c r="M269" s="1">
        <v>4</v>
      </c>
      <c r="N269" t="s">
        <v>239</v>
      </c>
      <c r="O269" t="s">
        <v>230</v>
      </c>
      <c r="P269" s="78" t="s">
        <v>229</v>
      </c>
      <c r="Q269" s="1">
        <f t="shared" ca="1" si="53"/>
        <v>3640</v>
      </c>
      <c r="R269" t="s">
        <v>230</v>
      </c>
      <c r="S269" t="str">
        <f t="shared" ca="1" si="48"/>
        <v>\\(\\quad 910　×　4　＝　 \\)</v>
      </c>
      <c r="T269" t="str">
        <f t="shared" ca="1" si="49"/>
        <v>\\(\\quad 3640 \\)</v>
      </c>
    </row>
    <row r="270" spans="1:20" x14ac:dyDescent="0.55000000000000004">
      <c r="A270" s="51" t="s">
        <v>60</v>
      </c>
      <c r="C270" s="50" t="s">
        <v>167</v>
      </c>
      <c r="D270" s="50" t="str">
        <f t="shared" ca="1" si="54"/>
        <v>\\(\\quad 163　×　5　＝　 \\)</v>
      </c>
      <c r="E270" s="50" t="str">
        <f t="shared" ca="1" si="55"/>
        <v>\\(\\quad 815 \\)</v>
      </c>
      <c r="F270" s="50" t="s">
        <v>62</v>
      </c>
      <c r="G270" s="50"/>
      <c r="H270" s="50"/>
      <c r="I270" s="89" t="str">
        <f t="shared" ca="1" si="56"/>
        <v>INSERT INTO math(tangen,question,answer,editor,date,count) VALUES('m2000','\\(\\quad 163　×　5　＝　 \\)','\\(\\quad 815 \\)','harazono',NOW(),0);</v>
      </c>
      <c r="J270" s="78" t="s">
        <v>229</v>
      </c>
      <c r="K270" s="1">
        <f t="shared" ca="1" si="57"/>
        <v>163</v>
      </c>
      <c r="L270" t="s">
        <v>238</v>
      </c>
      <c r="M270" s="1">
        <v>5</v>
      </c>
      <c r="N270" t="s">
        <v>239</v>
      </c>
      <c r="O270" t="s">
        <v>230</v>
      </c>
      <c r="P270" s="78" t="s">
        <v>229</v>
      </c>
      <c r="Q270" s="1">
        <f t="shared" ca="1" si="53"/>
        <v>815</v>
      </c>
      <c r="R270" t="s">
        <v>230</v>
      </c>
      <c r="S270" t="str">
        <f t="shared" ca="1" si="48"/>
        <v>\\(\\quad 163　×　5　＝　 \\)</v>
      </c>
      <c r="T270" t="str">
        <f t="shared" ca="1" si="49"/>
        <v>\\(\\quad 815 \\)</v>
      </c>
    </row>
    <row r="271" spans="1:20" x14ac:dyDescent="0.55000000000000004">
      <c r="A271" s="51" t="s">
        <v>60</v>
      </c>
      <c r="C271" s="50" t="s">
        <v>167</v>
      </c>
      <c r="D271" s="50" t="str">
        <f t="shared" ca="1" si="54"/>
        <v>\\(\\quad 883　×　6　＝　 \\)</v>
      </c>
      <c r="E271" s="50" t="str">
        <f t="shared" ca="1" si="55"/>
        <v>\\(\\quad 5298 \\)</v>
      </c>
      <c r="F271" s="50" t="s">
        <v>62</v>
      </c>
      <c r="G271" s="50"/>
      <c r="H271" s="50"/>
      <c r="I271" s="89" t="str">
        <f t="shared" ca="1" si="56"/>
        <v>INSERT INTO math(tangen,question,answer,editor,date,count) VALUES('m2000','\\(\\quad 883　×　6　＝　 \\)','\\(\\quad 5298 \\)','harazono',NOW(),0);</v>
      </c>
      <c r="J271" s="78" t="s">
        <v>229</v>
      </c>
      <c r="K271" s="1">
        <f t="shared" ca="1" si="57"/>
        <v>883</v>
      </c>
      <c r="L271" t="s">
        <v>238</v>
      </c>
      <c r="M271" s="1">
        <v>6</v>
      </c>
      <c r="N271" t="s">
        <v>239</v>
      </c>
      <c r="O271" t="s">
        <v>230</v>
      </c>
      <c r="P271" s="78" t="s">
        <v>229</v>
      </c>
      <c r="Q271" s="1">
        <f t="shared" ca="1" si="53"/>
        <v>5298</v>
      </c>
      <c r="R271" t="s">
        <v>230</v>
      </c>
      <c r="S271" t="str">
        <f t="shared" ca="1" si="48"/>
        <v>\\(\\quad 883　×　6　＝　 \\)</v>
      </c>
      <c r="T271" t="str">
        <f t="shared" ca="1" si="49"/>
        <v>\\(\\quad 5298 \\)</v>
      </c>
    </row>
    <row r="272" spans="1:20" x14ac:dyDescent="0.55000000000000004">
      <c r="A272" s="51" t="s">
        <v>60</v>
      </c>
      <c r="C272" s="50" t="s">
        <v>167</v>
      </c>
      <c r="D272" s="50" t="str">
        <f t="shared" ca="1" si="54"/>
        <v>\\(\\quad 542　×　7　＝　 \\)</v>
      </c>
      <c r="E272" s="50" t="str">
        <f t="shared" ca="1" si="55"/>
        <v>\\(\\quad 3794 \\)</v>
      </c>
      <c r="F272" s="50" t="s">
        <v>62</v>
      </c>
      <c r="G272" s="50"/>
      <c r="H272" s="50"/>
      <c r="I272" s="89" t="str">
        <f t="shared" ca="1" si="56"/>
        <v>INSERT INTO math(tangen,question,answer,editor,date,count) VALUES('m2000','\\(\\quad 542　×　7　＝　 \\)','\\(\\quad 3794 \\)','harazono',NOW(),0);</v>
      </c>
      <c r="J272" s="78" t="s">
        <v>229</v>
      </c>
      <c r="K272" s="1">
        <f t="shared" ca="1" si="57"/>
        <v>542</v>
      </c>
      <c r="L272" t="s">
        <v>238</v>
      </c>
      <c r="M272" s="1">
        <v>7</v>
      </c>
      <c r="N272" t="s">
        <v>239</v>
      </c>
      <c r="O272" t="s">
        <v>230</v>
      </c>
      <c r="P272" s="78" t="s">
        <v>229</v>
      </c>
      <c r="Q272" s="1">
        <f t="shared" ca="1" si="53"/>
        <v>3794</v>
      </c>
      <c r="R272" t="s">
        <v>230</v>
      </c>
      <c r="S272" t="str">
        <f t="shared" ca="1" si="48"/>
        <v>\\(\\quad 542　×　7　＝　 \\)</v>
      </c>
      <c r="T272" t="str">
        <f t="shared" ca="1" si="49"/>
        <v>\\(\\quad 3794 \\)</v>
      </c>
    </row>
    <row r="273" spans="1:20" x14ac:dyDescent="0.55000000000000004">
      <c r="A273" s="51" t="s">
        <v>60</v>
      </c>
      <c r="C273" s="50" t="s">
        <v>167</v>
      </c>
      <c r="D273" s="50" t="str">
        <f t="shared" ca="1" si="54"/>
        <v>\\(\\quad 668　×　8　＝　 \\)</v>
      </c>
      <c r="E273" s="50" t="str">
        <f t="shared" ca="1" si="55"/>
        <v>\\(\\quad 5344 \\)</v>
      </c>
      <c r="F273" s="50" t="s">
        <v>62</v>
      </c>
      <c r="G273" s="50"/>
      <c r="H273" s="50"/>
      <c r="I273" s="89" t="str">
        <f t="shared" ca="1" si="56"/>
        <v>INSERT INTO math(tangen,question,answer,editor,date,count) VALUES('m2000','\\(\\quad 668　×　8　＝　 \\)','\\(\\quad 5344 \\)','harazono',NOW(),0);</v>
      </c>
      <c r="J273" s="78" t="s">
        <v>229</v>
      </c>
      <c r="K273" s="1">
        <f t="shared" ca="1" si="57"/>
        <v>668</v>
      </c>
      <c r="L273" t="s">
        <v>238</v>
      </c>
      <c r="M273" s="1">
        <v>8</v>
      </c>
      <c r="N273" t="s">
        <v>239</v>
      </c>
      <c r="O273" t="s">
        <v>230</v>
      </c>
      <c r="P273" s="78" t="s">
        <v>229</v>
      </c>
      <c r="Q273" s="1">
        <f t="shared" ca="1" si="53"/>
        <v>5344</v>
      </c>
      <c r="R273" t="s">
        <v>230</v>
      </c>
      <c r="S273" t="str">
        <f t="shared" ca="1" si="48"/>
        <v>\\(\\quad 668　×　8　＝　 \\)</v>
      </c>
      <c r="T273" t="str">
        <f t="shared" ca="1" si="49"/>
        <v>\\(\\quad 5344 \\)</v>
      </c>
    </row>
    <row r="274" spans="1:20" x14ac:dyDescent="0.55000000000000004">
      <c r="A274" s="51" t="s">
        <v>60</v>
      </c>
      <c r="C274" s="50" t="s">
        <v>167</v>
      </c>
      <c r="D274" s="50" t="str">
        <f t="shared" ca="1" si="54"/>
        <v>\\(\\quad 127　×　9　＝　 \\)</v>
      </c>
      <c r="E274" s="50" t="str">
        <f t="shared" ca="1" si="55"/>
        <v>\\(\\quad 1143 \\)</v>
      </c>
      <c r="F274" s="50" t="s">
        <v>62</v>
      </c>
      <c r="G274" s="50"/>
      <c r="H274" s="50"/>
      <c r="I274" s="89" t="str">
        <f t="shared" ca="1" si="56"/>
        <v>INSERT INTO math(tangen,question,answer,editor,date,count) VALUES('m2000','\\(\\quad 127　×　9　＝　 \\)','\\(\\quad 1143 \\)','harazono',NOW(),0);</v>
      </c>
      <c r="J274" s="78" t="s">
        <v>229</v>
      </c>
      <c r="K274" s="1">
        <f t="shared" ca="1" si="57"/>
        <v>127</v>
      </c>
      <c r="L274" t="s">
        <v>238</v>
      </c>
      <c r="M274" s="1">
        <v>9</v>
      </c>
      <c r="N274" t="s">
        <v>239</v>
      </c>
      <c r="O274" t="s">
        <v>230</v>
      </c>
      <c r="P274" s="78" t="s">
        <v>229</v>
      </c>
      <c r="Q274" s="1">
        <f t="shared" ca="1" si="53"/>
        <v>1143</v>
      </c>
      <c r="R274" t="s">
        <v>230</v>
      </c>
      <c r="S274" t="str">
        <f t="shared" ca="1" si="48"/>
        <v>\\(\\quad 127　×　9　＝　 \\)</v>
      </c>
      <c r="T274" t="str">
        <f t="shared" ca="1" si="49"/>
        <v>\\(\\quad 1143 \\)</v>
      </c>
    </row>
    <row r="275" spans="1:20" x14ac:dyDescent="0.55000000000000004">
      <c r="A275" s="51" t="s">
        <v>60</v>
      </c>
      <c r="C275" s="50" t="s">
        <v>167</v>
      </c>
      <c r="D275" s="50" t="str">
        <f t="shared" ca="1" si="54"/>
        <v>\\(\\quad 148　×　1　＝　 \\)</v>
      </c>
      <c r="E275" s="50" t="str">
        <f t="shared" ca="1" si="55"/>
        <v>\\(\\quad 148 \\)</v>
      </c>
      <c r="F275" s="50" t="s">
        <v>62</v>
      </c>
      <c r="G275" s="50"/>
      <c r="H275" s="50"/>
      <c r="I275" s="89" t="str">
        <f t="shared" ca="1" si="56"/>
        <v>INSERT INTO math(tangen,question,answer,editor,date,count) VALUES('m2000','\\(\\quad 148　×　1　＝　 \\)','\\(\\quad 148 \\)','harazono',NOW(),0);</v>
      </c>
      <c r="J275" s="78" t="s">
        <v>229</v>
      </c>
      <c r="K275" s="1">
        <f t="shared" ca="1" si="57"/>
        <v>148</v>
      </c>
      <c r="L275" t="s">
        <v>238</v>
      </c>
      <c r="M275" s="1">
        <v>1</v>
      </c>
      <c r="N275" t="s">
        <v>239</v>
      </c>
      <c r="O275" t="s">
        <v>230</v>
      </c>
      <c r="P275" s="78" t="s">
        <v>229</v>
      </c>
      <c r="Q275" s="1">
        <f t="shared" ca="1" si="53"/>
        <v>148</v>
      </c>
      <c r="R275" t="s">
        <v>230</v>
      </c>
      <c r="S275" t="str">
        <f t="shared" ca="1" si="48"/>
        <v>\\(\\quad 148　×　1　＝　 \\)</v>
      </c>
      <c r="T275" t="str">
        <f t="shared" ca="1" si="49"/>
        <v>\\(\\quad 148 \\)</v>
      </c>
    </row>
    <row r="276" spans="1:20" x14ac:dyDescent="0.55000000000000004">
      <c r="A276" s="51" t="s">
        <v>60</v>
      </c>
      <c r="C276" s="50" t="s">
        <v>167</v>
      </c>
      <c r="D276" s="50" t="str">
        <f t="shared" ca="1" si="54"/>
        <v>\\(\\quad 871　×　2　＝　 \\)</v>
      </c>
      <c r="E276" s="50" t="str">
        <f t="shared" ca="1" si="55"/>
        <v>\\(\\quad 1742 \\)</v>
      </c>
      <c r="F276" s="50" t="s">
        <v>62</v>
      </c>
      <c r="G276" s="50"/>
      <c r="H276" s="50"/>
      <c r="I276" s="89" t="str">
        <f t="shared" ca="1" si="56"/>
        <v>INSERT INTO math(tangen,question,answer,editor,date,count) VALUES('m2000','\\(\\quad 871　×　2　＝　 \\)','\\(\\quad 1742 \\)','harazono',NOW(),0);</v>
      </c>
      <c r="J276" s="78" t="s">
        <v>229</v>
      </c>
      <c r="K276" s="1">
        <f t="shared" ca="1" si="57"/>
        <v>871</v>
      </c>
      <c r="L276" t="s">
        <v>238</v>
      </c>
      <c r="M276" s="1">
        <v>2</v>
      </c>
      <c r="N276" t="s">
        <v>239</v>
      </c>
      <c r="O276" t="s">
        <v>230</v>
      </c>
      <c r="P276" s="78" t="s">
        <v>229</v>
      </c>
      <c r="Q276" s="1">
        <f t="shared" ca="1" si="53"/>
        <v>1742</v>
      </c>
      <c r="R276" t="s">
        <v>230</v>
      </c>
      <c r="S276" t="str">
        <f t="shared" ca="1" si="48"/>
        <v>\\(\\quad 871　×　2　＝　 \\)</v>
      </c>
      <c r="T276" t="str">
        <f t="shared" ca="1" si="49"/>
        <v>\\(\\quad 1742 \\)</v>
      </c>
    </row>
    <row r="277" spans="1:20" x14ac:dyDescent="0.55000000000000004">
      <c r="A277" s="51" t="s">
        <v>60</v>
      </c>
      <c r="C277" s="50" t="s">
        <v>167</v>
      </c>
      <c r="D277" s="50" t="str">
        <f t="shared" ca="1" si="54"/>
        <v>\\(\\quad 273　×　3　＝　 \\)</v>
      </c>
      <c r="E277" s="50" t="str">
        <f t="shared" ca="1" si="55"/>
        <v>\\(\\quad 819 \\)</v>
      </c>
      <c r="F277" s="50" t="s">
        <v>62</v>
      </c>
      <c r="G277" s="50"/>
      <c r="H277" s="50"/>
      <c r="I277" s="89" t="str">
        <f t="shared" ca="1" si="56"/>
        <v>INSERT INTO math(tangen,question,answer,editor,date,count) VALUES('m2000','\\(\\quad 273　×　3　＝　 \\)','\\(\\quad 819 \\)','harazono',NOW(),0);</v>
      </c>
      <c r="J277" s="78" t="s">
        <v>229</v>
      </c>
      <c r="K277" s="1">
        <f t="shared" ca="1" si="57"/>
        <v>273</v>
      </c>
      <c r="L277" t="s">
        <v>238</v>
      </c>
      <c r="M277" s="1">
        <v>3</v>
      </c>
      <c r="N277" t="s">
        <v>239</v>
      </c>
      <c r="O277" t="s">
        <v>230</v>
      </c>
      <c r="P277" s="78" t="s">
        <v>229</v>
      </c>
      <c r="Q277" s="1">
        <f t="shared" ca="1" si="53"/>
        <v>819</v>
      </c>
      <c r="R277" t="s">
        <v>230</v>
      </c>
      <c r="S277" t="str">
        <f t="shared" ca="1" si="48"/>
        <v>\\(\\quad 273　×　3　＝　 \\)</v>
      </c>
      <c r="T277" t="str">
        <f t="shared" ca="1" si="49"/>
        <v>\\(\\quad 819 \\)</v>
      </c>
    </row>
    <row r="278" spans="1:20" x14ac:dyDescent="0.55000000000000004">
      <c r="A278" s="51" t="s">
        <v>60</v>
      </c>
      <c r="C278" s="50" t="s">
        <v>167</v>
      </c>
      <c r="D278" s="50" t="str">
        <f t="shared" ca="1" si="54"/>
        <v>\\(\\quad 519　×　4　＝　 \\)</v>
      </c>
      <c r="E278" s="50" t="str">
        <f t="shared" ca="1" si="55"/>
        <v>\\(\\quad 2076 \\)</v>
      </c>
      <c r="F278" s="50" t="s">
        <v>62</v>
      </c>
      <c r="G278" s="50"/>
      <c r="H278" s="50"/>
      <c r="I278" s="89" t="str">
        <f t="shared" ca="1" si="56"/>
        <v>INSERT INTO math(tangen,question,answer,editor,date,count) VALUES('m2000','\\(\\quad 519　×　4　＝　 \\)','\\(\\quad 2076 \\)','harazono',NOW(),0);</v>
      </c>
      <c r="J278" s="78" t="s">
        <v>229</v>
      </c>
      <c r="K278" s="1">
        <f t="shared" ca="1" si="57"/>
        <v>519</v>
      </c>
      <c r="L278" t="s">
        <v>238</v>
      </c>
      <c r="M278" s="1">
        <v>4</v>
      </c>
      <c r="N278" t="s">
        <v>239</v>
      </c>
      <c r="O278" t="s">
        <v>230</v>
      </c>
      <c r="P278" s="78" t="s">
        <v>229</v>
      </c>
      <c r="Q278" s="1">
        <f t="shared" ca="1" si="53"/>
        <v>2076</v>
      </c>
      <c r="R278" t="s">
        <v>230</v>
      </c>
      <c r="S278" t="str">
        <f t="shared" ca="1" si="48"/>
        <v>\\(\\quad 519　×　4　＝　 \\)</v>
      </c>
      <c r="T278" t="str">
        <f t="shared" ca="1" si="49"/>
        <v>\\(\\quad 2076 \\)</v>
      </c>
    </row>
    <row r="279" spans="1:20" x14ac:dyDescent="0.55000000000000004">
      <c r="A279" s="51" t="s">
        <v>60</v>
      </c>
      <c r="C279" s="50" t="s">
        <v>167</v>
      </c>
      <c r="D279" s="50" t="str">
        <f t="shared" ca="1" si="54"/>
        <v>\\(\\quad 750　×　5　＝　 \\)</v>
      </c>
      <c r="E279" s="50" t="str">
        <f t="shared" ca="1" si="55"/>
        <v>\\(\\quad 3750 \\)</v>
      </c>
      <c r="F279" s="50" t="s">
        <v>62</v>
      </c>
      <c r="G279" s="50"/>
      <c r="H279" s="50"/>
      <c r="I279" s="89" t="str">
        <f t="shared" ca="1" si="56"/>
        <v>INSERT INTO math(tangen,question,answer,editor,date,count) VALUES('m2000','\\(\\quad 750　×　5　＝　 \\)','\\(\\quad 3750 \\)','harazono',NOW(),0);</v>
      </c>
      <c r="J279" s="78" t="s">
        <v>229</v>
      </c>
      <c r="K279" s="1">
        <f t="shared" ca="1" si="57"/>
        <v>750</v>
      </c>
      <c r="L279" t="s">
        <v>238</v>
      </c>
      <c r="M279" s="1">
        <v>5</v>
      </c>
      <c r="N279" t="s">
        <v>239</v>
      </c>
      <c r="O279" t="s">
        <v>230</v>
      </c>
      <c r="P279" s="78" t="s">
        <v>229</v>
      </c>
      <c r="Q279" s="1">
        <f t="shared" ca="1" si="53"/>
        <v>3750</v>
      </c>
      <c r="R279" t="s">
        <v>230</v>
      </c>
      <c r="S279" t="str">
        <f t="shared" ca="1" si="48"/>
        <v>\\(\\quad 750　×　5　＝　 \\)</v>
      </c>
      <c r="T279" t="str">
        <f t="shared" ca="1" si="49"/>
        <v>\\(\\quad 3750 \\)</v>
      </c>
    </row>
    <row r="280" spans="1:20" x14ac:dyDescent="0.55000000000000004">
      <c r="A280" s="51" t="s">
        <v>60</v>
      </c>
      <c r="C280" s="50" t="s">
        <v>167</v>
      </c>
      <c r="D280" s="50" t="str">
        <f t="shared" ca="1" si="54"/>
        <v>\\(\\quad 355　×　6　＝　 \\)</v>
      </c>
      <c r="E280" s="50" t="str">
        <f t="shared" ca="1" si="55"/>
        <v>\\(\\quad 2130 \\)</v>
      </c>
      <c r="F280" s="50" t="s">
        <v>62</v>
      </c>
      <c r="G280" s="50"/>
      <c r="H280" s="50"/>
      <c r="I280" s="89" t="str">
        <f t="shared" ca="1" si="56"/>
        <v>INSERT INTO math(tangen,question,answer,editor,date,count) VALUES('m2000','\\(\\quad 355　×　6　＝　 \\)','\\(\\quad 2130 \\)','harazono',NOW(),0);</v>
      </c>
      <c r="J280" s="78" t="s">
        <v>229</v>
      </c>
      <c r="K280" s="1">
        <f t="shared" ca="1" si="57"/>
        <v>355</v>
      </c>
      <c r="L280" t="s">
        <v>238</v>
      </c>
      <c r="M280" s="1">
        <v>6</v>
      </c>
      <c r="N280" t="s">
        <v>239</v>
      </c>
      <c r="O280" t="s">
        <v>230</v>
      </c>
      <c r="P280" s="78" t="s">
        <v>229</v>
      </c>
      <c r="Q280" s="1">
        <f t="shared" ca="1" si="53"/>
        <v>2130</v>
      </c>
      <c r="R280" t="s">
        <v>230</v>
      </c>
      <c r="S280" t="str">
        <f t="shared" ca="1" si="48"/>
        <v>\\(\\quad 355　×　6　＝　 \\)</v>
      </c>
      <c r="T280" t="str">
        <f t="shared" ca="1" si="49"/>
        <v>\\(\\quad 2130 \\)</v>
      </c>
    </row>
    <row r="281" spans="1:20" x14ac:dyDescent="0.55000000000000004">
      <c r="A281" s="51" t="s">
        <v>60</v>
      </c>
      <c r="C281" s="50" t="s">
        <v>167</v>
      </c>
      <c r="D281" s="50" t="str">
        <f t="shared" ca="1" si="54"/>
        <v>\\(\\quad 300　×　7　＝　 \\)</v>
      </c>
      <c r="E281" s="50" t="str">
        <f t="shared" ca="1" si="55"/>
        <v>\\(\\quad 2100 \\)</v>
      </c>
      <c r="F281" s="50" t="s">
        <v>62</v>
      </c>
      <c r="G281" s="50"/>
      <c r="H281" s="50"/>
      <c r="I281" s="89" t="str">
        <f t="shared" ca="1" si="56"/>
        <v>INSERT INTO math(tangen,question,answer,editor,date,count) VALUES('m2000','\\(\\quad 300　×　7　＝　 \\)','\\(\\quad 2100 \\)','harazono',NOW(),0);</v>
      </c>
      <c r="J281" s="78" t="s">
        <v>229</v>
      </c>
      <c r="K281" s="1">
        <f t="shared" ca="1" si="57"/>
        <v>300</v>
      </c>
      <c r="L281" t="s">
        <v>238</v>
      </c>
      <c r="M281" s="1">
        <v>7</v>
      </c>
      <c r="N281" t="s">
        <v>239</v>
      </c>
      <c r="O281" t="s">
        <v>230</v>
      </c>
      <c r="P281" s="78" t="s">
        <v>229</v>
      </c>
      <c r="Q281" s="1">
        <f t="shared" ca="1" si="53"/>
        <v>2100</v>
      </c>
      <c r="R281" t="s">
        <v>230</v>
      </c>
      <c r="S281" t="str">
        <f t="shared" ca="1" si="48"/>
        <v>\\(\\quad 300　×　7　＝　 \\)</v>
      </c>
      <c r="T281" t="str">
        <f t="shared" ca="1" si="49"/>
        <v>\\(\\quad 2100 \\)</v>
      </c>
    </row>
    <row r="282" spans="1:20" x14ac:dyDescent="0.55000000000000004">
      <c r="A282" s="51" t="s">
        <v>60</v>
      </c>
      <c r="C282" s="50" t="s">
        <v>167</v>
      </c>
      <c r="D282" s="50" t="str">
        <f t="shared" ca="1" si="54"/>
        <v>\\(\\quad 484　×　8　＝　 \\)</v>
      </c>
      <c r="E282" s="50" t="str">
        <f t="shared" ca="1" si="55"/>
        <v>\\(\\quad 3872 \\)</v>
      </c>
      <c r="F282" s="50" t="s">
        <v>62</v>
      </c>
      <c r="G282" s="50"/>
      <c r="H282" s="50"/>
      <c r="I282" s="89" t="str">
        <f t="shared" ca="1" si="56"/>
        <v>INSERT INTO math(tangen,question,answer,editor,date,count) VALUES('m2000','\\(\\quad 484　×　8　＝　 \\)','\\(\\quad 3872 \\)','harazono',NOW(),0);</v>
      </c>
      <c r="J282" s="78" t="s">
        <v>229</v>
      </c>
      <c r="K282" s="1">
        <f t="shared" ca="1" si="57"/>
        <v>484</v>
      </c>
      <c r="L282" t="s">
        <v>238</v>
      </c>
      <c r="M282" s="1">
        <v>8</v>
      </c>
      <c r="N282" t="s">
        <v>239</v>
      </c>
      <c r="O282" t="s">
        <v>230</v>
      </c>
      <c r="P282" s="78" t="s">
        <v>229</v>
      </c>
      <c r="Q282" s="1">
        <f t="shared" ca="1" si="53"/>
        <v>3872</v>
      </c>
      <c r="R282" t="s">
        <v>230</v>
      </c>
      <c r="S282" t="str">
        <f t="shared" ca="1" si="48"/>
        <v>\\(\\quad 484　×　8　＝　 \\)</v>
      </c>
      <c r="T282" t="str">
        <f t="shared" ca="1" si="49"/>
        <v>\\(\\quad 3872 \\)</v>
      </c>
    </row>
    <row r="283" spans="1:20" x14ac:dyDescent="0.55000000000000004">
      <c r="A283" s="51" t="s">
        <v>60</v>
      </c>
      <c r="C283" s="50" t="s">
        <v>167</v>
      </c>
      <c r="D283" s="50" t="str">
        <f t="shared" ca="1" si="54"/>
        <v>\\(\\quad 532　×　9　＝　 \\)</v>
      </c>
      <c r="E283" s="50" t="str">
        <f t="shared" ca="1" si="55"/>
        <v>\\(\\quad 4788 \\)</v>
      </c>
      <c r="F283" s="50" t="s">
        <v>62</v>
      </c>
      <c r="G283" s="50"/>
      <c r="H283" s="50"/>
      <c r="I283" s="89" t="str">
        <f t="shared" ca="1" si="56"/>
        <v>INSERT INTO math(tangen,question,answer,editor,date,count) VALUES('m2000','\\(\\quad 532　×　9　＝　 \\)','\\(\\quad 4788 \\)','harazono',NOW(),0);</v>
      </c>
      <c r="J283" s="78" t="s">
        <v>229</v>
      </c>
      <c r="K283" s="1">
        <f t="shared" ca="1" si="57"/>
        <v>532</v>
      </c>
      <c r="L283" t="s">
        <v>238</v>
      </c>
      <c r="M283" s="1">
        <v>9</v>
      </c>
      <c r="N283" t="s">
        <v>239</v>
      </c>
      <c r="O283" t="s">
        <v>230</v>
      </c>
      <c r="P283" s="78" t="s">
        <v>229</v>
      </c>
      <c r="Q283" s="1">
        <f t="shared" ca="1" si="53"/>
        <v>4788</v>
      </c>
      <c r="R283" t="s">
        <v>230</v>
      </c>
      <c r="S283" t="str">
        <f t="shared" ca="1" si="48"/>
        <v>\\(\\quad 532　×　9　＝　 \\)</v>
      </c>
      <c r="T283" t="str">
        <f t="shared" ca="1" si="49"/>
        <v>\\(\\quad 4788 \\)</v>
      </c>
    </row>
    <row r="284" spans="1:20" x14ac:dyDescent="0.55000000000000004">
      <c r="A284" s="51" t="s">
        <v>60</v>
      </c>
      <c r="C284" s="50" t="s">
        <v>167</v>
      </c>
      <c r="D284" s="50" t="str">
        <f t="shared" ca="1" si="54"/>
        <v>\\(\\quad 865　×　1　＝　 \\)</v>
      </c>
      <c r="E284" s="50" t="str">
        <f t="shared" ca="1" si="55"/>
        <v>\\(\\quad 865 \\)</v>
      </c>
      <c r="F284" s="50" t="s">
        <v>62</v>
      </c>
      <c r="G284" s="50"/>
      <c r="H284" s="50"/>
      <c r="I284" s="89" t="str">
        <f t="shared" ca="1" si="56"/>
        <v>INSERT INTO math(tangen,question,answer,editor,date,count) VALUES('m2000','\\(\\quad 865　×　1　＝　 \\)','\\(\\quad 865 \\)','harazono',NOW(),0);</v>
      </c>
      <c r="J284" s="78" t="s">
        <v>229</v>
      </c>
      <c r="K284" s="1">
        <f t="shared" ca="1" si="57"/>
        <v>865</v>
      </c>
      <c r="L284" t="s">
        <v>238</v>
      </c>
      <c r="M284" s="1">
        <v>1</v>
      </c>
      <c r="N284" t="s">
        <v>239</v>
      </c>
      <c r="O284" t="s">
        <v>230</v>
      </c>
      <c r="P284" s="78" t="s">
        <v>229</v>
      </c>
      <c r="Q284" s="1">
        <f t="shared" ca="1" si="53"/>
        <v>865</v>
      </c>
      <c r="R284" t="s">
        <v>230</v>
      </c>
      <c r="S284" t="str">
        <f t="shared" ca="1" si="48"/>
        <v>\\(\\quad 865　×　1　＝　 \\)</v>
      </c>
      <c r="T284" t="str">
        <f t="shared" ca="1" si="49"/>
        <v>\\(\\quad 865 \\)</v>
      </c>
    </row>
    <row r="285" spans="1:20" x14ac:dyDescent="0.55000000000000004">
      <c r="A285" s="51" t="s">
        <v>60</v>
      </c>
      <c r="C285" s="50" t="s">
        <v>167</v>
      </c>
      <c r="D285" s="50" t="str">
        <f t="shared" ca="1" si="54"/>
        <v>\\(\\quad 763　×　2　＝　 \\)</v>
      </c>
      <c r="E285" s="50" t="str">
        <f t="shared" ca="1" si="55"/>
        <v>\\(\\quad 1526 \\)</v>
      </c>
      <c r="F285" s="50" t="s">
        <v>62</v>
      </c>
      <c r="G285" s="50"/>
      <c r="H285" s="50"/>
      <c r="I285" s="89" t="str">
        <f t="shared" ca="1" si="56"/>
        <v>INSERT INTO math(tangen,question,answer,editor,date,count) VALUES('m2000','\\(\\quad 763　×　2　＝　 \\)','\\(\\quad 1526 \\)','harazono',NOW(),0);</v>
      </c>
      <c r="J285" s="78" t="s">
        <v>229</v>
      </c>
      <c r="K285" s="1">
        <f t="shared" ca="1" si="57"/>
        <v>763</v>
      </c>
      <c r="L285" t="s">
        <v>238</v>
      </c>
      <c r="M285" s="1">
        <v>2</v>
      </c>
      <c r="N285" t="s">
        <v>239</v>
      </c>
      <c r="O285" t="s">
        <v>230</v>
      </c>
      <c r="P285" s="78" t="s">
        <v>229</v>
      </c>
      <c r="Q285" s="1">
        <f t="shared" ca="1" si="53"/>
        <v>1526</v>
      </c>
      <c r="R285" t="s">
        <v>230</v>
      </c>
      <c r="S285" t="str">
        <f t="shared" ca="1" si="48"/>
        <v>\\(\\quad 763　×　2　＝　 \\)</v>
      </c>
      <c r="T285" t="str">
        <f t="shared" ca="1" si="49"/>
        <v>\\(\\quad 1526 \\)</v>
      </c>
    </row>
    <row r="286" spans="1:20" x14ac:dyDescent="0.55000000000000004">
      <c r="A286" s="51" t="s">
        <v>60</v>
      </c>
      <c r="C286" s="50" t="s">
        <v>167</v>
      </c>
      <c r="D286" s="50" t="str">
        <f t="shared" ca="1" si="54"/>
        <v>\\(\\quad 574　×　3　＝　 \\)</v>
      </c>
      <c r="E286" s="50" t="str">
        <f t="shared" ca="1" si="55"/>
        <v>\\(\\quad 1722 \\)</v>
      </c>
      <c r="F286" s="50" t="s">
        <v>62</v>
      </c>
      <c r="G286" s="50"/>
      <c r="H286" s="50"/>
      <c r="I286" s="89" t="str">
        <f t="shared" ca="1" si="56"/>
        <v>INSERT INTO math(tangen,question,answer,editor,date,count) VALUES('m2000','\\(\\quad 574　×　3　＝　 \\)','\\(\\quad 1722 \\)','harazono',NOW(),0);</v>
      </c>
      <c r="J286" s="78" t="s">
        <v>229</v>
      </c>
      <c r="K286" s="1">
        <f t="shared" ca="1" si="57"/>
        <v>574</v>
      </c>
      <c r="L286" t="s">
        <v>238</v>
      </c>
      <c r="M286" s="1">
        <v>3</v>
      </c>
      <c r="N286" t="s">
        <v>239</v>
      </c>
      <c r="O286" t="s">
        <v>230</v>
      </c>
      <c r="P286" s="78" t="s">
        <v>229</v>
      </c>
      <c r="Q286" s="1">
        <f t="shared" ca="1" si="53"/>
        <v>1722</v>
      </c>
      <c r="R286" t="s">
        <v>230</v>
      </c>
      <c r="S286" t="str">
        <f t="shared" ca="1" si="48"/>
        <v>\\(\\quad 574　×　3　＝　 \\)</v>
      </c>
      <c r="T286" t="str">
        <f t="shared" ca="1" si="49"/>
        <v>\\(\\quad 1722 \\)</v>
      </c>
    </row>
    <row r="287" spans="1:20" x14ac:dyDescent="0.55000000000000004">
      <c r="A287" s="51" t="s">
        <v>60</v>
      </c>
      <c r="C287" s="50" t="s">
        <v>167</v>
      </c>
      <c r="D287" s="50" t="str">
        <f t="shared" ca="1" si="54"/>
        <v>\\(\\quad 418　×　4　＝　 \\)</v>
      </c>
      <c r="E287" s="50" t="str">
        <f t="shared" ca="1" si="55"/>
        <v>\\(\\quad 1672 \\)</v>
      </c>
      <c r="F287" s="50" t="s">
        <v>62</v>
      </c>
      <c r="G287" s="50"/>
      <c r="H287" s="50"/>
      <c r="I287" s="89" t="str">
        <f t="shared" ca="1" si="56"/>
        <v>INSERT INTO math(tangen,question,answer,editor,date,count) VALUES('m2000','\\(\\quad 418　×　4　＝　 \\)','\\(\\quad 1672 \\)','harazono',NOW(),0);</v>
      </c>
      <c r="J287" s="78" t="s">
        <v>229</v>
      </c>
      <c r="K287" s="1">
        <f t="shared" ca="1" si="57"/>
        <v>418</v>
      </c>
      <c r="L287" t="s">
        <v>238</v>
      </c>
      <c r="M287" s="1">
        <v>4</v>
      </c>
      <c r="N287" t="s">
        <v>239</v>
      </c>
      <c r="O287" t="s">
        <v>230</v>
      </c>
      <c r="P287" s="78" t="s">
        <v>229</v>
      </c>
      <c r="Q287" s="1">
        <f t="shared" ca="1" si="53"/>
        <v>1672</v>
      </c>
      <c r="R287" t="s">
        <v>230</v>
      </c>
      <c r="S287" t="str">
        <f t="shared" ca="1" si="48"/>
        <v>\\(\\quad 418　×　4　＝　 \\)</v>
      </c>
      <c r="T287" t="str">
        <f t="shared" ca="1" si="49"/>
        <v>\\(\\quad 1672 \\)</v>
      </c>
    </row>
    <row r="288" spans="1:20" x14ac:dyDescent="0.55000000000000004">
      <c r="A288" s="51" t="s">
        <v>60</v>
      </c>
      <c r="C288" s="50" t="s">
        <v>167</v>
      </c>
      <c r="D288" s="50" t="str">
        <f t="shared" ca="1" si="54"/>
        <v>\\(\\quad 371　×　5　＝　 \\)</v>
      </c>
      <c r="E288" s="50" t="str">
        <f t="shared" ca="1" si="55"/>
        <v>\\(\\quad 1855 \\)</v>
      </c>
      <c r="F288" s="50" t="s">
        <v>62</v>
      </c>
      <c r="G288" s="50"/>
      <c r="H288" s="50"/>
      <c r="I288" s="89" t="str">
        <f t="shared" ca="1" si="56"/>
        <v>INSERT INTO math(tangen,question,answer,editor,date,count) VALUES('m2000','\\(\\quad 371　×　5　＝　 \\)','\\(\\quad 1855 \\)','harazono',NOW(),0);</v>
      </c>
      <c r="J288" s="78" t="s">
        <v>229</v>
      </c>
      <c r="K288" s="1">
        <f t="shared" ca="1" si="57"/>
        <v>371</v>
      </c>
      <c r="L288" t="s">
        <v>238</v>
      </c>
      <c r="M288" s="1">
        <v>5</v>
      </c>
      <c r="N288" t="s">
        <v>239</v>
      </c>
      <c r="O288" t="s">
        <v>230</v>
      </c>
      <c r="P288" s="78" t="s">
        <v>229</v>
      </c>
      <c r="Q288" s="1">
        <f t="shared" ca="1" si="53"/>
        <v>1855</v>
      </c>
      <c r="R288" t="s">
        <v>230</v>
      </c>
      <c r="S288" t="str">
        <f t="shared" ca="1" si="48"/>
        <v>\\(\\quad 371　×　5　＝　 \\)</v>
      </c>
      <c r="T288" t="str">
        <f t="shared" ca="1" si="49"/>
        <v>\\(\\quad 1855 \\)</v>
      </c>
    </row>
    <row r="289" spans="1:20" x14ac:dyDescent="0.55000000000000004">
      <c r="A289" s="51" t="s">
        <v>60</v>
      </c>
      <c r="C289" s="50" t="s">
        <v>167</v>
      </c>
      <c r="D289" s="50" t="str">
        <f t="shared" ca="1" si="54"/>
        <v>\\(\\quad 622　×　6　＝　 \\)</v>
      </c>
      <c r="E289" s="50" t="str">
        <f t="shared" ca="1" si="55"/>
        <v>\\(\\quad 3732 \\)</v>
      </c>
      <c r="F289" s="50" t="s">
        <v>62</v>
      </c>
      <c r="G289" s="50"/>
      <c r="H289" s="50"/>
      <c r="I289" s="89" t="str">
        <f t="shared" ca="1" si="56"/>
        <v>INSERT INTO math(tangen,question,answer,editor,date,count) VALUES('m2000','\\(\\quad 622　×　6　＝　 \\)','\\(\\quad 3732 \\)','harazono',NOW(),0);</v>
      </c>
      <c r="J289" s="78" t="s">
        <v>229</v>
      </c>
      <c r="K289" s="1">
        <f t="shared" ca="1" si="57"/>
        <v>622</v>
      </c>
      <c r="L289" t="s">
        <v>238</v>
      </c>
      <c r="M289" s="1">
        <v>6</v>
      </c>
      <c r="N289" t="s">
        <v>239</v>
      </c>
      <c r="O289" t="s">
        <v>230</v>
      </c>
      <c r="P289" s="78" t="s">
        <v>229</v>
      </c>
      <c r="Q289" s="1">
        <f t="shared" ca="1" si="53"/>
        <v>3732</v>
      </c>
      <c r="R289" t="s">
        <v>230</v>
      </c>
      <c r="S289" t="str">
        <f t="shared" ca="1" si="48"/>
        <v>\\(\\quad 622　×　6　＝　 \\)</v>
      </c>
      <c r="T289" t="str">
        <f t="shared" ca="1" si="49"/>
        <v>\\(\\quad 3732 \\)</v>
      </c>
    </row>
    <row r="290" spans="1:20" x14ac:dyDescent="0.55000000000000004">
      <c r="A290" s="51" t="s">
        <v>60</v>
      </c>
      <c r="C290" s="50" t="s">
        <v>167</v>
      </c>
      <c r="D290" s="50" t="str">
        <f t="shared" ca="1" si="54"/>
        <v>\\(\\quad 625　×　7　＝　 \\)</v>
      </c>
      <c r="E290" s="50" t="str">
        <f t="shared" ca="1" si="55"/>
        <v>\\(\\quad 4375 \\)</v>
      </c>
      <c r="F290" s="50" t="s">
        <v>62</v>
      </c>
      <c r="G290" s="50"/>
      <c r="H290" s="50"/>
      <c r="I290" s="89" t="str">
        <f t="shared" ca="1" si="56"/>
        <v>INSERT INTO math(tangen,question,answer,editor,date,count) VALUES('m2000','\\(\\quad 625　×　7　＝　 \\)','\\(\\quad 4375 \\)','harazono',NOW(),0);</v>
      </c>
      <c r="J290" s="78" t="s">
        <v>229</v>
      </c>
      <c r="K290" s="1">
        <f t="shared" ca="1" si="57"/>
        <v>625</v>
      </c>
      <c r="L290" t="s">
        <v>238</v>
      </c>
      <c r="M290" s="1">
        <v>7</v>
      </c>
      <c r="N290" t="s">
        <v>239</v>
      </c>
      <c r="O290" t="s">
        <v>230</v>
      </c>
      <c r="P290" s="78" t="s">
        <v>229</v>
      </c>
      <c r="Q290" s="1">
        <f t="shared" ca="1" si="53"/>
        <v>4375</v>
      </c>
      <c r="R290" t="s">
        <v>230</v>
      </c>
      <c r="S290" t="str">
        <f t="shared" ca="1" si="48"/>
        <v>\\(\\quad 625　×　7　＝　 \\)</v>
      </c>
      <c r="T290" t="str">
        <f t="shared" ca="1" si="49"/>
        <v>\\(\\quad 4375 \\)</v>
      </c>
    </row>
    <row r="291" spans="1:20" x14ac:dyDescent="0.55000000000000004">
      <c r="A291" s="51" t="s">
        <v>60</v>
      </c>
      <c r="C291" s="50" t="s">
        <v>167</v>
      </c>
      <c r="D291" s="50" t="str">
        <f t="shared" ca="1" si="54"/>
        <v>\\(\\quad 829　×　8　＝　 \\)</v>
      </c>
      <c r="E291" s="50" t="str">
        <f t="shared" ca="1" si="55"/>
        <v>\\(\\quad 6632 \\)</v>
      </c>
      <c r="F291" s="50" t="s">
        <v>62</v>
      </c>
      <c r="G291" s="50"/>
      <c r="H291" s="50"/>
      <c r="I291" s="89" t="str">
        <f t="shared" ca="1" si="56"/>
        <v>INSERT INTO math(tangen,question,answer,editor,date,count) VALUES('m2000','\\(\\quad 829　×　8　＝　 \\)','\\(\\quad 6632 \\)','harazono',NOW(),0);</v>
      </c>
      <c r="J291" s="78" t="s">
        <v>229</v>
      </c>
      <c r="K291" s="1">
        <f t="shared" ca="1" si="57"/>
        <v>829</v>
      </c>
      <c r="L291" t="s">
        <v>238</v>
      </c>
      <c r="M291" s="1">
        <v>8</v>
      </c>
      <c r="N291" t="s">
        <v>239</v>
      </c>
      <c r="O291" t="s">
        <v>230</v>
      </c>
      <c r="P291" s="78" t="s">
        <v>229</v>
      </c>
      <c r="Q291" s="1">
        <f t="shared" ca="1" si="53"/>
        <v>6632</v>
      </c>
      <c r="R291" t="s">
        <v>230</v>
      </c>
      <c r="S291" t="str">
        <f t="shared" ca="1" si="48"/>
        <v>\\(\\quad 829　×　8　＝　 \\)</v>
      </c>
      <c r="T291" t="str">
        <f t="shared" ca="1" si="49"/>
        <v>\\(\\quad 6632 \\)</v>
      </c>
    </row>
    <row r="292" spans="1:20" x14ac:dyDescent="0.55000000000000004">
      <c r="A292" s="51" t="s">
        <v>60</v>
      </c>
      <c r="C292" s="50" t="s">
        <v>167</v>
      </c>
      <c r="D292" s="50" t="str">
        <f t="shared" ca="1" si="54"/>
        <v>\\(\\quad 390　×　9　＝　 \\)</v>
      </c>
      <c r="E292" s="50" t="str">
        <f t="shared" ca="1" si="55"/>
        <v>\\(\\quad 3510 \\)</v>
      </c>
      <c r="F292" s="50" t="s">
        <v>62</v>
      </c>
      <c r="G292" s="50"/>
      <c r="H292" s="50"/>
      <c r="I292" s="89" t="str">
        <f t="shared" ca="1" si="56"/>
        <v>INSERT INTO math(tangen,question,answer,editor,date,count) VALUES('m2000','\\(\\quad 390　×　9　＝　 \\)','\\(\\quad 3510 \\)','harazono',NOW(),0);</v>
      </c>
      <c r="J292" s="78" t="s">
        <v>229</v>
      </c>
      <c r="K292" s="1">
        <f t="shared" ca="1" si="57"/>
        <v>390</v>
      </c>
      <c r="L292" t="s">
        <v>238</v>
      </c>
      <c r="M292" s="1">
        <v>9</v>
      </c>
      <c r="N292" t="s">
        <v>239</v>
      </c>
      <c r="O292" t="s">
        <v>230</v>
      </c>
      <c r="P292" s="78" t="s">
        <v>229</v>
      </c>
      <c r="Q292" s="1">
        <f t="shared" ca="1" si="53"/>
        <v>3510</v>
      </c>
      <c r="R292" t="s">
        <v>230</v>
      </c>
      <c r="S292" t="str">
        <f t="shared" ca="1" si="48"/>
        <v>\\(\\quad 390　×　9　＝　 \\)</v>
      </c>
      <c r="T292" t="str">
        <f t="shared" ca="1" si="49"/>
        <v>\\(\\quad 3510 \\)</v>
      </c>
    </row>
    <row r="293" spans="1:20" x14ac:dyDescent="0.55000000000000004">
      <c r="A293" s="51" t="s">
        <v>60</v>
      </c>
      <c r="C293" s="50" t="s">
        <v>167</v>
      </c>
      <c r="D293" s="50" t="str">
        <f t="shared" ca="1" si="54"/>
        <v>\\(\\quad 155　×　1　＝　 \\)</v>
      </c>
      <c r="E293" s="50" t="str">
        <f t="shared" ca="1" si="55"/>
        <v>\\(\\quad 155 \\)</v>
      </c>
      <c r="F293" s="50" t="s">
        <v>62</v>
      </c>
      <c r="G293" s="50"/>
      <c r="H293" s="50"/>
      <c r="I293" s="89" t="str">
        <f t="shared" ca="1" si="56"/>
        <v>INSERT INTO math(tangen,question,answer,editor,date,count) VALUES('m2000','\\(\\quad 155　×　1　＝　 \\)','\\(\\quad 155 \\)','harazono',NOW(),0);</v>
      </c>
      <c r="J293" s="78" t="s">
        <v>229</v>
      </c>
      <c r="K293" s="1">
        <f t="shared" ca="1" si="57"/>
        <v>155</v>
      </c>
      <c r="L293" t="s">
        <v>238</v>
      </c>
      <c r="M293" s="1">
        <v>1</v>
      </c>
      <c r="N293" t="s">
        <v>239</v>
      </c>
      <c r="O293" t="s">
        <v>230</v>
      </c>
      <c r="P293" s="78" t="s">
        <v>229</v>
      </c>
      <c r="Q293" s="1">
        <f t="shared" ca="1" si="53"/>
        <v>155</v>
      </c>
      <c r="R293" t="s">
        <v>230</v>
      </c>
      <c r="S293" t="str">
        <f t="shared" ca="1" si="48"/>
        <v>\\(\\quad 155　×　1　＝　 \\)</v>
      </c>
      <c r="T293" t="str">
        <f t="shared" ca="1" si="49"/>
        <v>\\(\\quad 155 \\)</v>
      </c>
    </row>
    <row r="294" spans="1:20" x14ac:dyDescent="0.55000000000000004">
      <c r="A294" s="51" t="s">
        <v>60</v>
      </c>
      <c r="C294" s="50" t="s">
        <v>167</v>
      </c>
      <c r="D294" s="50" t="str">
        <f t="shared" ca="1" si="54"/>
        <v>\\(\\quad 868　×　2　＝　 \\)</v>
      </c>
      <c r="E294" s="50" t="str">
        <f t="shared" ca="1" si="55"/>
        <v>\\(\\quad 1736 \\)</v>
      </c>
      <c r="F294" s="50" t="s">
        <v>62</v>
      </c>
      <c r="G294" s="50"/>
      <c r="H294" s="50"/>
      <c r="I294" s="89" t="str">
        <f t="shared" ca="1" si="56"/>
        <v>INSERT INTO math(tangen,question,answer,editor,date,count) VALUES('m2000','\\(\\quad 868　×　2　＝　 \\)','\\(\\quad 1736 \\)','harazono',NOW(),0);</v>
      </c>
      <c r="J294" s="78" t="s">
        <v>229</v>
      </c>
      <c r="K294" s="1">
        <f t="shared" ca="1" si="57"/>
        <v>868</v>
      </c>
      <c r="L294" t="s">
        <v>238</v>
      </c>
      <c r="M294" s="1">
        <v>2</v>
      </c>
      <c r="N294" t="s">
        <v>239</v>
      </c>
      <c r="O294" t="s">
        <v>230</v>
      </c>
      <c r="P294" s="78" t="s">
        <v>229</v>
      </c>
      <c r="Q294" s="1">
        <f t="shared" ca="1" si="53"/>
        <v>1736</v>
      </c>
      <c r="R294" t="s">
        <v>230</v>
      </c>
      <c r="S294" t="str">
        <f t="shared" ca="1" si="48"/>
        <v>\\(\\quad 868　×　2　＝　 \\)</v>
      </c>
      <c r="T294" t="str">
        <f t="shared" ca="1" si="49"/>
        <v>\\(\\quad 1736 \\)</v>
      </c>
    </row>
    <row r="295" spans="1:20" x14ac:dyDescent="0.55000000000000004">
      <c r="A295" s="51" t="s">
        <v>60</v>
      </c>
      <c r="C295" s="50" t="s">
        <v>167</v>
      </c>
      <c r="D295" s="50" t="str">
        <f t="shared" ca="1" si="54"/>
        <v>\\(\\quad 544　×　3　＝　 \\)</v>
      </c>
      <c r="E295" s="50" t="str">
        <f t="shared" ca="1" si="55"/>
        <v>\\(\\quad 1632 \\)</v>
      </c>
      <c r="F295" s="50" t="s">
        <v>62</v>
      </c>
      <c r="G295" s="50"/>
      <c r="H295" s="50"/>
      <c r="I295" s="89" t="str">
        <f t="shared" ca="1" si="56"/>
        <v>INSERT INTO math(tangen,question,answer,editor,date,count) VALUES('m2000','\\(\\quad 544　×　3　＝　 \\)','\\(\\quad 1632 \\)','harazono',NOW(),0);</v>
      </c>
      <c r="J295" s="78" t="s">
        <v>229</v>
      </c>
      <c r="K295" s="1">
        <f t="shared" ca="1" si="57"/>
        <v>544</v>
      </c>
      <c r="L295" t="s">
        <v>238</v>
      </c>
      <c r="M295" s="1">
        <v>3</v>
      </c>
      <c r="N295" t="s">
        <v>239</v>
      </c>
      <c r="O295" t="s">
        <v>230</v>
      </c>
      <c r="P295" s="78" t="s">
        <v>229</v>
      </c>
      <c r="Q295" s="1">
        <f t="shared" ca="1" si="53"/>
        <v>1632</v>
      </c>
      <c r="R295" t="s">
        <v>230</v>
      </c>
      <c r="S295" t="str">
        <f t="shared" ca="1" si="48"/>
        <v>\\(\\quad 544　×　3　＝　 \\)</v>
      </c>
      <c r="T295" t="str">
        <f t="shared" ca="1" si="49"/>
        <v>\\(\\quad 1632 \\)</v>
      </c>
    </row>
    <row r="296" spans="1:20" x14ac:dyDescent="0.55000000000000004">
      <c r="A296" s="51" t="s">
        <v>60</v>
      </c>
      <c r="C296" s="50" t="s">
        <v>167</v>
      </c>
      <c r="D296" s="50" t="str">
        <f t="shared" ca="1" si="54"/>
        <v>\\(\\quad 540　×　4　＝　 \\)</v>
      </c>
      <c r="E296" s="50" t="str">
        <f t="shared" ca="1" si="55"/>
        <v>\\(\\quad 2160 \\)</v>
      </c>
      <c r="F296" s="50" t="s">
        <v>62</v>
      </c>
      <c r="G296" s="50"/>
      <c r="H296" s="50"/>
      <c r="I296" s="89" t="str">
        <f t="shared" ca="1" si="56"/>
        <v>INSERT INTO math(tangen,question,answer,editor,date,count) VALUES('m2000','\\(\\quad 540　×　4　＝　 \\)','\\(\\quad 2160 \\)','harazono',NOW(),0);</v>
      </c>
      <c r="J296" s="78" t="s">
        <v>229</v>
      </c>
      <c r="K296" s="1">
        <f t="shared" ca="1" si="57"/>
        <v>540</v>
      </c>
      <c r="L296" t="s">
        <v>238</v>
      </c>
      <c r="M296" s="1">
        <v>4</v>
      </c>
      <c r="N296" t="s">
        <v>239</v>
      </c>
      <c r="O296" t="s">
        <v>230</v>
      </c>
      <c r="P296" s="78" t="s">
        <v>229</v>
      </c>
      <c r="Q296" s="1">
        <f t="shared" ca="1" si="53"/>
        <v>2160</v>
      </c>
      <c r="R296" t="s">
        <v>230</v>
      </c>
      <c r="S296" t="str">
        <f t="shared" ca="1" si="48"/>
        <v>\\(\\quad 540　×　4　＝　 \\)</v>
      </c>
      <c r="T296" t="str">
        <f t="shared" ca="1" si="49"/>
        <v>\\(\\quad 2160 \\)</v>
      </c>
    </row>
    <row r="297" spans="1:20" x14ac:dyDescent="0.55000000000000004">
      <c r="A297" s="51" t="s">
        <v>60</v>
      </c>
      <c r="C297" s="50" t="s">
        <v>167</v>
      </c>
      <c r="D297" s="50" t="str">
        <f t="shared" ca="1" si="54"/>
        <v>\\(\\quad 643　×　5　＝　 \\)</v>
      </c>
      <c r="E297" s="50" t="str">
        <f t="shared" ca="1" si="55"/>
        <v>\\(\\quad 3215 \\)</v>
      </c>
      <c r="F297" s="50" t="s">
        <v>62</v>
      </c>
      <c r="G297" s="50"/>
      <c r="H297" s="50"/>
      <c r="I297" s="89" t="str">
        <f t="shared" ca="1" si="56"/>
        <v>INSERT INTO math(tangen,question,answer,editor,date,count) VALUES('m2000','\\(\\quad 643　×　5　＝　 \\)','\\(\\quad 3215 \\)','harazono',NOW(),0);</v>
      </c>
      <c r="J297" s="78" t="s">
        <v>229</v>
      </c>
      <c r="K297" s="1">
        <f t="shared" ca="1" si="57"/>
        <v>643</v>
      </c>
      <c r="L297" t="s">
        <v>238</v>
      </c>
      <c r="M297" s="1">
        <v>5</v>
      </c>
      <c r="N297" t="s">
        <v>239</v>
      </c>
      <c r="O297" t="s">
        <v>230</v>
      </c>
      <c r="P297" s="78" t="s">
        <v>229</v>
      </c>
      <c r="Q297" s="1">
        <f t="shared" ca="1" si="53"/>
        <v>3215</v>
      </c>
      <c r="R297" t="s">
        <v>230</v>
      </c>
      <c r="S297" t="str">
        <f t="shared" ca="1" si="48"/>
        <v>\\(\\quad 643　×　5　＝　 \\)</v>
      </c>
      <c r="T297" t="str">
        <f t="shared" ca="1" si="49"/>
        <v>\\(\\quad 3215 \\)</v>
      </c>
    </row>
    <row r="298" spans="1:20" x14ac:dyDescent="0.55000000000000004">
      <c r="A298" s="51" t="s">
        <v>60</v>
      </c>
      <c r="C298" s="50" t="s">
        <v>167</v>
      </c>
      <c r="D298" s="50" t="str">
        <f t="shared" ca="1" si="54"/>
        <v>\\(\\quad 650　×　6　＝　 \\)</v>
      </c>
      <c r="E298" s="50" t="str">
        <f t="shared" ca="1" si="55"/>
        <v>\\(\\quad 3900 \\)</v>
      </c>
      <c r="F298" s="50" t="s">
        <v>62</v>
      </c>
      <c r="G298" s="50"/>
      <c r="H298" s="50"/>
      <c r="I298" s="89" t="str">
        <f t="shared" ca="1" si="56"/>
        <v>INSERT INTO math(tangen,question,answer,editor,date,count) VALUES('m2000','\\(\\quad 650　×　6　＝　 \\)','\\(\\quad 3900 \\)','harazono',NOW(),0);</v>
      </c>
      <c r="J298" s="78" t="s">
        <v>229</v>
      </c>
      <c r="K298" s="1">
        <f t="shared" ca="1" si="57"/>
        <v>650</v>
      </c>
      <c r="L298" t="s">
        <v>238</v>
      </c>
      <c r="M298" s="1">
        <v>6</v>
      </c>
      <c r="N298" t="s">
        <v>239</v>
      </c>
      <c r="O298" t="s">
        <v>230</v>
      </c>
      <c r="P298" s="78" t="s">
        <v>229</v>
      </c>
      <c r="Q298" s="1">
        <f t="shared" ca="1" si="53"/>
        <v>3900</v>
      </c>
      <c r="R298" t="s">
        <v>230</v>
      </c>
      <c r="S298" t="str">
        <f t="shared" ca="1" si="48"/>
        <v>\\(\\quad 650　×　6　＝　 \\)</v>
      </c>
      <c r="T298" t="str">
        <f t="shared" ca="1" si="49"/>
        <v>\\(\\quad 3900 \\)</v>
      </c>
    </row>
    <row r="299" spans="1:20" x14ac:dyDescent="0.55000000000000004">
      <c r="A299" s="51" t="s">
        <v>60</v>
      </c>
      <c r="C299" s="50" t="s">
        <v>167</v>
      </c>
      <c r="D299" s="50" t="str">
        <f t="shared" ca="1" si="54"/>
        <v>\\(\\quad 692　×　7　＝　 \\)</v>
      </c>
      <c r="E299" s="50" t="str">
        <f t="shared" ca="1" si="55"/>
        <v>\\(\\quad 4844 \\)</v>
      </c>
      <c r="F299" s="50" t="s">
        <v>62</v>
      </c>
      <c r="G299" s="50"/>
      <c r="H299" s="50"/>
      <c r="I299" s="89" t="str">
        <f t="shared" ca="1" si="56"/>
        <v>INSERT INTO math(tangen,question,answer,editor,date,count) VALUES('m2000','\\(\\quad 692　×　7　＝　 \\)','\\(\\quad 4844 \\)','harazono',NOW(),0);</v>
      </c>
      <c r="J299" s="78" t="s">
        <v>229</v>
      </c>
      <c r="K299" s="1">
        <f t="shared" ca="1" si="57"/>
        <v>692</v>
      </c>
      <c r="L299" t="s">
        <v>238</v>
      </c>
      <c r="M299" s="1">
        <v>7</v>
      </c>
      <c r="N299" t="s">
        <v>239</v>
      </c>
      <c r="O299" t="s">
        <v>230</v>
      </c>
      <c r="P299" s="78" t="s">
        <v>229</v>
      </c>
      <c r="Q299" s="1">
        <f t="shared" ca="1" si="53"/>
        <v>4844</v>
      </c>
      <c r="R299" t="s">
        <v>230</v>
      </c>
      <c r="S299" t="str">
        <f t="shared" ca="1" si="48"/>
        <v>\\(\\quad 692　×　7　＝　 \\)</v>
      </c>
      <c r="T299" t="str">
        <f t="shared" ca="1" si="49"/>
        <v>\\(\\quad 4844 \\)</v>
      </c>
    </row>
    <row r="300" spans="1:20" x14ac:dyDescent="0.55000000000000004">
      <c r="A300" s="51" t="s">
        <v>60</v>
      </c>
      <c r="C300" s="50" t="s">
        <v>167</v>
      </c>
      <c r="D300" s="50" t="str">
        <f t="shared" ca="1" si="54"/>
        <v>\\(\\quad 386　×　8　＝　 \\)</v>
      </c>
      <c r="E300" s="50" t="str">
        <f t="shared" ca="1" si="55"/>
        <v>\\(\\quad 3088 \\)</v>
      </c>
      <c r="F300" s="50" t="s">
        <v>62</v>
      </c>
      <c r="G300" s="50"/>
      <c r="H300" s="50"/>
      <c r="I300" s="89" t="str">
        <f t="shared" ca="1" si="56"/>
        <v>INSERT INTO math(tangen,question,answer,editor,date,count) VALUES('m2000','\\(\\quad 386　×　8　＝　 \\)','\\(\\quad 3088 \\)','harazono',NOW(),0);</v>
      </c>
      <c r="J300" s="78" t="s">
        <v>229</v>
      </c>
      <c r="K300" s="1">
        <f t="shared" ca="1" si="57"/>
        <v>386</v>
      </c>
      <c r="L300" t="s">
        <v>238</v>
      </c>
      <c r="M300" s="1">
        <v>8</v>
      </c>
      <c r="N300" t="s">
        <v>239</v>
      </c>
      <c r="O300" t="s">
        <v>230</v>
      </c>
      <c r="P300" s="78" t="s">
        <v>229</v>
      </c>
      <c r="Q300" s="1">
        <f t="shared" ca="1" si="53"/>
        <v>3088</v>
      </c>
      <c r="R300" t="s">
        <v>230</v>
      </c>
      <c r="S300" t="str">
        <f t="shared" ca="1" si="48"/>
        <v>\\(\\quad 386　×　8　＝　 \\)</v>
      </c>
      <c r="T300" t="str">
        <f t="shared" ca="1" si="49"/>
        <v>\\(\\quad 3088 \\)</v>
      </c>
    </row>
    <row r="301" spans="1:20" x14ac:dyDescent="0.55000000000000004">
      <c r="A301" s="51" t="s">
        <v>60</v>
      </c>
      <c r="C301" s="50" t="s">
        <v>167</v>
      </c>
      <c r="D301" s="50" t="str">
        <f t="shared" ca="1" si="54"/>
        <v>\\(\\quad 329　×　9　＝　 \\)</v>
      </c>
      <c r="E301" s="50" t="str">
        <f t="shared" ca="1" si="55"/>
        <v>\\(\\quad 2961 \\)</v>
      </c>
      <c r="F301" s="50" t="s">
        <v>62</v>
      </c>
      <c r="G301" s="50"/>
      <c r="H301" s="50"/>
      <c r="I301" s="89" t="str">
        <f t="shared" ca="1" si="56"/>
        <v>INSERT INTO math(tangen,question,answer,editor,date,count) VALUES('m2000','\\(\\quad 329　×　9　＝　 \\)','\\(\\quad 2961 \\)','harazono',NOW(),0);</v>
      </c>
      <c r="J301" s="78" t="s">
        <v>229</v>
      </c>
      <c r="K301" s="1">
        <f t="shared" ca="1" si="57"/>
        <v>329</v>
      </c>
      <c r="L301" t="s">
        <v>238</v>
      </c>
      <c r="M301" s="1">
        <v>9</v>
      </c>
      <c r="N301" t="s">
        <v>239</v>
      </c>
      <c r="O301" t="s">
        <v>230</v>
      </c>
      <c r="P301" s="78" t="s">
        <v>229</v>
      </c>
      <c r="Q301" s="1">
        <f t="shared" ca="1" si="53"/>
        <v>2961</v>
      </c>
      <c r="R301" t="s">
        <v>230</v>
      </c>
      <c r="S301" t="str">
        <f t="shared" ca="1" si="48"/>
        <v>\\(\\quad 329　×　9　＝　 \\)</v>
      </c>
      <c r="T301" t="str">
        <f t="shared" ca="1" si="49"/>
        <v>\\(\\quad 2961 \\)</v>
      </c>
    </row>
    <row r="302" spans="1:20" x14ac:dyDescent="0.55000000000000004">
      <c r="A302" s="51" t="s">
        <v>60</v>
      </c>
      <c r="C302" s="50" t="s">
        <v>167</v>
      </c>
      <c r="D302" s="50" t="str">
        <f t="shared" ca="1" si="54"/>
        <v>\\(\\quad 778　×　1　＝　 \\)</v>
      </c>
      <c r="E302" s="50" t="str">
        <f t="shared" ca="1" si="55"/>
        <v>\\(\\quad 778 \\)</v>
      </c>
      <c r="F302" s="50" t="s">
        <v>62</v>
      </c>
      <c r="G302" s="50"/>
      <c r="H302" s="50"/>
      <c r="I302" s="89" t="str">
        <f t="shared" ca="1" si="56"/>
        <v>INSERT INTO math(tangen,question,answer,editor,date,count) VALUES('m2000','\\(\\quad 778　×　1　＝　 \\)','\\(\\quad 778 \\)','harazono',NOW(),0);</v>
      </c>
      <c r="J302" s="78" t="s">
        <v>229</v>
      </c>
      <c r="K302" s="1">
        <f t="shared" ca="1" si="57"/>
        <v>778</v>
      </c>
      <c r="L302" t="s">
        <v>238</v>
      </c>
      <c r="M302" s="1">
        <v>1</v>
      </c>
      <c r="N302" t="s">
        <v>239</v>
      </c>
      <c r="O302" t="s">
        <v>230</v>
      </c>
      <c r="P302" s="78" t="s">
        <v>229</v>
      </c>
      <c r="Q302" s="1">
        <f t="shared" ca="1" si="53"/>
        <v>778</v>
      </c>
      <c r="R302" t="s">
        <v>230</v>
      </c>
      <c r="S302" t="str">
        <f t="shared" ca="1" si="48"/>
        <v>\\(\\quad 778　×　1　＝　 \\)</v>
      </c>
      <c r="T302" t="str">
        <f t="shared" ca="1" si="49"/>
        <v>\\(\\quad 778 \\)</v>
      </c>
    </row>
    <row r="303" spans="1:20" x14ac:dyDescent="0.55000000000000004">
      <c r="A303" s="51" t="s">
        <v>60</v>
      </c>
      <c r="C303" s="50" t="s">
        <v>167</v>
      </c>
      <c r="D303" s="50" t="str">
        <f t="shared" ca="1" si="54"/>
        <v>\\(\\quad 176　×　2　＝　 \\)</v>
      </c>
      <c r="E303" s="50" t="str">
        <f t="shared" ca="1" si="55"/>
        <v>\\(\\quad 352 \\)</v>
      </c>
      <c r="F303" s="50" t="s">
        <v>62</v>
      </c>
      <c r="G303" s="50"/>
      <c r="H303" s="50"/>
      <c r="I303" s="89" t="str">
        <f t="shared" ca="1" si="56"/>
        <v>INSERT INTO math(tangen,question,answer,editor,date,count) VALUES('m2000','\\(\\quad 176　×　2　＝　 \\)','\\(\\quad 352 \\)','harazono',NOW(),0);</v>
      </c>
      <c r="J303" s="78" t="s">
        <v>229</v>
      </c>
      <c r="K303" s="1">
        <f t="shared" ca="1" si="57"/>
        <v>176</v>
      </c>
      <c r="L303" t="s">
        <v>238</v>
      </c>
      <c r="M303" s="1">
        <v>2</v>
      </c>
      <c r="N303" t="s">
        <v>239</v>
      </c>
      <c r="O303" t="s">
        <v>230</v>
      </c>
      <c r="P303" s="78" t="s">
        <v>229</v>
      </c>
      <c r="Q303" s="1">
        <f t="shared" ca="1" si="53"/>
        <v>352</v>
      </c>
      <c r="R303" t="s">
        <v>230</v>
      </c>
      <c r="S303" t="str">
        <f t="shared" ca="1" si="48"/>
        <v>\\(\\quad 176　×　2　＝　 \\)</v>
      </c>
      <c r="T303" t="str">
        <f t="shared" ca="1" si="49"/>
        <v>\\(\\quad 352 \\)</v>
      </c>
    </row>
    <row r="304" spans="1:20" x14ac:dyDescent="0.55000000000000004">
      <c r="A304" s="51" t="s">
        <v>60</v>
      </c>
      <c r="C304" s="50" t="s">
        <v>167</v>
      </c>
      <c r="D304" s="50" t="str">
        <f t="shared" ca="1" si="54"/>
        <v>\\(\\quad 293　×　3　＝　 \\)</v>
      </c>
      <c r="E304" s="50" t="str">
        <f t="shared" ca="1" si="55"/>
        <v>\\(\\quad 879 \\)</v>
      </c>
      <c r="F304" s="50" t="s">
        <v>62</v>
      </c>
      <c r="G304" s="50"/>
      <c r="H304" s="50"/>
      <c r="I304" s="89" t="str">
        <f t="shared" ca="1" si="56"/>
        <v>INSERT INTO math(tangen,question,answer,editor,date,count) VALUES('m2000','\\(\\quad 293　×　3　＝　 \\)','\\(\\quad 879 \\)','harazono',NOW(),0);</v>
      </c>
      <c r="J304" s="78" t="s">
        <v>229</v>
      </c>
      <c r="K304" s="1">
        <f t="shared" ca="1" si="57"/>
        <v>293</v>
      </c>
      <c r="L304" t="s">
        <v>238</v>
      </c>
      <c r="M304" s="1">
        <v>3</v>
      </c>
      <c r="N304" t="s">
        <v>239</v>
      </c>
      <c r="O304" t="s">
        <v>230</v>
      </c>
      <c r="P304" s="78" t="s">
        <v>229</v>
      </c>
      <c r="Q304" s="1">
        <f t="shared" ca="1" si="53"/>
        <v>879</v>
      </c>
      <c r="R304" t="s">
        <v>230</v>
      </c>
      <c r="S304" t="str">
        <f t="shared" ca="1" si="48"/>
        <v>\\(\\quad 293　×　3　＝　 \\)</v>
      </c>
      <c r="T304" t="str">
        <f t="shared" ca="1" si="49"/>
        <v>\\(\\quad 879 \\)</v>
      </c>
    </row>
    <row r="305" spans="1:20" x14ac:dyDescent="0.55000000000000004">
      <c r="A305" s="51" t="s">
        <v>60</v>
      </c>
      <c r="C305" s="50" t="s">
        <v>167</v>
      </c>
      <c r="D305" s="50" t="str">
        <f t="shared" ca="1" si="54"/>
        <v>\\(\\quad 787　×　4　＝　 \\)</v>
      </c>
      <c r="E305" s="50" t="str">
        <f t="shared" ca="1" si="55"/>
        <v>\\(\\quad 3148 \\)</v>
      </c>
      <c r="F305" s="50" t="s">
        <v>62</v>
      </c>
      <c r="G305" s="50"/>
      <c r="H305" s="50"/>
      <c r="I305" s="89" t="str">
        <f t="shared" ca="1" si="56"/>
        <v>INSERT INTO math(tangen,question,answer,editor,date,count) VALUES('m2000','\\(\\quad 787　×　4　＝　 \\)','\\(\\quad 3148 \\)','harazono',NOW(),0);</v>
      </c>
      <c r="J305" s="78" t="s">
        <v>229</v>
      </c>
      <c r="K305" s="1">
        <f t="shared" ca="1" si="57"/>
        <v>787</v>
      </c>
      <c r="L305" t="s">
        <v>238</v>
      </c>
      <c r="M305" s="1">
        <v>4</v>
      </c>
      <c r="N305" t="s">
        <v>239</v>
      </c>
      <c r="O305" t="s">
        <v>230</v>
      </c>
      <c r="P305" s="78" t="s">
        <v>229</v>
      </c>
      <c r="Q305" s="1">
        <f t="shared" ca="1" si="53"/>
        <v>3148</v>
      </c>
      <c r="R305" t="s">
        <v>230</v>
      </c>
      <c r="S305" t="str">
        <f t="shared" ca="1" si="48"/>
        <v>\\(\\quad 787　×　4　＝　 \\)</v>
      </c>
      <c r="T305" t="str">
        <f t="shared" ca="1" si="49"/>
        <v>\\(\\quad 3148 \\)</v>
      </c>
    </row>
    <row r="306" spans="1:20" x14ac:dyDescent="0.55000000000000004">
      <c r="A306" s="51" t="s">
        <v>60</v>
      </c>
      <c r="C306" s="50" t="s">
        <v>167</v>
      </c>
      <c r="D306" s="50" t="str">
        <f t="shared" ca="1" si="54"/>
        <v>\\(\\quad 723　×　5　＝　 \\)</v>
      </c>
      <c r="E306" s="50" t="str">
        <f t="shared" ca="1" si="55"/>
        <v>\\(\\quad 3615 \\)</v>
      </c>
      <c r="F306" s="50" t="s">
        <v>62</v>
      </c>
      <c r="G306" s="50"/>
      <c r="H306" s="50"/>
      <c r="I306" s="89" t="str">
        <f t="shared" ca="1" si="56"/>
        <v>INSERT INTO math(tangen,question,answer,editor,date,count) VALUES('m2000','\\(\\quad 723　×　5　＝　 \\)','\\(\\quad 3615 \\)','harazono',NOW(),0);</v>
      </c>
      <c r="J306" s="78" t="s">
        <v>229</v>
      </c>
      <c r="K306" s="1">
        <f t="shared" ca="1" si="57"/>
        <v>723</v>
      </c>
      <c r="L306" t="s">
        <v>238</v>
      </c>
      <c r="M306" s="1">
        <v>5</v>
      </c>
      <c r="N306" t="s">
        <v>239</v>
      </c>
      <c r="O306" t="s">
        <v>230</v>
      </c>
      <c r="P306" s="78" t="s">
        <v>229</v>
      </c>
      <c r="Q306" s="1">
        <f t="shared" ca="1" si="53"/>
        <v>3615</v>
      </c>
      <c r="R306" t="s">
        <v>230</v>
      </c>
      <c r="S306" t="str">
        <f t="shared" ca="1" si="48"/>
        <v>\\(\\quad 723　×　5　＝　 \\)</v>
      </c>
      <c r="T306" t="str">
        <f t="shared" ca="1" si="49"/>
        <v>\\(\\quad 3615 \\)</v>
      </c>
    </row>
    <row r="307" spans="1:20" x14ac:dyDescent="0.55000000000000004">
      <c r="A307" s="51" t="s">
        <v>60</v>
      </c>
      <c r="C307" s="50" t="s">
        <v>167</v>
      </c>
      <c r="D307" s="50" t="str">
        <f t="shared" ca="1" si="54"/>
        <v>\\(\\quad 325　×　6　＝　 \\)</v>
      </c>
      <c r="E307" s="50" t="str">
        <f t="shared" ca="1" si="55"/>
        <v>\\(\\quad 1950 \\)</v>
      </c>
      <c r="F307" s="50" t="s">
        <v>62</v>
      </c>
      <c r="G307" s="50"/>
      <c r="H307" s="50"/>
      <c r="I307" s="89" t="str">
        <f t="shared" ca="1" si="56"/>
        <v>INSERT INTO math(tangen,question,answer,editor,date,count) VALUES('m2000','\\(\\quad 325　×　6　＝　 \\)','\\(\\quad 1950 \\)','harazono',NOW(),0);</v>
      </c>
      <c r="J307" s="78" t="s">
        <v>229</v>
      </c>
      <c r="K307" s="1">
        <f t="shared" ca="1" si="57"/>
        <v>325</v>
      </c>
      <c r="L307" t="s">
        <v>238</v>
      </c>
      <c r="M307" s="1">
        <v>6</v>
      </c>
      <c r="N307" t="s">
        <v>239</v>
      </c>
      <c r="O307" t="s">
        <v>230</v>
      </c>
      <c r="P307" s="78" t="s">
        <v>229</v>
      </c>
      <c r="Q307" s="1">
        <f t="shared" ca="1" si="53"/>
        <v>1950</v>
      </c>
      <c r="R307" t="s">
        <v>230</v>
      </c>
      <c r="S307" t="str">
        <f t="shared" ca="1" si="48"/>
        <v>\\(\\quad 325　×　6　＝　 \\)</v>
      </c>
      <c r="T307" t="str">
        <f t="shared" ca="1" si="49"/>
        <v>\\(\\quad 1950 \\)</v>
      </c>
    </row>
    <row r="308" spans="1:20" x14ac:dyDescent="0.55000000000000004">
      <c r="A308" s="51" t="s">
        <v>60</v>
      </c>
      <c r="C308" s="50" t="s">
        <v>167</v>
      </c>
      <c r="D308" s="50" t="str">
        <f t="shared" ca="1" si="54"/>
        <v>\\(\\quad 893　×　7　＝　 \\)</v>
      </c>
      <c r="E308" s="50" t="str">
        <f t="shared" ca="1" si="55"/>
        <v>\\(\\quad 6251 \\)</v>
      </c>
      <c r="F308" s="50" t="s">
        <v>62</v>
      </c>
      <c r="G308" s="50"/>
      <c r="H308" s="50"/>
      <c r="I308" s="89" t="str">
        <f t="shared" ca="1" si="56"/>
        <v>INSERT INTO math(tangen,question,answer,editor,date,count) VALUES('m2000','\\(\\quad 893　×　7　＝　 \\)','\\(\\quad 6251 \\)','harazono',NOW(),0);</v>
      </c>
      <c r="J308" s="78" t="s">
        <v>229</v>
      </c>
      <c r="K308" s="1">
        <f t="shared" ca="1" si="57"/>
        <v>893</v>
      </c>
      <c r="L308" t="s">
        <v>238</v>
      </c>
      <c r="M308" s="1">
        <v>7</v>
      </c>
      <c r="N308" t="s">
        <v>239</v>
      </c>
      <c r="O308" t="s">
        <v>230</v>
      </c>
      <c r="P308" s="78" t="s">
        <v>229</v>
      </c>
      <c r="Q308" s="1">
        <f t="shared" ca="1" si="53"/>
        <v>6251</v>
      </c>
      <c r="R308" t="s">
        <v>230</v>
      </c>
      <c r="S308" t="str">
        <f t="shared" ca="1" si="48"/>
        <v>\\(\\quad 893　×　7　＝　 \\)</v>
      </c>
      <c r="T308" t="str">
        <f t="shared" ca="1" si="49"/>
        <v>\\(\\quad 6251 \\)</v>
      </c>
    </row>
    <row r="309" spans="1:20" x14ac:dyDescent="0.55000000000000004">
      <c r="A309" s="51" t="s">
        <v>60</v>
      </c>
      <c r="C309" s="50" t="s">
        <v>167</v>
      </c>
      <c r="D309" s="50" t="str">
        <f t="shared" ca="1" si="54"/>
        <v>\\(\\quad 883　×　8　＝　 \\)</v>
      </c>
      <c r="E309" s="50" t="str">
        <f t="shared" ca="1" si="55"/>
        <v>\\(\\quad 7064 \\)</v>
      </c>
      <c r="F309" s="50" t="s">
        <v>62</v>
      </c>
      <c r="G309" s="50"/>
      <c r="H309" s="50"/>
      <c r="I309" s="89" t="str">
        <f t="shared" ca="1" si="56"/>
        <v>INSERT INTO math(tangen,question,answer,editor,date,count) VALUES('m2000','\\(\\quad 883　×　8　＝　 \\)','\\(\\quad 7064 \\)','harazono',NOW(),0);</v>
      </c>
      <c r="J309" s="78" t="s">
        <v>229</v>
      </c>
      <c r="K309" s="1">
        <f t="shared" ca="1" si="57"/>
        <v>883</v>
      </c>
      <c r="L309" t="s">
        <v>238</v>
      </c>
      <c r="M309" s="1">
        <v>8</v>
      </c>
      <c r="N309" t="s">
        <v>239</v>
      </c>
      <c r="O309" t="s">
        <v>230</v>
      </c>
      <c r="P309" s="78" t="s">
        <v>229</v>
      </c>
      <c r="Q309" s="1">
        <f t="shared" ca="1" si="53"/>
        <v>7064</v>
      </c>
      <c r="R309" t="s">
        <v>230</v>
      </c>
      <c r="S309" t="str">
        <f t="shared" ca="1" si="48"/>
        <v>\\(\\quad 883　×　8　＝　 \\)</v>
      </c>
      <c r="T309" t="str">
        <f t="shared" ca="1" si="49"/>
        <v>\\(\\quad 7064 \\)</v>
      </c>
    </row>
    <row r="310" spans="1:20" x14ac:dyDescent="0.55000000000000004">
      <c r="A310" s="51" t="s">
        <v>60</v>
      </c>
      <c r="C310" s="50" t="s">
        <v>167</v>
      </c>
      <c r="D310" s="50" t="str">
        <f t="shared" ca="1" si="54"/>
        <v>\\(\\quad 779　×　9　＝　 \\)</v>
      </c>
      <c r="E310" s="50" t="str">
        <f t="shared" ca="1" si="55"/>
        <v>\\(\\quad 7011 \\)</v>
      </c>
      <c r="F310" s="50" t="s">
        <v>62</v>
      </c>
      <c r="G310" s="50"/>
      <c r="H310" s="50"/>
      <c r="I310" s="89" t="str">
        <f t="shared" ca="1" si="56"/>
        <v>INSERT INTO math(tangen,question,answer,editor,date,count) VALUES('m2000','\\(\\quad 779　×　9　＝　 \\)','\\(\\quad 7011 \\)','harazono',NOW(),0);</v>
      </c>
      <c r="J310" s="78" t="s">
        <v>229</v>
      </c>
      <c r="K310" s="1">
        <f t="shared" ca="1" si="57"/>
        <v>779</v>
      </c>
      <c r="L310" t="s">
        <v>238</v>
      </c>
      <c r="M310" s="1">
        <v>9</v>
      </c>
      <c r="N310" t="s">
        <v>239</v>
      </c>
      <c r="O310" t="s">
        <v>230</v>
      </c>
      <c r="P310" s="78" t="s">
        <v>229</v>
      </c>
      <c r="Q310" s="1">
        <f t="shared" ca="1" si="53"/>
        <v>7011</v>
      </c>
      <c r="R310" t="s">
        <v>230</v>
      </c>
      <c r="S310" t="str">
        <f t="shared" ca="1" si="48"/>
        <v>\\(\\quad 779　×　9　＝　 \\)</v>
      </c>
      <c r="T310" t="str">
        <f t="shared" ca="1" si="49"/>
        <v>\\(\\quad 7011 \\)</v>
      </c>
    </row>
    <row r="311" spans="1:20" x14ac:dyDescent="0.55000000000000004">
      <c r="A311" s="51" t="s">
        <v>60</v>
      </c>
      <c r="C311" s="50" t="s">
        <v>167</v>
      </c>
      <c r="D311" s="50" t="str">
        <f t="shared" ca="1" si="54"/>
        <v>\\(\\quad 170　×　1　＝　 \\)</v>
      </c>
      <c r="E311" s="50" t="str">
        <f t="shared" ca="1" si="55"/>
        <v>\\(\\quad 170 \\)</v>
      </c>
      <c r="F311" s="50" t="s">
        <v>62</v>
      </c>
      <c r="G311" s="50"/>
      <c r="H311" s="50"/>
      <c r="I311" s="89" t="str">
        <f t="shared" ca="1" si="56"/>
        <v>INSERT INTO math(tangen,question,answer,editor,date,count) VALUES('m2000','\\(\\quad 170　×　1　＝　 \\)','\\(\\quad 170 \\)','harazono',NOW(),0);</v>
      </c>
      <c r="J311" s="78" t="s">
        <v>229</v>
      </c>
      <c r="K311" s="1">
        <f t="shared" ca="1" si="57"/>
        <v>170</v>
      </c>
      <c r="L311" t="s">
        <v>238</v>
      </c>
      <c r="M311" s="1">
        <v>1</v>
      </c>
      <c r="N311" t="s">
        <v>239</v>
      </c>
      <c r="O311" t="s">
        <v>230</v>
      </c>
      <c r="P311" s="78" t="s">
        <v>229</v>
      </c>
      <c r="Q311" s="1">
        <f t="shared" ca="1" si="53"/>
        <v>170</v>
      </c>
      <c r="R311" t="s">
        <v>230</v>
      </c>
      <c r="S311" t="str">
        <f t="shared" ca="1" si="48"/>
        <v>\\(\\quad 170　×　1　＝　 \\)</v>
      </c>
      <c r="T311" t="str">
        <f t="shared" ca="1" si="49"/>
        <v>\\(\\quad 170 \\)</v>
      </c>
    </row>
    <row r="312" spans="1:20" x14ac:dyDescent="0.55000000000000004">
      <c r="A312" s="51" t="s">
        <v>60</v>
      </c>
      <c r="C312" s="50" t="s">
        <v>167</v>
      </c>
      <c r="D312" s="50" t="str">
        <f t="shared" ca="1" si="54"/>
        <v>\\(\\quad 497　×　2　＝　 \\)</v>
      </c>
      <c r="E312" s="50" t="str">
        <f t="shared" ca="1" si="55"/>
        <v>\\(\\quad 994 \\)</v>
      </c>
      <c r="F312" s="50" t="s">
        <v>62</v>
      </c>
      <c r="G312" s="50"/>
      <c r="H312" s="50"/>
      <c r="I312" s="89" t="str">
        <f t="shared" ca="1" si="56"/>
        <v>INSERT INTO math(tangen,question,answer,editor,date,count) VALUES('m2000','\\(\\quad 497　×　2　＝　 \\)','\\(\\quad 994 \\)','harazono',NOW(),0);</v>
      </c>
      <c r="J312" s="78" t="s">
        <v>229</v>
      </c>
      <c r="K312" s="1">
        <f t="shared" ca="1" si="57"/>
        <v>497</v>
      </c>
      <c r="L312" t="s">
        <v>238</v>
      </c>
      <c r="M312" s="1">
        <v>2</v>
      </c>
      <c r="N312" t="s">
        <v>239</v>
      </c>
      <c r="O312" t="s">
        <v>230</v>
      </c>
      <c r="P312" s="78" t="s">
        <v>229</v>
      </c>
      <c r="Q312" s="1">
        <f t="shared" ca="1" si="53"/>
        <v>994</v>
      </c>
      <c r="R312" t="s">
        <v>230</v>
      </c>
      <c r="S312" t="str">
        <f t="shared" ca="1" si="48"/>
        <v>\\(\\quad 497　×　2　＝　 \\)</v>
      </c>
      <c r="T312" t="str">
        <f t="shared" ca="1" si="49"/>
        <v>\\(\\quad 994 \\)</v>
      </c>
    </row>
    <row r="313" spans="1:20" x14ac:dyDescent="0.55000000000000004">
      <c r="A313" s="51" t="s">
        <v>60</v>
      </c>
      <c r="C313" s="50" t="s">
        <v>167</v>
      </c>
      <c r="D313" s="50" t="str">
        <f t="shared" ca="1" si="54"/>
        <v>\\(\\quad 683　×　3　＝　 \\)</v>
      </c>
      <c r="E313" s="50" t="str">
        <f t="shared" ca="1" si="55"/>
        <v>\\(\\quad 2049 \\)</v>
      </c>
      <c r="F313" s="50" t="s">
        <v>62</v>
      </c>
      <c r="G313" s="50"/>
      <c r="H313" s="50"/>
      <c r="I313" s="89" t="str">
        <f t="shared" ca="1" si="56"/>
        <v>INSERT INTO math(tangen,question,answer,editor,date,count) VALUES('m2000','\\(\\quad 683　×　3　＝　 \\)','\\(\\quad 2049 \\)','harazono',NOW(),0);</v>
      </c>
      <c r="J313" s="78" t="s">
        <v>229</v>
      </c>
      <c r="K313" s="1">
        <f t="shared" ca="1" si="57"/>
        <v>683</v>
      </c>
      <c r="L313" t="s">
        <v>238</v>
      </c>
      <c r="M313" s="1">
        <v>3</v>
      </c>
      <c r="N313" t="s">
        <v>239</v>
      </c>
      <c r="O313" t="s">
        <v>230</v>
      </c>
      <c r="P313" s="78" t="s">
        <v>229</v>
      </c>
      <c r="Q313" s="1">
        <f t="shared" ca="1" si="53"/>
        <v>2049</v>
      </c>
      <c r="R313" t="s">
        <v>230</v>
      </c>
      <c r="S313" t="str">
        <f t="shared" ca="1" si="48"/>
        <v>\\(\\quad 683　×　3　＝　 \\)</v>
      </c>
      <c r="T313" t="str">
        <f t="shared" ca="1" si="49"/>
        <v>\\(\\quad 2049 \\)</v>
      </c>
    </row>
    <row r="314" spans="1:20" x14ac:dyDescent="0.55000000000000004">
      <c r="A314" s="51" t="s">
        <v>60</v>
      </c>
      <c r="C314" s="50" t="s">
        <v>167</v>
      </c>
      <c r="D314" s="50" t="str">
        <f t="shared" ca="1" si="54"/>
        <v>\\(\\quad 694　×　4　＝　 \\)</v>
      </c>
      <c r="E314" s="50" t="str">
        <f t="shared" ca="1" si="55"/>
        <v>\\(\\quad 2776 \\)</v>
      </c>
      <c r="F314" s="50" t="s">
        <v>62</v>
      </c>
      <c r="G314" s="50"/>
      <c r="H314" s="50"/>
      <c r="I314" s="89" t="str">
        <f t="shared" ca="1" si="56"/>
        <v>INSERT INTO math(tangen,question,answer,editor,date,count) VALUES('m2000','\\(\\quad 694　×　4　＝　 \\)','\\(\\quad 2776 \\)','harazono',NOW(),0);</v>
      </c>
      <c r="J314" s="78" t="s">
        <v>229</v>
      </c>
      <c r="K314" s="1">
        <f t="shared" ca="1" si="57"/>
        <v>694</v>
      </c>
      <c r="L314" t="s">
        <v>238</v>
      </c>
      <c r="M314" s="1">
        <v>4</v>
      </c>
      <c r="N314" t="s">
        <v>239</v>
      </c>
      <c r="O314" t="s">
        <v>230</v>
      </c>
      <c r="P314" s="78" t="s">
        <v>229</v>
      </c>
      <c r="Q314" s="1">
        <f t="shared" ca="1" si="53"/>
        <v>2776</v>
      </c>
      <c r="R314" t="s">
        <v>230</v>
      </c>
      <c r="S314" t="str">
        <f t="shared" ca="1" si="48"/>
        <v>\\(\\quad 694　×　4　＝　 \\)</v>
      </c>
      <c r="T314" t="str">
        <f t="shared" ca="1" si="49"/>
        <v>\\(\\quad 2776 \\)</v>
      </c>
    </row>
    <row r="315" spans="1:20" x14ac:dyDescent="0.55000000000000004">
      <c r="A315" s="51" t="s">
        <v>60</v>
      </c>
      <c r="C315" s="50" t="s">
        <v>167</v>
      </c>
      <c r="D315" s="50" t="str">
        <f t="shared" ca="1" si="54"/>
        <v>\\(\\quad 413　×　5　＝　 \\)</v>
      </c>
      <c r="E315" s="50" t="str">
        <f t="shared" ca="1" si="55"/>
        <v>\\(\\quad 2065 \\)</v>
      </c>
      <c r="F315" s="50" t="s">
        <v>62</v>
      </c>
      <c r="G315" s="50"/>
      <c r="H315" s="50"/>
      <c r="I315" s="89" t="str">
        <f t="shared" ca="1" si="56"/>
        <v>INSERT INTO math(tangen,question,answer,editor,date,count) VALUES('m2000','\\(\\quad 413　×　5　＝　 \\)','\\(\\quad 2065 \\)','harazono',NOW(),0);</v>
      </c>
      <c r="J315" s="78" t="s">
        <v>229</v>
      </c>
      <c r="K315" s="1">
        <f t="shared" ca="1" si="57"/>
        <v>413</v>
      </c>
      <c r="L315" t="s">
        <v>238</v>
      </c>
      <c r="M315" s="1">
        <v>5</v>
      </c>
      <c r="N315" t="s">
        <v>239</v>
      </c>
      <c r="O315" t="s">
        <v>230</v>
      </c>
      <c r="P315" s="78" t="s">
        <v>229</v>
      </c>
      <c r="Q315" s="1">
        <f t="shared" ca="1" si="53"/>
        <v>2065</v>
      </c>
      <c r="R315" t="s">
        <v>230</v>
      </c>
      <c r="S315" t="str">
        <f t="shared" ca="1" si="48"/>
        <v>\\(\\quad 413　×　5　＝　 \\)</v>
      </c>
      <c r="T315" t="str">
        <f t="shared" ca="1" si="49"/>
        <v>\\(\\quad 2065 \\)</v>
      </c>
    </row>
    <row r="316" spans="1:20" x14ac:dyDescent="0.55000000000000004">
      <c r="A316" s="51" t="s">
        <v>60</v>
      </c>
      <c r="C316" s="50" t="s">
        <v>167</v>
      </c>
      <c r="D316" s="50" t="str">
        <f t="shared" ca="1" si="54"/>
        <v>\\(\\quad 416　×　6　＝　 \\)</v>
      </c>
      <c r="E316" s="50" t="str">
        <f t="shared" ca="1" si="55"/>
        <v>\\(\\quad 2496 \\)</v>
      </c>
      <c r="F316" s="50" t="s">
        <v>62</v>
      </c>
      <c r="G316" s="50"/>
      <c r="H316" s="50"/>
      <c r="I316" s="89" t="str">
        <f t="shared" ca="1" si="56"/>
        <v>INSERT INTO math(tangen,question,answer,editor,date,count) VALUES('m2000','\\(\\quad 416　×　6　＝　 \\)','\\(\\quad 2496 \\)','harazono',NOW(),0);</v>
      </c>
      <c r="J316" s="78" t="s">
        <v>229</v>
      </c>
      <c r="K316" s="1">
        <f t="shared" ca="1" si="57"/>
        <v>416</v>
      </c>
      <c r="L316" t="s">
        <v>238</v>
      </c>
      <c r="M316" s="1">
        <v>6</v>
      </c>
      <c r="N316" t="s">
        <v>239</v>
      </c>
      <c r="O316" t="s">
        <v>230</v>
      </c>
      <c r="P316" s="78" t="s">
        <v>229</v>
      </c>
      <c r="Q316" s="1">
        <f t="shared" ca="1" si="53"/>
        <v>2496</v>
      </c>
      <c r="R316" t="s">
        <v>230</v>
      </c>
      <c r="S316" t="str">
        <f t="shared" ca="1" si="48"/>
        <v>\\(\\quad 416　×　6　＝　 \\)</v>
      </c>
      <c r="T316" t="str">
        <f t="shared" ca="1" si="49"/>
        <v>\\(\\quad 2496 \\)</v>
      </c>
    </row>
    <row r="317" spans="1:20" x14ac:dyDescent="0.55000000000000004">
      <c r="A317" s="51" t="s">
        <v>60</v>
      </c>
      <c r="C317" s="50" t="s">
        <v>167</v>
      </c>
      <c r="D317" s="50" t="str">
        <f t="shared" ca="1" si="54"/>
        <v>\\(\\quad 848　×　7　＝　 \\)</v>
      </c>
      <c r="E317" s="50" t="str">
        <f t="shared" ca="1" si="55"/>
        <v>\\(\\quad 5936 \\)</v>
      </c>
      <c r="F317" s="50" t="s">
        <v>62</v>
      </c>
      <c r="G317" s="50"/>
      <c r="H317" s="50"/>
      <c r="I317" s="89" t="str">
        <f t="shared" ca="1" si="56"/>
        <v>INSERT INTO math(tangen,question,answer,editor,date,count) VALUES('m2000','\\(\\quad 848　×　7　＝　 \\)','\\(\\quad 5936 \\)','harazono',NOW(),0);</v>
      </c>
      <c r="J317" s="78" t="s">
        <v>229</v>
      </c>
      <c r="K317" s="1">
        <f t="shared" ca="1" si="57"/>
        <v>848</v>
      </c>
      <c r="L317" t="s">
        <v>238</v>
      </c>
      <c r="M317" s="1">
        <v>7</v>
      </c>
      <c r="N317" t="s">
        <v>239</v>
      </c>
      <c r="O317" t="s">
        <v>230</v>
      </c>
      <c r="P317" s="78" t="s">
        <v>229</v>
      </c>
      <c r="Q317" s="1">
        <f t="shared" ca="1" si="53"/>
        <v>5936</v>
      </c>
      <c r="R317" t="s">
        <v>230</v>
      </c>
      <c r="S317" t="str">
        <f t="shared" ca="1" si="48"/>
        <v>\\(\\quad 848　×　7　＝　 \\)</v>
      </c>
      <c r="T317" t="str">
        <f t="shared" ca="1" si="49"/>
        <v>\\(\\quad 5936 \\)</v>
      </c>
    </row>
    <row r="318" spans="1:20" x14ac:dyDescent="0.55000000000000004">
      <c r="A318" s="51" t="s">
        <v>60</v>
      </c>
      <c r="C318" s="50" t="s">
        <v>167</v>
      </c>
      <c r="D318" s="50" t="str">
        <f t="shared" ca="1" si="54"/>
        <v>\\(\\quad 100　×　8　＝　 \\)</v>
      </c>
      <c r="E318" s="50" t="str">
        <f t="shared" ca="1" si="55"/>
        <v>\\(\\quad 800 \\)</v>
      </c>
      <c r="F318" s="50" t="s">
        <v>62</v>
      </c>
      <c r="G318" s="50"/>
      <c r="H318" s="50"/>
      <c r="I318" s="89" t="str">
        <f t="shared" ca="1" si="56"/>
        <v>INSERT INTO math(tangen,question,answer,editor,date,count) VALUES('m2000','\\(\\quad 100　×　8　＝　 \\)','\\(\\quad 800 \\)','harazono',NOW(),0);</v>
      </c>
      <c r="J318" s="78" t="s">
        <v>229</v>
      </c>
      <c r="K318" s="1">
        <f t="shared" ca="1" si="57"/>
        <v>100</v>
      </c>
      <c r="L318" t="s">
        <v>238</v>
      </c>
      <c r="M318" s="1">
        <v>8</v>
      </c>
      <c r="N318" t="s">
        <v>239</v>
      </c>
      <c r="O318" t="s">
        <v>230</v>
      </c>
      <c r="P318" s="78" t="s">
        <v>229</v>
      </c>
      <c r="Q318" s="1">
        <f t="shared" ca="1" si="53"/>
        <v>800</v>
      </c>
      <c r="R318" t="s">
        <v>230</v>
      </c>
      <c r="S318" t="str">
        <f t="shared" ca="1" si="48"/>
        <v>\\(\\quad 100　×　8　＝　 \\)</v>
      </c>
      <c r="T318" t="str">
        <f t="shared" ca="1" si="49"/>
        <v>\\(\\quad 800 \\)</v>
      </c>
    </row>
    <row r="319" spans="1:20" x14ac:dyDescent="0.55000000000000004">
      <c r="A319" s="51" t="s">
        <v>60</v>
      </c>
      <c r="C319" s="50" t="s">
        <v>167</v>
      </c>
      <c r="D319" s="50" t="str">
        <f t="shared" ca="1" si="54"/>
        <v>\\(\\quad 305　×　9　＝　 \\)</v>
      </c>
      <c r="E319" s="50" t="str">
        <f t="shared" ca="1" si="55"/>
        <v>\\(\\quad 2745 \\)</v>
      </c>
      <c r="F319" s="50" t="s">
        <v>62</v>
      </c>
      <c r="G319" s="50"/>
      <c r="H319" s="50"/>
      <c r="I319" s="89" t="str">
        <f t="shared" ca="1" si="56"/>
        <v>INSERT INTO math(tangen,question,answer,editor,date,count) VALUES('m2000','\\(\\quad 305　×　9　＝　 \\)','\\(\\quad 2745 \\)','harazono',NOW(),0);</v>
      </c>
      <c r="J319" s="78" t="s">
        <v>229</v>
      </c>
      <c r="K319" s="1">
        <f t="shared" ca="1" si="57"/>
        <v>305</v>
      </c>
      <c r="L319" t="s">
        <v>238</v>
      </c>
      <c r="M319" s="1">
        <v>9</v>
      </c>
      <c r="N319" t="s">
        <v>239</v>
      </c>
      <c r="O319" t="s">
        <v>230</v>
      </c>
      <c r="P319" s="78" t="s">
        <v>229</v>
      </c>
      <c r="Q319" s="1">
        <f t="shared" ca="1" si="53"/>
        <v>2745</v>
      </c>
      <c r="R319" t="s">
        <v>230</v>
      </c>
      <c r="S319" t="str">
        <f t="shared" ca="1" si="48"/>
        <v>\\(\\quad 305　×　9　＝　 \\)</v>
      </c>
      <c r="T319" t="str">
        <f t="shared" ca="1" si="49"/>
        <v>\\(\\quad 2745 \\)</v>
      </c>
    </row>
    <row r="320" spans="1:20" x14ac:dyDescent="0.55000000000000004">
      <c r="A320" s="51" t="s">
        <v>60</v>
      </c>
      <c r="C320" s="50" t="s">
        <v>167</v>
      </c>
      <c r="D320" s="50" t="str">
        <f t="shared" ca="1" si="54"/>
        <v>\\(\\quad 196　×　1　＝　 \\)</v>
      </c>
      <c r="E320" s="50" t="str">
        <f t="shared" ca="1" si="55"/>
        <v>\\(\\quad 196 \\)</v>
      </c>
      <c r="F320" s="50" t="s">
        <v>62</v>
      </c>
      <c r="G320" s="50"/>
      <c r="H320" s="50"/>
      <c r="I320" s="89" t="str">
        <f t="shared" ca="1" si="56"/>
        <v>INSERT INTO math(tangen,question,answer,editor,date,count) VALUES('m2000','\\(\\quad 196　×　1　＝　 \\)','\\(\\quad 196 \\)','harazono',NOW(),0);</v>
      </c>
      <c r="J320" s="78" t="s">
        <v>229</v>
      </c>
      <c r="K320" s="1">
        <f t="shared" ca="1" si="57"/>
        <v>196</v>
      </c>
      <c r="L320" t="s">
        <v>238</v>
      </c>
      <c r="M320" s="1">
        <v>1</v>
      </c>
      <c r="N320" t="s">
        <v>239</v>
      </c>
      <c r="O320" t="s">
        <v>230</v>
      </c>
      <c r="P320" s="78" t="s">
        <v>229</v>
      </c>
      <c r="Q320" s="1">
        <f t="shared" ca="1" si="53"/>
        <v>196</v>
      </c>
      <c r="R320" t="s">
        <v>230</v>
      </c>
      <c r="S320" t="str">
        <f t="shared" ca="1" si="48"/>
        <v>\\(\\quad 196　×　1　＝　 \\)</v>
      </c>
      <c r="T320" t="str">
        <f t="shared" ca="1" si="49"/>
        <v>\\(\\quad 196 \\)</v>
      </c>
    </row>
    <row r="321" spans="1:20" x14ac:dyDescent="0.55000000000000004">
      <c r="A321" s="51" t="s">
        <v>60</v>
      </c>
      <c r="C321" s="50" t="s">
        <v>167</v>
      </c>
      <c r="D321" s="50" t="str">
        <f t="shared" ca="1" si="54"/>
        <v>\\(\\quad 313　×　2　＝　 \\)</v>
      </c>
      <c r="E321" s="50" t="str">
        <f t="shared" ca="1" si="55"/>
        <v>\\(\\quad 626 \\)</v>
      </c>
      <c r="F321" s="50" t="s">
        <v>62</v>
      </c>
      <c r="G321" s="50"/>
      <c r="H321" s="50"/>
      <c r="I321" s="89" t="str">
        <f t="shared" ca="1" si="56"/>
        <v>INSERT INTO math(tangen,question,answer,editor,date,count) VALUES('m2000','\\(\\quad 313　×　2　＝　 \\)','\\(\\quad 626 \\)','harazono',NOW(),0);</v>
      </c>
      <c r="J321" s="78" t="s">
        <v>229</v>
      </c>
      <c r="K321" s="1">
        <f t="shared" ca="1" si="57"/>
        <v>313</v>
      </c>
      <c r="L321" t="s">
        <v>238</v>
      </c>
      <c r="M321" s="1">
        <v>2</v>
      </c>
      <c r="N321" t="s">
        <v>239</v>
      </c>
      <c r="O321" t="s">
        <v>230</v>
      </c>
      <c r="P321" s="78" t="s">
        <v>229</v>
      </c>
      <c r="Q321" s="1">
        <f t="shared" ca="1" si="53"/>
        <v>626</v>
      </c>
      <c r="R321" t="s">
        <v>230</v>
      </c>
      <c r="S321" t="str">
        <f t="shared" ca="1" si="48"/>
        <v>\\(\\quad 313　×　2　＝　 \\)</v>
      </c>
      <c r="T321" t="str">
        <f t="shared" ca="1" si="49"/>
        <v>\\(\\quad 626 \\)</v>
      </c>
    </row>
    <row r="322" spans="1:20" x14ac:dyDescent="0.55000000000000004">
      <c r="A322" s="51" t="s">
        <v>60</v>
      </c>
      <c r="C322" s="50" t="s">
        <v>167</v>
      </c>
      <c r="D322" s="50" t="str">
        <f t="shared" ca="1" si="54"/>
        <v>\\(\\quad 788　×　3　＝　 \\)</v>
      </c>
      <c r="E322" s="50" t="str">
        <f t="shared" ca="1" si="55"/>
        <v>\\(\\quad 2364 \\)</v>
      </c>
      <c r="F322" s="50" t="s">
        <v>62</v>
      </c>
      <c r="G322" s="50"/>
      <c r="H322" s="50"/>
      <c r="I322" s="89" t="str">
        <f t="shared" ca="1" si="56"/>
        <v>INSERT INTO math(tangen,question,answer,editor,date,count) VALUES('m2000','\\(\\quad 788　×　3　＝　 \\)','\\(\\quad 2364 \\)','harazono',NOW(),0);</v>
      </c>
      <c r="J322" s="78" t="s">
        <v>229</v>
      </c>
      <c r="K322" s="1">
        <f t="shared" ca="1" si="57"/>
        <v>788</v>
      </c>
      <c r="L322" t="s">
        <v>238</v>
      </c>
      <c r="M322" s="1">
        <v>3</v>
      </c>
      <c r="N322" t="s">
        <v>239</v>
      </c>
      <c r="O322" t="s">
        <v>230</v>
      </c>
      <c r="P322" s="78" t="s">
        <v>229</v>
      </c>
      <c r="Q322" s="1">
        <f t="shared" ca="1" si="53"/>
        <v>2364</v>
      </c>
      <c r="R322" t="s">
        <v>230</v>
      </c>
      <c r="S322" t="str">
        <f t="shared" ca="1" si="48"/>
        <v>\\(\\quad 788　×　3　＝　 \\)</v>
      </c>
      <c r="T322" t="str">
        <f t="shared" ca="1" si="49"/>
        <v>\\(\\quad 2364 \\)</v>
      </c>
    </row>
    <row r="323" spans="1:20" x14ac:dyDescent="0.55000000000000004">
      <c r="A323" s="51" t="s">
        <v>60</v>
      </c>
      <c r="C323" s="50" t="s">
        <v>167</v>
      </c>
      <c r="D323" s="50" t="str">
        <f t="shared" ca="1" si="54"/>
        <v>\\(\\quad 693　×　4　＝　 \\)</v>
      </c>
      <c r="E323" s="50" t="str">
        <f t="shared" ca="1" si="55"/>
        <v>\\(\\quad 2772 \\)</v>
      </c>
      <c r="F323" s="50" t="s">
        <v>62</v>
      </c>
      <c r="G323" s="50"/>
      <c r="H323" s="50"/>
      <c r="I323" s="89" t="str">
        <f t="shared" ca="1" si="56"/>
        <v>INSERT INTO math(tangen,question,answer,editor,date,count) VALUES('m2000','\\(\\quad 693　×　4　＝　 \\)','\\(\\quad 2772 \\)','harazono',NOW(),0);</v>
      </c>
      <c r="J323" s="78" t="s">
        <v>229</v>
      </c>
      <c r="K323" s="1">
        <f t="shared" ca="1" si="57"/>
        <v>693</v>
      </c>
      <c r="L323" t="s">
        <v>238</v>
      </c>
      <c r="M323" s="1">
        <v>4</v>
      </c>
      <c r="N323" t="s">
        <v>239</v>
      </c>
      <c r="O323" t="s">
        <v>230</v>
      </c>
      <c r="P323" s="78" t="s">
        <v>229</v>
      </c>
      <c r="Q323" s="1">
        <f t="shared" ca="1" si="53"/>
        <v>2772</v>
      </c>
      <c r="R323" t="s">
        <v>230</v>
      </c>
      <c r="S323" t="str">
        <f t="shared" ref="S323:S386" ca="1" si="58">J323&amp;K323&amp;L323&amp;M323&amp;N323&amp;O323</f>
        <v>\\(\\quad 693　×　4　＝　 \\)</v>
      </c>
      <c r="T323" t="str">
        <f t="shared" ref="T323:T386" ca="1" si="59">P323&amp;Q323&amp;R323</f>
        <v>\\(\\quad 2772 \\)</v>
      </c>
    </row>
    <row r="324" spans="1:20" x14ac:dyDescent="0.55000000000000004">
      <c r="A324" s="51" t="s">
        <v>60</v>
      </c>
      <c r="C324" s="50" t="s">
        <v>167</v>
      </c>
      <c r="D324" s="50" t="str">
        <f t="shared" ca="1" si="54"/>
        <v>\\(\\quad 684　×　5　＝　 \\)</v>
      </c>
      <c r="E324" s="50" t="str">
        <f t="shared" ca="1" si="55"/>
        <v>\\(\\quad 3420 \\)</v>
      </c>
      <c r="F324" s="50" t="s">
        <v>62</v>
      </c>
      <c r="G324" s="50"/>
      <c r="H324" s="50"/>
      <c r="I324" s="89" t="str">
        <f t="shared" ca="1" si="56"/>
        <v>INSERT INTO math(tangen,question,answer,editor,date,count) VALUES('m2000','\\(\\quad 684　×　5　＝　 \\)','\\(\\quad 3420 \\)','harazono',NOW(),0);</v>
      </c>
      <c r="J324" s="78" t="s">
        <v>229</v>
      </c>
      <c r="K324" s="1">
        <f t="shared" ca="1" si="57"/>
        <v>684</v>
      </c>
      <c r="L324" t="s">
        <v>238</v>
      </c>
      <c r="M324" s="1">
        <v>5</v>
      </c>
      <c r="N324" t="s">
        <v>239</v>
      </c>
      <c r="O324" t="s">
        <v>230</v>
      </c>
      <c r="P324" s="78" t="s">
        <v>229</v>
      </c>
      <c r="Q324" s="1">
        <f t="shared" ca="1" si="53"/>
        <v>3420</v>
      </c>
      <c r="R324" t="s">
        <v>230</v>
      </c>
      <c r="S324" t="str">
        <f t="shared" ca="1" si="58"/>
        <v>\\(\\quad 684　×　5　＝　 \\)</v>
      </c>
      <c r="T324" t="str">
        <f t="shared" ca="1" si="59"/>
        <v>\\(\\quad 3420 \\)</v>
      </c>
    </row>
    <row r="325" spans="1:20" x14ac:dyDescent="0.55000000000000004">
      <c r="A325" s="51" t="s">
        <v>60</v>
      </c>
      <c r="C325" s="50" t="s">
        <v>167</v>
      </c>
      <c r="D325" s="50" t="str">
        <f t="shared" ca="1" si="54"/>
        <v>\\(\\quad 380　×　6　＝　 \\)</v>
      </c>
      <c r="E325" s="50" t="str">
        <f t="shared" ca="1" si="55"/>
        <v>\\(\\quad 2280 \\)</v>
      </c>
      <c r="F325" s="50" t="s">
        <v>62</v>
      </c>
      <c r="G325" s="50"/>
      <c r="H325" s="50"/>
      <c r="I325" s="89" t="str">
        <f t="shared" ca="1" si="56"/>
        <v>INSERT INTO math(tangen,question,answer,editor,date,count) VALUES('m2000','\\(\\quad 380　×　6　＝　 \\)','\\(\\quad 2280 \\)','harazono',NOW(),0);</v>
      </c>
      <c r="J325" s="78" t="s">
        <v>229</v>
      </c>
      <c r="K325" s="1">
        <f t="shared" ca="1" si="57"/>
        <v>380</v>
      </c>
      <c r="L325" t="s">
        <v>238</v>
      </c>
      <c r="M325" s="1">
        <v>6</v>
      </c>
      <c r="N325" t="s">
        <v>239</v>
      </c>
      <c r="O325" t="s">
        <v>230</v>
      </c>
      <c r="P325" s="78" t="s">
        <v>229</v>
      </c>
      <c r="Q325" s="1">
        <f t="shared" ca="1" si="53"/>
        <v>2280</v>
      </c>
      <c r="R325" t="s">
        <v>230</v>
      </c>
      <c r="S325" t="str">
        <f t="shared" ca="1" si="58"/>
        <v>\\(\\quad 380　×　6　＝　 \\)</v>
      </c>
      <c r="T325" t="str">
        <f t="shared" ca="1" si="59"/>
        <v>\\(\\quad 2280 \\)</v>
      </c>
    </row>
    <row r="326" spans="1:20" x14ac:dyDescent="0.55000000000000004">
      <c r="A326" s="51" t="s">
        <v>60</v>
      </c>
      <c r="C326" s="50" t="s">
        <v>167</v>
      </c>
      <c r="D326" s="50" t="str">
        <f t="shared" ca="1" si="54"/>
        <v>\\(\\quad 128　×　7　＝　 \\)</v>
      </c>
      <c r="E326" s="50" t="str">
        <f t="shared" ca="1" si="55"/>
        <v>\\(\\quad 896 \\)</v>
      </c>
      <c r="F326" s="50" t="s">
        <v>62</v>
      </c>
      <c r="G326" s="50"/>
      <c r="H326" s="50"/>
      <c r="I326" s="89" t="str">
        <f t="shared" ca="1" si="56"/>
        <v>INSERT INTO math(tangen,question,answer,editor,date,count) VALUES('m2000','\\(\\quad 128　×　7　＝　 \\)','\\(\\quad 896 \\)','harazono',NOW(),0);</v>
      </c>
      <c r="J326" s="78" t="s">
        <v>229</v>
      </c>
      <c r="K326" s="1">
        <f t="shared" ca="1" si="57"/>
        <v>128</v>
      </c>
      <c r="L326" t="s">
        <v>238</v>
      </c>
      <c r="M326" s="1">
        <v>7</v>
      </c>
      <c r="N326" t="s">
        <v>239</v>
      </c>
      <c r="O326" t="s">
        <v>230</v>
      </c>
      <c r="P326" s="78" t="s">
        <v>229</v>
      </c>
      <c r="Q326" s="1">
        <f t="shared" ca="1" si="53"/>
        <v>896</v>
      </c>
      <c r="R326" t="s">
        <v>230</v>
      </c>
      <c r="S326" t="str">
        <f t="shared" ca="1" si="58"/>
        <v>\\(\\quad 128　×　7　＝　 \\)</v>
      </c>
      <c r="T326" t="str">
        <f t="shared" ca="1" si="59"/>
        <v>\\(\\quad 896 \\)</v>
      </c>
    </row>
    <row r="327" spans="1:20" x14ac:dyDescent="0.55000000000000004">
      <c r="A327" s="51" t="s">
        <v>60</v>
      </c>
      <c r="C327" s="50" t="s">
        <v>167</v>
      </c>
      <c r="D327" s="50" t="str">
        <f t="shared" ca="1" si="54"/>
        <v>\\(\\quad 532　×　8　＝　 \\)</v>
      </c>
      <c r="E327" s="50" t="str">
        <f t="shared" ca="1" si="55"/>
        <v>\\(\\quad 4256 \\)</v>
      </c>
      <c r="F327" s="50" t="s">
        <v>62</v>
      </c>
      <c r="G327" s="50"/>
      <c r="H327" s="50"/>
      <c r="I327" s="89" t="str">
        <f t="shared" ca="1" si="56"/>
        <v>INSERT INTO math(tangen,question,answer,editor,date,count) VALUES('m2000','\\(\\quad 532　×　8　＝　 \\)','\\(\\quad 4256 \\)','harazono',NOW(),0);</v>
      </c>
      <c r="J327" s="78" t="s">
        <v>229</v>
      </c>
      <c r="K327" s="1">
        <f t="shared" ca="1" si="57"/>
        <v>532</v>
      </c>
      <c r="L327" t="s">
        <v>238</v>
      </c>
      <c r="M327" s="1">
        <v>8</v>
      </c>
      <c r="N327" t="s">
        <v>239</v>
      </c>
      <c r="O327" t="s">
        <v>230</v>
      </c>
      <c r="P327" s="78" t="s">
        <v>229</v>
      </c>
      <c r="Q327" s="1">
        <f t="shared" ca="1" si="53"/>
        <v>4256</v>
      </c>
      <c r="R327" t="s">
        <v>230</v>
      </c>
      <c r="S327" t="str">
        <f t="shared" ca="1" si="58"/>
        <v>\\(\\quad 532　×　8　＝　 \\)</v>
      </c>
      <c r="T327" t="str">
        <f t="shared" ca="1" si="59"/>
        <v>\\(\\quad 4256 \\)</v>
      </c>
    </row>
    <row r="328" spans="1:20" x14ac:dyDescent="0.55000000000000004">
      <c r="A328" s="51" t="s">
        <v>60</v>
      </c>
      <c r="C328" s="50" t="s">
        <v>167</v>
      </c>
      <c r="D328" s="50" t="str">
        <f t="shared" ca="1" si="54"/>
        <v>\\(\\quad 425　×　9　＝　 \\)</v>
      </c>
      <c r="E328" s="50" t="str">
        <f t="shared" ca="1" si="55"/>
        <v>\\(\\quad 3825 \\)</v>
      </c>
      <c r="F328" s="50" t="s">
        <v>62</v>
      </c>
      <c r="G328" s="50"/>
      <c r="H328" s="50"/>
      <c r="I328" s="89" t="str">
        <f t="shared" ca="1" si="56"/>
        <v>INSERT INTO math(tangen,question,answer,editor,date,count) VALUES('m2000','\\(\\quad 425　×　9　＝　 \\)','\\(\\quad 3825 \\)','harazono',NOW(),0);</v>
      </c>
      <c r="J328" s="78" t="s">
        <v>229</v>
      </c>
      <c r="K328" s="1">
        <f t="shared" ca="1" si="57"/>
        <v>425</v>
      </c>
      <c r="L328" t="s">
        <v>238</v>
      </c>
      <c r="M328" s="1">
        <v>9</v>
      </c>
      <c r="N328" t="s">
        <v>239</v>
      </c>
      <c r="O328" t="s">
        <v>230</v>
      </c>
      <c r="P328" s="78" t="s">
        <v>229</v>
      </c>
      <c r="Q328" s="1">
        <f t="shared" ca="1" si="53"/>
        <v>3825</v>
      </c>
      <c r="R328" t="s">
        <v>230</v>
      </c>
      <c r="S328" t="str">
        <f t="shared" ca="1" si="58"/>
        <v>\\(\\quad 425　×　9　＝　 \\)</v>
      </c>
      <c r="T328" t="str">
        <f t="shared" ca="1" si="59"/>
        <v>\\(\\quad 3825 \\)</v>
      </c>
    </row>
    <row r="329" spans="1:20" x14ac:dyDescent="0.55000000000000004">
      <c r="A329" s="51" t="s">
        <v>60</v>
      </c>
      <c r="C329" s="50" t="s">
        <v>167</v>
      </c>
      <c r="D329" s="50" t="str">
        <f t="shared" ca="1" si="54"/>
        <v>\\(\\quad 408　×　1　＝　 \\)</v>
      </c>
      <c r="E329" s="50" t="str">
        <f t="shared" ca="1" si="55"/>
        <v>\\(\\quad 408 \\)</v>
      </c>
      <c r="F329" s="50" t="s">
        <v>62</v>
      </c>
      <c r="G329" s="50"/>
      <c r="H329" s="50"/>
      <c r="I329" s="89" t="str">
        <f t="shared" ca="1" si="56"/>
        <v>INSERT INTO math(tangen,question,answer,editor,date,count) VALUES('m2000','\\(\\quad 408　×　1　＝　 \\)','\\(\\quad 408 \\)','harazono',NOW(),0);</v>
      </c>
      <c r="J329" s="78" t="s">
        <v>229</v>
      </c>
      <c r="K329" s="1">
        <f t="shared" ca="1" si="57"/>
        <v>408</v>
      </c>
      <c r="L329" t="s">
        <v>238</v>
      </c>
      <c r="M329" s="1">
        <v>1</v>
      </c>
      <c r="N329" t="s">
        <v>239</v>
      </c>
      <c r="O329" t="s">
        <v>230</v>
      </c>
      <c r="P329" s="78" t="s">
        <v>229</v>
      </c>
      <c r="Q329" s="1">
        <f t="shared" ca="1" si="53"/>
        <v>408</v>
      </c>
      <c r="R329" t="s">
        <v>230</v>
      </c>
      <c r="S329" t="str">
        <f t="shared" ca="1" si="58"/>
        <v>\\(\\quad 408　×　1　＝　 \\)</v>
      </c>
      <c r="T329" t="str">
        <f t="shared" ca="1" si="59"/>
        <v>\\(\\quad 408 \\)</v>
      </c>
    </row>
    <row r="330" spans="1:20" x14ac:dyDescent="0.55000000000000004">
      <c r="A330" s="51" t="s">
        <v>60</v>
      </c>
      <c r="C330" s="50" t="s">
        <v>167</v>
      </c>
      <c r="D330" s="50" t="str">
        <f t="shared" ca="1" si="54"/>
        <v>\\(\\quad 766　×　2　＝　 \\)</v>
      </c>
      <c r="E330" s="50" t="str">
        <f t="shared" ca="1" si="55"/>
        <v>\\(\\quad 1532 \\)</v>
      </c>
      <c r="F330" s="50" t="s">
        <v>62</v>
      </c>
      <c r="G330" s="50"/>
      <c r="H330" s="50"/>
      <c r="I330" s="89" t="str">
        <f t="shared" ca="1" si="56"/>
        <v>INSERT INTO math(tangen,question,answer,editor,date,count) VALUES('m2000','\\(\\quad 766　×　2　＝　 \\)','\\(\\quad 1532 \\)','harazono',NOW(),0);</v>
      </c>
      <c r="J330" s="78" t="s">
        <v>229</v>
      </c>
      <c r="K330" s="1">
        <f t="shared" ca="1" si="57"/>
        <v>766</v>
      </c>
      <c r="L330" t="s">
        <v>238</v>
      </c>
      <c r="M330" s="1">
        <v>2</v>
      </c>
      <c r="N330" t="s">
        <v>239</v>
      </c>
      <c r="O330" t="s">
        <v>230</v>
      </c>
      <c r="P330" s="78" t="s">
        <v>229</v>
      </c>
      <c r="Q330" s="1">
        <f t="shared" ref="Q330:Q393" ca="1" si="60">K330*M330</f>
        <v>1532</v>
      </c>
      <c r="R330" t="s">
        <v>230</v>
      </c>
      <c r="S330" t="str">
        <f t="shared" ca="1" si="58"/>
        <v>\\(\\quad 766　×　2　＝　 \\)</v>
      </c>
      <c r="T330" t="str">
        <f t="shared" ca="1" si="59"/>
        <v>\\(\\quad 1532 \\)</v>
      </c>
    </row>
    <row r="331" spans="1:20" x14ac:dyDescent="0.55000000000000004">
      <c r="A331" s="51" t="s">
        <v>60</v>
      </c>
      <c r="C331" s="50" t="s">
        <v>167</v>
      </c>
      <c r="D331" s="50" t="str">
        <f t="shared" ref="D331:D394" ca="1" si="61">S331</f>
        <v>\\(\\quad 581　×　3　＝　 \\)</v>
      </c>
      <c r="E331" s="50" t="str">
        <f t="shared" ref="E331:E394" ca="1" si="62">T331</f>
        <v>\\(\\quad 1743 \\)</v>
      </c>
      <c r="F331" s="50" t="s">
        <v>62</v>
      </c>
      <c r="G331" s="50"/>
      <c r="H331" s="50"/>
      <c r="I331" s="89" t="str">
        <f t="shared" ref="I331:I394" ca="1" si="63">"INSERT INTO "&amp;A331&amp;"(tangen,question,answer,editor,date,count) VALUES('"&amp;C331&amp;"','"&amp;D331&amp;"','"&amp;E331&amp;"','"&amp;F331&amp;"',NOW(),0);"</f>
        <v>INSERT INTO math(tangen,question,answer,editor,date,count) VALUES('m2000','\\(\\quad 581　×　3　＝　 \\)','\\(\\quad 1743 \\)','harazono',NOW(),0);</v>
      </c>
      <c r="J331" s="78" t="s">
        <v>229</v>
      </c>
      <c r="K331" s="1">
        <f t="shared" ref="K331:K394" ca="1" si="64">RANDBETWEEN(100,999)</f>
        <v>581</v>
      </c>
      <c r="L331" t="s">
        <v>238</v>
      </c>
      <c r="M331" s="1">
        <v>3</v>
      </c>
      <c r="N331" t="s">
        <v>239</v>
      </c>
      <c r="O331" t="s">
        <v>230</v>
      </c>
      <c r="P331" s="78" t="s">
        <v>229</v>
      </c>
      <c r="Q331" s="1">
        <f t="shared" ca="1" si="60"/>
        <v>1743</v>
      </c>
      <c r="R331" t="s">
        <v>230</v>
      </c>
      <c r="S331" t="str">
        <f t="shared" ca="1" si="58"/>
        <v>\\(\\quad 581　×　3　＝　 \\)</v>
      </c>
      <c r="T331" t="str">
        <f t="shared" ca="1" si="59"/>
        <v>\\(\\quad 1743 \\)</v>
      </c>
    </row>
    <row r="332" spans="1:20" x14ac:dyDescent="0.55000000000000004">
      <c r="A332" s="51" t="s">
        <v>60</v>
      </c>
      <c r="C332" s="50" t="s">
        <v>167</v>
      </c>
      <c r="D332" s="50" t="str">
        <f t="shared" ca="1" si="61"/>
        <v>\\(\\quad 758　×　4　＝　 \\)</v>
      </c>
      <c r="E332" s="50" t="str">
        <f t="shared" ca="1" si="62"/>
        <v>\\(\\quad 3032 \\)</v>
      </c>
      <c r="F332" s="50" t="s">
        <v>62</v>
      </c>
      <c r="G332" s="50"/>
      <c r="H332" s="50"/>
      <c r="I332" s="89" t="str">
        <f t="shared" ca="1" si="63"/>
        <v>INSERT INTO math(tangen,question,answer,editor,date,count) VALUES('m2000','\\(\\quad 758　×　4　＝　 \\)','\\(\\quad 3032 \\)','harazono',NOW(),0);</v>
      </c>
      <c r="J332" s="78" t="s">
        <v>229</v>
      </c>
      <c r="K332" s="1">
        <f t="shared" ca="1" si="64"/>
        <v>758</v>
      </c>
      <c r="L332" t="s">
        <v>238</v>
      </c>
      <c r="M332" s="1">
        <v>4</v>
      </c>
      <c r="N332" t="s">
        <v>239</v>
      </c>
      <c r="O332" t="s">
        <v>230</v>
      </c>
      <c r="P332" s="78" t="s">
        <v>229</v>
      </c>
      <c r="Q332" s="1">
        <f t="shared" ca="1" si="60"/>
        <v>3032</v>
      </c>
      <c r="R332" t="s">
        <v>230</v>
      </c>
      <c r="S332" t="str">
        <f t="shared" ca="1" si="58"/>
        <v>\\(\\quad 758　×　4　＝　 \\)</v>
      </c>
      <c r="T332" t="str">
        <f t="shared" ca="1" si="59"/>
        <v>\\(\\quad 3032 \\)</v>
      </c>
    </row>
    <row r="333" spans="1:20" x14ac:dyDescent="0.55000000000000004">
      <c r="A333" s="51" t="s">
        <v>60</v>
      </c>
      <c r="C333" s="50" t="s">
        <v>167</v>
      </c>
      <c r="D333" s="50" t="str">
        <f t="shared" ca="1" si="61"/>
        <v>\\(\\quad 279　×　5　＝　 \\)</v>
      </c>
      <c r="E333" s="50" t="str">
        <f t="shared" ca="1" si="62"/>
        <v>\\(\\quad 1395 \\)</v>
      </c>
      <c r="F333" s="50" t="s">
        <v>62</v>
      </c>
      <c r="G333" s="50"/>
      <c r="H333" s="50"/>
      <c r="I333" s="89" t="str">
        <f t="shared" ca="1" si="63"/>
        <v>INSERT INTO math(tangen,question,answer,editor,date,count) VALUES('m2000','\\(\\quad 279　×　5　＝　 \\)','\\(\\quad 1395 \\)','harazono',NOW(),0);</v>
      </c>
      <c r="J333" s="78" t="s">
        <v>229</v>
      </c>
      <c r="K333" s="1">
        <f t="shared" ca="1" si="64"/>
        <v>279</v>
      </c>
      <c r="L333" t="s">
        <v>238</v>
      </c>
      <c r="M333" s="1">
        <v>5</v>
      </c>
      <c r="N333" t="s">
        <v>239</v>
      </c>
      <c r="O333" t="s">
        <v>230</v>
      </c>
      <c r="P333" s="78" t="s">
        <v>229</v>
      </c>
      <c r="Q333" s="1">
        <f t="shared" ca="1" si="60"/>
        <v>1395</v>
      </c>
      <c r="R333" t="s">
        <v>230</v>
      </c>
      <c r="S333" t="str">
        <f t="shared" ca="1" si="58"/>
        <v>\\(\\quad 279　×　5　＝　 \\)</v>
      </c>
      <c r="T333" t="str">
        <f t="shared" ca="1" si="59"/>
        <v>\\(\\quad 1395 \\)</v>
      </c>
    </row>
    <row r="334" spans="1:20" x14ac:dyDescent="0.55000000000000004">
      <c r="A334" s="51" t="s">
        <v>60</v>
      </c>
      <c r="C334" s="50" t="s">
        <v>167</v>
      </c>
      <c r="D334" s="50" t="str">
        <f t="shared" ca="1" si="61"/>
        <v>\\(\\quad 156　×　6　＝　 \\)</v>
      </c>
      <c r="E334" s="50" t="str">
        <f t="shared" ca="1" si="62"/>
        <v>\\(\\quad 936 \\)</v>
      </c>
      <c r="F334" s="50" t="s">
        <v>62</v>
      </c>
      <c r="G334" s="50"/>
      <c r="H334" s="50"/>
      <c r="I334" s="89" t="str">
        <f t="shared" ca="1" si="63"/>
        <v>INSERT INTO math(tangen,question,answer,editor,date,count) VALUES('m2000','\\(\\quad 156　×　6　＝　 \\)','\\(\\quad 936 \\)','harazono',NOW(),0);</v>
      </c>
      <c r="J334" s="78" t="s">
        <v>229</v>
      </c>
      <c r="K334" s="1">
        <f t="shared" ca="1" si="64"/>
        <v>156</v>
      </c>
      <c r="L334" t="s">
        <v>238</v>
      </c>
      <c r="M334" s="1">
        <v>6</v>
      </c>
      <c r="N334" t="s">
        <v>239</v>
      </c>
      <c r="O334" t="s">
        <v>230</v>
      </c>
      <c r="P334" s="78" t="s">
        <v>229</v>
      </c>
      <c r="Q334" s="1">
        <f t="shared" ca="1" si="60"/>
        <v>936</v>
      </c>
      <c r="R334" t="s">
        <v>230</v>
      </c>
      <c r="S334" t="str">
        <f t="shared" ca="1" si="58"/>
        <v>\\(\\quad 156　×　6　＝　 \\)</v>
      </c>
      <c r="T334" t="str">
        <f t="shared" ca="1" si="59"/>
        <v>\\(\\quad 936 \\)</v>
      </c>
    </row>
    <row r="335" spans="1:20" x14ac:dyDescent="0.55000000000000004">
      <c r="A335" s="51" t="s">
        <v>60</v>
      </c>
      <c r="C335" s="50" t="s">
        <v>167</v>
      </c>
      <c r="D335" s="50" t="str">
        <f t="shared" ca="1" si="61"/>
        <v>\\(\\quad 819　×　7　＝　 \\)</v>
      </c>
      <c r="E335" s="50" t="str">
        <f t="shared" ca="1" si="62"/>
        <v>\\(\\quad 5733 \\)</v>
      </c>
      <c r="F335" s="50" t="s">
        <v>62</v>
      </c>
      <c r="G335" s="50"/>
      <c r="H335" s="50"/>
      <c r="I335" s="89" t="str">
        <f t="shared" ca="1" si="63"/>
        <v>INSERT INTO math(tangen,question,answer,editor,date,count) VALUES('m2000','\\(\\quad 819　×　7　＝　 \\)','\\(\\quad 5733 \\)','harazono',NOW(),0);</v>
      </c>
      <c r="J335" s="78" t="s">
        <v>229</v>
      </c>
      <c r="K335" s="1">
        <f t="shared" ca="1" si="64"/>
        <v>819</v>
      </c>
      <c r="L335" t="s">
        <v>238</v>
      </c>
      <c r="M335" s="1">
        <v>7</v>
      </c>
      <c r="N335" t="s">
        <v>239</v>
      </c>
      <c r="O335" t="s">
        <v>230</v>
      </c>
      <c r="P335" s="78" t="s">
        <v>229</v>
      </c>
      <c r="Q335" s="1">
        <f t="shared" ca="1" si="60"/>
        <v>5733</v>
      </c>
      <c r="R335" t="s">
        <v>230</v>
      </c>
      <c r="S335" t="str">
        <f t="shared" ca="1" si="58"/>
        <v>\\(\\quad 819　×　7　＝　 \\)</v>
      </c>
      <c r="T335" t="str">
        <f t="shared" ca="1" si="59"/>
        <v>\\(\\quad 5733 \\)</v>
      </c>
    </row>
    <row r="336" spans="1:20" x14ac:dyDescent="0.55000000000000004">
      <c r="A336" s="51" t="s">
        <v>60</v>
      </c>
      <c r="C336" s="50" t="s">
        <v>167</v>
      </c>
      <c r="D336" s="50" t="str">
        <f t="shared" ca="1" si="61"/>
        <v>\\(\\quad 404　×　8　＝　 \\)</v>
      </c>
      <c r="E336" s="50" t="str">
        <f t="shared" ca="1" si="62"/>
        <v>\\(\\quad 3232 \\)</v>
      </c>
      <c r="F336" s="50" t="s">
        <v>62</v>
      </c>
      <c r="G336" s="50"/>
      <c r="H336" s="50"/>
      <c r="I336" s="89" t="str">
        <f t="shared" ca="1" si="63"/>
        <v>INSERT INTO math(tangen,question,answer,editor,date,count) VALUES('m2000','\\(\\quad 404　×　8　＝　 \\)','\\(\\quad 3232 \\)','harazono',NOW(),0);</v>
      </c>
      <c r="J336" s="78" t="s">
        <v>229</v>
      </c>
      <c r="K336" s="1">
        <f t="shared" ca="1" si="64"/>
        <v>404</v>
      </c>
      <c r="L336" t="s">
        <v>238</v>
      </c>
      <c r="M336" s="1">
        <v>8</v>
      </c>
      <c r="N336" t="s">
        <v>239</v>
      </c>
      <c r="O336" t="s">
        <v>230</v>
      </c>
      <c r="P336" s="78" t="s">
        <v>229</v>
      </c>
      <c r="Q336" s="1">
        <f t="shared" ca="1" si="60"/>
        <v>3232</v>
      </c>
      <c r="R336" t="s">
        <v>230</v>
      </c>
      <c r="S336" t="str">
        <f t="shared" ca="1" si="58"/>
        <v>\\(\\quad 404　×　8　＝　 \\)</v>
      </c>
      <c r="T336" t="str">
        <f t="shared" ca="1" si="59"/>
        <v>\\(\\quad 3232 \\)</v>
      </c>
    </row>
    <row r="337" spans="1:20" x14ac:dyDescent="0.55000000000000004">
      <c r="A337" s="51" t="s">
        <v>60</v>
      </c>
      <c r="C337" s="50" t="s">
        <v>167</v>
      </c>
      <c r="D337" s="50" t="str">
        <f t="shared" ca="1" si="61"/>
        <v>\\(\\quad 486　×　9　＝　 \\)</v>
      </c>
      <c r="E337" s="50" t="str">
        <f t="shared" ca="1" si="62"/>
        <v>\\(\\quad 4374 \\)</v>
      </c>
      <c r="F337" s="50" t="s">
        <v>62</v>
      </c>
      <c r="G337" s="50"/>
      <c r="H337" s="50"/>
      <c r="I337" s="89" t="str">
        <f t="shared" ca="1" si="63"/>
        <v>INSERT INTO math(tangen,question,answer,editor,date,count) VALUES('m2000','\\(\\quad 486　×　9　＝　 \\)','\\(\\quad 4374 \\)','harazono',NOW(),0);</v>
      </c>
      <c r="J337" s="78" t="s">
        <v>229</v>
      </c>
      <c r="K337" s="1">
        <f t="shared" ca="1" si="64"/>
        <v>486</v>
      </c>
      <c r="L337" t="s">
        <v>238</v>
      </c>
      <c r="M337" s="1">
        <v>9</v>
      </c>
      <c r="N337" t="s">
        <v>239</v>
      </c>
      <c r="O337" t="s">
        <v>230</v>
      </c>
      <c r="P337" s="78" t="s">
        <v>229</v>
      </c>
      <c r="Q337" s="1">
        <f t="shared" ca="1" si="60"/>
        <v>4374</v>
      </c>
      <c r="R337" t="s">
        <v>230</v>
      </c>
      <c r="S337" t="str">
        <f t="shared" ca="1" si="58"/>
        <v>\\(\\quad 486　×　9　＝　 \\)</v>
      </c>
      <c r="T337" t="str">
        <f t="shared" ca="1" si="59"/>
        <v>\\(\\quad 4374 \\)</v>
      </c>
    </row>
    <row r="338" spans="1:20" x14ac:dyDescent="0.55000000000000004">
      <c r="A338" s="51" t="s">
        <v>60</v>
      </c>
      <c r="C338" s="50" t="s">
        <v>167</v>
      </c>
      <c r="D338" s="50" t="str">
        <f t="shared" ca="1" si="61"/>
        <v>\\(\\quad 974　×　1　＝　 \\)</v>
      </c>
      <c r="E338" s="50" t="str">
        <f t="shared" ca="1" si="62"/>
        <v>\\(\\quad 974 \\)</v>
      </c>
      <c r="F338" s="50" t="s">
        <v>62</v>
      </c>
      <c r="G338" s="50"/>
      <c r="H338" s="50"/>
      <c r="I338" s="89" t="str">
        <f t="shared" ca="1" si="63"/>
        <v>INSERT INTO math(tangen,question,answer,editor,date,count) VALUES('m2000','\\(\\quad 974　×　1　＝　 \\)','\\(\\quad 974 \\)','harazono',NOW(),0);</v>
      </c>
      <c r="J338" s="78" t="s">
        <v>229</v>
      </c>
      <c r="K338" s="1">
        <f t="shared" ca="1" si="64"/>
        <v>974</v>
      </c>
      <c r="L338" t="s">
        <v>238</v>
      </c>
      <c r="M338" s="1">
        <v>1</v>
      </c>
      <c r="N338" t="s">
        <v>239</v>
      </c>
      <c r="O338" t="s">
        <v>230</v>
      </c>
      <c r="P338" s="78" t="s">
        <v>229</v>
      </c>
      <c r="Q338" s="1">
        <f t="shared" ca="1" si="60"/>
        <v>974</v>
      </c>
      <c r="R338" t="s">
        <v>230</v>
      </c>
      <c r="S338" t="str">
        <f t="shared" ca="1" si="58"/>
        <v>\\(\\quad 974　×　1　＝　 \\)</v>
      </c>
      <c r="T338" t="str">
        <f t="shared" ca="1" si="59"/>
        <v>\\(\\quad 974 \\)</v>
      </c>
    </row>
    <row r="339" spans="1:20" x14ac:dyDescent="0.55000000000000004">
      <c r="A339" s="51" t="s">
        <v>60</v>
      </c>
      <c r="C339" s="50" t="s">
        <v>167</v>
      </c>
      <c r="D339" s="50" t="str">
        <f t="shared" ca="1" si="61"/>
        <v>\\(\\quad 618　×　2　＝　 \\)</v>
      </c>
      <c r="E339" s="50" t="str">
        <f t="shared" ca="1" si="62"/>
        <v>\\(\\quad 1236 \\)</v>
      </c>
      <c r="F339" s="50" t="s">
        <v>62</v>
      </c>
      <c r="G339" s="50"/>
      <c r="H339" s="50"/>
      <c r="I339" s="89" t="str">
        <f t="shared" ca="1" si="63"/>
        <v>INSERT INTO math(tangen,question,answer,editor,date,count) VALUES('m2000','\\(\\quad 618　×　2　＝　 \\)','\\(\\quad 1236 \\)','harazono',NOW(),0);</v>
      </c>
      <c r="J339" s="78" t="s">
        <v>229</v>
      </c>
      <c r="K339" s="1">
        <f t="shared" ca="1" si="64"/>
        <v>618</v>
      </c>
      <c r="L339" t="s">
        <v>238</v>
      </c>
      <c r="M339" s="1">
        <v>2</v>
      </c>
      <c r="N339" t="s">
        <v>239</v>
      </c>
      <c r="O339" t="s">
        <v>230</v>
      </c>
      <c r="P339" s="78" t="s">
        <v>229</v>
      </c>
      <c r="Q339" s="1">
        <f t="shared" ca="1" si="60"/>
        <v>1236</v>
      </c>
      <c r="R339" t="s">
        <v>230</v>
      </c>
      <c r="S339" t="str">
        <f t="shared" ca="1" si="58"/>
        <v>\\(\\quad 618　×　2　＝　 \\)</v>
      </c>
      <c r="T339" t="str">
        <f t="shared" ca="1" si="59"/>
        <v>\\(\\quad 1236 \\)</v>
      </c>
    </row>
    <row r="340" spans="1:20" x14ac:dyDescent="0.55000000000000004">
      <c r="A340" s="51" t="s">
        <v>60</v>
      </c>
      <c r="C340" s="50" t="s">
        <v>167</v>
      </c>
      <c r="D340" s="50" t="str">
        <f t="shared" ca="1" si="61"/>
        <v>\\(\\quad 598　×　3　＝　 \\)</v>
      </c>
      <c r="E340" s="50" t="str">
        <f t="shared" ca="1" si="62"/>
        <v>\\(\\quad 1794 \\)</v>
      </c>
      <c r="F340" s="50" t="s">
        <v>62</v>
      </c>
      <c r="G340" s="50"/>
      <c r="H340" s="50"/>
      <c r="I340" s="89" t="str">
        <f t="shared" ca="1" si="63"/>
        <v>INSERT INTO math(tangen,question,answer,editor,date,count) VALUES('m2000','\\(\\quad 598　×　3　＝　 \\)','\\(\\quad 1794 \\)','harazono',NOW(),0);</v>
      </c>
      <c r="J340" s="78" t="s">
        <v>229</v>
      </c>
      <c r="K340" s="1">
        <f t="shared" ca="1" si="64"/>
        <v>598</v>
      </c>
      <c r="L340" t="s">
        <v>238</v>
      </c>
      <c r="M340" s="1">
        <v>3</v>
      </c>
      <c r="N340" t="s">
        <v>239</v>
      </c>
      <c r="O340" t="s">
        <v>230</v>
      </c>
      <c r="P340" s="78" t="s">
        <v>229</v>
      </c>
      <c r="Q340" s="1">
        <f t="shared" ca="1" si="60"/>
        <v>1794</v>
      </c>
      <c r="R340" t="s">
        <v>230</v>
      </c>
      <c r="S340" t="str">
        <f t="shared" ca="1" si="58"/>
        <v>\\(\\quad 598　×　3　＝　 \\)</v>
      </c>
      <c r="T340" t="str">
        <f t="shared" ca="1" si="59"/>
        <v>\\(\\quad 1794 \\)</v>
      </c>
    </row>
    <row r="341" spans="1:20" x14ac:dyDescent="0.55000000000000004">
      <c r="A341" s="51" t="s">
        <v>60</v>
      </c>
      <c r="C341" s="50" t="s">
        <v>167</v>
      </c>
      <c r="D341" s="50" t="str">
        <f t="shared" ca="1" si="61"/>
        <v>\\(\\quad 767　×　4　＝　 \\)</v>
      </c>
      <c r="E341" s="50" t="str">
        <f t="shared" ca="1" si="62"/>
        <v>\\(\\quad 3068 \\)</v>
      </c>
      <c r="F341" s="50" t="s">
        <v>62</v>
      </c>
      <c r="G341" s="50"/>
      <c r="H341" s="50"/>
      <c r="I341" s="89" t="str">
        <f t="shared" ca="1" si="63"/>
        <v>INSERT INTO math(tangen,question,answer,editor,date,count) VALUES('m2000','\\(\\quad 767　×　4　＝　 \\)','\\(\\quad 3068 \\)','harazono',NOW(),0);</v>
      </c>
      <c r="J341" s="78" t="s">
        <v>229</v>
      </c>
      <c r="K341" s="1">
        <f t="shared" ca="1" si="64"/>
        <v>767</v>
      </c>
      <c r="L341" t="s">
        <v>238</v>
      </c>
      <c r="M341" s="1">
        <v>4</v>
      </c>
      <c r="N341" t="s">
        <v>239</v>
      </c>
      <c r="O341" t="s">
        <v>230</v>
      </c>
      <c r="P341" s="78" t="s">
        <v>229</v>
      </c>
      <c r="Q341" s="1">
        <f t="shared" ca="1" si="60"/>
        <v>3068</v>
      </c>
      <c r="R341" t="s">
        <v>230</v>
      </c>
      <c r="S341" t="str">
        <f t="shared" ca="1" si="58"/>
        <v>\\(\\quad 767　×　4　＝　 \\)</v>
      </c>
      <c r="T341" t="str">
        <f t="shared" ca="1" si="59"/>
        <v>\\(\\quad 3068 \\)</v>
      </c>
    </row>
    <row r="342" spans="1:20" x14ac:dyDescent="0.55000000000000004">
      <c r="A342" s="51" t="s">
        <v>60</v>
      </c>
      <c r="C342" s="50" t="s">
        <v>167</v>
      </c>
      <c r="D342" s="50" t="str">
        <f t="shared" ca="1" si="61"/>
        <v>\\(\\quad 999　×　5　＝　 \\)</v>
      </c>
      <c r="E342" s="50" t="str">
        <f t="shared" ca="1" si="62"/>
        <v>\\(\\quad 4995 \\)</v>
      </c>
      <c r="F342" s="50" t="s">
        <v>62</v>
      </c>
      <c r="G342" s="50"/>
      <c r="H342" s="50"/>
      <c r="I342" s="89" t="str">
        <f t="shared" ca="1" si="63"/>
        <v>INSERT INTO math(tangen,question,answer,editor,date,count) VALUES('m2000','\\(\\quad 999　×　5　＝　 \\)','\\(\\quad 4995 \\)','harazono',NOW(),0);</v>
      </c>
      <c r="J342" s="78" t="s">
        <v>229</v>
      </c>
      <c r="K342" s="1">
        <f t="shared" ca="1" si="64"/>
        <v>999</v>
      </c>
      <c r="L342" t="s">
        <v>238</v>
      </c>
      <c r="M342" s="1">
        <v>5</v>
      </c>
      <c r="N342" t="s">
        <v>239</v>
      </c>
      <c r="O342" t="s">
        <v>230</v>
      </c>
      <c r="P342" s="78" t="s">
        <v>229</v>
      </c>
      <c r="Q342" s="1">
        <f t="shared" ca="1" si="60"/>
        <v>4995</v>
      </c>
      <c r="R342" t="s">
        <v>230</v>
      </c>
      <c r="S342" t="str">
        <f t="shared" ca="1" si="58"/>
        <v>\\(\\quad 999　×　5　＝　 \\)</v>
      </c>
      <c r="T342" t="str">
        <f t="shared" ca="1" si="59"/>
        <v>\\(\\quad 4995 \\)</v>
      </c>
    </row>
    <row r="343" spans="1:20" x14ac:dyDescent="0.55000000000000004">
      <c r="A343" s="51" t="s">
        <v>60</v>
      </c>
      <c r="C343" s="50" t="s">
        <v>167</v>
      </c>
      <c r="D343" s="50" t="str">
        <f t="shared" ca="1" si="61"/>
        <v>\\(\\quad 254　×　6　＝　 \\)</v>
      </c>
      <c r="E343" s="50" t="str">
        <f t="shared" ca="1" si="62"/>
        <v>\\(\\quad 1524 \\)</v>
      </c>
      <c r="F343" s="50" t="s">
        <v>62</v>
      </c>
      <c r="G343" s="50"/>
      <c r="H343" s="50"/>
      <c r="I343" s="89" t="str">
        <f t="shared" ca="1" si="63"/>
        <v>INSERT INTO math(tangen,question,answer,editor,date,count) VALUES('m2000','\\(\\quad 254　×　6　＝　 \\)','\\(\\quad 1524 \\)','harazono',NOW(),0);</v>
      </c>
      <c r="J343" s="78" t="s">
        <v>229</v>
      </c>
      <c r="K343" s="1">
        <f t="shared" ca="1" si="64"/>
        <v>254</v>
      </c>
      <c r="L343" t="s">
        <v>238</v>
      </c>
      <c r="M343" s="1">
        <v>6</v>
      </c>
      <c r="N343" t="s">
        <v>239</v>
      </c>
      <c r="O343" t="s">
        <v>230</v>
      </c>
      <c r="P343" s="78" t="s">
        <v>229</v>
      </c>
      <c r="Q343" s="1">
        <f t="shared" ca="1" si="60"/>
        <v>1524</v>
      </c>
      <c r="R343" t="s">
        <v>230</v>
      </c>
      <c r="S343" t="str">
        <f t="shared" ca="1" si="58"/>
        <v>\\(\\quad 254　×　6　＝　 \\)</v>
      </c>
      <c r="T343" t="str">
        <f t="shared" ca="1" si="59"/>
        <v>\\(\\quad 1524 \\)</v>
      </c>
    </row>
    <row r="344" spans="1:20" x14ac:dyDescent="0.55000000000000004">
      <c r="A344" s="51" t="s">
        <v>60</v>
      </c>
      <c r="C344" s="50" t="s">
        <v>167</v>
      </c>
      <c r="D344" s="50" t="str">
        <f t="shared" ca="1" si="61"/>
        <v>\\(\\quad 965　×　7　＝　 \\)</v>
      </c>
      <c r="E344" s="50" t="str">
        <f t="shared" ca="1" si="62"/>
        <v>\\(\\quad 6755 \\)</v>
      </c>
      <c r="F344" s="50" t="s">
        <v>62</v>
      </c>
      <c r="G344" s="50"/>
      <c r="H344" s="50"/>
      <c r="I344" s="89" t="str">
        <f t="shared" ca="1" si="63"/>
        <v>INSERT INTO math(tangen,question,answer,editor,date,count) VALUES('m2000','\\(\\quad 965　×　7　＝　 \\)','\\(\\quad 6755 \\)','harazono',NOW(),0);</v>
      </c>
      <c r="J344" s="78" t="s">
        <v>229</v>
      </c>
      <c r="K344" s="1">
        <f t="shared" ca="1" si="64"/>
        <v>965</v>
      </c>
      <c r="L344" t="s">
        <v>238</v>
      </c>
      <c r="M344" s="1">
        <v>7</v>
      </c>
      <c r="N344" t="s">
        <v>239</v>
      </c>
      <c r="O344" t="s">
        <v>230</v>
      </c>
      <c r="P344" s="78" t="s">
        <v>229</v>
      </c>
      <c r="Q344" s="1">
        <f t="shared" ca="1" si="60"/>
        <v>6755</v>
      </c>
      <c r="R344" t="s">
        <v>230</v>
      </c>
      <c r="S344" t="str">
        <f t="shared" ca="1" si="58"/>
        <v>\\(\\quad 965　×　7　＝　 \\)</v>
      </c>
      <c r="T344" t="str">
        <f t="shared" ca="1" si="59"/>
        <v>\\(\\quad 6755 \\)</v>
      </c>
    </row>
    <row r="345" spans="1:20" x14ac:dyDescent="0.55000000000000004">
      <c r="A345" s="51" t="s">
        <v>60</v>
      </c>
      <c r="C345" s="50" t="s">
        <v>167</v>
      </c>
      <c r="D345" s="50" t="str">
        <f t="shared" ca="1" si="61"/>
        <v>\\(\\quad 942　×　8　＝　 \\)</v>
      </c>
      <c r="E345" s="50" t="str">
        <f t="shared" ca="1" si="62"/>
        <v>\\(\\quad 7536 \\)</v>
      </c>
      <c r="F345" s="50" t="s">
        <v>62</v>
      </c>
      <c r="G345" s="50"/>
      <c r="H345" s="50"/>
      <c r="I345" s="89" t="str">
        <f t="shared" ca="1" si="63"/>
        <v>INSERT INTO math(tangen,question,answer,editor,date,count) VALUES('m2000','\\(\\quad 942　×　8　＝　 \\)','\\(\\quad 7536 \\)','harazono',NOW(),0);</v>
      </c>
      <c r="J345" s="78" t="s">
        <v>229</v>
      </c>
      <c r="K345" s="1">
        <f t="shared" ca="1" si="64"/>
        <v>942</v>
      </c>
      <c r="L345" t="s">
        <v>238</v>
      </c>
      <c r="M345" s="1">
        <v>8</v>
      </c>
      <c r="N345" t="s">
        <v>239</v>
      </c>
      <c r="O345" t="s">
        <v>230</v>
      </c>
      <c r="P345" s="78" t="s">
        <v>229</v>
      </c>
      <c r="Q345" s="1">
        <f t="shared" ca="1" si="60"/>
        <v>7536</v>
      </c>
      <c r="R345" t="s">
        <v>230</v>
      </c>
      <c r="S345" t="str">
        <f t="shared" ca="1" si="58"/>
        <v>\\(\\quad 942　×　8　＝　 \\)</v>
      </c>
      <c r="T345" t="str">
        <f t="shared" ca="1" si="59"/>
        <v>\\(\\quad 7536 \\)</v>
      </c>
    </row>
    <row r="346" spans="1:20" x14ac:dyDescent="0.55000000000000004">
      <c r="A346" s="51" t="s">
        <v>60</v>
      </c>
      <c r="C346" s="50" t="s">
        <v>167</v>
      </c>
      <c r="D346" s="50" t="str">
        <f t="shared" ca="1" si="61"/>
        <v>\\(\\quad 628　×　9　＝　 \\)</v>
      </c>
      <c r="E346" s="50" t="str">
        <f t="shared" ca="1" si="62"/>
        <v>\\(\\quad 5652 \\)</v>
      </c>
      <c r="F346" s="50" t="s">
        <v>62</v>
      </c>
      <c r="G346" s="50"/>
      <c r="H346" s="50"/>
      <c r="I346" s="89" t="str">
        <f t="shared" ca="1" si="63"/>
        <v>INSERT INTO math(tangen,question,answer,editor,date,count) VALUES('m2000','\\(\\quad 628　×　9　＝　 \\)','\\(\\quad 5652 \\)','harazono',NOW(),0);</v>
      </c>
      <c r="J346" s="78" t="s">
        <v>229</v>
      </c>
      <c r="K346" s="1">
        <f t="shared" ca="1" si="64"/>
        <v>628</v>
      </c>
      <c r="L346" t="s">
        <v>238</v>
      </c>
      <c r="M346" s="1">
        <v>9</v>
      </c>
      <c r="N346" t="s">
        <v>239</v>
      </c>
      <c r="O346" t="s">
        <v>230</v>
      </c>
      <c r="P346" s="78" t="s">
        <v>229</v>
      </c>
      <c r="Q346" s="1">
        <f t="shared" ca="1" si="60"/>
        <v>5652</v>
      </c>
      <c r="R346" t="s">
        <v>230</v>
      </c>
      <c r="S346" t="str">
        <f t="shared" ca="1" si="58"/>
        <v>\\(\\quad 628　×　9　＝　 \\)</v>
      </c>
      <c r="T346" t="str">
        <f t="shared" ca="1" si="59"/>
        <v>\\(\\quad 5652 \\)</v>
      </c>
    </row>
    <row r="347" spans="1:20" x14ac:dyDescent="0.55000000000000004">
      <c r="A347" s="51" t="s">
        <v>60</v>
      </c>
      <c r="C347" s="50" t="s">
        <v>167</v>
      </c>
      <c r="D347" s="50" t="str">
        <f t="shared" ca="1" si="61"/>
        <v>\\(\\quad 678　×　15　＝　 \\)</v>
      </c>
      <c r="E347" s="50" t="str">
        <f t="shared" ca="1" si="62"/>
        <v>\\(\\quad 10170 \\)</v>
      </c>
      <c r="F347" s="50" t="s">
        <v>62</v>
      </c>
      <c r="G347" s="50"/>
      <c r="H347" s="50"/>
      <c r="I347" s="89" t="str">
        <f t="shared" ca="1" si="63"/>
        <v>INSERT INTO math(tangen,question,answer,editor,date,count) VALUES('m2000','\\(\\quad 678　×　15　＝　 \\)','\\(\\quad 10170 \\)','harazono',NOW(),0);</v>
      </c>
      <c r="J347" s="78" t="s">
        <v>229</v>
      </c>
      <c r="K347" s="1">
        <f t="shared" ca="1" si="64"/>
        <v>678</v>
      </c>
      <c r="L347" t="s">
        <v>238</v>
      </c>
      <c r="M347" s="1">
        <f ca="1">RANDBETWEEN(10,20)</f>
        <v>15</v>
      </c>
      <c r="N347" t="s">
        <v>239</v>
      </c>
      <c r="O347" t="s">
        <v>230</v>
      </c>
      <c r="P347" s="78" t="s">
        <v>229</v>
      </c>
      <c r="Q347" s="1">
        <f t="shared" ca="1" si="60"/>
        <v>10170</v>
      </c>
      <c r="R347" t="s">
        <v>230</v>
      </c>
      <c r="S347" t="str">
        <f t="shared" ca="1" si="58"/>
        <v>\\(\\quad 678　×　15　＝　 \\)</v>
      </c>
      <c r="T347" t="str">
        <f t="shared" ca="1" si="59"/>
        <v>\\(\\quad 10170 \\)</v>
      </c>
    </row>
    <row r="348" spans="1:20" x14ac:dyDescent="0.55000000000000004">
      <c r="A348" s="51" t="s">
        <v>60</v>
      </c>
      <c r="C348" s="50" t="s">
        <v>167</v>
      </c>
      <c r="D348" s="50" t="str">
        <f t="shared" ca="1" si="61"/>
        <v>\\(\\quad 791　×　13　＝　 \\)</v>
      </c>
      <c r="E348" s="50" t="str">
        <f t="shared" ca="1" si="62"/>
        <v>\\(\\quad 10283 \\)</v>
      </c>
      <c r="F348" s="50" t="s">
        <v>62</v>
      </c>
      <c r="G348" s="50"/>
      <c r="H348" s="50"/>
      <c r="I348" s="89" t="str">
        <f t="shared" ca="1" si="63"/>
        <v>INSERT INTO math(tangen,question,answer,editor,date,count) VALUES('m2000','\\(\\quad 791　×　13　＝　 \\)','\\(\\quad 10283 \\)','harazono',NOW(),0);</v>
      </c>
      <c r="J348" s="78" t="s">
        <v>229</v>
      </c>
      <c r="K348" s="1">
        <f t="shared" ca="1" si="64"/>
        <v>791</v>
      </c>
      <c r="L348" t="s">
        <v>238</v>
      </c>
      <c r="M348" s="1">
        <f t="shared" ref="M348:M411" ca="1" si="65">RANDBETWEEN(10,20)</f>
        <v>13</v>
      </c>
      <c r="N348" t="s">
        <v>239</v>
      </c>
      <c r="O348" t="s">
        <v>230</v>
      </c>
      <c r="P348" s="78" t="s">
        <v>229</v>
      </c>
      <c r="Q348" s="1">
        <f t="shared" ca="1" si="60"/>
        <v>10283</v>
      </c>
      <c r="R348" t="s">
        <v>230</v>
      </c>
      <c r="S348" t="str">
        <f t="shared" ca="1" si="58"/>
        <v>\\(\\quad 791　×　13　＝　 \\)</v>
      </c>
      <c r="T348" t="str">
        <f t="shared" ca="1" si="59"/>
        <v>\\(\\quad 10283 \\)</v>
      </c>
    </row>
    <row r="349" spans="1:20" x14ac:dyDescent="0.55000000000000004">
      <c r="A349" s="51" t="s">
        <v>60</v>
      </c>
      <c r="C349" s="50" t="s">
        <v>167</v>
      </c>
      <c r="D349" s="50" t="str">
        <f t="shared" ca="1" si="61"/>
        <v>\\(\\quad 232　×　15　＝　 \\)</v>
      </c>
      <c r="E349" s="50" t="str">
        <f t="shared" ca="1" si="62"/>
        <v>\\(\\quad 3480 \\)</v>
      </c>
      <c r="F349" s="50" t="s">
        <v>62</v>
      </c>
      <c r="G349" s="50"/>
      <c r="H349" s="50"/>
      <c r="I349" s="89" t="str">
        <f t="shared" ca="1" si="63"/>
        <v>INSERT INTO math(tangen,question,answer,editor,date,count) VALUES('m2000','\\(\\quad 232　×　15　＝　 \\)','\\(\\quad 3480 \\)','harazono',NOW(),0);</v>
      </c>
      <c r="J349" s="78" t="s">
        <v>229</v>
      </c>
      <c r="K349" s="1">
        <f t="shared" ca="1" si="64"/>
        <v>232</v>
      </c>
      <c r="L349" t="s">
        <v>238</v>
      </c>
      <c r="M349" s="1">
        <f t="shared" ca="1" si="65"/>
        <v>15</v>
      </c>
      <c r="N349" t="s">
        <v>239</v>
      </c>
      <c r="O349" t="s">
        <v>230</v>
      </c>
      <c r="P349" s="78" t="s">
        <v>229</v>
      </c>
      <c r="Q349" s="1">
        <f t="shared" ca="1" si="60"/>
        <v>3480</v>
      </c>
      <c r="R349" t="s">
        <v>230</v>
      </c>
      <c r="S349" t="str">
        <f t="shared" ca="1" si="58"/>
        <v>\\(\\quad 232　×　15　＝　 \\)</v>
      </c>
      <c r="T349" t="str">
        <f t="shared" ca="1" si="59"/>
        <v>\\(\\quad 3480 \\)</v>
      </c>
    </row>
    <row r="350" spans="1:20" x14ac:dyDescent="0.55000000000000004">
      <c r="A350" s="51" t="s">
        <v>60</v>
      </c>
      <c r="C350" s="50" t="s">
        <v>167</v>
      </c>
      <c r="D350" s="50" t="str">
        <f t="shared" ca="1" si="61"/>
        <v>\\(\\quad 403　×　18　＝　 \\)</v>
      </c>
      <c r="E350" s="50" t="str">
        <f t="shared" ca="1" si="62"/>
        <v>\\(\\quad 7254 \\)</v>
      </c>
      <c r="F350" s="50" t="s">
        <v>62</v>
      </c>
      <c r="G350" s="50"/>
      <c r="H350" s="50"/>
      <c r="I350" s="89" t="str">
        <f t="shared" ca="1" si="63"/>
        <v>INSERT INTO math(tangen,question,answer,editor,date,count) VALUES('m2000','\\(\\quad 403　×　18　＝　 \\)','\\(\\quad 7254 \\)','harazono',NOW(),0);</v>
      </c>
      <c r="J350" s="78" t="s">
        <v>229</v>
      </c>
      <c r="K350" s="1">
        <f t="shared" ca="1" si="64"/>
        <v>403</v>
      </c>
      <c r="L350" t="s">
        <v>238</v>
      </c>
      <c r="M350" s="1">
        <f t="shared" ca="1" si="65"/>
        <v>18</v>
      </c>
      <c r="N350" t="s">
        <v>239</v>
      </c>
      <c r="O350" t="s">
        <v>230</v>
      </c>
      <c r="P350" s="78" t="s">
        <v>229</v>
      </c>
      <c r="Q350" s="1">
        <f t="shared" ca="1" si="60"/>
        <v>7254</v>
      </c>
      <c r="R350" t="s">
        <v>230</v>
      </c>
      <c r="S350" t="str">
        <f t="shared" ca="1" si="58"/>
        <v>\\(\\quad 403　×　18　＝　 \\)</v>
      </c>
      <c r="T350" t="str">
        <f t="shared" ca="1" si="59"/>
        <v>\\(\\quad 7254 \\)</v>
      </c>
    </row>
    <row r="351" spans="1:20" x14ac:dyDescent="0.55000000000000004">
      <c r="A351" s="51" t="s">
        <v>60</v>
      </c>
      <c r="C351" s="50" t="s">
        <v>167</v>
      </c>
      <c r="D351" s="50" t="str">
        <f t="shared" ca="1" si="61"/>
        <v>\\(\\quad 356　×　11　＝　 \\)</v>
      </c>
      <c r="E351" s="50" t="str">
        <f t="shared" ca="1" si="62"/>
        <v>\\(\\quad 3916 \\)</v>
      </c>
      <c r="F351" s="50" t="s">
        <v>62</v>
      </c>
      <c r="G351" s="50"/>
      <c r="H351" s="50"/>
      <c r="I351" s="89" t="str">
        <f t="shared" ca="1" si="63"/>
        <v>INSERT INTO math(tangen,question,answer,editor,date,count) VALUES('m2000','\\(\\quad 356　×　11　＝　 \\)','\\(\\quad 3916 \\)','harazono',NOW(),0);</v>
      </c>
      <c r="J351" s="78" t="s">
        <v>229</v>
      </c>
      <c r="K351" s="1">
        <f t="shared" ca="1" si="64"/>
        <v>356</v>
      </c>
      <c r="L351" t="s">
        <v>238</v>
      </c>
      <c r="M351" s="1">
        <f t="shared" ca="1" si="65"/>
        <v>11</v>
      </c>
      <c r="N351" t="s">
        <v>239</v>
      </c>
      <c r="O351" t="s">
        <v>230</v>
      </c>
      <c r="P351" s="78" t="s">
        <v>229</v>
      </c>
      <c r="Q351" s="1">
        <f t="shared" ca="1" si="60"/>
        <v>3916</v>
      </c>
      <c r="R351" t="s">
        <v>230</v>
      </c>
      <c r="S351" t="str">
        <f t="shared" ca="1" si="58"/>
        <v>\\(\\quad 356　×　11　＝　 \\)</v>
      </c>
      <c r="T351" t="str">
        <f t="shared" ca="1" si="59"/>
        <v>\\(\\quad 3916 \\)</v>
      </c>
    </row>
    <row r="352" spans="1:20" x14ac:dyDescent="0.55000000000000004">
      <c r="A352" s="51" t="s">
        <v>60</v>
      </c>
      <c r="C352" s="50" t="s">
        <v>167</v>
      </c>
      <c r="D352" s="50" t="str">
        <f t="shared" ca="1" si="61"/>
        <v>\\(\\quad 322　×　13　＝　 \\)</v>
      </c>
      <c r="E352" s="50" t="str">
        <f t="shared" ca="1" si="62"/>
        <v>\\(\\quad 4186 \\)</v>
      </c>
      <c r="F352" s="50" t="s">
        <v>62</v>
      </c>
      <c r="G352" s="50"/>
      <c r="H352" s="50"/>
      <c r="I352" s="89" t="str">
        <f t="shared" ca="1" si="63"/>
        <v>INSERT INTO math(tangen,question,answer,editor,date,count) VALUES('m2000','\\(\\quad 322　×　13　＝　 \\)','\\(\\quad 4186 \\)','harazono',NOW(),0);</v>
      </c>
      <c r="J352" s="78" t="s">
        <v>229</v>
      </c>
      <c r="K352" s="1">
        <f t="shared" ca="1" si="64"/>
        <v>322</v>
      </c>
      <c r="L352" t="s">
        <v>238</v>
      </c>
      <c r="M352" s="1">
        <f t="shared" ca="1" si="65"/>
        <v>13</v>
      </c>
      <c r="N352" t="s">
        <v>239</v>
      </c>
      <c r="O352" t="s">
        <v>230</v>
      </c>
      <c r="P352" s="78" t="s">
        <v>229</v>
      </c>
      <c r="Q352" s="1">
        <f t="shared" ca="1" si="60"/>
        <v>4186</v>
      </c>
      <c r="R352" t="s">
        <v>230</v>
      </c>
      <c r="S352" t="str">
        <f t="shared" ca="1" si="58"/>
        <v>\\(\\quad 322　×　13　＝　 \\)</v>
      </c>
      <c r="T352" t="str">
        <f t="shared" ca="1" si="59"/>
        <v>\\(\\quad 4186 \\)</v>
      </c>
    </row>
    <row r="353" spans="1:20" x14ac:dyDescent="0.55000000000000004">
      <c r="A353" s="51" t="s">
        <v>60</v>
      </c>
      <c r="C353" s="50" t="s">
        <v>167</v>
      </c>
      <c r="D353" s="50" t="str">
        <f t="shared" ca="1" si="61"/>
        <v>\\(\\quad 249　×　16　＝　 \\)</v>
      </c>
      <c r="E353" s="50" t="str">
        <f t="shared" ca="1" si="62"/>
        <v>\\(\\quad 3984 \\)</v>
      </c>
      <c r="F353" s="50" t="s">
        <v>62</v>
      </c>
      <c r="G353" s="50"/>
      <c r="H353" s="50"/>
      <c r="I353" s="89" t="str">
        <f t="shared" ca="1" si="63"/>
        <v>INSERT INTO math(tangen,question,answer,editor,date,count) VALUES('m2000','\\(\\quad 249　×　16　＝　 \\)','\\(\\quad 3984 \\)','harazono',NOW(),0);</v>
      </c>
      <c r="J353" s="78" t="s">
        <v>229</v>
      </c>
      <c r="K353" s="1">
        <f t="shared" ca="1" si="64"/>
        <v>249</v>
      </c>
      <c r="L353" t="s">
        <v>238</v>
      </c>
      <c r="M353" s="1">
        <f t="shared" ca="1" si="65"/>
        <v>16</v>
      </c>
      <c r="N353" t="s">
        <v>239</v>
      </c>
      <c r="O353" t="s">
        <v>230</v>
      </c>
      <c r="P353" s="78" t="s">
        <v>229</v>
      </c>
      <c r="Q353" s="1">
        <f t="shared" ca="1" si="60"/>
        <v>3984</v>
      </c>
      <c r="R353" t="s">
        <v>230</v>
      </c>
      <c r="S353" t="str">
        <f t="shared" ca="1" si="58"/>
        <v>\\(\\quad 249　×　16　＝　 \\)</v>
      </c>
      <c r="T353" t="str">
        <f t="shared" ca="1" si="59"/>
        <v>\\(\\quad 3984 \\)</v>
      </c>
    </row>
    <row r="354" spans="1:20" x14ac:dyDescent="0.55000000000000004">
      <c r="A354" s="51" t="s">
        <v>60</v>
      </c>
      <c r="C354" s="50" t="s">
        <v>167</v>
      </c>
      <c r="D354" s="50" t="str">
        <f t="shared" ca="1" si="61"/>
        <v>\\(\\quad 425　×　15　＝　 \\)</v>
      </c>
      <c r="E354" s="50" t="str">
        <f t="shared" ca="1" si="62"/>
        <v>\\(\\quad 6375 \\)</v>
      </c>
      <c r="F354" s="50" t="s">
        <v>62</v>
      </c>
      <c r="G354" s="50"/>
      <c r="H354" s="50"/>
      <c r="I354" s="89" t="str">
        <f t="shared" ca="1" si="63"/>
        <v>INSERT INTO math(tangen,question,answer,editor,date,count) VALUES('m2000','\\(\\quad 425　×　15　＝　 \\)','\\(\\quad 6375 \\)','harazono',NOW(),0);</v>
      </c>
      <c r="J354" s="78" t="s">
        <v>229</v>
      </c>
      <c r="K354" s="1">
        <f t="shared" ca="1" si="64"/>
        <v>425</v>
      </c>
      <c r="L354" t="s">
        <v>238</v>
      </c>
      <c r="M354" s="1">
        <f t="shared" ca="1" si="65"/>
        <v>15</v>
      </c>
      <c r="N354" t="s">
        <v>239</v>
      </c>
      <c r="O354" t="s">
        <v>230</v>
      </c>
      <c r="P354" s="78" t="s">
        <v>229</v>
      </c>
      <c r="Q354" s="1">
        <f t="shared" ca="1" si="60"/>
        <v>6375</v>
      </c>
      <c r="R354" t="s">
        <v>230</v>
      </c>
      <c r="S354" t="str">
        <f t="shared" ca="1" si="58"/>
        <v>\\(\\quad 425　×　15　＝　 \\)</v>
      </c>
      <c r="T354" t="str">
        <f t="shared" ca="1" si="59"/>
        <v>\\(\\quad 6375 \\)</v>
      </c>
    </row>
    <row r="355" spans="1:20" x14ac:dyDescent="0.55000000000000004">
      <c r="A355" s="51" t="s">
        <v>60</v>
      </c>
      <c r="C355" s="50" t="s">
        <v>167</v>
      </c>
      <c r="D355" s="50" t="str">
        <f t="shared" ca="1" si="61"/>
        <v>\\(\\quad 173　×　12　＝　 \\)</v>
      </c>
      <c r="E355" s="50" t="str">
        <f t="shared" ca="1" si="62"/>
        <v>\\(\\quad 2076 \\)</v>
      </c>
      <c r="F355" s="50" t="s">
        <v>62</v>
      </c>
      <c r="G355" s="50"/>
      <c r="H355" s="50"/>
      <c r="I355" s="89" t="str">
        <f t="shared" ca="1" si="63"/>
        <v>INSERT INTO math(tangen,question,answer,editor,date,count) VALUES('m2000','\\(\\quad 173　×　12　＝　 \\)','\\(\\quad 2076 \\)','harazono',NOW(),0);</v>
      </c>
      <c r="J355" s="78" t="s">
        <v>229</v>
      </c>
      <c r="K355" s="1">
        <f t="shared" ca="1" si="64"/>
        <v>173</v>
      </c>
      <c r="L355" t="s">
        <v>238</v>
      </c>
      <c r="M355" s="1">
        <f t="shared" ca="1" si="65"/>
        <v>12</v>
      </c>
      <c r="N355" t="s">
        <v>239</v>
      </c>
      <c r="O355" t="s">
        <v>230</v>
      </c>
      <c r="P355" s="78" t="s">
        <v>229</v>
      </c>
      <c r="Q355" s="1">
        <f t="shared" ca="1" si="60"/>
        <v>2076</v>
      </c>
      <c r="R355" t="s">
        <v>230</v>
      </c>
      <c r="S355" t="str">
        <f t="shared" ca="1" si="58"/>
        <v>\\(\\quad 173　×　12　＝　 \\)</v>
      </c>
      <c r="T355" t="str">
        <f t="shared" ca="1" si="59"/>
        <v>\\(\\quad 2076 \\)</v>
      </c>
    </row>
    <row r="356" spans="1:20" x14ac:dyDescent="0.55000000000000004">
      <c r="A356" s="51" t="s">
        <v>60</v>
      </c>
      <c r="C356" s="50" t="s">
        <v>167</v>
      </c>
      <c r="D356" s="50" t="str">
        <f t="shared" ca="1" si="61"/>
        <v>\\(\\quad 777　×　12　＝　 \\)</v>
      </c>
      <c r="E356" s="50" t="str">
        <f t="shared" ca="1" si="62"/>
        <v>\\(\\quad 9324 \\)</v>
      </c>
      <c r="F356" s="50" t="s">
        <v>62</v>
      </c>
      <c r="G356" s="50"/>
      <c r="H356" s="50"/>
      <c r="I356" s="89" t="str">
        <f t="shared" ca="1" si="63"/>
        <v>INSERT INTO math(tangen,question,answer,editor,date,count) VALUES('m2000','\\(\\quad 777　×　12　＝　 \\)','\\(\\quad 9324 \\)','harazono',NOW(),0);</v>
      </c>
      <c r="J356" s="78" t="s">
        <v>229</v>
      </c>
      <c r="K356" s="1">
        <f t="shared" ca="1" si="64"/>
        <v>777</v>
      </c>
      <c r="L356" t="s">
        <v>238</v>
      </c>
      <c r="M356" s="1">
        <f t="shared" ca="1" si="65"/>
        <v>12</v>
      </c>
      <c r="N356" t="s">
        <v>239</v>
      </c>
      <c r="O356" t="s">
        <v>230</v>
      </c>
      <c r="P356" s="78" t="s">
        <v>229</v>
      </c>
      <c r="Q356" s="1">
        <f t="shared" ca="1" si="60"/>
        <v>9324</v>
      </c>
      <c r="R356" t="s">
        <v>230</v>
      </c>
      <c r="S356" t="str">
        <f t="shared" ca="1" si="58"/>
        <v>\\(\\quad 777　×　12　＝　 \\)</v>
      </c>
      <c r="T356" t="str">
        <f t="shared" ca="1" si="59"/>
        <v>\\(\\quad 9324 \\)</v>
      </c>
    </row>
    <row r="357" spans="1:20" x14ac:dyDescent="0.55000000000000004">
      <c r="A357" s="51" t="s">
        <v>60</v>
      </c>
      <c r="C357" s="50" t="s">
        <v>167</v>
      </c>
      <c r="D357" s="50" t="str">
        <f t="shared" ca="1" si="61"/>
        <v>\\(\\quad 285　×　19　＝　 \\)</v>
      </c>
      <c r="E357" s="50" t="str">
        <f t="shared" ca="1" si="62"/>
        <v>\\(\\quad 5415 \\)</v>
      </c>
      <c r="F357" s="50" t="s">
        <v>62</v>
      </c>
      <c r="G357" s="50"/>
      <c r="H357" s="50"/>
      <c r="I357" s="89" t="str">
        <f t="shared" ca="1" si="63"/>
        <v>INSERT INTO math(tangen,question,answer,editor,date,count) VALUES('m2000','\\(\\quad 285　×　19　＝　 \\)','\\(\\quad 5415 \\)','harazono',NOW(),0);</v>
      </c>
      <c r="J357" s="78" t="s">
        <v>229</v>
      </c>
      <c r="K357" s="1">
        <f t="shared" ca="1" si="64"/>
        <v>285</v>
      </c>
      <c r="L357" t="s">
        <v>238</v>
      </c>
      <c r="M357" s="1">
        <f t="shared" ca="1" si="65"/>
        <v>19</v>
      </c>
      <c r="N357" t="s">
        <v>239</v>
      </c>
      <c r="O357" t="s">
        <v>230</v>
      </c>
      <c r="P357" s="78" t="s">
        <v>229</v>
      </c>
      <c r="Q357" s="1">
        <f t="shared" ca="1" si="60"/>
        <v>5415</v>
      </c>
      <c r="R357" t="s">
        <v>230</v>
      </c>
      <c r="S357" t="str">
        <f t="shared" ca="1" si="58"/>
        <v>\\(\\quad 285　×　19　＝　 \\)</v>
      </c>
      <c r="T357" t="str">
        <f t="shared" ca="1" si="59"/>
        <v>\\(\\quad 5415 \\)</v>
      </c>
    </row>
    <row r="358" spans="1:20" x14ac:dyDescent="0.55000000000000004">
      <c r="A358" s="51" t="s">
        <v>60</v>
      </c>
      <c r="C358" s="50" t="s">
        <v>167</v>
      </c>
      <c r="D358" s="50" t="str">
        <f t="shared" ca="1" si="61"/>
        <v>\\(\\quad 767　×　17　＝　 \\)</v>
      </c>
      <c r="E358" s="50" t="str">
        <f t="shared" ca="1" si="62"/>
        <v>\\(\\quad 13039 \\)</v>
      </c>
      <c r="F358" s="50" t="s">
        <v>62</v>
      </c>
      <c r="G358" s="50"/>
      <c r="H358" s="50"/>
      <c r="I358" s="89" t="str">
        <f t="shared" ca="1" si="63"/>
        <v>INSERT INTO math(tangen,question,answer,editor,date,count) VALUES('m2000','\\(\\quad 767　×　17　＝　 \\)','\\(\\quad 13039 \\)','harazono',NOW(),0);</v>
      </c>
      <c r="J358" s="78" t="s">
        <v>229</v>
      </c>
      <c r="K358" s="1">
        <f t="shared" ca="1" si="64"/>
        <v>767</v>
      </c>
      <c r="L358" t="s">
        <v>238</v>
      </c>
      <c r="M358" s="1">
        <f t="shared" ca="1" si="65"/>
        <v>17</v>
      </c>
      <c r="N358" t="s">
        <v>239</v>
      </c>
      <c r="O358" t="s">
        <v>230</v>
      </c>
      <c r="P358" s="78" t="s">
        <v>229</v>
      </c>
      <c r="Q358" s="1">
        <f t="shared" ca="1" si="60"/>
        <v>13039</v>
      </c>
      <c r="R358" t="s">
        <v>230</v>
      </c>
      <c r="S358" t="str">
        <f t="shared" ca="1" si="58"/>
        <v>\\(\\quad 767　×　17　＝　 \\)</v>
      </c>
      <c r="T358" t="str">
        <f t="shared" ca="1" si="59"/>
        <v>\\(\\quad 13039 \\)</v>
      </c>
    </row>
    <row r="359" spans="1:20" x14ac:dyDescent="0.55000000000000004">
      <c r="A359" s="51" t="s">
        <v>60</v>
      </c>
      <c r="C359" s="50" t="s">
        <v>167</v>
      </c>
      <c r="D359" s="50" t="str">
        <f t="shared" ca="1" si="61"/>
        <v>\\(\\quad 561　×　17　＝　 \\)</v>
      </c>
      <c r="E359" s="50" t="str">
        <f t="shared" ca="1" si="62"/>
        <v>\\(\\quad 9537 \\)</v>
      </c>
      <c r="F359" s="50" t="s">
        <v>62</v>
      </c>
      <c r="G359" s="50"/>
      <c r="H359" s="50"/>
      <c r="I359" s="89" t="str">
        <f t="shared" ca="1" si="63"/>
        <v>INSERT INTO math(tangen,question,answer,editor,date,count) VALUES('m2000','\\(\\quad 561　×　17　＝　 \\)','\\(\\quad 9537 \\)','harazono',NOW(),0);</v>
      </c>
      <c r="J359" s="78" t="s">
        <v>229</v>
      </c>
      <c r="K359" s="1">
        <f t="shared" ca="1" si="64"/>
        <v>561</v>
      </c>
      <c r="L359" t="s">
        <v>238</v>
      </c>
      <c r="M359" s="1">
        <f t="shared" ca="1" si="65"/>
        <v>17</v>
      </c>
      <c r="N359" t="s">
        <v>239</v>
      </c>
      <c r="O359" t="s">
        <v>230</v>
      </c>
      <c r="P359" s="78" t="s">
        <v>229</v>
      </c>
      <c r="Q359" s="1">
        <f t="shared" ca="1" si="60"/>
        <v>9537</v>
      </c>
      <c r="R359" t="s">
        <v>230</v>
      </c>
      <c r="S359" t="str">
        <f t="shared" ca="1" si="58"/>
        <v>\\(\\quad 561　×　17　＝　 \\)</v>
      </c>
      <c r="T359" t="str">
        <f t="shared" ca="1" si="59"/>
        <v>\\(\\quad 9537 \\)</v>
      </c>
    </row>
    <row r="360" spans="1:20" x14ac:dyDescent="0.55000000000000004">
      <c r="A360" s="51" t="s">
        <v>60</v>
      </c>
      <c r="C360" s="50" t="s">
        <v>167</v>
      </c>
      <c r="D360" s="50" t="str">
        <f t="shared" ca="1" si="61"/>
        <v>\\(\\quad 239　×　14　＝　 \\)</v>
      </c>
      <c r="E360" s="50" t="str">
        <f t="shared" ca="1" si="62"/>
        <v>\\(\\quad 3346 \\)</v>
      </c>
      <c r="F360" s="50" t="s">
        <v>62</v>
      </c>
      <c r="G360" s="50"/>
      <c r="H360" s="50"/>
      <c r="I360" s="89" t="str">
        <f t="shared" ca="1" si="63"/>
        <v>INSERT INTO math(tangen,question,answer,editor,date,count) VALUES('m2000','\\(\\quad 239　×　14　＝　 \\)','\\(\\quad 3346 \\)','harazono',NOW(),0);</v>
      </c>
      <c r="J360" s="78" t="s">
        <v>229</v>
      </c>
      <c r="K360" s="1">
        <f t="shared" ca="1" si="64"/>
        <v>239</v>
      </c>
      <c r="L360" t="s">
        <v>238</v>
      </c>
      <c r="M360" s="1">
        <f t="shared" ca="1" si="65"/>
        <v>14</v>
      </c>
      <c r="N360" t="s">
        <v>239</v>
      </c>
      <c r="O360" t="s">
        <v>230</v>
      </c>
      <c r="P360" s="78" t="s">
        <v>229</v>
      </c>
      <c r="Q360" s="1">
        <f t="shared" ca="1" si="60"/>
        <v>3346</v>
      </c>
      <c r="R360" t="s">
        <v>230</v>
      </c>
      <c r="S360" t="str">
        <f t="shared" ca="1" si="58"/>
        <v>\\(\\quad 239　×　14　＝　 \\)</v>
      </c>
      <c r="T360" t="str">
        <f t="shared" ca="1" si="59"/>
        <v>\\(\\quad 3346 \\)</v>
      </c>
    </row>
    <row r="361" spans="1:20" x14ac:dyDescent="0.55000000000000004">
      <c r="A361" s="51" t="s">
        <v>60</v>
      </c>
      <c r="C361" s="50" t="s">
        <v>167</v>
      </c>
      <c r="D361" s="50" t="str">
        <f t="shared" ca="1" si="61"/>
        <v>\\(\\quad 698　×　16　＝　 \\)</v>
      </c>
      <c r="E361" s="50" t="str">
        <f t="shared" ca="1" si="62"/>
        <v>\\(\\quad 11168 \\)</v>
      </c>
      <c r="F361" s="50" t="s">
        <v>62</v>
      </c>
      <c r="G361" s="50"/>
      <c r="H361" s="50"/>
      <c r="I361" s="89" t="str">
        <f t="shared" ca="1" si="63"/>
        <v>INSERT INTO math(tangen,question,answer,editor,date,count) VALUES('m2000','\\(\\quad 698　×　16　＝　 \\)','\\(\\quad 11168 \\)','harazono',NOW(),0);</v>
      </c>
      <c r="J361" s="78" t="s">
        <v>229</v>
      </c>
      <c r="K361" s="1">
        <f t="shared" ca="1" si="64"/>
        <v>698</v>
      </c>
      <c r="L361" t="s">
        <v>238</v>
      </c>
      <c r="M361" s="1">
        <f t="shared" ca="1" si="65"/>
        <v>16</v>
      </c>
      <c r="N361" t="s">
        <v>239</v>
      </c>
      <c r="O361" t="s">
        <v>230</v>
      </c>
      <c r="P361" s="78" t="s">
        <v>229</v>
      </c>
      <c r="Q361" s="1">
        <f t="shared" ca="1" si="60"/>
        <v>11168</v>
      </c>
      <c r="R361" t="s">
        <v>230</v>
      </c>
      <c r="S361" t="str">
        <f t="shared" ca="1" si="58"/>
        <v>\\(\\quad 698　×　16　＝　 \\)</v>
      </c>
      <c r="T361" t="str">
        <f t="shared" ca="1" si="59"/>
        <v>\\(\\quad 11168 \\)</v>
      </c>
    </row>
    <row r="362" spans="1:20" x14ac:dyDescent="0.55000000000000004">
      <c r="A362" s="51" t="s">
        <v>60</v>
      </c>
      <c r="C362" s="50" t="s">
        <v>167</v>
      </c>
      <c r="D362" s="50" t="str">
        <f t="shared" ca="1" si="61"/>
        <v>\\(\\quad 174　×　17　＝　 \\)</v>
      </c>
      <c r="E362" s="50" t="str">
        <f t="shared" ca="1" si="62"/>
        <v>\\(\\quad 2958 \\)</v>
      </c>
      <c r="F362" s="50" t="s">
        <v>62</v>
      </c>
      <c r="G362" s="50"/>
      <c r="H362" s="50"/>
      <c r="I362" s="89" t="str">
        <f t="shared" ca="1" si="63"/>
        <v>INSERT INTO math(tangen,question,answer,editor,date,count) VALUES('m2000','\\(\\quad 174　×　17　＝　 \\)','\\(\\quad 2958 \\)','harazono',NOW(),0);</v>
      </c>
      <c r="J362" s="78" t="s">
        <v>229</v>
      </c>
      <c r="K362" s="1">
        <f t="shared" ca="1" si="64"/>
        <v>174</v>
      </c>
      <c r="L362" t="s">
        <v>238</v>
      </c>
      <c r="M362" s="1">
        <f t="shared" ca="1" si="65"/>
        <v>17</v>
      </c>
      <c r="N362" t="s">
        <v>239</v>
      </c>
      <c r="O362" t="s">
        <v>230</v>
      </c>
      <c r="P362" s="78" t="s">
        <v>229</v>
      </c>
      <c r="Q362" s="1">
        <f t="shared" ca="1" si="60"/>
        <v>2958</v>
      </c>
      <c r="R362" t="s">
        <v>230</v>
      </c>
      <c r="S362" t="str">
        <f t="shared" ca="1" si="58"/>
        <v>\\(\\quad 174　×　17　＝　 \\)</v>
      </c>
      <c r="T362" t="str">
        <f t="shared" ca="1" si="59"/>
        <v>\\(\\quad 2958 \\)</v>
      </c>
    </row>
    <row r="363" spans="1:20" x14ac:dyDescent="0.55000000000000004">
      <c r="A363" s="51" t="s">
        <v>60</v>
      </c>
      <c r="C363" s="50" t="s">
        <v>167</v>
      </c>
      <c r="D363" s="50" t="str">
        <f t="shared" ca="1" si="61"/>
        <v>\\(\\quad 457　×　11　＝　 \\)</v>
      </c>
      <c r="E363" s="50" t="str">
        <f t="shared" ca="1" si="62"/>
        <v>\\(\\quad 5027 \\)</v>
      </c>
      <c r="F363" s="50" t="s">
        <v>62</v>
      </c>
      <c r="G363" s="50"/>
      <c r="H363" s="50"/>
      <c r="I363" s="89" t="str">
        <f t="shared" ca="1" si="63"/>
        <v>INSERT INTO math(tangen,question,answer,editor,date,count) VALUES('m2000','\\(\\quad 457　×　11　＝　 \\)','\\(\\quad 5027 \\)','harazono',NOW(),0);</v>
      </c>
      <c r="J363" s="78" t="s">
        <v>229</v>
      </c>
      <c r="K363" s="1">
        <f t="shared" ca="1" si="64"/>
        <v>457</v>
      </c>
      <c r="L363" t="s">
        <v>238</v>
      </c>
      <c r="M363" s="1">
        <f t="shared" ca="1" si="65"/>
        <v>11</v>
      </c>
      <c r="N363" t="s">
        <v>239</v>
      </c>
      <c r="O363" t="s">
        <v>230</v>
      </c>
      <c r="P363" s="78" t="s">
        <v>229</v>
      </c>
      <c r="Q363" s="1">
        <f t="shared" ca="1" si="60"/>
        <v>5027</v>
      </c>
      <c r="R363" t="s">
        <v>230</v>
      </c>
      <c r="S363" t="str">
        <f t="shared" ca="1" si="58"/>
        <v>\\(\\quad 457　×　11　＝　 \\)</v>
      </c>
      <c r="T363" t="str">
        <f t="shared" ca="1" si="59"/>
        <v>\\(\\quad 5027 \\)</v>
      </c>
    </row>
    <row r="364" spans="1:20" x14ac:dyDescent="0.55000000000000004">
      <c r="A364" s="51" t="s">
        <v>60</v>
      </c>
      <c r="C364" s="50" t="s">
        <v>167</v>
      </c>
      <c r="D364" s="50" t="str">
        <f t="shared" ca="1" si="61"/>
        <v>\\(\\quad 797　×　19　＝　 \\)</v>
      </c>
      <c r="E364" s="50" t="str">
        <f t="shared" ca="1" si="62"/>
        <v>\\(\\quad 15143 \\)</v>
      </c>
      <c r="F364" s="50" t="s">
        <v>62</v>
      </c>
      <c r="G364" s="50"/>
      <c r="H364" s="50"/>
      <c r="I364" s="89" t="str">
        <f t="shared" ca="1" si="63"/>
        <v>INSERT INTO math(tangen,question,answer,editor,date,count) VALUES('m2000','\\(\\quad 797　×　19　＝　 \\)','\\(\\quad 15143 \\)','harazono',NOW(),0);</v>
      </c>
      <c r="J364" s="78" t="s">
        <v>229</v>
      </c>
      <c r="K364" s="1">
        <f t="shared" ca="1" si="64"/>
        <v>797</v>
      </c>
      <c r="L364" t="s">
        <v>238</v>
      </c>
      <c r="M364" s="1">
        <f t="shared" ca="1" si="65"/>
        <v>19</v>
      </c>
      <c r="N364" t="s">
        <v>239</v>
      </c>
      <c r="O364" t="s">
        <v>230</v>
      </c>
      <c r="P364" s="78" t="s">
        <v>229</v>
      </c>
      <c r="Q364" s="1">
        <f t="shared" ca="1" si="60"/>
        <v>15143</v>
      </c>
      <c r="R364" t="s">
        <v>230</v>
      </c>
      <c r="S364" t="str">
        <f t="shared" ca="1" si="58"/>
        <v>\\(\\quad 797　×　19　＝　 \\)</v>
      </c>
      <c r="T364" t="str">
        <f t="shared" ca="1" si="59"/>
        <v>\\(\\quad 15143 \\)</v>
      </c>
    </row>
    <row r="365" spans="1:20" x14ac:dyDescent="0.55000000000000004">
      <c r="A365" s="51" t="s">
        <v>60</v>
      </c>
      <c r="C365" s="50" t="s">
        <v>167</v>
      </c>
      <c r="D365" s="50" t="str">
        <f t="shared" ca="1" si="61"/>
        <v>\\(\\quad 305　×　16　＝　 \\)</v>
      </c>
      <c r="E365" s="50" t="str">
        <f t="shared" ca="1" si="62"/>
        <v>\\(\\quad 4880 \\)</v>
      </c>
      <c r="F365" s="50" t="s">
        <v>62</v>
      </c>
      <c r="G365" s="50"/>
      <c r="H365" s="50"/>
      <c r="I365" s="89" t="str">
        <f t="shared" ca="1" si="63"/>
        <v>INSERT INTO math(tangen,question,answer,editor,date,count) VALUES('m2000','\\(\\quad 305　×　16　＝　 \\)','\\(\\quad 4880 \\)','harazono',NOW(),0);</v>
      </c>
      <c r="J365" s="78" t="s">
        <v>229</v>
      </c>
      <c r="K365" s="1">
        <f t="shared" ca="1" si="64"/>
        <v>305</v>
      </c>
      <c r="L365" t="s">
        <v>238</v>
      </c>
      <c r="M365" s="1">
        <f t="shared" ca="1" si="65"/>
        <v>16</v>
      </c>
      <c r="N365" t="s">
        <v>239</v>
      </c>
      <c r="O365" t="s">
        <v>230</v>
      </c>
      <c r="P365" s="78" t="s">
        <v>229</v>
      </c>
      <c r="Q365" s="1">
        <f t="shared" ca="1" si="60"/>
        <v>4880</v>
      </c>
      <c r="R365" t="s">
        <v>230</v>
      </c>
      <c r="S365" t="str">
        <f t="shared" ca="1" si="58"/>
        <v>\\(\\quad 305　×　16　＝　 \\)</v>
      </c>
      <c r="T365" t="str">
        <f t="shared" ca="1" si="59"/>
        <v>\\(\\quad 4880 \\)</v>
      </c>
    </row>
    <row r="366" spans="1:20" x14ac:dyDescent="0.55000000000000004">
      <c r="A366" s="51" t="s">
        <v>60</v>
      </c>
      <c r="C366" s="50" t="s">
        <v>167</v>
      </c>
      <c r="D366" s="50" t="str">
        <f t="shared" ca="1" si="61"/>
        <v>\\(\\quad 368　×　12　＝　 \\)</v>
      </c>
      <c r="E366" s="50" t="str">
        <f t="shared" ca="1" si="62"/>
        <v>\\(\\quad 4416 \\)</v>
      </c>
      <c r="F366" s="50" t="s">
        <v>62</v>
      </c>
      <c r="G366" s="50"/>
      <c r="H366" s="50"/>
      <c r="I366" s="89" t="str">
        <f t="shared" ca="1" si="63"/>
        <v>INSERT INTO math(tangen,question,answer,editor,date,count) VALUES('m2000','\\(\\quad 368　×　12　＝　 \\)','\\(\\quad 4416 \\)','harazono',NOW(),0);</v>
      </c>
      <c r="J366" s="78" t="s">
        <v>229</v>
      </c>
      <c r="K366" s="1">
        <f t="shared" ca="1" si="64"/>
        <v>368</v>
      </c>
      <c r="L366" t="s">
        <v>238</v>
      </c>
      <c r="M366" s="1">
        <f t="shared" ca="1" si="65"/>
        <v>12</v>
      </c>
      <c r="N366" t="s">
        <v>239</v>
      </c>
      <c r="O366" t="s">
        <v>230</v>
      </c>
      <c r="P366" s="78" t="s">
        <v>229</v>
      </c>
      <c r="Q366" s="1">
        <f t="shared" ca="1" si="60"/>
        <v>4416</v>
      </c>
      <c r="R366" t="s">
        <v>230</v>
      </c>
      <c r="S366" t="str">
        <f t="shared" ca="1" si="58"/>
        <v>\\(\\quad 368　×　12　＝　 \\)</v>
      </c>
      <c r="T366" t="str">
        <f t="shared" ca="1" si="59"/>
        <v>\\(\\quad 4416 \\)</v>
      </c>
    </row>
    <row r="367" spans="1:20" x14ac:dyDescent="0.55000000000000004">
      <c r="A367" s="51" t="s">
        <v>60</v>
      </c>
      <c r="C367" s="50" t="s">
        <v>167</v>
      </c>
      <c r="D367" s="50" t="str">
        <f t="shared" ca="1" si="61"/>
        <v>\\(\\quad 192　×　11　＝　 \\)</v>
      </c>
      <c r="E367" s="50" t="str">
        <f t="shared" ca="1" si="62"/>
        <v>\\(\\quad 2112 \\)</v>
      </c>
      <c r="F367" s="50" t="s">
        <v>62</v>
      </c>
      <c r="G367" s="50"/>
      <c r="H367" s="50"/>
      <c r="I367" s="89" t="str">
        <f t="shared" ca="1" si="63"/>
        <v>INSERT INTO math(tangen,question,answer,editor,date,count) VALUES('m2000','\\(\\quad 192　×　11　＝　 \\)','\\(\\quad 2112 \\)','harazono',NOW(),0);</v>
      </c>
      <c r="J367" s="78" t="s">
        <v>229</v>
      </c>
      <c r="K367" s="1">
        <f t="shared" ca="1" si="64"/>
        <v>192</v>
      </c>
      <c r="L367" t="s">
        <v>238</v>
      </c>
      <c r="M367" s="1">
        <f t="shared" ca="1" si="65"/>
        <v>11</v>
      </c>
      <c r="N367" t="s">
        <v>239</v>
      </c>
      <c r="O367" t="s">
        <v>230</v>
      </c>
      <c r="P367" s="78" t="s">
        <v>229</v>
      </c>
      <c r="Q367" s="1">
        <f t="shared" ca="1" si="60"/>
        <v>2112</v>
      </c>
      <c r="R367" t="s">
        <v>230</v>
      </c>
      <c r="S367" t="str">
        <f t="shared" ca="1" si="58"/>
        <v>\\(\\quad 192　×　11　＝　 \\)</v>
      </c>
      <c r="T367" t="str">
        <f t="shared" ca="1" si="59"/>
        <v>\\(\\quad 2112 \\)</v>
      </c>
    </row>
    <row r="368" spans="1:20" x14ac:dyDescent="0.55000000000000004">
      <c r="A368" s="51" t="s">
        <v>60</v>
      </c>
      <c r="C368" s="50" t="s">
        <v>167</v>
      </c>
      <c r="D368" s="50" t="str">
        <f t="shared" ca="1" si="61"/>
        <v>\\(\\quad 430　×　18　＝　 \\)</v>
      </c>
      <c r="E368" s="50" t="str">
        <f t="shared" ca="1" si="62"/>
        <v>\\(\\quad 7740 \\)</v>
      </c>
      <c r="F368" s="50" t="s">
        <v>62</v>
      </c>
      <c r="G368" s="50"/>
      <c r="H368" s="50"/>
      <c r="I368" s="89" t="str">
        <f t="shared" ca="1" si="63"/>
        <v>INSERT INTO math(tangen,question,answer,editor,date,count) VALUES('m2000','\\(\\quad 430　×　18　＝　 \\)','\\(\\quad 7740 \\)','harazono',NOW(),0);</v>
      </c>
      <c r="J368" s="78" t="s">
        <v>229</v>
      </c>
      <c r="K368" s="1">
        <f t="shared" ca="1" si="64"/>
        <v>430</v>
      </c>
      <c r="L368" t="s">
        <v>238</v>
      </c>
      <c r="M368" s="1">
        <f t="shared" ca="1" si="65"/>
        <v>18</v>
      </c>
      <c r="N368" t="s">
        <v>239</v>
      </c>
      <c r="O368" t="s">
        <v>230</v>
      </c>
      <c r="P368" s="78" t="s">
        <v>229</v>
      </c>
      <c r="Q368" s="1">
        <f t="shared" ca="1" si="60"/>
        <v>7740</v>
      </c>
      <c r="R368" t="s">
        <v>230</v>
      </c>
      <c r="S368" t="str">
        <f t="shared" ca="1" si="58"/>
        <v>\\(\\quad 430　×　18　＝　 \\)</v>
      </c>
      <c r="T368" t="str">
        <f t="shared" ca="1" si="59"/>
        <v>\\(\\quad 7740 \\)</v>
      </c>
    </row>
    <row r="369" spans="1:20" x14ac:dyDescent="0.55000000000000004">
      <c r="A369" s="51" t="s">
        <v>60</v>
      </c>
      <c r="C369" s="50" t="s">
        <v>167</v>
      </c>
      <c r="D369" s="50" t="str">
        <f t="shared" ca="1" si="61"/>
        <v>\\(\\quad 344　×　20　＝　 \\)</v>
      </c>
      <c r="E369" s="50" t="str">
        <f t="shared" ca="1" si="62"/>
        <v>\\(\\quad 6880 \\)</v>
      </c>
      <c r="F369" s="50" t="s">
        <v>62</v>
      </c>
      <c r="G369" s="50"/>
      <c r="H369" s="50"/>
      <c r="I369" s="89" t="str">
        <f t="shared" ca="1" si="63"/>
        <v>INSERT INTO math(tangen,question,answer,editor,date,count) VALUES('m2000','\\(\\quad 344　×　20　＝　 \\)','\\(\\quad 6880 \\)','harazono',NOW(),0);</v>
      </c>
      <c r="J369" s="78" t="s">
        <v>229</v>
      </c>
      <c r="K369" s="1">
        <f t="shared" ca="1" si="64"/>
        <v>344</v>
      </c>
      <c r="L369" t="s">
        <v>238</v>
      </c>
      <c r="M369" s="1">
        <f t="shared" ca="1" si="65"/>
        <v>20</v>
      </c>
      <c r="N369" t="s">
        <v>239</v>
      </c>
      <c r="O369" t="s">
        <v>230</v>
      </c>
      <c r="P369" s="78" t="s">
        <v>229</v>
      </c>
      <c r="Q369" s="1">
        <f t="shared" ca="1" si="60"/>
        <v>6880</v>
      </c>
      <c r="R369" t="s">
        <v>230</v>
      </c>
      <c r="S369" t="str">
        <f t="shared" ca="1" si="58"/>
        <v>\\(\\quad 344　×　20　＝　 \\)</v>
      </c>
      <c r="T369" t="str">
        <f t="shared" ca="1" si="59"/>
        <v>\\(\\quad 6880 \\)</v>
      </c>
    </row>
    <row r="370" spans="1:20" x14ac:dyDescent="0.55000000000000004">
      <c r="A370" s="51" t="s">
        <v>60</v>
      </c>
      <c r="C370" s="50" t="s">
        <v>167</v>
      </c>
      <c r="D370" s="50" t="str">
        <f t="shared" ca="1" si="61"/>
        <v>\\(\\quad 463　×　17　＝　 \\)</v>
      </c>
      <c r="E370" s="50" t="str">
        <f t="shared" ca="1" si="62"/>
        <v>\\(\\quad 7871 \\)</v>
      </c>
      <c r="F370" s="50" t="s">
        <v>62</v>
      </c>
      <c r="G370" s="50"/>
      <c r="H370" s="50"/>
      <c r="I370" s="89" t="str">
        <f t="shared" ca="1" si="63"/>
        <v>INSERT INTO math(tangen,question,answer,editor,date,count) VALUES('m2000','\\(\\quad 463　×　17　＝　 \\)','\\(\\quad 7871 \\)','harazono',NOW(),0);</v>
      </c>
      <c r="J370" s="78" t="s">
        <v>229</v>
      </c>
      <c r="K370" s="1">
        <f t="shared" ca="1" si="64"/>
        <v>463</v>
      </c>
      <c r="L370" t="s">
        <v>238</v>
      </c>
      <c r="M370" s="1">
        <f t="shared" ca="1" si="65"/>
        <v>17</v>
      </c>
      <c r="N370" t="s">
        <v>239</v>
      </c>
      <c r="O370" t="s">
        <v>230</v>
      </c>
      <c r="P370" s="78" t="s">
        <v>229</v>
      </c>
      <c r="Q370" s="1">
        <f t="shared" ca="1" si="60"/>
        <v>7871</v>
      </c>
      <c r="R370" t="s">
        <v>230</v>
      </c>
      <c r="S370" t="str">
        <f t="shared" ca="1" si="58"/>
        <v>\\(\\quad 463　×　17　＝　 \\)</v>
      </c>
      <c r="T370" t="str">
        <f t="shared" ca="1" si="59"/>
        <v>\\(\\quad 7871 \\)</v>
      </c>
    </row>
    <row r="371" spans="1:20" x14ac:dyDescent="0.55000000000000004">
      <c r="A371" s="51" t="s">
        <v>60</v>
      </c>
      <c r="C371" s="50" t="s">
        <v>167</v>
      </c>
      <c r="D371" s="50" t="str">
        <f t="shared" ca="1" si="61"/>
        <v>\\(\\quad 665　×　16　＝　 \\)</v>
      </c>
      <c r="E371" s="50" t="str">
        <f t="shared" ca="1" si="62"/>
        <v>\\(\\quad 10640 \\)</v>
      </c>
      <c r="F371" s="50" t="s">
        <v>62</v>
      </c>
      <c r="G371" s="50"/>
      <c r="H371" s="50"/>
      <c r="I371" s="89" t="str">
        <f t="shared" ca="1" si="63"/>
        <v>INSERT INTO math(tangen,question,answer,editor,date,count) VALUES('m2000','\\(\\quad 665　×　16　＝　 \\)','\\(\\quad 10640 \\)','harazono',NOW(),0);</v>
      </c>
      <c r="J371" s="78" t="s">
        <v>229</v>
      </c>
      <c r="K371" s="1">
        <f t="shared" ca="1" si="64"/>
        <v>665</v>
      </c>
      <c r="L371" t="s">
        <v>238</v>
      </c>
      <c r="M371" s="1">
        <f t="shared" ca="1" si="65"/>
        <v>16</v>
      </c>
      <c r="N371" t="s">
        <v>239</v>
      </c>
      <c r="O371" t="s">
        <v>230</v>
      </c>
      <c r="P371" s="78" t="s">
        <v>229</v>
      </c>
      <c r="Q371" s="1">
        <f t="shared" ca="1" si="60"/>
        <v>10640</v>
      </c>
      <c r="R371" t="s">
        <v>230</v>
      </c>
      <c r="S371" t="str">
        <f t="shared" ca="1" si="58"/>
        <v>\\(\\quad 665　×　16　＝　 \\)</v>
      </c>
      <c r="T371" t="str">
        <f t="shared" ca="1" si="59"/>
        <v>\\(\\quad 10640 \\)</v>
      </c>
    </row>
    <row r="372" spans="1:20" x14ac:dyDescent="0.55000000000000004">
      <c r="A372" s="51" t="s">
        <v>60</v>
      </c>
      <c r="C372" s="50" t="s">
        <v>167</v>
      </c>
      <c r="D372" s="50" t="str">
        <f t="shared" ca="1" si="61"/>
        <v>\\(\\quad 536　×　20　＝　 \\)</v>
      </c>
      <c r="E372" s="50" t="str">
        <f t="shared" ca="1" si="62"/>
        <v>\\(\\quad 10720 \\)</v>
      </c>
      <c r="F372" s="50" t="s">
        <v>62</v>
      </c>
      <c r="G372" s="50"/>
      <c r="H372" s="50"/>
      <c r="I372" s="89" t="str">
        <f t="shared" ca="1" si="63"/>
        <v>INSERT INTO math(tangen,question,answer,editor,date,count) VALUES('m2000','\\(\\quad 536　×　20　＝　 \\)','\\(\\quad 10720 \\)','harazono',NOW(),0);</v>
      </c>
      <c r="J372" s="78" t="s">
        <v>229</v>
      </c>
      <c r="K372" s="1">
        <f t="shared" ca="1" si="64"/>
        <v>536</v>
      </c>
      <c r="L372" t="s">
        <v>238</v>
      </c>
      <c r="M372" s="1">
        <f t="shared" ca="1" si="65"/>
        <v>20</v>
      </c>
      <c r="N372" t="s">
        <v>239</v>
      </c>
      <c r="O372" t="s">
        <v>230</v>
      </c>
      <c r="P372" s="78" t="s">
        <v>229</v>
      </c>
      <c r="Q372" s="1">
        <f t="shared" ca="1" si="60"/>
        <v>10720</v>
      </c>
      <c r="R372" t="s">
        <v>230</v>
      </c>
      <c r="S372" t="str">
        <f t="shared" ca="1" si="58"/>
        <v>\\(\\quad 536　×　20　＝　 \\)</v>
      </c>
      <c r="T372" t="str">
        <f t="shared" ca="1" si="59"/>
        <v>\\(\\quad 10720 \\)</v>
      </c>
    </row>
    <row r="373" spans="1:20" x14ac:dyDescent="0.55000000000000004">
      <c r="A373" s="51" t="s">
        <v>60</v>
      </c>
      <c r="C373" s="50" t="s">
        <v>167</v>
      </c>
      <c r="D373" s="50" t="str">
        <f t="shared" ca="1" si="61"/>
        <v>\\(\\quad 947　×　16　＝　 \\)</v>
      </c>
      <c r="E373" s="50" t="str">
        <f t="shared" ca="1" si="62"/>
        <v>\\(\\quad 15152 \\)</v>
      </c>
      <c r="F373" s="50" t="s">
        <v>62</v>
      </c>
      <c r="G373" s="50"/>
      <c r="H373" s="50"/>
      <c r="I373" s="89" t="str">
        <f t="shared" ca="1" si="63"/>
        <v>INSERT INTO math(tangen,question,answer,editor,date,count) VALUES('m2000','\\(\\quad 947　×　16　＝　 \\)','\\(\\quad 15152 \\)','harazono',NOW(),0);</v>
      </c>
      <c r="J373" s="78" t="s">
        <v>229</v>
      </c>
      <c r="K373" s="1">
        <f t="shared" ca="1" si="64"/>
        <v>947</v>
      </c>
      <c r="L373" t="s">
        <v>238</v>
      </c>
      <c r="M373" s="1">
        <f t="shared" ca="1" si="65"/>
        <v>16</v>
      </c>
      <c r="N373" t="s">
        <v>239</v>
      </c>
      <c r="O373" t="s">
        <v>230</v>
      </c>
      <c r="P373" s="78" t="s">
        <v>229</v>
      </c>
      <c r="Q373" s="1">
        <f t="shared" ca="1" si="60"/>
        <v>15152</v>
      </c>
      <c r="R373" t="s">
        <v>230</v>
      </c>
      <c r="S373" t="str">
        <f t="shared" ca="1" si="58"/>
        <v>\\(\\quad 947　×　16　＝　 \\)</v>
      </c>
      <c r="T373" t="str">
        <f t="shared" ca="1" si="59"/>
        <v>\\(\\quad 15152 \\)</v>
      </c>
    </row>
    <row r="374" spans="1:20" x14ac:dyDescent="0.55000000000000004">
      <c r="A374" s="51" t="s">
        <v>60</v>
      </c>
      <c r="C374" s="50" t="s">
        <v>167</v>
      </c>
      <c r="D374" s="50" t="str">
        <f t="shared" ca="1" si="61"/>
        <v>\\(\\quad 198　×　20　＝　 \\)</v>
      </c>
      <c r="E374" s="50" t="str">
        <f t="shared" ca="1" si="62"/>
        <v>\\(\\quad 3960 \\)</v>
      </c>
      <c r="F374" s="50" t="s">
        <v>62</v>
      </c>
      <c r="G374" s="50"/>
      <c r="H374" s="50"/>
      <c r="I374" s="89" t="str">
        <f t="shared" ca="1" si="63"/>
        <v>INSERT INTO math(tangen,question,answer,editor,date,count) VALUES('m2000','\\(\\quad 198　×　20　＝　 \\)','\\(\\quad 3960 \\)','harazono',NOW(),0);</v>
      </c>
      <c r="J374" s="78" t="s">
        <v>229</v>
      </c>
      <c r="K374" s="1">
        <f t="shared" ca="1" si="64"/>
        <v>198</v>
      </c>
      <c r="L374" t="s">
        <v>238</v>
      </c>
      <c r="M374" s="1">
        <f t="shared" ca="1" si="65"/>
        <v>20</v>
      </c>
      <c r="N374" t="s">
        <v>239</v>
      </c>
      <c r="O374" t="s">
        <v>230</v>
      </c>
      <c r="P374" s="78" t="s">
        <v>229</v>
      </c>
      <c r="Q374" s="1">
        <f t="shared" ca="1" si="60"/>
        <v>3960</v>
      </c>
      <c r="R374" t="s">
        <v>230</v>
      </c>
      <c r="S374" t="str">
        <f t="shared" ca="1" si="58"/>
        <v>\\(\\quad 198　×　20　＝　 \\)</v>
      </c>
      <c r="T374" t="str">
        <f t="shared" ca="1" si="59"/>
        <v>\\(\\quad 3960 \\)</v>
      </c>
    </row>
    <row r="375" spans="1:20" x14ac:dyDescent="0.55000000000000004">
      <c r="A375" s="51" t="s">
        <v>60</v>
      </c>
      <c r="C375" s="50" t="s">
        <v>167</v>
      </c>
      <c r="D375" s="50" t="str">
        <f t="shared" ca="1" si="61"/>
        <v>\\(\\quad 356　×　18　＝　 \\)</v>
      </c>
      <c r="E375" s="50" t="str">
        <f t="shared" ca="1" si="62"/>
        <v>\\(\\quad 6408 \\)</v>
      </c>
      <c r="F375" s="50" t="s">
        <v>62</v>
      </c>
      <c r="G375" s="50"/>
      <c r="H375" s="50"/>
      <c r="I375" s="89" t="str">
        <f t="shared" ca="1" si="63"/>
        <v>INSERT INTO math(tangen,question,answer,editor,date,count) VALUES('m2000','\\(\\quad 356　×　18　＝　 \\)','\\(\\quad 6408 \\)','harazono',NOW(),0);</v>
      </c>
      <c r="J375" s="78" t="s">
        <v>229</v>
      </c>
      <c r="K375" s="1">
        <f t="shared" ca="1" si="64"/>
        <v>356</v>
      </c>
      <c r="L375" t="s">
        <v>238</v>
      </c>
      <c r="M375" s="1">
        <f t="shared" ca="1" si="65"/>
        <v>18</v>
      </c>
      <c r="N375" t="s">
        <v>239</v>
      </c>
      <c r="O375" t="s">
        <v>230</v>
      </c>
      <c r="P375" s="78" t="s">
        <v>229</v>
      </c>
      <c r="Q375" s="1">
        <f t="shared" ca="1" si="60"/>
        <v>6408</v>
      </c>
      <c r="R375" t="s">
        <v>230</v>
      </c>
      <c r="S375" t="str">
        <f t="shared" ca="1" si="58"/>
        <v>\\(\\quad 356　×　18　＝　 \\)</v>
      </c>
      <c r="T375" t="str">
        <f t="shared" ca="1" si="59"/>
        <v>\\(\\quad 6408 \\)</v>
      </c>
    </row>
    <row r="376" spans="1:20" x14ac:dyDescent="0.55000000000000004">
      <c r="A376" s="51" t="s">
        <v>60</v>
      </c>
      <c r="C376" s="50" t="s">
        <v>167</v>
      </c>
      <c r="D376" s="50" t="str">
        <f t="shared" ca="1" si="61"/>
        <v>\\(\\quad 145　×　11　＝　 \\)</v>
      </c>
      <c r="E376" s="50" t="str">
        <f t="shared" ca="1" si="62"/>
        <v>\\(\\quad 1595 \\)</v>
      </c>
      <c r="F376" s="50" t="s">
        <v>62</v>
      </c>
      <c r="G376" s="50"/>
      <c r="H376" s="50"/>
      <c r="I376" s="89" t="str">
        <f t="shared" ca="1" si="63"/>
        <v>INSERT INTO math(tangen,question,answer,editor,date,count) VALUES('m2000','\\(\\quad 145　×　11　＝　 \\)','\\(\\quad 1595 \\)','harazono',NOW(),0);</v>
      </c>
      <c r="J376" s="78" t="s">
        <v>229</v>
      </c>
      <c r="K376" s="1">
        <f t="shared" ca="1" si="64"/>
        <v>145</v>
      </c>
      <c r="L376" t="s">
        <v>238</v>
      </c>
      <c r="M376" s="1">
        <f t="shared" ca="1" si="65"/>
        <v>11</v>
      </c>
      <c r="N376" t="s">
        <v>239</v>
      </c>
      <c r="O376" t="s">
        <v>230</v>
      </c>
      <c r="P376" s="78" t="s">
        <v>229</v>
      </c>
      <c r="Q376" s="1">
        <f t="shared" ca="1" si="60"/>
        <v>1595</v>
      </c>
      <c r="R376" t="s">
        <v>230</v>
      </c>
      <c r="S376" t="str">
        <f t="shared" ca="1" si="58"/>
        <v>\\(\\quad 145　×　11　＝　 \\)</v>
      </c>
      <c r="T376" t="str">
        <f t="shared" ca="1" si="59"/>
        <v>\\(\\quad 1595 \\)</v>
      </c>
    </row>
    <row r="377" spans="1:20" x14ac:dyDescent="0.55000000000000004">
      <c r="A377" s="51" t="s">
        <v>60</v>
      </c>
      <c r="C377" s="50" t="s">
        <v>167</v>
      </c>
      <c r="D377" s="50" t="str">
        <f t="shared" ca="1" si="61"/>
        <v>\\(\\quad 473　×　17　＝　 \\)</v>
      </c>
      <c r="E377" s="50" t="str">
        <f t="shared" ca="1" si="62"/>
        <v>\\(\\quad 8041 \\)</v>
      </c>
      <c r="F377" s="50" t="s">
        <v>62</v>
      </c>
      <c r="G377" s="50"/>
      <c r="H377" s="50"/>
      <c r="I377" s="89" t="str">
        <f t="shared" ca="1" si="63"/>
        <v>INSERT INTO math(tangen,question,answer,editor,date,count) VALUES('m2000','\\(\\quad 473　×　17　＝　 \\)','\\(\\quad 8041 \\)','harazono',NOW(),0);</v>
      </c>
      <c r="J377" s="78" t="s">
        <v>229</v>
      </c>
      <c r="K377" s="1">
        <f t="shared" ca="1" si="64"/>
        <v>473</v>
      </c>
      <c r="L377" t="s">
        <v>238</v>
      </c>
      <c r="M377" s="1">
        <f t="shared" ca="1" si="65"/>
        <v>17</v>
      </c>
      <c r="N377" t="s">
        <v>239</v>
      </c>
      <c r="O377" t="s">
        <v>230</v>
      </c>
      <c r="P377" s="78" t="s">
        <v>229</v>
      </c>
      <c r="Q377" s="1">
        <f t="shared" ca="1" si="60"/>
        <v>8041</v>
      </c>
      <c r="R377" t="s">
        <v>230</v>
      </c>
      <c r="S377" t="str">
        <f t="shared" ca="1" si="58"/>
        <v>\\(\\quad 473　×　17　＝　 \\)</v>
      </c>
      <c r="T377" t="str">
        <f t="shared" ca="1" si="59"/>
        <v>\\(\\quad 8041 \\)</v>
      </c>
    </row>
    <row r="378" spans="1:20" x14ac:dyDescent="0.55000000000000004">
      <c r="A378" s="51" t="s">
        <v>60</v>
      </c>
      <c r="C378" s="50" t="s">
        <v>167</v>
      </c>
      <c r="D378" s="50" t="str">
        <f t="shared" ca="1" si="61"/>
        <v>\\(\\quad 131　×　12　＝　 \\)</v>
      </c>
      <c r="E378" s="50" t="str">
        <f t="shared" ca="1" si="62"/>
        <v>\\(\\quad 1572 \\)</v>
      </c>
      <c r="F378" s="50" t="s">
        <v>62</v>
      </c>
      <c r="G378" s="50"/>
      <c r="H378" s="50"/>
      <c r="I378" s="89" t="str">
        <f t="shared" ca="1" si="63"/>
        <v>INSERT INTO math(tangen,question,answer,editor,date,count) VALUES('m2000','\\(\\quad 131　×　12　＝　 \\)','\\(\\quad 1572 \\)','harazono',NOW(),0);</v>
      </c>
      <c r="J378" s="78" t="s">
        <v>229</v>
      </c>
      <c r="K378" s="1">
        <f t="shared" ca="1" si="64"/>
        <v>131</v>
      </c>
      <c r="L378" t="s">
        <v>238</v>
      </c>
      <c r="M378" s="1">
        <f t="shared" ca="1" si="65"/>
        <v>12</v>
      </c>
      <c r="N378" t="s">
        <v>239</v>
      </c>
      <c r="O378" t="s">
        <v>230</v>
      </c>
      <c r="P378" s="78" t="s">
        <v>229</v>
      </c>
      <c r="Q378" s="1">
        <f t="shared" ca="1" si="60"/>
        <v>1572</v>
      </c>
      <c r="R378" t="s">
        <v>230</v>
      </c>
      <c r="S378" t="str">
        <f t="shared" ca="1" si="58"/>
        <v>\\(\\quad 131　×　12　＝　 \\)</v>
      </c>
      <c r="T378" t="str">
        <f t="shared" ca="1" si="59"/>
        <v>\\(\\quad 1572 \\)</v>
      </c>
    </row>
    <row r="379" spans="1:20" x14ac:dyDescent="0.55000000000000004">
      <c r="A379" s="51" t="s">
        <v>60</v>
      </c>
      <c r="C379" s="50" t="s">
        <v>167</v>
      </c>
      <c r="D379" s="50" t="str">
        <f t="shared" ca="1" si="61"/>
        <v>\\(\\quad 506　×　18　＝　 \\)</v>
      </c>
      <c r="E379" s="50" t="str">
        <f t="shared" ca="1" si="62"/>
        <v>\\(\\quad 9108 \\)</v>
      </c>
      <c r="F379" s="50" t="s">
        <v>62</v>
      </c>
      <c r="G379" s="50"/>
      <c r="H379" s="50"/>
      <c r="I379" s="89" t="str">
        <f t="shared" ca="1" si="63"/>
        <v>INSERT INTO math(tangen,question,answer,editor,date,count) VALUES('m2000','\\(\\quad 506　×　18　＝　 \\)','\\(\\quad 9108 \\)','harazono',NOW(),0);</v>
      </c>
      <c r="J379" s="78" t="s">
        <v>229</v>
      </c>
      <c r="K379" s="1">
        <f t="shared" ca="1" si="64"/>
        <v>506</v>
      </c>
      <c r="L379" t="s">
        <v>238</v>
      </c>
      <c r="M379" s="1">
        <f t="shared" ca="1" si="65"/>
        <v>18</v>
      </c>
      <c r="N379" t="s">
        <v>239</v>
      </c>
      <c r="O379" t="s">
        <v>230</v>
      </c>
      <c r="P379" s="78" t="s">
        <v>229</v>
      </c>
      <c r="Q379" s="1">
        <f t="shared" ca="1" si="60"/>
        <v>9108</v>
      </c>
      <c r="R379" t="s">
        <v>230</v>
      </c>
      <c r="S379" t="str">
        <f t="shared" ca="1" si="58"/>
        <v>\\(\\quad 506　×　18　＝　 \\)</v>
      </c>
      <c r="T379" t="str">
        <f t="shared" ca="1" si="59"/>
        <v>\\(\\quad 9108 \\)</v>
      </c>
    </row>
    <row r="380" spans="1:20" x14ac:dyDescent="0.55000000000000004">
      <c r="A380" s="51" t="s">
        <v>60</v>
      </c>
      <c r="C380" s="50" t="s">
        <v>167</v>
      </c>
      <c r="D380" s="50" t="str">
        <f t="shared" ca="1" si="61"/>
        <v>\\(\\quad 456　×　11　＝　 \\)</v>
      </c>
      <c r="E380" s="50" t="str">
        <f t="shared" ca="1" si="62"/>
        <v>\\(\\quad 5016 \\)</v>
      </c>
      <c r="F380" s="50" t="s">
        <v>62</v>
      </c>
      <c r="G380" s="50"/>
      <c r="H380" s="50"/>
      <c r="I380" s="89" t="str">
        <f t="shared" ca="1" si="63"/>
        <v>INSERT INTO math(tangen,question,answer,editor,date,count) VALUES('m2000','\\(\\quad 456　×　11　＝　 \\)','\\(\\quad 5016 \\)','harazono',NOW(),0);</v>
      </c>
      <c r="J380" s="78" t="s">
        <v>229</v>
      </c>
      <c r="K380" s="1">
        <f t="shared" ca="1" si="64"/>
        <v>456</v>
      </c>
      <c r="L380" t="s">
        <v>238</v>
      </c>
      <c r="M380" s="1">
        <f t="shared" ca="1" si="65"/>
        <v>11</v>
      </c>
      <c r="N380" t="s">
        <v>239</v>
      </c>
      <c r="O380" t="s">
        <v>230</v>
      </c>
      <c r="P380" s="78" t="s">
        <v>229</v>
      </c>
      <c r="Q380" s="1">
        <f t="shared" ca="1" si="60"/>
        <v>5016</v>
      </c>
      <c r="R380" t="s">
        <v>230</v>
      </c>
      <c r="S380" t="str">
        <f t="shared" ca="1" si="58"/>
        <v>\\(\\quad 456　×　11　＝　 \\)</v>
      </c>
      <c r="T380" t="str">
        <f t="shared" ca="1" si="59"/>
        <v>\\(\\quad 5016 \\)</v>
      </c>
    </row>
    <row r="381" spans="1:20" x14ac:dyDescent="0.55000000000000004">
      <c r="A381" s="51" t="s">
        <v>60</v>
      </c>
      <c r="C381" s="50" t="s">
        <v>167</v>
      </c>
      <c r="D381" s="50" t="str">
        <f t="shared" ca="1" si="61"/>
        <v>\\(\\quad 856　×　16　＝　 \\)</v>
      </c>
      <c r="E381" s="50" t="str">
        <f t="shared" ca="1" si="62"/>
        <v>\\(\\quad 13696 \\)</v>
      </c>
      <c r="F381" s="50" t="s">
        <v>62</v>
      </c>
      <c r="G381" s="50"/>
      <c r="H381" s="50"/>
      <c r="I381" s="89" t="str">
        <f t="shared" ca="1" si="63"/>
        <v>INSERT INTO math(tangen,question,answer,editor,date,count) VALUES('m2000','\\(\\quad 856　×　16　＝　 \\)','\\(\\quad 13696 \\)','harazono',NOW(),0);</v>
      </c>
      <c r="J381" s="78" t="s">
        <v>229</v>
      </c>
      <c r="K381" s="1">
        <f t="shared" ca="1" si="64"/>
        <v>856</v>
      </c>
      <c r="L381" t="s">
        <v>238</v>
      </c>
      <c r="M381" s="1">
        <f t="shared" ca="1" si="65"/>
        <v>16</v>
      </c>
      <c r="N381" t="s">
        <v>239</v>
      </c>
      <c r="O381" t="s">
        <v>230</v>
      </c>
      <c r="P381" s="78" t="s">
        <v>229</v>
      </c>
      <c r="Q381" s="1">
        <f t="shared" ca="1" si="60"/>
        <v>13696</v>
      </c>
      <c r="R381" t="s">
        <v>230</v>
      </c>
      <c r="S381" t="str">
        <f t="shared" ca="1" si="58"/>
        <v>\\(\\quad 856　×　16　＝　 \\)</v>
      </c>
      <c r="T381" t="str">
        <f t="shared" ca="1" si="59"/>
        <v>\\(\\quad 13696 \\)</v>
      </c>
    </row>
    <row r="382" spans="1:20" x14ac:dyDescent="0.55000000000000004">
      <c r="A382" s="51" t="s">
        <v>60</v>
      </c>
      <c r="C382" s="50" t="s">
        <v>167</v>
      </c>
      <c r="D382" s="50" t="str">
        <f t="shared" ca="1" si="61"/>
        <v>\\(\\quad 948　×　17　＝　 \\)</v>
      </c>
      <c r="E382" s="50" t="str">
        <f t="shared" ca="1" si="62"/>
        <v>\\(\\quad 16116 \\)</v>
      </c>
      <c r="F382" s="50" t="s">
        <v>62</v>
      </c>
      <c r="G382" s="50"/>
      <c r="H382" s="50"/>
      <c r="I382" s="89" t="str">
        <f t="shared" ca="1" si="63"/>
        <v>INSERT INTO math(tangen,question,answer,editor,date,count) VALUES('m2000','\\(\\quad 948　×　17　＝　 \\)','\\(\\quad 16116 \\)','harazono',NOW(),0);</v>
      </c>
      <c r="J382" s="78" t="s">
        <v>229</v>
      </c>
      <c r="K382" s="1">
        <f t="shared" ca="1" si="64"/>
        <v>948</v>
      </c>
      <c r="L382" t="s">
        <v>238</v>
      </c>
      <c r="M382" s="1">
        <f t="shared" ca="1" si="65"/>
        <v>17</v>
      </c>
      <c r="N382" t="s">
        <v>239</v>
      </c>
      <c r="O382" t="s">
        <v>230</v>
      </c>
      <c r="P382" s="78" t="s">
        <v>229</v>
      </c>
      <c r="Q382" s="1">
        <f t="shared" ca="1" si="60"/>
        <v>16116</v>
      </c>
      <c r="R382" t="s">
        <v>230</v>
      </c>
      <c r="S382" t="str">
        <f t="shared" ca="1" si="58"/>
        <v>\\(\\quad 948　×　17　＝　 \\)</v>
      </c>
      <c r="T382" t="str">
        <f t="shared" ca="1" si="59"/>
        <v>\\(\\quad 16116 \\)</v>
      </c>
    </row>
    <row r="383" spans="1:20" x14ac:dyDescent="0.55000000000000004">
      <c r="A383" s="51" t="s">
        <v>60</v>
      </c>
      <c r="C383" s="50" t="s">
        <v>167</v>
      </c>
      <c r="D383" s="50" t="str">
        <f t="shared" ca="1" si="61"/>
        <v>\\(\\quad 869　×　14　＝　 \\)</v>
      </c>
      <c r="E383" s="50" t="str">
        <f t="shared" ca="1" si="62"/>
        <v>\\(\\quad 12166 \\)</v>
      </c>
      <c r="F383" s="50" t="s">
        <v>62</v>
      </c>
      <c r="G383" s="50"/>
      <c r="H383" s="50"/>
      <c r="I383" s="89" t="str">
        <f t="shared" ca="1" si="63"/>
        <v>INSERT INTO math(tangen,question,answer,editor,date,count) VALUES('m2000','\\(\\quad 869　×　14　＝　 \\)','\\(\\quad 12166 \\)','harazono',NOW(),0);</v>
      </c>
      <c r="J383" s="78" t="s">
        <v>229</v>
      </c>
      <c r="K383" s="1">
        <f t="shared" ca="1" si="64"/>
        <v>869</v>
      </c>
      <c r="L383" t="s">
        <v>238</v>
      </c>
      <c r="M383" s="1">
        <f t="shared" ca="1" si="65"/>
        <v>14</v>
      </c>
      <c r="N383" t="s">
        <v>239</v>
      </c>
      <c r="O383" t="s">
        <v>230</v>
      </c>
      <c r="P383" s="78" t="s">
        <v>229</v>
      </c>
      <c r="Q383" s="1">
        <f t="shared" ca="1" si="60"/>
        <v>12166</v>
      </c>
      <c r="R383" t="s">
        <v>230</v>
      </c>
      <c r="S383" t="str">
        <f t="shared" ca="1" si="58"/>
        <v>\\(\\quad 869　×　14　＝　 \\)</v>
      </c>
      <c r="T383" t="str">
        <f t="shared" ca="1" si="59"/>
        <v>\\(\\quad 12166 \\)</v>
      </c>
    </row>
    <row r="384" spans="1:20" x14ac:dyDescent="0.55000000000000004">
      <c r="A384" s="51" t="s">
        <v>60</v>
      </c>
      <c r="C384" s="50" t="s">
        <v>167</v>
      </c>
      <c r="D384" s="50" t="str">
        <f t="shared" ca="1" si="61"/>
        <v>\\(\\quad 426　×　13　＝　 \\)</v>
      </c>
      <c r="E384" s="50" t="str">
        <f t="shared" ca="1" si="62"/>
        <v>\\(\\quad 5538 \\)</v>
      </c>
      <c r="F384" s="50" t="s">
        <v>62</v>
      </c>
      <c r="G384" s="50"/>
      <c r="H384" s="50"/>
      <c r="I384" s="89" t="str">
        <f t="shared" ca="1" si="63"/>
        <v>INSERT INTO math(tangen,question,answer,editor,date,count) VALUES('m2000','\\(\\quad 426　×　13　＝　 \\)','\\(\\quad 5538 \\)','harazono',NOW(),0);</v>
      </c>
      <c r="J384" s="78" t="s">
        <v>229</v>
      </c>
      <c r="K384" s="1">
        <f t="shared" ca="1" si="64"/>
        <v>426</v>
      </c>
      <c r="L384" t="s">
        <v>238</v>
      </c>
      <c r="M384" s="1">
        <f t="shared" ca="1" si="65"/>
        <v>13</v>
      </c>
      <c r="N384" t="s">
        <v>239</v>
      </c>
      <c r="O384" t="s">
        <v>230</v>
      </c>
      <c r="P384" s="78" t="s">
        <v>229</v>
      </c>
      <c r="Q384" s="1">
        <f t="shared" ca="1" si="60"/>
        <v>5538</v>
      </c>
      <c r="R384" t="s">
        <v>230</v>
      </c>
      <c r="S384" t="str">
        <f t="shared" ca="1" si="58"/>
        <v>\\(\\quad 426　×　13　＝　 \\)</v>
      </c>
      <c r="T384" t="str">
        <f t="shared" ca="1" si="59"/>
        <v>\\(\\quad 5538 \\)</v>
      </c>
    </row>
    <row r="385" spans="1:20" x14ac:dyDescent="0.55000000000000004">
      <c r="A385" s="51" t="s">
        <v>60</v>
      </c>
      <c r="C385" s="50" t="s">
        <v>167</v>
      </c>
      <c r="D385" s="50" t="str">
        <f t="shared" ca="1" si="61"/>
        <v>\\(\\quad 793　×　15　＝　 \\)</v>
      </c>
      <c r="E385" s="50" t="str">
        <f t="shared" ca="1" si="62"/>
        <v>\\(\\quad 11895 \\)</v>
      </c>
      <c r="F385" s="50" t="s">
        <v>62</v>
      </c>
      <c r="G385" s="50"/>
      <c r="H385" s="50"/>
      <c r="I385" s="89" t="str">
        <f t="shared" ca="1" si="63"/>
        <v>INSERT INTO math(tangen,question,answer,editor,date,count) VALUES('m2000','\\(\\quad 793　×　15　＝　 \\)','\\(\\quad 11895 \\)','harazono',NOW(),0);</v>
      </c>
      <c r="J385" s="78" t="s">
        <v>229</v>
      </c>
      <c r="K385" s="1">
        <f t="shared" ca="1" si="64"/>
        <v>793</v>
      </c>
      <c r="L385" t="s">
        <v>238</v>
      </c>
      <c r="M385" s="1">
        <f t="shared" ca="1" si="65"/>
        <v>15</v>
      </c>
      <c r="N385" t="s">
        <v>239</v>
      </c>
      <c r="O385" t="s">
        <v>230</v>
      </c>
      <c r="P385" s="78" t="s">
        <v>229</v>
      </c>
      <c r="Q385" s="1">
        <f t="shared" ca="1" si="60"/>
        <v>11895</v>
      </c>
      <c r="R385" t="s">
        <v>230</v>
      </c>
      <c r="S385" t="str">
        <f t="shared" ca="1" si="58"/>
        <v>\\(\\quad 793　×　15　＝　 \\)</v>
      </c>
      <c r="T385" t="str">
        <f t="shared" ca="1" si="59"/>
        <v>\\(\\quad 11895 \\)</v>
      </c>
    </row>
    <row r="386" spans="1:20" x14ac:dyDescent="0.55000000000000004">
      <c r="A386" s="51" t="s">
        <v>60</v>
      </c>
      <c r="C386" s="50" t="s">
        <v>167</v>
      </c>
      <c r="D386" s="50" t="str">
        <f t="shared" ca="1" si="61"/>
        <v>\\(\\quad 234　×　19　＝　 \\)</v>
      </c>
      <c r="E386" s="50" t="str">
        <f t="shared" ca="1" si="62"/>
        <v>\\(\\quad 4446 \\)</v>
      </c>
      <c r="F386" s="50" t="s">
        <v>62</v>
      </c>
      <c r="G386" s="50"/>
      <c r="H386" s="50"/>
      <c r="I386" s="89" t="str">
        <f t="shared" ca="1" si="63"/>
        <v>INSERT INTO math(tangen,question,answer,editor,date,count) VALUES('m2000','\\(\\quad 234　×　19　＝　 \\)','\\(\\quad 4446 \\)','harazono',NOW(),0);</v>
      </c>
      <c r="J386" s="78" t="s">
        <v>229</v>
      </c>
      <c r="K386" s="1">
        <f t="shared" ca="1" si="64"/>
        <v>234</v>
      </c>
      <c r="L386" t="s">
        <v>238</v>
      </c>
      <c r="M386" s="1">
        <f t="shared" ca="1" si="65"/>
        <v>19</v>
      </c>
      <c r="N386" t="s">
        <v>239</v>
      </c>
      <c r="O386" t="s">
        <v>230</v>
      </c>
      <c r="P386" s="78" t="s">
        <v>229</v>
      </c>
      <c r="Q386" s="1">
        <f t="shared" ca="1" si="60"/>
        <v>4446</v>
      </c>
      <c r="R386" t="s">
        <v>230</v>
      </c>
      <c r="S386" t="str">
        <f t="shared" ca="1" si="58"/>
        <v>\\(\\quad 234　×　19　＝　 \\)</v>
      </c>
      <c r="T386" t="str">
        <f t="shared" ca="1" si="59"/>
        <v>\\(\\quad 4446 \\)</v>
      </c>
    </row>
    <row r="387" spans="1:20" x14ac:dyDescent="0.55000000000000004">
      <c r="A387" s="51" t="s">
        <v>60</v>
      </c>
      <c r="C387" s="50" t="s">
        <v>167</v>
      </c>
      <c r="D387" s="50" t="str">
        <f t="shared" ca="1" si="61"/>
        <v>\\(\\quad 236　×　15　＝　 \\)</v>
      </c>
      <c r="E387" s="50" t="str">
        <f t="shared" ca="1" si="62"/>
        <v>\\(\\quad 3540 \\)</v>
      </c>
      <c r="F387" s="50" t="s">
        <v>62</v>
      </c>
      <c r="G387" s="50"/>
      <c r="H387" s="50"/>
      <c r="I387" s="89" t="str">
        <f t="shared" ca="1" si="63"/>
        <v>INSERT INTO math(tangen,question,answer,editor,date,count) VALUES('m2000','\\(\\quad 236　×　15　＝　 \\)','\\(\\quad 3540 \\)','harazono',NOW(),0);</v>
      </c>
      <c r="J387" s="78" t="s">
        <v>229</v>
      </c>
      <c r="K387" s="1">
        <f t="shared" ca="1" si="64"/>
        <v>236</v>
      </c>
      <c r="L387" t="s">
        <v>238</v>
      </c>
      <c r="M387" s="1">
        <f t="shared" ca="1" si="65"/>
        <v>15</v>
      </c>
      <c r="N387" t="s">
        <v>239</v>
      </c>
      <c r="O387" t="s">
        <v>230</v>
      </c>
      <c r="P387" s="78" t="s">
        <v>229</v>
      </c>
      <c r="Q387" s="1">
        <f t="shared" ca="1" si="60"/>
        <v>3540</v>
      </c>
      <c r="R387" t="s">
        <v>230</v>
      </c>
      <c r="S387" t="str">
        <f t="shared" ref="S387:S450" ca="1" si="66">J387&amp;K387&amp;L387&amp;M387&amp;N387&amp;O387</f>
        <v>\\(\\quad 236　×　15　＝　 \\)</v>
      </c>
      <c r="T387" t="str">
        <f t="shared" ref="T387:T450" ca="1" si="67">P387&amp;Q387&amp;R387</f>
        <v>\\(\\quad 3540 \\)</v>
      </c>
    </row>
    <row r="388" spans="1:20" x14ac:dyDescent="0.55000000000000004">
      <c r="A388" s="51" t="s">
        <v>60</v>
      </c>
      <c r="C388" s="50" t="s">
        <v>167</v>
      </c>
      <c r="D388" s="50" t="str">
        <f t="shared" ca="1" si="61"/>
        <v>\\(\\quad 504　×　17　＝　 \\)</v>
      </c>
      <c r="E388" s="50" t="str">
        <f t="shared" ca="1" si="62"/>
        <v>\\(\\quad 8568 \\)</v>
      </c>
      <c r="F388" s="50" t="s">
        <v>62</v>
      </c>
      <c r="G388" s="50"/>
      <c r="H388" s="50"/>
      <c r="I388" s="89" t="str">
        <f t="shared" ca="1" si="63"/>
        <v>INSERT INTO math(tangen,question,answer,editor,date,count) VALUES('m2000','\\(\\quad 504　×　17　＝　 \\)','\\(\\quad 8568 \\)','harazono',NOW(),0);</v>
      </c>
      <c r="J388" s="78" t="s">
        <v>229</v>
      </c>
      <c r="K388" s="1">
        <f t="shared" ca="1" si="64"/>
        <v>504</v>
      </c>
      <c r="L388" t="s">
        <v>238</v>
      </c>
      <c r="M388" s="1">
        <f t="shared" ca="1" si="65"/>
        <v>17</v>
      </c>
      <c r="N388" t="s">
        <v>239</v>
      </c>
      <c r="O388" t="s">
        <v>230</v>
      </c>
      <c r="P388" s="78" t="s">
        <v>229</v>
      </c>
      <c r="Q388" s="1">
        <f t="shared" ca="1" si="60"/>
        <v>8568</v>
      </c>
      <c r="R388" t="s">
        <v>230</v>
      </c>
      <c r="S388" t="str">
        <f t="shared" ca="1" si="66"/>
        <v>\\(\\quad 504　×　17　＝　 \\)</v>
      </c>
      <c r="T388" t="str">
        <f t="shared" ca="1" si="67"/>
        <v>\\(\\quad 8568 \\)</v>
      </c>
    </row>
    <row r="389" spans="1:20" x14ac:dyDescent="0.55000000000000004">
      <c r="A389" s="51" t="s">
        <v>60</v>
      </c>
      <c r="C389" s="50" t="s">
        <v>167</v>
      </c>
      <c r="D389" s="50" t="str">
        <f t="shared" ca="1" si="61"/>
        <v>\\(\\quad 872　×　20　＝　 \\)</v>
      </c>
      <c r="E389" s="50" t="str">
        <f t="shared" ca="1" si="62"/>
        <v>\\(\\quad 17440 \\)</v>
      </c>
      <c r="F389" s="50" t="s">
        <v>62</v>
      </c>
      <c r="G389" s="50"/>
      <c r="H389" s="50"/>
      <c r="I389" s="89" t="str">
        <f t="shared" ca="1" si="63"/>
        <v>INSERT INTO math(tangen,question,answer,editor,date,count) VALUES('m2000','\\(\\quad 872　×　20　＝　 \\)','\\(\\quad 17440 \\)','harazono',NOW(),0);</v>
      </c>
      <c r="J389" s="78" t="s">
        <v>229</v>
      </c>
      <c r="K389" s="1">
        <f t="shared" ca="1" si="64"/>
        <v>872</v>
      </c>
      <c r="L389" t="s">
        <v>238</v>
      </c>
      <c r="M389" s="1">
        <f t="shared" ca="1" si="65"/>
        <v>20</v>
      </c>
      <c r="N389" t="s">
        <v>239</v>
      </c>
      <c r="O389" t="s">
        <v>230</v>
      </c>
      <c r="P389" s="78" t="s">
        <v>229</v>
      </c>
      <c r="Q389" s="1">
        <f t="shared" ca="1" si="60"/>
        <v>17440</v>
      </c>
      <c r="R389" t="s">
        <v>230</v>
      </c>
      <c r="S389" t="str">
        <f t="shared" ca="1" si="66"/>
        <v>\\(\\quad 872　×　20　＝　 \\)</v>
      </c>
      <c r="T389" t="str">
        <f t="shared" ca="1" si="67"/>
        <v>\\(\\quad 17440 \\)</v>
      </c>
    </row>
    <row r="390" spans="1:20" x14ac:dyDescent="0.55000000000000004">
      <c r="A390" s="51" t="s">
        <v>60</v>
      </c>
      <c r="C390" s="50" t="s">
        <v>167</v>
      </c>
      <c r="D390" s="50" t="str">
        <f t="shared" ca="1" si="61"/>
        <v>\\(\\quad 855　×　15　＝　 \\)</v>
      </c>
      <c r="E390" s="50" t="str">
        <f t="shared" ca="1" si="62"/>
        <v>\\(\\quad 12825 \\)</v>
      </c>
      <c r="F390" s="50" t="s">
        <v>62</v>
      </c>
      <c r="G390" s="50"/>
      <c r="H390" s="50"/>
      <c r="I390" s="89" t="str">
        <f t="shared" ca="1" si="63"/>
        <v>INSERT INTO math(tangen,question,answer,editor,date,count) VALUES('m2000','\\(\\quad 855　×　15　＝　 \\)','\\(\\quad 12825 \\)','harazono',NOW(),0);</v>
      </c>
      <c r="J390" s="78" t="s">
        <v>229</v>
      </c>
      <c r="K390" s="1">
        <f t="shared" ca="1" si="64"/>
        <v>855</v>
      </c>
      <c r="L390" t="s">
        <v>238</v>
      </c>
      <c r="M390" s="1">
        <f t="shared" ca="1" si="65"/>
        <v>15</v>
      </c>
      <c r="N390" t="s">
        <v>239</v>
      </c>
      <c r="O390" t="s">
        <v>230</v>
      </c>
      <c r="P390" s="78" t="s">
        <v>229</v>
      </c>
      <c r="Q390" s="1">
        <f t="shared" ca="1" si="60"/>
        <v>12825</v>
      </c>
      <c r="R390" t="s">
        <v>230</v>
      </c>
      <c r="S390" t="str">
        <f t="shared" ca="1" si="66"/>
        <v>\\(\\quad 855　×　15　＝　 \\)</v>
      </c>
      <c r="T390" t="str">
        <f t="shared" ca="1" si="67"/>
        <v>\\(\\quad 12825 \\)</v>
      </c>
    </row>
    <row r="391" spans="1:20" x14ac:dyDescent="0.55000000000000004">
      <c r="A391" s="51" t="s">
        <v>60</v>
      </c>
      <c r="C391" s="50" t="s">
        <v>167</v>
      </c>
      <c r="D391" s="50" t="str">
        <f t="shared" ca="1" si="61"/>
        <v>\\(\\quad 804　×　15　＝　 \\)</v>
      </c>
      <c r="E391" s="50" t="str">
        <f t="shared" ca="1" si="62"/>
        <v>\\(\\quad 12060 \\)</v>
      </c>
      <c r="F391" s="50" t="s">
        <v>62</v>
      </c>
      <c r="G391" s="50"/>
      <c r="H391" s="50"/>
      <c r="I391" s="89" t="str">
        <f t="shared" ca="1" si="63"/>
        <v>INSERT INTO math(tangen,question,answer,editor,date,count) VALUES('m2000','\\(\\quad 804　×　15　＝　 \\)','\\(\\quad 12060 \\)','harazono',NOW(),0);</v>
      </c>
      <c r="J391" s="78" t="s">
        <v>229</v>
      </c>
      <c r="K391" s="1">
        <f t="shared" ca="1" si="64"/>
        <v>804</v>
      </c>
      <c r="L391" t="s">
        <v>238</v>
      </c>
      <c r="M391" s="1">
        <f t="shared" ca="1" si="65"/>
        <v>15</v>
      </c>
      <c r="N391" t="s">
        <v>239</v>
      </c>
      <c r="O391" t="s">
        <v>230</v>
      </c>
      <c r="P391" s="78" t="s">
        <v>229</v>
      </c>
      <c r="Q391" s="1">
        <f t="shared" ca="1" si="60"/>
        <v>12060</v>
      </c>
      <c r="R391" t="s">
        <v>230</v>
      </c>
      <c r="S391" t="str">
        <f t="shared" ca="1" si="66"/>
        <v>\\(\\quad 804　×　15　＝　 \\)</v>
      </c>
      <c r="T391" t="str">
        <f t="shared" ca="1" si="67"/>
        <v>\\(\\quad 12060 \\)</v>
      </c>
    </row>
    <row r="392" spans="1:20" x14ac:dyDescent="0.55000000000000004">
      <c r="A392" s="51" t="s">
        <v>60</v>
      </c>
      <c r="C392" s="50" t="s">
        <v>167</v>
      </c>
      <c r="D392" s="50" t="str">
        <f t="shared" ca="1" si="61"/>
        <v>\\(\\quad 498　×　12　＝　 \\)</v>
      </c>
      <c r="E392" s="50" t="str">
        <f t="shared" ca="1" si="62"/>
        <v>\\(\\quad 5976 \\)</v>
      </c>
      <c r="F392" s="50" t="s">
        <v>62</v>
      </c>
      <c r="G392" s="50"/>
      <c r="H392" s="50"/>
      <c r="I392" s="89" t="str">
        <f t="shared" ca="1" si="63"/>
        <v>INSERT INTO math(tangen,question,answer,editor,date,count) VALUES('m2000','\\(\\quad 498　×　12　＝　 \\)','\\(\\quad 5976 \\)','harazono',NOW(),0);</v>
      </c>
      <c r="J392" s="78" t="s">
        <v>229</v>
      </c>
      <c r="K392" s="1">
        <f t="shared" ca="1" si="64"/>
        <v>498</v>
      </c>
      <c r="L392" t="s">
        <v>238</v>
      </c>
      <c r="M392" s="1">
        <f t="shared" ca="1" si="65"/>
        <v>12</v>
      </c>
      <c r="N392" t="s">
        <v>239</v>
      </c>
      <c r="O392" t="s">
        <v>230</v>
      </c>
      <c r="P392" s="78" t="s">
        <v>229</v>
      </c>
      <c r="Q392" s="1">
        <f t="shared" ca="1" si="60"/>
        <v>5976</v>
      </c>
      <c r="R392" t="s">
        <v>230</v>
      </c>
      <c r="S392" t="str">
        <f t="shared" ca="1" si="66"/>
        <v>\\(\\quad 498　×　12　＝　 \\)</v>
      </c>
      <c r="T392" t="str">
        <f t="shared" ca="1" si="67"/>
        <v>\\(\\quad 5976 \\)</v>
      </c>
    </row>
    <row r="393" spans="1:20" x14ac:dyDescent="0.55000000000000004">
      <c r="A393" s="51" t="s">
        <v>60</v>
      </c>
      <c r="C393" s="50" t="s">
        <v>167</v>
      </c>
      <c r="D393" s="50" t="str">
        <f t="shared" ca="1" si="61"/>
        <v>\\(\\quad 757　×　19　＝　 \\)</v>
      </c>
      <c r="E393" s="50" t="str">
        <f t="shared" ca="1" si="62"/>
        <v>\\(\\quad 14383 \\)</v>
      </c>
      <c r="F393" s="50" t="s">
        <v>62</v>
      </c>
      <c r="G393" s="50"/>
      <c r="H393" s="50"/>
      <c r="I393" s="89" t="str">
        <f t="shared" ca="1" si="63"/>
        <v>INSERT INTO math(tangen,question,answer,editor,date,count) VALUES('m2000','\\(\\quad 757　×　19　＝　 \\)','\\(\\quad 14383 \\)','harazono',NOW(),0);</v>
      </c>
      <c r="J393" s="78" t="s">
        <v>229</v>
      </c>
      <c r="K393" s="1">
        <f t="shared" ca="1" si="64"/>
        <v>757</v>
      </c>
      <c r="L393" t="s">
        <v>238</v>
      </c>
      <c r="M393" s="1">
        <f t="shared" ca="1" si="65"/>
        <v>19</v>
      </c>
      <c r="N393" t="s">
        <v>239</v>
      </c>
      <c r="O393" t="s">
        <v>230</v>
      </c>
      <c r="P393" s="78" t="s">
        <v>229</v>
      </c>
      <c r="Q393" s="1">
        <f t="shared" ca="1" si="60"/>
        <v>14383</v>
      </c>
      <c r="R393" t="s">
        <v>230</v>
      </c>
      <c r="S393" t="str">
        <f t="shared" ca="1" si="66"/>
        <v>\\(\\quad 757　×　19　＝　 \\)</v>
      </c>
      <c r="T393" t="str">
        <f t="shared" ca="1" si="67"/>
        <v>\\(\\quad 14383 \\)</v>
      </c>
    </row>
    <row r="394" spans="1:20" x14ac:dyDescent="0.55000000000000004">
      <c r="A394" s="51" t="s">
        <v>60</v>
      </c>
      <c r="C394" s="50" t="s">
        <v>167</v>
      </c>
      <c r="D394" s="50" t="str">
        <f t="shared" ca="1" si="61"/>
        <v>\\(\\quad 106　×　18　＝　 \\)</v>
      </c>
      <c r="E394" s="50" t="str">
        <f t="shared" ca="1" si="62"/>
        <v>\\(\\quad 1908 \\)</v>
      </c>
      <c r="F394" s="50" t="s">
        <v>62</v>
      </c>
      <c r="G394" s="50"/>
      <c r="H394" s="50"/>
      <c r="I394" s="89" t="str">
        <f t="shared" ca="1" si="63"/>
        <v>INSERT INTO math(tangen,question,answer,editor,date,count) VALUES('m2000','\\(\\quad 106　×　18　＝　 \\)','\\(\\quad 1908 \\)','harazono',NOW(),0);</v>
      </c>
      <c r="J394" s="78" t="s">
        <v>229</v>
      </c>
      <c r="K394" s="1">
        <f t="shared" ca="1" si="64"/>
        <v>106</v>
      </c>
      <c r="L394" t="s">
        <v>238</v>
      </c>
      <c r="M394" s="1">
        <f t="shared" ca="1" si="65"/>
        <v>18</v>
      </c>
      <c r="N394" t="s">
        <v>239</v>
      </c>
      <c r="O394" t="s">
        <v>230</v>
      </c>
      <c r="P394" s="78" t="s">
        <v>229</v>
      </c>
      <c r="Q394" s="1">
        <f t="shared" ref="Q394:Q445" ca="1" si="68">K394*M394</f>
        <v>1908</v>
      </c>
      <c r="R394" t="s">
        <v>230</v>
      </c>
      <c r="S394" t="str">
        <f t="shared" ca="1" si="66"/>
        <v>\\(\\quad 106　×　18　＝　 \\)</v>
      </c>
      <c r="T394" t="str">
        <f t="shared" ca="1" si="67"/>
        <v>\\(\\quad 1908 \\)</v>
      </c>
    </row>
    <row r="395" spans="1:20" x14ac:dyDescent="0.55000000000000004">
      <c r="A395" s="51" t="s">
        <v>60</v>
      </c>
      <c r="C395" s="50" t="s">
        <v>167</v>
      </c>
      <c r="D395" s="50" t="str">
        <f t="shared" ref="D395:D446" ca="1" si="69">S395</f>
        <v>\\(\\quad 414　×　12　＝　 \\)</v>
      </c>
      <c r="E395" s="50" t="str">
        <f t="shared" ref="E395:E446" ca="1" si="70">T395</f>
        <v>\\(\\quad 4968 \\)</v>
      </c>
      <c r="F395" s="50" t="s">
        <v>62</v>
      </c>
      <c r="G395" s="50"/>
      <c r="H395" s="50"/>
      <c r="I395" s="89" t="str">
        <f t="shared" ref="I395:I446" ca="1" si="71">"INSERT INTO "&amp;A395&amp;"(tangen,question,answer,editor,date,count) VALUES('"&amp;C395&amp;"','"&amp;D395&amp;"','"&amp;E395&amp;"','"&amp;F395&amp;"',NOW(),0);"</f>
        <v>INSERT INTO math(tangen,question,answer,editor,date,count) VALUES('m2000','\\(\\quad 414　×　12　＝　 \\)','\\(\\quad 4968 \\)','harazono',NOW(),0);</v>
      </c>
      <c r="J395" s="78" t="s">
        <v>229</v>
      </c>
      <c r="K395" s="1">
        <f t="shared" ref="K395:K445" ca="1" si="72">RANDBETWEEN(100,999)</f>
        <v>414</v>
      </c>
      <c r="L395" t="s">
        <v>238</v>
      </c>
      <c r="M395" s="1">
        <f t="shared" ca="1" si="65"/>
        <v>12</v>
      </c>
      <c r="N395" t="s">
        <v>239</v>
      </c>
      <c r="O395" t="s">
        <v>230</v>
      </c>
      <c r="P395" s="78" t="s">
        <v>229</v>
      </c>
      <c r="Q395" s="1">
        <f t="shared" ca="1" si="68"/>
        <v>4968</v>
      </c>
      <c r="R395" t="s">
        <v>230</v>
      </c>
      <c r="S395" t="str">
        <f t="shared" ca="1" si="66"/>
        <v>\\(\\quad 414　×　12　＝　 \\)</v>
      </c>
      <c r="T395" t="str">
        <f t="shared" ca="1" si="67"/>
        <v>\\(\\quad 4968 \\)</v>
      </c>
    </row>
    <row r="396" spans="1:20" x14ac:dyDescent="0.55000000000000004">
      <c r="A396" s="51" t="s">
        <v>60</v>
      </c>
      <c r="C396" s="50" t="s">
        <v>167</v>
      </c>
      <c r="D396" s="50" t="str">
        <f t="shared" ca="1" si="69"/>
        <v>\\(\\quad 931　×　10　＝　 \\)</v>
      </c>
      <c r="E396" s="50" t="str">
        <f t="shared" ca="1" si="70"/>
        <v>\\(\\quad 9310 \\)</v>
      </c>
      <c r="F396" s="50" t="s">
        <v>62</v>
      </c>
      <c r="G396" s="50"/>
      <c r="H396" s="50"/>
      <c r="I396" s="89" t="str">
        <f t="shared" ca="1" si="71"/>
        <v>INSERT INTO math(tangen,question,answer,editor,date,count) VALUES('m2000','\\(\\quad 931　×　10　＝　 \\)','\\(\\quad 9310 \\)','harazono',NOW(),0);</v>
      </c>
      <c r="J396" s="78" t="s">
        <v>229</v>
      </c>
      <c r="K396" s="1">
        <f t="shared" ca="1" si="72"/>
        <v>931</v>
      </c>
      <c r="L396" t="s">
        <v>238</v>
      </c>
      <c r="M396" s="1">
        <f t="shared" ca="1" si="65"/>
        <v>10</v>
      </c>
      <c r="N396" t="s">
        <v>239</v>
      </c>
      <c r="O396" t="s">
        <v>230</v>
      </c>
      <c r="P396" s="78" t="s">
        <v>229</v>
      </c>
      <c r="Q396" s="1">
        <f t="shared" ca="1" si="68"/>
        <v>9310</v>
      </c>
      <c r="R396" t="s">
        <v>230</v>
      </c>
      <c r="S396" t="str">
        <f t="shared" ca="1" si="66"/>
        <v>\\(\\quad 931　×　10　＝　 \\)</v>
      </c>
      <c r="T396" t="str">
        <f t="shared" ca="1" si="67"/>
        <v>\\(\\quad 9310 \\)</v>
      </c>
    </row>
    <row r="397" spans="1:20" x14ac:dyDescent="0.55000000000000004">
      <c r="A397" s="51" t="s">
        <v>60</v>
      </c>
      <c r="C397" s="50" t="s">
        <v>167</v>
      </c>
      <c r="D397" s="50" t="str">
        <f t="shared" ca="1" si="69"/>
        <v>\\(\\quad 117　×　14　＝　 \\)</v>
      </c>
      <c r="E397" s="50" t="str">
        <f t="shared" ca="1" si="70"/>
        <v>\\(\\quad 1638 \\)</v>
      </c>
      <c r="F397" s="50" t="s">
        <v>62</v>
      </c>
      <c r="G397" s="50"/>
      <c r="H397" s="50"/>
      <c r="I397" s="89" t="str">
        <f t="shared" ca="1" si="71"/>
        <v>INSERT INTO math(tangen,question,answer,editor,date,count) VALUES('m2000','\\(\\quad 117　×　14　＝　 \\)','\\(\\quad 1638 \\)','harazono',NOW(),0);</v>
      </c>
      <c r="J397" s="78" t="s">
        <v>229</v>
      </c>
      <c r="K397" s="1">
        <f t="shared" ca="1" si="72"/>
        <v>117</v>
      </c>
      <c r="L397" t="s">
        <v>238</v>
      </c>
      <c r="M397" s="1">
        <f t="shared" ca="1" si="65"/>
        <v>14</v>
      </c>
      <c r="N397" t="s">
        <v>239</v>
      </c>
      <c r="O397" t="s">
        <v>230</v>
      </c>
      <c r="P397" s="78" t="s">
        <v>229</v>
      </c>
      <c r="Q397" s="1">
        <f t="shared" ca="1" si="68"/>
        <v>1638</v>
      </c>
      <c r="R397" t="s">
        <v>230</v>
      </c>
      <c r="S397" t="str">
        <f t="shared" ca="1" si="66"/>
        <v>\\(\\quad 117　×　14　＝　 \\)</v>
      </c>
      <c r="T397" t="str">
        <f t="shared" ca="1" si="67"/>
        <v>\\(\\quad 1638 \\)</v>
      </c>
    </row>
    <row r="398" spans="1:20" x14ac:dyDescent="0.55000000000000004">
      <c r="A398" s="51" t="s">
        <v>60</v>
      </c>
      <c r="C398" s="50" t="s">
        <v>167</v>
      </c>
      <c r="D398" s="50" t="str">
        <f t="shared" ca="1" si="69"/>
        <v>\\(\\quad 374　×　11　＝　 \\)</v>
      </c>
      <c r="E398" s="50" t="str">
        <f t="shared" ca="1" si="70"/>
        <v>\\(\\quad 4114 \\)</v>
      </c>
      <c r="F398" s="50" t="s">
        <v>62</v>
      </c>
      <c r="G398" s="50"/>
      <c r="H398" s="50"/>
      <c r="I398" s="89" t="str">
        <f t="shared" ca="1" si="71"/>
        <v>INSERT INTO math(tangen,question,answer,editor,date,count) VALUES('m2000','\\(\\quad 374　×　11　＝　 \\)','\\(\\quad 4114 \\)','harazono',NOW(),0);</v>
      </c>
      <c r="J398" s="78" t="s">
        <v>229</v>
      </c>
      <c r="K398" s="1">
        <f t="shared" ca="1" si="72"/>
        <v>374</v>
      </c>
      <c r="L398" t="s">
        <v>238</v>
      </c>
      <c r="M398" s="1">
        <f t="shared" ca="1" si="65"/>
        <v>11</v>
      </c>
      <c r="N398" t="s">
        <v>239</v>
      </c>
      <c r="O398" t="s">
        <v>230</v>
      </c>
      <c r="P398" s="78" t="s">
        <v>229</v>
      </c>
      <c r="Q398" s="1">
        <f t="shared" ca="1" si="68"/>
        <v>4114</v>
      </c>
      <c r="R398" t="s">
        <v>230</v>
      </c>
      <c r="S398" t="str">
        <f t="shared" ca="1" si="66"/>
        <v>\\(\\quad 374　×　11　＝　 \\)</v>
      </c>
      <c r="T398" t="str">
        <f t="shared" ca="1" si="67"/>
        <v>\\(\\quad 4114 \\)</v>
      </c>
    </row>
    <row r="399" spans="1:20" x14ac:dyDescent="0.55000000000000004">
      <c r="A399" s="51" t="s">
        <v>60</v>
      </c>
      <c r="C399" s="50" t="s">
        <v>167</v>
      </c>
      <c r="D399" s="50" t="str">
        <f t="shared" ca="1" si="69"/>
        <v>\\(\\quad 309　×　16　＝　 \\)</v>
      </c>
      <c r="E399" s="50" t="str">
        <f t="shared" ca="1" si="70"/>
        <v>\\(\\quad 4944 \\)</v>
      </c>
      <c r="F399" s="50" t="s">
        <v>62</v>
      </c>
      <c r="G399" s="50"/>
      <c r="H399" s="50"/>
      <c r="I399" s="89" t="str">
        <f t="shared" ca="1" si="71"/>
        <v>INSERT INTO math(tangen,question,answer,editor,date,count) VALUES('m2000','\\(\\quad 309　×　16　＝　 \\)','\\(\\quad 4944 \\)','harazono',NOW(),0);</v>
      </c>
      <c r="J399" s="78" t="s">
        <v>229</v>
      </c>
      <c r="K399" s="1">
        <f t="shared" ca="1" si="72"/>
        <v>309</v>
      </c>
      <c r="L399" t="s">
        <v>238</v>
      </c>
      <c r="M399" s="1">
        <f t="shared" ca="1" si="65"/>
        <v>16</v>
      </c>
      <c r="N399" t="s">
        <v>239</v>
      </c>
      <c r="O399" t="s">
        <v>230</v>
      </c>
      <c r="P399" s="78" t="s">
        <v>229</v>
      </c>
      <c r="Q399" s="1">
        <f t="shared" ca="1" si="68"/>
        <v>4944</v>
      </c>
      <c r="R399" t="s">
        <v>230</v>
      </c>
      <c r="S399" t="str">
        <f t="shared" ca="1" si="66"/>
        <v>\\(\\quad 309　×　16　＝　 \\)</v>
      </c>
      <c r="T399" t="str">
        <f t="shared" ca="1" si="67"/>
        <v>\\(\\quad 4944 \\)</v>
      </c>
    </row>
    <row r="400" spans="1:20" x14ac:dyDescent="0.55000000000000004">
      <c r="A400" s="51" t="s">
        <v>60</v>
      </c>
      <c r="C400" s="50" t="s">
        <v>167</v>
      </c>
      <c r="D400" s="50" t="str">
        <f t="shared" ca="1" si="69"/>
        <v>\\(\\quad 213　×　16　＝　 \\)</v>
      </c>
      <c r="E400" s="50" t="str">
        <f t="shared" ca="1" si="70"/>
        <v>\\(\\quad 3408 \\)</v>
      </c>
      <c r="F400" s="50" t="s">
        <v>62</v>
      </c>
      <c r="G400" s="50"/>
      <c r="H400" s="50"/>
      <c r="I400" s="89" t="str">
        <f t="shared" ca="1" si="71"/>
        <v>INSERT INTO math(tangen,question,answer,editor,date,count) VALUES('m2000','\\(\\quad 213　×　16　＝　 \\)','\\(\\quad 3408 \\)','harazono',NOW(),0);</v>
      </c>
      <c r="J400" s="78" t="s">
        <v>229</v>
      </c>
      <c r="K400" s="1">
        <f t="shared" ca="1" si="72"/>
        <v>213</v>
      </c>
      <c r="L400" t="s">
        <v>238</v>
      </c>
      <c r="M400" s="1">
        <f t="shared" ca="1" si="65"/>
        <v>16</v>
      </c>
      <c r="N400" t="s">
        <v>239</v>
      </c>
      <c r="O400" t="s">
        <v>230</v>
      </c>
      <c r="P400" s="78" t="s">
        <v>229</v>
      </c>
      <c r="Q400" s="1">
        <f t="shared" ca="1" si="68"/>
        <v>3408</v>
      </c>
      <c r="R400" t="s">
        <v>230</v>
      </c>
      <c r="S400" t="str">
        <f t="shared" ca="1" si="66"/>
        <v>\\(\\quad 213　×　16　＝　 \\)</v>
      </c>
      <c r="T400" t="str">
        <f t="shared" ca="1" si="67"/>
        <v>\\(\\quad 3408 \\)</v>
      </c>
    </row>
    <row r="401" spans="1:20" x14ac:dyDescent="0.55000000000000004">
      <c r="A401" s="51" t="s">
        <v>60</v>
      </c>
      <c r="C401" s="50" t="s">
        <v>167</v>
      </c>
      <c r="D401" s="50" t="str">
        <f t="shared" ca="1" si="69"/>
        <v>\\(\\quad 404　×　13　＝　 \\)</v>
      </c>
      <c r="E401" s="50" t="str">
        <f t="shared" ca="1" si="70"/>
        <v>\\(\\quad 5252 \\)</v>
      </c>
      <c r="F401" s="50" t="s">
        <v>62</v>
      </c>
      <c r="G401" s="50"/>
      <c r="H401" s="50"/>
      <c r="I401" s="89" t="str">
        <f t="shared" ca="1" si="71"/>
        <v>INSERT INTO math(tangen,question,answer,editor,date,count) VALUES('m2000','\\(\\quad 404　×　13　＝　 \\)','\\(\\quad 5252 \\)','harazono',NOW(),0);</v>
      </c>
      <c r="J401" s="78" t="s">
        <v>229</v>
      </c>
      <c r="K401" s="1">
        <f t="shared" ca="1" si="72"/>
        <v>404</v>
      </c>
      <c r="L401" t="s">
        <v>238</v>
      </c>
      <c r="M401" s="1">
        <f t="shared" ca="1" si="65"/>
        <v>13</v>
      </c>
      <c r="N401" t="s">
        <v>239</v>
      </c>
      <c r="O401" t="s">
        <v>230</v>
      </c>
      <c r="P401" s="78" t="s">
        <v>229</v>
      </c>
      <c r="Q401" s="1">
        <f t="shared" ca="1" si="68"/>
        <v>5252</v>
      </c>
      <c r="R401" t="s">
        <v>230</v>
      </c>
      <c r="S401" t="str">
        <f t="shared" ca="1" si="66"/>
        <v>\\(\\quad 404　×　13　＝　 \\)</v>
      </c>
      <c r="T401" t="str">
        <f t="shared" ca="1" si="67"/>
        <v>\\(\\quad 5252 \\)</v>
      </c>
    </row>
    <row r="402" spans="1:20" x14ac:dyDescent="0.55000000000000004">
      <c r="A402" s="51" t="s">
        <v>60</v>
      </c>
      <c r="C402" s="50" t="s">
        <v>167</v>
      </c>
      <c r="D402" s="50" t="str">
        <f t="shared" ca="1" si="69"/>
        <v>\\(\\quad 298　×　16　＝　 \\)</v>
      </c>
      <c r="E402" s="50" t="str">
        <f t="shared" ca="1" si="70"/>
        <v>\\(\\quad 4768 \\)</v>
      </c>
      <c r="F402" s="50" t="s">
        <v>62</v>
      </c>
      <c r="G402" s="50"/>
      <c r="H402" s="50"/>
      <c r="I402" s="89" t="str">
        <f t="shared" ca="1" si="71"/>
        <v>INSERT INTO math(tangen,question,answer,editor,date,count) VALUES('m2000','\\(\\quad 298　×　16　＝　 \\)','\\(\\quad 4768 \\)','harazono',NOW(),0);</v>
      </c>
      <c r="J402" s="78" t="s">
        <v>229</v>
      </c>
      <c r="K402" s="1">
        <f t="shared" ca="1" si="72"/>
        <v>298</v>
      </c>
      <c r="L402" t="s">
        <v>238</v>
      </c>
      <c r="M402" s="1">
        <f t="shared" ca="1" si="65"/>
        <v>16</v>
      </c>
      <c r="N402" t="s">
        <v>239</v>
      </c>
      <c r="O402" t="s">
        <v>230</v>
      </c>
      <c r="P402" s="78" t="s">
        <v>229</v>
      </c>
      <c r="Q402" s="1">
        <f t="shared" ca="1" si="68"/>
        <v>4768</v>
      </c>
      <c r="R402" t="s">
        <v>230</v>
      </c>
      <c r="S402" t="str">
        <f t="shared" ca="1" si="66"/>
        <v>\\(\\quad 298　×　16　＝　 \\)</v>
      </c>
      <c r="T402" t="str">
        <f t="shared" ca="1" si="67"/>
        <v>\\(\\quad 4768 \\)</v>
      </c>
    </row>
    <row r="403" spans="1:20" x14ac:dyDescent="0.55000000000000004">
      <c r="A403" s="51" t="s">
        <v>60</v>
      </c>
      <c r="C403" s="50" t="s">
        <v>167</v>
      </c>
      <c r="D403" s="50" t="str">
        <f t="shared" ca="1" si="69"/>
        <v>\\(\\quad 764　×　19　＝　 \\)</v>
      </c>
      <c r="E403" s="50" t="str">
        <f t="shared" ca="1" si="70"/>
        <v>\\(\\quad 14516 \\)</v>
      </c>
      <c r="F403" s="50" t="s">
        <v>62</v>
      </c>
      <c r="G403" s="50"/>
      <c r="H403" s="50"/>
      <c r="I403" s="89" t="str">
        <f t="shared" ca="1" si="71"/>
        <v>INSERT INTO math(tangen,question,answer,editor,date,count) VALUES('m2000','\\(\\quad 764　×　19　＝　 \\)','\\(\\quad 14516 \\)','harazono',NOW(),0);</v>
      </c>
      <c r="J403" s="78" t="s">
        <v>229</v>
      </c>
      <c r="K403" s="1">
        <f t="shared" ca="1" si="72"/>
        <v>764</v>
      </c>
      <c r="L403" t="s">
        <v>238</v>
      </c>
      <c r="M403" s="1">
        <f t="shared" ca="1" si="65"/>
        <v>19</v>
      </c>
      <c r="N403" t="s">
        <v>239</v>
      </c>
      <c r="O403" t="s">
        <v>230</v>
      </c>
      <c r="P403" s="78" t="s">
        <v>229</v>
      </c>
      <c r="Q403" s="1">
        <f t="shared" ca="1" si="68"/>
        <v>14516</v>
      </c>
      <c r="R403" t="s">
        <v>230</v>
      </c>
      <c r="S403" t="str">
        <f t="shared" ca="1" si="66"/>
        <v>\\(\\quad 764　×　19　＝　 \\)</v>
      </c>
      <c r="T403" t="str">
        <f t="shared" ca="1" si="67"/>
        <v>\\(\\quad 14516 \\)</v>
      </c>
    </row>
    <row r="404" spans="1:20" x14ac:dyDescent="0.55000000000000004">
      <c r="A404" s="51" t="s">
        <v>60</v>
      </c>
      <c r="C404" s="50" t="s">
        <v>167</v>
      </c>
      <c r="D404" s="50" t="str">
        <f t="shared" ca="1" si="69"/>
        <v>\\(\\quad 674　×　10　＝　 \\)</v>
      </c>
      <c r="E404" s="50" t="str">
        <f t="shared" ca="1" si="70"/>
        <v>\\(\\quad 6740 \\)</v>
      </c>
      <c r="F404" s="50" t="s">
        <v>62</v>
      </c>
      <c r="G404" s="50"/>
      <c r="H404" s="50"/>
      <c r="I404" s="89" t="str">
        <f t="shared" ca="1" si="71"/>
        <v>INSERT INTO math(tangen,question,answer,editor,date,count) VALUES('m2000','\\(\\quad 674　×　10　＝　 \\)','\\(\\quad 6740 \\)','harazono',NOW(),0);</v>
      </c>
      <c r="J404" s="78" t="s">
        <v>229</v>
      </c>
      <c r="K404" s="1">
        <f t="shared" ca="1" si="72"/>
        <v>674</v>
      </c>
      <c r="L404" t="s">
        <v>238</v>
      </c>
      <c r="M404" s="1">
        <f t="shared" ca="1" si="65"/>
        <v>10</v>
      </c>
      <c r="N404" t="s">
        <v>239</v>
      </c>
      <c r="O404" t="s">
        <v>230</v>
      </c>
      <c r="P404" s="78" t="s">
        <v>229</v>
      </c>
      <c r="Q404" s="1">
        <f t="shared" ca="1" si="68"/>
        <v>6740</v>
      </c>
      <c r="R404" t="s">
        <v>230</v>
      </c>
      <c r="S404" t="str">
        <f t="shared" ca="1" si="66"/>
        <v>\\(\\quad 674　×　10　＝　 \\)</v>
      </c>
      <c r="T404" t="str">
        <f t="shared" ca="1" si="67"/>
        <v>\\(\\quad 6740 \\)</v>
      </c>
    </row>
    <row r="405" spans="1:20" x14ac:dyDescent="0.55000000000000004">
      <c r="A405" s="51" t="s">
        <v>60</v>
      </c>
      <c r="C405" s="50" t="s">
        <v>167</v>
      </c>
      <c r="D405" s="50" t="str">
        <f t="shared" ca="1" si="69"/>
        <v>\\(\\quad 106　×　14　＝　 \\)</v>
      </c>
      <c r="E405" s="50" t="str">
        <f t="shared" ca="1" si="70"/>
        <v>\\(\\quad 1484 \\)</v>
      </c>
      <c r="F405" s="50" t="s">
        <v>62</v>
      </c>
      <c r="G405" s="50"/>
      <c r="H405" s="50"/>
      <c r="I405" s="89" t="str">
        <f t="shared" ca="1" si="71"/>
        <v>INSERT INTO math(tangen,question,answer,editor,date,count) VALUES('m2000','\\(\\quad 106　×　14　＝　 \\)','\\(\\quad 1484 \\)','harazono',NOW(),0);</v>
      </c>
      <c r="J405" s="78" t="s">
        <v>229</v>
      </c>
      <c r="K405" s="1">
        <f t="shared" ca="1" si="72"/>
        <v>106</v>
      </c>
      <c r="L405" t="s">
        <v>238</v>
      </c>
      <c r="M405" s="1">
        <f t="shared" ca="1" si="65"/>
        <v>14</v>
      </c>
      <c r="N405" t="s">
        <v>239</v>
      </c>
      <c r="O405" t="s">
        <v>230</v>
      </c>
      <c r="P405" s="78" t="s">
        <v>229</v>
      </c>
      <c r="Q405" s="1">
        <f t="shared" ca="1" si="68"/>
        <v>1484</v>
      </c>
      <c r="R405" t="s">
        <v>230</v>
      </c>
      <c r="S405" t="str">
        <f t="shared" ca="1" si="66"/>
        <v>\\(\\quad 106　×　14　＝　 \\)</v>
      </c>
      <c r="T405" t="str">
        <f t="shared" ca="1" si="67"/>
        <v>\\(\\quad 1484 \\)</v>
      </c>
    </row>
    <row r="406" spans="1:20" x14ac:dyDescent="0.55000000000000004">
      <c r="A406" s="51" t="s">
        <v>60</v>
      </c>
      <c r="C406" s="50" t="s">
        <v>167</v>
      </c>
      <c r="D406" s="50" t="str">
        <f t="shared" ca="1" si="69"/>
        <v>\\(\\quad 209　×　18　＝　 \\)</v>
      </c>
      <c r="E406" s="50" t="str">
        <f t="shared" ca="1" si="70"/>
        <v>\\(\\quad 3762 \\)</v>
      </c>
      <c r="F406" s="50" t="s">
        <v>62</v>
      </c>
      <c r="G406" s="50"/>
      <c r="H406" s="50"/>
      <c r="I406" s="89" t="str">
        <f t="shared" ca="1" si="71"/>
        <v>INSERT INTO math(tangen,question,answer,editor,date,count) VALUES('m2000','\\(\\quad 209　×　18　＝　 \\)','\\(\\quad 3762 \\)','harazono',NOW(),0);</v>
      </c>
      <c r="J406" s="78" t="s">
        <v>229</v>
      </c>
      <c r="K406" s="1">
        <f t="shared" ca="1" si="72"/>
        <v>209</v>
      </c>
      <c r="L406" t="s">
        <v>238</v>
      </c>
      <c r="M406" s="1">
        <f t="shared" ca="1" si="65"/>
        <v>18</v>
      </c>
      <c r="N406" t="s">
        <v>239</v>
      </c>
      <c r="O406" t="s">
        <v>230</v>
      </c>
      <c r="P406" s="78" t="s">
        <v>229</v>
      </c>
      <c r="Q406" s="1">
        <f t="shared" ca="1" si="68"/>
        <v>3762</v>
      </c>
      <c r="R406" t="s">
        <v>230</v>
      </c>
      <c r="S406" t="str">
        <f t="shared" ca="1" si="66"/>
        <v>\\(\\quad 209　×　18　＝　 \\)</v>
      </c>
      <c r="T406" t="str">
        <f t="shared" ca="1" si="67"/>
        <v>\\(\\quad 3762 \\)</v>
      </c>
    </row>
    <row r="407" spans="1:20" x14ac:dyDescent="0.55000000000000004">
      <c r="A407" s="51" t="s">
        <v>60</v>
      </c>
      <c r="C407" s="50" t="s">
        <v>167</v>
      </c>
      <c r="D407" s="50" t="str">
        <f t="shared" ca="1" si="69"/>
        <v>\\(\\quad 692　×　11　＝　 \\)</v>
      </c>
      <c r="E407" s="50" t="str">
        <f t="shared" ca="1" si="70"/>
        <v>\\(\\quad 7612 \\)</v>
      </c>
      <c r="F407" s="50" t="s">
        <v>62</v>
      </c>
      <c r="G407" s="50"/>
      <c r="H407" s="50"/>
      <c r="I407" s="89" t="str">
        <f t="shared" ca="1" si="71"/>
        <v>INSERT INTO math(tangen,question,answer,editor,date,count) VALUES('m2000','\\(\\quad 692　×　11　＝　 \\)','\\(\\quad 7612 \\)','harazono',NOW(),0);</v>
      </c>
      <c r="J407" s="78" t="s">
        <v>229</v>
      </c>
      <c r="K407" s="1">
        <f t="shared" ca="1" si="72"/>
        <v>692</v>
      </c>
      <c r="L407" t="s">
        <v>238</v>
      </c>
      <c r="M407" s="1">
        <f t="shared" ca="1" si="65"/>
        <v>11</v>
      </c>
      <c r="N407" t="s">
        <v>239</v>
      </c>
      <c r="O407" t="s">
        <v>230</v>
      </c>
      <c r="P407" s="78" t="s">
        <v>229</v>
      </c>
      <c r="Q407" s="1">
        <f t="shared" ca="1" si="68"/>
        <v>7612</v>
      </c>
      <c r="R407" t="s">
        <v>230</v>
      </c>
      <c r="S407" t="str">
        <f t="shared" ca="1" si="66"/>
        <v>\\(\\quad 692　×　11　＝　 \\)</v>
      </c>
      <c r="T407" t="str">
        <f t="shared" ca="1" si="67"/>
        <v>\\(\\quad 7612 \\)</v>
      </c>
    </row>
    <row r="408" spans="1:20" x14ac:dyDescent="0.55000000000000004">
      <c r="A408" s="51" t="s">
        <v>60</v>
      </c>
      <c r="C408" s="50" t="s">
        <v>167</v>
      </c>
      <c r="D408" s="50" t="str">
        <f t="shared" ca="1" si="69"/>
        <v>\\(\\quad 909　×　17　＝　 \\)</v>
      </c>
      <c r="E408" s="50" t="str">
        <f t="shared" ca="1" si="70"/>
        <v>\\(\\quad 15453 \\)</v>
      </c>
      <c r="F408" s="50" t="s">
        <v>62</v>
      </c>
      <c r="G408" s="50"/>
      <c r="H408" s="50"/>
      <c r="I408" s="89" t="str">
        <f t="shared" ca="1" si="71"/>
        <v>INSERT INTO math(tangen,question,answer,editor,date,count) VALUES('m2000','\\(\\quad 909　×　17　＝　 \\)','\\(\\quad 15453 \\)','harazono',NOW(),0);</v>
      </c>
      <c r="J408" s="78" t="s">
        <v>229</v>
      </c>
      <c r="K408" s="1">
        <f t="shared" ca="1" si="72"/>
        <v>909</v>
      </c>
      <c r="L408" t="s">
        <v>238</v>
      </c>
      <c r="M408" s="1">
        <f t="shared" ca="1" si="65"/>
        <v>17</v>
      </c>
      <c r="N408" t="s">
        <v>239</v>
      </c>
      <c r="O408" t="s">
        <v>230</v>
      </c>
      <c r="P408" s="78" t="s">
        <v>229</v>
      </c>
      <c r="Q408" s="1">
        <f t="shared" ca="1" si="68"/>
        <v>15453</v>
      </c>
      <c r="R408" t="s">
        <v>230</v>
      </c>
      <c r="S408" t="str">
        <f t="shared" ca="1" si="66"/>
        <v>\\(\\quad 909　×　17　＝　 \\)</v>
      </c>
      <c r="T408" t="str">
        <f t="shared" ca="1" si="67"/>
        <v>\\(\\quad 15453 \\)</v>
      </c>
    </row>
    <row r="409" spans="1:20" x14ac:dyDescent="0.55000000000000004">
      <c r="A409" s="51" t="s">
        <v>60</v>
      </c>
      <c r="C409" s="50" t="s">
        <v>167</v>
      </c>
      <c r="D409" s="50" t="str">
        <f t="shared" ca="1" si="69"/>
        <v>\\(\\quad 729　×　13　＝　 \\)</v>
      </c>
      <c r="E409" s="50" t="str">
        <f t="shared" ca="1" si="70"/>
        <v>\\(\\quad 9477 \\)</v>
      </c>
      <c r="F409" s="50" t="s">
        <v>62</v>
      </c>
      <c r="G409" s="50"/>
      <c r="H409" s="50"/>
      <c r="I409" s="89" t="str">
        <f t="shared" ca="1" si="71"/>
        <v>INSERT INTO math(tangen,question,answer,editor,date,count) VALUES('m2000','\\(\\quad 729　×　13　＝　 \\)','\\(\\quad 9477 \\)','harazono',NOW(),0);</v>
      </c>
      <c r="J409" s="78" t="s">
        <v>229</v>
      </c>
      <c r="K409" s="1">
        <f t="shared" ca="1" si="72"/>
        <v>729</v>
      </c>
      <c r="L409" t="s">
        <v>238</v>
      </c>
      <c r="M409" s="1">
        <f t="shared" ca="1" si="65"/>
        <v>13</v>
      </c>
      <c r="N409" t="s">
        <v>239</v>
      </c>
      <c r="O409" t="s">
        <v>230</v>
      </c>
      <c r="P409" s="78" t="s">
        <v>229</v>
      </c>
      <c r="Q409" s="1">
        <f t="shared" ca="1" si="68"/>
        <v>9477</v>
      </c>
      <c r="R409" t="s">
        <v>230</v>
      </c>
      <c r="S409" t="str">
        <f t="shared" ca="1" si="66"/>
        <v>\\(\\quad 729　×　13　＝　 \\)</v>
      </c>
      <c r="T409" t="str">
        <f t="shared" ca="1" si="67"/>
        <v>\\(\\quad 9477 \\)</v>
      </c>
    </row>
    <row r="410" spans="1:20" x14ac:dyDescent="0.55000000000000004">
      <c r="A410" s="51" t="s">
        <v>60</v>
      </c>
      <c r="C410" s="50" t="s">
        <v>167</v>
      </c>
      <c r="D410" s="50" t="str">
        <f t="shared" ca="1" si="69"/>
        <v>\\(\\quad 867　×　17　＝　 \\)</v>
      </c>
      <c r="E410" s="50" t="str">
        <f t="shared" ca="1" si="70"/>
        <v>\\(\\quad 14739 \\)</v>
      </c>
      <c r="F410" s="50" t="s">
        <v>62</v>
      </c>
      <c r="G410" s="50"/>
      <c r="H410" s="50"/>
      <c r="I410" s="89" t="str">
        <f t="shared" ca="1" si="71"/>
        <v>INSERT INTO math(tangen,question,answer,editor,date,count) VALUES('m2000','\\(\\quad 867　×　17　＝　 \\)','\\(\\quad 14739 \\)','harazono',NOW(),0);</v>
      </c>
      <c r="J410" s="78" t="s">
        <v>229</v>
      </c>
      <c r="K410" s="1">
        <f t="shared" ca="1" si="72"/>
        <v>867</v>
      </c>
      <c r="L410" t="s">
        <v>238</v>
      </c>
      <c r="M410" s="1">
        <f t="shared" ca="1" si="65"/>
        <v>17</v>
      </c>
      <c r="N410" t="s">
        <v>239</v>
      </c>
      <c r="O410" t="s">
        <v>230</v>
      </c>
      <c r="P410" s="78" t="s">
        <v>229</v>
      </c>
      <c r="Q410" s="1">
        <f t="shared" ca="1" si="68"/>
        <v>14739</v>
      </c>
      <c r="R410" t="s">
        <v>230</v>
      </c>
      <c r="S410" t="str">
        <f t="shared" ca="1" si="66"/>
        <v>\\(\\quad 867　×　17　＝　 \\)</v>
      </c>
      <c r="T410" t="str">
        <f t="shared" ca="1" si="67"/>
        <v>\\(\\quad 14739 \\)</v>
      </c>
    </row>
    <row r="411" spans="1:20" x14ac:dyDescent="0.55000000000000004">
      <c r="A411" s="51" t="s">
        <v>60</v>
      </c>
      <c r="C411" s="50" t="s">
        <v>167</v>
      </c>
      <c r="D411" s="50" t="str">
        <f t="shared" ca="1" si="69"/>
        <v>\\(\\quad 319　×　11　＝　 \\)</v>
      </c>
      <c r="E411" s="50" t="str">
        <f t="shared" ca="1" si="70"/>
        <v>\\(\\quad 3509 \\)</v>
      </c>
      <c r="F411" s="50" t="s">
        <v>62</v>
      </c>
      <c r="G411" s="50"/>
      <c r="H411" s="50"/>
      <c r="I411" s="89" t="str">
        <f t="shared" ca="1" si="71"/>
        <v>INSERT INTO math(tangen,question,answer,editor,date,count) VALUES('m2000','\\(\\quad 319　×　11　＝　 \\)','\\(\\quad 3509 \\)','harazono',NOW(),0);</v>
      </c>
      <c r="J411" s="78" t="s">
        <v>229</v>
      </c>
      <c r="K411" s="1">
        <f t="shared" ca="1" si="72"/>
        <v>319</v>
      </c>
      <c r="L411" t="s">
        <v>238</v>
      </c>
      <c r="M411" s="1">
        <f t="shared" ca="1" si="65"/>
        <v>11</v>
      </c>
      <c r="N411" t="s">
        <v>239</v>
      </c>
      <c r="O411" t="s">
        <v>230</v>
      </c>
      <c r="P411" s="78" t="s">
        <v>229</v>
      </c>
      <c r="Q411" s="1">
        <f t="shared" ca="1" si="68"/>
        <v>3509</v>
      </c>
      <c r="R411" t="s">
        <v>230</v>
      </c>
      <c r="S411" t="str">
        <f t="shared" ca="1" si="66"/>
        <v>\\(\\quad 319　×　11　＝　 \\)</v>
      </c>
      <c r="T411" t="str">
        <f t="shared" ca="1" si="67"/>
        <v>\\(\\quad 3509 \\)</v>
      </c>
    </row>
    <row r="412" spans="1:20" x14ac:dyDescent="0.55000000000000004">
      <c r="A412" s="51" t="s">
        <v>60</v>
      </c>
      <c r="C412" s="50" t="s">
        <v>167</v>
      </c>
      <c r="D412" s="50" t="str">
        <f t="shared" ca="1" si="69"/>
        <v>\\(\\quad 628　×　17　＝　 \\)</v>
      </c>
      <c r="E412" s="50" t="str">
        <f t="shared" ca="1" si="70"/>
        <v>\\(\\quad 10676 \\)</v>
      </c>
      <c r="F412" s="50" t="s">
        <v>62</v>
      </c>
      <c r="G412" s="50"/>
      <c r="H412" s="50"/>
      <c r="I412" s="89" t="str">
        <f t="shared" ca="1" si="71"/>
        <v>INSERT INTO math(tangen,question,answer,editor,date,count) VALUES('m2000','\\(\\quad 628　×　17　＝　 \\)','\\(\\quad 10676 \\)','harazono',NOW(),0);</v>
      </c>
      <c r="J412" s="78" t="s">
        <v>229</v>
      </c>
      <c r="K412" s="1">
        <f t="shared" ca="1" si="72"/>
        <v>628</v>
      </c>
      <c r="L412" t="s">
        <v>238</v>
      </c>
      <c r="M412" s="1">
        <f t="shared" ref="M412:M446" ca="1" si="73">RANDBETWEEN(10,20)</f>
        <v>17</v>
      </c>
      <c r="N412" t="s">
        <v>239</v>
      </c>
      <c r="O412" t="s">
        <v>230</v>
      </c>
      <c r="P412" s="78" t="s">
        <v>229</v>
      </c>
      <c r="Q412" s="1">
        <f t="shared" ca="1" si="68"/>
        <v>10676</v>
      </c>
      <c r="R412" t="s">
        <v>230</v>
      </c>
      <c r="S412" t="str">
        <f t="shared" ca="1" si="66"/>
        <v>\\(\\quad 628　×　17　＝　 \\)</v>
      </c>
      <c r="T412" t="str">
        <f t="shared" ca="1" si="67"/>
        <v>\\(\\quad 10676 \\)</v>
      </c>
    </row>
    <row r="413" spans="1:20" x14ac:dyDescent="0.55000000000000004">
      <c r="A413" s="51" t="s">
        <v>60</v>
      </c>
      <c r="C413" s="50" t="s">
        <v>167</v>
      </c>
      <c r="D413" s="50" t="str">
        <f t="shared" ca="1" si="69"/>
        <v>\\(\\quad 539　×　16　＝　 \\)</v>
      </c>
      <c r="E413" s="50" t="str">
        <f t="shared" ca="1" si="70"/>
        <v>\\(\\quad 8624 \\)</v>
      </c>
      <c r="F413" s="50" t="s">
        <v>62</v>
      </c>
      <c r="G413" s="50"/>
      <c r="H413" s="50"/>
      <c r="I413" s="89" t="str">
        <f t="shared" ca="1" si="71"/>
        <v>INSERT INTO math(tangen,question,answer,editor,date,count) VALUES('m2000','\\(\\quad 539　×　16　＝　 \\)','\\(\\quad 8624 \\)','harazono',NOW(),0);</v>
      </c>
      <c r="J413" s="78" t="s">
        <v>229</v>
      </c>
      <c r="K413" s="1">
        <f t="shared" ca="1" si="72"/>
        <v>539</v>
      </c>
      <c r="L413" t="s">
        <v>238</v>
      </c>
      <c r="M413" s="1">
        <f t="shared" ca="1" si="73"/>
        <v>16</v>
      </c>
      <c r="N413" t="s">
        <v>239</v>
      </c>
      <c r="O413" t="s">
        <v>230</v>
      </c>
      <c r="P413" s="78" t="s">
        <v>229</v>
      </c>
      <c r="Q413" s="1">
        <f t="shared" ca="1" si="68"/>
        <v>8624</v>
      </c>
      <c r="R413" t="s">
        <v>230</v>
      </c>
      <c r="S413" t="str">
        <f t="shared" ca="1" si="66"/>
        <v>\\(\\quad 539　×　16　＝　 \\)</v>
      </c>
      <c r="T413" t="str">
        <f t="shared" ca="1" si="67"/>
        <v>\\(\\quad 8624 \\)</v>
      </c>
    </row>
    <row r="414" spans="1:20" x14ac:dyDescent="0.55000000000000004">
      <c r="A414" s="51" t="s">
        <v>60</v>
      </c>
      <c r="C414" s="50" t="s">
        <v>167</v>
      </c>
      <c r="D414" s="50" t="str">
        <f t="shared" ca="1" si="69"/>
        <v>\\(\\quad 268　×　10　＝　 \\)</v>
      </c>
      <c r="E414" s="50" t="str">
        <f t="shared" ca="1" si="70"/>
        <v>\\(\\quad 2680 \\)</v>
      </c>
      <c r="F414" s="50" t="s">
        <v>62</v>
      </c>
      <c r="G414" s="50"/>
      <c r="H414" s="50"/>
      <c r="I414" s="89" t="str">
        <f t="shared" ca="1" si="71"/>
        <v>INSERT INTO math(tangen,question,answer,editor,date,count) VALUES('m2000','\\(\\quad 268　×　10　＝　 \\)','\\(\\quad 2680 \\)','harazono',NOW(),0);</v>
      </c>
      <c r="J414" s="78" t="s">
        <v>229</v>
      </c>
      <c r="K414" s="1">
        <f t="shared" ca="1" si="72"/>
        <v>268</v>
      </c>
      <c r="L414" t="s">
        <v>238</v>
      </c>
      <c r="M414" s="1">
        <f t="shared" ca="1" si="73"/>
        <v>10</v>
      </c>
      <c r="N414" t="s">
        <v>239</v>
      </c>
      <c r="O414" t="s">
        <v>230</v>
      </c>
      <c r="P414" s="78" t="s">
        <v>229</v>
      </c>
      <c r="Q414" s="1">
        <f t="shared" ca="1" si="68"/>
        <v>2680</v>
      </c>
      <c r="R414" t="s">
        <v>230</v>
      </c>
      <c r="S414" t="str">
        <f t="shared" ca="1" si="66"/>
        <v>\\(\\quad 268　×　10　＝　 \\)</v>
      </c>
      <c r="T414" t="str">
        <f t="shared" ca="1" si="67"/>
        <v>\\(\\quad 2680 \\)</v>
      </c>
    </row>
    <row r="415" spans="1:20" x14ac:dyDescent="0.55000000000000004">
      <c r="A415" s="51" t="s">
        <v>60</v>
      </c>
      <c r="C415" s="50" t="s">
        <v>167</v>
      </c>
      <c r="D415" s="50" t="str">
        <f t="shared" ca="1" si="69"/>
        <v>\\(\\quad 255　×　17　＝　 \\)</v>
      </c>
      <c r="E415" s="50" t="str">
        <f t="shared" ca="1" si="70"/>
        <v>\\(\\quad 4335 \\)</v>
      </c>
      <c r="F415" s="50" t="s">
        <v>62</v>
      </c>
      <c r="G415" s="50"/>
      <c r="H415" s="50"/>
      <c r="I415" s="89" t="str">
        <f t="shared" ca="1" si="71"/>
        <v>INSERT INTO math(tangen,question,answer,editor,date,count) VALUES('m2000','\\(\\quad 255　×　17　＝　 \\)','\\(\\quad 4335 \\)','harazono',NOW(),0);</v>
      </c>
      <c r="J415" s="78" t="s">
        <v>229</v>
      </c>
      <c r="K415" s="1">
        <f t="shared" ca="1" si="72"/>
        <v>255</v>
      </c>
      <c r="L415" t="s">
        <v>238</v>
      </c>
      <c r="M415" s="1">
        <f t="shared" ca="1" si="73"/>
        <v>17</v>
      </c>
      <c r="N415" t="s">
        <v>239</v>
      </c>
      <c r="O415" t="s">
        <v>230</v>
      </c>
      <c r="P415" s="78" t="s">
        <v>229</v>
      </c>
      <c r="Q415" s="1">
        <f t="shared" ca="1" si="68"/>
        <v>4335</v>
      </c>
      <c r="R415" t="s">
        <v>230</v>
      </c>
      <c r="S415" t="str">
        <f t="shared" ca="1" si="66"/>
        <v>\\(\\quad 255　×　17　＝　 \\)</v>
      </c>
      <c r="T415" t="str">
        <f t="shared" ca="1" si="67"/>
        <v>\\(\\quad 4335 \\)</v>
      </c>
    </row>
    <row r="416" spans="1:20" x14ac:dyDescent="0.55000000000000004">
      <c r="A416" s="51" t="s">
        <v>60</v>
      </c>
      <c r="C416" s="50" t="s">
        <v>167</v>
      </c>
      <c r="D416" s="50" t="str">
        <f t="shared" ca="1" si="69"/>
        <v>\\(\\quad 763　×　16　＝　 \\)</v>
      </c>
      <c r="E416" s="50" t="str">
        <f t="shared" ca="1" si="70"/>
        <v>\\(\\quad 12208 \\)</v>
      </c>
      <c r="F416" s="50" t="s">
        <v>62</v>
      </c>
      <c r="G416" s="50"/>
      <c r="H416" s="50"/>
      <c r="I416" s="89" t="str">
        <f t="shared" ca="1" si="71"/>
        <v>INSERT INTO math(tangen,question,answer,editor,date,count) VALUES('m2000','\\(\\quad 763　×　16　＝　 \\)','\\(\\quad 12208 \\)','harazono',NOW(),0);</v>
      </c>
      <c r="J416" s="78" t="s">
        <v>229</v>
      </c>
      <c r="K416" s="1">
        <f t="shared" ca="1" si="72"/>
        <v>763</v>
      </c>
      <c r="L416" t="s">
        <v>238</v>
      </c>
      <c r="M416" s="1">
        <f t="shared" ca="1" si="73"/>
        <v>16</v>
      </c>
      <c r="N416" t="s">
        <v>239</v>
      </c>
      <c r="O416" t="s">
        <v>230</v>
      </c>
      <c r="P416" s="78" t="s">
        <v>229</v>
      </c>
      <c r="Q416" s="1">
        <f t="shared" ca="1" si="68"/>
        <v>12208</v>
      </c>
      <c r="R416" t="s">
        <v>230</v>
      </c>
      <c r="S416" t="str">
        <f t="shared" ca="1" si="66"/>
        <v>\\(\\quad 763　×　16　＝　 \\)</v>
      </c>
      <c r="T416" t="str">
        <f t="shared" ca="1" si="67"/>
        <v>\\(\\quad 12208 \\)</v>
      </c>
    </row>
    <row r="417" spans="1:20" x14ac:dyDescent="0.55000000000000004">
      <c r="A417" s="51" t="s">
        <v>60</v>
      </c>
      <c r="C417" s="50" t="s">
        <v>167</v>
      </c>
      <c r="D417" s="50" t="str">
        <f t="shared" ca="1" si="69"/>
        <v>\\(\\quad 700　×　14　＝　 \\)</v>
      </c>
      <c r="E417" s="50" t="str">
        <f t="shared" ca="1" si="70"/>
        <v>\\(\\quad 9800 \\)</v>
      </c>
      <c r="F417" s="50" t="s">
        <v>62</v>
      </c>
      <c r="G417" s="50"/>
      <c r="H417" s="50"/>
      <c r="I417" s="89" t="str">
        <f t="shared" ca="1" si="71"/>
        <v>INSERT INTO math(tangen,question,answer,editor,date,count) VALUES('m2000','\\(\\quad 700　×　14　＝　 \\)','\\(\\quad 9800 \\)','harazono',NOW(),0);</v>
      </c>
      <c r="J417" s="78" t="s">
        <v>229</v>
      </c>
      <c r="K417" s="1">
        <f t="shared" ca="1" si="72"/>
        <v>700</v>
      </c>
      <c r="L417" t="s">
        <v>238</v>
      </c>
      <c r="M417" s="1">
        <f t="shared" ca="1" si="73"/>
        <v>14</v>
      </c>
      <c r="N417" t="s">
        <v>239</v>
      </c>
      <c r="O417" t="s">
        <v>230</v>
      </c>
      <c r="P417" s="78" t="s">
        <v>229</v>
      </c>
      <c r="Q417" s="1">
        <f t="shared" ca="1" si="68"/>
        <v>9800</v>
      </c>
      <c r="R417" t="s">
        <v>230</v>
      </c>
      <c r="S417" t="str">
        <f t="shared" ca="1" si="66"/>
        <v>\\(\\quad 700　×　14　＝　 \\)</v>
      </c>
      <c r="T417" t="str">
        <f t="shared" ca="1" si="67"/>
        <v>\\(\\quad 9800 \\)</v>
      </c>
    </row>
    <row r="418" spans="1:20" x14ac:dyDescent="0.55000000000000004">
      <c r="A418" s="51" t="s">
        <v>60</v>
      </c>
      <c r="C418" s="50" t="s">
        <v>167</v>
      </c>
      <c r="D418" s="50" t="str">
        <f t="shared" ca="1" si="69"/>
        <v>\\(\\quad 697　×　14　＝　 \\)</v>
      </c>
      <c r="E418" s="50" t="str">
        <f t="shared" ca="1" si="70"/>
        <v>\\(\\quad 9758 \\)</v>
      </c>
      <c r="F418" s="50" t="s">
        <v>62</v>
      </c>
      <c r="G418" s="50"/>
      <c r="H418" s="50"/>
      <c r="I418" s="89" t="str">
        <f t="shared" ca="1" si="71"/>
        <v>INSERT INTO math(tangen,question,answer,editor,date,count) VALUES('m2000','\\(\\quad 697　×　14　＝　 \\)','\\(\\quad 9758 \\)','harazono',NOW(),0);</v>
      </c>
      <c r="J418" s="78" t="s">
        <v>229</v>
      </c>
      <c r="K418" s="1">
        <f t="shared" ca="1" si="72"/>
        <v>697</v>
      </c>
      <c r="L418" t="s">
        <v>238</v>
      </c>
      <c r="M418" s="1">
        <f t="shared" ca="1" si="73"/>
        <v>14</v>
      </c>
      <c r="N418" t="s">
        <v>239</v>
      </c>
      <c r="O418" t="s">
        <v>230</v>
      </c>
      <c r="P418" s="78" t="s">
        <v>229</v>
      </c>
      <c r="Q418" s="1">
        <f t="shared" ca="1" si="68"/>
        <v>9758</v>
      </c>
      <c r="R418" t="s">
        <v>230</v>
      </c>
      <c r="S418" t="str">
        <f t="shared" ca="1" si="66"/>
        <v>\\(\\quad 697　×　14　＝　 \\)</v>
      </c>
      <c r="T418" t="str">
        <f t="shared" ca="1" si="67"/>
        <v>\\(\\quad 9758 \\)</v>
      </c>
    </row>
    <row r="419" spans="1:20" x14ac:dyDescent="0.55000000000000004">
      <c r="A419" s="51" t="s">
        <v>60</v>
      </c>
      <c r="C419" s="50" t="s">
        <v>167</v>
      </c>
      <c r="D419" s="50" t="str">
        <f t="shared" ca="1" si="69"/>
        <v>\\(\\quad 338　×　10　＝　 \\)</v>
      </c>
      <c r="E419" s="50" t="str">
        <f t="shared" ca="1" si="70"/>
        <v>\\(\\quad 3380 \\)</v>
      </c>
      <c r="F419" s="50" t="s">
        <v>62</v>
      </c>
      <c r="G419" s="50"/>
      <c r="H419" s="50"/>
      <c r="I419" s="89" t="str">
        <f t="shared" ca="1" si="71"/>
        <v>INSERT INTO math(tangen,question,answer,editor,date,count) VALUES('m2000','\\(\\quad 338　×　10　＝　 \\)','\\(\\quad 3380 \\)','harazono',NOW(),0);</v>
      </c>
      <c r="J419" s="78" t="s">
        <v>229</v>
      </c>
      <c r="K419" s="1">
        <f t="shared" ca="1" si="72"/>
        <v>338</v>
      </c>
      <c r="L419" t="s">
        <v>238</v>
      </c>
      <c r="M419" s="1">
        <f t="shared" ca="1" si="73"/>
        <v>10</v>
      </c>
      <c r="N419" t="s">
        <v>239</v>
      </c>
      <c r="O419" t="s">
        <v>230</v>
      </c>
      <c r="P419" s="78" t="s">
        <v>229</v>
      </c>
      <c r="Q419" s="1">
        <f t="shared" ca="1" si="68"/>
        <v>3380</v>
      </c>
      <c r="R419" t="s">
        <v>230</v>
      </c>
      <c r="S419" t="str">
        <f t="shared" ca="1" si="66"/>
        <v>\\(\\quad 338　×　10　＝　 \\)</v>
      </c>
      <c r="T419" t="str">
        <f t="shared" ca="1" si="67"/>
        <v>\\(\\quad 3380 \\)</v>
      </c>
    </row>
    <row r="420" spans="1:20" x14ac:dyDescent="0.55000000000000004">
      <c r="A420" s="51" t="s">
        <v>60</v>
      </c>
      <c r="C420" s="50" t="s">
        <v>167</v>
      </c>
      <c r="D420" s="50" t="str">
        <f t="shared" ca="1" si="69"/>
        <v>\\(\\quad 461　×　18　＝　 \\)</v>
      </c>
      <c r="E420" s="50" t="str">
        <f t="shared" ca="1" si="70"/>
        <v>\\(\\quad 8298 \\)</v>
      </c>
      <c r="F420" s="50" t="s">
        <v>62</v>
      </c>
      <c r="G420" s="50"/>
      <c r="H420" s="50"/>
      <c r="I420" s="89" t="str">
        <f t="shared" ca="1" si="71"/>
        <v>INSERT INTO math(tangen,question,answer,editor,date,count) VALUES('m2000','\\(\\quad 461　×　18　＝　 \\)','\\(\\quad 8298 \\)','harazono',NOW(),0);</v>
      </c>
      <c r="J420" s="78" t="s">
        <v>229</v>
      </c>
      <c r="K420" s="1">
        <f t="shared" ca="1" si="72"/>
        <v>461</v>
      </c>
      <c r="L420" t="s">
        <v>238</v>
      </c>
      <c r="M420" s="1">
        <f t="shared" ca="1" si="73"/>
        <v>18</v>
      </c>
      <c r="N420" t="s">
        <v>239</v>
      </c>
      <c r="O420" t="s">
        <v>230</v>
      </c>
      <c r="P420" s="78" t="s">
        <v>229</v>
      </c>
      <c r="Q420" s="1">
        <f t="shared" ca="1" si="68"/>
        <v>8298</v>
      </c>
      <c r="R420" t="s">
        <v>230</v>
      </c>
      <c r="S420" t="str">
        <f t="shared" ca="1" si="66"/>
        <v>\\(\\quad 461　×　18　＝　 \\)</v>
      </c>
      <c r="T420" t="str">
        <f t="shared" ca="1" si="67"/>
        <v>\\(\\quad 8298 \\)</v>
      </c>
    </row>
    <row r="421" spans="1:20" x14ac:dyDescent="0.55000000000000004">
      <c r="A421" s="51" t="s">
        <v>60</v>
      </c>
      <c r="C421" s="50" t="s">
        <v>167</v>
      </c>
      <c r="D421" s="50" t="str">
        <f t="shared" ca="1" si="69"/>
        <v>\\(\\quad 936　×　20　＝　 \\)</v>
      </c>
      <c r="E421" s="50" t="str">
        <f t="shared" ca="1" si="70"/>
        <v>\\(\\quad 18720 \\)</v>
      </c>
      <c r="F421" s="50" t="s">
        <v>62</v>
      </c>
      <c r="G421" s="50"/>
      <c r="H421" s="50"/>
      <c r="I421" s="89" t="str">
        <f t="shared" ca="1" si="71"/>
        <v>INSERT INTO math(tangen,question,answer,editor,date,count) VALUES('m2000','\\(\\quad 936　×　20　＝　 \\)','\\(\\quad 18720 \\)','harazono',NOW(),0);</v>
      </c>
      <c r="J421" s="78" t="s">
        <v>229</v>
      </c>
      <c r="K421" s="1">
        <f t="shared" ca="1" si="72"/>
        <v>936</v>
      </c>
      <c r="L421" t="s">
        <v>238</v>
      </c>
      <c r="M421" s="1">
        <f t="shared" ca="1" si="73"/>
        <v>20</v>
      </c>
      <c r="N421" t="s">
        <v>239</v>
      </c>
      <c r="O421" t="s">
        <v>230</v>
      </c>
      <c r="P421" s="78" t="s">
        <v>229</v>
      </c>
      <c r="Q421" s="1">
        <f t="shared" ca="1" si="68"/>
        <v>18720</v>
      </c>
      <c r="R421" t="s">
        <v>230</v>
      </c>
      <c r="S421" t="str">
        <f t="shared" ca="1" si="66"/>
        <v>\\(\\quad 936　×　20　＝　 \\)</v>
      </c>
      <c r="T421" t="str">
        <f t="shared" ca="1" si="67"/>
        <v>\\(\\quad 18720 \\)</v>
      </c>
    </row>
    <row r="422" spans="1:20" x14ac:dyDescent="0.55000000000000004">
      <c r="A422" s="51" t="s">
        <v>60</v>
      </c>
      <c r="C422" s="50" t="s">
        <v>167</v>
      </c>
      <c r="D422" s="50" t="str">
        <f t="shared" ca="1" si="69"/>
        <v>\\(\\quad 256　×　14　＝　 \\)</v>
      </c>
      <c r="E422" s="50" t="str">
        <f t="shared" ca="1" si="70"/>
        <v>\\(\\quad 3584 \\)</v>
      </c>
      <c r="F422" s="50" t="s">
        <v>62</v>
      </c>
      <c r="G422" s="50"/>
      <c r="H422" s="50"/>
      <c r="I422" s="89" t="str">
        <f t="shared" ca="1" si="71"/>
        <v>INSERT INTO math(tangen,question,answer,editor,date,count) VALUES('m2000','\\(\\quad 256　×　14　＝　 \\)','\\(\\quad 3584 \\)','harazono',NOW(),0);</v>
      </c>
      <c r="J422" s="78" t="s">
        <v>229</v>
      </c>
      <c r="K422" s="1">
        <f t="shared" ca="1" si="72"/>
        <v>256</v>
      </c>
      <c r="L422" t="s">
        <v>238</v>
      </c>
      <c r="M422" s="1">
        <f t="shared" ca="1" si="73"/>
        <v>14</v>
      </c>
      <c r="N422" t="s">
        <v>239</v>
      </c>
      <c r="O422" t="s">
        <v>230</v>
      </c>
      <c r="P422" s="78" t="s">
        <v>229</v>
      </c>
      <c r="Q422" s="1">
        <f t="shared" ca="1" si="68"/>
        <v>3584</v>
      </c>
      <c r="R422" t="s">
        <v>230</v>
      </c>
      <c r="S422" t="str">
        <f t="shared" ca="1" si="66"/>
        <v>\\(\\quad 256　×　14　＝　 \\)</v>
      </c>
      <c r="T422" t="str">
        <f t="shared" ca="1" si="67"/>
        <v>\\(\\quad 3584 \\)</v>
      </c>
    </row>
    <row r="423" spans="1:20" x14ac:dyDescent="0.55000000000000004">
      <c r="A423" s="51" t="s">
        <v>60</v>
      </c>
      <c r="C423" s="50" t="s">
        <v>167</v>
      </c>
      <c r="D423" s="50" t="str">
        <f t="shared" ca="1" si="69"/>
        <v>\\(\\quad 156　×　13　＝　 \\)</v>
      </c>
      <c r="E423" s="50" t="str">
        <f t="shared" ca="1" si="70"/>
        <v>\\(\\quad 2028 \\)</v>
      </c>
      <c r="F423" s="50" t="s">
        <v>62</v>
      </c>
      <c r="G423" s="50"/>
      <c r="H423" s="50"/>
      <c r="I423" s="89" t="str">
        <f t="shared" ca="1" si="71"/>
        <v>INSERT INTO math(tangen,question,answer,editor,date,count) VALUES('m2000','\\(\\quad 156　×　13　＝　 \\)','\\(\\quad 2028 \\)','harazono',NOW(),0);</v>
      </c>
      <c r="J423" s="78" t="s">
        <v>229</v>
      </c>
      <c r="K423" s="1">
        <f t="shared" ca="1" si="72"/>
        <v>156</v>
      </c>
      <c r="L423" t="s">
        <v>238</v>
      </c>
      <c r="M423" s="1">
        <f t="shared" ca="1" si="73"/>
        <v>13</v>
      </c>
      <c r="N423" t="s">
        <v>239</v>
      </c>
      <c r="O423" t="s">
        <v>230</v>
      </c>
      <c r="P423" s="78" t="s">
        <v>229</v>
      </c>
      <c r="Q423" s="1">
        <f t="shared" ca="1" si="68"/>
        <v>2028</v>
      </c>
      <c r="R423" t="s">
        <v>230</v>
      </c>
      <c r="S423" t="str">
        <f t="shared" ca="1" si="66"/>
        <v>\\(\\quad 156　×　13　＝　 \\)</v>
      </c>
      <c r="T423" t="str">
        <f t="shared" ca="1" si="67"/>
        <v>\\(\\quad 2028 \\)</v>
      </c>
    </row>
    <row r="424" spans="1:20" x14ac:dyDescent="0.55000000000000004">
      <c r="A424" s="51" t="s">
        <v>60</v>
      </c>
      <c r="C424" s="50" t="s">
        <v>167</v>
      </c>
      <c r="D424" s="50" t="str">
        <f t="shared" ca="1" si="69"/>
        <v>\\(\\quad 821　×　11　＝　 \\)</v>
      </c>
      <c r="E424" s="50" t="str">
        <f t="shared" ca="1" si="70"/>
        <v>\\(\\quad 9031 \\)</v>
      </c>
      <c r="F424" s="50" t="s">
        <v>62</v>
      </c>
      <c r="G424" s="50"/>
      <c r="H424" s="50"/>
      <c r="I424" s="89" t="str">
        <f t="shared" ca="1" si="71"/>
        <v>INSERT INTO math(tangen,question,answer,editor,date,count) VALUES('m2000','\\(\\quad 821　×　11　＝　 \\)','\\(\\quad 9031 \\)','harazono',NOW(),0);</v>
      </c>
      <c r="J424" s="78" t="s">
        <v>229</v>
      </c>
      <c r="K424" s="1">
        <f t="shared" ca="1" si="72"/>
        <v>821</v>
      </c>
      <c r="L424" t="s">
        <v>238</v>
      </c>
      <c r="M424" s="1">
        <f t="shared" ca="1" si="73"/>
        <v>11</v>
      </c>
      <c r="N424" t="s">
        <v>239</v>
      </c>
      <c r="O424" t="s">
        <v>230</v>
      </c>
      <c r="P424" s="78" t="s">
        <v>229</v>
      </c>
      <c r="Q424" s="1">
        <f t="shared" ca="1" si="68"/>
        <v>9031</v>
      </c>
      <c r="R424" t="s">
        <v>230</v>
      </c>
      <c r="S424" t="str">
        <f t="shared" ca="1" si="66"/>
        <v>\\(\\quad 821　×　11　＝　 \\)</v>
      </c>
      <c r="T424" t="str">
        <f t="shared" ca="1" si="67"/>
        <v>\\(\\quad 9031 \\)</v>
      </c>
    </row>
    <row r="425" spans="1:20" x14ac:dyDescent="0.55000000000000004">
      <c r="A425" s="51" t="s">
        <v>60</v>
      </c>
      <c r="C425" s="50" t="s">
        <v>167</v>
      </c>
      <c r="D425" s="50" t="str">
        <f t="shared" ca="1" si="69"/>
        <v>\\(\\quad 187　×　12　＝　 \\)</v>
      </c>
      <c r="E425" s="50" t="str">
        <f t="shared" ca="1" si="70"/>
        <v>\\(\\quad 2244 \\)</v>
      </c>
      <c r="F425" s="50" t="s">
        <v>62</v>
      </c>
      <c r="G425" s="50"/>
      <c r="H425" s="50"/>
      <c r="I425" s="89" t="str">
        <f t="shared" ca="1" si="71"/>
        <v>INSERT INTO math(tangen,question,answer,editor,date,count) VALUES('m2000','\\(\\quad 187　×　12　＝　 \\)','\\(\\quad 2244 \\)','harazono',NOW(),0);</v>
      </c>
      <c r="J425" s="78" t="s">
        <v>229</v>
      </c>
      <c r="K425" s="1">
        <f t="shared" ca="1" si="72"/>
        <v>187</v>
      </c>
      <c r="L425" t="s">
        <v>238</v>
      </c>
      <c r="M425" s="1">
        <f t="shared" ca="1" si="73"/>
        <v>12</v>
      </c>
      <c r="N425" t="s">
        <v>239</v>
      </c>
      <c r="O425" t="s">
        <v>230</v>
      </c>
      <c r="P425" s="78" t="s">
        <v>229</v>
      </c>
      <c r="Q425" s="1">
        <f t="shared" ca="1" si="68"/>
        <v>2244</v>
      </c>
      <c r="R425" t="s">
        <v>230</v>
      </c>
      <c r="S425" t="str">
        <f t="shared" ca="1" si="66"/>
        <v>\\(\\quad 187　×　12　＝　 \\)</v>
      </c>
      <c r="T425" t="str">
        <f t="shared" ca="1" si="67"/>
        <v>\\(\\quad 2244 \\)</v>
      </c>
    </row>
    <row r="426" spans="1:20" x14ac:dyDescent="0.55000000000000004">
      <c r="A426" s="51" t="s">
        <v>60</v>
      </c>
      <c r="C426" s="50" t="s">
        <v>167</v>
      </c>
      <c r="D426" s="50" t="str">
        <f t="shared" ca="1" si="69"/>
        <v>\\(\\quad 392　×　19　＝　 \\)</v>
      </c>
      <c r="E426" s="50" t="str">
        <f t="shared" ca="1" si="70"/>
        <v>\\(\\quad 7448 \\)</v>
      </c>
      <c r="F426" s="50" t="s">
        <v>62</v>
      </c>
      <c r="G426" s="50"/>
      <c r="H426" s="50"/>
      <c r="I426" s="89" t="str">
        <f t="shared" ca="1" si="71"/>
        <v>INSERT INTO math(tangen,question,answer,editor,date,count) VALUES('m2000','\\(\\quad 392　×　19　＝　 \\)','\\(\\quad 7448 \\)','harazono',NOW(),0);</v>
      </c>
      <c r="J426" s="78" t="s">
        <v>229</v>
      </c>
      <c r="K426" s="1">
        <f t="shared" ca="1" si="72"/>
        <v>392</v>
      </c>
      <c r="L426" t="s">
        <v>238</v>
      </c>
      <c r="M426" s="1">
        <f t="shared" ca="1" si="73"/>
        <v>19</v>
      </c>
      <c r="N426" t="s">
        <v>239</v>
      </c>
      <c r="O426" t="s">
        <v>230</v>
      </c>
      <c r="P426" s="78" t="s">
        <v>229</v>
      </c>
      <c r="Q426" s="1">
        <f t="shared" ca="1" si="68"/>
        <v>7448</v>
      </c>
      <c r="R426" t="s">
        <v>230</v>
      </c>
      <c r="S426" t="str">
        <f t="shared" ca="1" si="66"/>
        <v>\\(\\quad 392　×　19　＝　 \\)</v>
      </c>
      <c r="T426" t="str">
        <f t="shared" ca="1" si="67"/>
        <v>\\(\\quad 7448 \\)</v>
      </c>
    </row>
    <row r="427" spans="1:20" x14ac:dyDescent="0.55000000000000004">
      <c r="A427" s="51" t="s">
        <v>60</v>
      </c>
      <c r="C427" s="50" t="s">
        <v>167</v>
      </c>
      <c r="D427" s="50" t="str">
        <f t="shared" ca="1" si="69"/>
        <v>\\(\\quad 865　×　13　＝　 \\)</v>
      </c>
      <c r="E427" s="50" t="str">
        <f t="shared" ca="1" si="70"/>
        <v>\\(\\quad 11245 \\)</v>
      </c>
      <c r="F427" s="50" t="s">
        <v>62</v>
      </c>
      <c r="G427" s="50"/>
      <c r="H427" s="50"/>
      <c r="I427" s="89" t="str">
        <f t="shared" ca="1" si="71"/>
        <v>INSERT INTO math(tangen,question,answer,editor,date,count) VALUES('m2000','\\(\\quad 865　×　13　＝　 \\)','\\(\\quad 11245 \\)','harazono',NOW(),0);</v>
      </c>
      <c r="J427" s="78" t="s">
        <v>229</v>
      </c>
      <c r="K427" s="1">
        <f t="shared" ca="1" si="72"/>
        <v>865</v>
      </c>
      <c r="L427" t="s">
        <v>238</v>
      </c>
      <c r="M427" s="1">
        <f t="shared" ca="1" si="73"/>
        <v>13</v>
      </c>
      <c r="N427" t="s">
        <v>239</v>
      </c>
      <c r="O427" t="s">
        <v>230</v>
      </c>
      <c r="P427" s="78" t="s">
        <v>229</v>
      </c>
      <c r="Q427" s="1">
        <f t="shared" ca="1" si="68"/>
        <v>11245</v>
      </c>
      <c r="R427" t="s">
        <v>230</v>
      </c>
      <c r="S427" t="str">
        <f t="shared" ca="1" si="66"/>
        <v>\\(\\quad 865　×　13　＝　 \\)</v>
      </c>
      <c r="T427" t="str">
        <f t="shared" ca="1" si="67"/>
        <v>\\(\\quad 11245 \\)</v>
      </c>
    </row>
    <row r="428" spans="1:20" x14ac:dyDescent="0.55000000000000004">
      <c r="A428" s="51" t="s">
        <v>60</v>
      </c>
      <c r="C428" s="50" t="s">
        <v>167</v>
      </c>
      <c r="D428" s="50" t="str">
        <f t="shared" ca="1" si="69"/>
        <v>\\(\\quad 944　×　19　＝　 \\)</v>
      </c>
      <c r="E428" s="50" t="str">
        <f t="shared" ca="1" si="70"/>
        <v>\\(\\quad 17936 \\)</v>
      </c>
      <c r="F428" s="50" t="s">
        <v>62</v>
      </c>
      <c r="G428" s="50"/>
      <c r="H428" s="50"/>
      <c r="I428" s="89" t="str">
        <f t="shared" ca="1" si="71"/>
        <v>INSERT INTO math(tangen,question,answer,editor,date,count) VALUES('m2000','\\(\\quad 944　×　19　＝　 \\)','\\(\\quad 17936 \\)','harazono',NOW(),0);</v>
      </c>
      <c r="J428" s="78" t="s">
        <v>229</v>
      </c>
      <c r="K428" s="1">
        <f t="shared" ca="1" si="72"/>
        <v>944</v>
      </c>
      <c r="L428" t="s">
        <v>238</v>
      </c>
      <c r="M428" s="1">
        <f t="shared" ca="1" si="73"/>
        <v>19</v>
      </c>
      <c r="N428" t="s">
        <v>239</v>
      </c>
      <c r="O428" t="s">
        <v>230</v>
      </c>
      <c r="P428" s="78" t="s">
        <v>229</v>
      </c>
      <c r="Q428" s="1">
        <f t="shared" ca="1" si="68"/>
        <v>17936</v>
      </c>
      <c r="R428" t="s">
        <v>230</v>
      </c>
      <c r="S428" t="str">
        <f t="shared" ca="1" si="66"/>
        <v>\\(\\quad 944　×　19　＝　 \\)</v>
      </c>
      <c r="T428" t="str">
        <f t="shared" ca="1" si="67"/>
        <v>\\(\\quad 17936 \\)</v>
      </c>
    </row>
    <row r="429" spans="1:20" x14ac:dyDescent="0.55000000000000004">
      <c r="A429" s="51" t="s">
        <v>60</v>
      </c>
      <c r="C429" s="50" t="s">
        <v>167</v>
      </c>
      <c r="D429" s="50" t="str">
        <f t="shared" ca="1" si="69"/>
        <v>\\(\\quad 821　×　20　＝　 \\)</v>
      </c>
      <c r="E429" s="50" t="str">
        <f t="shared" ca="1" si="70"/>
        <v>\\(\\quad 16420 \\)</v>
      </c>
      <c r="F429" s="50" t="s">
        <v>62</v>
      </c>
      <c r="G429" s="50"/>
      <c r="H429" s="50"/>
      <c r="I429" s="89" t="str">
        <f t="shared" ca="1" si="71"/>
        <v>INSERT INTO math(tangen,question,answer,editor,date,count) VALUES('m2000','\\(\\quad 821　×　20　＝　 \\)','\\(\\quad 16420 \\)','harazono',NOW(),0);</v>
      </c>
      <c r="J429" s="78" t="s">
        <v>229</v>
      </c>
      <c r="K429" s="1">
        <f t="shared" ca="1" si="72"/>
        <v>821</v>
      </c>
      <c r="L429" t="s">
        <v>238</v>
      </c>
      <c r="M429" s="1">
        <f t="shared" ca="1" si="73"/>
        <v>20</v>
      </c>
      <c r="N429" t="s">
        <v>239</v>
      </c>
      <c r="O429" t="s">
        <v>230</v>
      </c>
      <c r="P429" s="78" t="s">
        <v>229</v>
      </c>
      <c r="Q429" s="1">
        <f t="shared" ca="1" si="68"/>
        <v>16420</v>
      </c>
      <c r="R429" t="s">
        <v>230</v>
      </c>
      <c r="S429" t="str">
        <f t="shared" ca="1" si="66"/>
        <v>\\(\\quad 821　×　20　＝　 \\)</v>
      </c>
      <c r="T429" t="str">
        <f t="shared" ca="1" si="67"/>
        <v>\\(\\quad 16420 \\)</v>
      </c>
    </row>
    <row r="430" spans="1:20" x14ac:dyDescent="0.55000000000000004">
      <c r="A430" s="51" t="s">
        <v>60</v>
      </c>
      <c r="C430" s="50" t="s">
        <v>167</v>
      </c>
      <c r="D430" s="50" t="str">
        <f t="shared" ca="1" si="69"/>
        <v>\\(\\quad 380　×　15　＝　 \\)</v>
      </c>
      <c r="E430" s="50" t="str">
        <f t="shared" ca="1" si="70"/>
        <v>\\(\\quad 5700 \\)</v>
      </c>
      <c r="F430" s="50" t="s">
        <v>62</v>
      </c>
      <c r="G430" s="50"/>
      <c r="H430" s="50"/>
      <c r="I430" s="89" t="str">
        <f t="shared" ca="1" si="71"/>
        <v>INSERT INTO math(tangen,question,answer,editor,date,count) VALUES('m2000','\\(\\quad 380　×　15　＝　 \\)','\\(\\quad 5700 \\)','harazono',NOW(),0);</v>
      </c>
      <c r="J430" s="78" t="s">
        <v>229</v>
      </c>
      <c r="K430" s="1">
        <f t="shared" ca="1" si="72"/>
        <v>380</v>
      </c>
      <c r="L430" t="s">
        <v>238</v>
      </c>
      <c r="M430" s="1">
        <f t="shared" ca="1" si="73"/>
        <v>15</v>
      </c>
      <c r="N430" t="s">
        <v>239</v>
      </c>
      <c r="O430" t="s">
        <v>230</v>
      </c>
      <c r="P430" s="78" t="s">
        <v>229</v>
      </c>
      <c r="Q430" s="1">
        <f t="shared" ca="1" si="68"/>
        <v>5700</v>
      </c>
      <c r="R430" t="s">
        <v>230</v>
      </c>
      <c r="S430" t="str">
        <f t="shared" ca="1" si="66"/>
        <v>\\(\\quad 380　×　15　＝　 \\)</v>
      </c>
      <c r="T430" t="str">
        <f t="shared" ca="1" si="67"/>
        <v>\\(\\quad 5700 \\)</v>
      </c>
    </row>
    <row r="431" spans="1:20" x14ac:dyDescent="0.55000000000000004">
      <c r="A431" s="51" t="s">
        <v>60</v>
      </c>
      <c r="C431" s="50" t="s">
        <v>167</v>
      </c>
      <c r="D431" s="50" t="str">
        <f t="shared" ca="1" si="69"/>
        <v>\\(\\quad 706　×　16　＝　 \\)</v>
      </c>
      <c r="E431" s="50" t="str">
        <f t="shared" ca="1" si="70"/>
        <v>\\(\\quad 11296 \\)</v>
      </c>
      <c r="F431" s="50" t="s">
        <v>62</v>
      </c>
      <c r="G431" s="50"/>
      <c r="H431" s="50"/>
      <c r="I431" s="89" t="str">
        <f t="shared" ca="1" si="71"/>
        <v>INSERT INTO math(tangen,question,answer,editor,date,count) VALUES('m2000','\\(\\quad 706　×　16　＝　 \\)','\\(\\quad 11296 \\)','harazono',NOW(),0);</v>
      </c>
      <c r="J431" s="78" t="s">
        <v>229</v>
      </c>
      <c r="K431" s="1">
        <f t="shared" ca="1" si="72"/>
        <v>706</v>
      </c>
      <c r="L431" t="s">
        <v>238</v>
      </c>
      <c r="M431" s="1">
        <f t="shared" ca="1" si="73"/>
        <v>16</v>
      </c>
      <c r="N431" t="s">
        <v>239</v>
      </c>
      <c r="O431" t="s">
        <v>230</v>
      </c>
      <c r="P431" s="78" t="s">
        <v>229</v>
      </c>
      <c r="Q431" s="1">
        <f t="shared" ca="1" si="68"/>
        <v>11296</v>
      </c>
      <c r="R431" t="s">
        <v>230</v>
      </c>
      <c r="S431" t="str">
        <f t="shared" ca="1" si="66"/>
        <v>\\(\\quad 706　×　16　＝　 \\)</v>
      </c>
      <c r="T431" t="str">
        <f t="shared" ca="1" si="67"/>
        <v>\\(\\quad 11296 \\)</v>
      </c>
    </row>
    <row r="432" spans="1:20" x14ac:dyDescent="0.55000000000000004">
      <c r="A432" s="51" t="s">
        <v>60</v>
      </c>
      <c r="C432" s="50" t="s">
        <v>167</v>
      </c>
      <c r="D432" s="50" t="str">
        <f t="shared" ca="1" si="69"/>
        <v>\\(\\quad 784　×　10　＝　 \\)</v>
      </c>
      <c r="E432" s="50" t="str">
        <f t="shared" ca="1" si="70"/>
        <v>\\(\\quad 7840 \\)</v>
      </c>
      <c r="F432" s="50" t="s">
        <v>62</v>
      </c>
      <c r="G432" s="50"/>
      <c r="H432" s="50"/>
      <c r="I432" s="89" t="str">
        <f t="shared" ca="1" si="71"/>
        <v>INSERT INTO math(tangen,question,answer,editor,date,count) VALUES('m2000','\\(\\quad 784　×　10　＝　 \\)','\\(\\quad 7840 \\)','harazono',NOW(),0);</v>
      </c>
      <c r="J432" s="78" t="s">
        <v>229</v>
      </c>
      <c r="K432" s="1">
        <f t="shared" ca="1" si="72"/>
        <v>784</v>
      </c>
      <c r="L432" t="s">
        <v>238</v>
      </c>
      <c r="M432" s="1">
        <f t="shared" ca="1" si="73"/>
        <v>10</v>
      </c>
      <c r="N432" t="s">
        <v>239</v>
      </c>
      <c r="O432" t="s">
        <v>230</v>
      </c>
      <c r="P432" s="78" t="s">
        <v>229</v>
      </c>
      <c r="Q432" s="1">
        <f t="shared" ca="1" si="68"/>
        <v>7840</v>
      </c>
      <c r="R432" t="s">
        <v>230</v>
      </c>
      <c r="S432" t="str">
        <f t="shared" ca="1" si="66"/>
        <v>\\(\\quad 784　×　10　＝　 \\)</v>
      </c>
      <c r="T432" t="str">
        <f t="shared" ca="1" si="67"/>
        <v>\\(\\quad 7840 \\)</v>
      </c>
    </row>
    <row r="433" spans="1:20" x14ac:dyDescent="0.55000000000000004">
      <c r="A433" s="51" t="s">
        <v>60</v>
      </c>
      <c r="C433" s="50" t="s">
        <v>167</v>
      </c>
      <c r="D433" s="50" t="str">
        <f t="shared" ca="1" si="69"/>
        <v>\\(\\quad 341　×　15　＝　 \\)</v>
      </c>
      <c r="E433" s="50" t="str">
        <f t="shared" ca="1" si="70"/>
        <v>\\(\\quad 5115 \\)</v>
      </c>
      <c r="F433" s="50" t="s">
        <v>62</v>
      </c>
      <c r="G433" s="50"/>
      <c r="H433" s="50"/>
      <c r="I433" s="89" t="str">
        <f t="shared" ca="1" si="71"/>
        <v>INSERT INTO math(tangen,question,answer,editor,date,count) VALUES('m2000','\\(\\quad 341　×　15　＝　 \\)','\\(\\quad 5115 \\)','harazono',NOW(),0);</v>
      </c>
      <c r="J433" s="78" t="s">
        <v>229</v>
      </c>
      <c r="K433" s="1">
        <f t="shared" ca="1" si="72"/>
        <v>341</v>
      </c>
      <c r="L433" t="s">
        <v>238</v>
      </c>
      <c r="M433" s="1">
        <f t="shared" ca="1" si="73"/>
        <v>15</v>
      </c>
      <c r="N433" t="s">
        <v>239</v>
      </c>
      <c r="O433" t="s">
        <v>230</v>
      </c>
      <c r="P433" s="78" t="s">
        <v>229</v>
      </c>
      <c r="Q433" s="1">
        <f t="shared" ca="1" si="68"/>
        <v>5115</v>
      </c>
      <c r="R433" t="s">
        <v>230</v>
      </c>
      <c r="S433" t="str">
        <f t="shared" ca="1" si="66"/>
        <v>\\(\\quad 341　×　15　＝　 \\)</v>
      </c>
      <c r="T433" t="str">
        <f t="shared" ca="1" si="67"/>
        <v>\\(\\quad 5115 \\)</v>
      </c>
    </row>
    <row r="434" spans="1:20" x14ac:dyDescent="0.55000000000000004">
      <c r="A434" s="51" t="s">
        <v>60</v>
      </c>
      <c r="C434" s="50" t="s">
        <v>167</v>
      </c>
      <c r="D434" s="50" t="str">
        <f t="shared" ca="1" si="69"/>
        <v>\\(\\quad 509　×　15　＝　 \\)</v>
      </c>
      <c r="E434" s="50" t="str">
        <f t="shared" ca="1" si="70"/>
        <v>\\(\\quad 7635 \\)</v>
      </c>
      <c r="F434" s="50" t="s">
        <v>62</v>
      </c>
      <c r="G434" s="50"/>
      <c r="H434" s="50"/>
      <c r="I434" s="89" t="str">
        <f t="shared" ca="1" si="71"/>
        <v>INSERT INTO math(tangen,question,answer,editor,date,count) VALUES('m2000','\\(\\quad 509　×　15　＝　 \\)','\\(\\quad 7635 \\)','harazono',NOW(),0);</v>
      </c>
      <c r="J434" s="78" t="s">
        <v>229</v>
      </c>
      <c r="K434" s="1">
        <f t="shared" ca="1" si="72"/>
        <v>509</v>
      </c>
      <c r="L434" t="s">
        <v>238</v>
      </c>
      <c r="M434" s="1">
        <f t="shared" ca="1" si="73"/>
        <v>15</v>
      </c>
      <c r="N434" t="s">
        <v>239</v>
      </c>
      <c r="O434" t="s">
        <v>230</v>
      </c>
      <c r="P434" s="78" t="s">
        <v>229</v>
      </c>
      <c r="Q434" s="1">
        <f t="shared" ca="1" si="68"/>
        <v>7635</v>
      </c>
      <c r="R434" t="s">
        <v>230</v>
      </c>
      <c r="S434" t="str">
        <f t="shared" ca="1" si="66"/>
        <v>\\(\\quad 509　×　15　＝　 \\)</v>
      </c>
      <c r="T434" t="str">
        <f t="shared" ca="1" si="67"/>
        <v>\\(\\quad 7635 \\)</v>
      </c>
    </row>
    <row r="435" spans="1:20" x14ac:dyDescent="0.55000000000000004">
      <c r="A435" s="51" t="s">
        <v>60</v>
      </c>
      <c r="C435" s="50" t="s">
        <v>167</v>
      </c>
      <c r="D435" s="50" t="str">
        <f t="shared" ca="1" si="69"/>
        <v>\\(\\quad 983　×　11　＝　 \\)</v>
      </c>
      <c r="E435" s="50" t="str">
        <f t="shared" ca="1" si="70"/>
        <v>\\(\\quad 10813 \\)</v>
      </c>
      <c r="F435" s="50" t="s">
        <v>62</v>
      </c>
      <c r="G435" s="50"/>
      <c r="H435" s="50"/>
      <c r="I435" s="89" t="str">
        <f t="shared" ca="1" si="71"/>
        <v>INSERT INTO math(tangen,question,answer,editor,date,count) VALUES('m2000','\\(\\quad 983　×　11　＝　 \\)','\\(\\quad 10813 \\)','harazono',NOW(),0);</v>
      </c>
      <c r="J435" s="78" t="s">
        <v>229</v>
      </c>
      <c r="K435" s="1">
        <f t="shared" ca="1" si="72"/>
        <v>983</v>
      </c>
      <c r="L435" t="s">
        <v>238</v>
      </c>
      <c r="M435" s="1">
        <f t="shared" ca="1" si="73"/>
        <v>11</v>
      </c>
      <c r="N435" t="s">
        <v>239</v>
      </c>
      <c r="O435" t="s">
        <v>230</v>
      </c>
      <c r="P435" s="78" t="s">
        <v>229</v>
      </c>
      <c r="Q435" s="1">
        <f t="shared" ca="1" si="68"/>
        <v>10813</v>
      </c>
      <c r="R435" t="s">
        <v>230</v>
      </c>
      <c r="S435" t="str">
        <f t="shared" ca="1" si="66"/>
        <v>\\(\\quad 983　×　11　＝　 \\)</v>
      </c>
      <c r="T435" t="str">
        <f t="shared" ca="1" si="67"/>
        <v>\\(\\quad 10813 \\)</v>
      </c>
    </row>
    <row r="436" spans="1:20" x14ac:dyDescent="0.55000000000000004">
      <c r="A436" s="51" t="s">
        <v>60</v>
      </c>
      <c r="C436" s="50" t="s">
        <v>167</v>
      </c>
      <c r="D436" s="50" t="str">
        <f t="shared" ca="1" si="69"/>
        <v>\\(\\quad 111　×　10　＝　 \\)</v>
      </c>
      <c r="E436" s="50" t="str">
        <f t="shared" ca="1" si="70"/>
        <v>\\(\\quad 1110 \\)</v>
      </c>
      <c r="F436" s="50" t="s">
        <v>62</v>
      </c>
      <c r="G436" s="50"/>
      <c r="H436" s="50"/>
      <c r="I436" s="89" t="str">
        <f t="shared" ca="1" si="71"/>
        <v>INSERT INTO math(tangen,question,answer,editor,date,count) VALUES('m2000','\\(\\quad 111　×　10　＝　 \\)','\\(\\quad 1110 \\)','harazono',NOW(),0);</v>
      </c>
      <c r="J436" s="78" t="s">
        <v>229</v>
      </c>
      <c r="K436" s="1">
        <f t="shared" ca="1" si="72"/>
        <v>111</v>
      </c>
      <c r="L436" t="s">
        <v>238</v>
      </c>
      <c r="M436" s="1">
        <f t="shared" ca="1" si="73"/>
        <v>10</v>
      </c>
      <c r="N436" t="s">
        <v>239</v>
      </c>
      <c r="O436" t="s">
        <v>230</v>
      </c>
      <c r="P436" s="78" t="s">
        <v>229</v>
      </c>
      <c r="Q436" s="1">
        <f t="shared" ca="1" si="68"/>
        <v>1110</v>
      </c>
      <c r="R436" t="s">
        <v>230</v>
      </c>
      <c r="S436" t="str">
        <f t="shared" ca="1" si="66"/>
        <v>\\(\\quad 111　×　10　＝　 \\)</v>
      </c>
      <c r="T436" t="str">
        <f t="shared" ca="1" si="67"/>
        <v>\\(\\quad 1110 \\)</v>
      </c>
    </row>
    <row r="437" spans="1:20" x14ac:dyDescent="0.55000000000000004">
      <c r="A437" s="51" t="s">
        <v>60</v>
      </c>
      <c r="C437" s="50" t="s">
        <v>167</v>
      </c>
      <c r="D437" s="50" t="str">
        <f t="shared" ca="1" si="69"/>
        <v>\\(\\quad 439　×　15　＝　 \\)</v>
      </c>
      <c r="E437" s="50" t="str">
        <f t="shared" ca="1" si="70"/>
        <v>\\(\\quad 6585 \\)</v>
      </c>
      <c r="F437" s="50" t="s">
        <v>62</v>
      </c>
      <c r="G437" s="50"/>
      <c r="H437" s="50"/>
      <c r="I437" s="89" t="str">
        <f t="shared" ca="1" si="71"/>
        <v>INSERT INTO math(tangen,question,answer,editor,date,count) VALUES('m2000','\\(\\quad 439　×　15　＝　 \\)','\\(\\quad 6585 \\)','harazono',NOW(),0);</v>
      </c>
      <c r="J437" s="78" t="s">
        <v>229</v>
      </c>
      <c r="K437" s="1">
        <f t="shared" ca="1" si="72"/>
        <v>439</v>
      </c>
      <c r="L437" t="s">
        <v>238</v>
      </c>
      <c r="M437" s="1">
        <f t="shared" ca="1" si="73"/>
        <v>15</v>
      </c>
      <c r="N437" t="s">
        <v>239</v>
      </c>
      <c r="O437" t="s">
        <v>230</v>
      </c>
      <c r="P437" s="78" t="s">
        <v>229</v>
      </c>
      <c r="Q437" s="1">
        <f t="shared" ca="1" si="68"/>
        <v>6585</v>
      </c>
      <c r="R437" t="s">
        <v>230</v>
      </c>
      <c r="S437" t="str">
        <f t="shared" ca="1" si="66"/>
        <v>\\(\\quad 439　×　15　＝　 \\)</v>
      </c>
      <c r="T437" t="str">
        <f t="shared" ca="1" si="67"/>
        <v>\\(\\quad 6585 \\)</v>
      </c>
    </row>
    <row r="438" spans="1:20" x14ac:dyDescent="0.55000000000000004">
      <c r="A438" s="51" t="s">
        <v>60</v>
      </c>
      <c r="C438" s="50" t="s">
        <v>167</v>
      </c>
      <c r="D438" s="50" t="str">
        <f t="shared" ca="1" si="69"/>
        <v>\\(\\quad 594　×　12　＝　 \\)</v>
      </c>
      <c r="E438" s="50" t="str">
        <f t="shared" ca="1" si="70"/>
        <v>\\(\\quad 7128 \\)</v>
      </c>
      <c r="F438" s="50" t="s">
        <v>62</v>
      </c>
      <c r="G438" s="50"/>
      <c r="H438" s="50"/>
      <c r="I438" s="89" t="str">
        <f t="shared" ca="1" si="71"/>
        <v>INSERT INTO math(tangen,question,answer,editor,date,count) VALUES('m2000','\\(\\quad 594　×　12　＝　 \\)','\\(\\quad 7128 \\)','harazono',NOW(),0);</v>
      </c>
      <c r="J438" s="78" t="s">
        <v>229</v>
      </c>
      <c r="K438" s="1">
        <f t="shared" ca="1" si="72"/>
        <v>594</v>
      </c>
      <c r="L438" t="s">
        <v>238</v>
      </c>
      <c r="M438" s="1">
        <f t="shared" ca="1" si="73"/>
        <v>12</v>
      </c>
      <c r="N438" t="s">
        <v>239</v>
      </c>
      <c r="O438" t="s">
        <v>230</v>
      </c>
      <c r="P438" s="78" t="s">
        <v>229</v>
      </c>
      <c r="Q438" s="1">
        <f t="shared" ca="1" si="68"/>
        <v>7128</v>
      </c>
      <c r="R438" t="s">
        <v>230</v>
      </c>
      <c r="S438" t="str">
        <f t="shared" ca="1" si="66"/>
        <v>\\(\\quad 594　×　12　＝　 \\)</v>
      </c>
      <c r="T438" t="str">
        <f t="shared" ca="1" si="67"/>
        <v>\\(\\quad 7128 \\)</v>
      </c>
    </row>
    <row r="439" spans="1:20" x14ac:dyDescent="0.55000000000000004">
      <c r="A439" s="51" t="s">
        <v>60</v>
      </c>
      <c r="C439" s="50" t="s">
        <v>167</v>
      </c>
      <c r="D439" s="50" t="str">
        <f t="shared" ca="1" si="69"/>
        <v>\\(\\quad 795　×　19　＝　 \\)</v>
      </c>
      <c r="E439" s="50" t="str">
        <f t="shared" ca="1" si="70"/>
        <v>\\(\\quad 15105 \\)</v>
      </c>
      <c r="F439" s="50" t="s">
        <v>62</v>
      </c>
      <c r="G439" s="50"/>
      <c r="H439" s="50"/>
      <c r="I439" s="89" t="str">
        <f t="shared" ca="1" si="71"/>
        <v>INSERT INTO math(tangen,question,answer,editor,date,count) VALUES('m2000','\\(\\quad 795　×　19　＝　 \\)','\\(\\quad 15105 \\)','harazono',NOW(),0);</v>
      </c>
      <c r="J439" s="78" t="s">
        <v>229</v>
      </c>
      <c r="K439" s="1">
        <f t="shared" ca="1" si="72"/>
        <v>795</v>
      </c>
      <c r="L439" t="s">
        <v>238</v>
      </c>
      <c r="M439" s="1">
        <f t="shared" ca="1" si="73"/>
        <v>19</v>
      </c>
      <c r="N439" t="s">
        <v>239</v>
      </c>
      <c r="O439" t="s">
        <v>230</v>
      </c>
      <c r="P439" s="78" t="s">
        <v>229</v>
      </c>
      <c r="Q439" s="1">
        <f t="shared" ca="1" si="68"/>
        <v>15105</v>
      </c>
      <c r="R439" t="s">
        <v>230</v>
      </c>
      <c r="S439" t="str">
        <f t="shared" ca="1" si="66"/>
        <v>\\(\\quad 795　×　19　＝　 \\)</v>
      </c>
      <c r="T439" t="str">
        <f t="shared" ca="1" si="67"/>
        <v>\\(\\quad 15105 \\)</v>
      </c>
    </row>
    <row r="440" spans="1:20" x14ac:dyDescent="0.55000000000000004">
      <c r="A440" s="51" t="s">
        <v>60</v>
      </c>
      <c r="C440" s="50" t="s">
        <v>167</v>
      </c>
      <c r="D440" s="50" t="str">
        <f t="shared" ca="1" si="69"/>
        <v>\\(\\quad 176　×　16　＝　 \\)</v>
      </c>
      <c r="E440" s="50" t="str">
        <f t="shared" ca="1" si="70"/>
        <v>\\(\\quad 2816 \\)</v>
      </c>
      <c r="F440" s="50" t="s">
        <v>62</v>
      </c>
      <c r="G440" s="50"/>
      <c r="H440" s="50"/>
      <c r="I440" s="89" t="str">
        <f t="shared" ca="1" si="71"/>
        <v>INSERT INTO math(tangen,question,answer,editor,date,count) VALUES('m2000','\\(\\quad 176　×　16　＝　 \\)','\\(\\quad 2816 \\)','harazono',NOW(),0);</v>
      </c>
      <c r="J440" s="78" t="s">
        <v>229</v>
      </c>
      <c r="K440" s="1">
        <f t="shared" ca="1" si="72"/>
        <v>176</v>
      </c>
      <c r="L440" t="s">
        <v>238</v>
      </c>
      <c r="M440" s="1">
        <f t="shared" ca="1" si="73"/>
        <v>16</v>
      </c>
      <c r="N440" t="s">
        <v>239</v>
      </c>
      <c r="O440" t="s">
        <v>230</v>
      </c>
      <c r="P440" s="78" t="s">
        <v>229</v>
      </c>
      <c r="Q440" s="1">
        <f t="shared" ca="1" si="68"/>
        <v>2816</v>
      </c>
      <c r="R440" t="s">
        <v>230</v>
      </c>
      <c r="S440" t="str">
        <f t="shared" ca="1" si="66"/>
        <v>\\(\\quad 176　×　16　＝　 \\)</v>
      </c>
      <c r="T440" t="str">
        <f t="shared" ca="1" si="67"/>
        <v>\\(\\quad 2816 \\)</v>
      </c>
    </row>
    <row r="441" spans="1:20" x14ac:dyDescent="0.55000000000000004">
      <c r="A441" s="51" t="s">
        <v>60</v>
      </c>
      <c r="C441" s="50" t="s">
        <v>167</v>
      </c>
      <c r="D441" s="50" t="str">
        <f t="shared" ca="1" si="69"/>
        <v>\\(\\quad 699　×　19　＝　 \\)</v>
      </c>
      <c r="E441" s="50" t="str">
        <f t="shared" ca="1" si="70"/>
        <v>\\(\\quad 13281 \\)</v>
      </c>
      <c r="F441" s="50" t="s">
        <v>62</v>
      </c>
      <c r="G441" s="50"/>
      <c r="H441" s="50"/>
      <c r="I441" s="89" t="str">
        <f t="shared" ca="1" si="71"/>
        <v>INSERT INTO math(tangen,question,answer,editor,date,count) VALUES('m2000','\\(\\quad 699　×　19　＝　 \\)','\\(\\quad 13281 \\)','harazono',NOW(),0);</v>
      </c>
      <c r="J441" s="78" t="s">
        <v>229</v>
      </c>
      <c r="K441" s="1">
        <f t="shared" ca="1" si="72"/>
        <v>699</v>
      </c>
      <c r="L441" t="s">
        <v>238</v>
      </c>
      <c r="M441" s="1">
        <f t="shared" ca="1" si="73"/>
        <v>19</v>
      </c>
      <c r="N441" t="s">
        <v>239</v>
      </c>
      <c r="O441" t="s">
        <v>230</v>
      </c>
      <c r="P441" s="78" t="s">
        <v>229</v>
      </c>
      <c r="Q441" s="1">
        <f t="shared" ca="1" si="68"/>
        <v>13281</v>
      </c>
      <c r="R441" t="s">
        <v>230</v>
      </c>
      <c r="S441" t="str">
        <f t="shared" ca="1" si="66"/>
        <v>\\(\\quad 699　×　19　＝　 \\)</v>
      </c>
      <c r="T441" t="str">
        <f t="shared" ca="1" si="67"/>
        <v>\\(\\quad 13281 \\)</v>
      </c>
    </row>
    <row r="442" spans="1:20" x14ac:dyDescent="0.55000000000000004">
      <c r="A442" s="51" t="s">
        <v>60</v>
      </c>
      <c r="C442" s="50" t="s">
        <v>167</v>
      </c>
      <c r="D442" s="50" t="str">
        <f t="shared" ca="1" si="69"/>
        <v>\\(\\quad 672　×　12　＝　 \\)</v>
      </c>
      <c r="E442" s="50" t="str">
        <f t="shared" ca="1" si="70"/>
        <v>\\(\\quad 8064 \\)</v>
      </c>
      <c r="F442" s="50" t="s">
        <v>62</v>
      </c>
      <c r="G442" s="50"/>
      <c r="H442" s="50"/>
      <c r="I442" s="89" t="str">
        <f t="shared" ca="1" si="71"/>
        <v>INSERT INTO math(tangen,question,answer,editor,date,count) VALUES('m2000','\\(\\quad 672　×　12　＝　 \\)','\\(\\quad 8064 \\)','harazono',NOW(),0);</v>
      </c>
      <c r="J442" s="78" t="s">
        <v>229</v>
      </c>
      <c r="K442" s="1">
        <f t="shared" ca="1" si="72"/>
        <v>672</v>
      </c>
      <c r="L442" t="s">
        <v>238</v>
      </c>
      <c r="M442" s="1">
        <f t="shared" ca="1" si="73"/>
        <v>12</v>
      </c>
      <c r="N442" t="s">
        <v>239</v>
      </c>
      <c r="O442" t="s">
        <v>230</v>
      </c>
      <c r="P442" s="78" t="s">
        <v>229</v>
      </c>
      <c r="Q442" s="1">
        <f t="shared" ca="1" si="68"/>
        <v>8064</v>
      </c>
      <c r="R442" t="s">
        <v>230</v>
      </c>
      <c r="S442" t="str">
        <f t="shared" ca="1" si="66"/>
        <v>\\(\\quad 672　×　12　＝　 \\)</v>
      </c>
      <c r="T442" t="str">
        <f t="shared" ca="1" si="67"/>
        <v>\\(\\quad 8064 \\)</v>
      </c>
    </row>
    <row r="443" spans="1:20" x14ac:dyDescent="0.55000000000000004">
      <c r="A443" s="51" t="s">
        <v>60</v>
      </c>
      <c r="C443" s="50" t="s">
        <v>167</v>
      </c>
      <c r="D443" s="50" t="str">
        <f t="shared" ca="1" si="69"/>
        <v>\\(\\quad 944　×　14　＝　 \\)</v>
      </c>
      <c r="E443" s="50" t="str">
        <f t="shared" ca="1" si="70"/>
        <v>\\(\\quad 13216 \\)</v>
      </c>
      <c r="F443" s="50" t="s">
        <v>62</v>
      </c>
      <c r="G443" s="50"/>
      <c r="H443" s="50"/>
      <c r="I443" s="89" t="str">
        <f t="shared" ca="1" si="71"/>
        <v>INSERT INTO math(tangen,question,answer,editor,date,count) VALUES('m2000','\\(\\quad 944　×　14　＝　 \\)','\\(\\quad 13216 \\)','harazono',NOW(),0);</v>
      </c>
      <c r="J443" s="78" t="s">
        <v>229</v>
      </c>
      <c r="K443" s="1">
        <f t="shared" ca="1" si="72"/>
        <v>944</v>
      </c>
      <c r="L443" t="s">
        <v>238</v>
      </c>
      <c r="M443" s="1">
        <f t="shared" ca="1" si="73"/>
        <v>14</v>
      </c>
      <c r="N443" t="s">
        <v>239</v>
      </c>
      <c r="O443" t="s">
        <v>230</v>
      </c>
      <c r="P443" s="78" t="s">
        <v>229</v>
      </c>
      <c r="Q443" s="1">
        <f t="shared" ca="1" si="68"/>
        <v>13216</v>
      </c>
      <c r="R443" t="s">
        <v>230</v>
      </c>
      <c r="S443" t="str">
        <f t="shared" ca="1" si="66"/>
        <v>\\(\\quad 944　×　14　＝　 \\)</v>
      </c>
      <c r="T443" t="str">
        <f t="shared" ca="1" si="67"/>
        <v>\\(\\quad 13216 \\)</v>
      </c>
    </row>
    <row r="444" spans="1:20" x14ac:dyDescent="0.55000000000000004">
      <c r="A444" s="51" t="s">
        <v>60</v>
      </c>
      <c r="C444" s="50" t="s">
        <v>167</v>
      </c>
      <c r="D444" s="50" t="str">
        <f t="shared" ca="1" si="69"/>
        <v>\\(\\quad 139　×　14　＝　 \\)</v>
      </c>
      <c r="E444" s="50" t="str">
        <f t="shared" ca="1" si="70"/>
        <v>\\(\\quad 1946 \\)</v>
      </c>
      <c r="F444" s="50" t="s">
        <v>62</v>
      </c>
      <c r="G444" s="50"/>
      <c r="H444" s="50"/>
      <c r="I444" s="89" t="str">
        <f t="shared" ca="1" si="71"/>
        <v>INSERT INTO math(tangen,question,answer,editor,date,count) VALUES('m2000','\\(\\quad 139　×　14　＝　 \\)','\\(\\quad 1946 \\)','harazono',NOW(),0);</v>
      </c>
      <c r="J444" s="78" t="s">
        <v>229</v>
      </c>
      <c r="K444" s="1">
        <f t="shared" ca="1" si="72"/>
        <v>139</v>
      </c>
      <c r="L444" t="s">
        <v>238</v>
      </c>
      <c r="M444" s="1">
        <f t="shared" ca="1" si="73"/>
        <v>14</v>
      </c>
      <c r="N444" t="s">
        <v>239</v>
      </c>
      <c r="O444" t="s">
        <v>230</v>
      </c>
      <c r="P444" s="78" t="s">
        <v>229</v>
      </c>
      <c r="Q444" s="1">
        <f t="shared" ca="1" si="68"/>
        <v>1946</v>
      </c>
      <c r="R444" t="s">
        <v>230</v>
      </c>
      <c r="S444" t="str">
        <f t="shared" ca="1" si="66"/>
        <v>\\(\\quad 139　×　14　＝　 \\)</v>
      </c>
      <c r="T444" t="str">
        <f t="shared" ca="1" si="67"/>
        <v>\\(\\quad 1946 \\)</v>
      </c>
    </row>
    <row r="445" spans="1:20" x14ac:dyDescent="0.55000000000000004">
      <c r="A445" s="51" t="s">
        <v>60</v>
      </c>
      <c r="C445" s="50" t="s">
        <v>167</v>
      </c>
      <c r="D445" s="50" t="str">
        <f t="shared" ca="1" si="69"/>
        <v>\\(\\quad 303　×　20　＝　 \\)</v>
      </c>
      <c r="E445" s="50" t="str">
        <f t="shared" ca="1" si="70"/>
        <v>\\(\\quad 6060 \\)</v>
      </c>
      <c r="F445" s="50" t="s">
        <v>62</v>
      </c>
      <c r="G445" s="50"/>
      <c r="H445" s="50"/>
      <c r="I445" s="89" t="str">
        <f t="shared" ca="1" si="71"/>
        <v>INSERT INTO math(tangen,question,answer,editor,date,count) VALUES('m2000','\\(\\quad 303　×　20　＝　 \\)','\\(\\quad 6060 \\)','harazono',NOW(),0);</v>
      </c>
      <c r="J445" s="78" t="s">
        <v>229</v>
      </c>
      <c r="K445" s="1">
        <f t="shared" ca="1" si="72"/>
        <v>303</v>
      </c>
      <c r="L445" t="s">
        <v>238</v>
      </c>
      <c r="M445" s="1">
        <f t="shared" ca="1" si="73"/>
        <v>20</v>
      </c>
      <c r="N445" t="s">
        <v>239</v>
      </c>
      <c r="O445" t="s">
        <v>230</v>
      </c>
      <c r="P445" s="78" t="s">
        <v>229</v>
      </c>
      <c r="Q445" s="1">
        <f t="shared" ca="1" si="68"/>
        <v>6060</v>
      </c>
      <c r="R445" t="s">
        <v>230</v>
      </c>
      <c r="S445" t="str">
        <f t="shared" ca="1" si="66"/>
        <v>\\(\\quad 303　×　20　＝　 \\)</v>
      </c>
      <c r="T445" t="str">
        <f t="shared" ca="1" si="67"/>
        <v>\\(\\quad 6060 \\)</v>
      </c>
    </row>
    <row r="446" spans="1:20" x14ac:dyDescent="0.55000000000000004">
      <c r="A446" s="51" t="s">
        <v>60</v>
      </c>
      <c r="C446" s="50" t="s">
        <v>167</v>
      </c>
      <c r="D446" s="50" t="str">
        <f t="shared" ca="1" si="69"/>
        <v>\\(\\quad 589　×　20　＝　 \\)</v>
      </c>
      <c r="E446" s="50" t="str">
        <f t="shared" ca="1" si="70"/>
        <v>\\(\\quad 11780 \\)</v>
      </c>
      <c r="F446" s="50" t="s">
        <v>62</v>
      </c>
      <c r="G446" s="50"/>
      <c r="H446" s="50"/>
      <c r="I446" s="89" t="str">
        <f t="shared" ca="1" si="71"/>
        <v>INSERT INTO math(tangen,question,answer,editor,date,count) VALUES('m2000','\\(\\quad 589　×　20　＝　 \\)','\\(\\quad 11780 \\)','harazono',NOW(),0);</v>
      </c>
      <c r="J446" s="78" t="s">
        <v>229</v>
      </c>
      <c r="K446" s="1">
        <f ca="1">RANDBETWEEN(100,999)</f>
        <v>589</v>
      </c>
      <c r="L446" t="s">
        <v>238</v>
      </c>
      <c r="M446" s="1">
        <f t="shared" ca="1" si="73"/>
        <v>20</v>
      </c>
      <c r="N446" t="s">
        <v>239</v>
      </c>
      <c r="O446" t="s">
        <v>230</v>
      </c>
      <c r="P446" s="78" t="s">
        <v>229</v>
      </c>
      <c r="Q446" s="1">
        <f ca="1">K446*M446</f>
        <v>11780</v>
      </c>
      <c r="R446" t="s">
        <v>230</v>
      </c>
      <c r="S446" t="str">
        <f t="shared" ca="1" si="66"/>
        <v>\\(\\quad 589　×　20　＝　 \\)</v>
      </c>
      <c r="T446" t="str">
        <f t="shared" ca="1" si="67"/>
        <v>\\(\\quad 11780 \\)</v>
      </c>
    </row>
    <row r="447" spans="1:20" x14ac:dyDescent="0.55000000000000004">
      <c r="A447" s="9"/>
      <c r="B447" s="9"/>
      <c r="C447" s="9"/>
      <c r="D447" s="9"/>
      <c r="E447" s="9"/>
      <c r="F447" s="9"/>
      <c r="G447" s="9"/>
      <c r="H447" s="9"/>
      <c r="I447" s="2"/>
      <c r="J447" s="78" t="s">
        <v>229</v>
      </c>
      <c r="K447" s="9"/>
      <c r="L447" t="s">
        <v>238</v>
      </c>
      <c r="M447" s="9"/>
      <c r="N447" t="s">
        <v>239</v>
      </c>
      <c r="O447" t="s">
        <v>230</v>
      </c>
      <c r="P447" s="78" t="s">
        <v>229</v>
      </c>
      <c r="Q447" s="9"/>
      <c r="R447" t="s">
        <v>230</v>
      </c>
      <c r="S447" t="str">
        <f t="shared" si="66"/>
        <v>\\(\\quad 　×　　＝　 \\)</v>
      </c>
      <c r="T447" t="str">
        <f t="shared" si="67"/>
        <v>\\(\\quad  \\)</v>
      </c>
    </row>
    <row r="448" spans="1:20" x14ac:dyDescent="0.55000000000000004">
      <c r="A448" s="51" t="s">
        <v>60</v>
      </c>
      <c r="C448" s="50" t="s">
        <v>168</v>
      </c>
      <c r="D448" s="50" t="str">
        <f t="shared" ref="D448" ca="1" si="74">S448</f>
        <v>\\(\\quad 418　×　35　＝　 \\)</v>
      </c>
      <c r="E448" s="50" t="str">
        <f t="shared" ref="E448" ca="1" si="75">T448</f>
        <v>\\(\\quad 14630 \\)</v>
      </c>
      <c r="F448" s="50" t="s">
        <v>62</v>
      </c>
      <c r="G448" s="50"/>
      <c r="H448" s="50"/>
      <c r="I448" s="89" t="str">
        <f t="shared" ref="I448" ca="1" si="76">"INSERT INTO "&amp;A448&amp;"(tangen,question,answer,editor,date,count) VALUES('"&amp;C448&amp;"','"&amp;D448&amp;"','"&amp;E448&amp;"','"&amp;F448&amp;"',NOW(),0);"</f>
        <v>INSERT INTO math(tangen,question,answer,editor,date,count) VALUES('m2100','\\(\\quad 418　×　35　＝　 \\)','\\(\\quad 14630 \\)','harazono',NOW(),0);</v>
      </c>
      <c r="J448" s="78" t="s">
        <v>229</v>
      </c>
      <c r="K448" s="1">
        <f ca="1">RANDBETWEEN(100,999)</f>
        <v>418</v>
      </c>
      <c r="L448" t="s">
        <v>238</v>
      </c>
      <c r="M448" s="1">
        <f ca="1">RANDBETWEEN(21,99)</f>
        <v>35</v>
      </c>
      <c r="N448" t="s">
        <v>239</v>
      </c>
      <c r="O448" t="s">
        <v>230</v>
      </c>
      <c r="P448" s="78" t="s">
        <v>229</v>
      </c>
      <c r="Q448" s="1">
        <f ca="1">K448*M448</f>
        <v>14630</v>
      </c>
      <c r="R448" t="s">
        <v>230</v>
      </c>
      <c r="S448" t="str">
        <f t="shared" ca="1" si="66"/>
        <v>\\(\\quad 418　×　35　＝　 \\)</v>
      </c>
      <c r="T448" t="str">
        <f t="shared" ca="1" si="67"/>
        <v>\\(\\quad 14630 \\)</v>
      </c>
    </row>
    <row r="449" spans="1:20" x14ac:dyDescent="0.55000000000000004">
      <c r="A449" s="51" t="s">
        <v>60</v>
      </c>
      <c r="C449" s="50" t="s">
        <v>168</v>
      </c>
      <c r="D449" s="50" t="str">
        <f t="shared" ref="D449:D562" ca="1" si="77">S449</f>
        <v>\\(\\quad 644　×　42　＝　 \\)</v>
      </c>
      <c r="E449" s="50" t="str">
        <f t="shared" ref="E449:E562" ca="1" si="78">T449</f>
        <v>\\(\\quad 27048 \\)</v>
      </c>
      <c r="F449" s="50" t="s">
        <v>62</v>
      </c>
      <c r="G449" s="50"/>
      <c r="H449" s="50"/>
      <c r="I449" s="89" t="str">
        <f t="shared" ref="I449:I562" ca="1" si="79">"INSERT INTO "&amp;A449&amp;"(tangen,question,answer,editor,date,count) VALUES('"&amp;C449&amp;"','"&amp;D449&amp;"','"&amp;E449&amp;"','"&amp;F449&amp;"',NOW(),0);"</f>
        <v>INSERT INTO math(tangen,question,answer,editor,date,count) VALUES('m2100','\\(\\quad 644　×　42　＝　 \\)','\\(\\quad 27048 \\)','harazono',NOW(),0);</v>
      </c>
      <c r="J449" s="78" t="s">
        <v>229</v>
      </c>
      <c r="K449" s="1">
        <f t="shared" ref="K449:K496" ca="1" si="80">RANDBETWEEN(100,999)</f>
        <v>644</v>
      </c>
      <c r="L449" t="s">
        <v>238</v>
      </c>
      <c r="M449" s="1">
        <f t="shared" ref="M449:M512" ca="1" si="81">RANDBETWEEN(21,99)</f>
        <v>42</v>
      </c>
      <c r="N449" t="s">
        <v>239</v>
      </c>
      <c r="O449" t="s">
        <v>230</v>
      </c>
      <c r="P449" s="78" t="s">
        <v>229</v>
      </c>
      <c r="Q449" s="1">
        <f t="shared" ref="Q449:Q497" ca="1" si="82">K449*M449</f>
        <v>27048</v>
      </c>
      <c r="R449" t="s">
        <v>230</v>
      </c>
      <c r="S449" t="str">
        <f t="shared" ca="1" si="66"/>
        <v>\\(\\quad 644　×　42　＝　 \\)</v>
      </c>
      <c r="T449" t="str">
        <f t="shared" ca="1" si="67"/>
        <v>\\(\\quad 27048 \\)</v>
      </c>
    </row>
    <row r="450" spans="1:20" x14ac:dyDescent="0.55000000000000004">
      <c r="A450" s="51" t="s">
        <v>60</v>
      </c>
      <c r="C450" s="50" t="s">
        <v>168</v>
      </c>
      <c r="D450" s="50" t="str">
        <f t="shared" ca="1" si="77"/>
        <v>\\(\\quad 956　×　43　＝　 \\)</v>
      </c>
      <c r="E450" s="50" t="str">
        <f t="shared" ca="1" si="78"/>
        <v>\\(\\quad 41108 \\)</v>
      </c>
      <c r="F450" s="50" t="s">
        <v>62</v>
      </c>
      <c r="G450" s="50"/>
      <c r="H450" s="50"/>
      <c r="I450" s="89" t="str">
        <f t="shared" ca="1" si="79"/>
        <v>INSERT INTO math(tangen,question,answer,editor,date,count) VALUES('m2100','\\(\\quad 956　×　43　＝　 \\)','\\(\\quad 41108 \\)','harazono',NOW(),0);</v>
      </c>
      <c r="J450" s="78" t="s">
        <v>229</v>
      </c>
      <c r="K450" s="1">
        <f t="shared" ca="1" si="80"/>
        <v>956</v>
      </c>
      <c r="L450" t="s">
        <v>238</v>
      </c>
      <c r="M450" s="1">
        <f t="shared" ca="1" si="81"/>
        <v>43</v>
      </c>
      <c r="N450" t="s">
        <v>239</v>
      </c>
      <c r="O450" t="s">
        <v>230</v>
      </c>
      <c r="P450" s="78" t="s">
        <v>229</v>
      </c>
      <c r="Q450" s="1">
        <f t="shared" ca="1" si="82"/>
        <v>41108</v>
      </c>
      <c r="R450" t="s">
        <v>230</v>
      </c>
      <c r="S450" t="str">
        <f t="shared" ca="1" si="66"/>
        <v>\\(\\quad 956　×　43　＝　 \\)</v>
      </c>
      <c r="T450" t="str">
        <f t="shared" ca="1" si="67"/>
        <v>\\(\\quad 41108 \\)</v>
      </c>
    </row>
    <row r="451" spans="1:20" x14ac:dyDescent="0.55000000000000004">
      <c r="A451" s="51" t="s">
        <v>60</v>
      </c>
      <c r="C451" s="50" t="s">
        <v>168</v>
      </c>
      <c r="D451" s="50" t="str">
        <f t="shared" ca="1" si="77"/>
        <v>\\(\\quad 777　×　39　＝　 \\)</v>
      </c>
      <c r="E451" s="50" t="str">
        <f t="shared" ca="1" si="78"/>
        <v>\\(\\quad 30303 \\)</v>
      </c>
      <c r="F451" s="50" t="s">
        <v>62</v>
      </c>
      <c r="G451" s="50"/>
      <c r="H451" s="50"/>
      <c r="I451" s="89" t="str">
        <f t="shared" ca="1" si="79"/>
        <v>INSERT INTO math(tangen,question,answer,editor,date,count) VALUES('m2100','\\(\\quad 777　×　39　＝　 \\)','\\(\\quad 30303 \\)','harazono',NOW(),0);</v>
      </c>
      <c r="J451" s="78" t="s">
        <v>229</v>
      </c>
      <c r="K451" s="1">
        <f t="shared" ca="1" si="80"/>
        <v>777</v>
      </c>
      <c r="L451" t="s">
        <v>238</v>
      </c>
      <c r="M451" s="1">
        <f t="shared" ca="1" si="81"/>
        <v>39</v>
      </c>
      <c r="N451" t="s">
        <v>239</v>
      </c>
      <c r="O451" t="s">
        <v>230</v>
      </c>
      <c r="P451" s="78" t="s">
        <v>229</v>
      </c>
      <c r="Q451" s="1">
        <f t="shared" ca="1" si="82"/>
        <v>30303</v>
      </c>
      <c r="R451" t="s">
        <v>230</v>
      </c>
      <c r="S451" t="str">
        <f t="shared" ref="S451:S514" ca="1" si="83">J451&amp;K451&amp;L451&amp;M451&amp;N451&amp;O451</f>
        <v>\\(\\quad 777　×　39　＝　 \\)</v>
      </c>
      <c r="T451" t="str">
        <f t="shared" ref="T451:T514" ca="1" si="84">P451&amp;Q451&amp;R451</f>
        <v>\\(\\quad 30303 \\)</v>
      </c>
    </row>
    <row r="452" spans="1:20" x14ac:dyDescent="0.55000000000000004">
      <c r="A452" s="51" t="s">
        <v>60</v>
      </c>
      <c r="C452" s="50" t="s">
        <v>168</v>
      </c>
      <c r="D452" s="50" t="str">
        <f t="shared" ca="1" si="77"/>
        <v>\\(\\quad 273　×　25　＝　 \\)</v>
      </c>
      <c r="E452" s="50" t="str">
        <f t="shared" ca="1" si="78"/>
        <v>\\(\\quad 6825 \\)</v>
      </c>
      <c r="F452" s="50" t="s">
        <v>62</v>
      </c>
      <c r="G452" s="50"/>
      <c r="H452" s="50"/>
      <c r="I452" s="89" t="str">
        <f t="shared" ca="1" si="79"/>
        <v>INSERT INTO math(tangen,question,answer,editor,date,count) VALUES('m2100','\\(\\quad 273　×　25　＝　 \\)','\\(\\quad 6825 \\)','harazono',NOW(),0);</v>
      </c>
      <c r="J452" s="78" t="s">
        <v>229</v>
      </c>
      <c r="K452" s="1">
        <f t="shared" ca="1" si="80"/>
        <v>273</v>
      </c>
      <c r="L452" t="s">
        <v>238</v>
      </c>
      <c r="M452" s="1">
        <f t="shared" ca="1" si="81"/>
        <v>25</v>
      </c>
      <c r="N452" t="s">
        <v>239</v>
      </c>
      <c r="O452" t="s">
        <v>230</v>
      </c>
      <c r="P452" s="78" t="s">
        <v>229</v>
      </c>
      <c r="Q452" s="1">
        <f t="shared" ca="1" si="82"/>
        <v>6825</v>
      </c>
      <c r="R452" t="s">
        <v>230</v>
      </c>
      <c r="S452" t="str">
        <f t="shared" ca="1" si="83"/>
        <v>\\(\\quad 273　×　25　＝　 \\)</v>
      </c>
      <c r="T452" t="str">
        <f t="shared" ca="1" si="84"/>
        <v>\\(\\quad 6825 \\)</v>
      </c>
    </row>
    <row r="453" spans="1:20" x14ac:dyDescent="0.55000000000000004">
      <c r="A453" s="51" t="s">
        <v>60</v>
      </c>
      <c r="C453" s="50" t="s">
        <v>168</v>
      </c>
      <c r="D453" s="50" t="str">
        <f t="shared" ca="1" si="77"/>
        <v>\\(\\quad 583　×　77　＝　 \\)</v>
      </c>
      <c r="E453" s="50" t="str">
        <f t="shared" ca="1" si="78"/>
        <v>\\(\\quad 44891 \\)</v>
      </c>
      <c r="F453" s="50" t="s">
        <v>62</v>
      </c>
      <c r="G453" s="50"/>
      <c r="H453" s="50"/>
      <c r="I453" s="89" t="str">
        <f t="shared" ca="1" si="79"/>
        <v>INSERT INTO math(tangen,question,answer,editor,date,count) VALUES('m2100','\\(\\quad 583　×　77　＝　 \\)','\\(\\quad 44891 \\)','harazono',NOW(),0);</v>
      </c>
      <c r="J453" s="78" t="s">
        <v>229</v>
      </c>
      <c r="K453" s="1">
        <f t="shared" ca="1" si="80"/>
        <v>583</v>
      </c>
      <c r="L453" t="s">
        <v>238</v>
      </c>
      <c r="M453" s="1">
        <f t="shared" ca="1" si="81"/>
        <v>77</v>
      </c>
      <c r="N453" t="s">
        <v>239</v>
      </c>
      <c r="O453" t="s">
        <v>230</v>
      </c>
      <c r="P453" s="78" t="s">
        <v>229</v>
      </c>
      <c r="Q453" s="1">
        <f t="shared" ca="1" si="82"/>
        <v>44891</v>
      </c>
      <c r="R453" t="s">
        <v>230</v>
      </c>
      <c r="S453" t="str">
        <f t="shared" ca="1" si="83"/>
        <v>\\(\\quad 583　×　77　＝　 \\)</v>
      </c>
      <c r="T453" t="str">
        <f t="shared" ca="1" si="84"/>
        <v>\\(\\quad 44891 \\)</v>
      </c>
    </row>
    <row r="454" spans="1:20" x14ac:dyDescent="0.55000000000000004">
      <c r="A454" s="51" t="s">
        <v>60</v>
      </c>
      <c r="C454" s="50" t="s">
        <v>168</v>
      </c>
      <c r="D454" s="50" t="str">
        <f t="shared" ca="1" si="77"/>
        <v>\\(\\quad 422　×　32　＝　 \\)</v>
      </c>
      <c r="E454" s="50" t="str">
        <f t="shared" ca="1" si="78"/>
        <v>\\(\\quad 13504 \\)</v>
      </c>
      <c r="F454" s="50" t="s">
        <v>62</v>
      </c>
      <c r="G454" s="50"/>
      <c r="H454" s="50"/>
      <c r="I454" s="89" t="str">
        <f t="shared" ca="1" si="79"/>
        <v>INSERT INTO math(tangen,question,answer,editor,date,count) VALUES('m2100','\\(\\quad 422　×　32　＝　 \\)','\\(\\quad 13504 \\)','harazono',NOW(),0);</v>
      </c>
      <c r="J454" s="78" t="s">
        <v>229</v>
      </c>
      <c r="K454" s="1">
        <f t="shared" ca="1" si="80"/>
        <v>422</v>
      </c>
      <c r="L454" t="s">
        <v>238</v>
      </c>
      <c r="M454" s="1">
        <f t="shared" ca="1" si="81"/>
        <v>32</v>
      </c>
      <c r="N454" t="s">
        <v>239</v>
      </c>
      <c r="O454" t="s">
        <v>230</v>
      </c>
      <c r="P454" s="78" t="s">
        <v>229</v>
      </c>
      <c r="Q454" s="1">
        <f t="shared" ca="1" si="82"/>
        <v>13504</v>
      </c>
      <c r="R454" t="s">
        <v>230</v>
      </c>
      <c r="S454" t="str">
        <f t="shared" ca="1" si="83"/>
        <v>\\(\\quad 422　×　32　＝　 \\)</v>
      </c>
      <c r="T454" t="str">
        <f t="shared" ca="1" si="84"/>
        <v>\\(\\quad 13504 \\)</v>
      </c>
    </row>
    <row r="455" spans="1:20" x14ac:dyDescent="0.55000000000000004">
      <c r="A455" s="51" t="s">
        <v>60</v>
      </c>
      <c r="C455" s="50" t="s">
        <v>168</v>
      </c>
      <c r="D455" s="50" t="str">
        <f t="shared" ca="1" si="77"/>
        <v>\\(\\quad 316　×　35　＝　 \\)</v>
      </c>
      <c r="E455" s="50" t="str">
        <f t="shared" ca="1" si="78"/>
        <v>\\(\\quad 11060 \\)</v>
      </c>
      <c r="F455" s="50" t="s">
        <v>62</v>
      </c>
      <c r="G455" s="50"/>
      <c r="H455" s="50"/>
      <c r="I455" s="89" t="str">
        <f t="shared" ca="1" si="79"/>
        <v>INSERT INTO math(tangen,question,answer,editor,date,count) VALUES('m2100','\\(\\quad 316　×　35　＝　 \\)','\\(\\quad 11060 \\)','harazono',NOW(),0);</v>
      </c>
      <c r="J455" s="78" t="s">
        <v>229</v>
      </c>
      <c r="K455" s="1">
        <f t="shared" ca="1" si="80"/>
        <v>316</v>
      </c>
      <c r="L455" t="s">
        <v>238</v>
      </c>
      <c r="M455" s="1">
        <f t="shared" ca="1" si="81"/>
        <v>35</v>
      </c>
      <c r="N455" t="s">
        <v>239</v>
      </c>
      <c r="O455" t="s">
        <v>230</v>
      </c>
      <c r="P455" s="78" t="s">
        <v>229</v>
      </c>
      <c r="Q455" s="1">
        <f t="shared" ca="1" si="82"/>
        <v>11060</v>
      </c>
      <c r="R455" t="s">
        <v>230</v>
      </c>
      <c r="S455" t="str">
        <f t="shared" ca="1" si="83"/>
        <v>\\(\\quad 316　×　35　＝　 \\)</v>
      </c>
      <c r="T455" t="str">
        <f t="shared" ca="1" si="84"/>
        <v>\\(\\quad 11060 \\)</v>
      </c>
    </row>
    <row r="456" spans="1:20" x14ac:dyDescent="0.55000000000000004">
      <c r="A456" s="51" t="s">
        <v>60</v>
      </c>
      <c r="C456" s="50" t="s">
        <v>168</v>
      </c>
      <c r="D456" s="50" t="str">
        <f t="shared" ca="1" si="77"/>
        <v>\\(\\quad 390　×　95　＝　 \\)</v>
      </c>
      <c r="E456" s="50" t="str">
        <f t="shared" ca="1" si="78"/>
        <v>\\(\\quad 37050 \\)</v>
      </c>
      <c r="F456" s="50" t="s">
        <v>62</v>
      </c>
      <c r="G456" s="50"/>
      <c r="H456" s="50"/>
      <c r="I456" s="89" t="str">
        <f t="shared" ca="1" si="79"/>
        <v>INSERT INTO math(tangen,question,answer,editor,date,count) VALUES('m2100','\\(\\quad 390　×　95　＝　 \\)','\\(\\quad 37050 \\)','harazono',NOW(),0);</v>
      </c>
      <c r="J456" s="78" t="s">
        <v>229</v>
      </c>
      <c r="K456" s="1">
        <f t="shared" ca="1" si="80"/>
        <v>390</v>
      </c>
      <c r="L456" t="s">
        <v>238</v>
      </c>
      <c r="M456" s="1">
        <f t="shared" ca="1" si="81"/>
        <v>95</v>
      </c>
      <c r="N456" t="s">
        <v>239</v>
      </c>
      <c r="O456" t="s">
        <v>230</v>
      </c>
      <c r="P456" s="78" t="s">
        <v>229</v>
      </c>
      <c r="Q456" s="1">
        <f t="shared" ca="1" si="82"/>
        <v>37050</v>
      </c>
      <c r="R456" t="s">
        <v>230</v>
      </c>
      <c r="S456" t="str">
        <f t="shared" ca="1" si="83"/>
        <v>\\(\\quad 390　×　95　＝　 \\)</v>
      </c>
      <c r="T456" t="str">
        <f t="shared" ca="1" si="84"/>
        <v>\\(\\quad 37050 \\)</v>
      </c>
    </row>
    <row r="457" spans="1:20" x14ac:dyDescent="0.55000000000000004">
      <c r="A457" s="51" t="s">
        <v>60</v>
      </c>
      <c r="C457" s="50" t="s">
        <v>168</v>
      </c>
      <c r="D457" s="50" t="str">
        <f t="shared" ca="1" si="77"/>
        <v>\\(\\quad 859　×　73　＝　 \\)</v>
      </c>
      <c r="E457" s="50" t="str">
        <f t="shared" ca="1" si="78"/>
        <v>\\(\\quad 62707 \\)</v>
      </c>
      <c r="F457" s="50" t="s">
        <v>62</v>
      </c>
      <c r="G457" s="50"/>
      <c r="H457" s="50"/>
      <c r="I457" s="89" t="str">
        <f t="shared" ca="1" si="79"/>
        <v>INSERT INTO math(tangen,question,answer,editor,date,count) VALUES('m2100','\\(\\quad 859　×　73　＝　 \\)','\\(\\quad 62707 \\)','harazono',NOW(),0);</v>
      </c>
      <c r="J457" s="78" t="s">
        <v>229</v>
      </c>
      <c r="K457" s="1">
        <f t="shared" ca="1" si="80"/>
        <v>859</v>
      </c>
      <c r="L457" t="s">
        <v>238</v>
      </c>
      <c r="M457" s="1">
        <f t="shared" ca="1" si="81"/>
        <v>73</v>
      </c>
      <c r="N457" t="s">
        <v>239</v>
      </c>
      <c r="O457" t="s">
        <v>230</v>
      </c>
      <c r="P457" s="78" t="s">
        <v>229</v>
      </c>
      <c r="Q457" s="1">
        <f t="shared" ca="1" si="82"/>
        <v>62707</v>
      </c>
      <c r="R457" t="s">
        <v>230</v>
      </c>
      <c r="S457" t="str">
        <f t="shared" ca="1" si="83"/>
        <v>\\(\\quad 859　×　73　＝　 \\)</v>
      </c>
      <c r="T457" t="str">
        <f t="shared" ca="1" si="84"/>
        <v>\\(\\quad 62707 \\)</v>
      </c>
    </row>
    <row r="458" spans="1:20" x14ac:dyDescent="0.55000000000000004">
      <c r="A458" s="51" t="s">
        <v>60</v>
      </c>
      <c r="C458" s="50" t="s">
        <v>168</v>
      </c>
      <c r="D458" s="50" t="str">
        <f t="shared" ca="1" si="77"/>
        <v>\\(\\quad 789　×　39　＝　 \\)</v>
      </c>
      <c r="E458" s="50" t="str">
        <f t="shared" ca="1" si="78"/>
        <v>\\(\\quad 30771 \\)</v>
      </c>
      <c r="F458" s="50" t="s">
        <v>62</v>
      </c>
      <c r="G458" s="50"/>
      <c r="H458" s="50"/>
      <c r="I458" s="89" t="str">
        <f t="shared" ca="1" si="79"/>
        <v>INSERT INTO math(tangen,question,answer,editor,date,count) VALUES('m2100','\\(\\quad 789　×　39　＝　 \\)','\\(\\quad 30771 \\)','harazono',NOW(),0);</v>
      </c>
      <c r="J458" s="78" t="s">
        <v>229</v>
      </c>
      <c r="K458" s="1">
        <f t="shared" ca="1" si="80"/>
        <v>789</v>
      </c>
      <c r="L458" t="s">
        <v>238</v>
      </c>
      <c r="M458" s="1">
        <f t="shared" ca="1" si="81"/>
        <v>39</v>
      </c>
      <c r="N458" t="s">
        <v>239</v>
      </c>
      <c r="O458" t="s">
        <v>230</v>
      </c>
      <c r="P458" s="78" t="s">
        <v>229</v>
      </c>
      <c r="Q458" s="1">
        <f t="shared" ca="1" si="82"/>
        <v>30771</v>
      </c>
      <c r="R458" t="s">
        <v>230</v>
      </c>
      <c r="S458" t="str">
        <f t="shared" ca="1" si="83"/>
        <v>\\(\\quad 789　×　39　＝　 \\)</v>
      </c>
      <c r="T458" t="str">
        <f t="shared" ca="1" si="84"/>
        <v>\\(\\quad 30771 \\)</v>
      </c>
    </row>
    <row r="459" spans="1:20" x14ac:dyDescent="0.55000000000000004">
      <c r="A459" s="51" t="s">
        <v>60</v>
      </c>
      <c r="C459" s="50" t="s">
        <v>168</v>
      </c>
      <c r="D459" s="50" t="str">
        <f t="shared" ca="1" si="77"/>
        <v>\\(\\quad 336　×　98　＝　 \\)</v>
      </c>
      <c r="E459" s="50" t="str">
        <f t="shared" ca="1" si="78"/>
        <v>\\(\\quad 32928 \\)</v>
      </c>
      <c r="F459" s="50" t="s">
        <v>62</v>
      </c>
      <c r="G459" s="50"/>
      <c r="H459" s="50"/>
      <c r="I459" s="89" t="str">
        <f t="shared" ca="1" si="79"/>
        <v>INSERT INTO math(tangen,question,answer,editor,date,count) VALUES('m2100','\\(\\quad 336　×　98　＝　 \\)','\\(\\quad 32928 \\)','harazono',NOW(),0);</v>
      </c>
      <c r="J459" s="78" t="s">
        <v>229</v>
      </c>
      <c r="K459" s="1">
        <f t="shared" ca="1" si="80"/>
        <v>336</v>
      </c>
      <c r="L459" t="s">
        <v>238</v>
      </c>
      <c r="M459" s="1">
        <f t="shared" ca="1" si="81"/>
        <v>98</v>
      </c>
      <c r="N459" t="s">
        <v>239</v>
      </c>
      <c r="O459" t="s">
        <v>230</v>
      </c>
      <c r="P459" s="78" t="s">
        <v>229</v>
      </c>
      <c r="Q459" s="1">
        <f t="shared" ca="1" si="82"/>
        <v>32928</v>
      </c>
      <c r="R459" t="s">
        <v>230</v>
      </c>
      <c r="S459" t="str">
        <f t="shared" ca="1" si="83"/>
        <v>\\(\\quad 336　×　98　＝　 \\)</v>
      </c>
      <c r="T459" t="str">
        <f t="shared" ca="1" si="84"/>
        <v>\\(\\quad 32928 \\)</v>
      </c>
    </row>
    <row r="460" spans="1:20" x14ac:dyDescent="0.55000000000000004">
      <c r="A460" s="51" t="s">
        <v>60</v>
      </c>
      <c r="C460" s="50" t="s">
        <v>168</v>
      </c>
      <c r="D460" s="50" t="str">
        <f t="shared" ca="1" si="77"/>
        <v>\\(\\quad 959　×　83　＝　 \\)</v>
      </c>
      <c r="E460" s="50" t="str">
        <f t="shared" ca="1" si="78"/>
        <v>\\(\\quad 79597 \\)</v>
      </c>
      <c r="F460" s="50" t="s">
        <v>62</v>
      </c>
      <c r="G460" s="50"/>
      <c r="H460" s="50"/>
      <c r="I460" s="89" t="str">
        <f t="shared" ca="1" si="79"/>
        <v>INSERT INTO math(tangen,question,answer,editor,date,count) VALUES('m2100','\\(\\quad 959　×　83　＝　 \\)','\\(\\quad 79597 \\)','harazono',NOW(),0);</v>
      </c>
      <c r="J460" s="78" t="s">
        <v>229</v>
      </c>
      <c r="K460" s="1">
        <f t="shared" ca="1" si="80"/>
        <v>959</v>
      </c>
      <c r="L460" t="s">
        <v>238</v>
      </c>
      <c r="M460" s="1">
        <f t="shared" ca="1" si="81"/>
        <v>83</v>
      </c>
      <c r="N460" t="s">
        <v>239</v>
      </c>
      <c r="O460" t="s">
        <v>230</v>
      </c>
      <c r="P460" s="78" t="s">
        <v>229</v>
      </c>
      <c r="Q460" s="1">
        <f t="shared" ca="1" si="82"/>
        <v>79597</v>
      </c>
      <c r="R460" t="s">
        <v>230</v>
      </c>
      <c r="S460" t="str">
        <f t="shared" ca="1" si="83"/>
        <v>\\(\\quad 959　×　83　＝　 \\)</v>
      </c>
      <c r="T460" t="str">
        <f t="shared" ca="1" si="84"/>
        <v>\\(\\quad 79597 \\)</v>
      </c>
    </row>
    <row r="461" spans="1:20" x14ac:dyDescent="0.55000000000000004">
      <c r="A461" s="51" t="s">
        <v>60</v>
      </c>
      <c r="C461" s="50" t="s">
        <v>168</v>
      </c>
      <c r="D461" s="50" t="str">
        <f t="shared" ca="1" si="77"/>
        <v>\\(\\quad 262　×　92　＝　 \\)</v>
      </c>
      <c r="E461" s="50" t="str">
        <f t="shared" ca="1" si="78"/>
        <v>\\(\\quad 24104 \\)</v>
      </c>
      <c r="F461" s="50" t="s">
        <v>62</v>
      </c>
      <c r="G461" s="50"/>
      <c r="H461" s="50"/>
      <c r="I461" s="89" t="str">
        <f t="shared" ca="1" si="79"/>
        <v>INSERT INTO math(tangen,question,answer,editor,date,count) VALUES('m2100','\\(\\quad 262　×　92　＝　 \\)','\\(\\quad 24104 \\)','harazono',NOW(),0);</v>
      </c>
      <c r="J461" s="78" t="s">
        <v>229</v>
      </c>
      <c r="K461" s="1">
        <f t="shared" ca="1" si="80"/>
        <v>262</v>
      </c>
      <c r="L461" t="s">
        <v>238</v>
      </c>
      <c r="M461" s="1">
        <f t="shared" ca="1" si="81"/>
        <v>92</v>
      </c>
      <c r="N461" t="s">
        <v>239</v>
      </c>
      <c r="O461" t="s">
        <v>230</v>
      </c>
      <c r="P461" s="78" t="s">
        <v>229</v>
      </c>
      <c r="Q461" s="1">
        <f t="shared" ca="1" si="82"/>
        <v>24104</v>
      </c>
      <c r="R461" t="s">
        <v>230</v>
      </c>
      <c r="S461" t="str">
        <f t="shared" ca="1" si="83"/>
        <v>\\(\\quad 262　×　92　＝　 \\)</v>
      </c>
      <c r="T461" t="str">
        <f t="shared" ca="1" si="84"/>
        <v>\\(\\quad 24104 \\)</v>
      </c>
    </row>
    <row r="462" spans="1:20" x14ac:dyDescent="0.55000000000000004">
      <c r="A462" s="51" t="s">
        <v>60</v>
      </c>
      <c r="C462" s="50" t="s">
        <v>168</v>
      </c>
      <c r="D462" s="50" t="str">
        <f t="shared" ca="1" si="77"/>
        <v>\\(\\quad 758　×　44　＝　 \\)</v>
      </c>
      <c r="E462" s="50" t="str">
        <f t="shared" ca="1" si="78"/>
        <v>\\(\\quad 33352 \\)</v>
      </c>
      <c r="F462" s="50" t="s">
        <v>62</v>
      </c>
      <c r="G462" s="50"/>
      <c r="H462" s="50"/>
      <c r="I462" s="89" t="str">
        <f t="shared" ca="1" si="79"/>
        <v>INSERT INTO math(tangen,question,answer,editor,date,count) VALUES('m2100','\\(\\quad 758　×　44　＝　 \\)','\\(\\quad 33352 \\)','harazono',NOW(),0);</v>
      </c>
      <c r="J462" s="78" t="s">
        <v>229</v>
      </c>
      <c r="K462" s="1">
        <f t="shared" ca="1" si="80"/>
        <v>758</v>
      </c>
      <c r="L462" t="s">
        <v>238</v>
      </c>
      <c r="M462" s="1">
        <f t="shared" ca="1" si="81"/>
        <v>44</v>
      </c>
      <c r="N462" t="s">
        <v>239</v>
      </c>
      <c r="O462" t="s">
        <v>230</v>
      </c>
      <c r="P462" s="78" t="s">
        <v>229</v>
      </c>
      <c r="Q462" s="1">
        <f t="shared" ca="1" si="82"/>
        <v>33352</v>
      </c>
      <c r="R462" t="s">
        <v>230</v>
      </c>
      <c r="S462" t="str">
        <f t="shared" ca="1" si="83"/>
        <v>\\(\\quad 758　×　44　＝　 \\)</v>
      </c>
      <c r="T462" t="str">
        <f t="shared" ca="1" si="84"/>
        <v>\\(\\quad 33352 \\)</v>
      </c>
    </row>
    <row r="463" spans="1:20" x14ac:dyDescent="0.55000000000000004">
      <c r="A463" s="51" t="s">
        <v>60</v>
      </c>
      <c r="C463" s="50" t="s">
        <v>168</v>
      </c>
      <c r="D463" s="50" t="str">
        <f t="shared" ca="1" si="77"/>
        <v>\\(\\quad 683　×　35　＝　 \\)</v>
      </c>
      <c r="E463" s="50" t="str">
        <f t="shared" ca="1" si="78"/>
        <v>\\(\\quad 23905 \\)</v>
      </c>
      <c r="F463" s="50" t="s">
        <v>62</v>
      </c>
      <c r="G463" s="50"/>
      <c r="H463" s="50"/>
      <c r="I463" s="89" t="str">
        <f t="shared" ca="1" si="79"/>
        <v>INSERT INTO math(tangen,question,answer,editor,date,count) VALUES('m2100','\\(\\quad 683　×　35　＝　 \\)','\\(\\quad 23905 \\)','harazono',NOW(),0);</v>
      </c>
      <c r="J463" s="78" t="s">
        <v>229</v>
      </c>
      <c r="K463" s="1">
        <f t="shared" ca="1" si="80"/>
        <v>683</v>
      </c>
      <c r="L463" t="s">
        <v>238</v>
      </c>
      <c r="M463" s="1">
        <f t="shared" ca="1" si="81"/>
        <v>35</v>
      </c>
      <c r="N463" t="s">
        <v>239</v>
      </c>
      <c r="O463" t="s">
        <v>230</v>
      </c>
      <c r="P463" s="78" t="s">
        <v>229</v>
      </c>
      <c r="Q463" s="1">
        <f t="shared" ca="1" si="82"/>
        <v>23905</v>
      </c>
      <c r="R463" t="s">
        <v>230</v>
      </c>
      <c r="S463" t="str">
        <f t="shared" ca="1" si="83"/>
        <v>\\(\\quad 683　×　35　＝　 \\)</v>
      </c>
      <c r="T463" t="str">
        <f t="shared" ca="1" si="84"/>
        <v>\\(\\quad 23905 \\)</v>
      </c>
    </row>
    <row r="464" spans="1:20" x14ac:dyDescent="0.55000000000000004">
      <c r="A464" s="51" t="s">
        <v>60</v>
      </c>
      <c r="C464" s="50" t="s">
        <v>168</v>
      </c>
      <c r="D464" s="50" t="str">
        <f t="shared" ca="1" si="77"/>
        <v>\\(\\quad 752　×　49　＝　 \\)</v>
      </c>
      <c r="E464" s="50" t="str">
        <f t="shared" ca="1" si="78"/>
        <v>\\(\\quad 36848 \\)</v>
      </c>
      <c r="F464" s="50" t="s">
        <v>62</v>
      </c>
      <c r="G464" s="50"/>
      <c r="H464" s="50"/>
      <c r="I464" s="89" t="str">
        <f t="shared" ca="1" si="79"/>
        <v>INSERT INTO math(tangen,question,answer,editor,date,count) VALUES('m2100','\\(\\quad 752　×　49　＝　 \\)','\\(\\quad 36848 \\)','harazono',NOW(),0);</v>
      </c>
      <c r="J464" s="78" t="s">
        <v>229</v>
      </c>
      <c r="K464" s="1">
        <f t="shared" ca="1" si="80"/>
        <v>752</v>
      </c>
      <c r="L464" t="s">
        <v>238</v>
      </c>
      <c r="M464" s="1">
        <f t="shared" ca="1" si="81"/>
        <v>49</v>
      </c>
      <c r="N464" t="s">
        <v>239</v>
      </c>
      <c r="O464" t="s">
        <v>230</v>
      </c>
      <c r="P464" s="78" t="s">
        <v>229</v>
      </c>
      <c r="Q464" s="1">
        <f t="shared" ca="1" si="82"/>
        <v>36848</v>
      </c>
      <c r="R464" t="s">
        <v>230</v>
      </c>
      <c r="S464" t="str">
        <f t="shared" ca="1" si="83"/>
        <v>\\(\\quad 752　×　49　＝　 \\)</v>
      </c>
      <c r="T464" t="str">
        <f t="shared" ca="1" si="84"/>
        <v>\\(\\quad 36848 \\)</v>
      </c>
    </row>
    <row r="465" spans="1:20" x14ac:dyDescent="0.55000000000000004">
      <c r="A465" s="51" t="s">
        <v>60</v>
      </c>
      <c r="C465" s="50" t="s">
        <v>168</v>
      </c>
      <c r="D465" s="50" t="str">
        <f t="shared" ca="1" si="77"/>
        <v>\\(\\quad 794　×　71　＝　 \\)</v>
      </c>
      <c r="E465" s="50" t="str">
        <f t="shared" ca="1" si="78"/>
        <v>\\(\\quad 56374 \\)</v>
      </c>
      <c r="F465" s="50" t="s">
        <v>62</v>
      </c>
      <c r="G465" s="50"/>
      <c r="H465" s="50"/>
      <c r="I465" s="89" t="str">
        <f t="shared" ca="1" si="79"/>
        <v>INSERT INTO math(tangen,question,answer,editor,date,count) VALUES('m2100','\\(\\quad 794　×　71　＝　 \\)','\\(\\quad 56374 \\)','harazono',NOW(),0);</v>
      </c>
      <c r="J465" s="78" t="s">
        <v>229</v>
      </c>
      <c r="K465" s="1">
        <f t="shared" ca="1" si="80"/>
        <v>794</v>
      </c>
      <c r="L465" t="s">
        <v>238</v>
      </c>
      <c r="M465" s="1">
        <f t="shared" ca="1" si="81"/>
        <v>71</v>
      </c>
      <c r="N465" t="s">
        <v>239</v>
      </c>
      <c r="O465" t="s">
        <v>230</v>
      </c>
      <c r="P465" s="78" t="s">
        <v>229</v>
      </c>
      <c r="Q465" s="1">
        <f t="shared" ca="1" si="82"/>
        <v>56374</v>
      </c>
      <c r="R465" t="s">
        <v>230</v>
      </c>
      <c r="S465" t="str">
        <f t="shared" ca="1" si="83"/>
        <v>\\(\\quad 794　×　71　＝　 \\)</v>
      </c>
      <c r="T465" t="str">
        <f t="shared" ca="1" si="84"/>
        <v>\\(\\quad 56374 \\)</v>
      </c>
    </row>
    <row r="466" spans="1:20" x14ac:dyDescent="0.55000000000000004">
      <c r="A466" s="51" t="s">
        <v>60</v>
      </c>
      <c r="C466" s="50" t="s">
        <v>168</v>
      </c>
      <c r="D466" s="50" t="str">
        <f t="shared" ca="1" si="77"/>
        <v>\\(\\quad 728　×　49　＝　 \\)</v>
      </c>
      <c r="E466" s="50" t="str">
        <f t="shared" ca="1" si="78"/>
        <v>\\(\\quad 35672 \\)</v>
      </c>
      <c r="F466" s="50" t="s">
        <v>62</v>
      </c>
      <c r="G466" s="50"/>
      <c r="H466" s="50"/>
      <c r="I466" s="89" t="str">
        <f t="shared" ca="1" si="79"/>
        <v>INSERT INTO math(tangen,question,answer,editor,date,count) VALUES('m2100','\\(\\quad 728　×　49　＝　 \\)','\\(\\quad 35672 \\)','harazono',NOW(),0);</v>
      </c>
      <c r="J466" s="78" t="s">
        <v>229</v>
      </c>
      <c r="K466" s="1">
        <f t="shared" ca="1" si="80"/>
        <v>728</v>
      </c>
      <c r="L466" t="s">
        <v>238</v>
      </c>
      <c r="M466" s="1">
        <f t="shared" ca="1" si="81"/>
        <v>49</v>
      </c>
      <c r="N466" t="s">
        <v>239</v>
      </c>
      <c r="O466" t="s">
        <v>230</v>
      </c>
      <c r="P466" s="78" t="s">
        <v>229</v>
      </c>
      <c r="Q466" s="1">
        <f t="shared" ca="1" si="82"/>
        <v>35672</v>
      </c>
      <c r="R466" t="s">
        <v>230</v>
      </c>
      <c r="S466" t="str">
        <f t="shared" ca="1" si="83"/>
        <v>\\(\\quad 728　×　49　＝　 \\)</v>
      </c>
      <c r="T466" t="str">
        <f t="shared" ca="1" si="84"/>
        <v>\\(\\quad 35672 \\)</v>
      </c>
    </row>
    <row r="467" spans="1:20" x14ac:dyDescent="0.55000000000000004">
      <c r="A467" s="51" t="s">
        <v>60</v>
      </c>
      <c r="C467" s="50" t="s">
        <v>168</v>
      </c>
      <c r="D467" s="50" t="str">
        <f t="shared" ca="1" si="77"/>
        <v>\\(\\quad 959　×　72　＝　 \\)</v>
      </c>
      <c r="E467" s="50" t="str">
        <f t="shared" ca="1" si="78"/>
        <v>\\(\\quad 69048 \\)</v>
      </c>
      <c r="F467" s="50" t="s">
        <v>62</v>
      </c>
      <c r="G467" s="50"/>
      <c r="H467" s="50"/>
      <c r="I467" s="89" t="str">
        <f t="shared" ca="1" si="79"/>
        <v>INSERT INTO math(tangen,question,answer,editor,date,count) VALUES('m2100','\\(\\quad 959　×　72　＝　 \\)','\\(\\quad 69048 \\)','harazono',NOW(),0);</v>
      </c>
      <c r="J467" s="78" t="s">
        <v>229</v>
      </c>
      <c r="K467" s="1">
        <f t="shared" ca="1" si="80"/>
        <v>959</v>
      </c>
      <c r="L467" t="s">
        <v>238</v>
      </c>
      <c r="M467" s="1">
        <f t="shared" ca="1" si="81"/>
        <v>72</v>
      </c>
      <c r="N467" t="s">
        <v>239</v>
      </c>
      <c r="O467" t="s">
        <v>230</v>
      </c>
      <c r="P467" s="78" t="s">
        <v>229</v>
      </c>
      <c r="Q467" s="1">
        <f t="shared" ca="1" si="82"/>
        <v>69048</v>
      </c>
      <c r="R467" t="s">
        <v>230</v>
      </c>
      <c r="S467" t="str">
        <f t="shared" ca="1" si="83"/>
        <v>\\(\\quad 959　×　72　＝　 \\)</v>
      </c>
      <c r="T467" t="str">
        <f t="shared" ca="1" si="84"/>
        <v>\\(\\quad 69048 \\)</v>
      </c>
    </row>
    <row r="468" spans="1:20" x14ac:dyDescent="0.55000000000000004">
      <c r="A468" s="51" t="s">
        <v>60</v>
      </c>
      <c r="C468" s="50" t="s">
        <v>168</v>
      </c>
      <c r="D468" s="50" t="str">
        <f t="shared" ca="1" si="77"/>
        <v>\\(\\quad 875　×　64　＝　 \\)</v>
      </c>
      <c r="E468" s="50" t="str">
        <f t="shared" ca="1" si="78"/>
        <v>\\(\\quad 56000 \\)</v>
      </c>
      <c r="F468" s="50" t="s">
        <v>62</v>
      </c>
      <c r="G468" s="50"/>
      <c r="H468" s="50"/>
      <c r="I468" s="89" t="str">
        <f t="shared" ca="1" si="79"/>
        <v>INSERT INTO math(tangen,question,answer,editor,date,count) VALUES('m2100','\\(\\quad 875　×　64　＝　 \\)','\\(\\quad 56000 \\)','harazono',NOW(),0);</v>
      </c>
      <c r="J468" s="78" t="s">
        <v>229</v>
      </c>
      <c r="K468" s="1">
        <f t="shared" ca="1" si="80"/>
        <v>875</v>
      </c>
      <c r="L468" t="s">
        <v>238</v>
      </c>
      <c r="M468" s="1">
        <f t="shared" ca="1" si="81"/>
        <v>64</v>
      </c>
      <c r="N468" t="s">
        <v>239</v>
      </c>
      <c r="O468" t="s">
        <v>230</v>
      </c>
      <c r="P468" s="78" t="s">
        <v>229</v>
      </c>
      <c r="Q468" s="1">
        <f t="shared" ca="1" si="82"/>
        <v>56000</v>
      </c>
      <c r="R468" t="s">
        <v>230</v>
      </c>
      <c r="S468" t="str">
        <f t="shared" ca="1" si="83"/>
        <v>\\(\\quad 875　×　64　＝　 \\)</v>
      </c>
      <c r="T468" t="str">
        <f t="shared" ca="1" si="84"/>
        <v>\\(\\quad 56000 \\)</v>
      </c>
    </row>
    <row r="469" spans="1:20" x14ac:dyDescent="0.55000000000000004">
      <c r="A469" s="51" t="s">
        <v>60</v>
      </c>
      <c r="C469" s="50" t="s">
        <v>168</v>
      </c>
      <c r="D469" s="50" t="str">
        <f t="shared" ca="1" si="77"/>
        <v>\\(\\quad 758　×　98　＝　 \\)</v>
      </c>
      <c r="E469" s="50" t="str">
        <f t="shared" ca="1" si="78"/>
        <v>\\(\\quad 74284 \\)</v>
      </c>
      <c r="F469" s="50" t="s">
        <v>62</v>
      </c>
      <c r="G469" s="50"/>
      <c r="H469" s="50"/>
      <c r="I469" s="89" t="str">
        <f t="shared" ca="1" si="79"/>
        <v>INSERT INTO math(tangen,question,answer,editor,date,count) VALUES('m2100','\\(\\quad 758　×　98　＝　 \\)','\\(\\quad 74284 \\)','harazono',NOW(),0);</v>
      </c>
      <c r="J469" s="78" t="s">
        <v>229</v>
      </c>
      <c r="K469" s="1">
        <f t="shared" ca="1" si="80"/>
        <v>758</v>
      </c>
      <c r="L469" t="s">
        <v>238</v>
      </c>
      <c r="M469" s="1">
        <f t="shared" ca="1" si="81"/>
        <v>98</v>
      </c>
      <c r="N469" t="s">
        <v>239</v>
      </c>
      <c r="O469" t="s">
        <v>230</v>
      </c>
      <c r="P469" s="78" t="s">
        <v>229</v>
      </c>
      <c r="Q469" s="1">
        <f t="shared" ca="1" si="82"/>
        <v>74284</v>
      </c>
      <c r="R469" t="s">
        <v>230</v>
      </c>
      <c r="S469" t="str">
        <f t="shared" ca="1" si="83"/>
        <v>\\(\\quad 758　×　98　＝　 \\)</v>
      </c>
      <c r="T469" t="str">
        <f t="shared" ca="1" si="84"/>
        <v>\\(\\quad 74284 \\)</v>
      </c>
    </row>
    <row r="470" spans="1:20" x14ac:dyDescent="0.55000000000000004">
      <c r="A470" s="51" t="s">
        <v>60</v>
      </c>
      <c r="C470" s="50" t="s">
        <v>168</v>
      </c>
      <c r="D470" s="50" t="str">
        <f t="shared" ca="1" si="77"/>
        <v>\\(\\quad 647　×　39　＝　 \\)</v>
      </c>
      <c r="E470" s="50" t="str">
        <f t="shared" ca="1" si="78"/>
        <v>\\(\\quad 25233 \\)</v>
      </c>
      <c r="F470" s="50" t="s">
        <v>62</v>
      </c>
      <c r="G470" s="50"/>
      <c r="H470" s="50"/>
      <c r="I470" s="89" t="str">
        <f t="shared" ca="1" si="79"/>
        <v>INSERT INTO math(tangen,question,answer,editor,date,count) VALUES('m2100','\\(\\quad 647　×　39　＝　 \\)','\\(\\quad 25233 \\)','harazono',NOW(),0);</v>
      </c>
      <c r="J470" s="78" t="s">
        <v>229</v>
      </c>
      <c r="K470" s="1">
        <f t="shared" ca="1" si="80"/>
        <v>647</v>
      </c>
      <c r="L470" t="s">
        <v>238</v>
      </c>
      <c r="M470" s="1">
        <f t="shared" ca="1" si="81"/>
        <v>39</v>
      </c>
      <c r="N470" t="s">
        <v>239</v>
      </c>
      <c r="O470" t="s">
        <v>230</v>
      </c>
      <c r="P470" s="78" t="s">
        <v>229</v>
      </c>
      <c r="Q470" s="1">
        <f t="shared" ca="1" si="82"/>
        <v>25233</v>
      </c>
      <c r="R470" t="s">
        <v>230</v>
      </c>
      <c r="S470" t="str">
        <f t="shared" ca="1" si="83"/>
        <v>\\(\\quad 647　×　39　＝　 \\)</v>
      </c>
      <c r="T470" t="str">
        <f t="shared" ca="1" si="84"/>
        <v>\\(\\quad 25233 \\)</v>
      </c>
    </row>
    <row r="471" spans="1:20" x14ac:dyDescent="0.55000000000000004">
      <c r="A471" s="51" t="s">
        <v>60</v>
      </c>
      <c r="C471" s="50" t="s">
        <v>168</v>
      </c>
      <c r="D471" s="50" t="str">
        <f t="shared" ca="1" si="77"/>
        <v>\\(\\quad 638　×　95　＝　 \\)</v>
      </c>
      <c r="E471" s="50" t="str">
        <f t="shared" ca="1" si="78"/>
        <v>\\(\\quad 60610 \\)</v>
      </c>
      <c r="F471" s="50" t="s">
        <v>62</v>
      </c>
      <c r="G471" s="50"/>
      <c r="H471" s="50"/>
      <c r="I471" s="89" t="str">
        <f t="shared" ca="1" si="79"/>
        <v>INSERT INTO math(tangen,question,answer,editor,date,count) VALUES('m2100','\\(\\quad 638　×　95　＝　 \\)','\\(\\quad 60610 \\)','harazono',NOW(),0);</v>
      </c>
      <c r="J471" s="78" t="s">
        <v>229</v>
      </c>
      <c r="K471" s="1">
        <f t="shared" ca="1" si="80"/>
        <v>638</v>
      </c>
      <c r="L471" t="s">
        <v>238</v>
      </c>
      <c r="M471" s="1">
        <f t="shared" ca="1" si="81"/>
        <v>95</v>
      </c>
      <c r="N471" t="s">
        <v>239</v>
      </c>
      <c r="O471" t="s">
        <v>230</v>
      </c>
      <c r="P471" s="78" t="s">
        <v>229</v>
      </c>
      <c r="Q471" s="1">
        <f t="shared" ca="1" si="82"/>
        <v>60610</v>
      </c>
      <c r="R471" t="s">
        <v>230</v>
      </c>
      <c r="S471" t="str">
        <f t="shared" ca="1" si="83"/>
        <v>\\(\\quad 638　×　95　＝　 \\)</v>
      </c>
      <c r="T471" t="str">
        <f t="shared" ca="1" si="84"/>
        <v>\\(\\quad 60610 \\)</v>
      </c>
    </row>
    <row r="472" spans="1:20" x14ac:dyDescent="0.55000000000000004">
      <c r="A472" s="51" t="s">
        <v>60</v>
      </c>
      <c r="C472" s="50" t="s">
        <v>168</v>
      </c>
      <c r="D472" s="50" t="str">
        <f t="shared" ca="1" si="77"/>
        <v>\\(\\quad 531　×　57　＝　 \\)</v>
      </c>
      <c r="E472" s="50" t="str">
        <f t="shared" ca="1" si="78"/>
        <v>\\(\\quad 30267 \\)</v>
      </c>
      <c r="F472" s="50" t="s">
        <v>62</v>
      </c>
      <c r="G472" s="50"/>
      <c r="H472" s="50"/>
      <c r="I472" s="89" t="str">
        <f t="shared" ca="1" si="79"/>
        <v>INSERT INTO math(tangen,question,answer,editor,date,count) VALUES('m2100','\\(\\quad 531　×　57　＝　 \\)','\\(\\quad 30267 \\)','harazono',NOW(),0);</v>
      </c>
      <c r="J472" s="78" t="s">
        <v>229</v>
      </c>
      <c r="K472" s="1">
        <f t="shared" ca="1" si="80"/>
        <v>531</v>
      </c>
      <c r="L472" t="s">
        <v>238</v>
      </c>
      <c r="M472" s="1">
        <f t="shared" ca="1" si="81"/>
        <v>57</v>
      </c>
      <c r="N472" t="s">
        <v>239</v>
      </c>
      <c r="O472" t="s">
        <v>230</v>
      </c>
      <c r="P472" s="78" t="s">
        <v>229</v>
      </c>
      <c r="Q472" s="1">
        <f t="shared" ca="1" si="82"/>
        <v>30267</v>
      </c>
      <c r="R472" t="s">
        <v>230</v>
      </c>
      <c r="S472" t="str">
        <f t="shared" ca="1" si="83"/>
        <v>\\(\\quad 531　×　57　＝　 \\)</v>
      </c>
      <c r="T472" t="str">
        <f t="shared" ca="1" si="84"/>
        <v>\\(\\quad 30267 \\)</v>
      </c>
    </row>
    <row r="473" spans="1:20" x14ac:dyDescent="0.55000000000000004">
      <c r="A473" s="51" t="s">
        <v>60</v>
      </c>
      <c r="C473" s="50" t="s">
        <v>168</v>
      </c>
      <c r="D473" s="50" t="str">
        <f t="shared" ca="1" si="77"/>
        <v>\\(\\quad 360　×　83　＝　 \\)</v>
      </c>
      <c r="E473" s="50" t="str">
        <f t="shared" ca="1" si="78"/>
        <v>\\(\\quad 29880 \\)</v>
      </c>
      <c r="F473" s="50" t="s">
        <v>62</v>
      </c>
      <c r="G473" s="50"/>
      <c r="H473" s="50"/>
      <c r="I473" s="89" t="str">
        <f t="shared" ca="1" si="79"/>
        <v>INSERT INTO math(tangen,question,answer,editor,date,count) VALUES('m2100','\\(\\quad 360　×　83　＝　 \\)','\\(\\quad 29880 \\)','harazono',NOW(),0);</v>
      </c>
      <c r="J473" s="78" t="s">
        <v>229</v>
      </c>
      <c r="K473" s="1">
        <f t="shared" ca="1" si="80"/>
        <v>360</v>
      </c>
      <c r="L473" t="s">
        <v>238</v>
      </c>
      <c r="M473" s="1">
        <f t="shared" ca="1" si="81"/>
        <v>83</v>
      </c>
      <c r="N473" t="s">
        <v>239</v>
      </c>
      <c r="O473" t="s">
        <v>230</v>
      </c>
      <c r="P473" s="78" t="s">
        <v>229</v>
      </c>
      <c r="Q473" s="1">
        <f t="shared" ca="1" si="82"/>
        <v>29880</v>
      </c>
      <c r="R473" t="s">
        <v>230</v>
      </c>
      <c r="S473" t="str">
        <f t="shared" ca="1" si="83"/>
        <v>\\(\\quad 360　×　83　＝　 \\)</v>
      </c>
      <c r="T473" t="str">
        <f t="shared" ca="1" si="84"/>
        <v>\\(\\quad 29880 \\)</v>
      </c>
    </row>
    <row r="474" spans="1:20" x14ac:dyDescent="0.55000000000000004">
      <c r="A474" s="51" t="s">
        <v>60</v>
      </c>
      <c r="C474" s="50" t="s">
        <v>168</v>
      </c>
      <c r="D474" s="50" t="str">
        <f t="shared" ca="1" si="77"/>
        <v>\\(\\quad 457　×　62　＝　 \\)</v>
      </c>
      <c r="E474" s="50" t="str">
        <f t="shared" ca="1" si="78"/>
        <v>\\(\\quad 28334 \\)</v>
      </c>
      <c r="F474" s="50" t="s">
        <v>62</v>
      </c>
      <c r="G474" s="50"/>
      <c r="H474" s="50"/>
      <c r="I474" s="89" t="str">
        <f t="shared" ca="1" si="79"/>
        <v>INSERT INTO math(tangen,question,answer,editor,date,count) VALUES('m2100','\\(\\quad 457　×　62　＝　 \\)','\\(\\quad 28334 \\)','harazono',NOW(),0);</v>
      </c>
      <c r="J474" s="78" t="s">
        <v>229</v>
      </c>
      <c r="K474" s="1">
        <f t="shared" ca="1" si="80"/>
        <v>457</v>
      </c>
      <c r="L474" t="s">
        <v>238</v>
      </c>
      <c r="M474" s="1">
        <f t="shared" ca="1" si="81"/>
        <v>62</v>
      </c>
      <c r="N474" t="s">
        <v>239</v>
      </c>
      <c r="O474" t="s">
        <v>230</v>
      </c>
      <c r="P474" s="78" t="s">
        <v>229</v>
      </c>
      <c r="Q474" s="1">
        <f t="shared" ca="1" si="82"/>
        <v>28334</v>
      </c>
      <c r="R474" t="s">
        <v>230</v>
      </c>
      <c r="S474" t="str">
        <f t="shared" ca="1" si="83"/>
        <v>\\(\\quad 457　×　62　＝　 \\)</v>
      </c>
      <c r="T474" t="str">
        <f t="shared" ca="1" si="84"/>
        <v>\\(\\quad 28334 \\)</v>
      </c>
    </row>
    <row r="475" spans="1:20" x14ac:dyDescent="0.55000000000000004">
      <c r="A475" s="51" t="s">
        <v>60</v>
      </c>
      <c r="C475" s="50" t="s">
        <v>168</v>
      </c>
      <c r="D475" s="50" t="str">
        <f t="shared" ca="1" si="77"/>
        <v>\\(\\quad 537　×　59　＝　 \\)</v>
      </c>
      <c r="E475" s="50" t="str">
        <f t="shared" ca="1" si="78"/>
        <v>\\(\\quad 31683 \\)</v>
      </c>
      <c r="F475" s="50" t="s">
        <v>62</v>
      </c>
      <c r="G475" s="50"/>
      <c r="H475" s="50"/>
      <c r="I475" s="89" t="str">
        <f t="shared" ca="1" si="79"/>
        <v>INSERT INTO math(tangen,question,answer,editor,date,count) VALUES('m2100','\\(\\quad 537　×　59　＝　 \\)','\\(\\quad 31683 \\)','harazono',NOW(),0);</v>
      </c>
      <c r="J475" s="78" t="s">
        <v>229</v>
      </c>
      <c r="K475" s="1">
        <f t="shared" ca="1" si="80"/>
        <v>537</v>
      </c>
      <c r="L475" t="s">
        <v>238</v>
      </c>
      <c r="M475" s="1">
        <f t="shared" ca="1" si="81"/>
        <v>59</v>
      </c>
      <c r="N475" t="s">
        <v>239</v>
      </c>
      <c r="O475" t="s">
        <v>230</v>
      </c>
      <c r="P475" s="78" t="s">
        <v>229</v>
      </c>
      <c r="Q475" s="1">
        <f t="shared" ca="1" si="82"/>
        <v>31683</v>
      </c>
      <c r="R475" t="s">
        <v>230</v>
      </c>
      <c r="S475" t="str">
        <f t="shared" ca="1" si="83"/>
        <v>\\(\\quad 537　×　59　＝　 \\)</v>
      </c>
      <c r="T475" t="str">
        <f t="shared" ca="1" si="84"/>
        <v>\\(\\quad 31683 \\)</v>
      </c>
    </row>
    <row r="476" spans="1:20" x14ac:dyDescent="0.55000000000000004">
      <c r="A476" s="51" t="s">
        <v>60</v>
      </c>
      <c r="C476" s="50" t="s">
        <v>168</v>
      </c>
      <c r="D476" s="50" t="str">
        <f t="shared" ca="1" si="77"/>
        <v>\\(\\quad 205　×　53　＝　 \\)</v>
      </c>
      <c r="E476" s="50" t="str">
        <f t="shared" ca="1" si="78"/>
        <v>\\(\\quad 10865 \\)</v>
      </c>
      <c r="F476" s="50" t="s">
        <v>62</v>
      </c>
      <c r="G476" s="50"/>
      <c r="H476" s="50"/>
      <c r="I476" s="89" t="str">
        <f t="shared" ca="1" si="79"/>
        <v>INSERT INTO math(tangen,question,answer,editor,date,count) VALUES('m2100','\\(\\quad 205　×　53　＝　 \\)','\\(\\quad 10865 \\)','harazono',NOW(),0);</v>
      </c>
      <c r="J476" s="78" t="s">
        <v>229</v>
      </c>
      <c r="K476" s="1">
        <f t="shared" ca="1" si="80"/>
        <v>205</v>
      </c>
      <c r="L476" t="s">
        <v>238</v>
      </c>
      <c r="M476" s="1">
        <f t="shared" ca="1" si="81"/>
        <v>53</v>
      </c>
      <c r="N476" t="s">
        <v>239</v>
      </c>
      <c r="O476" t="s">
        <v>230</v>
      </c>
      <c r="P476" s="78" t="s">
        <v>229</v>
      </c>
      <c r="Q476" s="1">
        <f t="shared" ca="1" si="82"/>
        <v>10865</v>
      </c>
      <c r="R476" t="s">
        <v>230</v>
      </c>
      <c r="S476" t="str">
        <f t="shared" ca="1" si="83"/>
        <v>\\(\\quad 205　×　53　＝　 \\)</v>
      </c>
      <c r="T476" t="str">
        <f t="shared" ca="1" si="84"/>
        <v>\\(\\quad 10865 \\)</v>
      </c>
    </row>
    <row r="477" spans="1:20" x14ac:dyDescent="0.55000000000000004">
      <c r="A477" s="51" t="s">
        <v>60</v>
      </c>
      <c r="C477" s="50" t="s">
        <v>168</v>
      </c>
      <c r="D477" s="50" t="str">
        <f t="shared" ca="1" si="77"/>
        <v>\\(\\quad 749　×　80　＝　 \\)</v>
      </c>
      <c r="E477" s="50" t="str">
        <f t="shared" ca="1" si="78"/>
        <v>\\(\\quad 59920 \\)</v>
      </c>
      <c r="F477" s="50" t="s">
        <v>62</v>
      </c>
      <c r="G477" s="50"/>
      <c r="H477" s="50"/>
      <c r="I477" s="89" t="str">
        <f t="shared" ca="1" si="79"/>
        <v>INSERT INTO math(tangen,question,answer,editor,date,count) VALUES('m2100','\\(\\quad 749　×　80　＝　 \\)','\\(\\quad 59920 \\)','harazono',NOW(),0);</v>
      </c>
      <c r="J477" s="78" t="s">
        <v>229</v>
      </c>
      <c r="K477" s="1">
        <f t="shared" ca="1" si="80"/>
        <v>749</v>
      </c>
      <c r="L477" t="s">
        <v>238</v>
      </c>
      <c r="M477" s="1">
        <f t="shared" ca="1" si="81"/>
        <v>80</v>
      </c>
      <c r="N477" t="s">
        <v>239</v>
      </c>
      <c r="O477" t="s">
        <v>230</v>
      </c>
      <c r="P477" s="78" t="s">
        <v>229</v>
      </c>
      <c r="Q477" s="1">
        <f t="shared" ca="1" si="82"/>
        <v>59920</v>
      </c>
      <c r="R477" t="s">
        <v>230</v>
      </c>
      <c r="S477" t="str">
        <f t="shared" ca="1" si="83"/>
        <v>\\(\\quad 749　×　80　＝　 \\)</v>
      </c>
      <c r="T477" t="str">
        <f t="shared" ca="1" si="84"/>
        <v>\\(\\quad 59920 \\)</v>
      </c>
    </row>
    <row r="478" spans="1:20" x14ac:dyDescent="0.55000000000000004">
      <c r="A478" s="51" t="s">
        <v>60</v>
      </c>
      <c r="C478" s="50" t="s">
        <v>168</v>
      </c>
      <c r="D478" s="50" t="str">
        <f t="shared" ca="1" si="77"/>
        <v>\\(\\quad 886　×　42　＝　 \\)</v>
      </c>
      <c r="E478" s="50" t="str">
        <f t="shared" ca="1" si="78"/>
        <v>\\(\\quad 37212 \\)</v>
      </c>
      <c r="F478" s="50" t="s">
        <v>62</v>
      </c>
      <c r="G478" s="50"/>
      <c r="H478" s="50"/>
      <c r="I478" s="89" t="str">
        <f t="shared" ca="1" si="79"/>
        <v>INSERT INTO math(tangen,question,answer,editor,date,count) VALUES('m2100','\\(\\quad 886　×　42　＝　 \\)','\\(\\quad 37212 \\)','harazono',NOW(),0);</v>
      </c>
      <c r="J478" s="78" t="s">
        <v>229</v>
      </c>
      <c r="K478" s="1">
        <f t="shared" ca="1" si="80"/>
        <v>886</v>
      </c>
      <c r="L478" t="s">
        <v>238</v>
      </c>
      <c r="M478" s="1">
        <f t="shared" ca="1" si="81"/>
        <v>42</v>
      </c>
      <c r="N478" t="s">
        <v>239</v>
      </c>
      <c r="O478" t="s">
        <v>230</v>
      </c>
      <c r="P478" s="78" t="s">
        <v>229</v>
      </c>
      <c r="Q478" s="1">
        <f t="shared" ca="1" si="82"/>
        <v>37212</v>
      </c>
      <c r="R478" t="s">
        <v>230</v>
      </c>
      <c r="S478" t="str">
        <f t="shared" ca="1" si="83"/>
        <v>\\(\\quad 886　×　42　＝　 \\)</v>
      </c>
      <c r="T478" t="str">
        <f t="shared" ca="1" si="84"/>
        <v>\\(\\quad 37212 \\)</v>
      </c>
    </row>
    <row r="479" spans="1:20" x14ac:dyDescent="0.55000000000000004">
      <c r="A479" s="51" t="s">
        <v>60</v>
      </c>
      <c r="C479" s="50" t="s">
        <v>168</v>
      </c>
      <c r="D479" s="50" t="str">
        <f t="shared" ca="1" si="77"/>
        <v>\\(\\quad 919　×　26　＝　 \\)</v>
      </c>
      <c r="E479" s="50" t="str">
        <f t="shared" ca="1" si="78"/>
        <v>\\(\\quad 23894 \\)</v>
      </c>
      <c r="F479" s="50" t="s">
        <v>62</v>
      </c>
      <c r="G479" s="50"/>
      <c r="H479" s="50"/>
      <c r="I479" s="89" t="str">
        <f t="shared" ca="1" si="79"/>
        <v>INSERT INTO math(tangen,question,answer,editor,date,count) VALUES('m2100','\\(\\quad 919　×　26　＝　 \\)','\\(\\quad 23894 \\)','harazono',NOW(),0);</v>
      </c>
      <c r="J479" s="78" t="s">
        <v>229</v>
      </c>
      <c r="K479" s="1">
        <f t="shared" ca="1" si="80"/>
        <v>919</v>
      </c>
      <c r="L479" t="s">
        <v>238</v>
      </c>
      <c r="M479" s="1">
        <f t="shared" ca="1" si="81"/>
        <v>26</v>
      </c>
      <c r="N479" t="s">
        <v>239</v>
      </c>
      <c r="O479" t="s">
        <v>230</v>
      </c>
      <c r="P479" s="78" t="s">
        <v>229</v>
      </c>
      <c r="Q479" s="1">
        <f t="shared" ca="1" si="82"/>
        <v>23894</v>
      </c>
      <c r="R479" t="s">
        <v>230</v>
      </c>
      <c r="S479" t="str">
        <f t="shared" ca="1" si="83"/>
        <v>\\(\\quad 919　×　26　＝　 \\)</v>
      </c>
      <c r="T479" t="str">
        <f t="shared" ca="1" si="84"/>
        <v>\\(\\quad 23894 \\)</v>
      </c>
    </row>
    <row r="480" spans="1:20" x14ac:dyDescent="0.55000000000000004">
      <c r="A480" s="51" t="s">
        <v>60</v>
      </c>
      <c r="C480" s="50" t="s">
        <v>168</v>
      </c>
      <c r="D480" s="50" t="str">
        <f t="shared" ca="1" si="77"/>
        <v>\\(\\quad 520　×　38　＝　 \\)</v>
      </c>
      <c r="E480" s="50" t="str">
        <f t="shared" ca="1" si="78"/>
        <v>\\(\\quad 19760 \\)</v>
      </c>
      <c r="F480" s="50" t="s">
        <v>62</v>
      </c>
      <c r="G480" s="50"/>
      <c r="H480" s="50"/>
      <c r="I480" s="89" t="str">
        <f t="shared" ca="1" si="79"/>
        <v>INSERT INTO math(tangen,question,answer,editor,date,count) VALUES('m2100','\\(\\quad 520　×　38　＝　 \\)','\\(\\quad 19760 \\)','harazono',NOW(),0);</v>
      </c>
      <c r="J480" s="78" t="s">
        <v>229</v>
      </c>
      <c r="K480" s="1">
        <f t="shared" ca="1" si="80"/>
        <v>520</v>
      </c>
      <c r="L480" t="s">
        <v>238</v>
      </c>
      <c r="M480" s="1">
        <f t="shared" ca="1" si="81"/>
        <v>38</v>
      </c>
      <c r="N480" t="s">
        <v>239</v>
      </c>
      <c r="O480" t="s">
        <v>230</v>
      </c>
      <c r="P480" s="78" t="s">
        <v>229</v>
      </c>
      <c r="Q480" s="1">
        <f t="shared" ca="1" si="82"/>
        <v>19760</v>
      </c>
      <c r="R480" t="s">
        <v>230</v>
      </c>
      <c r="S480" t="str">
        <f t="shared" ca="1" si="83"/>
        <v>\\(\\quad 520　×　38　＝　 \\)</v>
      </c>
      <c r="T480" t="str">
        <f t="shared" ca="1" si="84"/>
        <v>\\(\\quad 19760 \\)</v>
      </c>
    </row>
    <row r="481" spans="1:20" x14ac:dyDescent="0.55000000000000004">
      <c r="A481" s="51" t="s">
        <v>60</v>
      </c>
      <c r="C481" s="50" t="s">
        <v>168</v>
      </c>
      <c r="D481" s="50" t="str">
        <f t="shared" ca="1" si="77"/>
        <v>\\(\\quad 909　×　31　＝　 \\)</v>
      </c>
      <c r="E481" s="50" t="str">
        <f t="shared" ca="1" si="78"/>
        <v>\\(\\quad 28179 \\)</v>
      </c>
      <c r="F481" s="50" t="s">
        <v>62</v>
      </c>
      <c r="G481" s="50"/>
      <c r="H481" s="50"/>
      <c r="I481" s="89" t="str">
        <f t="shared" ca="1" si="79"/>
        <v>INSERT INTO math(tangen,question,answer,editor,date,count) VALUES('m2100','\\(\\quad 909　×　31　＝　 \\)','\\(\\quad 28179 \\)','harazono',NOW(),0);</v>
      </c>
      <c r="J481" s="78" t="s">
        <v>229</v>
      </c>
      <c r="K481" s="1">
        <f t="shared" ca="1" si="80"/>
        <v>909</v>
      </c>
      <c r="L481" t="s">
        <v>238</v>
      </c>
      <c r="M481" s="1">
        <f t="shared" ca="1" si="81"/>
        <v>31</v>
      </c>
      <c r="N481" t="s">
        <v>239</v>
      </c>
      <c r="O481" t="s">
        <v>230</v>
      </c>
      <c r="P481" s="78" t="s">
        <v>229</v>
      </c>
      <c r="Q481" s="1">
        <f t="shared" ca="1" si="82"/>
        <v>28179</v>
      </c>
      <c r="R481" t="s">
        <v>230</v>
      </c>
      <c r="S481" t="str">
        <f t="shared" ca="1" si="83"/>
        <v>\\(\\quad 909　×　31　＝　 \\)</v>
      </c>
      <c r="T481" t="str">
        <f t="shared" ca="1" si="84"/>
        <v>\\(\\quad 28179 \\)</v>
      </c>
    </row>
    <row r="482" spans="1:20" x14ac:dyDescent="0.55000000000000004">
      <c r="A482" s="51" t="s">
        <v>60</v>
      </c>
      <c r="C482" s="50" t="s">
        <v>168</v>
      </c>
      <c r="D482" s="50" t="str">
        <f t="shared" ca="1" si="77"/>
        <v>\\(\\quad 351　×　73　＝　 \\)</v>
      </c>
      <c r="E482" s="50" t="str">
        <f t="shared" ca="1" si="78"/>
        <v>\\(\\quad 25623 \\)</v>
      </c>
      <c r="F482" s="50" t="s">
        <v>62</v>
      </c>
      <c r="G482" s="50"/>
      <c r="H482" s="50"/>
      <c r="I482" s="89" t="str">
        <f t="shared" ca="1" si="79"/>
        <v>INSERT INTO math(tangen,question,answer,editor,date,count) VALUES('m2100','\\(\\quad 351　×　73　＝　 \\)','\\(\\quad 25623 \\)','harazono',NOW(),0);</v>
      </c>
      <c r="J482" s="78" t="s">
        <v>229</v>
      </c>
      <c r="K482" s="1">
        <f t="shared" ca="1" si="80"/>
        <v>351</v>
      </c>
      <c r="L482" t="s">
        <v>238</v>
      </c>
      <c r="M482" s="1">
        <f t="shared" ca="1" si="81"/>
        <v>73</v>
      </c>
      <c r="N482" t="s">
        <v>239</v>
      </c>
      <c r="O482" t="s">
        <v>230</v>
      </c>
      <c r="P482" s="78" t="s">
        <v>229</v>
      </c>
      <c r="Q482" s="1">
        <f t="shared" ca="1" si="82"/>
        <v>25623</v>
      </c>
      <c r="R482" t="s">
        <v>230</v>
      </c>
      <c r="S482" t="str">
        <f t="shared" ca="1" si="83"/>
        <v>\\(\\quad 351　×　73　＝　 \\)</v>
      </c>
      <c r="T482" t="str">
        <f t="shared" ca="1" si="84"/>
        <v>\\(\\quad 25623 \\)</v>
      </c>
    </row>
    <row r="483" spans="1:20" x14ac:dyDescent="0.55000000000000004">
      <c r="A483" s="51" t="s">
        <v>60</v>
      </c>
      <c r="C483" s="50" t="s">
        <v>168</v>
      </c>
      <c r="D483" s="50" t="str">
        <f t="shared" ca="1" si="77"/>
        <v>\\(\\quad 814　×　94　＝　 \\)</v>
      </c>
      <c r="E483" s="50" t="str">
        <f t="shared" ca="1" si="78"/>
        <v>\\(\\quad 76516 \\)</v>
      </c>
      <c r="F483" s="50" t="s">
        <v>62</v>
      </c>
      <c r="G483" s="50"/>
      <c r="H483" s="50"/>
      <c r="I483" s="89" t="str">
        <f t="shared" ca="1" si="79"/>
        <v>INSERT INTO math(tangen,question,answer,editor,date,count) VALUES('m2100','\\(\\quad 814　×　94　＝　 \\)','\\(\\quad 76516 \\)','harazono',NOW(),0);</v>
      </c>
      <c r="J483" s="78" t="s">
        <v>229</v>
      </c>
      <c r="K483" s="1">
        <f t="shared" ca="1" si="80"/>
        <v>814</v>
      </c>
      <c r="L483" t="s">
        <v>238</v>
      </c>
      <c r="M483" s="1">
        <f t="shared" ca="1" si="81"/>
        <v>94</v>
      </c>
      <c r="N483" t="s">
        <v>239</v>
      </c>
      <c r="O483" t="s">
        <v>230</v>
      </c>
      <c r="P483" s="78" t="s">
        <v>229</v>
      </c>
      <c r="Q483" s="1">
        <f t="shared" ca="1" si="82"/>
        <v>76516</v>
      </c>
      <c r="R483" t="s">
        <v>230</v>
      </c>
      <c r="S483" t="str">
        <f t="shared" ca="1" si="83"/>
        <v>\\(\\quad 814　×　94　＝　 \\)</v>
      </c>
      <c r="T483" t="str">
        <f t="shared" ca="1" si="84"/>
        <v>\\(\\quad 76516 \\)</v>
      </c>
    </row>
    <row r="484" spans="1:20" x14ac:dyDescent="0.55000000000000004">
      <c r="A484" s="51" t="s">
        <v>60</v>
      </c>
      <c r="C484" s="50" t="s">
        <v>168</v>
      </c>
      <c r="D484" s="50" t="str">
        <f t="shared" ca="1" si="77"/>
        <v>\\(\\quad 595　×　51　＝　 \\)</v>
      </c>
      <c r="E484" s="50" t="str">
        <f t="shared" ca="1" si="78"/>
        <v>\\(\\quad 30345 \\)</v>
      </c>
      <c r="F484" s="50" t="s">
        <v>62</v>
      </c>
      <c r="G484" s="50"/>
      <c r="H484" s="50"/>
      <c r="I484" s="89" t="str">
        <f t="shared" ca="1" si="79"/>
        <v>INSERT INTO math(tangen,question,answer,editor,date,count) VALUES('m2100','\\(\\quad 595　×　51　＝　 \\)','\\(\\quad 30345 \\)','harazono',NOW(),0);</v>
      </c>
      <c r="J484" s="78" t="s">
        <v>229</v>
      </c>
      <c r="K484" s="1">
        <f t="shared" ca="1" si="80"/>
        <v>595</v>
      </c>
      <c r="L484" t="s">
        <v>238</v>
      </c>
      <c r="M484" s="1">
        <f t="shared" ca="1" si="81"/>
        <v>51</v>
      </c>
      <c r="N484" t="s">
        <v>239</v>
      </c>
      <c r="O484" t="s">
        <v>230</v>
      </c>
      <c r="P484" s="78" t="s">
        <v>229</v>
      </c>
      <c r="Q484" s="1">
        <f t="shared" ca="1" si="82"/>
        <v>30345</v>
      </c>
      <c r="R484" t="s">
        <v>230</v>
      </c>
      <c r="S484" t="str">
        <f t="shared" ca="1" si="83"/>
        <v>\\(\\quad 595　×　51　＝　 \\)</v>
      </c>
      <c r="T484" t="str">
        <f t="shared" ca="1" si="84"/>
        <v>\\(\\quad 30345 \\)</v>
      </c>
    </row>
    <row r="485" spans="1:20" x14ac:dyDescent="0.55000000000000004">
      <c r="A485" s="51" t="s">
        <v>60</v>
      </c>
      <c r="C485" s="50" t="s">
        <v>168</v>
      </c>
      <c r="D485" s="50" t="str">
        <f t="shared" ca="1" si="77"/>
        <v>\\(\\quad 111　×　88　＝　 \\)</v>
      </c>
      <c r="E485" s="50" t="str">
        <f t="shared" ca="1" si="78"/>
        <v>\\(\\quad 9768 \\)</v>
      </c>
      <c r="F485" s="50" t="s">
        <v>62</v>
      </c>
      <c r="G485" s="50"/>
      <c r="H485" s="50"/>
      <c r="I485" s="89" t="str">
        <f t="shared" ca="1" si="79"/>
        <v>INSERT INTO math(tangen,question,answer,editor,date,count) VALUES('m2100','\\(\\quad 111　×　88　＝　 \\)','\\(\\quad 9768 \\)','harazono',NOW(),0);</v>
      </c>
      <c r="J485" s="78" t="s">
        <v>229</v>
      </c>
      <c r="K485" s="1">
        <f t="shared" ca="1" si="80"/>
        <v>111</v>
      </c>
      <c r="L485" t="s">
        <v>238</v>
      </c>
      <c r="M485" s="1">
        <f t="shared" ca="1" si="81"/>
        <v>88</v>
      </c>
      <c r="N485" t="s">
        <v>239</v>
      </c>
      <c r="O485" t="s">
        <v>230</v>
      </c>
      <c r="P485" s="78" t="s">
        <v>229</v>
      </c>
      <c r="Q485" s="1">
        <f t="shared" ca="1" si="82"/>
        <v>9768</v>
      </c>
      <c r="R485" t="s">
        <v>230</v>
      </c>
      <c r="S485" t="str">
        <f t="shared" ca="1" si="83"/>
        <v>\\(\\quad 111　×　88　＝　 \\)</v>
      </c>
      <c r="T485" t="str">
        <f t="shared" ca="1" si="84"/>
        <v>\\(\\quad 9768 \\)</v>
      </c>
    </row>
    <row r="486" spans="1:20" x14ac:dyDescent="0.55000000000000004">
      <c r="A486" s="51" t="s">
        <v>60</v>
      </c>
      <c r="C486" s="50" t="s">
        <v>168</v>
      </c>
      <c r="D486" s="50" t="str">
        <f t="shared" ca="1" si="77"/>
        <v>\\(\\quad 355　×　82　＝　 \\)</v>
      </c>
      <c r="E486" s="50" t="str">
        <f t="shared" ca="1" si="78"/>
        <v>\\(\\quad 29110 \\)</v>
      </c>
      <c r="F486" s="50" t="s">
        <v>62</v>
      </c>
      <c r="G486" s="50"/>
      <c r="H486" s="50"/>
      <c r="I486" s="89" t="str">
        <f t="shared" ca="1" si="79"/>
        <v>INSERT INTO math(tangen,question,answer,editor,date,count) VALUES('m2100','\\(\\quad 355　×　82　＝　 \\)','\\(\\quad 29110 \\)','harazono',NOW(),0);</v>
      </c>
      <c r="J486" s="78" t="s">
        <v>229</v>
      </c>
      <c r="K486" s="1">
        <f t="shared" ca="1" si="80"/>
        <v>355</v>
      </c>
      <c r="L486" t="s">
        <v>238</v>
      </c>
      <c r="M486" s="1">
        <f t="shared" ca="1" si="81"/>
        <v>82</v>
      </c>
      <c r="N486" t="s">
        <v>239</v>
      </c>
      <c r="O486" t="s">
        <v>230</v>
      </c>
      <c r="P486" s="78" t="s">
        <v>229</v>
      </c>
      <c r="Q486" s="1">
        <f t="shared" ca="1" si="82"/>
        <v>29110</v>
      </c>
      <c r="R486" t="s">
        <v>230</v>
      </c>
      <c r="S486" t="str">
        <f t="shared" ca="1" si="83"/>
        <v>\\(\\quad 355　×　82　＝　 \\)</v>
      </c>
      <c r="T486" t="str">
        <f t="shared" ca="1" si="84"/>
        <v>\\(\\quad 29110 \\)</v>
      </c>
    </row>
    <row r="487" spans="1:20" x14ac:dyDescent="0.55000000000000004">
      <c r="A487" s="51" t="s">
        <v>60</v>
      </c>
      <c r="C487" s="50" t="s">
        <v>168</v>
      </c>
      <c r="D487" s="50" t="str">
        <f t="shared" ca="1" si="77"/>
        <v>\\(\\quad 130　×　31　＝　 \\)</v>
      </c>
      <c r="E487" s="50" t="str">
        <f t="shared" ca="1" si="78"/>
        <v>\\(\\quad 4030 \\)</v>
      </c>
      <c r="F487" s="50" t="s">
        <v>62</v>
      </c>
      <c r="G487" s="50"/>
      <c r="H487" s="50"/>
      <c r="I487" s="89" t="str">
        <f t="shared" ca="1" si="79"/>
        <v>INSERT INTO math(tangen,question,answer,editor,date,count) VALUES('m2100','\\(\\quad 130　×　31　＝　 \\)','\\(\\quad 4030 \\)','harazono',NOW(),0);</v>
      </c>
      <c r="J487" s="78" t="s">
        <v>229</v>
      </c>
      <c r="K487" s="1">
        <f t="shared" ca="1" si="80"/>
        <v>130</v>
      </c>
      <c r="L487" t="s">
        <v>238</v>
      </c>
      <c r="M487" s="1">
        <f t="shared" ca="1" si="81"/>
        <v>31</v>
      </c>
      <c r="N487" t="s">
        <v>239</v>
      </c>
      <c r="O487" t="s">
        <v>230</v>
      </c>
      <c r="P487" s="78" t="s">
        <v>229</v>
      </c>
      <c r="Q487" s="1">
        <f t="shared" ca="1" si="82"/>
        <v>4030</v>
      </c>
      <c r="R487" t="s">
        <v>230</v>
      </c>
      <c r="S487" t="str">
        <f t="shared" ca="1" si="83"/>
        <v>\\(\\quad 130　×　31　＝　 \\)</v>
      </c>
      <c r="T487" t="str">
        <f t="shared" ca="1" si="84"/>
        <v>\\(\\quad 4030 \\)</v>
      </c>
    </row>
    <row r="488" spans="1:20" x14ac:dyDescent="0.55000000000000004">
      <c r="A488" s="51" t="s">
        <v>60</v>
      </c>
      <c r="C488" s="50" t="s">
        <v>168</v>
      </c>
      <c r="D488" s="50" t="str">
        <f t="shared" ca="1" si="77"/>
        <v>\\(\\quad 164　×　35　＝　 \\)</v>
      </c>
      <c r="E488" s="50" t="str">
        <f t="shared" ca="1" si="78"/>
        <v>\\(\\quad 5740 \\)</v>
      </c>
      <c r="F488" s="50" t="s">
        <v>62</v>
      </c>
      <c r="G488" s="50"/>
      <c r="H488" s="50"/>
      <c r="I488" s="89" t="str">
        <f t="shared" ca="1" si="79"/>
        <v>INSERT INTO math(tangen,question,answer,editor,date,count) VALUES('m2100','\\(\\quad 164　×　35　＝　 \\)','\\(\\quad 5740 \\)','harazono',NOW(),0);</v>
      </c>
      <c r="J488" s="78" t="s">
        <v>229</v>
      </c>
      <c r="K488" s="1">
        <f t="shared" ca="1" si="80"/>
        <v>164</v>
      </c>
      <c r="L488" t="s">
        <v>238</v>
      </c>
      <c r="M488" s="1">
        <f t="shared" ca="1" si="81"/>
        <v>35</v>
      </c>
      <c r="N488" t="s">
        <v>239</v>
      </c>
      <c r="O488" t="s">
        <v>230</v>
      </c>
      <c r="P488" s="78" t="s">
        <v>229</v>
      </c>
      <c r="Q488" s="1">
        <f t="shared" ca="1" si="82"/>
        <v>5740</v>
      </c>
      <c r="R488" t="s">
        <v>230</v>
      </c>
      <c r="S488" t="str">
        <f t="shared" ca="1" si="83"/>
        <v>\\(\\quad 164　×　35　＝　 \\)</v>
      </c>
      <c r="T488" t="str">
        <f t="shared" ca="1" si="84"/>
        <v>\\(\\quad 5740 \\)</v>
      </c>
    </row>
    <row r="489" spans="1:20" x14ac:dyDescent="0.55000000000000004">
      <c r="A489" s="51" t="s">
        <v>60</v>
      </c>
      <c r="C489" s="50" t="s">
        <v>168</v>
      </c>
      <c r="D489" s="50" t="str">
        <f t="shared" ca="1" si="77"/>
        <v>\\(\\quad 863　×　93　＝　 \\)</v>
      </c>
      <c r="E489" s="50" t="str">
        <f t="shared" ca="1" si="78"/>
        <v>\\(\\quad 80259 \\)</v>
      </c>
      <c r="F489" s="50" t="s">
        <v>62</v>
      </c>
      <c r="G489" s="50"/>
      <c r="H489" s="50"/>
      <c r="I489" s="89" t="str">
        <f t="shared" ca="1" si="79"/>
        <v>INSERT INTO math(tangen,question,answer,editor,date,count) VALUES('m2100','\\(\\quad 863　×　93　＝　 \\)','\\(\\quad 80259 \\)','harazono',NOW(),0);</v>
      </c>
      <c r="J489" s="78" t="s">
        <v>229</v>
      </c>
      <c r="K489" s="1">
        <f t="shared" ca="1" si="80"/>
        <v>863</v>
      </c>
      <c r="L489" t="s">
        <v>238</v>
      </c>
      <c r="M489" s="1">
        <f t="shared" ca="1" si="81"/>
        <v>93</v>
      </c>
      <c r="N489" t="s">
        <v>239</v>
      </c>
      <c r="O489" t="s">
        <v>230</v>
      </c>
      <c r="P489" s="78" t="s">
        <v>229</v>
      </c>
      <c r="Q489" s="1">
        <f t="shared" ca="1" si="82"/>
        <v>80259</v>
      </c>
      <c r="R489" t="s">
        <v>230</v>
      </c>
      <c r="S489" t="str">
        <f t="shared" ca="1" si="83"/>
        <v>\\(\\quad 863　×　93　＝　 \\)</v>
      </c>
      <c r="T489" t="str">
        <f t="shared" ca="1" si="84"/>
        <v>\\(\\quad 80259 \\)</v>
      </c>
    </row>
    <row r="490" spans="1:20" x14ac:dyDescent="0.55000000000000004">
      <c r="A490" s="51" t="s">
        <v>60</v>
      </c>
      <c r="C490" s="50" t="s">
        <v>168</v>
      </c>
      <c r="D490" s="50" t="str">
        <f t="shared" ca="1" si="77"/>
        <v>\\(\\quad 990　×　61　＝　 \\)</v>
      </c>
      <c r="E490" s="50" t="str">
        <f t="shared" ca="1" si="78"/>
        <v>\\(\\quad 60390 \\)</v>
      </c>
      <c r="F490" s="50" t="s">
        <v>62</v>
      </c>
      <c r="G490" s="50"/>
      <c r="H490" s="50"/>
      <c r="I490" s="89" t="str">
        <f t="shared" ca="1" si="79"/>
        <v>INSERT INTO math(tangen,question,answer,editor,date,count) VALUES('m2100','\\(\\quad 990　×　61　＝　 \\)','\\(\\quad 60390 \\)','harazono',NOW(),0);</v>
      </c>
      <c r="J490" s="78" t="s">
        <v>229</v>
      </c>
      <c r="K490" s="1">
        <f t="shared" ca="1" si="80"/>
        <v>990</v>
      </c>
      <c r="L490" t="s">
        <v>238</v>
      </c>
      <c r="M490" s="1">
        <f t="shared" ca="1" si="81"/>
        <v>61</v>
      </c>
      <c r="N490" t="s">
        <v>239</v>
      </c>
      <c r="O490" t="s">
        <v>230</v>
      </c>
      <c r="P490" s="78" t="s">
        <v>229</v>
      </c>
      <c r="Q490" s="1">
        <f t="shared" ca="1" si="82"/>
        <v>60390</v>
      </c>
      <c r="R490" t="s">
        <v>230</v>
      </c>
      <c r="S490" t="str">
        <f t="shared" ca="1" si="83"/>
        <v>\\(\\quad 990　×　61　＝　 \\)</v>
      </c>
      <c r="T490" t="str">
        <f t="shared" ca="1" si="84"/>
        <v>\\(\\quad 60390 \\)</v>
      </c>
    </row>
    <row r="491" spans="1:20" x14ac:dyDescent="0.55000000000000004">
      <c r="A491" s="51" t="s">
        <v>60</v>
      </c>
      <c r="C491" s="50" t="s">
        <v>168</v>
      </c>
      <c r="D491" s="50" t="str">
        <f t="shared" ca="1" si="77"/>
        <v>\\(\\quad 652　×　31　＝　 \\)</v>
      </c>
      <c r="E491" s="50" t="str">
        <f t="shared" ca="1" si="78"/>
        <v>\\(\\quad 20212 \\)</v>
      </c>
      <c r="F491" s="50" t="s">
        <v>62</v>
      </c>
      <c r="G491" s="50"/>
      <c r="H491" s="50"/>
      <c r="I491" s="89" t="str">
        <f t="shared" ca="1" si="79"/>
        <v>INSERT INTO math(tangen,question,answer,editor,date,count) VALUES('m2100','\\(\\quad 652　×　31　＝　 \\)','\\(\\quad 20212 \\)','harazono',NOW(),0);</v>
      </c>
      <c r="J491" s="78" t="s">
        <v>229</v>
      </c>
      <c r="K491" s="1">
        <f t="shared" ca="1" si="80"/>
        <v>652</v>
      </c>
      <c r="L491" t="s">
        <v>238</v>
      </c>
      <c r="M491" s="1">
        <f t="shared" ca="1" si="81"/>
        <v>31</v>
      </c>
      <c r="N491" t="s">
        <v>239</v>
      </c>
      <c r="O491" t="s">
        <v>230</v>
      </c>
      <c r="P491" s="78" t="s">
        <v>229</v>
      </c>
      <c r="Q491" s="1">
        <f t="shared" ca="1" si="82"/>
        <v>20212</v>
      </c>
      <c r="R491" t="s">
        <v>230</v>
      </c>
      <c r="S491" t="str">
        <f t="shared" ca="1" si="83"/>
        <v>\\(\\quad 652　×　31　＝　 \\)</v>
      </c>
      <c r="T491" t="str">
        <f t="shared" ca="1" si="84"/>
        <v>\\(\\quad 20212 \\)</v>
      </c>
    </row>
    <row r="492" spans="1:20" x14ac:dyDescent="0.55000000000000004">
      <c r="A492" s="51" t="s">
        <v>60</v>
      </c>
      <c r="C492" s="50" t="s">
        <v>168</v>
      </c>
      <c r="D492" s="50" t="str">
        <f t="shared" ca="1" si="77"/>
        <v>\\(\\quad 586　×　69　＝　 \\)</v>
      </c>
      <c r="E492" s="50" t="str">
        <f t="shared" ca="1" si="78"/>
        <v>\\(\\quad 40434 \\)</v>
      </c>
      <c r="F492" s="50" t="s">
        <v>62</v>
      </c>
      <c r="G492" s="50"/>
      <c r="H492" s="50"/>
      <c r="I492" s="89" t="str">
        <f t="shared" ca="1" si="79"/>
        <v>INSERT INTO math(tangen,question,answer,editor,date,count) VALUES('m2100','\\(\\quad 586　×　69　＝　 \\)','\\(\\quad 40434 \\)','harazono',NOW(),0);</v>
      </c>
      <c r="J492" s="78" t="s">
        <v>229</v>
      </c>
      <c r="K492" s="1">
        <f ca="1">RANDBETWEEN(100,999)</f>
        <v>586</v>
      </c>
      <c r="L492" t="s">
        <v>238</v>
      </c>
      <c r="M492" s="1">
        <f t="shared" ca="1" si="81"/>
        <v>69</v>
      </c>
      <c r="N492" t="s">
        <v>239</v>
      </c>
      <c r="O492" t="s">
        <v>230</v>
      </c>
      <c r="P492" s="78" t="s">
        <v>229</v>
      </c>
      <c r="Q492" s="1">
        <f t="shared" ca="1" si="82"/>
        <v>40434</v>
      </c>
      <c r="R492" t="s">
        <v>230</v>
      </c>
      <c r="S492" t="str">
        <f t="shared" ca="1" si="83"/>
        <v>\\(\\quad 586　×　69　＝　 \\)</v>
      </c>
      <c r="T492" t="str">
        <f t="shared" ca="1" si="84"/>
        <v>\\(\\quad 40434 \\)</v>
      </c>
    </row>
    <row r="493" spans="1:20" x14ac:dyDescent="0.55000000000000004">
      <c r="A493" s="51" t="s">
        <v>60</v>
      </c>
      <c r="C493" s="50" t="s">
        <v>168</v>
      </c>
      <c r="D493" s="50" t="str">
        <f t="shared" ca="1" si="77"/>
        <v>\\(\\quad 541　×　56　＝　 \\)</v>
      </c>
      <c r="E493" s="50" t="str">
        <f t="shared" ca="1" si="78"/>
        <v>\\(\\quad 30296 \\)</v>
      </c>
      <c r="F493" s="50" t="s">
        <v>62</v>
      </c>
      <c r="G493" s="50"/>
      <c r="H493" s="50"/>
      <c r="I493" s="89" t="str">
        <f t="shared" ca="1" si="79"/>
        <v>INSERT INTO math(tangen,question,answer,editor,date,count) VALUES('m2100','\\(\\quad 541　×　56　＝　 \\)','\\(\\quad 30296 \\)','harazono',NOW(),0);</v>
      </c>
      <c r="J493" s="78" t="s">
        <v>229</v>
      </c>
      <c r="K493" s="1">
        <f t="shared" ca="1" si="80"/>
        <v>541</v>
      </c>
      <c r="L493" t="s">
        <v>238</v>
      </c>
      <c r="M493" s="1">
        <f t="shared" ca="1" si="81"/>
        <v>56</v>
      </c>
      <c r="N493" t="s">
        <v>239</v>
      </c>
      <c r="O493" t="s">
        <v>230</v>
      </c>
      <c r="P493" s="78" t="s">
        <v>229</v>
      </c>
      <c r="Q493" s="1">
        <f t="shared" ca="1" si="82"/>
        <v>30296</v>
      </c>
      <c r="R493" t="s">
        <v>230</v>
      </c>
      <c r="S493" t="str">
        <f t="shared" ca="1" si="83"/>
        <v>\\(\\quad 541　×　56　＝　 \\)</v>
      </c>
      <c r="T493" t="str">
        <f t="shared" ca="1" si="84"/>
        <v>\\(\\quad 30296 \\)</v>
      </c>
    </row>
    <row r="494" spans="1:20" x14ac:dyDescent="0.55000000000000004">
      <c r="A494" s="51" t="s">
        <v>60</v>
      </c>
      <c r="C494" s="50" t="s">
        <v>168</v>
      </c>
      <c r="D494" s="50" t="str">
        <f t="shared" ca="1" si="77"/>
        <v>\\(\\quad 771　×　73　＝　 \\)</v>
      </c>
      <c r="E494" s="50" t="str">
        <f t="shared" ca="1" si="78"/>
        <v>\\(\\quad 56283 \\)</v>
      </c>
      <c r="F494" s="50" t="s">
        <v>62</v>
      </c>
      <c r="G494" s="50"/>
      <c r="H494" s="50"/>
      <c r="I494" s="89" t="str">
        <f t="shared" ca="1" si="79"/>
        <v>INSERT INTO math(tangen,question,answer,editor,date,count) VALUES('m2100','\\(\\quad 771　×　73　＝　 \\)','\\(\\quad 56283 \\)','harazono',NOW(),0);</v>
      </c>
      <c r="J494" s="78" t="s">
        <v>229</v>
      </c>
      <c r="K494" s="1">
        <f t="shared" ca="1" si="80"/>
        <v>771</v>
      </c>
      <c r="L494" t="s">
        <v>238</v>
      </c>
      <c r="M494" s="1">
        <f t="shared" ca="1" si="81"/>
        <v>73</v>
      </c>
      <c r="N494" t="s">
        <v>239</v>
      </c>
      <c r="O494" t="s">
        <v>230</v>
      </c>
      <c r="P494" s="78" t="s">
        <v>229</v>
      </c>
      <c r="Q494" s="1">
        <f t="shared" ca="1" si="82"/>
        <v>56283</v>
      </c>
      <c r="R494" t="s">
        <v>230</v>
      </c>
      <c r="S494" t="str">
        <f t="shared" ca="1" si="83"/>
        <v>\\(\\quad 771　×　73　＝　 \\)</v>
      </c>
      <c r="T494" t="str">
        <f t="shared" ca="1" si="84"/>
        <v>\\(\\quad 56283 \\)</v>
      </c>
    </row>
    <row r="495" spans="1:20" x14ac:dyDescent="0.55000000000000004">
      <c r="A495" s="51" t="s">
        <v>60</v>
      </c>
      <c r="C495" s="50" t="s">
        <v>168</v>
      </c>
      <c r="D495" s="50" t="str">
        <f t="shared" ca="1" si="77"/>
        <v>\\(\\quad 443　×　63　＝　 \\)</v>
      </c>
      <c r="E495" s="50" t="str">
        <f t="shared" ca="1" si="78"/>
        <v>\\(\\quad 27909 \\)</v>
      </c>
      <c r="F495" s="50" t="s">
        <v>62</v>
      </c>
      <c r="G495" s="50"/>
      <c r="H495" s="50"/>
      <c r="I495" s="89" t="str">
        <f t="shared" ca="1" si="79"/>
        <v>INSERT INTO math(tangen,question,answer,editor,date,count) VALUES('m2100','\\(\\quad 443　×　63　＝　 \\)','\\(\\quad 27909 \\)','harazono',NOW(),0);</v>
      </c>
      <c r="J495" s="78" t="s">
        <v>229</v>
      </c>
      <c r="K495" s="1">
        <f t="shared" ca="1" si="80"/>
        <v>443</v>
      </c>
      <c r="L495" t="s">
        <v>238</v>
      </c>
      <c r="M495" s="1">
        <f t="shared" ca="1" si="81"/>
        <v>63</v>
      </c>
      <c r="N495" t="s">
        <v>239</v>
      </c>
      <c r="O495" t="s">
        <v>230</v>
      </c>
      <c r="P495" s="78" t="s">
        <v>229</v>
      </c>
      <c r="Q495" s="1">
        <f t="shared" ca="1" si="82"/>
        <v>27909</v>
      </c>
      <c r="R495" t="s">
        <v>230</v>
      </c>
      <c r="S495" t="str">
        <f t="shared" ca="1" si="83"/>
        <v>\\(\\quad 443　×　63　＝　 \\)</v>
      </c>
      <c r="T495" t="str">
        <f t="shared" ca="1" si="84"/>
        <v>\\(\\quad 27909 \\)</v>
      </c>
    </row>
    <row r="496" spans="1:20" x14ac:dyDescent="0.55000000000000004">
      <c r="A496" s="51" t="s">
        <v>60</v>
      </c>
      <c r="C496" s="50" t="s">
        <v>168</v>
      </c>
      <c r="D496" s="50" t="str">
        <f t="shared" ca="1" si="77"/>
        <v>\\(\\quad 782　×　67　＝　 \\)</v>
      </c>
      <c r="E496" s="50" t="str">
        <f t="shared" ca="1" si="78"/>
        <v>\\(\\quad 52394 \\)</v>
      </c>
      <c r="F496" s="50" t="s">
        <v>62</v>
      </c>
      <c r="G496" s="50"/>
      <c r="H496" s="50"/>
      <c r="I496" s="89" t="str">
        <f t="shared" ca="1" si="79"/>
        <v>INSERT INTO math(tangen,question,answer,editor,date,count) VALUES('m2100','\\(\\quad 782　×　67　＝　 \\)','\\(\\quad 52394 \\)','harazono',NOW(),0);</v>
      </c>
      <c r="J496" s="78" t="s">
        <v>229</v>
      </c>
      <c r="K496" s="1">
        <f t="shared" ca="1" si="80"/>
        <v>782</v>
      </c>
      <c r="L496" t="s">
        <v>238</v>
      </c>
      <c r="M496" s="1">
        <f t="shared" ca="1" si="81"/>
        <v>67</v>
      </c>
      <c r="N496" t="s">
        <v>239</v>
      </c>
      <c r="O496" t="s">
        <v>230</v>
      </c>
      <c r="P496" s="78" t="s">
        <v>229</v>
      </c>
      <c r="Q496" s="1">
        <f t="shared" ca="1" si="82"/>
        <v>52394</v>
      </c>
      <c r="R496" t="s">
        <v>230</v>
      </c>
      <c r="S496" t="str">
        <f t="shared" ca="1" si="83"/>
        <v>\\(\\quad 782　×　67　＝　 \\)</v>
      </c>
      <c r="T496" t="str">
        <f t="shared" ca="1" si="84"/>
        <v>\\(\\quad 52394 \\)</v>
      </c>
    </row>
    <row r="497" spans="1:20" x14ac:dyDescent="0.55000000000000004">
      <c r="A497" s="51" t="s">
        <v>60</v>
      </c>
      <c r="C497" s="50" t="s">
        <v>168</v>
      </c>
      <c r="D497" s="50" t="str">
        <f t="shared" ca="1" si="77"/>
        <v>\\(\\quad 782　×　98　＝　 \\)</v>
      </c>
      <c r="E497" s="50" t="str">
        <f t="shared" ca="1" si="78"/>
        <v>\\(\\quad 76636 \\)</v>
      </c>
      <c r="F497" s="50" t="s">
        <v>62</v>
      </c>
      <c r="G497" s="50"/>
      <c r="H497" s="50"/>
      <c r="I497" s="89" t="str">
        <f t="shared" ca="1" si="79"/>
        <v>INSERT INTO math(tangen,question,answer,editor,date,count) VALUES('m2100','\\(\\quad 782　×　98　＝　 \\)','\\(\\quad 76636 \\)','harazono',NOW(),0);</v>
      </c>
      <c r="J497" s="78" t="s">
        <v>229</v>
      </c>
      <c r="K497" s="1">
        <f ca="1">RANDBETWEEN(100,999)</f>
        <v>782</v>
      </c>
      <c r="L497" t="s">
        <v>238</v>
      </c>
      <c r="M497" s="1">
        <f t="shared" ca="1" si="81"/>
        <v>98</v>
      </c>
      <c r="N497" t="s">
        <v>239</v>
      </c>
      <c r="O497" t="s">
        <v>230</v>
      </c>
      <c r="P497" s="78" t="s">
        <v>229</v>
      </c>
      <c r="Q497" s="1">
        <f t="shared" ca="1" si="82"/>
        <v>76636</v>
      </c>
      <c r="R497" t="s">
        <v>230</v>
      </c>
      <c r="S497" t="str">
        <f t="shared" ca="1" si="83"/>
        <v>\\(\\quad 782　×　98　＝　 \\)</v>
      </c>
      <c r="T497" t="str">
        <f t="shared" ca="1" si="84"/>
        <v>\\(\\quad 76636 \\)</v>
      </c>
    </row>
    <row r="498" spans="1:20" x14ac:dyDescent="0.55000000000000004">
      <c r="A498" s="51" t="s">
        <v>60</v>
      </c>
      <c r="C498" s="50" t="s">
        <v>168</v>
      </c>
      <c r="D498" s="50" t="str">
        <f t="shared" ref="D498:D518" ca="1" si="85">S498</f>
        <v>\\(\\quad 503　×　56　＝　 \\)</v>
      </c>
      <c r="E498" s="50" t="str">
        <f t="shared" ref="E498:E518" ca="1" si="86">T498</f>
        <v>\\(\\quad 28168 \\)</v>
      </c>
      <c r="F498" s="50" t="s">
        <v>62</v>
      </c>
      <c r="G498" s="50"/>
      <c r="H498" s="50"/>
      <c r="I498" s="89" t="str">
        <f t="shared" ref="I498:I518" ca="1" si="87">"INSERT INTO "&amp;A498&amp;"(tangen,question,answer,editor,date,count) VALUES('"&amp;C498&amp;"','"&amp;D498&amp;"','"&amp;E498&amp;"','"&amp;F498&amp;"',NOW(),0);"</f>
        <v>INSERT INTO math(tangen,question,answer,editor,date,count) VALUES('m2100','\\(\\quad 503　×　56　＝　 \\)','\\(\\quad 28168 \\)','harazono',NOW(),0);</v>
      </c>
      <c r="J498" s="78" t="s">
        <v>229</v>
      </c>
      <c r="K498" s="1">
        <f t="shared" ref="K498:K547" ca="1" si="88">RANDBETWEEN(100,999)</f>
        <v>503</v>
      </c>
      <c r="L498" t="s">
        <v>238</v>
      </c>
      <c r="M498" s="1">
        <f t="shared" ca="1" si="81"/>
        <v>56</v>
      </c>
      <c r="N498" t="s">
        <v>239</v>
      </c>
      <c r="O498" t="s">
        <v>230</v>
      </c>
      <c r="P498" s="78" t="s">
        <v>229</v>
      </c>
      <c r="Q498" s="1">
        <f t="shared" ref="Q498:Q518" ca="1" si="89">K498*M498</f>
        <v>28168</v>
      </c>
      <c r="R498" t="s">
        <v>230</v>
      </c>
      <c r="S498" t="str">
        <f t="shared" ca="1" si="83"/>
        <v>\\(\\quad 503　×　56　＝　 \\)</v>
      </c>
      <c r="T498" t="str">
        <f t="shared" ca="1" si="84"/>
        <v>\\(\\quad 28168 \\)</v>
      </c>
    </row>
    <row r="499" spans="1:20" x14ac:dyDescent="0.55000000000000004">
      <c r="A499" s="51" t="s">
        <v>60</v>
      </c>
      <c r="C499" s="50" t="s">
        <v>168</v>
      </c>
      <c r="D499" s="50" t="str">
        <f t="shared" ca="1" si="85"/>
        <v>\\(\\quad 435　×　97　＝　 \\)</v>
      </c>
      <c r="E499" s="50" t="str">
        <f t="shared" ca="1" si="86"/>
        <v>\\(\\quad 42195 \\)</v>
      </c>
      <c r="F499" s="50" t="s">
        <v>62</v>
      </c>
      <c r="G499" s="50"/>
      <c r="H499" s="50"/>
      <c r="I499" s="89" t="str">
        <f t="shared" ca="1" si="87"/>
        <v>INSERT INTO math(tangen,question,answer,editor,date,count) VALUES('m2100','\\(\\quad 435　×　97　＝　 \\)','\\(\\quad 42195 \\)','harazono',NOW(),0);</v>
      </c>
      <c r="J499" s="78" t="s">
        <v>229</v>
      </c>
      <c r="K499" s="1">
        <f t="shared" ca="1" si="88"/>
        <v>435</v>
      </c>
      <c r="L499" t="s">
        <v>238</v>
      </c>
      <c r="M499" s="1">
        <f t="shared" ca="1" si="81"/>
        <v>97</v>
      </c>
      <c r="N499" t="s">
        <v>239</v>
      </c>
      <c r="O499" t="s">
        <v>230</v>
      </c>
      <c r="P499" s="78" t="s">
        <v>229</v>
      </c>
      <c r="Q499" s="1">
        <f t="shared" ca="1" si="89"/>
        <v>42195</v>
      </c>
      <c r="R499" t="s">
        <v>230</v>
      </c>
      <c r="S499" t="str">
        <f t="shared" ca="1" si="83"/>
        <v>\\(\\quad 435　×　97　＝　 \\)</v>
      </c>
      <c r="T499" t="str">
        <f t="shared" ca="1" si="84"/>
        <v>\\(\\quad 42195 \\)</v>
      </c>
    </row>
    <row r="500" spans="1:20" x14ac:dyDescent="0.55000000000000004">
      <c r="A500" s="51" t="s">
        <v>60</v>
      </c>
      <c r="C500" s="50" t="s">
        <v>168</v>
      </c>
      <c r="D500" s="50" t="str">
        <f t="shared" ca="1" si="85"/>
        <v>\\(\\quad 514　×　88　＝　 \\)</v>
      </c>
      <c r="E500" s="50" t="str">
        <f t="shared" ca="1" si="86"/>
        <v>\\(\\quad 45232 \\)</v>
      </c>
      <c r="F500" s="50" t="s">
        <v>62</v>
      </c>
      <c r="G500" s="50"/>
      <c r="H500" s="50"/>
      <c r="I500" s="89" t="str">
        <f t="shared" ca="1" si="87"/>
        <v>INSERT INTO math(tangen,question,answer,editor,date,count) VALUES('m2100','\\(\\quad 514　×　88　＝　 \\)','\\(\\quad 45232 \\)','harazono',NOW(),0);</v>
      </c>
      <c r="J500" s="78" t="s">
        <v>229</v>
      </c>
      <c r="K500" s="1">
        <f t="shared" ca="1" si="88"/>
        <v>514</v>
      </c>
      <c r="L500" t="s">
        <v>238</v>
      </c>
      <c r="M500" s="1">
        <f t="shared" ca="1" si="81"/>
        <v>88</v>
      </c>
      <c r="N500" t="s">
        <v>239</v>
      </c>
      <c r="O500" t="s">
        <v>230</v>
      </c>
      <c r="P500" s="78" t="s">
        <v>229</v>
      </c>
      <c r="Q500" s="1">
        <f t="shared" ca="1" si="89"/>
        <v>45232</v>
      </c>
      <c r="R500" t="s">
        <v>230</v>
      </c>
      <c r="S500" t="str">
        <f t="shared" ca="1" si="83"/>
        <v>\\(\\quad 514　×　88　＝　 \\)</v>
      </c>
      <c r="T500" t="str">
        <f t="shared" ca="1" si="84"/>
        <v>\\(\\quad 45232 \\)</v>
      </c>
    </row>
    <row r="501" spans="1:20" x14ac:dyDescent="0.55000000000000004">
      <c r="A501" s="51" t="s">
        <v>60</v>
      </c>
      <c r="C501" s="50" t="s">
        <v>168</v>
      </c>
      <c r="D501" s="50" t="str">
        <f t="shared" ca="1" si="85"/>
        <v>\\(\\quad 145　×　48　＝　 \\)</v>
      </c>
      <c r="E501" s="50" t="str">
        <f t="shared" ca="1" si="86"/>
        <v>\\(\\quad 6960 \\)</v>
      </c>
      <c r="F501" s="50" t="s">
        <v>62</v>
      </c>
      <c r="G501" s="50"/>
      <c r="H501" s="50"/>
      <c r="I501" s="89" t="str">
        <f t="shared" ca="1" si="87"/>
        <v>INSERT INTO math(tangen,question,answer,editor,date,count) VALUES('m2100','\\(\\quad 145　×　48　＝　 \\)','\\(\\quad 6960 \\)','harazono',NOW(),0);</v>
      </c>
      <c r="J501" s="78" t="s">
        <v>229</v>
      </c>
      <c r="K501" s="1">
        <f t="shared" ca="1" si="88"/>
        <v>145</v>
      </c>
      <c r="L501" t="s">
        <v>238</v>
      </c>
      <c r="M501" s="1">
        <f t="shared" ca="1" si="81"/>
        <v>48</v>
      </c>
      <c r="N501" t="s">
        <v>239</v>
      </c>
      <c r="O501" t="s">
        <v>230</v>
      </c>
      <c r="P501" s="78" t="s">
        <v>229</v>
      </c>
      <c r="Q501" s="1">
        <f t="shared" ca="1" si="89"/>
        <v>6960</v>
      </c>
      <c r="R501" t="s">
        <v>230</v>
      </c>
      <c r="S501" t="str">
        <f t="shared" ca="1" si="83"/>
        <v>\\(\\quad 145　×　48　＝　 \\)</v>
      </c>
      <c r="T501" t="str">
        <f t="shared" ca="1" si="84"/>
        <v>\\(\\quad 6960 \\)</v>
      </c>
    </row>
    <row r="502" spans="1:20" x14ac:dyDescent="0.55000000000000004">
      <c r="A502" s="51" t="s">
        <v>60</v>
      </c>
      <c r="C502" s="50" t="s">
        <v>168</v>
      </c>
      <c r="D502" s="50" t="str">
        <f t="shared" ca="1" si="85"/>
        <v>\\(\\quad 232　×　62　＝　 \\)</v>
      </c>
      <c r="E502" s="50" t="str">
        <f t="shared" ca="1" si="86"/>
        <v>\\(\\quad 14384 \\)</v>
      </c>
      <c r="F502" s="50" t="s">
        <v>62</v>
      </c>
      <c r="G502" s="50"/>
      <c r="H502" s="50"/>
      <c r="I502" s="89" t="str">
        <f t="shared" ca="1" si="87"/>
        <v>INSERT INTO math(tangen,question,answer,editor,date,count) VALUES('m2100','\\(\\quad 232　×　62　＝　 \\)','\\(\\quad 14384 \\)','harazono',NOW(),0);</v>
      </c>
      <c r="J502" s="78" t="s">
        <v>229</v>
      </c>
      <c r="K502" s="1">
        <f t="shared" ca="1" si="88"/>
        <v>232</v>
      </c>
      <c r="L502" t="s">
        <v>238</v>
      </c>
      <c r="M502" s="1">
        <f t="shared" ca="1" si="81"/>
        <v>62</v>
      </c>
      <c r="N502" t="s">
        <v>239</v>
      </c>
      <c r="O502" t="s">
        <v>230</v>
      </c>
      <c r="P502" s="78" t="s">
        <v>229</v>
      </c>
      <c r="Q502" s="1">
        <f t="shared" ca="1" si="89"/>
        <v>14384</v>
      </c>
      <c r="R502" t="s">
        <v>230</v>
      </c>
      <c r="S502" t="str">
        <f t="shared" ca="1" si="83"/>
        <v>\\(\\quad 232　×　62　＝　 \\)</v>
      </c>
      <c r="T502" t="str">
        <f t="shared" ca="1" si="84"/>
        <v>\\(\\quad 14384 \\)</v>
      </c>
    </row>
    <row r="503" spans="1:20" x14ac:dyDescent="0.55000000000000004">
      <c r="A503" s="51" t="s">
        <v>60</v>
      </c>
      <c r="C503" s="50" t="s">
        <v>168</v>
      </c>
      <c r="D503" s="50" t="str">
        <f t="shared" ca="1" si="85"/>
        <v>\\(\\quad 549　×　25　＝　 \\)</v>
      </c>
      <c r="E503" s="50" t="str">
        <f t="shared" ca="1" si="86"/>
        <v>\\(\\quad 13725 \\)</v>
      </c>
      <c r="F503" s="50" t="s">
        <v>62</v>
      </c>
      <c r="G503" s="50"/>
      <c r="H503" s="50"/>
      <c r="I503" s="89" t="str">
        <f t="shared" ca="1" si="87"/>
        <v>INSERT INTO math(tangen,question,answer,editor,date,count) VALUES('m2100','\\(\\quad 549　×　25　＝　 \\)','\\(\\quad 13725 \\)','harazono',NOW(),0);</v>
      </c>
      <c r="J503" s="78" t="s">
        <v>229</v>
      </c>
      <c r="K503" s="1">
        <f t="shared" ca="1" si="88"/>
        <v>549</v>
      </c>
      <c r="L503" t="s">
        <v>238</v>
      </c>
      <c r="M503" s="1">
        <f t="shared" ca="1" si="81"/>
        <v>25</v>
      </c>
      <c r="N503" t="s">
        <v>239</v>
      </c>
      <c r="O503" t="s">
        <v>230</v>
      </c>
      <c r="P503" s="78" t="s">
        <v>229</v>
      </c>
      <c r="Q503" s="1">
        <f t="shared" ca="1" si="89"/>
        <v>13725</v>
      </c>
      <c r="R503" t="s">
        <v>230</v>
      </c>
      <c r="S503" t="str">
        <f t="shared" ca="1" si="83"/>
        <v>\\(\\quad 549　×　25　＝　 \\)</v>
      </c>
      <c r="T503" t="str">
        <f t="shared" ca="1" si="84"/>
        <v>\\(\\quad 13725 \\)</v>
      </c>
    </row>
    <row r="504" spans="1:20" x14ac:dyDescent="0.55000000000000004">
      <c r="A504" s="51" t="s">
        <v>60</v>
      </c>
      <c r="C504" s="50" t="s">
        <v>168</v>
      </c>
      <c r="D504" s="50" t="str">
        <f t="shared" ca="1" si="85"/>
        <v>\\(\\quad 456　×　78　＝　 \\)</v>
      </c>
      <c r="E504" s="50" t="str">
        <f t="shared" ca="1" si="86"/>
        <v>\\(\\quad 35568 \\)</v>
      </c>
      <c r="F504" s="50" t="s">
        <v>62</v>
      </c>
      <c r="G504" s="50"/>
      <c r="H504" s="50"/>
      <c r="I504" s="89" t="str">
        <f t="shared" ca="1" si="87"/>
        <v>INSERT INTO math(tangen,question,answer,editor,date,count) VALUES('m2100','\\(\\quad 456　×　78　＝　 \\)','\\(\\quad 35568 \\)','harazono',NOW(),0);</v>
      </c>
      <c r="J504" s="78" t="s">
        <v>229</v>
      </c>
      <c r="K504" s="1">
        <f t="shared" ca="1" si="88"/>
        <v>456</v>
      </c>
      <c r="L504" t="s">
        <v>238</v>
      </c>
      <c r="M504" s="1">
        <f t="shared" ca="1" si="81"/>
        <v>78</v>
      </c>
      <c r="N504" t="s">
        <v>239</v>
      </c>
      <c r="O504" t="s">
        <v>230</v>
      </c>
      <c r="P504" s="78" t="s">
        <v>229</v>
      </c>
      <c r="Q504" s="1">
        <f t="shared" ca="1" si="89"/>
        <v>35568</v>
      </c>
      <c r="R504" t="s">
        <v>230</v>
      </c>
      <c r="S504" t="str">
        <f t="shared" ca="1" si="83"/>
        <v>\\(\\quad 456　×　78　＝　 \\)</v>
      </c>
      <c r="T504" t="str">
        <f t="shared" ca="1" si="84"/>
        <v>\\(\\quad 35568 \\)</v>
      </c>
    </row>
    <row r="505" spans="1:20" x14ac:dyDescent="0.55000000000000004">
      <c r="A505" s="51" t="s">
        <v>60</v>
      </c>
      <c r="C505" s="50" t="s">
        <v>168</v>
      </c>
      <c r="D505" s="50" t="str">
        <f t="shared" ca="1" si="85"/>
        <v>\\(\\quad 457　×　66　＝　 \\)</v>
      </c>
      <c r="E505" s="50" t="str">
        <f t="shared" ca="1" si="86"/>
        <v>\\(\\quad 30162 \\)</v>
      </c>
      <c r="F505" s="50" t="s">
        <v>62</v>
      </c>
      <c r="G505" s="50"/>
      <c r="H505" s="50"/>
      <c r="I505" s="89" t="str">
        <f t="shared" ca="1" si="87"/>
        <v>INSERT INTO math(tangen,question,answer,editor,date,count) VALUES('m2100','\\(\\quad 457　×　66　＝　 \\)','\\(\\quad 30162 \\)','harazono',NOW(),0);</v>
      </c>
      <c r="J505" s="78" t="s">
        <v>229</v>
      </c>
      <c r="K505" s="1">
        <f t="shared" ca="1" si="88"/>
        <v>457</v>
      </c>
      <c r="L505" t="s">
        <v>238</v>
      </c>
      <c r="M505" s="1">
        <f t="shared" ca="1" si="81"/>
        <v>66</v>
      </c>
      <c r="N505" t="s">
        <v>239</v>
      </c>
      <c r="O505" t="s">
        <v>230</v>
      </c>
      <c r="P505" s="78" t="s">
        <v>229</v>
      </c>
      <c r="Q505" s="1">
        <f t="shared" ca="1" si="89"/>
        <v>30162</v>
      </c>
      <c r="R505" t="s">
        <v>230</v>
      </c>
      <c r="S505" t="str">
        <f t="shared" ca="1" si="83"/>
        <v>\\(\\quad 457　×　66　＝　 \\)</v>
      </c>
      <c r="T505" t="str">
        <f t="shared" ca="1" si="84"/>
        <v>\\(\\quad 30162 \\)</v>
      </c>
    </row>
    <row r="506" spans="1:20" x14ac:dyDescent="0.55000000000000004">
      <c r="A506" s="51" t="s">
        <v>60</v>
      </c>
      <c r="C506" s="50" t="s">
        <v>168</v>
      </c>
      <c r="D506" s="50" t="str">
        <f t="shared" ca="1" si="85"/>
        <v>\\(\\quad 781　×　22　＝　 \\)</v>
      </c>
      <c r="E506" s="50" t="str">
        <f t="shared" ca="1" si="86"/>
        <v>\\(\\quad 17182 \\)</v>
      </c>
      <c r="F506" s="50" t="s">
        <v>62</v>
      </c>
      <c r="G506" s="50"/>
      <c r="H506" s="50"/>
      <c r="I506" s="89" t="str">
        <f t="shared" ca="1" si="87"/>
        <v>INSERT INTO math(tangen,question,answer,editor,date,count) VALUES('m2100','\\(\\quad 781　×　22　＝　 \\)','\\(\\quad 17182 \\)','harazono',NOW(),0);</v>
      </c>
      <c r="J506" s="78" t="s">
        <v>229</v>
      </c>
      <c r="K506" s="1">
        <f t="shared" ca="1" si="88"/>
        <v>781</v>
      </c>
      <c r="L506" t="s">
        <v>238</v>
      </c>
      <c r="M506" s="1">
        <f t="shared" ca="1" si="81"/>
        <v>22</v>
      </c>
      <c r="N506" t="s">
        <v>239</v>
      </c>
      <c r="O506" t="s">
        <v>230</v>
      </c>
      <c r="P506" s="78" t="s">
        <v>229</v>
      </c>
      <c r="Q506" s="1">
        <f t="shared" ca="1" si="89"/>
        <v>17182</v>
      </c>
      <c r="R506" t="s">
        <v>230</v>
      </c>
      <c r="S506" t="str">
        <f t="shared" ca="1" si="83"/>
        <v>\\(\\quad 781　×　22　＝　 \\)</v>
      </c>
      <c r="T506" t="str">
        <f t="shared" ca="1" si="84"/>
        <v>\\(\\quad 17182 \\)</v>
      </c>
    </row>
    <row r="507" spans="1:20" x14ac:dyDescent="0.55000000000000004">
      <c r="A507" s="51" t="s">
        <v>60</v>
      </c>
      <c r="C507" s="50" t="s">
        <v>168</v>
      </c>
      <c r="D507" s="50" t="str">
        <f t="shared" ca="1" si="85"/>
        <v>\\(\\quad 389　×　23　＝　 \\)</v>
      </c>
      <c r="E507" s="50" t="str">
        <f t="shared" ca="1" si="86"/>
        <v>\\(\\quad 8947 \\)</v>
      </c>
      <c r="F507" s="50" t="s">
        <v>62</v>
      </c>
      <c r="G507" s="50"/>
      <c r="H507" s="50"/>
      <c r="I507" s="89" t="str">
        <f t="shared" ca="1" si="87"/>
        <v>INSERT INTO math(tangen,question,answer,editor,date,count) VALUES('m2100','\\(\\quad 389　×　23　＝　 \\)','\\(\\quad 8947 \\)','harazono',NOW(),0);</v>
      </c>
      <c r="J507" s="78" t="s">
        <v>229</v>
      </c>
      <c r="K507" s="1">
        <f t="shared" ca="1" si="88"/>
        <v>389</v>
      </c>
      <c r="L507" t="s">
        <v>238</v>
      </c>
      <c r="M507" s="1">
        <f t="shared" ca="1" si="81"/>
        <v>23</v>
      </c>
      <c r="N507" t="s">
        <v>239</v>
      </c>
      <c r="O507" t="s">
        <v>230</v>
      </c>
      <c r="P507" s="78" t="s">
        <v>229</v>
      </c>
      <c r="Q507" s="1">
        <f t="shared" ca="1" si="89"/>
        <v>8947</v>
      </c>
      <c r="R507" t="s">
        <v>230</v>
      </c>
      <c r="S507" t="str">
        <f t="shared" ca="1" si="83"/>
        <v>\\(\\quad 389　×　23　＝　 \\)</v>
      </c>
      <c r="T507" t="str">
        <f t="shared" ca="1" si="84"/>
        <v>\\(\\quad 8947 \\)</v>
      </c>
    </row>
    <row r="508" spans="1:20" x14ac:dyDescent="0.55000000000000004">
      <c r="A508" s="51" t="s">
        <v>60</v>
      </c>
      <c r="C508" s="50" t="s">
        <v>168</v>
      </c>
      <c r="D508" s="50" t="str">
        <f t="shared" ca="1" si="85"/>
        <v>\\(\\quad 227　×　94　＝　 \\)</v>
      </c>
      <c r="E508" s="50" t="str">
        <f t="shared" ca="1" si="86"/>
        <v>\\(\\quad 21338 \\)</v>
      </c>
      <c r="F508" s="50" t="s">
        <v>62</v>
      </c>
      <c r="G508" s="50"/>
      <c r="H508" s="50"/>
      <c r="I508" s="89" t="str">
        <f t="shared" ca="1" si="87"/>
        <v>INSERT INTO math(tangen,question,answer,editor,date,count) VALUES('m2100','\\(\\quad 227　×　94　＝　 \\)','\\(\\quad 21338 \\)','harazono',NOW(),0);</v>
      </c>
      <c r="J508" s="78" t="s">
        <v>229</v>
      </c>
      <c r="K508" s="1">
        <f t="shared" ca="1" si="88"/>
        <v>227</v>
      </c>
      <c r="L508" t="s">
        <v>238</v>
      </c>
      <c r="M508" s="1">
        <f t="shared" ca="1" si="81"/>
        <v>94</v>
      </c>
      <c r="N508" t="s">
        <v>239</v>
      </c>
      <c r="O508" t="s">
        <v>230</v>
      </c>
      <c r="P508" s="78" t="s">
        <v>229</v>
      </c>
      <c r="Q508" s="1">
        <f t="shared" ca="1" si="89"/>
        <v>21338</v>
      </c>
      <c r="R508" t="s">
        <v>230</v>
      </c>
      <c r="S508" t="str">
        <f t="shared" ca="1" si="83"/>
        <v>\\(\\quad 227　×　94　＝　 \\)</v>
      </c>
      <c r="T508" t="str">
        <f t="shared" ca="1" si="84"/>
        <v>\\(\\quad 21338 \\)</v>
      </c>
    </row>
    <row r="509" spans="1:20" x14ac:dyDescent="0.55000000000000004">
      <c r="A509" s="51" t="s">
        <v>60</v>
      </c>
      <c r="C509" s="50" t="s">
        <v>168</v>
      </c>
      <c r="D509" s="50" t="str">
        <f t="shared" ca="1" si="85"/>
        <v>\\(\\quad 811　×　26　＝　 \\)</v>
      </c>
      <c r="E509" s="50" t="str">
        <f t="shared" ca="1" si="86"/>
        <v>\\(\\quad 21086 \\)</v>
      </c>
      <c r="F509" s="50" t="s">
        <v>62</v>
      </c>
      <c r="G509" s="50"/>
      <c r="H509" s="50"/>
      <c r="I509" s="89" t="str">
        <f t="shared" ca="1" si="87"/>
        <v>INSERT INTO math(tangen,question,answer,editor,date,count) VALUES('m2100','\\(\\quad 811　×　26　＝　 \\)','\\(\\quad 21086 \\)','harazono',NOW(),0);</v>
      </c>
      <c r="J509" s="78" t="s">
        <v>229</v>
      </c>
      <c r="K509" s="1">
        <f t="shared" ca="1" si="88"/>
        <v>811</v>
      </c>
      <c r="L509" t="s">
        <v>238</v>
      </c>
      <c r="M509" s="1">
        <f t="shared" ca="1" si="81"/>
        <v>26</v>
      </c>
      <c r="N509" t="s">
        <v>239</v>
      </c>
      <c r="O509" t="s">
        <v>230</v>
      </c>
      <c r="P509" s="78" t="s">
        <v>229</v>
      </c>
      <c r="Q509" s="1">
        <f t="shared" ca="1" si="89"/>
        <v>21086</v>
      </c>
      <c r="R509" t="s">
        <v>230</v>
      </c>
      <c r="S509" t="str">
        <f t="shared" ca="1" si="83"/>
        <v>\\(\\quad 811　×　26　＝　 \\)</v>
      </c>
      <c r="T509" t="str">
        <f t="shared" ca="1" si="84"/>
        <v>\\(\\quad 21086 \\)</v>
      </c>
    </row>
    <row r="510" spans="1:20" x14ac:dyDescent="0.55000000000000004">
      <c r="A510" s="51" t="s">
        <v>60</v>
      </c>
      <c r="C510" s="50" t="s">
        <v>168</v>
      </c>
      <c r="D510" s="50" t="str">
        <f t="shared" ca="1" si="85"/>
        <v>\\(\\quad 101　×　31　＝　 \\)</v>
      </c>
      <c r="E510" s="50" t="str">
        <f t="shared" ca="1" si="86"/>
        <v>\\(\\quad 3131 \\)</v>
      </c>
      <c r="F510" s="50" t="s">
        <v>62</v>
      </c>
      <c r="G510" s="50"/>
      <c r="H510" s="50"/>
      <c r="I510" s="89" t="str">
        <f t="shared" ca="1" si="87"/>
        <v>INSERT INTO math(tangen,question,answer,editor,date,count) VALUES('m2100','\\(\\quad 101　×　31　＝　 \\)','\\(\\quad 3131 \\)','harazono',NOW(),0);</v>
      </c>
      <c r="J510" s="78" t="s">
        <v>229</v>
      </c>
      <c r="K510" s="1">
        <f t="shared" ca="1" si="88"/>
        <v>101</v>
      </c>
      <c r="L510" t="s">
        <v>238</v>
      </c>
      <c r="M510" s="1">
        <f t="shared" ca="1" si="81"/>
        <v>31</v>
      </c>
      <c r="N510" t="s">
        <v>239</v>
      </c>
      <c r="O510" t="s">
        <v>230</v>
      </c>
      <c r="P510" s="78" t="s">
        <v>229</v>
      </c>
      <c r="Q510" s="1">
        <f t="shared" ca="1" si="89"/>
        <v>3131</v>
      </c>
      <c r="R510" t="s">
        <v>230</v>
      </c>
      <c r="S510" t="str">
        <f t="shared" ca="1" si="83"/>
        <v>\\(\\quad 101　×　31　＝　 \\)</v>
      </c>
      <c r="T510" t="str">
        <f t="shared" ca="1" si="84"/>
        <v>\\(\\quad 3131 \\)</v>
      </c>
    </row>
    <row r="511" spans="1:20" x14ac:dyDescent="0.55000000000000004">
      <c r="A511" s="51" t="s">
        <v>60</v>
      </c>
      <c r="C511" s="50" t="s">
        <v>168</v>
      </c>
      <c r="D511" s="50" t="str">
        <f t="shared" ca="1" si="85"/>
        <v>\\(\\quad 540　×　23　＝　 \\)</v>
      </c>
      <c r="E511" s="50" t="str">
        <f t="shared" ca="1" si="86"/>
        <v>\\(\\quad 12420 \\)</v>
      </c>
      <c r="F511" s="50" t="s">
        <v>62</v>
      </c>
      <c r="G511" s="50"/>
      <c r="H511" s="50"/>
      <c r="I511" s="89" t="str">
        <f t="shared" ca="1" si="87"/>
        <v>INSERT INTO math(tangen,question,answer,editor,date,count) VALUES('m2100','\\(\\quad 540　×　23　＝　 \\)','\\(\\quad 12420 \\)','harazono',NOW(),0);</v>
      </c>
      <c r="J511" s="78" t="s">
        <v>229</v>
      </c>
      <c r="K511" s="1">
        <f t="shared" ca="1" si="88"/>
        <v>540</v>
      </c>
      <c r="L511" t="s">
        <v>238</v>
      </c>
      <c r="M511" s="1">
        <f t="shared" ca="1" si="81"/>
        <v>23</v>
      </c>
      <c r="N511" t="s">
        <v>239</v>
      </c>
      <c r="O511" t="s">
        <v>230</v>
      </c>
      <c r="P511" s="78" t="s">
        <v>229</v>
      </c>
      <c r="Q511" s="1">
        <f t="shared" ca="1" si="89"/>
        <v>12420</v>
      </c>
      <c r="R511" t="s">
        <v>230</v>
      </c>
      <c r="S511" t="str">
        <f t="shared" ca="1" si="83"/>
        <v>\\(\\quad 540　×　23　＝　 \\)</v>
      </c>
      <c r="T511" t="str">
        <f t="shared" ca="1" si="84"/>
        <v>\\(\\quad 12420 \\)</v>
      </c>
    </row>
    <row r="512" spans="1:20" x14ac:dyDescent="0.55000000000000004">
      <c r="A512" s="51" t="s">
        <v>60</v>
      </c>
      <c r="C512" s="50" t="s">
        <v>168</v>
      </c>
      <c r="D512" s="50" t="str">
        <f t="shared" ca="1" si="85"/>
        <v>\\(\\quad 254　×　54　＝　 \\)</v>
      </c>
      <c r="E512" s="50" t="str">
        <f t="shared" ca="1" si="86"/>
        <v>\\(\\quad 13716 \\)</v>
      </c>
      <c r="F512" s="50" t="s">
        <v>62</v>
      </c>
      <c r="G512" s="50"/>
      <c r="H512" s="50"/>
      <c r="I512" s="89" t="str">
        <f t="shared" ca="1" si="87"/>
        <v>INSERT INTO math(tangen,question,answer,editor,date,count) VALUES('m2100','\\(\\quad 254　×　54　＝　 \\)','\\(\\quad 13716 \\)','harazono',NOW(),0);</v>
      </c>
      <c r="J512" s="78" t="s">
        <v>229</v>
      </c>
      <c r="K512" s="1">
        <f t="shared" ca="1" si="88"/>
        <v>254</v>
      </c>
      <c r="L512" t="s">
        <v>238</v>
      </c>
      <c r="M512" s="1">
        <f t="shared" ca="1" si="81"/>
        <v>54</v>
      </c>
      <c r="N512" t="s">
        <v>239</v>
      </c>
      <c r="O512" t="s">
        <v>230</v>
      </c>
      <c r="P512" s="78" t="s">
        <v>229</v>
      </c>
      <c r="Q512" s="1">
        <f t="shared" ca="1" si="89"/>
        <v>13716</v>
      </c>
      <c r="R512" t="s">
        <v>230</v>
      </c>
      <c r="S512" t="str">
        <f t="shared" ca="1" si="83"/>
        <v>\\(\\quad 254　×　54　＝　 \\)</v>
      </c>
      <c r="T512" t="str">
        <f t="shared" ca="1" si="84"/>
        <v>\\(\\quad 13716 \\)</v>
      </c>
    </row>
    <row r="513" spans="1:20" x14ac:dyDescent="0.55000000000000004">
      <c r="A513" s="51" t="s">
        <v>60</v>
      </c>
      <c r="C513" s="50" t="s">
        <v>168</v>
      </c>
      <c r="D513" s="50" t="str">
        <f t="shared" ca="1" si="85"/>
        <v>\\(\\quad 132　×　45　＝　 \\)</v>
      </c>
      <c r="E513" s="50" t="str">
        <f t="shared" ca="1" si="86"/>
        <v>\\(\\quad 5940 \\)</v>
      </c>
      <c r="F513" s="50" t="s">
        <v>62</v>
      </c>
      <c r="G513" s="50"/>
      <c r="H513" s="50"/>
      <c r="I513" s="89" t="str">
        <f t="shared" ca="1" si="87"/>
        <v>INSERT INTO math(tangen,question,answer,editor,date,count) VALUES('m2100','\\(\\quad 132　×　45　＝　 \\)','\\(\\quad 5940 \\)','harazono',NOW(),0);</v>
      </c>
      <c r="J513" s="78" t="s">
        <v>229</v>
      </c>
      <c r="K513" s="1">
        <f t="shared" ca="1" si="88"/>
        <v>132</v>
      </c>
      <c r="L513" t="s">
        <v>238</v>
      </c>
      <c r="M513" s="1">
        <f t="shared" ref="M513:M547" ca="1" si="90">RANDBETWEEN(21,99)</f>
        <v>45</v>
      </c>
      <c r="N513" t="s">
        <v>239</v>
      </c>
      <c r="O513" t="s">
        <v>230</v>
      </c>
      <c r="P513" s="78" t="s">
        <v>229</v>
      </c>
      <c r="Q513" s="1">
        <f t="shared" ca="1" si="89"/>
        <v>5940</v>
      </c>
      <c r="R513" t="s">
        <v>230</v>
      </c>
      <c r="S513" t="str">
        <f t="shared" ca="1" si="83"/>
        <v>\\(\\quad 132　×　45　＝　 \\)</v>
      </c>
      <c r="T513" t="str">
        <f t="shared" ca="1" si="84"/>
        <v>\\(\\quad 5940 \\)</v>
      </c>
    </row>
    <row r="514" spans="1:20" x14ac:dyDescent="0.55000000000000004">
      <c r="A514" s="51" t="s">
        <v>60</v>
      </c>
      <c r="C514" s="50" t="s">
        <v>168</v>
      </c>
      <c r="D514" s="50" t="str">
        <f t="shared" ca="1" si="85"/>
        <v>\\(\\quad 988　×　85　＝　 \\)</v>
      </c>
      <c r="E514" s="50" t="str">
        <f t="shared" ca="1" si="86"/>
        <v>\\(\\quad 83980 \\)</v>
      </c>
      <c r="F514" s="50" t="s">
        <v>62</v>
      </c>
      <c r="G514" s="50"/>
      <c r="H514" s="50"/>
      <c r="I514" s="89" t="str">
        <f t="shared" ca="1" si="87"/>
        <v>INSERT INTO math(tangen,question,answer,editor,date,count) VALUES('m2100','\\(\\quad 988　×　85　＝　 \\)','\\(\\quad 83980 \\)','harazono',NOW(),0);</v>
      </c>
      <c r="J514" s="78" t="s">
        <v>229</v>
      </c>
      <c r="K514" s="1">
        <f t="shared" ca="1" si="88"/>
        <v>988</v>
      </c>
      <c r="L514" t="s">
        <v>238</v>
      </c>
      <c r="M514" s="1">
        <f t="shared" ca="1" si="90"/>
        <v>85</v>
      </c>
      <c r="N514" t="s">
        <v>239</v>
      </c>
      <c r="O514" t="s">
        <v>230</v>
      </c>
      <c r="P514" s="78" t="s">
        <v>229</v>
      </c>
      <c r="Q514" s="1">
        <f t="shared" ca="1" si="89"/>
        <v>83980</v>
      </c>
      <c r="R514" t="s">
        <v>230</v>
      </c>
      <c r="S514" t="str">
        <f t="shared" ca="1" si="83"/>
        <v>\\(\\quad 988　×　85　＝　 \\)</v>
      </c>
      <c r="T514" t="str">
        <f t="shared" ca="1" si="84"/>
        <v>\\(\\quad 83980 \\)</v>
      </c>
    </row>
    <row r="515" spans="1:20" x14ac:dyDescent="0.55000000000000004">
      <c r="A515" s="51" t="s">
        <v>60</v>
      </c>
      <c r="C515" s="50" t="s">
        <v>168</v>
      </c>
      <c r="D515" s="50" t="str">
        <f t="shared" ca="1" si="85"/>
        <v>\\(\\quad 262　×　31　＝　 \\)</v>
      </c>
      <c r="E515" s="50" t="str">
        <f t="shared" ca="1" si="86"/>
        <v>\\(\\quad 8122 \\)</v>
      </c>
      <c r="F515" s="50" t="s">
        <v>62</v>
      </c>
      <c r="G515" s="50"/>
      <c r="H515" s="50"/>
      <c r="I515" s="89" t="str">
        <f t="shared" ca="1" si="87"/>
        <v>INSERT INTO math(tangen,question,answer,editor,date,count) VALUES('m2100','\\(\\quad 262　×　31　＝　 \\)','\\(\\quad 8122 \\)','harazono',NOW(),0);</v>
      </c>
      <c r="J515" s="78" t="s">
        <v>229</v>
      </c>
      <c r="K515" s="1">
        <f t="shared" ca="1" si="88"/>
        <v>262</v>
      </c>
      <c r="L515" t="s">
        <v>238</v>
      </c>
      <c r="M515" s="1">
        <f t="shared" ca="1" si="90"/>
        <v>31</v>
      </c>
      <c r="N515" t="s">
        <v>239</v>
      </c>
      <c r="O515" t="s">
        <v>230</v>
      </c>
      <c r="P515" s="78" t="s">
        <v>229</v>
      </c>
      <c r="Q515" s="1">
        <f t="shared" ca="1" si="89"/>
        <v>8122</v>
      </c>
      <c r="R515" t="s">
        <v>230</v>
      </c>
      <c r="S515" t="str">
        <f t="shared" ref="S515:S578" ca="1" si="91">J515&amp;K515&amp;L515&amp;M515&amp;N515&amp;O515</f>
        <v>\\(\\quad 262　×　31　＝　 \\)</v>
      </c>
      <c r="T515" t="str">
        <f t="shared" ref="T515:T578" ca="1" si="92">P515&amp;Q515&amp;R515</f>
        <v>\\(\\quad 8122 \\)</v>
      </c>
    </row>
    <row r="516" spans="1:20" x14ac:dyDescent="0.55000000000000004">
      <c r="A516" s="51" t="s">
        <v>60</v>
      </c>
      <c r="C516" s="50" t="s">
        <v>168</v>
      </c>
      <c r="D516" s="50" t="str">
        <f t="shared" ca="1" si="85"/>
        <v>\\(\\quad 395　×　25　＝　 \\)</v>
      </c>
      <c r="E516" s="50" t="str">
        <f t="shared" ca="1" si="86"/>
        <v>\\(\\quad 9875 \\)</v>
      </c>
      <c r="F516" s="50" t="s">
        <v>62</v>
      </c>
      <c r="G516" s="50"/>
      <c r="H516" s="50"/>
      <c r="I516" s="89" t="str">
        <f t="shared" ca="1" si="87"/>
        <v>INSERT INTO math(tangen,question,answer,editor,date,count) VALUES('m2100','\\(\\quad 395　×　25　＝　 \\)','\\(\\quad 9875 \\)','harazono',NOW(),0);</v>
      </c>
      <c r="J516" s="78" t="s">
        <v>229</v>
      </c>
      <c r="K516" s="1">
        <f t="shared" ca="1" si="88"/>
        <v>395</v>
      </c>
      <c r="L516" t="s">
        <v>238</v>
      </c>
      <c r="M516" s="1">
        <f t="shared" ca="1" si="90"/>
        <v>25</v>
      </c>
      <c r="N516" t="s">
        <v>239</v>
      </c>
      <c r="O516" t="s">
        <v>230</v>
      </c>
      <c r="P516" s="78" t="s">
        <v>229</v>
      </c>
      <c r="Q516" s="1">
        <f t="shared" ca="1" si="89"/>
        <v>9875</v>
      </c>
      <c r="R516" t="s">
        <v>230</v>
      </c>
      <c r="S516" t="str">
        <f t="shared" ca="1" si="91"/>
        <v>\\(\\quad 395　×　25　＝　 \\)</v>
      </c>
      <c r="T516" t="str">
        <f t="shared" ca="1" si="92"/>
        <v>\\(\\quad 9875 \\)</v>
      </c>
    </row>
    <row r="517" spans="1:20" x14ac:dyDescent="0.55000000000000004">
      <c r="A517" s="51" t="s">
        <v>60</v>
      </c>
      <c r="C517" s="50" t="s">
        <v>168</v>
      </c>
      <c r="D517" s="50" t="str">
        <f t="shared" ca="1" si="85"/>
        <v>\\(\\quad 953　×　24　＝　 \\)</v>
      </c>
      <c r="E517" s="50" t="str">
        <f t="shared" ca="1" si="86"/>
        <v>\\(\\quad 22872 \\)</v>
      </c>
      <c r="F517" s="50" t="s">
        <v>62</v>
      </c>
      <c r="G517" s="50"/>
      <c r="H517" s="50"/>
      <c r="I517" s="89" t="str">
        <f t="shared" ca="1" si="87"/>
        <v>INSERT INTO math(tangen,question,answer,editor,date,count) VALUES('m2100','\\(\\quad 953　×　24　＝　 \\)','\\(\\quad 22872 \\)','harazono',NOW(),0);</v>
      </c>
      <c r="J517" s="78" t="s">
        <v>229</v>
      </c>
      <c r="K517" s="1">
        <f t="shared" ca="1" si="88"/>
        <v>953</v>
      </c>
      <c r="L517" t="s">
        <v>238</v>
      </c>
      <c r="M517" s="1">
        <f t="shared" ca="1" si="90"/>
        <v>24</v>
      </c>
      <c r="N517" t="s">
        <v>239</v>
      </c>
      <c r="O517" t="s">
        <v>230</v>
      </c>
      <c r="P517" s="78" t="s">
        <v>229</v>
      </c>
      <c r="Q517" s="1">
        <f t="shared" ca="1" si="89"/>
        <v>22872</v>
      </c>
      <c r="R517" t="s">
        <v>230</v>
      </c>
      <c r="S517" t="str">
        <f t="shared" ca="1" si="91"/>
        <v>\\(\\quad 953　×　24　＝　 \\)</v>
      </c>
      <c r="T517" t="str">
        <f t="shared" ca="1" si="92"/>
        <v>\\(\\quad 22872 \\)</v>
      </c>
    </row>
    <row r="518" spans="1:20" x14ac:dyDescent="0.55000000000000004">
      <c r="A518" s="51" t="s">
        <v>60</v>
      </c>
      <c r="C518" s="50" t="s">
        <v>168</v>
      </c>
      <c r="D518" s="50" t="str">
        <f t="shared" ca="1" si="85"/>
        <v>\\(\\quad 570　×　69　＝　 \\)</v>
      </c>
      <c r="E518" s="50" t="str">
        <f t="shared" ca="1" si="86"/>
        <v>\\(\\quad 39330 \\)</v>
      </c>
      <c r="F518" s="50" t="s">
        <v>62</v>
      </c>
      <c r="G518" s="50"/>
      <c r="H518" s="50"/>
      <c r="I518" s="89" t="str">
        <f t="shared" ca="1" si="87"/>
        <v>INSERT INTO math(tangen,question,answer,editor,date,count) VALUES('m2100','\\(\\quad 570　×　69　＝　 \\)','\\(\\quad 39330 \\)','harazono',NOW(),0);</v>
      </c>
      <c r="J518" s="78" t="s">
        <v>229</v>
      </c>
      <c r="K518" s="1">
        <f ca="1">RANDBETWEEN(100,999)</f>
        <v>570</v>
      </c>
      <c r="L518" t="s">
        <v>238</v>
      </c>
      <c r="M518" s="1">
        <f t="shared" ca="1" si="90"/>
        <v>69</v>
      </c>
      <c r="N518" t="s">
        <v>239</v>
      </c>
      <c r="O518" t="s">
        <v>230</v>
      </c>
      <c r="P518" s="78" t="s">
        <v>229</v>
      </c>
      <c r="Q518" s="1">
        <f t="shared" ca="1" si="89"/>
        <v>39330</v>
      </c>
      <c r="R518" t="s">
        <v>230</v>
      </c>
      <c r="S518" t="str">
        <f t="shared" ca="1" si="91"/>
        <v>\\(\\quad 570　×　69　＝　 \\)</v>
      </c>
      <c r="T518" t="str">
        <f t="shared" ca="1" si="92"/>
        <v>\\(\\quad 39330 \\)</v>
      </c>
    </row>
    <row r="519" spans="1:20" x14ac:dyDescent="0.55000000000000004">
      <c r="A519" s="51" t="s">
        <v>60</v>
      </c>
      <c r="C519" s="50" t="s">
        <v>168</v>
      </c>
      <c r="D519" s="50" t="str">
        <f t="shared" ref="D519:D547" ca="1" si="93">S519</f>
        <v>\\(\\quad 956　×　22　＝　 \\)</v>
      </c>
      <c r="E519" s="50" t="str">
        <f t="shared" ref="E519:E547" ca="1" si="94">T519</f>
        <v>\\(\\quad 21032 \\)</v>
      </c>
      <c r="F519" s="50" t="s">
        <v>62</v>
      </c>
      <c r="G519" s="50"/>
      <c r="H519" s="50"/>
      <c r="I519" s="89" t="str">
        <f t="shared" ref="I519:I547" ca="1" si="95">"INSERT INTO "&amp;A519&amp;"(tangen,question,answer,editor,date,count) VALUES('"&amp;C519&amp;"','"&amp;D519&amp;"','"&amp;E519&amp;"','"&amp;F519&amp;"',NOW(),0);"</f>
        <v>INSERT INTO math(tangen,question,answer,editor,date,count) VALUES('m2100','\\(\\quad 956　×　22　＝　 \\)','\\(\\quad 21032 \\)','harazono',NOW(),0);</v>
      </c>
      <c r="J519" s="78" t="s">
        <v>229</v>
      </c>
      <c r="K519" s="1">
        <f t="shared" ca="1" si="88"/>
        <v>956</v>
      </c>
      <c r="L519" t="s">
        <v>238</v>
      </c>
      <c r="M519" s="1">
        <f t="shared" ca="1" si="90"/>
        <v>22</v>
      </c>
      <c r="N519" t="s">
        <v>239</v>
      </c>
      <c r="O519" t="s">
        <v>230</v>
      </c>
      <c r="P519" s="78" t="s">
        <v>229</v>
      </c>
      <c r="Q519" s="1">
        <f t="shared" ref="Q519:Q547" ca="1" si="96">K519*M519</f>
        <v>21032</v>
      </c>
      <c r="R519" t="s">
        <v>230</v>
      </c>
      <c r="S519" t="str">
        <f t="shared" ca="1" si="91"/>
        <v>\\(\\quad 956　×　22　＝　 \\)</v>
      </c>
      <c r="T519" t="str">
        <f t="shared" ca="1" si="92"/>
        <v>\\(\\quad 21032 \\)</v>
      </c>
    </row>
    <row r="520" spans="1:20" x14ac:dyDescent="0.55000000000000004">
      <c r="A520" s="51" t="s">
        <v>60</v>
      </c>
      <c r="C520" s="50" t="s">
        <v>168</v>
      </c>
      <c r="D520" s="50" t="str">
        <f t="shared" ca="1" si="93"/>
        <v>\\(\\quad 431　×　32　＝　 \\)</v>
      </c>
      <c r="E520" s="50" t="str">
        <f t="shared" ca="1" si="94"/>
        <v>\\(\\quad 13792 \\)</v>
      </c>
      <c r="F520" s="50" t="s">
        <v>62</v>
      </c>
      <c r="G520" s="50"/>
      <c r="H520" s="50"/>
      <c r="I520" s="89" t="str">
        <f t="shared" ca="1" si="95"/>
        <v>INSERT INTO math(tangen,question,answer,editor,date,count) VALUES('m2100','\\(\\quad 431　×　32　＝　 \\)','\\(\\quad 13792 \\)','harazono',NOW(),0);</v>
      </c>
      <c r="J520" s="78" t="s">
        <v>229</v>
      </c>
      <c r="K520" s="1">
        <f t="shared" ca="1" si="88"/>
        <v>431</v>
      </c>
      <c r="L520" t="s">
        <v>238</v>
      </c>
      <c r="M520" s="1">
        <f t="shared" ca="1" si="90"/>
        <v>32</v>
      </c>
      <c r="N520" t="s">
        <v>239</v>
      </c>
      <c r="O520" t="s">
        <v>230</v>
      </c>
      <c r="P520" s="78" t="s">
        <v>229</v>
      </c>
      <c r="Q520" s="1">
        <f t="shared" ca="1" si="96"/>
        <v>13792</v>
      </c>
      <c r="R520" t="s">
        <v>230</v>
      </c>
      <c r="S520" t="str">
        <f t="shared" ca="1" si="91"/>
        <v>\\(\\quad 431　×　32　＝　 \\)</v>
      </c>
      <c r="T520" t="str">
        <f t="shared" ca="1" si="92"/>
        <v>\\(\\quad 13792 \\)</v>
      </c>
    </row>
    <row r="521" spans="1:20" x14ac:dyDescent="0.55000000000000004">
      <c r="A521" s="51" t="s">
        <v>60</v>
      </c>
      <c r="C521" s="50" t="s">
        <v>168</v>
      </c>
      <c r="D521" s="50" t="str">
        <f t="shared" ca="1" si="93"/>
        <v>\\(\\quad 685　×　24　＝　 \\)</v>
      </c>
      <c r="E521" s="50" t="str">
        <f t="shared" ca="1" si="94"/>
        <v>\\(\\quad 16440 \\)</v>
      </c>
      <c r="F521" s="50" t="s">
        <v>62</v>
      </c>
      <c r="G521" s="50"/>
      <c r="H521" s="50"/>
      <c r="I521" s="89" t="str">
        <f t="shared" ca="1" si="95"/>
        <v>INSERT INTO math(tangen,question,answer,editor,date,count) VALUES('m2100','\\(\\quad 685　×　24　＝　 \\)','\\(\\quad 16440 \\)','harazono',NOW(),0);</v>
      </c>
      <c r="J521" s="78" t="s">
        <v>229</v>
      </c>
      <c r="K521" s="1">
        <f t="shared" ca="1" si="88"/>
        <v>685</v>
      </c>
      <c r="L521" t="s">
        <v>238</v>
      </c>
      <c r="M521" s="1">
        <f t="shared" ca="1" si="90"/>
        <v>24</v>
      </c>
      <c r="N521" t="s">
        <v>239</v>
      </c>
      <c r="O521" t="s">
        <v>230</v>
      </c>
      <c r="P521" s="78" t="s">
        <v>229</v>
      </c>
      <c r="Q521" s="1">
        <f t="shared" ca="1" si="96"/>
        <v>16440</v>
      </c>
      <c r="R521" t="s">
        <v>230</v>
      </c>
      <c r="S521" t="str">
        <f t="shared" ca="1" si="91"/>
        <v>\\(\\quad 685　×　24　＝　 \\)</v>
      </c>
      <c r="T521" t="str">
        <f t="shared" ca="1" si="92"/>
        <v>\\(\\quad 16440 \\)</v>
      </c>
    </row>
    <row r="522" spans="1:20" x14ac:dyDescent="0.55000000000000004">
      <c r="A522" s="51" t="s">
        <v>60</v>
      </c>
      <c r="C522" s="50" t="s">
        <v>168</v>
      </c>
      <c r="D522" s="50" t="str">
        <f t="shared" ca="1" si="93"/>
        <v>\\(\\quad 797　×　39　＝　 \\)</v>
      </c>
      <c r="E522" s="50" t="str">
        <f t="shared" ca="1" si="94"/>
        <v>\\(\\quad 31083 \\)</v>
      </c>
      <c r="F522" s="50" t="s">
        <v>62</v>
      </c>
      <c r="G522" s="50"/>
      <c r="H522" s="50"/>
      <c r="I522" s="89" t="str">
        <f t="shared" ca="1" si="95"/>
        <v>INSERT INTO math(tangen,question,answer,editor,date,count) VALUES('m2100','\\(\\quad 797　×　39　＝　 \\)','\\(\\quad 31083 \\)','harazono',NOW(),0);</v>
      </c>
      <c r="J522" s="78" t="s">
        <v>229</v>
      </c>
      <c r="K522" s="1">
        <f t="shared" ca="1" si="88"/>
        <v>797</v>
      </c>
      <c r="L522" t="s">
        <v>238</v>
      </c>
      <c r="M522" s="1">
        <f t="shared" ca="1" si="90"/>
        <v>39</v>
      </c>
      <c r="N522" t="s">
        <v>239</v>
      </c>
      <c r="O522" t="s">
        <v>230</v>
      </c>
      <c r="P522" s="78" t="s">
        <v>229</v>
      </c>
      <c r="Q522" s="1">
        <f t="shared" ca="1" si="96"/>
        <v>31083</v>
      </c>
      <c r="R522" t="s">
        <v>230</v>
      </c>
      <c r="S522" t="str">
        <f t="shared" ca="1" si="91"/>
        <v>\\(\\quad 797　×　39　＝　 \\)</v>
      </c>
      <c r="T522" t="str">
        <f t="shared" ca="1" si="92"/>
        <v>\\(\\quad 31083 \\)</v>
      </c>
    </row>
    <row r="523" spans="1:20" x14ac:dyDescent="0.55000000000000004">
      <c r="A523" s="51" t="s">
        <v>60</v>
      </c>
      <c r="C523" s="50" t="s">
        <v>168</v>
      </c>
      <c r="D523" s="50" t="str">
        <f t="shared" ca="1" si="93"/>
        <v>\\(\\quad 565　×　68　＝　 \\)</v>
      </c>
      <c r="E523" s="50" t="str">
        <f t="shared" ca="1" si="94"/>
        <v>\\(\\quad 38420 \\)</v>
      </c>
      <c r="F523" s="50" t="s">
        <v>62</v>
      </c>
      <c r="G523" s="50"/>
      <c r="H523" s="50"/>
      <c r="I523" s="89" t="str">
        <f t="shared" ca="1" si="95"/>
        <v>INSERT INTO math(tangen,question,answer,editor,date,count) VALUES('m2100','\\(\\quad 565　×　68　＝　 \\)','\\(\\quad 38420 \\)','harazono',NOW(),0);</v>
      </c>
      <c r="J523" s="78" t="s">
        <v>229</v>
      </c>
      <c r="K523" s="1">
        <f t="shared" ca="1" si="88"/>
        <v>565</v>
      </c>
      <c r="L523" t="s">
        <v>238</v>
      </c>
      <c r="M523" s="1">
        <f t="shared" ca="1" si="90"/>
        <v>68</v>
      </c>
      <c r="N523" t="s">
        <v>239</v>
      </c>
      <c r="O523" t="s">
        <v>230</v>
      </c>
      <c r="P523" s="78" t="s">
        <v>229</v>
      </c>
      <c r="Q523" s="1">
        <f t="shared" ca="1" si="96"/>
        <v>38420</v>
      </c>
      <c r="R523" t="s">
        <v>230</v>
      </c>
      <c r="S523" t="str">
        <f t="shared" ca="1" si="91"/>
        <v>\\(\\quad 565　×　68　＝　 \\)</v>
      </c>
      <c r="T523" t="str">
        <f t="shared" ca="1" si="92"/>
        <v>\\(\\quad 38420 \\)</v>
      </c>
    </row>
    <row r="524" spans="1:20" x14ac:dyDescent="0.55000000000000004">
      <c r="A524" s="51" t="s">
        <v>60</v>
      </c>
      <c r="C524" s="50" t="s">
        <v>168</v>
      </c>
      <c r="D524" s="50" t="str">
        <f t="shared" ca="1" si="93"/>
        <v>\\(\\quad 793　×　70　＝　 \\)</v>
      </c>
      <c r="E524" s="50" t="str">
        <f t="shared" ca="1" si="94"/>
        <v>\\(\\quad 55510 \\)</v>
      </c>
      <c r="F524" s="50" t="s">
        <v>62</v>
      </c>
      <c r="G524" s="50"/>
      <c r="H524" s="50"/>
      <c r="I524" s="89" t="str">
        <f t="shared" ca="1" si="95"/>
        <v>INSERT INTO math(tangen,question,answer,editor,date,count) VALUES('m2100','\\(\\quad 793　×　70　＝　 \\)','\\(\\quad 55510 \\)','harazono',NOW(),0);</v>
      </c>
      <c r="J524" s="78" t="s">
        <v>229</v>
      </c>
      <c r="K524" s="1">
        <f t="shared" ca="1" si="88"/>
        <v>793</v>
      </c>
      <c r="L524" t="s">
        <v>238</v>
      </c>
      <c r="M524" s="1">
        <f t="shared" ca="1" si="90"/>
        <v>70</v>
      </c>
      <c r="N524" t="s">
        <v>239</v>
      </c>
      <c r="O524" t="s">
        <v>230</v>
      </c>
      <c r="P524" s="78" t="s">
        <v>229</v>
      </c>
      <c r="Q524" s="1">
        <f t="shared" ca="1" si="96"/>
        <v>55510</v>
      </c>
      <c r="R524" t="s">
        <v>230</v>
      </c>
      <c r="S524" t="str">
        <f t="shared" ca="1" si="91"/>
        <v>\\(\\quad 793　×　70　＝　 \\)</v>
      </c>
      <c r="T524" t="str">
        <f t="shared" ca="1" si="92"/>
        <v>\\(\\quad 55510 \\)</v>
      </c>
    </row>
    <row r="525" spans="1:20" x14ac:dyDescent="0.55000000000000004">
      <c r="A525" s="51" t="s">
        <v>60</v>
      </c>
      <c r="C525" s="50" t="s">
        <v>168</v>
      </c>
      <c r="D525" s="50" t="str">
        <f t="shared" ca="1" si="93"/>
        <v>\\(\\quad 565　×　54　＝　 \\)</v>
      </c>
      <c r="E525" s="50" t="str">
        <f t="shared" ca="1" si="94"/>
        <v>\\(\\quad 30510 \\)</v>
      </c>
      <c r="F525" s="50" t="s">
        <v>62</v>
      </c>
      <c r="G525" s="50"/>
      <c r="H525" s="50"/>
      <c r="I525" s="89" t="str">
        <f t="shared" ca="1" si="95"/>
        <v>INSERT INTO math(tangen,question,answer,editor,date,count) VALUES('m2100','\\(\\quad 565　×　54　＝　 \\)','\\(\\quad 30510 \\)','harazono',NOW(),0);</v>
      </c>
      <c r="J525" s="78" t="s">
        <v>229</v>
      </c>
      <c r="K525" s="1">
        <f t="shared" ca="1" si="88"/>
        <v>565</v>
      </c>
      <c r="L525" t="s">
        <v>238</v>
      </c>
      <c r="M525" s="1">
        <f t="shared" ca="1" si="90"/>
        <v>54</v>
      </c>
      <c r="N525" t="s">
        <v>239</v>
      </c>
      <c r="O525" t="s">
        <v>230</v>
      </c>
      <c r="P525" s="78" t="s">
        <v>229</v>
      </c>
      <c r="Q525" s="1">
        <f t="shared" ca="1" si="96"/>
        <v>30510</v>
      </c>
      <c r="R525" t="s">
        <v>230</v>
      </c>
      <c r="S525" t="str">
        <f t="shared" ca="1" si="91"/>
        <v>\\(\\quad 565　×　54　＝　 \\)</v>
      </c>
      <c r="T525" t="str">
        <f t="shared" ca="1" si="92"/>
        <v>\\(\\quad 30510 \\)</v>
      </c>
    </row>
    <row r="526" spans="1:20" x14ac:dyDescent="0.55000000000000004">
      <c r="A526" s="51" t="s">
        <v>60</v>
      </c>
      <c r="C526" s="50" t="s">
        <v>168</v>
      </c>
      <c r="D526" s="50" t="str">
        <f t="shared" ca="1" si="93"/>
        <v>\\(\\quad 364　×　65　＝　 \\)</v>
      </c>
      <c r="E526" s="50" t="str">
        <f t="shared" ca="1" si="94"/>
        <v>\\(\\quad 23660 \\)</v>
      </c>
      <c r="F526" s="50" t="s">
        <v>62</v>
      </c>
      <c r="G526" s="50"/>
      <c r="H526" s="50"/>
      <c r="I526" s="89" t="str">
        <f t="shared" ca="1" si="95"/>
        <v>INSERT INTO math(tangen,question,answer,editor,date,count) VALUES('m2100','\\(\\quad 364　×　65　＝　 \\)','\\(\\quad 23660 \\)','harazono',NOW(),0);</v>
      </c>
      <c r="J526" s="78" t="s">
        <v>229</v>
      </c>
      <c r="K526" s="1">
        <f t="shared" ca="1" si="88"/>
        <v>364</v>
      </c>
      <c r="L526" t="s">
        <v>238</v>
      </c>
      <c r="M526" s="1">
        <f t="shared" ca="1" si="90"/>
        <v>65</v>
      </c>
      <c r="N526" t="s">
        <v>239</v>
      </c>
      <c r="O526" t="s">
        <v>230</v>
      </c>
      <c r="P526" s="78" t="s">
        <v>229</v>
      </c>
      <c r="Q526" s="1">
        <f t="shared" ca="1" si="96"/>
        <v>23660</v>
      </c>
      <c r="R526" t="s">
        <v>230</v>
      </c>
      <c r="S526" t="str">
        <f t="shared" ca="1" si="91"/>
        <v>\\(\\quad 364　×　65　＝　 \\)</v>
      </c>
      <c r="T526" t="str">
        <f t="shared" ca="1" si="92"/>
        <v>\\(\\quad 23660 \\)</v>
      </c>
    </row>
    <row r="527" spans="1:20" x14ac:dyDescent="0.55000000000000004">
      <c r="A527" s="51" t="s">
        <v>60</v>
      </c>
      <c r="C527" s="50" t="s">
        <v>168</v>
      </c>
      <c r="D527" s="50" t="str">
        <f t="shared" ca="1" si="93"/>
        <v>\\(\\quad 380　×　74　＝　 \\)</v>
      </c>
      <c r="E527" s="50" t="str">
        <f t="shared" ca="1" si="94"/>
        <v>\\(\\quad 28120 \\)</v>
      </c>
      <c r="F527" s="50" t="s">
        <v>62</v>
      </c>
      <c r="G527" s="50"/>
      <c r="H527" s="50"/>
      <c r="I527" s="89" t="str">
        <f t="shared" ca="1" si="95"/>
        <v>INSERT INTO math(tangen,question,answer,editor,date,count) VALUES('m2100','\\(\\quad 380　×　74　＝　 \\)','\\(\\quad 28120 \\)','harazono',NOW(),0);</v>
      </c>
      <c r="J527" s="78" t="s">
        <v>229</v>
      </c>
      <c r="K527" s="1">
        <f ca="1">RANDBETWEEN(100,999)</f>
        <v>380</v>
      </c>
      <c r="L527" t="s">
        <v>238</v>
      </c>
      <c r="M527" s="1">
        <f t="shared" ca="1" si="90"/>
        <v>74</v>
      </c>
      <c r="N527" t="s">
        <v>239</v>
      </c>
      <c r="O527" t="s">
        <v>230</v>
      </c>
      <c r="P527" s="78" t="s">
        <v>229</v>
      </c>
      <c r="Q527" s="1">
        <f t="shared" ca="1" si="96"/>
        <v>28120</v>
      </c>
      <c r="R527" t="s">
        <v>230</v>
      </c>
      <c r="S527" t="str">
        <f t="shared" ca="1" si="91"/>
        <v>\\(\\quad 380　×　74　＝　 \\)</v>
      </c>
      <c r="T527" t="str">
        <f t="shared" ca="1" si="92"/>
        <v>\\(\\quad 28120 \\)</v>
      </c>
    </row>
    <row r="528" spans="1:20" x14ac:dyDescent="0.55000000000000004">
      <c r="A528" s="51" t="s">
        <v>60</v>
      </c>
      <c r="C528" s="50" t="s">
        <v>168</v>
      </c>
      <c r="D528" s="50" t="str">
        <f t="shared" ca="1" si="93"/>
        <v>\\(\\quad 796　×　41　＝　 \\)</v>
      </c>
      <c r="E528" s="50" t="str">
        <f t="shared" ca="1" si="94"/>
        <v>\\(\\quad 32636 \\)</v>
      </c>
      <c r="F528" s="50" t="s">
        <v>62</v>
      </c>
      <c r="G528" s="50"/>
      <c r="H528" s="50"/>
      <c r="I528" s="89" t="str">
        <f t="shared" ca="1" si="95"/>
        <v>INSERT INTO math(tangen,question,answer,editor,date,count) VALUES('m2100','\\(\\quad 796　×　41　＝　 \\)','\\(\\quad 32636 \\)','harazono',NOW(),0);</v>
      </c>
      <c r="J528" s="78" t="s">
        <v>229</v>
      </c>
      <c r="K528" s="1">
        <f t="shared" ca="1" si="88"/>
        <v>796</v>
      </c>
      <c r="L528" t="s">
        <v>238</v>
      </c>
      <c r="M528" s="1">
        <f t="shared" ca="1" si="90"/>
        <v>41</v>
      </c>
      <c r="N528" t="s">
        <v>239</v>
      </c>
      <c r="O528" t="s">
        <v>230</v>
      </c>
      <c r="P528" s="78" t="s">
        <v>229</v>
      </c>
      <c r="Q528" s="1">
        <f t="shared" ca="1" si="96"/>
        <v>32636</v>
      </c>
      <c r="R528" t="s">
        <v>230</v>
      </c>
      <c r="S528" t="str">
        <f t="shared" ca="1" si="91"/>
        <v>\\(\\quad 796　×　41　＝　 \\)</v>
      </c>
      <c r="T528" t="str">
        <f t="shared" ca="1" si="92"/>
        <v>\\(\\quad 32636 \\)</v>
      </c>
    </row>
    <row r="529" spans="1:20" x14ac:dyDescent="0.55000000000000004">
      <c r="A529" s="51" t="s">
        <v>60</v>
      </c>
      <c r="C529" s="50" t="s">
        <v>168</v>
      </c>
      <c r="D529" s="50" t="str">
        <f t="shared" ca="1" si="93"/>
        <v>\\(\\quad 889　×　55　＝　 \\)</v>
      </c>
      <c r="E529" s="50" t="str">
        <f t="shared" ca="1" si="94"/>
        <v>\\(\\quad 48895 \\)</v>
      </c>
      <c r="F529" s="50" t="s">
        <v>62</v>
      </c>
      <c r="G529" s="50"/>
      <c r="H529" s="50"/>
      <c r="I529" s="89" t="str">
        <f t="shared" ca="1" si="95"/>
        <v>INSERT INTO math(tangen,question,answer,editor,date,count) VALUES('m2100','\\(\\quad 889　×　55　＝　 \\)','\\(\\quad 48895 \\)','harazono',NOW(),0);</v>
      </c>
      <c r="J529" s="78" t="s">
        <v>229</v>
      </c>
      <c r="K529" s="1">
        <f t="shared" ca="1" si="88"/>
        <v>889</v>
      </c>
      <c r="L529" t="s">
        <v>238</v>
      </c>
      <c r="M529" s="1">
        <f t="shared" ca="1" si="90"/>
        <v>55</v>
      </c>
      <c r="N529" t="s">
        <v>239</v>
      </c>
      <c r="O529" t="s">
        <v>230</v>
      </c>
      <c r="P529" s="78" t="s">
        <v>229</v>
      </c>
      <c r="Q529" s="1">
        <f t="shared" ca="1" si="96"/>
        <v>48895</v>
      </c>
      <c r="R529" t="s">
        <v>230</v>
      </c>
      <c r="S529" t="str">
        <f t="shared" ca="1" si="91"/>
        <v>\\(\\quad 889　×　55　＝　 \\)</v>
      </c>
      <c r="T529" t="str">
        <f t="shared" ca="1" si="92"/>
        <v>\\(\\quad 48895 \\)</v>
      </c>
    </row>
    <row r="530" spans="1:20" x14ac:dyDescent="0.55000000000000004">
      <c r="A530" s="51" t="s">
        <v>60</v>
      </c>
      <c r="C530" s="50" t="s">
        <v>168</v>
      </c>
      <c r="D530" s="50" t="str">
        <f t="shared" ca="1" si="93"/>
        <v>\\(\\quad 197　×　58　＝　 \\)</v>
      </c>
      <c r="E530" s="50" t="str">
        <f t="shared" ca="1" si="94"/>
        <v>\\(\\quad 11426 \\)</v>
      </c>
      <c r="F530" s="50" t="s">
        <v>62</v>
      </c>
      <c r="G530" s="50"/>
      <c r="H530" s="50"/>
      <c r="I530" s="89" t="str">
        <f t="shared" ca="1" si="95"/>
        <v>INSERT INTO math(tangen,question,answer,editor,date,count) VALUES('m2100','\\(\\quad 197　×　58　＝　 \\)','\\(\\quad 11426 \\)','harazono',NOW(),0);</v>
      </c>
      <c r="J530" s="78" t="s">
        <v>229</v>
      </c>
      <c r="K530" s="1">
        <f t="shared" ca="1" si="88"/>
        <v>197</v>
      </c>
      <c r="L530" t="s">
        <v>238</v>
      </c>
      <c r="M530" s="1">
        <f t="shared" ca="1" si="90"/>
        <v>58</v>
      </c>
      <c r="N530" t="s">
        <v>239</v>
      </c>
      <c r="O530" t="s">
        <v>230</v>
      </c>
      <c r="P530" s="78" t="s">
        <v>229</v>
      </c>
      <c r="Q530" s="1">
        <f t="shared" ca="1" si="96"/>
        <v>11426</v>
      </c>
      <c r="R530" t="s">
        <v>230</v>
      </c>
      <c r="S530" t="str">
        <f t="shared" ca="1" si="91"/>
        <v>\\(\\quad 197　×　58　＝　 \\)</v>
      </c>
      <c r="T530" t="str">
        <f t="shared" ca="1" si="92"/>
        <v>\\(\\quad 11426 \\)</v>
      </c>
    </row>
    <row r="531" spans="1:20" x14ac:dyDescent="0.55000000000000004">
      <c r="A531" s="51" t="s">
        <v>60</v>
      </c>
      <c r="C531" s="50" t="s">
        <v>168</v>
      </c>
      <c r="D531" s="50" t="str">
        <f t="shared" ca="1" si="93"/>
        <v>\\(\\quad 437　×　56　＝　 \\)</v>
      </c>
      <c r="E531" s="50" t="str">
        <f t="shared" ca="1" si="94"/>
        <v>\\(\\quad 24472 \\)</v>
      </c>
      <c r="F531" s="50" t="s">
        <v>62</v>
      </c>
      <c r="G531" s="50"/>
      <c r="H531" s="50"/>
      <c r="I531" s="89" t="str">
        <f t="shared" ca="1" si="95"/>
        <v>INSERT INTO math(tangen,question,answer,editor,date,count) VALUES('m2100','\\(\\quad 437　×　56　＝　 \\)','\\(\\quad 24472 \\)','harazono',NOW(),0);</v>
      </c>
      <c r="J531" s="78" t="s">
        <v>229</v>
      </c>
      <c r="K531" s="1">
        <f t="shared" ca="1" si="88"/>
        <v>437</v>
      </c>
      <c r="L531" t="s">
        <v>238</v>
      </c>
      <c r="M531" s="1">
        <f t="shared" ca="1" si="90"/>
        <v>56</v>
      </c>
      <c r="N531" t="s">
        <v>239</v>
      </c>
      <c r="O531" t="s">
        <v>230</v>
      </c>
      <c r="P531" s="78" t="s">
        <v>229</v>
      </c>
      <c r="Q531" s="1">
        <f t="shared" ca="1" si="96"/>
        <v>24472</v>
      </c>
      <c r="R531" t="s">
        <v>230</v>
      </c>
      <c r="S531" t="str">
        <f t="shared" ca="1" si="91"/>
        <v>\\(\\quad 437　×　56　＝　 \\)</v>
      </c>
      <c r="T531" t="str">
        <f t="shared" ca="1" si="92"/>
        <v>\\(\\quad 24472 \\)</v>
      </c>
    </row>
    <row r="532" spans="1:20" x14ac:dyDescent="0.55000000000000004">
      <c r="A532" s="51" t="s">
        <v>60</v>
      </c>
      <c r="C532" s="50" t="s">
        <v>168</v>
      </c>
      <c r="D532" s="50" t="str">
        <f t="shared" ca="1" si="93"/>
        <v>\\(\\quad 587　×　72　＝　 \\)</v>
      </c>
      <c r="E532" s="50" t="str">
        <f t="shared" ca="1" si="94"/>
        <v>\\(\\quad 42264 \\)</v>
      </c>
      <c r="F532" s="50" t="s">
        <v>62</v>
      </c>
      <c r="G532" s="50"/>
      <c r="H532" s="50"/>
      <c r="I532" s="89" t="str">
        <f t="shared" ca="1" si="95"/>
        <v>INSERT INTO math(tangen,question,answer,editor,date,count) VALUES('m2100','\\(\\quad 587　×　72　＝　 \\)','\\(\\quad 42264 \\)','harazono',NOW(),0);</v>
      </c>
      <c r="J532" s="78" t="s">
        <v>229</v>
      </c>
      <c r="K532" s="1">
        <f t="shared" ca="1" si="88"/>
        <v>587</v>
      </c>
      <c r="L532" t="s">
        <v>238</v>
      </c>
      <c r="M532" s="1">
        <f t="shared" ca="1" si="90"/>
        <v>72</v>
      </c>
      <c r="N532" t="s">
        <v>239</v>
      </c>
      <c r="O532" t="s">
        <v>230</v>
      </c>
      <c r="P532" s="78" t="s">
        <v>229</v>
      </c>
      <c r="Q532" s="1">
        <f t="shared" ca="1" si="96"/>
        <v>42264</v>
      </c>
      <c r="R532" t="s">
        <v>230</v>
      </c>
      <c r="S532" t="str">
        <f t="shared" ca="1" si="91"/>
        <v>\\(\\quad 587　×　72　＝　 \\)</v>
      </c>
      <c r="T532" t="str">
        <f t="shared" ca="1" si="92"/>
        <v>\\(\\quad 42264 \\)</v>
      </c>
    </row>
    <row r="533" spans="1:20" x14ac:dyDescent="0.55000000000000004">
      <c r="A533" s="51" t="s">
        <v>60</v>
      </c>
      <c r="C533" s="50" t="s">
        <v>168</v>
      </c>
      <c r="D533" s="50" t="str">
        <f t="shared" ca="1" si="93"/>
        <v>\\(\\quad 851　×　27　＝　 \\)</v>
      </c>
      <c r="E533" s="50" t="str">
        <f t="shared" ca="1" si="94"/>
        <v>\\(\\quad 22977 \\)</v>
      </c>
      <c r="F533" s="50" t="s">
        <v>62</v>
      </c>
      <c r="G533" s="50"/>
      <c r="H533" s="50"/>
      <c r="I533" s="89" t="str">
        <f t="shared" ca="1" si="95"/>
        <v>INSERT INTO math(tangen,question,answer,editor,date,count) VALUES('m2100','\\(\\quad 851　×　27　＝　 \\)','\\(\\quad 22977 \\)','harazono',NOW(),0);</v>
      </c>
      <c r="J533" s="78" t="s">
        <v>229</v>
      </c>
      <c r="K533" s="1">
        <f t="shared" ca="1" si="88"/>
        <v>851</v>
      </c>
      <c r="L533" t="s">
        <v>238</v>
      </c>
      <c r="M533" s="1">
        <f t="shared" ca="1" si="90"/>
        <v>27</v>
      </c>
      <c r="N533" t="s">
        <v>239</v>
      </c>
      <c r="O533" t="s">
        <v>230</v>
      </c>
      <c r="P533" s="78" t="s">
        <v>229</v>
      </c>
      <c r="Q533" s="1">
        <f t="shared" ca="1" si="96"/>
        <v>22977</v>
      </c>
      <c r="R533" t="s">
        <v>230</v>
      </c>
      <c r="S533" t="str">
        <f t="shared" ca="1" si="91"/>
        <v>\\(\\quad 851　×　27　＝　 \\)</v>
      </c>
      <c r="T533" t="str">
        <f t="shared" ca="1" si="92"/>
        <v>\\(\\quad 22977 \\)</v>
      </c>
    </row>
    <row r="534" spans="1:20" x14ac:dyDescent="0.55000000000000004">
      <c r="A534" s="51" t="s">
        <v>60</v>
      </c>
      <c r="C534" s="50" t="s">
        <v>168</v>
      </c>
      <c r="D534" s="50" t="str">
        <f t="shared" ca="1" si="93"/>
        <v>\\(\\quad 446　×　80　＝　 \\)</v>
      </c>
      <c r="E534" s="50" t="str">
        <f t="shared" ca="1" si="94"/>
        <v>\\(\\quad 35680 \\)</v>
      </c>
      <c r="F534" s="50" t="s">
        <v>62</v>
      </c>
      <c r="G534" s="50"/>
      <c r="H534" s="50"/>
      <c r="I534" s="89" t="str">
        <f t="shared" ca="1" si="95"/>
        <v>INSERT INTO math(tangen,question,answer,editor,date,count) VALUES('m2100','\\(\\quad 446　×　80　＝　 \\)','\\(\\quad 35680 \\)','harazono',NOW(),0);</v>
      </c>
      <c r="J534" s="78" t="s">
        <v>229</v>
      </c>
      <c r="K534" s="1">
        <f t="shared" ca="1" si="88"/>
        <v>446</v>
      </c>
      <c r="L534" t="s">
        <v>238</v>
      </c>
      <c r="M534" s="1">
        <f t="shared" ca="1" si="90"/>
        <v>80</v>
      </c>
      <c r="N534" t="s">
        <v>239</v>
      </c>
      <c r="O534" t="s">
        <v>230</v>
      </c>
      <c r="P534" s="78" t="s">
        <v>229</v>
      </c>
      <c r="Q534" s="1">
        <f t="shared" ca="1" si="96"/>
        <v>35680</v>
      </c>
      <c r="R534" t="s">
        <v>230</v>
      </c>
      <c r="S534" t="str">
        <f t="shared" ca="1" si="91"/>
        <v>\\(\\quad 446　×　80　＝　 \\)</v>
      </c>
      <c r="T534" t="str">
        <f t="shared" ca="1" si="92"/>
        <v>\\(\\quad 35680 \\)</v>
      </c>
    </row>
    <row r="535" spans="1:20" x14ac:dyDescent="0.55000000000000004">
      <c r="A535" s="51" t="s">
        <v>60</v>
      </c>
      <c r="C535" s="50" t="s">
        <v>168</v>
      </c>
      <c r="D535" s="50" t="str">
        <f t="shared" ca="1" si="93"/>
        <v>\\(\\quad 854　×　53　＝　 \\)</v>
      </c>
      <c r="E535" s="50" t="str">
        <f t="shared" ca="1" si="94"/>
        <v>\\(\\quad 45262 \\)</v>
      </c>
      <c r="F535" s="50" t="s">
        <v>62</v>
      </c>
      <c r="G535" s="50"/>
      <c r="H535" s="50"/>
      <c r="I535" s="89" t="str">
        <f t="shared" ca="1" si="95"/>
        <v>INSERT INTO math(tangen,question,answer,editor,date,count) VALUES('m2100','\\(\\quad 854　×　53　＝　 \\)','\\(\\quad 45262 \\)','harazono',NOW(),0);</v>
      </c>
      <c r="J535" s="78" t="s">
        <v>229</v>
      </c>
      <c r="K535" s="1">
        <f t="shared" ca="1" si="88"/>
        <v>854</v>
      </c>
      <c r="L535" t="s">
        <v>238</v>
      </c>
      <c r="M535" s="1">
        <f t="shared" ca="1" si="90"/>
        <v>53</v>
      </c>
      <c r="N535" t="s">
        <v>239</v>
      </c>
      <c r="O535" t="s">
        <v>230</v>
      </c>
      <c r="P535" s="78" t="s">
        <v>229</v>
      </c>
      <c r="Q535" s="1">
        <f t="shared" ca="1" si="96"/>
        <v>45262</v>
      </c>
      <c r="R535" t="s">
        <v>230</v>
      </c>
      <c r="S535" t="str">
        <f t="shared" ca="1" si="91"/>
        <v>\\(\\quad 854　×　53　＝　 \\)</v>
      </c>
      <c r="T535" t="str">
        <f t="shared" ca="1" si="92"/>
        <v>\\(\\quad 45262 \\)</v>
      </c>
    </row>
    <row r="536" spans="1:20" x14ac:dyDescent="0.55000000000000004">
      <c r="A536" s="51" t="s">
        <v>60</v>
      </c>
      <c r="C536" s="50" t="s">
        <v>168</v>
      </c>
      <c r="D536" s="50" t="str">
        <f t="shared" ca="1" si="93"/>
        <v>\\(\\quad 808　×　60　＝　 \\)</v>
      </c>
      <c r="E536" s="50" t="str">
        <f t="shared" ca="1" si="94"/>
        <v>\\(\\quad 48480 \\)</v>
      </c>
      <c r="F536" s="50" t="s">
        <v>62</v>
      </c>
      <c r="G536" s="50"/>
      <c r="H536" s="50"/>
      <c r="I536" s="89" t="str">
        <f t="shared" ca="1" si="95"/>
        <v>INSERT INTO math(tangen,question,answer,editor,date,count) VALUES('m2100','\\(\\quad 808　×　60　＝　 \\)','\\(\\quad 48480 \\)','harazono',NOW(),0);</v>
      </c>
      <c r="J536" s="78" t="s">
        <v>229</v>
      </c>
      <c r="K536" s="1">
        <f t="shared" ca="1" si="88"/>
        <v>808</v>
      </c>
      <c r="L536" t="s">
        <v>238</v>
      </c>
      <c r="M536" s="1">
        <f t="shared" ca="1" si="90"/>
        <v>60</v>
      </c>
      <c r="N536" t="s">
        <v>239</v>
      </c>
      <c r="O536" t="s">
        <v>230</v>
      </c>
      <c r="P536" s="78" t="s">
        <v>229</v>
      </c>
      <c r="Q536" s="1">
        <f t="shared" ca="1" si="96"/>
        <v>48480</v>
      </c>
      <c r="R536" t="s">
        <v>230</v>
      </c>
      <c r="S536" t="str">
        <f t="shared" ca="1" si="91"/>
        <v>\\(\\quad 808　×　60　＝　 \\)</v>
      </c>
      <c r="T536" t="str">
        <f t="shared" ca="1" si="92"/>
        <v>\\(\\quad 48480 \\)</v>
      </c>
    </row>
    <row r="537" spans="1:20" x14ac:dyDescent="0.55000000000000004">
      <c r="A537" s="51" t="s">
        <v>60</v>
      </c>
      <c r="C537" s="50" t="s">
        <v>168</v>
      </c>
      <c r="D537" s="50" t="str">
        <f t="shared" ca="1" si="93"/>
        <v>\\(\\quad 497　×　27　＝　 \\)</v>
      </c>
      <c r="E537" s="50" t="str">
        <f t="shared" ca="1" si="94"/>
        <v>\\(\\quad 13419 \\)</v>
      </c>
      <c r="F537" s="50" t="s">
        <v>62</v>
      </c>
      <c r="G537" s="50"/>
      <c r="H537" s="50"/>
      <c r="I537" s="89" t="str">
        <f t="shared" ca="1" si="95"/>
        <v>INSERT INTO math(tangen,question,answer,editor,date,count) VALUES('m2100','\\(\\quad 497　×　27　＝　 \\)','\\(\\quad 13419 \\)','harazono',NOW(),0);</v>
      </c>
      <c r="J537" s="78" t="s">
        <v>229</v>
      </c>
      <c r="K537" s="1">
        <f t="shared" ca="1" si="88"/>
        <v>497</v>
      </c>
      <c r="L537" t="s">
        <v>238</v>
      </c>
      <c r="M537" s="1">
        <f t="shared" ca="1" si="90"/>
        <v>27</v>
      </c>
      <c r="N537" t="s">
        <v>239</v>
      </c>
      <c r="O537" t="s">
        <v>230</v>
      </c>
      <c r="P537" s="78" t="s">
        <v>229</v>
      </c>
      <c r="Q537" s="1">
        <f t="shared" ca="1" si="96"/>
        <v>13419</v>
      </c>
      <c r="R537" t="s">
        <v>230</v>
      </c>
      <c r="S537" t="str">
        <f t="shared" ca="1" si="91"/>
        <v>\\(\\quad 497　×　27　＝　 \\)</v>
      </c>
      <c r="T537" t="str">
        <f t="shared" ca="1" si="92"/>
        <v>\\(\\quad 13419 \\)</v>
      </c>
    </row>
    <row r="538" spans="1:20" x14ac:dyDescent="0.55000000000000004">
      <c r="A538" s="51" t="s">
        <v>60</v>
      </c>
      <c r="C538" s="50" t="s">
        <v>168</v>
      </c>
      <c r="D538" s="50" t="str">
        <f t="shared" ca="1" si="93"/>
        <v>\\(\\quad 904　×　76　＝　 \\)</v>
      </c>
      <c r="E538" s="50" t="str">
        <f t="shared" ca="1" si="94"/>
        <v>\\(\\quad 68704 \\)</v>
      </c>
      <c r="F538" s="50" t="s">
        <v>62</v>
      </c>
      <c r="G538" s="50"/>
      <c r="H538" s="50"/>
      <c r="I538" s="89" t="str">
        <f t="shared" ca="1" si="95"/>
        <v>INSERT INTO math(tangen,question,answer,editor,date,count) VALUES('m2100','\\(\\quad 904　×　76　＝　 \\)','\\(\\quad 68704 \\)','harazono',NOW(),0);</v>
      </c>
      <c r="J538" s="78" t="s">
        <v>229</v>
      </c>
      <c r="K538" s="1">
        <f t="shared" ca="1" si="88"/>
        <v>904</v>
      </c>
      <c r="L538" t="s">
        <v>238</v>
      </c>
      <c r="M538" s="1">
        <f t="shared" ca="1" si="90"/>
        <v>76</v>
      </c>
      <c r="N538" t="s">
        <v>239</v>
      </c>
      <c r="O538" t="s">
        <v>230</v>
      </c>
      <c r="P538" s="78" t="s">
        <v>229</v>
      </c>
      <c r="Q538" s="1">
        <f t="shared" ca="1" si="96"/>
        <v>68704</v>
      </c>
      <c r="R538" t="s">
        <v>230</v>
      </c>
      <c r="S538" t="str">
        <f t="shared" ca="1" si="91"/>
        <v>\\(\\quad 904　×　76　＝　 \\)</v>
      </c>
      <c r="T538" t="str">
        <f t="shared" ca="1" si="92"/>
        <v>\\(\\quad 68704 \\)</v>
      </c>
    </row>
    <row r="539" spans="1:20" x14ac:dyDescent="0.55000000000000004">
      <c r="A539" s="51" t="s">
        <v>60</v>
      </c>
      <c r="C539" s="50" t="s">
        <v>168</v>
      </c>
      <c r="D539" s="50" t="str">
        <f t="shared" ca="1" si="93"/>
        <v>\\(\\quad 961　×　84　＝　 \\)</v>
      </c>
      <c r="E539" s="50" t="str">
        <f t="shared" ca="1" si="94"/>
        <v>\\(\\quad 80724 \\)</v>
      </c>
      <c r="F539" s="50" t="s">
        <v>62</v>
      </c>
      <c r="G539" s="50"/>
      <c r="H539" s="50"/>
      <c r="I539" s="89" t="str">
        <f t="shared" ca="1" si="95"/>
        <v>INSERT INTO math(tangen,question,answer,editor,date,count) VALUES('m2100','\\(\\quad 961　×　84　＝　 \\)','\\(\\quad 80724 \\)','harazono',NOW(),0);</v>
      </c>
      <c r="J539" s="78" t="s">
        <v>229</v>
      </c>
      <c r="K539" s="1">
        <f t="shared" ca="1" si="88"/>
        <v>961</v>
      </c>
      <c r="L539" t="s">
        <v>238</v>
      </c>
      <c r="M539" s="1">
        <f t="shared" ca="1" si="90"/>
        <v>84</v>
      </c>
      <c r="N539" t="s">
        <v>239</v>
      </c>
      <c r="O539" t="s">
        <v>230</v>
      </c>
      <c r="P539" s="78" t="s">
        <v>229</v>
      </c>
      <c r="Q539" s="1">
        <f t="shared" ca="1" si="96"/>
        <v>80724</v>
      </c>
      <c r="R539" t="s">
        <v>230</v>
      </c>
      <c r="S539" t="str">
        <f t="shared" ca="1" si="91"/>
        <v>\\(\\quad 961　×　84　＝　 \\)</v>
      </c>
      <c r="T539" t="str">
        <f t="shared" ca="1" si="92"/>
        <v>\\(\\quad 80724 \\)</v>
      </c>
    </row>
    <row r="540" spans="1:20" x14ac:dyDescent="0.55000000000000004">
      <c r="A540" s="51" t="s">
        <v>60</v>
      </c>
      <c r="C540" s="50" t="s">
        <v>168</v>
      </c>
      <c r="D540" s="50" t="str">
        <f t="shared" ca="1" si="93"/>
        <v>\\(\\quad 196　×　76　＝　 \\)</v>
      </c>
      <c r="E540" s="50" t="str">
        <f t="shared" ca="1" si="94"/>
        <v>\\(\\quad 14896 \\)</v>
      </c>
      <c r="F540" s="50" t="s">
        <v>62</v>
      </c>
      <c r="G540" s="50"/>
      <c r="H540" s="50"/>
      <c r="I540" s="89" t="str">
        <f t="shared" ca="1" si="95"/>
        <v>INSERT INTO math(tangen,question,answer,editor,date,count) VALUES('m2100','\\(\\quad 196　×　76　＝　 \\)','\\(\\quad 14896 \\)','harazono',NOW(),0);</v>
      </c>
      <c r="J540" s="78" t="s">
        <v>229</v>
      </c>
      <c r="K540" s="1">
        <f t="shared" ca="1" si="88"/>
        <v>196</v>
      </c>
      <c r="L540" t="s">
        <v>238</v>
      </c>
      <c r="M540" s="1">
        <f t="shared" ca="1" si="90"/>
        <v>76</v>
      </c>
      <c r="N540" t="s">
        <v>239</v>
      </c>
      <c r="O540" t="s">
        <v>230</v>
      </c>
      <c r="P540" s="78" t="s">
        <v>229</v>
      </c>
      <c r="Q540" s="1">
        <f t="shared" ca="1" si="96"/>
        <v>14896</v>
      </c>
      <c r="R540" t="s">
        <v>230</v>
      </c>
      <c r="S540" t="str">
        <f t="shared" ca="1" si="91"/>
        <v>\\(\\quad 196　×　76　＝　 \\)</v>
      </c>
      <c r="T540" t="str">
        <f t="shared" ca="1" si="92"/>
        <v>\\(\\quad 14896 \\)</v>
      </c>
    </row>
    <row r="541" spans="1:20" x14ac:dyDescent="0.55000000000000004">
      <c r="A541" s="51" t="s">
        <v>60</v>
      </c>
      <c r="C541" s="50" t="s">
        <v>168</v>
      </c>
      <c r="D541" s="50" t="str">
        <f t="shared" ca="1" si="93"/>
        <v>\\(\\quad 994　×　98　＝　 \\)</v>
      </c>
      <c r="E541" s="50" t="str">
        <f t="shared" ca="1" si="94"/>
        <v>\\(\\quad 97412 \\)</v>
      </c>
      <c r="F541" s="50" t="s">
        <v>62</v>
      </c>
      <c r="G541" s="50"/>
      <c r="H541" s="50"/>
      <c r="I541" s="89" t="str">
        <f t="shared" ca="1" si="95"/>
        <v>INSERT INTO math(tangen,question,answer,editor,date,count) VALUES('m2100','\\(\\quad 994　×　98　＝　 \\)','\\(\\quad 97412 \\)','harazono',NOW(),0);</v>
      </c>
      <c r="J541" s="78" t="s">
        <v>229</v>
      </c>
      <c r="K541" s="1">
        <f t="shared" ca="1" si="88"/>
        <v>994</v>
      </c>
      <c r="L541" t="s">
        <v>238</v>
      </c>
      <c r="M541" s="1">
        <f t="shared" ca="1" si="90"/>
        <v>98</v>
      </c>
      <c r="N541" t="s">
        <v>239</v>
      </c>
      <c r="O541" t="s">
        <v>230</v>
      </c>
      <c r="P541" s="78" t="s">
        <v>229</v>
      </c>
      <c r="Q541" s="1">
        <f t="shared" ca="1" si="96"/>
        <v>97412</v>
      </c>
      <c r="R541" t="s">
        <v>230</v>
      </c>
      <c r="S541" t="str">
        <f t="shared" ca="1" si="91"/>
        <v>\\(\\quad 994　×　98　＝　 \\)</v>
      </c>
      <c r="T541" t="str">
        <f t="shared" ca="1" si="92"/>
        <v>\\(\\quad 97412 \\)</v>
      </c>
    </row>
    <row r="542" spans="1:20" x14ac:dyDescent="0.55000000000000004">
      <c r="A542" s="51" t="s">
        <v>60</v>
      </c>
      <c r="C542" s="50" t="s">
        <v>168</v>
      </c>
      <c r="D542" s="50" t="str">
        <f t="shared" ca="1" si="93"/>
        <v>\\(\\quad 466　×　32　＝　 \\)</v>
      </c>
      <c r="E542" s="50" t="str">
        <f t="shared" ca="1" si="94"/>
        <v>\\(\\quad 14912 \\)</v>
      </c>
      <c r="F542" s="50" t="s">
        <v>62</v>
      </c>
      <c r="G542" s="50"/>
      <c r="H542" s="50"/>
      <c r="I542" s="89" t="str">
        <f t="shared" ca="1" si="95"/>
        <v>INSERT INTO math(tangen,question,answer,editor,date,count) VALUES('m2100','\\(\\quad 466　×　32　＝　 \\)','\\(\\quad 14912 \\)','harazono',NOW(),0);</v>
      </c>
      <c r="J542" s="78" t="s">
        <v>229</v>
      </c>
      <c r="K542" s="1">
        <f t="shared" ca="1" si="88"/>
        <v>466</v>
      </c>
      <c r="L542" t="s">
        <v>238</v>
      </c>
      <c r="M542" s="1">
        <f t="shared" ca="1" si="90"/>
        <v>32</v>
      </c>
      <c r="N542" t="s">
        <v>239</v>
      </c>
      <c r="O542" t="s">
        <v>230</v>
      </c>
      <c r="P542" s="78" t="s">
        <v>229</v>
      </c>
      <c r="Q542" s="1">
        <f t="shared" ca="1" si="96"/>
        <v>14912</v>
      </c>
      <c r="R542" t="s">
        <v>230</v>
      </c>
      <c r="S542" t="str">
        <f t="shared" ca="1" si="91"/>
        <v>\\(\\quad 466　×　32　＝　 \\)</v>
      </c>
      <c r="T542" t="str">
        <f t="shared" ca="1" si="92"/>
        <v>\\(\\quad 14912 \\)</v>
      </c>
    </row>
    <row r="543" spans="1:20" x14ac:dyDescent="0.55000000000000004">
      <c r="A543" s="51" t="s">
        <v>60</v>
      </c>
      <c r="C543" s="50" t="s">
        <v>168</v>
      </c>
      <c r="D543" s="50" t="str">
        <f t="shared" ca="1" si="93"/>
        <v>\\(\\quad 132　×　39　＝　 \\)</v>
      </c>
      <c r="E543" s="50" t="str">
        <f t="shared" ca="1" si="94"/>
        <v>\\(\\quad 5148 \\)</v>
      </c>
      <c r="F543" s="50" t="s">
        <v>62</v>
      </c>
      <c r="G543" s="50"/>
      <c r="H543" s="50"/>
      <c r="I543" s="89" t="str">
        <f t="shared" ca="1" si="95"/>
        <v>INSERT INTO math(tangen,question,answer,editor,date,count) VALUES('m2100','\\(\\quad 132　×　39　＝　 \\)','\\(\\quad 5148 \\)','harazono',NOW(),0);</v>
      </c>
      <c r="J543" s="78" t="s">
        <v>229</v>
      </c>
      <c r="K543" s="1">
        <f t="shared" ca="1" si="88"/>
        <v>132</v>
      </c>
      <c r="L543" t="s">
        <v>238</v>
      </c>
      <c r="M543" s="1">
        <f t="shared" ca="1" si="90"/>
        <v>39</v>
      </c>
      <c r="N543" t="s">
        <v>239</v>
      </c>
      <c r="O543" t="s">
        <v>230</v>
      </c>
      <c r="P543" s="78" t="s">
        <v>229</v>
      </c>
      <c r="Q543" s="1">
        <f t="shared" ca="1" si="96"/>
        <v>5148</v>
      </c>
      <c r="R543" t="s">
        <v>230</v>
      </c>
      <c r="S543" t="str">
        <f t="shared" ca="1" si="91"/>
        <v>\\(\\quad 132　×　39　＝　 \\)</v>
      </c>
      <c r="T543" t="str">
        <f t="shared" ca="1" si="92"/>
        <v>\\(\\quad 5148 \\)</v>
      </c>
    </row>
    <row r="544" spans="1:20" x14ac:dyDescent="0.55000000000000004">
      <c r="A544" s="51" t="s">
        <v>60</v>
      </c>
      <c r="C544" s="50" t="s">
        <v>168</v>
      </c>
      <c r="D544" s="50" t="str">
        <f t="shared" ca="1" si="93"/>
        <v>\\(\\quad 992　×　83　＝　 \\)</v>
      </c>
      <c r="E544" s="50" t="str">
        <f t="shared" ca="1" si="94"/>
        <v>\\(\\quad 82336 \\)</v>
      </c>
      <c r="F544" s="50" t="s">
        <v>62</v>
      </c>
      <c r="G544" s="50"/>
      <c r="H544" s="50"/>
      <c r="I544" s="89" t="str">
        <f t="shared" ca="1" si="95"/>
        <v>INSERT INTO math(tangen,question,answer,editor,date,count) VALUES('m2100','\\(\\quad 992　×　83　＝　 \\)','\\(\\quad 82336 \\)','harazono',NOW(),0);</v>
      </c>
      <c r="J544" s="78" t="s">
        <v>229</v>
      </c>
      <c r="K544" s="1">
        <f t="shared" ca="1" si="88"/>
        <v>992</v>
      </c>
      <c r="L544" t="s">
        <v>238</v>
      </c>
      <c r="M544" s="1">
        <f t="shared" ca="1" si="90"/>
        <v>83</v>
      </c>
      <c r="N544" t="s">
        <v>239</v>
      </c>
      <c r="O544" t="s">
        <v>230</v>
      </c>
      <c r="P544" s="78" t="s">
        <v>229</v>
      </c>
      <c r="Q544" s="1">
        <f t="shared" ca="1" si="96"/>
        <v>82336</v>
      </c>
      <c r="R544" t="s">
        <v>230</v>
      </c>
      <c r="S544" t="str">
        <f t="shared" ca="1" si="91"/>
        <v>\\(\\quad 992　×　83　＝　 \\)</v>
      </c>
      <c r="T544" t="str">
        <f t="shared" ca="1" si="92"/>
        <v>\\(\\quad 82336 \\)</v>
      </c>
    </row>
    <row r="545" spans="1:20" x14ac:dyDescent="0.55000000000000004">
      <c r="A545" s="51" t="s">
        <v>60</v>
      </c>
      <c r="C545" s="50" t="s">
        <v>168</v>
      </c>
      <c r="D545" s="50" t="str">
        <f t="shared" ca="1" si="93"/>
        <v>\\(\\quad 172　×　25　＝　 \\)</v>
      </c>
      <c r="E545" s="50" t="str">
        <f t="shared" ca="1" si="94"/>
        <v>\\(\\quad 4300 \\)</v>
      </c>
      <c r="F545" s="50" t="s">
        <v>62</v>
      </c>
      <c r="G545" s="50"/>
      <c r="H545" s="50"/>
      <c r="I545" s="89" t="str">
        <f t="shared" ca="1" si="95"/>
        <v>INSERT INTO math(tangen,question,answer,editor,date,count) VALUES('m2100','\\(\\quad 172　×　25　＝　 \\)','\\(\\quad 4300 \\)','harazono',NOW(),0);</v>
      </c>
      <c r="J545" s="78" t="s">
        <v>229</v>
      </c>
      <c r="K545" s="1">
        <f t="shared" ca="1" si="88"/>
        <v>172</v>
      </c>
      <c r="L545" t="s">
        <v>238</v>
      </c>
      <c r="M545" s="1">
        <f t="shared" ca="1" si="90"/>
        <v>25</v>
      </c>
      <c r="N545" t="s">
        <v>239</v>
      </c>
      <c r="O545" t="s">
        <v>230</v>
      </c>
      <c r="P545" s="78" t="s">
        <v>229</v>
      </c>
      <c r="Q545" s="1">
        <f t="shared" ca="1" si="96"/>
        <v>4300</v>
      </c>
      <c r="R545" t="s">
        <v>230</v>
      </c>
      <c r="S545" t="str">
        <f t="shared" ca="1" si="91"/>
        <v>\\(\\quad 172　×　25　＝　 \\)</v>
      </c>
      <c r="T545" t="str">
        <f t="shared" ca="1" si="92"/>
        <v>\\(\\quad 4300 \\)</v>
      </c>
    </row>
    <row r="546" spans="1:20" x14ac:dyDescent="0.55000000000000004">
      <c r="A546" s="51" t="s">
        <v>60</v>
      </c>
      <c r="C546" s="50" t="s">
        <v>168</v>
      </c>
      <c r="D546" s="50" t="str">
        <f t="shared" ca="1" si="93"/>
        <v>\\(\\quad 229　×　30　＝　 \\)</v>
      </c>
      <c r="E546" s="50" t="str">
        <f t="shared" ca="1" si="94"/>
        <v>\\(\\quad 6870 \\)</v>
      </c>
      <c r="F546" s="50" t="s">
        <v>62</v>
      </c>
      <c r="G546" s="50"/>
      <c r="H546" s="50"/>
      <c r="I546" s="89" t="str">
        <f t="shared" ca="1" si="95"/>
        <v>INSERT INTO math(tangen,question,answer,editor,date,count) VALUES('m2100','\\(\\quad 229　×　30　＝　 \\)','\\(\\quad 6870 \\)','harazono',NOW(),0);</v>
      </c>
      <c r="J546" s="78" t="s">
        <v>229</v>
      </c>
      <c r="K546" s="1">
        <f t="shared" ca="1" si="88"/>
        <v>229</v>
      </c>
      <c r="L546" t="s">
        <v>238</v>
      </c>
      <c r="M546" s="1">
        <f t="shared" ca="1" si="90"/>
        <v>30</v>
      </c>
      <c r="N546" t="s">
        <v>239</v>
      </c>
      <c r="O546" t="s">
        <v>230</v>
      </c>
      <c r="P546" s="78" t="s">
        <v>229</v>
      </c>
      <c r="Q546" s="1">
        <f t="shared" ca="1" si="96"/>
        <v>6870</v>
      </c>
      <c r="R546" t="s">
        <v>230</v>
      </c>
      <c r="S546" t="str">
        <f t="shared" ca="1" si="91"/>
        <v>\\(\\quad 229　×　30　＝　 \\)</v>
      </c>
      <c r="T546" t="str">
        <f t="shared" ca="1" si="92"/>
        <v>\\(\\quad 6870 \\)</v>
      </c>
    </row>
    <row r="547" spans="1:20" x14ac:dyDescent="0.55000000000000004">
      <c r="A547" s="51" t="s">
        <v>60</v>
      </c>
      <c r="C547" s="50" t="s">
        <v>168</v>
      </c>
      <c r="D547" s="50" t="str">
        <f t="shared" ca="1" si="93"/>
        <v>\\(\\quad 810　×　96　＝　 \\)</v>
      </c>
      <c r="E547" s="50" t="str">
        <f t="shared" ca="1" si="94"/>
        <v>\\(\\quad 77760 \\)</v>
      </c>
      <c r="F547" s="50" t="s">
        <v>62</v>
      </c>
      <c r="G547" s="50"/>
      <c r="H547" s="50"/>
      <c r="I547" s="89" t="str">
        <f t="shared" ca="1" si="95"/>
        <v>INSERT INTO math(tangen,question,answer,editor,date,count) VALUES('m2100','\\(\\quad 810　×　96　＝　 \\)','\\(\\quad 77760 \\)','harazono',NOW(),0);</v>
      </c>
      <c r="J547" s="78" t="s">
        <v>229</v>
      </c>
      <c r="K547" s="1">
        <f t="shared" ca="1" si="88"/>
        <v>810</v>
      </c>
      <c r="L547" t="s">
        <v>238</v>
      </c>
      <c r="M547" s="1">
        <f t="shared" ca="1" si="90"/>
        <v>96</v>
      </c>
      <c r="N547" t="s">
        <v>239</v>
      </c>
      <c r="O547" t="s">
        <v>230</v>
      </c>
      <c r="P547" s="78" t="s">
        <v>229</v>
      </c>
      <c r="Q547" s="1">
        <f t="shared" ca="1" si="96"/>
        <v>77760</v>
      </c>
      <c r="R547" t="s">
        <v>230</v>
      </c>
      <c r="S547" t="str">
        <f t="shared" ca="1" si="91"/>
        <v>\\(\\quad 810　×　96　＝　 \\)</v>
      </c>
      <c r="T547" t="str">
        <f t="shared" ca="1" si="92"/>
        <v>\\(\\quad 77760 \\)</v>
      </c>
    </row>
    <row r="548" spans="1:20" x14ac:dyDescent="0.55000000000000004">
      <c r="A548" s="51" t="s">
        <v>60</v>
      </c>
      <c r="C548" s="50" t="s">
        <v>168</v>
      </c>
      <c r="D548" s="50" t="str">
        <f t="shared" ca="1" si="77"/>
        <v>\\(\\quad 489　×　591　＝　 \\)</v>
      </c>
      <c r="E548" s="50" t="str">
        <f t="shared" ca="1" si="78"/>
        <v>\\(\\quad 288999 \\)</v>
      </c>
      <c r="F548" s="50" t="s">
        <v>62</v>
      </c>
      <c r="G548" s="50"/>
      <c r="H548" s="50"/>
      <c r="I548" s="89" t="str">
        <f t="shared" ca="1" si="79"/>
        <v>INSERT INTO math(tangen,question,answer,editor,date,count) VALUES('m2100','\\(\\quad 489　×　591　＝　 \\)','\\(\\quad 288999 \\)','harazono',NOW(),0);</v>
      </c>
      <c r="J548" s="78" t="s">
        <v>229</v>
      </c>
      <c r="K548" s="1">
        <f ca="1">RANDBETWEEN(100,999)</f>
        <v>489</v>
      </c>
      <c r="L548" t="s">
        <v>238</v>
      </c>
      <c r="M548" s="1">
        <f ca="1">RANDBETWEEN(100,999)</f>
        <v>591</v>
      </c>
      <c r="N548" t="s">
        <v>239</v>
      </c>
      <c r="O548" t="s">
        <v>230</v>
      </c>
      <c r="P548" s="78" t="s">
        <v>229</v>
      </c>
      <c r="Q548" s="1">
        <f t="shared" ref="Q548" ca="1" si="97">K548*M548</f>
        <v>288999</v>
      </c>
      <c r="R548" t="s">
        <v>230</v>
      </c>
      <c r="S548" t="str">
        <f t="shared" ca="1" si="91"/>
        <v>\\(\\quad 489　×　591　＝　 \\)</v>
      </c>
      <c r="T548" t="str">
        <f t="shared" ca="1" si="92"/>
        <v>\\(\\quad 288999 \\)</v>
      </c>
    </row>
    <row r="549" spans="1:20" x14ac:dyDescent="0.55000000000000004">
      <c r="A549" s="51" t="s">
        <v>60</v>
      </c>
      <c r="C549" s="50" t="s">
        <v>168</v>
      </c>
      <c r="D549" s="50" t="str">
        <f t="shared" ca="1" si="77"/>
        <v>\\(\\quad 212　×　225　＝　 \\)</v>
      </c>
      <c r="E549" s="50" t="str">
        <f t="shared" ca="1" si="78"/>
        <v>\\(\\quad 47700 \\)</v>
      </c>
      <c r="F549" s="50" t="s">
        <v>62</v>
      </c>
      <c r="G549" s="50"/>
      <c r="H549" s="50"/>
      <c r="I549" s="89" t="str">
        <f t="shared" ca="1" si="79"/>
        <v>INSERT INTO math(tangen,question,answer,editor,date,count) VALUES('m2100','\\(\\quad 212　×　225　＝　 \\)','\\(\\quad 47700 \\)','harazono',NOW(),0);</v>
      </c>
      <c r="J549" s="78" t="s">
        <v>229</v>
      </c>
      <c r="K549" s="1">
        <f t="shared" ref="K549:K612" ca="1" si="98">RANDBETWEEN(100,999)</f>
        <v>212</v>
      </c>
      <c r="L549" t="s">
        <v>238</v>
      </c>
      <c r="M549" s="1">
        <f t="shared" ref="M549:M612" ca="1" si="99">RANDBETWEEN(100,999)</f>
        <v>225</v>
      </c>
      <c r="N549" t="s">
        <v>239</v>
      </c>
      <c r="O549" t="s">
        <v>230</v>
      </c>
      <c r="P549" s="78" t="s">
        <v>229</v>
      </c>
      <c r="Q549" s="1">
        <f t="shared" ref="Q549:Q597" ca="1" si="100">K549*M549</f>
        <v>47700</v>
      </c>
      <c r="R549" t="s">
        <v>230</v>
      </c>
      <c r="S549" t="str">
        <f t="shared" ca="1" si="91"/>
        <v>\\(\\quad 212　×　225　＝　 \\)</v>
      </c>
      <c r="T549" t="str">
        <f t="shared" ca="1" si="92"/>
        <v>\\(\\quad 47700 \\)</v>
      </c>
    </row>
    <row r="550" spans="1:20" x14ac:dyDescent="0.55000000000000004">
      <c r="A550" s="51" t="s">
        <v>60</v>
      </c>
      <c r="C550" s="50" t="s">
        <v>168</v>
      </c>
      <c r="D550" s="50" t="str">
        <f t="shared" ca="1" si="77"/>
        <v>\\(\\quad 570　×　682　＝　 \\)</v>
      </c>
      <c r="E550" s="50" t="str">
        <f t="shared" ca="1" si="78"/>
        <v>\\(\\quad 388740 \\)</v>
      </c>
      <c r="F550" s="50" t="s">
        <v>62</v>
      </c>
      <c r="G550" s="50"/>
      <c r="H550" s="50"/>
      <c r="I550" s="89" t="str">
        <f t="shared" ca="1" si="79"/>
        <v>INSERT INTO math(tangen,question,answer,editor,date,count) VALUES('m2100','\\(\\quad 570　×　682　＝　 \\)','\\(\\quad 388740 \\)','harazono',NOW(),0);</v>
      </c>
      <c r="J550" s="78" t="s">
        <v>229</v>
      </c>
      <c r="K550" s="1">
        <f t="shared" ca="1" si="98"/>
        <v>570</v>
      </c>
      <c r="L550" t="s">
        <v>238</v>
      </c>
      <c r="M550" s="1">
        <f t="shared" ca="1" si="99"/>
        <v>682</v>
      </c>
      <c r="N550" t="s">
        <v>239</v>
      </c>
      <c r="O550" t="s">
        <v>230</v>
      </c>
      <c r="P550" s="78" t="s">
        <v>229</v>
      </c>
      <c r="Q550" s="1">
        <f t="shared" ca="1" si="100"/>
        <v>388740</v>
      </c>
      <c r="R550" t="s">
        <v>230</v>
      </c>
      <c r="S550" t="str">
        <f t="shared" ca="1" si="91"/>
        <v>\\(\\quad 570　×　682　＝　 \\)</v>
      </c>
      <c r="T550" t="str">
        <f t="shared" ca="1" si="92"/>
        <v>\\(\\quad 388740 \\)</v>
      </c>
    </row>
    <row r="551" spans="1:20" x14ac:dyDescent="0.55000000000000004">
      <c r="A551" s="51" t="s">
        <v>60</v>
      </c>
      <c r="C551" s="50" t="s">
        <v>168</v>
      </c>
      <c r="D551" s="50" t="str">
        <f t="shared" ca="1" si="77"/>
        <v>\\(\\quad 642　×　268　＝　 \\)</v>
      </c>
      <c r="E551" s="50" t="str">
        <f t="shared" ca="1" si="78"/>
        <v>\\(\\quad 172056 \\)</v>
      </c>
      <c r="F551" s="50" t="s">
        <v>62</v>
      </c>
      <c r="G551" s="50"/>
      <c r="H551" s="50"/>
      <c r="I551" s="89" t="str">
        <f t="shared" ca="1" si="79"/>
        <v>INSERT INTO math(tangen,question,answer,editor,date,count) VALUES('m2100','\\(\\quad 642　×　268　＝　 \\)','\\(\\quad 172056 \\)','harazono',NOW(),0);</v>
      </c>
      <c r="J551" s="78" t="s">
        <v>229</v>
      </c>
      <c r="K551" s="1">
        <f t="shared" ca="1" si="98"/>
        <v>642</v>
      </c>
      <c r="L551" t="s">
        <v>238</v>
      </c>
      <c r="M551" s="1">
        <f t="shared" ca="1" si="99"/>
        <v>268</v>
      </c>
      <c r="N551" t="s">
        <v>239</v>
      </c>
      <c r="O551" t="s">
        <v>230</v>
      </c>
      <c r="P551" s="78" t="s">
        <v>229</v>
      </c>
      <c r="Q551" s="1">
        <f t="shared" ca="1" si="100"/>
        <v>172056</v>
      </c>
      <c r="R551" t="s">
        <v>230</v>
      </c>
      <c r="S551" t="str">
        <f t="shared" ca="1" si="91"/>
        <v>\\(\\quad 642　×　268　＝　 \\)</v>
      </c>
      <c r="T551" t="str">
        <f t="shared" ca="1" si="92"/>
        <v>\\(\\quad 172056 \\)</v>
      </c>
    </row>
    <row r="552" spans="1:20" x14ac:dyDescent="0.55000000000000004">
      <c r="A552" s="51" t="s">
        <v>60</v>
      </c>
      <c r="C552" s="50" t="s">
        <v>168</v>
      </c>
      <c r="D552" s="50" t="str">
        <f t="shared" ca="1" si="77"/>
        <v>\\(\\quad 466　×　564　＝　 \\)</v>
      </c>
      <c r="E552" s="50" t="str">
        <f t="shared" ca="1" si="78"/>
        <v>\\(\\quad 262824 \\)</v>
      </c>
      <c r="F552" s="50" t="s">
        <v>62</v>
      </c>
      <c r="G552" s="50"/>
      <c r="H552" s="50"/>
      <c r="I552" s="89" t="str">
        <f t="shared" ca="1" si="79"/>
        <v>INSERT INTO math(tangen,question,answer,editor,date,count) VALUES('m2100','\\(\\quad 466　×　564　＝　 \\)','\\(\\quad 262824 \\)','harazono',NOW(),0);</v>
      </c>
      <c r="J552" s="78" t="s">
        <v>229</v>
      </c>
      <c r="K552" s="1">
        <f t="shared" ca="1" si="98"/>
        <v>466</v>
      </c>
      <c r="L552" t="s">
        <v>238</v>
      </c>
      <c r="M552" s="1">
        <f t="shared" ca="1" si="99"/>
        <v>564</v>
      </c>
      <c r="N552" t="s">
        <v>239</v>
      </c>
      <c r="O552" t="s">
        <v>230</v>
      </c>
      <c r="P552" s="78" t="s">
        <v>229</v>
      </c>
      <c r="Q552" s="1">
        <f t="shared" ca="1" si="100"/>
        <v>262824</v>
      </c>
      <c r="R552" t="s">
        <v>230</v>
      </c>
      <c r="S552" t="str">
        <f t="shared" ca="1" si="91"/>
        <v>\\(\\quad 466　×　564　＝　 \\)</v>
      </c>
      <c r="T552" t="str">
        <f t="shared" ca="1" si="92"/>
        <v>\\(\\quad 262824 \\)</v>
      </c>
    </row>
    <row r="553" spans="1:20" x14ac:dyDescent="0.55000000000000004">
      <c r="A553" s="51" t="s">
        <v>60</v>
      </c>
      <c r="C553" s="50" t="s">
        <v>168</v>
      </c>
      <c r="D553" s="50" t="str">
        <f t="shared" ca="1" si="77"/>
        <v>\\(\\quad 665　×　740　＝　 \\)</v>
      </c>
      <c r="E553" s="50" t="str">
        <f t="shared" ca="1" si="78"/>
        <v>\\(\\quad 492100 \\)</v>
      </c>
      <c r="F553" s="50" t="s">
        <v>62</v>
      </c>
      <c r="G553" s="50"/>
      <c r="H553" s="50"/>
      <c r="I553" s="89" t="str">
        <f t="shared" ca="1" si="79"/>
        <v>INSERT INTO math(tangen,question,answer,editor,date,count) VALUES('m2100','\\(\\quad 665　×　740　＝　 \\)','\\(\\quad 492100 \\)','harazono',NOW(),0);</v>
      </c>
      <c r="J553" s="78" t="s">
        <v>229</v>
      </c>
      <c r="K553" s="1">
        <f t="shared" ca="1" si="98"/>
        <v>665</v>
      </c>
      <c r="L553" t="s">
        <v>238</v>
      </c>
      <c r="M553" s="1">
        <f t="shared" ca="1" si="99"/>
        <v>740</v>
      </c>
      <c r="N553" t="s">
        <v>239</v>
      </c>
      <c r="O553" t="s">
        <v>230</v>
      </c>
      <c r="P553" s="78" t="s">
        <v>229</v>
      </c>
      <c r="Q553" s="1">
        <f t="shared" ca="1" si="100"/>
        <v>492100</v>
      </c>
      <c r="R553" t="s">
        <v>230</v>
      </c>
      <c r="S553" t="str">
        <f t="shared" ca="1" si="91"/>
        <v>\\(\\quad 665　×　740　＝　 \\)</v>
      </c>
      <c r="T553" t="str">
        <f t="shared" ca="1" si="92"/>
        <v>\\(\\quad 492100 \\)</v>
      </c>
    </row>
    <row r="554" spans="1:20" x14ac:dyDescent="0.55000000000000004">
      <c r="A554" s="51" t="s">
        <v>60</v>
      </c>
      <c r="C554" s="50" t="s">
        <v>168</v>
      </c>
      <c r="D554" s="50" t="str">
        <f t="shared" ca="1" si="77"/>
        <v>\\(\\quad 298　×　127　＝　 \\)</v>
      </c>
      <c r="E554" s="50" t="str">
        <f t="shared" ca="1" si="78"/>
        <v>\\(\\quad 37846 \\)</v>
      </c>
      <c r="F554" s="50" t="s">
        <v>62</v>
      </c>
      <c r="G554" s="50"/>
      <c r="H554" s="50"/>
      <c r="I554" s="89" t="str">
        <f t="shared" ca="1" si="79"/>
        <v>INSERT INTO math(tangen,question,answer,editor,date,count) VALUES('m2100','\\(\\quad 298　×　127　＝　 \\)','\\(\\quad 37846 \\)','harazono',NOW(),0);</v>
      </c>
      <c r="J554" s="78" t="s">
        <v>229</v>
      </c>
      <c r="K554" s="1">
        <f t="shared" ca="1" si="98"/>
        <v>298</v>
      </c>
      <c r="L554" t="s">
        <v>238</v>
      </c>
      <c r="M554" s="1">
        <f t="shared" ca="1" si="99"/>
        <v>127</v>
      </c>
      <c r="N554" t="s">
        <v>239</v>
      </c>
      <c r="O554" t="s">
        <v>230</v>
      </c>
      <c r="P554" s="78" t="s">
        <v>229</v>
      </c>
      <c r="Q554" s="1">
        <f t="shared" ca="1" si="100"/>
        <v>37846</v>
      </c>
      <c r="R554" t="s">
        <v>230</v>
      </c>
      <c r="S554" t="str">
        <f t="shared" ca="1" si="91"/>
        <v>\\(\\quad 298　×　127　＝　 \\)</v>
      </c>
      <c r="T554" t="str">
        <f t="shared" ca="1" si="92"/>
        <v>\\(\\quad 37846 \\)</v>
      </c>
    </row>
    <row r="555" spans="1:20" x14ac:dyDescent="0.55000000000000004">
      <c r="A555" s="51" t="s">
        <v>60</v>
      </c>
      <c r="C555" s="50" t="s">
        <v>168</v>
      </c>
      <c r="D555" s="50" t="str">
        <f t="shared" ca="1" si="77"/>
        <v>\\(\\quad 239　×　556　＝　 \\)</v>
      </c>
      <c r="E555" s="50" t="str">
        <f t="shared" ca="1" si="78"/>
        <v>\\(\\quad 132884 \\)</v>
      </c>
      <c r="F555" s="50" t="s">
        <v>62</v>
      </c>
      <c r="G555" s="50"/>
      <c r="H555" s="50"/>
      <c r="I555" s="89" t="str">
        <f t="shared" ca="1" si="79"/>
        <v>INSERT INTO math(tangen,question,answer,editor,date,count) VALUES('m2100','\\(\\quad 239　×　556　＝　 \\)','\\(\\quad 132884 \\)','harazono',NOW(),0);</v>
      </c>
      <c r="J555" s="78" t="s">
        <v>229</v>
      </c>
      <c r="K555" s="1">
        <f t="shared" ca="1" si="98"/>
        <v>239</v>
      </c>
      <c r="L555" t="s">
        <v>238</v>
      </c>
      <c r="M555" s="1">
        <f t="shared" ca="1" si="99"/>
        <v>556</v>
      </c>
      <c r="N555" t="s">
        <v>239</v>
      </c>
      <c r="O555" t="s">
        <v>230</v>
      </c>
      <c r="P555" s="78" t="s">
        <v>229</v>
      </c>
      <c r="Q555" s="1">
        <f t="shared" ca="1" si="100"/>
        <v>132884</v>
      </c>
      <c r="R555" t="s">
        <v>230</v>
      </c>
      <c r="S555" t="str">
        <f t="shared" ca="1" si="91"/>
        <v>\\(\\quad 239　×　556　＝　 \\)</v>
      </c>
      <c r="T555" t="str">
        <f t="shared" ca="1" si="92"/>
        <v>\\(\\quad 132884 \\)</v>
      </c>
    </row>
    <row r="556" spans="1:20" x14ac:dyDescent="0.55000000000000004">
      <c r="A556" s="51" t="s">
        <v>60</v>
      </c>
      <c r="C556" s="50" t="s">
        <v>168</v>
      </c>
      <c r="D556" s="50" t="str">
        <f t="shared" ca="1" si="77"/>
        <v>\\(\\quad 513　×　519　＝　 \\)</v>
      </c>
      <c r="E556" s="50" t="str">
        <f t="shared" ca="1" si="78"/>
        <v>\\(\\quad 266247 \\)</v>
      </c>
      <c r="F556" s="50" t="s">
        <v>62</v>
      </c>
      <c r="G556" s="50"/>
      <c r="H556" s="50"/>
      <c r="I556" s="89" t="str">
        <f t="shared" ca="1" si="79"/>
        <v>INSERT INTO math(tangen,question,answer,editor,date,count) VALUES('m2100','\\(\\quad 513　×　519　＝　 \\)','\\(\\quad 266247 \\)','harazono',NOW(),0);</v>
      </c>
      <c r="J556" s="78" t="s">
        <v>229</v>
      </c>
      <c r="K556" s="1">
        <f t="shared" ca="1" si="98"/>
        <v>513</v>
      </c>
      <c r="L556" t="s">
        <v>238</v>
      </c>
      <c r="M556" s="1">
        <f t="shared" ca="1" si="99"/>
        <v>519</v>
      </c>
      <c r="N556" t="s">
        <v>239</v>
      </c>
      <c r="O556" t="s">
        <v>230</v>
      </c>
      <c r="P556" s="78" t="s">
        <v>229</v>
      </c>
      <c r="Q556" s="1">
        <f t="shared" ca="1" si="100"/>
        <v>266247</v>
      </c>
      <c r="R556" t="s">
        <v>230</v>
      </c>
      <c r="S556" t="str">
        <f t="shared" ca="1" si="91"/>
        <v>\\(\\quad 513　×　519　＝　 \\)</v>
      </c>
      <c r="T556" t="str">
        <f t="shared" ca="1" si="92"/>
        <v>\\(\\quad 266247 \\)</v>
      </c>
    </row>
    <row r="557" spans="1:20" x14ac:dyDescent="0.55000000000000004">
      <c r="A557" s="51" t="s">
        <v>60</v>
      </c>
      <c r="C557" s="50" t="s">
        <v>168</v>
      </c>
      <c r="D557" s="50" t="str">
        <f t="shared" ca="1" si="77"/>
        <v>\\(\\quad 214　×　295　＝　 \\)</v>
      </c>
      <c r="E557" s="50" t="str">
        <f t="shared" ca="1" si="78"/>
        <v>\\(\\quad 63130 \\)</v>
      </c>
      <c r="F557" s="50" t="s">
        <v>62</v>
      </c>
      <c r="G557" s="50"/>
      <c r="H557" s="50"/>
      <c r="I557" s="89" t="str">
        <f t="shared" ca="1" si="79"/>
        <v>INSERT INTO math(tangen,question,answer,editor,date,count) VALUES('m2100','\\(\\quad 214　×　295　＝　 \\)','\\(\\quad 63130 \\)','harazono',NOW(),0);</v>
      </c>
      <c r="J557" s="78" t="s">
        <v>229</v>
      </c>
      <c r="K557" s="1">
        <f t="shared" ca="1" si="98"/>
        <v>214</v>
      </c>
      <c r="L557" t="s">
        <v>238</v>
      </c>
      <c r="M557" s="1">
        <f t="shared" ca="1" si="99"/>
        <v>295</v>
      </c>
      <c r="N557" t="s">
        <v>239</v>
      </c>
      <c r="O557" t="s">
        <v>230</v>
      </c>
      <c r="P557" s="78" t="s">
        <v>229</v>
      </c>
      <c r="Q557" s="1">
        <f t="shared" ca="1" si="100"/>
        <v>63130</v>
      </c>
      <c r="R557" t="s">
        <v>230</v>
      </c>
      <c r="S557" t="str">
        <f t="shared" ca="1" si="91"/>
        <v>\\(\\quad 214　×　295　＝　 \\)</v>
      </c>
      <c r="T557" t="str">
        <f t="shared" ca="1" si="92"/>
        <v>\\(\\quad 63130 \\)</v>
      </c>
    </row>
    <row r="558" spans="1:20" x14ac:dyDescent="0.55000000000000004">
      <c r="A558" s="51" t="s">
        <v>60</v>
      </c>
      <c r="C558" s="50" t="s">
        <v>168</v>
      </c>
      <c r="D558" s="50" t="str">
        <f t="shared" ca="1" si="77"/>
        <v>\\(\\quad 514　×　302　＝　 \\)</v>
      </c>
      <c r="E558" s="50" t="str">
        <f t="shared" ca="1" si="78"/>
        <v>\\(\\quad 155228 \\)</v>
      </c>
      <c r="F558" s="50" t="s">
        <v>62</v>
      </c>
      <c r="G558" s="50"/>
      <c r="H558" s="50"/>
      <c r="I558" s="89" t="str">
        <f t="shared" ca="1" si="79"/>
        <v>INSERT INTO math(tangen,question,answer,editor,date,count) VALUES('m2100','\\(\\quad 514　×　302　＝　 \\)','\\(\\quad 155228 \\)','harazono',NOW(),0);</v>
      </c>
      <c r="J558" s="78" t="s">
        <v>229</v>
      </c>
      <c r="K558" s="1">
        <f t="shared" ca="1" si="98"/>
        <v>514</v>
      </c>
      <c r="L558" t="s">
        <v>238</v>
      </c>
      <c r="M558" s="1">
        <f t="shared" ca="1" si="99"/>
        <v>302</v>
      </c>
      <c r="N558" t="s">
        <v>239</v>
      </c>
      <c r="O558" t="s">
        <v>230</v>
      </c>
      <c r="P558" s="78" t="s">
        <v>229</v>
      </c>
      <c r="Q558" s="1">
        <f t="shared" ca="1" si="100"/>
        <v>155228</v>
      </c>
      <c r="R558" t="s">
        <v>230</v>
      </c>
      <c r="S558" t="str">
        <f t="shared" ca="1" si="91"/>
        <v>\\(\\quad 514　×　302　＝　 \\)</v>
      </c>
      <c r="T558" t="str">
        <f t="shared" ca="1" si="92"/>
        <v>\\(\\quad 155228 \\)</v>
      </c>
    </row>
    <row r="559" spans="1:20" x14ac:dyDescent="0.55000000000000004">
      <c r="A559" s="51" t="s">
        <v>60</v>
      </c>
      <c r="C559" s="50" t="s">
        <v>168</v>
      </c>
      <c r="D559" s="50" t="str">
        <f t="shared" ca="1" si="77"/>
        <v>\\(\\quad 225　×　974　＝　 \\)</v>
      </c>
      <c r="E559" s="50" t="str">
        <f t="shared" ca="1" si="78"/>
        <v>\\(\\quad 219150 \\)</v>
      </c>
      <c r="F559" s="50" t="s">
        <v>62</v>
      </c>
      <c r="G559" s="50"/>
      <c r="H559" s="50"/>
      <c r="I559" s="89" t="str">
        <f t="shared" ca="1" si="79"/>
        <v>INSERT INTO math(tangen,question,answer,editor,date,count) VALUES('m2100','\\(\\quad 225　×　974　＝　 \\)','\\(\\quad 219150 \\)','harazono',NOW(),0);</v>
      </c>
      <c r="J559" s="78" t="s">
        <v>229</v>
      </c>
      <c r="K559" s="1">
        <f t="shared" ca="1" si="98"/>
        <v>225</v>
      </c>
      <c r="L559" t="s">
        <v>238</v>
      </c>
      <c r="M559" s="1">
        <f t="shared" ca="1" si="99"/>
        <v>974</v>
      </c>
      <c r="N559" t="s">
        <v>239</v>
      </c>
      <c r="O559" t="s">
        <v>230</v>
      </c>
      <c r="P559" s="78" t="s">
        <v>229</v>
      </c>
      <c r="Q559" s="1">
        <f t="shared" ca="1" si="100"/>
        <v>219150</v>
      </c>
      <c r="R559" t="s">
        <v>230</v>
      </c>
      <c r="S559" t="str">
        <f t="shared" ca="1" si="91"/>
        <v>\\(\\quad 225　×　974　＝　 \\)</v>
      </c>
      <c r="T559" t="str">
        <f t="shared" ca="1" si="92"/>
        <v>\\(\\quad 219150 \\)</v>
      </c>
    </row>
    <row r="560" spans="1:20" x14ac:dyDescent="0.55000000000000004">
      <c r="A560" s="51" t="s">
        <v>60</v>
      </c>
      <c r="C560" s="50" t="s">
        <v>168</v>
      </c>
      <c r="D560" s="50" t="str">
        <f t="shared" ca="1" si="77"/>
        <v>\\(\\quad 976　×　943　＝　 \\)</v>
      </c>
      <c r="E560" s="50" t="str">
        <f t="shared" ca="1" si="78"/>
        <v>\\(\\quad 920368 \\)</v>
      </c>
      <c r="F560" s="50" t="s">
        <v>62</v>
      </c>
      <c r="G560" s="50"/>
      <c r="H560" s="50"/>
      <c r="I560" s="89" t="str">
        <f t="shared" ca="1" si="79"/>
        <v>INSERT INTO math(tangen,question,answer,editor,date,count) VALUES('m2100','\\(\\quad 976　×　943　＝　 \\)','\\(\\quad 920368 \\)','harazono',NOW(),0);</v>
      </c>
      <c r="J560" s="78" t="s">
        <v>229</v>
      </c>
      <c r="K560" s="1">
        <f t="shared" ca="1" si="98"/>
        <v>976</v>
      </c>
      <c r="L560" t="s">
        <v>238</v>
      </c>
      <c r="M560" s="1">
        <f t="shared" ca="1" si="99"/>
        <v>943</v>
      </c>
      <c r="N560" t="s">
        <v>239</v>
      </c>
      <c r="O560" t="s">
        <v>230</v>
      </c>
      <c r="P560" s="78" t="s">
        <v>229</v>
      </c>
      <c r="Q560" s="1">
        <f t="shared" ca="1" si="100"/>
        <v>920368</v>
      </c>
      <c r="R560" t="s">
        <v>230</v>
      </c>
      <c r="S560" t="str">
        <f t="shared" ca="1" si="91"/>
        <v>\\(\\quad 976　×　943　＝　 \\)</v>
      </c>
      <c r="T560" t="str">
        <f t="shared" ca="1" si="92"/>
        <v>\\(\\quad 920368 \\)</v>
      </c>
    </row>
    <row r="561" spans="1:20" x14ac:dyDescent="0.55000000000000004">
      <c r="A561" s="51" t="s">
        <v>60</v>
      </c>
      <c r="C561" s="50" t="s">
        <v>168</v>
      </c>
      <c r="D561" s="50" t="str">
        <f t="shared" ca="1" si="77"/>
        <v>\\(\\quad 700　×　260　＝　 \\)</v>
      </c>
      <c r="E561" s="50" t="str">
        <f t="shared" ca="1" si="78"/>
        <v>\\(\\quad 182000 \\)</v>
      </c>
      <c r="F561" s="50" t="s">
        <v>62</v>
      </c>
      <c r="G561" s="50"/>
      <c r="H561" s="50"/>
      <c r="I561" s="89" t="str">
        <f t="shared" ca="1" si="79"/>
        <v>INSERT INTO math(tangen,question,answer,editor,date,count) VALUES('m2100','\\(\\quad 700　×　260　＝　 \\)','\\(\\quad 182000 \\)','harazono',NOW(),0);</v>
      </c>
      <c r="J561" s="78" t="s">
        <v>229</v>
      </c>
      <c r="K561" s="1">
        <f t="shared" ca="1" si="98"/>
        <v>700</v>
      </c>
      <c r="L561" t="s">
        <v>238</v>
      </c>
      <c r="M561" s="1">
        <f t="shared" ca="1" si="99"/>
        <v>260</v>
      </c>
      <c r="N561" t="s">
        <v>239</v>
      </c>
      <c r="O561" t="s">
        <v>230</v>
      </c>
      <c r="P561" s="78" t="s">
        <v>229</v>
      </c>
      <c r="Q561" s="1">
        <f t="shared" ca="1" si="100"/>
        <v>182000</v>
      </c>
      <c r="R561" t="s">
        <v>230</v>
      </c>
      <c r="S561" t="str">
        <f t="shared" ca="1" si="91"/>
        <v>\\(\\quad 700　×　260　＝　 \\)</v>
      </c>
      <c r="T561" t="str">
        <f t="shared" ca="1" si="92"/>
        <v>\\(\\quad 182000 \\)</v>
      </c>
    </row>
    <row r="562" spans="1:20" x14ac:dyDescent="0.55000000000000004">
      <c r="A562" s="51" t="s">
        <v>60</v>
      </c>
      <c r="C562" s="50" t="s">
        <v>168</v>
      </c>
      <c r="D562" s="50" t="str">
        <f t="shared" ca="1" si="77"/>
        <v>\\(\\quad 880　×　421　＝　 \\)</v>
      </c>
      <c r="E562" s="50" t="str">
        <f t="shared" ca="1" si="78"/>
        <v>\\(\\quad 370480 \\)</v>
      </c>
      <c r="F562" s="50" t="s">
        <v>62</v>
      </c>
      <c r="G562" s="50"/>
      <c r="H562" s="50"/>
      <c r="I562" s="89" t="str">
        <f t="shared" ca="1" si="79"/>
        <v>INSERT INTO math(tangen,question,answer,editor,date,count) VALUES('m2100','\\(\\quad 880　×　421　＝　 \\)','\\(\\quad 370480 \\)','harazono',NOW(),0);</v>
      </c>
      <c r="J562" s="78" t="s">
        <v>229</v>
      </c>
      <c r="K562" s="1">
        <f t="shared" ca="1" si="98"/>
        <v>880</v>
      </c>
      <c r="L562" t="s">
        <v>238</v>
      </c>
      <c r="M562" s="1">
        <f t="shared" ca="1" si="99"/>
        <v>421</v>
      </c>
      <c r="N562" t="s">
        <v>239</v>
      </c>
      <c r="O562" t="s">
        <v>230</v>
      </c>
      <c r="P562" s="78" t="s">
        <v>229</v>
      </c>
      <c r="Q562" s="1">
        <f t="shared" ca="1" si="100"/>
        <v>370480</v>
      </c>
      <c r="R562" t="s">
        <v>230</v>
      </c>
      <c r="S562" t="str">
        <f t="shared" ca="1" si="91"/>
        <v>\\(\\quad 880　×　421　＝　 \\)</v>
      </c>
      <c r="T562" t="str">
        <f t="shared" ca="1" si="92"/>
        <v>\\(\\quad 370480 \\)</v>
      </c>
    </row>
    <row r="563" spans="1:20" x14ac:dyDescent="0.55000000000000004">
      <c r="A563" s="51" t="s">
        <v>60</v>
      </c>
      <c r="C563" s="50" t="s">
        <v>168</v>
      </c>
      <c r="D563" s="50" t="str">
        <f t="shared" ref="D563:D597" ca="1" si="101">S563</f>
        <v>\\(\\quad 200　×　494　＝　 \\)</v>
      </c>
      <c r="E563" s="50" t="str">
        <f t="shared" ref="E563:E597" ca="1" si="102">T563</f>
        <v>\\(\\quad 98800 \\)</v>
      </c>
      <c r="F563" s="50" t="s">
        <v>62</v>
      </c>
      <c r="G563" s="50"/>
      <c r="H563" s="50"/>
      <c r="I563" s="89" t="str">
        <f t="shared" ref="I563:I597" ca="1" si="103">"INSERT INTO "&amp;A563&amp;"(tangen,question,answer,editor,date,count) VALUES('"&amp;C563&amp;"','"&amp;D563&amp;"','"&amp;E563&amp;"','"&amp;F563&amp;"',NOW(),0);"</f>
        <v>INSERT INTO math(tangen,question,answer,editor,date,count) VALUES('m2100','\\(\\quad 200　×　494　＝　 \\)','\\(\\quad 98800 \\)','harazono',NOW(),0);</v>
      </c>
      <c r="J563" s="78" t="s">
        <v>229</v>
      </c>
      <c r="K563" s="1">
        <f t="shared" ca="1" si="98"/>
        <v>200</v>
      </c>
      <c r="L563" t="s">
        <v>238</v>
      </c>
      <c r="M563" s="1">
        <f t="shared" ca="1" si="99"/>
        <v>494</v>
      </c>
      <c r="N563" t="s">
        <v>239</v>
      </c>
      <c r="O563" t="s">
        <v>230</v>
      </c>
      <c r="P563" s="78" t="s">
        <v>229</v>
      </c>
      <c r="Q563" s="1">
        <f t="shared" ca="1" si="100"/>
        <v>98800</v>
      </c>
      <c r="R563" t="s">
        <v>230</v>
      </c>
      <c r="S563" t="str">
        <f t="shared" ca="1" si="91"/>
        <v>\\(\\quad 200　×　494　＝　 \\)</v>
      </c>
      <c r="T563" t="str">
        <f t="shared" ca="1" si="92"/>
        <v>\\(\\quad 98800 \\)</v>
      </c>
    </row>
    <row r="564" spans="1:20" x14ac:dyDescent="0.55000000000000004">
      <c r="A564" s="51" t="s">
        <v>60</v>
      </c>
      <c r="C564" s="50" t="s">
        <v>168</v>
      </c>
      <c r="D564" s="50" t="str">
        <f t="shared" ca="1" si="101"/>
        <v>\\(\\quad 155　×　529　＝　 \\)</v>
      </c>
      <c r="E564" s="50" t="str">
        <f t="shared" ca="1" si="102"/>
        <v>\\(\\quad 81995 \\)</v>
      </c>
      <c r="F564" s="50" t="s">
        <v>62</v>
      </c>
      <c r="G564" s="50"/>
      <c r="H564" s="50"/>
      <c r="I564" s="89" t="str">
        <f t="shared" ca="1" si="103"/>
        <v>INSERT INTO math(tangen,question,answer,editor,date,count) VALUES('m2100','\\(\\quad 155　×　529　＝　 \\)','\\(\\quad 81995 \\)','harazono',NOW(),0);</v>
      </c>
      <c r="J564" s="78" t="s">
        <v>229</v>
      </c>
      <c r="K564" s="1">
        <f t="shared" ca="1" si="98"/>
        <v>155</v>
      </c>
      <c r="L564" t="s">
        <v>238</v>
      </c>
      <c r="M564" s="1">
        <f t="shared" ca="1" si="99"/>
        <v>529</v>
      </c>
      <c r="N564" t="s">
        <v>239</v>
      </c>
      <c r="O564" t="s">
        <v>230</v>
      </c>
      <c r="P564" s="78" t="s">
        <v>229</v>
      </c>
      <c r="Q564" s="1">
        <f t="shared" ca="1" si="100"/>
        <v>81995</v>
      </c>
      <c r="R564" t="s">
        <v>230</v>
      </c>
      <c r="S564" t="str">
        <f t="shared" ca="1" si="91"/>
        <v>\\(\\quad 155　×　529　＝　 \\)</v>
      </c>
      <c r="T564" t="str">
        <f t="shared" ca="1" si="92"/>
        <v>\\(\\quad 81995 \\)</v>
      </c>
    </row>
    <row r="565" spans="1:20" x14ac:dyDescent="0.55000000000000004">
      <c r="A565" s="51" t="s">
        <v>60</v>
      </c>
      <c r="C565" s="50" t="s">
        <v>168</v>
      </c>
      <c r="D565" s="50" t="str">
        <f t="shared" ca="1" si="101"/>
        <v>\\(\\quad 210　×　164　＝　 \\)</v>
      </c>
      <c r="E565" s="50" t="str">
        <f t="shared" ca="1" si="102"/>
        <v>\\(\\quad 34440 \\)</v>
      </c>
      <c r="F565" s="50" t="s">
        <v>62</v>
      </c>
      <c r="G565" s="50"/>
      <c r="H565" s="50"/>
      <c r="I565" s="89" t="str">
        <f t="shared" ca="1" si="103"/>
        <v>INSERT INTO math(tangen,question,answer,editor,date,count) VALUES('m2100','\\(\\quad 210　×　164　＝　 \\)','\\(\\quad 34440 \\)','harazono',NOW(),0);</v>
      </c>
      <c r="J565" s="78" t="s">
        <v>229</v>
      </c>
      <c r="K565" s="1">
        <f t="shared" ca="1" si="98"/>
        <v>210</v>
      </c>
      <c r="L565" t="s">
        <v>238</v>
      </c>
      <c r="M565" s="1">
        <f t="shared" ca="1" si="99"/>
        <v>164</v>
      </c>
      <c r="N565" t="s">
        <v>239</v>
      </c>
      <c r="O565" t="s">
        <v>230</v>
      </c>
      <c r="P565" s="78" t="s">
        <v>229</v>
      </c>
      <c r="Q565" s="1">
        <f t="shared" ca="1" si="100"/>
        <v>34440</v>
      </c>
      <c r="R565" t="s">
        <v>230</v>
      </c>
      <c r="S565" t="str">
        <f t="shared" ca="1" si="91"/>
        <v>\\(\\quad 210　×　164　＝　 \\)</v>
      </c>
      <c r="T565" t="str">
        <f t="shared" ca="1" si="92"/>
        <v>\\(\\quad 34440 \\)</v>
      </c>
    </row>
    <row r="566" spans="1:20" x14ac:dyDescent="0.55000000000000004">
      <c r="A566" s="51" t="s">
        <v>60</v>
      </c>
      <c r="C566" s="50" t="s">
        <v>168</v>
      </c>
      <c r="D566" s="50" t="str">
        <f t="shared" ca="1" si="101"/>
        <v>\\(\\quad 181　×　456　＝　 \\)</v>
      </c>
      <c r="E566" s="50" t="str">
        <f t="shared" ca="1" si="102"/>
        <v>\\(\\quad 82536 \\)</v>
      </c>
      <c r="F566" s="50" t="s">
        <v>62</v>
      </c>
      <c r="G566" s="50"/>
      <c r="H566" s="50"/>
      <c r="I566" s="89" t="str">
        <f t="shared" ca="1" si="103"/>
        <v>INSERT INTO math(tangen,question,answer,editor,date,count) VALUES('m2100','\\(\\quad 181　×　456　＝　 \\)','\\(\\quad 82536 \\)','harazono',NOW(),0);</v>
      </c>
      <c r="J566" s="78" t="s">
        <v>229</v>
      </c>
      <c r="K566" s="1">
        <f t="shared" ca="1" si="98"/>
        <v>181</v>
      </c>
      <c r="L566" t="s">
        <v>238</v>
      </c>
      <c r="M566" s="1">
        <f t="shared" ca="1" si="99"/>
        <v>456</v>
      </c>
      <c r="N566" t="s">
        <v>239</v>
      </c>
      <c r="O566" t="s">
        <v>230</v>
      </c>
      <c r="P566" s="78" t="s">
        <v>229</v>
      </c>
      <c r="Q566" s="1">
        <f t="shared" ca="1" si="100"/>
        <v>82536</v>
      </c>
      <c r="R566" t="s">
        <v>230</v>
      </c>
      <c r="S566" t="str">
        <f t="shared" ca="1" si="91"/>
        <v>\\(\\quad 181　×　456　＝　 \\)</v>
      </c>
      <c r="T566" t="str">
        <f t="shared" ca="1" si="92"/>
        <v>\\(\\quad 82536 \\)</v>
      </c>
    </row>
    <row r="567" spans="1:20" x14ac:dyDescent="0.55000000000000004">
      <c r="A567" s="51" t="s">
        <v>60</v>
      </c>
      <c r="C567" s="50" t="s">
        <v>168</v>
      </c>
      <c r="D567" s="50" t="str">
        <f t="shared" ca="1" si="101"/>
        <v>\\(\\quad 827　×　191　＝　 \\)</v>
      </c>
      <c r="E567" s="50" t="str">
        <f t="shared" ca="1" si="102"/>
        <v>\\(\\quad 157957 \\)</v>
      </c>
      <c r="F567" s="50" t="s">
        <v>62</v>
      </c>
      <c r="G567" s="50"/>
      <c r="H567" s="50"/>
      <c r="I567" s="89" t="str">
        <f t="shared" ca="1" si="103"/>
        <v>INSERT INTO math(tangen,question,answer,editor,date,count) VALUES('m2100','\\(\\quad 827　×　191　＝　 \\)','\\(\\quad 157957 \\)','harazono',NOW(),0);</v>
      </c>
      <c r="J567" s="78" t="s">
        <v>229</v>
      </c>
      <c r="K567" s="1">
        <f t="shared" ca="1" si="98"/>
        <v>827</v>
      </c>
      <c r="L567" t="s">
        <v>238</v>
      </c>
      <c r="M567" s="1">
        <f t="shared" ca="1" si="99"/>
        <v>191</v>
      </c>
      <c r="N567" t="s">
        <v>239</v>
      </c>
      <c r="O567" t="s">
        <v>230</v>
      </c>
      <c r="P567" s="78" t="s">
        <v>229</v>
      </c>
      <c r="Q567" s="1">
        <f t="shared" ca="1" si="100"/>
        <v>157957</v>
      </c>
      <c r="R567" t="s">
        <v>230</v>
      </c>
      <c r="S567" t="str">
        <f t="shared" ca="1" si="91"/>
        <v>\\(\\quad 827　×　191　＝　 \\)</v>
      </c>
      <c r="T567" t="str">
        <f t="shared" ca="1" si="92"/>
        <v>\\(\\quad 157957 \\)</v>
      </c>
    </row>
    <row r="568" spans="1:20" x14ac:dyDescent="0.55000000000000004">
      <c r="A568" s="51" t="s">
        <v>60</v>
      </c>
      <c r="C568" s="50" t="s">
        <v>168</v>
      </c>
      <c r="D568" s="50" t="str">
        <f t="shared" ca="1" si="101"/>
        <v>\\(\\quad 857　×　615　＝　 \\)</v>
      </c>
      <c r="E568" s="50" t="str">
        <f t="shared" ca="1" si="102"/>
        <v>\\(\\quad 527055 \\)</v>
      </c>
      <c r="F568" s="50" t="s">
        <v>62</v>
      </c>
      <c r="G568" s="50"/>
      <c r="H568" s="50"/>
      <c r="I568" s="89" t="str">
        <f t="shared" ca="1" si="103"/>
        <v>INSERT INTO math(tangen,question,answer,editor,date,count) VALUES('m2100','\\(\\quad 857　×　615　＝　 \\)','\\(\\quad 527055 \\)','harazono',NOW(),0);</v>
      </c>
      <c r="J568" s="78" t="s">
        <v>229</v>
      </c>
      <c r="K568" s="1">
        <f t="shared" ca="1" si="98"/>
        <v>857</v>
      </c>
      <c r="L568" t="s">
        <v>238</v>
      </c>
      <c r="M568" s="1">
        <f t="shared" ca="1" si="99"/>
        <v>615</v>
      </c>
      <c r="N568" t="s">
        <v>239</v>
      </c>
      <c r="O568" t="s">
        <v>230</v>
      </c>
      <c r="P568" s="78" t="s">
        <v>229</v>
      </c>
      <c r="Q568" s="1">
        <f t="shared" ca="1" si="100"/>
        <v>527055</v>
      </c>
      <c r="R568" t="s">
        <v>230</v>
      </c>
      <c r="S568" t="str">
        <f t="shared" ca="1" si="91"/>
        <v>\\(\\quad 857　×　615　＝　 \\)</v>
      </c>
      <c r="T568" t="str">
        <f t="shared" ca="1" si="92"/>
        <v>\\(\\quad 527055 \\)</v>
      </c>
    </row>
    <row r="569" spans="1:20" x14ac:dyDescent="0.55000000000000004">
      <c r="A569" s="51" t="s">
        <v>60</v>
      </c>
      <c r="C569" s="50" t="s">
        <v>168</v>
      </c>
      <c r="D569" s="50" t="str">
        <f t="shared" ca="1" si="101"/>
        <v>\\(\\quad 719　×　462　＝　 \\)</v>
      </c>
      <c r="E569" s="50" t="str">
        <f t="shared" ca="1" si="102"/>
        <v>\\(\\quad 332178 \\)</v>
      </c>
      <c r="F569" s="50" t="s">
        <v>62</v>
      </c>
      <c r="G569" s="50"/>
      <c r="H569" s="50"/>
      <c r="I569" s="89" t="str">
        <f t="shared" ca="1" si="103"/>
        <v>INSERT INTO math(tangen,question,answer,editor,date,count) VALUES('m2100','\\(\\quad 719　×　462　＝　 \\)','\\(\\quad 332178 \\)','harazono',NOW(),0);</v>
      </c>
      <c r="J569" s="78" t="s">
        <v>229</v>
      </c>
      <c r="K569" s="1">
        <f t="shared" ca="1" si="98"/>
        <v>719</v>
      </c>
      <c r="L569" t="s">
        <v>238</v>
      </c>
      <c r="M569" s="1">
        <f t="shared" ca="1" si="99"/>
        <v>462</v>
      </c>
      <c r="N569" t="s">
        <v>239</v>
      </c>
      <c r="O569" t="s">
        <v>230</v>
      </c>
      <c r="P569" s="78" t="s">
        <v>229</v>
      </c>
      <c r="Q569" s="1">
        <f t="shared" ca="1" si="100"/>
        <v>332178</v>
      </c>
      <c r="R569" t="s">
        <v>230</v>
      </c>
      <c r="S569" t="str">
        <f t="shared" ca="1" si="91"/>
        <v>\\(\\quad 719　×　462　＝　 \\)</v>
      </c>
      <c r="T569" t="str">
        <f t="shared" ca="1" si="92"/>
        <v>\\(\\quad 332178 \\)</v>
      </c>
    </row>
    <row r="570" spans="1:20" x14ac:dyDescent="0.55000000000000004">
      <c r="A570" s="51" t="s">
        <v>60</v>
      </c>
      <c r="C570" s="50" t="s">
        <v>168</v>
      </c>
      <c r="D570" s="50" t="str">
        <f t="shared" ca="1" si="101"/>
        <v>\\(\\quad 679　×　417　＝　 \\)</v>
      </c>
      <c r="E570" s="50" t="str">
        <f t="shared" ca="1" si="102"/>
        <v>\\(\\quad 283143 \\)</v>
      </c>
      <c r="F570" s="50" t="s">
        <v>62</v>
      </c>
      <c r="G570" s="50"/>
      <c r="H570" s="50"/>
      <c r="I570" s="89" t="str">
        <f t="shared" ca="1" si="103"/>
        <v>INSERT INTO math(tangen,question,answer,editor,date,count) VALUES('m2100','\\(\\quad 679　×　417　＝　 \\)','\\(\\quad 283143 \\)','harazono',NOW(),0);</v>
      </c>
      <c r="J570" s="78" t="s">
        <v>229</v>
      </c>
      <c r="K570" s="1">
        <f t="shared" ca="1" si="98"/>
        <v>679</v>
      </c>
      <c r="L570" t="s">
        <v>238</v>
      </c>
      <c r="M570" s="1">
        <f t="shared" ca="1" si="99"/>
        <v>417</v>
      </c>
      <c r="N570" t="s">
        <v>239</v>
      </c>
      <c r="O570" t="s">
        <v>230</v>
      </c>
      <c r="P570" s="78" t="s">
        <v>229</v>
      </c>
      <c r="Q570" s="1">
        <f t="shared" ca="1" si="100"/>
        <v>283143</v>
      </c>
      <c r="R570" t="s">
        <v>230</v>
      </c>
      <c r="S570" t="str">
        <f t="shared" ca="1" si="91"/>
        <v>\\(\\quad 679　×　417　＝　 \\)</v>
      </c>
      <c r="T570" t="str">
        <f t="shared" ca="1" si="92"/>
        <v>\\(\\quad 283143 \\)</v>
      </c>
    </row>
    <row r="571" spans="1:20" x14ac:dyDescent="0.55000000000000004">
      <c r="A571" s="51" t="s">
        <v>60</v>
      </c>
      <c r="C571" s="50" t="s">
        <v>168</v>
      </c>
      <c r="D571" s="50" t="str">
        <f t="shared" ca="1" si="101"/>
        <v>\\(\\quad 661　×　808　＝　 \\)</v>
      </c>
      <c r="E571" s="50" t="str">
        <f t="shared" ca="1" si="102"/>
        <v>\\(\\quad 534088 \\)</v>
      </c>
      <c r="F571" s="50" t="s">
        <v>62</v>
      </c>
      <c r="G571" s="50"/>
      <c r="H571" s="50"/>
      <c r="I571" s="89" t="str">
        <f t="shared" ca="1" si="103"/>
        <v>INSERT INTO math(tangen,question,answer,editor,date,count) VALUES('m2100','\\(\\quad 661　×　808　＝　 \\)','\\(\\quad 534088 \\)','harazono',NOW(),0);</v>
      </c>
      <c r="J571" s="78" t="s">
        <v>229</v>
      </c>
      <c r="K571" s="1">
        <f t="shared" ca="1" si="98"/>
        <v>661</v>
      </c>
      <c r="L571" t="s">
        <v>238</v>
      </c>
      <c r="M571" s="1">
        <f t="shared" ca="1" si="99"/>
        <v>808</v>
      </c>
      <c r="N571" t="s">
        <v>239</v>
      </c>
      <c r="O571" t="s">
        <v>230</v>
      </c>
      <c r="P571" s="78" t="s">
        <v>229</v>
      </c>
      <c r="Q571" s="1">
        <f t="shared" ca="1" si="100"/>
        <v>534088</v>
      </c>
      <c r="R571" t="s">
        <v>230</v>
      </c>
      <c r="S571" t="str">
        <f t="shared" ca="1" si="91"/>
        <v>\\(\\quad 661　×　808　＝　 \\)</v>
      </c>
      <c r="T571" t="str">
        <f t="shared" ca="1" si="92"/>
        <v>\\(\\quad 534088 \\)</v>
      </c>
    </row>
    <row r="572" spans="1:20" x14ac:dyDescent="0.55000000000000004">
      <c r="A572" s="51" t="s">
        <v>60</v>
      </c>
      <c r="C572" s="50" t="s">
        <v>168</v>
      </c>
      <c r="D572" s="50" t="str">
        <f t="shared" ca="1" si="101"/>
        <v>\\(\\quad 173　×　455　＝　 \\)</v>
      </c>
      <c r="E572" s="50" t="str">
        <f t="shared" ca="1" si="102"/>
        <v>\\(\\quad 78715 \\)</v>
      </c>
      <c r="F572" s="50" t="s">
        <v>62</v>
      </c>
      <c r="G572" s="50"/>
      <c r="H572" s="50"/>
      <c r="I572" s="89" t="str">
        <f t="shared" ca="1" si="103"/>
        <v>INSERT INTO math(tangen,question,answer,editor,date,count) VALUES('m2100','\\(\\quad 173　×　455　＝　 \\)','\\(\\quad 78715 \\)','harazono',NOW(),0);</v>
      </c>
      <c r="J572" s="78" t="s">
        <v>229</v>
      </c>
      <c r="K572" s="1">
        <f t="shared" ca="1" si="98"/>
        <v>173</v>
      </c>
      <c r="L572" t="s">
        <v>238</v>
      </c>
      <c r="M572" s="1">
        <f t="shared" ca="1" si="99"/>
        <v>455</v>
      </c>
      <c r="N572" t="s">
        <v>239</v>
      </c>
      <c r="O572" t="s">
        <v>230</v>
      </c>
      <c r="P572" s="78" t="s">
        <v>229</v>
      </c>
      <c r="Q572" s="1">
        <f t="shared" ca="1" si="100"/>
        <v>78715</v>
      </c>
      <c r="R572" t="s">
        <v>230</v>
      </c>
      <c r="S572" t="str">
        <f t="shared" ca="1" si="91"/>
        <v>\\(\\quad 173　×　455　＝　 \\)</v>
      </c>
      <c r="T572" t="str">
        <f t="shared" ca="1" si="92"/>
        <v>\\(\\quad 78715 \\)</v>
      </c>
    </row>
    <row r="573" spans="1:20" x14ac:dyDescent="0.55000000000000004">
      <c r="A573" s="51" t="s">
        <v>60</v>
      </c>
      <c r="C573" s="50" t="s">
        <v>168</v>
      </c>
      <c r="D573" s="50" t="str">
        <f t="shared" ca="1" si="101"/>
        <v>\\(\\quad 614　×　632　＝　 \\)</v>
      </c>
      <c r="E573" s="50" t="str">
        <f t="shared" ca="1" si="102"/>
        <v>\\(\\quad 388048 \\)</v>
      </c>
      <c r="F573" s="50" t="s">
        <v>62</v>
      </c>
      <c r="G573" s="50"/>
      <c r="H573" s="50"/>
      <c r="I573" s="89" t="str">
        <f t="shared" ca="1" si="103"/>
        <v>INSERT INTO math(tangen,question,answer,editor,date,count) VALUES('m2100','\\(\\quad 614　×　632　＝　 \\)','\\(\\quad 388048 \\)','harazono',NOW(),0);</v>
      </c>
      <c r="J573" s="78" t="s">
        <v>229</v>
      </c>
      <c r="K573" s="1">
        <f t="shared" ca="1" si="98"/>
        <v>614</v>
      </c>
      <c r="L573" t="s">
        <v>238</v>
      </c>
      <c r="M573" s="1">
        <f t="shared" ca="1" si="99"/>
        <v>632</v>
      </c>
      <c r="N573" t="s">
        <v>239</v>
      </c>
      <c r="O573" t="s">
        <v>230</v>
      </c>
      <c r="P573" s="78" t="s">
        <v>229</v>
      </c>
      <c r="Q573" s="1">
        <f t="shared" ca="1" si="100"/>
        <v>388048</v>
      </c>
      <c r="R573" t="s">
        <v>230</v>
      </c>
      <c r="S573" t="str">
        <f t="shared" ca="1" si="91"/>
        <v>\\(\\quad 614　×　632　＝　 \\)</v>
      </c>
      <c r="T573" t="str">
        <f t="shared" ca="1" si="92"/>
        <v>\\(\\quad 388048 \\)</v>
      </c>
    </row>
    <row r="574" spans="1:20" x14ac:dyDescent="0.55000000000000004">
      <c r="A574" s="51" t="s">
        <v>60</v>
      </c>
      <c r="C574" s="50" t="s">
        <v>168</v>
      </c>
      <c r="D574" s="50" t="str">
        <f t="shared" ca="1" si="101"/>
        <v>\\(\\quad 744　×　883　＝　 \\)</v>
      </c>
      <c r="E574" s="50" t="str">
        <f t="shared" ca="1" si="102"/>
        <v>\\(\\quad 656952 \\)</v>
      </c>
      <c r="F574" s="50" t="s">
        <v>62</v>
      </c>
      <c r="G574" s="50"/>
      <c r="H574" s="50"/>
      <c r="I574" s="89" t="str">
        <f t="shared" ca="1" si="103"/>
        <v>INSERT INTO math(tangen,question,answer,editor,date,count) VALUES('m2100','\\(\\quad 744　×　883　＝　 \\)','\\(\\quad 656952 \\)','harazono',NOW(),0);</v>
      </c>
      <c r="J574" s="78" t="s">
        <v>229</v>
      </c>
      <c r="K574" s="1">
        <f t="shared" ca="1" si="98"/>
        <v>744</v>
      </c>
      <c r="L574" t="s">
        <v>238</v>
      </c>
      <c r="M574" s="1">
        <f t="shared" ca="1" si="99"/>
        <v>883</v>
      </c>
      <c r="N574" t="s">
        <v>239</v>
      </c>
      <c r="O574" t="s">
        <v>230</v>
      </c>
      <c r="P574" s="78" t="s">
        <v>229</v>
      </c>
      <c r="Q574" s="1">
        <f t="shared" ca="1" si="100"/>
        <v>656952</v>
      </c>
      <c r="R574" t="s">
        <v>230</v>
      </c>
      <c r="S574" t="str">
        <f t="shared" ca="1" si="91"/>
        <v>\\(\\quad 744　×　883　＝　 \\)</v>
      </c>
      <c r="T574" t="str">
        <f t="shared" ca="1" si="92"/>
        <v>\\(\\quad 656952 \\)</v>
      </c>
    </row>
    <row r="575" spans="1:20" x14ac:dyDescent="0.55000000000000004">
      <c r="A575" s="51" t="s">
        <v>60</v>
      </c>
      <c r="C575" s="50" t="s">
        <v>168</v>
      </c>
      <c r="D575" s="50" t="str">
        <f t="shared" ca="1" si="101"/>
        <v>\\(\\quad 576　×　730　＝　 \\)</v>
      </c>
      <c r="E575" s="50" t="str">
        <f t="shared" ca="1" si="102"/>
        <v>\\(\\quad 420480 \\)</v>
      </c>
      <c r="F575" s="50" t="s">
        <v>62</v>
      </c>
      <c r="G575" s="50"/>
      <c r="H575" s="50"/>
      <c r="I575" s="89" t="str">
        <f t="shared" ca="1" si="103"/>
        <v>INSERT INTO math(tangen,question,answer,editor,date,count) VALUES('m2100','\\(\\quad 576　×　730　＝　 \\)','\\(\\quad 420480 \\)','harazono',NOW(),0);</v>
      </c>
      <c r="J575" s="78" t="s">
        <v>229</v>
      </c>
      <c r="K575" s="1">
        <f t="shared" ca="1" si="98"/>
        <v>576</v>
      </c>
      <c r="L575" t="s">
        <v>238</v>
      </c>
      <c r="M575" s="1">
        <f t="shared" ca="1" si="99"/>
        <v>730</v>
      </c>
      <c r="N575" t="s">
        <v>239</v>
      </c>
      <c r="O575" t="s">
        <v>230</v>
      </c>
      <c r="P575" s="78" t="s">
        <v>229</v>
      </c>
      <c r="Q575" s="1">
        <f t="shared" ca="1" si="100"/>
        <v>420480</v>
      </c>
      <c r="R575" t="s">
        <v>230</v>
      </c>
      <c r="S575" t="str">
        <f t="shared" ca="1" si="91"/>
        <v>\\(\\quad 576　×　730　＝　 \\)</v>
      </c>
      <c r="T575" t="str">
        <f t="shared" ca="1" si="92"/>
        <v>\\(\\quad 420480 \\)</v>
      </c>
    </row>
    <row r="576" spans="1:20" x14ac:dyDescent="0.55000000000000004">
      <c r="A576" s="51" t="s">
        <v>60</v>
      </c>
      <c r="C576" s="50" t="s">
        <v>168</v>
      </c>
      <c r="D576" s="50" t="str">
        <f t="shared" ca="1" si="101"/>
        <v>\\(\\quad 183　×　840　＝　 \\)</v>
      </c>
      <c r="E576" s="50" t="str">
        <f t="shared" ca="1" si="102"/>
        <v>\\(\\quad 153720 \\)</v>
      </c>
      <c r="F576" s="50" t="s">
        <v>62</v>
      </c>
      <c r="G576" s="50"/>
      <c r="H576" s="50"/>
      <c r="I576" s="89" t="str">
        <f t="shared" ca="1" si="103"/>
        <v>INSERT INTO math(tangen,question,answer,editor,date,count) VALUES('m2100','\\(\\quad 183　×　840　＝　 \\)','\\(\\quad 153720 \\)','harazono',NOW(),0);</v>
      </c>
      <c r="J576" s="78" t="s">
        <v>229</v>
      </c>
      <c r="K576" s="1">
        <f t="shared" ca="1" si="98"/>
        <v>183</v>
      </c>
      <c r="L576" t="s">
        <v>238</v>
      </c>
      <c r="M576" s="1">
        <f t="shared" ca="1" si="99"/>
        <v>840</v>
      </c>
      <c r="N576" t="s">
        <v>239</v>
      </c>
      <c r="O576" t="s">
        <v>230</v>
      </c>
      <c r="P576" s="78" t="s">
        <v>229</v>
      </c>
      <c r="Q576" s="1">
        <f t="shared" ca="1" si="100"/>
        <v>153720</v>
      </c>
      <c r="R576" t="s">
        <v>230</v>
      </c>
      <c r="S576" t="str">
        <f t="shared" ca="1" si="91"/>
        <v>\\(\\quad 183　×　840　＝　 \\)</v>
      </c>
      <c r="T576" t="str">
        <f t="shared" ca="1" si="92"/>
        <v>\\(\\quad 153720 \\)</v>
      </c>
    </row>
    <row r="577" spans="1:20" x14ac:dyDescent="0.55000000000000004">
      <c r="A577" s="51" t="s">
        <v>60</v>
      </c>
      <c r="C577" s="50" t="s">
        <v>168</v>
      </c>
      <c r="D577" s="50" t="str">
        <f t="shared" ca="1" si="101"/>
        <v>\\(\\quad 461　×　275　＝　 \\)</v>
      </c>
      <c r="E577" s="50" t="str">
        <f t="shared" ca="1" si="102"/>
        <v>\\(\\quad 126775 \\)</v>
      </c>
      <c r="F577" s="50" t="s">
        <v>62</v>
      </c>
      <c r="G577" s="50"/>
      <c r="H577" s="50"/>
      <c r="I577" s="89" t="str">
        <f t="shared" ca="1" si="103"/>
        <v>INSERT INTO math(tangen,question,answer,editor,date,count) VALUES('m2100','\\(\\quad 461　×　275　＝　 \\)','\\(\\quad 126775 \\)','harazono',NOW(),0);</v>
      </c>
      <c r="J577" s="78" t="s">
        <v>229</v>
      </c>
      <c r="K577" s="1">
        <f t="shared" ca="1" si="98"/>
        <v>461</v>
      </c>
      <c r="L577" t="s">
        <v>238</v>
      </c>
      <c r="M577" s="1">
        <f t="shared" ca="1" si="99"/>
        <v>275</v>
      </c>
      <c r="N577" t="s">
        <v>239</v>
      </c>
      <c r="O577" t="s">
        <v>230</v>
      </c>
      <c r="P577" s="78" t="s">
        <v>229</v>
      </c>
      <c r="Q577" s="1">
        <f t="shared" ca="1" si="100"/>
        <v>126775</v>
      </c>
      <c r="R577" t="s">
        <v>230</v>
      </c>
      <c r="S577" t="str">
        <f t="shared" ca="1" si="91"/>
        <v>\\(\\quad 461　×　275　＝　 \\)</v>
      </c>
      <c r="T577" t="str">
        <f t="shared" ca="1" si="92"/>
        <v>\\(\\quad 126775 \\)</v>
      </c>
    </row>
    <row r="578" spans="1:20" x14ac:dyDescent="0.55000000000000004">
      <c r="A578" s="51" t="s">
        <v>60</v>
      </c>
      <c r="C578" s="50" t="s">
        <v>168</v>
      </c>
      <c r="D578" s="50" t="str">
        <f t="shared" ca="1" si="101"/>
        <v>\\(\\quad 172　×　211　＝　 \\)</v>
      </c>
      <c r="E578" s="50" t="str">
        <f t="shared" ca="1" si="102"/>
        <v>\\(\\quad 36292 \\)</v>
      </c>
      <c r="F578" s="50" t="s">
        <v>62</v>
      </c>
      <c r="G578" s="50"/>
      <c r="H578" s="50"/>
      <c r="I578" s="89" t="str">
        <f t="shared" ca="1" si="103"/>
        <v>INSERT INTO math(tangen,question,answer,editor,date,count) VALUES('m2100','\\(\\quad 172　×　211　＝　 \\)','\\(\\quad 36292 \\)','harazono',NOW(),0);</v>
      </c>
      <c r="J578" s="78" t="s">
        <v>229</v>
      </c>
      <c r="K578" s="1">
        <f t="shared" ca="1" si="98"/>
        <v>172</v>
      </c>
      <c r="L578" t="s">
        <v>238</v>
      </c>
      <c r="M578" s="1">
        <f t="shared" ca="1" si="99"/>
        <v>211</v>
      </c>
      <c r="N578" t="s">
        <v>239</v>
      </c>
      <c r="O578" t="s">
        <v>230</v>
      </c>
      <c r="P578" s="78" t="s">
        <v>229</v>
      </c>
      <c r="Q578" s="1">
        <f t="shared" ca="1" si="100"/>
        <v>36292</v>
      </c>
      <c r="R578" t="s">
        <v>230</v>
      </c>
      <c r="S578" t="str">
        <f t="shared" ca="1" si="91"/>
        <v>\\(\\quad 172　×　211　＝　 \\)</v>
      </c>
      <c r="T578" t="str">
        <f t="shared" ca="1" si="92"/>
        <v>\\(\\quad 36292 \\)</v>
      </c>
    </row>
    <row r="579" spans="1:20" x14ac:dyDescent="0.55000000000000004">
      <c r="A579" s="51" t="s">
        <v>60</v>
      </c>
      <c r="C579" s="50" t="s">
        <v>168</v>
      </c>
      <c r="D579" s="50" t="str">
        <f t="shared" ca="1" si="101"/>
        <v>\\(\\quad 819　×　754　＝　 \\)</v>
      </c>
      <c r="E579" s="50" t="str">
        <f t="shared" ca="1" si="102"/>
        <v>\\(\\quad 617526 \\)</v>
      </c>
      <c r="F579" s="50" t="s">
        <v>62</v>
      </c>
      <c r="G579" s="50"/>
      <c r="H579" s="50"/>
      <c r="I579" s="89" t="str">
        <f t="shared" ca="1" si="103"/>
        <v>INSERT INTO math(tangen,question,answer,editor,date,count) VALUES('m2100','\\(\\quad 819　×　754　＝　 \\)','\\(\\quad 617526 \\)','harazono',NOW(),0);</v>
      </c>
      <c r="J579" s="78" t="s">
        <v>229</v>
      </c>
      <c r="K579" s="1">
        <f t="shared" ca="1" si="98"/>
        <v>819</v>
      </c>
      <c r="L579" t="s">
        <v>238</v>
      </c>
      <c r="M579" s="1">
        <f t="shared" ca="1" si="99"/>
        <v>754</v>
      </c>
      <c r="N579" t="s">
        <v>239</v>
      </c>
      <c r="O579" t="s">
        <v>230</v>
      </c>
      <c r="P579" s="78" t="s">
        <v>229</v>
      </c>
      <c r="Q579" s="1">
        <f t="shared" ca="1" si="100"/>
        <v>617526</v>
      </c>
      <c r="R579" t="s">
        <v>230</v>
      </c>
      <c r="S579" t="str">
        <f t="shared" ref="S579:S642" ca="1" si="104">J579&amp;K579&amp;L579&amp;M579&amp;N579&amp;O579</f>
        <v>\\(\\quad 819　×　754　＝　 \\)</v>
      </c>
      <c r="T579" t="str">
        <f t="shared" ref="T579:T642" ca="1" si="105">P579&amp;Q579&amp;R579</f>
        <v>\\(\\quad 617526 \\)</v>
      </c>
    </row>
    <row r="580" spans="1:20" x14ac:dyDescent="0.55000000000000004">
      <c r="A580" s="51" t="s">
        <v>60</v>
      </c>
      <c r="C580" s="50" t="s">
        <v>168</v>
      </c>
      <c r="D580" s="50" t="str">
        <f t="shared" ca="1" si="101"/>
        <v>\\(\\quad 262　×　931　＝　 \\)</v>
      </c>
      <c r="E580" s="50" t="str">
        <f t="shared" ca="1" si="102"/>
        <v>\\(\\quad 243922 \\)</v>
      </c>
      <c r="F580" s="50" t="s">
        <v>62</v>
      </c>
      <c r="G580" s="50"/>
      <c r="H580" s="50"/>
      <c r="I580" s="89" t="str">
        <f t="shared" ca="1" si="103"/>
        <v>INSERT INTO math(tangen,question,answer,editor,date,count) VALUES('m2100','\\(\\quad 262　×　931　＝　 \\)','\\(\\quad 243922 \\)','harazono',NOW(),0);</v>
      </c>
      <c r="J580" s="78" t="s">
        <v>229</v>
      </c>
      <c r="K580" s="1">
        <f t="shared" ca="1" si="98"/>
        <v>262</v>
      </c>
      <c r="L580" t="s">
        <v>238</v>
      </c>
      <c r="M580" s="1">
        <f t="shared" ca="1" si="99"/>
        <v>931</v>
      </c>
      <c r="N580" t="s">
        <v>239</v>
      </c>
      <c r="O580" t="s">
        <v>230</v>
      </c>
      <c r="P580" s="78" t="s">
        <v>229</v>
      </c>
      <c r="Q580" s="1">
        <f t="shared" ca="1" si="100"/>
        <v>243922</v>
      </c>
      <c r="R580" t="s">
        <v>230</v>
      </c>
      <c r="S580" t="str">
        <f t="shared" ca="1" si="104"/>
        <v>\\(\\quad 262　×　931　＝　 \\)</v>
      </c>
      <c r="T580" t="str">
        <f t="shared" ca="1" si="105"/>
        <v>\\(\\quad 243922 \\)</v>
      </c>
    </row>
    <row r="581" spans="1:20" x14ac:dyDescent="0.55000000000000004">
      <c r="A581" s="51" t="s">
        <v>60</v>
      </c>
      <c r="C581" s="50" t="s">
        <v>168</v>
      </c>
      <c r="D581" s="50" t="str">
        <f t="shared" ca="1" si="101"/>
        <v>\\(\\quad 828　×　918　＝　 \\)</v>
      </c>
      <c r="E581" s="50" t="str">
        <f t="shared" ca="1" si="102"/>
        <v>\\(\\quad 760104 \\)</v>
      </c>
      <c r="F581" s="50" t="s">
        <v>62</v>
      </c>
      <c r="G581" s="50"/>
      <c r="H581" s="50"/>
      <c r="I581" s="89" t="str">
        <f t="shared" ca="1" si="103"/>
        <v>INSERT INTO math(tangen,question,answer,editor,date,count) VALUES('m2100','\\(\\quad 828　×　918　＝　 \\)','\\(\\quad 760104 \\)','harazono',NOW(),0);</v>
      </c>
      <c r="J581" s="78" t="s">
        <v>229</v>
      </c>
      <c r="K581" s="1">
        <f t="shared" ca="1" si="98"/>
        <v>828</v>
      </c>
      <c r="L581" t="s">
        <v>238</v>
      </c>
      <c r="M581" s="1">
        <f t="shared" ca="1" si="99"/>
        <v>918</v>
      </c>
      <c r="N581" t="s">
        <v>239</v>
      </c>
      <c r="O581" t="s">
        <v>230</v>
      </c>
      <c r="P581" s="78" t="s">
        <v>229</v>
      </c>
      <c r="Q581" s="1">
        <f t="shared" ca="1" si="100"/>
        <v>760104</v>
      </c>
      <c r="R581" t="s">
        <v>230</v>
      </c>
      <c r="S581" t="str">
        <f t="shared" ca="1" si="104"/>
        <v>\\(\\quad 828　×　918　＝　 \\)</v>
      </c>
      <c r="T581" t="str">
        <f t="shared" ca="1" si="105"/>
        <v>\\(\\quad 760104 \\)</v>
      </c>
    </row>
    <row r="582" spans="1:20" x14ac:dyDescent="0.55000000000000004">
      <c r="A582" s="51" t="s">
        <v>60</v>
      </c>
      <c r="C582" s="50" t="s">
        <v>168</v>
      </c>
      <c r="D582" s="50" t="str">
        <f t="shared" ca="1" si="101"/>
        <v>\\(\\quad 616　×　134　＝　 \\)</v>
      </c>
      <c r="E582" s="50" t="str">
        <f t="shared" ca="1" si="102"/>
        <v>\\(\\quad 82544 \\)</v>
      </c>
      <c r="F582" s="50" t="s">
        <v>62</v>
      </c>
      <c r="G582" s="50"/>
      <c r="H582" s="50"/>
      <c r="I582" s="89" t="str">
        <f t="shared" ca="1" si="103"/>
        <v>INSERT INTO math(tangen,question,answer,editor,date,count) VALUES('m2100','\\(\\quad 616　×　134　＝　 \\)','\\(\\quad 82544 \\)','harazono',NOW(),0);</v>
      </c>
      <c r="J582" s="78" t="s">
        <v>229</v>
      </c>
      <c r="K582" s="1">
        <f t="shared" ca="1" si="98"/>
        <v>616</v>
      </c>
      <c r="L582" t="s">
        <v>238</v>
      </c>
      <c r="M582" s="1">
        <f t="shared" ca="1" si="99"/>
        <v>134</v>
      </c>
      <c r="N582" t="s">
        <v>239</v>
      </c>
      <c r="O582" t="s">
        <v>230</v>
      </c>
      <c r="P582" s="78" t="s">
        <v>229</v>
      </c>
      <c r="Q582" s="1">
        <f t="shared" ca="1" si="100"/>
        <v>82544</v>
      </c>
      <c r="R582" t="s">
        <v>230</v>
      </c>
      <c r="S582" t="str">
        <f t="shared" ca="1" si="104"/>
        <v>\\(\\quad 616　×　134　＝　 \\)</v>
      </c>
      <c r="T582" t="str">
        <f t="shared" ca="1" si="105"/>
        <v>\\(\\quad 82544 \\)</v>
      </c>
    </row>
    <row r="583" spans="1:20" x14ac:dyDescent="0.55000000000000004">
      <c r="A583" s="51" t="s">
        <v>60</v>
      </c>
      <c r="C583" s="50" t="s">
        <v>168</v>
      </c>
      <c r="D583" s="50" t="str">
        <f t="shared" ca="1" si="101"/>
        <v>\\(\\quad 443　×　363　＝　 \\)</v>
      </c>
      <c r="E583" s="50" t="str">
        <f t="shared" ca="1" si="102"/>
        <v>\\(\\quad 160809 \\)</v>
      </c>
      <c r="F583" s="50" t="s">
        <v>62</v>
      </c>
      <c r="G583" s="50"/>
      <c r="H583" s="50"/>
      <c r="I583" s="89" t="str">
        <f t="shared" ca="1" si="103"/>
        <v>INSERT INTO math(tangen,question,answer,editor,date,count) VALUES('m2100','\\(\\quad 443　×　363　＝　 \\)','\\(\\quad 160809 \\)','harazono',NOW(),0);</v>
      </c>
      <c r="J583" s="78" t="s">
        <v>229</v>
      </c>
      <c r="K583" s="1">
        <f t="shared" ca="1" si="98"/>
        <v>443</v>
      </c>
      <c r="L583" t="s">
        <v>238</v>
      </c>
      <c r="M583" s="1">
        <f t="shared" ca="1" si="99"/>
        <v>363</v>
      </c>
      <c r="N583" t="s">
        <v>239</v>
      </c>
      <c r="O583" t="s">
        <v>230</v>
      </c>
      <c r="P583" s="78" t="s">
        <v>229</v>
      </c>
      <c r="Q583" s="1">
        <f t="shared" ca="1" si="100"/>
        <v>160809</v>
      </c>
      <c r="R583" t="s">
        <v>230</v>
      </c>
      <c r="S583" t="str">
        <f t="shared" ca="1" si="104"/>
        <v>\\(\\quad 443　×　363　＝　 \\)</v>
      </c>
      <c r="T583" t="str">
        <f t="shared" ca="1" si="105"/>
        <v>\\(\\quad 160809 \\)</v>
      </c>
    </row>
    <row r="584" spans="1:20" x14ac:dyDescent="0.55000000000000004">
      <c r="A584" s="51" t="s">
        <v>60</v>
      </c>
      <c r="C584" s="50" t="s">
        <v>168</v>
      </c>
      <c r="D584" s="50" t="str">
        <f t="shared" ca="1" si="101"/>
        <v>\\(\\quad 609　×　464　＝　 \\)</v>
      </c>
      <c r="E584" s="50" t="str">
        <f t="shared" ca="1" si="102"/>
        <v>\\(\\quad 282576 \\)</v>
      </c>
      <c r="F584" s="50" t="s">
        <v>62</v>
      </c>
      <c r="G584" s="50"/>
      <c r="H584" s="50"/>
      <c r="I584" s="89" t="str">
        <f t="shared" ca="1" si="103"/>
        <v>INSERT INTO math(tangen,question,answer,editor,date,count) VALUES('m2100','\\(\\quad 609　×　464　＝　 \\)','\\(\\quad 282576 \\)','harazono',NOW(),0);</v>
      </c>
      <c r="J584" s="78" t="s">
        <v>229</v>
      </c>
      <c r="K584" s="1">
        <f t="shared" ca="1" si="98"/>
        <v>609</v>
      </c>
      <c r="L584" t="s">
        <v>238</v>
      </c>
      <c r="M584" s="1">
        <f t="shared" ca="1" si="99"/>
        <v>464</v>
      </c>
      <c r="N584" t="s">
        <v>239</v>
      </c>
      <c r="O584" t="s">
        <v>230</v>
      </c>
      <c r="P584" s="78" t="s">
        <v>229</v>
      </c>
      <c r="Q584" s="1">
        <f t="shared" ca="1" si="100"/>
        <v>282576</v>
      </c>
      <c r="R584" t="s">
        <v>230</v>
      </c>
      <c r="S584" t="str">
        <f t="shared" ca="1" si="104"/>
        <v>\\(\\quad 609　×　464　＝　 \\)</v>
      </c>
      <c r="T584" t="str">
        <f t="shared" ca="1" si="105"/>
        <v>\\(\\quad 282576 \\)</v>
      </c>
    </row>
    <row r="585" spans="1:20" x14ac:dyDescent="0.55000000000000004">
      <c r="A585" s="51" t="s">
        <v>60</v>
      </c>
      <c r="C585" s="50" t="s">
        <v>168</v>
      </c>
      <c r="D585" s="50" t="str">
        <f t="shared" ca="1" si="101"/>
        <v>\\(\\quad 171　×　271　＝　 \\)</v>
      </c>
      <c r="E585" s="50" t="str">
        <f t="shared" ca="1" si="102"/>
        <v>\\(\\quad 46341 \\)</v>
      </c>
      <c r="F585" s="50" t="s">
        <v>62</v>
      </c>
      <c r="G585" s="50"/>
      <c r="H585" s="50"/>
      <c r="I585" s="89" t="str">
        <f t="shared" ca="1" si="103"/>
        <v>INSERT INTO math(tangen,question,answer,editor,date,count) VALUES('m2100','\\(\\quad 171　×　271　＝　 \\)','\\(\\quad 46341 \\)','harazono',NOW(),0);</v>
      </c>
      <c r="J585" s="78" t="s">
        <v>229</v>
      </c>
      <c r="K585" s="1">
        <f t="shared" ca="1" si="98"/>
        <v>171</v>
      </c>
      <c r="L585" t="s">
        <v>238</v>
      </c>
      <c r="M585" s="1">
        <f t="shared" ca="1" si="99"/>
        <v>271</v>
      </c>
      <c r="N585" t="s">
        <v>239</v>
      </c>
      <c r="O585" t="s">
        <v>230</v>
      </c>
      <c r="P585" s="78" t="s">
        <v>229</v>
      </c>
      <c r="Q585" s="1">
        <f t="shared" ca="1" si="100"/>
        <v>46341</v>
      </c>
      <c r="R585" t="s">
        <v>230</v>
      </c>
      <c r="S585" t="str">
        <f t="shared" ca="1" si="104"/>
        <v>\\(\\quad 171　×　271　＝　 \\)</v>
      </c>
      <c r="T585" t="str">
        <f t="shared" ca="1" si="105"/>
        <v>\\(\\quad 46341 \\)</v>
      </c>
    </row>
    <row r="586" spans="1:20" x14ac:dyDescent="0.55000000000000004">
      <c r="A586" s="51" t="s">
        <v>60</v>
      </c>
      <c r="C586" s="50" t="s">
        <v>168</v>
      </c>
      <c r="D586" s="50" t="str">
        <f t="shared" ca="1" si="101"/>
        <v>\\(\\quad 420　×　929　＝　 \\)</v>
      </c>
      <c r="E586" s="50" t="str">
        <f t="shared" ca="1" si="102"/>
        <v>\\(\\quad 390180 \\)</v>
      </c>
      <c r="F586" s="50" t="s">
        <v>62</v>
      </c>
      <c r="G586" s="50"/>
      <c r="H586" s="50"/>
      <c r="I586" s="89" t="str">
        <f t="shared" ca="1" si="103"/>
        <v>INSERT INTO math(tangen,question,answer,editor,date,count) VALUES('m2100','\\(\\quad 420　×　929　＝　 \\)','\\(\\quad 390180 \\)','harazono',NOW(),0);</v>
      </c>
      <c r="J586" s="78" t="s">
        <v>229</v>
      </c>
      <c r="K586" s="1">
        <f t="shared" ca="1" si="98"/>
        <v>420</v>
      </c>
      <c r="L586" t="s">
        <v>238</v>
      </c>
      <c r="M586" s="1">
        <f t="shared" ca="1" si="99"/>
        <v>929</v>
      </c>
      <c r="N586" t="s">
        <v>239</v>
      </c>
      <c r="O586" t="s">
        <v>230</v>
      </c>
      <c r="P586" s="78" t="s">
        <v>229</v>
      </c>
      <c r="Q586" s="1">
        <f t="shared" ca="1" si="100"/>
        <v>390180</v>
      </c>
      <c r="R586" t="s">
        <v>230</v>
      </c>
      <c r="S586" t="str">
        <f t="shared" ca="1" si="104"/>
        <v>\\(\\quad 420　×　929　＝　 \\)</v>
      </c>
      <c r="T586" t="str">
        <f t="shared" ca="1" si="105"/>
        <v>\\(\\quad 390180 \\)</v>
      </c>
    </row>
    <row r="587" spans="1:20" x14ac:dyDescent="0.55000000000000004">
      <c r="A587" s="51" t="s">
        <v>60</v>
      </c>
      <c r="C587" s="50" t="s">
        <v>168</v>
      </c>
      <c r="D587" s="50" t="str">
        <f t="shared" ca="1" si="101"/>
        <v>\\(\\quad 705　×　636　＝　 \\)</v>
      </c>
      <c r="E587" s="50" t="str">
        <f t="shared" ca="1" si="102"/>
        <v>\\(\\quad 448380 \\)</v>
      </c>
      <c r="F587" s="50" t="s">
        <v>62</v>
      </c>
      <c r="G587" s="50"/>
      <c r="H587" s="50"/>
      <c r="I587" s="89" t="str">
        <f t="shared" ca="1" si="103"/>
        <v>INSERT INTO math(tangen,question,answer,editor,date,count) VALUES('m2100','\\(\\quad 705　×　636　＝　 \\)','\\(\\quad 448380 \\)','harazono',NOW(),0);</v>
      </c>
      <c r="J587" s="78" t="s">
        <v>229</v>
      </c>
      <c r="K587" s="1">
        <f t="shared" ca="1" si="98"/>
        <v>705</v>
      </c>
      <c r="L587" t="s">
        <v>238</v>
      </c>
      <c r="M587" s="1">
        <f t="shared" ca="1" si="99"/>
        <v>636</v>
      </c>
      <c r="N587" t="s">
        <v>239</v>
      </c>
      <c r="O587" t="s">
        <v>230</v>
      </c>
      <c r="P587" s="78" t="s">
        <v>229</v>
      </c>
      <c r="Q587" s="1">
        <f t="shared" ca="1" si="100"/>
        <v>448380</v>
      </c>
      <c r="R587" t="s">
        <v>230</v>
      </c>
      <c r="S587" t="str">
        <f t="shared" ca="1" si="104"/>
        <v>\\(\\quad 705　×　636　＝　 \\)</v>
      </c>
      <c r="T587" t="str">
        <f t="shared" ca="1" si="105"/>
        <v>\\(\\quad 448380 \\)</v>
      </c>
    </row>
    <row r="588" spans="1:20" x14ac:dyDescent="0.55000000000000004">
      <c r="A588" s="51" t="s">
        <v>60</v>
      </c>
      <c r="C588" s="50" t="s">
        <v>168</v>
      </c>
      <c r="D588" s="50" t="str">
        <f t="shared" ca="1" si="101"/>
        <v>\\(\\quad 279　×　980　＝　 \\)</v>
      </c>
      <c r="E588" s="50" t="str">
        <f t="shared" ca="1" si="102"/>
        <v>\\(\\quad 273420 \\)</v>
      </c>
      <c r="F588" s="50" t="s">
        <v>62</v>
      </c>
      <c r="G588" s="50"/>
      <c r="H588" s="50"/>
      <c r="I588" s="89" t="str">
        <f t="shared" ca="1" si="103"/>
        <v>INSERT INTO math(tangen,question,answer,editor,date,count) VALUES('m2100','\\(\\quad 279　×　980　＝　 \\)','\\(\\quad 273420 \\)','harazono',NOW(),0);</v>
      </c>
      <c r="J588" s="78" t="s">
        <v>229</v>
      </c>
      <c r="K588" s="1">
        <f t="shared" ca="1" si="98"/>
        <v>279</v>
      </c>
      <c r="L588" t="s">
        <v>238</v>
      </c>
      <c r="M588" s="1">
        <f t="shared" ca="1" si="99"/>
        <v>980</v>
      </c>
      <c r="N588" t="s">
        <v>239</v>
      </c>
      <c r="O588" t="s">
        <v>230</v>
      </c>
      <c r="P588" s="78" t="s">
        <v>229</v>
      </c>
      <c r="Q588" s="1">
        <f t="shared" ca="1" si="100"/>
        <v>273420</v>
      </c>
      <c r="R588" t="s">
        <v>230</v>
      </c>
      <c r="S588" t="str">
        <f t="shared" ca="1" si="104"/>
        <v>\\(\\quad 279　×　980　＝　 \\)</v>
      </c>
      <c r="T588" t="str">
        <f t="shared" ca="1" si="105"/>
        <v>\\(\\quad 273420 \\)</v>
      </c>
    </row>
    <row r="589" spans="1:20" x14ac:dyDescent="0.55000000000000004">
      <c r="A589" s="51" t="s">
        <v>60</v>
      </c>
      <c r="C589" s="50" t="s">
        <v>168</v>
      </c>
      <c r="D589" s="50" t="str">
        <f t="shared" ca="1" si="101"/>
        <v>\\(\\quad 385　×　725　＝　 \\)</v>
      </c>
      <c r="E589" s="50" t="str">
        <f t="shared" ca="1" si="102"/>
        <v>\\(\\quad 279125 \\)</v>
      </c>
      <c r="F589" s="50" t="s">
        <v>62</v>
      </c>
      <c r="G589" s="50"/>
      <c r="H589" s="50"/>
      <c r="I589" s="89" t="str">
        <f t="shared" ca="1" si="103"/>
        <v>INSERT INTO math(tangen,question,answer,editor,date,count) VALUES('m2100','\\(\\quad 385　×　725　＝　 \\)','\\(\\quad 279125 \\)','harazono',NOW(),0);</v>
      </c>
      <c r="J589" s="78" t="s">
        <v>229</v>
      </c>
      <c r="K589" s="1">
        <f t="shared" ca="1" si="98"/>
        <v>385</v>
      </c>
      <c r="L589" t="s">
        <v>238</v>
      </c>
      <c r="M589" s="1">
        <f t="shared" ca="1" si="99"/>
        <v>725</v>
      </c>
      <c r="N589" t="s">
        <v>239</v>
      </c>
      <c r="O589" t="s">
        <v>230</v>
      </c>
      <c r="P589" s="78" t="s">
        <v>229</v>
      </c>
      <c r="Q589" s="1">
        <f t="shared" ca="1" si="100"/>
        <v>279125</v>
      </c>
      <c r="R589" t="s">
        <v>230</v>
      </c>
      <c r="S589" t="str">
        <f t="shared" ca="1" si="104"/>
        <v>\\(\\quad 385　×　725　＝　 \\)</v>
      </c>
      <c r="T589" t="str">
        <f t="shared" ca="1" si="105"/>
        <v>\\(\\quad 279125 \\)</v>
      </c>
    </row>
    <row r="590" spans="1:20" x14ac:dyDescent="0.55000000000000004">
      <c r="A590" s="51" t="s">
        <v>60</v>
      </c>
      <c r="C590" s="50" t="s">
        <v>168</v>
      </c>
      <c r="D590" s="50" t="str">
        <f t="shared" ca="1" si="101"/>
        <v>\\(\\quad 861　×　336　＝　 \\)</v>
      </c>
      <c r="E590" s="50" t="str">
        <f t="shared" ca="1" si="102"/>
        <v>\\(\\quad 289296 \\)</v>
      </c>
      <c r="F590" s="50" t="s">
        <v>62</v>
      </c>
      <c r="G590" s="50"/>
      <c r="H590" s="50"/>
      <c r="I590" s="89" t="str">
        <f t="shared" ca="1" si="103"/>
        <v>INSERT INTO math(tangen,question,answer,editor,date,count) VALUES('m2100','\\(\\quad 861　×　336　＝　 \\)','\\(\\quad 289296 \\)','harazono',NOW(),0);</v>
      </c>
      <c r="J590" s="78" t="s">
        <v>229</v>
      </c>
      <c r="K590" s="1">
        <f t="shared" ca="1" si="98"/>
        <v>861</v>
      </c>
      <c r="L590" t="s">
        <v>238</v>
      </c>
      <c r="M590" s="1">
        <f t="shared" ca="1" si="99"/>
        <v>336</v>
      </c>
      <c r="N590" t="s">
        <v>239</v>
      </c>
      <c r="O590" t="s">
        <v>230</v>
      </c>
      <c r="P590" s="78" t="s">
        <v>229</v>
      </c>
      <c r="Q590" s="1">
        <f t="shared" ca="1" si="100"/>
        <v>289296</v>
      </c>
      <c r="R590" t="s">
        <v>230</v>
      </c>
      <c r="S590" t="str">
        <f t="shared" ca="1" si="104"/>
        <v>\\(\\quad 861　×　336　＝　 \\)</v>
      </c>
      <c r="T590" t="str">
        <f t="shared" ca="1" si="105"/>
        <v>\\(\\quad 289296 \\)</v>
      </c>
    </row>
    <row r="591" spans="1:20" x14ac:dyDescent="0.55000000000000004">
      <c r="A591" s="51" t="s">
        <v>60</v>
      </c>
      <c r="C591" s="50" t="s">
        <v>168</v>
      </c>
      <c r="D591" s="50" t="str">
        <f t="shared" ca="1" si="101"/>
        <v>\\(\\quad 452　×　308　＝　 \\)</v>
      </c>
      <c r="E591" s="50" t="str">
        <f t="shared" ca="1" si="102"/>
        <v>\\(\\quad 139216 \\)</v>
      </c>
      <c r="F591" s="50" t="s">
        <v>62</v>
      </c>
      <c r="G591" s="50"/>
      <c r="H591" s="50"/>
      <c r="I591" s="89" t="str">
        <f t="shared" ca="1" si="103"/>
        <v>INSERT INTO math(tangen,question,answer,editor,date,count) VALUES('m2100','\\(\\quad 452　×　308　＝　 \\)','\\(\\quad 139216 \\)','harazono',NOW(),0);</v>
      </c>
      <c r="J591" s="78" t="s">
        <v>229</v>
      </c>
      <c r="K591" s="1">
        <f t="shared" ca="1" si="98"/>
        <v>452</v>
      </c>
      <c r="L591" t="s">
        <v>238</v>
      </c>
      <c r="M591" s="1">
        <f t="shared" ca="1" si="99"/>
        <v>308</v>
      </c>
      <c r="N591" t="s">
        <v>239</v>
      </c>
      <c r="O591" t="s">
        <v>230</v>
      </c>
      <c r="P591" s="78" t="s">
        <v>229</v>
      </c>
      <c r="Q591" s="1">
        <f t="shared" ca="1" si="100"/>
        <v>139216</v>
      </c>
      <c r="R591" t="s">
        <v>230</v>
      </c>
      <c r="S591" t="str">
        <f t="shared" ca="1" si="104"/>
        <v>\\(\\quad 452　×　308　＝　 \\)</v>
      </c>
      <c r="T591" t="str">
        <f t="shared" ca="1" si="105"/>
        <v>\\(\\quad 139216 \\)</v>
      </c>
    </row>
    <row r="592" spans="1:20" x14ac:dyDescent="0.55000000000000004">
      <c r="A592" s="51" t="s">
        <v>60</v>
      </c>
      <c r="C592" s="50" t="s">
        <v>168</v>
      </c>
      <c r="D592" s="50" t="str">
        <f t="shared" ca="1" si="101"/>
        <v>\\(\\quad 612　×　274　＝　 \\)</v>
      </c>
      <c r="E592" s="50" t="str">
        <f t="shared" ca="1" si="102"/>
        <v>\\(\\quad 167688 \\)</v>
      </c>
      <c r="F592" s="50" t="s">
        <v>62</v>
      </c>
      <c r="G592" s="50"/>
      <c r="H592" s="50"/>
      <c r="I592" s="89" t="str">
        <f t="shared" ca="1" si="103"/>
        <v>INSERT INTO math(tangen,question,answer,editor,date,count) VALUES('m2100','\\(\\quad 612　×　274　＝　 \\)','\\(\\quad 167688 \\)','harazono',NOW(),0);</v>
      </c>
      <c r="J592" s="78" t="s">
        <v>229</v>
      </c>
      <c r="K592" s="1">
        <f t="shared" ca="1" si="98"/>
        <v>612</v>
      </c>
      <c r="L592" t="s">
        <v>238</v>
      </c>
      <c r="M592" s="1">
        <f t="shared" ca="1" si="99"/>
        <v>274</v>
      </c>
      <c r="N592" t="s">
        <v>239</v>
      </c>
      <c r="O592" t="s">
        <v>230</v>
      </c>
      <c r="P592" s="78" t="s">
        <v>229</v>
      </c>
      <c r="Q592" s="1">
        <f t="shared" ca="1" si="100"/>
        <v>167688</v>
      </c>
      <c r="R592" t="s">
        <v>230</v>
      </c>
      <c r="S592" t="str">
        <f t="shared" ca="1" si="104"/>
        <v>\\(\\quad 612　×　274　＝　 \\)</v>
      </c>
      <c r="T592" t="str">
        <f t="shared" ca="1" si="105"/>
        <v>\\(\\quad 167688 \\)</v>
      </c>
    </row>
    <row r="593" spans="1:20" x14ac:dyDescent="0.55000000000000004">
      <c r="A593" s="51" t="s">
        <v>60</v>
      </c>
      <c r="C593" s="50" t="s">
        <v>168</v>
      </c>
      <c r="D593" s="50" t="str">
        <f t="shared" ca="1" si="101"/>
        <v>\\(\\quad 210　×　717　＝　 \\)</v>
      </c>
      <c r="E593" s="50" t="str">
        <f t="shared" ca="1" si="102"/>
        <v>\\(\\quad 150570 \\)</v>
      </c>
      <c r="F593" s="50" t="s">
        <v>62</v>
      </c>
      <c r="G593" s="50"/>
      <c r="H593" s="50"/>
      <c r="I593" s="89" t="str">
        <f t="shared" ca="1" si="103"/>
        <v>INSERT INTO math(tangen,question,answer,editor,date,count) VALUES('m2100','\\(\\quad 210　×　717　＝　 \\)','\\(\\quad 150570 \\)','harazono',NOW(),0);</v>
      </c>
      <c r="J593" s="78" t="s">
        <v>229</v>
      </c>
      <c r="K593" s="1">
        <f t="shared" ca="1" si="98"/>
        <v>210</v>
      </c>
      <c r="L593" t="s">
        <v>238</v>
      </c>
      <c r="M593" s="1">
        <f t="shared" ca="1" si="99"/>
        <v>717</v>
      </c>
      <c r="N593" t="s">
        <v>239</v>
      </c>
      <c r="O593" t="s">
        <v>230</v>
      </c>
      <c r="P593" s="78" t="s">
        <v>229</v>
      </c>
      <c r="Q593" s="1">
        <f t="shared" ca="1" si="100"/>
        <v>150570</v>
      </c>
      <c r="R593" t="s">
        <v>230</v>
      </c>
      <c r="S593" t="str">
        <f t="shared" ca="1" si="104"/>
        <v>\\(\\quad 210　×　717　＝　 \\)</v>
      </c>
      <c r="T593" t="str">
        <f t="shared" ca="1" si="105"/>
        <v>\\(\\quad 150570 \\)</v>
      </c>
    </row>
    <row r="594" spans="1:20" x14ac:dyDescent="0.55000000000000004">
      <c r="A594" s="51" t="s">
        <v>60</v>
      </c>
      <c r="C594" s="50" t="s">
        <v>168</v>
      </c>
      <c r="D594" s="50" t="str">
        <f t="shared" ca="1" si="101"/>
        <v>\\(\\quad 362　×　110　＝　 \\)</v>
      </c>
      <c r="E594" s="50" t="str">
        <f t="shared" ca="1" si="102"/>
        <v>\\(\\quad 39820 \\)</v>
      </c>
      <c r="F594" s="50" t="s">
        <v>62</v>
      </c>
      <c r="G594" s="50"/>
      <c r="H594" s="50"/>
      <c r="I594" s="89" t="str">
        <f t="shared" ca="1" si="103"/>
        <v>INSERT INTO math(tangen,question,answer,editor,date,count) VALUES('m2100','\\(\\quad 362　×　110　＝　 \\)','\\(\\quad 39820 \\)','harazono',NOW(),0);</v>
      </c>
      <c r="J594" s="78" t="s">
        <v>229</v>
      </c>
      <c r="K594" s="1">
        <f t="shared" ca="1" si="98"/>
        <v>362</v>
      </c>
      <c r="L594" t="s">
        <v>238</v>
      </c>
      <c r="M594" s="1">
        <f t="shared" ca="1" si="99"/>
        <v>110</v>
      </c>
      <c r="N594" t="s">
        <v>239</v>
      </c>
      <c r="O594" t="s">
        <v>230</v>
      </c>
      <c r="P594" s="78" t="s">
        <v>229</v>
      </c>
      <c r="Q594" s="1">
        <f t="shared" ca="1" si="100"/>
        <v>39820</v>
      </c>
      <c r="R594" t="s">
        <v>230</v>
      </c>
      <c r="S594" t="str">
        <f t="shared" ca="1" si="104"/>
        <v>\\(\\quad 362　×　110　＝　 \\)</v>
      </c>
      <c r="T594" t="str">
        <f t="shared" ca="1" si="105"/>
        <v>\\(\\quad 39820 \\)</v>
      </c>
    </row>
    <row r="595" spans="1:20" x14ac:dyDescent="0.55000000000000004">
      <c r="A595" s="51" t="s">
        <v>60</v>
      </c>
      <c r="C595" s="50" t="s">
        <v>168</v>
      </c>
      <c r="D595" s="50" t="str">
        <f t="shared" ca="1" si="101"/>
        <v>\\(\\quad 601　×　548　＝　 \\)</v>
      </c>
      <c r="E595" s="50" t="str">
        <f t="shared" ca="1" si="102"/>
        <v>\\(\\quad 329348 \\)</v>
      </c>
      <c r="F595" s="50" t="s">
        <v>62</v>
      </c>
      <c r="G595" s="50"/>
      <c r="H595" s="50"/>
      <c r="I595" s="89" t="str">
        <f t="shared" ca="1" si="103"/>
        <v>INSERT INTO math(tangen,question,answer,editor,date,count) VALUES('m2100','\\(\\quad 601　×　548　＝　 \\)','\\(\\quad 329348 \\)','harazono',NOW(),0);</v>
      </c>
      <c r="J595" s="78" t="s">
        <v>229</v>
      </c>
      <c r="K595" s="1">
        <f t="shared" ca="1" si="98"/>
        <v>601</v>
      </c>
      <c r="L595" t="s">
        <v>238</v>
      </c>
      <c r="M595" s="1">
        <f t="shared" ca="1" si="99"/>
        <v>548</v>
      </c>
      <c r="N595" t="s">
        <v>239</v>
      </c>
      <c r="O595" t="s">
        <v>230</v>
      </c>
      <c r="P595" s="78" t="s">
        <v>229</v>
      </c>
      <c r="Q595" s="1">
        <f t="shared" ca="1" si="100"/>
        <v>329348</v>
      </c>
      <c r="R595" t="s">
        <v>230</v>
      </c>
      <c r="S595" t="str">
        <f t="shared" ca="1" si="104"/>
        <v>\\(\\quad 601　×　548　＝　 \\)</v>
      </c>
      <c r="T595" t="str">
        <f t="shared" ca="1" si="105"/>
        <v>\\(\\quad 329348 \\)</v>
      </c>
    </row>
    <row r="596" spans="1:20" x14ac:dyDescent="0.55000000000000004">
      <c r="A596" s="51" t="s">
        <v>60</v>
      </c>
      <c r="C596" s="50" t="s">
        <v>168</v>
      </c>
      <c r="D596" s="50" t="str">
        <f t="shared" ca="1" si="101"/>
        <v>\\(\\quad 960　×　358　＝　 \\)</v>
      </c>
      <c r="E596" s="50" t="str">
        <f t="shared" ca="1" si="102"/>
        <v>\\(\\quad 343680 \\)</v>
      </c>
      <c r="F596" s="50" t="s">
        <v>62</v>
      </c>
      <c r="G596" s="50"/>
      <c r="H596" s="50"/>
      <c r="I596" s="89" t="str">
        <f t="shared" ca="1" si="103"/>
        <v>INSERT INTO math(tangen,question,answer,editor,date,count) VALUES('m2100','\\(\\quad 960　×　358　＝　 \\)','\\(\\quad 343680 \\)','harazono',NOW(),0);</v>
      </c>
      <c r="J596" s="78" t="s">
        <v>229</v>
      </c>
      <c r="K596" s="1">
        <f t="shared" ca="1" si="98"/>
        <v>960</v>
      </c>
      <c r="L596" t="s">
        <v>238</v>
      </c>
      <c r="M596" s="1">
        <f t="shared" ca="1" si="99"/>
        <v>358</v>
      </c>
      <c r="N596" t="s">
        <v>239</v>
      </c>
      <c r="O596" t="s">
        <v>230</v>
      </c>
      <c r="P596" s="78" t="s">
        <v>229</v>
      </c>
      <c r="Q596" s="1">
        <f t="shared" ca="1" si="100"/>
        <v>343680</v>
      </c>
      <c r="R596" t="s">
        <v>230</v>
      </c>
      <c r="S596" t="str">
        <f t="shared" ca="1" si="104"/>
        <v>\\(\\quad 960　×　358　＝　 \\)</v>
      </c>
      <c r="T596" t="str">
        <f t="shared" ca="1" si="105"/>
        <v>\\(\\quad 343680 \\)</v>
      </c>
    </row>
    <row r="597" spans="1:20" x14ac:dyDescent="0.55000000000000004">
      <c r="A597" s="51" t="s">
        <v>60</v>
      </c>
      <c r="C597" s="50" t="s">
        <v>168</v>
      </c>
      <c r="D597" s="50" t="str">
        <f t="shared" ca="1" si="101"/>
        <v>\\(\\quad 183　×　574　＝　 \\)</v>
      </c>
      <c r="E597" s="50" t="str">
        <f t="shared" ca="1" si="102"/>
        <v>\\(\\quad 105042 \\)</v>
      </c>
      <c r="F597" s="50" t="s">
        <v>62</v>
      </c>
      <c r="G597" s="50"/>
      <c r="H597" s="50"/>
      <c r="I597" s="89" t="str">
        <f t="shared" ca="1" si="103"/>
        <v>INSERT INTO math(tangen,question,answer,editor,date,count) VALUES('m2100','\\(\\quad 183　×　574　＝　 \\)','\\(\\quad 105042 \\)','harazono',NOW(),0);</v>
      </c>
      <c r="J597" s="78" t="s">
        <v>229</v>
      </c>
      <c r="K597" s="1">
        <f t="shared" ca="1" si="98"/>
        <v>183</v>
      </c>
      <c r="L597" t="s">
        <v>238</v>
      </c>
      <c r="M597" s="1">
        <f t="shared" ca="1" si="99"/>
        <v>574</v>
      </c>
      <c r="N597" t="s">
        <v>239</v>
      </c>
      <c r="O597" t="s">
        <v>230</v>
      </c>
      <c r="P597" s="78" t="s">
        <v>229</v>
      </c>
      <c r="Q597" s="1">
        <f t="shared" ca="1" si="100"/>
        <v>105042</v>
      </c>
      <c r="R597" t="s">
        <v>230</v>
      </c>
      <c r="S597" t="str">
        <f t="shared" ca="1" si="104"/>
        <v>\\(\\quad 183　×　574　＝　 \\)</v>
      </c>
      <c r="T597" t="str">
        <f t="shared" ca="1" si="105"/>
        <v>\\(\\quad 105042 \\)</v>
      </c>
    </row>
    <row r="598" spans="1:20" x14ac:dyDescent="0.55000000000000004">
      <c r="A598" s="51" t="s">
        <v>60</v>
      </c>
      <c r="C598" s="50" t="s">
        <v>168</v>
      </c>
      <c r="D598" s="50" t="str">
        <f t="shared" ref="D598:D610" ca="1" si="106">S598</f>
        <v>\\(\\quad 342　×　315　＝　 \\)</v>
      </c>
      <c r="E598" s="50" t="str">
        <f t="shared" ref="E598:E610" ca="1" si="107">T598</f>
        <v>\\(\\quad 107730 \\)</v>
      </c>
      <c r="F598" s="50" t="s">
        <v>62</v>
      </c>
      <c r="G598" s="50"/>
      <c r="H598" s="50"/>
      <c r="I598" s="89" t="str">
        <f t="shared" ref="I598:I610" ca="1" si="108">"INSERT INTO "&amp;A598&amp;"(tangen,question,answer,editor,date,count) VALUES('"&amp;C598&amp;"','"&amp;D598&amp;"','"&amp;E598&amp;"','"&amp;F598&amp;"',NOW(),0);"</f>
        <v>INSERT INTO math(tangen,question,answer,editor,date,count) VALUES('m2100','\\(\\quad 342　×　315　＝　 \\)','\\(\\quad 107730 \\)','harazono',NOW(),0);</v>
      </c>
      <c r="J598" s="78" t="s">
        <v>229</v>
      </c>
      <c r="K598" s="1">
        <f t="shared" ca="1" si="98"/>
        <v>342</v>
      </c>
      <c r="L598" t="s">
        <v>238</v>
      </c>
      <c r="M598" s="1">
        <f t="shared" ca="1" si="99"/>
        <v>315</v>
      </c>
      <c r="N598" t="s">
        <v>239</v>
      </c>
      <c r="O598" t="s">
        <v>230</v>
      </c>
      <c r="P598" s="78" t="s">
        <v>229</v>
      </c>
      <c r="Q598" s="1">
        <f t="shared" ref="Q598:Q610" ca="1" si="109">K598*M598</f>
        <v>107730</v>
      </c>
      <c r="R598" t="s">
        <v>230</v>
      </c>
      <c r="S598" t="str">
        <f t="shared" ca="1" si="104"/>
        <v>\\(\\quad 342　×　315　＝　 \\)</v>
      </c>
      <c r="T598" t="str">
        <f t="shared" ca="1" si="105"/>
        <v>\\(\\quad 107730 \\)</v>
      </c>
    </row>
    <row r="599" spans="1:20" x14ac:dyDescent="0.55000000000000004">
      <c r="A599" s="51" t="s">
        <v>60</v>
      </c>
      <c r="C599" s="50" t="s">
        <v>168</v>
      </c>
      <c r="D599" s="50" t="str">
        <f t="shared" ca="1" si="106"/>
        <v>\\(\\quad 746　×　274　＝　 \\)</v>
      </c>
      <c r="E599" s="50" t="str">
        <f t="shared" ca="1" si="107"/>
        <v>\\(\\quad 204404 \\)</v>
      </c>
      <c r="F599" s="50" t="s">
        <v>62</v>
      </c>
      <c r="G599" s="50"/>
      <c r="H599" s="50"/>
      <c r="I599" s="89" t="str">
        <f t="shared" ca="1" si="108"/>
        <v>INSERT INTO math(tangen,question,answer,editor,date,count) VALUES('m2100','\\(\\quad 746　×　274　＝　 \\)','\\(\\quad 204404 \\)','harazono',NOW(),0);</v>
      </c>
      <c r="J599" s="78" t="s">
        <v>229</v>
      </c>
      <c r="K599" s="1">
        <f t="shared" ca="1" si="98"/>
        <v>746</v>
      </c>
      <c r="L599" t="s">
        <v>238</v>
      </c>
      <c r="M599" s="1">
        <f t="shared" ca="1" si="99"/>
        <v>274</v>
      </c>
      <c r="N599" t="s">
        <v>239</v>
      </c>
      <c r="O599" t="s">
        <v>230</v>
      </c>
      <c r="P599" s="78" t="s">
        <v>229</v>
      </c>
      <c r="Q599" s="1">
        <f t="shared" ca="1" si="109"/>
        <v>204404</v>
      </c>
      <c r="R599" t="s">
        <v>230</v>
      </c>
      <c r="S599" t="str">
        <f t="shared" ca="1" si="104"/>
        <v>\\(\\quad 746　×　274　＝　 \\)</v>
      </c>
      <c r="T599" t="str">
        <f t="shared" ca="1" si="105"/>
        <v>\\(\\quad 204404 \\)</v>
      </c>
    </row>
    <row r="600" spans="1:20" x14ac:dyDescent="0.55000000000000004">
      <c r="A600" s="51" t="s">
        <v>60</v>
      </c>
      <c r="C600" s="50" t="s">
        <v>168</v>
      </c>
      <c r="D600" s="50" t="str">
        <f t="shared" ca="1" si="106"/>
        <v>\\(\\quad 688　×　507　＝　 \\)</v>
      </c>
      <c r="E600" s="50" t="str">
        <f t="shared" ca="1" si="107"/>
        <v>\\(\\quad 348816 \\)</v>
      </c>
      <c r="F600" s="50" t="s">
        <v>62</v>
      </c>
      <c r="G600" s="50"/>
      <c r="H600" s="50"/>
      <c r="I600" s="89" t="str">
        <f t="shared" ca="1" si="108"/>
        <v>INSERT INTO math(tangen,question,answer,editor,date,count) VALUES('m2100','\\(\\quad 688　×　507　＝　 \\)','\\(\\quad 348816 \\)','harazono',NOW(),0);</v>
      </c>
      <c r="J600" s="78" t="s">
        <v>229</v>
      </c>
      <c r="K600" s="1">
        <f t="shared" ca="1" si="98"/>
        <v>688</v>
      </c>
      <c r="L600" t="s">
        <v>238</v>
      </c>
      <c r="M600" s="1">
        <f t="shared" ca="1" si="99"/>
        <v>507</v>
      </c>
      <c r="N600" t="s">
        <v>239</v>
      </c>
      <c r="O600" t="s">
        <v>230</v>
      </c>
      <c r="P600" s="78" t="s">
        <v>229</v>
      </c>
      <c r="Q600" s="1">
        <f t="shared" ca="1" si="109"/>
        <v>348816</v>
      </c>
      <c r="R600" t="s">
        <v>230</v>
      </c>
      <c r="S600" t="str">
        <f t="shared" ca="1" si="104"/>
        <v>\\(\\quad 688　×　507　＝　 \\)</v>
      </c>
      <c r="T600" t="str">
        <f t="shared" ca="1" si="105"/>
        <v>\\(\\quad 348816 \\)</v>
      </c>
    </row>
    <row r="601" spans="1:20" x14ac:dyDescent="0.55000000000000004">
      <c r="A601" s="51" t="s">
        <v>60</v>
      </c>
      <c r="C601" s="50" t="s">
        <v>168</v>
      </c>
      <c r="D601" s="50" t="str">
        <f t="shared" ca="1" si="106"/>
        <v>\\(\\quad 436　×　115　＝　 \\)</v>
      </c>
      <c r="E601" s="50" t="str">
        <f t="shared" ca="1" si="107"/>
        <v>\\(\\quad 50140 \\)</v>
      </c>
      <c r="F601" s="50" t="s">
        <v>62</v>
      </c>
      <c r="G601" s="50"/>
      <c r="H601" s="50"/>
      <c r="I601" s="89" t="str">
        <f t="shared" ca="1" si="108"/>
        <v>INSERT INTO math(tangen,question,answer,editor,date,count) VALUES('m2100','\\(\\quad 436　×　115　＝　 \\)','\\(\\quad 50140 \\)','harazono',NOW(),0);</v>
      </c>
      <c r="J601" s="78" t="s">
        <v>229</v>
      </c>
      <c r="K601" s="1">
        <f t="shared" ca="1" si="98"/>
        <v>436</v>
      </c>
      <c r="L601" t="s">
        <v>238</v>
      </c>
      <c r="M601" s="1">
        <f t="shared" ca="1" si="99"/>
        <v>115</v>
      </c>
      <c r="N601" t="s">
        <v>239</v>
      </c>
      <c r="O601" t="s">
        <v>230</v>
      </c>
      <c r="P601" s="78" t="s">
        <v>229</v>
      </c>
      <c r="Q601" s="1">
        <f t="shared" ca="1" si="109"/>
        <v>50140</v>
      </c>
      <c r="R601" t="s">
        <v>230</v>
      </c>
      <c r="S601" t="str">
        <f t="shared" ca="1" si="104"/>
        <v>\\(\\quad 436　×　115　＝　 \\)</v>
      </c>
      <c r="T601" t="str">
        <f t="shared" ca="1" si="105"/>
        <v>\\(\\quad 50140 \\)</v>
      </c>
    </row>
    <row r="602" spans="1:20" x14ac:dyDescent="0.55000000000000004">
      <c r="A602" s="51" t="s">
        <v>60</v>
      </c>
      <c r="C602" s="50" t="s">
        <v>168</v>
      </c>
      <c r="D602" s="50" t="str">
        <f t="shared" ca="1" si="106"/>
        <v>\\(\\quad 180　×　362　＝　 \\)</v>
      </c>
      <c r="E602" s="50" t="str">
        <f t="shared" ca="1" si="107"/>
        <v>\\(\\quad 65160 \\)</v>
      </c>
      <c r="F602" s="50" t="s">
        <v>62</v>
      </c>
      <c r="G602" s="50"/>
      <c r="H602" s="50"/>
      <c r="I602" s="89" t="str">
        <f t="shared" ca="1" si="108"/>
        <v>INSERT INTO math(tangen,question,answer,editor,date,count) VALUES('m2100','\\(\\quad 180　×　362　＝　 \\)','\\(\\quad 65160 \\)','harazono',NOW(),0);</v>
      </c>
      <c r="J602" s="78" t="s">
        <v>229</v>
      </c>
      <c r="K602" s="1">
        <f t="shared" ca="1" si="98"/>
        <v>180</v>
      </c>
      <c r="L602" t="s">
        <v>238</v>
      </c>
      <c r="M602" s="1">
        <f t="shared" ca="1" si="99"/>
        <v>362</v>
      </c>
      <c r="N602" t="s">
        <v>239</v>
      </c>
      <c r="O602" t="s">
        <v>230</v>
      </c>
      <c r="P602" s="78" t="s">
        <v>229</v>
      </c>
      <c r="Q602" s="1">
        <f t="shared" ca="1" si="109"/>
        <v>65160</v>
      </c>
      <c r="R602" t="s">
        <v>230</v>
      </c>
      <c r="S602" t="str">
        <f t="shared" ca="1" si="104"/>
        <v>\\(\\quad 180　×　362　＝　 \\)</v>
      </c>
      <c r="T602" t="str">
        <f t="shared" ca="1" si="105"/>
        <v>\\(\\quad 65160 \\)</v>
      </c>
    </row>
    <row r="603" spans="1:20" x14ac:dyDescent="0.55000000000000004">
      <c r="A603" s="51" t="s">
        <v>60</v>
      </c>
      <c r="C603" s="50" t="s">
        <v>168</v>
      </c>
      <c r="D603" s="50" t="str">
        <f t="shared" ca="1" si="106"/>
        <v>\\(\\quad 774　×　551　＝　 \\)</v>
      </c>
      <c r="E603" s="50" t="str">
        <f t="shared" ca="1" si="107"/>
        <v>\\(\\quad 426474 \\)</v>
      </c>
      <c r="F603" s="50" t="s">
        <v>62</v>
      </c>
      <c r="G603" s="50"/>
      <c r="H603" s="50"/>
      <c r="I603" s="89" t="str">
        <f t="shared" ca="1" si="108"/>
        <v>INSERT INTO math(tangen,question,answer,editor,date,count) VALUES('m2100','\\(\\quad 774　×　551　＝　 \\)','\\(\\quad 426474 \\)','harazono',NOW(),0);</v>
      </c>
      <c r="J603" s="78" t="s">
        <v>229</v>
      </c>
      <c r="K603" s="1">
        <f t="shared" ca="1" si="98"/>
        <v>774</v>
      </c>
      <c r="L603" t="s">
        <v>238</v>
      </c>
      <c r="M603" s="1">
        <f t="shared" ca="1" si="99"/>
        <v>551</v>
      </c>
      <c r="N603" t="s">
        <v>239</v>
      </c>
      <c r="O603" t="s">
        <v>230</v>
      </c>
      <c r="P603" s="78" t="s">
        <v>229</v>
      </c>
      <c r="Q603" s="1">
        <f t="shared" ca="1" si="109"/>
        <v>426474</v>
      </c>
      <c r="R603" t="s">
        <v>230</v>
      </c>
      <c r="S603" t="str">
        <f t="shared" ca="1" si="104"/>
        <v>\\(\\quad 774　×　551　＝　 \\)</v>
      </c>
      <c r="T603" t="str">
        <f t="shared" ca="1" si="105"/>
        <v>\\(\\quad 426474 \\)</v>
      </c>
    </row>
    <row r="604" spans="1:20" x14ac:dyDescent="0.55000000000000004">
      <c r="A604" s="51" t="s">
        <v>60</v>
      </c>
      <c r="C604" s="50" t="s">
        <v>168</v>
      </c>
      <c r="D604" s="50" t="str">
        <f t="shared" ca="1" si="106"/>
        <v>\\(\\quad 281　×　252　＝　 \\)</v>
      </c>
      <c r="E604" s="50" t="str">
        <f t="shared" ca="1" si="107"/>
        <v>\\(\\quad 70812 \\)</v>
      </c>
      <c r="F604" s="50" t="s">
        <v>62</v>
      </c>
      <c r="G604" s="50"/>
      <c r="H604" s="50"/>
      <c r="I604" s="89" t="str">
        <f t="shared" ca="1" si="108"/>
        <v>INSERT INTO math(tangen,question,answer,editor,date,count) VALUES('m2100','\\(\\quad 281　×　252　＝　 \\)','\\(\\quad 70812 \\)','harazono',NOW(),0);</v>
      </c>
      <c r="J604" s="78" t="s">
        <v>229</v>
      </c>
      <c r="K604" s="1">
        <f t="shared" ca="1" si="98"/>
        <v>281</v>
      </c>
      <c r="L604" t="s">
        <v>238</v>
      </c>
      <c r="M604" s="1">
        <f t="shared" ca="1" si="99"/>
        <v>252</v>
      </c>
      <c r="N604" t="s">
        <v>239</v>
      </c>
      <c r="O604" t="s">
        <v>230</v>
      </c>
      <c r="P604" s="78" t="s">
        <v>229</v>
      </c>
      <c r="Q604" s="1">
        <f t="shared" ca="1" si="109"/>
        <v>70812</v>
      </c>
      <c r="R604" t="s">
        <v>230</v>
      </c>
      <c r="S604" t="str">
        <f t="shared" ca="1" si="104"/>
        <v>\\(\\quad 281　×　252　＝　 \\)</v>
      </c>
      <c r="T604" t="str">
        <f t="shared" ca="1" si="105"/>
        <v>\\(\\quad 70812 \\)</v>
      </c>
    </row>
    <row r="605" spans="1:20" x14ac:dyDescent="0.55000000000000004">
      <c r="A605" s="51" t="s">
        <v>60</v>
      </c>
      <c r="C605" s="50" t="s">
        <v>168</v>
      </c>
      <c r="D605" s="50" t="str">
        <f t="shared" ca="1" si="106"/>
        <v>\\(\\quad 332　×　661　＝　 \\)</v>
      </c>
      <c r="E605" s="50" t="str">
        <f t="shared" ca="1" si="107"/>
        <v>\\(\\quad 219452 \\)</v>
      </c>
      <c r="F605" s="50" t="s">
        <v>62</v>
      </c>
      <c r="G605" s="50"/>
      <c r="H605" s="50"/>
      <c r="I605" s="89" t="str">
        <f t="shared" ca="1" si="108"/>
        <v>INSERT INTO math(tangen,question,answer,editor,date,count) VALUES('m2100','\\(\\quad 332　×　661　＝　 \\)','\\(\\quad 219452 \\)','harazono',NOW(),0);</v>
      </c>
      <c r="J605" s="78" t="s">
        <v>229</v>
      </c>
      <c r="K605" s="1">
        <f t="shared" ca="1" si="98"/>
        <v>332</v>
      </c>
      <c r="L605" t="s">
        <v>238</v>
      </c>
      <c r="M605" s="1">
        <f t="shared" ca="1" si="99"/>
        <v>661</v>
      </c>
      <c r="N605" t="s">
        <v>239</v>
      </c>
      <c r="O605" t="s">
        <v>230</v>
      </c>
      <c r="P605" s="78" t="s">
        <v>229</v>
      </c>
      <c r="Q605" s="1">
        <f t="shared" ca="1" si="109"/>
        <v>219452</v>
      </c>
      <c r="R605" t="s">
        <v>230</v>
      </c>
      <c r="S605" t="str">
        <f t="shared" ca="1" si="104"/>
        <v>\\(\\quad 332　×　661　＝　 \\)</v>
      </c>
      <c r="T605" t="str">
        <f t="shared" ca="1" si="105"/>
        <v>\\(\\quad 219452 \\)</v>
      </c>
    </row>
    <row r="606" spans="1:20" x14ac:dyDescent="0.55000000000000004">
      <c r="A606" s="51" t="s">
        <v>60</v>
      </c>
      <c r="C606" s="50" t="s">
        <v>168</v>
      </c>
      <c r="D606" s="50" t="str">
        <f t="shared" ca="1" si="106"/>
        <v>\\(\\quad 321　×　905　＝　 \\)</v>
      </c>
      <c r="E606" s="50" t="str">
        <f t="shared" ca="1" si="107"/>
        <v>\\(\\quad 290505 \\)</v>
      </c>
      <c r="F606" s="50" t="s">
        <v>62</v>
      </c>
      <c r="G606" s="50"/>
      <c r="H606" s="50"/>
      <c r="I606" s="89" t="str">
        <f t="shared" ca="1" si="108"/>
        <v>INSERT INTO math(tangen,question,answer,editor,date,count) VALUES('m2100','\\(\\quad 321　×　905　＝　 \\)','\\(\\quad 290505 \\)','harazono',NOW(),0);</v>
      </c>
      <c r="J606" s="78" t="s">
        <v>229</v>
      </c>
      <c r="K606" s="1">
        <f t="shared" ca="1" si="98"/>
        <v>321</v>
      </c>
      <c r="L606" t="s">
        <v>238</v>
      </c>
      <c r="M606" s="1">
        <f t="shared" ca="1" si="99"/>
        <v>905</v>
      </c>
      <c r="N606" t="s">
        <v>239</v>
      </c>
      <c r="O606" t="s">
        <v>230</v>
      </c>
      <c r="P606" s="78" t="s">
        <v>229</v>
      </c>
      <c r="Q606" s="1">
        <f t="shared" ca="1" si="109"/>
        <v>290505</v>
      </c>
      <c r="R606" t="s">
        <v>230</v>
      </c>
      <c r="S606" t="str">
        <f t="shared" ca="1" si="104"/>
        <v>\\(\\quad 321　×　905　＝　 \\)</v>
      </c>
      <c r="T606" t="str">
        <f t="shared" ca="1" si="105"/>
        <v>\\(\\quad 290505 \\)</v>
      </c>
    </row>
    <row r="607" spans="1:20" x14ac:dyDescent="0.55000000000000004">
      <c r="A607" s="51" t="s">
        <v>60</v>
      </c>
      <c r="C607" s="50" t="s">
        <v>168</v>
      </c>
      <c r="D607" s="50" t="str">
        <f t="shared" ca="1" si="106"/>
        <v>\\(\\quad 949　×　690　＝　 \\)</v>
      </c>
      <c r="E607" s="50" t="str">
        <f t="shared" ca="1" si="107"/>
        <v>\\(\\quad 654810 \\)</v>
      </c>
      <c r="F607" s="50" t="s">
        <v>62</v>
      </c>
      <c r="G607" s="50"/>
      <c r="H607" s="50"/>
      <c r="I607" s="89" t="str">
        <f t="shared" ca="1" si="108"/>
        <v>INSERT INTO math(tangen,question,answer,editor,date,count) VALUES('m2100','\\(\\quad 949　×　690　＝　 \\)','\\(\\quad 654810 \\)','harazono',NOW(),0);</v>
      </c>
      <c r="J607" s="78" t="s">
        <v>229</v>
      </c>
      <c r="K607" s="1">
        <f t="shared" ca="1" si="98"/>
        <v>949</v>
      </c>
      <c r="L607" t="s">
        <v>238</v>
      </c>
      <c r="M607" s="1">
        <f t="shared" ca="1" si="99"/>
        <v>690</v>
      </c>
      <c r="N607" t="s">
        <v>239</v>
      </c>
      <c r="O607" t="s">
        <v>230</v>
      </c>
      <c r="P607" s="78" t="s">
        <v>229</v>
      </c>
      <c r="Q607" s="1">
        <f t="shared" ca="1" si="109"/>
        <v>654810</v>
      </c>
      <c r="R607" t="s">
        <v>230</v>
      </c>
      <c r="S607" t="str">
        <f t="shared" ca="1" si="104"/>
        <v>\\(\\quad 949　×　690　＝　 \\)</v>
      </c>
      <c r="T607" t="str">
        <f t="shared" ca="1" si="105"/>
        <v>\\(\\quad 654810 \\)</v>
      </c>
    </row>
    <row r="608" spans="1:20" x14ac:dyDescent="0.55000000000000004">
      <c r="A608" s="51" t="s">
        <v>60</v>
      </c>
      <c r="C608" s="50" t="s">
        <v>168</v>
      </c>
      <c r="D608" s="50" t="str">
        <f t="shared" ca="1" si="106"/>
        <v>\\(\\quad 711　×　523　＝　 \\)</v>
      </c>
      <c r="E608" s="50" t="str">
        <f t="shared" ca="1" si="107"/>
        <v>\\(\\quad 371853 \\)</v>
      </c>
      <c r="F608" s="50" t="s">
        <v>62</v>
      </c>
      <c r="G608" s="50"/>
      <c r="H608" s="50"/>
      <c r="I608" s="89" t="str">
        <f t="shared" ca="1" si="108"/>
        <v>INSERT INTO math(tangen,question,answer,editor,date,count) VALUES('m2100','\\(\\quad 711　×　523　＝　 \\)','\\(\\quad 371853 \\)','harazono',NOW(),0);</v>
      </c>
      <c r="J608" s="78" t="s">
        <v>229</v>
      </c>
      <c r="K608" s="1">
        <f t="shared" ca="1" si="98"/>
        <v>711</v>
      </c>
      <c r="L608" t="s">
        <v>238</v>
      </c>
      <c r="M608" s="1">
        <f t="shared" ca="1" si="99"/>
        <v>523</v>
      </c>
      <c r="N608" t="s">
        <v>239</v>
      </c>
      <c r="O608" t="s">
        <v>230</v>
      </c>
      <c r="P608" s="78" t="s">
        <v>229</v>
      </c>
      <c r="Q608" s="1">
        <f t="shared" ca="1" si="109"/>
        <v>371853</v>
      </c>
      <c r="R608" t="s">
        <v>230</v>
      </c>
      <c r="S608" t="str">
        <f t="shared" ca="1" si="104"/>
        <v>\\(\\quad 711　×　523　＝　 \\)</v>
      </c>
      <c r="T608" t="str">
        <f t="shared" ca="1" si="105"/>
        <v>\\(\\quad 371853 \\)</v>
      </c>
    </row>
    <row r="609" spans="1:20" x14ac:dyDescent="0.55000000000000004">
      <c r="A609" s="51" t="s">
        <v>60</v>
      </c>
      <c r="C609" s="50" t="s">
        <v>168</v>
      </c>
      <c r="D609" s="50" t="str">
        <f t="shared" ca="1" si="106"/>
        <v>\\(\\quad 313　×　456　＝　 \\)</v>
      </c>
      <c r="E609" s="50" t="str">
        <f t="shared" ca="1" si="107"/>
        <v>\\(\\quad 142728 \\)</v>
      </c>
      <c r="F609" s="50" t="s">
        <v>62</v>
      </c>
      <c r="G609" s="50"/>
      <c r="H609" s="50"/>
      <c r="I609" s="89" t="str">
        <f t="shared" ca="1" si="108"/>
        <v>INSERT INTO math(tangen,question,answer,editor,date,count) VALUES('m2100','\\(\\quad 313　×　456　＝　 \\)','\\(\\quad 142728 \\)','harazono',NOW(),0);</v>
      </c>
      <c r="J609" s="78" t="s">
        <v>229</v>
      </c>
      <c r="K609" s="1">
        <f t="shared" ca="1" si="98"/>
        <v>313</v>
      </c>
      <c r="L609" t="s">
        <v>238</v>
      </c>
      <c r="M609" s="1">
        <f t="shared" ca="1" si="99"/>
        <v>456</v>
      </c>
      <c r="N609" t="s">
        <v>239</v>
      </c>
      <c r="O609" t="s">
        <v>230</v>
      </c>
      <c r="P609" s="78" t="s">
        <v>229</v>
      </c>
      <c r="Q609" s="1">
        <f t="shared" ca="1" si="109"/>
        <v>142728</v>
      </c>
      <c r="R609" t="s">
        <v>230</v>
      </c>
      <c r="S609" t="str">
        <f t="shared" ca="1" si="104"/>
        <v>\\(\\quad 313　×　456　＝　 \\)</v>
      </c>
      <c r="T609" t="str">
        <f t="shared" ca="1" si="105"/>
        <v>\\(\\quad 142728 \\)</v>
      </c>
    </row>
    <row r="610" spans="1:20" x14ac:dyDescent="0.55000000000000004">
      <c r="A610" s="51" t="s">
        <v>60</v>
      </c>
      <c r="C610" s="50" t="s">
        <v>168</v>
      </c>
      <c r="D610" s="50" t="str">
        <f t="shared" ca="1" si="106"/>
        <v>\\(\\quad 992　×　368　＝　 \\)</v>
      </c>
      <c r="E610" s="50" t="str">
        <f t="shared" ca="1" si="107"/>
        <v>\\(\\quad 365056 \\)</v>
      </c>
      <c r="F610" s="50" t="s">
        <v>62</v>
      </c>
      <c r="G610" s="50"/>
      <c r="H610" s="50"/>
      <c r="I610" s="89" t="str">
        <f t="shared" ca="1" si="108"/>
        <v>INSERT INTO math(tangen,question,answer,editor,date,count) VALUES('m2100','\\(\\quad 992　×　368　＝　 \\)','\\(\\quad 365056 \\)','harazono',NOW(),0);</v>
      </c>
      <c r="J610" s="78" t="s">
        <v>229</v>
      </c>
      <c r="K610" s="1">
        <f t="shared" ca="1" si="98"/>
        <v>992</v>
      </c>
      <c r="L610" t="s">
        <v>238</v>
      </c>
      <c r="M610" s="1">
        <f t="shared" ca="1" si="99"/>
        <v>368</v>
      </c>
      <c r="N610" t="s">
        <v>239</v>
      </c>
      <c r="O610" t="s">
        <v>230</v>
      </c>
      <c r="P610" s="78" t="s">
        <v>229</v>
      </c>
      <c r="Q610" s="1">
        <f t="shared" ca="1" si="109"/>
        <v>365056</v>
      </c>
      <c r="R610" t="s">
        <v>230</v>
      </c>
      <c r="S610" t="str">
        <f t="shared" ca="1" si="104"/>
        <v>\\(\\quad 992　×　368　＝　 \\)</v>
      </c>
      <c r="T610" t="str">
        <f t="shared" ca="1" si="105"/>
        <v>\\(\\quad 365056 \\)</v>
      </c>
    </row>
    <row r="611" spans="1:20" x14ac:dyDescent="0.55000000000000004">
      <c r="A611" s="51" t="s">
        <v>60</v>
      </c>
      <c r="C611" s="50" t="s">
        <v>168</v>
      </c>
      <c r="D611" s="50" t="str">
        <f t="shared" ref="D611:D647" ca="1" si="110">S611</f>
        <v>\\(\\quad 799　×　968　＝　 \\)</v>
      </c>
      <c r="E611" s="50" t="str">
        <f t="shared" ref="E611:E647" ca="1" si="111">T611</f>
        <v>\\(\\quad 773432 \\)</v>
      </c>
      <c r="F611" s="50" t="s">
        <v>62</v>
      </c>
      <c r="G611" s="50"/>
      <c r="H611" s="50"/>
      <c r="I611" s="89" t="str">
        <f t="shared" ref="I611:I647" ca="1" si="112">"INSERT INTO "&amp;A611&amp;"(tangen,question,answer,editor,date,count) VALUES('"&amp;C611&amp;"','"&amp;D611&amp;"','"&amp;E611&amp;"','"&amp;F611&amp;"',NOW(),0);"</f>
        <v>INSERT INTO math(tangen,question,answer,editor,date,count) VALUES('m2100','\\(\\quad 799　×　968　＝　 \\)','\\(\\quad 773432 \\)','harazono',NOW(),0);</v>
      </c>
      <c r="J611" s="78" t="s">
        <v>229</v>
      </c>
      <c r="K611" s="1">
        <f t="shared" ca="1" si="98"/>
        <v>799</v>
      </c>
      <c r="L611" t="s">
        <v>238</v>
      </c>
      <c r="M611" s="1">
        <f t="shared" ca="1" si="99"/>
        <v>968</v>
      </c>
      <c r="N611" t="s">
        <v>239</v>
      </c>
      <c r="O611" t="s">
        <v>230</v>
      </c>
      <c r="P611" s="78" t="s">
        <v>229</v>
      </c>
      <c r="Q611" s="1">
        <f t="shared" ref="Q611:Q647" ca="1" si="113">K611*M611</f>
        <v>773432</v>
      </c>
      <c r="R611" t="s">
        <v>230</v>
      </c>
      <c r="S611" t="str">
        <f t="shared" ca="1" si="104"/>
        <v>\\(\\quad 799　×　968　＝　 \\)</v>
      </c>
      <c r="T611" t="str">
        <f t="shared" ca="1" si="105"/>
        <v>\\(\\quad 773432 \\)</v>
      </c>
    </row>
    <row r="612" spans="1:20" x14ac:dyDescent="0.55000000000000004">
      <c r="A612" s="51" t="s">
        <v>60</v>
      </c>
      <c r="C612" s="50" t="s">
        <v>168</v>
      </c>
      <c r="D612" s="50" t="str">
        <f t="shared" ca="1" si="110"/>
        <v>\\(\\quad 670　×　523　＝　 \\)</v>
      </c>
      <c r="E612" s="50" t="str">
        <f t="shared" ca="1" si="111"/>
        <v>\\(\\quad 350410 \\)</v>
      </c>
      <c r="F612" s="50" t="s">
        <v>62</v>
      </c>
      <c r="G612" s="50"/>
      <c r="H612" s="50"/>
      <c r="I612" s="89" t="str">
        <f t="shared" ca="1" si="112"/>
        <v>INSERT INTO math(tangen,question,answer,editor,date,count) VALUES('m2100','\\(\\quad 670　×　523　＝　 \\)','\\(\\quad 350410 \\)','harazono',NOW(),0);</v>
      </c>
      <c r="J612" s="78" t="s">
        <v>229</v>
      </c>
      <c r="K612" s="1">
        <f t="shared" ca="1" si="98"/>
        <v>670</v>
      </c>
      <c r="L612" t="s">
        <v>238</v>
      </c>
      <c r="M612" s="1">
        <f t="shared" ca="1" si="99"/>
        <v>523</v>
      </c>
      <c r="N612" t="s">
        <v>239</v>
      </c>
      <c r="O612" t="s">
        <v>230</v>
      </c>
      <c r="P612" s="78" t="s">
        <v>229</v>
      </c>
      <c r="Q612" s="1">
        <f t="shared" ca="1" si="113"/>
        <v>350410</v>
      </c>
      <c r="R612" t="s">
        <v>230</v>
      </c>
      <c r="S612" t="str">
        <f t="shared" ca="1" si="104"/>
        <v>\\(\\quad 670　×　523　＝　 \\)</v>
      </c>
      <c r="T612" t="str">
        <f t="shared" ca="1" si="105"/>
        <v>\\(\\quad 350410 \\)</v>
      </c>
    </row>
    <row r="613" spans="1:20" x14ac:dyDescent="0.55000000000000004">
      <c r="A613" s="51" t="s">
        <v>60</v>
      </c>
      <c r="C613" s="50" t="s">
        <v>168</v>
      </c>
      <c r="D613" s="50" t="str">
        <f t="shared" ca="1" si="110"/>
        <v>\\(\\quad 993　×　706　＝　 \\)</v>
      </c>
      <c r="E613" s="50" t="str">
        <f t="shared" ca="1" si="111"/>
        <v>\\(\\quad 701058 \\)</v>
      </c>
      <c r="F613" s="50" t="s">
        <v>62</v>
      </c>
      <c r="G613" s="50"/>
      <c r="H613" s="50"/>
      <c r="I613" s="89" t="str">
        <f t="shared" ca="1" si="112"/>
        <v>INSERT INTO math(tangen,question,answer,editor,date,count) VALUES('m2100','\\(\\quad 993　×　706　＝　 \\)','\\(\\quad 701058 \\)','harazono',NOW(),0);</v>
      </c>
      <c r="J613" s="78" t="s">
        <v>229</v>
      </c>
      <c r="K613" s="1">
        <f t="shared" ref="K613:K647" ca="1" si="114">RANDBETWEEN(100,999)</f>
        <v>993</v>
      </c>
      <c r="L613" t="s">
        <v>238</v>
      </c>
      <c r="M613" s="1">
        <f t="shared" ref="M613:M647" ca="1" si="115">RANDBETWEEN(100,999)</f>
        <v>706</v>
      </c>
      <c r="N613" t="s">
        <v>239</v>
      </c>
      <c r="O613" t="s">
        <v>230</v>
      </c>
      <c r="P613" s="78" t="s">
        <v>229</v>
      </c>
      <c r="Q613" s="1">
        <f t="shared" ca="1" si="113"/>
        <v>701058</v>
      </c>
      <c r="R613" t="s">
        <v>230</v>
      </c>
      <c r="S613" t="str">
        <f t="shared" ca="1" si="104"/>
        <v>\\(\\quad 993　×　706　＝　 \\)</v>
      </c>
      <c r="T613" t="str">
        <f t="shared" ca="1" si="105"/>
        <v>\\(\\quad 701058 \\)</v>
      </c>
    </row>
    <row r="614" spans="1:20" x14ac:dyDescent="0.55000000000000004">
      <c r="A614" s="51" t="s">
        <v>60</v>
      </c>
      <c r="C614" s="50" t="s">
        <v>168</v>
      </c>
      <c r="D614" s="50" t="str">
        <f t="shared" ca="1" si="110"/>
        <v>\\(\\quad 989　×　652　＝　 \\)</v>
      </c>
      <c r="E614" s="50" t="str">
        <f t="shared" ca="1" si="111"/>
        <v>\\(\\quad 644828 \\)</v>
      </c>
      <c r="F614" s="50" t="s">
        <v>62</v>
      </c>
      <c r="G614" s="50"/>
      <c r="H614" s="50"/>
      <c r="I614" s="89" t="str">
        <f t="shared" ca="1" si="112"/>
        <v>INSERT INTO math(tangen,question,answer,editor,date,count) VALUES('m2100','\\(\\quad 989　×　652　＝　 \\)','\\(\\quad 644828 \\)','harazono',NOW(),0);</v>
      </c>
      <c r="J614" s="78" t="s">
        <v>229</v>
      </c>
      <c r="K614" s="1">
        <f t="shared" ca="1" si="114"/>
        <v>989</v>
      </c>
      <c r="L614" t="s">
        <v>238</v>
      </c>
      <c r="M614" s="1">
        <f t="shared" ca="1" si="115"/>
        <v>652</v>
      </c>
      <c r="N614" t="s">
        <v>239</v>
      </c>
      <c r="O614" t="s">
        <v>230</v>
      </c>
      <c r="P614" s="78" t="s">
        <v>229</v>
      </c>
      <c r="Q614" s="1">
        <f t="shared" ca="1" si="113"/>
        <v>644828</v>
      </c>
      <c r="R614" t="s">
        <v>230</v>
      </c>
      <c r="S614" t="str">
        <f t="shared" ca="1" si="104"/>
        <v>\\(\\quad 989　×　652　＝　 \\)</v>
      </c>
      <c r="T614" t="str">
        <f t="shared" ca="1" si="105"/>
        <v>\\(\\quad 644828 \\)</v>
      </c>
    </row>
    <row r="615" spans="1:20" x14ac:dyDescent="0.55000000000000004">
      <c r="A615" s="51" t="s">
        <v>60</v>
      </c>
      <c r="C615" s="50" t="s">
        <v>168</v>
      </c>
      <c r="D615" s="50" t="str">
        <f t="shared" ca="1" si="110"/>
        <v>\\(\\quad 852　×　126　＝　 \\)</v>
      </c>
      <c r="E615" s="50" t="str">
        <f t="shared" ca="1" si="111"/>
        <v>\\(\\quad 107352 \\)</v>
      </c>
      <c r="F615" s="50" t="s">
        <v>62</v>
      </c>
      <c r="G615" s="50"/>
      <c r="H615" s="50"/>
      <c r="I615" s="89" t="str">
        <f t="shared" ca="1" si="112"/>
        <v>INSERT INTO math(tangen,question,answer,editor,date,count) VALUES('m2100','\\(\\quad 852　×　126　＝　 \\)','\\(\\quad 107352 \\)','harazono',NOW(),0);</v>
      </c>
      <c r="J615" s="78" t="s">
        <v>229</v>
      </c>
      <c r="K615" s="1">
        <f t="shared" ca="1" si="114"/>
        <v>852</v>
      </c>
      <c r="L615" t="s">
        <v>238</v>
      </c>
      <c r="M615" s="1">
        <f t="shared" ca="1" si="115"/>
        <v>126</v>
      </c>
      <c r="N615" t="s">
        <v>239</v>
      </c>
      <c r="O615" t="s">
        <v>230</v>
      </c>
      <c r="P615" s="78" t="s">
        <v>229</v>
      </c>
      <c r="Q615" s="1">
        <f t="shared" ca="1" si="113"/>
        <v>107352</v>
      </c>
      <c r="R615" t="s">
        <v>230</v>
      </c>
      <c r="S615" t="str">
        <f t="shared" ca="1" si="104"/>
        <v>\\(\\quad 852　×　126　＝　 \\)</v>
      </c>
      <c r="T615" t="str">
        <f t="shared" ca="1" si="105"/>
        <v>\\(\\quad 107352 \\)</v>
      </c>
    </row>
    <row r="616" spans="1:20" x14ac:dyDescent="0.55000000000000004">
      <c r="A616" s="51" t="s">
        <v>60</v>
      </c>
      <c r="C616" s="50" t="s">
        <v>168</v>
      </c>
      <c r="D616" s="50" t="str">
        <f t="shared" ca="1" si="110"/>
        <v>\\(\\quad 950　×　232　＝　 \\)</v>
      </c>
      <c r="E616" s="50" t="str">
        <f t="shared" ca="1" si="111"/>
        <v>\\(\\quad 220400 \\)</v>
      </c>
      <c r="F616" s="50" t="s">
        <v>62</v>
      </c>
      <c r="G616" s="50"/>
      <c r="H616" s="50"/>
      <c r="I616" s="89" t="str">
        <f t="shared" ca="1" si="112"/>
        <v>INSERT INTO math(tangen,question,answer,editor,date,count) VALUES('m2100','\\(\\quad 950　×　232　＝　 \\)','\\(\\quad 220400 \\)','harazono',NOW(),0);</v>
      </c>
      <c r="J616" s="78" t="s">
        <v>229</v>
      </c>
      <c r="K616" s="1">
        <f t="shared" ca="1" si="114"/>
        <v>950</v>
      </c>
      <c r="L616" t="s">
        <v>238</v>
      </c>
      <c r="M616" s="1">
        <f t="shared" ca="1" si="115"/>
        <v>232</v>
      </c>
      <c r="N616" t="s">
        <v>239</v>
      </c>
      <c r="O616" t="s">
        <v>230</v>
      </c>
      <c r="P616" s="78" t="s">
        <v>229</v>
      </c>
      <c r="Q616" s="1">
        <f t="shared" ca="1" si="113"/>
        <v>220400</v>
      </c>
      <c r="R616" t="s">
        <v>230</v>
      </c>
      <c r="S616" t="str">
        <f t="shared" ca="1" si="104"/>
        <v>\\(\\quad 950　×　232　＝　 \\)</v>
      </c>
      <c r="T616" t="str">
        <f t="shared" ca="1" si="105"/>
        <v>\\(\\quad 220400 \\)</v>
      </c>
    </row>
    <row r="617" spans="1:20" x14ac:dyDescent="0.55000000000000004">
      <c r="A617" s="51" t="s">
        <v>60</v>
      </c>
      <c r="C617" s="50" t="s">
        <v>168</v>
      </c>
      <c r="D617" s="50" t="str">
        <f t="shared" ca="1" si="110"/>
        <v>\\(\\quad 398　×　471　＝　 \\)</v>
      </c>
      <c r="E617" s="50" t="str">
        <f t="shared" ca="1" si="111"/>
        <v>\\(\\quad 187458 \\)</v>
      </c>
      <c r="F617" s="50" t="s">
        <v>62</v>
      </c>
      <c r="G617" s="50"/>
      <c r="H617" s="50"/>
      <c r="I617" s="89" t="str">
        <f t="shared" ca="1" si="112"/>
        <v>INSERT INTO math(tangen,question,answer,editor,date,count) VALUES('m2100','\\(\\quad 398　×　471　＝　 \\)','\\(\\quad 187458 \\)','harazono',NOW(),0);</v>
      </c>
      <c r="J617" s="78" t="s">
        <v>229</v>
      </c>
      <c r="K617" s="1">
        <f t="shared" ca="1" si="114"/>
        <v>398</v>
      </c>
      <c r="L617" t="s">
        <v>238</v>
      </c>
      <c r="M617" s="1">
        <f t="shared" ca="1" si="115"/>
        <v>471</v>
      </c>
      <c r="N617" t="s">
        <v>239</v>
      </c>
      <c r="O617" t="s">
        <v>230</v>
      </c>
      <c r="P617" s="78" t="s">
        <v>229</v>
      </c>
      <c r="Q617" s="1">
        <f t="shared" ca="1" si="113"/>
        <v>187458</v>
      </c>
      <c r="R617" t="s">
        <v>230</v>
      </c>
      <c r="S617" t="str">
        <f t="shared" ca="1" si="104"/>
        <v>\\(\\quad 398　×　471　＝　 \\)</v>
      </c>
      <c r="T617" t="str">
        <f t="shared" ca="1" si="105"/>
        <v>\\(\\quad 187458 \\)</v>
      </c>
    </row>
    <row r="618" spans="1:20" x14ac:dyDescent="0.55000000000000004">
      <c r="A618" s="51" t="s">
        <v>60</v>
      </c>
      <c r="C618" s="50" t="s">
        <v>168</v>
      </c>
      <c r="D618" s="50" t="str">
        <f t="shared" ca="1" si="110"/>
        <v>\\(\\quad 514　×　425　＝　 \\)</v>
      </c>
      <c r="E618" s="50" t="str">
        <f t="shared" ca="1" si="111"/>
        <v>\\(\\quad 218450 \\)</v>
      </c>
      <c r="F618" s="50" t="s">
        <v>62</v>
      </c>
      <c r="G618" s="50"/>
      <c r="H618" s="50"/>
      <c r="I618" s="89" t="str">
        <f t="shared" ca="1" si="112"/>
        <v>INSERT INTO math(tangen,question,answer,editor,date,count) VALUES('m2100','\\(\\quad 514　×　425　＝　 \\)','\\(\\quad 218450 \\)','harazono',NOW(),0);</v>
      </c>
      <c r="J618" s="78" t="s">
        <v>229</v>
      </c>
      <c r="K618" s="1">
        <f t="shared" ca="1" si="114"/>
        <v>514</v>
      </c>
      <c r="L618" t="s">
        <v>238</v>
      </c>
      <c r="M618" s="1">
        <f t="shared" ca="1" si="115"/>
        <v>425</v>
      </c>
      <c r="N618" t="s">
        <v>239</v>
      </c>
      <c r="O618" t="s">
        <v>230</v>
      </c>
      <c r="P618" s="78" t="s">
        <v>229</v>
      </c>
      <c r="Q618" s="1">
        <f t="shared" ca="1" si="113"/>
        <v>218450</v>
      </c>
      <c r="R618" t="s">
        <v>230</v>
      </c>
      <c r="S618" t="str">
        <f t="shared" ca="1" si="104"/>
        <v>\\(\\quad 514　×　425　＝　 \\)</v>
      </c>
      <c r="T618" t="str">
        <f t="shared" ca="1" si="105"/>
        <v>\\(\\quad 218450 \\)</v>
      </c>
    </row>
    <row r="619" spans="1:20" x14ac:dyDescent="0.55000000000000004">
      <c r="A619" s="51" t="s">
        <v>60</v>
      </c>
      <c r="C619" s="50" t="s">
        <v>168</v>
      </c>
      <c r="D619" s="50" t="str">
        <f t="shared" ca="1" si="110"/>
        <v>\\(\\quad 346　×　320　＝　 \\)</v>
      </c>
      <c r="E619" s="50" t="str">
        <f t="shared" ca="1" si="111"/>
        <v>\\(\\quad 110720 \\)</v>
      </c>
      <c r="F619" s="50" t="s">
        <v>62</v>
      </c>
      <c r="G619" s="50"/>
      <c r="H619" s="50"/>
      <c r="I619" s="89" t="str">
        <f t="shared" ca="1" si="112"/>
        <v>INSERT INTO math(tangen,question,answer,editor,date,count) VALUES('m2100','\\(\\quad 346　×　320　＝　 \\)','\\(\\quad 110720 \\)','harazono',NOW(),0);</v>
      </c>
      <c r="J619" s="78" t="s">
        <v>229</v>
      </c>
      <c r="K619" s="1">
        <f t="shared" ca="1" si="114"/>
        <v>346</v>
      </c>
      <c r="L619" t="s">
        <v>238</v>
      </c>
      <c r="M619" s="1">
        <f t="shared" ca="1" si="115"/>
        <v>320</v>
      </c>
      <c r="N619" t="s">
        <v>239</v>
      </c>
      <c r="O619" t="s">
        <v>230</v>
      </c>
      <c r="P619" s="78" t="s">
        <v>229</v>
      </c>
      <c r="Q619" s="1">
        <f t="shared" ca="1" si="113"/>
        <v>110720</v>
      </c>
      <c r="R619" t="s">
        <v>230</v>
      </c>
      <c r="S619" t="str">
        <f t="shared" ca="1" si="104"/>
        <v>\\(\\quad 346　×　320　＝　 \\)</v>
      </c>
      <c r="T619" t="str">
        <f t="shared" ca="1" si="105"/>
        <v>\\(\\quad 110720 \\)</v>
      </c>
    </row>
    <row r="620" spans="1:20" x14ac:dyDescent="0.55000000000000004">
      <c r="A620" s="51" t="s">
        <v>60</v>
      </c>
      <c r="C620" s="50" t="s">
        <v>168</v>
      </c>
      <c r="D620" s="50" t="str">
        <f t="shared" ca="1" si="110"/>
        <v>\\(\\quad 678　×　568　＝　 \\)</v>
      </c>
      <c r="E620" s="50" t="str">
        <f t="shared" ca="1" si="111"/>
        <v>\\(\\quad 385104 \\)</v>
      </c>
      <c r="F620" s="50" t="s">
        <v>62</v>
      </c>
      <c r="G620" s="50"/>
      <c r="H620" s="50"/>
      <c r="I620" s="89" t="str">
        <f t="shared" ca="1" si="112"/>
        <v>INSERT INTO math(tangen,question,answer,editor,date,count) VALUES('m2100','\\(\\quad 678　×　568　＝　 \\)','\\(\\quad 385104 \\)','harazono',NOW(),0);</v>
      </c>
      <c r="J620" s="78" t="s">
        <v>229</v>
      </c>
      <c r="K620" s="1">
        <f t="shared" ca="1" si="114"/>
        <v>678</v>
      </c>
      <c r="L620" t="s">
        <v>238</v>
      </c>
      <c r="M620" s="1">
        <f t="shared" ca="1" si="115"/>
        <v>568</v>
      </c>
      <c r="N620" t="s">
        <v>239</v>
      </c>
      <c r="O620" t="s">
        <v>230</v>
      </c>
      <c r="P620" s="78" t="s">
        <v>229</v>
      </c>
      <c r="Q620" s="1">
        <f t="shared" ca="1" si="113"/>
        <v>385104</v>
      </c>
      <c r="R620" t="s">
        <v>230</v>
      </c>
      <c r="S620" t="str">
        <f t="shared" ca="1" si="104"/>
        <v>\\(\\quad 678　×　568　＝　 \\)</v>
      </c>
      <c r="T620" t="str">
        <f t="shared" ca="1" si="105"/>
        <v>\\(\\quad 385104 \\)</v>
      </c>
    </row>
    <row r="621" spans="1:20" x14ac:dyDescent="0.55000000000000004">
      <c r="A621" s="51" t="s">
        <v>60</v>
      </c>
      <c r="C621" s="50" t="s">
        <v>168</v>
      </c>
      <c r="D621" s="50" t="str">
        <f t="shared" ca="1" si="110"/>
        <v>\\(\\quad 877　×　271　＝　 \\)</v>
      </c>
      <c r="E621" s="50" t="str">
        <f t="shared" ca="1" si="111"/>
        <v>\\(\\quad 237667 \\)</v>
      </c>
      <c r="F621" s="50" t="s">
        <v>62</v>
      </c>
      <c r="G621" s="50"/>
      <c r="H621" s="50"/>
      <c r="I621" s="89" t="str">
        <f t="shared" ca="1" si="112"/>
        <v>INSERT INTO math(tangen,question,answer,editor,date,count) VALUES('m2100','\\(\\quad 877　×　271　＝　 \\)','\\(\\quad 237667 \\)','harazono',NOW(),0);</v>
      </c>
      <c r="J621" s="78" t="s">
        <v>229</v>
      </c>
      <c r="K621" s="1">
        <f t="shared" ca="1" si="114"/>
        <v>877</v>
      </c>
      <c r="L621" t="s">
        <v>238</v>
      </c>
      <c r="M621" s="1">
        <f t="shared" ca="1" si="115"/>
        <v>271</v>
      </c>
      <c r="N621" t="s">
        <v>239</v>
      </c>
      <c r="O621" t="s">
        <v>230</v>
      </c>
      <c r="P621" s="78" t="s">
        <v>229</v>
      </c>
      <c r="Q621" s="1">
        <f t="shared" ca="1" si="113"/>
        <v>237667</v>
      </c>
      <c r="R621" t="s">
        <v>230</v>
      </c>
      <c r="S621" t="str">
        <f t="shared" ca="1" si="104"/>
        <v>\\(\\quad 877　×　271　＝　 \\)</v>
      </c>
      <c r="T621" t="str">
        <f t="shared" ca="1" si="105"/>
        <v>\\(\\quad 237667 \\)</v>
      </c>
    </row>
    <row r="622" spans="1:20" x14ac:dyDescent="0.55000000000000004">
      <c r="A622" s="51" t="s">
        <v>60</v>
      </c>
      <c r="C622" s="50" t="s">
        <v>168</v>
      </c>
      <c r="D622" s="50" t="str">
        <f t="shared" ca="1" si="110"/>
        <v>\\(\\quad 198　×　776　＝　 \\)</v>
      </c>
      <c r="E622" s="50" t="str">
        <f t="shared" ca="1" si="111"/>
        <v>\\(\\quad 153648 \\)</v>
      </c>
      <c r="F622" s="50" t="s">
        <v>62</v>
      </c>
      <c r="G622" s="50"/>
      <c r="H622" s="50"/>
      <c r="I622" s="89" t="str">
        <f t="shared" ca="1" si="112"/>
        <v>INSERT INTO math(tangen,question,answer,editor,date,count) VALUES('m2100','\\(\\quad 198　×　776　＝　 \\)','\\(\\quad 153648 \\)','harazono',NOW(),0);</v>
      </c>
      <c r="J622" s="78" t="s">
        <v>229</v>
      </c>
      <c r="K622" s="1">
        <f t="shared" ca="1" si="114"/>
        <v>198</v>
      </c>
      <c r="L622" t="s">
        <v>238</v>
      </c>
      <c r="M622" s="1">
        <f t="shared" ca="1" si="115"/>
        <v>776</v>
      </c>
      <c r="N622" t="s">
        <v>239</v>
      </c>
      <c r="O622" t="s">
        <v>230</v>
      </c>
      <c r="P622" s="78" t="s">
        <v>229</v>
      </c>
      <c r="Q622" s="1">
        <f t="shared" ca="1" si="113"/>
        <v>153648</v>
      </c>
      <c r="R622" t="s">
        <v>230</v>
      </c>
      <c r="S622" t="str">
        <f t="shared" ca="1" si="104"/>
        <v>\\(\\quad 198　×　776　＝　 \\)</v>
      </c>
      <c r="T622" t="str">
        <f t="shared" ca="1" si="105"/>
        <v>\\(\\quad 153648 \\)</v>
      </c>
    </row>
    <row r="623" spans="1:20" x14ac:dyDescent="0.55000000000000004">
      <c r="A623" s="51" t="s">
        <v>60</v>
      </c>
      <c r="C623" s="50" t="s">
        <v>168</v>
      </c>
      <c r="D623" s="50" t="str">
        <f t="shared" ca="1" si="110"/>
        <v>\\(\\quad 918　×　398　＝　 \\)</v>
      </c>
      <c r="E623" s="50" t="str">
        <f t="shared" ca="1" si="111"/>
        <v>\\(\\quad 365364 \\)</v>
      </c>
      <c r="F623" s="50" t="s">
        <v>62</v>
      </c>
      <c r="G623" s="50"/>
      <c r="H623" s="50"/>
      <c r="I623" s="89" t="str">
        <f t="shared" ca="1" si="112"/>
        <v>INSERT INTO math(tangen,question,answer,editor,date,count) VALUES('m2100','\\(\\quad 918　×　398　＝　 \\)','\\(\\quad 365364 \\)','harazono',NOW(),0);</v>
      </c>
      <c r="J623" s="78" t="s">
        <v>229</v>
      </c>
      <c r="K623" s="1">
        <f t="shared" ca="1" si="114"/>
        <v>918</v>
      </c>
      <c r="L623" t="s">
        <v>238</v>
      </c>
      <c r="M623" s="1">
        <f t="shared" ca="1" si="115"/>
        <v>398</v>
      </c>
      <c r="N623" t="s">
        <v>239</v>
      </c>
      <c r="O623" t="s">
        <v>230</v>
      </c>
      <c r="P623" s="78" t="s">
        <v>229</v>
      </c>
      <c r="Q623" s="1">
        <f t="shared" ca="1" si="113"/>
        <v>365364</v>
      </c>
      <c r="R623" t="s">
        <v>230</v>
      </c>
      <c r="S623" t="str">
        <f t="shared" ca="1" si="104"/>
        <v>\\(\\quad 918　×　398　＝　 \\)</v>
      </c>
      <c r="T623" t="str">
        <f t="shared" ca="1" si="105"/>
        <v>\\(\\quad 365364 \\)</v>
      </c>
    </row>
    <row r="624" spans="1:20" x14ac:dyDescent="0.55000000000000004">
      <c r="A624" s="51" t="s">
        <v>60</v>
      </c>
      <c r="C624" s="50" t="s">
        <v>168</v>
      </c>
      <c r="D624" s="50" t="str">
        <f t="shared" ca="1" si="110"/>
        <v>\\(\\quad 746　×　371　＝　 \\)</v>
      </c>
      <c r="E624" s="50" t="str">
        <f t="shared" ca="1" si="111"/>
        <v>\\(\\quad 276766 \\)</v>
      </c>
      <c r="F624" s="50" t="s">
        <v>62</v>
      </c>
      <c r="G624" s="50"/>
      <c r="H624" s="50"/>
      <c r="I624" s="89" t="str">
        <f t="shared" ca="1" si="112"/>
        <v>INSERT INTO math(tangen,question,answer,editor,date,count) VALUES('m2100','\\(\\quad 746　×　371　＝　 \\)','\\(\\quad 276766 \\)','harazono',NOW(),0);</v>
      </c>
      <c r="J624" s="78" t="s">
        <v>229</v>
      </c>
      <c r="K624" s="1">
        <f t="shared" ca="1" si="114"/>
        <v>746</v>
      </c>
      <c r="L624" t="s">
        <v>238</v>
      </c>
      <c r="M624" s="1">
        <f t="shared" ca="1" si="115"/>
        <v>371</v>
      </c>
      <c r="N624" t="s">
        <v>239</v>
      </c>
      <c r="O624" t="s">
        <v>230</v>
      </c>
      <c r="P624" s="78" t="s">
        <v>229</v>
      </c>
      <c r="Q624" s="1">
        <f t="shared" ca="1" si="113"/>
        <v>276766</v>
      </c>
      <c r="R624" t="s">
        <v>230</v>
      </c>
      <c r="S624" t="str">
        <f t="shared" ca="1" si="104"/>
        <v>\\(\\quad 746　×　371　＝　 \\)</v>
      </c>
      <c r="T624" t="str">
        <f t="shared" ca="1" si="105"/>
        <v>\\(\\quad 276766 \\)</v>
      </c>
    </row>
    <row r="625" spans="1:20" x14ac:dyDescent="0.55000000000000004">
      <c r="A625" s="51" t="s">
        <v>60</v>
      </c>
      <c r="C625" s="50" t="s">
        <v>168</v>
      </c>
      <c r="D625" s="50" t="str">
        <f t="shared" ca="1" si="110"/>
        <v>\\(\\quad 156　×　284　＝　 \\)</v>
      </c>
      <c r="E625" s="50" t="str">
        <f t="shared" ca="1" si="111"/>
        <v>\\(\\quad 44304 \\)</v>
      </c>
      <c r="F625" s="50" t="s">
        <v>62</v>
      </c>
      <c r="G625" s="50"/>
      <c r="H625" s="50"/>
      <c r="I625" s="89" t="str">
        <f t="shared" ca="1" si="112"/>
        <v>INSERT INTO math(tangen,question,answer,editor,date,count) VALUES('m2100','\\(\\quad 156　×　284　＝　 \\)','\\(\\quad 44304 \\)','harazono',NOW(),0);</v>
      </c>
      <c r="J625" s="78" t="s">
        <v>229</v>
      </c>
      <c r="K625" s="1">
        <f t="shared" ca="1" si="114"/>
        <v>156</v>
      </c>
      <c r="L625" t="s">
        <v>238</v>
      </c>
      <c r="M625" s="1">
        <f t="shared" ca="1" si="115"/>
        <v>284</v>
      </c>
      <c r="N625" t="s">
        <v>239</v>
      </c>
      <c r="O625" t="s">
        <v>230</v>
      </c>
      <c r="P625" s="78" t="s">
        <v>229</v>
      </c>
      <c r="Q625" s="1">
        <f t="shared" ca="1" si="113"/>
        <v>44304</v>
      </c>
      <c r="R625" t="s">
        <v>230</v>
      </c>
      <c r="S625" t="str">
        <f t="shared" ca="1" si="104"/>
        <v>\\(\\quad 156　×　284　＝　 \\)</v>
      </c>
      <c r="T625" t="str">
        <f t="shared" ca="1" si="105"/>
        <v>\\(\\quad 44304 \\)</v>
      </c>
    </row>
    <row r="626" spans="1:20" x14ac:dyDescent="0.55000000000000004">
      <c r="A626" s="51" t="s">
        <v>60</v>
      </c>
      <c r="C626" s="50" t="s">
        <v>168</v>
      </c>
      <c r="D626" s="50" t="str">
        <f t="shared" ca="1" si="110"/>
        <v>\\(\\quad 786　×　611　＝　 \\)</v>
      </c>
      <c r="E626" s="50" t="str">
        <f t="shared" ca="1" si="111"/>
        <v>\\(\\quad 480246 \\)</v>
      </c>
      <c r="F626" s="50" t="s">
        <v>62</v>
      </c>
      <c r="G626" s="50"/>
      <c r="H626" s="50"/>
      <c r="I626" s="89" t="str">
        <f t="shared" ca="1" si="112"/>
        <v>INSERT INTO math(tangen,question,answer,editor,date,count) VALUES('m2100','\\(\\quad 786　×　611　＝　 \\)','\\(\\quad 480246 \\)','harazono',NOW(),0);</v>
      </c>
      <c r="J626" s="78" t="s">
        <v>229</v>
      </c>
      <c r="K626" s="1">
        <f t="shared" ca="1" si="114"/>
        <v>786</v>
      </c>
      <c r="L626" t="s">
        <v>238</v>
      </c>
      <c r="M626" s="1">
        <f t="shared" ca="1" si="115"/>
        <v>611</v>
      </c>
      <c r="N626" t="s">
        <v>239</v>
      </c>
      <c r="O626" t="s">
        <v>230</v>
      </c>
      <c r="P626" s="78" t="s">
        <v>229</v>
      </c>
      <c r="Q626" s="1">
        <f t="shared" ca="1" si="113"/>
        <v>480246</v>
      </c>
      <c r="R626" t="s">
        <v>230</v>
      </c>
      <c r="S626" t="str">
        <f t="shared" ca="1" si="104"/>
        <v>\\(\\quad 786　×　611　＝　 \\)</v>
      </c>
      <c r="T626" t="str">
        <f t="shared" ca="1" si="105"/>
        <v>\\(\\quad 480246 \\)</v>
      </c>
    </row>
    <row r="627" spans="1:20" x14ac:dyDescent="0.55000000000000004">
      <c r="A627" s="51" t="s">
        <v>60</v>
      </c>
      <c r="C627" s="50" t="s">
        <v>168</v>
      </c>
      <c r="D627" s="50" t="str">
        <f t="shared" ca="1" si="110"/>
        <v>\\(\\quad 984　×　161　＝　 \\)</v>
      </c>
      <c r="E627" s="50" t="str">
        <f t="shared" ca="1" si="111"/>
        <v>\\(\\quad 158424 \\)</v>
      </c>
      <c r="F627" s="50" t="s">
        <v>62</v>
      </c>
      <c r="G627" s="50"/>
      <c r="H627" s="50"/>
      <c r="I627" s="89" t="str">
        <f t="shared" ca="1" si="112"/>
        <v>INSERT INTO math(tangen,question,answer,editor,date,count) VALUES('m2100','\\(\\quad 984　×　161　＝　 \\)','\\(\\quad 158424 \\)','harazono',NOW(),0);</v>
      </c>
      <c r="J627" s="78" t="s">
        <v>229</v>
      </c>
      <c r="K627" s="1">
        <f t="shared" ca="1" si="114"/>
        <v>984</v>
      </c>
      <c r="L627" t="s">
        <v>238</v>
      </c>
      <c r="M627" s="1">
        <f t="shared" ca="1" si="115"/>
        <v>161</v>
      </c>
      <c r="N627" t="s">
        <v>239</v>
      </c>
      <c r="O627" t="s">
        <v>230</v>
      </c>
      <c r="P627" s="78" t="s">
        <v>229</v>
      </c>
      <c r="Q627" s="1">
        <f t="shared" ca="1" si="113"/>
        <v>158424</v>
      </c>
      <c r="R627" t="s">
        <v>230</v>
      </c>
      <c r="S627" t="str">
        <f t="shared" ca="1" si="104"/>
        <v>\\(\\quad 984　×　161　＝　 \\)</v>
      </c>
      <c r="T627" t="str">
        <f t="shared" ca="1" si="105"/>
        <v>\\(\\quad 158424 \\)</v>
      </c>
    </row>
    <row r="628" spans="1:20" x14ac:dyDescent="0.55000000000000004">
      <c r="A628" s="51" t="s">
        <v>60</v>
      </c>
      <c r="C628" s="50" t="s">
        <v>168</v>
      </c>
      <c r="D628" s="50" t="str">
        <f t="shared" ca="1" si="110"/>
        <v>\\(\\quad 867　×　176　＝　 \\)</v>
      </c>
      <c r="E628" s="50" t="str">
        <f t="shared" ca="1" si="111"/>
        <v>\\(\\quad 152592 \\)</v>
      </c>
      <c r="F628" s="50" t="s">
        <v>62</v>
      </c>
      <c r="G628" s="50"/>
      <c r="H628" s="50"/>
      <c r="I628" s="89" t="str">
        <f t="shared" ca="1" si="112"/>
        <v>INSERT INTO math(tangen,question,answer,editor,date,count) VALUES('m2100','\\(\\quad 867　×　176　＝　 \\)','\\(\\quad 152592 \\)','harazono',NOW(),0);</v>
      </c>
      <c r="J628" s="78" t="s">
        <v>229</v>
      </c>
      <c r="K628" s="1">
        <f t="shared" ca="1" si="114"/>
        <v>867</v>
      </c>
      <c r="L628" t="s">
        <v>238</v>
      </c>
      <c r="M628" s="1">
        <f t="shared" ca="1" si="115"/>
        <v>176</v>
      </c>
      <c r="N628" t="s">
        <v>239</v>
      </c>
      <c r="O628" t="s">
        <v>230</v>
      </c>
      <c r="P628" s="78" t="s">
        <v>229</v>
      </c>
      <c r="Q628" s="1">
        <f t="shared" ca="1" si="113"/>
        <v>152592</v>
      </c>
      <c r="R628" t="s">
        <v>230</v>
      </c>
      <c r="S628" t="str">
        <f t="shared" ca="1" si="104"/>
        <v>\\(\\quad 867　×　176　＝　 \\)</v>
      </c>
      <c r="T628" t="str">
        <f t="shared" ca="1" si="105"/>
        <v>\\(\\quad 152592 \\)</v>
      </c>
    </row>
    <row r="629" spans="1:20" x14ac:dyDescent="0.55000000000000004">
      <c r="A629" s="51" t="s">
        <v>60</v>
      </c>
      <c r="C629" s="50" t="s">
        <v>168</v>
      </c>
      <c r="D629" s="50" t="str">
        <f t="shared" ca="1" si="110"/>
        <v>\\(\\quad 890　×　870　＝　 \\)</v>
      </c>
      <c r="E629" s="50" t="str">
        <f t="shared" ca="1" si="111"/>
        <v>\\(\\quad 774300 \\)</v>
      </c>
      <c r="F629" s="50" t="s">
        <v>62</v>
      </c>
      <c r="G629" s="50"/>
      <c r="H629" s="50"/>
      <c r="I629" s="89" t="str">
        <f t="shared" ca="1" si="112"/>
        <v>INSERT INTO math(tangen,question,answer,editor,date,count) VALUES('m2100','\\(\\quad 890　×　870　＝　 \\)','\\(\\quad 774300 \\)','harazono',NOW(),0);</v>
      </c>
      <c r="J629" s="78" t="s">
        <v>229</v>
      </c>
      <c r="K629" s="1">
        <f t="shared" ca="1" si="114"/>
        <v>890</v>
      </c>
      <c r="L629" t="s">
        <v>238</v>
      </c>
      <c r="M629" s="1">
        <f t="shared" ca="1" si="115"/>
        <v>870</v>
      </c>
      <c r="N629" t="s">
        <v>239</v>
      </c>
      <c r="O629" t="s">
        <v>230</v>
      </c>
      <c r="P629" s="78" t="s">
        <v>229</v>
      </c>
      <c r="Q629" s="1">
        <f t="shared" ca="1" si="113"/>
        <v>774300</v>
      </c>
      <c r="R629" t="s">
        <v>230</v>
      </c>
      <c r="S629" t="str">
        <f t="shared" ca="1" si="104"/>
        <v>\\(\\quad 890　×　870　＝　 \\)</v>
      </c>
      <c r="T629" t="str">
        <f t="shared" ca="1" si="105"/>
        <v>\\(\\quad 774300 \\)</v>
      </c>
    </row>
    <row r="630" spans="1:20" x14ac:dyDescent="0.55000000000000004">
      <c r="A630" s="51" t="s">
        <v>60</v>
      </c>
      <c r="C630" s="50" t="s">
        <v>168</v>
      </c>
      <c r="D630" s="50" t="str">
        <f t="shared" ca="1" si="110"/>
        <v>\\(\\quad 669　×　716　＝　 \\)</v>
      </c>
      <c r="E630" s="50" t="str">
        <f t="shared" ca="1" si="111"/>
        <v>\\(\\quad 479004 \\)</v>
      </c>
      <c r="F630" s="50" t="s">
        <v>62</v>
      </c>
      <c r="G630" s="50"/>
      <c r="H630" s="50"/>
      <c r="I630" s="89" t="str">
        <f t="shared" ca="1" si="112"/>
        <v>INSERT INTO math(tangen,question,answer,editor,date,count) VALUES('m2100','\\(\\quad 669　×　716　＝　 \\)','\\(\\quad 479004 \\)','harazono',NOW(),0);</v>
      </c>
      <c r="J630" s="78" t="s">
        <v>229</v>
      </c>
      <c r="K630" s="1">
        <f t="shared" ca="1" si="114"/>
        <v>669</v>
      </c>
      <c r="L630" t="s">
        <v>238</v>
      </c>
      <c r="M630" s="1">
        <f t="shared" ca="1" si="115"/>
        <v>716</v>
      </c>
      <c r="N630" t="s">
        <v>239</v>
      </c>
      <c r="O630" t="s">
        <v>230</v>
      </c>
      <c r="P630" s="78" t="s">
        <v>229</v>
      </c>
      <c r="Q630" s="1">
        <f t="shared" ca="1" si="113"/>
        <v>479004</v>
      </c>
      <c r="R630" t="s">
        <v>230</v>
      </c>
      <c r="S630" t="str">
        <f t="shared" ca="1" si="104"/>
        <v>\\(\\quad 669　×　716　＝　 \\)</v>
      </c>
      <c r="T630" t="str">
        <f t="shared" ca="1" si="105"/>
        <v>\\(\\quad 479004 \\)</v>
      </c>
    </row>
    <row r="631" spans="1:20" x14ac:dyDescent="0.55000000000000004">
      <c r="A631" s="51" t="s">
        <v>60</v>
      </c>
      <c r="C631" s="50" t="s">
        <v>168</v>
      </c>
      <c r="D631" s="50" t="str">
        <f t="shared" ca="1" si="110"/>
        <v>\\(\\quad 589　×　933　＝　 \\)</v>
      </c>
      <c r="E631" s="50" t="str">
        <f t="shared" ca="1" si="111"/>
        <v>\\(\\quad 549537 \\)</v>
      </c>
      <c r="F631" s="50" t="s">
        <v>62</v>
      </c>
      <c r="G631" s="50"/>
      <c r="H631" s="50"/>
      <c r="I631" s="89" t="str">
        <f t="shared" ca="1" si="112"/>
        <v>INSERT INTO math(tangen,question,answer,editor,date,count) VALUES('m2100','\\(\\quad 589　×　933　＝　 \\)','\\(\\quad 549537 \\)','harazono',NOW(),0);</v>
      </c>
      <c r="J631" s="78" t="s">
        <v>229</v>
      </c>
      <c r="K631" s="1">
        <f t="shared" ca="1" si="114"/>
        <v>589</v>
      </c>
      <c r="L631" t="s">
        <v>238</v>
      </c>
      <c r="M631" s="1">
        <f t="shared" ca="1" si="115"/>
        <v>933</v>
      </c>
      <c r="N631" t="s">
        <v>239</v>
      </c>
      <c r="O631" t="s">
        <v>230</v>
      </c>
      <c r="P631" s="78" t="s">
        <v>229</v>
      </c>
      <c r="Q631" s="1">
        <f t="shared" ca="1" si="113"/>
        <v>549537</v>
      </c>
      <c r="R631" t="s">
        <v>230</v>
      </c>
      <c r="S631" t="str">
        <f t="shared" ca="1" si="104"/>
        <v>\\(\\quad 589　×　933　＝　 \\)</v>
      </c>
      <c r="T631" t="str">
        <f t="shared" ca="1" si="105"/>
        <v>\\(\\quad 549537 \\)</v>
      </c>
    </row>
    <row r="632" spans="1:20" x14ac:dyDescent="0.55000000000000004">
      <c r="A632" s="51" t="s">
        <v>60</v>
      </c>
      <c r="C632" s="50" t="s">
        <v>168</v>
      </c>
      <c r="D632" s="50" t="str">
        <f t="shared" ca="1" si="110"/>
        <v>\\(\\quad 152　×　875　＝　 \\)</v>
      </c>
      <c r="E632" s="50" t="str">
        <f t="shared" ca="1" si="111"/>
        <v>\\(\\quad 133000 \\)</v>
      </c>
      <c r="F632" s="50" t="s">
        <v>62</v>
      </c>
      <c r="G632" s="50"/>
      <c r="H632" s="50"/>
      <c r="I632" s="89" t="str">
        <f t="shared" ca="1" si="112"/>
        <v>INSERT INTO math(tangen,question,answer,editor,date,count) VALUES('m2100','\\(\\quad 152　×　875　＝　 \\)','\\(\\quad 133000 \\)','harazono',NOW(),0);</v>
      </c>
      <c r="J632" s="78" t="s">
        <v>229</v>
      </c>
      <c r="K632" s="1">
        <f t="shared" ca="1" si="114"/>
        <v>152</v>
      </c>
      <c r="L632" t="s">
        <v>238</v>
      </c>
      <c r="M632" s="1">
        <f t="shared" ca="1" si="115"/>
        <v>875</v>
      </c>
      <c r="N632" t="s">
        <v>239</v>
      </c>
      <c r="O632" t="s">
        <v>230</v>
      </c>
      <c r="P632" s="78" t="s">
        <v>229</v>
      </c>
      <c r="Q632" s="1">
        <f t="shared" ca="1" si="113"/>
        <v>133000</v>
      </c>
      <c r="R632" t="s">
        <v>230</v>
      </c>
      <c r="S632" t="str">
        <f t="shared" ca="1" si="104"/>
        <v>\\(\\quad 152　×　875　＝　 \\)</v>
      </c>
      <c r="T632" t="str">
        <f t="shared" ca="1" si="105"/>
        <v>\\(\\quad 133000 \\)</v>
      </c>
    </row>
    <row r="633" spans="1:20" x14ac:dyDescent="0.55000000000000004">
      <c r="A633" s="51" t="s">
        <v>60</v>
      </c>
      <c r="C633" s="50" t="s">
        <v>168</v>
      </c>
      <c r="D633" s="50" t="str">
        <f t="shared" ca="1" si="110"/>
        <v>\\(\\quad 202　×　848　＝　 \\)</v>
      </c>
      <c r="E633" s="50" t="str">
        <f t="shared" ca="1" si="111"/>
        <v>\\(\\quad 171296 \\)</v>
      </c>
      <c r="F633" s="50" t="s">
        <v>62</v>
      </c>
      <c r="G633" s="50"/>
      <c r="H633" s="50"/>
      <c r="I633" s="89" t="str">
        <f t="shared" ca="1" si="112"/>
        <v>INSERT INTO math(tangen,question,answer,editor,date,count) VALUES('m2100','\\(\\quad 202　×　848　＝　 \\)','\\(\\quad 171296 \\)','harazono',NOW(),0);</v>
      </c>
      <c r="J633" s="78" t="s">
        <v>229</v>
      </c>
      <c r="K633" s="1">
        <f t="shared" ca="1" si="114"/>
        <v>202</v>
      </c>
      <c r="L633" t="s">
        <v>238</v>
      </c>
      <c r="M633" s="1">
        <f t="shared" ca="1" si="115"/>
        <v>848</v>
      </c>
      <c r="N633" t="s">
        <v>239</v>
      </c>
      <c r="O633" t="s">
        <v>230</v>
      </c>
      <c r="P633" s="78" t="s">
        <v>229</v>
      </c>
      <c r="Q633" s="1">
        <f t="shared" ca="1" si="113"/>
        <v>171296</v>
      </c>
      <c r="R633" t="s">
        <v>230</v>
      </c>
      <c r="S633" t="str">
        <f t="shared" ca="1" si="104"/>
        <v>\\(\\quad 202　×　848　＝　 \\)</v>
      </c>
      <c r="T633" t="str">
        <f t="shared" ca="1" si="105"/>
        <v>\\(\\quad 171296 \\)</v>
      </c>
    </row>
    <row r="634" spans="1:20" x14ac:dyDescent="0.55000000000000004">
      <c r="A634" s="51" t="s">
        <v>60</v>
      </c>
      <c r="C634" s="50" t="s">
        <v>168</v>
      </c>
      <c r="D634" s="50" t="str">
        <f t="shared" ca="1" si="110"/>
        <v>\\(\\quad 331　×　384　＝　 \\)</v>
      </c>
      <c r="E634" s="50" t="str">
        <f t="shared" ca="1" si="111"/>
        <v>\\(\\quad 127104 \\)</v>
      </c>
      <c r="F634" s="50" t="s">
        <v>62</v>
      </c>
      <c r="G634" s="50"/>
      <c r="H634" s="50"/>
      <c r="I634" s="89" t="str">
        <f t="shared" ca="1" si="112"/>
        <v>INSERT INTO math(tangen,question,answer,editor,date,count) VALUES('m2100','\\(\\quad 331　×　384　＝　 \\)','\\(\\quad 127104 \\)','harazono',NOW(),0);</v>
      </c>
      <c r="J634" s="78" t="s">
        <v>229</v>
      </c>
      <c r="K634" s="1">
        <f t="shared" ca="1" si="114"/>
        <v>331</v>
      </c>
      <c r="L634" t="s">
        <v>238</v>
      </c>
      <c r="M634" s="1">
        <f t="shared" ca="1" si="115"/>
        <v>384</v>
      </c>
      <c r="N634" t="s">
        <v>239</v>
      </c>
      <c r="O634" t="s">
        <v>230</v>
      </c>
      <c r="P634" s="78" t="s">
        <v>229</v>
      </c>
      <c r="Q634" s="1">
        <f t="shared" ca="1" si="113"/>
        <v>127104</v>
      </c>
      <c r="R634" t="s">
        <v>230</v>
      </c>
      <c r="S634" t="str">
        <f t="shared" ca="1" si="104"/>
        <v>\\(\\quad 331　×　384　＝　 \\)</v>
      </c>
      <c r="T634" t="str">
        <f t="shared" ca="1" si="105"/>
        <v>\\(\\quad 127104 \\)</v>
      </c>
    </row>
    <row r="635" spans="1:20" x14ac:dyDescent="0.55000000000000004">
      <c r="A635" s="51" t="s">
        <v>60</v>
      </c>
      <c r="C635" s="50" t="s">
        <v>168</v>
      </c>
      <c r="D635" s="50" t="str">
        <f t="shared" ca="1" si="110"/>
        <v>\\(\\quad 876　×　102　＝　 \\)</v>
      </c>
      <c r="E635" s="50" t="str">
        <f t="shared" ca="1" si="111"/>
        <v>\\(\\quad 89352 \\)</v>
      </c>
      <c r="F635" s="50" t="s">
        <v>62</v>
      </c>
      <c r="G635" s="50"/>
      <c r="H635" s="50"/>
      <c r="I635" s="89" t="str">
        <f t="shared" ca="1" si="112"/>
        <v>INSERT INTO math(tangen,question,answer,editor,date,count) VALUES('m2100','\\(\\quad 876　×　102　＝　 \\)','\\(\\quad 89352 \\)','harazono',NOW(),0);</v>
      </c>
      <c r="J635" s="78" t="s">
        <v>229</v>
      </c>
      <c r="K635" s="1">
        <f t="shared" ca="1" si="114"/>
        <v>876</v>
      </c>
      <c r="L635" t="s">
        <v>238</v>
      </c>
      <c r="M635" s="1">
        <f t="shared" ca="1" si="115"/>
        <v>102</v>
      </c>
      <c r="N635" t="s">
        <v>239</v>
      </c>
      <c r="O635" t="s">
        <v>230</v>
      </c>
      <c r="P635" s="78" t="s">
        <v>229</v>
      </c>
      <c r="Q635" s="1">
        <f t="shared" ca="1" si="113"/>
        <v>89352</v>
      </c>
      <c r="R635" t="s">
        <v>230</v>
      </c>
      <c r="S635" t="str">
        <f t="shared" ca="1" si="104"/>
        <v>\\(\\quad 876　×　102　＝　 \\)</v>
      </c>
      <c r="T635" t="str">
        <f t="shared" ca="1" si="105"/>
        <v>\\(\\quad 89352 \\)</v>
      </c>
    </row>
    <row r="636" spans="1:20" x14ac:dyDescent="0.55000000000000004">
      <c r="A636" s="51" t="s">
        <v>60</v>
      </c>
      <c r="C636" s="50" t="s">
        <v>168</v>
      </c>
      <c r="D636" s="50" t="str">
        <f t="shared" ca="1" si="110"/>
        <v>\\(\\quad 321　×　503　＝　 \\)</v>
      </c>
      <c r="E636" s="50" t="str">
        <f t="shared" ca="1" si="111"/>
        <v>\\(\\quad 161463 \\)</v>
      </c>
      <c r="F636" s="50" t="s">
        <v>62</v>
      </c>
      <c r="G636" s="50"/>
      <c r="H636" s="50"/>
      <c r="I636" s="89" t="str">
        <f t="shared" ca="1" si="112"/>
        <v>INSERT INTO math(tangen,question,answer,editor,date,count) VALUES('m2100','\\(\\quad 321　×　503　＝　 \\)','\\(\\quad 161463 \\)','harazono',NOW(),0);</v>
      </c>
      <c r="J636" s="78" t="s">
        <v>229</v>
      </c>
      <c r="K636" s="1">
        <f t="shared" ca="1" si="114"/>
        <v>321</v>
      </c>
      <c r="L636" t="s">
        <v>238</v>
      </c>
      <c r="M636" s="1">
        <f t="shared" ca="1" si="115"/>
        <v>503</v>
      </c>
      <c r="N636" t="s">
        <v>239</v>
      </c>
      <c r="O636" t="s">
        <v>230</v>
      </c>
      <c r="P636" s="78" t="s">
        <v>229</v>
      </c>
      <c r="Q636" s="1">
        <f t="shared" ca="1" si="113"/>
        <v>161463</v>
      </c>
      <c r="R636" t="s">
        <v>230</v>
      </c>
      <c r="S636" t="str">
        <f t="shared" ca="1" si="104"/>
        <v>\\(\\quad 321　×　503　＝　 \\)</v>
      </c>
      <c r="T636" t="str">
        <f t="shared" ca="1" si="105"/>
        <v>\\(\\quad 161463 \\)</v>
      </c>
    </row>
    <row r="637" spans="1:20" x14ac:dyDescent="0.55000000000000004">
      <c r="A637" s="51" t="s">
        <v>60</v>
      </c>
      <c r="C637" s="50" t="s">
        <v>168</v>
      </c>
      <c r="D637" s="50" t="str">
        <f t="shared" ca="1" si="110"/>
        <v>\\(\\quad 793　×　557　＝　 \\)</v>
      </c>
      <c r="E637" s="50" t="str">
        <f t="shared" ca="1" si="111"/>
        <v>\\(\\quad 441701 \\)</v>
      </c>
      <c r="F637" s="50" t="s">
        <v>62</v>
      </c>
      <c r="G637" s="50"/>
      <c r="H637" s="50"/>
      <c r="I637" s="89" t="str">
        <f t="shared" ca="1" si="112"/>
        <v>INSERT INTO math(tangen,question,answer,editor,date,count) VALUES('m2100','\\(\\quad 793　×　557　＝　 \\)','\\(\\quad 441701 \\)','harazono',NOW(),0);</v>
      </c>
      <c r="J637" s="78" t="s">
        <v>229</v>
      </c>
      <c r="K637" s="1">
        <f t="shared" ca="1" si="114"/>
        <v>793</v>
      </c>
      <c r="L637" t="s">
        <v>238</v>
      </c>
      <c r="M637" s="1">
        <f t="shared" ca="1" si="115"/>
        <v>557</v>
      </c>
      <c r="N637" t="s">
        <v>239</v>
      </c>
      <c r="O637" t="s">
        <v>230</v>
      </c>
      <c r="P637" s="78" t="s">
        <v>229</v>
      </c>
      <c r="Q637" s="1">
        <f t="shared" ca="1" si="113"/>
        <v>441701</v>
      </c>
      <c r="R637" t="s">
        <v>230</v>
      </c>
      <c r="S637" t="str">
        <f t="shared" ca="1" si="104"/>
        <v>\\(\\quad 793　×　557　＝　 \\)</v>
      </c>
      <c r="T637" t="str">
        <f t="shared" ca="1" si="105"/>
        <v>\\(\\quad 441701 \\)</v>
      </c>
    </row>
    <row r="638" spans="1:20" x14ac:dyDescent="0.55000000000000004">
      <c r="A638" s="51" t="s">
        <v>60</v>
      </c>
      <c r="C638" s="50" t="s">
        <v>168</v>
      </c>
      <c r="D638" s="50" t="str">
        <f t="shared" ca="1" si="110"/>
        <v>\\(\\quad 300　×　340　＝　 \\)</v>
      </c>
      <c r="E638" s="50" t="str">
        <f t="shared" ca="1" si="111"/>
        <v>\\(\\quad 102000 \\)</v>
      </c>
      <c r="F638" s="50" t="s">
        <v>62</v>
      </c>
      <c r="G638" s="50"/>
      <c r="H638" s="50"/>
      <c r="I638" s="89" t="str">
        <f t="shared" ca="1" si="112"/>
        <v>INSERT INTO math(tangen,question,answer,editor,date,count) VALUES('m2100','\\(\\quad 300　×　340　＝　 \\)','\\(\\quad 102000 \\)','harazono',NOW(),0);</v>
      </c>
      <c r="J638" s="78" t="s">
        <v>229</v>
      </c>
      <c r="K638" s="1">
        <f t="shared" ca="1" si="114"/>
        <v>300</v>
      </c>
      <c r="L638" t="s">
        <v>238</v>
      </c>
      <c r="M638" s="1">
        <f t="shared" ca="1" si="115"/>
        <v>340</v>
      </c>
      <c r="N638" t="s">
        <v>239</v>
      </c>
      <c r="O638" t="s">
        <v>230</v>
      </c>
      <c r="P638" s="78" t="s">
        <v>229</v>
      </c>
      <c r="Q638" s="1">
        <f t="shared" ca="1" si="113"/>
        <v>102000</v>
      </c>
      <c r="R638" t="s">
        <v>230</v>
      </c>
      <c r="S638" t="str">
        <f t="shared" ca="1" si="104"/>
        <v>\\(\\quad 300　×　340　＝　 \\)</v>
      </c>
      <c r="T638" t="str">
        <f t="shared" ca="1" si="105"/>
        <v>\\(\\quad 102000 \\)</v>
      </c>
    </row>
    <row r="639" spans="1:20" x14ac:dyDescent="0.55000000000000004">
      <c r="A639" s="51" t="s">
        <v>60</v>
      </c>
      <c r="C639" s="50" t="s">
        <v>168</v>
      </c>
      <c r="D639" s="50" t="str">
        <f t="shared" ca="1" si="110"/>
        <v>\\(\\quad 133　×　731　＝　 \\)</v>
      </c>
      <c r="E639" s="50" t="str">
        <f t="shared" ca="1" si="111"/>
        <v>\\(\\quad 97223 \\)</v>
      </c>
      <c r="F639" s="50" t="s">
        <v>62</v>
      </c>
      <c r="G639" s="50"/>
      <c r="H639" s="50"/>
      <c r="I639" s="89" t="str">
        <f t="shared" ca="1" si="112"/>
        <v>INSERT INTO math(tangen,question,answer,editor,date,count) VALUES('m2100','\\(\\quad 133　×　731　＝　 \\)','\\(\\quad 97223 \\)','harazono',NOW(),0);</v>
      </c>
      <c r="J639" s="78" t="s">
        <v>229</v>
      </c>
      <c r="K639" s="1">
        <f t="shared" ca="1" si="114"/>
        <v>133</v>
      </c>
      <c r="L639" t="s">
        <v>238</v>
      </c>
      <c r="M639" s="1">
        <f t="shared" ca="1" si="115"/>
        <v>731</v>
      </c>
      <c r="N639" t="s">
        <v>239</v>
      </c>
      <c r="O639" t="s">
        <v>230</v>
      </c>
      <c r="P639" s="78" t="s">
        <v>229</v>
      </c>
      <c r="Q639" s="1">
        <f t="shared" ca="1" si="113"/>
        <v>97223</v>
      </c>
      <c r="R639" t="s">
        <v>230</v>
      </c>
      <c r="S639" t="str">
        <f t="shared" ca="1" si="104"/>
        <v>\\(\\quad 133　×　731　＝　 \\)</v>
      </c>
      <c r="T639" t="str">
        <f t="shared" ca="1" si="105"/>
        <v>\\(\\quad 97223 \\)</v>
      </c>
    </row>
    <row r="640" spans="1:20" x14ac:dyDescent="0.55000000000000004">
      <c r="A640" s="51" t="s">
        <v>60</v>
      </c>
      <c r="C640" s="50" t="s">
        <v>168</v>
      </c>
      <c r="D640" s="50" t="str">
        <f t="shared" ca="1" si="110"/>
        <v>\\(\\quad 753　×　607　＝　 \\)</v>
      </c>
      <c r="E640" s="50" t="str">
        <f t="shared" ca="1" si="111"/>
        <v>\\(\\quad 457071 \\)</v>
      </c>
      <c r="F640" s="50" t="s">
        <v>62</v>
      </c>
      <c r="G640" s="50"/>
      <c r="H640" s="50"/>
      <c r="I640" s="89" t="str">
        <f t="shared" ca="1" si="112"/>
        <v>INSERT INTO math(tangen,question,answer,editor,date,count) VALUES('m2100','\\(\\quad 753　×　607　＝　 \\)','\\(\\quad 457071 \\)','harazono',NOW(),0);</v>
      </c>
      <c r="J640" s="78" t="s">
        <v>229</v>
      </c>
      <c r="K640" s="1">
        <f t="shared" ca="1" si="114"/>
        <v>753</v>
      </c>
      <c r="L640" t="s">
        <v>238</v>
      </c>
      <c r="M640" s="1">
        <f t="shared" ca="1" si="115"/>
        <v>607</v>
      </c>
      <c r="N640" t="s">
        <v>239</v>
      </c>
      <c r="O640" t="s">
        <v>230</v>
      </c>
      <c r="P640" s="78" t="s">
        <v>229</v>
      </c>
      <c r="Q640" s="1">
        <f t="shared" ca="1" si="113"/>
        <v>457071</v>
      </c>
      <c r="R640" t="s">
        <v>230</v>
      </c>
      <c r="S640" t="str">
        <f t="shared" ca="1" si="104"/>
        <v>\\(\\quad 753　×　607　＝　 \\)</v>
      </c>
      <c r="T640" t="str">
        <f t="shared" ca="1" si="105"/>
        <v>\\(\\quad 457071 \\)</v>
      </c>
    </row>
    <row r="641" spans="1:20" x14ac:dyDescent="0.55000000000000004">
      <c r="A641" s="51" t="s">
        <v>60</v>
      </c>
      <c r="C641" s="50" t="s">
        <v>168</v>
      </c>
      <c r="D641" s="50" t="str">
        <f t="shared" ca="1" si="110"/>
        <v>\\(\\quad 210　×　631　＝　 \\)</v>
      </c>
      <c r="E641" s="50" t="str">
        <f t="shared" ca="1" si="111"/>
        <v>\\(\\quad 132510 \\)</v>
      </c>
      <c r="F641" s="50" t="s">
        <v>62</v>
      </c>
      <c r="G641" s="50"/>
      <c r="H641" s="50"/>
      <c r="I641" s="89" t="str">
        <f t="shared" ca="1" si="112"/>
        <v>INSERT INTO math(tangen,question,answer,editor,date,count) VALUES('m2100','\\(\\quad 210　×　631　＝　 \\)','\\(\\quad 132510 \\)','harazono',NOW(),0);</v>
      </c>
      <c r="J641" s="78" t="s">
        <v>229</v>
      </c>
      <c r="K641" s="1">
        <f t="shared" ca="1" si="114"/>
        <v>210</v>
      </c>
      <c r="L641" t="s">
        <v>238</v>
      </c>
      <c r="M641" s="1">
        <f t="shared" ca="1" si="115"/>
        <v>631</v>
      </c>
      <c r="N641" t="s">
        <v>239</v>
      </c>
      <c r="O641" t="s">
        <v>230</v>
      </c>
      <c r="P641" s="78" t="s">
        <v>229</v>
      </c>
      <c r="Q641" s="1">
        <f t="shared" ca="1" si="113"/>
        <v>132510</v>
      </c>
      <c r="R641" t="s">
        <v>230</v>
      </c>
      <c r="S641" t="str">
        <f t="shared" ca="1" si="104"/>
        <v>\\(\\quad 210　×　631　＝　 \\)</v>
      </c>
      <c r="T641" t="str">
        <f t="shared" ca="1" si="105"/>
        <v>\\(\\quad 132510 \\)</v>
      </c>
    </row>
    <row r="642" spans="1:20" x14ac:dyDescent="0.55000000000000004">
      <c r="A642" s="51" t="s">
        <v>60</v>
      </c>
      <c r="C642" s="50" t="s">
        <v>168</v>
      </c>
      <c r="D642" s="50" t="str">
        <f t="shared" ca="1" si="110"/>
        <v>\\(\\quad 559　×　593　＝　 \\)</v>
      </c>
      <c r="E642" s="50" t="str">
        <f t="shared" ca="1" si="111"/>
        <v>\\(\\quad 331487 \\)</v>
      </c>
      <c r="F642" s="50" t="s">
        <v>62</v>
      </c>
      <c r="G642" s="50"/>
      <c r="H642" s="50"/>
      <c r="I642" s="89" t="str">
        <f t="shared" ca="1" si="112"/>
        <v>INSERT INTO math(tangen,question,answer,editor,date,count) VALUES('m2100','\\(\\quad 559　×　593　＝　 \\)','\\(\\quad 331487 \\)','harazono',NOW(),0);</v>
      </c>
      <c r="J642" s="78" t="s">
        <v>229</v>
      </c>
      <c r="K642" s="1">
        <f t="shared" ca="1" si="114"/>
        <v>559</v>
      </c>
      <c r="L642" t="s">
        <v>238</v>
      </c>
      <c r="M642" s="1">
        <f t="shared" ca="1" si="115"/>
        <v>593</v>
      </c>
      <c r="N642" t="s">
        <v>239</v>
      </c>
      <c r="O642" t="s">
        <v>230</v>
      </c>
      <c r="P642" s="78" t="s">
        <v>229</v>
      </c>
      <c r="Q642" s="1">
        <f t="shared" ca="1" si="113"/>
        <v>331487</v>
      </c>
      <c r="R642" t="s">
        <v>230</v>
      </c>
      <c r="S642" t="str">
        <f t="shared" ca="1" si="104"/>
        <v>\\(\\quad 559　×　593　＝　 \\)</v>
      </c>
      <c r="T642" t="str">
        <f t="shared" ca="1" si="105"/>
        <v>\\(\\quad 331487 \\)</v>
      </c>
    </row>
    <row r="643" spans="1:20" x14ac:dyDescent="0.55000000000000004">
      <c r="A643" s="51" t="s">
        <v>60</v>
      </c>
      <c r="C643" s="50" t="s">
        <v>168</v>
      </c>
      <c r="D643" s="50" t="str">
        <f t="shared" ca="1" si="110"/>
        <v>\\(\\quad 228　×　797　＝　 \\)</v>
      </c>
      <c r="E643" s="50" t="str">
        <f t="shared" ca="1" si="111"/>
        <v>\\(\\quad 181716 \\)</v>
      </c>
      <c r="F643" s="50" t="s">
        <v>62</v>
      </c>
      <c r="G643" s="50"/>
      <c r="H643" s="50"/>
      <c r="I643" s="89" t="str">
        <f t="shared" ca="1" si="112"/>
        <v>INSERT INTO math(tangen,question,answer,editor,date,count) VALUES('m2100','\\(\\quad 228　×　797　＝　 \\)','\\(\\quad 181716 \\)','harazono',NOW(),0);</v>
      </c>
      <c r="J643" s="78" t="s">
        <v>229</v>
      </c>
      <c r="K643" s="1">
        <f t="shared" ca="1" si="114"/>
        <v>228</v>
      </c>
      <c r="L643" t="s">
        <v>238</v>
      </c>
      <c r="M643" s="1">
        <f t="shared" ca="1" si="115"/>
        <v>797</v>
      </c>
      <c r="N643" t="s">
        <v>239</v>
      </c>
      <c r="O643" t="s">
        <v>230</v>
      </c>
      <c r="P643" s="78" t="s">
        <v>229</v>
      </c>
      <c r="Q643" s="1">
        <f t="shared" ca="1" si="113"/>
        <v>181716</v>
      </c>
      <c r="R643" t="s">
        <v>230</v>
      </c>
      <c r="S643" t="str">
        <f t="shared" ref="S643:S647" ca="1" si="116">J643&amp;K643&amp;L643&amp;M643&amp;N643&amp;O643</f>
        <v>\\(\\quad 228　×　797　＝　 \\)</v>
      </c>
      <c r="T643" t="str">
        <f t="shared" ref="T643:T647" ca="1" si="117">P643&amp;Q643&amp;R643</f>
        <v>\\(\\quad 181716 \\)</v>
      </c>
    </row>
    <row r="644" spans="1:20" x14ac:dyDescent="0.55000000000000004">
      <c r="A644" s="51" t="s">
        <v>60</v>
      </c>
      <c r="C644" s="50" t="s">
        <v>168</v>
      </c>
      <c r="D644" s="50" t="str">
        <f t="shared" ca="1" si="110"/>
        <v>\\(\\quad 861　×　586　＝　 \\)</v>
      </c>
      <c r="E644" s="50" t="str">
        <f t="shared" ca="1" si="111"/>
        <v>\\(\\quad 504546 \\)</v>
      </c>
      <c r="F644" s="50" t="s">
        <v>62</v>
      </c>
      <c r="G644" s="50"/>
      <c r="H644" s="50"/>
      <c r="I644" s="89" t="str">
        <f t="shared" ca="1" si="112"/>
        <v>INSERT INTO math(tangen,question,answer,editor,date,count) VALUES('m2100','\\(\\quad 861　×　586　＝　 \\)','\\(\\quad 504546 \\)','harazono',NOW(),0);</v>
      </c>
      <c r="J644" s="78" t="s">
        <v>229</v>
      </c>
      <c r="K644" s="1">
        <f t="shared" ca="1" si="114"/>
        <v>861</v>
      </c>
      <c r="L644" t="s">
        <v>238</v>
      </c>
      <c r="M644" s="1">
        <f t="shared" ca="1" si="115"/>
        <v>586</v>
      </c>
      <c r="N644" t="s">
        <v>239</v>
      </c>
      <c r="O644" t="s">
        <v>230</v>
      </c>
      <c r="P644" s="78" t="s">
        <v>229</v>
      </c>
      <c r="Q644" s="1">
        <f t="shared" ca="1" si="113"/>
        <v>504546</v>
      </c>
      <c r="R644" t="s">
        <v>230</v>
      </c>
      <c r="S644" t="str">
        <f t="shared" ca="1" si="116"/>
        <v>\\(\\quad 861　×　586　＝　 \\)</v>
      </c>
      <c r="T644" t="str">
        <f t="shared" ca="1" si="117"/>
        <v>\\(\\quad 504546 \\)</v>
      </c>
    </row>
    <row r="645" spans="1:20" x14ac:dyDescent="0.55000000000000004">
      <c r="A645" s="51" t="s">
        <v>60</v>
      </c>
      <c r="C645" s="50" t="s">
        <v>168</v>
      </c>
      <c r="D645" s="50" t="str">
        <f t="shared" ca="1" si="110"/>
        <v>\\(\\quad 917　×　557　＝　 \\)</v>
      </c>
      <c r="E645" s="50" t="str">
        <f t="shared" ca="1" si="111"/>
        <v>\\(\\quad 510769 \\)</v>
      </c>
      <c r="F645" s="50" t="s">
        <v>62</v>
      </c>
      <c r="G645" s="50"/>
      <c r="H645" s="50"/>
      <c r="I645" s="89" t="str">
        <f t="shared" ca="1" si="112"/>
        <v>INSERT INTO math(tangen,question,answer,editor,date,count) VALUES('m2100','\\(\\quad 917　×　557　＝　 \\)','\\(\\quad 510769 \\)','harazono',NOW(),0);</v>
      </c>
      <c r="J645" s="78" t="s">
        <v>229</v>
      </c>
      <c r="K645" s="1">
        <f t="shared" ca="1" si="114"/>
        <v>917</v>
      </c>
      <c r="L645" t="s">
        <v>238</v>
      </c>
      <c r="M645" s="1">
        <f t="shared" ca="1" si="115"/>
        <v>557</v>
      </c>
      <c r="N645" t="s">
        <v>239</v>
      </c>
      <c r="O645" t="s">
        <v>230</v>
      </c>
      <c r="P645" s="78" t="s">
        <v>229</v>
      </c>
      <c r="Q645" s="1">
        <f t="shared" ca="1" si="113"/>
        <v>510769</v>
      </c>
      <c r="R645" t="s">
        <v>230</v>
      </c>
      <c r="S645" t="str">
        <f t="shared" ca="1" si="116"/>
        <v>\\(\\quad 917　×　557　＝　 \\)</v>
      </c>
      <c r="T645" t="str">
        <f t="shared" ca="1" si="117"/>
        <v>\\(\\quad 510769 \\)</v>
      </c>
    </row>
    <row r="646" spans="1:20" x14ac:dyDescent="0.55000000000000004">
      <c r="A646" s="51" t="s">
        <v>60</v>
      </c>
      <c r="C646" s="50" t="s">
        <v>168</v>
      </c>
      <c r="D646" s="50" t="str">
        <f t="shared" ca="1" si="110"/>
        <v>\\(\\quad 192　×　489　＝　 \\)</v>
      </c>
      <c r="E646" s="50" t="str">
        <f t="shared" ca="1" si="111"/>
        <v>\\(\\quad 93888 \\)</v>
      </c>
      <c r="F646" s="50" t="s">
        <v>62</v>
      </c>
      <c r="G646" s="50"/>
      <c r="H646" s="50"/>
      <c r="I646" s="89" t="str">
        <f t="shared" ca="1" si="112"/>
        <v>INSERT INTO math(tangen,question,answer,editor,date,count) VALUES('m2100','\\(\\quad 192　×　489　＝　 \\)','\\(\\quad 93888 \\)','harazono',NOW(),0);</v>
      </c>
      <c r="J646" s="78" t="s">
        <v>229</v>
      </c>
      <c r="K646" s="1">
        <f t="shared" ca="1" si="114"/>
        <v>192</v>
      </c>
      <c r="L646" t="s">
        <v>238</v>
      </c>
      <c r="M646" s="1">
        <f t="shared" ca="1" si="115"/>
        <v>489</v>
      </c>
      <c r="N646" t="s">
        <v>239</v>
      </c>
      <c r="O646" t="s">
        <v>230</v>
      </c>
      <c r="P646" s="78" t="s">
        <v>229</v>
      </c>
      <c r="Q646" s="1">
        <f t="shared" ca="1" si="113"/>
        <v>93888</v>
      </c>
      <c r="R646" t="s">
        <v>230</v>
      </c>
      <c r="S646" t="str">
        <f t="shared" ca="1" si="116"/>
        <v>\\(\\quad 192　×　489　＝　 \\)</v>
      </c>
      <c r="T646" t="str">
        <f t="shared" ca="1" si="117"/>
        <v>\\(\\quad 93888 \\)</v>
      </c>
    </row>
    <row r="647" spans="1:20" x14ac:dyDescent="0.55000000000000004">
      <c r="A647" s="51" t="s">
        <v>60</v>
      </c>
      <c r="C647" s="50" t="s">
        <v>168</v>
      </c>
      <c r="D647" s="50" t="str">
        <f t="shared" ca="1" si="110"/>
        <v>\\(\\quad 913　×　792　＝　 \\)</v>
      </c>
      <c r="E647" s="50" t="str">
        <f t="shared" ca="1" si="111"/>
        <v>\\(\\quad 723096 \\)</v>
      </c>
      <c r="F647" s="50" t="s">
        <v>62</v>
      </c>
      <c r="G647" s="50"/>
      <c r="H647" s="50"/>
      <c r="I647" s="89" t="str">
        <f t="shared" ca="1" si="112"/>
        <v>INSERT INTO math(tangen,question,answer,editor,date,count) VALUES('m2100','\\(\\quad 913　×　792　＝　 \\)','\\(\\quad 723096 \\)','harazono',NOW(),0);</v>
      </c>
      <c r="J647" s="78" t="s">
        <v>229</v>
      </c>
      <c r="K647" s="1">
        <f t="shared" ca="1" si="114"/>
        <v>913</v>
      </c>
      <c r="L647" t="s">
        <v>238</v>
      </c>
      <c r="M647" s="1">
        <f t="shared" ca="1" si="115"/>
        <v>792</v>
      </c>
      <c r="N647" t="s">
        <v>239</v>
      </c>
      <c r="O647" t="s">
        <v>230</v>
      </c>
      <c r="P647" s="78" t="s">
        <v>229</v>
      </c>
      <c r="Q647" s="1">
        <f t="shared" ca="1" si="113"/>
        <v>723096</v>
      </c>
      <c r="R647" t="s">
        <v>230</v>
      </c>
      <c r="S647" t="str">
        <f t="shared" ca="1" si="116"/>
        <v>\\(\\quad 913　×　792　＝　 \\)</v>
      </c>
      <c r="T647" t="str">
        <f t="shared" ca="1" si="117"/>
        <v>\\(\\quad 723096 \\)</v>
      </c>
    </row>
    <row r="648" spans="1:20" x14ac:dyDescent="0.55000000000000004">
      <c r="A648" s="9"/>
      <c r="B648" s="9"/>
      <c r="C648" s="9"/>
      <c r="D648" s="9"/>
      <c r="E648" s="9"/>
      <c r="F648" s="9"/>
      <c r="G648" s="9"/>
      <c r="H648" s="9"/>
      <c r="I648" s="9"/>
      <c r="J648" s="9"/>
      <c r="K648" s="9"/>
      <c r="L648" s="9"/>
      <c r="M648" s="9"/>
      <c r="N648" s="9"/>
      <c r="O648" s="9"/>
      <c r="P648" s="9"/>
      <c r="Q648" s="9"/>
      <c r="R648" s="9"/>
      <c r="S648" s="9"/>
      <c r="T648" s="9"/>
    </row>
    <row r="649" spans="1:20" x14ac:dyDescent="0.55000000000000004">
      <c r="K649" s="1"/>
    </row>
    <row r="650" spans="1:20" x14ac:dyDescent="0.55000000000000004">
      <c r="K650" s="1"/>
    </row>
    <row r="651" spans="1:20" x14ac:dyDescent="0.55000000000000004">
      <c r="K651" s="1"/>
    </row>
    <row r="652" spans="1:20" x14ac:dyDescent="0.55000000000000004">
      <c r="K652" s="1"/>
    </row>
    <row r="653" spans="1:20" x14ac:dyDescent="0.55000000000000004">
      <c r="K653" s="1"/>
    </row>
    <row r="654" spans="1:20" x14ac:dyDescent="0.55000000000000004">
      <c r="K654" s="1"/>
    </row>
    <row r="655" spans="1:20" x14ac:dyDescent="0.55000000000000004">
      <c r="K655" s="1"/>
    </row>
    <row r="656" spans="1:20" x14ac:dyDescent="0.55000000000000004">
      <c r="K656" s="1"/>
    </row>
    <row r="657" spans="11:11" x14ac:dyDescent="0.55000000000000004">
      <c r="K657" s="1"/>
    </row>
    <row r="658" spans="11:11" x14ac:dyDescent="0.55000000000000004">
      <c r="K658" s="1"/>
    </row>
    <row r="659" spans="11:11" x14ac:dyDescent="0.55000000000000004">
      <c r="K659" s="1"/>
    </row>
    <row r="660" spans="11:11" x14ac:dyDescent="0.55000000000000004">
      <c r="K660" s="1"/>
    </row>
    <row r="661" spans="11:11" x14ac:dyDescent="0.55000000000000004">
      <c r="K661" s="1"/>
    </row>
    <row r="662" spans="11:11" x14ac:dyDescent="0.55000000000000004">
      <c r="K662" s="1"/>
    </row>
    <row r="663" spans="11:11" x14ac:dyDescent="0.55000000000000004">
      <c r="K663" s="1"/>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4CC1D-FA6A-4886-B370-E8FD4068C1E9}">
  <dimension ref="A1:V485"/>
  <sheetViews>
    <sheetView topLeftCell="A397" zoomScale="48" zoomScaleNormal="48" workbookViewId="0">
      <selection activeCell="A2" sqref="A2:I2"/>
    </sheetView>
  </sheetViews>
  <sheetFormatPr defaultRowHeight="18" x14ac:dyDescent="0.55000000000000004"/>
  <cols>
    <col min="4" max="4" width="14" bestFit="1" customWidth="1"/>
    <col min="9" max="9" width="117.58203125" bestFit="1" customWidth="1"/>
    <col min="10" max="10" width="12.58203125" bestFit="1" customWidth="1"/>
    <col min="11" max="11" width="9" bestFit="1" customWidth="1"/>
    <col min="12" max="12" width="7.75" bestFit="1" customWidth="1"/>
    <col min="13" max="13" width="4.9140625" bestFit="1" customWidth="1"/>
    <col min="14" max="14" width="7.1640625" bestFit="1" customWidth="1"/>
    <col min="15" max="15" width="5.33203125" bestFit="1" customWidth="1"/>
    <col min="16" max="16" width="12.58203125" bestFit="1" customWidth="1"/>
    <col min="17" max="17" width="7.08203125" bestFit="1" customWidth="1"/>
    <col min="18" max="18" width="7.75" bestFit="1" customWidth="1"/>
    <col min="19" max="19" width="7.83203125" bestFit="1" customWidth="1"/>
    <col min="20" max="20" width="5.33203125" bestFit="1" customWidth="1"/>
    <col min="21" max="21" width="28.75" bestFit="1" customWidth="1"/>
    <col min="22" max="22" width="23.33203125" bestFit="1" customWidth="1"/>
  </cols>
  <sheetData>
    <row r="1" spans="1:22" x14ac:dyDescent="0.55000000000000004">
      <c r="A1" s="51"/>
      <c r="B1" s="49" t="s">
        <v>53</v>
      </c>
      <c r="C1" s="48" t="s">
        <v>54</v>
      </c>
      <c r="D1" s="48" t="s">
        <v>55</v>
      </c>
      <c r="E1" s="48" t="s">
        <v>56</v>
      </c>
      <c r="F1" s="48" t="s">
        <v>57</v>
      </c>
      <c r="G1" s="48" t="s">
        <v>58</v>
      </c>
      <c r="H1" s="49"/>
      <c r="I1" s="51"/>
    </row>
    <row r="2" spans="1:22" x14ac:dyDescent="0.55000000000000004">
      <c r="A2" s="51" t="s">
        <v>60</v>
      </c>
      <c r="B2" s="51"/>
      <c r="C2" s="50" t="s">
        <v>169</v>
      </c>
      <c r="D2" s="50" t="str">
        <f>U2</f>
        <v>\\(\\quad 1　÷　1　=　 \\)</v>
      </c>
      <c r="E2" s="50" t="str">
        <f>V2</f>
        <v>\\(\\quad 1 \\)</v>
      </c>
      <c r="F2" s="50" t="s">
        <v>62</v>
      </c>
      <c r="G2" s="50"/>
      <c r="H2" s="50"/>
      <c r="I2" s="89" t="str">
        <f t="shared" ref="I2" si="0">"INSERT INTO "&amp;A2&amp;"(tangen,question,answer,editor,date,count) VALUES('"&amp;C2&amp;"','"&amp;D2&amp;"','"&amp;E2&amp;"','"&amp;F2&amp;"',NOW(),0);"</f>
        <v>INSERT INTO math(tangen,question,answer,editor,date,count) VALUES('m2200','\\(\\quad 1　÷　1　=　 \\)','\\(\\quad 1 \\)','harazono',NOW(),0);</v>
      </c>
      <c r="J2" s="78" t="s">
        <v>229</v>
      </c>
      <c r="K2" s="1">
        <f>Q2*M2</f>
        <v>1</v>
      </c>
      <c r="L2" t="s">
        <v>241</v>
      </c>
      <c r="M2" s="1">
        <v>1</v>
      </c>
      <c r="N2" t="s">
        <v>234</v>
      </c>
      <c r="O2" t="s">
        <v>230</v>
      </c>
      <c r="P2" s="78" t="s">
        <v>229</v>
      </c>
      <c r="Q2" s="1">
        <v>1</v>
      </c>
      <c r="T2" t="s">
        <v>230</v>
      </c>
      <c r="U2" t="str">
        <f>J2&amp;K2&amp;L2&amp;M2&amp;N2&amp;O2</f>
        <v>\\(\\quad 1　÷　1　=　 \\)</v>
      </c>
      <c r="V2" t="str">
        <f>P2&amp;Q2&amp;R2&amp;S2&amp;T2</f>
        <v>\\(\\quad 1 \\)</v>
      </c>
    </row>
    <row r="3" spans="1:22" x14ac:dyDescent="0.55000000000000004">
      <c r="A3" s="51" t="s">
        <v>60</v>
      </c>
      <c r="B3" s="51"/>
      <c r="C3" s="50" t="s">
        <v>169</v>
      </c>
      <c r="D3" s="50" t="str">
        <f t="shared" ref="D3:D66" si="1">U3</f>
        <v>\\(\\quad 2　÷　2　=　 \\)</v>
      </c>
      <c r="E3" s="50" t="str">
        <f t="shared" ref="E3:E66" si="2">V3</f>
        <v>\\(\\quad 1 \\)</v>
      </c>
      <c r="F3" s="50" t="s">
        <v>62</v>
      </c>
      <c r="G3" s="50"/>
      <c r="H3" s="50"/>
      <c r="I3" s="89" t="str">
        <f t="shared" ref="I3:I66" si="3">"INSERT INTO "&amp;A3&amp;"(tangen,question,answer,editor,date,count) VALUES('"&amp;C3&amp;"','"&amp;D3&amp;"','"&amp;E3&amp;"','"&amp;F3&amp;"',NOW(),0);"</f>
        <v>INSERT INTO math(tangen,question,answer,editor,date,count) VALUES('m2200','\\(\\quad 2　÷　2　=　 \\)','\\(\\quad 1 \\)','harazono',NOW(),0);</v>
      </c>
      <c r="J3" s="78" t="s">
        <v>229</v>
      </c>
      <c r="K3" s="1">
        <f t="shared" ref="K3:K9" si="4">Q3*M3</f>
        <v>2</v>
      </c>
      <c r="L3" t="s">
        <v>241</v>
      </c>
      <c r="M3" s="1">
        <v>2</v>
      </c>
      <c r="N3" t="s">
        <v>234</v>
      </c>
      <c r="O3" t="s">
        <v>230</v>
      </c>
      <c r="P3" s="78" t="s">
        <v>229</v>
      </c>
      <c r="Q3" s="1">
        <v>1</v>
      </c>
      <c r="T3" t="s">
        <v>230</v>
      </c>
      <c r="U3" t="str">
        <f t="shared" ref="U3:U66" si="5">J3&amp;K3&amp;L3&amp;M3&amp;N3&amp;O3</f>
        <v>\\(\\quad 2　÷　2　=　 \\)</v>
      </c>
      <c r="V3" t="str">
        <f t="shared" ref="V3:V66" si="6">P3&amp;Q3&amp;R3&amp;S3&amp;T3</f>
        <v>\\(\\quad 1 \\)</v>
      </c>
    </row>
    <row r="4" spans="1:22" x14ac:dyDescent="0.55000000000000004">
      <c r="A4" s="51" t="s">
        <v>60</v>
      </c>
      <c r="B4" s="51"/>
      <c r="C4" s="50" t="s">
        <v>169</v>
      </c>
      <c r="D4" s="50" t="str">
        <f t="shared" si="1"/>
        <v>\\(\\quad 3　÷　3　=　 \\)</v>
      </c>
      <c r="E4" s="50" t="str">
        <f t="shared" si="2"/>
        <v>\\(\\quad 1 \\)</v>
      </c>
      <c r="F4" s="50" t="s">
        <v>62</v>
      </c>
      <c r="G4" s="50"/>
      <c r="H4" s="50"/>
      <c r="I4" s="89" t="str">
        <f t="shared" si="3"/>
        <v>INSERT INTO math(tangen,question,answer,editor,date,count) VALUES('m2200','\\(\\quad 3　÷　3　=　 \\)','\\(\\quad 1 \\)','harazono',NOW(),0);</v>
      </c>
      <c r="J4" s="78" t="s">
        <v>229</v>
      </c>
      <c r="K4" s="1">
        <f t="shared" si="4"/>
        <v>3</v>
      </c>
      <c r="L4" t="s">
        <v>241</v>
      </c>
      <c r="M4" s="1">
        <v>3</v>
      </c>
      <c r="N4" t="s">
        <v>234</v>
      </c>
      <c r="O4" t="s">
        <v>230</v>
      </c>
      <c r="P4" s="78" t="s">
        <v>229</v>
      </c>
      <c r="Q4" s="1">
        <v>1</v>
      </c>
      <c r="T4" t="s">
        <v>230</v>
      </c>
      <c r="U4" t="str">
        <f t="shared" si="5"/>
        <v>\\(\\quad 3　÷　3　=　 \\)</v>
      </c>
      <c r="V4" t="str">
        <f t="shared" si="6"/>
        <v>\\(\\quad 1 \\)</v>
      </c>
    </row>
    <row r="5" spans="1:22" x14ac:dyDescent="0.55000000000000004">
      <c r="A5" s="51" t="s">
        <v>60</v>
      </c>
      <c r="B5" s="51"/>
      <c r="C5" s="50" t="s">
        <v>169</v>
      </c>
      <c r="D5" s="50" t="str">
        <f t="shared" si="1"/>
        <v>\\(\\quad 4　÷　4　=　 \\)</v>
      </c>
      <c r="E5" s="50" t="str">
        <f t="shared" si="2"/>
        <v>\\(\\quad 1 \\)</v>
      </c>
      <c r="F5" s="50" t="s">
        <v>62</v>
      </c>
      <c r="G5" s="50"/>
      <c r="H5" s="50"/>
      <c r="I5" s="89" t="str">
        <f t="shared" si="3"/>
        <v>INSERT INTO math(tangen,question,answer,editor,date,count) VALUES('m2200','\\(\\quad 4　÷　4　=　 \\)','\\(\\quad 1 \\)','harazono',NOW(),0);</v>
      </c>
      <c r="J5" s="78" t="s">
        <v>229</v>
      </c>
      <c r="K5" s="1">
        <f t="shared" si="4"/>
        <v>4</v>
      </c>
      <c r="L5" t="s">
        <v>241</v>
      </c>
      <c r="M5" s="1">
        <v>4</v>
      </c>
      <c r="N5" t="s">
        <v>234</v>
      </c>
      <c r="O5" t="s">
        <v>230</v>
      </c>
      <c r="P5" s="78" t="s">
        <v>229</v>
      </c>
      <c r="Q5" s="1">
        <v>1</v>
      </c>
      <c r="T5" t="s">
        <v>230</v>
      </c>
      <c r="U5" t="str">
        <f t="shared" si="5"/>
        <v>\\(\\quad 4　÷　4　=　 \\)</v>
      </c>
      <c r="V5" t="str">
        <f t="shared" si="6"/>
        <v>\\(\\quad 1 \\)</v>
      </c>
    </row>
    <row r="6" spans="1:22" x14ac:dyDescent="0.55000000000000004">
      <c r="A6" s="51" t="s">
        <v>60</v>
      </c>
      <c r="B6" s="51"/>
      <c r="C6" s="50" t="s">
        <v>169</v>
      </c>
      <c r="D6" s="50" t="str">
        <f t="shared" si="1"/>
        <v>\\(\\quad 5　÷　5　=　 \\)</v>
      </c>
      <c r="E6" s="50" t="str">
        <f t="shared" si="2"/>
        <v>\\(\\quad 1 \\)</v>
      </c>
      <c r="F6" s="50" t="s">
        <v>62</v>
      </c>
      <c r="G6" s="50"/>
      <c r="H6" s="50"/>
      <c r="I6" s="89" t="str">
        <f t="shared" si="3"/>
        <v>INSERT INTO math(tangen,question,answer,editor,date,count) VALUES('m2200','\\(\\quad 5　÷　5　=　 \\)','\\(\\quad 1 \\)','harazono',NOW(),0);</v>
      </c>
      <c r="J6" s="78" t="s">
        <v>229</v>
      </c>
      <c r="K6" s="1">
        <f t="shared" si="4"/>
        <v>5</v>
      </c>
      <c r="L6" t="s">
        <v>241</v>
      </c>
      <c r="M6" s="1">
        <v>5</v>
      </c>
      <c r="N6" t="s">
        <v>234</v>
      </c>
      <c r="O6" t="s">
        <v>230</v>
      </c>
      <c r="P6" s="78" t="s">
        <v>229</v>
      </c>
      <c r="Q6" s="1">
        <v>1</v>
      </c>
      <c r="T6" t="s">
        <v>230</v>
      </c>
      <c r="U6" t="str">
        <f t="shared" si="5"/>
        <v>\\(\\quad 5　÷　5　=　 \\)</v>
      </c>
      <c r="V6" t="str">
        <f t="shared" si="6"/>
        <v>\\(\\quad 1 \\)</v>
      </c>
    </row>
    <row r="7" spans="1:22" x14ac:dyDescent="0.55000000000000004">
      <c r="A7" s="51" t="s">
        <v>60</v>
      </c>
      <c r="B7" s="51"/>
      <c r="C7" s="50" t="s">
        <v>169</v>
      </c>
      <c r="D7" s="50" t="str">
        <f t="shared" si="1"/>
        <v>\\(\\quad 6　÷　6　=　 \\)</v>
      </c>
      <c r="E7" s="50" t="str">
        <f t="shared" si="2"/>
        <v>\\(\\quad 1 \\)</v>
      </c>
      <c r="F7" s="50" t="s">
        <v>62</v>
      </c>
      <c r="G7" s="50"/>
      <c r="H7" s="50"/>
      <c r="I7" s="89" t="str">
        <f t="shared" si="3"/>
        <v>INSERT INTO math(tangen,question,answer,editor,date,count) VALUES('m2200','\\(\\quad 6　÷　6　=　 \\)','\\(\\quad 1 \\)','harazono',NOW(),0);</v>
      </c>
      <c r="J7" s="78" t="s">
        <v>229</v>
      </c>
      <c r="K7" s="1">
        <f t="shared" si="4"/>
        <v>6</v>
      </c>
      <c r="L7" t="s">
        <v>241</v>
      </c>
      <c r="M7" s="1">
        <v>6</v>
      </c>
      <c r="N7" t="s">
        <v>234</v>
      </c>
      <c r="O7" t="s">
        <v>230</v>
      </c>
      <c r="P7" s="78" t="s">
        <v>229</v>
      </c>
      <c r="Q7" s="1">
        <v>1</v>
      </c>
      <c r="T7" t="s">
        <v>230</v>
      </c>
      <c r="U7" t="str">
        <f t="shared" si="5"/>
        <v>\\(\\quad 6　÷　6　=　 \\)</v>
      </c>
      <c r="V7" t="str">
        <f t="shared" si="6"/>
        <v>\\(\\quad 1 \\)</v>
      </c>
    </row>
    <row r="8" spans="1:22" x14ac:dyDescent="0.55000000000000004">
      <c r="A8" s="51" t="s">
        <v>60</v>
      </c>
      <c r="B8" s="51"/>
      <c r="C8" s="50" t="s">
        <v>169</v>
      </c>
      <c r="D8" s="50" t="str">
        <f t="shared" si="1"/>
        <v>\\(\\quad 7　÷　7　=　 \\)</v>
      </c>
      <c r="E8" s="50" t="str">
        <f t="shared" si="2"/>
        <v>\\(\\quad 1 \\)</v>
      </c>
      <c r="F8" s="50" t="s">
        <v>62</v>
      </c>
      <c r="G8" s="50"/>
      <c r="H8" s="50"/>
      <c r="I8" s="89" t="str">
        <f t="shared" si="3"/>
        <v>INSERT INTO math(tangen,question,answer,editor,date,count) VALUES('m2200','\\(\\quad 7　÷　7　=　 \\)','\\(\\quad 1 \\)','harazono',NOW(),0);</v>
      </c>
      <c r="J8" s="78" t="s">
        <v>229</v>
      </c>
      <c r="K8" s="1">
        <f t="shared" si="4"/>
        <v>7</v>
      </c>
      <c r="L8" t="s">
        <v>241</v>
      </c>
      <c r="M8" s="1">
        <v>7</v>
      </c>
      <c r="N8" t="s">
        <v>234</v>
      </c>
      <c r="O8" t="s">
        <v>230</v>
      </c>
      <c r="P8" s="78" t="s">
        <v>229</v>
      </c>
      <c r="Q8" s="1">
        <v>1</v>
      </c>
      <c r="T8" t="s">
        <v>230</v>
      </c>
      <c r="U8" t="str">
        <f t="shared" si="5"/>
        <v>\\(\\quad 7　÷　7　=　 \\)</v>
      </c>
      <c r="V8" t="str">
        <f t="shared" si="6"/>
        <v>\\(\\quad 1 \\)</v>
      </c>
    </row>
    <row r="9" spans="1:22" x14ac:dyDescent="0.55000000000000004">
      <c r="A9" s="51" t="s">
        <v>60</v>
      </c>
      <c r="B9" s="51"/>
      <c r="C9" s="50" t="s">
        <v>169</v>
      </c>
      <c r="D9" s="50" t="str">
        <f t="shared" si="1"/>
        <v>\\(\\quad 8　÷　8　=　 \\)</v>
      </c>
      <c r="E9" s="50" t="str">
        <f t="shared" si="2"/>
        <v>\\(\\quad 1 \\)</v>
      </c>
      <c r="F9" s="50" t="s">
        <v>62</v>
      </c>
      <c r="G9" s="50"/>
      <c r="H9" s="50"/>
      <c r="I9" s="89" t="str">
        <f t="shared" si="3"/>
        <v>INSERT INTO math(tangen,question,answer,editor,date,count) VALUES('m2200','\\(\\quad 8　÷　8　=　 \\)','\\(\\quad 1 \\)','harazono',NOW(),0);</v>
      </c>
      <c r="J9" s="78" t="s">
        <v>229</v>
      </c>
      <c r="K9" s="1">
        <f t="shared" si="4"/>
        <v>8</v>
      </c>
      <c r="L9" t="s">
        <v>241</v>
      </c>
      <c r="M9" s="1">
        <v>8</v>
      </c>
      <c r="N9" t="s">
        <v>234</v>
      </c>
      <c r="O9" t="s">
        <v>230</v>
      </c>
      <c r="P9" s="78" t="s">
        <v>229</v>
      </c>
      <c r="Q9" s="1">
        <v>1</v>
      </c>
      <c r="T9" t="s">
        <v>230</v>
      </c>
      <c r="U9" t="str">
        <f t="shared" si="5"/>
        <v>\\(\\quad 8　÷　8　=　 \\)</v>
      </c>
      <c r="V9" t="str">
        <f t="shared" si="6"/>
        <v>\\(\\quad 1 \\)</v>
      </c>
    </row>
    <row r="10" spans="1:22" x14ac:dyDescent="0.55000000000000004">
      <c r="A10" s="51" t="s">
        <v>60</v>
      </c>
      <c r="B10" s="51"/>
      <c r="C10" s="50" t="s">
        <v>169</v>
      </c>
      <c r="D10" s="50" t="str">
        <f t="shared" si="1"/>
        <v>\\(\\quad 9　÷　9　=　 \\)</v>
      </c>
      <c r="E10" s="50" t="str">
        <f t="shared" si="2"/>
        <v>\\(\\quad 1 \\)</v>
      </c>
      <c r="F10" s="50" t="s">
        <v>62</v>
      </c>
      <c r="G10" s="50"/>
      <c r="H10" s="50"/>
      <c r="I10" s="89" t="str">
        <f t="shared" si="3"/>
        <v>INSERT INTO math(tangen,question,answer,editor,date,count) VALUES('m2200','\\(\\quad 9　÷　9　=　 \\)','\\(\\quad 1 \\)','harazono',NOW(),0);</v>
      </c>
      <c r="J10" s="78" t="s">
        <v>229</v>
      </c>
      <c r="K10" s="1">
        <f>Q10*M10</f>
        <v>9</v>
      </c>
      <c r="L10" t="s">
        <v>241</v>
      </c>
      <c r="M10" s="1">
        <v>9</v>
      </c>
      <c r="N10" t="s">
        <v>234</v>
      </c>
      <c r="O10" t="s">
        <v>230</v>
      </c>
      <c r="P10" s="78" t="s">
        <v>229</v>
      </c>
      <c r="Q10" s="1">
        <v>1</v>
      </c>
      <c r="T10" t="s">
        <v>230</v>
      </c>
      <c r="U10" t="str">
        <f t="shared" si="5"/>
        <v>\\(\\quad 9　÷　9　=　 \\)</v>
      </c>
      <c r="V10" t="str">
        <f t="shared" si="6"/>
        <v>\\(\\quad 1 \\)</v>
      </c>
    </row>
    <row r="11" spans="1:22" x14ac:dyDescent="0.55000000000000004">
      <c r="A11" s="51" t="s">
        <v>60</v>
      </c>
      <c r="B11" s="51"/>
      <c r="C11" s="50" t="s">
        <v>169</v>
      </c>
      <c r="D11" s="50" t="str">
        <f t="shared" si="1"/>
        <v>\\(\\quad 2　÷　1　=　 \\)</v>
      </c>
      <c r="E11" s="50" t="str">
        <f t="shared" si="2"/>
        <v>\\(\\quad 2 \\)</v>
      </c>
      <c r="F11" s="50" t="s">
        <v>62</v>
      </c>
      <c r="G11" s="50"/>
      <c r="H11" s="50"/>
      <c r="I11" s="89" t="str">
        <f t="shared" si="3"/>
        <v>INSERT INTO math(tangen,question,answer,editor,date,count) VALUES('m2200','\\(\\quad 2　÷　1　=　 \\)','\\(\\quad 2 \\)','harazono',NOW(),0);</v>
      </c>
      <c r="J11" s="78" t="s">
        <v>229</v>
      </c>
      <c r="K11" s="1">
        <f t="shared" ref="K11:K74" si="7">Q11*M11</f>
        <v>2</v>
      </c>
      <c r="L11" t="s">
        <v>241</v>
      </c>
      <c r="M11" s="1">
        <v>1</v>
      </c>
      <c r="N11" t="s">
        <v>234</v>
      </c>
      <c r="O11" t="s">
        <v>230</v>
      </c>
      <c r="P11" s="78" t="s">
        <v>229</v>
      </c>
      <c r="Q11" s="1">
        <v>2</v>
      </c>
      <c r="T11" t="s">
        <v>230</v>
      </c>
      <c r="U11" t="str">
        <f t="shared" si="5"/>
        <v>\\(\\quad 2　÷　1　=　 \\)</v>
      </c>
      <c r="V11" t="str">
        <f t="shared" si="6"/>
        <v>\\(\\quad 2 \\)</v>
      </c>
    </row>
    <row r="12" spans="1:22" x14ac:dyDescent="0.55000000000000004">
      <c r="A12" s="51" t="s">
        <v>60</v>
      </c>
      <c r="B12" s="51"/>
      <c r="C12" s="50" t="s">
        <v>169</v>
      </c>
      <c r="D12" s="50" t="str">
        <f t="shared" si="1"/>
        <v>\\(\\quad 4　÷　2　=　 \\)</v>
      </c>
      <c r="E12" s="50" t="str">
        <f t="shared" si="2"/>
        <v>\\(\\quad 2 \\)</v>
      </c>
      <c r="F12" s="50" t="s">
        <v>62</v>
      </c>
      <c r="G12" s="50"/>
      <c r="H12" s="50"/>
      <c r="I12" s="89" t="str">
        <f t="shared" si="3"/>
        <v>INSERT INTO math(tangen,question,answer,editor,date,count) VALUES('m2200','\\(\\quad 4　÷　2　=　 \\)','\\(\\quad 2 \\)','harazono',NOW(),0);</v>
      </c>
      <c r="J12" s="78" t="s">
        <v>229</v>
      </c>
      <c r="K12" s="1">
        <f t="shared" si="7"/>
        <v>4</v>
      </c>
      <c r="L12" t="s">
        <v>241</v>
      </c>
      <c r="M12" s="1">
        <v>2</v>
      </c>
      <c r="N12" t="s">
        <v>234</v>
      </c>
      <c r="O12" t="s">
        <v>230</v>
      </c>
      <c r="P12" s="78" t="s">
        <v>229</v>
      </c>
      <c r="Q12" s="1">
        <v>2</v>
      </c>
      <c r="T12" t="s">
        <v>230</v>
      </c>
      <c r="U12" t="str">
        <f t="shared" si="5"/>
        <v>\\(\\quad 4　÷　2　=　 \\)</v>
      </c>
      <c r="V12" t="str">
        <f t="shared" si="6"/>
        <v>\\(\\quad 2 \\)</v>
      </c>
    </row>
    <row r="13" spans="1:22" x14ac:dyDescent="0.55000000000000004">
      <c r="A13" s="51" t="s">
        <v>60</v>
      </c>
      <c r="B13" s="51"/>
      <c r="C13" s="50" t="s">
        <v>169</v>
      </c>
      <c r="D13" s="50" t="str">
        <f t="shared" si="1"/>
        <v>\\(\\quad 6　÷　3　=　 \\)</v>
      </c>
      <c r="E13" s="50" t="str">
        <f t="shared" si="2"/>
        <v>\\(\\quad 2 \\)</v>
      </c>
      <c r="F13" s="50" t="s">
        <v>62</v>
      </c>
      <c r="G13" s="50"/>
      <c r="H13" s="50"/>
      <c r="I13" s="89" t="str">
        <f t="shared" si="3"/>
        <v>INSERT INTO math(tangen,question,answer,editor,date,count) VALUES('m2200','\\(\\quad 6　÷　3　=　 \\)','\\(\\quad 2 \\)','harazono',NOW(),0);</v>
      </c>
      <c r="J13" s="78" t="s">
        <v>229</v>
      </c>
      <c r="K13" s="1">
        <f t="shared" si="7"/>
        <v>6</v>
      </c>
      <c r="L13" t="s">
        <v>241</v>
      </c>
      <c r="M13" s="1">
        <v>3</v>
      </c>
      <c r="N13" t="s">
        <v>234</v>
      </c>
      <c r="O13" t="s">
        <v>230</v>
      </c>
      <c r="P13" s="78" t="s">
        <v>229</v>
      </c>
      <c r="Q13" s="1">
        <v>2</v>
      </c>
      <c r="T13" t="s">
        <v>230</v>
      </c>
      <c r="U13" t="str">
        <f t="shared" si="5"/>
        <v>\\(\\quad 6　÷　3　=　 \\)</v>
      </c>
      <c r="V13" t="str">
        <f t="shared" si="6"/>
        <v>\\(\\quad 2 \\)</v>
      </c>
    </row>
    <row r="14" spans="1:22" x14ac:dyDescent="0.55000000000000004">
      <c r="A14" s="51" t="s">
        <v>60</v>
      </c>
      <c r="B14" s="51"/>
      <c r="C14" s="50" t="s">
        <v>169</v>
      </c>
      <c r="D14" s="50" t="str">
        <f t="shared" si="1"/>
        <v>\\(\\quad 8　÷　4　=　 \\)</v>
      </c>
      <c r="E14" s="50" t="str">
        <f t="shared" si="2"/>
        <v>\\(\\quad 2 \\)</v>
      </c>
      <c r="F14" s="50" t="s">
        <v>62</v>
      </c>
      <c r="G14" s="50"/>
      <c r="H14" s="50"/>
      <c r="I14" s="89" t="str">
        <f t="shared" si="3"/>
        <v>INSERT INTO math(tangen,question,answer,editor,date,count) VALUES('m2200','\\(\\quad 8　÷　4　=　 \\)','\\(\\quad 2 \\)','harazono',NOW(),0);</v>
      </c>
      <c r="J14" s="78" t="s">
        <v>229</v>
      </c>
      <c r="K14" s="1">
        <f t="shared" si="7"/>
        <v>8</v>
      </c>
      <c r="L14" t="s">
        <v>241</v>
      </c>
      <c r="M14" s="1">
        <v>4</v>
      </c>
      <c r="N14" t="s">
        <v>234</v>
      </c>
      <c r="O14" t="s">
        <v>230</v>
      </c>
      <c r="P14" s="78" t="s">
        <v>229</v>
      </c>
      <c r="Q14" s="1">
        <v>2</v>
      </c>
      <c r="T14" t="s">
        <v>230</v>
      </c>
      <c r="U14" t="str">
        <f t="shared" si="5"/>
        <v>\\(\\quad 8　÷　4　=　 \\)</v>
      </c>
      <c r="V14" t="str">
        <f t="shared" si="6"/>
        <v>\\(\\quad 2 \\)</v>
      </c>
    </row>
    <row r="15" spans="1:22" x14ac:dyDescent="0.55000000000000004">
      <c r="A15" s="51" t="s">
        <v>60</v>
      </c>
      <c r="B15" s="51"/>
      <c r="C15" s="50" t="s">
        <v>169</v>
      </c>
      <c r="D15" s="50" t="str">
        <f t="shared" si="1"/>
        <v>\\(\\quad 10　÷　5　=　 \\)</v>
      </c>
      <c r="E15" s="50" t="str">
        <f t="shared" si="2"/>
        <v>\\(\\quad 2 \\)</v>
      </c>
      <c r="F15" s="50" t="s">
        <v>62</v>
      </c>
      <c r="G15" s="50"/>
      <c r="H15" s="50"/>
      <c r="I15" s="89" t="str">
        <f t="shared" si="3"/>
        <v>INSERT INTO math(tangen,question,answer,editor,date,count) VALUES('m2200','\\(\\quad 10　÷　5　=　 \\)','\\(\\quad 2 \\)','harazono',NOW(),0);</v>
      </c>
      <c r="J15" s="78" t="s">
        <v>229</v>
      </c>
      <c r="K15" s="1">
        <f t="shared" si="7"/>
        <v>10</v>
      </c>
      <c r="L15" t="s">
        <v>241</v>
      </c>
      <c r="M15" s="1">
        <v>5</v>
      </c>
      <c r="N15" t="s">
        <v>234</v>
      </c>
      <c r="O15" t="s">
        <v>230</v>
      </c>
      <c r="P15" s="78" t="s">
        <v>229</v>
      </c>
      <c r="Q15" s="1">
        <v>2</v>
      </c>
      <c r="T15" t="s">
        <v>230</v>
      </c>
      <c r="U15" t="str">
        <f t="shared" si="5"/>
        <v>\\(\\quad 10　÷　5　=　 \\)</v>
      </c>
      <c r="V15" t="str">
        <f t="shared" si="6"/>
        <v>\\(\\quad 2 \\)</v>
      </c>
    </row>
    <row r="16" spans="1:22" x14ac:dyDescent="0.55000000000000004">
      <c r="A16" s="51" t="s">
        <v>60</v>
      </c>
      <c r="B16" s="51"/>
      <c r="C16" s="50" t="s">
        <v>169</v>
      </c>
      <c r="D16" s="50" t="str">
        <f t="shared" si="1"/>
        <v>\\(\\quad 12　÷　6　=　 \\)</v>
      </c>
      <c r="E16" s="50" t="str">
        <f t="shared" si="2"/>
        <v>\\(\\quad 2 \\)</v>
      </c>
      <c r="F16" s="50" t="s">
        <v>62</v>
      </c>
      <c r="G16" s="50"/>
      <c r="H16" s="50"/>
      <c r="I16" s="89" t="str">
        <f t="shared" si="3"/>
        <v>INSERT INTO math(tangen,question,answer,editor,date,count) VALUES('m2200','\\(\\quad 12　÷　6　=　 \\)','\\(\\quad 2 \\)','harazono',NOW(),0);</v>
      </c>
      <c r="J16" s="78" t="s">
        <v>229</v>
      </c>
      <c r="K16" s="1">
        <f t="shared" si="7"/>
        <v>12</v>
      </c>
      <c r="L16" t="s">
        <v>241</v>
      </c>
      <c r="M16" s="1">
        <v>6</v>
      </c>
      <c r="N16" t="s">
        <v>234</v>
      </c>
      <c r="O16" t="s">
        <v>230</v>
      </c>
      <c r="P16" s="78" t="s">
        <v>229</v>
      </c>
      <c r="Q16" s="1">
        <v>2</v>
      </c>
      <c r="T16" t="s">
        <v>230</v>
      </c>
      <c r="U16" t="str">
        <f t="shared" si="5"/>
        <v>\\(\\quad 12　÷　6　=　 \\)</v>
      </c>
      <c r="V16" t="str">
        <f t="shared" si="6"/>
        <v>\\(\\quad 2 \\)</v>
      </c>
    </row>
    <row r="17" spans="1:22" x14ac:dyDescent="0.55000000000000004">
      <c r="A17" s="51" t="s">
        <v>60</v>
      </c>
      <c r="B17" s="51"/>
      <c r="C17" s="50" t="s">
        <v>169</v>
      </c>
      <c r="D17" s="50" t="str">
        <f t="shared" si="1"/>
        <v>\\(\\quad 14　÷　7　=　 \\)</v>
      </c>
      <c r="E17" s="50" t="str">
        <f t="shared" si="2"/>
        <v>\\(\\quad 2 \\)</v>
      </c>
      <c r="F17" s="50" t="s">
        <v>62</v>
      </c>
      <c r="G17" s="50"/>
      <c r="H17" s="50"/>
      <c r="I17" s="89" t="str">
        <f t="shared" si="3"/>
        <v>INSERT INTO math(tangen,question,answer,editor,date,count) VALUES('m2200','\\(\\quad 14　÷　7　=　 \\)','\\(\\quad 2 \\)','harazono',NOW(),0);</v>
      </c>
      <c r="J17" s="78" t="s">
        <v>229</v>
      </c>
      <c r="K17" s="1">
        <f t="shared" si="7"/>
        <v>14</v>
      </c>
      <c r="L17" t="s">
        <v>241</v>
      </c>
      <c r="M17" s="1">
        <v>7</v>
      </c>
      <c r="N17" t="s">
        <v>234</v>
      </c>
      <c r="O17" t="s">
        <v>230</v>
      </c>
      <c r="P17" s="78" t="s">
        <v>229</v>
      </c>
      <c r="Q17" s="1">
        <v>2</v>
      </c>
      <c r="T17" t="s">
        <v>230</v>
      </c>
      <c r="U17" t="str">
        <f t="shared" si="5"/>
        <v>\\(\\quad 14　÷　7　=　 \\)</v>
      </c>
      <c r="V17" t="str">
        <f t="shared" si="6"/>
        <v>\\(\\quad 2 \\)</v>
      </c>
    </row>
    <row r="18" spans="1:22" x14ac:dyDescent="0.55000000000000004">
      <c r="A18" s="51" t="s">
        <v>60</v>
      </c>
      <c r="B18" s="51"/>
      <c r="C18" s="50" t="s">
        <v>169</v>
      </c>
      <c r="D18" s="50" t="str">
        <f t="shared" si="1"/>
        <v>\\(\\quad 16　÷　8　=　 \\)</v>
      </c>
      <c r="E18" s="50" t="str">
        <f t="shared" si="2"/>
        <v>\\(\\quad 2 \\)</v>
      </c>
      <c r="F18" s="50" t="s">
        <v>62</v>
      </c>
      <c r="G18" s="50"/>
      <c r="H18" s="50"/>
      <c r="I18" s="89" t="str">
        <f t="shared" si="3"/>
        <v>INSERT INTO math(tangen,question,answer,editor,date,count) VALUES('m2200','\\(\\quad 16　÷　8　=　 \\)','\\(\\quad 2 \\)','harazono',NOW(),0);</v>
      </c>
      <c r="J18" s="78" t="s">
        <v>229</v>
      </c>
      <c r="K18" s="1">
        <f t="shared" si="7"/>
        <v>16</v>
      </c>
      <c r="L18" t="s">
        <v>241</v>
      </c>
      <c r="M18" s="1">
        <v>8</v>
      </c>
      <c r="N18" t="s">
        <v>234</v>
      </c>
      <c r="O18" t="s">
        <v>230</v>
      </c>
      <c r="P18" s="78" t="s">
        <v>229</v>
      </c>
      <c r="Q18" s="1">
        <v>2</v>
      </c>
      <c r="T18" t="s">
        <v>230</v>
      </c>
      <c r="U18" t="str">
        <f t="shared" si="5"/>
        <v>\\(\\quad 16　÷　8　=　 \\)</v>
      </c>
      <c r="V18" t="str">
        <f t="shared" si="6"/>
        <v>\\(\\quad 2 \\)</v>
      </c>
    </row>
    <row r="19" spans="1:22" x14ac:dyDescent="0.55000000000000004">
      <c r="A19" s="51" t="s">
        <v>60</v>
      </c>
      <c r="B19" s="51"/>
      <c r="C19" s="50" t="s">
        <v>169</v>
      </c>
      <c r="D19" s="50" t="str">
        <f t="shared" si="1"/>
        <v>\\(\\quad 18　÷　9　=　 \\)</v>
      </c>
      <c r="E19" s="50" t="str">
        <f t="shared" si="2"/>
        <v>\\(\\quad 2 \\)</v>
      </c>
      <c r="F19" s="50" t="s">
        <v>62</v>
      </c>
      <c r="G19" s="50"/>
      <c r="H19" s="50"/>
      <c r="I19" s="89" t="str">
        <f t="shared" si="3"/>
        <v>INSERT INTO math(tangen,question,answer,editor,date,count) VALUES('m2200','\\(\\quad 18　÷　9　=　 \\)','\\(\\quad 2 \\)','harazono',NOW(),0);</v>
      </c>
      <c r="J19" s="78" t="s">
        <v>229</v>
      </c>
      <c r="K19" s="1">
        <f t="shared" si="7"/>
        <v>18</v>
      </c>
      <c r="L19" t="s">
        <v>241</v>
      </c>
      <c r="M19" s="1">
        <v>9</v>
      </c>
      <c r="N19" t="s">
        <v>234</v>
      </c>
      <c r="O19" t="s">
        <v>230</v>
      </c>
      <c r="P19" s="78" t="s">
        <v>229</v>
      </c>
      <c r="Q19" s="1">
        <v>2</v>
      </c>
      <c r="T19" t="s">
        <v>230</v>
      </c>
      <c r="U19" t="str">
        <f t="shared" si="5"/>
        <v>\\(\\quad 18　÷　9　=　 \\)</v>
      </c>
      <c r="V19" t="str">
        <f t="shared" si="6"/>
        <v>\\(\\quad 2 \\)</v>
      </c>
    </row>
    <row r="20" spans="1:22" x14ac:dyDescent="0.55000000000000004">
      <c r="A20" s="51" t="s">
        <v>60</v>
      </c>
      <c r="B20" s="51"/>
      <c r="C20" s="50" t="s">
        <v>169</v>
      </c>
      <c r="D20" s="50" t="str">
        <f t="shared" si="1"/>
        <v>\\(\\quad 3　÷　1　=　 \\)</v>
      </c>
      <c r="E20" s="50" t="str">
        <f t="shared" si="2"/>
        <v>\\(\\quad 3 \\)</v>
      </c>
      <c r="F20" s="50" t="s">
        <v>62</v>
      </c>
      <c r="G20" s="50"/>
      <c r="H20" s="50"/>
      <c r="I20" s="89" t="str">
        <f t="shared" si="3"/>
        <v>INSERT INTO math(tangen,question,answer,editor,date,count) VALUES('m2200','\\(\\quad 3　÷　1　=　 \\)','\\(\\quad 3 \\)','harazono',NOW(),0);</v>
      </c>
      <c r="J20" s="78" t="s">
        <v>229</v>
      </c>
      <c r="K20" s="1">
        <f t="shared" si="7"/>
        <v>3</v>
      </c>
      <c r="L20" t="s">
        <v>241</v>
      </c>
      <c r="M20" s="1">
        <v>1</v>
      </c>
      <c r="N20" t="s">
        <v>234</v>
      </c>
      <c r="O20" t="s">
        <v>230</v>
      </c>
      <c r="P20" s="78" t="s">
        <v>229</v>
      </c>
      <c r="Q20" s="1">
        <v>3</v>
      </c>
      <c r="T20" t="s">
        <v>230</v>
      </c>
      <c r="U20" t="str">
        <f t="shared" si="5"/>
        <v>\\(\\quad 3　÷　1　=　 \\)</v>
      </c>
      <c r="V20" t="str">
        <f t="shared" si="6"/>
        <v>\\(\\quad 3 \\)</v>
      </c>
    </row>
    <row r="21" spans="1:22" x14ac:dyDescent="0.55000000000000004">
      <c r="A21" s="51" t="s">
        <v>60</v>
      </c>
      <c r="B21" s="51"/>
      <c r="C21" s="50" t="s">
        <v>169</v>
      </c>
      <c r="D21" s="50" t="str">
        <f t="shared" si="1"/>
        <v>\\(\\quad 6　÷　2　=　 \\)</v>
      </c>
      <c r="E21" s="50" t="str">
        <f t="shared" si="2"/>
        <v>\\(\\quad 3 \\)</v>
      </c>
      <c r="F21" s="50" t="s">
        <v>62</v>
      </c>
      <c r="G21" s="50"/>
      <c r="H21" s="50"/>
      <c r="I21" s="89" t="str">
        <f t="shared" si="3"/>
        <v>INSERT INTO math(tangen,question,answer,editor,date,count) VALUES('m2200','\\(\\quad 6　÷　2　=　 \\)','\\(\\quad 3 \\)','harazono',NOW(),0);</v>
      </c>
      <c r="J21" s="78" t="s">
        <v>229</v>
      </c>
      <c r="K21" s="1">
        <f t="shared" si="7"/>
        <v>6</v>
      </c>
      <c r="L21" t="s">
        <v>241</v>
      </c>
      <c r="M21" s="1">
        <v>2</v>
      </c>
      <c r="N21" t="s">
        <v>234</v>
      </c>
      <c r="O21" t="s">
        <v>230</v>
      </c>
      <c r="P21" s="78" t="s">
        <v>229</v>
      </c>
      <c r="Q21" s="1">
        <v>3</v>
      </c>
      <c r="T21" t="s">
        <v>230</v>
      </c>
      <c r="U21" t="str">
        <f t="shared" si="5"/>
        <v>\\(\\quad 6　÷　2　=　 \\)</v>
      </c>
      <c r="V21" t="str">
        <f t="shared" si="6"/>
        <v>\\(\\quad 3 \\)</v>
      </c>
    </row>
    <row r="22" spans="1:22" x14ac:dyDescent="0.55000000000000004">
      <c r="A22" s="51" t="s">
        <v>60</v>
      </c>
      <c r="B22" s="51"/>
      <c r="C22" s="50" t="s">
        <v>169</v>
      </c>
      <c r="D22" s="50" t="str">
        <f t="shared" si="1"/>
        <v>\\(\\quad 9　÷　3　=　 \\)</v>
      </c>
      <c r="E22" s="50" t="str">
        <f t="shared" si="2"/>
        <v>\\(\\quad 3 \\)</v>
      </c>
      <c r="F22" s="50" t="s">
        <v>62</v>
      </c>
      <c r="G22" s="50"/>
      <c r="H22" s="50"/>
      <c r="I22" s="89" t="str">
        <f t="shared" si="3"/>
        <v>INSERT INTO math(tangen,question,answer,editor,date,count) VALUES('m2200','\\(\\quad 9　÷　3　=　 \\)','\\(\\quad 3 \\)','harazono',NOW(),0);</v>
      </c>
      <c r="J22" s="78" t="s">
        <v>229</v>
      </c>
      <c r="K22" s="1">
        <f t="shared" si="7"/>
        <v>9</v>
      </c>
      <c r="L22" t="s">
        <v>241</v>
      </c>
      <c r="M22" s="1">
        <v>3</v>
      </c>
      <c r="N22" t="s">
        <v>234</v>
      </c>
      <c r="O22" t="s">
        <v>230</v>
      </c>
      <c r="P22" s="78" t="s">
        <v>229</v>
      </c>
      <c r="Q22" s="1">
        <v>3</v>
      </c>
      <c r="T22" t="s">
        <v>230</v>
      </c>
      <c r="U22" t="str">
        <f t="shared" si="5"/>
        <v>\\(\\quad 9　÷　3　=　 \\)</v>
      </c>
      <c r="V22" t="str">
        <f t="shared" si="6"/>
        <v>\\(\\quad 3 \\)</v>
      </c>
    </row>
    <row r="23" spans="1:22" x14ac:dyDescent="0.55000000000000004">
      <c r="A23" s="51" t="s">
        <v>60</v>
      </c>
      <c r="B23" s="51"/>
      <c r="C23" s="50" t="s">
        <v>169</v>
      </c>
      <c r="D23" s="50" t="str">
        <f t="shared" si="1"/>
        <v>\\(\\quad 12　÷　4　=　 \\)</v>
      </c>
      <c r="E23" s="50" t="str">
        <f t="shared" si="2"/>
        <v>\\(\\quad 3 \\)</v>
      </c>
      <c r="F23" s="50" t="s">
        <v>62</v>
      </c>
      <c r="G23" s="50"/>
      <c r="H23" s="50"/>
      <c r="I23" s="89" t="str">
        <f t="shared" si="3"/>
        <v>INSERT INTO math(tangen,question,answer,editor,date,count) VALUES('m2200','\\(\\quad 12　÷　4　=　 \\)','\\(\\quad 3 \\)','harazono',NOW(),0);</v>
      </c>
      <c r="J23" s="78" t="s">
        <v>229</v>
      </c>
      <c r="K23" s="1">
        <f t="shared" si="7"/>
        <v>12</v>
      </c>
      <c r="L23" t="s">
        <v>241</v>
      </c>
      <c r="M23" s="1">
        <v>4</v>
      </c>
      <c r="N23" t="s">
        <v>234</v>
      </c>
      <c r="O23" t="s">
        <v>230</v>
      </c>
      <c r="P23" s="78" t="s">
        <v>229</v>
      </c>
      <c r="Q23" s="1">
        <v>3</v>
      </c>
      <c r="T23" t="s">
        <v>230</v>
      </c>
      <c r="U23" t="str">
        <f t="shared" si="5"/>
        <v>\\(\\quad 12　÷　4　=　 \\)</v>
      </c>
      <c r="V23" t="str">
        <f t="shared" si="6"/>
        <v>\\(\\quad 3 \\)</v>
      </c>
    </row>
    <row r="24" spans="1:22" x14ac:dyDescent="0.55000000000000004">
      <c r="A24" s="51" t="s">
        <v>60</v>
      </c>
      <c r="B24" s="51"/>
      <c r="C24" s="50" t="s">
        <v>169</v>
      </c>
      <c r="D24" s="50" t="str">
        <f t="shared" si="1"/>
        <v>\\(\\quad 15　÷　5　=　 \\)</v>
      </c>
      <c r="E24" s="50" t="str">
        <f t="shared" si="2"/>
        <v>\\(\\quad 3 \\)</v>
      </c>
      <c r="F24" s="50" t="s">
        <v>62</v>
      </c>
      <c r="G24" s="50"/>
      <c r="H24" s="50"/>
      <c r="I24" s="89" t="str">
        <f t="shared" si="3"/>
        <v>INSERT INTO math(tangen,question,answer,editor,date,count) VALUES('m2200','\\(\\quad 15　÷　5　=　 \\)','\\(\\quad 3 \\)','harazono',NOW(),0);</v>
      </c>
      <c r="J24" s="78" t="s">
        <v>229</v>
      </c>
      <c r="K24" s="1">
        <f t="shared" si="7"/>
        <v>15</v>
      </c>
      <c r="L24" t="s">
        <v>241</v>
      </c>
      <c r="M24" s="1">
        <v>5</v>
      </c>
      <c r="N24" t="s">
        <v>234</v>
      </c>
      <c r="O24" t="s">
        <v>230</v>
      </c>
      <c r="P24" s="78" t="s">
        <v>229</v>
      </c>
      <c r="Q24" s="1">
        <v>3</v>
      </c>
      <c r="T24" t="s">
        <v>230</v>
      </c>
      <c r="U24" t="str">
        <f t="shared" si="5"/>
        <v>\\(\\quad 15　÷　5　=　 \\)</v>
      </c>
      <c r="V24" t="str">
        <f t="shared" si="6"/>
        <v>\\(\\quad 3 \\)</v>
      </c>
    </row>
    <row r="25" spans="1:22" x14ac:dyDescent="0.55000000000000004">
      <c r="A25" s="51" t="s">
        <v>60</v>
      </c>
      <c r="B25" s="51"/>
      <c r="C25" s="50" t="s">
        <v>169</v>
      </c>
      <c r="D25" s="50" t="str">
        <f t="shared" si="1"/>
        <v>\\(\\quad 18　÷　6　=　 \\)</v>
      </c>
      <c r="E25" s="50" t="str">
        <f t="shared" si="2"/>
        <v>\\(\\quad 3 \\)</v>
      </c>
      <c r="F25" s="50" t="s">
        <v>62</v>
      </c>
      <c r="G25" s="50"/>
      <c r="H25" s="50"/>
      <c r="I25" s="89" t="str">
        <f t="shared" si="3"/>
        <v>INSERT INTO math(tangen,question,answer,editor,date,count) VALUES('m2200','\\(\\quad 18　÷　6　=　 \\)','\\(\\quad 3 \\)','harazono',NOW(),0);</v>
      </c>
      <c r="J25" s="78" t="s">
        <v>229</v>
      </c>
      <c r="K25" s="1">
        <f t="shared" si="7"/>
        <v>18</v>
      </c>
      <c r="L25" t="s">
        <v>241</v>
      </c>
      <c r="M25" s="1">
        <v>6</v>
      </c>
      <c r="N25" t="s">
        <v>234</v>
      </c>
      <c r="O25" t="s">
        <v>230</v>
      </c>
      <c r="P25" s="78" t="s">
        <v>229</v>
      </c>
      <c r="Q25" s="1">
        <v>3</v>
      </c>
      <c r="T25" t="s">
        <v>230</v>
      </c>
      <c r="U25" t="str">
        <f t="shared" si="5"/>
        <v>\\(\\quad 18　÷　6　=　 \\)</v>
      </c>
      <c r="V25" t="str">
        <f t="shared" si="6"/>
        <v>\\(\\quad 3 \\)</v>
      </c>
    </row>
    <row r="26" spans="1:22" x14ac:dyDescent="0.55000000000000004">
      <c r="A26" s="51" t="s">
        <v>60</v>
      </c>
      <c r="B26" s="51"/>
      <c r="C26" s="50" t="s">
        <v>169</v>
      </c>
      <c r="D26" s="50" t="str">
        <f t="shared" si="1"/>
        <v>\\(\\quad 21　÷　7　=　 \\)</v>
      </c>
      <c r="E26" s="50" t="str">
        <f t="shared" si="2"/>
        <v>\\(\\quad 3 \\)</v>
      </c>
      <c r="F26" s="50" t="s">
        <v>62</v>
      </c>
      <c r="G26" s="50"/>
      <c r="H26" s="50"/>
      <c r="I26" s="89" t="str">
        <f t="shared" si="3"/>
        <v>INSERT INTO math(tangen,question,answer,editor,date,count) VALUES('m2200','\\(\\quad 21　÷　7　=　 \\)','\\(\\quad 3 \\)','harazono',NOW(),0);</v>
      </c>
      <c r="J26" s="78" t="s">
        <v>229</v>
      </c>
      <c r="K26" s="1">
        <f t="shared" si="7"/>
        <v>21</v>
      </c>
      <c r="L26" t="s">
        <v>241</v>
      </c>
      <c r="M26" s="1">
        <v>7</v>
      </c>
      <c r="N26" t="s">
        <v>234</v>
      </c>
      <c r="O26" t="s">
        <v>230</v>
      </c>
      <c r="P26" s="78" t="s">
        <v>229</v>
      </c>
      <c r="Q26" s="1">
        <v>3</v>
      </c>
      <c r="T26" t="s">
        <v>230</v>
      </c>
      <c r="U26" t="str">
        <f t="shared" si="5"/>
        <v>\\(\\quad 21　÷　7　=　 \\)</v>
      </c>
      <c r="V26" t="str">
        <f t="shared" si="6"/>
        <v>\\(\\quad 3 \\)</v>
      </c>
    </row>
    <row r="27" spans="1:22" x14ac:dyDescent="0.55000000000000004">
      <c r="A27" s="51" t="s">
        <v>60</v>
      </c>
      <c r="B27" s="51"/>
      <c r="C27" s="50" t="s">
        <v>169</v>
      </c>
      <c r="D27" s="50" t="str">
        <f t="shared" si="1"/>
        <v>\\(\\quad 24　÷　8　=　 \\)</v>
      </c>
      <c r="E27" s="50" t="str">
        <f t="shared" si="2"/>
        <v>\\(\\quad 3 \\)</v>
      </c>
      <c r="F27" s="50" t="s">
        <v>62</v>
      </c>
      <c r="G27" s="50"/>
      <c r="H27" s="50"/>
      <c r="I27" s="89" t="str">
        <f t="shared" si="3"/>
        <v>INSERT INTO math(tangen,question,answer,editor,date,count) VALUES('m2200','\\(\\quad 24　÷　8　=　 \\)','\\(\\quad 3 \\)','harazono',NOW(),0);</v>
      </c>
      <c r="J27" s="78" t="s">
        <v>229</v>
      </c>
      <c r="K27" s="1">
        <f t="shared" si="7"/>
        <v>24</v>
      </c>
      <c r="L27" t="s">
        <v>241</v>
      </c>
      <c r="M27" s="1">
        <v>8</v>
      </c>
      <c r="N27" t="s">
        <v>234</v>
      </c>
      <c r="O27" t="s">
        <v>230</v>
      </c>
      <c r="P27" s="78" t="s">
        <v>229</v>
      </c>
      <c r="Q27" s="1">
        <v>3</v>
      </c>
      <c r="T27" t="s">
        <v>230</v>
      </c>
      <c r="U27" t="str">
        <f t="shared" si="5"/>
        <v>\\(\\quad 24　÷　8　=　 \\)</v>
      </c>
      <c r="V27" t="str">
        <f t="shared" si="6"/>
        <v>\\(\\quad 3 \\)</v>
      </c>
    </row>
    <row r="28" spans="1:22" x14ac:dyDescent="0.55000000000000004">
      <c r="A28" s="51" t="s">
        <v>60</v>
      </c>
      <c r="B28" s="51"/>
      <c r="C28" s="50" t="s">
        <v>169</v>
      </c>
      <c r="D28" s="50" t="str">
        <f t="shared" si="1"/>
        <v>\\(\\quad 27　÷　9　=　 \\)</v>
      </c>
      <c r="E28" s="50" t="str">
        <f t="shared" si="2"/>
        <v>\\(\\quad 3 \\)</v>
      </c>
      <c r="F28" s="50" t="s">
        <v>62</v>
      </c>
      <c r="G28" s="50"/>
      <c r="H28" s="50"/>
      <c r="I28" s="89" t="str">
        <f t="shared" si="3"/>
        <v>INSERT INTO math(tangen,question,answer,editor,date,count) VALUES('m2200','\\(\\quad 27　÷　9　=　 \\)','\\(\\quad 3 \\)','harazono',NOW(),0);</v>
      </c>
      <c r="J28" s="78" t="s">
        <v>229</v>
      </c>
      <c r="K28" s="1">
        <f t="shared" si="7"/>
        <v>27</v>
      </c>
      <c r="L28" t="s">
        <v>241</v>
      </c>
      <c r="M28" s="1">
        <v>9</v>
      </c>
      <c r="N28" t="s">
        <v>234</v>
      </c>
      <c r="O28" t="s">
        <v>230</v>
      </c>
      <c r="P28" s="78" t="s">
        <v>229</v>
      </c>
      <c r="Q28" s="1">
        <v>3</v>
      </c>
      <c r="T28" t="s">
        <v>230</v>
      </c>
      <c r="U28" t="str">
        <f t="shared" si="5"/>
        <v>\\(\\quad 27　÷　9　=　 \\)</v>
      </c>
      <c r="V28" t="str">
        <f t="shared" si="6"/>
        <v>\\(\\quad 3 \\)</v>
      </c>
    </row>
    <row r="29" spans="1:22" x14ac:dyDescent="0.55000000000000004">
      <c r="A29" s="51" t="s">
        <v>60</v>
      </c>
      <c r="B29" s="51"/>
      <c r="C29" s="50" t="s">
        <v>169</v>
      </c>
      <c r="D29" s="50" t="str">
        <f t="shared" si="1"/>
        <v>\\(\\quad 4　÷　1　=　 \\)</v>
      </c>
      <c r="E29" s="50" t="str">
        <f t="shared" si="2"/>
        <v>\\(\\quad 4 \\)</v>
      </c>
      <c r="F29" s="50" t="s">
        <v>62</v>
      </c>
      <c r="G29" s="50"/>
      <c r="H29" s="50"/>
      <c r="I29" s="89" t="str">
        <f t="shared" si="3"/>
        <v>INSERT INTO math(tangen,question,answer,editor,date,count) VALUES('m2200','\\(\\quad 4　÷　1　=　 \\)','\\(\\quad 4 \\)','harazono',NOW(),0);</v>
      </c>
      <c r="J29" s="78" t="s">
        <v>229</v>
      </c>
      <c r="K29" s="1">
        <f t="shared" si="7"/>
        <v>4</v>
      </c>
      <c r="L29" t="s">
        <v>241</v>
      </c>
      <c r="M29" s="1">
        <v>1</v>
      </c>
      <c r="N29" t="s">
        <v>234</v>
      </c>
      <c r="O29" t="s">
        <v>230</v>
      </c>
      <c r="P29" s="78" t="s">
        <v>229</v>
      </c>
      <c r="Q29" s="1">
        <v>4</v>
      </c>
      <c r="T29" t="s">
        <v>230</v>
      </c>
      <c r="U29" t="str">
        <f t="shared" si="5"/>
        <v>\\(\\quad 4　÷　1　=　 \\)</v>
      </c>
      <c r="V29" t="str">
        <f t="shared" si="6"/>
        <v>\\(\\quad 4 \\)</v>
      </c>
    </row>
    <row r="30" spans="1:22" x14ac:dyDescent="0.55000000000000004">
      <c r="A30" s="51" t="s">
        <v>60</v>
      </c>
      <c r="B30" s="51"/>
      <c r="C30" s="50" t="s">
        <v>169</v>
      </c>
      <c r="D30" s="50" t="str">
        <f t="shared" si="1"/>
        <v>\\(\\quad 8　÷　2　=　 \\)</v>
      </c>
      <c r="E30" s="50" t="str">
        <f t="shared" si="2"/>
        <v>\\(\\quad 4 \\)</v>
      </c>
      <c r="F30" s="50" t="s">
        <v>62</v>
      </c>
      <c r="G30" s="50"/>
      <c r="H30" s="50"/>
      <c r="I30" s="89" t="str">
        <f t="shared" si="3"/>
        <v>INSERT INTO math(tangen,question,answer,editor,date,count) VALUES('m2200','\\(\\quad 8　÷　2　=　 \\)','\\(\\quad 4 \\)','harazono',NOW(),0);</v>
      </c>
      <c r="J30" s="78" t="s">
        <v>229</v>
      </c>
      <c r="K30" s="1">
        <f t="shared" si="7"/>
        <v>8</v>
      </c>
      <c r="L30" t="s">
        <v>241</v>
      </c>
      <c r="M30" s="1">
        <v>2</v>
      </c>
      <c r="N30" t="s">
        <v>234</v>
      </c>
      <c r="O30" t="s">
        <v>230</v>
      </c>
      <c r="P30" s="78" t="s">
        <v>229</v>
      </c>
      <c r="Q30" s="1">
        <v>4</v>
      </c>
      <c r="T30" t="s">
        <v>230</v>
      </c>
      <c r="U30" t="str">
        <f t="shared" si="5"/>
        <v>\\(\\quad 8　÷　2　=　 \\)</v>
      </c>
      <c r="V30" t="str">
        <f t="shared" si="6"/>
        <v>\\(\\quad 4 \\)</v>
      </c>
    </row>
    <row r="31" spans="1:22" x14ac:dyDescent="0.55000000000000004">
      <c r="A31" s="51" t="s">
        <v>60</v>
      </c>
      <c r="B31" s="51"/>
      <c r="C31" s="50" t="s">
        <v>169</v>
      </c>
      <c r="D31" s="50" t="str">
        <f t="shared" si="1"/>
        <v>\\(\\quad 12　÷　3　=　 \\)</v>
      </c>
      <c r="E31" s="50" t="str">
        <f t="shared" si="2"/>
        <v>\\(\\quad 4 \\)</v>
      </c>
      <c r="F31" s="50" t="s">
        <v>62</v>
      </c>
      <c r="G31" s="50"/>
      <c r="H31" s="50"/>
      <c r="I31" s="89" t="str">
        <f t="shared" si="3"/>
        <v>INSERT INTO math(tangen,question,answer,editor,date,count) VALUES('m2200','\\(\\quad 12　÷　3　=　 \\)','\\(\\quad 4 \\)','harazono',NOW(),0);</v>
      </c>
      <c r="J31" s="78" t="s">
        <v>229</v>
      </c>
      <c r="K31" s="1">
        <f t="shared" si="7"/>
        <v>12</v>
      </c>
      <c r="L31" t="s">
        <v>241</v>
      </c>
      <c r="M31" s="1">
        <v>3</v>
      </c>
      <c r="N31" t="s">
        <v>234</v>
      </c>
      <c r="O31" t="s">
        <v>230</v>
      </c>
      <c r="P31" s="78" t="s">
        <v>229</v>
      </c>
      <c r="Q31" s="1">
        <v>4</v>
      </c>
      <c r="T31" t="s">
        <v>230</v>
      </c>
      <c r="U31" t="str">
        <f t="shared" si="5"/>
        <v>\\(\\quad 12　÷　3　=　 \\)</v>
      </c>
      <c r="V31" t="str">
        <f t="shared" si="6"/>
        <v>\\(\\quad 4 \\)</v>
      </c>
    </row>
    <row r="32" spans="1:22" x14ac:dyDescent="0.55000000000000004">
      <c r="A32" s="51" t="s">
        <v>60</v>
      </c>
      <c r="B32" s="51"/>
      <c r="C32" s="50" t="s">
        <v>169</v>
      </c>
      <c r="D32" s="50" t="str">
        <f t="shared" si="1"/>
        <v>\\(\\quad 16　÷　4　=　 \\)</v>
      </c>
      <c r="E32" s="50" t="str">
        <f t="shared" si="2"/>
        <v>\\(\\quad 4 \\)</v>
      </c>
      <c r="F32" s="50" t="s">
        <v>62</v>
      </c>
      <c r="G32" s="50"/>
      <c r="H32" s="50"/>
      <c r="I32" s="89" t="str">
        <f t="shared" si="3"/>
        <v>INSERT INTO math(tangen,question,answer,editor,date,count) VALUES('m2200','\\(\\quad 16　÷　4　=　 \\)','\\(\\quad 4 \\)','harazono',NOW(),0);</v>
      </c>
      <c r="J32" s="78" t="s">
        <v>229</v>
      </c>
      <c r="K32" s="1">
        <f t="shared" si="7"/>
        <v>16</v>
      </c>
      <c r="L32" t="s">
        <v>241</v>
      </c>
      <c r="M32" s="1">
        <v>4</v>
      </c>
      <c r="N32" t="s">
        <v>234</v>
      </c>
      <c r="O32" t="s">
        <v>230</v>
      </c>
      <c r="P32" s="78" t="s">
        <v>229</v>
      </c>
      <c r="Q32" s="1">
        <v>4</v>
      </c>
      <c r="T32" t="s">
        <v>230</v>
      </c>
      <c r="U32" t="str">
        <f t="shared" si="5"/>
        <v>\\(\\quad 16　÷　4　=　 \\)</v>
      </c>
      <c r="V32" t="str">
        <f t="shared" si="6"/>
        <v>\\(\\quad 4 \\)</v>
      </c>
    </row>
    <row r="33" spans="1:22" x14ac:dyDescent="0.55000000000000004">
      <c r="A33" s="51" t="s">
        <v>60</v>
      </c>
      <c r="B33" s="51"/>
      <c r="C33" s="50" t="s">
        <v>169</v>
      </c>
      <c r="D33" s="50" t="str">
        <f t="shared" si="1"/>
        <v>\\(\\quad 20　÷　5　=　 \\)</v>
      </c>
      <c r="E33" s="50" t="str">
        <f t="shared" si="2"/>
        <v>\\(\\quad 4 \\)</v>
      </c>
      <c r="F33" s="50" t="s">
        <v>62</v>
      </c>
      <c r="G33" s="50"/>
      <c r="H33" s="50"/>
      <c r="I33" s="89" t="str">
        <f t="shared" si="3"/>
        <v>INSERT INTO math(tangen,question,answer,editor,date,count) VALUES('m2200','\\(\\quad 20　÷　5　=　 \\)','\\(\\quad 4 \\)','harazono',NOW(),0);</v>
      </c>
      <c r="J33" s="78" t="s">
        <v>229</v>
      </c>
      <c r="K33" s="1">
        <f t="shared" si="7"/>
        <v>20</v>
      </c>
      <c r="L33" t="s">
        <v>241</v>
      </c>
      <c r="M33" s="1">
        <v>5</v>
      </c>
      <c r="N33" t="s">
        <v>234</v>
      </c>
      <c r="O33" t="s">
        <v>230</v>
      </c>
      <c r="P33" s="78" t="s">
        <v>229</v>
      </c>
      <c r="Q33" s="1">
        <v>4</v>
      </c>
      <c r="T33" t="s">
        <v>230</v>
      </c>
      <c r="U33" t="str">
        <f t="shared" si="5"/>
        <v>\\(\\quad 20　÷　5　=　 \\)</v>
      </c>
      <c r="V33" t="str">
        <f t="shared" si="6"/>
        <v>\\(\\quad 4 \\)</v>
      </c>
    </row>
    <row r="34" spans="1:22" x14ac:dyDescent="0.55000000000000004">
      <c r="A34" s="51" t="s">
        <v>60</v>
      </c>
      <c r="B34" s="51"/>
      <c r="C34" s="50" t="s">
        <v>169</v>
      </c>
      <c r="D34" s="50" t="str">
        <f t="shared" si="1"/>
        <v>\\(\\quad 24　÷　6　=　 \\)</v>
      </c>
      <c r="E34" s="50" t="str">
        <f t="shared" si="2"/>
        <v>\\(\\quad 4 \\)</v>
      </c>
      <c r="F34" s="50" t="s">
        <v>62</v>
      </c>
      <c r="G34" s="50"/>
      <c r="H34" s="50"/>
      <c r="I34" s="89" t="str">
        <f t="shared" si="3"/>
        <v>INSERT INTO math(tangen,question,answer,editor,date,count) VALUES('m2200','\\(\\quad 24　÷　6　=　 \\)','\\(\\quad 4 \\)','harazono',NOW(),0);</v>
      </c>
      <c r="J34" s="78" t="s">
        <v>229</v>
      </c>
      <c r="K34" s="1">
        <f t="shared" si="7"/>
        <v>24</v>
      </c>
      <c r="L34" t="s">
        <v>241</v>
      </c>
      <c r="M34" s="1">
        <v>6</v>
      </c>
      <c r="N34" t="s">
        <v>234</v>
      </c>
      <c r="O34" t="s">
        <v>230</v>
      </c>
      <c r="P34" s="78" t="s">
        <v>229</v>
      </c>
      <c r="Q34" s="1">
        <v>4</v>
      </c>
      <c r="T34" t="s">
        <v>230</v>
      </c>
      <c r="U34" t="str">
        <f t="shared" si="5"/>
        <v>\\(\\quad 24　÷　6　=　 \\)</v>
      </c>
      <c r="V34" t="str">
        <f t="shared" si="6"/>
        <v>\\(\\quad 4 \\)</v>
      </c>
    </row>
    <row r="35" spans="1:22" x14ac:dyDescent="0.55000000000000004">
      <c r="A35" s="51" t="s">
        <v>60</v>
      </c>
      <c r="B35" s="51"/>
      <c r="C35" s="50" t="s">
        <v>169</v>
      </c>
      <c r="D35" s="50" t="str">
        <f t="shared" si="1"/>
        <v>\\(\\quad 28　÷　7　=　 \\)</v>
      </c>
      <c r="E35" s="50" t="str">
        <f t="shared" si="2"/>
        <v>\\(\\quad 4 \\)</v>
      </c>
      <c r="F35" s="50" t="s">
        <v>62</v>
      </c>
      <c r="G35" s="50"/>
      <c r="H35" s="50"/>
      <c r="I35" s="89" t="str">
        <f t="shared" si="3"/>
        <v>INSERT INTO math(tangen,question,answer,editor,date,count) VALUES('m2200','\\(\\quad 28　÷　7　=　 \\)','\\(\\quad 4 \\)','harazono',NOW(),0);</v>
      </c>
      <c r="J35" s="78" t="s">
        <v>229</v>
      </c>
      <c r="K35" s="1">
        <f t="shared" si="7"/>
        <v>28</v>
      </c>
      <c r="L35" t="s">
        <v>241</v>
      </c>
      <c r="M35" s="1">
        <v>7</v>
      </c>
      <c r="N35" t="s">
        <v>234</v>
      </c>
      <c r="O35" t="s">
        <v>230</v>
      </c>
      <c r="P35" s="78" t="s">
        <v>229</v>
      </c>
      <c r="Q35" s="1">
        <v>4</v>
      </c>
      <c r="T35" t="s">
        <v>230</v>
      </c>
      <c r="U35" t="str">
        <f t="shared" si="5"/>
        <v>\\(\\quad 28　÷　7　=　 \\)</v>
      </c>
      <c r="V35" t="str">
        <f t="shared" si="6"/>
        <v>\\(\\quad 4 \\)</v>
      </c>
    </row>
    <row r="36" spans="1:22" x14ac:dyDescent="0.55000000000000004">
      <c r="A36" s="51" t="s">
        <v>60</v>
      </c>
      <c r="B36" s="51"/>
      <c r="C36" s="50" t="s">
        <v>169</v>
      </c>
      <c r="D36" s="50" t="str">
        <f t="shared" si="1"/>
        <v>\\(\\quad 32　÷　8　=　 \\)</v>
      </c>
      <c r="E36" s="50" t="str">
        <f t="shared" si="2"/>
        <v>\\(\\quad 4 \\)</v>
      </c>
      <c r="F36" s="50" t="s">
        <v>62</v>
      </c>
      <c r="G36" s="50"/>
      <c r="H36" s="50"/>
      <c r="I36" s="89" t="str">
        <f t="shared" si="3"/>
        <v>INSERT INTO math(tangen,question,answer,editor,date,count) VALUES('m2200','\\(\\quad 32　÷　8　=　 \\)','\\(\\quad 4 \\)','harazono',NOW(),0);</v>
      </c>
      <c r="J36" s="78" t="s">
        <v>229</v>
      </c>
      <c r="K36" s="1">
        <f t="shared" si="7"/>
        <v>32</v>
      </c>
      <c r="L36" t="s">
        <v>241</v>
      </c>
      <c r="M36" s="1">
        <v>8</v>
      </c>
      <c r="N36" t="s">
        <v>234</v>
      </c>
      <c r="O36" t="s">
        <v>230</v>
      </c>
      <c r="P36" s="78" t="s">
        <v>229</v>
      </c>
      <c r="Q36" s="1">
        <v>4</v>
      </c>
      <c r="T36" t="s">
        <v>230</v>
      </c>
      <c r="U36" t="str">
        <f t="shared" si="5"/>
        <v>\\(\\quad 32　÷　8　=　 \\)</v>
      </c>
      <c r="V36" t="str">
        <f t="shared" si="6"/>
        <v>\\(\\quad 4 \\)</v>
      </c>
    </row>
    <row r="37" spans="1:22" x14ac:dyDescent="0.55000000000000004">
      <c r="A37" s="51" t="s">
        <v>60</v>
      </c>
      <c r="B37" s="51"/>
      <c r="C37" s="50" t="s">
        <v>169</v>
      </c>
      <c r="D37" s="50" t="str">
        <f t="shared" si="1"/>
        <v>\\(\\quad 36　÷　9　=　 \\)</v>
      </c>
      <c r="E37" s="50" t="str">
        <f t="shared" si="2"/>
        <v>\\(\\quad 4 \\)</v>
      </c>
      <c r="F37" s="50" t="s">
        <v>62</v>
      </c>
      <c r="G37" s="50"/>
      <c r="H37" s="50"/>
      <c r="I37" s="89" t="str">
        <f t="shared" si="3"/>
        <v>INSERT INTO math(tangen,question,answer,editor,date,count) VALUES('m2200','\\(\\quad 36　÷　9　=　 \\)','\\(\\quad 4 \\)','harazono',NOW(),0);</v>
      </c>
      <c r="J37" s="78" t="s">
        <v>229</v>
      </c>
      <c r="K37" s="1">
        <f t="shared" si="7"/>
        <v>36</v>
      </c>
      <c r="L37" t="s">
        <v>241</v>
      </c>
      <c r="M37" s="1">
        <v>9</v>
      </c>
      <c r="N37" t="s">
        <v>234</v>
      </c>
      <c r="O37" t="s">
        <v>230</v>
      </c>
      <c r="P37" s="78" t="s">
        <v>229</v>
      </c>
      <c r="Q37" s="1">
        <v>4</v>
      </c>
      <c r="T37" t="s">
        <v>230</v>
      </c>
      <c r="U37" t="str">
        <f t="shared" si="5"/>
        <v>\\(\\quad 36　÷　9　=　 \\)</v>
      </c>
      <c r="V37" t="str">
        <f t="shared" si="6"/>
        <v>\\(\\quad 4 \\)</v>
      </c>
    </row>
    <row r="38" spans="1:22" x14ac:dyDescent="0.55000000000000004">
      <c r="A38" s="51" t="s">
        <v>60</v>
      </c>
      <c r="B38" s="51"/>
      <c r="C38" s="50" t="s">
        <v>169</v>
      </c>
      <c r="D38" s="50" t="str">
        <f t="shared" si="1"/>
        <v>\\(\\quad 5　÷　1　=　 \\)</v>
      </c>
      <c r="E38" s="50" t="str">
        <f t="shared" si="2"/>
        <v>\\(\\quad 5 \\)</v>
      </c>
      <c r="F38" s="50" t="s">
        <v>62</v>
      </c>
      <c r="G38" s="50"/>
      <c r="H38" s="50"/>
      <c r="I38" s="89" t="str">
        <f t="shared" si="3"/>
        <v>INSERT INTO math(tangen,question,answer,editor,date,count) VALUES('m2200','\\(\\quad 5　÷　1　=　 \\)','\\(\\quad 5 \\)','harazono',NOW(),0);</v>
      </c>
      <c r="J38" s="78" t="s">
        <v>229</v>
      </c>
      <c r="K38" s="1">
        <f t="shared" si="7"/>
        <v>5</v>
      </c>
      <c r="L38" t="s">
        <v>241</v>
      </c>
      <c r="M38" s="1">
        <v>1</v>
      </c>
      <c r="N38" t="s">
        <v>234</v>
      </c>
      <c r="O38" t="s">
        <v>230</v>
      </c>
      <c r="P38" s="78" t="s">
        <v>229</v>
      </c>
      <c r="Q38" s="1">
        <v>5</v>
      </c>
      <c r="T38" t="s">
        <v>230</v>
      </c>
      <c r="U38" t="str">
        <f t="shared" si="5"/>
        <v>\\(\\quad 5　÷　1　=　 \\)</v>
      </c>
      <c r="V38" t="str">
        <f t="shared" si="6"/>
        <v>\\(\\quad 5 \\)</v>
      </c>
    </row>
    <row r="39" spans="1:22" x14ac:dyDescent="0.55000000000000004">
      <c r="A39" s="51" t="s">
        <v>60</v>
      </c>
      <c r="B39" s="51"/>
      <c r="C39" s="50" t="s">
        <v>169</v>
      </c>
      <c r="D39" s="50" t="str">
        <f t="shared" si="1"/>
        <v>\\(\\quad 10　÷　2　=　 \\)</v>
      </c>
      <c r="E39" s="50" t="str">
        <f t="shared" si="2"/>
        <v>\\(\\quad 5 \\)</v>
      </c>
      <c r="F39" s="50" t="s">
        <v>62</v>
      </c>
      <c r="G39" s="50"/>
      <c r="H39" s="50"/>
      <c r="I39" s="89" t="str">
        <f t="shared" si="3"/>
        <v>INSERT INTO math(tangen,question,answer,editor,date,count) VALUES('m2200','\\(\\quad 10　÷　2　=　 \\)','\\(\\quad 5 \\)','harazono',NOW(),0);</v>
      </c>
      <c r="J39" s="78" t="s">
        <v>229</v>
      </c>
      <c r="K39" s="1">
        <f t="shared" si="7"/>
        <v>10</v>
      </c>
      <c r="L39" t="s">
        <v>241</v>
      </c>
      <c r="M39" s="1">
        <v>2</v>
      </c>
      <c r="N39" t="s">
        <v>234</v>
      </c>
      <c r="O39" t="s">
        <v>230</v>
      </c>
      <c r="P39" s="78" t="s">
        <v>229</v>
      </c>
      <c r="Q39" s="1">
        <v>5</v>
      </c>
      <c r="T39" t="s">
        <v>230</v>
      </c>
      <c r="U39" t="str">
        <f t="shared" si="5"/>
        <v>\\(\\quad 10　÷　2　=　 \\)</v>
      </c>
      <c r="V39" t="str">
        <f t="shared" si="6"/>
        <v>\\(\\quad 5 \\)</v>
      </c>
    </row>
    <row r="40" spans="1:22" x14ac:dyDescent="0.55000000000000004">
      <c r="A40" s="51" t="s">
        <v>60</v>
      </c>
      <c r="B40" s="51"/>
      <c r="C40" s="50" t="s">
        <v>169</v>
      </c>
      <c r="D40" s="50" t="str">
        <f t="shared" si="1"/>
        <v>\\(\\quad 15　÷　3　=　 \\)</v>
      </c>
      <c r="E40" s="50" t="str">
        <f t="shared" si="2"/>
        <v>\\(\\quad 5 \\)</v>
      </c>
      <c r="F40" s="50" t="s">
        <v>62</v>
      </c>
      <c r="G40" s="50"/>
      <c r="H40" s="50"/>
      <c r="I40" s="89" t="str">
        <f t="shared" si="3"/>
        <v>INSERT INTO math(tangen,question,answer,editor,date,count) VALUES('m2200','\\(\\quad 15　÷　3　=　 \\)','\\(\\quad 5 \\)','harazono',NOW(),0);</v>
      </c>
      <c r="J40" s="78" t="s">
        <v>229</v>
      </c>
      <c r="K40" s="1">
        <f t="shared" si="7"/>
        <v>15</v>
      </c>
      <c r="L40" t="s">
        <v>241</v>
      </c>
      <c r="M40" s="1">
        <v>3</v>
      </c>
      <c r="N40" t="s">
        <v>234</v>
      </c>
      <c r="O40" t="s">
        <v>230</v>
      </c>
      <c r="P40" s="78" t="s">
        <v>229</v>
      </c>
      <c r="Q40" s="1">
        <v>5</v>
      </c>
      <c r="T40" t="s">
        <v>230</v>
      </c>
      <c r="U40" t="str">
        <f t="shared" si="5"/>
        <v>\\(\\quad 15　÷　3　=　 \\)</v>
      </c>
      <c r="V40" t="str">
        <f t="shared" si="6"/>
        <v>\\(\\quad 5 \\)</v>
      </c>
    </row>
    <row r="41" spans="1:22" x14ac:dyDescent="0.55000000000000004">
      <c r="A41" s="51" t="s">
        <v>60</v>
      </c>
      <c r="B41" s="51"/>
      <c r="C41" s="50" t="s">
        <v>169</v>
      </c>
      <c r="D41" s="50" t="str">
        <f t="shared" si="1"/>
        <v>\\(\\quad 20　÷　4　=　 \\)</v>
      </c>
      <c r="E41" s="50" t="str">
        <f t="shared" si="2"/>
        <v>\\(\\quad 5 \\)</v>
      </c>
      <c r="F41" s="50" t="s">
        <v>62</v>
      </c>
      <c r="G41" s="50"/>
      <c r="H41" s="50"/>
      <c r="I41" s="89" t="str">
        <f t="shared" si="3"/>
        <v>INSERT INTO math(tangen,question,answer,editor,date,count) VALUES('m2200','\\(\\quad 20　÷　4　=　 \\)','\\(\\quad 5 \\)','harazono',NOW(),0);</v>
      </c>
      <c r="J41" s="78" t="s">
        <v>229</v>
      </c>
      <c r="K41" s="1">
        <f t="shared" si="7"/>
        <v>20</v>
      </c>
      <c r="L41" t="s">
        <v>241</v>
      </c>
      <c r="M41" s="1">
        <v>4</v>
      </c>
      <c r="N41" t="s">
        <v>234</v>
      </c>
      <c r="O41" t="s">
        <v>230</v>
      </c>
      <c r="P41" s="78" t="s">
        <v>229</v>
      </c>
      <c r="Q41" s="1">
        <v>5</v>
      </c>
      <c r="T41" t="s">
        <v>230</v>
      </c>
      <c r="U41" t="str">
        <f t="shared" si="5"/>
        <v>\\(\\quad 20　÷　4　=　 \\)</v>
      </c>
      <c r="V41" t="str">
        <f t="shared" si="6"/>
        <v>\\(\\quad 5 \\)</v>
      </c>
    </row>
    <row r="42" spans="1:22" x14ac:dyDescent="0.55000000000000004">
      <c r="A42" s="51" t="s">
        <v>60</v>
      </c>
      <c r="B42" s="51"/>
      <c r="C42" s="50" t="s">
        <v>169</v>
      </c>
      <c r="D42" s="50" t="str">
        <f t="shared" si="1"/>
        <v>\\(\\quad 25　÷　5　=　 \\)</v>
      </c>
      <c r="E42" s="50" t="str">
        <f t="shared" si="2"/>
        <v>\\(\\quad 5 \\)</v>
      </c>
      <c r="F42" s="50" t="s">
        <v>62</v>
      </c>
      <c r="G42" s="50"/>
      <c r="H42" s="50"/>
      <c r="I42" s="89" t="str">
        <f t="shared" si="3"/>
        <v>INSERT INTO math(tangen,question,answer,editor,date,count) VALUES('m2200','\\(\\quad 25　÷　5　=　 \\)','\\(\\quad 5 \\)','harazono',NOW(),0);</v>
      </c>
      <c r="J42" s="78" t="s">
        <v>229</v>
      </c>
      <c r="K42" s="1">
        <f t="shared" si="7"/>
        <v>25</v>
      </c>
      <c r="L42" t="s">
        <v>241</v>
      </c>
      <c r="M42" s="1">
        <v>5</v>
      </c>
      <c r="N42" t="s">
        <v>234</v>
      </c>
      <c r="O42" t="s">
        <v>230</v>
      </c>
      <c r="P42" s="78" t="s">
        <v>229</v>
      </c>
      <c r="Q42" s="1">
        <v>5</v>
      </c>
      <c r="T42" t="s">
        <v>230</v>
      </c>
      <c r="U42" t="str">
        <f t="shared" si="5"/>
        <v>\\(\\quad 25　÷　5　=　 \\)</v>
      </c>
      <c r="V42" t="str">
        <f t="shared" si="6"/>
        <v>\\(\\quad 5 \\)</v>
      </c>
    </row>
    <row r="43" spans="1:22" x14ac:dyDescent="0.55000000000000004">
      <c r="A43" s="51" t="s">
        <v>60</v>
      </c>
      <c r="B43" s="51"/>
      <c r="C43" s="50" t="s">
        <v>169</v>
      </c>
      <c r="D43" s="50" t="str">
        <f t="shared" si="1"/>
        <v>\\(\\quad 30　÷　6　=　 \\)</v>
      </c>
      <c r="E43" s="50" t="str">
        <f t="shared" si="2"/>
        <v>\\(\\quad 5 \\)</v>
      </c>
      <c r="F43" s="50" t="s">
        <v>62</v>
      </c>
      <c r="G43" s="50"/>
      <c r="H43" s="50"/>
      <c r="I43" s="89" t="str">
        <f t="shared" si="3"/>
        <v>INSERT INTO math(tangen,question,answer,editor,date,count) VALUES('m2200','\\(\\quad 30　÷　6　=　 \\)','\\(\\quad 5 \\)','harazono',NOW(),0);</v>
      </c>
      <c r="J43" s="78" t="s">
        <v>229</v>
      </c>
      <c r="K43" s="1">
        <f t="shared" si="7"/>
        <v>30</v>
      </c>
      <c r="L43" t="s">
        <v>241</v>
      </c>
      <c r="M43" s="1">
        <v>6</v>
      </c>
      <c r="N43" t="s">
        <v>234</v>
      </c>
      <c r="O43" t="s">
        <v>230</v>
      </c>
      <c r="P43" s="78" t="s">
        <v>229</v>
      </c>
      <c r="Q43" s="1">
        <v>5</v>
      </c>
      <c r="T43" t="s">
        <v>230</v>
      </c>
      <c r="U43" t="str">
        <f t="shared" si="5"/>
        <v>\\(\\quad 30　÷　6　=　 \\)</v>
      </c>
      <c r="V43" t="str">
        <f t="shared" si="6"/>
        <v>\\(\\quad 5 \\)</v>
      </c>
    </row>
    <row r="44" spans="1:22" x14ac:dyDescent="0.55000000000000004">
      <c r="A44" s="51" t="s">
        <v>60</v>
      </c>
      <c r="B44" s="51"/>
      <c r="C44" s="50" t="s">
        <v>169</v>
      </c>
      <c r="D44" s="50" t="str">
        <f t="shared" si="1"/>
        <v>\\(\\quad 35　÷　7　=　 \\)</v>
      </c>
      <c r="E44" s="50" t="str">
        <f t="shared" si="2"/>
        <v>\\(\\quad 5 \\)</v>
      </c>
      <c r="F44" s="50" t="s">
        <v>62</v>
      </c>
      <c r="G44" s="50"/>
      <c r="H44" s="50"/>
      <c r="I44" s="89" t="str">
        <f t="shared" si="3"/>
        <v>INSERT INTO math(tangen,question,answer,editor,date,count) VALUES('m2200','\\(\\quad 35　÷　7　=　 \\)','\\(\\quad 5 \\)','harazono',NOW(),0);</v>
      </c>
      <c r="J44" s="78" t="s">
        <v>229</v>
      </c>
      <c r="K44" s="1">
        <f t="shared" si="7"/>
        <v>35</v>
      </c>
      <c r="L44" t="s">
        <v>241</v>
      </c>
      <c r="M44" s="1">
        <v>7</v>
      </c>
      <c r="N44" t="s">
        <v>234</v>
      </c>
      <c r="O44" t="s">
        <v>230</v>
      </c>
      <c r="P44" s="78" t="s">
        <v>229</v>
      </c>
      <c r="Q44" s="1">
        <v>5</v>
      </c>
      <c r="T44" t="s">
        <v>230</v>
      </c>
      <c r="U44" t="str">
        <f t="shared" si="5"/>
        <v>\\(\\quad 35　÷　7　=　 \\)</v>
      </c>
      <c r="V44" t="str">
        <f t="shared" si="6"/>
        <v>\\(\\quad 5 \\)</v>
      </c>
    </row>
    <row r="45" spans="1:22" x14ac:dyDescent="0.55000000000000004">
      <c r="A45" s="51" t="s">
        <v>60</v>
      </c>
      <c r="B45" s="51"/>
      <c r="C45" s="50" t="s">
        <v>169</v>
      </c>
      <c r="D45" s="50" t="str">
        <f t="shared" si="1"/>
        <v>\\(\\quad 40　÷　8　=　 \\)</v>
      </c>
      <c r="E45" s="50" t="str">
        <f t="shared" si="2"/>
        <v>\\(\\quad 5 \\)</v>
      </c>
      <c r="F45" s="50" t="s">
        <v>62</v>
      </c>
      <c r="G45" s="50"/>
      <c r="H45" s="50"/>
      <c r="I45" s="89" t="str">
        <f t="shared" si="3"/>
        <v>INSERT INTO math(tangen,question,answer,editor,date,count) VALUES('m2200','\\(\\quad 40　÷　8　=　 \\)','\\(\\quad 5 \\)','harazono',NOW(),0);</v>
      </c>
      <c r="J45" s="78" t="s">
        <v>229</v>
      </c>
      <c r="K45" s="1">
        <f t="shared" si="7"/>
        <v>40</v>
      </c>
      <c r="L45" t="s">
        <v>241</v>
      </c>
      <c r="M45" s="1">
        <v>8</v>
      </c>
      <c r="N45" t="s">
        <v>234</v>
      </c>
      <c r="O45" t="s">
        <v>230</v>
      </c>
      <c r="P45" s="78" t="s">
        <v>229</v>
      </c>
      <c r="Q45" s="1">
        <v>5</v>
      </c>
      <c r="T45" t="s">
        <v>230</v>
      </c>
      <c r="U45" t="str">
        <f t="shared" si="5"/>
        <v>\\(\\quad 40　÷　8　=　 \\)</v>
      </c>
      <c r="V45" t="str">
        <f t="shared" si="6"/>
        <v>\\(\\quad 5 \\)</v>
      </c>
    </row>
    <row r="46" spans="1:22" x14ac:dyDescent="0.55000000000000004">
      <c r="A46" s="51" t="s">
        <v>60</v>
      </c>
      <c r="B46" s="51"/>
      <c r="C46" s="50" t="s">
        <v>169</v>
      </c>
      <c r="D46" s="50" t="str">
        <f t="shared" si="1"/>
        <v>\\(\\quad 45　÷　9　=　 \\)</v>
      </c>
      <c r="E46" s="50" t="str">
        <f t="shared" si="2"/>
        <v>\\(\\quad 5 \\)</v>
      </c>
      <c r="F46" s="50" t="s">
        <v>62</v>
      </c>
      <c r="G46" s="50"/>
      <c r="H46" s="50"/>
      <c r="I46" s="89" t="str">
        <f t="shared" si="3"/>
        <v>INSERT INTO math(tangen,question,answer,editor,date,count) VALUES('m2200','\\(\\quad 45　÷　9　=　 \\)','\\(\\quad 5 \\)','harazono',NOW(),0);</v>
      </c>
      <c r="J46" s="78" t="s">
        <v>229</v>
      </c>
      <c r="K46" s="1">
        <f t="shared" si="7"/>
        <v>45</v>
      </c>
      <c r="L46" t="s">
        <v>241</v>
      </c>
      <c r="M46" s="1">
        <v>9</v>
      </c>
      <c r="N46" t="s">
        <v>234</v>
      </c>
      <c r="O46" t="s">
        <v>230</v>
      </c>
      <c r="P46" s="78" t="s">
        <v>229</v>
      </c>
      <c r="Q46" s="1">
        <v>5</v>
      </c>
      <c r="T46" t="s">
        <v>230</v>
      </c>
      <c r="U46" t="str">
        <f t="shared" si="5"/>
        <v>\\(\\quad 45　÷　9　=　 \\)</v>
      </c>
      <c r="V46" t="str">
        <f t="shared" si="6"/>
        <v>\\(\\quad 5 \\)</v>
      </c>
    </row>
    <row r="47" spans="1:22" x14ac:dyDescent="0.55000000000000004">
      <c r="A47" s="51" t="s">
        <v>60</v>
      </c>
      <c r="B47" s="51"/>
      <c r="C47" s="50" t="s">
        <v>169</v>
      </c>
      <c r="D47" s="50" t="str">
        <f t="shared" si="1"/>
        <v>\\(\\quad 6　÷　1　=　 \\)</v>
      </c>
      <c r="E47" s="50" t="str">
        <f t="shared" si="2"/>
        <v>\\(\\quad 6 \\)</v>
      </c>
      <c r="F47" s="50" t="s">
        <v>62</v>
      </c>
      <c r="G47" s="50"/>
      <c r="H47" s="50"/>
      <c r="I47" s="89" t="str">
        <f t="shared" si="3"/>
        <v>INSERT INTO math(tangen,question,answer,editor,date,count) VALUES('m2200','\\(\\quad 6　÷　1　=　 \\)','\\(\\quad 6 \\)','harazono',NOW(),0);</v>
      </c>
      <c r="J47" s="78" t="s">
        <v>229</v>
      </c>
      <c r="K47" s="1">
        <f t="shared" si="7"/>
        <v>6</v>
      </c>
      <c r="L47" t="s">
        <v>241</v>
      </c>
      <c r="M47" s="1">
        <v>1</v>
      </c>
      <c r="N47" t="s">
        <v>234</v>
      </c>
      <c r="O47" t="s">
        <v>230</v>
      </c>
      <c r="P47" s="78" t="s">
        <v>229</v>
      </c>
      <c r="Q47" s="1">
        <v>6</v>
      </c>
      <c r="T47" t="s">
        <v>230</v>
      </c>
      <c r="U47" t="str">
        <f t="shared" si="5"/>
        <v>\\(\\quad 6　÷　1　=　 \\)</v>
      </c>
      <c r="V47" t="str">
        <f t="shared" si="6"/>
        <v>\\(\\quad 6 \\)</v>
      </c>
    </row>
    <row r="48" spans="1:22" x14ac:dyDescent="0.55000000000000004">
      <c r="A48" s="51" t="s">
        <v>60</v>
      </c>
      <c r="B48" s="51"/>
      <c r="C48" s="50" t="s">
        <v>169</v>
      </c>
      <c r="D48" s="50" t="str">
        <f t="shared" si="1"/>
        <v>\\(\\quad 12　÷　2　=　 \\)</v>
      </c>
      <c r="E48" s="50" t="str">
        <f t="shared" si="2"/>
        <v>\\(\\quad 6 \\)</v>
      </c>
      <c r="F48" s="50" t="s">
        <v>62</v>
      </c>
      <c r="G48" s="50"/>
      <c r="H48" s="50"/>
      <c r="I48" s="89" t="str">
        <f t="shared" si="3"/>
        <v>INSERT INTO math(tangen,question,answer,editor,date,count) VALUES('m2200','\\(\\quad 12　÷　2　=　 \\)','\\(\\quad 6 \\)','harazono',NOW(),0);</v>
      </c>
      <c r="J48" s="78" t="s">
        <v>229</v>
      </c>
      <c r="K48" s="1">
        <f t="shared" si="7"/>
        <v>12</v>
      </c>
      <c r="L48" t="s">
        <v>241</v>
      </c>
      <c r="M48" s="1">
        <v>2</v>
      </c>
      <c r="N48" t="s">
        <v>234</v>
      </c>
      <c r="O48" t="s">
        <v>230</v>
      </c>
      <c r="P48" s="78" t="s">
        <v>229</v>
      </c>
      <c r="Q48" s="1">
        <v>6</v>
      </c>
      <c r="T48" t="s">
        <v>230</v>
      </c>
      <c r="U48" t="str">
        <f t="shared" si="5"/>
        <v>\\(\\quad 12　÷　2　=　 \\)</v>
      </c>
      <c r="V48" t="str">
        <f t="shared" si="6"/>
        <v>\\(\\quad 6 \\)</v>
      </c>
    </row>
    <row r="49" spans="1:22" x14ac:dyDescent="0.55000000000000004">
      <c r="A49" s="51" t="s">
        <v>60</v>
      </c>
      <c r="B49" s="51"/>
      <c r="C49" s="50" t="s">
        <v>169</v>
      </c>
      <c r="D49" s="50" t="str">
        <f t="shared" si="1"/>
        <v>\\(\\quad 18　÷　3　=　 \\)</v>
      </c>
      <c r="E49" s="50" t="str">
        <f t="shared" si="2"/>
        <v>\\(\\quad 6 \\)</v>
      </c>
      <c r="F49" s="50" t="s">
        <v>62</v>
      </c>
      <c r="G49" s="50"/>
      <c r="H49" s="50"/>
      <c r="I49" s="89" t="str">
        <f t="shared" si="3"/>
        <v>INSERT INTO math(tangen,question,answer,editor,date,count) VALUES('m2200','\\(\\quad 18　÷　3　=　 \\)','\\(\\quad 6 \\)','harazono',NOW(),0);</v>
      </c>
      <c r="J49" s="78" t="s">
        <v>229</v>
      </c>
      <c r="K49" s="1">
        <f t="shared" si="7"/>
        <v>18</v>
      </c>
      <c r="L49" t="s">
        <v>241</v>
      </c>
      <c r="M49" s="1">
        <v>3</v>
      </c>
      <c r="N49" t="s">
        <v>234</v>
      </c>
      <c r="O49" t="s">
        <v>230</v>
      </c>
      <c r="P49" s="78" t="s">
        <v>229</v>
      </c>
      <c r="Q49" s="1">
        <v>6</v>
      </c>
      <c r="T49" t="s">
        <v>230</v>
      </c>
      <c r="U49" t="str">
        <f t="shared" si="5"/>
        <v>\\(\\quad 18　÷　3　=　 \\)</v>
      </c>
      <c r="V49" t="str">
        <f t="shared" si="6"/>
        <v>\\(\\quad 6 \\)</v>
      </c>
    </row>
    <row r="50" spans="1:22" x14ac:dyDescent="0.55000000000000004">
      <c r="A50" s="51" t="s">
        <v>60</v>
      </c>
      <c r="B50" s="51"/>
      <c r="C50" s="50" t="s">
        <v>169</v>
      </c>
      <c r="D50" s="50" t="str">
        <f t="shared" si="1"/>
        <v>\\(\\quad 24　÷　4　=　 \\)</v>
      </c>
      <c r="E50" s="50" t="str">
        <f t="shared" si="2"/>
        <v>\\(\\quad 6 \\)</v>
      </c>
      <c r="F50" s="50" t="s">
        <v>62</v>
      </c>
      <c r="G50" s="50"/>
      <c r="H50" s="50"/>
      <c r="I50" s="89" t="str">
        <f t="shared" si="3"/>
        <v>INSERT INTO math(tangen,question,answer,editor,date,count) VALUES('m2200','\\(\\quad 24　÷　4　=　 \\)','\\(\\quad 6 \\)','harazono',NOW(),0);</v>
      </c>
      <c r="J50" s="78" t="s">
        <v>229</v>
      </c>
      <c r="K50" s="1">
        <f t="shared" si="7"/>
        <v>24</v>
      </c>
      <c r="L50" t="s">
        <v>241</v>
      </c>
      <c r="M50" s="1">
        <v>4</v>
      </c>
      <c r="N50" t="s">
        <v>234</v>
      </c>
      <c r="O50" t="s">
        <v>230</v>
      </c>
      <c r="P50" s="78" t="s">
        <v>229</v>
      </c>
      <c r="Q50" s="1">
        <v>6</v>
      </c>
      <c r="T50" t="s">
        <v>230</v>
      </c>
      <c r="U50" t="str">
        <f t="shared" si="5"/>
        <v>\\(\\quad 24　÷　4　=　 \\)</v>
      </c>
      <c r="V50" t="str">
        <f t="shared" si="6"/>
        <v>\\(\\quad 6 \\)</v>
      </c>
    </row>
    <row r="51" spans="1:22" x14ac:dyDescent="0.55000000000000004">
      <c r="A51" s="51" t="s">
        <v>60</v>
      </c>
      <c r="B51" s="51"/>
      <c r="C51" s="50" t="s">
        <v>169</v>
      </c>
      <c r="D51" s="50" t="str">
        <f t="shared" si="1"/>
        <v>\\(\\quad 30　÷　5　=　 \\)</v>
      </c>
      <c r="E51" s="50" t="str">
        <f t="shared" si="2"/>
        <v>\\(\\quad 6 \\)</v>
      </c>
      <c r="F51" s="50" t="s">
        <v>62</v>
      </c>
      <c r="G51" s="50"/>
      <c r="H51" s="50"/>
      <c r="I51" s="89" t="str">
        <f t="shared" si="3"/>
        <v>INSERT INTO math(tangen,question,answer,editor,date,count) VALUES('m2200','\\(\\quad 30　÷　5　=　 \\)','\\(\\quad 6 \\)','harazono',NOW(),0);</v>
      </c>
      <c r="J51" s="78" t="s">
        <v>229</v>
      </c>
      <c r="K51" s="1">
        <f t="shared" si="7"/>
        <v>30</v>
      </c>
      <c r="L51" t="s">
        <v>241</v>
      </c>
      <c r="M51" s="1">
        <v>5</v>
      </c>
      <c r="N51" t="s">
        <v>234</v>
      </c>
      <c r="O51" t="s">
        <v>230</v>
      </c>
      <c r="P51" s="78" t="s">
        <v>229</v>
      </c>
      <c r="Q51" s="1">
        <v>6</v>
      </c>
      <c r="T51" t="s">
        <v>230</v>
      </c>
      <c r="U51" t="str">
        <f t="shared" si="5"/>
        <v>\\(\\quad 30　÷　5　=　 \\)</v>
      </c>
      <c r="V51" t="str">
        <f t="shared" si="6"/>
        <v>\\(\\quad 6 \\)</v>
      </c>
    </row>
    <row r="52" spans="1:22" x14ac:dyDescent="0.55000000000000004">
      <c r="A52" s="51" t="s">
        <v>60</v>
      </c>
      <c r="B52" s="51"/>
      <c r="C52" s="50" t="s">
        <v>169</v>
      </c>
      <c r="D52" s="50" t="str">
        <f t="shared" si="1"/>
        <v>\\(\\quad 36　÷　6　=　 \\)</v>
      </c>
      <c r="E52" s="50" t="str">
        <f t="shared" si="2"/>
        <v>\\(\\quad 6 \\)</v>
      </c>
      <c r="F52" s="50" t="s">
        <v>62</v>
      </c>
      <c r="G52" s="50"/>
      <c r="H52" s="50"/>
      <c r="I52" s="89" t="str">
        <f t="shared" si="3"/>
        <v>INSERT INTO math(tangen,question,answer,editor,date,count) VALUES('m2200','\\(\\quad 36　÷　6　=　 \\)','\\(\\quad 6 \\)','harazono',NOW(),0);</v>
      </c>
      <c r="J52" s="78" t="s">
        <v>229</v>
      </c>
      <c r="K52" s="1">
        <f t="shared" si="7"/>
        <v>36</v>
      </c>
      <c r="L52" t="s">
        <v>241</v>
      </c>
      <c r="M52" s="1">
        <v>6</v>
      </c>
      <c r="N52" t="s">
        <v>234</v>
      </c>
      <c r="O52" t="s">
        <v>230</v>
      </c>
      <c r="P52" s="78" t="s">
        <v>229</v>
      </c>
      <c r="Q52" s="1">
        <v>6</v>
      </c>
      <c r="T52" t="s">
        <v>230</v>
      </c>
      <c r="U52" t="str">
        <f t="shared" si="5"/>
        <v>\\(\\quad 36　÷　6　=　 \\)</v>
      </c>
      <c r="V52" t="str">
        <f t="shared" si="6"/>
        <v>\\(\\quad 6 \\)</v>
      </c>
    </row>
    <row r="53" spans="1:22" x14ac:dyDescent="0.55000000000000004">
      <c r="A53" s="51" t="s">
        <v>60</v>
      </c>
      <c r="B53" s="51"/>
      <c r="C53" s="50" t="s">
        <v>169</v>
      </c>
      <c r="D53" s="50" t="str">
        <f t="shared" si="1"/>
        <v>\\(\\quad 42　÷　7　=　 \\)</v>
      </c>
      <c r="E53" s="50" t="str">
        <f t="shared" si="2"/>
        <v>\\(\\quad 6 \\)</v>
      </c>
      <c r="F53" s="50" t="s">
        <v>62</v>
      </c>
      <c r="G53" s="50"/>
      <c r="H53" s="50"/>
      <c r="I53" s="89" t="str">
        <f t="shared" si="3"/>
        <v>INSERT INTO math(tangen,question,answer,editor,date,count) VALUES('m2200','\\(\\quad 42　÷　7　=　 \\)','\\(\\quad 6 \\)','harazono',NOW(),0);</v>
      </c>
      <c r="J53" s="78" t="s">
        <v>229</v>
      </c>
      <c r="K53" s="1">
        <f t="shared" si="7"/>
        <v>42</v>
      </c>
      <c r="L53" t="s">
        <v>241</v>
      </c>
      <c r="M53" s="1">
        <v>7</v>
      </c>
      <c r="N53" t="s">
        <v>234</v>
      </c>
      <c r="O53" t="s">
        <v>230</v>
      </c>
      <c r="P53" s="78" t="s">
        <v>229</v>
      </c>
      <c r="Q53" s="1">
        <v>6</v>
      </c>
      <c r="T53" t="s">
        <v>230</v>
      </c>
      <c r="U53" t="str">
        <f t="shared" si="5"/>
        <v>\\(\\quad 42　÷　7　=　 \\)</v>
      </c>
      <c r="V53" t="str">
        <f t="shared" si="6"/>
        <v>\\(\\quad 6 \\)</v>
      </c>
    </row>
    <row r="54" spans="1:22" x14ac:dyDescent="0.55000000000000004">
      <c r="A54" s="51" t="s">
        <v>60</v>
      </c>
      <c r="B54" s="51"/>
      <c r="C54" s="50" t="s">
        <v>169</v>
      </c>
      <c r="D54" s="50" t="str">
        <f t="shared" si="1"/>
        <v>\\(\\quad 48　÷　8　=　 \\)</v>
      </c>
      <c r="E54" s="50" t="str">
        <f t="shared" si="2"/>
        <v>\\(\\quad 6 \\)</v>
      </c>
      <c r="F54" s="50" t="s">
        <v>62</v>
      </c>
      <c r="G54" s="50"/>
      <c r="H54" s="50"/>
      <c r="I54" s="89" t="str">
        <f t="shared" si="3"/>
        <v>INSERT INTO math(tangen,question,answer,editor,date,count) VALUES('m2200','\\(\\quad 48　÷　8　=　 \\)','\\(\\quad 6 \\)','harazono',NOW(),0);</v>
      </c>
      <c r="J54" s="78" t="s">
        <v>229</v>
      </c>
      <c r="K54" s="1">
        <f t="shared" si="7"/>
        <v>48</v>
      </c>
      <c r="L54" t="s">
        <v>241</v>
      </c>
      <c r="M54" s="1">
        <v>8</v>
      </c>
      <c r="N54" t="s">
        <v>234</v>
      </c>
      <c r="O54" t="s">
        <v>230</v>
      </c>
      <c r="P54" s="78" t="s">
        <v>229</v>
      </c>
      <c r="Q54" s="1">
        <v>6</v>
      </c>
      <c r="T54" t="s">
        <v>230</v>
      </c>
      <c r="U54" t="str">
        <f t="shared" si="5"/>
        <v>\\(\\quad 48　÷　8　=　 \\)</v>
      </c>
      <c r="V54" t="str">
        <f t="shared" si="6"/>
        <v>\\(\\quad 6 \\)</v>
      </c>
    </row>
    <row r="55" spans="1:22" x14ac:dyDescent="0.55000000000000004">
      <c r="A55" s="51" t="s">
        <v>60</v>
      </c>
      <c r="B55" s="51"/>
      <c r="C55" s="50" t="s">
        <v>169</v>
      </c>
      <c r="D55" s="50" t="str">
        <f t="shared" si="1"/>
        <v>\\(\\quad 54　÷　9　=　 \\)</v>
      </c>
      <c r="E55" s="50" t="str">
        <f t="shared" si="2"/>
        <v>\\(\\quad 6 \\)</v>
      </c>
      <c r="F55" s="50" t="s">
        <v>62</v>
      </c>
      <c r="G55" s="50"/>
      <c r="H55" s="50"/>
      <c r="I55" s="89" t="str">
        <f t="shared" si="3"/>
        <v>INSERT INTO math(tangen,question,answer,editor,date,count) VALUES('m2200','\\(\\quad 54　÷　9　=　 \\)','\\(\\quad 6 \\)','harazono',NOW(),0);</v>
      </c>
      <c r="J55" s="78" t="s">
        <v>229</v>
      </c>
      <c r="K55" s="1">
        <f t="shared" si="7"/>
        <v>54</v>
      </c>
      <c r="L55" t="s">
        <v>241</v>
      </c>
      <c r="M55" s="1">
        <v>9</v>
      </c>
      <c r="N55" t="s">
        <v>234</v>
      </c>
      <c r="O55" t="s">
        <v>230</v>
      </c>
      <c r="P55" s="78" t="s">
        <v>229</v>
      </c>
      <c r="Q55" s="1">
        <v>6</v>
      </c>
      <c r="T55" t="s">
        <v>230</v>
      </c>
      <c r="U55" t="str">
        <f t="shared" si="5"/>
        <v>\\(\\quad 54　÷　9　=　 \\)</v>
      </c>
      <c r="V55" t="str">
        <f t="shared" si="6"/>
        <v>\\(\\quad 6 \\)</v>
      </c>
    </row>
    <row r="56" spans="1:22" x14ac:dyDescent="0.55000000000000004">
      <c r="A56" s="51" t="s">
        <v>60</v>
      </c>
      <c r="B56" s="51"/>
      <c r="C56" s="50" t="s">
        <v>169</v>
      </c>
      <c r="D56" s="50" t="str">
        <f t="shared" si="1"/>
        <v>\\(\\quad 7　÷　1　=　 \\)</v>
      </c>
      <c r="E56" s="50" t="str">
        <f t="shared" si="2"/>
        <v>\\(\\quad 7 \\)</v>
      </c>
      <c r="F56" s="50" t="s">
        <v>62</v>
      </c>
      <c r="G56" s="50"/>
      <c r="H56" s="50"/>
      <c r="I56" s="89" t="str">
        <f t="shared" si="3"/>
        <v>INSERT INTO math(tangen,question,answer,editor,date,count) VALUES('m2200','\\(\\quad 7　÷　1　=　 \\)','\\(\\quad 7 \\)','harazono',NOW(),0);</v>
      </c>
      <c r="J56" s="78" t="s">
        <v>229</v>
      </c>
      <c r="K56" s="1">
        <f t="shared" si="7"/>
        <v>7</v>
      </c>
      <c r="L56" t="s">
        <v>241</v>
      </c>
      <c r="M56" s="1">
        <v>1</v>
      </c>
      <c r="N56" t="s">
        <v>234</v>
      </c>
      <c r="O56" t="s">
        <v>230</v>
      </c>
      <c r="P56" s="78" t="s">
        <v>229</v>
      </c>
      <c r="Q56" s="1">
        <v>7</v>
      </c>
      <c r="T56" t="s">
        <v>230</v>
      </c>
      <c r="U56" t="str">
        <f t="shared" si="5"/>
        <v>\\(\\quad 7　÷　1　=　 \\)</v>
      </c>
      <c r="V56" t="str">
        <f t="shared" si="6"/>
        <v>\\(\\quad 7 \\)</v>
      </c>
    </row>
    <row r="57" spans="1:22" x14ac:dyDescent="0.55000000000000004">
      <c r="A57" s="51" t="s">
        <v>60</v>
      </c>
      <c r="B57" s="51"/>
      <c r="C57" s="50" t="s">
        <v>169</v>
      </c>
      <c r="D57" s="50" t="str">
        <f t="shared" si="1"/>
        <v>\\(\\quad 14　÷　2　=　 \\)</v>
      </c>
      <c r="E57" s="50" t="str">
        <f t="shared" si="2"/>
        <v>\\(\\quad 7 \\)</v>
      </c>
      <c r="F57" s="50" t="s">
        <v>62</v>
      </c>
      <c r="G57" s="50"/>
      <c r="H57" s="50"/>
      <c r="I57" s="89" t="str">
        <f t="shared" si="3"/>
        <v>INSERT INTO math(tangen,question,answer,editor,date,count) VALUES('m2200','\\(\\quad 14　÷　2　=　 \\)','\\(\\quad 7 \\)','harazono',NOW(),0);</v>
      </c>
      <c r="J57" s="78" t="s">
        <v>229</v>
      </c>
      <c r="K57" s="1">
        <f t="shared" si="7"/>
        <v>14</v>
      </c>
      <c r="L57" t="s">
        <v>241</v>
      </c>
      <c r="M57" s="1">
        <v>2</v>
      </c>
      <c r="N57" t="s">
        <v>234</v>
      </c>
      <c r="O57" t="s">
        <v>230</v>
      </c>
      <c r="P57" s="78" t="s">
        <v>229</v>
      </c>
      <c r="Q57" s="1">
        <v>7</v>
      </c>
      <c r="T57" t="s">
        <v>230</v>
      </c>
      <c r="U57" t="str">
        <f t="shared" si="5"/>
        <v>\\(\\quad 14　÷　2　=　 \\)</v>
      </c>
      <c r="V57" t="str">
        <f t="shared" si="6"/>
        <v>\\(\\quad 7 \\)</v>
      </c>
    </row>
    <row r="58" spans="1:22" x14ac:dyDescent="0.55000000000000004">
      <c r="A58" s="51" t="s">
        <v>60</v>
      </c>
      <c r="B58" s="51"/>
      <c r="C58" s="50" t="s">
        <v>169</v>
      </c>
      <c r="D58" s="50" t="str">
        <f t="shared" si="1"/>
        <v>\\(\\quad 21　÷　3　=　 \\)</v>
      </c>
      <c r="E58" s="50" t="str">
        <f t="shared" si="2"/>
        <v>\\(\\quad 7 \\)</v>
      </c>
      <c r="F58" s="50" t="s">
        <v>62</v>
      </c>
      <c r="G58" s="50"/>
      <c r="H58" s="50"/>
      <c r="I58" s="89" t="str">
        <f t="shared" si="3"/>
        <v>INSERT INTO math(tangen,question,answer,editor,date,count) VALUES('m2200','\\(\\quad 21　÷　3　=　 \\)','\\(\\quad 7 \\)','harazono',NOW(),0);</v>
      </c>
      <c r="J58" s="78" t="s">
        <v>229</v>
      </c>
      <c r="K58" s="1">
        <f t="shared" si="7"/>
        <v>21</v>
      </c>
      <c r="L58" t="s">
        <v>241</v>
      </c>
      <c r="M58" s="1">
        <v>3</v>
      </c>
      <c r="N58" t="s">
        <v>234</v>
      </c>
      <c r="O58" t="s">
        <v>230</v>
      </c>
      <c r="P58" s="78" t="s">
        <v>229</v>
      </c>
      <c r="Q58" s="1">
        <v>7</v>
      </c>
      <c r="T58" t="s">
        <v>230</v>
      </c>
      <c r="U58" t="str">
        <f t="shared" si="5"/>
        <v>\\(\\quad 21　÷　3　=　 \\)</v>
      </c>
      <c r="V58" t="str">
        <f t="shared" si="6"/>
        <v>\\(\\quad 7 \\)</v>
      </c>
    </row>
    <row r="59" spans="1:22" x14ac:dyDescent="0.55000000000000004">
      <c r="A59" s="51" t="s">
        <v>60</v>
      </c>
      <c r="B59" s="51"/>
      <c r="C59" s="50" t="s">
        <v>169</v>
      </c>
      <c r="D59" s="50" t="str">
        <f t="shared" si="1"/>
        <v>\\(\\quad 28　÷　4　=　 \\)</v>
      </c>
      <c r="E59" s="50" t="str">
        <f t="shared" si="2"/>
        <v>\\(\\quad 7 \\)</v>
      </c>
      <c r="F59" s="50" t="s">
        <v>62</v>
      </c>
      <c r="G59" s="50"/>
      <c r="H59" s="50"/>
      <c r="I59" s="89" t="str">
        <f t="shared" si="3"/>
        <v>INSERT INTO math(tangen,question,answer,editor,date,count) VALUES('m2200','\\(\\quad 28　÷　4　=　 \\)','\\(\\quad 7 \\)','harazono',NOW(),0);</v>
      </c>
      <c r="J59" s="78" t="s">
        <v>229</v>
      </c>
      <c r="K59" s="1">
        <f t="shared" si="7"/>
        <v>28</v>
      </c>
      <c r="L59" t="s">
        <v>241</v>
      </c>
      <c r="M59" s="1">
        <v>4</v>
      </c>
      <c r="N59" t="s">
        <v>234</v>
      </c>
      <c r="O59" t="s">
        <v>230</v>
      </c>
      <c r="P59" s="78" t="s">
        <v>229</v>
      </c>
      <c r="Q59" s="1">
        <v>7</v>
      </c>
      <c r="T59" t="s">
        <v>230</v>
      </c>
      <c r="U59" t="str">
        <f t="shared" si="5"/>
        <v>\\(\\quad 28　÷　4　=　 \\)</v>
      </c>
      <c r="V59" t="str">
        <f t="shared" si="6"/>
        <v>\\(\\quad 7 \\)</v>
      </c>
    </row>
    <row r="60" spans="1:22" x14ac:dyDescent="0.55000000000000004">
      <c r="A60" s="51" t="s">
        <v>60</v>
      </c>
      <c r="B60" s="51"/>
      <c r="C60" s="50" t="s">
        <v>169</v>
      </c>
      <c r="D60" s="50" t="str">
        <f t="shared" si="1"/>
        <v>\\(\\quad 35　÷　5　=　 \\)</v>
      </c>
      <c r="E60" s="50" t="str">
        <f t="shared" si="2"/>
        <v>\\(\\quad 7 \\)</v>
      </c>
      <c r="F60" s="50" t="s">
        <v>62</v>
      </c>
      <c r="G60" s="50"/>
      <c r="H60" s="50"/>
      <c r="I60" s="89" t="str">
        <f t="shared" si="3"/>
        <v>INSERT INTO math(tangen,question,answer,editor,date,count) VALUES('m2200','\\(\\quad 35　÷　5　=　 \\)','\\(\\quad 7 \\)','harazono',NOW(),0);</v>
      </c>
      <c r="J60" s="78" t="s">
        <v>229</v>
      </c>
      <c r="K60" s="1">
        <f t="shared" si="7"/>
        <v>35</v>
      </c>
      <c r="L60" t="s">
        <v>241</v>
      </c>
      <c r="M60" s="1">
        <v>5</v>
      </c>
      <c r="N60" t="s">
        <v>234</v>
      </c>
      <c r="O60" t="s">
        <v>230</v>
      </c>
      <c r="P60" s="78" t="s">
        <v>229</v>
      </c>
      <c r="Q60" s="1">
        <v>7</v>
      </c>
      <c r="T60" t="s">
        <v>230</v>
      </c>
      <c r="U60" t="str">
        <f t="shared" si="5"/>
        <v>\\(\\quad 35　÷　5　=　 \\)</v>
      </c>
      <c r="V60" t="str">
        <f t="shared" si="6"/>
        <v>\\(\\quad 7 \\)</v>
      </c>
    </row>
    <row r="61" spans="1:22" x14ac:dyDescent="0.55000000000000004">
      <c r="A61" s="51" t="s">
        <v>60</v>
      </c>
      <c r="B61" s="51"/>
      <c r="C61" s="50" t="s">
        <v>169</v>
      </c>
      <c r="D61" s="50" t="str">
        <f t="shared" si="1"/>
        <v>\\(\\quad 42　÷　6　=　 \\)</v>
      </c>
      <c r="E61" s="50" t="str">
        <f t="shared" si="2"/>
        <v>\\(\\quad 7 \\)</v>
      </c>
      <c r="F61" s="50" t="s">
        <v>62</v>
      </c>
      <c r="G61" s="50"/>
      <c r="H61" s="50"/>
      <c r="I61" s="89" t="str">
        <f t="shared" si="3"/>
        <v>INSERT INTO math(tangen,question,answer,editor,date,count) VALUES('m2200','\\(\\quad 42　÷　6　=　 \\)','\\(\\quad 7 \\)','harazono',NOW(),0);</v>
      </c>
      <c r="J61" s="78" t="s">
        <v>229</v>
      </c>
      <c r="K61" s="1">
        <f t="shared" si="7"/>
        <v>42</v>
      </c>
      <c r="L61" t="s">
        <v>241</v>
      </c>
      <c r="M61" s="1">
        <v>6</v>
      </c>
      <c r="N61" t="s">
        <v>234</v>
      </c>
      <c r="O61" t="s">
        <v>230</v>
      </c>
      <c r="P61" s="78" t="s">
        <v>229</v>
      </c>
      <c r="Q61" s="1">
        <v>7</v>
      </c>
      <c r="T61" t="s">
        <v>230</v>
      </c>
      <c r="U61" t="str">
        <f t="shared" si="5"/>
        <v>\\(\\quad 42　÷　6　=　 \\)</v>
      </c>
      <c r="V61" t="str">
        <f t="shared" si="6"/>
        <v>\\(\\quad 7 \\)</v>
      </c>
    </row>
    <row r="62" spans="1:22" x14ac:dyDescent="0.55000000000000004">
      <c r="A62" s="51" t="s">
        <v>60</v>
      </c>
      <c r="B62" s="51"/>
      <c r="C62" s="50" t="s">
        <v>169</v>
      </c>
      <c r="D62" s="50" t="str">
        <f t="shared" si="1"/>
        <v>\\(\\quad 49　÷　7　=　 \\)</v>
      </c>
      <c r="E62" s="50" t="str">
        <f t="shared" si="2"/>
        <v>\\(\\quad 7 \\)</v>
      </c>
      <c r="F62" s="50" t="s">
        <v>62</v>
      </c>
      <c r="G62" s="50"/>
      <c r="H62" s="50"/>
      <c r="I62" s="89" t="str">
        <f t="shared" si="3"/>
        <v>INSERT INTO math(tangen,question,answer,editor,date,count) VALUES('m2200','\\(\\quad 49　÷　7　=　 \\)','\\(\\quad 7 \\)','harazono',NOW(),0);</v>
      </c>
      <c r="J62" s="78" t="s">
        <v>229</v>
      </c>
      <c r="K62" s="1">
        <f t="shared" si="7"/>
        <v>49</v>
      </c>
      <c r="L62" t="s">
        <v>241</v>
      </c>
      <c r="M62" s="1">
        <v>7</v>
      </c>
      <c r="N62" t="s">
        <v>234</v>
      </c>
      <c r="O62" t="s">
        <v>230</v>
      </c>
      <c r="P62" s="78" t="s">
        <v>229</v>
      </c>
      <c r="Q62" s="1">
        <v>7</v>
      </c>
      <c r="T62" t="s">
        <v>230</v>
      </c>
      <c r="U62" t="str">
        <f t="shared" si="5"/>
        <v>\\(\\quad 49　÷　7　=　 \\)</v>
      </c>
      <c r="V62" t="str">
        <f t="shared" si="6"/>
        <v>\\(\\quad 7 \\)</v>
      </c>
    </row>
    <row r="63" spans="1:22" x14ac:dyDescent="0.55000000000000004">
      <c r="A63" s="51" t="s">
        <v>60</v>
      </c>
      <c r="B63" s="51"/>
      <c r="C63" s="50" t="s">
        <v>169</v>
      </c>
      <c r="D63" s="50" t="str">
        <f t="shared" si="1"/>
        <v>\\(\\quad 56　÷　8　=　 \\)</v>
      </c>
      <c r="E63" s="50" t="str">
        <f t="shared" si="2"/>
        <v>\\(\\quad 7 \\)</v>
      </c>
      <c r="F63" s="50" t="s">
        <v>62</v>
      </c>
      <c r="G63" s="50"/>
      <c r="H63" s="50"/>
      <c r="I63" s="89" t="str">
        <f t="shared" si="3"/>
        <v>INSERT INTO math(tangen,question,answer,editor,date,count) VALUES('m2200','\\(\\quad 56　÷　8　=　 \\)','\\(\\quad 7 \\)','harazono',NOW(),0);</v>
      </c>
      <c r="J63" s="78" t="s">
        <v>229</v>
      </c>
      <c r="K63" s="1">
        <f t="shared" si="7"/>
        <v>56</v>
      </c>
      <c r="L63" t="s">
        <v>241</v>
      </c>
      <c r="M63" s="1">
        <v>8</v>
      </c>
      <c r="N63" t="s">
        <v>234</v>
      </c>
      <c r="O63" t="s">
        <v>230</v>
      </c>
      <c r="P63" s="78" t="s">
        <v>229</v>
      </c>
      <c r="Q63" s="1">
        <v>7</v>
      </c>
      <c r="T63" t="s">
        <v>230</v>
      </c>
      <c r="U63" t="str">
        <f t="shared" si="5"/>
        <v>\\(\\quad 56　÷　8　=　 \\)</v>
      </c>
      <c r="V63" t="str">
        <f t="shared" si="6"/>
        <v>\\(\\quad 7 \\)</v>
      </c>
    </row>
    <row r="64" spans="1:22" x14ac:dyDescent="0.55000000000000004">
      <c r="A64" s="51" t="s">
        <v>60</v>
      </c>
      <c r="B64" s="51"/>
      <c r="C64" s="50" t="s">
        <v>169</v>
      </c>
      <c r="D64" s="50" t="str">
        <f t="shared" si="1"/>
        <v>\\(\\quad 63　÷　9　=　 \\)</v>
      </c>
      <c r="E64" s="50" t="str">
        <f t="shared" si="2"/>
        <v>\\(\\quad 7 \\)</v>
      </c>
      <c r="F64" s="50" t="s">
        <v>62</v>
      </c>
      <c r="G64" s="50"/>
      <c r="H64" s="50"/>
      <c r="I64" s="89" t="str">
        <f t="shared" si="3"/>
        <v>INSERT INTO math(tangen,question,answer,editor,date,count) VALUES('m2200','\\(\\quad 63　÷　9　=　 \\)','\\(\\quad 7 \\)','harazono',NOW(),0);</v>
      </c>
      <c r="J64" s="78" t="s">
        <v>229</v>
      </c>
      <c r="K64" s="1">
        <f t="shared" si="7"/>
        <v>63</v>
      </c>
      <c r="L64" t="s">
        <v>241</v>
      </c>
      <c r="M64" s="1">
        <v>9</v>
      </c>
      <c r="N64" t="s">
        <v>234</v>
      </c>
      <c r="O64" t="s">
        <v>230</v>
      </c>
      <c r="P64" s="78" t="s">
        <v>229</v>
      </c>
      <c r="Q64" s="1">
        <v>7</v>
      </c>
      <c r="T64" t="s">
        <v>230</v>
      </c>
      <c r="U64" t="str">
        <f t="shared" si="5"/>
        <v>\\(\\quad 63　÷　9　=　 \\)</v>
      </c>
      <c r="V64" t="str">
        <f t="shared" si="6"/>
        <v>\\(\\quad 7 \\)</v>
      </c>
    </row>
    <row r="65" spans="1:22" x14ac:dyDescent="0.55000000000000004">
      <c r="A65" s="51" t="s">
        <v>60</v>
      </c>
      <c r="B65" s="51"/>
      <c r="C65" s="50" t="s">
        <v>169</v>
      </c>
      <c r="D65" s="50" t="str">
        <f t="shared" si="1"/>
        <v>\\(\\quad 8　÷　1　=　 \\)</v>
      </c>
      <c r="E65" s="50" t="str">
        <f t="shared" si="2"/>
        <v>\\(\\quad 8 \\)</v>
      </c>
      <c r="F65" s="50" t="s">
        <v>62</v>
      </c>
      <c r="G65" s="50"/>
      <c r="H65" s="50"/>
      <c r="I65" s="89" t="str">
        <f t="shared" si="3"/>
        <v>INSERT INTO math(tangen,question,answer,editor,date,count) VALUES('m2200','\\(\\quad 8　÷　1　=　 \\)','\\(\\quad 8 \\)','harazono',NOW(),0);</v>
      </c>
      <c r="J65" s="78" t="s">
        <v>229</v>
      </c>
      <c r="K65" s="1">
        <f t="shared" si="7"/>
        <v>8</v>
      </c>
      <c r="L65" t="s">
        <v>241</v>
      </c>
      <c r="M65" s="1">
        <v>1</v>
      </c>
      <c r="N65" t="s">
        <v>234</v>
      </c>
      <c r="O65" t="s">
        <v>230</v>
      </c>
      <c r="P65" s="78" t="s">
        <v>229</v>
      </c>
      <c r="Q65" s="1">
        <v>8</v>
      </c>
      <c r="T65" t="s">
        <v>230</v>
      </c>
      <c r="U65" t="str">
        <f t="shared" si="5"/>
        <v>\\(\\quad 8　÷　1　=　 \\)</v>
      </c>
      <c r="V65" t="str">
        <f t="shared" si="6"/>
        <v>\\(\\quad 8 \\)</v>
      </c>
    </row>
    <row r="66" spans="1:22" x14ac:dyDescent="0.55000000000000004">
      <c r="A66" s="51" t="s">
        <v>60</v>
      </c>
      <c r="B66" s="51"/>
      <c r="C66" s="50" t="s">
        <v>169</v>
      </c>
      <c r="D66" s="50" t="str">
        <f t="shared" si="1"/>
        <v>\\(\\quad 16　÷　2　=　 \\)</v>
      </c>
      <c r="E66" s="50" t="str">
        <f t="shared" si="2"/>
        <v>\\(\\quad 8 \\)</v>
      </c>
      <c r="F66" s="50" t="s">
        <v>62</v>
      </c>
      <c r="G66" s="50"/>
      <c r="H66" s="50"/>
      <c r="I66" s="89" t="str">
        <f t="shared" si="3"/>
        <v>INSERT INTO math(tangen,question,answer,editor,date,count) VALUES('m2200','\\(\\quad 16　÷　2　=　 \\)','\\(\\quad 8 \\)','harazono',NOW(),0);</v>
      </c>
      <c r="J66" s="78" t="s">
        <v>229</v>
      </c>
      <c r="K66" s="1">
        <f t="shared" si="7"/>
        <v>16</v>
      </c>
      <c r="L66" t="s">
        <v>241</v>
      </c>
      <c r="M66" s="1">
        <v>2</v>
      </c>
      <c r="N66" t="s">
        <v>234</v>
      </c>
      <c r="O66" t="s">
        <v>230</v>
      </c>
      <c r="P66" s="78" t="s">
        <v>229</v>
      </c>
      <c r="Q66" s="1">
        <v>8</v>
      </c>
      <c r="T66" t="s">
        <v>230</v>
      </c>
      <c r="U66" t="str">
        <f t="shared" si="5"/>
        <v>\\(\\quad 16　÷　2　=　 \\)</v>
      </c>
      <c r="V66" t="str">
        <f t="shared" si="6"/>
        <v>\\(\\quad 8 \\)</v>
      </c>
    </row>
    <row r="67" spans="1:22" x14ac:dyDescent="0.55000000000000004">
      <c r="A67" s="51" t="s">
        <v>60</v>
      </c>
      <c r="B67" s="51"/>
      <c r="C67" s="50" t="s">
        <v>169</v>
      </c>
      <c r="D67" s="50" t="str">
        <f t="shared" ref="D67:D90" si="8">U67</f>
        <v>\\(\\quad 24　÷　3　=　 \\)</v>
      </c>
      <c r="E67" s="50" t="str">
        <f t="shared" ref="E67:E90" si="9">V67</f>
        <v>\\(\\quad 8 \\)</v>
      </c>
      <c r="F67" s="50" t="s">
        <v>62</v>
      </c>
      <c r="G67" s="50"/>
      <c r="H67" s="50"/>
      <c r="I67" s="89" t="str">
        <f t="shared" ref="I67:I90" si="10">"INSERT INTO "&amp;A67&amp;"(tangen,question,answer,editor,date,count) VALUES('"&amp;C67&amp;"','"&amp;D67&amp;"','"&amp;E67&amp;"','"&amp;F67&amp;"',NOW(),0);"</f>
        <v>INSERT INTO math(tangen,question,answer,editor,date,count) VALUES('m2200','\\(\\quad 24　÷　3　=　 \\)','\\(\\quad 8 \\)','harazono',NOW(),0);</v>
      </c>
      <c r="J67" s="78" t="s">
        <v>229</v>
      </c>
      <c r="K67" s="1">
        <f t="shared" si="7"/>
        <v>24</v>
      </c>
      <c r="L67" t="s">
        <v>241</v>
      </c>
      <c r="M67" s="1">
        <v>3</v>
      </c>
      <c r="N67" t="s">
        <v>234</v>
      </c>
      <c r="O67" t="s">
        <v>230</v>
      </c>
      <c r="P67" s="78" t="s">
        <v>229</v>
      </c>
      <c r="Q67" s="1">
        <v>8</v>
      </c>
      <c r="T67" t="s">
        <v>230</v>
      </c>
      <c r="U67" t="str">
        <f t="shared" ref="U67:U130" si="11">J67&amp;K67&amp;L67&amp;M67&amp;N67&amp;O67</f>
        <v>\\(\\quad 24　÷　3　=　 \\)</v>
      </c>
      <c r="V67" t="str">
        <f t="shared" ref="V67:V130" si="12">P67&amp;Q67&amp;R67&amp;S67&amp;T67</f>
        <v>\\(\\quad 8 \\)</v>
      </c>
    </row>
    <row r="68" spans="1:22" x14ac:dyDescent="0.55000000000000004">
      <c r="A68" s="51" t="s">
        <v>60</v>
      </c>
      <c r="B68" s="51"/>
      <c r="C68" s="50" t="s">
        <v>169</v>
      </c>
      <c r="D68" s="50" t="str">
        <f t="shared" si="8"/>
        <v>\\(\\quad 32　÷　4　=　 \\)</v>
      </c>
      <c r="E68" s="50" t="str">
        <f t="shared" si="9"/>
        <v>\\(\\quad 8 \\)</v>
      </c>
      <c r="F68" s="50" t="s">
        <v>62</v>
      </c>
      <c r="G68" s="50"/>
      <c r="H68" s="50"/>
      <c r="I68" s="89" t="str">
        <f t="shared" si="10"/>
        <v>INSERT INTO math(tangen,question,answer,editor,date,count) VALUES('m2200','\\(\\quad 32　÷　4　=　 \\)','\\(\\quad 8 \\)','harazono',NOW(),0);</v>
      </c>
      <c r="J68" s="78" t="s">
        <v>229</v>
      </c>
      <c r="K68" s="1">
        <f t="shared" si="7"/>
        <v>32</v>
      </c>
      <c r="L68" t="s">
        <v>241</v>
      </c>
      <c r="M68" s="1">
        <v>4</v>
      </c>
      <c r="N68" t="s">
        <v>234</v>
      </c>
      <c r="O68" t="s">
        <v>230</v>
      </c>
      <c r="P68" s="78" t="s">
        <v>229</v>
      </c>
      <c r="Q68" s="1">
        <v>8</v>
      </c>
      <c r="T68" t="s">
        <v>230</v>
      </c>
      <c r="U68" t="str">
        <f t="shared" si="11"/>
        <v>\\(\\quad 32　÷　4　=　 \\)</v>
      </c>
      <c r="V68" t="str">
        <f t="shared" si="12"/>
        <v>\\(\\quad 8 \\)</v>
      </c>
    </row>
    <row r="69" spans="1:22" x14ac:dyDescent="0.55000000000000004">
      <c r="A69" s="51" t="s">
        <v>60</v>
      </c>
      <c r="B69" s="51"/>
      <c r="C69" s="50" t="s">
        <v>169</v>
      </c>
      <c r="D69" s="50" t="str">
        <f t="shared" si="8"/>
        <v>\\(\\quad 40　÷　5　=　 \\)</v>
      </c>
      <c r="E69" s="50" t="str">
        <f t="shared" si="9"/>
        <v>\\(\\quad 8 \\)</v>
      </c>
      <c r="F69" s="50" t="s">
        <v>62</v>
      </c>
      <c r="G69" s="50"/>
      <c r="H69" s="50"/>
      <c r="I69" s="89" t="str">
        <f t="shared" si="10"/>
        <v>INSERT INTO math(tangen,question,answer,editor,date,count) VALUES('m2200','\\(\\quad 40　÷　5　=　 \\)','\\(\\quad 8 \\)','harazono',NOW(),0);</v>
      </c>
      <c r="J69" s="78" t="s">
        <v>229</v>
      </c>
      <c r="K69" s="1">
        <f t="shared" si="7"/>
        <v>40</v>
      </c>
      <c r="L69" t="s">
        <v>241</v>
      </c>
      <c r="M69" s="1">
        <v>5</v>
      </c>
      <c r="N69" t="s">
        <v>234</v>
      </c>
      <c r="O69" t="s">
        <v>230</v>
      </c>
      <c r="P69" s="78" t="s">
        <v>229</v>
      </c>
      <c r="Q69" s="1">
        <v>8</v>
      </c>
      <c r="T69" t="s">
        <v>230</v>
      </c>
      <c r="U69" t="str">
        <f t="shared" si="11"/>
        <v>\\(\\quad 40　÷　5　=　 \\)</v>
      </c>
      <c r="V69" t="str">
        <f t="shared" si="12"/>
        <v>\\(\\quad 8 \\)</v>
      </c>
    </row>
    <row r="70" spans="1:22" x14ac:dyDescent="0.55000000000000004">
      <c r="A70" s="51" t="s">
        <v>60</v>
      </c>
      <c r="B70" s="51"/>
      <c r="C70" s="50" t="s">
        <v>169</v>
      </c>
      <c r="D70" s="50" t="str">
        <f t="shared" si="8"/>
        <v>\\(\\quad 48　÷　6　=　 \\)</v>
      </c>
      <c r="E70" s="50" t="str">
        <f t="shared" si="9"/>
        <v>\\(\\quad 8 \\)</v>
      </c>
      <c r="F70" s="50" t="s">
        <v>62</v>
      </c>
      <c r="G70" s="50"/>
      <c r="H70" s="50"/>
      <c r="I70" s="89" t="str">
        <f t="shared" si="10"/>
        <v>INSERT INTO math(tangen,question,answer,editor,date,count) VALUES('m2200','\\(\\quad 48　÷　6　=　 \\)','\\(\\quad 8 \\)','harazono',NOW(),0);</v>
      </c>
      <c r="J70" s="78" t="s">
        <v>229</v>
      </c>
      <c r="K70" s="1">
        <f t="shared" si="7"/>
        <v>48</v>
      </c>
      <c r="L70" t="s">
        <v>241</v>
      </c>
      <c r="M70" s="1">
        <v>6</v>
      </c>
      <c r="N70" t="s">
        <v>234</v>
      </c>
      <c r="O70" t="s">
        <v>230</v>
      </c>
      <c r="P70" s="78" t="s">
        <v>229</v>
      </c>
      <c r="Q70" s="1">
        <v>8</v>
      </c>
      <c r="T70" t="s">
        <v>230</v>
      </c>
      <c r="U70" t="str">
        <f t="shared" si="11"/>
        <v>\\(\\quad 48　÷　6　=　 \\)</v>
      </c>
      <c r="V70" t="str">
        <f t="shared" si="12"/>
        <v>\\(\\quad 8 \\)</v>
      </c>
    </row>
    <row r="71" spans="1:22" x14ac:dyDescent="0.55000000000000004">
      <c r="A71" s="51" t="s">
        <v>60</v>
      </c>
      <c r="B71" s="51"/>
      <c r="C71" s="50" t="s">
        <v>169</v>
      </c>
      <c r="D71" s="50" t="str">
        <f t="shared" si="8"/>
        <v>\\(\\quad 56　÷　7　=　 \\)</v>
      </c>
      <c r="E71" s="50" t="str">
        <f t="shared" si="9"/>
        <v>\\(\\quad 8 \\)</v>
      </c>
      <c r="F71" s="50" t="s">
        <v>62</v>
      </c>
      <c r="G71" s="50"/>
      <c r="H71" s="50"/>
      <c r="I71" s="89" t="str">
        <f t="shared" si="10"/>
        <v>INSERT INTO math(tangen,question,answer,editor,date,count) VALUES('m2200','\\(\\quad 56　÷　7　=　 \\)','\\(\\quad 8 \\)','harazono',NOW(),0);</v>
      </c>
      <c r="J71" s="78" t="s">
        <v>229</v>
      </c>
      <c r="K71" s="1">
        <f t="shared" si="7"/>
        <v>56</v>
      </c>
      <c r="L71" t="s">
        <v>241</v>
      </c>
      <c r="M71" s="1">
        <v>7</v>
      </c>
      <c r="N71" t="s">
        <v>234</v>
      </c>
      <c r="O71" t="s">
        <v>230</v>
      </c>
      <c r="P71" s="78" t="s">
        <v>229</v>
      </c>
      <c r="Q71" s="1">
        <v>8</v>
      </c>
      <c r="T71" t="s">
        <v>230</v>
      </c>
      <c r="U71" t="str">
        <f t="shared" si="11"/>
        <v>\\(\\quad 56　÷　7　=　 \\)</v>
      </c>
      <c r="V71" t="str">
        <f t="shared" si="12"/>
        <v>\\(\\quad 8 \\)</v>
      </c>
    </row>
    <row r="72" spans="1:22" x14ac:dyDescent="0.55000000000000004">
      <c r="A72" s="51" t="s">
        <v>60</v>
      </c>
      <c r="B72" s="51"/>
      <c r="C72" s="50" t="s">
        <v>169</v>
      </c>
      <c r="D72" s="50" t="str">
        <f t="shared" si="8"/>
        <v>\\(\\quad 64　÷　8　=　 \\)</v>
      </c>
      <c r="E72" s="50" t="str">
        <f t="shared" si="9"/>
        <v>\\(\\quad 8 \\)</v>
      </c>
      <c r="F72" s="50" t="s">
        <v>62</v>
      </c>
      <c r="G72" s="50"/>
      <c r="H72" s="50"/>
      <c r="I72" s="89" t="str">
        <f t="shared" si="10"/>
        <v>INSERT INTO math(tangen,question,answer,editor,date,count) VALUES('m2200','\\(\\quad 64　÷　8　=　 \\)','\\(\\quad 8 \\)','harazono',NOW(),0);</v>
      </c>
      <c r="J72" s="78" t="s">
        <v>229</v>
      </c>
      <c r="K72" s="1">
        <f t="shared" si="7"/>
        <v>64</v>
      </c>
      <c r="L72" t="s">
        <v>241</v>
      </c>
      <c r="M72" s="1">
        <v>8</v>
      </c>
      <c r="N72" t="s">
        <v>234</v>
      </c>
      <c r="O72" t="s">
        <v>230</v>
      </c>
      <c r="P72" s="78" t="s">
        <v>229</v>
      </c>
      <c r="Q72" s="1">
        <v>8</v>
      </c>
      <c r="T72" t="s">
        <v>230</v>
      </c>
      <c r="U72" t="str">
        <f t="shared" si="11"/>
        <v>\\(\\quad 64　÷　8　=　 \\)</v>
      </c>
      <c r="V72" t="str">
        <f t="shared" si="12"/>
        <v>\\(\\quad 8 \\)</v>
      </c>
    </row>
    <row r="73" spans="1:22" x14ac:dyDescent="0.55000000000000004">
      <c r="A73" s="51" t="s">
        <v>60</v>
      </c>
      <c r="B73" s="51"/>
      <c r="C73" s="50" t="s">
        <v>169</v>
      </c>
      <c r="D73" s="50" t="str">
        <f t="shared" si="8"/>
        <v>\\(\\quad 72　÷　9　=　 \\)</v>
      </c>
      <c r="E73" s="50" t="str">
        <f t="shared" si="9"/>
        <v>\\(\\quad 8 \\)</v>
      </c>
      <c r="F73" s="50" t="s">
        <v>62</v>
      </c>
      <c r="G73" s="50"/>
      <c r="H73" s="50"/>
      <c r="I73" s="89" t="str">
        <f t="shared" si="10"/>
        <v>INSERT INTO math(tangen,question,answer,editor,date,count) VALUES('m2200','\\(\\quad 72　÷　9　=　 \\)','\\(\\quad 8 \\)','harazono',NOW(),0);</v>
      </c>
      <c r="J73" s="78" t="s">
        <v>229</v>
      </c>
      <c r="K73" s="1">
        <f t="shared" si="7"/>
        <v>72</v>
      </c>
      <c r="L73" t="s">
        <v>241</v>
      </c>
      <c r="M73" s="1">
        <v>9</v>
      </c>
      <c r="N73" t="s">
        <v>234</v>
      </c>
      <c r="O73" t="s">
        <v>230</v>
      </c>
      <c r="P73" s="78" t="s">
        <v>229</v>
      </c>
      <c r="Q73" s="1">
        <v>8</v>
      </c>
      <c r="T73" t="s">
        <v>230</v>
      </c>
      <c r="U73" t="str">
        <f t="shared" si="11"/>
        <v>\\(\\quad 72　÷　9　=　 \\)</v>
      </c>
      <c r="V73" t="str">
        <f t="shared" si="12"/>
        <v>\\(\\quad 8 \\)</v>
      </c>
    </row>
    <row r="74" spans="1:22" x14ac:dyDescent="0.55000000000000004">
      <c r="A74" s="51" t="s">
        <v>60</v>
      </c>
      <c r="B74" s="51"/>
      <c r="C74" s="50" t="s">
        <v>169</v>
      </c>
      <c r="D74" s="50" t="str">
        <f t="shared" si="8"/>
        <v>\\(\\quad 9　÷　1　=　 \\)</v>
      </c>
      <c r="E74" s="50" t="str">
        <f t="shared" si="9"/>
        <v>\\(\\quad 9 \\)</v>
      </c>
      <c r="F74" s="50" t="s">
        <v>62</v>
      </c>
      <c r="G74" s="50"/>
      <c r="H74" s="50"/>
      <c r="I74" s="89" t="str">
        <f t="shared" si="10"/>
        <v>INSERT INTO math(tangen,question,answer,editor,date,count) VALUES('m2200','\\(\\quad 9　÷　1　=　 \\)','\\(\\quad 9 \\)','harazono',NOW(),0);</v>
      </c>
      <c r="J74" s="78" t="s">
        <v>229</v>
      </c>
      <c r="K74" s="1">
        <f t="shared" si="7"/>
        <v>9</v>
      </c>
      <c r="L74" t="s">
        <v>241</v>
      </c>
      <c r="M74" s="1">
        <v>1</v>
      </c>
      <c r="N74" t="s">
        <v>234</v>
      </c>
      <c r="O74" t="s">
        <v>230</v>
      </c>
      <c r="P74" s="78" t="s">
        <v>229</v>
      </c>
      <c r="Q74" s="1">
        <v>9</v>
      </c>
      <c r="T74" t="s">
        <v>230</v>
      </c>
      <c r="U74" t="str">
        <f t="shared" si="11"/>
        <v>\\(\\quad 9　÷　1　=　 \\)</v>
      </c>
      <c r="V74" t="str">
        <f t="shared" si="12"/>
        <v>\\(\\quad 9 \\)</v>
      </c>
    </row>
    <row r="75" spans="1:22" x14ac:dyDescent="0.55000000000000004">
      <c r="A75" s="51" t="s">
        <v>60</v>
      </c>
      <c r="B75" s="51"/>
      <c r="C75" s="50" t="s">
        <v>169</v>
      </c>
      <c r="D75" s="50" t="str">
        <f t="shared" si="8"/>
        <v>\\(\\quad 18　÷　2　=　 \\)</v>
      </c>
      <c r="E75" s="50" t="str">
        <f t="shared" si="9"/>
        <v>\\(\\quad 9 \\)</v>
      </c>
      <c r="F75" s="50" t="s">
        <v>62</v>
      </c>
      <c r="G75" s="50"/>
      <c r="H75" s="50"/>
      <c r="I75" s="89" t="str">
        <f t="shared" si="10"/>
        <v>INSERT INTO math(tangen,question,answer,editor,date,count) VALUES('m2200','\\(\\quad 18　÷　2　=　 \\)','\\(\\quad 9 \\)','harazono',NOW(),0);</v>
      </c>
      <c r="J75" s="78" t="s">
        <v>229</v>
      </c>
      <c r="K75" s="1">
        <f t="shared" ref="K75:K139" si="13">Q75*M75</f>
        <v>18</v>
      </c>
      <c r="L75" t="s">
        <v>241</v>
      </c>
      <c r="M75" s="1">
        <v>2</v>
      </c>
      <c r="N75" t="s">
        <v>234</v>
      </c>
      <c r="O75" t="s">
        <v>230</v>
      </c>
      <c r="P75" s="78" t="s">
        <v>229</v>
      </c>
      <c r="Q75" s="1">
        <v>9</v>
      </c>
      <c r="T75" t="s">
        <v>230</v>
      </c>
      <c r="U75" t="str">
        <f t="shared" si="11"/>
        <v>\\(\\quad 18　÷　2　=　 \\)</v>
      </c>
      <c r="V75" t="str">
        <f t="shared" si="12"/>
        <v>\\(\\quad 9 \\)</v>
      </c>
    </row>
    <row r="76" spans="1:22" x14ac:dyDescent="0.55000000000000004">
      <c r="A76" s="51" t="s">
        <v>60</v>
      </c>
      <c r="B76" s="51"/>
      <c r="C76" s="50" t="s">
        <v>169</v>
      </c>
      <c r="D76" s="50" t="str">
        <f t="shared" si="8"/>
        <v>\\(\\quad 27　÷　3　=　 \\)</v>
      </c>
      <c r="E76" s="50" t="str">
        <f t="shared" si="9"/>
        <v>\\(\\quad 9 \\)</v>
      </c>
      <c r="F76" s="50" t="s">
        <v>62</v>
      </c>
      <c r="G76" s="50"/>
      <c r="H76" s="50"/>
      <c r="I76" s="89" t="str">
        <f t="shared" si="10"/>
        <v>INSERT INTO math(tangen,question,answer,editor,date,count) VALUES('m2200','\\(\\quad 27　÷　3　=　 \\)','\\(\\quad 9 \\)','harazono',NOW(),0);</v>
      </c>
      <c r="J76" s="78" t="s">
        <v>229</v>
      </c>
      <c r="K76" s="1">
        <f t="shared" si="13"/>
        <v>27</v>
      </c>
      <c r="L76" t="s">
        <v>241</v>
      </c>
      <c r="M76" s="1">
        <v>3</v>
      </c>
      <c r="N76" t="s">
        <v>234</v>
      </c>
      <c r="O76" t="s">
        <v>230</v>
      </c>
      <c r="P76" s="78" t="s">
        <v>229</v>
      </c>
      <c r="Q76" s="1">
        <v>9</v>
      </c>
      <c r="T76" t="s">
        <v>230</v>
      </c>
      <c r="U76" t="str">
        <f t="shared" si="11"/>
        <v>\\(\\quad 27　÷　3　=　 \\)</v>
      </c>
      <c r="V76" t="str">
        <f t="shared" si="12"/>
        <v>\\(\\quad 9 \\)</v>
      </c>
    </row>
    <row r="77" spans="1:22" x14ac:dyDescent="0.55000000000000004">
      <c r="A77" s="51" t="s">
        <v>60</v>
      </c>
      <c r="B77" s="51"/>
      <c r="C77" s="50" t="s">
        <v>169</v>
      </c>
      <c r="D77" s="50" t="str">
        <f t="shared" si="8"/>
        <v>\\(\\quad 36　÷　4　=　 \\)</v>
      </c>
      <c r="E77" s="50" t="str">
        <f t="shared" si="9"/>
        <v>\\(\\quad 9 \\)</v>
      </c>
      <c r="F77" s="50" t="s">
        <v>62</v>
      </c>
      <c r="G77" s="50"/>
      <c r="H77" s="50"/>
      <c r="I77" s="89" t="str">
        <f t="shared" si="10"/>
        <v>INSERT INTO math(tangen,question,answer,editor,date,count) VALUES('m2200','\\(\\quad 36　÷　4　=　 \\)','\\(\\quad 9 \\)','harazono',NOW(),0);</v>
      </c>
      <c r="J77" s="78" t="s">
        <v>229</v>
      </c>
      <c r="K77" s="1">
        <f t="shared" si="13"/>
        <v>36</v>
      </c>
      <c r="L77" t="s">
        <v>241</v>
      </c>
      <c r="M77" s="1">
        <v>4</v>
      </c>
      <c r="N77" t="s">
        <v>234</v>
      </c>
      <c r="O77" t="s">
        <v>230</v>
      </c>
      <c r="P77" s="78" t="s">
        <v>229</v>
      </c>
      <c r="Q77" s="1">
        <v>9</v>
      </c>
      <c r="T77" t="s">
        <v>230</v>
      </c>
      <c r="U77" t="str">
        <f t="shared" si="11"/>
        <v>\\(\\quad 36　÷　4　=　 \\)</v>
      </c>
      <c r="V77" t="str">
        <f t="shared" si="12"/>
        <v>\\(\\quad 9 \\)</v>
      </c>
    </row>
    <row r="78" spans="1:22" x14ac:dyDescent="0.55000000000000004">
      <c r="A78" s="51" t="s">
        <v>60</v>
      </c>
      <c r="B78" s="51"/>
      <c r="C78" s="50" t="s">
        <v>169</v>
      </c>
      <c r="D78" s="50" t="str">
        <f t="shared" si="8"/>
        <v>\\(\\quad 45　÷　5　=　 \\)</v>
      </c>
      <c r="E78" s="50" t="str">
        <f t="shared" si="9"/>
        <v>\\(\\quad 9 \\)</v>
      </c>
      <c r="F78" s="50" t="s">
        <v>62</v>
      </c>
      <c r="G78" s="50"/>
      <c r="H78" s="50"/>
      <c r="I78" s="89" t="str">
        <f t="shared" si="10"/>
        <v>INSERT INTO math(tangen,question,answer,editor,date,count) VALUES('m2200','\\(\\quad 45　÷　5　=　 \\)','\\(\\quad 9 \\)','harazono',NOW(),0);</v>
      </c>
      <c r="J78" s="78" t="s">
        <v>229</v>
      </c>
      <c r="K78" s="1">
        <f t="shared" si="13"/>
        <v>45</v>
      </c>
      <c r="L78" t="s">
        <v>241</v>
      </c>
      <c r="M78" s="1">
        <v>5</v>
      </c>
      <c r="N78" t="s">
        <v>234</v>
      </c>
      <c r="O78" t="s">
        <v>230</v>
      </c>
      <c r="P78" s="78" t="s">
        <v>229</v>
      </c>
      <c r="Q78" s="1">
        <v>9</v>
      </c>
      <c r="T78" t="s">
        <v>230</v>
      </c>
      <c r="U78" t="str">
        <f t="shared" si="11"/>
        <v>\\(\\quad 45　÷　5　=　 \\)</v>
      </c>
      <c r="V78" t="str">
        <f t="shared" si="12"/>
        <v>\\(\\quad 9 \\)</v>
      </c>
    </row>
    <row r="79" spans="1:22" x14ac:dyDescent="0.55000000000000004">
      <c r="A79" s="51" t="s">
        <v>60</v>
      </c>
      <c r="B79" s="51"/>
      <c r="C79" s="50" t="s">
        <v>169</v>
      </c>
      <c r="D79" s="50" t="str">
        <f t="shared" si="8"/>
        <v>\\(\\quad 54　÷　6　=　 \\)</v>
      </c>
      <c r="E79" s="50" t="str">
        <f t="shared" si="9"/>
        <v>\\(\\quad 9 \\)</v>
      </c>
      <c r="F79" s="50" t="s">
        <v>62</v>
      </c>
      <c r="G79" s="50"/>
      <c r="H79" s="50"/>
      <c r="I79" s="89" t="str">
        <f t="shared" si="10"/>
        <v>INSERT INTO math(tangen,question,answer,editor,date,count) VALUES('m2200','\\(\\quad 54　÷　6　=　 \\)','\\(\\quad 9 \\)','harazono',NOW(),0);</v>
      </c>
      <c r="J79" s="78" t="s">
        <v>229</v>
      </c>
      <c r="K79" s="1">
        <f t="shared" si="13"/>
        <v>54</v>
      </c>
      <c r="L79" t="s">
        <v>241</v>
      </c>
      <c r="M79" s="1">
        <v>6</v>
      </c>
      <c r="N79" t="s">
        <v>234</v>
      </c>
      <c r="O79" t="s">
        <v>230</v>
      </c>
      <c r="P79" s="78" t="s">
        <v>229</v>
      </c>
      <c r="Q79" s="1">
        <v>9</v>
      </c>
      <c r="T79" t="s">
        <v>230</v>
      </c>
      <c r="U79" t="str">
        <f t="shared" si="11"/>
        <v>\\(\\quad 54　÷　6　=　 \\)</v>
      </c>
      <c r="V79" t="str">
        <f t="shared" si="12"/>
        <v>\\(\\quad 9 \\)</v>
      </c>
    </row>
    <row r="80" spans="1:22" x14ac:dyDescent="0.55000000000000004">
      <c r="A80" s="51" t="s">
        <v>60</v>
      </c>
      <c r="B80" s="51"/>
      <c r="C80" s="50" t="s">
        <v>169</v>
      </c>
      <c r="D80" s="50" t="str">
        <f t="shared" si="8"/>
        <v>\\(\\quad 63　÷　7　=　 \\)</v>
      </c>
      <c r="E80" s="50" t="str">
        <f t="shared" si="9"/>
        <v>\\(\\quad 9 \\)</v>
      </c>
      <c r="F80" s="50" t="s">
        <v>62</v>
      </c>
      <c r="G80" s="50"/>
      <c r="H80" s="50"/>
      <c r="I80" s="89" t="str">
        <f t="shared" si="10"/>
        <v>INSERT INTO math(tangen,question,answer,editor,date,count) VALUES('m2200','\\(\\quad 63　÷　7　=　 \\)','\\(\\quad 9 \\)','harazono',NOW(),0);</v>
      </c>
      <c r="J80" s="78" t="s">
        <v>229</v>
      </c>
      <c r="K80" s="1">
        <f t="shared" si="13"/>
        <v>63</v>
      </c>
      <c r="L80" t="s">
        <v>241</v>
      </c>
      <c r="M80" s="1">
        <v>7</v>
      </c>
      <c r="N80" t="s">
        <v>234</v>
      </c>
      <c r="O80" t="s">
        <v>230</v>
      </c>
      <c r="P80" s="78" t="s">
        <v>229</v>
      </c>
      <c r="Q80" s="1">
        <v>9</v>
      </c>
      <c r="T80" t="s">
        <v>230</v>
      </c>
      <c r="U80" t="str">
        <f t="shared" si="11"/>
        <v>\\(\\quad 63　÷　7　=　 \\)</v>
      </c>
      <c r="V80" t="str">
        <f t="shared" si="12"/>
        <v>\\(\\quad 9 \\)</v>
      </c>
    </row>
    <row r="81" spans="1:22" x14ac:dyDescent="0.55000000000000004">
      <c r="A81" s="51" t="s">
        <v>60</v>
      </c>
      <c r="B81" s="51"/>
      <c r="C81" s="50" t="s">
        <v>169</v>
      </c>
      <c r="D81" s="50" t="str">
        <f t="shared" si="8"/>
        <v>\\(\\quad 72　÷　8　=　 \\)</v>
      </c>
      <c r="E81" s="50" t="str">
        <f t="shared" si="9"/>
        <v>\\(\\quad 9 \\)</v>
      </c>
      <c r="F81" s="50" t="s">
        <v>62</v>
      </c>
      <c r="G81" s="50"/>
      <c r="H81" s="50"/>
      <c r="I81" s="89" t="str">
        <f t="shared" si="10"/>
        <v>INSERT INTO math(tangen,question,answer,editor,date,count) VALUES('m2200','\\(\\quad 72　÷　8　=　 \\)','\\(\\quad 9 \\)','harazono',NOW(),0);</v>
      </c>
      <c r="J81" s="78" t="s">
        <v>229</v>
      </c>
      <c r="K81" s="1">
        <f t="shared" si="13"/>
        <v>72</v>
      </c>
      <c r="L81" t="s">
        <v>241</v>
      </c>
      <c r="M81" s="1">
        <v>8</v>
      </c>
      <c r="N81" t="s">
        <v>234</v>
      </c>
      <c r="O81" t="s">
        <v>230</v>
      </c>
      <c r="P81" s="78" t="s">
        <v>229</v>
      </c>
      <c r="Q81" s="1">
        <v>9</v>
      </c>
      <c r="T81" t="s">
        <v>230</v>
      </c>
      <c r="U81" t="str">
        <f t="shared" si="11"/>
        <v>\\(\\quad 72　÷　8　=　 \\)</v>
      </c>
      <c r="V81" t="str">
        <f t="shared" si="12"/>
        <v>\\(\\quad 9 \\)</v>
      </c>
    </row>
    <row r="82" spans="1:22" x14ac:dyDescent="0.55000000000000004">
      <c r="A82" s="51" t="s">
        <v>60</v>
      </c>
      <c r="B82" s="51"/>
      <c r="C82" s="50" t="s">
        <v>169</v>
      </c>
      <c r="D82" s="50" t="str">
        <f t="shared" si="8"/>
        <v>\\(\\quad 81　÷　9　=　 \\)</v>
      </c>
      <c r="E82" s="50" t="str">
        <f t="shared" si="9"/>
        <v>\\(\\quad 9 \\)</v>
      </c>
      <c r="F82" s="50" t="s">
        <v>62</v>
      </c>
      <c r="G82" s="50"/>
      <c r="H82" s="50"/>
      <c r="I82" s="89" t="str">
        <f t="shared" si="10"/>
        <v>INSERT INTO math(tangen,question,answer,editor,date,count) VALUES('m2200','\\(\\quad 81　÷　9　=　 \\)','\\(\\quad 9 \\)','harazono',NOW(),0);</v>
      </c>
      <c r="J82" s="78" t="s">
        <v>229</v>
      </c>
      <c r="K82" s="1">
        <f t="shared" si="13"/>
        <v>81</v>
      </c>
      <c r="L82" t="s">
        <v>241</v>
      </c>
      <c r="M82" s="1">
        <v>9</v>
      </c>
      <c r="N82" t="s">
        <v>234</v>
      </c>
      <c r="O82" t="s">
        <v>230</v>
      </c>
      <c r="P82" s="78" t="s">
        <v>229</v>
      </c>
      <c r="Q82" s="1">
        <v>9</v>
      </c>
      <c r="T82" t="s">
        <v>230</v>
      </c>
      <c r="U82" t="str">
        <f t="shared" si="11"/>
        <v>\\(\\quad 81　÷　9　=　 \\)</v>
      </c>
      <c r="V82" t="str">
        <f t="shared" si="12"/>
        <v>\\(\\quad 9 \\)</v>
      </c>
    </row>
    <row r="83" spans="1:22" x14ac:dyDescent="0.55000000000000004">
      <c r="A83" s="51" t="s">
        <v>60</v>
      </c>
      <c r="B83" s="51"/>
      <c r="C83" s="50" t="s">
        <v>169</v>
      </c>
      <c r="D83" s="50" t="str">
        <f t="shared" si="8"/>
        <v>\\(\\quad 10　÷　1　=　 \\)</v>
      </c>
      <c r="E83" s="50" t="str">
        <f t="shared" si="9"/>
        <v>\\(\\quad 10 \\)</v>
      </c>
      <c r="F83" s="50" t="s">
        <v>62</v>
      </c>
      <c r="G83" s="50"/>
      <c r="H83" s="50"/>
      <c r="I83" s="89" t="str">
        <f t="shared" si="10"/>
        <v>INSERT INTO math(tangen,question,answer,editor,date,count) VALUES('m2200','\\(\\quad 10　÷　1　=　 \\)','\\(\\quad 10 \\)','harazono',NOW(),0);</v>
      </c>
      <c r="J83" s="78" t="s">
        <v>229</v>
      </c>
      <c r="K83" s="1">
        <f t="shared" si="13"/>
        <v>10</v>
      </c>
      <c r="L83" t="s">
        <v>241</v>
      </c>
      <c r="M83" s="1">
        <v>1</v>
      </c>
      <c r="N83" t="s">
        <v>234</v>
      </c>
      <c r="O83" t="s">
        <v>230</v>
      </c>
      <c r="P83" s="78" t="s">
        <v>229</v>
      </c>
      <c r="Q83" s="1">
        <v>10</v>
      </c>
      <c r="T83" t="s">
        <v>230</v>
      </c>
      <c r="U83" t="str">
        <f t="shared" si="11"/>
        <v>\\(\\quad 10　÷　1　=　 \\)</v>
      </c>
      <c r="V83" t="str">
        <f t="shared" si="12"/>
        <v>\\(\\quad 10 \\)</v>
      </c>
    </row>
    <row r="84" spans="1:22" x14ac:dyDescent="0.55000000000000004">
      <c r="A84" s="51" t="s">
        <v>60</v>
      </c>
      <c r="B84" s="51"/>
      <c r="C84" s="50" t="s">
        <v>169</v>
      </c>
      <c r="D84" s="50" t="str">
        <f t="shared" si="8"/>
        <v>\\(\\quad 20　÷　2　=　 \\)</v>
      </c>
      <c r="E84" s="50" t="str">
        <f t="shared" si="9"/>
        <v>\\(\\quad 10 \\)</v>
      </c>
      <c r="F84" s="50" t="s">
        <v>62</v>
      </c>
      <c r="G84" s="50"/>
      <c r="H84" s="50"/>
      <c r="I84" s="89" t="str">
        <f t="shared" si="10"/>
        <v>INSERT INTO math(tangen,question,answer,editor,date,count) VALUES('m2200','\\(\\quad 20　÷　2　=　 \\)','\\(\\quad 10 \\)','harazono',NOW(),0);</v>
      </c>
      <c r="J84" s="78" t="s">
        <v>229</v>
      </c>
      <c r="K84" s="1">
        <f t="shared" si="13"/>
        <v>20</v>
      </c>
      <c r="L84" t="s">
        <v>241</v>
      </c>
      <c r="M84" s="1">
        <v>2</v>
      </c>
      <c r="N84" t="s">
        <v>234</v>
      </c>
      <c r="O84" t="s">
        <v>230</v>
      </c>
      <c r="P84" s="78" t="s">
        <v>229</v>
      </c>
      <c r="Q84" s="1">
        <v>10</v>
      </c>
      <c r="T84" t="s">
        <v>230</v>
      </c>
      <c r="U84" t="str">
        <f t="shared" si="11"/>
        <v>\\(\\quad 20　÷　2　=　 \\)</v>
      </c>
      <c r="V84" t="str">
        <f t="shared" si="12"/>
        <v>\\(\\quad 10 \\)</v>
      </c>
    </row>
    <row r="85" spans="1:22" x14ac:dyDescent="0.55000000000000004">
      <c r="A85" s="51" t="s">
        <v>60</v>
      </c>
      <c r="B85" s="51"/>
      <c r="C85" s="50" t="s">
        <v>169</v>
      </c>
      <c r="D85" s="50" t="str">
        <f t="shared" si="8"/>
        <v>\\(\\quad 30　÷　3　=　 \\)</v>
      </c>
      <c r="E85" s="50" t="str">
        <f t="shared" si="9"/>
        <v>\\(\\quad 10 \\)</v>
      </c>
      <c r="F85" s="50" t="s">
        <v>62</v>
      </c>
      <c r="G85" s="50"/>
      <c r="H85" s="50"/>
      <c r="I85" s="89" t="str">
        <f t="shared" si="10"/>
        <v>INSERT INTO math(tangen,question,answer,editor,date,count) VALUES('m2200','\\(\\quad 30　÷　3　=　 \\)','\\(\\quad 10 \\)','harazono',NOW(),0);</v>
      </c>
      <c r="J85" s="78" t="s">
        <v>229</v>
      </c>
      <c r="K85" s="1">
        <f t="shared" si="13"/>
        <v>30</v>
      </c>
      <c r="L85" t="s">
        <v>241</v>
      </c>
      <c r="M85" s="1">
        <v>3</v>
      </c>
      <c r="N85" t="s">
        <v>234</v>
      </c>
      <c r="O85" t="s">
        <v>230</v>
      </c>
      <c r="P85" s="78" t="s">
        <v>229</v>
      </c>
      <c r="Q85" s="1">
        <v>10</v>
      </c>
      <c r="T85" t="s">
        <v>230</v>
      </c>
      <c r="U85" t="str">
        <f t="shared" si="11"/>
        <v>\\(\\quad 30　÷　3　=　 \\)</v>
      </c>
      <c r="V85" t="str">
        <f t="shared" si="12"/>
        <v>\\(\\quad 10 \\)</v>
      </c>
    </row>
    <row r="86" spans="1:22" x14ac:dyDescent="0.55000000000000004">
      <c r="A86" s="51" t="s">
        <v>60</v>
      </c>
      <c r="B86" s="51"/>
      <c r="C86" s="50" t="s">
        <v>169</v>
      </c>
      <c r="D86" s="50" t="str">
        <f t="shared" si="8"/>
        <v>\\(\\quad 40　÷　4　=　 \\)</v>
      </c>
      <c r="E86" s="50" t="str">
        <f t="shared" si="9"/>
        <v>\\(\\quad 10 \\)</v>
      </c>
      <c r="F86" s="50" t="s">
        <v>62</v>
      </c>
      <c r="G86" s="50"/>
      <c r="H86" s="50"/>
      <c r="I86" s="89" t="str">
        <f t="shared" si="10"/>
        <v>INSERT INTO math(tangen,question,answer,editor,date,count) VALUES('m2200','\\(\\quad 40　÷　4　=　 \\)','\\(\\quad 10 \\)','harazono',NOW(),0);</v>
      </c>
      <c r="J86" s="78" t="s">
        <v>229</v>
      </c>
      <c r="K86" s="1">
        <f t="shared" si="13"/>
        <v>40</v>
      </c>
      <c r="L86" t="s">
        <v>241</v>
      </c>
      <c r="M86" s="1">
        <v>4</v>
      </c>
      <c r="N86" t="s">
        <v>234</v>
      </c>
      <c r="O86" t="s">
        <v>230</v>
      </c>
      <c r="P86" s="78" t="s">
        <v>229</v>
      </c>
      <c r="Q86" s="1">
        <v>10</v>
      </c>
      <c r="T86" t="s">
        <v>230</v>
      </c>
      <c r="U86" t="str">
        <f t="shared" si="11"/>
        <v>\\(\\quad 40　÷　4　=　 \\)</v>
      </c>
      <c r="V86" t="str">
        <f t="shared" si="12"/>
        <v>\\(\\quad 10 \\)</v>
      </c>
    </row>
    <row r="87" spans="1:22" x14ac:dyDescent="0.55000000000000004">
      <c r="A87" s="51" t="s">
        <v>60</v>
      </c>
      <c r="B87" s="51"/>
      <c r="C87" s="50" t="s">
        <v>169</v>
      </c>
      <c r="D87" s="50" t="str">
        <f t="shared" si="8"/>
        <v>\\(\\quad 50　÷　5　=　 \\)</v>
      </c>
      <c r="E87" s="50" t="str">
        <f t="shared" si="9"/>
        <v>\\(\\quad 10 \\)</v>
      </c>
      <c r="F87" s="50" t="s">
        <v>62</v>
      </c>
      <c r="G87" s="50"/>
      <c r="H87" s="50"/>
      <c r="I87" s="89" t="str">
        <f t="shared" si="10"/>
        <v>INSERT INTO math(tangen,question,answer,editor,date,count) VALUES('m2200','\\(\\quad 50　÷　5　=　 \\)','\\(\\quad 10 \\)','harazono',NOW(),0);</v>
      </c>
      <c r="J87" s="78" t="s">
        <v>229</v>
      </c>
      <c r="K87" s="1">
        <f t="shared" si="13"/>
        <v>50</v>
      </c>
      <c r="L87" t="s">
        <v>241</v>
      </c>
      <c r="M87" s="1">
        <v>5</v>
      </c>
      <c r="N87" t="s">
        <v>234</v>
      </c>
      <c r="O87" t="s">
        <v>230</v>
      </c>
      <c r="P87" s="78" t="s">
        <v>229</v>
      </c>
      <c r="Q87" s="1">
        <v>10</v>
      </c>
      <c r="T87" t="s">
        <v>230</v>
      </c>
      <c r="U87" t="str">
        <f t="shared" si="11"/>
        <v>\\(\\quad 50　÷　5　=　 \\)</v>
      </c>
      <c r="V87" t="str">
        <f t="shared" si="12"/>
        <v>\\(\\quad 10 \\)</v>
      </c>
    </row>
    <row r="88" spans="1:22" x14ac:dyDescent="0.55000000000000004">
      <c r="A88" s="51" t="s">
        <v>60</v>
      </c>
      <c r="B88" s="51"/>
      <c r="C88" s="50" t="s">
        <v>169</v>
      </c>
      <c r="D88" s="50" t="str">
        <f t="shared" si="8"/>
        <v>\\(\\quad 60　÷　6　=　 \\)</v>
      </c>
      <c r="E88" s="50" t="str">
        <f t="shared" si="9"/>
        <v>\\(\\quad 10 \\)</v>
      </c>
      <c r="F88" s="50" t="s">
        <v>62</v>
      </c>
      <c r="G88" s="50"/>
      <c r="H88" s="50"/>
      <c r="I88" s="89" t="str">
        <f t="shared" si="10"/>
        <v>INSERT INTO math(tangen,question,answer,editor,date,count) VALUES('m2200','\\(\\quad 60　÷　6　=　 \\)','\\(\\quad 10 \\)','harazono',NOW(),0);</v>
      </c>
      <c r="J88" s="78" t="s">
        <v>229</v>
      </c>
      <c r="K88" s="1">
        <f t="shared" si="13"/>
        <v>60</v>
      </c>
      <c r="L88" t="s">
        <v>241</v>
      </c>
      <c r="M88" s="1">
        <v>6</v>
      </c>
      <c r="N88" t="s">
        <v>234</v>
      </c>
      <c r="O88" t="s">
        <v>230</v>
      </c>
      <c r="P88" s="78" t="s">
        <v>229</v>
      </c>
      <c r="Q88" s="1">
        <v>10</v>
      </c>
      <c r="T88" t="s">
        <v>230</v>
      </c>
      <c r="U88" t="str">
        <f t="shared" si="11"/>
        <v>\\(\\quad 60　÷　6　=　 \\)</v>
      </c>
      <c r="V88" t="str">
        <f t="shared" si="12"/>
        <v>\\(\\quad 10 \\)</v>
      </c>
    </row>
    <row r="89" spans="1:22" x14ac:dyDescent="0.55000000000000004">
      <c r="A89" s="51" t="s">
        <v>60</v>
      </c>
      <c r="B89" s="51"/>
      <c r="C89" s="50" t="s">
        <v>169</v>
      </c>
      <c r="D89" s="50" t="str">
        <f t="shared" si="8"/>
        <v>\\(\\quad 70　÷　7　=　 \\)</v>
      </c>
      <c r="E89" s="50" t="str">
        <f t="shared" si="9"/>
        <v>\\(\\quad 10 \\)</v>
      </c>
      <c r="F89" s="50" t="s">
        <v>62</v>
      </c>
      <c r="G89" s="50"/>
      <c r="H89" s="50"/>
      <c r="I89" s="89" t="str">
        <f t="shared" si="10"/>
        <v>INSERT INTO math(tangen,question,answer,editor,date,count) VALUES('m2200','\\(\\quad 70　÷　7　=　 \\)','\\(\\quad 10 \\)','harazono',NOW(),0);</v>
      </c>
      <c r="J89" s="78" t="s">
        <v>229</v>
      </c>
      <c r="K89" s="1">
        <f t="shared" si="13"/>
        <v>70</v>
      </c>
      <c r="L89" t="s">
        <v>241</v>
      </c>
      <c r="M89" s="1">
        <v>7</v>
      </c>
      <c r="N89" t="s">
        <v>234</v>
      </c>
      <c r="O89" t="s">
        <v>230</v>
      </c>
      <c r="P89" s="78" t="s">
        <v>229</v>
      </c>
      <c r="Q89" s="1">
        <v>10</v>
      </c>
      <c r="T89" t="s">
        <v>230</v>
      </c>
      <c r="U89" t="str">
        <f t="shared" si="11"/>
        <v>\\(\\quad 70　÷　7　=　 \\)</v>
      </c>
      <c r="V89" t="str">
        <f t="shared" si="12"/>
        <v>\\(\\quad 10 \\)</v>
      </c>
    </row>
    <row r="90" spans="1:22" x14ac:dyDescent="0.55000000000000004">
      <c r="A90" s="51" t="s">
        <v>60</v>
      </c>
      <c r="B90" s="51"/>
      <c r="C90" s="50" t="s">
        <v>169</v>
      </c>
      <c r="D90" s="50" t="str">
        <f t="shared" si="8"/>
        <v>\\(\\quad 80　÷　8　=　 \\)</v>
      </c>
      <c r="E90" s="50" t="str">
        <f t="shared" si="9"/>
        <v>\\(\\quad 10 \\)</v>
      </c>
      <c r="F90" s="50" t="s">
        <v>62</v>
      </c>
      <c r="G90" s="50"/>
      <c r="H90" s="50"/>
      <c r="I90" s="89" t="str">
        <f t="shared" si="10"/>
        <v>INSERT INTO math(tangen,question,answer,editor,date,count) VALUES('m2200','\\(\\quad 80　÷　8　=　 \\)','\\(\\quad 10 \\)','harazono',NOW(),0);</v>
      </c>
      <c r="J90" s="78" t="s">
        <v>229</v>
      </c>
      <c r="K90" s="1">
        <f t="shared" si="13"/>
        <v>80</v>
      </c>
      <c r="L90" t="s">
        <v>241</v>
      </c>
      <c r="M90" s="1">
        <v>8</v>
      </c>
      <c r="N90" t="s">
        <v>234</v>
      </c>
      <c r="O90" t="s">
        <v>230</v>
      </c>
      <c r="P90" s="78" t="s">
        <v>229</v>
      </c>
      <c r="Q90" s="1">
        <v>10</v>
      </c>
      <c r="T90" t="s">
        <v>230</v>
      </c>
      <c r="U90" t="str">
        <f t="shared" si="11"/>
        <v>\\(\\quad 80　÷　8　=　 \\)</v>
      </c>
      <c r="V90" t="str">
        <f t="shared" si="12"/>
        <v>\\(\\quad 10 \\)</v>
      </c>
    </row>
    <row r="91" spans="1:22" x14ac:dyDescent="0.55000000000000004">
      <c r="A91" s="51" t="s">
        <v>60</v>
      </c>
      <c r="B91" s="51"/>
      <c r="C91" s="50" t="s">
        <v>169</v>
      </c>
      <c r="D91" s="50" t="str">
        <f>U91</f>
        <v>\\(\\quad 90　÷　9　=　 \\)</v>
      </c>
      <c r="E91" s="50" t="str">
        <f>V91</f>
        <v>\\(\\quad 10 \\)</v>
      </c>
      <c r="F91" s="50" t="s">
        <v>62</v>
      </c>
      <c r="G91" s="50"/>
      <c r="H91" s="50"/>
      <c r="I91" s="89" t="str">
        <f>"INSERT INTO "&amp;A91&amp;"(tangen,question,answer,editor,date,count) VALUES('"&amp;C91&amp;"','"&amp;D91&amp;"','"&amp;E91&amp;"','"&amp;F91&amp;"',NOW(),0);"</f>
        <v>INSERT INTO math(tangen,question,answer,editor,date,count) VALUES('m2200','\\(\\quad 90　÷　9　=　 \\)','\\(\\quad 10 \\)','harazono',NOW(),0);</v>
      </c>
      <c r="J91" s="78" t="s">
        <v>229</v>
      </c>
      <c r="K91" s="1">
        <f t="shared" si="13"/>
        <v>90</v>
      </c>
      <c r="L91" t="s">
        <v>241</v>
      </c>
      <c r="M91" s="1">
        <v>9</v>
      </c>
      <c r="N91" t="s">
        <v>234</v>
      </c>
      <c r="O91" t="s">
        <v>230</v>
      </c>
      <c r="P91" s="78" t="s">
        <v>229</v>
      </c>
      <c r="Q91" s="1">
        <v>10</v>
      </c>
      <c r="T91" t="s">
        <v>230</v>
      </c>
      <c r="U91" t="str">
        <f t="shared" si="11"/>
        <v>\\(\\quad 90　÷　9　=　 \\)</v>
      </c>
      <c r="V91" t="str">
        <f t="shared" si="12"/>
        <v>\\(\\quad 10 \\)</v>
      </c>
    </row>
    <row r="92" spans="1:22" x14ac:dyDescent="0.55000000000000004">
      <c r="A92" s="9"/>
      <c r="B92" s="9"/>
      <c r="C92" s="9"/>
      <c r="D92" s="9"/>
      <c r="E92" s="9"/>
      <c r="F92" s="9"/>
      <c r="G92" s="9"/>
      <c r="H92" s="9"/>
      <c r="I92" s="2"/>
      <c r="J92" s="78" t="s">
        <v>229</v>
      </c>
      <c r="K92" s="9"/>
      <c r="L92" t="s">
        <v>241</v>
      </c>
      <c r="M92" s="9"/>
      <c r="N92" t="s">
        <v>234</v>
      </c>
      <c r="O92" t="s">
        <v>230</v>
      </c>
      <c r="P92" s="78" t="s">
        <v>229</v>
      </c>
      <c r="Q92" s="9"/>
      <c r="T92" t="s">
        <v>230</v>
      </c>
      <c r="U92" t="str">
        <f t="shared" si="11"/>
        <v>\\(\\quad 　÷　　=　 \\)</v>
      </c>
      <c r="V92" t="str">
        <f t="shared" si="12"/>
        <v>\\(\\quad  \\)</v>
      </c>
    </row>
    <row r="93" spans="1:22" x14ac:dyDescent="0.55000000000000004">
      <c r="A93" s="51" t="s">
        <v>60</v>
      </c>
      <c r="B93" s="51"/>
      <c r="C93" s="50" t="s">
        <v>170</v>
      </c>
      <c r="D93" s="50" t="str">
        <f ca="1">U93</f>
        <v>\\(\\quad 12　÷　12　=　 \\)</v>
      </c>
      <c r="E93" s="50" t="str">
        <f>V93</f>
        <v>\\(\\quad 1 \\)</v>
      </c>
      <c r="F93" s="50" t="s">
        <v>62</v>
      </c>
      <c r="G93" s="50"/>
      <c r="H93" s="50"/>
      <c r="I93" s="89" t="str">
        <f ca="1">"INSERT INTO "&amp;A93&amp;"(tangen,question,answer,editor,date,count) VALUES('"&amp;C93&amp;"','"&amp;D93&amp;"','"&amp;E93&amp;"','"&amp;F93&amp;"',NOW(),0);"</f>
        <v>INSERT INTO math(tangen,question,answer,editor,date,count) VALUES('m2300','\\(\\quad 12　÷　12　=　 \\)','\\(\\quad 1 \\)','harazono',NOW(),0);</v>
      </c>
      <c r="J93" s="78" t="s">
        <v>229</v>
      </c>
      <c r="K93" s="1">
        <f t="shared" ca="1" si="13"/>
        <v>12</v>
      </c>
      <c r="L93" t="s">
        <v>241</v>
      </c>
      <c r="M93" s="1">
        <f t="shared" ref="M93:M156" ca="1" si="14">RANDBETWEEN(10,99)</f>
        <v>12</v>
      </c>
      <c r="N93" t="s">
        <v>234</v>
      </c>
      <c r="O93" t="s">
        <v>230</v>
      </c>
      <c r="P93" s="78" t="s">
        <v>229</v>
      </c>
      <c r="Q93" s="1">
        <v>1</v>
      </c>
      <c r="T93" t="s">
        <v>230</v>
      </c>
      <c r="U93" t="str">
        <f t="shared" ca="1" si="11"/>
        <v>\\(\\quad 12　÷　12　=　 \\)</v>
      </c>
      <c r="V93" t="str">
        <f t="shared" si="12"/>
        <v>\\(\\quad 1 \\)</v>
      </c>
    </row>
    <row r="94" spans="1:22" x14ac:dyDescent="0.55000000000000004">
      <c r="A94" s="51" t="s">
        <v>60</v>
      </c>
      <c r="B94" s="51"/>
      <c r="C94" s="50" t="s">
        <v>170</v>
      </c>
      <c r="D94" s="50" t="str">
        <f t="shared" ref="D94:D157" ca="1" si="15">U94</f>
        <v>\\(\\quad 23　÷　23　=　 \\)</v>
      </c>
      <c r="E94" s="50" t="str">
        <f t="shared" ref="E94:E157" si="16">V94</f>
        <v>\\(\\quad 1 \\)</v>
      </c>
      <c r="F94" s="50" t="s">
        <v>62</v>
      </c>
      <c r="G94" s="50"/>
      <c r="H94" s="50"/>
      <c r="I94" s="89" t="str">
        <f t="shared" ref="I94:I157" ca="1" si="17">"INSERT INTO "&amp;A94&amp;"(tangen,question,answer,editor,date,count) VALUES('"&amp;C94&amp;"','"&amp;D94&amp;"','"&amp;E94&amp;"','"&amp;F94&amp;"',NOW(),0);"</f>
        <v>INSERT INTO math(tangen,question,answer,editor,date,count) VALUES('m2300','\\(\\quad 23　÷　23　=　 \\)','\\(\\quad 1 \\)','harazono',NOW(),0);</v>
      </c>
      <c r="J94" s="78" t="s">
        <v>229</v>
      </c>
      <c r="K94" s="1">
        <f t="shared" ca="1" si="13"/>
        <v>23</v>
      </c>
      <c r="L94" t="s">
        <v>241</v>
      </c>
      <c r="M94" s="1">
        <f t="shared" ca="1" si="14"/>
        <v>23</v>
      </c>
      <c r="N94" t="s">
        <v>234</v>
      </c>
      <c r="O94" t="s">
        <v>230</v>
      </c>
      <c r="P94" s="78" t="s">
        <v>229</v>
      </c>
      <c r="Q94" s="1">
        <v>1</v>
      </c>
      <c r="T94" t="s">
        <v>230</v>
      </c>
      <c r="U94" t="str">
        <f t="shared" ca="1" si="11"/>
        <v>\\(\\quad 23　÷　23　=　 \\)</v>
      </c>
      <c r="V94" t="str">
        <f t="shared" si="12"/>
        <v>\\(\\quad 1 \\)</v>
      </c>
    </row>
    <row r="95" spans="1:22" x14ac:dyDescent="0.55000000000000004">
      <c r="A95" s="51" t="s">
        <v>60</v>
      </c>
      <c r="B95" s="51"/>
      <c r="C95" s="50" t="s">
        <v>170</v>
      </c>
      <c r="D95" s="50" t="str">
        <f t="shared" ca="1" si="15"/>
        <v>\\(\\quad 86　÷　86　=　 \\)</v>
      </c>
      <c r="E95" s="50" t="str">
        <f t="shared" si="16"/>
        <v>\\(\\quad 1 \\)</v>
      </c>
      <c r="F95" s="50" t="s">
        <v>62</v>
      </c>
      <c r="G95" s="50"/>
      <c r="H95" s="50"/>
      <c r="I95" s="89" t="str">
        <f t="shared" ca="1" si="17"/>
        <v>INSERT INTO math(tangen,question,answer,editor,date,count) VALUES('m2300','\\(\\quad 86　÷　86　=　 \\)','\\(\\quad 1 \\)','harazono',NOW(),0);</v>
      </c>
      <c r="J95" s="78" t="s">
        <v>229</v>
      </c>
      <c r="K95" s="1">
        <f t="shared" ca="1" si="13"/>
        <v>86</v>
      </c>
      <c r="L95" t="s">
        <v>241</v>
      </c>
      <c r="M95" s="1">
        <f t="shared" ca="1" si="14"/>
        <v>86</v>
      </c>
      <c r="N95" t="s">
        <v>234</v>
      </c>
      <c r="O95" t="s">
        <v>230</v>
      </c>
      <c r="P95" s="78" t="s">
        <v>229</v>
      </c>
      <c r="Q95" s="1">
        <v>1</v>
      </c>
      <c r="T95" t="s">
        <v>230</v>
      </c>
      <c r="U95" t="str">
        <f t="shared" ca="1" si="11"/>
        <v>\\(\\quad 86　÷　86　=　 \\)</v>
      </c>
      <c r="V95" t="str">
        <f t="shared" si="12"/>
        <v>\\(\\quad 1 \\)</v>
      </c>
    </row>
    <row r="96" spans="1:22" x14ac:dyDescent="0.55000000000000004">
      <c r="A96" s="51" t="s">
        <v>60</v>
      </c>
      <c r="B96" s="51"/>
      <c r="C96" s="50" t="s">
        <v>170</v>
      </c>
      <c r="D96" s="50" t="str">
        <f t="shared" ca="1" si="15"/>
        <v>\\(\\quad 79　÷　79　=　 \\)</v>
      </c>
      <c r="E96" s="50" t="str">
        <f t="shared" si="16"/>
        <v>\\(\\quad 1 \\)</v>
      </c>
      <c r="F96" s="50" t="s">
        <v>62</v>
      </c>
      <c r="G96" s="50"/>
      <c r="H96" s="50"/>
      <c r="I96" s="89" t="str">
        <f t="shared" ca="1" si="17"/>
        <v>INSERT INTO math(tangen,question,answer,editor,date,count) VALUES('m2300','\\(\\quad 79　÷　79　=　 \\)','\\(\\quad 1 \\)','harazono',NOW(),0);</v>
      </c>
      <c r="J96" s="78" t="s">
        <v>229</v>
      </c>
      <c r="K96" s="1">
        <f t="shared" ca="1" si="13"/>
        <v>79</v>
      </c>
      <c r="L96" t="s">
        <v>241</v>
      </c>
      <c r="M96" s="1">
        <f t="shared" ca="1" si="14"/>
        <v>79</v>
      </c>
      <c r="N96" t="s">
        <v>234</v>
      </c>
      <c r="O96" t="s">
        <v>230</v>
      </c>
      <c r="P96" s="78" t="s">
        <v>229</v>
      </c>
      <c r="Q96" s="1">
        <v>1</v>
      </c>
      <c r="T96" t="s">
        <v>230</v>
      </c>
      <c r="U96" t="str">
        <f t="shared" ca="1" si="11"/>
        <v>\\(\\quad 79　÷　79　=　 \\)</v>
      </c>
      <c r="V96" t="str">
        <f t="shared" si="12"/>
        <v>\\(\\quad 1 \\)</v>
      </c>
    </row>
    <row r="97" spans="1:22" x14ac:dyDescent="0.55000000000000004">
      <c r="A97" s="51" t="s">
        <v>60</v>
      </c>
      <c r="B97" s="51"/>
      <c r="C97" s="50" t="s">
        <v>170</v>
      </c>
      <c r="D97" s="50" t="str">
        <f t="shared" ca="1" si="15"/>
        <v>\\(\\quad 69　÷　69　=　 \\)</v>
      </c>
      <c r="E97" s="50" t="str">
        <f t="shared" si="16"/>
        <v>\\(\\quad 1 \\)</v>
      </c>
      <c r="F97" s="50" t="s">
        <v>62</v>
      </c>
      <c r="G97" s="50"/>
      <c r="H97" s="50"/>
      <c r="I97" s="89" t="str">
        <f t="shared" ca="1" si="17"/>
        <v>INSERT INTO math(tangen,question,answer,editor,date,count) VALUES('m2300','\\(\\quad 69　÷　69　=　 \\)','\\(\\quad 1 \\)','harazono',NOW(),0);</v>
      </c>
      <c r="J97" s="78" t="s">
        <v>229</v>
      </c>
      <c r="K97" s="1">
        <f t="shared" ca="1" si="13"/>
        <v>69</v>
      </c>
      <c r="L97" t="s">
        <v>241</v>
      </c>
      <c r="M97" s="1">
        <f t="shared" ca="1" si="14"/>
        <v>69</v>
      </c>
      <c r="N97" t="s">
        <v>234</v>
      </c>
      <c r="O97" t="s">
        <v>230</v>
      </c>
      <c r="P97" s="78" t="s">
        <v>229</v>
      </c>
      <c r="Q97" s="1">
        <v>1</v>
      </c>
      <c r="T97" t="s">
        <v>230</v>
      </c>
      <c r="U97" t="str">
        <f t="shared" ca="1" si="11"/>
        <v>\\(\\quad 69　÷　69　=　 \\)</v>
      </c>
      <c r="V97" t="str">
        <f t="shared" si="12"/>
        <v>\\(\\quad 1 \\)</v>
      </c>
    </row>
    <row r="98" spans="1:22" x14ac:dyDescent="0.55000000000000004">
      <c r="A98" s="51" t="s">
        <v>60</v>
      </c>
      <c r="B98" s="51"/>
      <c r="C98" s="50" t="s">
        <v>170</v>
      </c>
      <c r="D98" s="50" t="str">
        <f t="shared" ca="1" si="15"/>
        <v>\\(\\quad 65　÷　65　=　 \\)</v>
      </c>
      <c r="E98" s="50" t="str">
        <f t="shared" si="16"/>
        <v>\\(\\quad 1 \\)</v>
      </c>
      <c r="F98" s="50" t="s">
        <v>62</v>
      </c>
      <c r="G98" s="50"/>
      <c r="H98" s="50"/>
      <c r="I98" s="89" t="str">
        <f t="shared" ca="1" si="17"/>
        <v>INSERT INTO math(tangen,question,answer,editor,date,count) VALUES('m2300','\\(\\quad 65　÷　65　=　 \\)','\\(\\quad 1 \\)','harazono',NOW(),0);</v>
      </c>
      <c r="J98" s="78" t="s">
        <v>229</v>
      </c>
      <c r="K98" s="1">
        <f t="shared" ca="1" si="13"/>
        <v>65</v>
      </c>
      <c r="L98" t="s">
        <v>241</v>
      </c>
      <c r="M98" s="1">
        <f t="shared" ca="1" si="14"/>
        <v>65</v>
      </c>
      <c r="N98" t="s">
        <v>234</v>
      </c>
      <c r="O98" t="s">
        <v>230</v>
      </c>
      <c r="P98" s="78" t="s">
        <v>229</v>
      </c>
      <c r="Q98" s="1">
        <v>1</v>
      </c>
      <c r="T98" t="s">
        <v>230</v>
      </c>
      <c r="U98" t="str">
        <f t="shared" ca="1" si="11"/>
        <v>\\(\\quad 65　÷　65　=　 \\)</v>
      </c>
      <c r="V98" t="str">
        <f t="shared" si="12"/>
        <v>\\(\\quad 1 \\)</v>
      </c>
    </row>
    <row r="99" spans="1:22" x14ac:dyDescent="0.55000000000000004">
      <c r="A99" s="51" t="s">
        <v>60</v>
      </c>
      <c r="B99" s="51"/>
      <c r="C99" s="50" t="s">
        <v>170</v>
      </c>
      <c r="D99" s="50" t="str">
        <f t="shared" ca="1" si="15"/>
        <v>\\(\\quad 89　÷　89　=　 \\)</v>
      </c>
      <c r="E99" s="50" t="str">
        <f t="shared" si="16"/>
        <v>\\(\\quad 1 \\)</v>
      </c>
      <c r="F99" s="50" t="s">
        <v>62</v>
      </c>
      <c r="G99" s="50"/>
      <c r="H99" s="50"/>
      <c r="I99" s="89" t="str">
        <f t="shared" ca="1" si="17"/>
        <v>INSERT INTO math(tangen,question,answer,editor,date,count) VALUES('m2300','\\(\\quad 89　÷　89　=　 \\)','\\(\\quad 1 \\)','harazono',NOW(),0);</v>
      </c>
      <c r="J99" s="78" t="s">
        <v>229</v>
      </c>
      <c r="K99" s="1">
        <f t="shared" ca="1" si="13"/>
        <v>89</v>
      </c>
      <c r="L99" t="s">
        <v>241</v>
      </c>
      <c r="M99" s="1">
        <f t="shared" ca="1" si="14"/>
        <v>89</v>
      </c>
      <c r="N99" t="s">
        <v>234</v>
      </c>
      <c r="O99" t="s">
        <v>230</v>
      </c>
      <c r="P99" s="78" t="s">
        <v>229</v>
      </c>
      <c r="Q99" s="1">
        <v>1</v>
      </c>
      <c r="T99" t="s">
        <v>230</v>
      </c>
      <c r="U99" t="str">
        <f t="shared" ca="1" si="11"/>
        <v>\\(\\quad 89　÷　89　=　 \\)</v>
      </c>
      <c r="V99" t="str">
        <f t="shared" si="12"/>
        <v>\\(\\quad 1 \\)</v>
      </c>
    </row>
    <row r="100" spans="1:22" x14ac:dyDescent="0.55000000000000004">
      <c r="A100" s="51" t="s">
        <v>60</v>
      </c>
      <c r="B100" s="51"/>
      <c r="C100" s="50" t="s">
        <v>170</v>
      </c>
      <c r="D100" s="50" t="str">
        <f t="shared" ca="1" si="15"/>
        <v>\\(\\quad 72　÷　72　=　 \\)</v>
      </c>
      <c r="E100" s="50" t="str">
        <f t="shared" si="16"/>
        <v>\\(\\quad 1 \\)</v>
      </c>
      <c r="F100" s="50" t="s">
        <v>62</v>
      </c>
      <c r="G100" s="50"/>
      <c r="H100" s="50"/>
      <c r="I100" s="89" t="str">
        <f t="shared" ca="1" si="17"/>
        <v>INSERT INTO math(tangen,question,answer,editor,date,count) VALUES('m2300','\\(\\quad 72　÷　72　=　 \\)','\\(\\quad 1 \\)','harazono',NOW(),0);</v>
      </c>
      <c r="J100" s="78" t="s">
        <v>229</v>
      </c>
      <c r="K100" s="1">
        <f t="shared" ca="1" si="13"/>
        <v>72</v>
      </c>
      <c r="L100" t="s">
        <v>241</v>
      </c>
      <c r="M100" s="1">
        <f t="shared" ca="1" si="14"/>
        <v>72</v>
      </c>
      <c r="N100" t="s">
        <v>234</v>
      </c>
      <c r="O100" t="s">
        <v>230</v>
      </c>
      <c r="P100" s="78" t="s">
        <v>229</v>
      </c>
      <c r="Q100" s="1">
        <v>1</v>
      </c>
      <c r="T100" t="s">
        <v>230</v>
      </c>
      <c r="U100" t="str">
        <f t="shared" ca="1" si="11"/>
        <v>\\(\\quad 72　÷　72　=　 \\)</v>
      </c>
      <c r="V100" t="str">
        <f t="shared" si="12"/>
        <v>\\(\\quad 1 \\)</v>
      </c>
    </row>
    <row r="101" spans="1:22" x14ac:dyDescent="0.55000000000000004">
      <c r="A101" s="51" t="s">
        <v>60</v>
      </c>
      <c r="B101" s="51"/>
      <c r="C101" s="50" t="s">
        <v>170</v>
      </c>
      <c r="D101" s="50" t="str">
        <f t="shared" ca="1" si="15"/>
        <v>\\(\\quad 31　÷　31　=　 \\)</v>
      </c>
      <c r="E101" s="50" t="str">
        <f t="shared" si="16"/>
        <v>\\(\\quad 1 \\)</v>
      </c>
      <c r="F101" s="50" t="s">
        <v>62</v>
      </c>
      <c r="G101" s="50"/>
      <c r="H101" s="50"/>
      <c r="I101" s="89" t="str">
        <f t="shared" ca="1" si="17"/>
        <v>INSERT INTO math(tangen,question,answer,editor,date,count) VALUES('m2300','\\(\\quad 31　÷　31　=　 \\)','\\(\\quad 1 \\)','harazono',NOW(),0);</v>
      </c>
      <c r="J101" s="78" t="s">
        <v>229</v>
      </c>
      <c r="K101" s="1">
        <f t="shared" ca="1" si="13"/>
        <v>31</v>
      </c>
      <c r="L101" t="s">
        <v>241</v>
      </c>
      <c r="M101" s="1">
        <f t="shared" ca="1" si="14"/>
        <v>31</v>
      </c>
      <c r="N101" t="s">
        <v>234</v>
      </c>
      <c r="O101" t="s">
        <v>230</v>
      </c>
      <c r="P101" s="78" t="s">
        <v>229</v>
      </c>
      <c r="Q101" s="1">
        <v>1</v>
      </c>
      <c r="T101" t="s">
        <v>230</v>
      </c>
      <c r="U101" t="str">
        <f t="shared" ca="1" si="11"/>
        <v>\\(\\quad 31　÷　31　=　 \\)</v>
      </c>
      <c r="V101" t="str">
        <f t="shared" si="12"/>
        <v>\\(\\quad 1 \\)</v>
      </c>
    </row>
    <row r="102" spans="1:22" x14ac:dyDescent="0.55000000000000004">
      <c r="A102" s="51" t="s">
        <v>60</v>
      </c>
      <c r="B102" s="51"/>
      <c r="C102" s="50" t="s">
        <v>170</v>
      </c>
      <c r="D102" s="50" t="str">
        <f t="shared" ca="1" si="15"/>
        <v>\\(\\quad 72　÷　36　=　 \\)</v>
      </c>
      <c r="E102" s="50" t="str">
        <f t="shared" si="16"/>
        <v>\\(\\quad 2 \\)</v>
      </c>
      <c r="F102" s="50" t="s">
        <v>62</v>
      </c>
      <c r="G102" s="50"/>
      <c r="H102" s="50"/>
      <c r="I102" s="89" t="str">
        <f t="shared" ca="1" si="17"/>
        <v>INSERT INTO math(tangen,question,answer,editor,date,count) VALUES('m2300','\\(\\quad 72　÷　36　=　 \\)','\\(\\quad 2 \\)','harazono',NOW(),0);</v>
      </c>
      <c r="J102" s="78" t="s">
        <v>229</v>
      </c>
      <c r="K102" s="1">
        <f t="shared" ca="1" si="13"/>
        <v>72</v>
      </c>
      <c r="L102" t="s">
        <v>241</v>
      </c>
      <c r="M102" s="1">
        <f t="shared" ca="1" si="14"/>
        <v>36</v>
      </c>
      <c r="N102" t="s">
        <v>234</v>
      </c>
      <c r="O102" t="s">
        <v>230</v>
      </c>
      <c r="P102" s="78" t="s">
        <v>229</v>
      </c>
      <c r="Q102" s="1">
        <v>2</v>
      </c>
      <c r="T102" t="s">
        <v>230</v>
      </c>
      <c r="U102" t="str">
        <f t="shared" ca="1" si="11"/>
        <v>\\(\\quad 72　÷　36　=　 \\)</v>
      </c>
      <c r="V102" t="str">
        <f t="shared" si="12"/>
        <v>\\(\\quad 2 \\)</v>
      </c>
    </row>
    <row r="103" spans="1:22" x14ac:dyDescent="0.55000000000000004">
      <c r="A103" s="51" t="s">
        <v>60</v>
      </c>
      <c r="B103" s="51"/>
      <c r="C103" s="50" t="s">
        <v>170</v>
      </c>
      <c r="D103" s="50" t="str">
        <f t="shared" ca="1" si="15"/>
        <v>\\(\\quad 34　÷　17　=　 \\)</v>
      </c>
      <c r="E103" s="50" t="str">
        <f t="shared" si="16"/>
        <v>\\(\\quad 2 \\)</v>
      </c>
      <c r="F103" s="50" t="s">
        <v>62</v>
      </c>
      <c r="G103" s="50"/>
      <c r="H103" s="50"/>
      <c r="I103" s="89" t="str">
        <f t="shared" ca="1" si="17"/>
        <v>INSERT INTO math(tangen,question,answer,editor,date,count) VALUES('m2300','\\(\\quad 34　÷　17　=　 \\)','\\(\\quad 2 \\)','harazono',NOW(),0);</v>
      </c>
      <c r="J103" s="78" t="s">
        <v>229</v>
      </c>
      <c r="K103" s="1">
        <f t="shared" ca="1" si="13"/>
        <v>34</v>
      </c>
      <c r="L103" t="s">
        <v>241</v>
      </c>
      <c r="M103" s="1">
        <f t="shared" ca="1" si="14"/>
        <v>17</v>
      </c>
      <c r="N103" t="s">
        <v>234</v>
      </c>
      <c r="O103" t="s">
        <v>230</v>
      </c>
      <c r="P103" s="78" t="s">
        <v>229</v>
      </c>
      <c r="Q103" s="1">
        <v>2</v>
      </c>
      <c r="T103" t="s">
        <v>230</v>
      </c>
      <c r="U103" t="str">
        <f t="shared" ca="1" si="11"/>
        <v>\\(\\quad 34　÷　17　=　 \\)</v>
      </c>
      <c r="V103" t="str">
        <f t="shared" si="12"/>
        <v>\\(\\quad 2 \\)</v>
      </c>
    </row>
    <row r="104" spans="1:22" x14ac:dyDescent="0.55000000000000004">
      <c r="A104" s="51" t="s">
        <v>60</v>
      </c>
      <c r="B104" s="51"/>
      <c r="C104" s="50" t="s">
        <v>170</v>
      </c>
      <c r="D104" s="50" t="str">
        <f t="shared" ca="1" si="15"/>
        <v>\\(\\quad 96　÷　48　=　 \\)</v>
      </c>
      <c r="E104" s="50" t="str">
        <f t="shared" si="16"/>
        <v>\\(\\quad 2 \\)</v>
      </c>
      <c r="F104" s="50" t="s">
        <v>62</v>
      </c>
      <c r="G104" s="50"/>
      <c r="H104" s="50"/>
      <c r="I104" s="89" t="str">
        <f t="shared" ca="1" si="17"/>
        <v>INSERT INTO math(tangen,question,answer,editor,date,count) VALUES('m2300','\\(\\quad 96　÷　48　=　 \\)','\\(\\quad 2 \\)','harazono',NOW(),0);</v>
      </c>
      <c r="J104" s="78" t="s">
        <v>229</v>
      </c>
      <c r="K104" s="1">
        <f t="shared" ca="1" si="13"/>
        <v>96</v>
      </c>
      <c r="L104" t="s">
        <v>241</v>
      </c>
      <c r="M104" s="1">
        <f t="shared" ca="1" si="14"/>
        <v>48</v>
      </c>
      <c r="N104" t="s">
        <v>234</v>
      </c>
      <c r="O104" t="s">
        <v>230</v>
      </c>
      <c r="P104" s="78" t="s">
        <v>229</v>
      </c>
      <c r="Q104" s="1">
        <v>2</v>
      </c>
      <c r="T104" t="s">
        <v>230</v>
      </c>
      <c r="U104" t="str">
        <f t="shared" ca="1" si="11"/>
        <v>\\(\\quad 96　÷　48　=　 \\)</v>
      </c>
      <c r="V104" t="str">
        <f t="shared" si="12"/>
        <v>\\(\\quad 2 \\)</v>
      </c>
    </row>
    <row r="105" spans="1:22" x14ac:dyDescent="0.55000000000000004">
      <c r="A105" s="51" t="s">
        <v>60</v>
      </c>
      <c r="B105" s="51"/>
      <c r="C105" s="50" t="s">
        <v>170</v>
      </c>
      <c r="D105" s="50" t="str">
        <f t="shared" ca="1" si="15"/>
        <v>\\(\\quad 94　÷　47　=　 \\)</v>
      </c>
      <c r="E105" s="50" t="str">
        <f t="shared" si="16"/>
        <v>\\(\\quad 2 \\)</v>
      </c>
      <c r="F105" s="50" t="s">
        <v>62</v>
      </c>
      <c r="G105" s="50"/>
      <c r="H105" s="50"/>
      <c r="I105" s="89" t="str">
        <f t="shared" ca="1" si="17"/>
        <v>INSERT INTO math(tangen,question,answer,editor,date,count) VALUES('m2300','\\(\\quad 94　÷　47　=　 \\)','\\(\\quad 2 \\)','harazono',NOW(),0);</v>
      </c>
      <c r="J105" s="78" t="s">
        <v>229</v>
      </c>
      <c r="K105" s="1">
        <f t="shared" ca="1" si="13"/>
        <v>94</v>
      </c>
      <c r="L105" t="s">
        <v>241</v>
      </c>
      <c r="M105" s="1">
        <f t="shared" ca="1" si="14"/>
        <v>47</v>
      </c>
      <c r="N105" t="s">
        <v>234</v>
      </c>
      <c r="O105" t="s">
        <v>230</v>
      </c>
      <c r="P105" s="78" t="s">
        <v>229</v>
      </c>
      <c r="Q105" s="1">
        <v>2</v>
      </c>
      <c r="T105" t="s">
        <v>230</v>
      </c>
      <c r="U105" t="str">
        <f t="shared" ca="1" si="11"/>
        <v>\\(\\quad 94　÷　47　=　 \\)</v>
      </c>
      <c r="V105" t="str">
        <f t="shared" si="12"/>
        <v>\\(\\quad 2 \\)</v>
      </c>
    </row>
    <row r="106" spans="1:22" x14ac:dyDescent="0.55000000000000004">
      <c r="A106" s="51" t="s">
        <v>60</v>
      </c>
      <c r="B106" s="51"/>
      <c r="C106" s="50" t="s">
        <v>170</v>
      </c>
      <c r="D106" s="50" t="str">
        <f t="shared" ca="1" si="15"/>
        <v>\\(\\quad 26　÷　13　=　 \\)</v>
      </c>
      <c r="E106" s="50" t="str">
        <f t="shared" si="16"/>
        <v>\\(\\quad 2 \\)</v>
      </c>
      <c r="F106" s="50" t="s">
        <v>62</v>
      </c>
      <c r="G106" s="50"/>
      <c r="H106" s="50"/>
      <c r="I106" s="89" t="str">
        <f t="shared" ca="1" si="17"/>
        <v>INSERT INTO math(tangen,question,answer,editor,date,count) VALUES('m2300','\\(\\quad 26　÷　13　=　 \\)','\\(\\quad 2 \\)','harazono',NOW(),0);</v>
      </c>
      <c r="J106" s="78" t="s">
        <v>229</v>
      </c>
      <c r="K106" s="1">
        <f t="shared" ca="1" si="13"/>
        <v>26</v>
      </c>
      <c r="L106" t="s">
        <v>241</v>
      </c>
      <c r="M106" s="1">
        <f t="shared" ca="1" si="14"/>
        <v>13</v>
      </c>
      <c r="N106" t="s">
        <v>234</v>
      </c>
      <c r="O106" t="s">
        <v>230</v>
      </c>
      <c r="P106" s="78" t="s">
        <v>229</v>
      </c>
      <c r="Q106" s="1">
        <v>2</v>
      </c>
      <c r="T106" t="s">
        <v>230</v>
      </c>
      <c r="U106" t="str">
        <f t="shared" ca="1" si="11"/>
        <v>\\(\\quad 26　÷　13　=　 \\)</v>
      </c>
      <c r="V106" t="str">
        <f t="shared" si="12"/>
        <v>\\(\\quad 2 \\)</v>
      </c>
    </row>
    <row r="107" spans="1:22" x14ac:dyDescent="0.55000000000000004">
      <c r="A107" s="51" t="s">
        <v>60</v>
      </c>
      <c r="B107" s="51"/>
      <c r="C107" s="50" t="s">
        <v>170</v>
      </c>
      <c r="D107" s="50" t="str">
        <f t="shared" ca="1" si="15"/>
        <v>\\(\\quad 122　÷　61　=　 \\)</v>
      </c>
      <c r="E107" s="50" t="str">
        <f t="shared" si="16"/>
        <v>\\(\\quad 2 \\)</v>
      </c>
      <c r="F107" s="50" t="s">
        <v>62</v>
      </c>
      <c r="G107" s="50"/>
      <c r="H107" s="50"/>
      <c r="I107" s="89" t="str">
        <f t="shared" ca="1" si="17"/>
        <v>INSERT INTO math(tangen,question,answer,editor,date,count) VALUES('m2300','\\(\\quad 122　÷　61　=　 \\)','\\(\\quad 2 \\)','harazono',NOW(),0);</v>
      </c>
      <c r="J107" s="78" t="s">
        <v>229</v>
      </c>
      <c r="K107" s="1">
        <f t="shared" ca="1" si="13"/>
        <v>122</v>
      </c>
      <c r="L107" t="s">
        <v>241</v>
      </c>
      <c r="M107" s="1">
        <f t="shared" ca="1" si="14"/>
        <v>61</v>
      </c>
      <c r="N107" t="s">
        <v>234</v>
      </c>
      <c r="O107" t="s">
        <v>230</v>
      </c>
      <c r="P107" s="78" t="s">
        <v>229</v>
      </c>
      <c r="Q107" s="1">
        <v>2</v>
      </c>
      <c r="T107" t="s">
        <v>230</v>
      </c>
      <c r="U107" t="str">
        <f t="shared" ca="1" si="11"/>
        <v>\\(\\quad 122　÷　61　=　 \\)</v>
      </c>
      <c r="V107" t="str">
        <f t="shared" si="12"/>
        <v>\\(\\quad 2 \\)</v>
      </c>
    </row>
    <row r="108" spans="1:22" x14ac:dyDescent="0.55000000000000004">
      <c r="A108" s="51" t="s">
        <v>60</v>
      </c>
      <c r="B108" s="51"/>
      <c r="C108" s="50" t="s">
        <v>170</v>
      </c>
      <c r="D108" s="50" t="str">
        <f t="shared" ca="1" si="15"/>
        <v>\\(\\quad 44　÷　22　=　 \\)</v>
      </c>
      <c r="E108" s="50" t="str">
        <f t="shared" si="16"/>
        <v>\\(\\quad 2 \\)</v>
      </c>
      <c r="F108" s="50" t="s">
        <v>62</v>
      </c>
      <c r="G108" s="50"/>
      <c r="H108" s="50"/>
      <c r="I108" s="89" t="str">
        <f t="shared" ca="1" si="17"/>
        <v>INSERT INTO math(tangen,question,answer,editor,date,count) VALUES('m2300','\\(\\quad 44　÷　22　=　 \\)','\\(\\quad 2 \\)','harazono',NOW(),0);</v>
      </c>
      <c r="J108" s="78" t="s">
        <v>229</v>
      </c>
      <c r="K108" s="1">
        <f t="shared" ca="1" si="13"/>
        <v>44</v>
      </c>
      <c r="L108" t="s">
        <v>241</v>
      </c>
      <c r="M108" s="1">
        <f t="shared" ca="1" si="14"/>
        <v>22</v>
      </c>
      <c r="N108" t="s">
        <v>234</v>
      </c>
      <c r="O108" t="s">
        <v>230</v>
      </c>
      <c r="P108" s="78" t="s">
        <v>229</v>
      </c>
      <c r="Q108" s="1">
        <v>2</v>
      </c>
      <c r="T108" t="s">
        <v>230</v>
      </c>
      <c r="U108" t="str">
        <f t="shared" ca="1" si="11"/>
        <v>\\(\\quad 44　÷　22　=　 \\)</v>
      </c>
      <c r="V108" t="str">
        <f t="shared" si="12"/>
        <v>\\(\\quad 2 \\)</v>
      </c>
    </row>
    <row r="109" spans="1:22" x14ac:dyDescent="0.55000000000000004">
      <c r="A109" s="51" t="s">
        <v>60</v>
      </c>
      <c r="B109" s="51"/>
      <c r="C109" s="50" t="s">
        <v>170</v>
      </c>
      <c r="D109" s="50" t="str">
        <f t="shared" ca="1" si="15"/>
        <v>\\(\\quad 160　÷　80　=　 \\)</v>
      </c>
      <c r="E109" s="50" t="str">
        <f t="shared" si="16"/>
        <v>\\(\\quad 2 \\)</v>
      </c>
      <c r="F109" s="50" t="s">
        <v>62</v>
      </c>
      <c r="G109" s="50"/>
      <c r="H109" s="50"/>
      <c r="I109" s="89" t="str">
        <f t="shared" ca="1" si="17"/>
        <v>INSERT INTO math(tangen,question,answer,editor,date,count) VALUES('m2300','\\(\\quad 160　÷　80　=　 \\)','\\(\\quad 2 \\)','harazono',NOW(),0);</v>
      </c>
      <c r="J109" s="78" t="s">
        <v>229</v>
      </c>
      <c r="K109" s="1">
        <f t="shared" ca="1" si="13"/>
        <v>160</v>
      </c>
      <c r="L109" t="s">
        <v>241</v>
      </c>
      <c r="M109" s="1">
        <f t="shared" ca="1" si="14"/>
        <v>80</v>
      </c>
      <c r="N109" t="s">
        <v>234</v>
      </c>
      <c r="O109" t="s">
        <v>230</v>
      </c>
      <c r="P109" s="78" t="s">
        <v>229</v>
      </c>
      <c r="Q109" s="1">
        <v>2</v>
      </c>
      <c r="T109" t="s">
        <v>230</v>
      </c>
      <c r="U109" t="str">
        <f t="shared" ca="1" si="11"/>
        <v>\\(\\quad 160　÷　80　=　 \\)</v>
      </c>
      <c r="V109" t="str">
        <f t="shared" si="12"/>
        <v>\\(\\quad 2 \\)</v>
      </c>
    </row>
    <row r="110" spans="1:22" x14ac:dyDescent="0.55000000000000004">
      <c r="A110" s="51" t="s">
        <v>60</v>
      </c>
      <c r="B110" s="51"/>
      <c r="C110" s="50" t="s">
        <v>170</v>
      </c>
      <c r="D110" s="50" t="str">
        <f t="shared" ca="1" si="15"/>
        <v>\\(\\quad 128　÷　64　=　 \\)</v>
      </c>
      <c r="E110" s="50" t="str">
        <f t="shared" si="16"/>
        <v>\\(\\quad 2 \\)</v>
      </c>
      <c r="F110" s="50" t="s">
        <v>62</v>
      </c>
      <c r="G110" s="50"/>
      <c r="H110" s="50"/>
      <c r="I110" s="89" t="str">
        <f t="shared" ca="1" si="17"/>
        <v>INSERT INTO math(tangen,question,answer,editor,date,count) VALUES('m2300','\\(\\quad 128　÷　64　=　 \\)','\\(\\quad 2 \\)','harazono',NOW(),0);</v>
      </c>
      <c r="J110" s="78" t="s">
        <v>229</v>
      </c>
      <c r="K110" s="1">
        <f t="shared" ca="1" si="13"/>
        <v>128</v>
      </c>
      <c r="L110" t="s">
        <v>241</v>
      </c>
      <c r="M110" s="1">
        <f t="shared" ca="1" si="14"/>
        <v>64</v>
      </c>
      <c r="N110" t="s">
        <v>234</v>
      </c>
      <c r="O110" t="s">
        <v>230</v>
      </c>
      <c r="P110" s="78" t="s">
        <v>229</v>
      </c>
      <c r="Q110" s="1">
        <v>2</v>
      </c>
      <c r="T110" t="s">
        <v>230</v>
      </c>
      <c r="U110" t="str">
        <f t="shared" ca="1" si="11"/>
        <v>\\(\\quad 128　÷　64　=　 \\)</v>
      </c>
      <c r="V110" t="str">
        <f t="shared" si="12"/>
        <v>\\(\\quad 2 \\)</v>
      </c>
    </row>
    <row r="111" spans="1:22" x14ac:dyDescent="0.55000000000000004">
      <c r="A111" s="51" t="s">
        <v>60</v>
      </c>
      <c r="B111" s="51"/>
      <c r="C111" s="50" t="s">
        <v>170</v>
      </c>
      <c r="D111" s="50" t="str">
        <f t="shared" ca="1" si="15"/>
        <v>\\(\\quad 270　÷　90　=　 \\)</v>
      </c>
      <c r="E111" s="50" t="str">
        <f t="shared" si="16"/>
        <v>\\(\\quad 3 \\)</v>
      </c>
      <c r="F111" s="50" t="s">
        <v>62</v>
      </c>
      <c r="G111" s="50"/>
      <c r="H111" s="50"/>
      <c r="I111" s="89" t="str">
        <f t="shared" ca="1" si="17"/>
        <v>INSERT INTO math(tangen,question,answer,editor,date,count) VALUES('m2300','\\(\\quad 270　÷　90　=　 \\)','\\(\\quad 3 \\)','harazono',NOW(),0);</v>
      </c>
      <c r="J111" s="78" t="s">
        <v>229</v>
      </c>
      <c r="K111" s="1">
        <f t="shared" ca="1" si="13"/>
        <v>270</v>
      </c>
      <c r="L111" t="s">
        <v>241</v>
      </c>
      <c r="M111" s="1">
        <f t="shared" ca="1" si="14"/>
        <v>90</v>
      </c>
      <c r="N111" t="s">
        <v>234</v>
      </c>
      <c r="O111" t="s">
        <v>230</v>
      </c>
      <c r="P111" s="78" t="s">
        <v>229</v>
      </c>
      <c r="Q111" s="1">
        <v>3</v>
      </c>
      <c r="T111" t="s">
        <v>230</v>
      </c>
      <c r="U111" t="str">
        <f t="shared" ca="1" si="11"/>
        <v>\\(\\quad 270　÷　90　=　 \\)</v>
      </c>
      <c r="V111" t="str">
        <f t="shared" si="12"/>
        <v>\\(\\quad 3 \\)</v>
      </c>
    </row>
    <row r="112" spans="1:22" x14ac:dyDescent="0.55000000000000004">
      <c r="A112" s="51" t="s">
        <v>60</v>
      </c>
      <c r="B112" s="51"/>
      <c r="C112" s="50" t="s">
        <v>170</v>
      </c>
      <c r="D112" s="50" t="str">
        <f t="shared" ca="1" si="15"/>
        <v>\\(\\quad 135　÷　45　=　 \\)</v>
      </c>
      <c r="E112" s="50" t="str">
        <f t="shared" si="16"/>
        <v>\\(\\quad 3 \\)</v>
      </c>
      <c r="F112" s="50" t="s">
        <v>62</v>
      </c>
      <c r="G112" s="50"/>
      <c r="H112" s="50"/>
      <c r="I112" s="89" t="str">
        <f t="shared" ca="1" si="17"/>
        <v>INSERT INTO math(tangen,question,answer,editor,date,count) VALUES('m2300','\\(\\quad 135　÷　45　=　 \\)','\\(\\quad 3 \\)','harazono',NOW(),0);</v>
      </c>
      <c r="J112" s="78" t="s">
        <v>229</v>
      </c>
      <c r="K112" s="1">
        <f t="shared" ca="1" si="13"/>
        <v>135</v>
      </c>
      <c r="L112" t="s">
        <v>241</v>
      </c>
      <c r="M112" s="1">
        <f t="shared" ca="1" si="14"/>
        <v>45</v>
      </c>
      <c r="N112" t="s">
        <v>234</v>
      </c>
      <c r="O112" t="s">
        <v>230</v>
      </c>
      <c r="P112" s="78" t="s">
        <v>229</v>
      </c>
      <c r="Q112" s="1">
        <v>3</v>
      </c>
      <c r="T112" t="s">
        <v>230</v>
      </c>
      <c r="U112" t="str">
        <f t="shared" ca="1" si="11"/>
        <v>\\(\\quad 135　÷　45　=　 \\)</v>
      </c>
      <c r="V112" t="str">
        <f t="shared" si="12"/>
        <v>\\(\\quad 3 \\)</v>
      </c>
    </row>
    <row r="113" spans="1:22" x14ac:dyDescent="0.55000000000000004">
      <c r="A113" s="51" t="s">
        <v>60</v>
      </c>
      <c r="B113" s="51"/>
      <c r="C113" s="50" t="s">
        <v>170</v>
      </c>
      <c r="D113" s="50" t="str">
        <f t="shared" ca="1" si="15"/>
        <v>\\(\\quad 174　÷　58　=　 \\)</v>
      </c>
      <c r="E113" s="50" t="str">
        <f t="shared" si="16"/>
        <v>\\(\\quad 3 \\)</v>
      </c>
      <c r="F113" s="50" t="s">
        <v>62</v>
      </c>
      <c r="G113" s="50"/>
      <c r="H113" s="50"/>
      <c r="I113" s="89" t="str">
        <f t="shared" ca="1" si="17"/>
        <v>INSERT INTO math(tangen,question,answer,editor,date,count) VALUES('m2300','\\(\\quad 174　÷　58　=　 \\)','\\(\\quad 3 \\)','harazono',NOW(),0);</v>
      </c>
      <c r="J113" s="78" t="s">
        <v>229</v>
      </c>
      <c r="K113" s="1">
        <f t="shared" ca="1" si="13"/>
        <v>174</v>
      </c>
      <c r="L113" t="s">
        <v>241</v>
      </c>
      <c r="M113" s="1">
        <f t="shared" ca="1" si="14"/>
        <v>58</v>
      </c>
      <c r="N113" t="s">
        <v>234</v>
      </c>
      <c r="O113" t="s">
        <v>230</v>
      </c>
      <c r="P113" s="78" t="s">
        <v>229</v>
      </c>
      <c r="Q113" s="1">
        <v>3</v>
      </c>
      <c r="T113" t="s">
        <v>230</v>
      </c>
      <c r="U113" t="str">
        <f t="shared" ca="1" si="11"/>
        <v>\\(\\quad 174　÷　58　=　 \\)</v>
      </c>
      <c r="V113" t="str">
        <f t="shared" si="12"/>
        <v>\\(\\quad 3 \\)</v>
      </c>
    </row>
    <row r="114" spans="1:22" x14ac:dyDescent="0.55000000000000004">
      <c r="A114" s="51" t="s">
        <v>60</v>
      </c>
      <c r="B114" s="51"/>
      <c r="C114" s="50" t="s">
        <v>170</v>
      </c>
      <c r="D114" s="50" t="str">
        <f t="shared" ca="1" si="15"/>
        <v>\\(\\quad 249　÷　83　=　 \\)</v>
      </c>
      <c r="E114" s="50" t="str">
        <f t="shared" si="16"/>
        <v>\\(\\quad 3 \\)</v>
      </c>
      <c r="F114" s="50" t="s">
        <v>62</v>
      </c>
      <c r="G114" s="50"/>
      <c r="H114" s="50"/>
      <c r="I114" s="89" t="str">
        <f t="shared" ca="1" si="17"/>
        <v>INSERT INTO math(tangen,question,answer,editor,date,count) VALUES('m2300','\\(\\quad 249　÷　83　=　 \\)','\\(\\quad 3 \\)','harazono',NOW(),0);</v>
      </c>
      <c r="J114" s="78" t="s">
        <v>229</v>
      </c>
      <c r="K114" s="1">
        <f t="shared" ca="1" si="13"/>
        <v>249</v>
      </c>
      <c r="L114" t="s">
        <v>241</v>
      </c>
      <c r="M114" s="1">
        <f t="shared" ca="1" si="14"/>
        <v>83</v>
      </c>
      <c r="N114" t="s">
        <v>234</v>
      </c>
      <c r="O114" t="s">
        <v>230</v>
      </c>
      <c r="P114" s="78" t="s">
        <v>229</v>
      </c>
      <c r="Q114" s="1">
        <v>3</v>
      </c>
      <c r="T114" t="s">
        <v>230</v>
      </c>
      <c r="U114" t="str">
        <f t="shared" ca="1" si="11"/>
        <v>\\(\\quad 249　÷　83　=　 \\)</v>
      </c>
      <c r="V114" t="str">
        <f t="shared" si="12"/>
        <v>\\(\\quad 3 \\)</v>
      </c>
    </row>
    <row r="115" spans="1:22" x14ac:dyDescent="0.55000000000000004">
      <c r="A115" s="51" t="s">
        <v>60</v>
      </c>
      <c r="B115" s="51"/>
      <c r="C115" s="50" t="s">
        <v>170</v>
      </c>
      <c r="D115" s="50" t="str">
        <f t="shared" ca="1" si="15"/>
        <v>\\(\\quad 213　÷　71　=　 \\)</v>
      </c>
      <c r="E115" s="50" t="str">
        <f t="shared" si="16"/>
        <v>\\(\\quad 3 \\)</v>
      </c>
      <c r="F115" s="50" t="s">
        <v>62</v>
      </c>
      <c r="G115" s="50"/>
      <c r="H115" s="50"/>
      <c r="I115" s="89" t="str">
        <f t="shared" ca="1" si="17"/>
        <v>INSERT INTO math(tangen,question,answer,editor,date,count) VALUES('m2300','\\(\\quad 213　÷　71　=　 \\)','\\(\\quad 3 \\)','harazono',NOW(),0);</v>
      </c>
      <c r="J115" s="78" t="s">
        <v>229</v>
      </c>
      <c r="K115" s="1">
        <f t="shared" ca="1" si="13"/>
        <v>213</v>
      </c>
      <c r="L115" t="s">
        <v>241</v>
      </c>
      <c r="M115" s="1">
        <f t="shared" ca="1" si="14"/>
        <v>71</v>
      </c>
      <c r="N115" t="s">
        <v>234</v>
      </c>
      <c r="O115" t="s">
        <v>230</v>
      </c>
      <c r="P115" s="78" t="s">
        <v>229</v>
      </c>
      <c r="Q115" s="1">
        <v>3</v>
      </c>
      <c r="T115" t="s">
        <v>230</v>
      </c>
      <c r="U115" t="str">
        <f t="shared" ca="1" si="11"/>
        <v>\\(\\quad 213　÷　71　=　 \\)</v>
      </c>
      <c r="V115" t="str">
        <f t="shared" si="12"/>
        <v>\\(\\quad 3 \\)</v>
      </c>
    </row>
    <row r="116" spans="1:22" x14ac:dyDescent="0.55000000000000004">
      <c r="A116" s="51" t="s">
        <v>60</v>
      </c>
      <c r="B116" s="51"/>
      <c r="C116" s="50" t="s">
        <v>170</v>
      </c>
      <c r="D116" s="50" t="str">
        <f t="shared" ca="1" si="15"/>
        <v>\\(\\quad 288　÷　96　=　 \\)</v>
      </c>
      <c r="E116" s="50" t="str">
        <f t="shared" si="16"/>
        <v>\\(\\quad 3 \\)</v>
      </c>
      <c r="F116" s="50" t="s">
        <v>62</v>
      </c>
      <c r="G116" s="50"/>
      <c r="H116" s="50"/>
      <c r="I116" s="89" t="str">
        <f t="shared" ca="1" si="17"/>
        <v>INSERT INTO math(tangen,question,answer,editor,date,count) VALUES('m2300','\\(\\quad 288　÷　96　=　 \\)','\\(\\quad 3 \\)','harazono',NOW(),0);</v>
      </c>
      <c r="J116" s="78" t="s">
        <v>229</v>
      </c>
      <c r="K116" s="1">
        <f t="shared" ca="1" si="13"/>
        <v>288</v>
      </c>
      <c r="L116" t="s">
        <v>241</v>
      </c>
      <c r="M116" s="1">
        <f t="shared" ca="1" si="14"/>
        <v>96</v>
      </c>
      <c r="N116" t="s">
        <v>234</v>
      </c>
      <c r="O116" t="s">
        <v>230</v>
      </c>
      <c r="P116" s="78" t="s">
        <v>229</v>
      </c>
      <c r="Q116" s="1">
        <v>3</v>
      </c>
      <c r="T116" t="s">
        <v>230</v>
      </c>
      <c r="U116" t="str">
        <f t="shared" ca="1" si="11"/>
        <v>\\(\\quad 288　÷　96　=　 \\)</v>
      </c>
      <c r="V116" t="str">
        <f t="shared" si="12"/>
        <v>\\(\\quad 3 \\)</v>
      </c>
    </row>
    <row r="117" spans="1:22" x14ac:dyDescent="0.55000000000000004">
      <c r="A117" s="51" t="s">
        <v>60</v>
      </c>
      <c r="B117" s="51"/>
      <c r="C117" s="50" t="s">
        <v>170</v>
      </c>
      <c r="D117" s="50" t="str">
        <f t="shared" ca="1" si="15"/>
        <v>\\(\\quad 120　÷　40　=　 \\)</v>
      </c>
      <c r="E117" s="50" t="str">
        <f t="shared" si="16"/>
        <v>\\(\\quad 3 \\)</v>
      </c>
      <c r="F117" s="50" t="s">
        <v>62</v>
      </c>
      <c r="G117" s="50"/>
      <c r="H117" s="50"/>
      <c r="I117" s="89" t="str">
        <f t="shared" ca="1" si="17"/>
        <v>INSERT INTO math(tangen,question,answer,editor,date,count) VALUES('m2300','\\(\\quad 120　÷　40　=　 \\)','\\(\\quad 3 \\)','harazono',NOW(),0);</v>
      </c>
      <c r="J117" s="78" t="s">
        <v>229</v>
      </c>
      <c r="K117" s="1">
        <f t="shared" ca="1" si="13"/>
        <v>120</v>
      </c>
      <c r="L117" t="s">
        <v>241</v>
      </c>
      <c r="M117" s="1">
        <f t="shared" ca="1" si="14"/>
        <v>40</v>
      </c>
      <c r="N117" t="s">
        <v>234</v>
      </c>
      <c r="O117" t="s">
        <v>230</v>
      </c>
      <c r="P117" s="78" t="s">
        <v>229</v>
      </c>
      <c r="Q117" s="1">
        <v>3</v>
      </c>
      <c r="T117" t="s">
        <v>230</v>
      </c>
      <c r="U117" t="str">
        <f t="shared" ca="1" si="11"/>
        <v>\\(\\quad 120　÷　40　=　 \\)</v>
      </c>
      <c r="V117" t="str">
        <f t="shared" si="12"/>
        <v>\\(\\quad 3 \\)</v>
      </c>
    </row>
    <row r="118" spans="1:22" x14ac:dyDescent="0.55000000000000004">
      <c r="A118" s="51" t="s">
        <v>60</v>
      </c>
      <c r="B118" s="51"/>
      <c r="C118" s="50" t="s">
        <v>170</v>
      </c>
      <c r="D118" s="50" t="str">
        <f t="shared" ca="1" si="15"/>
        <v>\\(\\quad 57　÷　19　=　 \\)</v>
      </c>
      <c r="E118" s="50" t="str">
        <f t="shared" si="16"/>
        <v>\\(\\quad 3 \\)</v>
      </c>
      <c r="F118" s="50" t="s">
        <v>62</v>
      </c>
      <c r="G118" s="50"/>
      <c r="H118" s="50"/>
      <c r="I118" s="89" t="str">
        <f t="shared" ca="1" si="17"/>
        <v>INSERT INTO math(tangen,question,answer,editor,date,count) VALUES('m2300','\\(\\quad 57　÷　19　=　 \\)','\\(\\quad 3 \\)','harazono',NOW(),0);</v>
      </c>
      <c r="J118" s="78" t="s">
        <v>229</v>
      </c>
      <c r="K118" s="1">
        <f t="shared" ca="1" si="13"/>
        <v>57</v>
      </c>
      <c r="L118" t="s">
        <v>241</v>
      </c>
      <c r="M118" s="1">
        <f t="shared" ca="1" si="14"/>
        <v>19</v>
      </c>
      <c r="N118" t="s">
        <v>234</v>
      </c>
      <c r="O118" t="s">
        <v>230</v>
      </c>
      <c r="P118" s="78" t="s">
        <v>229</v>
      </c>
      <c r="Q118" s="1">
        <v>3</v>
      </c>
      <c r="T118" t="s">
        <v>230</v>
      </c>
      <c r="U118" t="str">
        <f t="shared" ca="1" si="11"/>
        <v>\\(\\quad 57　÷　19　=　 \\)</v>
      </c>
      <c r="V118" t="str">
        <f t="shared" si="12"/>
        <v>\\(\\quad 3 \\)</v>
      </c>
    </row>
    <row r="119" spans="1:22" x14ac:dyDescent="0.55000000000000004">
      <c r="A119" s="51" t="s">
        <v>60</v>
      </c>
      <c r="B119" s="51"/>
      <c r="C119" s="50" t="s">
        <v>170</v>
      </c>
      <c r="D119" s="50" t="str">
        <f t="shared" ca="1" si="15"/>
        <v>\\(\\quad 276　÷　92　=　 \\)</v>
      </c>
      <c r="E119" s="50" t="str">
        <f t="shared" si="16"/>
        <v>\\(\\quad 3 \\)</v>
      </c>
      <c r="F119" s="50" t="s">
        <v>62</v>
      </c>
      <c r="G119" s="50"/>
      <c r="H119" s="50"/>
      <c r="I119" s="89" t="str">
        <f t="shared" ca="1" si="17"/>
        <v>INSERT INTO math(tangen,question,answer,editor,date,count) VALUES('m2300','\\(\\quad 276　÷　92　=　 \\)','\\(\\quad 3 \\)','harazono',NOW(),0);</v>
      </c>
      <c r="J119" s="78" t="s">
        <v>229</v>
      </c>
      <c r="K119" s="1">
        <f t="shared" ca="1" si="13"/>
        <v>276</v>
      </c>
      <c r="L119" t="s">
        <v>241</v>
      </c>
      <c r="M119" s="1">
        <f t="shared" ca="1" si="14"/>
        <v>92</v>
      </c>
      <c r="N119" t="s">
        <v>234</v>
      </c>
      <c r="O119" t="s">
        <v>230</v>
      </c>
      <c r="P119" s="78" t="s">
        <v>229</v>
      </c>
      <c r="Q119" s="1">
        <v>3</v>
      </c>
      <c r="T119" t="s">
        <v>230</v>
      </c>
      <c r="U119" t="str">
        <f t="shared" ca="1" si="11"/>
        <v>\\(\\quad 276　÷　92　=　 \\)</v>
      </c>
      <c r="V119" t="str">
        <f t="shared" si="12"/>
        <v>\\(\\quad 3 \\)</v>
      </c>
    </row>
    <row r="120" spans="1:22" x14ac:dyDescent="0.55000000000000004">
      <c r="A120" s="51" t="s">
        <v>60</v>
      </c>
      <c r="B120" s="51"/>
      <c r="C120" s="50" t="s">
        <v>170</v>
      </c>
      <c r="D120" s="50" t="str">
        <f t="shared" ca="1" si="15"/>
        <v>\\(\\quad 104　÷　26　=　 \\)</v>
      </c>
      <c r="E120" s="50" t="str">
        <f t="shared" si="16"/>
        <v>\\(\\quad 4 \\)</v>
      </c>
      <c r="F120" s="50" t="s">
        <v>62</v>
      </c>
      <c r="G120" s="50"/>
      <c r="H120" s="50"/>
      <c r="I120" s="89" t="str">
        <f t="shared" ca="1" si="17"/>
        <v>INSERT INTO math(tangen,question,answer,editor,date,count) VALUES('m2300','\\(\\quad 104　÷　26　=　 \\)','\\(\\quad 4 \\)','harazono',NOW(),0);</v>
      </c>
      <c r="J120" s="78" t="s">
        <v>229</v>
      </c>
      <c r="K120" s="1">
        <f t="shared" ca="1" si="13"/>
        <v>104</v>
      </c>
      <c r="L120" t="s">
        <v>241</v>
      </c>
      <c r="M120" s="1">
        <f t="shared" ca="1" si="14"/>
        <v>26</v>
      </c>
      <c r="N120" t="s">
        <v>234</v>
      </c>
      <c r="O120" t="s">
        <v>230</v>
      </c>
      <c r="P120" s="78" t="s">
        <v>229</v>
      </c>
      <c r="Q120" s="1">
        <v>4</v>
      </c>
      <c r="T120" t="s">
        <v>230</v>
      </c>
      <c r="U120" t="str">
        <f t="shared" ca="1" si="11"/>
        <v>\\(\\quad 104　÷　26　=　 \\)</v>
      </c>
      <c r="V120" t="str">
        <f t="shared" si="12"/>
        <v>\\(\\quad 4 \\)</v>
      </c>
    </row>
    <row r="121" spans="1:22" x14ac:dyDescent="0.55000000000000004">
      <c r="A121" s="51" t="s">
        <v>60</v>
      </c>
      <c r="B121" s="51"/>
      <c r="C121" s="50" t="s">
        <v>170</v>
      </c>
      <c r="D121" s="50" t="str">
        <f t="shared" ca="1" si="15"/>
        <v>\\(\\quad 144　÷　36　=　 \\)</v>
      </c>
      <c r="E121" s="50" t="str">
        <f t="shared" si="16"/>
        <v>\\(\\quad 4 \\)</v>
      </c>
      <c r="F121" s="50" t="s">
        <v>62</v>
      </c>
      <c r="G121" s="50"/>
      <c r="H121" s="50"/>
      <c r="I121" s="89" t="str">
        <f t="shared" ca="1" si="17"/>
        <v>INSERT INTO math(tangen,question,answer,editor,date,count) VALUES('m2300','\\(\\quad 144　÷　36　=　 \\)','\\(\\quad 4 \\)','harazono',NOW(),0);</v>
      </c>
      <c r="J121" s="78" t="s">
        <v>229</v>
      </c>
      <c r="K121" s="1">
        <f t="shared" ca="1" si="13"/>
        <v>144</v>
      </c>
      <c r="L121" t="s">
        <v>241</v>
      </c>
      <c r="M121" s="1">
        <f t="shared" ca="1" si="14"/>
        <v>36</v>
      </c>
      <c r="N121" t="s">
        <v>234</v>
      </c>
      <c r="O121" t="s">
        <v>230</v>
      </c>
      <c r="P121" s="78" t="s">
        <v>229</v>
      </c>
      <c r="Q121" s="1">
        <v>4</v>
      </c>
      <c r="T121" t="s">
        <v>230</v>
      </c>
      <c r="U121" t="str">
        <f t="shared" ca="1" si="11"/>
        <v>\\(\\quad 144　÷　36　=　 \\)</v>
      </c>
      <c r="V121" t="str">
        <f t="shared" si="12"/>
        <v>\\(\\quad 4 \\)</v>
      </c>
    </row>
    <row r="122" spans="1:22" x14ac:dyDescent="0.55000000000000004">
      <c r="A122" s="51" t="s">
        <v>60</v>
      </c>
      <c r="B122" s="51"/>
      <c r="C122" s="50" t="s">
        <v>170</v>
      </c>
      <c r="D122" s="50" t="str">
        <f t="shared" ca="1" si="15"/>
        <v>\\(\\quad 232　÷　58　=　 \\)</v>
      </c>
      <c r="E122" s="50" t="str">
        <f t="shared" si="16"/>
        <v>\\(\\quad 4 \\)</v>
      </c>
      <c r="F122" s="50" t="s">
        <v>62</v>
      </c>
      <c r="G122" s="50"/>
      <c r="H122" s="50"/>
      <c r="I122" s="89" t="str">
        <f t="shared" ca="1" si="17"/>
        <v>INSERT INTO math(tangen,question,answer,editor,date,count) VALUES('m2300','\\(\\quad 232　÷　58　=　 \\)','\\(\\quad 4 \\)','harazono',NOW(),0);</v>
      </c>
      <c r="J122" s="78" t="s">
        <v>229</v>
      </c>
      <c r="K122" s="1">
        <f t="shared" ca="1" si="13"/>
        <v>232</v>
      </c>
      <c r="L122" t="s">
        <v>241</v>
      </c>
      <c r="M122" s="1">
        <f t="shared" ca="1" si="14"/>
        <v>58</v>
      </c>
      <c r="N122" t="s">
        <v>234</v>
      </c>
      <c r="O122" t="s">
        <v>230</v>
      </c>
      <c r="P122" s="78" t="s">
        <v>229</v>
      </c>
      <c r="Q122" s="1">
        <v>4</v>
      </c>
      <c r="T122" t="s">
        <v>230</v>
      </c>
      <c r="U122" t="str">
        <f t="shared" ca="1" si="11"/>
        <v>\\(\\quad 232　÷　58　=　 \\)</v>
      </c>
      <c r="V122" t="str">
        <f t="shared" si="12"/>
        <v>\\(\\quad 4 \\)</v>
      </c>
    </row>
    <row r="123" spans="1:22" x14ac:dyDescent="0.55000000000000004">
      <c r="A123" s="51" t="s">
        <v>60</v>
      </c>
      <c r="B123" s="51"/>
      <c r="C123" s="50" t="s">
        <v>170</v>
      </c>
      <c r="D123" s="50" t="str">
        <f t="shared" ca="1" si="15"/>
        <v>\\(\\quad 256　÷　64　=　 \\)</v>
      </c>
      <c r="E123" s="50" t="str">
        <f t="shared" si="16"/>
        <v>\\(\\quad 4 \\)</v>
      </c>
      <c r="F123" s="50" t="s">
        <v>62</v>
      </c>
      <c r="G123" s="50"/>
      <c r="H123" s="50"/>
      <c r="I123" s="89" t="str">
        <f t="shared" ca="1" si="17"/>
        <v>INSERT INTO math(tangen,question,answer,editor,date,count) VALUES('m2300','\\(\\quad 256　÷　64　=　 \\)','\\(\\quad 4 \\)','harazono',NOW(),0);</v>
      </c>
      <c r="J123" s="78" t="s">
        <v>229</v>
      </c>
      <c r="K123" s="1">
        <f t="shared" ca="1" si="13"/>
        <v>256</v>
      </c>
      <c r="L123" t="s">
        <v>241</v>
      </c>
      <c r="M123" s="1">
        <f t="shared" ca="1" si="14"/>
        <v>64</v>
      </c>
      <c r="N123" t="s">
        <v>234</v>
      </c>
      <c r="O123" t="s">
        <v>230</v>
      </c>
      <c r="P123" s="78" t="s">
        <v>229</v>
      </c>
      <c r="Q123" s="1">
        <v>4</v>
      </c>
      <c r="T123" t="s">
        <v>230</v>
      </c>
      <c r="U123" t="str">
        <f t="shared" ca="1" si="11"/>
        <v>\\(\\quad 256　÷　64　=　 \\)</v>
      </c>
      <c r="V123" t="str">
        <f t="shared" si="12"/>
        <v>\\(\\quad 4 \\)</v>
      </c>
    </row>
    <row r="124" spans="1:22" x14ac:dyDescent="0.55000000000000004">
      <c r="A124" s="51" t="s">
        <v>60</v>
      </c>
      <c r="B124" s="51"/>
      <c r="C124" s="50" t="s">
        <v>170</v>
      </c>
      <c r="D124" s="50" t="str">
        <f t="shared" ca="1" si="15"/>
        <v>\\(\\quad 336　÷　84　=　 \\)</v>
      </c>
      <c r="E124" s="50" t="str">
        <f t="shared" si="16"/>
        <v>\\(\\quad 4 \\)</v>
      </c>
      <c r="F124" s="50" t="s">
        <v>62</v>
      </c>
      <c r="G124" s="50"/>
      <c r="H124" s="50"/>
      <c r="I124" s="89" t="str">
        <f t="shared" ca="1" si="17"/>
        <v>INSERT INTO math(tangen,question,answer,editor,date,count) VALUES('m2300','\\(\\quad 336　÷　84　=　 \\)','\\(\\quad 4 \\)','harazono',NOW(),0);</v>
      </c>
      <c r="J124" s="78" t="s">
        <v>229</v>
      </c>
      <c r="K124" s="1">
        <f t="shared" ca="1" si="13"/>
        <v>336</v>
      </c>
      <c r="L124" t="s">
        <v>241</v>
      </c>
      <c r="M124" s="1">
        <f t="shared" ca="1" si="14"/>
        <v>84</v>
      </c>
      <c r="N124" t="s">
        <v>234</v>
      </c>
      <c r="O124" t="s">
        <v>230</v>
      </c>
      <c r="P124" s="78" t="s">
        <v>229</v>
      </c>
      <c r="Q124" s="1">
        <v>4</v>
      </c>
      <c r="T124" t="s">
        <v>230</v>
      </c>
      <c r="U124" t="str">
        <f t="shared" ca="1" si="11"/>
        <v>\\(\\quad 336　÷　84　=　 \\)</v>
      </c>
      <c r="V124" t="str">
        <f t="shared" si="12"/>
        <v>\\(\\quad 4 \\)</v>
      </c>
    </row>
    <row r="125" spans="1:22" x14ac:dyDescent="0.55000000000000004">
      <c r="A125" s="51" t="s">
        <v>60</v>
      </c>
      <c r="B125" s="51"/>
      <c r="C125" s="50" t="s">
        <v>170</v>
      </c>
      <c r="D125" s="50" t="str">
        <f t="shared" ca="1" si="15"/>
        <v>\\(\\quad 68　÷　17　=　 \\)</v>
      </c>
      <c r="E125" s="50" t="str">
        <f t="shared" si="16"/>
        <v>\\(\\quad 4 \\)</v>
      </c>
      <c r="F125" s="50" t="s">
        <v>62</v>
      </c>
      <c r="G125" s="50"/>
      <c r="H125" s="50"/>
      <c r="I125" s="89" t="str">
        <f t="shared" ca="1" si="17"/>
        <v>INSERT INTO math(tangen,question,answer,editor,date,count) VALUES('m2300','\\(\\quad 68　÷　17　=　 \\)','\\(\\quad 4 \\)','harazono',NOW(),0);</v>
      </c>
      <c r="J125" s="78" t="s">
        <v>229</v>
      </c>
      <c r="K125" s="1">
        <f t="shared" ca="1" si="13"/>
        <v>68</v>
      </c>
      <c r="L125" t="s">
        <v>241</v>
      </c>
      <c r="M125" s="1">
        <f t="shared" ca="1" si="14"/>
        <v>17</v>
      </c>
      <c r="N125" t="s">
        <v>234</v>
      </c>
      <c r="O125" t="s">
        <v>230</v>
      </c>
      <c r="P125" s="78" t="s">
        <v>229</v>
      </c>
      <c r="Q125" s="1">
        <v>4</v>
      </c>
      <c r="T125" t="s">
        <v>230</v>
      </c>
      <c r="U125" t="str">
        <f t="shared" ca="1" si="11"/>
        <v>\\(\\quad 68　÷　17　=　 \\)</v>
      </c>
      <c r="V125" t="str">
        <f t="shared" si="12"/>
        <v>\\(\\quad 4 \\)</v>
      </c>
    </row>
    <row r="126" spans="1:22" x14ac:dyDescent="0.55000000000000004">
      <c r="A126" s="51" t="s">
        <v>60</v>
      </c>
      <c r="B126" s="51"/>
      <c r="C126" s="50" t="s">
        <v>170</v>
      </c>
      <c r="D126" s="50" t="str">
        <f t="shared" ca="1" si="15"/>
        <v>\\(\\quad 396　÷　99　=　 \\)</v>
      </c>
      <c r="E126" s="50" t="str">
        <f t="shared" si="16"/>
        <v>\\(\\quad 4 \\)</v>
      </c>
      <c r="F126" s="50" t="s">
        <v>62</v>
      </c>
      <c r="G126" s="50"/>
      <c r="H126" s="50"/>
      <c r="I126" s="89" t="str">
        <f t="shared" ca="1" si="17"/>
        <v>INSERT INTO math(tangen,question,answer,editor,date,count) VALUES('m2300','\\(\\quad 396　÷　99　=　 \\)','\\(\\quad 4 \\)','harazono',NOW(),0);</v>
      </c>
      <c r="J126" s="78" t="s">
        <v>229</v>
      </c>
      <c r="K126" s="1">
        <f t="shared" ca="1" si="13"/>
        <v>396</v>
      </c>
      <c r="L126" t="s">
        <v>241</v>
      </c>
      <c r="M126" s="1">
        <f t="shared" ca="1" si="14"/>
        <v>99</v>
      </c>
      <c r="N126" t="s">
        <v>234</v>
      </c>
      <c r="O126" t="s">
        <v>230</v>
      </c>
      <c r="P126" s="78" t="s">
        <v>229</v>
      </c>
      <c r="Q126" s="1">
        <v>4</v>
      </c>
      <c r="T126" t="s">
        <v>230</v>
      </c>
      <c r="U126" t="str">
        <f t="shared" ca="1" si="11"/>
        <v>\\(\\quad 396　÷　99　=　 \\)</v>
      </c>
      <c r="V126" t="str">
        <f t="shared" si="12"/>
        <v>\\(\\quad 4 \\)</v>
      </c>
    </row>
    <row r="127" spans="1:22" x14ac:dyDescent="0.55000000000000004">
      <c r="A127" s="51" t="s">
        <v>60</v>
      </c>
      <c r="B127" s="51"/>
      <c r="C127" s="50" t="s">
        <v>170</v>
      </c>
      <c r="D127" s="50" t="str">
        <f t="shared" ca="1" si="15"/>
        <v>\\(\\quad 340　÷　85　=　 \\)</v>
      </c>
      <c r="E127" s="50" t="str">
        <f t="shared" si="16"/>
        <v>\\(\\quad 4 \\)</v>
      </c>
      <c r="F127" s="50" t="s">
        <v>62</v>
      </c>
      <c r="G127" s="50"/>
      <c r="H127" s="50"/>
      <c r="I127" s="89" t="str">
        <f t="shared" ca="1" si="17"/>
        <v>INSERT INTO math(tangen,question,answer,editor,date,count) VALUES('m2300','\\(\\quad 340　÷　85　=　 \\)','\\(\\quad 4 \\)','harazono',NOW(),0);</v>
      </c>
      <c r="J127" s="78" t="s">
        <v>229</v>
      </c>
      <c r="K127" s="1">
        <f t="shared" ca="1" si="13"/>
        <v>340</v>
      </c>
      <c r="L127" t="s">
        <v>241</v>
      </c>
      <c r="M127" s="1">
        <f t="shared" ca="1" si="14"/>
        <v>85</v>
      </c>
      <c r="N127" t="s">
        <v>234</v>
      </c>
      <c r="O127" t="s">
        <v>230</v>
      </c>
      <c r="P127" s="78" t="s">
        <v>229</v>
      </c>
      <c r="Q127" s="1">
        <v>4</v>
      </c>
      <c r="T127" t="s">
        <v>230</v>
      </c>
      <c r="U127" t="str">
        <f t="shared" ca="1" si="11"/>
        <v>\\(\\quad 340　÷　85　=　 \\)</v>
      </c>
      <c r="V127" t="str">
        <f t="shared" si="12"/>
        <v>\\(\\quad 4 \\)</v>
      </c>
    </row>
    <row r="128" spans="1:22" x14ac:dyDescent="0.55000000000000004">
      <c r="A128" s="51" t="s">
        <v>60</v>
      </c>
      <c r="B128" s="51"/>
      <c r="C128" s="50" t="s">
        <v>170</v>
      </c>
      <c r="D128" s="50" t="str">
        <f t="shared" ca="1" si="15"/>
        <v>\\(\\quad 384　÷　96　=　 \\)</v>
      </c>
      <c r="E128" s="50" t="str">
        <f t="shared" si="16"/>
        <v>\\(\\quad 4 \\)</v>
      </c>
      <c r="F128" s="50" t="s">
        <v>62</v>
      </c>
      <c r="G128" s="50"/>
      <c r="H128" s="50"/>
      <c r="I128" s="89" t="str">
        <f t="shared" ca="1" si="17"/>
        <v>INSERT INTO math(tangen,question,answer,editor,date,count) VALUES('m2300','\\(\\quad 384　÷　96　=　 \\)','\\(\\quad 4 \\)','harazono',NOW(),0);</v>
      </c>
      <c r="J128" s="78" t="s">
        <v>229</v>
      </c>
      <c r="K128" s="1">
        <f t="shared" ca="1" si="13"/>
        <v>384</v>
      </c>
      <c r="L128" t="s">
        <v>241</v>
      </c>
      <c r="M128" s="1">
        <f t="shared" ca="1" si="14"/>
        <v>96</v>
      </c>
      <c r="N128" t="s">
        <v>234</v>
      </c>
      <c r="O128" t="s">
        <v>230</v>
      </c>
      <c r="P128" s="78" t="s">
        <v>229</v>
      </c>
      <c r="Q128" s="1">
        <v>4</v>
      </c>
      <c r="T128" t="s">
        <v>230</v>
      </c>
      <c r="U128" t="str">
        <f t="shared" ca="1" si="11"/>
        <v>\\(\\quad 384　÷　96　=　 \\)</v>
      </c>
      <c r="V128" t="str">
        <f t="shared" si="12"/>
        <v>\\(\\quad 4 \\)</v>
      </c>
    </row>
    <row r="129" spans="1:22" x14ac:dyDescent="0.55000000000000004">
      <c r="A129" s="51" t="s">
        <v>60</v>
      </c>
      <c r="B129" s="51"/>
      <c r="C129" s="50" t="s">
        <v>170</v>
      </c>
      <c r="D129" s="50" t="str">
        <f t="shared" ca="1" si="15"/>
        <v>\\(\\quad 275　÷　55　=　 \\)</v>
      </c>
      <c r="E129" s="50" t="str">
        <f t="shared" si="16"/>
        <v>\\(\\quad 5 \\)</v>
      </c>
      <c r="F129" s="50" t="s">
        <v>62</v>
      </c>
      <c r="G129" s="50"/>
      <c r="H129" s="50"/>
      <c r="I129" s="89" t="str">
        <f t="shared" ca="1" si="17"/>
        <v>INSERT INTO math(tangen,question,answer,editor,date,count) VALUES('m2300','\\(\\quad 275　÷　55　=　 \\)','\\(\\quad 5 \\)','harazono',NOW(),0);</v>
      </c>
      <c r="J129" s="78" t="s">
        <v>229</v>
      </c>
      <c r="K129" s="1">
        <f t="shared" ca="1" si="13"/>
        <v>275</v>
      </c>
      <c r="L129" t="s">
        <v>241</v>
      </c>
      <c r="M129" s="1">
        <f t="shared" ca="1" si="14"/>
        <v>55</v>
      </c>
      <c r="N129" t="s">
        <v>234</v>
      </c>
      <c r="O129" t="s">
        <v>230</v>
      </c>
      <c r="P129" s="78" t="s">
        <v>229</v>
      </c>
      <c r="Q129" s="1">
        <v>5</v>
      </c>
      <c r="T129" t="s">
        <v>230</v>
      </c>
      <c r="U129" t="str">
        <f t="shared" ca="1" si="11"/>
        <v>\\(\\quad 275　÷　55　=　 \\)</v>
      </c>
      <c r="V129" t="str">
        <f t="shared" si="12"/>
        <v>\\(\\quad 5 \\)</v>
      </c>
    </row>
    <row r="130" spans="1:22" x14ac:dyDescent="0.55000000000000004">
      <c r="A130" s="51" t="s">
        <v>60</v>
      </c>
      <c r="B130" s="51"/>
      <c r="C130" s="50" t="s">
        <v>170</v>
      </c>
      <c r="D130" s="50" t="str">
        <f t="shared" ca="1" si="15"/>
        <v>\\(\\quad 435　÷　87　=　 \\)</v>
      </c>
      <c r="E130" s="50" t="str">
        <f t="shared" si="16"/>
        <v>\\(\\quad 5 \\)</v>
      </c>
      <c r="F130" s="50" t="s">
        <v>62</v>
      </c>
      <c r="G130" s="50"/>
      <c r="H130" s="50"/>
      <c r="I130" s="89" t="str">
        <f t="shared" ca="1" si="17"/>
        <v>INSERT INTO math(tangen,question,answer,editor,date,count) VALUES('m2300','\\(\\quad 435　÷　87　=　 \\)','\\(\\quad 5 \\)','harazono',NOW(),0);</v>
      </c>
      <c r="J130" s="78" t="s">
        <v>229</v>
      </c>
      <c r="K130" s="1">
        <f t="shared" ca="1" si="13"/>
        <v>435</v>
      </c>
      <c r="L130" t="s">
        <v>241</v>
      </c>
      <c r="M130" s="1">
        <f t="shared" ca="1" si="14"/>
        <v>87</v>
      </c>
      <c r="N130" t="s">
        <v>234</v>
      </c>
      <c r="O130" t="s">
        <v>230</v>
      </c>
      <c r="P130" s="78" t="s">
        <v>229</v>
      </c>
      <c r="Q130" s="1">
        <v>5</v>
      </c>
      <c r="T130" t="s">
        <v>230</v>
      </c>
      <c r="U130" t="str">
        <f t="shared" ca="1" si="11"/>
        <v>\\(\\quad 435　÷　87　=　 \\)</v>
      </c>
      <c r="V130" t="str">
        <f t="shared" si="12"/>
        <v>\\(\\quad 5 \\)</v>
      </c>
    </row>
    <row r="131" spans="1:22" x14ac:dyDescent="0.55000000000000004">
      <c r="A131" s="51" t="s">
        <v>60</v>
      </c>
      <c r="B131" s="51"/>
      <c r="C131" s="50" t="s">
        <v>170</v>
      </c>
      <c r="D131" s="50" t="str">
        <f t="shared" ca="1" si="15"/>
        <v>\\(\\quad 225　÷　45　=　 \\)</v>
      </c>
      <c r="E131" s="50" t="str">
        <f t="shared" si="16"/>
        <v>\\(\\quad 5 \\)</v>
      </c>
      <c r="F131" s="50" t="s">
        <v>62</v>
      </c>
      <c r="G131" s="50"/>
      <c r="H131" s="50"/>
      <c r="I131" s="89" t="str">
        <f t="shared" ca="1" si="17"/>
        <v>INSERT INTO math(tangen,question,answer,editor,date,count) VALUES('m2300','\\(\\quad 225　÷　45　=　 \\)','\\(\\quad 5 \\)','harazono',NOW(),0);</v>
      </c>
      <c r="J131" s="78" t="s">
        <v>229</v>
      </c>
      <c r="K131" s="1">
        <f t="shared" ca="1" si="13"/>
        <v>225</v>
      </c>
      <c r="L131" t="s">
        <v>241</v>
      </c>
      <c r="M131" s="1">
        <f t="shared" ca="1" si="14"/>
        <v>45</v>
      </c>
      <c r="N131" t="s">
        <v>234</v>
      </c>
      <c r="O131" t="s">
        <v>230</v>
      </c>
      <c r="P131" s="78" t="s">
        <v>229</v>
      </c>
      <c r="Q131" s="1">
        <v>5</v>
      </c>
      <c r="T131" t="s">
        <v>230</v>
      </c>
      <c r="U131" t="str">
        <f t="shared" ref="U131:U194" ca="1" si="18">J131&amp;K131&amp;L131&amp;M131&amp;N131&amp;O131</f>
        <v>\\(\\quad 225　÷　45　=　 \\)</v>
      </c>
      <c r="V131" t="str">
        <f t="shared" ref="V131:V194" si="19">P131&amp;Q131&amp;R131&amp;S131&amp;T131</f>
        <v>\\(\\quad 5 \\)</v>
      </c>
    </row>
    <row r="132" spans="1:22" x14ac:dyDescent="0.55000000000000004">
      <c r="A132" s="51" t="s">
        <v>60</v>
      </c>
      <c r="B132" s="51"/>
      <c r="C132" s="50" t="s">
        <v>170</v>
      </c>
      <c r="D132" s="50" t="str">
        <f t="shared" ca="1" si="15"/>
        <v>\\(\\quad 270　÷　54　=　 \\)</v>
      </c>
      <c r="E132" s="50" t="str">
        <f t="shared" si="16"/>
        <v>\\(\\quad 5 \\)</v>
      </c>
      <c r="F132" s="50" t="s">
        <v>62</v>
      </c>
      <c r="G132" s="50"/>
      <c r="H132" s="50"/>
      <c r="I132" s="89" t="str">
        <f t="shared" ca="1" si="17"/>
        <v>INSERT INTO math(tangen,question,answer,editor,date,count) VALUES('m2300','\\(\\quad 270　÷　54　=　 \\)','\\(\\quad 5 \\)','harazono',NOW(),0);</v>
      </c>
      <c r="J132" s="78" t="s">
        <v>229</v>
      </c>
      <c r="K132" s="1">
        <f t="shared" ca="1" si="13"/>
        <v>270</v>
      </c>
      <c r="L132" t="s">
        <v>241</v>
      </c>
      <c r="M132" s="1">
        <f t="shared" ca="1" si="14"/>
        <v>54</v>
      </c>
      <c r="N132" t="s">
        <v>234</v>
      </c>
      <c r="O132" t="s">
        <v>230</v>
      </c>
      <c r="P132" s="78" t="s">
        <v>229</v>
      </c>
      <c r="Q132" s="1">
        <v>5</v>
      </c>
      <c r="T132" t="s">
        <v>230</v>
      </c>
      <c r="U132" t="str">
        <f t="shared" ca="1" si="18"/>
        <v>\\(\\quad 270　÷　54　=　 \\)</v>
      </c>
      <c r="V132" t="str">
        <f t="shared" si="19"/>
        <v>\\(\\quad 5 \\)</v>
      </c>
    </row>
    <row r="133" spans="1:22" x14ac:dyDescent="0.55000000000000004">
      <c r="A133" s="51" t="s">
        <v>60</v>
      </c>
      <c r="B133" s="51"/>
      <c r="C133" s="50" t="s">
        <v>170</v>
      </c>
      <c r="D133" s="50" t="str">
        <f t="shared" ca="1" si="15"/>
        <v>\\(\\quad 275　÷　55　=　 \\)</v>
      </c>
      <c r="E133" s="50" t="str">
        <f t="shared" si="16"/>
        <v>\\(\\quad 5 \\)</v>
      </c>
      <c r="F133" s="50" t="s">
        <v>62</v>
      </c>
      <c r="G133" s="50"/>
      <c r="H133" s="50"/>
      <c r="I133" s="89" t="str">
        <f t="shared" ca="1" si="17"/>
        <v>INSERT INTO math(tangen,question,answer,editor,date,count) VALUES('m2300','\\(\\quad 275　÷　55　=　 \\)','\\(\\quad 5 \\)','harazono',NOW(),0);</v>
      </c>
      <c r="J133" s="78" t="s">
        <v>229</v>
      </c>
      <c r="K133" s="1">
        <f t="shared" ca="1" si="13"/>
        <v>275</v>
      </c>
      <c r="L133" t="s">
        <v>241</v>
      </c>
      <c r="M133" s="1">
        <f t="shared" ca="1" si="14"/>
        <v>55</v>
      </c>
      <c r="N133" t="s">
        <v>234</v>
      </c>
      <c r="O133" t="s">
        <v>230</v>
      </c>
      <c r="P133" s="78" t="s">
        <v>229</v>
      </c>
      <c r="Q133" s="1">
        <v>5</v>
      </c>
      <c r="T133" t="s">
        <v>230</v>
      </c>
      <c r="U133" t="str">
        <f t="shared" ca="1" si="18"/>
        <v>\\(\\quad 275　÷　55　=　 \\)</v>
      </c>
      <c r="V133" t="str">
        <f t="shared" si="19"/>
        <v>\\(\\quad 5 \\)</v>
      </c>
    </row>
    <row r="134" spans="1:22" x14ac:dyDescent="0.55000000000000004">
      <c r="A134" s="51" t="s">
        <v>60</v>
      </c>
      <c r="B134" s="51"/>
      <c r="C134" s="50" t="s">
        <v>170</v>
      </c>
      <c r="D134" s="50" t="str">
        <f t="shared" ca="1" si="15"/>
        <v>\\(\\quad 75　÷　15　=　 \\)</v>
      </c>
      <c r="E134" s="50" t="str">
        <f t="shared" si="16"/>
        <v>\\(\\quad 5 \\)</v>
      </c>
      <c r="F134" s="50" t="s">
        <v>62</v>
      </c>
      <c r="G134" s="50"/>
      <c r="H134" s="50"/>
      <c r="I134" s="89" t="str">
        <f t="shared" ca="1" si="17"/>
        <v>INSERT INTO math(tangen,question,answer,editor,date,count) VALUES('m2300','\\(\\quad 75　÷　15　=　 \\)','\\(\\quad 5 \\)','harazono',NOW(),0);</v>
      </c>
      <c r="J134" s="78" t="s">
        <v>229</v>
      </c>
      <c r="K134" s="1">
        <f t="shared" ca="1" si="13"/>
        <v>75</v>
      </c>
      <c r="L134" t="s">
        <v>241</v>
      </c>
      <c r="M134" s="1">
        <f t="shared" ca="1" si="14"/>
        <v>15</v>
      </c>
      <c r="N134" t="s">
        <v>234</v>
      </c>
      <c r="O134" t="s">
        <v>230</v>
      </c>
      <c r="P134" s="78" t="s">
        <v>229</v>
      </c>
      <c r="Q134" s="1">
        <v>5</v>
      </c>
      <c r="T134" t="s">
        <v>230</v>
      </c>
      <c r="U134" t="str">
        <f t="shared" ca="1" si="18"/>
        <v>\\(\\quad 75　÷　15　=　 \\)</v>
      </c>
      <c r="V134" t="str">
        <f t="shared" si="19"/>
        <v>\\(\\quad 5 \\)</v>
      </c>
    </row>
    <row r="135" spans="1:22" x14ac:dyDescent="0.55000000000000004">
      <c r="A135" s="51" t="s">
        <v>60</v>
      </c>
      <c r="B135" s="51"/>
      <c r="C135" s="50" t="s">
        <v>170</v>
      </c>
      <c r="D135" s="50" t="str">
        <f t="shared" ca="1" si="15"/>
        <v>\\(\\quad 475　÷　95　=　 \\)</v>
      </c>
      <c r="E135" s="50" t="str">
        <f t="shared" si="16"/>
        <v>\\(\\quad 5 \\)</v>
      </c>
      <c r="F135" s="50" t="s">
        <v>62</v>
      </c>
      <c r="G135" s="50"/>
      <c r="H135" s="50"/>
      <c r="I135" s="89" t="str">
        <f t="shared" ca="1" si="17"/>
        <v>INSERT INTO math(tangen,question,answer,editor,date,count) VALUES('m2300','\\(\\quad 475　÷　95　=　 \\)','\\(\\quad 5 \\)','harazono',NOW(),0);</v>
      </c>
      <c r="J135" s="78" t="s">
        <v>229</v>
      </c>
      <c r="K135" s="1">
        <f t="shared" ca="1" si="13"/>
        <v>475</v>
      </c>
      <c r="L135" t="s">
        <v>241</v>
      </c>
      <c r="M135" s="1">
        <f t="shared" ca="1" si="14"/>
        <v>95</v>
      </c>
      <c r="N135" t="s">
        <v>234</v>
      </c>
      <c r="O135" t="s">
        <v>230</v>
      </c>
      <c r="P135" s="78" t="s">
        <v>229</v>
      </c>
      <c r="Q135" s="1">
        <v>5</v>
      </c>
      <c r="T135" t="s">
        <v>230</v>
      </c>
      <c r="U135" t="str">
        <f t="shared" ca="1" si="18"/>
        <v>\\(\\quad 475　÷　95　=　 \\)</v>
      </c>
      <c r="V135" t="str">
        <f t="shared" si="19"/>
        <v>\\(\\quad 5 \\)</v>
      </c>
    </row>
    <row r="136" spans="1:22" x14ac:dyDescent="0.55000000000000004">
      <c r="A136" s="51" t="s">
        <v>60</v>
      </c>
      <c r="B136" s="51"/>
      <c r="C136" s="50" t="s">
        <v>170</v>
      </c>
      <c r="D136" s="50" t="str">
        <f t="shared" ca="1" si="15"/>
        <v>\\(\\quad 260　÷　52　=　 \\)</v>
      </c>
      <c r="E136" s="50" t="str">
        <f t="shared" si="16"/>
        <v>\\(\\quad 5 \\)</v>
      </c>
      <c r="F136" s="50" t="s">
        <v>62</v>
      </c>
      <c r="G136" s="50"/>
      <c r="H136" s="50"/>
      <c r="I136" s="89" t="str">
        <f t="shared" ca="1" si="17"/>
        <v>INSERT INTO math(tangen,question,answer,editor,date,count) VALUES('m2300','\\(\\quad 260　÷　52　=　 \\)','\\(\\quad 5 \\)','harazono',NOW(),0);</v>
      </c>
      <c r="J136" s="78" t="s">
        <v>229</v>
      </c>
      <c r="K136" s="1">
        <f t="shared" ca="1" si="13"/>
        <v>260</v>
      </c>
      <c r="L136" t="s">
        <v>241</v>
      </c>
      <c r="M136" s="1">
        <f t="shared" ca="1" si="14"/>
        <v>52</v>
      </c>
      <c r="N136" t="s">
        <v>234</v>
      </c>
      <c r="O136" t="s">
        <v>230</v>
      </c>
      <c r="P136" s="78" t="s">
        <v>229</v>
      </c>
      <c r="Q136" s="1">
        <v>5</v>
      </c>
      <c r="T136" t="s">
        <v>230</v>
      </c>
      <c r="U136" t="str">
        <f t="shared" ca="1" si="18"/>
        <v>\\(\\quad 260　÷　52　=　 \\)</v>
      </c>
      <c r="V136" t="str">
        <f t="shared" si="19"/>
        <v>\\(\\quad 5 \\)</v>
      </c>
    </row>
    <row r="137" spans="1:22" x14ac:dyDescent="0.55000000000000004">
      <c r="A137" s="51" t="s">
        <v>60</v>
      </c>
      <c r="B137" s="51"/>
      <c r="C137" s="50" t="s">
        <v>170</v>
      </c>
      <c r="D137" s="50" t="str">
        <f t="shared" ca="1" si="15"/>
        <v>\\(\\quad 435　÷　87　=　 \\)</v>
      </c>
      <c r="E137" s="50" t="str">
        <f t="shared" si="16"/>
        <v>\\(\\quad 5 \\)</v>
      </c>
      <c r="F137" s="50" t="s">
        <v>62</v>
      </c>
      <c r="G137" s="50"/>
      <c r="H137" s="50"/>
      <c r="I137" s="89" t="str">
        <f t="shared" ca="1" si="17"/>
        <v>INSERT INTO math(tangen,question,answer,editor,date,count) VALUES('m2300','\\(\\quad 435　÷　87　=　 \\)','\\(\\quad 5 \\)','harazono',NOW(),0);</v>
      </c>
      <c r="J137" s="78" t="s">
        <v>229</v>
      </c>
      <c r="K137" s="1">
        <f t="shared" ca="1" si="13"/>
        <v>435</v>
      </c>
      <c r="L137" t="s">
        <v>241</v>
      </c>
      <c r="M137" s="1">
        <f t="shared" ca="1" si="14"/>
        <v>87</v>
      </c>
      <c r="N137" t="s">
        <v>234</v>
      </c>
      <c r="O137" t="s">
        <v>230</v>
      </c>
      <c r="P137" s="78" t="s">
        <v>229</v>
      </c>
      <c r="Q137" s="1">
        <v>5</v>
      </c>
      <c r="T137" t="s">
        <v>230</v>
      </c>
      <c r="U137" t="str">
        <f t="shared" ca="1" si="18"/>
        <v>\\(\\quad 435　÷　87　=　 \\)</v>
      </c>
      <c r="V137" t="str">
        <f t="shared" si="19"/>
        <v>\\(\\quad 5 \\)</v>
      </c>
    </row>
    <row r="138" spans="1:22" x14ac:dyDescent="0.55000000000000004">
      <c r="A138" s="51" t="s">
        <v>60</v>
      </c>
      <c r="B138" s="51"/>
      <c r="C138" s="50" t="s">
        <v>170</v>
      </c>
      <c r="D138" s="50" t="str">
        <f t="shared" ca="1" si="15"/>
        <v>\\(\\quad 468　÷　78　=　 \\)</v>
      </c>
      <c r="E138" s="50" t="str">
        <f t="shared" si="16"/>
        <v>\\(\\quad 6 \\)</v>
      </c>
      <c r="F138" s="50" t="s">
        <v>62</v>
      </c>
      <c r="G138" s="50"/>
      <c r="H138" s="50"/>
      <c r="I138" s="89" t="str">
        <f t="shared" ca="1" si="17"/>
        <v>INSERT INTO math(tangen,question,answer,editor,date,count) VALUES('m2300','\\(\\quad 468　÷　78　=　 \\)','\\(\\quad 6 \\)','harazono',NOW(),0);</v>
      </c>
      <c r="J138" s="78" t="s">
        <v>229</v>
      </c>
      <c r="K138" s="1">
        <f t="shared" ca="1" si="13"/>
        <v>468</v>
      </c>
      <c r="L138" t="s">
        <v>241</v>
      </c>
      <c r="M138" s="1">
        <f t="shared" ca="1" si="14"/>
        <v>78</v>
      </c>
      <c r="N138" t="s">
        <v>234</v>
      </c>
      <c r="O138" t="s">
        <v>230</v>
      </c>
      <c r="P138" s="78" t="s">
        <v>229</v>
      </c>
      <c r="Q138" s="1">
        <v>6</v>
      </c>
      <c r="T138" t="s">
        <v>230</v>
      </c>
      <c r="U138" t="str">
        <f t="shared" ca="1" si="18"/>
        <v>\\(\\quad 468　÷　78　=　 \\)</v>
      </c>
      <c r="V138" t="str">
        <f t="shared" si="19"/>
        <v>\\(\\quad 6 \\)</v>
      </c>
    </row>
    <row r="139" spans="1:22" x14ac:dyDescent="0.55000000000000004">
      <c r="A139" s="51" t="s">
        <v>60</v>
      </c>
      <c r="B139" s="51"/>
      <c r="C139" s="50" t="s">
        <v>170</v>
      </c>
      <c r="D139" s="50" t="str">
        <f t="shared" ca="1" si="15"/>
        <v>\\(\\quad 306　÷　51　=　 \\)</v>
      </c>
      <c r="E139" s="50" t="str">
        <f t="shared" si="16"/>
        <v>\\(\\quad 6 \\)</v>
      </c>
      <c r="F139" s="50" t="s">
        <v>62</v>
      </c>
      <c r="G139" s="50"/>
      <c r="H139" s="50"/>
      <c r="I139" s="89" t="str">
        <f t="shared" ca="1" si="17"/>
        <v>INSERT INTO math(tangen,question,answer,editor,date,count) VALUES('m2300','\\(\\quad 306　÷　51　=　 \\)','\\(\\quad 6 \\)','harazono',NOW(),0);</v>
      </c>
      <c r="J139" s="78" t="s">
        <v>229</v>
      </c>
      <c r="K139" s="1">
        <f t="shared" ca="1" si="13"/>
        <v>306</v>
      </c>
      <c r="L139" t="s">
        <v>241</v>
      </c>
      <c r="M139" s="1">
        <f t="shared" ca="1" si="14"/>
        <v>51</v>
      </c>
      <c r="N139" t="s">
        <v>234</v>
      </c>
      <c r="O139" t="s">
        <v>230</v>
      </c>
      <c r="P139" s="78" t="s">
        <v>229</v>
      </c>
      <c r="Q139" s="1">
        <v>6</v>
      </c>
      <c r="T139" t="s">
        <v>230</v>
      </c>
      <c r="U139" t="str">
        <f t="shared" ca="1" si="18"/>
        <v>\\(\\quad 306　÷　51　=　 \\)</v>
      </c>
      <c r="V139" t="str">
        <f t="shared" si="19"/>
        <v>\\(\\quad 6 \\)</v>
      </c>
    </row>
    <row r="140" spans="1:22" x14ac:dyDescent="0.55000000000000004">
      <c r="A140" s="51" t="s">
        <v>60</v>
      </c>
      <c r="B140" s="51"/>
      <c r="C140" s="50" t="s">
        <v>170</v>
      </c>
      <c r="D140" s="50" t="str">
        <f t="shared" ca="1" si="15"/>
        <v>\\(\\quad 570　÷　95　=　 \\)</v>
      </c>
      <c r="E140" s="50" t="str">
        <f t="shared" si="16"/>
        <v>\\(\\quad 6 \\)</v>
      </c>
      <c r="F140" s="50" t="s">
        <v>62</v>
      </c>
      <c r="G140" s="50"/>
      <c r="H140" s="50"/>
      <c r="I140" s="89" t="str">
        <f t="shared" ca="1" si="17"/>
        <v>INSERT INTO math(tangen,question,answer,editor,date,count) VALUES('m2300','\\(\\quad 570　÷　95　=　 \\)','\\(\\quad 6 \\)','harazono',NOW(),0);</v>
      </c>
      <c r="J140" s="78" t="s">
        <v>229</v>
      </c>
      <c r="K140" s="1">
        <f t="shared" ref="K140:K203" ca="1" si="20">Q140*M140</f>
        <v>570</v>
      </c>
      <c r="L140" t="s">
        <v>241</v>
      </c>
      <c r="M140" s="1">
        <f t="shared" ca="1" si="14"/>
        <v>95</v>
      </c>
      <c r="N140" t="s">
        <v>234</v>
      </c>
      <c r="O140" t="s">
        <v>230</v>
      </c>
      <c r="P140" s="78" t="s">
        <v>229</v>
      </c>
      <c r="Q140" s="1">
        <v>6</v>
      </c>
      <c r="T140" t="s">
        <v>230</v>
      </c>
      <c r="U140" t="str">
        <f t="shared" ca="1" si="18"/>
        <v>\\(\\quad 570　÷　95　=　 \\)</v>
      </c>
      <c r="V140" t="str">
        <f t="shared" si="19"/>
        <v>\\(\\quad 6 \\)</v>
      </c>
    </row>
    <row r="141" spans="1:22" x14ac:dyDescent="0.55000000000000004">
      <c r="A141" s="51" t="s">
        <v>60</v>
      </c>
      <c r="B141" s="51"/>
      <c r="C141" s="50" t="s">
        <v>170</v>
      </c>
      <c r="D141" s="50" t="str">
        <f t="shared" ca="1" si="15"/>
        <v>\\(\\quad 582　÷　97　=　 \\)</v>
      </c>
      <c r="E141" s="50" t="str">
        <f t="shared" si="16"/>
        <v>\\(\\quad 6 \\)</v>
      </c>
      <c r="F141" s="50" t="s">
        <v>62</v>
      </c>
      <c r="G141" s="50"/>
      <c r="H141" s="50"/>
      <c r="I141" s="89" t="str">
        <f t="shared" ca="1" si="17"/>
        <v>INSERT INTO math(tangen,question,answer,editor,date,count) VALUES('m2300','\\(\\quad 582　÷　97　=　 \\)','\\(\\quad 6 \\)','harazono',NOW(),0);</v>
      </c>
      <c r="J141" s="78" t="s">
        <v>229</v>
      </c>
      <c r="K141" s="1">
        <f t="shared" ca="1" si="20"/>
        <v>582</v>
      </c>
      <c r="L141" t="s">
        <v>241</v>
      </c>
      <c r="M141" s="1">
        <f t="shared" ca="1" si="14"/>
        <v>97</v>
      </c>
      <c r="N141" t="s">
        <v>234</v>
      </c>
      <c r="O141" t="s">
        <v>230</v>
      </c>
      <c r="P141" s="78" t="s">
        <v>229</v>
      </c>
      <c r="Q141" s="1">
        <v>6</v>
      </c>
      <c r="T141" t="s">
        <v>230</v>
      </c>
      <c r="U141" t="str">
        <f t="shared" ca="1" si="18"/>
        <v>\\(\\quad 582　÷　97　=　 \\)</v>
      </c>
      <c r="V141" t="str">
        <f t="shared" si="19"/>
        <v>\\(\\quad 6 \\)</v>
      </c>
    </row>
    <row r="142" spans="1:22" x14ac:dyDescent="0.55000000000000004">
      <c r="A142" s="51" t="s">
        <v>60</v>
      </c>
      <c r="B142" s="51"/>
      <c r="C142" s="50" t="s">
        <v>170</v>
      </c>
      <c r="D142" s="50" t="str">
        <f t="shared" ca="1" si="15"/>
        <v>\\(\\quad 144　÷　24　=　 \\)</v>
      </c>
      <c r="E142" s="50" t="str">
        <f t="shared" si="16"/>
        <v>\\(\\quad 6 \\)</v>
      </c>
      <c r="F142" s="50" t="s">
        <v>62</v>
      </c>
      <c r="G142" s="50"/>
      <c r="H142" s="50"/>
      <c r="I142" s="89" t="str">
        <f t="shared" ca="1" si="17"/>
        <v>INSERT INTO math(tangen,question,answer,editor,date,count) VALUES('m2300','\\(\\quad 144　÷　24　=　 \\)','\\(\\quad 6 \\)','harazono',NOW(),0);</v>
      </c>
      <c r="J142" s="78" t="s">
        <v>229</v>
      </c>
      <c r="K142" s="1">
        <f t="shared" ca="1" si="20"/>
        <v>144</v>
      </c>
      <c r="L142" t="s">
        <v>241</v>
      </c>
      <c r="M142" s="1">
        <f t="shared" ca="1" si="14"/>
        <v>24</v>
      </c>
      <c r="N142" t="s">
        <v>234</v>
      </c>
      <c r="O142" t="s">
        <v>230</v>
      </c>
      <c r="P142" s="78" t="s">
        <v>229</v>
      </c>
      <c r="Q142" s="1">
        <v>6</v>
      </c>
      <c r="T142" t="s">
        <v>230</v>
      </c>
      <c r="U142" t="str">
        <f t="shared" ca="1" si="18"/>
        <v>\\(\\quad 144　÷　24　=　 \\)</v>
      </c>
      <c r="V142" t="str">
        <f t="shared" si="19"/>
        <v>\\(\\quad 6 \\)</v>
      </c>
    </row>
    <row r="143" spans="1:22" x14ac:dyDescent="0.55000000000000004">
      <c r="A143" s="51" t="s">
        <v>60</v>
      </c>
      <c r="B143" s="51"/>
      <c r="C143" s="50" t="s">
        <v>170</v>
      </c>
      <c r="D143" s="50" t="str">
        <f t="shared" ca="1" si="15"/>
        <v>\\(\\quad 108　÷　18　=　 \\)</v>
      </c>
      <c r="E143" s="50" t="str">
        <f t="shared" si="16"/>
        <v>\\(\\quad 6 \\)</v>
      </c>
      <c r="F143" s="50" t="s">
        <v>62</v>
      </c>
      <c r="G143" s="50"/>
      <c r="H143" s="50"/>
      <c r="I143" s="89" t="str">
        <f t="shared" ca="1" si="17"/>
        <v>INSERT INTO math(tangen,question,answer,editor,date,count) VALUES('m2300','\\(\\quad 108　÷　18　=　 \\)','\\(\\quad 6 \\)','harazono',NOW(),0);</v>
      </c>
      <c r="J143" s="78" t="s">
        <v>229</v>
      </c>
      <c r="K143" s="1">
        <f t="shared" ca="1" si="20"/>
        <v>108</v>
      </c>
      <c r="L143" t="s">
        <v>241</v>
      </c>
      <c r="M143" s="1">
        <f t="shared" ca="1" si="14"/>
        <v>18</v>
      </c>
      <c r="N143" t="s">
        <v>234</v>
      </c>
      <c r="O143" t="s">
        <v>230</v>
      </c>
      <c r="P143" s="78" t="s">
        <v>229</v>
      </c>
      <c r="Q143" s="1">
        <v>6</v>
      </c>
      <c r="T143" t="s">
        <v>230</v>
      </c>
      <c r="U143" t="str">
        <f t="shared" ca="1" si="18"/>
        <v>\\(\\quad 108　÷　18　=　 \\)</v>
      </c>
      <c r="V143" t="str">
        <f t="shared" si="19"/>
        <v>\\(\\quad 6 \\)</v>
      </c>
    </row>
    <row r="144" spans="1:22" x14ac:dyDescent="0.55000000000000004">
      <c r="A144" s="51" t="s">
        <v>60</v>
      </c>
      <c r="B144" s="51"/>
      <c r="C144" s="50" t="s">
        <v>170</v>
      </c>
      <c r="D144" s="50" t="str">
        <f t="shared" ca="1" si="15"/>
        <v>\\(\\quad 72　÷　12　=　 \\)</v>
      </c>
      <c r="E144" s="50" t="str">
        <f t="shared" si="16"/>
        <v>\\(\\quad 6 \\)</v>
      </c>
      <c r="F144" s="50" t="s">
        <v>62</v>
      </c>
      <c r="G144" s="50"/>
      <c r="H144" s="50"/>
      <c r="I144" s="89" t="str">
        <f t="shared" ca="1" si="17"/>
        <v>INSERT INTO math(tangen,question,answer,editor,date,count) VALUES('m2300','\\(\\quad 72　÷　12　=　 \\)','\\(\\quad 6 \\)','harazono',NOW(),0);</v>
      </c>
      <c r="J144" s="78" t="s">
        <v>229</v>
      </c>
      <c r="K144" s="1">
        <f t="shared" ca="1" si="20"/>
        <v>72</v>
      </c>
      <c r="L144" t="s">
        <v>241</v>
      </c>
      <c r="M144" s="1">
        <f t="shared" ca="1" si="14"/>
        <v>12</v>
      </c>
      <c r="N144" t="s">
        <v>234</v>
      </c>
      <c r="O144" t="s">
        <v>230</v>
      </c>
      <c r="P144" s="78" t="s">
        <v>229</v>
      </c>
      <c r="Q144" s="1">
        <v>6</v>
      </c>
      <c r="T144" t="s">
        <v>230</v>
      </c>
      <c r="U144" t="str">
        <f t="shared" ca="1" si="18"/>
        <v>\\(\\quad 72　÷　12　=　 \\)</v>
      </c>
      <c r="V144" t="str">
        <f t="shared" si="19"/>
        <v>\\(\\quad 6 \\)</v>
      </c>
    </row>
    <row r="145" spans="1:22" x14ac:dyDescent="0.55000000000000004">
      <c r="A145" s="51" t="s">
        <v>60</v>
      </c>
      <c r="B145" s="51"/>
      <c r="C145" s="50" t="s">
        <v>170</v>
      </c>
      <c r="D145" s="50" t="str">
        <f t="shared" ca="1" si="15"/>
        <v>\\(\\quad 126　÷　21　=　 \\)</v>
      </c>
      <c r="E145" s="50" t="str">
        <f t="shared" si="16"/>
        <v>\\(\\quad 6 \\)</v>
      </c>
      <c r="F145" s="50" t="s">
        <v>62</v>
      </c>
      <c r="G145" s="50"/>
      <c r="H145" s="50"/>
      <c r="I145" s="89" t="str">
        <f t="shared" ca="1" si="17"/>
        <v>INSERT INTO math(tangen,question,answer,editor,date,count) VALUES('m2300','\\(\\quad 126　÷　21　=　 \\)','\\(\\quad 6 \\)','harazono',NOW(),0);</v>
      </c>
      <c r="J145" s="78" t="s">
        <v>229</v>
      </c>
      <c r="K145" s="1">
        <f t="shared" ca="1" si="20"/>
        <v>126</v>
      </c>
      <c r="L145" t="s">
        <v>241</v>
      </c>
      <c r="M145" s="1">
        <f t="shared" ca="1" si="14"/>
        <v>21</v>
      </c>
      <c r="N145" t="s">
        <v>234</v>
      </c>
      <c r="O145" t="s">
        <v>230</v>
      </c>
      <c r="P145" s="78" t="s">
        <v>229</v>
      </c>
      <c r="Q145" s="1">
        <v>6</v>
      </c>
      <c r="T145" t="s">
        <v>230</v>
      </c>
      <c r="U145" t="str">
        <f t="shared" ca="1" si="18"/>
        <v>\\(\\quad 126　÷　21　=　 \\)</v>
      </c>
      <c r="V145" t="str">
        <f t="shared" si="19"/>
        <v>\\(\\quad 6 \\)</v>
      </c>
    </row>
    <row r="146" spans="1:22" x14ac:dyDescent="0.55000000000000004">
      <c r="A146" s="51" t="s">
        <v>60</v>
      </c>
      <c r="B146" s="51"/>
      <c r="C146" s="50" t="s">
        <v>170</v>
      </c>
      <c r="D146" s="50" t="str">
        <f t="shared" ca="1" si="15"/>
        <v>\\(\\quad 162　÷　27　=　 \\)</v>
      </c>
      <c r="E146" s="50" t="str">
        <f t="shared" si="16"/>
        <v>\\(\\quad 6 \\)</v>
      </c>
      <c r="F146" s="50" t="s">
        <v>62</v>
      </c>
      <c r="G146" s="50"/>
      <c r="H146" s="50"/>
      <c r="I146" s="89" t="str">
        <f t="shared" ca="1" si="17"/>
        <v>INSERT INTO math(tangen,question,answer,editor,date,count) VALUES('m2300','\\(\\quad 162　÷　27　=　 \\)','\\(\\quad 6 \\)','harazono',NOW(),0);</v>
      </c>
      <c r="J146" s="78" t="s">
        <v>229</v>
      </c>
      <c r="K146" s="1">
        <f t="shared" ca="1" si="20"/>
        <v>162</v>
      </c>
      <c r="L146" t="s">
        <v>241</v>
      </c>
      <c r="M146" s="1">
        <f t="shared" ca="1" si="14"/>
        <v>27</v>
      </c>
      <c r="N146" t="s">
        <v>234</v>
      </c>
      <c r="O146" t="s">
        <v>230</v>
      </c>
      <c r="P146" s="78" t="s">
        <v>229</v>
      </c>
      <c r="Q146" s="1">
        <v>6</v>
      </c>
      <c r="T146" t="s">
        <v>230</v>
      </c>
      <c r="U146" t="str">
        <f t="shared" ca="1" si="18"/>
        <v>\\(\\quad 162　÷　27　=　 \\)</v>
      </c>
      <c r="V146" t="str">
        <f t="shared" si="19"/>
        <v>\\(\\quad 6 \\)</v>
      </c>
    </row>
    <row r="147" spans="1:22" x14ac:dyDescent="0.55000000000000004">
      <c r="A147" s="51" t="s">
        <v>60</v>
      </c>
      <c r="B147" s="51"/>
      <c r="C147" s="50" t="s">
        <v>170</v>
      </c>
      <c r="D147" s="50" t="str">
        <f t="shared" ca="1" si="15"/>
        <v>\\(\\quad 455　÷　65　=　 \\)</v>
      </c>
      <c r="E147" s="50" t="str">
        <f t="shared" si="16"/>
        <v>\\(\\quad 7 \\)</v>
      </c>
      <c r="F147" s="50" t="s">
        <v>62</v>
      </c>
      <c r="G147" s="50"/>
      <c r="H147" s="50"/>
      <c r="I147" s="89" t="str">
        <f t="shared" ca="1" si="17"/>
        <v>INSERT INTO math(tangen,question,answer,editor,date,count) VALUES('m2300','\\(\\quad 455　÷　65　=　 \\)','\\(\\quad 7 \\)','harazono',NOW(),0);</v>
      </c>
      <c r="J147" s="78" t="s">
        <v>229</v>
      </c>
      <c r="K147" s="1">
        <f t="shared" ca="1" si="20"/>
        <v>455</v>
      </c>
      <c r="L147" t="s">
        <v>241</v>
      </c>
      <c r="M147" s="1">
        <f t="shared" ca="1" si="14"/>
        <v>65</v>
      </c>
      <c r="N147" t="s">
        <v>234</v>
      </c>
      <c r="O147" t="s">
        <v>230</v>
      </c>
      <c r="P147" s="78" t="s">
        <v>229</v>
      </c>
      <c r="Q147" s="1">
        <v>7</v>
      </c>
      <c r="T147" t="s">
        <v>230</v>
      </c>
      <c r="U147" t="str">
        <f t="shared" ca="1" si="18"/>
        <v>\\(\\quad 455　÷　65　=　 \\)</v>
      </c>
      <c r="V147" t="str">
        <f t="shared" si="19"/>
        <v>\\(\\quad 7 \\)</v>
      </c>
    </row>
    <row r="148" spans="1:22" x14ac:dyDescent="0.55000000000000004">
      <c r="A148" s="51" t="s">
        <v>60</v>
      </c>
      <c r="B148" s="51"/>
      <c r="C148" s="50" t="s">
        <v>170</v>
      </c>
      <c r="D148" s="50" t="str">
        <f t="shared" ca="1" si="15"/>
        <v>\\(\\quad 567　÷　81　=　 \\)</v>
      </c>
      <c r="E148" s="50" t="str">
        <f t="shared" si="16"/>
        <v>\\(\\quad 7 \\)</v>
      </c>
      <c r="F148" s="50" t="s">
        <v>62</v>
      </c>
      <c r="G148" s="50"/>
      <c r="H148" s="50"/>
      <c r="I148" s="89" t="str">
        <f t="shared" ca="1" si="17"/>
        <v>INSERT INTO math(tangen,question,answer,editor,date,count) VALUES('m2300','\\(\\quad 567　÷　81　=　 \\)','\\(\\quad 7 \\)','harazono',NOW(),0);</v>
      </c>
      <c r="J148" s="78" t="s">
        <v>229</v>
      </c>
      <c r="K148" s="1">
        <f t="shared" ca="1" si="20"/>
        <v>567</v>
      </c>
      <c r="L148" t="s">
        <v>241</v>
      </c>
      <c r="M148" s="1">
        <f t="shared" ca="1" si="14"/>
        <v>81</v>
      </c>
      <c r="N148" t="s">
        <v>234</v>
      </c>
      <c r="O148" t="s">
        <v>230</v>
      </c>
      <c r="P148" s="78" t="s">
        <v>229</v>
      </c>
      <c r="Q148" s="1">
        <v>7</v>
      </c>
      <c r="T148" t="s">
        <v>230</v>
      </c>
      <c r="U148" t="str">
        <f t="shared" ca="1" si="18"/>
        <v>\\(\\quad 567　÷　81　=　 \\)</v>
      </c>
      <c r="V148" t="str">
        <f t="shared" si="19"/>
        <v>\\(\\quad 7 \\)</v>
      </c>
    </row>
    <row r="149" spans="1:22" x14ac:dyDescent="0.55000000000000004">
      <c r="A149" s="51" t="s">
        <v>60</v>
      </c>
      <c r="B149" s="51"/>
      <c r="C149" s="50" t="s">
        <v>170</v>
      </c>
      <c r="D149" s="50" t="str">
        <f t="shared" ca="1" si="15"/>
        <v>\\(\\quad 133　÷　19　=　 \\)</v>
      </c>
      <c r="E149" s="50" t="str">
        <f t="shared" si="16"/>
        <v>\\(\\quad 7 \\)</v>
      </c>
      <c r="F149" s="50" t="s">
        <v>62</v>
      </c>
      <c r="G149" s="50"/>
      <c r="H149" s="50"/>
      <c r="I149" s="89" t="str">
        <f t="shared" ca="1" si="17"/>
        <v>INSERT INTO math(tangen,question,answer,editor,date,count) VALUES('m2300','\\(\\quad 133　÷　19　=　 \\)','\\(\\quad 7 \\)','harazono',NOW(),0);</v>
      </c>
      <c r="J149" s="78" t="s">
        <v>229</v>
      </c>
      <c r="K149" s="1">
        <f t="shared" ca="1" si="20"/>
        <v>133</v>
      </c>
      <c r="L149" t="s">
        <v>241</v>
      </c>
      <c r="M149" s="1">
        <f t="shared" ca="1" si="14"/>
        <v>19</v>
      </c>
      <c r="N149" t="s">
        <v>234</v>
      </c>
      <c r="O149" t="s">
        <v>230</v>
      </c>
      <c r="P149" s="78" t="s">
        <v>229</v>
      </c>
      <c r="Q149" s="1">
        <v>7</v>
      </c>
      <c r="T149" t="s">
        <v>230</v>
      </c>
      <c r="U149" t="str">
        <f t="shared" ca="1" si="18"/>
        <v>\\(\\quad 133　÷　19　=　 \\)</v>
      </c>
      <c r="V149" t="str">
        <f t="shared" si="19"/>
        <v>\\(\\quad 7 \\)</v>
      </c>
    </row>
    <row r="150" spans="1:22" x14ac:dyDescent="0.55000000000000004">
      <c r="A150" s="51" t="s">
        <v>60</v>
      </c>
      <c r="B150" s="51"/>
      <c r="C150" s="50" t="s">
        <v>170</v>
      </c>
      <c r="D150" s="50" t="str">
        <f t="shared" ca="1" si="15"/>
        <v>\\(\\quad 98　÷　14　=　 \\)</v>
      </c>
      <c r="E150" s="50" t="str">
        <f t="shared" si="16"/>
        <v>\\(\\quad 7 \\)</v>
      </c>
      <c r="F150" s="50" t="s">
        <v>62</v>
      </c>
      <c r="G150" s="50"/>
      <c r="H150" s="50"/>
      <c r="I150" s="89" t="str">
        <f t="shared" ca="1" si="17"/>
        <v>INSERT INTO math(tangen,question,answer,editor,date,count) VALUES('m2300','\\(\\quad 98　÷　14　=　 \\)','\\(\\quad 7 \\)','harazono',NOW(),0);</v>
      </c>
      <c r="J150" s="78" t="s">
        <v>229</v>
      </c>
      <c r="K150" s="1">
        <f t="shared" ca="1" si="20"/>
        <v>98</v>
      </c>
      <c r="L150" t="s">
        <v>241</v>
      </c>
      <c r="M150" s="1">
        <f t="shared" ca="1" si="14"/>
        <v>14</v>
      </c>
      <c r="N150" t="s">
        <v>234</v>
      </c>
      <c r="O150" t="s">
        <v>230</v>
      </c>
      <c r="P150" s="78" t="s">
        <v>229</v>
      </c>
      <c r="Q150" s="1">
        <v>7</v>
      </c>
      <c r="T150" t="s">
        <v>230</v>
      </c>
      <c r="U150" t="str">
        <f t="shared" ca="1" si="18"/>
        <v>\\(\\quad 98　÷　14　=　 \\)</v>
      </c>
      <c r="V150" t="str">
        <f t="shared" si="19"/>
        <v>\\(\\quad 7 \\)</v>
      </c>
    </row>
    <row r="151" spans="1:22" x14ac:dyDescent="0.55000000000000004">
      <c r="A151" s="51" t="s">
        <v>60</v>
      </c>
      <c r="B151" s="51"/>
      <c r="C151" s="50" t="s">
        <v>170</v>
      </c>
      <c r="D151" s="50" t="str">
        <f t="shared" ca="1" si="15"/>
        <v>\\(\\quad 301　÷　43　=　 \\)</v>
      </c>
      <c r="E151" s="50" t="str">
        <f t="shared" si="16"/>
        <v>\\(\\quad 7 \\)</v>
      </c>
      <c r="F151" s="50" t="s">
        <v>62</v>
      </c>
      <c r="G151" s="50"/>
      <c r="H151" s="50"/>
      <c r="I151" s="89" t="str">
        <f t="shared" ca="1" si="17"/>
        <v>INSERT INTO math(tangen,question,answer,editor,date,count) VALUES('m2300','\\(\\quad 301　÷　43　=　 \\)','\\(\\quad 7 \\)','harazono',NOW(),0);</v>
      </c>
      <c r="J151" s="78" t="s">
        <v>229</v>
      </c>
      <c r="K151" s="1">
        <f t="shared" ca="1" si="20"/>
        <v>301</v>
      </c>
      <c r="L151" t="s">
        <v>241</v>
      </c>
      <c r="M151" s="1">
        <f t="shared" ca="1" si="14"/>
        <v>43</v>
      </c>
      <c r="N151" t="s">
        <v>234</v>
      </c>
      <c r="O151" t="s">
        <v>230</v>
      </c>
      <c r="P151" s="78" t="s">
        <v>229</v>
      </c>
      <c r="Q151" s="1">
        <v>7</v>
      </c>
      <c r="T151" t="s">
        <v>230</v>
      </c>
      <c r="U151" t="str">
        <f t="shared" ca="1" si="18"/>
        <v>\\(\\quad 301　÷　43　=　 \\)</v>
      </c>
      <c r="V151" t="str">
        <f t="shared" si="19"/>
        <v>\\(\\quad 7 \\)</v>
      </c>
    </row>
    <row r="152" spans="1:22" x14ac:dyDescent="0.55000000000000004">
      <c r="A152" s="51" t="s">
        <v>60</v>
      </c>
      <c r="B152" s="51"/>
      <c r="C152" s="50" t="s">
        <v>170</v>
      </c>
      <c r="D152" s="50" t="str">
        <f t="shared" ca="1" si="15"/>
        <v>\\(\\quad 413　÷　59　=　 \\)</v>
      </c>
      <c r="E152" s="50" t="str">
        <f t="shared" si="16"/>
        <v>\\(\\quad 7 \\)</v>
      </c>
      <c r="F152" s="50" t="s">
        <v>62</v>
      </c>
      <c r="G152" s="50"/>
      <c r="H152" s="50"/>
      <c r="I152" s="89" t="str">
        <f t="shared" ca="1" si="17"/>
        <v>INSERT INTO math(tangen,question,answer,editor,date,count) VALUES('m2300','\\(\\quad 413　÷　59　=　 \\)','\\(\\quad 7 \\)','harazono',NOW(),0);</v>
      </c>
      <c r="J152" s="78" t="s">
        <v>229</v>
      </c>
      <c r="K152" s="1">
        <f t="shared" ca="1" si="20"/>
        <v>413</v>
      </c>
      <c r="L152" t="s">
        <v>241</v>
      </c>
      <c r="M152" s="1">
        <f t="shared" ca="1" si="14"/>
        <v>59</v>
      </c>
      <c r="N152" t="s">
        <v>234</v>
      </c>
      <c r="O152" t="s">
        <v>230</v>
      </c>
      <c r="P152" s="78" t="s">
        <v>229</v>
      </c>
      <c r="Q152" s="1">
        <v>7</v>
      </c>
      <c r="T152" t="s">
        <v>230</v>
      </c>
      <c r="U152" t="str">
        <f t="shared" ca="1" si="18"/>
        <v>\\(\\quad 413　÷　59　=　 \\)</v>
      </c>
      <c r="V152" t="str">
        <f t="shared" si="19"/>
        <v>\\(\\quad 7 \\)</v>
      </c>
    </row>
    <row r="153" spans="1:22" x14ac:dyDescent="0.55000000000000004">
      <c r="A153" s="51" t="s">
        <v>60</v>
      </c>
      <c r="B153" s="51"/>
      <c r="C153" s="50" t="s">
        <v>170</v>
      </c>
      <c r="D153" s="50" t="str">
        <f t="shared" ca="1" si="15"/>
        <v>\\(\\quad 385　÷　55　=　 \\)</v>
      </c>
      <c r="E153" s="50" t="str">
        <f t="shared" si="16"/>
        <v>\\(\\quad 7 \\)</v>
      </c>
      <c r="F153" s="50" t="s">
        <v>62</v>
      </c>
      <c r="G153" s="50"/>
      <c r="H153" s="50"/>
      <c r="I153" s="89" t="str">
        <f t="shared" ca="1" si="17"/>
        <v>INSERT INTO math(tangen,question,answer,editor,date,count) VALUES('m2300','\\(\\quad 385　÷　55　=　 \\)','\\(\\quad 7 \\)','harazono',NOW(),0);</v>
      </c>
      <c r="J153" s="78" t="s">
        <v>229</v>
      </c>
      <c r="K153" s="1">
        <f t="shared" ca="1" si="20"/>
        <v>385</v>
      </c>
      <c r="L153" t="s">
        <v>241</v>
      </c>
      <c r="M153" s="1">
        <f t="shared" ca="1" si="14"/>
        <v>55</v>
      </c>
      <c r="N153" t="s">
        <v>234</v>
      </c>
      <c r="O153" t="s">
        <v>230</v>
      </c>
      <c r="P153" s="78" t="s">
        <v>229</v>
      </c>
      <c r="Q153" s="1">
        <v>7</v>
      </c>
      <c r="T153" t="s">
        <v>230</v>
      </c>
      <c r="U153" t="str">
        <f t="shared" ca="1" si="18"/>
        <v>\\(\\quad 385　÷　55　=　 \\)</v>
      </c>
      <c r="V153" t="str">
        <f t="shared" si="19"/>
        <v>\\(\\quad 7 \\)</v>
      </c>
    </row>
    <row r="154" spans="1:22" x14ac:dyDescent="0.55000000000000004">
      <c r="A154" s="51" t="s">
        <v>60</v>
      </c>
      <c r="B154" s="51"/>
      <c r="C154" s="50" t="s">
        <v>170</v>
      </c>
      <c r="D154" s="50" t="str">
        <f t="shared" ca="1" si="15"/>
        <v>\\(\\quad 189　÷　27　=　 \\)</v>
      </c>
      <c r="E154" s="50" t="str">
        <f t="shared" si="16"/>
        <v>\\(\\quad 7 \\)</v>
      </c>
      <c r="F154" s="50" t="s">
        <v>62</v>
      </c>
      <c r="G154" s="50"/>
      <c r="H154" s="50"/>
      <c r="I154" s="89" t="str">
        <f t="shared" ca="1" si="17"/>
        <v>INSERT INTO math(tangen,question,answer,editor,date,count) VALUES('m2300','\\(\\quad 189　÷　27　=　 \\)','\\(\\quad 7 \\)','harazono',NOW(),0);</v>
      </c>
      <c r="J154" s="78" t="s">
        <v>229</v>
      </c>
      <c r="K154" s="1">
        <f t="shared" ca="1" si="20"/>
        <v>189</v>
      </c>
      <c r="L154" t="s">
        <v>241</v>
      </c>
      <c r="M154" s="1">
        <f t="shared" ca="1" si="14"/>
        <v>27</v>
      </c>
      <c r="N154" t="s">
        <v>234</v>
      </c>
      <c r="O154" t="s">
        <v>230</v>
      </c>
      <c r="P154" s="78" t="s">
        <v>229</v>
      </c>
      <c r="Q154" s="1">
        <v>7</v>
      </c>
      <c r="T154" t="s">
        <v>230</v>
      </c>
      <c r="U154" t="str">
        <f t="shared" ca="1" si="18"/>
        <v>\\(\\quad 189　÷　27　=　 \\)</v>
      </c>
      <c r="V154" t="str">
        <f t="shared" si="19"/>
        <v>\\(\\quad 7 \\)</v>
      </c>
    </row>
    <row r="155" spans="1:22" x14ac:dyDescent="0.55000000000000004">
      <c r="A155" s="51" t="s">
        <v>60</v>
      </c>
      <c r="B155" s="51"/>
      <c r="C155" s="50" t="s">
        <v>170</v>
      </c>
      <c r="D155" s="50" t="str">
        <f t="shared" ca="1" si="15"/>
        <v>\\(\\quad 665　÷　95　=　 \\)</v>
      </c>
      <c r="E155" s="50" t="str">
        <f t="shared" si="16"/>
        <v>\\(\\quad 7 \\)</v>
      </c>
      <c r="F155" s="50" t="s">
        <v>62</v>
      </c>
      <c r="G155" s="50"/>
      <c r="H155" s="50"/>
      <c r="I155" s="89" t="str">
        <f t="shared" ca="1" si="17"/>
        <v>INSERT INTO math(tangen,question,answer,editor,date,count) VALUES('m2300','\\(\\quad 665　÷　95　=　 \\)','\\(\\quad 7 \\)','harazono',NOW(),0);</v>
      </c>
      <c r="J155" s="78" t="s">
        <v>229</v>
      </c>
      <c r="K155" s="1">
        <f t="shared" ca="1" si="20"/>
        <v>665</v>
      </c>
      <c r="L155" t="s">
        <v>241</v>
      </c>
      <c r="M155" s="1">
        <f t="shared" ca="1" si="14"/>
        <v>95</v>
      </c>
      <c r="N155" t="s">
        <v>234</v>
      </c>
      <c r="O155" t="s">
        <v>230</v>
      </c>
      <c r="P155" s="78" t="s">
        <v>229</v>
      </c>
      <c r="Q155" s="1">
        <v>7</v>
      </c>
      <c r="T155" t="s">
        <v>230</v>
      </c>
      <c r="U155" t="str">
        <f t="shared" ca="1" si="18"/>
        <v>\\(\\quad 665　÷　95　=　 \\)</v>
      </c>
      <c r="V155" t="str">
        <f t="shared" si="19"/>
        <v>\\(\\quad 7 \\)</v>
      </c>
    </row>
    <row r="156" spans="1:22" x14ac:dyDescent="0.55000000000000004">
      <c r="A156" s="51" t="s">
        <v>60</v>
      </c>
      <c r="B156" s="51"/>
      <c r="C156" s="50" t="s">
        <v>170</v>
      </c>
      <c r="D156" s="50" t="str">
        <f t="shared" ca="1" si="15"/>
        <v>\\(\\quad 696　÷　87　=　 \\)</v>
      </c>
      <c r="E156" s="50" t="str">
        <f t="shared" si="16"/>
        <v>\\(\\quad 8 \\)</v>
      </c>
      <c r="F156" s="50" t="s">
        <v>62</v>
      </c>
      <c r="G156" s="50"/>
      <c r="H156" s="50"/>
      <c r="I156" s="89" t="str">
        <f t="shared" ca="1" si="17"/>
        <v>INSERT INTO math(tangen,question,answer,editor,date,count) VALUES('m2300','\\(\\quad 696　÷　87　=　 \\)','\\(\\quad 8 \\)','harazono',NOW(),0);</v>
      </c>
      <c r="J156" s="78" t="s">
        <v>229</v>
      </c>
      <c r="K156" s="1">
        <f t="shared" ca="1" si="20"/>
        <v>696</v>
      </c>
      <c r="L156" t="s">
        <v>241</v>
      </c>
      <c r="M156" s="1">
        <f t="shared" ca="1" si="14"/>
        <v>87</v>
      </c>
      <c r="N156" t="s">
        <v>234</v>
      </c>
      <c r="O156" t="s">
        <v>230</v>
      </c>
      <c r="P156" s="78" t="s">
        <v>229</v>
      </c>
      <c r="Q156" s="1">
        <v>8</v>
      </c>
      <c r="T156" t="s">
        <v>230</v>
      </c>
      <c r="U156" t="str">
        <f t="shared" ca="1" si="18"/>
        <v>\\(\\quad 696　÷　87　=　 \\)</v>
      </c>
      <c r="V156" t="str">
        <f t="shared" si="19"/>
        <v>\\(\\quad 8 \\)</v>
      </c>
    </row>
    <row r="157" spans="1:22" x14ac:dyDescent="0.55000000000000004">
      <c r="A157" s="51" t="s">
        <v>60</v>
      </c>
      <c r="B157" s="51"/>
      <c r="C157" s="50" t="s">
        <v>170</v>
      </c>
      <c r="D157" s="50" t="str">
        <f t="shared" ca="1" si="15"/>
        <v>\\(\\quad 760　÷　95　=　 \\)</v>
      </c>
      <c r="E157" s="50" t="str">
        <f t="shared" si="16"/>
        <v>\\(\\quad 8 \\)</v>
      </c>
      <c r="F157" s="50" t="s">
        <v>62</v>
      </c>
      <c r="G157" s="50"/>
      <c r="H157" s="50"/>
      <c r="I157" s="89" t="str">
        <f t="shared" ca="1" si="17"/>
        <v>INSERT INTO math(tangen,question,answer,editor,date,count) VALUES('m2300','\\(\\quad 760　÷　95　=　 \\)','\\(\\quad 8 \\)','harazono',NOW(),0);</v>
      </c>
      <c r="J157" s="78" t="s">
        <v>229</v>
      </c>
      <c r="K157" s="1">
        <f t="shared" ca="1" si="20"/>
        <v>760</v>
      </c>
      <c r="L157" t="s">
        <v>241</v>
      </c>
      <c r="M157" s="1">
        <f t="shared" ref="M157:M184" ca="1" si="21">RANDBETWEEN(10,99)</f>
        <v>95</v>
      </c>
      <c r="N157" t="s">
        <v>234</v>
      </c>
      <c r="O157" t="s">
        <v>230</v>
      </c>
      <c r="P157" s="78" t="s">
        <v>229</v>
      </c>
      <c r="Q157" s="1">
        <v>8</v>
      </c>
      <c r="T157" t="s">
        <v>230</v>
      </c>
      <c r="U157" t="str">
        <f t="shared" ca="1" si="18"/>
        <v>\\(\\quad 760　÷　95　=　 \\)</v>
      </c>
      <c r="V157" t="str">
        <f t="shared" si="19"/>
        <v>\\(\\quad 8 \\)</v>
      </c>
    </row>
    <row r="158" spans="1:22" x14ac:dyDescent="0.55000000000000004">
      <c r="A158" s="51" t="s">
        <v>60</v>
      </c>
      <c r="B158" s="51"/>
      <c r="C158" s="50" t="s">
        <v>170</v>
      </c>
      <c r="D158" s="50" t="str">
        <f t="shared" ref="D158:D221" ca="1" si="22">U158</f>
        <v>\\(\\quad 624　÷　78　=　 \\)</v>
      </c>
      <c r="E158" s="50" t="str">
        <f t="shared" ref="E158:E221" si="23">V158</f>
        <v>\\(\\quad 8 \\)</v>
      </c>
      <c r="F158" s="50" t="s">
        <v>62</v>
      </c>
      <c r="G158" s="50"/>
      <c r="H158" s="50"/>
      <c r="I158" s="89" t="str">
        <f t="shared" ref="I158:I221" ca="1" si="24">"INSERT INTO "&amp;A158&amp;"(tangen,question,answer,editor,date,count) VALUES('"&amp;C158&amp;"','"&amp;D158&amp;"','"&amp;E158&amp;"','"&amp;F158&amp;"',NOW(),0);"</f>
        <v>INSERT INTO math(tangen,question,answer,editor,date,count) VALUES('m2300','\\(\\quad 624　÷　78　=　 \\)','\\(\\quad 8 \\)','harazono',NOW(),0);</v>
      </c>
      <c r="J158" s="78" t="s">
        <v>229</v>
      </c>
      <c r="K158" s="1">
        <f t="shared" ca="1" si="20"/>
        <v>624</v>
      </c>
      <c r="L158" t="s">
        <v>241</v>
      </c>
      <c r="M158" s="1">
        <f t="shared" ca="1" si="21"/>
        <v>78</v>
      </c>
      <c r="N158" t="s">
        <v>234</v>
      </c>
      <c r="O158" t="s">
        <v>230</v>
      </c>
      <c r="P158" s="78" t="s">
        <v>229</v>
      </c>
      <c r="Q158" s="1">
        <v>8</v>
      </c>
      <c r="T158" t="s">
        <v>230</v>
      </c>
      <c r="U158" t="str">
        <f t="shared" ca="1" si="18"/>
        <v>\\(\\quad 624　÷　78　=　 \\)</v>
      </c>
      <c r="V158" t="str">
        <f t="shared" si="19"/>
        <v>\\(\\quad 8 \\)</v>
      </c>
    </row>
    <row r="159" spans="1:22" x14ac:dyDescent="0.55000000000000004">
      <c r="A159" s="51" t="s">
        <v>60</v>
      </c>
      <c r="B159" s="51"/>
      <c r="C159" s="50" t="s">
        <v>170</v>
      </c>
      <c r="D159" s="50" t="str">
        <f t="shared" ca="1" si="22"/>
        <v>\\(\\quad 168　÷　21　=　 \\)</v>
      </c>
      <c r="E159" s="50" t="str">
        <f t="shared" si="23"/>
        <v>\\(\\quad 8 \\)</v>
      </c>
      <c r="F159" s="50" t="s">
        <v>62</v>
      </c>
      <c r="G159" s="50"/>
      <c r="H159" s="50"/>
      <c r="I159" s="89" t="str">
        <f t="shared" ca="1" si="24"/>
        <v>INSERT INTO math(tangen,question,answer,editor,date,count) VALUES('m2300','\\(\\quad 168　÷　21　=　 \\)','\\(\\quad 8 \\)','harazono',NOW(),0);</v>
      </c>
      <c r="J159" s="78" t="s">
        <v>229</v>
      </c>
      <c r="K159" s="1">
        <f t="shared" ca="1" si="20"/>
        <v>168</v>
      </c>
      <c r="L159" t="s">
        <v>241</v>
      </c>
      <c r="M159" s="1">
        <f t="shared" ca="1" si="21"/>
        <v>21</v>
      </c>
      <c r="N159" t="s">
        <v>234</v>
      </c>
      <c r="O159" t="s">
        <v>230</v>
      </c>
      <c r="P159" s="78" t="s">
        <v>229</v>
      </c>
      <c r="Q159" s="1">
        <v>8</v>
      </c>
      <c r="T159" t="s">
        <v>230</v>
      </c>
      <c r="U159" t="str">
        <f t="shared" ca="1" si="18"/>
        <v>\\(\\quad 168　÷　21　=　 \\)</v>
      </c>
      <c r="V159" t="str">
        <f t="shared" si="19"/>
        <v>\\(\\quad 8 \\)</v>
      </c>
    </row>
    <row r="160" spans="1:22" x14ac:dyDescent="0.55000000000000004">
      <c r="A160" s="51" t="s">
        <v>60</v>
      </c>
      <c r="B160" s="51"/>
      <c r="C160" s="50" t="s">
        <v>170</v>
      </c>
      <c r="D160" s="50" t="str">
        <f t="shared" ca="1" si="22"/>
        <v>\\(\\quad 328　÷　41　=　 \\)</v>
      </c>
      <c r="E160" s="50" t="str">
        <f t="shared" si="23"/>
        <v>\\(\\quad 8 \\)</v>
      </c>
      <c r="F160" s="50" t="s">
        <v>62</v>
      </c>
      <c r="G160" s="50"/>
      <c r="H160" s="50"/>
      <c r="I160" s="89" t="str">
        <f t="shared" ca="1" si="24"/>
        <v>INSERT INTO math(tangen,question,answer,editor,date,count) VALUES('m2300','\\(\\quad 328　÷　41　=　 \\)','\\(\\quad 8 \\)','harazono',NOW(),0);</v>
      </c>
      <c r="J160" s="78" t="s">
        <v>229</v>
      </c>
      <c r="K160" s="1">
        <f t="shared" ca="1" si="20"/>
        <v>328</v>
      </c>
      <c r="L160" t="s">
        <v>241</v>
      </c>
      <c r="M160" s="1">
        <f t="shared" ca="1" si="21"/>
        <v>41</v>
      </c>
      <c r="N160" t="s">
        <v>234</v>
      </c>
      <c r="O160" t="s">
        <v>230</v>
      </c>
      <c r="P160" s="78" t="s">
        <v>229</v>
      </c>
      <c r="Q160" s="1">
        <v>8</v>
      </c>
      <c r="T160" t="s">
        <v>230</v>
      </c>
      <c r="U160" t="str">
        <f t="shared" ca="1" si="18"/>
        <v>\\(\\quad 328　÷　41　=　 \\)</v>
      </c>
      <c r="V160" t="str">
        <f t="shared" si="19"/>
        <v>\\(\\quad 8 \\)</v>
      </c>
    </row>
    <row r="161" spans="1:22" x14ac:dyDescent="0.55000000000000004">
      <c r="A161" s="51" t="s">
        <v>60</v>
      </c>
      <c r="B161" s="51"/>
      <c r="C161" s="50" t="s">
        <v>170</v>
      </c>
      <c r="D161" s="50" t="str">
        <f t="shared" ca="1" si="22"/>
        <v>\\(\\quad 160　÷　20　=　 \\)</v>
      </c>
      <c r="E161" s="50" t="str">
        <f t="shared" si="23"/>
        <v>\\(\\quad 8 \\)</v>
      </c>
      <c r="F161" s="50" t="s">
        <v>62</v>
      </c>
      <c r="G161" s="50"/>
      <c r="H161" s="50"/>
      <c r="I161" s="89" t="str">
        <f t="shared" ca="1" si="24"/>
        <v>INSERT INTO math(tangen,question,answer,editor,date,count) VALUES('m2300','\\(\\quad 160　÷　20　=　 \\)','\\(\\quad 8 \\)','harazono',NOW(),0);</v>
      </c>
      <c r="J161" s="78" t="s">
        <v>229</v>
      </c>
      <c r="K161" s="1">
        <f t="shared" ca="1" si="20"/>
        <v>160</v>
      </c>
      <c r="L161" t="s">
        <v>241</v>
      </c>
      <c r="M161" s="1">
        <f t="shared" ca="1" si="21"/>
        <v>20</v>
      </c>
      <c r="N161" t="s">
        <v>234</v>
      </c>
      <c r="O161" t="s">
        <v>230</v>
      </c>
      <c r="P161" s="78" t="s">
        <v>229</v>
      </c>
      <c r="Q161" s="1">
        <v>8</v>
      </c>
      <c r="T161" t="s">
        <v>230</v>
      </c>
      <c r="U161" t="str">
        <f t="shared" ca="1" si="18"/>
        <v>\\(\\quad 160　÷　20　=　 \\)</v>
      </c>
      <c r="V161" t="str">
        <f t="shared" si="19"/>
        <v>\\(\\quad 8 \\)</v>
      </c>
    </row>
    <row r="162" spans="1:22" x14ac:dyDescent="0.55000000000000004">
      <c r="A162" s="51" t="s">
        <v>60</v>
      </c>
      <c r="B162" s="51"/>
      <c r="C162" s="50" t="s">
        <v>170</v>
      </c>
      <c r="D162" s="50" t="str">
        <f t="shared" ca="1" si="22"/>
        <v>\\(\\quad 760　÷　95　=　 \\)</v>
      </c>
      <c r="E162" s="50" t="str">
        <f t="shared" si="23"/>
        <v>\\(\\quad 8 \\)</v>
      </c>
      <c r="F162" s="50" t="s">
        <v>62</v>
      </c>
      <c r="G162" s="50"/>
      <c r="H162" s="50"/>
      <c r="I162" s="89" t="str">
        <f t="shared" ca="1" si="24"/>
        <v>INSERT INTO math(tangen,question,answer,editor,date,count) VALUES('m2300','\\(\\quad 760　÷　95　=　 \\)','\\(\\quad 8 \\)','harazono',NOW(),0);</v>
      </c>
      <c r="J162" s="78" t="s">
        <v>229</v>
      </c>
      <c r="K162" s="1">
        <f t="shared" ca="1" si="20"/>
        <v>760</v>
      </c>
      <c r="L162" t="s">
        <v>241</v>
      </c>
      <c r="M162" s="1">
        <f t="shared" ca="1" si="21"/>
        <v>95</v>
      </c>
      <c r="N162" t="s">
        <v>234</v>
      </c>
      <c r="O162" t="s">
        <v>230</v>
      </c>
      <c r="P162" s="78" t="s">
        <v>229</v>
      </c>
      <c r="Q162" s="1">
        <v>8</v>
      </c>
      <c r="T162" t="s">
        <v>230</v>
      </c>
      <c r="U162" t="str">
        <f t="shared" ca="1" si="18"/>
        <v>\\(\\quad 760　÷　95　=　 \\)</v>
      </c>
      <c r="V162" t="str">
        <f t="shared" si="19"/>
        <v>\\(\\quad 8 \\)</v>
      </c>
    </row>
    <row r="163" spans="1:22" x14ac:dyDescent="0.55000000000000004">
      <c r="A163" s="51" t="s">
        <v>60</v>
      </c>
      <c r="B163" s="51"/>
      <c r="C163" s="50" t="s">
        <v>170</v>
      </c>
      <c r="D163" s="50" t="str">
        <f t="shared" ca="1" si="22"/>
        <v>\\(\\quad 272　÷　34　=　 \\)</v>
      </c>
      <c r="E163" s="50" t="str">
        <f t="shared" si="23"/>
        <v>\\(\\quad 8 \\)</v>
      </c>
      <c r="F163" s="50" t="s">
        <v>62</v>
      </c>
      <c r="G163" s="50"/>
      <c r="H163" s="50"/>
      <c r="I163" s="89" t="str">
        <f t="shared" ca="1" si="24"/>
        <v>INSERT INTO math(tangen,question,answer,editor,date,count) VALUES('m2300','\\(\\quad 272　÷　34　=　 \\)','\\(\\quad 8 \\)','harazono',NOW(),0);</v>
      </c>
      <c r="J163" s="78" t="s">
        <v>229</v>
      </c>
      <c r="K163" s="1">
        <f t="shared" ca="1" si="20"/>
        <v>272</v>
      </c>
      <c r="L163" t="s">
        <v>241</v>
      </c>
      <c r="M163" s="1">
        <f t="shared" ca="1" si="21"/>
        <v>34</v>
      </c>
      <c r="N163" t="s">
        <v>234</v>
      </c>
      <c r="O163" t="s">
        <v>230</v>
      </c>
      <c r="P163" s="78" t="s">
        <v>229</v>
      </c>
      <c r="Q163" s="1">
        <v>8</v>
      </c>
      <c r="T163" t="s">
        <v>230</v>
      </c>
      <c r="U163" t="str">
        <f t="shared" ca="1" si="18"/>
        <v>\\(\\quad 272　÷　34　=　 \\)</v>
      </c>
      <c r="V163" t="str">
        <f t="shared" si="19"/>
        <v>\\(\\quad 8 \\)</v>
      </c>
    </row>
    <row r="164" spans="1:22" x14ac:dyDescent="0.55000000000000004">
      <c r="A164" s="51" t="s">
        <v>60</v>
      </c>
      <c r="B164" s="51"/>
      <c r="C164" s="50" t="s">
        <v>170</v>
      </c>
      <c r="D164" s="50" t="str">
        <f t="shared" ca="1" si="22"/>
        <v>\\(\\quad 96　÷　12　=　 \\)</v>
      </c>
      <c r="E164" s="50" t="str">
        <f t="shared" si="23"/>
        <v>\\(\\quad 8 \\)</v>
      </c>
      <c r="F164" s="50" t="s">
        <v>62</v>
      </c>
      <c r="G164" s="50"/>
      <c r="H164" s="50"/>
      <c r="I164" s="89" t="str">
        <f t="shared" ca="1" si="24"/>
        <v>INSERT INTO math(tangen,question,answer,editor,date,count) VALUES('m2300','\\(\\quad 96　÷　12　=　 \\)','\\(\\quad 8 \\)','harazono',NOW(),0);</v>
      </c>
      <c r="J164" s="78" t="s">
        <v>229</v>
      </c>
      <c r="K164" s="1">
        <f t="shared" ca="1" si="20"/>
        <v>96</v>
      </c>
      <c r="L164" t="s">
        <v>241</v>
      </c>
      <c r="M164" s="1">
        <f t="shared" ca="1" si="21"/>
        <v>12</v>
      </c>
      <c r="N164" t="s">
        <v>234</v>
      </c>
      <c r="O164" t="s">
        <v>230</v>
      </c>
      <c r="P164" s="78" t="s">
        <v>229</v>
      </c>
      <c r="Q164" s="1">
        <v>8</v>
      </c>
      <c r="T164" t="s">
        <v>230</v>
      </c>
      <c r="U164" t="str">
        <f t="shared" ca="1" si="18"/>
        <v>\\(\\quad 96　÷　12　=　 \\)</v>
      </c>
      <c r="V164" t="str">
        <f t="shared" si="19"/>
        <v>\\(\\quad 8 \\)</v>
      </c>
    </row>
    <row r="165" spans="1:22" x14ac:dyDescent="0.55000000000000004">
      <c r="A165" s="51" t="s">
        <v>60</v>
      </c>
      <c r="B165" s="51"/>
      <c r="C165" s="50" t="s">
        <v>170</v>
      </c>
      <c r="D165" s="50" t="str">
        <f t="shared" ca="1" si="22"/>
        <v>\\(\\quad 891　÷　99　=　 \\)</v>
      </c>
      <c r="E165" s="50" t="str">
        <f t="shared" si="23"/>
        <v>\\(\\quad 9 \\)</v>
      </c>
      <c r="F165" s="50" t="s">
        <v>62</v>
      </c>
      <c r="G165" s="50"/>
      <c r="H165" s="50"/>
      <c r="I165" s="89" t="str">
        <f t="shared" ca="1" si="24"/>
        <v>INSERT INTO math(tangen,question,answer,editor,date,count) VALUES('m2300','\\(\\quad 891　÷　99　=　 \\)','\\(\\quad 9 \\)','harazono',NOW(),0);</v>
      </c>
      <c r="J165" s="78" t="s">
        <v>229</v>
      </c>
      <c r="K165" s="1">
        <f t="shared" ca="1" si="20"/>
        <v>891</v>
      </c>
      <c r="L165" t="s">
        <v>241</v>
      </c>
      <c r="M165" s="1">
        <f t="shared" ca="1" si="21"/>
        <v>99</v>
      </c>
      <c r="N165" t="s">
        <v>234</v>
      </c>
      <c r="O165" t="s">
        <v>230</v>
      </c>
      <c r="P165" s="78" t="s">
        <v>229</v>
      </c>
      <c r="Q165" s="1">
        <v>9</v>
      </c>
      <c r="T165" t="s">
        <v>230</v>
      </c>
      <c r="U165" t="str">
        <f t="shared" ca="1" si="18"/>
        <v>\\(\\quad 891　÷　99　=　 \\)</v>
      </c>
      <c r="V165" t="str">
        <f t="shared" si="19"/>
        <v>\\(\\quad 9 \\)</v>
      </c>
    </row>
    <row r="166" spans="1:22" x14ac:dyDescent="0.55000000000000004">
      <c r="A166" s="51" t="s">
        <v>60</v>
      </c>
      <c r="B166" s="51"/>
      <c r="C166" s="50" t="s">
        <v>170</v>
      </c>
      <c r="D166" s="50" t="str">
        <f t="shared" ca="1" si="22"/>
        <v>\\(\\quad 108　÷　12　=　 \\)</v>
      </c>
      <c r="E166" s="50" t="str">
        <f t="shared" si="23"/>
        <v>\\(\\quad 9 \\)</v>
      </c>
      <c r="F166" s="50" t="s">
        <v>62</v>
      </c>
      <c r="G166" s="50"/>
      <c r="H166" s="50"/>
      <c r="I166" s="89" t="str">
        <f t="shared" ca="1" si="24"/>
        <v>INSERT INTO math(tangen,question,answer,editor,date,count) VALUES('m2300','\\(\\quad 108　÷　12　=　 \\)','\\(\\quad 9 \\)','harazono',NOW(),0);</v>
      </c>
      <c r="J166" s="78" t="s">
        <v>229</v>
      </c>
      <c r="K166" s="1">
        <f t="shared" ca="1" si="20"/>
        <v>108</v>
      </c>
      <c r="L166" t="s">
        <v>241</v>
      </c>
      <c r="M166" s="1">
        <f t="shared" ca="1" si="21"/>
        <v>12</v>
      </c>
      <c r="N166" t="s">
        <v>234</v>
      </c>
      <c r="O166" t="s">
        <v>230</v>
      </c>
      <c r="P166" s="78" t="s">
        <v>229</v>
      </c>
      <c r="Q166" s="1">
        <v>9</v>
      </c>
      <c r="T166" t="s">
        <v>230</v>
      </c>
      <c r="U166" t="str">
        <f t="shared" ca="1" si="18"/>
        <v>\\(\\quad 108　÷　12　=　 \\)</v>
      </c>
      <c r="V166" t="str">
        <f t="shared" si="19"/>
        <v>\\(\\quad 9 \\)</v>
      </c>
    </row>
    <row r="167" spans="1:22" x14ac:dyDescent="0.55000000000000004">
      <c r="A167" s="51" t="s">
        <v>60</v>
      </c>
      <c r="B167" s="51"/>
      <c r="C167" s="50" t="s">
        <v>170</v>
      </c>
      <c r="D167" s="50" t="str">
        <f t="shared" ca="1" si="22"/>
        <v>\\(\\quad 333　÷　37　=　 \\)</v>
      </c>
      <c r="E167" s="50" t="str">
        <f t="shared" si="23"/>
        <v>\\(\\quad 9 \\)</v>
      </c>
      <c r="F167" s="50" t="s">
        <v>62</v>
      </c>
      <c r="G167" s="50"/>
      <c r="H167" s="50"/>
      <c r="I167" s="89" t="str">
        <f t="shared" ca="1" si="24"/>
        <v>INSERT INTO math(tangen,question,answer,editor,date,count) VALUES('m2300','\\(\\quad 333　÷　37　=　 \\)','\\(\\quad 9 \\)','harazono',NOW(),0);</v>
      </c>
      <c r="J167" s="78" t="s">
        <v>229</v>
      </c>
      <c r="K167" s="1">
        <f t="shared" ca="1" si="20"/>
        <v>333</v>
      </c>
      <c r="L167" t="s">
        <v>241</v>
      </c>
      <c r="M167" s="1">
        <f t="shared" ca="1" si="21"/>
        <v>37</v>
      </c>
      <c r="N167" t="s">
        <v>234</v>
      </c>
      <c r="O167" t="s">
        <v>230</v>
      </c>
      <c r="P167" s="78" t="s">
        <v>229</v>
      </c>
      <c r="Q167" s="1">
        <v>9</v>
      </c>
      <c r="T167" t="s">
        <v>230</v>
      </c>
      <c r="U167" t="str">
        <f t="shared" ca="1" si="18"/>
        <v>\\(\\quad 333　÷　37　=　 \\)</v>
      </c>
      <c r="V167" t="str">
        <f t="shared" si="19"/>
        <v>\\(\\quad 9 \\)</v>
      </c>
    </row>
    <row r="168" spans="1:22" x14ac:dyDescent="0.55000000000000004">
      <c r="A168" s="51" t="s">
        <v>60</v>
      </c>
      <c r="B168" s="51"/>
      <c r="C168" s="50" t="s">
        <v>170</v>
      </c>
      <c r="D168" s="50" t="str">
        <f t="shared" ca="1" si="22"/>
        <v>\\(\\quad 459　÷　51　=　 \\)</v>
      </c>
      <c r="E168" s="50" t="str">
        <f t="shared" si="23"/>
        <v>\\(\\quad 9 \\)</v>
      </c>
      <c r="F168" s="50" t="s">
        <v>62</v>
      </c>
      <c r="G168" s="50"/>
      <c r="H168" s="50"/>
      <c r="I168" s="89" t="str">
        <f t="shared" ca="1" si="24"/>
        <v>INSERT INTO math(tangen,question,answer,editor,date,count) VALUES('m2300','\\(\\quad 459　÷　51　=　 \\)','\\(\\quad 9 \\)','harazono',NOW(),0);</v>
      </c>
      <c r="J168" s="78" t="s">
        <v>229</v>
      </c>
      <c r="K168" s="1">
        <f t="shared" ca="1" si="20"/>
        <v>459</v>
      </c>
      <c r="L168" t="s">
        <v>241</v>
      </c>
      <c r="M168" s="1">
        <f t="shared" ca="1" si="21"/>
        <v>51</v>
      </c>
      <c r="N168" t="s">
        <v>234</v>
      </c>
      <c r="O168" t="s">
        <v>230</v>
      </c>
      <c r="P168" s="78" t="s">
        <v>229</v>
      </c>
      <c r="Q168" s="1">
        <v>9</v>
      </c>
      <c r="T168" t="s">
        <v>230</v>
      </c>
      <c r="U168" t="str">
        <f t="shared" ca="1" si="18"/>
        <v>\\(\\quad 459　÷　51　=　 \\)</v>
      </c>
      <c r="V168" t="str">
        <f t="shared" si="19"/>
        <v>\\(\\quad 9 \\)</v>
      </c>
    </row>
    <row r="169" spans="1:22" x14ac:dyDescent="0.55000000000000004">
      <c r="A169" s="51" t="s">
        <v>60</v>
      </c>
      <c r="B169" s="51"/>
      <c r="C169" s="50" t="s">
        <v>170</v>
      </c>
      <c r="D169" s="50" t="str">
        <f t="shared" ca="1" si="22"/>
        <v>\\(\\quad 837　÷　93　=　 \\)</v>
      </c>
      <c r="E169" s="50" t="str">
        <f t="shared" si="23"/>
        <v>\\(\\quad 9 \\)</v>
      </c>
      <c r="F169" s="50" t="s">
        <v>62</v>
      </c>
      <c r="G169" s="50"/>
      <c r="H169" s="50"/>
      <c r="I169" s="89" t="str">
        <f t="shared" ca="1" si="24"/>
        <v>INSERT INTO math(tangen,question,answer,editor,date,count) VALUES('m2300','\\(\\quad 837　÷　93　=　 \\)','\\(\\quad 9 \\)','harazono',NOW(),0);</v>
      </c>
      <c r="J169" s="78" t="s">
        <v>229</v>
      </c>
      <c r="K169" s="1">
        <f t="shared" ca="1" si="20"/>
        <v>837</v>
      </c>
      <c r="L169" t="s">
        <v>241</v>
      </c>
      <c r="M169" s="1">
        <f t="shared" ca="1" si="21"/>
        <v>93</v>
      </c>
      <c r="N169" t="s">
        <v>234</v>
      </c>
      <c r="O169" t="s">
        <v>230</v>
      </c>
      <c r="P169" s="78" t="s">
        <v>229</v>
      </c>
      <c r="Q169" s="1">
        <v>9</v>
      </c>
      <c r="T169" t="s">
        <v>230</v>
      </c>
      <c r="U169" t="str">
        <f t="shared" ca="1" si="18"/>
        <v>\\(\\quad 837　÷　93　=　 \\)</v>
      </c>
      <c r="V169" t="str">
        <f t="shared" si="19"/>
        <v>\\(\\quad 9 \\)</v>
      </c>
    </row>
    <row r="170" spans="1:22" x14ac:dyDescent="0.55000000000000004">
      <c r="A170" s="51" t="s">
        <v>60</v>
      </c>
      <c r="B170" s="51"/>
      <c r="C170" s="50" t="s">
        <v>170</v>
      </c>
      <c r="D170" s="50" t="str">
        <f t="shared" ca="1" si="22"/>
        <v>\\(\\quad 387　÷　43　=　 \\)</v>
      </c>
      <c r="E170" s="50" t="str">
        <f t="shared" si="23"/>
        <v>\\(\\quad 9 \\)</v>
      </c>
      <c r="F170" s="50" t="s">
        <v>62</v>
      </c>
      <c r="G170" s="50"/>
      <c r="H170" s="50"/>
      <c r="I170" s="89" t="str">
        <f t="shared" ca="1" si="24"/>
        <v>INSERT INTO math(tangen,question,answer,editor,date,count) VALUES('m2300','\\(\\quad 387　÷　43　=　 \\)','\\(\\quad 9 \\)','harazono',NOW(),0);</v>
      </c>
      <c r="J170" s="78" t="s">
        <v>229</v>
      </c>
      <c r="K170" s="1">
        <f t="shared" ca="1" si="20"/>
        <v>387</v>
      </c>
      <c r="L170" t="s">
        <v>241</v>
      </c>
      <c r="M170" s="1">
        <f t="shared" ca="1" si="21"/>
        <v>43</v>
      </c>
      <c r="N170" t="s">
        <v>234</v>
      </c>
      <c r="O170" t="s">
        <v>230</v>
      </c>
      <c r="P170" s="78" t="s">
        <v>229</v>
      </c>
      <c r="Q170" s="1">
        <v>9</v>
      </c>
      <c r="T170" t="s">
        <v>230</v>
      </c>
      <c r="U170" t="str">
        <f t="shared" ca="1" si="18"/>
        <v>\\(\\quad 387　÷　43　=　 \\)</v>
      </c>
      <c r="V170" t="str">
        <f t="shared" si="19"/>
        <v>\\(\\quad 9 \\)</v>
      </c>
    </row>
    <row r="171" spans="1:22" x14ac:dyDescent="0.55000000000000004">
      <c r="A171" s="51" t="s">
        <v>60</v>
      </c>
      <c r="B171" s="51"/>
      <c r="C171" s="50" t="s">
        <v>170</v>
      </c>
      <c r="D171" s="50" t="str">
        <f t="shared" ca="1" si="22"/>
        <v>\\(\\quad 369　÷　41　=　 \\)</v>
      </c>
      <c r="E171" s="50" t="str">
        <f t="shared" si="23"/>
        <v>\\(\\quad 9 \\)</v>
      </c>
      <c r="F171" s="50" t="s">
        <v>62</v>
      </c>
      <c r="G171" s="50"/>
      <c r="H171" s="50"/>
      <c r="I171" s="89" t="str">
        <f t="shared" ca="1" si="24"/>
        <v>INSERT INTO math(tangen,question,answer,editor,date,count) VALUES('m2300','\\(\\quad 369　÷　41　=　 \\)','\\(\\quad 9 \\)','harazono',NOW(),0);</v>
      </c>
      <c r="J171" s="78" t="s">
        <v>229</v>
      </c>
      <c r="K171" s="1">
        <f t="shared" ca="1" si="20"/>
        <v>369</v>
      </c>
      <c r="L171" t="s">
        <v>241</v>
      </c>
      <c r="M171" s="1">
        <f t="shared" ca="1" si="21"/>
        <v>41</v>
      </c>
      <c r="N171" t="s">
        <v>234</v>
      </c>
      <c r="O171" t="s">
        <v>230</v>
      </c>
      <c r="P171" s="78" t="s">
        <v>229</v>
      </c>
      <c r="Q171" s="1">
        <v>9</v>
      </c>
      <c r="T171" t="s">
        <v>230</v>
      </c>
      <c r="U171" t="str">
        <f t="shared" ca="1" si="18"/>
        <v>\\(\\quad 369　÷　41　=　 \\)</v>
      </c>
      <c r="V171" t="str">
        <f t="shared" si="19"/>
        <v>\\(\\quad 9 \\)</v>
      </c>
    </row>
    <row r="172" spans="1:22" x14ac:dyDescent="0.55000000000000004">
      <c r="A172" s="51" t="s">
        <v>60</v>
      </c>
      <c r="B172" s="51"/>
      <c r="C172" s="50" t="s">
        <v>170</v>
      </c>
      <c r="D172" s="50" t="str">
        <f t="shared" ca="1" si="22"/>
        <v>\\(\\quad 873　÷　97　=　 \\)</v>
      </c>
      <c r="E172" s="50" t="str">
        <f t="shared" si="23"/>
        <v>\\(\\quad 9 \\)</v>
      </c>
      <c r="F172" s="50" t="s">
        <v>62</v>
      </c>
      <c r="G172" s="50"/>
      <c r="H172" s="50"/>
      <c r="I172" s="89" t="str">
        <f t="shared" ca="1" si="24"/>
        <v>INSERT INTO math(tangen,question,answer,editor,date,count) VALUES('m2300','\\(\\quad 873　÷　97　=　 \\)','\\(\\quad 9 \\)','harazono',NOW(),0);</v>
      </c>
      <c r="J172" s="78" t="s">
        <v>229</v>
      </c>
      <c r="K172" s="1">
        <f t="shared" ca="1" si="20"/>
        <v>873</v>
      </c>
      <c r="L172" t="s">
        <v>241</v>
      </c>
      <c r="M172" s="1">
        <f t="shared" ca="1" si="21"/>
        <v>97</v>
      </c>
      <c r="N172" t="s">
        <v>234</v>
      </c>
      <c r="O172" t="s">
        <v>230</v>
      </c>
      <c r="P172" s="78" t="s">
        <v>229</v>
      </c>
      <c r="Q172" s="1">
        <v>9</v>
      </c>
      <c r="T172" t="s">
        <v>230</v>
      </c>
      <c r="U172" t="str">
        <f t="shared" ca="1" si="18"/>
        <v>\\(\\quad 873　÷　97　=　 \\)</v>
      </c>
      <c r="V172" t="str">
        <f t="shared" si="19"/>
        <v>\\(\\quad 9 \\)</v>
      </c>
    </row>
    <row r="173" spans="1:22" x14ac:dyDescent="0.55000000000000004">
      <c r="A173" s="51" t="s">
        <v>60</v>
      </c>
      <c r="B173" s="51"/>
      <c r="C173" s="50" t="s">
        <v>170</v>
      </c>
      <c r="D173" s="50" t="str">
        <f t="shared" ca="1" si="22"/>
        <v>\\(\\quad 684　÷　76　=　 \\)</v>
      </c>
      <c r="E173" s="50" t="str">
        <f t="shared" si="23"/>
        <v>\\(\\quad 9 \\)</v>
      </c>
      <c r="F173" s="50" t="s">
        <v>62</v>
      </c>
      <c r="G173" s="50"/>
      <c r="H173" s="50"/>
      <c r="I173" s="89" t="str">
        <f t="shared" ca="1" si="24"/>
        <v>INSERT INTO math(tangen,question,answer,editor,date,count) VALUES('m2300','\\(\\quad 684　÷　76　=　 \\)','\\(\\quad 9 \\)','harazono',NOW(),0);</v>
      </c>
      <c r="J173" s="78" t="s">
        <v>229</v>
      </c>
      <c r="K173" s="1">
        <f t="shared" ca="1" si="20"/>
        <v>684</v>
      </c>
      <c r="L173" t="s">
        <v>241</v>
      </c>
      <c r="M173" s="1">
        <f t="shared" ca="1" si="21"/>
        <v>76</v>
      </c>
      <c r="N173" t="s">
        <v>234</v>
      </c>
      <c r="O173" t="s">
        <v>230</v>
      </c>
      <c r="P173" s="78" t="s">
        <v>229</v>
      </c>
      <c r="Q173" s="1">
        <v>9</v>
      </c>
      <c r="T173" t="s">
        <v>230</v>
      </c>
      <c r="U173" t="str">
        <f t="shared" ca="1" si="18"/>
        <v>\\(\\quad 684　÷　76　=　 \\)</v>
      </c>
      <c r="V173" t="str">
        <f t="shared" si="19"/>
        <v>\\(\\quad 9 \\)</v>
      </c>
    </row>
    <row r="174" spans="1:22" x14ac:dyDescent="0.55000000000000004">
      <c r="A174" s="51" t="s">
        <v>60</v>
      </c>
      <c r="B174" s="51"/>
      <c r="C174" s="50" t="s">
        <v>170</v>
      </c>
      <c r="D174" s="50" t="str">
        <f t="shared" ca="1" si="22"/>
        <v>\\(\\quad 480　÷　48　=　 \\)</v>
      </c>
      <c r="E174" s="50" t="str">
        <f t="shared" si="23"/>
        <v>\\(\\quad 10 \\)</v>
      </c>
      <c r="F174" s="50" t="s">
        <v>62</v>
      </c>
      <c r="G174" s="50"/>
      <c r="H174" s="50"/>
      <c r="I174" s="89" t="str">
        <f t="shared" ca="1" si="24"/>
        <v>INSERT INTO math(tangen,question,answer,editor,date,count) VALUES('m2300','\\(\\quad 480　÷　48　=　 \\)','\\(\\quad 10 \\)','harazono',NOW(),0);</v>
      </c>
      <c r="J174" s="78" t="s">
        <v>229</v>
      </c>
      <c r="K174" s="1">
        <f t="shared" ca="1" si="20"/>
        <v>480</v>
      </c>
      <c r="L174" t="s">
        <v>241</v>
      </c>
      <c r="M174" s="1">
        <f t="shared" ca="1" si="21"/>
        <v>48</v>
      </c>
      <c r="N174" t="s">
        <v>234</v>
      </c>
      <c r="O174" t="s">
        <v>230</v>
      </c>
      <c r="P174" s="78" t="s">
        <v>229</v>
      </c>
      <c r="Q174" s="1">
        <v>10</v>
      </c>
      <c r="T174" t="s">
        <v>230</v>
      </c>
      <c r="U174" t="str">
        <f t="shared" ca="1" si="18"/>
        <v>\\(\\quad 480　÷　48　=　 \\)</v>
      </c>
      <c r="V174" t="str">
        <f t="shared" si="19"/>
        <v>\\(\\quad 10 \\)</v>
      </c>
    </row>
    <row r="175" spans="1:22" x14ac:dyDescent="0.55000000000000004">
      <c r="A175" s="51" t="s">
        <v>60</v>
      </c>
      <c r="B175" s="51"/>
      <c r="C175" s="50" t="s">
        <v>170</v>
      </c>
      <c r="D175" s="50" t="str">
        <f t="shared" ca="1" si="22"/>
        <v>\\(\\quad 940　÷　94　=　 \\)</v>
      </c>
      <c r="E175" s="50" t="str">
        <f t="shared" si="23"/>
        <v>\\(\\quad 10 \\)</v>
      </c>
      <c r="F175" s="50" t="s">
        <v>62</v>
      </c>
      <c r="G175" s="50"/>
      <c r="H175" s="50"/>
      <c r="I175" s="89" t="str">
        <f t="shared" ca="1" si="24"/>
        <v>INSERT INTO math(tangen,question,answer,editor,date,count) VALUES('m2300','\\(\\quad 940　÷　94　=　 \\)','\\(\\quad 10 \\)','harazono',NOW(),0);</v>
      </c>
      <c r="J175" s="78" t="s">
        <v>229</v>
      </c>
      <c r="K175" s="1">
        <f t="shared" ca="1" si="20"/>
        <v>940</v>
      </c>
      <c r="L175" t="s">
        <v>241</v>
      </c>
      <c r="M175" s="1">
        <f t="shared" ca="1" si="21"/>
        <v>94</v>
      </c>
      <c r="N175" t="s">
        <v>234</v>
      </c>
      <c r="O175" t="s">
        <v>230</v>
      </c>
      <c r="P175" s="78" t="s">
        <v>229</v>
      </c>
      <c r="Q175" s="1">
        <v>10</v>
      </c>
      <c r="T175" t="s">
        <v>230</v>
      </c>
      <c r="U175" t="str">
        <f t="shared" ca="1" si="18"/>
        <v>\\(\\quad 940　÷　94　=　 \\)</v>
      </c>
      <c r="V175" t="str">
        <f t="shared" si="19"/>
        <v>\\(\\quad 10 \\)</v>
      </c>
    </row>
    <row r="176" spans="1:22" x14ac:dyDescent="0.55000000000000004">
      <c r="A176" s="51" t="s">
        <v>60</v>
      </c>
      <c r="B176" s="51"/>
      <c r="C176" s="50" t="s">
        <v>170</v>
      </c>
      <c r="D176" s="50" t="str">
        <f t="shared" ca="1" si="22"/>
        <v>\\(\\quad 580　÷　58　=　 \\)</v>
      </c>
      <c r="E176" s="50" t="str">
        <f t="shared" si="23"/>
        <v>\\(\\quad 10 \\)</v>
      </c>
      <c r="F176" s="50" t="s">
        <v>62</v>
      </c>
      <c r="G176" s="50"/>
      <c r="H176" s="50"/>
      <c r="I176" s="89" t="str">
        <f t="shared" ca="1" si="24"/>
        <v>INSERT INTO math(tangen,question,answer,editor,date,count) VALUES('m2300','\\(\\quad 580　÷　58　=　 \\)','\\(\\quad 10 \\)','harazono',NOW(),0);</v>
      </c>
      <c r="J176" s="78" t="s">
        <v>229</v>
      </c>
      <c r="K176" s="1">
        <f t="shared" ca="1" si="20"/>
        <v>580</v>
      </c>
      <c r="L176" t="s">
        <v>241</v>
      </c>
      <c r="M176" s="1">
        <f t="shared" ca="1" si="21"/>
        <v>58</v>
      </c>
      <c r="N176" t="s">
        <v>234</v>
      </c>
      <c r="O176" t="s">
        <v>230</v>
      </c>
      <c r="P176" s="78" t="s">
        <v>229</v>
      </c>
      <c r="Q176" s="1">
        <v>10</v>
      </c>
      <c r="T176" t="s">
        <v>230</v>
      </c>
      <c r="U176" t="str">
        <f t="shared" ca="1" si="18"/>
        <v>\\(\\quad 580　÷　58　=　 \\)</v>
      </c>
      <c r="V176" t="str">
        <f t="shared" si="19"/>
        <v>\\(\\quad 10 \\)</v>
      </c>
    </row>
    <row r="177" spans="1:22" x14ac:dyDescent="0.55000000000000004">
      <c r="A177" s="51" t="s">
        <v>60</v>
      </c>
      <c r="B177" s="51"/>
      <c r="C177" s="50" t="s">
        <v>170</v>
      </c>
      <c r="D177" s="50" t="str">
        <f t="shared" ca="1" si="22"/>
        <v>\\(\\quad 420　÷　42　=　 \\)</v>
      </c>
      <c r="E177" s="50" t="str">
        <f t="shared" si="23"/>
        <v>\\(\\quad 10 \\)</v>
      </c>
      <c r="F177" s="50" t="s">
        <v>62</v>
      </c>
      <c r="G177" s="50"/>
      <c r="H177" s="50"/>
      <c r="I177" s="89" t="str">
        <f t="shared" ca="1" si="24"/>
        <v>INSERT INTO math(tangen,question,answer,editor,date,count) VALUES('m2300','\\(\\quad 420　÷　42　=　 \\)','\\(\\quad 10 \\)','harazono',NOW(),0);</v>
      </c>
      <c r="J177" s="78" t="s">
        <v>229</v>
      </c>
      <c r="K177" s="1">
        <f t="shared" ca="1" si="20"/>
        <v>420</v>
      </c>
      <c r="L177" t="s">
        <v>241</v>
      </c>
      <c r="M177" s="1">
        <f t="shared" ca="1" si="21"/>
        <v>42</v>
      </c>
      <c r="N177" t="s">
        <v>234</v>
      </c>
      <c r="O177" t="s">
        <v>230</v>
      </c>
      <c r="P177" s="78" t="s">
        <v>229</v>
      </c>
      <c r="Q177" s="1">
        <v>10</v>
      </c>
      <c r="T177" t="s">
        <v>230</v>
      </c>
      <c r="U177" t="str">
        <f t="shared" ca="1" si="18"/>
        <v>\\(\\quad 420　÷　42　=　 \\)</v>
      </c>
      <c r="V177" t="str">
        <f t="shared" si="19"/>
        <v>\\(\\quad 10 \\)</v>
      </c>
    </row>
    <row r="178" spans="1:22" x14ac:dyDescent="0.55000000000000004">
      <c r="A178" s="51" t="s">
        <v>60</v>
      </c>
      <c r="B178" s="51"/>
      <c r="C178" s="50" t="s">
        <v>170</v>
      </c>
      <c r="D178" s="50" t="str">
        <f t="shared" ca="1" si="22"/>
        <v>\\(\\quad 670　÷　67　=　 \\)</v>
      </c>
      <c r="E178" s="50" t="str">
        <f t="shared" si="23"/>
        <v>\\(\\quad 10 \\)</v>
      </c>
      <c r="F178" s="50" t="s">
        <v>62</v>
      </c>
      <c r="G178" s="50"/>
      <c r="H178" s="50"/>
      <c r="I178" s="89" t="str">
        <f t="shared" ca="1" si="24"/>
        <v>INSERT INTO math(tangen,question,answer,editor,date,count) VALUES('m2300','\\(\\quad 670　÷　67　=　 \\)','\\(\\quad 10 \\)','harazono',NOW(),0);</v>
      </c>
      <c r="J178" s="78" t="s">
        <v>229</v>
      </c>
      <c r="K178" s="1">
        <f t="shared" ca="1" si="20"/>
        <v>670</v>
      </c>
      <c r="L178" t="s">
        <v>241</v>
      </c>
      <c r="M178" s="1">
        <f t="shared" ca="1" si="21"/>
        <v>67</v>
      </c>
      <c r="N178" t="s">
        <v>234</v>
      </c>
      <c r="O178" t="s">
        <v>230</v>
      </c>
      <c r="P178" s="78" t="s">
        <v>229</v>
      </c>
      <c r="Q178" s="1">
        <v>10</v>
      </c>
      <c r="T178" t="s">
        <v>230</v>
      </c>
      <c r="U178" t="str">
        <f t="shared" ca="1" si="18"/>
        <v>\\(\\quad 670　÷　67　=　 \\)</v>
      </c>
      <c r="V178" t="str">
        <f t="shared" si="19"/>
        <v>\\(\\quad 10 \\)</v>
      </c>
    </row>
    <row r="179" spans="1:22" x14ac:dyDescent="0.55000000000000004">
      <c r="A179" s="51" t="s">
        <v>60</v>
      </c>
      <c r="B179" s="51"/>
      <c r="C179" s="50" t="s">
        <v>170</v>
      </c>
      <c r="D179" s="50" t="str">
        <f t="shared" ca="1" si="22"/>
        <v>\\(\\quad 240　÷　24　=　 \\)</v>
      </c>
      <c r="E179" s="50" t="str">
        <f t="shared" si="23"/>
        <v>\\(\\quad 10 \\)</v>
      </c>
      <c r="F179" s="50" t="s">
        <v>62</v>
      </c>
      <c r="G179" s="50"/>
      <c r="H179" s="50"/>
      <c r="I179" s="89" t="str">
        <f t="shared" ca="1" si="24"/>
        <v>INSERT INTO math(tangen,question,answer,editor,date,count) VALUES('m2300','\\(\\quad 240　÷　24　=　 \\)','\\(\\quad 10 \\)','harazono',NOW(),0);</v>
      </c>
      <c r="J179" s="78" t="s">
        <v>229</v>
      </c>
      <c r="K179" s="1">
        <f t="shared" ca="1" si="20"/>
        <v>240</v>
      </c>
      <c r="L179" t="s">
        <v>241</v>
      </c>
      <c r="M179" s="1">
        <f t="shared" ca="1" si="21"/>
        <v>24</v>
      </c>
      <c r="N179" t="s">
        <v>234</v>
      </c>
      <c r="O179" t="s">
        <v>230</v>
      </c>
      <c r="P179" s="78" t="s">
        <v>229</v>
      </c>
      <c r="Q179" s="1">
        <v>10</v>
      </c>
      <c r="T179" t="s">
        <v>230</v>
      </c>
      <c r="U179" t="str">
        <f t="shared" ca="1" si="18"/>
        <v>\\(\\quad 240　÷　24　=　 \\)</v>
      </c>
      <c r="V179" t="str">
        <f t="shared" si="19"/>
        <v>\\(\\quad 10 \\)</v>
      </c>
    </row>
    <row r="180" spans="1:22" x14ac:dyDescent="0.55000000000000004">
      <c r="A180" s="51" t="s">
        <v>60</v>
      </c>
      <c r="B180" s="51"/>
      <c r="C180" s="50" t="s">
        <v>170</v>
      </c>
      <c r="D180" s="50" t="str">
        <f t="shared" ca="1" si="22"/>
        <v>\\(\\quad 100　÷　10　=　 \\)</v>
      </c>
      <c r="E180" s="50" t="str">
        <f t="shared" si="23"/>
        <v>\\(\\quad 10 \\)</v>
      </c>
      <c r="F180" s="50" t="s">
        <v>62</v>
      </c>
      <c r="G180" s="50"/>
      <c r="H180" s="50"/>
      <c r="I180" s="89" t="str">
        <f t="shared" ca="1" si="24"/>
        <v>INSERT INTO math(tangen,question,answer,editor,date,count) VALUES('m2300','\\(\\quad 100　÷　10　=　 \\)','\\(\\quad 10 \\)','harazono',NOW(),0);</v>
      </c>
      <c r="J180" s="78" t="s">
        <v>229</v>
      </c>
      <c r="K180" s="1">
        <f t="shared" ca="1" si="20"/>
        <v>100</v>
      </c>
      <c r="L180" t="s">
        <v>241</v>
      </c>
      <c r="M180" s="1">
        <f t="shared" ca="1" si="21"/>
        <v>10</v>
      </c>
      <c r="N180" t="s">
        <v>234</v>
      </c>
      <c r="O180" t="s">
        <v>230</v>
      </c>
      <c r="P180" s="78" t="s">
        <v>229</v>
      </c>
      <c r="Q180" s="1">
        <v>10</v>
      </c>
      <c r="T180" t="s">
        <v>230</v>
      </c>
      <c r="U180" t="str">
        <f t="shared" ca="1" si="18"/>
        <v>\\(\\quad 100　÷　10　=　 \\)</v>
      </c>
      <c r="V180" t="str">
        <f t="shared" si="19"/>
        <v>\\(\\quad 10 \\)</v>
      </c>
    </row>
    <row r="181" spans="1:22" x14ac:dyDescent="0.55000000000000004">
      <c r="A181" s="51" t="s">
        <v>60</v>
      </c>
      <c r="B181" s="51"/>
      <c r="C181" s="50" t="s">
        <v>170</v>
      </c>
      <c r="D181" s="50" t="str">
        <f t="shared" ca="1" si="22"/>
        <v>\\(\\quad 550　÷　55　=　 \\)</v>
      </c>
      <c r="E181" s="50" t="str">
        <f t="shared" si="23"/>
        <v>\\(\\quad 10 \\)</v>
      </c>
      <c r="F181" s="50" t="s">
        <v>62</v>
      </c>
      <c r="G181" s="50"/>
      <c r="H181" s="50"/>
      <c r="I181" s="89" t="str">
        <f t="shared" ca="1" si="24"/>
        <v>INSERT INTO math(tangen,question,answer,editor,date,count) VALUES('m2300','\\(\\quad 550　÷　55　=　 \\)','\\(\\quad 10 \\)','harazono',NOW(),0);</v>
      </c>
      <c r="J181" s="78" t="s">
        <v>229</v>
      </c>
      <c r="K181" s="1">
        <f t="shared" ca="1" si="20"/>
        <v>550</v>
      </c>
      <c r="L181" t="s">
        <v>241</v>
      </c>
      <c r="M181" s="1">
        <f t="shared" ca="1" si="21"/>
        <v>55</v>
      </c>
      <c r="N181" t="s">
        <v>234</v>
      </c>
      <c r="O181" t="s">
        <v>230</v>
      </c>
      <c r="P181" s="78" t="s">
        <v>229</v>
      </c>
      <c r="Q181" s="1">
        <v>10</v>
      </c>
      <c r="T181" t="s">
        <v>230</v>
      </c>
      <c r="U181" t="str">
        <f t="shared" ca="1" si="18"/>
        <v>\\(\\quad 550　÷　55　=　 \\)</v>
      </c>
      <c r="V181" t="str">
        <f t="shared" si="19"/>
        <v>\\(\\quad 10 \\)</v>
      </c>
    </row>
    <row r="182" spans="1:22" x14ac:dyDescent="0.55000000000000004">
      <c r="A182" s="51" t="s">
        <v>60</v>
      </c>
      <c r="B182" s="51"/>
      <c r="C182" s="50" t="s">
        <v>170</v>
      </c>
      <c r="D182" s="50" t="str">
        <f t="shared" ca="1" si="22"/>
        <v>\\(\\quad 990　÷　99　=　 \\)</v>
      </c>
      <c r="E182" s="50" t="str">
        <f t="shared" si="23"/>
        <v>\\(\\quad 10 \\)</v>
      </c>
      <c r="F182" s="50" t="s">
        <v>62</v>
      </c>
      <c r="G182" s="50"/>
      <c r="H182" s="50"/>
      <c r="I182" s="89" t="str">
        <f t="shared" ca="1" si="24"/>
        <v>INSERT INTO math(tangen,question,answer,editor,date,count) VALUES('m2300','\\(\\quad 990　÷　99　=　 \\)','\\(\\quad 10 \\)','harazono',NOW(),0);</v>
      </c>
      <c r="J182" s="78" t="s">
        <v>229</v>
      </c>
      <c r="K182" s="1">
        <f t="shared" ca="1" si="20"/>
        <v>990</v>
      </c>
      <c r="L182" t="s">
        <v>241</v>
      </c>
      <c r="M182" s="1">
        <f t="shared" ca="1" si="21"/>
        <v>99</v>
      </c>
      <c r="N182" t="s">
        <v>234</v>
      </c>
      <c r="O182" t="s">
        <v>230</v>
      </c>
      <c r="P182" s="78" t="s">
        <v>229</v>
      </c>
      <c r="Q182" s="1">
        <v>10</v>
      </c>
      <c r="T182" t="s">
        <v>230</v>
      </c>
      <c r="U182" t="str">
        <f t="shared" ca="1" si="18"/>
        <v>\\(\\quad 990　÷　99　=　 \\)</v>
      </c>
      <c r="V182" t="str">
        <f t="shared" si="19"/>
        <v>\\(\\quad 10 \\)</v>
      </c>
    </row>
    <row r="183" spans="1:22" x14ac:dyDescent="0.55000000000000004">
      <c r="A183" s="51" t="s">
        <v>60</v>
      </c>
      <c r="B183" s="51"/>
      <c r="C183" s="50" t="s">
        <v>170</v>
      </c>
      <c r="D183" s="50" t="str">
        <f t="shared" ca="1" si="22"/>
        <v>\\(\\quad 1520　÷　80　=　 \\)</v>
      </c>
      <c r="E183" s="50" t="str">
        <f t="shared" ca="1" si="23"/>
        <v>\\(\\quad 19 \\)</v>
      </c>
      <c r="F183" s="50" t="s">
        <v>62</v>
      </c>
      <c r="G183" s="50"/>
      <c r="H183" s="50"/>
      <c r="I183" s="89" t="str">
        <f t="shared" ca="1" si="24"/>
        <v>INSERT INTO math(tangen,question,answer,editor,date,count) VALUES('m2300','\\(\\quad 1520　÷　80　=　 \\)','\\(\\quad 19 \\)','harazono',NOW(),0);</v>
      </c>
      <c r="J183" s="78" t="s">
        <v>229</v>
      </c>
      <c r="K183" s="1">
        <f t="shared" ca="1" si="20"/>
        <v>1520</v>
      </c>
      <c r="L183" t="s">
        <v>241</v>
      </c>
      <c r="M183" s="1">
        <f t="shared" ca="1" si="21"/>
        <v>80</v>
      </c>
      <c r="N183" t="s">
        <v>234</v>
      </c>
      <c r="O183" t="s">
        <v>230</v>
      </c>
      <c r="P183" s="78" t="s">
        <v>229</v>
      </c>
      <c r="Q183" s="1">
        <f ca="1">RANDBETWEEN(10,19)</f>
        <v>19</v>
      </c>
      <c r="T183" t="s">
        <v>230</v>
      </c>
      <c r="U183" t="str">
        <f t="shared" ca="1" si="18"/>
        <v>\\(\\quad 1520　÷　80　=　 \\)</v>
      </c>
      <c r="V183" t="str">
        <f t="shared" ca="1" si="19"/>
        <v>\\(\\quad 19 \\)</v>
      </c>
    </row>
    <row r="184" spans="1:22" x14ac:dyDescent="0.55000000000000004">
      <c r="A184" s="51" t="s">
        <v>60</v>
      </c>
      <c r="B184" s="51"/>
      <c r="C184" s="50" t="s">
        <v>170</v>
      </c>
      <c r="D184" s="50" t="str">
        <f t="shared" ca="1" si="22"/>
        <v>\\(\\quad 285　÷　19　=　 \\)</v>
      </c>
      <c r="E184" s="50" t="str">
        <f t="shared" ca="1" si="23"/>
        <v>\\(\\quad 15 \\)</v>
      </c>
      <c r="F184" s="50" t="s">
        <v>62</v>
      </c>
      <c r="G184" s="50"/>
      <c r="H184" s="50"/>
      <c r="I184" s="89" t="str">
        <f t="shared" ca="1" si="24"/>
        <v>INSERT INTO math(tangen,question,answer,editor,date,count) VALUES('m2300','\\(\\quad 285　÷　19　=　 \\)','\\(\\quad 15 \\)','harazono',NOW(),0);</v>
      </c>
      <c r="J184" s="78" t="s">
        <v>229</v>
      </c>
      <c r="K184" s="1">
        <f t="shared" ca="1" si="20"/>
        <v>285</v>
      </c>
      <c r="L184" t="s">
        <v>241</v>
      </c>
      <c r="M184" s="1">
        <f t="shared" ca="1" si="21"/>
        <v>19</v>
      </c>
      <c r="N184" t="s">
        <v>234</v>
      </c>
      <c r="O184" t="s">
        <v>230</v>
      </c>
      <c r="P184" s="78" t="s">
        <v>229</v>
      </c>
      <c r="Q184" s="1">
        <f t="shared" ref="Q184:Q247" ca="1" si="25">RANDBETWEEN(10,19)</f>
        <v>15</v>
      </c>
      <c r="T184" t="s">
        <v>230</v>
      </c>
      <c r="U184" t="str">
        <f t="shared" ca="1" si="18"/>
        <v>\\(\\quad 285　÷　19　=　 \\)</v>
      </c>
      <c r="V184" t="str">
        <f t="shared" ca="1" si="19"/>
        <v>\\(\\quad 15 \\)</v>
      </c>
    </row>
    <row r="185" spans="1:22" x14ac:dyDescent="0.55000000000000004">
      <c r="A185" s="51" t="s">
        <v>60</v>
      </c>
      <c r="B185" s="51"/>
      <c r="C185" s="50" t="s">
        <v>170</v>
      </c>
      <c r="D185" s="50" t="str">
        <f t="shared" ca="1" si="22"/>
        <v>\\(\\quad 504　÷　28　=　 \\)</v>
      </c>
      <c r="E185" s="50" t="str">
        <f t="shared" ca="1" si="23"/>
        <v>\\(\\quad 18 \\)</v>
      </c>
      <c r="F185" s="50" t="s">
        <v>62</v>
      </c>
      <c r="G185" s="50"/>
      <c r="H185" s="50"/>
      <c r="I185" s="89" t="str">
        <f t="shared" ca="1" si="24"/>
        <v>INSERT INTO math(tangen,question,answer,editor,date,count) VALUES('m2300','\\(\\quad 504　÷　28　=　 \\)','\\(\\quad 18 \\)','harazono',NOW(),0);</v>
      </c>
      <c r="J185" s="78" t="s">
        <v>229</v>
      </c>
      <c r="K185" s="1">
        <f t="shared" ca="1" si="20"/>
        <v>504</v>
      </c>
      <c r="L185" t="s">
        <v>241</v>
      </c>
      <c r="M185" s="1">
        <f t="shared" ref="M185:M248" ca="1" si="26">RANDBETWEEN(10,99)</f>
        <v>28</v>
      </c>
      <c r="N185" t="s">
        <v>234</v>
      </c>
      <c r="O185" t="s">
        <v>230</v>
      </c>
      <c r="P185" s="78" t="s">
        <v>229</v>
      </c>
      <c r="Q185" s="1">
        <f t="shared" ca="1" si="25"/>
        <v>18</v>
      </c>
      <c r="T185" t="s">
        <v>230</v>
      </c>
      <c r="U185" t="str">
        <f t="shared" ca="1" si="18"/>
        <v>\\(\\quad 504　÷　28　=　 \\)</v>
      </c>
      <c r="V185" t="str">
        <f t="shared" ca="1" si="19"/>
        <v>\\(\\quad 18 \\)</v>
      </c>
    </row>
    <row r="186" spans="1:22" x14ac:dyDescent="0.55000000000000004">
      <c r="A186" s="51" t="s">
        <v>60</v>
      </c>
      <c r="B186" s="51"/>
      <c r="C186" s="50" t="s">
        <v>170</v>
      </c>
      <c r="D186" s="50" t="str">
        <f t="shared" ca="1" si="22"/>
        <v>\\(\\quad 110　÷　11　=　 \\)</v>
      </c>
      <c r="E186" s="50" t="str">
        <f t="shared" ca="1" si="23"/>
        <v>\\(\\quad 10 \\)</v>
      </c>
      <c r="F186" s="50" t="s">
        <v>62</v>
      </c>
      <c r="G186" s="50"/>
      <c r="H186" s="50"/>
      <c r="I186" s="89" t="str">
        <f t="shared" ca="1" si="24"/>
        <v>INSERT INTO math(tangen,question,answer,editor,date,count) VALUES('m2300','\\(\\quad 110　÷　11　=　 \\)','\\(\\quad 10 \\)','harazono',NOW(),0);</v>
      </c>
      <c r="J186" s="78" t="s">
        <v>229</v>
      </c>
      <c r="K186" s="1">
        <f t="shared" ca="1" si="20"/>
        <v>110</v>
      </c>
      <c r="L186" t="s">
        <v>241</v>
      </c>
      <c r="M186" s="1">
        <f t="shared" ca="1" si="26"/>
        <v>11</v>
      </c>
      <c r="N186" t="s">
        <v>234</v>
      </c>
      <c r="O186" t="s">
        <v>230</v>
      </c>
      <c r="P186" s="78" t="s">
        <v>229</v>
      </c>
      <c r="Q186" s="1">
        <f t="shared" ca="1" si="25"/>
        <v>10</v>
      </c>
      <c r="T186" t="s">
        <v>230</v>
      </c>
      <c r="U186" t="str">
        <f t="shared" ca="1" si="18"/>
        <v>\\(\\quad 110　÷　11　=　 \\)</v>
      </c>
      <c r="V186" t="str">
        <f t="shared" ca="1" si="19"/>
        <v>\\(\\quad 10 \\)</v>
      </c>
    </row>
    <row r="187" spans="1:22" x14ac:dyDescent="0.55000000000000004">
      <c r="A187" s="51" t="s">
        <v>60</v>
      </c>
      <c r="B187" s="51"/>
      <c r="C187" s="50" t="s">
        <v>170</v>
      </c>
      <c r="D187" s="50" t="str">
        <f t="shared" ca="1" si="22"/>
        <v>\\(\\quad 396　÷　22　=　 \\)</v>
      </c>
      <c r="E187" s="50" t="str">
        <f t="shared" ca="1" si="23"/>
        <v>\\(\\quad 18 \\)</v>
      </c>
      <c r="F187" s="50" t="s">
        <v>62</v>
      </c>
      <c r="G187" s="50"/>
      <c r="H187" s="50"/>
      <c r="I187" s="89" t="str">
        <f t="shared" ca="1" si="24"/>
        <v>INSERT INTO math(tangen,question,answer,editor,date,count) VALUES('m2300','\\(\\quad 396　÷　22　=　 \\)','\\(\\quad 18 \\)','harazono',NOW(),0);</v>
      </c>
      <c r="J187" s="78" t="s">
        <v>229</v>
      </c>
      <c r="K187" s="1">
        <f t="shared" ca="1" si="20"/>
        <v>396</v>
      </c>
      <c r="L187" t="s">
        <v>241</v>
      </c>
      <c r="M187" s="1">
        <f t="shared" ca="1" si="26"/>
        <v>22</v>
      </c>
      <c r="N187" t="s">
        <v>234</v>
      </c>
      <c r="O187" t="s">
        <v>230</v>
      </c>
      <c r="P187" s="78" t="s">
        <v>229</v>
      </c>
      <c r="Q187" s="1">
        <f t="shared" ca="1" si="25"/>
        <v>18</v>
      </c>
      <c r="T187" t="s">
        <v>230</v>
      </c>
      <c r="U187" t="str">
        <f t="shared" ca="1" si="18"/>
        <v>\\(\\quad 396　÷　22　=　 \\)</v>
      </c>
      <c r="V187" t="str">
        <f t="shared" ca="1" si="19"/>
        <v>\\(\\quad 18 \\)</v>
      </c>
    </row>
    <row r="188" spans="1:22" x14ac:dyDescent="0.55000000000000004">
      <c r="A188" s="51" t="s">
        <v>60</v>
      </c>
      <c r="B188" s="51"/>
      <c r="C188" s="50" t="s">
        <v>170</v>
      </c>
      <c r="D188" s="50" t="str">
        <f t="shared" ca="1" si="22"/>
        <v>\\(\\quad 984　÷　82　=　 \\)</v>
      </c>
      <c r="E188" s="50" t="str">
        <f t="shared" ca="1" si="23"/>
        <v>\\(\\quad 12 \\)</v>
      </c>
      <c r="F188" s="50" t="s">
        <v>62</v>
      </c>
      <c r="G188" s="50"/>
      <c r="H188" s="50"/>
      <c r="I188" s="89" t="str">
        <f t="shared" ca="1" si="24"/>
        <v>INSERT INTO math(tangen,question,answer,editor,date,count) VALUES('m2300','\\(\\quad 984　÷　82　=　 \\)','\\(\\quad 12 \\)','harazono',NOW(),0);</v>
      </c>
      <c r="J188" s="78" t="s">
        <v>229</v>
      </c>
      <c r="K188" s="1">
        <f t="shared" ca="1" si="20"/>
        <v>984</v>
      </c>
      <c r="L188" t="s">
        <v>241</v>
      </c>
      <c r="M188" s="1">
        <f t="shared" ca="1" si="26"/>
        <v>82</v>
      </c>
      <c r="N188" t="s">
        <v>234</v>
      </c>
      <c r="O188" t="s">
        <v>230</v>
      </c>
      <c r="P188" s="78" t="s">
        <v>229</v>
      </c>
      <c r="Q188" s="1">
        <f t="shared" ca="1" si="25"/>
        <v>12</v>
      </c>
      <c r="T188" t="s">
        <v>230</v>
      </c>
      <c r="U188" t="str">
        <f t="shared" ca="1" si="18"/>
        <v>\\(\\quad 984　÷　82　=　 \\)</v>
      </c>
      <c r="V188" t="str">
        <f t="shared" ca="1" si="19"/>
        <v>\\(\\quad 12 \\)</v>
      </c>
    </row>
    <row r="189" spans="1:22" x14ac:dyDescent="0.55000000000000004">
      <c r="A189" s="51" t="s">
        <v>60</v>
      </c>
      <c r="B189" s="51"/>
      <c r="C189" s="50" t="s">
        <v>170</v>
      </c>
      <c r="D189" s="50" t="str">
        <f t="shared" ca="1" si="22"/>
        <v>\\(\\quad 715　÷　55　=　 \\)</v>
      </c>
      <c r="E189" s="50" t="str">
        <f t="shared" ca="1" si="23"/>
        <v>\\(\\quad 13 \\)</v>
      </c>
      <c r="F189" s="50" t="s">
        <v>62</v>
      </c>
      <c r="G189" s="50"/>
      <c r="H189" s="50"/>
      <c r="I189" s="89" t="str">
        <f t="shared" ca="1" si="24"/>
        <v>INSERT INTO math(tangen,question,answer,editor,date,count) VALUES('m2300','\\(\\quad 715　÷　55　=　 \\)','\\(\\quad 13 \\)','harazono',NOW(),0);</v>
      </c>
      <c r="J189" s="78" t="s">
        <v>229</v>
      </c>
      <c r="K189" s="1">
        <f t="shared" ca="1" si="20"/>
        <v>715</v>
      </c>
      <c r="L189" t="s">
        <v>241</v>
      </c>
      <c r="M189" s="1">
        <f t="shared" ca="1" si="26"/>
        <v>55</v>
      </c>
      <c r="N189" t="s">
        <v>234</v>
      </c>
      <c r="O189" t="s">
        <v>230</v>
      </c>
      <c r="P189" s="78" t="s">
        <v>229</v>
      </c>
      <c r="Q189" s="1">
        <f t="shared" ca="1" si="25"/>
        <v>13</v>
      </c>
      <c r="T189" t="s">
        <v>230</v>
      </c>
      <c r="U189" t="str">
        <f t="shared" ca="1" si="18"/>
        <v>\\(\\quad 715　÷　55　=　 \\)</v>
      </c>
      <c r="V189" t="str">
        <f t="shared" ca="1" si="19"/>
        <v>\\(\\quad 13 \\)</v>
      </c>
    </row>
    <row r="190" spans="1:22" x14ac:dyDescent="0.55000000000000004">
      <c r="A190" s="51" t="s">
        <v>60</v>
      </c>
      <c r="B190" s="51"/>
      <c r="C190" s="50" t="s">
        <v>170</v>
      </c>
      <c r="D190" s="50" t="str">
        <f t="shared" ca="1" si="22"/>
        <v>\\(\\quad 496　÷　31　=　 \\)</v>
      </c>
      <c r="E190" s="50" t="str">
        <f t="shared" ca="1" si="23"/>
        <v>\\(\\quad 16 \\)</v>
      </c>
      <c r="F190" s="50" t="s">
        <v>62</v>
      </c>
      <c r="G190" s="50"/>
      <c r="H190" s="50"/>
      <c r="I190" s="89" t="str">
        <f t="shared" ca="1" si="24"/>
        <v>INSERT INTO math(tangen,question,answer,editor,date,count) VALUES('m2300','\\(\\quad 496　÷　31　=　 \\)','\\(\\quad 16 \\)','harazono',NOW(),0);</v>
      </c>
      <c r="J190" s="78" t="s">
        <v>229</v>
      </c>
      <c r="K190" s="1">
        <f t="shared" ca="1" si="20"/>
        <v>496</v>
      </c>
      <c r="L190" t="s">
        <v>241</v>
      </c>
      <c r="M190" s="1">
        <f t="shared" ca="1" si="26"/>
        <v>31</v>
      </c>
      <c r="N190" t="s">
        <v>234</v>
      </c>
      <c r="O190" t="s">
        <v>230</v>
      </c>
      <c r="P190" s="78" t="s">
        <v>229</v>
      </c>
      <c r="Q190" s="1">
        <f t="shared" ca="1" si="25"/>
        <v>16</v>
      </c>
      <c r="T190" t="s">
        <v>230</v>
      </c>
      <c r="U190" t="str">
        <f t="shared" ca="1" si="18"/>
        <v>\\(\\quad 496　÷　31　=　 \\)</v>
      </c>
      <c r="V190" t="str">
        <f t="shared" ca="1" si="19"/>
        <v>\\(\\quad 16 \\)</v>
      </c>
    </row>
    <row r="191" spans="1:22" x14ac:dyDescent="0.55000000000000004">
      <c r="A191" s="51" t="s">
        <v>60</v>
      </c>
      <c r="B191" s="51"/>
      <c r="C191" s="50" t="s">
        <v>170</v>
      </c>
      <c r="D191" s="50" t="str">
        <f t="shared" ca="1" si="22"/>
        <v>\\(\\quad 1008　÷　72　=　 \\)</v>
      </c>
      <c r="E191" s="50" t="str">
        <f t="shared" ca="1" si="23"/>
        <v>\\(\\quad 14 \\)</v>
      </c>
      <c r="F191" s="50" t="s">
        <v>62</v>
      </c>
      <c r="G191" s="50"/>
      <c r="H191" s="50"/>
      <c r="I191" s="89" t="str">
        <f t="shared" ca="1" si="24"/>
        <v>INSERT INTO math(tangen,question,answer,editor,date,count) VALUES('m2300','\\(\\quad 1008　÷　72　=　 \\)','\\(\\quad 14 \\)','harazono',NOW(),0);</v>
      </c>
      <c r="J191" s="78" t="s">
        <v>229</v>
      </c>
      <c r="K191" s="1">
        <f t="shared" ca="1" si="20"/>
        <v>1008</v>
      </c>
      <c r="L191" t="s">
        <v>241</v>
      </c>
      <c r="M191" s="1">
        <f t="shared" ca="1" si="26"/>
        <v>72</v>
      </c>
      <c r="N191" t="s">
        <v>234</v>
      </c>
      <c r="O191" t="s">
        <v>230</v>
      </c>
      <c r="P191" s="78" t="s">
        <v>229</v>
      </c>
      <c r="Q191" s="1">
        <f t="shared" ca="1" si="25"/>
        <v>14</v>
      </c>
      <c r="T191" t="s">
        <v>230</v>
      </c>
      <c r="U191" t="str">
        <f t="shared" ca="1" si="18"/>
        <v>\\(\\quad 1008　÷　72　=　 \\)</v>
      </c>
      <c r="V191" t="str">
        <f t="shared" ca="1" si="19"/>
        <v>\\(\\quad 14 \\)</v>
      </c>
    </row>
    <row r="192" spans="1:22" x14ac:dyDescent="0.55000000000000004">
      <c r="A192" s="51" t="s">
        <v>60</v>
      </c>
      <c r="B192" s="51"/>
      <c r="C192" s="50" t="s">
        <v>170</v>
      </c>
      <c r="D192" s="50" t="str">
        <f t="shared" ca="1" si="22"/>
        <v>\\(\\quad 160　÷　16　=　 \\)</v>
      </c>
      <c r="E192" s="50" t="str">
        <f t="shared" ca="1" si="23"/>
        <v>\\(\\quad 10 \\)</v>
      </c>
      <c r="F192" s="50" t="s">
        <v>62</v>
      </c>
      <c r="G192" s="50"/>
      <c r="H192" s="50"/>
      <c r="I192" s="89" t="str">
        <f t="shared" ca="1" si="24"/>
        <v>INSERT INTO math(tangen,question,answer,editor,date,count) VALUES('m2300','\\(\\quad 160　÷　16　=　 \\)','\\(\\quad 10 \\)','harazono',NOW(),0);</v>
      </c>
      <c r="J192" s="78" t="s">
        <v>229</v>
      </c>
      <c r="K192" s="1">
        <f t="shared" ca="1" si="20"/>
        <v>160</v>
      </c>
      <c r="L192" t="s">
        <v>241</v>
      </c>
      <c r="M192" s="1">
        <f t="shared" ca="1" si="26"/>
        <v>16</v>
      </c>
      <c r="N192" t="s">
        <v>234</v>
      </c>
      <c r="O192" t="s">
        <v>230</v>
      </c>
      <c r="P192" s="78" t="s">
        <v>229</v>
      </c>
      <c r="Q192" s="1">
        <f t="shared" ca="1" si="25"/>
        <v>10</v>
      </c>
      <c r="T192" t="s">
        <v>230</v>
      </c>
      <c r="U192" t="str">
        <f t="shared" ca="1" si="18"/>
        <v>\\(\\quad 160　÷　16　=　 \\)</v>
      </c>
      <c r="V192" t="str">
        <f t="shared" ca="1" si="19"/>
        <v>\\(\\quad 10 \\)</v>
      </c>
    </row>
    <row r="193" spans="1:22" x14ac:dyDescent="0.55000000000000004">
      <c r="A193" s="51" t="s">
        <v>60</v>
      </c>
      <c r="B193" s="51"/>
      <c r="C193" s="50" t="s">
        <v>170</v>
      </c>
      <c r="D193" s="50" t="str">
        <f t="shared" ca="1" si="22"/>
        <v>\\(\\quad 1176　÷　98　=　 \\)</v>
      </c>
      <c r="E193" s="50" t="str">
        <f t="shared" ca="1" si="23"/>
        <v>\\(\\quad 12 \\)</v>
      </c>
      <c r="F193" s="50" t="s">
        <v>62</v>
      </c>
      <c r="G193" s="50"/>
      <c r="H193" s="50"/>
      <c r="I193" s="89" t="str">
        <f t="shared" ca="1" si="24"/>
        <v>INSERT INTO math(tangen,question,answer,editor,date,count) VALUES('m2300','\\(\\quad 1176　÷　98　=　 \\)','\\(\\quad 12 \\)','harazono',NOW(),0);</v>
      </c>
      <c r="J193" s="78" t="s">
        <v>229</v>
      </c>
      <c r="K193" s="1">
        <f t="shared" ca="1" si="20"/>
        <v>1176</v>
      </c>
      <c r="L193" t="s">
        <v>241</v>
      </c>
      <c r="M193" s="1">
        <f t="shared" ca="1" si="26"/>
        <v>98</v>
      </c>
      <c r="N193" t="s">
        <v>234</v>
      </c>
      <c r="O193" t="s">
        <v>230</v>
      </c>
      <c r="P193" s="78" t="s">
        <v>229</v>
      </c>
      <c r="Q193" s="1">
        <f t="shared" ca="1" si="25"/>
        <v>12</v>
      </c>
      <c r="T193" t="s">
        <v>230</v>
      </c>
      <c r="U193" t="str">
        <f t="shared" ca="1" si="18"/>
        <v>\\(\\quad 1176　÷　98　=　 \\)</v>
      </c>
      <c r="V193" t="str">
        <f t="shared" ca="1" si="19"/>
        <v>\\(\\quad 12 \\)</v>
      </c>
    </row>
    <row r="194" spans="1:22" x14ac:dyDescent="0.55000000000000004">
      <c r="A194" s="51" t="s">
        <v>60</v>
      </c>
      <c r="B194" s="51"/>
      <c r="C194" s="50" t="s">
        <v>170</v>
      </c>
      <c r="D194" s="50" t="str">
        <f t="shared" ca="1" si="22"/>
        <v>\\(\\quad 663　÷　51　=　 \\)</v>
      </c>
      <c r="E194" s="50" t="str">
        <f t="shared" ca="1" si="23"/>
        <v>\\(\\quad 13 \\)</v>
      </c>
      <c r="F194" s="50" t="s">
        <v>62</v>
      </c>
      <c r="G194" s="50"/>
      <c r="H194" s="50"/>
      <c r="I194" s="89" t="str">
        <f t="shared" ca="1" si="24"/>
        <v>INSERT INTO math(tangen,question,answer,editor,date,count) VALUES('m2300','\\(\\quad 663　÷　51　=　 \\)','\\(\\quad 13 \\)','harazono',NOW(),0);</v>
      </c>
      <c r="J194" s="78" t="s">
        <v>229</v>
      </c>
      <c r="K194" s="1">
        <f t="shared" ca="1" si="20"/>
        <v>663</v>
      </c>
      <c r="L194" t="s">
        <v>241</v>
      </c>
      <c r="M194" s="1">
        <f t="shared" ca="1" si="26"/>
        <v>51</v>
      </c>
      <c r="N194" t="s">
        <v>234</v>
      </c>
      <c r="O194" t="s">
        <v>230</v>
      </c>
      <c r="P194" s="78" t="s">
        <v>229</v>
      </c>
      <c r="Q194" s="1">
        <f t="shared" ca="1" si="25"/>
        <v>13</v>
      </c>
      <c r="T194" t="s">
        <v>230</v>
      </c>
      <c r="U194" t="str">
        <f t="shared" ca="1" si="18"/>
        <v>\\(\\quad 663　÷　51　=　 \\)</v>
      </c>
      <c r="V194" t="str">
        <f t="shared" ca="1" si="19"/>
        <v>\\(\\quad 13 \\)</v>
      </c>
    </row>
    <row r="195" spans="1:22" x14ac:dyDescent="0.55000000000000004">
      <c r="A195" s="51" t="s">
        <v>60</v>
      </c>
      <c r="B195" s="51"/>
      <c r="C195" s="50" t="s">
        <v>170</v>
      </c>
      <c r="D195" s="50" t="str">
        <f t="shared" ca="1" si="22"/>
        <v>\\(\\quad 540　÷　36　=　 \\)</v>
      </c>
      <c r="E195" s="50" t="str">
        <f t="shared" ca="1" si="23"/>
        <v>\\(\\quad 15 \\)</v>
      </c>
      <c r="F195" s="50" t="s">
        <v>62</v>
      </c>
      <c r="G195" s="50"/>
      <c r="H195" s="50"/>
      <c r="I195" s="89" t="str">
        <f t="shared" ca="1" si="24"/>
        <v>INSERT INTO math(tangen,question,answer,editor,date,count) VALUES('m2300','\\(\\quad 540　÷　36　=　 \\)','\\(\\quad 15 \\)','harazono',NOW(),0);</v>
      </c>
      <c r="J195" s="78" t="s">
        <v>229</v>
      </c>
      <c r="K195" s="1">
        <f t="shared" ca="1" si="20"/>
        <v>540</v>
      </c>
      <c r="L195" t="s">
        <v>241</v>
      </c>
      <c r="M195" s="1">
        <f t="shared" ca="1" si="26"/>
        <v>36</v>
      </c>
      <c r="N195" t="s">
        <v>234</v>
      </c>
      <c r="O195" t="s">
        <v>230</v>
      </c>
      <c r="P195" s="78" t="s">
        <v>229</v>
      </c>
      <c r="Q195" s="1">
        <f t="shared" ca="1" si="25"/>
        <v>15</v>
      </c>
      <c r="T195" t="s">
        <v>230</v>
      </c>
      <c r="U195" t="str">
        <f t="shared" ref="U195:U258" ca="1" si="27">J195&amp;K195&amp;L195&amp;M195&amp;N195&amp;O195</f>
        <v>\\(\\quad 540　÷　36　=　 \\)</v>
      </c>
      <c r="V195" t="str">
        <f t="shared" ref="V195:V258" ca="1" si="28">P195&amp;Q195&amp;R195&amp;S195&amp;T195</f>
        <v>\\(\\quad 15 \\)</v>
      </c>
    </row>
    <row r="196" spans="1:22" x14ac:dyDescent="0.55000000000000004">
      <c r="A196" s="51" t="s">
        <v>60</v>
      </c>
      <c r="B196" s="51"/>
      <c r="C196" s="50" t="s">
        <v>170</v>
      </c>
      <c r="D196" s="50" t="str">
        <f t="shared" ca="1" si="22"/>
        <v>\\(\\quad 720　÷　48　=　 \\)</v>
      </c>
      <c r="E196" s="50" t="str">
        <f t="shared" ca="1" si="23"/>
        <v>\\(\\quad 15 \\)</v>
      </c>
      <c r="F196" s="50" t="s">
        <v>62</v>
      </c>
      <c r="G196" s="50"/>
      <c r="H196" s="50"/>
      <c r="I196" s="89" t="str">
        <f t="shared" ca="1" si="24"/>
        <v>INSERT INTO math(tangen,question,answer,editor,date,count) VALUES('m2300','\\(\\quad 720　÷　48　=　 \\)','\\(\\quad 15 \\)','harazono',NOW(),0);</v>
      </c>
      <c r="J196" s="78" t="s">
        <v>229</v>
      </c>
      <c r="K196" s="1">
        <f t="shared" ca="1" si="20"/>
        <v>720</v>
      </c>
      <c r="L196" t="s">
        <v>241</v>
      </c>
      <c r="M196" s="1">
        <f t="shared" ca="1" si="26"/>
        <v>48</v>
      </c>
      <c r="N196" t="s">
        <v>234</v>
      </c>
      <c r="O196" t="s">
        <v>230</v>
      </c>
      <c r="P196" s="78" t="s">
        <v>229</v>
      </c>
      <c r="Q196" s="1">
        <f t="shared" ca="1" si="25"/>
        <v>15</v>
      </c>
      <c r="T196" t="s">
        <v>230</v>
      </c>
      <c r="U196" t="str">
        <f t="shared" ca="1" si="27"/>
        <v>\\(\\quad 720　÷　48　=　 \\)</v>
      </c>
      <c r="V196" t="str">
        <f t="shared" ca="1" si="28"/>
        <v>\\(\\quad 15 \\)</v>
      </c>
    </row>
    <row r="197" spans="1:22" x14ac:dyDescent="0.55000000000000004">
      <c r="A197" s="51" t="s">
        <v>60</v>
      </c>
      <c r="B197" s="51"/>
      <c r="C197" s="50" t="s">
        <v>170</v>
      </c>
      <c r="D197" s="50" t="str">
        <f t="shared" ca="1" si="22"/>
        <v>\\(\\quad 1513　÷　89　=　 \\)</v>
      </c>
      <c r="E197" s="50" t="str">
        <f t="shared" ca="1" si="23"/>
        <v>\\(\\quad 17 \\)</v>
      </c>
      <c r="F197" s="50" t="s">
        <v>62</v>
      </c>
      <c r="G197" s="50"/>
      <c r="H197" s="50"/>
      <c r="I197" s="89" t="str">
        <f t="shared" ca="1" si="24"/>
        <v>INSERT INTO math(tangen,question,answer,editor,date,count) VALUES('m2300','\\(\\quad 1513　÷　89　=　 \\)','\\(\\quad 17 \\)','harazono',NOW(),0);</v>
      </c>
      <c r="J197" s="78" t="s">
        <v>229</v>
      </c>
      <c r="K197" s="1">
        <f t="shared" ca="1" si="20"/>
        <v>1513</v>
      </c>
      <c r="L197" t="s">
        <v>241</v>
      </c>
      <c r="M197" s="1">
        <f t="shared" ca="1" si="26"/>
        <v>89</v>
      </c>
      <c r="N197" t="s">
        <v>234</v>
      </c>
      <c r="O197" t="s">
        <v>230</v>
      </c>
      <c r="P197" s="78" t="s">
        <v>229</v>
      </c>
      <c r="Q197" s="1">
        <f t="shared" ca="1" si="25"/>
        <v>17</v>
      </c>
      <c r="T197" t="s">
        <v>230</v>
      </c>
      <c r="U197" t="str">
        <f t="shared" ca="1" si="27"/>
        <v>\\(\\quad 1513　÷　89　=　 \\)</v>
      </c>
      <c r="V197" t="str">
        <f t="shared" ca="1" si="28"/>
        <v>\\(\\quad 17 \\)</v>
      </c>
    </row>
    <row r="198" spans="1:22" x14ac:dyDescent="0.55000000000000004">
      <c r="A198" s="51" t="s">
        <v>60</v>
      </c>
      <c r="B198" s="51"/>
      <c r="C198" s="50" t="s">
        <v>170</v>
      </c>
      <c r="D198" s="50" t="str">
        <f t="shared" ca="1" si="22"/>
        <v>\\(\\quad 675　÷　45　=　 \\)</v>
      </c>
      <c r="E198" s="50" t="str">
        <f t="shared" ca="1" si="23"/>
        <v>\\(\\quad 15 \\)</v>
      </c>
      <c r="F198" s="50" t="s">
        <v>62</v>
      </c>
      <c r="G198" s="50"/>
      <c r="H198" s="50"/>
      <c r="I198" s="89" t="str">
        <f t="shared" ca="1" si="24"/>
        <v>INSERT INTO math(tangen,question,answer,editor,date,count) VALUES('m2300','\\(\\quad 675　÷　45　=　 \\)','\\(\\quad 15 \\)','harazono',NOW(),0);</v>
      </c>
      <c r="J198" s="78" t="s">
        <v>229</v>
      </c>
      <c r="K198" s="1">
        <f t="shared" ca="1" si="20"/>
        <v>675</v>
      </c>
      <c r="L198" t="s">
        <v>241</v>
      </c>
      <c r="M198" s="1">
        <f t="shared" ca="1" si="26"/>
        <v>45</v>
      </c>
      <c r="N198" t="s">
        <v>234</v>
      </c>
      <c r="O198" t="s">
        <v>230</v>
      </c>
      <c r="P198" s="78" t="s">
        <v>229</v>
      </c>
      <c r="Q198" s="1">
        <f t="shared" ca="1" si="25"/>
        <v>15</v>
      </c>
      <c r="T198" t="s">
        <v>230</v>
      </c>
      <c r="U198" t="str">
        <f t="shared" ca="1" si="27"/>
        <v>\\(\\quad 675　÷　45　=　 \\)</v>
      </c>
      <c r="V198" t="str">
        <f t="shared" ca="1" si="28"/>
        <v>\\(\\quad 15 \\)</v>
      </c>
    </row>
    <row r="199" spans="1:22" x14ac:dyDescent="0.55000000000000004">
      <c r="A199" s="51" t="s">
        <v>60</v>
      </c>
      <c r="B199" s="51"/>
      <c r="C199" s="50" t="s">
        <v>170</v>
      </c>
      <c r="D199" s="50" t="str">
        <f t="shared" ca="1" si="22"/>
        <v>\\(\\quad 1278　÷　71　=　 \\)</v>
      </c>
      <c r="E199" s="50" t="str">
        <f t="shared" ca="1" si="23"/>
        <v>\\(\\quad 18 \\)</v>
      </c>
      <c r="F199" s="50" t="s">
        <v>62</v>
      </c>
      <c r="G199" s="50"/>
      <c r="H199" s="50"/>
      <c r="I199" s="89" t="str">
        <f t="shared" ca="1" si="24"/>
        <v>INSERT INTO math(tangen,question,answer,editor,date,count) VALUES('m2300','\\(\\quad 1278　÷　71　=　 \\)','\\(\\quad 18 \\)','harazono',NOW(),0);</v>
      </c>
      <c r="J199" s="78" t="s">
        <v>229</v>
      </c>
      <c r="K199" s="1">
        <f t="shared" ca="1" si="20"/>
        <v>1278</v>
      </c>
      <c r="L199" t="s">
        <v>241</v>
      </c>
      <c r="M199" s="1">
        <f t="shared" ca="1" si="26"/>
        <v>71</v>
      </c>
      <c r="N199" t="s">
        <v>234</v>
      </c>
      <c r="O199" t="s">
        <v>230</v>
      </c>
      <c r="P199" s="78" t="s">
        <v>229</v>
      </c>
      <c r="Q199" s="1">
        <f t="shared" ca="1" si="25"/>
        <v>18</v>
      </c>
      <c r="T199" t="s">
        <v>230</v>
      </c>
      <c r="U199" t="str">
        <f t="shared" ca="1" si="27"/>
        <v>\\(\\quad 1278　÷　71　=　 \\)</v>
      </c>
      <c r="V199" t="str">
        <f t="shared" ca="1" si="28"/>
        <v>\\(\\quad 18 \\)</v>
      </c>
    </row>
    <row r="200" spans="1:22" x14ac:dyDescent="0.55000000000000004">
      <c r="A200" s="51" t="s">
        <v>60</v>
      </c>
      <c r="B200" s="51"/>
      <c r="C200" s="50" t="s">
        <v>170</v>
      </c>
      <c r="D200" s="50" t="str">
        <f t="shared" ca="1" si="22"/>
        <v>\\(\\quad 304　÷　19　=　 \\)</v>
      </c>
      <c r="E200" s="50" t="str">
        <f t="shared" ca="1" si="23"/>
        <v>\\(\\quad 16 \\)</v>
      </c>
      <c r="F200" s="50" t="s">
        <v>62</v>
      </c>
      <c r="G200" s="50"/>
      <c r="H200" s="50"/>
      <c r="I200" s="89" t="str">
        <f t="shared" ca="1" si="24"/>
        <v>INSERT INTO math(tangen,question,answer,editor,date,count) VALUES('m2300','\\(\\quad 304　÷　19　=　 \\)','\\(\\quad 16 \\)','harazono',NOW(),0);</v>
      </c>
      <c r="J200" s="78" t="s">
        <v>229</v>
      </c>
      <c r="K200" s="1">
        <f t="shared" ca="1" si="20"/>
        <v>304</v>
      </c>
      <c r="L200" t="s">
        <v>241</v>
      </c>
      <c r="M200" s="1">
        <f t="shared" ca="1" si="26"/>
        <v>19</v>
      </c>
      <c r="N200" t="s">
        <v>234</v>
      </c>
      <c r="O200" t="s">
        <v>230</v>
      </c>
      <c r="P200" s="78" t="s">
        <v>229</v>
      </c>
      <c r="Q200" s="1">
        <f t="shared" ca="1" si="25"/>
        <v>16</v>
      </c>
      <c r="T200" t="s">
        <v>230</v>
      </c>
      <c r="U200" t="str">
        <f t="shared" ca="1" si="27"/>
        <v>\\(\\quad 304　÷　19　=　 \\)</v>
      </c>
      <c r="V200" t="str">
        <f t="shared" ca="1" si="28"/>
        <v>\\(\\quad 16 \\)</v>
      </c>
    </row>
    <row r="201" spans="1:22" x14ac:dyDescent="0.55000000000000004">
      <c r="A201" s="51" t="s">
        <v>60</v>
      </c>
      <c r="B201" s="51"/>
      <c r="C201" s="50" t="s">
        <v>170</v>
      </c>
      <c r="D201" s="50" t="str">
        <f t="shared" ca="1" si="22"/>
        <v>\\(\\quad 240　÷　15　=　 \\)</v>
      </c>
      <c r="E201" s="50" t="str">
        <f t="shared" ca="1" si="23"/>
        <v>\\(\\quad 16 \\)</v>
      </c>
      <c r="F201" s="50" t="s">
        <v>62</v>
      </c>
      <c r="G201" s="50"/>
      <c r="H201" s="50"/>
      <c r="I201" s="89" t="str">
        <f t="shared" ca="1" si="24"/>
        <v>INSERT INTO math(tangen,question,answer,editor,date,count) VALUES('m2300','\\(\\quad 240　÷　15　=　 \\)','\\(\\quad 16 \\)','harazono',NOW(),0);</v>
      </c>
      <c r="J201" s="78" t="s">
        <v>229</v>
      </c>
      <c r="K201" s="1">
        <f t="shared" ca="1" si="20"/>
        <v>240</v>
      </c>
      <c r="L201" t="s">
        <v>241</v>
      </c>
      <c r="M201" s="1">
        <f t="shared" ca="1" si="26"/>
        <v>15</v>
      </c>
      <c r="N201" t="s">
        <v>234</v>
      </c>
      <c r="O201" t="s">
        <v>230</v>
      </c>
      <c r="P201" s="78" t="s">
        <v>229</v>
      </c>
      <c r="Q201" s="1">
        <f t="shared" ca="1" si="25"/>
        <v>16</v>
      </c>
      <c r="T201" t="s">
        <v>230</v>
      </c>
      <c r="U201" t="str">
        <f t="shared" ca="1" si="27"/>
        <v>\\(\\quad 240　÷　15　=　 \\)</v>
      </c>
      <c r="V201" t="str">
        <f t="shared" ca="1" si="28"/>
        <v>\\(\\quad 16 \\)</v>
      </c>
    </row>
    <row r="202" spans="1:22" x14ac:dyDescent="0.55000000000000004">
      <c r="A202" s="51" t="s">
        <v>60</v>
      </c>
      <c r="B202" s="51"/>
      <c r="C202" s="50" t="s">
        <v>170</v>
      </c>
      <c r="D202" s="50" t="str">
        <f t="shared" ca="1" si="22"/>
        <v>\\(\\quad 340　÷　34　=　 \\)</v>
      </c>
      <c r="E202" s="50" t="str">
        <f t="shared" ca="1" si="23"/>
        <v>\\(\\quad 10 \\)</v>
      </c>
      <c r="F202" s="50" t="s">
        <v>62</v>
      </c>
      <c r="G202" s="50"/>
      <c r="H202" s="50"/>
      <c r="I202" s="89" t="str">
        <f t="shared" ca="1" si="24"/>
        <v>INSERT INTO math(tangen,question,answer,editor,date,count) VALUES('m2300','\\(\\quad 340　÷　34　=　 \\)','\\(\\quad 10 \\)','harazono',NOW(),0);</v>
      </c>
      <c r="J202" s="78" t="s">
        <v>229</v>
      </c>
      <c r="K202" s="1">
        <f t="shared" ca="1" si="20"/>
        <v>340</v>
      </c>
      <c r="L202" t="s">
        <v>241</v>
      </c>
      <c r="M202" s="1">
        <f t="shared" ca="1" si="26"/>
        <v>34</v>
      </c>
      <c r="N202" t="s">
        <v>234</v>
      </c>
      <c r="O202" t="s">
        <v>230</v>
      </c>
      <c r="P202" s="78" t="s">
        <v>229</v>
      </c>
      <c r="Q202" s="1">
        <f t="shared" ca="1" si="25"/>
        <v>10</v>
      </c>
      <c r="T202" t="s">
        <v>230</v>
      </c>
      <c r="U202" t="str">
        <f t="shared" ca="1" si="27"/>
        <v>\\(\\quad 340　÷　34　=　 \\)</v>
      </c>
      <c r="V202" t="str">
        <f t="shared" ca="1" si="28"/>
        <v>\\(\\quad 10 \\)</v>
      </c>
    </row>
    <row r="203" spans="1:22" x14ac:dyDescent="0.55000000000000004">
      <c r="A203" s="51" t="s">
        <v>60</v>
      </c>
      <c r="B203" s="51"/>
      <c r="C203" s="50" t="s">
        <v>170</v>
      </c>
      <c r="D203" s="50" t="str">
        <f t="shared" ca="1" si="22"/>
        <v>\\(\\quad 752　÷　47　=　 \\)</v>
      </c>
      <c r="E203" s="50" t="str">
        <f t="shared" ca="1" si="23"/>
        <v>\\(\\quad 16 \\)</v>
      </c>
      <c r="F203" s="50" t="s">
        <v>62</v>
      </c>
      <c r="G203" s="50"/>
      <c r="H203" s="50"/>
      <c r="I203" s="89" t="str">
        <f t="shared" ca="1" si="24"/>
        <v>INSERT INTO math(tangen,question,answer,editor,date,count) VALUES('m2300','\\(\\quad 752　÷　47　=　 \\)','\\(\\quad 16 \\)','harazono',NOW(),0);</v>
      </c>
      <c r="J203" s="78" t="s">
        <v>229</v>
      </c>
      <c r="K203" s="1">
        <f t="shared" ca="1" si="20"/>
        <v>752</v>
      </c>
      <c r="L203" t="s">
        <v>241</v>
      </c>
      <c r="M203" s="1">
        <f t="shared" ca="1" si="26"/>
        <v>47</v>
      </c>
      <c r="N203" t="s">
        <v>234</v>
      </c>
      <c r="O203" t="s">
        <v>230</v>
      </c>
      <c r="P203" s="78" t="s">
        <v>229</v>
      </c>
      <c r="Q203" s="1">
        <f t="shared" ca="1" si="25"/>
        <v>16</v>
      </c>
      <c r="T203" t="s">
        <v>230</v>
      </c>
      <c r="U203" t="str">
        <f t="shared" ca="1" si="27"/>
        <v>\\(\\quad 752　÷　47　=　 \\)</v>
      </c>
      <c r="V203" t="str">
        <f t="shared" ca="1" si="28"/>
        <v>\\(\\quad 16 \\)</v>
      </c>
    </row>
    <row r="204" spans="1:22" x14ac:dyDescent="0.55000000000000004">
      <c r="A204" s="51" t="s">
        <v>60</v>
      </c>
      <c r="B204" s="51"/>
      <c r="C204" s="50" t="s">
        <v>170</v>
      </c>
      <c r="D204" s="50" t="str">
        <f t="shared" ca="1" si="22"/>
        <v>\\(\\quad 722　÷　38　=　 \\)</v>
      </c>
      <c r="E204" s="50" t="str">
        <f t="shared" ca="1" si="23"/>
        <v>\\(\\quad 19 \\)</v>
      </c>
      <c r="F204" s="50" t="s">
        <v>62</v>
      </c>
      <c r="G204" s="50"/>
      <c r="H204" s="50"/>
      <c r="I204" s="89" t="str">
        <f t="shared" ca="1" si="24"/>
        <v>INSERT INTO math(tangen,question,answer,editor,date,count) VALUES('m2300','\\(\\quad 722　÷　38　=　 \\)','\\(\\quad 19 \\)','harazono',NOW(),0);</v>
      </c>
      <c r="J204" s="78" t="s">
        <v>229</v>
      </c>
      <c r="K204" s="1">
        <f t="shared" ref="K204:K267" ca="1" si="29">Q204*M204</f>
        <v>722</v>
      </c>
      <c r="L204" t="s">
        <v>241</v>
      </c>
      <c r="M204" s="1">
        <f t="shared" ca="1" si="26"/>
        <v>38</v>
      </c>
      <c r="N204" t="s">
        <v>234</v>
      </c>
      <c r="O204" t="s">
        <v>230</v>
      </c>
      <c r="P204" s="78" t="s">
        <v>229</v>
      </c>
      <c r="Q204" s="1">
        <f t="shared" ca="1" si="25"/>
        <v>19</v>
      </c>
      <c r="T204" t="s">
        <v>230</v>
      </c>
      <c r="U204" t="str">
        <f t="shared" ca="1" si="27"/>
        <v>\\(\\quad 722　÷　38　=　 \\)</v>
      </c>
      <c r="V204" t="str">
        <f t="shared" ca="1" si="28"/>
        <v>\\(\\quad 19 \\)</v>
      </c>
    </row>
    <row r="205" spans="1:22" x14ac:dyDescent="0.55000000000000004">
      <c r="A205" s="51" t="s">
        <v>60</v>
      </c>
      <c r="B205" s="51"/>
      <c r="C205" s="50" t="s">
        <v>170</v>
      </c>
      <c r="D205" s="50" t="str">
        <f t="shared" ca="1" si="22"/>
        <v>\\(\\quad 247　÷　13　=　 \\)</v>
      </c>
      <c r="E205" s="50" t="str">
        <f t="shared" ca="1" si="23"/>
        <v>\\(\\quad 19 \\)</v>
      </c>
      <c r="F205" s="50" t="s">
        <v>62</v>
      </c>
      <c r="G205" s="50"/>
      <c r="H205" s="50"/>
      <c r="I205" s="89" t="str">
        <f t="shared" ca="1" si="24"/>
        <v>INSERT INTO math(tangen,question,answer,editor,date,count) VALUES('m2300','\\(\\quad 247　÷　13　=　 \\)','\\(\\quad 19 \\)','harazono',NOW(),0);</v>
      </c>
      <c r="J205" s="78" t="s">
        <v>229</v>
      </c>
      <c r="K205" s="1">
        <f t="shared" ca="1" si="29"/>
        <v>247</v>
      </c>
      <c r="L205" t="s">
        <v>241</v>
      </c>
      <c r="M205" s="1">
        <f t="shared" ca="1" si="26"/>
        <v>13</v>
      </c>
      <c r="N205" t="s">
        <v>234</v>
      </c>
      <c r="O205" t="s">
        <v>230</v>
      </c>
      <c r="P205" s="78" t="s">
        <v>229</v>
      </c>
      <c r="Q205" s="1">
        <f t="shared" ca="1" si="25"/>
        <v>19</v>
      </c>
      <c r="T205" t="s">
        <v>230</v>
      </c>
      <c r="U205" t="str">
        <f t="shared" ca="1" si="27"/>
        <v>\\(\\quad 247　÷　13　=　 \\)</v>
      </c>
      <c r="V205" t="str">
        <f t="shared" ca="1" si="28"/>
        <v>\\(\\quad 19 \\)</v>
      </c>
    </row>
    <row r="206" spans="1:22" x14ac:dyDescent="0.55000000000000004">
      <c r="A206" s="51" t="s">
        <v>60</v>
      </c>
      <c r="B206" s="51"/>
      <c r="C206" s="50" t="s">
        <v>170</v>
      </c>
      <c r="D206" s="50" t="str">
        <f t="shared" ca="1" si="22"/>
        <v>\\(\\quad 315　÷　21　=　 \\)</v>
      </c>
      <c r="E206" s="50" t="str">
        <f t="shared" ca="1" si="23"/>
        <v>\\(\\quad 15 \\)</v>
      </c>
      <c r="F206" s="50" t="s">
        <v>62</v>
      </c>
      <c r="G206" s="50"/>
      <c r="H206" s="50"/>
      <c r="I206" s="89" t="str">
        <f t="shared" ca="1" si="24"/>
        <v>INSERT INTO math(tangen,question,answer,editor,date,count) VALUES('m2300','\\(\\quad 315　÷　21　=　 \\)','\\(\\quad 15 \\)','harazono',NOW(),0);</v>
      </c>
      <c r="J206" s="78" t="s">
        <v>229</v>
      </c>
      <c r="K206" s="1">
        <f t="shared" ca="1" si="29"/>
        <v>315</v>
      </c>
      <c r="L206" t="s">
        <v>241</v>
      </c>
      <c r="M206" s="1">
        <f t="shared" ca="1" si="26"/>
        <v>21</v>
      </c>
      <c r="N206" t="s">
        <v>234</v>
      </c>
      <c r="O206" t="s">
        <v>230</v>
      </c>
      <c r="P206" s="78" t="s">
        <v>229</v>
      </c>
      <c r="Q206" s="1">
        <f t="shared" ca="1" si="25"/>
        <v>15</v>
      </c>
      <c r="T206" t="s">
        <v>230</v>
      </c>
      <c r="U206" t="str">
        <f t="shared" ca="1" si="27"/>
        <v>\\(\\quad 315　÷　21　=　 \\)</v>
      </c>
      <c r="V206" t="str">
        <f t="shared" ca="1" si="28"/>
        <v>\\(\\quad 15 \\)</v>
      </c>
    </row>
    <row r="207" spans="1:22" x14ac:dyDescent="0.55000000000000004">
      <c r="A207" s="51" t="s">
        <v>60</v>
      </c>
      <c r="B207" s="51"/>
      <c r="C207" s="50" t="s">
        <v>170</v>
      </c>
      <c r="D207" s="50" t="str">
        <f t="shared" ca="1" si="22"/>
        <v>\\(\\quad 1862　÷　98　=　 \\)</v>
      </c>
      <c r="E207" s="50" t="str">
        <f t="shared" ca="1" si="23"/>
        <v>\\(\\quad 19 \\)</v>
      </c>
      <c r="F207" s="50" t="s">
        <v>62</v>
      </c>
      <c r="G207" s="50"/>
      <c r="H207" s="50"/>
      <c r="I207" s="89" t="str">
        <f t="shared" ca="1" si="24"/>
        <v>INSERT INTO math(tangen,question,answer,editor,date,count) VALUES('m2300','\\(\\quad 1862　÷　98　=　 \\)','\\(\\quad 19 \\)','harazono',NOW(),0);</v>
      </c>
      <c r="J207" s="78" t="s">
        <v>229</v>
      </c>
      <c r="K207" s="1">
        <f t="shared" ca="1" si="29"/>
        <v>1862</v>
      </c>
      <c r="L207" t="s">
        <v>241</v>
      </c>
      <c r="M207" s="1">
        <f t="shared" ca="1" si="26"/>
        <v>98</v>
      </c>
      <c r="N207" t="s">
        <v>234</v>
      </c>
      <c r="O207" t="s">
        <v>230</v>
      </c>
      <c r="P207" s="78" t="s">
        <v>229</v>
      </c>
      <c r="Q207" s="1">
        <f t="shared" ca="1" si="25"/>
        <v>19</v>
      </c>
      <c r="T207" t="s">
        <v>230</v>
      </c>
      <c r="U207" t="str">
        <f t="shared" ca="1" si="27"/>
        <v>\\(\\quad 1862　÷　98　=　 \\)</v>
      </c>
      <c r="V207" t="str">
        <f t="shared" ca="1" si="28"/>
        <v>\\(\\quad 19 \\)</v>
      </c>
    </row>
    <row r="208" spans="1:22" x14ac:dyDescent="0.55000000000000004">
      <c r="A208" s="51" t="s">
        <v>60</v>
      </c>
      <c r="B208" s="51"/>
      <c r="C208" s="50" t="s">
        <v>170</v>
      </c>
      <c r="D208" s="50" t="str">
        <f t="shared" ca="1" si="22"/>
        <v>\\(\\quad 611　÷　47　=　 \\)</v>
      </c>
      <c r="E208" s="50" t="str">
        <f t="shared" ca="1" si="23"/>
        <v>\\(\\quad 13 \\)</v>
      </c>
      <c r="F208" s="50" t="s">
        <v>62</v>
      </c>
      <c r="G208" s="50"/>
      <c r="H208" s="50"/>
      <c r="I208" s="89" t="str">
        <f t="shared" ca="1" si="24"/>
        <v>INSERT INTO math(tangen,question,answer,editor,date,count) VALUES('m2300','\\(\\quad 611　÷　47　=　 \\)','\\(\\quad 13 \\)','harazono',NOW(),0);</v>
      </c>
      <c r="J208" s="78" t="s">
        <v>229</v>
      </c>
      <c r="K208" s="1">
        <f t="shared" ca="1" si="29"/>
        <v>611</v>
      </c>
      <c r="L208" t="s">
        <v>241</v>
      </c>
      <c r="M208" s="1">
        <f t="shared" ca="1" si="26"/>
        <v>47</v>
      </c>
      <c r="N208" t="s">
        <v>234</v>
      </c>
      <c r="O208" t="s">
        <v>230</v>
      </c>
      <c r="P208" s="78" t="s">
        <v>229</v>
      </c>
      <c r="Q208" s="1">
        <f t="shared" ca="1" si="25"/>
        <v>13</v>
      </c>
      <c r="T208" t="s">
        <v>230</v>
      </c>
      <c r="U208" t="str">
        <f t="shared" ca="1" si="27"/>
        <v>\\(\\quad 611　÷　47　=　 \\)</v>
      </c>
      <c r="V208" t="str">
        <f t="shared" ca="1" si="28"/>
        <v>\\(\\quad 13 \\)</v>
      </c>
    </row>
    <row r="209" spans="1:22" x14ac:dyDescent="0.55000000000000004">
      <c r="A209" s="51" t="s">
        <v>60</v>
      </c>
      <c r="B209" s="51"/>
      <c r="C209" s="50" t="s">
        <v>170</v>
      </c>
      <c r="D209" s="50" t="str">
        <f t="shared" ca="1" si="22"/>
        <v>\\(\\quad 986　÷　58　=　 \\)</v>
      </c>
      <c r="E209" s="50" t="str">
        <f t="shared" ca="1" si="23"/>
        <v>\\(\\quad 17 \\)</v>
      </c>
      <c r="F209" s="50" t="s">
        <v>62</v>
      </c>
      <c r="G209" s="50"/>
      <c r="H209" s="50"/>
      <c r="I209" s="89" t="str">
        <f t="shared" ca="1" si="24"/>
        <v>INSERT INTO math(tangen,question,answer,editor,date,count) VALUES('m2300','\\(\\quad 986　÷　58　=　 \\)','\\(\\quad 17 \\)','harazono',NOW(),0);</v>
      </c>
      <c r="J209" s="78" t="s">
        <v>229</v>
      </c>
      <c r="K209" s="1">
        <f t="shared" ca="1" si="29"/>
        <v>986</v>
      </c>
      <c r="L209" t="s">
        <v>241</v>
      </c>
      <c r="M209" s="1">
        <f t="shared" ca="1" si="26"/>
        <v>58</v>
      </c>
      <c r="N209" t="s">
        <v>234</v>
      </c>
      <c r="O209" t="s">
        <v>230</v>
      </c>
      <c r="P209" s="78" t="s">
        <v>229</v>
      </c>
      <c r="Q209" s="1">
        <f t="shared" ca="1" si="25"/>
        <v>17</v>
      </c>
      <c r="T209" t="s">
        <v>230</v>
      </c>
      <c r="U209" t="str">
        <f t="shared" ca="1" si="27"/>
        <v>\\(\\quad 986　÷　58　=　 \\)</v>
      </c>
      <c r="V209" t="str">
        <f t="shared" ca="1" si="28"/>
        <v>\\(\\quad 17 \\)</v>
      </c>
    </row>
    <row r="210" spans="1:22" x14ac:dyDescent="0.55000000000000004">
      <c r="A210" s="51" t="s">
        <v>60</v>
      </c>
      <c r="B210" s="51"/>
      <c r="C210" s="50" t="s">
        <v>170</v>
      </c>
      <c r="D210" s="50" t="str">
        <f t="shared" ca="1" si="22"/>
        <v>\\(\\quad 1406　÷　74　=　 \\)</v>
      </c>
      <c r="E210" s="50" t="str">
        <f t="shared" ca="1" si="23"/>
        <v>\\(\\quad 19 \\)</v>
      </c>
      <c r="F210" s="50" t="s">
        <v>62</v>
      </c>
      <c r="G210" s="50"/>
      <c r="H210" s="50"/>
      <c r="I210" s="89" t="str">
        <f t="shared" ca="1" si="24"/>
        <v>INSERT INTO math(tangen,question,answer,editor,date,count) VALUES('m2300','\\(\\quad 1406　÷　74　=　 \\)','\\(\\quad 19 \\)','harazono',NOW(),0);</v>
      </c>
      <c r="J210" s="78" t="s">
        <v>229</v>
      </c>
      <c r="K210" s="1">
        <f t="shared" ca="1" si="29"/>
        <v>1406</v>
      </c>
      <c r="L210" t="s">
        <v>241</v>
      </c>
      <c r="M210" s="1">
        <f t="shared" ca="1" si="26"/>
        <v>74</v>
      </c>
      <c r="N210" t="s">
        <v>234</v>
      </c>
      <c r="O210" t="s">
        <v>230</v>
      </c>
      <c r="P210" s="78" t="s">
        <v>229</v>
      </c>
      <c r="Q210" s="1">
        <f t="shared" ca="1" si="25"/>
        <v>19</v>
      </c>
      <c r="T210" t="s">
        <v>230</v>
      </c>
      <c r="U210" t="str">
        <f t="shared" ca="1" si="27"/>
        <v>\\(\\quad 1406　÷　74　=　 \\)</v>
      </c>
      <c r="V210" t="str">
        <f t="shared" ca="1" si="28"/>
        <v>\\(\\quad 19 \\)</v>
      </c>
    </row>
    <row r="211" spans="1:22" x14ac:dyDescent="0.55000000000000004">
      <c r="A211" s="51" t="s">
        <v>60</v>
      </c>
      <c r="B211" s="51"/>
      <c r="C211" s="50" t="s">
        <v>170</v>
      </c>
      <c r="D211" s="50" t="str">
        <f t="shared" ca="1" si="22"/>
        <v>\\(\\quad 948　÷　79　=　 \\)</v>
      </c>
      <c r="E211" s="50" t="str">
        <f t="shared" ca="1" si="23"/>
        <v>\\(\\quad 12 \\)</v>
      </c>
      <c r="F211" s="50" t="s">
        <v>62</v>
      </c>
      <c r="G211" s="50"/>
      <c r="H211" s="50"/>
      <c r="I211" s="89" t="str">
        <f t="shared" ca="1" si="24"/>
        <v>INSERT INTO math(tangen,question,answer,editor,date,count) VALUES('m2300','\\(\\quad 948　÷　79　=　 \\)','\\(\\quad 12 \\)','harazono',NOW(),0);</v>
      </c>
      <c r="J211" s="78" t="s">
        <v>229</v>
      </c>
      <c r="K211" s="1">
        <f t="shared" ca="1" si="29"/>
        <v>948</v>
      </c>
      <c r="L211" t="s">
        <v>241</v>
      </c>
      <c r="M211" s="1">
        <f t="shared" ca="1" si="26"/>
        <v>79</v>
      </c>
      <c r="N211" t="s">
        <v>234</v>
      </c>
      <c r="O211" t="s">
        <v>230</v>
      </c>
      <c r="P211" s="78" t="s">
        <v>229</v>
      </c>
      <c r="Q211" s="1">
        <f t="shared" ca="1" si="25"/>
        <v>12</v>
      </c>
      <c r="T211" t="s">
        <v>230</v>
      </c>
      <c r="U211" t="str">
        <f t="shared" ca="1" si="27"/>
        <v>\\(\\quad 948　÷　79　=　 \\)</v>
      </c>
      <c r="V211" t="str">
        <f t="shared" ca="1" si="28"/>
        <v>\\(\\quad 12 \\)</v>
      </c>
    </row>
    <row r="212" spans="1:22" x14ac:dyDescent="0.55000000000000004">
      <c r="A212" s="51" t="s">
        <v>60</v>
      </c>
      <c r="B212" s="51"/>
      <c r="C212" s="50" t="s">
        <v>170</v>
      </c>
      <c r="D212" s="50" t="str">
        <f t="shared" ca="1" si="22"/>
        <v>\\(\\quad 560　÷　40　=　 \\)</v>
      </c>
      <c r="E212" s="50" t="str">
        <f t="shared" ca="1" si="23"/>
        <v>\\(\\quad 14 \\)</v>
      </c>
      <c r="F212" s="50" t="s">
        <v>62</v>
      </c>
      <c r="G212" s="50"/>
      <c r="H212" s="50"/>
      <c r="I212" s="89" t="str">
        <f t="shared" ca="1" si="24"/>
        <v>INSERT INTO math(tangen,question,answer,editor,date,count) VALUES('m2300','\\(\\quad 560　÷　40　=　 \\)','\\(\\quad 14 \\)','harazono',NOW(),0);</v>
      </c>
      <c r="J212" s="78" t="s">
        <v>229</v>
      </c>
      <c r="K212" s="1">
        <f t="shared" ca="1" si="29"/>
        <v>560</v>
      </c>
      <c r="L212" t="s">
        <v>241</v>
      </c>
      <c r="M212" s="1">
        <f t="shared" ca="1" si="26"/>
        <v>40</v>
      </c>
      <c r="N212" t="s">
        <v>234</v>
      </c>
      <c r="O212" t="s">
        <v>230</v>
      </c>
      <c r="P212" s="78" t="s">
        <v>229</v>
      </c>
      <c r="Q212" s="1">
        <f t="shared" ca="1" si="25"/>
        <v>14</v>
      </c>
      <c r="T212" t="s">
        <v>230</v>
      </c>
      <c r="U212" t="str">
        <f t="shared" ca="1" si="27"/>
        <v>\\(\\quad 560　÷　40　=　 \\)</v>
      </c>
      <c r="V212" t="str">
        <f t="shared" ca="1" si="28"/>
        <v>\\(\\quad 14 \\)</v>
      </c>
    </row>
    <row r="213" spans="1:22" x14ac:dyDescent="0.55000000000000004">
      <c r="A213" s="51" t="s">
        <v>60</v>
      </c>
      <c r="B213" s="51"/>
      <c r="C213" s="50" t="s">
        <v>170</v>
      </c>
      <c r="D213" s="50" t="str">
        <f t="shared" ca="1" si="22"/>
        <v>\\(\\quad 792　÷　66　=　 \\)</v>
      </c>
      <c r="E213" s="50" t="str">
        <f t="shared" ca="1" si="23"/>
        <v>\\(\\quad 12 \\)</v>
      </c>
      <c r="F213" s="50" t="s">
        <v>62</v>
      </c>
      <c r="G213" s="50"/>
      <c r="H213" s="50"/>
      <c r="I213" s="89" t="str">
        <f t="shared" ca="1" si="24"/>
        <v>INSERT INTO math(tangen,question,answer,editor,date,count) VALUES('m2300','\\(\\quad 792　÷　66　=　 \\)','\\(\\quad 12 \\)','harazono',NOW(),0);</v>
      </c>
      <c r="J213" s="78" t="s">
        <v>229</v>
      </c>
      <c r="K213" s="1">
        <f t="shared" ca="1" si="29"/>
        <v>792</v>
      </c>
      <c r="L213" t="s">
        <v>241</v>
      </c>
      <c r="M213" s="1">
        <f t="shared" ca="1" si="26"/>
        <v>66</v>
      </c>
      <c r="N213" t="s">
        <v>234</v>
      </c>
      <c r="O213" t="s">
        <v>230</v>
      </c>
      <c r="P213" s="78" t="s">
        <v>229</v>
      </c>
      <c r="Q213" s="1">
        <f t="shared" ca="1" si="25"/>
        <v>12</v>
      </c>
      <c r="T213" t="s">
        <v>230</v>
      </c>
      <c r="U213" t="str">
        <f t="shared" ca="1" si="27"/>
        <v>\\(\\quad 792　÷　66　=　 \\)</v>
      </c>
      <c r="V213" t="str">
        <f t="shared" ca="1" si="28"/>
        <v>\\(\\quad 12 \\)</v>
      </c>
    </row>
    <row r="214" spans="1:22" x14ac:dyDescent="0.55000000000000004">
      <c r="A214" s="51" t="s">
        <v>60</v>
      </c>
      <c r="B214" s="51"/>
      <c r="C214" s="50" t="s">
        <v>170</v>
      </c>
      <c r="D214" s="50" t="str">
        <f t="shared" ca="1" si="22"/>
        <v>\\(\\quad 950　÷　95　=　 \\)</v>
      </c>
      <c r="E214" s="50" t="str">
        <f t="shared" ca="1" si="23"/>
        <v>\\(\\quad 10 \\)</v>
      </c>
      <c r="F214" s="50" t="s">
        <v>62</v>
      </c>
      <c r="G214" s="50"/>
      <c r="H214" s="50"/>
      <c r="I214" s="89" t="str">
        <f t="shared" ca="1" si="24"/>
        <v>INSERT INTO math(tangen,question,answer,editor,date,count) VALUES('m2300','\\(\\quad 950　÷　95　=　 \\)','\\(\\quad 10 \\)','harazono',NOW(),0);</v>
      </c>
      <c r="J214" s="78" t="s">
        <v>229</v>
      </c>
      <c r="K214" s="1">
        <f t="shared" ca="1" si="29"/>
        <v>950</v>
      </c>
      <c r="L214" t="s">
        <v>241</v>
      </c>
      <c r="M214" s="1">
        <f t="shared" ca="1" si="26"/>
        <v>95</v>
      </c>
      <c r="N214" t="s">
        <v>234</v>
      </c>
      <c r="O214" t="s">
        <v>230</v>
      </c>
      <c r="P214" s="78" t="s">
        <v>229</v>
      </c>
      <c r="Q214" s="1">
        <f t="shared" ca="1" si="25"/>
        <v>10</v>
      </c>
      <c r="T214" t="s">
        <v>230</v>
      </c>
      <c r="U214" t="str">
        <f t="shared" ca="1" si="27"/>
        <v>\\(\\quad 950　÷　95　=　 \\)</v>
      </c>
      <c r="V214" t="str">
        <f t="shared" ca="1" si="28"/>
        <v>\\(\\quad 10 \\)</v>
      </c>
    </row>
    <row r="215" spans="1:22" x14ac:dyDescent="0.55000000000000004">
      <c r="A215" s="51" t="s">
        <v>60</v>
      </c>
      <c r="B215" s="51"/>
      <c r="C215" s="50" t="s">
        <v>170</v>
      </c>
      <c r="D215" s="50" t="str">
        <f t="shared" ca="1" si="22"/>
        <v>\\(\\quad 540　÷　45　=　 \\)</v>
      </c>
      <c r="E215" s="50" t="str">
        <f t="shared" ca="1" si="23"/>
        <v>\\(\\quad 12 \\)</v>
      </c>
      <c r="F215" s="50" t="s">
        <v>62</v>
      </c>
      <c r="G215" s="50"/>
      <c r="H215" s="50"/>
      <c r="I215" s="89" t="str">
        <f t="shared" ca="1" si="24"/>
        <v>INSERT INTO math(tangen,question,answer,editor,date,count) VALUES('m2300','\\(\\quad 540　÷　45　=　 \\)','\\(\\quad 12 \\)','harazono',NOW(),0);</v>
      </c>
      <c r="J215" s="78" t="s">
        <v>229</v>
      </c>
      <c r="K215" s="1">
        <f t="shared" ca="1" si="29"/>
        <v>540</v>
      </c>
      <c r="L215" t="s">
        <v>241</v>
      </c>
      <c r="M215" s="1">
        <f t="shared" ca="1" si="26"/>
        <v>45</v>
      </c>
      <c r="N215" t="s">
        <v>234</v>
      </c>
      <c r="O215" t="s">
        <v>230</v>
      </c>
      <c r="P215" s="78" t="s">
        <v>229</v>
      </c>
      <c r="Q215" s="1">
        <f t="shared" ca="1" si="25"/>
        <v>12</v>
      </c>
      <c r="T215" t="s">
        <v>230</v>
      </c>
      <c r="U215" t="str">
        <f t="shared" ca="1" si="27"/>
        <v>\\(\\quad 540　÷　45　=　 \\)</v>
      </c>
      <c r="V215" t="str">
        <f t="shared" ca="1" si="28"/>
        <v>\\(\\quad 12 \\)</v>
      </c>
    </row>
    <row r="216" spans="1:22" x14ac:dyDescent="0.55000000000000004">
      <c r="A216" s="51" t="s">
        <v>60</v>
      </c>
      <c r="B216" s="51"/>
      <c r="C216" s="50" t="s">
        <v>170</v>
      </c>
      <c r="D216" s="50" t="str">
        <f t="shared" ca="1" si="22"/>
        <v>\\(\\quad 902　÷　82　=　 \\)</v>
      </c>
      <c r="E216" s="50" t="str">
        <f t="shared" ca="1" si="23"/>
        <v>\\(\\quad 11 \\)</v>
      </c>
      <c r="F216" s="50" t="s">
        <v>62</v>
      </c>
      <c r="G216" s="50"/>
      <c r="H216" s="50"/>
      <c r="I216" s="89" t="str">
        <f t="shared" ca="1" si="24"/>
        <v>INSERT INTO math(tangen,question,answer,editor,date,count) VALUES('m2300','\\(\\quad 902　÷　82　=　 \\)','\\(\\quad 11 \\)','harazono',NOW(),0);</v>
      </c>
      <c r="J216" s="78" t="s">
        <v>229</v>
      </c>
      <c r="K216" s="1">
        <f t="shared" ca="1" si="29"/>
        <v>902</v>
      </c>
      <c r="L216" t="s">
        <v>241</v>
      </c>
      <c r="M216" s="1">
        <f t="shared" ca="1" si="26"/>
        <v>82</v>
      </c>
      <c r="N216" t="s">
        <v>234</v>
      </c>
      <c r="O216" t="s">
        <v>230</v>
      </c>
      <c r="P216" s="78" t="s">
        <v>229</v>
      </c>
      <c r="Q216" s="1">
        <f t="shared" ca="1" si="25"/>
        <v>11</v>
      </c>
      <c r="T216" t="s">
        <v>230</v>
      </c>
      <c r="U216" t="str">
        <f t="shared" ca="1" si="27"/>
        <v>\\(\\quad 902　÷　82　=　 \\)</v>
      </c>
      <c r="V216" t="str">
        <f t="shared" ca="1" si="28"/>
        <v>\\(\\quad 11 \\)</v>
      </c>
    </row>
    <row r="217" spans="1:22" x14ac:dyDescent="0.55000000000000004">
      <c r="A217" s="51" t="s">
        <v>60</v>
      </c>
      <c r="B217" s="51"/>
      <c r="C217" s="50" t="s">
        <v>170</v>
      </c>
      <c r="D217" s="50" t="str">
        <f t="shared" ca="1" si="22"/>
        <v>\\(\\quad 1118　÷　86　=　 \\)</v>
      </c>
      <c r="E217" s="50" t="str">
        <f t="shared" ca="1" si="23"/>
        <v>\\(\\quad 13 \\)</v>
      </c>
      <c r="F217" s="50" t="s">
        <v>62</v>
      </c>
      <c r="G217" s="50"/>
      <c r="H217" s="50"/>
      <c r="I217" s="89" t="str">
        <f t="shared" ca="1" si="24"/>
        <v>INSERT INTO math(tangen,question,answer,editor,date,count) VALUES('m2300','\\(\\quad 1118　÷　86　=　 \\)','\\(\\quad 13 \\)','harazono',NOW(),0);</v>
      </c>
      <c r="J217" s="78" t="s">
        <v>229</v>
      </c>
      <c r="K217" s="1">
        <f t="shared" ca="1" si="29"/>
        <v>1118</v>
      </c>
      <c r="L217" t="s">
        <v>241</v>
      </c>
      <c r="M217" s="1">
        <f t="shared" ca="1" si="26"/>
        <v>86</v>
      </c>
      <c r="N217" t="s">
        <v>234</v>
      </c>
      <c r="O217" t="s">
        <v>230</v>
      </c>
      <c r="P217" s="78" t="s">
        <v>229</v>
      </c>
      <c r="Q217" s="1">
        <f t="shared" ca="1" si="25"/>
        <v>13</v>
      </c>
      <c r="T217" t="s">
        <v>230</v>
      </c>
      <c r="U217" t="str">
        <f t="shared" ca="1" si="27"/>
        <v>\\(\\quad 1118　÷　86　=　 \\)</v>
      </c>
      <c r="V217" t="str">
        <f t="shared" ca="1" si="28"/>
        <v>\\(\\quad 13 \\)</v>
      </c>
    </row>
    <row r="218" spans="1:22" x14ac:dyDescent="0.55000000000000004">
      <c r="A218" s="51" t="s">
        <v>60</v>
      </c>
      <c r="B218" s="51"/>
      <c r="C218" s="50" t="s">
        <v>170</v>
      </c>
      <c r="D218" s="50" t="str">
        <f t="shared" ca="1" si="22"/>
        <v>\\(\\quad 546　÷　39　=　 \\)</v>
      </c>
      <c r="E218" s="50" t="str">
        <f t="shared" ca="1" si="23"/>
        <v>\\(\\quad 14 \\)</v>
      </c>
      <c r="F218" s="50" t="s">
        <v>62</v>
      </c>
      <c r="G218" s="50"/>
      <c r="H218" s="50"/>
      <c r="I218" s="89" t="str">
        <f t="shared" ca="1" si="24"/>
        <v>INSERT INTO math(tangen,question,answer,editor,date,count) VALUES('m2300','\\(\\quad 546　÷　39　=　 \\)','\\(\\quad 14 \\)','harazono',NOW(),0);</v>
      </c>
      <c r="J218" s="78" t="s">
        <v>229</v>
      </c>
      <c r="K218" s="1">
        <f t="shared" ca="1" si="29"/>
        <v>546</v>
      </c>
      <c r="L218" t="s">
        <v>241</v>
      </c>
      <c r="M218" s="1">
        <f t="shared" ca="1" si="26"/>
        <v>39</v>
      </c>
      <c r="N218" t="s">
        <v>234</v>
      </c>
      <c r="O218" t="s">
        <v>230</v>
      </c>
      <c r="P218" s="78" t="s">
        <v>229</v>
      </c>
      <c r="Q218" s="1">
        <f t="shared" ca="1" si="25"/>
        <v>14</v>
      </c>
      <c r="T218" t="s">
        <v>230</v>
      </c>
      <c r="U218" t="str">
        <f t="shared" ca="1" si="27"/>
        <v>\\(\\quad 546　÷　39　=　 \\)</v>
      </c>
      <c r="V218" t="str">
        <f t="shared" ca="1" si="28"/>
        <v>\\(\\quad 14 \\)</v>
      </c>
    </row>
    <row r="219" spans="1:22" x14ac:dyDescent="0.55000000000000004">
      <c r="A219" s="51" t="s">
        <v>60</v>
      </c>
      <c r="B219" s="51"/>
      <c r="C219" s="50" t="s">
        <v>170</v>
      </c>
      <c r="D219" s="50" t="str">
        <f t="shared" ca="1" si="22"/>
        <v>\\(\\quad 737　÷　67　=　 \\)</v>
      </c>
      <c r="E219" s="50" t="str">
        <f t="shared" ca="1" si="23"/>
        <v>\\(\\quad 11 \\)</v>
      </c>
      <c r="F219" s="50" t="s">
        <v>62</v>
      </c>
      <c r="G219" s="50"/>
      <c r="H219" s="50"/>
      <c r="I219" s="89" t="str">
        <f t="shared" ca="1" si="24"/>
        <v>INSERT INTO math(tangen,question,answer,editor,date,count) VALUES('m2300','\\(\\quad 737　÷　67　=　 \\)','\\(\\quad 11 \\)','harazono',NOW(),0);</v>
      </c>
      <c r="J219" s="78" t="s">
        <v>229</v>
      </c>
      <c r="K219" s="1">
        <f t="shared" ca="1" si="29"/>
        <v>737</v>
      </c>
      <c r="L219" t="s">
        <v>241</v>
      </c>
      <c r="M219" s="1">
        <f t="shared" ca="1" si="26"/>
        <v>67</v>
      </c>
      <c r="N219" t="s">
        <v>234</v>
      </c>
      <c r="O219" t="s">
        <v>230</v>
      </c>
      <c r="P219" s="78" t="s">
        <v>229</v>
      </c>
      <c r="Q219" s="1">
        <f t="shared" ca="1" si="25"/>
        <v>11</v>
      </c>
      <c r="T219" t="s">
        <v>230</v>
      </c>
      <c r="U219" t="str">
        <f t="shared" ca="1" si="27"/>
        <v>\\(\\quad 737　÷　67　=　 \\)</v>
      </c>
      <c r="V219" t="str">
        <f t="shared" ca="1" si="28"/>
        <v>\\(\\quad 11 \\)</v>
      </c>
    </row>
    <row r="220" spans="1:22" x14ac:dyDescent="0.55000000000000004">
      <c r="A220" s="51" t="s">
        <v>60</v>
      </c>
      <c r="B220" s="51"/>
      <c r="C220" s="50" t="s">
        <v>170</v>
      </c>
      <c r="D220" s="50" t="str">
        <f t="shared" ca="1" si="22"/>
        <v>\\(\\quad 294　÷　21　=　 \\)</v>
      </c>
      <c r="E220" s="50" t="str">
        <f t="shared" ca="1" si="23"/>
        <v>\\(\\quad 14 \\)</v>
      </c>
      <c r="F220" s="50" t="s">
        <v>62</v>
      </c>
      <c r="G220" s="50"/>
      <c r="H220" s="50"/>
      <c r="I220" s="89" t="str">
        <f t="shared" ca="1" si="24"/>
        <v>INSERT INTO math(tangen,question,answer,editor,date,count) VALUES('m2300','\\(\\quad 294　÷　21　=　 \\)','\\(\\quad 14 \\)','harazono',NOW(),0);</v>
      </c>
      <c r="J220" s="78" t="s">
        <v>229</v>
      </c>
      <c r="K220" s="1">
        <f t="shared" ca="1" si="29"/>
        <v>294</v>
      </c>
      <c r="L220" t="s">
        <v>241</v>
      </c>
      <c r="M220" s="1">
        <f t="shared" ca="1" si="26"/>
        <v>21</v>
      </c>
      <c r="N220" t="s">
        <v>234</v>
      </c>
      <c r="O220" t="s">
        <v>230</v>
      </c>
      <c r="P220" s="78" t="s">
        <v>229</v>
      </c>
      <c r="Q220" s="1">
        <f t="shared" ca="1" si="25"/>
        <v>14</v>
      </c>
      <c r="T220" t="s">
        <v>230</v>
      </c>
      <c r="U220" t="str">
        <f t="shared" ca="1" si="27"/>
        <v>\\(\\quad 294　÷　21　=　 \\)</v>
      </c>
      <c r="V220" t="str">
        <f t="shared" ca="1" si="28"/>
        <v>\\(\\quad 14 \\)</v>
      </c>
    </row>
    <row r="221" spans="1:22" x14ac:dyDescent="0.55000000000000004">
      <c r="A221" s="51" t="s">
        <v>60</v>
      </c>
      <c r="B221" s="51"/>
      <c r="C221" s="50" t="s">
        <v>170</v>
      </c>
      <c r="D221" s="50" t="str">
        <f t="shared" ca="1" si="22"/>
        <v>\\(\\quad 638　÷　58　=　 \\)</v>
      </c>
      <c r="E221" s="50" t="str">
        <f t="shared" ca="1" si="23"/>
        <v>\\(\\quad 11 \\)</v>
      </c>
      <c r="F221" s="50" t="s">
        <v>62</v>
      </c>
      <c r="G221" s="50"/>
      <c r="H221" s="50"/>
      <c r="I221" s="89" t="str">
        <f t="shared" ca="1" si="24"/>
        <v>INSERT INTO math(tangen,question,answer,editor,date,count) VALUES('m2300','\\(\\quad 638　÷　58　=　 \\)','\\(\\quad 11 \\)','harazono',NOW(),0);</v>
      </c>
      <c r="J221" s="78" t="s">
        <v>229</v>
      </c>
      <c r="K221" s="1">
        <f t="shared" ca="1" si="29"/>
        <v>638</v>
      </c>
      <c r="L221" t="s">
        <v>241</v>
      </c>
      <c r="M221" s="1">
        <f t="shared" ca="1" si="26"/>
        <v>58</v>
      </c>
      <c r="N221" t="s">
        <v>234</v>
      </c>
      <c r="O221" t="s">
        <v>230</v>
      </c>
      <c r="P221" s="78" t="s">
        <v>229</v>
      </c>
      <c r="Q221" s="1">
        <f t="shared" ca="1" si="25"/>
        <v>11</v>
      </c>
      <c r="T221" t="s">
        <v>230</v>
      </c>
      <c r="U221" t="str">
        <f t="shared" ca="1" si="27"/>
        <v>\\(\\quad 638　÷　58　=　 \\)</v>
      </c>
      <c r="V221" t="str">
        <f t="shared" ca="1" si="28"/>
        <v>\\(\\quad 11 \\)</v>
      </c>
    </row>
    <row r="222" spans="1:22" x14ac:dyDescent="0.55000000000000004">
      <c r="A222" s="51" t="s">
        <v>60</v>
      </c>
      <c r="B222" s="51"/>
      <c r="C222" s="50" t="s">
        <v>170</v>
      </c>
      <c r="D222" s="50" t="str">
        <f t="shared" ref="D222:D282" ca="1" si="30">U222</f>
        <v>\\(\\quad 1312　÷　82　=　 \\)</v>
      </c>
      <c r="E222" s="50" t="str">
        <f t="shared" ref="E222:E282" ca="1" si="31">V222</f>
        <v>\\(\\quad 16 \\)</v>
      </c>
      <c r="F222" s="50" t="s">
        <v>62</v>
      </c>
      <c r="G222" s="50"/>
      <c r="H222" s="50"/>
      <c r="I222" s="89" t="str">
        <f t="shared" ref="I222:I282" ca="1" si="32">"INSERT INTO "&amp;A222&amp;"(tangen,question,answer,editor,date,count) VALUES('"&amp;C222&amp;"','"&amp;D222&amp;"','"&amp;E222&amp;"','"&amp;F222&amp;"',NOW(),0);"</f>
        <v>INSERT INTO math(tangen,question,answer,editor,date,count) VALUES('m2300','\\(\\quad 1312　÷　82　=　 \\)','\\(\\quad 16 \\)','harazono',NOW(),0);</v>
      </c>
      <c r="J222" s="78" t="s">
        <v>229</v>
      </c>
      <c r="K222" s="1">
        <f t="shared" ca="1" si="29"/>
        <v>1312</v>
      </c>
      <c r="L222" t="s">
        <v>241</v>
      </c>
      <c r="M222" s="1">
        <f t="shared" ca="1" si="26"/>
        <v>82</v>
      </c>
      <c r="N222" t="s">
        <v>234</v>
      </c>
      <c r="O222" t="s">
        <v>230</v>
      </c>
      <c r="P222" s="78" t="s">
        <v>229</v>
      </c>
      <c r="Q222" s="1">
        <f t="shared" ca="1" si="25"/>
        <v>16</v>
      </c>
      <c r="T222" t="s">
        <v>230</v>
      </c>
      <c r="U222" t="str">
        <f t="shared" ca="1" si="27"/>
        <v>\\(\\quad 1312　÷　82　=　 \\)</v>
      </c>
      <c r="V222" t="str">
        <f t="shared" ca="1" si="28"/>
        <v>\\(\\quad 16 \\)</v>
      </c>
    </row>
    <row r="223" spans="1:22" x14ac:dyDescent="0.55000000000000004">
      <c r="A223" s="51" t="s">
        <v>60</v>
      </c>
      <c r="B223" s="51"/>
      <c r="C223" s="50" t="s">
        <v>170</v>
      </c>
      <c r="D223" s="50" t="str">
        <f t="shared" ca="1" si="30"/>
        <v>\\(\\quad 266　÷　14　=　 \\)</v>
      </c>
      <c r="E223" s="50" t="str">
        <f t="shared" ca="1" si="31"/>
        <v>\\(\\quad 19 \\)</v>
      </c>
      <c r="F223" s="50" t="s">
        <v>62</v>
      </c>
      <c r="G223" s="50"/>
      <c r="H223" s="50"/>
      <c r="I223" s="89" t="str">
        <f t="shared" ca="1" si="32"/>
        <v>INSERT INTO math(tangen,question,answer,editor,date,count) VALUES('m2300','\\(\\quad 266　÷　14　=　 \\)','\\(\\quad 19 \\)','harazono',NOW(),0);</v>
      </c>
      <c r="J223" s="78" t="s">
        <v>229</v>
      </c>
      <c r="K223" s="1">
        <f t="shared" ca="1" si="29"/>
        <v>266</v>
      </c>
      <c r="L223" t="s">
        <v>241</v>
      </c>
      <c r="M223" s="1">
        <f t="shared" ca="1" si="26"/>
        <v>14</v>
      </c>
      <c r="N223" t="s">
        <v>234</v>
      </c>
      <c r="O223" t="s">
        <v>230</v>
      </c>
      <c r="P223" s="78" t="s">
        <v>229</v>
      </c>
      <c r="Q223" s="1">
        <f t="shared" ca="1" si="25"/>
        <v>19</v>
      </c>
      <c r="T223" t="s">
        <v>230</v>
      </c>
      <c r="U223" t="str">
        <f t="shared" ca="1" si="27"/>
        <v>\\(\\quad 266　÷　14　=　 \\)</v>
      </c>
      <c r="V223" t="str">
        <f t="shared" ca="1" si="28"/>
        <v>\\(\\quad 19 \\)</v>
      </c>
    </row>
    <row r="224" spans="1:22" x14ac:dyDescent="0.55000000000000004">
      <c r="A224" s="51" t="s">
        <v>60</v>
      </c>
      <c r="B224" s="51"/>
      <c r="C224" s="50" t="s">
        <v>170</v>
      </c>
      <c r="D224" s="50" t="str">
        <f t="shared" ca="1" si="30"/>
        <v>\\(\\quad 440　÷　40　=　 \\)</v>
      </c>
      <c r="E224" s="50" t="str">
        <f t="shared" ca="1" si="31"/>
        <v>\\(\\quad 11 \\)</v>
      </c>
      <c r="F224" s="50" t="s">
        <v>62</v>
      </c>
      <c r="G224" s="50"/>
      <c r="H224" s="50"/>
      <c r="I224" s="89" t="str">
        <f t="shared" ca="1" si="32"/>
        <v>INSERT INTO math(tangen,question,answer,editor,date,count) VALUES('m2300','\\(\\quad 440　÷　40　=　 \\)','\\(\\quad 11 \\)','harazono',NOW(),0);</v>
      </c>
      <c r="J224" s="78" t="s">
        <v>229</v>
      </c>
      <c r="K224" s="1">
        <f t="shared" ca="1" si="29"/>
        <v>440</v>
      </c>
      <c r="L224" t="s">
        <v>241</v>
      </c>
      <c r="M224" s="1">
        <f t="shared" ca="1" si="26"/>
        <v>40</v>
      </c>
      <c r="N224" t="s">
        <v>234</v>
      </c>
      <c r="O224" t="s">
        <v>230</v>
      </c>
      <c r="P224" s="78" t="s">
        <v>229</v>
      </c>
      <c r="Q224" s="1">
        <f t="shared" ca="1" si="25"/>
        <v>11</v>
      </c>
      <c r="T224" t="s">
        <v>230</v>
      </c>
      <c r="U224" t="str">
        <f t="shared" ca="1" si="27"/>
        <v>\\(\\quad 440　÷　40　=　 \\)</v>
      </c>
      <c r="V224" t="str">
        <f t="shared" ca="1" si="28"/>
        <v>\\(\\quad 11 \\)</v>
      </c>
    </row>
    <row r="225" spans="1:22" x14ac:dyDescent="0.55000000000000004">
      <c r="A225" s="51" t="s">
        <v>60</v>
      </c>
      <c r="B225" s="51"/>
      <c r="C225" s="50" t="s">
        <v>170</v>
      </c>
      <c r="D225" s="50" t="str">
        <f t="shared" ca="1" si="30"/>
        <v>\\(\\quad 735　÷　49　=　 \\)</v>
      </c>
      <c r="E225" s="50" t="str">
        <f t="shared" ca="1" si="31"/>
        <v>\\(\\quad 15 \\)</v>
      </c>
      <c r="F225" s="50" t="s">
        <v>62</v>
      </c>
      <c r="G225" s="50"/>
      <c r="H225" s="50"/>
      <c r="I225" s="89" t="str">
        <f t="shared" ca="1" si="32"/>
        <v>INSERT INTO math(tangen,question,answer,editor,date,count) VALUES('m2300','\\(\\quad 735　÷　49　=　 \\)','\\(\\quad 15 \\)','harazono',NOW(),0);</v>
      </c>
      <c r="J225" s="78" t="s">
        <v>229</v>
      </c>
      <c r="K225" s="1">
        <f t="shared" ca="1" si="29"/>
        <v>735</v>
      </c>
      <c r="L225" t="s">
        <v>241</v>
      </c>
      <c r="M225" s="1">
        <f t="shared" ca="1" si="26"/>
        <v>49</v>
      </c>
      <c r="N225" t="s">
        <v>234</v>
      </c>
      <c r="O225" t="s">
        <v>230</v>
      </c>
      <c r="P225" s="78" t="s">
        <v>229</v>
      </c>
      <c r="Q225" s="1">
        <f t="shared" ca="1" si="25"/>
        <v>15</v>
      </c>
      <c r="T225" t="s">
        <v>230</v>
      </c>
      <c r="U225" t="str">
        <f t="shared" ca="1" si="27"/>
        <v>\\(\\quad 735　÷　49　=　 \\)</v>
      </c>
      <c r="V225" t="str">
        <f t="shared" ca="1" si="28"/>
        <v>\\(\\quad 15 \\)</v>
      </c>
    </row>
    <row r="226" spans="1:22" x14ac:dyDescent="0.55000000000000004">
      <c r="A226" s="51" t="s">
        <v>60</v>
      </c>
      <c r="B226" s="51"/>
      <c r="C226" s="50" t="s">
        <v>170</v>
      </c>
      <c r="D226" s="50" t="str">
        <f t="shared" ca="1" si="30"/>
        <v>\\(\\quad 1501　÷　79　=　 \\)</v>
      </c>
      <c r="E226" s="50" t="str">
        <f t="shared" ca="1" si="31"/>
        <v>\\(\\quad 19 \\)</v>
      </c>
      <c r="F226" s="50" t="s">
        <v>62</v>
      </c>
      <c r="G226" s="50"/>
      <c r="H226" s="50"/>
      <c r="I226" s="89" t="str">
        <f t="shared" ca="1" si="32"/>
        <v>INSERT INTO math(tangen,question,answer,editor,date,count) VALUES('m2300','\\(\\quad 1501　÷　79　=　 \\)','\\(\\quad 19 \\)','harazono',NOW(),0);</v>
      </c>
      <c r="J226" s="78" t="s">
        <v>229</v>
      </c>
      <c r="K226" s="1">
        <f t="shared" ca="1" si="29"/>
        <v>1501</v>
      </c>
      <c r="L226" t="s">
        <v>241</v>
      </c>
      <c r="M226" s="1">
        <f t="shared" ca="1" si="26"/>
        <v>79</v>
      </c>
      <c r="N226" t="s">
        <v>234</v>
      </c>
      <c r="O226" t="s">
        <v>230</v>
      </c>
      <c r="P226" s="78" t="s">
        <v>229</v>
      </c>
      <c r="Q226" s="1">
        <f t="shared" ca="1" si="25"/>
        <v>19</v>
      </c>
      <c r="T226" t="s">
        <v>230</v>
      </c>
      <c r="U226" t="str">
        <f t="shared" ca="1" si="27"/>
        <v>\\(\\quad 1501　÷　79　=　 \\)</v>
      </c>
      <c r="V226" t="str">
        <f t="shared" ca="1" si="28"/>
        <v>\\(\\quad 19 \\)</v>
      </c>
    </row>
    <row r="227" spans="1:22" x14ac:dyDescent="0.55000000000000004">
      <c r="A227" s="51" t="s">
        <v>60</v>
      </c>
      <c r="B227" s="51"/>
      <c r="C227" s="50" t="s">
        <v>170</v>
      </c>
      <c r="D227" s="50" t="str">
        <f t="shared" ca="1" si="30"/>
        <v>\\(\\quad 832　÷　64　=　 \\)</v>
      </c>
      <c r="E227" s="50" t="str">
        <f t="shared" ca="1" si="31"/>
        <v>\\(\\quad 13 \\)</v>
      </c>
      <c r="F227" s="50" t="s">
        <v>62</v>
      </c>
      <c r="G227" s="50"/>
      <c r="H227" s="50"/>
      <c r="I227" s="89" t="str">
        <f t="shared" ca="1" si="32"/>
        <v>INSERT INTO math(tangen,question,answer,editor,date,count) VALUES('m2300','\\(\\quad 832　÷　64　=　 \\)','\\(\\quad 13 \\)','harazono',NOW(),0);</v>
      </c>
      <c r="J227" s="78" t="s">
        <v>229</v>
      </c>
      <c r="K227" s="1">
        <f t="shared" ca="1" si="29"/>
        <v>832</v>
      </c>
      <c r="L227" t="s">
        <v>241</v>
      </c>
      <c r="M227" s="1">
        <f t="shared" ca="1" si="26"/>
        <v>64</v>
      </c>
      <c r="N227" t="s">
        <v>234</v>
      </c>
      <c r="O227" t="s">
        <v>230</v>
      </c>
      <c r="P227" s="78" t="s">
        <v>229</v>
      </c>
      <c r="Q227" s="1">
        <f t="shared" ca="1" si="25"/>
        <v>13</v>
      </c>
      <c r="T227" t="s">
        <v>230</v>
      </c>
      <c r="U227" t="str">
        <f t="shared" ca="1" si="27"/>
        <v>\\(\\quad 832　÷　64　=　 \\)</v>
      </c>
      <c r="V227" t="str">
        <f t="shared" ca="1" si="28"/>
        <v>\\(\\quad 13 \\)</v>
      </c>
    </row>
    <row r="228" spans="1:22" x14ac:dyDescent="0.55000000000000004">
      <c r="A228" s="51" t="s">
        <v>60</v>
      </c>
      <c r="B228" s="51"/>
      <c r="C228" s="50" t="s">
        <v>170</v>
      </c>
      <c r="D228" s="50" t="str">
        <f t="shared" ca="1" si="30"/>
        <v>\\(\\quad 950　÷　50　=　 \\)</v>
      </c>
      <c r="E228" s="50" t="str">
        <f t="shared" ca="1" si="31"/>
        <v>\\(\\quad 19 \\)</v>
      </c>
      <c r="F228" s="50" t="s">
        <v>62</v>
      </c>
      <c r="G228" s="50"/>
      <c r="H228" s="50"/>
      <c r="I228" s="89" t="str">
        <f t="shared" ca="1" si="32"/>
        <v>INSERT INTO math(tangen,question,answer,editor,date,count) VALUES('m2300','\\(\\quad 950　÷　50　=　 \\)','\\(\\quad 19 \\)','harazono',NOW(),0);</v>
      </c>
      <c r="J228" s="78" t="s">
        <v>229</v>
      </c>
      <c r="K228" s="1">
        <f t="shared" ca="1" si="29"/>
        <v>950</v>
      </c>
      <c r="L228" t="s">
        <v>241</v>
      </c>
      <c r="M228" s="1">
        <f t="shared" ca="1" si="26"/>
        <v>50</v>
      </c>
      <c r="N228" t="s">
        <v>234</v>
      </c>
      <c r="O228" t="s">
        <v>230</v>
      </c>
      <c r="P228" s="78" t="s">
        <v>229</v>
      </c>
      <c r="Q228" s="1">
        <f t="shared" ca="1" si="25"/>
        <v>19</v>
      </c>
      <c r="T228" t="s">
        <v>230</v>
      </c>
      <c r="U228" t="str">
        <f t="shared" ca="1" si="27"/>
        <v>\\(\\quad 950　÷　50　=　 \\)</v>
      </c>
      <c r="V228" t="str">
        <f t="shared" ca="1" si="28"/>
        <v>\\(\\quad 19 \\)</v>
      </c>
    </row>
    <row r="229" spans="1:22" x14ac:dyDescent="0.55000000000000004">
      <c r="A229" s="51" t="s">
        <v>60</v>
      </c>
      <c r="B229" s="51"/>
      <c r="C229" s="50" t="s">
        <v>170</v>
      </c>
      <c r="D229" s="50" t="str">
        <f t="shared" ca="1" si="30"/>
        <v>\\(\\quad 176　÷　16　=　 \\)</v>
      </c>
      <c r="E229" s="50" t="str">
        <f t="shared" ca="1" si="31"/>
        <v>\\(\\quad 11 \\)</v>
      </c>
      <c r="F229" s="50" t="s">
        <v>62</v>
      </c>
      <c r="G229" s="50"/>
      <c r="H229" s="50"/>
      <c r="I229" s="89" t="str">
        <f t="shared" ca="1" si="32"/>
        <v>INSERT INTO math(tangen,question,answer,editor,date,count) VALUES('m2300','\\(\\quad 176　÷　16　=　 \\)','\\(\\quad 11 \\)','harazono',NOW(),0);</v>
      </c>
      <c r="J229" s="78" t="s">
        <v>229</v>
      </c>
      <c r="K229" s="1">
        <f t="shared" ca="1" si="29"/>
        <v>176</v>
      </c>
      <c r="L229" t="s">
        <v>241</v>
      </c>
      <c r="M229" s="1">
        <f t="shared" ca="1" si="26"/>
        <v>16</v>
      </c>
      <c r="N229" t="s">
        <v>234</v>
      </c>
      <c r="O229" t="s">
        <v>230</v>
      </c>
      <c r="P229" s="78" t="s">
        <v>229</v>
      </c>
      <c r="Q229" s="1">
        <f t="shared" ca="1" si="25"/>
        <v>11</v>
      </c>
      <c r="T229" t="s">
        <v>230</v>
      </c>
      <c r="U229" t="str">
        <f t="shared" ca="1" si="27"/>
        <v>\\(\\quad 176　÷　16　=　 \\)</v>
      </c>
      <c r="V229" t="str">
        <f t="shared" ca="1" si="28"/>
        <v>\\(\\quad 11 \\)</v>
      </c>
    </row>
    <row r="230" spans="1:22" x14ac:dyDescent="0.55000000000000004">
      <c r="A230" s="51" t="s">
        <v>60</v>
      </c>
      <c r="B230" s="51"/>
      <c r="C230" s="50" t="s">
        <v>170</v>
      </c>
      <c r="D230" s="50" t="str">
        <f t="shared" ca="1" si="30"/>
        <v>\\(\\quad 517　÷　47　=　 \\)</v>
      </c>
      <c r="E230" s="50" t="str">
        <f t="shared" ca="1" si="31"/>
        <v>\\(\\quad 11 \\)</v>
      </c>
      <c r="F230" s="50" t="s">
        <v>62</v>
      </c>
      <c r="G230" s="50"/>
      <c r="H230" s="50"/>
      <c r="I230" s="89" t="str">
        <f t="shared" ca="1" si="32"/>
        <v>INSERT INTO math(tangen,question,answer,editor,date,count) VALUES('m2300','\\(\\quad 517　÷　47　=　 \\)','\\(\\quad 11 \\)','harazono',NOW(),0);</v>
      </c>
      <c r="J230" s="78" t="s">
        <v>229</v>
      </c>
      <c r="K230" s="1">
        <f t="shared" ca="1" si="29"/>
        <v>517</v>
      </c>
      <c r="L230" t="s">
        <v>241</v>
      </c>
      <c r="M230" s="1">
        <f t="shared" ca="1" si="26"/>
        <v>47</v>
      </c>
      <c r="N230" t="s">
        <v>234</v>
      </c>
      <c r="O230" t="s">
        <v>230</v>
      </c>
      <c r="P230" s="78" t="s">
        <v>229</v>
      </c>
      <c r="Q230" s="1">
        <f t="shared" ca="1" si="25"/>
        <v>11</v>
      </c>
      <c r="T230" t="s">
        <v>230</v>
      </c>
      <c r="U230" t="str">
        <f t="shared" ca="1" si="27"/>
        <v>\\(\\quad 517　÷　47　=　 \\)</v>
      </c>
      <c r="V230" t="str">
        <f t="shared" ca="1" si="28"/>
        <v>\\(\\quad 11 \\)</v>
      </c>
    </row>
    <row r="231" spans="1:22" x14ac:dyDescent="0.55000000000000004">
      <c r="A231" s="51" t="s">
        <v>60</v>
      </c>
      <c r="B231" s="51"/>
      <c r="C231" s="50" t="s">
        <v>170</v>
      </c>
      <c r="D231" s="50" t="str">
        <f t="shared" ca="1" si="30"/>
        <v>\\(\\quad 1428　÷　84　=　 \\)</v>
      </c>
      <c r="E231" s="50" t="str">
        <f t="shared" ca="1" si="31"/>
        <v>\\(\\quad 17 \\)</v>
      </c>
      <c r="F231" s="50" t="s">
        <v>62</v>
      </c>
      <c r="G231" s="50"/>
      <c r="H231" s="50"/>
      <c r="I231" s="89" t="str">
        <f t="shared" ca="1" si="32"/>
        <v>INSERT INTO math(tangen,question,answer,editor,date,count) VALUES('m2300','\\(\\quad 1428　÷　84　=　 \\)','\\(\\quad 17 \\)','harazono',NOW(),0);</v>
      </c>
      <c r="J231" s="78" t="s">
        <v>229</v>
      </c>
      <c r="K231" s="1">
        <f t="shared" ca="1" si="29"/>
        <v>1428</v>
      </c>
      <c r="L231" t="s">
        <v>241</v>
      </c>
      <c r="M231" s="1">
        <f t="shared" ca="1" si="26"/>
        <v>84</v>
      </c>
      <c r="N231" t="s">
        <v>234</v>
      </c>
      <c r="O231" t="s">
        <v>230</v>
      </c>
      <c r="P231" s="78" t="s">
        <v>229</v>
      </c>
      <c r="Q231" s="1">
        <f t="shared" ca="1" si="25"/>
        <v>17</v>
      </c>
      <c r="T231" t="s">
        <v>230</v>
      </c>
      <c r="U231" t="str">
        <f t="shared" ca="1" si="27"/>
        <v>\\(\\quad 1428　÷　84　=　 \\)</v>
      </c>
      <c r="V231" t="str">
        <f t="shared" ca="1" si="28"/>
        <v>\\(\\quad 17 \\)</v>
      </c>
    </row>
    <row r="232" spans="1:22" x14ac:dyDescent="0.55000000000000004">
      <c r="A232" s="51" t="s">
        <v>60</v>
      </c>
      <c r="B232" s="51"/>
      <c r="C232" s="50" t="s">
        <v>170</v>
      </c>
      <c r="D232" s="50" t="str">
        <f t="shared" ca="1" si="30"/>
        <v>\\(\\quad 1287　÷　99　=　 \\)</v>
      </c>
      <c r="E232" s="50" t="str">
        <f t="shared" ca="1" si="31"/>
        <v>\\(\\quad 13 \\)</v>
      </c>
      <c r="F232" s="50" t="s">
        <v>62</v>
      </c>
      <c r="G232" s="50"/>
      <c r="H232" s="50"/>
      <c r="I232" s="89" t="str">
        <f t="shared" ca="1" si="32"/>
        <v>INSERT INTO math(tangen,question,answer,editor,date,count) VALUES('m2300','\\(\\quad 1287　÷　99　=　 \\)','\\(\\quad 13 \\)','harazono',NOW(),0);</v>
      </c>
      <c r="J232" s="78" t="s">
        <v>229</v>
      </c>
      <c r="K232" s="1">
        <f t="shared" ca="1" si="29"/>
        <v>1287</v>
      </c>
      <c r="L232" t="s">
        <v>241</v>
      </c>
      <c r="M232" s="1">
        <f t="shared" ca="1" si="26"/>
        <v>99</v>
      </c>
      <c r="N232" t="s">
        <v>234</v>
      </c>
      <c r="O232" t="s">
        <v>230</v>
      </c>
      <c r="P232" s="78" t="s">
        <v>229</v>
      </c>
      <c r="Q232" s="1">
        <f t="shared" ca="1" si="25"/>
        <v>13</v>
      </c>
      <c r="T232" t="s">
        <v>230</v>
      </c>
      <c r="U232" t="str">
        <f t="shared" ca="1" si="27"/>
        <v>\\(\\quad 1287　÷　99　=　 \\)</v>
      </c>
      <c r="V232" t="str">
        <f t="shared" ca="1" si="28"/>
        <v>\\(\\quad 13 \\)</v>
      </c>
    </row>
    <row r="233" spans="1:22" x14ac:dyDescent="0.55000000000000004">
      <c r="A233" s="51" t="s">
        <v>60</v>
      </c>
      <c r="B233" s="51"/>
      <c r="C233" s="50" t="s">
        <v>170</v>
      </c>
      <c r="D233" s="50" t="str">
        <f t="shared" ca="1" si="30"/>
        <v>\\(\\quad 1472　÷　92　=　 \\)</v>
      </c>
      <c r="E233" s="50" t="str">
        <f t="shared" ca="1" si="31"/>
        <v>\\(\\quad 16 \\)</v>
      </c>
      <c r="F233" s="50" t="s">
        <v>62</v>
      </c>
      <c r="G233" s="50"/>
      <c r="H233" s="50"/>
      <c r="I233" s="89" t="str">
        <f t="shared" ca="1" si="32"/>
        <v>INSERT INTO math(tangen,question,answer,editor,date,count) VALUES('m2300','\\(\\quad 1472　÷　92　=　 \\)','\\(\\quad 16 \\)','harazono',NOW(),0);</v>
      </c>
      <c r="J233" s="78" t="s">
        <v>229</v>
      </c>
      <c r="K233" s="1">
        <f t="shared" ca="1" si="29"/>
        <v>1472</v>
      </c>
      <c r="L233" t="s">
        <v>241</v>
      </c>
      <c r="M233" s="1">
        <f t="shared" ca="1" si="26"/>
        <v>92</v>
      </c>
      <c r="N233" t="s">
        <v>234</v>
      </c>
      <c r="O233" t="s">
        <v>230</v>
      </c>
      <c r="P233" s="78" t="s">
        <v>229</v>
      </c>
      <c r="Q233" s="1">
        <f t="shared" ca="1" si="25"/>
        <v>16</v>
      </c>
      <c r="T233" t="s">
        <v>230</v>
      </c>
      <c r="U233" t="str">
        <f t="shared" ca="1" si="27"/>
        <v>\\(\\quad 1472　÷　92　=　 \\)</v>
      </c>
      <c r="V233" t="str">
        <f t="shared" ca="1" si="28"/>
        <v>\\(\\quad 16 \\)</v>
      </c>
    </row>
    <row r="234" spans="1:22" x14ac:dyDescent="0.55000000000000004">
      <c r="A234" s="51" t="s">
        <v>60</v>
      </c>
      <c r="B234" s="51"/>
      <c r="C234" s="50" t="s">
        <v>170</v>
      </c>
      <c r="D234" s="50" t="str">
        <f t="shared" ca="1" si="30"/>
        <v>\\(\\quad 888　÷　74　=　 \\)</v>
      </c>
      <c r="E234" s="50" t="str">
        <f t="shared" ca="1" si="31"/>
        <v>\\(\\quad 12 \\)</v>
      </c>
      <c r="F234" s="50" t="s">
        <v>62</v>
      </c>
      <c r="G234" s="50"/>
      <c r="H234" s="50"/>
      <c r="I234" s="89" t="str">
        <f t="shared" ca="1" si="32"/>
        <v>INSERT INTO math(tangen,question,answer,editor,date,count) VALUES('m2300','\\(\\quad 888　÷　74　=　 \\)','\\(\\quad 12 \\)','harazono',NOW(),0);</v>
      </c>
      <c r="J234" s="78" t="s">
        <v>229</v>
      </c>
      <c r="K234" s="1">
        <f t="shared" ca="1" si="29"/>
        <v>888</v>
      </c>
      <c r="L234" t="s">
        <v>241</v>
      </c>
      <c r="M234" s="1">
        <f t="shared" ca="1" si="26"/>
        <v>74</v>
      </c>
      <c r="N234" t="s">
        <v>234</v>
      </c>
      <c r="O234" t="s">
        <v>230</v>
      </c>
      <c r="P234" s="78" t="s">
        <v>229</v>
      </c>
      <c r="Q234" s="1">
        <f t="shared" ca="1" si="25"/>
        <v>12</v>
      </c>
      <c r="T234" t="s">
        <v>230</v>
      </c>
      <c r="U234" t="str">
        <f t="shared" ca="1" si="27"/>
        <v>\\(\\quad 888　÷　74　=　 \\)</v>
      </c>
      <c r="V234" t="str">
        <f t="shared" ca="1" si="28"/>
        <v>\\(\\quad 12 \\)</v>
      </c>
    </row>
    <row r="235" spans="1:22" x14ac:dyDescent="0.55000000000000004">
      <c r="A235" s="51" t="s">
        <v>60</v>
      </c>
      <c r="B235" s="51"/>
      <c r="C235" s="50" t="s">
        <v>170</v>
      </c>
      <c r="D235" s="50" t="str">
        <f t="shared" ca="1" si="30"/>
        <v>\\(\\quad 1488　÷　93　=　 \\)</v>
      </c>
      <c r="E235" s="50" t="str">
        <f t="shared" ca="1" si="31"/>
        <v>\\(\\quad 16 \\)</v>
      </c>
      <c r="F235" s="50" t="s">
        <v>62</v>
      </c>
      <c r="G235" s="50"/>
      <c r="H235" s="50"/>
      <c r="I235" s="89" t="str">
        <f t="shared" ca="1" si="32"/>
        <v>INSERT INTO math(tangen,question,answer,editor,date,count) VALUES('m2300','\\(\\quad 1488　÷　93　=　 \\)','\\(\\quad 16 \\)','harazono',NOW(),0);</v>
      </c>
      <c r="J235" s="78" t="s">
        <v>229</v>
      </c>
      <c r="K235" s="1">
        <f t="shared" ca="1" si="29"/>
        <v>1488</v>
      </c>
      <c r="L235" t="s">
        <v>241</v>
      </c>
      <c r="M235" s="1">
        <f t="shared" ca="1" si="26"/>
        <v>93</v>
      </c>
      <c r="N235" t="s">
        <v>234</v>
      </c>
      <c r="O235" t="s">
        <v>230</v>
      </c>
      <c r="P235" s="78" t="s">
        <v>229</v>
      </c>
      <c r="Q235" s="1">
        <f t="shared" ca="1" si="25"/>
        <v>16</v>
      </c>
      <c r="T235" t="s">
        <v>230</v>
      </c>
      <c r="U235" t="str">
        <f t="shared" ca="1" si="27"/>
        <v>\\(\\quad 1488　÷　93　=　 \\)</v>
      </c>
      <c r="V235" t="str">
        <f t="shared" ca="1" si="28"/>
        <v>\\(\\quad 16 \\)</v>
      </c>
    </row>
    <row r="236" spans="1:22" x14ac:dyDescent="0.55000000000000004">
      <c r="A236" s="51" t="s">
        <v>60</v>
      </c>
      <c r="B236" s="51"/>
      <c r="C236" s="50" t="s">
        <v>170</v>
      </c>
      <c r="D236" s="50" t="str">
        <f t="shared" ca="1" si="30"/>
        <v>\\(\\quad 1360　÷　85　=　 \\)</v>
      </c>
      <c r="E236" s="50" t="str">
        <f t="shared" ca="1" si="31"/>
        <v>\\(\\quad 16 \\)</v>
      </c>
      <c r="F236" s="50" t="s">
        <v>62</v>
      </c>
      <c r="G236" s="50"/>
      <c r="H236" s="50"/>
      <c r="I236" s="89" t="str">
        <f t="shared" ca="1" si="32"/>
        <v>INSERT INTO math(tangen,question,answer,editor,date,count) VALUES('m2300','\\(\\quad 1360　÷　85　=　 \\)','\\(\\quad 16 \\)','harazono',NOW(),0);</v>
      </c>
      <c r="J236" s="78" t="s">
        <v>229</v>
      </c>
      <c r="K236" s="1">
        <f t="shared" ca="1" si="29"/>
        <v>1360</v>
      </c>
      <c r="L236" t="s">
        <v>241</v>
      </c>
      <c r="M236" s="1">
        <f t="shared" ca="1" si="26"/>
        <v>85</v>
      </c>
      <c r="N236" t="s">
        <v>234</v>
      </c>
      <c r="O236" t="s">
        <v>230</v>
      </c>
      <c r="P236" s="78" t="s">
        <v>229</v>
      </c>
      <c r="Q236" s="1">
        <f t="shared" ca="1" si="25"/>
        <v>16</v>
      </c>
      <c r="T236" t="s">
        <v>230</v>
      </c>
      <c r="U236" t="str">
        <f t="shared" ca="1" si="27"/>
        <v>\\(\\quad 1360　÷　85　=　 \\)</v>
      </c>
      <c r="V236" t="str">
        <f t="shared" ca="1" si="28"/>
        <v>\\(\\quad 16 \\)</v>
      </c>
    </row>
    <row r="237" spans="1:22" x14ac:dyDescent="0.55000000000000004">
      <c r="A237" s="51" t="s">
        <v>60</v>
      </c>
      <c r="B237" s="51"/>
      <c r="C237" s="50" t="s">
        <v>170</v>
      </c>
      <c r="D237" s="50" t="str">
        <f t="shared" ca="1" si="30"/>
        <v>\\(\\quad 918　÷　51　=　 \\)</v>
      </c>
      <c r="E237" s="50" t="str">
        <f t="shared" ca="1" si="31"/>
        <v>\\(\\quad 18 \\)</v>
      </c>
      <c r="F237" s="50" t="s">
        <v>62</v>
      </c>
      <c r="G237" s="50"/>
      <c r="H237" s="50"/>
      <c r="I237" s="89" t="str">
        <f t="shared" ca="1" si="32"/>
        <v>INSERT INTO math(tangen,question,answer,editor,date,count) VALUES('m2300','\\(\\quad 918　÷　51　=　 \\)','\\(\\quad 18 \\)','harazono',NOW(),0);</v>
      </c>
      <c r="J237" s="78" t="s">
        <v>229</v>
      </c>
      <c r="K237" s="1">
        <f t="shared" ca="1" si="29"/>
        <v>918</v>
      </c>
      <c r="L237" t="s">
        <v>241</v>
      </c>
      <c r="M237" s="1">
        <f t="shared" ca="1" si="26"/>
        <v>51</v>
      </c>
      <c r="N237" t="s">
        <v>234</v>
      </c>
      <c r="O237" t="s">
        <v>230</v>
      </c>
      <c r="P237" s="78" t="s">
        <v>229</v>
      </c>
      <c r="Q237" s="1">
        <f t="shared" ca="1" si="25"/>
        <v>18</v>
      </c>
      <c r="T237" t="s">
        <v>230</v>
      </c>
      <c r="U237" t="str">
        <f t="shared" ca="1" si="27"/>
        <v>\\(\\quad 918　÷　51　=　 \\)</v>
      </c>
      <c r="V237" t="str">
        <f t="shared" ca="1" si="28"/>
        <v>\\(\\quad 18 \\)</v>
      </c>
    </row>
    <row r="238" spans="1:22" x14ac:dyDescent="0.55000000000000004">
      <c r="A238" s="51" t="s">
        <v>60</v>
      </c>
      <c r="B238" s="51"/>
      <c r="C238" s="50" t="s">
        <v>170</v>
      </c>
      <c r="D238" s="50" t="str">
        <f t="shared" ca="1" si="30"/>
        <v>\\(\\quad 1365　÷　91　=　 \\)</v>
      </c>
      <c r="E238" s="50" t="str">
        <f t="shared" ca="1" si="31"/>
        <v>\\(\\quad 15 \\)</v>
      </c>
      <c r="F238" s="50" t="s">
        <v>62</v>
      </c>
      <c r="G238" s="50"/>
      <c r="H238" s="50"/>
      <c r="I238" s="89" t="str">
        <f t="shared" ca="1" si="32"/>
        <v>INSERT INTO math(tangen,question,answer,editor,date,count) VALUES('m2300','\\(\\quad 1365　÷　91　=　 \\)','\\(\\quad 15 \\)','harazono',NOW(),0);</v>
      </c>
      <c r="J238" s="78" t="s">
        <v>229</v>
      </c>
      <c r="K238" s="1">
        <f t="shared" ca="1" si="29"/>
        <v>1365</v>
      </c>
      <c r="L238" t="s">
        <v>241</v>
      </c>
      <c r="M238" s="1">
        <f t="shared" ca="1" si="26"/>
        <v>91</v>
      </c>
      <c r="N238" t="s">
        <v>234</v>
      </c>
      <c r="O238" t="s">
        <v>230</v>
      </c>
      <c r="P238" s="78" t="s">
        <v>229</v>
      </c>
      <c r="Q238" s="1">
        <f t="shared" ca="1" si="25"/>
        <v>15</v>
      </c>
      <c r="T238" t="s">
        <v>230</v>
      </c>
      <c r="U238" t="str">
        <f t="shared" ca="1" si="27"/>
        <v>\\(\\quad 1365　÷　91　=　 \\)</v>
      </c>
      <c r="V238" t="str">
        <f t="shared" ca="1" si="28"/>
        <v>\\(\\quad 15 \\)</v>
      </c>
    </row>
    <row r="239" spans="1:22" x14ac:dyDescent="0.55000000000000004">
      <c r="A239" s="51" t="s">
        <v>60</v>
      </c>
      <c r="B239" s="51"/>
      <c r="C239" s="50" t="s">
        <v>170</v>
      </c>
      <c r="D239" s="50" t="str">
        <f t="shared" ca="1" si="30"/>
        <v>\\(\\quad 954　÷　53　=　 \\)</v>
      </c>
      <c r="E239" s="50" t="str">
        <f t="shared" ca="1" si="31"/>
        <v>\\(\\quad 18 \\)</v>
      </c>
      <c r="F239" s="50" t="s">
        <v>62</v>
      </c>
      <c r="G239" s="50"/>
      <c r="H239" s="50"/>
      <c r="I239" s="89" t="str">
        <f t="shared" ca="1" si="32"/>
        <v>INSERT INTO math(tangen,question,answer,editor,date,count) VALUES('m2300','\\(\\quad 954　÷　53　=　 \\)','\\(\\quad 18 \\)','harazono',NOW(),0);</v>
      </c>
      <c r="J239" s="78" t="s">
        <v>229</v>
      </c>
      <c r="K239" s="1">
        <f t="shared" ca="1" si="29"/>
        <v>954</v>
      </c>
      <c r="L239" t="s">
        <v>241</v>
      </c>
      <c r="M239" s="1">
        <f t="shared" ca="1" si="26"/>
        <v>53</v>
      </c>
      <c r="N239" t="s">
        <v>234</v>
      </c>
      <c r="O239" t="s">
        <v>230</v>
      </c>
      <c r="P239" s="78" t="s">
        <v>229</v>
      </c>
      <c r="Q239" s="1">
        <f t="shared" ca="1" si="25"/>
        <v>18</v>
      </c>
      <c r="T239" t="s">
        <v>230</v>
      </c>
      <c r="U239" t="str">
        <f t="shared" ca="1" si="27"/>
        <v>\\(\\quad 954　÷　53　=　 \\)</v>
      </c>
      <c r="V239" t="str">
        <f t="shared" ca="1" si="28"/>
        <v>\\(\\quad 18 \\)</v>
      </c>
    </row>
    <row r="240" spans="1:22" x14ac:dyDescent="0.55000000000000004">
      <c r="A240" s="51" t="s">
        <v>60</v>
      </c>
      <c r="B240" s="51"/>
      <c r="C240" s="50" t="s">
        <v>170</v>
      </c>
      <c r="D240" s="50" t="str">
        <f t="shared" ca="1" si="30"/>
        <v>\\(\\quad 646　÷　38　=　 \\)</v>
      </c>
      <c r="E240" s="50" t="str">
        <f t="shared" ca="1" si="31"/>
        <v>\\(\\quad 17 \\)</v>
      </c>
      <c r="F240" s="50" t="s">
        <v>62</v>
      </c>
      <c r="G240" s="50"/>
      <c r="H240" s="50"/>
      <c r="I240" s="89" t="str">
        <f t="shared" ca="1" si="32"/>
        <v>INSERT INTO math(tangen,question,answer,editor,date,count) VALUES('m2300','\\(\\quad 646　÷　38　=　 \\)','\\(\\quad 17 \\)','harazono',NOW(),0);</v>
      </c>
      <c r="J240" s="78" t="s">
        <v>229</v>
      </c>
      <c r="K240" s="1">
        <f t="shared" ca="1" si="29"/>
        <v>646</v>
      </c>
      <c r="L240" t="s">
        <v>241</v>
      </c>
      <c r="M240" s="1">
        <f t="shared" ca="1" si="26"/>
        <v>38</v>
      </c>
      <c r="N240" t="s">
        <v>234</v>
      </c>
      <c r="O240" t="s">
        <v>230</v>
      </c>
      <c r="P240" s="78" t="s">
        <v>229</v>
      </c>
      <c r="Q240" s="1">
        <f t="shared" ca="1" si="25"/>
        <v>17</v>
      </c>
      <c r="T240" t="s">
        <v>230</v>
      </c>
      <c r="U240" t="str">
        <f t="shared" ca="1" si="27"/>
        <v>\\(\\quad 646　÷　38　=　 \\)</v>
      </c>
      <c r="V240" t="str">
        <f t="shared" ca="1" si="28"/>
        <v>\\(\\quad 17 \\)</v>
      </c>
    </row>
    <row r="241" spans="1:22" x14ac:dyDescent="0.55000000000000004">
      <c r="A241" s="51" t="s">
        <v>60</v>
      </c>
      <c r="B241" s="51"/>
      <c r="C241" s="50" t="s">
        <v>170</v>
      </c>
      <c r="D241" s="50" t="str">
        <f t="shared" ca="1" si="30"/>
        <v>\\(\\quad 754　÷　58　=　 \\)</v>
      </c>
      <c r="E241" s="50" t="str">
        <f t="shared" ca="1" si="31"/>
        <v>\\(\\quad 13 \\)</v>
      </c>
      <c r="F241" s="50" t="s">
        <v>62</v>
      </c>
      <c r="G241" s="50"/>
      <c r="H241" s="50"/>
      <c r="I241" s="89" t="str">
        <f t="shared" ca="1" si="32"/>
        <v>INSERT INTO math(tangen,question,answer,editor,date,count) VALUES('m2300','\\(\\quad 754　÷　58　=　 \\)','\\(\\quad 13 \\)','harazono',NOW(),0);</v>
      </c>
      <c r="J241" s="78" t="s">
        <v>229</v>
      </c>
      <c r="K241" s="1">
        <f t="shared" ca="1" si="29"/>
        <v>754</v>
      </c>
      <c r="L241" t="s">
        <v>241</v>
      </c>
      <c r="M241" s="1">
        <f t="shared" ca="1" si="26"/>
        <v>58</v>
      </c>
      <c r="N241" t="s">
        <v>234</v>
      </c>
      <c r="O241" t="s">
        <v>230</v>
      </c>
      <c r="P241" s="78" t="s">
        <v>229</v>
      </c>
      <c r="Q241" s="1">
        <f t="shared" ca="1" si="25"/>
        <v>13</v>
      </c>
      <c r="T241" t="s">
        <v>230</v>
      </c>
      <c r="U241" t="str">
        <f t="shared" ca="1" si="27"/>
        <v>\\(\\quad 754　÷　58　=　 \\)</v>
      </c>
      <c r="V241" t="str">
        <f t="shared" ca="1" si="28"/>
        <v>\\(\\quad 13 \\)</v>
      </c>
    </row>
    <row r="242" spans="1:22" x14ac:dyDescent="0.55000000000000004">
      <c r="A242" s="51" t="s">
        <v>60</v>
      </c>
      <c r="B242" s="51"/>
      <c r="C242" s="50" t="s">
        <v>170</v>
      </c>
      <c r="D242" s="50" t="str">
        <f t="shared" ca="1" si="30"/>
        <v>\\(\\quad 616　÷　44　=　 \\)</v>
      </c>
      <c r="E242" s="50" t="str">
        <f t="shared" ca="1" si="31"/>
        <v>\\(\\quad 14 \\)</v>
      </c>
      <c r="F242" s="50" t="s">
        <v>62</v>
      </c>
      <c r="G242" s="50"/>
      <c r="H242" s="50"/>
      <c r="I242" s="89" t="str">
        <f t="shared" ca="1" si="32"/>
        <v>INSERT INTO math(tangen,question,answer,editor,date,count) VALUES('m2300','\\(\\quad 616　÷　44　=　 \\)','\\(\\quad 14 \\)','harazono',NOW(),0);</v>
      </c>
      <c r="J242" s="78" t="s">
        <v>229</v>
      </c>
      <c r="K242" s="1">
        <f t="shared" ca="1" si="29"/>
        <v>616</v>
      </c>
      <c r="L242" t="s">
        <v>241</v>
      </c>
      <c r="M242" s="1">
        <f t="shared" ca="1" si="26"/>
        <v>44</v>
      </c>
      <c r="N242" t="s">
        <v>234</v>
      </c>
      <c r="O242" t="s">
        <v>230</v>
      </c>
      <c r="P242" s="78" t="s">
        <v>229</v>
      </c>
      <c r="Q242" s="1">
        <f t="shared" ca="1" si="25"/>
        <v>14</v>
      </c>
      <c r="T242" t="s">
        <v>230</v>
      </c>
      <c r="U242" t="str">
        <f t="shared" ca="1" si="27"/>
        <v>\\(\\quad 616　÷　44　=　 \\)</v>
      </c>
      <c r="V242" t="str">
        <f t="shared" ca="1" si="28"/>
        <v>\\(\\quad 14 \\)</v>
      </c>
    </row>
    <row r="243" spans="1:22" x14ac:dyDescent="0.55000000000000004">
      <c r="A243" s="51" t="s">
        <v>60</v>
      </c>
      <c r="B243" s="51"/>
      <c r="C243" s="50" t="s">
        <v>170</v>
      </c>
      <c r="D243" s="50" t="str">
        <f t="shared" ca="1" si="30"/>
        <v>\\(\\quad 1218　÷　87　=　 \\)</v>
      </c>
      <c r="E243" s="50" t="str">
        <f t="shared" ca="1" si="31"/>
        <v>\\(\\quad 14 \\)</v>
      </c>
      <c r="F243" s="50" t="s">
        <v>62</v>
      </c>
      <c r="G243" s="50"/>
      <c r="H243" s="50"/>
      <c r="I243" s="89" t="str">
        <f t="shared" ca="1" si="32"/>
        <v>INSERT INTO math(tangen,question,answer,editor,date,count) VALUES('m2300','\\(\\quad 1218　÷　87　=　 \\)','\\(\\quad 14 \\)','harazono',NOW(),0);</v>
      </c>
      <c r="J243" s="78" t="s">
        <v>229</v>
      </c>
      <c r="K243" s="1">
        <f t="shared" ca="1" si="29"/>
        <v>1218</v>
      </c>
      <c r="L243" t="s">
        <v>241</v>
      </c>
      <c r="M243" s="1">
        <f t="shared" ca="1" si="26"/>
        <v>87</v>
      </c>
      <c r="N243" t="s">
        <v>234</v>
      </c>
      <c r="O243" t="s">
        <v>230</v>
      </c>
      <c r="P243" s="78" t="s">
        <v>229</v>
      </c>
      <c r="Q243" s="1">
        <f t="shared" ca="1" si="25"/>
        <v>14</v>
      </c>
      <c r="T243" t="s">
        <v>230</v>
      </c>
      <c r="U243" t="str">
        <f t="shared" ca="1" si="27"/>
        <v>\\(\\quad 1218　÷　87　=　 \\)</v>
      </c>
      <c r="V243" t="str">
        <f t="shared" ca="1" si="28"/>
        <v>\\(\\quad 14 \\)</v>
      </c>
    </row>
    <row r="244" spans="1:22" x14ac:dyDescent="0.55000000000000004">
      <c r="A244" s="51" t="s">
        <v>60</v>
      </c>
      <c r="B244" s="51"/>
      <c r="C244" s="50" t="s">
        <v>170</v>
      </c>
      <c r="D244" s="50" t="str">
        <f t="shared" ca="1" si="30"/>
        <v>\\(\\quad 1118　÷　86　=　 \\)</v>
      </c>
      <c r="E244" s="50" t="str">
        <f t="shared" ca="1" si="31"/>
        <v>\\(\\quad 13 \\)</v>
      </c>
      <c r="F244" s="50" t="s">
        <v>62</v>
      </c>
      <c r="G244" s="50"/>
      <c r="H244" s="50"/>
      <c r="I244" s="89" t="str">
        <f t="shared" ca="1" si="32"/>
        <v>INSERT INTO math(tangen,question,answer,editor,date,count) VALUES('m2300','\\(\\quad 1118　÷　86　=　 \\)','\\(\\quad 13 \\)','harazono',NOW(),0);</v>
      </c>
      <c r="J244" s="78" t="s">
        <v>229</v>
      </c>
      <c r="K244" s="1">
        <f t="shared" ca="1" si="29"/>
        <v>1118</v>
      </c>
      <c r="L244" t="s">
        <v>241</v>
      </c>
      <c r="M244" s="1">
        <f t="shared" ca="1" si="26"/>
        <v>86</v>
      </c>
      <c r="N244" t="s">
        <v>234</v>
      </c>
      <c r="O244" t="s">
        <v>230</v>
      </c>
      <c r="P244" s="78" t="s">
        <v>229</v>
      </c>
      <c r="Q244" s="1">
        <f t="shared" ca="1" si="25"/>
        <v>13</v>
      </c>
      <c r="T244" t="s">
        <v>230</v>
      </c>
      <c r="U244" t="str">
        <f t="shared" ca="1" si="27"/>
        <v>\\(\\quad 1118　÷　86　=　 \\)</v>
      </c>
      <c r="V244" t="str">
        <f t="shared" ca="1" si="28"/>
        <v>\\(\\quad 13 \\)</v>
      </c>
    </row>
    <row r="245" spans="1:22" x14ac:dyDescent="0.55000000000000004">
      <c r="A245" s="51" t="s">
        <v>60</v>
      </c>
      <c r="B245" s="51"/>
      <c r="C245" s="50" t="s">
        <v>170</v>
      </c>
      <c r="D245" s="50" t="str">
        <f t="shared" ca="1" si="30"/>
        <v>\\(\\quad 510　÷　30　=　 \\)</v>
      </c>
      <c r="E245" s="50" t="str">
        <f t="shared" ca="1" si="31"/>
        <v>\\(\\quad 17 \\)</v>
      </c>
      <c r="F245" s="50" t="s">
        <v>62</v>
      </c>
      <c r="G245" s="50"/>
      <c r="H245" s="50"/>
      <c r="I245" s="89" t="str">
        <f t="shared" ca="1" si="32"/>
        <v>INSERT INTO math(tangen,question,answer,editor,date,count) VALUES('m2300','\\(\\quad 510　÷　30　=　 \\)','\\(\\quad 17 \\)','harazono',NOW(),0);</v>
      </c>
      <c r="J245" s="78" t="s">
        <v>229</v>
      </c>
      <c r="K245" s="1">
        <f t="shared" ca="1" si="29"/>
        <v>510</v>
      </c>
      <c r="L245" t="s">
        <v>241</v>
      </c>
      <c r="M245" s="1">
        <f t="shared" ca="1" si="26"/>
        <v>30</v>
      </c>
      <c r="N245" t="s">
        <v>234</v>
      </c>
      <c r="O245" t="s">
        <v>230</v>
      </c>
      <c r="P245" s="78" t="s">
        <v>229</v>
      </c>
      <c r="Q245" s="1">
        <f t="shared" ca="1" si="25"/>
        <v>17</v>
      </c>
      <c r="T245" t="s">
        <v>230</v>
      </c>
      <c r="U245" t="str">
        <f t="shared" ca="1" si="27"/>
        <v>\\(\\quad 510　÷　30　=　 \\)</v>
      </c>
      <c r="V245" t="str">
        <f t="shared" ca="1" si="28"/>
        <v>\\(\\quad 17 \\)</v>
      </c>
    </row>
    <row r="246" spans="1:22" x14ac:dyDescent="0.55000000000000004">
      <c r="A246" s="51" t="s">
        <v>60</v>
      </c>
      <c r="B246" s="51"/>
      <c r="C246" s="50" t="s">
        <v>170</v>
      </c>
      <c r="D246" s="50" t="str">
        <f t="shared" ca="1" si="30"/>
        <v>\\(\\quad 1005　÷　67　=　 \\)</v>
      </c>
      <c r="E246" s="50" t="str">
        <f t="shared" ca="1" si="31"/>
        <v>\\(\\quad 15 \\)</v>
      </c>
      <c r="F246" s="50" t="s">
        <v>62</v>
      </c>
      <c r="G246" s="50"/>
      <c r="H246" s="50"/>
      <c r="I246" s="89" t="str">
        <f t="shared" ca="1" si="32"/>
        <v>INSERT INTO math(tangen,question,answer,editor,date,count) VALUES('m2300','\\(\\quad 1005　÷　67　=　 \\)','\\(\\quad 15 \\)','harazono',NOW(),0);</v>
      </c>
      <c r="J246" s="78" t="s">
        <v>229</v>
      </c>
      <c r="K246" s="1">
        <f t="shared" ca="1" si="29"/>
        <v>1005</v>
      </c>
      <c r="L246" t="s">
        <v>241</v>
      </c>
      <c r="M246" s="1">
        <f t="shared" ca="1" si="26"/>
        <v>67</v>
      </c>
      <c r="N246" t="s">
        <v>234</v>
      </c>
      <c r="O246" t="s">
        <v>230</v>
      </c>
      <c r="P246" s="78" t="s">
        <v>229</v>
      </c>
      <c r="Q246" s="1">
        <f t="shared" ca="1" si="25"/>
        <v>15</v>
      </c>
      <c r="T246" t="s">
        <v>230</v>
      </c>
      <c r="U246" t="str">
        <f t="shared" ca="1" si="27"/>
        <v>\\(\\quad 1005　÷　67　=　 \\)</v>
      </c>
      <c r="V246" t="str">
        <f t="shared" ca="1" si="28"/>
        <v>\\(\\quad 15 \\)</v>
      </c>
    </row>
    <row r="247" spans="1:22" x14ac:dyDescent="0.55000000000000004">
      <c r="A247" s="51" t="s">
        <v>60</v>
      </c>
      <c r="B247" s="51"/>
      <c r="C247" s="50" t="s">
        <v>170</v>
      </c>
      <c r="D247" s="50" t="str">
        <f t="shared" ca="1" si="30"/>
        <v>\\(\\quad 1496　÷　88　=　 \\)</v>
      </c>
      <c r="E247" s="50" t="str">
        <f t="shared" ca="1" si="31"/>
        <v>\\(\\quad 17 \\)</v>
      </c>
      <c r="F247" s="50" t="s">
        <v>62</v>
      </c>
      <c r="G247" s="50"/>
      <c r="H247" s="50"/>
      <c r="I247" s="89" t="str">
        <f t="shared" ca="1" si="32"/>
        <v>INSERT INTO math(tangen,question,answer,editor,date,count) VALUES('m2300','\\(\\quad 1496　÷　88　=　 \\)','\\(\\quad 17 \\)','harazono',NOW(),0);</v>
      </c>
      <c r="J247" s="78" t="s">
        <v>229</v>
      </c>
      <c r="K247" s="1">
        <f t="shared" ca="1" si="29"/>
        <v>1496</v>
      </c>
      <c r="L247" t="s">
        <v>241</v>
      </c>
      <c r="M247" s="1">
        <f t="shared" ca="1" si="26"/>
        <v>88</v>
      </c>
      <c r="N247" t="s">
        <v>234</v>
      </c>
      <c r="O247" t="s">
        <v>230</v>
      </c>
      <c r="P247" s="78" t="s">
        <v>229</v>
      </c>
      <c r="Q247" s="1">
        <f t="shared" ca="1" si="25"/>
        <v>17</v>
      </c>
      <c r="T247" t="s">
        <v>230</v>
      </c>
      <c r="U247" t="str">
        <f t="shared" ca="1" si="27"/>
        <v>\\(\\quad 1496　÷　88　=　 \\)</v>
      </c>
      <c r="V247" t="str">
        <f t="shared" ca="1" si="28"/>
        <v>\\(\\quad 17 \\)</v>
      </c>
    </row>
    <row r="248" spans="1:22" x14ac:dyDescent="0.55000000000000004">
      <c r="A248" s="51" t="s">
        <v>60</v>
      </c>
      <c r="B248" s="51"/>
      <c r="C248" s="50" t="s">
        <v>170</v>
      </c>
      <c r="D248" s="50" t="str">
        <f t="shared" ca="1" si="30"/>
        <v>\\(\\quad 1666　÷　98　=　 \\)</v>
      </c>
      <c r="E248" s="50" t="str">
        <f t="shared" ca="1" si="31"/>
        <v>\\(\\quad 17 \\)</v>
      </c>
      <c r="F248" s="50" t="s">
        <v>62</v>
      </c>
      <c r="G248" s="50"/>
      <c r="H248" s="50"/>
      <c r="I248" s="89" t="str">
        <f t="shared" ca="1" si="32"/>
        <v>INSERT INTO math(tangen,question,answer,editor,date,count) VALUES('m2300','\\(\\quad 1666　÷　98　=　 \\)','\\(\\quad 17 \\)','harazono',NOW(),0);</v>
      </c>
      <c r="J248" s="78" t="s">
        <v>229</v>
      </c>
      <c r="K248" s="1">
        <f t="shared" ca="1" si="29"/>
        <v>1666</v>
      </c>
      <c r="L248" t="s">
        <v>241</v>
      </c>
      <c r="M248" s="1">
        <f t="shared" ca="1" si="26"/>
        <v>98</v>
      </c>
      <c r="N248" t="s">
        <v>234</v>
      </c>
      <c r="O248" t="s">
        <v>230</v>
      </c>
      <c r="P248" s="78" t="s">
        <v>229</v>
      </c>
      <c r="Q248" s="1">
        <f t="shared" ref="Q248:Q282" ca="1" si="33">RANDBETWEEN(10,19)</f>
        <v>17</v>
      </c>
      <c r="T248" t="s">
        <v>230</v>
      </c>
      <c r="U248" t="str">
        <f t="shared" ca="1" si="27"/>
        <v>\\(\\quad 1666　÷　98　=　 \\)</v>
      </c>
      <c r="V248" t="str">
        <f t="shared" ca="1" si="28"/>
        <v>\\(\\quad 17 \\)</v>
      </c>
    </row>
    <row r="249" spans="1:22" x14ac:dyDescent="0.55000000000000004">
      <c r="A249" s="51" t="s">
        <v>60</v>
      </c>
      <c r="B249" s="51"/>
      <c r="C249" s="50" t="s">
        <v>170</v>
      </c>
      <c r="D249" s="50" t="str">
        <f t="shared" ca="1" si="30"/>
        <v>\\(\\quad 900　÷　75　=　 \\)</v>
      </c>
      <c r="E249" s="50" t="str">
        <f t="shared" ca="1" si="31"/>
        <v>\\(\\quad 12 \\)</v>
      </c>
      <c r="F249" s="50" t="s">
        <v>62</v>
      </c>
      <c r="G249" s="50"/>
      <c r="H249" s="50"/>
      <c r="I249" s="89" t="str">
        <f t="shared" ca="1" si="32"/>
        <v>INSERT INTO math(tangen,question,answer,editor,date,count) VALUES('m2300','\\(\\quad 900　÷　75　=　 \\)','\\(\\quad 12 \\)','harazono',NOW(),0);</v>
      </c>
      <c r="J249" s="78" t="s">
        <v>229</v>
      </c>
      <c r="K249" s="1">
        <f t="shared" ca="1" si="29"/>
        <v>900</v>
      </c>
      <c r="L249" t="s">
        <v>241</v>
      </c>
      <c r="M249" s="1">
        <f t="shared" ref="M249:M282" ca="1" si="34">RANDBETWEEN(10,99)</f>
        <v>75</v>
      </c>
      <c r="N249" t="s">
        <v>234</v>
      </c>
      <c r="O249" t="s">
        <v>230</v>
      </c>
      <c r="P249" s="78" t="s">
        <v>229</v>
      </c>
      <c r="Q249" s="1">
        <f t="shared" ca="1" si="33"/>
        <v>12</v>
      </c>
      <c r="T249" t="s">
        <v>230</v>
      </c>
      <c r="U249" t="str">
        <f t="shared" ca="1" si="27"/>
        <v>\\(\\quad 900　÷　75　=　 \\)</v>
      </c>
      <c r="V249" t="str">
        <f t="shared" ca="1" si="28"/>
        <v>\\(\\quad 12 \\)</v>
      </c>
    </row>
    <row r="250" spans="1:22" x14ac:dyDescent="0.55000000000000004">
      <c r="A250" s="51" t="s">
        <v>60</v>
      </c>
      <c r="B250" s="51"/>
      <c r="C250" s="50" t="s">
        <v>170</v>
      </c>
      <c r="D250" s="50" t="str">
        <f t="shared" ca="1" si="30"/>
        <v>\\(\\quad 216　÷　18　=　 \\)</v>
      </c>
      <c r="E250" s="50" t="str">
        <f t="shared" ca="1" si="31"/>
        <v>\\(\\quad 12 \\)</v>
      </c>
      <c r="F250" s="50" t="s">
        <v>62</v>
      </c>
      <c r="G250" s="50"/>
      <c r="H250" s="50"/>
      <c r="I250" s="89" t="str">
        <f t="shared" ca="1" si="32"/>
        <v>INSERT INTO math(tangen,question,answer,editor,date,count) VALUES('m2300','\\(\\quad 216　÷　18　=　 \\)','\\(\\quad 12 \\)','harazono',NOW(),0);</v>
      </c>
      <c r="J250" s="78" t="s">
        <v>229</v>
      </c>
      <c r="K250" s="1">
        <f t="shared" ca="1" si="29"/>
        <v>216</v>
      </c>
      <c r="L250" t="s">
        <v>241</v>
      </c>
      <c r="M250" s="1">
        <f t="shared" ca="1" si="34"/>
        <v>18</v>
      </c>
      <c r="N250" t="s">
        <v>234</v>
      </c>
      <c r="O250" t="s">
        <v>230</v>
      </c>
      <c r="P250" s="78" t="s">
        <v>229</v>
      </c>
      <c r="Q250" s="1">
        <f t="shared" ca="1" si="33"/>
        <v>12</v>
      </c>
      <c r="T250" t="s">
        <v>230</v>
      </c>
      <c r="U250" t="str">
        <f t="shared" ca="1" si="27"/>
        <v>\\(\\quad 216　÷　18　=　 \\)</v>
      </c>
      <c r="V250" t="str">
        <f t="shared" ca="1" si="28"/>
        <v>\\(\\quad 12 \\)</v>
      </c>
    </row>
    <row r="251" spans="1:22" x14ac:dyDescent="0.55000000000000004">
      <c r="A251" s="51" t="s">
        <v>60</v>
      </c>
      <c r="B251" s="51"/>
      <c r="C251" s="50" t="s">
        <v>170</v>
      </c>
      <c r="D251" s="50" t="str">
        <f t="shared" ca="1" si="30"/>
        <v>\\(\\quad 1344　÷　96　=　 \\)</v>
      </c>
      <c r="E251" s="50" t="str">
        <f t="shared" ca="1" si="31"/>
        <v>\\(\\quad 14 \\)</v>
      </c>
      <c r="F251" s="50" t="s">
        <v>62</v>
      </c>
      <c r="G251" s="50"/>
      <c r="H251" s="50"/>
      <c r="I251" s="89" t="str">
        <f t="shared" ca="1" si="32"/>
        <v>INSERT INTO math(tangen,question,answer,editor,date,count) VALUES('m2300','\\(\\quad 1344　÷　96　=　 \\)','\\(\\quad 14 \\)','harazono',NOW(),0);</v>
      </c>
      <c r="J251" s="78" t="s">
        <v>229</v>
      </c>
      <c r="K251" s="1">
        <f t="shared" ca="1" si="29"/>
        <v>1344</v>
      </c>
      <c r="L251" t="s">
        <v>241</v>
      </c>
      <c r="M251" s="1">
        <f t="shared" ca="1" si="34"/>
        <v>96</v>
      </c>
      <c r="N251" t="s">
        <v>234</v>
      </c>
      <c r="O251" t="s">
        <v>230</v>
      </c>
      <c r="P251" s="78" t="s">
        <v>229</v>
      </c>
      <c r="Q251" s="1">
        <f t="shared" ca="1" si="33"/>
        <v>14</v>
      </c>
      <c r="T251" t="s">
        <v>230</v>
      </c>
      <c r="U251" t="str">
        <f t="shared" ca="1" si="27"/>
        <v>\\(\\quad 1344　÷　96　=　 \\)</v>
      </c>
      <c r="V251" t="str">
        <f t="shared" ca="1" si="28"/>
        <v>\\(\\quad 14 \\)</v>
      </c>
    </row>
    <row r="252" spans="1:22" x14ac:dyDescent="0.55000000000000004">
      <c r="A252" s="51" t="s">
        <v>60</v>
      </c>
      <c r="B252" s="51"/>
      <c r="C252" s="50" t="s">
        <v>170</v>
      </c>
      <c r="D252" s="50" t="str">
        <f t="shared" ca="1" si="30"/>
        <v>\\(\\quad 363　÷　33　=　 \\)</v>
      </c>
      <c r="E252" s="50" t="str">
        <f t="shared" ca="1" si="31"/>
        <v>\\(\\quad 11 \\)</v>
      </c>
      <c r="F252" s="50" t="s">
        <v>62</v>
      </c>
      <c r="G252" s="50"/>
      <c r="H252" s="50"/>
      <c r="I252" s="89" t="str">
        <f t="shared" ca="1" si="32"/>
        <v>INSERT INTO math(tangen,question,answer,editor,date,count) VALUES('m2300','\\(\\quad 363　÷　33　=　 \\)','\\(\\quad 11 \\)','harazono',NOW(),0);</v>
      </c>
      <c r="J252" s="78" t="s">
        <v>229</v>
      </c>
      <c r="K252" s="1">
        <f t="shared" ca="1" si="29"/>
        <v>363</v>
      </c>
      <c r="L252" t="s">
        <v>241</v>
      </c>
      <c r="M252" s="1">
        <f t="shared" ca="1" si="34"/>
        <v>33</v>
      </c>
      <c r="N252" t="s">
        <v>234</v>
      </c>
      <c r="O252" t="s">
        <v>230</v>
      </c>
      <c r="P252" s="78" t="s">
        <v>229</v>
      </c>
      <c r="Q252" s="1">
        <f t="shared" ca="1" si="33"/>
        <v>11</v>
      </c>
      <c r="T252" t="s">
        <v>230</v>
      </c>
      <c r="U252" t="str">
        <f t="shared" ca="1" si="27"/>
        <v>\\(\\quad 363　÷　33　=　 \\)</v>
      </c>
      <c r="V252" t="str">
        <f t="shared" ca="1" si="28"/>
        <v>\\(\\quad 11 \\)</v>
      </c>
    </row>
    <row r="253" spans="1:22" x14ac:dyDescent="0.55000000000000004">
      <c r="A253" s="51" t="s">
        <v>60</v>
      </c>
      <c r="B253" s="51"/>
      <c r="C253" s="50" t="s">
        <v>170</v>
      </c>
      <c r="D253" s="50" t="str">
        <f t="shared" ca="1" si="30"/>
        <v>\\(\\quad 702　÷　54　=　 \\)</v>
      </c>
      <c r="E253" s="50" t="str">
        <f t="shared" ca="1" si="31"/>
        <v>\\(\\quad 13 \\)</v>
      </c>
      <c r="F253" s="50" t="s">
        <v>62</v>
      </c>
      <c r="G253" s="50"/>
      <c r="H253" s="50"/>
      <c r="I253" s="89" t="str">
        <f t="shared" ca="1" si="32"/>
        <v>INSERT INTO math(tangen,question,answer,editor,date,count) VALUES('m2300','\\(\\quad 702　÷　54　=　 \\)','\\(\\quad 13 \\)','harazono',NOW(),0);</v>
      </c>
      <c r="J253" s="78" t="s">
        <v>229</v>
      </c>
      <c r="K253" s="1">
        <f t="shared" ca="1" si="29"/>
        <v>702</v>
      </c>
      <c r="L253" t="s">
        <v>241</v>
      </c>
      <c r="M253" s="1">
        <f t="shared" ca="1" si="34"/>
        <v>54</v>
      </c>
      <c r="N253" t="s">
        <v>234</v>
      </c>
      <c r="O253" t="s">
        <v>230</v>
      </c>
      <c r="P253" s="78" t="s">
        <v>229</v>
      </c>
      <c r="Q253" s="1">
        <f t="shared" ca="1" si="33"/>
        <v>13</v>
      </c>
      <c r="T253" t="s">
        <v>230</v>
      </c>
      <c r="U253" t="str">
        <f t="shared" ca="1" si="27"/>
        <v>\\(\\quad 702　÷　54　=　 \\)</v>
      </c>
      <c r="V253" t="str">
        <f t="shared" ca="1" si="28"/>
        <v>\\(\\quad 13 \\)</v>
      </c>
    </row>
    <row r="254" spans="1:22" x14ac:dyDescent="0.55000000000000004">
      <c r="A254" s="51" t="s">
        <v>60</v>
      </c>
      <c r="B254" s="51"/>
      <c r="C254" s="50" t="s">
        <v>170</v>
      </c>
      <c r="D254" s="50" t="str">
        <f t="shared" ca="1" si="30"/>
        <v>\\(\\quad 1368　÷　76　=　 \\)</v>
      </c>
      <c r="E254" s="50" t="str">
        <f t="shared" ca="1" si="31"/>
        <v>\\(\\quad 18 \\)</v>
      </c>
      <c r="F254" s="50" t="s">
        <v>62</v>
      </c>
      <c r="G254" s="50"/>
      <c r="H254" s="50"/>
      <c r="I254" s="89" t="str">
        <f t="shared" ca="1" si="32"/>
        <v>INSERT INTO math(tangen,question,answer,editor,date,count) VALUES('m2300','\\(\\quad 1368　÷　76　=　 \\)','\\(\\quad 18 \\)','harazono',NOW(),0);</v>
      </c>
      <c r="J254" s="78" t="s">
        <v>229</v>
      </c>
      <c r="K254" s="1">
        <f t="shared" ca="1" si="29"/>
        <v>1368</v>
      </c>
      <c r="L254" t="s">
        <v>241</v>
      </c>
      <c r="M254" s="1">
        <f t="shared" ca="1" si="34"/>
        <v>76</v>
      </c>
      <c r="N254" t="s">
        <v>234</v>
      </c>
      <c r="O254" t="s">
        <v>230</v>
      </c>
      <c r="P254" s="78" t="s">
        <v>229</v>
      </c>
      <c r="Q254" s="1">
        <f t="shared" ca="1" si="33"/>
        <v>18</v>
      </c>
      <c r="T254" t="s">
        <v>230</v>
      </c>
      <c r="U254" t="str">
        <f t="shared" ca="1" si="27"/>
        <v>\\(\\quad 1368　÷　76　=　 \\)</v>
      </c>
      <c r="V254" t="str">
        <f t="shared" ca="1" si="28"/>
        <v>\\(\\quad 18 \\)</v>
      </c>
    </row>
    <row r="255" spans="1:22" x14ac:dyDescent="0.55000000000000004">
      <c r="A255" s="51" t="s">
        <v>60</v>
      </c>
      <c r="B255" s="51"/>
      <c r="C255" s="50" t="s">
        <v>170</v>
      </c>
      <c r="D255" s="50" t="str">
        <f t="shared" ca="1" si="30"/>
        <v>\\(\\quad 140　÷　10　=　 \\)</v>
      </c>
      <c r="E255" s="50" t="str">
        <f t="shared" ca="1" si="31"/>
        <v>\\(\\quad 14 \\)</v>
      </c>
      <c r="F255" s="50" t="s">
        <v>62</v>
      </c>
      <c r="G255" s="50"/>
      <c r="H255" s="50"/>
      <c r="I255" s="89" t="str">
        <f t="shared" ca="1" si="32"/>
        <v>INSERT INTO math(tangen,question,answer,editor,date,count) VALUES('m2300','\\(\\quad 140　÷　10　=　 \\)','\\(\\quad 14 \\)','harazono',NOW(),0);</v>
      </c>
      <c r="J255" s="78" t="s">
        <v>229</v>
      </c>
      <c r="K255" s="1">
        <f t="shared" ca="1" si="29"/>
        <v>140</v>
      </c>
      <c r="L255" t="s">
        <v>241</v>
      </c>
      <c r="M255" s="1">
        <f t="shared" ca="1" si="34"/>
        <v>10</v>
      </c>
      <c r="N255" t="s">
        <v>234</v>
      </c>
      <c r="O255" t="s">
        <v>230</v>
      </c>
      <c r="P255" s="78" t="s">
        <v>229</v>
      </c>
      <c r="Q255" s="1">
        <f t="shared" ca="1" si="33"/>
        <v>14</v>
      </c>
      <c r="T255" t="s">
        <v>230</v>
      </c>
      <c r="U255" t="str">
        <f t="shared" ca="1" si="27"/>
        <v>\\(\\quad 140　÷　10　=　 \\)</v>
      </c>
      <c r="V255" t="str">
        <f t="shared" ca="1" si="28"/>
        <v>\\(\\quad 14 \\)</v>
      </c>
    </row>
    <row r="256" spans="1:22" x14ac:dyDescent="0.55000000000000004">
      <c r="A256" s="51" t="s">
        <v>60</v>
      </c>
      <c r="B256" s="51"/>
      <c r="C256" s="50" t="s">
        <v>170</v>
      </c>
      <c r="D256" s="50" t="str">
        <f t="shared" ca="1" si="30"/>
        <v>\\(\\quad 957　÷　87　=　 \\)</v>
      </c>
      <c r="E256" s="50" t="str">
        <f t="shared" ca="1" si="31"/>
        <v>\\(\\quad 11 \\)</v>
      </c>
      <c r="F256" s="50" t="s">
        <v>62</v>
      </c>
      <c r="G256" s="50"/>
      <c r="H256" s="50"/>
      <c r="I256" s="89" t="str">
        <f t="shared" ca="1" si="32"/>
        <v>INSERT INTO math(tangen,question,answer,editor,date,count) VALUES('m2300','\\(\\quad 957　÷　87　=　 \\)','\\(\\quad 11 \\)','harazono',NOW(),0);</v>
      </c>
      <c r="J256" s="78" t="s">
        <v>229</v>
      </c>
      <c r="K256" s="1">
        <f t="shared" ca="1" si="29"/>
        <v>957</v>
      </c>
      <c r="L256" t="s">
        <v>241</v>
      </c>
      <c r="M256" s="1">
        <f t="shared" ca="1" si="34"/>
        <v>87</v>
      </c>
      <c r="N256" t="s">
        <v>234</v>
      </c>
      <c r="O256" t="s">
        <v>230</v>
      </c>
      <c r="P256" s="78" t="s">
        <v>229</v>
      </c>
      <c r="Q256" s="1">
        <f t="shared" ca="1" si="33"/>
        <v>11</v>
      </c>
      <c r="T256" t="s">
        <v>230</v>
      </c>
      <c r="U256" t="str">
        <f t="shared" ca="1" si="27"/>
        <v>\\(\\quad 957　÷　87　=　 \\)</v>
      </c>
      <c r="V256" t="str">
        <f t="shared" ca="1" si="28"/>
        <v>\\(\\quad 11 \\)</v>
      </c>
    </row>
    <row r="257" spans="1:22" x14ac:dyDescent="0.55000000000000004">
      <c r="A257" s="51" t="s">
        <v>60</v>
      </c>
      <c r="B257" s="51"/>
      <c r="C257" s="50" t="s">
        <v>170</v>
      </c>
      <c r="D257" s="50" t="str">
        <f t="shared" ca="1" si="30"/>
        <v>\\(\\quad 1083　÷　57　=　 \\)</v>
      </c>
      <c r="E257" s="50" t="str">
        <f t="shared" ca="1" si="31"/>
        <v>\\(\\quad 19 \\)</v>
      </c>
      <c r="F257" s="50" t="s">
        <v>62</v>
      </c>
      <c r="G257" s="50"/>
      <c r="H257" s="50"/>
      <c r="I257" s="89" t="str">
        <f t="shared" ca="1" si="32"/>
        <v>INSERT INTO math(tangen,question,answer,editor,date,count) VALUES('m2300','\\(\\quad 1083　÷　57　=　 \\)','\\(\\quad 19 \\)','harazono',NOW(),0);</v>
      </c>
      <c r="J257" s="78" t="s">
        <v>229</v>
      </c>
      <c r="K257" s="1">
        <f t="shared" ca="1" si="29"/>
        <v>1083</v>
      </c>
      <c r="L257" t="s">
        <v>241</v>
      </c>
      <c r="M257" s="1">
        <f t="shared" ca="1" si="34"/>
        <v>57</v>
      </c>
      <c r="N257" t="s">
        <v>234</v>
      </c>
      <c r="O257" t="s">
        <v>230</v>
      </c>
      <c r="P257" s="78" t="s">
        <v>229</v>
      </c>
      <c r="Q257" s="1">
        <f t="shared" ca="1" si="33"/>
        <v>19</v>
      </c>
      <c r="T257" t="s">
        <v>230</v>
      </c>
      <c r="U257" t="str">
        <f t="shared" ca="1" si="27"/>
        <v>\\(\\quad 1083　÷　57　=　 \\)</v>
      </c>
      <c r="V257" t="str">
        <f t="shared" ca="1" si="28"/>
        <v>\\(\\quad 19 \\)</v>
      </c>
    </row>
    <row r="258" spans="1:22" x14ac:dyDescent="0.55000000000000004">
      <c r="A258" s="51" t="s">
        <v>60</v>
      </c>
      <c r="B258" s="51"/>
      <c r="C258" s="50" t="s">
        <v>170</v>
      </c>
      <c r="D258" s="50" t="str">
        <f t="shared" ca="1" si="30"/>
        <v>\\(\\quad 1188　÷　66　=　 \\)</v>
      </c>
      <c r="E258" s="50" t="str">
        <f t="shared" ca="1" si="31"/>
        <v>\\(\\quad 18 \\)</v>
      </c>
      <c r="F258" s="50" t="s">
        <v>62</v>
      </c>
      <c r="G258" s="50"/>
      <c r="H258" s="50"/>
      <c r="I258" s="89" t="str">
        <f t="shared" ca="1" si="32"/>
        <v>INSERT INTO math(tangen,question,answer,editor,date,count) VALUES('m2300','\\(\\quad 1188　÷　66　=　 \\)','\\(\\quad 18 \\)','harazono',NOW(),0);</v>
      </c>
      <c r="J258" s="78" t="s">
        <v>229</v>
      </c>
      <c r="K258" s="1">
        <f t="shared" ca="1" si="29"/>
        <v>1188</v>
      </c>
      <c r="L258" t="s">
        <v>241</v>
      </c>
      <c r="M258" s="1">
        <f t="shared" ca="1" si="34"/>
        <v>66</v>
      </c>
      <c r="N258" t="s">
        <v>234</v>
      </c>
      <c r="O258" t="s">
        <v>230</v>
      </c>
      <c r="P258" s="78" t="s">
        <v>229</v>
      </c>
      <c r="Q258" s="1">
        <f t="shared" ca="1" si="33"/>
        <v>18</v>
      </c>
      <c r="T258" t="s">
        <v>230</v>
      </c>
      <c r="U258" t="str">
        <f t="shared" ca="1" si="27"/>
        <v>\\(\\quad 1188　÷　66　=　 \\)</v>
      </c>
      <c r="V258" t="str">
        <f t="shared" ca="1" si="28"/>
        <v>\\(\\quad 18 \\)</v>
      </c>
    </row>
    <row r="259" spans="1:22" x14ac:dyDescent="0.55000000000000004">
      <c r="A259" s="51" t="s">
        <v>60</v>
      </c>
      <c r="B259" s="51"/>
      <c r="C259" s="50" t="s">
        <v>170</v>
      </c>
      <c r="D259" s="50" t="str">
        <f t="shared" ca="1" si="30"/>
        <v>\\(\\quad 1520　÷　80　=　 \\)</v>
      </c>
      <c r="E259" s="50" t="str">
        <f t="shared" ca="1" si="31"/>
        <v>\\(\\quad 19 \\)</v>
      </c>
      <c r="F259" s="50" t="s">
        <v>62</v>
      </c>
      <c r="G259" s="50"/>
      <c r="H259" s="50"/>
      <c r="I259" s="89" t="str">
        <f t="shared" ca="1" si="32"/>
        <v>INSERT INTO math(tangen,question,answer,editor,date,count) VALUES('m2300','\\(\\quad 1520　÷　80　=　 \\)','\\(\\quad 19 \\)','harazono',NOW(),0);</v>
      </c>
      <c r="J259" s="78" t="s">
        <v>229</v>
      </c>
      <c r="K259" s="1">
        <f t="shared" ca="1" si="29"/>
        <v>1520</v>
      </c>
      <c r="L259" t="s">
        <v>241</v>
      </c>
      <c r="M259" s="1">
        <f t="shared" ca="1" si="34"/>
        <v>80</v>
      </c>
      <c r="N259" t="s">
        <v>234</v>
      </c>
      <c r="O259" t="s">
        <v>230</v>
      </c>
      <c r="P259" s="78" t="s">
        <v>229</v>
      </c>
      <c r="Q259" s="1">
        <f t="shared" ca="1" si="33"/>
        <v>19</v>
      </c>
      <c r="T259" t="s">
        <v>230</v>
      </c>
      <c r="U259" t="str">
        <f t="shared" ref="U259:U322" ca="1" si="35">J259&amp;K259&amp;L259&amp;M259&amp;N259&amp;O259</f>
        <v>\\(\\quad 1520　÷　80　=　 \\)</v>
      </c>
      <c r="V259" t="str">
        <f t="shared" ref="V259:V322" ca="1" si="36">P259&amp;Q259&amp;R259&amp;S259&amp;T259</f>
        <v>\\(\\quad 19 \\)</v>
      </c>
    </row>
    <row r="260" spans="1:22" x14ac:dyDescent="0.55000000000000004">
      <c r="A260" s="51" t="s">
        <v>60</v>
      </c>
      <c r="B260" s="51"/>
      <c r="C260" s="50" t="s">
        <v>170</v>
      </c>
      <c r="D260" s="50" t="str">
        <f t="shared" ca="1" si="30"/>
        <v>\\(\\quad 440　÷　44　=　 \\)</v>
      </c>
      <c r="E260" s="50" t="str">
        <f t="shared" ca="1" si="31"/>
        <v>\\(\\quad 10 \\)</v>
      </c>
      <c r="F260" s="50" t="s">
        <v>62</v>
      </c>
      <c r="G260" s="50"/>
      <c r="H260" s="50"/>
      <c r="I260" s="89" t="str">
        <f t="shared" ca="1" si="32"/>
        <v>INSERT INTO math(tangen,question,answer,editor,date,count) VALUES('m2300','\\(\\quad 440　÷　44　=　 \\)','\\(\\quad 10 \\)','harazono',NOW(),0);</v>
      </c>
      <c r="J260" s="78" t="s">
        <v>229</v>
      </c>
      <c r="K260" s="1">
        <f t="shared" ca="1" si="29"/>
        <v>440</v>
      </c>
      <c r="L260" t="s">
        <v>241</v>
      </c>
      <c r="M260" s="1">
        <f t="shared" ca="1" si="34"/>
        <v>44</v>
      </c>
      <c r="N260" t="s">
        <v>234</v>
      </c>
      <c r="O260" t="s">
        <v>230</v>
      </c>
      <c r="P260" s="78" t="s">
        <v>229</v>
      </c>
      <c r="Q260" s="1">
        <f t="shared" ca="1" si="33"/>
        <v>10</v>
      </c>
      <c r="T260" t="s">
        <v>230</v>
      </c>
      <c r="U260" t="str">
        <f t="shared" ca="1" si="35"/>
        <v>\\(\\quad 440　÷　44　=　 \\)</v>
      </c>
      <c r="V260" t="str">
        <f t="shared" ca="1" si="36"/>
        <v>\\(\\quad 10 \\)</v>
      </c>
    </row>
    <row r="261" spans="1:22" x14ac:dyDescent="0.55000000000000004">
      <c r="A261" s="51" t="s">
        <v>60</v>
      </c>
      <c r="B261" s="51"/>
      <c r="C261" s="50" t="s">
        <v>170</v>
      </c>
      <c r="D261" s="50" t="str">
        <f t="shared" ca="1" si="30"/>
        <v>\\(\\quad 396　÷　33　=　 \\)</v>
      </c>
      <c r="E261" s="50" t="str">
        <f t="shared" ca="1" si="31"/>
        <v>\\(\\quad 12 \\)</v>
      </c>
      <c r="F261" s="50" t="s">
        <v>62</v>
      </c>
      <c r="G261" s="50"/>
      <c r="H261" s="50"/>
      <c r="I261" s="89" t="str">
        <f t="shared" ca="1" si="32"/>
        <v>INSERT INTO math(tangen,question,answer,editor,date,count) VALUES('m2300','\\(\\quad 396　÷　33　=　 \\)','\\(\\quad 12 \\)','harazono',NOW(),0);</v>
      </c>
      <c r="J261" s="78" t="s">
        <v>229</v>
      </c>
      <c r="K261" s="1">
        <f t="shared" ca="1" si="29"/>
        <v>396</v>
      </c>
      <c r="L261" t="s">
        <v>241</v>
      </c>
      <c r="M261" s="1">
        <f t="shared" ca="1" si="34"/>
        <v>33</v>
      </c>
      <c r="N261" t="s">
        <v>234</v>
      </c>
      <c r="O261" t="s">
        <v>230</v>
      </c>
      <c r="P261" s="78" t="s">
        <v>229</v>
      </c>
      <c r="Q261" s="1">
        <f t="shared" ca="1" si="33"/>
        <v>12</v>
      </c>
      <c r="T261" t="s">
        <v>230</v>
      </c>
      <c r="U261" t="str">
        <f t="shared" ca="1" si="35"/>
        <v>\\(\\quad 396　÷　33　=　 \\)</v>
      </c>
      <c r="V261" t="str">
        <f t="shared" ca="1" si="36"/>
        <v>\\(\\quad 12 \\)</v>
      </c>
    </row>
    <row r="262" spans="1:22" x14ac:dyDescent="0.55000000000000004">
      <c r="A262" s="51" t="s">
        <v>60</v>
      </c>
      <c r="B262" s="51"/>
      <c r="C262" s="50" t="s">
        <v>170</v>
      </c>
      <c r="D262" s="50" t="str">
        <f t="shared" ca="1" si="30"/>
        <v>\\(\\quad 1188　÷　99　=　 \\)</v>
      </c>
      <c r="E262" s="50" t="str">
        <f t="shared" ca="1" si="31"/>
        <v>\\(\\quad 12 \\)</v>
      </c>
      <c r="F262" s="50" t="s">
        <v>62</v>
      </c>
      <c r="G262" s="50"/>
      <c r="H262" s="50"/>
      <c r="I262" s="89" t="str">
        <f t="shared" ca="1" si="32"/>
        <v>INSERT INTO math(tangen,question,answer,editor,date,count) VALUES('m2300','\\(\\quad 1188　÷　99　=　 \\)','\\(\\quad 12 \\)','harazono',NOW(),0);</v>
      </c>
      <c r="J262" s="78" t="s">
        <v>229</v>
      </c>
      <c r="K262" s="1">
        <f t="shared" ca="1" si="29"/>
        <v>1188</v>
      </c>
      <c r="L262" t="s">
        <v>241</v>
      </c>
      <c r="M262" s="1">
        <f t="shared" ca="1" si="34"/>
        <v>99</v>
      </c>
      <c r="N262" t="s">
        <v>234</v>
      </c>
      <c r="O262" t="s">
        <v>230</v>
      </c>
      <c r="P262" s="78" t="s">
        <v>229</v>
      </c>
      <c r="Q262" s="1">
        <f t="shared" ca="1" si="33"/>
        <v>12</v>
      </c>
      <c r="T262" t="s">
        <v>230</v>
      </c>
      <c r="U262" t="str">
        <f t="shared" ca="1" si="35"/>
        <v>\\(\\quad 1188　÷　99　=　 \\)</v>
      </c>
      <c r="V262" t="str">
        <f t="shared" ca="1" si="36"/>
        <v>\\(\\quad 12 \\)</v>
      </c>
    </row>
    <row r="263" spans="1:22" x14ac:dyDescent="0.55000000000000004">
      <c r="A263" s="51" t="s">
        <v>60</v>
      </c>
      <c r="B263" s="51"/>
      <c r="C263" s="50" t="s">
        <v>170</v>
      </c>
      <c r="D263" s="50" t="str">
        <f t="shared" ca="1" si="30"/>
        <v>\\(\\quad 528　÷　48　=　 \\)</v>
      </c>
      <c r="E263" s="50" t="str">
        <f t="shared" ca="1" si="31"/>
        <v>\\(\\quad 11 \\)</v>
      </c>
      <c r="F263" s="50" t="s">
        <v>62</v>
      </c>
      <c r="G263" s="50"/>
      <c r="H263" s="50"/>
      <c r="I263" s="89" t="str">
        <f t="shared" ca="1" si="32"/>
        <v>INSERT INTO math(tangen,question,answer,editor,date,count) VALUES('m2300','\\(\\quad 528　÷　48　=　 \\)','\\(\\quad 11 \\)','harazono',NOW(),0);</v>
      </c>
      <c r="J263" s="78" t="s">
        <v>229</v>
      </c>
      <c r="K263" s="1">
        <f t="shared" ca="1" si="29"/>
        <v>528</v>
      </c>
      <c r="L263" t="s">
        <v>241</v>
      </c>
      <c r="M263" s="1">
        <f t="shared" ca="1" si="34"/>
        <v>48</v>
      </c>
      <c r="N263" t="s">
        <v>234</v>
      </c>
      <c r="O263" t="s">
        <v>230</v>
      </c>
      <c r="P263" s="78" t="s">
        <v>229</v>
      </c>
      <c r="Q263" s="1">
        <f t="shared" ca="1" si="33"/>
        <v>11</v>
      </c>
      <c r="T263" t="s">
        <v>230</v>
      </c>
      <c r="U263" t="str">
        <f t="shared" ca="1" si="35"/>
        <v>\\(\\quad 528　÷　48　=　 \\)</v>
      </c>
      <c r="V263" t="str">
        <f t="shared" ca="1" si="36"/>
        <v>\\(\\quad 11 \\)</v>
      </c>
    </row>
    <row r="264" spans="1:22" x14ac:dyDescent="0.55000000000000004">
      <c r="A264" s="51" t="s">
        <v>60</v>
      </c>
      <c r="B264" s="51"/>
      <c r="C264" s="50" t="s">
        <v>170</v>
      </c>
      <c r="D264" s="50" t="str">
        <f t="shared" ca="1" si="30"/>
        <v>\\(\\quad 1044　÷　87　=　 \\)</v>
      </c>
      <c r="E264" s="50" t="str">
        <f t="shared" ca="1" si="31"/>
        <v>\\(\\quad 12 \\)</v>
      </c>
      <c r="F264" s="50" t="s">
        <v>62</v>
      </c>
      <c r="G264" s="50"/>
      <c r="H264" s="50"/>
      <c r="I264" s="89" t="str">
        <f t="shared" ca="1" si="32"/>
        <v>INSERT INTO math(tangen,question,answer,editor,date,count) VALUES('m2300','\\(\\quad 1044　÷　87　=　 \\)','\\(\\quad 12 \\)','harazono',NOW(),0);</v>
      </c>
      <c r="J264" s="78" t="s">
        <v>229</v>
      </c>
      <c r="K264" s="1">
        <f t="shared" ca="1" si="29"/>
        <v>1044</v>
      </c>
      <c r="L264" t="s">
        <v>241</v>
      </c>
      <c r="M264" s="1">
        <f t="shared" ca="1" si="34"/>
        <v>87</v>
      </c>
      <c r="N264" t="s">
        <v>234</v>
      </c>
      <c r="O264" t="s">
        <v>230</v>
      </c>
      <c r="P264" s="78" t="s">
        <v>229</v>
      </c>
      <c r="Q264" s="1">
        <f t="shared" ca="1" si="33"/>
        <v>12</v>
      </c>
      <c r="T264" t="s">
        <v>230</v>
      </c>
      <c r="U264" t="str">
        <f t="shared" ca="1" si="35"/>
        <v>\\(\\quad 1044　÷　87　=　 \\)</v>
      </c>
      <c r="V264" t="str">
        <f t="shared" ca="1" si="36"/>
        <v>\\(\\quad 12 \\)</v>
      </c>
    </row>
    <row r="265" spans="1:22" x14ac:dyDescent="0.55000000000000004">
      <c r="A265" s="51" t="s">
        <v>60</v>
      </c>
      <c r="B265" s="51"/>
      <c r="C265" s="50" t="s">
        <v>170</v>
      </c>
      <c r="D265" s="50" t="str">
        <f t="shared" ca="1" si="30"/>
        <v>\\(\\quad 1264　÷　79　=　 \\)</v>
      </c>
      <c r="E265" s="50" t="str">
        <f t="shared" ca="1" si="31"/>
        <v>\\(\\quad 16 \\)</v>
      </c>
      <c r="F265" s="50" t="s">
        <v>62</v>
      </c>
      <c r="G265" s="50"/>
      <c r="H265" s="50"/>
      <c r="I265" s="89" t="str">
        <f t="shared" ca="1" si="32"/>
        <v>INSERT INTO math(tangen,question,answer,editor,date,count) VALUES('m2300','\\(\\quad 1264　÷　79　=　 \\)','\\(\\quad 16 \\)','harazono',NOW(),0);</v>
      </c>
      <c r="J265" s="78" t="s">
        <v>229</v>
      </c>
      <c r="K265" s="1">
        <f t="shared" ca="1" si="29"/>
        <v>1264</v>
      </c>
      <c r="L265" t="s">
        <v>241</v>
      </c>
      <c r="M265" s="1">
        <f t="shared" ca="1" si="34"/>
        <v>79</v>
      </c>
      <c r="N265" t="s">
        <v>234</v>
      </c>
      <c r="O265" t="s">
        <v>230</v>
      </c>
      <c r="P265" s="78" t="s">
        <v>229</v>
      </c>
      <c r="Q265" s="1">
        <f t="shared" ca="1" si="33"/>
        <v>16</v>
      </c>
      <c r="T265" t="s">
        <v>230</v>
      </c>
      <c r="U265" t="str">
        <f t="shared" ca="1" si="35"/>
        <v>\\(\\quad 1264　÷　79　=　 \\)</v>
      </c>
      <c r="V265" t="str">
        <f t="shared" ca="1" si="36"/>
        <v>\\(\\quad 16 \\)</v>
      </c>
    </row>
    <row r="266" spans="1:22" x14ac:dyDescent="0.55000000000000004">
      <c r="A266" s="51" t="s">
        <v>60</v>
      </c>
      <c r="B266" s="51"/>
      <c r="C266" s="50" t="s">
        <v>170</v>
      </c>
      <c r="D266" s="50" t="str">
        <f t="shared" ca="1" si="30"/>
        <v>\\(\\quad 1072　÷　67　=　 \\)</v>
      </c>
      <c r="E266" s="50" t="str">
        <f t="shared" ca="1" si="31"/>
        <v>\\(\\quad 16 \\)</v>
      </c>
      <c r="F266" s="50" t="s">
        <v>62</v>
      </c>
      <c r="G266" s="50"/>
      <c r="H266" s="50"/>
      <c r="I266" s="89" t="str">
        <f t="shared" ca="1" si="32"/>
        <v>INSERT INTO math(tangen,question,answer,editor,date,count) VALUES('m2300','\\(\\quad 1072　÷　67　=　 \\)','\\(\\quad 16 \\)','harazono',NOW(),0);</v>
      </c>
      <c r="J266" s="78" t="s">
        <v>229</v>
      </c>
      <c r="K266" s="1">
        <f t="shared" ca="1" si="29"/>
        <v>1072</v>
      </c>
      <c r="L266" t="s">
        <v>241</v>
      </c>
      <c r="M266" s="1">
        <f t="shared" ca="1" si="34"/>
        <v>67</v>
      </c>
      <c r="N266" t="s">
        <v>234</v>
      </c>
      <c r="O266" t="s">
        <v>230</v>
      </c>
      <c r="P266" s="78" t="s">
        <v>229</v>
      </c>
      <c r="Q266" s="1">
        <f t="shared" ca="1" si="33"/>
        <v>16</v>
      </c>
      <c r="T266" t="s">
        <v>230</v>
      </c>
      <c r="U266" t="str">
        <f t="shared" ca="1" si="35"/>
        <v>\\(\\quad 1072　÷　67　=　 \\)</v>
      </c>
      <c r="V266" t="str">
        <f t="shared" ca="1" si="36"/>
        <v>\\(\\quad 16 \\)</v>
      </c>
    </row>
    <row r="267" spans="1:22" x14ac:dyDescent="0.55000000000000004">
      <c r="A267" s="51" t="s">
        <v>60</v>
      </c>
      <c r="B267" s="51"/>
      <c r="C267" s="50" t="s">
        <v>170</v>
      </c>
      <c r="D267" s="50" t="str">
        <f t="shared" ca="1" si="30"/>
        <v>\\(\\quad 470　÷　47　=　 \\)</v>
      </c>
      <c r="E267" s="50" t="str">
        <f t="shared" ca="1" si="31"/>
        <v>\\(\\quad 10 \\)</v>
      </c>
      <c r="F267" s="50" t="s">
        <v>62</v>
      </c>
      <c r="G267" s="50"/>
      <c r="H267" s="50"/>
      <c r="I267" s="89" t="str">
        <f t="shared" ca="1" si="32"/>
        <v>INSERT INTO math(tangen,question,answer,editor,date,count) VALUES('m2300','\\(\\quad 470　÷　47　=　 \\)','\\(\\quad 10 \\)','harazono',NOW(),0);</v>
      </c>
      <c r="J267" s="78" t="s">
        <v>229</v>
      </c>
      <c r="K267" s="1">
        <f t="shared" ca="1" si="29"/>
        <v>470</v>
      </c>
      <c r="L267" t="s">
        <v>241</v>
      </c>
      <c r="M267" s="1">
        <f t="shared" ca="1" si="34"/>
        <v>47</v>
      </c>
      <c r="N267" t="s">
        <v>234</v>
      </c>
      <c r="O267" t="s">
        <v>230</v>
      </c>
      <c r="P267" s="78" t="s">
        <v>229</v>
      </c>
      <c r="Q267" s="1">
        <f t="shared" ca="1" si="33"/>
        <v>10</v>
      </c>
      <c r="T267" t="s">
        <v>230</v>
      </c>
      <c r="U267" t="str">
        <f t="shared" ca="1" si="35"/>
        <v>\\(\\quad 470　÷　47　=　 \\)</v>
      </c>
      <c r="V267" t="str">
        <f t="shared" ca="1" si="36"/>
        <v>\\(\\quad 10 \\)</v>
      </c>
    </row>
    <row r="268" spans="1:22" x14ac:dyDescent="0.55000000000000004">
      <c r="A268" s="51" t="s">
        <v>60</v>
      </c>
      <c r="B268" s="51"/>
      <c r="C268" s="50" t="s">
        <v>170</v>
      </c>
      <c r="D268" s="50" t="str">
        <f t="shared" ca="1" si="30"/>
        <v>\\(\\quad 936　÷　78　=　 \\)</v>
      </c>
      <c r="E268" s="50" t="str">
        <f t="shared" ca="1" si="31"/>
        <v>\\(\\quad 12 \\)</v>
      </c>
      <c r="F268" s="50" t="s">
        <v>62</v>
      </c>
      <c r="G268" s="50"/>
      <c r="H268" s="50"/>
      <c r="I268" s="89" t="str">
        <f t="shared" ca="1" si="32"/>
        <v>INSERT INTO math(tangen,question,answer,editor,date,count) VALUES('m2300','\\(\\quad 936　÷　78　=　 \\)','\\(\\quad 12 \\)','harazono',NOW(),0);</v>
      </c>
      <c r="J268" s="78" t="s">
        <v>229</v>
      </c>
      <c r="K268" s="1">
        <f t="shared" ref="K268:K282" ca="1" si="37">Q268*M268</f>
        <v>936</v>
      </c>
      <c r="L268" t="s">
        <v>241</v>
      </c>
      <c r="M268" s="1">
        <f t="shared" ca="1" si="34"/>
        <v>78</v>
      </c>
      <c r="N268" t="s">
        <v>234</v>
      </c>
      <c r="O268" t="s">
        <v>230</v>
      </c>
      <c r="P268" s="78" t="s">
        <v>229</v>
      </c>
      <c r="Q268" s="1">
        <f t="shared" ca="1" si="33"/>
        <v>12</v>
      </c>
      <c r="T268" t="s">
        <v>230</v>
      </c>
      <c r="U268" t="str">
        <f t="shared" ca="1" si="35"/>
        <v>\\(\\quad 936　÷　78　=　 \\)</v>
      </c>
      <c r="V268" t="str">
        <f t="shared" ca="1" si="36"/>
        <v>\\(\\quad 12 \\)</v>
      </c>
    </row>
    <row r="269" spans="1:22" x14ac:dyDescent="0.55000000000000004">
      <c r="A269" s="51" t="s">
        <v>60</v>
      </c>
      <c r="B269" s="51"/>
      <c r="C269" s="50" t="s">
        <v>170</v>
      </c>
      <c r="D269" s="50" t="str">
        <f t="shared" ca="1" si="30"/>
        <v>\\(\\quad 1326　÷　78　=　 \\)</v>
      </c>
      <c r="E269" s="50" t="str">
        <f t="shared" ca="1" si="31"/>
        <v>\\(\\quad 17 \\)</v>
      </c>
      <c r="F269" s="50" t="s">
        <v>62</v>
      </c>
      <c r="G269" s="50"/>
      <c r="H269" s="50"/>
      <c r="I269" s="89" t="str">
        <f t="shared" ca="1" si="32"/>
        <v>INSERT INTO math(tangen,question,answer,editor,date,count) VALUES('m2300','\\(\\quad 1326　÷　78　=　 \\)','\\(\\quad 17 \\)','harazono',NOW(),0);</v>
      </c>
      <c r="J269" s="78" t="s">
        <v>229</v>
      </c>
      <c r="K269" s="1">
        <f t="shared" ca="1" si="37"/>
        <v>1326</v>
      </c>
      <c r="L269" t="s">
        <v>241</v>
      </c>
      <c r="M269" s="1">
        <f t="shared" ca="1" si="34"/>
        <v>78</v>
      </c>
      <c r="N269" t="s">
        <v>234</v>
      </c>
      <c r="O269" t="s">
        <v>230</v>
      </c>
      <c r="P269" s="78" t="s">
        <v>229</v>
      </c>
      <c r="Q269" s="1">
        <f t="shared" ca="1" si="33"/>
        <v>17</v>
      </c>
      <c r="T269" t="s">
        <v>230</v>
      </c>
      <c r="U269" t="str">
        <f t="shared" ca="1" si="35"/>
        <v>\\(\\quad 1326　÷　78　=　 \\)</v>
      </c>
      <c r="V269" t="str">
        <f t="shared" ca="1" si="36"/>
        <v>\\(\\quad 17 \\)</v>
      </c>
    </row>
    <row r="270" spans="1:22" x14ac:dyDescent="0.55000000000000004">
      <c r="A270" s="51" t="s">
        <v>60</v>
      </c>
      <c r="B270" s="51"/>
      <c r="C270" s="50" t="s">
        <v>170</v>
      </c>
      <c r="D270" s="50" t="str">
        <f t="shared" ca="1" si="30"/>
        <v>\\(\\quad 1232　÷　88　=　 \\)</v>
      </c>
      <c r="E270" s="50" t="str">
        <f t="shared" ca="1" si="31"/>
        <v>\\(\\quad 14 \\)</v>
      </c>
      <c r="F270" s="50" t="s">
        <v>62</v>
      </c>
      <c r="G270" s="50"/>
      <c r="H270" s="50"/>
      <c r="I270" s="89" t="str">
        <f t="shared" ca="1" si="32"/>
        <v>INSERT INTO math(tangen,question,answer,editor,date,count) VALUES('m2300','\\(\\quad 1232　÷　88　=　 \\)','\\(\\quad 14 \\)','harazono',NOW(),0);</v>
      </c>
      <c r="J270" s="78" t="s">
        <v>229</v>
      </c>
      <c r="K270" s="1">
        <f t="shared" ca="1" si="37"/>
        <v>1232</v>
      </c>
      <c r="L270" t="s">
        <v>241</v>
      </c>
      <c r="M270" s="1">
        <f t="shared" ca="1" si="34"/>
        <v>88</v>
      </c>
      <c r="N270" t="s">
        <v>234</v>
      </c>
      <c r="O270" t="s">
        <v>230</v>
      </c>
      <c r="P270" s="78" t="s">
        <v>229</v>
      </c>
      <c r="Q270" s="1">
        <f t="shared" ca="1" si="33"/>
        <v>14</v>
      </c>
      <c r="T270" t="s">
        <v>230</v>
      </c>
      <c r="U270" t="str">
        <f t="shared" ca="1" si="35"/>
        <v>\\(\\quad 1232　÷　88　=　 \\)</v>
      </c>
      <c r="V270" t="str">
        <f t="shared" ca="1" si="36"/>
        <v>\\(\\quad 14 \\)</v>
      </c>
    </row>
    <row r="271" spans="1:22" x14ac:dyDescent="0.55000000000000004">
      <c r="A271" s="51" t="s">
        <v>60</v>
      </c>
      <c r="B271" s="51"/>
      <c r="C271" s="50" t="s">
        <v>170</v>
      </c>
      <c r="D271" s="50" t="str">
        <f t="shared" ca="1" si="30"/>
        <v>\\(\\quad 915　÷　61　=　 \\)</v>
      </c>
      <c r="E271" s="50" t="str">
        <f t="shared" ca="1" si="31"/>
        <v>\\(\\quad 15 \\)</v>
      </c>
      <c r="F271" s="50" t="s">
        <v>62</v>
      </c>
      <c r="G271" s="50"/>
      <c r="H271" s="50"/>
      <c r="I271" s="89" t="str">
        <f t="shared" ca="1" si="32"/>
        <v>INSERT INTO math(tangen,question,answer,editor,date,count) VALUES('m2300','\\(\\quad 915　÷　61　=　 \\)','\\(\\quad 15 \\)','harazono',NOW(),0);</v>
      </c>
      <c r="J271" s="78" t="s">
        <v>229</v>
      </c>
      <c r="K271" s="1">
        <f t="shared" ca="1" si="37"/>
        <v>915</v>
      </c>
      <c r="L271" t="s">
        <v>241</v>
      </c>
      <c r="M271" s="1">
        <f t="shared" ca="1" si="34"/>
        <v>61</v>
      </c>
      <c r="N271" t="s">
        <v>234</v>
      </c>
      <c r="O271" t="s">
        <v>230</v>
      </c>
      <c r="P271" s="78" t="s">
        <v>229</v>
      </c>
      <c r="Q271" s="1">
        <f t="shared" ca="1" si="33"/>
        <v>15</v>
      </c>
      <c r="T271" t="s">
        <v>230</v>
      </c>
      <c r="U271" t="str">
        <f t="shared" ca="1" si="35"/>
        <v>\\(\\quad 915　÷　61　=　 \\)</v>
      </c>
      <c r="V271" t="str">
        <f t="shared" ca="1" si="36"/>
        <v>\\(\\quad 15 \\)</v>
      </c>
    </row>
    <row r="272" spans="1:22" x14ac:dyDescent="0.55000000000000004">
      <c r="A272" s="51" t="s">
        <v>60</v>
      </c>
      <c r="B272" s="51"/>
      <c r="C272" s="50" t="s">
        <v>170</v>
      </c>
      <c r="D272" s="50" t="str">
        <f t="shared" ca="1" si="30"/>
        <v>\\(\\quad 896　÷　64　=　 \\)</v>
      </c>
      <c r="E272" s="50" t="str">
        <f t="shared" ca="1" si="31"/>
        <v>\\(\\quad 14 \\)</v>
      </c>
      <c r="F272" s="50" t="s">
        <v>62</v>
      </c>
      <c r="G272" s="50"/>
      <c r="H272" s="50"/>
      <c r="I272" s="89" t="str">
        <f t="shared" ca="1" si="32"/>
        <v>INSERT INTO math(tangen,question,answer,editor,date,count) VALUES('m2300','\\(\\quad 896　÷　64　=　 \\)','\\(\\quad 14 \\)','harazono',NOW(),0);</v>
      </c>
      <c r="J272" s="78" t="s">
        <v>229</v>
      </c>
      <c r="K272" s="1">
        <f t="shared" ca="1" si="37"/>
        <v>896</v>
      </c>
      <c r="L272" t="s">
        <v>241</v>
      </c>
      <c r="M272" s="1">
        <f t="shared" ca="1" si="34"/>
        <v>64</v>
      </c>
      <c r="N272" t="s">
        <v>234</v>
      </c>
      <c r="O272" t="s">
        <v>230</v>
      </c>
      <c r="P272" s="78" t="s">
        <v>229</v>
      </c>
      <c r="Q272" s="1">
        <f t="shared" ca="1" si="33"/>
        <v>14</v>
      </c>
      <c r="T272" t="s">
        <v>230</v>
      </c>
      <c r="U272" t="str">
        <f t="shared" ca="1" si="35"/>
        <v>\\(\\quad 896　÷　64　=　 \\)</v>
      </c>
      <c r="V272" t="str">
        <f t="shared" ca="1" si="36"/>
        <v>\\(\\quad 14 \\)</v>
      </c>
    </row>
    <row r="273" spans="1:22" x14ac:dyDescent="0.55000000000000004">
      <c r="A273" s="51" t="s">
        <v>60</v>
      </c>
      <c r="B273" s="51"/>
      <c r="C273" s="50" t="s">
        <v>170</v>
      </c>
      <c r="D273" s="50" t="str">
        <f t="shared" ca="1" si="30"/>
        <v>\\(\\quad 1188　÷　99　=　 \\)</v>
      </c>
      <c r="E273" s="50" t="str">
        <f t="shared" ca="1" si="31"/>
        <v>\\(\\quad 12 \\)</v>
      </c>
      <c r="F273" s="50" t="s">
        <v>62</v>
      </c>
      <c r="G273" s="50"/>
      <c r="H273" s="50"/>
      <c r="I273" s="89" t="str">
        <f t="shared" ca="1" si="32"/>
        <v>INSERT INTO math(tangen,question,answer,editor,date,count) VALUES('m2300','\\(\\quad 1188　÷　99　=　 \\)','\\(\\quad 12 \\)','harazono',NOW(),0);</v>
      </c>
      <c r="J273" s="78" t="s">
        <v>229</v>
      </c>
      <c r="K273" s="1">
        <f t="shared" ca="1" si="37"/>
        <v>1188</v>
      </c>
      <c r="L273" t="s">
        <v>241</v>
      </c>
      <c r="M273" s="1">
        <f t="shared" ca="1" si="34"/>
        <v>99</v>
      </c>
      <c r="N273" t="s">
        <v>234</v>
      </c>
      <c r="O273" t="s">
        <v>230</v>
      </c>
      <c r="P273" s="78" t="s">
        <v>229</v>
      </c>
      <c r="Q273" s="1">
        <f t="shared" ca="1" si="33"/>
        <v>12</v>
      </c>
      <c r="T273" t="s">
        <v>230</v>
      </c>
      <c r="U273" t="str">
        <f t="shared" ca="1" si="35"/>
        <v>\\(\\quad 1188　÷　99　=　 \\)</v>
      </c>
      <c r="V273" t="str">
        <f t="shared" ca="1" si="36"/>
        <v>\\(\\quad 12 \\)</v>
      </c>
    </row>
    <row r="274" spans="1:22" x14ac:dyDescent="0.55000000000000004">
      <c r="A274" s="51" t="s">
        <v>60</v>
      </c>
      <c r="B274" s="51"/>
      <c r="C274" s="50" t="s">
        <v>170</v>
      </c>
      <c r="D274" s="50" t="str">
        <f t="shared" ca="1" si="30"/>
        <v>\\(\\quad 493　÷　29　=　 \\)</v>
      </c>
      <c r="E274" s="50" t="str">
        <f t="shared" ca="1" si="31"/>
        <v>\\(\\quad 17 \\)</v>
      </c>
      <c r="F274" s="50" t="s">
        <v>62</v>
      </c>
      <c r="G274" s="50"/>
      <c r="H274" s="50"/>
      <c r="I274" s="89" t="str">
        <f t="shared" ca="1" si="32"/>
        <v>INSERT INTO math(tangen,question,answer,editor,date,count) VALUES('m2300','\\(\\quad 493　÷　29　=　 \\)','\\(\\quad 17 \\)','harazono',NOW(),0);</v>
      </c>
      <c r="J274" s="78" t="s">
        <v>229</v>
      </c>
      <c r="K274" s="1">
        <f t="shared" ca="1" si="37"/>
        <v>493</v>
      </c>
      <c r="L274" t="s">
        <v>241</v>
      </c>
      <c r="M274" s="1">
        <f t="shared" ca="1" si="34"/>
        <v>29</v>
      </c>
      <c r="N274" t="s">
        <v>234</v>
      </c>
      <c r="O274" t="s">
        <v>230</v>
      </c>
      <c r="P274" s="78" t="s">
        <v>229</v>
      </c>
      <c r="Q274" s="1">
        <f t="shared" ca="1" si="33"/>
        <v>17</v>
      </c>
      <c r="T274" t="s">
        <v>230</v>
      </c>
      <c r="U274" t="str">
        <f t="shared" ca="1" si="35"/>
        <v>\\(\\quad 493　÷　29　=　 \\)</v>
      </c>
      <c r="V274" t="str">
        <f t="shared" ca="1" si="36"/>
        <v>\\(\\quad 17 \\)</v>
      </c>
    </row>
    <row r="275" spans="1:22" x14ac:dyDescent="0.55000000000000004">
      <c r="A275" s="51" t="s">
        <v>60</v>
      </c>
      <c r="B275" s="51"/>
      <c r="C275" s="50" t="s">
        <v>170</v>
      </c>
      <c r="D275" s="50" t="str">
        <f t="shared" ca="1" si="30"/>
        <v>\\(\\quad 1365　÷　91　=　 \\)</v>
      </c>
      <c r="E275" s="50" t="str">
        <f t="shared" ca="1" si="31"/>
        <v>\\(\\quad 15 \\)</v>
      </c>
      <c r="F275" s="50" t="s">
        <v>62</v>
      </c>
      <c r="G275" s="50"/>
      <c r="H275" s="50"/>
      <c r="I275" s="89" t="str">
        <f t="shared" ca="1" si="32"/>
        <v>INSERT INTO math(tangen,question,answer,editor,date,count) VALUES('m2300','\\(\\quad 1365　÷　91　=　 \\)','\\(\\quad 15 \\)','harazono',NOW(),0);</v>
      </c>
      <c r="J275" s="78" t="s">
        <v>229</v>
      </c>
      <c r="K275" s="1">
        <f t="shared" ca="1" si="37"/>
        <v>1365</v>
      </c>
      <c r="L275" t="s">
        <v>241</v>
      </c>
      <c r="M275" s="1">
        <f t="shared" ca="1" si="34"/>
        <v>91</v>
      </c>
      <c r="N275" t="s">
        <v>234</v>
      </c>
      <c r="O275" t="s">
        <v>230</v>
      </c>
      <c r="P275" s="78" t="s">
        <v>229</v>
      </c>
      <c r="Q275" s="1">
        <f t="shared" ca="1" si="33"/>
        <v>15</v>
      </c>
      <c r="T275" t="s">
        <v>230</v>
      </c>
      <c r="U275" t="str">
        <f t="shared" ca="1" si="35"/>
        <v>\\(\\quad 1365　÷　91　=　 \\)</v>
      </c>
      <c r="V275" t="str">
        <f t="shared" ca="1" si="36"/>
        <v>\\(\\quad 15 \\)</v>
      </c>
    </row>
    <row r="276" spans="1:22" x14ac:dyDescent="0.55000000000000004">
      <c r="A276" s="51" t="s">
        <v>60</v>
      </c>
      <c r="B276" s="51"/>
      <c r="C276" s="50" t="s">
        <v>170</v>
      </c>
      <c r="D276" s="50" t="str">
        <f t="shared" ca="1" si="30"/>
        <v>\\(\\quad 936　÷　52　=　 \\)</v>
      </c>
      <c r="E276" s="50" t="str">
        <f t="shared" ca="1" si="31"/>
        <v>\\(\\quad 18 \\)</v>
      </c>
      <c r="F276" s="50" t="s">
        <v>62</v>
      </c>
      <c r="G276" s="50"/>
      <c r="H276" s="50"/>
      <c r="I276" s="89" t="str">
        <f t="shared" ca="1" si="32"/>
        <v>INSERT INTO math(tangen,question,answer,editor,date,count) VALUES('m2300','\\(\\quad 936　÷　52　=　 \\)','\\(\\quad 18 \\)','harazono',NOW(),0);</v>
      </c>
      <c r="J276" s="78" t="s">
        <v>229</v>
      </c>
      <c r="K276" s="1">
        <f t="shared" ca="1" si="37"/>
        <v>936</v>
      </c>
      <c r="L276" t="s">
        <v>241</v>
      </c>
      <c r="M276" s="1">
        <f t="shared" ca="1" si="34"/>
        <v>52</v>
      </c>
      <c r="N276" t="s">
        <v>234</v>
      </c>
      <c r="O276" t="s">
        <v>230</v>
      </c>
      <c r="P276" s="78" t="s">
        <v>229</v>
      </c>
      <c r="Q276" s="1">
        <f t="shared" ca="1" si="33"/>
        <v>18</v>
      </c>
      <c r="T276" t="s">
        <v>230</v>
      </c>
      <c r="U276" t="str">
        <f t="shared" ca="1" si="35"/>
        <v>\\(\\quad 936　÷　52　=　 \\)</v>
      </c>
      <c r="V276" t="str">
        <f t="shared" ca="1" si="36"/>
        <v>\\(\\quad 18 \\)</v>
      </c>
    </row>
    <row r="277" spans="1:22" x14ac:dyDescent="0.55000000000000004">
      <c r="A277" s="51" t="s">
        <v>60</v>
      </c>
      <c r="B277" s="51"/>
      <c r="C277" s="50" t="s">
        <v>170</v>
      </c>
      <c r="D277" s="50" t="str">
        <f t="shared" ca="1" si="30"/>
        <v>\\(\\quad 1184　÷　74　=　 \\)</v>
      </c>
      <c r="E277" s="50" t="str">
        <f t="shared" ca="1" si="31"/>
        <v>\\(\\quad 16 \\)</v>
      </c>
      <c r="F277" s="50" t="s">
        <v>62</v>
      </c>
      <c r="G277" s="50"/>
      <c r="H277" s="50"/>
      <c r="I277" s="89" t="str">
        <f t="shared" ca="1" si="32"/>
        <v>INSERT INTO math(tangen,question,answer,editor,date,count) VALUES('m2300','\\(\\quad 1184　÷　74　=　 \\)','\\(\\quad 16 \\)','harazono',NOW(),0);</v>
      </c>
      <c r="J277" s="78" t="s">
        <v>229</v>
      </c>
      <c r="K277" s="1">
        <f t="shared" ca="1" si="37"/>
        <v>1184</v>
      </c>
      <c r="L277" t="s">
        <v>241</v>
      </c>
      <c r="M277" s="1">
        <f t="shared" ca="1" si="34"/>
        <v>74</v>
      </c>
      <c r="N277" t="s">
        <v>234</v>
      </c>
      <c r="O277" t="s">
        <v>230</v>
      </c>
      <c r="P277" s="78" t="s">
        <v>229</v>
      </c>
      <c r="Q277" s="1">
        <f t="shared" ca="1" si="33"/>
        <v>16</v>
      </c>
      <c r="T277" t="s">
        <v>230</v>
      </c>
      <c r="U277" t="str">
        <f t="shared" ca="1" si="35"/>
        <v>\\(\\quad 1184　÷　74　=　 \\)</v>
      </c>
      <c r="V277" t="str">
        <f t="shared" ca="1" si="36"/>
        <v>\\(\\quad 16 \\)</v>
      </c>
    </row>
    <row r="278" spans="1:22" x14ac:dyDescent="0.55000000000000004">
      <c r="A278" s="51" t="s">
        <v>60</v>
      </c>
      <c r="B278" s="51"/>
      <c r="C278" s="50" t="s">
        <v>170</v>
      </c>
      <c r="D278" s="50" t="str">
        <f t="shared" ca="1" si="30"/>
        <v>\\(\\quad 684　÷　57　=　 \\)</v>
      </c>
      <c r="E278" s="50" t="str">
        <f t="shared" ca="1" si="31"/>
        <v>\\(\\quad 12 \\)</v>
      </c>
      <c r="F278" s="50" t="s">
        <v>62</v>
      </c>
      <c r="G278" s="50"/>
      <c r="H278" s="50"/>
      <c r="I278" s="89" t="str">
        <f t="shared" ca="1" si="32"/>
        <v>INSERT INTO math(tangen,question,answer,editor,date,count) VALUES('m2300','\\(\\quad 684　÷　57　=　 \\)','\\(\\quad 12 \\)','harazono',NOW(),0);</v>
      </c>
      <c r="J278" s="78" t="s">
        <v>229</v>
      </c>
      <c r="K278" s="1">
        <f t="shared" ca="1" si="37"/>
        <v>684</v>
      </c>
      <c r="L278" t="s">
        <v>241</v>
      </c>
      <c r="M278" s="1">
        <f t="shared" ca="1" si="34"/>
        <v>57</v>
      </c>
      <c r="N278" t="s">
        <v>234</v>
      </c>
      <c r="O278" t="s">
        <v>230</v>
      </c>
      <c r="P278" s="78" t="s">
        <v>229</v>
      </c>
      <c r="Q278" s="1">
        <f t="shared" ca="1" si="33"/>
        <v>12</v>
      </c>
      <c r="T278" t="s">
        <v>230</v>
      </c>
      <c r="U278" t="str">
        <f t="shared" ca="1" si="35"/>
        <v>\\(\\quad 684　÷　57　=　 \\)</v>
      </c>
      <c r="V278" t="str">
        <f t="shared" ca="1" si="36"/>
        <v>\\(\\quad 12 \\)</v>
      </c>
    </row>
    <row r="279" spans="1:22" x14ac:dyDescent="0.55000000000000004">
      <c r="A279" s="51" t="s">
        <v>60</v>
      </c>
      <c r="B279" s="51"/>
      <c r="C279" s="50" t="s">
        <v>170</v>
      </c>
      <c r="D279" s="50" t="str">
        <f t="shared" ca="1" si="30"/>
        <v>\\(\\quad 304　÷　19　=　 \\)</v>
      </c>
      <c r="E279" s="50" t="str">
        <f t="shared" ca="1" si="31"/>
        <v>\\(\\quad 16 \\)</v>
      </c>
      <c r="F279" s="50" t="s">
        <v>62</v>
      </c>
      <c r="G279" s="50"/>
      <c r="H279" s="50"/>
      <c r="I279" s="89" t="str">
        <f t="shared" ca="1" si="32"/>
        <v>INSERT INTO math(tangen,question,answer,editor,date,count) VALUES('m2300','\\(\\quad 304　÷　19　=　 \\)','\\(\\quad 16 \\)','harazono',NOW(),0);</v>
      </c>
      <c r="J279" s="78" t="s">
        <v>229</v>
      </c>
      <c r="K279" s="1">
        <f t="shared" ca="1" si="37"/>
        <v>304</v>
      </c>
      <c r="L279" t="s">
        <v>241</v>
      </c>
      <c r="M279" s="1">
        <f t="shared" ca="1" si="34"/>
        <v>19</v>
      </c>
      <c r="N279" t="s">
        <v>234</v>
      </c>
      <c r="O279" t="s">
        <v>230</v>
      </c>
      <c r="P279" s="78" t="s">
        <v>229</v>
      </c>
      <c r="Q279" s="1">
        <f t="shared" ca="1" si="33"/>
        <v>16</v>
      </c>
      <c r="T279" t="s">
        <v>230</v>
      </c>
      <c r="U279" t="str">
        <f t="shared" ca="1" si="35"/>
        <v>\\(\\quad 304　÷　19　=　 \\)</v>
      </c>
      <c r="V279" t="str">
        <f t="shared" ca="1" si="36"/>
        <v>\\(\\quad 16 \\)</v>
      </c>
    </row>
    <row r="280" spans="1:22" x14ac:dyDescent="0.55000000000000004">
      <c r="A280" s="51" t="s">
        <v>60</v>
      </c>
      <c r="B280" s="51"/>
      <c r="C280" s="50" t="s">
        <v>170</v>
      </c>
      <c r="D280" s="50" t="str">
        <f t="shared" ca="1" si="30"/>
        <v>\\(\\quad 1136　÷　71　=　 \\)</v>
      </c>
      <c r="E280" s="50" t="str">
        <f t="shared" ca="1" si="31"/>
        <v>\\(\\quad 16 \\)</v>
      </c>
      <c r="F280" s="50" t="s">
        <v>62</v>
      </c>
      <c r="G280" s="50"/>
      <c r="H280" s="50"/>
      <c r="I280" s="89" t="str">
        <f t="shared" ca="1" si="32"/>
        <v>INSERT INTO math(tangen,question,answer,editor,date,count) VALUES('m2300','\\(\\quad 1136　÷　71　=　 \\)','\\(\\quad 16 \\)','harazono',NOW(),0);</v>
      </c>
      <c r="J280" s="78" t="s">
        <v>229</v>
      </c>
      <c r="K280" s="1">
        <f t="shared" ca="1" si="37"/>
        <v>1136</v>
      </c>
      <c r="L280" t="s">
        <v>241</v>
      </c>
      <c r="M280" s="1">
        <f t="shared" ca="1" si="34"/>
        <v>71</v>
      </c>
      <c r="N280" t="s">
        <v>234</v>
      </c>
      <c r="O280" t="s">
        <v>230</v>
      </c>
      <c r="P280" s="78" t="s">
        <v>229</v>
      </c>
      <c r="Q280" s="1">
        <f t="shared" ca="1" si="33"/>
        <v>16</v>
      </c>
      <c r="T280" t="s">
        <v>230</v>
      </c>
      <c r="U280" t="str">
        <f t="shared" ca="1" si="35"/>
        <v>\\(\\quad 1136　÷　71　=　 \\)</v>
      </c>
      <c r="V280" t="str">
        <f t="shared" ca="1" si="36"/>
        <v>\\(\\quad 16 \\)</v>
      </c>
    </row>
    <row r="281" spans="1:22" x14ac:dyDescent="0.55000000000000004">
      <c r="A281" s="51" t="s">
        <v>60</v>
      </c>
      <c r="B281" s="51"/>
      <c r="C281" s="50" t="s">
        <v>170</v>
      </c>
      <c r="D281" s="50" t="str">
        <f t="shared" ca="1" si="30"/>
        <v>\\(\\quad 1105　÷　65　=　 \\)</v>
      </c>
      <c r="E281" s="50" t="str">
        <f t="shared" ca="1" si="31"/>
        <v>\\(\\quad 17 \\)</v>
      </c>
      <c r="F281" s="50" t="s">
        <v>62</v>
      </c>
      <c r="G281" s="50"/>
      <c r="H281" s="50"/>
      <c r="I281" s="89" t="str">
        <f t="shared" ca="1" si="32"/>
        <v>INSERT INTO math(tangen,question,answer,editor,date,count) VALUES('m2300','\\(\\quad 1105　÷　65　=　 \\)','\\(\\quad 17 \\)','harazono',NOW(),0);</v>
      </c>
      <c r="J281" s="78" t="s">
        <v>229</v>
      </c>
      <c r="K281" s="1">
        <f t="shared" ca="1" si="37"/>
        <v>1105</v>
      </c>
      <c r="L281" t="s">
        <v>241</v>
      </c>
      <c r="M281" s="1">
        <f t="shared" ca="1" si="34"/>
        <v>65</v>
      </c>
      <c r="N281" t="s">
        <v>234</v>
      </c>
      <c r="O281" t="s">
        <v>230</v>
      </c>
      <c r="P281" s="78" t="s">
        <v>229</v>
      </c>
      <c r="Q281" s="1">
        <f t="shared" ca="1" si="33"/>
        <v>17</v>
      </c>
      <c r="T281" t="s">
        <v>230</v>
      </c>
      <c r="U281" t="str">
        <f t="shared" ca="1" si="35"/>
        <v>\\(\\quad 1105　÷　65　=　 \\)</v>
      </c>
      <c r="V281" t="str">
        <f t="shared" ca="1" si="36"/>
        <v>\\(\\quad 17 \\)</v>
      </c>
    </row>
    <row r="282" spans="1:22" x14ac:dyDescent="0.55000000000000004">
      <c r="A282" s="51" t="s">
        <v>60</v>
      </c>
      <c r="B282" s="51"/>
      <c r="C282" s="50" t="s">
        <v>170</v>
      </c>
      <c r="D282" s="50" t="str">
        <f t="shared" ca="1" si="30"/>
        <v>\\(\\quad 880　÷　88　=　 \\)</v>
      </c>
      <c r="E282" s="50" t="str">
        <f t="shared" ca="1" si="31"/>
        <v>\\(\\quad 10 \\)</v>
      </c>
      <c r="F282" s="50" t="s">
        <v>62</v>
      </c>
      <c r="G282" s="50"/>
      <c r="H282" s="50"/>
      <c r="I282" s="89" t="str">
        <f t="shared" ca="1" si="32"/>
        <v>INSERT INTO math(tangen,question,answer,editor,date,count) VALUES('m2300','\\(\\quad 880　÷　88　=　 \\)','\\(\\quad 10 \\)','harazono',NOW(),0);</v>
      </c>
      <c r="J282" s="78" t="s">
        <v>229</v>
      </c>
      <c r="K282" s="1">
        <f t="shared" ca="1" si="37"/>
        <v>880</v>
      </c>
      <c r="L282" t="s">
        <v>241</v>
      </c>
      <c r="M282" s="1">
        <f t="shared" ca="1" si="34"/>
        <v>88</v>
      </c>
      <c r="N282" t="s">
        <v>234</v>
      </c>
      <c r="O282" t="s">
        <v>230</v>
      </c>
      <c r="P282" s="78" t="s">
        <v>229</v>
      </c>
      <c r="Q282" s="1">
        <f t="shared" ca="1" si="33"/>
        <v>10</v>
      </c>
      <c r="T282" t="s">
        <v>230</v>
      </c>
      <c r="U282" t="str">
        <f t="shared" ca="1" si="35"/>
        <v>\\(\\quad 880　÷　88　=　 \\)</v>
      </c>
      <c r="V282" t="str">
        <f t="shared" ca="1" si="36"/>
        <v>\\(\\quad 10 \\)</v>
      </c>
    </row>
    <row r="283" spans="1:22" x14ac:dyDescent="0.55000000000000004">
      <c r="A283" s="9"/>
      <c r="B283" s="9"/>
      <c r="C283" s="9"/>
      <c r="D283" s="9"/>
      <c r="E283" s="9"/>
      <c r="F283" s="9"/>
      <c r="G283" s="9"/>
      <c r="H283" s="9"/>
      <c r="I283" s="2"/>
      <c r="J283" s="78" t="s">
        <v>229</v>
      </c>
      <c r="K283" s="9"/>
      <c r="L283" t="s">
        <v>241</v>
      </c>
      <c r="M283" s="9"/>
      <c r="N283" t="s">
        <v>234</v>
      </c>
      <c r="O283" t="s">
        <v>230</v>
      </c>
      <c r="P283" s="78" t="s">
        <v>229</v>
      </c>
      <c r="Q283" s="9"/>
      <c r="R283" s="9"/>
      <c r="S283" s="9"/>
      <c r="T283" t="s">
        <v>230</v>
      </c>
      <c r="U283" t="str">
        <f t="shared" si="35"/>
        <v>\\(\\quad 　÷　　=　 \\)</v>
      </c>
      <c r="V283" t="str">
        <f t="shared" si="36"/>
        <v>\\(\\quad  \\)</v>
      </c>
    </row>
    <row r="284" spans="1:22" x14ac:dyDescent="0.55000000000000004">
      <c r="A284" s="51" t="s">
        <v>60</v>
      </c>
      <c r="C284" s="50" t="s">
        <v>171</v>
      </c>
      <c r="D284" s="50" t="str">
        <f t="shared" ref="D284" ca="1" si="38">U284</f>
        <v>\\(\\quad 11　÷　4　=　 \\)</v>
      </c>
      <c r="E284" s="50" t="str">
        <f t="shared" ref="E284" ca="1" si="39">V284</f>
        <v>\\(\\quad 2　…　3 \\)</v>
      </c>
      <c r="F284" s="50" t="s">
        <v>62</v>
      </c>
      <c r="G284" s="50"/>
      <c r="H284" s="50"/>
      <c r="I284" s="89" t="str">
        <f t="shared" ref="I284" ca="1" si="40">"INSERT INTO "&amp;A284&amp;"(tangen,question,answer,editor,date,count) VALUES('"&amp;C284&amp;"','"&amp;D284&amp;"','"&amp;E284&amp;"','"&amp;F284&amp;"',NOW(),0);"</f>
        <v>INSERT INTO math(tangen,question,answer,editor,date,count) VALUES('m2400','\\(\\quad 11　÷　4　=　 \\)','\\(\\quad 2　…　3 \\)','harazono',NOW(),0);</v>
      </c>
      <c r="J284" s="78" t="s">
        <v>229</v>
      </c>
      <c r="K284" s="1">
        <f ca="1">M284*Q284+S284</f>
        <v>11</v>
      </c>
      <c r="L284" t="s">
        <v>241</v>
      </c>
      <c r="M284" s="1">
        <f ca="1">RANDBETWEEN(2,10)</f>
        <v>4</v>
      </c>
      <c r="N284" t="s">
        <v>234</v>
      </c>
      <c r="O284" t="s">
        <v>230</v>
      </c>
      <c r="P284" s="78" t="s">
        <v>229</v>
      </c>
      <c r="Q284" s="1">
        <f ca="1">RANDBETWEEN(1,19)</f>
        <v>2</v>
      </c>
      <c r="R284" t="s">
        <v>242</v>
      </c>
      <c r="S284" s="1">
        <f ca="1">RANDBETWEEN(1,M284-1)</f>
        <v>3</v>
      </c>
      <c r="T284" t="s">
        <v>230</v>
      </c>
      <c r="U284" t="str">
        <f t="shared" ca="1" si="35"/>
        <v>\\(\\quad 11　÷　4　=　 \\)</v>
      </c>
      <c r="V284" t="str">
        <f t="shared" ca="1" si="36"/>
        <v>\\(\\quad 2　…　3 \\)</v>
      </c>
    </row>
    <row r="285" spans="1:22" x14ac:dyDescent="0.55000000000000004">
      <c r="A285" s="51" t="s">
        <v>60</v>
      </c>
      <c r="C285" s="50" t="s">
        <v>171</v>
      </c>
      <c r="D285" s="50" t="str">
        <f t="shared" ref="D285:D348" ca="1" si="41">U285</f>
        <v>\\(\\quad 142　÷　8　=　 \\)</v>
      </c>
      <c r="E285" s="50" t="str">
        <f t="shared" ref="E285:E348" ca="1" si="42">V285</f>
        <v>\\(\\quad 17　…　6 \\)</v>
      </c>
      <c r="F285" s="50" t="s">
        <v>62</v>
      </c>
      <c r="G285" s="50"/>
      <c r="H285" s="50"/>
      <c r="I285" s="89" t="str">
        <f t="shared" ref="I285:I348" ca="1" si="43">"INSERT INTO "&amp;A285&amp;"(tangen,question,answer,editor,date,count) VALUES('"&amp;C285&amp;"','"&amp;D285&amp;"','"&amp;E285&amp;"','"&amp;F285&amp;"',NOW(),0);"</f>
        <v>INSERT INTO math(tangen,question,answer,editor,date,count) VALUES('m2400','\\(\\quad 142　÷　8　=　 \\)','\\(\\quad 17　…　6 \\)','harazono',NOW(),0);</v>
      </c>
      <c r="J285" s="78" t="s">
        <v>229</v>
      </c>
      <c r="K285" s="1">
        <f t="shared" ref="K285:K348" ca="1" si="44">M285*Q285+S285</f>
        <v>142</v>
      </c>
      <c r="L285" t="s">
        <v>241</v>
      </c>
      <c r="M285" s="1">
        <f t="shared" ref="M285:M348" ca="1" si="45">RANDBETWEEN(2,10)</f>
        <v>8</v>
      </c>
      <c r="N285" t="s">
        <v>234</v>
      </c>
      <c r="O285" t="s">
        <v>230</v>
      </c>
      <c r="P285" s="78" t="s">
        <v>229</v>
      </c>
      <c r="Q285" s="1">
        <f t="shared" ref="Q285:Q348" ca="1" si="46">RANDBETWEEN(1,19)</f>
        <v>17</v>
      </c>
      <c r="R285" t="s">
        <v>242</v>
      </c>
      <c r="S285" s="1">
        <f t="shared" ref="S285:S348" ca="1" si="47">RANDBETWEEN(1,M285-1)</f>
        <v>6</v>
      </c>
      <c r="T285" t="s">
        <v>230</v>
      </c>
      <c r="U285" t="str">
        <f t="shared" ca="1" si="35"/>
        <v>\\(\\quad 142　÷　8　=　 \\)</v>
      </c>
      <c r="V285" t="str">
        <f t="shared" ca="1" si="36"/>
        <v>\\(\\quad 17　…　6 \\)</v>
      </c>
    </row>
    <row r="286" spans="1:22" x14ac:dyDescent="0.55000000000000004">
      <c r="A286" s="51" t="s">
        <v>60</v>
      </c>
      <c r="C286" s="50" t="s">
        <v>171</v>
      </c>
      <c r="D286" s="50" t="str">
        <f t="shared" ca="1" si="41"/>
        <v>\\(\\quad 37　÷　3　=　 \\)</v>
      </c>
      <c r="E286" s="50" t="str">
        <f t="shared" ca="1" si="42"/>
        <v>\\(\\quad 12　…　1 \\)</v>
      </c>
      <c r="F286" s="50" t="s">
        <v>62</v>
      </c>
      <c r="G286" s="50"/>
      <c r="H286" s="50"/>
      <c r="I286" s="89" t="str">
        <f t="shared" ca="1" si="43"/>
        <v>INSERT INTO math(tangen,question,answer,editor,date,count) VALUES('m2400','\\(\\quad 37　÷　3　=　 \\)','\\(\\quad 12　…　1 \\)','harazono',NOW(),0);</v>
      </c>
      <c r="J286" s="78" t="s">
        <v>229</v>
      </c>
      <c r="K286" s="1">
        <f t="shared" ca="1" si="44"/>
        <v>37</v>
      </c>
      <c r="L286" t="s">
        <v>241</v>
      </c>
      <c r="M286" s="1">
        <f t="shared" ca="1" si="45"/>
        <v>3</v>
      </c>
      <c r="N286" t="s">
        <v>234</v>
      </c>
      <c r="O286" t="s">
        <v>230</v>
      </c>
      <c r="P286" s="78" t="s">
        <v>229</v>
      </c>
      <c r="Q286" s="1">
        <f t="shared" ca="1" si="46"/>
        <v>12</v>
      </c>
      <c r="R286" t="s">
        <v>242</v>
      </c>
      <c r="S286" s="1">
        <f t="shared" ca="1" si="47"/>
        <v>1</v>
      </c>
      <c r="T286" t="s">
        <v>230</v>
      </c>
      <c r="U286" t="str">
        <f t="shared" ca="1" si="35"/>
        <v>\\(\\quad 37　÷　3　=　 \\)</v>
      </c>
      <c r="V286" t="str">
        <f t="shared" ca="1" si="36"/>
        <v>\\(\\quad 12　…　1 \\)</v>
      </c>
    </row>
    <row r="287" spans="1:22" x14ac:dyDescent="0.55000000000000004">
      <c r="A287" s="51" t="s">
        <v>60</v>
      </c>
      <c r="C287" s="50" t="s">
        <v>171</v>
      </c>
      <c r="D287" s="50" t="str">
        <f t="shared" ca="1" si="41"/>
        <v>\\(\\quad 37　÷　7　=　 \\)</v>
      </c>
      <c r="E287" s="50" t="str">
        <f t="shared" ca="1" si="42"/>
        <v>\\(\\quad 5　…　2 \\)</v>
      </c>
      <c r="F287" s="50" t="s">
        <v>62</v>
      </c>
      <c r="G287" s="50"/>
      <c r="H287" s="50"/>
      <c r="I287" s="89" t="str">
        <f t="shared" ca="1" si="43"/>
        <v>INSERT INTO math(tangen,question,answer,editor,date,count) VALUES('m2400','\\(\\quad 37　÷　7　=　 \\)','\\(\\quad 5　…　2 \\)','harazono',NOW(),0);</v>
      </c>
      <c r="J287" s="78" t="s">
        <v>229</v>
      </c>
      <c r="K287" s="1">
        <f t="shared" ca="1" si="44"/>
        <v>37</v>
      </c>
      <c r="L287" t="s">
        <v>241</v>
      </c>
      <c r="M287" s="1">
        <f t="shared" ca="1" si="45"/>
        <v>7</v>
      </c>
      <c r="N287" t="s">
        <v>234</v>
      </c>
      <c r="O287" t="s">
        <v>230</v>
      </c>
      <c r="P287" s="78" t="s">
        <v>229</v>
      </c>
      <c r="Q287" s="1">
        <f t="shared" ca="1" si="46"/>
        <v>5</v>
      </c>
      <c r="R287" t="s">
        <v>242</v>
      </c>
      <c r="S287" s="1">
        <f t="shared" ca="1" si="47"/>
        <v>2</v>
      </c>
      <c r="T287" t="s">
        <v>230</v>
      </c>
      <c r="U287" t="str">
        <f t="shared" ca="1" si="35"/>
        <v>\\(\\quad 37　÷　7　=　 \\)</v>
      </c>
      <c r="V287" t="str">
        <f t="shared" ca="1" si="36"/>
        <v>\\(\\quad 5　…　2 \\)</v>
      </c>
    </row>
    <row r="288" spans="1:22" x14ac:dyDescent="0.55000000000000004">
      <c r="A288" s="51" t="s">
        <v>60</v>
      </c>
      <c r="C288" s="50" t="s">
        <v>171</v>
      </c>
      <c r="D288" s="50" t="str">
        <f t="shared" ca="1" si="41"/>
        <v>\\(\\quad 65　÷　4　=　 \\)</v>
      </c>
      <c r="E288" s="50" t="str">
        <f t="shared" ca="1" si="42"/>
        <v>\\(\\quad 16　…　1 \\)</v>
      </c>
      <c r="F288" s="50" t="s">
        <v>62</v>
      </c>
      <c r="G288" s="50"/>
      <c r="H288" s="50"/>
      <c r="I288" s="89" t="str">
        <f t="shared" ca="1" si="43"/>
        <v>INSERT INTO math(tangen,question,answer,editor,date,count) VALUES('m2400','\\(\\quad 65　÷　4　=　 \\)','\\(\\quad 16　…　1 \\)','harazono',NOW(),0);</v>
      </c>
      <c r="J288" s="78" t="s">
        <v>229</v>
      </c>
      <c r="K288" s="1">
        <f t="shared" ca="1" si="44"/>
        <v>65</v>
      </c>
      <c r="L288" t="s">
        <v>241</v>
      </c>
      <c r="M288" s="1">
        <f t="shared" ca="1" si="45"/>
        <v>4</v>
      </c>
      <c r="N288" t="s">
        <v>234</v>
      </c>
      <c r="O288" t="s">
        <v>230</v>
      </c>
      <c r="P288" s="78" t="s">
        <v>229</v>
      </c>
      <c r="Q288" s="1">
        <f t="shared" ca="1" si="46"/>
        <v>16</v>
      </c>
      <c r="R288" t="s">
        <v>242</v>
      </c>
      <c r="S288" s="1">
        <f t="shared" ca="1" si="47"/>
        <v>1</v>
      </c>
      <c r="T288" t="s">
        <v>230</v>
      </c>
      <c r="U288" t="str">
        <f t="shared" ca="1" si="35"/>
        <v>\\(\\quad 65　÷　4　=　 \\)</v>
      </c>
      <c r="V288" t="str">
        <f t="shared" ca="1" si="36"/>
        <v>\\(\\quad 16　…　1 \\)</v>
      </c>
    </row>
    <row r="289" spans="1:22" x14ac:dyDescent="0.55000000000000004">
      <c r="A289" s="51" t="s">
        <v>60</v>
      </c>
      <c r="C289" s="50" t="s">
        <v>171</v>
      </c>
      <c r="D289" s="50" t="str">
        <f t="shared" ca="1" si="41"/>
        <v>\\(\\quad 37　÷　2　=　 \\)</v>
      </c>
      <c r="E289" s="50" t="str">
        <f t="shared" ca="1" si="42"/>
        <v>\\(\\quad 18　…　1 \\)</v>
      </c>
      <c r="F289" s="50" t="s">
        <v>62</v>
      </c>
      <c r="G289" s="50"/>
      <c r="H289" s="50"/>
      <c r="I289" s="89" t="str">
        <f t="shared" ca="1" si="43"/>
        <v>INSERT INTO math(tangen,question,answer,editor,date,count) VALUES('m2400','\\(\\quad 37　÷　2　=　 \\)','\\(\\quad 18　…　1 \\)','harazono',NOW(),0);</v>
      </c>
      <c r="J289" s="78" t="s">
        <v>229</v>
      </c>
      <c r="K289" s="1">
        <f t="shared" ca="1" si="44"/>
        <v>37</v>
      </c>
      <c r="L289" t="s">
        <v>241</v>
      </c>
      <c r="M289" s="1">
        <f t="shared" ca="1" si="45"/>
        <v>2</v>
      </c>
      <c r="N289" t="s">
        <v>234</v>
      </c>
      <c r="O289" t="s">
        <v>230</v>
      </c>
      <c r="P289" s="78" t="s">
        <v>229</v>
      </c>
      <c r="Q289" s="1">
        <f t="shared" ca="1" si="46"/>
        <v>18</v>
      </c>
      <c r="R289" t="s">
        <v>242</v>
      </c>
      <c r="S289" s="1">
        <f t="shared" ca="1" si="47"/>
        <v>1</v>
      </c>
      <c r="T289" t="s">
        <v>230</v>
      </c>
      <c r="U289" t="str">
        <f t="shared" ca="1" si="35"/>
        <v>\\(\\quad 37　÷　2　=　 \\)</v>
      </c>
      <c r="V289" t="str">
        <f t="shared" ca="1" si="36"/>
        <v>\\(\\quad 18　…　1 \\)</v>
      </c>
    </row>
    <row r="290" spans="1:22" x14ac:dyDescent="0.55000000000000004">
      <c r="A290" s="51" t="s">
        <v>60</v>
      </c>
      <c r="C290" s="50" t="s">
        <v>171</v>
      </c>
      <c r="D290" s="50" t="str">
        <f t="shared" ca="1" si="41"/>
        <v>\\(\\quad 146　÷　8　=　 \\)</v>
      </c>
      <c r="E290" s="50" t="str">
        <f t="shared" ca="1" si="42"/>
        <v>\\(\\quad 18　…　2 \\)</v>
      </c>
      <c r="F290" s="50" t="s">
        <v>62</v>
      </c>
      <c r="G290" s="50"/>
      <c r="H290" s="50"/>
      <c r="I290" s="89" t="str">
        <f t="shared" ca="1" si="43"/>
        <v>INSERT INTO math(tangen,question,answer,editor,date,count) VALUES('m2400','\\(\\quad 146　÷　8　=　 \\)','\\(\\quad 18　…　2 \\)','harazono',NOW(),0);</v>
      </c>
      <c r="J290" s="78" t="s">
        <v>229</v>
      </c>
      <c r="K290" s="1">
        <f t="shared" ca="1" si="44"/>
        <v>146</v>
      </c>
      <c r="L290" t="s">
        <v>241</v>
      </c>
      <c r="M290" s="1">
        <f t="shared" ca="1" si="45"/>
        <v>8</v>
      </c>
      <c r="N290" t="s">
        <v>234</v>
      </c>
      <c r="O290" t="s">
        <v>230</v>
      </c>
      <c r="P290" s="78" t="s">
        <v>229</v>
      </c>
      <c r="Q290" s="1">
        <f t="shared" ca="1" si="46"/>
        <v>18</v>
      </c>
      <c r="R290" t="s">
        <v>242</v>
      </c>
      <c r="S290" s="1">
        <f t="shared" ca="1" si="47"/>
        <v>2</v>
      </c>
      <c r="T290" t="s">
        <v>230</v>
      </c>
      <c r="U290" t="str">
        <f t="shared" ca="1" si="35"/>
        <v>\\(\\quad 146　÷　8　=　 \\)</v>
      </c>
      <c r="V290" t="str">
        <f t="shared" ca="1" si="36"/>
        <v>\\(\\quad 18　…　2 \\)</v>
      </c>
    </row>
    <row r="291" spans="1:22" x14ac:dyDescent="0.55000000000000004">
      <c r="A291" s="51" t="s">
        <v>60</v>
      </c>
      <c r="C291" s="50" t="s">
        <v>171</v>
      </c>
      <c r="D291" s="50" t="str">
        <f t="shared" ca="1" si="41"/>
        <v>\\(\\quad 18　÷　5　=　 \\)</v>
      </c>
      <c r="E291" s="50" t="str">
        <f t="shared" ca="1" si="42"/>
        <v>\\(\\quad 3　…　3 \\)</v>
      </c>
      <c r="F291" s="50" t="s">
        <v>62</v>
      </c>
      <c r="G291" s="50"/>
      <c r="H291" s="50"/>
      <c r="I291" s="89" t="str">
        <f t="shared" ca="1" si="43"/>
        <v>INSERT INTO math(tangen,question,answer,editor,date,count) VALUES('m2400','\\(\\quad 18　÷　5　=　 \\)','\\(\\quad 3　…　3 \\)','harazono',NOW(),0);</v>
      </c>
      <c r="J291" s="78" t="s">
        <v>229</v>
      </c>
      <c r="K291" s="1">
        <f t="shared" ca="1" si="44"/>
        <v>18</v>
      </c>
      <c r="L291" t="s">
        <v>241</v>
      </c>
      <c r="M291" s="1">
        <f t="shared" ca="1" si="45"/>
        <v>5</v>
      </c>
      <c r="N291" t="s">
        <v>234</v>
      </c>
      <c r="O291" t="s">
        <v>230</v>
      </c>
      <c r="P291" s="78" t="s">
        <v>229</v>
      </c>
      <c r="Q291" s="1">
        <f t="shared" ca="1" si="46"/>
        <v>3</v>
      </c>
      <c r="R291" t="s">
        <v>242</v>
      </c>
      <c r="S291" s="1">
        <f t="shared" ca="1" si="47"/>
        <v>3</v>
      </c>
      <c r="T291" t="s">
        <v>230</v>
      </c>
      <c r="U291" t="str">
        <f t="shared" ca="1" si="35"/>
        <v>\\(\\quad 18　÷　5　=　 \\)</v>
      </c>
      <c r="V291" t="str">
        <f t="shared" ca="1" si="36"/>
        <v>\\(\\quad 3　…　3 \\)</v>
      </c>
    </row>
    <row r="292" spans="1:22" x14ac:dyDescent="0.55000000000000004">
      <c r="A292" s="51" t="s">
        <v>60</v>
      </c>
      <c r="C292" s="50" t="s">
        <v>171</v>
      </c>
      <c r="D292" s="50" t="str">
        <f t="shared" ca="1" si="41"/>
        <v>\\(\\quad 43　÷　5　=　 \\)</v>
      </c>
      <c r="E292" s="50" t="str">
        <f t="shared" ca="1" si="42"/>
        <v>\\(\\quad 8　…　3 \\)</v>
      </c>
      <c r="F292" s="50" t="s">
        <v>62</v>
      </c>
      <c r="G292" s="50"/>
      <c r="H292" s="50"/>
      <c r="I292" s="89" t="str">
        <f t="shared" ca="1" si="43"/>
        <v>INSERT INTO math(tangen,question,answer,editor,date,count) VALUES('m2400','\\(\\quad 43　÷　5　=　 \\)','\\(\\quad 8　…　3 \\)','harazono',NOW(),0);</v>
      </c>
      <c r="J292" s="78" t="s">
        <v>229</v>
      </c>
      <c r="K292" s="1">
        <f t="shared" ca="1" si="44"/>
        <v>43</v>
      </c>
      <c r="L292" t="s">
        <v>241</v>
      </c>
      <c r="M292" s="1">
        <f t="shared" ca="1" si="45"/>
        <v>5</v>
      </c>
      <c r="N292" t="s">
        <v>234</v>
      </c>
      <c r="O292" t="s">
        <v>230</v>
      </c>
      <c r="P292" s="78" t="s">
        <v>229</v>
      </c>
      <c r="Q292" s="1">
        <f t="shared" ca="1" si="46"/>
        <v>8</v>
      </c>
      <c r="R292" t="s">
        <v>242</v>
      </c>
      <c r="S292" s="1">
        <f t="shared" ca="1" si="47"/>
        <v>3</v>
      </c>
      <c r="T292" t="s">
        <v>230</v>
      </c>
      <c r="U292" t="str">
        <f t="shared" ca="1" si="35"/>
        <v>\\(\\quad 43　÷　5　=　 \\)</v>
      </c>
      <c r="V292" t="str">
        <f t="shared" ca="1" si="36"/>
        <v>\\(\\quad 8　…　3 \\)</v>
      </c>
    </row>
    <row r="293" spans="1:22" x14ac:dyDescent="0.55000000000000004">
      <c r="A293" s="51" t="s">
        <v>60</v>
      </c>
      <c r="C293" s="50" t="s">
        <v>171</v>
      </c>
      <c r="D293" s="50" t="str">
        <f t="shared" ca="1" si="41"/>
        <v>\\(\\quad 20　÷　3　=　 \\)</v>
      </c>
      <c r="E293" s="50" t="str">
        <f t="shared" ca="1" si="42"/>
        <v>\\(\\quad 6　…　2 \\)</v>
      </c>
      <c r="F293" s="50" t="s">
        <v>62</v>
      </c>
      <c r="G293" s="50"/>
      <c r="H293" s="50"/>
      <c r="I293" s="89" t="str">
        <f t="shared" ca="1" si="43"/>
        <v>INSERT INTO math(tangen,question,answer,editor,date,count) VALUES('m2400','\\(\\quad 20　÷　3　=　 \\)','\\(\\quad 6　…　2 \\)','harazono',NOW(),0);</v>
      </c>
      <c r="J293" s="78" t="s">
        <v>229</v>
      </c>
      <c r="K293" s="1">
        <f t="shared" ca="1" si="44"/>
        <v>20</v>
      </c>
      <c r="L293" t="s">
        <v>241</v>
      </c>
      <c r="M293" s="1">
        <f t="shared" ca="1" si="45"/>
        <v>3</v>
      </c>
      <c r="N293" t="s">
        <v>234</v>
      </c>
      <c r="O293" t="s">
        <v>230</v>
      </c>
      <c r="P293" s="78" t="s">
        <v>229</v>
      </c>
      <c r="Q293" s="1">
        <f t="shared" ca="1" si="46"/>
        <v>6</v>
      </c>
      <c r="R293" t="s">
        <v>242</v>
      </c>
      <c r="S293" s="1">
        <f t="shared" ca="1" si="47"/>
        <v>2</v>
      </c>
      <c r="T293" t="s">
        <v>230</v>
      </c>
      <c r="U293" t="str">
        <f t="shared" ca="1" si="35"/>
        <v>\\(\\quad 20　÷　3　=　 \\)</v>
      </c>
      <c r="V293" t="str">
        <f t="shared" ca="1" si="36"/>
        <v>\\(\\quad 6　…　2 \\)</v>
      </c>
    </row>
    <row r="294" spans="1:22" x14ac:dyDescent="0.55000000000000004">
      <c r="A294" s="51" t="s">
        <v>60</v>
      </c>
      <c r="C294" s="50" t="s">
        <v>171</v>
      </c>
      <c r="D294" s="50" t="str">
        <f t="shared" ca="1" si="41"/>
        <v>\\(\\quad 173　÷　9　=　 \\)</v>
      </c>
      <c r="E294" s="50" t="str">
        <f t="shared" ca="1" si="42"/>
        <v>\\(\\quad 19　…　2 \\)</v>
      </c>
      <c r="F294" s="50" t="s">
        <v>62</v>
      </c>
      <c r="G294" s="50"/>
      <c r="H294" s="50"/>
      <c r="I294" s="89" t="str">
        <f t="shared" ca="1" si="43"/>
        <v>INSERT INTO math(tangen,question,answer,editor,date,count) VALUES('m2400','\\(\\quad 173　÷　9　=　 \\)','\\(\\quad 19　…　2 \\)','harazono',NOW(),0);</v>
      </c>
      <c r="J294" s="78" t="s">
        <v>229</v>
      </c>
      <c r="K294" s="1">
        <f t="shared" ca="1" si="44"/>
        <v>173</v>
      </c>
      <c r="L294" t="s">
        <v>241</v>
      </c>
      <c r="M294" s="1">
        <f t="shared" ca="1" si="45"/>
        <v>9</v>
      </c>
      <c r="N294" t="s">
        <v>234</v>
      </c>
      <c r="O294" t="s">
        <v>230</v>
      </c>
      <c r="P294" s="78" t="s">
        <v>229</v>
      </c>
      <c r="Q294" s="1">
        <f t="shared" ca="1" si="46"/>
        <v>19</v>
      </c>
      <c r="R294" t="s">
        <v>242</v>
      </c>
      <c r="S294" s="1">
        <f t="shared" ca="1" si="47"/>
        <v>2</v>
      </c>
      <c r="T294" t="s">
        <v>230</v>
      </c>
      <c r="U294" t="str">
        <f t="shared" ca="1" si="35"/>
        <v>\\(\\quad 173　÷　9　=　 \\)</v>
      </c>
      <c r="V294" t="str">
        <f t="shared" ca="1" si="36"/>
        <v>\\(\\quad 19　…　2 \\)</v>
      </c>
    </row>
    <row r="295" spans="1:22" x14ac:dyDescent="0.55000000000000004">
      <c r="A295" s="51" t="s">
        <v>60</v>
      </c>
      <c r="C295" s="50" t="s">
        <v>171</v>
      </c>
      <c r="D295" s="50" t="str">
        <f t="shared" ca="1" si="41"/>
        <v>\\(\\quad 9　÷　5　=　 \\)</v>
      </c>
      <c r="E295" s="50" t="str">
        <f t="shared" ca="1" si="42"/>
        <v>\\(\\quad 1　…　4 \\)</v>
      </c>
      <c r="F295" s="50" t="s">
        <v>62</v>
      </c>
      <c r="G295" s="50"/>
      <c r="H295" s="50"/>
      <c r="I295" s="89" t="str">
        <f t="shared" ca="1" si="43"/>
        <v>INSERT INTO math(tangen,question,answer,editor,date,count) VALUES('m2400','\\(\\quad 9　÷　5　=　 \\)','\\(\\quad 1　…　4 \\)','harazono',NOW(),0);</v>
      </c>
      <c r="J295" s="78" t="s">
        <v>229</v>
      </c>
      <c r="K295" s="1">
        <f t="shared" ca="1" si="44"/>
        <v>9</v>
      </c>
      <c r="L295" t="s">
        <v>241</v>
      </c>
      <c r="M295" s="1">
        <f t="shared" ca="1" si="45"/>
        <v>5</v>
      </c>
      <c r="N295" t="s">
        <v>234</v>
      </c>
      <c r="O295" t="s">
        <v>230</v>
      </c>
      <c r="P295" s="78" t="s">
        <v>229</v>
      </c>
      <c r="Q295" s="1">
        <f t="shared" ca="1" si="46"/>
        <v>1</v>
      </c>
      <c r="R295" t="s">
        <v>242</v>
      </c>
      <c r="S295" s="1">
        <f t="shared" ca="1" si="47"/>
        <v>4</v>
      </c>
      <c r="T295" t="s">
        <v>230</v>
      </c>
      <c r="U295" t="str">
        <f t="shared" ca="1" si="35"/>
        <v>\\(\\quad 9　÷　5　=　 \\)</v>
      </c>
      <c r="V295" t="str">
        <f t="shared" ca="1" si="36"/>
        <v>\\(\\quad 1　…　4 \\)</v>
      </c>
    </row>
    <row r="296" spans="1:22" x14ac:dyDescent="0.55000000000000004">
      <c r="A296" s="51" t="s">
        <v>60</v>
      </c>
      <c r="C296" s="50" t="s">
        <v>171</v>
      </c>
      <c r="D296" s="50" t="str">
        <f t="shared" ca="1" si="41"/>
        <v>\\(\\quad 94　÷　7　=　 \\)</v>
      </c>
      <c r="E296" s="50" t="str">
        <f t="shared" ca="1" si="42"/>
        <v>\\(\\quad 13　…　3 \\)</v>
      </c>
      <c r="F296" s="50" t="s">
        <v>62</v>
      </c>
      <c r="G296" s="50"/>
      <c r="H296" s="50"/>
      <c r="I296" s="89" t="str">
        <f t="shared" ca="1" si="43"/>
        <v>INSERT INTO math(tangen,question,answer,editor,date,count) VALUES('m2400','\\(\\quad 94　÷　7　=　 \\)','\\(\\quad 13　…　3 \\)','harazono',NOW(),0);</v>
      </c>
      <c r="J296" s="78" t="s">
        <v>229</v>
      </c>
      <c r="K296" s="1">
        <f t="shared" ca="1" si="44"/>
        <v>94</v>
      </c>
      <c r="L296" t="s">
        <v>241</v>
      </c>
      <c r="M296" s="1">
        <f t="shared" ca="1" si="45"/>
        <v>7</v>
      </c>
      <c r="N296" t="s">
        <v>234</v>
      </c>
      <c r="O296" t="s">
        <v>230</v>
      </c>
      <c r="P296" s="78" t="s">
        <v>229</v>
      </c>
      <c r="Q296" s="1">
        <f t="shared" ca="1" si="46"/>
        <v>13</v>
      </c>
      <c r="R296" t="s">
        <v>242</v>
      </c>
      <c r="S296" s="1">
        <f t="shared" ca="1" si="47"/>
        <v>3</v>
      </c>
      <c r="T296" t="s">
        <v>230</v>
      </c>
      <c r="U296" t="str">
        <f t="shared" ca="1" si="35"/>
        <v>\\(\\quad 94　÷　7　=　 \\)</v>
      </c>
      <c r="V296" t="str">
        <f t="shared" ca="1" si="36"/>
        <v>\\(\\quad 13　…　3 \\)</v>
      </c>
    </row>
    <row r="297" spans="1:22" x14ac:dyDescent="0.55000000000000004">
      <c r="A297" s="51" t="s">
        <v>60</v>
      </c>
      <c r="C297" s="50" t="s">
        <v>171</v>
      </c>
      <c r="D297" s="50" t="str">
        <f t="shared" ca="1" si="41"/>
        <v>\\(\\quad 64　÷　7　=　 \\)</v>
      </c>
      <c r="E297" s="50" t="str">
        <f t="shared" ca="1" si="42"/>
        <v>\\(\\quad 9　…　1 \\)</v>
      </c>
      <c r="F297" s="50" t="s">
        <v>62</v>
      </c>
      <c r="G297" s="50"/>
      <c r="H297" s="50"/>
      <c r="I297" s="89" t="str">
        <f t="shared" ca="1" si="43"/>
        <v>INSERT INTO math(tangen,question,answer,editor,date,count) VALUES('m2400','\\(\\quad 64　÷　7　=　 \\)','\\(\\quad 9　…　1 \\)','harazono',NOW(),0);</v>
      </c>
      <c r="J297" s="78" t="s">
        <v>229</v>
      </c>
      <c r="K297" s="1">
        <f t="shared" ca="1" si="44"/>
        <v>64</v>
      </c>
      <c r="L297" t="s">
        <v>241</v>
      </c>
      <c r="M297" s="1">
        <f t="shared" ca="1" si="45"/>
        <v>7</v>
      </c>
      <c r="N297" t="s">
        <v>234</v>
      </c>
      <c r="O297" t="s">
        <v>230</v>
      </c>
      <c r="P297" s="78" t="s">
        <v>229</v>
      </c>
      <c r="Q297" s="1">
        <f t="shared" ca="1" si="46"/>
        <v>9</v>
      </c>
      <c r="R297" t="s">
        <v>242</v>
      </c>
      <c r="S297" s="1">
        <f t="shared" ca="1" si="47"/>
        <v>1</v>
      </c>
      <c r="T297" t="s">
        <v>230</v>
      </c>
      <c r="U297" t="str">
        <f t="shared" ca="1" si="35"/>
        <v>\\(\\quad 64　÷　7　=　 \\)</v>
      </c>
      <c r="V297" t="str">
        <f t="shared" ca="1" si="36"/>
        <v>\\(\\quad 9　…　1 \\)</v>
      </c>
    </row>
    <row r="298" spans="1:22" x14ac:dyDescent="0.55000000000000004">
      <c r="A298" s="51" t="s">
        <v>60</v>
      </c>
      <c r="C298" s="50" t="s">
        <v>171</v>
      </c>
      <c r="D298" s="50" t="str">
        <f t="shared" ca="1" si="41"/>
        <v>\\(\\quad 89　÷　8　=　 \\)</v>
      </c>
      <c r="E298" s="50" t="str">
        <f t="shared" ca="1" si="42"/>
        <v>\\(\\quad 11　…　1 \\)</v>
      </c>
      <c r="F298" s="50" t="s">
        <v>62</v>
      </c>
      <c r="G298" s="50"/>
      <c r="H298" s="50"/>
      <c r="I298" s="89" t="str">
        <f t="shared" ca="1" si="43"/>
        <v>INSERT INTO math(tangen,question,answer,editor,date,count) VALUES('m2400','\\(\\quad 89　÷　8　=　 \\)','\\(\\quad 11　…　1 \\)','harazono',NOW(),0);</v>
      </c>
      <c r="J298" s="78" t="s">
        <v>229</v>
      </c>
      <c r="K298" s="1">
        <f t="shared" ca="1" si="44"/>
        <v>89</v>
      </c>
      <c r="L298" t="s">
        <v>241</v>
      </c>
      <c r="M298" s="1">
        <f t="shared" ca="1" si="45"/>
        <v>8</v>
      </c>
      <c r="N298" t="s">
        <v>234</v>
      </c>
      <c r="O298" t="s">
        <v>230</v>
      </c>
      <c r="P298" s="78" t="s">
        <v>229</v>
      </c>
      <c r="Q298" s="1">
        <f t="shared" ca="1" si="46"/>
        <v>11</v>
      </c>
      <c r="R298" t="s">
        <v>242</v>
      </c>
      <c r="S298" s="1">
        <f t="shared" ca="1" si="47"/>
        <v>1</v>
      </c>
      <c r="T298" t="s">
        <v>230</v>
      </c>
      <c r="U298" t="str">
        <f t="shared" ca="1" si="35"/>
        <v>\\(\\quad 89　÷　8　=　 \\)</v>
      </c>
      <c r="V298" t="str">
        <f t="shared" ca="1" si="36"/>
        <v>\\(\\quad 11　…　1 \\)</v>
      </c>
    </row>
    <row r="299" spans="1:22" x14ac:dyDescent="0.55000000000000004">
      <c r="A299" s="51" t="s">
        <v>60</v>
      </c>
      <c r="C299" s="50" t="s">
        <v>171</v>
      </c>
      <c r="D299" s="50" t="str">
        <f t="shared" ca="1" si="41"/>
        <v>\\(\\quad 98　÷　5　=　 \\)</v>
      </c>
      <c r="E299" s="50" t="str">
        <f t="shared" ca="1" si="42"/>
        <v>\\(\\quad 19　…　3 \\)</v>
      </c>
      <c r="F299" s="50" t="s">
        <v>62</v>
      </c>
      <c r="G299" s="50"/>
      <c r="H299" s="50"/>
      <c r="I299" s="89" t="str">
        <f t="shared" ca="1" si="43"/>
        <v>INSERT INTO math(tangen,question,answer,editor,date,count) VALUES('m2400','\\(\\quad 98　÷　5　=　 \\)','\\(\\quad 19　…　3 \\)','harazono',NOW(),0);</v>
      </c>
      <c r="J299" s="78" t="s">
        <v>229</v>
      </c>
      <c r="K299" s="1">
        <f t="shared" ca="1" si="44"/>
        <v>98</v>
      </c>
      <c r="L299" t="s">
        <v>241</v>
      </c>
      <c r="M299" s="1">
        <f t="shared" ca="1" si="45"/>
        <v>5</v>
      </c>
      <c r="N299" t="s">
        <v>234</v>
      </c>
      <c r="O299" t="s">
        <v>230</v>
      </c>
      <c r="P299" s="78" t="s">
        <v>229</v>
      </c>
      <c r="Q299" s="1">
        <f t="shared" ca="1" si="46"/>
        <v>19</v>
      </c>
      <c r="R299" t="s">
        <v>242</v>
      </c>
      <c r="S299" s="1">
        <f t="shared" ca="1" si="47"/>
        <v>3</v>
      </c>
      <c r="T299" t="s">
        <v>230</v>
      </c>
      <c r="U299" t="str">
        <f t="shared" ca="1" si="35"/>
        <v>\\(\\quad 98　÷　5　=　 \\)</v>
      </c>
      <c r="V299" t="str">
        <f t="shared" ca="1" si="36"/>
        <v>\\(\\quad 19　…　3 \\)</v>
      </c>
    </row>
    <row r="300" spans="1:22" x14ac:dyDescent="0.55000000000000004">
      <c r="A300" s="51" t="s">
        <v>60</v>
      </c>
      <c r="C300" s="50" t="s">
        <v>171</v>
      </c>
      <c r="D300" s="50" t="str">
        <f t="shared" ca="1" si="41"/>
        <v>\\(\\quad 98　÷　8　=　 \\)</v>
      </c>
      <c r="E300" s="50" t="str">
        <f t="shared" ca="1" si="42"/>
        <v>\\(\\quad 12　…　2 \\)</v>
      </c>
      <c r="F300" s="50" t="s">
        <v>62</v>
      </c>
      <c r="G300" s="50"/>
      <c r="H300" s="50"/>
      <c r="I300" s="89" t="str">
        <f t="shared" ca="1" si="43"/>
        <v>INSERT INTO math(tangen,question,answer,editor,date,count) VALUES('m2400','\\(\\quad 98　÷　8　=　 \\)','\\(\\quad 12　…　2 \\)','harazono',NOW(),0);</v>
      </c>
      <c r="J300" s="78" t="s">
        <v>229</v>
      </c>
      <c r="K300" s="1">
        <f t="shared" ca="1" si="44"/>
        <v>98</v>
      </c>
      <c r="L300" t="s">
        <v>241</v>
      </c>
      <c r="M300" s="1">
        <f t="shared" ca="1" si="45"/>
        <v>8</v>
      </c>
      <c r="N300" t="s">
        <v>234</v>
      </c>
      <c r="O300" t="s">
        <v>230</v>
      </c>
      <c r="P300" s="78" t="s">
        <v>229</v>
      </c>
      <c r="Q300" s="1">
        <f t="shared" ca="1" si="46"/>
        <v>12</v>
      </c>
      <c r="R300" t="s">
        <v>242</v>
      </c>
      <c r="S300" s="1">
        <f t="shared" ca="1" si="47"/>
        <v>2</v>
      </c>
      <c r="T300" t="s">
        <v>230</v>
      </c>
      <c r="U300" t="str">
        <f t="shared" ca="1" si="35"/>
        <v>\\(\\quad 98　÷　8　=　 \\)</v>
      </c>
      <c r="V300" t="str">
        <f t="shared" ca="1" si="36"/>
        <v>\\(\\quad 12　…　2 \\)</v>
      </c>
    </row>
    <row r="301" spans="1:22" x14ac:dyDescent="0.55000000000000004">
      <c r="A301" s="51" t="s">
        <v>60</v>
      </c>
      <c r="C301" s="50" t="s">
        <v>171</v>
      </c>
      <c r="D301" s="50" t="str">
        <f t="shared" ca="1" si="41"/>
        <v>\\(\\quad 115　÷　7　=　 \\)</v>
      </c>
      <c r="E301" s="50" t="str">
        <f t="shared" ca="1" si="42"/>
        <v>\\(\\quad 16　…　3 \\)</v>
      </c>
      <c r="F301" s="50" t="s">
        <v>62</v>
      </c>
      <c r="G301" s="50"/>
      <c r="H301" s="50"/>
      <c r="I301" s="89" t="str">
        <f t="shared" ca="1" si="43"/>
        <v>INSERT INTO math(tangen,question,answer,editor,date,count) VALUES('m2400','\\(\\quad 115　÷　7　=　 \\)','\\(\\quad 16　…　3 \\)','harazono',NOW(),0);</v>
      </c>
      <c r="J301" s="78" t="s">
        <v>229</v>
      </c>
      <c r="K301" s="1">
        <f t="shared" ca="1" si="44"/>
        <v>115</v>
      </c>
      <c r="L301" t="s">
        <v>241</v>
      </c>
      <c r="M301" s="1">
        <f t="shared" ca="1" si="45"/>
        <v>7</v>
      </c>
      <c r="N301" t="s">
        <v>234</v>
      </c>
      <c r="O301" t="s">
        <v>230</v>
      </c>
      <c r="P301" s="78" t="s">
        <v>229</v>
      </c>
      <c r="Q301" s="1">
        <f t="shared" ca="1" si="46"/>
        <v>16</v>
      </c>
      <c r="R301" t="s">
        <v>242</v>
      </c>
      <c r="S301" s="1">
        <f t="shared" ca="1" si="47"/>
        <v>3</v>
      </c>
      <c r="T301" t="s">
        <v>230</v>
      </c>
      <c r="U301" t="str">
        <f t="shared" ca="1" si="35"/>
        <v>\\(\\quad 115　÷　7　=　 \\)</v>
      </c>
      <c r="V301" t="str">
        <f t="shared" ca="1" si="36"/>
        <v>\\(\\quad 16　…　3 \\)</v>
      </c>
    </row>
    <row r="302" spans="1:22" x14ac:dyDescent="0.55000000000000004">
      <c r="A302" s="51" t="s">
        <v>60</v>
      </c>
      <c r="C302" s="50" t="s">
        <v>171</v>
      </c>
      <c r="D302" s="50" t="str">
        <f t="shared" ca="1" si="41"/>
        <v>\\(\\quad 33　÷　4　=　 \\)</v>
      </c>
      <c r="E302" s="50" t="str">
        <f t="shared" ca="1" si="42"/>
        <v>\\(\\quad 8　…　1 \\)</v>
      </c>
      <c r="F302" s="50" t="s">
        <v>62</v>
      </c>
      <c r="G302" s="50"/>
      <c r="H302" s="50"/>
      <c r="I302" s="89" t="str">
        <f t="shared" ca="1" si="43"/>
        <v>INSERT INTO math(tangen,question,answer,editor,date,count) VALUES('m2400','\\(\\quad 33　÷　4　=　 \\)','\\(\\quad 8　…　1 \\)','harazono',NOW(),0);</v>
      </c>
      <c r="J302" s="78" t="s">
        <v>229</v>
      </c>
      <c r="K302" s="1">
        <f t="shared" ca="1" si="44"/>
        <v>33</v>
      </c>
      <c r="L302" t="s">
        <v>241</v>
      </c>
      <c r="M302" s="1">
        <f t="shared" ca="1" si="45"/>
        <v>4</v>
      </c>
      <c r="N302" t="s">
        <v>234</v>
      </c>
      <c r="O302" t="s">
        <v>230</v>
      </c>
      <c r="P302" s="78" t="s">
        <v>229</v>
      </c>
      <c r="Q302" s="1">
        <f t="shared" ca="1" si="46"/>
        <v>8</v>
      </c>
      <c r="R302" t="s">
        <v>242</v>
      </c>
      <c r="S302" s="1">
        <f t="shared" ca="1" si="47"/>
        <v>1</v>
      </c>
      <c r="T302" t="s">
        <v>230</v>
      </c>
      <c r="U302" t="str">
        <f t="shared" ca="1" si="35"/>
        <v>\\(\\quad 33　÷　4　=　 \\)</v>
      </c>
      <c r="V302" t="str">
        <f t="shared" ca="1" si="36"/>
        <v>\\(\\quad 8　…　1 \\)</v>
      </c>
    </row>
    <row r="303" spans="1:22" x14ac:dyDescent="0.55000000000000004">
      <c r="A303" s="51" t="s">
        <v>60</v>
      </c>
      <c r="C303" s="50" t="s">
        <v>171</v>
      </c>
      <c r="D303" s="50" t="str">
        <f t="shared" ca="1" si="41"/>
        <v>\\(\\quad 23　÷　2　=　 \\)</v>
      </c>
      <c r="E303" s="50" t="str">
        <f t="shared" ca="1" si="42"/>
        <v>\\(\\quad 11　…　1 \\)</v>
      </c>
      <c r="F303" s="50" t="s">
        <v>62</v>
      </c>
      <c r="G303" s="50"/>
      <c r="H303" s="50"/>
      <c r="I303" s="89" t="str">
        <f t="shared" ca="1" si="43"/>
        <v>INSERT INTO math(tangen,question,answer,editor,date,count) VALUES('m2400','\\(\\quad 23　÷　2　=　 \\)','\\(\\quad 11　…　1 \\)','harazono',NOW(),0);</v>
      </c>
      <c r="J303" s="78" t="s">
        <v>229</v>
      </c>
      <c r="K303" s="1">
        <f t="shared" ca="1" si="44"/>
        <v>23</v>
      </c>
      <c r="L303" t="s">
        <v>241</v>
      </c>
      <c r="M303" s="1">
        <f t="shared" ca="1" si="45"/>
        <v>2</v>
      </c>
      <c r="N303" t="s">
        <v>234</v>
      </c>
      <c r="O303" t="s">
        <v>230</v>
      </c>
      <c r="P303" s="78" t="s">
        <v>229</v>
      </c>
      <c r="Q303" s="1">
        <f t="shared" ca="1" si="46"/>
        <v>11</v>
      </c>
      <c r="R303" t="s">
        <v>242</v>
      </c>
      <c r="S303" s="1">
        <f t="shared" ca="1" si="47"/>
        <v>1</v>
      </c>
      <c r="T303" t="s">
        <v>230</v>
      </c>
      <c r="U303" t="str">
        <f t="shared" ca="1" si="35"/>
        <v>\\(\\quad 23　÷　2　=　 \\)</v>
      </c>
      <c r="V303" t="str">
        <f t="shared" ca="1" si="36"/>
        <v>\\(\\quad 11　…　1 \\)</v>
      </c>
    </row>
    <row r="304" spans="1:22" x14ac:dyDescent="0.55000000000000004">
      <c r="A304" s="51" t="s">
        <v>60</v>
      </c>
      <c r="C304" s="50" t="s">
        <v>171</v>
      </c>
      <c r="D304" s="50" t="str">
        <f t="shared" ca="1" si="41"/>
        <v>\\(\\quad 80　÷　6　=　 \\)</v>
      </c>
      <c r="E304" s="50" t="str">
        <f t="shared" ca="1" si="42"/>
        <v>\\(\\quad 13　…　2 \\)</v>
      </c>
      <c r="F304" s="50" t="s">
        <v>62</v>
      </c>
      <c r="G304" s="50"/>
      <c r="H304" s="50"/>
      <c r="I304" s="89" t="str">
        <f t="shared" ca="1" si="43"/>
        <v>INSERT INTO math(tangen,question,answer,editor,date,count) VALUES('m2400','\\(\\quad 80　÷　6　=　 \\)','\\(\\quad 13　…　2 \\)','harazono',NOW(),0);</v>
      </c>
      <c r="J304" s="78" t="s">
        <v>229</v>
      </c>
      <c r="K304" s="1">
        <f t="shared" ca="1" si="44"/>
        <v>80</v>
      </c>
      <c r="L304" t="s">
        <v>241</v>
      </c>
      <c r="M304" s="1">
        <f t="shared" ca="1" si="45"/>
        <v>6</v>
      </c>
      <c r="N304" t="s">
        <v>234</v>
      </c>
      <c r="O304" t="s">
        <v>230</v>
      </c>
      <c r="P304" s="78" t="s">
        <v>229</v>
      </c>
      <c r="Q304" s="1">
        <f t="shared" ca="1" si="46"/>
        <v>13</v>
      </c>
      <c r="R304" t="s">
        <v>242</v>
      </c>
      <c r="S304" s="1">
        <f t="shared" ca="1" si="47"/>
        <v>2</v>
      </c>
      <c r="T304" t="s">
        <v>230</v>
      </c>
      <c r="U304" t="str">
        <f t="shared" ca="1" si="35"/>
        <v>\\(\\quad 80　÷　6　=　 \\)</v>
      </c>
      <c r="V304" t="str">
        <f t="shared" ca="1" si="36"/>
        <v>\\(\\quad 13　…　2 \\)</v>
      </c>
    </row>
    <row r="305" spans="1:22" x14ac:dyDescent="0.55000000000000004">
      <c r="A305" s="51" t="s">
        <v>60</v>
      </c>
      <c r="C305" s="50" t="s">
        <v>171</v>
      </c>
      <c r="D305" s="50" t="str">
        <f t="shared" ca="1" si="41"/>
        <v>\\(\\quad 101　÷　9　=　 \\)</v>
      </c>
      <c r="E305" s="50" t="str">
        <f t="shared" ca="1" si="42"/>
        <v>\\(\\quad 11　…　2 \\)</v>
      </c>
      <c r="F305" s="50" t="s">
        <v>62</v>
      </c>
      <c r="G305" s="50"/>
      <c r="H305" s="50"/>
      <c r="I305" s="89" t="str">
        <f t="shared" ca="1" si="43"/>
        <v>INSERT INTO math(tangen,question,answer,editor,date,count) VALUES('m2400','\\(\\quad 101　÷　9　=　 \\)','\\(\\quad 11　…　2 \\)','harazono',NOW(),0);</v>
      </c>
      <c r="J305" s="78" t="s">
        <v>229</v>
      </c>
      <c r="K305" s="1">
        <f t="shared" ca="1" si="44"/>
        <v>101</v>
      </c>
      <c r="L305" t="s">
        <v>241</v>
      </c>
      <c r="M305" s="1">
        <f t="shared" ca="1" si="45"/>
        <v>9</v>
      </c>
      <c r="N305" t="s">
        <v>234</v>
      </c>
      <c r="O305" t="s">
        <v>230</v>
      </c>
      <c r="P305" s="78" t="s">
        <v>229</v>
      </c>
      <c r="Q305" s="1">
        <f t="shared" ca="1" si="46"/>
        <v>11</v>
      </c>
      <c r="R305" t="s">
        <v>242</v>
      </c>
      <c r="S305" s="1">
        <f t="shared" ca="1" si="47"/>
        <v>2</v>
      </c>
      <c r="T305" t="s">
        <v>230</v>
      </c>
      <c r="U305" t="str">
        <f t="shared" ca="1" si="35"/>
        <v>\\(\\quad 101　÷　9　=　 \\)</v>
      </c>
      <c r="V305" t="str">
        <f t="shared" ca="1" si="36"/>
        <v>\\(\\quad 11　…　2 \\)</v>
      </c>
    </row>
    <row r="306" spans="1:22" x14ac:dyDescent="0.55000000000000004">
      <c r="A306" s="51" t="s">
        <v>60</v>
      </c>
      <c r="C306" s="50" t="s">
        <v>171</v>
      </c>
      <c r="D306" s="50" t="str">
        <f t="shared" ca="1" si="41"/>
        <v>\\(\\quad 34　÷　3　=　 \\)</v>
      </c>
      <c r="E306" s="50" t="str">
        <f t="shared" ca="1" si="42"/>
        <v>\\(\\quad 11　…　1 \\)</v>
      </c>
      <c r="F306" s="50" t="s">
        <v>62</v>
      </c>
      <c r="G306" s="50"/>
      <c r="H306" s="50"/>
      <c r="I306" s="89" t="str">
        <f t="shared" ca="1" si="43"/>
        <v>INSERT INTO math(tangen,question,answer,editor,date,count) VALUES('m2400','\\(\\quad 34　÷　3　=　 \\)','\\(\\quad 11　…　1 \\)','harazono',NOW(),0);</v>
      </c>
      <c r="J306" s="78" t="s">
        <v>229</v>
      </c>
      <c r="K306" s="1">
        <f t="shared" ca="1" si="44"/>
        <v>34</v>
      </c>
      <c r="L306" t="s">
        <v>241</v>
      </c>
      <c r="M306" s="1">
        <f t="shared" ca="1" si="45"/>
        <v>3</v>
      </c>
      <c r="N306" t="s">
        <v>234</v>
      </c>
      <c r="O306" t="s">
        <v>230</v>
      </c>
      <c r="P306" s="78" t="s">
        <v>229</v>
      </c>
      <c r="Q306" s="1">
        <f t="shared" ca="1" si="46"/>
        <v>11</v>
      </c>
      <c r="R306" t="s">
        <v>242</v>
      </c>
      <c r="S306" s="1">
        <f t="shared" ca="1" si="47"/>
        <v>1</v>
      </c>
      <c r="T306" t="s">
        <v>230</v>
      </c>
      <c r="U306" t="str">
        <f t="shared" ca="1" si="35"/>
        <v>\\(\\quad 34　÷　3　=　 \\)</v>
      </c>
      <c r="V306" t="str">
        <f t="shared" ca="1" si="36"/>
        <v>\\(\\quad 11　…　1 \\)</v>
      </c>
    </row>
    <row r="307" spans="1:22" x14ac:dyDescent="0.55000000000000004">
      <c r="A307" s="51" t="s">
        <v>60</v>
      </c>
      <c r="C307" s="50" t="s">
        <v>171</v>
      </c>
      <c r="D307" s="50" t="str">
        <f t="shared" ca="1" si="41"/>
        <v>\\(\\quad 153　÷　8　=　 \\)</v>
      </c>
      <c r="E307" s="50" t="str">
        <f t="shared" ca="1" si="42"/>
        <v>\\(\\quad 19　…　1 \\)</v>
      </c>
      <c r="F307" s="50" t="s">
        <v>62</v>
      </c>
      <c r="G307" s="50"/>
      <c r="H307" s="50"/>
      <c r="I307" s="89" t="str">
        <f t="shared" ca="1" si="43"/>
        <v>INSERT INTO math(tangen,question,answer,editor,date,count) VALUES('m2400','\\(\\quad 153　÷　8　=　 \\)','\\(\\quad 19　…　1 \\)','harazono',NOW(),0);</v>
      </c>
      <c r="J307" s="78" t="s">
        <v>229</v>
      </c>
      <c r="K307" s="1">
        <f t="shared" ca="1" si="44"/>
        <v>153</v>
      </c>
      <c r="L307" t="s">
        <v>241</v>
      </c>
      <c r="M307" s="1">
        <f t="shared" ca="1" si="45"/>
        <v>8</v>
      </c>
      <c r="N307" t="s">
        <v>234</v>
      </c>
      <c r="O307" t="s">
        <v>230</v>
      </c>
      <c r="P307" s="78" t="s">
        <v>229</v>
      </c>
      <c r="Q307" s="1">
        <f t="shared" ca="1" si="46"/>
        <v>19</v>
      </c>
      <c r="R307" t="s">
        <v>242</v>
      </c>
      <c r="S307" s="1">
        <f t="shared" ca="1" si="47"/>
        <v>1</v>
      </c>
      <c r="T307" t="s">
        <v>230</v>
      </c>
      <c r="U307" t="str">
        <f t="shared" ca="1" si="35"/>
        <v>\\(\\quad 153　÷　8　=　 \\)</v>
      </c>
      <c r="V307" t="str">
        <f t="shared" ca="1" si="36"/>
        <v>\\(\\quad 19　…　1 \\)</v>
      </c>
    </row>
    <row r="308" spans="1:22" x14ac:dyDescent="0.55000000000000004">
      <c r="A308" s="51" t="s">
        <v>60</v>
      </c>
      <c r="C308" s="50" t="s">
        <v>171</v>
      </c>
      <c r="D308" s="50" t="str">
        <f t="shared" ca="1" si="41"/>
        <v>\\(\\quad 23　÷　4　=　 \\)</v>
      </c>
      <c r="E308" s="50" t="str">
        <f t="shared" ca="1" si="42"/>
        <v>\\(\\quad 5　…　3 \\)</v>
      </c>
      <c r="F308" s="50" t="s">
        <v>62</v>
      </c>
      <c r="G308" s="50"/>
      <c r="H308" s="50"/>
      <c r="I308" s="89" t="str">
        <f t="shared" ca="1" si="43"/>
        <v>INSERT INTO math(tangen,question,answer,editor,date,count) VALUES('m2400','\\(\\quad 23　÷　4　=　 \\)','\\(\\quad 5　…　3 \\)','harazono',NOW(),0);</v>
      </c>
      <c r="J308" s="78" t="s">
        <v>229</v>
      </c>
      <c r="K308" s="1">
        <f t="shared" ca="1" si="44"/>
        <v>23</v>
      </c>
      <c r="L308" t="s">
        <v>241</v>
      </c>
      <c r="M308" s="1">
        <f t="shared" ca="1" si="45"/>
        <v>4</v>
      </c>
      <c r="N308" t="s">
        <v>234</v>
      </c>
      <c r="O308" t="s">
        <v>230</v>
      </c>
      <c r="P308" s="78" t="s">
        <v>229</v>
      </c>
      <c r="Q308" s="1">
        <f t="shared" ca="1" si="46"/>
        <v>5</v>
      </c>
      <c r="R308" t="s">
        <v>242</v>
      </c>
      <c r="S308" s="1">
        <f t="shared" ca="1" si="47"/>
        <v>3</v>
      </c>
      <c r="T308" t="s">
        <v>230</v>
      </c>
      <c r="U308" t="str">
        <f t="shared" ca="1" si="35"/>
        <v>\\(\\quad 23　÷　4　=　 \\)</v>
      </c>
      <c r="V308" t="str">
        <f t="shared" ca="1" si="36"/>
        <v>\\(\\quad 5　…　3 \\)</v>
      </c>
    </row>
    <row r="309" spans="1:22" x14ac:dyDescent="0.55000000000000004">
      <c r="A309" s="51" t="s">
        <v>60</v>
      </c>
      <c r="C309" s="50" t="s">
        <v>171</v>
      </c>
      <c r="D309" s="50" t="str">
        <f t="shared" ca="1" si="41"/>
        <v>\\(\\quad 50　÷　4　=　 \\)</v>
      </c>
      <c r="E309" s="50" t="str">
        <f t="shared" ca="1" si="42"/>
        <v>\\(\\quad 12　…　2 \\)</v>
      </c>
      <c r="F309" s="50" t="s">
        <v>62</v>
      </c>
      <c r="G309" s="50"/>
      <c r="H309" s="50"/>
      <c r="I309" s="89" t="str">
        <f t="shared" ca="1" si="43"/>
        <v>INSERT INTO math(tangen,question,answer,editor,date,count) VALUES('m2400','\\(\\quad 50　÷　4　=　 \\)','\\(\\quad 12　…　2 \\)','harazono',NOW(),0);</v>
      </c>
      <c r="J309" s="78" t="s">
        <v>229</v>
      </c>
      <c r="K309" s="1">
        <f t="shared" ca="1" si="44"/>
        <v>50</v>
      </c>
      <c r="L309" t="s">
        <v>241</v>
      </c>
      <c r="M309" s="1">
        <f t="shared" ca="1" si="45"/>
        <v>4</v>
      </c>
      <c r="N309" t="s">
        <v>234</v>
      </c>
      <c r="O309" t="s">
        <v>230</v>
      </c>
      <c r="P309" s="78" t="s">
        <v>229</v>
      </c>
      <c r="Q309" s="1">
        <f t="shared" ca="1" si="46"/>
        <v>12</v>
      </c>
      <c r="R309" t="s">
        <v>242</v>
      </c>
      <c r="S309" s="1">
        <f t="shared" ca="1" si="47"/>
        <v>2</v>
      </c>
      <c r="T309" t="s">
        <v>230</v>
      </c>
      <c r="U309" t="str">
        <f t="shared" ca="1" si="35"/>
        <v>\\(\\quad 50　÷　4　=　 \\)</v>
      </c>
      <c r="V309" t="str">
        <f t="shared" ca="1" si="36"/>
        <v>\\(\\quad 12　…　2 \\)</v>
      </c>
    </row>
    <row r="310" spans="1:22" x14ac:dyDescent="0.55000000000000004">
      <c r="A310" s="51" t="s">
        <v>60</v>
      </c>
      <c r="C310" s="50" t="s">
        <v>171</v>
      </c>
      <c r="D310" s="50" t="str">
        <f t="shared" ca="1" si="41"/>
        <v>\\(\\quad 29　÷　6　=　 \\)</v>
      </c>
      <c r="E310" s="50" t="str">
        <f t="shared" ca="1" si="42"/>
        <v>\\(\\quad 4　…　5 \\)</v>
      </c>
      <c r="F310" s="50" t="s">
        <v>62</v>
      </c>
      <c r="G310" s="50"/>
      <c r="H310" s="50"/>
      <c r="I310" s="89" t="str">
        <f t="shared" ca="1" si="43"/>
        <v>INSERT INTO math(tangen,question,answer,editor,date,count) VALUES('m2400','\\(\\quad 29　÷　6　=　 \\)','\\(\\quad 4　…　5 \\)','harazono',NOW(),0);</v>
      </c>
      <c r="J310" s="78" t="s">
        <v>229</v>
      </c>
      <c r="K310" s="1">
        <f t="shared" ca="1" si="44"/>
        <v>29</v>
      </c>
      <c r="L310" t="s">
        <v>241</v>
      </c>
      <c r="M310" s="1">
        <f t="shared" ca="1" si="45"/>
        <v>6</v>
      </c>
      <c r="N310" t="s">
        <v>234</v>
      </c>
      <c r="O310" t="s">
        <v>230</v>
      </c>
      <c r="P310" s="78" t="s">
        <v>229</v>
      </c>
      <c r="Q310" s="1">
        <f t="shared" ca="1" si="46"/>
        <v>4</v>
      </c>
      <c r="R310" t="s">
        <v>242</v>
      </c>
      <c r="S310" s="1">
        <f t="shared" ca="1" si="47"/>
        <v>5</v>
      </c>
      <c r="T310" t="s">
        <v>230</v>
      </c>
      <c r="U310" t="str">
        <f t="shared" ca="1" si="35"/>
        <v>\\(\\quad 29　÷　6　=　 \\)</v>
      </c>
      <c r="V310" t="str">
        <f t="shared" ca="1" si="36"/>
        <v>\\(\\quad 4　…　5 \\)</v>
      </c>
    </row>
    <row r="311" spans="1:22" x14ac:dyDescent="0.55000000000000004">
      <c r="A311" s="51" t="s">
        <v>60</v>
      </c>
      <c r="C311" s="50" t="s">
        <v>171</v>
      </c>
      <c r="D311" s="50" t="str">
        <f t="shared" ca="1" si="41"/>
        <v>\\(\\quad 55　÷　6　=　 \\)</v>
      </c>
      <c r="E311" s="50" t="str">
        <f t="shared" ca="1" si="42"/>
        <v>\\(\\quad 9　…　1 \\)</v>
      </c>
      <c r="F311" s="50" t="s">
        <v>62</v>
      </c>
      <c r="G311" s="50"/>
      <c r="H311" s="50"/>
      <c r="I311" s="89" t="str">
        <f t="shared" ca="1" si="43"/>
        <v>INSERT INTO math(tangen,question,answer,editor,date,count) VALUES('m2400','\\(\\quad 55　÷　6　=　 \\)','\\(\\quad 9　…　1 \\)','harazono',NOW(),0);</v>
      </c>
      <c r="J311" s="78" t="s">
        <v>229</v>
      </c>
      <c r="K311" s="1">
        <f t="shared" ca="1" si="44"/>
        <v>55</v>
      </c>
      <c r="L311" t="s">
        <v>241</v>
      </c>
      <c r="M311" s="1">
        <f t="shared" ca="1" si="45"/>
        <v>6</v>
      </c>
      <c r="N311" t="s">
        <v>234</v>
      </c>
      <c r="O311" t="s">
        <v>230</v>
      </c>
      <c r="P311" s="78" t="s">
        <v>229</v>
      </c>
      <c r="Q311" s="1">
        <f t="shared" ca="1" si="46"/>
        <v>9</v>
      </c>
      <c r="R311" t="s">
        <v>242</v>
      </c>
      <c r="S311" s="1">
        <f t="shared" ca="1" si="47"/>
        <v>1</v>
      </c>
      <c r="T311" t="s">
        <v>230</v>
      </c>
      <c r="U311" t="str">
        <f t="shared" ca="1" si="35"/>
        <v>\\(\\quad 55　÷　6　=　 \\)</v>
      </c>
      <c r="V311" t="str">
        <f t="shared" ca="1" si="36"/>
        <v>\\(\\quad 9　…　1 \\)</v>
      </c>
    </row>
    <row r="312" spans="1:22" x14ac:dyDescent="0.55000000000000004">
      <c r="A312" s="51" t="s">
        <v>60</v>
      </c>
      <c r="C312" s="50" t="s">
        <v>171</v>
      </c>
      <c r="D312" s="50" t="str">
        <f t="shared" ca="1" si="41"/>
        <v>\\(\\quad 76　÷　8　=　 \\)</v>
      </c>
      <c r="E312" s="50" t="str">
        <f t="shared" ca="1" si="42"/>
        <v>\\(\\quad 9　…　4 \\)</v>
      </c>
      <c r="F312" s="50" t="s">
        <v>62</v>
      </c>
      <c r="G312" s="50"/>
      <c r="H312" s="50"/>
      <c r="I312" s="89" t="str">
        <f t="shared" ca="1" si="43"/>
        <v>INSERT INTO math(tangen,question,answer,editor,date,count) VALUES('m2400','\\(\\quad 76　÷　8　=　 \\)','\\(\\quad 9　…　4 \\)','harazono',NOW(),0);</v>
      </c>
      <c r="J312" s="78" t="s">
        <v>229</v>
      </c>
      <c r="K312" s="1">
        <f t="shared" ca="1" si="44"/>
        <v>76</v>
      </c>
      <c r="L312" t="s">
        <v>241</v>
      </c>
      <c r="M312" s="1">
        <f t="shared" ca="1" si="45"/>
        <v>8</v>
      </c>
      <c r="N312" t="s">
        <v>234</v>
      </c>
      <c r="O312" t="s">
        <v>230</v>
      </c>
      <c r="P312" s="78" t="s">
        <v>229</v>
      </c>
      <c r="Q312" s="1">
        <f t="shared" ca="1" si="46"/>
        <v>9</v>
      </c>
      <c r="R312" t="s">
        <v>242</v>
      </c>
      <c r="S312" s="1">
        <f t="shared" ca="1" si="47"/>
        <v>4</v>
      </c>
      <c r="T312" t="s">
        <v>230</v>
      </c>
      <c r="U312" t="str">
        <f t="shared" ca="1" si="35"/>
        <v>\\(\\quad 76　÷　8　=　 \\)</v>
      </c>
      <c r="V312" t="str">
        <f t="shared" ca="1" si="36"/>
        <v>\\(\\quad 9　…　4 \\)</v>
      </c>
    </row>
    <row r="313" spans="1:22" x14ac:dyDescent="0.55000000000000004">
      <c r="A313" s="51" t="s">
        <v>60</v>
      </c>
      <c r="C313" s="50" t="s">
        <v>171</v>
      </c>
      <c r="D313" s="50" t="str">
        <f t="shared" ca="1" si="41"/>
        <v>\\(\\quad 156　÷　8　=　 \\)</v>
      </c>
      <c r="E313" s="50" t="str">
        <f t="shared" ca="1" si="42"/>
        <v>\\(\\quad 19　…　4 \\)</v>
      </c>
      <c r="F313" s="50" t="s">
        <v>62</v>
      </c>
      <c r="G313" s="50"/>
      <c r="H313" s="50"/>
      <c r="I313" s="89" t="str">
        <f t="shared" ca="1" si="43"/>
        <v>INSERT INTO math(tangen,question,answer,editor,date,count) VALUES('m2400','\\(\\quad 156　÷　8　=　 \\)','\\(\\quad 19　…　4 \\)','harazono',NOW(),0);</v>
      </c>
      <c r="J313" s="78" t="s">
        <v>229</v>
      </c>
      <c r="K313" s="1">
        <f t="shared" ca="1" si="44"/>
        <v>156</v>
      </c>
      <c r="L313" t="s">
        <v>241</v>
      </c>
      <c r="M313" s="1">
        <f t="shared" ca="1" si="45"/>
        <v>8</v>
      </c>
      <c r="N313" t="s">
        <v>234</v>
      </c>
      <c r="O313" t="s">
        <v>230</v>
      </c>
      <c r="P313" s="78" t="s">
        <v>229</v>
      </c>
      <c r="Q313" s="1">
        <f t="shared" ca="1" si="46"/>
        <v>19</v>
      </c>
      <c r="R313" t="s">
        <v>242</v>
      </c>
      <c r="S313" s="1">
        <f t="shared" ca="1" si="47"/>
        <v>4</v>
      </c>
      <c r="T313" t="s">
        <v>230</v>
      </c>
      <c r="U313" t="str">
        <f t="shared" ca="1" si="35"/>
        <v>\\(\\quad 156　÷　8　=　 \\)</v>
      </c>
      <c r="V313" t="str">
        <f t="shared" ca="1" si="36"/>
        <v>\\(\\quad 19　…　4 \\)</v>
      </c>
    </row>
    <row r="314" spans="1:22" x14ac:dyDescent="0.55000000000000004">
      <c r="A314" s="51" t="s">
        <v>60</v>
      </c>
      <c r="C314" s="50" t="s">
        <v>171</v>
      </c>
      <c r="D314" s="50" t="str">
        <f t="shared" ca="1" si="41"/>
        <v>\\(\\quad 13　÷　6　=　 \\)</v>
      </c>
      <c r="E314" s="50" t="str">
        <f t="shared" ca="1" si="42"/>
        <v>\\(\\quad 2　…　1 \\)</v>
      </c>
      <c r="F314" s="50" t="s">
        <v>62</v>
      </c>
      <c r="G314" s="50"/>
      <c r="H314" s="50"/>
      <c r="I314" s="89" t="str">
        <f t="shared" ca="1" si="43"/>
        <v>INSERT INTO math(tangen,question,answer,editor,date,count) VALUES('m2400','\\(\\quad 13　÷　6　=　 \\)','\\(\\quad 2　…　1 \\)','harazono',NOW(),0);</v>
      </c>
      <c r="J314" s="78" t="s">
        <v>229</v>
      </c>
      <c r="K314" s="1">
        <f t="shared" ca="1" si="44"/>
        <v>13</v>
      </c>
      <c r="L314" t="s">
        <v>241</v>
      </c>
      <c r="M314" s="1">
        <f t="shared" ca="1" si="45"/>
        <v>6</v>
      </c>
      <c r="N314" t="s">
        <v>234</v>
      </c>
      <c r="O314" t="s">
        <v>230</v>
      </c>
      <c r="P314" s="78" t="s">
        <v>229</v>
      </c>
      <c r="Q314" s="1">
        <f t="shared" ca="1" si="46"/>
        <v>2</v>
      </c>
      <c r="R314" t="s">
        <v>242</v>
      </c>
      <c r="S314" s="1">
        <f t="shared" ca="1" si="47"/>
        <v>1</v>
      </c>
      <c r="T314" t="s">
        <v>230</v>
      </c>
      <c r="U314" t="str">
        <f t="shared" ca="1" si="35"/>
        <v>\\(\\quad 13　÷　6　=　 \\)</v>
      </c>
      <c r="V314" t="str">
        <f t="shared" ca="1" si="36"/>
        <v>\\(\\quad 2　…　1 \\)</v>
      </c>
    </row>
    <row r="315" spans="1:22" x14ac:dyDescent="0.55000000000000004">
      <c r="A315" s="51" t="s">
        <v>60</v>
      </c>
      <c r="C315" s="50" t="s">
        <v>171</v>
      </c>
      <c r="D315" s="50" t="str">
        <f t="shared" ca="1" si="41"/>
        <v>\\(\\quad 147　÷　8　=　 \\)</v>
      </c>
      <c r="E315" s="50" t="str">
        <f t="shared" ca="1" si="42"/>
        <v>\\(\\quad 18　…　3 \\)</v>
      </c>
      <c r="F315" s="50" t="s">
        <v>62</v>
      </c>
      <c r="G315" s="50"/>
      <c r="H315" s="50"/>
      <c r="I315" s="89" t="str">
        <f t="shared" ca="1" si="43"/>
        <v>INSERT INTO math(tangen,question,answer,editor,date,count) VALUES('m2400','\\(\\quad 147　÷　8　=　 \\)','\\(\\quad 18　…　3 \\)','harazono',NOW(),0);</v>
      </c>
      <c r="J315" s="78" t="s">
        <v>229</v>
      </c>
      <c r="K315" s="1">
        <f t="shared" ca="1" si="44"/>
        <v>147</v>
      </c>
      <c r="L315" t="s">
        <v>241</v>
      </c>
      <c r="M315" s="1">
        <f t="shared" ca="1" si="45"/>
        <v>8</v>
      </c>
      <c r="N315" t="s">
        <v>234</v>
      </c>
      <c r="O315" t="s">
        <v>230</v>
      </c>
      <c r="P315" s="78" t="s">
        <v>229</v>
      </c>
      <c r="Q315" s="1">
        <f t="shared" ca="1" si="46"/>
        <v>18</v>
      </c>
      <c r="R315" t="s">
        <v>242</v>
      </c>
      <c r="S315" s="1">
        <f t="shared" ca="1" si="47"/>
        <v>3</v>
      </c>
      <c r="T315" t="s">
        <v>230</v>
      </c>
      <c r="U315" t="str">
        <f t="shared" ca="1" si="35"/>
        <v>\\(\\quad 147　÷　8　=　 \\)</v>
      </c>
      <c r="V315" t="str">
        <f t="shared" ca="1" si="36"/>
        <v>\\(\\quad 18　…　3 \\)</v>
      </c>
    </row>
    <row r="316" spans="1:22" x14ac:dyDescent="0.55000000000000004">
      <c r="A316" s="51" t="s">
        <v>60</v>
      </c>
      <c r="C316" s="50" t="s">
        <v>171</v>
      </c>
      <c r="D316" s="50" t="str">
        <f t="shared" ca="1" si="41"/>
        <v>\\(\\quad 26　÷　4　=　 \\)</v>
      </c>
      <c r="E316" s="50" t="str">
        <f t="shared" ca="1" si="42"/>
        <v>\\(\\quad 6　…　2 \\)</v>
      </c>
      <c r="F316" s="50" t="s">
        <v>62</v>
      </c>
      <c r="G316" s="50"/>
      <c r="H316" s="50"/>
      <c r="I316" s="89" t="str">
        <f t="shared" ca="1" si="43"/>
        <v>INSERT INTO math(tangen,question,answer,editor,date,count) VALUES('m2400','\\(\\quad 26　÷　4　=　 \\)','\\(\\quad 6　…　2 \\)','harazono',NOW(),0);</v>
      </c>
      <c r="J316" s="78" t="s">
        <v>229</v>
      </c>
      <c r="K316" s="1">
        <f t="shared" ca="1" si="44"/>
        <v>26</v>
      </c>
      <c r="L316" t="s">
        <v>241</v>
      </c>
      <c r="M316" s="1">
        <f t="shared" ca="1" si="45"/>
        <v>4</v>
      </c>
      <c r="N316" t="s">
        <v>234</v>
      </c>
      <c r="O316" t="s">
        <v>230</v>
      </c>
      <c r="P316" s="78" t="s">
        <v>229</v>
      </c>
      <c r="Q316" s="1">
        <f t="shared" ca="1" si="46"/>
        <v>6</v>
      </c>
      <c r="R316" t="s">
        <v>242</v>
      </c>
      <c r="S316" s="1">
        <f t="shared" ca="1" si="47"/>
        <v>2</v>
      </c>
      <c r="T316" t="s">
        <v>230</v>
      </c>
      <c r="U316" t="str">
        <f t="shared" ca="1" si="35"/>
        <v>\\(\\quad 26　÷　4　=　 \\)</v>
      </c>
      <c r="V316" t="str">
        <f t="shared" ca="1" si="36"/>
        <v>\\(\\quad 6　…　2 \\)</v>
      </c>
    </row>
    <row r="317" spans="1:22" x14ac:dyDescent="0.55000000000000004">
      <c r="A317" s="51" t="s">
        <v>60</v>
      </c>
      <c r="C317" s="50" t="s">
        <v>171</v>
      </c>
      <c r="D317" s="50" t="str">
        <f t="shared" ca="1" si="41"/>
        <v>\\(\\quad 38　÷　4　=　 \\)</v>
      </c>
      <c r="E317" s="50" t="str">
        <f t="shared" ca="1" si="42"/>
        <v>\\(\\quad 9　…　2 \\)</v>
      </c>
      <c r="F317" s="50" t="s">
        <v>62</v>
      </c>
      <c r="G317" s="50"/>
      <c r="H317" s="50"/>
      <c r="I317" s="89" t="str">
        <f t="shared" ca="1" si="43"/>
        <v>INSERT INTO math(tangen,question,answer,editor,date,count) VALUES('m2400','\\(\\quad 38　÷　4　=　 \\)','\\(\\quad 9　…　2 \\)','harazono',NOW(),0);</v>
      </c>
      <c r="J317" s="78" t="s">
        <v>229</v>
      </c>
      <c r="K317" s="1">
        <f t="shared" ca="1" si="44"/>
        <v>38</v>
      </c>
      <c r="L317" t="s">
        <v>241</v>
      </c>
      <c r="M317" s="1">
        <f t="shared" ca="1" si="45"/>
        <v>4</v>
      </c>
      <c r="N317" t="s">
        <v>234</v>
      </c>
      <c r="O317" t="s">
        <v>230</v>
      </c>
      <c r="P317" s="78" t="s">
        <v>229</v>
      </c>
      <c r="Q317" s="1">
        <f t="shared" ca="1" si="46"/>
        <v>9</v>
      </c>
      <c r="R317" t="s">
        <v>242</v>
      </c>
      <c r="S317" s="1">
        <f t="shared" ca="1" si="47"/>
        <v>2</v>
      </c>
      <c r="T317" t="s">
        <v>230</v>
      </c>
      <c r="U317" t="str">
        <f t="shared" ca="1" si="35"/>
        <v>\\(\\quad 38　÷　4　=　 \\)</v>
      </c>
      <c r="V317" t="str">
        <f t="shared" ca="1" si="36"/>
        <v>\\(\\quad 9　…　2 \\)</v>
      </c>
    </row>
    <row r="318" spans="1:22" x14ac:dyDescent="0.55000000000000004">
      <c r="A318" s="51" t="s">
        <v>60</v>
      </c>
      <c r="C318" s="50" t="s">
        <v>171</v>
      </c>
      <c r="D318" s="50" t="str">
        <f t="shared" ca="1" si="41"/>
        <v>\\(\\quad 51　÷　7　=　 \\)</v>
      </c>
      <c r="E318" s="50" t="str">
        <f t="shared" ca="1" si="42"/>
        <v>\\(\\quad 7　…　2 \\)</v>
      </c>
      <c r="F318" s="50" t="s">
        <v>62</v>
      </c>
      <c r="G318" s="50"/>
      <c r="H318" s="50"/>
      <c r="I318" s="89" t="str">
        <f t="shared" ca="1" si="43"/>
        <v>INSERT INTO math(tangen,question,answer,editor,date,count) VALUES('m2400','\\(\\quad 51　÷　7　=　 \\)','\\(\\quad 7　…　2 \\)','harazono',NOW(),0);</v>
      </c>
      <c r="J318" s="78" t="s">
        <v>229</v>
      </c>
      <c r="K318" s="1">
        <f t="shared" ca="1" si="44"/>
        <v>51</v>
      </c>
      <c r="L318" t="s">
        <v>241</v>
      </c>
      <c r="M318" s="1">
        <f t="shared" ca="1" si="45"/>
        <v>7</v>
      </c>
      <c r="N318" t="s">
        <v>234</v>
      </c>
      <c r="O318" t="s">
        <v>230</v>
      </c>
      <c r="P318" s="78" t="s">
        <v>229</v>
      </c>
      <c r="Q318" s="1">
        <f t="shared" ca="1" si="46"/>
        <v>7</v>
      </c>
      <c r="R318" t="s">
        <v>242</v>
      </c>
      <c r="S318" s="1">
        <f t="shared" ca="1" si="47"/>
        <v>2</v>
      </c>
      <c r="T318" t="s">
        <v>230</v>
      </c>
      <c r="U318" t="str">
        <f t="shared" ca="1" si="35"/>
        <v>\\(\\quad 51　÷　7　=　 \\)</v>
      </c>
      <c r="V318" t="str">
        <f t="shared" ca="1" si="36"/>
        <v>\\(\\quad 7　…　2 \\)</v>
      </c>
    </row>
    <row r="319" spans="1:22" x14ac:dyDescent="0.55000000000000004">
      <c r="A319" s="51" t="s">
        <v>60</v>
      </c>
      <c r="C319" s="50" t="s">
        <v>171</v>
      </c>
      <c r="D319" s="50" t="str">
        <f t="shared" ca="1" si="41"/>
        <v>\\(\\quad 61　÷　4　=　 \\)</v>
      </c>
      <c r="E319" s="50" t="str">
        <f t="shared" ca="1" si="42"/>
        <v>\\(\\quad 15　…　1 \\)</v>
      </c>
      <c r="F319" s="50" t="s">
        <v>62</v>
      </c>
      <c r="G319" s="50"/>
      <c r="H319" s="50"/>
      <c r="I319" s="89" t="str">
        <f t="shared" ca="1" si="43"/>
        <v>INSERT INTO math(tangen,question,answer,editor,date,count) VALUES('m2400','\\(\\quad 61　÷　4　=　 \\)','\\(\\quad 15　…　1 \\)','harazono',NOW(),0);</v>
      </c>
      <c r="J319" s="78" t="s">
        <v>229</v>
      </c>
      <c r="K319" s="1">
        <f t="shared" ca="1" si="44"/>
        <v>61</v>
      </c>
      <c r="L319" t="s">
        <v>241</v>
      </c>
      <c r="M319" s="1">
        <f t="shared" ca="1" si="45"/>
        <v>4</v>
      </c>
      <c r="N319" t="s">
        <v>234</v>
      </c>
      <c r="O319" t="s">
        <v>230</v>
      </c>
      <c r="P319" s="78" t="s">
        <v>229</v>
      </c>
      <c r="Q319" s="1">
        <f t="shared" ca="1" si="46"/>
        <v>15</v>
      </c>
      <c r="R319" t="s">
        <v>242</v>
      </c>
      <c r="S319" s="1">
        <f t="shared" ca="1" si="47"/>
        <v>1</v>
      </c>
      <c r="T319" t="s">
        <v>230</v>
      </c>
      <c r="U319" t="str">
        <f t="shared" ca="1" si="35"/>
        <v>\\(\\quad 61　÷　4　=　 \\)</v>
      </c>
      <c r="V319" t="str">
        <f t="shared" ca="1" si="36"/>
        <v>\\(\\quad 15　…　1 \\)</v>
      </c>
    </row>
    <row r="320" spans="1:22" x14ac:dyDescent="0.55000000000000004">
      <c r="A320" s="51" t="s">
        <v>60</v>
      </c>
      <c r="C320" s="50" t="s">
        <v>171</v>
      </c>
      <c r="D320" s="50" t="str">
        <f t="shared" ca="1" si="41"/>
        <v>\\(\\quad 45　÷　10　=　 \\)</v>
      </c>
      <c r="E320" s="50" t="str">
        <f t="shared" ca="1" si="42"/>
        <v>\\(\\quad 4　…　5 \\)</v>
      </c>
      <c r="F320" s="50" t="s">
        <v>62</v>
      </c>
      <c r="G320" s="50"/>
      <c r="H320" s="50"/>
      <c r="I320" s="89" t="str">
        <f t="shared" ca="1" si="43"/>
        <v>INSERT INTO math(tangen,question,answer,editor,date,count) VALUES('m2400','\\(\\quad 45　÷　10　=　 \\)','\\(\\quad 4　…　5 \\)','harazono',NOW(),0);</v>
      </c>
      <c r="J320" s="78" t="s">
        <v>229</v>
      </c>
      <c r="K320" s="1">
        <f t="shared" ca="1" si="44"/>
        <v>45</v>
      </c>
      <c r="L320" t="s">
        <v>241</v>
      </c>
      <c r="M320" s="1">
        <f t="shared" ca="1" si="45"/>
        <v>10</v>
      </c>
      <c r="N320" t="s">
        <v>234</v>
      </c>
      <c r="O320" t="s">
        <v>230</v>
      </c>
      <c r="P320" s="78" t="s">
        <v>229</v>
      </c>
      <c r="Q320" s="1">
        <f t="shared" ca="1" si="46"/>
        <v>4</v>
      </c>
      <c r="R320" t="s">
        <v>242</v>
      </c>
      <c r="S320" s="1">
        <f t="shared" ca="1" si="47"/>
        <v>5</v>
      </c>
      <c r="T320" t="s">
        <v>230</v>
      </c>
      <c r="U320" t="str">
        <f t="shared" ca="1" si="35"/>
        <v>\\(\\quad 45　÷　10　=　 \\)</v>
      </c>
      <c r="V320" t="str">
        <f t="shared" ca="1" si="36"/>
        <v>\\(\\quad 4　…　5 \\)</v>
      </c>
    </row>
    <row r="321" spans="1:22" x14ac:dyDescent="0.55000000000000004">
      <c r="A321" s="51" t="s">
        <v>60</v>
      </c>
      <c r="C321" s="50" t="s">
        <v>171</v>
      </c>
      <c r="D321" s="50" t="str">
        <f t="shared" ca="1" si="41"/>
        <v>\\(\\quad 38　÷　3　=　 \\)</v>
      </c>
      <c r="E321" s="50" t="str">
        <f t="shared" ca="1" si="42"/>
        <v>\\(\\quad 12　…　2 \\)</v>
      </c>
      <c r="F321" s="50" t="s">
        <v>62</v>
      </c>
      <c r="G321" s="50"/>
      <c r="H321" s="50"/>
      <c r="I321" s="89" t="str">
        <f t="shared" ca="1" si="43"/>
        <v>INSERT INTO math(tangen,question,answer,editor,date,count) VALUES('m2400','\\(\\quad 38　÷　3　=　 \\)','\\(\\quad 12　…　2 \\)','harazono',NOW(),0);</v>
      </c>
      <c r="J321" s="78" t="s">
        <v>229</v>
      </c>
      <c r="K321" s="1">
        <f t="shared" ca="1" si="44"/>
        <v>38</v>
      </c>
      <c r="L321" t="s">
        <v>241</v>
      </c>
      <c r="M321" s="1">
        <f t="shared" ca="1" si="45"/>
        <v>3</v>
      </c>
      <c r="N321" t="s">
        <v>234</v>
      </c>
      <c r="O321" t="s">
        <v>230</v>
      </c>
      <c r="P321" s="78" t="s">
        <v>229</v>
      </c>
      <c r="Q321" s="1">
        <f t="shared" ca="1" si="46"/>
        <v>12</v>
      </c>
      <c r="R321" t="s">
        <v>242</v>
      </c>
      <c r="S321" s="1">
        <f t="shared" ca="1" si="47"/>
        <v>2</v>
      </c>
      <c r="T321" t="s">
        <v>230</v>
      </c>
      <c r="U321" t="str">
        <f t="shared" ca="1" si="35"/>
        <v>\\(\\quad 38　÷　3　=　 \\)</v>
      </c>
      <c r="V321" t="str">
        <f t="shared" ca="1" si="36"/>
        <v>\\(\\quad 12　…　2 \\)</v>
      </c>
    </row>
    <row r="322" spans="1:22" x14ac:dyDescent="0.55000000000000004">
      <c r="A322" s="51" t="s">
        <v>60</v>
      </c>
      <c r="C322" s="50" t="s">
        <v>171</v>
      </c>
      <c r="D322" s="50" t="str">
        <f t="shared" ca="1" si="41"/>
        <v>\\(\\quad 75　÷　4　=　 \\)</v>
      </c>
      <c r="E322" s="50" t="str">
        <f t="shared" ca="1" si="42"/>
        <v>\\(\\quad 18　…　3 \\)</v>
      </c>
      <c r="F322" s="50" t="s">
        <v>62</v>
      </c>
      <c r="G322" s="50"/>
      <c r="H322" s="50"/>
      <c r="I322" s="89" t="str">
        <f t="shared" ca="1" si="43"/>
        <v>INSERT INTO math(tangen,question,answer,editor,date,count) VALUES('m2400','\\(\\quad 75　÷　4　=　 \\)','\\(\\quad 18　…　3 \\)','harazono',NOW(),0);</v>
      </c>
      <c r="J322" s="78" t="s">
        <v>229</v>
      </c>
      <c r="K322" s="1">
        <f t="shared" ca="1" si="44"/>
        <v>75</v>
      </c>
      <c r="L322" t="s">
        <v>241</v>
      </c>
      <c r="M322" s="1">
        <f t="shared" ca="1" si="45"/>
        <v>4</v>
      </c>
      <c r="N322" t="s">
        <v>234</v>
      </c>
      <c r="O322" t="s">
        <v>230</v>
      </c>
      <c r="P322" s="78" t="s">
        <v>229</v>
      </c>
      <c r="Q322" s="1">
        <f t="shared" ca="1" si="46"/>
        <v>18</v>
      </c>
      <c r="R322" t="s">
        <v>242</v>
      </c>
      <c r="S322" s="1">
        <f t="shared" ca="1" si="47"/>
        <v>3</v>
      </c>
      <c r="T322" t="s">
        <v>230</v>
      </c>
      <c r="U322" t="str">
        <f t="shared" ca="1" si="35"/>
        <v>\\(\\quad 75　÷　4　=　 \\)</v>
      </c>
      <c r="V322" t="str">
        <f t="shared" ca="1" si="36"/>
        <v>\\(\\quad 18　…　3 \\)</v>
      </c>
    </row>
    <row r="323" spans="1:22" x14ac:dyDescent="0.55000000000000004">
      <c r="A323" s="51" t="s">
        <v>60</v>
      </c>
      <c r="C323" s="50" t="s">
        <v>171</v>
      </c>
      <c r="D323" s="50" t="str">
        <f t="shared" ca="1" si="41"/>
        <v>\\(\\quad 39　÷　4　=　 \\)</v>
      </c>
      <c r="E323" s="50" t="str">
        <f t="shared" ca="1" si="42"/>
        <v>\\(\\quad 9　…　3 \\)</v>
      </c>
      <c r="F323" s="50" t="s">
        <v>62</v>
      </c>
      <c r="G323" s="50"/>
      <c r="H323" s="50"/>
      <c r="I323" s="89" t="str">
        <f t="shared" ca="1" si="43"/>
        <v>INSERT INTO math(tangen,question,answer,editor,date,count) VALUES('m2400','\\(\\quad 39　÷　4　=　 \\)','\\(\\quad 9　…　3 \\)','harazono',NOW(),0);</v>
      </c>
      <c r="J323" s="78" t="s">
        <v>229</v>
      </c>
      <c r="K323" s="1">
        <f t="shared" ca="1" si="44"/>
        <v>39</v>
      </c>
      <c r="L323" t="s">
        <v>241</v>
      </c>
      <c r="M323" s="1">
        <f t="shared" ca="1" si="45"/>
        <v>4</v>
      </c>
      <c r="N323" t="s">
        <v>234</v>
      </c>
      <c r="O323" t="s">
        <v>230</v>
      </c>
      <c r="P323" s="78" t="s">
        <v>229</v>
      </c>
      <c r="Q323" s="1">
        <f t="shared" ca="1" si="46"/>
        <v>9</v>
      </c>
      <c r="R323" t="s">
        <v>242</v>
      </c>
      <c r="S323" s="1">
        <f t="shared" ca="1" si="47"/>
        <v>3</v>
      </c>
      <c r="T323" t="s">
        <v>230</v>
      </c>
      <c r="U323" t="str">
        <f t="shared" ref="U323:U386" ca="1" si="48">J323&amp;K323&amp;L323&amp;M323&amp;N323&amp;O323</f>
        <v>\\(\\quad 39　÷　4　=　 \\)</v>
      </c>
      <c r="V323" t="str">
        <f t="shared" ref="V323:V386" ca="1" si="49">P323&amp;Q323&amp;R323&amp;S323&amp;T323</f>
        <v>\\(\\quad 9　…　3 \\)</v>
      </c>
    </row>
    <row r="324" spans="1:22" x14ac:dyDescent="0.55000000000000004">
      <c r="A324" s="51" t="s">
        <v>60</v>
      </c>
      <c r="C324" s="50" t="s">
        <v>171</v>
      </c>
      <c r="D324" s="50" t="str">
        <f t="shared" ca="1" si="41"/>
        <v>\\(\\quad 65　÷　4　=　 \\)</v>
      </c>
      <c r="E324" s="50" t="str">
        <f t="shared" ca="1" si="42"/>
        <v>\\(\\quad 16　…　1 \\)</v>
      </c>
      <c r="F324" s="50" t="s">
        <v>62</v>
      </c>
      <c r="G324" s="50"/>
      <c r="H324" s="50"/>
      <c r="I324" s="89" t="str">
        <f t="shared" ca="1" si="43"/>
        <v>INSERT INTO math(tangen,question,answer,editor,date,count) VALUES('m2400','\\(\\quad 65　÷　4　=　 \\)','\\(\\quad 16　…　1 \\)','harazono',NOW(),0);</v>
      </c>
      <c r="J324" s="78" t="s">
        <v>229</v>
      </c>
      <c r="K324" s="1">
        <f t="shared" ca="1" si="44"/>
        <v>65</v>
      </c>
      <c r="L324" t="s">
        <v>241</v>
      </c>
      <c r="M324" s="1">
        <f t="shared" ca="1" si="45"/>
        <v>4</v>
      </c>
      <c r="N324" t="s">
        <v>234</v>
      </c>
      <c r="O324" t="s">
        <v>230</v>
      </c>
      <c r="P324" s="78" t="s">
        <v>229</v>
      </c>
      <c r="Q324" s="1">
        <f t="shared" ca="1" si="46"/>
        <v>16</v>
      </c>
      <c r="R324" t="s">
        <v>242</v>
      </c>
      <c r="S324" s="1">
        <f t="shared" ca="1" si="47"/>
        <v>1</v>
      </c>
      <c r="T324" t="s">
        <v>230</v>
      </c>
      <c r="U324" t="str">
        <f t="shared" ca="1" si="48"/>
        <v>\\(\\quad 65　÷　4　=　 \\)</v>
      </c>
      <c r="V324" t="str">
        <f t="shared" ca="1" si="49"/>
        <v>\\(\\quad 16　…　1 \\)</v>
      </c>
    </row>
    <row r="325" spans="1:22" x14ac:dyDescent="0.55000000000000004">
      <c r="A325" s="51" t="s">
        <v>60</v>
      </c>
      <c r="C325" s="50" t="s">
        <v>171</v>
      </c>
      <c r="D325" s="50" t="str">
        <f t="shared" ca="1" si="41"/>
        <v>\\(\\quad 57　÷　4　=　 \\)</v>
      </c>
      <c r="E325" s="50" t="str">
        <f t="shared" ca="1" si="42"/>
        <v>\\(\\quad 14　…　1 \\)</v>
      </c>
      <c r="F325" s="50" t="s">
        <v>62</v>
      </c>
      <c r="G325" s="50"/>
      <c r="H325" s="50"/>
      <c r="I325" s="89" t="str">
        <f t="shared" ca="1" si="43"/>
        <v>INSERT INTO math(tangen,question,answer,editor,date,count) VALUES('m2400','\\(\\quad 57　÷　4　=　 \\)','\\(\\quad 14　…　1 \\)','harazono',NOW(),0);</v>
      </c>
      <c r="J325" s="78" t="s">
        <v>229</v>
      </c>
      <c r="K325" s="1">
        <f t="shared" ca="1" si="44"/>
        <v>57</v>
      </c>
      <c r="L325" t="s">
        <v>241</v>
      </c>
      <c r="M325" s="1">
        <f t="shared" ca="1" si="45"/>
        <v>4</v>
      </c>
      <c r="N325" t="s">
        <v>234</v>
      </c>
      <c r="O325" t="s">
        <v>230</v>
      </c>
      <c r="P325" s="78" t="s">
        <v>229</v>
      </c>
      <c r="Q325" s="1">
        <f t="shared" ca="1" si="46"/>
        <v>14</v>
      </c>
      <c r="R325" t="s">
        <v>242</v>
      </c>
      <c r="S325" s="1">
        <f t="shared" ca="1" si="47"/>
        <v>1</v>
      </c>
      <c r="T325" t="s">
        <v>230</v>
      </c>
      <c r="U325" t="str">
        <f t="shared" ca="1" si="48"/>
        <v>\\(\\quad 57　÷　4　=　 \\)</v>
      </c>
      <c r="V325" t="str">
        <f t="shared" ca="1" si="49"/>
        <v>\\(\\quad 14　…　1 \\)</v>
      </c>
    </row>
    <row r="326" spans="1:22" x14ac:dyDescent="0.55000000000000004">
      <c r="A326" s="51" t="s">
        <v>60</v>
      </c>
      <c r="C326" s="50" t="s">
        <v>171</v>
      </c>
      <c r="D326" s="50" t="str">
        <f t="shared" ca="1" si="41"/>
        <v>\\(\\quad 7　÷　2　=　 \\)</v>
      </c>
      <c r="E326" s="50" t="str">
        <f t="shared" ca="1" si="42"/>
        <v>\\(\\quad 3　…　1 \\)</v>
      </c>
      <c r="F326" s="50" t="s">
        <v>62</v>
      </c>
      <c r="G326" s="50"/>
      <c r="H326" s="50"/>
      <c r="I326" s="89" t="str">
        <f t="shared" ca="1" si="43"/>
        <v>INSERT INTO math(tangen,question,answer,editor,date,count) VALUES('m2400','\\(\\quad 7　÷　2　=　 \\)','\\(\\quad 3　…　1 \\)','harazono',NOW(),0);</v>
      </c>
      <c r="J326" s="78" t="s">
        <v>229</v>
      </c>
      <c r="K326" s="1">
        <f t="shared" ca="1" si="44"/>
        <v>7</v>
      </c>
      <c r="L326" t="s">
        <v>241</v>
      </c>
      <c r="M326" s="1">
        <f t="shared" ca="1" si="45"/>
        <v>2</v>
      </c>
      <c r="N326" t="s">
        <v>234</v>
      </c>
      <c r="O326" t="s">
        <v>230</v>
      </c>
      <c r="P326" s="78" t="s">
        <v>229</v>
      </c>
      <c r="Q326" s="1">
        <f t="shared" ca="1" si="46"/>
        <v>3</v>
      </c>
      <c r="R326" t="s">
        <v>242</v>
      </c>
      <c r="S326" s="1">
        <f t="shared" ca="1" si="47"/>
        <v>1</v>
      </c>
      <c r="T326" t="s">
        <v>230</v>
      </c>
      <c r="U326" t="str">
        <f t="shared" ca="1" si="48"/>
        <v>\\(\\quad 7　÷　2　=　 \\)</v>
      </c>
      <c r="V326" t="str">
        <f t="shared" ca="1" si="49"/>
        <v>\\(\\quad 3　…　1 \\)</v>
      </c>
    </row>
    <row r="327" spans="1:22" x14ac:dyDescent="0.55000000000000004">
      <c r="A327" s="51" t="s">
        <v>60</v>
      </c>
      <c r="C327" s="50" t="s">
        <v>171</v>
      </c>
      <c r="D327" s="50" t="str">
        <f t="shared" ca="1" si="41"/>
        <v>\\(\\quad 11　÷　9　=　 \\)</v>
      </c>
      <c r="E327" s="50" t="str">
        <f t="shared" ca="1" si="42"/>
        <v>\\(\\quad 1　…　2 \\)</v>
      </c>
      <c r="F327" s="50" t="s">
        <v>62</v>
      </c>
      <c r="G327" s="50"/>
      <c r="H327" s="50"/>
      <c r="I327" s="89" t="str">
        <f t="shared" ca="1" si="43"/>
        <v>INSERT INTO math(tangen,question,answer,editor,date,count) VALUES('m2400','\\(\\quad 11　÷　9　=　 \\)','\\(\\quad 1　…　2 \\)','harazono',NOW(),0);</v>
      </c>
      <c r="J327" s="78" t="s">
        <v>229</v>
      </c>
      <c r="K327" s="1">
        <f t="shared" ca="1" si="44"/>
        <v>11</v>
      </c>
      <c r="L327" t="s">
        <v>241</v>
      </c>
      <c r="M327" s="1">
        <f t="shared" ca="1" si="45"/>
        <v>9</v>
      </c>
      <c r="N327" t="s">
        <v>234</v>
      </c>
      <c r="O327" t="s">
        <v>230</v>
      </c>
      <c r="P327" s="78" t="s">
        <v>229</v>
      </c>
      <c r="Q327" s="1">
        <f t="shared" ca="1" si="46"/>
        <v>1</v>
      </c>
      <c r="R327" t="s">
        <v>242</v>
      </c>
      <c r="S327" s="1">
        <f t="shared" ca="1" si="47"/>
        <v>2</v>
      </c>
      <c r="T327" t="s">
        <v>230</v>
      </c>
      <c r="U327" t="str">
        <f t="shared" ca="1" si="48"/>
        <v>\\(\\quad 11　÷　9　=　 \\)</v>
      </c>
      <c r="V327" t="str">
        <f t="shared" ca="1" si="49"/>
        <v>\\(\\quad 1　…　2 \\)</v>
      </c>
    </row>
    <row r="328" spans="1:22" x14ac:dyDescent="0.55000000000000004">
      <c r="A328" s="51" t="s">
        <v>60</v>
      </c>
      <c r="C328" s="50" t="s">
        <v>171</v>
      </c>
      <c r="D328" s="50" t="str">
        <f t="shared" ca="1" si="41"/>
        <v>\\(\\quad 51　÷　9　=　 \\)</v>
      </c>
      <c r="E328" s="50" t="str">
        <f t="shared" ca="1" si="42"/>
        <v>\\(\\quad 5　…　6 \\)</v>
      </c>
      <c r="F328" s="50" t="s">
        <v>62</v>
      </c>
      <c r="G328" s="50"/>
      <c r="H328" s="50"/>
      <c r="I328" s="89" t="str">
        <f t="shared" ca="1" si="43"/>
        <v>INSERT INTO math(tangen,question,answer,editor,date,count) VALUES('m2400','\\(\\quad 51　÷　9　=　 \\)','\\(\\quad 5　…　6 \\)','harazono',NOW(),0);</v>
      </c>
      <c r="J328" s="78" t="s">
        <v>229</v>
      </c>
      <c r="K328" s="1">
        <f t="shared" ca="1" si="44"/>
        <v>51</v>
      </c>
      <c r="L328" t="s">
        <v>241</v>
      </c>
      <c r="M328" s="1">
        <f t="shared" ca="1" si="45"/>
        <v>9</v>
      </c>
      <c r="N328" t="s">
        <v>234</v>
      </c>
      <c r="O328" t="s">
        <v>230</v>
      </c>
      <c r="P328" s="78" t="s">
        <v>229</v>
      </c>
      <c r="Q328" s="1">
        <f t="shared" ca="1" si="46"/>
        <v>5</v>
      </c>
      <c r="R328" t="s">
        <v>242</v>
      </c>
      <c r="S328" s="1">
        <f t="shared" ca="1" si="47"/>
        <v>6</v>
      </c>
      <c r="T328" t="s">
        <v>230</v>
      </c>
      <c r="U328" t="str">
        <f t="shared" ca="1" si="48"/>
        <v>\\(\\quad 51　÷　9　=　 \\)</v>
      </c>
      <c r="V328" t="str">
        <f t="shared" ca="1" si="49"/>
        <v>\\(\\quad 5　…　6 \\)</v>
      </c>
    </row>
    <row r="329" spans="1:22" x14ac:dyDescent="0.55000000000000004">
      <c r="A329" s="51" t="s">
        <v>60</v>
      </c>
      <c r="C329" s="50" t="s">
        <v>171</v>
      </c>
      <c r="D329" s="50" t="str">
        <f t="shared" ca="1" si="41"/>
        <v>\\(\\quad 6　÷　4　=　 \\)</v>
      </c>
      <c r="E329" s="50" t="str">
        <f t="shared" ca="1" si="42"/>
        <v>\\(\\quad 1　…　2 \\)</v>
      </c>
      <c r="F329" s="50" t="s">
        <v>62</v>
      </c>
      <c r="G329" s="50"/>
      <c r="H329" s="50"/>
      <c r="I329" s="89" t="str">
        <f t="shared" ca="1" si="43"/>
        <v>INSERT INTO math(tangen,question,answer,editor,date,count) VALUES('m2400','\\(\\quad 6　÷　4　=　 \\)','\\(\\quad 1　…　2 \\)','harazono',NOW(),0);</v>
      </c>
      <c r="J329" s="78" t="s">
        <v>229</v>
      </c>
      <c r="K329" s="1">
        <f t="shared" ca="1" si="44"/>
        <v>6</v>
      </c>
      <c r="L329" t="s">
        <v>241</v>
      </c>
      <c r="M329" s="1">
        <f t="shared" ca="1" si="45"/>
        <v>4</v>
      </c>
      <c r="N329" t="s">
        <v>234</v>
      </c>
      <c r="O329" t="s">
        <v>230</v>
      </c>
      <c r="P329" s="78" t="s">
        <v>229</v>
      </c>
      <c r="Q329" s="1">
        <f t="shared" ca="1" si="46"/>
        <v>1</v>
      </c>
      <c r="R329" t="s">
        <v>242</v>
      </c>
      <c r="S329" s="1">
        <f t="shared" ca="1" si="47"/>
        <v>2</v>
      </c>
      <c r="T329" t="s">
        <v>230</v>
      </c>
      <c r="U329" t="str">
        <f t="shared" ca="1" si="48"/>
        <v>\\(\\quad 6　÷　4　=　 \\)</v>
      </c>
      <c r="V329" t="str">
        <f t="shared" ca="1" si="49"/>
        <v>\\(\\quad 1　…　2 \\)</v>
      </c>
    </row>
    <row r="330" spans="1:22" x14ac:dyDescent="0.55000000000000004">
      <c r="A330" s="51" t="s">
        <v>60</v>
      </c>
      <c r="C330" s="50" t="s">
        <v>171</v>
      </c>
      <c r="D330" s="50" t="str">
        <f t="shared" ca="1" si="41"/>
        <v>\\(\\quad 146　÷　10　=　 \\)</v>
      </c>
      <c r="E330" s="50" t="str">
        <f t="shared" ca="1" si="42"/>
        <v>\\(\\quad 14　…　6 \\)</v>
      </c>
      <c r="F330" s="50" t="s">
        <v>62</v>
      </c>
      <c r="G330" s="50"/>
      <c r="H330" s="50"/>
      <c r="I330" s="89" t="str">
        <f t="shared" ca="1" si="43"/>
        <v>INSERT INTO math(tangen,question,answer,editor,date,count) VALUES('m2400','\\(\\quad 146　÷　10　=　 \\)','\\(\\quad 14　…　6 \\)','harazono',NOW(),0);</v>
      </c>
      <c r="J330" s="78" t="s">
        <v>229</v>
      </c>
      <c r="K330" s="1">
        <f t="shared" ca="1" si="44"/>
        <v>146</v>
      </c>
      <c r="L330" t="s">
        <v>241</v>
      </c>
      <c r="M330" s="1">
        <f t="shared" ca="1" si="45"/>
        <v>10</v>
      </c>
      <c r="N330" t="s">
        <v>234</v>
      </c>
      <c r="O330" t="s">
        <v>230</v>
      </c>
      <c r="P330" s="78" t="s">
        <v>229</v>
      </c>
      <c r="Q330" s="1">
        <f t="shared" ca="1" si="46"/>
        <v>14</v>
      </c>
      <c r="R330" t="s">
        <v>242</v>
      </c>
      <c r="S330" s="1">
        <f t="shared" ca="1" si="47"/>
        <v>6</v>
      </c>
      <c r="T330" t="s">
        <v>230</v>
      </c>
      <c r="U330" t="str">
        <f t="shared" ca="1" si="48"/>
        <v>\\(\\quad 146　÷　10　=　 \\)</v>
      </c>
      <c r="V330" t="str">
        <f t="shared" ca="1" si="49"/>
        <v>\\(\\quad 14　…　6 \\)</v>
      </c>
    </row>
    <row r="331" spans="1:22" x14ac:dyDescent="0.55000000000000004">
      <c r="A331" s="51" t="s">
        <v>60</v>
      </c>
      <c r="C331" s="50" t="s">
        <v>171</v>
      </c>
      <c r="D331" s="50" t="str">
        <f t="shared" ca="1" si="41"/>
        <v>\\(\\quad 105　÷　8　=　 \\)</v>
      </c>
      <c r="E331" s="50" t="str">
        <f t="shared" ca="1" si="42"/>
        <v>\\(\\quad 13　…　1 \\)</v>
      </c>
      <c r="F331" s="50" t="s">
        <v>62</v>
      </c>
      <c r="G331" s="50"/>
      <c r="H331" s="50"/>
      <c r="I331" s="89" t="str">
        <f t="shared" ca="1" si="43"/>
        <v>INSERT INTO math(tangen,question,answer,editor,date,count) VALUES('m2400','\\(\\quad 105　÷　8　=　 \\)','\\(\\quad 13　…　1 \\)','harazono',NOW(),0);</v>
      </c>
      <c r="J331" s="78" t="s">
        <v>229</v>
      </c>
      <c r="K331" s="1">
        <f t="shared" ca="1" si="44"/>
        <v>105</v>
      </c>
      <c r="L331" t="s">
        <v>241</v>
      </c>
      <c r="M331" s="1">
        <f t="shared" ca="1" si="45"/>
        <v>8</v>
      </c>
      <c r="N331" t="s">
        <v>234</v>
      </c>
      <c r="O331" t="s">
        <v>230</v>
      </c>
      <c r="P331" s="78" t="s">
        <v>229</v>
      </c>
      <c r="Q331" s="1">
        <f t="shared" ca="1" si="46"/>
        <v>13</v>
      </c>
      <c r="R331" t="s">
        <v>242</v>
      </c>
      <c r="S331" s="1">
        <f t="shared" ca="1" si="47"/>
        <v>1</v>
      </c>
      <c r="T331" t="s">
        <v>230</v>
      </c>
      <c r="U331" t="str">
        <f t="shared" ca="1" si="48"/>
        <v>\\(\\quad 105　÷　8　=　 \\)</v>
      </c>
      <c r="V331" t="str">
        <f t="shared" ca="1" si="49"/>
        <v>\\(\\quad 13　…　1 \\)</v>
      </c>
    </row>
    <row r="332" spans="1:22" x14ac:dyDescent="0.55000000000000004">
      <c r="A332" s="51" t="s">
        <v>60</v>
      </c>
      <c r="C332" s="50" t="s">
        <v>171</v>
      </c>
      <c r="D332" s="50" t="str">
        <f t="shared" ca="1" si="41"/>
        <v>\\(\\quad 43　÷　3　=　 \\)</v>
      </c>
      <c r="E332" s="50" t="str">
        <f t="shared" ca="1" si="42"/>
        <v>\\(\\quad 14　…　1 \\)</v>
      </c>
      <c r="F332" s="50" t="s">
        <v>62</v>
      </c>
      <c r="G332" s="50"/>
      <c r="H332" s="50"/>
      <c r="I332" s="89" t="str">
        <f t="shared" ca="1" si="43"/>
        <v>INSERT INTO math(tangen,question,answer,editor,date,count) VALUES('m2400','\\(\\quad 43　÷　3　=　 \\)','\\(\\quad 14　…　1 \\)','harazono',NOW(),0);</v>
      </c>
      <c r="J332" s="78" t="s">
        <v>229</v>
      </c>
      <c r="K332" s="1">
        <f t="shared" ca="1" si="44"/>
        <v>43</v>
      </c>
      <c r="L332" t="s">
        <v>241</v>
      </c>
      <c r="M332" s="1">
        <f t="shared" ca="1" si="45"/>
        <v>3</v>
      </c>
      <c r="N332" t="s">
        <v>234</v>
      </c>
      <c r="O332" t="s">
        <v>230</v>
      </c>
      <c r="P332" s="78" t="s">
        <v>229</v>
      </c>
      <c r="Q332" s="1">
        <f t="shared" ca="1" si="46"/>
        <v>14</v>
      </c>
      <c r="R332" t="s">
        <v>242</v>
      </c>
      <c r="S332" s="1">
        <f t="shared" ca="1" si="47"/>
        <v>1</v>
      </c>
      <c r="T332" t="s">
        <v>230</v>
      </c>
      <c r="U332" t="str">
        <f t="shared" ca="1" si="48"/>
        <v>\\(\\quad 43　÷　3　=　 \\)</v>
      </c>
      <c r="V332" t="str">
        <f t="shared" ca="1" si="49"/>
        <v>\\(\\quad 14　…　1 \\)</v>
      </c>
    </row>
    <row r="333" spans="1:22" x14ac:dyDescent="0.55000000000000004">
      <c r="A333" s="51" t="s">
        <v>60</v>
      </c>
      <c r="C333" s="50" t="s">
        <v>171</v>
      </c>
      <c r="D333" s="50" t="str">
        <f t="shared" ca="1" si="41"/>
        <v>\\(\\quad 50　÷　3　=　 \\)</v>
      </c>
      <c r="E333" s="50" t="str">
        <f t="shared" ca="1" si="42"/>
        <v>\\(\\quad 16　…　2 \\)</v>
      </c>
      <c r="F333" s="50" t="s">
        <v>62</v>
      </c>
      <c r="G333" s="50"/>
      <c r="H333" s="50"/>
      <c r="I333" s="89" t="str">
        <f t="shared" ca="1" si="43"/>
        <v>INSERT INTO math(tangen,question,answer,editor,date,count) VALUES('m2400','\\(\\quad 50　÷　3　=　 \\)','\\(\\quad 16　…　2 \\)','harazono',NOW(),0);</v>
      </c>
      <c r="J333" s="78" t="s">
        <v>229</v>
      </c>
      <c r="K333" s="1">
        <f t="shared" ca="1" si="44"/>
        <v>50</v>
      </c>
      <c r="L333" t="s">
        <v>241</v>
      </c>
      <c r="M333" s="1">
        <f t="shared" ca="1" si="45"/>
        <v>3</v>
      </c>
      <c r="N333" t="s">
        <v>234</v>
      </c>
      <c r="O333" t="s">
        <v>230</v>
      </c>
      <c r="P333" s="78" t="s">
        <v>229</v>
      </c>
      <c r="Q333" s="1">
        <f t="shared" ca="1" si="46"/>
        <v>16</v>
      </c>
      <c r="R333" t="s">
        <v>242</v>
      </c>
      <c r="S333" s="1">
        <f t="shared" ca="1" si="47"/>
        <v>2</v>
      </c>
      <c r="T333" t="s">
        <v>230</v>
      </c>
      <c r="U333" t="str">
        <f t="shared" ca="1" si="48"/>
        <v>\\(\\quad 50　÷　3　=　 \\)</v>
      </c>
      <c r="V333" t="str">
        <f t="shared" ca="1" si="49"/>
        <v>\\(\\quad 16　…　2 \\)</v>
      </c>
    </row>
    <row r="334" spans="1:22" x14ac:dyDescent="0.55000000000000004">
      <c r="A334" s="51" t="s">
        <v>60</v>
      </c>
      <c r="C334" s="50" t="s">
        <v>171</v>
      </c>
      <c r="D334" s="50" t="str">
        <f t="shared" ca="1" si="41"/>
        <v>\\(\\quad 50　÷　7　=　 \\)</v>
      </c>
      <c r="E334" s="50" t="str">
        <f t="shared" ca="1" si="42"/>
        <v>\\(\\quad 7　…　1 \\)</v>
      </c>
      <c r="F334" s="50" t="s">
        <v>62</v>
      </c>
      <c r="G334" s="50"/>
      <c r="H334" s="50"/>
      <c r="I334" s="89" t="str">
        <f t="shared" ca="1" si="43"/>
        <v>INSERT INTO math(tangen,question,answer,editor,date,count) VALUES('m2400','\\(\\quad 50　÷　7　=　 \\)','\\(\\quad 7　…　1 \\)','harazono',NOW(),0);</v>
      </c>
      <c r="J334" s="78" t="s">
        <v>229</v>
      </c>
      <c r="K334" s="1">
        <f t="shared" ca="1" si="44"/>
        <v>50</v>
      </c>
      <c r="L334" t="s">
        <v>241</v>
      </c>
      <c r="M334" s="1">
        <f t="shared" ca="1" si="45"/>
        <v>7</v>
      </c>
      <c r="N334" t="s">
        <v>234</v>
      </c>
      <c r="O334" t="s">
        <v>230</v>
      </c>
      <c r="P334" s="78" t="s">
        <v>229</v>
      </c>
      <c r="Q334" s="1">
        <f t="shared" ca="1" si="46"/>
        <v>7</v>
      </c>
      <c r="R334" t="s">
        <v>242</v>
      </c>
      <c r="S334" s="1">
        <f t="shared" ca="1" si="47"/>
        <v>1</v>
      </c>
      <c r="T334" t="s">
        <v>230</v>
      </c>
      <c r="U334" t="str">
        <f t="shared" ca="1" si="48"/>
        <v>\\(\\quad 50　÷　7　=　 \\)</v>
      </c>
      <c r="V334" t="str">
        <f t="shared" ca="1" si="49"/>
        <v>\\(\\quad 7　…　1 \\)</v>
      </c>
    </row>
    <row r="335" spans="1:22" x14ac:dyDescent="0.55000000000000004">
      <c r="A335" s="51" t="s">
        <v>60</v>
      </c>
      <c r="C335" s="50" t="s">
        <v>171</v>
      </c>
      <c r="D335" s="50" t="str">
        <f t="shared" ca="1" si="41"/>
        <v>\\(\\quad 34　÷　8　=　 \\)</v>
      </c>
      <c r="E335" s="50" t="str">
        <f t="shared" ca="1" si="42"/>
        <v>\\(\\quad 4　…　2 \\)</v>
      </c>
      <c r="F335" s="50" t="s">
        <v>62</v>
      </c>
      <c r="G335" s="50"/>
      <c r="H335" s="50"/>
      <c r="I335" s="89" t="str">
        <f t="shared" ca="1" si="43"/>
        <v>INSERT INTO math(tangen,question,answer,editor,date,count) VALUES('m2400','\\(\\quad 34　÷　8　=　 \\)','\\(\\quad 4　…　2 \\)','harazono',NOW(),0);</v>
      </c>
      <c r="J335" s="78" t="s">
        <v>229</v>
      </c>
      <c r="K335" s="1">
        <f t="shared" ca="1" si="44"/>
        <v>34</v>
      </c>
      <c r="L335" t="s">
        <v>241</v>
      </c>
      <c r="M335" s="1">
        <f t="shared" ca="1" si="45"/>
        <v>8</v>
      </c>
      <c r="N335" t="s">
        <v>234</v>
      </c>
      <c r="O335" t="s">
        <v>230</v>
      </c>
      <c r="P335" s="78" t="s">
        <v>229</v>
      </c>
      <c r="Q335" s="1">
        <f t="shared" ca="1" si="46"/>
        <v>4</v>
      </c>
      <c r="R335" t="s">
        <v>242</v>
      </c>
      <c r="S335" s="1">
        <f t="shared" ca="1" si="47"/>
        <v>2</v>
      </c>
      <c r="T335" t="s">
        <v>230</v>
      </c>
      <c r="U335" t="str">
        <f t="shared" ca="1" si="48"/>
        <v>\\(\\quad 34　÷　8　=　 \\)</v>
      </c>
      <c r="V335" t="str">
        <f t="shared" ca="1" si="49"/>
        <v>\\(\\quad 4　…　2 \\)</v>
      </c>
    </row>
    <row r="336" spans="1:22" x14ac:dyDescent="0.55000000000000004">
      <c r="A336" s="51" t="s">
        <v>60</v>
      </c>
      <c r="C336" s="50" t="s">
        <v>171</v>
      </c>
      <c r="D336" s="50" t="str">
        <f t="shared" ca="1" si="41"/>
        <v>\\(\\quad 85　÷　7　=　 \\)</v>
      </c>
      <c r="E336" s="50" t="str">
        <f t="shared" ca="1" si="42"/>
        <v>\\(\\quad 12　…　1 \\)</v>
      </c>
      <c r="F336" s="50" t="s">
        <v>62</v>
      </c>
      <c r="G336" s="50"/>
      <c r="H336" s="50"/>
      <c r="I336" s="89" t="str">
        <f t="shared" ca="1" si="43"/>
        <v>INSERT INTO math(tangen,question,answer,editor,date,count) VALUES('m2400','\\(\\quad 85　÷　7　=　 \\)','\\(\\quad 12　…　1 \\)','harazono',NOW(),0);</v>
      </c>
      <c r="J336" s="78" t="s">
        <v>229</v>
      </c>
      <c r="K336" s="1">
        <f t="shared" ca="1" si="44"/>
        <v>85</v>
      </c>
      <c r="L336" t="s">
        <v>241</v>
      </c>
      <c r="M336" s="1">
        <f t="shared" ca="1" si="45"/>
        <v>7</v>
      </c>
      <c r="N336" t="s">
        <v>234</v>
      </c>
      <c r="O336" t="s">
        <v>230</v>
      </c>
      <c r="P336" s="78" t="s">
        <v>229</v>
      </c>
      <c r="Q336" s="1">
        <f t="shared" ca="1" si="46"/>
        <v>12</v>
      </c>
      <c r="R336" t="s">
        <v>242</v>
      </c>
      <c r="S336" s="1">
        <f t="shared" ca="1" si="47"/>
        <v>1</v>
      </c>
      <c r="T336" t="s">
        <v>230</v>
      </c>
      <c r="U336" t="str">
        <f t="shared" ca="1" si="48"/>
        <v>\\(\\quad 85　÷　7　=　 \\)</v>
      </c>
      <c r="V336" t="str">
        <f t="shared" ca="1" si="49"/>
        <v>\\(\\quad 12　…　1 \\)</v>
      </c>
    </row>
    <row r="337" spans="1:22" x14ac:dyDescent="0.55000000000000004">
      <c r="A337" s="51" t="s">
        <v>60</v>
      </c>
      <c r="C337" s="50" t="s">
        <v>171</v>
      </c>
      <c r="D337" s="50" t="str">
        <f t="shared" ca="1" si="41"/>
        <v>\\(\\quad 36　÷　5　=　 \\)</v>
      </c>
      <c r="E337" s="50" t="str">
        <f t="shared" ca="1" si="42"/>
        <v>\\(\\quad 7　…　1 \\)</v>
      </c>
      <c r="F337" s="50" t="s">
        <v>62</v>
      </c>
      <c r="G337" s="50"/>
      <c r="H337" s="50"/>
      <c r="I337" s="89" t="str">
        <f t="shared" ca="1" si="43"/>
        <v>INSERT INTO math(tangen,question,answer,editor,date,count) VALUES('m2400','\\(\\quad 36　÷　5　=　 \\)','\\(\\quad 7　…　1 \\)','harazono',NOW(),0);</v>
      </c>
      <c r="J337" s="78" t="s">
        <v>229</v>
      </c>
      <c r="K337" s="1">
        <f t="shared" ca="1" si="44"/>
        <v>36</v>
      </c>
      <c r="L337" t="s">
        <v>241</v>
      </c>
      <c r="M337" s="1">
        <f t="shared" ca="1" si="45"/>
        <v>5</v>
      </c>
      <c r="N337" t="s">
        <v>234</v>
      </c>
      <c r="O337" t="s">
        <v>230</v>
      </c>
      <c r="P337" s="78" t="s">
        <v>229</v>
      </c>
      <c r="Q337" s="1">
        <f t="shared" ca="1" si="46"/>
        <v>7</v>
      </c>
      <c r="R337" t="s">
        <v>242</v>
      </c>
      <c r="S337" s="1">
        <f t="shared" ca="1" si="47"/>
        <v>1</v>
      </c>
      <c r="T337" t="s">
        <v>230</v>
      </c>
      <c r="U337" t="str">
        <f t="shared" ca="1" si="48"/>
        <v>\\(\\quad 36　÷　5　=　 \\)</v>
      </c>
      <c r="V337" t="str">
        <f t="shared" ca="1" si="49"/>
        <v>\\(\\quad 7　…　1 \\)</v>
      </c>
    </row>
    <row r="338" spans="1:22" x14ac:dyDescent="0.55000000000000004">
      <c r="A338" s="51" t="s">
        <v>60</v>
      </c>
      <c r="C338" s="50" t="s">
        <v>171</v>
      </c>
      <c r="D338" s="50" t="str">
        <f t="shared" ca="1" si="41"/>
        <v>\\(\\quad 19　÷　7　=　 \\)</v>
      </c>
      <c r="E338" s="50" t="str">
        <f t="shared" ca="1" si="42"/>
        <v>\\(\\quad 2　…　5 \\)</v>
      </c>
      <c r="F338" s="50" t="s">
        <v>62</v>
      </c>
      <c r="G338" s="50"/>
      <c r="H338" s="50"/>
      <c r="I338" s="89" t="str">
        <f t="shared" ca="1" si="43"/>
        <v>INSERT INTO math(tangen,question,answer,editor,date,count) VALUES('m2400','\\(\\quad 19　÷　7　=　 \\)','\\(\\quad 2　…　5 \\)','harazono',NOW(),0);</v>
      </c>
      <c r="J338" s="78" t="s">
        <v>229</v>
      </c>
      <c r="K338" s="1">
        <f t="shared" ca="1" si="44"/>
        <v>19</v>
      </c>
      <c r="L338" t="s">
        <v>241</v>
      </c>
      <c r="M338" s="1">
        <f t="shared" ca="1" si="45"/>
        <v>7</v>
      </c>
      <c r="N338" t="s">
        <v>234</v>
      </c>
      <c r="O338" t="s">
        <v>230</v>
      </c>
      <c r="P338" s="78" t="s">
        <v>229</v>
      </c>
      <c r="Q338" s="1">
        <f t="shared" ca="1" si="46"/>
        <v>2</v>
      </c>
      <c r="R338" t="s">
        <v>242</v>
      </c>
      <c r="S338" s="1">
        <f t="shared" ca="1" si="47"/>
        <v>5</v>
      </c>
      <c r="T338" t="s">
        <v>230</v>
      </c>
      <c r="U338" t="str">
        <f t="shared" ca="1" si="48"/>
        <v>\\(\\quad 19　÷　7　=　 \\)</v>
      </c>
      <c r="V338" t="str">
        <f t="shared" ca="1" si="49"/>
        <v>\\(\\quad 2　…　5 \\)</v>
      </c>
    </row>
    <row r="339" spans="1:22" x14ac:dyDescent="0.55000000000000004">
      <c r="A339" s="51" t="s">
        <v>60</v>
      </c>
      <c r="C339" s="50" t="s">
        <v>171</v>
      </c>
      <c r="D339" s="50" t="str">
        <f t="shared" ca="1" si="41"/>
        <v>\\(\\quad 131　÷　7　=　 \\)</v>
      </c>
      <c r="E339" s="50" t="str">
        <f t="shared" ca="1" si="42"/>
        <v>\\(\\quad 18　…　5 \\)</v>
      </c>
      <c r="F339" s="50" t="s">
        <v>62</v>
      </c>
      <c r="G339" s="50"/>
      <c r="H339" s="50"/>
      <c r="I339" s="89" t="str">
        <f t="shared" ca="1" si="43"/>
        <v>INSERT INTO math(tangen,question,answer,editor,date,count) VALUES('m2400','\\(\\quad 131　÷　7　=　 \\)','\\(\\quad 18　…　5 \\)','harazono',NOW(),0);</v>
      </c>
      <c r="J339" s="78" t="s">
        <v>229</v>
      </c>
      <c r="K339" s="1">
        <f t="shared" ca="1" si="44"/>
        <v>131</v>
      </c>
      <c r="L339" t="s">
        <v>241</v>
      </c>
      <c r="M339" s="1">
        <f t="shared" ca="1" si="45"/>
        <v>7</v>
      </c>
      <c r="N339" t="s">
        <v>234</v>
      </c>
      <c r="O339" t="s">
        <v>230</v>
      </c>
      <c r="P339" s="78" t="s">
        <v>229</v>
      </c>
      <c r="Q339" s="1">
        <f t="shared" ca="1" si="46"/>
        <v>18</v>
      </c>
      <c r="R339" t="s">
        <v>242</v>
      </c>
      <c r="S339" s="1">
        <f t="shared" ca="1" si="47"/>
        <v>5</v>
      </c>
      <c r="T339" t="s">
        <v>230</v>
      </c>
      <c r="U339" t="str">
        <f t="shared" ca="1" si="48"/>
        <v>\\(\\quad 131　÷　7　=　 \\)</v>
      </c>
      <c r="V339" t="str">
        <f t="shared" ca="1" si="49"/>
        <v>\\(\\quad 18　…　5 \\)</v>
      </c>
    </row>
    <row r="340" spans="1:22" x14ac:dyDescent="0.55000000000000004">
      <c r="A340" s="51" t="s">
        <v>60</v>
      </c>
      <c r="C340" s="50" t="s">
        <v>171</v>
      </c>
      <c r="D340" s="50" t="str">
        <f t="shared" ca="1" si="41"/>
        <v>\\(\\quad 19　÷　2　=　 \\)</v>
      </c>
      <c r="E340" s="50" t="str">
        <f t="shared" ca="1" si="42"/>
        <v>\\(\\quad 9　…　1 \\)</v>
      </c>
      <c r="F340" s="50" t="s">
        <v>62</v>
      </c>
      <c r="G340" s="50"/>
      <c r="H340" s="50"/>
      <c r="I340" s="89" t="str">
        <f t="shared" ca="1" si="43"/>
        <v>INSERT INTO math(tangen,question,answer,editor,date,count) VALUES('m2400','\\(\\quad 19　÷　2　=　 \\)','\\(\\quad 9　…　1 \\)','harazono',NOW(),0);</v>
      </c>
      <c r="J340" s="78" t="s">
        <v>229</v>
      </c>
      <c r="K340" s="1">
        <f t="shared" ca="1" si="44"/>
        <v>19</v>
      </c>
      <c r="L340" t="s">
        <v>241</v>
      </c>
      <c r="M340" s="1">
        <f t="shared" ca="1" si="45"/>
        <v>2</v>
      </c>
      <c r="N340" t="s">
        <v>234</v>
      </c>
      <c r="O340" t="s">
        <v>230</v>
      </c>
      <c r="P340" s="78" t="s">
        <v>229</v>
      </c>
      <c r="Q340" s="1">
        <f t="shared" ca="1" si="46"/>
        <v>9</v>
      </c>
      <c r="R340" t="s">
        <v>242</v>
      </c>
      <c r="S340" s="1">
        <f t="shared" ca="1" si="47"/>
        <v>1</v>
      </c>
      <c r="T340" t="s">
        <v>230</v>
      </c>
      <c r="U340" t="str">
        <f t="shared" ca="1" si="48"/>
        <v>\\(\\quad 19　÷　2　=　 \\)</v>
      </c>
      <c r="V340" t="str">
        <f t="shared" ca="1" si="49"/>
        <v>\\(\\quad 9　…　1 \\)</v>
      </c>
    </row>
    <row r="341" spans="1:22" x14ac:dyDescent="0.55000000000000004">
      <c r="A341" s="51" t="s">
        <v>60</v>
      </c>
      <c r="C341" s="50" t="s">
        <v>171</v>
      </c>
      <c r="D341" s="50" t="str">
        <f t="shared" ca="1" si="41"/>
        <v>\\(\\quad 44　÷　3　=　 \\)</v>
      </c>
      <c r="E341" s="50" t="str">
        <f t="shared" ca="1" si="42"/>
        <v>\\(\\quad 14　…　2 \\)</v>
      </c>
      <c r="F341" s="50" t="s">
        <v>62</v>
      </c>
      <c r="G341" s="50"/>
      <c r="H341" s="50"/>
      <c r="I341" s="89" t="str">
        <f t="shared" ca="1" si="43"/>
        <v>INSERT INTO math(tangen,question,answer,editor,date,count) VALUES('m2400','\\(\\quad 44　÷　3　=　 \\)','\\(\\quad 14　…　2 \\)','harazono',NOW(),0);</v>
      </c>
      <c r="J341" s="78" t="s">
        <v>229</v>
      </c>
      <c r="K341" s="1">
        <f t="shared" ca="1" si="44"/>
        <v>44</v>
      </c>
      <c r="L341" t="s">
        <v>241</v>
      </c>
      <c r="M341" s="1">
        <f t="shared" ca="1" si="45"/>
        <v>3</v>
      </c>
      <c r="N341" t="s">
        <v>234</v>
      </c>
      <c r="O341" t="s">
        <v>230</v>
      </c>
      <c r="P341" s="78" t="s">
        <v>229</v>
      </c>
      <c r="Q341" s="1">
        <f t="shared" ca="1" si="46"/>
        <v>14</v>
      </c>
      <c r="R341" t="s">
        <v>242</v>
      </c>
      <c r="S341" s="1">
        <f t="shared" ca="1" si="47"/>
        <v>2</v>
      </c>
      <c r="T341" t="s">
        <v>230</v>
      </c>
      <c r="U341" t="str">
        <f t="shared" ca="1" si="48"/>
        <v>\\(\\quad 44　÷　3　=　 \\)</v>
      </c>
      <c r="V341" t="str">
        <f t="shared" ca="1" si="49"/>
        <v>\\(\\quad 14　…　2 \\)</v>
      </c>
    </row>
    <row r="342" spans="1:22" x14ac:dyDescent="0.55000000000000004">
      <c r="A342" s="51" t="s">
        <v>60</v>
      </c>
      <c r="C342" s="50" t="s">
        <v>171</v>
      </c>
      <c r="D342" s="50" t="str">
        <f t="shared" ca="1" si="41"/>
        <v>\\(\\quad 25　÷　4　=　 \\)</v>
      </c>
      <c r="E342" s="50" t="str">
        <f t="shared" ca="1" si="42"/>
        <v>\\(\\quad 6　…　1 \\)</v>
      </c>
      <c r="F342" s="50" t="s">
        <v>62</v>
      </c>
      <c r="G342" s="50"/>
      <c r="H342" s="50"/>
      <c r="I342" s="89" t="str">
        <f t="shared" ca="1" si="43"/>
        <v>INSERT INTO math(tangen,question,answer,editor,date,count) VALUES('m2400','\\(\\quad 25　÷　4　=　 \\)','\\(\\quad 6　…　1 \\)','harazono',NOW(),0);</v>
      </c>
      <c r="J342" s="78" t="s">
        <v>229</v>
      </c>
      <c r="K342" s="1">
        <f t="shared" ca="1" si="44"/>
        <v>25</v>
      </c>
      <c r="L342" t="s">
        <v>241</v>
      </c>
      <c r="M342" s="1">
        <f t="shared" ca="1" si="45"/>
        <v>4</v>
      </c>
      <c r="N342" t="s">
        <v>234</v>
      </c>
      <c r="O342" t="s">
        <v>230</v>
      </c>
      <c r="P342" s="78" t="s">
        <v>229</v>
      </c>
      <c r="Q342" s="1">
        <f t="shared" ca="1" si="46"/>
        <v>6</v>
      </c>
      <c r="R342" t="s">
        <v>242</v>
      </c>
      <c r="S342" s="1">
        <f t="shared" ca="1" si="47"/>
        <v>1</v>
      </c>
      <c r="T342" t="s">
        <v>230</v>
      </c>
      <c r="U342" t="str">
        <f t="shared" ca="1" si="48"/>
        <v>\\(\\quad 25　÷　4　=　 \\)</v>
      </c>
      <c r="V342" t="str">
        <f t="shared" ca="1" si="49"/>
        <v>\\(\\quad 6　…　1 \\)</v>
      </c>
    </row>
    <row r="343" spans="1:22" x14ac:dyDescent="0.55000000000000004">
      <c r="A343" s="51" t="s">
        <v>60</v>
      </c>
      <c r="C343" s="50" t="s">
        <v>171</v>
      </c>
      <c r="D343" s="50" t="str">
        <f t="shared" ca="1" si="41"/>
        <v>\\(\\quad 46　÷　4　=　 \\)</v>
      </c>
      <c r="E343" s="50" t="str">
        <f t="shared" ca="1" si="42"/>
        <v>\\(\\quad 11　…　2 \\)</v>
      </c>
      <c r="F343" s="50" t="s">
        <v>62</v>
      </c>
      <c r="G343" s="50"/>
      <c r="H343" s="50"/>
      <c r="I343" s="89" t="str">
        <f t="shared" ca="1" si="43"/>
        <v>INSERT INTO math(tangen,question,answer,editor,date,count) VALUES('m2400','\\(\\quad 46　÷　4　=　 \\)','\\(\\quad 11　…　2 \\)','harazono',NOW(),0);</v>
      </c>
      <c r="J343" s="78" t="s">
        <v>229</v>
      </c>
      <c r="K343" s="1">
        <f t="shared" ca="1" si="44"/>
        <v>46</v>
      </c>
      <c r="L343" t="s">
        <v>241</v>
      </c>
      <c r="M343" s="1">
        <f t="shared" ca="1" si="45"/>
        <v>4</v>
      </c>
      <c r="N343" t="s">
        <v>234</v>
      </c>
      <c r="O343" t="s">
        <v>230</v>
      </c>
      <c r="P343" s="78" t="s">
        <v>229</v>
      </c>
      <c r="Q343" s="1">
        <f t="shared" ca="1" si="46"/>
        <v>11</v>
      </c>
      <c r="R343" t="s">
        <v>242</v>
      </c>
      <c r="S343" s="1">
        <f t="shared" ca="1" si="47"/>
        <v>2</v>
      </c>
      <c r="T343" t="s">
        <v>230</v>
      </c>
      <c r="U343" t="str">
        <f t="shared" ca="1" si="48"/>
        <v>\\(\\quad 46　÷　4　=　 \\)</v>
      </c>
      <c r="V343" t="str">
        <f t="shared" ca="1" si="49"/>
        <v>\\(\\quad 11　…　2 \\)</v>
      </c>
    </row>
    <row r="344" spans="1:22" x14ac:dyDescent="0.55000000000000004">
      <c r="A344" s="51" t="s">
        <v>60</v>
      </c>
      <c r="C344" s="50" t="s">
        <v>171</v>
      </c>
      <c r="D344" s="50" t="str">
        <f t="shared" ca="1" si="41"/>
        <v>\\(\\quad 4　÷　3　=　 \\)</v>
      </c>
      <c r="E344" s="50" t="str">
        <f t="shared" ca="1" si="42"/>
        <v>\\(\\quad 1　…　1 \\)</v>
      </c>
      <c r="F344" s="50" t="s">
        <v>62</v>
      </c>
      <c r="G344" s="50"/>
      <c r="H344" s="50"/>
      <c r="I344" s="89" t="str">
        <f t="shared" ca="1" si="43"/>
        <v>INSERT INTO math(tangen,question,answer,editor,date,count) VALUES('m2400','\\(\\quad 4　÷　3　=　 \\)','\\(\\quad 1　…　1 \\)','harazono',NOW(),0);</v>
      </c>
      <c r="J344" s="78" t="s">
        <v>229</v>
      </c>
      <c r="K344" s="1">
        <f t="shared" ca="1" si="44"/>
        <v>4</v>
      </c>
      <c r="L344" t="s">
        <v>241</v>
      </c>
      <c r="M344" s="1">
        <f t="shared" ca="1" si="45"/>
        <v>3</v>
      </c>
      <c r="N344" t="s">
        <v>234</v>
      </c>
      <c r="O344" t="s">
        <v>230</v>
      </c>
      <c r="P344" s="78" t="s">
        <v>229</v>
      </c>
      <c r="Q344" s="1">
        <f t="shared" ca="1" si="46"/>
        <v>1</v>
      </c>
      <c r="R344" t="s">
        <v>242</v>
      </c>
      <c r="S344" s="1">
        <f t="shared" ca="1" si="47"/>
        <v>1</v>
      </c>
      <c r="T344" t="s">
        <v>230</v>
      </c>
      <c r="U344" t="str">
        <f t="shared" ca="1" si="48"/>
        <v>\\(\\quad 4　÷　3　=　 \\)</v>
      </c>
      <c r="V344" t="str">
        <f t="shared" ca="1" si="49"/>
        <v>\\(\\quad 1　…　1 \\)</v>
      </c>
    </row>
    <row r="345" spans="1:22" x14ac:dyDescent="0.55000000000000004">
      <c r="A345" s="51" t="s">
        <v>60</v>
      </c>
      <c r="C345" s="50" t="s">
        <v>171</v>
      </c>
      <c r="D345" s="50" t="str">
        <f t="shared" ca="1" si="41"/>
        <v>\\(\\quad 23　÷　9　=　 \\)</v>
      </c>
      <c r="E345" s="50" t="str">
        <f t="shared" ca="1" si="42"/>
        <v>\\(\\quad 2　…　5 \\)</v>
      </c>
      <c r="F345" s="50" t="s">
        <v>62</v>
      </c>
      <c r="G345" s="50"/>
      <c r="H345" s="50"/>
      <c r="I345" s="89" t="str">
        <f t="shared" ca="1" si="43"/>
        <v>INSERT INTO math(tangen,question,answer,editor,date,count) VALUES('m2400','\\(\\quad 23　÷　9　=　 \\)','\\(\\quad 2　…　5 \\)','harazono',NOW(),0);</v>
      </c>
      <c r="J345" s="78" t="s">
        <v>229</v>
      </c>
      <c r="K345" s="1">
        <f t="shared" ca="1" si="44"/>
        <v>23</v>
      </c>
      <c r="L345" t="s">
        <v>241</v>
      </c>
      <c r="M345" s="1">
        <f t="shared" ca="1" si="45"/>
        <v>9</v>
      </c>
      <c r="N345" t="s">
        <v>234</v>
      </c>
      <c r="O345" t="s">
        <v>230</v>
      </c>
      <c r="P345" s="78" t="s">
        <v>229</v>
      </c>
      <c r="Q345" s="1">
        <f t="shared" ca="1" si="46"/>
        <v>2</v>
      </c>
      <c r="R345" t="s">
        <v>242</v>
      </c>
      <c r="S345" s="1">
        <f t="shared" ca="1" si="47"/>
        <v>5</v>
      </c>
      <c r="T345" t="s">
        <v>230</v>
      </c>
      <c r="U345" t="str">
        <f t="shared" ca="1" si="48"/>
        <v>\\(\\quad 23　÷　9　=　 \\)</v>
      </c>
      <c r="V345" t="str">
        <f t="shared" ca="1" si="49"/>
        <v>\\(\\quad 2　…　5 \\)</v>
      </c>
    </row>
    <row r="346" spans="1:22" x14ac:dyDescent="0.55000000000000004">
      <c r="A346" s="51" t="s">
        <v>60</v>
      </c>
      <c r="C346" s="50" t="s">
        <v>171</v>
      </c>
      <c r="D346" s="50" t="str">
        <f t="shared" ca="1" si="41"/>
        <v>\\(\\quad 49　÷　4　=　 \\)</v>
      </c>
      <c r="E346" s="50" t="str">
        <f t="shared" ca="1" si="42"/>
        <v>\\(\\quad 12　…　1 \\)</v>
      </c>
      <c r="F346" s="50" t="s">
        <v>62</v>
      </c>
      <c r="G346" s="50"/>
      <c r="H346" s="50"/>
      <c r="I346" s="89" t="str">
        <f t="shared" ca="1" si="43"/>
        <v>INSERT INTO math(tangen,question,answer,editor,date,count) VALUES('m2400','\\(\\quad 49　÷　4　=　 \\)','\\(\\quad 12　…　1 \\)','harazono',NOW(),0);</v>
      </c>
      <c r="J346" s="78" t="s">
        <v>229</v>
      </c>
      <c r="K346" s="1">
        <f t="shared" ca="1" si="44"/>
        <v>49</v>
      </c>
      <c r="L346" t="s">
        <v>241</v>
      </c>
      <c r="M346" s="1">
        <f t="shared" ca="1" si="45"/>
        <v>4</v>
      </c>
      <c r="N346" t="s">
        <v>234</v>
      </c>
      <c r="O346" t="s">
        <v>230</v>
      </c>
      <c r="P346" s="78" t="s">
        <v>229</v>
      </c>
      <c r="Q346" s="1">
        <f t="shared" ca="1" si="46"/>
        <v>12</v>
      </c>
      <c r="R346" t="s">
        <v>242</v>
      </c>
      <c r="S346" s="1">
        <f t="shared" ca="1" si="47"/>
        <v>1</v>
      </c>
      <c r="T346" t="s">
        <v>230</v>
      </c>
      <c r="U346" t="str">
        <f t="shared" ca="1" si="48"/>
        <v>\\(\\quad 49　÷　4　=　 \\)</v>
      </c>
      <c r="V346" t="str">
        <f t="shared" ca="1" si="49"/>
        <v>\\(\\quad 12　…　1 \\)</v>
      </c>
    </row>
    <row r="347" spans="1:22" x14ac:dyDescent="0.55000000000000004">
      <c r="A347" s="51" t="s">
        <v>60</v>
      </c>
      <c r="C347" s="50" t="s">
        <v>171</v>
      </c>
      <c r="D347" s="50" t="str">
        <f t="shared" ca="1" si="41"/>
        <v>\\(\\quad 65　÷　4　=　 \\)</v>
      </c>
      <c r="E347" s="50" t="str">
        <f t="shared" ca="1" si="42"/>
        <v>\\(\\quad 16　…　1 \\)</v>
      </c>
      <c r="F347" s="50" t="s">
        <v>62</v>
      </c>
      <c r="G347" s="50"/>
      <c r="H347" s="50"/>
      <c r="I347" s="89" t="str">
        <f t="shared" ca="1" si="43"/>
        <v>INSERT INTO math(tangen,question,answer,editor,date,count) VALUES('m2400','\\(\\quad 65　÷　4　=　 \\)','\\(\\quad 16　…　1 \\)','harazono',NOW(),0);</v>
      </c>
      <c r="J347" s="78" t="s">
        <v>229</v>
      </c>
      <c r="K347" s="1">
        <f t="shared" ca="1" si="44"/>
        <v>65</v>
      </c>
      <c r="L347" t="s">
        <v>241</v>
      </c>
      <c r="M347" s="1">
        <f t="shared" ca="1" si="45"/>
        <v>4</v>
      </c>
      <c r="N347" t="s">
        <v>234</v>
      </c>
      <c r="O347" t="s">
        <v>230</v>
      </c>
      <c r="P347" s="78" t="s">
        <v>229</v>
      </c>
      <c r="Q347" s="1">
        <f t="shared" ca="1" si="46"/>
        <v>16</v>
      </c>
      <c r="R347" t="s">
        <v>242</v>
      </c>
      <c r="S347" s="1">
        <f t="shared" ca="1" si="47"/>
        <v>1</v>
      </c>
      <c r="T347" t="s">
        <v>230</v>
      </c>
      <c r="U347" t="str">
        <f t="shared" ca="1" si="48"/>
        <v>\\(\\quad 65　÷　4　=　 \\)</v>
      </c>
      <c r="V347" t="str">
        <f t="shared" ca="1" si="49"/>
        <v>\\(\\quad 16　…　1 \\)</v>
      </c>
    </row>
    <row r="348" spans="1:22" x14ac:dyDescent="0.55000000000000004">
      <c r="A348" s="51" t="s">
        <v>60</v>
      </c>
      <c r="C348" s="50" t="s">
        <v>171</v>
      </c>
      <c r="D348" s="50" t="str">
        <f t="shared" ca="1" si="41"/>
        <v>\\(\\quad 17　÷　6　=　 \\)</v>
      </c>
      <c r="E348" s="50" t="str">
        <f t="shared" ca="1" si="42"/>
        <v>\\(\\quad 2　…　5 \\)</v>
      </c>
      <c r="F348" s="50" t="s">
        <v>62</v>
      </c>
      <c r="G348" s="50"/>
      <c r="H348" s="50"/>
      <c r="I348" s="89" t="str">
        <f t="shared" ca="1" si="43"/>
        <v>INSERT INTO math(tangen,question,answer,editor,date,count) VALUES('m2400','\\(\\quad 17　÷　6　=　 \\)','\\(\\quad 2　…　5 \\)','harazono',NOW(),0);</v>
      </c>
      <c r="J348" s="78" t="s">
        <v>229</v>
      </c>
      <c r="K348" s="1">
        <f t="shared" ca="1" si="44"/>
        <v>17</v>
      </c>
      <c r="L348" t="s">
        <v>241</v>
      </c>
      <c r="M348" s="1">
        <f t="shared" ca="1" si="45"/>
        <v>6</v>
      </c>
      <c r="N348" t="s">
        <v>234</v>
      </c>
      <c r="O348" t="s">
        <v>230</v>
      </c>
      <c r="P348" s="78" t="s">
        <v>229</v>
      </c>
      <c r="Q348" s="1">
        <f t="shared" ca="1" si="46"/>
        <v>2</v>
      </c>
      <c r="R348" t="s">
        <v>242</v>
      </c>
      <c r="S348" s="1">
        <f t="shared" ca="1" si="47"/>
        <v>5</v>
      </c>
      <c r="T348" t="s">
        <v>230</v>
      </c>
      <c r="U348" t="str">
        <f t="shared" ca="1" si="48"/>
        <v>\\(\\quad 17　÷　6　=　 \\)</v>
      </c>
      <c r="V348" t="str">
        <f t="shared" ca="1" si="49"/>
        <v>\\(\\quad 2　…　5 \\)</v>
      </c>
    </row>
    <row r="349" spans="1:22" x14ac:dyDescent="0.55000000000000004">
      <c r="A349" s="51" t="s">
        <v>60</v>
      </c>
      <c r="C349" s="50" t="s">
        <v>171</v>
      </c>
      <c r="D349" s="50" t="str">
        <f t="shared" ref="D349:D383" ca="1" si="50">U349</f>
        <v>\\(\\quad 49　÷　5　=　 \\)</v>
      </c>
      <c r="E349" s="50" t="str">
        <f t="shared" ref="E349:E383" ca="1" si="51">V349</f>
        <v>\\(\\quad 9　…　4 \\)</v>
      </c>
      <c r="F349" s="50" t="s">
        <v>62</v>
      </c>
      <c r="G349" s="50"/>
      <c r="H349" s="50"/>
      <c r="I349" s="89" t="str">
        <f t="shared" ref="I349:I383" ca="1" si="52">"INSERT INTO "&amp;A349&amp;"(tangen,question,answer,editor,date,count) VALUES('"&amp;C349&amp;"','"&amp;D349&amp;"','"&amp;E349&amp;"','"&amp;F349&amp;"',NOW(),0);"</f>
        <v>INSERT INTO math(tangen,question,answer,editor,date,count) VALUES('m2400','\\(\\quad 49　÷　5　=　 \\)','\\(\\quad 9　…　4 \\)','harazono',NOW(),0);</v>
      </c>
      <c r="J349" s="78" t="s">
        <v>229</v>
      </c>
      <c r="K349" s="1">
        <f t="shared" ref="K349:K382" ca="1" si="53">M349*Q349+S349</f>
        <v>49</v>
      </c>
      <c r="L349" t="s">
        <v>241</v>
      </c>
      <c r="M349" s="1">
        <f t="shared" ref="M349:M382" ca="1" si="54">RANDBETWEEN(2,10)</f>
        <v>5</v>
      </c>
      <c r="N349" t="s">
        <v>234</v>
      </c>
      <c r="O349" t="s">
        <v>230</v>
      </c>
      <c r="P349" s="78" t="s">
        <v>229</v>
      </c>
      <c r="Q349" s="1">
        <f t="shared" ref="Q349:Q382" ca="1" si="55">RANDBETWEEN(1,19)</f>
        <v>9</v>
      </c>
      <c r="R349" t="s">
        <v>242</v>
      </c>
      <c r="S349" s="1">
        <f t="shared" ref="S349:S382" ca="1" si="56">RANDBETWEEN(1,M349-1)</f>
        <v>4</v>
      </c>
      <c r="T349" t="s">
        <v>230</v>
      </c>
      <c r="U349" t="str">
        <f t="shared" ca="1" si="48"/>
        <v>\\(\\quad 49　÷　5　=　 \\)</v>
      </c>
      <c r="V349" t="str">
        <f t="shared" ca="1" si="49"/>
        <v>\\(\\quad 9　…　4 \\)</v>
      </c>
    </row>
    <row r="350" spans="1:22" x14ac:dyDescent="0.55000000000000004">
      <c r="A350" s="51" t="s">
        <v>60</v>
      </c>
      <c r="C350" s="50" t="s">
        <v>171</v>
      </c>
      <c r="D350" s="50" t="str">
        <f t="shared" ca="1" si="50"/>
        <v>\\(\\quad 115　÷　9　=　 \\)</v>
      </c>
      <c r="E350" s="50" t="str">
        <f t="shared" ca="1" si="51"/>
        <v>\\(\\quad 12　…　7 \\)</v>
      </c>
      <c r="F350" s="50" t="s">
        <v>62</v>
      </c>
      <c r="G350" s="50"/>
      <c r="H350" s="50"/>
      <c r="I350" s="89" t="str">
        <f t="shared" ca="1" si="52"/>
        <v>INSERT INTO math(tangen,question,answer,editor,date,count) VALUES('m2400','\\(\\quad 115　÷　9　=　 \\)','\\(\\quad 12　…　7 \\)','harazono',NOW(),0);</v>
      </c>
      <c r="J350" s="78" t="s">
        <v>229</v>
      </c>
      <c r="K350" s="1">
        <f t="shared" ca="1" si="53"/>
        <v>115</v>
      </c>
      <c r="L350" t="s">
        <v>241</v>
      </c>
      <c r="M350" s="1">
        <f t="shared" ca="1" si="54"/>
        <v>9</v>
      </c>
      <c r="N350" t="s">
        <v>234</v>
      </c>
      <c r="O350" t="s">
        <v>230</v>
      </c>
      <c r="P350" s="78" t="s">
        <v>229</v>
      </c>
      <c r="Q350" s="1">
        <f t="shared" ca="1" si="55"/>
        <v>12</v>
      </c>
      <c r="R350" t="s">
        <v>242</v>
      </c>
      <c r="S350" s="1">
        <f t="shared" ca="1" si="56"/>
        <v>7</v>
      </c>
      <c r="T350" t="s">
        <v>230</v>
      </c>
      <c r="U350" t="str">
        <f t="shared" ca="1" si="48"/>
        <v>\\(\\quad 115　÷　9　=　 \\)</v>
      </c>
      <c r="V350" t="str">
        <f t="shared" ca="1" si="49"/>
        <v>\\(\\quad 12　…　7 \\)</v>
      </c>
    </row>
    <row r="351" spans="1:22" x14ac:dyDescent="0.55000000000000004">
      <c r="A351" s="51" t="s">
        <v>60</v>
      </c>
      <c r="C351" s="50" t="s">
        <v>171</v>
      </c>
      <c r="D351" s="50" t="str">
        <f t="shared" ca="1" si="50"/>
        <v>\\(\\quad 32　÷　6　=　 \\)</v>
      </c>
      <c r="E351" s="50" t="str">
        <f t="shared" ca="1" si="51"/>
        <v>\\(\\quad 5　…　2 \\)</v>
      </c>
      <c r="F351" s="50" t="s">
        <v>62</v>
      </c>
      <c r="G351" s="50"/>
      <c r="H351" s="50"/>
      <c r="I351" s="89" t="str">
        <f t="shared" ca="1" si="52"/>
        <v>INSERT INTO math(tangen,question,answer,editor,date,count) VALUES('m2400','\\(\\quad 32　÷　6　=　 \\)','\\(\\quad 5　…　2 \\)','harazono',NOW(),0);</v>
      </c>
      <c r="J351" s="78" t="s">
        <v>229</v>
      </c>
      <c r="K351" s="1">
        <f t="shared" ca="1" si="53"/>
        <v>32</v>
      </c>
      <c r="L351" t="s">
        <v>241</v>
      </c>
      <c r="M351" s="1">
        <f t="shared" ca="1" si="54"/>
        <v>6</v>
      </c>
      <c r="N351" t="s">
        <v>234</v>
      </c>
      <c r="O351" t="s">
        <v>230</v>
      </c>
      <c r="P351" s="78" t="s">
        <v>229</v>
      </c>
      <c r="Q351" s="1">
        <f t="shared" ca="1" si="55"/>
        <v>5</v>
      </c>
      <c r="R351" t="s">
        <v>242</v>
      </c>
      <c r="S351" s="1">
        <f t="shared" ca="1" si="56"/>
        <v>2</v>
      </c>
      <c r="T351" t="s">
        <v>230</v>
      </c>
      <c r="U351" t="str">
        <f t="shared" ca="1" si="48"/>
        <v>\\(\\quad 32　÷　6　=　 \\)</v>
      </c>
      <c r="V351" t="str">
        <f t="shared" ca="1" si="49"/>
        <v>\\(\\quad 5　…　2 \\)</v>
      </c>
    </row>
    <row r="352" spans="1:22" x14ac:dyDescent="0.55000000000000004">
      <c r="A352" s="51" t="s">
        <v>60</v>
      </c>
      <c r="C352" s="50" t="s">
        <v>171</v>
      </c>
      <c r="D352" s="50" t="str">
        <f t="shared" ca="1" si="50"/>
        <v>\\(\\quad 19　÷　2　=　 \\)</v>
      </c>
      <c r="E352" s="50" t="str">
        <f t="shared" ca="1" si="51"/>
        <v>\\(\\quad 9　…　1 \\)</v>
      </c>
      <c r="F352" s="50" t="s">
        <v>62</v>
      </c>
      <c r="G352" s="50"/>
      <c r="H352" s="50"/>
      <c r="I352" s="89" t="str">
        <f t="shared" ca="1" si="52"/>
        <v>INSERT INTO math(tangen,question,answer,editor,date,count) VALUES('m2400','\\(\\quad 19　÷　2　=　 \\)','\\(\\quad 9　…　1 \\)','harazono',NOW(),0);</v>
      </c>
      <c r="J352" s="78" t="s">
        <v>229</v>
      </c>
      <c r="K352" s="1">
        <f t="shared" ca="1" si="53"/>
        <v>19</v>
      </c>
      <c r="L352" t="s">
        <v>241</v>
      </c>
      <c r="M352" s="1">
        <f t="shared" ca="1" si="54"/>
        <v>2</v>
      </c>
      <c r="N352" t="s">
        <v>234</v>
      </c>
      <c r="O352" t="s">
        <v>230</v>
      </c>
      <c r="P352" s="78" t="s">
        <v>229</v>
      </c>
      <c r="Q352" s="1">
        <f t="shared" ca="1" si="55"/>
        <v>9</v>
      </c>
      <c r="R352" t="s">
        <v>242</v>
      </c>
      <c r="S352" s="1">
        <f t="shared" ca="1" si="56"/>
        <v>1</v>
      </c>
      <c r="T352" t="s">
        <v>230</v>
      </c>
      <c r="U352" t="str">
        <f t="shared" ca="1" si="48"/>
        <v>\\(\\quad 19　÷　2　=　 \\)</v>
      </c>
      <c r="V352" t="str">
        <f t="shared" ca="1" si="49"/>
        <v>\\(\\quad 9　…　1 \\)</v>
      </c>
    </row>
    <row r="353" spans="1:22" x14ac:dyDescent="0.55000000000000004">
      <c r="A353" s="51" t="s">
        <v>60</v>
      </c>
      <c r="C353" s="50" t="s">
        <v>171</v>
      </c>
      <c r="D353" s="50" t="str">
        <f t="shared" ca="1" si="50"/>
        <v>\\(\\quad 18　÷　8　=　 \\)</v>
      </c>
      <c r="E353" s="50" t="str">
        <f t="shared" ca="1" si="51"/>
        <v>\\(\\quad 2　…　2 \\)</v>
      </c>
      <c r="F353" s="50" t="s">
        <v>62</v>
      </c>
      <c r="G353" s="50"/>
      <c r="H353" s="50"/>
      <c r="I353" s="89" t="str">
        <f t="shared" ca="1" si="52"/>
        <v>INSERT INTO math(tangen,question,answer,editor,date,count) VALUES('m2400','\\(\\quad 18　÷　8　=　 \\)','\\(\\quad 2　…　2 \\)','harazono',NOW(),0);</v>
      </c>
      <c r="J353" s="78" t="s">
        <v>229</v>
      </c>
      <c r="K353" s="1">
        <f t="shared" ca="1" si="53"/>
        <v>18</v>
      </c>
      <c r="L353" t="s">
        <v>241</v>
      </c>
      <c r="M353" s="1">
        <f t="shared" ca="1" si="54"/>
        <v>8</v>
      </c>
      <c r="N353" t="s">
        <v>234</v>
      </c>
      <c r="O353" t="s">
        <v>230</v>
      </c>
      <c r="P353" s="78" t="s">
        <v>229</v>
      </c>
      <c r="Q353" s="1">
        <f t="shared" ca="1" si="55"/>
        <v>2</v>
      </c>
      <c r="R353" t="s">
        <v>242</v>
      </c>
      <c r="S353" s="1">
        <f t="shared" ca="1" si="56"/>
        <v>2</v>
      </c>
      <c r="T353" t="s">
        <v>230</v>
      </c>
      <c r="U353" t="str">
        <f t="shared" ca="1" si="48"/>
        <v>\\(\\quad 18　÷　8　=　 \\)</v>
      </c>
      <c r="V353" t="str">
        <f t="shared" ca="1" si="49"/>
        <v>\\(\\quad 2　…　2 \\)</v>
      </c>
    </row>
    <row r="354" spans="1:22" x14ac:dyDescent="0.55000000000000004">
      <c r="A354" s="51" t="s">
        <v>60</v>
      </c>
      <c r="C354" s="50" t="s">
        <v>171</v>
      </c>
      <c r="D354" s="50" t="str">
        <f t="shared" ca="1" si="50"/>
        <v>\\(\\quad 14　÷　9　=　 \\)</v>
      </c>
      <c r="E354" s="50" t="str">
        <f t="shared" ca="1" si="51"/>
        <v>\\(\\quad 1　…　5 \\)</v>
      </c>
      <c r="F354" s="50" t="s">
        <v>62</v>
      </c>
      <c r="G354" s="50"/>
      <c r="H354" s="50"/>
      <c r="I354" s="89" t="str">
        <f t="shared" ca="1" si="52"/>
        <v>INSERT INTO math(tangen,question,answer,editor,date,count) VALUES('m2400','\\(\\quad 14　÷　9　=　 \\)','\\(\\quad 1　…　5 \\)','harazono',NOW(),0);</v>
      </c>
      <c r="J354" s="78" t="s">
        <v>229</v>
      </c>
      <c r="K354" s="1">
        <f t="shared" ca="1" si="53"/>
        <v>14</v>
      </c>
      <c r="L354" t="s">
        <v>241</v>
      </c>
      <c r="M354" s="1">
        <f t="shared" ca="1" si="54"/>
        <v>9</v>
      </c>
      <c r="N354" t="s">
        <v>234</v>
      </c>
      <c r="O354" t="s">
        <v>230</v>
      </c>
      <c r="P354" s="78" t="s">
        <v>229</v>
      </c>
      <c r="Q354" s="1">
        <f t="shared" ca="1" si="55"/>
        <v>1</v>
      </c>
      <c r="R354" t="s">
        <v>242</v>
      </c>
      <c r="S354" s="1">
        <f t="shared" ca="1" si="56"/>
        <v>5</v>
      </c>
      <c r="T354" t="s">
        <v>230</v>
      </c>
      <c r="U354" t="str">
        <f t="shared" ca="1" si="48"/>
        <v>\\(\\quad 14　÷　9　=　 \\)</v>
      </c>
      <c r="V354" t="str">
        <f t="shared" ca="1" si="49"/>
        <v>\\(\\quad 1　…　5 \\)</v>
      </c>
    </row>
    <row r="355" spans="1:22" x14ac:dyDescent="0.55000000000000004">
      <c r="A355" s="51" t="s">
        <v>60</v>
      </c>
      <c r="C355" s="50" t="s">
        <v>171</v>
      </c>
      <c r="D355" s="50" t="str">
        <f t="shared" ca="1" si="50"/>
        <v>\\(\\quad 88　÷　5　=　 \\)</v>
      </c>
      <c r="E355" s="50" t="str">
        <f t="shared" ca="1" si="51"/>
        <v>\\(\\quad 17　…　3 \\)</v>
      </c>
      <c r="F355" s="50" t="s">
        <v>62</v>
      </c>
      <c r="G355" s="50"/>
      <c r="H355" s="50"/>
      <c r="I355" s="89" t="str">
        <f t="shared" ca="1" si="52"/>
        <v>INSERT INTO math(tangen,question,answer,editor,date,count) VALUES('m2400','\\(\\quad 88　÷　5　=　 \\)','\\(\\quad 17　…　3 \\)','harazono',NOW(),0);</v>
      </c>
      <c r="J355" s="78" t="s">
        <v>229</v>
      </c>
      <c r="K355" s="1">
        <f t="shared" ca="1" si="53"/>
        <v>88</v>
      </c>
      <c r="L355" t="s">
        <v>241</v>
      </c>
      <c r="M355" s="1">
        <f t="shared" ca="1" si="54"/>
        <v>5</v>
      </c>
      <c r="N355" t="s">
        <v>234</v>
      </c>
      <c r="O355" t="s">
        <v>230</v>
      </c>
      <c r="P355" s="78" t="s">
        <v>229</v>
      </c>
      <c r="Q355" s="1">
        <f t="shared" ca="1" si="55"/>
        <v>17</v>
      </c>
      <c r="R355" t="s">
        <v>242</v>
      </c>
      <c r="S355" s="1">
        <f t="shared" ca="1" si="56"/>
        <v>3</v>
      </c>
      <c r="T355" t="s">
        <v>230</v>
      </c>
      <c r="U355" t="str">
        <f t="shared" ca="1" si="48"/>
        <v>\\(\\quad 88　÷　5　=　 \\)</v>
      </c>
      <c r="V355" t="str">
        <f t="shared" ca="1" si="49"/>
        <v>\\(\\quad 17　…　3 \\)</v>
      </c>
    </row>
    <row r="356" spans="1:22" x14ac:dyDescent="0.55000000000000004">
      <c r="A356" s="51" t="s">
        <v>60</v>
      </c>
      <c r="C356" s="50" t="s">
        <v>171</v>
      </c>
      <c r="D356" s="50" t="str">
        <f t="shared" ca="1" si="50"/>
        <v>\\(\\quad 7　÷　3　=　 \\)</v>
      </c>
      <c r="E356" s="50" t="str">
        <f t="shared" ca="1" si="51"/>
        <v>\\(\\quad 2　…　1 \\)</v>
      </c>
      <c r="F356" s="50" t="s">
        <v>62</v>
      </c>
      <c r="G356" s="50"/>
      <c r="H356" s="50"/>
      <c r="I356" s="89" t="str">
        <f t="shared" ca="1" si="52"/>
        <v>INSERT INTO math(tangen,question,answer,editor,date,count) VALUES('m2400','\\(\\quad 7　÷　3　=　 \\)','\\(\\quad 2　…　1 \\)','harazono',NOW(),0);</v>
      </c>
      <c r="J356" s="78" t="s">
        <v>229</v>
      </c>
      <c r="K356" s="1">
        <f t="shared" ca="1" si="53"/>
        <v>7</v>
      </c>
      <c r="L356" t="s">
        <v>241</v>
      </c>
      <c r="M356" s="1">
        <f t="shared" ca="1" si="54"/>
        <v>3</v>
      </c>
      <c r="N356" t="s">
        <v>234</v>
      </c>
      <c r="O356" t="s">
        <v>230</v>
      </c>
      <c r="P356" s="78" t="s">
        <v>229</v>
      </c>
      <c r="Q356" s="1">
        <f t="shared" ca="1" si="55"/>
        <v>2</v>
      </c>
      <c r="R356" t="s">
        <v>242</v>
      </c>
      <c r="S356" s="1">
        <f t="shared" ca="1" si="56"/>
        <v>1</v>
      </c>
      <c r="T356" t="s">
        <v>230</v>
      </c>
      <c r="U356" t="str">
        <f t="shared" ca="1" si="48"/>
        <v>\\(\\quad 7　÷　3　=　 \\)</v>
      </c>
      <c r="V356" t="str">
        <f t="shared" ca="1" si="49"/>
        <v>\\(\\quad 2　…　1 \\)</v>
      </c>
    </row>
    <row r="357" spans="1:22" x14ac:dyDescent="0.55000000000000004">
      <c r="A357" s="51" t="s">
        <v>60</v>
      </c>
      <c r="C357" s="50" t="s">
        <v>171</v>
      </c>
      <c r="D357" s="50" t="str">
        <f t="shared" ca="1" si="50"/>
        <v>\\(\\quad 70　÷　4　=　 \\)</v>
      </c>
      <c r="E357" s="50" t="str">
        <f t="shared" ca="1" si="51"/>
        <v>\\(\\quad 17　…　2 \\)</v>
      </c>
      <c r="F357" s="50" t="s">
        <v>62</v>
      </c>
      <c r="G357" s="50"/>
      <c r="H357" s="50"/>
      <c r="I357" s="89" t="str">
        <f t="shared" ca="1" si="52"/>
        <v>INSERT INTO math(tangen,question,answer,editor,date,count) VALUES('m2400','\\(\\quad 70　÷　4　=　 \\)','\\(\\quad 17　…　2 \\)','harazono',NOW(),0);</v>
      </c>
      <c r="J357" s="78" t="s">
        <v>229</v>
      </c>
      <c r="K357" s="1">
        <f t="shared" ca="1" si="53"/>
        <v>70</v>
      </c>
      <c r="L357" t="s">
        <v>241</v>
      </c>
      <c r="M357" s="1">
        <f t="shared" ca="1" si="54"/>
        <v>4</v>
      </c>
      <c r="N357" t="s">
        <v>234</v>
      </c>
      <c r="O357" t="s">
        <v>230</v>
      </c>
      <c r="P357" s="78" t="s">
        <v>229</v>
      </c>
      <c r="Q357" s="1">
        <f t="shared" ca="1" si="55"/>
        <v>17</v>
      </c>
      <c r="R357" t="s">
        <v>242</v>
      </c>
      <c r="S357" s="1">
        <f t="shared" ca="1" si="56"/>
        <v>2</v>
      </c>
      <c r="T357" t="s">
        <v>230</v>
      </c>
      <c r="U357" t="str">
        <f t="shared" ca="1" si="48"/>
        <v>\\(\\quad 70　÷　4　=　 \\)</v>
      </c>
      <c r="V357" t="str">
        <f t="shared" ca="1" si="49"/>
        <v>\\(\\quad 17　…　2 \\)</v>
      </c>
    </row>
    <row r="358" spans="1:22" x14ac:dyDescent="0.55000000000000004">
      <c r="A358" s="51" t="s">
        <v>60</v>
      </c>
      <c r="C358" s="50" t="s">
        <v>171</v>
      </c>
      <c r="D358" s="50" t="str">
        <f t="shared" ca="1" si="50"/>
        <v>\\(\\quad 141　÷　9　=　 \\)</v>
      </c>
      <c r="E358" s="50" t="str">
        <f t="shared" ca="1" si="51"/>
        <v>\\(\\quad 15　…　6 \\)</v>
      </c>
      <c r="F358" s="50" t="s">
        <v>62</v>
      </c>
      <c r="G358" s="50"/>
      <c r="H358" s="50"/>
      <c r="I358" s="89" t="str">
        <f t="shared" ca="1" si="52"/>
        <v>INSERT INTO math(tangen,question,answer,editor,date,count) VALUES('m2400','\\(\\quad 141　÷　9　=　 \\)','\\(\\quad 15　…　6 \\)','harazono',NOW(),0);</v>
      </c>
      <c r="J358" s="78" t="s">
        <v>229</v>
      </c>
      <c r="K358" s="1">
        <f t="shared" ca="1" si="53"/>
        <v>141</v>
      </c>
      <c r="L358" t="s">
        <v>241</v>
      </c>
      <c r="M358" s="1">
        <f t="shared" ca="1" si="54"/>
        <v>9</v>
      </c>
      <c r="N358" t="s">
        <v>234</v>
      </c>
      <c r="O358" t="s">
        <v>230</v>
      </c>
      <c r="P358" s="78" t="s">
        <v>229</v>
      </c>
      <c r="Q358" s="1">
        <f t="shared" ca="1" si="55"/>
        <v>15</v>
      </c>
      <c r="R358" t="s">
        <v>242</v>
      </c>
      <c r="S358" s="1">
        <f t="shared" ca="1" si="56"/>
        <v>6</v>
      </c>
      <c r="T358" t="s">
        <v>230</v>
      </c>
      <c r="U358" t="str">
        <f t="shared" ca="1" si="48"/>
        <v>\\(\\quad 141　÷　9　=　 \\)</v>
      </c>
      <c r="V358" t="str">
        <f t="shared" ca="1" si="49"/>
        <v>\\(\\quad 15　…　6 \\)</v>
      </c>
    </row>
    <row r="359" spans="1:22" x14ac:dyDescent="0.55000000000000004">
      <c r="A359" s="51" t="s">
        <v>60</v>
      </c>
      <c r="C359" s="50" t="s">
        <v>171</v>
      </c>
      <c r="D359" s="50" t="str">
        <f t="shared" ca="1" si="50"/>
        <v>\\(\\quad 104　÷　6　=　 \\)</v>
      </c>
      <c r="E359" s="50" t="str">
        <f t="shared" ca="1" si="51"/>
        <v>\\(\\quad 17　…　2 \\)</v>
      </c>
      <c r="F359" s="50" t="s">
        <v>62</v>
      </c>
      <c r="G359" s="50"/>
      <c r="H359" s="50"/>
      <c r="I359" s="89" t="str">
        <f t="shared" ca="1" si="52"/>
        <v>INSERT INTO math(tangen,question,answer,editor,date,count) VALUES('m2400','\\(\\quad 104　÷　6　=　 \\)','\\(\\quad 17　…　2 \\)','harazono',NOW(),0);</v>
      </c>
      <c r="J359" s="78" t="s">
        <v>229</v>
      </c>
      <c r="K359" s="1">
        <f t="shared" ca="1" si="53"/>
        <v>104</v>
      </c>
      <c r="L359" t="s">
        <v>241</v>
      </c>
      <c r="M359" s="1">
        <f t="shared" ca="1" si="54"/>
        <v>6</v>
      </c>
      <c r="N359" t="s">
        <v>234</v>
      </c>
      <c r="O359" t="s">
        <v>230</v>
      </c>
      <c r="P359" s="78" t="s">
        <v>229</v>
      </c>
      <c r="Q359" s="1">
        <f t="shared" ca="1" si="55"/>
        <v>17</v>
      </c>
      <c r="R359" t="s">
        <v>242</v>
      </c>
      <c r="S359" s="1">
        <f t="shared" ca="1" si="56"/>
        <v>2</v>
      </c>
      <c r="T359" t="s">
        <v>230</v>
      </c>
      <c r="U359" t="str">
        <f t="shared" ca="1" si="48"/>
        <v>\\(\\quad 104　÷　6　=　 \\)</v>
      </c>
      <c r="V359" t="str">
        <f t="shared" ca="1" si="49"/>
        <v>\\(\\quad 17　…　2 \\)</v>
      </c>
    </row>
    <row r="360" spans="1:22" x14ac:dyDescent="0.55000000000000004">
      <c r="A360" s="51" t="s">
        <v>60</v>
      </c>
      <c r="C360" s="50" t="s">
        <v>171</v>
      </c>
      <c r="D360" s="50" t="str">
        <f t="shared" ca="1" si="50"/>
        <v>\\(\\quad 31　÷　5　=　 \\)</v>
      </c>
      <c r="E360" s="50" t="str">
        <f t="shared" ca="1" si="51"/>
        <v>\\(\\quad 6　…　1 \\)</v>
      </c>
      <c r="F360" s="50" t="s">
        <v>62</v>
      </c>
      <c r="G360" s="50"/>
      <c r="H360" s="50"/>
      <c r="I360" s="89" t="str">
        <f t="shared" ca="1" si="52"/>
        <v>INSERT INTO math(tangen,question,answer,editor,date,count) VALUES('m2400','\\(\\quad 31　÷　5　=　 \\)','\\(\\quad 6　…　1 \\)','harazono',NOW(),0);</v>
      </c>
      <c r="J360" s="78" t="s">
        <v>229</v>
      </c>
      <c r="K360" s="1">
        <f t="shared" ca="1" si="53"/>
        <v>31</v>
      </c>
      <c r="L360" t="s">
        <v>241</v>
      </c>
      <c r="M360" s="1">
        <f t="shared" ca="1" si="54"/>
        <v>5</v>
      </c>
      <c r="N360" t="s">
        <v>234</v>
      </c>
      <c r="O360" t="s">
        <v>230</v>
      </c>
      <c r="P360" s="78" t="s">
        <v>229</v>
      </c>
      <c r="Q360" s="1">
        <f t="shared" ca="1" si="55"/>
        <v>6</v>
      </c>
      <c r="R360" t="s">
        <v>242</v>
      </c>
      <c r="S360" s="1">
        <f t="shared" ca="1" si="56"/>
        <v>1</v>
      </c>
      <c r="T360" t="s">
        <v>230</v>
      </c>
      <c r="U360" t="str">
        <f t="shared" ca="1" si="48"/>
        <v>\\(\\quad 31　÷　5　=　 \\)</v>
      </c>
      <c r="V360" t="str">
        <f t="shared" ca="1" si="49"/>
        <v>\\(\\quad 6　…　1 \\)</v>
      </c>
    </row>
    <row r="361" spans="1:22" x14ac:dyDescent="0.55000000000000004">
      <c r="A361" s="51" t="s">
        <v>60</v>
      </c>
      <c r="C361" s="50" t="s">
        <v>171</v>
      </c>
      <c r="D361" s="50" t="str">
        <f t="shared" ca="1" si="50"/>
        <v>\\(\\quad 69　÷　4　=　 \\)</v>
      </c>
      <c r="E361" s="50" t="str">
        <f t="shared" ca="1" si="51"/>
        <v>\\(\\quad 17　…　1 \\)</v>
      </c>
      <c r="F361" s="50" t="s">
        <v>62</v>
      </c>
      <c r="G361" s="50"/>
      <c r="H361" s="50"/>
      <c r="I361" s="89" t="str">
        <f t="shared" ca="1" si="52"/>
        <v>INSERT INTO math(tangen,question,answer,editor,date,count) VALUES('m2400','\\(\\quad 69　÷　4　=　 \\)','\\(\\quad 17　…　1 \\)','harazono',NOW(),0);</v>
      </c>
      <c r="J361" s="78" t="s">
        <v>229</v>
      </c>
      <c r="K361" s="1">
        <f t="shared" ca="1" si="53"/>
        <v>69</v>
      </c>
      <c r="L361" t="s">
        <v>241</v>
      </c>
      <c r="M361" s="1">
        <f t="shared" ca="1" si="54"/>
        <v>4</v>
      </c>
      <c r="N361" t="s">
        <v>234</v>
      </c>
      <c r="O361" t="s">
        <v>230</v>
      </c>
      <c r="P361" s="78" t="s">
        <v>229</v>
      </c>
      <c r="Q361" s="1">
        <f t="shared" ca="1" si="55"/>
        <v>17</v>
      </c>
      <c r="R361" t="s">
        <v>242</v>
      </c>
      <c r="S361" s="1">
        <f t="shared" ca="1" si="56"/>
        <v>1</v>
      </c>
      <c r="T361" t="s">
        <v>230</v>
      </c>
      <c r="U361" t="str">
        <f t="shared" ca="1" si="48"/>
        <v>\\(\\quad 69　÷　4　=　 \\)</v>
      </c>
      <c r="V361" t="str">
        <f t="shared" ca="1" si="49"/>
        <v>\\(\\quad 17　…　1 \\)</v>
      </c>
    </row>
    <row r="362" spans="1:22" x14ac:dyDescent="0.55000000000000004">
      <c r="A362" s="51" t="s">
        <v>60</v>
      </c>
      <c r="C362" s="50" t="s">
        <v>171</v>
      </c>
      <c r="D362" s="50" t="str">
        <f t="shared" ca="1" si="50"/>
        <v>\\(\\quad 63　÷　4　=　 \\)</v>
      </c>
      <c r="E362" s="50" t="str">
        <f t="shared" ca="1" si="51"/>
        <v>\\(\\quad 15　…　3 \\)</v>
      </c>
      <c r="F362" s="50" t="s">
        <v>62</v>
      </c>
      <c r="G362" s="50"/>
      <c r="H362" s="50"/>
      <c r="I362" s="89" t="str">
        <f t="shared" ca="1" si="52"/>
        <v>INSERT INTO math(tangen,question,answer,editor,date,count) VALUES('m2400','\\(\\quad 63　÷　4　=　 \\)','\\(\\quad 15　…　3 \\)','harazono',NOW(),0);</v>
      </c>
      <c r="J362" s="78" t="s">
        <v>229</v>
      </c>
      <c r="K362" s="1">
        <f t="shared" ca="1" si="53"/>
        <v>63</v>
      </c>
      <c r="L362" t="s">
        <v>241</v>
      </c>
      <c r="M362" s="1">
        <f t="shared" ca="1" si="54"/>
        <v>4</v>
      </c>
      <c r="N362" t="s">
        <v>234</v>
      </c>
      <c r="O362" t="s">
        <v>230</v>
      </c>
      <c r="P362" s="78" t="s">
        <v>229</v>
      </c>
      <c r="Q362" s="1">
        <f t="shared" ca="1" si="55"/>
        <v>15</v>
      </c>
      <c r="R362" t="s">
        <v>242</v>
      </c>
      <c r="S362" s="1">
        <f t="shared" ca="1" si="56"/>
        <v>3</v>
      </c>
      <c r="T362" t="s">
        <v>230</v>
      </c>
      <c r="U362" t="str">
        <f t="shared" ca="1" si="48"/>
        <v>\\(\\quad 63　÷　4　=　 \\)</v>
      </c>
      <c r="V362" t="str">
        <f t="shared" ca="1" si="49"/>
        <v>\\(\\quad 15　…　3 \\)</v>
      </c>
    </row>
    <row r="363" spans="1:22" x14ac:dyDescent="0.55000000000000004">
      <c r="A363" s="51" t="s">
        <v>60</v>
      </c>
      <c r="C363" s="50" t="s">
        <v>171</v>
      </c>
      <c r="D363" s="50" t="str">
        <f t="shared" ca="1" si="50"/>
        <v>\\(\\quad 165　÷　10　=　 \\)</v>
      </c>
      <c r="E363" s="50" t="str">
        <f t="shared" ca="1" si="51"/>
        <v>\\(\\quad 16　…　5 \\)</v>
      </c>
      <c r="F363" s="50" t="s">
        <v>62</v>
      </c>
      <c r="G363" s="50"/>
      <c r="H363" s="50"/>
      <c r="I363" s="89" t="str">
        <f t="shared" ca="1" si="52"/>
        <v>INSERT INTO math(tangen,question,answer,editor,date,count) VALUES('m2400','\\(\\quad 165　÷　10　=　 \\)','\\(\\quad 16　…　5 \\)','harazono',NOW(),0);</v>
      </c>
      <c r="J363" s="78" t="s">
        <v>229</v>
      </c>
      <c r="K363" s="1">
        <f t="shared" ca="1" si="53"/>
        <v>165</v>
      </c>
      <c r="L363" t="s">
        <v>241</v>
      </c>
      <c r="M363" s="1">
        <f t="shared" ca="1" si="54"/>
        <v>10</v>
      </c>
      <c r="N363" t="s">
        <v>234</v>
      </c>
      <c r="O363" t="s">
        <v>230</v>
      </c>
      <c r="P363" s="78" t="s">
        <v>229</v>
      </c>
      <c r="Q363" s="1">
        <f t="shared" ca="1" si="55"/>
        <v>16</v>
      </c>
      <c r="R363" t="s">
        <v>242</v>
      </c>
      <c r="S363" s="1">
        <f t="shared" ca="1" si="56"/>
        <v>5</v>
      </c>
      <c r="T363" t="s">
        <v>230</v>
      </c>
      <c r="U363" t="str">
        <f t="shared" ca="1" si="48"/>
        <v>\\(\\quad 165　÷　10　=　 \\)</v>
      </c>
      <c r="V363" t="str">
        <f t="shared" ca="1" si="49"/>
        <v>\\(\\quad 16　…　5 \\)</v>
      </c>
    </row>
    <row r="364" spans="1:22" x14ac:dyDescent="0.55000000000000004">
      <c r="A364" s="51" t="s">
        <v>60</v>
      </c>
      <c r="C364" s="50" t="s">
        <v>171</v>
      </c>
      <c r="D364" s="50" t="str">
        <f t="shared" ca="1" si="50"/>
        <v>\\(\\quad 46　÷　4　=　 \\)</v>
      </c>
      <c r="E364" s="50" t="str">
        <f t="shared" ca="1" si="51"/>
        <v>\\(\\quad 11　…　2 \\)</v>
      </c>
      <c r="F364" s="50" t="s">
        <v>62</v>
      </c>
      <c r="G364" s="50"/>
      <c r="H364" s="50"/>
      <c r="I364" s="89" t="str">
        <f t="shared" ca="1" si="52"/>
        <v>INSERT INTO math(tangen,question,answer,editor,date,count) VALUES('m2400','\\(\\quad 46　÷　4　=　 \\)','\\(\\quad 11　…　2 \\)','harazono',NOW(),0);</v>
      </c>
      <c r="J364" s="78" t="s">
        <v>229</v>
      </c>
      <c r="K364" s="1">
        <f t="shared" ca="1" si="53"/>
        <v>46</v>
      </c>
      <c r="L364" t="s">
        <v>241</v>
      </c>
      <c r="M364" s="1">
        <f t="shared" ca="1" si="54"/>
        <v>4</v>
      </c>
      <c r="N364" t="s">
        <v>234</v>
      </c>
      <c r="O364" t="s">
        <v>230</v>
      </c>
      <c r="P364" s="78" t="s">
        <v>229</v>
      </c>
      <c r="Q364" s="1">
        <f t="shared" ca="1" si="55"/>
        <v>11</v>
      </c>
      <c r="R364" t="s">
        <v>242</v>
      </c>
      <c r="S364" s="1">
        <f t="shared" ca="1" si="56"/>
        <v>2</v>
      </c>
      <c r="T364" t="s">
        <v>230</v>
      </c>
      <c r="U364" t="str">
        <f t="shared" ca="1" si="48"/>
        <v>\\(\\quad 46　÷　4　=　 \\)</v>
      </c>
      <c r="V364" t="str">
        <f t="shared" ca="1" si="49"/>
        <v>\\(\\quad 11　…　2 \\)</v>
      </c>
    </row>
    <row r="365" spans="1:22" x14ac:dyDescent="0.55000000000000004">
      <c r="A365" s="51" t="s">
        <v>60</v>
      </c>
      <c r="C365" s="50" t="s">
        <v>171</v>
      </c>
      <c r="D365" s="50" t="str">
        <f t="shared" ca="1" si="50"/>
        <v>\\(\\quad 52　÷　7　=　 \\)</v>
      </c>
      <c r="E365" s="50" t="str">
        <f t="shared" ca="1" si="51"/>
        <v>\\(\\quad 7　…　3 \\)</v>
      </c>
      <c r="F365" s="50" t="s">
        <v>62</v>
      </c>
      <c r="G365" s="50"/>
      <c r="H365" s="50"/>
      <c r="I365" s="89" t="str">
        <f t="shared" ca="1" si="52"/>
        <v>INSERT INTO math(tangen,question,answer,editor,date,count) VALUES('m2400','\\(\\quad 52　÷　7　=　 \\)','\\(\\quad 7　…　3 \\)','harazono',NOW(),0);</v>
      </c>
      <c r="J365" s="78" t="s">
        <v>229</v>
      </c>
      <c r="K365" s="1">
        <f t="shared" ca="1" si="53"/>
        <v>52</v>
      </c>
      <c r="L365" t="s">
        <v>241</v>
      </c>
      <c r="M365" s="1">
        <f t="shared" ca="1" si="54"/>
        <v>7</v>
      </c>
      <c r="N365" t="s">
        <v>234</v>
      </c>
      <c r="O365" t="s">
        <v>230</v>
      </c>
      <c r="P365" s="78" t="s">
        <v>229</v>
      </c>
      <c r="Q365" s="1">
        <f t="shared" ca="1" si="55"/>
        <v>7</v>
      </c>
      <c r="R365" t="s">
        <v>242</v>
      </c>
      <c r="S365" s="1">
        <f t="shared" ca="1" si="56"/>
        <v>3</v>
      </c>
      <c r="T365" t="s">
        <v>230</v>
      </c>
      <c r="U365" t="str">
        <f t="shared" ca="1" si="48"/>
        <v>\\(\\quad 52　÷　7　=　 \\)</v>
      </c>
      <c r="V365" t="str">
        <f t="shared" ca="1" si="49"/>
        <v>\\(\\quad 7　…　3 \\)</v>
      </c>
    </row>
    <row r="366" spans="1:22" x14ac:dyDescent="0.55000000000000004">
      <c r="A366" s="51" t="s">
        <v>60</v>
      </c>
      <c r="C366" s="50" t="s">
        <v>171</v>
      </c>
      <c r="D366" s="50" t="str">
        <f t="shared" ca="1" si="50"/>
        <v>\\(\\quad 17　÷　4　=　 \\)</v>
      </c>
      <c r="E366" s="50" t="str">
        <f t="shared" ca="1" si="51"/>
        <v>\\(\\quad 4　…　1 \\)</v>
      </c>
      <c r="F366" s="50" t="s">
        <v>62</v>
      </c>
      <c r="G366" s="50"/>
      <c r="H366" s="50"/>
      <c r="I366" s="89" t="str">
        <f t="shared" ca="1" si="52"/>
        <v>INSERT INTO math(tangen,question,answer,editor,date,count) VALUES('m2400','\\(\\quad 17　÷　4　=　 \\)','\\(\\quad 4　…　1 \\)','harazono',NOW(),0);</v>
      </c>
      <c r="J366" s="78" t="s">
        <v>229</v>
      </c>
      <c r="K366" s="1">
        <f t="shared" ca="1" si="53"/>
        <v>17</v>
      </c>
      <c r="L366" t="s">
        <v>241</v>
      </c>
      <c r="M366" s="1">
        <f t="shared" ca="1" si="54"/>
        <v>4</v>
      </c>
      <c r="N366" t="s">
        <v>234</v>
      </c>
      <c r="O366" t="s">
        <v>230</v>
      </c>
      <c r="P366" s="78" t="s">
        <v>229</v>
      </c>
      <c r="Q366" s="1">
        <f t="shared" ca="1" si="55"/>
        <v>4</v>
      </c>
      <c r="R366" t="s">
        <v>242</v>
      </c>
      <c r="S366" s="1">
        <f t="shared" ca="1" si="56"/>
        <v>1</v>
      </c>
      <c r="T366" t="s">
        <v>230</v>
      </c>
      <c r="U366" t="str">
        <f t="shared" ca="1" si="48"/>
        <v>\\(\\quad 17　÷　4　=　 \\)</v>
      </c>
      <c r="V366" t="str">
        <f t="shared" ca="1" si="49"/>
        <v>\\(\\quad 4　…　1 \\)</v>
      </c>
    </row>
    <row r="367" spans="1:22" x14ac:dyDescent="0.55000000000000004">
      <c r="A367" s="51" t="s">
        <v>60</v>
      </c>
      <c r="C367" s="50" t="s">
        <v>171</v>
      </c>
      <c r="D367" s="50" t="str">
        <f t="shared" ca="1" si="50"/>
        <v>\\(\\quad 35　÷　2　=　 \\)</v>
      </c>
      <c r="E367" s="50" t="str">
        <f t="shared" ca="1" si="51"/>
        <v>\\(\\quad 17　…　1 \\)</v>
      </c>
      <c r="F367" s="50" t="s">
        <v>62</v>
      </c>
      <c r="G367" s="50"/>
      <c r="H367" s="50"/>
      <c r="I367" s="89" t="str">
        <f t="shared" ca="1" si="52"/>
        <v>INSERT INTO math(tangen,question,answer,editor,date,count) VALUES('m2400','\\(\\quad 35　÷　2　=　 \\)','\\(\\quad 17　…　1 \\)','harazono',NOW(),0);</v>
      </c>
      <c r="J367" s="78" t="s">
        <v>229</v>
      </c>
      <c r="K367" s="1">
        <f t="shared" ca="1" si="53"/>
        <v>35</v>
      </c>
      <c r="L367" t="s">
        <v>241</v>
      </c>
      <c r="M367" s="1">
        <f t="shared" ca="1" si="54"/>
        <v>2</v>
      </c>
      <c r="N367" t="s">
        <v>234</v>
      </c>
      <c r="O367" t="s">
        <v>230</v>
      </c>
      <c r="P367" s="78" t="s">
        <v>229</v>
      </c>
      <c r="Q367" s="1">
        <f t="shared" ca="1" si="55"/>
        <v>17</v>
      </c>
      <c r="R367" t="s">
        <v>242</v>
      </c>
      <c r="S367" s="1">
        <f t="shared" ca="1" si="56"/>
        <v>1</v>
      </c>
      <c r="T367" t="s">
        <v>230</v>
      </c>
      <c r="U367" t="str">
        <f t="shared" ca="1" si="48"/>
        <v>\\(\\quad 35　÷　2　=　 \\)</v>
      </c>
      <c r="V367" t="str">
        <f t="shared" ca="1" si="49"/>
        <v>\\(\\quad 17　…　1 \\)</v>
      </c>
    </row>
    <row r="368" spans="1:22" x14ac:dyDescent="0.55000000000000004">
      <c r="A368" s="51" t="s">
        <v>60</v>
      </c>
      <c r="C368" s="50" t="s">
        <v>171</v>
      </c>
      <c r="D368" s="50" t="str">
        <f t="shared" ca="1" si="50"/>
        <v>\\(\\quad 37　÷　4　=　 \\)</v>
      </c>
      <c r="E368" s="50" t="str">
        <f t="shared" ca="1" si="51"/>
        <v>\\(\\quad 9　…　1 \\)</v>
      </c>
      <c r="F368" s="50" t="s">
        <v>62</v>
      </c>
      <c r="G368" s="50"/>
      <c r="H368" s="50"/>
      <c r="I368" s="89" t="str">
        <f t="shared" ca="1" si="52"/>
        <v>INSERT INTO math(tangen,question,answer,editor,date,count) VALUES('m2400','\\(\\quad 37　÷　4　=　 \\)','\\(\\quad 9　…　1 \\)','harazono',NOW(),0);</v>
      </c>
      <c r="J368" s="78" t="s">
        <v>229</v>
      </c>
      <c r="K368" s="1">
        <f t="shared" ca="1" si="53"/>
        <v>37</v>
      </c>
      <c r="L368" t="s">
        <v>241</v>
      </c>
      <c r="M368" s="1">
        <f t="shared" ca="1" si="54"/>
        <v>4</v>
      </c>
      <c r="N368" t="s">
        <v>234</v>
      </c>
      <c r="O368" t="s">
        <v>230</v>
      </c>
      <c r="P368" s="78" t="s">
        <v>229</v>
      </c>
      <c r="Q368" s="1">
        <f t="shared" ca="1" si="55"/>
        <v>9</v>
      </c>
      <c r="R368" t="s">
        <v>242</v>
      </c>
      <c r="S368" s="1">
        <f t="shared" ca="1" si="56"/>
        <v>1</v>
      </c>
      <c r="T368" t="s">
        <v>230</v>
      </c>
      <c r="U368" t="str">
        <f t="shared" ca="1" si="48"/>
        <v>\\(\\quad 37　÷　4　=　 \\)</v>
      </c>
      <c r="V368" t="str">
        <f t="shared" ca="1" si="49"/>
        <v>\\(\\quad 9　…　1 \\)</v>
      </c>
    </row>
    <row r="369" spans="1:22" x14ac:dyDescent="0.55000000000000004">
      <c r="A369" s="51" t="s">
        <v>60</v>
      </c>
      <c r="C369" s="50" t="s">
        <v>171</v>
      </c>
      <c r="D369" s="50" t="str">
        <f t="shared" ca="1" si="50"/>
        <v>\\(\\quad 105　÷　9　=　 \\)</v>
      </c>
      <c r="E369" s="50" t="str">
        <f t="shared" ca="1" si="51"/>
        <v>\\(\\quad 11　…　6 \\)</v>
      </c>
      <c r="F369" s="50" t="s">
        <v>62</v>
      </c>
      <c r="G369" s="50"/>
      <c r="H369" s="50"/>
      <c r="I369" s="89" t="str">
        <f t="shared" ca="1" si="52"/>
        <v>INSERT INTO math(tangen,question,answer,editor,date,count) VALUES('m2400','\\(\\quad 105　÷　9　=　 \\)','\\(\\quad 11　…　6 \\)','harazono',NOW(),0);</v>
      </c>
      <c r="J369" s="78" t="s">
        <v>229</v>
      </c>
      <c r="K369" s="1">
        <f t="shared" ca="1" si="53"/>
        <v>105</v>
      </c>
      <c r="L369" t="s">
        <v>241</v>
      </c>
      <c r="M369" s="1">
        <f t="shared" ca="1" si="54"/>
        <v>9</v>
      </c>
      <c r="N369" t="s">
        <v>234</v>
      </c>
      <c r="O369" t="s">
        <v>230</v>
      </c>
      <c r="P369" s="78" t="s">
        <v>229</v>
      </c>
      <c r="Q369" s="1">
        <f t="shared" ca="1" si="55"/>
        <v>11</v>
      </c>
      <c r="R369" t="s">
        <v>242</v>
      </c>
      <c r="S369" s="1">
        <f t="shared" ca="1" si="56"/>
        <v>6</v>
      </c>
      <c r="T369" t="s">
        <v>230</v>
      </c>
      <c r="U369" t="str">
        <f t="shared" ca="1" si="48"/>
        <v>\\(\\quad 105　÷　9　=　 \\)</v>
      </c>
      <c r="V369" t="str">
        <f t="shared" ca="1" si="49"/>
        <v>\\(\\quad 11　…　6 \\)</v>
      </c>
    </row>
    <row r="370" spans="1:22" x14ac:dyDescent="0.55000000000000004">
      <c r="A370" s="51" t="s">
        <v>60</v>
      </c>
      <c r="C370" s="50" t="s">
        <v>171</v>
      </c>
      <c r="D370" s="50" t="str">
        <f t="shared" ca="1" si="50"/>
        <v>\\(\\quad 79　÷　7　=　 \\)</v>
      </c>
      <c r="E370" s="50" t="str">
        <f t="shared" ca="1" si="51"/>
        <v>\\(\\quad 11　…　2 \\)</v>
      </c>
      <c r="F370" s="50" t="s">
        <v>62</v>
      </c>
      <c r="G370" s="50"/>
      <c r="H370" s="50"/>
      <c r="I370" s="89" t="str">
        <f t="shared" ca="1" si="52"/>
        <v>INSERT INTO math(tangen,question,answer,editor,date,count) VALUES('m2400','\\(\\quad 79　÷　7　=　 \\)','\\(\\quad 11　…　2 \\)','harazono',NOW(),0);</v>
      </c>
      <c r="J370" s="78" t="s">
        <v>229</v>
      </c>
      <c r="K370" s="1">
        <f t="shared" ca="1" si="53"/>
        <v>79</v>
      </c>
      <c r="L370" t="s">
        <v>241</v>
      </c>
      <c r="M370" s="1">
        <f t="shared" ca="1" si="54"/>
        <v>7</v>
      </c>
      <c r="N370" t="s">
        <v>234</v>
      </c>
      <c r="O370" t="s">
        <v>230</v>
      </c>
      <c r="P370" s="78" t="s">
        <v>229</v>
      </c>
      <c r="Q370" s="1">
        <f t="shared" ca="1" si="55"/>
        <v>11</v>
      </c>
      <c r="R370" t="s">
        <v>242</v>
      </c>
      <c r="S370" s="1">
        <f t="shared" ca="1" si="56"/>
        <v>2</v>
      </c>
      <c r="T370" t="s">
        <v>230</v>
      </c>
      <c r="U370" t="str">
        <f t="shared" ca="1" si="48"/>
        <v>\\(\\quad 79　÷　7　=　 \\)</v>
      </c>
      <c r="V370" t="str">
        <f t="shared" ca="1" si="49"/>
        <v>\\(\\quad 11　…　2 \\)</v>
      </c>
    </row>
    <row r="371" spans="1:22" x14ac:dyDescent="0.55000000000000004">
      <c r="A371" s="51" t="s">
        <v>60</v>
      </c>
      <c r="C371" s="50" t="s">
        <v>171</v>
      </c>
      <c r="D371" s="50" t="str">
        <f t="shared" ca="1" si="50"/>
        <v>\\(\\quad 5　÷　3　=　 \\)</v>
      </c>
      <c r="E371" s="50" t="str">
        <f t="shared" ca="1" si="51"/>
        <v>\\(\\quad 1　…　2 \\)</v>
      </c>
      <c r="F371" s="50" t="s">
        <v>62</v>
      </c>
      <c r="G371" s="50"/>
      <c r="H371" s="50"/>
      <c r="I371" s="89" t="str">
        <f t="shared" ca="1" si="52"/>
        <v>INSERT INTO math(tangen,question,answer,editor,date,count) VALUES('m2400','\\(\\quad 5　÷　3　=　 \\)','\\(\\quad 1　…　2 \\)','harazono',NOW(),0);</v>
      </c>
      <c r="J371" s="78" t="s">
        <v>229</v>
      </c>
      <c r="K371" s="1">
        <f t="shared" ca="1" si="53"/>
        <v>5</v>
      </c>
      <c r="L371" t="s">
        <v>241</v>
      </c>
      <c r="M371" s="1">
        <f t="shared" ca="1" si="54"/>
        <v>3</v>
      </c>
      <c r="N371" t="s">
        <v>234</v>
      </c>
      <c r="O371" t="s">
        <v>230</v>
      </c>
      <c r="P371" s="78" t="s">
        <v>229</v>
      </c>
      <c r="Q371" s="1">
        <f t="shared" ca="1" si="55"/>
        <v>1</v>
      </c>
      <c r="R371" t="s">
        <v>242</v>
      </c>
      <c r="S371" s="1">
        <f t="shared" ca="1" si="56"/>
        <v>2</v>
      </c>
      <c r="T371" t="s">
        <v>230</v>
      </c>
      <c r="U371" t="str">
        <f t="shared" ca="1" si="48"/>
        <v>\\(\\quad 5　÷　3　=　 \\)</v>
      </c>
      <c r="V371" t="str">
        <f t="shared" ca="1" si="49"/>
        <v>\\(\\quad 1　…　2 \\)</v>
      </c>
    </row>
    <row r="372" spans="1:22" x14ac:dyDescent="0.55000000000000004">
      <c r="A372" s="51" t="s">
        <v>60</v>
      </c>
      <c r="C372" s="50" t="s">
        <v>171</v>
      </c>
      <c r="D372" s="50" t="str">
        <f t="shared" ca="1" si="50"/>
        <v>\\(\\quad 128　÷　9　=　 \\)</v>
      </c>
      <c r="E372" s="50" t="str">
        <f t="shared" ca="1" si="51"/>
        <v>\\(\\quad 14　…　2 \\)</v>
      </c>
      <c r="F372" s="50" t="s">
        <v>62</v>
      </c>
      <c r="G372" s="50"/>
      <c r="H372" s="50"/>
      <c r="I372" s="89" t="str">
        <f t="shared" ca="1" si="52"/>
        <v>INSERT INTO math(tangen,question,answer,editor,date,count) VALUES('m2400','\\(\\quad 128　÷　9　=　 \\)','\\(\\quad 14　…　2 \\)','harazono',NOW(),0);</v>
      </c>
      <c r="J372" s="78" t="s">
        <v>229</v>
      </c>
      <c r="K372" s="1">
        <f t="shared" ca="1" si="53"/>
        <v>128</v>
      </c>
      <c r="L372" t="s">
        <v>241</v>
      </c>
      <c r="M372" s="1">
        <f t="shared" ca="1" si="54"/>
        <v>9</v>
      </c>
      <c r="N372" t="s">
        <v>234</v>
      </c>
      <c r="O372" t="s">
        <v>230</v>
      </c>
      <c r="P372" s="78" t="s">
        <v>229</v>
      </c>
      <c r="Q372" s="1">
        <f t="shared" ca="1" si="55"/>
        <v>14</v>
      </c>
      <c r="R372" t="s">
        <v>242</v>
      </c>
      <c r="S372" s="1">
        <f t="shared" ca="1" si="56"/>
        <v>2</v>
      </c>
      <c r="T372" t="s">
        <v>230</v>
      </c>
      <c r="U372" t="str">
        <f t="shared" ca="1" si="48"/>
        <v>\\(\\quad 128　÷　9　=　 \\)</v>
      </c>
      <c r="V372" t="str">
        <f t="shared" ca="1" si="49"/>
        <v>\\(\\quad 14　…　2 \\)</v>
      </c>
    </row>
    <row r="373" spans="1:22" x14ac:dyDescent="0.55000000000000004">
      <c r="A373" s="51" t="s">
        <v>60</v>
      </c>
      <c r="C373" s="50" t="s">
        <v>171</v>
      </c>
      <c r="D373" s="50" t="str">
        <f t="shared" ca="1" si="50"/>
        <v>\\(\\quad 76　÷　8　=　 \\)</v>
      </c>
      <c r="E373" s="50" t="str">
        <f t="shared" ca="1" si="51"/>
        <v>\\(\\quad 9　…　4 \\)</v>
      </c>
      <c r="F373" s="50" t="s">
        <v>62</v>
      </c>
      <c r="G373" s="50"/>
      <c r="H373" s="50"/>
      <c r="I373" s="89" t="str">
        <f t="shared" ca="1" si="52"/>
        <v>INSERT INTO math(tangen,question,answer,editor,date,count) VALUES('m2400','\\(\\quad 76　÷　8　=　 \\)','\\(\\quad 9　…　4 \\)','harazono',NOW(),0);</v>
      </c>
      <c r="J373" s="78" t="s">
        <v>229</v>
      </c>
      <c r="K373" s="1">
        <f t="shared" ca="1" si="53"/>
        <v>76</v>
      </c>
      <c r="L373" t="s">
        <v>241</v>
      </c>
      <c r="M373" s="1">
        <f t="shared" ca="1" si="54"/>
        <v>8</v>
      </c>
      <c r="N373" t="s">
        <v>234</v>
      </c>
      <c r="O373" t="s">
        <v>230</v>
      </c>
      <c r="P373" s="78" t="s">
        <v>229</v>
      </c>
      <c r="Q373" s="1">
        <f t="shared" ca="1" si="55"/>
        <v>9</v>
      </c>
      <c r="R373" t="s">
        <v>242</v>
      </c>
      <c r="S373" s="1">
        <f t="shared" ca="1" si="56"/>
        <v>4</v>
      </c>
      <c r="T373" t="s">
        <v>230</v>
      </c>
      <c r="U373" t="str">
        <f t="shared" ca="1" si="48"/>
        <v>\\(\\quad 76　÷　8　=　 \\)</v>
      </c>
      <c r="V373" t="str">
        <f t="shared" ca="1" si="49"/>
        <v>\\(\\quad 9　…　4 \\)</v>
      </c>
    </row>
    <row r="374" spans="1:22" x14ac:dyDescent="0.55000000000000004">
      <c r="A374" s="51" t="s">
        <v>60</v>
      </c>
      <c r="C374" s="50" t="s">
        <v>171</v>
      </c>
      <c r="D374" s="50" t="str">
        <f t="shared" ca="1" si="50"/>
        <v>\\(\\quad 132　÷　7　=　 \\)</v>
      </c>
      <c r="E374" s="50" t="str">
        <f t="shared" ca="1" si="51"/>
        <v>\\(\\quad 18　…　6 \\)</v>
      </c>
      <c r="F374" s="50" t="s">
        <v>62</v>
      </c>
      <c r="G374" s="50"/>
      <c r="H374" s="50"/>
      <c r="I374" s="89" t="str">
        <f t="shared" ca="1" si="52"/>
        <v>INSERT INTO math(tangen,question,answer,editor,date,count) VALUES('m2400','\\(\\quad 132　÷　7　=　 \\)','\\(\\quad 18　…　6 \\)','harazono',NOW(),0);</v>
      </c>
      <c r="J374" s="78" t="s">
        <v>229</v>
      </c>
      <c r="K374" s="1">
        <f t="shared" ca="1" si="53"/>
        <v>132</v>
      </c>
      <c r="L374" t="s">
        <v>241</v>
      </c>
      <c r="M374" s="1">
        <f t="shared" ca="1" si="54"/>
        <v>7</v>
      </c>
      <c r="N374" t="s">
        <v>234</v>
      </c>
      <c r="O374" t="s">
        <v>230</v>
      </c>
      <c r="P374" s="78" t="s">
        <v>229</v>
      </c>
      <c r="Q374" s="1">
        <f t="shared" ca="1" si="55"/>
        <v>18</v>
      </c>
      <c r="R374" t="s">
        <v>242</v>
      </c>
      <c r="S374" s="1">
        <f t="shared" ca="1" si="56"/>
        <v>6</v>
      </c>
      <c r="T374" t="s">
        <v>230</v>
      </c>
      <c r="U374" t="str">
        <f t="shared" ca="1" si="48"/>
        <v>\\(\\quad 132　÷　7　=　 \\)</v>
      </c>
      <c r="V374" t="str">
        <f t="shared" ca="1" si="49"/>
        <v>\\(\\quad 18　…　6 \\)</v>
      </c>
    </row>
    <row r="375" spans="1:22" x14ac:dyDescent="0.55000000000000004">
      <c r="A375" s="51" t="s">
        <v>60</v>
      </c>
      <c r="C375" s="50" t="s">
        <v>171</v>
      </c>
      <c r="D375" s="50" t="str">
        <f t="shared" ca="1" si="50"/>
        <v>\\(\\quad 58　÷　7　=　 \\)</v>
      </c>
      <c r="E375" s="50" t="str">
        <f t="shared" ca="1" si="51"/>
        <v>\\(\\quad 8　…　2 \\)</v>
      </c>
      <c r="F375" s="50" t="s">
        <v>62</v>
      </c>
      <c r="G375" s="50"/>
      <c r="H375" s="50"/>
      <c r="I375" s="89" t="str">
        <f t="shared" ca="1" si="52"/>
        <v>INSERT INTO math(tangen,question,answer,editor,date,count) VALUES('m2400','\\(\\quad 58　÷　7　=　 \\)','\\(\\quad 8　…　2 \\)','harazono',NOW(),0);</v>
      </c>
      <c r="J375" s="78" t="s">
        <v>229</v>
      </c>
      <c r="K375" s="1">
        <f t="shared" ca="1" si="53"/>
        <v>58</v>
      </c>
      <c r="L375" t="s">
        <v>241</v>
      </c>
      <c r="M375" s="1">
        <f t="shared" ca="1" si="54"/>
        <v>7</v>
      </c>
      <c r="N375" t="s">
        <v>234</v>
      </c>
      <c r="O375" t="s">
        <v>230</v>
      </c>
      <c r="P375" s="78" t="s">
        <v>229</v>
      </c>
      <c r="Q375" s="1">
        <f t="shared" ca="1" si="55"/>
        <v>8</v>
      </c>
      <c r="R375" t="s">
        <v>242</v>
      </c>
      <c r="S375" s="1">
        <f t="shared" ca="1" si="56"/>
        <v>2</v>
      </c>
      <c r="T375" t="s">
        <v>230</v>
      </c>
      <c r="U375" t="str">
        <f t="shared" ca="1" si="48"/>
        <v>\\(\\quad 58　÷　7　=　 \\)</v>
      </c>
      <c r="V375" t="str">
        <f t="shared" ca="1" si="49"/>
        <v>\\(\\quad 8　…　2 \\)</v>
      </c>
    </row>
    <row r="376" spans="1:22" x14ac:dyDescent="0.55000000000000004">
      <c r="A376" s="51" t="s">
        <v>60</v>
      </c>
      <c r="C376" s="50" t="s">
        <v>171</v>
      </c>
      <c r="D376" s="50" t="str">
        <f t="shared" ca="1" si="50"/>
        <v>\\(\\quad 57　÷　4　=　 \\)</v>
      </c>
      <c r="E376" s="50" t="str">
        <f t="shared" ca="1" si="51"/>
        <v>\\(\\quad 14　…　1 \\)</v>
      </c>
      <c r="F376" s="50" t="s">
        <v>62</v>
      </c>
      <c r="G376" s="50"/>
      <c r="H376" s="50"/>
      <c r="I376" s="89" t="str">
        <f t="shared" ca="1" si="52"/>
        <v>INSERT INTO math(tangen,question,answer,editor,date,count) VALUES('m2400','\\(\\quad 57　÷　4　=　 \\)','\\(\\quad 14　…　1 \\)','harazono',NOW(),0);</v>
      </c>
      <c r="J376" s="78" t="s">
        <v>229</v>
      </c>
      <c r="K376" s="1">
        <f t="shared" ca="1" si="53"/>
        <v>57</v>
      </c>
      <c r="L376" t="s">
        <v>241</v>
      </c>
      <c r="M376" s="1">
        <f t="shared" ca="1" si="54"/>
        <v>4</v>
      </c>
      <c r="N376" t="s">
        <v>234</v>
      </c>
      <c r="O376" t="s">
        <v>230</v>
      </c>
      <c r="P376" s="78" t="s">
        <v>229</v>
      </c>
      <c r="Q376" s="1">
        <f t="shared" ca="1" si="55"/>
        <v>14</v>
      </c>
      <c r="R376" t="s">
        <v>242</v>
      </c>
      <c r="S376" s="1">
        <f t="shared" ca="1" si="56"/>
        <v>1</v>
      </c>
      <c r="T376" t="s">
        <v>230</v>
      </c>
      <c r="U376" t="str">
        <f t="shared" ca="1" si="48"/>
        <v>\\(\\quad 57　÷　4　=　 \\)</v>
      </c>
      <c r="V376" t="str">
        <f t="shared" ca="1" si="49"/>
        <v>\\(\\quad 14　…　1 \\)</v>
      </c>
    </row>
    <row r="377" spans="1:22" x14ac:dyDescent="0.55000000000000004">
      <c r="A377" s="51" t="s">
        <v>60</v>
      </c>
      <c r="C377" s="50" t="s">
        <v>171</v>
      </c>
      <c r="D377" s="50" t="str">
        <f t="shared" ca="1" si="50"/>
        <v>\\(\\quad 182　÷　10　=　 \\)</v>
      </c>
      <c r="E377" s="50" t="str">
        <f t="shared" ca="1" si="51"/>
        <v>\\(\\quad 18　…　2 \\)</v>
      </c>
      <c r="F377" s="50" t="s">
        <v>62</v>
      </c>
      <c r="G377" s="50"/>
      <c r="H377" s="50"/>
      <c r="I377" s="89" t="str">
        <f t="shared" ca="1" si="52"/>
        <v>INSERT INTO math(tangen,question,answer,editor,date,count) VALUES('m2400','\\(\\quad 182　÷　10　=　 \\)','\\(\\quad 18　…　2 \\)','harazono',NOW(),0);</v>
      </c>
      <c r="J377" s="78" t="s">
        <v>229</v>
      </c>
      <c r="K377" s="1">
        <f t="shared" ca="1" si="53"/>
        <v>182</v>
      </c>
      <c r="L377" t="s">
        <v>241</v>
      </c>
      <c r="M377" s="1">
        <f t="shared" ca="1" si="54"/>
        <v>10</v>
      </c>
      <c r="N377" t="s">
        <v>234</v>
      </c>
      <c r="O377" t="s">
        <v>230</v>
      </c>
      <c r="P377" s="78" t="s">
        <v>229</v>
      </c>
      <c r="Q377" s="1">
        <f t="shared" ca="1" si="55"/>
        <v>18</v>
      </c>
      <c r="R377" t="s">
        <v>242</v>
      </c>
      <c r="S377" s="1">
        <f t="shared" ca="1" si="56"/>
        <v>2</v>
      </c>
      <c r="T377" t="s">
        <v>230</v>
      </c>
      <c r="U377" t="str">
        <f t="shared" ca="1" si="48"/>
        <v>\\(\\quad 182　÷　10　=　 \\)</v>
      </c>
      <c r="V377" t="str">
        <f t="shared" ca="1" si="49"/>
        <v>\\(\\quad 18　…　2 \\)</v>
      </c>
    </row>
    <row r="378" spans="1:22" x14ac:dyDescent="0.55000000000000004">
      <c r="A378" s="51" t="s">
        <v>60</v>
      </c>
      <c r="C378" s="50" t="s">
        <v>171</v>
      </c>
      <c r="D378" s="50" t="str">
        <f t="shared" ca="1" si="50"/>
        <v>\\(\\quad 3　÷　2　=　 \\)</v>
      </c>
      <c r="E378" s="50" t="str">
        <f t="shared" ca="1" si="51"/>
        <v>\\(\\quad 1　…　1 \\)</v>
      </c>
      <c r="F378" s="50" t="s">
        <v>62</v>
      </c>
      <c r="G378" s="50"/>
      <c r="H378" s="50"/>
      <c r="I378" s="89" t="str">
        <f t="shared" ca="1" si="52"/>
        <v>INSERT INTO math(tangen,question,answer,editor,date,count) VALUES('m2400','\\(\\quad 3　÷　2　=　 \\)','\\(\\quad 1　…　1 \\)','harazono',NOW(),0);</v>
      </c>
      <c r="J378" s="78" t="s">
        <v>229</v>
      </c>
      <c r="K378" s="1">
        <f t="shared" ca="1" si="53"/>
        <v>3</v>
      </c>
      <c r="L378" t="s">
        <v>241</v>
      </c>
      <c r="M378" s="1">
        <f t="shared" ca="1" si="54"/>
        <v>2</v>
      </c>
      <c r="N378" t="s">
        <v>234</v>
      </c>
      <c r="O378" t="s">
        <v>230</v>
      </c>
      <c r="P378" s="78" t="s">
        <v>229</v>
      </c>
      <c r="Q378" s="1">
        <f t="shared" ca="1" si="55"/>
        <v>1</v>
      </c>
      <c r="R378" t="s">
        <v>242</v>
      </c>
      <c r="S378" s="1">
        <f t="shared" ca="1" si="56"/>
        <v>1</v>
      </c>
      <c r="T378" t="s">
        <v>230</v>
      </c>
      <c r="U378" t="str">
        <f t="shared" ca="1" si="48"/>
        <v>\\(\\quad 3　÷　2　=　 \\)</v>
      </c>
      <c r="V378" t="str">
        <f t="shared" ca="1" si="49"/>
        <v>\\(\\quad 1　…　1 \\)</v>
      </c>
    </row>
    <row r="379" spans="1:22" x14ac:dyDescent="0.55000000000000004">
      <c r="A379" s="51" t="s">
        <v>60</v>
      </c>
      <c r="C379" s="50" t="s">
        <v>171</v>
      </c>
      <c r="D379" s="50" t="str">
        <f t="shared" ca="1" si="50"/>
        <v>\\(\\quad 35　÷　9　=　 \\)</v>
      </c>
      <c r="E379" s="50" t="str">
        <f t="shared" ca="1" si="51"/>
        <v>\\(\\quad 3　…　8 \\)</v>
      </c>
      <c r="F379" s="50" t="s">
        <v>62</v>
      </c>
      <c r="G379" s="50"/>
      <c r="H379" s="50"/>
      <c r="I379" s="89" t="str">
        <f t="shared" ca="1" si="52"/>
        <v>INSERT INTO math(tangen,question,answer,editor,date,count) VALUES('m2400','\\(\\quad 35　÷　9　=　 \\)','\\(\\quad 3　…　8 \\)','harazono',NOW(),0);</v>
      </c>
      <c r="J379" s="78" t="s">
        <v>229</v>
      </c>
      <c r="K379" s="1">
        <f t="shared" ca="1" si="53"/>
        <v>35</v>
      </c>
      <c r="L379" t="s">
        <v>241</v>
      </c>
      <c r="M379" s="1">
        <f t="shared" ca="1" si="54"/>
        <v>9</v>
      </c>
      <c r="N379" t="s">
        <v>234</v>
      </c>
      <c r="O379" t="s">
        <v>230</v>
      </c>
      <c r="P379" s="78" t="s">
        <v>229</v>
      </c>
      <c r="Q379" s="1">
        <f t="shared" ca="1" si="55"/>
        <v>3</v>
      </c>
      <c r="R379" t="s">
        <v>242</v>
      </c>
      <c r="S379" s="1">
        <f t="shared" ca="1" si="56"/>
        <v>8</v>
      </c>
      <c r="T379" t="s">
        <v>230</v>
      </c>
      <c r="U379" t="str">
        <f t="shared" ca="1" si="48"/>
        <v>\\(\\quad 35　÷　9　=　 \\)</v>
      </c>
      <c r="V379" t="str">
        <f t="shared" ca="1" si="49"/>
        <v>\\(\\quad 3　…　8 \\)</v>
      </c>
    </row>
    <row r="380" spans="1:22" x14ac:dyDescent="0.55000000000000004">
      <c r="A380" s="51" t="s">
        <v>60</v>
      </c>
      <c r="C380" s="50" t="s">
        <v>171</v>
      </c>
      <c r="D380" s="50" t="str">
        <f t="shared" ca="1" si="50"/>
        <v>\\(\\quad 8　÷　6　=　 \\)</v>
      </c>
      <c r="E380" s="50" t="str">
        <f t="shared" ca="1" si="51"/>
        <v>\\(\\quad 1　…　2 \\)</v>
      </c>
      <c r="F380" s="50" t="s">
        <v>62</v>
      </c>
      <c r="G380" s="50"/>
      <c r="H380" s="50"/>
      <c r="I380" s="89" t="str">
        <f t="shared" ca="1" si="52"/>
        <v>INSERT INTO math(tangen,question,answer,editor,date,count) VALUES('m2400','\\(\\quad 8　÷　6　=　 \\)','\\(\\quad 1　…　2 \\)','harazono',NOW(),0);</v>
      </c>
      <c r="J380" s="78" t="s">
        <v>229</v>
      </c>
      <c r="K380" s="1">
        <f t="shared" ca="1" si="53"/>
        <v>8</v>
      </c>
      <c r="L380" t="s">
        <v>241</v>
      </c>
      <c r="M380" s="1">
        <f t="shared" ca="1" si="54"/>
        <v>6</v>
      </c>
      <c r="N380" t="s">
        <v>234</v>
      </c>
      <c r="O380" t="s">
        <v>230</v>
      </c>
      <c r="P380" s="78" t="s">
        <v>229</v>
      </c>
      <c r="Q380" s="1">
        <f t="shared" ca="1" si="55"/>
        <v>1</v>
      </c>
      <c r="R380" t="s">
        <v>242</v>
      </c>
      <c r="S380" s="1">
        <f t="shared" ca="1" si="56"/>
        <v>2</v>
      </c>
      <c r="T380" t="s">
        <v>230</v>
      </c>
      <c r="U380" t="str">
        <f t="shared" ca="1" si="48"/>
        <v>\\(\\quad 8　÷　6　=　 \\)</v>
      </c>
      <c r="V380" t="str">
        <f t="shared" ca="1" si="49"/>
        <v>\\(\\quad 1　…　2 \\)</v>
      </c>
    </row>
    <row r="381" spans="1:22" x14ac:dyDescent="0.55000000000000004">
      <c r="A381" s="51" t="s">
        <v>60</v>
      </c>
      <c r="C381" s="50" t="s">
        <v>171</v>
      </c>
      <c r="D381" s="50" t="str">
        <f t="shared" ca="1" si="50"/>
        <v>\\(\\quad 11　÷　8　=　 \\)</v>
      </c>
      <c r="E381" s="50" t="str">
        <f t="shared" ca="1" si="51"/>
        <v>\\(\\quad 1　…　3 \\)</v>
      </c>
      <c r="F381" s="50" t="s">
        <v>62</v>
      </c>
      <c r="G381" s="50"/>
      <c r="H381" s="50"/>
      <c r="I381" s="89" t="str">
        <f t="shared" ca="1" si="52"/>
        <v>INSERT INTO math(tangen,question,answer,editor,date,count) VALUES('m2400','\\(\\quad 11　÷　8　=　 \\)','\\(\\quad 1　…　3 \\)','harazono',NOW(),0);</v>
      </c>
      <c r="J381" s="78" t="s">
        <v>229</v>
      </c>
      <c r="K381" s="1">
        <f t="shared" ca="1" si="53"/>
        <v>11</v>
      </c>
      <c r="L381" t="s">
        <v>241</v>
      </c>
      <c r="M381" s="1">
        <f t="shared" ca="1" si="54"/>
        <v>8</v>
      </c>
      <c r="N381" t="s">
        <v>234</v>
      </c>
      <c r="O381" t="s">
        <v>230</v>
      </c>
      <c r="P381" s="78" t="s">
        <v>229</v>
      </c>
      <c r="Q381" s="1">
        <f t="shared" ca="1" si="55"/>
        <v>1</v>
      </c>
      <c r="R381" t="s">
        <v>242</v>
      </c>
      <c r="S381" s="1">
        <f t="shared" ca="1" si="56"/>
        <v>3</v>
      </c>
      <c r="T381" t="s">
        <v>230</v>
      </c>
      <c r="U381" t="str">
        <f t="shared" ca="1" si="48"/>
        <v>\\(\\quad 11　÷　8　=　 \\)</v>
      </c>
      <c r="V381" t="str">
        <f t="shared" ca="1" si="49"/>
        <v>\\(\\quad 1　…　3 \\)</v>
      </c>
    </row>
    <row r="382" spans="1:22" x14ac:dyDescent="0.55000000000000004">
      <c r="A382" s="51" t="s">
        <v>60</v>
      </c>
      <c r="C382" s="50" t="s">
        <v>171</v>
      </c>
      <c r="D382" s="50" t="str">
        <f t="shared" ca="1" si="50"/>
        <v>\\(\\quad 20　÷　3　=　 \\)</v>
      </c>
      <c r="E382" s="50" t="str">
        <f t="shared" ca="1" si="51"/>
        <v>\\(\\quad 6　…　2 \\)</v>
      </c>
      <c r="F382" s="50" t="s">
        <v>62</v>
      </c>
      <c r="G382" s="50"/>
      <c r="H382" s="50"/>
      <c r="I382" s="89" t="str">
        <f t="shared" ca="1" si="52"/>
        <v>INSERT INTO math(tangen,question,answer,editor,date,count) VALUES('m2400','\\(\\quad 20　÷　3　=　 \\)','\\(\\quad 6　…　2 \\)','harazono',NOW(),0);</v>
      </c>
      <c r="J382" s="78" t="s">
        <v>229</v>
      </c>
      <c r="K382" s="1">
        <f t="shared" ca="1" si="53"/>
        <v>20</v>
      </c>
      <c r="L382" t="s">
        <v>241</v>
      </c>
      <c r="M382" s="1">
        <f t="shared" ca="1" si="54"/>
        <v>3</v>
      </c>
      <c r="N382" t="s">
        <v>234</v>
      </c>
      <c r="O382" t="s">
        <v>230</v>
      </c>
      <c r="P382" s="78" t="s">
        <v>229</v>
      </c>
      <c r="Q382" s="1">
        <f t="shared" ca="1" si="55"/>
        <v>6</v>
      </c>
      <c r="R382" t="s">
        <v>242</v>
      </c>
      <c r="S382" s="1">
        <f t="shared" ca="1" si="56"/>
        <v>2</v>
      </c>
      <c r="T382" t="s">
        <v>230</v>
      </c>
      <c r="U382" t="str">
        <f t="shared" ca="1" si="48"/>
        <v>\\(\\quad 20　÷　3　=　 \\)</v>
      </c>
      <c r="V382" t="str">
        <f t="shared" ca="1" si="49"/>
        <v>\\(\\quad 6　…　2 \\)</v>
      </c>
    </row>
    <row r="383" spans="1:22" x14ac:dyDescent="0.55000000000000004">
      <c r="A383" s="51" t="s">
        <v>60</v>
      </c>
      <c r="C383" s="50" t="s">
        <v>171</v>
      </c>
      <c r="D383" s="50" t="str">
        <f t="shared" ca="1" si="50"/>
        <v>\\(\\quad 61　÷　6　=　 \\)</v>
      </c>
      <c r="E383" s="50" t="str">
        <f t="shared" ca="1" si="51"/>
        <v>\\(\\quad 10　…　1 \\)</v>
      </c>
      <c r="F383" s="50" t="s">
        <v>62</v>
      </c>
      <c r="G383" s="50"/>
      <c r="H383" s="50"/>
      <c r="I383" s="89" t="str">
        <f t="shared" ca="1" si="52"/>
        <v>INSERT INTO math(tangen,question,answer,editor,date,count) VALUES('m2400','\\(\\quad 61　÷　6　=　 \\)','\\(\\quad 10　…　1 \\)','harazono',NOW(),0);</v>
      </c>
      <c r="J383" s="78" t="s">
        <v>229</v>
      </c>
      <c r="K383" s="1">
        <f ca="1">M383*Q383+S383</f>
        <v>61</v>
      </c>
      <c r="L383" t="s">
        <v>241</v>
      </c>
      <c r="M383" s="1">
        <f ca="1">RANDBETWEEN(2,10)</f>
        <v>6</v>
      </c>
      <c r="N383" t="s">
        <v>234</v>
      </c>
      <c r="O383" t="s">
        <v>230</v>
      </c>
      <c r="P383" s="78" t="s">
        <v>229</v>
      </c>
      <c r="Q383" s="1">
        <f ca="1">RANDBETWEEN(1,19)</f>
        <v>10</v>
      </c>
      <c r="R383" t="s">
        <v>242</v>
      </c>
      <c r="S383" s="1">
        <f ca="1">RANDBETWEEN(1,M383-1)</f>
        <v>1</v>
      </c>
      <c r="T383" t="s">
        <v>230</v>
      </c>
      <c r="U383" t="str">
        <f t="shared" ca="1" si="48"/>
        <v>\\(\\quad 61　÷　6　=　 \\)</v>
      </c>
      <c r="V383" t="str">
        <f t="shared" ca="1" si="49"/>
        <v>\\(\\quad 10　…　1 \\)</v>
      </c>
    </row>
    <row r="384" spans="1:22" x14ac:dyDescent="0.55000000000000004">
      <c r="A384" s="9"/>
      <c r="B384" s="9"/>
      <c r="C384" s="9"/>
      <c r="D384" s="9"/>
      <c r="E384" s="9"/>
      <c r="F384" s="9"/>
      <c r="G384" s="9"/>
      <c r="H384" s="9"/>
      <c r="I384" s="2"/>
      <c r="J384" s="78" t="s">
        <v>229</v>
      </c>
      <c r="K384" s="9"/>
      <c r="L384" t="s">
        <v>241</v>
      </c>
      <c r="M384" s="9"/>
      <c r="N384" t="s">
        <v>234</v>
      </c>
      <c r="O384" t="s">
        <v>230</v>
      </c>
      <c r="P384" s="78" t="s">
        <v>229</v>
      </c>
      <c r="Q384" s="9"/>
      <c r="R384" s="9"/>
      <c r="S384" s="9"/>
      <c r="T384" t="s">
        <v>230</v>
      </c>
      <c r="U384" t="str">
        <f t="shared" si="48"/>
        <v>\\(\\quad 　÷　　=　 \\)</v>
      </c>
      <c r="V384" t="str">
        <f t="shared" si="49"/>
        <v>\\(\\quad  \\)</v>
      </c>
    </row>
    <row r="385" spans="1:22" x14ac:dyDescent="0.55000000000000004">
      <c r="A385" s="51" t="s">
        <v>60</v>
      </c>
      <c r="C385" s="50" t="s">
        <v>172</v>
      </c>
      <c r="D385" s="50" t="str">
        <f t="shared" ref="D385" ca="1" si="57">U385</f>
        <v>\\(\\quad 1992　÷　83　=　 \\)</v>
      </c>
      <c r="E385" s="50" t="str">
        <f t="shared" ref="E385" ca="1" si="58">V385</f>
        <v>\\(\\quad 24 \\)</v>
      </c>
      <c r="F385" s="50" t="s">
        <v>62</v>
      </c>
      <c r="G385" s="50"/>
      <c r="H385" s="50"/>
      <c r="I385" s="89" t="str">
        <f t="shared" ref="I385" ca="1" si="59">"INSERT INTO "&amp;A385&amp;"(tangen,question,answer,editor,date,count) VALUES('"&amp;C385&amp;"','"&amp;D385&amp;"','"&amp;E385&amp;"','"&amp;F385&amp;"',NOW(),0);"</f>
        <v>INSERT INTO math(tangen,question,answer,editor,date,count) VALUES('m2500','\\(\\quad 1992　÷　83　=　 \\)','\\(\\quad 24 \\)','harazono',NOW(),0);</v>
      </c>
      <c r="J385" s="78" t="s">
        <v>229</v>
      </c>
      <c r="K385" s="1">
        <f ca="1">M385*Q385</f>
        <v>1992</v>
      </c>
      <c r="L385" t="s">
        <v>241</v>
      </c>
      <c r="M385" s="1">
        <f ca="1">RANDBETWEEN(11,99)</f>
        <v>83</v>
      </c>
      <c r="N385" t="s">
        <v>234</v>
      </c>
      <c r="O385" t="s">
        <v>230</v>
      </c>
      <c r="P385" s="78" t="s">
        <v>229</v>
      </c>
      <c r="Q385" s="1">
        <f ca="1">RANDBETWEEN(20,99)</f>
        <v>24</v>
      </c>
      <c r="T385" t="s">
        <v>230</v>
      </c>
      <c r="U385" t="str">
        <f t="shared" ca="1" si="48"/>
        <v>\\(\\quad 1992　÷　83　=　 \\)</v>
      </c>
      <c r="V385" t="str">
        <f t="shared" ca="1" si="49"/>
        <v>\\(\\quad 24 \\)</v>
      </c>
    </row>
    <row r="386" spans="1:22" x14ac:dyDescent="0.55000000000000004">
      <c r="A386" s="51" t="s">
        <v>60</v>
      </c>
      <c r="C386" s="50" t="s">
        <v>172</v>
      </c>
      <c r="D386" s="50" t="str">
        <f t="shared" ref="D386:D449" ca="1" si="60">U386</f>
        <v>\\(\\quad 1922　÷　31　=　 \\)</v>
      </c>
      <c r="E386" s="50" t="str">
        <f t="shared" ref="E386:E449" ca="1" si="61">V386</f>
        <v>\\(\\quad 62 \\)</v>
      </c>
      <c r="F386" s="50" t="s">
        <v>62</v>
      </c>
      <c r="G386" s="50"/>
      <c r="H386" s="50"/>
      <c r="I386" s="89" t="str">
        <f t="shared" ref="I386:I449" ca="1" si="62">"INSERT INTO "&amp;A386&amp;"(tangen,question,answer,editor,date,count) VALUES('"&amp;C386&amp;"','"&amp;D386&amp;"','"&amp;E386&amp;"','"&amp;F386&amp;"',NOW(),0);"</f>
        <v>INSERT INTO math(tangen,question,answer,editor,date,count) VALUES('m2500','\\(\\quad 1922　÷　31　=　 \\)','\\(\\quad 62 \\)','harazono',NOW(),0);</v>
      </c>
      <c r="J386" s="78" t="s">
        <v>229</v>
      </c>
      <c r="K386" s="1">
        <f t="shared" ref="K386:K449" ca="1" si="63">M386*Q386</f>
        <v>1922</v>
      </c>
      <c r="L386" t="s">
        <v>241</v>
      </c>
      <c r="M386" s="1">
        <f t="shared" ref="M386:M449" ca="1" si="64">RANDBETWEEN(11,99)</f>
        <v>31</v>
      </c>
      <c r="N386" t="s">
        <v>234</v>
      </c>
      <c r="O386" t="s">
        <v>230</v>
      </c>
      <c r="P386" s="78" t="s">
        <v>229</v>
      </c>
      <c r="Q386" s="1">
        <f t="shared" ref="Q386:Q449" ca="1" si="65">RANDBETWEEN(20,99)</f>
        <v>62</v>
      </c>
      <c r="T386" t="s">
        <v>230</v>
      </c>
      <c r="U386" t="str">
        <f t="shared" ca="1" si="48"/>
        <v>\\(\\quad 1922　÷　31　=　 \\)</v>
      </c>
      <c r="V386" t="str">
        <f t="shared" ca="1" si="49"/>
        <v>\\(\\quad 62 \\)</v>
      </c>
    </row>
    <row r="387" spans="1:22" x14ac:dyDescent="0.55000000000000004">
      <c r="A387" s="51" t="s">
        <v>60</v>
      </c>
      <c r="C387" s="50" t="s">
        <v>172</v>
      </c>
      <c r="D387" s="50" t="str">
        <f t="shared" ca="1" si="60"/>
        <v>\\(\\quad 2352　÷　48　=　 \\)</v>
      </c>
      <c r="E387" s="50" t="str">
        <f t="shared" ca="1" si="61"/>
        <v>\\(\\quad 49 \\)</v>
      </c>
      <c r="F387" s="50" t="s">
        <v>62</v>
      </c>
      <c r="G387" s="50"/>
      <c r="H387" s="50"/>
      <c r="I387" s="89" t="str">
        <f t="shared" ca="1" si="62"/>
        <v>INSERT INTO math(tangen,question,answer,editor,date,count) VALUES('m2500','\\(\\quad 2352　÷　48　=　 \\)','\\(\\quad 49 \\)','harazono',NOW(),0);</v>
      </c>
      <c r="J387" s="78" t="s">
        <v>229</v>
      </c>
      <c r="K387" s="1">
        <f t="shared" ca="1" si="63"/>
        <v>2352</v>
      </c>
      <c r="L387" t="s">
        <v>241</v>
      </c>
      <c r="M387" s="1">
        <f t="shared" ca="1" si="64"/>
        <v>48</v>
      </c>
      <c r="N387" t="s">
        <v>234</v>
      </c>
      <c r="O387" t="s">
        <v>230</v>
      </c>
      <c r="P387" s="78" t="s">
        <v>229</v>
      </c>
      <c r="Q387" s="1">
        <f t="shared" ca="1" si="65"/>
        <v>49</v>
      </c>
      <c r="T387" t="s">
        <v>230</v>
      </c>
      <c r="U387" t="str">
        <f t="shared" ref="U387:U450" ca="1" si="66">J387&amp;K387&amp;L387&amp;M387&amp;N387&amp;O387</f>
        <v>\\(\\quad 2352　÷　48　=　 \\)</v>
      </c>
      <c r="V387" t="str">
        <f t="shared" ref="V387:V450" ca="1" si="67">P387&amp;Q387&amp;R387&amp;S387&amp;T387</f>
        <v>\\(\\quad 49 \\)</v>
      </c>
    </row>
    <row r="388" spans="1:22" x14ac:dyDescent="0.55000000000000004">
      <c r="A388" s="51" t="s">
        <v>60</v>
      </c>
      <c r="C388" s="50" t="s">
        <v>172</v>
      </c>
      <c r="D388" s="50" t="str">
        <f t="shared" ca="1" si="60"/>
        <v>\\(\\quad 4365　÷　97　=　 \\)</v>
      </c>
      <c r="E388" s="50" t="str">
        <f t="shared" ca="1" si="61"/>
        <v>\\(\\quad 45 \\)</v>
      </c>
      <c r="F388" s="50" t="s">
        <v>62</v>
      </c>
      <c r="G388" s="50"/>
      <c r="H388" s="50"/>
      <c r="I388" s="89" t="str">
        <f t="shared" ca="1" si="62"/>
        <v>INSERT INTO math(tangen,question,answer,editor,date,count) VALUES('m2500','\\(\\quad 4365　÷　97　=　 \\)','\\(\\quad 45 \\)','harazono',NOW(),0);</v>
      </c>
      <c r="J388" s="78" t="s">
        <v>229</v>
      </c>
      <c r="K388" s="1">
        <f t="shared" ca="1" si="63"/>
        <v>4365</v>
      </c>
      <c r="L388" t="s">
        <v>241</v>
      </c>
      <c r="M388" s="1">
        <f t="shared" ca="1" si="64"/>
        <v>97</v>
      </c>
      <c r="N388" t="s">
        <v>234</v>
      </c>
      <c r="O388" t="s">
        <v>230</v>
      </c>
      <c r="P388" s="78" t="s">
        <v>229</v>
      </c>
      <c r="Q388" s="1">
        <f t="shared" ca="1" si="65"/>
        <v>45</v>
      </c>
      <c r="T388" t="s">
        <v>230</v>
      </c>
      <c r="U388" t="str">
        <f t="shared" ca="1" si="66"/>
        <v>\\(\\quad 4365　÷　97　=　 \\)</v>
      </c>
      <c r="V388" t="str">
        <f t="shared" ca="1" si="67"/>
        <v>\\(\\quad 45 \\)</v>
      </c>
    </row>
    <row r="389" spans="1:22" x14ac:dyDescent="0.55000000000000004">
      <c r="A389" s="51" t="s">
        <v>60</v>
      </c>
      <c r="C389" s="50" t="s">
        <v>172</v>
      </c>
      <c r="D389" s="50" t="str">
        <f t="shared" ca="1" si="60"/>
        <v>\\(\\quad 1856　÷　29　=　 \\)</v>
      </c>
      <c r="E389" s="50" t="str">
        <f t="shared" ca="1" si="61"/>
        <v>\\(\\quad 64 \\)</v>
      </c>
      <c r="F389" s="50" t="s">
        <v>62</v>
      </c>
      <c r="G389" s="50"/>
      <c r="H389" s="50"/>
      <c r="I389" s="89" t="str">
        <f t="shared" ca="1" si="62"/>
        <v>INSERT INTO math(tangen,question,answer,editor,date,count) VALUES('m2500','\\(\\quad 1856　÷　29　=　 \\)','\\(\\quad 64 \\)','harazono',NOW(),0);</v>
      </c>
      <c r="J389" s="78" t="s">
        <v>229</v>
      </c>
      <c r="K389" s="1">
        <f t="shared" ca="1" si="63"/>
        <v>1856</v>
      </c>
      <c r="L389" t="s">
        <v>241</v>
      </c>
      <c r="M389" s="1">
        <f t="shared" ca="1" si="64"/>
        <v>29</v>
      </c>
      <c r="N389" t="s">
        <v>234</v>
      </c>
      <c r="O389" t="s">
        <v>230</v>
      </c>
      <c r="P389" s="78" t="s">
        <v>229</v>
      </c>
      <c r="Q389" s="1">
        <f t="shared" ca="1" si="65"/>
        <v>64</v>
      </c>
      <c r="T389" t="s">
        <v>230</v>
      </c>
      <c r="U389" t="str">
        <f t="shared" ca="1" si="66"/>
        <v>\\(\\quad 1856　÷　29　=　 \\)</v>
      </c>
      <c r="V389" t="str">
        <f t="shared" ca="1" si="67"/>
        <v>\\(\\quad 64 \\)</v>
      </c>
    </row>
    <row r="390" spans="1:22" x14ac:dyDescent="0.55000000000000004">
      <c r="A390" s="51" t="s">
        <v>60</v>
      </c>
      <c r="C390" s="50" t="s">
        <v>172</v>
      </c>
      <c r="D390" s="50" t="str">
        <f t="shared" ca="1" si="60"/>
        <v>\\(\\quad 3078　÷　81　=　 \\)</v>
      </c>
      <c r="E390" s="50" t="str">
        <f t="shared" ca="1" si="61"/>
        <v>\\(\\quad 38 \\)</v>
      </c>
      <c r="F390" s="50" t="s">
        <v>62</v>
      </c>
      <c r="G390" s="50"/>
      <c r="H390" s="50"/>
      <c r="I390" s="89" t="str">
        <f t="shared" ca="1" si="62"/>
        <v>INSERT INTO math(tangen,question,answer,editor,date,count) VALUES('m2500','\\(\\quad 3078　÷　81　=　 \\)','\\(\\quad 38 \\)','harazono',NOW(),0);</v>
      </c>
      <c r="J390" s="78" t="s">
        <v>229</v>
      </c>
      <c r="K390" s="1">
        <f t="shared" ca="1" si="63"/>
        <v>3078</v>
      </c>
      <c r="L390" t="s">
        <v>241</v>
      </c>
      <c r="M390" s="1">
        <f t="shared" ca="1" si="64"/>
        <v>81</v>
      </c>
      <c r="N390" t="s">
        <v>234</v>
      </c>
      <c r="O390" t="s">
        <v>230</v>
      </c>
      <c r="P390" s="78" t="s">
        <v>229</v>
      </c>
      <c r="Q390" s="1">
        <f t="shared" ca="1" si="65"/>
        <v>38</v>
      </c>
      <c r="T390" t="s">
        <v>230</v>
      </c>
      <c r="U390" t="str">
        <f t="shared" ca="1" si="66"/>
        <v>\\(\\quad 3078　÷　81　=　 \\)</v>
      </c>
      <c r="V390" t="str">
        <f t="shared" ca="1" si="67"/>
        <v>\\(\\quad 38 \\)</v>
      </c>
    </row>
    <row r="391" spans="1:22" x14ac:dyDescent="0.55000000000000004">
      <c r="A391" s="51" t="s">
        <v>60</v>
      </c>
      <c r="C391" s="50" t="s">
        <v>172</v>
      </c>
      <c r="D391" s="50" t="str">
        <f t="shared" ca="1" si="60"/>
        <v>\\(\\quad 7568　÷　88　=　 \\)</v>
      </c>
      <c r="E391" s="50" t="str">
        <f t="shared" ca="1" si="61"/>
        <v>\\(\\quad 86 \\)</v>
      </c>
      <c r="F391" s="50" t="s">
        <v>62</v>
      </c>
      <c r="G391" s="50"/>
      <c r="H391" s="50"/>
      <c r="I391" s="89" t="str">
        <f t="shared" ca="1" si="62"/>
        <v>INSERT INTO math(tangen,question,answer,editor,date,count) VALUES('m2500','\\(\\quad 7568　÷　88　=　 \\)','\\(\\quad 86 \\)','harazono',NOW(),0);</v>
      </c>
      <c r="J391" s="78" t="s">
        <v>229</v>
      </c>
      <c r="K391" s="1">
        <f t="shared" ca="1" si="63"/>
        <v>7568</v>
      </c>
      <c r="L391" t="s">
        <v>241</v>
      </c>
      <c r="M391" s="1">
        <f t="shared" ca="1" si="64"/>
        <v>88</v>
      </c>
      <c r="N391" t="s">
        <v>234</v>
      </c>
      <c r="O391" t="s">
        <v>230</v>
      </c>
      <c r="P391" s="78" t="s">
        <v>229</v>
      </c>
      <c r="Q391" s="1">
        <f t="shared" ca="1" si="65"/>
        <v>86</v>
      </c>
      <c r="T391" t="s">
        <v>230</v>
      </c>
      <c r="U391" t="str">
        <f t="shared" ca="1" si="66"/>
        <v>\\(\\quad 7568　÷　88　=　 \\)</v>
      </c>
      <c r="V391" t="str">
        <f t="shared" ca="1" si="67"/>
        <v>\\(\\quad 86 \\)</v>
      </c>
    </row>
    <row r="392" spans="1:22" x14ac:dyDescent="0.55000000000000004">
      <c r="A392" s="51" t="s">
        <v>60</v>
      </c>
      <c r="C392" s="50" t="s">
        <v>172</v>
      </c>
      <c r="D392" s="50" t="str">
        <f t="shared" ca="1" si="60"/>
        <v>\\(\\quad 1980　÷　90　=　 \\)</v>
      </c>
      <c r="E392" s="50" t="str">
        <f t="shared" ca="1" si="61"/>
        <v>\\(\\quad 22 \\)</v>
      </c>
      <c r="F392" s="50" t="s">
        <v>62</v>
      </c>
      <c r="G392" s="50"/>
      <c r="H392" s="50"/>
      <c r="I392" s="89" t="str">
        <f t="shared" ca="1" si="62"/>
        <v>INSERT INTO math(tangen,question,answer,editor,date,count) VALUES('m2500','\\(\\quad 1980　÷　90　=　 \\)','\\(\\quad 22 \\)','harazono',NOW(),0);</v>
      </c>
      <c r="J392" s="78" t="s">
        <v>229</v>
      </c>
      <c r="K392" s="1">
        <f t="shared" ca="1" si="63"/>
        <v>1980</v>
      </c>
      <c r="L392" t="s">
        <v>241</v>
      </c>
      <c r="M392" s="1">
        <f t="shared" ca="1" si="64"/>
        <v>90</v>
      </c>
      <c r="N392" t="s">
        <v>234</v>
      </c>
      <c r="O392" t="s">
        <v>230</v>
      </c>
      <c r="P392" s="78" t="s">
        <v>229</v>
      </c>
      <c r="Q392" s="1">
        <f t="shared" ca="1" si="65"/>
        <v>22</v>
      </c>
      <c r="T392" t="s">
        <v>230</v>
      </c>
      <c r="U392" t="str">
        <f t="shared" ca="1" si="66"/>
        <v>\\(\\quad 1980　÷　90　=　 \\)</v>
      </c>
      <c r="V392" t="str">
        <f t="shared" ca="1" si="67"/>
        <v>\\(\\quad 22 \\)</v>
      </c>
    </row>
    <row r="393" spans="1:22" x14ac:dyDescent="0.55000000000000004">
      <c r="A393" s="51" t="s">
        <v>60</v>
      </c>
      <c r="C393" s="50" t="s">
        <v>172</v>
      </c>
      <c r="D393" s="50" t="str">
        <f t="shared" ca="1" si="60"/>
        <v>\\(\\quad 2112　÷　32　=　 \\)</v>
      </c>
      <c r="E393" s="50" t="str">
        <f t="shared" ca="1" si="61"/>
        <v>\\(\\quad 66 \\)</v>
      </c>
      <c r="F393" s="50" t="s">
        <v>62</v>
      </c>
      <c r="G393" s="50"/>
      <c r="H393" s="50"/>
      <c r="I393" s="89" t="str">
        <f t="shared" ca="1" si="62"/>
        <v>INSERT INTO math(tangen,question,answer,editor,date,count) VALUES('m2500','\\(\\quad 2112　÷　32　=　 \\)','\\(\\quad 66 \\)','harazono',NOW(),0);</v>
      </c>
      <c r="J393" s="78" t="s">
        <v>229</v>
      </c>
      <c r="K393" s="1">
        <f t="shared" ca="1" si="63"/>
        <v>2112</v>
      </c>
      <c r="L393" t="s">
        <v>241</v>
      </c>
      <c r="M393" s="1">
        <f t="shared" ca="1" si="64"/>
        <v>32</v>
      </c>
      <c r="N393" t="s">
        <v>234</v>
      </c>
      <c r="O393" t="s">
        <v>230</v>
      </c>
      <c r="P393" s="78" t="s">
        <v>229</v>
      </c>
      <c r="Q393" s="1">
        <f t="shared" ca="1" si="65"/>
        <v>66</v>
      </c>
      <c r="T393" t="s">
        <v>230</v>
      </c>
      <c r="U393" t="str">
        <f t="shared" ca="1" si="66"/>
        <v>\\(\\quad 2112　÷　32　=　 \\)</v>
      </c>
      <c r="V393" t="str">
        <f t="shared" ca="1" si="67"/>
        <v>\\(\\quad 66 \\)</v>
      </c>
    </row>
    <row r="394" spans="1:22" x14ac:dyDescent="0.55000000000000004">
      <c r="A394" s="51" t="s">
        <v>60</v>
      </c>
      <c r="C394" s="50" t="s">
        <v>172</v>
      </c>
      <c r="D394" s="50" t="str">
        <f t="shared" ca="1" si="60"/>
        <v>\\(\\quad 2744　÷　28　=　 \\)</v>
      </c>
      <c r="E394" s="50" t="str">
        <f t="shared" ca="1" si="61"/>
        <v>\\(\\quad 98 \\)</v>
      </c>
      <c r="F394" s="50" t="s">
        <v>62</v>
      </c>
      <c r="G394" s="50"/>
      <c r="H394" s="50"/>
      <c r="I394" s="89" t="str">
        <f t="shared" ca="1" si="62"/>
        <v>INSERT INTO math(tangen,question,answer,editor,date,count) VALUES('m2500','\\(\\quad 2744　÷　28　=　 \\)','\\(\\quad 98 \\)','harazono',NOW(),0);</v>
      </c>
      <c r="J394" s="78" t="s">
        <v>229</v>
      </c>
      <c r="K394" s="1">
        <f t="shared" ca="1" si="63"/>
        <v>2744</v>
      </c>
      <c r="L394" t="s">
        <v>241</v>
      </c>
      <c r="M394" s="1">
        <f t="shared" ca="1" si="64"/>
        <v>28</v>
      </c>
      <c r="N394" t="s">
        <v>234</v>
      </c>
      <c r="O394" t="s">
        <v>230</v>
      </c>
      <c r="P394" s="78" t="s">
        <v>229</v>
      </c>
      <c r="Q394" s="1">
        <f t="shared" ca="1" si="65"/>
        <v>98</v>
      </c>
      <c r="T394" t="s">
        <v>230</v>
      </c>
      <c r="U394" t="str">
        <f t="shared" ca="1" si="66"/>
        <v>\\(\\quad 2744　÷　28　=　 \\)</v>
      </c>
      <c r="V394" t="str">
        <f t="shared" ca="1" si="67"/>
        <v>\\(\\quad 98 \\)</v>
      </c>
    </row>
    <row r="395" spans="1:22" x14ac:dyDescent="0.55000000000000004">
      <c r="A395" s="51" t="s">
        <v>60</v>
      </c>
      <c r="C395" s="50" t="s">
        <v>172</v>
      </c>
      <c r="D395" s="50" t="str">
        <f t="shared" ca="1" si="60"/>
        <v>\\(\\quad 920　÷　46　=　 \\)</v>
      </c>
      <c r="E395" s="50" t="str">
        <f t="shared" ca="1" si="61"/>
        <v>\\(\\quad 20 \\)</v>
      </c>
      <c r="F395" s="50" t="s">
        <v>62</v>
      </c>
      <c r="G395" s="50"/>
      <c r="H395" s="50"/>
      <c r="I395" s="89" t="str">
        <f t="shared" ca="1" si="62"/>
        <v>INSERT INTO math(tangen,question,answer,editor,date,count) VALUES('m2500','\\(\\quad 920　÷　46　=　 \\)','\\(\\quad 20 \\)','harazono',NOW(),0);</v>
      </c>
      <c r="J395" s="78" t="s">
        <v>229</v>
      </c>
      <c r="K395" s="1">
        <f t="shared" ca="1" si="63"/>
        <v>920</v>
      </c>
      <c r="L395" t="s">
        <v>241</v>
      </c>
      <c r="M395" s="1">
        <f t="shared" ca="1" si="64"/>
        <v>46</v>
      </c>
      <c r="N395" t="s">
        <v>234</v>
      </c>
      <c r="O395" t="s">
        <v>230</v>
      </c>
      <c r="P395" s="78" t="s">
        <v>229</v>
      </c>
      <c r="Q395" s="1">
        <f t="shared" ca="1" si="65"/>
        <v>20</v>
      </c>
      <c r="T395" t="s">
        <v>230</v>
      </c>
      <c r="U395" t="str">
        <f t="shared" ca="1" si="66"/>
        <v>\\(\\quad 920　÷　46　=　 \\)</v>
      </c>
      <c r="V395" t="str">
        <f t="shared" ca="1" si="67"/>
        <v>\\(\\quad 20 \\)</v>
      </c>
    </row>
    <row r="396" spans="1:22" x14ac:dyDescent="0.55000000000000004">
      <c r="A396" s="51" t="s">
        <v>60</v>
      </c>
      <c r="C396" s="50" t="s">
        <v>172</v>
      </c>
      <c r="D396" s="50" t="str">
        <f t="shared" ca="1" si="60"/>
        <v>\\(\\quad 2508　÷　57　=　 \\)</v>
      </c>
      <c r="E396" s="50" t="str">
        <f t="shared" ca="1" si="61"/>
        <v>\\(\\quad 44 \\)</v>
      </c>
      <c r="F396" s="50" t="s">
        <v>62</v>
      </c>
      <c r="G396" s="50"/>
      <c r="H396" s="50"/>
      <c r="I396" s="89" t="str">
        <f t="shared" ca="1" si="62"/>
        <v>INSERT INTO math(tangen,question,answer,editor,date,count) VALUES('m2500','\\(\\quad 2508　÷　57　=　 \\)','\\(\\quad 44 \\)','harazono',NOW(),0);</v>
      </c>
      <c r="J396" s="78" t="s">
        <v>229</v>
      </c>
      <c r="K396" s="1">
        <f t="shared" ca="1" si="63"/>
        <v>2508</v>
      </c>
      <c r="L396" t="s">
        <v>241</v>
      </c>
      <c r="M396" s="1">
        <f t="shared" ca="1" si="64"/>
        <v>57</v>
      </c>
      <c r="N396" t="s">
        <v>234</v>
      </c>
      <c r="O396" t="s">
        <v>230</v>
      </c>
      <c r="P396" s="78" t="s">
        <v>229</v>
      </c>
      <c r="Q396" s="1">
        <f t="shared" ca="1" si="65"/>
        <v>44</v>
      </c>
      <c r="T396" t="s">
        <v>230</v>
      </c>
      <c r="U396" t="str">
        <f t="shared" ca="1" si="66"/>
        <v>\\(\\quad 2508　÷　57　=　 \\)</v>
      </c>
      <c r="V396" t="str">
        <f t="shared" ca="1" si="67"/>
        <v>\\(\\quad 44 \\)</v>
      </c>
    </row>
    <row r="397" spans="1:22" x14ac:dyDescent="0.55000000000000004">
      <c r="A397" s="51" t="s">
        <v>60</v>
      </c>
      <c r="C397" s="50" t="s">
        <v>172</v>
      </c>
      <c r="D397" s="50" t="str">
        <f t="shared" ca="1" si="60"/>
        <v>\\(\\quad 594　÷　11　=　 \\)</v>
      </c>
      <c r="E397" s="50" t="str">
        <f t="shared" ca="1" si="61"/>
        <v>\\(\\quad 54 \\)</v>
      </c>
      <c r="F397" s="50" t="s">
        <v>62</v>
      </c>
      <c r="G397" s="50"/>
      <c r="H397" s="50"/>
      <c r="I397" s="89" t="str">
        <f t="shared" ca="1" si="62"/>
        <v>INSERT INTO math(tangen,question,answer,editor,date,count) VALUES('m2500','\\(\\quad 594　÷　11　=　 \\)','\\(\\quad 54 \\)','harazono',NOW(),0);</v>
      </c>
      <c r="J397" s="78" t="s">
        <v>229</v>
      </c>
      <c r="K397" s="1">
        <f t="shared" ca="1" si="63"/>
        <v>594</v>
      </c>
      <c r="L397" t="s">
        <v>241</v>
      </c>
      <c r="M397" s="1">
        <f t="shared" ca="1" si="64"/>
        <v>11</v>
      </c>
      <c r="N397" t="s">
        <v>234</v>
      </c>
      <c r="O397" t="s">
        <v>230</v>
      </c>
      <c r="P397" s="78" t="s">
        <v>229</v>
      </c>
      <c r="Q397" s="1">
        <f t="shared" ca="1" si="65"/>
        <v>54</v>
      </c>
      <c r="T397" t="s">
        <v>230</v>
      </c>
      <c r="U397" t="str">
        <f t="shared" ca="1" si="66"/>
        <v>\\(\\quad 594　÷　11　=　 \\)</v>
      </c>
      <c r="V397" t="str">
        <f t="shared" ca="1" si="67"/>
        <v>\\(\\quad 54 \\)</v>
      </c>
    </row>
    <row r="398" spans="1:22" x14ac:dyDescent="0.55000000000000004">
      <c r="A398" s="51" t="s">
        <v>60</v>
      </c>
      <c r="C398" s="50" t="s">
        <v>172</v>
      </c>
      <c r="D398" s="50" t="str">
        <f t="shared" ca="1" si="60"/>
        <v>\\(\\quad 5952　÷　64　=　 \\)</v>
      </c>
      <c r="E398" s="50" t="str">
        <f t="shared" ca="1" si="61"/>
        <v>\\(\\quad 93 \\)</v>
      </c>
      <c r="F398" s="50" t="s">
        <v>62</v>
      </c>
      <c r="G398" s="50"/>
      <c r="H398" s="50"/>
      <c r="I398" s="89" t="str">
        <f t="shared" ca="1" si="62"/>
        <v>INSERT INTO math(tangen,question,answer,editor,date,count) VALUES('m2500','\\(\\quad 5952　÷　64　=　 \\)','\\(\\quad 93 \\)','harazono',NOW(),0);</v>
      </c>
      <c r="J398" s="78" t="s">
        <v>229</v>
      </c>
      <c r="K398" s="1">
        <f t="shared" ca="1" si="63"/>
        <v>5952</v>
      </c>
      <c r="L398" t="s">
        <v>241</v>
      </c>
      <c r="M398" s="1">
        <f t="shared" ca="1" si="64"/>
        <v>64</v>
      </c>
      <c r="N398" t="s">
        <v>234</v>
      </c>
      <c r="O398" t="s">
        <v>230</v>
      </c>
      <c r="P398" s="78" t="s">
        <v>229</v>
      </c>
      <c r="Q398" s="1">
        <f t="shared" ca="1" si="65"/>
        <v>93</v>
      </c>
      <c r="T398" t="s">
        <v>230</v>
      </c>
      <c r="U398" t="str">
        <f t="shared" ca="1" si="66"/>
        <v>\\(\\quad 5952　÷　64　=　 \\)</v>
      </c>
      <c r="V398" t="str">
        <f t="shared" ca="1" si="67"/>
        <v>\\(\\quad 93 \\)</v>
      </c>
    </row>
    <row r="399" spans="1:22" x14ac:dyDescent="0.55000000000000004">
      <c r="A399" s="51" t="s">
        <v>60</v>
      </c>
      <c r="C399" s="50" t="s">
        <v>172</v>
      </c>
      <c r="D399" s="50" t="str">
        <f t="shared" ca="1" si="60"/>
        <v>\\(\\quad 4680　÷　52　=　 \\)</v>
      </c>
      <c r="E399" s="50" t="str">
        <f t="shared" ca="1" si="61"/>
        <v>\\(\\quad 90 \\)</v>
      </c>
      <c r="F399" s="50" t="s">
        <v>62</v>
      </c>
      <c r="G399" s="50"/>
      <c r="H399" s="50"/>
      <c r="I399" s="89" t="str">
        <f t="shared" ca="1" si="62"/>
        <v>INSERT INTO math(tangen,question,answer,editor,date,count) VALUES('m2500','\\(\\quad 4680　÷　52　=　 \\)','\\(\\quad 90 \\)','harazono',NOW(),0);</v>
      </c>
      <c r="J399" s="78" t="s">
        <v>229</v>
      </c>
      <c r="K399" s="1">
        <f t="shared" ca="1" si="63"/>
        <v>4680</v>
      </c>
      <c r="L399" t="s">
        <v>241</v>
      </c>
      <c r="M399" s="1">
        <f t="shared" ca="1" si="64"/>
        <v>52</v>
      </c>
      <c r="N399" t="s">
        <v>234</v>
      </c>
      <c r="O399" t="s">
        <v>230</v>
      </c>
      <c r="P399" s="78" t="s">
        <v>229</v>
      </c>
      <c r="Q399" s="1">
        <f t="shared" ca="1" si="65"/>
        <v>90</v>
      </c>
      <c r="T399" t="s">
        <v>230</v>
      </c>
      <c r="U399" t="str">
        <f t="shared" ca="1" si="66"/>
        <v>\\(\\quad 4680　÷　52　=　 \\)</v>
      </c>
      <c r="V399" t="str">
        <f t="shared" ca="1" si="67"/>
        <v>\\(\\quad 90 \\)</v>
      </c>
    </row>
    <row r="400" spans="1:22" x14ac:dyDescent="0.55000000000000004">
      <c r="A400" s="51" t="s">
        <v>60</v>
      </c>
      <c r="C400" s="50" t="s">
        <v>172</v>
      </c>
      <c r="D400" s="50" t="str">
        <f t="shared" ca="1" si="60"/>
        <v>\\(\\quad 1581　÷　31　=　 \\)</v>
      </c>
      <c r="E400" s="50" t="str">
        <f t="shared" ca="1" si="61"/>
        <v>\\(\\quad 51 \\)</v>
      </c>
      <c r="F400" s="50" t="s">
        <v>62</v>
      </c>
      <c r="G400" s="50"/>
      <c r="H400" s="50"/>
      <c r="I400" s="89" t="str">
        <f t="shared" ca="1" si="62"/>
        <v>INSERT INTO math(tangen,question,answer,editor,date,count) VALUES('m2500','\\(\\quad 1581　÷　31　=　 \\)','\\(\\quad 51 \\)','harazono',NOW(),0);</v>
      </c>
      <c r="J400" s="78" t="s">
        <v>229</v>
      </c>
      <c r="K400" s="1">
        <f t="shared" ca="1" si="63"/>
        <v>1581</v>
      </c>
      <c r="L400" t="s">
        <v>241</v>
      </c>
      <c r="M400" s="1">
        <f t="shared" ca="1" si="64"/>
        <v>31</v>
      </c>
      <c r="N400" t="s">
        <v>234</v>
      </c>
      <c r="O400" t="s">
        <v>230</v>
      </c>
      <c r="P400" s="78" t="s">
        <v>229</v>
      </c>
      <c r="Q400" s="1">
        <f t="shared" ca="1" si="65"/>
        <v>51</v>
      </c>
      <c r="T400" t="s">
        <v>230</v>
      </c>
      <c r="U400" t="str">
        <f t="shared" ca="1" si="66"/>
        <v>\\(\\quad 1581　÷　31　=　 \\)</v>
      </c>
      <c r="V400" t="str">
        <f t="shared" ca="1" si="67"/>
        <v>\\(\\quad 51 \\)</v>
      </c>
    </row>
    <row r="401" spans="1:22" x14ac:dyDescent="0.55000000000000004">
      <c r="A401" s="51" t="s">
        <v>60</v>
      </c>
      <c r="C401" s="50" t="s">
        <v>172</v>
      </c>
      <c r="D401" s="50" t="str">
        <f t="shared" ca="1" si="60"/>
        <v>\\(\\quad 2639　÷　29　=　 \\)</v>
      </c>
      <c r="E401" s="50" t="str">
        <f t="shared" ca="1" si="61"/>
        <v>\\(\\quad 91 \\)</v>
      </c>
      <c r="F401" s="50" t="s">
        <v>62</v>
      </c>
      <c r="G401" s="50"/>
      <c r="H401" s="50"/>
      <c r="I401" s="89" t="str">
        <f t="shared" ca="1" si="62"/>
        <v>INSERT INTO math(tangen,question,answer,editor,date,count) VALUES('m2500','\\(\\quad 2639　÷　29　=　 \\)','\\(\\quad 91 \\)','harazono',NOW(),0);</v>
      </c>
      <c r="J401" s="78" t="s">
        <v>229</v>
      </c>
      <c r="K401" s="1">
        <f t="shared" ca="1" si="63"/>
        <v>2639</v>
      </c>
      <c r="L401" t="s">
        <v>241</v>
      </c>
      <c r="M401" s="1">
        <f t="shared" ca="1" si="64"/>
        <v>29</v>
      </c>
      <c r="N401" t="s">
        <v>234</v>
      </c>
      <c r="O401" t="s">
        <v>230</v>
      </c>
      <c r="P401" s="78" t="s">
        <v>229</v>
      </c>
      <c r="Q401" s="1">
        <f t="shared" ca="1" si="65"/>
        <v>91</v>
      </c>
      <c r="T401" t="s">
        <v>230</v>
      </c>
      <c r="U401" t="str">
        <f t="shared" ca="1" si="66"/>
        <v>\\(\\quad 2639　÷　29　=　 \\)</v>
      </c>
      <c r="V401" t="str">
        <f t="shared" ca="1" si="67"/>
        <v>\\(\\quad 91 \\)</v>
      </c>
    </row>
    <row r="402" spans="1:22" x14ac:dyDescent="0.55000000000000004">
      <c r="A402" s="51" t="s">
        <v>60</v>
      </c>
      <c r="C402" s="50" t="s">
        <v>172</v>
      </c>
      <c r="D402" s="50" t="str">
        <f t="shared" ca="1" si="60"/>
        <v>\\(\\quad 276　÷　12　=　 \\)</v>
      </c>
      <c r="E402" s="50" t="str">
        <f t="shared" ca="1" si="61"/>
        <v>\\(\\quad 23 \\)</v>
      </c>
      <c r="F402" s="50" t="s">
        <v>62</v>
      </c>
      <c r="G402" s="50"/>
      <c r="H402" s="50"/>
      <c r="I402" s="89" t="str">
        <f t="shared" ca="1" si="62"/>
        <v>INSERT INTO math(tangen,question,answer,editor,date,count) VALUES('m2500','\\(\\quad 276　÷　12　=　 \\)','\\(\\quad 23 \\)','harazono',NOW(),0);</v>
      </c>
      <c r="J402" s="78" t="s">
        <v>229</v>
      </c>
      <c r="K402" s="1">
        <f t="shared" ca="1" si="63"/>
        <v>276</v>
      </c>
      <c r="L402" t="s">
        <v>241</v>
      </c>
      <c r="M402" s="1">
        <f t="shared" ca="1" si="64"/>
        <v>12</v>
      </c>
      <c r="N402" t="s">
        <v>234</v>
      </c>
      <c r="O402" t="s">
        <v>230</v>
      </c>
      <c r="P402" s="78" t="s">
        <v>229</v>
      </c>
      <c r="Q402" s="1">
        <f t="shared" ca="1" si="65"/>
        <v>23</v>
      </c>
      <c r="T402" t="s">
        <v>230</v>
      </c>
      <c r="U402" t="str">
        <f t="shared" ca="1" si="66"/>
        <v>\\(\\quad 276　÷　12　=　 \\)</v>
      </c>
      <c r="V402" t="str">
        <f t="shared" ca="1" si="67"/>
        <v>\\(\\quad 23 \\)</v>
      </c>
    </row>
    <row r="403" spans="1:22" x14ac:dyDescent="0.55000000000000004">
      <c r="A403" s="51" t="s">
        <v>60</v>
      </c>
      <c r="C403" s="50" t="s">
        <v>172</v>
      </c>
      <c r="D403" s="50" t="str">
        <f t="shared" ca="1" si="60"/>
        <v>\\(\\quad 960　÷　12　=　 \\)</v>
      </c>
      <c r="E403" s="50" t="str">
        <f t="shared" ca="1" si="61"/>
        <v>\\(\\quad 80 \\)</v>
      </c>
      <c r="F403" s="50" t="s">
        <v>62</v>
      </c>
      <c r="G403" s="50"/>
      <c r="H403" s="50"/>
      <c r="I403" s="89" t="str">
        <f t="shared" ca="1" si="62"/>
        <v>INSERT INTO math(tangen,question,answer,editor,date,count) VALUES('m2500','\\(\\quad 960　÷　12　=　 \\)','\\(\\quad 80 \\)','harazono',NOW(),0);</v>
      </c>
      <c r="J403" s="78" t="s">
        <v>229</v>
      </c>
      <c r="K403" s="1">
        <f t="shared" ca="1" si="63"/>
        <v>960</v>
      </c>
      <c r="L403" t="s">
        <v>241</v>
      </c>
      <c r="M403" s="1">
        <f t="shared" ca="1" si="64"/>
        <v>12</v>
      </c>
      <c r="N403" t="s">
        <v>234</v>
      </c>
      <c r="O403" t="s">
        <v>230</v>
      </c>
      <c r="P403" s="78" t="s">
        <v>229</v>
      </c>
      <c r="Q403" s="1">
        <f t="shared" ca="1" si="65"/>
        <v>80</v>
      </c>
      <c r="T403" t="s">
        <v>230</v>
      </c>
      <c r="U403" t="str">
        <f t="shared" ca="1" si="66"/>
        <v>\\(\\quad 960　÷　12　=　 \\)</v>
      </c>
      <c r="V403" t="str">
        <f t="shared" ca="1" si="67"/>
        <v>\\(\\quad 80 \\)</v>
      </c>
    </row>
    <row r="404" spans="1:22" x14ac:dyDescent="0.55000000000000004">
      <c r="A404" s="51" t="s">
        <v>60</v>
      </c>
      <c r="C404" s="50" t="s">
        <v>172</v>
      </c>
      <c r="D404" s="50" t="str">
        <f t="shared" ca="1" si="60"/>
        <v>\\(\\quad 3034　÷　37　=　 \\)</v>
      </c>
      <c r="E404" s="50" t="str">
        <f t="shared" ca="1" si="61"/>
        <v>\\(\\quad 82 \\)</v>
      </c>
      <c r="F404" s="50" t="s">
        <v>62</v>
      </c>
      <c r="G404" s="50"/>
      <c r="H404" s="50"/>
      <c r="I404" s="89" t="str">
        <f t="shared" ca="1" si="62"/>
        <v>INSERT INTO math(tangen,question,answer,editor,date,count) VALUES('m2500','\\(\\quad 3034　÷　37　=　 \\)','\\(\\quad 82 \\)','harazono',NOW(),0);</v>
      </c>
      <c r="J404" s="78" t="s">
        <v>229</v>
      </c>
      <c r="K404" s="1">
        <f t="shared" ca="1" si="63"/>
        <v>3034</v>
      </c>
      <c r="L404" t="s">
        <v>241</v>
      </c>
      <c r="M404" s="1">
        <f t="shared" ca="1" si="64"/>
        <v>37</v>
      </c>
      <c r="N404" t="s">
        <v>234</v>
      </c>
      <c r="O404" t="s">
        <v>230</v>
      </c>
      <c r="P404" s="78" t="s">
        <v>229</v>
      </c>
      <c r="Q404" s="1">
        <f t="shared" ca="1" si="65"/>
        <v>82</v>
      </c>
      <c r="T404" t="s">
        <v>230</v>
      </c>
      <c r="U404" t="str">
        <f t="shared" ca="1" si="66"/>
        <v>\\(\\quad 3034　÷　37　=　 \\)</v>
      </c>
      <c r="V404" t="str">
        <f t="shared" ca="1" si="67"/>
        <v>\\(\\quad 82 \\)</v>
      </c>
    </row>
    <row r="405" spans="1:22" x14ac:dyDescent="0.55000000000000004">
      <c r="A405" s="51" t="s">
        <v>60</v>
      </c>
      <c r="C405" s="50" t="s">
        <v>172</v>
      </c>
      <c r="D405" s="50" t="str">
        <f t="shared" ca="1" si="60"/>
        <v>\\(\\quad 468　÷　18　=　 \\)</v>
      </c>
      <c r="E405" s="50" t="str">
        <f t="shared" ca="1" si="61"/>
        <v>\\(\\quad 26 \\)</v>
      </c>
      <c r="F405" s="50" t="s">
        <v>62</v>
      </c>
      <c r="G405" s="50"/>
      <c r="H405" s="50"/>
      <c r="I405" s="89" t="str">
        <f t="shared" ca="1" si="62"/>
        <v>INSERT INTO math(tangen,question,answer,editor,date,count) VALUES('m2500','\\(\\quad 468　÷　18　=　 \\)','\\(\\quad 26 \\)','harazono',NOW(),0);</v>
      </c>
      <c r="J405" s="78" t="s">
        <v>229</v>
      </c>
      <c r="K405" s="1">
        <f t="shared" ca="1" si="63"/>
        <v>468</v>
      </c>
      <c r="L405" t="s">
        <v>241</v>
      </c>
      <c r="M405" s="1">
        <f t="shared" ca="1" si="64"/>
        <v>18</v>
      </c>
      <c r="N405" t="s">
        <v>234</v>
      </c>
      <c r="O405" t="s">
        <v>230</v>
      </c>
      <c r="P405" s="78" t="s">
        <v>229</v>
      </c>
      <c r="Q405" s="1">
        <f t="shared" ca="1" si="65"/>
        <v>26</v>
      </c>
      <c r="T405" t="s">
        <v>230</v>
      </c>
      <c r="U405" t="str">
        <f t="shared" ca="1" si="66"/>
        <v>\\(\\quad 468　÷　18　=　 \\)</v>
      </c>
      <c r="V405" t="str">
        <f t="shared" ca="1" si="67"/>
        <v>\\(\\quad 26 \\)</v>
      </c>
    </row>
    <row r="406" spans="1:22" x14ac:dyDescent="0.55000000000000004">
      <c r="A406" s="51" t="s">
        <v>60</v>
      </c>
      <c r="C406" s="50" t="s">
        <v>172</v>
      </c>
      <c r="D406" s="50" t="str">
        <f t="shared" ca="1" si="60"/>
        <v>\\(\\quad 3844　÷　62　=　 \\)</v>
      </c>
      <c r="E406" s="50" t="str">
        <f t="shared" ca="1" si="61"/>
        <v>\\(\\quad 62 \\)</v>
      </c>
      <c r="F406" s="50" t="s">
        <v>62</v>
      </c>
      <c r="G406" s="50"/>
      <c r="H406" s="50"/>
      <c r="I406" s="89" t="str">
        <f t="shared" ca="1" si="62"/>
        <v>INSERT INTO math(tangen,question,answer,editor,date,count) VALUES('m2500','\\(\\quad 3844　÷　62　=　 \\)','\\(\\quad 62 \\)','harazono',NOW(),0);</v>
      </c>
      <c r="J406" s="78" t="s">
        <v>229</v>
      </c>
      <c r="K406" s="1">
        <f t="shared" ca="1" si="63"/>
        <v>3844</v>
      </c>
      <c r="L406" t="s">
        <v>241</v>
      </c>
      <c r="M406" s="1">
        <f t="shared" ca="1" si="64"/>
        <v>62</v>
      </c>
      <c r="N406" t="s">
        <v>234</v>
      </c>
      <c r="O406" t="s">
        <v>230</v>
      </c>
      <c r="P406" s="78" t="s">
        <v>229</v>
      </c>
      <c r="Q406" s="1">
        <f t="shared" ca="1" si="65"/>
        <v>62</v>
      </c>
      <c r="T406" t="s">
        <v>230</v>
      </c>
      <c r="U406" t="str">
        <f t="shared" ca="1" si="66"/>
        <v>\\(\\quad 3844　÷　62　=　 \\)</v>
      </c>
      <c r="V406" t="str">
        <f t="shared" ca="1" si="67"/>
        <v>\\(\\quad 62 \\)</v>
      </c>
    </row>
    <row r="407" spans="1:22" x14ac:dyDescent="0.55000000000000004">
      <c r="A407" s="51" t="s">
        <v>60</v>
      </c>
      <c r="C407" s="50" t="s">
        <v>172</v>
      </c>
      <c r="D407" s="50" t="str">
        <f t="shared" ca="1" si="60"/>
        <v>\\(\\quad 1462　÷　43　=　 \\)</v>
      </c>
      <c r="E407" s="50" t="str">
        <f t="shared" ca="1" si="61"/>
        <v>\\(\\quad 34 \\)</v>
      </c>
      <c r="F407" s="50" t="s">
        <v>62</v>
      </c>
      <c r="G407" s="50"/>
      <c r="H407" s="50"/>
      <c r="I407" s="89" t="str">
        <f t="shared" ca="1" si="62"/>
        <v>INSERT INTO math(tangen,question,answer,editor,date,count) VALUES('m2500','\\(\\quad 1462　÷　43　=　 \\)','\\(\\quad 34 \\)','harazono',NOW(),0);</v>
      </c>
      <c r="J407" s="78" t="s">
        <v>229</v>
      </c>
      <c r="K407" s="1">
        <f t="shared" ca="1" si="63"/>
        <v>1462</v>
      </c>
      <c r="L407" t="s">
        <v>241</v>
      </c>
      <c r="M407" s="1">
        <f t="shared" ca="1" si="64"/>
        <v>43</v>
      </c>
      <c r="N407" t="s">
        <v>234</v>
      </c>
      <c r="O407" t="s">
        <v>230</v>
      </c>
      <c r="P407" s="78" t="s">
        <v>229</v>
      </c>
      <c r="Q407" s="1">
        <f t="shared" ca="1" si="65"/>
        <v>34</v>
      </c>
      <c r="T407" t="s">
        <v>230</v>
      </c>
      <c r="U407" t="str">
        <f t="shared" ca="1" si="66"/>
        <v>\\(\\quad 1462　÷　43　=　 \\)</v>
      </c>
      <c r="V407" t="str">
        <f t="shared" ca="1" si="67"/>
        <v>\\(\\quad 34 \\)</v>
      </c>
    </row>
    <row r="408" spans="1:22" x14ac:dyDescent="0.55000000000000004">
      <c r="A408" s="51" t="s">
        <v>60</v>
      </c>
      <c r="C408" s="50" t="s">
        <v>172</v>
      </c>
      <c r="D408" s="50" t="str">
        <f t="shared" ca="1" si="60"/>
        <v>\\(\\quad 4256　÷　76　=　 \\)</v>
      </c>
      <c r="E408" s="50" t="str">
        <f t="shared" ca="1" si="61"/>
        <v>\\(\\quad 56 \\)</v>
      </c>
      <c r="F408" s="50" t="s">
        <v>62</v>
      </c>
      <c r="G408" s="50"/>
      <c r="H408" s="50"/>
      <c r="I408" s="89" t="str">
        <f t="shared" ca="1" si="62"/>
        <v>INSERT INTO math(tangen,question,answer,editor,date,count) VALUES('m2500','\\(\\quad 4256　÷　76　=　 \\)','\\(\\quad 56 \\)','harazono',NOW(),0);</v>
      </c>
      <c r="J408" s="78" t="s">
        <v>229</v>
      </c>
      <c r="K408" s="1">
        <f t="shared" ca="1" si="63"/>
        <v>4256</v>
      </c>
      <c r="L408" t="s">
        <v>241</v>
      </c>
      <c r="M408" s="1">
        <f t="shared" ca="1" si="64"/>
        <v>76</v>
      </c>
      <c r="N408" t="s">
        <v>234</v>
      </c>
      <c r="O408" t="s">
        <v>230</v>
      </c>
      <c r="P408" s="78" t="s">
        <v>229</v>
      </c>
      <c r="Q408" s="1">
        <f t="shared" ca="1" si="65"/>
        <v>56</v>
      </c>
      <c r="T408" t="s">
        <v>230</v>
      </c>
      <c r="U408" t="str">
        <f t="shared" ca="1" si="66"/>
        <v>\\(\\quad 4256　÷　76　=　 \\)</v>
      </c>
      <c r="V408" t="str">
        <f t="shared" ca="1" si="67"/>
        <v>\\(\\quad 56 \\)</v>
      </c>
    </row>
    <row r="409" spans="1:22" x14ac:dyDescent="0.55000000000000004">
      <c r="A409" s="51" t="s">
        <v>60</v>
      </c>
      <c r="C409" s="50" t="s">
        <v>172</v>
      </c>
      <c r="D409" s="50" t="str">
        <f t="shared" ca="1" si="60"/>
        <v>\\(\\quad 3312　÷　46　=　 \\)</v>
      </c>
      <c r="E409" s="50" t="str">
        <f t="shared" ca="1" si="61"/>
        <v>\\(\\quad 72 \\)</v>
      </c>
      <c r="F409" s="50" t="s">
        <v>62</v>
      </c>
      <c r="G409" s="50"/>
      <c r="H409" s="50"/>
      <c r="I409" s="89" t="str">
        <f t="shared" ca="1" si="62"/>
        <v>INSERT INTO math(tangen,question,answer,editor,date,count) VALUES('m2500','\\(\\quad 3312　÷　46　=　 \\)','\\(\\quad 72 \\)','harazono',NOW(),0);</v>
      </c>
      <c r="J409" s="78" t="s">
        <v>229</v>
      </c>
      <c r="K409" s="1">
        <f t="shared" ca="1" si="63"/>
        <v>3312</v>
      </c>
      <c r="L409" t="s">
        <v>241</v>
      </c>
      <c r="M409" s="1">
        <f t="shared" ca="1" si="64"/>
        <v>46</v>
      </c>
      <c r="N409" t="s">
        <v>234</v>
      </c>
      <c r="O409" t="s">
        <v>230</v>
      </c>
      <c r="P409" s="78" t="s">
        <v>229</v>
      </c>
      <c r="Q409" s="1">
        <f t="shared" ca="1" si="65"/>
        <v>72</v>
      </c>
      <c r="T409" t="s">
        <v>230</v>
      </c>
      <c r="U409" t="str">
        <f t="shared" ca="1" si="66"/>
        <v>\\(\\quad 3312　÷　46　=　 \\)</v>
      </c>
      <c r="V409" t="str">
        <f t="shared" ca="1" si="67"/>
        <v>\\(\\quad 72 \\)</v>
      </c>
    </row>
    <row r="410" spans="1:22" x14ac:dyDescent="0.55000000000000004">
      <c r="A410" s="51" t="s">
        <v>60</v>
      </c>
      <c r="C410" s="50" t="s">
        <v>172</v>
      </c>
      <c r="D410" s="50" t="str">
        <f t="shared" ca="1" si="60"/>
        <v>\\(\\quad 1276　÷　44　=　 \\)</v>
      </c>
      <c r="E410" s="50" t="str">
        <f t="shared" ca="1" si="61"/>
        <v>\\(\\quad 29 \\)</v>
      </c>
      <c r="F410" s="50" t="s">
        <v>62</v>
      </c>
      <c r="G410" s="50"/>
      <c r="H410" s="50"/>
      <c r="I410" s="89" t="str">
        <f t="shared" ca="1" si="62"/>
        <v>INSERT INTO math(tangen,question,answer,editor,date,count) VALUES('m2500','\\(\\quad 1276　÷　44　=　 \\)','\\(\\quad 29 \\)','harazono',NOW(),0);</v>
      </c>
      <c r="J410" s="78" t="s">
        <v>229</v>
      </c>
      <c r="K410" s="1">
        <f t="shared" ca="1" si="63"/>
        <v>1276</v>
      </c>
      <c r="L410" t="s">
        <v>241</v>
      </c>
      <c r="M410" s="1">
        <f t="shared" ca="1" si="64"/>
        <v>44</v>
      </c>
      <c r="N410" t="s">
        <v>234</v>
      </c>
      <c r="O410" t="s">
        <v>230</v>
      </c>
      <c r="P410" s="78" t="s">
        <v>229</v>
      </c>
      <c r="Q410" s="1">
        <f t="shared" ca="1" si="65"/>
        <v>29</v>
      </c>
      <c r="T410" t="s">
        <v>230</v>
      </c>
      <c r="U410" t="str">
        <f t="shared" ca="1" si="66"/>
        <v>\\(\\quad 1276　÷　44　=　 \\)</v>
      </c>
      <c r="V410" t="str">
        <f t="shared" ca="1" si="67"/>
        <v>\\(\\quad 29 \\)</v>
      </c>
    </row>
    <row r="411" spans="1:22" x14ac:dyDescent="0.55000000000000004">
      <c r="A411" s="51" t="s">
        <v>60</v>
      </c>
      <c r="C411" s="50" t="s">
        <v>172</v>
      </c>
      <c r="D411" s="50" t="str">
        <f t="shared" ca="1" si="60"/>
        <v>\\(\\quad 2755　÷　29　=　 \\)</v>
      </c>
      <c r="E411" s="50" t="str">
        <f t="shared" ca="1" si="61"/>
        <v>\\(\\quad 95 \\)</v>
      </c>
      <c r="F411" s="50" t="s">
        <v>62</v>
      </c>
      <c r="G411" s="50"/>
      <c r="H411" s="50"/>
      <c r="I411" s="89" t="str">
        <f t="shared" ca="1" si="62"/>
        <v>INSERT INTO math(tangen,question,answer,editor,date,count) VALUES('m2500','\\(\\quad 2755　÷　29　=　 \\)','\\(\\quad 95 \\)','harazono',NOW(),0);</v>
      </c>
      <c r="J411" s="78" t="s">
        <v>229</v>
      </c>
      <c r="K411" s="1">
        <f t="shared" ca="1" si="63"/>
        <v>2755</v>
      </c>
      <c r="L411" t="s">
        <v>241</v>
      </c>
      <c r="M411" s="1">
        <f t="shared" ca="1" si="64"/>
        <v>29</v>
      </c>
      <c r="N411" t="s">
        <v>234</v>
      </c>
      <c r="O411" t="s">
        <v>230</v>
      </c>
      <c r="P411" s="78" t="s">
        <v>229</v>
      </c>
      <c r="Q411" s="1">
        <f t="shared" ca="1" si="65"/>
        <v>95</v>
      </c>
      <c r="T411" t="s">
        <v>230</v>
      </c>
      <c r="U411" t="str">
        <f t="shared" ca="1" si="66"/>
        <v>\\(\\quad 2755　÷　29　=　 \\)</v>
      </c>
      <c r="V411" t="str">
        <f t="shared" ca="1" si="67"/>
        <v>\\(\\quad 95 \\)</v>
      </c>
    </row>
    <row r="412" spans="1:22" x14ac:dyDescent="0.55000000000000004">
      <c r="A412" s="51" t="s">
        <v>60</v>
      </c>
      <c r="C412" s="50" t="s">
        <v>172</v>
      </c>
      <c r="D412" s="50" t="str">
        <f t="shared" ca="1" si="60"/>
        <v>\\(\\quad 1742　÷　67　=　 \\)</v>
      </c>
      <c r="E412" s="50" t="str">
        <f t="shared" ca="1" si="61"/>
        <v>\\(\\quad 26 \\)</v>
      </c>
      <c r="F412" s="50" t="s">
        <v>62</v>
      </c>
      <c r="G412" s="50"/>
      <c r="H412" s="50"/>
      <c r="I412" s="89" t="str">
        <f t="shared" ca="1" si="62"/>
        <v>INSERT INTO math(tangen,question,answer,editor,date,count) VALUES('m2500','\\(\\quad 1742　÷　67　=　 \\)','\\(\\quad 26 \\)','harazono',NOW(),0);</v>
      </c>
      <c r="J412" s="78" t="s">
        <v>229</v>
      </c>
      <c r="K412" s="1">
        <f t="shared" ca="1" si="63"/>
        <v>1742</v>
      </c>
      <c r="L412" t="s">
        <v>241</v>
      </c>
      <c r="M412" s="1">
        <f t="shared" ca="1" si="64"/>
        <v>67</v>
      </c>
      <c r="N412" t="s">
        <v>234</v>
      </c>
      <c r="O412" t="s">
        <v>230</v>
      </c>
      <c r="P412" s="78" t="s">
        <v>229</v>
      </c>
      <c r="Q412" s="1">
        <f t="shared" ca="1" si="65"/>
        <v>26</v>
      </c>
      <c r="T412" t="s">
        <v>230</v>
      </c>
      <c r="U412" t="str">
        <f t="shared" ca="1" si="66"/>
        <v>\\(\\quad 1742　÷　67　=　 \\)</v>
      </c>
      <c r="V412" t="str">
        <f t="shared" ca="1" si="67"/>
        <v>\\(\\quad 26 \\)</v>
      </c>
    </row>
    <row r="413" spans="1:22" x14ac:dyDescent="0.55000000000000004">
      <c r="A413" s="51" t="s">
        <v>60</v>
      </c>
      <c r="C413" s="50" t="s">
        <v>172</v>
      </c>
      <c r="D413" s="50" t="str">
        <f t="shared" ca="1" si="60"/>
        <v>\\(\\quad 1710　÷　38　=　 \\)</v>
      </c>
      <c r="E413" s="50" t="str">
        <f t="shared" ca="1" si="61"/>
        <v>\\(\\quad 45 \\)</v>
      </c>
      <c r="F413" s="50" t="s">
        <v>62</v>
      </c>
      <c r="G413" s="50"/>
      <c r="H413" s="50"/>
      <c r="I413" s="89" t="str">
        <f t="shared" ca="1" si="62"/>
        <v>INSERT INTO math(tangen,question,answer,editor,date,count) VALUES('m2500','\\(\\quad 1710　÷　38　=　 \\)','\\(\\quad 45 \\)','harazono',NOW(),0);</v>
      </c>
      <c r="J413" s="78" t="s">
        <v>229</v>
      </c>
      <c r="K413" s="1">
        <f t="shared" ca="1" si="63"/>
        <v>1710</v>
      </c>
      <c r="L413" t="s">
        <v>241</v>
      </c>
      <c r="M413" s="1">
        <f t="shared" ca="1" si="64"/>
        <v>38</v>
      </c>
      <c r="N413" t="s">
        <v>234</v>
      </c>
      <c r="O413" t="s">
        <v>230</v>
      </c>
      <c r="P413" s="78" t="s">
        <v>229</v>
      </c>
      <c r="Q413" s="1">
        <f t="shared" ca="1" si="65"/>
        <v>45</v>
      </c>
      <c r="T413" t="s">
        <v>230</v>
      </c>
      <c r="U413" t="str">
        <f t="shared" ca="1" si="66"/>
        <v>\\(\\quad 1710　÷　38　=　 \\)</v>
      </c>
      <c r="V413" t="str">
        <f t="shared" ca="1" si="67"/>
        <v>\\(\\quad 45 \\)</v>
      </c>
    </row>
    <row r="414" spans="1:22" x14ac:dyDescent="0.55000000000000004">
      <c r="A414" s="51" t="s">
        <v>60</v>
      </c>
      <c r="C414" s="50" t="s">
        <v>172</v>
      </c>
      <c r="D414" s="50" t="str">
        <f t="shared" ca="1" si="60"/>
        <v>\\(\\quad 551　÷　19　=　 \\)</v>
      </c>
      <c r="E414" s="50" t="str">
        <f t="shared" ca="1" si="61"/>
        <v>\\(\\quad 29 \\)</v>
      </c>
      <c r="F414" s="50" t="s">
        <v>62</v>
      </c>
      <c r="G414" s="50"/>
      <c r="H414" s="50"/>
      <c r="I414" s="89" t="str">
        <f t="shared" ca="1" si="62"/>
        <v>INSERT INTO math(tangen,question,answer,editor,date,count) VALUES('m2500','\\(\\quad 551　÷　19　=　 \\)','\\(\\quad 29 \\)','harazono',NOW(),0);</v>
      </c>
      <c r="J414" s="78" t="s">
        <v>229</v>
      </c>
      <c r="K414" s="1">
        <f t="shared" ca="1" si="63"/>
        <v>551</v>
      </c>
      <c r="L414" t="s">
        <v>241</v>
      </c>
      <c r="M414" s="1">
        <f t="shared" ca="1" si="64"/>
        <v>19</v>
      </c>
      <c r="N414" t="s">
        <v>234</v>
      </c>
      <c r="O414" t="s">
        <v>230</v>
      </c>
      <c r="P414" s="78" t="s">
        <v>229</v>
      </c>
      <c r="Q414" s="1">
        <f t="shared" ca="1" si="65"/>
        <v>29</v>
      </c>
      <c r="T414" t="s">
        <v>230</v>
      </c>
      <c r="U414" t="str">
        <f t="shared" ca="1" si="66"/>
        <v>\\(\\quad 551　÷　19　=　 \\)</v>
      </c>
      <c r="V414" t="str">
        <f t="shared" ca="1" si="67"/>
        <v>\\(\\quad 29 \\)</v>
      </c>
    </row>
    <row r="415" spans="1:22" x14ac:dyDescent="0.55000000000000004">
      <c r="A415" s="51" t="s">
        <v>60</v>
      </c>
      <c r="C415" s="50" t="s">
        <v>172</v>
      </c>
      <c r="D415" s="50" t="str">
        <f t="shared" ca="1" si="60"/>
        <v>\\(\\quad 2989　÷　61　=　 \\)</v>
      </c>
      <c r="E415" s="50" t="str">
        <f t="shared" ca="1" si="61"/>
        <v>\\(\\quad 49 \\)</v>
      </c>
      <c r="F415" s="50" t="s">
        <v>62</v>
      </c>
      <c r="G415" s="50"/>
      <c r="H415" s="50"/>
      <c r="I415" s="89" t="str">
        <f t="shared" ca="1" si="62"/>
        <v>INSERT INTO math(tangen,question,answer,editor,date,count) VALUES('m2500','\\(\\quad 2989　÷　61　=　 \\)','\\(\\quad 49 \\)','harazono',NOW(),0);</v>
      </c>
      <c r="J415" s="78" t="s">
        <v>229</v>
      </c>
      <c r="K415" s="1">
        <f t="shared" ca="1" si="63"/>
        <v>2989</v>
      </c>
      <c r="L415" t="s">
        <v>241</v>
      </c>
      <c r="M415" s="1">
        <f t="shared" ca="1" si="64"/>
        <v>61</v>
      </c>
      <c r="N415" t="s">
        <v>234</v>
      </c>
      <c r="O415" t="s">
        <v>230</v>
      </c>
      <c r="P415" s="78" t="s">
        <v>229</v>
      </c>
      <c r="Q415" s="1">
        <f t="shared" ca="1" si="65"/>
        <v>49</v>
      </c>
      <c r="T415" t="s">
        <v>230</v>
      </c>
      <c r="U415" t="str">
        <f t="shared" ca="1" si="66"/>
        <v>\\(\\quad 2989　÷　61　=　 \\)</v>
      </c>
      <c r="V415" t="str">
        <f t="shared" ca="1" si="67"/>
        <v>\\(\\quad 49 \\)</v>
      </c>
    </row>
    <row r="416" spans="1:22" x14ac:dyDescent="0.55000000000000004">
      <c r="A416" s="51" t="s">
        <v>60</v>
      </c>
      <c r="C416" s="50" t="s">
        <v>172</v>
      </c>
      <c r="D416" s="50" t="str">
        <f t="shared" ca="1" si="60"/>
        <v>\\(\\quad 2080　÷　65　=　 \\)</v>
      </c>
      <c r="E416" s="50" t="str">
        <f t="shared" ca="1" si="61"/>
        <v>\\(\\quad 32 \\)</v>
      </c>
      <c r="F416" s="50" t="s">
        <v>62</v>
      </c>
      <c r="G416" s="50"/>
      <c r="H416" s="50"/>
      <c r="I416" s="89" t="str">
        <f t="shared" ca="1" si="62"/>
        <v>INSERT INTO math(tangen,question,answer,editor,date,count) VALUES('m2500','\\(\\quad 2080　÷　65　=　 \\)','\\(\\quad 32 \\)','harazono',NOW(),0);</v>
      </c>
      <c r="J416" s="78" t="s">
        <v>229</v>
      </c>
      <c r="K416" s="1">
        <f t="shared" ca="1" si="63"/>
        <v>2080</v>
      </c>
      <c r="L416" t="s">
        <v>241</v>
      </c>
      <c r="M416" s="1">
        <f t="shared" ca="1" si="64"/>
        <v>65</v>
      </c>
      <c r="N416" t="s">
        <v>234</v>
      </c>
      <c r="O416" t="s">
        <v>230</v>
      </c>
      <c r="P416" s="78" t="s">
        <v>229</v>
      </c>
      <c r="Q416" s="1">
        <f t="shared" ca="1" si="65"/>
        <v>32</v>
      </c>
      <c r="T416" t="s">
        <v>230</v>
      </c>
      <c r="U416" t="str">
        <f t="shared" ca="1" si="66"/>
        <v>\\(\\quad 2080　÷　65　=　 \\)</v>
      </c>
      <c r="V416" t="str">
        <f t="shared" ca="1" si="67"/>
        <v>\\(\\quad 32 \\)</v>
      </c>
    </row>
    <row r="417" spans="1:22" x14ac:dyDescent="0.55000000000000004">
      <c r="A417" s="51" t="s">
        <v>60</v>
      </c>
      <c r="C417" s="50" t="s">
        <v>172</v>
      </c>
      <c r="D417" s="50" t="str">
        <f t="shared" ca="1" si="60"/>
        <v>\\(\\quad 572　÷　11　=　 \\)</v>
      </c>
      <c r="E417" s="50" t="str">
        <f t="shared" ca="1" si="61"/>
        <v>\\(\\quad 52 \\)</v>
      </c>
      <c r="F417" s="50" t="s">
        <v>62</v>
      </c>
      <c r="G417" s="50"/>
      <c r="H417" s="50"/>
      <c r="I417" s="89" t="str">
        <f t="shared" ca="1" si="62"/>
        <v>INSERT INTO math(tangen,question,answer,editor,date,count) VALUES('m2500','\\(\\quad 572　÷　11　=　 \\)','\\(\\quad 52 \\)','harazono',NOW(),0);</v>
      </c>
      <c r="J417" s="78" t="s">
        <v>229</v>
      </c>
      <c r="K417" s="1">
        <f t="shared" ca="1" si="63"/>
        <v>572</v>
      </c>
      <c r="L417" t="s">
        <v>241</v>
      </c>
      <c r="M417" s="1">
        <f t="shared" ca="1" si="64"/>
        <v>11</v>
      </c>
      <c r="N417" t="s">
        <v>234</v>
      </c>
      <c r="O417" t="s">
        <v>230</v>
      </c>
      <c r="P417" s="78" t="s">
        <v>229</v>
      </c>
      <c r="Q417" s="1">
        <f t="shared" ca="1" si="65"/>
        <v>52</v>
      </c>
      <c r="T417" t="s">
        <v>230</v>
      </c>
      <c r="U417" t="str">
        <f t="shared" ca="1" si="66"/>
        <v>\\(\\quad 572　÷　11　=　 \\)</v>
      </c>
      <c r="V417" t="str">
        <f t="shared" ca="1" si="67"/>
        <v>\\(\\quad 52 \\)</v>
      </c>
    </row>
    <row r="418" spans="1:22" x14ac:dyDescent="0.55000000000000004">
      <c r="A418" s="51" t="s">
        <v>60</v>
      </c>
      <c r="C418" s="50" t="s">
        <v>172</v>
      </c>
      <c r="D418" s="50" t="str">
        <f t="shared" ca="1" si="60"/>
        <v>\\(\\quad 2911　÷　71　=　 \\)</v>
      </c>
      <c r="E418" s="50" t="str">
        <f t="shared" ca="1" si="61"/>
        <v>\\(\\quad 41 \\)</v>
      </c>
      <c r="F418" s="50" t="s">
        <v>62</v>
      </c>
      <c r="G418" s="50"/>
      <c r="H418" s="50"/>
      <c r="I418" s="89" t="str">
        <f t="shared" ca="1" si="62"/>
        <v>INSERT INTO math(tangen,question,answer,editor,date,count) VALUES('m2500','\\(\\quad 2911　÷　71　=　 \\)','\\(\\quad 41 \\)','harazono',NOW(),0);</v>
      </c>
      <c r="J418" s="78" t="s">
        <v>229</v>
      </c>
      <c r="K418" s="1">
        <f t="shared" ca="1" si="63"/>
        <v>2911</v>
      </c>
      <c r="L418" t="s">
        <v>241</v>
      </c>
      <c r="M418" s="1">
        <f t="shared" ca="1" si="64"/>
        <v>71</v>
      </c>
      <c r="N418" t="s">
        <v>234</v>
      </c>
      <c r="O418" t="s">
        <v>230</v>
      </c>
      <c r="P418" s="78" t="s">
        <v>229</v>
      </c>
      <c r="Q418" s="1">
        <f t="shared" ca="1" si="65"/>
        <v>41</v>
      </c>
      <c r="T418" t="s">
        <v>230</v>
      </c>
      <c r="U418" t="str">
        <f t="shared" ca="1" si="66"/>
        <v>\\(\\quad 2911　÷　71　=　 \\)</v>
      </c>
      <c r="V418" t="str">
        <f t="shared" ca="1" si="67"/>
        <v>\\(\\quad 41 \\)</v>
      </c>
    </row>
    <row r="419" spans="1:22" x14ac:dyDescent="0.55000000000000004">
      <c r="A419" s="51" t="s">
        <v>60</v>
      </c>
      <c r="C419" s="50" t="s">
        <v>172</v>
      </c>
      <c r="D419" s="50" t="str">
        <f t="shared" ca="1" si="60"/>
        <v>\\(\\quad 3174　÷　69　=　 \\)</v>
      </c>
      <c r="E419" s="50" t="str">
        <f t="shared" ca="1" si="61"/>
        <v>\\(\\quad 46 \\)</v>
      </c>
      <c r="F419" s="50" t="s">
        <v>62</v>
      </c>
      <c r="G419" s="50"/>
      <c r="H419" s="50"/>
      <c r="I419" s="89" t="str">
        <f t="shared" ca="1" si="62"/>
        <v>INSERT INTO math(tangen,question,answer,editor,date,count) VALUES('m2500','\\(\\quad 3174　÷　69　=　 \\)','\\(\\quad 46 \\)','harazono',NOW(),0);</v>
      </c>
      <c r="J419" s="78" t="s">
        <v>229</v>
      </c>
      <c r="K419" s="1">
        <f t="shared" ca="1" si="63"/>
        <v>3174</v>
      </c>
      <c r="L419" t="s">
        <v>241</v>
      </c>
      <c r="M419" s="1">
        <f t="shared" ca="1" si="64"/>
        <v>69</v>
      </c>
      <c r="N419" t="s">
        <v>234</v>
      </c>
      <c r="O419" t="s">
        <v>230</v>
      </c>
      <c r="P419" s="78" t="s">
        <v>229</v>
      </c>
      <c r="Q419" s="1">
        <f t="shared" ca="1" si="65"/>
        <v>46</v>
      </c>
      <c r="T419" t="s">
        <v>230</v>
      </c>
      <c r="U419" t="str">
        <f t="shared" ca="1" si="66"/>
        <v>\\(\\quad 3174　÷　69　=　 \\)</v>
      </c>
      <c r="V419" t="str">
        <f t="shared" ca="1" si="67"/>
        <v>\\(\\quad 46 \\)</v>
      </c>
    </row>
    <row r="420" spans="1:22" x14ac:dyDescent="0.55000000000000004">
      <c r="A420" s="51" t="s">
        <v>60</v>
      </c>
      <c r="C420" s="50" t="s">
        <v>172</v>
      </c>
      <c r="D420" s="50" t="str">
        <f t="shared" ca="1" si="60"/>
        <v>\\(\\quad 1152　÷　18　=　 \\)</v>
      </c>
      <c r="E420" s="50" t="str">
        <f t="shared" ca="1" si="61"/>
        <v>\\(\\quad 64 \\)</v>
      </c>
      <c r="F420" s="50" t="s">
        <v>62</v>
      </c>
      <c r="G420" s="50"/>
      <c r="H420" s="50"/>
      <c r="I420" s="89" t="str">
        <f t="shared" ca="1" si="62"/>
        <v>INSERT INTO math(tangen,question,answer,editor,date,count) VALUES('m2500','\\(\\quad 1152　÷　18　=　 \\)','\\(\\quad 64 \\)','harazono',NOW(),0);</v>
      </c>
      <c r="J420" s="78" t="s">
        <v>229</v>
      </c>
      <c r="K420" s="1">
        <f t="shared" ca="1" si="63"/>
        <v>1152</v>
      </c>
      <c r="L420" t="s">
        <v>241</v>
      </c>
      <c r="M420" s="1">
        <f t="shared" ca="1" si="64"/>
        <v>18</v>
      </c>
      <c r="N420" t="s">
        <v>234</v>
      </c>
      <c r="O420" t="s">
        <v>230</v>
      </c>
      <c r="P420" s="78" t="s">
        <v>229</v>
      </c>
      <c r="Q420" s="1">
        <f t="shared" ca="1" si="65"/>
        <v>64</v>
      </c>
      <c r="T420" t="s">
        <v>230</v>
      </c>
      <c r="U420" t="str">
        <f t="shared" ca="1" si="66"/>
        <v>\\(\\quad 1152　÷　18　=　 \\)</v>
      </c>
      <c r="V420" t="str">
        <f t="shared" ca="1" si="67"/>
        <v>\\(\\quad 64 \\)</v>
      </c>
    </row>
    <row r="421" spans="1:22" x14ac:dyDescent="0.55000000000000004">
      <c r="A421" s="51" t="s">
        <v>60</v>
      </c>
      <c r="C421" s="50" t="s">
        <v>172</v>
      </c>
      <c r="D421" s="50" t="str">
        <f t="shared" ca="1" si="60"/>
        <v>\\(\\quad 2204　÷　58　=　 \\)</v>
      </c>
      <c r="E421" s="50" t="str">
        <f t="shared" ca="1" si="61"/>
        <v>\\(\\quad 38 \\)</v>
      </c>
      <c r="F421" s="50" t="s">
        <v>62</v>
      </c>
      <c r="G421" s="50"/>
      <c r="H421" s="50"/>
      <c r="I421" s="89" t="str">
        <f t="shared" ca="1" si="62"/>
        <v>INSERT INTO math(tangen,question,answer,editor,date,count) VALUES('m2500','\\(\\quad 2204　÷　58　=　 \\)','\\(\\quad 38 \\)','harazono',NOW(),0);</v>
      </c>
      <c r="J421" s="78" t="s">
        <v>229</v>
      </c>
      <c r="K421" s="1">
        <f t="shared" ca="1" si="63"/>
        <v>2204</v>
      </c>
      <c r="L421" t="s">
        <v>241</v>
      </c>
      <c r="M421" s="1">
        <f t="shared" ca="1" si="64"/>
        <v>58</v>
      </c>
      <c r="N421" t="s">
        <v>234</v>
      </c>
      <c r="O421" t="s">
        <v>230</v>
      </c>
      <c r="P421" s="78" t="s">
        <v>229</v>
      </c>
      <c r="Q421" s="1">
        <f t="shared" ca="1" si="65"/>
        <v>38</v>
      </c>
      <c r="T421" t="s">
        <v>230</v>
      </c>
      <c r="U421" t="str">
        <f t="shared" ca="1" si="66"/>
        <v>\\(\\quad 2204　÷　58　=　 \\)</v>
      </c>
      <c r="V421" t="str">
        <f t="shared" ca="1" si="67"/>
        <v>\\(\\quad 38 \\)</v>
      </c>
    </row>
    <row r="422" spans="1:22" x14ac:dyDescent="0.55000000000000004">
      <c r="A422" s="51" t="s">
        <v>60</v>
      </c>
      <c r="C422" s="50" t="s">
        <v>172</v>
      </c>
      <c r="D422" s="50" t="str">
        <f t="shared" ca="1" si="60"/>
        <v>\\(\\quad 3784　÷　86　=　 \\)</v>
      </c>
      <c r="E422" s="50" t="str">
        <f t="shared" ca="1" si="61"/>
        <v>\\(\\quad 44 \\)</v>
      </c>
      <c r="F422" s="50" t="s">
        <v>62</v>
      </c>
      <c r="G422" s="50"/>
      <c r="H422" s="50"/>
      <c r="I422" s="89" t="str">
        <f t="shared" ca="1" si="62"/>
        <v>INSERT INTO math(tangen,question,answer,editor,date,count) VALUES('m2500','\\(\\quad 3784　÷　86　=　 \\)','\\(\\quad 44 \\)','harazono',NOW(),0);</v>
      </c>
      <c r="J422" s="78" t="s">
        <v>229</v>
      </c>
      <c r="K422" s="1">
        <f t="shared" ca="1" si="63"/>
        <v>3784</v>
      </c>
      <c r="L422" t="s">
        <v>241</v>
      </c>
      <c r="M422" s="1">
        <f t="shared" ca="1" si="64"/>
        <v>86</v>
      </c>
      <c r="N422" t="s">
        <v>234</v>
      </c>
      <c r="O422" t="s">
        <v>230</v>
      </c>
      <c r="P422" s="78" t="s">
        <v>229</v>
      </c>
      <c r="Q422" s="1">
        <f t="shared" ca="1" si="65"/>
        <v>44</v>
      </c>
      <c r="T422" t="s">
        <v>230</v>
      </c>
      <c r="U422" t="str">
        <f t="shared" ca="1" si="66"/>
        <v>\\(\\quad 3784　÷　86　=　 \\)</v>
      </c>
      <c r="V422" t="str">
        <f t="shared" ca="1" si="67"/>
        <v>\\(\\quad 44 \\)</v>
      </c>
    </row>
    <row r="423" spans="1:22" x14ac:dyDescent="0.55000000000000004">
      <c r="A423" s="51" t="s">
        <v>60</v>
      </c>
      <c r="C423" s="50" t="s">
        <v>172</v>
      </c>
      <c r="D423" s="50" t="str">
        <f t="shared" ca="1" si="60"/>
        <v>\\(\\quad 600　÷　12　=　 \\)</v>
      </c>
      <c r="E423" s="50" t="str">
        <f t="shared" ca="1" si="61"/>
        <v>\\(\\quad 50 \\)</v>
      </c>
      <c r="F423" s="50" t="s">
        <v>62</v>
      </c>
      <c r="G423" s="50"/>
      <c r="H423" s="50"/>
      <c r="I423" s="89" t="str">
        <f t="shared" ca="1" si="62"/>
        <v>INSERT INTO math(tangen,question,answer,editor,date,count) VALUES('m2500','\\(\\quad 600　÷　12　=　 \\)','\\(\\quad 50 \\)','harazono',NOW(),0);</v>
      </c>
      <c r="J423" s="78" t="s">
        <v>229</v>
      </c>
      <c r="K423" s="1">
        <f t="shared" ca="1" si="63"/>
        <v>600</v>
      </c>
      <c r="L423" t="s">
        <v>241</v>
      </c>
      <c r="M423" s="1">
        <f t="shared" ca="1" si="64"/>
        <v>12</v>
      </c>
      <c r="N423" t="s">
        <v>234</v>
      </c>
      <c r="O423" t="s">
        <v>230</v>
      </c>
      <c r="P423" s="78" t="s">
        <v>229</v>
      </c>
      <c r="Q423" s="1">
        <f t="shared" ca="1" si="65"/>
        <v>50</v>
      </c>
      <c r="T423" t="s">
        <v>230</v>
      </c>
      <c r="U423" t="str">
        <f t="shared" ca="1" si="66"/>
        <v>\\(\\quad 600　÷　12　=　 \\)</v>
      </c>
      <c r="V423" t="str">
        <f t="shared" ca="1" si="67"/>
        <v>\\(\\quad 50 \\)</v>
      </c>
    </row>
    <row r="424" spans="1:22" x14ac:dyDescent="0.55000000000000004">
      <c r="A424" s="51" t="s">
        <v>60</v>
      </c>
      <c r="C424" s="50" t="s">
        <v>172</v>
      </c>
      <c r="D424" s="50" t="str">
        <f t="shared" ca="1" si="60"/>
        <v>\\(\\quad 638　÷　11　=　 \\)</v>
      </c>
      <c r="E424" s="50" t="str">
        <f t="shared" ca="1" si="61"/>
        <v>\\(\\quad 58 \\)</v>
      </c>
      <c r="F424" s="50" t="s">
        <v>62</v>
      </c>
      <c r="G424" s="50"/>
      <c r="H424" s="50"/>
      <c r="I424" s="89" t="str">
        <f t="shared" ca="1" si="62"/>
        <v>INSERT INTO math(tangen,question,answer,editor,date,count) VALUES('m2500','\\(\\quad 638　÷　11　=　 \\)','\\(\\quad 58 \\)','harazono',NOW(),0);</v>
      </c>
      <c r="J424" s="78" t="s">
        <v>229</v>
      </c>
      <c r="K424" s="1">
        <f t="shared" ca="1" si="63"/>
        <v>638</v>
      </c>
      <c r="L424" t="s">
        <v>241</v>
      </c>
      <c r="M424" s="1">
        <f t="shared" ca="1" si="64"/>
        <v>11</v>
      </c>
      <c r="N424" t="s">
        <v>234</v>
      </c>
      <c r="O424" t="s">
        <v>230</v>
      </c>
      <c r="P424" s="78" t="s">
        <v>229</v>
      </c>
      <c r="Q424" s="1">
        <f t="shared" ca="1" si="65"/>
        <v>58</v>
      </c>
      <c r="T424" t="s">
        <v>230</v>
      </c>
      <c r="U424" t="str">
        <f t="shared" ca="1" si="66"/>
        <v>\\(\\quad 638　÷　11　=　 \\)</v>
      </c>
      <c r="V424" t="str">
        <f t="shared" ca="1" si="67"/>
        <v>\\(\\quad 58 \\)</v>
      </c>
    </row>
    <row r="425" spans="1:22" x14ac:dyDescent="0.55000000000000004">
      <c r="A425" s="51" t="s">
        <v>60</v>
      </c>
      <c r="C425" s="50" t="s">
        <v>172</v>
      </c>
      <c r="D425" s="50" t="str">
        <f t="shared" ca="1" si="60"/>
        <v>\\(\\quad 2688　÷　42　=　 \\)</v>
      </c>
      <c r="E425" s="50" t="str">
        <f t="shared" ca="1" si="61"/>
        <v>\\(\\quad 64 \\)</v>
      </c>
      <c r="F425" s="50" t="s">
        <v>62</v>
      </c>
      <c r="G425" s="50"/>
      <c r="H425" s="50"/>
      <c r="I425" s="89" t="str">
        <f t="shared" ca="1" si="62"/>
        <v>INSERT INTO math(tangen,question,answer,editor,date,count) VALUES('m2500','\\(\\quad 2688　÷　42　=　 \\)','\\(\\quad 64 \\)','harazono',NOW(),0);</v>
      </c>
      <c r="J425" s="78" t="s">
        <v>229</v>
      </c>
      <c r="K425" s="1">
        <f t="shared" ca="1" si="63"/>
        <v>2688</v>
      </c>
      <c r="L425" t="s">
        <v>241</v>
      </c>
      <c r="M425" s="1">
        <f t="shared" ca="1" si="64"/>
        <v>42</v>
      </c>
      <c r="N425" t="s">
        <v>234</v>
      </c>
      <c r="O425" t="s">
        <v>230</v>
      </c>
      <c r="P425" s="78" t="s">
        <v>229</v>
      </c>
      <c r="Q425" s="1">
        <f t="shared" ca="1" si="65"/>
        <v>64</v>
      </c>
      <c r="T425" t="s">
        <v>230</v>
      </c>
      <c r="U425" t="str">
        <f t="shared" ca="1" si="66"/>
        <v>\\(\\quad 2688　÷　42　=　 \\)</v>
      </c>
      <c r="V425" t="str">
        <f t="shared" ca="1" si="67"/>
        <v>\\(\\quad 64 \\)</v>
      </c>
    </row>
    <row r="426" spans="1:22" x14ac:dyDescent="0.55000000000000004">
      <c r="A426" s="51" t="s">
        <v>60</v>
      </c>
      <c r="C426" s="50" t="s">
        <v>172</v>
      </c>
      <c r="D426" s="50" t="str">
        <f t="shared" ca="1" si="60"/>
        <v>\\(\\quad 1221　÷　33　=　 \\)</v>
      </c>
      <c r="E426" s="50" t="str">
        <f t="shared" ca="1" si="61"/>
        <v>\\(\\quad 37 \\)</v>
      </c>
      <c r="F426" s="50" t="s">
        <v>62</v>
      </c>
      <c r="G426" s="50"/>
      <c r="H426" s="50"/>
      <c r="I426" s="89" t="str">
        <f t="shared" ca="1" si="62"/>
        <v>INSERT INTO math(tangen,question,answer,editor,date,count) VALUES('m2500','\\(\\quad 1221　÷　33　=　 \\)','\\(\\quad 37 \\)','harazono',NOW(),0);</v>
      </c>
      <c r="J426" s="78" t="s">
        <v>229</v>
      </c>
      <c r="K426" s="1">
        <f t="shared" ca="1" si="63"/>
        <v>1221</v>
      </c>
      <c r="L426" t="s">
        <v>241</v>
      </c>
      <c r="M426" s="1">
        <f t="shared" ca="1" si="64"/>
        <v>33</v>
      </c>
      <c r="N426" t="s">
        <v>234</v>
      </c>
      <c r="O426" t="s">
        <v>230</v>
      </c>
      <c r="P426" s="78" t="s">
        <v>229</v>
      </c>
      <c r="Q426" s="1">
        <f t="shared" ca="1" si="65"/>
        <v>37</v>
      </c>
      <c r="T426" t="s">
        <v>230</v>
      </c>
      <c r="U426" t="str">
        <f t="shared" ca="1" si="66"/>
        <v>\\(\\quad 1221　÷　33　=　 \\)</v>
      </c>
      <c r="V426" t="str">
        <f t="shared" ca="1" si="67"/>
        <v>\\(\\quad 37 \\)</v>
      </c>
    </row>
    <row r="427" spans="1:22" x14ac:dyDescent="0.55000000000000004">
      <c r="A427" s="51" t="s">
        <v>60</v>
      </c>
      <c r="C427" s="50" t="s">
        <v>172</v>
      </c>
      <c r="D427" s="50" t="str">
        <f t="shared" ca="1" si="60"/>
        <v>\\(\\quad 754　÷　26　=　 \\)</v>
      </c>
      <c r="E427" s="50" t="str">
        <f t="shared" ca="1" si="61"/>
        <v>\\(\\quad 29 \\)</v>
      </c>
      <c r="F427" s="50" t="s">
        <v>62</v>
      </c>
      <c r="G427" s="50"/>
      <c r="H427" s="50"/>
      <c r="I427" s="89" t="str">
        <f t="shared" ca="1" si="62"/>
        <v>INSERT INTO math(tangen,question,answer,editor,date,count) VALUES('m2500','\\(\\quad 754　÷　26　=　 \\)','\\(\\quad 29 \\)','harazono',NOW(),0);</v>
      </c>
      <c r="J427" s="78" t="s">
        <v>229</v>
      </c>
      <c r="K427" s="1">
        <f t="shared" ca="1" si="63"/>
        <v>754</v>
      </c>
      <c r="L427" t="s">
        <v>241</v>
      </c>
      <c r="M427" s="1">
        <f t="shared" ca="1" si="64"/>
        <v>26</v>
      </c>
      <c r="N427" t="s">
        <v>234</v>
      </c>
      <c r="O427" t="s">
        <v>230</v>
      </c>
      <c r="P427" s="78" t="s">
        <v>229</v>
      </c>
      <c r="Q427" s="1">
        <f t="shared" ca="1" si="65"/>
        <v>29</v>
      </c>
      <c r="T427" t="s">
        <v>230</v>
      </c>
      <c r="U427" t="str">
        <f t="shared" ca="1" si="66"/>
        <v>\\(\\quad 754　÷　26　=　 \\)</v>
      </c>
      <c r="V427" t="str">
        <f t="shared" ca="1" si="67"/>
        <v>\\(\\quad 29 \\)</v>
      </c>
    </row>
    <row r="428" spans="1:22" x14ac:dyDescent="0.55000000000000004">
      <c r="A428" s="51" t="s">
        <v>60</v>
      </c>
      <c r="C428" s="50" t="s">
        <v>172</v>
      </c>
      <c r="D428" s="50" t="str">
        <f t="shared" ca="1" si="60"/>
        <v>\\(\\quad 6885　÷　81　=　 \\)</v>
      </c>
      <c r="E428" s="50" t="str">
        <f t="shared" ca="1" si="61"/>
        <v>\\(\\quad 85 \\)</v>
      </c>
      <c r="F428" s="50" t="s">
        <v>62</v>
      </c>
      <c r="G428" s="50"/>
      <c r="H428" s="50"/>
      <c r="I428" s="89" t="str">
        <f t="shared" ca="1" si="62"/>
        <v>INSERT INTO math(tangen,question,answer,editor,date,count) VALUES('m2500','\\(\\quad 6885　÷　81　=　 \\)','\\(\\quad 85 \\)','harazono',NOW(),0);</v>
      </c>
      <c r="J428" s="78" t="s">
        <v>229</v>
      </c>
      <c r="K428" s="1">
        <f t="shared" ca="1" si="63"/>
        <v>6885</v>
      </c>
      <c r="L428" t="s">
        <v>241</v>
      </c>
      <c r="M428" s="1">
        <f t="shared" ca="1" si="64"/>
        <v>81</v>
      </c>
      <c r="N428" t="s">
        <v>234</v>
      </c>
      <c r="O428" t="s">
        <v>230</v>
      </c>
      <c r="P428" s="78" t="s">
        <v>229</v>
      </c>
      <c r="Q428" s="1">
        <f t="shared" ca="1" si="65"/>
        <v>85</v>
      </c>
      <c r="T428" t="s">
        <v>230</v>
      </c>
      <c r="U428" t="str">
        <f t="shared" ca="1" si="66"/>
        <v>\\(\\quad 6885　÷　81　=　 \\)</v>
      </c>
      <c r="V428" t="str">
        <f t="shared" ca="1" si="67"/>
        <v>\\(\\quad 85 \\)</v>
      </c>
    </row>
    <row r="429" spans="1:22" x14ac:dyDescent="0.55000000000000004">
      <c r="A429" s="51" t="s">
        <v>60</v>
      </c>
      <c r="C429" s="50" t="s">
        <v>172</v>
      </c>
      <c r="D429" s="50" t="str">
        <f t="shared" ca="1" si="60"/>
        <v>\\(\\quad 1368　÷　24　=　 \\)</v>
      </c>
      <c r="E429" s="50" t="str">
        <f t="shared" ca="1" si="61"/>
        <v>\\(\\quad 57 \\)</v>
      </c>
      <c r="F429" s="50" t="s">
        <v>62</v>
      </c>
      <c r="G429" s="50"/>
      <c r="H429" s="50"/>
      <c r="I429" s="89" t="str">
        <f t="shared" ca="1" si="62"/>
        <v>INSERT INTO math(tangen,question,answer,editor,date,count) VALUES('m2500','\\(\\quad 1368　÷　24　=　 \\)','\\(\\quad 57 \\)','harazono',NOW(),0);</v>
      </c>
      <c r="J429" s="78" t="s">
        <v>229</v>
      </c>
      <c r="K429" s="1">
        <f t="shared" ca="1" si="63"/>
        <v>1368</v>
      </c>
      <c r="L429" t="s">
        <v>241</v>
      </c>
      <c r="M429" s="1">
        <f t="shared" ca="1" si="64"/>
        <v>24</v>
      </c>
      <c r="N429" t="s">
        <v>234</v>
      </c>
      <c r="O429" t="s">
        <v>230</v>
      </c>
      <c r="P429" s="78" t="s">
        <v>229</v>
      </c>
      <c r="Q429" s="1">
        <f t="shared" ca="1" si="65"/>
        <v>57</v>
      </c>
      <c r="T429" t="s">
        <v>230</v>
      </c>
      <c r="U429" t="str">
        <f t="shared" ca="1" si="66"/>
        <v>\\(\\quad 1368　÷　24　=　 \\)</v>
      </c>
      <c r="V429" t="str">
        <f t="shared" ca="1" si="67"/>
        <v>\\(\\quad 57 \\)</v>
      </c>
    </row>
    <row r="430" spans="1:22" x14ac:dyDescent="0.55000000000000004">
      <c r="A430" s="51" t="s">
        <v>60</v>
      </c>
      <c r="C430" s="50" t="s">
        <v>172</v>
      </c>
      <c r="D430" s="50" t="str">
        <f t="shared" ca="1" si="60"/>
        <v>\\(\\quad 3354　÷　43　=　 \\)</v>
      </c>
      <c r="E430" s="50" t="str">
        <f t="shared" ca="1" si="61"/>
        <v>\\(\\quad 78 \\)</v>
      </c>
      <c r="F430" s="50" t="s">
        <v>62</v>
      </c>
      <c r="G430" s="50"/>
      <c r="H430" s="50"/>
      <c r="I430" s="89" t="str">
        <f t="shared" ca="1" si="62"/>
        <v>INSERT INTO math(tangen,question,answer,editor,date,count) VALUES('m2500','\\(\\quad 3354　÷　43　=　 \\)','\\(\\quad 78 \\)','harazono',NOW(),0);</v>
      </c>
      <c r="J430" s="78" t="s">
        <v>229</v>
      </c>
      <c r="K430" s="1">
        <f t="shared" ca="1" si="63"/>
        <v>3354</v>
      </c>
      <c r="L430" t="s">
        <v>241</v>
      </c>
      <c r="M430" s="1">
        <f t="shared" ca="1" si="64"/>
        <v>43</v>
      </c>
      <c r="N430" t="s">
        <v>234</v>
      </c>
      <c r="O430" t="s">
        <v>230</v>
      </c>
      <c r="P430" s="78" t="s">
        <v>229</v>
      </c>
      <c r="Q430" s="1">
        <f t="shared" ca="1" si="65"/>
        <v>78</v>
      </c>
      <c r="T430" t="s">
        <v>230</v>
      </c>
      <c r="U430" t="str">
        <f t="shared" ca="1" si="66"/>
        <v>\\(\\quad 3354　÷　43　=　 \\)</v>
      </c>
      <c r="V430" t="str">
        <f t="shared" ca="1" si="67"/>
        <v>\\(\\quad 78 \\)</v>
      </c>
    </row>
    <row r="431" spans="1:22" x14ac:dyDescent="0.55000000000000004">
      <c r="A431" s="51" t="s">
        <v>60</v>
      </c>
      <c r="C431" s="50" t="s">
        <v>172</v>
      </c>
      <c r="D431" s="50" t="str">
        <f t="shared" ca="1" si="60"/>
        <v>\\(\\quad 2754　÷　51　=　 \\)</v>
      </c>
      <c r="E431" s="50" t="str">
        <f t="shared" ca="1" si="61"/>
        <v>\\(\\quad 54 \\)</v>
      </c>
      <c r="F431" s="50" t="s">
        <v>62</v>
      </c>
      <c r="G431" s="50"/>
      <c r="H431" s="50"/>
      <c r="I431" s="89" t="str">
        <f t="shared" ca="1" si="62"/>
        <v>INSERT INTO math(tangen,question,answer,editor,date,count) VALUES('m2500','\\(\\quad 2754　÷　51　=　 \\)','\\(\\quad 54 \\)','harazono',NOW(),0);</v>
      </c>
      <c r="J431" s="78" t="s">
        <v>229</v>
      </c>
      <c r="K431" s="1">
        <f t="shared" ca="1" si="63"/>
        <v>2754</v>
      </c>
      <c r="L431" t="s">
        <v>241</v>
      </c>
      <c r="M431" s="1">
        <f t="shared" ca="1" si="64"/>
        <v>51</v>
      </c>
      <c r="N431" t="s">
        <v>234</v>
      </c>
      <c r="O431" t="s">
        <v>230</v>
      </c>
      <c r="P431" s="78" t="s">
        <v>229</v>
      </c>
      <c r="Q431" s="1">
        <f t="shared" ca="1" si="65"/>
        <v>54</v>
      </c>
      <c r="T431" t="s">
        <v>230</v>
      </c>
      <c r="U431" t="str">
        <f t="shared" ca="1" si="66"/>
        <v>\\(\\quad 2754　÷　51　=　 \\)</v>
      </c>
      <c r="V431" t="str">
        <f t="shared" ca="1" si="67"/>
        <v>\\(\\quad 54 \\)</v>
      </c>
    </row>
    <row r="432" spans="1:22" x14ac:dyDescent="0.55000000000000004">
      <c r="A432" s="51" t="s">
        <v>60</v>
      </c>
      <c r="C432" s="50" t="s">
        <v>172</v>
      </c>
      <c r="D432" s="50" t="str">
        <f t="shared" ca="1" si="60"/>
        <v>\\(\\quad 2950　÷　50　=　 \\)</v>
      </c>
      <c r="E432" s="50" t="str">
        <f t="shared" ca="1" si="61"/>
        <v>\\(\\quad 59 \\)</v>
      </c>
      <c r="F432" s="50" t="s">
        <v>62</v>
      </c>
      <c r="G432" s="50"/>
      <c r="H432" s="50"/>
      <c r="I432" s="89" t="str">
        <f t="shared" ca="1" si="62"/>
        <v>INSERT INTO math(tangen,question,answer,editor,date,count) VALUES('m2500','\\(\\quad 2950　÷　50　=　 \\)','\\(\\quad 59 \\)','harazono',NOW(),0);</v>
      </c>
      <c r="J432" s="78" t="s">
        <v>229</v>
      </c>
      <c r="K432" s="1">
        <f t="shared" ca="1" si="63"/>
        <v>2950</v>
      </c>
      <c r="L432" t="s">
        <v>241</v>
      </c>
      <c r="M432" s="1">
        <f t="shared" ca="1" si="64"/>
        <v>50</v>
      </c>
      <c r="N432" t="s">
        <v>234</v>
      </c>
      <c r="O432" t="s">
        <v>230</v>
      </c>
      <c r="P432" s="78" t="s">
        <v>229</v>
      </c>
      <c r="Q432" s="1">
        <f t="shared" ca="1" si="65"/>
        <v>59</v>
      </c>
      <c r="T432" t="s">
        <v>230</v>
      </c>
      <c r="U432" t="str">
        <f t="shared" ca="1" si="66"/>
        <v>\\(\\quad 2950　÷　50　=　 \\)</v>
      </c>
      <c r="V432" t="str">
        <f t="shared" ca="1" si="67"/>
        <v>\\(\\quad 59 \\)</v>
      </c>
    </row>
    <row r="433" spans="1:22" x14ac:dyDescent="0.55000000000000004">
      <c r="A433" s="51" t="s">
        <v>60</v>
      </c>
      <c r="C433" s="50" t="s">
        <v>172</v>
      </c>
      <c r="D433" s="50" t="str">
        <f t="shared" ca="1" si="60"/>
        <v>\\(\\quad 3538　÷　61　=　 \\)</v>
      </c>
      <c r="E433" s="50" t="str">
        <f t="shared" ca="1" si="61"/>
        <v>\\(\\quad 58 \\)</v>
      </c>
      <c r="F433" s="50" t="s">
        <v>62</v>
      </c>
      <c r="G433" s="50"/>
      <c r="H433" s="50"/>
      <c r="I433" s="89" t="str">
        <f t="shared" ca="1" si="62"/>
        <v>INSERT INTO math(tangen,question,answer,editor,date,count) VALUES('m2500','\\(\\quad 3538　÷　61　=　 \\)','\\(\\quad 58 \\)','harazono',NOW(),0);</v>
      </c>
      <c r="J433" s="78" t="s">
        <v>229</v>
      </c>
      <c r="K433" s="1">
        <f t="shared" ca="1" si="63"/>
        <v>3538</v>
      </c>
      <c r="L433" t="s">
        <v>241</v>
      </c>
      <c r="M433" s="1">
        <f t="shared" ca="1" si="64"/>
        <v>61</v>
      </c>
      <c r="N433" t="s">
        <v>234</v>
      </c>
      <c r="O433" t="s">
        <v>230</v>
      </c>
      <c r="P433" s="78" t="s">
        <v>229</v>
      </c>
      <c r="Q433" s="1">
        <f t="shared" ca="1" si="65"/>
        <v>58</v>
      </c>
      <c r="T433" t="s">
        <v>230</v>
      </c>
      <c r="U433" t="str">
        <f t="shared" ca="1" si="66"/>
        <v>\\(\\quad 3538　÷　61　=　 \\)</v>
      </c>
      <c r="V433" t="str">
        <f t="shared" ca="1" si="67"/>
        <v>\\(\\quad 58 \\)</v>
      </c>
    </row>
    <row r="434" spans="1:22" x14ac:dyDescent="0.55000000000000004">
      <c r="A434" s="51" t="s">
        <v>60</v>
      </c>
      <c r="C434" s="50" t="s">
        <v>172</v>
      </c>
      <c r="D434" s="50" t="str">
        <f t="shared" ca="1" si="60"/>
        <v>\\(\\quad 4928　÷　77　=　 \\)</v>
      </c>
      <c r="E434" s="50" t="str">
        <f t="shared" ca="1" si="61"/>
        <v>\\(\\quad 64 \\)</v>
      </c>
      <c r="F434" s="50" t="s">
        <v>62</v>
      </c>
      <c r="G434" s="50"/>
      <c r="H434" s="50"/>
      <c r="I434" s="89" t="str">
        <f t="shared" ca="1" si="62"/>
        <v>INSERT INTO math(tangen,question,answer,editor,date,count) VALUES('m2500','\\(\\quad 4928　÷　77　=　 \\)','\\(\\quad 64 \\)','harazono',NOW(),0);</v>
      </c>
      <c r="J434" s="78" t="s">
        <v>229</v>
      </c>
      <c r="K434" s="1">
        <f t="shared" ca="1" si="63"/>
        <v>4928</v>
      </c>
      <c r="L434" t="s">
        <v>241</v>
      </c>
      <c r="M434" s="1">
        <f t="shared" ca="1" si="64"/>
        <v>77</v>
      </c>
      <c r="N434" t="s">
        <v>234</v>
      </c>
      <c r="O434" t="s">
        <v>230</v>
      </c>
      <c r="P434" s="78" t="s">
        <v>229</v>
      </c>
      <c r="Q434" s="1">
        <f t="shared" ca="1" si="65"/>
        <v>64</v>
      </c>
      <c r="T434" t="s">
        <v>230</v>
      </c>
      <c r="U434" t="str">
        <f t="shared" ca="1" si="66"/>
        <v>\\(\\quad 4928　÷　77　=　 \\)</v>
      </c>
      <c r="V434" t="str">
        <f t="shared" ca="1" si="67"/>
        <v>\\(\\quad 64 \\)</v>
      </c>
    </row>
    <row r="435" spans="1:22" x14ac:dyDescent="0.55000000000000004">
      <c r="A435" s="51" t="s">
        <v>60</v>
      </c>
      <c r="C435" s="50" t="s">
        <v>172</v>
      </c>
      <c r="D435" s="50" t="str">
        <f t="shared" ca="1" si="60"/>
        <v>\\(\\quad 966　÷　46　=　 \\)</v>
      </c>
      <c r="E435" s="50" t="str">
        <f t="shared" ca="1" si="61"/>
        <v>\\(\\quad 21 \\)</v>
      </c>
      <c r="F435" s="50" t="s">
        <v>62</v>
      </c>
      <c r="G435" s="50"/>
      <c r="H435" s="50"/>
      <c r="I435" s="89" t="str">
        <f t="shared" ca="1" si="62"/>
        <v>INSERT INTO math(tangen,question,answer,editor,date,count) VALUES('m2500','\\(\\quad 966　÷　46　=　 \\)','\\(\\quad 21 \\)','harazono',NOW(),0);</v>
      </c>
      <c r="J435" s="78" t="s">
        <v>229</v>
      </c>
      <c r="K435" s="1">
        <f t="shared" ca="1" si="63"/>
        <v>966</v>
      </c>
      <c r="L435" t="s">
        <v>241</v>
      </c>
      <c r="M435" s="1">
        <f t="shared" ca="1" si="64"/>
        <v>46</v>
      </c>
      <c r="N435" t="s">
        <v>234</v>
      </c>
      <c r="O435" t="s">
        <v>230</v>
      </c>
      <c r="P435" s="78" t="s">
        <v>229</v>
      </c>
      <c r="Q435" s="1">
        <f t="shared" ca="1" si="65"/>
        <v>21</v>
      </c>
      <c r="T435" t="s">
        <v>230</v>
      </c>
      <c r="U435" t="str">
        <f t="shared" ca="1" si="66"/>
        <v>\\(\\quad 966　÷　46　=　 \\)</v>
      </c>
      <c r="V435" t="str">
        <f t="shared" ca="1" si="67"/>
        <v>\\(\\quad 21 \\)</v>
      </c>
    </row>
    <row r="436" spans="1:22" x14ac:dyDescent="0.55000000000000004">
      <c r="A436" s="51" t="s">
        <v>60</v>
      </c>
      <c r="C436" s="50" t="s">
        <v>172</v>
      </c>
      <c r="D436" s="50" t="str">
        <f t="shared" ca="1" si="60"/>
        <v>\\(\\quad 2336　÷　32　=　 \\)</v>
      </c>
      <c r="E436" s="50" t="str">
        <f t="shared" ca="1" si="61"/>
        <v>\\(\\quad 73 \\)</v>
      </c>
      <c r="F436" s="50" t="s">
        <v>62</v>
      </c>
      <c r="G436" s="50"/>
      <c r="H436" s="50"/>
      <c r="I436" s="89" t="str">
        <f t="shared" ca="1" si="62"/>
        <v>INSERT INTO math(tangen,question,answer,editor,date,count) VALUES('m2500','\\(\\quad 2336　÷　32　=　 \\)','\\(\\quad 73 \\)','harazono',NOW(),0);</v>
      </c>
      <c r="J436" s="78" t="s">
        <v>229</v>
      </c>
      <c r="K436" s="1">
        <f t="shared" ca="1" si="63"/>
        <v>2336</v>
      </c>
      <c r="L436" t="s">
        <v>241</v>
      </c>
      <c r="M436" s="1">
        <f t="shared" ca="1" si="64"/>
        <v>32</v>
      </c>
      <c r="N436" t="s">
        <v>234</v>
      </c>
      <c r="O436" t="s">
        <v>230</v>
      </c>
      <c r="P436" s="78" t="s">
        <v>229</v>
      </c>
      <c r="Q436" s="1">
        <f t="shared" ca="1" si="65"/>
        <v>73</v>
      </c>
      <c r="T436" t="s">
        <v>230</v>
      </c>
      <c r="U436" t="str">
        <f t="shared" ca="1" si="66"/>
        <v>\\(\\quad 2336　÷　32　=　 \\)</v>
      </c>
      <c r="V436" t="str">
        <f t="shared" ca="1" si="67"/>
        <v>\\(\\quad 73 \\)</v>
      </c>
    </row>
    <row r="437" spans="1:22" x14ac:dyDescent="0.55000000000000004">
      <c r="A437" s="51" t="s">
        <v>60</v>
      </c>
      <c r="C437" s="50" t="s">
        <v>172</v>
      </c>
      <c r="D437" s="50" t="str">
        <f t="shared" ca="1" si="60"/>
        <v>\\(\\quad 2450　÷　50　=　 \\)</v>
      </c>
      <c r="E437" s="50" t="str">
        <f t="shared" ca="1" si="61"/>
        <v>\\(\\quad 49 \\)</v>
      </c>
      <c r="F437" s="50" t="s">
        <v>62</v>
      </c>
      <c r="G437" s="50"/>
      <c r="H437" s="50"/>
      <c r="I437" s="89" t="str">
        <f t="shared" ca="1" si="62"/>
        <v>INSERT INTO math(tangen,question,answer,editor,date,count) VALUES('m2500','\\(\\quad 2450　÷　50　=　 \\)','\\(\\quad 49 \\)','harazono',NOW(),0);</v>
      </c>
      <c r="J437" s="78" t="s">
        <v>229</v>
      </c>
      <c r="K437" s="1">
        <f t="shared" ca="1" si="63"/>
        <v>2450</v>
      </c>
      <c r="L437" t="s">
        <v>241</v>
      </c>
      <c r="M437" s="1">
        <f t="shared" ca="1" si="64"/>
        <v>50</v>
      </c>
      <c r="N437" t="s">
        <v>234</v>
      </c>
      <c r="O437" t="s">
        <v>230</v>
      </c>
      <c r="P437" s="78" t="s">
        <v>229</v>
      </c>
      <c r="Q437" s="1">
        <f t="shared" ca="1" si="65"/>
        <v>49</v>
      </c>
      <c r="T437" t="s">
        <v>230</v>
      </c>
      <c r="U437" t="str">
        <f t="shared" ca="1" si="66"/>
        <v>\\(\\quad 2450　÷　50　=　 \\)</v>
      </c>
      <c r="V437" t="str">
        <f t="shared" ca="1" si="67"/>
        <v>\\(\\quad 49 \\)</v>
      </c>
    </row>
    <row r="438" spans="1:22" x14ac:dyDescent="0.55000000000000004">
      <c r="A438" s="51" t="s">
        <v>60</v>
      </c>
      <c r="C438" s="50" t="s">
        <v>172</v>
      </c>
      <c r="D438" s="50" t="str">
        <f t="shared" ca="1" si="60"/>
        <v>\\(\\quad 675　÷　25　=　 \\)</v>
      </c>
      <c r="E438" s="50" t="str">
        <f t="shared" ca="1" si="61"/>
        <v>\\(\\quad 27 \\)</v>
      </c>
      <c r="F438" s="50" t="s">
        <v>62</v>
      </c>
      <c r="G438" s="50"/>
      <c r="H438" s="50"/>
      <c r="I438" s="89" t="str">
        <f t="shared" ca="1" si="62"/>
        <v>INSERT INTO math(tangen,question,answer,editor,date,count) VALUES('m2500','\\(\\quad 675　÷　25　=　 \\)','\\(\\quad 27 \\)','harazono',NOW(),0);</v>
      </c>
      <c r="J438" s="78" t="s">
        <v>229</v>
      </c>
      <c r="K438" s="1">
        <f t="shared" ca="1" si="63"/>
        <v>675</v>
      </c>
      <c r="L438" t="s">
        <v>241</v>
      </c>
      <c r="M438" s="1">
        <f t="shared" ca="1" si="64"/>
        <v>25</v>
      </c>
      <c r="N438" t="s">
        <v>234</v>
      </c>
      <c r="O438" t="s">
        <v>230</v>
      </c>
      <c r="P438" s="78" t="s">
        <v>229</v>
      </c>
      <c r="Q438" s="1">
        <f t="shared" ca="1" si="65"/>
        <v>27</v>
      </c>
      <c r="T438" t="s">
        <v>230</v>
      </c>
      <c r="U438" t="str">
        <f t="shared" ca="1" si="66"/>
        <v>\\(\\quad 675　÷　25　=　 \\)</v>
      </c>
      <c r="V438" t="str">
        <f t="shared" ca="1" si="67"/>
        <v>\\(\\quad 27 \\)</v>
      </c>
    </row>
    <row r="439" spans="1:22" x14ac:dyDescent="0.55000000000000004">
      <c r="A439" s="51" t="s">
        <v>60</v>
      </c>
      <c r="C439" s="50" t="s">
        <v>172</v>
      </c>
      <c r="D439" s="50" t="str">
        <f t="shared" ca="1" si="60"/>
        <v>\\(\\quad 3825　÷　45　=　 \\)</v>
      </c>
      <c r="E439" s="50" t="str">
        <f t="shared" ca="1" si="61"/>
        <v>\\(\\quad 85 \\)</v>
      </c>
      <c r="F439" s="50" t="s">
        <v>62</v>
      </c>
      <c r="G439" s="50"/>
      <c r="H439" s="50"/>
      <c r="I439" s="89" t="str">
        <f t="shared" ca="1" si="62"/>
        <v>INSERT INTO math(tangen,question,answer,editor,date,count) VALUES('m2500','\\(\\quad 3825　÷　45　=　 \\)','\\(\\quad 85 \\)','harazono',NOW(),0);</v>
      </c>
      <c r="J439" s="78" t="s">
        <v>229</v>
      </c>
      <c r="K439" s="1">
        <f t="shared" ca="1" si="63"/>
        <v>3825</v>
      </c>
      <c r="L439" t="s">
        <v>241</v>
      </c>
      <c r="M439" s="1">
        <f t="shared" ca="1" si="64"/>
        <v>45</v>
      </c>
      <c r="N439" t="s">
        <v>234</v>
      </c>
      <c r="O439" t="s">
        <v>230</v>
      </c>
      <c r="P439" s="78" t="s">
        <v>229</v>
      </c>
      <c r="Q439" s="1">
        <f t="shared" ca="1" si="65"/>
        <v>85</v>
      </c>
      <c r="T439" t="s">
        <v>230</v>
      </c>
      <c r="U439" t="str">
        <f t="shared" ca="1" si="66"/>
        <v>\\(\\quad 3825　÷　45　=　 \\)</v>
      </c>
      <c r="V439" t="str">
        <f t="shared" ca="1" si="67"/>
        <v>\\(\\quad 85 \\)</v>
      </c>
    </row>
    <row r="440" spans="1:22" x14ac:dyDescent="0.55000000000000004">
      <c r="A440" s="51" t="s">
        <v>60</v>
      </c>
      <c r="C440" s="50" t="s">
        <v>172</v>
      </c>
      <c r="D440" s="50" t="str">
        <f t="shared" ca="1" si="60"/>
        <v>\\(\\quad 805　÷　35　=　 \\)</v>
      </c>
      <c r="E440" s="50" t="str">
        <f t="shared" ca="1" si="61"/>
        <v>\\(\\quad 23 \\)</v>
      </c>
      <c r="F440" s="50" t="s">
        <v>62</v>
      </c>
      <c r="G440" s="50"/>
      <c r="H440" s="50"/>
      <c r="I440" s="89" t="str">
        <f t="shared" ca="1" si="62"/>
        <v>INSERT INTO math(tangen,question,answer,editor,date,count) VALUES('m2500','\\(\\quad 805　÷　35　=　 \\)','\\(\\quad 23 \\)','harazono',NOW(),0);</v>
      </c>
      <c r="J440" s="78" t="s">
        <v>229</v>
      </c>
      <c r="K440" s="1">
        <f t="shared" ca="1" si="63"/>
        <v>805</v>
      </c>
      <c r="L440" t="s">
        <v>241</v>
      </c>
      <c r="M440" s="1">
        <f t="shared" ca="1" si="64"/>
        <v>35</v>
      </c>
      <c r="N440" t="s">
        <v>234</v>
      </c>
      <c r="O440" t="s">
        <v>230</v>
      </c>
      <c r="P440" s="78" t="s">
        <v>229</v>
      </c>
      <c r="Q440" s="1">
        <f t="shared" ca="1" si="65"/>
        <v>23</v>
      </c>
      <c r="T440" t="s">
        <v>230</v>
      </c>
      <c r="U440" t="str">
        <f t="shared" ca="1" si="66"/>
        <v>\\(\\quad 805　÷　35　=　 \\)</v>
      </c>
      <c r="V440" t="str">
        <f t="shared" ca="1" si="67"/>
        <v>\\(\\quad 23 \\)</v>
      </c>
    </row>
    <row r="441" spans="1:22" x14ac:dyDescent="0.55000000000000004">
      <c r="A441" s="51" t="s">
        <v>60</v>
      </c>
      <c r="C441" s="50" t="s">
        <v>172</v>
      </c>
      <c r="D441" s="50" t="str">
        <f t="shared" ca="1" si="60"/>
        <v>\\(\\quad 3975　÷　75　=　 \\)</v>
      </c>
      <c r="E441" s="50" t="str">
        <f t="shared" ca="1" si="61"/>
        <v>\\(\\quad 53 \\)</v>
      </c>
      <c r="F441" s="50" t="s">
        <v>62</v>
      </c>
      <c r="G441" s="50"/>
      <c r="H441" s="50"/>
      <c r="I441" s="89" t="str">
        <f t="shared" ca="1" si="62"/>
        <v>INSERT INTO math(tangen,question,answer,editor,date,count) VALUES('m2500','\\(\\quad 3975　÷　75　=　 \\)','\\(\\quad 53 \\)','harazono',NOW(),0);</v>
      </c>
      <c r="J441" s="78" t="s">
        <v>229</v>
      </c>
      <c r="K441" s="1">
        <f t="shared" ca="1" si="63"/>
        <v>3975</v>
      </c>
      <c r="L441" t="s">
        <v>241</v>
      </c>
      <c r="M441" s="1">
        <f t="shared" ca="1" si="64"/>
        <v>75</v>
      </c>
      <c r="N441" t="s">
        <v>234</v>
      </c>
      <c r="O441" t="s">
        <v>230</v>
      </c>
      <c r="P441" s="78" t="s">
        <v>229</v>
      </c>
      <c r="Q441" s="1">
        <f t="shared" ca="1" si="65"/>
        <v>53</v>
      </c>
      <c r="T441" t="s">
        <v>230</v>
      </c>
      <c r="U441" t="str">
        <f t="shared" ca="1" si="66"/>
        <v>\\(\\quad 3975　÷　75　=　 \\)</v>
      </c>
      <c r="V441" t="str">
        <f t="shared" ca="1" si="67"/>
        <v>\\(\\quad 53 \\)</v>
      </c>
    </row>
    <row r="442" spans="1:22" x14ac:dyDescent="0.55000000000000004">
      <c r="A442" s="51" t="s">
        <v>60</v>
      </c>
      <c r="C442" s="50" t="s">
        <v>172</v>
      </c>
      <c r="D442" s="50" t="str">
        <f t="shared" ca="1" si="60"/>
        <v>\\(\\quad 882　÷　42　=　 \\)</v>
      </c>
      <c r="E442" s="50" t="str">
        <f t="shared" ca="1" si="61"/>
        <v>\\(\\quad 21 \\)</v>
      </c>
      <c r="F442" s="50" t="s">
        <v>62</v>
      </c>
      <c r="G442" s="50"/>
      <c r="H442" s="50"/>
      <c r="I442" s="89" t="str">
        <f t="shared" ca="1" si="62"/>
        <v>INSERT INTO math(tangen,question,answer,editor,date,count) VALUES('m2500','\\(\\quad 882　÷　42　=　 \\)','\\(\\quad 21 \\)','harazono',NOW(),0);</v>
      </c>
      <c r="J442" s="78" t="s">
        <v>229</v>
      </c>
      <c r="K442" s="1">
        <f t="shared" ca="1" si="63"/>
        <v>882</v>
      </c>
      <c r="L442" t="s">
        <v>241</v>
      </c>
      <c r="M442" s="1">
        <f t="shared" ca="1" si="64"/>
        <v>42</v>
      </c>
      <c r="N442" t="s">
        <v>234</v>
      </c>
      <c r="O442" t="s">
        <v>230</v>
      </c>
      <c r="P442" s="78" t="s">
        <v>229</v>
      </c>
      <c r="Q442" s="1">
        <f t="shared" ca="1" si="65"/>
        <v>21</v>
      </c>
      <c r="T442" t="s">
        <v>230</v>
      </c>
      <c r="U442" t="str">
        <f t="shared" ca="1" si="66"/>
        <v>\\(\\quad 882　÷　42　=　 \\)</v>
      </c>
      <c r="V442" t="str">
        <f t="shared" ca="1" si="67"/>
        <v>\\(\\quad 21 \\)</v>
      </c>
    </row>
    <row r="443" spans="1:22" x14ac:dyDescent="0.55000000000000004">
      <c r="A443" s="51" t="s">
        <v>60</v>
      </c>
      <c r="C443" s="50" t="s">
        <v>172</v>
      </c>
      <c r="D443" s="50" t="str">
        <f t="shared" ca="1" si="60"/>
        <v>\\(\\quad 5550　÷　75　=　 \\)</v>
      </c>
      <c r="E443" s="50" t="str">
        <f t="shared" ca="1" si="61"/>
        <v>\\(\\quad 74 \\)</v>
      </c>
      <c r="F443" s="50" t="s">
        <v>62</v>
      </c>
      <c r="G443" s="50"/>
      <c r="H443" s="50"/>
      <c r="I443" s="89" t="str">
        <f t="shared" ca="1" si="62"/>
        <v>INSERT INTO math(tangen,question,answer,editor,date,count) VALUES('m2500','\\(\\quad 5550　÷　75　=　 \\)','\\(\\quad 74 \\)','harazono',NOW(),0);</v>
      </c>
      <c r="J443" s="78" t="s">
        <v>229</v>
      </c>
      <c r="K443" s="1">
        <f t="shared" ca="1" si="63"/>
        <v>5550</v>
      </c>
      <c r="L443" t="s">
        <v>241</v>
      </c>
      <c r="M443" s="1">
        <f t="shared" ca="1" si="64"/>
        <v>75</v>
      </c>
      <c r="N443" t="s">
        <v>234</v>
      </c>
      <c r="O443" t="s">
        <v>230</v>
      </c>
      <c r="P443" s="78" t="s">
        <v>229</v>
      </c>
      <c r="Q443" s="1">
        <f t="shared" ca="1" si="65"/>
        <v>74</v>
      </c>
      <c r="T443" t="s">
        <v>230</v>
      </c>
      <c r="U443" t="str">
        <f t="shared" ca="1" si="66"/>
        <v>\\(\\quad 5550　÷　75　=　 \\)</v>
      </c>
      <c r="V443" t="str">
        <f t="shared" ca="1" si="67"/>
        <v>\\(\\quad 74 \\)</v>
      </c>
    </row>
    <row r="444" spans="1:22" x14ac:dyDescent="0.55000000000000004">
      <c r="A444" s="51" t="s">
        <v>60</v>
      </c>
      <c r="C444" s="50" t="s">
        <v>172</v>
      </c>
      <c r="D444" s="50" t="str">
        <f t="shared" ca="1" si="60"/>
        <v>\\(\\quad 253　÷　11　=　 \\)</v>
      </c>
      <c r="E444" s="50" t="str">
        <f t="shared" ca="1" si="61"/>
        <v>\\(\\quad 23 \\)</v>
      </c>
      <c r="F444" s="50" t="s">
        <v>62</v>
      </c>
      <c r="G444" s="50"/>
      <c r="H444" s="50"/>
      <c r="I444" s="89" t="str">
        <f t="shared" ca="1" si="62"/>
        <v>INSERT INTO math(tangen,question,answer,editor,date,count) VALUES('m2500','\\(\\quad 253　÷　11　=　 \\)','\\(\\quad 23 \\)','harazono',NOW(),0);</v>
      </c>
      <c r="J444" s="78" t="s">
        <v>229</v>
      </c>
      <c r="K444" s="1">
        <f t="shared" ca="1" si="63"/>
        <v>253</v>
      </c>
      <c r="L444" t="s">
        <v>241</v>
      </c>
      <c r="M444" s="1">
        <f t="shared" ca="1" si="64"/>
        <v>11</v>
      </c>
      <c r="N444" t="s">
        <v>234</v>
      </c>
      <c r="O444" t="s">
        <v>230</v>
      </c>
      <c r="P444" s="78" t="s">
        <v>229</v>
      </c>
      <c r="Q444" s="1">
        <f t="shared" ca="1" si="65"/>
        <v>23</v>
      </c>
      <c r="T444" t="s">
        <v>230</v>
      </c>
      <c r="U444" t="str">
        <f t="shared" ca="1" si="66"/>
        <v>\\(\\quad 253　÷　11　=　 \\)</v>
      </c>
      <c r="V444" t="str">
        <f t="shared" ca="1" si="67"/>
        <v>\\(\\quad 23 \\)</v>
      </c>
    </row>
    <row r="445" spans="1:22" x14ac:dyDescent="0.55000000000000004">
      <c r="A445" s="51" t="s">
        <v>60</v>
      </c>
      <c r="C445" s="50" t="s">
        <v>172</v>
      </c>
      <c r="D445" s="50" t="str">
        <f t="shared" ca="1" si="60"/>
        <v>\\(\\quad 5490　÷　90　=　 \\)</v>
      </c>
      <c r="E445" s="50" t="str">
        <f t="shared" ca="1" si="61"/>
        <v>\\(\\quad 61 \\)</v>
      </c>
      <c r="F445" s="50" t="s">
        <v>62</v>
      </c>
      <c r="G445" s="50"/>
      <c r="H445" s="50"/>
      <c r="I445" s="89" t="str">
        <f t="shared" ca="1" si="62"/>
        <v>INSERT INTO math(tangen,question,answer,editor,date,count) VALUES('m2500','\\(\\quad 5490　÷　90　=　 \\)','\\(\\quad 61 \\)','harazono',NOW(),0);</v>
      </c>
      <c r="J445" s="78" t="s">
        <v>229</v>
      </c>
      <c r="K445" s="1">
        <f t="shared" ca="1" si="63"/>
        <v>5490</v>
      </c>
      <c r="L445" t="s">
        <v>241</v>
      </c>
      <c r="M445" s="1">
        <f t="shared" ca="1" si="64"/>
        <v>90</v>
      </c>
      <c r="N445" t="s">
        <v>234</v>
      </c>
      <c r="O445" t="s">
        <v>230</v>
      </c>
      <c r="P445" s="78" t="s">
        <v>229</v>
      </c>
      <c r="Q445" s="1">
        <f t="shared" ca="1" si="65"/>
        <v>61</v>
      </c>
      <c r="T445" t="s">
        <v>230</v>
      </c>
      <c r="U445" t="str">
        <f t="shared" ca="1" si="66"/>
        <v>\\(\\quad 5490　÷　90　=　 \\)</v>
      </c>
      <c r="V445" t="str">
        <f t="shared" ca="1" si="67"/>
        <v>\\(\\quad 61 \\)</v>
      </c>
    </row>
    <row r="446" spans="1:22" x14ac:dyDescent="0.55000000000000004">
      <c r="A446" s="51" t="s">
        <v>60</v>
      </c>
      <c r="C446" s="50" t="s">
        <v>172</v>
      </c>
      <c r="D446" s="50" t="str">
        <f t="shared" ca="1" si="60"/>
        <v>\\(\\quad 833　÷　17　=　 \\)</v>
      </c>
      <c r="E446" s="50" t="str">
        <f t="shared" ca="1" si="61"/>
        <v>\\(\\quad 49 \\)</v>
      </c>
      <c r="F446" s="50" t="s">
        <v>62</v>
      </c>
      <c r="G446" s="50"/>
      <c r="H446" s="50"/>
      <c r="I446" s="89" t="str">
        <f t="shared" ca="1" si="62"/>
        <v>INSERT INTO math(tangen,question,answer,editor,date,count) VALUES('m2500','\\(\\quad 833　÷　17　=　 \\)','\\(\\quad 49 \\)','harazono',NOW(),0);</v>
      </c>
      <c r="J446" s="78" t="s">
        <v>229</v>
      </c>
      <c r="K446" s="1">
        <f t="shared" ca="1" si="63"/>
        <v>833</v>
      </c>
      <c r="L446" t="s">
        <v>241</v>
      </c>
      <c r="M446" s="1">
        <f t="shared" ca="1" si="64"/>
        <v>17</v>
      </c>
      <c r="N446" t="s">
        <v>234</v>
      </c>
      <c r="O446" t="s">
        <v>230</v>
      </c>
      <c r="P446" s="78" t="s">
        <v>229</v>
      </c>
      <c r="Q446" s="1">
        <f t="shared" ca="1" si="65"/>
        <v>49</v>
      </c>
      <c r="T446" t="s">
        <v>230</v>
      </c>
      <c r="U446" t="str">
        <f t="shared" ca="1" si="66"/>
        <v>\\(\\quad 833　÷　17　=　 \\)</v>
      </c>
      <c r="V446" t="str">
        <f t="shared" ca="1" si="67"/>
        <v>\\(\\quad 49 \\)</v>
      </c>
    </row>
    <row r="447" spans="1:22" x14ac:dyDescent="0.55000000000000004">
      <c r="A447" s="51" t="s">
        <v>60</v>
      </c>
      <c r="C447" s="50" t="s">
        <v>172</v>
      </c>
      <c r="D447" s="50" t="str">
        <f t="shared" ca="1" si="60"/>
        <v>\\(\\quad 2772　÷　42　=　 \\)</v>
      </c>
      <c r="E447" s="50" t="str">
        <f t="shared" ca="1" si="61"/>
        <v>\\(\\quad 66 \\)</v>
      </c>
      <c r="F447" s="50" t="s">
        <v>62</v>
      </c>
      <c r="G447" s="50"/>
      <c r="H447" s="50"/>
      <c r="I447" s="89" t="str">
        <f t="shared" ca="1" si="62"/>
        <v>INSERT INTO math(tangen,question,answer,editor,date,count) VALUES('m2500','\\(\\quad 2772　÷　42　=　 \\)','\\(\\quad 66 \\)','harazono',NOW(),0);</v>
      </c>
      <c r="J447" s="78" t="s">
        <v>229</v>
      </c>
      <c r="K447" s="1">
        <f t="shared" ca="1" si="63"/>
        <v>2772</v>
      </c>
      <c r="L447" t="s">
        <v>241</v>
      </c>
      <c r="M447" s="1">
        <f t="shared" ca="1" si="64"/>
        <v>42</v>
      </c>
      <c r="N447" t="s">
        <v>234</v>
      </c>
      <c r="O447" t="s">
        <v>230</v>
      </c>
      <c r="P447" s="78" t="s">
        <v>229</v>
      </c>
      <c r="Q447" s="1">
        <f t="shared" ca="1" si="65"/>
        <v>66</v>
      </c>
      <c r="T447" t="s">
        <v>230</v>
      </c>
      <c r="U447" t="str">
        <f t="shared" ca="1" si="66"/>
        <v>\\(\\quad 2772　÷　42　=　 \\)</v>
      </c>
      <c r="V447" t="str">
        <f t="shared" ca="1" si="67"/>
        <v>\\(\\quad 66 \\)</v>
      </c>
    </row>
    <row r="448" spans="1:22" x14ac:dyDescent="0.55000000000000004">
      <c r="A448" s="51" t="s">
        <v>60</v>
      </c>
      <c r="C448" s="50" t="s">
        <v>172</v>
      </c>
      <c r="D448" s="50" t="str">
        <f t="shared" ca="1" si="60"/>
        <v>\\(\\quad 4104　÷　76　=　 \\)</v>
      </c>
      <c r="E448" s="50" t="str">
        <f t="shared" ca="1" si="61"/>
        <v>\\(\\quad 54 \\)</v>
      </c>
      <c r="F448" s="50" t="s">
        <v>62</v>
      </c>
      <c r="G448" s="50"/>
      <c r="H448" s="50"/>
      <c r="I448" s="89" t="str">
        <f t="shared" ca="1" si="62"/>
        <v>INSERT INTO math(tangen,question,answer,editor,date,count) VALUES('m2500','\\(\\quad 4104　÷　76　=　 \\)','\\(\\quad 54 \\)','harazono',NOW(),0);</v>
      </c>
      <c r="J448" s="78" t="s">
        <v>229</v>
      </c>
      <c r="K448" s="1">
        <f t="shared" ca="1" si="63"/>
        <v>4104</v>
      </c>
      <c r="L448" t="s">
        <v>241</v>
      </c>
      <c r="M448" s="1">
        <f t="shared" ca="1" si="64"/>
        <v>76</v>
      </c>
      <c r="N448" t="s">
        <v>234</v>
      </c>
      <c r="O448" t="s">
        <v>230</v>
      </c>
      <c r="P448" s="78" t="s">
        <v>229</v>
      </c>
      <c r="Q448" s="1">
        <f t="shared" ca="1" si="65"/>
        <v>54</v>
      </c>
      <c r="T448" t="s">
        <v>230</v>
      </c>
      <c r="U448" t="str">
        <f t="shared" ca="1" si="66"/>
        <v>\\(\\quad 4104　÷　76　=　 \\)</v>
      </c>
      <c r="V448" t="str">
        <f t="shared" ca="1" si="67"/>
        <v>\\(\\quad 54 \\)</v>
      </c>
    </row>
    <row r="449" spans="1:22" x14ac:dyDescent="0.55000000000000004">
      <c r="A449" s="51" t="s">
        <v>60</v>
      </c>
      <c r="C449" s="50" t="s">
        <v>172</v>
      </c>
      <c r="D449" s="50" t="str">
        <f t="shared" ca="1" si="60"/>
        <v>\\(\\quad 2482　÷　34　=　 \\)</v>
      </c>
      <c r="E449" s="50" t="str">
        <f t="shared" ca="1" si="61"/>
        <v>\\(\\quad 73 \\)</v>
      </c>
      <c r="F449" s="50" t="s">
        <v>62</v>
      </c>
      <c r="G449" s="50"/>
      <c r="H449" s="50"/>
      <c r="I449" s="89" t="str">
        <f t="shared" ca="1" si="62"/>
        <v>INSERT INTO math(tangen,question,answer,editor,date,count) VALUES('m2500','\\(\\quad 2482　÷　34　=　 \\)','\\(\\quad 73 \\)','harazono',NOW(),0);</v>
      </c>
      <c r="J449" s="78" t="s">
        <v>229</v>
      </c>
      <c r="K449" s="1">
        <f t="shared" ca="1" si="63"/>
        <v>2482</v>
      </c>
      <c r="L449" t="s">
        <v>241</v>
      </c>
      <c r="M449" s="1">
        <f t="shared" ca="1" si="64"/>
        <v>34</v>
      </c>
      <c r="N449" t="s">
        <v>234</v>
      </c>
      <c r="O449" t="s">
        <v>230</v>
      </c>
      <c r="P449" s="78" t="s">
        <v>229</v>
      </c>
      <c r="Q449" s="1">
        <f t="shared" ca="1" si="65"/>
        <v>73</v>
      </c>
      <c r="T449" t="s">
        <v>230</v>
      </c>
      <c r="U449" t="str">
        <f t="shared" ca="1" si="66"/>
        <v>\\(\\quad 2482　÷　34　=　 \\)</v>
      </c>
      <c r="V449" t="str">
        <f t="shared" ca="1" si="67"/>
        <v>\\(\\quad 73 \\)</v>
      </c>
    </row>
    <row r="450" spans="1:22" x14ac:dyDescent="0.55000000000000004">
      <c r="A450" s="51" t="s">
        <v>60</v>
      </c>
      <c r="C450" s="50" t="s">
        <v>172</v>
      </c>
      <c r="D450" s="50" t="str">
        <f t="shared" ref="D450:D485" ca="1" si="68">U450</f>
        <v>\\(\\quad 7656　÷　87　=　 \\)</v>
      </c>
      <c r="E450" s="50" t="str">
        <f t="shared" ref="E450:E485" ca="1" si="69">V450</f>
        <v>\\(\\quad 88 \\)</v>
      </c>
      <c r="F450" s="50" t="s">
        <v>62</v>
      </c>
      <c r="G450" s="50"/>
      <c r="H450" s="50"/>
      <c r="I450" s="89" t="str">
        <f t="shared" ref="I450:I485" ca="1" si="70">"INSERT INTO "&amp;A450&amp;"(tangen,question,answer,editor,date,count) VALUES('"&amp;C450&amp;"','"&amp;D450&amp;"','"&amp;E450&amp;"','"&amp;F450&amp;"',NOW(),0);"</f>
        <v>INSERT INTO math(tangen,question,answer,editor,date,count) VALUES('m2500','\\(\\quad 7656　÷　87　=　 \\)','\\(\\quad 88 \\)','harazono',NOW(),0);</v>
      </c>
      <c r="J450" s="78" t="s">
        <v>229</v>
      </c>
      <c r="K450" s="1">
        <f t="shared" ref="K450:K485" ca="1" si="71">M450*Q450</f>
        <v>7656</v>
      </c>
      <c r="L450" t="s">
        <v>241</v>
      </c>
      <c r="M450" s="1">
        <f t="shared" ref="M450:M454" ca="1" si="72">RANDBETWEEN(11,99)</f>
        <v>87</v>
      </c>
      <c r="N450" t="s">
        <v>234</v>
      </c>
      <c r="O450" t="s">
        <v>230</v>
      </c>
      <c r="P450" s="78" t="s">
        <v>229</v>
      </c>
      <c r="Q450" s="1">
        <f t="shared" ref="Q450:Q485" ca="1" si="73">RANDBETWEEN(20,99)</f>
        <v>88</v>
      </c>
      <c r="T450" t="s">
        <v>230</v>
      </c>
      <c r="U450" t="str">
        <f t="shared" ca="1" si="66"/>
        <v>\\(\\quad 7656　÷　87　=　 \\)</v>
      </c>
      <c r="V450" t="str">
        <f t="shared" ca="1" si="67"/>
        <v>\\(\\quad 88 \\)</v>
      </c>
    </row>
    <row r="451" spans="1:22" x14ac:dyDescent="0.55000000000000004">
      <c r="A451" s="51" t="s">
        <v>60</v>
      </c>
      <c r="C451" s="50" t="s">
        <v>172</v>
      </c>
      <c r="D451" s="50" t="str">
        <f t="shared" ca="1" si="68"/>
        <v>\\(\\quad 8265　÷　95　=　 \\)</v>
      </c>
      <c r="E451" s="50" t="str">
        <f t="shared" ca="1" si="69"/>
        <v>\\(\\quad 87 \\)</v>
      </c>
      <c r="F451" s="50" t="s">
        <v>62</v>
      </c>
      <c r="G451" s="50"/>
      <c r="H451" s="50"/>
      <c r="I451" s="89" t="str">
        <f t="shared" ca="1" si="70"/>
        <v>INSERT INTO math(tangen,question,answer,editor,date,count) VALUES('m2500','\\(\\quad 8265　÷　95　=　 \\)','\\(\\quad 87 \\)','harazono',NOW(),0);</v>
      </c>
      <c r="J451" s="78" t="s">
        <v>229</v>
      </c>
      <c r="K451" s="1">
        <f t="shared" ca="1" si="71"/>
        <v>8265</v>
      </c>
      <c r="L451" t="s">
        <v>241</v>
      </c>
      <c r="M451" s="1">
        <f t="shared" ca="1" si="72"/>
        <v>95</v>
      </c>
      <c r="N451" t="s">
        <v>234</v>
      </c>
      <c r="O451" t="s">
        <v>230</v>
      </c>
      <c r="P451" s="78" t="s">
        <v>229</v>
      </c>
      <c r="Q451" s="1">
        <f t="shared" ca="1" si="73"/>
        <v>87</v>
      </c>
      <c r="T451" t="s">
        <v>230</v>
      </c>
      <c r="U451" t="str">
        <f t="shared" ref="U451:U485" ca="1" si="74">J451&amp;K451&amp;L451&amp;M451&amp;N451&amp;O451</f>
        <v>\\(\\quad 8265　÷　95　=　 \\)</v>
      </c>
      <c r="V451" t="str">
        <f t="shared" ref="V451:V485" ca="1" si="75">P451&amp;Q451&amp;R451&amp;S451&amp;T451</f>
        <v>\\(\\quad 87 \\)</v>
      </c>
    </row>
    <row r="452" spans="1:22" x14ac:dyDescent="0.55000000000000004">
      <c r="A452" s="51" t="s">
        <v>60</v>
      </c>
      <c r="C452" s="50" t="s">
        <v>172</v>
      </c>
      <c r="D452" s="50" t="str">
        <f t="shared" ca="1" si="68"/>
        <v>\\(\\quad 2028　÷　52　=　 \\)</v>
      </c>
      <c r="E452" s="50" t="str">
        <f t="shared" ca="1" si="69"/>
        <v>\\(\\quad 39 \\)</v>
      </c>
      <c r="F452" s="50" t="s">
        <v>62</v>
      </c>
      <c r="G452" s="50"/>
      <c r="H452" s="50"/>
      <c r="I452" s="89" t="str">
        <f t="shared" ca="1" si="70"/>
        <v>INSERT INTO math(tangen,question,answer,editor,date,count) VALUES('m2500','\\(\\quad 2028　÷　52　=　 \\)','\\(\\quad 39 \\)','harazono',NOW(),0);</v>
      </c>
      <c r="J452" s="78" t="s">
        <v>229</v>
      </c>
      <c r="K452" s="1">
        <f t="shared" ca="1" si="71"/>
        <v>2028</v>
      </c>
      <c r="L452" t="s">
        <v>241</v>
      </c>
      <c r="M452" s="1">
        <f t="shared" ca="1" si="72"/>
        <v>52</v>
      </c>
      <c r="N452" t="s">
        <v>234</v>
      </c>
      <c r="O452" t="s">
        <v>230</v>
      </c>
      <c r="P452" s="78" t="s">
        <v>229</v>
      </c>
      <c r="Q452" s="1">
        <f t="shared" ca="1" si="73"/>
        <v>39</v>
      </c>
      <c r="T452" t="s">
        <v>230</v>
      </c>
      <c r="U452" t="str">
        <f t="shared" ca="1" si="74"/>
        <v>\\(\\quad 2028　÷　52　=　 \\)</v>
      </c>
      <c r="V452" t="str">
        <f t="shared" ca="1" si="75"/>
        <v>\\(\\quad 39 \\)</v>
      </c>
    </row>
    <row r="453" spans="1:22" x14ac:dyDescent="0.55000000000000004">
      <c r="A453" s="51" t="s">
        <v>60</v>
      </c>
      <c r="C453" s="50" t="s">
        <v>172</v>
      </c>
      <c r="D453" s="50" t="str">
        <f t="shared" ca="1" si="68"/>
        <v>\\(\\quad 3375　÷　75　=　 \\)</v>
      </c>
      <c r="E453" s="50" t="str">
        <f t="shared" ca="1" si="69"/>
        <v>\\(\\quad 45 \\)</v>
      </c>
      <c r="F453" s="50" t="s">
        <v>62</v>
      </c>
      <c r="G453" s="50"/>
      <c r="H453" s="50"/>
      <c r="I453" s="89" t="str">
        <f t="shared" ca="1" si="70"/>
        <v>INSERT INTO math(tangen,question,answer,editor,date,count) VALUES('m2500','\\(\\quad 3375　÷　75　=　 \\)','\\(\\quad 45 \\)','harazono',NOW(),0);</v>
      </c>
      <c r="J453" s="78" t="s">
        <v>229</v>
      </c>
      <c r="K453" s="1">
        <f t="shared" ca="1" si="71"/>
        <v>3375</v>
      </c>
      <c r="L453" t="s">
        <v>241</v>
      </c>
      <c r="M453" s="1">
        <f t="shared" ca="1" si="72"/>
        <v>75</v>
      </c>
      <c r="N453" t="s">
        <v>234</v>
      </c>
      <c r="O453" t="s">
        <v>230</v>
      </c>
      <c r="P453" s="78" t="s">
        <v>229</v>
      </c>
      <c r="Q453" s="1">
        <f t="shared" ca="1" si="73"/>
        <v>45</v>
      </c>
      <c r="T453" t="s">
        <v>230</v>
      </c>
      <c r="U453" t="str">
        <f t="shared" ca="1" si="74"/>
        <v>\\(\\quad 3375　÷　75　=　 \\)</v>
      </c>
      <c r="V453" t="str">
        <f t="shared" ca="1" si="75"/>
        <v>\\(\\quad 45 \\)</v>
      </c>
    </row>
    <row r="454" spans="1:22" x14ac:dyDescent="0.55000000000000004">
      <c r="A454" s="51" t="s">
        <v>60</v>
      </c>
      <c r="C454" s="50" t="s">
        <v>172</v>
      </c>
      <c r="D454" s="50" t="str">
        <f t="shared" ca="1" si="68"/>
        <v>\\(\\quad 5170　÷　94　=　 \\)</v>
      </c>
      <c r="E454" s="50" t="str">
        <f t="shared" ca="1" si="69"/>
        <v>\\(\\quad 55 \\)</v>
      </c>
      <c r="F454" s="50" t="s">
        <v>62</v>
      </c>
      <c r="G454" s="50"/>
      <c r="H454" s="50"/>
      <c r="I454" s="89" t="str">
        <f t="shared" ca="1" si="70"/>
        <v>INSERT INTO math(tangen,question,answer,editor,date,count) VALUES('m2500','\\(\\quad 5170　÷　94　=　 \\)','\\(\\quad 55 \\)','harazono',NOW(),0);</v>
      </c>
      <c r="J454" s="78" t="s">
        <v>229</v>
      </c>
      <c r="K454" s="1">
        <f t="shared" ca="1" si="71"/>
        <v>5170</v>
      </c>
      <c r="L454" t="s">
        <v>241</v>
      </c>
      <c r="M454" s="1">
        <f t="shared" ca="1" si="72"/>
        <v>94</v>
      </c>
      <c r="N454" t="s">
        <v>234</v>
      </c>
      <c r="O454" t="s">
        <v>230</v>
      </c>
      <c r="P454" s="78" t="s">
        <v>229</v>
      </c>
      <c r="Q454" s="1">
        <f t="shared" ca="1" si="73"/>
        <v>55</v>
      </c>
      <c r="T454" t="s">
        <v>230</v>
      </c>
      <c r="U454" t="str">
        <f t="shared" ca="1" si="74"/>
        <v>\\(\\quad 5170　÷　94　=　 \\)</v>
      </c>
      <c r="V454" t="str">
        <f t="shared" ca="1" si="75"/>
        <v>\\(\\quad 55 \\)</v>
      </c>
    </row>
    <row r="455" spans="1:22" x14ac:dyDescent="0.55000000000000004">
      <c r="A455" s="51" t="s">
        <v>60</v>
      </c>
      <c r="C455" s="50" t="s">
        <v>172</v>
      </c>
      <c r="D455" s="50" t="str">
        <f t="shared" ca="1" si="68"/>
        <v>\\(\\quad 24682　÷　287　=　 \\)</v>
      </c>
      <c r="E455" s="50" t="str">
        <f t="shared" ca="1" si="69"/>
        <v>\\(\\quad 86 \\)</v>
      </c>
      <c r="F455" s="50" t="s">
        <v>62</v>
      </c>
      <c r="G455" s="50"/>
      <c r="H455" s="50"/>
      <c r="I455" s="89" t="str">
        <f t="shared" ca="1" si="70"/>
        <v>INSERT INTO math(tangen,question,answer,editor,date,count) VALUES('m2500','\\(\\quad 24682　÷　287　=　 \\)','\\(\\quad 86 \\)','harazono',NOW(),0);</v>
      </c>
      <c r="J455" s="78" t="s">
        <v>229</v>
      </c>
      <c r="K455" s="1">
        <f t="shared" ca="1" si="71"/>
        <v>24682</v>
      </c>
      <c r="L455" t="s">
        <v>241</v>
      </c>
      <c r="M455" s="1">
        <f ca="1">RANDBETWEEN(101,999)</f>
        <v>287</v>
      </c>
      <c r="N455" t="s">
        <v>234</v>
      </c>
      <c r="O455" t="s">
        <v>230</v>
      </c>
      <c r="P455" s="78" t="s">
        <v>229</v>
      </c>
      <c r="Q455" s="1">
        <f t="shared" ca="1" si="73"/>
        <v>86</v>
      </c>
      <c r="T455" t="s">
        <v>230</v>
      </c>
      <c r="U455" t="str">
        <f t="shared" ca="1" si="74"/>
        <v>\\(\\quad 24682　÷　287　=　 \\)</v>
      </c>
      <c r="V455" t="str">
        <f t="shared" ca="1" si="75"/>
        <v>\\(\\quad 86 \\)</v>
      </c>
    </row>
    <row r="456" spans="1:22" x14ac:dyDescent="0.55000000000000004">
      <c r="A456" s="51" t="s">
        <v>60</v>
      </c>
      <c r="C456" s="50" t="s">
        <v>172</v>
      </c>
      <c r="D456" s="50" t="str">
        <f t="shared" ca="1" si="68"/>
        <v>\\(\\quad 70077　÷　987　=　 \\)</v>
      </c>
      <c r="E456" s="50" t="str">
        <f t="shared" ca="1" si="69"/>
        <v>\\(\\quad 71 \\)</v>
      </c>
      <c r="F456" s="50" t="s">
        <v>62</v>
      </c>
      <c r="G456" s="50"/>
      <c r="H456" s="50"/>
      <c r="I456" s="89" t="str">
        <f t="shared" ca="1" si="70"/>
        <v>INSERT INTO math(tangen,question,answer,editor,date,count) VALUES('m2500','\\(\\quad 70077　÷　987　=　 \\)','\\(\\quad 71 \\)','harazono',NOW(),0);</v>
      </c>
      <c r="J456" s="78" t="s">
        <v>229</v>
      </c>
      <c r="K456" s="1">
        <f t="shared" ca="1" si="71"/>
        <v>70077</v>
      </c>
      <c r="L456" t="s">
        <v>241</v>
      </c>
      <c r="M456" s="1">
        <f t="shared" ref="M456:M485" ca="1" si="76">RANDBETWEEN(101,999)</f>
        <v>987</v>
      </c>
      <c r="N456" t="s">
        <v>234</v>
      </c>
      <c r="O456" t="s">
        <v>230</v>
      </c>
      <c r="P456" s="78" t="s">
        <v>229</v>
      </c>
      <c r="Q456" s="1">
        <f t="shared" ca="1" si="73"/>
        <v>71</v>
      </c>
      <c r="T456" t="s">
        <v>230</v>
      </c>
      <c r="U456" t="str">
        <f t="shared" ca="1" si="74"/>
        <v>\\(\\quad 70077　÷　987　=　 \\)</v>
      </c>
      <c r="V456" t="str">
        <f t="shared" ca="1" si="75"/>
        <v>\\(\\quad 71 \\)</v>
      </c>
    </row>
    <row r="457" spans="1:22" x14ac:dyDescent="0.55000000000000004">
      <c r="A457" s="51" t="s">
        <v>60</v>
      </c>
      <c r="C457" s="50" t="s">
        <v>172</v>
      </c>
      <c r="D457" s="50" t="str">
        <f t="shared" ca="1" si="68"/>
        <v>\\(\\quad 55091　÷　619　=　 \\)</v>
      </c>
      <c r="E457" s="50" t="str">
        <f t="shared" ca="1" si="69"/>
        <v>\\(\\quad 89 \\)</v>
      </c>
      <c r="F457" s="50" t="s">
        <v>62</v>
      </c>
      <c r="G457" s="50"/>
      <c r="H457" s="50"/>
      <c r="I457" s="89" t="str">
        <f t="shared" ca="1" si="70"/>
        <v>INSERT INTO math(tangen,question,answer,editor,date,count) VALUES('m2500','\\(\\quad 55091　÷　619　=　 \\)','\\(\\quad 89 \\)','harazono',NOW(),0);</v>
      </c>
      <c r="J457" s="78" t="s">
        <v>229</v>
      </c>
      <c r="K457" s="1">
        <f t="shared" ca="1" si="71"/>
        <v>55091</v>
      </c>
      <c r="L457" t="s">
        <v>241</v>
      </c>
      <c r="M457" s="1">
        <f t="shared" ca="1" si="76"/>
        <v>619</v>
      </c>
      <c r="N457" t="s">
        <v>234</v>
      </c>
      <c r="O457" t="s">
        <v>230</v>
      </c>
      <c r="P457" s="78" t="s">
        <v>229</v>
      </c>
      <c r="Q457" s="1">
        <f t="shared" ca="1" si="73"/>
        <v>89</v>
      </c>
      <c r="T457" t="s">
        <v>230</v>
      </c>
      <c r="U457" t="str">
        <f t="shared" ca="1" si="74"/>
        <v>\\(\\quad 55091　÷　619　=　 \\)</v>
      </c>
      <c r="V457" t="str">
        <f t="shared" ca="1" si="75"/>
        <v>\\(\\quad 89 \\)</v>
      </c>
    </row>
    <row r="458" spans="1:22" x14ac:dyDescent="0.55000000000000004">
      <c r="A458" s="51" t="s">
        <v>60</v>
      </c>
      <c r="C458" s="50" t="s">
        <v>172</v>
      </c>
      <c r="D458" s="50" t="str">
        <f t="shared" ca="1" si="68"/>
        <v>\\(\\quad 32706　÷　414　=　 \\)</v>
      </c>
      <c r="E458" s="50" t="str">
        <f t="shared" ca="1" si="69"/>
        <v>\\(\\quad 79 \\)</v>
      </c>
      <c r="F458" s="50" t="s">
        <v>62</v>
      </c>
      <c r="G458" s="50"/>
      <c r="H458" s="50"/>
      <c r="I458" s="89" t="str">
        <f t="shared" ca="1" si="70"/>
        <v>INSERT INTO math(tangen,question,answer,editor,date,count) VALUES('m2500','\\(\\quad 32706　÷　414　=　 \\)','\\(\\quad 79 \\)','harazono',NOW(),0);</v>
      </c>
      <c r="J458" s="78" t="s">
        <v>229</v>
      </c>
      <c r="K458" s="1">
        <f t="shared" ca="1" si="71"/>
        <v>32706</v>
      </c>
      <c r="L458" t="s">
        <v>241</v>
      </c>
      <c r="M458" s="1">
        <f t="shared" ca="1" si="76"/>
        <v>414</v>
      </c>
      <c r="N458" t="s">
        <v>234</v>
      </c>
      <c r="O458" t="s">
        <v>230</v>
      </c>
      <c r="P458" s="78" t="s">
        <v>229</v>
      </c>
      <c r="Q458" s="1">
        <f t="shared" ca="1" si="73"/>
        <v>79</v>
      </c>
      <c r="T458" t="s">
        <v>230</v>
      </c>
      <c r="U458" t="str">
        <f t="shared" ca="1" si="74"/>
        <v>\\(\\quad 32706　÷　414　=　 \\)</v>
      </c>
      <c r="V458" t="str">
        <f t="shared" ca="1" si="75"/>
        <v>\\(\\quad 79 \\)</v>
      </c>
    </row>
    <row r="459" spans="1:22" x14ac:dyDescent="0.55000000000000004">
      <c r="A459" s="51" t="s">
        <v>60</v>
      </c>
      <c r="C459" s="50" t="s">
        <v>172</v>
      </c>
      <c r="D459" s="50" t="str">
        <f t="shared" ca="1" si="68"/>
        <v>\\(\\quad 42873　÷　461　=　 \\)</v>
      </c>
      <c r="E459" s="50" t="str">
        <f t="shared" ca="1" si="69"/>
        <v>\\(\\quad 93 \\)</v>
      </c>
      <c r="F459" s="50" t="s">
        <v>62</v>
      </c>
      <c r="G459" s="50"/>
      <c r="H459" s="50"/>
      <c r="I459" s="89" t="str">
        <f t="shared" ca="1" si="70"/>
        <v>INSERT INTO math(tangen,question,answer,editor,date,count) VALUES('m2500','\\(\\quad 42873　÷　461　=　 \\)','\\(\\quad 93 \\)','harazono',NOW(),0);</v>
      </c>
      <c r="J459" s="78" t="s">
        <v>229</v>
      </c>
      <c r="K459" s="1">
        <f t="shared" ca="1" si="71"/>
        <v>42873</v>
      </c>
      <c r="L459" t="s">
        <v>241</v>
      </c>
      <c r="M459" s="1">
        <f t="shared" ca="1" si="76"/>
        <v>461</v>
      </c>
      <c r="N459" t="s">
        <v>234</v>
      </c>
      <c r="O459" t="s">
        <v>230</v>
      </c>
      <c r="P459" s="78" t="s">
        <v>229</v>
      </c>
      <c r="Q459" s="1">
        <f t="shared" ca="1" si="73"/>
        <v>93</v>
      </c>
      <c r="T459" t="s">
        <v>230</v>
      </c>
      <c r="U459" t="str">
        <f t="shared" ca="1" si="74"/>
        <v>\\(\\quad 42873　÷　461　=　 \\)</v>
      </c>
      <c r="V459" t="str">
        <f t="shared" ca="1" si="75"/>
        <v>\\(\\quad 93 \\)</v>
      </c>
    </row>
    <row r="460" spans="1:22" x14ac:dyDescent="0.55000000000000004">
      <c r="A460" s="51" t="s">
        <v>60</v>
      </c>
      <c r="C460" s="50" t="s">
        <v>172</v>
      </c>
      <c r="D460" s="50" t="str">
        <f t="shared" ca="1" si="68"/>
        <v>\\(\\quad 59200　÷　740　=　 \\)</v>
      </c>
      <c r="E460" s="50" t="str">
        <f t="shared" ca="1" si="69"/>
        <v>\\(\\quad 80 \\)</v>
      </c>
      <c r="F460" s="50" t="s">
        <v>62</v>
      </c>
      <c r="G460" s="50"/>
      <c r="H460" s="50"/>
      <c r="I460" s="89" t="str">
        <f t="shared" ca="1" si="70"/>
        <v>INSERT INTO math(tangen,question,answer,editor,date,count) VALUES('m2500','\\(\\quad 59200　÷　740　=　 \\)','\\(\\quad 80 \\)','harazono',NOW(),0);</v>
      </c>
      <c r="J460" s="78" t="s">
        <v>229</v>
      </c>
      <c r="K460" s="1">
        <f t="shared" ca="1" si="71"/>
        <v>59200</v>
      </c>
      <c r="L460" t="s">
        <v>241</v>
      </c>
      <c r="M460" s="1">
        <f t="shared" ca="1" si="76"/>
        <v>740</v>
      </c>
      <c r="N460" t="s">
        <v>234</v>
      </c>
      <c r="O460" t="s">
        <v>230</v>
      </c>
      <c r="P460" s="78" t="s">
        <v>229</v>
      </c>
      <c r="Q460" s="1">
        <f t="shared" ca="1" si="73"/>
        <v>80</v>
      </c>
      <c r="T460" t="s">
        <v>230</v>
      </c>
      <c r="U460" t="str">
        <f t="shared" ca="1" si="74"/>
        <v>\\(\\quad 59200　÷　740　=　 \\)</v>
      </c>
      <c r="V460" t="str">
        <f t="shared" ca="1" si="75"/>
        <v>\\(\\quad 80 \\)</v>
      </c>
    </row>
    <row r="461" spans="1:22" x14ac:dyDescent="0.55000000000000004">
      <c r="A461" s="51" t="s">
        <v>60</v>
      </c>
      <c r="C461" s="50" t="s">
        <v>172</v>
      </c>
      <c r="D461" s="50" t="str">
        <f t="shared" ca="1" si="68"/>
        <v>\\(\\quad 26160　÷　545　=　 \\)</v>
      </c>
      <c r="E461" s="50" t="str">
        <f t="shared" ca="1" si="69"/>
        <v>\\(\\quad 48 \\)</v>
      </c>
      <c r="F461" s="50" t="s">
        <v>62</v>
      </c>
      <c r="G461" s="50"/>
      <c r="H461" s="50"/>
      <c r="I461" s="89" t="str">
        <f t="shared" ca="1" si="70"/>
        <v>INSERT INTO math(tangen,question,answer,editor,date,count) VALUES('m2500','\\(\\quad 26160　÷　545　=　 \\)','\\(\\quad 48 \\)','harazono',NOW(),0);</v>
      </c>
      <c r="J461" s="78" t="s">
        <v>229</v>
      </c>
      <c r="K461" s="1">
        <f t="shared" ca="1" si="71"/>
        <v>26160</v>
      </c>
      <c r="L461" t="s">
        <v>241</v>
      </c>
      <c r="M461" s="1">
        <f t="shared" ca="1" si="76"/>
        <v>545</v>
      </c>
      <c r="N461" t="s">
        <v>234</v>
      </c>
      <c r="O461" t="s">
        <v>230</v>
      </c>
      <c r="P461" s="78" t="s">
        <v>229</v>
      </c>
      <c r="Q461" s="1">
        <f t="shared" ca="1" si="73"/>
        <v>48</v>
      </c>
      <c r="T461" t="s">
        <v>230</v>
      </c>
      <c r="U461" t="str">
        <f t="shared" ca="1" si="74"/>
        <v>\\(\\quad 26160　÷　545　=　 \\)</v>
      </c>
      <c r="V461" t="str">
        <f t="shared" ca="1" si="75"/>
        <v>\\(\\quad 48 \\)</v>
      </c>
    </row>
    <row r="462" spans="1:22" x14ac:dyDescent="0.55000000000000004">
      <c r="A462" s="51" t="s">
        <v>60</v>
      </c>
      <c r="C462" s="50" t="s">
        <v>172</v>
      </c>
      <c r="D462" s="50" t="str">
        <f t="shared" ca="1" si="68"/>
        <v>\\(\\quad 21046　÷　619　=　 \\)</v>
      </c>
      <c r="E462" s="50" t="str">
        <f t="shared" ca="1" si="69"/>
        <v>\\(\\quad 34 \\)</v>
      </c>
      <c r="F462" s="50" t="s">
        <v>62</v>
      </c>
      <c r="G462" s="50"/>
      <c r="H462" s="50"/>
      <c r="I462" s="89" t="str">
        <f t="shared" ca="1" si="70"/>
        <v>INSERT INTO math(tangen,question,answer,editor,date,count) VALUES('m2500','\\(\\quad 21046　÷　619　=　 \\)','\\(\\quad 34 \\)','harazono',NOW(),0);</v>
      </c>
      <c r="J462" s="78" t="s">
        <v>229</v>
      </c>
      <c r="K462" s="1">
        <f t="shared" ca="1" si="71"/>
        <v>21046</v>
      </c>
      <c r="L462" t="s">
        <v>241</v>
      </c>
      <c r="M462" s="1">
        <f t="shared" ca="1" si="76"/>
        <v>619</v>
      </c>
      <c r="N462" t="s">
        <v>234</v>
      </c>
      <c r="O462" t="s">
        <v>230</v>
      </c>
      <c r="P462" s="78" t="s">
        <v>229</v>
      </c>
      <c r="Q462" s="1">
        <f t="shared" ca="1" si="73"/>
        <v>34</v>
      </c>
      <c r="T462" t="s">
        <v>230</v>
      </c>
      <c r="U462" t="str">
        <f t="shared" ca="1" si="74"/>
        <v>\\(\\quad 21046　÷　619　=　 \\)</v>
      </c>
      <c r="V462" t="str">
        <f t="shared" ca="1" si="75"/>
        <v>\\(\\quad 34 \\)</v>
      </c>
    </row>
    <row r="463" spans="1:22" x14ac:dyDescent="0.55000000000000004">
      <c r="A463" s="51" t="s">
        <v>60</v>
      </c>
      <c r="C463" s="50" t="s">
        <v>172</v>
      </c>
      <c r="D463" s="50" t="str">
        <f t="shared" ca="1" si="68"/>
        <v>\\(\\quad 17798　÷　809　=　 \\)</v>
      </c>
      <c r="E463" s="50" t="str">
        <f t="shared" ca="1" si="69"/>
        <v>\\(\\quad 22 \\)</v>
      </c>
      <c r="F463" s="50" t="s">
        <v>62</v>
      </c>
      <c r="G463" s="50"/>
      <c r="H463" s="50"/>
      <c r="I463" s="89" t="str">
        <f t="shared" ca="1" si="70"/>
        <v>INSERT INTO math(tangen,question,answer,editor,date,count) VALUES('m2500','\\(\\quad 17798　÷　809　=　 \\)','\\(\\quad 22 \\)','harazono',NOW(),0);</v>
      </c>
      <c r="J463" s="78" t="s">
        <v>229</v>
      </c>
      <c r="K463" s="1">
        <f t="shared" ca="1" si="71"/>
        <v>17798</v>
      </c>
      <c r="L463" t="s">
        <v>241</v>
      </c>
      <c r="M463" s="1">
        <f t="shared" ca="1" si="76"/>
        <v>809</v>
      </c>
      <c r="N463" t="s">
        <v>234</v>
      </c>
      <c r="O463" t="s">
        <v>230</v>
      </c>
      <c r="P463" s="78" t="s">
        <v>229</v>
      </c>
      <c r="Q463" s="1">
        <f t="shared" ca="1" si="73"/>
        <v>22</v>
      </c>
      <c r="T463" t="s">
        <v>230</v>
      </c>
      <c r="U463" t="str">
        <f t="shared" ca="1" si="74"/>
        <v>\\(\\quad 17798　÷　809　=　 \\)</v>
      </c>
      <c r="V463" t="str">
        <f t="shared" ca="1" si="75"/>
        <v>\\(\\quad 22 \\)</v>
      </c>
    </row>
    <row r="464" spans="1:22" x14ac:dyDescent="0.55000000000000004">
      <c r="A464" s="51" t="s">
        <v>60</v>
      </c>
      <c r="C464" s="50" t="s">
        <v>172</v>
      </c>
      <c r="D464" s="50" t="str">
        <f t="shared" ca="1" si="68"/>
        <v>\\(\\quad 21802　÷　991　=　 \\)</v>
      </c>
      <c r="E464" s="50" t="str">
        <f t="shared" ca="1" si="69"/>
        <v>\\(\\quad 22 \\)</v>
      </c>
      <c r="F464" s="50" t="s">
        <v>62</v>
      </c>
      <c r="G464" s="50"/>
      <c r="H464" s="50"/>
      <c r="I464" s="89" t="str">
        <f t="shared" ca="1" si="70"/>
        <v>INSERT INTO math(tangen,question,answer,editor,date,count) VALUES('m2500','\\(\\quad 21802　÷　991　=　 \\)','\\(\\quad 22 \\)','harazono',NOW(),0);</v>
      </c>
      <c r="J464" s="78" t="s">
        <v>229</v>
      </c>
      <c r="K464" s="1">
        <f t="shared" ca="1" si="71"/>
        <v>21802</v>
      </c>
      <c r="L464" t="s">
        <v>241</v>
      </c>
      <c r="M464" s="1">
        <f t="shared" ca="1" si="76"/>
        <v>991</v>
      </c>
      <c r="N464" t="s">
        <v>234</v>
      </c>
      <c r="O464" t="s">
        <v>230</v>
      </c>
      <c r="P464" s="78" t="s">
        <v>229</v>
      </c>
      <c r="Q464" s="1">
        <f t="shared" ca="1" si="73"/>
        <v>22</v>
      </c>
      <c r="T464" t="s">
        <v>230</v>
      </c>
      <c r="U464" t="str">
        <f t="shared" ca="1" si="74"/>
        <v>\\(\\quad 21802　÷　991　=　 \\)</v>
      </c>
      <c r="V464" t="str">
        <f t="shared" ca="1" si="75"/>
        <v>\\(\\quad 22 \\)</v>
      </c>
    </row>
    <row r="465" spans="1:22" x14ac:dyDescent="0.55000000000000004">
      <c r="A465" s="51" t="s">
        <v>60</v>
      </c>
      <c r="C465" s="50" t="s">
        <v>172</v>
      </c>
      <c r="D465" s="50" t="str">
        <f t="shared" ca="1" si="68"/>
        <v>\\(\\quad 65481　÷　949　=　 \\)</v>
      </c>
      <c r="E465" s="50" t="str">
        <f t="shared" ca="1" si="69"/>
        <v>\\(\\quad 69 \\)</v>
      </c>
      <c r="F465" s="50" t="s">
        <v>62</v>
      </c>
      <c r="G465" s="50"/>
      <c r="H465" s="50"/>
      <c r="I465" s="89" t="str">
        <f t="shared" ca="1" si="70"/>
        <v>INSERT INTO math(tangen,question,answer,editor,date,count) VALUES('m2500','\\(\\quad 65481　÷　949　=　 \\)','\\(\\quad 69 \\)','harazono',NOW(),0);</v>
      </c>
      <c r="J465" s="78" t="s">
        <v>229</v>
      </c>
      <c r="K465" s="1">
        <f t="shared" ca="1" si="71"/>
        <v>65481</v>
      </c>
      <c r="L465" t="s">
        <v>241</v>
      </c>
      <c r="M465" s="1">
        <f t="shared" ca="1" si="76"/>
        <v>949</v>
      </c>
      <c r="N465" t="s">
        <v>234</v>
      </c>
      <c r="O465" t="s">
        <v>230</v>
      </c>
      <c r="P465" s="78" t="s">
        <v>229</v>
      </c>
      <c r="Q465" s="1">
        <f t="shared" ca="1" si="73"/>
        <v>69</v>
      </c>
      <c r="T465" t="s">
        <v>230</v>
      </c>
      <c r="U465" t="str">
        <f t="shared" ca="1" si="74"/>
        <v>\\(\\quad 65481　÷　949　=　 \\)</v>
      </c>
      <c r="V465" t="str">
        <f t="shared" ca="1" si="75"/>
        <v>\\(\\quad 69 \\)</v>
      </c>
    </row>
    <row r="466" spans="1:22" x14ac:dyDescent="0.55000000000000004">
      <c r="A466" s="51" t="s">
        <v>60</v>
      </c>
      <c r="C466" s="50" t="s">
        <v>172</v>
      </c>
      <c r="D466" s="50" t="str">
        <f t="shared" ca="1" si="68"/>
        <v>\\(\\quad 73584　÷　876　=　 \\)</v>
      </c>
      <c r="E466" s="50" t="str">
        <f t="shared" ca="1" si="69"/>
        <v>\\(\\quad 84 \\)</v>
      </c>
      <c r="F466" s="50" t="s">
        <v>62</v>
      </c>
      <c r="G466" s="50"/>
      <c r="H466" s="50"/>
      <c r="I466" s="89" t="str">
        <f t="shared" ca="1" si="70"/>
        <v>INSERT INTO math(tangen,question,answer,editor,date,count) VALUES('m2500','\\(\\quad 73584　÷　876　=　 \\)','\\(\\quad 84 \\)','harazono',NOW(),0);</v>
      </c>
      <c r="J466" s="78" t="s">
        <v>229</v>
      </c>
      <c r="K466" s="1">
        <f t="shared" ca="1" si="71"/>
        <v>73584</v>
      </c>
      <c r="L466" t="s">
        <v>241</v>
      </c>
      <c r="M466" s="1">
        <f t="shared" ca="1" si="76"/>
        <v>876</v>
      </c>
      <c r="N466" t="s">
        <v>234</v>
      </c>
      <c r="O466" t="s">
        <v>230</v>
      </c>
      <c r="P466" s="78" t="s">
        <v>229</v>
      </c>
      <c r="Q466" s="1">
        <f t="shared" ca="1" si="73"/>
        <v>84</v>
      </c>
      <c r="T466" t="s">
        <v>230</v>
      </c>
      <c r="U466" t="str">
        <f t="shared" ca="1" si="74"/>
        <v>\\(\\quad 73584　÷　876　=　 \\)</v>
      </c>
      <c r="V466" t="str">
        <f t="shared" ca="1" si="75"/>
        <v>\\(\\quad 84 \\)</v>
      </c>
    </row>
    <row r="467" spans="1:22" x14ac:dyDescent="0.55000000000000004">
      <c r="A467" s="51" t="s">
        <v>60</v>
      </c>
      <c r="C467" s="50" t="s">
        <v>172</v>
      </c>
      <c r="D467" s="50" t="str">
        <f t="shared" ca="1" si="68"/>
        <v>\\(\\quad 30666　÷　807　=　 \\)</v>
      </c>
      <c r="E467" s="50" t="str">
        <f t="shared" ca="1" si="69"/>
        <v>\\(\\quad 38 \\)</v>
      </c>
      <c r="F467" s="50" t="s">
        <v>62</v>
      </c>
      <c r="G467" s="50"/>
      <c r="H467" s="50"/>
      <c r="I467" s="89" t="str">
        <f t="shared" ca="1" si="70"/>
        <v>INSERT INTO math(tangen,question,answer,editor,date,count) VALUES('m2500','\\(\\quad 30666　÷　807　=　 \\)','\\(\\quad 38 \\)','harazono',NOW(),0);</v>
      </c>
      <c r="J467" s="78" t="s">
        <v>229</v>
      </c>
      <c r="K467" s="1">
        <f t="shared" ca="1" si="71"/>
        <v>30666</v>
      </c>
      <c r="L467" t="s">
        <v>241</v>
      </c>
      <c r="M467" s="1">
        <f t="shared" ca="1" si="76"/>
        <v>807</v>
      </c>
      <c r="N467" t="s">
        <v>234</v>
      </c>
      <c r="O467" t="s">
        <v>230</v>
      </c>
      <c r="P467" s="78" t="s">
        <v>229</v>
      </c>
      <c r="Q467" s="1">
        <f t="shared" ca="1" si="73"/>
        <v>38</v>
      </c>
      <c r="T467" t="s">
        <v>230</v>
      </c>
      <c r="U467" t="str">
        <f t="shared" ca="1" si="74"/>
        <v>\\(\\quad 30666　÷　807　=　 \\)</v>
      </c>
      <c r="V467" t="str">
        <f t="shared" ca="1" si="75"/>
        <v>\\(\\quad 38 \\)</v>
      </c>
    </row>
    <row r="468" spans="1:22" x14ac:dyDescent="0.55000000000000004">
      <c r="A468" s="51" t="s">
        <v>60</v>
      </c>
      <c r="C468" s="50" t="s">
        <v>172</v>
      </c>
      <c r="D468" s="50" t="str">
        <f t="shared" ca="1" si="68"/>
        <v>\\(\\quad 64791　÷　939　=　 \\)</v>
      </c>
      <c r="E468" s="50" t="str">
        <f t="shared" ca="1" si="69"/>
        <v>\\(\\quad 69 \\)</v>
      </c>
      <c r="F468" s="50" t="s">
        <v>62</v>
      </c>
      <c r="G468" s="50"/>
      <c r="H468" s="50"/>
      <c r="I468" s="89" t="str">
        <f t="shared" ca="1" si="70"/>
        <v>INSERT INTO math(tangen,question,answer,editor,date,count) VALUES('m2500','\\(\\quad 64791　÷　939　=　 \\)','\\(\\quad 69 \\)','harazono',NOW(),0);</v>
      </c>
      <c r="J468" s="78" t="s">
        <v>229</v>
      </c>
      <c r="K468" s="1">
        <f t="shared" ca="1" si="71"/>
        <v>64791</v>
      </c>
      <c r="L468" t="s">
        <v>241</v>
      </c>
      <c r="M468" s="1">
        <f t="shared" ca="1" si="76"/>
        <v>939</v>
      </c>
      <c r="N468" t="s">
        <v>234</v>
      </c>
      <c r="O468" t="s">
        <v>230</v>
      </c>
      <c r="P468" s="78" t="s">
        <v>229</v>
      </c>
      <c r="Q468" s="1">
        <f t="shared" ca="1" si="73"/>
        <v>69</v>
      </c>
      <c r="T468" t="s">
        <v>230</v>
      </c>
      <c r="U468" t="str">
        <f t="shared" ca="1" si="74"/>
        <v>\\(\\quad 64791　÷　939　=　 \\)</v>
      </c>
      <c r="V468" t="str">
        <f t="shared" ca="1" si="75"/>
        <v>\\(\\quad 69 \\)</v>
      </c>
    </row>
    <row r="469" spans="1:22" x14ac:dyDescent="0.55000000000000004">
      <c r="A469" s="51" t="s">
        <v>60</v>
      </c>
      <c r="C469" s="50" t="s">
        <v>172</v>
      </c>
      <c r="D469" s="50" t="str">
        <f t="shared" ca="1" si="68"/>
        <v>\\(\\quad 57321　÷　579　=　 \\)</v>
      </c>
      <c r="E469" s="50" t="str">
        <f t="shared" ca="1" si="69"/>
        <v>\\(\\quad 99 \\)</v>
      </c>
      <c r="F469" s="50" t="s">
        <v>62</v>
      </c>
      <c r="G469" s="50"/>
      <c r="H469" s="50"/>
      <c r="I469" s="89" t="str">
        <f t="shared" ca="1" si="70"/>
        <v>INSERT INTO math(tangen,question,answer,editor,date,count) VALUES('m2500','\\(\\quad 57321　÷　579　=　 \\)','\\(\\quad 99 \\)','harazono',NOW(),0);</v>
      </c>
      <c r="J469" s="78" t="s">
        <v>229</v>
      </c>
      <c r="K469" s="1">
        <f t="shared" ca="1" si="71"/>
        <v>57321</v>
      </c>
      <c r="L469" t="s">
        <v>241</v>
      </c>
      <c r="M469" s="1">
        <f t="shared" ca="1" si="76"/>
        <v>579</v>
      </c>
      <c r="N469" t="s">
        <v>234</v>
      </c>
      <c r="O469" t="s">
        <v>230</v>
      </c>
      <c r="P469" s="78" t="s">
        <v>229</v>
      </c>
      <c r="Q469" s="1">
        <f t="shared" ca="1" si="73"/>
        <v>99</v>
      </c>
      <c r="T469" t="s">
        <v>230</v>
      </c>
      <c r="U469" t="str">
        <f t="shared" ca="1" si="74"/>
        <v>\\(\\quad 57321　÷　579　=　 \\)</v>
      </c>
      <c r="V469" t="str">
        <f t="shared" ca="1" si="75"/>
        <v>\\(\\quad 99 \\)</v>
      </c>
    </row>
    <row r="470" spans="1:22" x14ac:dyDescent="0.55000000000000004">
      <c r="A470" s="51" t="s">
        <v>60</v>
      </c>
      <c r="C470" s="50" t="s">
        <v>172</v>
      </c>
      <c r="D470" s="50" t="str">
        <f t="shared" ca="1" si="68"/>
        <v>\\(\\quad 8802　÷　163　=　 \\)</v>
      </c>
      <c r="E470" s="50" t="str">
        <f t="shared" ca="1" si="69"/>
        <v>\\(\\quad 54 \\)</v>
      </c>
      <c r="F470" s="50" t="s">
        <v>62</v>
      </c>
      <c r="G470" s="50"/>
      <c r="H470" s="50"/>
      <c r="I470" s="89" t="str">
        <f t="shared" ca="1" si="70"/>
        <v>INSERT INTO math(tangen,question,answer,editor,date,count) VALUES('m2500','\\(\\quad 8802　÷　163　=　 \\)','\\(\\quad 54 \\)','harazono',NOW(),0);</v>
      </c>
      <c r="J470" s="78" t="s">
        <v>229</v>
      </c>
      <c r="K470" s="1">
        <f t="shared" ca="1" si="71"/>
        <v>8802</v>
      </c>
      <c r="L470" t="s">
        <v>241</v>
      </c>
      <c r="M470" s="1">
        <f t="shared" ca="1" si="76"/>
        <v>163</v>
      </c>
      <c r="N470" t="s">
        <v>234</v>
      </c>
      <c r="O470" t="s">
        <v>230</v>
      </c>
      <c r="P470" s="78" t="s">
        <v>229</v>
      </c>
      <c r="Q470" s="1">
        <f t="shared" ca="1" si="73"/>
        <v>54</v>
      </c>
      <c r="T470" t="s">
        <v>230</v>
      </c>
      <c r="U470" t="str">
        <f t="shared" ca="1" si="74"/>
        <v>\\(\\quad 8802　÷　163　=　 \\)</v>
      </c>
      <c r="V470" t="str">
        <f t="shared" ca="1" si="75"/>
        <v>\\(\\quad 54 \\)</v>
      </c>
    </row>
    <row r="471" spans="1:22" x14ac:dyDescent="0.55000000000000004">
      <c r="A471" s="51" t="s">
        <v>60</v>
      </c>
      <c r="C471" s="50" t="s">
        <v>172</v>
      </c>
      <c r="D471" s="50" t="str">
        <f t="shared" ca="1" si="68"/>
        <v>\\(\\quad 40680　÷　452　=　 \\)</v>
      </c>
      <c r="E471" s="50" t="str">
        <f t="shared" ca="1" si="69"/>
        <v>\\(\\quad 90 \\)</v>
      </c>
      <c r="F471" s="50" t="s">
        <v>62</v>
      </c>
      <c r="G471" s="50"/>
      <c r="H471" s="50"/>
      <c r="I471" s="89" t="str">
        <f t="shared" ca="1" si="70"/>
        <v>INSERT INTO math(tangen,question,answer,editor,date,count) VALUES('m2500','\\(\\quad 40680　÷　452　=　 \\)','\\(\\quad 90 \\)','harazono',NOW(),0);</v>
      </c>
      <c r="J471" s="78" t="s">
        <v>229</v>
      </c>
      <c r="K471" s="1">
        <f t="shared" ca="1" si="71"/>
        <v>40680</v>
      </c>
      <c r="L471" t="s">
        <v>241</v>
      </c>
      <c r="M471" s="1">
        <f t="shared" ca="1" si="76"/>
        <v>452</v>
      </c>
      <c r="N471" t="s">
        <v>234</v>
      </c>
      <c r="O471" t="s">
        <v>230</v>
      </c>
      <c r="P471" s="78" t="s">
        <v>229</v>
      </c>
      <c r="Q471" s="1">
        <f t="shared" ca="1" si="73"/>
        <v>90</v>
      </c>
      <c r="T471" t="s">
        <v>230</v>
      </c>
      <c r="U471" t="str">
        <f t="shared" ca="1" si="74"/>
        <v>\\(\\quad 40680　÷　452　=　 \\)</v>
      </c>
      <c r="V471" t="str">
        <f t="shared" ca="1" si="75"/>
        <v>\\(\\quad 90 \\)</v>
      </c>
    </row>
    <row r="472" spans="1:22" x14ac:dyDescent="0.55000000000000004">
      <c r="A472" s="51" t="s">
        <v>60</v>
      </c>
      <c r="C472" s="50" t="s">
        <v>172</v>
      </c>
      <c r="D472" s="50" t="str">
        <f t="shared" ca="1" si="68"/>
        <v>\\(\\quad 23064　÷　961　=　 \\)</v>
      </c>
      <c r="E472" s="50" t="str">
        <f t="shared" ca="1" si="69"/>
        <v>\\(\\quad 24 \\)</v>
      </c>
      <c r="F472" s="50" t="s">
        <v>62</v>
      </c>
      <c r="G472" s="50"/>
      <c r="H472" s="50"/>
      <c r="I472" s="89" t="str">
        <f t="shared" ca="1" si="70"/>
        <v>INSERT INTO math(tangen,question,answer,editor,date,count) VALUES('m2500','\\(\\quad 23064　÷　961　=　 \\)','\\(\\quad 24 \\)','harazono',NOW(),0);</v>
      </c>
      <c r="J472" s="78" t="s">
        <v>229</v>
      </c>
      <c r="K472" s="1">
        <f t="shared" ca="1" si="71"/>
        <v>23064</v>
      </c>
      <c r="L472" t="s">
        <v>241</v>
      </c>
      <c r="M472" s="1">
        <f t="shared" ca="1" si="76"/>
        <v>961</v>
      </c>
      <c r="N472" t="s">
        <v>234</v>
      </c>
      <c r="O472" t="s">
        <v>230</v>
      </c>
      <c r="P472" s="78" t="s">
        <v>229</v>
      </c>
      <c r="Q472" s="1">
        <f t="shared" ca="1" si="73"/>
        <v>24</v>
      </c>
      <c r="T472" t="s">
        <v>230</v>
      </c>
      <c r="U472" t="str">
        <f t="shared" ca="1" si="74"/>
        <v>\\(\\quad 23064　÷　961　=　 \\)</v>
      </c>
      <c r="V472" t="str">
        <f t="shared" ca="1" si="75"/>
        <v>\\(\\quad 24 \\)</v>
      </c>
    </row>
    <row r="473" spans="1:22" x14ac:dyDescent="0.55000000000000004">
      <c r="A473" s="51" t="s">
        <v>60</v>
      </c>
      <c r="C473" s="50" t="s">
        <v>172</v>
      </c>
      <c r="D473" s="50" t="str">
        <f t="shared" ca="1" si="68"/>
        <v>\\(\\quad 14688　÷　459　=　 \\)</v>
      </c>
      <c r="E473" s="50" t="str">
        <f t="shared" ca="1" si="69"/>
        <v>\\(\\quad 32 \\)</v>
      </c>
      <c r="F473" s="50" t="s">
        <v>62</v>
      </c>
      <c r="G473" s="50"/>
      <c r="H473" s="50"/>
      <c r="I473" s="89" t="str">
        <f t="shared" ca="1" si="70"/>
        <v>INSERT INTO math(tangen,question,answer,editor,date,count) VALUES('m2500','\\(\\quad 14688　÷　459　=　 \\)','\\(\\quad 32 \\)','harazono',NOW(),0);</v>
      </c>
      <c r="J473" s="78" t="s">
        <v>229</v>
      </c>
      <c r="K473" s="1">
        <f t="shared" ca="1" si="71"/>
        <v>14688</v>
      </c>
      <c r="L473" t="s">
        <v>241</v>
      </c>
      <c r="M473" s="1">
        <f t="shared" ca="1" si="76"/>
        <v>459</v>
      </c>
      <c r="N473" t="s">
        <v>234</v>
      </c>
      <c r="O473" t="s">
        <v>230</v>
      </c>
      <c r="P473" s="78" t="s">
        <v>229</v>
      </c>
      <c r="Q473" s="1">
        <f t="shared" ca="1" si="73"/>
        <v>32</v>
      </c>
      <c r="T473" t="s">
        <v>230</v>
      </c>
      <c r="U473" t="str">
        <f t="shared" ca="1" si="74"/>
        <v>\\(\\quad 14688　÷　459　=　 \\)</v>
      </c>
      <c r="V473" t="str">
        <f t="shared" ca="1" si="75"/>
        <v>\\(\\quad 32 \\)</v>
      </c>
    </row>
    <row r="474" spans="1:22" x14ac:dyDescent="0.55000000000000004">
      <c r="A474" s="51" t="s">
        <v>60</v>
      </c>
      <c r="C474" s="50" t="s">
        <v>172</v>
      </c>
      <c r="D474" s="50" t="str">
        <f t="shared" ca="1" si="68"/>
        <v>\\(\\quad 17100　÷　570　=　 \\)</v>
      </c>
      <c r="E474" s="50" t="str">
        <f t="shared" ca="1" si="69"/>
        <v>\\(\\quad 30 \\)</v>
      </c>
      <c r="F474" s="50" t="s">
        <v>62</v>
      </c>
      <c r="G474" s="50"/>
      <c r="H474" s="50"/>
      <c r="I474" s="89" t="str">
        <f t="shared" ca="1" si="70"/>
        <v>INSERT INTO math(tangen,question,answer,editor,date,count) VALUES('m2500','\\(\\quad 17100　÷　570　=　 \\)','\\(\\quad 30 \\)','harazono',NOW(),0);</v>
      </c>
      <c r="J474" s="78" t="s">
        <v>229</v>
      </c>
      <c r="K474" s="1">
        <f t="shared" ca="1" si="71"/>
        <v>17100</v>
      </c>
      <c r="L474" t="s">
        <v>241</v>
      </c>
      <c r="M474" s="1">
        <f t="shared" ca="1" si="76"/>
        <v>570</v>
      </c>
      <c r="N474" t="s">
        <v>234</v>
      </c>
      <c r="O474" t="s">
        <v>230</v>
      </c>
      <c r="P474" s="78" t="s">
        <v>229</v>
      </c>
      <c r="Q474" s="1">
        <f t="shared" ca="1" si="73"/>
        <v>30</v>
      </c>
      <c r="T474" t="s">
        <v>230</v>
      </c>
      <c r="U474" t="str">
        <f t="shared" ca="1" si="74"/>
        <v>\\(\\quad 17100　÷　570　=　 \\)</v>
      </c>
      <c r="V474" t="str">
        <f t="shared" ca="1" si="75"/>
        <v>\\(\\quad 30 \\)</v>
      </c>
    </row>
    <row r="475" spans="1:22" x14ac:dyDescent="0.55000000000000004">
      <c r="A475" s="51" t="s">
        <v>60</v>
      </c>
      <c r="C475" s="50" t="s">
        <v>172</v>
      </c>
      <c r="D475" s="50" t="str">
        <f t="shared" ca="1" si="68"/>
        <v>\\(\\quad 19075　÷　763　=　 \\)</v>
      </c>
      <c r="E475" s="50" t="str">
        <f t="shared" ca="1" si="69"/>
        <v>\\(\\quad 25 \\)</v>
      </c>
      <c r="F475" s="50" t="s">
        <v>62</v>
      </c>
      <c r="G475" s="50"/>
      <c r="H475" s="50"/>
      <c r="I475" s="89" t="str">
        <f t="shared" ca="1" si="70"/>
        <v>INSERT INTO math(tangen,question,answer,editor,date,count) VALUES('m2500','\\(\\quad 19075　÷　763　=　 \\)','\\(\\quad 25 \\)','harazono',NOW(),0);</v>
      </c>
      <c r="J475" s="78" t="s">
        <v>229</v>
      </c>
      <c r="K475" s="1">
        <f t="shared" ca="1" si="71"/>
        <v>19075</v>
      </c>
      <c r="L475" t="s">
        <v>241</v>
      </c>
      <c r="M475" s="1">
        <f t="shared" ca="1" si="76"/>
        <v>763</v>
      </c>
      <c r="N475" t="s">
        <v>234</v>
      </c>
      <c r="O475" t="s">
        <v>230</v>
      </c>
      <c r="P475" s="78" t="s">
        <v>229</v>
      </c>
      <c r="Q475" s="1">
        <f t="shared" ca="1" si="73"/>
        <v>25</v>
      </c>
      <c r="T475" t="s">
        <v>230</v>
      </c>
      <c r="U475" t="str">
        <f t="shared" ca="1" si="74"/>
        <v>\\(\\quad 19075　÷　763　=　 \\)</v>
      </c>
      <c r="V475" t="str">
        <f t="shared" ca="1" si="75"/>
        <v>\\(\\quad 25 \\)</v>
      </c>
    </row>
    <row r="476" spans="1:22" x14ac:dyDescent="0.55000000000000004">
      <c r="A476" s="51" t="s">
        <v>60</v>
      </c>
      <c r="C476" s="50" t="s">
        <v>172</v>
      </c>
      <c r="D476" s="50" t="str">
        <f t="shared" ca="1" si="68"/>
        <v>\\(\\quad 22724　÷　874　=　 \\)</v>
      </c>
      <c r="E476" s="50" t="str">
        <f t="shared" ca="1" si="69"/>
        <v>\\(\\quad 26 \\)</v>
      </c>
      <c r="F476" s="50" t="s">
        <v>62</v>
      </c>
      <c r="G476" s="50"/>
      <c r="H476" s="50"/>
      <c r="I476" s="89" t="str">
        <f t="shared" ca="1" si="70"/>
        <v>INSERT INTO math(tangen,question,answer,editor,date,count) VALUES('m2500','\\(\\quad 22724　÷　874　=　 \\)','\\(\\quad 26 \\)','harazono',NOW(),0);</v>
      </c>
      <c r="J476" s="78" t="s">
        <v>229</v>
      </c>
      <c r="K476" s="1">
        <f t="shared" ca="1" si="71"/>
        <v>22724</v>
      </c>
      <c r="L476" t="s">
        <v>241</v>
      </c>
      <c r="M476" s="1">
        <f t="shared" ca="1" si="76"/>
        <v>874</v>
      </c>
      <c r="N476" t="s">
        <v>234</v>
      </c>
      <c r="O476" t="s">
        <v>230</v>
      </c>
      <c r="P476" s="78" t="s">
        <v>229</v>
      </c>
      <c r="Q476" s="1">
        <f t="shared" ca="1" si="73"/>
        <v>26</v>
      </c>
      <c r="T476" t="s">
        <v>230</v>
      </c>
      <c r="U476" t="str">
        <f t="shared" ca="1" si="74"/>
        <v>\\(\\quad 22724　÷　874　=　 \\)</v>
      </c>
      <c r="V476" t="str">
        <f t="shared" ca="1" si="75"/>
        <v>\\(\\quad 26 \\)</v>
      </c>
    </row>
    <row r="477" spans="1:22" x14ac:dyDescent="0.55000000000000004">
      <c r="A477" s="51" t="s">
        <v>60</v>
      </c>
      <c r="C477" s="50" t="s">
        <v>172</v>
      </c>
      <c r="D477" s="50" t="str">
        <f t="shared" ca="1" si="68"/>
        <v>\\(\\quad 69797　÷　767　=　 \\)</v>
      </c>
      <c r="E477" s="50" t="str">
        <f t="shared" ca="1" si="69"/>
        <v>\\(\\quad 91 \\)</v>
      </c>
      <c r="F477" s="50" t="s">
        <v>62</v>
      </c>
      <c r="G477" s="50"/>
      <c r="H477" s="50"/>
      <c r="I477" s="89" t="str">
        <f t="shared" ca="1" si="70"/>
        <v>INSERT INTO math(tangen,question,answer,editor,date,count) VALUES('m2500','\\(\\quad 69797　÷　767　=　 \\)','\\(\\quad 91 \\)','harazono',NOW(),0);</v>
      </c>
      <c r="J477" s="78" t="s">
        <v>229</v>
      </c>
      <c r="K477" s="1">
        <f t="shared" ca="1" si="71"/>
        <v>69797</v>
      </c>
      <c r="L477" t="s">
        <v>241</v>
      </c>
      <c r="M477" s="1">
        <f t="shared" ca="1" si="76"/>
        <v>767</v>
      </c>
      <c r="N477" t="s">
        <v>234</v>
      </c>
      <c r="O477" t="s">
        <v>230</v>
      </c>
      <c r="P477" s="78" t="s">
        <v>229</v>
      </c>
      <c r="Q477" s="1">
        <f t="shared" ca="1" si="73"/>
        <v>91</v>
      </c>
      <c r="T477" t="s">
        <v>230</v>
      </c>
      <c r="U477" t="str">
        <f t="shared" ca="1" si="74"/>
        <v>\\(\\quad 69797　÷　767　=　 \\)</v>
      </c>
      <c r="V477" t="str">
        <f t="shared" ca="1" si="75"/>
        <v>\\(\\quad 91 \\)</v>
      </c>
    </row>
    <row r="478" spans="1:22" x14ac:dyDescent="0.55000000000000004">
      <c r="A478" s="51" t="s">
        <v>60</v>
      </c>
      <c r="C478" s="50" t="s">
        <v>172</v>
      </c>
      <c r="D478" s="50" t="str">
        <f t="shared" ca="1" si="68"/>
        <v>\\(\\quad 9222　÷　174　=　 \\)</v>
      </c>
      <c r="E478" s="50" t="str">
        <f t="shared" ca="1" si="69"/>
        <v>\\(\\quad 53 \\)</v>
      </c>
      <c r="F478" s="50" t="s">
        <v>62</v>
      </c>
      <c r="G478" s="50"/>
      <c r="H478" s="50"/>
      <c r="I478" s="89" t="str">
        <f t="shared" ca="1" si="70"/>
        <v>INSERT INTO math(tangen,question,answer,editor,date,count) VALUES('m2500','\\(\\quad 9222　÷　174　=　 \\)','\\(\\quad 53 \\)','harazono',NOW(),0);</v>
      </c>
      <c r="J478" s="78" t="s">
        <v>229</v>
      </c>
      <c r="K478" s="1">
        <f t="shared" ca="1" si="71"/>
        <v>9222</v>
      </c>
      <c r="L478" t="s">
        <v>241</v>
      </c>
      <c r="M478" s="1">
        <f t="shared" ca="1" si="76"/>
        <v>174</v>
      </c>
      <c r="N478" t="s">
        <v>234</v>
      </c>
      <c r="O478" t="s">
        <v>230</v>
      </c>
      <c r="P478" s="78" t="s">
        <v>229</v>
      </c>
      <c r="Q478" s="1">
        <f t="shared" ca="1" si="73"/>
        <v>53</v>
      </c>
      <c r="T478" t="s">
        <v>230</v>
      </c>
      <c r="U478" t="str">
        <f t="shared" ca="1" si="74"/>
        <v>\\(\\quad 9222　÷　174　=　 \\)</v>
      </c>
      <c r="V478" t="str">
        <f t="shared" ca="1" si="75"/>
        <v>\\(\\quad 53 \\)</v>
      </c>
    </row>
    <row r="479" spans="1:22" x14ac:dyDescent="0.55000000000000004">
      <c r="A479" s="51" t="s">
        <v>60</v>
      </c>
      <c r="C479" s="50" t="s">
        <v>172</v>
      </c>
      <c r="D479" s="50" t="str">
        <f t="shared" ca="1" si="68"/>
        <v>\\(\\quad 44408　÷　854　=　 \\)</v>
      </c>
      <c r="E479" s="50" t="str">
        <f t="shared" ca="1" si="69"/>
        <v>\\(\\quad 52 \\)</v>
      </c>
      <c r="F479" s="50" t="s">
        <v>62</v>
      </c>
      <c r="G479" s="50"/>
      <c r="H479" s="50"/>
      <c r="I479" s="89" t="str">
        <f t="shared" ca="1" si="70"/>
        <v>INSERT INTO math(tangen,question,answer,editor,date,count) VALUES('m2500','\\(\\quad 44408　÷　854　=　 \\)','\\(\\quad 52 \\)','harazono',NOW(),0);</v>
      </c>
      <c r="J479" s="78" t="s">
        <v>229</v>
      </c>
      <c r="K479" s="1">
        <f t="shared" ca="1" si="71"/>
        <v>44408</v>
      </c>
      <c r="L479" t="s">
        <v>241</v>
      </c>
      <c r="M479" s="1">
        <f t="shared" ca="1" si="76"/>
        <v>854</v>
      </c>
      <c r="N479" t="s">
        <v>234</v>
      </c>
      <c r="O479" t="s">
        <v>230</v>
      </c>
      <c r="P479" s="78" t="s">
        <v>229</v>
      </c>
      <c r="Q479" s="1">
        <f t="shared" ca="1" si="73"/>
        <v>52</v>
      </c>
      <c r="T479" t="s">
        <v>230</v>
      </c>
      <c r="U479" t="str">
        <f t="shared" ca="1" si="74"/>
        <v>\\(\\quad 44408　÷　854　=　 \\)</v>
      </c>
      <c r="V479" t="str">
        <f t="shared" ca="1" si="75"/>
        <v>\\(\\quad 52 \\)</v>
      </c>
    </row>
    <row r="480" spans="1:22" x14ac:dyDescent="0.55000000000000004">
      <c r="A480" s="51" t="s">
        <v>60</v>
      </c>
      <c r="C480" s="50" t="s">
        <v>172</v>
      </c>
      <c r="D480" s="50" t="str">
        <f t="shared" ca="1" si="68"/>
        <v>\\(\\quad 67620　÷　980　=　 \\)</v>
      </c>
      <c r="E480" s="50" t="str">
        <f t="shared" ca="1" si="69"/>
        <v>\\(\\quad 69 \\)</v>
      </c>
      <c r="F480" s="50" t="s">
        <v>62</v>
      </c>
      <c r="G480" s="50"/>
      <c r="H480" s="50"/>
      <c r="I480" s="89" t="str">
        <f t="shared" ca="1" si="70"/>
        <v>INSERT INTO math(tangen,question,answer,editor,date,count) VALUES('m2500','\\(\\quad 67620　÷　980　=　 \\)','\\(\\quad 69 \\)','harazono',NOW(),0);</v>
      </c>
      <c r="J480" s="78" t="s">
        <v>229</v>
      </c>
      <c r="K480" s="1">
        <f t="shared" ca="1" si="71"/>
        <v>67620</v>
      </c>
      <c r="L480" t="s">
        <v>241</v>
      </c>
      <c r="M480" s="1">
        <f t="shared" ca="1" si="76"/>
        <v>980</v>
      </c>
      <c r="N480" t="s">
        <v>234</v>
      </c>
      <c r="O480" t="s">
        <v>230</v>
      </c>
      <c r="P480" s="78" t="s">
        <v>229</v>
      </c>
      <c r="Q480" s="1">
        <f t="shared" ca="1" si="73"/>
        <v>69</v>
      </c>
      <c r="T480" t="s">
        <v>230</v>
      </c>
      <c r="U480" t="str">
        <f t="shared" ca="1" si="74"/>
        <v>\\(\\quad 67620　÷　980　=　 \\)</v>
      </c>
      <c r="V480" t="str">
        <f t="shared" ca="1" si="75"/>
        <v>\\(\\quad 69 \\)</v>
      </c>
    </row>
    <row r="481" spans="1:22" x14ac:dyDescent="0.55000000000000004">
      <c r="A481" s="51" t="s">
        <v>60</v>
      </c>
      <c r="C481" s="50" t="s">
        <v>172</v>
      </c>
      <c r="D481" s="50" t="str">
        <f t="shared" ca="1" si="68"/>
        <v>\\(\\quad 82992　÷　988　=　 \\)</v>
      </c>
      <c r="E481" s="50" t="str">
        <f t="shared" ca="1" si="69"/>
        <v>\\(\\quad 84 \\)</v>
      </c>
      <c r="F481" s="50" t="s">
        <v>62</v>
      </c>
      <c r="G481" s="50"/>
      <c r="H481" s="50"/>
      <c r="I481" s="89" t="str">
        <f t="shared" ca="1" si="70"/>
        <v>INSERT INTO math(tangen,question,answer,editor,date,count) VALUES('m2500','\\(\\quad 82992　÷　988　=　 \\)','\\(\\quad 84 \\)','harazono',NOW(),0);</v>
      </c>
      <c r="J481" s="78" t="s">
        <v>229</v>
      </c>
      <c r="K481" s="1">
        <f t="shared" ca="1" si="71"/>
        <v>82992</v>
      </c>
      <c r="L481" t="s">
        <v>241</v>
      </c>
      <c r="M481" s="1">
        <f t="shared" ca="1" si="76"/>
        <v>988</v>
      </c>
      <c r="N481" t="s">
        <v>234</v>
      </c>
      <c r="O481" t="s">
        <v>230</v>
      </c>
      <c r="P481" s="78" t="s">
        <v>229</v>
      </c>
      <c r="Q481" s="1">
        <f t="shared" ca="1" si="73"/>
        <v>84</v>
      </c>
      <c r="T481" t="s">
        <v>230</v>
      </c>
      <c r="U481" t="str">
        <f t="shared" ca="1" si="74"/>
        <v>\\(\\quad 82992　÷　988　=　 \\)</v>
      </c>
      <c r="V481" t="str">
        <f t="shared" ca="1" si="75"/>
        <v>\\(\\quad 84 \\)</v>
      </c>
    </row>
    <row r="482" spans="1:22" x14ac:dyDescent="0.55000000000000004">
      <c r="A482" s="51" t="s">
        <v>60</v>
      </c>
      <c r="C482" s="50" t="s">
        <v>172</v>
      </c>
      <c r="D482" s="50" t="str">
        <f t="shared" ca="1" si="68"/>
        <v>\\(\\quad 50085　÷　945　=　 \\)</v>
      </c>
      <c r="E482" s="50" t="str">
        <f t="shared" ca="1" si="69"/>
        <v>\\(\\quad 53 \\)</v>
      </c>
      <c r="F482" s="50" t="s">
        <v>62</v>
      </c>
      <c r="G482" s="50"/>
      <c r="H482" s="50"/>
      <c r="I482" s="89" t="str">
        <f t="shared" ca="1" si="70"/>
        <v>INSERT INTO math(tangen,question,answer,editor,date,count) VALUES('m2500','\\(\\quad 50085　÷　945　=　 \\)','\\(\\quad 53 \\)','harazono',NOW(),0);</v>
      </c>
      <c r="J482" s="78" t="s">
        <v>229</v>
      </c>
      <c r="K482" s="1">
        <f t="shared" ca="1" si="71"/>
        <v>50085</v>
      </c>
      <c r="L482" t="s">
        <v>241</v>
      </c>
      <c r="M482" s="1">
        <f t="shared" ca="1" si="76"/>
        <v>945</v>
      </c>
      <c r="N482" t="s">
        <v>234</v>
      </c>
      <c r="O482" t="s">
        <v>230</v>
      </c>
      <c r="P482" s="78" t="s">
        <v>229</v>
      </c>
      <c r="Q482" s="1">
        <f t="shared" ca="1" si="73"/>
        <v>53</v>
      </c>
      <c r="T482" t="s">
        <v>230</v>
      </c>
      <c r="U482" t="str">
        <f t="shared" ca="1" si="74"/>
        <v>\\(\\quad 50085　÷　945　=　 \\)</v>
      </c>
      <c r="V482" t="str">
        <f t="shared" ca="1" si="75"/>
        <v>\\(\\quad 53 \\)</v>
      </c>
    </row>
    <row r="483" spans="1:22" x14ac:dyDescent="0.55000000000000004">
      <c r="A483" s="51" t="s">
        <v>60</v>
      </c>
      <c r="C483" s="50" t="s">
        <v>172</v>
      </c>
      <c r="D483" s="50" t="str">
        <f t="shared" ca="1" si="68"/>
        <v>\\(\\quad 42230　÷　515　=　 \\)</v>
      </c>
      <c r="E483" s="50" t="str">
        <f t="shared" ca="1" si="69"/>
        <v>\\(\\quad 82 \\)</v>
      </c>
      <c r="F483" s="50" t="s">
        <v>62</v>
      </c>
      <c r="G483" s="50"/>
      <c r="H483" s="50"/>
      <c r="I483" s="89" t="str">
        <f t="shared" ca="1" si="70"/>
        <v>INSERT INTO math(tangen,question,answer,editor,date,count) VALUES('m2500','\\(\\quad 42230　÷　515　=　 \\)','\\(\\quad 82 \\)','harazono',NOW(),0);</v>
      </c>
      <c r="J483" s="78" t="s">
        <v>229</v>
      </c>
      <c r="K483" s="1">
        <f t="shared" ca="1" si="71"/>
        <v>42230</v>
      </c>
      <c r="L483" t="s">
        <v>241</v>
      </c>
      <c r="M483" s="1">
        <f t="shared" ca="1" si="76"/>
        <v>515</v>
      </c>
      <c r="N483" t="s">
        <v>234</v>
      </c>
      <c r="O483" t="s">
        <v>230</v>
      </c>
      <c r="P483" s="78" t="s">
        <v>229</v>
      </c>
      <c r="Q483" s="1">
        <f t="shared" ca="1" si="73"/>
        <v>82</v>
      </c>
      <c r="T483" t="s">
        <v>230</v>
      </c>
      <c r="U483" t="str">
        <f t="shared" ca="1" si="74"/>
        <v>\\(\\quad 42230　÷　515　=　 \\)</v>
      </c>
      <c r="V483" t="str">
        <f t="shared" ca="1" si="75"/>
        <v>\\(\\quad 82 \\)</v>
      </c>
    </row>
    <row r="484" spans="1:22" x14ac:dyDescent="0.55000000000000004">
      <c r="A484" s="51" t="s">
        <v>60</v>
      </c>
      <c r="C484" s="50" t="s">
        <v>172</v>
      </c>
      <c r="D484" s="50" t="str">
        <f t="shared" ca="1" si="68"/>
        <v>\\(\\quad 58829　÷　661　=　 \\)</v>
      </c>
      <c r="E484" s="50" t="str">
        <f t="shared" ca="1" si="69"/>
        <v>\\(\\quad 89 \\)</v>
      </c>
      <c r="F484" s="50" t="s">
        <v>62</v>
      </c>
      <c r="G484" s="50"/>
      <c r="H484" s="50"/>
      <c r="I484" s="89" t="str">
        <f t="shared" ca="1" si="70"/>
        <v>INSERT INTO math(tangen,question,answer,editor,date,count) VALUES('m2500','\\(\\quad 58829　÷　661　=　 \\)','\\(\\quad 89 \\)','harazono',NOW(),0);</v>
      </c>
      <c r="J484" s="78" t="s">
        <v>229</v>
      </c>
      <c r="K484" s="1">
        <f t="shared" ca="1" si="71"/>
        <v>58829</v>
      </c>
      <c r="L484" t="s">
        <v>241</v>
      </c>
      <c r="M484" s="1">
        <f t="shared" ca="1" si="76"/>
        <v>661</v>
      </c>
      <c r="N484" t="s">
        <v>234</v>
      </c>
      <c r="O484" t="s">
        <v>230</v>
      </c>
      <c r="P484" s="78" t="s">
        <v>229</v>
      </c>
      <c r="Q484" s="1">
        <f t="shared" ca="1" si="73"/>
        <v>89</v>
      </c>
      <c r="T484" t="s">
        <v>230</v>
      </c>
      <c r="U484" t="str">
        <f t="shared" ca="1" si="74"/>
        <v>\\(\\quad 58829　÷　661　=　 \\)</v>
      </c>
      <c r="V484" t="str">
        <f t="shared" ca="1" si="75"/>
        <v>\\(\\quad 89 \\)</v>
      </c>
    </row>
    <row r="485" spans="1:22" x14ac:dyDescent="0.55000000000000004">
      <c r="A485" s="51" t="s">
        <v>60</v>
      </c>
      <c r="C485" s="50" t="s">
        <v>172</v>
      </c>
      <c r="D485" s="50" t="str">
        <f t="shared" ca="1" si="68"/>
        <v>\\(\\quad 28107　÷　347　=　 \\)</v>
      </c>
      <c r="E485" s="50" t="str">
        <f t="shared" ca="1" si="69"/>
        <v>\\(\\quad 81 \\)</v>
      </c>
      <c r="F485" s="50" t="s">
        <v>62</v>
      </c>
      <c r="G485" s="50"/>
      <c r="H485" s="50"/>
      <c r="I485" s="89" t="str">
        <f t="shared" ca="1" si="70"/>
        <v>INSERT INTO math(tangen,question,answer,editor,date,count) VALUES('m2500','\\(\\quad 28107　÷　347　=　 \\)','\\(\\quad 81 \\)','harazono',NOW(),0);</v>
      </c>
      <c r="J485" s="78" t="s">
        <v>229</v>
      </c>
      <c r="K485" s="1">
        <f t="shared" ca="1" si="71"/>
        <v>28107</v>
      </c>
      <c r="L485" t="s">
        <v>241</v>
      </c>
      <c r="M485" s="1">
        <f t="shared" ca="1" si="76"/>
        <v>347</v>
      </c>
      <c r="N485" t="s">
        <v>234</v>
      </c>
      <c r="O485" t="s">
        <v>230</v>
      </c>
      <c r="P485" s="78" t="s">
        <v>229</v>
      </c>
      <c r="Q485" s="1">
        <f t="shared" ca="1" si="73"/>
        <v>81</v>
      </c>
      <c r="T485" t="s">
        <v>230</v>
      </c>
      <c r="U485" t="str">
        <f t="shared" ca="1" si="74"/>
        <v>\\(\\quad 28107　÷　347　=　 \\)</v>
      </c>
      <c r="V485" t="str">
        <f t="shared" ca="1" si="75"/>
        <v>\\(\\quad 81 \\)</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1C3E-88A5-4CD6-9A7C-5609C46070BD}">
  <dimension ref="A1:AA737"/>
  <sheetViews>
    <sheetView zoomScale="70" zoomScaleNormal="70" workbookViewId="0">
      <selection activeCell="I4" sqref="I4"/>
    </sheetView>
  </sheetViews>
  <sheetFormatPr defaultRowHeight="18" x14ac:dyDescent="0.55000000000000004"/>
  <cols>
    <col min="4" max="4" width="14" bestFit="1" customWidth="1"/>
    <col min="9" max="9" width="117.58203125" bestFit="1" customWidth="1"/>
    <col min="10" max="10" width="9.4140625" bestFit="1" customWidth="1"/>
    <col min="11" max="11" width="2.5" bestFit="1" customWidth="1"/>
    <col min="12" max="12" width="5.08203125" bestFit="1" customWidth="1"/>
    <col min="13" max="13" width="9.75" bestFit="1" customWidth="1"/>
    <col min="14" max="14" width="4.9140625" bestFit="1" customWidth="1"/>
    <col min="15" max="15" width="7.9140625" bestFit="1" customWidth="1"/>
    <col min="16" max="16" width="3.1640625" bestFit="1" customWidth="1"/>
    <col min="17" max="17" width="7.25" bestFit="1" customWidth="1"/>
    <col min="18" max="18" width="3.83203125" bestFit="1" customWidth="1"/>
    <col min="19" max="19" width="6.75" bestFit="1" customWidth="1"/>
    <col min="20" max="20" width="5.33203125" bestFit="1" customWidth="1"/>
    <col min="21" max="21" width="8.9140625" bestFit="1" customWidth="1"/>
    <col min="22" max="22" width="9.33203125" bestFit="1" customWidth="1"/>
    <col min="23" max="23" width="9.33203125" customWidth="1"/>
    <col min="24" max="24" width="27.83203125" bestFit="1" customWidth="1"/>
    <col min="25" max="25" width="13.4140625" bestFit="1" customWidth="1"/>
  </cols>
  <sheetData>
    <row r="1" spans="1:25" x14ac:dyDescent="0.55000000000000004">
      <c r="A1" s="51"/>
      <c r="B1" s="49" t="s">
        <v>53</v>
      </c>
      <c r="C1" s="48" t="s">
        <v>54</v>
      </c>
      <c r="D1" s="48" t="s">
        <v>55</v>
      </c>
      <c r="E1" s="48" t="s">
        <v>56</v>
      </c>
      <c r="F1" s="48" t="s">
        <v>57</v>
      </c>
      <c r="G1" s="48" t="s">
        <v>58</v>
      </c>
      <c r="H1" s="49"/>
      <c r="I1" s="51"/>
      <c r="J1" s="51"/>
    </row>
    <row r="2" spans="1:25" x14ac:dyDescent="0.55000000000000004">
      <c r="A2" s="51" t="s">
        <v>60</v>
      </c>
      <c r="B2" s="51"/>
      <c r="C2" s="50" t="s">
        <v>208</v>
      </c>
      <c r="D2" s="50" t="str">
        <f ca="1">X2</f>
        <v>\\(\\quad 8　+　4　×　7　=　 \\)</v>
      </c>
      <c r="E2" s="50" t="str">
        <f ca="1">Y2</f>
        <v>\\(\\quad 36 \\)</v>
      </c>
      <c r="F2" s="50" t="s">
        <v>62</v>
      </c>
      <c r="G2" s="50"/>
      <c r="H2" s="50"/>
      <c r="I2" s="89" t="str">
        <f t="shared" ref="I2" ca="1" si="0">"INSERT INTO "&amp;A2&amp;"(tangen,question,answer,editor,date,count) VALUES('"&amp;C2&amp;"','"&amp;D2&amp;"','"&amp;E2&amp;"','"&amp;F2&amp;"',NOW(),0);"</f>
        <v>INSERT INTO math(tangen,question,answer,editor,date,count) VALUES('m2600','\\(\\quad 8　+　4　×　7　=　 \\)','\\(\\quad 36 \\)','harazono',NOW(),0);</v>
      </c>
      <c r="J2" s="78" t="s">
        <v>229</v>
      </c>
      <c r="L2" s="1">
        <f ca="1">RANDBETWEEN(1,10)</f>
        <v>8</v>
      </c>
      <c r="M2" t="s">
        <v>231</v>
      </c>
      <c r="N2" s="1">
        <f ca="1">RANDBETWEEN(1,10)</f>
        <v>4</v>
      </c>
      <c r="O2" t="s">
        <v>238</v>
      </c>
      <c r="P2" s="1">
        <f ca="1">RANDBETWEEN(1,10)</f>
        <v>7</v>
      </c>
      <c r="Q2" t="s">
        <v>233</v>
      </c>
      <c r="T2" t="s">
        <v>230</v>
      </c>
      <c r="U2" t="s">
        <v>229</v>
      </c>
      <c r="V2" s="1">
        <f t="shared" ref="V2:V21" ca="1" si="1">P2*N2+L2</f>
        <v>36</v>
      </c>
      <c r="W2" t="s">
        <v>230</v>
      </c>
      <c r="X2" t="str">
        <f ca="1">J2&amp;K2&amp;L2&amp;M2&amp;N2&amp;O2&amp;P2&amp;Q2&amp;R2&amp;S2&amp;T2</f>
        <v>\\(\\quad 8　+　4　×　7　=　 \\)</v>
      </c>
      <c r="Y2" t="str">
        <f ca="1">U2&amp;V2&amp;W2</f>
        <v>\\(\\quad 36 \\)</v>
      </c>
    </row>
    <row r="3" spans="1:25" x14ac:dyDescent="0.55000000000000004">
      <c r="A3" s="51" t="s">
        <v>60</v>
      </c>
      <c r="B3" s="51"/>
      <c r="C3" s="50" t="s">
        <v>208</v>
      </c>
      <c r="D3" s="50" t="str">
        <f t="shared" ref="D3:D66" ca="1" si="2">X3</f>
        <v>\\(\\quad 4　+　4　×　6　=　 \\)</v>
      </c>
      <c r="E3" s="50" t="str">
        <f t="shared" ref="E3:E66" ca="1" si="3">Y3</f>
        <v>\\(\\quad 28 \\)</v>
      </c>
      <c r="F3" s="50" t="s">
        <v>62</v>
      </c>
      <c r="G3" s="50"/>
      <c r="H3" s="50"/>
      <c r="I3" s="89" t="str">
        <f t="shared" ref="I3:I66" ca="1" si="4">"INSERT INTO "&amp;A3&amp;"(tangen,question,answer,editor,date,count) VALUES('"&amp;C3&amp;"','"&amp;D3&amp;"','"&amp;E3&amp;"','"&amp;F3&amp;"',NOW(),0);"</f>
        <v>INSERT INTO math(tangen,question,answer,editor,date,count) VALUES('m2600','\\(\\quad 4　+　4　×　6　=　 \\)','\\(\\quad 28 \\)','harazono',NOW(),0);</v>
      </c>
      <c r="J3" s="78" t="s">
        <v>229</v>
      </c>
      <c r="L3" s="1">
        <f t="shared" ref="L3:L126" ca="1" si="5">RANDBETWEEN(1,10)</f>
        <v>4</v>
      </c>
      <c r="M3" t="s">
        <v>231</v>
      </c>
      <c r="N3" s="1">
        <f t="shared" ref="L3:N43" ca="1" si="6">RANDBETWEEN(1,10)</f>
        <v>4</v>
      </c>
      <c r="O3" t="s">
        <v>238</v>
      </c>
      <c r="P3" s="1">
        <f t="shared" ref="N3:P103" ca="1" si="7">RANDBETWEEN(1,10)</f>
        <v>6</v>
      </c>
      <c r="Q3" t="s">
        <v>233</v>
      </c>
      <c r="T3" t="s">
        <v>230</v>
      </c>
      <c r="U3" t="s">
        <v>229</v>
      </c>
      <c r="V3" s="1">
        <f t="shared" ca="1" si="1"/>
        <v>28</v>
      </c>
      <c r="W3" t="s">
        <v>230</v>
      </c>
      <c r="X3" t="str">
        <f t="shared" ref="X3:X66" ca="1" si="8">J3&amp;K3&amp;L3&amp;M3&amp;N3&amp;O3&amp;P3&amp;Q3&amp;R3&amp;S3&amp;T3</f>
        <v>\\(\\quad 4　+　4　×　6　=　 \\)</v>
      </c>
      <c r="Y3" t="str">
        <f t="shared" ref="Y3:Y66" ca="1" si="9">U3&amp;V3&amp;W3</f>
        <v>\\(\\quad 28 \\)</v>
      </c>
    </row>
    <row r="4" spans="1:25" x14ac:dyDescent="0.55000000000000004">
      <c r="A4" s="51" t="s">
        <v>60</v>
      </c>
      <c r="B4" s="51"/>
      <c r="C4" s="50" t="s">
        <v>208</v>
      </c>
      <c r="D4" s="50" t="str">
        <f t="shared" ca="1" si="2"/>
        <v>\\(\\quad 7　+　9　×　1　=　 \\)</v>
      </c>
      <c r="E4" s="50" t="str">
        <f t="shared" ca="1" si="3"/>
        <v>\\(\\quad 16 \\)</v>
      </c>
      <c r="F4" s="50" t="s">
        <v>62</v>
      </c>
      <c r="G4" s="50"/>
      <c r="H4" s="50"/>
      <c r="I4" s="89" t="str">
        <f t="shared" ca="1" si="4"/>
        <v>INSERT INTO math(tangen,question,answer,editor,date,count) VALUES('m2600','\\(\\quad 7　+　9　×　1　=　 \\)','\\(\\quad 16 \\)','harazono',NOW(),0);</v>
      </c>
      <c r="J4" s="78" t="s">
        <v>229</v>
      </c>
      <c r="L4" s="1">
        <f t="shared" ca="1" si="5"/>
        <v>7</v>
      </c>
      <c r="M4" t="s">
        <v>231</v>
      </c>
      <c r="N4" s="1">
        <f t="shared" ca="1" si="6"/>
        <v>9</v>
      </c>
      <c r="O4" t="s">
        <v>238</v>
      </c>
      <c r="P4" s="1">
        <f t="shared" ca="1" si="7"/>
        <v>1</v>
      </c>
      <c r="Q4" t="s">
        <v>233</v>
      </c>
      <c r="T4" t="s">
        <v>230</v>
      </c>
      <c r="U4" t="s">
        <v>229</v>
      </c>
      <c r="V4" s="1">
        <f t="shared" ca="1" si="1"/>
        <v>16</v>
      </c>
      <c r="W4" t="s">
        <v>230</v>
      </c>
      <c r="X4" t="str">
        <f t="shared" ca="1" si="8"/>
        <v>\\(\\quad 7　+　9　×　1　=　 \\)</v>
      </c>
      <c r="Y4" t="str">
        <f t="shared" ca="1" si="9"/>
        <v>\\(\\quad 16 \\)</v>
      </c>
    </row>
    <row r="5" spans="1:25" x14ac:dyDescent="0.55000000000000004">
      <c r="A5" s="51" t="s">
        <v>60</v>
      </c>
      <c r="B5" s="51"/>
      <c r="C5" s="50" t="s">
        <v>208</v>
      </c>
      <c r="D5" s="50" t="str">
        <f t="shared" ca="1" si="2"/>
        <v>\\(\\quad 8　+　8　×　7　=　 \\)</v>
      </c>
      <c r="E5" s="50" t="str">
        <f t="shared" ca="1" si="3"/>
        <v>\\(\\quad 64 \\)</v>
      </c>
      <c r="F5" s="50" t="s">
        <v>62</v>
      </c>
      <c r="G5" s="50"/>
      <c r="H5" s="50"/>
      <c r="I5" s="89" t="str">
        <f t="shared" ca="1" si="4"/>
        <v>INSERT INTO math(tangen,question,answer,editor,date,count) VALUES('m2600','\\(\\quad 8　+　8　×　7　=　 \\)','\\(\\quad 64 \\)','harazono',NOW(),0);</v>
      </c>
      <c r="J5" s="78" t="s">
        <v>229</v>
      </c>
      <c r="L5" s="1">
        <f t="shared" ca="1" si="5"/>
        <v>8</v>
      </c>
      <c r="M5" t="s">
        <v>231</v>
      </c>
      <c r="N5" s="1">
        <f t="shared" ca="1" si="6"/>
        <v>8</v>
      </c>
      <c r="O5" t="s">
        <v>238</v>
      </c>
      <c r="P5" s="1">
        <f t="shared" ca="1" si="7"/>
        <v>7</v>
      </c>
      <c r="Q5" t="s">
        <v>233</v>
      </c>
      <c r="T5" t="s">
        <v>230</v>
      </c>
      <c r="U5" t="s">
        <v>229</v>
      </c>
      <c r="V5" s="1">
        <f t="shared" ca="1" si="1"/>
        <v>64</v>
      </c>
      <c r="W5" t="s">
        <v>230</v>
      </c>
      <c r="X5" t="str">
        <f t="shared" ca="1" si="8"/>
        <v>\\(\\quad 8　+　8　×　7　=　 \\)</v>
      </c>
      <c r="Y5" t="str">
        <f t="shared" ca="1" si="9"/>
        <v>\\(\\quad 64 \\)</v>
      </c>
    </row>
    <row r="6" spans="1:25" x14ac:dyDescent="0.55000000000000004">
      <c r="A6" s="51" t="s">
        <v>60</v>
      </c>
      <c r="B6" s="51"/>
      <c r="C6" s="50" t="s">
        <v>208</v>
      </c>
      <c r="D6" s="50" t="str">
        <f t="shared" ca="1" si="2"/>
        <v>\\(\\quad 4　+　7　×　6　=　 \\)</v>
      </c>
      <c r="E6" s="50" t="str">
        <f t="shared" ca="1" si="3"/>
        <v>\\(\\quad 46 \\)</v>
      </c>
      <c r="F6" s="50" t="s">
        <v>62</v>
      </c>
      <c r="G6" s="50"/>
      <c r="H6" s="50"/>
      <c r="I6" s="89" t="str">
        <f t="shared" ca="1" si="4"/>
        <v>INSERT INTO math(tangen,question,answer,editor,date,count) VALUES('m2600','\\(\\quad 4　+　7　×　6　=　 \\)','\\(\\quad 46 \\)','harazono',NOW(),0);</v>
      </c>
      <c r="J6" s="78" t="s">
        <v>229</v>
      </c>
      <c r="L6" s="1">
        <f t="shared" ca="1" si="5"/>
        <v>4</v>
      </c>
      <c r="M6" t="s">
        <v>231</v>
      </c>
      <c r="N6" s="1">
        <f t="shared" ca="1" si="6"/>
        <v>7</v>
      </c>
      <c r="O6" t="s">
        <v>238</v>
      </c>
      <c r="P6" s="1">
        <f t="shared" ca="1" si="7"/>
        <v>6</v>
      </c>
      <c r="Q6" t="s">
        <v>233</v>
      </c>
      <c r="T6" t="s">
        <v>230</v>
      </c>
      <c r="U6" t="s">
        <v>229</v>
      </c>
      <c r="V6" s="1">
        <f t="shared" ca="1" si="1"/>
        <v>46</v>
      </c>
      <c r="W6" t="s">
        <v>230</v>
      </c>
      <c r="X6" t="str">
        <f t="shared" ca="1" si="8"/>
        <v>\\(\\quad 4　+　7　×　6　=　 \\)</v>
      </c>
      <c r="Y6" t="str">
        <f t="shared" ca="1" si="9"/>
        <v>\\(\\quad 46 \\)</v>
      </c>
    </row>
    <row r="7" spans="1:25" x14ac:dyDescent="0.55000000000000004">
      <c r="A7" s="51" t="s">
        <v>60</v>
      </c>
      <c r="B7" s="51"/>
      <c r="C7" s="50" t="s">
        <v>208</v>
      </c>
      <c r="D7" s="50" t="str">
        <f t="shared" ca="1" si="2"/>
        <v>\\(\\quad 7　+　10　×　10　=　 \\)</v>
      </c>
      <c r="E7" s="50" t="str">
        <f t="shared" ca="1" si="3"/>
        <v>\\(\\quad 107 \\)</v>
      </c>
      <c r="F7" s="50" t="s">
        <v>62</v>
      </c>
      <c r="G7" s="50"/>
      <c r="H7" s="50"/>
      <c r="I7" s="89" t="str">
        <f t="shared" ca="1" si="4"/>
        <v>INSERT INTO math(tangen,question,answer,editor,date,count) VALUES('m2600','\\(\\quad 7　+　10　×　10　=　 \\)','\\(\\quad 107 \\)','harazono',NOW(),0);</v>
      </c>
      <c r="J7" s="78" t="s">
        <v>229</v>
      </c>
      <c r="L7" s="1">
        <f t="shared" ca="1" si="5"/>
        <v>7</v>
      </c>
      <c r="M7" t="s">
        <v>231</v>
      </c>
      <c r="N7" s="1">
        <f t="shared" ca="1" si="6"/>
        <v>10</v>
      </c>
      <c r="O7" t="s">
        <v>238</v>
      </c>
      <c r="P7" s="1">
        <f t="shared" ca="1" si="7"/>
        <v>10</v>
      </c>
      <c r="Q7" t="s">
        <v>233</v>
      </c>
      <c r="T7" t="s">
        <v>230</v>
      </c>
      <c r="U7" t="s">
        <v>229</v>
      </c>
      <c r="V7" s="1">
        <f t="shared" ca="1" si="1"/>
        <v>107</v>
      </c>
      <c r="W7" t="s">
        <v>230</v>
      </c>
      <c r="X7" t="str">
        <f t="shared" ca="1" si="8"/>
        <v>\\(\\quad 7　+　10　×　10　=　 \\)</v>
      </c>
      <c r="Y7" t="str">
        <f t="shared" ca="1" si="9"/>
        <v>\\(\\quad 107 \\)</v>
      </c>
    </row>
    <row r="8" spans="1:25" x14ac:dyDescent="0.55000000000000004">
      <c r="A8" s="51" t="s">
        <v>60</v>
      </c>
      <c r="B8" s="51"/>
      <c r="C8" s="50" t="s">
        <v>208</v>
      </c>
      <c r="D8" s="50" t="str">
        <f t="shared" ca="1" si="2"/>
        <v>\\(\\quad 7　+　3　×　9　=　 \\)</v>
      </c>
      <c r="E8" s="50" t="str">
        <f t="shared" ca="1" si="3"/>
        <v>\\(\\quad 34 \\)</v>
      </c>
      <c r="F8" s="50" t="s">
        <v>62</v>
      </c>
      <c r="G8" s="50"/>
      <c r="H8" s="50"/>
      <c r="I8" s="89" t="str">
        <f t="shared" ca="1" si="4"/>
        <v>INSERT INTO math(tangen,question,answer,editor,date,count) VALUES('m2600','\\(\\quad 7　+　3　×　9　=　 \\)','\\(\\quad 34 \\)','harazono',NOW(),0);</v>
      </c>
      <c r="J8" s="78" t="s">
        <v>229</v>
      </c>
      <c r="L8" s="1">
        <f t="shared" ca="1" si="5"/>
        <v>7</v>
      </c>
      <c r="M8" t="s">
        <v>231</v>
      </c>
      <c r="N8" s="1">
        <f t="shared" ca="1" si="6"/>
        <v>3</v>
      </c>
      <c r="O8" t="s">
        <v>238</v>
      </c>
      <c r="P8" s="1">
        <f t="shared" ca="1" si="7"/>
        <v>9</v>
      </c>
      <c r="Q8" t="s">
        <v>233</v>
      </c>
      <c r="T8" t="s">
        <v>230</v>
      </c>
      <c r="U8" t="s">
        <v>229</v>
      </c>
      <c r="V8" s="1">
        <f t="shared" ca="1" si="1"/>
        <v>34</v>
      </c>
      <c r="W8" t="s">
        <v>230</v>
      </c>
      <c r="X8" t="str">
        <f t="shared" ca="1" si="8"/>
        <v>\\(\\quad 7　+　3　×　9　=　 \\)</v>
      </c>
      <c r="Y8" t="str">
        <f t="shared" ca="1" si="9"/>
        <v>\\(\\quad 34 \\)</v>
      </c>
    </row>
    <row r="9" spans="1:25" x14ac:dyDescent="0.55000000000000004">
      <c r="A9" s="51" t="s">
        <v>60</v>
      </c>
      <c r="B9" s="51"/>
      <c r="C9" s="50" t="s">
        <v>208</v>
      </c>
      <c r="D9" s="50" t="str">
        <f t="shared" ca="1" si="2"/>
        <v>\\(\\quad 7　+　6　×　8　=　 \\)</v>
      </c>
      <c r="E9" s="50" t="str">
        <f t="shared" ca="1" si="3"/>
        <v>\\(\\quad 55 \\)</v>
      </c>
      <c r="F9" s="50" t="s">
        <v>62</v>
      </c>
      <c r="G9" s="50"/>
      <c r="H9" s="50"/>
      <c r="I9" s="89" t="str">
        <f t="shared" ca="1" si="4"/>
        <v>INSERT INTO math(tangen,question,answer,editor,date,count) VALUES('m2600','\\(\\quad 7　+　6　×　8　=　 \\)','\\(\\quad 55 \\)','harazono',NOW(),0);</v>
      </c>
      <c r="J9" s="78" t="s">
        <v>229</v>
      </c>
      <c r="L9" s="1">
        <f t="shared" ca="1" si="5"/>
        <v>7</v>
      </c>
      <c r="M9" t="s">
        <v>231</v>
      </c>
      <c r="N9" s="1">
        <f t="shared" ca="1" si="6"/>
        <v>6</v>
      </c>
      <c r="O9" t="s">
        <v>238</v>
      </c>
      <c r="P9" s="1">
        <f t="shared" ca="1" si="7"/>
        <v>8</v>
      </c>
      <c r="Q9" t="s">
        <v>233</v>
      </c>
      <c r="T9" t="s">
        <v>230</v>
      </c>
      <c r="U9" t="s">
        <v>229</v>
      </c>
      <c r="V9" s="1">
        <f t="shared" ca="1" si="1"/>
        <v>55</v>
      </c>
      <c r="W9" t="s">
        <v>230</v>
      </c>
      <c r="X9" t="str">
        <f t="shared" ca="1" si="8"/>
        <v>\\(\\quad 7　+　6　×　8　=　 \\)</v>
      </c>
      <c r="Y9" t="str">
        <f t="shared" ca="1" si="9"/>
        <v>\\(\\quad 55 \\)</v>
      </c>
    </row>
    <row r="10" spans="1:25" x14ac:dyDescent="0.55000000000000004">
      <c r="A10" s="51" t="s">
        <v>60</v>
      </c>
      <c r="B10" s="51"/>
      <c r="C10" s="50" t="s">
        <v>208</v>
      </c>
      <c r="D10" s="50" t="str">
        <f t="shared" ca="1" si="2"/>
        <v>\\(\\quad 7　+　7　×　9　=　 \\)</v>
      </c>
      <c r="E10" s="50" t="str">
        <f t="shared" ca="1" si="3"/>
        <v>\\(\\quad 70 \\)</v>
      </c>
      <c r="F10" s="50" t="s">
        <v>62</v>
      </c>
      <c r="G10" s="50"/>
      <c r="H10" s="50"/>
      <c r="I10" s="89" t="str">
        <f t="shared" ca="1" si="4"/>
        <v>INSERT INTO math(tangen,question,answer,editor,date,count) VALUES('m2600','\\(\\quad 7　+　7　×　9　=　 \\)','\\(\\quad 70 \\)','harazono',NOW(),0);</v>
      </c>
      <c r="J10" s="78" t="s">
        <v>229</v>
      </c>
      <c r="L10" s="1">
        <f t="shared" ca="1" si="5"/>
        <v>7</v>
      </c>
      <c r="M10" t="s">
        <v>231</v>
      </c>
      <c r="N10" s="1">
        <f t="shared" ca="1" si="6"/>
        <v>7</v>
      </c>
      <c r="O10" t="s">
        <v>238</v>
      </c>
      <c r="P10" s="1">
        <f t="shared" ca="1" si="7"/>
        <v>9</v>
      </c>
      <c r="Q10" t="s">
        <v>233</v>
      </c>
      <c r="T10" t="s">
        <v>230</v>
      </c>
      <c r="U10" t="s">
        <v>229</v>
      </c>
      <c r="V10" s="1">
        <f t="shared" ca="1" si="1"/>
        <v>70</v>
      </c>
      <c r="W10" t="s">
        <v>230</v>
      </c>
      <c r="X10" t="str">
        <f t="shared" ca="1" si="8"/>
        <v>\\(\\quad 7　+　7　×　9　=　 \\)</v>
      </c>
      <c r="Y10" t="str">
        <f t="shared" ca="1" si="9"/>
        <v>\\(\\quad 70 \\)</v>
      </c>
    </row>
    <row r="11" spans="1:25" x14ac:dyDescent="0.55000000000000004">
      <c r="A11" s="51" t="s">
        <v>60</v>
      </c>
      <c r="B11" s="51"/>
      <c r="C11" s="50" t="s">
        <v>208</v>
      </c>
      <c r="D11" s="50" t="str">
        <f t="shared" ca="1" si="2"/>
        <v>\\(\\quad 7　+　4　×　9　=　 \\)</v>
      </c>
      <c r="E11" s="50" t="str">
        <f t="shared" ca="1" si="3"/>
        <v>\\(\\quad 43 \\)</v>
      </c>
      <c r="F11" s="50" t="s">
        <v>62</v>
      </c>
      <c r="G11" s="50"/>
      <c r="H11" s="50"/>
      <c r="I11" s="89" t="str">
        <f t="shared" ca="1" si="4"/>
        <v>INSERT INTO math(tangen,question,answer,editor,date,count) VALUES('m2600','\\(\\quad 7　+　4　×　9　=　 \\)','\\(\\quad 43 \\)','harazono',NOW(),0);</v>
      </c>
      <c r="J11" s="78" t="s">
        <v>229</v>
      </c>
      <c r="L11" s="1">
        <f t="shared" ca="1" si="5"/>
        <v>7</v>
      </c>
      <c r="M11" t="s">
        <v>231</v>
      </c>
      <c r="N11" s="1">
        <f t="shared" ca="1" si="6"/>
        <v>4</v>
      </c>
      <c r="O11" t="s">
        <v>238</v>
      </c>
      <c r="P11" s="1">
        <f t="shared" ca="1" si="7"/>
        <v>9</v>
      </c>
      <c r="Q11" t="s">
        <v>233</v>
      </c>
      <c r="T11" t="s">
        <v>230</v>
      </c>
      <c r="U11" t="s">
        <v>229</v>
      </c>
      <c r="V11" s="1">
        <f t="shared" ca="1" si="1"/>
        <v>43</v>
      </c>
      <c r="W11" t="s">
        <v>230</v>
      </c>
      <c r="X11" t="str">
        <f t="shared" ca="1" si="8"/>
        <v>\\(\\quad 7　+　4　×　9　=　 \\)</v>
      </c>
      <c r="Y11" t="str">
        <f t="shared" ca="1" si="9"/>
        <v>\\(\\quad 43 \\)</v>
      </c>
    </row>
    <row r="12" spans="1:25" x14ac:dyDescent="0.55000000000000004">
      <c r="A12" s="51" t="s">
        <v>60</v>
      </c>
      <c r="B12" s="51"/>
      <c r="C12" s="50" t="s">
        <v>208</v>
      </c>
      <c r="D12" s="50" t="str">
        <f t="shared" ca="1" si="2"/>
        <v>\\(\\quad 5　+　10　×　4　=　 \\)</v>
      </c>
      <c r="E12" s="50" t="str">
        <f t="shared" ca="1" si="3"/>
        <v>\\(\\quad 45 \\)</v>
      </c>
      <c r="F12" s="50" t="s">
        <v>62</v>
      </c>
      <c r="G12" s="50"/>
      <c r="H12" s="50"/>
      <c r="I12" s="89" t="str">
        <f t="shared" ca="1" si="4"/>
        <v>INSERT INTO math(tangen,question,answer,editor,date,count) VALUES('m2600','\\(\\quad 5　+　10　×　4　=　 \\)','\\(\\quad 45 \\)','harazono',NOW(),0);</v>
      </c>
      <c r="J12" s="78" t="s">
        <v>229</v>
      </c>
      <c r="L12" s="1">
        <f t="shared" ca="1" si="5"/>
        <v>5</v>
      </c>
      <c r="M12" t="s">
        <v>231</v>
      </c>
      <c r="N12" s="1">
        <f t="shared" ca="1" si="6"/>
        <v>10</v>
      </c>
      <c r="O12" t="s">
        <v>238</v>
      </c>
      <c r="P12" s="1">
        <f t="shared" ca="1" si="7"/>
        <v>4</v>
      </c>
      <c r="Q12" t="s">
        <v>233</v>
      </c>
      <c r="T12" t="s">
        <v>230</v>
      </c>
      <c r="U12" t="s">
        <v>229</v>
      </c>
      <c r="V12" s="1">
        <f t="shared" ca="1" si="1"/>
        <v>45</v>
      </c>
      <c r="W12" t="s">
        <v>230</v>
      </c>
      <c r="X12" t="str">
        <f t="shared" ca="1" si="8"/>
        <v>\\(\\quad 5　+　10　×　4　=　 \\)</v>
      </c>
      <c r="Y12" t="str">
        <f t="shared" ca="1" si="9"/>
        <v>\\(\\quad 45 \\)</v>
      </c>
    </row>
    <row r="13" spans="1:25" x14ac:dyDescent="0.55000000000000004">
      <c r="A13" s="51" t="s">
        <v>60</v>
      </c>
      <c r="B13" s="51"/>
      <c r="C13" s="50" t="s">
        <v>208</v>
      </c>
      <c r="D13" s="50" t="str">
        <f t="shared" ca="1" si="2"/>
        <v>\\(\\quad 10　+　10　×　1　=　 \\)</v>
      </c>
      <c r="E13" s="50" t="str">
        <f t="shared" ca="1" si="3"/>
        <v>\\(\\quad 20 \\)</v>
      </c>
      <c r="F13" s="50" t="s">
        <v>62</v>
      </c>
      <c r="G13" s="50"/>
      <c r="H13" s="50"/>
      <c r="I13" s="89" t="str">
        <f t="shared" ca="1" si="4"/>
        <v>INSERT INTO math(tangen,question,answer,editor,date,count) VALUES('m2600','\\(\\quad 10　+　10　×　1　=　 \\)','\\(\\quad 20 \\)','harazono',NOW(),0);</v>
      </c>
      <c r="J13" s="78" t="s">
        <v>229</v>
      </c>
      <c r="L13" s="1">
        <f t="shared" ca="1" si="5"/>
        <v>10</v>
      </c>
      <c r="M13" t="s">
        <v>231</v>
      </c>
      <c r="N13" s="1">
        <f t="shared" ca="1" si="6"/>
        <v>10</v>
      </c>
      <c r="O13" t="s">
        <v>238</v>
      </c>
      <c r="P13" s="1">
        <f t="shared" ca="1" si="7"/>
        <v>1</v>
      </c>
      <c r="Q13" t="s">
        <v>233</v>
      </c>
      <c r="T13" t="s">
        <v>230</v>
      </c>
      <c r="U13" t="s">
        <v>229</v>
      </c>
      <c r="V13" s="1">
        <f t="shared" ca="1" si="1"/>
        <v>20</v>
      </c>
      <c r="W13" t="s">
        <v>230</v>
      </c>
      <c r="X13" t="str">
        <f t="shared" ca="1" si="8"/>
        <v>\\(\\quad 10　+　10　×　1　=　 \\)</v>
      </c>
      <c r="Y13" t="str">
        <f t="shared" ca="1" si="9"/>
        <v>\\(\\quad 20 \\)</v>
      </c>
    </row>
    <row r="14" spans="1:25" x14ac:dyDescent="0.55000000000000004">
      <c r="A14" s="51" t="s">
        <v>60</v>
      </c>
      <c r="B14" s="51"/>
      <c r="C14" s="50" t="s">
        <v>208</v>
      </c>
      <c r="D14" s="50" t="str">
        <f t="shared" ca="1" si="2"/>
        <v>\\(\\quad 1　+　6　×　9　=　 \\)</v>
      </c>
      <c r="E14" s="50" t="str">
        <f t="shared" ca="1" si="3"/>
        <v>\\(\\quad 55 \\)</v>
      </c>
      <c r="F14" s="50" t="s">
        <v>62</v>
      </c>
      <c r="G14" s="50"/>
      <c r="H14" s="50"/>
      <c r="I14" s="89" t="str">
        <f t="shared" ca="1" si="4"/>
        <v>INSERT INTO math(tangen,question,answer,editor,date,count) VALUES('m2600','\\(\\quad 1　+　6　×　9　=　 \\)','\\(\\quad 55 \\)','harazono',NOW(),0);</v>
      </c>
      <c r="J14" s="78" t="s">
        <v>229</v>
      </c>
      <c r="L14" s="1">
        <f t="shared" ca="1" si="5"/>
        <v>1</v>
      </c>
      <c r="M14" t="s">
        <v>231</v>
      </c>
      <c r="N14" s="1">
        <f t="shared" ca="1" si="6"/>
        <v>6</v>
      </c>
      <c r="O14" t="s">
        <v>238</v>
      </c>
      <c r="P14" s="1">
        <f t="shared" ca="1" si="7"/>
        <v>9</v>
      </c>
      <c r="Q14" t="s">
        <v>233</v>
      </c>
      <c r="T14" t="s">
        <v>230</v>
      </c>
      <c r="U14" t="s">
        <v>229</v>
      </c>
      <c r="V14" s="1">
        <f t="shared" ca="1" si="1"/>
        <v>55</v>
      </c>
      <c r="W14" t="s">
        <v>230</v>
      </c>
      <c r="X14" t="str">
        <f t="shared" ca="1" si="8"/>
        <v>\\(\\quad 1　+　6　×　9　=　 \\)</v>
      </c>
      <c r="Y14" t="str">
        <f t="shared" ca="1" si="9"/>
        <v>\\(\\quad 55 \\)</v>
      </c>
    </row>
    <row r="15" spans="1:25" x14ac:dyDescent="0.55000000000000004">
      <c r="A15" s="51" t="s">
        <v>60</v>
      </c>
      <c r="B15" s="51"/>
      <c r="C15" s="50" t="s">
        <v>208</v>
      </c>
      <c r="D15" s="50" t="str">
        <f t="shared" ca="1" si="2"/>
        <v>\\(\\quad 7　+　1　×　9　=　 \\)</v>
      </c>
      <c r="E15" s="50" t="str">
        <f t="shared" ca="1" si="3"/>
        <v>\\(\\quad 16 \\)</v>
      </c>
      <c r="F15" s="50" t="s">
        <v>62</v>
      </c>
      <c r="G15" s="50"/>
      <c r="H15" s="50"/>
      <c r="I15" s="89" t="str">
        <f t="shared" ca="1" si="4"/>
        <v>INSERT INTO math(tangen,question,answer,editor,date,count) VALUES('m2600','\\(\\quad 7　+　1　×　9　=　 \\)','\\(\\quad 16 \\)','harazono',NOW(),0);</v>
      </c>
      <c r="J15" s="78" t="s">
        <v>229</v>
      </c>
      <c r="L15" s="1">
        <f t="shared" ca="1" si="5"/>
        <v>7</v>
      </c>
      <c r="M15" t="s">
        <v>231</v>
      </c>
      <c r="N15" s="1">
        <f t="shared" ca="1" si="6"/>
        <v>1</v>
      </c>
      <c r="O15" t="s">
        <v>238</v>
      </c>
      <c r="P15" s="1">
        <f t="shared" ca="1" si="7"/>
        <v>9</v>
      </c>
      <c r="Q15" t="s">
        <v>233</v>
      </c>
      <c r="T15" t="s">
        <v>230</v>
      </c>
      <c r="U15" t="s">
        <v>229</v>
      </c>
      <c r="V15" s="1">
        <f t="shared" ca="1" si="1"/>
        <v>16</v>
      </c>
      <c r="W15" t="s">
        <v>230</v>
      </c>
      <c r="X15" t="str">
        <f t="shared" ca="1" si="8"/>
        <v>\\(\\quad 7　+　1　×　9　=　 \\)</v>
      </c>
      <c r="Y15" t="str">
        <f t="shared" ca="1" si="9"/>
        <v>\\(\\quad 16 \\)</v>
      </c>
    </row>
    <row r="16" spans="1:25" x14ac:dyDescent="0.55000000000000004">
      <c r="A16" s="51" t="s">
        <v>60</v>
      </c>
      <c r="B16" s="51"/>
      <c r="C16" s="50" t="s">
        <v>208</v>
      </c>
      <c r="D16" s="50" t="str">
        <f t="shared" ca="1" si="2"/>
        <v>\\(\\quad 5　+　2　×　2　=　 \\)</v>
      </c>
      <c r="E16" s="50" t="str">
        <f t="shared" ca="1" si="3"/>
        <v>\\(\\quad 9 \\)</v>
      </c>
      <c r="F16" s="50" t="s">
        <v>62</v>
      </c>
      <c r="G16" s="50"/>
      <c r="H16" s="50"/>
      <c r="I16" s="89" t="str">
        <f t="shared" ca="1" si="4"/>
        <v>INSERT INTO math(tangen,question,answer,editor,date,count) VALUES('m2600','\\(\\quad 5　+　2　×　2　=　 \\)','\\(\\quad 9 \\)','harazono',NOW(),0);</v>
      </c>
      <c r="J16" s="78" t="s">
        <v>229</v>
      </c>
      <c r="L16" s="1">
        <f t="shared" ca="1" si="5"/>
        <v>5</v>
      </c>
      <c r="M16" t="s">
        <v>231</v>
      </c>
      <c r="N16" s="1">
        <f t="shared" ca="1" si="6"/>
        <v>2</v>
      </c>
      <c r="O16" t="s">
        <v>238</v>
      </c>
      <c r="P16" s="1">
        <f t="shared" ca="1" si="7"/>
        <v>2</v>
      </c>
      <c r="Q16" t="s">
        <v>233</v>
      </c>
      <c r="T16" t="s">
        <v>230</v>
      </c>
      <c r="U16" t="s">
        <v>229</v>
      </c>
      <c r="V16" s="1">
        <f t="shared" ca="1" si="1"/>
        <v>9</v>
      </c>
      <c r="W16" t="s">
        <v>230</v>
      </c>
      <c r="X16" t="str">
        <f t="shared" ca="1" si="8"/>
        <v>\\(\\quad 5　+　2　×　2　=　 \\)</v>
      </c>
      <c r="Y16" t="str">
        <f t="shared" ca="1" si="9"/>
        <v>\\(\\quad 9 \\)</v>
      </c>
    </row>
    <row r="17" spans="1:25" x14ac:dyDescent="0.55000000000000004">
      <c r="A17" s="51" t="s">
        <v>60</v>
      </c>
      <c r="B17" s="51"/>
      <c r="C17" s="50" t="s">
        <v>208</v>
      </c>
      <c r="D17" s="50" t="str">
        <f t="shared" ca="1" si="2"/>
        <v>\\(\\quad 3　+　10　×　4　=　 \\)</v>
      </c>
      <c r="E17" s="50" t="str">
        <f t="shared" ca="1" si="3"/>
        <v>\\(\\quad 43 \\)</v>
      </c>
      <c r="F17" s="50" t="s">
        <v>62</v>
      </c>
      <c r="G17" s="50"/>
      <c r="H17" s="50"/>
      <c r="I17" s="89" t="str">
        <f t="shared" ca="1" si="4"/>
        <v>INSERT INTO math(tangen,question,answer,editor,date,count) VALUES('m2600','\\(\\quad 3　+　10　×　4　=　 \\)','\\(\\quad 43 \\)','harazono',NOW(),0);</v>
      </c>
      <c r="J17" s="78" t="s">
        <v>229</v>
      </c>
      <c r="L17" s="1">
        <f t="shared" ca="1" si="5"/>
        <v>3</v>
      </c>
      <c r="M17" t="s">
        <v>231</v>
      </c>
      <c r="N17" s="1">
        <f t="shared" ca="1" si="6"/>
        <v>10</v>
      </c>
      <c r="O17" t="s">
        <v>238</v>
      </c>
      <c r="P17" s="1">
        <f t="shared" ca="1" si="7"/>
        <v>4</v>
      </c>
      <c r="Q17" t="s">
        <v>233</v>
      </c>
      <c r="T17" t="s">
        <v>230</v>
      </c>
      <c r="U17" t="s">
        <v>229</v>
      </c>
      <c r="V17" s="1">
        <f t="shared" ca="1" si="1"/>
        <v>43</v>
      </c>
      <c r="W17" t="s">
        <v>230</v>
      </c>
      <c r="X17" t="str">
        <f t="shared" ca="1" si="8"/>
        <v>\\(\\quad 3　+　10　×　4　=　 \\)</v>
      </c>
      <c r="Y17" t="str">
        <f t="shared" ca="1" si="9"/>
        <v>\\(\\quad 43 \\)</v>
      </c>
    </row>
    <row r="18" spans="1:25" x14ac:dyDescent="0.55000000000000004">
      <c r="A18" s="51" t="s">
        <v>60</v>
      </c>
      <c r="B18" s="51"/>
      <c r="C18" s="50" t="s">
        <v>208</v>
      </c>
      <c r="D18" s="50" t="str">
        <f t="shared" ca="1" si="2"/>
        <v>\\(\\quad 1　+　10　×　1　=　 \\)</v>
      </c>
      <c r="E18" s="50" t="str">
        <f t="shared" ca="1" si="3"/>
        <v>\\(\\quad 11 \\)</v>
      </c>
      <c r="F18" s="50" t="s">
        <v>62</v>
      </c>
      <c r="G18" s="50"/>
      <c r="H18" s="50"/>
      <c r="I18" s="89" t="str">
        <f t="shared" ca="1" si="4"/>
        <v>INSERT INTO math(tangen,question,answer,editor,date,count) VALUES('m2600','\\(\\quad 1　+　10　×　1　=　 \\)','\\(\\quad 11 \\)','harazono',NOW(),0);</v>
      </c>
      <c r="J18" s="78" t="s">
        <v>229</v>
      </c>
      <c r="L18" s="1">
        <f t="shared" ca="1" si="5"/>
        <v>1</v>
      </c>
      <c r="M18" t="s">
        <v>231</v>
      </c>
      <c r="N18" s="1">
        <f t="shared" ca="1" si="6"/>
        <v>10</v>
      </c>
      <c r="O18" t="s">
        <v>238</v>
      </c>
      <c r="P18" s="1">
        <f t="shared" ca="1" si="7"/>
        <v>1</v>
      </c>
      <c r="Q18" t="s">
        <v>233</v>
      </c>
      <c r="T18" t="s">
        <v>230</v>
      </c>
      <c r="U18" t="s">
        <v>229</v>
      </c>
      <c r="V18" s="1">
        <f t="shared" ca="1" si="1"/>
        <v>11</v>
      </c>
      <c r="W18" t="s">
        <v>230</v>
      </c>
      <c r="X18" t="str">
        <f t="shared" ca="1" si="8"/>
        <v>\\(\\quad 1　+　10　×　1　=　 \\)</v>
      </c>
      <c r="Y18" t="str">
        <f t="shared" ca="1" si="9"/>
        <v>\\(\\quad 11 \\)</v>
      </c>
    </row>
    <row r="19" spans="1:25" x14ac:dyDescent="0.55000000000000004">
      <c r="A19" s="51" t="s">
        <v>60</v>
      </c>
      <c r="B19" s="51"/>
      <c r="C19" s="50" t="s">
        <v>208</v>
      </c>
      <c r="D19" s="50" t="str">
        <f t="shared" ca="1" si="2"/>
        <v>\\(\\quad 2　+　1　×　3　=　 \\)</v>
      </c>
      <c r="E19" s="50" t="str">
        <f t="shared" ca="1" si="3"/>
        <v>\\(\\quad 5 \\)</v>
      </c>
      <c r="F19" s="50" t="s">
        <v>62</v>
      </c>
      <c r="G19" s="50"/>
      <c r="H19" s="50"/>
      <c r="I19" s="89" t="str">
        <f t="shared" ca="1" si="4"/>
        <v>INSERT INTO math(tangen,question,answer,editor,date,count) VALUES('m2600','\\(\\quad 2　+　1　×　3　=　 \\)','\\(\\quad 5 \\)','harazono',NOW(),0);</v>
      </c>
      <c r="J19" s="78" t="s">
        <v>229</v>
      </c>
      <c r="L19" s="1">
        <f t="shared" ca="1" si="5"/>
        <v>2</v>
      </c>
      <c r="M19" t="s">
        <v>231</v>
      </c>
      <c r="N19" s="1">
        <f t="shared" ca="1" si="6"/>
        <v>1</v>
      </c>
      <c r="O19" t="s">
        <v>238</v>
      </c>
      <c r="P19" s="1">
        <f t="shared" ca="1" si="7"/>
        <v>3</v>
      </c>
      <c r="Q19" t="s">
        <v>233</v>
      </c>
      <c r="T19" t="s">
        <v>230</v>
      </c>
      <c r="U19" t="s">
        <v>229</v>
      </c>
      <c r="V19" s="1">
        <f t="shared" ca="1" si="1"/>
        <v>5</v>
      </c>
      <c r="W19" t="s">
        <v>230</v>
      </c>
      <c r="X19" t="str">
        <f t="shared" ca="1" si="8"/>
        <v>\\(\\quad 2　+　1　×　3　=　 \\)</v>
      </c>
      <c r="Y19" t="str">
        <f t="shared" ca="1" si="9"/>
        <v>\\(\\quad 5 \\)</v>
      </c>
    </row>
    <row r="20" spans="1:25" x14ac:dyDescent="0.55000000000000004">
      <c r="A20" s="51" t="s">
        <v>60</v>
      </c>
      <c r="B20" s="51"/>
      <c r="C20" s="50" t="s">
        <v>208</v>
      </c>
      <c r="D20" s="50" t="str">
        <f t="shared" ca="1" si="2"/>
        <v>\\(\\quad 8　+　1　×　8　=　 \\)</v>
      </c>
      <c r="E20" s="50" t="str">
        <f t="shared" ca="1" si="3"/>
        <v>\\(\\quad 16 \\)</v>
      </c>
      <c r="F20" s="50" t="s">
        <v>62</v>
      </c>
      <c r="G20" s="50"/>
      <c r="H20" s="50"/>
      <c r="I20" s="89" t="str">
        <f t="shared" ca="1" si="4"/>
        <v>INSERT INTO math(tangen,question,answer,editor,date,count) VALUES('m2600','\\(\\quad 8　+　1　×　8　=　 \\)','\\(\\quad 16 \\)','harazono',NOW(),0);</v>
      </c>
      <c r="J20" s="78" t="s">
        <v>229</v>
      </c>
      <c r="L20" s="1">
        <f t="shared" ca="1" si="5"/>
        <v>8</v>
      </c>
      <c r="M20" t="s">
        <v>231</v>
      </c>
      <c r="N20" s="1">
        <f t="shared" ca="1" si="6"/>
        <v>1</v>
      </c>
      <c r="O20" t="s">
        <v>238</v>
      </c>
      <c r="P20" s="1">
        <f t="shared" ca="1" si="7"/>
        <v>8</v>
      </c>
      <c r="Q20" t="s">
        <v>233</v>
      </c>
      <c r="T20" t="s">
        <v>230</v>
      </c>
      <c r="U20" t="s">
        <v>229</v>
      </c>
      <c r="V20" s="1">
        <f t="shared" ca="1" si="1"/>
        <v>16</v>
      </c>
      <c r="W20" t="s">
        <v>230</v>
      </c>
      <c r="X20" t="str">
        <f t="shared" ca="1" si="8"/>
        <v>\\(\\quad 8　+　1　×　8　=　 \\)</v>
      </c>
      <c r="Y20" t="str">
        <f t="shared" ca="1" si="9"/>
        <v>\\(\\quad 16 \\)</v>
      </c>
    </row>
    <row r="21" spans="1:25" x14ac:dyDescent="0.55000000000000004">
      <c r="A21" s="51" t="s">
        <v>60</v>
      </c>
      <c r="B21" s="51"/>
      <c r="C21" s="50" t="s">
        <v>208</v>
      </c>
      <c r="D21" s="50" t="str">
        <f t="shared" ca="1" si="2"/>
        <v>\\(\\quad 10　+　9　×　4　=　 \\)</v>
      </c>
      <c r="E21" s="50" t="str">
        <f t="shared" ca="1" si="3"/>
        <v>\\(\\quad 46 \\)</v>
      </c>
      <c r="F21" s="50" t="s">
        <v>62</v>
      </c>
      <c r="G21" s="50"/>
      <c r="H21" s="50"/>
      <c r="I21" s="89" t="str">
        <f t="shared" ca="1" si="4"/>
        <v>INSERT INTO math(tangen,question,answer,editor,date,count) VALUES('m2600','\\(\\quad 10　+　9　×　4　=　 \\)','\\(\\quad 46 \\)','harazono',NOW(),0);</v>
      </c>
      <c r="J21" s="78" t="s">
        <v>229</v>
      </c>
      <c r="L21" s="1">
        <f t="shared" ca="1" si="5"/>
        <v>10</v>
      </c>
      <c r="M21" t="s">
        <v>231</v>
      </c>
      <c r="N21" s="1">
        <f t="shared" ca="1" si="6"/>
        <v>9</v>
      </c>
      <c r="O21" t="s">
        <v>238</v>
      </c>
      <c r="P21" s="1">
        <f t="shared" ca="1" si="7"/>
        <v>4</v>
      </c>
      <c r="Q21" t="s">
        <v>233</v>
      </c>
      <c r="T21" t="s">
        <v>230</v>
      </c>
      <c r="U21" t="s">
        <v>229</v>
      </c>
      <c r="V21" s="1">
        <f t="shared" ca="1" si="1"/>
        <v>46</v>
      </c>
      <c r="W21" t="s">
        <v>230</v>
      </c>
      <c r="X21" t="str">
        <f t="shared" ca="1" si="8"/>
        <v>\\(\\quad 10　+　9　×　4　=　 \\)</v>
      </c>
      <c r="Y21" t="str">
        <f t="shared" ca="1" si="9"/>
        <v>\\(\\quad 46 \\)</v>
      </c>
    </row>
    <row r="22" spans="1:25" x14ac:dyDescent="0.55000000000000004">
      <c r="A22" s="51" t="s">
        <v>60</v>
      </c>
      <c r="B22" s="51"/>
      <c r="C22" s="50" t="s">
        <v>208</v>
      </c>
      <c r="D22" s="50" t="str">
        <f t="shared" ca="1" si="2"/>
        <v>\\(\\quad 23　－　7　×　3　=　 \\)</v>
      </c>
      <c r="E22" s="50" t="str">
        <f t="shared" ca="1" si="3"/>
        <v>\\(\\quad 2 \\)</v>
      </c>
      <c r="F22" s="50" t="s">
        <v>62</v>
      </c>
      <c r="G22" s="50"/>
      <c r="H22" s="50"/>
      <c r="I22" s="89" t="str">
        <f t="shared" ca="1" si="4"/>
        <v>INSERT INTO math(tangen,question,answer,editor,date,count) VALUES('m2600','\\(\\quad 23　－　7　×　3　=　 \\)','\\(\\quad 2 \\)','harazono',NOW(),0);</v>
      </c>
      <c r="J22" s="78" t="s">
        <v>229</v>
      </c>
      <c r="L22" s="1">
        <f t="shared" ref="L22:L41" ca="1" si="10">N22*P22+V22</f>
        <v>23</v>
      </c>
      <c r="M22" t="s">
        <v>236</v>
      </c>
      <c r="N22" s="1">
        <f ca="1">RANDBETWEEN(1,10)</f>
        <v>7</v>
      </c>
      <c r="O22" t="s">
        <v>238</v>
      </c>
      <c r="P22" s="1">
        <f t="shared" ca="1" si="7"/>
        <v>3</v>
      </c>
      <c r="Q22" t="s">
        <v>233</v>
      </c>
      <c r="T22" t="s">
        <v>230</v>
      </c>
      <c r="U22" t="s">
        <v>229</v>
      </c>
      <c r="V22" s="1">
        <f t="shared" ref="V22:V41" ca="1" si="11">RANDBETWEEN(1,10)</f>
        <v>2</v>
      </c>
      <c r="W22" t="s">
        <v>230</v>
      </c>
      <c r="X22" t="str">
        <f t="shared" ca="1" si="8"/>
        <v>\\(\\quad 23　－　7　×　3　=　 \\)</v>
      </c>
      <c r="Y22" t="str">
        <f t="shared" ca="1" si="9"/>
        <v>\\(\\quad 2 \\)</v>
      </c>
    </row>
    <row r="23" spans="1:25" x14ac:dyDescent="0.55000000000000004">
      <c r="A23" s="51" t="s">
        <v>60</v>
      </c>
      <c r="B23" s="51"/>
      <c r="C23" s="50" t="s">
        <v>208</v>
      </c>
      <c r="D23" s="50" t="str">
        <f t="shared" ca="1" si="2"/>
        <v>\\(\\quad 64　－　6　×　10　=　 \\)</v>
      </c>
      <c r="E23" s="50" t="str">
        <f t="shared" ca="1" si="3"/>
        <v>\\(\\quad 4 \\)</v>
      </c>
      <c r="F23" s="50" t="s">
        <v>62</v>
      </c>
      <c r="G23" s="50"/>
      <c r="H23" s="50"/>
      <c r="I23" s="89" t="str">
        <f t="shared" ca="1" si="4"/>
        <v>INSERT INTO math(tangen,question,answer,editor,date,count) VALUES('m2600','\\(\\quad 64　－　6　×　10　=　 \\)','\\(\\quad 4 \\)','harazono',NOW(),0);</v>
      </c>
      <c r="J23" s="78" t="s">
        <v>229</v>
      </c>
      <c r="L23" s="1">
        <f t="shared" ca="1" si="10"/>
        <v>64</v>
      </c>
      <c r="M23" t="s">
        <v>236</v>
      </c>
      <c r="N23" s="1">
        <f t="shared" ref="N23:N41" ca="1" si="12">RANDBETWEEN(1,10)</f>
        <v>6</v>
      </c>
      <c r="O23" t="s">
        <v>238</v>
      </c>
      <c r="P23" s="1">
        <f t="shared" ca="1" si="7"/>
        <v>10</v>
      </c>
      <c r="Q23" t="s">
        <v>233</v>
      </c>
      <c r="T23" t="s">
        <v>230</v>
      </c>
      <c r="U23" t="s">
        <v>229</v>
      </c>
      <c r="V23" s="1">
        <f t="shared" ca="1" si="11"/>
        <v>4</v>
      </c>
      <c r="W23" t="s">
        <v>230</v>
      </c>
      <c r="X23" t="str">
        <f t="shared" ca="1" si="8"/>
        <v>\\(\\quad 64　－　6　×　10　=　 \\)</v>
      </c>
      <c r="Y23" t="str">
        <f t="shared" ca="1" si="9"/>
        <v>\\(\\quad 4 \\)</v>
      </c>
    </row>
    <row r="24" spans="1:25" x14ac:dyDescent="0.55000000000000004">
      <c r="A24" s="51" t="s">
        <v>60</v>
      </c>
      <c r="B24" s="51"/>
      <c r="C24" s="50" t="s">
        <v>208</v>
      </c>
      <c r="D24" s="50" t="str">
        <f t="shared" ca="1" si="2"/>
        <v>\\(\\quad 82　－　9　×　9　=　 \\)</v>
      </c>
      <c r="E24" s="50" t="str">
        <f t="shared" ca="1" si="3"/>
        <v>\\(\\quad 1 \\)</v>
      </c>
      <c r="F24" s="50" t="s">
        <v>62</v>
      </c>
      <c r="G24" s="50"/>
      <c r="H24" s="50"/>
      <c r="I24" s="89" t="str">
        <f t="shared" ca="1" si="4"/>
        <v>INSERT INTO math(tangen,question,answer,editor,date,count) VALUES('m2600','\\(\\quad 82　－　9　×　9　=　 \\)','\\(\\quad 1 \\)','harazono',NOW(),0);</v>
      </c>
      <c r="J24" s="78" t="s">
        <v>229</v>
      </c>
      <c r="L24" s="1">
        <f t="shared" ca="1" si="10"/>
        <v>82</v>
      </c>
      <c r="M24" t="s">
        <v>236</v>
      </c>
      <c r="N24" s="1">
        <f t="shared" ca="1" si="12"/>
        <v>9</v>
      </c>
      <c r="O24" t="s">
        <v>238</v>
      </c>
      <c r="P24" s="1">
        <f t="shared" ca="1" si="7"/>
        <v>9</v>
      </c>
      <c r="Q24" t="s">
        <v>233</v>
      </c>
      <c r="T24" t="s">
        <v>230</v>
      </c>
      <c r="U24" t="s">
        <v>229</v>
      </c>
      <c r="V24" s="1">
        <f t="shared" ca="1" si="11"/>
        <v>1</v>
      </c>
      <c r="W24" t="s">
        <v>230</v>
      </c>
      <c r="X24" t="str">
        <f t="shared" ca="1" si="8"/>
        <v>\\(\\quad 82　－　9　×　9　=　 \\)</v>
      </c>
      <c r="Y24" t="str">
        <f t="shared" ca="1" si="9"/>
        <v>\\(\\quad 1 \\)</v>
      </c>
    </row>
    <row r="25" spans="1:25" x14ac:dyDescent="0.55000000000000004">
      <c r="A25" s="51" t="s">
        <v>60</v>
      </c>
      <c r="B25" s="51"/>
      <c r="C25" s="50" t="s">
        <v>208</v>
      </c>
      <c r="D25" s="50" t="str">
        <f t="shared" ca="1" si="2"/>
        <v>\\(\\quad 29　－　5　×　4　=　 \\)</v>
      </c>
      <c r="E25" s="50" t="str">
        <f t="shared" ca="1" si="3"/>
        <v>\\(\\quad 9 \\)</v>
      </c>
      <c r="F25" s="50" t="s">
        <v>62</v>
      </c>
      <c r="G25" s="50"/>
      <c r="H25" s="50"/>
      <c r="I25" s="89" t="str">
        <f t="shared" ca="1" si="4"/>
        <v>INSERT INTO math(tangen,question,answer,editor,date,count) VALUES('m2600','\\(\\quad 29　－　5　×　4　=　 \\)','\\(\\quad 9 \\)','harazono',NOW(),0);</v>
      </c>
      <c r="J25" s="78" t="s">
        <v>229</v>
      </c>
      <c r="L25" s="1">
        <f t="shared" ca="1" si="10"/>
        <v>29</v>
      </c>
      <c r="M25" t="s">
        <v>236</v>
      </c>
      <c r="N25" s="1">
        <f t="shared" ca="1" si="12"/>
        <v>5</v>
      </c>
      <c r="O25" t="s">
        <v>238</v>
      </c>
      <c r="P25" s="1">
        <f t="shared" ca="1" si="7"/>
        <v>4</v>
      </c>
      <c r="Q25" t="s">
        <v>233</v>
      </c>
      <c r="T25" t="s">
        <v>230</v>
      </c>
      <c r="U25" t="s">
        <v>229</v>
      </c>
      <c r="V25" s="1">
        <f t="shared" ca="1" si="11"/>
        <v>9</v>
      </c>
      <c r="W25" t="s">
        <v>230</v>
      </c>
      <c r="X25" t="str">
        <f t="shared" ca="1" si="8"/>
        <v>\\(\\quad 29　－　5　×　4　=　 \\)</v>
      </c>
      <c r="Y25" t="str">
        <f t="shared" ca="1" si="9"/>
        <v>\\(\\quad 9 \\)</v>
      </c>
    </row>
    <row r="26" spans="1:25" x14ac:dyDescent="0.55000000000000004">
      <c r="A26" s="51" t="s">
        <v>60</v>
      </c>
      <c r="B26" s="51"/>
      <c r="C26" s="50" t="s">
        <v>208</v>
      </c>
      <c r="D26" s="50" t="str">
        <f t="shared" ca="1" si="2"/>
        <v>\\(\\quad 26　－　4　×　6　=　 \\)</v>
      </c>
      <c r="E26" s="50" t="str">
        <f t="shared" ca="1" si="3"/>
        <v>\\(\\quad 2 \\)</v>
      </c>
      <c r="F26" s="50" t="s">
        <v>62</v>
      </c>
      <c r="G26" s="50"/>
      <c r="H26" s="50"/>
      <c r="I26" s="89" t="str">
        <f t="shared" ca="1" si="4"/>
        <v>INSERT INTO math(tangen,question,answer,editor,date,count) VALUES('m2600','\\(\\quad 26　－　4　×　6　=　 \\)','\\(\\quad 2 \\)','harazono',NOW(),0);</v>
      </c>
      <c r="J26" s="78" t="s">
        <v>229</v>
      </c>
      <c r="L26" s="1">
        <f t="shared" ca="1" si="10"/>
        <v>26</v>
      </c>
      <c r="M26" t="s">
        <v>236</v>
      </c>
      <c r="N26" s="1">
        <f t="shared" ca="1" si="12"/>
        <v>4</v>
      </c>
      <c r="O26" t="s">
        <v>238</v>
      </c>
      <c r="P26" s="1">
        <f t="shared" ca="1" si="7"/>
        <v>6</v>
      </c>
      <c r="Q26" t="s">
        <v>233</v>
      </c>
      <c r="T26" t="s">
        <v>230</v>
      </c>
      <c r="U26" t="s">
        <v>229</v>
      </c>
      <c r="V26" s="1">
        <f t="shared" ca="1" si="11"/>
        <v>2</v>
      </c>
      <c r="W26" t="s">
        <v>230</v>
      </c>
      <c r="X26" t="str">
        <f t="shared" ca="1" si="8"/>
        <v>\\(\\quad 26　－　4　×　6　=　 \\)</v>
      </c>
      <c r="Y26" t="str">
        <f t="shared" ca="1" si="9"/>
        <v>\\(\\quad 2 \\)</v>
      </c>
    </row>
    <row r="27" spans="1:25" x14ac:dyDescent="0.55000000000000004">
      <c r="A27" s="51" t="s">
        <v>60</v>
      </c>
      <c r="B27" s="51"/>
      <c r="C27" s="50" t="s">
        <v>208</v>
      </c>
      <c r="D27" s="50" t="str">
        <f t="shared" ca="1" si="2"/>
        <v>\\(\\quad 29　－　2　×　10　=　 \\)</v>
      </c>
      <c r="E27" s="50" t="str">
        <f t="shared" ca="1" si="3"/>
        <v>\\(\\quad 9 \\)</v>
      </c>
      <c r="F27" s="50" t="s">
        <v>62</v>
      </c>
      <c r="G27" s="50"/>
      <c r="H27" s="50"/>
      <c r="I27" s="89" t="str">
        <f t="shared" ca="1" si="4"/>
        <v>INSERT INTO math(tangen,question,answer,editor,date,count) VALUES('m2600','\\(\\quad 29　－　2　×　10　=　 \\)','\\(\\quad 9 \\)','harazono',NOW(),0);</v>
      </c>
      <c r="J27" s="78" t="s">
        <v>229</v>
      </c>
      <c r="L27" s="1">
        <f t="shared" ca="1" si="10"/>
        <v>29</v>
      </c>
      <c r="M27" t="s">
        <v>236</v>
      </c>
      <c r="N27" s="1">
        <f t="shared" ca="1" si="12"/>
        <v>2</v>
      </c>
      <c r="O27" t="s">
        <v>238</v>
      </c>
      <c r="P27" s="1">
        <f t="shared" ca="1" si="7"/>
        <v>10</v>
      </c>
      <c r="Q27" t="s">
        <v>233</v>
      </c>
      <c r="T27" t="s">
        <v>230</v>
      </c>
      <c r="U27" t="s">
        <v>229</v>
      </c>
      <c r="V27" s="1">
        <f t="shared" ca="1" si="11"/>
        <v>9</v>
      </c>
      <c r="W27" t="s">
        <v>230</v>
      </c>
      <c r="X27" t="str">
        <f t="shared" ca="1" si="8"/>
        <v>\\(\\quad 29　－　2　×　10　=　 \\)</v>
      </c>
      <c r="Y27" t="str">
        <f t="shared" ca="1" si="9"/>
        <v>\\(\\quad 9 \\)</v>
      </c>
    </row>
    <row r="28" spans="1:25" x14ac:dyDescent="0.55000000000000004">
      <c r="A28" s="51" t="s">
        <v>60</v>
      </c>
      <c r="B28" s="51"/>
      <c r="C28" s="50" t="s">
        <v>208</v>
      </c>
      <c r="D28" s="50" t="str">
        <f t="shared" ca="1" si="2"/>
        <v>\\(\\quad 58　－　6　×　9　=　 \\)</v>
      </c>
      <c r="E28" s="50" t="str">
        <f t="shared" ca="1" si="3"/>
        <v>\\(\\quad 4 \\)</v>
      </c>
      <c r="F28" s="50" t="s">
        <v>62</v>
      </c>
      <c r="G28" s="50"/>
      <c r="H28" s="50"/>
      <c r="I28" s="89" t="str">
        <f t="shared" ca="1" si="4"/>
        <v>INSERT INTO math(tangen,question,answer,editor,date,count) VALUES('m2600','\\(\\quad 58　－　6　×　9　=　 \\)','\\(\\quad 4 \\)','harazono',NOW(),0);</v>
      </c>
      <c r="J28" s="78" t="s">
        <v>229</v>
      </c>
      <c r="L28" s="1">
        <f t="shared" ca="1" si="10"/>
        <v>58</v>
      </c>
      <c r="M28" t="s">
        <v>236</v>
      </c>
      <c r="N28" s="1">
        <f t="shared" ca="1" si="12"/>
        <v>6</v>
      </c>
      <c r="O28" t="s">
        <v>238</v>
      </c>
      <c r="P28" s="1">
        <f t="shared" ca="1" si="7"/>
        <v>9</v>
      </c>
      <c r="Q28" t="s">
        <v>233</v>
      </c>
      <c r="T28" t="s">
        <v>230</v>
      </c>
      <c r="U28" t="s">
        <v>229</v>
      </c>
      <c r="V28" s="1">
        <f t="shared" ca="1" si="11"/>
        <v>4</v>
      </c>
      <c r="W28" t="s">
        <v>230</v>
      </c>
      <c r="X28" t="str">
        <f t="shared" ca="1" si="8"/>
        <v>\\(\\quad 58　－　6　×　9　=　 \\)</v>
      </c>
      <c r="Y28" t="str">
        <f t="shared" ca="1" si="9"/>
        <v>\\(\\quad 4 \\)</v>
      </c>
    </row>
    <row r="29" spans="1:25" x14ac:dyDescent="0.55000000000000004">
      <c r="A29" s="51" t="s">
        <v>60</v>
      </c>
      <c r="B29" s="51"/>
      <c r="C29" s="50" t="s">
        <v>208</v>
      </c>
      <c r="D29" s="50" t="str">
        <f t="shared" ca="1" si="2"/>
        <v>\\(\\quad 17　－　6　×　2　=　 \\)</v>
      </c>
      <c r="E29" s="50" t="str">
        <f t="shared" ca="1" si="3"/>
        <v>\\(\\quad 5 \\)</v>
      </c>
      <c r="F29" s="50" t="s">
        <v>62</v>
      </c>
      <c r="G29" s="50"/>
      <c r="H29" s="50"/>
      <c r="I29" s="89" t="str">
        <f t="shared" ca="1" si="4"/>
        <v>INSERT INTO math(tangen,question,answer,editor,date,count) VALUES('m2600','\\(\\quad 17　－　6　×　2　=　 \\)','\\(\\quad 5 \\)','harazono',NOW(),0);</v>
      </c>
      <c r="J29" s="78" t="s">
        <v>229</v>
      </c>
      <c r="L29" s="1">
        <f t="shared" ca="1" si="10"/>
        <v>17</v>
      </c>
      <c r="M29" t="s">
        <v>236</v>
      </c>
      <c r="N29" s="1">
        <f t="shared" ca="1" si="12"/>
        <v>6</v>
      </c>
      <c r="O29" t="s">
        <v>238</v>
      </c>
      <c r="P29" s="1">
        <f t="shared" ca="1" si="7"/>
        <v>2</v>
      </c>
      <c r="Q29" t="s">
        <v>233</v>
      </c>
      <c r="T29" t="s">
        <v>230</v>
      </c>
      <c r="U29" t="s">
        <v>229</v>
      </c>
      <c r="V29" s="1">
        <f t="shared" ca="1" si="11"/>
        <v>5</v>
      </c>
      <c r="W29" t="s">
        <v>230</v>
      </c>
      <c r="X29" t="str">
        <f t="shared" ca="1" si="8"/>
        <v>\\(\\quad 17　－　6　×　2　=　 \\)</v>
      </c>
      <c r="Y29" t="str">
        <f t="shared" ca="1" si="9"/>
        <v>\\(\\quad 5 \\)</v>
      </c>
    </row>
    <row r="30" spans="1:25" x14ac:dyDescent="0.55000000000000004">
      <c r="A30" s="51" t="s">
        <v>60</v>
      </c>
      <c r="B30" s="51"/>
      <c r="C30" s="50" t="s">
        <v>208</v>
      </c>
      <c r="D30" s="50" t="str">
        <f t="shared" ca="1" si="2"/>
        <v>\\(\\quad 10　－　2　×　1　=　 \\)</v>
      </c>
      <c r="E30" s="50" t="str">
        <f t="shared" ca="1" si="3"/>
        <v>\\(\\quad 8 \\)</v>
      </c>
      <c r="F30" s="50" t="s">
        <v>62</v>
      </c>
      <c r="G30" s="50"/>
      <c r="H30" s="50"/>
      <c r="I30" s="89" t="str">
        <f t="shared" ca="1" si="4"/>
        <v>INSERT INTO math(tangen,question,answer,editor,date,count) VALUES('m2600','\\(\\quad 10　－　2　×　1　=　 \\)','\\(\\quad 8 \\)','harazono',NOW(),0);</v>
      </c>
      <c r="J30" s="78" t="s">
        <v>229</v>
      </c>
      <c r="L30" s="1">
        <f t="shared" ca="1" si="10"/>
        <v>10</v>
      </c>
      <c r="M30" t="s">
        <v>236</v>
      </c>
      <c r="N30" s="1">
        <f t="shared" ca="1" si="12"/>
        <v>2</v>
      </c>
      <c r="O30" t="s">
        <v>238</v>
      </c>
      <c r="P30" s="1">
        <f t="shared" ca="1" si="7"/>
        <v>1</v>
      </c>
      <c r="Q30" t="s">
        <v>233</v>
      </c>
      <c r="T30" t="s">
        <v>230</v>
      </c>
      <c r="U30" t="s">
        <v>229</v>
      </c>
      <c r="V30" s="1">
        <f t="shared" ca="1" si="11"/>
        <v>8</v>
      </c>
      <c r="W30" t="s">
        <v>230</v>
      </c>
      <c r="X30" t="str">
        <f t="shared" ca="1" si="8"/>
        <v>\\(\\quad 10　－　2　×　1　=　 \\)</v>
      </c>
      <c r="Y30" t="str">
        <f t="shared" ca="1" si="9"/>
        <v>\\(\\quad 8 \\)</v>
      </c>
    </row>
    <row r="31" spans="1:25" x14ac:dyDescent="0.55000000000000004">
      <c r="A31" s="51" t="s">
        <v>60</v>
      </c>
      <c r="B31" s="51"/>
      <c r="C31" s="50" t="s">
        <v>208</v>
      </c>
      <c r="D31" s="50" t="str">
        <f t="shared" ca="1" si="2"/>
        <v>\\(\\quad 44　－　6　×　6　=　 \\)</v>
      </c>
      <c r="E31" s="50" t="str">
        <f t="shared" ca="1" si="3"/>
        <v>\\(\\quad 8 \\)</v>
      </c>
      <c r="F31" s="50" t="s">
        <v>62</v>
      </c>
      <c r="G31" s="50"/>
      <c r="H31" s="50"/>
      <c r="I31" s="89" t="str">
        <f t="shared" ca="1" si="4"/>
        <v>INSERT INTO math(tangen,question,answer,editor,date,count) VALUES('m2600','\\(\\quad 44　－　6　×　6　=　 \\)','\\(\\quad 8 \\)','harazono',NOW(),0);</v>
      </c>
      <c r="J31" s="78" t="s">
        <v>229</v>
      </c>
      <c r="L31" s="1">
        <f t="shared" ca="1" si="10"/>
        <v>44</v>
      </c>
      <c r="M31" t="s">
        <v>236</v>
      </c>
      <c r="N31" s="1">
        <f t="shared" ca="1" si="12"/>
        <v>6</v>
      </c>
      <c r="O31" t="s">
        <v>238</v>
      </c>
      <c r="P31" s="1">
        <f t="shared" ca="1" si="7"/>
        <v>6</v>
      </c>
      <c r="Q31" t="s">
        <v>233</v>
      </c>
      <c r="T31" t="s">
        <v>230</v>
      </c>
      <c r="U31" t="s">
        <v>229</v>
      </c>
      <c r="V31" s="1">
        <f t="shared" ca="1" si="11"/>
        <v>8</v>
      </c>
      <c r="W31" t="s">
        <v>230</v>
      </c>
      <c r="X31" t="str">
        <f t="shared" ca="1" si="8"/>
        <v>\\(\\quad 44　－　6　×　6　=　 \\)</v>
      </c>
      <c r="Y31" t="str">
        <f t="shared" ca="1" si="9"/>
        <v>\\(\\quad 8 \\)</v>
      </c>
    </row>
    <row r="32" spans="1:25" x14ac:dyDescent="0.55000000000000004">
      <c r="A32" s="51" t="s">
        <v>60</v>
      </c>
      <c r="B32" s="51"/>
      <c r="C32" s="50" t="s">
        <v>208</v>
      </c>
      <c r="D32" s="50" t="str">
        <f t="shared" ca="1" si="2"/>
        <v>\\(\\quad 28　－　3　×　8　=　 \\)</v>
      </c>
      <c r="E32" s="50" t="str">
        <f t="shared" ca="1" si="3"/>
        <v>\\(\\quad 4 \\)</v>
      </c>
      <c r="F32" s="50" t="s">
        <v>62</v>
      </c>
      <c r="G32" s="50"/>
      <c r="H32" s="50"/>
      <c r="I32" s="89" t="str">
        <f t="shared" ca="1" si="4"/>
        <v>INSERT INTO math(tangen,question,answer,editor,date,count) VALUES('m2600','\\(\\quad 28　－　3　×　8　=　 \\)','\\(\\quad 4 \\)','harazono',NOW(),0);</v>
      </c>
      <c r="J32" s="78" t="s">
        <v>229</v>
      </c>
      <c r="L32" s="1">
        <f t="shared" ca="1" si="10"/>
        <v>28</v>
      </c>
      <c r="M32" t="s">
        <v>236</v>
      </c>
      <c r="N32" s="1">
        <f t="shared" ca="1" si="12"/>
        <v>3</v>
      </c>
      <c r="O32" t="s">
        <v>238</v>
      </c>
      <c r="P32" s="1">
        <f t="shared" ca="1" si="7"/>
        <v>8</v>
      </c>
      <c r="Q32" t="s">
        <v>233</v>
      </c>
      <c r="T32" t="s">
        <v>230</v>
      </c>
      <c r="U32" t="s">
        <v>229</v>
      </c>
      <c r="V32" s="1">
        <f t="shared" ca="1" si="11"/>
        <v>4</v>
      </c>
      <c r="W32" t="s">
        <v>230</v>
      </c>
      <c r="X32" t="str">
        <f t="shared" ca="1" si="8"/>
        <v>\\(\\quad 28　－　3　×　8　=　 \\)</v>
      </c>
      <c r="Y32" t="str">
        <f t="shared" ca="1" si="9"/>
        <v>\\(\\quad 4 \\)</v>
      </c>
    </row>
    <row r="33" spans="1:25" x14ac:dyDescent="0.55000000000000004">
      <c r="A33" s="51" t="s">
        <v>60</v>
      </c>
      <c r="B33" s="51"/>
      <c r="C33" s="50" t="s">
        <v>208</v>
      </c>
      <c r="D33" s="50" t="str">
        <f t="shared" ca="1" si="2"/>
        <v>\\(\\quad 57　－　5　×　10　=　 \\)</v>
      </c>
      <c r="E33" s="50" t="str">
        <f t="shared" ca="1" si="3"/>
        <v>\\(\\quad 7 \\)</v>
      </c>
      <c r="F33" s="50" t="s">
        <v>62</v>
      </c>
      <c r="G33" s="50"/>
      <c r="H33" s="50"/>
      <c r="I33" s="89" t="str">
        <f t="shared" ca="1" si="4"/>
        <v>INSERT INTO math(tangen,question,answer,editor,date,count) VALUES('m2600','\\(\\quad 57　－　5　×　10　=　 \\)','\\(\\quad 7 \\)','harazono',NOW(),0);</v>
      </c>
      <c r="J33" s="78" t="s">
        <v>229</v>
      </c>
      <c r="L33" s="1">
        <f t="shared" ca="1" si="10"/>
        <v>57</v>
      </c>
      <c r="M33" t="s">
        <v>236</v>
      </c>
      <c r="N33" s="1">
        <f t="shared" ca="1" si="12"/>
        <v>5</v>
      </c>
      <c r="O33" t="s">
        <v>238</v>
      </c>
      <c r="P33" s="1">
        <f t="shared" ca="1" si="7"/>
        <v>10</v>
      </c>
      <c r="Q33" t="s">
        <v>233</v>
      </c>
      <c r="T33" t="s">
        <v>230</v>
      </c>
      <c r="U33" t="s">
        <v>229</v>
      </c>
      <c r="V33" s="1">
        <f t="shared" ca="1" si="11"/>
        <v>7</v>
      </c>
      <c r="W33" t="s">
        <v>230</v>
      </c>
      <c r="X33" t="str">
        <f t="shared" ca="1" si="8"/>
        <v>\\(\\quad 57　－　5　×　10　=　 \\)</v>
      </c>
      <c r="Y33" t="str">
        <f t="shared" ca="1" si="9"/>
        <v>\\(\\quad 7 \\)</v>
      </c>
    </row>
    <row r="34" spans="1:25" x14ac:dyDescent="0.55000000000000004">
      <c r="A34" s="51" t="s">
        <v>60</v>
      </c>
      <c r="B34" s="51"/>
      <c r="C34" s="50" t="s">
        <v>208</v>
      </c>
      <c r="D34" s="50" t="str">
        <f t="shared" ca="1" si="2"/>
        <v>\\(\\quad 10　－　1　×　8　=　 \\)</v>
      </c>
      <c r="E34" s="50" t="str">
        <f t="shared" ca="1" si="3"/>
        <v>\\(\\quad 2 \\)</v>
      </c>
      <c r="F34" s="50" t="s">
        <v>62</v>
      </c>
      <c r="G34" s="50"/>
      <c r="H34" s="50"/>
      <c r="I34" s="89" t="str">
        <f t="shared" ca="1" si="4"/>
        <v>INSERT INTO math(tangen,question,answer,editor,date,count) VALUES('m2600','\\(\\quad 10　－　1　×　8　=　 \\)','\\(\\quad 2 \\)','harazono',NOW(),0);</v>
      </c>
      <c r="J34" s="78" t="s">
        <v>229</v>
      </c>
      <c r="L34" s="1">
        <f t="shared" ca="1" si="10"/>
        <v>10</v>
      </c>
      <c r="M34" t="s">
        <v>236</v>
      </c>
      <c r="N34" s="1">
        <f ca="1">RANDBETWEEN(1,10)</f>
        <v>1</v>
      </c>
      <c r="O34" t="s">
        <v>238</v>
      </c>
      <c r="P34" s="1">
        <f t="shared" ca="1" si="7"/>
        <v>8</v>
      </c>
      <c r="Q34" t="s">
        <v>233</v>
      </c>
      <c r="T34" t="s">
        <v>230</v>
      </c>
      <c r="U34" t="s">
        <v>229</v>
      </c>
      <c r="V34" s="1">
        <f t="shared" ca="1" si="11"/>
        <v>2</v>
      </c>
      <c r="W34" t="s">
        <v>230</v>
      </c>
      <c r="X34" t="str">
        <f t="shared" ca="1" si="8"/>
        <v>\\(\\quad 10　－　1　×　8　=　 \\)</v>
      </c>
      <c r="Y34" t="str">
        <f t="shared" ca="1" si="9"/>
        <v>\\(\\quad 2 \\)</v>
      </c>
    </row>
    <row r="35" spans="1:25" x14ac:dyDescent="0.55000000000000004">
      <c r="A35" s="51" t="s">
        <v>60</v>
      </c>
      <c r="B35" s="51"/>
      <c r="C35" s="50" t="s">
        <v>208</v>
      </c>
      <c r="D35" s="50" t="str">
        <f t="shared" ca="1" si="2"/>
        <v>\\(\\quad 11　－　3　×　3　=　 \\)</v>
      </c>
      <c r="E35" s="50" t="str">
        <f t="shared" ca="1" si="3"/>
        <v>\\(\\quad 2 \\)</v>
      </c>
      <c r="F35" s="50" t="s">
        <v>62</v>
      </c>
      <c r="G35" s="50"/>
      <c r="H35" s="50"/>
      <c r="I35" s="89" t="str">
        <f t="shared" ca="1" si="4"/>
        <v>INSERT INTO math(tangen,question,answer,editor,date,count) VALUES('m2600','\\(\\quad 11　－　3　×　3　=　 \\)','\\(\\quad 2 \\)','harazono',NOW(),0);</v>
      </c>
      <c r="J35" s="78" t="s">
        <v>229</v>
      </c>
      <c r="L35" s="1">
        <f t="shared" ca="1" si="10"/>
        <v>11</v>
      </c>
      <c r="M35" t="s">
        <v>236</v>
      </c>
      <c r="N35" s="1">
        <f t="shared" ca="1" si="12"/>
        <v>3</v>
      </c>
      <c r="O35" t="s">
        <v>238</v>
      </c>
      <c r="P35" s="1">
        <f t="shared" ca="1" si="7"/>
        <v>3</v>
      </c>
      <c r="Q35" t="s">
        <v>233</v>
      </c>
      <c r="T35" t="s">
        <v>230</v>
      </c>
      <c r="U35" t="s">
        <v>229</v>
      </c>
      <c r="V35" s="1">
        <f t="shared" ca="1" si="11"/>
        <v>2</v>
      </c>
      <c r="W35" t="s">
        <v>230</v>
      </c>
      <c r="X35" t="str">
        <f t="shared" ca="1" si="8"/>
        <v>\\(\\quad 11　－　3　×　3　=　 \\)</v>
      </c>
      <c r="Y35" t="str">
        <f t="shared" ca="1" si="9"/>
        <v>\\(\\quad 2 \\)</v>
      </c>
    </row>
    <row r="36" spans="1:25" x14ac:dyDescent="0.55000000000000004">
      <c r="A36" s="51" t="s">
        <v>60</v>
      </c>
      <c r="B36" s="51"/>
      <c r="C36" s="50" t="s">
        <v>208</v>
      </c>
      <c r="D36" s="50" t="str">
        <f t="shared" ca="1" si="2"/>
        <v>\\(\\quad 70　－　9　×　7　=　 \\)</v>
      </c>
      <c r="E36" s="50" t="str">
        <f t="shared" ca="1" si="3"/>
        <v>\\(\\quad 7 \\)</v>
      </c>
      <c r="F36" s="50" t="s">
        <v>62</v>
      </c>
      <c r="G36" s="50"/>
      <c r="H36" s="50"/>
      <c r="I36" s="89" t="str">
        <f t="shared" ca="1" si="4"/>
        <v>INSERT INTO math(tangen,question,answer,editor,date,count) VALUES('m2600','\\(\\quad 70　－　9　×　7　=　 \\)','\\(\\quad 7 \\)','harazono',NOW(),0);</v>
      </c>
      <c r="J36" s="78" t="s">
        <v>229</v>
      </c>
      <c r="L36" s="1">
        <f t="shared" ca="1" si="10"/>
        <v>70</v>
      </c>
      <c r="M36" t="s">
        <v>236</v>
      </c>
      <c r="N36" s="1">
        <f t="shared" ca="1" si="12"/>
        <v>9</v>
      </c>
      <c r="O36" t="s">
        <v>238</v>
      </c>
      <c r="P36" s="1">
        <f t="shared" ca="1" si="7"/>
        <v>7</v>
      </c>
      <c r="Q36" t="s">
        <v>233</v>
      </c>
      <c r="T36" t="s">
        <v>230</v>
      </c>
      <c r="U36" t="s">
        <v>229</v>
      </c>
      <c r="V36" s="1">
        <f t="shared" ca="1" si="11"/>
        <v>7</v>
      </c>
      <c r="W36" t="s">
        <v>230</v>
      </c>
      <c r="X36" t="str">
        <f t="shared" ca="1" si="8"/>
        <v>\\(\\quad 70　－　9　×　7　=　 \\)</v>
      </c>
      <c r="Y36" t="str">
        <f t="shared" ca="1" si="9"/>
        <v>\\(\\quad 7 \\)</v>
      </c>
    </row>
    <row r="37" spans="1:25" x14ac:dyDescent="0.55000000000000004">
      <c r="A37" s="51" t="s">
        <v>60</v>
      </c>
      <c r="B37" s="51"/>
      <c r="C37" s="50" t="s">
        <v>208</v>
      </c>
      <c r="D37" s="50" t="str">
        <f t="shared" ca="1" si="2"/>
        <v>\\(\\quad 22　－　8　×　2　=　 \\)</v>
      </c>
      <c r="E37" s="50" t="str">
        <f t="shared" ca="1" si="3"/>
        <v>\\(\\quad 6 \\)</v>
      </c>
      <c r="F37" s="50" t="s">
        <v>62</v>
      </c>
      <c r="G37" s="50"/>
      <c r="H37" s="50"/>
      <c r="I37" s="89" t="str">
        <f t="shared" ca="1" si="4"/>
        <v>INSERT INTO math(tangen,question,answer,editor,date,count) VALUES('m2600','\\(\\quad 22　－　8　×　2　=　 \\)','\\(\\quad 6 \\)','harazono',NOW(),0);</v>
      </c>
      <c r="J37" s="78" t="s">
        <v>229</v>
      </c>
      <c r="L37" s="1">
        <f t="shared" ca="1" si="10"/>
        <v>22</v>
      </c>
      <c r="M37" t="s">
        <v>236</v>
      </c>
      <c r="N37" s="1">
        <f t="shared" ca="1" si="12"/>
        <v>8</v>
      </c>
      <c r="O37" t="s">
        <v>238</v>
      </c>
      <c r="P37" s="1">
        <f t="shared" ca="1" si="7"/>
        <v>2</v>
      </c>
      <c r="Q37" t="s">
        <v>233</v>
      </c>
      <c r="T37" t="s">
        <v>230</v>
      </c>
      <c r="U37" t="s">
        <v>229</v>
      </c>
      <c r="V37" s="1">
        <f t="shared" ca="1" si="11"/>
        <v>6</v>
      </c>
      <c r="W37" t="s">
        <v>230</v>
      </c>
      <c r="X37" t="str">
        <f t="shared" ca="1" si="8"/>
        <v>\\(\\quad 22　－　8　×　2　=　 \\)</v>
      </c>
      <c r="Y37" t="str">
        <f t="shared" ca="1" si="9"/>
        <v>\\(\\quad 6 \\)</v>
      </c>
    </row>
    <row r="38" spans="1:25" x14ac:dyDescent="0.55000000000000004">
      <c r="A38" s="51" t="s">
        <v>60</v>
      </c>
      <c r="B38" s="51"/>
      <c r="C38" s="50" t="s">
        <v>208</v>
      </c>
      <c r="D38" s="50" t="str">
        <f t="shared" ca="1" si="2"/>
        <v>\\(\\quad 64　－　6　×　10　=　 \\)</v>
      </c>
      <c r="E38" s="50" t="str">
        <f t="shared" ca="1" si="3"/>
        <v>\\(\\quad 4 \\)</v>
      </c>
      <c r="F38" s="50" t="s">
        <v>62</v>
      </c>
      <c r="G38" s="50"/>
      <c r="H38" s="50"/>
      <c r="I38" s="89" t="str">
        <f t="shared" ca="1" si="4"/>
        <v>INSERT INTO math(tangen,question,answer,editor,date,count) VALUES('m2600','\\(\\quad 64　－　6　×　10　=　 \\)','\\(\\quad 4 \\)','harazono',NOW(),0);</v>
      </c>
      <c r="J38" s="78" t="s">
        <v>229</v>
      </c>
      <c r="L38" s="1">
        <f t="shared" ca="1" si="10"/>
        <v>64</v>
      </c>
      <c r="M38" t="s">
        <v>236</v>
      </c>
      <c r="N38" s="1">
        <f t="shared" ca="1" si="12"/>
        <v>6</v>
      </c>
      <c r="O38" t="s">
        <v>238</v>
      </c>
      <c r="P38" s="1">
        <f t="shared" ca="1" si="7"/>
        <v>10</v>
      </c>
      <c r="Q38" t="s">
        <v>233</v>
      </c>
      <c r="T38" t="s">
        <v>230</v>
      </c>
      <c r="U38" t="s">
        <v>229</v>
      </c>
      <c r="V38" s="1">
        <f t="shared" ca="1" si="11"/>
        <v>4</v>
      </c>
      <c r="W38" t="s">
        <v>230</v>
      </c>
      <c r="X38" t="str">
        <f t="shared" ca="1" si="8"/>
        <v>\\(\\quad 64　－　6　×　10　=　 \\)</v>
      </c>
      <c r="Y38" t="str">
        <f t="shared" ca="1" si="9"/>
        <v>\\(\\quad 4 \\)</v>
      </c>
    </row>
    <row r="39" spans="1:25" x14ac:dyDescent="0.55000000000000004">
      <c r="A39" s="51" t="s">
        <v>60</v>
      </c>
      <c r="B39" s="51"/>
      <c r="C39" s="50" t="s">
        <v>208</v>
      </c>
      <c r="D39" s="50" t="str">
        <f t="shared" ca="1" si="2"/>
        <v>\\(\\quad 89　－　9　×　9　=　 \\)</v>
      </c>
      <c r="E39" s="50" t="str">
        <f t="shared" ca="1" si="3"/>
        <v>\\(\\quad 8 \\)</v>
      </c>
      <c r="F39" s="50" t="s">
        <v>62</v>
      </c>
      <c r="G39" s="50"/>
      <c r="H39" s="50"/>
      <c r="I39" s="89" t="str">
        <f t="shared" ca="1" si="4"/>
        <v>INSERT INTO math(tangen,question,answer,editor,date,count) VALUES('m2600','\\(\\quad 89　－　9　×　9　=　 \\)','\\(\\quad 8 \\)','harazono',NOW(),0);</v>
      </c>
      <c r="J39" s="78" t="s">
        <v>229</v>
      </c>
      <c r="L39" s="1">
        <f t="shared" ca="1" si="10"/>
        <v>89</v>
      </c>
      <c r="M39" t="s">
        <v>236</v>
      </c>
      <c r="N39" s="1">
        <f t="shared" ca="1" si="12"/>
        <v>9</v>
      </c>
      <c r="O39" t="s">
        <v>238</v>
      </c>
      <c r="P39" s="1">
        <f t="shared" ca="1" si="7"/>
        <v>9</v>
      </c>
      <c r="Q39" t="s">
        <v>233</v>
      </c>
      <c r="T39" t="s">
        <v>230</v>
      </c>
      <c r="U39" t="s">
        <v>229</v>
      </c>
      <c r="V39" s="1">
        <f t="shared" ca="1" si="11"/>
        <v>8</v>
      </c>
      <c r="W39" t="s">
        <v>230</v>
      </c>
      <c r="X39" t="str">
        <f t="shared" ca="1" si="8"/>
        <v>\\(\\quad 89　－　9　×　9　=　 \\)</v>
      </c>
      <c r="Y39" t="str">
        <f t="shared" ca="1" si="9"/>
        <v>\\(\\quad 8 \\)</v>
      </c>
    </row>
    <row r="40" spans="1:25" x14ac:dyDescent="0.55000000000000004">
      <c r="A40" s="51" t="s">
        <v>60</v>
      </c>
      <c r="B40" s="51"/>
      <c r="C40" s="50" t="s">
        <v>208</v>
      </c>
      <c r="D40" s="50" t="str">
        <f t="shared" ca="1" si="2"/>
        <v>\\(\\quad 19　－　7　×　2　=　 \\)</v>
      </c>
      <c r="E40" s="50" t="str">
        <f t="shared" ca="1" si="3"/>
        <v>\\(\\quad 5 \\)</v>
      </c>
      <c r="F40" s="50" t="s">
        <v>62</v>
      </c>
      <c r="G40" s="50"/>
      <c r="H40" s="50"/>
      <c r="I40" s="89" t="str">
        <f t="shared" ca="1" si="4"/>
        <v>INSERT INTO math(tangen,question,answer,editor,date,count) VALUES('m2600','\\(\\quad 19　－　7　×　2　=　 \\)','\\(\\quad 5 \\)','harazono',NOW(),0);</v>
      </c>
      <c r="J40" s="78" t="s">
        <v>229</v>
      </c>
      <c r="L40" s="1">
        <f t="shared" ca="1" si="10"/>
        <v>19</v>
      </c>
      <c r="M40" t="s">
        <v>236</v>
      </c>
      <c r="N40" s="1">
        <f t="shared" ca="1" si="12"/>
        <v>7</v>
      </c>
      <c r="O40" t="s">
        <v>238</v>
      </c>
      <c r="P40" s="1">
        <f t="shared" ca="1" si="7"/>
        <v>2</v>
      </c>
      <c r="Q40" t="s">
        <v>233</v>
      </c>
      <c r="T40" t="s">
        <v>230</v>
      </c>
      <c r="U40" t="s">
        <v>229</v>
      </c>
      <c r="V40" s="1">
        <f t="shared" ca="1" si="11"/>
        <v>5</v>
      </c>
      <c r="W40" t="s">
        <v>230</v>
      </c>
      <c r="X40" t="str">
        <f t="shared" ca="1" si="8"/>
        <v>\\(\\quad 19　－　7　×　2　=　 \\)</v>
      </c>
      <c r="Y40" t="str">
        <f t="shared" ca="1" si="9"/>
        <v>\\(\\quad 5 \\)</v>
      </c>
    </row>
    <row r="41" spans="1:25" x14ac:dyDescent="0.55000000000000004">
      <c r="A41" s="51" t="s">
        <v>60</v>
      </c>
      <c r="B41" s="51"/>
      <c r="C41" s="50" t="s">
        <v>208</v>
      </c>
      <c r="D41" s="50" t="str">
        <f t="shared" ca="1" si="2"/>
        <v>\\(\\quad 37　－　5　×　7　=　 \\)</v>
      </c>
      <c r="E41" s="50" t="str">
        <f t="shared" ca="1" si="3"/>
        <v>\\(\\quad 2 \\)</v>
      </c>
      <c r="F41" s="50" t="s">
        <v>62</v>
      </c>
      <c r="G41" s="50"/>
      <c r="H41" s="50"/>
      <c r="I41" s="89" t="str">
        <f t="shared" ca="1" si="4"/>
        <v>INSERT INTO math(tangen,question,answer,editor,date,count) VALUES('m2600','\\(\\quad 37　－　5　×　7　=　 \\)','\\(\\quad 2 \\)','harazono',NOW(),0);</v>
      </c>
      <c r="J41" s="78" t="s">
        <v>229</v>
      </c>
      <c r="L41" s="1">
        <f t="shared" ca="1" si="10"/>
        <v>37</v>
      </c>
      <c r="M41" t="s">
        <v>236</v>
      </c>
      <c r="N41" s="1">
        <f t="shared" ca="1" si="12"/>
        <v>5</v>
      </c>
      <c r="O41" t="s">
        <v>238</v>
      </c>
      <c r="P41" s="1">
        <f t="shared" ca="1" si="7"/>
        <v>7</v>
      </c>
      <c r="Q41" t="s">
        <v>233</v>
      </c>
      <c r="T41" t="s">
        <v>230</v>
      </c>
      <c r="U41" t="s">
        <v>229</v>
      </c>
      <c r="V41" s="1">
        <f t="shared" ca="1" si="11"/>
        <v>2</v>
      </c>
      <c r="W41" t="s">
        <v>230</v>
      </c>
      <c r="X41" t="str">
        <f t="shared" ca="1" si="8"/>
        <v>\\(\\quad 37　－　5　×　7　=　 \\)</v>
      </c>
      <c r="Y41" t="str">
        <f t="shared" ca="1" si="9"/>
        <v>\\(\\quad 2 \\)</v>
      </c>
    </row>
    <row r="42" spans="1:25" x14ac:dyDescent="0.55000000000000004">
      <c r="A42" s="51" t="s">
        <v>60</v>
      </c>
      <c r="B42" s="51"/>
      <c r="C42" s="50" t="s">
        <v>208</v>
      </c>
      <c r="D42" s="50" t="str">
        <f t="shared" ca="1" si="2"/>
        <v>\\(\\quad 8　×　10　+　6　=　 \\)</v>
      </c>
      <c r="E42" s="50" t="str">
        <f t="shared" ca="1" si="3"/>
        <v>\\(\\quad 86 \\)</v>
      </c>
      <c r="F42" s="50" t="s">
        <v>62</v>
      </c>
      <c r="G42" s="50"/>
      <c r="H42" s="50"/>
      <c r="I42" s="89" t="str">
        <f t="shared" ca="1" si="4"/>
        <v>INSERT INTO math(tangen,question,answer,editor,date,count) VALUES('m2600','\\(\\quad 8　×　10　+　6　=　 \\)','\\(\\quad 86 \\)','harazono',NOW(),0);</v>
      </c>
      <c r="J42" s="78" t="s">
        <v>229</v>
      </c>
      <c r="L42" s="1">
        <f t="shared" ca="1" si="6"/>
        <v>8</v>
      </c>
      <c r="M42" t="s">
        <v>238</v>
      </c>
      <c r="N42" s="1">
        <f t="shared" ca="1" si="7"/>
        <v>10</v>
      </c>
      <c r="O42" t="s">
        <v>231</v>
      </c>
      <c r="P42" s="1">
        <f t="shared" ca="1" si="7"/>
        <v>6</v>
      </c>
      <c r="Q42" t="s">
        <v>233</v>
      </c>
      <c r="T42" t="s">
        <v>230</v>
      </c>
      <c r="U42" t="s">
        <v>229</v>
      </c>
      <c r="V42" s="1">
        <f t="shared" ref="V42:V61" ca="1" si="13">L42*N42+P42</f>
        <v>86</v>
      </c>
      <c r="W42" t="s">
        <v>230</v>
      </c>
      <c r="X42" t="str">
        <f t="shared" ca="1" si="8"/>
        <v>\\(\\quad 8　×　10　+　6　=　 \\)</v>
      </c>
      <c r="Y42" t="str">
        <f t="shared" ca="1" si="9"/>
        <v>\\(\\quad 86 \\)</v>
      </c>
    </row>
    <row r="43" spans="1:25" x14ac:dyDescent="0.55000000000000004">
      <c r="A43" s="51" t="s">
        <v>60</v>
      </c>
      <c r="B43" s="51"/>
      <c r="C43" s="50" t="s">
        <v>208</v>
      </c>
      <c r="D43" s="50" t="str">
        <f t="shared" ca="1" si="2"/>
        <v>\\(\\quad 7　×　10　+　3　=　 \\)</v>
      </c>
      <c r="E43" s="50" t="str">
        <f t="shared" ca="1" si="3"/>
        <v>\\(\\quad 73 \\)</v>
      </c>
      <c r="F43" s="50" t="s">
        <v>62</v>
      </c>
      <c r="G43" s="50"/>
      <c r="H43" s="50"/>
      <c r="I43" s="89" t="str">
        <f t="shared" ca="1" si="4"/>
        <v>INSERT INTO math(tangen,question,answer,editor,date,count) VALUES('m2600','\\(\\quad 7　×　10　+　3　=　 \\)','\\(\\quad 73 \\)','harazono',NOW(),0);</v>
      </c>
      <c r="J43" s="78" t="s">
        <v>229</v>
      </c>
      <c r="L43" s="1">
        <f t="shared" ca="1" si="6"/>
        <v>7</v>
      </c>
      <c r="M43" t="s">
        <v>238</v>
      </c>
      <c r="N43" s="1">
        <f t="shared" ca="1" si="7"/>
        <v>10</v>
      </c>
      <c r="O43" t="s">
        <v>231</v>
      </c>
      <c r="P43" s="1">
        <f t="shared" ca="1" si="7"/>
        <v>3</v>
      </c>
      <c r="Q43" t="s">
        <v>233</v>
      </c>
      <c r="T43" t="s">
        <v>230</v>
      </c>
      <c r="U43" t="s">
        <v>229</v>
      </c>
      <c r="V43" s="1">
        <f t="shared" ca="1" si="13"/>
        <v>73</v>
      </c>
      <c r="W43" t="s">
        <v>230</v>
      </c>
      <c r="X43" t="str">
        <f t="shared" ca="1" si="8"/>
        <v>\\(\\quad 7　×　10　+　3　=　 \\)</v>
      </c>
      <c r="Y43" t="str">
        <f t="shared" ca="1" si="9"/>
        <v>\\(\\quad 73 \\)</v>
      </c>
    </row>
    <row r="44" spans="1:25" x14ac:dyDescent="0.55000000000000004">
      <c r="A44" s="51" t="s">
        <v>60</v>
      </c>
      <c r="B44" s="51"/>
      <c r="C44" s="50" t="s">
        <v>208</v>
      </c>
      <c r="D44" s="50" t="str">
        <f t="shared" ca="1" si="2"/>
        <v>\\(\\quad 1　×　10　+　9　=　 \\)</v>
      </c>
      <c r="E44" s="50" t="str">
        <f t="shared" ca="1" si="3"/>
        <v>\\(\\quad 19 \\)</v>
      </c>
      <c r="F44" s="50" t="s">
        <v>62</v>
      </c>
      <c r="G44" s="50"/>
      <c r="H44" s="50"/>
      <c r="I44" s="89" t="str">
        <f t="shared" ca="1" si="4"/>
        <v>INSERT INTO math(tangen,question,answer,editor,date,count) VALUES('m2600','\\(\\quad 1　×　10　+　9　=　 \\)','\\(\\quad 19 \\)','harazono',NOW(),0);</v>
      </c>
      <c r="J44" s="78" t="s">
        <v>229</v>
      </c>
      <c r="L44" s="1">
        <f t="shared" ref="L44:N63" ca="1" si="14">RANDBETWEEN(1,10)</f>
        <v>1</v>
      </c>
      <c r="M44" t="s">
        <v>238</v>
      </c>
      <c r="N44" s="1">
        <f t="shared" ca="1" si="7"/>
        <v>10</v>
      </c>
      <c r="O44" t="s">
        <v>231</v>
      </c>
      <c r="P44" s="1">
        <f t="shared" ca="1" si="7"/>
        <v>9</v>
      </c>
      <c r="Q44" t="s">
        <v>233</v>
      </c>
      <c r="T44" t="s">
        <v>230</v>
      </c>
      <c r="U44" t="s">
        <v>229</v>
      </c>
      <c r="V44" s="1">
        <f t="shared" ca="1" si="13"/>
        <v>19</v>
      </c>
      <c r="W44" t="s">
        <v>230</v>
      </c>
      <c r="X44" t="str">
        <f t="shared" ca="1" si="8"/>
        <v>\\(\\quad 1　×　10　+　9　=　 \\)</v>
      </c>
      <c r="Y44" t="str">
        <f t="shared" ca="1" si="9"/>
        <v>\\(\\quad 19 \\)</v>
      </c>
    </row>
    <row r="45" spans="1:25" x14ac:dyDescent="0.55000000000000004">
      <c r="A45" s="51" t="s">
        <v>60</v>
      </c>
      <c r="B45" s="51"/>
      <c r="C45" s="50" t="s">
        <v>208</v>
      </c>
      <c r="D45" s="50" t="str">
        <f t="shared" ca="1" si="2"/>
        <v>\\(\\quad 6　×　4　+　2　=　 \\)</v>
      </c>
      <c r="E45" s="50" t="str">
        <f t="shared" ca="1" si="3"/>
        <v>\\(\\quad 26 \\)</v>
      </c>
      <c r="F45" s="50" t="s">
        <v>62</v>
      </c>
      <c r="G45" s="50"/>
      <c r="H45" s="50"/>
      <c r="I45" s="89" t="str">
        <f t="shared" ca="1" si="4"/>
        <v>INSERT INTO math(tangen,question,answer,editor,date,count) VALUES('m2600','\\(\\quad 6　×　4　+　2　=　 \\)','\\(\\quad 26 \\)','harazono',NOW(),0);</v>
      </c>
      <c r="J45" s="78" t="s">
        <v>229</v>
      </c>
      <c r="L45" s="1">
        <f t="shared" ca="1" si="14"/>
        <v>6</v>
      </c>
      <c r="M45" t="s">
        <v>238</v>
      </c>
      <c r="N45" s="1">
        <f t="shared" ca="1" si="7"/>
        <v>4</v>
      </c>
      <c r="O45" t="s">
        <v>231</v>
      </c>
      <c r="P45" s="1">
        <f t="shared" ca="1" si="7"/>
        <v>2</v>
      </c>
      <c r="Q45" t="s">
        <v>233</v>
      </c>
      <c r="T45" t="s">
        <v>230</v>
      </c>
      <c r="U45" t="s">
        <v>229</v>
      </c>
      <c r="V45" s="1">
        <f t="shared" ca="1" si="13"/>
        <v>26</v>
      </c>
      <c r="W45" t="s">
        <v>230</v>
      </c>
      <c r="X45" t="str">
        <f t="shared" ca="1" si="8"/>
        <v>\\(\\quad 6　×　4　+　2　=　 \\)</v>
      </c>
      <c r="Y45" t="str">
        <f t="shared" ca="1" si="9"/>
        <v>\\(\\quad 26 \\)</v>
      </c>
    </row>
    <row r="46" spans="1:25" x14ac:dyDescent="0.55000000000000004">
      <c r="A46" s="51" t="s">
        <v>60</v>
      </c>
      <c r="B46" s="51"/>
      <c r="C46" s="50" t="s">
        <v>208</v>
      </c>
      <c r="D46" s="50" t="str">
        <f t="shared" ca="1" si="2"/>
        <v>\\(\\quad 1　×　7　+　1　=　 \\)</v>
      </c>
      <c r="E46" s="50" t="str">
        <f t="shared" ca="1" si="3"/>
        <v>\\(\\quad 8 \\)</v>
      </c>
      <c r="F46" s="50" t="s">
        <v>62</v>
      </c>
      <c r="G46" s="50"/>
      <c r="H46" s="50"/>
      <c r="I46" s="89" t="str">
        <f t="shared" ca="1" si="4"/>
        <v>INSERT INTO math(tangen,question,answer,editor,date,count) VALUES('m2600','\\(\\quad 1　×　7　+　1　=　 \\)','\\(\\quad 8 \\)','harazono',NOW(),0);</v>
      </c>
      <c r="J46" s="78" t="s">
        <v>229</v>
      </c>
      <c r="L46" s="1">
        <f t="shared" ca="1" si="14"/>
        <v>1</v>
      </c>
      <c r="M46" t="s">
        <v>238</v>
      </c>
      <c r="N46" s="1">
        <f t="shared" ca="1" si="7"/>
        <v>7</v>
      </c>
      <c r="O46" t="s">
        <v>231</v>
      </c>
      <c r="P46" s="1">
        <f t="shared" ca="1" si="7"/>
        <v>1</v>
      </c>
      <c r="Q46" t="s">
        <v>233</v>
      </c>
      <c r="T46" t="s">
        <v>230</v>
      </c>
      <c r="U46" t="s">
        <v>229</v>
      </c>
      <c r="V46" s="1">
        <f t="shared" ca="1" si="13"/>
        <v>8</v>
      </c>
      <c r="W46" t="s">
        <v>230</v>
      </c>
      <c r="X46" t="str">
        <f t="shared" ca="1" si="8"/>
        <v>\\(\\quad 1　×　7　+　1　=　 \\)</v>
      </c>
      <c r="Y46" t="str">
        <f t="shared" ca="1" si="9"/>
        <v>\\(\\quad 8 \\)</v>
      </c>
    </row>
    <row r="47" spans="1:25" x14ac:dyDescent="0.55000000000000004">
      <c r="A47" s="51" t="s">
        <v>60</v>
      </c>
      <c r="B47" s="51"/>
      <c r="C47" s="50" t="s">
        <v>208</v>
      </c>
      <c r="D47" s="50" t="str">
        <f t="shared" ca="1" si="2"/>
        <v>\\(\\quad 4　×　8　+　10　=　 \\)</v>
      </c>
      <c r="E47" s="50" t="str">
        <f t="shared" ca="1" si="3"/>
        <v>\\(\\quad 42 \\)</v>
      </c>
      <c r="F47" s="50" t="s">
        <v>62</v>
      </c>
      <c r="G47" s="50"/>
      <c r="H47" s="50"/>
      <c r="I47" s="89" t="str">
        <f t="shared" ca="1" si="4"/>
        <v>INSERT INTO math(tangen,question,answer,editor,date,count) VALUES('m2600','\\(\\quad 4　×　8　+　10　=　 \\)','\\(\\quad 42 \\)','harazono',NOW(),0);</v>
      </c>
      <c r="J47" s="78" t="s">
        <v>229</v>
      </c>
      <c r="L47" s="1">
        <f t="shared" ca="1" si="14"/>
        <v>4</v>
      </c>
      <c r="M47" t="s">
        <v>238</v>
      </c>
      <c r="N47" s="1">
        <f t="shared" ca="1" si="7"/>
        <v>8</v>
      </c>
      <c r="O47" t="s">
        <v>231</v>
      </c>
      <c r="P47" s="1">
        <f t="shared" ca="1" si="7"/>
        <v>10</v>
      </c>
      <c r="Q47" t="s">
        <v>233</v>
      </c>
      <c r="T47" t="s">
        <v>230</v>
      </c>
      <c r="U47" t="s">
        <v>229</v>
      </c>
      <c r="V47" s="1">
        <f t="shared" ca="1" si="13"/>
        <v>42</v>
      </c>
      <c r="W47" t="s">
        <v>230</v>
      </c>
      <c r="X47" t="str">
        <f t="shared" ca="1" si="8"/>
        <v>\\(\\quad 4　×　8　+　10　=　 \\)</v>
      </c>
      <c r="Y47" t="str">
        <f t="shared" ca="1" si="9"/>
        <v>\\(\\quad 42 \\)</v>
      </c>
    </row>
    <row r="48" spans="1:25" x14ac:dyDescent="0.55000000000000004">
      <c r="A48" s="51" t="s">
        <v>60</v>
      </c>
      <c r="B48" s="51"/>
      <c r="C48" s="50" t="s">
        <v>208</v>
      </c>
      <c r="D48" s="50" t="str">
        <f t="shared" ca="1" si="2"/>
        <v>\\(\\quad 4　×　10　+　5　=　 \\)</v>
      </c>
      <c r="E48" s="50" t="str">
        <f t="shared" ca="1" si="3"/>
        <v>\\(\\quad 45 \\)</v>
      </c>
      <c r="F48" s="50" t="s">
        <v>62</v>
      </c>
      <c r="G48" s="50"/>
      <c r="H48" s="50"/>
      <c r="I48" s="89" t="str">
        <f t="shared" ca="1" si="4"/>
        <v>INSERT INTO math(tangen,question,answer,editor,date,count) VALUES('m2600','\\(\\quad 4　×　10　+　5　=　 \\)','\\(\\quad 45 \\)','harazono',NOW(),0);</v>
      </c>
      <c r="J48" s="78" t="s">
        <v>229</v>
      </c>
      <c r="L48" s="1">
        <f t="shared" ca="1" si="14"/>
        <v>4</v>
      </c>
      <c r="M48" t="s">
        <v>238</v>
      </c>
      <c r="N48" s="1">
        <f t="shared" ca="1" si="7"/>
        <v>10</v>
      </c>
      <c r="O48" t="s">
        <v>231</v>
      </c>
      <c r="P48" s="1">
        <f t="shared" ca="1" si="7"/>
        <v>5</v>
      </c>
      <c r="Q48" t="s">
        <v>233</v>
      </c>
      <c r="T48" t="s">
        <v>230</v>
      </c>
      <c r="U48" t="s">
        <v>229</v>
      </c>
      <c r="V48" s="1">
        <f t="shared" ca="1" si="13"/>
        <v>45</v>
      </c>
      <c r="W48" t="s">
        <v>230</v>
      </c>
      <c r="X48" t="str">
        <f t="shared" ca="1" si="8"/>
        <v>\\(\\quad 4　×　10　+　5　=　 \\)</v>
      </c>
      <c r="Y48" t="str">
        <f t="shared" ca="1" si="9"/>
        <v>\\(\\quad 45 \\)</v>
      </c>
    </row>
    <row r="49" spans="1:25" x14ac:dyDescent="0.55000000000000004">
      <c r="A49" s="51" t="s">
        <v>60</v>
      </c>
      <c r="B49" s="51"/>
      <c r="C49" s="50" t="s">
        <v>208</v>
      </c>
      <c r="D49" s="50" t="str">
        <f t="shared" ca="1" si="2"/>
        <v>\\(\\quad 1　×　5　+　4　=　 \\)</v>
      </c>
      <c r="E49" s="50" t="str">
        <f t="shared" ca="1" si="3"/>
        <v>\\(\\quad 9 \\)</v>
      </c>
      <c r="F49" s="50" t="s">
        <v>62</v>
      </c>
      <c r="G49" s="50"/>
      <c r="H49" s="50"/>
      <c r="I49" s="89" t="str">
        <f t="shared" ca="1" si="4"/>
        <v>INSERT INTO math(tangen,question,answer,editor,date,count) VALUES('m2600','\\(\\quad 1　×　5　+　4　=　 \\)','\\(\\quad 9 \\)','harazono',NOW(),0);</v>
      </c>
      <c r="J49" s="78" t="s">
        <v>229</v>
      </c>
      <c r="L49" s="1">
        <f t="shared" ca="1" si="14"/>
        <v>1</v>
      </c>
      <c r="M49" t="s">
        <v>238</v>
      </c>
      <c r="N49" s="1">
        <f t="shared" ca="1" si="7"/>
        <v>5</v>
      </c>
      <c r="O49" t="s">
        <v>231</v>
      </c>
      <c r="P49" s="1">
        <f t="shared" ca="1" si="7"/>
        <v>4</v>
      </c>
      <c r="Q49" t="s">
        <v>233</v>
      </c>
      <c r="T49" t="s">
        <v>230</v>
      </c>
      <c r="U49" t="s">
        <v>229</v>
      </c>
      <c r="V49" s="1">
        <f t="shared" ca="1" si="13"/>
        <v>9</v>
      </c>
      <c r="W49" t="s">
        <v>230</v>
      </c>
      <c r="X49" t="str">
        <f t="shared" ca="1" si="8"/>
        <v>\\(\\quad 1　×　5　+　4　=　 \\)</v>
      </c>
      <c r="Y49" t="str">
        <f t="shared" ca="1" si="9"/>
        <v>\\(\\quad 9 \\)</v>
      </c>
    </row>
    <row r="50" spans="1:25" x14ac:dyDescent="0.55000000000000004">
      <c r="A50" s="51" t="s">
        <v>60</v>
      </c>
      <c r="B50" s="51"/>
      <c r="C50" s="50" t="s">
        <v>208</v>
      </c>
      <c r="D50" s="50" t="str">
        <f t="shared" ca="1" si="2"/>
        <v>\\(\\quad 2　×　3　+　2　=　 \\)</v>
      </c>
      <c r="E50" s="50" t="str">
        <f t="shared" ca="1" si="3"/>
        <v>\\(\\quad 8 \\)</v>
      </c>
      <c r="F50" s="50" t="s">
        <v>62</v>
      </c>
      <c r="G50" s="50"/>
      <c r="H50" s="50"/>
      <c r="I50" s="89" t="str">
        <f t="shared" ca="1" si="4"/>
        <v>INSERT INTO math(tangen,question,answer,editor,date,count) VALUES('m2600','\\(\\quad 2　×　3　+　2　=　 \\)','\\(\\quad 8 \\)','harazono',NOW(),0);</v>
      </c>
      <c r="J50" s="78" t="s">
        <v>229</v>
      </c>
      <c r="L50" s="1">
        <f t="shared" ca="1" si="14"/>
        <v>2</v>
      </c>
      <c r="M50" t="s">
        <v>238</v>
      </c>
      <c r="N50" s="1">
        <f t="shared" ca="1" si="7"/>
        <v>3</v>
      </c>
      <c r="O50" t="s">
        <v>231</v>
      </c>
      <c r="P50" s="1">
        <f t="shared" ca="1" si="7"/>
        <v>2</v>
      </c>
      <c r="Q50" t="s">
        <v>233</v>
      </c>
      <c r="T50" t="s">
        <v>230</v>
      </c>
      <c r="U50" t="s">
        <v>229</v>
      </c>
      <c r="V50" s="1">
        <f t="shared" ca="1" si="13"/>
        <v>8</v>
      </c>
      <c r="W50" t="s">
        <v>230</v>
      </c>
      <c r="X50" t="str">
        <f t="shared" ca="1" si="8"/>
        <v>\\(\\quad 2　×　3　+　2　=　 \\)</v>
      </c>
      <c r="Y50" t="str">
        <f t="shared" ca="1" si="9"/>
        <v>\\(\\quad 8 \\)</v>
      </c>
    </row>
    <row r="51" spans="1:25" x14ac:dyDescent="0.55000000000000004">
      <c r="A51" s="51" t="s">
        <v>60</v>
      </c>
      <c r="B51" s="51"/>
      <c r="C51" s="50" t="s">
        <v>208</v>
      </c>
      <c r="D51" s="50" t="str">
        <f t="shared" ca="1" si="2"/>
        <v>\\(\\quad 4　×　8　+　7　=　 \\)</v>
      </c>
      <c r="E51" s="50" t="str">
        <f t="shared" ca="1" si="3"/>
        <v>\\(\\quad 39 \\)</v>
      </c>
      <c r="F51" s="50" t="s">
        <v>62</v>
      </c>
      <c r="G51" s="50"/>
      <c r="H51" s="50"/>
      <c r="I51" s="89" t="str">
        <f t="shared" ca="1" si="4"/>
        <v>INSERT INTO math(tangen,question,answer,editor,date,count) VALUES('m2600','\\(\\quad 4　×　8　+　7　=　 \\)','\\(\\quad 39 \\)','harazono',NOW(),0);</v>
      </c>
      <c r="J51" s="78" t="s">
        <v>229</v>
      </c>
      <c r="L51" s="1">
        <f t="shared" ca="1" si="14"/>
        <v>4</v>
      </c>
      <c r="M51" t="s">
        <v>238</v>
      </c>
      <c r="N51" s="1">
        <f t="shared" ca="1" si="7"/>
        <v>8</v>
      </c>
      <c r="O51" t="s">
        <v>231</v>
      </c>
      <c r="P51" s="1">
        <f t="shared" ca="1" si="7"/>
        <v>7</v>
      </c>
      <c r="Q51" t="s">
        <v>233</v>
      </c>
      <c r="T51" t="s">
        <v>230</v>
      </c>
      <c r="U51" t="s">
        <v>229</v>
      </c>
      <c r="V51" s="1">
        <f t="shared" ca="1" si="13"/>
        <v>39</v>
      </c>
      <c r="W51" t="s">
        <v>230</v>
      </c>
      <c r="X51" t="str">
        <f t="shared" ca="1" si="8"/>
        <v>\\(\\quad 4　×　8　+　7　=　 \\)</v>
      </c>
      <c r="Y51" t="str">
        <f t="shared" ca="1" si="9"/>
        <v>\\(\\quad 39 \\)</v>
      </c>
    </row>
    <row r="52" spans="1:25" x14ac:dyDescent="0.55000000000000004">
      <c r="A52" s="51" t="s">
        <v>60</v>
      </c>
      <c r="B52" s="51"/>
      <c r="C52" s="50" t="s">
        <v>208</v>
      </c>
      <c r="D52" s="50" t="str">
        <f t="shared" ca="1" si="2"/>
        <v>\\(\\quad 4　×　10　+　1　=　 \\)</v>
      </c>
      <c r="E52" s="50" t="str">
        <f t="shared" ca="1" si="3"/>
        <v>\\(\\quad 41 \\)</v>
      </c>
      <c r="F52" s="50" t="s">
        <v>62</v>
      </c>
      <c r="G52" s="50"/>
      <c r="H52" s="50"/>
      <c r="I52" s="89" t="str">
        <f t="shared" ca="1" si="4"/>
        <v>INSERT INTO math(tangen,question,answer,editor,date,count) VALUES('m2600','\\(\\quad 4　×　10　+　1　=　 \\)','\\(\\quad 41 \\)','harazono',NOW(),0);</v>
      </c>
      <c r="J52" s="78" t="s">
        <v>229</v>
      </c>
      <c r="L52" s="1">
        <f t="shared" ca="1" si="14"/>
        <v>4</v>
      </c>
      <c r="M52" t="s">
        <v>238</v>
      </c>
      <c r="N52" s="1">
        <f t="shared" ca="1" si="7"/>
        <v>10</v>
      </c>
      <c r="O52" t="s">
        <v>231</v>
      </c>
      <c r="P52" s="1">
        <f t="shared" ca="1" si="7"/>
        <v>1</v>
      </c>
      <c r="Q52" t="s">
        <v>233</v>
      </c>
      <c r="T52" t="s">
        <v>230</v>
      </c>
      <c r="U52" t="s">
        <v>229</v>
      </c>
      <c r="V52" s="1">
        <f t="shared" ca="1" si="13"/>
        <v>41</v>
      </c>
      <c r="W52" t="s">
        <v>230</v>
      </c>
      <c r="X52" t="str">
        <f t="shared" ca="1" si="8"/>
        <v>\\(\\quad 4　×　10　+　1　=　 \\)</v>
      </c>
      <c r="Y52" t="str">
        <f t="shared" ca="1" si="9"/>
        <v>\\(\\quad 41 \\)</v>
      </c>
    </row>
    <row r="53" spans="1:25" x14ac:dyDescent="0.55000000000000004">
      <c r="A53" s="51" t="s">
        <v>60</v>
      </c>
      <c r="B53" s="51"/>
      <c r="C53" s="50" t="s">
        <v>208</v>
      </c>
      <c r="D53" s="50" t="str">
        <f t="shared" ca="1" si="2"/>
        <v>\\(\\quad 2　×　1　+　5　=　 \\)</v>
      </c>
      <c r="E53" s="50" t="str">
        <f t="shared" ca="1" si="3"/>
        <v>\\(\\quad 7 \\)</v>
      </c>
      <c r="F53" s="50" t="s">
        <v>62</v>
      </c>
      <c r="G53" s="50"/>
      <c r="H53" s="50"/>
      <c r="I53" s="89" t="str">
        <f t="shared" ca="1" si="4"/>
        <v>INSERT INTO math(tangen,question,answer,editor,date,count) VALUES('m2600','\\(\\quad 2　×　1　+　5　=　 \\)','\\(\\quad 7 \\)','harazono',NOW(),0);</v>
      </c>
      <c r="J53" s="78" t="s">
        <v>229</v>
      </c>
      <c r="L53" s="1">
        <f t="shared" ca="1" si="14"/>
        <v>2</v>
      </c>
      <c r="M53" t="s">
        <v>238</v>
      </c>
      <c r="N53" s="1">
        <f t="shared" ca="1" si="7"/>
        <v>1</v>
      </c>
      <c r="O53" t="s">
        <v>231</v>
      </c>
      <c r="P53" s="1">
        <f t="shared" ca="1" si="7"/>
        <v>5</v>
      </c>
      <c r="Q53" t="s">
        <v>233</v>
      </c>
      <c r="T53" t="s">
        <v>230</v>
      </c>
      <c r="U53" t="s">
        <v>229</v>
      </c>
      <c r="V53" s="1">
        <f t="shared" ca="1" si="13"/>
        <v>7</v>
      </c>
      <c r="W53" t="s">
        <v>230</v>
      </c>
      <c r="X53" t="str">
        <f t="shared" ca="1" si="8"/>
        <v>\\(\\quad 2　×　1　+　5　=　 \\)</v>
      </c>
      <c r="Y53" t="str">
        <f t="shared" ca="1" si="9"/>
        <v>\\(\\quad 7 \\)</v>
      </c>
    </row>
    <row r="54" spans="1:25" x14ac:dyDescent="0.55000000000000004">
      <c r="A54" s="51" t="s">
        <v>60</v>
      </c>
      <c r="B54" s="51"/>
      <c r="C54" s="50" t="s">
        <v>208</v>
      </c>
      <c r="D54" s="50" t="str">
        <f t="shared" ca="1" si="2"/>
        <v>\\(\\quad 6　×　1　+　9　=　 \\)</v>
      </c>
      <c r="E54" s="50" t="str">
        <f t="shared" ca="1" si="3"/>
        <v>\\(\\quad 15 \\)</v>
      </c>
      <c r="F54" s="50" t="s">
        <v>62</v>
      </c>
      <c r="G54" s="50"/>
      <c r="H54" s="50"/>
      <c r="I54" s="89" t="str">
        <f t="shared" ca="1" si="4"/>
        <v>INSERT INTO math(tangen,question,answer,editor,date,count) VALUES('m2600','\\(\\quad 6　×　1　+　9　=　 \\)','\\(\\quad 15 \\)','harazono',NOW(),0);</v>
      </c>
      <c r="J54" s="78" t="s">
        <v>229</v>
      </c>
      <c r="L54" s="1">
        <f t="shared" ca="1" si="14"/>
        <v>6</v>
      </c>
      <c r="M54" t="s">
        <v>238</v>
      </c>
      <c r="N54" s="1">
        <f t="shared" ca="1" si="7"/>
        <v>1</v>
      </c>
      <c r="O54" t="s">
        <v>231</v>
      </c>
      <c r="P54" s="1">
        <f t="shared" ca="1" si="7"/>
        <v>9</v>
      </c>
      <c r="Q54" t="s">
        <v>233</v>
      </c>
      <c r="T54" t="s">
        <v>230</v>
      </c>
      <c r="U54" t="s">
        <v>229</v>
      </c>
      <c r="V54" s="1">
        <f t="shared" ca="1" si="13"/>
        <v>15</v>
      </c>
      <c r="W54" t="s">
        <v>230</v>
      </c>
      <c r="X54" t="str">
        <f t="shared" ca="1" si="8"/>
        <v>\\(\\quad 6　×　1　+　9　=　 \\)</v>
      </c>
      <c r="Y54" t="str">
        <f t="shared" ca="1" si="9"/>
        <v>\\(\\quad 15 \\)</v>
      </c>
    </row>
    <row r="55" spans="1:25" x14ac:dyDescent="0.55000000000000004">
      <c r="A55" s="51" t="s">
        <v>60</v>
      </c>
      <c r="B55" s="51"/>
      <c r="C55" s="50" t="s">
        <v>208</v>
      </c>
      <c r="D55" s="50" t="str">
        <f t="shared" ca="1" si="2"/>
        <v>\\(\\quad 8　×　2　+　6　=　 \\)</v>
      </c>
      <c r="E55" s="50" t="str">
        <f t="shared" ca="1" si="3"/>
        <v>\\(\\quad 22 \\)</v>
      </c>
      <c r="F55" s="50" t="s">
        <v>62</v>
      </c>
      <c r="G55" s="50"/>
      <c r="H55" s="50"/>
      <c r="I55" s="89" t="str">
        <f t="shared" ca="1" si="4"/>
        <v>INSERT INTO math(tangen,question,answer,editor,date,count) VALUES('m2600','\\(\\quad 8　×　2　+　6　=　 \\)','\\(\\quad 22 \\)','harazono',NOW(),0);</v>
      </c>
      <c r="J55" s="78" t="s">
        <v>229</v>
      </c>
      <c r="L55" s="1">
        <f t="shared" ca="1" si="14"/>
        <v>8</v>
      </c>
      <c r="M55" t="s">
        <v>238</v>
      </c>
      <c r="N55" s="1">
        <f t="shared" ca="1" si="7"/>
        <v>2</v>
      </c>
      <c r="O55" t="s">
        <v>231</v>
      </c>
      <c r="P55" s="1">
        <f t="shared" ca="1" si="7"/>
        <v>6</v>
      </c>
      <c r="Q55" t="s">
        <v>233</v>
      </c>
      <c r="T55" t="s">
        <v>230</v>
      </c>
      <c r="U55" t="s">
        <v>229</v>
      </c>
      <c r="V55" s="1">
        <f t="shared" ca="1" si="13"/>
        <v>22</v>
      </c>
      <c r="W55" t="s">
        <v>230</v>
      </c>
      <c r="X55" t="str">
        <f t="shared" ca="1" si="8"/>
        <v>\\(\\quad 8　×　2　+　6　=　 \\)</v>
      </c>
      <c r="Y55" t="str">
        <f t="shared" ca="1" si="9"/>
        <v>\\(\\quad 22 \\)</v>
      </c>
    </row>
    <row r="56" spans="1:25" x14ac:dyDescent="0.55000000000000004">
      <c r="A56" s="51" t="s">
        <v>60</v>
      </c>
      <c r="B56" s="51"/>
      <c r="C56" s="50" t="s">
        <v>208</v>
      </c>
      <c r="D56" s="50" t="str">
        <f t="shared" ca="1" si="2"/>
        <v>\\(\\quad 6　×　9　+　3　=　 \\)</v>
      </c>
      <c r="E56" s="50" t="str">
        <f t="shared" ca="1" si="3"/>
        <v>\\(\\quad 57 \\)</v>
      </c>
      <c r="F56" s="50" t="s">
        <v>62</v>
      </c>
      <c r="G56" s="50"/>
      <c r="H56" s="50"/>
      <c r="I56" s="89" t="str">
        <f t="shared" ca="1" si="4"/>
        <v>INSERT INTO math(tangen,question,answer,editor,date,count) VALUES('m2600','\\(\\quad 6　×　9　+　3　=　 \\)','\\(\\quad 57 \\)','harazono',NOW(),0);</v>
      </c>
      <c r="J56" s="78" t="s">
        <v>229</v>
      </c>
      <c r="L56" s="1">
        <f t="shared" ca="1" si="14"/>
        <v>6</v>
      </c>
      <c r="M56" t="s">
        <v>238</v>
      </c>
      <c r="N56" s="1">
        <f t="shared" ca="1" si="7"/>
        <v>9</v>
      </c>
      <c r="O56" t="s">
        <v>231</v>
      </c>
      <c r="P56" s="1">
        <f t="shared" ca="1" si="7"/>
        <v>3</v>
      </c>
      <c r="Q56" t="s">
        <v>233</v>
      </c>
      <c r="T56" t="s">
        <v>230</v>
      </c>
      <c r="U56" t="s">
        <v>229</v>
      </c>
      <c r="V56" s="1">
        <f t="shared" ca="1" si="13"/>
        <v>57</v>
      </c>
      <c r="W56" t="s">
        <v>230</v>
      </c>
      <c r="X56" t="str">
        <f t="shared" ca="1" si="8"/>
        <v>\\(\\quad 6　×　9　+　3　=　 \\)</v>
      </c>
      <c r="Y56" t="str">
        <f t="shared" ca="1" si="9"/>
        <v>\\(\\quad 57 \\)</v>
      </c>
    </row>
    <row r="57" spans="1:25" x14ac:dyDescent="0.55000000000000004">
      <c r="A57" s="51" t="s">
        <v>60</v>
      </c>
      <c r="B57" s="51"/>
      <c r="C57" s="50" t="s">
        <v>208</v>
      </c>
      <c r="D57" s="50" t="str">
        <f t="shared" ca="1" si="2"/>
        <v>\\(\\quad 8　×　7　+　2　=　 \\)</v>
      </c>
      <c r="E57" s="50" t="str">
        <f t="shared" ca="1" si="3"/>
        <v>\\(\\quad 58 \\)</v>
      </c>
      <c r="F57" s="50" t="s">
        <v>62</v>
      </c>
      <c r="G57" s="50"/>
      <c r="H57" s="50"/>
      <c r="I57" s="89" t="str">
        <f t="shared" ca="1" si="4"/>
        <v>INSERT INTO math(tangen,question,answer,editor,date,count) VALUES('m2600','\\(\\quad 8　×　7　+　2　=　 \\)','\\(\\quad 58 \\)','harazono',NOW(),0);</v>
      </c>
      <c r="J57" s="78" t="s">
        <v>229</v>
      </c>
      <c r="L57" s="1">
        <f t="shared" ca="1" si="14"/>
        <v>8</v>
      </c>
      <c r="M57" t="s">
        <v>238</v>
      </c>
      <c r="N57" s="1">
        <f t="shared" ca="1" si="7"/>
        <v>7</v>
      </c>
      <c r="O57" t="s">
        <v>231</v>
      </c>
      <c r="P57" s="1">
        <f t="shared" ca="1" si="7"/>
        <v>2</v>
      </c>
      <c r="Q57" t="s">
        <v>233</v>
      </c>
      <c r="T57" t="s">
        <v>230</v>
      </c>
      <c r="U57" t="s">
        <v>229</v>
      </c>
      <c r="V57" s="1">
        <f t="shared" ca="1" si="13"/>
        <v>58</v>
      </c>
      <c r="W57" t="s">
        <v>230</v>
      </c>
      <c r="X57" t="str">
        <f t="shared" ca="1" si="8"/>
        <v>\\(\\quad 8　×　7　+　2　=　 \\)</v>
      </c>
      <c r="Y57" t="str">
        <f t="shared" ca="1" si="9"/>
        <v>\\(\\quad 58 \\)</v>
      </c>
    </row>
    <row r="58" spans="1:25" x14ac:dyDescent="0.55000000000000004">
      <c r="A58" s="51" t="s">
        <v>60</v>
      </c>
      <c r="B58" s="51"/>
      <c r="C58" s="50" t="s">
        <v>208</v>
      </c>
      <c r="D58" s="50" t="str">
        <f t="shared" ca="1" si="2"/>
        <v>\\(\\quad 10　×　9　+　3　=　 \\)</v>
      </c>
      <c r="E58" s="50" t="str">
        <f t="shared" ca="1" si="3"/>
        <v>\\(\\quad 93 \\)</v>
      </c>
      <c r="F58" s="50" t="s">
        <v>62</v>
      </c>
      <c r="G58" s="50"/>
      <c r="H58" s="50"/>
      <c r="I58" s="89" t="str">
        <f t="shared" ca="1" si="4"/>
        <v>INSERT INTO math(tangen,question,answer,editor,date,count) VALUES('m2600','\\(\\quad 10　×　9　+　3　=　 \\)','\\(\\quad 93 \\)','harazono',NOW(),0);</v>
      </c>
      <c r="J58" s="78" t="s">
        <v>229</v>
      </c>
      <c r="L58" s="1">
        <f t="shared" ca="1" si="14"/>
        <v>10</v>
      </c>
      <c r="M58" t="s">
        <v>238</v>
      </c>
      <c r="N58" s="1">
        <f t="shared" ca="1" si="7"/>
        <v>9</v>
      </c>
      <c r="O58" t="s">
        <v>231</v>
      </c>
      <c r="P58" s="1">
        <f t="shared" ca="1" si="7"/>
        <v>3</v>
      </c>
      <c r="Q58" t="s">
        <v>233</v>
      </c>
      <c r="T58" t="s">
        <v>230</v>
      </c>
      <c r="U58" t="s">
        <v>229</v>
      </c>
      <c r="V58" s="1">
        <f t="shared" ca="1" si="13"/>
        <v>93</v>
      </c>
      <c r="W58" t="s">
        <v>230</v>
      </c>
      <c r="X58" t="str">
        <f t="shared" ca="1" si="8"/>
        <v>\\(\\quad 10　×　9　+　3　=　 \\)</v>
      </c>
      <c r="Y58" t="str">
        <f t="shared" ca="1" si="9"/>
        <v>\\(\\quad 93 \\)</v>
      </c>
    </row>
    <row r="59" spans="1:25" x14ac:dyDescent="0.55000000000000004">
      <c r="A59" s="51" t="s">
        <v>60</v>
      </c>
      <c r="B59" s="51"/>
      <c r="C59" s="50" t="s">
        <v>208</v>
      </c>
      <c r="D59" s="50" t="str">
        <f t="shared" ca="1" si="2"/>
        <v>\\(\\quad 3　×　3　+　6　=　 \\)</v>
      </c>
      <c r="E59" s="50" t="str">
        <f t="shared" ca="1" si="3"/>
        <v>\\(\\quad 15 \\)</v>
      </c>
      <c r="F59" s="50" t="s">
        <v>62</v>
      </c>
      <c r="G59" s="50"/>
      <c r="H59" s="50"/>
      <c r="I59" s="89" t="str">
        <f t="shared" ca="1" si="4"/>
        <v>INSERT INTO math(tangen,question,answer,editor,date,count) VALUES('m2600','\\(\\quad 3　×　3　+　6　=　 \\)','\\(\\quad 15 \\)','harazono',NOW(),0);</v>
      </c>
      <c r="J59" s="78" t="s">
        <v>229</v>
      </c>
      <c r="L59" s="1">
        <f t="shared" ca="1" si="14"/>
        <v>3</v>
      </c>
      <c r="M59" t="s">
        <v>238</v>
      </c>
      <c r="N59" s="1">
        <f t="shared" ca="1" si="7"/>
        <v>3</v>
      </c>
      <c r="O59" t="s">
        <v>231</v>
      </c>
      <c r="P59" s="1">
        <f t="shared" ca="1" si="7"/>
        <v>6</v>
      </c>
      <c r="Q59" t="s">
        <v>233</v>
      </c>
      <c r="T59" t="s">
        <v>230</v>
      </c>
      <c r="U59" t="s">
        <v>229</v>
      </c>
      <c r="V59" s="1">
        <f t="shared" ca="1" si="13"/>
        <v>15</v>
      </c>
      <c r="W59" t="s">
        <v>230</v>
      </c>
      <c r="X59" t="str">
        <f t="shared" ca="1" si="8"/>
        <v>\\(\\quad 3　×　3　+　6　=　 \\)</v>
      </c>
      <c r="Y59" t="str">
        <f t="shared" ca="1" si="9"/>
        <v>\\(\\quad 15 \\)</v>
      </c>
    </row>
    <row r="60" spans="1:25" x14ac:dyDescent="0.55000000000000004">
      <c r="A60" s="51" t="s">
        <v>60</v>
      </c>
      <c r="B60" s="51"/>
      <c r="C60" s="50" t="s">
        <v>208</v>
      </c>
      <c r="D60" s="50" t="str">
        <f t="shared" ca="1" si="2"/>
        <v>\\(\\quad 6　×　4　+　5　=　 \\)</v>
      </c>
      <c r="E60" s="50" t="str">
        <f t="shared" ca="1" si="3"/>
        <v>\\(\\quad 29 \\)</v>
      </c>
      <c r="F60" s="50" t="s">
        <v>62</v>
      </c>
      <c r="G60" s="50"/>
      <c r="H60" s="50"/>
      <c r="I60" s="89" t="str">
        <f t="shared" ca="1" si="4"/>
        <v>INSERT INTO math(tangen,question,answer,editor,date,count) VALUES('m2600','\\(\\quad 6　×　4　+　5　=　 \\)','\\(\\quad 29 \\)','harazono',NOW(),0);</v>
      </c>
      <c r="J60" s="78" t="s">
        <v>229</v>
      </c>
      <c r="L60" s="1">
        <f t="shared" ca="1" si="14"/>
        <v>6</v>
      </c>
      <c r="M60" t="s">
        <v>238</v>
      </c>
      <c r="N60" s="1">
        <f t="shared" ca="1" si="7"/>
        <v>4</v>
      </c>
      <c r="O60" t="s">
        <v>231</v>
      </c>
      <c r="P60" s="1">
        <f t="shared" ca="1" si="7"/>
        <v>5</v>
      </c>
      <c r="Q60" t="s">
        <v>233</v>
      </c>
      <c r="T60" t="s">
        <v>230</v>
      </c>
      <c r="U60" t="s">
        <v>229</v>
      </c>
      <c r="V60" s="1">
        <f t="shared" ca="1" si="13"/>
        <v>29</v>
      </c>
      <c r="W60" t="s">
        <v>230</v>
      </c>
      <c r="X60" t="str">
        <f t="shared" ca="1" si="8"/>
        <v>\\(\\quad 6　×　4　+　5　=　 \\)</v>
      </c>
      <c r="Y60" t="str">
        <f t="shared" ca="1" si="9"/>
        <v>\\(\\quad 29 \\)</v>
      </c>
    </row>
    <row r="61" spans="1:25" x14ac:dyDescent="0.55000000000000004">
      <c r="A61" s="51" t="s">
        <v>60</v>
      </c>
      <c r="B61" s="51"/>
      <c r="C61" s="50" t="s">
        <v>208</v>
      </c>
      <c r="D61" s="50" t="str">
        <f t="shared" ca="1" si="2"/>
        <v>\\(\\quad 5　×　8　+　1　=　 \\)</v>
      </c>
      <c r="E61" s="50" t="str">
        <f t="shared" ca="1" si="3"/>
        <v>\\(\\quad 41 \\)</v>
      </c>
      <c r="F61" s="50" t="s">
        <v>62</v>
      </c>
      <c r="G61" s="50"/>
      <c r="H61" s="50"/>
      <c r="I61" s="89" t="str">
        <f t="shared" ca="1" si="4"/>
        <v>INSERT INTO math(tangen,question,answer,editor,date,count) VALUES('m2600','\\(\\quad 5　×　8　+　1　=　 \\)','\\(\\quad 41 \\)','harazono',NOW(),0);</v>
      </c>
      <c r="J61" s="78" t="s">
        <v>229</v>
      </c>
      <c r="L61" s="1">
        <f t="shared" ca="1" si="14"/>
        <v>5</v>
      </c>
      <c r="M61" t="s">
        <v>238</v>
      </c>
      <c r="N61" s="1">
        <f t="shared" ca="1" si="7"/>
        <v>8</v>
      </c>
      <c r="O61" t="s">
        <v>231</v>
      </c>
      <c r="P61" s="1">
        <f t="shared" ca="1" si="7"/>
        <v>1</v>
      </c>
      <c r="Q61" t="s">
        <v>233</v>
      </c>
      <c r="T61" t="s">
        <v>230</v>
      </c>
      <c r="U61" t="s">
        <v>229</v>
      </c>
      <c r="V61" s="1">
        <f t="shared" ca="1" si="13"/>
        <v>41</v>
      </c>
      <c r="W61" t="s">
        <v>230</v>
      </c>
      <c r="X61" t="str">
        <f t="shared" ca="1" si="8"/>
        <v>\\(\\quad 5　×　8　+　1　=　 \\)</v>
      </c>
      <c r="Y61" t="str">
        <f t="shared" ca="1" si="9"/>
        <v>\\(\\quad 41 \\)</v>
      </c>
    </row>
    <row r="62" spans="1:25" x14ac:dyDescent="0.55000000000000004">
      <c r="A62" s="51" t="s">
        <v>60</v>
      </c>
      <c r="B62" s="51"/>
      <c r="C62" s="50" t="s">
        <v>208</v>
      </c>
      <c r="D62" s="50" t="str">
        <f t="shared" ca="1" si="2"/>
        <v>\\(\\quad 6　×　4　－　13　=　 \\)</v>
      </c>
      <c r="E62" s="50" t="str">
        <f t="shared" ca="1" si="3"/>
        <v>\\(\\quad 11 \\)</v>
      </c>
      <c r="F62" s="50" t="s">
        <v>62</v>
      </c>
      <c r="G62" s="50"/>
      <c r="H62" s="50"/>
      <c r="I62" s="89" t="str">
        <f t="shared" ca="1" si="4"/>
        <v>INSERT INTO math(tangen,question,answer,editor,date,count) VALUES('m2600','\\(\\quad 6　×　4　－　13　=　 \\)','\\(\\quad 11 \\)','harazono',NOW(),0);</v>
      </c>
      <c r="J62" s="78" t="s">
        <v>229</v>
      </c>
      <c r="L62" s="1">
        <f t="shared" ca="1" si="14"/>
        <v>6</v>
      </c>
      <c r="M62" t="s">
        <v>238</v>
      </c>
      <c r="N62" s="1">
        <f t="shared" ca="1" si="14"/>
        <v>4</v>
      </c>
      <c r="O62" t="s">
        <v>236</v>
      </c>
      <c r="P62" s="1">
        <f ca="1">RANDBETWEEN(1,(L62*N62))</f>
        <v>13</v>
      </c>
      <c r="Q62" t="s">
        <v>233</v>
      </c>
      <c r="T62" t="s">
        <v>230</v>
      </c>
      <c r="U62" t="s">
        <v>229</v>
      </c>
      <c r="V62" s="1">
        <f t="shared" ref="V62:V81" ca="1" si="15">L62*N62-P62</f>
        <v>11</v>
      </c>
      <c r="W62" t="s">
        <v>230</v>
      </c>
      <c r="X62" t="str">
        <f t="shared" ca="1" si="8"/>
        <v>\\(\\quad 6　×　4　－　13　=　 \\)</v>
      </c>
      <c r="Y62" t="str">
        <f t="shared" ca="1" si="9"/>
        <v>\\(\\quad 11 \\)</v>
      </c>
    </row>
    <row r="63" spans="1:25" x14ac:dyDescent="0.55000000000000004">
      <c r="A63" s="51" t="s">
        <v>60</v>
      </c>
      <c r="B63" s="51"/>
      <c r="C63" s="50" t="s">
        <v>208</v>
      </c>
      <c r="D63" s="50" t="str">
        <f t="shared" ca="1" si="2"/>
        <v>\\(\\quad 2　×　6　－　4　=　 \\)</v>
      </c>
      <c r="E63" s="50" t="str">
        <f t="shared" ca="1" si="3"/>
        <v>\\(\\quad 8 \\)</v>
      </c>
      <c r="F63" s="50" t="s">
        <v>62</v>
      </c>
      <c r="G63" s="50"/>
      <c r="H63" s="50"/>
      <c r="I63" s="89" t="str">
        <f t="shared" ca="1" si="4"/>
        <v>INSERT INTO math(tangen,question,answer,editor,date,count) VALUES('m2600','\\(\\quad 2　×　6　－　4　=　 \\)','\\(\\quad 8 \\)','harazono',NOW(),0);</v>
      </c>
      <c r="J63" s="78" t="s">
        <v>229</v>
      </c>
      <c r="L63" s="1">
        <f t="shared" ca="1" si="14"/>
        <v>2</v>
      </c>
      <c r="M63" t="s">
        <v>238</v>
      </c>
      <c r="N63" s="1">
        <f t="shared" ca="1" si="14"/>
        <v>6</v>
      </c>
      <c r="O63" t="s">
        <v>236</v>
      </c>
      <c r="P63" s="1">
        <f t="shared" ref="P63:P73" ca="1" si="16">RANDBETWEEN(1,(L63*N63))</f>
        <v>4</v>
      </c>
      <c r="Q63" t="s">
        <v>233</v>
      </c>
      <c r="T63" t="s">
        <v>230</v>
      </c>
      <c r="U63" t="s">
        <v>229</v>
      </c>
      <c r="V63" s="1">
        <f t="shared" ca="1" si="15"/>
        <v>8</v>
      </c>
      <c r="W63" t="s">
        <v>230</v>
      </c>
      <c r="X63" t="str">
        <f t="shared" ca="1" si="8"/>
        <v>\\(\\quad 2　×　6　－　4　=　 \\)</v>
      </c>
      <c r="Y63" t="str">
        <f t="shared" ca="1" si="9"/>
        <v>\\(\\quad 8 \\)</v>
      </c>
    </row>
    <row r="64" spans="1:25" x14ac:dyDescent="0.55000000000000004">
      <c r="A64" s="51" t="s">
        <v>60</v>
      </c>
      <c r="B64" s="51"/>
      <c r="C64" s="50" t="s">
        <v>208</v>
      </c>
      <c r="D64" s="50" t="str">
        <f t="shared" ca="1" si="2"/>
        <v>\\(\\quad 1　×　4　－　4　=　 \\)</v>
      </c>
      <c r="E64" s="50" t="str">
        <f t="shared" ca="1" si="3"/>
        <v>\\(\\quad 0 \\)</v>
      </c>
      <c r="F64" s="50" t="s">
        <v>62</v>
      </c>
      <c r="G64" s="50"/>
      <c r="H64" s="50"/>
      <c r="I64" s="89" t="str">
        <f t="shared" ca="1" si="4"/>
        <v>INSERT INTO math(tangen,question,answer,editor,date,count) VALUES('m2600','\\(\\quad 1　×　4　－　4　=　 \\)','\\(\\quad 0 \\)','harazono',NOW(),0);</v>
      </c>
      <c r="J64" s="78" t="s">
        <v>229</v>
      </c>
      <c r="L64" s="1">
        <f t="shared" ref="L64:N79" ca="1" si="17">RANDBETWEEN(1,10)</f>
        <v>1</v>
      </c>
      <c r="M64" t="s">
        <v>238</v>
      </c>
      <c r="N64" s="1">
        <f t="shared" ca="1" si="17"/>
        <v>4</v>
      </c>
      <c r="O64" t="s">
        <v>236</v>
      </c>
      <c r="P64" s="1">
        <f t="shared" ca="1" si="16"/>
        <v>4</v>
      </c>
      <c r="Q64" t="s">
        <v>233</v>
      </c>
      <c r="T64" t="s">
        <v>230</v>
      </c>
      <c r="U64" t="s">
        <v>229</v>
      </c>
      <c r="V64" s="1">
        <f t="shared" ca="1" si="15"/>
        <v>0</v>
      </c>
      <c r="W64" t="s">
        <v>230</v>
      </c>
      <c r="X64" t="str">
        <f t="shared" ca="1" si="8"/>
        <v>\\(\\quad 1　×　4　－　4　=　 \\)</v>
      </c>
      <c r="Y64" t="str">
        <f t="shared" ca="1" si="9"/>
        <v>\\(\\quad 0 \\)</v>
      </c>
    </row>
    <row r="65" spans="1:25" x14ac:dyDescent="0.55000000000000004">
      <c r="A65" s="51" t="s">
        <v>60</v>
      </c>
      <c r="B65" s="51"/>
      <c r="C65" s="50" t="s">
        <v>208</v>
      </c>
      <c r="D65" s="50" t="str">
        <f t="shared" ca="1" si="2"/>
        <v>\\(\\quad 10　×　8　－　49　=　 \\)</v>
      </c>
      <c r="E65" s="50" t="str">
        <f t="shared" ca="1" si="3"/>
        <v>\\(\\quad 31 \\)</v>
      </c>
      <c r="F65" s="50" t="s">
        <v>62</v>
      </c>
      <c r="G65" s="50"/>
      <c r="H65" s="50"/>
      <c r="I65" s="89" t="str">
        <f t="shared" ca="1" si="4"/>
        <v>INSERT INTO math(tangen,question,answer,editor,date,count) VALUES('m2600','\\(\\quad 10　×　8　－　49　=　 \\)','\\(\\quad 31 \\)','harazono',NOW(),0);</v>
      </c>
      <c r="J65" s="78" t="s">
        <v>229</v>
      </c>
      <c r="L65" s="1">
        <f t="shared" ca="1" si="17"/>
        <v>10</v>
      </c>
      <c r="M65" t="s">
        <v>238</v>
      </c>
      <c r="N65" s="1">
        <f t="shared" ca="1" si="17"/>
        <v>8</v>
      </c>
      <c r="O65" t="s">
        <v>236</v>
      </c>
      <c r="P65" s="1">
        <f t="shared" ca="1" si="16"/>
        <v>49</v>
      </c>
      <c r="Q65" t="s">
        <v>233</v>
      </c>
      <c r="T65" t="s">
        <v>230</v>
      </c>
      <c r="U65" t="s">
        <v>229</v>
      </c>
      <c r="V65" s="1">
        <f t="shared" ca="1" si="15"/>
        <v>31</v>
      </c>
      <c r="W65" t="s">
        <v>230</v>
      </c>
      <c r="X65" t="str">
        <f t="shared" ca="1" si="8"/>
        <v>\\(\\quad 10　×　8　－　49　=　 \\)</v>
      </c>
      <c r="Y65" t="str">
        <f t="shared" ca="1" si="9"/>
        <v>\\(\\quad 31 \\)</v>
      </c>
    </row>
    <row r="66" spans="1:25" x14ac:dyDescent="0.55000000000000004">
      <c r="A66" s="51" t="s">
        <v>60</v>
      </c>
      <c r="B66" s="51"/>
      <c r="C66" s="50" t="s">
        <v>208</v>
      </c>
      <c r="D66" s="50" t="str">
        <f t="shared" ca="1" si="2"/>
        <v>\\(\\quad 1　×　8　－　1　=　 \\)</v>
      </c>
      <c r="E66" s="50" t="str">
        <f t="shared" ca="1" si="3"/>
        <v>\\(\\quad 7 \\)</v>
      </c>
      <c r="F66" s="50" t="s">
        <v>62</v>
      </c>
      <c r="G66" s="50"/>
      <c r="H66" s="50"/>
      <c r="I66" s="89" t="str">
        <f t="shared" ca="1" si="4"/>
        <v>INSERT INTO math(tangen,question,answer,editor,date,count) VALUES('m2600','\\(\\quad 1　×　8　－　1　=　 \\)','\\(\\quad 7 \\)','harazono',NOW(),0);</v>
      </c>
      <c r="J66" s="78" t="s">
        <v>229</v>
      </c>
      <c r="L66" s="1">
        <f t="shared" ca="1" si="17"/>
        <v>1</v>
      </c>
      <c r="M66" t="s">
        <v>238</v>
      </c>
      <c r="N66" s="1">
        <f t="shared" ca="1" si="17"/>
        <v>8</v>
      </c>
      <c r="O66" t="s">
        <v>236</v>
      </c>
      <c r="P66" s="1">
        <f t="shared" ca="1" si="16"/>
        <v>1</v>
      </c>
      <c r="Q66" t="s">
        <v>233</v>
      </c>
      <c r="T66" t="s">
        <v>230</v>
      </c>
      <c r="U66" t="s">
        <v>229</v>
      </c>
      <c r="V66" s="1">
        <f t="shared" ca="1" si="15"/>
        <v>7</v>
      </c>
      <c r="W66" t="s">
        <v>230</v>
      </c>
      <c r="X66" t="str">
        <f t="shared" ca="1" si="8"/>
        <v>\\(\\quad 1　×　8　－　1　=　 \\)</v>
      </c>
      <c r="Y66" t="str">
        <f t="shared" ca="1" si="9"/>
        <v>\\(\\quad 7 \\)</v>
      </c>
    </row>
    <row r="67" spans="1:25" x14ac:dyDescent="0.55000000000000004">
      <c r="A67" s="51" t="s">
        <v>60</v>
      </c>
      <c r="B67" s="51"/>
      <c r="C67" s="50" t="s">
        <v>208</v>
      </c>
      <c r="D67" s="50" t="str">
        <f t="shared" ref="D67:D130" ca="1" si="18">X67</f>
        <v>\\(\\quad 1　×　5　－　3　=　 \\)</v>
      </c>
      <c r="E67" s="50" t="str">
        <f t="shared" ref="E67:E130" ca="1" si="19">Y67</f>
        <v>\\(\\quad 2 \\)</v>
      </c>
      <c r="F67" s="50" t="s">
        <v>62</v>
      </c>
      <c r="G67" s="50"/>
      <c r="H67" s="50"/>
      <c r="I67" s="89" t="str">
        <f t="shared" ref="I67:I130" ca="1" si="20">"INSERT INTO "&amp;A67&amp;"(tangen,question,answer,editor,date,count) VALUES('"&amp;C67&amp;"','"&amp;D67&amp;"','"&amp;E67&amp;"','"&amp;F67&amp;"',NOW(),0);"</f>
        <v>INSERT INTO math(tangen,question,answer,editor,date,count) VALUES('m2600','\\(\\quad 1　×　5　－　3　=　 \\)','\\(\\quad 2 \\)','harazono',NOW(),0);</v>
      </c>
      <c r="J67" s="78" t="s">
        <v>229</v>
      </c>
      <c r="L67" s="1">
        <f t="shared" ca="1" si="17"/>
        <v>1</v>
      </c>
      <c r="M67" t="s">
        <v>238</v>
      </c>
      <c r="N67" s="1">
        <f t="shared" ca="1" si="17"/>
        <v>5</v>
      </c>
      <c r="O67" t="s">
        <v>236</v>
      </c>
      <c r="P67" s="1">
        <f t="shared" ca="1" si="16"/>
        <v>3</v>
      </c>
      <c r="Q67" t="s">
        <v>233</v>
      </c>
      <c r="T67" t="s">
        <v>230</v>
      </c>
      <c r="U67" t="s">
        <v>229</v>
      </c>
      <c r="V67" s="1">
        <f t="shared" ca="1" si="15"/>
        <v>2</v>
      </c>
      <c r="W67" t="s">
        <v>230</v>
      </c>
      <c r="X67" t="str">
        <f t="shared" ref="X67:X130" ca="1" si="21">J67&amp;K67&amp;L67&amp;M67&amp;N67&amp;O67&amp;P67&amp;Q67&amp;R67&amp;S67&amp;T67</f>
        <v>\\(\\quad 1　×　5　－　3　=　 \\)</v>
      </c>
      <c r="Y67" t="str">
        <f t="shared" ref="Y67:Y130" ca="1" si="22">U67&amp;V67&amp;W67</f>
        <v>\\(\\quad 2 \\)</v>
      </c>
    </row>
    <row r="68" spans="1:25" x14ac:dyDescent="0.55000000000000004">
      <c r="A68" s="51" t="s">
        <v>60</v>
      </c>
      <c r="B68" s="51"/>
      <c r="C68" s="50" t="s">
        <v>208</v>
      </c>
      <c r="D68" s="50" t="str">
        <f t="shared" ca="1" si="18"/>
        <v>\\(\\quad 7　×　7　－　41　=　 \\)</v>
      </c>
      <c r="E68" s="50" t="str">
        <f t="shared" ca="1" si="19"/>
        <v>\\(\\quad 8 \\)</v>
      </c>
      <c r="F68" s="50" t="s">
        <v>62</v>
      </c>
      <c r="G68" s="50"/>
      <c r="H68" s="50"/>
      <c r="I68" s="89" t="str">
        <f t="shared" ca="1" si="20"/>
        <v>INSERT INTO math(tangen,question,answer,editor,date,count) VALUES('m2600','\\(\\quad 7　×　7　－　41　=　 \\)','\\(\\quad 8 \\)','harazono',NOW(),0);</v>
      </c>
      <c r="J68" s="78" t="s">
        <v>229</v>
      </c>
      <c r="L68" s="1">
        <f t="shared" ca="1" si="17"/>
        <v>7</v>
      </c>
      <c r="M68" t="s">
        <v>238</v>
      </c>
      <c r="N68" s="1">
        <f t="shared" ca="1" si="17"/>
        <v>7</v>
      </c>
      <c r="O68" t="s">
        <v>236</v>
      </c>
      <c r="P68" s="1">
        <f t="shared" ca="1" si="16"/>
        <v>41</v>
      </c>
      <c r="Q68" t="s">
        <v>233</v>
      </c>
      <c r="T68" t="s">
        <v>230</v>
      </c>
      <c r="U68" t="s">
        <v>229</v>
      </c>
      <c r="V68" s="1">
        <f t="shared" ca="1" si="15"/>
        <v>8</v>
      </c>
      <c r="W68" t="s">
        <v>230</v>
      </c>
      <c r="X68" t="str">
        <f t="shared" ca="1" si="21"/>
        <v>\\(\\quad 7　×　7　－　41　=　 \\)</v>
      </c>
      <c r="Y68" t="str">
        <f t="shared" ca="1" si="22"/>
        <v>\\(\\quad 8 \\)</v>
      </c>
    </row>
    <row r="69" spans="1:25" x14ac:dyDescent="0.55000000000000004">
      <c r="A69" s="51" t="s">
        <v>60</v>
      </c>
      <c r="B69" s="51"/>
      <c r="C69" s="50" t="s">
        <v>208</v>
      </c>
      <c r="D69" s="50" t="str">
        <f t="shared" ca="1" si="18"/>
        <v>\\(\\quad 8　×　6　－　44　=　 \\)</v>
      </c>
      <c r="E69" s="50" t="str">
        <f t="shared" ca="1" si="19"/>
        <v>\\(\\quad 4 \\)</v>
      </c>
      <c r="F69" s="50" t="s">
        <v>62</v>
      </c>
      <c r="G69" s="50"/>
      <c r="H69" s="50"/>
      <c r="I69" s="89" t="str">
        <f t="shared" ca="1" si="20"/>
        <v>INSERT INTO math(tangen,question,answer,editor,date,count) VALUES('m2600','\\(\\quad 8　×　6　－　44　=　 \\)','\\(\\quad 4 \\)','harazono',NOW(),0);</v>
      </c>
      <c r="J69" s="78" t="s">
        <v>229</v>
      </c>
      <c r="L69" s="1">
        <f t="shared" ca="1" si="17"/>
        <v>8</v>
      </c>
      <c r="M69" t="s">
        <v>238</v>
      </c>
      <c r="N69" s="1">
        <f t="shared" ca="1" si="17"/>
        <v>6</v>
      </c>
      <c r="O69" t="s">
        <v>236</v>
      </c>
      <c r="P69" s="1">
        <f t="shared" ca="1" si="16"/>
        <v>44</v>
      </c>
      <c r="Q69" t="s">
        <v>233</v>
      </c>
      <c r="T69" t="s">
        <v>230</v>
      </c>
      <c r="U69" t="s">
        <v>229</v>
      </c>
      <c r="V69" s="1">
        <f t="shared" ca="1" si="15"/>
        <v>4</v>
      </c>
      <c r="W69" t="s">
        <v>230</v>
      </c>
      <c r="X69" t="str">
        <f t="shared" ca="1" si="21"/>
        <v>\\(\\quad 8　×　6　－　44　=　 \\)</v>
      </c>
      <c r="Y69" t="str">
        <f t="shared" ca="1" si="22"/>
        <v>\\(\\quad 4 \\)</v>
      </c>
    </row>
    <row r="70" spans="1:25" x14ac:dyDescent="0.55000000000000004">
      <c r="A70" s="51" t="s">
        <v>60</v>
      </c>
      <c r="B70" s="51"/>
      <c r="C70" s="50" t="s">
        <v>208</v>
      </c>
      <c r="D70" s="50" t="str">
        <f t="shared" ca="1" si="18"/>
        <v>\\(\\quad 9　×　10　－　24　=　 \\)</v>
      </c>
      <c r="E70" s="50" t="str">
        <f t="shared" ca="1" si="19"/>
        <v>\\(\\quad 66 \\)</v>
      </c>
      <c r="F70" s="50" t="s">
        <v>62</v>
      </c>
      <c r="G70" s="50"/>
      <c r="H70" s="50"/>
      <c r="I70" s="89" t="str">
        <f t="shared" ca="1" si="20"/>
        <v>INSERT INTO math(tangen,question,answer,editor,date,count) VALUES('m2600','\\(\\quad 9　×　10　－　24　=　 \\)','\\(\\quad 66 \\)','harazono',NOW(),0);</v>
      </c>
      <c r="J70" s="78" t="s">
        <v>229</v>
      </c>
      <c r="L70" s="1">
        <f t="shared" ca="1" si="17"/>
        <v>9</v>
      </c>
      <c r="M70" t="s">
        <v>238</v>
      </c>
      <c r="N70" s="1">
        <f t="shared" ca="1" si="17"/>
        <v>10</v>
      </c>
      <c r="O70" t="s">
        <v>236</v>
      </c>
      <c r="P70" s="1">
        <f t="shared" ca="1" si="16"/>
        <v>24</v>
      </c>
      <c r="Q70" t="s">
        <v>233</v>
      </c>
      <c r="T70" t="s">
        <v>230</v>
      </c>
      <c r="U70" t="s">
        <v>229</v>
      </c>
      <c r="V70" s="1">
        <f t="shared" ca="1" si="15"/>
        <v>66</v>
      </c>
      <c r="W70" t="s">
        <v>230</v>
      </c>
      <c r="X70" t="str">
        <f t="shared" ca="1" si="21"/>
        <v>\\(\\quad 9　×　10　－　24　=　 \\)</v>
      </c>
      <c r="Y70" t="str">
        <f t="shared" ca="1" si="22"/>
        <v>\\(\\quad 66 \\)</v>
      </c>
    </row>
    <row r="71" spans="1:25" x14ac:dyDescent="0.55000000000000004">
      <c r="A71" s="51" t="s">
        <v>60</v>
      </c>
      <c r="B71" s="51"/>
      <c r="C71" s="50" t="s">
        <v>208</v>
      </c>
      <c r="D71" s="50" t="str">
        <f t="shared" ca="1" si="18"/>
        <v>\\(\\quad 3　×　9　－　8　=　 \\)</v>
      </c>
      <c r="E71" s="50" t="str">
        <f t="shared" ca="1" si="19"/>
        <v>\\(\\quad 19 \\)</v>
      </c>
      <c r="F71" s="50" t="s">
        <v>62</v>
      </c>
      <c r="G71" s="50"/>
      <c r="H71" s="50"/>
      <c r="I71" s="89" t="str">
        <f t="shared" ca="1" si="20"/>
        <v>INSERT INTO math(tangen,question,answer,editor,date,count) VALUES('m2600','\\(\\quad 3　×　9　－　8　=　 \\)','\\(\\quad 19 \\)','harazono',NOW(),0);</v>
      </c>
      <c r="J71" s="78" t="s">
        <v>229</v>
      </c>
      <c r="L71" s="1">
        <f t="shared" ca="1" si="17"/>
        <v>3</v>
      </c>
      <c r="M71" t="s">
        <v>238</v>
      </c>
      <c r="N71" s="1">
        <f t="shared" ca="1" si="17"/>
        <v>9</v>
      </c>
      <c r="O71" t="s">
        <v>236</v>
      </c>
      <c r="P71" s="1">
        <f t="shared" ca="1" si="16"/>
        <v>8</v>
      </c>
      <c r="Q71" t="s">
        <v>233</v>
      </c>
      <c r="T71" t="s">
        <v>230</v>
      </c>
      <c r="U71" t="s">
        <v>229</v>
      </c>
      <c r="V71" s="1">
        <f t="shared" ca="1" si="15"/>
        <v>19</v>
      </c>
      <c r="W71" t="s">
        <v>230</v>
      </c>
      <c r="X71" t="str">
        <f t="shared" ca="1" si="21"/>
        <v>\\(\\quad 3　×　9　－　8　=　 \\)</v>
      </c>
      <c r="Y71" t="str">
        <f t="shared" ca="1" si="22"/>
        <v>\\(\\quad 19 \\)</v>
      </c>
    </row>
    <row r="72" spans="1:25" x14ac:dyDescent="0.55000000000000004">
      <c r="A72" s="51" t="s">
        <v>60</v>
      </c>
      <c r="B72" s="51"/>
      <c r="C72" s="50" t="s">
        <v>208</v>
      </c>
      <c r="D72" s="50" t="str">
        <f t="shared" ca="1" si="18"/>
        <v>\\(\\quad 1　×　1　－　1　=　 \\)</v>
      </c>
      <c r="E72" s="50" t="str">
        <f t="shared" ca="1" si="19"/>
        <v>\\(\\quad 0 \\)</v>
      </c>
      <c r="F72" s="50" t="s">
        <v>62</v>
      </c>
      <c r="G72" s="50"/>
      <c r="H72" s="50"/>
      <c r="I72" s="89" t="str">
        <f t="shared" ca="1" si="20"/>
        <v>INSERT INTO math(tangen,question,answer,editor,date,count) VALUES('m2600','\\(\\quad 1　×　1　－　1　=　 \\)','\\(\\quad 0 \\)','harazono',NOW(),0);</v>
      </c>
      <c r="J72" s="78" t="s">
        <v>229</v>
      </c>
      <c r="L72" s="1">
        <f t="shared" ca="1" si="17"/>
        <v>1</v>
      </c>
      <c r="M72" t="s">
        <v>238</v>
      </c>
      <c r="N72" s="1">
        <f t="shared" ca="1" si="17"/>
        <v>1</v>
      </c>
      <c r="O72" t="s">
        <v>236</v>
      </c>
      <c r="P72" s="1">
        <f t="shared" ca="1" si="16"/>
        <v>1</v>
      </c>
      <c r="Q72" t="s">
        <v>233</v>
      </c>
      <c r="T72" t="s">
        <v>230</v>
      </c>
      <c r="U72" t="s">
        <v>229</v>
      </c>
      <c r="V72" s="1">
        <f t="shared" ca="1" si="15"/>
        <v>0</v>
      </c>
      <c r="W72" t="s">
        <v>230</v>
      </c>
      <c r="X72" t="str">
        <f t="shared" ca="1" si="21"/>
        <v>\\(\\quad 1　×　1　－　1　=　 \\)</v>
      </c>
      <c r="Y72" t="str">
        <f t="shared" ca="1" si="22"/>
        <v>\\(\\quad 0 \\)</v>
      </c>
    </row>
    <row r="73" spans="1:25" x14ac:dyDescent="0.55000000000000004">
      <c r="A73" s="51" t="s">
        <v>60</v>
      </c>
      <c r="B73" s="51"/>
      <c r="C73" s="50" t="s">
        <v>208</v>
      </c>
      <c r="D73" s="50" t="str">
        <f t="shared" ca="1" si="18"/>
        <v>\\(\\quad 2　×　6　－　11　=　 \\)</v>
      </c>
      <c r="E73" s="50" t="str">
        <f t="shared" ca="1" si="19"/>
        <v>\\(\\quad 1 \\)</v>
      </c>
      <c r="F73" s="50" t="s">
        <v>62</v>
      </c>
      <c r="G73" s="50"/>
      <c r="H73" s="50"/>
      <c r="I73" s="89" t="str">
        <f t="shared" ca="1" si="20"/>
        <v>INSERT INTO math(tangen,question,answer,editor,date,count) VALUES('m2600','\\(\\quad 2　×　6　－　11　=　 \\)','\\(\\quad 1 \\)','harazono',NOW(),0);</v>
      </c>
      <c r="J73" s="78" t="s">
        <v>229</v>
      </c>
      <c r="L73" s="1">
        <f t="shared" ca="1" si="17"/>
        <v>2</v>
      </c>
      <c r="M73" t="s">
        <v>238</v>
      </c>
      <c r="N73" s="1">
        <f t="shared" ca="1" si="17"/>
        <v>6</v>
      </c>
      <c r="O73" t="s">
        <v>236</v>
      </c>
      <c r="P73" s="1">
        <f t="shared" ca="1" si="16"/>
        <v>11</v>
      </c>
      <c r="Q73" t="s">
        <v>233</v>
      </c>
      <c r="T73" t="s">
        <v>230</v>
      </c>
      <c r="U73" t="s">
        <v>229</v>
      </c>
      <c r="V73" s="1">
        <f t="shared" ca="1" si="15"/>
        <v>1</v>
      </c>
      <c r="W73" t="s">
        <v>230</v>
      </c>
      <c r="X73" t="str">
        <f t="shared" ca="1" si="21"/>
        <v>\\(\\quad 2　×　6　－　11　=　 \\)</v>
      </c>
      <c r="Y73" t="str">
        <f t="shared" ca="1" si="22"/>
        <v>\\(\\quad 1 \\)</v>
      </c>
    </row>
    <row r="74" spans="1:25" x14ac:dyDescent="0.55000000000000004">
      <c r="A74" s="51" t="s">
        <v>60</v>
      </c>
      <c r="B74" s="51"/>
      <c r="C74" s="50" t="s">
        <v>208</v>
      </c>
      <c r="D74" s="50" t="str">
        <f t="shared" ca="1" si="18"/>
        <v>\\(\\quad 6　×　2　－　7　=　 \\)</v>
      </c>
      <c r="E74" s="50" t="str">
        <f t="shared" ca="1" si="19"/>
        <v>\\(\\quad 5 \\)</v>
      </c>
      <c r="F74" s="50" t="s">
        <v>62</v>
      </c>
      <c r="G74" s="50"/>
      <c r="H74" s="50"/>
      <c r="I74" s="89" t="str">
        <f t="shared" ca="1" si="20"/>
        <v>INSERT INTO math(tangen,question,answer,editor,date,count) VALUES('m2600','\\(\\quad 6　×　2　－　7　=　 \\)','\\(\\quad 5 \\)','harazono',NOW(),0);</v>
      </c>
      <c r="J74" s="78" t="s">
        <v>229</v>
      </c>
      <c r="L74" s="1">
        <f t="shared" ca="1" si="17"/>
        <v>6</v>
      </c>
      <c r="M74" t="s">
        <v>238</v>
      </c>
      <c r="N74" s="1">
        <f t="shared" ca="1" si="17"/>
        <v>2</v>
      </c>
      <c r="O74" t="s">
        <v>236</v>
      </c>
      <c r="P74" s="1">
        <f ca="1">RANDBETWEEN(1,(L74*N74))</f>
        <v>7</v>
      </c>
      <c r="Q74" t="s">
        <v>233</v>
      </c>
      <c r="T74" t="s">
        <v>230</v>
      </c>
      <c r="U74" t="s">
        <v>229</v>
      </c>
      <c r="V74" s="1">
        <f t="shared" ca="1" si="15"/>
        <v>5</v>
      </c>
      <c r="W74" t="s">
        <v>230</v>
      </c>
      <c r="X74" t="str">
        <f t="shared" ca="1" si="21"/>
        <v>\\(\\quad 6　×　2　－　7　=　 \\)</v>
      </c>
      <c r="Y74" t="str">
        <f t="shared" ca="1" si="22"/>
        <v>\\(\\quad 5 \\)</v>
      </c>
    </row>
    <row r="75" spans="1:25" x14ac:dyDescent="0.55000000000000004">
      <c r="A75" s="51" t="s">
        <v>60</v>
      </c>
      <c r="B75" s="51"/>
      <c r="C75" s="50" t="s">
        <v>208</v>
      </c>
      <c r="D75" s="50" t="str">
        <f t="shared" ca="1" si="18"/>
        <v>\\(\\quad 6　×　5　－　23　=　 \\)</v>
      </c>
      <c r="E75" s="50" t="str">
        <f t="shared" ca="1" si="19"/>
        <v>\\(\\quad 7 \\)</v>
      </c>
      <c r="F75" s="50" t="s">
        <v>62</v>
      </c>
      <c r="G75" s="50"/>
      <c r="H75" s="50"/>
      <c r="I75" s="89" t="str">
        <f t="shared" ca="1" si="20"/>
        <v>INSERT INTO math(tangen,question,answer,editor,date,count) VALUES('m2600','\\(\\quad 6　×　5　－　23　=　 \\)','\\(\\quad 7 \\)','harazono',NOW(),0);</v>
      </c>
      <c r="J75" s="78" t="s">
        <v>229</v>
      </c>
      <c r="L75" s="1">
        <f t="shared" ca="1" si="17"/>
        <v>6</v>
      </c>
      <c r="M75" t="s">
        <v>238</v>
      </c>
      <c r="N75" s="1">
        <f t="shared" ca="1" si="17"/>
        <v>5</v>
      </c>
      <c r="O75" t="s">
        <v>236</v>
      </c>
      <c r="P75" s="1">
        <f t="shared" ref="P75:P81" ca="1" si="23">RANDBETWEEN(1,(L75*N75))</f>
        <v>23</v>
      </c>
      <c r="Q75" t="s">
        <v>233</v>
      </c>
      <c r="T75" t="s">
        <v>230</v>
      </c>
      <c r="U75" t="s">
        <v>229</v>
      </c>
      <c r="V75" s="1">
        <f t="shared" ca="1" si="15"/>
        <v>7</v>
      </c>
      <c r="W75" t="s">
        <v>230</v>
      </c>
      <c r="X75" t="str">
        <f t="shared" ca="1" si="21"/>
        <v>\\(\\quad 6　×　5　－　23　=　 \\)</v>
      </c>
      <c r="Y75" t="str">
        <f t="shared" ca="1" si="22"/>
        <v>\\(\\quad 7 \\)</v>
      </c>
    </row>
    <row r="76" spans="1:25" x14ac:dyDescent="0.55000000000000004">
      <c r="A76" s="51" t="s">
        <v>60</v>
      </c>
      <c r="B76" s="51"/>
      <c r="C76" s="50" t="s">
        <v>208</v>
      </c>
      <c r="D76" s="50" t="str">
        <f t="shared" ca="1" si="18"/>
        <v>\\(\\quad 9　×　3　－　25　=　 \\)</v>
      </c>
      <c r="E76" s="50" t="str">
        <f t="shared" ca="1" si="19"/>
        <v>\\(\\quad 2 \\)</v>
      </c>
      <c r="F76" s="50" t="s">
        <v>62</v>
      </c>
      <c r="G76" s="50"/>
      <c r="H76" s="50"/>
      <c r="I76" s="89" t="str">
        <f t="shared" ca="1" si="20"/>
        <v>INSERT INTO math(tangen,question,answer,editor,date,count) VALUES('m2600','\\(\\quad 9　×　3　－　25　=　 \\)','\\(\\quad 2 \\)','harazono',NOW(),0);</v>
      </c>
      <c r="J76" s="78" t="s">
        <v>229</v>
      </c>
      <c r="L76" s="1">
        <f t="shared" ca="1" si="17"/>
        <v>9</v>
      </c>
      <c r="M76" t="s">
        <v>238</v>
      </c>
      <c r="N76" s="1">
        <f t="shared" ca="1" si="17"/>
        <v>3</v>
      </c>
      <c r="O76" t="s">
        <v>236</v>
      </c>
      <c r="P76" s="1">
        <f t="shared" ca="1" si="23"/>
        <v>25</v>
      </c>
      <c r="Q76" t="s">
        <v>233</v>
      </c>
      <c r="T76" t="s">
        <v>230</v>
      </c>
      <c r="U76" t="s">
        <v>229</v>
      </c>
      <c r="V76" s="1">
        <f t="shared" ca="1" si="15"/>
        <v>2</v>
      </c>
      <c r="W76" t="s">
        <v>230</v>
      </c>
      <c r="X76" t="str">
        <f t="shared" ca="1" si="21"/>
        <v>\\(\\quad 9　×　3　－　25　=　 \\)</v>
      </c>
      <c r="Y76" t="str">
        <f t="shared" ca="1" si="22"/>
        <v>\\(\\quad 2 \\)</v>
      </c>
    </row>
    <row r="77" spans="1:25" x14ac:dyDescent="0.55000000000000004">
      <c r="A77" s="51" t="s">
        <v>60</v>
      </c>
      <c r="B77" s="51"/>
      <c r="C77" s="50" t="s">
        <v>208</v>
      </c>
      <c r="D77" s="50" t="str">
        <f t="shared" ca="1" si="18"/>
        <v>\\(\\quad 9　×　6　－　52　=　 \\)</v>
      </c>
      <c r="E77" s="50" t="str">
        <f t="shared" ca="1" si="19"/>
        <v>\\(\\quad 2 \\)</v>
      </c>
      <c r="F77" s="50" t="s">
        <v>62</v>
      </c>
      <c r="G77" s="50"/>
      <c r="H77" s="50"/>
      <c r="I77" s="89" t="str">
        <f t="shared" ca="1" si="20"/>
        <v>INSERT INTO math(tangen,question,answer,editor,date,count) VALUES('m2600','\\(\\quad 9　×　6　－　52　=　 \\)','\\(\\quad 2 \\)','harazono',NOW(),0);</v>
      </c>
      <c r="J77" s="78" t="s">
        <v>229</v>
      </c>
      <c r="L77" s="1">
        <f t="shared" ca="1" si="17"/>
        <v>9</v>
      </c>
      <c r="M77" t="s">
        <v>238</v>
      </c>
      <c r="N77" s="1">
        <f t="shared" ca="1" si="17"/>
        <v>6</v>
      </c>
      <c r="O77" t="s">
        <v>236</v>
      </c>
      <c r="P77" s="1">
        <f t="shared" ca="1" si="23"/>
        <v>52</v>
      </c>
      <c r="Q77" t="s">
        <v>233</v>
      </c>
      <c r="T77" t="s">
        <v>230</v>
      </c>
      <c r="U77" t="s">
        <v>229</v>
      </c>
      <c r="V77" s="1">
        <f t="shared" ca="1" si="15"/>
        <v>2</v>
      </c>
      <c r="W77" t="s">
        <v>230</v>
      </c>
      <c r="X77" t="str">
        <f t="shared" ca="1" si="21"/>
        <v>\\(\\quad 9　×　6　－　52　=　 \\)</v>
      </c>
      <c r="Y77" t="str">
        <f t="shared" ca="1" si="22"/>
        <v>\\(\\quad 2 \\)</v>
      </c>
    </row>
    <row r="78" spans="1:25" x14ac:dyDescent="0.55000000000000004">
      <c r="A78" s="51" t="s">
        <v>60</v>
      </c>
      <c r="B78" s="51"/>
      <c r="C78" s="50" t="s">
        <v>208</v>
      </c>
      <c r="D78" s="50" t="str">
        <f t="shared" ca="1" si="18"/>
        <v>\\(\\quad 6　×　4　－　24　=　 \\)</v>
      </c>
      <c r="E78" s="50" t="str">
        <f t="shared" ca="1" si="19"/>
        <v>\\(\\quad 0 \\)</v>
      </c>
      <c r="F78" s="50" t="s">
        <v>62</v>
      </c>
      <c r="G78" s="50"/>
      <c r="H78" s="50"/>
      <c r="I78" s="89" t="str">
        <f t="shared" ca="1" si="20"/>
        <v>INSERT INTO math(tangen,question,answer,editor,date,count) VALUES('m2600','\\(\\quad 6　×　4　－　24　=　 \\)','\\(\\quad 0 \\)','harazono',NOW(),0);</v>
      </c>
      <c r="J78" s="78" t="s">
        <v>229</v>
      </c>
      <c r="L78" s="1">
        <f t="shared" ca="1" si="17"/>
        <v>6</v>
      </c>
      <c r="M78" t="s">
        <v>238</v>
      </c>
      <c r="N78" s="1">
        <f t="shared" ca="1" si="17"/>
        <v>4</v>
      </c>
      <c r="O78" t="s">
        <v>236</v>
      </c>
      <c r="P78" s="1">
        <f t="shared" ca="1" si="23"/>
        <v>24</v>
      </c>
      <c r="Q78" t="s">
        <v>233</v>
      </c>
      <c r="T78" t="s">
        <v>230</v>
      </c>
      <c r="U78" t="s">
        <v>229</v>
      </c>
      <c r="V78" s="1">
        <f t="shared" ca="1" si="15"/>
        <v>0</v>
      </c>
      <c r="W78" t="s">
        <v>230</v>
      </c>
      <c r="X78" t="str">
        <f t="shared" ca="1" si="21"/>
        <v>\\(\\quad 6　×　4　－　24　=　 \\)</v>
      </c>
      <c r="Y78" t="str">
        <f t="shared" ca="1" si="22"/>
        <v>\\(\\quad 0 \\)</v>
      </c>
    </row>
    <row r="79" spans="1:25" x14ac:dyDescent="0.55000000000000004">
      <c r="A79" s="51" t="s">
        <v>60</v>
      </c>
      <c r="B79" s="51"/>
      <c r="C79" s="50" t="s">
        <v>208</v>
      </c>
      <c r="D79" s="50" t="str">
        <f t="shared" ca="1" si="18"/>
        <v>\\(\\quad 6　×　7　－　6　=　 \\)</v>
      </c>
      <c r="E79" s="50" t="str">
        <f t="shared" ca="1" si="19"/>
        <v>\\(\\quad 36 \\)</v>
      </c>
      <c r="F79" s="50" t="s">
        <v>62</v>
      </c>
      <c r="G79" s="50"/>
      <c r="H79" s="50"/>
      <c r="I79" s="89" t="str">
        <f t="shared" ca="1" si="20"/>
        <v>INSERT INTO math(tangen,question,answer,editor,date,count) VALUES('m2600','\\(\\quad 6　×　7　－　6　=　 \\)','\\(\\quad 36 \\)','harazono',NOW(),0);</v>
      </c>
      <c r="J79" s="78" t="s">
        <v>229</v>
      </c>
      <c r="L79" s="1">
        <f t="shared" ca="1" si="17"/>
        <v>6</v>
      </c>
      <c r="M79" t="s">
        <v>238</v>
      </c>
      <c r="N79" s="1">
        <f t="shared" ca="1" si="17"/>
        <v>7</v>
      </c>
      <c r="O79" t="s">
        <v>236</v>
      </c>
      <c r="P79" s="1">
        <f t="shared" ca="1" si="23"/>
        <v>6</v>
      </c>
      <c r="Q79" t="s">
        <v>233</v>
      </c>
      <c r="T79" t="s">
        <v>230</v>
      </c>
      <c r="U79" t="s">
        <v>229</v>
      </c>
      <c r="V79" s="1">
        <f t="shared" ca="1" si="15"/>
        <v>36</v>
      </c>
      <c r="W79" t="s">
        <v>230</v>
      </c>
      <c r="X79" t="str">
        <f t="shared" ca="1" si="21"/>
        <v>\\(\\quad 6　×　7　－　6　=　 \\)</v>
      </c>
      <c r="Y79" t="str">
        <f t="shared" ca="1" si="22"/>
        <v>\\(\\quad 36 \\)</v>
      </c>
    </row>
    <row r="80" spans="1:25" x14ac:dyDescent="0.55000000000000004">
      <c r="A80" s="51" t="s">
        <v>60</v>
      </c>
      <c r="B80" s="51"/>
      <c r="C80" s="50" t="s">
        <v>208</v>
      </c>
      <c r="D80" s="50" t="str">
        <f t="shared" ca="1" si="18"/>
        <v>\\(\\quad 9　×　4　－　10　=　 \\)</v>
      </c>
      <c r="E80" s="50" t="str">
        <f t="shared" ca="1" si="19"/>
        <v>\\(\\quad 26 \\)</v>
      </c>
      <c r="F80" s="50" t="s">
        <v>62</v>
      </c>
      <c r="G80" s="50"/>
      <c r="H80" s="50"/>
      <c r="I80" s="89" t="str">
        <f t="shared" ca="1" si="20"/>
        <v>INSERT INTO math(tangen,question,answer,editor,date,count) VALUES('m2600','\\(\\quad 9　×　4　－　10　=　 \\)','\\(\\quad 26 \\)','harazono',NOW(),0);</v>
      </c>
      <c r="J80" s="78" t="s">
        <v>229</v>
      </c>
      <c r="L80" s="1">
        <f t="shared" ref="L80:N81" ca="1" si="24">RANDBETWEEN(1,10)</f>
        <v>9</v>
      </c>
      <c r="M80" t="s">
        <v>238</v>
      </c>
      <c r="N80" s="1">
        <f t="shared" ca="1" si="24"/>
        <v>4</v>
      </c>
      <c r="O80" t="s">
        <v>236</v>
      </c>
      <c r="P80" s="1">
        <f t="shared" ca="1" si="23"/>
        <v>10</v>
      </c>
      <c r="Q80" t="s">
        <v>233</v>
      </c>
      <c r="T80" t="s">
        <v>230</v>
      </c>
      <c r="U80" t="s">
        <v>229</v>
      </c>
      <c r="V80" s="1">
        <f t="shared" ca="1" si="15"/>
        <v>26</v>
      </c>
      <c r="W80" t="s">
        <v>230</v>
      </c>
      <c r="X80" t="str">
        <f t="shared" ca="1" si="21"/>
        <v>\\(\\quad 9　×　4　－　10　=　 \\)</v>
      </c>
      <c r="Y80" t="str">
        <f t="shared" ca="1" si="22"/>
        <v>\\(\\quad 26 \\)</v>
      </c>
    </row>
    <row r="81" spans="1:27" x14ac:dyDescent="0.55000000000000004">
      <c r="A81" s="51" t="s">
        <v>60</v>
      </c>
      <c r="B81" s="51"/>
      <c r="C81" s="50" t="s">
        <v>208</v>
      </c>
      <c r="D81" s="50" t="str">
        <f t="shared" ca="1" si="18"/>
        <v>\\(\\quad 5　×　10　－　7　=　 \\)</v>
      </c>
      <c r="E81" s="50" t="str">
        <f t="shared" ca="1" si="19"/>
        <v>\\(\\quad 43 \\)</v>
      </c>
      <c r="F81" s="50" t="s">
        <v>62</v>
      </c>
      <c r="G81" s="50"/>
      <c r="H81" s="50"/>
      <c r="I81" s="89" t="str">
        <f t="shared" ca="1" si="20"/>
        <v>INSERT INTO math(tangen,question,answer,editor,date,count) VALUES('m2600','\\(\\quad 5　×　10　－　7　=　 \\)','\\(\\quad 43 \\)','harazono',NOW(),0);</v>
      </c>
      <c r="J81" s="78" t="s">
        <v>229</v>
      </c>
      <c r="L81" s="1">
        <f t="shared" ca="1" si="24"/>
        <v>5</v>
      </c>
      <c r="M81" t="s">
        <v>238</v>
      </c>
      <c r="N81" s="1">
        <f t="shared" ca="1" si="24"/>
        <v>10</v>
      </c>
      <c r="O81" t="s">
        <v>236</v>
      </c>
      <c r="P81" s="1">
        <f t="shared" ca="1" si="23"/>
        <v>7</v>
      </c>
      <c r="Q81" t="s">
        <v>233</v>
      </c>
      <c r="T81" t="s">
        <v>230</v>
      </c>
      <c r="U81" t="s">
        <v>229</v>
      </c>
      <c r="V81" s="1">
        <f t="shared" ca="1" si="15"/>
        <v>43</v>
      </c>
      <c r="W81" t="s">
        <v>230</v>
      </c>
      <c r="X81" t="str">
        <f t="shared" ca="1" si="21"/>
        <v>\\(\\quad 5　×　10　－　7　=　 \\)</v>
      </c>
      <c r="Y81" t="str">
        <f t="shared" ca="1" si="22"/>
        <v>\\(\\quad 43 \\)</v>
      </c>
    </row>
    <row r="82" spans="1:27" x14ac:dyDescent="0.55000000000000004">
      <c r="A82" s="51" t="s">
        <v>60</v>
      </c>
      <c r="B82" s="51"/>
      <c r="C82" s="50" t="s">
        <v>208</v>
      </c>
      <c r="D82" s="50" t="str">
        <f t="shared" ca="1" si="18"/>
        <v>\\(\\quad 6　+　40　÷　5　=　 \\)</v>
      </c>
      <c r="E82" s="50" t="str">
        <f t="shared" ca="1" si="19"/>
        <v>\\(\\quad 206 \\)</v>
      </c>
      <c r="F82" s="50" t="s">
        <v>62</v>
      </c>
      <c r="G82" s="50"/>
      <c r="H82" s="50"/>
      <c r="I82" s="89" t="str">
        <f t="shared" ca="1" si="20"/>
        <v>INSERT INTO math(tangen,question,answer,editor,date,count) VALUES('m2600','\\(\\quad 6　+　40　÷　5　=　 \\)','\\(\\quad 206 \\)','harazono',NOW(),0);</v>
      </c>
      <c r="J82" s="78" t="s">
        <v>229</v>
      </c>
      <c r="L82" s="1">
        <f t="shared" ca="1" si="5"/>
        <v>6</v>
      </c>
      <c r="M82" t="s">
        <v>231</v>
      </c>
      <c r="N82" s="1">
        <f ca="1">P82*AA82</f>
        <v>40</v>
      </c>
      <c r="O82" t="s">
        <v>241</v>
      </c>
      <c r="P82" s="1">
        <f t="shared" ca="1" si="7"/>
        <v>5</v>
      </c>
      <c r="Q82" t="s">
        <v>233</v>
      </c>
      <c r="T82" t="s">
        <v>230</v>
      </c>
      <c r="U82" t="s">
        <v>229</v>
      </c>
      <c r="V82" s="1">
        <f t="shared" ref="V82:V101" ca="1" si="25">P82*N82+L82</f>
        <v>206</v>
      </c>
      <c r="W82" t="s">
        <v>230</v>
      </c>
      <c r="X82" t="str">
        <f t="shared" ca="1" si="21"/>
        <v>\\(\\quad 6　+　40　÷　5　=　 \\)</v>
      </c>
      <c r="Y82" t="str">
        <f t="shared" ca="1" si="22"/>
        <v>\\(\\quad 206 \\)</v>
      </c>
      <c r="AA82" s="1">
        <f t="shared" ref="AA82:AA101" ca="1" si="26">RANDBETWEEN(1,10)</f>
        <v>8</v>
      </c>
    </row>
    <row r="83" spans="1:27" x14ac:dyDescent="0.55000000000000004">
      <c r="A83" s="51" t="s">
        <v>60</v>
      </c>
      <c r="B83" s="51"/>
      <c r="C83" s="50" t="s">
        <v>208</v>
      </c>
      <c r="D83" s="50" t="str">
        <f t="shared" ca="1" si="18"/>
        <v>\\(\\quad 10　+　24　÷　4　=　 \\)</v>
      </c>
      <c r="E83" s="50" t="str">
        <f t="shared" ca="1" si="19"/>
        <v>\\(\\quad 106 \\)</v>
      </c>
      <c r="F83" s="50" t="s">
        <v>62</v>
      </c>
      <c r="G83" s="50"/>
      <c r="H83" s="50"/>
      <c r="I83" s="89" t="str">
        <f t="shared" ca="1" si="20"/>
        <v>INSERT INTO math(tangen,question,answer,editor,date,count) VALUES('m2600','\\(\\quad 10　+　24　÷　4　=　 \\)','\\(\\quad 106 \\)','harazono',NOW(),0);</v>
      </c>
      <c r="J83" s="78" t="s">
        <v>229</v>
      </c>
      <c r="L83" s="1">
        <f t="shared" ca="1" si="5"/>
        <v>10</v>
      </c>
      <c r="M83" t="s">
        <v>231</v>
      </c>
      <c r="N83" s="1">
        <f t="shared" ref="N83:N93" ca="1" si="27">P83*AA83</f>
        <v>24</v>
      </c>
      <c r="O83" t="s">
        <v>241</v>
      </c>
      <c r="P83" s="1">
        <f t="shared" ca="1" si="7"/>
        <v>4</v>
      </c>
      <c r="Q83" t="s">
        <v>233</v>
      </c>
      <c r="T83" t="s">
        <v>230</v>
      </c>
      <c r="U83" t="s">
        <v>229</v>
      </c>
      <c r="V83" s="1">
        <f t="shared" ca="1" si="25"/>
        <v>106</v>
      </c>
      <c r="W83" t="s">
        <v>230</v>
      </c>
      <c r="X83" t="str">
        <f t="shared" ca="1" si="21"/>
        <v>\\(\\quad 10　+　24　÷　4　=　 \\)</v>
      </c>
      <c r="Y83" t="str">
        <f t="shared" ca="1" si="22"/>
        <v>\\(\\quad 106 \\)</v>
      </c>
      <c r="AA83" s="1">
        <f t="shared" ca="1" si="26"/>
        <v>6</v>
      </c>
    </row>
    <row r="84" spans="1:27" x14ac:dyDescent="0.55000000000000004">
      <c r="A84" s="51" t="s">
        <v>60</v>
      </c>
      <c r="B84" s="51"/>
      <c r="C84" s="50" t="s">
        <v>208</v>
      </c>
      <c r="D84" s="50" t="str">
        <f t="shared" ca="1" si="18"/>
        <v>\\(\\quad 5　+　70　÷　7　=　 \\)</v>
      </c>
      <c r="E84" s="50" t="str">
        <f t="shared" ca="1" si="19"/>
        <v>\\(\\quad 495 \\)</v>
      </c>
      <c r="F84" s="50" t="s">
        <v>62</v>
      </c>
      <c r="G84" s="50"/>
      <c r="H84" s="50"/>
      <c r="I84" s="89" t="str">
        <f t="shared" ca="1" si="20"/>
        <v>INSERT INTO math(tangen,question,answer,editor,date,count) VALUES('m2600','\\(\\quad 5　+　70　÷　7　=　 \\)','\\(\\quad 495 \\)','harazono',NOW(),0);</v>
      </c>
      <c r="J84" s="78" t="s">
        <v>229</v>
      </c>
      <c r="L84" s="1">
        <f t="shared" ca="1" si="5"/>
        <v>5</v>
      </c>
      <c r="M84" t="s">
        <v>231</v>
      </c>
      <c r="N84" s="1">
        <f t="shared" ca="1" si="27"/>
        <v>70</v>
      </c>
      <c r="O84" t="s">
        <v>241</v>
      </c>
      <c r="P84" s="1">
        <f t="shared" ca="1" si="7"/>
        <v>7</v>
      </c>
      <c r="Q84" t="s">
        <v>233</v>
      </c>
      <c r="T84" t="s">
        <v>230</v>
      </c>
      <c r="U84" t="s">
        <v>229</v>
      </c>
      <c r="V84" s="1">
        <f t="shared" ca="1" si="25"/>
        <v>495</v>
      </c>
      <c r="W84" t="s">
        <v>230</v>
      </c>
      <c r="X84" t="str">
        <f t="shared" ca="1" si="21"/>
        <v>\\(\\quad 5　+　70　÷　7　=　 \\)</v>
      </c>
      <c r="Y84" t="str">
        <f t="shared" ca="1" si="22"/>
        <v>\\(\\quad 495 \\)</v>
      </c>
      <c r="AA84" s="1">
        <f t="shared" ca="1" si="26"/>
        <v>10</v>
      </c>
    </row>
    <row r="85" spans="1:27" x14ac:dyDescent="0.55000000000000004">
      <c r="A85" s="51" t="s">
        <v>60</v>
      </c>
      <c r="B85" s="51"/>
      <c r="C85" s="50" t="s">
        <v>208</v>
      </c>
      <c r="D85" s="50" t="str">
        <f t="shared" ca="1" si="18"/>
        <v>\\(\\quad 6　+　18　÷　6　=　 \\)</v>
      </c>
      <c r="E85" s="50" t="str">
        <f t="shared" ca="1" si="19"/>
        <v>\\(\\quad 114 \\)</v>
      </c>
      <c r="F85" s="50" t="s">
        <v>62</v>
      </c>
      <c r="G85" s="50"/>
      <c r="H85" s="50"/>
      <c r="I85" s="89" t="str">
        <f t="shared" ca="1" si="20"/>
        <v>INSERT INTO math(tangen,question,answer,editor,date,count) VALUES('m2600','\\(\\quad 6　+　18　÷　6　=　 \\)','\\(\\quad 114 \\)','harazono',NOW(),0);</v>
      </c>
      <c r="J85" s="78" t="s">
        <v>229</v>
      </c>
      <c r="L85" s="1">
        <f t="shared" ca="1" si="5"/>
        <v>6</v>
      </c>
      <c r="M85" t="s">
        <v>231</v>
      </c>
      <c r="N85" s="1">
        <f t="shared" ca="1" si="27"/>
        <v>18</v>
      </c>
      <c r="O85" t="s">
        <v>241</v>
      </c>
      <c r="P85" s="1">
        <f t="shared" ca="1" si="7"/>
        <v>6</v>
      </c>
      <c r="Q85" t="s">
        <v>233</v>
      </c>
      <c r="T85" t="s">
        <v>230</v>
      </c>
      <c r="U85" t="s">
        <v>229</v>
      </c>
      <c r="V85" s="1">
        <f t="shared" ca="1" si="25"/>
        <v>114</v>
      </c>
      <c r="W85" t="s">
        <v>230</v>
      </c>
      <c r="X85" t="str">
        <f t="shared" ca="1" si="21"/>
        <v>\\(\\quad 6　+　18　÷　6　=　 \\)</v>
      </c>
      <c r="Y85" t="str">
        <f t="shared" ca="1" si="22"/>
        <v>\\(\\quad 114 \\)</v>
      </c>
      <c r="AA85" s="1">
        <f t="shared" ca="1" si="26"/>
        <v>3</v>
      </c>
    </row>
    <row r="86" spans="1:27" x14ac:dyDescent="0.55000000000000004">
      <c r="A86" s="51" t="s">
        <v>60</v>
      </c>
      <c r="B86" s="51"/>
      <c r="C86" s="50" t="s">
        <v>208</v>
      </c>
      <c r="D86" s="50" t="str">
        <f t="shared" ca="1" si="18"/>
        <v>\\(\\quad 3　+　40　÷　4　=　 \\)</v>
      </c>
      <c r="E86" s="50" t="str">
        <f t="shared" ca="1" si="19"/>
        <v>\\(\\quad 163 \\)</v>
      </c>
      <c r="F86" s="50" t="s">
        <v>62</v>
      </c>
      <c r="G86" s="50"/>
      <c r="H86" s="50"/>
      <c r="I86" s="89" t="str">
        <f t="shared" ca="1" si="20"/>
        <v>INSERT INTO math(tangen,question,answer,editor,date,count) VALUES('m2600','\\(\\quad 3　+　40　÷　4　=　 \\)','\\(\\quad 163 \\)','harazono',NOW(),0);</v>
      </c>
      <c r="J86" s="78" t="s">
        <v>229</v>
      </c>
      <c r="L86" s="1">
        <f t="shared" ca="1" si="5"/>
        <v>3</v>
      </c>
      <c r="M86" t="s">
        <v>231</v>
      </c>
      <c r="N86" s="1">
        <f t="shared" ca="1" si="27"/>
        <v>40</v>
      </c>
      <c r="O86" t="s">
        <v>241</v>
      </c>
      <c r="P86" s="1">
        <f t="shared" ca="1" si="7"/>
        <v>4</v>
      </c>
      <c r="Q86" t="s">
        <v>233</v>
      </c>
      <c r="T86" t="s">
        <v>230</v>
      </c>
      <c r="U86" t="s">
        <v>229</v>
      </c>
      <c r="V86" s="1">
        <f t="shared" ca="1" si="25"/>
        <v>163</v>
      </c>
      <c r="W86" t="s">
        <v>230</v>
      </c>
      <c r="X86" t="str">
        <f t="shared" ca="1" si="21"/>
        <v>\\(\\quad 3　+　40　÷　4　=　 \\)</v>
      </c>
      <c r="Y86" t="str">
        <f t="shared" ca="1" si="22"/>
        <v>\\(\\quad 163 \\)</v>
      </c>
      <c r="AA86" s="1">
        <f t="shared" ca="1" si="26"/>
        <v>10</v>
      </c>
    </row>
    <row r="87" spans="1:27" x14ac:dyDescent="0.55000000000000004">
      <c r="A87" s="51" t="s">
        <v>60</v>
      </c>
      <c r="B87" s="51"/>
      <c r="C87" s="50" t="s">
        <v>208</v>
      </c>
      <c r="D87" s="50" t="str">
        <f t="shared" ca="1" si="18"/>
        <v>\\(\\quad 8　+　30　÷　10　=　 \\)</v>
      </c>
      <c r="E87" s="50" t="str">
        <f t="shared" ca="1" si="19"/>
        <v>\\(\\quad 308 \\)</v>
      </c>
      <c r="F87" s="50" t="s">
        <v>62</v>
      </c>
      <c r="G87" s="50"/>
      <c r="H87" s="50"/>
      <c r="I87" s="89" t="str">
        <f t="shared" ca="1" si="20"/>
        <v>INSERT INTO math(tangen,question,answer,editor,date,count) VALUES('m2600','\\(\\quad 8　+　30　÷　10　=　 \\)','\\(\\quad 308 \\)','harazono',NOW(),0);</v>
      </c>
      <c r="J87" s="78" t="s">
        <v>229</v>
      </c>
      <c r="L87" s="1">
        <f t="shared" ca="1" si="5"/>
        <v>8</v>
      </c>
      <c r="M87" t="s">
        <v>231</v>
      </c>
      <c r="N87" s="1">
        <f t="shared" ca="1" si="27"/>
        <v>30</v>
      </c>
      <c r="O87" t="s">
        <v>241</v>
      </c>
      <c r="P87" s="1">
        <f t="shared" ca="1" si="7"/>
        <v>10</v>
      </c>
      <c r="Q87" t="s">
        <v>233</v>
      </c>
      <c r="T87" t="s">
        <v>230</v>
      </c>
      <c r="U87" t="s">
        <v>229</v>
      </c>
      <c r="V87" s="1">
        <f t="shared" ca="1" si="25"/>
        <v>308</v>
      </c>
      <c r="W87" t="s">
        <v>230</v>
      </c>
      <c r="X87" t="str">
        <f t="shared" ca="1" si="21"/>
        <v>\\(\\quad 8　+　30　÷　10　=　 \\)</v>
      </c>
      <c r="Y87" t="str">
        <f t="shared" ca="1" si="22"/>
        <v>\\(\\quad 308 \\)</v>
      </c>
      <c r="AA87" s="1">
        <f t="shared" ca="1" si="26"/>
        <v>3</v>
      </c>
    </row>
    <row r="88" spans="1:27" x14ac:dyDescent="0.55000000000000004">
      <c r="A88" s="51" t="s">
        <v>60</v>
      </c>
      <c r="B88" s="51"/>
      <c r="C88" s="50" t="s">
        <v>208</v>
      </c>
      <c r="D88" s="50" t="str">
        <f t="shared" ca="1" si="18"/>
        <v>\\(\\quad 8　+　5　÷　1　=　 \\)</v>
      </c>
      <c r="E88" s="50" t="str">
        <f t="shared" ca="1" si="19"/>
        <v>\\(\\quad 13 \\)</v>
      </c>
      <c r="F88" s="50" t="s">
        <v>62</v>
      </c>
      <c r="G88" s="50"/>
      <c r="H88" s="50"/>
      <c r="I88" s="89" t="str">
        <f t="shared" ca="1" si="20"/>
        <v>INSERT INTO math(tangen,question,answer,editor,date,count) VALUES('m2600','\\(\\quad 8　+　5　÷　1　=　 \\)','\\(\\quad 13 \\)','harazono',NOW(),0);</v>
      </c>
      <c r="J88" s="78" t="s">
        <v>229</v>
      </c>
      <c r="L88" s="1">
        <f t="shared" ca="1" si="5"/>
        <v>8</v>
      </c>
      <c r="M88" t="s">
        <v>231</v>
      </c>
      <c r="N88" s="1">
        <f t="shared" ca="1" si="27"/>
        <v>5</v>
      </c>
      <c r="O88" t="s">
        <v>241</v>
      </c>
      <c r="P88" s="1">
        <f t="shared" ca="1" si="7"/>
        <v>1</v>
      </c>
      <c r="Q88" t="s">
        <v>233</v>
      </c>
      <c r="T88" t="s">
        <v>230</v>
      </c>
      <c r="U88" t="s">
        <v>229</v>
      </c>
      <c r="V88" s="1">
        <f t="shared" ca="1" si="25"/>
        <v>13</v>
      </c>
      <c r="W88" t="s">
        <v>230</v>
      </c>
      <c r="X88" t="str">
        <f t="shared" ca="1" si="21"/>
        <v>\\(\\quad 8　+　5　÷　1　=　 \\)</v>
      </c>
      <c r="Y88" t="str">
        <f t="shared" ca="1" si="22"/>
        <v>\\(\\quad 13 \\)</v>
      </c>
      <c r="AA88" s="1">
        <f t="shared" ca="1" si="26"/>
        <v>5</v>
      </c>
    </row>
    <row r="89" spans="1:27" x14ac:dyDescent="0.55000000000000004">
      <c r="A89" s="51" t="s">
        <v>60</v>
      </c>
      <c r="B89" s="51"/>
      <c r="C89" s="50" t="s">
        <v>208</v>
      </c>
      <c r="D89" s="50" t="str">
        <f t="shared" ca="1" si="18"/>
        <v>\\(\\quad 8　+　12　÷　3　=　 \\)</v>
      </c>
      <c r="E89" s="50" t="str">
        <f t="shared" ca="1" si="19"/>
        <v>\\(\\quad 44 \\)</v>
      </c>
      <c r="F89" s="50" t="s">
        <v>62</v>
      </c>
      <c r="G89" s="50"/>
      <c r="H89" s="50"/>
      <c r="I89" s="89" t="str">
        <f t="shared" ca="1" si="20"/>
        <v>INSERT INTO math(tangen,question,answer,editor,date,count) VALUES('m2600','\\(\\quad 8　+　12　÷　3　=　 \\)','\\(\\quad 44 \\)','harazono',NOW(),0);</v>
      </c>
      <c r="J89" s="78" t="s">
        <v>229</v>
      </c>
      <c r="L89" s="1">
        <f t="shared" ca="1" si="5"/>
        <v>8</v>
      </c>
      <c r="M89" t="s">
        <v>231</v>
      </c>
      <c r="N89" s="1">
        <f t="shared" ca="1" si="27"/>
        <v>12</v>
      </c>
      <c r="O89" t="s">
        <v>241</v>
      </c>
      <c r="P89" s="1">
        <f t="shared" ca="1" si="7"/>
        <v>3</v>
      </c>
      <c r="Q89" t="s">
        <v>233</v>
      </c>
      <c r="T89" t="s">
        <v>230</v>
      </c>
      <c r="U89" t="s">
        <v>229</v>
      </c>
      <c r="V89" s="1">
        <f t="shared" ca="1" si="25"/>
        <v>44</v>
      </c>
      <c r="W89" t="s">
        <v>230</v>
      </c>
      <c r="X89" t="str">
        <f t="shared" ca="1" si="21"/>
        <v>\\(\\quad 8　+　12　÷　3　=　 \\)</v>
      </c>
      <c r="Y89" t="str">
        <f t="shared" ca="1" si="22"/>
        <v>\\(\\quad 44 \\)</v>
      </c>
      <c r="AA89" s="1">
        <f t="shared" ca="1" si="26"/>
        <v>4</v>
      </c>
    </row>
    <row r="90" spans="1:27" x14ac:dyDescent="0.55000000000000004">
      <c r="A90" s="51" t="s">
        <v>60</v>
      </c>
      <c r="B90" s="51"/>
      <c r="C90" s="50" t="s">
        <v>208</v>
      </c>
      <c r="D90" s="50" t="str">
        <f t="shared" ca="1" si="18"/>
        <v>\\(\\quad 9　+　16　÷　8　=　 \\)</v>
      </c>
      <c r="E90" s="50" t="str">
        <f t="shared" ca="1" si="19"/>
        <v>\\(\\quad 137 \\)</v>
      </c>
      <c r="F90" s="50" t="s">
        <v>62</v>
      </c>
      <c r="G90" s="50"/>
      <c r="H90" s="50"/>
      <c r="I90" s="89" t="str">
        <f t="shared" ca="1" si="20"/>
        <v>INSERT INTO math(tangen,question,answer,editor,date,count) VALUES('m2600','\\(\\quad 9　+　16　÷　8　=　 \\)','\\(\\quad 137 \\)','harazono',NOW(),0);</v>
      </c>
      <c r="J90" s="78" t="s">
        <v>229</v>
      </c>
      <c r="L90" s="1">
        <f t="shared" ca="1" si="5"/>
        <v>9</v>
      </c>
      <c r="M90" t="s">
        <v>231</v>
      </c>
      <c r="N90" s="1">
        <f t="shared" ca="1" si="27"/>
        <v>16</v>
      </c>
      <c r="O90" t="s">
        <v>241</v>
      </c>
      <c r="P90" s="1">
        <f t="shared" ca="1" si="7"/>
        <v>8</v>
      </c>
      <c r="Q90" t="s">
        <v>233</v>
      </c>
      <c r="T90" t="s">
        <v>230</v>
      </c>
      <c r="U90" t="s">
        <v>229</v>
      </c>
      <c r="V90" s="1">
        <f t="shared" ca="1" si="25"/>
        <v>137</v>
      </c>
      <c r="W90" t="s">
        <v>230</v>
      </c>
      <c r="X90" t="str">
        <f t="shared" ca="1" si="21"/>
        <v>\\(\\quad 9　+　16　÷　8　=　 \\)</v>
      </c>
      <c r="Y90" t="str">
        <f t="shared" ca="1" si="22"/>
        <v>\\(\\quad 137 \\)</v>
      </c>
      <c r="AA90" s="1">
        <f t="shared" ca="1" si="26"/>
        <v>2</v>
      </c>
    </row>
    <row r="91" spans="1:27" x14ac:dyDescent="0.55000000000000004">
      <c r="A91" s="51" t="s">
        <v>60</v>
      </c>
      <c r="B91" s="51"/>
      <c r="C91" s="50" t="s">
        <v>208</v>
      </c>
      <c r="D91" s="50" t="str">
        <f t="shared" ca="1" si="18"/>
        <v>\\(\\quad 1　+　4　÷　1　=　 \\)</v>
      </c>
      <c r="E91" s="50" t="str">
        <f t="shared" ca="1" si="19"/>
        <v>\\(\\quad 5 \\)</v>
      </c>
      <c r="F91" s="50" t="s">
        <v>62</v>
      </c>
      <c r="G91" s="50"/>
      <c r="H91" s="50"/>
      <c r="I91" s="89" t="str">
        <f t="shared" ca="1" si="20"/>
        <v>INSERT INTO math(tangen,question,answer,editor,date,count) VALUES('m2600','\\(\\quad 1　+　4　÷　1　=　 \\)','\\(\\quad 5 \\)','harazono',NOW(),0);</v>
      </c>
      <c r="J91" s="78" t="s">
        <v>229</v>
      </c>
      <c r="L91" s="1">
        <f t="shared" ca="1" si="5"/>
        <v>1</v>
      </c>
      <c r="M91" t="s">
        <v>231</v>
      </c>
      <c r="N91" s="1">
        <f t="shared" ca="1" si="27"/>
        <v>4</v>
      </c>
      <c r="O91" t="s">
        <v>241</v>
      </c>
      <c r="P91" s="1">
        <f t="shared" ca="1" si="7"/>
        <v>1</v>
      </c>
      <c r="Q91" t="s">
        <v>233</v>
      </c>
      <c r="T91" t="s">
        <v>230</v>
      </c>
      <c r="U91" t="s">
        <v>229</v>
      </c>
      <c r="V91" s="1">
        <f t="shared" ca="1" si="25"/>
        <v>5</v>
      </c>
      <c r="W91" t="s">
        <v>230</v>
      </c>
      <c r="X91" t="str">
        <f t="shared" ca="1" si="21"/>
        <v>\\(\\quad 1　+　4　÷　1　=　 \\)</v>
      </c>
      <c r="Y91" t="str">
        <f t="shared" ca="1" si="22"/>
        <v>\\(\\quad 5 \\)</v>
      </c>
      <c r="AA91" s="1">
        <f t="shared" ca="1" si="26"/>
        <v>4</v>
      </c>
    </row>
    <row r="92" spans="1:27" x14ac:dyDescent="0.55000000000000004">
      <c r="A92" s="51" t="s">
        <v>60</v>
      </c>
      <c r="B92" s="51"/>
      <c r="C92" s="50" t="s">
        <v>208</v>
      </c>
      <c r="D92" s="50" t="str">
        <f t="shared" ca="1" si="18"/>
        <v>\\(\\quad 5　+　56　÷　7　=　 \\)</v>
      </c>
      <c r="E92" s="50" t="str">
        <f t="shared" ca="1" si="19"/>
        <v>\\(\\quad 397 \\)</v>
      </c>
      <c r="F92" s="50" t="s">
        <v>62</v>
      </c>
      <c r="G92" s="50"/>
      <c r="H92" s="50"/>
      <c r="I92" s="89" t="str">
        <f t="shared" ca="1" si="20"/>
        <v>INSERT INTO math(tangen,question,answer,editor,date,count) VALUES('m2600','\\(\\quad 5　+　56　÷　7　=　 \\)','\\(\\quad 397 \\)','harazono',NOW(),0);</v>
      </c>
      <c r="J92" s="78" t="s">
        <v>229</v>
      </c>
      <c r="L92" s="1">
        <f t="shared" ca="1" si="5"/>
        <v>5</v>
      </c>
      <c r="M92" t="s">
        <v>231</v>
      </c>
      <c r="N92" s="1">
        <f t="shared" ca="1" si="27"/>
        <v>56</v>
      </c>
      <c r="O92" t="s">
        <v>241</v>
      </c>
      <c r="P92" s="1">
        <f t="shared" ca="1" si="7"/>
        <v>7</v>
      </c>
      <c r="Q92" t="s">
        <v>233</v>
      </c>
      <c r="T92" t="s">
        <v>230</v>
      </c>
      <c r="U92" t="s">
        <v>229</v>
      </c>
      <c r="V92" s="1">
        <f t="shared" ca="1" si="25"/>
        <v>397</v>
      </c>
      <c r="W92" t="s">
        <v>230</v>
      </c>
      <c r="X92" t="str">
        <f t="shared" ca="1" si="21"/>
        <v>\\(\\quad 5　+　56　÷　7　=　 \\)</v>
      </c>
      <c r="Y92" t="str">
        <f t="shared" ca="1" si="22"/>
        <v>\\(\\quad 397 \\)</v>
      </c>
      <c r="AA92" s="1">
        <f t="shared" ca="1" si="26"/>
        <v>8</v>
      </c>
    </row>
    <row r="93" spans="1:27" x14ac:dyDescent="0.55000000000000004">
      <c r="A93" s="51" t="s">
        <v>60</v>
      </c>
      <c r="B93" s="51"/>
      <c r="C93" s="50" t="s">
        <v>208</v>
      </c>
      <c r="D93" s="50" t="str">
        <f t="shared" ca="1" si="18"/>
        <v>\\(\\quad 8　+　25　÷　5　=　 \\)</v>
      </c>
      <c r="E93" s="50" t="str">
        <f t="shared" ca="1" si="19"/>
        <v>\\(\\quad 133 \\)</v>
      </c>
      <c r="F93" s="50" t="s">
        <v>62</v>
      </c>
      <c r="G93" s="50"/>
      <c r="H93" s="50"/>
      <c r="I93" s="89" t="str">
        <f t="shared" ca="1" si="20"/>
        <v>INSERT INTO math(tangen,question,answer,editor,date,count) VALUES('m2600','\\(\\quad 8　+　25　÷　5　=　 \\)','\\(\\quad 133 \\)','harazono',NOW(),0);</v>
      </c>
      <c r="J93" s="78" t="s">
        <v>229</v>
      </c>
      <c r="L93" s="1">
        <f t="shared" ca="1" si="5"/>
        <v>8</v>
      </c>
      <c r="M93" t="s">
        <v>231</v>
      </c>
      <c r="N93" s="1">
        <f t="shared" ca="1" si="27"/>
        <v>25</v>
      </c>
      <c r="O93" t="s">
        <v>241</v>
      </c>
      <c r="P93" s="1">
        <f t="shared" ca="1" si="7"/>
        <v>5</v>
      </c>
      <c r="Q93" t="s">
        <v>233</v>
      </c>
      <c r="T93" t="s">
        <v>230</v>
      </c>
      <c r="U93" t="s">
        <v>229</v>
      </c>
      <c r="V93" s="1">
        <f t="shared" ca="1" si="25"/>
        <v>133</v>
      </c>
      <c r="W93" t="s">
        <v>230</v>
      </c>
      <c r="X93" t="str">
        <f t="shared" ca="1" si="21"/>
        <v>\\(\\quad 8　+　25　÷　5　=　 \\)</v>
      </c>
      <c r="Y93" t="str">
        <f t="shared" ca="1" si="22"/>
        <v>\\(\\quad 133 \\)</v>
      </c>
      <c r="AA93" s="1">
        <f t="shared" ca="1" si="26"/>
        <v>5</v>
      </c>
    </row>
    <row r="94" spans="1:27" x14ac:dyDescent="0.55000000000000004">
      <c r="A94" s="51" t="s">
        <v>60</v>
      </c>
      <c r="B94" s="51"/>
      <c r="C94" s="50" t="s">
        <v>208</v>
      </c>
      <c r="D94" s="50" t="str">
        <f t="shared" ca="1" si="18"/>
        <v>\\(\\quad 8　+　7　÷　1　=　 \\)</v>
      </c>
      <c r="E94" s="50" t="str">
        <f t="shared" ca="1" si="19"/>
        <v>\\(\\quad 15 \\)</v>
      </c>
      <c r="F94" s="50" t="s">
        <v>62</v>
      </c>
      <c r="G94" s="50"/>
      <c r="H94" s="50"/>
      <c r="I94" s="89" t="str">
        <f t="shared" ca="1" si="20"/>
        <v>INSERT INTO math(tangen,question,answer,editor,date,count) VALUES('m2600','\\(\\quad 8　+　7　÷　1　=　 \\)','\\(\\quad 15 \\)','harazono',NOW(),0);</v>
      </c>
      <c r="J94" s="78" t="s">
        <v>229</v>
      </c>
      <c r="L94" s="1">
        <f t="shared" ca="1" si="5"/>
        <v>8</v>
      </c>
      <c r="M94" t="s">
        <v>231</v>
      </c>
      <c r="N94" s="1">
        <f ca="1">P94*AA94</f>
        <v>7</v>
      </c>
      <c r="O94" t="s">
        <v>241</v>
      </c>
      <c r="P94" s="1">
        <f t="shared" ca="1" si="7"/>
        <v>1</v>
      </c>
      <c r="Q94" t="s">
        <v>233</v>
      </c>
      <c r="T94" t="s">
        <v>230</v>
      </c>
      <c r="U94" t="s">
        <v>229</v>
      </c>
      <c r="V94" s="1">
        <f t="shared" ca="1" si="25"/>
        <v>15</v>
      </c>
      <c r="W94" t="s">
        <v>230</v>
      </c>
      <c r="X94" t="str">
        <f t="shared" ca="1" si="21"/>
        <v>\\(\\quad 8　+　7　÷　1　=　 \\)</v>
      </c>
      <c r="Y94" t="str">
        <f t="shared" ca="1" si="22"/>
        <v>\\(\\quad 15 \\)</v>
      </c>
      <c r="AA94" s="1">
        <f t="shared" ca="1" si="26"/>
        <v>7</v>
      </c>
    </row>
    <row r="95" spans="1:27" x14ac:dyDescent="0.55000000000000004">
      <c r="A95" s="51" t="s">
        <v>60</v>
      </c>
      <c r="B95" s="51"/>
      <c r="C95" s="50" t="s">
        <v>208</v>
      </c>
      <c r="D95" s="50" t="str">
        <f t="shared" ca="1" si="18"/>
        <v>\\(\\quad 3　+　81　÷　9　=　 \\)</v>
      </c>
      <c r="E95" s="50" t="str">
        <f t="shared" ca="1" si="19"/>
        <v>\\(\\quad 732 \\)</v>
      </c>
      <c r="F95" s="50" t="s">
        <v>62</v>
      </c>
      <c r="G95" s="50"/>
      <c r="H95" s="50"/>
      <c r="I95" s="89" t="str">
        <f t="shared" ca="1" si="20"/>
        <v>INSERT INTO math(tangen,question,answer,editor,date,count) VALUES('m2600','\\(\\quad 3　+　81　÷　9　=　 \\)','\\(\\quad 732 \\)','harazono',NOW(),0);</v>
      </c>
      <c r="J95" s="78" t="s">
        <v>229</v>
      </c>
      <c r="L95" s="1">
        <f t="shared" ca="1" si="5"/>
        <v>3</v>
      </c>
      <c r="M95" t="s">
        <v>231</v>
      </c>
      <c r="N95" s="1">
        <f t="shared" ref="N95:N100" ca="1" si="28">P95*AA95</f>
        <v>81</v>
      </c>
      <c r="O95" t="s">
        <v>241</v>
      </c>
      <c r="P95" s="1">
        <f t="shared" ca="1" si="7"/>
        <v>9</v>
      </c>
      <c r="Q95" t="s">
        <v>233</v>
      </c>
      <c r="T95" t="s">
        <v>230</v>
      </c>
      <c r="U95" t="s">
        <v>229</v>
      </c>
      <c r="V95" s="1">
        <f t="shared" ca="1" si="25"/>
        <v>732</v>
      </c>
      <c r="W95" t="s">
        <v>230</v>
      </c>
      <c r="X95" t="str">
        <f t="shared" ca="1" si="21"/>
        <v>\\(\\quad 3　+　81　÷　9　=　 \\)</v>
      </c>
      <c r="Y95" t="str">
        <f t="shared" ca="1" si="22"/>
        <v>\\(\\quad 732 \\)</v>
      </c>
      <c r="AA95" s="1">
        <f t="shared" ca="1" si="26"/>
        <v>9</v>
      </c>
    </row>
    <row r="96" spans="1:27" x14ac:dyDescent="0.55000000000000004">
      <c r="A96" s="51" t="s">
        <v>60</v>
      </c>
      <c r="B96" s="51"/>
      <c r="C96" s="50" t="s">
        <v>208</v>
      </c>
      <c r="D96" s="50" t="str">
        <f t="shared" ca="1" si="18"/>
        <v>\\(\\quad 8　+　18　÷　3　=　 \\)</v>
      </c>
      <c r="E96" s="50" t="str">
        <f t="shared" ca="1" si="19"/>
        <v>\\(\\quad 62 \\)</v>
      </c>
      <c r="F96" s="50" t="s">
        <v>62</v>
      </c>
      <c r="G96" s="50"/>
      <c r="H96" s="50"/>
      <c r="I96" s="89" t="str">
        <f t="shared" ca="1" si="20"/>
        <v>INSERT INTO math(tangen,question,answer,editor,date,count) VALUES('m2600','\\(\\quad 8　+　18　÷　3　=　 \\)','\\(\\quad 62 \\)','harazono',NOW(),0);</v>
      </c>
      <c r="J96" s="78" t="s">
        <v>229</v>
      </c>
      <c r="L96" s="1">
        <f t="shared" ca="1" si="5"/>
        <v>8</v>
      </c>
      <c r="M96" t="s">
        <v>231</v>
      </c>
      <c r="N96" s="1">
        <f t="shared" ca="1" si="28"/>
        <v>18</v>
      </c>
      <c r="O96" t="s">
        <v>241</v>
      </c>
      <c r="P96" s="1">
        <f t="shared" ca="1" si="7"/>
        <v>3</v>
      </c>
      <c r="Q96" t="s">
        <v>233</v>
      </c>
      <c r="T96" t="s">
        <v>230</v>
      </c>
      <c r="U96" t="s">
        <v>229</v>
      </c>
      <c r="V96" s="1">
        <f t="shared" ca="1" si="25"/>
        <v>62</v>
      </c>
      <c r="W96" t="s">
        <v>230</v>
      </c>
      <c r="X96" t="str">
        <f t="shared" ca="1" si="21"/>
        <v>\\(\\quad 8　+　18　÷　3　=　 \\)</v>
      </c>
      <c r="Y96" t="str">
        <f t="shared" ca="1" si="22"/>
        <v>\\(\\quad 62 \\)</v>
      </c>
      <c r="AA96" s="1">
        <f t="shared" ca="1" si="26"/>
        <v>6</v>
      </c>
    </row>
    <row r="97" spans="1:27" x14ac:dyDescent="0.55000000000000004">
      <c r="A97" s="51" t="s">
        <v>60</v>
      </c>
      <c r="B97" s="51"/>
      <c r="C97" s="50" t="s">
        <v>208</v>
      </c>
      <c r="D97" s="50" t="str">
        <f t="shared" ca="1" si="18"/>
        <v>\\(\\quad 5　+　9　÷　3　=　 \\)</v>
      </c>
      <c r="E97" s="50" t="str">
        <f t="shared" ca="1" si="19"/>
        <v>\\(\\quad 32 \\)</v>
      </c>
      <c r="F97" s="50" t="s">
        <v>62</v>
      </c>
      <c r="G97" s="50"/>
      <c r="H97" s="50"/>
      <c r="I97" s="89" t="str">
        <f t="shared" ca="1" si="20"/>
        <v>INSERT INTO math(tangen,question,answer,editor,date,count) VALUES('m2600','\\(\\quad 5　+　9　÷　3　=　 \\)','\\(\\quad 32 \\)','harazono',NOW(),0);</v>
      </c>
      <c r="J97" s="78" t="s">
        <v>229</v>
      </c>
      <c r="L97" s="1">
        <f t="shared" ca="1" si="5"/>
        <v>5</v>
      </c>
      <c r="M97" t="s">
        <v>231</v>
      </c>
      <c r="N97" s="1">
        <f t="shared" ca="1" si="28"/>
        <v>9</v>
      </c>
      <c r="O97" t="s">
        <v>241</v>
      </c>
      <c r="P97" s="1">
        <f t="shared" ca="1" si="7"/>
        <v>3</v>
      </c>
      <c r="Q97" t="s">
        <v>233</v>
      </c>
      <c r="T97" t="s">
        <v>230</v>
      </c>
      <c r="U97" t="s">
        <v>229</v>
      </c>
      <c r="V97" s="1">
        <f t="shared" ca="1" si="25"/>
        <v>32</v>
      </c>
      <c r="W97" t="s">
        <v>230</v>
      </c>
      <c r="X97" t="str">
        <f t="shared" ca="1" si="21"/>
        <v>\\(\\quad 5　+　9　÷　3　=　 \\)</v>
      </c>
      <c r="Y97" t="str">
        <f t="shared" ca="1" si="22"/>
        <v>\\(\\quad 32 \\)</v>
      </c>
      <c r="AA97" s="1">
        <f t="shared" ca="1" si="26"/>
        <v>3</v>
      </c>
    </row>
    <row r="98" spans="1:27" x14ac:dyDescent="0.55000000000000004">
      <c r="A98" s="51" t="s">
        <v>60</v>
      </c>
      <c r="B98" s="51"/>
      <c r="C98" s="50" t="s">
        <v>208</v>
      </c>
      <c r="D98" s="50" t="str">
        <f t="shared" ca="1" si="18"/>
        <v>\\(\\quad 2　+　24　÷　4　=　 \\)</v>
      </c>
      <c r="E98" s="50" t="str">
        <f t="shared" ca="1" si="19"/>
        <v>\\(\\quad 98 \\)</v>
      </c>
      <c r="F98" s="50" t="s">
        <v>62</v>
      </c>
      <c r="G98" s="50"/>
      <c r="H98" s="50"/>
      <c r="I98" s="89" t="str">
        <f t="shared" ca="1" si="20"/>
        <v>INSERT INTO math(tangen,question,answer,editor,date,count) VALUES('m2600','\\(\\quad 2　+　24　÷　4　=　 \\)','\\(\\quad 98 \\)','harazono',NOW(),0);</v>
      </c>
      <c r="J98" s="78" t="s">
        <v>229</v>
      </c>
      <c r="L98" s="1">
        <f t="shared" ca="1" si="5"/>
        <v>2</v>
      </c>
      <c r="M98" t="s">
        <v>231</v>
      </c>
      <c r="N98" s="1">
        <f t="shared" ca="1" si="28"/>
        <v>24</v>
      </c>
      <c r="O98" t="s">
        <v>241</v>
      </c>
      <c r="P98" s="1">
        <f t="shared" ca="1" si="7"/>
        <v>4</v>
      </c>
      <c r="Q98" t="s">
        <v>233</v>
      </c>
      <c r="T98" t="s">
        <v>230</v>
      </c>
      <c r="U98" t="s">
        <v>229</v>
      </c>
      <c r="V98" s="1">
        <f t="shared" ca="1" si="25"/>
        <v>98</v>
      </c>
      <c r="W98" t="s">
        <v>230</v>
      </c>
      <c r="X98" t="str">
        <f t="shared" ca="1" si="21"/>
        <v>\\(\\quad 2　+　24　÷　4　=　 \\)</v>
      </c>
      <c r="Y98" t="str">
        <f t="shared" ca="1" si="22"/>
        <v>\\(\\quad 98 \\)</v>
      </c>
      <c r="AA98" s="1">
        <f t="shared" ca="1" si="26"/>
        <v>6</v>
      </c>
    </row>
    <row r="99" spans="1:27" x14ac:dyDescent="0.55000000000000004">
      <c r="A99" s="51" t="s">
        <v>60</v>
      </c>
      <c r="B99" s="51"/>
      <c r="C99" s="50" t="s">
        <v>208</v>
      </c>
      <c r="D99" s="50" t="str">
        <f t="shared" ca="1" si="18"/>
        <v>\\(\\quad 5　+　36　÷　4　=　 \\)</v>
      </c>
      <c r="E99" s="50" t="str">
        <f t="shared" ca="1" si="19"/>
        <v>\\(\\quad 149 \\)</v>
      </c>
      <c r="F99" s="50" t="s">
        <v>62</v>
      </c>
      <c r="G99" s="50"/>
      <c r="H99" s="50"/>
      <c r="I99" s="89" t="str">
        <f t="shared" ca="1" si="20"/>
        <v>INSERT INTO math(tangen,question,answer,editor,date,count) VALUES('m2600','\\(\\quad 5　+　36　÷　4　=　 \\)','\\(\\quad 149 \\)','harazono',NOW(),0);</v>
      </c>
      <c r="J99" s="78" t="s">
        <v>229</v>
      </c>
      <c r="L99" s="1">
        <f t="shared" ca="1" si="5"/>
        <v>5</v>
      </c>
      <c r="M99" t="s">
        <v>231</v>
      </c>
      <c r="N99" s="1">
        <f t="shared" ca="1" si="28"/>
        <v>36</v>
      </c>
      <c r="O99" t="s">
        <v>241</v>
      </c>
      <c r="P99" s="1">
        <f t="shared" ca="1" si="7"/>
        <v>4</v>
      </c>
      <c r="Q99" t="s">
        <v>233</v>
      </c>
      <c r="T99" t="s">
        <v>230</v>
      </c>
      <c r="U99" t="s">
        <v>229</v>
      </c>
      <c r="V99" s="1">
        <f t="shared" ca="1" si="25"/>
        <v>149</v>
      </c>
      <c r="W99" t="s">
        <v>230</v>
      </c>
      <c r="X99" t="str">
        <f t="shared" ca="1" si="21"/>
        <v>\\(\\quad 5　+　36　÷　4　=　 \\)</v>
      </c>
      <c r="Y99" t="str">
        <f t="shared" ca="1" si="22"/>
        <v>\\(\\quad 149 \\)</v>
      </c>
      <c r="AA99" s="1">
        <f t="shared" ca="1" si="26"/>
        <v>9</v>
      </c>
    </row>
    <row r="100" spans="1:27" x14ac:dyDescent="0.55000000000000004">
      <c r="A100" s="51" t="s">
        <v>60</v>
      </c>
      <c r="B100" s="51"/>
      <c r="C100" s="50" t="s">
        <v>208</v>
      </c>
      <c r="D100" s="50" t="str">
        <f t="shared" ca="1" si="18"/>
        <v>\\(\\quad 5　+　27　÷　3　=　 \\)</v>
      </c>
      <c r="E100" s="50" t="str">
        <f t="shared" ca="1" si="19"/>
        <v>\\(\\quad 86 \\)</v>
      </c>
      <c r="F100" s="50" t="s">
        <v>62</v>
      </c>
      <c r="G100" s="50"/>
      <c r="H100" s="50"/>
      <c r="I100" s="89" t="str">
        <f t="shared" ca="1" si="20"/>
        <v>INSERT INTO math(tangen,question,answer,editor,date,count) VALUES('m2600','\\(\\quad 5　+　27　÷　3　=　 \\)','\\(\\quad 86 \\)','harazono',NOW(),0);</v>
      </c>
      <c r="J100" s="78" t="s">
        <v>229</v>
      </c>
      <c r="L100" s="1">
        <f t="shared" ca="1" si="5"/>
        <v>5</v>
      </c>
      <c r="M100" t="s">
        <v>231</v>
      </c>
      <c r="N100" s="1">
        <f t="shared" ca="1" si="28"/>
        <v>27</v>
      </c>
      <c r="O100" t="s">
        <v>241</v>
      </c>
      <c r="P100" s="1">
        <f t="shared" ca="1" si="7"/>
        <v>3</v>
      </c>
      <c r="Q100" t="s">
        <v>233</v>
      </c>
      <c r="T100" t="s">
        <v>230</v>
      </c>
      <c r="U100" t="s">
        <v>229</v>
      </c>
      <c r="V100" s="1">
        <f t="shared" ca="1" si="25"/>
        <v>86</v>
      </c>
      <c r="W100" t="s">
        <v>230</v>
      </c>
      <c r="X100" t="str">
        <f t="shared" ca="1" si="21"/>
        <v>\\(\\quad 5　+　27　÷　3　=　 \\)</v>
      </c>
      <c r="Y100" t="str">
        <f t="shared" ca="1" si="22"/>
        <v>\\(\\quad 86 \\)</v>
      </c>
      <c r="AA100" s="1">
        <f t="shared" ca="1" si="26"/>
        <v>9</v>
      </c>
    </row>
    <row r="101" spans="1:27" x14ac:dyDescent="0.55000000000000004">
      <c r="A101" s="51" t="s">
        <v>60</v>
      </c>
      <c r="B101" s="51"/>
      <c r="C101" s="50" t="s">
        <v>208</v>
      </c>
      <c r="D101" s="50" t="str">
        <f t="shared" ca="1" si="18"/>
        <v>\\(\\quad 3　+　24　÷　3　=　 \\)</v>
      </c>
      <c r="E101" s="50" t="str">
        <f t="shared" ca="1" si="19"/>
        <v>\\(\\quad 75 \\)</v>
      </c>
      <c r="F101" s="50" t="s">
        <v>62</v>
      </c>
      <c r="G101" s="50"/>
      <c r="H101" s="50"/>
      <c r="I101" s="89" t="str">
        <f t="shared" ca="1" si="20"/>
        <v>INSERT INTO math(tangen,question,answer,editor,date,count) VALUES('m2600','\\(\\quad 3　+　24　÷　3　=　 \\)','\\(\\quad 75 \\)','harazono',NOW(),0);</v>
      </c>
      <c r="J101" s="78" t="s">
        <v>229</v>
      </c>
      <c r="L101" s="1">
        <f t="shared" ca="1" si="5"/>
        <v>3</v>
      </c>
      <c r="M101" t="s">
        <v>231</v>
      </c>
      <c r="N101" s="1">
        <f ca="1">P101*AA101</f>
        <v>24</v>
      </c>
      <c r="O101" t="s">
        <v>241</v>
      </c>
      <c r="P101" s="1">
        <f t="shared" ca="1" si="7"/>
        <v>3</v>
      </c>
      <c r="Q101" t="s">
        <v>233</v>
      </c>
      <c r="T101" t="s">
        <v>230</v>
      </c>
      <c r="U101" t="s">
        <v>229</v>
      </c>
      <c r="V101" s="1">
        <f t="shared" ca="1" si="25"/>
        <v>75</v>
      </c>
      <c r="W101" t="s">
        <v>230</v>
      </c>
      <c r="X101" t="str">
        <f t="shared" ca="1" si="21"/>
        <v>\\(\\quad 3　+　24　÷　3　=　 \\)</v>
      </c>
      <c r="Y101" t="str">
        <f t="shared" ca="1" si="22"/>
        <v>\\(\\quad 75 \\)</v>
      </c>
      <c r="AA101" s="1">
        <f t="shared" ca="1" si="26"/>
        <v>8</v>
      </c>
    </row>
    <row r="102" spans="1:27" x14ac:dyDescent="0.55000000000000004">
      <c r="A102" s="51" t="s">
        <v>60</v>
      </c>
      <c r="B102" s="51"/>
      <c r="C102" s="50" t="s">
        <v>208</v>
      </c>
      <c r="D102" s="50" t="str">
        <f t="shared" ca="1" si="18"/>
        <v>\\(\\quad 7　+　2　×　4　－　2　=　 \\)</v>
      </c>
      <c r="E102" s="50" t="str">
        <f t="shared" ca="1" si="19"/>
        <v>\\(\\quad 13 \\)</v>
      </c>
      <c r="F102" s="50" t="s">
        <v>62</v>
      </c>
      <c r="G102" s="50"/>
      <c r="H102" s="50"/>
      <c r="I102" s="89" t="str">
        <f t="shared" ca="1" si="20"/>
        <v>INSERT INTO math(tangen,question,answer,editor,date,count) VALUES('m2600','\\(\\quad 7　+　2　×　4　－　2　=　 \\)','\\(\\quad 13 \\)','harazono',NOW(),0);</v>
      </c>
      <c r="J102" s="78" t="s">
        <v>229</v>
      </c>
      <c r="L102" s="1">
        <f t="shared" ca="1" si="5"/>
        <v>7</v>
      </c>
      <c r="M102" t="s">
        <v>231</v>
      </c>
      <c r="N102" s="1">
        <f t="shared" ref="N102:R123" ca="1" si="29">RANDBETWEEN(1,10)</f>
        <v>2</v>
      </c>
      <c r="O102" t="s">
        <v>238</v>
      </c>
      <c r="P102" s="1">
        <f t="shared" ca="1" si="7"/>
        <v>4</v>
      </c>
      <c r="Q102" t="s">
        <v>236</v>
      </c>
      <c r="R102" s="1">
        <f ca="1">RANDBETWEEN(1,P102)</f>
        <v>2</v>
      </c>
      <c r="S102" t="s">
        <v>233</v>
      </c>
      <c r="T102" t="s">
        <v>230</v>
      </c>
      <c r="U102" t="s">
        <v>229</v>
      </c>
      <c r="V102" s="1">
        <f ca="1">P102*N102+L102-R102</f>
        <v>13</v>
      </c>
      <c r="W102" t="s">
        <v>230</v>
      </c>
      <c r="X102" t="str">
        <f t="shared" ca="1" si="21"/>
        <v>\\(\\quad 7　+　2　×　4　－　2　=　 \\)</v>
      </c>
      <c r="Y102" t="str">
        <f t="shared" ca="1" si="22"/>
        <v>\\(\\quad 13 \\)</v>
      </c>
    </row>
    <row r="103" spans="1:27" x14ac:dyDescent="0.55000000000000004">
      <c r="A103" s="51" t="s">
        <v>60</v>
      </c>
      <c r="B103" s="51"/>
      <c r="C103" s="50" t="s">
        <v>208</v>
      </c>
      <c r="D103" s="50" t="str">
        <f t="shared" ca="1" si="18"/>
        <v>\\(\\quad 3　+　5　×　6　－　5　=　 \\)</v>
      </c>
      <c r="E103" s="50" t="str">
        <f t="shared" ca="1" si="19"/>
        <v>\\(\\quad 28 \\)</v>
      </c>
      <c r="F103" s="50" t="s">
        <v>62</v>
      </c>
      <c r="G103" s="50"/>
      <c r="H103" s="50"/>
      <c r="I103" s="89" t="str">
        <f t="shared" ca="1" si="20"/>
        <v>INSERT INTO math(tangen,question,answer,editor,date,count) VALUES('m2600','\\(\\quad 3　+　5　×　6　－　5　=　 \\)','\\(\\quad 28 \\)','harazono',NOW(),0);</v>
      </c>
      <c r="J103" s="78" t="s">
        <v>229</v>
      </c>
      <c r="L103" s="1">
        <f t="shared" ca="1" si="5"/>
        <v>3</v>
      </c>
      <c r="M103" t="s">
        <v>231</v>
      </c>
      <c r="N103" s="1">
        <f t="shared" ca="1" si="29"/>
        <v>5</v>
      </c>
      <c r="O103" t="s">
        <v>238</v>
      </c>
      <c r="P103" s="1">
        <f t="shared" ca="1" si="7"/>
        <v>6</v>
      </c>
      <c r="Q103" t="s">
        <v>236</v>
      </c>
      <c r="R103" s="1">
        <f t="shared" ref="R103:R114" ca="1" si="30">RANDBETWEEN(1,P103)</f>
        <v>5</v>
      </c>
      <c r="S103" t="s">
        <v>233</v>
      </c>
      <c r="T103" t="s">
        <v>230</v>
      </c>
      <c r="U103" t="s">
        <v>229</v>
      </c>
      <c r="V103" s="1">
        <f t="shared" ref="V103:V114" ca="1" si="31">P103*N103+L103-R103</f>
        <v>28</v>
      </c>
      <c r="W103" t="s">
        <v>230</v>
      </c>
      <c r="X103" t="str">
        <f t="shared" ca="1" si="21"/>
        <v>\\(\\quad 3　+　5　×　6　－　5　=　 \\)</v>
      </c>
      <c r="Y103" t="str">
        <f t="shared" ca="1" si="22"/>
        <v>\\(\\quad 28 \\)</v>
      </c>
    </row>
    <row r="104" spans="1:27" x14ac:dyDescent="0.55000000000000004">
      <c r="A104" s="51" t="s">
        <v>60</v>
      </c>
      <c r="B104" s="51"/>
      <c r="C104" s="50" t="s">
        <v>208</v>
      </c>
      <c r="D104" s="50" t="str">
        <f t="shared" ca="1" si="18"/>
        <v>\\(\\quad 6　+　1　×　9　－　3　=　 \\)</v>
      </c>
      <c r="E104" s="50" t="str">
        <f t="shared" ca="1" si="19"/>
        <v>\\(\\quad 12 \\)</v>
      </c>
      <c r="F104" s="50" t="s">
        <v>62</v>
      </c>
      <c r="G104" s="50"/>
      <c r="H104" s="50"/>
      <c r="I104" s="89" t="str">
        <f t="shared" ca="1" si="20"/>
        <v>INSERT INTO math(tangen,question,answer,editor,date,count) VALUES('m2600','\\(\\quad 6　+　1　×　9　－　3　=　 \\)','\\(\\quad 12 \\)','harazono',NOW(),0);</v>
      </c>
      <c r="J104" s="78" t="s">
        <v>229</v>
      </c>
      <c r="L104" s="1">
        <f t="shared" ca="1" si="5"/>
        <v>6</v>
      </c>
      <c r="M104" t="s">
        <v>231</v>
      </c>
      <c r="N104" s="1">
        <f t="shared" ca="1" si="29"/>
        <v>1</v>
      </c>
      <c r="O104" t="s">
        <v>238</v>
      </c>
      <c r="P104" s="1">
        <f t="shared" ref="P104:P121" ca="1" si="32">RANDBETWEEN(1,10)</f>
        <v>9</v>
      </c>
      <c r="Q104" t="s">
        <v>236</v>
      </c>
      <c r="R104" s="1">
        <f t="shared" ca="1" si="30"/>
        <v>3</v>
      </c>
      <c r="S104" t="s">
        <v>233</v>
      </c>
      <c r="T104" t="s">
        <v>230</v>
      </c>
      <c r="U104" t="s">
        <v>229</v>
      </c>
      <c r="V104" s="1">
        <f t="shared" ca="1" si="31"/>
        <v>12</v>
      </c>
      <c r="W104" t="s">
        <v>230</v>
      </c>
      <c r="X104" t="str">
        <f t="shared" ca="1" si="21"/>
        <v>\\(\\quad 6　+　1　×　9　－　3　=　 \\)</v>
      </c>
      <c r="Y104" t="str">
        <f t="shared" ca="1" si="22"/>
        <v>\\(\\quad 12 \\)</v>
      </c>
    </row>
    <row r="105" spans="1:27" x14ac:dyDescent="0.55000000000000004">
      <c r="A105" s="51" t="s">
        <v>60</v>
      </c>
      <c r="B105" s="51"/>
      <c r="C105" s="50" t="s">
        <v>208</v>
      </c>
      <c r="D105" s="50" t="str">
        <f t="shared" ca="1" si="18"/>
        <v>\\(\\quad 2　+　10　×　7　－　3　=　 \\)</v>
      </c>
      <c r="E105" s="50" t="str">
        <f t="shared" ca="1" si="19"/>
        <v>\\(\\quad 69 \\)</v>
      </c>
      <c r="F105" s="50" t="s">
        <v>62</v>
      </c>
      <c r="G105" s="50"/>
      <c r="H105" s="50"/>
      <c r="I105" s="89" t="str">
        <f t="shared" ca="1" si="20"/>
        <v>INSERT INTO math(tangen,question,answer,editor,date,count) VALUES('m2600','\\(\\quad 2　+　10　×　7　－　3　=　 \\)','\\(\\quad 69 \\)','harazono',NOW(),0);</v>
      </c>
      <c r="J105" s="78" t="s">
        <v>229</v>
      </c>
      <c r="L105" s="1">
        <f t="shared" ca="1" si="5"/>
        <v>2</v>
      </c>
      <c r="M105" t="s">
        <v>231</v>
      </c>
      <c r="N105" s="1">
        <f t="shared" ca="1" si="29"/>
        <v>10</v>
      </c>
      <c r="O105" t="s">
        <v>238</v>
      </c>
      <c r="P105" s="1">
        <f t="shared" ca="1" si="32"/>
        <v>7</v>
      </c>
      <c r="Q105" t="s">
        <v>236</v>
      </c>
      <c r="R105" s="1">
        <f t="shared" ca="1" si="30"/>
        <v>3</v>
      </c>
      <c r="S105" t="s">
        <v>233</v>
      </c>
      <c r="T105" t="s">
        <v>230</v>
      </c>
      <c r="U105" t="s">
        <v>229</v>
      </c>
      <c r="V105" s="1">
        <f t="shared" ca="1" si="31"/>
        <v>69</v>
      </c>
      <c r="W105" t="s">
        <v>230</v>
      </c>
      <c r="X105" t="str">
        <f t="shared" ca="1" si="21"/>
        <v>\\(\\quad 2　+　10　×　7　－　3　=　 \\)</v>
      </c>
      <c r="Y105" t="str">
        <f t="shared" ca="1" si="22"/>
        <v>\\(\\quad 69 \\)</v>
      </c>
    </row>
    <row r="106" spans="1:27" x14ac:dyDescent="0.55000000000000004">
      <c r="A106" s="51" t="s">
        <v>60</v>
      </c>
      <c r="B106" s="51"/>
      <c r="C106" s="50" t="s">
        <v>208</v>
      </c>
      <c r="D106" s="50" t="str">
        <f t="shared" ca="1" si="18"/>
        <v>\\(\\quad 3　+　10　×　6　－　6　=　 \\)</v>
      </c>
      <c r="E106" s="50" t="str">
        <f t="shared" ca="1" si="19"/>
        <v>\\(\\quad 57 \\)</v>
      </c>
      <c r="F106" s="50" t="s">
        <v>62</v>
      </c>
      <c r="G106" s="50"/>
      <c r="H106" s="50"/>
      <c r="I106" s="89" t="str">
        <f t="shared" ca="1" si="20"/>
        <v>INSERT INTO math(tangen,question,answer,editor,date,count) VALUES('m2600','\\(\\quad 3　+　10　×　6　－　6　=　 \\)','\\(\\quad 57 \\)','harazono',NOW(),0);</v>
      </c>
      <c r="J106" s="78" t="s">
        <v>229</v>
      </c>
      <c r="L106" s="1">
        <f t="shared" ca="1" si="5"/>
        <v>3</v>
      </c>
      <c r="M106" t="s">
        <v>231</v>
      </c>
      <c r="N106" s="1">
        <f t="shared" ca="1" si="29"/>
        <v>10</v>
      </c>
      <c r="O106" t="s">
        <v>238</v>
      </c>
      <c r="P106" s="1">
        <f t="shared" ca="1" si="32"/>
        <v>6</v>
      </c>
      <c r="Q106" t="s">
        <v>236</v>
      </c>
      <c r="R106" s="1">
        <f t="shared" ca="1" si="30"/>
        <v>6</v>
      </c>
      <c r="S106" t="s">
        <v>233</v>
      </c>
      <c r="T106" t="s">
        <v>230</v>
      </c>
      <c r="U106" t="s">
        <v>229</v>
      </c>
      <c r="V106" s="1">
        <f t="shared" ca="1" si="31"/>
        <v>57</v>
      </c>
      <c r="W106" t="s">
        <v>230</v>
      </c>
      <c r="X106" t="str">
        <f t="shared" ca="1" si="21"/>
        <v>\\(\\quad 3　+　10　×　6　－　6　=　 \\)</v>
      </c>
      <c r="Y106" t="str">
        <f t="shared" ca="1" si="22"/>
        <v>\\(\\quad 57 \\)</v>
      </c>
    </row>
    <row r="107" spans="1:27" x14ac:dyDescent="0.55000000000000004">
      <c r="A107" s="51" t="s">
        <v>60</v>
      </c>
      <c r="B107" s="51"/>
      <c r="C107" s="50" t="s">
        <v>208</v>
      </c>
      <c r="D107" s="50" t="str">
        <f t="shared" ca="1" si="18"/>
        <v>\\(\\quad 4　+　9　×　1　－　1　=　 \\)</v>
      </c>
      <c r="E107" s="50" t="str">
        <f t="shared" ca="1" si="19"/>
        <v>\\(\\quad 12 \\)</v>
      </c>
      <c r="F107" s="50" t="s">
        <v>62</v>
      </c>
      <c r="G107" s="50"/>
      <c r="H107" s="50"/>
      <c r="I107" s="89" t="str">
        <f t="shared" ca="1" si="20"/>
        <v>INSERT INTO math(tangen,question,answer,editor,date,count) VALUES('m2600','\\(\\quad 4　+　9　×　1　－　1　=　 \\)','\\(\\quad 12 \\)','harazono',NOW(),0);</v>
      </c>
      <c r="J107" s="78" t="s">
        <v>229</v>
      </c>
      <c r="L107" s="1">
        <f t="shared" ca="1" si="5"/>
        <v>4</v>
      </c>
      <c r="M107" t="s">
        <v>231</v>
      </c>
      <c r="N107" s="1">
        <f t="shared" ca="1" si="29"/>
        <v>9</v>
      </c>
      <c r="O107" t="s">
        <v>238</v>
      </c>
      <c r="P107" s="1">
        <f t="shared" ca="1" si="32"/>
        <v>1</v>
      </c>
      <c r="Q107" t="s">
        <v>236</v>
      </c>
      <c r="R107" s="1">
        <f t="shared" ca="1" si="30"/>
        <v>1</v>
      </c>
      <c r="S107" t="s">
        <v>233</v>
      </c>
      <c r="T107" t="s">
        <v>230</v>
      </c>
      <c r="U107" t="s">
        <v>229</v>
      </c>
      <c r="V107" s="1">
        <f t="shared" ca="1" si="31"/>
        <v>12</v>
      </c>
      <c r="W107" t="s">
        <v>230</v>
      </c>
      <c r="X107" t="str">
        <f t="shared" ca="1" si="21"/>
        <v>\\(\\quad 4　+　9　×　1　－　1　=　 \\)</v>
      </c>
      <c r="Y107" t="str">
        <f t="shared" ca="1" si="22"/>
        <v>\\(\\quad 12 \\)</v>
      </c>
    </row>
    <row r="108" spans="1:27" x14ac:dyDescent="0.55000000000000004">
      <c r="A108" s="51" t="s">
        <v>60</v>
      </c>
      <c r="B108" s="51"/>
      <c r="C108" s="50" t="s">
        <v>208</v>
      </c>
      <c r="D108" s="50" t="str">
        <f t="shared" ca="1" si="18"/>
        <v>\\(\\quad 6　+　6　×　3　－　3　=　 \\)</v>
      </c>
      <c r="E108" s="50" t="str">
        <f t="shared" ca="1" si="19"/>
        <v>\\(\\quad 21 \\)</v>
      </c>
      <c r="F108" s="50" t="s">
        <v>62</v>
      </c>
      <c r="G108" s="50"/>
      <c r="H108" s="50"/>
      <c r="I108" s="89" t="str">
        <f t="shared" ca="1" si="20"/>
        <v>INSERT INTO math(tangen,question,answer,editor,date,count) VALUES('m2600','\\(\\quad 6　+　6　×　3　－　3　=　 \\)','\\(\\quad 21 \\)','harazono',NOW(),0);</v>
      </c>
      <c r="J108" s="78" t="s">
        <v>229</v>
      </c>
      <c r="L108" s="1">
        <f t="shared" ca="1" si="5"/>
        <v>6</v>
      </c>
      <c r="M108" t="s">
        <v>231</v>
      </c>
      <c r="N108" s="1">
        <f t="shared" ca="1" si="29"/>
        <v>6</v>
      </c>
      <c r="O108" t="s">
        <v>238</v>
      </c>
      <c r="P108" s="1">
        <f t="shared" ca="1" si="32"/>
        <v>3</v>
      </c>
      <c r="Q108" t="s">
        <v>236</v>
      </c>
      <c r="R108" s="1">
        <f t="shared" ca="1" si="30"/>
        <v>3</v>
      </c>
      <c r="S108" t="s">
        <v>233</v>
      </c>
      <c r="T108" t="s">
        <v>230</v>
      </c>
      <c r="U108" t="s">
        <v>229</v>
      </c>
      <c r="V108" s="1">
        <f t="shared" ca="1" si="31"/>
        <v>21</v>
      </c>
      <c r="W108" t="s">
        <v>230</v>
      </c>
      <c r="X108" t="str">
        <f t="shared" ca="1" si="21"/>
        <v>\\(\\quad 6　+　6　×　3　－　3　=　 \\)</v>
      </c>
      <c r="Y108" t="str">
        <f t="shared" ca="1" si="22"/>
        <v>\\(\\quad 21 \\)</v>
      </c>
    </row>
    <row r="109" spans="1:27" x14ac:dyDescent="0.55000000000000004">
      <c r="A109" s="51" t="s">
        <v>60</v>
      </c>
      <c r="B109" s="51"/>
      <c r="C109" s="50" t="s">
        <v>208</v>
      </c>
      <c r="D109" s="50" t="str">
        <f t="shared" ca="1" si="18"/>
        <v>\\(\\quad 3　+　2　×　3　－　2　=　 \\)</v>
      </c>
      <c r="E109" s="50" t="str">
        <f t="shared" ca="1" si="19"/>
        <v>\\(\\quad 7 \\)</v>
      </c>
      <c r="F109" s="50" t="s">
        <v>62</v>
      </c>
      <c r="G109" s="50"/>
      <c r="H109" s="50"/>
      <c r="I109" s="89" t="str">
        <f t="shared" ca="1" si="20"/>
        <v>INSERT INTO math(tangen,question,answer,editor,date,count) VALUES('m2600','\\(\\quad 3　+　2　×　3　－　2　=　 \\)','\\(\\quad 7 \\)','harazono',NOW(),0);</v>
      </c>
      <c r="J109" s="78" t="s">
        <v>229</v>
      </c>
      <c r="L109" s="1">
        <f t="shared" ca="1" si="5"/>
        <v>3</v>
      </c>
      <c r="M109" t="s">
        <v>231</v>
      </c>
      <c r="N109" s="1">
        <f t="shared" ca="1" si="29"/>
        <v>2</v>
      </c>
      <c r="O109" t="s">
        <v>238</v>
      </c>
      <c r="P109" s="1">
        <f t="shared" ca="1" si="32"/>
        <v>3</v>
      </c>
      <c r="Q109" t="s">
        <v>236</v>
      </c>
      <c r="R109" s="1">
        <f t="shared" ca="1" si="30"/>
        <v>2</v>
      </c>
      <c r="S109" t="s">
        <v>233</v>
      </c>
      <c r="T109" t="s">
        <v>230</v>
      </c>
      <c r="U109" t="s">
        <v>229</v>
      </c>
      <c r="V109" s="1">
        <f t="shared" ca="1" si="31"/>
        <v>7</v>
      </c>
      <c r="W109" t="s">
        <v>230</v>
      </c>
      <c r="X109" t="str">
        <f t="shared" ca="1" si="21"/>
        <v>\\(\\quad 3　+　2　×　3　－　2　=　 \\)</v>
      </c>
      <c r="Y109" t="str">
        <f t="shared" ca="1" si="22"/>
        <v>\\(\\quad 7 \\)</v>
      </c>
    </row>
    <row r="110" spans="1:27" x14ac:dyDescent="0.55000000000000004">
      <c r="A110" s="51" t="s">
        <v>60</v>
      </c>
      <c r="B110" s="51"/>
      <c r="C110" s="50" t="s">
        <v>208</v>
      </c>
      <c r="D110" s="50" t="str">
        <f t="shared" ca="1" si="18"/>
        <v>\\(\\quad 7　+　7　×　6　－　1　=　 \\)</v>
      </c>
      <c r="E110" s="50" t="str">
        <f t="shared" ca="1" si="19"/>
        <v>\\(\\quad 48 \\)</v>
      </c>
      <c r="F110" s="50" t="s">
        <v>62</v>
      </c>
      <c r="G110" s="50"/>
      <c r="H110" s="50"/>
      <c r="I110" s="89" t="str">
        <f t="shared" ca="1" si="20"/>
        <v>INSERT INTO math(tangen,question,answer,editor,date,count) VALUES('m2600','\\(\\quad 7　+　7　×　6　－　1　=　 \\)','\\(\\quad 48 \\)','harazono',NOW(),0);</v>
      </c>
      <c r="J110" s="78" t="s">
        <v>229</v>
      </c>
      <c r="L110" s="1">
        <f t="shared" ca="1" si="5"/>
        <v>7</v>
      </c>
      <c r="M110" t="s">
        <v>231</v>
      </c>
      <c r="N110" s="1">
        <f t="shared" ca="1" si="29"/>
        <v>7</v>
      </c>
      <c r="O110" t="s">
        <v>238</v>
      </c>
      <c r="P110" s="1">
        <f t="shared" ca="1" si="32"/>
        <v>6</v>
      </c>
      <c r="Q110" t="s">
        <v>236</v>
      </c>
      <c r="R110" s="1">
        <f t="shared" ca="1" si="30"/>
        <v>1</v>
      </c>
      <c r="S110" t="s">
        <v>233</v>
      </c>
      <c r="T110" t="s">
        <v>230</v>
      </c>
      <c r="U110" t="s">
        <v>229</v>
      </c>
      <c r="V110" s="1">
        <f t="shared" ca="1" si="31"/>
        <v>48</v>
      </c>
      <c r="W110" t="s">
        <v>230</v>
      </c>
      <c r="X110" t="str">
        <f t="shared" ca="1" si="21"/>
        <v>\\(\\quad 7　+　7　×　6　－　1　=　 \\)</v>
      </c>
      <c r="Y110" t="str">
        <f t="shared" ca="1" si="22"/>
        <v>\\(\\quad 48 \\)</v>
      </c>
    </row>
    <row r="111" spans="1:27" x14ac:dyDescent="0.55000000000000004">
      <c r="A111" s="51" t="s">
        <v>60</v>
      </c>
      <c r="B111" s="51"/>
      <c r="C111" s="50" t="s">
        <v>208</v>
      </c>
      <c r="D111" s="50" t="str">
        <f t="shared" ca="1" si="18"/>
        <v>\\(\\quad 1　+　5　×　3　－　1　=　 \\)</v>
      </c>
      <c r="E111" s="50" t="str">
        <f t="shared" ca="1" si="19"/>
        <v>\\(\\quad 15 \\)</v>
      </c>
      <c r="F111" s="50" t="s">
        <v>62</v>
      </c>
      <c r="G111" s="50"/>
      <c r="H111" s="50"/>
      <c r="I111" s="89" t="str">
        <f t="shared" ca="1" si="20"/>
        <v>INSERT INTO math(tangen,question,answer,editor,date,count) VALUES('m2600','\\(\\quad 1　+　5　×　3　－　1　=　 \\)','\\(\\quad 15 \\)','harazono',NOW(),0);</v>
      </c>
      <c r="J111" s="78" t="s">
        <v>229</v>
      </c>
      <c r="L111" s="1">
        <f t="shared" ca="1" si="5"/>
        <v>1</v>
      </c>
      <c r="M111" t="s">
        <v>231</v>
      </c>
      <c r="N111" s="1">
        <f t="shared" ca="1" si="29"/>
        <v>5</v>
      </c>
      <c r="O111" t="s">
        <v>238</v>
      </c>
      <c r="P111" s="1">
        <f t="shared" ca="1" si="32"/>
        <v>3</v>
      </c>
      <c r="Q111" t="s">
        <v>236</v>
      </c>
      <c r="R111" s="1">
        <f t="shared" ca="1" si="30"/>
        <v>1</v>
      </c>
      <c r="S111" t="s">
        <v>233</v>
      </c>
      <c r="T111" t="s">
        <v>230</v>
      </c>
      <c r="U111" t="s">
        <v>229</v>
      </c>
      <c r="V111" s="1">
        <f t="shared" ca="1" si="31"/>
        <v>15</v>
      </c>
      <c r="W111" t="s">
        <v>230</v>
      </c>
      <c r="X111" t="str">
        <f t="shared" ca="1" si="21"/>
        <v>\\(\\quad 1　+　5　×　3　－　1　=　 \\)</v>
      </c>
      <c r="Y111" t="str">
        <f t="shared" ca="1" si="22"/>
        <v>\\(\\quad 15 \\)</v>
      </c>
    </row>
    <row r="112" spans="1:27" x14ac:dyDescent="0.55000000000000004">
      <c r="A112" s="51" t="s">
        <v>60</v>
      </c>
      <c r="B112" s="51"/>
      <c r="C112" s="50" t="s">
        <v>208</v>
      </c>
      <c r="D112" s="50" t="str">
        <f t="shared" ca="1" si="18"/>
        <v>\\(\\quad 3　+　5　×　9　－　1　=　 \\)</v>
      </c>
      <c r="E112" s="50" t="str">
        <f t="shared" ca="1" si="19"/>
        <v>\\(\\quad 47 \\)</v>
      </c>
      <c r="F112" s="50" t="s">
        <v>62</v>
      </c>
      <c r="G112" s="50"/>
      <c r="H112" s="50"/>
      <c r="I112" s="89" t="str">
        <f t="shared" ca="1" si="20"/>
        <v>INSERT INTO math(tangen,question,answer,editor,date,count) VALUES('m2600','\\(\\quad 3　+　5　×　9　－　1　=　 \\)','\\(\\quad 47 \\)','harazono',NOW(),0);</v>
      </c>
      <c r="J112" s="78" t="s">
        <v>229</v>
      </c>
      <c r="L112" s="1">
        <f t="shared" ca="1" si="5"/>
        <v>3</v>
      </c>
      <c r="M112" t="s">
        <v>231</v>
      </c>
      <c r="N112" s="1">
        <f t="shared" ca="1" si="29"/>
        <v>5</v>
      </c>
      <c r="O112" t="s">
        <v>238</v>
      </c>
      <c r="P112" s="1">
        <f t="shared" ca="1" si="32"/>
        <v>9</v>
      </c>
      <c r="Q112" t="s">
        <v>236</v>
      </c>
      <c r="R112" s="1">
        <f t="shared" ca="1" si="30"/>
        <v>1</v>
      </c>
      <c r="S112" t="s">
        <v>233</v>
      </c>
      <c r="T112" t="s">
        <v>230</v>
      </c>
      <c r="U112" t="s">
        <v>229</v>
      </c>
      <c r="V112" s="1">
        <f t="shared" ca="1" si="31"/>
        <v>47</v>
      </c>
      <c r="W112" t="s">
        <v>230</v>
      </c>
      <c r="X112" t="str">
        <f t="shared" ca="1" si="21"/>
        <v>\\(\\quad 3　+　5　×　9　－　1　=　 \\)</v>
      </c>
      <c r="Y112" t="str">
        <f t="shared" ca="1" si="22"/>
        <v>\\(\\quad 47 \\)</v>
      </c>
    </row>
    <row r="113" spans="1:25" x14ac:dyDescent="0.55000000000000004">
      <c r="A113" s="51" t="s">
        <v>60</v>
      </c>
      <c r="B113" s="51"/>
      <c r="C113" s="50" t="s">
        <v>208</v>
      </c>
      <c r="D113" s="50" t="str">
        <f t="shared" ca="1" si="18"/>
        <v>\\(\\quad 1　+　3　×　9　－　6　=　 \\)</v>
      </c>
      <c r="E113" s="50" t="str">
        <f t="shared" ca="1" si="19"/>
        <v>\\(\\quad 22 \\)</v>
      </c>
      <c r="F113" s="50" t="s">
        <v>62</v>
      </c>
      <c r="G113" s="50"/>
      <c r="H113" s="50"/>
      <c r="I113" s="89" t="str">
        <f t="shared" ca="1" si="20"/>
        <v>INSERT INTO math(tangen,question,answer,editor,date,count) VALUES('m2600','\\(\\quad 1　+　3　×　9　－　6　=　 \\)','\\(\\quad 22 \\)','harazono',NOW(),0);</v>
      </c>
      <c r="J113" s="78" t="s">
        <v>229</v>
      </c>
      <c r="L113" s="1">
        <f t="shared" ca="1" si="5"/>
        <v>1</v>
      </c>
      <c r="M113" t="s">
        <v>231</v>
      </c>
      <c r="N113" s="1">
        <f t="shared" ca="1" si="29"/>
        <v>3</v>
      </c>
      <c r="O113" t="s">
        <v>238</v>
      </c>
      <c r="P113" s="1">
        <f t="shared" ca="1" si="32"/>
        <v>9</v>
      </c>
      <c r="Q113" t="s">
        <v>236</v>
      </c>
      <c r="R113" s="1">
        <f t="shared" ca="1" si="30"/>
        <v>6</v>
      </c>
      <c r="S113" t="s">
        <v>233</v>
      </c>
      <c r="T113" t="s">
        <v>230</v>
      </c>
      <c r="U113" t="s">
        <v>229</v>
      </c>
      <c r="V113" s="1">
        <f t="shared" ca="1" si="31"/>
        <v>22</v>
      </c>
      <c r="W113" t="s">
        <v>230</v>
      </c>
      <c r="X113" t="str">
        <f t="shared" ca="1" si="21"/>
        <v>\\(\\quad 1　+　3　×　9　－　6　=　 \\)</v>
      </c>
      <c r="Y113" t="str">
        <f t="shared" ca="1" si="22"/>
        <v>\\(\\quad 22 \\)</v>
      </c>
    </row>
    <row r="114" spans="1:25" x14ac:dyDescent="0.55000000000000004">
      <c r="A114" s="51" t="s">
        <v>60</v>
      </c>
      <c r="B114" s="51"/>
      <c r="C114" s="50" t="s">
        <v>208</v>
      </c>
      <c r="D114" s="50" t="str">
        <f t="shared" ca="1" si="18"/>
        <v>\\(\\quad 7　+　4　×　1　－　1　=　 \\)</v>
      </c>
      <c r="E114" s="50" t="str">
        <f t="shared" ca="1" si="19"/>
        <v>\\(\\quad 10 \\)</v>
      </c>
      <c r="F114" s="50" t="s">
        <v>62</v>
      </c>
      <c r="G114" s="50"/>
      <c r="H114" s="50"/>
      <c r="I114" s="89" t="str">
        <f t="shared" ca="1" si="20"/>
        <v>INSERT INTO math(tangen,question,answer,editor,date,count) VALUES('m2600','\\(\\quad 7　+　4　×　1　－　1　=　 \\)','\\(\\quad 10 \\)','harazono',NOW(),0);</v>
      </c>
      <c r="J114" s="78" t="s">
        <v>229</v>
      </c>
      <c r="L114" s="1">
        <f t="shared" ca="1" si="5"/>
        <v>7</v>
      </c>
      <c r="M114" t="s">
        <v>231</v>
      </c>
      <c r="N114" s="1">
        <f t="shared" ca="1" si="29"/>
        <v>4</v>
      </c>
      <c r="O114" t="s">
        <v>238</v>
      </c>
      <c r="P114" s="1">
        <f t="shared" ca="1" si="32"/>
        <v>1</v>
      </c>
      <c r="Q114" t="s">
        <v>236</v>
      </c>
      <c r="R114" s="1">
        <f t="shared" ca="1" si="30"/>
        <v>1</v>
      </c>
      <c r="S114" t="s">
        <v>233</v>
      </c>
      <c r="T114" t="s">
        <v>230</v>
      </c>
      <c r="U114" t="s">
        <v>229</v>
      </c>
      <c r="V114" s="1">
        <f t="shared" ca="1" si="31"/>
        <v>10</v>
      </c>
      <c r="W114" t="s">
        <v>230</v>
      </c>
      <c r="X114" t="str">
        <f t="shared" ca="1" si="21"/>
        <v>\\(\\quad 7　+　4　×　1　－　1　=　 \\)</v>
      </c>
      <c r="Y114" t="str">
        <f t="shared" ca="1" si="22"/>
        <v>\\(\\quad 10 \\)</v>
      </c>
    </row>
    <row r="115" spans="1:25" x14ac:dyDescent="0.55000000000000004">
      <c r="A115" s="51" t="s">
        <v>60</v>
      </c>
      <c r="B115" s="51"/>
      <c r="C115" s="50" t="s">
        <v>208</v>
      </c>
      <c r="D115" s="50" t="str">
        <f t="shared" ca="1" si="18"/>
        <v>\\(\\quad 2　+　10　×　8　－　6　=　 \\)</v>
      </c>
      <c r="E115" s="50" t="str">
        <f t="shared" ca="1" si="19"/>
        <v>\\(\\quad 76 \\)</v>
      </c>
      <c r="F115" s="50" t="s">
        <v>62</v>
      </c>
      <c r="G115" s="50"/>
      <c r="H115" s="50"/>
      <c r="I115" s="89" t="str">
        <f t="shared" ca="1" si="20"/>
        <v>INSERT INTO math(tangen,question,answer,editor,date,count) VALUES('m2600','\\(\\quad 2　+　10　×　8　－　6　=　 \\)','\\(\\quad 76 \\)','harazono',NOW(),0);</v>
      </c>
      <c r="J115" s="78" t="s">
        <v>229</v>
      </c>
      <c r="L115" s="1">
        <f t="shared" ca="1" si="5"/>
        <v>2</v>
      </c>
      <c r="M115" t="s">
        <v>231</v>
      </c>
      <c r="N115" s="1">
        <f t="shared" ca="1" si="29"/>
        <v>10</v>
      </c>
      <c r="O115" t="s">
        <v>238</v>
      </c>
      <c r="P115" s="1">
        <f t="shared" ca="1" si="32"/>
        <v>8</v>
      </c>
      <c r="Q115" t="s">
        <v>236</v>
      </c>
      <c r="R115" s="1">
        <f t="shared" ref="R115:R120" ca="1" si="33">RANDBETWEEN(1,P115)</f>
        <v>6</v>
      </c>
      <c r="S115" t="s">
        <v>233</v>
      </c>
      <c r="T115" t="s">
        <v>230</v>
      </c>
      <c r="U115" t="s">
        <v>229</v>
      </c>
      <c r="V115" s="1">
        <f t="shared" ref="V115:V120" ca="1" si="34">P115*N115+L115-R115</f>
        <v>76</v>
      </c>
      <c r="W115" t="s">
        <v>230</v>
      </c>
      <c r="X115" t="str">
        <f t="shared" ca="1" si="21"/>
        <v>\\(\\quad 2　+　10　×　8　－　6　=　 \\)</v>
      </c>
      <c r="Y115" t="str">
        <f t="shared" ca="1" si="22"/>
        <v>\\(\\quad 76 \\)</v>
      </c>
    </row>
    <row r="116" spans="1:25" x14ac:dyDescent="0.55000000000000004">
      <c r="A116" s="51" t="s">
        <v>60</v>
      </c>
      <c r="B116" s="51"/>
      <c r="C116" s="50" t="s">
        <v>208</v>
      </c>
      <c r="D116" s="50" t="str">
        <f t="shared" ca="1" si="18"/>
        <v>\\(\\quad 7　+　7　×　3　－　1　=　 \\)</v>
      </c>
      <c r="E116" s="50" t="str">
        <f t="shared" ca="1" si="19"/>
        <v>\\(\\quad 27 \\)</v>
      </c>
      <c r="F116" s="50" t="s">
        <v>62</v>
      </c>
      <c r="G116" s="50"/>
      <c r="H116" s="50"/>
      <c r="I116" s="89" t="str">
        <f t="shared" ca="1" si="20"/>
        <v>INSERT INTO math(tangen,question,answer,editor,date,count) VALUES('m2600','\\(\\quad 7　+　7　×　3　－　1　=　 \\)','\\(\\quad 27 \\)','harazono',NOW(),0);</v>
      </c>
      <c r="J116" s="78" t="s">
        <v>229</v>
      </c>
      <c r="L116" s="1">
        <f t="shared" ca="1" si="5"/>
        <v>7</v>
      </c>
      <c r="M116" t="s">
        <v>231</v>
      </c>
      <c r="N116" s="1">
        <f t="shared" ca="1" si="29"/>
        <v>7</v>
      </c>
      <c r="O116" t="s">
        <v>238</v>
      </c>
      <c r="P116" s="1">
        <f t="shared" ca="1" si="32"/>
        <v>3</v>
      </c>
      <c r="Q116" t="s">
        <v>236</v>
      </c>
      <c r="R116" s="1">
        <f t="shared" ca="1" si="33"/>
        <v>1</v>
      </c>
      <c r="S116" t="s">
        <v>233</v>
      </c>
      <c r="T116" t="s">
        <v>230</v>
      </c>
      <c r="U116" t="s">
        <v>229</v>
      </c>
      <c r="V116" s="1">
        <f t="shared" ca="1" si="34"/>
        <v>27</v>
      </c>
      <c r="W116" t="s">
        <v>230</v>
      </c>
      <c r="X116" t="str">
        <f t="shared" ca="1" si="21"/>
        <v>\\(\\quad 7　+　7　×　3　－　1　=　 \\)</v>
      </c>
      <c r="Y116" t="str">
        <f t="shared" ca="1" si="22"/>
        <v>\\(\\quad 27 \\)</v>
      </c>
    </row>
    <row r="117" spans="1:25" x14ac:dyDescent="0.55000000000000004">
      <c r="A117" s="51" t="s">
        <v>60</v>
      </c>
      <c r="B117" s="51"/>
      <c r="C117" s="50" t="s">
        <v>208</v>
      </c>
      <c r="D117" s="50" t="str">
        <f t="shared" ca="1" si="18"/>
        <v>\\(\\quad 7　+　8　×　1　－　1　=　 \\)</v>
      </c>
      <c r="E117" s="50" t="str">
        <f t="shared" ca="1" si="19"/>
        <v>\\(\\quad 14 \\)</v>
      </c>
      <c r="F117" s="50" t="s">
        <v>62</v>
      </c>
      <c r="G117" s="50"/>
      <c r="H117" s="50"/>
      <c r="I117" s="89" t="str">
        <f t="shared" ca="1" si="20"/>
        <v>INSERT INTO math(tangen,question,answer,editor,date,count) VALUES('m2600','\\(\\quad 7　+　8　×　1　－　1　=　 \\)','\\(\\quad 14 \\)','harazono',NOW(),0);</v>
      </c>
      <c r="J117" s="78" t="s">
        <v>229</v>
      </c>
      <c r="L117" s="1">
        <f t="shared" ca="1" si="5"/>
        <v>7</v>
      </c>
      <c r="M117" t="s">
        <v>231</v>
      </c>
      <c r="N117" s="1">
        <f t="shared" ca="1" si="29"/>
        <v>8</v>
      </c>
      <c r="O117" t="s">
        <v>238</v>
      </c>
      <c r="P117" s="1">
        <f t="shared" ca="1" si="32"/>
        <v>1</v>
      </c>
      <c r="Q117" t="s">
        <v>236</v>
      </c>
      <c r="R117" s="1">
        <f t="shared" ca="1" si="33"/>
        <v>1</v>
      </c>
      <c r="S117" t="s">
        <v>233</v>
      </c>
      <c r="T117" t="s">
        <v>230</v>
      </c>
      <c r="U117" t="s">
        <v>229</v>
      </c>
      <c r="V117" s="1">
        <f t="shared" ca="1" si="34"/>
        <v>14</v>
      </c>
      <c r="W117" t="s">
        <v>230</v>
      </c>
      <c r="X117" t="str">
        <f t="shared" ca="1" si="21"/>
        <v>\\(\\quad 7　+　8　×　1　－　1　=　 \\)</v>
      </c>
      <c r="Y117" t="str">
        <f t="shared" ca="1" si="22"/>
        <v>\\(\\quad 14 \\)</v>
      </c>
    </row>
    <row r="118" spans="1:25" x14ac:dyDescent="0.55000000000000004">
      <c r="A118" s="51" t="s">
        <v>60</v>
      </c>
      <c r="B118" s="51"/>
      <c r="C118" s="50" t="s">
        <v>208</v>
      </c>
      <c r="D118" s="50" t="str">
        <f t="shared" ca="1" si="18"/>
        <v>\\(\\quad 2　+　3　×　6　－　5　=　 \\)</v>
      </c>
      <c r="E118" s="50" t="str">
        <f t="shared" ca="1" si="19"/>
        <v>\\(\\quad 15 \\)</v>
      </c>
      <c r="F118" s="50" t="s">
        <v>62</v>
      </c>
      <c r="G118" s="50"/>
      <c r="H118" s="50"/>
      <c r="I118" s="89" t="str">
        <f t="shared" ca="1" si="20"/>
        <v>INSERT INTO math(tangen,question,answer,editor,date,count) VALUES('m2600','\\(\\quad 2　+　3　×　6　－　5　=　 \\)','\\(\\quad 15 \\)','harazono',NOW(),0);</v>
      </c>
      <c r="J118" s="78" t="s">
        <v>229</v>
      </c>
      <c r="L118" s="1">
        <f t="shared" ca="1" si="5"/>
        <v>2</v>
      </c>
      <c r="M118" t="s">
        <v>231</v>
      </c>
      <c r="N118" s="1">
        <f t="shared" ca="1" si="29"/>
        <v>3</v>
      </c>
      <c r="O118" t="s">
        <v>238</v>
      </c>
      <c r="P118" s="1">
        <f t="shared" ca="1" si="32"/>
        <v>6</v>
      </c>
      <c r="Q118" t="s">
        <v>236</v>
      </c>
      <c r="R118" s="1">
        <f t="shared" ca="1" si="33"/>
        <v>5</v>
      </c>
      <c r="S118" t="s">
        <v>233</v>
      </c>
      <c r="T118" t="s">
        <v>230</v>
      </c>
      <c r="U118" t="s">
        <v>229</v>
      </c>
      <c r="V118" s="1">
        <f t="shared" ca="1" si="34"/>
        <v>15</v>
      </c>
      <c r="W118" t="s">
        <v>230</v>
      </c>
      <c r="X118" t="str">
        <f t="shared" ca="1" si="21"/>
        <v>\\(\\quad 2　+　3　×　6　－　5　=　 \\)</v>
      </c>
      <c r="Y118" t="str">
        <f t="shared" ca="1" si="22"/>
        <v>\\(\\quad 15 \\)</v>
      </c>
    </row>
    <row r="119" spans="1:25" x14ac:dyDescent="0.55000000000000004">
      <c r="A119" s="51" t="s">
        <v>60</v>
      </c>
      <c r="B119" s="51"/>
      <c r="C119" s="50" t="s">
        <v>208</v>
      </c>
      <c r="D119" s="50" t="str">
        <f t="shared" ca="1" si="18"/>
        <v>\\(\\quad 7　+　7　×　9　－　2　=　 \\)</v>
      </c>
      <c r="E119" s="50" t="str">
        <f t="shared" ca="1" si="19"/>
        <v>\\(\\quad 68 \\)</v>
      </c>
      <c r="F119" s="50" t="s">
        <v>62</v>
      </c>
      <c r="G119" s="50"/>
      <c r="H119" s="50"/>
      <c r="I119" s="89" t="str">
        <f t="shared" ca="1" si="20"/>
        <v>INSERT INTO math(tangen,question,answer,editor,date,count) VALUES('m2600','\\(\\quad 7　+　7　×　9　－　2　=　 \\)','\\(\\quad 68 \\)','harazono',NOW(),0);</v>
      </c>
      <c r="J119" s="78" t="s">
        <v>229</v>
      </c>
      <c r="L119" s="1">
        <f t="shared" ca="1" si="5"/>
        <v>7</v>
      </c>
      <c r="M119" t="s">
        <v>231</v>
      </c>
      <c r="N119" s="1">
        <f t="shared" ca="1" si="29"/>
        <v>7</v>
      </c>
      <c r="O119" t="s">
        <v>238</v>
      </c>
      <c r="P119" s="1">
        <f t="shared" ca="1" si="32"/>
        <v>9</v>
      </c>
      <c r="Q119" t="s">
        <v>236</v>
      </c>
      <c r="R119" s="1">
        <f t="shared" ca="1" si="33"/>
        <v>2</v>
      </c>
      <c r="S119" t="s">
        <v>233</v>
      </c>
      <c r="T119" t="s">
        <v>230</v>
      </c>
      <c r="U119" t="s">
        <v>229</v>
      </c>
      <c r="V119" s="1">
        <f t="shared" ca="1" si="34"/>
        <v>68</v>
      </c>
      <c r="W119" t="s">
        <v>230</v>
      </c>
      <c r="X119" t="str">
        <f t="shared" ca="1" si="21"/>
        <v>\\(\\quad 7　+　7　×　9　－　2　=　 \\)</v>
      </c>
      <c r="Y119" t="str">
        <f t="shared" ca="1" si="22"/>
        <v>\\(\\quad 68 \\)</v>
      </c>
    </row>
    <row r="120" spans="1:25" x14ac:dyDescent="0.55000000000000004">
      <c r="A120" s="51" t="s">
        <v>60</v>
      </c>
      <c r="B120" s="51"/>
      <c r="C120" s="50" t="s">
        <v>208</v>
      </c>
      <c r="D120" s="50" t="str">
        <f t="shared" ca="1" si="18"/>
        <v>\\(\\quad 8　+　9　×　8　－　6　=　 \\)</v>
      </c>
      <c r="E120" s="50" t="str">
        <f t="shared" ca="1" si="19"/>
        <v>\\(\\quad 74 \\)</v>
      </c>
      <c r="F120" s="50" t="s">
        <v>62</v>
      </c>
      <c r="G120" s="50"/>
      <c r="H120" s="50"/>
      <c r="I120" s="89" t="str">
        <f t="shared" ca="1" si="20"/>
        <v>INSERT INTO math(tangen,question,answer,editor,date,count) VALUES('m2600','\\(\\quad 8　+　9　×　8　－　6　=　 \\)','\\(\\quad 74 \\)','harazono',NOW(),0);</v>
      </c>
      <c r="J120" s="78" t="s">
        <v>229</v>
      </c>
      <c r="L120" s="1">
        <f t="shared" ca="1" si="5"/>
        <v>8</v>
      </c>
      <c r="M120" t="s">
        <v>231</v>
      </c>
      <c r="N120" s="1">
        <f t="shared" ca="1" si="29"/>
        <v>9</v>
      </c>
      <c r="O120" t="s">
        <v>238</v>
      </c>
      <c r="P120" s="1">
        <f t="shared" ca="1" si="32"/>
        <v>8</v>
      </c>
      <c r="Q120" t="s">
        <v>236</v>
      </c>
      <c r="R120" s="1">
        <f t="shared" ca="1" si="33"/>
        <v>6</v>
      </c>
      <c r="S120" t="s">
        <v>233</v>
      </c>
      <c r="T120" t="s">
        <v>230</v>
      </c>
      <c r="U120" t="s">
        <v>229</v>
      </c>
      <c r="V120" s="1">
        <f t="shared" ca="1" si="34"/>
        <v>74</v>
      </c>
      <c r="W120" t="s">
        <v>230</v>
      </c>
      <c r="X120" t="str">
        <f t="shared" ca="1" si="21"/>
        <v>\\(\\quad 8　+　9　×　8　－　6　=　 \\)</v>
      </c>
      <c r="Y120" t="str">
        <f t="shared" ca="1" si="22"/>
        <v>\\(\\quad 74 \\)</v>
      </c>
    </row>
    <row r="121" spans="1:25" x14ac:dyDescent="0.55000000000000004">
      <c r="A121" s="51" t="s">
        <v>60</v>
      </c>
      <c r="B121" s="51"/>
      <c r="C121" s="50" t="s">
        <v>208</v>
      </c>
      <c r="D121" s="50" t="str">
        <f t="shared" ca="1" si="18"/>
        <v>\\(\\quad 4　+　2　×　7　－　6　=　 \\)</v>
      </c>
      <c r="E121" s="50" t="str">
        <f t="shared" ca="1" si="19"/>
        <v>\\(\\quad 12 \\)</v>
      </c>
      <c r="F121" s="50" t="s">
        <v>62</v>
      </c>
      <c r="G121" s="50"/>
      <c r="H121" s="50"/>
      <c r="I121" s="89" t="str">
        <f t="shared" ca="1" si="20"/>
        <v>INSERT INTO math(tangen,question,answer,editor,date,count) VALUES('m2600','\\(\\quad 4　+　2　×　7　－　6　=　 \\)','\\(\\quad 12 \\)','harazono',NOW(),0);</v>
      </c>
      <c r="J121" s="78" t="s">
        <v>229</v>
      </c>
      <c r="L121" s="1">
        <f t="shared" ca="1" si="5"/>
        <v>4</v>
      </c>
      <c r="M121" t="s">
        <v>231</v>
      </c>
      <c r="N121" s="1">
        <f t="shared" ca="1" si="29"/>
        <v>2</v>
      </c>
      <c r="O121" t="s">
        <v>238</v>
      </c>
      <c r="P121" s="1">
        <f t="shared" ca="1" si="32"/>
        <v>7</v>
      </c>
      <c r="Q121" t="s">
        <v>236</v>
      </c>
      <c r="R121" s="1">
        <f t="shared" ref="R121" ca="1" si="35">RANDBETWEEN(1,P121)</f>
        <v>6</v>
      </c>
      <c r="S121" t="s">
        <v>233</v>
      </c>
      <c r="T121" t="s">
        <v>230</v>
      </c>
      <c r="U121" t="s">
        <v>229</v>
      </c>
      <c r="V121" s="1">
        <f t="shared" ref="V121" ca="1" si="36">P121*N121+L121-R121</f>
        <v>12</v>
      </c>
      <c r="W121" t="s">
        <v>230</v>
      </c>
      <c r="X121" t="str">
        <f t="shared" ca="1" si="21"/>
        <v>\\(\\quad 4　+　2　×　7　－　6　=　 \\)</v>
      </c>
      <c r="Y121" t="str">
        <f t="shared" ca="1" si="22"/>
        <v>\\(\\quad 12 \\)</v>
      </c>
    </row>
    <row r="122" spans="1:25" x14ac:dyDescent="0.55000000000000004">
      <c r="A122" s="51" t="s">
        <v>60</v>
      </c>
      <c r="B122" s="51"/>
      <c r="C122" s="50" t="s">
        <v>208</v>
      </c>
      <c r="D122" s="50" t="str">
        <f t="shared" ca="1" si="18"/>
        <v>\\(\\quad 1　×　8　+　9　×　3　=　 \\)</v>
      </c>
      <c r="E122" s="50" t="str">
        <f t="shared" ca="1" si="19"/>
        <v>\\(\\quad 35 \\)</v>
      </c>
      <c r="F122" s="50" t="s">
        <v>62</v>
      </c>
      <c r="G122" s="50"/>
      <c r="H122" s="50"/>
      <c r="I122" s="89" t="str">
        <f t="shared" ca="1" si="20"/>
        <v>INSERT INTO math(tangen,question,answer,editor,date,count) VALUES('m2600','\\(\\quad 1　×　8　+　9　×　3　=　 \\)','\\(\\quad 35 \\)','harazono',NOW(),0);</v>
      </c>
      <c r="J122" s="78" t="s">
        <v>229</v>
      </c>
      <c r="L122" s="1">
        <f t="shared" ca="1" si="5"/>
        <v>1</v>
      </c>
      <c r="M122" t="s">
        <v>238</v>
      </c>
      <c r="N122" s="1">
        <f t="shared" ca="1" si="29"/>
        <v>8</v>
      </c>
      <c r="O122" t="s">
        <v>231</v>
      </c>
      <c r="P122" s="1">
        <f t="shared" ca="1" si="29"/>
        <v>9</v>
      </c>
      <c r="Q122" t="s">
        <v>237</v>
      </c>
      <c r="R122" s="1">
        <f t="shared" ca="1" si="29"/>
        <v>3</v>
      </c>
      <c r="S122" t="s">
        <v>233</v>
      </c>
      <c r="T122" t="s">
        <v>230</v>
      </c>
      <c r="U122" t="s">
        <v>229</v>
      </c>
      <c r="V122" s="1">
        <f ca="1">L122*N122+P122*R122</f>
        <v>35</v>
      </c>
      <c r="W122" t="s">
        <v>230</v>
      </c>
      <c r="X122" t="str">
        <f t="shared" ca="1" si="21"/>
        <v>\\(\\quad 1　×　8　+　9　×　3　=　 \\)</v>
      </c>
      <c r="Y122" t="str">
        <f t="shared" ca="1" si="22"/>
        <v>\\(\\quad 35 \\)</v>
      </c>
    </row>
    <row r="123" spans="1:25" x14ac:dyDescent="0.55000000000000004">
      <c r="A123" s="51" t="s">
        <v>60</v>
      </c>
      <c r="B123" s="51"/>
      <c r="C123" s="50" t="s">
        <v>208</v>
      </c>
      <c r="D123" s="50" t="str">
        <f t="shared" ca="1" si="18"/>
        <v>\\(\\quad 9　×　7　+　5　×　9　=　 \\)</v>
      </c>
      <c r="E123" s="50" t="str">
        <f t="shared" ca="1" si="19"/>
        <v>\\(\\quad 108 \\)</v>
      </c>
      <c r="F123" s="50" t="s">
        <v>62</v>
      </c>
      <c r="G123" s="50"/>
      <c r="H123" s="50"/>
      <c r="I123" s="89" t="str">
        <f t="shared" ca="1" si="20"/>
        <v>INSERT INTO math(tangen,question,answer,editor,date,count) VALUES('m2600','\\(\\quad 9　×　7　+　5　×　9　=　 \\)','\\(\\quad 108 \\)','harazono',NOW(),0);</v>
      </c>
      <c r="J123" s="78" t="s">
        <v>229</v>
      </c>
      <c r="L123" s="1">
        <f t="shared" ca="1" si="5"/>
        <v>9</v>
      </c>
      <c r="M123" t="s">
        <v>238</v>
      </c>
      <c r="N123" s="1">
        <f t="shared" ca="1" si="29"/>
        <v>7</v>
      </c>
      <c r="O123" t="s">
        <v>231</v>
      </c>
      <c r="P123" s="1">
        <f t="shared" ca="1" si="29"/>
        <v>5</v>
      </c>
      <c r="Q123" t="s">
        <v>237</v>
      </c>
      <c r="R123" s="1">
        <f t="shared" ca="1" si="29"/>
        <v>9</v>
      </c>
      <c r="S123" t="s">
        <v>233</v>
      </c>
      <c r="T123" t="s">
        <v>230</v>
      </c>
      <c r="U123" t="s">
        <v>229</v>
      </c>
      <c r="V123" s="1">
        <f t="shared" ref="V123:V136" ca="1" si="37">L123*N123+P123*R123</f>
        <v>108</v>
      </c>
      <c r="W123" t="s">
        <v>230</v>
      </c>
      <c r="X123" t="str">
        <f t="shared" ca="1" si="21"/>
        <v>\\(\\quad 9　×　7　+　5　×　9　=　 \\)</v>
      </c>
      <c r="Y123" t="str">
        <f t="shared" ca="1" si="22"/>
        <v>\\(\\quad 108 \\)</v>
      </c>
    </row>
    <row r="124" spans="1:25" x14ac:dyDescent="0.55000000000000004">
      <c r="A124" s="51" t="s">
        <v>60</v>
      </c>
      <c r="B124" s="51"/>
      <c r="C124" s="50" t="s">
        <v>208</v>
      </c>
      <c r="D124" s="50" t="str">
        <f t="shared" ca="1" si="18"/>
        <v>\\(\\quad 4　×　2　+　4　×　2　=　 \\)</v>
      </c>
      <c r="E124" s="50" t="str">
        <f t="shared" ca="1" si="19"/>
        <v>\\(\\quad 16 \\)</v>
      </c>
      <c r="F124" s="50" t="s">
        <v>62</v>
      </c>
      <c r="G124" s="50"/>
      <c r="H124" s="50"/>
      <c r="I124" s="89" t="str">
        <f t="shared" ca="1" si="20"/>
        <v>INSERT INTO math(tangen,question,answer,editor,date,count) VALUES('m2600','\\(\\quad 4　×　2　+　4　×　2　=　 \\)','\\(\\quad 16 \\)','harazono',NOW(),0);</v>
      </c>
      <c r="J124" s="78" t="s">
        <v>229</v>
      </c>
      <c r="L124" s="1">
        <f t="shared" ca="1" si="5"/>
        <v>4</v>
      </c>
      <c r="M124" t="s">
        <v>238</v>
      </c>
      <c r="N124" s="1">
        <f t="shared" ref="N124:R139" ca="1" si="38">RANDBETWEEN(1,10)</f>
        <v>2</v>
      </c>
      <c r="O124" t="s">
        <v>231</v>
      </c>
      <c r="P124" s="1">
        <f t="shared" ca="1" si="38"/>
        <v>4</v>
      </c>
      <c r="Q124" t="s">
        <v>237</v>
      </c>
      <c r="R124" s="1">
        <f t="shared" ca="1" si="38"/>
        <v>2</v>
      </c>
      <c r="S124" t="s">
        <v>233</v>
      </c>
      <c r="T124" t="s">
        <v>230</v>
      </c>
      <c r="U124" t="s">
        <v>229</v>
      </c>
      <c r="V124" s="1">
        <f t="shared" ca="1" si="37"/>
        <v>16</v>
      </c>
      <c r="W124" t="s">
        <v>230</v>
      </c>
      <c r="X124" t="str">
        <f t="shared" ca="1" si="21"/>
        <v>\\(\\quad 4　×　2　+　4　×　2　=　 \\)</v>
      </c>
      <c r="Y124" t="str">
        <f t="shared" ca="1" si="22"/>
        <v>\\(\\quad 16 \\)</v>
      </c>
    </row>
    <row r="125" spans="1:25" x14ac:dyDescent="0.55000000000000004">
      <c r="A125" s="51" t="s">
        <v>60</v>
      </c>
      <c r="B125" s="51"/>
      <c r="C125" s="50" t="s">
        <v>208</v>
      </c>
      <c r="D125" s="50" t="str">
        <f t="shared" ca="1" si="18"/>
        <v>\\(\\quad 10　×　4　+　10　×　4　=　 \\)</v>
      </c>
      <c r="E125" s="50" t="str">
        <f t="shared" ca="1" si="19"/>
        <v>\\(\\quad 80 \\)</v>
      </c>
      <c r="F125" s="50" t="s">
        <v>62</v>
      </c>
      <c r="G125" s="50"/>
      <c r="H125" s="50"/>
      <c r="I125" s="89" t="str">
        <f t="shared" ca="1" si="20"/>
        <v>INSERT INTO math(tangen,question,answer,editor,date,count) VALUES('m2600','\\(\\quad 10　×　4　+　10　×　4　=　 \\)','\\(\\quad 80 \\)','harazono',NOW(),0);</v>
      </c>
      <c r="J125" s="78" t="s">
        <v>229</v>
      </c>
      <c r="L125" s="1">
        <f t="shared" ca="1" si="5"/>
        <v>10</v>
      </c>
      <c r="M125" t="s">
        <v>238</v>
      </c>
      <c r="N125" s="1">
        <f t="shared" ca="1" si="38"/>
        <v>4</v>
      </c>
      <c r="O125" t="s">
        <v>231</v>
      </c>
      <c r="P125" s="1">
        <f t="shared" ca="1" si="38"/>
        <v>10</v>
      </c>
      <c r="Q125" t="s">
        <v>237</v>
      </c>
      <c r="R125" s="1">
        <f t="shared" ca="1" si="38"/>
        <v>4</v>
      </c>
      <c r="S125" t="s">
        <v>233</v>
      </c>
      <c r="T125" t="s">
        <v>230</v>
      </c>
      <c r="U125" t="s">
        <v>229</v>
      </c>
      <c r="V125" s="1">
        <f t="shared" ca="1" si="37"/>
        <v>80</v>
      </c>
      <c r="W125" t="s">
        <v>230</v>
      </c>
      <c r="X125" t="str">
        <f t="shared" ca="1" si="21"/>
        <v>\\(\\quad 10　×　4　+　10　×　4　=　 \\)</v>
      </c>
      <c r="Y125" t="str">
        <f t="shared" ca="1" si="22"/>
        <v>\\(\\quad 80 \\)</v>
      </c>
    </row>
    <row r="126" spans="1:25" x14ac:dyDescent="0.55000000000000004">
      <c r="A126" s="51" t="s">
        <v>60</v>
      </c>
      <c r="B126" s="51"/>
      <c r="C126" s="50" t="s">
        <v>208</v>
      </c>
      <c r="D126" s="50" t="str">
        <f t="shared" ca="1" si="18"/>
        <v>\\(\\quad 1　×　4　+　1　×　7　=　 \\)</v>
      </c>
      <c r="E126" s="50" t="str">
        <f t="shared" ca="1" si="19"/>
        <v>\\(\\quad 11 \\)</v>
      </c>
      <c r="F126" s="50" t="s">
        <v>62</v>
      </c>
      <c r="G126" s="50"/>
      <c r="H126" s="50"/>
      <c r="I126" s="89" t="str">
        <f t="shared" ca="1" si="20"/>
        <v>INSERT INTO math(tangen,question,answer,editor,date,count) VALUES('m2600','\\(\\quad 1　×　4　+　1　×　7　=　 \\)','\\(\\quad 11 \\)','harazono',NOW(),0);</v>
      </c>
      <c r="J126" s="78" t="s">
        <v>229</v>
      </c>
      <c r="L126" s="1">
        <f t="shared" ca="1" si="5"/>
        <v>1</v>
      </c>
      <c r="M126" t="s">
        <v>238</v>
      </c>
      <c r="N126" s="1">
        <f t="shared" ca="1" si="38"/>
        <v>4</v>
      </c>
      <c r="O126" t="s">
        <v>231</v>
      </c>
      <c r="P126" s="1">
        <f t="shared" ca="1" si="38"/>
        <v>1</v>
      </c>
      <c r="Q126" t="s">
        <v>237</v>
      </c>
      <c r="R126" s="1">
        <f t="shared" ca="1" si="38"/>
        <v>7</v>
      </c>
      <c r="S126" t="s">
        <v>233</v>
      </c>
      <c r="T126" t="s">
        <v>230</v>
      </c>
      <c r="U126" t="s">
        <v>229</v>
      </c>
      <c r="V126" s="1">
        <f t="shared" ca="1" si="37"/>
        <v>11</v>
      </c>
      <c r="W126" t="s">
        <v>230</v>
      </c>
      <c r="X126" t="str">
        <f t="shared" ca="1" si="21"/>
        <v>\\(\\quad 1　×　4　+　1　×　7　=　 \\)</v>
      </c>
      <c r="Y126" t="str">
        <f t="shared" ca="1" si="22"/>
        <v>\\(\\quad 11 \\)</v>
      </c>
    </row>
    <row r="127" spans="1:25" x14ac:dyDescent="0.55000000000000004">
      <c r="A127" s="51" t="s">
        <v>60</v>
      </c>
      <c r="B127" s="51"/>
      <c r="C127" s="50" t="s">
        <v>208</v>
      </c>
      <c r="D127" s="50" t="str">
        <f t="shared" ca="1" si="18"/>
        <v>\\(\\quad 1　×　3　+　6　×　1　=　 \\)</v>
      </c>
      <c r="E127" s="50" t="str">
        <f t="shared" ca="1" si="19"/>
        <v>\\(\\quad 9 \\)</v>
      </c>
      <c r="F127" s="50" t="s">
        <v>62</v>
      </c>
      <c r="G127" s="50"/>
      <c r="H127" s="50"/>
      <c r="I127" s="89" t="str">
        <f t="shared" ca="1" si="20"/>
        <v>INSERT INTO math(tangen,question,answer,editor,date,count) VALUES('m2600','\\(\\quad 1　×　3　+　6　×　1　=　 \\)','\\(\\quad 9 \\)','harazono',NOW(),0);</v>
      </c>
      <c r="J127" s="78" t="s">
        <v>229</v>
      </c>
      <c r="L127" s="1">
        <f t="shared" ref="L127:L181" ca="1" si="39">RANDBETWEEN(1,10)</f>
        <v>1</v>
      </c>
      <c r="M127" t="s">
        <v>238</v>
      </c>
      <c r="N127" s="1">
        <f t="shared" ca="1" si="38"/>
        <v>3</v>
      </c>
      <c r="O127" t="s">
        <v>231</v>
      </c>
      <c r="P127" s="1">
        <f t="shared" ca="1" si="38"/>
        <v>6</v>
      </c>
      <c r="Q127" t="s">
        <v>237</v>
      </c>
      <c r="R127" s="1">
        <f t="shared" ca="1" si="38"/>
        <v>1</v>
      </c>
      <c r="S127" t="s">
        <v>233</v>
      </c>
      <c r="T127" t="s">
        <v>230</v>
      </c>
      <c r="U127" t="s">
        <v>229</v>
      </c>
      <c r="V127" s="1">
        <f t="shared" ca="1" si="37"/>
        <v>9</v>
      </c>
      <c r="W127" t="s">
        <v>230</v>
      </c>
      <c r="X127" t="str">
        <f t="shared" ca="1" si="21"/>
        <v>\\(\\quad 1　×　3　+　6　×　1　=　 \\)</v>
      </c>
      <c r="Y127" t="str">
        <f t="shared" ca="1" si="22"/>
        <v>\\(\\quad 9 \\)</v>
      </c>
    </row>
    <row r="128" spans="1:25" x14ac:dyDescent="0.55000000000000004">
      <c r="A128" s="51" t="s">
        <v>60</v>
      </c>
      <c r="B128" s="51"/>
      <c r="C128" s="50" t="s">
        <v>208</v>
      </c>
      <c r="D128" s="50" t="str">
        <f t="shared" ca="1" si="18"/>
        <v>\\(\\quad 1　×　10　+　9　×　5　=　 \\)</v>
      </c>
      <c r="E128" s="50" t="str">
        <f t="shared" ca="1" si="19"/>
        <v>\\(\\quad 55 \\)</v>
      </c>
      <c r="F128" s="50" t="s">
        <v>62</v>
      </c>
      <c r="G128" s="50"/>
      <c r="H128" s="50"/>
      <c r="I128" s="89" t="str">
        <f t="shared" ca="1" si="20"/>
        <v>INSERT INTO math(tangen,question,answer,editor,date,count) VALUES('m2600','\\(\\quad 1　×　10　+　9　×　5　=　 \\)','\\(\\quad 55 \\)','harazono',NOW(),0);</v>
      </c>
      <c r="J128" s="78" t="s">
        <v>229</v>
      </c>
      <c r="L128" s="1">
        <f t="shared" ca="1" si="39"/>
        <v>1</v>
      </c>
      <c r="M128" t="s">
        <v>238</v>
      </c>
      <c r="N128" s="1">
        <f t="shared" ca="1" si="38"/>
        <v>10</v>
      </c>
      <c r="O128" t="s">
        <v>231</v>
      </c>
      <c r="P128" s="1">
        <f t="shared" ca="1" si="38"/>
        <v>9</v>
      </c>
      <c r="Q128" t="s">
        <v>237</v>
      </c>
      <c r="R128" s="1">
        <f t="shared" ca="1" si="38"/>
        <v>5</v>
      </c>
      <c r="S128" t="s">
        <v>233</v>
      </c>
      <c r="T128" t="s">
        <v>230</v>
      </c>
      <c r="U128" t="s">
        <v>229</v>
      </c>
      <c r="V128" s="1">
        <f t="shared" ca="1" si="37"/>
        <v>55</v>
      </c>
      <c r="W128" t="s">
        <v>230</v>
      </c>
      <c r="X128" t="str">
        <f t="shared" ca="1" si="21"/>
        <v>\\(\\quad 1　×　10　+　9　×　5　=　 \\)</v>
      </c>
      <c r="Y128" t="str">
        <f t="shared" ca="1" si="22"/>
        <v>\\(\\quad 55 \\)</v>
      </c>
    </row>
    <row r="129" spans="1:25" x14ac:dyDescent="0.55000000000000004">
      <c r="A129" s="51" t="s">
        <v>60</v>
      </c>
      <c r="B129" s="51"/>
      <c r="C129" s="50" t="s">
        <v>208</v>
      </c>
      <c r="D129" s="50" t="str">
        <f t="shared" ca="1" si="18"/>
        <v>\\(\\quad 1　×　8　+　4　×　3　=　 \\)</v>
      </c>
      <c r="E129" s="50" t="str">
        <f t="shared" ca="1" si="19"/>
        <v>\\(\\quad 20 \\)</v>
      </c>
      <c r="F129" s="50" t="s">
        <v>62</v>
      </c>
      <c r="G129" s="50"/>
      <c r="H129" s="50"/>
      <c r="I129" s="89" t="str">
        <f t="shared" ca="1" si="20"/>
        <v>INSERT INTO math(tangen,question,answer,editor,date,count) VALUES('m2600','\\(\\quad 1　×　8　+　4　×　3　=　 \\)','\\(\\quad 20 \\)','harazono',NOW(),0);</v>
      </c>
      <c r="J129" s="78" t="s">
        <v>229</v>
      </c>
      <c r="L129" s="1">
        <f t="shared" ca="1" si="39"/>
        <v>1</v>
      </c>
      <c r="M129" t="s">
        <v>238</v>
      </c>
      <c r="N129" s="1">
        <f t="shared" ca="1" si="38"/>
        <v>8</v>
      </c>
      <c r="O129" t="s">
        <v>231</v>
      </c>
      <c r="P129" s="1">
        <f t="shared" ca="1" si="38"/>
        <v>4</v>
      </c>
      <c r="Q129" t="s">
        <v>237</v>
      </c>
      <c r="R129" s="1">
        <f t="shared" ca="1" si="38"/>
        <v>3</v>
      </c>
      <c r="S129" t="s">
        <v>233</v>
      </c>
      <c r="T129" t="s">
        <v>230</v>
      </c>
      <c r="U129" t="s">
        <v>229</v>
      </c>
      <c r="V129" s="1">
        <f t="shared" ca="1" si="37"/>
        <v>20</v>
      </c>
      <c r="W129" t="s">
        <v>230</v>
      </c>
      <c r="X129" t="str">
        <f t="shared" ca="1" si="21"/>
        <v>\\(\\quad 1　×　8　+　4　×　3　=　 \\)</v>
      </c>
      <c r="Y129" t="str">
        <f t="shared" ca="1" si="22"/>
        <v>\\(\\quad 20 \\)</v>
      </c>
    </row>
    <row r="130" spans="1:25" x14ac:dyDescent="0.55000000000000004">
      <c r="A130" s="51" t="s">
        <v>60</v>
      </c>
      <c r="B130" s="51"/>
      <c r="C130" s="50" t="s">
        <v>208</v>
      </c>
      <c r="D130" s="50" t="str">
        <f t="shared" ca="1" si="18"/>
        <v>\\(\\quad 5　×　2　+　8　×　5　=　 \\)</v>
      </c>
      <c r="E130" s="50" t="str">
        <f t="shared" ca="1" si="19"/>
        <v>\\(\\quad 50 \\)</v>
      </c>
      <c r="F130" s="50" t="s">
        <v>62</v>
      </c>
      <c r="G130" s="50"/>
      <c r="H130" s="50"/>
      <c r="I130" s="89" t="str">
        <f t="shared" ca="1" si="20"/>
        <v>INSERT INTO math(tangen,question,answer,editor,date,count) VALUES('m2600','\\(\\quad 5　×　2　+　8　×　5　=　 \\)','\\(\\quad 50 \\)','harazono',NOW(),0);</v>
      </c>
      <c r="J130" s="78" t="s">
        <v>229</v>
      </c>
      <c r="L130" s="1">
        <f t="shared" ca="1" si="39"/>
        <v>5</v>
      </c>
      <c r="M130" t="s">
        <v>238</v>
      </c>
      <c r="N130" s="1">
        <f t="shared" ca="1" si="38"/>
        <v>2</v>
      </c>
      <c r="O130" t="s">
        <v>231</v>
      </c>
      <c r="P130" s="1">
        <f t="shared" ca="1" si="38"/>
        <v>8</v>
      </c>
      <c r="Q130" t="s">
        <v>237</v>
      </c>
      <c r="R130" s="1">
        <f t="shared" ca="1" si="38"/>
        <v>5</v>
      </c>
      <c r="S130" t="s">
        <v>233</v>
      </c>
      <c r="T130" t="s">
        <v>230</v>
      </c>
      <c r="U130" t="s">
        <v>229</v>
      </c>
      <c r="V130" s="1">
        <f t="shared" ca="1" si="37"/>
        <v>50</v>
      </c>
      <c r="W130" t="s">
        <v>230</v>
      </c>
      <c r="X130" t="str">
        <f t="shared" ca="1" si="21"/>
        <v>\\(\\quad 5　×　2　+　8　×　5　=　 \\)</v>
      </c>
      <c r="Y130" t="str">
        <f t="shared" ca="1" si="22"/>
        <v>\\(\\quad 50 \\)</v>
      </c>
    </row>
    <row r="131" spans="1:25" x14ac:dyDescent="0.55000000000000004">
      <c r="A131" s="51" t="s">
        <v>60</v>
      </c>
      <c r="B131" s="51"/>
      <c r="C131" s="50" t="s">
        <v>208</v>
      </c>
      <c r="D131" s="50" t="str">
        <f t="shared" ref="D131:D194" ca="1" si="40">X131</f>
        <v>\\(\\quad 1　×　4　+　1　×　5　=　 \\)</v>
      </c>
      <c r="E131" s="50" t="str">
        <f t="shared" ref="E131:E194" ca="1" si="41">Y131</f>
        <v>\\(\\quad 9 \\)</v>
      </c>
      <c r="F131" s="50" t="s">
        <v>62</v>
      </c>
      <c r="G131" s="50"/>
      <c r="H131" s="50"/>
      <c r="I131" s="89" t="str">
        <f t="shared" ref="I131:I194" ca="1" si="42">"INSERT INTO "&amp;A131&amp;"(tangen,question,answer,editor,date,count) VALUES('"&amp;C131&amp;"','"&amp;D131&amp;"','"&amp;E131&amp;"','"&amp;F131&amp;"',NOW(),0);"</f>
        <v>INSERT INTO math(tangen,question,answer,editor,date,count) VALUES('m2600','\\(\\quad 1　×　4　+　1　×　5　=　 \\)','\\(\\quad 9 \\)','harazono',NOW(),0);</v>
      </c>
      <c r="J131" s="78" t="s">
        <v>229</v>
      </c>
      <c r="L131" s="1">
        <f t="shared" ca="1" si="39"/>
        <v>1</v>
      </c>
      <c r="M131" t="s">
        <v>238</v>
      </c>
      <c r="N131" s="1">
        <f t="shared" ca="1" si="38"/>
        <v>4</v>
      </c>
      <c r="O131" t="s">
        <v>231</v>
      </c>
      <c r="P131" s="1">
        <f t="shared" ca="1" si="38"/>
        <v>1</v>
      </c>
      <c r="Q131" t="s">
        <v>237</v>
      </c>
      <c r="R131" s="1">
        <f t="shared" ca="1" si="38"/>
        <v>5</v>
      </c>
      <c r="S131" t="s">
        <v>233</v>
      </c>
      <c r="T131" t="s">
        <v>230</v>
      </c>
      <c r="U131" t="s">
        <v>229</v>
      </c>
      <c r="V131" s="1">
        <f t="shared" ca="1" si="37"/>
        <v>9</v>
      </c>
      <c r="W131" t="s">
        <v>230</v>
      </c>
      <c r="X131" t="str">
        <f t="shared" ref="X131:X194" ca="1" si="43">J131&amp;K131&amp;L131&amp;M131&amp;N131&amp;O131&amp;P131&amp;Q131&amp;R131&amp;S131&amp;T131</f>
        <v>\\(\\quad 1　×　4　+　1　×　5　=　 \\)</v>
      </c>
      <c r="Y131" t="str">
        <f t="shared" ref="Y131:Y194" ca="1" si="44">U131&amp;V131&amp;W131</f>
        <v>\\(\\quad 9 \\)</v>
      </c>
    </row>
    <row r="132" spans="1:25" x14ac:dyDescent="0.55000000000000004">
      <c r="A132" s="51" t="s">
        <v>60</v>
      </c>
      <c r="B132" s="51"/>
      <c r="C132" s="50" t="s">
        <v>208</v>
      </c>
      <c r="D132" s="50" t="str">
        <f t="shared" ca="1" si="40"/>
        <v>\\(\\quad 7　×　10　+　5　×　4　=　 \\)</v>
      </c>
      <c r="E132" s="50" t="str">
        <f t="shared" ca="1" si="41"/>
        <v>\\(\\quad 90 \\)</v>
      </c>
      <c r="F132" s="50" t="s">
        <v>62</v>
      </c>
      <c r="G132" s="50"/>
      <c r="H132" s="50"/>
      <c r="I132" s="89" t="str">
        <f t="shared" ca="1" si="42"/>
        <v>INSERT INTO math(tangen,question,answer,editor,date,count) VALUES('m2600','\\(\\quad 7　×　10　+　5　×　4　=　 \\)','\\(\\quad 90 \\)','harazono',NOW(),0);</v>
      </c>
      <c r="J132" s="78" t="s">
        <v>229</v>
      </c>
      <c r="L132" s="1">
        <f t="shared" ca="1" si="39"/>
        <v>7</v>
      </c>
      <c r="M132" t="s">
        <v>238</v>
      </c>
      <c r="N132" s="1">
        <f t="shared" ca="1" si="38"/>
        <v>10</v>
      </c>
      <c r="O132" t="s">
        <v>231</v>
      </c>
      <c r="P132" s="1">
        <f t="shared" ca="1" si="38"/>
        <v>5</v>
      </c>
      <c r="Q132" t="s">
        <v>237</v>
      </c>
      <c r="R132" s="1">
        <f t="shared" ca="1" si="38"/>
        <v>4</v>
      </c>
      <c r="S132" t="s">
        <v>233</v>
      </c>
      <c r="T132" t="s">
        <v>230</v>
      </c>
      <c r="U132" t="s">
        <v>229</v>
      </c>
      <c r="V132" s="1">
        <f t="shared" ca="1" si="37"/>
        <v>90</v>
      </c>
      <c r="W132" t="s">
        <v>230</v>
      </c>
      <c r="X132" t="str">
        <f t="shared" ca="1" si="43"/>
        <v>\\(\\quad 7　×　10　+　5　×　4　=　 \\)</v>
      </c>
      <c r="Y132" t="str">
        <f t="shared" ca="1" si="44"/>
        <v>\\(\\quad 90 \\)</v>
      </c>
    </row>
    <row r="133" spans="1:25" x14ac:dyDescent="0.55000000000000004">
      <c r="A133" s="51" t="s">
        <v>60</v>
      </c>
      <c r="B133" s="51"/>
      <c r="C133" s="50" t="s">
        <v>208</v>
      </c>
      <c r="D133" s="50" t="str">
        <f t="shared" ca="1" si="40"/>
        <v>\\(\\quad 8　×　5　+　3　×　1　=　 \\)</v>
      </c>
      <c r="E133" s="50" t="str">
        <f t="shared" ca="1" si="41"/>
        <v>\\(\\quad 43 \\)</v>
      </c>
      <c r="F133" s="50" t="s">
        <v>62</v>
      </c>
      <c r="G133" s="50"/>
      <c r="H133" s="50"/>
      <c r="I133" s="89" t="str">
        <f t="shared" ca="1" si="42"/>
        <v>INSERT INTO math(tangen,question,answer,editor,date,count) VALUES('m2600','\\(\\quad 8　×　5　+　3　×　1　=　 \\)','\\(\\quad 43 \\)','harazono',NOW(),0);</v>
      </c>
      <c r="J133" s="78" t="s">
        <v>229</v>
      </c>
      <c r="L133" s="1">
        <f t="shared" ca="1" si="39"/>
        <v>8</v>
      </c>
      <c r="M133" t="s">
        <v>238</v>
      </c>
      <c r="N133" s="1">
        <f t="shared" ca="1" si="38"/>
        <v>5</v>
      </c>
      <c r="O133" t="s">
        <v>231</v>
      </c>
      <c r="P133" s="1">
        <f t="shared" ca="1" si="38"/>
        <v>3</v>
      </c>
      <c r="Q133" t="s">
        <v>237</v>
      </c>
      <c r="R133" s="1">
        <f t="shared" ca="1" si="38"/>
        <v>1</v>
      </c>
      <c r="S133" t="s">
        <v>233</v>
      </c>
      <c r="T133" t="s">
        <v>230</v>
      </c>
      <c r="U133" t="s">
        <v>229</v>
      </c>
      <c r="V133" s="1">
        <f t="shared" ca="1" si="37"/>
        <v>43</v>
      </c>
      <c r="W133" t="s">
        <v>230</v>
      </c>
      <c r="X133" t="str">
        <f t="shared" ca="1" si="43"/>
        <v>\\(\\quad 8　×　5　+　3　×　1　=　 \\)</v>
      </c>
      <c r="Y133" t="str">
        <f t="shared" ca="1" si="44"/>
        <v>\\(\\quad 43 \\)</v>
      </c>
    </row>
    <row r="134" spans="1:25" x14ac:dyDescent="0.55000000000000004">
      <c r="A134" s="51" t="s">
        <v>60</v>
      </c>
      <c r="B134" s="51"/>
      <c r="C134" s="50" t="s">
        <v>208</v>
      </c>
      <c r="D134" s="50" t="str">
        <f t="shared" ca="1" si="40"/>
        <v>\\(\\quad 3　×　9　+　2　×　8　=　 \\)</v>
      </c>
      <c r="E134" s="50" t="str">
        <f t="shared" ca="1" si="41"/>
        <v>\\(\\quad 43 \\)</v>
      </c>
      <c r="F134" s="50" t="s">
        <v>62</v>
      </c>
      <c r="G134" s="50"/>
      <c r="H134" s="50"/>
      <c r="I134" s="89" t="str">
        <f t="shared" ca="1" si="42"/>
        <v>INSERT INTO math(tangen,question,answer,editor,date,count) VALUES('m2600','\\(\\quad 3　×　9　+　2　×　8　=　 \\)','\\(\\quad 43 \\)','harazono',NOW(),0);</v>
      </c>
      <c r="J134" s="78" t="s">
        <v>229</v>
      </c>
      <c r="L134" s="1">
        <f t="shared" ca="1" si="39"/>
        <v>3</v>
      </c>
      <c r="M134" t="s">
        <v>238</v>
      </c>
      <c r="N134" s="1">
        <f t="shared" ca="1" si="38"/>
        <v>9</v>
      </c>
      <c r="O134" t="s">
        <v>231</v>
      </c>
      <c r="P134" s="1">
        <f t="shared" ca="1" si="38"/>
        <v>2</v>
      </c>
      <c r="Q134" t="s">
        <v>237</v>
      </c>
      <c r="R134" s="1">
        <f t="shared" ca="1" si="38"/>
        <v>8</v>
      </c>
      <c r="S134" t="s">
        <v>233</v>
      </c>
      <c r="T134" t="s">
        <v>230</v>
      </c>
      <c r="U134" t="s">
        <v>229</v>
      </c>
      <c r="V134" s="1">
        <f t="shared" ca="1" si="37"/>
        <v>43</v>
      </c>
      <c r="W134" t="s">
        <v>230</v>
      </c>
      <c r="X134" t="str">
        <f t="shared" ca="1" si="43"/>
        <v>\\(\\quad 3　×　9　+　2　×　8　=　 \\)</v>
      </c>
      <c r="Y134" t="str">
        <f t="shared" ca="1" si="44"/>
        <v>\\(\\quad 43 \\)</v>
      </c>
    </row>
    <row r="135" spans="1:25" x14ac:dyDescent="0.55000000000000004">
      <c r="A135" s="51" t="s">
        <v>60</v>
      </c>
      <c r="B135" s="51"/>
      <c r="C135" s="50" t="s">
        <v>208</v>
      </c>
      <c r="D135" s="50" t="str">
        <f t="shared" ca="1" si="40"/>
        <v>\\(\\quad 1　×　6　+　7　×　7　=　 \\)</v>
      </c>
      <c r="E135" s="50" t="str">
        <f t="shared" ca="1" si="41"/>
        <v>\\(\\quad 55 \\)</v>
      </c>
      <c r="F135" s="50" t="s">
        <v>62</v>
      </c>
      <c r="G135" s="50"/>
      <c r="H135" s="50"/>
      <c r="I135" s="89" t="str">
        <f t="shared" ca="1" si="42"/>
        <v>INSERT INTO math(tangen,question,answer,editor,date,count) VALUES('m2600','\\(\\quad 1　×　6　+　7　×　7　=　 \\)','\\(\\quad 55 \\)','harazono',NOW(),0);</v>
      </c>
      <c r="J135" s="78" t="s">
        <v>229</v>
      </c>
      <c r="L135" s="1">
        <f t="shared" ca="1" si="39"/>
        <v>1</v>
      </c>
      <c r="M135" t="s">
        <v>238</v>
      </c>
      <c r="N135" s="1">
        <f t="shared" ca="1" si="38"/>
        <v>6</v>
      </c>
      <c r="O135" t="s">
        <v>231</v>
      </c>
      <c r="P135" s="1">
        <f t="shared" ca="1" si="38"/>
        <v>7</v>
      </c>
      <c r="Q135" t="s">
        <v>237</v>
      </c>
      <c r="R135" s="1">
        <f t="shared" ca="1" si="38"/>
        <v>7</v>
      </c>
      <c r="S135" t="s">
        <v>233</v>
      </c>
      <c r="T135" t="s">
        <v>230</v>
      </c>
      <c r="U135" t="s">
        <v>229</v>
      </c>
      <c r="V135" s="1">
        <f t="shared" ca="1" si="37"/>
        <v>55</v>
      </c>
      <c r="W135" t="s">
        <v>230</v>
      </c>
      <c r="X135" t="str">
        <f t="shared" ca="1" si="43"/>
        <v>\\(\\quad 1　×　6　+　7　×　7　=　 \\)</v>
      </c>
      <c r="Y135" t="str">
        <f t="shared" ca="1" si="44"/>
        <v>\\(\\quad 55 \\)</v>
      </c>
    </row>
    <row r="136" spans="1:25" x14ac:dyDescent="0.55000000000000004">
      <c r="A136" s="51" t="s">
        <v>60</v>
      </c>
      <c r="B136" s="51"/>
      <c r="C136" s="50" t="s">
        <v>208</v>
      </c>
      <c r="D136" s="50" t="str">
        <f t="shared" ca="1" si="40"/>
        <v>\\(\\quad 6　×　3　+　1　×　9　=　 \\)</v>
      </c>
      <c r="E136" s="50" t="str">
        <f t="shared" ca="1" si="41"/>
        <v>\\(\\quad 27 \\)</v>
      </c>
      <c r="F136" s="50" t="s">
        <v>62</v>
      </c>
      <c r="G136" s="50"/>
      <c r="H136" s="50"/>
      <c r="I136" s="89" t="str">
        <f t="shared" ca="1" si="42"/>
        <v>INSERT INTO math(tangen,question,answer,editor,date,count) VALUES('m2600','\\(\\quad 6　×　3　+　1　×　9　=　 \\)','\\(\\quad 27 \\)','harazono',NOW(),0);</v>
      </c>
      <c r="J136" s="78" t="s">
        <v>229</v>
      </c>
      <c r="L136" s="1">
        <f t="shared" ca="1" si="39"/>
        <v>6</v>
      </c>
      <c r="M136" t="s">
        <v>238</v>
      </c>
      <c r="N136" s="1">
        <f t="shared" ca="1" si="38"/>
        <v>3</v>
      </c>
      <c r="O136" t="s">
        <v>231</v>
      </c>
      <c r="P136" s="1">
        <f t="shared" ca="1" si="38"/>
        <v>1</v>
      </c>
      <c r="Q136" t="s">
        <v>237</v>
      </c>
      <c r="R136" s="1">
        <f t="shared" ca="1" si="38"/>
        <v>9</v>
      </c>
      <c r="S136" t="s">
        <v>233</v>
      </c>
      <c r="T136" t="s">
        <v>230</v>
      </c>
      <c r="U136" t="s">
        <v>229</v>
      </c>
      <c r="V136" s="1">
        <f t="shared" ca="1" si="37"/>
        <v>27</v>
      </c>
      <c r="W136" t="s">
        <v>230</v>
      </c>
      <c r="X136" t="str">
        <f t="shared" ca="1" si="43"/>
        <v>\\(\\quad 6　×　3　+　1　×　9　=　 \\)</v>
      </c>
      <c r="Y136" t="str">
        <f t="shared" ca="1" si="44"/>
        <v>\\(\\quad 27 \\)</v>
      </c>
    </row>
    <row r="137" spans="1:25" x14ac:dyDescent="0.55000000000000004">
      <c r="A137" s="51" t="s">
        <v>60</v>
      </c>
      <c r="B137" s="51"/>
      <c r="C137" s="50" t="s">
        <v>208</v>
      </c>
      <c r="D137" s="50" t="str">
        <f t="shared" ca="1" si="40"/>
        <v>\\(\\quad 8　×　3　+　6　×　2　=　 \\)</v>
      </c>
      <c r="E137" s="50" t="str">
        <f t="shared" ca="1" si="41"/>
        <v>\\(\\quad 36 \\)</v>
      </c>
      <c r="F137" s="50" t="s">
        <v>62</v>
      </c>
      <c r="G137" s="50"/>
      <c r="H137" s="50"/>
      <c r="I137" s="89" t="str">
        <f t="shared" ca="1" si="42"/>
        <v>INSERT INTO math(tangen,question,answer,editor,date,count) VALUES('m2600','\\(\\quad 8　×　3　+　6　×　2　=　 \\)','\\(\\quad 36 \\)','harazono',NOW(),0);</v>
      </c>
      <c r="J137" s="78" t="s">
        <v>229</v>
      </c>
      <c r="L137" s="1">
        <f t="shared" ca="1" si="39"/>
        <v>8</v>
      </c>
      <c r="M137" t="s">
        <v>238</v>
      </c>
      <c r="N137" s="1">
        <f t="shared" ca="1" si="38"/>
        <v>3</v>
      </c>
      <c r="O137" t="s">
        <v>231</v>
      </c>
      <c r="P137" s="1">
        <f t="shared" ca="1" si="38"/>
        <v>6</v>
      </c>
      <c r="Q137" t="s">
        <v>237</v>
      </c>
      <c r="R137" s="1">
        <f t="shared" ca="1" si="38"/>
        <v>2</v>
      </c>
      <c r="S137" t="s">
        <v>233</v>
      </c>
      <c r="T137" t="s">
        <v>230</v>
      </c>
      <c r="U137" t="s">
        <v>229</v>
      </c>
      <c r="V137" s="1">
        <f ca="1">L137*N137+P137*R137</f>
        <v>36</v>
      </c>
      <c r="W137" t="s">
        <v>230</v>
      </c>
      <c r="X137" t="str">
        <f t="shared" ca="1" si="43"/>
        <v>\\(\\quad 8　×　3　+　6　×　2　=　 \\)</v>
      </c>
      <c r="Y137" t="str">
        <f t="shared" ca="1" si="44"/>
        <v>\\(\\quad 36 \\)</v>
      </c>
    </row>
    <row r="138" spans="1:25" x14ac:dyDescent="0.55000000000000004">
      <c r="A138" s="51" t="s">
        <v>60</v>
      </c>
      <c r="B138" s="51"/>
      <c r="C138" s="50" t="s">
        <v>208</v>
      </c>
      <c r="D138" s="50" t="str">
        <f t="shared" ca="1" si="40"/>
        <v>\\(\\quad 7　×　2　+　4　×　3　=　 \\)</v>
      </c>
      <c r="E138" s="50" t="str">
        <f t="shared" ca="1" si="41"/>
        <v>\\(\\quad 26 \\)</v>
      </c>
      <c r="F138" s="50" t="s">
        <v>62</v>
      </c>
      <c r="G138" s="50"/>
      <c r="H138" s="50"/>
      <c r="I138" s="89" t="str">
        <f t="shared" ca="1" si="42"/>
        <v>INSERT INTO math(tangen,question,answer,editor,date,count) VALUES('m2600','\\(\\quad 7　×　2　+　4　×　3　=　 \\)','\\(\\quad 26 \\)','harazono',NOW(),0);</v>
      </c>
      <c r="J138" s="78" t="s">
        <v>229</v>
      </c>
      <c r="L138" s="1">
        <f t="shared" ca="1" si="39"/>
        <v>7</v>
      </c>
      <c r="M138" t="s">
        <v>238</v>
      </c>
      <c r="N138" s="1">
        <f t="shared" ca="1" si="38"/>
        <v>2</v>
      </c>
      <c r="O138" t="s">
        <v>231</v>
      </c>
      <c r="P138" s="1">
        <f t="shared" ca="1" si="38"/>
        <v>4</v>
      </c>
      <c r="Q138" t="s">
        <v>237</v>
      </c>
      <c r="R138" s="1">
        <f t="shared" ca="1" si="38"/>
        <v>3</v>
      </c>
      <c r="S138" t="s">
        <v>233</v>
      </c>
      <c r="T138" t="s">
        <v>230</v>
      </c>
      <c r="U138" t="s">
        <v>229</v>
      </c>
      <c r="V138" s="1">
        <f t="shared" ref="V138:V140" ca="1" si="45">L138*N138+P138*R138</f>
        <v>26</v>
      </c>
      <c r="W138" t="s">
        <v>230</v>
      </c>
      <c r="X138" t="str">
        <f t="shared" ca="1" si="43"/>
        <v>\\(\\quad 7　×　2　+　4　×　3　=　 \\)</v>
      </c>
      <c r="Y138" t="str">
        <f t="shared" ca="1" si="44"/>
        <v>\\(\\quad 26 \\)</v>
      </c>
    </row>
    <row r="139" spans="1:25" x14ac:dyDescent="0.55000000000000004">
      <c r="A139" s="51" t="s">
        <v>60</v>
      </c>
      <c r="B139" s="51"/>
      <c r="C139" s="50" t="s">
        <v>208</v>
      </c>
      <c r="D139" s="50" t="str">
        <f t="shared" ca="1" si="40"/>
        <v>\\(\\quad 2　×　5　+　9　×　7　=　 \\)</v>
      </c>
      <c r="E139" s="50" t="str">
        <f t="shared" ca="1" si="41"/>
        <v>\\(\\quad 73 \\)</v>
      </c>
      <c r="F139" s="50" t="s">
        <v>62</v>
      </c>
      <c r="G139" s="50"/>
      <c r="H139" s="50"/>
      <c r="I139" s="89" t="str">
        <f t="shared" ca="1" si="42"/>
        <v>INSERT INTO math(tangen,question,answer,editor,date,count) VALUES('m2600','\\(\\quad 2　×　5　+　9　×　7　=　 \\)','\\(\\quad 73 \\)','harazono',NOW(),0);</v>
      </c>
      <c r="J139" s="78" t="s">
        <v>229</v>
      </c>
      <c r="L139" s="1">
        <f t="shared" ca="1" si="39"/>
        <v>2</v>
      </c>
      <c r="M139" t="s">
        <v>238</v>
      </c>
      <c r="N139" s="1">
        <f t="shared" ca="1" si="38"/>
        <v>5</v>
      </c>
      <c r="O139" t="s">
        <v>231</v>
      </c>
      <c r="P139" s="1">
        <f t="shared" ca="1" si="38"/>
        <v>9</v>
      </c>
      <c r="Q139" t="s">
        <v>237</v>
      </c>
      <c r="R139" s="1">
        <f t="shared" ca="1" si="38"/>
        <v>7</v>
      </c>
      <c r="S139" t="s">
        <v>233</v>
      </c>
      <c r="T139" t="s">
        <v>230</v>
      </c>
      <c r="U139" t="s">
        <v>229</v>
      </c>
      <c r="V139" s="1">
        <f t="shared" ca="1" si="45"/>
        <v>73</v>
      </c>
      <c r="W139" t="s">
        <v>230</v>
      </c>
      <c r="X139" t="str">
        <f t="shared" ca="1" si="43"/>
        <v>\\(\\quad 2　×　5　+　9　×　7　=　 \\)</v>
      </c>
      <c r="Y139" t="str">
        <f t="shared" ca="1" si="44"/>
        <v>\\(\\quad 73 \\)</v>
      </c>
    </row>
    <row r="140" spans="1:25" x14ac:dyDescent="0.55000000000000004">
      <c r="A140" s="51" t="s">
        <v>60</v>
      </c>
      <c r="B140" s="51"/>
      <c r="C140" s="50" t="s">
        <v>208</v>
      </c>
      <c r="D140" s="50" t="str">
        <f t="shared" ca="1" si="40"/>
        <v>\\(\\quad 2　×　10　+　4　×　5　=　 \\)</v>
      </c>
      <c r="E140" s="50" t="str">
        <f t="shared" ca="1" si="41"/>
        <v>\\(\\quad 40 \\)</v>
      </c>
      <c r="F140" s="50" t="s">
        <v>62</v>
      </c>
      <c r="G140" s="50"/>
      <c r="H140" s="50"/>
      <c r="I140" s="89" t="str">
        <f t="shared" ca="1" si="42"/>
        <v>INSERT INTO math(tangen,question,answer,editor,date,count) VALUES('m2600','\\(\\quad 2　×　10　+　4　×　5　=　 \\)','\\(\\quad 40 \\)','harazono',NOW(),0);</v>
      </c>
      <c r="J140" s="78" t="s">
        <v>229</v>
      </c>
      <c r="L140" s="1">
        <f t="shared" ca="1" si="39"/>
        <v>2</v>
      </c>
      <c r="M140" t="s">
        <v>238</v>
      </c>
      <c r="N140" s="1">
        <f t="shared" ref="N140:R155" ca="1" si="46">RANDBETWEEN(1,10)</f>
        <v>10</v>
      </c>
      <c r="O140" t="s">
        <v>231</v>
      </c>
      <c r="P140" s="1">
        <f t="shared" ca="1" si="46"/>
        <v>4</v>
      </c>
      <c r="Q140" t="s">
        <v>237</v>
      </c>
      <c r="R140" s="1">
        <f t="shared" ca="1" si="46"/>
        <v>5</v>
      </c>
      <c r="S140" t="s">
        <v>233</v>
      </c>
      <c r="T140" t="s">
        <v>230</v>
      </c>
      <c r="U140" t="s">
        <v>229</v>
      </c>
      <c r="V140" s="1">
        <f t="shared" ca="1" si="45"/>
        <v>40</v>
      </c>
      <c r="W140" t="s">
        <v>230</v>
      </c>
      <c r="X140" t="str">
        <f t="shared" ca="1" si="43"/>
        <v>\\(\\quad 2　×　10　+　4　×　5　=　 \\)</v>
      </c>
      <c r="Y140" t="str">
        <f t="shared" ca="1" si="44"/>
        <v>\\(\\quad 40 \\)</v>
      </c>
    </row>
    <row r="141" spans="1:25" x14ac:dyDescent="0.55000000000000004">
      <c r="A141" s="51" t="s">
        <v>60</v>
      </c>
      <c r="B141" s="51"/>
      <c r="C141" s="50" t="s">
        <v>208</v>
      </c>
      <c r="D141" s="50" t="str">
        <f t="shared" ca="1" si="40"/>
        <v>\\(\\quad 8　×　2　+　4　×　10　=　 \\)</v>
      </c>
      <c r="E141" s="50" t="str">
        <f t="shared" ca="1" si="41"/>
        <v>\\(\\quad 56 \\)</v>
      </c>
      <c r="F141" s="50" t="s">
        <v>62</v>
      </c>
      <c r="G141" s="50"/>
      <c r="H141" s="50"/>
      <c r="I141" s="89" t="str">
        <f t="shared" ca="1" si="42"/>
        <v>INSERT INTO math(tangen,question,answer,editor,date,count) VALUES('m2600','\\(\\quad 8　×　2　+　4　×　10　=　 \\)','\\(\\quad 56 \\)','harazono',NOW(),0);</v>
      </c>
      <c r="J141" s="78" t="s">
        <v>229</v>
      </c>
      <c r="L141" s="1">
        <f t="shared" ca="1" si="39"/>
        <v>8</v>
      </c>
      <c r="M141" t="s">
        <v>238</v>
      </c>
      <c r="N141" s="1">
        <f t="shared" ca="1" si="46"/>
        <v>2</v>
      </c>
      <c r="O141" t="s">
        <v>231</v>
      </c>
      <c r="P141" s="1">
        <f t="shared" ca="1" si="46"/>
        <v>4</v>
      </c>
      <c r="Q141" t="s">
        <v>237</v>
      </c>
      <c r="R141" s="1">
        <f t="shared" ca="1" si="46"/>
        <v>10</v>
      </c>
      <c r="S141" t="s">
        <v>233</v>
      </c>
      <c r="T141" t="s">
        <v>230</v>
      </c>
      <c r="U141" t="s">
        <v>229</v>
      </c>
      <c r="V141" s="1">
        <f t="shared" ref="V141" ca="1" si="47">L141*N141+P141*R141</f>
        <v>56</v>
      </c>
      <c r="W141" t="s">
        <v>230</v>
      </c>
      <c r="X141" t="str">
        <f t="shared" ca="1" si="43"/>
        <v>\\(\\quad 8　×　2　+　4　×　10　=　 \\)</v>
      </c>
      <c r="Y141" t="str">
        <f t="shared" ca="1" si="44"/>
        <v>\\(\\quad 56 \\)</v>
      </c>
    </row>
    <row r="142" spans="1:25" x14ac:dyDescent="0.55000000000000004">
      <c r="A142" s="51" t="s">
        <v>60</v>
      </c>
      <c r="B142" s="51"/>
      <c r="C142" s="50" t="s">
        <v>208</v>
      </c>
      <c r="D142" s="50" t="str">
        <f t="shared" ca="1" si="40"/>
        <v>\\(\\quad 2　×　5　－　2　×　5　=　 \\)</v>
      </c>
      <c r="E142" s="50" t="str">
        <f t="shared" ca="1" si="41"/>
        <v>\\(\\quad 0 \\)</v>
      </c>
      <c r="F142" s="50" t="s">
        <v>62</v>
      </c>
      <c r="G142" s="50"/>
      <c r="H142" s="50"/>
      <c r="I142" s="89" t="str">
        <f t="shared" ca="1" si="42"/>
        <v>INSERT INTO math(tangen,question,answer,editor,date,count) VALUES('m2600','\\(\\quad 2　×　5　－　2　×　5　=　 \\)','\\(\\quad 0 \\)','harazono',NOW(),0);</v>
      </c>
      <c r="J142" s="78" t="s">
        <v>229</v>
      </c>
      <c r="L142" s="1">
        <f t="shared" ca="1" si="39"/>
        <v>2</v>
      </c>
      <c r="M142" t="s">
        <v>238</v>
      </c>
      <c r="N142" s="1">
        <f t="shared" ca="1" si="46"/>
        <v>5</v>
      </c>
      <c r="O142" t="s">
        <v>236</v>
      </c>
      <c r="P142" s="1">
        <f ca="1">RANDBETWEEN(1,L142)</f>
        <v>2</v>
      </c>
      <c r="Q142" t="s">
        <v>237</v>
      </c>
      <c r="R142" s="1">
        <f ca="1">RANDBETWEEN(1,N142)</f>
        <v>5</v>
      </c>
      <c r="S142" t="s">
        <v>233</v>
      </c>
      <c r="T142" t="s">
        <v>230</v>
      </c>
      <c r="U142" t="s">
        <v>229</v>
      </c>
      <c r="V142" s="1">
        <f ca="1">L142*N142-P142*R142</f>
        <v>0</v>
      </c>
      <c r="W142" t="s">
        <v>230</v>
      </c>
      <c r="X142" t="str">
        <f t="shared" ca="1" si="43"/>
        <v>\\(\\quad 2　×　5　－　2　×　5　=　 \\)</v>
      </c>
      <c r="Y142" t="str">
        <f t="shared" ca="1" si="44"/>
        <v>\\(\\quad 0 \\)</v>
      </c>
    </row>
    <row r="143" spans="1:25" x14ac:dyDescent="0.55000000000000004">
      <c r="A143" s="51" t="s">
        <v>60</v>
      </c>
      <c r="B143" s="51"/>
      <c r="C143" s="50" t="s">
        <v>208</v>
      </c>
      <c r="D143" s="50" t="str">
        <f t="shared" ca="1" si="40"/>
        <v>\\(\\quad 2　×　3　－　1　×　2　=　 \\)</v>
      </c>
      <c r="E143" s="50" t="str">
        <f t="shared" ca="1" si="41"/>
        <v>\\(\\quad 4 \\)</v>
      </c>
      <c r="F143" s="50" t="s">
        <v>62</v>
      </c>
      <c r="G143" s="50"/>
      <c r="H143" s="50"/>
      <c r="I143" s="89" t="str">
        <f t="shared" ca="1" si="42"/>
        <v>INSERT INTO math(tangen,question,answer,editor,date,count) VALUES('m2600','\\(\\quad 2　×　3　－　1　×　2　=　 \\)','\\(\\quad 4 \\)','harazono',NOW(),0);</v>
      </c>
      <c r="J143" s="78" t="s">
        <v>229</v>
      </c>
      <c r="L143" s="1">
        <f t="shared" ca="1" si="39"/>
        <v>2</v>
      </c>
      <c r="M143" t="s">
        <v>238</v>
      </c>
      <c r="N143" s="1">
        <f t="shared" ca="1" si="46"/>
        <v>3</v>
      </c>
      <c r="O143" t="s">
        <v>236</v>
      </c>
      <c r="P143" s="1">
        <f t="shared" ref="P143:P161" ca="1" si="48">RANDBETWEEN(1,L143)</f>
        <v>1</v>
      </c>
      <c r="Q143" t="s">
        <v>237</v>
      </c>
      <c r="R143" s="1">
        <f t="shared" ref="R143:R161" ca="1" si="49">RANDBETWEEN(1,N143)</f>
        <v>2</v>
      </c>
      <c r="S143" t="s">
        <v>233</v>
      </c>
      <c r="T143" t="s">
        <v>230</v>
      </c>
      <c r="U143" t="s">
        <v>229</v>
      </c>
      <c r="V143" s="1">
        <f t="shared" ref="V143:V161" ca="1" si="50">L143*N143-P143*R143</f>
        <v>4</v>
      </c>
      <c r="W143" t="s">
        <v>230</v>
      </c>
      <c r="X143" t="str">
        <f t="shared" ca="1" si="43"/>
        <v>\\(\\quad 2　×　3　－　1　×　2　=　 \\)</v>
      </c>
      <c r="Y143" t="str">
        <f t="shared" ca="1" si="44"/>
        <v>\\(\\quad 4 \\)</v>
      </c>
    </row>
    <row r="144" spans="1:25" x14ac:dyDescent="0.55000000000000004">
      <c r="A144" s="51" t="s">
        <v>60</v>
      </c>
      <c r="B144" s="51"/>
      <c r="C144" s="50" t="s">
        <v>208</v>
      </c>
      <c r="D144" s="50" t="str">
        <f t="shared" ca="1" si="40"/>
        <v>\\(\\quad 2　×　5　－　2　×　5　=　 \\)</v>
      </c>
      <c r="E144" s="50" t="str">
        <f t="shared" ca="1" si="41"/>
        <v>\\(\\quad 0 \\)</v>
      </c>
      <c r="F144" s="50" t="s">
        <v>62</v>
      </c>
      <c r="G144" s="50"/>
      <c r="H144" s="50"/>
      <c r="I144" s="89" t="str">
        <f t="shared" ca="1" si="42"/>
        <v>INSERT INTO math(tangen,question,answer,editor,date,count) VALUES('m2600','\\(\\quad 2　×　5　－　2　×　5　=　 \\)','\\(\\quad 0 \\)','harazono',NOW(),0);</v>
      </c>
      <c r="J144" s="78" t="s">
        <v>229</v>
      </c>
      <c r="L144" s="1">
        <f t="shared" ca="1" si="39"/>
        <v>2</v>
      </c>
      <c r="M144" t="s">
        <v>238</v>
      </c>
      <c r="N144" s="1">
        <f t="shared" ca="1" si="46"/>
        <v>5</v>
      </c>
      <c r="O144" t="s">
        <v>236</v>
      </c>
      <c r="P144" s="1">
        <f t="shared" ca="1" si="48"/>
        <v>2</v>
      </c>
      <c r="Q144" t="s">
        <v>237</v>
      </c>
      <c r="R144" s="1">
        <f t="shared" ca="1" si="49"/>
        <v>5</v>
      </c>
      <c r="S144" t="s">
        <v>233</v>
      </c>
      <c r="T144" t="s">
        <v>230</v>
      </c>
      <c r="U144" t="s">
        <v>229</v>
      </c>
      <c r="V144" s="1">
        <f t="shared" ca="1" si="50"/>
        <v>0</v>
      </c>
      <c r="W144" t="s">
        <v>230</v>
      </c>
      <c r="X144" t="str">
        <f t="shared" ca="1" si="43"/>
        <v>\\(\\quad 2　×　5　－　2　×　5　=　 \\)</v>
      </c>
      <c r="Y144" t="str">
        <f t="shared" ca="1" si="44"/>
        <v>\\(\\quad 0 \\)</v>
      </c>
    </row>
    <row r="145" spans="1:25" x14ac:dyDescent="0.55000000000000004">
      <c r="A145" s="51" t="s">
        <v>60</v>
      </c>
      <c r="B145" s="51"/>
      <c r="C145" s="50" t="s">
        <v>208</v>
      </c>
      <c r="D145" s="50" t="str">
        <f t="shared" ca="1" si="40"/>
        <v>\\(\\quad 2　×　5　－　2　×　4　=　 \\)</v>
      </c>
      <c r="E145" s="50" t="str">
        <f t="shared" ca="1" si="41"/>
        <v>\\(\\quad 2 \\)</v>
      </c>
      <c r="F145" s="50" t="s">
        <v>62</v>
      </c>
      <c r="G145" s="50"/>
      <c r="H145" s="50"/>
      <c r="I145" s="89" t="str">
        <f t="shared" ca="1" si="42"/>
        <v>INSERT INTO math(tangen,question,answer,editor,date,count) VALUES('m2600','\\(\\quad 2　×　5　－　2　×　4　=　 \\)','\\(\\quad 2 \\)','harazono',NOW(),0);</v>
      </c>
      <c r="J145" s="78" t="s">
        <v>229</v>
      </c>
      <c r="L145" s="1">
        <f t="shared" ca="1" si="39"/>
        <v>2</v>
      </c>
      <c r="M145" t="s">
        <v>238</v>
      </c>
      <c r="N145" s="1">
        <f t="shared" ca="1" si="46"/>
        <v>5</v>
      </c>
      <c r="O145" t="s">
        <v>236</v>
      </c>
      <c r="P145" s="1">
        <f t="shared" ca="1" si="48"/>
        <v>2</v>
      </c>
      <c r="Q145" t="s">
        <v>237</v>
      </c>
      <c r="R145" s="1">
        <f t="shared" ca="1" si="49"/>
        <v>4</v>
      </c>
      <c r="S145" t="s">
        <v>233</v>
      </c>
      <c r="T145" t="s">
        <v>230</v>
      </c>
      <c r="U145" t="s">
        <v>229</v>
      </c>
      <c r="V145" s="1">
        <f t="shared" ca="1" si="50"/>
        <v>2</v>
      </c>
      <c r="W145" t="s">
        <v>230</v>
      </c>
      <c r="X145" t="str">
        <f t="shared" ca="1" si="43"/>
        <v>\\(\\quad 2　×　5　－　2　×　4　=　 \\)</v>
      </c>
      <c r="Y145" t="str">
        <f t="shared" ca="1" si="44"/>
        <v>\\(\\quad 2 \\)</v>
      </c>
    </row>
    <row r="146" spans="1:25" x14ac:dyDescent="0.55000000000000004">
      <c r="A146" s="51" t="s">
        <v>60</v>
      </c>
      <c r="B146" s="51"/>
      <c r="C146" s="50" t="s">
        <v>208</v>
      </c>
      <c r="D146" s="50" t="str">
        <f t="shared" ca="1" si="40"/>
        <v>\\(\\quad 9　×　4　－　6　×　3　=　 \\)</v>
      </c>
      <c r="E146" s="50" t="str">
        <f t="shared" ca="1" si="41"/>
        <v>\\(\\quad 18 \\)</v>
      </c>
      <c r="F146" s="50" t="s">
        <v>62</v>
      </c>
      <c r="G146" s="50"/>
      <c r="H146" s="50"/>
      <c r="I146" s="89" t="str">
        <f t="shared" ca="1" si="42"/>
        <v>INSERT INTO math(tangen,question,answer,editor,date,count) VALUES('m2600','\\(\\quad 9　×　4　－　6　×　3　=　 \\)','\\(\\quad 18 \\)','harazono',NOW(),0);</v>
      </c>
      <c r="J146" s="78" t="s">
        <v>229</v>
      </c>
      <c r="L146" s="1">
        <f t="shared" ca="1" si="39"/>
        <v>9</v>
      </c>
      <c r="M146" t="s">
        <v>238</v>
      </c>
      <c r="N146" s="1">
        <f t="shared" ca="1" si="46"/>
        <v>4</v>
      </c>
      <c r="O146" t="s">
        <v>236</v>
      </c>
      <c r="P146" s="1">
        <f t="shared" ca="1" si="48"/>
        <v>6</v>
      </c>
      <c r="Q146" t="s">
        <v>237</v>
      </c>
      <c r="R146" s="1">
        <f t="shared" ca="1" si="49"/>
        <v>3</v>
      </c>
      <c r="S146" t="s">
        <v>233</v>
      </c>
      <c r="T146" t="s">
        <v>230</v>
      </c>
      <c r="U146" t="s">
        <v>229</v>
      </c>
      <c r="V146" s="1">
        <f t="shared" ca="1" si="50"/>
        <v>18</v>
      </c>
      <c r="W146" t="s">
        <v>230</v>
      </c>
      <c r="X146" t="str">
        <f t="shared" ca="1" si="43"/>
        <v>\\(\\quad 9　×　4　－　6　×　3　=　 \\)</v>
      </c>
      <c r="Y146" t="str">
        <f t="shared" ca="1" si="44"/>
        <v>\\(\\quad 18 \\)</v>
      </c>
    </row>
    <row r="147" spans="1:25" x14ac:dyDescent="0.55000000000000004">
      <c r="A147" s="51" t="s">
        <v>60</v>
      </c>
      <c r="B147" s="51"/>
      <c r="C147" s="50" t="s">
        <v>208</v>
      </c>
      <c r="D147" s="50" t="str">
        <f t="shared" ca="1" si="40"/>
        <v>\\(\\quad 2　×　6　－　1　×　5　=　 \\)</v>
      </c>
      <c r="E147" s="50" t="str">
        <f t="shared" ca="1" si="41"/>
        <v>\\(\\quad 7 \\)</v>
      </c>
      <c r="F147" s="50" t="s">
        <v>62</v>
      </c>
      <c r="G147" s="50"/>
      <c r="H147" s="50"/>
      <c r="I147" s="89" t="str">
        <f t="shared" ca="1" si="42"/>
        <v>INSERT INTO math(tangen,question,answer,editor,date,count) VALUES('m2600','\\(\\quad 2　×　6　－　1　×　5　=　 \\)','\\(\\quad 7 \\)','harazono',NOW(),0);</v>
      </c>
      <c r="J147" s="78" t="s">
        <v>229</v>
      </c>
      <c r="L147" s="1">
        <f t="shared" ca="1" si="39"/>
        <v>2</v>
      </c>
      <c r="M147" t="s">
        <v>238</v>
      </c>
      <c r="N147" s="1">
        <f t="shared" ca="1" si="46"/>
        <v>6</v>
      </c>
      <c r="O147" t="s">
        <v>236</v>
      </c>
      <c r="P147" s="1">
        <f t="shared" ca="1" si="48"/>
        <v>1</v>
      </c>
      <c r="Q147" t="s">
        <v>237</v>
      </c>
      <c r="R147" s="1">
        <f t="shared" ca="1" si="49"/>
        <v>5</v>
      </c>
      <c r="S147" t="s">
        <v>233</v>
      </c>
      <c r="T147" t="s">
        <v>230</v>
      </c>
      <c r="U147" t="s">
        <v>229</v>
      </c>
      <c r="V147" s="1">
        <f t="shared" ca="1" si="50"/>
        <v>7</v>
      </c>
      <c r="W147" t="s">
        <v>230</v>
      </c>
      <c r="X147" t="str">
        <f t="shared" ca="1" si="43"/>
        <v>\\(\\quad 2　×　6　－　1　×　5　=　 \\)</v>
      </c>
      <c r="Y147" t="str">
        <f t="shared" ca="1" si="44"/>
        <v>\\(\\quad 7 \\)</v>
      </c>
    </row>
    <row r="148" spans="1:25" x14ac:dyDescent="0.55000000000000004">
      <c r="A148" s="51" t="s">
        <v>60</v>
      </c>
      <c r="B148" s="51"/>
      <c r="C148" s="50" t="s">
        <v>208</v>
      </c>
      <c r="D148" s="50" t="str">
        <f t="shared" ca="1" si="40"/>
        <v>\\(\\quad 3　×　2　－　1　×　2　=　 \\)</v>
      </c>
      <c r="E148" s="50" t="str">
        <f t="shared" ca="1" si="41"/>
        <v>\\(\\quad 4 \\)</v>
      </c>
      <c r="F148" s="50" t="s">
        <v>62</v>
      </c>
      <c r="G148" s="50"/>
      <c r="H148" s="50"/>
      <c r="I148" s="89" t="str">
        <f t="shared" ca="1" si="42"/>
        <v>INSERT INTO math(tangen,question,answer,editor,date,count) VALUES('m2600','\\(\\quad 3　×　2　－　1　×　2　=　 \\)','\\(\\quad 4 \\)','harazono',NOW(),0);</v>
      </c>
      <c r="J148" s="78" t="s">
        <v>229</v>
      </c>
      <c r="L148" s="1">
        <f t="shared" ca="1" si="39"/>
        <v>3</v>
      </c>
      <c r="M148" t="s">
        <v>238</v>
      </c>
      <c r="N148" s="1">
        <f t="shared" ca="1" si="46"/>
        <v>2</v>
      </c>
      <c r="O148" t="s">
        <v>236</v>
      </c>
      <c r="P148" s="1">
        <f t="shared" ca="1" si="48"/>
        <v>1</v>
      </c>
      <c r="Q148" t="s">
        <v>237</v>
      </c>
      <c r="R148" s="1">
        <f t="shared" ca="1" si="49"/>
        <v>2</v>
      </c>
      <c r="S148" t="s">
        <v>233</v>
      </c>
      <c r="T148" t="s">
        <v>230</v>
      </c>
      <c r="U148" t="s">
        <v>229</v>
      </c>
      <c r="V148" s="1">
        <f t="shared" ca="1" si="50"/>
        <v>4</v>
      </c>
      <c r="W148" t="s">
        <v>230</v>
      </c>
      <c r="X148" t="str">
        <f t="shared" ca="1" si="43"/>
        <v>\\(\\quad 3　×　2　－　1　×　2　=　 \\)</v>
      </c>
      <c r="Y148" t="str">
        <f t="shared" ca="1" si="44"/>
        <v>\\(\\quad 4 \\)</v>
      </c>
    </row>
    <row r="149" spans="1:25" x14ac:dyDescent="0.55000000000000004">
      <c r="A149" s="51" t="s">
        <v>60</v>
      </c>
      <c r="B149" s="51"/>
      <c r="C149" s="50" t="s">
        <v>208</v>
      </c>
      <c r="D149" s="50" t="str">
        <f t="shared" ca="1" si="40"/>
        <v>\\(\\quad 4　×　8　－　4　×　4　=　 \\)</v>
      </c>
      <c r="E149" s="50" t="str">
        <f t="shared" ca="1" si="41"/>
        <v>\\(\\quad 16 \\)</v>
      </c>
      <c r="F149" s="50" t="s">
        <v>62</v>
      </c>
      <c r="G149" s="50"/>
      <c r="H149" s="50"/>
      <c r="I149" s="89" t="str">
        <f t="shared" ca="1" si="42"/>
        <v>INSERT INTO math(tangen,question,answer,editor,date,count) VALUES('m2600','\\(\\quad 4　×　8　－　4　×　4　=　 \\)','\\(\\quad 16 \\)','harazono',NOW(),0);</v>
      </c>
      <c r="J149" s="78" t="s">
        <v>229</v>
      </c>
      <c r="L149" s="1">
        <f t="shared" ca="1" si="39"/>
        <v>4</v>
      </c>
      <c r="M149" t="s">
        <v>238</v>
      </c>
      <c r="N149" s="1">
        <f t="shared" ca="1" si="46"/>
        <v>8</v>
      </c>
      <c r="O149" t="s">
        <v>236</v>
      </c>
      <c r="P149" s="1">
        <f t="shared" ca="1" si="48"/>
        <v>4</v>
      </c>
      <c r="Q149" t="s">
        <v>237</v>
      </c>
      <c r="R149" s="1">
        <f t="shared" ca="1" si="49"/>
        <v>4</v>
      </c>
      <c r="S149" t="s">
        <v>233</v>
      </c>
      <c r="T149" t="s">
        <v>230</v>
      </c>
      <c r="U149" t="s">
        <v>229</v>
      </c>
      <c r="V149" s="1">
        <f t="shared" ca="1" si="50"/>
        <v>16</v>
      </c>
      <c r="W149" t="s">
        <v>230</v>
      </c>
      <c r="X149" t="str">
        <f t="shared" ca="1" si="43"/>
        <v>\\(\\quad 4　×　8　－　4　×　4　=　 \\)</v>
      </c>
      <c r="Y149" t="str">
        <f t="shared" ca="1" si="44"/>
        <v>\\(\\quad 16 \\)</v>
      </c>
    </row>
    <row r="150" spans="1:25" x14ac:dyDescent="0.55000000000000004">
      <c r="A150" s="51" t="s">
        <v>60</v>
      </c>
      <c r="B150" s="51"/>
      <c r="C150" s="50" t="s">
        <v>208</v>
      </c>
      <c r="D150" s="50" t="str">
        <f t="shared" ca="1" si="40"/>
        <v>\\(\\quad 4　×　2　－　4　×　2　=　 \\)</v>
      </c>
      <c r="E150" s="50" t="str">
        <f t="shared" ca="1" si="41"/>
        <v>\\(\\quad 0 \\)</v>
      </c>
      <c r="F150" s="50" t="s">
        <v>62</v>
      </c>
      <c r="G150" s="50"/>
      <c r="H150" s="50"/>
      <c r="I150" s="89" t="str">
        <f t="shared" ca="1" si="42"/>
        <v>INSERT INTO math(tangen,question,answer,editor,date,count) VALUES('m2600','\\(\\quad 4　×　2　－　4　×　2　=　 \\)','\\(\\quad 0 \\)','harazono',NOW(),0);</v>
      </c>
      <c r="J150" s="78" t="s">
        <v>229</v>
      </c>
      <c r="L150" s="1">
        <f t="shared" ca="1" si="39"/>
        <v>4</v>
      </c>
      <c r="M150" t="s">
        <v>238</v>
      </c>
      <c r="N150" s="1">
        <f t="shared" ca="1" si="46"/>
        <v>2</v>
      </c>
      <c r="O150" t="s">
        <v>236</v>
      </c>
      <c r="P150" s="1">
        <f t="shared" ca="1" si="48"/>
        <v>4</v>
      </c>
      <c r="Q150" t="s">
        <v>237</v>
      </c>
      <c r="R150" s="1">
        <f t="shared" ca="1" si="49"/>
        <v>2</v>
      </c>
      <c r="S150" t="s">
        <v>233</v>
      </c>
      <c r="T150" t="s">
        <v>230</v>
      </c>
      <c r="U150" t="s">
        <v>229</v>
      </c>
      <c r="V150" s="1">
        <f t="shared" ca="1" si="50"/>
        <v>0</v>
      </c>
      <c r="W150" t="s">
        <v>230</v>
      </c>
      <c r="X150" t="str">
        <f t="shared" ca="1" si="43"/>
        <v>\\(\\quad 4　×　2　－　4　×　2　=　 \\)</v>
      </c>
      <c r="Y150" t="str">
        <f t="shared" ca="1" si="44"/>
        <v>\\(\\quad 0 \\)</v>
      </c>
    </row>
    <row r="151" spans="1:25" x14ac:dyDescent="0.55000000000000004">
      <c r="A151" s="51" t="s">
        <v>60</v>
      </c>
      <c r="B151" s="51"/>
      <c r="C151" s="50" t="s">
        <v>208</v>
      </c>
      <c r="D151" s="50" t="str">
        <f t="shared" ca="1" si="40"/>
        <v>\\(\\quad 6　×　1　－　1　×　1　=　 \\)</v>
      </c>
      <c r="E151" s="50" t="str">
        <f t="shared" ca="1" si="41"/>
        <v>\\(\\quad 5 \\)</v>
      </c>
      <c r="F151" s="50" t="s">
        <v>62</v>
      </c>
      <c r="G151" s="50"/>
      <c r="H151" s="50"/>
      <c r="I151" s="89" t="str">
        <f t="shared" ca="1" si="42"/>
        <v>INSERT INTO math(tangen,question,answer,editor,date,count) VALUES('m2600','\\(\\quad 6　×　1　－　1　×　1　=　 \\)','\\(\\quad 5 \\)','harazono',NOW(),0);</v>
      </c>
      <c r="J151" s="78" t="s">
        <v>229</v>
      </c>
      <c r="L151" s="1">
        <f t="shared" ca="1" si="39"/>
        <v>6</v>
      </c>
      <c r="M151" t="s">
        <v>238</v>
      </c>
      <c r="N151" s="1">
        <f t="shared" ca="1" si="46"/>
        <v>1</v>
      </c>
      <c r="O151" t="s">
        <v>236</v>
      </c>
      <c r="P151" s="1">
        <f t="shared" ca="1" si="48"/>
        <v>1</v>
      </c>
      <c r="Q151" t="s">
        <v>237</v>
      </c>
      <c r="R151" s="1">
        <f t="shared" ca="1" si="49"/>
        <v>1</v>
      </c>
      <c r="S151" t="s">
        <v>233</v>
      </c>
      <c r="T151" t="s">
        <v>230</v>
      </c>
      <c r="U151" t="s">
        <v>229</v>
      </c>
      <c r="V151" s="1">
        <f t="shared" ca="1" si="50"/>
        <v>5</v>
      </c>
      <c r="W151" t="s">
        <v>230</v>
      </c>
      <c r="X151" t="str">
        <f t="shared" ca="1" si="43"/>
        <v>\\(\\quad 6　×　1　－　1　×　1　=　 \\)</v>
      </c>
      <c r="Y151" t="str">
        <f t="shared" ca="1" si="44"/>
        <v>\\(\\quad 5 \\)</v>
      </c>
    </row>
    <row r="152" spans="1:25" x14ac:dyDescent="0.55000000000000004">
      <c r="A152" s="51" t="s">
        <v>60</v>
      </c>
      <c r="B152" s="51"/>
      <c r="C152" s="50" t="s">
        <v>208</v>
      </c>
      <c r="D152" s="50" t="str">
        <f t="shared" ca="1" si="40"/>
        <v>\\(\\quad 7　×　1　－　6　×　1　=　 \\)</v>
      </c>
      <c r="E152" s="50" t="str">
        <f t="shared" ca="1" si="41"/>
        <v>\\(\\quad 1 \\)</v>
      </c>
      <c r="F152" s="50" t="s">
        <v>62</v>
      </c>
      <c r="G152" s="50"/>
      <c r="H152" s="50"/>
      <c r="I152" s="89" t="str">
        <f t="shared" ca="1" si="42"/>
        <v>INSERT INTO math(tangen,question,answer,editor,date,count) VALUES('m2600','\\(\\quad 7　×　1　－　6　×　1　=　 \\)','\\(\\quad 1 \\)','harazono',NOW(),0);</v>
      </c>
      <c r="J152" s="78" t="s">
        <v>229</v>
      </c>
      <c r="L152" s="1">
        <f t="shared" ca="1" si="39"/>
        <v>7</v>
      </c>
      <c r="M152" t="s">
        <v>238</v>
      </c>
      <c r="N152" s="1">
        <f t="shared" ca="1" si="46"/>
        <v>1</v>
      </c>
      <c r="O152" t="s">
        <v>236</v>
      </c>
      <c r="P152" s="1">
        <f t="shared" ca="1" si="48"/>
        <v>6</v>
      </c>
      <c r="Q152" t="s">
        <v>237</v>
      </c>
      <c r="R152" s="1">
        <f t="shared" ca="1" si="49"/>
        <v>1</v>
      </c>
      <c r="S152" t="s">
        <v>233</v>
      </c>
      <c r="T152" t="s">
        <v>230</v>
      </c>
      <c r="U152" t="s">
        <v>229</v>
      </c>
      <c r="V152" s="1">
        <f t="shared" ca="1" si="50"/>
        <v>1</v>
      </c>
      <c r="W152" t="s">
        <v>230</v>
      </c>
      <c r="X152" t="str">
        <f t="shared" ca="1" si="43"/>
        <v>\\(\\quad 7　×　1　－　6　×　1　=　 \\)</v>
      </c>
      <c r="Y152" t="str">
        <f t="shared" ca="1" si="44"/>
        <v>\\(\\quad 1 \\)</v>
      </c>
    </row>
    <row r="153" spans="1:25" x14ac:dyDescent="0.55000000000000004">
      <c r="A153" s="51" t="s">
        <v>60</v>
      </c>
      <c r="B153" s="51"/>
      <c r="C153" s="50" t="s">
        <v>208</v>
      </c>
      <c r="D153" s="50" t="str">
        <f t="shared" ca="1" si="40"/>
        <v>\\(\\quad 6　×　10　－　4　×　2　=　 \\)</v>
      </c>
      <c r="E153" s="50" t="str">
        <f t="shared" ca="1" si="41"/>
        <v>\\(\\quad 52 \\)</v>
      </c>
      <c r="F153" s="50" t="s">
        <v>62</v>
      </c>
      <c r="G153" s="50"/>
      <c r="H153" s="50"/>
      <c r="I153" s="89" t="str">
        <f t="shared" ca="1" si="42"/>
        <v>INSERT INTO math(tangen,question,answer,editor,date,count) VALUES('m2600','\\(\\quad 6　×　10　－　4　×　2　=　 \\)','\\(\\quad 52 \\)','harazono',NOW(),0);</v>
      </c>
      <c r="J153" s="78" t="s">
        <v>229</v>
      </c>
      <c r="L153" s="1">
        <f t="shared" ca="1" si="39"/>
        <v>6</v>
      </c>
      <c r="M153" t="s">
        <v>238</v>
      </c>
      <c r="N153" s="1">
        <f t="shared" ca="1" si="46"/>
        <v>10</v>
      </c>
      <c r="O153" t="s">
        <v>236</v>
      </c>
      <c r="P153" s="1">
        <f t="shared" ca="1" si="48"/>
        <v>4</v>
      </c>
      <c r="Q153" t="s">
        <v>237</v>
      </c>
      <c r="R153" s="1">
        <f t="shared" ca="1" si="49"/>
        <v>2</v>
      </c>
      <c r="S153" t="s">
        <v>233</v>
      </c>
      <c r="T153" t="s">
        <v>230</v>
      </c>
      <c r="U153" t="s">
        <v>229</v>
      </c>
      <c r="V153" s="1">
        <f t="shared" ca="1" si="50"/>
        <v>52</v>
      </c>
      <c r="W153" t="s">
        <v>230</v>
      </c>
      <c r="X153" t="str">
        <f t="shared" ca="1" si="43"/>
        <v>\\(\\quad 6　×　10　－　4　×　2　=　 \\)</v>
      </c>
      <c r="Y153" t="str">
        <f t="shared" ca="1" si="44"/>
        <v>\\(\\quad 52 \\)</v>
      </c>
    </row>
    <row r="154" spans="1:25" x14ac:dyDescent="0.55000000000000004">
      <c r="A154" s="51" t="s">
        <v>60</v>
      </c>
      <c r="B154" s="51"/>
      <c r="C154" s="50" t="s">
        <v>208</v>
      </c>
      <c r="D154" s="50" t="str">
        <f t="shared" ca="1" si="40"/>
        <v>\\(\\quad 1　×　2　－　1　×　2　=　 \\)</v>
      </c>
      <c r="E154" s="50" t="str">
        <f t="shared" ca="1" si="41"/>
        <v>\\(\\quad 0 \\)</v>
      </c>
      <c r="F154" s="50" t="s">
        <v>62</v>
      </c>
      <c r="G154" s="50"/>
      <c r="H154" s="50"/>
      <c r="I154" s="89" t="str">
        <f t="shared" ca="1" si="42"/>
        <v>INSERT INTO math(tangen,question,answer,editor,date,count) VALUES('m2600','\\(\\quad 1　×　2　－　1　×　2　=　 \\)','\\(\\quad 0 \\)','harazono',NOW(),0);</v>
      </c>
      <c r="J154" s="78" t="s">
        <v>229</v>
      </c>
      <c r="L154" s="1">
        <f t="shared" ca="1" si="39"/>
        <v>1</v>
      </c>
      <c r="M154" t="s">
        <v>238</v>
      </c>
      <c r="N154" s="1">
        <f t="shared" ca="1" si="46"/>
        <v>2</v>
      </c>
      <c r="O154" t="s">
        <v>236</v>
      </c>
      <c r="P154" s="1">
        <f t="shared" ca="1" si="48"/>
        <v>1</v>
      </c>
      <c r="Q154" t="s">
        <v>237</v>
      </c>
      <c r="R154" s="1">
        <f t="shared" ca="1" si="49"/>
        <v>2</v>
      </c>
      <c r="S154" t="s">
        <v>233</v>
      </c>
      <c r="T154" t="s">
        <v>230</v>
      </c>
      <c r="U154" t="s">
        <v>229</v>
      </c>
      <c r="V154" s="1">
        <f t="shared" ca="1" si="50"/>
        <v>0</v>
      </c>
      <c r="W154" t="s">
        <v>230</v>
      </c>
      <c r="X154" t="str">
        <f t="shared" ca="1" si="43"/>
        <v>\\(\\quad 1　×　2　－　1　×　2　=　 \\)</v>
      </c>
      <c r="Y154" t="str">
        <f t="shared" ca="1" si="44"/>
        <v>\\(\\quad 0 \\)</v>
      </c>
    </row>
    <row r="155" spans="1:25" x14ac:dyDescent="0.55000000000000004">
      <c r="A155" s="51" t="s">
        <v>60</v>
      </c>
      <c r="B155" s="51"/>
      <c r="C155" s="50" t="s">
        <v>208</v>
      </c>
      <c r="D155" s="50" t="str">
        <f t="shared" ca="1" si="40"/>
        <v>\\(\\quad 3　×　7　－　3　×　6　=　 \\)</v>
      </c>
      <c r="E155" s="50" t="str">
        <f t="shared" ca="1" si="41"/>
        <v>\\(\\quad 3 \\)</v>
      </c>
      <c r="F155" s="50" t="s">
        <v>62</v>
      </c>
      <c r="G155" s="50"/>
      <c r="H155" s="50"/>
      <c r="I155" s="89" t="str">
        <f t="shared" ca="1" si="42"/>
        <v>INSERT INTO math(tangen,question,answer,editor,date,count) VALUES('m2600','\\(\\quad 3　×　7　－　3　×　6　=　 \\)','\\(\\quad 3 \\)','harazono',NOW(),0);</v>
      </c>
      <c r="J155" s="78" t="s">
        <v>229</v>
      </c>
      <c r="L155" s="1">
        <f t="shared" ca="1" si="39"/>
        <v>3</v>
      </c>
      <c r="M155" t="s">
        <v>238</v>
      </c>
      <c r="N155" s="1">
        <f t="shared" ca="1" si="46"/>
        <v>7</v>
      </c>
      <c r="O155" t="s">
        <v>236</v>
      </c>
      <c r="P155" s="1">
        <f t="shared" ca="1" si="48"/>
        <v>3</v>
      </c>
      <c r="Q155" t="s">
        <v>237</v>
      </c>
      <c r="R155" s="1">
        <f t="shared" ca="1" si="49"/>
        <v>6</v>
      </c>
      <c r="S155" t="s">
        <v>233</v>
      </c>
      <c r="T155" t="s">
        <v>230</v>
      </c>
      <c r="U155" t="s">
        <v>229</v>
      </c>
      <c r="V155" s="1">
        <f t="shared" ca="1" si="50"/>
        <v>3</v>
      </c>
      <c r="W155" t="s">
        <v>230</v>
      </c>
      <c r="X155" t="str">
        <f t="shared" ca="1" si="43"/>
        <v>\\(\\quad 3　×　7　－　3　×　6　=　 \\)</v>
      </c>
      <c r="Y155" t="str">
        <f t="shared" ca="1" si="44"/>
        <v>\\(\\quad 3 \\)</v>
      </c>
    </row>
    <row r="156" spans="1:25" x14ac:dyDescent="0.55000000000000004">
      <c r="A156" s="51" t="s">
        <v>60</v>
      </c>
      <c r="B156" s="51"/>
      <c r="C156" s="50" t="s">
        <v>208</v>
      </c>
      <c r="D156" s="50" t="str">
        <f t="shared" ca="1" si="40"/>
        <v>\\(\\quad 6　×　2　－　5　×　1　=　 \\)</v>
      </c>
      <c r="E156" s="50" t="str">
        <f t="shared" ca="1" si="41"/>
        <v>\\(\\quad 7 \\)</v>
      </c>
      <c r="F156" s="50" t="s">
        <v>62</v>
      </c>
      <c r="G156" s="50"/>
      <c r="H156" s="50"/>
      <c r="I156" s="89" t="str">
        <f t="shared" ca="1" si="42"/>
        <v>INSERT INTO math(tangen,question,answer,editor,date,count) VALUES('m2600','\\(\\quad 6　×　2　－　5　×　1　=　 \\)','\\(\\quad 7 \\)','harazono',NOW(),0);</v>
      </c>
      <c r="J156" s="78" t="s">
        <v>229</v>
      </c>
      <c r="L156" s="1">
        <f t="shared" ca="1" si="39"/>
        <v>6</v>
      </c>
      <c r="M156" t="s">
        <v>238</v>
      </c>
      <c r="N156" s="1">
        <f t="shared" ref="N156:N219" ca="1" si="51">RANDBETWEEN(1,10)</f>
        <v>2</v>
      </c>
      <c r="O156" t="s">
        <v>236</v>
      </c>
      <c r="P156" s="1">
        <f t="shared" ca="1" si="48"/>
        <v>5</v>
      </c>
      <c r="Q156" t="s">
        <v>237</v>
      </c>
      <c r="R156" s="1">
        <f t="shared" ca="1" si="49"/>
        <v>1</v>
      </c>
      <c r="S156" t="s">
        <v>233</v>
      </c>
      <c r="T156" t="s">
        <v>230</v>
      </c>
      <c r="U156" t="s">
        <v>229</v>
      </c>
      <c r="V156" s="1">
        <f t="shared" ca="1" si="50"/>
        <v>7</v>
      </c>
      <c r="W156" t="s">
        <v>230</v>
      </c>
      <c r="X156" t="str">
        <f t="shared" ca="1" si="43"/>
        <v>\\(\\quad 6　×　2　－　5　×　1　=　 \\)</v>
      </c>
      <c r="Y156" t="str">
        <f t="shared" ca="1" si="44"/>
        <v>\\(\\quad 7 \\)</v>
      </c>
    </row>
    <row r="157" spans="1:25" x14ac:dyDescent="0.55000000000000004">
      <c r="A157" s="51" t="s">
        <v>60</v>
      </c>
      <c r="B157" s="51"/>
      <c r="C157" s="50" t="s">
        <v>208</v>
      </c>
      <c r="D157" s="50" t="str">
        <f t="shared" ca="1" si="40"/>
        <v>\\(\\quad 10　×　2　－　9　×　1　=　 \\)</v>
      </c>
      <c r="E157" s="50" t="str">
        <f t="shared" ca="1" si="41"/>
        <v>\\(\\quad 11 \\)</v>
      </c>
      <c r="F157" s="50" t="s">
        <v>62</v>
      </c>
      <c r="G157" s="50"/>
      <c r="H157" s="50"/>
      <c r="I157" s="89" t="str">
        <f t="shared" ca="1" si="42"/>
        <v>INSERT INTO math(tangen,question,answer,editor,date,count) VALUES('m2600','\\(\\quad 10　×　2　－　9　×　1　=　 \\)','\\(\\quad 11 \\)','harazono',NOW(),0);</v>
      </c>
      <c r="J157" s="78" t="s">
        <v>229</v>
      </c>
      <c r="L157" s="1">
        <f t="shared" ca="1" si="39"/>
        <v>10</v>
      </c>
      <c r="M157" t="s">
        <v>238</v>
      </c>
      <c r="N157" s="1">
        <f t="shared" ca="1" si="51"/>
        <v>2</v>
      </c>
      <c r="O157" t="s">
        <v>236</v>
      </c>
      <c r="P157" s="1">
        <f t="shared" ca="1" si="48"/>
        <v>9</v>
      </c>
      <c r="Q157" t="s">
        <v>237</v>
      </c>
      <c r="R157" s="1">
        <f t="shared" ca="1" si="49"/>
        <v>1</v>
      </c>
      <c r="S157" t="s">
        <v>233</v>
      </c>
      <c r="T157" t="s">
        <v>230</v>
      </c>
      <c r="U157" t="s">
        <v>229</v>
      </c>
      <c r="V157" s="1">
        <f t="shared" ca="1" si="50"/>
        <v>11</v>
      </c>
      <c r="W157" t="s">
        <v>230</v>
      </c>
      <c r="X157" t="str">
        <f t="shared" ca="1" si="43"/>
        <v>\\(\\quad 10　×　2　－　9　×　1　=　 \\)</v>
      </c>
      <c r="Y157" t="str">
        <f t="shared" ca="1" si="44"/>
        <v>\\(\\quad 11 \\)</v>
      </c>
    </row>
    <row r="158" spans="1:25" x14ac:dyDescent="0.55000000000000004">
      <c r="A158" s="51" t="s">
        <v>60</v>
      </c>
      <c r="B158" s="51"/>
      <c r="C158" s="50" t="s">
        <v>208</v>
      </c>
      <c r="D158" s="50" t="str">
        <f t="shared" ca="1" si="40"/>
        <v>\\(\\quad 8　×　5　－　6　×　2　=　 \\)</v>
      </c>
      <c r="E158" s="50" t="str">
        <f t="shared" ca="1" si="41"/>
        <v>\\(\\quad 28 \\)</v>
      </c>
      <c r="F158" s="50" t="s">
        <v>62</v>
      </c>
      <c r="G158" s="50"/>
      <c r="H158" s="50"/>
      <c r="I158" s="89" t="str">
        <f t="shared" ca="1" si="42"/>
        <v>INSERT INTO math(tangen,question,answer,editor,date,count) VALUES('m2600','\\(\\quad 8　×　5　－　6　×　2　=　 \\)','\\(\\quad 28 \\)','harazono',NOW(),0);</v>
      </c>
      <c r="J158" s="78" t="s">
        <v>229</v>
      </c>
      <c r="L158" s="1">
        <f t="shared" ca="1" si="39"/>
        <v>8</v>
      </c>
      <c r="M158" t="s">
        <v>238</v>
      </c>
      <c r="N158" s="1">
        <f t="shared" ca="1" si="51"/>
        <v>5</v>
      </c>
      <c r="O158" t="s">
        <v>236</v>
      </c>
      <c r="P158" s="1">
        <f t="shared" ca="1" si="48"/>
        <v>6</v>
      </c>
      <c r="Q158" t="s">
        <v>237</v>
      </c>
      <c r="R158" s="1">
        <f t="shared" ca="1" si="49"/>
        <v>2</v>
      </c>
      <c r="S158" t="s">
        <v>233</v>
      </c>
      <c r="T158" t="s">
        <v>230</v>
      </c>
      <c r="U158" t="s">
        <v>229</v>
      </c>
      <c r="V158" s="1">
        <f t="shared" ca="1" si="50"/>
        <v>28</v>
      </c>
      <c r="W158" t="s">
        <v>230</v>
      </c>
      <c r="X158" t="str">
        <f t="shared" ca="1" si="43"/>
        <v>\\(\\quad 8　×　5　－　6　×　2　=　 \\)</v>
      </c>
      <c r="Y158" t="str">
        <f t="shared" ca="1" si="44"/>
        <v>\\(\\quad 28 \\)</v>
      </c>
    </row>
    <row r="159" spans="1:25" x14ac:dyDescent="0.55000000000000004">
      <c r="A159" s="51" t="s">
        <v>60</v>
      </c>
      <c r="B159" s="51"/>
      <c r="C159" s="50" t="s">
        <v>208</v>
      </c>
      <c r="D159" s="50" t="str">
        <f t="shared" ca="1" si="40"/>
        <v>\\(\\quad 9　×　7　－　1　×　6　=　 \\)</v>
      </c>
      <c r="E159" s="50" t="str">
        <f t="shared" ca="1" si="41"/>
        <v>\\(\\quad 57 \\)</v>
      </c>
      <c r="F159" s="50" t="s">
        <v>62</v>
      </c>
      <c r="G159" s="50"/>
      <c r="H159" s="50"/>
      <c r="I159" s="89" t="str">
        <f t="shared" ca="1" si="42"/>
        <v>INSERT INTO math(tangen,question,answer,editor,date,count) VALUES('m2600','\\(\\quad 9　×　7　－　1　×　6　=　 \\)','\\(\\quad 57 \\)','harazono',NOW(),0);</v>
      </c>
      <c r="J159" s="78" t="s">
        <v>229</v>
      </c>
      <c r="L159" s="1">
        <f t="shared" ca="1" si="39"/>
        <v>9</v>
      </c>
      <c r="M159" t="s">
        <v>238</v>
      </c>
      <c r="N159" s="1">
        <f t="shared" ca="1" si="51"/>
        <v>7</v>
      </c>
      <c r="O159" t="s">
        <v>236</v>
      </c>
      <c r="P159" s="1">
        <f t="shared" ca="1" si="48"/>
        <v>1</v>
      </c>
      <c r="Q159" t="s">
        <v>237</v>
      </c>
      <c r="R159" s="1">
        <f t="shared" ca="1" si="49"/>
        <v>6</v>
      </c>
      <c r="S159" t="s">
        <v>233</v>
      </c>
      <c r="T159" t="s">
        <v>230</v>
      </c>
      <c r="U159" t="s">
        <v>229</v>
      </c>
      <c r="V159" s="1">
        <f t="shared" ca="1" si="50"/>
        <v>57</v>
      </c>
      <c r="W159" t="s">
        <v>230</v>
      </c>
      <c r="X159" t="str">
        <f t="shared" ca="1" si="43"/>
        <v>\\(\\quad 9　×　7　－　1　×　6　=　 \\)</v>
      </c>
      <c r="Y159" t="str">
        <f t="shared" ca="1" si="44"/>
        <v>\\(\\quad 57 \\)</v>
      </c>
    </row>
    <row r="160" spans="1:25" x14ac:dyDescent="0.55000000000000004">
      <c r="A160" s="51" t="s">
        <v>60</v>
      </c>
      <c r="B160" s="51"/>
      <c r="C160" s="50" t="s">
        <v>208</v>
      </c>
      <c r="D160" s="50" t="str">
        <f t="shared" ca="1" si="40"/>
        <v>\\(\\quad 4　×　4　－　2　×　3　=　 \\)</v>
      </c>
      <c r="E160" s="50" t="str">
        <f t="shared" ca="1" si="41"/>
        <v>\\(\\quad 10 \\)</v>
      </c>
      <c r="F160" s="50" t="s">
        <v>62</v>
      </c>
      <c r="G160" s="50"/>
      <c r="H160" s="50"/>
      <c r="I160" s="89" t="str">
        <f t="shared" ca="1" si="42"/>
        <v>INSERT INTO math(tangen,question,answer,editor,date,count) VALUES('m2600','\\(\\quad 4　×　4　－　2　×　3　=　 \\)','\\(\\quad 10 \\)','harazono',NOW(),0);</v>
      </c>
      <c r="J160" s="78" t="s">
        <v>229</v>
      </c>
      <c r="L160" s="1">
        <f t="shared" ca="1" si="39"/>
        <v>4</v>
      </c>
      <c r="M160" t="s">
        <v>238</v>
      </c>
      <c r="N160" s="1">
        <f t="shared" ca="1" si="51"/>
        <v>4</v>
      </c>
      <c r="O160" t="s">
        <v>236</v>
      </c>
      <c r="P160" s="1">
        <f t="shared" ca="1" si="48"/>
        <v>2</v>
      </c>
      <c r="Q160" t="s">
        <v>237</v>
      </c>
      <c r="R160" s="1">
        <f t="shared" ca="1" si="49"/>
        <v>3</v>
      </c>
      <c r="S160" t="s">
        <v>233</v>
      </c>
      <c r="T160" t="s">
        <v>230</v>
      </c>
      <c r="U160" t="s">
        <v>229</v>
      </c>
      <c r="V160" s="1">
        <f t="shared" ca="1" si="50"/>
        <v>10</v>
      </c>
      <c r="W160" t="s">
        <v>230</v>
      </c>
      <c r="X160" t="str">
        <f t="shared" ca="1" si="43"/>
        <v>\\(\\quad 4　×　4　－　2　×　3　=　 \\)</v>
      </c>
      <c r="Y160" t="str">
        <f t="shared" ca="1" si="44"/>
        <v>\\(\\quad 10 \\)</v>
      </c>
    </row>
    <row r="161" spans="1:26" x14ac:dyDescent="0.55000000000000004">
      <c r="A161" s="51" t="s">
        <v>60</v>
      </c>
      <c r="B161" s="51"/>
      <c r="C161" s="50" t="s">
        <v>208</v>
      </c>
      <c r="D161" s="50" t="str">
        <f t="shared" ca="1" si="40"/>
        <v>\\(\\quad 8　×　1　－　4　×　1　=　 \\)</v>
      </c>
      <c r="E161" s="50" t="str">
        <f t="shared" ca="1" si="41"/>
        <v>\\(\\quad 4 \\)</v>
      </c>
      <c r="F161" s="50" t="s">
        <v>62</v>
      </c>
      <c r="G161" s="50"/>
      <c r="H161" s="50"/>
      <c r="I161" s="89" t="str">
        <f t="shared" ca="1" si="42"/>
        <v>INSERT INTO math(tangen,question,answer,editor,date,count) VALUES('m2600','\\(\\quad 8　×　1　－　4　×　1　=　 \\)','\\(\\quad 4 \\)','harazono',NOW(),0);</v>
      </c>
      <c r="J161" s="78" t="s">
        <v>229</v>
      </c>
      <c r="L161" s="1">
        <f t="shared" ca="1" si="39"/>
        <v>8</v>
      </c>
      <c r="M161" t="s">
        <v>238</v>
      </c>
      <c r="N161" s="1">
        <f t="shared" ca="1" si="51"/>
        <v>1</v>
      </c>
      <c r="O161" t="s">
        <v>236</v>
      </c>
      <c r="P161" s="1">
        <f t="shared" ca="1" si="48"/>
        <v>4</v>
      </c>
      <c r="Q161" t="s">
        <v>237</v>
      </c>
      <c r="R161" s="1">
        <f t="shared" ca="1" si="49"/>
        <v>1</v>
      </c>
      <c r="S161" t="s">
        <v>233</v>
      </c>
      <c r="T161" t="s">
        <v>230</v>
      </c>
      <c r="U161" t="s">
        <v>229</v>
      </c>
      <c r="V161" s="1">
        <f t="shared" ca="1" si="50"/>
        <v>4</v>
      </c>
      <c r="W161" t="s">
        <v>230</v>
      </c>
      <c r="X161" t="str">
        <f t="shared" ca="1" si="43"/>
        <v>\\(\\quad 8　×　1　－　4　×　1　=　 \\)</v>
      </c>
      <c r="Y161" t="str">
        <f t="shared" ca="1" si="44"/>
        <v>\\(\\quad 4 \\)</v>
      </c>
    </row>
    <row r="162" spans="1:26" x14ac:dyDescent="0.55000000000000004">
      <c r="A162" s="51" t="s">
        <v>60</v>
      </c>
      <c r="B162" s="51"/>
      <c r="C162" s="50" t="s">
        <v>208</v>
      </c>
      <c r="D162" s="50" t="str">
        <f t="shared" ca="1" si="40"/>
        <v>\\(\\quad 7　×　9　+　7　÷　7　=　 \\)</v>
      </c>
      <c r="E162" s="50" t="str">
        <f t="shared" ca="1" si="41"/>
        <v>\\(\\quad 64 \\)</v>
      </c>
      <c r="F162" s="50" t="s">
        <v>62</v>
      </c>
      <c r="G162" s="50"/>
      <c r="H162" s="50"/>
      <c r="I162" s="89" t="str">
        <f t="shared" ca="1" si="42"/>
        <v>INSERT INTO math(tangen,question,answer,editor,date,count) VALUES('m2600','\\(\\quad 7　×　9　+　7　÷　7　=　 \\)','\\(\\quad 64 \\)','harazono',NOW(),0);</v>
      </c>
      <c r="J162" s="78" t="s">
        <v>229</v>
      </c>
      <c r="L162" s="1">
        <f t="shared" ca="1" si="39"/>
        <v>7</v>
      </c>
      <c r="M162" t="s">
        <v>238</v>
      </c>
      <c r="N162" s="1">
        <f t="shared" ca="1" si="51"/>
        <v>9</v>
      </c>
      <c r="O162" t="s">
        <v>231</v>
      </c>
      <c r="P162" s="1">
        <f ca="1">R162*Z162</f>
        <v>7</v>
      </c>
      <c r="Q162" t="s">
        <v>240</v>
      </c>
      <c r="R162" s="1">
        <f t="shared" ref="R162:R201" ca="1" si="52">RANDBETWEEN(1,10)</f>
        <v>7</v>
      </c>
      <c r="S162" t="s">
        <v>233</v>
      </c>
      <c r="T162" t="s">
        <v>230</v>
      </c>
      <c r="U162" t="s">
        <v>229</v>
      </c>
      <c r="V162" s="1">
        <f ca="1">L162*N162+(P162/R162)</f>
        <v>64</v>
      </c>
      <c r="W162" t="s">
        <v>230</v>
      </c>
      <c r="X162" t="str">
        <f t="shared" ca="1" si="43"/>
        <v>\\(\\quad 7　×　9　+　7　÷　7　=　 \\)</v>
      </c>
      <c r="Y162" t="str">
        <f t="shared" ca="1" si="44"/>
        <v>\\(\\quad 64 \\)</v>
      </c>
      <c r="Z162" s="1">
        <f t="shared" ref="Z162:Z180" ca="1" si="53">RANDBETWEEN(1,10)</f>
        <v>1</v>
      </c>
    </row>
    <row r="163" spans="1:26" x14ac:dyDescent="0.55000000000000004">
      <c r="A163" s="51" t="s">
        <v>60</v>
      </c>
      <c r="B163" s="51"/>
      <c r="C163" s="50" t="s">
        <v>208</v>
      </c>
      <c r="D163" s="50" t="str">
        <f t="shared" ca="1" si="40"/>
        <v>\\(\\quad 5　×　8　+　1　÷　1　=　 \\)</v>
      </c>
      <c r="E163" s="50" t="str">
        <f t="shared" ca="1" si="41"/>
        <v>\\(\\quad 41 \\)</v>
      </c>
      <c r="F163" s="50" t="s">
        <v>62</v>
      </c>
      <c r="G163" s="50"/>
      <c r="H163" s="50"/>
      <c r="I163" s="89" t="str">
        <f t="shared" ca="1" si="42"/>
        <v>INSERT INTO math(tangen,question,answer,editor,date,count) VALUES('m2600','\\(\\quad 5　×　8　+　1　÷　1　=　 \\)','\\(\\quad 41 \\)','harazono',NOW(),0);</v>
      </c>
      <c r="J163" s="78" t="s">
        <v>229</v>
      </c>
      <c r="L163" s="1">
        <f t="shared" ca="1" si="39"/>
        <v>5</v>
      </c>
      <c r="M163" t="s">
        <v>238</v>
      </c>
      <c r="N163" s="1">
        <f t="shared" ca="1" si="51"/>
        <v>8</v>
      </c>
      <c r="O163" t="s">
        <v>231</v>
      </c>
      <c r="P163" s="1">
        <f t="shared" ref="P163:P180" ca="1" si="54">R163*Z163</f>
        <v>1</v>
      </c>
      <c r="Q163" t="s">
        <v>240</v>
      </c>
      <c r="R163" s="1">
        <f t="shared" ca="1" si="52"/>
        <v>1</v>
      </c>
      <c r="S163" t="s">
        <v>233</v>
      </c>
      <c r="T163" t="s">
        <v>230</v>
      </c>
      <c r="U163" t="s">
        <v>229</v>
      </c>
      <c r="V163" s="1">
        <f t="shared" ref="V163:V181" ca="1" si="55">L163*N163+(P163/R163)</f>
        <v>41</v>
      </c>
      <c r="W163" t="s">
        <v>230</v>
      </c>
      <c r="X163" t="str">
        <f t="shared" ca="1" si="43"/>
        <v>\\(\\quad 5　×　8　+　1　÷　1　=　 \\)</v>
      </c>
      <c r="Y163" t="str">
        <f t="shared" ca="1" si="44"/>
        <v>\\(\\quad 41 \\)</v>
      </c>
      <c r="Z163" s="1">
        <f t="shared" ca="1" si="53"/>
        <v>1</v>
      </c>
    </row>
    <row r="164" spans="1:26" x14ac:dyDescent="0.55000000000000004">
      <c r="A164" s="51" t="s">
        <v>60</v>
      </c>
      <c r="B164" s="51"/>
      <c r="C164" s="50" t="s">
        <v>208</v>
      </c>
      <c r="D164" s="50" t="str">
        <f t="shared" ca="1" si="40"/>
        <v>\\(\\quad 7　×　3　+　27　÷　9　=　 \\)</v>
      </c>
      <c r="E164" s="50" t="str">
        <f t="shared" ca="1" si="41"/>
        <v>\\(\\quad 24 \\)</v>
      </c>
      <c r="F164" s="50" t="s">
        <v>62</v>
      </c>
      <c r="G164" s="50"/>
      <c r="H164" s="50"/>
      <c r="I164" s="89" t="str">
        <f t="shared" ca="1" si="42"/>
        <v>INSERT INTO math(tangen,question,answer,editor,date,count) VALUES('m2600','\\(\\quad 7　×　3　+　27　÷　9　=　 \\)','\\(\\quad 24 \\)','harazono',NOW(),0);</v>
      </c>
      <c r="J164" s="78" t="s">
        <v>229</v>
      </c>
      <c r="L164" s="1">
        <f t="shared" ca="1" si="39"/>
        <v>7</v>
      </c>
      <c r="M164" t="s">
        <v>238</v>
      </c>
      <c r="N164" s="1">
        <f t="shared" ca="1" si="51"/>
        <v>3</v>
      </c>
      <c r="O164" t="s">
        <v>231</v>
      </c>
      <c r="P164" s="1">
        <f t="shared" ca="1" si="54"/>
        <v>27</v>
      </c>
      <c r="Q164" t="s">
        <v>240</v>
      </c>
      <c r="R164" s="1">
        <f t="shared" ca="1" si="52"/>
        <v>9</v>
      </c>
      <c r="S164" t="s">
        <v>233</v>
      </c>
      <c r="T164" t="s">
        <v>230</v>
      </c>
      <c r="U164" t="s">
        <v>229</v>
      </c>
      <c r="V164" s="1">
        <f t="shared" ca="1" si="55"/>
        <v>24</v>
      </c>
      <c r="W164" t="s">
        <v>230</v>
      </c>
      <c r="X164" t="str">
        <f t="shared" ca="1" si="43"/>
        <v>\\(\\quad 7　×　3　+　27　÷　9　=　 \\)</v>
      </c>
      <c r="Y164" t="str">
        <f t="shared" ca="1" si="44"/>
        <v>\\(\\quad 24 \\)</v>
      </c>
      <c r="Z164" s="1">
        <f t="shared" ca="1" si="53"/>
        <v>3</v>
      </c>
    </row>
    <row r="165" spans="1:26" x14ac:dyDescent="0.55000000000000004">
      <c r="A165" s="51" t="s">
        <v>60</v>
      </c>
      <c r="B165" s="51"/>
      <c r="C165" s="50" t="s">
        <v>208</v>
      </c>
      <c r="D165" s="50" t="str">
        <f t="shared" ca="1" si="40"/>
        <v>\\(\\quad 9　×　8　+　72　÷　8　=　 \\)</v>
      </c>
      <c r="E165" s="50" t="str">
        <f t="shared" ca="1" si="41"/>
        <v>\\(\\quad 81 \\)</v>
      </c>
      <c r="F165" s="50" t="s">
        <v>62</v>
      </c>
      <c r="G165" s="50"/>
      <c r="H165" s="50"/>
      <c r="I165" s="89" t="str">
        <f t="shared" ca="1" si="42"/>
        <v>INSERT INTO math(tangen,question,answer,editor,date,count) VALUES('m2600','\\(\\quad 9　×　8　+　72　÷　8　=　 \\)','\\(\\quad 81 \\)','harazono',NOW(),0);</v>
      </c>
      <c r="J165" s="78" t="s">
        <v>229</v>
      </c>
      <c r="L165" s="1">
        <f t="shared" ca="1" si="39"/>
        <v>9</v>
      </c>
      <c r="M165" t="s">
        <v>238</v>
      </c>
      <c r="N165" s="1">
        <f t="shared" ca="1" si="51"/>
        <v>8</v>
      </c>
      <c r="O165" t="s">
        <v>231</v>
      </c>
      <c r="P165" s="1">
        <f t="shared" ca="1" si="54"/>
        <v>72</v>
      </c>
      <c r="Q165" t="s">
        <v>240</v>
      </c>
      <c r="R165" s="1">
        <f t="shared" ca="1" si="52"/>
        <v>8</v>
      </c>
      <c r="S165" t="s">
        <v>233</v>
      </c>
      <c r="T165" t="s">
        <v>230</v>
      </c>
      <c r="U165" t="s">
        <v>229</v>
      </c>
      <c r="V165" s="1">
        <f t="shared" ca="1" si="55"/>
        <v>81</v>
      </c>
      <c r="W165" t="s">
        <v>230</v>
      </c>
      <c r="X165" t="str">
        <f t="shared" ca="1" si="43"/>
        <v>\\(\\quad 9　×　8　+　72　÷　8　=　 \\)</v>
      </c>
      <c r="Y165" t="str">
        <f t="shared" ca="1" si="44"/>
        <v>\\(\\quad 81 \\)</v>
      </c>
      <c r="Z165" s="1">
        <f t="shared" ca="1" si="53"/>
        <v>9</v>
      </c>
    </row>
    <row r="166" spans="1:26" x14ac:dyDescent="0.55000000000000004">
      <c r="A166" s="51" t="s">
        <v>60</v>
      </c>
      <c r="B166" s="51"/>
      <c r="C166" s="50" t="s">
        <v>208</v>
      </c>
      <c r="D166" s="50" t="str">
        <f t="shared" ca="1" si="40"/>
        <v>\\(\\quad 2　×　8　+　9　÷　3　=　 \\)</v>
      </c>
      <c r="E166" s="50" t="str">
        <f t="shared" ca="1" si="41"/>
        <v>\\(\\quad 19 \\)</v>
      </c>
      <c r="F166" s="50" t="s">
        <v>62</v>
      </c>
      <c r="G166" s="50"/>
      <c r="H166" s="50"/>
      <c r="I166" s="89" t="str">
        <f t="shared" ca="1" si="42"/>
        <v>INSERT INTO math(tangen,question,answer,editor,date,count) VALUES('m2600','\\(\\quad 2　×　8　+　9　÷　3　=　 \\)','\\(\\quad 19 \\)','harazono',NOW(),0);</v>
      </c>
      <c r="J166" s="78" t="s">
        <v>229</v>
      </c>
      <c r="L166" s="1">
        <f t="shared" ca="1" si="39"/>
        <v>2</v>
      </c>
      <c r="M166" t="s">
        <v>238</v>
      </c>
      <c r="N166" s="1">
        <f t="shared" ca="1" si="51"/>
        <v>8</v>
      </c>
      <c r="O166" t="s">
        <v>231</v>
      </c>
      <c r="P166" s="1">
        <f t="shared" ca="1" si="54"/>
        <v>9</v>
      </c>
      <c r="Q166" t="s">
        <v>240</v>
      </c>
      <c r="R166" s="1">
        <f t="shared" ca="1" si="52"/>
        <v>3</v>
      </c>
      <c r="S166" t="s">
        <v>233</v>
      </c>
      <c r="T166" t="s">
        <v>230</v>
      </c>
      <c r="U166" t="s">
        <v>229</v>
      </c>
      <c r="V166" s="1">
        <f t="shared" ca="1" si="55"/>
        <v>19</v>
      </c>
      <c r="W166" t="s">
        <v>230</v>
      </c>
      <c r="X166" t="str">
        <f t="shared" ca="1" si="43"/>
        <v>\\(\\quad 2　×　8　+　9　÷　3　=　 \\)</v>
      </c>
      <c r="Y166" t="str">
        <f t="shared" ca="1" si="44"/>
        <v>\\(\\quad 19 \\)</v>
      </c>
      <c r="Z166" s="1">
        <f t="shared" ca="1" si="53"/>
        <v>3</v>
      </c>
    </row>
    <row r="167" spans="1:26" x14ac:dyDescent="0.55000000000000004">
      <c r="A167" s="51" t="s">
        <v>60</v>
      </c>
      <c r="B167" s="51"/>
      <c r="C167" s="50" t="s">
        <v>208</v>
      </c>
      <c r="D167" s="50" t="str">
        <f t="shared" ca="1" si="40"/>
        <v>\\(\\quad 8　×　6　+　12　÷　4　=　 \\)</v>
      </c>
      <c r="E167" s="50" t="str">
        <f t="shared" ca="1" si="41"/>
        <v>\\(\\quad 51 \\)</v>
      </c>
      <c r="F167" s="50" t="s">
        <v>62</v>
      </c>
      <c r="G167" s="50"/>
      <c r="H167" s="50"/>
      <c r="I167" s="89" t="str">
        <f t="shared" ca="1" si="42"/>
        <v>INSERT INTO math(tangen,question,answer,editor,date,count) VALUES('m2600','\\(\\quad 8　×　6　+　12　÷　4　=　 \\)','\\(\\quad 51 \\)','harazono',NOW(),0);</v>
      </c>
      <c r="J167" s="78" t="s">
        <v>229</v>
      </c>
      <c r="L167" s="1">
        <f t="shared" ca="1" si="39"/>
        <v>8</v>
      </c>
      <c r="M167" t="s">
        <v>238</v>
      </c>
      <c r="N167" s="1">
        <f t="shared" ca="1" si="51"/>
        <v>6</v>
      </c>
      <c r="O167" t="s">
        <v>231</v>
      </c>
      <c r="P167" s="1">
        <f t="shared" ca="1" si="54"/>
        <v>12</v>
      </c>
      <c r="Q167" t="s">
        <v>240</v>
      </c>
      <c r="R167" s="1">
        <f t="shared" ca="1" si="52"/>
        <v>4</v>
      </c>
      <c r="S167" t="s">
        <v>233</v>
      </c>
      <c r="T167" t="s">
        <v>230</v>
      </c>
      <c r="U167" t="s">
        <v>229</v>
      </c>
      <c r="V167" s="1">
        <f t="shared" ca="1" si="55"/>
        <v>51</v>
      </c>
      <c r="W167" t="s">
        <v>230</v>
      </c>
      <c r="X167" t="str">
        <f t="shared" ca="1" si="43"/>
        <v>\\(\\quad 8　×　6　+　12　÷　4　=　 \\)</v>
      </c>
      <c r="Y167" t="str">
        <f t="shared" ca="1" si="44"/>
        <v>\\(\\quad 51 \\)</v>
      </c>
      <c r="Z167" s="1">
        <f t="shared" ca="1" si="53"/>
        <v>3</v>
      </c>
    </row>
    <row r="168" spans="1:26" x14ac:dyDescent="0.55000000000000004">
      <c r="A168" s="51" t="s">
        <v>60</v>
      </c>
      <c r="B168" s="51"/>
      <c r="C168" s="50" t="s">
        <v>208</v>
      </c>
      <c r="D168" s="50" t="str">
        <f t="shared" ca="1" si="40"/>
        <v>\\(\\quad 2　×　10　+　16　÷　2　=　 \\)</v>
      </c>
      <c r="E168" s="50" t="str">
        <f t="shared" ca="1" si="41"/>
        <v>\\(\\quad 28 \\)</v>
      </c>
      <c r="F168" s="50" t="s">
        <v>62</v>
      </c>
      <c r="G168" s="50"/>
      <c r="H168" s="50"/>
      <c r="I168" s="89" t="str">
        <f t="shared" ca="1" si="42"/>
        <v>INSERT INTO math(tangen,question,answer,editor,date,count) VALUES('m2600','\\(\\quad 2　×　10　+　16　÷　2　=　 \\)','\\(\\quad 28 \\)','harazono',NOW(),0);</v>
      </c>
      <c r="J168" s="78" t="s">
        <v>229</v>
      </c>
      <c r="L168" s="1">
        <f t="shared" ca="1" si="39"/>
        <v>2</v>
      </c>
      <c r="M168" t="s">
        <v>238</v>
      </c>
      <c r="N168" s="1">
        <f t="shared" ca="1" si="51"/>
        <v>10</v>
      </c>
      <c r="O168" t="s">
        <v>231</v>
      </c>
      <c r="P168" s="1">
        <f t="shared" ca="1" si="54"/>
        <v>16</v>
      </c>
      <c r="Q168" t="s">
        <v>240</v>
      </c>
      <c r="R168" s="1">
        <f t="shared" ca="1" si="52"/>
        <v>2</v>
      </c>
      <c r="S168" t="s">
        <v>233</v>
      </c>
      <c r="T168" t="s">
        <v>230</v>
      </c>
      <c r="U168" t="s">
        <v>229</v>
      </c>
      <c r="V168" s="1">
        <f t="shared" ca="1" si="55"/>
        <v>28</v>
      </c>
      <c r="W168" t="s">
        <v>230</v>
      </c>
      <c r="X168" t="str">
        <f t="shared" ca="1" si="43"/>
        <v>\\(\\quad 2　×　10　+　16　÷　2　=　 \\)</v>
      </c>
      <c r="Y168" t="str">
        <f t="shared" ca="1" si="44"/>
        <v>\\(\\quad 28 \\)</v>
      </c>
      <c r="Z168" s="1">
        <f t="shared" ca="1" si="53"/>
        <v>8</v>
      </c>
    </row>
    <row r="169" spans="1:26" x14ac:dyDescent="0.55000000000000004">
      <c r="A169" s="51" t="s">
        <v>60</v>
      </c>
      <c r="B169" s="51"/>
      <c r="C169" s="50" t="s">
        <v>208</v>
      </c>
      <c r="D169" s="50" t="str">
        <f t="shared" ca="1" si="40"/>
        <v>\\(\\quad 3　×　6　+　20　÷　2　=　 \\)</v>
      </c>
      <c r="E169" s="50" t="str">
        <f t="shared" ca="1" si="41"/>
        <v>\\(\\quad 28 \\)</v>
      </c>
      <c r="F169" s="50" t="s">
        <v>62</v>
      </c>
      <c r="G169" s="50"/>
      <c r="H169" s="50"/>
      <c r="I169" s="89" t="str">
        <f t="shared" ca="1" si="42"/>
        <v>INSERT INTO math(tangen,question,answer,editor,date,count) VALUES('m2600','\\(\\quad 3　×　6　+　20　÷　2　=　 \\)','\\(\\quad 28 \\)','harazono',NOW(),0);</v>
      </c>
      <c r="J169" s="78" t="s">
        <v>229</v>
      </c>
      <c r="L169" s="1">
        <f t="shared" ca="1" si="39"/>
        <v>3</v>
      </c>
      <c r="M169" t="s">
        <v>238</v>
      </c>
      <c r="N169" s="1">
        <f t="shared" ca="1" si="51"/>
        <v>6</v>
      </c>
      <c r="O169" t="s">
        <v>231</v>
      </c>
      <c r="P169" s="1">
        <f t="shared" ca="1" si="54"/>
        <v>20</v>
      </c>
      <c r="Q169" t="s">
        <v>240</v>
      </c>
      <c r="R169" s="1">
        <f t="shared" ca="1" si="52"/>
        <v>2</v>
      </c>
      <c r="S169" t="s">
        <v>233</v>
      </c>
      <c r="T169" t="s">
        <v>230</v>
      </c>
      <c r="U169" t="s">
        <v>229</v>
      </c>
      <c r="V169" s="1">
        <f t="shared" ca="1" si="55"/>
        <v>28</v>
      </c>
      <c r="W169" t="s">
        <v>230</v>
      </c>
      <c r="X169" t="str">
        <f t="shared" ca="1" si="43"/>
        <v>\\(\\quad 3　×　6　+　20　÷　2　=　 \\)</v>
      </c>
      <c r="Y169" t="str">
        <f t="shared" ca="1" si="44"/>
        <v>\\(\\quad 28 \\)</v>
      </c>
      <c r="Z169" s="1">
        <f t="shared" ca="1" si="53"/>
        <v>10</v>
      </c>
    </row>
    <row r="170" spans="1:26" x14ac:dyDescent="0.55000000000000004">
      <c r="A170" s="51" t="s">
        <v>60</v>
      </c>
      <c r="B170" s="51"/>
      <c r="C170" s="50" t="s">
        <v>208</v>
      </c>
      <c r="D170" s="50" t="str">
        <f t="shared" ca="1" si="40"/>
        <v>\\(\\quad 3　×　8　+　20　÷　4　=　 \\)</v>
      </c>
      <c r="E170" s="50" t="str">
        <f t="shared" ca="1" si="41"/>
        <v>\\(\\quad 29 \\)</v>
      </c>
      <c r="F170" s="50" t="s">
        <v>62</v>
      </c>
      <c r="G170" s="50"/>
      <c r="H170" s="50"/>
      <c r="I170" s="89" t="str">
        <f t="shared" ca="1" si="42"/>
        <v>INSERT INTO math(tangen,question,answer,editor,date,count) VALUES('m2600','\\(\\quad 3　×　8　+　20　÷　4　=　 \\)','\\(\\quad 29 \\)','harazono',NOW(),0);</v>
      </c>
      <c r="J170" s="78" t="s">
        <v>229</v>
      </c>
      <c r="L170" s="1">
        <f t="shared" ca="1" si="39"/>
        <v>3</v>
      </c>
      <c r="M170" t="s">
        <v>238</v>
      </c>
      <c r="N170" s="1">
        <f t="shared" ca="1" si="51"/>
        <v>8</v>
      </c>
      <c r="O170" t="s">
        <v>231</v>
      </c>
      <c r="P170" s="1">
        <f t="shared" ca="1" si="54"/>
        <v>20</v>
      </c>
      <c r="Q170" t="s">
        <v>240</v>
      </c>
      <c r="R170" s="1">
        <f t="shared" ca="1" si="52"/>
        <v>4</v>
      </c>
      <c r="S170" t="s">
        <v>233</v>
      </c>
      <c r="T170" t="s">
        <v>230</v>
      </c>
      <c r="U170" t="s">
        <v>229</v>
      </c>
      <c r="V170" s="1">
        <f t="shared" ca="1" si="55"/>
        <v>29</v>
      </c>
      <c r="W170" t="s">
        <v>230</v>
      </c>
      <c r="X170" t="str">
        <f t="shared" ca="1" si="43"/>
        <v>\\(\\quad 3　×　8　+　20　÷　4　=　 \\)</v>
      </c>
      <c r="Y170" t="str">
        <f t="shared" ca="1" si="44"/>
        <v>\\(\\quad 29 \\)</v>
      </c>
      <c r="Z170" s="1">
        <f t="shared" ca="1" si="53"/>
        <v>5</v>
      </c>
    </row>
    <row r="171" spans="1:26" x14ac:dyDescent="0.55000000000000004">
      <c r="A171" s="51" t="s">
        <v>60</v>
      </c>
      <c r="B171" s="51"/>
      <c r="C171" s="50" t="s">
        <v>208</v>
      </c>
      <c r="D171" s="50" t="str">
        <f t="shared" ca="1" si="40"/>
        <v>\\(\\quad 1　×　7　+　25　÷　5　=　 \\)</v>
      </c>
      <c r="E171" s="50" t="str">
        <f t="shared" ca="1" si="41"/>
        <v>\\(\\quad 12 \\)</v>
      </c>
      <c r="F171" s="50" t="s">
        <v>62</v>
      </c>
      <c r="G171" s="50"/>
      <c r="H171" s="50"/>
      <c r="I171" s="89" t="str">
        <f t="shared" ca="1" si="42"/>
        <v>INSERT INTO math(tangen,question,answer,editor,date,count) VALUES('m2600','\\(\\quad 1　×　7　+　25　÷　5　=　 \\)','\\(\\quad 12 \\)','harazono',NOW(),0);</v>
      </c>
      <c r="J171" s="78" t="s">
        <v>229</v>
      </c>
      <c r="L171" s="1">
        <f t="shared" ca="1" si="39"/>
        <v>1</v>
      </c>
      <c r="M171" t="s">
        <v>238</v>
      </c>
      <c r="N171" s="1">
        <f t="shared" ca="1" si="51"/>
        <v>7</v>
      </c>
      <c r="O171" t="s">
        <v>231</v>
      </c>
      <c r="P171" s="1">
        <f t="shared" ca="1" si="54"/>
        <v>25</v>
      </c>
      <c r="Q171" t="s">
        <v>240</v>
      </c>
      <c r="R171" s="1">
        <f t="shared" ca="1" si="52"/>
        <v>5</v>
      </c>
      <c r="S171" t="s">
        <v>233</v>
      </c>
      <c r="T171" t="s">
        <v>230</v>
      </c>
      <c r="U171" t="s">
        <v>229</v>
      </c>
      <c r="V171" s="1">
        <f t="shared" ca="1" si="55"/>
        <v>12</v>
      </c>
      <c r="W171" t="s">
        <v>230</v>
      </c>
      <c r="X171" t="str">
        <f t="shared" ca="1" si="43"/>
        <v>\\(\\quad 1　×　7　+　25　÷　5　=　 \\)</v>
      </c>
      <c r="Y171" t="str">
        <f t="shared" ca="1" si="44"/>
        <v>\\(\\quad 12 \\)</v>
      </c>
      <c r="Z171" s="1">
        <f t="shared" ca="1" si="53"/>
        <v>5</v>
      </c>
    </row>
    <row r="172" spans="1:26" x14ac:dyDescent="0.55000000000000004">
      <c r="A172" s="51" t="s">
        <v>60</v>
      </c>
      <c r="B172" s="51"/>
      <c r="C172" s="50" t="s">
        <v>208</v>
      </c>
      <c r="D172" s="50" t="str">
        <f t="shared" ca="1" si="40"/>
        <v>\\(\\quad 6　×　3　+　18　÷　6　=　 \\)</v>
      </c>
      <c r="E172" s="50" t="str">
        <f t="shared" ca="1" si="41"/>
        <v>\\(\\quad 21 \\)</v>
      </c>
      <c r="F172" s="50" t="s">
        <v>62</v>
      </c>
      <c r="G172" s="50"/>
      <c r="H172" s="50"/>
      <c r="I172" s="89" t="str">
        <f t="shared" ca="1" si="42"/>
        <v>INSERT INTO math(tangen,question,answer,editor,date,count) VALUES('m2600','\\(\\quad 6　×　3　+　18　÷　6　=　 \\)','\\(\\quad 21 \\)','harazono',NOW(),0);</v>
      </c>
      <c r="J172" s="78" t="s">
        <v>229</v>
      </c>
      <c r="L172" s="1">
        <f t="shared" ca="1" si="39"/>
        <v>6</v>
      </c>
      <c r="M172" t="s">
        <v>238</v>
      </c>
      <c r="N172" s="1">
        <f t="shared" ca="1" si="51"/>
        <v>3</v>
      </c>
      <c r="O172" t="s">
        <v>231</v>
      </c>
      <c r="P172" s="1">
        <f t="shared" ca="1" si="54"/>
        <v>18</v>
      </c>
      <c r="Q172" t="s">
        <v>240</v>
      </c>
      <c r="R172" s="1">
        <f t="shared" ca="1" si="52"/>
        <v>6</v>
      </c>
      <c r="S172" t="s">
        <v>233</v>
      </c>
      <c r="T172" t="s">
        <v>230</v>
      </c>
      <c r="U172" t="s">
        <v>229</v>
      </c>
      <c r="V172" s="1">
        <f t="shared" ca="1" si="55"/>
        <v>21</v>
      </c>
      <c r="W172" t="s">
        <v>230</v>
      </c>
      <c r="X172" t="str">
        <f t="shared" ca="1" si="43"/>
        <v>\\(\\quad 6　×　3　+　18　÷　6　=　 \\)</v>
      </c>
      <c r="Y172" t="str">
        <f t="shared" ca="1" si="44"/>
        <v>\\(\\quad 21 \\)</v>
      </c>
      <c r="Z172" s="1">
        <f t="shared" ca="1" si="53"/>
        <v>3</v>
      </c>
    </row>
    <row r="173" spans="1:26" x14ac:dyDescent="0.55000000000000004">
      <c r="A173" s="51" t="s">
        <v>60</v>
      </c>
      <c r="B173" s="51"/>
      <c r="C173" s="50" t="s">
        <v>208</v>
      </c>
      <c r="D173" s="50" t="str">
        <f t="shared" ca="1" si="40"/>
        <v>\\(\\quad 1　×　7　+　90　÷　9　=　 \\)</v>
      </c>
      <c r="E173" s="50" t="str">
        <f t="shared" ca="1" si="41"/>
        <v>\\(\\quad 17 \\)</v>
      </c>
      <c r="F173" s="50" t="s">
        <v>62</v>
      </c>
      <c r="G173" s="50"/>
      <c r="H173" s="50"/>
      <c r="I173" s="89" t="str">
        <f t="shared" ca="1" si="42"/>
        <v>INSERT INTO math(tangen,question,answer,editor,date,count) VALUES('m2600','\\(\\quad 1　×　7　+　90　÷　9　=　 \\)','\\(\\quad 17 \\)','harazono',NOW(),0);</v>
      </c>
      <c r="J173" s="78" t="s">
        <v>229</v>
      </c>
      <c r="L173" s="1">
        <f t="shared" ca="1" si="39"/>
        <v>1</v>
      </c>
      <c r="M173" t="s">
        <v>238</v>
      </c>
      <c r="N173" s="1">
        <f t="shared" ca="1" si="51"/>
        <v>7</v>
      </c>
      <c r="O173" t="s">
        <v>231</v>
      </c>
      <c r="P173" s="1">
        <f t="shared" ca="1" si="54"/>
        <v>90</v>
      </c>
      <c r="Q173" t="s">
        <v>240</v>
      </c>
      <c r="R173" s="1">
        <f t="shared" ca="1" si="52"/>
        <v>9</v>
      </c>
      <c r="S173" t="s">
        <v>233</v>
      </c>
      <c r="T173" t="s">
        <v>230</v>
      </c>
      <c r="U173" t="s">
        <v>229</v>
      </c>
      <c r="V173" s="1">
        <f t="shared" ca="1" si="55"/>
        <v>17</v>
      </c>
      <c r="W173" t="s">
        <v>230</v>
      </c>
      <c r="X173" t="str">
        <f t="shared" ca="1" si="43"/>
        <v>\\(\\quad 1　×　7　+　90　÷　9　=　 \\)</v>
      </c>
      <c r="Y173" t="str">
        <f t="shared" ca="1" si="44"/>
        <v>\\(\\quad 17 \\)</v>
      </c>
      <c r="Z173" s="1">
        <f t="shared" ca="1" si="53"/>
        <v>10</v>
      </c>
    </row>
    <row r="174" spans="1:26" x14ac:dyDescent="0.55000000000000004">
      <c r="A174" s="51" t="s">
        <v>60</v>
      </c>
      <c r="B174" s="51"/>
      <c r="C174" s="50" t="s">
        <v>208</v>
      </c>
      <c r="D174" s="50" t="str">
        <f t="shared" ca="1" si="40"/>
        <v>\\(\\quad 4　×　5　+　21　÷　3　=　 \\)</v>
      </c>
      <c r="E174" s="50" t="str">
        <f t="shared" ca="1" si="41"/>
        <v>\\(\\quad 27 \\)</v>
      </c>
      <c r="F174" s="50" t="s">
        <v>62</v>
      </c>
      <c r="G174" s="50"/>
      <c r="H174" s="50"/>
      <c r="I174" s="89" t="str">
        <f t="shared" ca="1" si="42"/>
        <v>INSERT INTO math(tangen,question,answer,editor,date,count) VALUES('m2600','\\(\\quad 4　×　5　+　21　÷　3　=　 \\)','\\(\\quad 27 \\)','harazono',NOW(),0);</v>
      </c>
      <c r="J174" s="78" t="s">
        <v>229</v>
      </c>
      <c r="L174" s="1">
        <f t="shared" ca="1" si="39"/>
        <v>4</v>
      </c>
      <c r="M174" t="s">
        <v>238</v>
      </c>
      <c r="N174" s="1">
        <f t="shared" ca="1" si="51"/>
        <v>5</v>
      </c>
      <c r="O174" t="s">
        <v>231</v>
      </c>
      <c r="P174" s="1">
        <f t="shared" ca="1" si="54"/>
        <v>21</v>
      </c>
      <c r="Q174" t="s">
        <v>240</v>
      </c>
      <c r="R174" s="1">
        <f t="shared" ca="1" si="52"/>
        <v>3</v>
      </c>
      <c r="S174" t="s">
        <v>233</v>
      </c>
      <c r="T174" t="s">
        <v>230</v>
      </c>
      <c r="U174" t="s">
        <v>229</v>
      </c>
      <c r="V174" s="1">
        <f t="shared" ca="1" si="55"/>
        <v>27</v>
      </c>
      <c r="W174" t="s">
        <v>230</v>
      </c>
      <c r="X174" t="str">
        <f t="shared" ca="1" si="43"/>
        <v>\\(\\quad 4　×　5　+　21　÷　3　=　 \\)</v>
      </c>
      <c r="Y174" t="str">
        <f t="shared" ca="1" si="44"/>
        <v>\\(\\quad 27 \\)</v>
      </c>
      <c r="Z174" s="1">
        <f t="shared" ca="1" si="53"/>
        <v>7</v>
      </c>
    </row>
    <row r="175" spans="1:26" x14ac:dyDescent="0.55000000000000004">
      <c r="A175" s="51" t="s">
        <v>60</v>
      </c>
      <c r="B175" s="51"/>
      <c r="C175" s="50" t="s">
        <v>208</v>
      </c>
      <c r="D175" s="50" t="str">
        <f t="shared" ca="1" si="40"/>
        <v>\\(\\quad 8　×　7　+　45　÷　9　=　 \\)</v>
      </c>
      <c r="E175" s="50" t="str">
        <f t="shared" ca="1" si="41"/>
        <v>\\(\\quad 61 \\)</v>
      </c>
      <c r="F175" s="50" t="s">
        <v>62</v>
      </c>
      <c r="G175" s="50"/>
      <c r="H175" s="50"/>
      <c r="I175" s="89" t="str">
        <f t="shared" ca="1" si="42"/>
        <v>INSERT INTO math(tangen,question,answer,editor,date,count) VALUES('m2600','\\(\\quad 8　×　7　+　45　÷　9　=　 \\)','\\(\\quad 61 \\)','harazono',NOW(),0);</v>
      </c>
      <c r="J175" s="78" t="s">
        <v>229</v>
      </c>
      <c r="L175" s="1">
        <f t="shared" ca="1" si="39"/>
        <v>8</v>
      </c>
      <c r="M175" t="s">
        <v>238</v>
      </c>
      <c r="N175" s="1">
        <f t="shared" ca="1" si="51"/>
        <v>7</v>
      </c>
      <c r="O175" t="s">
        <v>231</v>
      </c>
      <c r="P175" s="1">
        <f t="shared" ca="1" si="54"/>
        <v>45</v>
      </c>
      <c r="Q175" t="s">
        <v>240</v>
      </c>
      <c r="R175" s="1">
        <f t="shared" ca="1" si="52"/>
        <v>9</v>
      </c>
      <c r="S175" t="s">
        <v>233</v>
      </c>
      <c r="T175" t="s">
        <v>230</v>
      </c>
      <c r="U175" t="s">
        <v>229</v>
      </c>
      <c r="V175" s="1">
        <f t="shared" ca="1" si="55"/>
        <v>61</v>
      </c>
      <c r="W175" t="s">
        <v>230</v>
      </c>
      <c r="X175" t="str">
        <f t="shared" ca="1" si="43"/>
        <v>\\(\\quad 8　×　7　+　45　÷　9　=　 \\)</v>
      </c>
      <c r="Y175" t="str">
        <f t="shared" ca="1" si="44"/>
        <v>\\(\\quad 61 \\)</v>
      </c>
      <c r="Z175" s="1">
        <f t="shared" ca="1" si="53"/>
        <v>5</v>
      </c>
    </row>
    <row r="176" spans="1:26" x14ac:dyDescent="0.55000000000000004">
      <c r="A176" s="51" t="s">
        <v>60</v>
      </c>
      <c r="B176" s="51"/>
      <c r="C176" s="50" t="s">
        <v>208</v>
      </c>
      <c r="D176" s="50" t="str">
        <f t="shared" ca="1" si="40"/>
        <v>\\(\\quad 4　×　10　+　36　÷　9　=　 \\)</v>
      </c>
      <c r="E176" s="50" t="str">
        <f t="shared" ca="1" si="41"/>
        <v>\\(\\quad 44 \\)</v>
      </c>
      <c r="F176" s="50" t="s">
        <v>62</v>
      </c>
      <c r="G176" s="50"/>
      <c r="H176" s="50"/>
      <c r="I176" s="89" t="str">
        <f t="shared" ca="1" si="42"/>
        <v>INSERT INTO math(tangen,question,answer,editor,date,count) VALUES('m2600','\\(\\quad 4　×　10　+　36　÷　9　=　 \\)','\\(\\quad 44 \\)','harazono',NOW(),0);</v>
      </c>
      <c r="J176" s="78" t="s">
        <v>229</v>
      </c>
      <c r="L176" s="1">
        <f t="shared" ca="1" si="39"/>
        <v>4</v>
      </c>
      <c r="M176" t="s">
        <v>238</v>
      </c>
      <c r="N176" s="1">
        <f t="shared" ca="1" si="51"/>
        <v>10</v>
      </c>
      <c r="O176" t="s">
        <v>231</v>
      </c>
      <c r="P176" s="1">
        <f t="shared" ca="1" si="54"/>
        <v>36</v>
      </c>
      <c r="Q176" t="s">
        <v>240</v>
      </c>
      <c r="R176" s="1">
        <f t="shared" ca="1" si="52"/>
        <v>9</v>
      </c>
      <c r="S176" t="s">
        <v>233</v>
      </c>
      <c r="T176" t="s">
        <v>230</v>
      </c>
      <c r="U176" t="s">
        <v>229</v>
      </c>
      <c r="V176" s="1">
        <f t="shared" ca="1" si="55"/>
        <v>44</v>
      </c>
      <c r="W176" t="s">
        <v>230</v>
      </c>
      <c r="X176" t="str">
        <f t="shared" ca="1" si="43"/>
        <v>\\(\\quad 4　×　10　+　36　÷　9　=　 \\)</v>
      </c>
      <c r="Y176" t="str">
        <f t="shared" ca="1" si="44"/>
        <v>\\(\\quad 44 \\)</v>
      </c>
      <c r="Z176" s="1">
        <f t="shared" ca="1" si="53"/>
        <v>4</v>
      </c>
    </row>
    <row r="177" spans="1:27" x14ac:dyDescent="0.55000000000000004">
      <c r="A177" s="51" t="s">
        <v>60</v>
      </c>
      <c r="B177" s="51"/>
      <c r="C177" s="50" t="s">
        <v>208</v>
      </c>
      <c r="D177" s="50" t="str">
        <f t="shared" ca="1" si="40"/>
        <v>\\(\\quad 10　×　1　+　16　÷　2　=　 \\)</v>
      </c>
      <c r="E177" s="50" t="str">
        <f t="shared" ca="1" si="41"/>
        <v>\\(\\quad 18 \\)</v>
      </c>
      <c r="F177" s="50" t="s">
        <v>62</v>
      </c>
      <c r="G177" s="50"/>
      <c r="H177" s="50"/>
      <c r="I177" s="89" t="str">
        <f t="shared" ca="1" si="42"/>
        <v>INSERT INTO math(tangen,question,answer,editor,date,count) VALUES('m2600','\\(\\quad 10　×　1　+　16　÷　2　=　 \\)','\\(\\quad 18 \\)','harazono',NOW(),0);</v>
      </c>
      <c r="J177" s="78" t="s">
        <v>229</v>
      </c>
      <c r="L177" s="1">
        <f t="shared" ca="1" si="39"/>
        <v>10</v>
      </c>
      <c r="M177" t="s">
        <v>238</v>
      </c>
      <c r="N177" s="1">
        <f t="shared" ca="1" si="51"/>
        <v>1</v>
      </c>
      <c r="O177" t="s">
        <v>231</v>
      </c>
      <c r="P177" s="1">
        <f t="shared" ca="1" si="54"/>
        <v>16</v>
      </c>
      <c r="Q177" t="s">
        <v>240</v>
      </c>
      <c r="R177" s="1">
        <f t="shared" ca="1" si="52"/>
        <v>2</v>
      </c>
      <c r="S177" t="s">
        <v>233</v>
      </c>
      <c r="T177" t="s">
        <v>230</v>
      </c>
      <c r="U177" t="s">
        <v>229</v>
      </c>
      <c r="V177" s="1">
        <f t="shared" ca="1" si="55"/>
        <v>18</v>
      </c>
      <c r="W177" t="s">
        <v>230</v>
      </c>
      <c r="X177" t="str">
        <f t="shared" ca="1" si="43"/>
        <v>\\(\\quad 10　×　1　+　16　÷　2　=　 \\)</v>
      </c>
      <c r="Y177" t="str">
        <f t="shared" ca="1" si="44"/>
        <v>\\(\\quad 18 \\)</v>
      </c>
      <c r="Z177" s="1">
        <f t="shared" ca="1" si="53"/>
        <v>8</v>
      </c>
    </row>
    <row r="178" spans="1:27" x14ac:dyDescent="0.55000000000000004">
      <c r="A178" s="51" t="s">
        <v>60</v>
      </c>
      <c r="B178" s="51"/>
      <c r="C178" s="50" t="s">
        <v>208</v>
      </c>
      <c r="D178" s="50" t="str">
        <f t="shared" ca="1" si="40"/>
        <v>\\(\\quad 2　×　3　+　7　÷　7　=　 \\)</v>
      </c>
      <c r="E178" s="50" t="str">
        <f t="shared" ca="1" si="41"/>
        <v>\\(\\quad 7 \\)</v>
      </c>
      <c r="F178" s="50" t="s">
        <v>62</v>
      </c>
      <c r="G178" s="50"/>
      <c r="H178" s="50"/>
      <c r="I178" s="89" t="str">
        <f t="shared" ca="1" si="42"/>
        <v>INSERT INTO math(tangen,question,answer,editor,date,count) VALUES('m2600','\\(\\quad 2　×　3　+　7　÷　7　=　 \\)','\\(\\quad 7 \\)','harazono',NOW(),0);</v>
      </c>
      <c r="J178" s="78" t="s">
        <v>229</v>
      </c>
      <c r="L178" s="1">
        <f t="shared" ca="1" si="39"/>
        <v>2</v>
      </c>
      <c r="M178" t="s">
        <v>238</v>
      </c>
      <c r="N178" s="1">
        <f t="shared" ca="1" si="51"/>
        <v>3</v>
      </c>
      <c r="O178" t="s">
        <v>231</v>
      </c>
      <c r="P178" s="1">
        <f t="shared" ca="1" si="54"/>
        <v>7</v>
      </c>
      <c r="Q178" t="s">
        <v>240</v>
      </c>
      <c r="R178" s="1">
        <f t="shared" ca="1" si="52"/>
        <v>7</v>
      </c>
      <c r="S178" t="s">
        <v>233</v>
      </c>
      <c r="T178" t="s">
        <v>230</v>
      </c>
      <c r="U178" t="s">
        <v>229</v>
      </c>
      <c r="V178" s="1">
        <f t="shared" ca="1" si="55"/>
        <v>7</v>
      </c>
      <c r="W178" t="s">
        <v>230</v>
      </c>
      <c r="X178" t="str">
        <f t="shared" ca="1" si="43"/>
        <v>\\(\\quad 2　×　3　+　7　÷　7　=　 \\)</v>
      </c>
      <c r="Y178" t="str">
        <f t="shared" ca="1" si="44"/>
        <v>\\(\\quad 7 \\)</v>
      </c>
      <c r="Z178" s="1">
        <f t="shared" ca="1" si="53"/>
        <v>1</v>
      </c>
    </row>
    <row r="179" spans="1:27" x14ac:dyDescent="0.55000000000000004">
      <c r="A179" s="51" t="s">
        <v>60</v>
      </c>
      <c r="B179" s="51"/>
      <c r="C179" s="50" t="s">
        <v>208</v>
      </c>
      <c r="D179" s="50" t="str">
        <f t="shared" ca="1" si="40"/>
        <v>\\(\\quad 9　×　5　+　30　÷　10　=　 \\)</v>
      </c>
      <c r="E179" s="50" t="str">
        <f t="shared" ca="1" si="41"/>
        <v>\\(\\quad 48 \\)</v>
      </c>
      <c r="F179" s="50" t="s">
        <v>62</v>
      </c>
      <c r="G179" s="50"/>
      <c r="H179" s="50"/>
      <c r="I179" s="89" t="str">
        <f t="shared" ca="1" si="42"/>
        <v>INSERT INTO math(tangen,question,answer,editor,date,count) VALUES('m2600','\\(\\quad 9　×　5　+　30　÷　10　=　 \\)','\\(\\quad 48 \\)','harazono',NOW(),0);</v>
      </c>
      <c r="J179" s="78" t="s">
        <v>229</v>
      </c>
      <c r="L179" s="1">
        <f t="shared" ca="1" si="39"/>
        <v>9</v>
      </c>
      <c r="M179" t="s">
        <v>238</v>
      </c>
      <c r="N179" s="1">
        <f t="shared" ca="1" si="51"/>
        <v>5</v>
      </c>
      <c r="O179" t="s">
        <v>231</v>
      </c>
      <c r="P179" s="1">
        <f t="shared" ca="1" si="54"/>
        <v>30</v>
      </c>
      <c r="Q179" t="s">
        <v>240</v>
      </c>
      <c r="R179" s="1">
        <f t="shared" ca="1" si="52"/>
        <v>10</v>
      </c>
      <c r="S179" t="s">
        <v>233</v>
      </c>
      <c r="T179" t="s">
        <v>230</v>
      </c>
      <c r="U179" t="s">
        <v>229</v>
      </c>
      <c r="V179" s="1">
        <f t="shared" ca="1" si="55"/>
        <v>48</v>
      </c>
      <c r="W179" t="s">
        <v>230</v>
      </c>
      <c r="X179" t="str">
        <f t="shared" ca="1" si="43"/>
        <v>\\(\\quad 9　×　5　+　30　÷　10　=　 \\)</v>
      </c>
      <c r="Y179" t="str">
        <f t="shared" ca="1" si="44"/>
        <v>\\(\\quad 48 \\)</v>
      </c>
      <c r="Z179" s="1">
        <f t="shared" ca="1" si="53"/>
        <v>3</v>
      </c>
    </row>
    <row r="180" spans="1:27" x14ac:dyDescent="0.55000000000000004">
      <c r="A180" s="51" t="s">
        <v>60</v>
      </c>
      <c r="B180" s="51"/>
      <c r="C180" s="50" t="s">
        <v>208</v>
      </c>
      <c r="D180" s="50" t="str">
        <f t="shared" ca="1" si="40"/>
        <v>\\(\\quad 10　×　3　+　36　÷　6　=　 \\)</v>
      </c>
      <c r="E180" s="50" t="str">
        <f t="shared" ca="1" si="41"/>
        <v>\\(\\quad 36 \\)</v>
      </c>
      <c r="F180" s="50" t="s">
        <v>62</v>
      </c>
      <c r="G180" s="50"/>
      <c r="H180" s="50"/>
      <c r="I180" s="89" t="str">
        <f t="shared" ca="1" si="42"/>
        <v>INSERT INTO math(tangen,question,answer,editor,date,count) VALUES('m2600','\\(\\quad 10　×　3　+　36　÷　6　=　 \\)','\\(\\quad 36 \\)','harazono',NOW(),0);</v>
      </c>
      <c r="J180" s="78" t="s">
        <v>229</v>
      </c>
      <c r="L180" s="1">
        <f t="shared" ca="1" si="39"/>
        <v>10</v>
      </c>
      <c r="M180" t="s">
        <v>238</v>
      </c>
      <c r="N180" s="1">
        <f t="shared" ca="1" si="51"/>
        <v>3</v>
      </c>
      <c r="O180" t="s">
        <v>231</v>
      </c>
      <c r="P180" s="1">
        <f t="shared" ca="1" si="54"/>
        <v>36</v>
      </c>
      <c r="Q180" t="s">
        <v>240</v>
      </c>
      <c r="R180" s="1">
        <f t="shared" ca="1" si="52"/>
        <v>6</v>
      </c>
      <c r="S180" t="s">
        <v>233</v>
      </c>
      <c r="T180" t="s">
        <v>230</v>
      </c>
      <c r="U180" t="s">
        <v>229</v>
      </c>
      <c r="V180" s="1">
        <f t="shared" ca="1" si="55"/>
        <v>36</v>
      </c>
      <c r="W180" t="s">
        <v>230</v>
      </c>
      <c r="X180" t="str">
        <f t="shared" ca="1" si="43"/>
        <v>\\(\\quad 10　×　3　+　36　÷　6　=　 \\)</v>
      </c>
      <c r="Y180" t="str">
        <f t="shared" ca="1" si="44"/>
        <v>\\(\\quad 36 \\)</v>
      </c>
      <c r="Z180" s="1">
        <f t="shared" ca="1" si="53"/>
        <v>6</v>
      </c>
    </row>
    <row r="181" spans="1:27" x14ac:dyDescent="0.55000000000000004">
      <c r="A181" s="51" t="s">
        <v>60</v>
      </c>
      <c r="B181" s="51"/>
      <c r="C181" s="50" t="s">
        <v>208</v>
      </c>
      <c r="D181" s="50" t="str">
        <f t="shared" ca="1" si="40"/>
        <v>\\(\\quad 10　×　1　+　60　÷　6　=　 \\)</v>
      </c>
      <c r="E181" s="50" t="str">
        <f t="shared" ca="1" si="41"/>
        <v>\\(\\quad 20 \\)</v>
      </c>
      <c r="F181" s="50" t="s">
        <v>62</v>
      </c>
      <c r="G181" s="50"/>
      <c r="H181" s="50"/>
      <c r="I181" s="89" t="str">
        <f t="shared" ca="1" si="42"/>
        <v>INSERT INTO math(tangen,question,answer,editor,date,count) VALUES('m2600','\\(\\quad 10　×　1　+　60　÷　6　=　 \\)','\\(\\quad 20 \\)','harazono',NOW(),0);</v>
      </c>
      <c r="J181" s="78" t="s">
        <v>229</v>
      </c>
      <c r="L181" s="1">
        <f t="shared" ca="1" si="39"/>
        <v>10</v>
      </c>
      <c r="M181" t="s">
        <v>238</v>
      </c>
      <c r="N181" s="1">
        <f t="shared" ca="1" si="51"/>
        <v>1</v>
      </c>
      <c r="O181" t="s">
        <v>231</v>
      </c>
      <c r="P181" s="1">
        <f ca="1">R181*Z181</f>
        <v>60</v>
      </c>
      <c r="Q181" t="s">
        <v>240</v>
      </c>
      <c r="R181" s="1">
        <f t="shared" ca="1" si="52"/>
        <v>6</v>
      </c>
      <c r="S181" t="s">
        <v>233</v>
      </c>
      <c r="T181" t="s">
        <v>230</v>
      </c>
      <c r="U181" t="s">
        <v>229</v>
      </c>
      <c r="V181" s="1">
        <f t="shared" ca="1" si="55"/>
        <v>20</v>
      </c>
      <c r="W181" t="s">
        <v>230</v>
      </c>
      <c r="X181" t="str">
        <f t="shared" ca="1" si="43"/>
        <v>\\(\\quad 10　×　1　+　60　÷　6　=　 \\)</v>
      </c>
      <c r="Y181" t="str">
        <f t="shared" ca="1" si="44"/>
        <v>\\(\\quad 20 \\)</v>
      </c>
      <c r="Z181" s="1">
        <f ca="1">RANDBETWEEN(1,10)</f>
        <v>10</v>
      </c>
    </row>
    <row r="182" spans="1:27" x14ac:dyDescent="0.55000000000000004">
      <c r="A182" s="51" t="s">
        <v>60</v>
      </c>
      <c r="B182" s="51"/>
      <c r="C182" s="50" t="s">
        <v>208</v>
      </c>
      <c r="D182" s="50" t="str">
        <f t="shared" ca="1" si="40"/>
        <v>\\(\\quad 16　÷　2　+　28　÷　4　=　 \\)</v>
      </c>
      <c r="E182" s="50" t="str">
        <f t="shared" ca="1" si="41"/>
        <v>\\(\\quad 15 \\)</v>
      </c>
      <c r="F182" s="50" t="s">
        <v>62</v>
      </c>
      <c r="G182" s="50"/>
      <c r="H182" s="50"/>
      <c r="I182" s="89" t="str">
        <f t="shared" ca="1" si="42"/>
        <v>INSERT INTO math(tangen,question,answer,editor,date,count) VALUES('m2600','\\(\\quad 16　÷　2　+　28　÷　4　=　 \\)','\\(\\quad 15 \\)','harazono',NOW(),0);</v>
      </c>
      <c r="J182" s="78" t="s">
        <v>229</v>
      </c>
      <c r="L182" s="1">
        <f ca="1">N182*Z182</f>
        <v>16</v>
      </c>
      <c r="M182" t="s">
        <v>241</v>
      </c>
      <c r="N182" s="1">
        <f t="shared" ca="1" si="51"/>
        <v>2</v>
      </c>
      <c r="O182" t="s">
        <v>231</v>
      </c>
      <c r="P182" s="1">
        <f ca="1">R182*AA182</f>
        <v>28</v>
      </c>
      <c r="Q182" t="s">
        <v>240</v>
      </c>
      <c r="R182" s="1">
        <f t="shared" ca="1" si="52"/>
        <v>4</v>
      </c>
      <c r="S182" t="s">
        <v>233</v>
      </c>
      <c r="T182" t="s">
        <v>230</v>
      </c>
      <c r="U182" t="s">
        <v>229</v>
      </c>
      <c r="V182" s="1">
        <f t="shared" ref="V182:V200" ca="1" si="56">(L182/N182)+(P182/R182)</f>
        <v>15</v>
      </c>
      <c r="W182" t="s">
        <v>230</v>
      </c>
      <c r="X182" t="str">
        <f t="shared" ca="1" si="43"/>
        <v>\\(\\quad 16　÷　2　+　28　÷　4　=　 \\)</v>
      </c>
      <c r="Y182" t="str">
        <f t="shared" ca="1" si="44"/>
        <v>\\(\\quad 15 \\)</v>
      </c>
      <c r="Z182" s="1">
        <f ca="1">RANDBETWEEN(1,10)</f>
        <v>8</v>
      </c>
      <c r="AA182" s="1">
        <f ca="1">RANDBETWEEN(1,10)</f>
        <v>7</v>
      </c>
    </row>
    <row r="183" spans="1:27" x14ac:dyDescent="0.55000000000000004">
      <c r="A183" s="51" t="s">
        <v>60</v>
      </c>
      <c r="B183" s="51"/>
      <c r="C183" s="50" t="s">
        <v>208</v>
      </c>
      <c r="D183" s="50" t="str">
        <f t="shared" ca="1" si="40"/>
        <v>\\(\\quad 2　÷　2　+　15　÷　3　=　 \\)</v>
      </c>
      <c r="E183" s="50" t="str">
        <f t="shared" ca="1" si="41"/>
        <v>\\(\\quad 6 \\)</v>
      </c>
      <c r="F183" s="50" t="s">
        <v>62</v>
      </c>
      <c r="G183" s="50"/>
      <c r="H183" s="50"/>
      <c r="I183" s="89" t="str">
        <f t="shared" ca="1" si="42"/>
        <v>INSERT INTO math(tangen,question,answer,editor,date,count) VALUES('m2600','\\(\\quad 2　÷　2　+　15　÷　3　=　 \\)','\\(\\quad 6 \\)','harazono',NOW(),0);</v>
      </c>
      <c r="J183" s="78" t="s">
        <v>229</v>
      </c>
      <c r="L183" s="1">
        <f t="shared" ref="L183:L190" ca="1" si="57">N183*Z183</f>
        <v>2</v>
      </c>
      <c r="M183" t="s">
        <v>241</v>
      </c>
      <c r="N183" s="1">
        <f t="shared" ca="1" si="51"/>
        <v>2</v>
      </c>
      <c r="O183" t="s">
        <v>231</v>
      </c>
      <c r="P183" s="1">
        <f t="shared" ref="P183:P190" ca="1" si="58">R183*AA183</f>
        <v>15</v>
      </c>
      <c r="Q183" t="s">
        <v>240</v>
      </c>
      <c r="R183" s="1">
        <f t="shared" ca="1" si="52"/>
        <v>3</v>
      </c>
      <c r="S183" t="s">
        <v>233</v>
      </c>
      <c r="T183" t="s">
        <v>230</v>
      </c>
      <c r="U183" t="s">
        <v>229</v>
      </c>
      <c r="V183" s="1">
        <f t="shared" ca="1" si="56"/>
        <v>6</v>
      </c>
      <c r="W183" t="s">
        <v>230</v>
      </c>
      <c r="X183" t="str">
        <f t="shared" ca="1" si="43"/>
        <v>\\(\\quad 2　÷　2　+　15　÷　3　=　 \\)</v>
      </c>
      <c r="Y183" t="str">
        <f t="shared" ca="1" si="44"/>
        <v>\\(\\quad 6 \\)</v>
      </c>
      <c r="Z183" s="1">
        <f t="shared" ref="Z183:AA198" ca="1" si="59">RANDBETWEEN(1,10)</f>
        <v>1</v>
      </c>
      <c r="AA183" s="1">
        <f t="shared" ca="1" si="59"/>
        <v>5</v>
      </c>
    </row>
    <row r="184" spans="1:27" x14ac:dyDescent="0.55000000000000004">
      <c r="A184" s="51" t="s">
        <v>60</v>
      </c>
      <c r="B184" s="51"/>
      <c r="C184" s="50" t="s">
        <v>208</v>
      </c>
      <c r="D184" s="50" t="str">
        <f t="shared" ca="1" si="40"/>
        <v>\\(\\quad 21　÷　7　+　3　÷　3　=　 \\)</v>
      </c>
      <c r="E184" s="50" t="str">
        <f t="shared" ca="1" si="41"/>
        <v>\\(\\quad 4 \\)</v>
      </c>
      <c r="F184" s="50" t="s">
        <v>62</v>
      </c>
      <c r="G184" s="50"/>
      <c r="H184" s="50"/>
      <c r="I184" s="89" t="str">
        <f t="shared" ca="1" si="42"/>
        <v>INSERT INTO math(tangen,question,answer,editor,date,count) VALUES('m2600','\\(\\quad 21　÷　7　+　3　÷　3　=　 \\)','\\(\\quad 4 \\)','harazono',NOW(),0);</v>
      </c>
      <c r="J184" s="78" t="s">
        <v>229</v>
      </c>
      <c r="L184" s="1">
        <f t="shared" ca="1" si="57"/>
        <v>21</v>
      </c>
      <c r="M184" t="s">
        <v>241</v>
      </c>
      <c r="N184" s="1">
        <f t="shared" ca="1" si="51"/>
        <v>7</v>
      </c>
      <c r="O184" t="s">
        <v>231</v>
      </c>
      <c r="P184" s="1">
        <f t="shared" ca="1" si="58"/>
        <v>3</v>
      </c>
      <c r="Q184" t="s">
        <v>240</v>
      </c>
      <c r="R184" s="1">
        <f t="shared" ca="1" si="52"/>
        <v>3</v>
      </c>
      <c r="S184" t="s">
        <v>233</v>
      </c>
      <c r="T184" t="s">
        <v>230</v>
      </c>
      <c r="U184" t="s">
        <v>229</v>
      </c>
      <c r="V184" s="1">
        <f t="shared" ca="1" si="56"/>
        <v>4</v>
      </c>
      <c r="W184" t="s">
        <v>230</v>
      </c>
      <c r="X184" t="str">
        <f t="shared" ca="1" si="43"/>
        <v>\\(\\quad 21　÷　7　+　3　÷　3　=　 \\)</v>
      </c>
      <c r="Y184" t="str">
        <f t="shared" ca="1" si="44"/>
        <v>\\(\\quad 4 \\)</v>
      </c>
      <c r="Z184" s="1">
        <f t="shared" ca="1" si="59"/>
        <v>3</v>
      </c>
      <c r="AA184" s="1">
        <f t="shared" ca="1" si="59"/>
        <v>1</v>
      </c>
    </row>
    <row r="185" spans="1:27" x14ac:dyDescent="0.55000000000000004">
      <c r="A185" s="51" t="s">
        <v>60</v>
      </c>
      <c r="B185" s="51"/>
      <c r="C185" s="50" t="s">
        <v>208</v>
      </c>
      <c r="D185" s="50" t="str">
        <f t="shared" ca="1" si="40"/>
        <v>\\(\\quad 42　÷　6　+　20　÷　4　=　 \\)</v>
      </c>
      <c r="E185" s="50" t="str">
        <f t="shared" ca="1" si="41"/>
        <v>\\(\\quad 12 \\)</v>
      </c>
      <c r="F185" s="50" t="s">
        <v>62</v>
      </c>
      <c r="G185" s="50"/>
      <c r="H185" s="50"/>
      <c r="I185" s="89" t="str">
        <f t="shared" ca="1" si="42"/>
        <v>INSERT INTO math(tangen,question,answer,editor,date,count) VALUES('m2600','\\(\\quad 42　÷　6　+　20　÷　4　=　 \\)','\\(\\quad 12 \\)','harazono',NOW(),0);</v>
      </c>
      <c r="J185" s="78" t="s">
        <v>229</v>
      </c>
      <c r="L185" s="1">
        <f t="shared" ca="1" si="57"/>
        <v>42</v>
      </c>
      <c r="M185" t="s">
        <v>241</v>
      </c>
      <c r="N185" s="1">
        <f t="shared" ca="1" si="51"/>
        <v>6</v>
      </c>
      <c r="O185" t="s">
        <v>231</v>
      </c>
      <c r="P185" s="1">
        <f t="shared" ca="1" si="58"/>
        <v>20</v>
      </c>
      <c r="Q185" t="s">
        <v>240</v>
      </c>
      <c r="R185" s="1">
        <f t="shared" ca="1" si="52"/>
        <v>4</v>
      </c>
      <c r="S185" t="s">
        <v>233</v>
      </c>
      <c r="T185" t="s">
        <v>230</v>
      </c>
      <c r="U185" t="s">
        <v>229</v>
      </c>
      <c r="V185" s="1">
        <f t="shared" ca="1" si="56"/>
        <v>12</v>
      </c>
      <c r="W185" t="s">
        <v>230</v>
      </c>
      <c r="X185" t="str">
        <f t="shared" ca="1" si="43"/>
        <v>\\(\\quad 42　÷　6　+　20　÷　4　=　 \\)</v>
      </c>
      <c r="Y185" t="str">
        <f t="shared" ca="1" si="44"/>
        <v>\\(\\quad 12 \\)</v>
      </c>
      <c r="Z185" s="1">
        <f t="shared" ca="1" si="59"/>
        <v>7</v>
      </c>
      <c r="AA185" s="1">
        <f t="shared" ca="1" si="59"/>
        <v>5</v>
      </c>
    </row>
    <row r="186" spans="1:27" x14ac:dyDescent="0.55000000000000004">
      <c r="A186" s="51" t="s">
        <v>60</v>
      </c>
      <c r="B186" s="51"/>
      <c r="C186" s="50" t="s">
        <v>208</v>
      </c>
      <c r="D186" s="50" t="str">
        <f t="shared" ca="1" si="40"/>
        <v>\\(\\quad 60　÷　10　+　36　÷　4　=　 \\)</v>
      </c>
      <c r="E186" s="50" t="str">
        <f t="shared" ca="1" si="41"/>
        <v>\\(\\quad 15 \\)</v>
      </c>
      <c r="F186" s="50" t="s">
        <v>62</v>
      </c>
      <c r="G186" s="50"/>
      <c r="H186" s="50"/>
      <c r="I186" s="89" t="str">
        <f t="shared" ca="1" si="42"/>
        <v>INSERT INTO math(tangen,question,answer,editor,date,count) VALUES('m2600','\\(\\quad 60　÷　10　+　36　÷　4　=　 \\)','\\(\\quad 15 \\)','harazono',NOW(),0);</v>
      </c>
      <c r="J186" s="78" t="s">
        <v>229</v>
      </c>
      <c r="L186" s="1">
        <f t="shared" ca="1" si="57"/>
        <v>60</v>
      </c>
      <c r="M186" t="s">
        <v>241</v>
      </c>
      <c r="N186" s="1">
        <f t="shared" ca="1" si="51"/>
        <v>10</v>
      </c>
      <c r="O186" t="s">
        <v>231</v>
      </c>
      <c r="P186" s="1">
        <f t="shared" ca="1" si="58"/>
        <v>36</v>
      </c>
      <c r="Q186" t="s">
        <v>240</v>
      </c>
      <c r="R186" s="1">
        <f t="shared" ca="1" si="52"/>
        <v>4</v>
      </c>
      <c r="S186" t="s">
        <v>233</v>
      </c>
      <c r="T186" t="s">
        <v>230</v>
      </c>
      <c r="U186" t="s">
        <v>229</v>
      </c>
      <c r="V186" s="1">
        <f t="shared" ca="1" si="56"/>
        <v>15</v>
      </c>
      <c r="W186" t="s">
        <v>230</v>
      </c>
      <c r="X186" t="str">
        <f t="shared" ca="1" si="43"/>
        <v>\\(\\quad 60　÷　10　+　36　÷　4　=　 \\)</v>
      </c>
      <c r="Y186" t="str">
        <f t="shared" ca="1" si="44"/>
        <v>\\(\\quad 15 \\)</v>
      </c>
      <c r="Z186" s="1">
        <f t="shared" ca="1" si="59"/>
        <v>6</v>
      </c>
      <c r="AA186" s="1">
        <f t="shared" ca="1" si="59"/>
        <v>9</v>
      </c>
    </row>
    <row r="187" spans="1:27" x14ac:dyDescent="0.55000000000000004">
      <c r="A187" s="51" t="s">
        <v>60</v>
      </c>
      <c r="B187" s="51"/>
      <c r="C187" s="50" t="s">
        <v>208</v>
      </c>
      <c r="D187" s="50" t="str">
        <f t="shared" ca="1" si="40"/>
        <v>\\(\\quad 54　÷　9　+　63　÷　9　=　 \\)</v>
      </c>
      <c r="E187" s="50" t="str">
        <f t="shared" ca="1" si="41"/>
        <v>\\(\\quad 13 \\)</v>
      </c>
      <c r="F187" s="50" t="s">
        <v>62</v>
      </c>
      <c r="G187" s="50"/>
      <c r="H187" s="50"/>
      <c r="I187" s="89" t="str">
        <f t="shared" ca="1" si="42"/>
        <v>INSERT INTO math(tangen,question,answer,editor,date,count) VALUES('m2600','\\(\\quad 54　÷　9　+　63　÷　9　=　 \\)','\\(\\quad 13 \\)','harazono',NOW(),0);</v>
      </c>
      <c r="J187" s="78" t="s">
        <v>229</v>
      </c>
      <c r="L187" s="1">
        <f t="shared" ca="1" si="57"/>
        <v>54</v>
      </c>
      <c r="M187" t="s">
        <v>241</v>
      </c>
      <c r="N187" s="1">
        <f t="shared" ca="1" si="51"/>
        <v>9</v>
      </c>
      <c r="O187" t="s">
        <v>231</v>
      </c>
      <c r="P187" s="1">
        <f t="shared" ca="1" si="58"/>
        <v>63</v>
      </c>
      <c r="Q187" t="s">
        <v>240</v>
      </c>
      <c r="R187" s="1">
        <f t="shared" ca="1" si="52"/>
        <v>9</v>
      </c>
      <c r="S187" t="s">
        <v>233</v>
      </c>
      <c r="T187" t="s">
        <v>230</v>
      </c>
      <c r="U187" t="s">
        <v>229</v>
      </c>
      <c r="V187" s="1">
        <f t="shared" ca="1" si="56"/>
        <v>13</v>
      </c>
      <c r="W187" t="s">
        <v>230</v>
      </c>
      <c r="X187" t="str">
        <f t="shared" ca="1" si="43"/>
        <v>\\(\\quad 54　÷　9　+　63　÷　9　=　 \\)</v>
      </c>
      <c r="Y187" t="str">
        <f t="shared" ca="1" si="44"/>
        <v>\\(\\quad 13 \\)</v>
      </c>
      <c r="Z187" s="1">
        <f t="shared" ca="1" si="59"/>
        <v>6</v>
      </c>
      <c r="AA187" s="1">
        <f t="shared" ca="1" si="59"/>
        <v>7</v>
      </c>
    </row>
    <row r="188" spans="1:27" x14ac:dyDescent="0.55000000000000004">
      <c r="A188" s="51" t="s">
        <v>60</v>
      </c>
      <c r="B188" s="51"/>
      <c r="C188" s="50" t="s">
        <v>208</v>
      </c>
      <c r="D188" s="50" t="str">
        <f t="shared" ca="1" si="40"/>
        <v>\\(\\quad 27　÷　3　+　64　÷　8　=　 \\)</v>
      </c>
      <c r="E188" s="50" t="str">
        <f t="shared" ca="1" si="41"/>
        <v>\\(\\quad 17 \\)</v>
      </c>
      <c r="F188" s="50" t="s">
        <v>62</v>
      </c>
      <c r="G188" s="50"/>
      <c r="H188" s="50"/>
      <c r="I188" s="89" t="str">
        <f t="shared" ca="1" si="42"/>
        <v>INSERT INTO math(tangen,question,answer,editor,date,count) VALUES('m2600','\\(\\quad 27　÷　3　+　64　÷　8　=　 \\)','\\(\\quad 17 \\)','harazono',NOW(),0);</v>
      </c>
      <c r="J188" s="78" t="s">
        <v>229</v>
      </c>
      <c r="L188" s="1">
        <f t="shared" ca="1" si="57"/>
        <v>27</v>
      </c>
      <c r="M188" t="s">
        <v>241</v>
      </c>
      <c r="N188" s="1">
        <f t="shared" ca="1" si="51"/>
        <v>3</v>
      </c>
      <c r="O188" t="s">
        <v>231</v>
      </c>
      <c r="P188" s="1">
        <f t="shared" ca="1" si="58"/>
        <v>64</v>
      </c>
      <c r="Q188" t="s">
        <v>240</v>
      </c>
      <c r="R188" s="1">
        <f t="shared" ca="1" si="52"/>
        <v>8</v>
      </c>
      <c r="S188" t="s">
        <v>233</v>
      </c>
      <c r="T188" t="s">
        <v>230</v>
      </c>
      <c r="U188" t="s">
        <v>229</v>
      </c>
      <c r="V188" s="1">
        <f t="shared" ca="1" si="56"/>
        <v>17</v>
      </c>
      <c r="W188" t="s">
        <v>230</v>
      </c>
      <c r="X188" t="str">
        <f t="shared" ca="1" si="43"/>
        <v>\\(\\quad 27　÷　3　+　64　÷　8　=　 \\)</v>
      </c>
      <c r="Y188" t="str">
        <f t="shared" ca="1" si="44"/>
        <v>\\(\\quad 17 \\)</v>
      </c>
      <c r="Z188" s="1">
        <f t="shared" ca="1" si="59"/>
        <v>9</v>
      </c>
      <c r="AA188" s="1">
        <f t="shared" ca="1" si="59"/>
        <v>8</v>
      </c>
    </row>
    <row r="189" spans="1:27" x14ac:dyDescent="0.55000000000000004">
      <c r="A189" s="51" t="s">
        <v>60</v>
      </c>
      <c r="B189" s="51"/>
      <c r="C189" s="50" t="s">
        <v>208</v>
      </c>
      <c r="D189" s="50" t="str">
        <f t="shared" ca="1" si="40"/>
        <v>\\(\\quad 12　÷　6　+　6　÷　2　=　 \\)</v>
      </c>
      <c r="E189" s="50" t="str">
        <f t="shared" ca="1" si="41"/>
        <v>\\(\\quad 5 \\)</v>
      </c>
      <c r="F189" s="50" t="s">
        <v>62</v>
      </c>
      <c r="G189" s="50"/>
      <c r="H189" s="50"/>
      <c r="I189" s="89" t="str">
        <f t="shared" ca="1" si="42"/>
        <v>INSERT INTO math(tangen,question,answer,editor,date,count) VALUES('m2600','\\(\\quad 12　÷　6　+　6　÷　2　=　 \\)','\\(\\quad 5 \\)','harazono',NOW(),0);</v>
      </c>
      <c r="J189" s="78" t="s">
        <v>229</v>
      </c>
      <c r="L189" s="1">
        <f t="shared" ca="1" si="57"/>
        <v>12</v>
      </c>
      <c r="M189" t="s">
        <v>241</v>
      </c>
      <c r="N189" s="1">
        <f t="shared" ca="1" si="51"/>
        <v>6</v>
      </c>
      <c r="O189" t="s">
        <v>231</v>
      </c>
      <c r="P189" s="1">
        <f t="shared" ca="1" si="58"/>
        <v>6</v>
      </c>
      <c r="Q189" t="s">
        <v>240</v>
      </c>
      <c r="R189" s="1">
        <f t="shared" ca="1" si="52"/>
        <v>2</v>
      </c>
      <c r="S189" t="s">
        <v>233</v>
      </c>
      <c r="T189" t="s">
        <v>230</v>
      </c>
      <c r="U189" t="s">
        <v>229</v>
      </c>
      <c r="V189" s="1">
        <f t="shared" ca="1" si="56"/>
        <v>5</v>
      </c>
      <c r="W189" t="s">
        <v>230</v>
      </c>
      <c r="X189" t="str">
        <f t="shared" ca="1" si="43"/>
        <v>\\(\\quad 12　÷　6　+　6　÷　2　=　 \\)</v>
      </c>
      <c r="Y189" t="str">
        <f t="shared" ca="1" si="44"/>
        <v>\\(\\quad 5 \\)</v>
      </c>
      <c r="Z189" s="1">
        <f t="shared" ca="1" si="59"/>
        <v>2</v>
      </c>
      <c r="AA189" s="1">
        <f t="shared" ca="1" si="59"/>
        <v>3</v>
      </c>
    </row>
    <row r="190" spans="1:27" x14ac:dyDescent="0.55000000000000004">
      <c r="A190" s="51" t="s">
        <v>60</v>
      </c>
      <c r="B190" s="51"/>
      <c r="C190" s="50" t="s">
        <v>208</v>
      </c>
      <c r="D190" s="50" t="str">
        <f t="shared" ca="1" si="40"/>
        <v>\\(\\quad 8　÷　4　+　16　÷　8　=　 \\)</v>
      </c>
      <c r="E190" s="50" t="str">
        <f t="shared" ca="1" si="41"/>
        <v>\\(\\quad 4 \\)</v>
      </c>
      <c r="F190" s="50" t="s">
        <v>62</v>
      </c>
      <c r="G190" s="50"/>
      <c r="H190" s="50"/>
      <c r="I190" s="89" t="str">
        <f t="shared" ca="1" si="42"/>
        <v>INSERT INTO math(tangen,question,answer,editor,date,count) VALUES('m2600','\\(\\quad 8　÷　4　+　16　÷　8　=　 \\)','\\(\\quad 4 \\)','harazono',NOW(),0);</v>
      </c>
      <c r="J190" s="78" t="s">
        <v>229</v>
      </c>
      <c r="L190" s="1">
        <f t="shared" ca="1" si="57"/>
        <v>8</v>
      </c>
      <c r="M190" t="s">
        <v>241</v>
      </c>
      <c r="N190" s="1">
        <f t="shared" ca="1" si="51"/>
        <v>4</v>
      </c>
      <c r="O190" t="s">
        <v>231</v>
      </c>
      <c r="P190" s="1">
        <f t="shared" ca="1" si="58"/>
        <v>16</v>
      </c>
      <c r="Q190" t="s">
        <v>240</v>
      </c>
      <c r="R190" s="1">
        <f t="shared" ca="1" si="52"/>
        <v>8</v>
      </c>
      <c r="S190" t="s">
        <v>233</v>
      </c>
      <c r="T190" t="s">
        <v>230</v>
      </c>
      <c r="U190" t="s">
        <v>229</v>
      </c>
      <c r="V190" s="1">
        <f t="shared" ca="1" si="56"/>
        <v>4</v>
      </c>
      <c r="W190" t="s">
        <v>230</v>
      </c>
      <c r="X190" t="str">
        <f t="shared" ca="1" si="43"/>
        <v>\\(\\quad 8　÷　4　+　16　÷　8　=　 \\)</v>
      </c>
      <c r="Y190" t="str">
        <f t="shared" ca="1" si="44"/>
        <v>\\(\\quad 4 \\)</v>
      </c>
      <c r="Z190" s="1">
        <f t="shared" ca="1" si="59"/>
        <v>2</v>
      </c>
      <c r="AA190" s="1">
        <f t="shared" ca="1" si="59"/>
        <v>2</v>
      </c>
    </row>
    <row r="191" spans="1:27" x14ac:dyDescent="0.55000000000000004">
      <c r="A191" s="51" t="s">
        <v>60</v>
      </c>
      <c r="B191" s="51"/>
      <c r="C191" s="50" t="s">
        <v>208</v>
      </c>
      <c r="D191" s="50" t="str">
        <f t="shared" ca="1" si="40"/>
        <v>\\(\\quad 35　÷　5　+　70　÷　10　=　 \\)</v>
      </c>
      <c r="E191" s="50" t="str">
        <f t="shared" ca="1" si="41"/>
        <v>\\(\\quad 14 \\)</v>
      </c>
      <c r="F191" s="50" t="s">
        <v>62</v>
      </c>
      <c r="G191" s="50"/>
      <c r="H191" s="50"/>
      <c r="I191" s="89" t="str">
        <f t="shared" ca="1" si="42"/>
        <v>INSERT INTO math(tangen,question,answer,editor,date,count) VALUES('m2600','\\(\\quad 35　÷　5　+　70　÷　10　=　 \\)','\\(\\quad 14 \\)','harazono',NOW(),0);</v>
      </c>
      <c r="J191" s="78" t="s">
        <v>229</v>
      </c>
      <c r="L191" s="1">
        <f ca="1">N191*Z191</f>
        <v>35</v>
      </c>
      <c r="M191" t="s">
        <v>241</v>
      </c>
      <c r="N191" s="1">
        <f t="shared" ca="1" si="51"/>
        <v>5</v>
      </c>
      <c r="O191" t="s">
        <v>231</v>
      </c>
      <c r="P191" s="1">
        <f ca="1">R191*AA191</f>
        <v>70</v>
      </c>
      <c r="Q191" t="s">
        <v>240</v>
      </c>
      <c r="R191" s="1">
        <f t="shared" ca="1" si="52"/>
        <v>10</v>
      </c>
      <c r="S191" t="s">
        <v>233</v>
      </c>
      <c r="T191" t="s">
        <v>230</v>
      </c>
      <c r="U191" t="s">
        <v>229</v>
      </c>
      <c r="V191" s="1">
        <f t="shared" ca="1" si="56"/>
        <v>14</v>
      </c>
      <c r="W191" t="s">
        <v>230</v>
      </c>
      <c r="X191" t="str">
        <f t="shared" ca="1" si="43"/>
        <v>\\(\\quad 35　÷　5　+　70　÷　10　=　 \\)</v>
      </c>
      <c r="Y191" t="str">
        <f t="shared" ca="1" si="44"/>
        <v>\\(\\quad 14 \\)</v>
      </c>
      <c r="Z191" s="1">
        <f ca="1">RANDBETWEEN(1,10)</f>
        <v>7</v>
      </c>
      <c r="AA191" s="1">
        <f ca="1">RANDBETWEEN(1,10)</f>
        <v>7</v>
      </c>
    </row>
    <row r="192" spans="1:27" x14ac:dyDescent="0.55000000000000004">
      <c r="A192" s="51" t="s">
        <v>60</v>
      </c>
      <c r="B192" s="51"/>
      <c r="C192" s="50" t="s">
        <v>208</v>
      </c>
      <c r="D192" s="50" t="str">
        <f t="shared" ca="1" si="40"/>
        <v>\\(\\quad 4　÷　4　+　12　÷　2　=　 \\)</v>
      </c>
      <c r="E192" s="50" t="str">
        <f t="shared" ca="1" si="41"/>
        <v>\\(\\quad 7 \\)</v>
      </c>
      <c r="F192" s="50" t="s">
        <v>62</v>
      </c>
      <c r="G192" s="50"/>
      <c r="H192" s="50"/>
      <c r="I192" s="89" t="str">
        <f t="shared" ca="1" si="42"/>
        <v>INSERT INTO math(tangen,question,answer,editor,date,count) VALUES('m2600','\\(\\quad 4　÷　4　+　12　÷　2　=　 \\)','\\(\\quad 7 \\)','harazono',NOW(),0);</v>
      </c>
      <c r="J192" s="78" t="s">
        <v>229</v>
      </c>
      <c r="L192" s="1">
        <f t="shared" ref="L192:L196" ca="1" si="60">N192*Z192</f>
        <v>4</v>
      </c>
      <c r="M192" t="s">
        <v>241</v>
      </c>
      <c r="N192" s="1">
        <f t="shared" ca="1" si="51"/>
        <v>4</v>
      </c>
      <c r="O192" t="s">
        <v>231</v>
      </c>
      <c r="P192" s="1">
        <f t="shared" ref="P192:P196" ca="1" si="61">R192*AA192</f>
        <v>12</v>
      </c>
      <c r="Q192" t="s">
        <v>240</v>
      </c>
      <c r="R192" s="1">
        <f t="shared" ca="1" si="52"/>
        <v>2</v>
      </c>
      <c r="S192" t="s">
        <v>233</v>
      </c>
      <c r="T192" t="s">
        <v>230</v>
      </c>
      <c r="U192" t="s">
        <v>229</v>
      </c>
      <c r="V192" s="1">
        <f t="shared" ca="1" si="56"/>
        <v>7</v>
      </c>
      <c r="W192" t="s">
        <v>230</v>
      </c>
      <c r="X192" t="str">
        <f t="shared" ca="1" si="43"/>
        <v>\\(\\quad 4　÷　4　+　12　÷　2　=　 \\)</v>
      </c>
      <c r="Y192" t="str">
        <f t="shared" ca="1" si="44"/>
        <v>\\(\\quad 7 \\)</v>
      </c>
      <c r="Z192" s="1">
        <f t="shared" ca="1" si="59"/>
        <v>1</v>
      </c>
      <c r="AA192" s="1">
        <f t="shared" ca="1" si="59"/>
        <v>6</v>
      </c>
    </row>
    <row r="193" spans="1:27" x14ac:dyDescent="0.55000000000000004">
      <c r="A193" s="51" t="s">
        <v>60</v>
      </c>
      <c r="B193" s="51"/>
      <c r="C193" s="50" t="s">
        <v>208</v>
      </c>
      <c r="D193" s="50" t="str">
        <f t="shared" ca="1" si="40"/>
        <v>\\(\\quad 12　÷　3　+　90　÷　10　=　 \\)</v>
      </c>
      <c r="E193" s="50" t="str">
        <f t="shared" ca="1" si="41"/>
        <v>\\(\\quad 13 \\)</v>
      </c>
      <c r="F193" s="50" t="s">
        <v>62</v>
      </c>
      <c r="G193" s="50"/>
      <c r="H193" s="50"/>
      <c r="I193" s="89" t="str">
        <f t="shared" ca="1" si="42"/>
        <v>INSERT INTO math(tangen,question,answer,editor,date,count) VALUES('m2600','\\(\\quad 12　÷　3　+　90　÷　10　=　 \\)','\\(\\quad 13 \\)','harazono',NOW(),0);</v>
      </c>
      <c r="J193" s="78" t="s">
        <v>229</v>
      </c>
      <c r="L193" s="1">
        <f t="shared" ca="1" si="60"/>
        <v>12</v>
      </c>
      <c r="M193" t="s">
        <v>241</v>
      </c>
      <c r="N193" s="1">
        <f t="shared" ca="1" si="51"/>
        <v>3</v>
      </c>
      <c r="O193" t="s">
        <v>231</v>
      </c>
      <c r="P193" s="1">
        <f t="shared" ca="1" si="61"/>
        <v>90</v>
      </c>
      <c r="Q193" t="s">
        <v>240</v>
      </c>
      <c r="R193" s="1">
        <f t="shared" ca="1" si="52"/>
        <v>10</v>
      </c>
      <c r="S193" t="s">
        <v>233</v>
      </c>
      <c r="T193" t="s">
        <v>230</v>
      </c>
      <c r="U193" t="s">
        <v>229</v>
      </c>
      <c r="V193" s="1">
        <f t="shared" ca="1" si="56"/>
        <v>13</v>
      </c>
      <c r="W193" t="s">
        <v>230</v>
      </c>
      <c r="X193" t="str">
        <f t="shared" ca="1" si="43"/>
        <v>\\(\\quad 12　÷　3　+　90　÷　10　=　 \\)</v>
      </c>
      <c r="Y193" t="str">
        <f t="shared" ca="1" si="44"/>
        <v>\\(\\quad 13 \\)</v>
      </c>
      <c r="Z193" s="1">
        <f t="shared" ca="1" si="59"/>
        <v>4</v>
      </c>
      <c r="AA193" s="1">
        <f t="shared" ca="1" si="59"/>
        <v>9</v>
      </c>
    </row>
    <row r="194" spans="1:27" x14ac:dyDescent="0.55000000000000004">
      <c r="A194" s="51" t="s">
        <v>60</v>
      </c>
      <c r="B194" s="51"/>
      <c r="C194" s="50" t="s">
        <v>208</v>
      </c>
      <c r="D194" s="50" t="str">
        <f t="shared" ca="1" si="40"/>
        <v>\\(\\quad 4　÷　1　+　32　÷　4　=　 \\)</v>
      </c>
      <c r="E194" s="50" t="str">
        <f t="shared" ca="1" si="41"/>
        <v>\\(\\quad 12 \\)</v>
      </c>
      <c r="F194" s="50" t="s">
        <v>62</v>
      </c>
      <c r="G194" s="50"/>
      <c r="H194" s="50"/>
      <c r="I194" s="89" t="str">
        <f t="shared" ca="1" si="42"/>
        <v>INSERT INTO math(tangen,question,answer,editor,date,count) VALUES('m2600','\\(\\quad 4　÷　1　+　32　÷　4　=　 \\)','\\(\\quad 12 \\)','harazono',NOW(),0);</v>
      </c>
      <c r="J194" s="78" t="s">
        <v>229</v>
      </c>
      <c r="L194" s="1">
        <f t="shared" ca="1" si="60"/>
        <v>4</v>
      </c>
      <c r="M194" t="s">
        <v>241</v>
      </c>
      <c r="N194" s="1">
        <f t="shared" ca="1" si="51"/>
        <v>1</v>
      </c>
      <c r="O194" t="s">
        <v>231</v>
      </c>
      <c r="P194" s="1">
        <f t="shared" ca="1" si="61"/>
        <v>32</v>
      </c>
      <c r="Q194" t="s">
        <v>240</v>
      </c>
      <c r="R194" s="1">
        <f t="shared" ca="1" si="52"/>
        <v>4</v>
      </c>
      <c r="S194" t="s">
        <v>233</v>
      </c>
      <c r="T194" t="s">
        <v>230</v>
      </c>
      <c r="U194" t="s">
        <v>229</v>
      </c>
      <c r="V194" s="1">
        <f t="shared" ca="1" si="56"/>
        <v>12</v>
      </c>
      <c r="W194" t="s">
        <v>230</v>
      </c>
      <c r="X194" t="str">
        <f t="shared" ca="1" si="43"/>
        <v>\\(\\quad 4　÷　1　+　32　÷　4　=　 \\)</v>
      </c>
      <c r="Y194" t="str">
        <f t="shared" ca="1" si="44"/>
        <v>\\(\\quad 12 \\)</v>
      </c>
      <c r="Z194" s="1">
        <f t="shared" ca="1" si="59"/>
        <v>4</v>
      </c>
      <c r="AA194" s="1">
        <f t="shared" ca="1" si="59"/>
        <v>8</v>
      </c>
    </row>
    <row r="195" spans="1:27" x14ac:dyDescent="0.55000000000000004">
      <c r="A195" s="51" t="s">
        <v>60</v>
      </c>
      <c r="B195" s="51"/>
      <c r="C195" s="50" t="s">
        <v>208</v>
      </c>
      <c r="D195" s="50" t="str">
        <f t="shared" ref="D195:D221" ca="1" si="62">X195</f>
        <v>\\(\\quad 2　÷　1　+　48　÷　6　=　 \\)</v>
      </c>
      <c r="E195" s="50" t="str">
        <f t="shared" ref="E195:E221" ca="1" si="63">Y195</f>
        <v>\\(\\quad 10 \\)</v>
      </c>
      <c r="F195" s="50" t="s">
        <v>62</v>
      </c>
      <c r="G195" s="50"/>
      <c r="H195" s="50"/>
      <c r="I195" s="89" t="str">
        <f t="shared" ref="I195:I221" ca="1" si="64">"INSERT INTO "&amp;A195&amp;"(tangen,question,answer,editor,date,count) VALUES('"&amp;C195&amp;"','"&amp;D195&amp;"','"&amp;E195&amp;"','"&amp;F195&amp;"',NOW(),0);"</f>
        <v>INSERT INTO math(tangen,question,answer,editor,date,count) VALUES('m2600','\\(\\quad 2　÷　1　+　48　÷　6　=　 \\)','\\(\\quad 10 \\)','harazono',NOW(),0);</v>
      </c>
      <c r="J195" s="78" t="s">
        <v>229</v>
      </c>
      <c r="L195" s="1">
        <f t="shared" ca="1" si="60"/>
        <v>2</v>
      </c>
      <c r="M195" t="s">
        <v>241</v>
      </c>
      <c r="N195" s="1">
        <f t="shared" ca="1" si="51"/>
        <v>1</v>
      </c>
      <c r="O195" t="s">
        <v>231</v>
      </c>
      <c r="P195" s="1">
        <f t="shared" ca="1" si="61"/>
        <v>48</v>
      </c>
      <c r="Q195" t="s">
        <v>240</v>
      </c>
      <c r="R195" s="1">
        <f t="shared" ca="1" si="52"/>
        <v>6</v>
      </c>
      <c r="S195" t="s">
        <v>233</v>
      </c>
      <c r="T195" t="s">
        <v>230</v>
      </c>
      <c r="U195" t="s">
        <v>229</v>
      </c>
      <c r="V195" s="1">
        <f t="shared" ca="1" si="56"/>
        <v>10</v>
      </c>
      <c r="W195" t="s">
        <v>230</v>
      </c>
      <c r="X195" t="str">
        <f t="shared" ref="X195:X258" ca="1" si="65">J195&amp;K195&amp;L195&amp;M195&amp;N195&amp;O195&amp;P195&amp;Q195&amp;R195&amp;S195&amp;T195</f>
        <v>\\(\\quad 2　÷　1　+　48　÷　6　=　 \\)</v>
      </c>
      <c r="Y195" t="str">
        <f t="shared" ref="Y195:Y258" ca="1" si="66">U195&amp;V195&amp;W195</f>
        <v>\\(\\quad 10 \\)</v>
      </c>
      <c r="Z195" s="1">
        <f t="shared" ca="1" si="59"/>
        <v>2</v>
      </c>
      <c r="AA195" s="1">
        <f t="shared" ca="1" si="59"/>
        <v>8</v>
      </c>
    </row>
    <row r="196" spans="1:27" x14ac:dyDescent="0.55000000000000004">
      <c r="A196" s="51" t="s">
        <v>60</v>
      </c>
      <c r="B196" s="51"/>
      <c r="C196" s="50" t="s">
        <v>208</v>
      </c>
      <c r="D196" s="50" t="str">
        <f t="shared" ca="1" si="62"/>
        <v>\\(\\quad 20　÷　5　+　12　÷　6　=　 \\)</v>
      </c>
      <c r="E196" s="50" t="str">
        <f t="shared" ca="1" si="63"/>
        <v>\\(\\quad 6 \\)</v>
      </c>
      <c r="F196" s="50" t="s">
        <v>62</v>
      </c>
      <c r="G196" s="50"/>
      <c r="H196" s="50"/>
      <c r="I196" s="89" t="str">
        <f t="shared" ca="1" si="64"/>
        <v>INSERT INTO math(tangen,question,answer,editor,date,count) VALUES('m2600','\\(\\quad 20　÷　5　+　12　÷　6　=　 \\)','\\(\\quad 6 \\)','harazono',NOW(),0);</v>
      </c>
      <c r="J196" s="78" t="s">
        <v>229</v>
      </c>
      <c r="L196" s="1">
        <f t="shared" ca="1" si="60"/>
        <v>20</v>
      </c>
      <c r="M196" t="s">
        <v>241</v>
      </c>
      <c r="N196" s="1">
        <f t="shared" ca="1" si="51"/>
        <v>5</v>
      </c>
      <c r="O196" t="s">
        <v>231</v>
      </c>
      <c r="P196" s="1">
        <f t="shared" ca="1" si="61"/>
        <v>12</v>
      </c>
      <c r="Q196" t="s">
        <v>240</v>
      </c>
      <c r="R196" s="1">
        <f t="shared" ca="1" si="52"/>
        <v>6</v>
      </c>
      <c r="S196" t="s">
        <v>233</v>
      </c>
      <c r="T196" t="s">
        <v>230</v>
      </c>
      <c r="U196" t="s">
        <v>229</v>
      </c>
      <c r="V196" s="1">
        <f t="shared" ca="1" si="56"/>
        <v>6</v>
      </c>
      <c r="W196" t="s">
        <v>230</v>
      </c>
      <c r="X196" t="str">
        <f t="shared" ca="1" si="65"/>
        <v>\\(\\quad 20　÷　5　+　12　÷　6　=　 \\)</v>
      </c>
      <c r="Y196" t="str">
        <f t="shared" ca="1" si="66"/>
        <v>\\(\\quad 6 \\)</v>
      </c>
      <c r="Z196" s="1">
        <f t="shared" ca="1" si="59"/>
        <v>4</v>
      </c>
      <c r="AA196" s="1">
        <f t="shared" ca="1" si="59"/>
        <v>2</v>
      </c>
    </row>
    <row r="197" spans="1:27" x14ac:dyDescent="0.55000000000000004">
      <c r="A197" s="51" t="s">
        <v>60</v>
      </c>
      <c r="B197" s="51"/>
      <c r="C197" s="50" t="s">
        <v>208</v>
      </c>
      <c r="D197" s="50" t="str">
        <f t="shared" ca="1" si="62"/>
        <v>\\(\\quad 50　÷　5　+　9　÷　1　=　 \\)</v>
      </c>
      <c r="E197" s="50" t="str">
        <f t="shared" ca="1" si="63"/>
        <v>\\(\\quad 19 \\)</v>
      </c>
      <c r="F197" s="50" t="s">
        <v>62</v>
      </c>
      <c r="G197" s="50"/>
      <c r="H197" s="50"/>
      <c r="I197" s="89" t="str">
        <f t="shared" ca="1" si="64"/>
        <v>INSERT INTO math(tangen,question,answer,editor,date,count) VALUES('m2600','\\(\\quad 50　÷　5　+　9　÷　1　=　 \\)','\\(\\quad 19 \\)','harazono',NOW(),0);</v>
      </c>
      <c r="J197" s="78" t="s">
        <v>229</v>
      </c>
      <c r="L197" s="1">
        <f ca="1">N197*Z197</f>
        <v>50</v>
      </c>
      <c r="M197" t="s">
        <v>241</v>
      </c>
      <c r="N197" s="1">
        <f t="shared" ca="1" si="51"/>
        <v>5</v>
      </c>
      <c r="O197" t="s">
        <v>231</v>
      </c>
      <c r="P197" s="1">
        <f ca="1">R197*AA197</f>
        <v>9</v>
      </c>
      <c r="Q197" t="s">
        <v>240</v>
      </c>
      <c r="R197" s="1">
        <f t="shared" ca="1" si="52"/>
        <v>1</v>
      </c>
      <c r="S197" t="s">
        <v>233</v>
      </c>
      <c r="T197" t="s">
        <v>230</v>
      </c>
      <c r="U197" t="s">
        <v>229</v>
      </c>
      <c r="V197" s="1">
        <f t="shared" ca="1" si="56"/>
        <v>19</v>
      </c>
      <c r="W197" t="s">
        <v>230</v>
      </c>
      <c r="X197" t="str">
        <f t="shared" ca="1" si="65"/>
        <v>\\(\\quad 50　÷　5　+　9　÷　1　=　 \\)</v>
      </c>
      <c r="Y197" t="str">
        <f t="shared" ca="1" si="66"/>
        <v>\\(\\quad 19 \\)</v>
      </c>
      <c r="Z197" s="1">
        <f ca="1">RANDBETWEEN(1,10)</f>
        <v>10</v>
      </c>
      <c r="AA197" s="1">
        <f ca="1">RANDBETWEEN(1,10)</f>
        <v>9</v>
      </c>
    </row>
    <row r="198" spans="1:27" x14ac:dyDescent="0.55000000000000004">
      <c r="A198" s="51" t="s">
        <v>60</v>
      </c>
      <c r="B198" s="51"/>
      <c r="C198" s="50" t="s">
        <v>208</v>
      </c>
      <c r="D198" s="50" t="str">
        <f t="shared" ca="1" si="62"/>
        <v>\\(\\quad 2　÷　2　+　4　÷　4　=　 \\)</v>
      </c>
      <c r="E198" s="50" t="str">
        <f t="shared" ca="1" si="63"/>
        <v>\\(\\quad 2 \\)</v>
      </c>
      <c r="F198" s="50" t="s">
        <v>62</v>
      </c>
      <c r="G198" s="50"/>
      <c r="H198" s="50"/>
      <c r="I198" s="89" t="str">
        <f t="shared" ca="1" si="64"/>
        <v>INSERT INTO math(tangen,question,answer,editor,date,count) VALUES('m2600','\\(\\quad 2　÷　2　+　4　÷　4　=　 \\)','\\(\\quad 2 \\)','harazono',NOW(),0);</v>
      </c>
      <c r="J198" s="78" t="s">
        <v>229</v>
      </c>
      <c r="L198" s="1">
        <f t="shared" ref="L198:L200" ca="1" si="67">N198*Z198</f>
        <v>2</v>
      </c>
      <c r="M198" t="s">
        <v>241</v>
      </c>
      <c r="N198" s="1">
        <f t="shared" ca="1" si="51"/>
        <v>2</v>
      </c>
      <c r="O198" t="s">
        <v>231</v>
      </c>
      <c r="P198" s="1">
        <f t="shared" ref="P198:P200" ca="1" si="68">R198*AA198</f>
        <v>4</v>
      </c>
      <c r="Q198" t="s">
        <v>240</v>
      </c>
      <c r="R198" s="1">
        <f t="shared" ca="1" si="52"/>
        <v>4</v>
      </c>
      <c r="S198" t="s">
        <v>233</v>
      </c>
      <c r="T198" t="s">
        <v>230</v>
      </c>
      <c r="U198" t="s">
        <v>229</v>
      </c>
      <c r="V198" s="1">
        <f t="shared" ca="1" si="56"/>
        <v>2</v>
      </c>
      <c r="W198" t="s">
        <v>230</v>
      </c>
      <c r="X198" t="str">
        <f t="shared" ca="1" si="65"/>
        <v>\\(\\quad 2　÷　2　+　4　÷　4　=　 \\)</v>
      </c>
      <c r="Y198" t="str">
        <f t="shared" ca="1" si="66"/>
        <v>\\(\\quad 2 \\)</v>
      </c>
      <c r="Z198" s="1">
        <f t="shared" ca="1" si="59"/>
        <v>1</v>
      </c>
      <c r="AA198" s="1">
        <f t="shared" ca="1" si="59"/>
        <v>1</v>
      </c>
    </row>
    <row r="199" spans="1:27" x14ac:dyDescent="0.55000000000000004">
      <c r="A199" s="51" t="s">
        <v>60</v>
      </c>
      <c r="B199" s="51"/>
      <c r="C199" s="50" t="s">
        <v>208</v>
      </c>
      <c r="D199" s="50" t="str">
        <f t="shared" ca="1" si="62"/>
        <v>\\(\\quad 20　÷　5　+　9　÷　9　=　 \\)</v>
      </c>
      <c r="E199" s="50" t="str">
        <f t="shared" ca="1" si="63"/>
        <v>\\(\\quad 5 \\)</v>
      </c>
      <c r="F199" s="50" t="s">
        <v>62</v>
      </c>
      <c r="G199" s="50"/>
      <c r="H199" s="50"/>
      <c r="I199" s="89" t="str">
        <f t="shared" ca="1" si="64"/>
        <v>INSERT INTO math(tangen,question,answer,editor,date,count) VALUES('m2600','\\(\\quad 20　÷　5　+　9　÷　9　=　 \\)','\\(\\quad 5 \\)','harazono',NOW(),0);</v>
      </c>
      <c r="J199" s="78" t="s">
        <v>229</v>
      </c>
      <c r="L199" s="1">
        <f t="shared" ca="1" si="67"/>
        <v>20</v>
      </c>
      <c r="M199" t="s">
        <v>241</v>
      </c>
      <c r="N199" s="1">
        <f t="shared" ca="1" si="51"/>
        <v>5</v>
      </c>
      <c r="O199" t="s">
        <v>231</v>
      </c>
      <c r="P199" s="1">
        <f t="shared" ca="1" si="68"/>
        <v>9</v>
      </c>
      <c r="Q199" t="s">
        <v>240</v>
      </c>
      <c r="R199" s="1">
        <f t="shared" ca="1" si="52"/>
        <v>9</v>
      </c>
      <c r="S199" t="s">
        <v>233</v>
      </c>
      <c r="T199" t="s">
        <v>230</v>
      </c>
      <c r="U199" t="s">
        <v>229</v>
      </c>
      <c r="V199" s="1">
        <f t="shared" ca="1" si="56"/>
        <v>5</v>
      </c>
      <c r="W199" t="s">
        <v>230</v>
      </c>
      <c r="X199" t="str">
        <f t="shared" ca="1" si="65"/>
        <v>\\(\\quad 20　÷　5　+　9　÷　9　=　 \\)</v>
      </c>
      <c r="Y199" t="str">
        <f t="shared" ca="1" si="66"/>
        <v>\\(\\quad 5 \\)</v>
      </c>
      <c r="Z199" s="1">
        <f t="shared" ref="Z199:AA200" ca="1" si="69">RANDBETWEEN(1,10)</f>
        <v>4</v>
      </c>
      <c r="AA199" s="1">
        <f t="shared" ca="1" si="69"/>
        <v>1</v>
      </c>
    </row>
    <row r="200" spans="1:27" x14ac:dyDescent="0.55000000000000004">
      <c r="A200" s="51" t="s">
        <v>60</v>
      </c>
      <c r="B200" s="51"/>
      <c r="C200" s="50" t="s">
        <v>208</v>
      </c>
      <c r="D200" s="50" t="str">
        <f t="shared" ca="1" si="62"/>
        <v>\\(\\quad 80　÷　10　+　81　÷　9　=　 \\)</v>
      </c>
      <c r="E200" s="50" t="str">
        <f t="shared" ca="1" si="63"/>
        <v>\\(\\quad 17 \\)</v>
      </c>
      <c r="F200" s="50" t="s">
        <v>62</v>
      </c>
      <c r="G200" s="50"/>
      <c r="H200" s="50"/>
      <c r="I200" s="89" t="str">
        <f t="shared" ca="1" si="64"/>
        <v>INSERT INTO math(tangen,question,answer,editor,date,count) VALUES('m2600','\\(\\quad 80　÷　10　+　81　÷　9　=　 \\)','\\(\\quad 17 \\)','harazono',NOW(),0);</v>
      </c>
      <c r="J200" s="78" t="s">
        <v>229</v>
      </c>
      <c r="L200" s="1">
        <f t="shared" ca="1" si="67"/>
        <v>80</v>
      </c>
      <c r="M200" t="s">
        <v>241</v>
      </c>
      <c r="N200" s="1">
        <f t="shared" ca="1" si="51"/>
        <v>10</v>
      </c>
      <c r="O200" t="s">
        <v>231</v>
      </c>
      <c r="P200" s="1">
        <f t="shared" ca="1" si="68"/>
        <v>81</v>
      </c>
      <c r="Q200" t="s">
        <v>240</v>
      </c>
      <c r="R200" s="1">
        <f t="shared" ca="1" si="52"/>
        <v>9</v>
      </c>
      <c r="S200" t="s">
        <v>233</v>
      </c>
      <c r="T200" t="s">
        <v>230</v>
      </c>
      <c r="U200" t="s">
        <v>229</v>
      </c>
      <c r="V200" s="1">
        <f t="shared" ca="1" si="56"/>
        <v>17</v>
      </c>
      <c r="W200" t="s">
        <v>230</v>
      </c>
      <c r="X200" t="str">
        <f t="shared" ca="1" si="65"/>
        <v>\\(\\quad 80　÷　10　+　81　÷　9　=　 \\)</v>
      </c>
      <c r="Y200" t="str">
        <f t="shared" ca="1" si="66"/>
        <v>\\(\\quad 17 \\)</v>
      </c>
      <c r="Z200" s="1">
        <f t="shared" ca="1" si="69"/>
        <v>8</v>
      </c>
      <c r="AA200" s="1">
        <f t="shared" ca="1" si="69"/>
        <v>9</v>
      </c>
    </row>
    <row r="201" spans="1:27" x14ac:dyDescent="0.55000000000000004">
      <c r="A201" s="51" t="s">
        <v>60</v>
      </c>
      <c r="B201" s="51"/>
      <c r="C201" s="50" t="s">
        <v>208</v>
      </c>
      <c r="D201" s="50" t="str">
        <f t="shared" ca="1" si="62"/>
        <v>\\(\\quad 30　÷　3　+　4　÷　1　=　 \\)</v>
      </c>
      <c r="E201" s="50" t="str">
        <f t="shared" ca="1" si="63"/>
        <v>\\(\\quad 14 \\)</v>
      </c>
      <c r="F201" s="50" t="s">
        <v>62</v>
      </c>
      <c r="G201" s="50"/>
      <c r="H201" s="50"/>
      <c r="I201" s="89" t="str">
        <f t="shared" ca="1" si="64"/>
        <v>INSERT INTO math(tangen,question,answer,editor,date,count) VALUES('m2600','\\(\\quad 30　÷　3　+　4　÷　1　=　 \\)','\\(\\quad 14 \\)','harazono',NOW(),0);</v>
      </c>
      <c r="J201" s="78" t="s">
        <v>229</v>
      </c>
      <c r="L201" s="1">
        <f ca="1">N201*Z201</f>
        <v>30</v>
      </c>
      <c r="M201" t="s">
        <v>241</v>
      </c>
      <c r="N201" s="1">
        <f t="shared" ca="1" si="51"/>
        <v>3</v>
      </c>
      <c r="O201" t="s">
        <v>231</v>
      </c>
      <c r="P201" s="1">
        <f ca="1">R201*AA201</f>
        <v>4</v>
      </c>
      <c r="Q201" t="s">
        <v>240</v>
      </c>
      <c r="R201" s="1">
        <f t="shared" ca="1" si="52"/>
        <v>1</v>
      </c>
      <c r="S201" t="s">
        <v>233</v>
      </c>
      <c r="T201" t="s">
        <v>230</v>
      </c>
      <c r="U201" t="s">
        <v>229</v>
      </c>
      <c r="V201" s="1">
        <f ca="1">(L201/N201)+(P201/R201)</f>
        <v>14</v>
      </c>
      <c r="W201" t="s">
        <v>230</v>
      </c>
      <c r="X201" t="str">
        <f t="shared" ca="1" si="65"/>
        <v>\\(\\quad 30　÷　3　+　4　÷　1　=　 \\)</v>
      </c>
      <c r="Y201" t="str">
        <f t="shared" ca="1" si="66"/>
        <v>\\(\\quad 14 \\)</v>
      </c>
      <c r="Z201" s="1">
        <f ca="1">RANDBETWEEN(1,10)</f>
        <v>10</v>
      </c>
      <c r="AA201" s="1">
        <f ca="1">RANDBETWEEN(1,10)</f>
        <v>4</v>
      </c>
    </row>
    <row r="202" spans="1:27" x14ac:dyDescent="0.55000000000000004">
      <c r="A202" s="51" t="s">
        <v>60</v>
      </c>
      <c r="B202" s="51"/>
      <c r="C202" s="50" t="s">
        <v>208</v>
      </c>
      <c r="D202" s="50" t="str">
        <f t="shared" ca="1" si="62"/>
        <v>\\(\\quad 32　÷　8　ー　3　÷　3　=　 \\)</v>
      </c>
      <c r="E202" s="50" t="str">
        <f t="shared" ca="1" si="63"/>
        <v>\\(\\quad 3 \\)</v>
      </c>
      <c r="F202" s="50" t="s">
        <v>62</v>
      </c>
      <c r="G202" s="50"/>
      <c r="H202" s="50"/>
      <c r="I202" s="89" t="str">
        <f t="shared" ca="1" si="64"/>
        <v>INSERT INTO math(tangen,question,answer,editor,date,count) VALUES('m2600','\\(\\quad 32　÷　8　ー　3　÷　3　=　 \\)','\\(\\quad 3 \\)','harazono',NOW(),0);</v>
      </c>
      <c r="J202" s="78" t="s">
        <v>229</v>
      </c>
      <c r="L202" s="1">
        <f t="shared" ref="L202:L221" ca="1" si="70">N202*Z202</f>
        <v>32</v>
      </c>
      <c r="M202" t="s">
        <v>241</v>
      </c>
      <c r="N202" s="1">
        <f t="shared" ca="1" si="51"/>
        <v>8</v>
      </c>
      <c r="O202" t="s">
        <v>247</v>
      </c>
      <c r="P202" s="1">
        <f t="shared" ref="P202" ca="1" si="71">R202*AA202</f>
        <v>3</v>
      </c>
      <c r="Q202" t="s">
        <v>240</v>
      </c>
      <c r="R202" s="1">
        <f ca="1">RANDBETWEEN(1,N202)</f>
        <v>3</v>
      </c>
      <c r="S202" t="s">
        <v>233</v>
      </c>
      <c r="T202" t="s">
        <v>230</v>
      </c>
      <c r="U202" t="s">
        <v>229</v>
      </c>
      <c r="V202" s="1">
        <f ca="1">(L202/N202)-(P202/R202)</f>
        <v>3</v>
      </c>
      <c r="W202" t="s">
        <v>230</v>
      </c>
      <c r="X202" t="str">
        <f t="shared" ca="1" si="65"/>
        <v>\\(\\quad 32　÷　8　ー　3　÷　3　=　 \\)</v>
      </c>
      <c r="Y202" t="str">
        <f t="shared" ca="1" si="66"/>
        <v>\\(\\quad 3 \\)</v>
      </c>
      <c r="Z202" s="1">
        <f t="shared" ref="Z202:Z217" ca="1" si="72">RANDBETWEEN(1,10)</f>
        <v>4</v>
      </c>
      <c r="AA202" s="1">
        <f ca="1">RANDBETWEEN(1,Z202)</f>
        <v>1</v>
      </c>
    </row>
    <row r="203" spans="1:27" x14ac:dyDescent="0.55000000000000004">
      <c r="A203" s="51" t="s">
        <v>60</v>
      </c>
      <c r="B203" s="51"/>
      <c r="C203" s="50" t="s">
        <v>208</v>
      </c>
      <c r="D203" s="50" t="str">
        <f t="shared" ca="1" si="62"/>
        <v>\\(\\quad 90　÷　10　ー　18　÷　6　=　 \\)</v>
      </c>
      <c r="E203" s="50" t="str">
        <f t="shared" ca="1" si="63"/>
        <v>\\(\\quad 6 \\)</v>
      </c>
      <c r="F203" s="50" t="s">
        <v>62</v>
      </c>
      <c r="G203" s="50"/>
      <c r="H203" s="50"/>
      <c r="I203" s="89" t="str">
        <f t="shared" ca="1" si="64"/>
        <v>INSERT INTO math(tangen,question,answer,editor,date,count) VALUES('m2600','\\(\\quad 90　÷　10　ー　18　÷　6　=　 \\)','\\(\\quad 6 \\)','harazono',NOW(),0);</v>
      </c>
      <c r="J203" s="78" t="s">
        <v>229</v>
      </c>
      <c r="L203" s="1">
        <f t="shared" ca="1" si="70"/>
        <v>90</v>
      </c>
      <c r="M203" t="s">
        <v>241</v>
      </c>
      <c r="N203" s="1">
        <f t="shared" ca="1" si="51"/>
        <v>10</v>
      </c>
      <c r="O203" t="s">
        <v>247</v>
      </c>
      <c r="P203" s="1">
        <f t="shared" ref="P203:P221" ca="1" si="73">R203*AA203</f>
        <v>18</v>
      </c>
      <c r="Q203" t="s">
        <v>240</v>
      </c>
      <c r="R203" s="1">
        <f t="shared" ref="R203:R221" ca="1" si="74">RANDBETWEEN(1,N203)</f>
        <v>6</v>
      </c>
      <c r="S203" t="s">
        <v>233</v>
      </c>
      <c r="T203" t="s">
        <v>230</v>
      </c>
      <c r="U203" t="s">
        <v>229</v>
      </c>
      <c r="V203" s="1">
        <f t="shared" ref="V203:V221" ca="1" si="75">(L203/N203)-(P203/R203)</f>
        <v>6</v>
      </c>
      <c r="W203" t="s">
        <v>230</v>
      </c>
      <c r="X203" t="str">
        <f t="shared" ca="1" si="65"/>
        <v>\\(\\quad 90　÷　10　ー　18　÷　6　=　 \\)</v>
      </c>
      <c r="Y203" t="str">
        <f t="shared" ca="1" si="66"/>
        <v>\\(\\quad 6 \\)</v>
      </c>
      <c r="Z203" s="1">
        <f t="shared" ca="1" si="72"/>
        <v>9</v>
      </c>
      <c r="AA203" s="1">
        <f t="shared" ref="AA203:AA221" ca="1" si="76">RANDBETWEEN(1,Z203)</f>
        <v>3</v>
      </c>
    </row>
    <row r="204" spans="1:27" x14ac:dyDescent="0.55000000000000004">
      <c r="A204" s="51" t="s">
        <v>60</v>
      </c>
      <c r="B204" s="51"/>
      <c r="C204" s="50" t="s">
        <v>208</v>
      </c>
      <c r="D204" s="50" t="str">
        <f t="shared" ca="1" si="62"/>
        <v>\\(\\quad 56　÷　7　ー　28　÷　7　=　 \\)</v>
      </c>
      <c r="E204" s="50" t="str">
        <f t="shared" ca="1" si="63"/>
        <v>\\(\\quad 4 \\)</v>
      </c>
      <c r="F204" s="50" t="s">
        <v>62</v>
      </c>
      <c r="G204" s="50"/>
      <c r="H204" s="50"/>
      <c r="I204" s="89" t="str">
        <f t="shared" ca="1" si="64"/>
        <v>INSERT INTO math(tangen,question,answer,editor,date,count) VALUES('m2600','\\(\\quad 56　÷　7　ー　28　÷　7　=　 \\)','\\(\\quad 4 \\)','harazono',NOW(),0);</v>
      </c>
      <c r="J204" s="78" t="s">
        <v>229</v>
      </c>
      <c r="L204" s="1">
        <f t="shared" ca="1" si="70"/>
        <v>56</v>
      </c>
      <c r="M204" t="s">
        <v>241</v>
      </c>
      <c r="N204" s="1">
        <f t="shared" ca="1" si="51"/>
        <v>7</v>
      </c>
      <c r="O204" t="s">
        <v>247</v>
      </c>
      <c r="P204" s="1">
        <f t="shared" ca="1" si="73"/>
        <v>28</v>
      </c>
      <c r="Q204" t="s">
        <v>240</v>
      </c>
      <c r="R204" s="1">
        <f t="shared" ca="1" si="74"/>
        <v>7</v>
      </c>
      <c r="S204" t="s">
        <v>233</v>
      </c>
      <c r="T204" t="s">
        <v>230</v>
      </c>
      <c r="U204" t="s">
        <v>229</v>
      </c>
      <c r="V204" s="1">
        <f t="shared" ca="1" si="75"/>
        <v>4</v>
      </c>
      <c r="W204" t="s">
        <v>230</v>
      </c>
      <c r="X204" t="str">
        <f t="shared" ca="1" si="65"/>
        <v>\\(\\quad 56　÷　7　ー　28　÷　7　=　 \\)</v>
      </c>
      <c r="Y204" t="str">
        <f t="shared" ca="1" si="66"/>
        <v>\\(\\quad 4 \\)</v>
      </c>
      <c r="Z204" s="1">
        <f t="shared" ca="1" si="72"/>
        <v>8</v>
      </c>
      <c r="AA204" s="1">
        <f t="shared" ca="1" si="76"/>
        <v>4</v>
      </c>
    </row>
    <row r="205" spans="1:27" x14ac:dyDescent="0.55000000000000004">
      <c r="A205" s="51" t="s">
        <v>60</v>
      </c>
      <c r="B205" s="51"/>
      <c r="C205" s="50" t="s">
        <v>208</v>
      </c>
      <c r="D205" s="50" t="str">
        <f t="shared" ca="1" si="62"/>
        <v>\\(\\quad 20　÷　5　ー　4　÷　1　=　 \\)</v>
      </c>
      <c r="E205" s="50" t="str">
        <f t="shared" ca="1" si="63"/>
        <v>\\(\\quad 0 \\)</v>
      </c>
      <c r="F205" s="50" t="s">
        <v>62</v>
      </c>
      <c r="G205" s="50"/>
      <c r="H205" s="50"/>
      <c r="I205" s="89" t="str">
        <f t="shared" ca="1" si="64"/>
        <v>INSERT INTO math(tangen,question,answer,editor,date,count) VALUES('m2600','\\(\\quad 20　÷　5　ー　4　÷　1　=　 \\)','\\(\\quad 0 \\)','harazono',NOW(),0);</v>
      </c>
      <c r="J205" s="78" t="s">
        <v>229</v>
      </c>
      <c r="L205" s="1">
        <f t="shared" ca="1" si="70"/>
        <v>20</v>
      </c>
      <c r="M205" t="s">
        <v>241</v>
      </c>
      <c r="N205" s="1">
        <f t="shared" ca="1" si="51"/>
        <v>5</v>
      </c>
      <c r="O205" t="s">
        <v>247</v>
      </c>
      <c r="P205" s="1">
        <f t="shared" ca="1" si="73"/>
        <v>4</v>
      </c>
      <c r="Q205" t="s">
        <v>240</v>
      </c>
      <c r="R205" s="1">
        <f t="shared" ca="1" si="74"/>
        <v>1</v>
      </c>
      <c r="S205" t="s">
        <v>233</v>
      </c>
      <c r="T205" t="s">
        <v>230</v>
      </c>
      <c r="U205" t="s">
        <v>229</v>
      </c>
      <c r="V205" s="1">
        <f t="shared" ca="1" si="75"/>
        <v>0</v>
      </c>
      <c r="W205" t="s">
        <v>230</v>
      </c>
      <c r="X205" t="str">
        <f t="shared" ca="1" si="65"/>
        <v>\\(\\quad 20　÷　5　ー　4　÷　1　=　 \\)</v>
      </c>
      <c r="Y205" t="str">
        <f t="shared" ca="1" si="66"/>
        <v>\\(\\quad 0 \\)</v>
      </c>
      <c r="Z205" s="1">
        <f t="shared" ca="1" si="72"/>
        <v>4</v>
      </c>
      <c r="AA205" s="1">
        <f t="shared" ca="1" si="76"/>
        <v>4</v>
      </c>
    </row>
    <row r="206" spans="1:27" x14ac:dyDescent="0.55000000000000004">
      <c r="A206" s="51" t="s">
        <v>60</v>
      </c>
      <c r="B206" s="51"/>
      <c r="C206" s="50" t="s">
        <v>208</v>
      </c>
      <c r="D206" s="50" t="str">
        <f t="shared" ca="1" si="62"/>
        <v>\\(\\quad 56　÷　7　ー　14　÷　7　=　 \\)</v>
      </c>
      <c r="E206" s="50" t="str">
        <f t="shared" ca="1" si="63"/>
        <v>\\(\\quad 6 \\)</v>
      </c>
      <c r="F206" s="50" t="s">
        <v>62</v>
      </c>
      <c r="G206" s="50"/>
      <c r="H206" s="50"/>
      <c r="I206" s="89" t="str">
        <f t="shared" ca="1" si="64"/>
        <v>INSERT INTO math(tangen,question,answer,editor,date,count) VALUES('m2600','\\(\\quad 56　÷　7　ー　14　÷　7　=　 \\)','\\(\\quad 6 \\)','harazono',NOW(),0);</v>
      </c>
      <c r="J206" s="78" t="s">
        <v>229</v>
      </c>
      <c r="L206" s="1">
        <f t="shared" ca="1" si="70"/>
        <v>56</v>
      </c>
      <c r="M206" t="s">
        <v>241</v>
      </c>
      <c r="N206" s="1">
        <f t="shared" ca="1" si="51"/>
        <v>7</v>
      </c>
      <c r="O206" t="s">
        <v>247</v>
      </c>
      <c r="P206" s="1">
        <f t="shared" ca="1" si="73"/>
        <v>14</v>
      </c>
      <c r="Q206" t="s">
        <v>240</v>
      </c>
      <c r="R206" s="1">
        <f t="shared" ca="1" si="74"/>
        <v>7</v>
      </c>
      <c r="S206" t="s">
        <v>233</v>
      </c>
      <c r="T206" t="s">
        <v>230</v>
      </c>
      <c r="U206" t="s">
        <v>229</v>
      </c>
      <c r="V206" s="1">
        <f t="shared" ca="1" si="75"/>
        <v>6</v>
      </c>
      <c r="W206" t="s">
        <v>230</v>
      </c>
      <c r="X206" t="str">
        <f t="shared" ca="1" si="65"/>
        <v>\\(\\quad 56　÷　7　ー　14　÷　7　=　 \\)</v>
      </c>
      <c r="Y206" t="str">
        <f t="shared" ca="1" si="66"/>
        <v>\\(\\quad 6 \\)</v>
      </c>
      <c r="Z206" s="1">
        <f t="shared" ca="1" si="72"/>
        <v>8</v>
      </c>
      <c r="AA206" s="1">
        <f t="shared" ca="1" si="76"/>
        <v>2</v>
      </c>
    </row>
    <row r="207" spans="1:27" x14ac:dyDescent="0.55000000000000004">
      <c r="A207" s="51" t="s">
        <v>60</v>
      </c>
      <c r="B207" s="51"/>
      <c r="C207" s="50" t="s">
        <v>208</v>
      </c>
      <c r="D207" s="50" t="str">
        <f t="shared" ca="1" si="62"/>
        <v>\\(\\quad 7　÷　1　ー　3　÷　1　=　 \\)</v>
      </c>
      <c r="E207" s="50" t="str">
        <f t="shared" ca="1" si="63"/>
        <v>\\(\\quad 4 \\)</v>
      </c>
      <c r="F207" s="50" t="s">
        <v>62</v>
      </c>
      <c r="G207" s="50"/>
      <c r="H207" s="50"/>
      <c r="I207" s="89" t="str">
        <f t="shared" ca="1" si="64"/>
        <v>INSERT INTO math(tangen,question,answer,editor,date,count) VALUES('m2600','\\(\\quad 7　÷　1　ー　3　÷　1　=　 \\)','\\(\\quad 4 \\)','harazono',NOW(),0);</v>
      </c>
      <c r="J207" s="78" t="s">
        <v>229</v>
      </c>
      <c r="L207" s="1">
        <f t="shared" ca="1" si="70"/>
        <v>7</v>
      </c>
      <c r="M207" t="s">
        <v>241</v>
      </c>
      <c r="N207" s="1">
        <f t="shared" ca="1" si="51"/>
        <v>1</v>
      </c>
      <c r="O207" t="s">
        <v>247</v>
      </c>
      <c r="P207" s="1">
        <f t="shared" ca="1" si="73"/>
        <v>3</v>
      </c>
      <c r="Q207" t="s">
        <v>240</v>
      </c>
      <c r="R207" s="1">
        <f t="shared" ca="1" si="74"/>
        <v>1</v>
      </c>
      <c r="S207" t="s">
        <v>233</v>
      </c>
      <c r="T207" t="s">
        <v>230</v>
      </c>
      <c r="U207" t="s">
        <v>229</v>
      </c>
      <c r="V207" s="1">
        <f t="shared" ca="1" si="75"/>
        <v>4</v>
      </c>
      <c r="W207" t="s">
        <v>230</v>
      </c>
      <c r="X207" t="str">
        <f t="shared" ca="1" si="65"/>
        <v>\\(\\quad 7　÷　1　ー　3　÷　1　=　 \\)</v>
      </c>
      <c r="Y207" t="str">
        <f t="shared" ca="1" si="66"/>
        <v>\\(\\quad 4 \\)</v>
      </c>
      <c r="Z207" s="1">
        <f t="shared" ca="1" si="72"/>
        <v>7</v>
      </c>
      <c r="AA207" s="1">
        <f t="shared" ca="1" si="76"/>
        <v>3</v>
      </c>
    </row>
    <row r="208" spans="1:27" x14ac:dyDescent="0.55000000000000004">
      <c r="A208" s="51" t="s">
        <v>60</v>
      </c>
      <c r="B208" s="51"/>
      <c r="C208" s="50" t="s">
        <v>208</v>
      </c>
      <c r="D208" s="50" t="str">
        <f t="shared" ca="1" si="62"/>
        <v>\\(\\quad 10　÷　10　ー　10　÷　10　=　 \\)</v>
      </c>
      <c r="E208" s="50" t="str">
        <f t="shared" ca="1" si="63"/>
        <v>\\(\\quad 0 \\)</v>
      </c>
      <c r="F208" s="50" t="s">
        <v>62</v>
      </c>
      <c r="G208" s="50"/>
      <c r="H208" s="50"/>
      <c r="I208" s="89" t="str">
        <f t="shared" ca="1" si="64"/>
        <v>INSERT INTO math(tangen,question,answer,editor,date,count) VALUES('m2600','\\(\\quad 10　÷　10　ー　10　÷　10　=　 \\)','\\(\\quad 0 \\)','harazono',NOW(),0);</v>
      </c>
      <c r="J208" s="78" t="s">
        <v>229</v>
      </c>
      <c r="L208" s="1">
        <f t="shared" ca="1" si="70"/>
        <v>10</v>
      </c>
      <c r="M208" t="s">
        <v>241</v>
      </c>
      <c r="N208" s="1">
        <f t="shared" ca="1" si="51"/>
        <v>10</v>
      </c>
      <c r="O208" t="s">
        <v>247</v>
      </c>
      <c r="P208" s="1">
        <f t="shared" ca="1" si="73"/>
        <v>10</v>
      </c>
      <c r="Q208" t="s">
        <v>240</v>
      </c>
      <c r="R208" s="1">
        <f t="shared" ca="1" si="74"/>
        <v>10</v>
      </c>
      <c r="S208" t="s">
        <v>233</v>
      </c>
      <c r="T208" t="s">
        <v>230</v>
      </c>
      <c r="U208" t="s">
        <v>229</v>
      </c>
      <c r="V208" s="1">
        <f t="shared" ca="1" si="75"/>
        <v>0</v>
      </c>
      <c r="W208" t="s">
        <v>230</v>
      </c>
      <c r="X208" t="str">
        <f t="shared" ca="1" si="65"/>
        <v>\\(\\quad 10　÷　10　ー　10　÷　10　=　 \\)</v>
      </c>
      <c r="Y208" t="str">
        <f t="shared" ca="1" si="66"/>
        <v>\\(\\quad 0 \\)</v>
      </c>
      <c r="Z208" s="1">
        <f t="shared" ca="1" si="72"/>
        <v>1</v>
      </c>
      <c r="AA208" s="1">
        <f t="shared" ca="1" si="76"/>
        <v>1</v>
      </c>
    </row>
    <row r="209" spans="1:27" x14ac:dyDescent="0.55000000000000004">
      <c r="A209" s="51" t="s">
        <v>60</v>
      </c>
      <c r="B209" s="51"/>
      <c r="C209" s="50" t="s">
        <v>208</v>
      </c>
      <c r="D209" s="50" t="str">
        <f t="shared" ca="1" si="62"/>
        <v>\\(\\quad 5　÷　5　ー　1　÷　1　=　 \\)</v>
      </c>
      <c r="E209" s="50" t="str">
        <f t="shared" ca="1" si="63"/>
        <v>\\(\\quad 0 \\)</v>
      </c>
      <c r="F209" s="50" t="s">
        <v>62</v>
      </c>
      <c r="G209" s="50"/>
      <c r="H209" s="50"/>
      <c r="I209" s="89" t="str">
        <f t="shared" ca="1" si="64"/>
        <v>INSERT INTO math(tangen,question,answer,editor,date,count) VALUES('m2600','\\(\\quad 5　÷　5　ー　1　÷　1　=　 \\)','\\(\\quad 0 \\)','harazono',NOW(),0);</v>
      </c>
      <c r="J209" s="78" t="s">
        <v>229</v>
      </c>
      <c r="L209" s="1">
        <f t="shared" ca="1" si="70"/>
        <v>5</v>
      </c>
      <c r="M209" t="s">
        <v>241</v>
      </c>
      <c r="N209" s="1">
        <f t="shared" ca="1" si="51"/>
        <v>5</v>
      </c>
      <c r="O209" t="s">
        <v>247</v>
      </c>
      <c r="P209" s="1">
        <f t="shared" ca="1" si="73"/>
        <v>1</v>
      </c>
      <c r="Q209" t="s">
        <v>240</v>
      </c>
      <c r="R209" s="1">
        <f t="shared" ca="1" si="74"/>
        <v>1</v>
      </c>
      <c r="S209" t="s">
        <v>233</v>
      </c>
      <c r="T209" t="s">
        <v>230</v>
      </c>
      <c r="U209" t="s">
        <v>229</v>
      </c>
      <c r="V209" s="1">
        <f t="shared" ca="1" si="75"/>
        <v>0</v>
      </c>
      <c r="W209" t="s">
        <v>230</v>
      </c>
      <c r="X209" t="str">
        <f t="shared" ca="1" si="65"/>
        <v>\\(\\quad 5　÷　5　ー　1　÷　1　=　 \\)</v>
      </c>
      <c r="Y209" t="str">
        <f t="shared" ca="1" si="66"/>
        <v>\\(\\quad 0 \\)</v>
      </c>
      <c r="Z209" s="1">
        <f t="shared" ca="1" si="72"/>
        <v>1</v>
      </c>
      <c r="AA209" s="1">
        <f t="shared" ca="1" si="76"/>
        <v>1</v>
      </c>
    </row>
    <row r="210" spans="1:27" x14ac:dyDescent="0.55000000000000004">
      <c r="A210" s="51" t="s">
        <v>60</v>
      </c>
      <c r="B210" s="51"/>
      <c r="C210" s="50" t="s">
        <v>208</v>
      </c>
      <c r="D210" s="50" t="str">
        <f t="shared" ca="1" si="62"/>
        <v>\\(\\quad 40　÷　5　ー　30　÷　5　=　 \\)</v>
      </c>
      <c r="E210" s="50" t="str">
        <f t="shared" ca="1" si="63"/>
        <v>\\(\\quad 2 \\)</v>
      </c>
      <c r="F210" s="50" t="s">
        <v>62</v>
      </c>
      <c r="G210" s="50"/>
      <c r="H210" s="50"/>
      <c r="I210" s="89" t="str">
        <f t="shared" ca="1" si="64"/>
        <v>INSERT INTO math(tangen,question,answer,editor,date,count) VALUES('m2600','\\(\\quad 40　÷　5　ー　30　÷　5　=　 \\)','\\(\\quad 2 \\)','harazono',NOW(),0);</v>
      </c>
      <c r="J210" s="78" t="s">
        <v>229</v>
      </c>
      <c r="L210" s="1">
        <f t="shared" ca="1" si="70"/>
        <v>40</v>
      </c>
      <c r="M210" t="s">
        <v>241</v>
      </c>
      <c r="N210" s="1">
        <f t="shared" ca="1" si="51"/>
        <v>5</v>
      </c>
      <c r="O210" t="s">
        <v>247</v>
      </c>
      <c r="P210" s="1">
        <f t="shared" ca="1" si="73"/>
        <v>30</v>
      </c>
      <c r="Q210" t="s">
        <v>240</v>
      </c>
      <c r="R210" s="1">
        <f t="shared" ca="1" si="74"/>
        <v>5</v>
      </c>
      <c r="S210" t="s">
        <v>233</v>
      </c>
      <c r="T210" t="s">
        <v>230</v>
      </c>
      <c r="U210" t="s">
        <v>229</v>
      </c>
      <c r="V210" s="1">
        <f t="shared" ca="1" si="75"/>
        <v>2</v>
      </c>
      <c r="W210" t="s">
        <v>230</v>
      </c>
      <c r="X210" t="str">
        <f t="shared" ca="1" si="65"/>
        <v>\\(\\quad 40　÷　5　ー　30　÷　5　=　 \\)</v>
      </c>
      <c r="Y210" t="str">
        <f t="shared" ca="1" si="66"/>
        <v>\\(\\quad 2 \\)</v>
      </c>
      <c r="Z210" s="1">
        <f t="shared" ca="1" si="72"/>
        <v>8</v>
      </c>
      <c r="AA210" s="1">
        <f t="shared" ca="1" si="76"/>
        <v>6</v>
      </c>
    </row>
    <row r="211" spans="1:27" x14ac:dyDescent="0.55000000000000004">
      <c r="A211" s="51" t="s">
        <v>60</v>
      </c>
      <c r="B211" s="51"/>
      <c r="C211" s="50" t="s">
        <v>208</v>
      </c>
      <c r="D211" s="50" t="str">
        <f t="shared" ca="1" si="62"/>
        <v>\\(\\quad 16　÷　8　ー　3　÷　3　=　 \\)</v>
      </c>
      <c r="E211" s="50" t="str">
        <f t="shared" ca="1" si="63"/>
        <v>\\(\\quad 1 \\)</v>
      </c>
      <c r="F211" s="50" t="s">
        <v>62</v>
      </c>
      <c r="G211" s="50"/>
      <c r="H211" s="50"/>
      <c r="I211" s="89" t="str">
        <f t="shared" ca="1" si="64"/>
        <v>INSERT INTO math(tangen,question,answer,editor,date,count) VALUES('m2600','\\(\\quad 16　÷　8　ー　3　÷　3　=　 \\)','\\(\\quad 1 \\)','harazono',NOW(),0);</v>
      </c>
      <c r="J211" s="78" t="s">
        <v>229</v>
      </c>
      <c r="L211" s="1">
        <f t="shared" ca="1" si="70"/>
        <v>16</v>
      </c>
      <c r="M211" t="s">
        <v>241</v>
      </c>
      <c r="N211" s="1">
        <f t="shared" ca="1" si="51"/>
        <v>8</v>
      </c>
      <c r="O211" t="s">
        <v>247</v>
      </c>
      <c r="P211" s="1">
        <f t="shared" ca="1" si="73"/>
        <v>3</v>
      </c>
      <c r="Q211" t="s">
        <v>240</v>
      </c>
      <c r="R211" s="1">
        <f t="shared" ca="1" si="74"/>
        <v>3</v>
      </c>
      <c r="S211" t="s">
        <v>233</v>
      </c>
      <c r="T211" t="s">
        <v>230</v>
      </c>
      <c r="U211" t="s">
        <v>229</v>
      </c>
      <c r="V211" s="1">
        <f t="shared" ca="1" si="75"/>
        <v>1</v>
      </c>
      <c r="W211" t="s">
        <v>230</v>
      </c>
      <c r="X211" t="str">
        <f t="shared" ca="1" si="65"/>
        <v>\\(\\quad 16　÷　8　ー　3　÷　3　=　 \\)</v>
      </c>
      <c r="Y211" t="str">
        <f t="shared" ca="1" si="66"/>
        <v>\\(\\quad 1 \\)</v>
      </c>
      <c r="Z211" s="1">
        <f t="shared" ca="1" si="72"/>
        <v>2</v>
      </c>
      <c r="AA211" s="1">
        <f t="shared" ca="1" si="76"/>
        <v>1</v>
      </c>
    </row>
    <row r="212" spans="1:27" x14ac:dyDescent="0.55000000000000004">
      <c r="A212" s="51" t="s">
        <v>60</v>
      </c>
      <c r="B212" s="51"/>
      <c r="C212" s="50" t="s">
        <v>208</v>
      </c>
      <c r="D212" s="50" t="str">
        <f t="shared" ca="1" si="62"/>
        <v>\\(\\quad 4　÷　4　ー　2　÷　2　=　 \\)</v>
      </c>
      <c r="E212" s="50" t="str">
        <f t="shared" ca="1" si="63"/>
        <v>\\(\\quad 0 \\)</v>
      </c>
      <c r="F212" s="50" t="s">
        <v>62</v>
      </c>
      <c r="G212" s="50"/>
      <c r="H212" s="50"/>
      <c r="I212" s="89" t="str">
        <f t="shared" ca="1" si="64"/>
        <v>INSERT INTO math(tangen,question,answer,editor,date,count) VALUES('m2600','\\(\\quad 4　÷　4　ー　2　÷　2　=　 \\)','\\(\\quad 0 \\)','harazono',NOW(),0);</v>
      </c>
      <c r="J212" s="78" t="s">
        <v>229</v>
      </c>
      <c r="L212" s="1">
        <f t="shared" ca="1" si="70"/>
        <v>4</v>
      </c>
      <c r="M212" t="s">
        <v>241</v>
      </c>
      <c r="N212" s="1">
        <f t="shared" ca="1" si="51"/>
        <v>4</v>
      </c>
      <c r="O212" t="s">
        <v>247</v>
      </c>
      <c r="P212" s="1">
        <f t="shared" ca="1" si="73"/>
        <v>2</v>
      </c>
      <c r="Q212" t="s">
        <v>240</v>
      </c>
      <c r="R212" s="1">
        <f t="shared" ca="1" si="74"/>
        <v>2</v>
      </c>
      <c r="S212" t="s">
        <v>233</v>
      </c>
      <c r="T212" t="s">
        <v>230</v>
      </c>
      <c r="U212" t="s">
        <v>229</v>
      </c>
      <c r="V212" s="1">
        <f t="shared" ca="1" si="75"/>
        <v>0</v>
      </c>
      <c r="W212" t="s">
        <v>230</v>
      </c>
      <c r="X212" t="str">
        <f t="shared" ca="1" si="65"/>
        <v>\\(\\quad 4　÷　4　ー　2　÷　2　=　 \\)</v>
      </c>
      <c r="Y212" t="str">
        <f t="shared" ca="1" si="66"/>
        <v>\\(\\quad 0 \\)</v>
      </c>
      <c r="Z212" s="1">
        <f t="shared" ca="1" si="72"/>
        <v>1</v>
      </c>
      <c r="AA212" s="1">
        <f t="shared" ca="1" si="76"/>
        <v>1</v>
      </c>
    </row>
    <row r="213" spans="1:27" x14ac:dyDescent="0.55000000000000004">
      <c r="A213" s="51" t="s">
        <v>60</v>
      </c>
      <c r="B213" s="51"/>
      <c r="C213" s="50" t="s">
        <v>208</v>
      </c>
      <c r="D213" s="50" t="str">
        <f t="shared" ca="1" si="62"/>
        <v>\\(\\quad 28　÷　4　ー　10　÷　2　=　 \\)</v>
      </c>
      <c r="E213" s="50" t="str">
        <f t="shared" ca="1" si="63"/>
        <v>\\(\\quad 2 \\)</v>
      </c>
      <c r="F213" s="50" t="s">
        <v>62</v>
      </c>
      <c r="G213" s="50"/>
      <c r="H213" s="50"/>
      <c r="I213" s="89" t="str">
        <f t="shared" ca="1" si="64"/>
        <v>INSERT INTO math(tangen,question,answer,editor,date,count) VALUES('m2600','\\(\\quad 28　÷　4　ー　10　÷　2　=　 \\)','\\(\\quad 2 \\)','harazono',NOW(),0);</v>
      </c>
      <c r="J213" s="78" t="s">
        <v>229</v>
      </c>
      <c r="L213" s="1">
        <f t="shared" ca="1" si="70"/>
        <v>28</v>
      </c>
      <c r="M213" t="s">
        <v>241</v>
      </c>
      <c r="N213" s="1">
        <f t="shared" ca="1" si="51"/>
        <v>4</v>
      </c>
      <c r="O213" t="s">
        <v>247</v>
      </c>
      <c r="P213" s="1">
        <f t="shared" ca="1" si="73"/>
        <v>10</v>
      </c>
      <c r="Q213" t="s">
        <v>240</v>
      </c>
      <c r="R213" s="1">
        <f t="shared" ca="1" si="74"/>
        <v>2</v>
      </c>
      <c r="S213" t="s">
        <v>233</v>
      </c>
      <c r="T213" t="s">
        <v>230</v>
      </c>
      <c r="U213" t="s">
        <v>229</v>
      </c>
      <c r="V213" s="1">
        <f t="shared" ca="1" si="75"/>
        <v>2</v>
      </c>
      <c r="W213" t="s">
        <v>230</v>
      </c>
      <c r="X213" t="str">
        <f t="shared" ca="1" si="65"/>
        <v>\\(\\quad 28　÷　4　ー　10　÷　2　=　 \\)</v>
      </c>
      <c r="Y213" t="str">
        <f t="shared" ca="1" si="66"/>
        <v>\\(\\quad 2 \\)</v>
      </c>
      <c r="Z213" s="1">
        <f t="shared" ca="1" si="72"/>
        <v>7</v>
      </c>
      <c r="AA213" s="1">
        <f t="shared" ca="1" si="76"/>
        <v>5</v>
      </c>
    </row>
    <row r="214" spans="1:27" x14ac:dyDescent="0.55000000000000004">
      <c r="A214" s="51" t="s">
        <v>60</v>
      </c>
      <c r="B214" s="51"/>
      <c r="C214" s="50" t="s">
        <v>208</v>
      </c>
      <c r="D214" s="50" t="str">
        <f t="shared" ca="1" si="62"/>
        <v>\\(\\quad 42　÷　7　ー　20　÷　4　=　 \\)</v>
      </c>
      <c r="E214" s="50" t="str">
        <f t="shared" ca="1" si="63"/>
        <v>\\(\\quad 1 \\)</v>
      </c>
      <c r="F214" s="50" t="s">
        <v>62</v>
      </c>
      <c r="G214" s="50"/>
      <c r="H214" s="50"/>
      <c r="I214" s="89" t="str">
        <f t="shared" ca="1" si="64"/>
        <v>INSERT INTO math(tangen,question,answer,editor,date,count) VALUES('m2600','\\(\\quad 42　÷　7　ー　20　÷　4　=　 \\)','\\(\\quad 1 \\)','harazono',NOW(),0);</v>
      </c>
      <c r="J214" s="78" t="s">
        <v>229</v>
      </c>
      <c r="L214" s="1">
        <f t="shared" ca="1" si="70"/>
        <v>42</v>
      </c>
      <c r="M214" t="s">
        <v>241</v>
      </c>
      <c r="N214" s="1">
        <f t="shared" ca="1" si="51"/>
        <v>7</v>
      </c>
      <c r="O214" t="s">
        <v>247</v>
      </c>
      <c r="P214" s="1">
        <f t="shared" ca="1" si="73"/>
        <v>20</v>
      </c>
      <c r="Q214" t="s">
        <v>240</v>
      </c>
      <c r="R214" s="1">
        <f t="shared" ca="1" si="74"/>
        <v>4</v>
      </c>
      <c r="S214" t="s">
        <v>233</v>
      </c>
      <c r="T214" t="s">
        <v>230</v>
      </c>
      <c r="U214" t="s">
        <v>229</v>
      </c>
      <c r="V214" s="1">
        <f t="shared" ca="1" si="75"/>
        <v>1</v>
      </c>
      <c r="W214" t="s">
        <v>230</v>
      </c>
      <c r="X214" t="str">
        <f t="shared" ca="1" si="65"/>
        <v>\\(\\quad 42　÷　7　ー　20　÷　4　=　 \\)</v>
      </c>
      <c r="Y214" t="str">
        <f t="shared" ca="1" si="66"/>
        <v>\\(\\quad 1 \\)</v>
      </c>
      <c r="Z214" s="1">
        <f t="shared" ca="1" si="72"/>
        <v>6</v>
      </c>
      <c r="AA214" s="1">
        <f t="shared" ca="1" si="76"/>
        <v>5</v>
      </c>
    </row>
    <row r="215" spans="1:27" x14ac:dyDescent="0.55000000000000004">
      <c r="A215" s="51" t="s">
        <v>60</v>
      </c>
      <c r="B215" s="51"/>
      <c r="C215" s="50" t="s">
        <v>208</v>
      </c>
      <c r="D215" s="50" t="str">
        <f t="shared" ca="1" si="62"/>
        <v>\\(\\quad 48　÷　6　ー　3　÷　3　=　 \\)</v>
      </c>
      <c r="E215" s="50" t="str">
        <f t="shared" ca="1" si="63"/>
        <v>\\(\\quad 7 \\)</v>
      </c>
      <c r="F215" s="50" t="s">
        <v>62</v>
      </c>
      <c r="G215" s="50"/>
      <c r="H215" s="50"/>
      <c r="I215" s="89" t="str">
        <f t="shared" ca="1" si="64"/>
        <v>INSERT INTO math(tangen,question,answer,editor,date,count) VALUES('m2600','\\(\\quad 48　÷　6　ー　3　÷　3　=　 \\)','\\(\\quad 7 \\)','harazono',NOW(),0);</v>
      </c>
      <c r="J215" s="78" t="s">
        <v>229</v>
      </c>
      <c r="L215" s="1">
        <f t="shared" ca="1" si="70"/>
        <v>48</v>
      </c>
      <c r="M215" t="s">
        <v>241</v>
      </c>
      <c r="N215" s="1">
        <f t="shared" ca="1" si="51"/>
        <v>6</v>
      </c>
      <c r="O215" t="s">
        <v>247</v>
      </c>
      <c r="P215" s="1">
        <f t="shared" ca="1" si="73"/>
        <v>3</v>
      </c>
      <c r="Q215" t="s">
        <v>240</v>
      </c>
      <c r="R215" s="1">
        <f t="shared" ca="1" si="74"/>
        <v>3</v>
      </c>
      <c r="S215" t="s">
        <v>233</v>
      </c>
      <c r="T215" t="s">
        <v>230</v>
      </c>
      <c r="U215" t="s">
        <v>229</v>
      </c>
      <c r="V215" s="1">
        <f t="shared" ca="1" si="75"/>
        <v>7</v>
      </c>
      <c r="W215" t="s">
        <v>230</v>
      </c>
      <c r="X215" t="str">
        <f t="shared" ca="1" si="65"/>
        <v>\\(\\quad 48　÷　6　ー　3　÷　3　=　 \\)</v>
      </c>
      <c r="Y215" t="str">
        <f t="shared" ca="1" si="66"/>
        <v>\\(\\quad 7 \\)</v>
      </c>
      <c r="Z215" s="1">
        <f t="shared" ca="1" si="72"/>
        <v>8</v>
      </c>
      <c r="AA215" s="1">
        <f t="shared" ca="1" si="76"/>
        <v>1</v>
      </c>
    </row>
    <row r="216" spans="1:27" x14ac:dyDescent="0.55000000000000004">
      <c r="A216" s="51" t="s">
        <v>60</v>
      </c>
      <c r="B216" s="51"/>
      <c r="C216" s="50" t="s">
        <v>208</v>
      </c>
      <c r="D216" s="50" t="str">
        <f t="shared" ca="1" si="62"/>
        <v>\\(\\quad 32　÷　8　ー　3　÷　3　=　 \\)</v>
      </c>
      <c r="E216" s="50" t="str">
        <f t="shared" ca="1" si="63"/>
        <v>\\(\\quad 3 \\)</v>
      </c>
      <c r="F216" s="50" t="s">
        <v>62</v>
      </c>
      <c r="G216" s="50"/>
      <c r="H216" s="50"/>
      <c r="I216" s="89" t="str">
        <f t="shared" ca="1" si="64"/>
        <v>INSERT INTO math(tangen,question,answer,editor,date,count) VALUES('m2600','\\(\\quad 32　÷　8　ー　3　÷　3　=　 \\)','\\(\\quad 3 \\)','harazono',NOW(),0);</v>
      </c>
      <c r="J216" s="78" t="s">
        <v>229</v>
      </c>
      <c r="L216" s="1">
        <f t="shared" ca="1" si="70"/>
        <v>32</v>
      </c>
      <c r="M216" t="s">
        <v>241</v>
      </c>
      <c r="N216" s="1">
        <f t="shared" ca="1" si="51"/>
        <v>8</v>
      </c>
      <c r="O216" t="s">
        <v>247</v>
      </c>
      <c r="P216" s="1">
        <f t="shared" ca="1" si="73"/>
        <v>3</v>
      </c>
      <c r="Q216" t="s">
        <v>240</v>
      </c>
      <c r="R216" s="1">
        <f t="shared" ca="1" si="74"/>
        <v>3</v>
      </c>
      <c r="S216" t="s">
        <v>233</v>
      </c>
      <c r="T216" t="s">
        <v>230</v>
      </c>
      <c r="U216" t="s">
        <v>229</v>
      </c>
      <c r="V216" s="1">
        <f t="shared" ca="1" si="75"/>
        <v>3</v>
      </c>
      <c r="W216" t="s">
        <v>230</v>
      </c>
      <c r="X216" t="str">
        <f t="shared" ca="1" si="65"/>
        <v>\\(\\quad 32　÷　8　ー　3　÷　3　=　 \\)</v>
      </c>
      <c r="Y216" t="str">
        <f t="shared" ca="1" si="66"/>
        <v>\\(\\quad 3 \\)</v>
      </c>
      <c r="Z216" s="1">
        <f t="shared" ca="1" si="72"/>
        <v>4</v>
      </c>
      <c r="AA216" s="1">
        <f t="shared" ca="1" si="76"/>
        <v>1</v>
      </c>
    </row>
    <row r="217" spans="1:27" x14ac:dyDescent="0.55000000000000004">
      <c r="A217" s="51" t="s">
        <v>60</v>
      </c>
      <c r="B217" s="51"/>
      <c r="C217" s="50" t="s">
        <v>208</v>
      </c>
      <c r="D217" s="50" t="str">
        <f t="shared" ca="1" si="62"/>
        <v>\\(\\quad 8　÷　8　ー　4　÷　4　=　 \\)</v>
      </c>
      <c r="E217" s="50" t="str">
        <f t="shared" ca="1" si="63"/>
        <v>\\(\\quad 0 \\)</v>
      </c>
      <c r="F217" s="50" t="s">
        <v>62</v>
      </c>
      <c r="G217" s="50"/>
      <c r="H217" s="50"/>
      <c r="I217" s="89" t="str">
        <f t="shared" ca="1" si="64"/>
        <v>INSERT INTO math(tangen,question,answer,editor,date,count) VALUES('m2600','\\(\\quad 8　÷　8　ー　4　÷　4　=　 \\)','\\(\\quad 0 \\)','harazono',NOW(),0);</v>
      </c>
      <c r="J217" s="78" t="s">
        <v>229</v>
      </c>
      <c r="L217" s="1">
        <f t="shared" ca="1" si="70"/>
        <v>8</v>
      </c>
      <c r="M217" t="s">
        <v>241</v>
      </c>
      <c r="N217" s="1">
        <f t="shared" ca="1" si="51"/>
        <v>8</v>
      </c>
      <c r="O217" t="s">
        <v>247</v>
      </c>
      <c r="P217" s="1">
        <f t="shared" ca="1" si="73"/>
        <v>4</v>
      </c>
      <c r="Q217" t="s">
        <v>240</v>
      </c>
      <c r="R217" s="1">
        <f t="shared" ca="1" si="74"/>
        <v>4</v>
      </c>
      <c r="S217" t="s">
        <v>233</v>
      </c>
      <c r="T217" t="s">
        <v>230</v>
      </c>
      <c r="U217" t="s">
        <v>229</v>
      </c>
      <c r="V217" s="1">
        <f t="shared" ca="1" si="75"/>
        <v>0</v>
      </c>
      <c r="W217" t="s">
        <v>230</v>
      </c>
      <c r="X217" t="str">
        <f t="shared" ca="1" si="65"/>
        <v>\\(\\quad 8　÷　8　ー　4　÷　4　=　 \\)</v>
      </c>
      <c r="Y217" t="str">
        <f t="shared" ca="1" si="66"/>
        <v>\\(\\quad 0 \\)</v>
      </c>
      <c r="Z217" s="1">
        <f t="shared" ca="1" si="72"/>
        <v>1</v>
      </c>
      <c r="AA217" s="1">
        <f t="shared" ca="1" si="76"/>
        <v>1</v>
      </c>
    </row>
    <row r="218" spans="1:27" x14ac:dyDescent="0.55000000000000004">
      <c r="A218" s="51" t="s">
        <v>60</v>
      </c>
      <c r="B218" s="51"/>
      <c r="C218" s="50" t="s">
        <v>208</v>
      </c>
      <c r="D218" s="50" t="str">
        <f t="shared" ca="1" si="62"/>
        <v>\\(\\quad 24　÷　4　ー　12　÷　3　=　 \\)</v>
      </c>
      <c r="E218" s="50" t="str">
        <f t="shared" ca="1" si="63"/>
        <v>\\(\\quad 2 \\)</v>
      </c>
      <c r="F218" s="50" t="s">
        <v>62</v>
      </c>
      <c r="G218" s="50"/>
      <c r="H218" s="50"/>
      <c r="I218" s="89" t="str">
        <f t="shared" ca="1" si="64"/>
        <v>INSERT INTO math(tangen,question,answer,editor,date,count) VALUES('m2600','\\(\\quad 24　÷　4　ー　12　÷　3　=　 \\)','\\(\\quad 2 \\)','harazono',NOW(),0);</v>
      </c>
      <c r="J218" s="78" t="s">
        <v>229</v>
      </c>
      <c r="L218" s="1">
        <f t="shared" ca="1" si="70"/>
        <v>24</v>
      </c>
      <c r="M218" t="s">
        <v>241</v>
      </c>
      <c r="N218" s="1">
        <f t="shared" ca="1" si="51"/>
        <v>4</v>
      </c>
      <c r="O218" t="s">
        <v>247</v>
      </c>
      <c r="P218" s="1">
        <f t="shared" ca="1" si="73"/>
        <v>12</v>
      </c>
      <c r="Q218" t="s">
        <v>240</v>
      </c>
      <c r="R218" s="1">
        <f t="shared" ca="1" si="74"/>
        <v>3</v>
      </c>
      <c r="S218" t="s">
        <v>233</v>
      </c>
      <c r="T218" t="s">
        <v>230</v>
      </c>
      <c r="U218" t="s">
        <v>229</v>
      </c>
      <c r="V218" s="1">
        <f t="shared" ca="1" si="75"/>
        <v>2</v>
      </c>
      <c r="W218" t="s">
        <v>230</v>
      </c>
      <c r="X218" t="str">
        <f t="shared" ca="1" si="65"/>
        <v>\\(\\quad 24　÷　4　ー　12　÷　3　=　 \\)</v>
      </c>
      <c r="Y218" t="str">
        <f t="shared" ca="1" si="66"/>
        <v>\\(\\quad 2 \\)</v>
      </c>
      <c r="Z218" s="1">
        <f t="shared" ref="Z218:Z221" ca="1" si="77">RANDBETWEEN(1,10)</f>
        <v>6</v>
      </c>
      <c r="AA218" s="1">
        <f t="shared" ca="1" si="76"/>
        <v>4</v>
      </c>
    </row>
    <row r="219" spans="1:27" x14ac:dyDescent="0.55000000000000004">
      <c r="A219" s="51" t="s">
        <v>60</v>
      </c>
      <c r="B219" s="51"/>
      <c r="C219" s="50" t="s">
        <v>208</v>
      </c>
      <c r="D219" s="50" t="str">
        <f t="shared" ca="1" si="62"/>
        <v>\\(\\quad 28　÷　7　ー　6　÷　6　=　 \\)</v>
      </c>
      <c r="E219" s="50" t="str">
        <f t="shared" ca="1" si="63"/>
        <v>\\(\\quad 3 \\)</v>
      </c>
      <c r="F219" s="50" t="s">
        <v>62</v>
      </c>
      <c r="G219" s="50"/>
      <c r="H219" s="50"/>
      <c r="I219" s="89" t="str">
        <f t="shared" ca="1" si="64"/>
        <v>INSERT INTO math(tangen,question,answer,editor,date,count) VALUES('m2600','\\(\\quad 28　÷　7　ー　6　÷　6　=　 \\)','\\(\\quad 3 \\)','harazono',NOW(),0);</v>
      </c>
      <c r="J219" s="78" t="s">
        <v>229</v>
      </c>
      <c r="L219" s="1">
        <f t="shared" ca="1" si="70"/>
        <v>28</v>
      </c>
      <c r="M219" t="s">
        <v>241</v>
      </c>
      <c r="N219" s="1">
        <f t="shared" ca="1" si="51"/>
        <v>7</v>
      </c>
      <c r="O219" t="s">
        <v>247</v>
      </c>
      <c r="P219" s="1">
        <f t="shared" ca="1" si="73"/>
        <v>6</v>
      </c>
      <c r="Q219" t="s">
        <v>240</v>
      </c>
      <c r="R219" s="1">
        <f t="shared" ca="1" si="74"/>
        <v>6</v>
      </c>
      <c r="S219" t="s">
        <v>233</v>
      </c>
      <c r="T219" t="s">
        <v>230</v>
      </c>
      <c r="U219" t="s">
        <v>229</v>
      </c>
      <c r="V219" s="1">
        <f t="shared" ca="1" si="75"/>
        <v>3</v>
      </c>
      <c r="W219" t="s">
        <v>230</v>
      </c>
      <c r="X219" t="str">
        <f t="shared" ca="1" si="65"/>
        <v>\\(\\quad 28　÷　7　ー　6　÷　6　=　 \\)</v>
      </c>
      <c r="Y219" t="str">
        <f t="shared" ca="1" si="66"/>
        <v>\\(\\quad 3 \\)</v>
      </c>
      <c r="Z219" s="1">
        <f t="shared" ca="1" si="77"/>
        <v>4</v>
      </c>
      <c r="AA219" s="1">
        <f t="shared" ca="1" si="76"/>
        <v>1</v>
      </c>
    </row>
    <row r="220" spans="1:27" x14ac:dyDescent="0.55000000000000004">
      <c r="A220" s="51" t="s">
        <v>60</v>
      </c>
      <c r="B220" s="51"/>
      <c r="C220" s="50" t="s">
        <v>208</v>
      </c>
      <c r="D220" s="50" t="str">
        <f t="shared" ca="1" si="62"/>
        <v>\\(\\quad 10　÷　10　ー　9　÷　9　=　 \\)</v>
      </c>
      <c r="E220" s="50" t="str">
        <f t="shared" ca="1" si="63"/>
        <v>\\(\\quad 0 \\)</v>
      </c>
      <c r="F220" s="50" t="s">
        <v>62</v>
      </c>
      <c r="G220" s="50"/>
      <c r="H220" s="50"/>
      <c r="I220" s="89" t="str">
        <f t="shared" ca="1" si="64"/>
        <v>INSERT INTO math(tangen,question,answer,editor,date,count) VALUES('m2600','\\(\\quad 10　÷　10　ー　9　÷　9　=　 \\)','\\(\\quad 0 \\)','harazono',NOW(),0);</v>
      </c>
      <c r="J220" s="78" t="s">
        <v>229</v>
      </c>
      <c r="L220" s="1">
        <f t="shared" ca="1" si="70"/>
        <v>10</v>
      </c>
      <c r="M220" t="s">
        <v>241</v>
      </c>
      <c r="N220" s="1">
        <f t="shared" ref="N220:N221" ca="1" si="78">RANDBETWEEN(1,10)</f>
        <v>10</v>
      </c>
      <c r="O220" t="s">
        <v>247</v>
      </c>
      <c r="P220" s="1">
        <f t="shared" ca="1" si="73"/>
        <v>9</v>
      </c>
      <c r="Q220" t="s">
        <v>240</v>
      </c>
      <c r="R220" s="1">
        <f t="shared" ca="1" si="74"/>
        <v>9</v>
      </c>
      <c r="S220" t="s">
        <v>233</v>
      </c>
      <c r="T220" t="s">
        <v>230</v>
      </c>
      <c r="U220" t="s">
        <v>229</v>
      </c>
      <c r="V220" s="1">
        <f t="shared" ca="1" si="75"/>
        <v>0</v>
      </c>
      <c r="W220" t="s">
        <v>230</v>
      </c>
      <c r="X220" t="str">
        <f t="shared" ca="1" si="65"/>
        <v>\\(\\quad 10　÷　10　ー　9　÷　9　=　 \\)</v>
      </c>
      <c r="Y220" t="str">
        <f t="shared" ca="1" si="66"/>
        <v>\\(\\quad 0 \\)</v>
      </c>
      <c r="Z220" s="1">
        <f t="shared" ca="1" si="77"/>
        <v>1</v>
      </c>
      <c r="AA220" s="1">
        <f t="shared" ca="1" si="76"/>
        <v>1</v>
      </c>
    </row>
    <row r="221" spans="1:27" x14ac:dyDescent="0.55000000000000004">
      <c r="A221" s="51" t="s">
        <v>60</v>
      </c>
      <c r="B221" s="51"/>
      <c r="C221" s="50" t="s">
        <v>208</v>
      </c>
      <c r="D221" s="50" t="str">
        <f t="shared" ca="1" si="62"/>
        <v>\\(\\quad 56　÷　8　ー　10　÷　5　=　 \\)</v>
      </c>
      <c r="E221" s="50" t="str">
        <f t="shared" ca="1" si="63"/>
        <v>\\(\\quad 5 \\)</v>
      </c>
      <c r="F221" s="50" t="s">
        <v>62</v>
      </c>
      <c r="G221" s="50"/>
      <c r="H221" s="50"/>
      <c r="I221" s="89" t="str">
        <f t="shared" ca="1" si="64"/>
        <v>INSERT INTO math(tangen,question,answer,editor,date,count) VALUES('m2600','\\(\\quad 56　÷　8　ー　10　÷　5　=　 \\)','\\(\\quad 5 \\)','harazono',NOW(),0);</v>
      </c>
      <c r="J221" s="78" t="s">
        <v>229</v>
      </c>
      <c r="L221" s="1">
        <f t="shared" ca="1" si="70"/>
        <v>56</v>
      </c>
      <c r="M221" t="s">
        <v>241</v>
      </c>
      <c r="N221" s="1">
        <f t="shared" ca="1" si="78"/>
        <v>8</v>
      </c>
      <c r="O221" t="s">
        <v>247</v>
      </c>
      <c r="P221" s="1">
        <f t="shared" ca="1" si="73"/>
        <v>10</v>
      </c>
      <c r="Q221" t="s">
        <v>240</v>
      </c>
      <c r="R221" s="1">
        <f t="shared" ca="1" si="74"/>
        <v>5</v>
      </c>
      <c r="S221" t="s">
        <v>233</v>
      </c>
      <c r="T221" t="s">
        <v>230</v>
      </c>
      <c r="U221" t="s">
        <v>229</v>
      </c>
      <c r="V221" s="1">
        <f t="shared" ca="1" si="75"/>
        <v>5</v>
      </c>
      <c r="W221" t="s">
        <v>230</v>
      </c>
      <c r="X221" t="str">
        <f t="shared" ca="1" si="65"/>
        <v>\\(\\quad 56　÷　8　ー　10　÷　5　=　 \\)</v>
      </c>
      <c r="Y221" t="str">
        <f t="shared" ca="1" si="66"/>
        <v>\\(\\quad 5 \\)</v>
      </c>
      <c r="Z221" s="1">
        <f t="shared" ca="1" si="77"/>
        <v>7</v>
      </c>
      <c r="AA221" s="1">
        <f t="shared" ca="1" si="76"/>
        <v>2</v>
      </c>
    </row>
    <row r="222" spans="1:27" x14ac:dyDescent="0.55000000000000004">
      <c r="A222" s="9"/>
      <c r="B222" s="9"/>
      <c r="C222" s="9"/>
      <c r="D222" s="9"/>
      <c r="E222" s="9"/>
      <c r="F222" s="9"/>
      <c r="G222" s="9"/>
      <c r="H222" s="9"/>
      <c r="I222" s="2"/>
      <c r="J222" s="78" t="s">
        <v>229</v>
      </c>
      <c r="K222" s="9"/>
      <c r="L222" s="9"/>
      <c r="M222" s="9"/>
      <c r="N222" s="9"/>
      <c r="O222" s="9"/>
      <c r="P222" s="9"/>
      <c r="Q222" s="9"/>
      <c r="R222" s="9"/>
      <c r="S222" s="9"/>
      <c r="T222" t="s">
        <v>230</v>
      </c>
      <c r="U222" t="s">
        <v>229</v>
      </c>
      <c r="V222" s="9"/>
      <c r="W222" t="s">
        <v>230</v>
      </c>
      <c r="X222" t="str">
        <f t="shared" si="65"/>
        <v>\\(\\quad  \\)</v>
      </c>
      <c r="Y222" t="str">
        <f t="shared" si="66"/>
        <v>\\(\\quad  \\)</v>
      </c>
      <c r="Z222" s="9"/>
      <c r="AA222" s="9"/>
    </row>
    <row r="223" spans="1:27" x14ac:dyDescent="0.55000000000000004">
      <c r="A223" s="51" t="s">
        <v>60</v>
      </c>
      <c r="B223" s="51"/>
      <c r="C223" s="50" t="s">
        <v>210</v>
      </c>
      <c r="D223" s="50" t="str">
        <f t="shared" ref="D223" ca="1" si="79">X223</f>
        <v>\\(\\quad 4　×　(　10　+　4)　=　 \\)</v>
      </c>
      <c r="E223" s="50" t="str">
        <f t="shared" ref="E223" ca="1" si="80">Y223</f>
        <v>\\(\\quad 56 \\)</v>
      </c>
      <c r="F223" s="50" t="s">
        <v>62</v>
      </c>
      <c r="G223" s="50"/>
      <c r="H223" s="50"/>
      <c r="I223" s="89" t="str">
        <f t="shared" ref="I223" ca="1" si="81">"INSERT INTO "&amp;A223&amp;"(tangen,question,answer,editor,date,count) VALUES('"&amp;C223&amp;"','"&amp;D223&amp;"','"&amp;E223&amp;"','"&amp;F223&amp;"',NOW(),0);"</f>
        <v>INSERT INTO math(tangen,question,answer,editor,date,count) VALUES('m2700','\\(\\quad 4　×　(　10　+　4)　=　 \\)','\\(\\quad 56 \\)','harazono',NOW(),0);</v>
      </c>
      <c r="J223" s="78" t="s">
        <v>229</v>
      </c>
      <c r="L223" s="1">
        <f t="shared" ref="L223:L286" ca="1" si="82">RANDBETWEEN(1,10)</f>
        <v>4</v>
      </c>
      <c r="M223" t="s">
        <v>244</v>
      </c>
      <c r="N223" s="1">
        <f t="shared" ref="N223:P238" ca="1" si="83">RANDBETWEEN(1,10)</f>
        <v>10</v>
      </c>
      <c r="O223" t="s">
        <v>231</v>
      </c>
      <c r="P223" s="1">
        <f t="shared" ca="1" si="83"/>
        <v>4</v>
      </c>
      <c r="Q223" t="s">
        <v>14</v>
      </c>
      <c r="R223" s="1"/>
      <c r="S223" t="s">
        <v>233</v>
      </c>
      <c r="T223" t="s">
        <v>230</v>
      </c>
      <c r="U223" t="s">
        <v>229</v>
      </c>
      <c r="V223" s="1">
        <f ca="1">L223*(N223+P223)</f>
        <v>56</v>
      </c>
      <c r="W223" t="s">
        <v>230</v>
      </c>
      <c r="X223" t="str">
        <f t="shared" ca="1" si="65"/>
        <v>\\(\\quad 4　×　(　10　+　4)　=　 \\)</v>
      </c>
      <c r="Y223" t="str">
        <f t="shared" ca="1" si="66"/>
        <v>\\(\\quad 56 \\)</v>
      </c>
    </row>
    <row r="224" spans="1:27" x14ac:dyDescent="0.55000000000000004">
      <c r="A224" s="51" t="s">
        <v>60</v>
      </c>
      <c r="B224" s="51"/>
      <c r="C224" s="50" t="s">
        <v>210</v>
      </c>
      <c r="D224" s="50" t="str">
        <f t="shared" ref="D224:D287" ca="1" si="84">X224</f>
        <v>\\(\\quad 1　×　(　4　+　5)　=　 \\)</v>
      </c>
      <c r="E224" s="50" t="str">
        <f t="shared" ref="E224:E287" ca="1" si="85">Y224</f>
        <v>\\(\\quad 9 \\)</v>
      </c>
      <c r="F224" s="50" t="s">
        <v>62</v>
      </c>
      <c r="G224" s="50"/>
      <c r="H224" s="50"/>
      <c r="I224" s="89" t="str">
        <f t="shared" ref="I224:I287" ca="1" si="86">"INSERT INTO "&amp;A224&amp;"(tangen,question,answer,editor,date,count) VALUES('"&amp;C224&amp;"','"&amp;D224&amp;"','"&amp;E224&amp;"','"&amp;F224&amp;"',NOW(),0);"</f>
        <v>INSERT INTO math(tangen,question,answer,editor,date,count) VALUES('m2700','\\(\\quad 1　×　(　4　+　5)　=　 \\)','\\(\\quad 9 \\)','harazono',NOW(),0);</v>
      </c>
      <c r="J224" s="78" t="s">
        <v>229</v>
      </c>
      <c r="L224" s="1">
        <f t="shared" ca="1" si="82"/>
        <v>1</v>
      </c>
      <c r="M224" t="s">
        <v>244</v>
      </c>
      <c r="N224" s="1">
        <f t="shared" ca="1" si="83"/>
        <v>4</v>
      </c>
      <c r="O224" t="s">
        <v>231</v>
      </c>
      <c r="P224" s="1">
        <f t="shared" ca="1" si="83"/>
        <v>5</v>
      </c>
      <c r="Q224" t="s">
        <v>14</v>
      </c>
      <c r="R224" s="1"/>
      <c r="S224" t="s">
        <v>233</v>
      </c>
      <c r="T224" t="s">
        <v>230</v>
      </c>
      <c r="U224" t="s">
        <v>229</v>
      </c>
      <c r="V224" s="1">
        <f t="shared" ref="V224:V235" ca="1" si="87">L224*(N224+P224)</f>
        <v>9</v>
      </c>
      <c r="W224" t="s">
        <v>230</v>
      </c>
      <c r="X224" t="str">
        <f t="shared" ca="1" si="65"/>
        <v>\\(\\quad 1　×　(　4　+　5)　=　 \\)</v>
      </c>
      <c r="Y224" t="str">
        <f t="shared" ca="1" si="66"/>
        <v>\\(\\quad 9 \\)</v>
      </c>
    </row>
    <row r="225" spans="1:25" x14ac:dyDescent="0.55000000000000004">
      <c r="A225" s="51" t="s">
        <v>60</v>
      </c>
      <c r="B225" s="51"/>
      <c r="C225" s="50" t="s">
        <v>210</v>
      </c>
      <c r="D225" s="50" t="str">
        <f t="shared" ca="1" si="84"/>
        <v>\\(\\quad 6　×　(　7　+　2)　=　 \\)</v>
      </c>
      <c r="E225" s="50" t="str">
        <f t="shared" ca="1" si="85"/>
        <v>\\(\\quad 54 \\)</v>
      </c>
      <c r="F225" s="50" t="s">
        <v>62</v>
      </c>
      <c r="G225" s="50"/>
      <c r="H225" s="50"/>
      <c r="I225" s="89" t="str">
        <f t="shared" ca="1" si="86"/>
        <v>INSERT INTO math(tangen,question,answer,editor,date,count) VALUES('m2700','\\(\\quad 6　×　(　7　+　2)　=　 \\)','\\(\\quad 54 \\)','harazono',NOW(),0);</v>
      </c>
      <c r="J225" s="78" t="s">
        <v>229</v>
      </c>
      <c r="L225" s="1">
        <f t="shared" ca="1" si="82"/>
        <v>6</v>
      </c>
      <c r="M225" t="s">
        <v>244</v>
      </c>
      <c r="N225" s="1">
        <f t="shared" ca="1" si="83"/>
        <v>7</v>
      </c>
      <c r="O225" t="s">
        <v>231</v>
      </c>
      <c r="P225" s="1">
        <f t="shared" ca="1" si="83"/>
        <v>2</v>
      </c>
      <c r="Q225" t="s">
        <v>14</v>
      </c>
      <c r="R225" s="1"/>
      <c r="S225" t="s">
        <v>233</v>
      </c>
      <c r="T225" t="s">
        <v>230</v>
      </c>
      <c r="U225" t="s">
        <v>229</v>
      </c>
      <c r="V225" s="1">
        <f t="shared" ca="1" si="87"/>
        <v>54</v>
      </c>
      <c r="W225" t="s">
        <v>230</v>
      </c>
      <c r="X225" t="str">
        <f t="shared" ca="1" si="65"/>
        <v>\\(\\quad 6　×　(　7　+　2)　=　 \\)</v>
      </c>
      <c r="Y225" t="str">
        <f t="shared" ca="1" si="66"/>
        <v>\\(\\quad 54 \\)</v>
      </c>
    </row>
    <row r="226" spans="1:25" x14ac:dyDescent="0.55000000000000004">
      <c r="A226" s="51" t="s">
        <v>60</v>
      </c>
      <c r="B226" s="51"/>
      <c r="C226" s="50" t="s">
        <v>210</v>
      </c>
      <c r="D226" s="50" t="str">
        <f t="shared" ca="1" si="84"/>
        <v>\\(\\quad 10　×　(　6　+　10)　=　 \\)</v>
      </c>
      <c r="E226" s="50" t="str">
        <f t="shared" ca="1" si="85"/>
        <v>\\(\\quad 160 \\)</v>
      </c>
      <c r="F226" s="50" t="s">
        <v>62</v>
      </c>
      <c r="G226" s="50"/>
      <c r="H226" s="50"/>
      <c r="I226" s="89" t="str">
        <f t="shared" ca="1" si="86"/>
        <v>INSERT INTO math(tangen,question,answer,editor,date,count) VALUES('m2700','\\(\\quad 10　×　(　6　+　10)　=　 \\)','\\(\\quad 160 \\)','harazono',NOW(),0);</v>
      </c>
      <c r="J226" s="78" t="s">
        <v>229</v>
      </c>
      <c r="L226" s="1">
        <f t="shared" ca="1" si="82"/>
        <v>10</v>
      </c>
      <c r="M226" t="s">
        <v>244</v>
      </c>
      <c r="N226" s="1">
        <f t="shared" ca="1" si="83"/>
        <v>6</v>
      </c>
      <c r="O226" t="s">
        <v>231</v>
      </c>
      <c r="P226" s="1">
        <f t="shared" ca="1" si="83"/>
        <v>10</v>
      </c>
      <c r="Q226" t="s">
        <v>14</v>
      </c>
      <c r="R226" s="1"/>
      <c r="S226" t="s">
        <v>233</v>
      </c>
      <c r="T226" t="s">
        <v>230</v>
      </c>
      <c r="U226" t="s">
        <v>229</v>
      </c>
      <c r="V226" s="1">
        <f t="shared" ca="1" si="87"/>
        <v>160</v>
      </c>
      <c r="W226" t="s">
        <v>230</v>
      </c>
      <c r="X226" t="str">
        <f t="shared" ca="1" si="65"/>
        <v>\\(\\quad 10　×　(　6　+　10)　=　 \\)</v>
      </c>
      <c r="Y226" t="str">
        <f t="shared" ca="1" si="66"/>
        <v>\\(\\quad 160 \\)</v>
      </c>
    </row>
    <row r="227" spans="1:25" x14ac:dyDescent="0.55000000000000004">
      <c r="A227" s="51" t="s">
        <v>60</v>
      </c>
      <c r="B227" s="51"/>
      <c r="C227" s="50" t="s">
        <v>210</v>
      </c>
      <c r="D227" s="50" t="str">
        <f t="shared" ca="1" si="84"/>
        <v>\\(\\quad 2　×　(　9　+　1)　=　 \\)</v>
      </c>
      <c r="E227" s="50" t="str">
        <f t="shared" ca="1" si="85"/>
        <v>\\(\\quad 20 \\)</v>
      </c>
      <c r="F227" s="50" t="s">
        <v>62</v>
      </c>
      <c r="G227" s="50"/>
      <c r="H227" s="50"/>
      <c r="I227" s="89" t="str">
        <f t="shared" ca="1" si="86"/>
        <v>INSERT INTO math(tangen,question,answer,editor,date,count) VALUES('m2700','\\(\\quad 2　×　(　9　+　1)　=　 \\)','\\(\\quad 20 \\)','harazono',NOW(),0);</v>
      </c>
      <c r="J227" s="78" t="s">
        <v>229</v>
      </c>
      <c r="L227" s="1">
        <f t="shared" ca="1" si="82"/>
        <v>2</v>
      </c>
      <c r="M227" t="s">
        <v>244</v>
      </c>
      <c r="N227" s="1">
        <f t="shared" ca="1" si="83"/>
        <v>9</v>
      </c>
      <c r="O227" t="s">
        <v>231</v>
      </c>
      <c r="P227" s="1">
        <f t="shared" ca="1" si="83"/>
        <v>1</v>
      </c>
      <c r="Q227" t="s">
        <v>14</v>
      </c>
      <c r="R227" s="1"/>
      <c r="S227" t="s">
        <v>233</v>
      </c>
      <c r="T227" t="s">
        <v>230</v>
      </c>
      <c r="U227" t="s">
        <v>229</v>
      </c>
      <c r="V227" s="1">
        <f t="shared" ca="1" si="87"/>
        <v>20</v>
      </c>
      <c r="W227" t="s">
        <v>230</v>
      </c>
      <c r="X227" t="str">
        <f t="shared" ca="1" si="65"/>
        <v>\\(\\quad 2　×　(　9　+　1)　=　 \\)</v>
      </c>
      <c r="Y227" t="str">
        <f t="shared" ca="1" si="66"/>
        <v>\\(\\quad 20 \\)</v>
      </c>
    </row>
    <row r="228" spans="1:25" x14ac:dyDescent="0.55000000000000004">
      <c r="A228" s="51" t="s">
        <v>60</v>
      </c>
      <c r="B228" s="51"/>
      <c r="C228" s="50" t="s">
        <v>210</v>
      </c>
      <c r="D228" s="50" t="str">
        <f t="shared" ca="1" si="84"/>
        <v>\\(\\quad 1　×　(　9　+　6)　=　 \\)</v>
      </c>
      <c r="E228" s="50" t="str">
        <f t="shared" ca="1" si="85"/>
        <v>\\(\\quad 15 \\)</v>
      </c>
      <c r="F228" s="50" t="s">
        <v>62</v>
      </c>
      <c r="G228" s="50"/>
      <c r="H228" s="50"/>
      <c r="I228" s="89" t="str">
        <f t="shared" ca="1" si="86"/>
        <v>INSERT INTO math(tangen,question,answer,editor,date,count) VALUES('m2700','\\(\\quad 1　×　(　9　+　6)　=　 \\)','\\(\\quad 15 \\)','harazono',NOW(),0);</v>
      </c>
      <c r="J228" s="78" t="s">
        <v>229</v>
      </c>
      <c r="L228" s="1">
        <f t="shared" ca="1" si="82"/>
        <v>1</v>
      </c>
      <c r="M228" t="s">
        <v>244</v>
      </c>
      <c r="N228" s="1">
        <f t="shared" ca="1" si="83"/>
        <v>9</v>
      </c>
      <c r="O228" t="s">
        <v>231</v>
      </c>
      <c r="P228" s="1">
        <f t="shared" ca="1" si="83"/>
        <v>6</v>
      </c>
      <c r="Q228" t="s">
        <v>14</v>
      </c>
      <c r="R228" s="1"/>
      <c r="S228" t="s">
        <v>233</v>
      </c>
      <c r="T228" t="s">
        <v>230</v>
      </c>
      <c r="U228" t="s">
        <v>229</v>
      </c>
      <c r="V228" s="1">
        <f t="shared" ca="1" si="87"/>
        <v>15</v>
      </c>
      <c r="W228" t="s">
        <v>230</v>
      </c>
      <c r="X228" t="str">
        <f t="shared" ca="1" si="65"/>
        <v>\\(\\quad 1　×　(　9　+　6)　=　 \\)</v>
      </c>
      <c r="Y228" t="str">
        <f t="shared" ca="1" si="66"/>
        <v>\\(\\quad 15 \\)</v>
      </c>
    </row>
    <row r="229" spans="1:25" x14ac:dyDescent="0.55000000000000004">
      <c r="A229" s="51" t="s">
        <v>60</v>
      </c>
      <c r="B229" s="51"/>
      <c r="C229" s="50" t="s">
        <v>210</v>
      </c>
      <c r="D229" s="50" t="str">
        <f t="shared" ca="1" si="84"/>
        <v>\\(\\quad 7　×　(　1　+　2)　=　 \\)</v>
      </c>
      <c r="E229" s="50" t="str">
        <f t="shared" ca="1" si="85"/>
        <v>\\(\\quad 21 \\)</v>
      </c>
      <c r="F229" s="50" t="s">
        <v>62</v>
      </c>
      <c r="G229" s="50"/>
      <c r="H229" s="50"/>
      <c r="I229" s="89" t="str">
        <f t="shared" ca="1" si="86"/>
        <v>INSERT INTO math(tangen,question,answer,editor,date,count) VALUES('m2700','\\(\\quad 7　×　(　1　+　2)　=　 \\)','\\(\\quad 21 \\)','harazono',NOW(),0);</v>
      </c>
      <c r="J229" s="78" t="s">
        <v>229</v>
      </c>
      <c r="L229" s="1">
        <f t="shared" ca="1" si="82"/>
        <v>7</v>
      </c>
      <c r="M229" t="s">
        <v>244</v>
      </c>
      <c r="N229" s="1">
        <f t="shared" ca="1" si="83"/>
        <v>1</v>
      </c>
      <c r="O229" t="s">
        <v>231</v>
      </c>
      <c r="P229" s="1">
        <f t="shared" ca="1" si="83"/>
        <v>2</v>
      </c>
      <c r="Q229" t="s">
        <v>14</v>
      </c>
      <c r="R229" s="1"/>
      <c r="S229" t="s">
        <v>233</v>
      </c>
      <c r="T229" t="s">
        <v>230</v>
      </c>
      <c r="U229" t="s">
        <v>229</v>
      </c>
      <c r="V229" s="1">
        <f t="shared" ca="1" si="87"/>
        <v>21</v>
      </c>
      <c r="W229" t="s">
        <v>230</v>
      </c>
      <c r="X229" t="str">
        <f t="shared" ca="1" si="65"/>
        <v>\\(\\quad 7　×　(　1　+　2)　=　 \\)</v>
      </c>
      <c r="Y229" t="str">
        <f t="shared" ca="1" si="66"/>
        <v>\\(\\quad 21 \\)</v>
      </c>
    </row>
    <row r="230" spans="1:25" x14ac:dyDescent="0.55000000000000004">
      <c r="A230" s="51" t="s">
        <v>60</v>
      </c>
      <c r="B230" s="51"/>
      <c r="C230" s="50" t="s">
        <v>210</v>
      </c>
      <c r="D230" s="50" t="str">
        <f t="shared" ca="1" si="84"/>
        <v>\\(\\quad 1　×　(　5　+　3)　=　 \\)</v>
      </c>
      <c r="E230" s="50" t="str">
        <f t="shared" ca="1" si="85"/>
        <v>\\(\\quad 8 \\)</v>
      </c>
      <c r="F230" s="50" t="s">
        <v>62</v>
      </c>
      <c r="G230" s="50"/>
      <c r="H230" s="50"/>
      <c r="I230" s="89" t="str">
        <f t="shared" ca="1" si="86"/>
        <v>INSERT INTO math(tangen,question,answer,editor,date,count) VALUES('m2700','\\(\\quad 1　×　(　5　+　3)　=　 \\)','\\(\\quad 8 \\)','harazono',NOW(),0);</v>
      </c>
      <c r="J230" s="78" t="s">
        <v>229</v>
      </c>
      <c r="L230" s="1">
        <f t="shared" ca="1" si="82"/>
        <v>1</v>
      </c>
      <c r="M230" t="s">
        <v>244</v>
      </c>
      <c r="N230" s="1">
        <f t="shared" ca="1" si="83"/>
        <v>5</v>
      </c>
      <c r="O230" t="s">
        <v>231</v>
      </c>
      <c r="P230" s="1">
        <f t="shared" ca="1" si="83"/>
        <v>3</v>
      </c>
      <c r="Q230" t="s">
        <v>14</v>
      </c>
      <c r="R230" s="1"/>
      <c r="S230" t="s">
        <v>233</v>
      </c>
      <c r="T230" t="s">
        <v>230</v>
      </c>
      <c r="U230" t="s">
        <v>229</v>
      </c>
      <c r="V230" s="1">
        <f t="shared" ca="1" si="87"/>
        <v>8</v>
      </c>
      <c r="W230" t="s">
        <v>230</v>
      </c>
      <c r="X230" t="str">
        <f t="shared" ca="1" si="65"/>
        <v>\\(\\quad 1　×　(　5　+　3)　=　 \\)</v>
      </c>
      <c r="Y230" t="str">
        <f t="shared" ca="1" si="66"/>
        <v>\\(\\quad 8 \\)</v>
      </c>
    </row>
    <row r="231" spans="1:25" x14ac:dyDescent="0.55000000000000004">
      <c r="A231" s="51" t="s">
        <v>60</v>
      </c>
      <c r="B231" s="51"/>
      <c r="C231" s="50" t="s">
        <v>210</v>
      </c>
      <c r="D231" s="50" t="str">
        <f t="shared" ca="1" si="84"/>
        <v>\\(\\quad 3　×　(　7　+　10)　=　 \\)</v>
      </c>
      <c r="E231" s="50" t="str">
        <f t="shared" ca="1" si="85"/>
        <v>\\(\\quad 51 \\)</v>
      </c>
      <c r="F231" s="50" t="s">
        <v>62</v>
      </c>
      <c r="G231" s="50"/>
      <c r="H231" s="50"/>
      <c r="I231" s="89" t="str">
        <f t="shared" ca="1" si="86"/>
        <v>INSERT INTO math(tangen,question,answer,editor,date,count) VALUES('m2700','\\(\\quad 3　×　(　7　+　10)　=　 \\)','\\(\\quad 51 \\)','harazono',NOW(),0);</v>
      </c>
      <c r="J231" s="78" t="s">
        <v>229</v>
      </c>
      <c r="L231" s="1">
        <f t="shared" ca="1" si="82"/>
        <v>3</v>
      </c>
      <c r="M231" t="s">
        <v>244</v>
      </c>
      <c r="N231" s="1">
        <f t="shared" ca="1" si="83"/>
        <v>7</v>
      </c>
      <c r="O231" t="s">
        <v>231</v>
      </c>
      <c r="P231" s="1">
        <f t="shared" ca="1" si="83"/>
        <v>10</v>
      </c>
      <c r="Q231" t="s">
        <v>14</v>
      </c>
      <c r="R231" s="1"/>
      <c r="S231" t="s">
        <v>233</v>
      </c>
      <c r="T231" t="s">
        <v>230</v>
      </c>
      <c r="U231" t="s">
        <v>229</v>
      </c>
      <c r="V231" s="1">
        <f t="shared" ca="1" si="87"/>
        <v>51</v>
      </c>
      <c r="W231" t="s">
        <v>230</v>
      </c>
      <c r="X231" t="str">
        <f t="shared" ca="1" si="65"/>
        <v>\\(\\quad 3　×　(　7　+　10)　=　 \\)</v>
      </c>
      <c r="Y231" t="str">
        <f t="shared" ca="1" si="66"/>
        <v>\\(\\quad 51 \\)</v>
      </c>
    </row>
    <row r="232" spans="1:25" x14ac:dyDescent="0.55000000000000004">
      <c r="A232" s="51" t="s">
        <v>60</v>
      </c>
      <c r="B232" s="51"/>
      <c r="C232" s="50" t="s">
        <v>210</v>
      </c>
      <c r="D232" s="50" t="str">
        <f t="shared" ca="1" si="84"/>
        <v>\\(\\quad 6　×　(　2　+　2)　=　 \\)</v>
      </c>
      <c r="E232" s="50" t="str">
        <f t="shared" ca="1" si="85"/>
        <v>\\(\\quad 24 \\)</v>
      </c>
      <c r="F232" s="50" t="s">
        <v>62</v>
      </c>
      <c r="G232" s="50"/>
      <c r="H232" s="50"/>
      <c r="I232" s="89" t="str">
        <f t="shared" ca="1" si="86"/>
        <v>INSERT INTO math(tangen,question,answer,editor,date,count) VALUES('m2700','\\(\\quad 6　×　(　2　+　2)　=　 \\)','\\(\\quad 24 \\)','harazono',NOW(),0);</v>
      </c>
      <c r="J232" s="78" t="s">
        <v>229</v>
      </c>
      <c r="L232" s="1">
        <f t="shared" ca="1" si="82"/>
        <v>6</v>
      </c>
      <c r="M232" t="s">
        <v>244</v>
      </c>
      <c r="N232" s="1">
        <f t="shared" ca="1" si="83"/>
        <v>2</v>
      </c>
      <c r="O232" t="s">
        <v>231</v>
      </c>
      <c r="P232" s="1">
        <f t="shared" ca="1" si="83"/>
        <v>2</v>
      </c>
      <c r="Q232" t="s">
        <v>14</v>
      </c>
      <c r="R232" s="1"/>
      <c r="S232" t="s">
        <v>233</v>
      </c>
      <c r="T232" t="s">
        <v>230</v>
      </c>
      <c r="U232" t="s">
        <v>229</v>
      </c>
      <c r="V232" s="1">
        <f t="shared" ca="1" si="87"/>
        <v>24</v>
      </c>
      <c r="W232" t="s">
        <v>230</v>
      </c>
      <c r="X232" t="str">
        <f t="shared" ca="1" si="65"/>
        <v>\\(\\quad 6　×　(　2　+　2)　=　 \\)</v>
      </c>
      <c r="Y232" t="str">
        <f t="shared" ca="1" si="66"/>
        <v>\\(\\quad 24 \\)</v>
      </c>
    </row>
    <row r="233" spans="1:25" x14ac:dyDescent="0.55000000000000004">
      <c r="A233" s="51" t="s">
        <v>60</v>
      </c>
      <c r="B233" s="51"/>
      <c r="C233" s="50" t="s">
        <v>210</v>
      </c>
      <c r="D233" s="50" t="str">
        <f t="shared" ca="1" si="84"/>
        <v>\\(\\quad 1　×　(　3　+　4)　=　 \\)</v>
      </c>
      <c r="E233" s="50" t="str">
        <f t="shared" ca="1" si="85"/>
        <v>\\(\\quad 7 \\)</v>
      </c>
      <c r="F233" s="50" t="s">
        <v>62</v>
      </c>
      <c r="G233" s="50"/>
      <c r="H233" s="50"/>
      <c r="I233" s="89" t="str">
        <f t="shared" ca="1" si="86"/>
        <v>INSERT INTO math(tangen,question,answer,editor,date,count) VALUES('m2700','\\(\\quad 1　×　(　3　+　4)　=　 \\)','\\(\\quad 7 \\)','harazono',NOW(),0);</v>
      </c>
      <c r="J233" s="78" t="s">
        <v>229</v>
      </c>
      <c r="L233" s="1">
        <f t="shared" ca="1" si="82"/>
        <v>1</v>
      </c>
      <c r="M233" t="s">
        <v>244</v>
      </c>
      <c r="N233" s="1">
        <f t="shared" ca="1" si="83"/>
        <v>3</v>
      </c>
      <c r="O233" t="s">
        <v>231</v>
      </c>
      <c r="P233" s="1">
        <f t="shared" ca="1" si="83"/>
        <v>4</v>
      </c>
      <c r="Q233" t="s">
        <v>14</v>
      </c>
      <c r="R233" s="1"/>
      <c r="S233" t="s">
        <v>233</v>
      </c>
      <c r="T233" t="s">
        <v>230</v>
      </c>
      <c r="U233" t="s">
        <v>229</v>
      </c>
      <c r="V233" s="1">
        <f t="shared" ca="1" si="87"/>
        <v>7</v>
      </c>
      <c r="W233" t="s">
        <v>230</v>
      </c>
      <c r="X233" t="str">
        <f t="shared" ca="1" si="65"/>
        <v>\\(\\quad 1　×　(　3　+　4)　=　 \\)</v>
      </c>
      <c r="Y233" t="str">
        <f t="shared" ca="1" si="66"/>
        <v>\\(\\quad 7 \\)</v>
      </c>
    </row>
    <row r="234" spans="1:25" x14ac:dyDescent="0.55000000000000004">
      <c r="A234" s="51" t="s">
        <v>60</v>
      </c>
      <c r="B234" s="51"/>
      <c r="C234" s="50" t="s">
        <v>210</v>
      </c>
      <c r="D234" s="50" t="str">
        <f t="shared" ca="1" si="84"/>
        <v>\\(\\quad 1　×　(　10　+　1)　=　 \\)</v>
      </c>
      <c r="E234" s="50" t="str">
        <f t="shared" ca="1" si="85"/>
        <v>\\(\\quad 11 \\)</v>
      </c>
      <c r="F234" s="50" t="s">
        <v>62</v>
      </c>
      <c r="G234" s="50"/>
      <c r="H234" s="50"/>
      <c r="I234" s="89" t="str">
        <f t="shared" ca="1" si="86"/>
        <v>INSERT INTO math(tangen,question,answer,editor,date,count) VALUES('m2700','\\(\\quad 1　×　(　10　+　1)　=　 \\)','\\(\\quad 11 \\)','harazono',NOW(),0);</v>
      </c>
      <c r="J234" s="78" t="s">
        <v>229</v>
      </c>
      <c r="L234" s="1">
        <f t="shared" ca="1" si="82"/>
        <v>1</v>
      </c>
      <c r="M234" t="s">
        <v>244</v>
      </c>
      <c r="N234" s="1">
        <f t="shared" ca="1" si="83"/>
        <v>10</v>
      </c>
      <c r="O234" t="s">
        <v>231</v>
      </c>
      <c r="P234" s="1">
        <f t="shared" ca="1" si="83"/>
        <v>1</v>
      </c>
      <c r="Q234" t="s">
        <v>14</v>
      </c>
      <c r="R234" s="1"/>
      <c r="S234" t="s">
        <v>233</v>
      </c>
      <c r="T234" t="s">
        <v>230</v>
      </c>
      <c r="U234" t="s">
        <v>229</v>
      </c>
      <c r="V234" s="1">
        <f t="shared" ca="1" si="87"/>
        <v>11</v>
      </c>
      <c r="W234" t="s">
        <v>230</v>
      </c>
      <c r="X234" t="str">
        <f t="shared" ca="1" si="65"/>
        <v>\\(\\quad 1　×　(　10　+　1)　=　 \\)</v>
      </c>
      <c r="Y234" t="str">
        <f t="shared" ca="1" si="66"/>
        <v>\\(\\quad 11 \\)</v>
      </c>
    </row>
    <row r="235" spans="1:25" x14ac:dyDescent="0.55000000000000004">
      <c r="A235" s="51" t="s">
        <v>60</v>
      </c>
      <c r="B235" s="51"/>
      <c r="C235" s="50" t="s">
        <v>210</v>
      </c>
      <c r="D235" s="50" t="str">
        <f t="shared" ca="1" si="84"/>
        <v>\\(\\quad 9　×　(　8　+　3)　=　 \\)</v>
      </c>
      <c r="E235" s="50" t="str">
        <f t="shared" ca="1" si="85"/>
        <v>\\(\\quad 99 \\)</v>
      </c>
      <c r="F235" s="50" t="s">
        <v>62</v>
      </c>
      <c r="G235" s="50"/>
      <c r="H235" s="50"/>
      <c r="I235" s="89" t="str">
        <f t="shared" ca="1" si="86"/>
        <v>INSERT INTO math(tangen,question,answer,editor,date,count) VALUES('m2700','\\(\\quad 9　×　(　8　+　3)　=　 \\)','\\(\\quad 99 \\)','harazono',NOW(),0);</v>
      </c>
      <c r="J235" s="78" t="s">
        <v>229</v>
      </c>
      <c r="L235" s="1">
        <f t="shared" ca="1" si="82"/>
        <v>9</v>
      </c>
      <c r="M235" t="s">
        <v>244</v>
      </c>
      <c r="N235" s="1">
        <f t="shared" ca="1" si="83"/>
        <v>8</v>
      </c>
      <c r="O235" t="s">
        <v>231</v>
      </c>
      <c r="P235" s="1">
        <f t="shared" ca="1" si="83"/>
        <v>3</v>
      </c>
      <c r="Q235" t="s">
        <v>14</v>
      </c>
      <c r="R235" s="1"/>
      <c r="S235" t="s">
        <v>233</v>
      </c>
      <c r="T235" t="s">
        <v>230</v>
      </c>
      <c r="U235" t="s">
        <v>229</v>
      </c>
      <c r="V235" s="1">
        <f t="shared" ca="1" si="87"/>
        <v>99</v>
      </c>
      <c r="W235" t="s">
        <v>230</v>
      </c>
      <c r="X235" t="str">
        <f t="shared" ca="1" si="65"/>
        <v>\\(\\quad 9　×　(　8　+　3)　=　 \\)</v>
      </c>
      <c r="Y235" t="str">
        <f t="shared" ca="1" si="66"/>
        <v>\\(\\quad 99 \\)</v>
      </c>
    </row>
    <row r="236" spans="1:25" x14ac:dyDescent="0.55000000000000004">
      <c r="A236" s="51" t="s">
        <v>60</v>
      </c>
      <c r="B236" s="51"/>
      <c r="C236" s="50" t="s">
        <v>210</v>
      </c>
      <c r="D236" s="50" t="str">
        <f t="shared" ca="1" si="84"/>
        <v>\\(\\quad 6　×　(　1　+　1)　=　 \\)</v>
      </c>
      <c r="E236" s="50" t="str">
        <f t="shared" ca="1" si="85"/>
        <v>\\(\\quad 12 \\)</v>
      </c>
      <c r="F236" s="50" t="s">
        <v>62</v>
      </c>
      <c r="G236" s="50"/>
      <c r="H236" s="50"/>
      <c r="I236" s="89" t="str">
        <f t="shared" ca="1" si="86"/>
        <v>INSERT INTO math(tangen,question,answer,editor,date,count) VALUES('m2700','\\(\\quad 6　×　(　1　+　1)　=　 \\)','\\(\\quad 12 \\)','harazono',NOW(),0);</v>
      </c>
      <c r="J236" s="78" t="s">
        <v>229</v>
      </c>
      <c r="L236" s="1">
        <f t="shared" ca="1" si="82"/>
        <v>6</v>
      </c>
      <c r="M236" t="s">
        <v>244</v>
      </c>
      <c r="N236" s="1">
        <f t="shared" ca="1" si="83"/>
        <v>1</v>
      </c>
      <c r="O236" t="s">
        <v>231</v>
      </c>
      <c r="P236" s="1">
        <f t="shared" ca="1" si="83"/>
        <v>1</v>
      </c>
      <c r="Q236" t="s">
        <v>14</v>
      </c>
      <c r="R236" s="1"/>
      <c r="S236" t="s">
        <v>233</v>
      </c>
      <c r="T236" t="s">
        <v>230</v>
      </c>
      <c r="U236" t="s">
        <v>229</v>
      </c>
      <c r="V236" s="1">
        <f ca="1">L236*(N236+P236)</f>
        <v>12</v>
      </c>
      <c r="W236" t="s">
        <v>230</v>
      </c>
      <c r="X236" t="str">
        <f t="shared" ca="1" si="65"/>
        <v>\\(\\quad 6　×　(　1　+　1)　=　 \\)</v>
      </c>
      <c r="Y236" t="str">
        <f t="shared" ca="1" si="66"/>
        <v>\\(\\quad 12 \\)</v>
      </c>
    </row>
    <row r="237" spans="1:25" x14ac:dyDescent="0.55000000000000004">
      <c r="A237" s="51" t="s">
        <v>60</v>
      </c>
      <c r="B237" s="51"/>
      <c r="C237" s="50" t="s">
        <v>210</v>
      </c>
      <c r="D237" s="50" t="str">
        <f t="shared" ca="1" si="84"/>
        <v>\\(\\quad 10　×　(　9　+　6)　=　 \\)</v>
      </c>
      <c r="E237" s="50" t="str">
        <f t="shared" ca="1" si="85"/>
        <v>\\(\\quad 150 \\)</v>
      </c>
      <c r="F237" s="50" t="s">
        <v>62</v>
      </c>
      <c r="G237" s="50"/>
      <c r="H237" s="50"/>
      <c r="I237" s="89" t="str">
        <f t="shared" ca="1" si="86"/>
        <v>INSERT INTO math(tangen,question,answer,editor,date,count) VALUES('m2700','\\(\\quad 10　×　(　9　+　6)　=　 \\)','\\(\\quad 150 \\)','harazono',NOW(),0);</v>
      </c>
      <c r="J237" s="78" t="s">
        <v>229</v>
      </c>
      <c r="L237" s="1">
        <f t="shared" ca="1" si="82"/>
        <v>10</v>
      </c>
      <c r="M237" t="s">
        <v>244</v>
      </c>
      <c r="N237" s="1">
        <f t="shared" ca="1" si="83"/>
        <v>9</v>
      </c>
      <c r="O237" t="s">
        <v>231</v>
      </c>
      <c r="P237" s="1">
        <f t="shared" ca="1" si="83"/>
        <v>6</v>
      </c>
      <c r="Q237" t="s">
        <v>14</v>
      </c>
      <c r="R237" s="1"/>
      <c r="S237" t="s">
        <v>233</v>
      </c>
      <c r="T237" t="s">
        <v>230</v>
      </c>
      <c r="U237" t="s">
        <v>229</v>
      </c>
      <c r="V237" s="1">
        <f t="shared" ref="V237:V242" ca="1" si="88">L237*(N237+P237)</f>
        <v>150</v>
      </c>
      <c r="W237" t="s">
        <v>230</v>
      </c>
      <c r="X237" t="str">
        <f t="shared" ca="1" si="65"/>
        <v>\\(\\quad 10　×　(　9　+　6)　=　 \\)</v>
      </c>
      <c r="Y237" t="str">
        <f t="shared" ca="1" si="66"/>
        <v>\\(\\quad 150 \\)</v>
      </c>
    </row>
    <row r="238" spans="1:25" x14ac:dyDescent="0.55000000000000004">
      <c r="A238" s="51" t="s">
        <v>60</v>
      </c>
      <c r="B238" s="51"/>
      <c r="C238" s="50" t="s">
        <v>210</v>
      </c>
      <c r="D238" s="50" t="str">
        <f t="shared" ca="1" si="84"/>
        <v>\\(\\quad 2　×　(　8　+　8)　=　 \\)</v>
      </c>
      <c r="E238" s="50" t="str">
        <f t="shared" ca="1" si="85"/>
        <v>\\(\\quad 32 \\)</v>
      </c>
      <c r="F238" s="50" t="s">
        <v>62</v>
      </c>
      <c r="G238" s="50"/>
      <c r="H238" s="50"/>
      <c r="I238" s="89" t="str">
        <f t="shared" ca="1" si="86"/>
        <v>INSERT INTO math(tangen,question,answer,editor,date,count) VALUES('m2700','\\(\\quad 2　×　(　8　+　8)　=　 \\)','\\(\\quad 32 \\)','harazono',NOW(),0);</v>
      </c>
      <c r="J238" s="78" t="s">
        <v>229</v>
      </c>
      <c r="L238" s="1">
        <f t="shared" ca="1" si="82"/>
        <v>2</v>
      </c>
      <c r="M238" t="s">
        <v>244</v>
      </c>
      <c r="N238" s="1">
        <f t="shared" ca="1" si="83"/>
        <v>8</v>
      </c>
      <c r="O238" t="s">
        <v>231</v>
      </c>
      <c r="P238" s="1">
        <f t="shared" ca="1" si="83"/>
        <v>8</v>
      </c>
      <c r="Q238" t="s">
        <v>14</v>
      </c>
      <c r="R238" s="1"/>
      <c r="S238" t="s">
        <v>233</v>
      </c>
      <c r="T238" t="s">
        <v>230</v>
      </c>
      <c r="U238" t="s">
        <v>229</v>
      </c>
      <c r="V238" s="1">
        <f t="shared" ca="1" si="88"/>
        <v>32</v>
      </c>
      <c r="W238" t="s">
        <v>230</v>
      </c>
      <c r="X238" t="str">
        <f t="shared" ca="1" si="65"/>
        <v>\\(\\quad 2　×　(　8　+　8)　=　 \\)</v>
      </c>
      <c r="Y238" t="str">
        <f t="shared" ca="1" si="66"/>
        <v>\\(\\quad 32 \\)</v>
      </c>
    </row>
    <row r="239" spans="1:25" x14ac:dyDescent="0.55000000000000004">
      <c r="A239" s="51" t="s">
        <v>60</v>
      </c>
      <c r="B239" s="51"/>
      <c r="C239" s="50" t="s">
        <v>210</v>
      </c>
      <c r="D239" s="50" t="str">
        <f t="shared" ca="1" si="84"/>
        <v>\\(\\quad 3　×　(　7　+　3)　=　 \\)</v>
      </c>
      <c r="E239" s="50" t="str">
        <f t="shared" ca="1" si="85"/>
        <v>\\(\\quad 30 \\)</v>
      </c>
      <c r="F239" s="50" t="s">
        <v>62</v>
      </c>
      <c r="G239" s="50"/>
      <c r="H239" s="50"/>
      <c r="I239" s="89" t="str">
        <f t="shared" ca="1" si="86"/>
        <v>INSERT INTO math(tangen,question,answer,editor,date,count) VALUES('m2700','\\(\\quad 3　×　(　7　+　3)　=　 \\)','\\(\\quad 30 \\)','harazono',NOW(),0);</v>
      </c>
      <c r="J239" s="78" t="s">
        <v>229</v>
      </c>
      <c r="L239" s="1">
        <f t="shared" ca="1" si="82"/>
        <v>3</v>
      </c>
      <c r="M239" t="s">
        <v>244</v>
      </c>
      <c r="N239" s="1">
        <f t="shared" ref="N239:P254" ca="1" si="89">RANDBETWEEN(1,10)</f>
        <v>7</v>
      </c>
      <c r="O239" t="s">
        <v>231</v>
      </c>
      <c r="P239" s="1">
        <f t="shared" ca="1" si="89"/>
        <v>3</v>
      </c>
      <c r="Q239" t="s">
        <v>14</v>
      </c>
      <c r="R239" s="1"/>
      <c r="S239" t="s">
        <v>233</v>
      </c>
      <c r="T239" t="s">
        <v>230</v>
      </c>
      <c r="U239" t="s">
        <v>229</v>
      </c>
      <c r="V239" s="1">
        <f t="shared" ca="1" si="88"/>
        <v>30</v>
      </c>
      <c r="W239" t="s">
        <v>230</v>
      </c>
      <c r="X239" t="str">
        <f t="shared" ca="1" si="65"/>
        <v>\\(\\quad 3　×　(　7　+　3)　=　 \\)</v>
      </c>
      <c r="Y239" t="str">
        <f t="shared" ca="1" si="66"/>
        <v>\\(\\quad 30 \\)</v>
      </c>
    </row>
    <row r="240" spans="1:25" x14ac:dyDescent="0.55000000000000004">
      <c r="A240" s="51" t="s">
        <v>60</v>
      </c>
      <c r="B240" s="51"/>
      <c r="C240" s="50" t="s">
        <v>210</v>
      </c>
      <c r="D240" s="50" t="str">
        <f t="shared" ca="1" si="84"/>
        <v>\\(\\quad 1　×　(　6　+　5)　=　 \\)</v>
      </c>
      <c r="E240" s="50" t="str">
        <f t="shared" ca="1" si="85"/>
        <v>\\(\\quad 11 \\)</v>
      </c>
      <c r="F240" s="50" t="s">
        <v>62</v>
      </c>
      <c r="G240" s="50"/>
      <c r="H240" s="50"/>
      <c r="I240" s="89" t="str">
        <f t="shared" ca="1" si="86"/>
        <v>INSERT INTO math(tangen,question,answer,editor,date,count) VALUES('m2700','\\(\\quad 1　×　(　6　+　5)　=　 \\)','\\(\\quad 11 \\)','harazono',NOW(),0);</v>
      </c>
      <c r="J240" s="78" t="s">
        <v>229</v>
      </c>
      <c r="L240" s="1">
        <f t="shared" ca="1" si="82"/>
        <v>1</v>
      </c>
      <c r="M240" t="s">
        <v>244</v>
      </c>
      <c r="N240" s="1">
        <f t="shared" ca="1" si="89"/>
        <v>6</v>
      </c>
      <c r="O240" t="s">
        <v>231</v>
      </c>
      <c r="P240" s="1">
        <f t="shared" ca="1" si="89"/>
        <v>5</v>
      </c>
      <c r="Q240" t="s">
        <v>14</v>
      </c>
      <c r="R240" s="1"/>
      <c r="S240" t="s">
        <v>233</v>
      </c>
      <c r="T240" t="s">
        <v>230</v>
      </c>
      <c r="U240" t="s">
        <v>229</v>
      </c>
      <c r="V240" s="1">
        <f t="shared" ca="1" si="88"/>
        <v>11</v>
      </c>
      <c r="W240" t="s">
        <v>230</v>
      </c>
      <c r="X240" t="str">
        <f t="shared" ca="1" si="65"/>
        <v>\\(\\quad 1　×　(　6　+　5)　=　 \\)</v>
      </c>
      <c r="Y240" t="str">
        <f t="shared" ca="1" si="66"/>
        <v>\\(\\quad 11 \\)</v>
      </c>
    </row>
    <row r="241" spans="1:25" x14ac:dyDescent="0.55000000000000004">
      <c r="A241" s="51" t="s">
        <v>60</v>
      </c>
      <c r="B241" s="51"/>
      <c r="C241" s="50" t="s">
        <v>210</v>
      </c>
      <c r="D241" s="50" t="str">
        <f t="shared" ca="1" si="84"/>
        <v>\\(\\quad 10　×　(　3　+　5)　=　 \\)</v>
      </c>
      <c r="E241" s="50" t="str">
        <f t="shared" ca="1" si="85"/>
        <v>\\(\\quad 80 \\)</v>
      </c>
      <c r="F241" s="50" t="s">
        <v>62</v>
      </c>
      <c r="G241" s="50"/>
      <c r="H241" s="50"/>
      <c r="I241" s="89" t="str">
        <f t="shared" ca="1" si="86"/>
        <v>INSERT INTO math(tangen,question,answer,editor,date,count) VALUES('m2700','\\(\\quad 10　×　(　3　+　5)　=　 \\)','\\(\\quad 80 \\)','harazono',NOW(),0);</v>
      </c>
      <c r="J241" s="78" t="s">
        <v>229</v>
      </c>
      <c r="L241" s="1">
        <f t="shared" ca="1" si="82"/>
        <v>10</v>
      </c>
      <c r="M241" t="s">
        <v>244</v>
      </c>
      <c r="N241" s="1">
        <f t="shared" ca="1" si="89"/>
        <v>3</v>
      </c>
      <c r="O241" t="s">
        <v>231</v>
      </c>
      <c r="P241" s="1">
        <f t="shared" ca="1" si="89"/>
        <v>5</v>
      </c>
      <c r="Q241" t="s">
        <v>14</v>
      </c>
      <c r="R241" s="1"/>
      <c r="S241" t="s">
        <v>233</v>
      </c>
      <c r="T241" t="s">
        <v>230</v>
      </c>
      <c r="U241" t="s">
        <v>229</v>
      </c>
      <c r="V241" s="1">
        <f t="shared" ca="1" si="88"/>
        <v>80</v>
      </c>
      <c r="W241" t="s">
        <v>230</v>
      </c>
      <c r="X241" t="str">
        <f t="shared" ca="1" si="65"/>
        <v>\\(\\quad 10　×　(　3　+　5)　=　 \\)</v>
      </c>
      <c r="Y241" t="str">
        <f t="shared" ca="1" si="66"/>
        <v>\\(\\quad 80 \\)</v>
      </c>
    </row>
    <row r="242" spans="1:25" x14ac:dyDescent="0.55000000000000004">
      <c r="A242" s="51" t="s">
        <v>60</v>
      </c>
      <c r="B242" s="51"/>
      <c r="C242" s="50" t="s">
        <v>210</v>
      </c>
      <c r="D242" s="50" t="str">
        <f t="shared" ca="1" si="84"/>
        <v>\\(\\quad 3　×　(　3　+　6)　=　 \\)</v>
      </c>
      <c r="E242" s="50" t="str">
        <f t="shared" ca="1" si="85"/>
        <v>\\(\\quad 27 \\)</v>
      </c>
      <c r="F242" s="50" t="s">
        <v>62</v>
      </c>
      <c r="G242" s="50"/>
      <c r="H242" s="50"/>
      <c r="I242" s="89" t="str">
        <f t="shared" ca="1" si="86"/>
        <v>INSERT INTO math(tangen,question,answer,editor,date,count) VALUES('m2700','\\(\\quad 3　×　(　3　+　6)　=　 \\)','\\(\\quad 27 \\)','harazono',NOW(),0);</v>
      </c>
      <c r="J242" s="78" t="s">
        <v>229</v>
      </c>
      <c r="L242" s="1">
        <f t="shared" ca="1" si="82"/>
        <v>3</v>
      </c>
      <c r="M242" t="s">
        <v>244</v>
      </c>
      <c r="N242" s="1">
        <f t="shared" ca="1" si="89"/>
        <v>3</v>
      </c>
      <c r="O242" t="s">
        <v>231</v>
      </c>
      <c r="P242" s="1">
        <f t="shared" ca="1" si="89"/>
        <v>6</v>
      </c>
      <c r="Q242" t="s">
        <v>14</v>
      </c>
      <c r="R242" s="1"/>
      <c r="S242" t="s">
        <v>233</v>
      </c>
      <c r="T242" t="s">
        <v>230</v>
      </c>
      <c r="U242" t="s">
        <v>229</v>
      </c>
      <c r="V242" s="1">
        <f t="shared" ca="1" si="88"/>
        <v>27</v>
      </c>
      <c r="W242" t="s">
        <v>230</v>
      </c>
      <c r="X242" t="str">
        <f t="shared" ca="1" si="65"/>
        <v>\\(\\quad 3　×　(　3　+　6)　=　 \\)</v>
      </c>
      <c r="Y242" t="str">
        <f t="shared" ca="1" si="66"/>
        <v>\\(\\quad 27 \\)</v>
      </c>
    </row>
    <row r="243" spans="1:25" x14ac:dyDescent="0.55000000000000004">
      <c r="A243" s="51" t="s">
        <v>60</v>
      </c>
      <c r="B243" s="51"/>
      <c r="C243" s="50" t="s">
        <v>210</v>
      </c>
      <c r="D243" s="50" t="str">
        <f t="shared" ca="1" si="84"/>
        <v>\\(\\quad 9　×　(　6　－　3)　=　 \\)</v>
      </c>
      <c r="E243" s="50" t="str">
        <f t="shared" ca="1" si="85"/>
        <v>\\(\\quad 27 \\)</v>
      </c>
      <c r="F243" s="50" t="s">
        <v>62</v>
      </c>
      <c r="G243" s="50"/>
      <c r="H243" s="50"/>
      <c r="I243" s="89" t="str">
        <f t="shared" ca="1" si="86"/>
        <v>INSERT INTO math(tangen,question,answer,editor,date,count) VALUES('m2700','\\(\\quad 9　×　(　6　－　3)　=　 \\)','\\(\\quad 27 \\)','harazono',NOW(),0);</v>
      </c>
      <c r="J243" s="78" t="s">
        <v>229</v>
      </c>
      <c r="L243" s="1">
        <f t="shared" ca="1" si="82"/>
        <v>9</v>
      </c>
      <c r="M243" t="s">
        <v>244</v>
      </c>
      <c r="N243" s="1">
        <f t="shared" ca="1" si="89"/>
        <v>6</v>
      </c>
      <c r="O243" t="s">
        <v>236</v>
      </c>
      <c r="P243" s="1">
        <f ca="1">RANDBETWEEN(1,N243)</f>
        <v>3</v>
      </c>
      <c r="Q243" t="s">
        <v>14</v>
      </c>
      <c r="R243" s="1"/>
      <c r="S243" t="s">
        <v>233</v>
      </c>
      <c r="T243" t="s">
        <v>230</v>
      </c>
      <c r="U243" t="s">
        <v>229</v>
      </c>
      <c r="V243" s="1">
        <f ca="1">L243*(N243-P243)</f>
        <v>27</v>
      </c>
      <c r="W243" t="s">
        <v>230</v>
      </c>
      <c r="X243" t="str">
        <f t="shared" ca="1" si="65"/>
        <v>\\(\\quad 9　×　(　6　－　3)　=　 \\)</v>
      </c>
      <c r="Y243" t="str">
        <f t="shared" ca="1" si="66"/>
        <v>\\(\\quad 27 \\)</v>
      </c>
    </row>
    <row r="244" spans="1:25" x14ac:dyDescent="0.55000000000000004">
      <c r="A244" s="51" t="s">
        <v>60</v>
      </c>
      <c r="B244" s="51"/>
      <c r="C244" s="50" t="s">
        <v>210</v>
      </c>
      <c r="D244" s="50" t="str">
        <f t="shared" ca="1" si="84"/>
        <v>\\(\\quad 1　×　(　1　－　1)　=　 \\)</v>
      </c>
      <c r="E244" s="50" t="str">
        <f t="shared" ca="1" si="85"/>
        <v>\\(\\quad 0 \\)</v>
      </c>
      <c r="F244" s="50" t="s">
        <v>62</v>
      </c>
      <c r="G244" s="50"/>
      <c r="H244" s="50"/>
      <c r="I244" s="89" t="str">
        <f t="shared" ca="1" si="86"/>
        <v>INSERT INTO math(tangen,question,answer,editor,date,count) VALUES('m2700','\\(\\quad 1　×　(　1　－　1)　=　 \\)','\\(\\quad 0 \\)','harazono',NOW(),0);</v>
      </c>
      <c r="J244" s="78" t="s">
        <v>229</v>
      </c>
      <c r="L244" s="1">
        <f t="shared" ca="1" si="82"/>
        <v>1</v>
      </c>
      <c r="M244" t="s">
        <v>244</v>
      </c>
      <c r="N244" s="1">
        <f t="shared" ca="1" si="89"/>
        <v>1</v>
      </c>
      <c r="O244" t="s">
        <v>236</v>
      </c>
      <c r="P244" s="1">
        <f t="shared" ref="P244:P262" ca="1" si="90">RANDBETWEEN(1,N244)</f>
        <v>1</v>
      </c>
      <c r="Q244" t="s">
        <v>14</v>
      </c>
      <c r="R244" s="1"/>
      <c r="S244" t="s">
        <v>233</v>
      </c>
      <c r="T244" t="s">
        <v>230</v>
      </c>
      <c r="U244" t="s">
        <v>229</v>
      </c>
      <c r="V244" s="1">
        <f t="shared" ref="V244:V262" ca="1" si="91">L244*(N244-P244)</f>
        <v>0</v>
      </c>
      <c r="W244" t="s">
        <v>230</v>
      </c>
      <c r="X244" t="str">
        <f t="shared" ca="1" si="65"/>
        <v>\\(\\quad 1　×　(　1　－　1)　=　 \\)</v>
      </c>
      <c r="Y244" t="str">
        <f t="shared" ca="1" si="66"/>
        <v>\\(\\quad 0 \\)</v>
      </c>
    </row>
    <row r="245" spans="1:25" x14ac:dyDescent="0.55000000000000004">
      <c r="A245" s="51" t="s">
        <v>60</v>
      </c>
      <c r="B245" s="51"/>
      <c r="C245" s="50" t="s">
        <v>210</v>
      </c>
      <c r="D245" s="50" t="str">
        <f t="shared" ca="1" si="84"/>
        <v>\\(\\quad 6　×　(　8　－　8)　=　 \\)</v>
      </c>
      <c r="E245" s="50" t="str">
        <f t="shared" ca="1" si="85"/>
        <v>\\(\\quad 0 \\)</v>
      </c>
      <c r="F245" s="50" t="s">
        <v>62</v>
      </c>
      <c r="G245" s="50"/>
      <c r="H245" s="50"/>
      <c r="I245" s="89" t="str">
        <f t="shared" ca="1" si="86"/>
        <v>INSERT INTO math(tangen,question,answer,editor,date,count) VALUES('m2700','\\(\\quad 6　×　(　8　－　8)　=　 \\)','\\(\\quad 0 \\)','harazono',NOW(),0);</v>
      </c>
      <c r="J245" s="78" t="s">
        <v>229</v>
      </c>
      <c r="L245" s="1">
        <f t="shared" ca="1" si="82"/>
        <v>6</v>
      </c>
      <c r="M245" t="s">
        <v>244</v>
      </c>
      <c r="N245" s="1">
        <f t="shared" ca="1" si="89"/>
        <v>8</v>
      </c>
      <c r="O245" t="s">
        <v>236</v>
      </c>
      <c r="P245" s="1">
        <f t="shared" ca="1" si="90"/>
        <v>8</v>
      </c>
      <c r="Q245" t="s">
        <v>14</v>
      </c>
      <c r="R245" s="1"/>
      <c r="S245" t="s">
        <v>233</v>
      </c>
      <c r="T245" t="s">
        <v>230</v>
      </c>
      <c r="U245" t="s">
        <v>229</v>
      </c>
      <c r="V245" s="1">
        <f t="shared" ca="1" si="91"/>
        <v>0</v>
      </c>
      <c r="W245" t="s">
        <v>230</v>
      </c>
      <c r="X245" t="str">
        <f t="shared" ca="1" si="65"/>
        <v>\\(\\quad 6　×　(　8　－　8)　=　 \\)</v>
      </c>
      <c r="Y245" t="str">
        <f t="shared" ca="1" si="66"/>
        <v>\\(\\quad 0 \\)</v>
      </c>
    </row>
    <row r="246" spans="1:25" x14ac:dyDescent="0.55000000000000004">
      <c r="A246" s="51" t="s">
        <v>60</v>
      </c>
      <c r="B246" s="51"/>
      <c r="C246" s="50" t="s">
        <v>210</v>
      </c>
      <c r="D246" s="50" t="str">
        <f t="shared" ca="1" si="84"/>
        <v>\\(\\quad 8　×　(　4　－　4)　=　 \\)</v>
      </c>
      <c r="E246" s="50" t="str">
        <f t="shared" ca="1" si="85"/>
        <v>\\(\\quad 0 \\)</v>
      </c>
      <c r="F246" s="50" t="s">
        <v>62</v>
      </c>
      <c r="G246" s="50"/>
      <c r="H246" s="50"/>
      <c r="I246" s="89" t="str">
        <f t="shared" ca="1" si="86"/>
        <v>INSERT INTO math(tangen,question,answer,editor,date,count) VALUES('m2700','\\(\\quad 8　×　(　4　－　4)　=　 \\)','\\(\\quad 0 \\)','harazono',NOW(),0);</v>
      </c>
      <c r="J246" s="78" t="s">
        <v>229</v>
      </c>
      <c r="L246" s="1">
        <f t="shared" ca="1" si="82"/>
        <v>8</v>
      </c>
      <c r="M246" t="s">
        <v>244</v>
      </c>
      <c r="N246" s="1">
        <f t="shared" ca="1" si="89"/>
        <v>4</v>
      </c>
      <c r="O246" t="s">
        <v>236</v>
      </c>
      <c r="P246" s="1">
        <f t="shared" ca="1" si="90"/>
        <v>4</v>
      </c>
      <c r="Q246" t="s">
        <v>14</v>
      </c>
      <c r="R246" s="1"/>
      <c r="S246" t="s">
        <v>233</v>
      </c>
      <c r="T246" t="s">
        <v>230</v>
      </c>
      <c r="U246" t="s">
        <v>229</v>
      </c>
      <c r="V246" s="1">
        <f t="shared" ca="1" si="91"/>
        <v>0</v>
      </c>
      <c r="W246" t="s">
        <v>230</v>
      </c>
      <c r="X246" t="str">
        <f t="shared" ca="1" si="65"/>
        <v>\\(\\quad 8　×　(　4　－　4)　=　 \\)</v>
      </c>
      <c r="Y246" t="str">
        <f t="shared" ca="1" si="66"/>
        <v>\\(\\quad 0 \\)</v>
      </c>
    </row>
    <row r="247" spans="1:25" x14ac:dyDescent="0.55000000000000004">
      <c r="A247" s="51" t="s">
        <v>60</v>
      </c>
      <c r="B247" s="51"/>
      <c r="C247" s="50" t="s">
        <v>210</v>
      </c>
      <c r="D247" s="50" t="str">
        <f t="shared" ca="1" si="84"/>
        <v>\\(\\quad 8　×　(　8　－　6)　=　 \\)</v>
      </c>
      <c r="E247" s="50" t="str">
        <f t="shared" ca="1" si="85"/>
        <v>\\(\\quad 16 \\)</v>
      </c>
      <c r="F247" s="50" t="s">
        <v>62</v>
      </c>
      <c r="G247" s="50"/>
      <c r="H247" s="50"/>
      <c r="I247" s="89" t="str">
        <f t="shared" ca="1" si="86"/>
        <v>INSERT INTO math(tangen,question,answer,editor,date,count) VALUES('m2700','\\(\\quad 8　×　(　8　－　6)　=　 \\)','\\(\\quad 16 \\)','harazono',NOW(),0);</v>
      </c>
      <c r="J247" s="78" t="s">
        <v>229</v>
      </c>
      <c r="L247" s="1">
        <f t="shared" ca="1" si="82"/>
        <v>8</v>
      </c>
      <c r="M247" t="s">
        <v>244</v>
      </c>
      <c r="N247" s="1">
        <f t="shared" ca="1" si="89"/>
        <v>8</v>
      </c>
      <c r="O247" t="s">
        <v>236</v>
      </c>
      <c r="P247" s="1">
        <f t="shared" ca="1" si="90"/>
        <v>6</v>
      </c>
      <c r="Q247" t="s">
        <v>14</v>
      </c>
      <c r="R247" s="1"/>
      <c r="S247" t="s">
        <v>233</v>
      </c>
      <c r="T247" t="s">
        <v>230</v>
      </c>
      <c r="U247" t="s">
        <v>229</v>
      </c>
      <c r="V247" s="1">
        <f t="shared" ca="1" si="91"/>
        <v>16</v>
      </c>
      <c r="W247" t="s">
        <v>230</v>
      </c>
      <c r="X247" t="str">
        <f t="shared" ca="1" si="65"/>
        <v>\\(\\quad 8　×　(　8　－　6)　=　 \\)</v>
      </c>
      <c r="Y247" t="str">
        <f t="shared" ca="1" si="66"/>
        <v>\\(\\quad 16 \\)</v>
      </c>
    </row>
    <row r="248" spans="1:25" x14ac:dyDescent="0.55000000000000004">
      <c r="A248" s="51" t="s">
        <v>60</v>
      </c>
      <c r="B248" s="51"/>
      <c r="C248" s="50" t="s">
        <v>210</v>
      </c>
      <c r="D248" s="50" t="str">
        <f t="shared" ca="1" si="84"/>
        <v>\\(\\quad 1　×　(　3　－　1)　=　 \\)</v>
      </c>
      <c r="E248" s="50" t="str">
        <f t="shared" ca="1" si="85"/>
        <v>\\(\\quad 2 \\)</v>
      </c>
      <c r="F248" s="50" t="s">
        <v>62</v>
      </c>
      <c r="G248" s="50"/>
      <c r="H248" s="50"/>
      <c r="I248" s="89" t="str">
        <f t="shared" ca="1" si="86"/>
        <v>INSERT INTO math(tangen,question,answer,editor,date,count) VALUES('m2700','\\(\\quad 1　×　(　3　－　1)　=　 \\)','\\(\\quad 2 \\)','harazono',NOW(),0);</v>
      </c>
      <c r="J248" s="78" t="s">
        <v>229</v>
      </c>
      <c r="L248" s="1">
        <f t="shared" ca="1" si="82"/>
        <v>1</v>
      </c>
      <c r="M248" t="s">
        <v>244</v>
      </c>
      <c r="N248" s="1">
        <f t="shared" ca="1" si="89"/>
        <v>3</v>
      </c>
      <c r="O248" t="s">
        <v>236</v>
      </c>
      <c r="P248" s="1">
        <f t="shared" ca="1" si="90"/>
        <v>1</v>
      </c>
      <c r="Q248" t="s">
        <v>14</v>
      </c>
      <c r="R248" s="1"/>
      <c r="S248" t="s">
        <v>233</v>
      </c>
      <c r="T248" t="s">
        <v>230</v>
      </c>
      <c r="U248" t="s">
        <v>229</v>
      </c>
      <c r="V248" s="1">
        <f t="shared" ca="1" si="91"/>
        <v>2</v>
      </c>
      <c r="W248" t="s">
        <v>230</v>
      </c>
      <c r="X248" t="str">
        <f t="shared" ca="1" si="65"/>
        <v>\\(\\quad 1　×　(　3　－　1)　=　 \\)</v>
      </c>
      <c r="Y248" t="str">
        <f t="shared" ca="1" si="66"/>
        <v>\\(\\quad 2 \\)</v>
      </c>
    </row>
    <row r="249" spans="1:25" x14ac:dyDescent="0.55000000000000004">
      <c r="A249" s="51" t="s">
        <v>60</v>
      </c>
      <c r="B249" s="51"/>
      <c r="C249" s="50" t="s">
        <v>210</v>
      </c>
      <c r="D249" s="50" t="str">
        <f t="shared" ca="1" si="84"/>
        <v>\\(\\quad 7　×　(　5　－　4)　=　 \\)</v>
      </c>
      <c r="E249" s="50" t="str">
        <f t="shared" ca="1" si="85"/>
        <v>\\(\\quad 7 \\)</v>
      </c>
      <c r="F249" s="50" t="s">
        <v>62</v>
      </c>
      <c r="G249" s="50"/>
      <c r="H249" s="50"/>
      <c r="I249" s="89" t="str">
        <f t="shared" ca="1" si="86"/>
        <v>INSERT INTO math(tangen,question,answer,editor,date,count) VALUES('m2700','\\(\\quad 7　×　(　5　－　4)　=　 \\)','\\(\\quad 7 \\)','harazono',NOW(),0);</v>
      </c>
      <c r="J249" s="78" t="s">
        <v>229</v>
      </c>
      <c r="L249" s="1">
        <f t="shared" ca="1" si="82"/>
        <v>7</v>
      </c>
      <c r="M249" t="s">
        <v>244</v>
      </c>
      <c r="N249" s="1">
        <f t="shared" ca="1" si="89"/>
        <v>5</v>
      </c>
      <c r="O249" t="s">
        <v>236</v>
      </c>
      <c r="P249" s="1">
        <f t="shared" ca="1" si="90"/>
        <v>4</v>
      </c>
      <c r="Q249" t="s">
        <v>14</v>
      </c>
      <c r="R249" s="1"/>
      <c r="S249" t="s">
        <v>233</v>
      </c>
      <c r="T249" t="s">
        <v>230</v>
      </c>
      <c r="U249" t="s">
        <v>229</v>
      </c>
      <c r="V249" s="1">
        <f t="shared" ca="1" si="91"/>
        <v>7</v>
      </c>
      <c r="W249" t="s">
        <v>230</v>
      </c>
      <c r="X249" t="str">
        <f t="shared" ca="1" si="65"/>
        <v>\\(\\quad 7　×　(　5　－　4)　=　 \\)</v>
      </c>
      <c r="Y249" t="str">
        <f t="shared" ca="1" si="66"/>
        <v>\\(\\quad 7 \\)</v>
      </c>
    </row>
    <row r="250" spans="1:25" x14ac:dyDescent="0.55000000000000004">
      <c r="A250" s="51" t="s">
        <v>60</v>
      </c>
      <c r="B250" s="51"/>
      <c r="C250" s="50" t="s">
        <v>210</v>
      </c>
      <c r="D250" s="50" t="str">
        <f t="shared" ca="1" si="84"/>
        <v>\\(\\quad 2　×　(　4　－　3)　=　 \\)</v>
      </c>
      <c r="E250" s="50" t="str">
        <f t="shared" ca="1" si="85"/>
        <v>\\(\\quad 2 \\)</v>
      </c>
      <c r="F250" s="50" t="s">
        <v>62</v>
      </c>
      <c r="G250" s="50"/>
      <c r="H250" s="50"/>
      <c r="I250" s="89" t="str">
        <f t="shared" ca="1" si="86"/>
        <v>INSERT INTO math(tangen,question,answer,editor,date,count) VALUES('m2700','\\(\\quad 2　×　(　4　－　3)　=　 \\)','\\(\\quad 2 \\)','harazono',NOW(),0);</v>
      </c>
      <c r="J250" s="78" t="s">
        <v>229</v>
      </c>
      <c r="L250" s="1">
        <f t="shared" ca="1" si="82"/>
        <v>2</v>
      </c>
      <c r="M250" t="s">
        <v>244</v>
      </c>
      <c r="N250" s="1">
        <f t="shared" ca="1" si="89"/>
        <v>4</v>
      </c>
      <c r="O250" t="s">
        <v>236</v>
      </c>
      <c r="P250" s="1">
        <f t="shared" ca="1" si="90"/>
        <v>3</v>
      </c>
      <c r="Q250" t="s">
        <v>14</v>
      </c>
      <c r="R250" s="1"/>
      <c r="S250" t="s">
        <v>233</v>
      </c>
      <c r="T250" t="s">
        <v>230</v>
      </c>
      <c r="U250" t="s">
        <v>229</v>
      </c>
      <c r="V250" s="1">
        <f t="shared" ca="1" si="91"/>
        <v>2</v>
      </c>
      <c r="W250" t="s">
        <v>230</v>
      </c>
      <c r="X250" t="str">
        <f t="shared" ca="1" si="65"/>
        <v>\\(\\quad 2　×　(　4　－　3)　=　 \\)</v>
      </c>
      <c r="Y250" t="str">
        <f t="shared" ca="1" si="66"/>
        <v>\\(\\quad 2 \\)</v>
      </c>
    </row>
    <row r="251" spans="1:25" x14ac:dyDescent="0.55000000000000004">
      <c r="A251" s="51" t="s">
        <v>60</v>
      </c>
      <c r="B251" s="51"/>
      <c r="C251" s="50" t="s">
        <v>210</v>
      </c>
      <c r="D251" s="50" t="str">
        <f t="shared" ca="1" si="84"/>
        <v>\\(\\quad 3　×　(　1　－　1)　=　 \\)</v>
      </c>
      <c r="E251" s="50" t="str">
        <f t="shared" ca="1" si="85"/>
        <v>\\(\\quad 0 \\)</v>
      </c>
      <c r="F251" s="50" t="s">
        <v>62</v>
      </c>
      <c r="G251" s="50"/>
      <c r="H251" s="50"/>
      <c r="I251" s="89" t="str">
        <f t="shared" ca="1" si="86"/>
        <v>INSERT INTO math(tangen,question,answer,editor,date,count) VALUES('m2700','\\(\\quad 3　×　(　1　－　1)　=　 \\)','\\(\\quad 0 \\)','harazono',NOW(),0);</v>
      </c>
      <c r="J251" s="78" t="s">
        <v>229</v>
      </c>
      <c r="L251" s="1">
        <f t="shared" ca="1" si="82"/>
        <v>3</v>
      </c>
      <c r="M251" t="s">
        <v>244</v>
      </c>
      <c r="N251" s="1">
        <f t="shared" ca="1" si="89"/>
        <v>1</v>
      </c>
      <c r="O251" t="s">
        <v>236</v>
      </c>
      <c r="P251" s="1">
        <f t="shared" ca="1" si="90"/>
        <v>1</v>
      </c>
      <c r="Q251" t="s">
        <v>14</v>
      </c>
      <c r="R251" s="1"/>
      <c r="S251" t="s">
        <v>233</v>
      </c>
      <c r="T251" t="s">
        <v>230</v>
      </c>
      <c r="U251" t="s">
        <v>229</v>
      </c>
      <c r="V251" s="1">
        <f t="shared" ca="1" si="91"/>
        <v>0</v>
      </c>
      <c r="W251" t="s">
        <v>230</v>
      </c>
      <c r="X251" t="str">
        <f t="shared" ca="1" si="65"/>
        <v>\\(\\quad 3　×　(　1　－　1)　=　 \\)</v>
      </c>
      <c r="Y251" t="str">
        <f t="shared" ca="1" si="66"/>
        <v>\\(\\quad 0 \\)</v>
      </c>
    </row>
    <row r="252" spans="1:25" x14ac:dyDescent="0.55000000000000004">
      <c r="A252" s="51" t="s">
        <v>60</v>
      </c>
      <c r="B252" s="51"/>
      <c r="C252" s="50" t="s">
        <v>210</v>
      </c>
      <c r="D252" s="50" t="str">
        <f t="shared" ca="1" si="84"/>
        <v>\\(\\quad 8　×　(　8　－　3)　=　 \\)</v>
      </c>
      <c r="E252" s="50" t="str">
        <f t="shared" ca="1" si="85"/>
        <v>\\(\\quad 40 \\)</v>
      </c>
      <c r="F252" s="50" t="s">
        <v>62</v>
      </c>
      <c r="G252" s="50"/>
      <c r="H252" s="50"/>
      <c r="I252" s="89" t="str">
        <f t="shared" ca="1" si="86"/>
        <v>INSERT INTO math(tangen,question,answer,editor,date,count) VALUES('m2700','\\(\\quad 8　×　(　8　－　3)　=　 \\)','\\(\\quad 40 \\)','harazono',NOW(),0);</v>
      </c>
      <c r="J252" s="78" t="s">
        <v>229</v>
      </c>
      <c r="L252" s="1">
        <f t="shared" ca="1" si="82"/>
        <v>8</v>
      </c>
      <c r="M252" t="s">
        <v>244</v>
      </c>
      <c r="N252" s="1">
        <f t="shared" ca="1" si="89"/>
        <v>8</v>
      </c>
      <c r="O252" t="s">
        <v>236</v>
      </c>
      <c r="P252" s="1">
        <f t="shared" ca="1" si="90"/>
        <v>3</v>
      </c>
      <c r="Q252" t="s">
        <v>14</v>
      </c>
      <c r="R252" s="1"/>
      <c r="S252" t="s">
        <v>233</v>
      </c>
      <c r="T252" t="s">
        <v>230</v>
      </c>
      <c r="U252" t="s">
        <v>229</v>
      </c>
      <c r="V252" s="1">
        <f t="shared" ca="1" si="91"/>
        <v>40</v>
      </c>
      <c r="W252" t="s">
        <v>230</v>
      </c>
      <c r="X252" t="str">
        <f t="shared" ca="1" si="65"/>
        <v>\\(\\quad 8　×　(　8　－　3)　=　 \\)</v>
      </c>
      <c r="Y252" t="str">
        <f t="shared" ca="1" si="66"/>
        <v>\\(\\quad 40 \\)</v>
      </c>
    </row>
    <row r="253" spans="1:25" x14ac:dyDescent="0.55000000000000004">
      <c r="A253" s="51" t="s">
        <v>60</v>
      </c>
      <c r="B253" s="51"/>
      <c r="C253" s="50" t="s">
        <v>210</v>
      </c>
      <c r="D253" s="50" t="str">
        <f t="shared" ca="1" si="84"/>
        <v>\\(\\quad 9　×　(　10　－　4)　=　 \\)</v>
      </c>
      <c r="E253" s="50" t="str">
        <f t="shared" ca="1" si="85"/>
        <v>\\(\\quad 54 \\)</v>
      </c>
      <c r="F253" s="50" t="s">
        <v>62</v>
      </c>
      <c r="G253" s="50"/>
      <c r="H253" s="50"/>
      <c r="I253" s="89" t="str">
        <f t="shared" ca="1" si="86"/>
        <v>INSERT INTO math(tangen,question,answer,editor,date,count) VALUES('m2700','\\(\\quad 9　×　(　10　－　4)　=　 \\)','\\(\\quad 54 \\)','harazono',NOW(),0);</v>
      </c>
      <c r="J253" s="78" t="s">
        <v>229</v>
      </c>
      <c r="L253" s="1">
        <f t="shared" ca="1" si="82"/>
        <v>9</v>
      </c>
      <c r="M253" t="s">
        <v>244</v>
      </c>
      <c r="N253" s="1">
        <f t="shared" ca="1" si="89"/>
        <v>10</v>
      </c>
      <c r="O253" t="s">
        <v>236</v>
      </c>
      <c r="P253" s="1">
        <f t="shared" ca="1" si="90"/>
        <v>4</v>
      </c>
      <c r="Q253" t="s">
        <v>14</v>
      </c>
      <c r="R253" s="1"/>
      <c r="S253" t="s">
        <v>233</v>
      </c>
      <c r="T253" t="s">
        <v>230</v>
      </c>
      <c r="U253" t="s">
        <v>229</v>
      </c>
      <c r="V253" s="1">
        <f t="shared" ca="1" si="91"/>
        <v>54</v>
      </c>
      <c r="W253" t="s">
        <v>230</v>
      </c>
      <c r="X253" t="str">
        <f t="shared" ca="1" si="65"/>
        <v>\\(\\quad 9　×　(　10　－　4)　=　 \\)</v>
      </c>
      <c r="Y253" t="str">
        <f t="shared" ca="1" si="66"/>
        <v>\\(\\quad 54 \\)</v>
      </c>
    </row>
    <row r="254" spans="1:25" x14ac:dyDescent="0.55000000000000004">
      <c r="A254" s="51" t="s">
        <v>60</v>
      </c>
      <c r="B254" s="51"/>
      <c r="C254" s="50" t="s">
        <v>210</v>
      </c>
      <c r="D254" s="50" t="str">
        <f t="shared" ca="1" si="84"/>
        <v>\\(\\quad 9　×　(　10　－　3)　=　 \\)</v>
      </c>
      <c r="E254" s="50" t="str">
        <f t="shared" ca="1" si="85"/>
        <v>\\(\\quad 63 \\)</v>
      </c>
      <c r="F254" s="50" t="s">
        <v>62</v>
      </c>
      <c r="G254" s="50"/>
      <c r="H254" s="50"/>
      <c r="I254" s="89" t="str">
        <f t="shared" ca="1" si="86"/>
        <v>INSERT INTO math(tangen,question,answer,editor,date,count) VALUES('m2700','\\(\\quad 9　×　(　10　－　3)　=　 \\)','\\(\\quad 63 \\)','harazono',NOW(),0);</v>
      </c>
      <c r="J254" s="78" t="s">
        <v>229</v>
      </c>
      <c r="L254" s="1">
        <f t="shared" ca="1" si="82"/>
        <v>9</v>
      </c>
      <c r="M254" t="s">
        <v>244</v>
      </c>
      <c r="N254" s="1">
        <f t="shared" ca="1" si="89"/>
        <v>10</v>
      </c>
      <c r="O254" t="s">
        <v>236</v>
      </c>
      <c r="P254" s="1">
        <f t="shared" ca="1" si="90"/>
        <v>3</v>
      </c>
      <c r="Q254" t="s">
        <v>14</v>
      </c>
      <c r="R254" s="1"/>
      <c r="S254" t="s">
        <v>233</v>
      </c>
      <c r="T254" t="s">
        <v>230</v>
      </c>
      <c r="U254" t="s">
        <v>229</v>
      </c>
      <c r="V254" s="1">
        <f t="shared" ca="1" si="91"/>
        <v>63</v>
      </c>
      <c r="W254" t="s">
        <v>230</v>
      </c>
      <c r="X254" t="str">
        <f t="shared" ca="1" si="65"/>
        <v>\\(\\quad 9　×　(　10　－　3)　=　 \\)</v>
      </c>
      <c r="Y254" t="str">
        <f t="shared" ca="1" si="66"/>
        <v>\\(\\quad 63 \\)</v>
      </c>
    </row>
    <row r="255" spans="1:25" x14ac:dyDescent="0.55000000000000004">
      <c r="A255" s="51" t="s">
        <v>60</v>
      </c>
      <c r="B255" s="51"/>
      <c r="C255" s="50" t="s">
        <v>210</v>
      </c>
      <c r="D255" s="50" t="str">
        <f t="shared" ca="1" si="84"/>
        <v>\\(\\quad 6　×　(　8　－　2)　=　 \\)</v>
      </c>
      <c r="E255" s="50" t="str">
        <f t="shared" ca="1" si="85"/>
        <v>\\(\\quad 36 \\)</v>
      </c>
      <c r="F255" s="50" t="s">
        <v>62</v>
      </c>
      <c r="G255" s="50"/>
      <c r="H255" s="50"/>
      <c r="I255" s="89" t="str">
        <f t="shared" ca="1" si="86"/>
        <v>INSERT INTO math(tangen,question,answer,editor,date,count) VALUES('m2700','\\(\\quad 6　×　(　8　－　2)　=　 \\)','\\(\\quad 36 \\)','harazono',NOW(),0);</v>
      </c>
      <c r="J255" s="78" t="s">
        <v>229</v>
      </c>
      <c r="L255" s="1">
        <f t="shared" ca="1" si="82"/>
        <v>6</v>
      </c>
      <c r="M255" t="s">
        <v>244</v>
      </c>
      <c r="N255" s="1">
        <f t="shared" ref="N255:N271" ca="1" si="92">RANDBETWEEN(1,10)</f>
        <v>8</v>
      </c>
      <c r="O255" t="s">
        <v>236</v>
      </c>
      <c r="P255" s="1">
        <f t="shared" ca="1" si="90"/>
        <v>2</v>
      </c>
      <c r="Q255" t="s">
        <v>14</v>
      </c>
      <c r="R255" s="1"/>
      <c r="S255" t="s">
        <v>233</v>
      </c>
      <c r="T255" t="s">
        <v>230</v>
      </c>
      <c r="U255" t="s">
        <v>229</v>
      </c>
      <c r="V255" s="1">
        <f t="shared" ca="1" si="91"/>
        <v>36</v>
      </c>
      <c r="W255" t="s">
        <v>230</v>
      </c>
      <c r="X255" t="str">
        <f t="shared" ca="1" si="65"/>
        <v>\\(\\quad 6　×　(　8　－　2)　=　 \\)</v>
      </c>
      <c r="Y255" t="str">
        <f t="shared" ca="1" si="66"/>
        <v>\\(\\quad 36 \\)</v>
      </c>
    </row>
    <row r="256" spans="1:25" x14ac:dyDescent="0.55000000000000004">
      <c r="A256" s="51" t="s">
        <v>60</v>
      </c>
      <c r="B256" s="51"/>
      <c r="C256" s="50" t="s">
        <v>210</v>
      </c>
      <c r="D256" s="50" t="str">
        <f t="shared" ca="1" si="84"/>
        <v>\\(\\quad 6　×　(　10　－　1)　=　 \\)</v>
      </c>
      <c r="E256" s="50" t="str">
        <f t="shared" ca="1" si="85"/>
        <v>\\(\\quad 54 \\)</v>
      </c>
      <c r="F256" s="50" t="s">
        <v>62</v>
      </c>
      <c r="G256" s="50"/>
      <c r="H256" s="50"/>
      <c r="I256" s="89" t="str">
        <f t="shared" ca="1" si="86"/>
        <v>INSERT INTO math(tangen,question,answer,editor,date,count) VALUES('m2700','\\(\\quad 6　×　(　10　－　1)　=　 \\)','\\(\\quad 54 \\)','harazono',NOW(),0);</v>
      </c>
      <c r="J256" s="78" t="s">
        <v>229</v>
      </c>
      <c r="L256" s="1">
        <f t="shared" ca="1" si="82"/>
        <v>6</v>
      </c>
      <c r="M256" t="s">
        <v>244</v>
      </c>
      <c r="N256" s="1">
        <f t="shared" ca="1" si="92"/>
        <v>10</v>
      </c>
      <c r="O256" t="s">
        <v>236</v>
      </c>
      <c r="P256" s="1">
        <f t="shared" ca="1" si="90"/>
        <v>1</v>
      </c>
      <c r="Q256" t="s">
        <v>14</v>
      </c>
      <c r="R256" s="1"/>
      <c r="S256" t="s">
        <v>233</v>
      </c>
      <c r="T256" t="s">
        <v>230</v>
      </c>
      <c r="U256" t="s">
        <v>229</v>
      </c>
      <c r="V256" s="1">
        <f t="shared" ca="1" si="91"/>
        <v>54</v>
      </c>
      <c r="W256" t="s">
        <v>230</v>
      </c>
      <c r="X256" t="str">
        <f t="shared" ca="1" si="65"/>
        <v>\\(\\quad 6　×　(　10　－　1)　=　 \\)</v>
      </c>
      <c r="Y256" t="str">
        <f t="shared" ca="1" si="66"/>
        <v>\\(\\quad 54 \\)</v>
      </c>
    </row>
    <row r="257" spans="1:25" x14ac:dyDescent="0.55000000000000004">
      <c r="A257" s="51" t="s">
        <v>60</v>
      </c>
      <c r="B257" s="51"/>
      <c r="C257" s="50" t="s">
        <v>210</v>
      </c>
      <c r="D257" s="50" t="str">
        <f t="shared" ca="1" si="84"/>
        <v>\\(\\quad 8　×　(　7　－　7)　=　 \\)</v>
      </c>
      <c r="E257" s="50" t="str">
        <f t="shared" ca="1" si="85"/>
        <v>\\(\\quad 0 \\)</v>
      </c>
      <c r="F257" s="50" t="s">
        <v>62</v>
      </c>
      <c r="G257" s="50"/>
      <c r="H257" s="50"/>
      <c r="I257" s="89" t="str">
        <f t="shared" ca="1" si="86"/>
        <v>INSERT INTO math(tangen,question,answer,editor,date,count) VALUES('m2700','\\(\\quad 8　×　(　7　－　7)　=　 \\)','\\(\\quad 0 \\)','harazono',NOW(),0);</v>
      </c>
      <c r="J257" s="78" t="s">
        <v>229</v>
      </c>
      <c r="L257" s="1">
        <f t="shared" ca="1" si="82"/>
        <v>8</v>
      </c>
      <c r="M257" t="s">
        <v>244</v>
      </c>
      <c r="N257" s="1">
        <f t="shared" ca="1" si="92"/>
        <v>7</v>
      </c>
      <c r="O257" t="s">
        <v>236</v>
      </c>
      <c r="P257" s="1">
        <f t="shared" ca="1" si="90"/>
        <v>7</v>
      </c>
      <c r="Q257" t="s">
        <v>14</v>
      </c>
      <c r="R257" s="1"/>
      <c r="S257" t="s">
        <v>233</v>
      </c>
      <c r="T257" t="s">
        <v>230</v>
      </c>
      <c r="U257" t="s">
        <v>229</v>
      </c>
      <c r="V257" s="1">
        <f t="shared" ca="1" si="91"/>
        <v>0</v>
      </c>
      <c r="W257" t="s">
        <v>230</v>
      </c>
      <c r="X257" t="str">
        <f t="shared" ca="1" si="65"/>
        <v>\\(\\quad 8　×　(　7　－　7)　=　 \\)</v>
      </c>
      <c r="Y257" t="str">
        <f t="shared" ca="1" si="66"/>
        <v>\\(\\quad 0 \\)</v>
      </c>
    </row>
    <row r="258" spans="1:25" x14ac:dyDescent="0.55000000000000004">
      <c r="A258" s="51" t="s">
        <v>60</v>
      </c>
      <c r="B258" s="51"/>
      <c r="C258" s="50" t="s">
        <v>210</v>
      </c>
      <c r="D258" s="50" t="str">
        <f t="shared" ca="1" si="84"/>
        <v>\\(\\quad 10　×　(　5　－　5)　=　 \\)</v>
      </c>
      <c r="E258" s="50" t="str">
        <f t="shared" ca="1" si="85"/>
        <v>\\(\\quad 0 \\)</v>
      </c>
      <c r="F258" s="50" t="s">
        <v>62</v>
      </c>
      <c r="G258" s="50"/>
      <c r="H258" s="50"/>
      <c r="I258" s="89" t="str">
        <f t="shared" ca="1" si="86"/>
        <v>INSERT INTO math(tangen,question,answer,editor,date,count) VALUES('m2700','\\(\\quad 10　×　(　5　－　5)　=　 \\)','\\(\\quad 0 \\)','harazono',NOW(),0);</v>
      </c>
      <c r="J258" s="78" t="s">
        <v>229</v>
      </c>
      <c r="L258" s="1">
        <f t="shared" ca="1" si="82"/>
        <v>10</v>
      </c>
      <c r="M258" t="s">
        <v>244</v>
      </c>
      <c r="N258" s="1">
        <f t="shared" ca="1" si="92"/>
        <v>5</v>
      </c>
      <c r="O258" t="s">
        <v>236</v>
      </c>
      <c r="P258" s="1">
        <f t="shared" ca="1" si="90"/>
        <v>5</v>
      </c>
      <c r="Q258" t="s">
        <v>14</v>
      </c>
      <c r="R258" s="1"/>
      <c r="S258" t="s">
        <v>233</v>
      </c>
      <c r="T258" t="s">
        <v>230</v>
      </c>
      <c r="U258" t="s">
        <v>229</v>
      </c>
      <c r="V258" s="1">
        <f t="shared" ca="1" si="91"/>
        <v>0</v>
      </c>
      <c r="W258" t="s">
        <v>230</v>
      </c>
      <c r="X258" t="str">
        <f t="shared" ca="1" si="65"/>
        <v>\\(\\quad 10　×　(　5　－　5)　=　 \\)</v>
      </c>
      <c r="Y258" t="str">
        <f t="shared" ca="1" si="66"/>
        <v>\\(\\quad 0 \\)</v>
      </c>
    </row>
    <row r="259" spans="1:25" x14ac:dyDescent="0.55000000000000004">
      <c r="A259" s="51" t="s">
        <v>60</v>
      </c>
      <c r="B259" s="51"/>
      <c r="C259" s="50" t="s">
        <v>210</v>
      </c>
      <c r="D259" s="50" t="str">
        <f t="shared" ca="1" si="84"/>
        <v>\\(\\quad 1　×　(　7　－　1)　=　 \\)</v>
      </c>
      <c r="E259" s="50" t="str">
        <f t="shared" ca="1" si="85"/>
        <v>\\(\\quad 6 \\)</v>
      </c>
      <c r="F259" s="50" t="s">
        <v>62</v>
      </c>
      <c r="G259" s="50"/>
      <c r="H259" s="50"/>
      <c r="I259" s="89" t="str">
        <f t="shared" ca="1" si="86"/>
        <v>INSERT INTO math(tangen,question,answer,editor,date,count) VALUES('m2700','\\(\\quad 1　×　(　7　－　1)　=　 \\)','\\(\\quad 6 \\)','harazono',NOW(),0);</v>
      </c>
      <c r="J259" s="78" t="s">
        <v>229</v>
      </c>
      <c r="L259" s="1">
        <f t="shared" ca="1" si="82"/>
        <v>1</v>
      </c>
      <c r="M259" t="s">
        <v>244</v>
      </c>
      <c r="N259" s="1">
        <f t="shared" ca="1" si="92"/>
        <v>7</v>
      </c>
      <c r="O259" t="s">
        <v>236</v>
      </c>
      <c r="P259" s="1">
        <f t="shared" ca="1" si="90"/>
        <v>1</v>
      </c>
      <c r="Q259" t="s">
        <v>14</v>
      </c>
      <c r="R259" s="1"/>
      <c r="S259" t="s">
        <v>233</v>
      </c>
      <c r="T259" t="s">
        <v>230</v>
      </c>
      <c r="U259" t="s">
        <v>229</v>
      </c>
      <c r="V259" s="1">
        <f t="shared" ca="1" si="91"/>
        <v>6</v>
      </c>
      <c r="W259" t="s">
        <v>230</v>
      </c>
      <c r="X259" t="str">
        <f t="shared" ref="X259:X322" ca="1" si="93">J259&amp;K259&amp;L259&amp;M259&amp;N259&amp;O259&amp;P259&amp;Q259&amp;R259&amp;S259&amp;T259</f>
        <v>\\(\\quad 1　×　(　7　－　1)　=　 \\)</v>
      </c>
      <c r="Y259" t="str">
        <f t="shared" ref="Y259:Y322" ca="1" si="94">U259&amp;V259&amp;W259</f>
        <v>\\(\\quad 6 \\)</v>
      </c>
    </row>
    <row r="260" spans="1:25" x14ac:dyDescent="0.55000000000000004">
      <c r="A260" s="51" t="s">
        <v>60</v>
      </c>
      <c r="B260" s="51"/>
      <c r="C260" s="50" t="s">
        <v>210</v>
      </c>
      <c r="D260" s="50" t="str">
        <f t="shared" ca="1" si="84"/>
        <v>\\(\\quad 2　×　(　2　－　1)　=　 \\)</v>
      </c>
      <c r="E260" s="50" t="str">
        <f t="shared" ca="1" si="85"/>
        <v>\\(\\quad 2 \\)</v>
      </c>
      <c r="F260" s="50" t="s">
        <v>62</v>
      </c>
      <c r="G260" s="50"/>
      <c r="H260" s="50"/>
      <c r="I260" s="89" t="str">
        <f t="shared" ca="1" si="86"/>
        <v>INSERT INTO math(tangen,question,answer,editor,date,count) VALUES('m2700','\\(\\quad 2　×　(　2　－　1)　=　 \\)','\\(\\quad 2 \\)','harazono',NOW(),0);</v>
      </c>
      <c r="J260" s="78" t="s">
        <v>229</v>
      </c>
      <c r="L260" s="1">
        <f t="shared" ca="1" si="82"/>
        <v>2</v>
      </c>
      <c r="M260" t="s">
        <v>244</v>
      </c>
      <c r="N260" s="1">
        <f t="shared" ca="1" si="92"/>
        <v>2</v>
      </c>
      <c r="O260" t="s">
        <v>236</v>
      </c>
      <c r="P260" s="1">
        <f t="shared" ca="1" si="90"/>
        <v>1</v>
      </c>
      <c r="Q260" t="s">
        <v>14</v>
      </c>
      <c r="R260" s="1"/>
      <c r="S260" t="s">
        <v>233</v>
      </c>
      <c r="T260" t="s">
        <v>230</v>
      </c>
      <c r="U260" t="s">
        <v>229</v>
      </c>
      <c r="V260" s="1">
        <f t="shared" ca="1" si="91"/>
        <v>2</v>
      </c>
      <c r="W260" t="s">
        <v>230</v>
      </c>
      <c r="X260" t="str">
        <f t="shared" ca="1" si="93"/>
        <v>\\(\\quad 2　×　(　2　－　1)　=　 \\)</v>
      </c>
      <c r="Y260" t="str">
        <f t="shared" ca="1" si="94"/>
        <v>\\(\\quad 2 \\)</v>
      </c>
    </row>
    <row r="261" spans="1:25" x14ac:dyDescent="0.55000000000000004">
      <c r="A261" s="51" t="s">
        <v>60</v>
      </c>
      <c r="B261" s="51"/>
      <c r="C261" s="50" t="s">
        <v>210</v>
      </c>
      <c r="D261" s="50" t="str">
        <f t="shared" ca="1" si="84"/>
        <v>\\(\\quad 2　×　(　10　－　6)　=　 \\)</v>
      </c>
      <c r="E261" s="50" t="str">
        <f t="shared" ca="1" si="85"/>
        <v>\\(\\quad 8 \\)</v>
      </c>
      <c r="F261" s="50" t="s">
        <v>62</v>
      </c>
      <c r="G261" s="50"/>
      <c r="H261" s="50"/>
      <c r="I261" s="89" t="str">
        <f t="shared" ca="1" si="86"/>
        <v>INSERT INTO math(tangen,question,answer,editor,date,count) VALUES('m2700','\\(\\quad 2　×　(　10　－　6)　=　 \\)','\\(\\quad 8 \\)','harazono',NOW(),0);</v>
      </c>
      <c r="J261" s="78" t="s">
        <v>229</v>
      </c>
      <c r="L261" s="1">
        <f t="shared" ca="1" si="82"/>
        <v>2</v>
      </c>
      <c r="M261" t="s">
        <v>244</v>
      </c>
      <c r="N261" s="1">
        <f t="shared" ca="1" si="92"/>
        <v>10</v>
      </c>
      <c r="O261" t="s">
        <v>236</v>
      </c>
      <c r="P261" s="1">
        <f t="shared" ca="1" si="90"/>
        <v>6</v>
      </c>
      <c r="Q261" t="s">
        <v>14</v>
      </c>
      <c r="R261" s="1"/>
      <c r="S261" t="s">
        <v>233</v>
      </c>
      <c r="T261" t="s">
        <v>230</v>
      </c>
      <c r="U261" t="s">
        <v>229</v>
      </c>
      <c r="V261" s="1">
        <f ca="1">L261*(N261-P261)</f>
        <v>8</v>
      </c>
      <c r="W261" t="s">
        <v>230</v>
      </c>
      <c r="X261" t="str">
        <f t="shared" ca="1" si="93"/>
        <v>\\(\\quad 2　×　(　10　－　6)　=　 \\)</v>
      </c>
      <c r="Y261" t="str">
        <f t="shared" ca="1" si="94"/>
        <v>\\(\\quad 8 \\)</v>
      </c>
    </row>
    <row r="262" spans="1:25" x14ac:dyDescent="0.55000000000000004">
      <c r="A262" s="51" t="s">
        <v>60</v>
      </c>
      <c r="B262" s="51"/>
      <c r="C262" s="50" t="s">
        <v>210</v>
      </c>
      <c r="D262" s="50" t="str">
        <f t="shared" ca="1" si="84"/>
        <v>\\(\\quad 5　×　(　7　－　2)　=　 \\)</v>
      </c>
      <c r="E262" s="50" t="str">
        <f t="shared" ca="1" si="85"/>
        <v>\\(\\quad 25 \\)</v>
      </c>
      <c r="F262" s="50" t="s">
        <v>62</v>
      </c>
      <c r="G262" s="50"/>
      <c r="H262" s="50"/>
      <c r="I262" s="89" t="str">
        <f t="shared" ca="1" si="86"/>
        <v>INSERT INTO math(tangen,question,answer,editor,date,count) VALUES('m2700','\\(\\quad 5　×　(　7　－　2)　=　 \\)','\\(\\quad 25 \\)','harazono',NOW(),0);</v>
      </c>
      <c r="J262" s="78" t="s">
        <v>229</v>
      </c>
      <c r="L262" s="1">
        <f t="shared" ca="1" si="82"/>
        <v>5</v>
      </c>
      <c r="M262" t="s">
        <v>244</v>
      </c>
      <c r="N262" s="1">
        <f t="shared" ca="1" si="92"/>
        <v>7</v>
      </c>
      <c r="O262" t="s">
        <v>236</v>
      </c>
      <c r="P262" s="1">
        <f t="shared" ca="1" si="90"/>
        <v>2</v>
      </c>
      <c r="Q262" t="s">
        <v>14</v>
      </c>
      <c r="R262" s="1"/>
      <c r="S262" t="s">
        <v>233</v>
      </c>
      <c r="T262" t="s">
        <v>230</v>
      </c>
      <c r="U262" t="s">
        <v>229</v>
      </c>
      <c r="V262" s="1">
        <f t="shared" ca="1" si="91"/>
        <v>25</v>
      </c>
      <c r="W262" t="s">
        <v>230</v>
      </c>
      <c r="X262" t="str">
        <f t="shared" ca="1" si="93"/>
        <v>\\(\\quad 5　×　(　7　－　2)　=　 \\)</v>
      </c>
      <c r="Y262" t="str">
        <f t="shared" ca="1" si="94"/>
        <v>\\(\\quad 25 \\)</v>
      </c>
    </row>
    <row r="263" spans="1:25" x14ac:dyDescent="0.55000000000000004">
      <c r="A263" s="51" t="s">
        <v>60</v>
      </c>
      <c r="B263" s="51"/>
      <c r="C263" s="50" t="s">
        <v>210</v>
      </c>
      <c r="D263" s="50" t="str">
        <f t="shared" ca="1" si="84"/>
        <v>\\(\\quad (3　+　9)　×　10　=　 \\)</v>
      </c>
      <c r="E263" s="50" t="str">
        <f t="shared" ca="1" si="85"/>
        <v>\\(\\quad 120 \\)</v>
      </c>
      <c r="F263" s="50" t="s">
        <v>62</v>
      </c>
      <c r="G263" s="50"/>
      <c r="H263" s="50"/>
      <c r="I263" s="89" t="str">
        <f t="shared" ca="1" si="86"/>
        <v>INSERT INTO math(tangen,question,answer,editor,date,count) VALUES('m2700','\\(\\quad (3　+　9)　×　10　=　 \\)','\\(\\quad 120 \\)','harazono',NOW(),0);</v>
      </c>
      <c r="J263" s="78" t="s">
        <v>229</v>
      </c>
      <c r="K263" t="s">
        <v>15</v>
      </c>
      <c r="L263" s="1">
        <f t="shared" ca="1" si="82"/>
        <v>3</v>
      </c>
      <c r="M263" t="s">
        <v>231</v>
      </c>
      <c r="N263" s="1">
        <f t="shared" ca="1" si="92"/>
        <v>9</v>
      </c>
      <c r="O263" t="s">
        <v>245</v>
      </c>
      <c r="P263" s="1">
        <f ca="1">RANDBETWEEN(1,10)</f>
        <v>10</v>
      </c>
      <c r="S263" t="s">
        <v>233</v>
      </c>
      <c r="T263" t="s">
        <v>230</v>
      </c>
      <c r="U263" t="s">
        <v>229</v>
      </c>
      <c r="V263" s="1">
        <f ca="1">(L263+N263)*P263</f>
        <v>120</v>
      </c>
      <c r="W263" t="s">
        <v>230</v>
      </c>
      <c r="X263" t="str">
        <f t="shared" ca="1" si="93"/>
        <v>\\(\\quad (3　+　9)　×　10　=　 \\)</v>
      </c>
      <c r="Y263" t="str">
        <f t="shared" ca="1" si="94"/>
        <v>\\(\\quad 120 \\)</v>
      </c>
    </row>
    <row r="264" spans="1:25" x14ac:dyDescent="0.55000000000000004">
      <c r="A264" s="51" t="s">
        <v>60</v>
      </c>
      <c r="B264" s="51"/>
      <c r="C264" s="50" t="s">
        <v>210</v>
      </c>
      <c r="D264" s="50" t="str">
        <f t="shared" ca="1" si="84"/>
        <v>\\(\\quad (2　+　9)　×　8　=　 \\)</v>
      </c>
      <c r="E264" s="50" t="str">
        <f t="shared" ca="1" si="85"/>
        <v>\\(\\quad 88 \\)</v>
      </c>
      <c r="F264" s="50" t="s">
        <v>62</v>
      </c>
      <c r="G264" s="50"/>
      <c r="H264" s="50"/>
      <c r="I264" s="89" t="str">
        <f t="shared" ca="1" si="86"/>
        <v>INSERT INTO math(tangen,question,answer,editor,date,count) VALUES('m2700','\\(\\quad (2　+　9)　×　8　=　 \\)','\\(\\quad 88 \\)','harazono',NOW(),0);</v>
      </c>
      <c r="J264" s="78" t="s">
        <v>229</v>
      </c>
      <c r="K264" t="s">
        <v>15</v>
      </c>
      <c r="L264" s="1">
        <f t="shared" ca="1" si="82"/>
        <v>2</v>
      </c>
      <c r="M264" t="s">
        <v>231</v>
      </c>
      <c r="N264" s="1">
        <f t="shared" ca="1" si="92"/>
        <v>9</v>
      </c>
      <c r="O264" t="s">
        <v>245</v>
      </c>
      <c r="P264" s="1">
        <f t="shared" ref="P264:P328" ca="1" si="95">RANDBETWEEN(1,10)</f>
        <v>8</v>
      </c>
      <c r="S264" t="s">
        <v>233</v>
      </c>
      <c r="T264" t="s">
        <v>230</v>
      </c>
      <c r="U264" t="s">
        <v>229</v>
      </c>
      <c r="V264" s="1">
        <f t="shared" ref="V264:V282" ca="1" si="96">(L264+N264)*P264</f>
        <v>88</v>
      </c>
      <c r="W264" t="s">
        <v>230</v>
      </c>
      <c r="X264" t="str">
        <f t="shared" ca="1" si="93"/>
        <v>\\(\\quad (2　+　9)　×　8　=　 \\)</v>
      </c>
      <c r="Y264" t="str">
        <f t="shared" ca="1" si="94"/>
        <v>\\(\\quad 88 \\)</v>
      </c>
    </row>
    <row r="265" spans="1:25" x14ac:dyDescent="0.55000000000000004">
      <c r="A265" s="51" t="s">
        <v>60</v>
      </c>
      <c r="B265" s="51"/>
      <c r="C265" s="50" t="s">
        <v>210</v>
      </c>
      <c r="D265" s="50" t="str">
        <f t="shared" ca="1" si="84"/>
        <v>\\(\\quad (6　+　6)　×　7　=　 \\)</v>
      </c>
      <c r="E265" s="50" t="str">
        <f t="shared" ca="1" si="85"/>
        <v>\\(\\quad 84 \\)</v>
      </c>
      <c r="F265" s="50" t="s">
        <v>62</v>
      </c>
      <c r="G265" s="50"/>
      <c r="H265" s="50"/>
      <c r="I265" s="89" t="str">
        <f t="shared" ca="1" si="86"/>
        <v>INSERT INTO math(tangen,question,answer,editor,date,count) VALUES('m2700','\\(\\quad (6　+　6)　×　7　=　 \\)','\\(\\quad 84 \\)','harazono',NOW(),0);</v>
      </c>
      <c r="J265" s="78" t="s">
        <v>229</v>
      </c>
      <c r="K265" t="s">
        <v>15</v>
      </c>
      <c r="L265" s="1">
        <f t="shared" ca="1" si="82"/>
        <v>6</v>
      </c>
      <c r="M265" t="s">
        <v>231</v>
      </c>
      <c r="N265" s="1">
        <f t="shared" ca="1" si="92"/>
        <v>6</v>
      </c>
      <c r="O265" t="s">
        <v>245</v>
      </c>
      <c r="P265" s="1">
        <f t="shared" ca="1" si="95"/>
        <v>7</v>
      </c>
      <c r="S265" t="s">
        <v>233</v>
      </c>
      <c r="T265" t="s">
        <v>230</v>
      </c>
      <c r="U265" t="s">
        <v>229</v>
      </c>
      <c r="V265" s="1">
        <f t="shared" ca="1" si="96"/>
        <v>84</v>
      </c>
      <c r="W265" t="s">
        <v>230</v>
      </c>
      <c r="X265" t="str">
        <f t="shared" ca="1" si="93"/>
        <v>\\(\\quad (6　+　6)　×　7　=　 \\)</v>
      </c>
      <c r="Y265" t="str">
        <f t="shared" ca="1" si="94"/>
        <v>\\(\\quad 84 \\)</v>
      </c>
    </row>
    <row r="266" spans="1:25" x14ac:dyDescent="0.55000000000000004">
      <c r="A266" s="51" t="s">
        <v>60</v>
      </c>
      <c r="B266" s="51"/>
      <c r="C266" s="50" t="s">
        <v>210</v>
      </c>
      <c r="D266" s="50" t="str">
        <f t="shared" ca="1" si="84"/>
        <v>\\(\\quad (7　+　9)　×　3　=　 \\)</v>
      </c>
      <c r="E266" s="50" t="str">
        <f t="shared" ca="1" si="85"/>
        <v>\\(\\quad 48 \\)</v>
      </c>
      <c r="F266" s="50" t="s">
        <v>62</v>
      </c>
      <c r="G266" s="50"/>
      <c r="H266" s="50"/>
      <c r="I266" s="89" t="str">
        <f t="shared" ca="1" si="86"/>
        <v>INSERT INTO math(tangen,question,answer,editor,date,count) VALUES('m2700','\\(\\quad (7　+　9)　×　3　=　 \\)','\\(\\quad 48 \\)','harazono',NOW(),0);</v>
      </c>
      <c r="J266" s="78" t="s">
        <v>229</v>
      </c>
      <c r="K266" t="s">
        <v>15</v>
      </c>
      <c r="L266" s="1">
        <f t="shared" ca="1" si="82"/>
        <v>7</v>
      </c>
      <c r="M266" t="s">
        <v>231</v>
      </c>
      <c r="N266" s="1">
        <f t="shared" ca="1" si="92"/>
        <v>9</v>
      </c>
      <c r="O266" t="s">
        <v>245</v>
      </c>
      <c r="P266" s="1">
        <f t="shared" ca="1" si="95"/>
        <v>3</v>
      </c>
      <c r="S266" t="s">
        <v>233</v>
      </c>
      <c r="T266" t="s">
        <v>230</v>
      </c>
      <c r="U266" t="s">
        <v>229</v>
      </c>
      <c r="V266" s="1">
        <f t="shared" ca="1" si="96"/>
        <v>48</v>
      </c>
      <c r="W266" t="s">
        <v>230</v>
      </c>
      <c r="X266" t="str">
        <f t="shared" ca="1" si="93"/>
        <v>\\(\\quad (7　+　9)　×　3　=　 \\)</v>
      </c>
      <c r="Y266" t="str">
        <f t="shared" ca="1" si="94"/>
        <v>\\(\\quad 48 \\)</v>
      </c>
    </row>
    <row r="267" spans="1:25" x14ac:dyDescent="0.55000000000000004">
      <c r="A267" s="51" t="s">
        <v>60</v>
      </c>
      <c r="B267" s="51"/>
      <c r="C267" s="50" t="s">
        <v>210</v>
      </c>
      <c r="D267" s="50" t="str">
        <f t="shared" ca="1" si="84"/>
        <v>\\(\\quad (2　+　8)　×　4　=　 \\)</v>
      </c>
      <c r="E267" s="50" t="str">
        <f t="shared" ca="1" si="85"/>
        <v>\\(\\quad 40 \\)</v>
      </c>
      <c r="F267" s="50" t="s">
        <v>62</v>
      </c>
      <c r="G267" s="50"/>
      <c r="H267" s="50"/>
      <c r="I267" s="89" t="str">
        <f t="shared" ca="1" si="86"/>
        <v>INSERT INTO math(tangen,question,answer,editor,date,count) VALUES('m2700','\\(\\quad (2　+　8)　×　4　=　 \\)','\\(\\quad 40 \\)','harazono',NOW(),0);</v>
      </c>
      <c r="J267" s="78" t="s">
        <v>229</v>
      </c>
      <c r="K267" t="s">
        <v>15</v>
      </c>
      <c r="L267" s="1">
        <f t="shared" ca="1" si="82"/>
        <v>2</v>
      </c>
      <c r="M267" t="s">
        <v>231</v>
      </c>
      <c r="N267" s="1">
        <f t="shared" ca="1" si="92"/>
        <v>8</v>
      </c>
      <c r="O267" t="s">
        <v>245</v>
      </c>
      <c r="P267" s="1">
        <f t="shared" ca="1" si="95"/>
        <v>4</v>
      </c>
      <c r="S267" t="s">
        <v>233</v>
      </c>
      <c r="T267" t="s">
        <v>230</v>
      </c>
      <c r="U267" t="s">
        <v>229</v>
      </c>
      <c r="V267" s="1">
        <f t="shared" ca="1" si="96"/>
        <v>40</v>
      </c>
      <c r="W267" t="s">
        <v>230</v>
      </c>
      <c r="X267" t="str">
        <f t="shared" ca="1" si="93"/>
        <v>\\(\\quad (2　+　8)　×　4　=　 \\)</v>
      </c>
      <c r="Y267" t="str">
        <f t="shared" ca="1" si="94"/>
        <v>\\(\\quad 40 \\)</v>
      </c>
    </row>
    <row r="268" spans="1:25" x14ac:dyDescent="0.55000000000000004">
      <c r="A268" s="51" t="s">
        <v>60</v>
      </c>
      <c r="B268" s="51"/>
      <c r="C268" s="50" t="s">
        <v>210</v>
      </c>
      <c r="D268" s="50" t="str">
        <f t="shared" ca="1" si="84"/>
        <v>\\(\\quad (8　+　3)　×　3　=　 \\)</v>
      </c>
      <c r="E268" s="50" t="str">
        <f t="shared" ca="1" si="85"/>
        <v>\\(\\quad 33 \\)</v>
      </c>
      <c r="F268" s="50" t="s">
        <v>62</v>
      </c>
      <c r="G268" s="50"/>
      <c r="H268" s="50"/>
      <c r="I268" s="89" t="str">
        <f t="shared" ca="1" si="86"/>
        <v>INSERT INTO math(tangen,question,answer,editor,date,count) VALUES('m2700','\\(\\quad (8　+　3)　×　3　=　 \\)','\\(\\quad 33 \\)','harazono',NOW(),0);</v>
      </c>
      <c r="J268" s="78" t="s">
        <v>229</v>
      </c>
      <c r="K268" t="s">
        <v>15</v>
      </c>
      <c r="L268" s="1">
        <f t="shared" ca="1" si="82"/>
        <v>8</v>
      </c>
      <c r="M268" t="s">
        <v>231</v>
      </c>
      <c r="N268" s="1">
        <f t="shared" ca="1" si="92"/>
        <v>3</v>
      </c>
      <c r="O268" t="s">
        <v>245</v>
      </c>
      <c r="P268" s="1">
        <f t="shared" ca="1" si="95"/>
        <v>3</v>
      </c>
      <c r="S268" t="s">
        <v>233</v>
      </c>
      <c r="T268" t="s">
        <v>230</v>
      </c>
      <c r="U268" t="s">
        <v>229</v>
      </c>
      <c r="V268" s="1">
        <f t="shared" ca="1" si="96"/>
        <v>33</v>
      </c>
      <c r="W268" t="s">
        <v>230</v>
      </c>
      <c r="X268" t="str">
        <f t="shared" ca="1" si="93"/>
        <v>\\(\\quad (8　+　3)　×　3　=　 \\)</v>
      </c>
      <c r="Y268" t="str">
        <f t="shared" ca="1" si="94"/>
        <v>\\(\\quad 33 \\)</v>
      </c>
    </row>
    <row r="269" spans="1:25" x14ac:dyDescent="0.55000000000000004">
      <c r="A269" s="51" t="s">
        <v>60</v>
      </c>
      <c r="B269" s="51"/>
      <c r="C269" s="50" t="s">
        <v>210</v>
      </c>
      <c r="D269" s="50" t="str">
        <f t="shared" ca="1" si="84"/>
        <v>\\(\\quad (6　+　5)　×　9　=　 \\)</v>
      </c>
      <c r="E269" s="50" t="str">
        <f t="shared" ca="1" si="85"/>
        <v>\\(\\quad 99 \\)</v>
      </c>
      <c r="F269" s="50" t="s">
        <v>62</v>
      </c>
      <c r="G269" s="50"/>
      <c r="H269" s="50"/>
      <c r="I269" s="89" t="str">
        <f t="shared" ca="1" si="86"/>
        <v>INSERT INTO math(tangen,question,answer,editor,date,count) VALUES('m2700','\\(\\quad (6　+　5)　×　9　=　 \\)','\\(\\quad 99 \\)','harazono',NOW(),0);</v>
      </c>
      <c r="J269" s="78" t="s">
        <v>229</v>
      </c>
      <c r="K269" t="s">
        <v>15</v>
      </c>
      <c r="L269" s="1">
        <f t="shared" ca="1" si="82"/>
        <v>6</v>
      </c>
      <c r="M269" t="s">
        <v>231</v>
      </c>
      <c r="N269" s="1">
        <f t="shared" ca="1" si="92"/>
        <v>5</v>
      </c>
      <c r="O269" t="s">
        <v>245</v>
      </c>
      <c r="P269" s="1">
        <f t="shared" ca="1" si="95"/>
        <v>9</v>
      </c>
      <c r="S269" t="s">
        <v>233</v>
      </c>
      <c r="T269" t="s">
        <v>230</v>
      </c>
      <c r="U269" t="s">
        <v>229</v>
      </c>
      <c r="V269" s="1">
        <f t="shared" ca="1" si="96"/>
        <v>99</v>
      </c>
      <c r="W269" t="s">
        <v>230</v>
      </c>
      <c r="X269" t="str">
        <f t="shared" ca="1" si="93"/>
        <v>\\(\\quad (6　+　5)　×　9　=　 \\)</v>
      </c>
      <c r="Y269" t="str">
        <f t="shared" ca="1" si="94"/>
        <v>\\(\\quad 99 \\)</v>
      </c>
    </row>
    <row r="270" spans="1:25" x14ac:dyDescent="0.55000000000000004">
      <c r="A270" s="51" t="s">
        <v>60</v>
      </c>
      <c r="B270" s="51"/>
      <c r="C270" s="50" t="s">
        <v>210</v>
      </c>
      <c r="D270" s="50" t="str">
        <f t="shared" ca="1" si="84"/>
        <v>\\(\\quad (2　+　4)　×　7　=　 \\)</v>
      </c>
      <c r="E270" s="50" t="str">
        <f t="shared" ca="1" si="85"/>
        <v>\\(\\quad 42 \\)</v>
      </c>
      <c r="F270" s="50" t="s">
        <v>62</v>
      </c>
      <c r="G270" s="50"/>
      <c r="H270" s="50"/>
      <c r="I270" s="89" t="str">
        <f t="shared" ca="1" si="86"/>
        <v>INSERT INTO math(tangen,question,answer,editor,date,count) VALUES('m2700','\\(\\quad (2　+　4)　×　7　=　 \\)','\\(\\quad 42 \\)','harazono',NOW(),0);</v>
      </c>
      <c r="J270" s="78" t="s">
        <v>229</v>
      </c>
      <c r="K270" t="s">
        <v>15</v>
      </c>
      <c r="L270" s="1">
        <f t="shared" ca="1" si="82"/>
        <v>2</v>
      </c>
      <c r="M270" t="s">
        <v>231</v>
      </c>
      <c r="N270" s="1">
        <f t="shared" ca="1" si="92"/>
        <v>4</v>
      </c>
      <c r="O270" t="s">
        <v>245</v>
      </c>
      <c r="P270" s="1">
        <f t="shared" ca="1" si="95"/>
        <v>7</v>
      </c>
      <c r="S270" t="s">
        <v>233</v>
      </c>
      <c r="T270" t="s">
        <v>230</v>
      </c>
      <c r="U270" t="s">
        <v>229</v>
      </c>
      <c r="V270" s="1">
        <f t="shared" ca="1" si="96"/>
        <v>42</v>
      </c>
      <c r="W270" t="s">
        <v>230</v>
      </c>
      <c r="X270" t="str">
        <f t="shared" ca="1" si="93"/>
        <v>\\(\\quad (2　+　4)　×　7　=　 \\)</v>
      </c>
      <c r="Y270" t="str">
        <f t="shared" ca="1" si="94"/>
        <v>\\(\\quad 42 \\)</v>
      </c>
    </row>
    <row r="271" spans="1:25" x14ac:dyDescent="0.55000000000000004">
      <c r="A271" s="51" t="s">
        <v>60</v>
      </c>
      <c r="B271" s="51"/>
      <c r="C271" s="50" t="s">
        <v>210</v>
      </c>
      <c r="D271" s="50" t="str">
        <f t="shared" ca="1" si="84"/>
        <v>\\(\\quad (6　+　10)　×　7　=　 \\)</v>
      </c>
      <c r="E271" s="50" t="str">
        <f t="shared" ca="1" si="85"/>
        <v>\\(\\quad 112 \\)</v>
      </c>
      <c r="F271" s="50" t="s">
        <v>62</v>
      </c>
      <c r="G271" s="50"/>
      <c r="H271" s="50"/>
      <c r="I271" s="89" t="str">
        <f t="shared" ca="1" si="86"/>
        <v>INSERT INTO math(tangen,question,answer,editor,date,count) VALUES('m2700','\\(\\quad (6　+　10)　×　7　=　 \\)','\\(\\quad 112 \\)','harazono',NOW(),0);</v>
      </c>
      <c r="J271" s="78" t="s">
        <v>229</v>
      </c>
      <c r="K271" t="s">
        <v>15</v>
      </c>
      <c r="L271" s="1">
        <f t="shared" ca="1" si="82"/>
        <v>6</v>
      </c>
      <c r="M271" t="s">
        <v>231</v>
      </c>
      <c r="N271" s="1">
        <f t="shared" ca="1" si="92"/>
        <v>10</v>
      </c>
      <c r="O271" t="s">
        <v>245</v>
      </c>
      <c r="P271" s="1">
        <f t="shared" ca="1" si="95"/>
        <v>7</v>
      </c>
      <c r="S271" t="s">
        <v>233</v>
      </c>
      <c r="T271" t="s">
        <v>230</v>
      </c>
      <c r="U271" t="s">
        <v>229</v>
      </c>
      <c r="V271" s="1">
        <f t="shared" ca="1" si="96"/>
        <v>112</v>
      </c>
      <c r="W271" t="s">
        <v>230</v>
      </c>
      <c r="X271" t="str">
        <f t="shared" ca="1" si="93"/>
        <v>\\(\\quad (6　+　10)　×　7　=　 \\)</v>
      </c>
      <c r="Y271" t="str">
        <f t="shared" ca="1" si="94"/>
        <v>\\(\\quad 112 \\)</v>
      </c>
    </row>
    <row r="272" spans="1:25" x14ac:dyDescent="0.55000000000000004">
      <c r="A272" s="51" t="s">
        <v>60</v>
      </c>
      <c r="B272" s="51"/>
      <c r="C272" s="50" t="s">
        <v>210</v>
      </c>
      <c r="D272" s="50" t="str">
        <f t="shared" ca="1" si="84"/>
        <v>\\(\\quad (6　+　2)　×　8　=　 \\)</v>
      </c>
      <c r="E272" s="50" t="str">
        <f t="shared" ca="1" si="85"/>
        <v>\\(\\quad 64 \\)</v>
      </c>
      <c r="F272" s="50" t="s">
        <v>62</v>
      </c>
      <c r="G272" s="50"/>
      <c r="H272" s="50"/>
      <c r="I272" s="89" t="str">
        <f t="shared" ca="1" si="86"/>
        <v>INSERT INTO math(tangen,question,answer,editor,date,count) VALUES('m2700','\\(\\quad (6　+　2)　×　8　=　 \\)','\\(\\quad 64 \\)','harazono',NOW(),0);</v>
      </c>
      <c r="J272" s="78" t="s">
        <v>229</v>
      </c>
      <c r="K272" t="s">
        <v>15</v>
      </c>
      <c r="L272" s="1">
        <f t="shared" ca="1" si="82"/>
        <v>6</v>
      </c>
      <c r="M272" t="s">
        <v>231</v>
      </c>
      <c r="N272" s="1">
        <f t="shared" ref="N272:N282" ca="1" si="97">RANDBETWEEN(1,10)</f>
        <v>2</v>
      </c>
      <c r="O272" t="s">
        <v>245</v>
      </c>
      <c r="P272" s="1">
        <f t="shared" ca="1" si="95"/>
        <v>8</v>
      </c>
      <c r="S272" t="s">
        <v>233</v>
      </c>
      <c r="T272" t="s">
        <v>230</v>
      </c>
      <c r="U272" t="s">
        <v>229</v>
      </c>
      <c r="V272" s="1">
        <f t="shared" ca="1" si="96"/>
        <v>64</v>
      </c>
      <c r="W272" t="s">
        <v>230</v>
      </c>
      <c r="X272" t="str">
        <f t="shared" ca="1" si="93"/>
        <v>\\(\\quad (6　+　2)　×　8　=　 \\)</v>
      </c>
      <c r="Y272" t="str">
        <f t="shared" ca="1" si="94"/>
        <v>\\(\\quad 64 \\)</v>
      </c>
    </row>
    <row r="273" spans="1:25" x14ac:dyDescent="0.55000000000000004">
      <c r="A273" s="51" t="s">
        <v>60</v>
      </c>
      <c r="B273" s="51"/>
      <c r="C273" s="50" t="s">
        <v>210</v>
      </c>
      <c r="D273" s="50" t="str">
        <f t="shared" ca="1" si="84"/>
        <v>\\(\\quad (6　+　6)　×　6　=　 \\)</v>
      </c>
      <c r="E273" s="50" t="str">
        <f t="shared" ca="1" si="85"/>
        <v>\\(\\quad 72 \\)</v>
      </c>
      <c r="F273" s="50" t="s">
        <v>62</v>
      </c>
      <c r="G273" s="50"/>
      <c r="H273" s="50"/>
      <c r="I273" s="89" t="str">
        <f t="shared" ca="1" si="86"/>
        <v>INSERT INTO math(tangen,question,answer,editor,date,count) VALUES('m2700','\\(\\quad (6　+　6)　×　6　=　 \\)','\\(\\quad 72 \\)','harazono',NOW(),0);</v>
      </c>
      <c r="J273" s="78" t="s">
        <v>229</v>
      </c>
      <c r="K273" t="s">
        <v>15</v>
      </c>
      <c r="L273" s="1">
        <f t="shared" ca="1" si="82"/>
        <v>6</v>
      </c>
      <c r="M273" t="s">
        <v>231</v>
      </c>
      <c r="N273" s="1">
        <f t="shared" ca="1" si="97"/>
        <v>6</v>
      </c>
      <c r="O273" t="s">
        <v>245</v>
      </c>
      <c r="P273" s="1">
        <f t="shared" ca="1" si="95"/>
        <v>6</v>
      </c>
      <c r="S273" t="s">
        <v>233</v>
      </c>
      <c r="T273" t="s">
        <v>230</v>
      </c>
      <c r="U273" t="s">
        <v>229</v>
      </c>
      <c r="V273" s="1">
        <f t="shared" ca="1" si="96"/>
        <v>72</v>
      </c>
      <c r="W273" t="s">
        <v>230</v>
      </c>
      <c r="X273" t="str">
        <f t="shared" ca="1" si="93"/>
        <v>\\(\\quad (6　+　6)　×　6　=　 \\)</v>
      </c>
      <c r="Y273" t="str">
        <f t="shared" ca="1" si="94"/>
        <v>\\(\\quad 72 \\)</v>
      </c>
    </row>
    <row r="274" spans="1:25" x14ac:dyDescent="0.55000000000000004">
      <c r="A274" s="51" t="s">
        <v>60</v>
      </c>
      <c r="B274" s="51"/>
      <c r="C274" s="50" t="s">
        <v>210</v>
      </c>
      <c r="D274" s="50" t="str">
        <f t="shared" ca="1" si="84"/>
        <v>\\(\\quad (8　+　7)　×　7　=　 \\)</v>
      </c>
      <c r="E274" s="50" t="str">
        <f t="shared" ca="1" si="85"/>
        <v>\\(\\quad 105 \\)</v>
      </c>
      <c r="F274" s="50" t="s">
        <v>62</v>
      </c>
      <c r="G274" s="50"/>
      <c r="H274" s="50"/>
      <c r="I274" s="89" t="str">
        <f t="shared" ca="1" si="86"/>
        <v>INSERT INTO math(tangen,question,answer,editor,date,count) VALUES('m2700','\\(\\quad (8　+　7)　×　7　=　 \\)','\\(\\quad 105 \\)','harazono',NOW(),0);</v>
      </c>
      <c r="J274" s="78" t="s">
        <v>229</v>
      </c>
      <c r="K274" t="s">
        <v>15</v>
      </c>
      <c r="L274" s="1">
        <f t="shared" ca="1" si="82"/>
        <v>8</v>
      </c>
      <c r="M274" t="s">
        <v>231</v>
      </c>
      <c r="N274" s="1">
        <f t="shared" ca="1" si="97"/>
        <v>7</v>
      </c>
      <c r="O274" t="s">
        <v>245</v>
      </c>
      <c r="P274" s="1">
        <f t="shared" ca="1" si="95"/>
        <v>7</v>
      </c>
      <c r="S274" t="s">
        <v>233</v>
      </c>
      <c r="T274" t="s">
        <v>230</v>
      </c>
      <c r="U274" t="s">
        <v>229</v>
      </c>
      <c r="V274" s="1">
        <f t="shared" ca="1" si="96"/>
        <v>105</v>
      </c>
      <c r="W274" t="s">
        <v>230</v>
      </c>
      <c r="X274" t="str">
        <f t="shared" ca="1" si="93"/>
        <v>\\(\\quad (8　+　7)　×　7　=　 \\)</v>
      </c>
      <c r="Y274" t="str">
        <f t="shared" ca="1" si="94"/>
        <v>\\(\\quad 105 \\)</v>
      </c>
    </row>
    <row r="275" spans="1:25" x14ac:dyDescent="0.55000000000000004">
      <c r="A275" s="51" t="s">
        <v>60</v>
      </c>
      <c r="B275" s="51"/>
      <c r="C275" s="50" t="s">
        <v>210</v>
      </c>
      <c r="D275" s="50" t="str">
        <f t="shared" ca="1" si="84"/>
        <v>\\(\\quad (3　+　7)　×　6　=　 \\)</v>
      </c>
      <c r="E275" s="50" t="str">
        <f t="shared" ca="1" si="85"/>
        <v>\\(\\quad 60 \\)</v>
      </c>
      <c r="F275" s="50" t="s">
        <v>62</v>
      </c>
      <c r="G275" s="50"/>
      <c r="H275" s="50"/>
      <c r="I275" s="89" t="str">
        <f t="shared" ca="1" si="86"/>
        <v>INSERT INTO math(tangen,question,answer,editor,date,count) VALUES('m2700','\\(\\quad (3　+　7)　×　6　=　 \\)','\\(\\quad 60 \\)','harazono',NOW(),0);</v>
      </c>
      <c r="J275" s="78" t="s">
        <v>229</v>
      </c>
      <c r="K275" t="s">
        <v>15</v>
      </c>
      <c r="L275" s="1">
        <f t="shared" ca="1" si="82"/>
        <v>3</v>
      </c>
      <c r="M275" t="s">
        <v>231</v>
      </c>
      <c r="N275" s="1">
        <f t="shared" ca="1" si="97"/>
        <v>7</v>
      </c>
      <c r="O275" t="s">
        <v>245</v>
      </c>
      <c r="P275" s="1">
        <f t="shared" ca="1" si="95"/>
        <v>6</v>
      </c>
      <c r="S275" t="s">
        <v>233</v>
      </c>
      <c r="T275" t="s">
        <v>230</v>
      </c>
      <c r="U275" t="s">
        <v>229</v>
      </c>
      <c r="V275" s="1">
        <f t="shared" ca="1" si="96"/>
        <v>60</v>
      </c>
      <c r="W275" t="s">
        <v>230</v>
      </c>
      <c r="X275" t="str">
        <f t="shared" ca="1" si="93"/>
        <v>\\(\\quad (3　+　7)　×　6　=　 \\)</v>
      </c>
      <c r="Y275" t="str">
        <f t="shared" ca="1" si="94"/>
        <v>\\(\\quad 60 \\)</v>
      </c>
    </row>
    <row r="276" spans="1:25" x14ac:dyDescent="0.55000000000000004">
      <c r="A276" s="51" t="s">
        <v>60</v>
      </c>
      <c r="B276" s="51"/>
      <c r="C276" s="50" t="s">
        <v>210</v>
      </c>
      <c r="D276" s="50" t="str">
        <f t="shared" ca="1" si="84"/>
        <v>\\(\\quad (5　+　9)　×　2　=　 \\)</v>
      </c>
      <c r="E276" s="50" t="str">
        <f t="shared" ca="1" si="85"/>
        <v>\\(\\quad 28 \\)</v>
      </c>
      <c r="F276" s="50" t="s">
        <v>62</v>
      </c>
      <c r="G276" s="50"/>
      <c r="H276" s="50"/>
      <c r="I276" s="89" t="str">
        <f t="shared" ca="1" si="86"/>
        <v>INSERT INTO math(tangen,question,answer,editor,date,count) VALUES('m2700','\\(\\quad (5　+　9)　×　2　=　 \\)','\\(\\quad 28 \\)','harazono',NOW(),0);</v>
      </c>
      <c r="J276" s="78" t="s">
        <v>229</v>
      </c>
      <c r="K276" t="s">
        <v>15</v>
      </c>
      <c r="L276" s="1">
        <f t="shared" ca="1" si="82"/>
        <v>5</v>
      </c>
      <c r="M276" t="s">
        <v>231</v>
      </c>
      <c r="N276" s="1">
        <f t="shared" ca="1" si="97"/>
        <v>9</v>
      </c>
      <c r="O276" t="s">
        <v>245</v>
      </c>
      <c r="P276" s="1">
        <f t="shared" ca="1" si="95"/>
        <v>2</v>
      </c>
      <c r="S276" t="s">
        <v>233</v>
      </c>
      <c r="T276" t="s">
        <v>230</v>
      </c>
      <c r="U276" t="s">
        <v>229</v>
      </c>
      <c r="V276" s="1">
        <f t="shared" ca="1" si="96"/>
        <v>28</v>
      </c>
      <c r="W276" t="s">
        <v>230</v>
      </c>
      <c r="X276" t="str">
        <f t="shared" ca="1" si="93"/>
        <v>\\(\\quad (5　+　9)　×　2　=　 \\)</v>
      </c>
      <c r="Y276" t="str">
        <f t="shared" ca="1" si="94"/>
        <v>\\(\\quad 28 \\)</v>
      </c>
    </row>
    <row r="277" spans="1:25" x14ac:dyDescent="0.55000000000000004">
      <c r="A277" s="51" t="s">
        <v>60</v>
      </c>
      <c r="B277" s="51"/>
      <c r="C277" s="50" t="s">
        <v>210</v>
      </c>
      <c r="D277" s="50" t="str">
        <f t="shared" ca="1" si="84"/>
        <v>\\(\\quad (3　+　10)　×　8　=　 \\)</v>
      </c>
      <c r="E277" s="50" t="str">
        <f t="shared" ca="1" si="85"/>
        <v>\\(\\quad 104 \\)</v>
      </c>
      <c r="F277" s="50" t="s">
        <v>62</v>
      </c>
      <c r="G277" s="50"/>
      <c r="H277" s="50"/>
      <c r="I277" s="89" t="str">
        <f t="shared" ca="1" si="86"/>
        <v>INSERT INTO math(tangen,question,answer,editor,date,count) VALUES('m2700','\\(\\quad (3　+　10)　×　8　=　 \\)','\\(\\quad 104 \\)','harazono',NOW(),0);</v>
      </c>
      <c r="J277" s="78" t="s">
        <v>229</v>
      </c>
      <c r="K277" t="s">
        <v>15</v>
      </c>
      <c r="L277" s="1">
        <f t="shared" ca="1" si="82"/>
        <v>3</v>
      </c>
      <c r="M277" t="s">
        <v>231</v>
      </c>
      <c r="N277" s="1">
        <f t="shared" ca="1" si="97"/>
        <v>10</v>
      </c>
      <c r="O277" t="s">
        <v>245</v>
      </c>
      <c r="P277" s="1">
        <f t="shared" ca="1" si="95"/>
        <v>8</v>
      </c>
      <c r="S277" t="s">
        <v>233</v>
      </c>
      <c r="T277" t="s">
        <v>230</v>
      </c>
      <c r="U277" t="s">
        <v>229</v>
      </c>
      <c r="V277" s="1">
        <f t="shared" ca="1" si="96"/>
        <v>104</v>
      </c>
      <c r="W277" t="s">
        <v>230</v>
      </c>
      <c r="X277" t="str">
        <f t="shared" ca="1" si="93"/>
        <v>\\(\\quad (3　+　10)　×　8　=　 \\)</v>
      </c>
      <c r="Y277" t="str">
        <f t="shared" ca="1" si="94"/>
        <v>\\(\\quad 104 \\)</v>
      </c>
    </row>
    <row r="278" spans="1:25" x14ac:dyDescent="0.55000000000000004">
      <c r="A278" s="51" t="s">
        <v>60</v>
      </c>
      <c r="B278" s="51"/>
      <c r="C278" s="50" t="s">
        <v>210</v>
      </c>
      <c r="D278" s="50" t="str">
        <f t="shared" ca="1" si="84"/>
        <v>\\(\\quad (4　+　8)　×　5　=　 \\)</v>
      </c>
      <c r="E278" s="50" t="str">
        <f t="shared" ca="1" si="85"/>
        <v>\\(\\quad 60 \\)</v>
      </c>
      <c r="F278" s="50" t="s">
        <v>62</v>
      </c>
      <c r="G278" s="50"/>
      <c r="H278" s="50"/>
      <c r="I278" s="89" t="str">
        <f t="shared" ca="1" si="86"/>
        <v>INSERT INTO math(tangen,question,answer,editor,date,count) VALUES('m2700','\\(\\quad (4　+　8)　×　5　=　 \\)','\\(\\quad 60 \\)','harazono',NOW(),0);</v>
      </c>
      <c r="J278" s="78" t="s">
        <v>229</v>
      </c>
      <c r="K278" t="s">
        <v>15</v>
      </c>
      <c r="L278" s="1">
        <f t="shared" ca="1" si="82"/>
        <v>4</v>
      </c>
      <c r="M278" t="s">
        <v>231</v>
      </c>
      <c r="N278" s="1">
        <f t="shared" ca="1" si="97"/>
        <v>8</v>
      </c>
      <c r="O278" t="s">
        <v>245</v>
      </c>
      <c r="P278" s="1">
        <f t="shared" ca="1" si="95"/>
        <v>5</v>
      </c>
      <c r="S278" t="s">
        <v>233</v>
      </c>
      <c r="T278" t="s">
        <v>230</v>
      </c>
      <c r="U278" t="s">
        <v>229</v>
      </c>
      <c r="V278" s="1">
        <f t="shared" ca="1" si="96"/>
        <v>60</v>
      </c>
      <c r="W278" t="s">
        <v>230</v>
      </c>
      <c r="X278" t="str">
        <f t="shared" ca="1" si="93"/>
        <v>\\(\\quad (4　+　8)　×　5　=　 \\)</v>
      </c>
      <c r="Y278" t="str">
        <f t="shared" ca="1" si="94"/>
        <v>\\(\\quad 60 \\)</v>
      </c>
    </row>
    <row r="279" spans="1:25" x14ac:dyDescent="0.55000000000000004">
      <c r="A279" s="51" t="s">
        <v>60</v>
      </c>
      <c r="B279" s="51"/>
      <c r="C279" s="50" t="s">
        <v>210</v>
      </c>
      <c r="D279" s="50" t="str">
        <f t="shared" ca="1" si="84"/>
        <v>\\(\\quad (1　+　7)　×　2　=　 \\)</v>
      </c>
      <c r="E279" s="50" t="str">
        <f t="shared" ca="1" si="85"/>
        <v>\\(\\quad 16 \\)</v>
      </c>
      <c r="F279" s="50" t="s">
        <v>62</v>
      </c>
      <c r="G279" s="50"/>
      <c r="H279" s="50"/>
      <c r="I279" s="89" t="str">
        <f t="shared" ca="1" si="86"/>
        <v>INSERT INTO math(tangen,question,answer,editor,date,count) VALUES('m2700','\\(\\quad (1　+　7)　×　2　=　 \\)','\\(\\quad 16 \\)','harazono',NOW(),0);</v>
      </c>
      <c r="J279" s="78" t="s">
        <v>229</v>
      </c>
      <c r="K279" t="s">
        <v>15</v>
      </c>
      <c r="L279" s="1">
        <f t="shared" ca="1" si="82"/>
        <v>1</v>
      </c>
      <c r="M279" t="s">
        <v>231</v>
      </c>
      <c r="N279" s="1">
        <f t="shared" ca="1" si="97"/>
        <v>7</v>
      </c>
      <c r="O279" t="s">
        <v>245</v>
      </c>
      <c r="P279" s="1">
        <f t="shared" ca="1" si="95"/>
        <v>2</v>
      </c>
      <c r="S279" t="s">
        <v>233</v>
      </c>
      <c r="T279" t="s">
        <v>230</v>
      </c>
      <c r="U279" t="s">
        <v>229</v>
      </c>
      <c r="V279" s="1">
        <f t="shared" ca="1" si="96"/>
        <v>16</v>
      </c>
      <c r="W279" t="s">
        <v>230</v>
      </c>
      <c r="X279" t="str">
        <f t="shared" ca="1" si="93"/>
        <v>\\(\\quad (1　+　7)　×　2　=　 \\)</v>
      </c>
      <c r="Y279" t="str">
        <f t="shared" ca="1" si="94"/>
        <v>\\(\\quad 16 \\)</v>
      </c>
    </row>
    <row r="280" spans="1:25" x14ac:dyDescent="0.55000000000000004">
      <c r="A280" s="51" t="s">
        <v>60</v>
      </c>
      <c r="B280" s="51"/>
      <c r="C280" s="50" t="s">
        <v>210</v>
      </c>
      <c r="D280" s="50" t="str">
        <f t="shared" ca="1" si="84"/>
        <v>\\(\\quad (3　+　8)　×　2　=　 \\)</v>
      </c>
      <c r="E280" s="50" t="str">
        <f t="shared" ca="1" si="85"/>
        <v>\\(\\quad 22 \\)</v>
      </c>
      <c r="F280" s="50" t="s">
        <v>62</v>
      </c>
      <c r="G280" s="50"/>
      <c r="H280" s="50"/>
      <c r="I280" s="89" t="str">
        <f t="shared" ca="1" si="86"/>
        <v>INSERT INTO math(tangen,question,answer,editor,date,count) VALUES('m2700','\\(\\quad (3　+　8)　×　2　=　 \\)','\\(\\quad 22 \\)','harazono',NOW(),0);</v>
      </c>
      <c r="J280" s="78" t="s">
        <v>229</v>
      </c>
      <c r="K280" t="s">
        <v>15</v>
      </c>
      <c r="L280" s="1">
        <f t="shared" ca="1" si="82"/>
        <v>3</v>
      </c>
      <c r="M280" t="s">
        <v>231</v>
      </c>
      <c r="N280" s="1">
        <f t="shared" ca="1" si="97"/>
        <v>8</v>
      </c>
      <c r="O280" t="s">
        <v>245</v>
      </c>
      <c r="P280" s="1">
        <f t="shared" ca="1" si="95"/>
        <v>2</v>
      </c>
      <c r="S280" t="s">
        <v>233</v>
      </c>
      <c r="T280" t="s">
        <v>230</v>
      </c>
      <c r="U280" t="s">
        <v>229</v>
      </c>
      <c r="V280" s="1">
        <f t="shared" ca="1" si="96"/>
        <v>22</v>
      </c>
      <c r="W280" t="s">
        <v>230</v>
      </c>
      <c r="X280" t="str">
        <f t="shared" ca="1" si="93"/>
        <v>\\(\\quad (3　+　8)　×　2　=　 \\)</v>
      </c>
      <c r="Y280" t="str">
        <f t="shared" ca="1" si="94"/>
        <v>\\(\\quad 22 \\)</v>
      </c>
    </row>
    <row r="281" spans="1:25" x14ac:dyDescent="0.55000000000000004">
      <c r="A281" s="51" t="s">
        <v>60</v>
      </c>
      <c r="B281" s="51"/>
      <c r="C281" s="50" t="s">
        <v>210</v>
      </c>
      <c r="D281" s="50" t="str">
        <f t="shared" ca="1" si="84"/>
        <v>\\(\\quad (5　+　7)　×　3　=　 \\)</v>
      </c>
      <c r="E281" s="50" t="str">
        <f t="shared" ca="1" si="85"/>
        <v>\\(\\quad 36 \\)</v>
      </c>
      <c r="F281" s="50" t="s">
        <v>62</v>
      </c>
      <c r="G281" s="50"/>
      <c r="H281" s="50"/>
      <c r="I281" s="89" t="str">
        <f t="shared" ca="1" si="86"/>
        <v>INSERT INTO math(tangen,question,answer,editor,date,count) VALUES('m2700','\\(\\quad (5　+　7)　×　3　=　 \\)','\\(\\quad 36 \\)','harazono',NOW(),0);</v>
      </c>
      <c r="J281" s="78" t="s">
        <v>229</v>
      </c>
      <c r="K281" t="s">
        <v>15</v>
      </c>
      <c r="L281" s="1">
        <f t="shared" ca="1" si="82"/>
        <v>5</v>
      </c>
      <c r="M281" t="s">
        <v>231</v>
      </c>
      <c r="N281" s="1">
        <f t="shared" ca="1" si="97"/>
        <v>7</v>
      </c>
      <c r="O281" t="s">
        <v>245</v>
      </c>
      <c r="P281" s="1">
        <f t="shared" ca="1" si="95"/>
        <v>3</v>
      </c>
      <c r="S281" t="s">
        <v>233</v>
      </c>
      <c r="T281" t="s">
        <v>230</v>
      </c>
      <c r="U281" t="s">
        <v>229</v>
      </c>
      <c r="V281" s="1">
        <f t="shared" ca="1" si="96"/>
        <v>36</v>
      </c>
      <c r="W281" t="s">
        <v>230</v>
      </c>
      <c r="X281" t="str">
        <f t="shared" ca="1" si="93"/>
        <v>\\(\\quad (5　+　7)　×　3　=　 \\)</v>
      </c>
      <c r="Y281" t="str">
        <f t="shared" ca="1" si="94"/>
        <v>\\(\\quad 36 \\)</v>
      </c>
    </row>
    <row r="282" spans="1:25" x14ac:dyDescent="0.55000000000000004">
      <c r="A282" s="51" t="s">
        <v>60</v>
      </c>
      <c r="B282" s="51"/>
      <c r="C282" s="50" t="s">
        <v>210</v>
      </c>
      <c r="D282" s="50" t="str">
        <f t="shared" ca="1" si="84"/>
        <v>\\(\\quad (3　+　7)　×　6　=　 \\)</v>
      </c>
      <c r="E282" s="50" t="str">
        <f t="shared" ca="1" si="85"/>
        <v>\\(\\quad 60 \\)</v>
      </c>
      <c r="F282" s="50" t="s">
        <v>62</v>
      </c>
      <c r="G282" s="50"/>
      <c r="H282" s="50"/>
      <c r="I282" s="89" t="str">
        <f t="shared" ca="1" si="86"/>
        <v>INSERT INTO math(tangen,question,answer,editor,date,count) VALUES('m2700','\\(\\quad (3　+　7)　×　6　=　 \\)','\\(\\quad 60 \\)','harazono',NOW(),0);</v>
      </c>
      <c r="J282" s="78" t="s">
        <v>229</v>
      </c>
      <c r="K282" t="s">
        <v>15</v>
      </c>
      <c r="L282" s="1">
        <f t="shared" ca="1" si="82"/>
        <v>3</v>
      </c>
      <c r="M282" t="s">
        <v>231</v>
      </c>
      <c r="N282" s="1">
        <f t="shared" ca="1" si="97"/>
        <v>7</v>
      </c>
      <c r="O282" t="s">
        <v>245</v>
      </c>
      <c r="P282" s="1">
        <f t="shared" ca="1" si="95"/>
        <v>6</v>
      </c>
      <c r="S282" t="s">
        <v>233</v>
      </c>
      <c r="T282" t="s">
        <v>230</v>
      </c>
      <c r="U282" t="s">
        <v>229</v>
      </c>
      <c r="V282" s="1">
        <f t="shared" ca="1" si="96"/>
        <v>60</v>
      </c>
      <c r="W282" t="s">
        <v>230</v>
      </c>
      <c r="X282" t="str">
        <f t="shared" ca="1" si="93"/>
        <v>\\(\\quad (3　+　7)　×　6　=　 \\)</v>
      </c>
      <c r="Y282" t="str">
        <f t="shared" ca="1" si="94"/>
        <v>\\(\\quad 60 \\)</v>
      </c>
    </row>
    <row r="283" spans="1:25" x14ac:dyDescent="0.55000000000000004">
      <c r="A283" s="51" t="s">
        <v>60</v>
      </c>
      <c r="B283" s="51"/>
      <c r="C283" s="50" t="s">
        <v>210</v>
      </c>
      <c r="D283" s="50" t="str">
        <f t="shared" ca="1" si="84"/>
        <v>\\(\\quad (1　－　1)　×　2　=　 \\)</v>
      </c>
      <c r="E283" s="50" t="str">
        <f t="shared" ca="1" si="85"/>
        <v>\\(\\quad 0 \\)</v>
      </c>
      <c r="F283" s="50" t="s">
        <v>62</v>
      </c>
      <c r="G283" s="50"/>
      <c r="H283" s="50"/>
      <c r="I283" s="89" t="str">
        <f t="shared" ca="1" si="86"/>
        <v>INSERT INTO math(tangen,question,answer,editor,date,count) VALUES('m2700','\\(\\quad (1　－　1)　×　2　=　 \\)','\\(\\quad 0 \\)','harazono',NOW(),0);</v>
      </c>
      <c r="J283" s="78" t="s">
        <v>229</v>
      </c>
      <c r="K283" t="s">
        <v>15</v>
      </c>
      <c r="L283" s="1">
        <f t="shared" ca="1" si="82"/>
        <v>1</v>
      </c>
      <c r="M283" t="s">
        <v>236</v>
      </c>
      <c r="N283" s="1">
        <f ca="1">RANDBETWEEN(1,L283)</f>
        <v>1</v>
      </c>
      <c r="O283" t="s">
        <v>245</v>
      </c>
      <c r="P283" s="1">
        <f t="shared" ca="1" si="95"/>
        <v>2</v>
      </c>
      <c r="S283" t="s">
        <v>233</v>
      </c>
      <c r="T283" t="s">
        <v>230</v>
      </c>
      <c r="U283" t="s">
        <v>229</v>
      </c>
      <c r="V283" s="1">
        <f ca="1">(L283-N283)*P283</f>
        <v>0</v>
      </c>
      <c r="W283" t="s">
        <v>230</v>
      </c>
      <c r="X283" t="str">
        <f t="shared" ca="1" si="93"/>
        <v>\\(\\quad (1　－　1)　×　2　=　 \\)</v>
      </c>
      <c r="Y283" t="str">
        <f t="shared" ca="1" si="94"/>
        <v>\\(\\quad 0 \\)</v>
      </c>
    </row>
    <row r="284" spans="1:25" x14ac:dyDescent="0.55000000000000004">
      <c r="A284" s="51" t="s">
        <v>60</v>
      </c>
      <c r="B284" s="51"/>
      <c r="C284" s="50" t="s">
        <v>210</v>
      </c>
      <c r="D284" s="50" t="str">
        <f t="shared" ca="1" si="84"/>
        <v>\\(\\quad (3　－　2)　×　2　=　 \\)</v>
      </c>
      <c r="E284" s="50" t="str">
        <f t="shared" ca="1" si="85"/>
        <v>\\(\\quad 2 \\)</v>
      </c>
      <c r="F284" s="50" t="s">
        <v>62</v>
      </c>
      <c r="G284" s="50"/>
      <c r="H284" s="50"/>
      <c r="I284" s="89" t="str">
        <f t="shared" ca="1" si="86"/>
        <v>INSERT INTO math(tangen,question,answer,editor,date,count) VALUES('m2700','\\(\\quad (3　－　2)　×　2　=　 \\)','\\(\\quad 2 \\)','harazono',NOW(),0);</v>
      </c>
      <c r="J284" s="78" t="s">
        <v>229</v>
      </c>
      <c r="K284" t="s">
        <v>15</v>
      </c>
      <c r="L284" s="1">
        <f t="shared" ca="1" si="82"/>
        <v>3</v>
      </c>
      <c r="M284" t="s">
        <v>236</v>
      </c>
      <c r="N284" s="1">
        <f t="shared" ref="N284:N290" ca="1" si="98">RANDBETWEEN(1,L284)</f>
        <v>2</v>
      </c>
      <c r="O284" t="s">
        <v>245</v>
      </c>
      <c r="P284" s="1">
        <f t="shared" ca="1" si="95"/>
        <v>2</v>
      </c>
      <c r="S284" t="s">
        <v>233</v>
      </c>
      <c r="T284" t="s">
        <v>230</v>
      </c>
      <c r="U284" t="s">
        <v>229</v>
      </c>
      <c r="V284" s="1">
        <f t="shared" ref="V284:V290" ca="1" si="99">(L284-N284)*P284</f>
        <v>2</v>
      </c>
      <c r="W284" t="s">
        <v>230</v>
      </c>
      <c r="X284" t="str">
        <f t="shared" ca="1" si="93"/>
        <v>\\(\\quad (3　－　2)　×　2　=　 \\)</v>
      </c>
      <c r="Y284" t="str">
        <f t="shared" ca="1" si="94"/>
        <v>\\(\\quad 2 \\)</v>
      </c>
    </row>
    <row r="285" spans="1:25" x14ac:dyDescent="0.55000000000000004">
      <c r="A285" s="51" t="s">
        <v>60</v>
      </c>
      <c r="B285" s="51"/>
      <c r="C285" s="50" t="s">
        <v>210</v>
      </c>
      <c r="D285" s="50" t="str">
        <f t="shared" ca="1" si="84"/>
        <v>\\(\\quad (5　－　3)　×　1　=　 \\)</v>
      </c>
      <c r="E285" s="50" t="str">
        <f t="shared" ca="1" si="85"/>
        <v>\\(\\quad 2 \\)</v>
      </c>
      <c r="F285" s="50" t="s">
        <v>62</v>
      </c>
      <c r="G285" s="50"/>
      <c r="H285" s="50"/>
      <c r="I285" s="89" t="str">
        <f t="shared" ca="1" si="86"/>
        <v>INSERT INTO math(tangen,question,answer,editor,date,count) VALUES('m2700','\\(\\quad (5　－　3)　×　1　=　 \\)','\\(\\quad 2 \\)','harazono',NOW(),0);</v>
      </c>
      <c r="J285" s="78" t="s">
        <v>229</v>
      </c>
      <c r="K285" t="s">
        <v>15</v>
      </c>
      <c r="L285" s="1">
        <f t="shared" ca="1" si="82"/>
        <v>5</v>
      </c>
      <c r="M285" t="s">
        <v>236</v>
      </c>
      <c r="N285" s="1">
        <f t="shared" ca="1" si="98"/>
        <v>3</v>
      </c>
      <c r="O285" t="s">
        <v>245</v>
      </c>
      <c r="P285" s="1">
        <f t="shared" ca="1" si="95"/>
        <v>1</v>
      </c>
      <c r="S285" t="s">
        <v>233</v>
      </c>
      <c r="T285" t="s">
        <v>230</v>
      </c>
      <c r="U285" t="s">
        <v>229</v>
      </c>
      <c r="V285" s="1">
        <f t="shared" ca="1" si="99"/>
        <v>2</v>
      </c>
      <c r="W285" t="s">
        <v>230</v>
      </c>
      <c r="X285" t="str">
        <f t="shared" ca="1" si="93"/>
        <v>\\(\\quad (5　－　3)　×　1　=　 \\)</v>
      </c>
      <c r="Y285" t="str">
        <f t="shared" ca="1" si="94"/>
        <v>\\(\\quad 2 \\)</v>
      </c>
    </row>
    <row r="286" spans="1:25" x14ac:dyDescent="0.55000000000000004">
      <c r="A286" s="51" t="s">
        <v>60</v>
      </c>
      <c r="B286" s="51"/>
      <c r="C286" s="50" t="s">
        <v>210</v>
      </c>
      <c r="D286" s="50" t="str">
        <f t="shared" ca="1" si="84"/>
        <v>\\(\\quad (2　－　2)　×　4　=　 \\)</v>
      </c>
      <c r="E286" s="50" t="str">
        <f t="shared" ca="1" si="85"/>
        <v>\\(\\quad 0 \\)</v>
      </c>
      <c r="F286" s="50" t="s">
        <v>62</v>
      </c>
      <c r="G286" s="50"/>
      <c r="H286" s="50"/>
      <c r="I286" s="89" t="str">
        <f t="shared" ca="1" si="86"/>
        <v>INSERT INTO math(tangen,question,answer,editor,date,count) VALUES('m2700','\\(\\quad (2　－　2)　×　4　=　 \\)','\\(\\quad 0 \\)','harazono',NOW(),0);</v>
      </c>
      <c r="J286" s="78" t="s">
        <v>229</v>
      </c>
      <c r="K286" t="s">
        <v>15</v>
      </c>
      <c r="L286" s="1">
        <f t="shared" ca="1" si="82"/>
        <v>2</v>
      </c>
      <c r="M286" t="s">
        <v>236</v>
      </c>
      <c r="N286" s="1">
        <f t="shared" ca="1" si="98"/>
        <v>2</v>
      </c>
      <c r="O286" t="s">
        <v>245</v>
      </c>
      <c r="P286" s="1">
        <f t="shared" ca="1" si="95"/>
        <v>4</v>
      </c>
      <c r="S286" t="s">
        <v>233</v>
      </c>
      <c r="T286" t="s">
        <v>230</v>
      </c>
      <c r="U286" t="s">
        <v>229</v>
      </c>
      <c r="V286" s="1">
        <f t="shared" ca="1" si="99"/>
        <v>0</v>
      </c>
      <c r="W286" t="s">
        <v>230</v>
      </c>
      <c r="X286" t="str">
        <f t="shared" ca="1" si="93"/>
        <v>\\(\\quad (2　－　2)　×　4　=　 \\)</v>
      </c>
      <c r="Y286" t="str">
        <f t="shared" ca="1" si="94"/>
        <v>\\(\\quad 0 \\)</v>
      </c>
    </row>
    <row r="287" spans="1:25" x14ac:dyDescent="0.55000000000000004">
      <c r="A287" s="51" t="s">
        <v>60</v>
      </c>
      <c r="B287" s="51"/>
      <c r="C287" s="50" t="s">
        <v>210</v>
      </c>
      <c r="D287" s="50" t="str">
        <f t="shared" ca="1" si="84"/>
        <v>\\(\\quad (5　－　2)　×　10　=　 \\)</v>
      </c>
      <c r="E287" s="50" t="str">
        <f t="shared" ca="1" si="85"/>
        <v>\\(\\quad 30 \\)</v>
      </c>
      <c r="F287" s="50" t="s">
        <v>62</v>
      </c>
      <c r="G287" s="50"/>
      <c r="H287" s="50"/>
      <c r="I287" s="89" t="str">
        <f t="shared" ca="1" si="86"/>
        <v>INSERT INTO math(tangen,question,answer,editor,date,count) VALUES('m2700','\\(\\quad (5　－　2)　×　10　=　 \\)','\\(\\quad 30 \\)','harazono',NOW(),0);</v>
      </c>
      <c r="J287" s="78" t="s">
        <v>229</v>
      </c>
      <c r="K287" t="s">
        <v>15</v>
      </c>
      <c r="L287" s="1">
        <f t="shared" ref="L287:L302" ca="1" si="100">RANDBETWEEN(1,10)</f>
        <v>5</v>
      </c>
      <c r="M287" t="s">
        <v>236</v>
      </c>
      <c r="N287" s="1">
        <f t="shared" ca="1" si="98"/>
        <v>2</v>
      </c>
      <c r="O287" t="s">
        <v>245</v>
      </c>
      <c r="P287" s="1">
        <f t="shared" ca="1" si="95"/>
        <v>10</v>
      </c>
      <c r="S287" t="s">
        <v>233</v>
      </c>
      <c r="T287" t="s">
        <v>230</v>
      </c>
      <c r="U287" t="s">
        <v>229</v>
      </c>
      <c r="V287" s="1">
        <f t="shared" ca="1" si="99"/>
        <v>30</v>
      </c>
      <c r="W287" t="s">
        <v>230</v>
      </c>
      <c r="X287" t="str">
        <f t="shared" ca="1" si="93"/>
        <v>\\(\\quad (5　－　2)　×　10　=　 \\)</v>
      </c>
      <c r="Y287" t="str">
        <f t="shared" ca="1" si="94"/>
        <v>\\(\\quad 30 \\)</v>
      </c>
    </row>
    <row r="288" spans="1:25" x14ac:dyDescent="0.55000000000000004">
      <c r="A288" s="51" t="s">
        <v>60</v>
      </c>
      <c r="B288" s="51"/>
      <c r="C288" s="50" t="s">
        <v>210</v>
      </c>
      <c r="D288" s="50" t="str">
        <f t="shared" ref="D288:D342" ca="1" si="101">X288</f>
        <v>\\(\\quad (10　－　6)　×　1　=　 \\)</v>
      </c>
      <c r="E288" s="50" t="str">
        <f t="shared" ref="E288:E342" ca="1" si="102">Y288</f>
        <v>\\(\\quad 4 \\)</v>
      </c>
      <c r="F288" s="50" t="s">
        <v>62</v>
      </c>
      <c r="G288" s="50"/>
      <c r="H288" s="50"/>
      <c r="I288" s="89" t="str">
        <f t="shared" ref="I288:I342" ca="1" si="103">"INSERT INTO "&amp;A288&amp;"(tangen,question,answer,editor,date,count) VALUES('"&amp;C288&amp;"','"&amp;D288&amp;"','"&amp;E288&amp;"','"&amp;F288&amp;"',NOW(),0);"</f>
        <v>INSERT INTO math(tangen,question,answer,editor,date,count) VALUES('m2700','\\(\\quad (10　－　6)　×　1　=　 \\)','\\(\\quad 4 \\)','harazono',NOW(),0);</v>
      </c>
      <c r="J288" s="78" t="s">
        <v>229</v>
      </c>
      <c r="K288" t="s">
        <v>15</v>
      </c>
      <c r="L288" s="1">
        <f t="shared" ca="1" si="100"/>
        <v>10</v>
      </c>
      <c r="M288" t="s">
        <v>236</v>
      </c>
      <c r="N288" s="1">
        <f t="shared" ca="1" si="98"/>
        <v>6</v>
      </c>
      <c r="O288" t="s">
        <v>245</v>
      </c>
      <c r="P288" s="1">
        <f t="shared" ca="1" si="95"/>
        <v>1</v>
      </c>
      <c r="S288" t="s">
        <v>233</v>
      </c>
      <c r="T288" t="s">
        <v>230</v>
      </c>
      <c r="U288" t="s">
        <v>229</v>
      </c>
      <c r="V288" s="1">
        <f t="shared" ca="1" si="99"/>
        <v>4</v>
      </c>
      <c r="W288" t="s">
        <v>230</v>
      </c>
      <c r="X288" t="str">
        <f t="shared" ca="1" si="93"/>
        <v>\\(\\quad (10　－　6)　×　1　=　 \\)</v>
      </c>
      <c r="Y288" t="str">
        <f t="shared" ca="1" si="94"/>
        <v>\\(\\quad 4 \\)</v>
      </c>
    </row>
    <row r="289" spans="1:27" x14ac:dyDescent="0.55000000000000004">
      <c r="A289" s="51" t="s">
        <v>60</v>
      </c>
      <c r="B289" s="51"/>
      <c r="C289" s="50" t="s">
        <v>210</v>
      </c>
      <c r="D289" s="50" t="str">
        <f t="shared" ca="1" si="101"/>
        <v>\\(\\quad (2　－　1)　×　1　=　 \\)</v>
      </c>
      <c r="E289" s="50" t="str">
        <f t="shared" ca="1" si="102"/>
        <v>\\(\\quad 1 \\)</v>
      </c>
      <c r="F289" s="50" t="s">
        <v>62</v>
      </c>
      <c r="G289" s="50"/>
      <c r="H289" s="50"/>
      <c r="I289" s="89" t="str">
        <f t="shared" ca="1" si="103"/>
        <v>INSERT INTO math(tangen,question,answer,editor,date,count) VALUES('m2700','\\(\\quad (2　－　1)　×　1　=　 \\)','\\(\\quad 1 \\)','harazono',NOW(),0);</v>
      </c>
      <c r="J289" s="78" t="s">
        <v>229</v>
      </c>
      <c r="K289" t="s">
        <v>15</v>
      </c>
      <c r="L289" s="1">
        <f t="shared" ca="1" si="100"/>
        <v>2</v>
      </c>
      <c r="M289" t="s">
        <v>236</v>
      </c>
      <c r="N289" s="1">
        <f t="shared" ca="1" si="98"/>
        <v>1</v>
      </c>
      <c r="O289" t="s">
        <v>245</v>
      </c>
      <c r="P289" s="1">
        <f t="shared" ca="1" si="95"/>
        <v>1</v>
      </c>
      <c r="S289" t="s">
        <v>233</v>
      </c>
      <c r="T289" t="s">
        <v>230</v>
      </c>
      <c r="U289" t="s">
        <v>229</v>
      </c>
      <c r="V289" s="1">
        <f t="shared" ca="1" si="99"/>
        <v>1</v>
      </c>
      <c r="W289" t="s">
        <v>230</v>
      </c>
      <c r="X289" t="str">
        <f t="shared" ca="1" si="93"/>
        <v>\\(\\quad (2　－　1)　×　1　=　 \\)</v>
      </c>
      <c r="Y289" t="str">
        <f t="shared" ca="1" si="94"/>
        <v>\\(\\quad 1 \\)</v>
      </c>
    </row>
    <row r="290" spans="1:27" x14ac:dyDescent="0.55000000000000004">
      <c r="A290" s="51" t="s">
        <v>60</v>
      </c>
      <c r="B290" s="51"/>
      <c r="C290" s="50" t="s">
        <v>210</v>
      </c>
      <c r="D290" s="50" t="str">
        <f t="shared" ca="1" si="101"/>
        <v>\\(\\quad (9　－　8)　×　9　=　 \\)</v>
      </c>
      <c r="E290" s="50" t="str">
        <f t="shared" ca="1" si="102"/>
        <v>\\(\\quad 9 \\)</v>
      </c>
      <c r="F290" s="50" t="s">
        <v>62</v>
      </c>
      <c r="G290" s="50"/>
      <c r="H290" s="50"/>
      <c r="I290" s="89" t="str">
        <f t="shared" ca="1" si="103"/>
        <v>INSERT INTO math(tangen,question,answer,editor,date,count) VALUES('m2700','\\(\\quad (9　－　8)　×　9　=　 \\)','\\(\\quad 9 \\)','harazono',NOW(),0);</v>
      </c>
      <c r="J290" s="78" t="s">
        <v>229</v>
      </c>
      <c r="K290" t="s">
        <v>15</v>
      </c>
      <c r="L290" s="1">
        <f t="shared" ca="1" si="100"/>
        <v>9</v>
      </c>
      <c r="M290" t="s">
        <v>236</v>
      </c>
      <c r="N290" s="1">
        <f t="shared" ca="1" si="98"/>
        <v>8</v>
      </c>
      <c r="O290" t="s">
        <v>245</v>
      </c>
      <c r="P290" s="1">
        <f t="shared" ca="1" si="95"/>
        <v>9</v>
      </c>
      <c r="S290" t="s">
        <v>233</v>
      </c>
      <c r="T290" t="s">
        <v>230</v>
      </c>
      <c r="U290" t="s">
        <v>229</v>
      </c>
      <c r="V290" s="1">
        <f t="shared" ca="1" si="99"/>
        <v>9</v>
      </c>
      <c r="W290" t="s">
        <v>230</v>
      </c>
      <c r="X290" t="str">
        <f t="shared" ca="1" si="93"/>
        <v>\\(\\quad (9　－　8)　×　9　=　 \\)</v>
      </c>
      <c r="Y290" t="str">
        <f t="shared" ca="1" si="94"/>
        <v>\\(\\quad 9 \\)</v>
      </c>
    </row>
    <row r="291" spans="1:27" x14ac:dyDescent="0.55000000000000004">
      <c r="A291" s="51" t="s">
        <v>60</v>
      </c>
      <c r="B291" s="51"/>
      <c r="C291" s="50" t="s">
        <v>210</v>
      </c>
      <c r="D291" s="50" t="str">
        <f t="shared" ca="1" si="101"/>
        <v>\\(\\quad (3　－　3)　×　3　=　 \\)</v>
      </c>
      <c r="E291" s="50" t="str">
        <f t="shared" ca="1" si="102"/>
        <v>\\(\\quad 0 \\)</v>
      </c>
      <c r="F291" s="50" t="s">
        <v>62</v>
      </c>
      <c r="G291" s="50"/>
      <c r="H291" s="50"/>
      <c r="I291" s="89" t="str">
        <f t="shared" ca="1" si="103"/>
        <v>INSERT INTO math(tangen,question,answer,editor,date,count) VALUES('m2700','\\(\\quad (3　－　3)　×　3　=　 \\)','\\(\\quad 0 \\)','harazono',NOW(),0);</v>
      </c>
      <c r="J291" s="78" t="s">
        <v>229</v>
      </c>
      <c r="K291" t="s">
        <v>15</v>
      </c>
      <c r="L291" s="1">
        <f t="shared" ca="1" si="100"/>
        <v>3</v>
      </c>
      <c r="M291" t="s">
        <v>236</v>
      </c>
      <c r="N291" s="1">
        <f t="shared" ref="N291:N299" ca="1" si="104">RANDBETWEEN(1,L291)</f>
        <v>3</v>
      </c>
      <c r="O291" t="s">
        <v>245</v>
      </c>
      <c r="P291" s="1">
        <f t="shared" ca="1" si="95"/>
        <v>3</v>
      </c>
      <c r="S291" t="s">
        <v>233</v>
      </c>
      <c r="T291" t="s">
        <v>230</v>
      </c>
      <c r="U291" t="s">
        <v>229</v>
      </c>
      <c r="V291" s="1">
        <f t="shared" ref="V291:V299" ca="1" si="105">(L291-N291)*P291</f>
        <v>0</v>
      </c>
      <c r="W291" t="s">
        <v>230</v>
      </c>
      <c r="X291" t="str">
        <f t="shared" ca="1" si="93"/>
        <v>\\(\\quad (3　－　3)　×　3　=　 \\)</v>
      </c>
      <c r="Y291" t="str">
        <f t="shared" ca="1" si="94"/>
        <v>\\(\\quad 0 \\)</v>
      </c>
    </row>
    <row r="292" spans="1:27" x14ac:dyDescent="0.55000000000000004">
      <c r="A292" s="51" t="s">
        <v>60</v>
      </c>
      <c r="B292" s="51"/>
      <c r="C292" s="50" t="s">
        <v>210</v>
      </c>
      <c r="D292" s="50" t="str">
        <f t="shared" ca="1" si="101"/>
        <v>\\(\\quad (1　－　1)　×　2　=　 \\)</v>
      </c>
      <c r="E292" s="50" t="str">
        <f t="shared" ca="1" si="102"/>
        <v>\\(\\quad 0 \\)</v>
      </c>
      <c r="F292" s="50" t="s">
        <v>62</v>
      </c>
      <c r="G292" s="50"/>
      <c r="H292" s="50"/>
      <c r="I292" s="89" t="str">
        <f t="shared" ca="1" si="103"/>
        <v>INSERT INTO math(tangen,question,answer,editor,date,count) VALUES('m2700','\\(\\quad (1　－　1)　×　2　=　 \\)','\\(\\quad 0 \\)','harazono',NOW(),0);</v>
      </c>
      <c r="J292" s="78" t="s">
        <v>229</v>
      </c>
      <c r="K292" t="s">
        <v>15</v>
      </c>
      <c r="L292" s="1">
        <f t="shared" ca="1" si="100"/>
        <v>1</v>
      </c>
      <c r="M292" t="s">
        <v>236</v>
      </c>
      <c r="N292" s="1">
        <f t="shared" ca="1" si="104"/>
        <v>1</v>
      </c>
      <c r="O292" t="s">
        <v>245</v>
      </c>
      <c r="P292" s="1">
        <f t="shared" ca="1" si="95"/>
        <v>2</v>
      </c>
      <c r="S292" t="s">
        <v>233</v>
      </c>
      <c r="T292" t="s">
        <v>230</v>
      </c>
      <c r="U292" t="s">
        <v>229</v>
      </c>
      <c r="V292" s="1">
        <f t="shared" ca="1" si="105"/>
        <v>0</v>
      </c>
      <c r="W292" t="s">
        <v>230</v>
      </c>
      <c r="X292" t="str">
        <f t="shared" ca="1" si="93"/>
        <v>\\(\\quad (1　－　1)　×　2　=　 \\)</v>
      </c>
      <c r="Y292" t="str">
        <f t="shared" ca="1" si="94"/>
        <v>\\(\\quad 0 \\)</v>
      </c>
    </row>
    <row r="293" spans="1:27" x14ac:dyDescent="0.55000000000000004">
      <c r="A293" s="51" t="s">
        <v>60</v>
      </c>
      <c r="B293" s="51"/>
      <c r="C293" s="50" t="s">
        <v>210</v>
      </c>
      <c r="D293" s="50" t="str">
        <f t="shared" ca="1" si="101"/>
        <v>\\(\\quad (7　－　5)　×　9　=　 \\)</v>
      </c>
      <c r="E293" s="50" t="str">
        <f t="shared" ca="1" si="102"/>
        <v>\\(\\quad 18 \\)</v>
      </c>
      <c r="F293" s="50" t="s">
        <v>62</v>
      </c>
      <c r="G293" s="50"/>
      <c r="H293" s="50"/>
      <c r="I293" s="89" t="str">
        <f t="shared" ca="1" si="103"/>
        <v>INSERT INTO math(tangen,question,answer,editor,date,count) VALUES('m2700','\\(\\quad (7　－　5)　×　9　=　 \\)','\\(\\quad 18 \\)','harazono',NOW(),0);</v>
      </c>
      <c r="J293" s="78" t="s">
        <v>229</v>
      </c>
      <c r="K293" t="s">
        <v>15</v>
      </c>
      <c r="L293" s="1">
        <f t="shared" ca="1" si="100"/>
        <v>7</v>
      </c>
      <c r="M293" t="s">
        <v>236</v>
      </c>
      <c r="N293" s="1">
        <f t="shared" ca="1" si="104"/>
        <v>5</v>
      </c>
      <c r="O293" t="s">
        <v>245</v>
      </c>
      <c r="P293" s="1">
        <f t="shared" ca="1" si="95"/>
        <v>9</v>
      </c>
      <c r="S293" t="s">
        <v>233</v>
      </c>
      <c r="T293" t="s">
        <v>230</v>
      </c>
      <c r="U293" t="s">
        <v>229</v>
      </c>
      <c r="V293" s="1">
        <f t="shared" ca="1" si="105"/>
        <v>18</v>
      </c>
      <c r="W293" t="s">
        <v>230</v>
      </c>
      <c r="X293" t="str">
        <f t="shared" ca="1" si="93"/>
        <v>\\(\\quad (7　－　5)　×　9　=　 \\)</v>
      </c>
      <c r="Y293" t="str">
        <f t="shared" ca="1" si="94"/>
        <v>\\(\\quad 18 \\)</v>
      </c>
    </row>
    <row r="294" spans="1:27" x14ac:dyDescent="0.55000000000000004">
      <c r="A294" s="51" t="s">
        <v>60</v>
      </c>
      <c r="B294" s="51"/>
      <c r="C294" s="50" t="s">
        <v>210</v>
      </c>
      <c r="D294" s="50" t="str">
        <f t="shared" ca="1" si="101"/>
        <v>\\(\\quad (2　－　2)　×　3　=　 \\)</v>
      </c>
      <c r="E294" s="50" t="str">
        <f t="shared" ca="1" si="102"/>
        <v>\\(\\quad 0 \\)</v>
      </c>
      <c r="F294" s="50" t="s">
        <v>62</v>
      </c>
      <c r="G294" s="50"/>
      <c r="H294" s="50"/>
      <c r="I294" s="89" t="str">
        <f t="shared" ca="1" si="103"/>
        <v>INSERT INTO math(tangen,question,answer,editor,date,count) VALUES('m2700','\\(\\quad (2　－　2)　×　3　=　 \\)','\\(\\quad 0 \\)','harazono',NOW(),0);</v>
      </c>
      <c r="J294" s="78" t="s">
        <v>229</v>
      </c>
      <c r="K294" t="s">
        <v>15</v>
      </c>
      <c r="L294" s="1">
        <f t="shared" ca="1" si="100"/>
        <v>2</v>
      </c>
      <c r="M294" t="s">
        <v>236</v>
      </c>
      <c r="N294" s="1">
        <f t="shared" ca="1" si="104"/>
        <v>2</v>
      </c>
      <c r="O294" t="s">
        <v>245</v>
      </c>
      <c r="P294" s="1">
        <f t="shared" ca="1" si="95"/>
        <v>3</v>
      </c>
      <c r="S294" t="s">
        <v>233</v>
      </c>
      <c r="T294" t="s">
        <v>230</v>
      </c>
      <c r="U294" t="s">
        <v>229</v>
      </c>
      <c r="V294" s="1">
        <f t="shared" ca="1" si="105"/>
        <v>0</v>
      </c>
      <c r="W294" t="s">
        <v>230</v>
      </c>
      <c r="X294" t="str">
        <f t="shared" ca="1" si="93"/>
        <v>\\(\\quad (2　－　2)　×　3　=　 \\)</v>
      </c>
      <c r="Y294" t="str">
        <f t="shared" ca="1" si="94"/>
        <v>\\(\\quad 0 \\)</v>
      </c>
    </row>
    <row r="295" spans="1:27" x14ac:dyDescent="0.55000000000000004">
      <c r="A295" s="51" t="s">
        <v>60</v>
      </c>
      <c r="B295" s="51"/>
      <c r="C295" s="50" t="s">
        <v>210</v>
      </c>
      <c r="D295" s="50" t="str">
        <f t="shared" ca="1" si="101"/>
        <v>\\(\\quad (10　－　1)　×　10　=　 \\)</v>
      </c>
      <c r="E295" s="50" t="str">
        <f t="shared" ca="1" si="102"/>
        <v>\\(\\quad 90 \\)</v>
      </c>
      <c r="F295" s="50" t="s">
        <v>62</v>
      </c>
      <c r="G295" s="50"/>
      <c r="H295" s="50"/>
      <c r="I295" s="89" t="str">
        <f t="shared" ca="1" si="103"/>
        <v>INSERT INTO math(tangen,question,answer,editor,date,count) VALUES('m2700','\\(\\quad (10　－　1)　×　10　=　 \\)','\\(\\quad 90 \\)','harazono',NOW(),0);</v>
      </c>
      <c r="J295" s="78" t="s">
        <v>229</v>
      </c>
      <c r="K295" t="s">
        <v>15</v>
      </c>
      <c r="L295" s="1">
        <f t="shared" ca="1" si="100"/>
        <v>10</v>
      </c>
      <c r="M295" t="s">
        <v>236</v>
      </c>
      <c r="N295" s="1">
        <f t="shared" ca="1" si="104"/>
        <v>1</v>
      </c>
      <c r="O295" t="s">
        <v>245</v>
      </c>
      <c r="P295" s="1">
        <f t="shared" ca="1" si="95"/>
        <v>10</v>
      </c>
      <c r="S295" t="s">
        <v>233</v>
      </c>
      <c r="T295" t="s">
        <v>230</v>
      </c>
      <c r="U295" t="s">
        <v>229</v>
      </c>
      <c r="V295" s="1">
        <f t="shared" ca="1" si="105"/>
        <v>90</v>
      </c>
      <c r="W295" t="s">
        <v>230</v>
      </c>
      <c r="X295" t="str">
        <f t="shared" ca="1" si="93"/>
        <v>\\(\\quad (10　－　1)　×　10　=　 \\)</v>
      </c>
      <c r="Y295" t="str">
        <f t="shared" ca="1" si="94"/>
        <v>\\(\\quad 90 \\)</v>
      </c>
      <c r="Z295" s="1"/>
      <c r="AA295" s="1"/>
    </row>
    <row r="296" spans="1:27" x14ac:dyDescent="0.55000000000000004">
      <c r="A296" s="51" t="s">
        <v>60</v>
      </c>
      <c r="B296" s="51"/>
      <c r="C296" s="50" t="s">
        <v>210</v>
      </c>
      <c r="D296" s="50" t="str">
        <f t="shared" ca="1" si="101"/>
        <v>\\(\\quad (1　－　1)　×　2　=　 \\)</v>
      </c>
      <c r="E296" s="50" t="str">
        <f t="shared" ca="1" si="102"/>
        <v>\\(\\quad 0 \\)</v>
      </c>
      <c r="F296" s="50" t="s">
        <v>62</v>
      </c>
      <c r="G296" s="50"/>
      <c r="H296" s="50"/>
      <c r="I296" s="89" t="str">
        <f t="shared" ca="1" si="103"/>
        <v>INSERT INTO math(tangen,question,answer,editor,date,count) VALUES('m2700','\\(\\quad (1　－　1)　×　2　=　 \\)','\\(\\quad 0 \\)','harazono',NOW(),0);</v>
      </c>
      <c r="J296" s="78" t="s">
        <v>229</v>
      </c>
      <c r="K296" t="s">
        <v>15</v>
      </c>
      <c r="L296" s="1">
        <f t="shared" ca="1" si="100"/>
        <v>1</v>
      </c>
      <c r="M296" t="s">
        <v>236</v>
      </c>
      <c r="N296" s="1">
        <f t="shared" ca="1" si="104"/>
        <v>1</v>
      </c>
      <c r="O296" t="s">
        <v>245</v>
      </c>
      <c r="P296" s="1">
        <f t="shared" ca="1" si="95"/>
        <v>2</v>
      </c>
      <c r="S296" t="s">
        <v>233</v>
      </c>
      <c r="T296" t="s">
        <v>230</v>
      </c>
      <c r="U296" t="s">
        <v>229</v>
      </c>
      <c r="V296" s="1">
        <f t="shared" ca="1" si="105"/>
        <v>0</v>
      </c>
      <c r="W296" t="s">
        <v>230</v>
      </c>
      <c r="X296" t="str">
        <f t="shared" ca="1" si="93"/>
        <v>\\(\\quad (1　－　1)　×　2　=　 \\)</v>
      </c>
      <c r="Y296" t="str">
        <f t="shared" ca="1" si="94"/>
        <v>\\(\\quad 0 \\)</v>
      </c>
      <c r="Z296" s="1"/>
      <c r="AA296" s="1"/>
    </row>
    <row r="297" spans="1:27" x14ac:dyDescent="0.55000000000000004">
      <c r="A297" s="51" t="s">
        <v>60</v>
      </c>
      <c r="B297" s="51"/>
      <c r="C297" s="50" t="s">
        <v>210</v>
      </c>
      <c r="D297" s="50" t="str">
        <f t="shared" ca="1" si="101"/>
        <v>\\(\\quad (2　－　2)　×　5　=　 \\)</v>
      </c>
      <c r="E297" s="50" t="str">
        <f t="shared" ca="1" si="102"/>
        <v>\\(\\quad 0 \\)</v>
      </c>
      <c r="F297" s="50" t="s">
        <v>62</v>
      </c>
      <c r="G297" s="50"/>
      <c r="H297" s="50"/>
      <c r="I297" s="89" t="str">
        <f t="shared" ca="1" si="103"/>
        <v>INSERT INTO math(tangen,question,answer,editor,date,count) VALUES('m2700','\\(\\quad (2　－　2)　×　5　=　 \\)','\\(\\quad 0 \\)','harazono',NOW(),0);</v>
      </c>
      <c r="J297" s="78" t="s">
        <v>229</v>
      </c>
      <c r="K297" t="s">
        <v>15</v>
      </c>
      <c r="L297" s="1">
        <f t="shared" ca="1" si="100"/>
        <v>2</v>
      </c>
      <c r="M297" t="s">
        <v>236</v>
      </c>
      <c r="N297" s="1">
        <f t="shared" ca="1" si="104"/>
        <v>2</v>
      </c>
      <c r="O297" t="s">
        <v>245</v>
      </c>
      <c r="P297" s="1">
        <f t="shared" ca="1" si="95"/>
        <v>5</v>
      </c>
      <c r="S297" t="s">
        <v>233</v>
      </c>
      <c r="T297" t="s">
        <v>230</v>
      </c>
      <c r="U297" t="s">
        <v>229</v>
      </c>
      <c r="V297" s="1">
        <f t="shared" ca="1" si="105"/>
        <v>0</v>
      </c>
      <c r="W297" t="s">
        <v>230</v>
      </c>
      <c r="X297" t="str">
        <f t="shared" ca="1" si="93"/>
        <v>\\(\\quad (2　－　2)　×　5　=　 \\)</v>
      </c>
      <c r="Y297" t="str">
        <f t="shared" ca="1" si="94"/>
        <v>\\(\\quad 0 \\)</v>
      </c>
      <c r="Z297" s="1"/>
      <c r="AA297" s="1"/>
    </row>
    <row r="298" spans="1:27" x14ac:dyDescent="0.55000000000000004">
      <c r="A298" s="51" t="s">
        <v>60</v>
      </c>
      <c r="B298" s="51"/>
      <c r="C298" s="50" t="s">
        <v>210</v>
      </c>
      <c r="D298" s="50" t="str">
        <f t="shared" ca="1" si="101"/>
        <v>\\(\\quad (10　－　6)　×　5　=　 \\)</v>
      </c>
      <c r="E298" s="50" t="str">
        <f t="shared" ca="1" si="102"/>
        <v>\\(\\quad 20 \\)</v>
      </c>
      <c r="F298" s="50" t="s">
        <v>62</v>
      </c>
      <c r="G298" s="50"/>
      <c r="H298" s="50"/>
      <c r="I298" s="89" t="str">
        <f t="shared" ca="1" si="103"/>
        <v>INSERT INTO math(tangen,question,answer,editor,date,count) VALUES('m2700','\\(\\quad (10　－　6)　×　5　=　 \\)','\\(\\quad 20 \\)','harazono',NOW(),0);</v>
      </c>
      <c r="J298" s="78" t="s">
        <v>229</v>
      </c>
      <c r="K298" t="s">
        <v>15</v>
      </c>
      <c r="L298" s="1">
        <f t="shared" ca="1" si="100"/>
        <v>10</v>
      </c>
      <c r="M298" t="s">
        <v>236</v>
      </c>
      <c r="N298" s="1">
        <f t="shared" ca="1" si="104"/>
        <v>6</v>
      </c>
      <c r="O298" t="s">
        <v>245</v>
      </c>
      <c r="P298" s="1">
        <f t="shared" ca="1" si="95"/>
        <v>5</v>
      </c>
      <c r="S298" t="s">
        <v>233</v>
      </c>
      <c r="T298" t="s">
        <v>230</v>
      </c>
      <c r="U298" t="s">
        <v>229</v>
      </c>
      <c r="V298" s="1">
        <f t="shared" ca="1" si="105"/>
        <v>20</v>
      </c>
      <c r="W298" t="s">
        <v>230</v>
      </c>
      <c r="X298" t="str">
        <f t="shared" ca="1" si="93"/>
        <v>\\(\\quad (10　－　6)　×　5　=　 \\)</v>
      </c>
      <c r="Y298" t="str">
        <f t="shared" ca="1" si="94"/>
        <v>\\(\\quad 20 \\)</v>
      </c>
      <c r="Z298" s="1"/>
      <c r="AA298" s="1"/>
    </row>
    <row r="299" spans="1:27" x14ac:dyDescent="0.55000000000000004">
      <c r="A299" s="51" t="s">
        <v>60</v>
      </c>
      <c r="B299" s="51"/>
      <c r="C299" s="50" t="s">
        <v>210</v>
      </c>
      <c r="D299" s="50" t="str">
        <f t="shared" ca="1" si="101"/>
        <v>\\(\\quad (10　－　9)　×　7　=　 \\)</v>
      </c>
      <c r="E299" s="50" t="str">
        <f t="shared" ca="1" si="102"/>
        <v>\\(\\quad 7 \\)</v>
      </c>
      <c r="F299" s="50" t="s">
        <v>62</v>
      </c>
      <c r="G299" s="50"/>
      <c r="H299" s="50"/>
      <c r="I299" s="89" t="str">
        <f t="shared" ca="1" si="103"/>
        <v>INSERT INTO math(tangen,question,answer,editor,date,count) VALUES('m2700','\\(\\quad (10　－　9)　×　7　=　 \\)','\\(\\quad 7 \\)','harazono',NOW(),0);</v>
      </c>
      <c r="J299" s="78" t="s">
        <v>229</v>
      </c>
      <c r="K299" t="s">
        <v>15</v>
      </c>
      <c r="L299" s="1">
        <f t="shared" ca="1" si="100"/>
        <v>10</v>
      </c>
      <c r="M299" t="s">
        <v>236</v>
      </c>
      <c r="N299" s="1">
        <f t="shared" ca="1" si="104"/>
        <v>9</v>
      </c>
      <c r="O299" t="s">
        <v>245</v>
      </c>
      <c r="P299" s="1">
        <f t="shared" ca="1" si="95"/>
        <v>7</v>
      </c>
      <c r="S299" t="s">
        <v>233</v>
      </c>
      <c r="T299" t="s">
        <v>230</v>
      </c>
      <c r="U299" t="s">
        <v>229</v>
      </c>
      <c r="V299" s="1">
        <f t="shared" ca="1" si="105"/>
        <v>7</v>
      </c>
      <c r="W299" t="s">
        <v>230</v>
      </c>
      <c r="X299" t="str">
        <f t="shared" ca="1" si="93"/>
        <v>\\(\\quad (10　－　9)　×　7　=　 \\)</v>
      </c>
      <c r="Y299" t="str">
        <f t="shared" ca="1" si="94"/>
        <v>\\(\\quad 7 \\)</v>
      </c>
      <c r="Z299" s="1"/>
      <c r="AA299" s="1"/>
    </row>
    <row r="300" spans="1:27" x14ac:dyDescent="0.55000000000000004">
      <c r="A300" s="51" t="s">
        <v>60</v>
      </c>
      <c r="B300" s="51"/>
      <c r="C300" s="50" t="s">
        <v>210</v>
      </c>
      <c r="D300" s="50" t="str">
        <f t="shared" ca="1" si="101"/>
        <v>\\(\\quad (8　－　2)　×　3　=　 \\)</v>
      </c>
      <c r="E300" s="50" t="str">
        <f t="shared" ca="1" si="102"/>
        <v>\\(\\quad 18 \\)</v>
      </c>
      <c r="F300" s="50" t="s">
        <v>62</v>
      </c>
      <c r="G300" s="50"/>
      <c r="H300" s="50"/>
      <c r="I300" s="89" t="str">
        <f t="shared" ca="1" si="103"/>
        <v>INSERT INTO math(tangen,question,answer,editor,date,count) VALUES('m2700','\\(\\quad (8　－　2)　×　3　=　 \\)','\\(\\quad 18 \\)','harazono',NOW(),0);</v>
      </c>
      <c r="J300" s="78" t="s">
        <v>229</v>
      </c>
      <c r="K300" t="s">
        <v>15</v>
      </c>
      <c r="L300" s="1">
        <f t="shared" ca="1" si="100"/>
        <v>8</v>
      </c>
      <c r="M300" t="s">
        <v>236</v>
      </c>
      <c r="N300" s="1">
        <f t="shared" ref="N300:N302" ca="1" si="106">RANDBETWEEN(1,L300)</f>
        <v>2</v>
      </c>
      <c r="O300" t="s">
        <v>245</v>
      </c>
      <c r="P300" s="1">
        <f t="shared" ca="1" si="95"/>
        <v>3</v>
      </c>
      <c r="S300" t="s">
        <v>233</v>
      </c>
      <c r="T300" t="s">
        <v>230</v>
      </c>
      <c r="U300" t="s">
        <v>229</v>
      </c>
      <c r="V300" s="1">
        <f t="shared" ref="V300:V302" ca="1" si="107">(L300-N300)*P300</f>
        <v>18</v>
      </c>
      <c r="W300" t="s">
        <v>230</v>
      </c>
      <c r="X300" t="str">
        <f t="shared" ca="1" si="93"/>
        <v>\\(\\quad (8　－　2)　×　3　=　 \\)</v>
      </c>
      <c r="Y300" t="str">
        <f t="shared" ca="1" si="94"/>
        <v>\\(\\quad 18 \\)</v>
      </c>
      <c r="Z300" s="1"/>
      <c r="AA300" s="1"/>
    </row>
    <row r="301" spans="1:27" x14ac:dyDescent="0.55000000000000004">
      <c r="A301" s="51" t="s">
        <v>60</v>
      </c>
      <c r="B301" s="51"/>
      <c r="C301" s="50" t="s">
        <v>210</v>
      </c>
      <c r="D301" s="50" t="str">
        <f t="shared" ca="1" si="101"/>
        <v>\\(\\quad (3　－　1)　×　1　=　 \\)</v>
      </c>
      <c r="E301" s="50" t="str">
        <f t="shared" ca="1" si="102"/>
        <v>\\(\\quad 2 \\)</v>
      </c>
      <c r="F301" s="50" t="s">
        <v>62</v>
      </c>
      <c r="G301" s="50"/>
      <c r="H301" s="50"/>
      <c r="I301" s="89" t="str">
        <f t="shared" ca="1" si="103"/>
        <v>INSERT INTO math(tangen,question,answer,editor,date,count) VALUES('m2700','\\(\\quad (3　－　1)　×　1　=　 \\)','\\(\\quad 2 \\)','harazono',NOW(),0);</v>
      </c>
      <c r="J301" s="78" t="s">
        <v>229</v>
      </c>
      <c r="K301" t="s">
        <v>15</v>
      </c>
      <c r="L301" s="1">
        <f t="shared" ca="1" si="100"/>
        <v>3</v>
      </c>
      <c r="M301" t="s">
        <v>236</v>
      </c>
      <c r="N301" s="1">
        <f t="shared" ca="1" si="106"/>
        <v>1</v>
      </c>
      <c r="O301" t="s">
        <v>245</v>
      </c>
      <c r="P301" s="1">
        <f t="shared" ca="1" si="95"/>
        <v>1</v>
      </c>
      <c r="S301" t="s">
        <v>233</v>
      </c>
      <c r="T301" t="s">
        <v>230</v>
      </c>
      <c r="U301" t="s">
        <v>229</v>
      </c>
      <c r="V301" s="1">
        <f t="shared" ca="1" si="107"/>
        <v>2</v>
      </c>
      <c r="W301" t="s">
        <v>230</v>
      </c>
      <c r="X301" t="str">
        <f t="shared" ca="1" si="93"/>
        <v>\\(\\quad (3　－　1)　×　1　=　 \\)</v>
      </c>
      <c r="Y301" t="str">
        <f t="shared" ca="1" si="94"/>
        <v>\\(\\quad 2 \\)</v>
      </c>
      <c r="Z301" s="1"/>
      <c r="AA301" s="1"/>
    </row>
    <row r="302" spans="1:27" x14ac:dyDescent="0.55000000000000004">
      <c r="A302" s="51" t="s">
        <v>60</v>
      </c>
      <c r="B302" s="51"/>
      <c r="C302" s="50" t="s">
        <v>210</v>
      </c>
      <c r="D302" s="50" t="str">
        <f t="shared" ca="1" si="101"/>
        <v>\\(\\quad (3　－　2)　×　5　=　 \\)</v>
      </c>
      <c r="E302" s="50" t="str">
        <f t="shared" ca="1" si="102"/>
        <v>\\(\\quad 5 \\)</v>
      </c>
      <c r="F302" s="50" t="s">
        <v>62</v>
      </c>
      <c r="G302" s="50"/>
      <c r="H302" s="50"/>
      <c r="I302" s="89" t="str">
        <f t="shared" ca="1" si="103"/>
        <v>INSERT INTO math(tangen,question,answer,editor,date,count) VALUES('m2700','\\(\\quad (3　－　2)　×　5　=　 \\)','\\(\\quad 5 \\)','harazono',NOW(),0);</v>
      </c>
      <c r="J302" s="78" t="s">
        <v>229</v>
      </c>
      <c r="K302" t="s">
        <v>15</v>
      </c>
      <c r="L302" s="1">
        <f t="shared" ca="1" si="100"/>
        <v>3</v>
      </c>
      <c r="M302" t="s">
        <v>236</v>
      </c>
      <c r="N302" s="1">
        <f t="shared" ca="1" si="106"/>
        <v>2</v>
      </c>
      <c r="O302" t="s">
        <v>245</v>
      </c>
      <c r="P302" s="1">
        <f t="shared" ca="1" si="95"/>
        <v>5</v>
      </c>
      <c r="S302" t="s">
        <v>233</v>
      </c>
      <c r="T302" t="s">
        <v>230</v>
      </c>
      <c r="U302" t="s">
        <v>229</v>
      </c>
      <c r="V302" s="1">
        <f t="shared" ca="1" si="107"/>
        <v>5</v>
      </c>
      <c r="W302" t="s">
        <v>230</v>
      </c>
      <c r="X302" t="str">
        <f t="shared" ca="1" si="93"/>
        <v>\\(\\quad (3　－　2)　×　5　=　 \\)</v>
      </c>
      <c r="Y302" t="str">
        <f t="shared" ca="1" si="94"/>
        <v>\\(\\quad 5 \\)</v>
      </c>
      <c r="Z302" s="1"/>
      <c r="AA302" s="1"/>
    </row>
    <row r="303" spans="1:27" x14ac:dyDescent="0.55000000000000004">
      <c r="A303" s="51" t="s">
        <v>60</v>
      </c>
      <c r="B303" s="51"/>
      <c r="C303" s="50" t="s">
        <v>210</v>
      </c>
      <c r="D303" s="50" t="str">
        <f t="shared" ca="1" si="101"/>
        <v>\\(\\quad (28　+　2)　÷　6　=　 \\)</v>
      </c>
      <c r="E303" s="50" t="str">
        <f t="shared" ca="1" si="102"/>
        <v>\\(\\quad 5 \\)</v>
      </c>
      <c r="F303" s="50" t="s">
        <v>62</v>
      </c>
      <c r="G303" s="50"/>
      <c r="H303" s="50"/>
      <c r="I303" s="89" t="str">
        <f t="shared" ca="1" si="103"/>
        <v>INSERT INTO math(tangen,question,answer,editor,date,count) VALUES('m2700','\\(\\quad (28　+　2)　÷　6　=　 \\)','\\(\\quad 5 \\)','harazono',NOW(),0);</v>
      </c>
      <c r="J303" s="78" t="s">
        <v>229</v>
      </c>
      <c r="K303" t="s">
        <v>15</v>
      </c>
      <c r="L303" s="1">
        <f ca="1">V303*P303-N303</f>
        <v>28</v>
      </c>
      <c r="M303" t="s">
        <v>231</v>
      </c>
      <c r="N303" s="1">
        <f ca="1">RANDBETWEEN(1,10)</f>
        <v>2</v>
      </c>
      <c r="O303" t="s">
        <v>246</v>
      </c>
      <c r="P303" s="1">
        <f t="shared" ca="1" si="95"/>
        <v>6</v>
      </c>
      <c r="S303" t="s">
        <v>233</v>
      </c>
      <c r="T303" t="s">
        <v>230</v>
      </c>
      <c r="U303" t="s">
        <v>229</v>
      </c>
      <c r="V303" s="1">
        <f t="shared" ref="V303:V342" ca="1" si="108">RANDBETWEEN(1,10)</f>
        <v>5</v>
      </c>
      <c r="W303" t="s">
        <v>230</v>
      </c>
      <c r="X303" t="str">
        <f t="shared" ca="1" si="93"/>
        <v>\\(\\quad (28　+　2)　÷　6　=　 \\)</v>
      </c>
      <c r="Y303" t="str">
        <f t="shared" ca="1" si="94"/>
        <v>\\(\\quad 5 \\)</v>
      </c>
      <c r="Z303" s="1"/>
      <c r="AA303" s="1"/>
    </row>
    <row r="304" spans="1:27" x14ac:dyDescent="0.55000000000000004">
      <c r="A304" s="51" t="s">
        <v>60</v>
      </c>
      <c r="B304" s="51"/>
      <c r="C304" s="50" t="s">
        <v>210</v>
      </c>
      <c r="D304" s="50" t="str">
        <f t="shared" ca="1" si="101"/>
        <v>\\(\\quad (14　+　6)　÷　10　=　 \\)</v>
      </c>
      <c r="E304" s="50" t="str">
        <f t="shared" ca="1" si="102"/>
        <v>\\(\\quad 2 \\)</v>
      </c>
      <c r="F304" s="50" t="s">
        <v>62</v>
      </c>
      <c r="G304" s="50"/>
      <c r="H304" s="50"/>
      <c r="I304" s="89" t="str">
        <f t="shared" ca="1" si="103"/>
        <v>INSERT INTO math(tangen,question,answer,editor,date,count) VALUES('m2700','\\(\\quad (14　+　6)　÷　10　=　 \\)','\\(\\quad 2 \\)','harazono',NOW(),0);</v>
      </c>
      <c r="J304" s="78" t="s">
        <v>229</v>
      </c>
      <c r="K304" t="s">
        <v>15</v>
      </c>
      <c r="L304" s="1">
        <f t="shared" ref="L304:L317" ca="1" si="109">V304*P304-N304</f>
        <v>14</v>
      </c>
      <c r="M304" t="s">
        <v>231</v>
      </c>
      <c r="N304" s="1">
        <f t="shared" ref="N304:N342" ca="1" si="110">RANDBETWEEN(1,10)</f>
        <v>6</v>
      </c>
      <c r="O304" t="s">
        <v>246</v>
      </c>
      <c r="P304" s="1">
        <f t="shared" ca="1" si="95"/>
        <v>10</v>
      </c>
      <c r="S304" t="s">
        <v>233</v>
      </c>
      <c r="T304" t="s">
        <v>230</v>
      </c>
      <c r="U304" t="s">
        <v>229</v>
      </c>
      <c r="V304" s="1">
        <f t="shared" ca="1" si="108"/>
        <v>2</v>
      </c>
      <c r="W304" t="s">
        <v>230</v>
      </c>
      <c r="X304" t="str">
        <f t="shared" ca="1" si="93"/>
        <v>\\(\\quad (14　+　6)　÷　10　=　 \\)</v>
      </c>
      <c r="Y304" t="str">
        <f t="shared" ca="1" si="94"/>
        <v>\\(\\quad 2 \\)</v>
      </c>
      <c r="Z304" s="1"/>
      <c r="AA304" s="1"/>
    </row>
    <row r="305" spans="1:27" x14ac:dyDescent="0.55000000000000004">
      <c r="A305" s="51" t="s">
        <v>60</v>
      </c>
      <c r="B305" s="51"/>
      <c r="C305" s="50" t="s">
        <v>210</v>
      </c>
      <c r="D305" s="50" t="str">
        <f t="shared" ca="1" si="101"/>
        <v>\\(\\quad (4　+　8)　÷　2　=　 \\)</v>
      </c>
      <c r="E305" s="50" t="str">
        <f t="shared" ca="1" si="102"/>
        <v>\\(\\quad 6 \\)</v>
      </c>
      <c r="F305" s="50" t="s">
        <v>62</v>
      </c>
      <c r="G305" s="50"/>
      <c r="H305" s="50"/>
      <c r="I305" s="89" t="str">
        <f t="shared" ca="1" si="103"/>
        <v>INSERT INTO math(tangen,question,answer,editor,date,count) VALUES('m2700','\\(\\quad (4　+　8)　÷　2　=　 \\)','\\(\\quad 6 \\)','harazono',NOW(),0);</v>
      </c>
      <c r="J305" s="78" t="s">
        <v>229</v>
      </c>
      <c r="K305" t="s">
        <v>15</v>
      </c>
      <c r="L305" s="1">
        <f t="shared" ca="1" si="109"/>
        <v>4</v>
      </c>
      <c r="M305" t="s">
        <v>231</v>
      </c>
      <c r="N305" s="1">
        <f t="shared" ca="1" si="110"/>
        <v>8</v>
      </c>
      <c r="O305" t="s">
        <v>246</v>
      </c>
      <c r="P305" s="1">
        <f t="shared" ca="1" si="95"/>
        <v>2</v>
      </c>
      <c r="S305" t="s">
        <v>233</v>
      </c>
      <c r="T305" t="s">
        <v>230</v>
      </c>
      <c r="U305" t="s">
        <v>229</v>
      </c>
      <c r="V305" s="1">
        <f t="shared" ca="1" si="108"/>
        <v>6</v>
      </c>
      <c r="W305" t="s">
        <v>230</v>
      </c>
      <c r="X305" t="str">
        <f t="shared" ca="1" si="93"/>
        <v>\\(\\quad (4　+　8)　÷　2　=　 \\)</v>
      </c>
      <c r="Y305" t="str">
        <f t="shared" ca="1" si="94"/>
        <v>\\(\\quad 6 \\)</v>
      </c>
      <c r="Z305" s="1"/>
      <c r="AA305" s="1"/>
    </row>
    <row r="306" spans="1:27" x14ac:dyDescent="0.55000000000000004">
      <c r="A306" s="51" t="s">
        <v>60</v>
      </c>
      <c r="B306" s="51"/>
      <c r="C306" s="50" t="s">
        <v>210</v>
      </c>
      <c r="D306" s="50" t="str">
        <f t="shared" ca="1" si="101"/>
        <v>\\(\\quad (-5　+　9)　÷　2　=　 \\)</v>
      </c>
      <c r="E306" s="50" t="str">
        <f t="shared" ca="1" si="102"/>
        <v>\\(\\quad 2 \\)</v>
      </c>
      <c r="F306" s="50" t="s">
        <v>62</v>
      </c>
      <c r="G306" s="50"/>
      <c r="H306" s="50"/>
      <c r="I306" s="89" t="str">
        <f t="shared" ca="1" si="103"/>
        <v>INSERT INTO math(tangen,question,answer,editor,date,count) VALUES('m2700','\\(\\quad (-5　+　9)　÷　2　=　 \\)','\\(\\quad 2 \\)','harazono',NOW(),0);</v>
      </c>
      <c r="J306" s="78" t="s">
        <v>229</v>
      </c>
      <c r="K306" t="s">
        <v>15</v>
      </c>
      <c r="L306" s="1">
        <f t="shared" ca="1" si="109"/>
        <v>-5</v>
      </c>
      <c r="M306" t="s">
        <v>231</v>
      </c>
      <c r="N306" s="1">
        <f t="shared" ca="1" si="110"/>
        <v>9</v>
      </c>
      <c r="O306" t="s">
        <v>246</v>
      </c>
      <c r="P306" s="1">
        <f t="shared" ca="1" si="95"/>
        <v>2</v>
      </c>
      <c r="S306" t="s">
        <v>233</v>
      </c>
      <c r="T306" t="s">
        <v>230</v>
      </c>
      <c r="U306" t="s">
        <v>229</v>
      </c>
      <c r="V306" s="1">
        <f t="shared" ca="1" si="108"/>
        <v>2</v>
      </c>
      <c r="W306" t="s">
        <v>230</v>
      </c>
      <c r="X306" t="str">
        <f t="shared" ca="1" si="93"/>
        <v>\\(\\quad (-5　+　9)　÷　2　=　 \\)</v>
      </c>
      <c r="Y306" t="str">
        <f t="shared" ca="1" si="94"/>
        <v>\\(\\quad 2 \\)</v>
      </c>
      <c r="Z306" s="1"/>
      <c r="AA306" s="1"/>
    </row>
    <row r="307" spans="1:27" x14ac:dyDescent="0.55000000000000004">
      <c r="A307" s="51" t="s">
        <v>60</v>
      </c>
      <c r="B307" s="51"/>
      <c r="C307" s="50" t="s">
        <v>210</v>
      </c>
      <c r="D307" s="50" t="str">
        <f t="shared" ca="1" si="101"/>
        <v>\\(\\quad (72　+　9)　÷　9　=　 \\)</v>
      </c>
      <c r="E307" s="50" t="str">
        <f t="shared" ca="1" si="102"/>
        <v>\\(\\quad 9 \\)</v>
      </c>
      <c r="F307" s="50" t="s">
        <v>62</v>
      </c>
      <c r="G307" s="50"/>
      <c r="H307" s="50"/>
      <c r="I307" s="89" t="str">
        <f t="shared" ca="1" si="103"/>
        <v>INSERT INTO math(tangen,question,answer,editor,date,count) VALUES('m2700','\\(\\quad (72　+　9)　÷　9　=　 \\)','\\(\\quad 9 \\)','harazono',NOW(),0);</v>
      </c>
      <c r="J307" s="78" t="s">
        <v>229</v>
      </c>
      <c r="K307" t="s">
        <v>15</v>
      </c>
      <c r="L307" s="1">
        <f t="shared" ca="1" si="109"/>
        <v>72</v>
      </c>
      <c r="M307" t="s">
        <v>231</v>
      </c>
      <c r="N307" s="1">
        <f t="shared" ca="1" si="110"/>
        <v>9</v>
      </c>
      <c r="O307" t="s">
        <v>246</v>
      </c>
      <c r="P307" s="1">
        <f t="shared" ca="1" si="95"/>
        <v>9</v>
      </c>
      <c r="S307" t="s">
        <v>233</v>
      </c>
      <c r="T307" t="s">
        <v>230</v>
      </c>
      <c r="U307" t="s">
        <v>229</v>
      </c>
      <c r="V307" s="1">
        <f t="shared" ca="1" si="108"/>
        <v>9</v>
      </c>
      <c r="W307" t="s">
        <v>230</v>
      </c>
      <c r="X307" t="str">
        <f t="shared" ca="1" si="93"/>
        <v>\\(\\quad (72　+　9)　÷　9　=　 \\)</v>
      </c>
      <c r="Y307" t="str">
        <f t="shared" ca="1" si="94"/>
        <v>\\(\\quad 9 \\)</v>
      </c>
      <c r="Z307" s="1"/>
      <c r="AA307" s="1"/>
    </row>
    <row r="308" spans="1:27" x14ac:dyDescent="0.55000000000000004">
      <c r="A308" s="51" t="s">
        <v>60</v>
      </c>
      <c r="B308" s="51"/>
      <c r="C308" s="50" t="s">
        <v>210</v>
      </c>
      <c r="D308" s="50" t="str">
        <f t="shared" ca="1" si="101"/>
        <v>\\(\\quad (-2　+　4)　÷　2　=　 \\)</v>
      </c>
      <c r="E308" s="50" t="str">
        <f t="shared" ca="1" si="102"/>
        <v>\\(\\quad 1 \\)</v>
      </c>
      <c r="F308" s="50" t="s">
        <v>62</v>
      </c>
      <c r="G308" s="50"/>
      <c r="H308" s="50"/>
      <c r="I308" s="89" t="str">
        <f t="shared" ca="1" si="103"/>
        <v>INSERT INTO math(tangen,question,answer,editor,date,count) VALUES('m2700','\\(\\quad (-2　+　4)　÷　2　=　 \\)','\\(\\quad 1 \\)','harazono',NOW(),0);</v>
      </c>
      <c r="J308" s="78" t="s">
        <v>229</v>
      </c>
      <c r="K308" t="s">
        <v>15</v>
      </c>
      <c r="L308" s="1">
        <f t="shared" ca="1" si="109"/>
        <v>-2</v>
      </c>
      <c r="M308" t="s">
        <v>231</v>
      </c>
      <c r="N308" s="1">
        <f t="shared" ca="1" si="110"/>
        <v>4</v>
      </c>
      <c r="O308" t="s">
        <v>246</v>
      </c>
      <c r="P308" s="1">
        <f t="shared" ca="1" si="95"/>
        <v>2</v>
      </c>
      <c r="S308" t="s">
        <v>233</v>
      </c>
      <c r="T308" t="s">
        <v>230</v>
      </c>
      <c r="U308" t="s">
        <v>229</v>
      </c>
      <c r="V308" s="1">
        <f t="shared" ca="1" si="108"/>
        <v>1</v>
      </c>
      <c r="W308" t="s">
        <v>230</v>
      </c>
      <c r="X308" t="str">
        <f t="shared" ca="1" si="93"/>
        <v>\\(\\quad (-2　+　4)　÷　2　=　 \\)</v>
      </c>
      <c r="Y308" t="str">
        <f t="shared" ca="1" si="94"/>
        <v>\\(\\quad 1 \\)</v>
      </c>
      <c r="Z308" s="1"/>
      <c r="AA308" s="1"/>
    </row>
    <row r="309" spans="1:27" x14ac:dyDescent="0.55000000000000004">
      <c r="A309" s="51" t="s">
        <v>60</v>
      </c>
      <c r="B309" s="51"/>
      <c r="C309" s="50" t="s">
        <v>210</v>
      </c>
      <c r="D309" s="50" t="str">
        <f t="shared" ca="1" si="101"/>
        <v>\\(\\quad (17　+　10)　÷　3　=　 \\)</v>
      </c>
      <c r="E309" s="50" t="str">
        <f t="shared" ca="1" si="102"/>
        <v>\\(\\quad 9 \\)</v>
      </c>
      <c r="F309" s="50" t="s">
        <v>62</v>
      </c>
      <c r="G309" s="50"/>
      <c r="H309" s="50"/>
      <c r="I309" s="89" t="str">
        <f t="shared" ca="1" si="103"/>
        <v>INSERT INTO math(tangen,question,answer,editor,date,count) VALUES('m2700','\\(\\quad (17　+　10)　÷　3　=　 \\)','\\(\\quad 9 \\)','harazono',NOW(),0);</v>
      </c>
      <c r="J309" s="78" t="s">
        <v>229</v>
      </c>
      <c r="K309" t="s">
        <v>15</v>
      </c>
      <c r="L309" s="1">
        <f t="shared" ca="1" si="109"/>
        <v>17</v>
      </c>
      <c r="M309" t="s">
        <v>231</v>
      </c>
      <c r="N309" s="1">
        <f t="shared" ca="1" si="110"/>
        <v>10</v>
      </c>
      <c r="O309" t="s">
        <v>246</v>
      </c>
      <c r="P309" s="1">
        <f t="shared" ca="1" si="95"/>
        <v>3</v>
      </c>
      <c r="S309" t="s">
        <v>233</v>
      </c>
      <c r="T309" t="s">
        <v>230</v>
      </c>
      <c r="U309" t="s">
        <v>229</v>
      </c>
      <c r="V309" s="1">
        <f t="shared" ca="1" si="108"/>
        <v>9</v>
      </c>
      <c r="W309" t="s">
        <v>230</v>
      </c>
      <c r="X309" t="str">
        <f t="shared" ca="1" si="93"/>
        <v>\\(\\quad (17　+　10)　÷　3　=　 \\)</v>
      </c>
      <c r="Y309" t="str">
        <f t="shared" ca="1" si="94"/>
        <v>\\(\\quad 9 \\)</v>
      </c>
      <c r="Z309" s="1"/>
      <c r="AA309" s="1"/>
    </row>
    <row r="310" spans="1:27" x14ac:dyDescent="0.55000000000000004">
      <c r="A310" s="51" t="s">
        <v>60</v>
      </c>
      <c r="B310" s="51"/>
      <c r="C310" s="50" t="s">
        <v>210</v>
      </c>
      <c r="D310" s="50" t="str">
        <f t="shared" ca="1" si="101"/>
        <v>\\(\\quad (15　+　3)　÷　2　=　 \\)</v>
      </c>
      <c r="E310" s="50" t="str">
        <f t="shared" ca="1" si="102"/>
        <v>\\(\\quad 9 \\)</v>
      </c>
      <c r="F310" s="50" t="s">
        <v>62</v>
      </c>
      <c r="G310" s="50"/>
      <c r="H310" s="50"/>
      <c r="I310" s="89" t="str">
        <f t="shared" ca="1" si="103"/>
        <v>INSERT INTO math(tangen,question,answer,editor,date,count) VALUES('m2700','\\(\\quad (15　+　3)　÷　2　=　 \\)','\\(\\quad 9 \\)','harazono',NOW(),0);</v>
      </c>
      <c r="J310" s="78" t="s">
        <v>229</v>
      </c>
      <c r="K310" t="s">
        <v>15</v>
      </c>
      <c r="L310" s="1">
        <f t="shared" ca="1" si="109"/>
        <v>15</v>
      </c>
      <c r="M310" t="s">
        <v>231</v>
      </c>
      <c r="N310" s="1">
        <f t="shared" ca="1" si="110"/>
        <v>3</v>
      </c>
      <c r="O310" t="s">
        <v>246</v>
      </c>
      <c r="P310" s="1">
        <f t="shared" ca="1" si="95"/>
        <v>2</v>
      </c>
      <c r="S310" t="s">
        <v>233</v>
      </c>
      <c r="T310" t="s">
        <v>230</v>
      </c>
      <c r="U310" t="s">
        <v>229</v>
      </c>
      <c r="V310" s="1">
        <f t="shared" ca="1" si="108"/>
        <v>9</v>
      </c>
      <c r="W310" t="s">
        <v>230</v>
      </c>
      <c r="X310" t="str">
        <f t="shared" ca="1" si="93"/>
        <v>\\(\\quad (15　+　3)　÷　2　=　 \\)</v>
      </c>
      <c r="Y310" t="str">
        <f t="shared" ca="1" si="94"/>
        <v>\\(\\quad 9 \\)</v>
      </c>
      <c r="Z310" s="1"/>
      <c r="AA310" s="1"/>
    </row>
    <row r="311" spans="1:27" x14ac:dyDescent="0.55000000000000004">
      <c r="A311" s="51" t="s">
        <v>60</v>
      </c>
      <c r="B311" s="51"/>
      <c r="C311" s="50" t="s">
        <v>210</v>
      </c>
      <c r="D311" s="50" t="str">
        <f t="shared" ca="1" si="101"/>
        <v>\\(\\quad (17　+　3)　÷　2　=　 \\)</v>
      </c>
      <c r="E311" s="50" t="str">
        <f t="shared" ca="1" si="102"/>
        <v>\\(\\quad 10 \\)</v>
      </c>
      <c r="F311" s="50" t="s">
        <v>62</v>
      </c>
      <c r="G311" s="50"/>
      <c r="H311" s="50"/>
      <c r="I311" s="89" t="str">
        <f t="shared" ca="1" si="103"/>
        <v>INSERT INTO math(tangen,question,answer,editor,date,count) VALUES('m2700','\\(\\quad (17　+　3)　÷　2　=　 \\)','\\(\\quad 10 \\)','harazono',NOW(),0);</v>
      </c>
      <c r="J311" s="78" t="s">
        <v>229</v>
      </c>
      <c r="K311" t="s">
        <v>15</v>
      </c>
      <c r="L311" s="1">
        <f t="shared" ca="1" si="109"/>
        <v>17</v>
      </c>
      <c r="M311" t="s">
        <v>231</v>
      </c>
      <c r="N311" s="1">
        <f t="shared" ca="1" si="110"/>
        <v>3</v>
      </c>
      <c r="O311" t="s">
        <v>246</v>
      </c>
      <c r="P311" s="1">
        <f t="shared" ca="1" si="95"/>
        <v>2</v>
      </c>
      <c r="S311" t="s">
        <v>233</v>
      </c>
      <c r="T311" t="s">
        <v>230</v>
      </c>
      <c r="U311" t="s">
        <v>229</v>
      </c>
      <c r="V311" s="1">
        <f t="shared" ca="1" si="108"/>
        <v>10</v>
      </c>
      <c r="W311" t="s">
        <v>230</v>
      </c>
      <c r="X311" t="str">
        <f t="shared" ca="1" si="93"/>
        <v>\\(\\quad (17　+　3)　÷　2　=　 \\)</v>
      </c>
      <c r="Y311" t="str">
        <f t="shared" ca="1" si="94"/>
        <v>\\(\\quad 10 \\)</v>
      </c>
      <c r="Z311" s="1"/>
      <c r="AA311" s="1"/>
    </row>
    <row r="312" spans="1:27" x14ac:dyDescent="0.55000000000000004">
      <c r="A312" s="51" t="s">
        <v>60</v>
      </c>
      <c r="B312" s="51"/>
      <c r="C312" s="50" t="s">
        <v>210</v>
      </c>
      <c r="D312" s="50" t="str">
        <f t="shared" ca="1" si="101"/>
        <v>\\(\\quad (-3　+　7)　÷　4　=　 \\)</v>
      </c>
      <c r="E312" s="50" t="str">
        <f t="shared" ca="1" si="102"/>
        <v>\\(\\quad 1 \\)</v>
      </c>
      <c r="F312" s="50" t="s">
        <v>62</v>
      </c>
      <c r="G312" s="50"/>
      <c r="H312" s="50"/>
      <c r="I312" s="89" t="str">
        <f t="shared" ca="1" si="103"/>
        <v>INSERT INTO math(tangen,question,answer,editor,date,count) VALUES('m2700','\\(\\quad (-3　+　7)　÷　4　=　 \\)','\\(\\quad 1 \\)','harazono',NOW(),0);</v>
      </c>
      <c r="J312" s="78" t="s">
        <v>229</v>
      </c>
      <c r="K312" t="s">
        <v>15</v>
      </c>
      <c r="L312" s="1">
        <f t="shared" ca="1" si="109"/>
        <v>-3</v>
      </c>
      <c r="M312" t="s">
        <v>231</v>
      </c>
      <c r="N312" s="1">
        <f t="shared" ca="1" si="110"/>
        <v>7</v>
      </c>
      <c r="O312" t="s">
        <v>246</v>
      </c>
      <c r="P312" s="1">
        <f t="shared" ca="1" si="95"/>
        <v>4</v>
      </c>
      <c r="S312" t="s">
        <v>233</v>
      </c>
      <c r="T312" t="s">
        <v>230</v>
      </c>
      <c r="U312" t="s">
        <v>229</v>
      </c>
      <c r="V312" s="1">
        <f t="shared" ca="1" si="108"/>
        <v>1</v>
      </c>
      <c r="W312" t="s">
        <v>230</v>
      </c>
      <c r="X312" t="str">
        <f t="shared" ca="1" si="93"/>
        <v>\\(\\quad (-3　+　7)　÷　4　=　 \\)</v>
      </c>
      <c r="Y312" t="str">
        <f t="shared" ca="1" si="94"/>
        <v>\\(\\quad 1 \\)</v>
      </c>
      <c r="Z312" s="1"/>
      <c r="AA312" s="1"/>
    </row>
    <row r="313" spans="1:27" x14ac:dyDescent="0.55000000000000004">
      <c r="A313" s="51" t="s">
        <v>60</v>
      </c>
      <c r="B313" s="51"/>
      <c r="C313" s="50" t="s">
        <v>210</v>
      </c>
      <c r="D313" s="50" t="str">
        <f t="shared" ca="1" si="101"/>
        <v>\\(\\quad (78　+　2)　÷　8　=　 \\)</v>
      </c>
      <c r="E313" s="50" t="str">
        <f t="shared" ca="1" si="102"/>
        <v>\\(\\quad 10 \\)</v>
      </c>
      <c r="F313" s="50" t="s">
        <v>62</v>
      </c>
      <c r="G313" s="50"/>
      <c r="H313" s="50"/>
      <c r="I313" s="89" t="str">
        <f t="shared" ca="1" si="103"/>
        <v>INSERT INTO math(tangen,question,answer,editor,date,count) VALUES('m2700','\\(\\quad (78　+　2)　÷　8　=　 \\)','\\(\\quad 10 \\)','harazono',NOW(),0);</v>
      </c>
      <c r="J313" s="78" t="s">
        <v>229</v>
      </c>
      <c r="K313" t="s">
        <v>15</v>
      </c>
      <c r="L313" s="1">
        <f t="shared" ca="1" si="109"/>
        <v>78</v>
      </c>
      <c r="M313" t="s">
        <v>231</v>
      </c>
      <c r="N313" s="1">
        <f t="shared" ca="1" si="110"/>
        <v>2</v>
      </c>
      <c r="O313" t="s">
        <v>246</v>
      </c>
      <c r="P313" s="1">
        <f t="shared" ca="1" si="95"/>
        <v>8</v>
      </c>
      <c r="S313" t="s">
        <v>233</v>
      </c>
      <c r="T313" t="s">
        <v>230</v>
      </c>
      <c r="U313" t="s">
        <v>229</v>
      </c>
      <c r="V313" s="1">
        <f t="shared" ca="1" si="108"/>
        <v>10</v>
      </c>
      <c r="W313" t="s">
        <v>230</v>
      </c>
      <c r="X313" t="str">
        <f t="shared" ca="1" si="93"/>
        <v>\\(\\quad (78　+　2)　÷　8　=　 \\)</v>
      </c>
      <c r="Y313" t="str">
        <f t="shared" ca="1" si="94"/>
        <v>\\(\\quad 10 \\)</v>
      </c>
      <c r="Z313" s="1"/>
      <c r="AA313" s="1"/>
    </row>
    <row r="314" spans="1:27" x14ac:dyDescent="0.55000000000000004">
      <c r="A314" s="51" t="s">
        <v>60</v>
      </c>
      <c r="B314" s="51"/>
      <c r="C314" s="50" t="s">
        <v>210</v>
      </c>
      <c r="D314" s="50" t="str">
        <f t="shared" ca="1" si="101"/>
        <v>\\(\\quad (4　+　1)　÷　5　=　 \\)</v>
      </c>
      <c r="E314" s="50" t="str">
        <f t="shared" ca="1" si="102"/>
        <v>\\(\\quad 1 \\)</v>
      </c>
      <c r="F314" s="50" t="s">
        <v>62</v>
      </c>
      <c r="G314" s="50"/>
      <c r="H314" s="50"/>
      <c r="I314" s="89" t="str">
        <f t="shared" ca="1" si="103"/>
        <v>INSERT INTO math(tangen,question,answer,editor,date,count) VALUES('m2700','\\(\\quad (4　+　1)　÷　5　=　 \\)','\\(\\quad 1 \\)','harazono',NOW(),0);</v>
      </c>
      <c r="J314" s="78" t="s">
        <v>229</v>
      </c>
      <c r="K314" t="s">
        <v>15</v>
      </c>
      <c r="L314" s="1">
        <f t="shared" ca="1" si="109"/>
        <v>4</v>
      </c>
      <c r="M314" t="s">
        <v>231</v>
      </c>
      <c r="N314" s="1">
        <f t="shared" ca="1" si="110"/>
        <v>1</v>
      </c>
      <c r="O314" t="s">
        <v>246</v>
      </c>
      <c r="P314" s="1">
        <f t="shared" ca="1" si="95"/>
        <v>5</v>
      </c>
      <c r="S314" t="s">
        <v>233</v>
      </c>
      <c r="T314" t="s">
        <v>230</v>
      </c>
      <c r="U314" t="s">
        <v>229</v>
      </c>
      <c r="V314" s="1">
        <f t="shared" ca="1" si="108"/>
        <v>1</v>
      </c>
      <c r="W314" t="s">
        <v>230</v>
      </c>
      <c r="X314" t="str">
        <f t="shared" ca="1" si="93"/>
        <v>\\(\\quad (4　+　1)　÷　5　=　 \\)</v>
      </c>
      <c r="Y314" t="str">
        <f t="shared" ca="1" si="94"/>
        <v>\\(\\quad 1 \\)</v>
      </c>
      <c r="Z314" s="1"/>
      <c r="AA314" s="1"/>
    </row>
    <row r="315" spans="1:27" x14ac:dyDescent="0.55000000000000004">
      <c r="A315" s="51" t="s">
        <v>60</v>
      </c>
      <c r="B315" s="51"/>
      <c r="C315" s="50" t="s">
        <v>210</v>
      </c>
      <c r="D315" s="50" t="str">
        <f t="shared" ca="1" si="101"/>
        <v>\\(\\quad (-4　+　6)　÷　1　=　 \\)</v>
      </c>
      <c r="E315" s="50" t="str">
        <f t="shared" ca="1" si="102"/>
        <v>\\(\\quad 2 \\)</v>
      </c>
      <c r="F315" s="50" t="s">
        <v>62</v>
      </c>
      <c r="G315" s="50"/>
      <c r="H315" s="50"/>
      <c r="I315" s="89" t="str">
        <f t="shared" ca="1" si="103"/>
        <v>INSERT INTO math(tangen,question,answer,editor,date,count) VALUES('m2700','\\(\\quad (-4　+　6)　÷　1　=　 \\)','\\(\\quad 2 \\)','harazono',NOW(),0);</v>
      </c>
      <c r="J315" s="78" t="s">
        <v>229</v>
      </c>
      <c r="K315" t="s">
        <v>15</v>
      </c>
      <c r="L315" s="1">
        <f t="shared" ca="1" si="109"/>
        <v>-4</v>
      </c>
      <c r="M315" t="s">
        <v>231</v>
      </c>
      <c r="N315" s="1">
        <f t="shared" ca="1" si="110"/>
        <v>6</v>
      </c>
      <c r="O315" t="s">
        <v>246</v>
      </c>
      <c r="P315" s="1">
        <f t="shared" ca="1" si="95"/>
        <v>1</v>
      </c>
      <c r="S315" t="s">
        <v>233</v>
      </c>
      <c r="T315" t="s">
        <v>230</v>
      </c>
      <c r="U315" t="s">
        <v>229</v>
      </c>
      <c r="V315" s="1">
        <f t="shared" ca="1" si="108"/>
        <v>2</v>
      </c>
      <c r="W315" t="s">
        <v>230</v>
      </c>
      <c r="X315" t="str">
        <f t="shared" ca="1" si="93"/>
        <v>\\(\\quad (-4　+　6)　÷　1　=　 \\)</v>
      </c>
      <c r="Y315" t="str">
        <f t="shared" ca="1" si="94"/>
        <v>\\(\\quad 2 \\)</v>
      </c>
      <c r="Z315" s="1"/>
      <c r="AA315" s="1"/>
    </row>
    <row r="316" spans="1:27" x14ac:dyDescent="0.55000000000000004">
      <c r="A316" s="51" t="s">
        <v>60</v>
      </c>
      <c r="B316" s="51"/>
      <c r="C316" s="50" t="s">
        <v>210</v>
      </c>
      <c r="D316" s="50" t="str">
        <f t="shared" ca="1" si="101"/>
        <v>\\(\\quad (71　+　10)　÷　9　=　 \\)</v>
      </c>
      <c r="E316" s="50" t="str">
        <f t="shared" ca="1" si="102"/>
        <v>\\(\\quad 9 \\)</v>
      </c>
      <c r="F316" s="50" t="s">
        <v>62</v>
      </c>
      <c r="G316" s="50"/>
      <c r="H316" s="50"/>
      <c r="I316" s="89" t="str">
        <f t="shared" ca="1" si="103"/>
        <v>INSERT INTO math(tangen,question,answer,editor,date,count) VALUES('m2700','\\(\\quad (71　+　10)　÷　9　=　 \\)','\\(\\quad 9 \\)','harazono',NOW(),0);</v>
      </c>
      <c r="J316" s="78" t="s">
        <v>229</v>
      </c>
      <c r="K316" t="s">
        <v>15</v>
      </c>
      <c r="L316" s="1">
        <f t="shared" ca="1" si="109"/>
        <v>71</v>
      </c>
      <c r="M316" t="s">
        <v>231</v>
      </c>
      <c r="N316" s="1">
        <f t="shared" ca="1" si="110"/>
        <v>10</v>
      </c>
      <c r="O316" t="s">
        <v>246</v>
      </c>
      <c r="P316" s="1">
        <f t="shared" ca="1" si="95"/>
        <v>9</v>
      </c>
      <c r="S316" t="s">
        <v>233</v>
      </c>
      <c r="T316" t="s">
        <v>230</v>
      </c>
      <c r="U316" t="s">
        <v>229</v>
      </c>
      <c r="V316" s="1">
        <f t="shared" ca="1" si="108"/>
        <v>9</v>
      </c>
      <c r="W316" t="s">
        <v>230</v>
      </c>
      <c r="X316" t="str">
        <f t="shared" ca="1" si="93"/>
        <v>\\(\\quad (71　+　10)　÷　9　=　 \\)</v>
      </c>
      <c r="Y316" t="str">
        <f t="shared" ca="1" si="94"/>
        <v>\\(\\quad 9 \\)</v>
      </c>
      <c r="Z316" s="1"/>
      <c r="AA316" s="1"/>
    </row>
    <row r="317" spans="1:27" x14ac:dyDescent="0.55000000000000004">
      <c r="A317" s="51" t="s">
        <v>60</v>
      </c>
      <c r="B317" s="51"/>
      <c r="C317" s="50" t="s">
        <v>210</v>
      </c>
      <c r="D317" s="50" t="str">
        <f t="shared" ca="1" si="101"/>
        <v>\\(\\quad (99　+　1)　÷　10　=　 \\)</v>
      </c>
      <c r="E317" s="50" t="str">
        <f t="shared" ca="1" si="102"/>
        <v>\\(\\quad 10 \\)</v>
      </c>
      <c r="F317" s="50" t="s">
        <v>62</v>
      </c>
      <c r="G317" s="50"/>
      <c r="H317" s="50"/>
      <c r="I317" s="89" t="str">
        <f t="shared" ca="1" si="103"/>
        <v>INSERT INTO math(tangen,question,answer,editor,date,count) VALUES('m2700','\\(\\quad (99　+　1)　÷　10　=　 \\)','\\(\\quad 10 \\)','harazono',NOW(),0);</v>
      </c>
      <c r="J317" s="78" t="s">
        <v>229</v>
      </c>
      <c r="K317" t="s">
        <v>15</v>
      </c>
      <c r="L317" s="1">
        <f t="shared" ca="1" si="109"/>
        <v>99</v>
      </c>
      <c r="M317" t="s">
        <v>231</v>
      </c>
      <c r="N317" s="1">
        <f t="shared" ca="1" si="110"/>
        <v>1</v>
      </c>
      <c r="O317" t="s">
        <v>246</v>
      </c>
      <c r="P317" s="1">
        <f t="shared" ca="1" si="95"/>
        <v>10</v>
      </c>
      <c r="S317" t="s">
        <v>233</v>
      </c>
      <c r="T317" t="s">
        <v>230</v>
      </c>
      <c r="U317" t="s">
        <v>229</v>
      </c>
      <c r="V317" s="1">
        <f t="shared" ca="1" si="108"/>
        <v>10</v>
      </c>
      <c r="W317" t="s">
        <v>230</v>
      </c>
      <c r="X317" t="str">
        <f t="shared" ca="1" si="93"/>
        <v>\\(\\quad (99　+　1)　÷　10　=　 \\)</v>
      </c>
      <c r="Y317" t="str">
        <f t="shared" ca="1" si="94"/>
        <v>\\(\\quad 10 \\)</v>
      </c>
      <c r="Z317" s="1"/>
      <c r="AA317" s="1"/>
    </row>
    <row r="318" spans="1:27" x14ac:dyDescent="0.55000000000000004">
      <c r="A318" s="51" t="s">
        <v>60</v>
      </c>
      <c r="B318" s="51"/>
      <c r="C318" s="50" t="s">
        <v>210</v>
      </c>
      <c r="D318" s="50" t="str">
        <f t="shared" ca="1" si="101"/>
        <v>\\(\\quad (34　+　8)　÷　7　=　 \\)</v>
      </c>
      <c r="E318" s="50" t="str">
        <f t="shared" ca="1" si="102"/>
        <v>\\(\\quad 6 \\)</v>
      </c>
      <c r="F318" s="50" t="s">
        <v>62</v>
      </c>
      <c r="G318" s="50"/>
      <c r="H318" s="50"/>
      <c r="I318" s="89" t="str">
        <f t="shared" ca="1" si="103"/>
        <v>INSERT INTO math(tangen,question,answer,editor,date,count) VALUES('m2700','\\(\\quad (34　+　8)　÷　7　=　 \\)','\\(\\quad 6 \\)','harazono',NOW(),0);</v>
      </c>
      <c r="J318" s="78" t="s">
        <v>229</v>
      </c>
      <c r="K318" t="s">
        <v>15</v>
      </c>
      <c r="L318" s="1">
        <f t="shared" ref="L318:L322" ca="1" si="111">V318*P318-N318</f>
        <v>34</v>
      </c>
      <c r="M318" t="s">
        <v>231</v>
      </c>
      <c r="N318" s="1">
        <f t="shared" ca="1" si="110"/>
        <v>8</v>
      </c>
      <c r="O318" t="s">
        <v>246</v>
      </c>
      <c r="P318" s="1">
        <f t="shared" ca="1" si="95"/>
        <v>7</v>
      </c>
      <c r="S318" t="s">
        <v>233</v>
      </c>
      <c r="T318" t="s">
        <v>230</v>
      </c>
      <c r="U318" t="s">
        <v>229</v>
      </c>
      <c r="V318" s="1">
        <f t="shared" ca="1" si="108"/>
        <v>6</v>
      </c>
      <c r="W318" t="s">
        <v>230</v>
      </c>
      <c r="X318" t="str">
        <f t="shared" ca="1" si="93"/>
        <v>\\(\\quad (34　+　8)　÷　7　=　 \\)</v>
      </c>
      <c r="Y318" t="str">
        <f t="shared" ca="1" si="94"/>
        <v>\\(\\quad 6 \\)</v>
      </c>
      <c r="Z318" s="1"/>
      <c r="AA318" s="1"/>
    </row>
    <row r="319" spans="1:27" x14ac:dyDescent="0.55000000000000004">
      <c r="A319" s="51" t="s">
        <v>60</v>
      </c>
      <c r="B319" s="51"/>
      <c r="C319" s="50" t="s">
        <v>210</v>
      </c>
      <c r="D319" s="50" t="str">
        <f t="shared" ca="1" si="101"/>
        <v>\\(\\quad (69　+　1)　÷　7　=　 \\)</v>
      </c>
      <c r="E319" s="50" t="str">
        <f t="shared" ca="1" si="102"/>
        <v>\\(\\quad 10 \\)</v>
      </c>
      <c r="F319" s="50" t="s">
        <v>62</v>
      </c>
      <c r="G319" s="50"/>
      <c r="H319" s="50"/>
      <c r="I319" s="89" t="str">
        <f t="shared" ca="1" si="103"/>
        <v>INSERT INTO math(tangen,question,answer,editor,date,count) VALUES('m2700','\\(\\quad (69　+　1)　÷　7　=　 \\)','\\(\\quad 10 \\)','harazono',NOW(),0);</v>
      </c>
      <c r="J319" s="78" t="s">
        <v>229</v>
      </c>
      <c r="K319" t="s">
        <v>15</v>
      </c>
      <c r="L319" s="1">
        <f t="shared" ca="1" si="111"/>
        <v>69</v>
      </c>
      <c r="M319" t="s">
        <v>231</v>
      </c>
      <c r="N319" s="1">
        <f t="shared" ca="1" si="110"/>
        <v>1</v>
      </c>
      <c r="O319" t="s">
        <v>246</v>
      </c>
      <c r="P319" s="1">
        <f t="shared" ca="1" si="95"/>
        <v>7</v>
      </c>
      <c r="S319" t="s">
        <v>233</v>
      </c>
      <c r="T319" t="s">
        <v>230</v>
      </c>
      <c r="U319" t="s">
        <v>229</v>
      </c>
      <c r="V319" s="1">
        <f t="shared" ca="1" si="108"/>
        <v>10</v>
      </c>
      <c r="W319" t="s">
        <v>230</v>
      </c>
      <c r="X319" t="str">
        <f t="shared" ca="1" si="93"/>
        <v>\\(\\quad (69　+　1)　÷　7　=　 \\)</v>
      </c>
      <c r="Y319" t="str">
        <f t="shared" ca="1" si="94"/>
        <v>\\(\\quad 10 \\)</v>
      </c>
      <c r="Z319" s="1"/>
      <c r="AA319" s="1"/>
    </row>
    <row r="320" spans="1:27" x14ac:dyDescent="0.55000000000000004">
      <c r="A320" s="51" t="s">
        <v>60</v>
      </c>
      <c r="B320" s="51"/>
      <c r="C320" s="50" t="s">
        <v>210</v>
      </c>
      <c r="D320" s="50" t="str">
        <f t="shared" ca="1" si="101"/>
        <v>\\(\\quad (22　+　2)　÷　6　=　 \\)</v>
      </c>
      <c r="E320" s="50" t="str">
        <f t="shared" ca="1" si="102"/>
        <v>\\(\\quad 4 \\)</v>
      </c>
      <c r="F320" s="50" t="s">
        <v>62</v>
      </c>
      <c r="G320" s="50"/>
      <c r="H320" s="50"/>
      <c r="I320" s="89" t="str">
        <f t="shared" ca="1" si="103"/>
        <v>INSERT INTO math(tangen,question,answer,editor,date,count) VALUES('m2700','\\(\\quad (22　+　2)　÷　6　=　 \\)','\\(\\quad 4 \\)','harazono',NOW(),0);</v>
      </c>
      <c r="J320" s="78" t="s">
        <v>229</v>
      </c>
      <c r="K320" t="s">
        <v>15</v>
      </c>
      <c r="L320" s="1">
        <f t="shared" ca="1" si="111"/>
        <v>22</v>
      </c>
      <c r="M320" t="s">
        <v>231</v>
      </c>
      <c r="N320" s="1">
        <f t="shared" ca="1" si="110"/>
        <v>2</v>
      </c>
      <c r="O320" t="s">
        <v>246</v>
      </c>
      <c r="P320" s="1">
        <f t="shared" ca="1" si="95"/>
        <v>6</v>
      </c>
      <c r="S320" t="s">
        <v>233</v>
      </c>
      <c r="T320" t="s">
        <v>230</v>
      </c>
      <c r="U320" t="s">
        <v>229</v>
      </c>
      <c r="V320" s="1">
        <f t="shared" ca="1" si="108"/>
        <v>4</v>
      </c>
      <c r="W320" t="s">
        <v>230</v>
      </c>
      <c r="X320" t="str">
        <f t="shared" ca="1" si="93"/>
        <v>\\(\\quad (22　+　2)　÷　6　=　 \\)</v>
      </c>
      <c r="Y320" t="str">
        <f t="shared" ca="1" si="94"/>
        <v>\\(\\quad 4 \\)</v>
      </c>
      <c r="Z320" s="1"/>
      <c r="AA320" s="1"/>
    </row>
    <row r="321" spans="1:27" x14ac:dyDescent="0.55000000000000004">
      <c r="A321" s="51" t="s">
        <v>60</v>
      </c>
      <c r="B321" s="51"/>
      <c r="C321" s="50" t="s">
        <v>210</v>
      </c>
      <c r="D321" s="50" t="str">
        <f t="shared" ca="1" si="101"/>
        <v>\\(\\quad (24　+　6)　÷　3　=　 \\)</v>
      </c>
      <c r="E321" s="50" t="str">
        <f t="shared" ca="1" si="102"/>
        <v>\\(\\quad 10 \\)</v>
      </c>
      <c r="F321" s="50" t="s">
        <v>62</v>
      </c>
      <c r="G321" s="50"/>
      <c r="H321" s="50"/>
      <c r="I321" s="89" t="str">
        <f t="shared" ca="1" si="103"/>
        <v>INSERT INTO math(tangen,question,answer,editor,date,count) VALUES('m2700','\\(\\quad (24　+　6)　÷　3　=　 \\)','\\(\\quad 10 \\)','harazono',NOW(),0);</v>
      </c>
      <c r="J321" s="78" t="s">
        <v>229</v>
      </c>
      <c r="K321" t="s">
        <v>15</v>
      </c>
      <c r="L321" s="1">
        <f t="shared" ca="1" si="111"/>
        <v>24</v>
      </c>
      <c r="M321" t="s">
        <v>231</v>
      </c>
      <c r="N321" s="1">
        <f t="shared" ca="1" si="110"/>
        <v>6</v>
      </c>
      <c r="O321" t="s">
        <v>246</v>
      </c>
      <c r="P321" s="1">
        <f t="shared" ca="1" si="95"/>
        <v>3</v>
      </c>
      <c r="S321" t="s">
        <v>233</v>
      </c>
      <c r="T321" t="s">
        <v>230</v>
      </c>
      <c r="U321" t="s">
        <v>229</v>
      </c>
      <c r="V321" s="1">
        <f t="shared" ca="1" si="108"/>
        <v>10</v>
      </c>
      <c r="W321" t="s">
        <v>230</v>
      </c>
      <c r="X321" t="str">
        <f t="shared" ca="1" si="93"/>
        <v>\\(\\quad (24　+　6)　÷　3　=　 \\)</v>
      </c>
      <c r="Y321" t="str">
        <f t="shared" ca="1" si="94"/>
        <v>\\(\\quad 10 \\)</v>
      </c>
      <c r="Z321" s="1"/>
      <c r="AA321" s="1"/>
    </row>
    <row r="322" spans="1:27" x14ac:dyDescent="0.55000000000000004">
      <c r="A322" s="51" t="s">
        <v>60</v>
      </c>
      <c r="B322" s="51"/>
      <c r="C322" s="50" t="s">
        <v>210</v>
      </c>
      <c r="D322" s="50" t="str">
        <f t="shared" ca="1" si="101"/>
        <v>\\(\\quad (6　+　2)　÷　1　=　 \\)</v>
      </c>
      <c r="E322" s="50" t="str">
        <f t="shared" ca="1" si="102"/>
        <v>\\(\\quad 8 \\)</v>
      </c>
      <c r="F322" s="50" t="s">
        <v>62</v>
      </c>
      <c r="G322" s="50"/>
      <c r="H322" s="50"/>
      <c r="I322" s="89" t="str">
        <f t="shared" ca="1" si="103"/>
        <v>INSERT INTO math(tangen,question,answer,editor,date,count) VALUES('m2700','\\(\\quad (6　+　2)　÷　1　=　 \\)','\\(\\quad 8 \\)','harazono',NOW(),0);</v>
      </c>
      <c r="J322" s="78" t="s">
        <v>229</v>
      </c>
      <c r="K322" t="s">
        <v>15</v>
      </c>
      <c r="L322" s="1">
        <f t="shared" ca="1" si="111"/>
        <v>6</v>
      </c>
      <c r="M322" t="s">
        <v>231</v>
      </c>
      <c r="N322" s="1">
        <f t="shared" ca="1" si="110"/>
        <v>2</v>
      </c>
      <c r="O322" t="s">
        <v>246</v>
      </c>
      <c r="P322" s="1">
        <f t="shared" ca="1" si="95"/>
        <v>1</v>
      </c>
      <c r="S322" t="s">
        <v>233</v>
      </c>
      <c r="T322" t="s">
        <v>230</v>
      </c>
      <c r="U322" t="s">
        <v>229</v>
      </c>
      <c r="V322" s="1">
        <f t="shared" ca="1" si="108"/>
        <v>8</v>
      </c>
      <c r="W322" t="s">
        <v>230</v>
      </c>
      <c r="X322" t="str">
        <f t="shared" ca="1" si="93"/>
        <v>\\(\\quad (6　+　2)　÷　1　=　 \\)</v>
      </c>
      <c r="Y322" t="str">
        <f t="shared" ca="1" si="94"/>
        <v>\\(\\quad 8 \\)</v>
      </c>
      <c r="Z322" s="1"/>
      <c r="AA322" s="1"/>
    </row>
    <row r="323" spans="1:27" x14ac:dyDescent="0.55000000000000004">
      <c r="A323" s="51" t="s">
        <v>60</v>
      </c>
      <c r="B323" s="51"/>
      <c r="C323" s="50" t="s">
        <v>210</v>
      </c>
      <c r="D323" s="50" t="str">
        <f t="shared" ca="1" si="101"/>
        <v>\\(\\quad (41　－　1)　÷　4　=　 \\)</v>
      </c>
      <c r="E323" s="50" t="str">
        <f t="shared" ca="1" si="102"/>
        <v>\\(\\quad 10 \\)</v>
      </c>
      <c r="F323" s="50" t="s">
        <v>62</v>
      </c>
      <c r="G323" s="50"/>
      <c r="H323" s="50"/>
      <c r="I323" s="89" t="str">
        <f t="shared" ca="1" si="103"/>
        <v>INSERT INTO math(tangen,question,answer,editor,date,count) VALUES('m2700','\\(\\quad (41　－　1)　÷　4　=　 \\)','\\(\\quad 10 \\)','harazono',NOW(),0);</v>
      </c>
      <c r="J323" s="78" t="s">
        <v>229</v>
      </c>
      <c r="K323" t="s">
        <v>15</v>
      </c>
      <c r="L323" s="1">
        <f ca="1">V323*P323+N323</f>
        <v>41</v>
      </c>
      <c r="M323" t="s">
        <v>236</v>
      </c>
      <c r="N323" s="1">
        <f t="shared" ca="1" si="110"/>
        <v>1</v>
      </c>
      <c r="O323" t="s">
        <v>246</v>
      </c>
      <c r="P323" s="1">
        <f t="shared" ca="1" si="95"/>
        <v>4</v>
      </c>
      <c r="S323" t="s">
        <v>233</v>
      </c>
      <c r="T323" t="s">
        <v>230</v>
      </c>
      <c r="U323" t="s">
        <v>229</v>
      </c>
      <c r="V323" s="1">
        <f t="shared" ca="1" si="108"/>
        <v>10</v>
      </c>
      <c r="W323" t="s">
        <v>230</v>
      </c>
      <c r="X323" t="str">
        <f t="shared" ref="X323:X386" ca="1" si="112">J323&amp;K323&amp;L323&amp;M323&amp;N323&amp;O323&amp;P323&amp;Q323&amp;R323&amp;S323&amp;T323</f>
        <v>\\(\\quad (41　－　1)　÷　4　=　 \\)</v>
      </c>
      <c r="Y323" t="str">
        <f t="shared" ref="Y323:Y386" ca="1" si="113">U323&amp;V323&amp;W323</f>
        <v>\\(\\quad 10 \\)</v>
      </c>
      <c r="Z323" s="1"/>
      <c r="AA323" s="1"/>
    </row>
    <row r="324" spans="1:27" x14ac:dyDescent="0.55000000000000004">
      <c r="A324" s="51" t="s">
        <v>60</v>
      </c>
      <c r="B324" s="51"/>
      <c r="C324" s="50" t="s">
        <v>210</v>
      </c>
      <c r="D324" s="50" t="str">
        <f t="shared" ca="1" si="101"/>
        <v>\\(\\quad (36　－　6)　÷　5　=　 \\)</v>
      </c>
      <c r="E324" s="50" t="str">
        <f t="shared" ca="1" si="102"/>
        <v>\\(\\quad 6 \\)</v>
      </c>
      <c r="F324" s="50" t="s">
        <v>62</v>
      </c>
      <c r="G324" s="50"/>
      <c r="H324" s="50"/>
      <c r="I324" s="89" t="str">
        <f t="shared" ca="1" si="103"/>
        <v>INSERT INTO math(tangen,question,answer,editor,date,count) VALUES('m2700','\\(\\quad (36　－　6)　÷　5　=　 \\)','\\(\\quad 6 \\)','harazono',NOW(),0);</v>
      </c>
      <c r="J324" s="78" t="s">
        <v>229</v>
      </c>
      <c r="K324" t="s">
        <v>15</v>
      </c>
      <c r="L324" s="1">
        <f t="shared" ref="L324:L328" ca="1" si="114">V324*P324+N324</f>
        <v>36</v>
      </c>
      <c r="M324" t="s">
        <v>236</v>
      </c>
      <c r="N324" s="1">
        <f t="shared" ca="1" si="110"/>
        <v>6</v>
      </c>
      <c r="O324" t="s">
        <v>246</v>
      </c>
      <c r="P324" s="1">
        <f t="shared" ca="1" si="95"/>
        <v>5</v>
      </c>
      <c r="S324" t="s">
        <v>233</v>
      </c>
      <c r="T324" t="s">
        <v>230</v>
      </c>
      <c r="U324" t="s">
        <v>229</v>
      </c>
      <c r="V324" s="1">
        <f t="shared" ca="1" si="108"/>
        <v>6</v>
      </c>
      <c r="W324" t="s">
        <v>230</v>
      </c>
      <c r="X324" t="str">
        <f t="shared" ca="1" si="112"/>
        <v>\\(\\quad (36　－　6)　÷　5　=　 \\)</v>
      </c>
      <c r="Y324" t="str">
        <f t="shared" ca="1" si="113"/>
        <v>\\(\\quad 6 \\)</v>
      </c>
      <c r="Z324" s="1"/>
      <c r="AA324" s="1"/>
    </row>
    <row r="325" spans="1:27" x14ac:dyDescent="0.55000000000000004">
      <c r="A325" s="51" t="s">
        <v>60</v>
      </c>
      <c r="B325" s="51"/>
      <c r="C325" s="50" t="s">
        <v>210</v>
      </c>
      <c r="D325" s="50" t="str">
        <f t="shared" ca="1" si="101"/>
        <v>\\(\\quad (80　－　8)　÷　8　=　 \\)</v>
      </c>
      <c r="E325" s="50" t="str">
        <f t="shared" ca="1" si="102"/>
        <v>\\(\\quad 9 \\)</v>
      </c>
      <c r="F325" s="50" t="s">
        <v>62</v>
      </c>
      <c r="G325" s="50"/>
      <c r="H325" s="50"/>
      <c r="I325" s="89" t="str">
        <f t="shared" ca="1" si="103"/>
        <v>INSERT INTO math(tangen,question,answer,editor,date,count) VALUES('m2700','\\(\\quad (80　－　8)　÷　8　=　 \\)','\\(\\quad 9 \\)','harazono',NOW(),0);</v>
      </c>
      <c r="J325" s="78" t="s">
        <v>229</v>
      </c>
      <c r="K325" t="s">
        <v>15</v>
      </c>
      <c r="L325" s="1">
        <f t="shared" ca="1" si="114"/>
        <v>80</v>
      </c>
      <c r="M325" t="s">
        <v>236</v>
      </c>
      <c r="N325" s="1">
        <f t="shared" ca="1" si="110"/>
        <v>8</v>
      </c>
      <c r="O325" t="s">
        <v>246</v>
      </c>
      <c r="P325" s="1">
        <f t="shared" ca="1" si="95"/>
        <v>8</v>
      </c>
      <c r="S325" t="s">
        <v>233</v>
      </c>
      <c r="T325" t="s">
        <v>230</v>
      </c>
      <c r="U325" t="s">
        <v>229</v>
      </c>
      <c r="V325" s="1">
        <f t="shared" ca="1" si="108"/>
        <v>9</v>
      </c>
      <c r="W325" t="s">
        <v>230</v>
      </c>
      <c r="X325" t="str">
        <f t="shared" ca="1" si="112"/>
        <v>\\(\\quad (80　－　8)　÷　8　=　 \\)</v>
      </c>
      <c r="Y325" t="str">
        <f t="shared" ca="1" si="113"/>
        <v>\\(\\quad 9 \\)</v>
      </c>
      <c r="Z325" s="1"/>
      <c r="AA325" s="1"/>
    </row>
    <row r="326" spans="1:27" x14ac:dyDescent="0.55000000000000004">
      <c r="A326" s="51" t="s">
        <v>60</v>
      </c>
      <c r="B326" s="51"/>
      <c r="C326" s="50" t="s">
        <v>210</v>
      </c>
      <c r="D326" s="50" t="str">
        <f t="shared" ca="1" si="101"/>
        <v>\\(\\quad (30　－　6)　÷　8　=　 \\)</v>
      </c>
      <c r="E326" s="50" t="str">
        <f t="shared" ca="1" si="102"/>
        <v>\\(\\quad 3 \\)</v>
      </c>
      <c r="F326" s="50" t="s">
        <v>62</v>
      </c>
      <c r="G326" s="50"/>
      <c r="H326" s="50"/>
      <c r="I326" s="89" t="str">
        <f t="shared" ca="1" si="103"/>
        <v>INSERT INTO math(tangen,question,answer,editor,date,count) VALUES('m2700','\\(\\quad (30　－　6)　÷　8　=　 \\)','\\(\\quad 3 \\)','harazono',NOW(),0);</v>
      </c>
      <c r="J326" s="78" t="s">
        <v>229</v>
      </c>
      <c r="K326" t="s">
        <v>15</v>
      </c>
      <c r="L326" s="1">
        <f t="shared" ca="1" si="114"/>
        <v>30</v>
      </c>
      <c r="M326" t="s">
        <v>236</v>
      </c>
      <c r="N326" s="1">
        <f t="shared" ca="1" si="110"/>
        <v>6</v>
      </c>
      <c r="O326" t="s">
        <v>246</v>
      </c>
      <c r="P326" s="1">
        <f t="shared" ca="1" si="95"/>
        <v>8</v>
      </c>
      <c r="S326" t="s">
        <v>233</v>
      </c>
      <c r="T326" t="s">
        <v>230</v>
      </c>
      <c r="U326" t="s">
        <v>229</v>
      </c>
      <c r="V326" s="1">
        <f t="shared" ca="1" si="108"/>
        <v>3</v>
      </c>
      <c r="W326" t="s">
        <v>230</v>
      </c>
      <c r="X326" t="str">
        <f t="shared" ca="1" si="112"/>
        <v>\\(\\quad (30　－　6)　÷　8　=　 \\)</v>
      </c>
      <c r="Y326" t="str">
        <f t="shared" ca="1" si="113"/>
        <v>\\(\\quad 3 \\)</v>
      </c>
      <c r="Z326" s="1"/>
      <c r="AA326" s="1"/>
    </row>
    <row r="327" spans="1:27" x14ac:dyDescent="0.55000000000000004">
      <c r="A327" s="51" t="s">
        <v>60</v>
      </c>
      <c r="B327" s="51"/>
      <c r="C327" s="50" t="s">
        <v>210</v>
      </c>
      <c r="D327" s="50" t="str">
        <f t="shared" ca="1" si="101"/>
        <v>\\(\\quad (71　－　1)　÷　10　=　 \\)</v>
      </c>
      <c r="E327" s="50" t="str">
        <f t="shared" ca="1" si="102"/>
        <v>\\(\\quad 7 \\)</v>
      </c>
      <c r="F327" s="50" t="s">
        <v>62</v>
      </c>
      <c r="G327" s="50"/>
      <c r="H327" s="50"/>
      <c r="I327" s="89" t="str">
        <f t="shared" ca="1" si="103"/>
        <v>INSERT INTO math(tangen,question,answer,editor,date,count) VALUES('m2700','\\(\\quad (71　－　1)　÷　10　=　 \\)','\\(\\quad 7 \\)','harazono',NOW(),0);</v>
      </c>
      <c r="J327" s="78" t="s">
        <v>229</v>
      </c>
      <c r="K327" t="s">
        <v>15</v>
      </c>
      <c r="L327" s="1">
        <f t="shared" ca="1" si="114"/>
        <v>71</v>
      </c>
      <c r="M327" t="s">
        <v>236</v>
      </c>
      <c r="N327" s="1">
        <f t="shared" ca="1" si="110"/>
        <v>1</v>
      </c>
      <c r="O327" t="s">
        <v>246</v>
      </c>
      <c r="P327" s="1">
        <f t="shared" ca="1" si="95"/>
        <v>10</v>
      </c>
      <c r="S327" t="s">
        <v>233</v>
      </c>
      <c r="T327" t="s">
        <v>230</v>
      </c>
      <c r="U327" t="s">
        <v>229</v>
      </c>
      <c r="V327" s="1">
        <f t="shared" ca="1" si="108"/>
        <v>7</v>
      </c>
      <c r="W327" t="s">
        <v>230</v>
      </c>
      <c r="X327" t="str">
        <f t="shared" ca="1" si="112"/>
        <v>\\(\\quad (71　－　1)　÷　10　=　 \\)</v>
      </c>
      <c r="Y327" t="str">
        <f t="shared" ca="1" si="113"/>
        <v>\\(\\quad 7 \\)</v>
      </c>
      <c r="Z327" s="1"/>
      <c r="AA327" s="1"/>
    </row>
    <row r="328" spans="1:27" x14ac:dyDescent="0.55000000000000004">
      <c r="A328" s="51" t="s">
        <v>60</v>
      </c>
      <c r="B328" s="51"/>
      <c r="C328" s="50" t="s">
        <v>210</v>
      </c>
      <c r="D328" s="50" t="str">
        <f t="shared" ca="1" si="101"/>
        <v>\\(\\quad (19　－　9)　÷　10　=　 \\)</v>
      </c>
      <c r="E328" s="50" t="str">
        <f t="shared" ca="1" si="102"/>
        <v>\\(\\quad 1 \\)</v>
      </c>
      <c r="F328" s="50" t="s">
        <v>62</v>
      </c>
      <c r="G328" s="50"/>
      <c r="H328" s="50"/>
      <c r="I328" s="89" t="str">
        <f t="shared" ca="1" si="103"/>
        <v>INSERT INTO math(tangen,question,answer,editor,date,count) VALUES('m2700','\\(\\quad (19　－　9)　÷　10　=　 \\)','\\(\\quad 1 \\)','harazono',NOW(),0);</v>
      </c>
      <c r="J328" s="78" t="s">
        <v>229</v>
      </c>
      <c r="K328" t="s">
        <v>15</v>
      </c>
      <c r="L328" s="1">
        <f t="shared" ca="1" si="114"/>
        <v>19</v>
      </c>
      <c r="M328" t="s">
        <v>236</v>
      </c>
      <c r="N328" s="1">
        <f t="shared" ca="1" si="110"/>
        <v>9</v>
      </c>
      <c r="O328" t="s">
        <v>246</v>
      </c>
      <c r="P328" s="1">
        <f t="shared" ca="1" si="95"/>
        <v>10</v>
      </c>
      <c r="S328" t="s">
        <v>233</v>
      </c>
      <c r="T328" t="s">
        <v>230</v>
      </c>
      <c r="U328" t="s">
        <v>229</v>
      </c>
      <c r="V328" s="1">
        <f t="shared" ca="1" si="108"/>
        <v>1</v>
      </c>
      <c r="W328" t="s">
        <v>230</v>
      </c>
      <c r="X328" t="str">
        <f t="shared" ca="1" si="112"/>
        <v>\\(\\quad (19　－　9)　÷　10　=　 \\)</v>
      </c>
      <c r="Y328" t="str">
        <f t="shared" ca="1" si="113"/>
        <v>\\(\\quad 1 \\)</v>
      </c>
      <c r="Z328" s="1"/>
      <c r="AA328" s="1"/>
    </row>
    <row r="329" spans="1:27" x14ac:dyDescent="0.55000000000000004">
      <c r="A329" s="51" t="s">
        <v>60</v>
      </c>
      <c r="B329" s="51"/>
      <c r="C329" s="50" t="s">
        <v>210</v>
      </c>
      <c r="D329" s="50" t="str">
        <f t="shared" ca="1" si="101"/>
        <v>\\(\\quad (98　－　8)　÷　9　=　 \\)</v>
      </c>
      <c r="E329" s="50" t="str">
        <f t="shared" ca="1" si="102"/>
        <v>\\(\\quad 10 \\)</v>
      </c>
      <c r="F329" s="50" t="s">
        <v>62</v>
      </c>
      <c r="G329" s="50"/>
      <c r="H329" s="50"/>
      <c r="I329" s="89" t="str">
        <f t="shared" ca="1" si="103"/>
        <v>INSERT INTO math(tangen,question,answer,editor,date,count) VALUES('m2700','\\(\\quad (98　－　8)　÷　9　=　 \\)','\\(\\quad 10 \\)','harazono',NOW(),0);</v>
      </c>
      <c r="J329" s="78" t="s">
        <v>229</v>
      </c>
      <c r="K329" t="s">
        <v>15</v>
      </c>
      <c r="L329" s="1">
        <f t="shared" ref="L329:L341" ca="1" si="115">V329*P329+N329</f>
        <v>98</v>
      </c>
      <c r="M329" t="s">
        <v>236</v>
      </c>
      <c r="N329" s="1">
        <f t="shared" ca="1" si="110"/>
        <v>8</v>
      </c>
      <c r="O329" t="s">
        <v>246</v>
      </c>
      <c r="P329" s="1">
        <f t="shared" ref="P329:P342" ca="1" si="116">RANDBETWEEN(1,10)</f>
        <v>9</v>
      </c>
      <c r="S329" t="s">
        <v>233</v>
      </c>
      <c r="T329" t="s">
        <v>230</v>
      </c>
      <c r="U329" t="s">
        <v>229</v>
      </c>
      <c r="V329" s="1">
        <f t="shared" ca="1" si="108"/>
        <v>10</v>
      </c>
      <c r="W329" t="s">
        <v>230</v>
      </c>
      <c r="X329" t="str">
        <f t="shared" ca="1" si="112"/>
        <v>\\(\\quad (98　－　8)　÷　9　=　 \\)</v>
      </c>
      <c r="Y329" t="str">
        <f t="shared" ca="1" si="113"/>
        <v>\\(\\quad 10 \\)</v>
      </c>
      <c r="Z329" s="1"/>
      <c r="AA329" s="1"/>
    </row>
    <row r="330" spans="1:27" x14ac:dyDescent="0.55000000000000004">
      <c r="A330" s="51" t="s">
        <v>60</v>
      </c>
      <c r="B330" s="51"/>
      <c r="C330" s="50" t="s">
        <v>210</v>
      </c>
      <c r="D330" s="50" t="str">
        <f t="shared" ca="1" si="101"/>
        <v>\\(\\quad (40　－　10)　÷　3　=　 \\)</v>
      </c>
      <c r="E330" s="50" t="str">
        <f t="shared" ca="1" si="102"/>
        <v>\\(\\quad 10 \\)</v>
      </c>
      <c r="F330" s="50" t="s">
        <v>62</v>
      </c>
      <c r="G330" s="50"/>
      <c r="H330" s="50"/>
      <c r="I330" s="89" t="str">
        <f t="shared" ca="1" si="103"/>
        <v>INSERT INTO math(tangen,question,answer,editor,date,count) VALUES('m2700','\\(\\quad (40　－　10)　÷　3　=　 \\)','\\(\\quad 10 \\)','harazono',NOW(),0);</v>
      </c>
      <c r="J330" s="78" t="s">
        <v>229</v>
      </c>
      <c r="K330" t="s">
        <v>15</v>
      </c>
      <c r="L330" s="1">
        <f t="shared" ca="1" si="115"/>
        <v>40</v>
      </c>
      <c r="M330" t="s">
        <v>236</v>
      </c>
      <c r="N330" s="1">
        <f t="shared" ca="1" si="110"/>
        <v>10</v>
      </c>
      <c r="O330" t="s">
        <v>246</v>
      </c>
      <c r="P330" s="1">
        <f t="shared" ca="1" si="116"/>
        <v>3</v>
      </c>
      <c r="S330" t="s">
        <v>233</v>
      </c>
      <c r="T330" t="s">
        <v>230</v>
      </c>
      <c r="U330" t="s">
        <v>229</v>
      </c>
      <c r="V330" s="1">
        <f t="shared" ca="1" si="108"/>
        <v>10</v>
      </c>
      <c r="W330" t="s">
        <v>230</v>
      </c>
      <c r="X330" t="str">
        <f t="shared" ca="1" si="112"/>
        <v>\\(\\quad (40　－　10)　÷　3　=　 \\)</v>
      </c>
      <c r="Y330" t="str">
        <f t="shared" ca="1" si="113"/>
        <v>\\(\\quad 10 \\)</v>
      </c>
      <c r="Z330" s="1"/>
      <c r="AA330" s="1"/>
    </row>
    <row r="331" spans="1:27" x14ac:dyDescent="0.55000000000000004">
      <c r="A331" s="51" t="s">
        <v>60</v>
      </c>
      <c r="B331" s="51"/>
      <c r="C331" s="50" t="s">
        <v>210</v>
      </c>
      <c r="D331" s="50" t="str">
        <f t="shared" ca="1" si="101"/>
        <v>\\(\\quad (54　－　6)　÷　6　=　 \\)</v>
      </c>
      <c r="E331" s="50" t="str">
        <f t="shared" ca="1" si="102"/>
        <v>\\(\\quad 8 \\)</v>
      </c>
      <c r="F331" s="50" t="s">
        <v>62</v>
      </c>
      <c r="G331" s="50"/>
      <c r="H331" s="50"/>
      <c r="I331" s="89" t="str">
        <f t="shared" ca="1" si="103"/>
        <v>INSERT INTO math(tangen,question,answer,editor,date,count) VALUES('m2700','\\(\\quad (54　－　6)　÷　6　=　 \\)','\\(\\quad 8 \\)','harazono',NOW(),0);</v>
      </c>
      <c r="J331" s="78" t="s">
        <v>229</v>
      </c>
      <c r="K331" t="s">
        <v>15</v>
      </c>
      <c r="L331" s="1">
        <f t="shared" ca="1" si="115"/>
        <v>54</v>
      </c>
      <c r="M331" t="s">
        <v>236</v>
      </c>
      <c r="N331" s="1">
        <f t="shared" ca="1" si="110"/>
        <v>6</v>
      </c>
      <c r="O331" t="s">
        <v>246</v>
      </c>
      <c r="P331" s="1">
        <f t="shared" ca="1" si="116"/>
        <v>6</v>
      </c>
      <c r="S331" t="s">
        <v>233</v>
      </c>
      <c r="T331" t="s">
        <v>230</v>
      </c>
      <c r="U331" t="s">
        <v>229</v>
      </c>
      <c r="V331" s="1">
        <f t="shared" ca="1" si="108"/>
        <v>8</v>
      </c>
      <c r="W331" t="s">
        <v>230</v>
      </c>
      <c r="X331" t="str">
        <f t="shared" ca="1" si="112"/>
        <v>\\(\\quad (54　－　6)　÷　6　=　 \\)</v>
      </c>
      <c r="Y331" t="str">
        <f t="shared" ca="1" si="113"/>
        <v>\\(\\quad 8 \\)</v>
      </c>
      <c r="Z331" s="1"/>
      <c r="AA331" s="1"/>
    </row>
    <row r="332" spans="1:27" x14ac:dyDescent="0.55000000000000004">
      <c r="A332" s="51" t="s">
        <v>60</v>
      </c>
      <c r="B332" s="51"/>
      <c r="C332" s="50" t="s">
        <v>210</v>
      </c>
      <c r="D332" s="50" t="str">
        <f t="shared" ca="1" si="101"/>
        <v>\\(\\quad (43　－　7)　÷　9　=　 \\)</v>
      </c>
      <c r="E332" s="50" t="str">
        <f t="shared" ca="1" si="102"/>
        <v>\\(\\quad 4 \\)</v>
      </c>
      <c r="F332" s="50" t="s">
        <v>62</v>
      </c>
      <c r="G332" s="50"/>
      <c r="H332" s="50"/>
      <c r="I332" s="89" t="str">
        <f t="shared" ca="1" si="103"/>
        <v>INSERT INTO math(tangen,question,answer,editor,date,count) VALUES('m2700','\\(\\quad (43　－　7)　÷　9　=　 \\)','\\(\\quad 4 \\)','harazono',NOW(),0);</v>
      </c>
      <c r="J332" s="78" t="s">
        <v>229</v>
      </c>
      <c r="K332" t="s">
        <v>15</v>
      </c>
      <c r="L332" s="1">
        <f t="shared" ca="1" si="115"/>
        <v>43</v>
      </c>
      <c r="M332" t="s">
        <v>236</v>
      </c>
      <c r="N332" s="1">
        <f t="shared" ca="1" si="110"/>
        <v>7</v>
      </c>
      <c r="O332" t="s">
        <v>246</v>
      </c>
      <c r="P332" s="1">
        <f t="shared" ca="1" si="116"/>
        <v>9</v>
      </c>
      <c r="S332" t="s">
        <v>233</v>
      </c>
      <c r="T332" t="s">
        <v>230</v>
      </c>
      <c r="U332" t="s">
        <v>229</v>
      </c>
      <c r="V332" s="1">
        <f t="shared" ca="1" si="108"/>
        <v>4</v>
      </c>
      <c r="W332" t="s">
        <v>230</v>
      </c>
      <c r="X332" t="str">
        <f t="shared" ca="1" si="112"/>
        <v>\\(\\quad (43　－　7)　÷　9　=　 \\)</v>
      </c>
      <c r="Y332" t="str">
        <f t="shared" ca="1" si="113"/>
        <v>\\(\\quad 4 \\)</v>
      </c>
      <c r="Z332" s="1"/>
      <c r="AA332" s="1"/>
    </row>
    <row r="333" spans="1:27" x14ac:dyDescent="0.55000000000000004">
      <c r="A333" s="51" t="s">
        <v>60</v>
      </c>
      <c r="B333" s="51"/>
      <c r="C333" s="50" t="s">
        <v>210</v>
      </c>
      <c r="D333" s="50" t="str">
        <f t="shared" ca="1" si="101"/>
        <v>\\(\\quad (76　－　4)　÷　8　=　 \\)</v>
      </c>
      <c r="E333" s="50" t="str">
        <f t="shared" ca="1" si="102"/>
        <v>\\(\\quad 9 \\)</v>
      </c>
      <c r="F333" s="50" t="s">
        <v>62</v>
      </c>
      <c r="G333" s="50"/>
      <c r="H333" s="50"/>
      <c r="I333" s="89" t="str">
        <f t="shared" ca="1" si="103"/>
        <v>INSERT INTO math(tangen,question,answer,editor,date,count) VALUES('m2700','\\(\\quad (76　－　4)　÷　8　=　 \\)','\\(\\quad 9 \\)','harazono',NOW(),0);</v>
      </c>
      <c r="J333" s="78" t="s">
        <v>229</v>
      </c>
      <c r="K333" t="s">
        <v>15</v>
      </c>
      <c r="L333" s="1">
        <f t="shared" ca="1" si="115"/>
        <v>76</v>
      </c>
      <c r="M333" t="s">
        <v>236</v>
      </c>
      <c r="N333" s="1">
        <f t="shared" ca="1" si="110"/>
        <v>4</v>
      </c>
      <c r="O333" t="s">
        <v>246</v>
      </c>
      <c r="P333" s="1">
        <f t="shared" ca="1" si="116"/>
        <v>8</v>
      </c>
      <c r="S333" t="s">
        <v>233</v>
      </c>
      <c r="T333" t="s">
        <v>230</v>
      </c>
      <c r="U333" t="s">
        <v>229</v>
      </c>
      <c r="V333" s="1">
        <f t="shared" ca="1" si="108"/>
        <v>9</v>
      </c>
      <c r="W333" t="s">
        <v>230</v>
      </c>
      <c r="X333" t="str">
        <f t="shared" ca="1" si="112"/>
        <v>\\(\\quad (76　－　4)　÷　8　=　 \\)</v>
      </c>
      <c r="Y333" t="str">
        <f t="shared" ca="1" si="113"/>
        <v>\\(\\quad 9 \\)</v>
      </c>
      <c r="Z333" s="1"/>
      <c r="AA333" s="1"/>
    </row>
    <row r="334" spans="1:27" x14ac:dyDescent="0.55000000000000004">
      <c r="A334" s="51" t="s">
        <v>60</v>
      </c>
      <c r="B334" s="51"/>
      <c r="C334" s="50" t="s">
        <v>210</v>
      </c>
      <c r="D334" s="50" t="str">
        <f t="shared" ca="1" si="101"/>
        <v>\\(\\quad (14　－　7)　÷　1　=　 \\)</v>
      </c>
      <c r="E334" s="50" t="str">
        <f t="shared" ca="1" si="102"/>
        <v>\\(\\quad 7 \\)</v>
      </c>
      <c r="F334" s="50" t="s">
        <v>62</v>
      </c>
      <c r="G334" s="50"/>
      <c r="H334" s="50"/>
      <c r="I334" s="89" t="str">
        <f t="shared" ca="1" si="103"/>
        <v>INSERT INTO math(tangen,question,answer,editor,date,count) VALUES('m2700','\\(\\quad (14　－　7)　÷　1　=　 \\)','\\(\\quad 7 \\)','harazono',NOW(),0);</v>
      </c>
      <c r="J334" s="78" t="s">
        <v>229</v>
      </c>
      <c r="K334" t="s">
        <v>15</v>
      </c>
      <c r="L334" s="1">
        <f t="shared" ca="1" si="115"/>
        <v>14</v>
      </c>
      <c r="M334" t="s">
        <v>236</v>
      </c>
      <c r="N334" s="1">
        <f t="shared" ca="1" si="110"/>
        <v>7</v>
      </c>
      <c r="O334" t="s">
        <v>246</v>
      </c>
      <c r="P334" s="1">
        <f t="shared" ca="1" si="116"/>
        <v>1</v>
      </c>
      <c r="S334" t="s">
        <v>233</v>
      </c>
      <c r="T334" t="s">
        <v>230</v>
      </c>
      <c r="U334" t="s">
        <v>229</v>
      </c>
      <c r="V334" s="1">
        <f t="shared" ca="1" si="108"/>
        <v>7</v>
      </c>
      <c r="W334" t="s">
        <v>230</v>
      </c>
      <c r="X334" t="str">
        <f t="shared" ca="1" si="112"/>
        <v>\\(\\quad (14　－　7)　÷　1　=　 \\)</v>
      </c>
      <c r="Y334" t="str">
        <f t="shared" ca="1" si="113"/>
        <v>\\(\\quad 7 \\)</v>
      </c>
      <c r="Z334" s="1"/>
      <c r="AA334" s="1"/>
    </row>
    <row r="335" spans="1:27" x14ac:dyDescent="0.55000000000000004">
      <c r="A335" s="51" t="s">
        <v>60</v>
      </c>
      <c r="B335" s="51"/>
      <c r="C335" s="50" t="s">
        <v>210</v>
      </c>
      <c r="D335" s="50" t="str">
        <f t="shared" ca="1" si="101"/>
        <v>\\(\\quad (9　－　7)　÷　1　=　 \\)</v>
      </c>
      <c r="E335" s="50" t="str">
        <f t="shared" ca="1" si="102"/>
        <v>\\(\\quad 2 \\)</v>
      </c>
      <c r="F335" s="50" t="s">
        <v>62</v>
      </c>
      <c r="G335" s="50"/>
      <c r="H335" s="50"/>
      <c r="I335" s="89" t="str">
        <f t="shared" ca="1" si="103"/>
        <v>INSERT INTO math(tangen,question,answer,editor,date,count) VALUES('m2700','\\(\\quad (9　－　7)　÷　1　=　 \\)','\\(\\quad 2 \\)','harazono',NOW(),0);</v>
      </c>
      <c r="J335" s="78" t="s">
        <v>229</v>
      </c>
      <c r="K335" t="s">
        <v>15</v>
      </c>
      <c r="L335" s="1">
        <f t="shared" ca="1" si="115"/>
        <v>9</v>
      </c>
      <c r="M335" t="s">
        <v>236</v>
      </c>
      <c r="N335" s="1">
        <f t="shared" ca="1" si="110"/>
        <v>7</v>
      </c>
      <c r="O335" t="s">
        <v>246</v>
      </c>
      <c r="P335" s="1">
        <f t="shared" ca="1" si="116"/>
        <v>1</v>
      </c>
      <c r="S335" t="s">
        <v>233</v>
      </c>
      <c r="T335" t="s">
        <v>230</v>
      </c>
      <c r="U335" t="s">
        <v>229</v>
      </c>
      <c r="V335" s="1">
        <f t="shared" ca="1" si="108"/>
        <v>2</v>
      </c>
      <c r="W335" t="s">
        <v>230</v>
      </c>
      <c r="X335" t="str">
        <f t="shared" ca="1" si="112"/>
        <v>\\(\\quad (9　－　7)　÷　1　=　 \\)</v>
      </c>
      <c r="Y335" t="str">
        <f t="shared" ca="1" si="113"/>
        <v>\\(\\quad 2 \\)</v>
      </c>
      <c r="Z335" s="1"/>
      <c r="AA335" s="1"/>
    </row>
    <row r="336" spans="1:27" x14ac:dyDescent="0.55000000000000004">
      <c r="A336" s="51" t="s">
        <v>60</v>
      </c>
      <c r="B336" s="51"/>
      <c r="C336" s="50" t="s">
        <v>210</v>
      </c>
      <c r="D336" s="50" t="str">
        <f t="shared" ca="1" si="101"/>
        <v>\\(\\quad (94　－　4)　÷　10　=　 \\)</v>
      </c>
      <c r="E336" s="50" t="str">
        <f t="shared" ca="1" si="102"/>
        <v>\\(\\quad 9 \\)</v>
      </c>
      <c r="F336" s="50" t="s">
        <v>62</v>
      </c>
      <c r="G336" s="50"/>
      <c r="H336" s="50"/>
      <c r="I336" s="89" t="str">
        <f t="shared" ca="1" si="103"/>
        <v>INSERT INTO math(tangen,question,answer,editor,date,count) VALUES('m2700','\\(\\quad (94　－　4)　÷　10　=　 \\)','\\(\\quad 9 \\)','harazono',NOW(),0);</v>
      </c>
      <c r="J336" s="78" t="s">
        <v>229</v>
      </c>
      <c r="K336" t="s">
        <v>15</v>
      </c>
      <c r="L336" s="1">
        <f t="shared" ca="1" si="115"/>
        <v>94</v>
      </c>
      <c r="M336" t="s">
        <v>236</v>
      </c>
      <c r="N336" s="1">
        <f t="shared" ca="1" si="110"/>
        <v>4</v>
      </c>
      <c r="O336" t="s">
        <v>246</v>
      </c>
      <c r="P336" s="1">
        <f t="shared" ca="1" si="116"/>
        <v>10</v>
      </c>
      <c r="S336" t="s">
        <v>233</v>
      </c>
      <c r="T336" t="s">
        <v>230</v>
      </c>
      <c r="U336" t="s">
        <v>229</v>
      </c>
      <c r="V336" s="1">
        <f t="shared" ca="1" si="108"/>
        <v>9</v>
      </c>
      <c r="W336" t="s">
        <v>230</v>
      </c>
      <c r="X336" t="str">
        <f t="shared" ca="1" si="112"/>
        <v>\\(\\quad (94　－　4)　÷　10　=　 \\)</v>
      </c>
      <c r="Y336" t="str">
        <f t="shared" ca="1" si="113"/>
        <v>\\(\\quad 9 \\)</v>
      </c>
      <c r="Z336" s="1"/>
      <c r="AA336" s="1"/>
    </row>
    <row r="337" spans="1:27" x14ac:dyDescent="0.55000000000000004">
      <c r="A337" s="51" t="s">
        <v>60</v>
      </c>
      <c r="B337" s="51"/>
      <c r="C337" s="50" t="s">
        <v>210</v>
      </c>
      <c r="D337" s="50" t="str">
        <f t="shared" ca="1" si="101"/>
        <v>\\(\\quad (75　－　3)　÷　9　=　 \\)</v>
      </c>
      <c r="E337" s="50" t="str">
        <f t="shared" ca="1" si="102"/>
        <v>\\(\\quad 8 \\)</v>
      </c>
      <c r="F337" s="50" t="s">
        <v>62</v>
      </c>
      <c r="G337" s="50"/>
      <c r="H337" s="50"/>
      <c r="I337" s="89" t="str">
        <f t="shared" ca="1" si="103"/>
        <v>INSERT INTO math(tangen,question,answer,editor,date,count) VALUES('m2700','\\(\\quad (75　－　3)　÷　9　=　 \\)','\\(\\quad 8 \\)','harazono',NOW(),0);</v>
      </c>
      <c r="J337" s="78" t="s">
        <v>229</v>
      </c>
      <c r="K337" t="s">
        <v>15</v>
      </c>
      <c r="L337" s="1">
        <f t="shared" ca="1" si="115"/>
        <v>75</v>
      </c>
      <c r="M337" t="s">
        <v>236</v>
      </c>
      <c r="N337" s="1">
        <f t="shared" ca="1" si="110"/>
        <v>3</v>
      </c>
      <c r="O337" t="s">
        <v>246</v>
      </c>
      <c r="P337" s="1">
        <f t="shared" ca="1" si="116"/>
        <v>9</v>
      </c>
      <c r="S337" t="s">
        <v>233</v>
      </c>
      <c r="T337" t="s">
        <v>230</v>
      </c>
      <c r="U337" t="s">
        <v>229</v>
      </c>
      <c r="V337" s="1">
        <f t="shared" ca="1" si="108"/>
        <v>8</v>
      </c>
      <c r="W337" t="s">
        <v>230</v>
      </c>
      <c r="X337" t="str">
        <f t="shared" ca="1" si="112"/>
        <v>\\(\\quad (75　－　3)　÷　9　=　 \\)</v>
      </c>
      <c r="Y337" t="str">
        <f t="shared" ca="1" si="113"/>
        <v>\\(\\quad 8 \\)</v>
      </c>
      <c r="Z337" s="1"/>
      <c r="AA337" s="1"/>
    </row>
    <row r="338" spans="1:27" x14ac:dyDescent="0.55000000000000004">
      <c r="A338" s="51" t="s">
        <v>60</v>
      </c>
      <c r="B338" s="51"/>
      <c r="C338" s="50" t="s">
        <v>210</v>
      </c>
      <c r="D338" s="50" t="str">
        <f t="shared" ca="1" si="101"/>
        <v>\\(\\quad (50　－　10)　÷　8　=　 \\)</v>
      </c>
      <c r="E338" s="50" t="str">
        <f t="shared" ca="1" si="102"/>
        <v>\\(\\quad 5 \\)</v>
      </c>
      <c r="F338" s="50" t="s">
        <v>62</v>
      </c>
      <c r="G338" s="50"/>
      <c r="H338" s="50"/>
      <c r="I338" s="89" t="str">
        <f t="shared" ca="1" si="103"/>
        <v>INSERT INTO math(tangen,question,answer,editor,date,count) VALUES('m2700','\\(\\quad (50　－　10)　÷　8　=　 \\)','\\(\\quad 5 \\)','harazono',NOW(),0);</v>
      </c>
      <c r="J338" s="78" t="s">
        <v>229</v>
      </c>
      <c r="K338" t="s">
        <v>15</v>
      </c>
      <c r="L338" s="1">
        <f t="shared" ca="1" si="115"/>
        <v>50</v>
      </c>
      <c r="M338" t="s">
        <v>236</v>
      </c>
      <c r="N338" s="1">
        <f t="shared" ca="1" si="110"/>
        <v>10</v>
      </c>
      <c r="O338" t="s">
        <v>246</v>
      </c>
      <c r="P338" s="1">
        <f t="shared" ca="1" si="116"/>
        <v>8</v>
      </c>
      <c r="S338" t="s">
        <v>233</v>
      </c>
      <c r="T338" t="s">
        <v>230</v>
      </c>
      <c r="U338" t="s">
        <v>229</v>
      </c>
      <c r="V338" s="1">
        <f t="shared" ca="1" si="108"/>
        <v>5</v>
      </c>
      <c r="W338" t="s">
        <v>230</v>
      </c>
      <c r="X338" t="str">
        <f t="shared" ca="1" si="112"/>
        <v>\\(\\quad (50　－　10)　÷　8　=　 \\)</v>
      </c>
      <c r="Y338" t="str">
        <f t="shared" ca="1" si="113"/>
        <v>\\(\\quad 5 \\)</v>
      </c>
      <c r="Z338" s="1"/>
      <c r="AA338" s="1"/>
    </row>
    <row r="339" spans="1:27" x14ac:dyDescent="0.55000000000000004">
      <c r="A339" s="51" t="s">
        <v>60</v>
      </c>
      <c r="B339" s="51"/>
      <c r="C339" s="50" t="s">
        <v>210</v>
      </c>
      <c r="D339" s="50" t="str">
        <f t="shared" ca="1" si="101"/>
        <v>\\(\\quad (17　－　9)　÷　2　=　 \\)</v>
      </c>
      <c r="E339" s="50" t="str">
        <f t="shared" ca="1" si="102"/>
        <v>\\(\\quad 4 \\)</v>
      </c>
      <c r="F339" s="50" t="s">
        <v>62</v>
      </c>
      <c r="G339" s="50"/>
      <c r="H339" s="50"/>
      <c r="I339" s="89" t="str">
        <f t="shared" ca="1" si="103"/>
        <v>INSERT INTO math(tangen,question,answer,editor,date,count) VALUES('m2700','\\(\\quad (17　－　9)　÷　2　=　 \\)','\\(\\quad 4 \\)','harazono',NOW(),0);</v>
      </c>
      <c r="J339" s="78" t="s">
        <v>229</v>
      </c>
      <c r="K339" t="s">
        <v>15</v>
      </c>
      <c r="L339" s="1">
        <f t="shared" ca="1" si="115"/>
        <v>17</v>
      </c>
      <c r="M339" t="s">
        <v>236</v>
      </c>
      <c r="N339" s="1">
        <f t="shared" ca="1" si="110"/>
        <v>9</v>
      </c>
      <c r="O339" t="s">
        <v>246</v>
      </c>
      <c r="P339" s="1">
        <f t="shared" ca="1" si="116"/>
        <v>2</v>
      </c>
      <c r="S339" t="s">
        <v>233</v>
      </c>
      <c r="T339" t="s">
        <v>230</v>
      </c>
      <c r="U339" t="s">
        <v>229</v>
      </c>
      <c r="V339" s="1">
        <f t="shared" ca="1" si="108"/>
        <v>4</v>
      </c>
      <c r="W339" t="s">
        <v>230</v>
      </c>
      <c r="X339" t="str">
        <f t="shared" ca="1" si="112"/>
        <v>\\(\\quad (17　－　9)　÷　2　=　 \\)</v>
      </c>
      <c r="Y339" t="str">
        <f t="shared" ca="1" si="113"/>
        <v>\\(\\quad 4 \\)</v>
      </c>
      <c r="Z339" s="1"/>
      <c r="AA339" s="1"/>
    </row>
    <row r="340" spans="1:27" x14ac:dyDescent="0.55000000000000004">
      <c r="A340" s="51" t="s">
        <v>60</v>
      </c>
      <c r="B340" s="51"/>
      <c r="C340" s="50" t="s">
        <v>210</v>
      </c>
      <c r="D340" s="50" t="str">
        <f t="shared" ca="1" si="101"/>
        <v>\\(\\quad (14　－　2)　÷　6　=　 \\)</v>
      </c>
      <c r="E340" s="50" t="str">
        <f t="shared" ca="1" si="102"/>
        <v>\\(\\quad 2 \\)</v>
      </c>
      <c r="F340" s="50" t="s">
        <v>62</v>
      </c>
      <c r="G340" s="50"/>
      <c r="H340" s="50"/>
      <c r="I340" s="89" t="str">
        <f t="shared" ca="1" si="103"/>
        <v>INSERT INTO math(tangen,question,answer,editor,date,count) VALUES('m2700','\\(\\quad (14　－　2)　÷　6　=　 \\)','\\(\\quad 2 \\)','harazono',NOW(),0);</v>
      </c>
      <c r="J340" s="78" t="s">
        <v>229</v>
      </c>
      <c r="K340" t="s">
        <v>15</v>
      </c>
      <c r="L340" s="1">
        <f t="shared" ca="1" si="115"/>
        <v>14</v>
      </c>
      <c r="M340" t="s">
        <v>236</v>
      </c>
      <c r="N340" s="1">
        <f t="shared" ca="1" si="110"/>
        <v>2</v>
      </c>
      <c r="O340" t="s">
        <v>246</v>
      </c>
      <c r="P340" s="1">
        <f t="shared" ca="1" si="116"/>
        <v>6</v>
      </c>
      <c r="S340" t="s">
        <v>233</v>
      </c>
      <c r="T340" t="s">
        <v>230</v>
      </c>
      <c r="U340" t="s">
        <v>229</v>
      </c>
      <c r="V340" s="1">
        <f t="shared" ca="1" si="108"/>
        <v>2</v>
      </c>
      <c r="W340" t="s">
        <v>230</v>
      </c>
      <c r="X340" t="str">
        <f t="shared" ca="1" si="112"/>
        <v>\\(\\quad (14　－　2)　÷　6　=　 \\)</v>
      </c>
      <c r="Y340" t="str">
        <f t="shared" ca="1" si="113"/>
        <v>\\(\\quad 2 \\)</v>
      </c>
      <c r="Z340" s="1"/>
      <c r="AA340" s="1"/>
    </row>
    <row r="341" spans="1:27" x14ac:dyDescent="0.55000000000000004">
      <c r="A341" s="51" t="s">
        <v>60</v>
      </c>
      <c r="B341" s="51"/>
      <c r="C341" s="50" t="s">
        <v>210</v>
      </c>
      <c r="D341" s="50" t="str">
        <f t="shared" ca="1" si="101"/>
        <v>\\(\\quad (39　－　9)　÷　3　=　 \\)</v>
      </c>
      <c r="E341" s="50" t="str">
        <f t="shared" ca="1" si="102"/>
        <v>\\(\\quad 10 \\)</v>
      </c>
      <c r="F341" s="50" t="s">
        <v>62</v>
      </c>
      <c r="G341" s="50"/>
      <c r="H341" s="50"/>
      <c r="I341" s="89" t="str">
        <f t="shared" ca="1" si="103"/>
        <v>INSERT INTO math(tangen,question,answer,editor,date,count) VALUES('m2700','\\(\\quad (39　－　9)　÷　3　=　 \\)','\\(\\quad 10 \\)','harazono',NOW(),0);</v>
      </c>
      <c r="J341" s="78" t="s">
        <v>229</v>
      </c>
      <c r="K341" t="s">
        <v>15</v>
      </c>
      <c r="L341" s="1">
        <f t="shared" ca="1" si="115"/>
        <v>39</v>
      </c>
      <c r="M341" t="s">
        <v>236</v>
      </c>
      <c r="N341" s="1">
        <f t="shared" ca="1" si="110"/>
        <v>9</v>
      </c>
      <c r="O341" t="s">
        <v>246</v>
      </c>
      <c r="P341" s="1">
        <f t="shared" ca="1" si="116"/>
        <v>3</v>
      </c>
      <c r="S341" t="s">
        <v>233</v>
      </c>
      <c r="T341" t="s">
        <v>230</v>
      </c>
      <c r="U341" t="s">
        <v>229</v>
      </c>
      <c r="V341" s="1">
        <f t="shared" ca="1" si="108"/>
        <v>10</v>
      </c>
      <c r="W341" t="s">
        <v>230</v>
      </c>
      <c r="X341" t="str">
        <f t="shared" ca="1" si="112"/>
        <v>\\(\\quad (39　－　9)　÷　3　=　 \\)</v>
      </c>
      <c r="Y341" t="str">
        <f t="shared" ca="1" si="113"/>
        <v>\\(\\quad 10 \\)</v>
      </c>
      <c r="Z341" s="1"/>
      <c r="AA341" s="1"/>
    </row>
    <row r="342" spans="1:27" x14ac:dyDescent="0.55000000000000004">
      <c r="A342" s="51" t="s">
        <v>60</v>
      </c>
      <c r="B342" s="51"/>
      <c r="C342" s="50" t="s">
        <v>210</v>
      </c>
      <c r="D342" s="50" t="str">
        <f t="shared" ca="1" si="101"/>
        <v>\\(\\quad (56　－　8)　÷　8　=　 \\)</v>
      </c>
      <c r="E342" s="50" t="str">
        <f t="shared" ca="1" si="102"/>
        <v>\\(\\quad 6 \\)</v>
      </c>
      <c r="F342" s="50" t="s">
        <v>62</v>
      </c>
      <c r="G342" s="50"/>
      <c r="H342" s="50"/>
      <c r="I342" s="89" t="str">
        <f t="shared" ca="1" si="103"/>
        <v>INSERT INTO math(tangen,question,answer,editor,date,count) VALUES('m2700','\\(\\quad (56　－　8)　÷　8　=　 \\)','\\(\\quad 6 \\)','harazono',NOW(),0);</v>
      </c>
      <c r="J342" s="78" t="s">
        <v>229</v>
      </c>
      <c r="K342" t="s">
        <v>15</v>
      </c>
      <c r="L342" s="1">
        <f t="shared" ref="L342" ca="1" si="117">V342*P342+N342</f>
        <v>56</v>
      </c>
      <c r="M342" t="s">
        <v>236</v>
      </c>
      <c r="N342" s="1">
        <f t="shared" ca="1" si="110"/>
        <v>8</v>
      </c>
      <c r="O342" t="s">
        <v>246</v>
      </c>
      <c r="P342" s="1">
        <f t="shared" ca="1" si="116"/>
        <v>8</v>
      </c>
      <c r="S342" t="s">
        <v>233</v>
      </c>
      <c r="T342" t="s">
        <v>230</v>
      </c>
      <c r="U342" t="s">
        <v>229</v>
      </c>
      <c r="V342" s="1">
        <f t="shared" ca="1" si="108"/>
        <v>6</v>
      </c>
      <c r="W342" t="s">
        <v>230</v>
      </c>
      <c r="X342" t="str">
        <f t="shared" ca="1" si="112"/>
        <v>\\(\\quad (56　－　8)　÷　8　=　 \\)</v>
      </c>
      <c r="Y342" t="str">
        <f t="shared" ca="1" si="113"/>
        <v>\\(\\quad 6 \\)</v>
      </c>
      <c r="Z342" s="1"/>
      <c r="AA342" s="1"/>
    </row>
    <row r="343" spans="1:27" x14ac:dyDescent="0.55000000000000004">
      <c r="A343" s="9"/>
      <c r="B343" s="9"/>
      <c r="C343" s="9"/>
      <c r="D343" s="9"/>
      <c r="E343" s="9"/>
      <c r="F343" s="9"/>
      <c r="G343" s="9"/>
      <c r="H343" s="9"/>
      <c r="I343" s="2"/>
      <c r="J343" s="78" t="s">
        <v>229</v>
      </c>
      <c r="K343" s="9"/>
      <c r="L343" s="9"/>
      <c r="M343" s="9"/>
      <c r="N343" s="9"/>
      <c r="O343" s="9"/>
      <c r="P343" s="9"/>
      <c r="Q343" s="9"/>
      <c r="R343" s="9"/>
      <c r="S343" s="9"/>
      <c r="T343" t="s">
        <v>230</v>
      </c>
      <c r="U343" t="s">
        <v>229</v>
      </c>
      <c r="V343" s="9"/>
      <c r="W343" t="s">
        <v>230</v>
      </c>
      <c r="X343" t="str">
        <f t="shared" si="112"/>
        <v>\\(\\quad  \\)</v>
      </c>
      <c r="Y343" t="str">
        <f t="shared" si="113"/>
        <v>\\(\\quad  \\)</v>
      </c>
      <c r="Z343" s="9"/>
      <c r="AA343" s="9"/>
    </row>
    <row r="344" spans="1:27" x14ac:dyDescent="0.55000000000000004">
      <c r="A344" s="51" t="s">
        <v>60</v>
      </c>
      <c r="B344" s="51"/>
      <c r="C344" s="50" t="s">
        <v>211</v>
      </c>
      <c r="D344" s="50" t="str">
        <f t="shared" ref="D344" si="118">X344</f>
        <v>\\(\\quad 2^2　=　 \\)</v>
      </c>
      <c r="E344" s="50" t="str">
        <f t="shared" ref="E344" si="119">Y344</f>
        <v>\\(\\quad 4 \\)</v>
      </c>
      <c r="F344" s="50" t="s">
        <v>62</v>
      </c>
      <c r="G344" s="50"/>
      <c r="H344" s="50"/>
      <c r="I344" s="89" t="str">
        <f t="shared" ref="I344" si="120">"INSERT INTO "&amp;A344&amp;"(tangen,question,answer,editor,date,count) VALUES('"&amp;C344&amp;"','"&amp;D344&amp;"','"&amp;E344&amp;"','"&amp;F344&amp;"',NOW(),0);"</f>
        <v>INSERT INTO math(tangen,question,answer,editor,date,count) VALUES('m2800','\\(\\quad 2^2　=　 \\)','\\(\\quad 4 \\)','harazono',NOW(),0);</v>
      </c>
      <c r="J344" s="78" t="s">
        <v>229</v>
      </c>
      <c r="L344" s="1" t="s">
        <v>173</v>
      </c>
      <c r="S344" t="s">
        <v>233</v>
      </c>
      <c r="T344" t="s">
        <v>230</v>
      </c>
      <c r="U344" t="s">
        <v>229</v>
      </c>
      <c r="V344">
        <v>4</v>
      </c>
      <c r="W344" t="s">
        <v>230</v>
      </c>
      <c r="X344" t="str">
        <f t="shared" si="112"/>
        <v>\\(\\quad 2^2　=　 \\)</v>
      </c>
      <c r="Y344" t="str">
        <f t="shared" si="113"/>
        <v>\\(\\quad 4 \\)</v>
      </c>
    </row>
    <row r="345" spans="1:27" x14ac:dyDescent="0.55000000000000004">
      <c r="A345" s="51" t="s">
        <v>60</v>
      </c>
      <c r="B345" s="51"/>
      <c r="C345" s="50" t="s">
        <v>211</v>
      </c>
      <c r="D345" s="50" t="str">
        <f t="shared" ref="D345:D408" si="121">X345</f>
        <v>\\(\\quad 2^3　=　 \\)</v>
      </c>
      <c r="E345" s="50" t="str">
        <f t="shared" ref="E345:E408" si="122">Y345</f>
        <v>\\(\\quad 8 \\)</v>
      </c>
      <c r="F345" s="50" t="s">
        <v>62</v>
      </c>
      <c r="G345" s="50"/>
      <c r="H345" s="50"/>
      <c r="I345" s="89" t="str">
        <f t="shared" ref="I345:I408" si="123">"INSERT INTO "&amp;A345&amp;"(tangen,question,answer,editor,date,count) VALUES('"&amp;C345&amp;"','"&amp;D345&amp;"','"&amp;E345&amp;"','"&amp;F345&amp;"',NOW(),0);"</f>
        <v>INSERT INTO math(tangen,question,answer,editor,date,count) VALUES('m2800','\\(\\quad 2^3　=　 \\)','\\(\\quad 8 \\)','harazono',NOW(),0);</v>
      </c>
      <c r="J345" s="78" t="s">
        <v>229</v>
      </c>
      <c r="L345" s="1" t="s">
        <v>174</v>
      </c>
      <c r="S345" t="s">
        <v>233</v>
      </c>
      <c r="T345" t="s">
        <v>230</v>
      </c>
      <c r="U345" t="s">
        <v>229</v>
      </c>
      <c r="V345">
        <v>8</v>
      </c>
      <c r="W345" t="s">
        <v>230</v>
      </c>
      <c r="X345" t="str">
        <f t="shared" si="112"/>
        <v>\\(\\quad 2^3　=　 \\)</v>
      </c>
      <c r="Y345" t="str">
        <f t="shared" si="113"/>
        <v>\\(\\quad 8 \\)</v>
      </c>
    </row>
    <row r="346" spans="1:27" x14ac:dyDescent="0.55000000000000004">
      <c r="A346" s="51" t="s">
        <v>60</v>
      </c>
      <c r="B346" s="51"/>
      <c r="C346" s="50" t="s">
        <v>211</v>
      </c>
      <c r="D346" s="50" t="str">
        <f t="shared" si="121"/>
        <v>\\(\\quad 2^4　=　 \\)</v>
      </c>
      <c r="E346" s="50" t="str">
        <f t="shared" si="122"/>
        <v>\\(\\quad 16 \\)</v>
      </c>
      <c r="F346" s="50" t="s">
        <v>62</v>
      </c>
      <c r="G346" s="50"/>
      <c r="H346" s="50"/>
      <c r="I346" s="89" t="str">
        <f t="shared" si="123"/>
        <v>INSERT INTO math(tangen,question,answer,editor,date,count) VALUES('m2800','\\(\\quad 2^4　=　 \\)','\\(\\quad 16 \\)','harazono',NOW(),0);</v>
      </c>
      <c r="J346" s="78" t="s">
        <v>229</v>
      </c>
      <c r="L346" s="1" t="s">
        <v>175</v>
      </c>
      <c r="S346" t="s">
        <v>233</v>
      </c>
      <c r="T346" t="s">
        <v>230</v>
      </c>
      <c r="U346" t="s">
        <v>229</v>
      </c>
      <c r="V346">
        <v>16</v>
      </c>
      <c r="W346" t="s">
        <v>230</v>
      </c>
      <c r="X346" t="str">
        <f t="shared" si="112"/>
        <v>\\(\\quad 2^4　=　 \\)</v>
      </c>
      <c r="Y346" t="str">
        <f t="shared" si="113"/>
        <v>\\(\\quad 16 \\)</v>
      </c>
    </row>
    <row r="347" spans="1:27" x14ac:dyDescent="0.55000000000000004">
      <c r="A347" s="51" t="s">
        <v>60</v>
      </c>
      <c r="B347" s="51"/>
      <c r="C347" s="50" t="s">
        <v>211</v>
      </c>
      <c r="D347" s="50" t="str">
        <f t="shared" si="121"/>
        <v>\\(\\quad 2^5　=　 \\)</v>
      </c>
      <c r="E347" s="50" t="str">
        <f t="shared" si="122"/>
        <v>\\(\\quad 32 \\)</v>
      </c>
      <c r="F347" s="50" t="s">
        <v>62</v>
      </c>
      <c r="G347" s="50"/>
      <c r="H347" s="50"/>
      <c r="I347" s="89" t="str">
        <f t="shared" si="123"/>
        <v>INSERT INTO math(tangen,question,answer,editor,date,count) VALUES('m2800','\\(\\quad 2^5　=　 \\)','\\(\\quad 32 \\)','harazono',NOW(),0);</v>
      </c>
      <c r="J347" s="78" t="s">
        <v>229</v>
      </c>
      <c r="L347" s="1" t="s">
        <v>176</v>
      </c>
      <c r="S347" t="s">
        <v>233</v>
      </c>
      <c r="T347" t="s">
        <v>230</v>
      </c>
      <c r="U347" t="s">
        <v>229</v>
      </c>
      <c r="V347">
        <v>32</v>
      </c>
      <c r="W347" t="s">
        <v>230</v>
      </c>
      <c r="X347" t="str">
        <f t="shared" si="112"/>
        <v>\\(\\quad 2^5　=　 \\)</v>
      </c>
      <c r="Y347" t="str">
        <f t="shared" si="113"/>
        <v>\\(\\quad 32 \\)</v>
      </c>
    </row>
    <row r="348" spans="1:27" x14ac:dyDescent="0.55000000000000004">
      <c r="A348" s="51" t="s">
        <v>60</v>
      </c>
      <c r="B348" s="51"/>
      <c r="C348" s="50" t="s">
        <v>211</v>
      </c>
      <c r="D348" s="50" t="str">
        <f t="shared" si="121"/>
        <v>\\(\\quad 2^6　=　 \\)</v>
      </c>
      <c r="E348" s="50" t="str">
        <f t="shared" si="122"/>
        <v>\\(\\quad 64 \\)</v>
      </c>
      <c r="F348" s="50" t="s">
        <v>62</v>
      </c>
      <c r="G348" s="50"/>
      <c r="H348" s="50"/>
      <c r="I348" s="89" t="str">
        <f t="shared" si="123"/>
        <v>INSERT INTO math(tangen,question,answer,editor,date,count) VALUES('m2800','\\(\\quad 2^6　=　 \\)','\\(\\quad 64 \\)','harazono',NOW(),0);</v>
      </c>
      <c r="J348" s="78" t="s">
        <v>229</v>
      </c>
      <c r="L348" s="1" t="s">
        <v>177</v>
      </c>
      <c r="S348" t="s">
        <v>233</v>
      </c>
      <c r="T348" t="s">
        <v>230</v>
      </c>
      <c r="U348" t="s">
        <v>229</v>
      </c>
      <c r="V348">
        <v>64</v>
      </c>
      <c r="W348" t="s">
        <v>230</v>
      </c>
      <c r="X348" t="str">
        <f t="shared" si="112"/>
        <v>\\(\\quad 2^6　=　 \\)</v>
      </c>
      <c r="Y348" t="str">
        <f t="shared" si="113"/>
        <v>\\(\\quad 64 \\)</v>
      </c>
    </row>
    <row r="349" spans="1:27" x14ac:dyDescent="0.55000000000000004">
      <c r="A349" s="51" t="s">
        <v>60</v>
      </c>
      <c r="B349" s="51"/>
      <c r="C349" s="50" t="s">
        <v>211</v>
      </c>
      <c r="D349" s="50" t="str">
        <f t="shared" si="121"/>
        <v>\\(\\quad 2^7　=　 \\)</v>
      </c>
      <c r="E349" s="50" t="str">
        <f t="shared" si="122"/>
        <v>\\(\\quad 128 \\)</v>
      </c>
      <c r="F349" s="50" t="s">
        <v>62</v>
      </c>
      <c r="G349" s="50"/>
      <c r="H349" s="50"/>
      <c r="I349" s="89" t="str">
        <f t="shared" si="123"/>
        <v>INSERT INTO math(tangen,question,answer,editor,date,count) VALUES('m2800','\\(\\quad 2^7　=　 \\)','\\(\\quad 128 \\)','harazono',NOW(),0);</v>
      </c>
      <c r="J349" s="78" t="s">
        <v>229</v>
      </c>
      <c r="L349" s="1" t="s">
        <v>178</v>
      </c>
      <c r="S349" t="s">
        <v>233</v>
      </c>
      <c r="T349" t="s">
        <v>230</v>
      </c>
      <c r="U349" t="s">
        <v>229</v>
      </c>
      <c r="V349">
        <v>128</v>
      </c>
      <c r="W349" t="s">
        <v>230</v>
      </c>
      <c r="X349" t="str">
        <f t="shared" si="112"/>
        <v>\\(\\quad 2^7　=　 \\)</v>
      </c>
      <c r="Y349" t="str">
        <f t="shared" si="113"/>
        <v>\\(\\quad 128 \\)</v>
      </c>
    </row>
    <row r="350" spans="1:27" x14ac:dyDescent="0.55000000000000004">
      <c r="A350" s="51" t="s">
        <v>60</v>
      </c>
      <c r="B350" s="51"/>
      <c r="C350" s="50" t="s">
        <v>211</v>
      </c>
      <c r="D350" s="50" t="str">
        <f t="shared" si="121"/>
        <v>\\(\\quad 2^8　=　 \\)</v>
      </c>
      <c r="E350" s="50" t="str">
        <f t="shared" si="122"/>
        <v>\\(\\quad 256 \\)</v>
      </c>
      <c r="F350" s="50" t="s">
        <v>62</v>
      </c>
      <c r="G350" s="50"/>
      <c r="H350" s="50"/>
      <c r="I350" s="89" t="str">
        <f t="shared" si="123"/>
        <v>INSERT INTO math(tangen,question,answer,editor,date,count) VALUES('m2800','\\(\\quad 2^8　=　 \\)','\\(\\quad 256 \\)','harazono',NOW(),0);</v>
      </c>
      <c r="J350" s="78" t="s">
        <v>229</v>
      </c>
      <c r="L350" s="1" t="s">
        <v>179</v>
      </c>
      <c r="S350" t="s">
        <v>233</v>
      </c>
      <c r="T350" t="s">
        <v>230</v>
      </c>
      <c r="U350" t="s">
        <v>229</v>
      </c>
      <c r="V350">
        <v>256</v>
      </c>
      <c r="W350" t="s">
        <v>230</v>
      </c>
      <c r="X350" t="str">
        <f t="shared" si="112"/>
        <v>\\(\\quad 2^8　=　 \\)</v>
      </c>
      <c r="Y350" t="str">
        <f t="shared" si="113"/>
        <v>\\(\\quad 256 \\)</v>
      </c>
    </row>
    <row r="351" spans="1:27" x14ac:dyDescent="0.55000000000000004">
      <c r="A351" s="51" t="s">
        <v>60</v>
      </c>
      <c r="B351" s="51"/>
      <c r="C351" s="50" t="s">
        <v>211</v>
      </c>
      <c r="D351" s="50" t="str">
        <f t="shared" si="121"/>
        <v>\\(\\quad 2^9　=　 \\)</v>
      </c>
      <c r="E351" s="50" t="str">
        <f t="shared" si="122"/>
        <v>\\(\\quad 512 \\)</v>
      </c>
      <c r="F351" s="50" t="s">
        <v>62</v>
      </c>
      <c r="G351" s="50"/>
      <c r="H351" s="50"/>
      <c r="I351" s="89" t="str">
        <f t="shared" si="123"/>
        <v>INSERT INTO math(tangen,question,answer,editor,date,count) VALUES('m2800','\\(\\quad 2^9　=　 \\)','\\(\\quad 512 \\)','harazono',NOW(),0);</v>
      </c>
      <c r="J351" s="78" t="s">
        <v>229</v>
      </c>
      <c r="L351" s="1" t="s">
        <v>180</v>
      </c>
      <c r="S351" t="s">
        <v>233</v>
      </c>
      <c r="T351" t="s">
        <v>230</v>
      </c>
      <c r="U351" t="s">
        <v>229</v>
      </c>
      <c r="V351">
        <v>512</v>
      </c>
      <c r="W351" t="s">
        <v>230</v>
      </c>
      <c r="X351" t="str">
        <f t="shared" si="112"/>
        <v>\\(\\quad 2^9　=　 \\)</v>
      </c>
      <c r="Y351" t="str">
        <f t="shared" si="113"/>
        <v>\\(\\quad 512 \\)</v>
      </c>
    </row>
    <row r="352" spans="1:27" x14ac:dyDescent="0.55000000000000004">
      <c r="A352" s="51" t="s">
        <v>60</v>
      </c>
      <c r="B352" s="51"/>
      <c r="C352" s="50" t="s">
        <v>211</v>
      </c>
      <c r="D352" s="50" t="str">
        <f t="shared" si="121"/>
        <v>\\(\\quad 2^10　=　 \\)</v>
      </c>
      <c r="E352" s="50" t="str">
        <f t="shared" si="122"/>
        <v>\\(\\quad 1024 \\)</v>
      </c>
      <c r="F352" s="50" t="s">
        <v>62</v>
      </c>
      <c r="G352" s="50"/>
      <c r="H352" s="50"/>
      <c r="I352" s="89" t="str">
        <f t="shared" si="123"/>
        <v>INSERT INTO math(tangen,question,answer,editor,date,count) VALUES('m2800','\\(\\quad 2^10　=　 \\)','\\(\\quad 1024 \\)','harazono',NOW(),0);</v>
      </c>
      <c r="J352" s="78" t="s">
        <v>229</v>
      </c>
      <c r="L352" s="1" t="s">
        <v>181</v>
      </c>
      <c r="S352" t="s">
        <v>233</v>
      </c>
      <c r="T352" t="s">
        <v>230</v>
      </c>
      <c r="U352" t="s">
        <v>229</v>
      </c>
      <c r="V352">
        <v>1024</v>
      </c>
      <c r="W352" t="s">
        <v>230</v>
      </c>
      <c r="X352" t="str">
        <f t="shared" si="112"/>
        <v>\\(\\quad 2^10　=　 \\)</v>
      </c>
      <c r="Y352" t="str">
        <f t="shared" si="113"/>
        <v>\\(\\quad 1024 \\)</v>
      </c>
    </row>
    <row r="353" spans="1:25" x14ac:dyDescent="0.55000000000000004">
      <c r="A353" s="51" t="s">
        <v>60</v>
      </c>
      <c r="B353" s="51"/>
      <c r="C353" s="50" t="s">
        <v>211</v>
      </c>
      <c r="D353" s="50" t="str">
        <f t="shared" si="121"/>
        <v>\\(\\quad 3^2　=　 \\)</v>
      </c>
      <c r="E353" s="50" t="str">
        <f t="shared" si="122"/>
        <v>\\(\\quad 9 \\)</v>
      </c>
      <c r="F353" s="50" t="s">
        <v>62</v>
      </c>
      <c r="G353" s="50"/>
      <c r="H353" s="50"/>
      <c r="I353" s="89" t="str">
        <f t="shared" si="123"/>
        <v>INSERT INTO math(tangen,question,answer,editor,date,count) VALUES('m2800','\\(\\quad 3^2　=　 \\)','\\(\\quad 9 \\)','harazono',NOW(),0);</v>
      </c>
      <c r="J353" s="78" t="s">
        <v>229</v>
      </c>
      <c r="L353" s="1" t="s">
        <v>182</v>
      </c>
      <c r="S353" t="s">
        <v>233</v>
      </c>
      <c r="T353" t="s">
        <v>230</v>
      </c>
      <c r="U353" t="s">
        <v>229</v>
      </c>
      <c r="V353">
        <f>9</f>
        <v>9</v>
      </c>
      <c r="W353" t="s">
        <v>230</v>
      </c>
      <c r="X353" t="str">
        <f t="shared" si="112"/>
        <v>\\(\\quad 3^2　=　 \\)</v>
      </c>
      <c r="Y353" t="str">
        <f t="shared" si="113"/>
        <v>\\(\\quad 9 \\)</v>
      </c>
    </row>
    <row r="354" spans="1:25" x14ac:dyDescent="0.55000000000000004">
      <c r="A354" s="51" t="s">
        <v>60</v>
      </c>
      <c r="B354" s="51"/>
      <c r="C354" s="50" t="s">
        <v>211</v>
      </c>
      <c r="D354" s="50" t="str">
        <f t="shared" si="121"/>
        <v>\\(\\quad 3^3　=　 \\)</v>
      </c>
      <c r="E354" s="50" t="str">
        <f t="shared" si="122"/>
        <v>\\(\\quad 27 \\)</v>
      </c>
      <c r="F354" s="50" t="s">
        <v>62</v>
      </c>
      <c r="G354" s="50"/>
      <c r="H354" s="50"/>
      <c r="I354" s="89" t="str">
        <f t="shared" si="123"/>
        <v>INSERT INTO math(tangen,question,answer,editor,date,count) VALUES('m2800','\\(\\quad 3^3　=　 \\)','\\(\\quad 27 \\)','harazono',NOW(),0);</v>
      </c>
      <c r="J354" s="78" t="s">
        <v>229</v>
      </c>
      <c r="L354" s="1" t="s">
        <v>183</v>
      </c>
      <c r="S354" t="s">
        <v>233</v>
      </c>
      <c r="T354" t="s">
        <v>230</v>
      </c>
      <c r="U354" t="s">
        <v>229</v>
      </c>
      <c r="V354">
        <f>V353*3</f>
        <v>27</v>
      </c>
      <c r="W354" t="s">
        <v>230</v>
      </c>
      <c r="X354" t="str">
        <f t="shared" si="112"/>
        <v>\\(\\quad 3^3　=　 \\)</v>
      </c>
      <c r="Y354" t="str">
        <f t="shared" si="113"/>
        <v>\\(\\quad 27 \\)</v>
      </c>
    </row>
    <row r="355" spans="1:25" x14ac:dyDescent="0.55000000000000004">
      <c r="A355" s="51" t="s">
        <v>60</v>
      </c>
      <c r="B355" s="51"/>
      <c r="C355" s="50" t="s">
        <v>211</v>
      </c>
      <c r="D355" s="50" t="str">
        <f t="shared" si="121"/>
        <v>\\(\\quad 3^4　=　 \\)</v>
      </c>
      <c r="E355" s="50" t="str">
        <f t="shared" si="122"/>
        <v>\\(\\quad 81 \\)</v>
      </c>
      <c r="F355" s="50" t="s">
        <v>62</v>
      </c>
      <c r="G355" s="50"/>
      <c r="H355" s="50"/>
      <c r="I355" s="89" t="str">
        <f t="shared" si="123"/>
        <v>INSERT INTO math(tangen,question,answer,editor,date,count) VALUES('m2800','\\(\\quad 3^4　=　 \\)','\\(\\quad 81 \\)','harazono',NOW(),0);</v>
      </c>
      <c r="J355" s="78" t="s">
        <v>229</v>
      </c>
      <c r="L355" s="1" t="s">
        <v>184</v>
      </c>
      <c r="S355" t="s">
        <v>233</v>
      </c>
      <c r="T355" t="s">
        <v>230</v>
      </c>
      <c r="U355" t="s">
        <v>229</v>
      </c>
      <c r="V355">
        <f t="shared" ref="V355:V357" si="124">V354*3</f>
        <v>81</v>
      </c>
      <c r="W355" t="s">
        <v>230</v>
      </c>
      <c r="X355" t="str">
        <f t="shared" si="112"/>
        <v>\\(\\quad 3^4　=　 \\)</v>
      </c>
      <c r="Y355" t="str">
        <f t="shared" si="113"/>
        <v>\\(\\quad 81 \\)</v>
      </c>
    </row>
    <row r="356" spans="1:25" x14ac:dyDescent="0.55000000000000004">
      <c r="A356" s="51" t="s">
        <v>60</v>
      </c>
      <c r="B356" s="51"/>
      <c r="C356" s="50" t="s">
        <v>211</v>
      </c>
      <c r="D356" s="50" t="str">
        <f t="shared" si="121"/>
        <v>\\(\\quad 3^5　=　 \\)</v>
      </c>
      <c r="E356" s="50" t="str">
        <f t="shared" si="122"/>
        <v>\\(\\quad 243 \\)</v>
      </c>
      <c r="F356" s="50" t="s">
        <v>62</v>
      </c>
      <c r="G356" s="50"/>
      <c r="H356" s="50"/>
      <c r="I356" s="89" t="str">
        <f t="shared" si="123"/>
        <v>INSERT INTO math(tangen,question,answer,editor,date,count) VALUES('m2800','\\(\\quad 3^5　=　 \\)','\\(\\quad 243 \\)','harazono',NOW(),0);</v>
      </c>
      <c r="J356" s="78" t="s">
        <v>229</v>
      </c>
      <c r="L356" s="1" t="s">
        <v>185</v>
      </c>
      <c r="S356" t="s">
        <v>233</v>
      </c>
      <c r="T356" t="s">
        <v>230</v>
      </c>
      <c r="U356" t="s">
        <v>229</v>
      </c>
      <c r="V356">
        <f t="shared" si="124"/>
        <v>243</v>
      </c>
      <c r="W356" t="s">
        <v>230</v>
      </c>
      <c r="X356" t="str">
        <f t="shared" si="112"/>
        <v>\\(\\quad 3^5　=　 \\)</v>
      </c>
      <c r="Y356" t="str">
        <f t="shared" si="113"/>
        <v>\\(\\quad 243 \\)</v>
      </c>
    </row>
    <row r="357" spans="1:25" x14ac:dyDescent="0.55000000000000004">
      <c r="A357" s="51" t="s">
        <v>60</v>
      </c>
      <c r="B357" s="51"/>
      <c r="C357" s="50" t="s">
        <v>211</v>
      </c>
      <c r="D357" s="50" t="str">
        <f t="shared" si="121"/>
        <v>\\(\\quad 3^6　=　 \\)</v>
      </c>
      <c r="E357" s="50" t="str">
        <f t="shared" si="122"/>
        <v>\\(\\quad 729 \\)</v>
      </c>
      <c r="F357" s="50" t="s">
        <v>62</v>
      </c>
      <c r="G357" s="50"/>
      <c r="H357" s="50"/>
      <c r="I357" s="89" t="str">
        <f t="shared" si="123"/>
        <v>INSERT INTO math(tangen,question,answer,editor,date,count) VALUES('m2800','\\(\\quad 3^6　=　 \\)','\\(\\quad 729 \\)','harazono',NOW(),0);</v>
      </c>
      <c r="J357" s="78" t="s">
        <v>229</v>
      </c>
      <c r="L357" s="1" t="s">
        <v>186</v>
      </c>
      <c r="S357" t="s">
        <v>233</v>
      </c>
      <c r="T357" t="s">
        <v>230</v>
      </c>
      <c r="U357" t="s">
        <v>229</v>
      </c>
      <c r="V357">
        <f t="shared" si="124"/>
        <v>729</v>
      </c>
      <c r="W357" t="s">
        <v>230</v>
      </c>
      <c r="X357" t="str">
        <f t="shared" si="112"/>
        <v>\\(\\quad 3^6　=　 \\)</v>
      </c>
      <c r="Y357" t="str">
        <f t="shared" si="113"/>
        <v>\\(\\quad 729 \\)</v>
      </c>
    </row>
    <row r="358" spans="1:25" x14ac:dyDescent="0.55000000000000004">
      <c r="A358" s="51" t="s">
        <v>60</v>
      </c>
      <c r="B358" s="51"/>
      <c r="C358" s="50" t="s">
        <v>211</v>
      </c>
      <c r="D358" s="50" t="str">
        <f t="shared" si="121"/>
        <v>\\(\\quad 4^2　=　 \\)</v>
      </c>
      <c r="E358" s="50" t="str">
        <f t="shared" si="122"/>
        <v>\\(\\quad 16 \\)</v>
      </c>
      <c r="F358" s="50" t="s">
        <v>62</v>
      </c>
      <c r="G358" s="50"/>
      <c r="H358" s="50"/>
      <c r="I358" s="89" t="str">
        <f t="shared" si="123"/>
        <v>INSERT INTO math(tangen,question,answer,editor,date,count) VALUES('m2800','\\(\\quad 4^2　=　 \\)','\\(\\quad 16 \\)','harazono',NOW(),0);</v>
      </c>
      <c r="J358" s="78" t="s">
        <v>229</v>
      </c>
      <c r="L358" s="1" t="s">
        <v>190</v>
      </c>
      <c r="S358" t="s">
        <v>233</v>
      </c>
      <c r="T358" t="s">
        <v>230</v>
      </c>
      <c r="U358" t="s">
        <v>229</v>
      </c>
      <c r="V358">
        <v>16</v>
      </c>
      <c r="W358" t="s">
        <v>230</v>
      </c>
      <c r="X358" t="str">
        <f t="shared" si="112"/>
        <v>\\(\\quad 4^2　=　 \\)</v>
      </c>
      <c r="Y358" t="str">
        <f t="shared" si="113"/>
        <v>\\(\\quad 16 \\)</v>
      </c>
    </row>
    <row r="359" spans="1:25" x14ac:dyDescent="0.55000000000000004">
      <c r="A359" s="51" t="s">
        <v>60</v>
      </c>
      <c r="B359" s="51"/>
      <c r="C359" s="50" t="s">
        <v>211</v>
      </c>
      <c r="D359" s="50" t="str">
        <f t="shared" si="121"/>
        <v>\\(\\quad 4^3　=　 \\)</v>
      </c>
      <c r="E359" s="50" t="str">
        <f t="shared" si="122"/>
        <v>\\(\\quad 64 \\)</v>
      </c>
      <c r="F359" s="50" t="s">
        <v>62</v>
      </c>
      <c r="G359" s="50"/>
      <c r="H359" s="50"/>
      <c r="I359" s="89" t="str">
        <f t="shared" si="123"/>
        <v>INSERT INTO math(tangen,question,answer,editor,date,count) VALUES('m2800','\\(\\quad 4^3　=　 \\)','\\(\\quad 64 \\)','harazono',NOW(),0);</v>
      </c>
      <c r="J359" s="78" t="s">
        <v>229</v>
      </c>
      <c r="L359" s="1" t="s">
        <v>191</v>
      </c>
      <c r="S359" t="s">
        <v>233</v>
      </c>
      <c r="T359" t="s">
        <v>230</v>
      </c>
      <c r="U359" t="s">
        <v>229</v>
      </c>
      <c r="V359">
        <f>V358*4</f>
        <v>64</v>
      </c>
      <c r="W359" t="s">
        <v>230</v>
      </c>
      <c r="X359" t="str">
        <f t="shared" si="112"/>
        <v>\\(\\quad 4^3　=　 \\)</v>
      </c>
      <c r="Y359" t="str">
        <f t="shared" si="113"/>
        <v>\\(\\quad 64 \\)</v>
      </c>
    </row>
    <row r="360" spans="1:25" x14ac:dyDescent="0.55000000000000004">
      <c r="A360" s="51" t="s">
        <v>60</v>
      </c>
      <c r="B360" s="51"/>
      <c r="C360" s="50" t="s">
        <v>211</v>
      </c>
      <c r="D360" s="50" t="str">
        <f t="shared" si="121"/>
        <v>\\(\\quad 4^4　=　 \\)</v>
      </c>
      <c r="E360" s="50" t="str">
        <f t="shared" si="122"/>
        <v>\\(\\quad 256 \\)</v>
      </c>
      <c r="F360" s="50" t="s">
        <v>62</v>
      </c>
      <c r="G360" s="50"/>
      <c r="H360" s="50"/>
      <c r="I360" s="89" t="str">
        <f t="shared" si="123"/>
        <v>INSERT INTO math(tangen,question,answer,editor,date,count) VALUES('m2800','\\(\\quad 4^4　=　 \\)','\\(\\quad 256 \\)','harazono',NOW(),0);</v>
      </c>
      <c r="J360" s="78" t="s">
        <v>229</v>
      </c>
      <c r="L360" s="1" t="s">
        <v>192</v>
      </c>
      <c r="S360" t="s">
        <v>233</v>
      </c>
      <c r="T360" t="s">
        <v>230</v>
      </c>
      <c r="U360" t="s">
        <v>229</v>
      </c>
      <c r="V360">
        <f>V359*4</f>
        <v>256</v>
      </c>
      <c r="W360" t="s">
        <v>230</v>
      </c>
      <c r="X360" t="str">
        <f t="shared" si="112"/>
        <v>\\(\\quad 4^4　=　 \\)</v>
      </c>
      <c r="Y360" t="str">
        <f t="shared" si="113"/>
        <v>\\(\\quad 256 \\)</v>
      </c>
    </row>
    <row r="361" spans="1:25" x14ac:dyDescent="0.55000000000000004">
      <c r="A361" s="51" t="s">
        <v>60</v>
      </c>
      <c r="B361" s="51"/>
      <c r="C361" s="50" t="s">
        <v>211</v>
      </c>
      <c r="D361" s="50" t="str">
        <f t="shared" si="121"/>
        <v>\\(\\quad 5^2　=　 \\)</v>
      </c>
      <c r="E361" s="50" t="str">
        <f t="shared" si="122"/>
        <v>\\(\\quad 25 \\)</v>
      </c>
      <c r="F361" s="50" t="s">
        <v>62</v>
      </c>
      <c r="G361" s="50"/>
      <c r="H361" s="50"/>
      <c r="I361" s="89" t="str">
        <f t="shared" si="123"/>
        <v>INSERT INTO math(tangen,question,answer,editor,date,count) VALUES('m2800','\\(\\quad 5^2　=　 \\)','\\(\\quad 25 \\)','harazono',NOW(),0);</v>
      </c>
      <c r="J361" s="78" t="s">
        <v>229</v>
      </c>
      <c r="L361" s="1" t="s">
        <v>187</v>
      </c>
      <c r="S361" t="s">
        <v>233</v>
      </c>
      <c r="T361" t="s">
        <v>230</v>
      </c>
      <c r="U361" t="s">
        <v>229</v>
      </c>
      <c r="V361">
        <v>25</v>
      </c>
      <c r="W361" t="s">
        <v>230</v>
      </c>
      <c r="X361" t="str">
        <f t="shared" si="112"/>
        <v>\\(\\quad 5^2　=　 \\)</v>
      </c>
      <c r="Y361" t="str">
        <f t="shared" si="113"/>
        <v>\\(\\quad 25 \\)</v>
      </c>
    </row>
    <row r="362" spans="1:25" x14ac:dyDescent="0.55000000000000004">
      <c r="A362" s="51" t="s">
        <v>60</v>
      </c>
      <c r="B362" s="51"/>
      <c r="C362" s="50" t="s">
        <v>211</v>
      </c>
      <c r="D362" s="50" t="str">
        <f t="shared" si="121"/>
        <v>\\(\\quad 5^3　=　 \\)</v>
      </c>
      <c r="E362" s="50" t="str">
        <f t="shared" si="122"/>
        <v>\\(\\quad 125 \\)</v>
      </c>
      <c r="F362" s="50" t="s">
        <v>62</v>
      </c>
      <c r="G362" s="50"/>
      <c r="H362" s="50"/>
      <c r="I362" s="89" t="str">
        <f t="shared" si="123"/>
        <v>INSERT INTO math(tangen,question,answer,editor,date,count) VALUES('m2800','\\(\\quad 5^3　=　 \\)','\\(\\quad 125 \\)','harazono',NOW(),0);</v>
      </c>
      <c r="J362" s="78" t="s">
        <v>229</v>
      </c>
      <c r="L362" s="1" t="s">
        <v>188</v>
      </c>
      <c r="S362" t="s">
        <v>233</v>
      </c>
      <c r="T362" t="s">
        <v>230</v>
      </c>
      <c r="U362" t="s">
        <v>229</v>
      </c>
      <c r="V362">
        <f>V361*5</f>
        <v>125</v>
      </c>
      <c r="W362" t="s">
        <v>230</v>
      </c>
      <c r="X362" t="str">
        <f t="shared" si="112"/>
        <v>\\(\\quad 5^3　=　 \\)</v>
      </c>
      <c r="Y362" t="str">
        <f t="shared" si="113"/>
        <v>\\(\\quad 125 \\)</v>
      </c>
    </row>
    <row r="363" spans="1:25" x14ac:dyDescent="0.55000000000000004">
      <c r="A363" s="51" t="s">
        <v>60</v>
      </c>
      <c r="B363" s="51"/>
      <c r="C363" s="50" t="s">
        <v>211</v>
      </c>
      <c r="D363" s="50" t="str">
        <f t="shared" si="121"/>
        <v>\\(\\quad 5^4　=　 \\)</v>
      </c>
      <c r="E363" s="50" t="str">
        <f t="shared" si="122"/>
        <v>\\(\\quad 625 \\)</v>
      </c>
      <c r="F363" s="50" t="s">
        <v>62</v>
      </c>
      <c r="G363" s="50"/>
      <c r="H363" s="50"/>
      <c r="I363" s="89" t="str">
        <f t="shared" si="123"/>
        <v>INSERT INTO math(tangen,question,answer,editor,date,count) VALUES('m2800','\\(\\quad 5^4　=　 \\)','\\(\\quad 625 \\)','harazono',NOW(),0);</v>
      </c>
      <c r="J363" s="78" t="s">
        <v>229</v>
      </c>
      <c r="L363" s="1" t="s">
        <v>189</v>
      </c>
      <c r="S363" t="s">
        <v>233</v>
      </c>
      <c r="T363" t="s">
        <v>230</v>
      </c>
      <c r="U363" t="s">
        <v>229</v>
      </c>
      <c r="V363">
        <f>V362*5</f>
        <v>625</v>
      </c>
      <c r="W363" t="s">
        <v>230</v>
      </c>
      <c r="X363" t="str">
        <f t="shared" si="112"/>
        <v>\\(\\quad 5^4　=　 \\)</v>
      </c>
      <c r="Y363" t="str">
        <f t="shared" si="113"/>
        <v>\\(\\quad 625 \\)</v>
      </c>
    </row>
    <row r="364" spans="1:25" x14ac:dyDescent="0.55000000000000004">
      <c r="A364" s="51" t="s">
        <v>60</v>
      </c>
      <c r="B364" s="51"/>
      <c r="C364" s="50" t="s">
        <v>211</v>
      </c>
      <c r="D364" s="50" t="str">
        <f t="shared" si="121"/>
        <v>\\(\\quad 6^2　=　 \\)</v>
      </c>
      <c r="E364" s="50" t="str">
        <f t="shared" si="122"/>
        <v>\\(\\quad 36 \\)</v>
      </c>
      <c r="F364" s="50" t="s">
        <v>62</v>
      </c>
      <c r="G364" s="50"/>
      <c r="H364" s="50"/>
      <c r="I364" s="89" t="str">
        <f t="shared" si="123"/>
        <v>INSERT INTO math(tangen,question,answer,editor,date,count) VALUES('m2800','\\(\\quad 6^2　=　 \\)','\\(\\quad 36 \\)','harazono',NOW(),0);</v>
      </c>
      <c r="J364" s="78" t="s">
        <v>229</v>
      </c>
      <c r="L364" s="1" t="s">
        <v>193</v>
      </c>
      <c r="S364" t="s">
        <v>233</v>
      </c>
      <c r="T364" t="s">
        <v>230</v>
      </c>
      <c r="U364" t="s">
        <v>229</v>
      </c>
      <c r="V364">
        <f>6*6</f>
        <v>36</v>
      </c>
      <c r="W364" t="s">
        <v>230</v>
      </c>
      <c r="X364" t="str">
        <f t="shared" si="112"/>
        <v>\\(\\quad 6^2　=　 \\)</v>
      </c>
      <c r="Y364" t="str">
        <f t="shared" si="113"/>
        <v>\\(\\quad 36 \\)</v>
      </c>
    </row>
    <row r="365" spans="1:25" x14ac:dyDescent="0.55000000000000004">
      <c r="A365" s="51" t="s">
        <v>60</v>
      </c>
      <c r="B365" s="51"/>
      <c r="C365" s="50" t="s">
        <v>211</v>
      </c>
      <c r="D365" s="50" t="str">
        <f t="shared" si="121"/>
        <v>\\(\\quad 6^3　=　 \\)</v>
      </c>
      <c r="E365" s="50" t="str">
        <f t="shared" si="122"/>
        <v>\\(\\quad 216 \\)</v>
      </c>
      <c r="F365" s="50" t="s">
        <v>62</v>
      </c>
      <c r="G365" s="50"/>
      <c r="H365" s="50"/>
      <c r="I365" s="89" t="str">
        <f t="shared" si="123"/>
        <v>INSERT INTO math(tangen,question,answer,editor,date,count) VALUES('m2800','\\(\\quad 6^3　=　 \\)','\\(\\quad 216 \\)','harazono',NOW(),0);</v>
      </c>
      <c r="J365" s="78" t="s">
        <v>229</v>
      </c>
      <c r="L365" s="1" t="s">
        <v>194</v>
      </c>
      <c r="S365" t="s">
        <v>233</v>
      </c>
      <c r="T365" t="s">
        <v>230</v>
      </c>
      <c r="U365" t="s">
        <v>229</v>
      </c>
      <c r="V365">
        <f>V364*6</f>
        <v>216</v>
      </c>
      <c r="W365" t="s">
        <v>230</v>
      </c>
      <c r="X365" t="str">
        <f t="shared" si="112"/>
        <v>\\(\\quad 6^3　=　 \\)</v>
      </c>
      <c r="Y365" t="str">
        <f t="shared" si="113"/>
        <v>\\(\\quad 216 \\)</v>
      </c>
    </row>
    <row r="366" spans="1:25" x14ac:dyDescent="0.55000000000000004">
      <c r="A366" s="51" t="s">
        <v>60</v>
      </c>
      <c r="B366" s="51"/>
      <c r="C366" s="50" t="s">
        <v>211</v>
      </c>
      <c r="D366" s="50" t="str">
        <f t="shared" si="121"/>
        <v>\\(\\quad 6^4　=　 \\)</v>
      </c>
      <c r="E366" s="50" t="str">
        <f t="shared" si="122"/>
        <v>\\(\\quad 1296 \\)</v>
      </c>
      <c r="F366" s="50" t="s">
        <v>62</v>
      </c>
      <c r="G366" s="50"/>
      <c r="H366" s="50"/>
      <c r="I366" s="89" t="str">
        <f t="shared" si="123"/>
        <v>INSERT INTO math(tangen,question,answer,editor,date,count) VALUES('m2800','\\(\\quad 6^4　=　 \\)','\\(\\quad 1296 \\)','harazono',NOW(),0);</v>
      </c>
      <c r="J366" s="78" t="s">
        <v>229</v>
      </c>
      <c r="L366" s="1" t="s">
        <v>195</v>
      </c>
      <c r="S366" t="s">
        <v>233</v>
      </c>
      <c r="T366" t="s">
        <v>230</v>
      </c>
      <c r="U366" t="s">
        <v>229</v>
      </c>
      <c r="V366">
        <f>V365*6</f>
        <v>1296</v>
      </c>
      <c r="W366" t="s">
        <v>230</v>
      </c>
      <c r="X366" t="str">
        <f t="shared" si="112"/>
        <v>\\(\\quad 6^4　=　 \\)</v>
      </c>
      <c r="Y366" t="str">
        <f t="shared" si="113"/>
        <v>\\(\\quad 1296 \\)</v>
      </c>
    </row>
    <row r="367" spans="1:25" x14ac:dyDescent="0.55000000000000004">
      <c r="A367" s="51" t="s">
        <v>60</v>
      </c>
      <c r="B367" s="51"/>
      <c r="C367" s="50" t="s">
        <v>211</v>
      </c>
      <c r="D367" s="50" t="str">
        <f t="shared" si="121"/>
        <v>\\(\\quad 7^2　=　 \\)</v>
      </c>
      <c r="E367" s="50" t="str">
        <f t="shared" si="122"/>
        <v>\\(\\quad 49 \\)</v>
      </c>
      <c r="F367" s="50" t="s">
        <v>62</v>
      </c>
      <c r="G367" s="50"/>
      <c r="H367" s="50"/>
      <c r="I367" s="89" t="str">
        <f t="shared" si="123"/>
        <v>INSERT INTO math(tangen,question,answer,editor,date,count) VALUES('m2800','\\(\\quad 7^2　=　 \\)','\\(\\quad 49 \\)','harazono',NOW(),0);</v>
      </c>
      <c r="J367" s="78" t="s">
        <v>229</v>
      </c>
      <c r="L367" s="1" t="s">
        <v>196</v>
      </c>
      <c r="S367" t="s">
        <v>233</v>
      </c>
      <c r="T367" t="s">
        <v>230</v>
      </c>
      <c r="U367" t="s">
        <v>229</v>
      </c>
      <c r="V367">
        <v>49</v>
      </c>
      <c r="W367" t="s">
        <v>230</v>
      </c>
      <c r="X367" t="str">
        <f t="shared" si="112"/>
        <v>\\(\\quad 7^2　=　 \\)</v>
      </c>
      <c r="Y367" t="str">
        <f t="shared" si="113"/>
        <v>\\(\\quad 49 \\)</v>
      </c>
    </row>
    <row r="368" spans="1:25" x14ac:dyDescent="0.55000000000000004">
      <c r="A368" s="51" t="s">
        <v>60</v>
      </c>
      <c r="B368" s="51"/>
      <c r="C368" s="50" t="s">
        <v>211</v>
      </c>
      <c r="D368" s="50" t="str">
        <f t="shared" si="121"/>
        <v>\\(\\quad 7^3　=　 \\)</v>
      </c>
      <c r="E368" s="50" t="str">
        <f t="shared" si="122"/>
        <v>\\(\\quad 343 \\)</v>
      </c>
      <c r="F368" s="50" t="s">
        <v>62</v>
      </c>
      <c r="G368" s="50"/>
      <c r="H368" s="50"/>
      <c r="I368" s="89" t="str">
        <f t="shared" si="123"/>
        <v>INSERT INTO math(tangen,question,answer,editor,date,count) VALUES('m2800','\\(\\quad 7^3　=　 \\)','\\(\\quad 343 \\)','harazono',NOW(),0);</v>
      </c>
      <c r="J368" s="78" t="s">
        <v>229</v>
      </c>
      <c r="L368" s="1" t="s">
        <v>197</v>
      </c>
      <c r="S368" t="s">
        <v>233</v>
      </c>
      <c r="T368" t="s">
        <v>230</v>
      </c>
      <c r="U368" t="s">
        <v>229</v>
      </c>
      <c r="V368">
        <f>V367*7</f>
        <v>343</v>
      </c>
      <c r="W368" t="s">
        <v>230</v>
      </c>
      <c r="X368" t="str">
        <f t="shared" si="112"/>
        <v>\\(\\quad 7^3　=　 \\)</v>
      </c>
      <c r="Y368" t="str">
        <f t="shared" si="113"/>
        <v>\\(\\quad 343 \\)</v>
      </c>
    </row>
    <row r="369" spans="1:27" x14ac:dyDescent="0.55000000000000004">
      <c r="A369" s="51" t="s">
        <v>60</v>
      </c>
      <c r="B369" s="51"/>
      <c r="C369" s="50" t="s">
        <v>211</v>
      </c>
      <c r="D369" s="50" t="str">
        <f t="shared" si="121"/>
        <v>\\(\\quad 7^4　=　 \\)</v>
      </c>
      <c r="E369" s="50" t="str">
        <f t="shared" si="122"/>
        <v>\\(\\quad 2401 \\)</v>
      </c>
      <c r="F369" s="50" t="s">
        <v>62</v>
      </c>
      <c r="G369" s="50"/>
      <c r="H369" s="50"/>
      <c r="I369" s="89" t="str">
        <f t="shared" si="123"/>
        <v>INSERT INTO math(tangen,question,answer,editor,date,count) VALUES('m2800','\\(\\quad 7^4　=　 \\)','\\(\\quad 2401 \\)','harazono',NOW(),0);</v>
      </c>
      <c r="J369" s="78" t="s">
        <v>229</v>
      </c>
      <c r="L369" s="1" t="s">
        <v>198</v>
      </c>
      <c r="S369" t="s">
        <v>233</v>
      </c>
      <c r="T369" t="s">
        <v>230</v>
      </c>
      <c r="U369" t="s">
        <v>229</v>
      </c>
      <c r="V369">
        <f>V368*7</f>
        <v>2401</v>
      </c>
      <c r="W369" t="s">
        <v>230</v>
      </c>
      <c r="X369" t="str">
        <f t="shared" si="112"/>
        <v>\\(\\quad 7^4　=　 \\)</v>
      </c>
      <c r="Y369" t="str">
        <f t="shared" si="113"/>
        <v>\\(\\quad 2401 \\)</v>
      </c>
    </row>
    <row r="370" spans="1:27" x14ac:dyDescent="0.55000000000000004">
      <c r="A370" s="51" t="s">
        <v>60</v>
      </c>
      <c r="B370" s="51"/>
      <c r="C370" s="50" t="s">
        <v>211</v>
      </c>
      <c r="D370" s="50" t="str">
        <f t="shared" si="121"/>
        <v>\\(\\quad 8^2　=　 \\)</v>
      </c>
      <c r="E370" s="50" t="str">
        <f t="shared" si="122"/>
        <v>\\(\\quad 64 \\)</v>
      </c>
      <c r="F370" s="50" t="s">
        <v>62</v>
      </c>
      <c r="G370" s="50"/>
      <c r="H370" s="50"/>
      <c r="I370" s="89" t="str">
        <f t="shared" si="123"/>
        <v>INSERT INTO math(tangen,question,answer,editor,date,count) VALUES('m2800','\\(\\quad 8^2　=　 \\)','\\(\\quad 64 \\)','harazono',NOW(),0);</v>
      </c>
      <c r="J370" s="78" t="s">
        <v>229</v>
      </c>
      <c r="L370" s="1" t="s">
        <v>199</v>
      </c>
      <c r="S370" t="s">
        <v>233</v>
      </c>
      <c r="T370" t="s">
        <v>230</v>
      </c>
      <c r="U370" t="s">
        <v>229</v>
      </c>
      <c r="V370">
        <v>64</v>
      </c>
      <c r="W370" t="s">
        <v>230</v>
      </c>
      <c r="X370" t="str">
        <f t="shared" si="112"/>
        <v>\\(\\quad 8^2　=　 \\)</v>
      </c>
      <c r="Y370" t="str">
        <f t="shared" si="113"/>
        <v>\\(\\quad 64 \\)</v>
      </c>
    </row>
    <row r="371" spans="1:27" x14ac:dyDescent="0.55000000000000004">
      <c r="A371" s="51" t="s">
        <v>60</v>
      </c>
      <c r="B371" s="51"/>
      <c r="C371" s="50" t="s">
        <v>211</v>
      </c>
      <c r="D371" s="50" t="str">
        <f t="shared" si="121"/>
        <v>\\(\\quad 8^3　=　 \\)</v>
      </c>
      <c r="E371" s="50" t="str">
        <f t="shared" si="122"/>
        <v>\\(\\quad 512 \\)</v>
      </c>
      <c r="F371" s="50" t="s">
        <v>62</v>
      </c>
      <c r="G371" s="50"/>
      <c r="H371" s="50"/>
      <c r="I371" s="89" t="str">
        <f t="shared" si="123"/>
        <v>INSERT INTO math(tangen,question,answer,editor,date,count) VALUES('m2800','\\(\\quad 8^3　=　 \\)','\\(\\quad 512 \\)','harazono',NOW(),0);</v>
      </c>
      <c r="J371" s="78" t="s">
        <v>229</v>
      </c>
      <c r="L371" s="1" t="s">
        <v>200</v>
      </c>
      <c r="S371" t="s">
        <v>233</v>
      </c>
      <c r="T371" t="s">
        <v>230</v>
      </c>
      <c r="U371" t="s">
        <v>229</v>
      </c>
      <c r="V371">
        <f>V370*8</f>
        <v>512</v>
      </c>
      <c r="W371" t="s">
        <v>230</v>
      </c>
      <c r="X371" t="str">
        <f t="shared" si="112"/>
        <v>\\(\\quad 8^3　=　 \\)</v>
      </c>
      <c r="Y371" t="str">
        <f t="shared" si="113"/>
        <v>\\(\\quad 512 \\)</v>
      </c>
    </row>
    <row r="372" spans="1:27" x14ac:dyDescent="0.55000000000000004">
      <c r="A372" s="51" t="s">
        <v>60</v>
      </c>
      <c r="B372" s="51"/>
      <c r="C372" s="50" t="s">
        <v>211</v>
      </c>
      <c r="D372" s="50" t="str">
        <f t="shared" si="121"/>
        <v>\\(\\quad 8^4　=　 \\)</v>
      </c>
      <c r="E372" s="50" t="str">
        <f t="shared" si="122"/>
        <v>\\(\\quad 4096 \\)</v>
      </c>
      <c r="F372" s="50" t="s">
        <v>62</v>
      </c>
      <c r="G372" s="50"/>
      <c r="H372" s="50"/>
      <c r="I372" s="89" t="str">
        <f t="shared" si="123"/>
        <v>INSERT INTO math(tangen,question,answer,editor,date,count) VALUES('m2800','\\(\\quad 8^4　=　 \\)','\\(\\quad 4096 \\)','harazono',NOW(),0);</v>
      </c>
      <c r="J372" s="78" t="s">
        <v>229</v>
      </c>
      <c r="L372" s="1" t="s">
        <v>201</v>
      </c>
      <c r="S372" t="s">
        <v>233</v>
      </c>
      <c r="T372" t="s">
        <v>230</v>
      </c>
      <c r="U372" t="s">
        <v>229</v>
      </c>
      <c r="V372">
        <f>V371*8</f>
        <v>4096</v>
      </c>
      <c r="W372" t="s">
        <v>230</v>
      </c>
      <c r="X372" t="str">
        <f t="shared" si="112"/>
        <v>\\(\\quad 8^4　=　 \\)</v>
      </c>
      <c r="Y372" t="str">
        <f t="shared" si="113"/>
        <v>\\(\\quad 4096 \\)</v>
      </c>
    </row>
    <row r="373" spans="1:27" x14ac:dyDescent="0.55000000000000004">
      <c r="A373" s="51" t="s">
        <v>60</v>
      </c>
      <c r="B373" s="51"/>
      <c r="C373" s="50" t="s">
        <v>211</v>
      </c>
      <c r="D373" s="50" t="str">
        <f t="shared" si="121"/>
        <v>\\(\\quad 9^2　=　 \\)</v>
      </c>
      <c r="E373" s="50" t="str">
        <f t="shared" si="122"/>
        <v>\\(\\quad 81 \\)</v>
      </c>
      <c r="F373" s="50" t="s">
        <v>62</v>
      </c>
      <c r="G373" s="50"/>
      <c r="H373" s="50"/>
      <c r="I373" s="89" t="str">
        <f t="shared" si="123"/>
        <v>INSERT INTO math(tangen,question,answer,editor,date,count) VALUES('m2800','\\(\\quad 9^2　=　 \\)','\\(\\quad 81 \\)','harazono',NOW(),0);</v>
      </c>
      <c r="J373" s="78" t="s">
        <v>229</v>
      </c>
      <c r="L373" s="1" t="s">
        <v>202</v>
      </c>
      <c r="S373" t="s">
        <v>233</v>
      </c>
      <c r="T373" t="s">
        <v>230</v>
      </c>
      <c r="U373" t="s">
        <v>229</v>
      </c>
      <c r="V373">
        <v>81</v>
      </c>
      <c r="W373" t="s">
        <v>230</v>
      </c>
      <c r="X373" t="str">
        <f t="shared" si="112"/>
        <v>\\(\\quad 9^2　=　 \\)</v>
      </c>
      <c r="Y373" t="str">
        <f t="shared" si="113"/>
        <v>\\(\\quad 81 \\)</v>
      </c>
    </row>
    <row r="374" spans="1:27" x14ac:dyDescent="0.55000000000000004">
      <c r="A374" s="51" t="s">
        <v>60</v>
      </c>
      <c r="B374" s="51"/>
      <c r="C374" s="50" t="s">
        <v>211</v>
      </c>
      <c r="D374" s="50" t="str">
        <f t="shared" si="121"/>
        <v>\\(\\quad 9^3　=　 \\)</v>
      </c>
      <c r="E374" s="50" t="str">
        <f t="shared" si="122"/>
        <v>\\(\\quad 729 \\)</v>
      </c>
      <c r="F374" s="50" t="s">
        <v>62</v>
      </c>
      <c r="G374" s="50"/>
      <c r="H374" s="50"/>
      <c r="I374" s="89" t="str">
        <f t="shared" si="123"/>
        <v>INSERT INTO math(tangen,question,answer,editor,date,count) VALUES('m2800','\\(\\quad 9^3　=　 \\)','\\(\\quad 729 \\)','harazono',NOW(),0);</v>
      </c>
      <c r="J374" s="78" t="s">
        <v>229</v>
      </c>
      <c r="L374" s="1" t="s">
        <v>203</v>
      </c>
      <c r="S374" t="s">
        <v>233</v>
      </c>
      <c r="T374" t="s">
        <v>230</v>
      </c>
      <c r="U374" t="s">
        <v>229</v>
      </c>
      <c r="V374">
        <f>V373*9</f>
        <v>729</v>
      </c>
      <c r="W374" t="s">
        <v>230</v>
      </c>
      <c r="X374" t="str">
        <f t="shared" si="112"/>
        <v>\\(\\quad 9^3　=　 \\)</v>
      </c>
      <c r="Y374" t="str">
        <f t="shared" si="113"/>
        <v>\\(\\quad 729 \\)</v>
      </c>
    </row>
    <row r="375" spans="1:27" x14ac:dyDescent="0.55000000000000004">
      <c r="A375" s="51" t="s">
        <v>60</v>
      </c>
      <c r="B375" s="51"/>
      <c r="C375" s="50" t="s">
        <v>211</v>
      </c>
      <c r="D375" s="50" t="str">
        <f t="shared" si="121"/>
        <v>\\(\\quad 9^4　=　 \\)</v>
      </c>
      <c r="E375" s="50" t="str">
        <f t="shared" si="122"/>
        <v>\\(\\quad 6561 \\)</v>
      </c>
      <c r="F375" s="50" t="s">
        <v>62</v>
      </c>
      <c r="G375" s="50"/>
      <c r="H375" s="50"/>
      <c r="I375" s="89" t="str">
        <f t="shared" si="123"/>
        <v>INSERT INTO math(tangen,question,answer,editor,date,count) VALUES('m2800','\\(\\quad 9^4　=　 \\)','\\(\\quad 6561 \\)','harazono',NOW(),0);</v>
      </c>
      <c r="J375" s="78" t="s">
        <v>229</v>
      </c>
      <c r="L375" s="1" t="s">
        <v>204</v>
      </c>
      <c r="S375" t="s">
        <v>233</v>
      </c>
      <c r="T375" t="s">
        <v>230</v>
      </c>
      <c r="U375" t="s">
        <v>229</v>
      </c>
      <c r="V375">
        <f>V374*9</f>
        <v>6561</v>
      </c>
      <c r="W375" t="s">
        <v>230</v>
      </c>
      <c r="X375" t="str">
        <f t="shared" si="112"/>
        <v>\\(\\quad 9^4　=　 \\)</v>
      </c>
      <c r="Y375" t="str">
        <f t="shared" si="113"/>
        <v>\\(\\quad 6561 \\)</v>
      </c>
    </row>
    <row r="376" spans="1:27" x14ac:dyDescent="0.55000000000000004">
      <c r="A376" s="51" t="s">
        <v>60</v>
      </c>
      <c r="B376" s="51"/>
      <c r="C376" s="50" t="s">
        <v>211</v>
      </c>
      <c r="D376" s="50" t="str">
        <f t="shared" si="121"/>
        <v>\\(\\quad 10^2　=　 \\)</v>
      </c>
      <c r="E376" s="50" t="str">
        <f t="shared" si="122"/>
        <v>\\(\\quad 100 \\)</v>
      </c>
      <c r="F376" s="50" t="s">
        <v>62</v>
      </c>
      <c r="G376" s="50"/>
      <c r="H376" s="50"/>
      <c r="I376" s="89" t="str">
        <f t="shared" si="123"/>
        <v>INSERT INTO math(tangen,question,answer,editor,date,count) VALUES('m2800','\\(\\quad 10^2　=　 \\)','\\(\\quad 100 \\)','harazono',NOW(),0);</v>
      </c>
      <c r="J376" s="78" t="s">
        <v>229</v>
      </c>
      <c r="L376" s="1" t="s">
        <v>205</v>
      </c>
      <c r="S376" t="s">
        <v>233</v>
      </c>
      <c r="T376" t="s">
        <v>230</v>
      </c>
      <c r="U376" t="s">
        <v>229</v>
      </c>
      <c r="V376">
        <v>100</v>
      </c>
      <c r="W376" t="s">
        <v>230</v>
      </c>
      <c r="X376" t="str">
        <f t="shared" si="112"/>
        <v>\\(\\quad 10^2　=　 \\)</v>
      </c>
      <c r="Y376" t="str">
        <f t="shared" si="113"/>
        <v>\\(\\quad 100 \\)</v>
      </c>
    </row>
    <row r="377" spans="1:27" x14ac:dyDescent="0.55000000000000004">
      <c r="A377" s="51" t="s">
        <v>60</v>
      </c>
      <c r="B377" s="51"/>
      <c r="C377" s="50" t="s">
        <v>211</v>
      </c>
      <c r="D377" s="50" t="str">
        <f t="shared" si="121"/>
        <v>\\(\\quad 10^3　=　 \\)</v>
      </c>
      <c r="E377" s="50" t="str">
        <f t="shared" si="122"/>
        <v>\\(\\quad 1000 \\)</v>
      </c>
      <c r="F377" s="50" t="s">
        <v>62</v>
      </c>
      <c r="G377" s="50"/>
      <c r="H377" s="50"/>
      <c r="I377" s="89" t="str">
        <f t="shared" si="123"/>
        <v>INSERT INTO math(tangen,question,answer,editor,date,count) VALUES('m2800','\\(\\quad 10^3　=　 \\)','\\(\\quad 1000 \\)','harazono',NOW(),0);</v>
      </c>
      <c r="J377" s="78" t="s">
        <v>229</v>
      </c>
      <c r="L377" s="1" t="s">
        <v>206</v>
      </c>
      <c r="S377" t="s">
        <v>233</v>
      </c>
      <c r="T377" t="s">
        <v>230</v>
      </c>
      <c r="U377" t="s">
        <v>229</v>
      </c>
      <c r="V377">
        <f>V376*10</f>
        <v>1000</v>
      </c>
      <c r="W377" t="s">
        <v>230</v>
      </c>
      <c r="X377" t="str">
        <f t="shared" si="112"/>
        <v>\\(\\quad 10^3　=　 \\)</v>
      </c>
      <c r="Y377" t="str">
        <f t="shared" si="113"/>
        <v>\\(\\quad 1000 \\)</v>
      </c>
    </row>
    <row r="378" spans="1:27" x14ac:dyDescent="0.55000000000000004">
      <c r="A378" s="51" t="s">
        <v>60</v>
      </c>
      <c r="B378" s="51"/>
      <c r="C378" s="50" t="s">
        <v>211</v>
      </c>
      <c r="D378" s="50" t="str">
        <f t="shared" si="121"/>
        <v>\\(\\quad 10^4　=　 \\)</v>
      </c>
      <c r="E378" s="50" t="str">
        <f t="shared" si="122"/>
        <v>\\(\\quad 10000 \\)</v>
      </c>
      <c r="F378" s="50" t="s">
        <v>62</v>
      </c>
      <c r="G378" s="50"/>
      <c r="H378" s="50"/>
      <c r="I378" s="89" t="str">
        <f t="shared" si="123"/>
        <v>INSERT INTO math(tangen,question,answer,editor,date,count) VALUES('m2800','\\(\\quad 10^4　=　 \\)','\\(\\quad 10000 \\)','harazono',NOW(),0);</v>
      </c>
      <c r="J378" s="78" t="s">
        <v>229</v>
      </c>
      <c r="L378" s="1" t="s">
        <v>207</v>
      </c>
      <c r="S378" t="s">
        <v>233</v>
      </c>
      <c r="T378" t="s">
        <v>230</v>
      </c>
      <c r="U378" t="s">
        <v>229</v>
      </c>
      <c r="V378">
        <f>V377*10</f>
        <v>10000</v>
      </c>
      <c r="W378" t="s">
        <v>230</v>
      </c>
      <c r="X378" t="str">
        <f t="shared" si="112"/>
        <v>\\(\\quad 10^4　=　 \\)</v>
      </c>
      <c r="Y378" t="str">
        <f t="shared" si="113"/>
        <v>\\(\\quad 10000 \\)</v>
      </c>
    </row>
    <row r="379" spans="1:27" x14ac:dyDescent="0.55000000000000004">
      <c r="A379" s="51" t="s">
        <v>60</v>
      </c>
      <c r="B379" s="51"/>
      <c r="C379" s="50" t="s">
        <v>211</v>
      </c>
      <c r="D379" s="50" t="str">
        <f t="shared" ca="1" si="121"/>
        <v>\\(\\quad 2^2　+　10　=　 \\)</v>
      </c>
      <c r="E379" s="50" t="str">
        <f t="shared" ca="1" si="122"/>
        <v>\\(\\quad 14 \\)</v>
      </c>
      <c r="F379" s="50" t="s">
        <v>62</v>
      </c>
      <c r="G379" s="50"/>
      <c r="H379" s="50"/>
      <c r="I379" s="89" t="str">
        <f t="shared" ca="1" si="123"/>
        <v>INSERT INTO math(tangen,question,answer,editor,date,count) VALUES('m2800','\\(\\quad 2^2　+　10　=　 \\)','\\(\\quad 14 \\)','harazono',NOW(),0);</v>
      </c>
      <c r="J379" s="78" t="s">
        <v>229</v>
      </c>
      <c r="L379" s="1" t="s">
        <v>173</v>
      </c>
      <c r="M379" t="s">
        <v>231</v>
      </c>
      <c r="N379" s="1">
        <f t="shared" ref="N379:N418" ca="1" si="125">RANDBETWEEN(1,10)</f>
        <v>10</v>
      </c>
      <c r="S379" t="s">
        <v>233</v>
      </c>
      <c r="T379" t="s">
        <v>230</v>
      </c>
      <c r="U379" t="s">
        <v>229</v>
      </c>
      <c r="V379">
        <f ca="1">Z379+N379</f>
        <v>14</v>
      </c>
      <c r="W379" t="s">
        <v>230</v>
      </c>
      <c r="X379" t="str">
        <f t="shared" ca="1" si="112"/>
        <v>\\(\\quad 2^2　+　10　=　 \\)</v>
      </c>
      <c r="Y379" t="str">
        <f t="shared" ca="1" si="113"/>
        <v>\\(\\quad 14 \\)</v>
      </c>
      <c r="Z379">
        <f>AA379*AA379</f>
        <v>4</v>
      </c>
      <c r="AA379">
        <v>2</v>
      </c>
    </row>
    <row r="380" spans="1:27" x14ac:dyDescent="0.55000000000000004">
      <c r="A380" s="51" t="s">
        <v>60</v>
      </c>
      <c r="B380" s="51"/>
      <c r="C380" s="50" t="s">
        <v>211</v>
      </c>
      <c r="D380" s="50" t="str">
        <f t="shared" ca="1" si="121"/>
        <v>\\(\\quad 2^2　+　1　=　 \\)</v>
      </c>
      <c r="E380" s="50" t="str">
        <f t="shared" ca="1" si="122"/>
        <v>\\(\\quad 5 \\)</v>
      </c>
      <c r="F380" s="50" t="s">
        <v>62</v>
      </c>
      <c r="G380" s="50"/>
      <c r="H380" s="50"/>
      <c r="I380" s="89" t="str">
        <f t="shared" ca="1" si="123"/>
        <v>INSERT INTO math(tangen,question,answer,editor,date,count) VALUES('m2800','\\(\\quad 2^2　+　1　=　 \\)','\\(\\quad 5 \\)','harazono',NOW(),0);</v>
      </c>
      <c r="J380" s="78" t="s">
        <v>229</v>
      </c>
      <c r="L380" s="1" t="s">
        <v>173</v>
      </c>
      <c r="M380" t="s">
        <v>231</v>
      </c>
      <c r="N380" s="1">
        <f t="shared" ca="1" si="125"/>
        <v>1</v>
      </c>
      <c r="S380" t="s">
        <v>233</v>
      </c>
      <c r="T380" t="s">
        <v>230</v>
      </c>
      <c r="U380" t="s">
        <v>229</v>
      </c>
      <c r="V380">
        <f t="shared" ref="V380:V382" ca="1" si="126">Z380+N380</f>
        <v>5</v>
      </c>
      <c r="W380" t="s">
        <v>230</v>
      </c>
      <c r="X380" t="str">
        <f t="shared" ca="1" si="112"/>
        <v>\\(\\quad 2^2　+　1　=　 \\)</v>
      </c>
      <c r="Y380" t="str">
        <f t="shared" ca="1" si="113"/>
        <v>\\(\\quad 5 \\)</v>
      </c>
      <c r="Z380">
        <f t="shared" ref="Z380:Z383" si="127">AA380*AA380</f>
        <v>4</v>
      </c>
      <c r="AA380">
        <v>2</v>
      </c>
    </row>
    <row r="381" spans="1:27" x14ac:dyDescent="0.55000000000000004">
      <c r="A381" s="51" t="s">
        <v>60</v>
      </c>
      <c r="B381" s="51"/>
      <c r="C381" s="50" t="s">
        <v>211</v>
      </c>
      <c r="D381" s="50" t="str">
        <f t="shared" ca="1" si="121"/>
        <v>\\(\\quad 2^2　+　5　=　 \\)</v>
      </c>
      <c r="E381" s="50" t="str">
        <f t="shared" ca="1" si="122"/>
        <v>\\(\\quad 9 \\)</v>
      </c>
      <c r="F381" s="50" t="s">
        <v>62</v>
      </c>
      <c r="G381" s="50"/>
      <c r="H381" s="50"/>
      <c r="I381" s="89" t="str">
        <f t="shared" ca="1" si="123"/>
        <v>INSERT INTO math(tangen,question,answer,editor,date,count) VALUES('m2800','\\(\\quad 2^2　+　5　=　 \\)','\\(\\quad 9 \\)','harazono',NOW(),0);</v>
      </c>
      <c r="J381" s="78" t="s">
        <v>229</v>
      </c>
      <c r="L381" s="1" t="s">
        <v>173</v>
      </c>
      <c r="M381" t="s">
        <v>231</v>
      </c>
      <c r="N381" s="1">
        <f t="shared" ca="1" si="125"/>
        <v>5</v>
      </c>
      <c r="S381" t="s">
        <v>233</v>
      </c>
      <c r="T381" t="s">
        <v>230</v>
      </c>
      <c r="U381" t="s">
        <v>229</v>
      </c>
      <c r="V381">
        <f t="shared" ca="1" si="126"/>
        <v>9</v>
      </c>
      <c r="W381" t="s">
        <v>230</v>
      </c>
      <c r="X381" t="str">
        <f t="shared" ca="1" si="112"/>
        <v>\\(\\quad 2^2　+　5　=　 \\)</v>
      </c>
      <c r="Y381" t="str">
        <f t="shared" ca="1" si="113"/>
        <v>\\(\\quad 9 \\)</v>
      </c>
      <c r="Z381">
        <f t="shared" si="127"/>
        <v>4</v>
      </c>
      <c r="AA381">
        <v>2</v>
      </c>
    </row>
    <row r="382" spans="1:27" x14ac:dyDescent="0.55000000000000004">
      <c r="A382" s="51" t="s">
        <v>60</v>
      </c>
      <c r="B382" s="51"/>
      <c r="C382" s="50" t="s">
        <v>211</v>
      </c>
      <c r="D382" s="50" t="str">
        <f t="shared" ca="1" si="121"/>
        <v>\\(\\quad 2^2　+　8　=　 \\)</v>
      </c>
      <c r="E382" s="50" t="str">
        <f t="shared" ca="1" si="122"/>
        <v>\\(\\quad 12 \\)</v>
      </c>
      <c r="F382" s="50" t="s">
        <v>62</v>
      </c>
      <c r="G382" s="50"/>
      <c r="H382" s="50"/>
      <c r="I382" s="89" t="str">
        <f t="shared" ca="1" si="123"/>
        <v>INSERT INTO math(tangen,question,answer,editor,date,count) VALUES('m2800','\\(\\quad 2^2　+　8　=　 \\)','\\(\\quad 12 \\)','harazono',NOW(),0);</v>
      </c>
      <c r="J382" s="78" t="s">
        <v>229</v>
      </c>
      <c r="L382" s="1" t="s">
        <v>173</v>
      </c>
      <c r="M382" t="s">
        <v>231</v>
      </c>
      <c r="N382" s="1">
        <f t="shared" ca="1" si="125"/>
        <v>8</v>
      </c>
      <c r="S382" t="s">
        <v>233</v>
      </c>
      <c r="T382" t="s">
        <v>230</v>
      </c>
      <c r="U382" t="s">
        <v>229</v>
      </c>
      <c r="V382">
        <f t="shared" ca="1" si="126"/>
        <v>12</v>
      </c>
      <c r="W382" t="s">
        <v>230</v>
      </c>
      <c r="X382" t="str">
        <f t="shared" ca="1" si="112"/>
        <v>\\(\\quad 2^2　+　8　=　 \\)</v>
      </c>
      <c r="Y382" t="str">
        <f t="shared" ca="1" si="113"/>
        <v>\\(\\quad 12 \\)</v>
      </c>
      <c r="Z382">
        <f t="shared" si="127"/>
        <v>4</v>
      </c>
      <c r="AA382">
        <v>2</v>
      </c>
    </row>
    <row r="383" spans="1:27" x14ac:dyDescent="0.55000000000000004">
      <c r="A383" s="51" t="s">
        <v>60</v>
      </c>
      <c r="B383" s="51"/>
      <c r="C383" s="50" t="s">
        <v>211</v>
      </c>
      <c r="D383" s="50" t="str">
        <f t="shared" ca="1" si="121"/>
        <v>\\(\\quad 2^2　+　3　=　 \\)</v>
      </c>
      <c r="E383" s="50" t="str">
        <f t="shared" ca="1" si="122"/>
        <v>\\(\\quad 7 \\)</v>
      </c>
      <c r="F383" s="50" t="s">
        <v>62</v>
      </c>
      <c r="G383" s="50"/>
      <c r="H383" s="50"/>
      <c r="I383" s="89" t="str">
        <f t="shared" ca="1" si="123"/>
        <v>INSERT INTO math(tangen,question,answer,editor,date,count) VALUES('m2800','\\(\\quad 2^2　+　3　=　 \\)','\\(\\quad 7 \\)','harazono',NOW(),0);</v>
      </c>
      <c r="J383" s="78" t="s">
        <v>229</v>
      </c>
      <c r="L383" s="1" t="s">
        <v>173</v>
      </c>
      <c r="M383" t="s">
        <v>231</v>
      </c>
      <c r="N383" s="1">
        <f t="shared" ca="1" si="125"/>
        <v>3</v>
      </c>
      <c r="S383" t="s">
        <v>233</v>
      </c>
      <c r="T383" t="s">
        <v>230</v>
      </c>
      <c r="U383" t="s">
        <v>229</v>
      </c>
      <c r="V383">
        <f ca="1">Z383+N383</f>
        <v>7</v>
      </c>
      <c r="W383" t="s">
        <v>230</v>
      </c>
      <c r="X383" t="str">
        <f t="shared" ca="1" si="112"/>
        <v>\\(\\quad 2^2　+　3　=　 \\)</v>
      </c>
      <c r="Y383" t="str">
        <f t="shared" ca="1" si="113"/>
        <v>\\(\\quad 7 \\)</v>
      </c>
      <c r="Z383">
        <f t="shared" si="127"/>
        <v>4</v>
      </c>
      <c r="AA383">
        <v>2</v>
      </c>
    </row>
    <row r="384" spans="1:27" x14ac:dyDescent="0.55000000000000004">
      <c r="A384" s="51" t="s">
        <v>60</v>
      </c>
      <c r="B384" s="51"/>
      <c r="C384" s="50" t="s">
        <v>211</v>
      </c>
      <c r="D384" s="50" t="str">
        <f t="shared" ca="1" si="121"/>
        <v>\\(\\quad 2^3　+　10　=　 \\)</v>
      </c>
      <c r="E384" s="50" t="str">
        <f t="shared" ca="1" si="122"/>
        <v>\\(\\quad 18 \\)</v>
      </c>
      <c r="F384" s="50" t="s">
        <v>62</v>
      </c>
      <c r="G384" s="50"/>
      <c r="H384" s="50"/>
      <c r="I384" s="89" t="str">
        <f t="shared" ca="1" si="123"/>
        <v>INSERT INTO math(tangen,question,answer,editor,date,count) VALUES('m2800','\\(\\quad 2^3　+　10　=　 \\)','\\(\\quad 18 \\)','harazono',NOW(),0);</v>
      </c>
      <c r="J384" s="78" t="s">
        <v>229</v>
      </c>
      <c r="L384" s="1" t="s">
        <v>174</v>
      </c>
      <c r="M384" t="s">
        <v>231</v>
      </c>
      <c r="N384" s="1">
        <f t="shared" ca="1" si="125"/>
        <v>10</v>
      </c>
      <c r="S384" t="s">
        <v>233</v>
      </c>
      <c r="T384" t="s">
        <v>230</v>
      </c>
      <c r="U384" t="s">
        <v>229</v>
      </c>
      <c r="V384">
        <f ca="1">Z384+N384</f>
        <v>18</v>
      </c>
      <c r="W384" t="s">
        <v>230</v>
      </c>
      <c r="X384" t="str">
        <f t="shared" ca="1" si="112"/>
        <v>\\(\\quad 2^3　+　10　=　 \\)</v>
      </c>
      <c r="Y384" t="str">
        <f t="shared" ca="1" si="113"/>
        <v>\\(\\quad 18 \\)</v>
      </c>
      <c r="Z384">
        <f>AA384*AA384*AA384</f>
        <v>8</v>
      </c>
      <c r="AA384">
        <v>2</v>
      </c>
    </row>
    <row r="385" spans="1:27" x14ac:dyDescent="0.55000000000000004">
      <c r="A385" s="51" t="s">
        <v>60</v>
      </c>
      <c r="B385" s="51"/>
      <c r="C385" s="50" t="s">
        <v>211</v>
      </c>
      <c r="D385" s="50" t="str">
        <f t="shared" ca="1" si="121"/>
        <v>\\(\\quad 2^3　+　7　=　 \\)</v>
      </c>
      <c r="E385" s="50" t="str">
        <f t="shared" ca="1" si="122"/>
        <v>\\(\\quad 15 \\)</v>
      </c>
      <c r="F385" s="50" t="s">
        <v>62</v>
      </c>
      <c r="G385" s="50"/>
      <c r="H385" s="50"/>
      <c r="I385" s="89" t="str">
        <f t="shared" ca="1" si="123"/>
        <v>INSERT INTO math(tangen,question,answer,editor,date,count) VALUES('m2800','\\(\\quad 2^3　+　7　=　 \\)','\\(\\quad 15 \\)','harazono',NOW(),0);</v>
      </c>
      <c r="J385" s="78" t="s">
        <v>229</v>
      </c>
      <c r="L385" s="1" t="s">
        <v>174</v>
      </c>
      <c r="M385" t="s">
        <v>231</v>
      </c>
      <c r="N385" s="1">
        <f t="shared" ca="1" si="125"/>
        <v>7</v>
      </c>
      <c r="S385" t="s">
        <v>233</v>
      </c>
      <c r="T385" t="s">
        <v>230</v>
      </c>
      <c r="U385" t="s">
        <v>229</v>
      </c>
      <c r="V385">
        <f ca="1">Z385+N385</f>
        <v>15</v>
      </c>
      <c r="W385" t="s">
        <v>230</v>
      </c>
      <c r="X385" t="str">
        <f t="shared" ca="1" si="112"/>
        <v>\\(\\quad 2^3　+　7　=　 \\)</v>
      </c>
      <c r="Y385" t="str">
        <f t="shared" ca="1" si="113"/>
        <v>\\(\\quad 15 \\)</v>
      </c>
      <c r="Z385">
        <f t="shared" ref="Z385:Z388" si="128">AA385*AA385*AA385</f>
        <v>8</v>
      </c>
      <c r="AA385">
        <v>2</v>
      </c>
    </row>
    <row r="386" spans="1:27" x14ac:dyDescent="0.55000000000000004">
      <c r="A386" s="51" t="s">
        <v>60</v>
      </c>
      <c r="B386" s="51"/>
      <c r="C386" s="50" t="s">
        <v>211</v>
      </c>
      <c r="D386" s="50" t="str">
        <f t="shared" ca="1" si="121"/>
        <v>\\(\\quad 2^3　+　1　=　 \\)</v>
      </c>
      <c r="E386" s="50" t="str">
        <f t="shared" ca="1" si="122"/>
        <v>\\(\\quad 9 \\)</v>
      </c>
      <c r="F386" s="50" t="s">
        <v>62</v>
      </c>
      <c r="G386" s="50"/>
      <c r="H386" s="50"/>
      <c r="I386" s="89" t="str">
        <f t="shared" ca="1" si="123"/>
        <v>INSERT INTO math(tangen,question,answer,editor,date,count) VALUES('m2800','\\(\\quad 2^3　+　1　=　 \\)','\\(\\quad 9 \\)','harazono',NOW(),0);</v>
      </c>
      <c r="J386" s="78" t="s">
        <v>229</v>
      </c>
      <c r="L386" s="1" t="s">
        <v>174</v>
      </c>
      <c r="M386" t="s">
        <v>231</v>
      </c>
      <c r="N386" s="1">
        <f t="shared" ca="1" si="125"/>
        <v>1</v>
      </c>
      <c r="S386" t="s">
        <v>233</v>
      </c>
      <c r="T386" t="s">
        <v>230</v>
      </c>
      <c r="U386" t="s">
        <v>229</v>
      </c>
      <c r="V386">
        <f t="shared" ref="V386:V388" ca="1" si="129">Z386+N386</f>
        <v>9</v>
      </c>
      <c r="W386" t="s">
        <v>230</v>
      </c>
      <c r="X386" t="str">
        <f t="shared" ca="1" si="112"/>
        <v>\\(\\quad 2^3　+　1　=　 \\)</v>
      </c>
      <c r="Y386" t="str">
        <f t="shared" ca="1" si="113"/>
        <v>\\(\\quad 9 \\)</v>
      </c>
      <c r="Z386">
        <f t="shared" si="128"/>
        <v>8</v>
      </c>
      <c r="AA386">
        <v>2</v>
      </c>
    </row>
    <row r="387" spans="1:27" x14ac:dyDescent="0.55000000000000004">
      <c r="A387" s="51" t="s">
        <v>60</v>
      </c>
      <c r="B387" s="51"/>
      <c r="C387" s="50" t="s">
        <v>211</v>
      </c>
      <c r="D387" s="50" t="str">
        <f t="shared" ca="1" si="121"/>
        <v>\\(\\quad 2^3　+　8　=　 \\)</v>
      </c>
      <c r="E387" s="50" t="str">
        <f t="shared" ca="1" si="122"/>
        <v>\\(\\quad 16 \\)</v>
      </c>
      <c r="F387" s="50" t="s">
        <v>62</v>
      </c>
      <c r="G387" s="50"/>
      <c r="H387" s="50"/>
      <c r="I387" s="89" t="str">
        <f t="shared" ca="1" si="123"/>
        <v>INSERT INTO math(tangen,question,answer,editor,date,count) VALUES('m2800','\\(\\quad 2^3　+　8　=　 \\)','\\(\\quad 16 \\)','harazono',NOW(),0);</v>
      </c>
      <c r="J387" s="78" t="s">
        <v>229</v>
      </c>
      <c r="L387" s="1" t="s">
        <v>174</v>
      </c>
      <c r="M387" t="s">
        <v>231</v>
      </c>
      <c r="N387" s="1">
        <f t="shared" ca="1" si="125"/>
        <v>8</v>
      </c>
      <c r="S387" t="s">
        <v>233</v>
      </c>
      <c r="T387" t="s">
        <v>230</v>
      </c>
      <c r="U387" t="s">
        <v>229</v>
      </c>
      <c r="V387">
        <f t="shared" ca="1" si="129"/>
        <v>16</v>
      </c>
      <c r="W387" t="s">
        <v>230</v>
      </c>
      <c r="X387" t="str">
        <f t="shared" ref="X387:X450" ca="1" si="130">J387&amp;K387&amp;L387&amp;M387&amp;N387&amp;O387&amp;P387&amp;Q387&amp;R387&amp;S387&amp;T387</f>
        <v>\\(\\quad 2^3　+　8　=　 \\)</v>
      </c>
      <c r="Y387" t="str">
        <f t="shared" ref="Y387:Y450" ca="1" si="131">U387&amp;V387&amp;W387</f>
        <v>\\(\\quad 16 \\)</v>
      </c>
      <c r="Z387">
        <f t="shared" si="128"/>
        <v>8</v>
      </c>
      <c r="AA387">
        <v>2</v>
      </c>
    </row>
    <row r="388" spans="1:27" x14ac:dyDescent="0.55000000000000004">
      <c r="A388" s="51" t="s">
        <v>60</v>
      </c>
      <c r="B388" s="51"/>
      <c r="C388" s="50" t="s">
        <v>211</v>
      </c>
      <c r="D388" s="50" t="str">
        <f t="shared" ca="1" si="121"/>
        <v>\\(\\quad 2^3　+　4　=　 \\)</v>
      </c>
      <c r="E388" s="50" t="str">
        <f t="shared" ca="1" si="122"/>
        <v>\\(\\quad 12 \\)</v>
      </c>
      <c r="F388" s="50" t="s">
        <v>62</v>
      </c>
      <c r="G388" s="50"/>
      <c r="H388" s="50"/>
      <c r="I388" s="89" t="str">
        <f t="shared" ca="1" si="123"/>
        <v>INSERT INTO math(tangen,question,answer,editor,date,count) VALUES('m2800','\\(\\quad 2^3　+　4　=　 \\)','\\(\\quad 12 \\)','harazono',NOW(),0);</v>
      </c>
      <c r="J388" s="78" t="s">
        <v>229</v>
      </c>
      <c r="L388" s="1" t="s">
        <v>174</v>
      </c>
      <c r="M388" t="s">
        <v>231</v>
      </c>
      <c r="N388" s="1">
        <f t="shared" ca="1" si="125"/>
        <v>4</v>
      </c>
      <c r="S388" t="s">
        <v>233</v>
      </c>
      <c r="T388" t="s">
        <v>230</v>
      </c>
      <c r="U388" t="s">
        <v>229</v>
      </c>
      <c r="V388">
        <f t="shared" ca="1" si="129"/>
        <v>12</v>
      </c>
      <c r="W388" t="s">
        <v>230</v>
      </c>
      <c r="X388" t="str">
        <f t="shared" ca="1" si="130"/>
        <v>\\(\\quad 2^3　+　4　=　 \\)</v>
      </c>
      <c r="Y388" t="str">
        <f t="shared" ca="1" si="131"/>
        <v>\\(\\quad 12 \\)</v>
      </c>
      <c r="Z388">
        <f t="shared" si="128"/>
        <v>8</v>
      </c>
      <c r="AA388">
        <v>2</v>
      </c>
    </row>
    <row r="389" spans="1:27" x14ac:dyDescent="0.55000000000000004">
      <c r="A389" s="51" t="s">
        <v>60</v>
      </c>
      <c r="B389" s="51"/>
      <c r="C389" s="50" t="s">
        <v>211</v>
      </c>
      <c r="D389" s="50" t="str">
        <f t="shared" ca="1" si="121"/>
        <v>\\(\\quad 2^4　+　7　=　 \\)</v>
      </c>
      <c r="E389" s="50" t="str">
        <f t="shared" ca="1" si="122"/>
        <v>\\(\\quad 23 \\)</v>
      </c>
      <c r="F389" s="50" t="s">
        <v>62</v>
      </c>
      <c r="G389" s="50"/>
      <c r="H389" s="50"/>
      <c r="I389" s="89" t="str">
        <f t="shared" ca="1" si="123"/>
        <v>INSERT INTO math(tangen,question,answer,editor,date,count) VALUES('m2800','\\(\\quad 2^4　+　7　=　 \\)','\\(\\quad 23 \\)','harazono',NOW(),0);</v>
      </c>
      <c r="J389" s="78" t="s">
        <v>229</v>
      </c>
      <c r="L389" s="1" t="s">
        <v>175</v>
      </c>
      <c r="M389" t="s">
        <v>231</v>
      </c>
      <c r="N389" s="1">
        <f t="shared" ca="1" si="125"/>
        <v>7</v>
      </c>
      <c r="S389" t="s">
        <v>233</v>
      </c>
      <c r="T389" t="s">
        <v>230</v>
      </c>
      <c r="U389" t="s">
        <v>229</v>
      </c>
      <c r="V389">
        <f t="shared" ref="V389:V393" ca="1" si="132">Z389+N389</f>
        <v>23</v>
      </c>
      <c r="W389" t="s">
        <v>230</v>
      </c>
      <c r="X389" t="str">
        <f t="shared" ca="1" si="130"/>
        <v>\\(\\quad 2^4　+　7　=　 \\)</v>
      </c>
      <c r="Y389" t="str">
        <f t="shared" ca="1" si="131"/>
        <v>\\(\\quad 23 \\)</v>
      </c>
      <c r="Z389">
        <f>AA389*AA389*AA389*AA389</f>
        <v>16</v>
      </c>
      <c r="AA389">
        <v>2</v>
      </c>
    </row>
    <row r="390" spans="1:27" x14ac:dyDescent="0.55000000000000004">
      <c r="A390" s="51" t="s">
        <v>60</v>
      </c>
      <c r="B390" s="51"/>
      <c r="C390" s="50" t="s">
        <v>211</v>
      </c>
      <c r="D390" s="50" t="str">
        <f t="shared" ca="1" si="121"/>
        <v>\\(\\quad 2^4　+　10　=　 \\)</v>
      </c>
      <c r="E390" s="50" t="str">
        <f t="shared" ca="1" si="122"/>
        <v>\\(\\quad 26 \\)</v>
      </c>
      <c r="F390" s="50" t="s">
        <v>62</v>
      </c>
      <c r="G390" s="50"/>
      <c r="H390" s="50"/>
      <c r="I390" s="89" t="str">
        <f t="shared" ca="1" si="123"/>
        <v>INSERT INTO math(tangen,question,answer,editor,date,count) VALUES('m2800','\\(\\quad 2^4　+　10　=　 \\)','\\(\\quad 26 \\)','harazono',NOW(),0);</v>
      </c>
      <c r="J390" s="78" t="s">
        <v>229</v>
      </c>
      <c r="L390" s="1" t="s">
        <v>175</v>
      </c>
      <c r="M390" t="s">
        <v>231</v>
      </c>
      <c r="N390" s="1">
        <f t="shared" ca="1" si="125"/>
        <v>10</v>
      </c>
      <c r="S390" t="s">
        <v>233</v>
      </c>
      <c r="T390" t="s">
        <v>230</v>
      </c>
      <c r="U390" t="s">
        <v>229</v>
      </c>
      <c r="V390">
        <f t="shared" ca="1" si="132"/>
        <v>26</v>
      </c>
      <c r="W390" t="s">
        <v>230</v>
      </c>
      <c r="X390" t="str">
        <f t="shared" ca="1" si="130"/>
        <v>\\(\\quad 2^4　+　10　=　 \\)</v>
      </c>
      <c r="Y390" t="str">
        <f t="shared" ca="1" si="131"/>
        <v>\\(\\quad 26 \\)</v>
      </c>
      <c r="Z390">
        <f t="shared" ref="Z390:Z393" si="133">AA390*AA390*AA390*AA390</f>
        <v>16</v>
      </c>
      <c r="AA390">
        <v>2</v>
      </c>
    </row>
    <row r="391" spans="1:27" x14ac:dyDescent="0.55000000000000004">
      <c r="A391" s="51" t="s">
        <v>60</v>
      </c>
      <c r="B391" s="51"/>
      <c r="C391" s="50" t="s">
        <v>211</v>
      </c>
      <c r="D391" s="50" t="str">
        <f t="shared" ca="1" si="121"/>
        <v>\\(\\quad 2^4　+　5　=　 \\)</v>
      </c>
      <c r="E391" s="50" t="str">
        <f t="shared" ca="1" si="122"/>
        <v>\\(\\quad 21 \\)</v>
      </c>
      <c r="F391" s="50" t="s">
        <v>62</v>
      </c>
      <c r="G391" s="50"/>
      <c r="H391" s="50"/>
      <c r="I391" s="89" t="str">
        <f t="shared" ca="1" si="123"/>
        <v>INSERT INTO math(tangen,question,answer,editor,date,count) VALUES('m2800','\\(\\quad 2^4　+　5　=　 \\)','\\(\\quad 21 \\)','harazono',NOW(),0);</v>
      </c>
      <c r="J391" s="78" t="s">
        <v>229</v>
      </c>
      <c r="L391" s="1" t="s">
        <v>175</v>
      </c>
      <c r="M391" t="s">
        <v>231</v>
      </c>
      <c r="N391" s="1">
        <f t="shared" ca="1" si="125"/>
        <v>5</v>
      </c>
      <c r="S391" t="s">
        <v>233</v>
      </c>
      <c r="T391" t="s">
        <v>230</v>
      </c>
      <c r="U391" t="s">
        <v>229</v>
      </c>
      <c r="V391">
        <f t="shared" ca="1" si="132"/>
        <v>21</v>
      </c>
      <c r="W391" t="s">
        <v>230</v>
      </c>
      <c r="X391" t="str">
        <f t="shared" ca="1" si="130"/>
        <v>\\(\\quad 2^4　+　5　=　 \\)</v>
      </c>
      <c r="Y391" t="str">
        <f t="shared" ca="1" si="131"/>
        <v>\\(\\quad 21 \\)</v>
      </c>
      <c r="Z391">
        <f t="shared" si="133"/>
        <v>16</v>
      </c>
      <c r="AA391">
        <v>2</v>
      </c>
    </row>
    <row r="392" spans="1:27" x14ac:dyDescent="0.55000000000000004">
      <c r="A392" s="51" t="s">
        <v>60</v>
      </c>
      <c r="B392" s="51"/>
      <c r="C392" s="50" t="s">
        <v>211</v>
      </c>
      <c r="D392" s="50" t="str">
        <f t="shared" ca="1" si="121"/>
        <v>\\(\\quad 2^4　+　4　=　 \\)</v>
      </c>
      <c r="E392" s="50" t="str">
        <f t="shared" ca="1" si="122"/>
        <v>\\(\\quad 20 \\)</v>
      </c>
      <c r="F392" s="50" t="s">
        <v>62</v>
      </c>
      <c r="G392" s="50"/>
      <c r="H392" s="50"/>
      <c r="I392" s="89" t="str">
        <f t="shared" ca="1" si="123"/>
        <v>INSERT INTO math(tangen,question,answer,editor,date,count) VALUES('m2800','\\(\\quad 2^4　+　4　=　 \\)','\\(\\quad 20 \\)','harazono',NOW(),0);</v>
      </c>
      <c r="J392" s="78" t="s">
        <v>229</v>
      </c>
      <c r="L392" s="1" t="s">
        <v>175</v>
      </c>
      <c r="M392" t="s">
        <v>231</v>
      </c>
      <c r="N392" s="1">
        <f t="shared" ca="1" si="125"/>
        <v>4</v>
      </c>
      <c r="S392" t="s">
        <v>233</v>
      </c>
      <c r="T392" t="s">
        <v>230</v>
      </c>
      <c r="U392" t="s">
        <v>229</v>
      </c>
      <c r="V392">
        <f t="shared" ca="1" si="132"/>
        <v>20</v>
      </c>
      <c r="W392" t="s">
        <v>230</v>
      </c>
      <c r="X392" t="str">
        <f t="shared" ca="1" si="130"/>
        <v>\\(\\quad 2^4　+　4　=　 \\)</v>
      </c>
      <c r="Y392" t="str">
        <f t="shared" ca="1" si="131"/>
        <v>\\(\\quad 20 \\)</v>
      </c>
      <c r="Z392">
        <f t="shared" si="133"/>
        <v>16</v>
      </c>
      <c r="AA392">
        <v>2</v>
      </c>
    </row>
    <row r="393" spans="1:27" x14ac:dyDescent="0.55000000000000004">
      <c r="A393" s="51" t="s">
        <v>60</v>
      </c>
      <c r="B393" s="51"/>
      <c r="C393" s="50" t="s">
        <v>211</v>
      </c>
      <c r="D393" s="50" t="str">
        <f t="shared" ca="1" si="121"/>
        <v>\\(\\quad 2^4　+　7　=　 \\)</v>
      </c>
      <c r="E393" s="50" t="str">
        <f t="shared" ca="1" si="122"/>
        <v>\\(\\quad 23 \\)</v>
      </c>
      <c r="F393" s="50" t="s">
        <v>62</v>
      </c>
      <c r="G393" s="50"/>
      <c r="H393" s="50"/>
      <c r="I393" s="89" t="str">
        <f t="shared" ca="1" si="123"/>
        <v>INSERT INTO math(tangen,question,answer,editor,date,count) VALUES('m2800','\\(\\quad 2^4　+　7　=　 \\)','\\(\\quad 23 \\)','harazono',NOW(),0);</v>
      </c>
      <c r="J393" s="78" t="s">
        <v>229</v>
      </c>
      <c r="L393" s="1" t="s">
        <v>175</v>
      </c>
      <c r="M393" t="s">
        <v>231</v>
      </c>
      <c r="N393" s="1">
        <f t="shared" ca="1" si="125"/>
        <v>7</v>
      </c>
      <c r="S393" t="s">
        <v>233</v>
      </c>
      <c r="T393" t="s">
        <v>230</v>
      </c>
      <c r="U393" t="s">
        <v>229</v>
      </c>
      <c r="V393">
        <f t="shared" ca="1" si="132"/>
        <v>23</v>
      </c>
      <c r="W393" t="s">
        <v>230</v>
      </c>
      <c r="X393" t="str">
        <f t="shared" ca="1" si="130"/>
        <v>\\(\\quad 2^4　+　7　=　 \\)</v>
      </c>
      <c r="Y393" t="str">
        <f t="shared" ca="1" si="131"/>
        <v>\\(\\quad 23 \\)</v>
      </c>
      <c r="Z393">
        <f t="shared" si="133"/>
        <v>16</v>
      </c>
      <c r="AA393">
        <v>2</v>
      </c>
    </row>
    <row r="394" spans="1:27" x14ac:dyDescent="0.55000000000000004">
      <c r="A394" s="51" t="s">
        <v>60</v>
      </c>
      <c r="B394" s="51"/>
      <c r="C394" s="50" t="s">
        <v>211</v>
      </c>
      <c r="D394" s="50" t="str">
        <f t="shared" ca="1" si="121"/>
        <v>\\(\\quad 3^2　+　6　=　 \\)</v>
      </c>
      <c r="E394" s="50" t="str">
        <f t="shared" ca="1" si="122"/>
        <v>\\(\\quad 15 \\)</v>
      </c>
      <c r="F394" s="50" t="s">
        <v>62</v>
      </c>
      <c r="G394" s="50"/>
      <c r="H394" s="50"/>
      <c r="I394" s="89" t="str">
        <f t="shared" ca="1" si="123"/>
        <v>INSERT INTO math(tangen,question,answer,editor,date,count) VALUES('m2800','\\(\\quad 3^2　+　6　=　 \\)','\\(\\quad 15 \\)','harazono',NOW(),0);</v>
      </c>
      <c r="J394" s="78" t="s">
        <v>229</v>
      </c>
      <c r="L394" s="1" t="s">
        <v>182</v>
      </c>
      <c r="M394" t="s">
        <v>231</v>
      </c>
      <c r="N394" s="1">
        <f t="shared" ca="1" si="125"/>
        <v>6</v>
      </c>
      <c r="S394" t="s">
        <v>233</v>
      </c>
      <c r="T394" t="s">
        <v>230</v>
      </c>
      <c r="U394" t="s">
        <v>229</v>
      </c>
      <c r="V394">
        <f ca="1">Z394+N394</f>
        <v>15</v>
      </c>
      <c r="W394" t="s">
        <v>230</v>
      </c>
      <c r="X394" t="str">
        <f t="shared" ca="1" si="130"/>
        <v>\\(\\quad 3^2　+　6　=　 \\)</v>
      </c>
      <c r="Y394" t="str">
        <f t="shared" ca="1" si="131"/>
        <v>\\(\\quad 15 \\)</v>
      </c>
      <c r="Z394">
        <f>AA394*AA394</f>
        <v>9</v>
      </c>
      <c r="AA394">
        <v>3</v>
      </c>
    </row>
    <row r="395" spans="1:27" x14ac:dyDescent="0.55000000000000004">
      <c r="A395" s="51" t="s">
        <v>60</v>
      </c>
      <c r="B395" s="51"/>
      <c r="C395" s="50" t="s">
        <v>211</v>
      </c>
      <c r="D395" s="50" t="str">
        <f t="shared" ca="1" si="121"/>
        <v>\\(\\quad 3^2　+　3　=　 \\)</v>
      </c>
      <c r="E395" s="50" t="str">
        <f t="shared" ca="1" si="122"/>
        <v>\\(\\quad 12 \\)</v>
      </c>
      <c r="F395" s="50" t="s">
        <v>62</v>
      </c>
      <c r="G395" s="50"/>
      <c r="H395" s="50"/>
      <c r="I395" s="89" t="str">
        <f t="shared" ca="1" si="123"/>
        <v>INSERT INTO math(tangen,question,answer,editor,date,count) VALUES('m2800','\\(\\quad 3^2　+　3　=　 \\)','\\(\\quad 12 \\)','harazono',NOW(),0);</v>
      </c>
      <c r="J395" s="78" t="s">
        <v>229</v>
      </c>
      <c r="L395" s="1" t="s">
        <v>182</v>
      </c>
      <c r="M395" t="s">
        <v>231</v>
      </c>
      <c r="N395" s="1">
        <f t="shared" ca="1" si="125"/>
        <v>3</v>
      </c>
      <c r="S395" t="s">
        <v>233</v>
      </c>
      <c r="T395" t="s">
        <v>230</v>
      </c>
      <c r="U395" t="s">
        <v>229</v>
      </c>
      <c r="V395">
        <f t="shared" ref="V395:V398" ca="1" si="134">Z395+N395</f>
        <v>12</v>
      </c>
      <c r="W395" t="s">
        <v>230</v>
      </c>
      <c r="X395" t="str">
        <f t="shared" ca="1" si="130"/>
        <v>\\(\\quad 3^2　+　3　=　 \\)</v>
      </c>
      <c r="Y395" t="str">
        <f t="shared" ca="1" si="131"/>
        <v>\\(\\quad 12 \\)</v>
      </c>
      <c r="Z395">
        <f t="shared" ref="Z395:Z398" si="135">AA395*AA395</f>
        <v>9</v>
      </c>
      <c r="AA395">
        <v>3</v>
      </c>
    </row>
    <row r="396" spans="1:27" x14ac:dyDescent="0.55000000000000004">
      <c r="A396" s="51" t="s">
        <v>60</v>
      </c>
      <c r="B396" s="51"/>
      <c r="C396" s="50" t="s">
        <v>211</v>
      </c>
      <c r="D396" s="50" t="str">
        <f t="shared" ca="1" si="121"/>
        <v>\\(\\quad 3^2　+　4　=　 \\)</v>
      </c>
      <c r="E396" s="50" t="str">
        <f t="shared" ca="1" si="122"/>
        <v>\\(\\quad 13 \\)</v>
      </c>
      <c r="F396" s="50" t="s">
        <v>62</v>
      </c>
      <c r="G396" s="50"/>
      <c r="H396" s="50"/>
      <c r="I396" s="89" t="str">
        <f t="shared" ca="1" si="123"/>
        <v>INSERT INTO math(tangen,question,answer,editor,date,count) VALUES('m2800','\\(\\quad 3^2　+　4　=　 \\)','\\(\\quad 13 \\)','harazono',NOW(),0);</v>
      </c>
      <c r="J396" s="78" t="s">
        <v>229</v>
      </c>
      <c r="L396" s="1" t="s">
        <v>182</v>
      </c>
      <c r="M396" t="s">
        <v>231</v>
      </c>
      <c r="N396" s="1">
        <f t="shared" ca="1" si="125"/>
        <v>4</v>
      </c>
      <c r="S396" t="s">
        <v>233</v>
      </c>
      <c r="T396" t="s">
        <v>230</v>
      </c>
      <c r="U396" t="s">
        <v>229</v>
      </c>
      <c r="V396">
        <f t="shared" ca="1" si="134"/>
        <v>13</v>
      </c>
      <c r="W396" t="s">
        <v>230</v>
      </c>
      <c r="X396" t="str">
        <f t="shared" ca="1" si="130"/>
        <v>\\(\\quad 3^2　+　4　=　 \\)</v>
      </c>
      <c r="Y396" t="str">
        <f t="shared" ca="1" si="131"/>
        <v>\\(\\quad 13 \\)</v>
      </c>
      <c r="Z396">
        <f t="shared" si="135"/>
        <v>9</v>
      </c>
      <c r="AA396">
        <v>3</v>
      </c>
    </row>
    <row r="397" spans="1:27" x14ac:dyDescent="0.55000000000000004">
      <c r="A397" s="51" t="s">
        <v>60</v>
      </c>
      <c r="B397" s="51"/>
      <c r="C397" s="50" t="s">
        <v>211</v>
      </c>
      <c r="D397" s="50" t="str">
        <f t="shared" ca="1" si="121"/>
        <v>\\(\\quad 3^2　+　10　=　 \\)</v>
      </c>
      <c r="E397" s="50" t="str">
        <f t="shared" ca="1" si="122"/>
        <v>\\(\\quad 19 \\)</v>
      </c>
      <c r="F397" s="50" t="s">
        <v>62</v>
      </c>
      <c r="G397" s="50"/>
      <c r="H397" s="50"/>
      <c r="I397" s="89" t="str">
        <f t="shared" ca="1" si="123"/>
        <v>INSERT INTO math(tangen,question,answer,editor,date,count) VALUES('m2800','\\(\\quad 3^2　+　10　=　 \\)','\\(\\quad 19 \\)','harazono',NOW(),0);</v>
      </c>
      <c r="J397" s="78" t="s">
        <v>229</v>
      </c>
      <c r="L397" s="1" t="s">
        <v>182</v>
      </c>
      <c r="M397" t="s">
        <v>231</v>
      </c>
      <c r="N397" s="1">
        <f t="shared" ca="1" si="125"/>
        <v>10</v>
      </c>
      <c r="S397" t="s">
        <v>233</v>
      </c>
      <c r="T397" t="s">
        <v>230</v>
      </c>
      <c r="U397" t="s">
        <v>229</v>
      </c>
      <c r="V397">
        <f t="shared" ca="1" si="134"/>
        <v>19</v>
      </c>
      <c r="W397" t="s">
        <v>230</v>
      </c>
      <c r="X397" t="str">
        <f t="shared" ca="1" si="130"/>
        <v>\\(\\quad 3^2　+　10　=　 \\)</v>
      </c>
      <c r="Y397" t="str">
        <f t="shared" ca="1" si="131"/>
        <v>\\(\\quad 19 \\)</v>
      </c>
      <c r="Z397">
        <f t="shared" si="135"/>
        <v>9</v>
      </c>
      <c r="AA397">
        <v>3</v>
      </c>
    </row>
    <row r="398" spans="1:27" x14ac:dyDescent="0.55000000000000004">
      <c r="A398" s="51" t="s">
        <v>60</v>
      </c>
      <c r="B398" s="51"/>
      <c r="C398" s="50" t="s">
        <v>211</v>
      </c>
      <c r="D398" s="50" t="str">
        <f t="shared" ca="1" si="121"/>
        <v>\\(\\quad 3^2　+　4　=　 \\)</v>
      </c>
      <c r="E398" s="50" t="str">
        <f t="shared" ca="1" si="122"/>
        <v>\\(\\quad 13 \\)</v>
      </c>
      <c r="F398" s="50" t="s">
        <v>62</v>
      </c>
      <c r="G398" s="50"/>
      <c r="H398" s="50"/>
      <c r="I398" s="89" t="str">
        <f t="shared" ca="1" si="123"/>
        <v>INSERT INTO math(tangen,question,answer,editor,date,count) VALUES('m2800','\\(\\quad 3^2　+　4　=　 \\)','\\(\\quad 13 \\)','harazono',NOW(),0);</v>
      </c>
      <c r="J398" s="78" t="s">
        <v>229</v>
      </c>
      <c r="L398" s="1" t="s">
        <v>182</v>
      </c>
      <c r="M398" t="s">
        <v>231</v>
      </c>
      <c r="N398" s="1">
        <f t="shared" ca="1" si="125"/>
        <v>4</v>
      </c>
      <c r="S398" t="s">
        <v>233</v>
      </c>
      <c r="T398" t="s">
        <v>230</v>
      </c>
      <c r="U398" t="s">
        <v>229</v>
      </c>
      <c r="V398">
        <f t="shared" ca="1" si="134"/>
        <v>13</v>
      </c>
      <c r="W398" t="s">
        <v>230</v>
      </c>
      <c r="X398" t="str">
        <f t="shared" ca="1" si="130"/>
        <v>\\(\\quad 3^2　+　4　=　 \\)</v>
      </c>
      <c r="Y398" t="str">
        <f t="shared" ca="1" si="131"/>
        <v>\\(\\quad 13 \\)</v>
      </c>
      <c r="Z398">
        <f t="shared" si="135"/>
        <v>9</v>
      </c>
      <c r="AA398">
        <v>3</v>
      </c>
    </row>
    <row r="399" spans="1:27" x14ac:dyDescent="0.55000000000000004">
      <c r="A399" s="51" t="s">
        <v>60</v>
      </c>
      <c r="B399" s="51"/>
      <c r="C399" s="50" t="s">
        <v>211</v>
      </c>
      <c r="D399" s="50" t="str">
        <f t="shared" ca="1" si="121"/>
        <v>\\(\\quad 3^3　+　8　=　 \\)</v>
      </c>
      <c r="E399" s="50" t="str">
        <f t="shared" ca="1" si="122"/>
        <v>\\(\\quad 35 \\)</v>
      </c>
      <c r="F399" s="50" t="s">
        <v>62</v>
      </c>
      <c r="G399" s="50"/>
      <c r="H399" s="50"/>
      <c r="I399" s="89" t="str">
        <f t="shared" ca="1" si="123"/>
        <v>INSERT INTO math(tangen,question,answer,editor,date,count) VALUES('m2800','\\(\\quad 3^3　+　8　=　 \\)','\\(\\quad 35 \\)','harazono',NOW(),0);</v>
      </c>
      <c r="J399" s="78" t="s">
        <v>229</v>
      </c>
      <c r="L399" s="1" t="s">
        <v>183</v>
      </c>
      <c r="M399" t="s">
        <v>231</v>
      </c>
      <c r="N399" s="1">
        <f t="shared" ca="1" si="125"/>
        <v>8</v>
      </c>
      <c r="S399" t="s">
        <v>233</v>
      </c>
      <c r="T399" t="s">
        <v>230</v>
      </c>
      <c r="U399" t="s">
        <v>229</v>
      </c>
      <c r="V399">
        <f t="shared" ref="V399:V408" ca="1" si="136">Z399+N399</f>
        <v>35</v>
      </c>
      <c r="W399" t="s">
        <v>230</v>
      </c>
      <c r="X399" t="str">
        <f t="shared" ca="1" si="130"/>
        <v>\\(\\quad 3^3　+　8　=　 \\)</v>
      </c>
      <c r="Y399" t="str">
        <f t="shared" ca="1" si="131"/>
        <v>\\(\\quad 35 \\)</v>
      </c>
      <c r="Z399">
        <f>AA399*AA399*AA399</f>
        <v>27</v>
      </c>
      <c r="AA399">
        <v>3</v>
      </c>
    </row>
    <row r="400" spans="1:27" x14ac:dyDescent="0.55000000000000004">
      <c r="A400" s="51" t="s">
        <v>60</v>
      </c>
      <c r="B400" s="51"/>
      <c r="C400" s="50" t="s">
        <v>211</v>
      </c>
      <c r="D400" s="50" t="str">
        <f t="shared" ca="1" si="121"/>
        <v>\\(\\quad 3^3　+　6　=　 \\)</v>
      </c>
      <c r="E400" s="50" t="str">
        <f t="shared" ca="1" si="122"/>
        <v>\\(\\quad 33 \\)</v>
      </c>
      <c r="F400" s="50" t="s">
        <v>62</v>
      </c>
      <c r="G400" s="50"/>
      <c r="H400" s="50"/>
      <c r="I400" s="89" t="str">
        <f t="shared" ca="1" si="123"/>
        <v>INSERT INTO math(tangen,question,answer,editor,date,count) VALUES('m2800','\\(\\quad 3^3　+　6　=　 \\)','\\(\\quad 33 \\)','harazono',NOW(),0);</v>
      </c>
      <c r="J400" s="78" t="s">
        <v>229</v>
      </c>
      <c r="L400" s="1" t="s">
        <v>183</v>
      </c>
      <c r="M400" t="s">
        <v>231</v>
      </c>
      <c r="N400" s="1">
        <f t="shared" ca="1" si="125"/>
        <v>6</v>
      </c>
      <c r="S400" t="s">
        <v>233</v>
      </c>
      <c r="T400" t="s">
        <v>230</v>
      </c>
      <c r="U400" t="s">
        <v>229</v>
      </c>
      <c r="V400">
        <f t="shared" ca="1" si="136"/>
        <v>33</v>
      </c>
      <c r="W400" t="s">
        <v>230</v>
      </c>
      <c r="X400" t="str">
        <f t="shared" ca="1" si="130"/>
        <v>\\(\\quad 3^3　+　6　=　 \\)</v>
      </c>
      <c r="Y400" t="str">
        <f t="shared" ca="1" si="131"/>
        <v>\\(\\quad 33 \\)</v>
      </c>
      <c r="Z400">
        <f t="shared" ref="Z400:Z403" si="137">AA400*AA400*AA400</f>
        <v>27</v>
      </c>
      <c r="AA400">
        <v>3</v>
      </c>
    </row>
    <row r="401" spans="1:27" x14ac:dyDescent="0.55000000000000004">
      <c r="A401" s="51" t="s">
        <v>60</v>
      </c>
      <c r="B401" s="51"/>
      <c r="C401" s="50" t="s">
        <v>211</v>
      </c>
      <c r="D401" s="50" t="str">
        <f t="shared" ca="1" si="121"/>
        <v>\\(\\quad 3^3　+　2　=　 \\)</v>
      </c>
      <c r="E401" s="50" t="str">
        <f t="shared" ca="1" si="122"/>
        <v>\\(\\quad 29 \\)</v>
      </c>
      <c r="F401" s="50" t="s">
        <v>62</v>
      </c>
      <c r="G401" s="50"/>
      <c r="H401" s="50"/>
      <c r="I401" s="89" t="str">
        <f t="shared" ca="1" si="123"/>
        <v>INSERT INTO math(tangen,question,answer,editor,date,count) VALUES('m2800','\\(\\quad 3^3　+　2　=　 \\)','\\(\\quad 29 \\)','harazono',NOW(),0);</v>
      </c>
      <c r="J401" s="78" t="s">
        <v>229</v>
      </c>
      <c r="L401" s="1" t="s">
        <v>183</v>
      </c>
      <c r="M401" t="s">
        <v>231</v>
      </c>
      <c r="N401" s="1">
        <f t="shared" ca="1" si="125"/>
        <v>2</v>
      </c>
      <c r="S401" t="s">
        <v>233</v>
      </c>
      <c r="T401" t="s">
        <v>230</v>
      </c>
      <c r="U401" t="s">
        <v>229</v>
      </c>
      <c r="V401">
        <f t="shared" ca="1" si="136"/>
        <v>29</v>
      </c>
      <c r="W401" t="s">
        <v>230</v>
      </c>
      <c r="X401" t="str">
        <f t="shared" ca="1" si="130"/>
        <v>\\(\\quad 3^3　+　2　=　 \\)</v>
      </c>
      <c r="Y401" t="str">
        <f t="shared" ca="1" si="131"/>
        <v>\\(\\quad 29 \\)</v>
      </c>
      <c r="Z401">
        <f t="shared" si="137"/>
        <v>27</v>
      </c>
      <c r="AA401">
        <v>3</v>
      </c>
    </row>
    <row r="402" spans="1:27" x14ac:dyDescent="0.55000000000000004">
      <c r="A402" s="51" t="s">
        <v>60</v>
      </c>
      <c r="B402" s="51"/>
      <c r="C402" s="50" t="s">
        <v>211</v>
      </c>
      <c r="D402" s="50" t="str">
        <f t="shared" ca="1" si="121"/>
        <v>\\(\\quad 3^3　+　7　=　 \\)</v>
      </c>
      <c r="E402" s="50" t="str">
        <f t="shared" ca="1" si="122"/>
        <v>\\(\\quad 34 \\)</v>
      </c>
      <c r="F402" s="50" t="s">
        <v>62</v>
      </c>
      <c r="G402" s="50"/>
      <c r="H402" s="50"/>
      <c r="I402" s="89" t="str">
        <f t="shared" ca="1" si="123"/>
        <v>INSERT INTO math(tangen,question,answer,editor,date,count) VALUES('m2800','\\(\\quad 3^3　+　7　=　 \\)','\\(\\quad 34 \\)','harazono',NOW(),0);</v>
      </c>
      <c r="J402" s="78" t="s">
        <v>229</v>
      </c>
      <c r="L402" s="1" t="s">
        <v>183</v>
      </c>
      <c r="M402" t="s">
        <v>231</v>
      </c>
      <c r="N402" s="1">
        <f t="shared" ca="1" si="125"/>
        <v>7</v>
      </c>
      <c r="S402" t="s">
        <v>233</v>
      </c>
      <c r="T402" t="s">
        <v>230</v>
      </c>
      <c r="U402" t="s">
        <v>229</v>
      </c>
      <c r="V402">
        <f t="shared" ca="1" si="136"/>
        <v>34</v>
      </c>
      <c r="W402" t="s">
        <v>230</v>
      </c>
      <c r="X402" t="str">
        <f t="shared" ca="1" si="130"/>
        <v>\\(\\quad 3^3　+　7　=　 \\)</v>
      </c>
      <c r="Y402" t="str">
        <f t="shared" ca="1" si="131"/>
        <v>\\(\\quad 34 \\)</v>
      </c>
      <c r="Z402">
        <f t="shared" si="137"/>
        <v>27</v>
      </c>
      <c r="AA402">
        <v>3</v>
      </c>
    </row>
    <row r="403" spans="1:27" x14ac:dyDescent="0.55000000000000004">
      <c r="A403" s="51" t="s">
        <v>60</v>
      </c>
      <c r="B403" s="51"/>
      <c r="C403" s="50" t="s">
        <v>211</v>
      </c>
      <c r="D403" s="50" t="str">
        <f t="shared" ca="1" si="121"/>
        <v>\\(\\quad 3^3　+　5　=　 \\)</v>
      </c>
      <c r="E403" s="50" t="str">
        <f t="shared" ca="1" si="122"/>
        <v>\\(\\quad 32 \\)</v>
      </c>
      <c r="F403" s="50" t="s">
        <v>62</v>
      </c>
      <c r="G403" s="50"/>
      <c r="H403" s="50"/>
      <c r="I403" s="89" t="str">
        <f t="shared" ca="1" si="123"/>
        <v>INSERT INTO math(tangen,question,answer,editor,date,count) VALUES('m2800','\\(\\quad 3^3　+　5　=　 \\)','\\(\\quad 32 \\)','harazono',NOW(),0);</v>
      </c>
      <c r="J403" s="78" t="s">
        <v>229</v>
      </c>
      <c r="L403" s="1" t="s">
        <v>183</v>
      </c>
      <c r="M403" t="s">
        <v>231</v>
      </c>
      <c r="N403" s="1">
        <f t="shared" ca="1" si="125"/>
        <v>5</v>
      </c>
      <c r="S403" t="s">
        <v>233</v>
      </c>
      <c r="T403" t="s">
        <v>230</v>
      </c>
      <c r="U403" t="s">
        <v>229</v>
      </c>
      <c r="V403">
        <f t="shared" ca="1" si="136"/>
        <v>32</v>
      </c>
      <c r="W403" t="s">
        <v>230</v>
      </c>
      <c r="X403" t="str">
        <f t="shared" ca="1" si="130"/>
        <v>\\(\\quad 3^3　+　5　=　 \\)</v>
      </c>
      <c r="Y403" t="str">
        <f t="shared" ca="1" si="131"/>
        <v>\\(\\quad 32 \\)</v>
      </c>
      <c r="Z403">
        <f t="shared" si="137"/>
        <v>27</v>
      </c>
      <c r="AA403">
        <v>3</v>
      </c>
    </row>
    <row r="404" spans="1:27" x14ac:dyDescent="0.55000000000000004">
      <c r="A404" s="51" t="s">
        <v>60</v>
      </c>
      <c r="B404" s="51"/>
      <c r="C404" s="50" t="s">
        <v>211</v>
      </c>
      <c r="D404" s="50" t="str">
        <f t="shared" ca="1" si="121"/>
        <v>\\(\\quad 3^3　+　9　=　 \\)</v>
      </c>
      <c r="E404" s="50" t="str">
        <f t="shared" ca="1" si="122"/>
        <v>\\(\\quad 90 \\)</v>
      </c>
      <c r="F404" s="50" t="s">
        <v>62</v>
      </c>
      <c r="G404" s="50"/>
      <c r="H404" s="50"/>
      <c r="I404" s="89" t="str">
        <f t="shared" ca="1" si="123"/>
        <v>INSERT INTO math(tangen,question,answer,editor,date,count) VALUES('m2800','\\(\\quad 3^3　+　9　=　 \\)','\\(\\quad 90 \\)','harazono',NOW(),0);</v>
      </c>
      <c r="J404" s="78" t="s">
        <v>229</v>
      </c>
      <c r="L404" s="1" t="s">
        <v>183</v>
      </c>
      <c r="M404" t="s">
        <v>231</v>
      </c>
      <c r="N404" s="1">
        <f t="shared" ca="1" si="125"/>
        <v>9</v>
      </c>
      <c r="S404" t="s">
        <v>233</v>
      </c>
      <c r="T404" t="s">
        <v>230</v>
      </c>
      <c r="U404" t="s">
        <v>229</v>
      </c>
      <c r="V404">
        <f t="shared" ca="1" si="136"/>
        <v>90</v>
      </c>
      <c r="W404" t="s">
        <v>230</v>
      </c>
      <c r="X404" t="str">
        <f t="shared" ca="1" si="130"/>
        <v>\\(\\quad 3^3　+　9　=　 \\)</v>
      </c>
      <c r="Y404" t="str">
        <f t="shared" ca="1" si="131"/>
        <v>\\(\\quad 90 \\)</v>
      </c>
      <c r="Z404">
        <f>AA404*AA404*AA404*AA404</f>
        <v>81</v>
      </c>
      <c r="AA404">
        <v>3</v>
      </c>
    </row>
    <row r="405" spans="1:27" x14ac:dyDescent="0.55000000000000004">
      <c r="A405" s="51" t="s">
        <v>60</v>
      </c>
      <c r="B405" s="51"/>
      <c r="C405" s="50" t="s">
        <v>211</v>
      </c>
      <c r="D405" s="50" t="str">
        <f t="shared" ca="1" si="121"/>
        <v>\\(\\quad 3^3　+　2　=　 \\)</v>
      </c>
      <c r="E405" s="50" t="str">
        <f t="shared" ca="1" si="122"/>
        <v>\\(\\quad 83 \\)</v>
      </c>
      <c r="F405" s="50" t="s">
        <v>62</v>
      </c>
      <c r="G405" s="50"/>
      <c r="H405" s="50"/>
      <c r="I405" s="89" t="str">
        <f t="shared" ca="1" si="123"/>
        <v>INSERT INTO math(tangen,question,answer,editor,date,count) VALUES('m2800','\\(\\quad 3^3　+　2　=　 \\)','\\(\\quad 83 \\)','harazono',NOW(),0);</v>
      </c>
      <c r="J405" s="78" t="s">
        <v>229</v>
      </c>
      <c r="L405" s="1" t="s">
        <v>183</v>
      </c>
      <c r="M405" t="s">
        <v>231</v>
      </c>
      <c r="N405" s="1">
        <f t="shared" ca="1" si="125"/>
        <v>2</v>
      </c>
      <c r="S405" t="s">
        <v>233</v>
      </c>
      <c r="T405" t="s">
        <v>230</v>
      </c>
      <c r="U405" t="s">
        <v>229</v>
      </c>
      <c r="V405">
        <f t="shared" ca="1" si="136"/>
        <v>83</v>
      </c>
      <c r="W405" t="s">
        <v>230</v>
      </c>
      <c r="X405" t="str">
        <f t="shared" ca="1" si="130"/>
        <v>\\(\\quad 3^3　+　2　=　 \\)</v>
      </c>
      <c r="Y405" t="str">
        <f t="shared" ca="1" si="131"/>
        <v>\\(\\quad 83 \\)</v>
      </c>
      <c r="Z405">
        <f t="shared" ref="Z405:Z408" si="138">AA405*AA405*AA405*AA405</f>
        <v>81</v>
      </c>
      <c r="AA405">
        <v>3</v>
      </c>
    </row>
    <row r="406" spans="1:27" x14ac:dyDescent="0.55000000000000004">
      <c r="A406" s="51" t="s">
        <v>60</v>
      </c>
      <c r="B406" s="51"/>
      <c r="C406" s="50" t="s">
        <v>211</v>
      </c>
      <c r="D406" s="50" t="str">
        <f t="shared" ca="1" si="121"/>
        <v>\\(\\quad 3^3　+　5　=　 \\)</v>
      </c>
      <c r="E406" s="50" t="str">
        <f t="shared" ca="1" si="122"/>
        <v>\\(\\quad 86 \\)</v>
      </c>
      <c r="F406" s="50" t="s">
        <v>62</v>
      </c>
      <c r="G406" s="50"/>
      <c r="H406" s="50"/>
      <c r="I406" s="89" t="str">
        <f t="shared" ca="1" si="123"/>
        <v>INSERT INTO math(tangen,question,answer,editor,date,count) VALUES('m2800','\\(\\quad 3^3　+　5　=　 \\)','\\(\\quad 86 \\)','harazono',NOW(),0);</v>
      </c>
      <c r="J406" s="78" t="s">
        <v>229</v>
      </c>
      <c r="L406" s="1" t="s">
        <v>183</v>
      </c>
      <c r="M406" t="s">
        <v>231</v>
      </c>
      <c r="N406" s="1">
        <f t="shared" ca="1" si="125"/>
        <v>5</v>
      </c>
      <c r="S406" t="s">
        <v>233</v>
      </c>
      <c r="T406" t="s">
        <v>230</v>
      </c>
      <c r="U406" t="s">
        <v>229</v>
      </c>
      <c r="V406">
        <f t="shared" ca="1" si="136"/>
        <v>86</v>
      </c>
      <c r="W406" t="s">
        <v>230</v>
      </c>
      <c r="X406" t="str">
        <f t="shared" ca="1" si="130"/>
        <v>\\(\\quad 3^3　+　5　=　 \\)</v>
      </c>
      <c r="Y406" t="str">
        <f t="shared" ca="1" si="131"/>
        <v>\\(\\quad 86 \\)</v>
      </c>
      <c r="Z406">
        <f t="shared" si="138"/>
        <v>81</v>
      </c>
      <c r="AA406">
        <v>3</v>
      </c>
    </row>
    <row r="407" spans="1:27" x14ac:dyDescent="0.55000000000000004">
      <c r="A407" s="51" t="s">
        <v>60</v>
      </c>
      <c r="B407" s="51"/>
      <c r="C407" s="50" t="s">
        <v>211</v>
      </c>
      <c r="D407" s="50" t="str">
        <f t="shared" ca="1" si="121"/>
        <v>\\(\\quad 3^3　+　2　=　 \\)</v>
      </c>
      <c r="E407" s="50" t="str">
        <f t="shared" ca="1" si="122"/>
        <v>\\(\\quad 83 \\)</v>
      </c>
      <c r="F407" s="50" t="s">
        <v>62</v>
      </c>
      <c r="G407" s="50"/>
      <c r="H407" s="50"/>
      <c r="I407" s="89" t="str">
        <f t="shared" ca="1" si="123"/>
        <v>INSERT INTO math(tangen,question,answer,editor,date,count) VALUES('m2800','\\(\\quad 3^3　+　2　=　 \\)','\\(\\quad 83 \\)','harazono',NOW(),0);</v>
      </c>
      <c r="J407" s="78" t="s">
        <v>229</v>
      </c>
      <c r="L407" s="1" t="s">
        <v>183</v>
      </c>
      <c r="M407" t="s">
        <v>231</v>
      </c>
      <c r="N407" s="1">
        <f t="shared" ca="1" si="125"/>
        <v>2</v>
      </c>
      <c r="S407" t="s">
        <v>233</v>
      </c>
      <c r="T407" t="s">
        <v>230</v>
      </c>
      <c r="U407" t="s">
        <v>229</v>
      </c>
      <c r="V407">
        <f t="shared" ca="1" si="136"/>
        <v>83</v>
      </c>
      <c r="W407" t="s">
        <v>230</v>
      </c>
      <c r="X407" t="str">
        <f t="shared" ca="1" si="130"/>
        <v>\\(\\quad 3^3　+　2　=　 \\)</v>
      </c>
      <c r="Y407" t="str">
        <f t="shared" ca="1" si="131"/>
        <v>\\(\\quad 83 \\)</v>
      </c>
      <c r="Z407">
        <f t="shared" si="138"/>
        <v>81</v>
      </c>
      <c r="AA407">
        <v>3</v>
      </c>
    </row>
    <row r="408" spans="1:27" x14ac:dyDescent="0.55000000000000004">
      <c r="A408" s="51" t="s">
        <v>60</v>
      </c>
      <c r="B408" s="51"/>
      <c r="C408" s="50" t="s">
        <v>211</v>
      </c>
      <c r="D408" s="50" t="str">
        <f t="shared" ca="1" si="121"/>
        <v>\\(\\quad 3^3　+　5　=　 \\)</v>
      </c>
      <c r="E408" s="50" t="str">
        <f t="shared" ca="1" si="122"/>
        <v>\\(\\quad 86 \\)</v>
      </c>
      <c r="F408" s="50" t="s">
        <v>62</v>
      </c>
      <c r="G408" s="50"/>
      <c r="H408" s="50"/>
      <c r="I408" s="89" t="str">
        <f t="shared" ca="1" si="123"/>
        <v>INSERT INTO math(tangen,question,answer,editor,date,count) VALUES('m2800','\\(\\quad 3^3　+　5　=　 \\)','\\(\\quad 86 \\)','harazono',NOW(),0);</v>
      </c>
      <c r="J408" s="78" t="s">
        <v>229</v>
      </c>
      <c r="L408" s="1" t="s">
        <v>183</v>
      </c>
      <c r="M408" t="s">
        <v>231</v>
      </c>
      <c r="N408" s="1">
        <f t="shared" ca="1" si="125"/>
        <v>5</v>
      </c>
      <c r="S408" t="s">
        <v>233</v>
      </c>
      <c r="T408" t="s">
        <v>230</v>
      </c>
      <c r="U408" t="s">
        <v>229</v>
      </c>
      <c r="V408">
        <f t="shared" ca="1" si="136"/>
        <v>86</v>
      </c>
      <c r="W408" t="s">
        <v>230</v>
      </c>
      <c r="X408" t="str">
        <f t="shared" ca="1" si="130"/>
        <v>\\(\\quad 3^3　+　5　=　 \\)</v>
      </c>
      <c r="Y408" t="str">
        <f t="shared" ca="1" si="131"/>
        <v>\\(\\quad 86 \\)</v>
      </c>
      <c r="Z408">
        <f t="shared" si="138"/>
        <v>81</v>
      </c>
      <c r="AA408">
        <v>3</v>
      </c>
    </row>
    <row r="409" spans="1:27" x14ac:dyDescent="0.55000000000000004">
      <c r="A409" s="51" t="s">
        <v>60</v>
      </c>
      <c r="B409" s="51"/>
      <c r="C409" s="50" t="s">
        <v>211</v>
      </c>
      <c r="D409" s="50" t="str">
        <f t="shared" ref="D409:D472" ca="1" si="139">X409</f>
        <v>\\(\\quad 5^2　+　6　=　 \\)</v>
      </c>
      <c r="E409" s="50" t="str">
        <f t="shared" ref="E409:E472" ca="1" si="140">Y409</f>
        <v>\\(\\quad 31 \\)</v>
      </c>
      <c r="F409" s="50" t="s">
        <v>62</v>
      </c>
      <c r="G409" s="50"/>
      <c r="H409" s="50"/>
      <c r="I409" s="89" t="str">
        <f t="shared" ref="I409:I472" ca="1" si="141">"INSERT INTO "&amp;A409&amp;"(tangen,question,answer,editor,date,count) VALUES('"&amp;C409&amp;"','"&amp;D409&amp;"','"&amp;E409&amp;"','"&amp;F409&amp;"',NOW(),0);"</f>
        <v>INSERT INTO math(tangen,question,answer,editor,date,count) VALUES('m2800','\\(\\quad 5^2　+　6　=　 \\)','\\(\\quad 31 \\)','harazono',NOW(),0);</v>
      </c>
      <c r="J409" s="78" t="s">
        <v>229</v>
      </c>
      <c r="L409" s="1" t="s">
        <v>187</v>
      </c>
      <c r="M409" t="s">
        <v>231</v>
      </c>
      <c r="N409" s="1">
        <f t="shared" ca="1" si="125"/>
        <v>6</v>
      </c>
      <c r="S409" t="s">
        <v>233</v>
      </c>
      <c r="T409" t="s">
        <v>230</v>
      </c>
      <c r="U409" t="s">
        <v>229</v>
      </c>
      <c r="V409">
        <f t="shared" ref="V409:V418" ca="1" si="142">Z409+N409</f>
        <v>31</v>
      </c>
      <c r="W409" t="s">
        <v>230</v>
      </c>
      <c r="X409" t="str">
        <f t="shared" ca="1" si="130"/>
        <v>\\(\\quad 5^2　+　6　=　 \\)</v>
      </c>
      <c r="Y409" t="str">
        <f t="shared" ca="1" si="131"/>
        <v>\\(\\quad 31 \\)</v>
      </c>
      <c r="Z409">
        <f>AA409*AA409</f>
        <v>25</v>
      </c>
      <c r="AA409">
        <v>5</v>
      </c>
    </row>
    <row r="410" spans="1:27" x14ac:dyDescent="0.55000000000000004">
      <c r="A410" s="51" t="s">
        <v>60</v>
      </c>
      <c r="B410" s="51"/>
      <c r="C410" s="50" t="s">
        <v>211</v>
      </c>
      <c r="D410" s="50" t="str">
        <f t="shared" ca="1" si="139"/>
        <v>\\(\\quad 5^2　+　6　=　 \\)</v>
      </c>
      <c r="E410" s="50" t="str">
        <f t="shared" ca="1" si="140"/>
        <v>\\(\\quad 31 \\)</v>
      </c>
      <c r="F410" s="50" t="s">
        <v>62</v>
      </c>
      <c r="G410" s="50"/>
      <c r="H410" s="50"/>
      <c r="I410" s="89" t="str">
        <f t="shared" ca="1" si="141"/>
        <v>INSERT INTO math(tangen,question,answer,editor,date,count) VALUES('m2800','\\(\\quad 5^2　+　6　=　 \\)','\\(\\quad 31 \\)','harazono',NOW(),0);</v>
      </c>
      <c r="J410" s="78" t="s">
        <v>229</v>
      </c>
      <c r="L410" s="1" t="s">
        <v>187</v>
      </c>
      <c r="M410" t="s">
        <v>231</v>
      </c>
      <c r="N410" s="1">
        <f t="shared" ca="1" si="125"/>
        <v>6</v>
      </c>
      <c r="S410" t="s">
        <v>233</v>
      </c>
      <c r="T410" t="s">
        <v>230</v>
      </c>
      <c r="U410" t="s">
        <v>229</v>
      </c>
      <c r="V410">
        <f t="shared" ca="1" si="142"/>
        <v>31</v>
      </c>
      <c r="W410" t="s">
        <v>230</v>
      </c>
      <c r="X410" t="str">
        <f t="shared" ca="1" si="130"/>
        <v>\\(\\quad 5^2　+　6　=　 \\)</v>
      </c>
      <c r="Y410" t="str">
        <f t="shared" ca="1" si="131"/>
        <v>\\(\\quad 31 \\)</v>
      </c>
      <c r="Z410">
        <f t="shared" ref="Z410:Z413" si="143">AA410*AA410</f>
        <v>25</v>
      </c>
      <c r="AA410">
        <v>5</v>
      </c>
    </row>
    <row r="411" spans="1:27" x14ac:dyDescent="0.55000000000000004">
      <c r="A411" s="51" t="s">
        <v>60</v>
      </c>
      <c r="B411" s="51"/>
      <c r="C411" s="50" t="s">
        <v>211</v>
      </c>
      <c r="D411" s="50" t="str">
        <f t="shared" ca="1" si="139"/>
        <v>\\(\\quad 5^2　+　8　=　 \\)</v>
      </c>
      <c r="E411" s="50" t="str">
        <f t="shared" ca="1" si="140"/>
        <v>\\(\\quad 33 \\)</v>
      </c>
      <c r="F411" s="50" t="s">
        <v>62</v>
      </c>
      <c r="G411" s="50"/>
      <c r="H411" s="50"/>
      <c r="I411" s="89" t="str">
        <f t="shared" ca="1" si="141"/>
        <v>INSERT INTO math(tangen,question,answer,editor,date,count) VALUES('m2800','\\(\\quad 5^2　+　8　=　 \\)','\\(\\quad 33 \\)','harazono',NOW(),0);</v>
      </c>
      <c r="J411" s="78" t="s">
        <v>229</v>
      </c>
      <c r="L411" s="1" t="s">
        <v>187</v>
      </c>
      <c r="M411" t="s">
        <v>231</v>
      </c>
      <c r="N411" s="1">
        <f ca="1">RANDBETWEEN(1,10)</f>
        <v>8</v>
      </c>
      <c r="S411" t="s">
        <v>233</v>
      </c>
      <c r="T411" t="s">
        <v>230</v>
      </c>
      <c r="U411" t="s">
        <v>229</v>
      </c>
      <c r="V411">
        <f t="shared" ca="1" si="142"/>
        <v>33</v>
      </c>
      <c r="W411" t="s">
        <v>230</v>
      </c>
      <c r="X411" t="str">
        <f t="shared" ca="1" si="130"/>
        <v>\\(\\quad 5^2　+　8　=　 \\)</v>
      </c>
      <c r="Y411" t="str">
        <f t="shared" ca="1" si="131"/>
        <v>\\(\\quad 33 \\)</v>
      </c>
      <c r="Z411">
        <f t="shared" si="143"/>
        <v>25</v>
      </c>
      <c r="AA411">
        <v>5</v>
      </c>
    </row>
    <row r="412" spans="1:27" x14ac:dyDescent="0.55000000000000004">
      <c r="A412" s="51" t="s">
        <v>60</v>
      </c>
      <c r="B412" s="51"/>
      <c r="C412" s="50" t="s">
        <v>211</v>
      </c>
      <c r="D412" s="50" t="str">
        <f t="shared" ca="1" si="139"/>
        <v>\\(\\quad 5^2　+　1　=　 \\)</v>
      </c>
      <c r="E412" s="50" t="str">
        <f t="shared" ca="1" si="140"/>
        <v>\\(\\quad 26 \\)</v>
      </c>
      <c r="F412" s="50" t="s">
        <v>62</v>
      </c>
      <c r="G412" s="50"/>
      <c r="H412" s="50"/>
      <c r="I412" s="89" t="str">
        <f t="shared" ca="1" si="141"/>
        <v>INSERT INTO math(tangen,question,answer,editor,date,count) VALUES('m2800','\\(\\quad 5^2　+　1　=　 \\)','\\(\\quad 26 \\)','harazono',NOW(),0);</v>
      </c>
      <c r="J412" s="78" t="s">
        <v>229</v>
      </c>
      <c r="L412" s="1" t="s">
        <v>187</v>
      </c>
      <c r="M412" t="s">
        <v>231</v>
      </c>
      <c r="N412" s="1">
        <f t="shared" ca="1" si="125"/>
        <v>1</v>
      </c>
      <c r="S412" t="s">
        <v>233</v>
      </c>
      <c r="T412" t="s">
        <v>230</v>
      </c>
      <c r="U412" t="s">
        <v>229</v>
      </c>
      <c r="V412">
        <f t="shared" ca="1" si="142"/>
        <v>26</v>
      </c>
      <c r="W412" t="s">
        <v>230</v>
      </c>
      <c r="X412" t="str">
        <f t="shared" ca="1" si="130"/>
        <v>\\(\\quad 5^2　+　1　=　 \\)</v>
      </c>
      <c r="Y412" t="str">
        <f t="shared" ca="1" si="131"/>
        <v>\\(\\quad 26 \\)</v>
      </c>
      <c r="Z412">
        <f t="shared" si="143"/>
        <v>25</v>
      </c>
      <c r="AA412">
        <v>5</v>
      </c>
    </row>
    <row r="413" spans="1:27" x14ac:dyDescent="0.55000000000000004">
      <c r="A413" s="51" t="s">
        <v>60</v>
      </c>
      <c r="B413" s="51"/>
      <c r="C413" s="50" t="s">
        <v>211</v>
      </c>
      <c r="D413" s="50" t="str">
        <f t="shared" ca="1" si="139"/>
        <v>\\(\\quad 5^2　+　4　=　 \\)</v>
      </c>
      <c r="E413" s="50" t="str">
        <f t="shared" ca="1" si="140"/>
        <v>\\(\\quad 29 \\)</v>
      </c>
      <c r="F413" s="50" t="s">
        <v>62</v>
      </c>
      <c r="G413" s="50"/>
      <c r="H413" s="50"/>
      <c r="I413" s="89" t="str">
        <f t="shared" ca="1" si="141"/>
        <v>INSERT INTO math(tangen,question,answer,editor,date,count) VALUES('m2800','\\(\\quad 5^2　+　4　=　 \\)','\\(\\quad 29 \\)','harazono',NOW(),0);</v>
      </c>
      <c r="J413" s="78" t="s">
        <v>229</v>
      </c>
      <c r="L413" s="1" t="s">
        <v>187</v>
      </c>
      <c r="M413" t="s">
        <v>231</v>
      </c>
      <c r="N413" s="1">
        <f t="shared" ca="1" si="125"/>
        <v>4</v>
      </c>
      <c r="S413" t="s">
        <v>233</v>
      </c>
      <c r="T413" t="s">
        <v>230</v>
      </c>
      <c r="U413" t="s">
        <v>229</v>
      </c>
      <c r="V413">
        <f t="shared" ca="1" si="142"/>
        <v>29</v>
      </c>
      <c r="W413" t="s">
        <v>230</v>
      </c>
      <c r="X413" t="str">
        <f t="shared" ca="1" si="130"/>
        <v>\\(\\quad 5^2　+　4　=　 \\)</v>
      </c>
      <c r="Y413" t="str">
        <f t="shared" ca="1" si="131"/>
        <v>\\(\\quad 29 \\)</v>
      </c>
      <c r="Z413">
        <f t="shared" si="143"/>
        <v>25</v>
      </c>
      <c r="AA413">
        <v>5</v>
      </c>
    </row>
    <row r="414" spans="1:27" x14ac:dyDescent="0.55000000000000004">
      <c r="A414" s="51" t="s">
        <v>60</v>
      </c>
      <c r="B414" s="51"/>
      <c r="C414" s="50" t="s">
        <v>211</v>
      </c>
      <c r="D414" s="50" t="str">
        <f t="shared" ca="1" si="139"/>
        <v>\\(\\quad 5^3　+　9　=　 \\)</v>
      </c>
      <c r="E414" s="50" t="str">
        <f t="shared" ca="1" si="140"/>
        <v>\\(\\quad 134 \\)</v>
      </c>
      <c r="F414" s="50" t="s">
        <v>62</v>
      </c>
      <c r="G414" s="50"/>
      <c r="H414" s="50"/>
      <c r="I414" s="89" t="str">
        <f t="shared" ca="1" si="141"/>
        <v>INSERT INTO math(tangen,question,answer,editor,date,count) VALUES('m2800','\\(\\quad 5^3　+　9　=　 \\)','\\(\\quad 134 \\)','harazono',NOW(),0);</v>
      </c>
      <c r="J414" s="78" t="s">
        <v>229</v>
      </c>
      <c r="L414" s="1" t="s">
        <v>209</v>
      </c>
      <c r="M414" t="s">
        <v>231</v>
      </c>
      <c r="N414" s="1">
        <f t="shared" ca="1" si="125"/>
        <v>9</v>
      </c>
      <c r="S414" t="s">
        <v>233</v>
      </c>
      <c r="T414" t="s">
        <v>230</v>
      </c>
      <c r="U414" t="s">
        <v>229</v>
      </c>
      <c r="V414">
        <f t="shared" ca="1" si="142"/>
        <v>134</v>
      </c>
      <c r="W414" t="s">
        <v>230</v>
      </c>
      <c r="X414" t="str">
        <f t="shared" ca="1" si="130"/>
        <v>\\(\\quad 5^3　+　9　=　 \\)</v>
      </c>
      <c r="Y414" t="str">
        <f t="shared" ca="1" si="131"/>
        <v>\\(\\quad 134 \\)</v>
      </c>
      <c r="Z414">
        <f>AA414*AA414*AA414</f>
        <v>125</v>
      </c>
      <c r="AA414">
        <v>5</v>
      </c>
    </row>
    <row r="415" spans="1:27" x14ac:dyDescent="0.55000000000000004">
      <c r="A415" s="51" t="s">
        <v>60</v>
      </c>
      <c r="B415" s="51"/>
      <c r="C415" s="50" t="s">
        <v>211</v>
      </c>
      <c r="D415" s="50" t="str">
        <f t="shared" ca="1" si="139"/>
        <v>\\(\\quad 5^3　+　9　=　 \\)</v>
      </c>
      <c r="E415" s="50" t="str">
        <f t="shared" ca="1" si="140"/>
        <v>\\(\\quad 134 \\)</v>
      </c>
      <c r="F415" s="50" t="s">
        <v>62</v>
      </c>
      <c r="G415" s="50"/>
      <c r="H415" s="50"/>
      <c r="I415" s="89" t="str">
        <f t="shared" ca="1" si="141"/>
        <v>INSERT INTO math(tangen,question,answer,editor,date,count) VALUES('m2800','\\(\\quad 5^3　+　9　=　 \\)','\\(\\quad 134 \\)','harazono',NOW(),0);</v>
      </c>
      <c r="J415" s="78" t="s">
        <v>229</v>
      </c>
      <c r="L415" s="1" t="s">
        <v>209</v>
      </c>
      <c r="M415" t="s">
        <v>231</v>
      </c>
      <c r="N415" s="1">
        <f t="shared" ca="1" si="125"/>
        <v>9</v>
      </c>
      <c r="S415" t="s">
        <v>233</v>
      </c>
      <c r="T415" t="s">
        <v>230</v>
      </c>
      <c r="U415" t="s">
        <v>229</v>
      </c>
      <c r="V415">
        <f t="shared" ca="1" si="142"/>
        <v>134</v>
      </c>
      <c r="W415" t="s">
        <v>230</v>
      </c>
      <c r="X415" t="str">
        <f t="shared" ca="1" si="130"/>
        <v>\\(\\quad 5^3　+　9　=　 \\)</v>
      </c>
      <c r="Y415" t="str">
        <f t="shared" ca="1" si="131"/>
        <v>\\(\\quad 134 \\)</v>
      </c>
      <c r="Z415">
        <f t="shared" ref="Z415:Z418" si="144">AA415*AA415*AA415</f>
        <v>125</v>
      </c>
      <c r="AA415">
        <v>5</v>
      </c>
    </row>
    <row r="416" spans="1:27" x14ac:dyDescent="0.55000000000000004">
      <c r="A416" s="51" t="s">
        <v>60</v>
      </c>
      <c r="B416" s="51"/>
      <c r="C416" s="50" t="s">
        <v>211</v>
      </c>
      <c r="D416" s="50" t="str">
        <f t="shared" ca="1" si="139"/>
        <v>\\(\\quad 5^3　+　8　=　 \\)</v>
      </c>
      <c r="E416" s="50" t="str">
        <f t="shared" ca="1" si="140"/>
        <v>\\(\\quad 133 \\)</v>
      </c>
      <c r="F416" s="50" t="s">
        <v>62</v>
      </c>
      <c r="G416" s="50"/>
      <c r="H416" s="50"/>
      <c r="I416" s="89" t="str">
        <f t="shared" ca="1" si="141"/>
        <v>INSERT INTO math(tangen,question,answer,editor,date,count) VALUES('m2800','\\(\\quad 5^3　+　8　=　 \\)','\\(\\quad 133 \\)','harazono',NOW(),0);</v>
      </c>
      <c r="J416" s="78" t="s">
        <v>229</v>
      </c>
      <c r="L416" s="1" t="s">
        <v>209</v>
      </c>
      <c r="M416" t="s">
        <v>231</v>
      </c>
      <c r="N416" s="1">
        <f t="shared" ca="1" si="125"/>
        <v>8</v>
      </c>
      <c r="S416" t="s">
        <v>233</v>
      </c>
      <c r="T416" t="s">
        <v>230</v>
      </c>
      <c r="U416" t="s">
        <v>229</v>
      </c>
      <c r="V416">
        <f t="shared" ca="1" si="142"/>
        <v>133</v>
      </c>
      <c r="W416" t="s">
        <v>230</v>
      </c>
      <c r="X416" t="str">
        <f t="shared" ca="1" si="130"/>
        <v>\\(\\quad 5^3　+　8　=　 \\)</v>
      </c>
      <c r="Y416" t="str">
        <f t="shared" ca="1" si="131"/>
        <v>\\(\\quad 133 \\)</v>
      </c>
      <c r="Z416">
        <f t="shared" si="144"/>
        <v>125</v>
      </c>
      <c r="AA416">
        <v>5</v>
      </c>
    </row>
    <row r="417" spans="1:27" x14ac:dyDescent="0.55000000000000004">
      <c r="A417" s="51" t="s">
        <v>60</v>
      </c>
      <c r="B417" s="51"/>
      <c r="C417" s="50" t="s">
        <v>211</v>
      </c>
      <c r="D417" s="50" t="str">
        <f t="shared" ca="1" si="139"/>
        <v>\\(\\quad 5^3　+　2　=　 \\)</v>
      </c>
      <c r="E417" s="50" t="str">
        <f t="shared" ca="1" si="140"/>
        <v>\\(\\quad 127 \\)</v>
      </c>
      <c r="F417" s="50" t="s">
        <v>62</v>
      </c>
      <c r="G417" s="50"/>
      <c r="H417" s="50"/>
      <c r="I417" s="89" t="str">
        <f t="shared" ca="1" si="141"/>
        <v>INSERT INTO math(tangen,question,answer,editor,date,count) VALUES('m2800','\\(\\quad 5^3　+　2　=　 \\)','\\(\\quad 127 \\)','harazono',NOW(),0);</v>
      </c>
      <c r="J417" s="78" t="s">
        <v>229</v>
      </c>
      <c r="L417" s="1" t="s">
        <v>209</v>
      </c>
      <c r="M417" t="s">
        <v>231</v>
      </c>
      <c r="N417" s="1">
        <f t="shared" ca="1" si="125"/>
        <v>2</v>
      </c>
      <c r="S417" t="s">
        <v>233</v>
      </c>
      <c r="T417" t="s">
        <v>230</v>
      </c>
      <c r="U417" t="s">
        <v>229</v>
      </c>
      <c r="V417">
        <f t="shared" ca="1" si="142"/>
        <v>127</v>
      </c>
      <c r="W417" t="s">
        <v>230</v>
      </c>
      <c r="X417" t="str">
        <f t="shared" ca="1" si="130"/>
        <v>\\(\\quad 5^3　+　2　=　 \\)</v>
      </c>
      <c r="Y417" t="str">
        <f t="shared" ca="1" si="131"/>
        <v>\\(\\quad 127 \\)</v>
      </c>
      <c r="Z417">
        <f t="shared" si="144"/>
        <v>125</v>
      </c>
      <c r="AA417">
        <v>5</v>
      </c>
    </row>
    <row r="418" spans="1:27" x14ac:dyDescent="0.55000000000000004">
      <c r="A418" s="51" t="s">
        <v>60</v>
      </c>
      <c r="B418" s="51"/>
      <c r="C418" s="50" t="s">
        <v>211</v>
      </c>
      <c r="D418" s="50" t="str">
        <f t="shared" ca="1" si="139"/>
        <v>\\(\\quad 5^3　+　4　=　 \\)</v>
      </c>
      <c r="E418" s="50" t="str">
        <f t="shared" ca="1" si="140"/>
        <v>\\(\\quad 129 \\)</v>
      </c>
      <c r="F418" s="50" t="s">
        <v>62</v>
      </c>
      <c r="G418" s="50"/>
      <c r="H418" s="50"/>
      <c r="I418" s="89" t="str">
        <f t="shared" ca="1" si="141"/>
        <v>INSERT INTO math(tangen,question,answer,editor,date,count) VALUES('m2800','\\(\\quad 5^3　+　4　=　 \\)','\\(\\quad 129 \\)','harazono',NOW(),0);</v>
      </c>
      <c r="J418" s="78" t="s">
        <v>229</v>
      </c>
      <c r="L418" s="1" t="s">
        <v>209</v>
      </c>
      <c r="M418" t="s">
        <v>231</v>
      </c>
      <c r="N418" s="1">
        <f t="shared" ca="1" si="125"/>
        <v>4</v>
      </c>
      <c r="S418" t="s">
        <v>233</v>
      </c>
      <c r="T418" t="s">
        <v>230</v>
      </c>
      <c r="U418" t="s">
        <v>229</v>
      </c>
      <c r="V418">
        <f t="shared" ca="1" si="142"/>
        <v>129</v>
      </c>
      <c r="W418" t="s">
        <v>230</v>
      </c>
      <c r="X418" t="str">
        <f t="shared" ca="1" si="130"/>
        <v>\\(\\quad 5^3　+　4　=　 \\)</v>
      </c>
      <c r="Y418" t="str">
        <f t="shared" ca="1" si="131"/>
        <v>\\(\\quad 129 \\)</v>
      </c>
      <c r="Z418">
        <f t="shared" si="144"/>
        <v>125</v>
      </c>
      <c r="AA418">
        <v>5</v>
      </c>
    </row>
    <row r="419" spans="1:27" x14ac:dyDescent="0.55000000000000004">
      <c r="A419" s="51" t="s">
        <v>60</v>
      </c>
      <c r="B419" s="51"/>
      <c r="C419" s="50" t="s">
        <v>211</v>
      </c>
      <c r="D419" s="50" t="str">
        <f t="shared" ca="1" si="139"/>
        <v>\\(\\quad 2^2　－　1　=　 \\)</v>
      </c>
      <c r="E419" s="50" t="str">
        <f t="shared" ca="1" si="140"/>
        <v>\\(\\quad 3 \\)</v>
      </c>
      <c r="F419" s="50" t="s">
        <v>62</v>
      </c>
      <c r="G419" s="50"/>
      <c r="H419" s="50"/>
      <c r="I419" s="89" t="str">
        <f t="shared" ca="1" si="141"/>
        <v>INSERT INTO math(tangen,question,answer,editor,date,count) VALUES('m2800','\\(\\quad 2^2　－　1　=　 \\)','\\(\\quad 3 \\)','harazono',NOW(),0);</v>
      </c>
      <c r="J419" s="78" t="s">
        <v>229</v>
      </c>
      <c r="L419" s="1" t="s">
        <v>173</v>
      </c>
      <c r="M419" t="s">
        <v>236</v>
      </c>
      <c r="N419" s="1">
        <f ca="1">RANDBETWEEN(1,Z419)</f>
        <v>1</v>
      </c>
      <c r="S419" t="s">
        <v>233</v>
      </c>
      <c r="T419" t="s">
        <v>230</v>
      </c>
      <c r="U419" t="s">
        <v>229</v>
      </c>
      <c r="V419">
        <f ca="1">Z419-N419</f>
        <v>3</v>
      </c>
      <c r="W419" t="s">
        <v>230</v>
      </c>
      <c r="X419" t="str">
        <f t="shared" ca="1" si="130"/>
        <v>\\(\\quad 2^2　－　1　=　 \\)</v>
      </c>
      <c r="Y419" t="str">
        <f t="shared" ca="1" si="131"/>
        <v>\\(\\quad 3 \\)</v>
      </c>
      <c r="Z419">
        <f>AA419*AA419</f>
        <v>4</v>
      </c>
      <c r="AA419">
        <v>2</v>
      </c>
    </row>
    <row r="420" spans="1:27" x14ac:dyDescent="0.55000000000000004">
      <c r="A420" s="51" t="s">
        <v>60</v>
      </c>
      <c r="B420" s="51"/>
      <c r="C420" s="50" t="s">
        <v>211</v>
      </c>
      <c r="D420" s="50" t="str">
        <f t="shared" ca="1" si="139"/>
        <v>\\(\\quad 2^2　－　1　=　 \\)</v>
      </c>
      <c r="E420" s="50" t="str">
        <f t="shared" ca="1" si="140"/>
        <v>\\(\\quad 3 \\)</v>
      </c>
      <c r="F420" s="50" t="s">
        <v>62</v>
      </c>
      <c r="G420" s="50"/>
      <c r="H420" s="50"/>
      <c r="I420" s="89" t="str">
        <f t="shared" ca="1" si="141"/>
        <v>INSERT INTO math(tangen,question,answer,editor,date,count) VALUES('m2800','\\(\\quad 2^2　－　1　=　 \\)','\\(\\quad 3 \\)','harazono',NOW(),0);</v>
      </c>
      <c r="J420" s="78" t="s">
        <v>229</v>
      </c>
      <c r="L420" s="1" t="s">
        <v>173</v>
      </c>
      <c r="M420" t="s">
        <v>236</v>
      </c>
      <c r="N420" s="1">
        <f t="shared" ref="N420:N458" ca="1" si="145">RANDBETWEEN(1,Z420)</f>
        <v>1</v>
      </c>
      <c r="S420" t="s">
        <v>233</v>
      </c>
      <c r="T420" t="s">
        <v>230</v>
      </c>
      <c r="U420" t="s">
        <v>229</v>
      </c>
      <c r="V420">
        <f t="shared" ref="V420:V439" ca="1" si="146">Z420-N420</f>
        <v>3</v>
      </c>
      <c r="W420" t="s">
        <v>230</v>
      </c>
      <c r="X420" t="str">
        <f t="shared" ca="1" si="130"/>
        <v>\\(\\quad 2^2　－　1　=　 \\)</v>
      </c>
      <c r="Y420" t="str">
        <f t="shared" ca="1" si="131"/>
        <v>\\(\\quad 3 \\)</v>
      </c>
      <c r="Z420">
        <f t="shared" ref="Z420:Z423" si="147">AA420*AA420</f>
        <v>4</v>
      </c>
      <c r="AA420">
        <v>2</v>
      </c>
    </row>
    <row r="421" spans="1:27" x14ac:dyDescent="0.55000000000000004">
      <c r="A421" s="51" t="s">
        <v>60</v>
      </c>
      <c r="B421" s="51"/>
      <c r="C421" s="50" t="s">
        <v>211</v>
      </c>
      <c r="D421" s="50" t="str">
        <f t="shared" ca="1" si="139"/>
        <v>\\(\\quad 2^2　－　4　=　 \\)</v>
      </c>
      <c r="E421" s="50" t="str">
        <f t="shared" ca="1" si="140"/>
        <v>\\(\\quad 0 \\)</v>
      </c>
      <c r="F421" s="50" t="s">
        <v>62</v>
      </c>
      <c r="G421" s="50"/>
      <c r="H421" s="50"/>
      <c r="I421" s="89" t="str">
        <f t="shared" ca="1" si="141"/>
        <v>INSERT INTO math(tangen,question,answer,editor,date,count) VALUES('m2800','\\(\\quad 2^2　－　4　=　 \\)','\\(\\quad 0 \\)','harazono',NOW(),0);</v>
      </c>
      <c r="J421" s="78" t="s">
        <v>229</v>
      </c>
      <c r="L421" s="1" t="s">
        <v>173</v>
      </c>
      <c r="M421" t="s">
        <v>236</v>
      </c>
      <c r="N421" s="1">
        <f t="shared" ca="1" si="145"/>
        <v>4</v>
      </c>
      <c r="S421" t="s">
        <v>233</v>
      </c>
      <c r="T421" t="s">
        <v>230</v>
      </c>
      <c r="U421" t="s">
        <v>229</v>
      </c>
      <c r="V421">
        <f t="shared" ca="1" si="146"/>
        <v>0</v>
      </c>
      <c r="W421" t="s">
        <v>230</v>
      </c>
      <c r="X421" t="str">
        <f t="shared" ca="1" si="130"/>
        <v>\\(\\quad 2^2　－　4　=　 \\)</v>
      </c>
      <c r="Y421" t="str">
        <f t="shared" ca="1" si="131"/>
        <v>\\(\\quad 0 \\)</v>
      </c>
      <c r="Z421">
        <f t="shared" si="147"/>
        <v>4</v>
      </c>
      <c r="AA421">
        <v>2</v>
      </c>
    </row>
    <row r="422" spans="1:27" x14ac:dyDescent="0.55000000000000004">
      <c r="A422" s="51" t="s">
        <v>60</v>
      </c>
      <c r="B422" s="51"/>
      <c r="C422" s="50" t="s">
        <v>211</v>
      </c>
      <c r="D422" s="50" t="str">
        <f t="shared" ca="1" si="139"/>
        <v>\\(\\quad 2^2　－　4　=　 \\)</v>
      </c>
      <c r="E422" s="50" t="str">
        <f t="shared" ca="1" si="140"/>
        <v>\\(\\quad 0 \\)</v>
      </c>
      <c r="F422" s="50" t="s">
        <v>62</v>
      </c>
      <c r="G422" s="50"/>
      <c r="H422" s="50"/>
      <c r="I422" s="89" t="str">
        <f t="shared" ca="1" si="141"/>
        <v>INSERT INTO math(tangen,question,answer,editor,date,count) VALUES('m2800','\\(\\quad 2^2　－　4　=　 \\)','\\(\\quad 0 \\)','harazono',NOW(),0);</v>
      </c>
      <c r="J422" s="78" t="s">
        <v>229</v>
      </c>
      <c r="L422" s="1" t="s">
        <v>173</v>
      </c>
      <c r="M422" t="s">
        <v>236</v>
      </c>
      <c r="N422" s="1">
        <f t="shared" ca="1" si="145"/>
        <v>4</v>
      </c>
      <c r="S422" t="s">
        <v>233</v>
      </c>
      <c r="T422" t="s">
        <v>230</v>
      </c>
      <c r="U422" t="s">
        <v>229</v>
      </c>
      <c r="V422">
        <f t="shared" ca="1" si="146"/>
        <v>0</v>
      </c>
      <c r="W422" t="s">
        <v>230</v>
      </c>
      <c r="X422" t="str">
        <f t="shared" ca="1" si="130"/>
        <v>\\(\\quad 2^2　－　4　=　 \\)</v>
      </c>
      <c r="Y422" t="str">
        <f t="shared" ca="1" si="131"/>
        <v>\\(\\quad 0 \\)</v>
      </c>
      <c r="Z422">
        <f t="shared" si="147"/>
        <v>4</v>
      </c>
      <c r="AA422">
        <v>2</v>
      </c>
    </row>
    <row r="423" spans="1:27" x14ac:dyDescent="0.55000000000000004">
      <c r="A423" s="51" t="s">
        <v>60</v>
      </c>
      <c r="B423" s="51"/>
      <c r="C423" s="50" t="s">
        <v>211</v>
      </c>
      <c r="D423" s="50" t="str">
        <f t="shared" ca="1" si="139"/>
        <v>\\(\\quad 2^2　－　1　=　 \\)</v>
      </c>
      <c r="E423" s="50" t="str">
        <f t="shared" ca="1" si="140"/>
        <v>\\(\\quad 3 \\)</v>
      </c>
      <c r="F423" s="50" t="s">
        <v>62</v>
      </c>
      <c r="G423" s="50"/>
      <c r="H423" s="50"/>
      <c r="I423" s="89" t="str">
        <f t="shared" ca="1" si="141"/>
        <v>INSERT INTO math(tangen,question,answer,editor,date,count) VALUES('m2800','\\(\\quad 2^2　－　1　=　 \\)','\\(\\quad 3 \\)','harazono',NOW(),0);</v>
      </c>
      <c r="J423" s="78" t="s">
        <v>229</v>
      </c>
      <c r="L423" s="1" t="s">
        <v>173</v>
      </c>
      <c r="M423" t="s">
        <v>236</v>
      </c>
      <c r="N423" s="1">
        <f t="shared" ca="1" si="145"/>
        <v>1</v>
      </c>
      <c r="S423" t="s">
        <v>233</v>
      </c>
      <c r="T423" t="s">
        <v>230</v>
      </c>
      <c r="U423" t="s">
        <v>229</v>
      </c>
      <c r="V423">
        <f t="shared" ca="1" si="146"/>
        <v>3</v>
      </c>
      <c r="W423" t="s">
        <v>230</v>
      </c>
      <c r="X423" t="str">
        <f t="shared" ca="1" si="130"/>
        <v>\\(\\quad 2^2　－　1　=　 \\)</v>
      </c>
      <c r="Y423" t="str">
        <f t="shared" ca="1" si="131"/>
        <v>\\(\\quad 3 \\)</v>
      </c>
      <c r="Z423">
        <f t="shared" si="147"/>
        <v>4</v>
      </c>
      <c r="AA423">
        <v>2</v>
      </c>
    </row>
    <row r="424" spans="1:27" x14ac:dyDescent="0.55000000000000004">
      <c r="A424" s="51" t="s">
        <v>60</v>
      </c>
      <c r="B424" s="51"/>
      <c r="C424" s="50" t="s">
        <v>211</v>
      </c>
      <c r="D424" s="50" t="str">
        <f t="shared" ca="1" si="139"/>
        <v>\\(\\quad 2^3　－　7　=　 \\)</v>
      </c>
      <c r="E424" s="50" t="str">
        <f t="shared" ca="1" si="140"/>
        <v>\\(\\quad 1 \\)</v>
      </c>
      <c r="F424" s="50" t="s">
        <v>62</v>
      </c>
      <c r="G424" s="50"/>
      <c r="H424" s="50"/>
      <c r="I424" s="89" t="str">
        <f t="shared" ca="1" si="141"/>
        <v>INSERT INTO math(tangen,question,answer,editor,date,count) VALUES('m2800','\\(\\quad 2^3　－　7　=　 \\)','\\(\\quad 1 \\)','harazono',NOW(),0);</v>
      </c>
      <c r="J424" s="78" t="s">
        <v>229</v>
      </c>
      <c r="L424" s="1" t="s">
        <v>174</v>
      </c>
      <c r="M424" t="s">
        <v>236</v>
      </c>
      <c r="N424" s="1">
        <f t="shared" ca="1" si="145"/>
        <v>7</v>
      </c>
      <c r="S424" t="s">
        <v>233</v>
      </c>
      <c r="T424" t="s">
        <v>230</v>
      </c>
      <c r="U424" t="s">
        <v>229</v>
      </c>
      <c r="V424">
        <f t="shared" ca="1" si="146"/>
        <v>1</v>
      </c>
      <c r="W424" t="s">
        <v>230</v>
      </c>
      <c r="X424" t="str">
        <f t="shared" ca="1" si="130"/>
        <v>\\(\\quad 2^3　－　7　=　 \\)</v>
      </c>
      <c r="Y424" t="str">
        <f t="shared" ca="1" si="131"/>
        <v>\\(\\quad 1 \\)</v>
      </c>
      <c r="Z424">
        <f>AA424*AA424*AA424</f>
        <v>8</v>
      </c>
      <c r="AA424">
        <v>2</v>
      </c>
    </row>
    <row r="425" spans="1:27" x14ac:dyDescent="0.55000000000000004">
      <c r="A425" s="51" t="s">
        <v>60</v>
      </c>
      <c r="B425" s="51"/>
      <c r="C425" s="50" t="s">
        <v>211</v>
      </c>
      <c r="D425" s="50" t="str">
        <f t="shared" ca="1" si="139"/>
        <v>\\(\\quad 2^3　－　4　=　 \\)</v>
      </c>
      <c r="E425" s="50" t="str">
        <f t="shared" ca="1" si="140"/>
        <v>\\(\\quad 4 \\)</v>
      </c>
      <c r="F425" s="50" t="s">
        <v>62</v>
      </c>
      <c r="G425" s="50"/>
      <c r="H425" s="50"/>
      <c r="I425" s="89" t="str">
        <f t="shared" ca="1" si="141"/>
        <v>INSERT INTO math(tangen,question,answer,editor,date,count) VALUES('m2800','\\(\\quad 2^3　－　4　=　 \\)','\\(\\quad 4 \\)','harazono',NOW(),0);</v>
      </c>
      <c r="J425" s="78" t="s">
        <v>229</v>
      </c>
      <c r="L425" s="1" t="s">
        <v>174</v>
      </c>
      <c r="M425" t="s">
        <v>236</v>
      </c>
      <c r="N425" s="1">
        <f t="shared" ca="1" si="145"/>
        <v>4</v>
      </c>
      <c r="S425" t="s">
        <v>233</v>
      </c>
      <c r="T425" t="s">
        <v>230</v>
      </c>
      <c r="U425" t="s">
        <v>229</v>
      </c>
      <c r="V425">
        <f t="shared" ca="1" si="146"/>
        <v>4</v>
      </c>
      <c r="W425" t="s">
        <v>230</v>
      </c>
      <c r="X425" t="str">
        <f t="shared" ca="1" si="130"/>
        <v>\\(\\quad 2^3　－　4　=　 \\)</v>
      </c>
      <c r="Y425" t="str">
        <f t="shared" ca="1" si="131"/>
        <v>\\(\\quad 4 \\)</v>
      </c>
      <c r="Z425">
        <f t="shared" ref="Z425:Z428" si="148">AA425*AA425*AA425</f>
        <v>8</v>
      </c>
      <c r="AA425">
        <v>2</v>
      </c>
    </row>
    <row r="426" spans="1:27" x14ac:dyDescent="0.55000000000000004">
      <c r="A426" s="51" t="s">
        <v>60</v>
      </c>
      <c r="B426" s="51"/>
      <c r="C426" s="50" t="s">
        <v>211</v>
      </c>
      <c r="D426" s="50" t="str">
        <f t="shared" ca="1" si="139"/>
        <v>\\(\\quad 2^3　－　3　=　 \\)</v>
      </c>
      <c r="E426" s="50" t="str">
        <f t="shared" ca="1" si="140"/>
        <v>\\(\\quad 5 \\)</v>
      </c>
      <c r="F426" s="50" t="s">
        <v>62</v>
      </c>
      <c r="G426" s="50"/>
      <c r="H426" s="50"/>
      <c r="I426" s="89" t="str">
        <f t="shared" ca="1" si="141"/>
        <v>INSERT INTO math(tangen,question,answer,editor,date,count) VALUES('m2800','\\(\\quad 2^3　－　3　=　 \\)','\\(\\quad 5 \\)','harazono',NOW(),0);</v>
      </c>
      <c r="J426" s="78" t="s">
        <v>229</v>
      </c>
      <c r="L426" s="1" t="s">
        <v>174</v>
      </c>
      <c r="M426" t="s">
        <v>236</v>
      </c>
      <c r="N426" s="1">
        <f t="shared" ca="1" si="145"/>
        <v>3</v>
      </c>
      <c r="S426" t="s">
        <v>233</v>
      </c>
      <c r="T426" t="s">
        <v>230</v>
      </c>
      <c r="U426" t="s">
        <v>229</v>
      </c>
      <c r="V426">
        <f t="shared" ca="1" si="146"/>
        <v>5</v>
      </c>
      <c r="W426" t="s">
        <v>230</v>
      </c>
      <c r="X426" t="str">
        <f t="shared" ca="1" si="130"/>
        <v>\\(\\quad 2^3　－　3　=　 \\)</v>
      </c>
      <c r="Y426" t="str">
        <f t="shared" ca="1" si="131"/>
        <v>\\(\\quad 5 \\)</v>
      </c>
      <c r="Z426">
        <f t="shared" si="148"/>
        <v>8</v>
      </c>
      <c r="AA426">
        <v>2</v>
      </c>
    </row>
    <row r="427" spans="1:27" x14ac:dyDescent="0.55000000000000004">
      <c r="A427" s="51" t="s">
        <v>60</v>
      </c>
      <c r="B427" s="51"/>
      <c r="C427" s="50" t="s">
        <v>211</v>
      </c>
      <c r="D427" s="50" t="str">
        <f t="shared" ca="1" si="139"/>
        <v>\\(\\quad 2^3　－　3　=　 \\)</v>
      </c>
      <c r="E427" s="50" t="str">
        <f t="shared" ca="1" si="140"/>
        <v>\\(\\quad 5 \\)</v>
      </c>
      <c r="F427" s="50" t="s">
        <v>62</v>
      </c>
      <c r="G427" s="50"/>
      <c r="H427" s="50"/>
      <c r="I427" s="89" t="str">
        <f t="shared" ca="1" si="141"/>
        <v>INSERT INTO math(tangen,question,answer,editor,date,count) VALUES('m2800','\\(\\quad 2^3　－　3　=　 \\)','\\(\\quad 5 \\)','harazono',NOW(),0);</v>
      </c>
      <c r="J427" s="78" t="s">
        <v>229</v>
      </c>
      <c r="L427" s="1" t="s">
        <v>174</v>
      </c>
      <c r="M427" t="s">
        <v>236</v>
      </c>
      <c r="N427" s="1">
        <f t="shared" ca="1" si="145"/>
        <v>3</v>
      </c>
      <c r="S427" t="s">
        <v>233</v>
      </c>
      <c r="T427" t="s">
        <v>230</v>
      </c>
      <c r="U427" t="s">
        <v>229</v>
      </c>
      <c r="V427">
        <f t="shared" ca="1" si="146"/>
        <v>5</v>
      </c>
      <c r="W427" t="s">
        <v>230</v>
      </c>
      <c r="X427" t="str">
        <f t="shared" ca="1" si="130"/>
        <v>\\(\\quad 2^3　－　3　=　 \\)</v>
      </c>
      <c r="Y427" t="str">
        <f t="shared" ca="1" si="131"/>
        <v>\\(\\quad 5 \\)</v>
      </c>
      <c r="Z427">
        <f t="shared" si="148"/>
        <v>8</v>
      </c>
      <c r="AA427">
        <v>2</v>
      </c>
    </row>
    <row r="428" spans="1:27" x14ac:dyDescent="0.55000000000000004">
      <c r="A428" s="51" t="s">
        <v>60</v>
      </c>
      <c r="B428" s="51"/>
      <c r="C428" s="50" t="s">
        <v>211</v>
      </c>
      <c r="D428" s="50" t="str">
        <f t="shared" ca="1" si="139"/>
        <v>\\(\\quad 2^3　－　7　=　 \\)</v>
      </c>
      <c r="E428" s="50" t="str">
        <f t="shared" ca="1" si="140"/>
        <v>\\(\\quad 1 \\)</v>
      </c>
      <c r="F428" s="50" t="s">
        <v>62</v>
      </c>
      <c r="G428" s="50"/>
      <c r="H428" s="50"/>
      <c r="I428" s="89" t="str">
        <f t="shared" ca="1" si="141"/>
        <v>INSERT INTO math(tangen,question,answer,editor,date,count) VALUES('m2800','\\(\\quad 2^3　－　7　=　 \\)','\\(\\quad 1 \\)','harazono',NOW(),0);</v>
      </c>
      <c r="J428" s="78" t="s">
        <v>229</v>
      </c>
      <c r="L428" s="1" t="s">
        <v>174</v>
      </c>
      <c r="M428" t="s">
        <v>236</v>
      </c>
      <c r="N428" s="1">
        <f t="shared" ca="1" si="145"/>
        <v>7</v>
      </c>
      <c r="S428" t="s">
        <v>233</v>
      </c>
      <c r="T428" t="s">
        <v>230</v>
      </c>
      <c r="U428" t="s">
        <v>229</v>
      </c>
      <c r="V428">
        <f t="shared" ca="1" si="146"/>
        <v>1</v>
      </c>
      <c r="W428" t="s">
        <v>230</v>
      </c>
      <c r="X428" t="str">
        <f t="shared" ca="1" si="130"/>
        <v>\\(\\quad 2^3　－　7　=　 \\)</v>
      </c>
      <c r="Y428" t="str">
        <f t="shared" ca="1" si="131"/>
        <v>\\(\\quad 1 \\)</v>
      </c>
      <c r="Z428">
        <f t="shared" si="148"/>
        <v>8</v>
      </c>
      <c r="AA428">
        <v>2</v>
      </c>
    </row>
    <row r="429" spans="1:27" x14ac:dyDescent="0.55000000000000004">
      <c r="A429" s="51" t="s">
        <v>60</v>
      </c>
      <c r="B429" s="51"/>
      <c r="C429" s="50" t="s">
        <v>211</v>
      </c>
      <c r="D429" s="50" t="str">
        <f t="shared" ca="1" si="139"/>
        <v>\\(\\quad 2^4　－　8　=　 \\)</v>
      </c>
      <c r="E429" s="50" t="str">
        <f t="shared" ca="1" si="140"/>
        <v>\\(\\quad 8 \\)</v>
      </c>
      <c r="F429" s="50" t="s">
        <v>62</v>
      </c>
      <c r="G429" s="50"/>
      <c r="H429" s="50"/>
      <c r="I429" s="89" t="str">
        <f t="shared" ca="1" si="141"/>
        <v>INSERT INTO math(tangen,question,answer,editor,date,count) VALUES('m2800','\\(\\quad 2^4　－　8　=　 \\)','\\(\\quad 8 \\)','harazono',NOW(),0);</v>
      </c>
      <c r="J429" s="78" t="s">
        <v>229</v>
      </c>
      <c r="L429" s="1" t="s">
        <v>175</v>
      </c>
      <c r="M429" t="s">
        <v>236</v>
      </c>
      <c r="N429" s="1">
        <f t="shared" ca="1" si="145"/>
        <v>8</v>
      </c>
      <c r="S429" t="s">
        <v>233</v>
      </c>
      <c r="T429" t="s">
        <v>230</v>
      </c>
      <c r="U429" t="s">
        <v>229</v>
      </c>
      <c r="V429">
        <f t="shared" ca="1" si="146"/>
        <v>8</v>
      </c>
      <c r="W429" t="s">
        <v>230</v>
      </c>
      <c r="X429" t="str">
        <f t="shared" ca="1" si="130"/>
        <v>\\(\\quad 2^4　－　8　=　 \\)</v>
      </c>
      <c r="Y429" t="str">
        <f t="shared" ca="1" si="131"/>
        <v>\\(\\quad 8 \\)</v>
      </c>
      <c r="Z429">
        <f>AA429*AA429*AA429*AA429</f>
        <v>16</v>
      </c>
      <c r="AA429">
        <v>2</v>
      </c>
    </row>
    <row r="430" spans="1:27" x14ac:dyDescent="0.55000000000000004">
      <c r="A430" s="51" t="s">
        <v>60</v>
      </c>
      <c r="B430" s="51"/>
      <c r="C430" s="50" t="s">
        <v>211</v>
      </c>
      <c r="D430" s="50" t="str">
        <f t="shared" ca="1" si="139"/>
        <v>\\(\\quad 2^4　－　15　=　 \\)</v>
      </c>
      <c r="E430" s="50" t="str">
        <f t="shared" ca="1" si="140"/>
        <v>\\(\\quad 1 \\)</v>
      </c>
      <c r="F430" s="50" t="s">
        <v>62</v>
      </c>
      <c r="G430" s="50"/>
      <c r="H430" s="50"/>
      <c r="I430" s="89" t="str">
        <f t="shared" ca="1" si="141"/>
        <v>INSERT INTO math(tangen,question,answer,editor,date,count) VALUES('m2800','\\(\\quad 2^4　－　15　=　 \\)','\\(\\quad 1 \\)','harazono',NOW(),0);</v>
      </c>
      <c r="J430" s="78" t="s">
        <v>229</v>
      </c>
      <c r="L430" s="1" t="s">
        <v>175</v>
      </c>
      <c r="M430" t="s">
        <v>236</v>
      </c>
      <c r="N430" s="1">
        <f t="shared" ca="1" si="145"/>
        <v>15</v>
      </c>
      <c r="S430" t="s">
        <v>233</v>
      </c>
      <c r="T430" t="s">
        <v>230</v>
      </c>
      <c r="U430" t="s">
        <v>229</v>
      </c>
      <c r="V430">
        <f t="shared" ca="1" si="146"/>
        <v>1</v>
      </c>
      <c r="W430" t="s">
        <v>230</v>
      </c>
      <c r="X430" t="str">
        <f t="shared" ca="1" si="130"/>
        <v>\\(\\quad 2^4　－　15　=　 \\)</v>
      </c>
      <c r="Y430" t="str">
        <f t="shared" ca="1" si="131"/>
        <v>\\(\\quad 1 \\)</v>
      </c>
      <c r="Z430">
        <f t="shared" ref="Z430:Z433" si="149">AA430*AA430*AA430*AA430</f>
        <v>16</v>
      </c>
      <c r="AA430">
        <v>2</v>
      </c>
    </row>
    <row r="431" spans="1:27" x14ac:dyDescent="0.55000000000000004">
      <c r="A431" s="51" t="s">
        <v>60</v>
      </c>
      <c r="B431" s="51"/>
      <c r="C431" s="50" t="s">
        <v>211</v>
      </c>
      <c r="D431" s="50" t="str">
        <f t="shared" ca="1" si="139"/>
        <v>\\(\\quad 2^4　－　3　=　 \\)</v>
      </c>
      <c r="E431" s="50" t="str">
        <f t="shared" ca="1" si="140"/>
        <v>\\(\\quad 13 \\)</v>
      </c>
      <c r="F431" s="50" t="s">
        <v>62</v>
      </c>
      <c r="G431" s="50"/>
      <c r="H431" s="50"/>
      <c r="I431" s="89" t="str">
        <f t="shared" ca="1" si="141"/>
        <v>INSERT INTO math(tangen,question,answer,editor,date,count) VALUES('m2800','\\(\\quad 2^4　－　3　=　 \\)','\\(\\quad 13 \\)','harazono',NOW(),0);</v>
      </c>
      <c r="J431" s="78" t="s">
        <v>229</v>
      </c>
      <c r="L431" s="1" t="s">
        <v>175</v>
      </c>
      <c r="M431" t="s">
        <v>236</v>
      </c>
      <c r="N431" s="1">
        <f t="shared" ca="1" si="145"/>
        <v>3</v>
      </c>
      <c r="S431" t="s">
        <v>233</v>
      </c>
      <c r="T431" t="s">
        <v>230</v>
      </c>
      <c r="U431" t="s">
        <v>229</v>
      </c>
      <c r="V431">
        <f t="shared" ca="1" si="146"/>
        <v>13</v>
      </c>
      <c r="W431" t="s">
        <v>230</v>
      </c>
      <c r="X431" t="str">
        <f t="shared" ca="1" si="130"/>
        <v>\\(\\quad 2^4　－　3　=　 \\)</v>
      </c>
      <c r="Y431" t="str">
        <f t="shared" ca="1" si="131"/>
        <v>\\(\\quad 13 \\)</v>
      </c>
      <c r="Z431">
        <f t="shared" si="149"/>
        <v>16</v>
      </c>
      <c r="AA431">
        <v>2</v>
      </c>
    </row>
    <row r="432" spans="1:27" x14ac:dyDescent="0.55000000000000004">
      <c r="A432" s="51" t="s">
        <v>60</v>
      </c>
      <c r="B432" s="51"/>
      <c r="C432" s="50" t="s">
        <v>211</v>
      </c>
      <c r="D432" s="50" t="str">
        <f t="shared" ca="1" si="139"/>
        <v>\\(\\quad 2^4　－　2　=　 \\)</v>
      </c>
      <c r="E432" s="50" t="str">
        <f t="shared" ca="1" si="140"/>
        <v>\\(\\quad 14 \\)</v>
      </c>
      <c r="F432" s="50" t="s">
        <v>62</v>
      </c>
      <c r="G432" s="50"/>
      <c r="H432" s="50"/>
      <c r="I432" s="89" t="str">
        <f t="shared" ca="1" si="141"/>
        <v>INSERT INTO math(tangen,question,answer,editor,date,count) VALUES('m2800','\\(\\quad 2^4　－　2　=　 \\)','\\(\\quad 14 \\)','harazono',NOW(),0);</v>
      </c>
      <c r="J432" s="78" t="s">
        <v>229</v>
      </c>
      <c r="L432" s="1" t="s">
        <v>175</v>
      </c>
      <c r="M432" t="s">
        <v>236</v>
      </c>
      <c r="N432" s="1">
        <f t="shared" ca="1" si="145"/>
        <v>2</v>
      </c>
      <c r="S432" t="s">
        <v>233</v>
      </c>
      <c r="T432" t="s">
        <v>230</v>
      </c>
      <c r="U432" t="s">
        <v>229</v>
      </c>
      <c r="V432">
        <f t="shared" ca="1" si="146"/>
        <v>14</v>
      </c>
      <c r="W432" t="s">
        <v>230</v>
      </c>
      <c r="X432" t="str">
        <f t="shared" ca="1" si="130"/>
        <v>\\(\\quad 2^4　－　2　=　 \\)</v>
      </c>
      <c r="Y432" t="str">
        <f t="shared" ca="1" si="131"/>
        <v>\\(\\quad 14 \\)</v>
      </c>
      <c r="Z432">
        <f t="shared" si="149"/>
        <v>16</v>
      </c>
      <c r="AA432">
        <v>2</v>
      </c>
    </row>
    <row r="433" spans="1:27" x14ac:dyDescent="0.55000000000000004">
      <c r="A433" s="51" t="s">
        <v>60</v>
      </c>
      <c r="B433" s="51"/>
      <c r="C433" s="50" t="s">
        <v>211</v>
      </c>
      <c r="D433" s="50" t="str">
        <f t="shared" ca="1" si="139"/>
        <v>\\(\\quad 2^4　－　12　=　 \\)</v>
      </c>
      <c r="E433" s="50" t="str">
        <f t="shared" ca="1" si="140"/>
        <v>\\(\\quad 4 \\)</v>
      </c>
      <c r="F433" s="50" t="s">
        <v>62</v>
      </c>
      <c r="G433" s="50"/>
      <c r="H433" s="50"/>
      <c r="I433" s="89" t="str">
        <f t="shared" ca="1" si="141"/>
        <v>INSERT INTO math(tangen,question,answer,editor,date,count) VALUES('m2800','\\(\\quad 2^4　－　12　=　 \\)','\\(\\quad 4 \\)','harazono',NOW(),0);</v>
      </c>
      <c r="J433" s="78" t="s">
        <v>229</v>
      </c>
      <c r="L433" s="1" t="s">
        <v>175</v>
      </c>
      <c r="M433" t="s">
        <v>236</v>
      </c>
      <c r="N433" s="1">
        <f t="shared" ca="1" si="145"/>
        <v>12</v>
      </c>
      <c r="S433" t="s">
        <v>233</v>
      </c>
      <c r="T433" t="s">
        <v>230</v>
      </c>
      <c r="U433" t="s">
        <v>229</v>
      </c>
      <c r="V433">
        <f t="shared" ca="1" si="146"/>
        <v>4</v>
      </c>
      <c r="W433" t="s">
        <v>230</v>
      </c>
      <c r="X433" t="str">
        <f t="shared" ca="1" si="130"/>
        <v>\\(\\quad 2^4　－　12　=　 \\)</v>
      </c>
      <c r="Y433" t="str">
        <f t="shared" ca="1" si="131"/>
        <v>\\(\\quad 4 \\)</v>
      </c>
      <c r="Z433">
        <f t="shared" si="149"/>
        <v>16</v>
      </c>
      <c r="AA433">
        <v>2</v>
      </c>
    </row>
    <row r="434" spans="1:27" x14ac:dyDescent="0.55000000000000004">
      <c r="A434" s="51" t="s">
        <v>60</v>
      </c>
      <c r="B434" s="51"/>
      <c r="C434" s="50" t="s">
        <v>211</v>
      </c>
      <c r="D434" s="50" t="str">
        <f t="shared" ca="1" si="139"/>
        <v>\\(\\quad 3^2　－　6　=　 \\)</v>
      </c>
      <c r="E434" s="50" t="str">
        <f t="shared" ca="1" si="140"/>
        <v>\\(\\quad 3 \\)</v>
      </c>
      <c r="F434" s="50" t="s">
        <v>62</v>
      </c>
      <c r="G434" s="50"/>
      <c r="H434" s="50"/>
      <c r="I434" s="89" t="str">
        <f t="shared" ca="1" si="141"/>
        <v>INSERT INTO math(tangen,question,answer,editor,date,count) VALUES('m2800','\\(\\quad 3^2　－　6　=　 \\)','\\(\\quad 3 \\)','harazono',NOW(),0);</v>
      </c>
      <c r="J434" s="78" t="s">
        <v>229</v>
      </c>
      <c r="L434" s="1" t="s">
        <v>182</v>
      </c>
      <c r="M434" t="s">
        <v>236</v>
      </c>
      <c r="N434" s="1">
        <f t="shared" ca="1" si="145"/>
        <v>6</v>
      </c>
      <c r="S434" t="s">
        <v>233</v>
      </c>
      <c r="T434" t="s">
        <v>230</v>
      </c>
      <c r="U434" t="s">
        <v>229</v>
      </c>
      <c r="V434">
        <f t="shared" ca="1" si="146"/>
        <v>3</v>
      </c>
      <c r="W434" t="s">
        <v>230</v>
      </c>
      <c r="X434" t="str">
        <f t="shared" ca="1" si="130"/>
        <v>\\(\\quad 3^2　－　6　=　 \\)</v>
      </c>
      <c r="Y434" t="str">
        <f t="shared" ca="1" si="131"/>
        <v>\\(\\quad 3 \\)</v>
      </c>
      <c r="Z434">
        <f>AA434*AA434</f>
        <v>9</v>
      </c>
      <c r="AA434">
        <v>3</v>
      </c>
    </row>
    <row r="435" spans="1:27" x14ac:dyDescent="0.55000000000000004">
      <c r="A435" s="51" t="s">
        <v>60</v>
      </c>
      <c r="B435" s="51"/>
      <c r="C435" s="50" t="s">
        <v>211</v>
      </c>
      <c r="D435" s="50" t="str">
        <f t="shared" ca="1" si="139"/>
        <v>\\(\\quad 3^2　－　1　=　 \\)</v>
      </c>
      <c r="E435" s="50" t="str">
        <f t="shared" ca="1" si="140"/>
        <v>\\(\\quad 8 \\)</v>
      </c>
      <c r="F435" s="50" t="s">
        <v>62</v>
      </c>
      <c r="G435" s="50"/>
      <c r="H435" s="50"/>
      <c r="I435" s="89" t="str">
        <f t="shared" ca="1" si="141"/>
        <v>INSERT INTO math(tangen,question,answer,editor,date,count) VALUES('m2800','\\(\\quad 3^2　－　1　=　 \\)','\\(\\quad 8 \\)','harazono',NOW(),0);</v>
      </c>
      <c r="J435" s="78" t="s">
        <v>229</v>
      </c>
      <c r="L435" s="1" t="s">
        <v>182</v>
      </c>
      <c r="M435" t="s">
        <v>236</v>
      </c>
      <c r="N435" s="1">
        <f t="shared" ca="1" si="145"/>
        <v>1</v>
      </c>
      <c r="S435" t="s">
        <v>233</v>
      </c>
      <c r="T435" t="s">
        <v>230</v>
      </c>
      <c r="U435" t="s">
        <v>229</v>
      </c>
      <c r="V435">
        <f t="shared" ca="1" si="146"/>
        <v>8</v>
      </c>
      <c r="W435" t="s">
        <v>230</v>
      </c>
      <c r="X435" t="str">
        <f t="shared" ca="1" si="130"/>
        <v>\\(\\quad 3^2　－　1　=　 \\)</v>
      </c>
      <c r="Y435" t="str">
        <f t="shared" ca="1" si="131"/>
        <v>\\(\\quad 8 \\)</v>
      </c>
      <c r="Z435">
        <f t="shared" ref="Z435:Z438" si="150">AA435*AA435</f>
        <v>9</v>
      </c>
      <c r="AA435">
        <v>3</v>
      </c>
    </row>
    <row r="436" spans="1:27" x14ac:dyDescent="0.55000000000000004">
      <c r="A436" s="51" t="s">
        <v>60</v>
      </c>
      <c r="B436" s="51"/>
      <c r="C436" s="50" t="s">
        <v>211</v>
      </c>
      <c r="D436" s="50" t="str">
        <f t="shared" ca="1" si="139"/>
        <v>\\(\\quad 3^2　－　7　=　 \\)</v>
      </c>
      <c r="E436" s="50" t="str">
        <f t="shared" ca="1" si="140"/>
        <v>\\(\\quad 2 \\)</v>
      </c>
      <c r="F436" s="50" t="s">
        <v>62</v>
      </c>
      <c r="G436" s="50"/>
      <c r="H436" s="50"/>
      <c r="I436" s="89" t="str">
        <f t="shared" ca="1" si="141"/>
        <v>INSERT INTO math(tangen,question,answer,editor,date,count) VALUES('m2800','\\(\\quad 3^2　－　7　=　 \\)','\\(\\quad 2 \\)','harazono',NOW(),0);</v>
      </c>
      <c r="J436" s="78" t="s">
        <v>229</v>
      </c>
      <c r="L436" s="1" t="s">
        <v>182</v>
      </c>
      <c r="M436" t="s">
        <v>236</v>
      </c>
      <c r="N436" s="1">
        <f t="shared" ca="1" si="145"/>
        <v>7</v>
      </c>
      <c r="S436" t="s">
        <v>233</v>
      </c>
      <c r="T436" t="s">
        <v>230</v>
      </c>
      <c r="U436" t="s">
        <v>229</v>
      </c>
      <c r="V436">
        <f t="shared" ca="1" si="146"/>
        <v>2</v>
      </c>
      <c r="W436" t="s">
        <v>230</v>
      </c>
      <c r="X436" t="str">
        <f t="shared" ca="1" si="130"/>
        <v>\\(\\quad 3^2　－　7　=　 \\)</v>
      </c>
      <c r="Y436" t="str">
        <f t="shared" ca="1" si="131"/>
        <v>\\(\\quad 2 \\)</v>
      </c>
      <c r="Z436">
        <f t="shared" si="150"/>
        <v>9</v>
      </c>
      <c r="AA436">
        <v>3</v>
      </c>
    </row>
    <row r="437" spans="1:27" x14ac:dyDescent="0.55000000000000004">
      <c r="A437" s="51" t="s">
        <v>60</v>
      </c>
      <c r="B437" s="51"/>
      <c r="C437" s="50" t="s">
        <v>211</v>
      </c>
      <c r="D437" s="50" t="str">
        <f t="shared" ca="1" si="139"/>
        <v>\\(\\quad 3^2　－　3　=　 \\)</v>
      </c>
      <c r="E437" s="50" t="str">
        <f t="shared" ca="1" si="140"/>
        <v>\\(\\quad 6 \\)</v>
      </c>
      <c r="F437" s="50" t="s">
        <v>62</v>
      </c>
      <c r="G437" s="50"/>
      <c r="H437" s="50"/>
      <c r="I437" s="89" t="str">
        <f t="shared" ca="1" si="141"/>
        <v>INSERT INTO math(tangen,question,answer,editor,date,count) VALUES('m2800','\\(\\quad 3^2　－　3　=　 \\)','\\(\\quad 6 \\)','harazono',NOW(),0);</v>
      </c>
      <c r="J437" s="78" t="s">
        <v>229</v>
      </c>
      <c r="L437" s="1" t="s">
        <v>182</v>
      </c>
      <c r="M437" t="s">
        <v>236</v>
      </c>
      <c r="N437" s="1">
        <f t="shared" ca="1" si="145"/>
        <v>3</v>
      </c>
      <c r="S437" t="s">
        <v>233</v>
      </c>
      <c r="T437" t="s">
        <v>230</v>
      </c>
      <c r="U437" t="s">
        <v>229</v>
      </c>
      <c r="V437">
        <f t="shared" ca="1" si="146"/>
        <v>6</v>
      </c>
      <c r="W437" t="s">
        <v>230</v>
      </c>
      <c r="X437" t="str">
        <f t="shared" ca="1" si="130"/>
        <v>\\(\\quad 3^2　－　3　=　 \\)</v>
      </c>
      <c r="Y437" t="str">
        <f t="shared" ca="1" si="131"/>
        <v>\\(\\quad 6 \\)</v>
      </c>
      <c r="Z437">
        <f t="shared" si="150"/>
        <v>9</v>
      </c>
      <c r="AA437">
        <v>3</v>
      </c>
    </row>
    <row r="438" spans="1:27" x14ac:dyDescent="0.55000000000000004">
      <c r="A438" s="51" t="s">
        <v>60</v>
      </c>
      <c r="B438" s="51"/>
      <c r="C438" s="50" t="s">
        <v>211</v>
      </c>
      <c r="D438" s="50" t="str">
        <f t="shared" ca="1" si="139"/>
        <v>\\(\\quad 3^2　－　6　=　 \\)</v>
      </c>
      <c r="E438" s="50" t="str">
        <f t="shared" ca="1" si="140"/>
        <v>\\(\\quad 3 \\)</v>
      </c>
      <c r="F438" s="50" t="s">
        <v>62</v>
      </c>
      <c r="G438" s="50"/>
      <c r="H438" s="50"/>
      <c r="I438" s="89" t="str">
        <f t="shared" ca="1" si="141"/>
        <v>INSERT INTO math(tangen,question,answer,editor,date,count) VALUES('m2800','\\(\\quad 3^2　－　6　=　 \\)','\\(\\quad 3 \\)','harazono',NOW(),0);</v>
      </c>
      <c r="J438" s="78" t="s">
        <v>229</v>
      </c>
      <c r="L438" s="1" t="s">
        <v>182</v>
      </c>
      <c r="M438" t="s">
        <v>236</v>
      </c>
      <c r="N438" s="1">
        <f ca="1">RANDBETWEEN(1,Z438)</f>
        <v>6</v>
      </c>
      <c r="S438" t="s">
        <v>233</v>
      </c>
      <c r="T438" t="s">
        <v>230</v>
      </c>
      <c r="U438" t="s">
        <v>229</v>
      </c>
      <c r="V438">
        <f t="shared" ca="1" si="146"/>
        <v>3</v>
      </c>
      <c r="W438" t="s">
        <v>230</v>
      </c>
      <c r="X438" t="str">
        <f t="shared" ca="1" si="130"/>
        <v>\\(\\quad 3^2　－　6　=　 \\)</v>
      </c>
      <c r="Y438" t="str">
        <f t="shared" ca="1" si="131"/>
        <v>\\(\\quad 3 \\)</v>
      </c>
      <c r="Z438">
        <f t="shared" si="150"/>
        <v>9</v>
      </c>
      <c r="AA438">
        <v>3</v>
      </c>
    </row>
    <row r="439" spans="1:27" x14ac:dyDescent="0.55000000000000004">
      <c r="A439" s="51" t="s">
        <v>60</v>
      </c>
      <c r="B439" s="51"/>
      <c r="C439" s="50" t="s">
        <v>211</v>
      </c>
      <c r="D439" s="50" t="str">
        <f t="shared" ca="1" si="139"/>
        <v>\\(\\quad 3^3　－　24　=　 \\)</v>
      </c>
      <c r="E439" s="50" t="str">
        <f t="shared" ca="1" si="140"/>
        <v>\\(\\quad 3 \\)</v>
      </c>
      <c r="F439" s="50" t="s">
        <v>62</v>
      </c>
      <c r="G439" s="50"/>
      <c r="H439" s="50"/>
      <c r="I439" s="89" t="str">
        <f t="shared" ca="1" si="141"/>
        <v>INSERT INTO math(tangen,question,answer,editor,date,count) VALUES('m2800','\\(\\quad 3^3　－　24　=　 \\)','\\(\\quad 3 \\)','harazono',NOW(),0);</v>
      </c>
      <c r="J439" s="78" t="s">
        <v>229</v>
      </c>
      <c r="L439" s="1" t="s">
        <v>183</v>
      </c>
      <c r="M439" t="s">
        <v>236</v>
      </c>
      <c r="N439" s="1">
        <f t="shared" ca="1" si="145"/>
        <v>24</v>
      </c>
      <c r="S439" t="s">
        <v>233</v>
      </c>
      <c r="T439" t="s">
        <v>230</v>
      </c>
      <c r="U439" t="s">
        <v>229</v>
      </c>
      <c r="V439">
        <f t="shared" ca="1" si="146"/>
        <v>3</v>
      </c>
      <c r="W439" t="s">
        <v>230</v>
      </c>
      <c r="X439" t="str">
        <f t="shared" ca="1" si="130"/>
        <v>\\(\\quad 3^3　－　24　=　 \\)</v>
      </c>
      <c r="Y439" t="str">
        <f t="shared" ca="1" si="131"/>
        <v>\\(\\quad 3 \\)</v>
      </c>
      <c r="Z439">
        <f>AA439*AA439*AA439</f>
        <v>27</v>
      </c>
      <c r="AA439">
        <v>3</v>
      </c>
    </row>
    <row r="440" spans="1:27" x14ac:dyDescent="0.55000000000000004">
      <c r="A440" s="51" t="s">
        <v>60</v>
      </c>
      <c r="B440" s="51"/>
      <c r="C440" s="50" t="s">
        <v>211</v>
      </c>
      <c r="D440" s="50" t="str">
        <f t="shared" ca="1" si="139"/>
        <v>\\(\\quad 3^3　－　6　=　 \\)</v>
      </c>
      <c r="E440" s="50" t="str">
        <f t="shared" ca="1" si="140"/>
        <v>\\(\\quad 21 \\)</v>
      </c>
      <c r="F440" s="50" t="s">
        <v>62</v>
      </c>
      <c r="G440" s="50"/>
      <c r="H440" s="50"/>
      <c r="I440" s="89" t="str">
        <f t="shared" ca="1" si="141"/>
        <v>INSERT INTO math(tangen,question,answer,editor,date,count) VALUES('m2800','\\(\\quad 3^3　－　6　=　 \\)','\\(\\quad 21 \\)','harazono',NOW(),0);</v>
      </c>
      <c r="J440" s="78" t="s">
        <v>229</v>
      </c>
      <c r="L440" s="1" t="s">
        <v>183</v>
      </c>
      <c r="M440" t="s">
        <v>236</v>
      </c>
      <c r="N440" s="1">
        <f t="shared" ca="1" si="145"/>
        <v>6</v>
      </c>
      <c r="S440" t="s">
        <v>233</v>
      </c>
      <c r="T440" t="s">
        <v>230</v>
      </c>
      <c r="U440" t="s">
        <v>229</v>
      </c>
      <c r="V440">
        <f ca="1">Z440-N440</f>
        <v>21</v>
      </c>
      <c r="W440" t="s">
        <v>230</v>
      </c>
      <c r="X440" t="str">
        <f t="shared" ca="1" si="130"/>
        <v>\\(\\quad 3^3　－　6　=　 \\)</v>
      </c>
      <c r="Y440" t="str">
        <f t="shared" ca="1" si="131"/>
        <v>\\(\\quad 21 \\)</v>
      </c>
      <c r="Z440">
        <f t="shared" ref="Z440:Z443" si="151">AA440*AA440*AA440</f>
        <v>27</v>
      </c>
      <c r="AA440">
        <v>3</v>
      </c>
    </row>
    <row r="441" spans="1:27" x14ac:dyDescent="0.55000000000000004">
      <c r="A441" s="51" t="s">
        <v>60</v>
      </c>
      <c r="B441" s="51"/>
      <c r="C441" s="50" t="s">
        <v>211</v>
      </c>
      <c r="D441" s="50" t="str">
        <f t="shared" ca="1" si="139"/>
        <v>\\(\\quad 3^3　－　19　=　 \\)</v>
      </c>
      <c r="E441" s="50" t="str">
        <f t="shared" ca="1" si="140"/>
        <v>\\(\\quad 8 \\)</v>
      </c>
      <c r="F441" s="50" t="s">
        <v>62</v>
      </c>
      <c r="G441" s="50"/>
      <c r="H441" s="50"/>
      <c r="I441" s="89" t="str">
        <f t="shared" ca="1" si="141"/>
        <v>INSERT INTO math(tangen,question,answer,editor,date,count) VALUES('m2800','\\(\\quad 3^3　－　19　=　 \\)','\\(\\quad 8 \\)','harazono',NOW(),0);</v>
      </c>
      <c r="J441" s="78" t="s">
        <v>229</v>
      </c>
      <c r="L441" s="1" t="s">
        <v>183</v>
      </c>
      <c r="M441" t="s">
        <v>236</v>
      </c>
      <c r="N441" s="1">
        <f t="shared" ca="1" si="145"/>
        <v>19</v>
      </c>
      <c r="S441" t="s">
        <v>233</v>
      </c>
      <c r="T441" t="s">
        <v>230</v>
      </c>
      <c r="U441" t="s">
        <v>229</v>
      </c>
      <c r="V441">
        <f t="shared" ref="V441:V445" ca="1" si="152">Z441-N441</f>
        <v>8</v>
      </c>
      <c r="W441" t="s">
        <v>230</v>
      </c>
      <c r="X441" t="str">
        <f t="shared" ca="1" si="130"/>
        <v>\\(\\quad 3^3　－　19　=　 \\)</v>
      </c>
      <c r="Y441" t="str">
        <f t="shared" ca="1" si="131"/>
        <v>\\(\\quad 8 \\)</v>
      </c>
      <c r="Z441">
        <f t="shared" si="151"/>
        <v>27</v>
      </c>
      <c r="AA441">
        <v>3</v>
      </c>
    </row>
    <row r="442" spans="1:27" x14ac:dyDescent="0.55000000000000004">
      <c r="A442" s="51" t="s">
        <v>60</v>
      </c>
      <c r="B442" s="51"/>
      <c r="C442" s="50" t="s">
        <v>211</v>
      </c>
      <c r="D442" s="50" t="str">
        <f t="shared" ca="1" si="139"/>
        <v>\\(\\quad 3^3　－　10　=　 \\)</v>
      </c>
      <c r="E442" s="50" t="str">
        <f t="shared" ca="1" si="140"/>
        <v>\\(\\quad 17 \\)</v>
      </c>
      <c r="F442" s="50" t="s">
        <v>62</v>
      </c>
      <c r="G442" s="50"/>
      <c r="H442" s="50"/>
      <c r="I442" s="89" t="str">
        <f t="shared" ca="1" si="141"/>
        <v>INSERT INTO math(tangen,question,answer,editor,date,count) VALUES('m2800','\\(\\quad 3^3　－　10　=　 \\)','\\(\\quad 17 \\)','harazono',NOW(),0);</v>
      </c>
      <c r="J442" s="78" t="s">
        <v>229</v>
      </c>
      <c r="L442" s="1" t="s">
        <v>183</v>
      </c>
      <c r="M442" t="s">
        <v>236</v>
      </c>
      <c r="N442" s="1">
        <f t="shared" ca="1" si="145"/>
        <v>10</v>
      </c>
      <c r="S442" t="s">
        <v>233</v>
      </c>
      <c r="T442" t="s">
        <v>230</v>
      </c>
      <c r="U442" t="s">
        <v>229</v>
      </c>
      <c r="V442">
        <f t="shared" ca="1" si="152"/>
        <v>17</v>
      </c>
      <c r="W442" t="s">
        <v>230</v>
      </c>
      <c r="X442" t="str">
        <f t="shared" ca="1" si="130"/>
        <v>\\(\\quad 3^3　－　10　=　 \\)</v>
      </c>
      <c r="Y442" t="str">
        <f t="shared" ca="1" si="131"/>
        <v>\\(\\quad 17 \\)</v>
      </c>
      <c r="Z442">
        <f t="shared" si="151"/>
        <v>27</v>
      </c>
      <c r="AA442">
        <v>3</v>
      </c>
    </row>
    <row r="443" spans="1:27" x14ac:dyDescent="0.55000000000000004">
      <c r="A443" s="51" t="s">
        <v>60</v>
      </c>
      <c r="B443" s="51"/>
      <c r="C443" s="50" t="s">
        <v>211</v>
      </c>
      <c r="D443" s="50" t="str">
        <f t="shared" ca="1" si="139"/>
        <v>\\(\\quad 3^3　－　8　=　 \\)</v>
      </c>
      <c r="E443" s="50" t="str">
        <f t="shared" ca="1" si="140"/>
        <v>\\(\\quad 19 \\)</v>
      </c>
      <c r="F443" s="50" t="s">
        <v>62</v>
      </c>
      <c r="G443" s="50"/>
      <c r="H443" s="50"/>
      <c r="I443" s="89" t="str">
        <f t="shared" ca="1" si="141"/>
        <v>INSERT INTO math(tangen,question,answer,editor,date,count) VALUES('m2800','\\(\\quad 3^3　－　8　=　 \\)','\\(\\quad 19 \\)','harazono',NOW(),0);</v>
      </c>
      <c r="J443" s="78" t="s">
        <v>229</v>
      </c>
      <c r="L443" s="1" t="s">
        <v>183</v>
      </c>
      <c r="M443" t="s">
        <v>236</v>
      </c>
      <c r="N443" s="1">
        <f t="shared" ca="1" si="145"/>
        <v>8</v>
      </c>
      <c r="S443" t="s">
        <v>233</v>
      </c>
      <c r="T443" t="s">
        <v>230</v>
      </c>
      <c r="U443" t="s">
        <v>229</v>
      </c>
      <c r="V443">
        <f t="shared" ca="1" si="152"/>
        <v>19</v>
      </c>
      <c r="W443" t="s">
        <v>230</v>
      </c>
      <c r="X443" t="str">
        <f t="shared" ca="1" si="130"/>
        <v>\\(\\quad 3^3　－　8　=　 \\)</v>
      </c>
      <c r="Y443" t="str">
        <f t="shared" ca="1" si="131"/>
        <v>\\(\\quad 19 \\)</v>
      </c>
      <c r="Z443">
        <f t="shared" si="151"/>
        <v>27</v>
      </c>
      <c r="AA443">
        <v>3</v>
      </c>
    </row>
    <row r="444" spans="1:27" x14ac:dyDescent="0.55000000000000004">
      <c r="A444" s="51" t="s">
        <v>60</v>
      </c>
      <c r="B444" s="51"/>
      <c r="C444" s="50" t="s">
        <v>211</v>
      </c>
      <c r="D444" s="50" t="str">
        <f t="shared" ca="1" si="139"/>
        <v>\\(\\quad 3^3　－　47　=　 \\)</v>
      </c>
      <c r="E444" s="50" t="str">
        <f t="shared" ca="1" si="140"/>
        <v>\\(\\quad 34 \\)</v>
      </c>
      <c r="F444" s="50" t="s">
        <v>62</v>
      </c>
      <c r="G444" s="50"/>
      <c r="H444" s="50"/>
      <c r="I444" s="89" t="str">
        <f t="shared" ca="1" si="141"/>
        <v>INSERT INTO math(tangen,question,answer,editor,date,count) VALUES('m2800','\\(\\quad 3^3　－　47　=　 \\)','\\(\\quad 34 \\)','harazono',NOW(),0);</v>
      </c>
      <c r="J444" s="78" t="s">
        <v>229</v>
      </c>
      <c r="L444" s="1" t="s">
        <v>183</v>
      </c>
      <c r="M444" t="s">
        <v>236</v>
      </c>
      <c r="N444" s="1">
        <f t="shared" ca="1" si="145"/>
        <v>47</v>
      </c>
      <c r="S444" t="s">
        <v>233</v>
      </c>
      <c r="T444" t="s">
        <v>230</v>
      </c>
      <c r="U444" t="s">
        <v>229</v>
      </c>
      <c r="V444">
        <f t="shared" ca="1" si="152"/>
        <v>34</v>
      </c>
      <c r="W444" t="s">
        <v>230</v>
      </c>
      <c r="X444" t="str">
        <f t="shared" ca="1" si="130"/>
        <v>\\(\\quad 3^3　－　47　=　 \\)</v>
      </c>
      <c r="Y444" t="str">
        <f t="shared" ca="1" si="131"/>
        <v>\\(\\quad 34 \\)</v>
      </c>
      <c r="Z444">
        <f>AA444*AA444*AA444*AA444</f>
        <v>81</v>
      </c>
      <c r="AA444">
        <v>3</v>
      </c>
    </row>
    <row r="445" spans="1:27" x14ac:dyDescent="0.55000000000000004">
      <c r="A445" s="51" t="s">
        <v>60</v>
      </c>
      <c r="B445" s="51"/>
      <c r="C445" s="50" t="s">
        <v>211</v>
      </c>
      <c r="D445" s="50" t="str">
        <f t="shared" ca="1" si="139"/>
        <v>\\(\\quad 3^3　－　50　=　 \\)</v>
      </c>
      <c r="E445" s="50" t="str">
        <f t="shared" ca="1" si="140"/>
        <v>\\(\\quad 31 \\)</v>
      </c>
      <c r="F445" s="50" t="s">
        <v>62</v>
      </c>
      <c r="G445" s="50"/>
      <c r="H445" s="50"/>
      <c r="I445" s="89" t="str">
        <f t="shared" ca="1" si="141"/>
        <v>INSERT INTO math(tangen,question,answer,editor,date,count) VALUES('m2800','\\(\\quad 3^3　－　50　=　 \\)','\\(\\quad 31 \\)','harazono',NOW(),0);</v>
      </c>
      <c r="J445" s="78" t="s">
        <v>229</v>
      </c>
      <c r="L445" s="1" t="s">
        <v>183</v>
      </c>
      <c r="M445" t="s">
        <v>236</v>
      </c>
      <c r="N445" s="1">
        <f t="shared" ca="1" si="145"/>
        <v>50</v>
      </c>
      <c r="S445" t="s">
        <v>233</v>
      </c>
      <c r="T445" t="s">
        <v>230</v>
      </c>
      <c r="U445" t="s">
        <v>229</v>
      </c>
      <c r="V445">
        <f t="shared" ca="1" si="152"/>
        <v>31</v>
      </c>
      <c r="W445" t="s">
        <v>230</v>
      </c>
      <c r="X445" t="str">
        <f t="shared" ca="1" si="130"/>
        <v>\\(\\quad 3^3　－　50　=　 \\)</v>
      </c>
      <c r="Y445" t="str">
        <f t="shared" ca="1" si="131"/>
        <v>\\(\\quad 31 \\)</v>
      </c>
      <c r="Z445">
        <f t="shared" ref="Z445:Z448" si="153">AA445*AA445*AA445*AA445</f>
        <v>81</v>
      </c>
      <c r="AA445">
        <v>3</v>
      </c>
    </row>
    <row r="446" spans="1:27" x14ac:dyDescent="0.55000000000000004">
      <c r="A446" s="51" t="s">
        <v>60</v>
      </c>
      <c r="B446" s="51"/>
      <c r="C446" s="50" t="s">
        <v>211</v>
      </c>
      <c r="D446" s="50" t="str">
        <f t="shared" ca="1" si="139"/>
        <v>\\(\\quad 3^3　－　25　=　 \\)</v>
      </c>
      <c r="E446" s="50" t="str">
        <f t="shared" ca="1" si="140"/>
        <v>\\(\\quad 56 \\)</v>
      </c>
      <c r="F446" s="50" t="s">
        <v>62</v>
      </c>
      <c r="G446" s="50"/>
      <c r="H446" s="50"/>
      <c r="I446" s="89" t="str">
        <f t="shared" ca="1" si="141"/>
        <v>INSERT INTO math(tangen,question,answer,editor,date,count) VALUES('m2800','\\(\\quad 3^3　－　25　=　 \\)','\\(\\quad 56 \\)','harazono',NOW(),0);</v>
      </c>
      <c r="J446" s="78" t="s">
        <v>229</v>
      </c>
      <c r="L446" s="1" t="s">
        <v>183</v>
      </c>
      <c r="M446" t="s">
        <v>236</v>
      </c>
      <c r="N446" s="1">
        <f t="shared" ca="1" si="145"/>
        <v>25</v>
      </c>
      <c r="S446" t="s">
        <v>233</v>
      </c>
      <c r="T446" t="s">
        <v>230</v>
      </c>
      <c r="U446" t="s">
        <v>229</v>
      </c>
      <c r="V446">
        <f ca="1">Z446-N446</f>
        <v>56</v>
      </c>
      <c r="W446" t="s">
        <v>230</v>
      </c>
      <c r="X446" t="str">
        <f t="shared" ca="1" si="130"/>
        <v>\\(\\quad 3^3　－　25　=　 \\)</v>
      </c>
      <c r="Y446" t="str">
        <f t="shared" ca="1" si="131"/>
        <v>\\(\\quad 56 \\)</v>
      </c>
      <c r="Z446">
        <f t="shared" si="153"/>
        <v>81</v>
      </c>
      <c r="AA446">
        <v>3</v>
      </c>
    </row>
    <row r="447" spans="1:27" x14ac:dyDescent="0.55000000000000004">
      <c r="A447" s="51" t="s">
        <v>60</v>
      </c>
      <c r="B447" s="51"/>
      <c r="C447" s="50" t="s">
        <v>211</v>
      </c>
      <c r="D447" s="50" t="str">
        <f t="shared" ca="1" si="139"/>
        <v>\\(\\quad 3^3　－　2　=　 \\)</v>
      </c>
      <c r="E447" s="50" t="str">
        <f t="shared" ca="1" si="140"/>
        <v>\\(\\quad 79 \\)</v>
      </c>
      <c r="F447" s="50" t="s">
        <v>62</v>
      </c>
      <c r="G447" s="50"/>
      <c r="H447" s="50"/>
      <c r="I447" s="89" t="str">
        <f t="shared" ca="1" si="141"/>
        <v>INSERT INTO math(tangen,question,answer,editor,date,count) VALUES('m2800','\\(\\quad 3^3　－　2　=　 \\)','\\(\\quad 79 \\)','harazono',NOW(),0);</v>
      </c>
      <c r="J447" s="78" t="s">
        <v>229</v>
      </c>
      <c r="L447" s="1" t="s">
        <v>183</v>
      </c>
      <c r="M447" t="s">
        <v>236</v>
      </c>
      <c r="N447" s="1">
        <f t="shared" ca="1" si="145"/>
        <v>2</v>
      </c>
      <c r="S447" t="s">
        <v>233</v>
      </c>
      <c r="T447" t="s">
        <v>230</v>
      </c>
      <c r="U447" t="s">
        <v>229</v>
      </c>
      <c r="V447">
        <f t="shared" ref="V447:V456" ca="1" si="154">Z447-N447</f>
        <v>79</v>
      </c>
      <c r="W447" t="s">
        <v>230</v>
      </c>
      <c r="X447" t="str">
        <f t="shared" ca="1" si="130"/>
        <v>\\(\\quad 3^3　－　2　=　 \\)</v>
      </c>
      <c r="Y447" t="str">
        <f t="shared" ca="1" si="131"/>
        <v>\\(\\quad 79 \\)</v>
      </c>
      <c r="Z447">
        <f t="shared" si="153"/>
        <v>81</v>
      </c>
      <c r="AA447">
        <v>3</v>
      </c>
    </row>
    <row r="448" spans="1:27" x14ac:dyDescent="0.55000000000000004">
      <c r="A448" s="51" t="s">
        <v>60</v>
      </c>
      <c r="B448" s="51"/>
      <c r="C448" s="50" t="s">
        <v>211</v>
      </c>
      <c r="D448" s="50" t="str">
        <f t="shared" ca="1" si="139"/>
        <v>\\(\\quad 3^3　－　23　=　 \\)</v>
      </c>
      <c r="E448" s="50" t="str">
        <f t="shared" ca="1" si="140"/>
        <v>\\(\\quad 58 \\)</v>
      </c>
      <c r="F448" s="50" t="s">
        <v>62</v>
      </c>
      <c r="G448" s="50"/>
      <c r="H448" s="50"/>
      <c r="I448" s="89" t="str">
        <f t="shared" ca="1" si="141"/>
        <v>INSERT INTO math(tangen,question,answer,editor,date,count) VALUES('m2800','\\(\\quad 3^3　－　23　=　 \\)','\\(\\quad 58 \\)','harazono',NOW(),0);</v>
      </c>
      <c r="J448" s="78" t="s">
        <v>229</v>
      </c>
      <c r="L448" s="1" t="s">
        <v>183</v>
      </c>
      <c r="M448" t="s">
        <v>236</v>
      </c>
      <c r="N448" s="1">
        <f t="shared" ca="1" si="145"/>
        <v>23</v>
      </c>
      <c r="S448" t="s">
        <v>233</v>
      </c>
      <c r="T448" t="s">
        <v>230</v>
      </c>
      <c r="U448" t="s">
        <v>229</v>
      </c>
      <c r="V448">
        <f t="shared" ca="1" si="154"/>
        <v>58</v>
      </c>
      <c r="W448" t="s">
        <v>230</v>
      </c>
      <c r="X448" t="str">
        <f t="shared" ca="1" si="130"/>
        <v>\\(\\quad 3^3　－　23　=　 \\)</v>
      </c>
      <c r="Y448" t="str">
        <f t="shared" ca="1" si="131"/>
        <v>\\(\\quad 58 \\)</v>
      </c>
      <c r="Z448">
        <f t="shared" si="153"/>
        <v>81</v>
      </c>
      <c r="AA448">
        <v>3</v>
      </c>
    </row>
    <row r="449" spans="1:27" x14ac:dyDescent="0.55000000000000004">
      <c r="A449" s="51" t="s">
        <v>60</v>
      </c>
      <c r="B449" s="51"/>
      <c r="C449" s="50" t="s">
        <v>211</v>
      </c>
      <c r="D449" s="50" t="str">
        <f t="shared" ca="1" si="139"/>
        <v>\\(\\quad 5^2　－　6　=　 \\)</v>
      </c>
      <c r="E449" s="50" t="str">
        <f t="shared" ca="1" si="140"/>
        <v>\\(\\quad 19 \\)</v>
      </c>
      <c r="F449" s="50" t="s">
        <v>62</v>
      </c>
      <c r="G449" s="50"/>
      <c r="H449" s="50"/>
      <c r="I449" s="89" t="str">
        <f t="shared" ca="1" si="141"/>
        <v>INSERT INTO math(tangen,question,answer,editor,date,count) VALUES('m2800','\\(\\quad 5^2　－　6　=　 \\)','\\(\\quad 19 \\)','harazono',NOW(),0);</v>
      </c>
      <c r="J449" s="78" t="s">
        <v>229</v>
      </c>
      <c r="L449" s="1" t="s">
        <v>187</v>
      </c>
      <c r="M449" t="s">
        <v>236</v>
      </c>
      <c r="N449" s="1">
        <f ca="1">RANDBETWEEN(1,Z449)</f>
        <v>6</v>
      </c>
      <c r="S449" t="s">
        <v>233</v>
      </c>
      <c r="T449" t="s">
        <v>230</v>
      </c>
      <c r="U449" t="s">
        <v>229</v>
      </c>
      <c r="V449">
        <f t="shared" ca="1" si="154"/>
        <v>19</v>
      </c>
      <c r="W449" t="s">
        <v>230</v>
      </c>
      <c r="X449" t="str">
        <f t="shared" ca="1" si="130"/>
        <v>\\(\\quad 5^2　－　6　=　 \\)</v>
      </c>
      <c r="Y449" t="str">
        <f t="shared" ca="1" si="131"/>
        <v>\\(\\quad 19 \\)</v>
      </c>
      <c r="Z449">
        <f>AA449*AA449</f>
        <v>25</v>
      </c>
      <c r="AA449">
        <v>5</v>
      </c>
    </row>
    <row r="450" spans="1:27" x14ac:dyDescent="0.55000000000000004">
      <c r="A450" s="51" t="s">
        <v>60</v>
      </c>
      <c r="B450" s="51"/>
      <c r="C450" s="50" t="s">
        <v>211</v>
      </c>
      <c r="D450" s="50" t="str">
        <f t="shared" ca="1" si="139"/>
        <v>\\(\\quad 5^2　－　12　=　 \\)</v>
      </c>
      <c r="E450" s="50" t="str">
        <f t="shared" ca="1" si="140"/>
        <v>\\(\\quad 13 \\)</v>
      </c>
      <c r="F450" s="50" t="s">
        <v>62</v>
      </c>
      <c r="G450" s="50"/>
      <c r="H450" s="50"/>
      <c r="I450" s="89" t="str">
        <f t="shared" ca="1" si="141"/>
        <v>INSERT INTO math(tangen,question,answer,editor,date,count) VALUES('m2800','\\(\\quad 5^2　－　12　=　 \\)','\\(\\quad 13 \\)','harazono',NOW(),0);</v>
      </c>
      <c r="J450" s="78" t="s">
        <v>229</v>
      </c>
      <c r="L450" s="1" t="s">
        <v>187</v>
      </c>
      <c r="M450" t="s">
        <v>236</v>
      </c>
      <c r="N450" s="1">
        <f t="shared" ca="1" si="145"/>
        <v>12</v>
      </c>
      <c r="S450" t="s">
        <v>233</v>
      </c>
      <c r="T450" t="s">
        <v>230</v>
      </c>
      <c r="U450" t="s">
        <v>229</v>
      </c>
      <c r="V450">
        <f t="shared" ca="1" si="154"/>
        <v>13</v>
      </c>
      <c r="W450" t="s">
        <v>230</v>
      </c>
      <c r="X450" t="str">
        <f t="shared" ca="1" si="130"/>
        <v>\\(\\quad 5^2　－　12　=　 \\)</v>
      </c>
      <c r="Y450" t="str">
        <f t="shared" ca="1" si="131"/>
        <v>\\(\\quad 13 \\)</v>
      </c>
      <c r="Z450">
        <f t="shared" ref="Z450:Z453" si="155">AA450*AA450</f>
        <v>25</v>
      </c>
      <c r="AA450">
        <v>5</v>
      </c>
    </row>
    <row r="451" spans="1:27" x14ac:dyDescent="0.55000000000000004">
      <c r="A451" s="51" t="s">
        <v>60</v>
      </c>
      <c r="B451" s="51"/>
      <c r="C451" s="50" t="s">
        <v>211</v>
      </c>
      <c r="D451" s="50" t="str">
        <f t="shared" ca="1" si="139"/>
        <v>\\(\\quad 5^2　－　3　=　 \\)</v>
      </c>
      <c r="E451" s="50" t="str">
        <f t="shared" ca="1" si="140"/>
        <v>\\(\\quad 22 \\)</v>
      </c>
      <c r="F451" s="50" t="s">
        <v>62</v>
      </c>
      <c r="G451" s="50"/>
      <c r="H451" s="50"/>
      <c r="I451" s="89" t="str">
        <f t="shared" ca="1" si="141"/>
        <v>INSERT INTO math(tangen,question,answer,editor,date,count) VALUES('m2800','\\(\\quad 5^2　－　3　=　 \\)','\\(\\quad 22 \\)','harazono',NOW(),0);</v>
      </c>
      <c r="J451" s="78" t="s">
        <v>229</v>
      </c>
      <c r="L451" s="1" t="s">
        <v>187</v>
      </c>
      <c r="M451" t="s">
        <v>236</v>
      </c>
      <c r="N451" s="1">
        <f t="shared" ca="1" si="145"/>
        <v>3</v>
      </c>
      <c r="S451" t="s">
        <v>233</v>
      </c>
      <c r="T451" t="s">
        <v>230</v>
      </c>
      <c r="U451" t="s">
        <v>229</v>
      </c>
      <c r="V451">
        <f t="shared" ca="1" si="154"/>
        <v>22</v>
      </c>
      <c r="W451" t="s">
        <v>230</v>
      </c>
      <c r="X451" t="str">
        <f t="shared" ref="X451:X514" ca="1" si="156">J451&amp;K451&amp;L451&amp;M451&amp;N451&amp;O451&amp;P451&amp;Q451&amp;R451&amp;S451&amp;T451</f>
        <v>\\(\\quad 5^2　－　3　=　 \\)</v>
      </c>
      <c r="Y451" t="str">
        <f t="shared" ref="Y451:Y514" ca="1" si="157">U451&amp;V451&amp;W451</f>
        <v>\\(\\quad 22 \\)</v>
      </c>
      <c r="Z451">
        <f t="shared" si="155"/>
        <v>25</v>
      </c>
      <c r="AA451">
        <v>5</v>
      </c>
    </row>
    <row r="452" spans="1:27" x14ac:dyDescent="0.55000000000000004">
      <c r="A452" s="51" t="s">
        <v>60</v>
      </c>
      <c r="B452" s="51"/>
      <c r="C452" s="50" t="s">
        <v>211</v>
      </c>
      <c r="D452" s="50" t="str">
        <f t="shared" ca="1" si="139"/>
        <v>\\(\\quad 5^2　－　19　=　 \\)</v>
      </c>
      <c r="E452" s="50" t="str">
        <f t="shared" ca="1" si="140"/>
        <v>\\(\\quad 6 \\)</v>
      </c>
      <c r="F452" s="50" t="s">
        <v>62</v>
      </c>
      <c r="G452" s="50"/>
      <c r="H452" s="50"/>
      <c r="I452" s="89" t="str">
        <f t="shared" ca="1" si="141"/>
        <v>INSERT INTO math(tangen,question,answer,editor,date,count) VALUES('m2800','\\(\\quad 5^2　－　19　=　 \\)','\\(\\quad 6 \\)','harazono',NOW(),0);</v>
      </c>
      <c r="J452" s="78" t="s">
        <v>229</v>
      </c>
      <c r="L452" s="1" t="s">
        <v>187</v>
      </c>
      <c r="M452" t="s">
        <v>236</v>
      </c>
      <c r="N452" s="1">
        <f t="shared" ca="1" si="145"/>
        <v>19</v>
      </c>
      <c r="S452" t="s">
        <v>233</v>
      </c>
      <c r="T452" t="s">
        <v>230</v>
      </c>
      <c r="U452" t="s">
        <v>229</v>
      </c>
      <c r="V452">
        <f t="shared" ca="1" si="154"/>
        <v>6</v>
      </c>
      <c r="W452" t="s">
        <v>230</v>
      </c>
      <c r="X452" t="str">
        <f t="shared" ca="1" si="156"/>
        <v>\\(\\quad 5^2　－　19　=　 \\)</v>
      </c>
      <c r="Y452" t="str">
        <f t="shared" ca="1" si="157"/>
        <v>\\(\\quad 6 \\)</v>
      </c>
      <c r="Z452">
        <f t="shared" si="155"/>
        <v>25</v>
      </c>
      <c r="AA452">
        <v>5</v>
      </c>
    </row>
    <row r="453" spans="1:27" x14ac:dyDescent="0.55000000000000004">
      <c r="A453" s="51" t="s">
        <v>60</v>
      </c>
      <c r="B453" s="51"/>
      <c r="C453" s="50" t="s">
        <v>211</v>
      </c>
      <c r="D453" s="50" t="str">
        <f t="shared" ca="1" si="139"/>
        <v>\\(\\quad 5^2　－　2　=　 \\)</v>
      </c>
      <c r="E453" s="50" t="str">
        <f t="shared" ca="1" si="140"/>
        <v>\\(\\quad 23 \\)</v>
      </c>
      <c r="F453" s="50" t="s">
        <v>62</v>
      </c>
      <c r="G453" s="50"/>
      <c r="H453" s="50"/>
      <c r="I453" s="89" t="str">
        <f t="shared" ca="1" si="141"/>
        <v>INSERT INTO math(tangen,question,answer,editor,date,count) VALUES('m2800','\\(\\quad 5^2　－　2　=　 \\)','\\(\\quad 23 \\)','harazono',NOW(),0);</v>
      </c>
      <c r="J453" s="78" t="s">
        <v>229</v>
      </c>
      <c r="L453" s="1" t="s">
        <v>187</v>
      </c>
      <c r="M453" t="s">
        <v>236</v>
      </c>
      <c r="N453" s="1">
        <f t="shared" ca="1" si="145"/>
        <v>2</v>
      </c>
      <c r="S453" t="s">
        <v>233</v>
      </c>
      <c r="T453" t="s">
        <v>230</v>
      </c>
      <c r="U453" t="s">
        <v>229</v>
      </c>
      <c r="V453">
        <f t="shared" ca="1" si="154"/>
        <v>23</v>
      </c>
      <c r="W453" t="s">
        <v>230</v>
      </c>
      <c r="X453" t="str">
        <f t="shared" ca="1" si="156"/>
        <v>\\(\\quad 5^2　－　2　=　 \\)</v>
      </c>
      <c r="Y453" t="str">
        <f t="shared" ca="1" si="157"/>
        <v>\\(\\quad 23 \\)</v>
      </c>
      <c r="Z453">
        <f t="shared" si="155"/>
        <v>25</v>
      </c>
      <c r="AA453">
        <v>5</v>
      </c>
    </row>
    <row r="454" spans="1:27" x14ac:dyDescent="0.55000000000000004">
      <c r="A454" s="51" t="s">
        <v>60</v>
      </c>
      <c r="B454" s="51"/>
      <c r="C454" s="50" t="s">
        <v>211</v>
      </c>
      <c r="D454" s="50" t="str">
        <f t="shared" ca="1" si="139"/>
        <v>\\(\\quad 5^3　－　10　=　 \\)</v>
      </c>
      <c r="E454" s="50" t="str">
        <f t="shared" ca="1" si="140"/>
        <v>\\(\\quad 115 \\)</v>
      </c>
      <c r="F454" s="50" t="s">
        <v>62</v>
      </c>
      <c r="G454" s="50"/>
      <c r="H454" s="50"/>
      <c r="I454" s="89" t="str">
        <f t="shared" ca="1" si="141"/>
        <v>INSERT INTO math(tangen,question,answer,editor,date,count) VALUES('m2800','\\(\\quad 5^3　－　10　=　 \\)','\\(\\quad 115 \\)','harazono',NOW(),0);</v>
      </c>
      <c r="J454" s="78" t="s">
        <v>229</v>
      </c>
      <c r="L454" s="1" t="s">
        <v>209</v>
      </c>
      <c r="M454" t="s">
        <v>236</v>
      </c>
      <c r="N454" s="1">
        <f t="shared" ca="1" si="145"/>
        <v>10</v>
      </c>
      <c r="S454" t="s">
        <v>233</v>
      </c>
      <c r="T454" t="s">
        <v>230</v>
      </c>
      <c r="U454" t="s">
        <v>229</v>
      </c>
      <c r="V454">
        <f t="shared" ca="1" si="154"/>
        <v>115</v>
      </c>
      <c r="W454" t="s">
        <v>230</v>
      </c>
      <c r="X454" t="str">
        <f t="shared" ca="1" si="156"/>
        <v>\\(\\quad 5^3　－　10　=　 \\)</v>
      </c>
      <c r="Y454" t="str">
        <f t="shared" ca="1" si="157"/>
        <v>\\(\\quad 115 \\)</v>
      </c>
      <c r="Z454">
        <f>AA454*AA454*AA454</f>
        <v>125</v>
      </c>
      <c r="AA454">
        <v>5</v>
      </c>
    </row>
    <row r="455" spans="1:27" x14ac:dyDescent="0.55000000000000004">
      <c r="A455" s="51" t="s">
        <v>60</v>
      </c>
      <c r="B455" s="51"/>
      <c r="C455" s="50" t="s">
        <v>211</v>
      </c>
      <c r="D455" s="50" t="str">
        <f t="shared" ca="1" si="139"/>
        <v>\\(\\quad 5^3　－　36　=　 \\)</v>
      </c>
      <c r="E455" s="50" t="str">
        <f t="shared" ca="1" si="140"/>
        <v>\\(\\quad 89 \\)</v>
      </c>
      <c r="F455" s="50" t="s">
        <v>62</v>
      </c>
      <c r="G455" s="50"/>
      <c r="H455" s="50"/>
      <c r="I455" s="89" t="str">
        <f t="shared" ca="1" si="141"/>
        <v>INSERT INTO math(tangen,question,answer,editor,date,count) VALUES('m2800','\\(\\quad 5^3　－　36　=　 \\)','\\(\\quad 89 \\)','harazono',NOW(),0);</v>
      </c>
      <c r="J455" s="78" t="s">
        <v>229</v>
      </c>
      <c r="L455" s="1" t="s">
        <v>209</v>
      </c>
      <c r="M455" t="s">
        <v>236</v>
      </c>
      <c r="N455" s="1">
        <f t="shared" ca="1" si="145"/>
        <v>36</v>
      </c>
      <c r="S455" t="s">
        <v>233</v>
      </c>
      <c r="T455" t="s">
        <v>230</v>
      </c>
      <c r="U455" t="s">
        <v>229</v>
      </c>
      <c r="V455">
        <f t="shared" ca="1" si="154"/>
        <v>89</v>
      </c>
      <c r="W455" t="s">
        <v>230</v>
      </c>
      <c r="X455" t="str">
        <f t="shared" ca="1" si="156"/>
        <v>\\(\\quad 5^3　－　36　=　 \\)</v>
      </c>
      <c r="Y455" t="str">
        <f t="shared" ca="1" si="157"/>
        <v>\\(\\quad 89 \\)</v>
      </c>
      <c r="Z455">
        <f t="shared" ref="Z455:Z458" si="158">AA455*AA455*AA455</f>
        <v>125</v>
      </c>
      <c r="AA455">
        <v>5</v>
      </c>
    </row>
    <row r="456" spans="1:27" x14ac:dyDescent="0.55000000000000004">
      <c r="A456" s="51" t="s">
        <v>60</v>
      </c>
      <c r="B456" s="51"/>
      <c r="C456" s="50" t="s">
        <v>211</v>
      </c>
      <c r="D456" s="50" t="str">
        <f t="shared" ca="1" si="139"/>
        <v>\\(\\quad 5^3　－　12　=　 \\)</v>
      </c>
      <c r="E456" s="50" t="str">
        <f t="shared" ca="1" si="140"/>
        <v>\\(\\quad 113 \\)</v>
      </c>
      <c r="F456" s="50" t="s">
        <v>62</v>
      </c>
      <c r="G456" s="50"/>
      <c r="H456" s="50"/>
      <c r="I456" s="89" t="str">
        <f t="shared" ca="1" si="141"/>
        <v>INSERT INTO math(tangen,question,answer,editor,date,count) VALUES('m2800','\\(\\quad 5^3　－　12　=　 \\)','\\(\\quad 113 \\)','harazono',NOW(),0);</v>
      </c>
      <c r="J456" s="78" t="s">
        <v>229</v>
      </c>
      <c r="L456" s="1" t="s">
        <v>209</v>
      </c>
      <c r="M456" t="s">
        <v>236</v>
      </c>
      <c r="N456" s="1">
        <f t="shared" ca="1" si="145"/>
        <v>12</v>
      </c>
      <c r="S456" t="s">
        <v>233</v>
      </c>
      <c r="T456" t="s">
        <v>230</v>
      </c>
      <c r="U456" t="s">
        <v>229</v>
      </c>
      <c r="V456">
        <f t="shared" ca="1" si="154"/>
        <v>113</v>
      </c>
      <c r="W456" t="s">
        <v>230</v>
      </c>
      <c r="X456" t="str">
        <f t="shared" ca="1" si="156"/>
        <v>\\(\\quad 5^3　－　12　=　 \\)</v>
      </c>
      <c r="Y456" t="str">
        <f t="shared" ca="1" si="157"/>
        <v>\\(\\quad 113 \\)</v>
      </c>
      <c r="Z456">
        <f t="shared" si="158"/>
        <v>125</v>
      </c>
      <c r="AA456">
        <v>5</v>
      </c>
    </row>
    <row r="457" spans="1:27" x14ac:dyDescent="0.55000000000000004">
      <c r="A457" s="51" t="s">
        <v>60</v>
      </c>
      <c r="B457" s="51"/>
      <c r="C457" s="50" t="s">
        <v>211</v>
      </c>
      <c r="D457" s="50" t="str">
        <f t="shared" ca="1" si="139"/>
        <v>\\(\\quad 5^3　－　27　=　 \\)</v>
      </c>
      <c r="E457" s="50" t="str">
        <f t="shared" ca="1" si="140"/>
        <v>\\(\\quad 98 \\)</v>
      </c>
      <c r="F457" s="50" t="s">
        <v>62</v>
      </c>
      <c r="G457" s="50"/>
      <c r="H457" s="50"/>
      <c r="I457" s="89" t="str">
        <f t="shared" ca="1" si="141"/>
        <v>INSERT INTO math(tangen,question,answer,editor,date,count) VALUES('m2800','\\(\\quad 5^3　－　27　=　 \\)','\\(\\quad 98 \\)','harazono',NOW(),0);</v>
      </c>
      <c r="J457" s="78" t="s">
        <v>229</v>
      </c>
      <c r="L457" s="1" t="s">
        <v>209</v>
      </c>
      <c r="M457" t="s">
        <v>236</v>
      </c>
      <c r="N457" s="1">
        <f t="shared" ca="1" si="145"/>
        <v>27</v>
      </c>
      <c r="S457" t="s">
        <v>233</v>
      </c>
      <c r="T457" t="s">
        <v>230</v>
      </c>
      <c r="U457" t="s">
        <v>229</v>
      </c>
      <c r="V457">
        <f ca="1">Z457-N457</f>
        <v>98</v>
      </c>
      <c r="W457" t="s">
        <v>230</v>
      </c>
      <c r="X457" t="str">
        <f t="shared" ca="1" si="156"/>
        <v>\\(\\quad 5^3　－　27　=　 \\)</v>
      </c>
      <c r="Y457" t="str">
        <f t="shared" ca="1" si="157"/>
        <v>\\(\\quad 98 \\)</v>
      </c>
      <c r="Z457">
        <f t="shared" si="158"/>
        <v>125</v>
      </c>
      <c r="AA457">
        <v>5</v>
      </c>
    </row>
    <row r="458" spans="1:27" x14ac:dyDescent="0.55000000000000004">
      <c r="A458" s="51" t="s">
        <v>60</v>
      </c>
      <c r="B458" s="51"/>
      <c r="C458" s="50" t="s">
        <v>211</v>
      </c>
      <c r="D458" s="50" t="str">
        <f t="shared" ca="1" si="139"/>
        <v>\\(\\quad 5^3　－　62　=　 \\)</v>
      </c>
      <c r="E458" s="50" t="str">
        <f t="shared" ca="1" si="140"/>
        <v>\\(\\quad 63 \\)</v>
      </c>
      <c r="F458" s="50" t="s">
        <v>62</v>
      </c>
      <c r="G458" s="50"/>
      <c r="H458" s="50"/>
      <c r="I458" s="89" t="str">
        <f t="shared" ca="1" si="141"/>
        <v>INSERT INTO math(tangen,question,answer,editor,date,count) VALUES('m2800','\\(\\quad 5^3　－　62　=　 \\)','\\(\\quad 63 \\)','harazono',NOW(),0);</v>
      </c>
      <c r="J458" s="78" t="s">
        <v>229</v>
      </c>
      <c r="L458" s="1" t="s">
        <v>209</v>
      </c>
      <c r="M458" t="s">
        <v>236</v>
      </c>
      <c r="N458" s="1">
        <f t="shared" ca="1" si="145"/>
        <v>62</v>
      </c>
      <c r="S458" t="s">
        <v>233</v>
      </c>
      <c r="T458" t="s">
        <v>230</v>
      </c>
      <c r="U458" t="s">
        <v>229</v>
      </c>
      <c r="V458">
        <f t="shared" ref="V458" ca="1" si="159">Z458-N458</f>
        <v>63</v>
      </c>
      <c r="W458" t="s">
        <v>230</v>
      </c>
      <c r="X458" t="str">
        <f t="shared" ca="1" si="156"/>
        <v>\\(\\quad 5^3　－　62　=　 \\)</v>
      </c>
      <c r="Y458" t="str">
        <f t="shared" ca="1" si="157"/>
        <v>\\(\\quad 63 \\)</v>
      </c>
      <c r="Z458">
        <f t="shared" si="158"/>
        <v>125</v>
      </c>
      <c r="AA458">
        <v>5</v>
      </c>
    </row>
    <row r="459" spans="1:27" x14ac:dyDescent="0.55000000000000004">
      <c r="A459" s="51" t="s">
        <v>60</v>
      </c>
      <c r="B459" s="51"/>
      <c r="C459" s="50" t="s">
        <v>211</v>
      </c>
      <c r="D459" s="50" t="str">
        <f t="shared" ca="1" si="139"/>
        <v>\\(\\quad 2^2　×　6　=　 \\)</v>
      </c>
      <c r="E459" s="50" t="str">
        <f t="shared" ca="1" si="140"/>
        <v>\\(\\quad 24 \\)</v>
      </c>
      <c r="F459" s="50" t="s">
        <v>62</v>
      </c>
      <c r="G459" s="50"/>
      <c r="H459" s="50"/>
      <c r="I459" s="89" t="str">
        <f t="shared" ca="1" si="141"/>
        <v>INSERT INTO math(tangen,question,answer,editor,date,count) VALUES('m2800','\\(\\quad 2^2　×　6　=　 \\)','\\(\\quad 24 \\)','harazono',NOW(),0);</v>
      </c>
      <c r="J459" s="78" t="s">
        <v>229</v>
      </c>
      <c r="L459" s="1" t="s">
        <v>173</v>
      </c>
      <c r="M459" t="s">
        <v>238</v>
      </c>
      <c r="N459" s="1">
        <f t="shared" ref="N459:P521" ca="1" si="160">RANDBETWEEN(1,10)</f>
        <v>6</v>
      </c>
      <c r="S459" t="s">
        <v>233</v>
      </c>
      <c r="T459" t="s">
        <v>230</v>
      </c>
      <c r="U459" t="s">
        <v>229</v>
      </c>
      <c r="V459">
        <f ca="1">Z459*N459</f>
        <v>24</v>
      </c>
      <c r="W459" t="s">
        <v>230</v>
      </c>
      <c r="X459" t="str">
        <f t="shared" ca="1" si="156"/>
        <v>\\(\\quad 2^2　×　6　=　 \\)</v>
      </c>
      <c r="Y459" t="str">
        <f t="shared" ca="1" si="157"/>
        <v>\\(\\quad 24 \\)</v>
      </c>
      <c r="Z459">
        <f>AA459*AA459</f>
        <v>4</v>
      </c>
      <c r="AA459">
        <v>2</v>
      </c>
    </row>
    <row r="460" spans="1:27" x14ac:dyDescent="0.55000000000000004">
      <c r="A460" s="51" t="s">
        <v>60</v>
      </c>
      <c r="B460" s="51"/>
      <c r="C460" s="50" t="s">
        <v>211</v>
      </c>
      <c r="D460" s="50" t="str">
        <f t="shared" ca="1" si="139"/>
        <v>\\(\\quad 2^2　×　2　=　 \\)</v>
      </c>
      <c r="E460" s="50" t="str">
        <f t="shared" ca="1" si="140"/>
        <v>\\(\\quad 8 \\)</v>
      </c>
      <c r="F460" s="50" t="s">
        <v>62</v>
      </c>
      <c r="G460" s="50"/>
      <c r="H460" s="50"/>
      <c r="I460" s="89" t="str">
        <f t="shared" ca="1" si="141"/>
        <v>INSERT INTO math(tangen,question,answer,editor,date,count) VALUES('m2800','\\(\\quad 2^2　×　2　=　 \\)','\\(\\quad 8 \\)','harazono',NOW(),0);</v>
      </c>
      <c r="J460" s="78" t="s">
        <v>229</v>
      </c>
      <c r="L460" s="1" t="s">
        <v>173</v>
      </c>
      <c r="M460" t="s">
        <v>238</v>
      </c>
      <c r="N460" s="1">
        <f t="shared" ca="1" si="160"/>
        <v>2</v>
      </c>
      <c r="S460" t="s">
        <v>233</v>
      </c>
      <c r="T460" t="s">
        <v>230</v>
      </c>
      <c r="U460" t="s">
        <v>229</v>
      </c>
      <c r="V460">
        <f t="shared" ref="V460:V498" ca="1" si="161">Z460*N460</f>
        <v>8</v>
      </c>
      <c r="W460" t="s">
        <v>230</v>
      </c>
      <c r="X460" t="str">
        <f t="shared" ca="1" si="156"/>
        <v>\\(\\quad 2^2　×　2　=　 \\)</v>
      </c>
      <c r="Y460" t="str">
        <f t="shared" ca="1" si="157"/>
        <v>\\(\\quad 8 \\)</v>
      </c>
      <c r="Z460">
        <f t="shared" ref="Z460:Z463" si="162">AA460*AA460</f>
        <v>4</v>
      </c>
      <c r="AA460">
        <v>2</v>
      </c>
    </row>
    <row r="461" spans="1:27" x14ac:dyDescent="0.55000000000000004">
      <c r="A461" s="51" t="s">
        <v>60</v>
      </c>
      <c r="B461" s="51"/>
      <c r="C461" s="50" t="s">
        <v>211</v>
      </c>
      <c r="D461" s="50" t="str">
        <f t="shared" ca="1" si="139"/>
        <v>\\(\\quad 2^2　×　3　=　 \\)</v>
      </c>
      <c r="E461" s="50" t="str">
        <f t="shared" ca="1" si="140"/>
        <v>\\(\\quad 12 \\)</v>
      </c>
      <c r="F461" s="50" t="s">
        <v>62</v>
      </c>
      <c r="G461" s="50"/>
      <c r="H461" s="50"/>
      <c r="I461" s="89" t="str">
        <f t="shared" ca="1" si="141"/>
        <v>INSERT INTO math(tangen,question,answer,editor,date,count) VALUES('m2800','\\(\\quad 2^2　×　3　=　 \\)','\\(\\quad 12 \\)','harazono',NOW(),0);</v>
      </c>
      <c r="J461" s="78" t="s">
        <v>229</v>
      </c>
      <c r="L461" s="1" t="s">
        <v>173</v>
      </c>
      <c r="M461" t="s">
        <v>238</v>
      </c>
      <c r="N461" s="1">
        <f t="shared" ca="1" si="160"/>
        <v>3</v>
      </c>
      <c r="S461" t="s">
        <v>233</v>
      </c>
      <c r="T461" t="s">
        <v>230</v>
      </c>
      <c r="U461" t="s">
        <v>229</v>
      </c>
      <c r="V461">
        <f t="shared" ca="1" si="161"/>
        <v>12</v>
      </c>
      <c r="W461" t="s">
        <v>230</v>
      </c>
      <c r="X461" t="str">
        <f t="shared" ca="1" si="156"/>
        <v>\\(\\quad 2^2　×　3　=　 \\)</v>
      </c>
      <c r="Y461" t="str">
        <f t="shared" ca="1" si="157"/>
        <v>\\(\\quad 12 \\)</v>
      </c>
      <c r="Z461">
        <f t="shared" si="162"/>
        <v>4</v>
      </c>
      <c r="AA461">
        <v>2</v>
      </c>
    </row>
    <row r="462" spans="1:27" x14ac:dyDescent="0.55000000000000004">
      <c r="A462" s="51" t="s">
        <v>60</v>
      </c>
      <c r="B462" s="51"/>
      <c r="C462" s="50" t="s">
        <v>211</v>
      </c>
      <c r="D462" s="50" t="str">
        <f t="shared" ca="1" si="139"/>
        <v>\\(\\quad 2^2　×　3　=　 \\)</v>
      </c>
      <c r="E462" s="50" t="str">
        <f t="shared" ca="1" si="140"/>
        <v>\\(\\quad 12 \\)</v>
      </c>
      <c r="F462" s="50" t="s">
        <v>62</v>
      </c>
      <c r="G462" s="50"/>
      <c r="H462" s="50"/>
      <c r="I462" s="89" t="str">
        <f t="shared" ca="1" si="141"/>
        <v>INSERT INTO math(tangen,question,answer,editor,date,count) VALUES('m2800','\\(\\quad 2^2　×　3　=　 \\)','\\(\\quad 12 \\)','harazono',NOW(),0);</v>
      </c>
      <c r="J462" s="78" t="s">
        <v>229</v>
      </c>
      <c r="L462" s="1" t="s">
        <v>173</v>
      </c>
      <c r="M462" t="s">
        <v>238</v>
      </c>
      <c r="N462" s="1">
        <f t="shared" ca="1" si="160"/>
        <v>3</v>
      </c>
      <c r="S462" t="s">
        <v>233</v>
      </c>
      <c r="T462" t="s">
        <v>230</v>
      </c>
      <c r="U462" t="s">
        <v>229</v>
      </c>
      <c r="V462">
        <f t="shared" ca="1" si="161"/>
        <v>12</v>
      </c>
      <c r="W462" t="s">
        <v>230</v>
      </c>
      <c r="X462" t="str">
        <f t="shared" ca="1" si="156"/>
        <v>\\(\\quad 2^2　×　3　=　 \\)</v>
      </c>
      <c r="Y462" t="str">
        <f t="shared" ca="1" si="157"/>
        <v>\\(\\quad 12 \\)</v>
      </c>
      <c r="Z462">
        <f t="shared" si="162"/>
        <v>4</v>
      </c>
      <c r="AA462">
        <v>2</v>
      </c>
    </row>
    <row r="463" spans="1:27" x14ac:dyDescent="0.55000000000000004">
      <c r="A463" s="51" t="s">
        <v>60</v>
      </c>
      <c r="B463" s="51"/>
      <c r="C463" s="50" t="s">
        <v>211</v>
      </c>
      <c r="D463" s="50" t="str">
        <f t="shared" ca="1" si="139"/>
        <v>\\(\\quad 2^2　×　10　=　 \\)</v>
      </c>
      <c r="E463" s="50" t="str">
        <f t="shared" ca="1" si="140"/>
        <v>\\(\\quad 40 \\)</v>
      </c>
      <c r="F463" s="50" t="s">
        <v>62</v>
      </c>
      <c r="G463" s="50"/>
      <c r="H463" s="50"/>
      <c r="I463" s="89" t="str">
        <f t="shared" ca="1" si="141"/>
        <v>INSERT INTO math(tangen,question,answer,editor,date,count) VALUES('m2800','\\(\\quad 2^2　×　10　=　 \\)','\\(\\quad 40 \\)','harazono',NOW(),0);</v>
      </c>
      <c r="J463" s="78" t="s">
        <v>229</v>
      </c>
      <c r="L463" s="1" t="s">
        <v>173</v>
      </c>
      <c r="M463" t="s">
        <v>238</v>
      </c>
      <c r="N463" s="1">
        <f t="shared" ca="1" si="160"/>
        <v>10</v>
      </c>
      <c r="S463" t="s">
        <v>233</v>
      </c>
      <c r="T463" t="s">
        <v>230</v>
      </c>
      <c r="U463" t="s">
        <v>229</v>
      </c>
      <c r="V463">
        <f t="shared" ca="1" si="161"/>
        <v>40</v>
      </c>
      <c r="W463" t="s">
        <v>230</v>
      </c>
      <c r="X463" t="str">
        <f t="shared" ca="1" si="156"/>
        <v>\\(\\quad 2^2　×　10　=　 \\)</v>
      </c>
      <c r="Y463" t="str">
        <f t="shared" ca="1" si="157"/>
        <v>\\(\\quad 40 \\)</v>
      </c>
      <c r="Z463">
        <f t="shared" si="162"/>
        <v>4</v>
      </c>
      <c r="AA463">
        <v>2</v>
      </c>
    </row>
    <row r="464" spans="1:27" x14ac:dyDescent="0.55000000000000004">
      <c r="A464" s="51" t="s">
        <v>60</v>
      </c>
      <c r="B464" s="51"/>
      <c r="C464" s="50" t="s">
        <v>211</v>
      </c>
      <c r="D464" s="50" t="str">
        <f t="shared" ca="1" si="139"/>
        <v>\\(\\quad 2^3　×　6　=　 \\)</v>
      </c>
      <c r="E464" s="50" t="str">
        <f t="shared" ca="1" si="140"/>
        <v>\\(\\quad 48 \\)</v>
      </c>
      <c r="F464" s="50" t="s">
        <v>62</v>
      </c>
      <c r="G464" s="50"/>
      <c r="H464" s="50"/>
      <c r="I464" s="89" t="str">
        <f t="shared" ca="1" si="141"/>
        <v>INSERT INTO math(tangen,question,answer,editor,date,count) VALUES('m2800','\\(\\quad 2^3　×　6　=　 \\)','\\(\\quad 48 \\)','harazono',NOW(),0);</v>
      </c>
      <c r="J464" s="78" t="s">
        <v>229</v>
      </c>
      <c r="L464" s="1" t="s">
        <v>174</v>
      </c>
      <c r="M464" t="s">
        <v>238</v>
      </c>
      <c r="N464" s="1">
        <f t="shared" ca="1" si="160"/>
        <v>6</v>
      </c>
      <c r="S464" t="s">
        <v>233</v>
      </c>
      <c r="T464" t="s">
        <v>230</v>
      </c>
      <c r="U464" t="s">
        <v>229</v>
      </c>
      <c r="V464">
        <f t="shared" ca="1" si="161"/>
        <v>48</v>
      </c>
      <c r="W464" t="s">
        <v>230</v>
      </c>
      <c r="X464" t="str">
        <f t="shared" ca="1" si="156"/>
        <v>\\(\\quad 2^3　×　6　=　 \\)</v>
      </c>
      <c r="Y464" t="str">
        <f t="shared" ca="1" si="157"/>
        <v>\\(\\quad 48 \\)</v>
      </c>
      <c r="Z464">
        <f>AA464*AA464*AA464</f>
        <v>8</v>
      </c>
      <c r="AA464">
        <v>2</v>
      </c>
    </row>
    <row r="465" spans="1:27" x14ac:dyDescent="0.55000000000000004">
      <c r="A465" s="51" t="s">
        <v>60</v>
      </c>
      <c r="B465" s="51"/>
      <c r="C465" s="50" t="s">
        <v>211</v>
      </c>
      <c r="D465" s="50" t="str">
        <f t="shared" ca="1" si="139"/>
        <v>\\(\\quad 2^3　×　8　=　 \\)</v>
      </c>
      <c r="E465" s="50" t="str">
        <f t="shared" ca="1" si="140"/>
        <v>\\(\\quad 64 \\)</v>
      </c>
      <c r="F465" s="50" t="s">
        <v>62</v>
      </c>
      <c r="G465" s="50"/>
      <c r="H465" s="50"/>
      <c r="I465" s="89" t="str">
        <f t="shared" ca="1" si="141"/>
        <v>INSERT INTO math(tangen,question,answer,editor,date,count) VALUES('m2800','\\(\\quad 2^3　×　8　=　 \\)','\\(\\quad 64 \\)','harazono',NOW(),0);</v>
      </c>
      <c r="J465" s="78" t="s">
        <v>229</v>
      </c>
      <c r="L465" s="1" t="s">
        <v>174</v>
      </c>
      <c r="M465" t="s">
        <v>238</v>
      </c>
      <c r="N465" s="1">
        <f t="shared" ca="1" si="160"/>
        <v>8</v>
      </c>
      <c r="S465" t="s">
        <v>233</v>
      </c>
      <c r="T465" t="s">
        <v>230</v>
      </c>
      <c r="U465" t="s">
        <v>229</v>
      </c>
      <c r="V465">
        <f t="shared" ca="1" si="161"/>
        <v>64</v>
      </c>
      <c r="W465" t="s">
        <v>230</v>
      </c>
      <c r="X465" t="str">
        <f t="shared" ca="1" si="156"/>
        <v>\\(\\quad 2^3　×　8　=　 \\)</v>
      </c>
      <c r="Y465" t="str">
        <f t="shared" ca="1" si="157"/>
        <v>\\(\\quad 64 \\)</v>
      </c>
      <c r="Z465">
        <f t="shared" ref="Z465:Z468" si="163">AA465*AA465*AA465</f>
        <v>8</v>
      </c>
      <c r="AA465">
        <v>2</v>
      </c>
    </row>
    <row r="466" spans="1:27" x14ac:dyDescent="0.55000000000000004">
      <c r="A466" s="51" t="s">
        <v>60</v>
      </c>
      <c r="B466" s="51"/>
      <c r="C466" s="50" t="s">
        <v>211</v>
      </c>
      <c r="D466" s="50" t="str">
        <f t="shared" ca="1" si="139"/>
        <v>\\(\\quad 2^3　×　6　=　 \\)</v>
      </c>
      <c r="E466" s="50" t="str">
        <f t="shared" ca="1" si="140"/>
        <v>\\(\\quad 48 \\)</v>
      </c>
      <c r="F466" s="50" t="s">
        <v>62</v>
      </c>
      <c r="G466" s="50"/>
      <c r="H466" s="50"/>
      <c r="I466" s="89" t="str">
        <f t="shared" ca="1" si="141"/>
        <v>INSERT INTO math(tangen,question,answer,editor,date,count) VALUES('m2800','\\(\\quad 2^3　×　6　=　 \\)','\\(\\quad 48 \\)','harazono',NOW(),0);</v>
      </c>
      <c r="J466" s="78" t="s">
        <v>229</v>
      </c>
      <c r="L466" s="1" t="s">
        <v>174</v>
      </c>
      <c r="M466" t="s">
        <v>238</v>
      </c>
      <c r="N466" s="1">
        <f t="shared" ca="1" si="160"/>
        <v>6</v>
      </c>
      <c r="S466" t="s">
        <v>233</v>
      </c>
      <c r="T466" t="s">
        <v>230</v>
      </c>
      <c r="U466" t="s">
        <v>229</v>
      </c>
      <c r="V466">
        <f t="shared" ca="1" si="161"/>
        <v>48</v>
      </c>
      <c r="W466" t="s">
        <v>230</v>
      </c>
      <c r="X466" t="str">
        <f t="shared" ca="1" si="156"/>
        <v>\\(\\quad 2^3　×　6　=　 \\)</v>
      </c>
      <c r="Y466" t="str">
        <f t="shared" ca="1" si="157"/>
        <v>\\(\\quad 48 \\)</v>
      </c>
      <c r="Z466">
        <f t="shared" si="163"/>
        <v>8</v>
      </c>
      <c r="AA466">
        <v>2</v>
      </c>
    </row>
    <row r="467" spans="1:27" x14ac:dyDescent="0.55000000000000004">
      <c r="A467" s="51" t="s">
        <v>60</v>
      </c>
      <c r="B467" s="51"/>
      <c r="C467" s="50" t="s">
        <v>211</v>
      </c>
      <c r="D467" s="50" t="str">
        <f t="shared" ca="1" si="139"/>
        <v>\\(\\quad 2^3　×　9　=　 \\)</v>
      </c>
      <c r="E467" s="50" t="str">
        <f t="shared" ca="1" si="140"/>
        <v>\\(\\quad 72 \\)</v>
      </c>
      <c r="F467" s="50" t="s">
        <v>62</v>
      </c>
      <c r="G467" s="50"/>
      <c r="H467" s="50"/>
      <c r="I467" s="89" t="str">
        <f t="shared" ca="1" si="141"/>
        <v>INSERT INTO math(tangen,question,answer,editor,date,count) VALUES('m2800','\\(\\quad 2^3　×　9　=　 \\)','\\(\\quad 72 \\)','harazono',NOW(),0);</v>
      </c>
      <c r="J467" s="78" t="s">
        <v>229</v>
      </c>
      <c r="L467" s="1" t="s">
        <v>174</v>
      </c>
      <c r="M467" t="s">
        <v>238</v>
      </c>
      <c r="N467" s="1">
        <f t="shared" ca="1" si="160"/>
        <v>9</v>
      </c>
      <c r="S467" t="s">
        <v>233</v>
      </c>
      <c r="T467" t="s">
        <v>230</v>
      </c>
      <c r="U467" t="s">
        <v>229</v>
      </c>
      <c r="V467">
        <f t="shared" ca="1" si="161"/>
        <v>72</v>
      </c>
      <c r="W467" t="s">
        <v>230</v>
      </c>
      <c r="X467" t="str">
        <f t="shared" ca="1" si="156"/>
        <v>\\(\\quad 2^3　×　9　=　 \\)</v>
      </c>
      <c r="Y467" t="str">
        <f t="shared" ca="1" si="157"/>
        <v>\\(\\quad 72 \\)</v>
      </c>
      <c r="Z467">
        <f t="shared" si="163"/>
        <v>8</v>
      </c>
      <c r="AA467">
        <v>2</v>
      </c>
    </row>
    <row r="468" spans="1:27" x14ac:dyDescent="0.55000000000000004">
      <c r="A468" s="51" t="s">
        <v>60</v>
      </c>
      <c r="B468" s="51"/>
      <c r="C468" s="50" t="s">
        <v>211</v>
      </c>
      <c r="D468" s="50" t="str">
        <f t="shared" ca="1" si="139"/>
        <v>\\(\\quad 2^3　×　6　=　 \\)</v>
      </c>
      <c r="E468" s="50" t="str">
        <f t="shared" ca="1" si="140"/>
        <v>\\(\\quad 48 \\)</v>
      </c>
      <c r="F468" s="50" t="s">
        <v>62</v>
      </c>
      <c r="G468" s="50"/>
      <c r="H468" s="50"/>
      <c r="I468" s="89" t="str">
        <f t="shared" ca="1" si="141"/>
        <v>INSERT INTO math(tangen,question,answer,editor,date,count) VALUES('m2800','\\(\\quad 2^3　×　6　=　 \\)','\\(\\quad 48 \\)','harazono',NOW(),0);</v>
      </c>
      <c r="J468" s="78" t="s">
        <v>229</v>
      </c>
      <c r="L468" s="1" t="s">
        <v>174</v>
      </c>
      <c r="M468" t="s">
        <v>238</v>
      </c>
      <c r="N468" s="1">
        <f t="shared" ca="1" si="160"/>
        <v>6</v>
      </c>
      <c r="S468" t="s">
        <v>233</v>
      </c>
      <c r="T468" t="s">
        <v>230</v>
      </c>
      <c r="U468" t="s">
        <v>229</v>
      </c>
      <c r="V468">
        <f t="shared" ca="1" si="161"/>
        <v>48</v>
      </c>
      <c r="W468" t="s">
        <v>230</v>
      </c>
      <c r="X468" t="str">
        <f t="shared" ca="1" si="156"/>
        <v>\\(\\quad 2^3　×　6　=　 \\)</v>
      </c>
      <c r="Y468" t="str">
        <f t="shared" ca="1" si="157"/>
        <v>\\(\\quad 48 \\)</v>
      </c>
      <c r="Z468">
        <f t="shared" si="163"/>
        <v>8</v>
      </c>
      <c r="AA468">
        <v>2</v>
      </c>
    </row>
    <row r="469" spans="1:27" x14ac:dyDescent="0.55000000000000004">
      <c r="A469" s="51" t="s">
        <v>60</v>
      </c>
      <c r="B469" s="51"/>
      <c r="C469" s="50" t="s">
        <v>211</v>
      </c>
      <c r="D469" s="50" t="str">
        <f t="shared" ca="1" si="139"/>
        <v>\\(\\quad 2^4　×　5　=　 \\)</v>
      </c>
      <c r="E469" s="50" t="str">
        <f t="shared" ca="1" si="140"/>
        <v>\\(\\quad 80 \\)</v>
      </c>
      <c r="F469" s="50" t="s">
        <v>62</v>
      </c>
      <c r="G469" s="50"/>
      <c r="H469" s="50"/>
      <c r="I469" s="89" t="str">
        <f t="shared" ca="1" si="141"/>
        <v>INSERT INTO math(tangen,question,answer,editor,date,count) VALUES('m2800','\\(\\quad 2^4　×　5　=　 \\)','\\(\\quad 80 \\)','harazono',NOW(),0);</v>
      </c>
      <c r="J469" s="78" t="s">
        <v>229</v>
      </c>
      <c r="L469" s="1" t="s">
        <v>175</v>
      </c>
      <c r="M469" t="s">
        <v>238</v>
      </c>
      <c r="N469" s="1">
        <f t="shared" ca="1" si="160"/>
        <v>5</v>
      </c>
      <c r="S469" t="s">
        <v>233</v>
      </c>
      <c r="T469" t="s">
        <v>230</v>
      </c>
      <c r="U469" t="s">
        <v>229</v>
      </c>
      <c r="V469">
        <f t="shared" ca="1" si="161"/>
        <v>80</v>
      </c>
      <c r="W469" t="s">
        <v>230</v>
      </c>
      <c r="X469" t="str">
        <f t="shared" ca="1" si="156"/>
        <v>\\(\\quad 2^4　×　5　=　 \\)</v>
      </c>
      <c r="Y469" t="str">
        <f t="shared" ca="1" si="157"/>
        <v>\\(\\quad 80 \\)</v>
      </c>
      <c r="Z469">
        <f>AA469*AA469*AA469*AA469</f>
        <v>16</v>
      </c>
      <c r="AA469">
        <v>2</v>
      </c>
    </row>
    <row r="470" spans="1:27" x14ac:dyDescent="0.55000000000000004">
      <c r="A470" s="51" t="s">
        <v>60</v>
      </c>
      <c r="B470" s="51"/>
      <c r="C470" s="50" t="s">
        <v>211</v>
      </c>
      <c r="D470" s="50" t="str">
        <f t="shared" ca="1" si="139"/>
        <v>\\(\\quad 2^4　×　3　=　 \\)</v>
      </c>
      <c r="E470" s="50" t="str">
        <f t="shared" ca="1" si="140"/>
        <v>\\(\\quad 48 \\)</v>
      </c>
      <c r="F470" s="50" t="s">
        <v>62</v>
      </c>
      <c r="G470" s="50"/>
      <c r="H470" s="50"/>
      <c r="I470" s="89" t="str">
        <f t="shared" ca="1" si="141"/>
        <v>INSERT INTO math(tangen,question,answer,editor,date,count) VALUES('m2800','\\(\\quad 2^4　×　3　=　 \\)','\\(\\quad 48 \\)','harazono',NOW(),0);</v>
      </c>
      <c r="J470" s="78" t="s">
        <v>229</v>
      </c>
      <c r="L470" s="1" t="s">
        <v>175</v>
      </c>
      <c r="M470" t="s">
        <v>238</v>
      </c>
      <c r="N470" s="1">
        <f t="shared" ca="1" si="160"/>
        <v>3</v>
      </c>
      <c r="S470" t="s">
        <v>233</v>
      </c>
      <c r="T470" t="s">
        <v>230</v>
      </c>
      <c r="U470" t="s">
        <v>229</v>
      </c>
      <c r="V470">
        <f t="shared" ca="1" si="161"/>
        <v>48</v>
      </c>
      <c r="W470" t="s">
        <v>230</v>
      </c>
      <c r="X470" t="str">
        <f t="shared" ca="1" si="156"/>
        <v>\\(\\quad 2^4　×　3　=　 \\)</v>
      </c>
      <c r="Y470" t="str">
        <f t="shared" ca="1" si="157"/>
        <v>\\(\\quad 48 \\)</v>
      </c>
      <c r="Z470">
        <f t="shared" ref="Z470:Z473" si="164">AA470*AA470*AA470*AA470</f>
        <v>16</v>
      </c>
      <c r="AA470">
        <v>2</v>
      </c>
    </row>
    <row r="471" spans="1:27" x14ac:dyDescent="0.55000000000000004">
      <c r="A471" s="51" t="s">
        <v>60</v>
      </c>
      <c r="B471" s="51"/>
      <c r="C471" s="50" t="s">
        <v>211</v>
      </c>
      <c r="D471" s="50" t="str">
        <f t="shared" ca="1" si="139"/>
        <v>\\(\\quad 2^4　×　10　=　 \\)</v>
      </c>
      <c r="E471" s="50" t="str">
        <f t="shared" ca="1" si="140"/>
        <v>\\(\\quad 160 \\)</v>
      </c>
      <c r="F471" s="50" t="s">
        <v>62</v>
      </c>
      <c r="G471" s="50"/>
      <c r="H471" s="50"/>
      <c r="I471" s="89" t="str">
        <f t="shared" ca="1" si="141"/>
        <v>INSERT INTO math(tangen,question,answer,editor,date,count) VALUES('m2800','\\(\\quad 2^4　×　10　=　 \\)','\\(\\quad 160 \\)','harazono',NOW(),0);</v>
      </c>
      <c r="J471" s="78" t="s">
        <v>229</v>
      </c>
      <c r="L471" s="1" t="s">
        <v>175</v>
      </c>
      <c r="M471" t="s">
        <v>238</v>
      </c>
      <c r="N471" s="1">
        <f t="shared" ca="1" si="160"/>
        <v>10</v>
      </c>
      <c r="S471" t="s">
        <v>233</v>
      </c>
      <c r="T471" t="s">
        <v>230</v>
      </c>
      <c r="U471" t="s">
        <v>229</v>
      </c>
      <c r="V471">
        <f t="shared" ca="1" si="161"/>
        <v>160</v>
      </c>
      <c r="W471" t="s">
        <v>230</v>
      </c>
      <c r="X471" t="str">
        <f t="shared" ca="1" si="156"/>
        <v>\\(\\quad 2^4　×　10　=　 \\)</v>
      </c>
      <c r="Y471" t="str">
        <f t="shared" ca="1" si="157"/>
        <v>\\(\\quad 160 \\)</v>
      </c>
      <c r="Z471">
        <f t="shared" si="164"/>
        <v>16</v>
      </c>
      <c r="AA471">
        <v>2</v>
      </c>
    </row>
    <row r="472" spans="1:27" x14ac:dyDescent="0.55000000000000004">
      <c r="A472" s="51" t="s">
        <v>60</v>
      </c>
      <c r="B472" s="51"/>
      <c r="C472" s="50" t="s">
        <v>211</v>
      </c>
      <c r="D472" s="50" t="str">
        <f t="shared" ca="1" si="139"/>
        <v>\\(\\quad 2^4　×　3　=　 \\)</v>
      </c>
      <c r="E472" s="50" t="str">
        <f t="shared" ca="1" si="140"/>
        <v>\\(\\quad 48 \\)</v>
      </c>
      <c r="F472" s="50" t="s">
        <v>62</v>
      </c>
      <c r="G472" s="50"/>
      <c r="H472" s="50"/>
      <c r="I472" s="89" t="str">
        <f t="shared" ca="1" si="141"/>
        <v>INSERT INTO math(tangen,question,answer,editor,date,count) VALUES('m2800','\\(\\quad 2^4　×　3　=　 \\)','\\(\\quad 48 \\)','harazono',NOW(),0);</v>
      </c>
      <c r="J472" s="78" t="s">
        <v>229</v>
      </c>
      <c r="L472" s="1" t="s">
        <v>175</v>
      </c>
      <c r="M472" t="s">
        <v>238</v>
      </c>
      <c r="N472" s="1">
        <f t="shared" ca="1" si="160"/>
        <v>3</v>
      </c>
      <c r="S472" t="s">
        <v>233</v>
      </c>
      <c r="T472" t="s">
        <v>230</v>
      </c>
      <c r="U472" t="s">
        <v>229</v>
      </c>
      <c r="V472">
        <f t="shared" ca="1" si="161"/>
        <v>48</v>
      </c>
      <c r="W472" t="s">
        <v>230</v>
      </c>
      <c r="X472" t="str">
        <f t="shared" ca="1" si="156"/>
        <v>\\(\\quad 2^4　×　3　=　 \\)</v>
      </c>
      <c r="Y472" t="str">
        <f t="shared" ca="1" si="157"/>
        <v>\\(\\quad 48 \\)</v>
      </c>
      <c r="Z472">
        <f t="shared" si="164"/>
        <v>16</v>
      </c>
      <c r="AA472">
        <v>2</v>
      </c>
    </row>
    <row r="473" spans="1:27" x14ac:dyDescent="0.55000000000000004">
      <c r="A473" s="51" t="s">
        <v>60</v>
      </c>
      <c r="B473" s="51"/>
      <c r="C473" s="50" t="s">
        <v>211</v>
      </c>
      <c r="D473" s="50" t="str">
        <f t="shared" ref="D473:D536" ca="1" si="165">X473</f>
        <v>\\(\\quad 2^4　×　5　=　 \\)</v>
      </c>
      <c r="E473" s="50" t="str">
        <f t="shared" ref="E473:E536" ca="1" si="166">Y473</f>
        <v>\\(\\quad 80 \\)</v>
      </c>
      <c r="F473" s="50" t="s">
        <v>62</v>
      </c>
      <c r="G473" s="50"/>
      <c r="H473" s="50"/>
      <c r="I473" s="89" t="str">
        <f t="shared" ref="I473:I536" ca="1" si="167">"INSERT INTO "&amp;A473&amp;"(tangen,question,answer,editor,date,count) VALUES('"&amp;C473&amp;"','"&amp;D473&amp;"','"&amp;E473&amp;"','"&amp;F473&amp;"',NOW(),0);"</f>
        <v>INSERT INTO math(tangen,question,answer,editor,date,count) VALUES('m2800','\\(\\quad 2^4　×　5　=　 \\)','\\(\\quad 80 \\)','harazono',NOW(),0);</v>
      </c>
      <c r="J473" s="78" t="s">
        <v>229</v>
      </c>
      <c r="L473" s="1" t="s">
        <v>175</v>
      </c>
      <c r="M473" t="s">
        <v>238</v>
      </c>
      <c r="N473" s="1">
        <f t="shared" ca="1" si="160"/>
        <v>5</v>
      </c>
      <c r="S473" t="s">
        <v>233</v>
      </c>
      <c r="T473" t="s">
        <v>230</v>
      </c>
      <c r="U473" t="s">
        <v>229</v>
      </c>
      <c r="V473">
        <f t="shared" ca="1" si="161"/>
        <v>80</v>
      </c>
      <c r="W473" t="s">
        <v>230</v>
      </c>
      <c r="X473" t="str">
        <f t="shared" ca="1" si="156"/>
        <v>\\(\\quad 2^4　×　5　=　 \\)</v>
      </c>
      <c r="Y473" t="str">
        <f t="shared" ca="1" si="157"/>
        <v>\\(\\quad 80 \\)</v>
      </c>
      <c r="Z473">
        <f t="shared" si="164"/>
        <v>16</v>
      </c>
      <c r="AA473">
        <v>2</v>
      </c>
    </row>
    <row r="474" spans="1:27" x14ac:dyDescent="0.55000000000000004">
      <c r="A474" s="51" t="s">
        <v>60</v>
      </c>
      <c r="B474" s="51"/>
      <c r="C474" s="50" t="s">
        <v>211</v>
      </c>
      <c r="D474" s="50" t="str">
        <f t="shared" ca="1" si="165"/>
        <v>\\(\\quad 3^2　×　6　=　 \\)</v>
      </c>
      <c r="E474" s="50" t="str">
        <f t="shared" ca="1" si="166"/>
        <v>\\(\\quad 54 \\)</v>
      </c>
      <c r="F474" s="50" t="s">
        <v>62</v>
      </c>
      <c r="G474" s="50"/>
      <c r="H474" s="50"/>
      <c r="I474" s="89" t="str">
        <f t="shared" ca="1" si="167"/>
        <v>INSERT INTO math(tangen,question,answer,editor,date,count) VALUES('m2800','\\(\\quad 3^2　×　6　=　 \\)','\\(\\quad 54 \\)','harazono',NOW(),0);</v>
      </c>
      <c r="J474" s="78" t="s">
        <v>229</v>
      </c>
      <c r="L474" s="1" t="s">
        <v>182</v>
      </c>
      <c r="M474" t="s">
        <v>238</v>
      </c>
      <c r="N474" s="1">
        <f t="shared" ca="1" si="160"/>
        <v>6</v>
      </c>
      <c r="S474" t="s">
        <v>233</v>
      </c>
      <c r="T474" t="s">
        <v>230</v>
      </c>
      <c r="U474" t="s">
        <v>229</v>
      </c>
      <c r="V474">
        <f t="shared" ca="1" si="161"/>
        <v>54</v>
      </c>
      <c r="W474" t="s">
        <v>230</v>
      </c>
      <c r="X474" t="str">
        <f t="shared" ca="1" si="156"/>
        <v>\\(\\quad 3^2　×　6　=　 \\)</v>
      </c>
      <c r="Y474" t="str">
        <f t="shared" ca="1" si="157"/>
        <v>\\(\\quad 54 \\)</v>
      </c>
      <c r="Z474">
        <f>AA474*AA474</f>
        <v>9</v>
      </c>
      <c r="AA474">
        <v>3</v>
      </c>
    </row>
    <row r="475" spans="1:27" x14ac:dyDescent="0.55000000000000004">
      <c r="A475" s="51" t="s">
        <v>60</v>
      </c>
      <c r="B475" s="51"/>
      <c r="C475" s="50" t="s">
        <v>211</v>
      </c>
      <c r="D475" s="50" t="str">
        <f t="shared" ca="1" si="165"/>
        <v>\\(\\quad 3^2　×　3　=　 \\)</v>
      </c>
      <c r="E475" s="50" t="str">
        <f t="shared" ca="1" si="166"/>
        <v>\\(\\quad 27 \\)</v>
      </c>
      <c r="F475" s="50" t="s">
        <v>62</v>
      </c>
      <c r="G475" s="50"/>
      <c r="H475" s="50"/>
      <c r="I475" s="89" t="str">
        <f t="shared" ca="1" si="167"/>
        <v>INSERT INTO math(tangen,question,answer,editor,date,count) VALUES('m2800','\\(\\quad 3^2　×　3　=　 \\)','\\(\\quad 27 \\)','harazono',NOW(),0);</v>
      </c>
      <c r="J475" s="78" t="s">
        <v>229</v>
      </c>
      <c r="L475" s="1" t="s">
        <v>182</v>
      </c>
      <c r="M475" t="s">
        <v>238</v>
      </c>
      <c r="N475" s="1">
        <f t="shared" ca="1" si="160"/>
        <v>3</v>
      </c>
      <c r="S475" t="s">
        <v>233</v>
      </c>
      <c r="T475" t="s">
        <v>230</v>
      </c>
      <c r="U475" t="s">
        <v>229</v>
      </c>
      <c r="V475">
        <f t="shared" ca="1" si="161"/>
        <v>27</v>
      </c>
      <c r="W475" t="s">
        <v>230</v>
      </c>
      <c r="X475" t="str">
        <f t="shared" ca="1" si="156"/>
        <v>\\(\\quad 3^2　×　3　=　 \\)</v>
      </c>
      <c r="Y475" t="str">
        <f t="shared" ca="1" si="157"/>
        <v>\\(\\quad 27 \\)</v>
      </c>
      <c r="Z475">
        <f t="shared" ref="Z475:Z478" si="168">AA475*AA475</f>
        <v>9</v>
      </c>
      <c r="AA475">
        <v>3</v>
      </c>
    </row>
    <row r="476" spans="1:27" x14ac:dyDescent="0.55000000000000004">
      <c r="A476" s="51" t="s">
        <v>60</v>
      </c>
      <c r="B476" s="51"/>
      <c r="C476" s="50" t="s">
        <v>211</v>
      </c>
      <c r="D476" s="50" t="str">
        <f t="shared" ca="1" si="165"/>
        <v>\\(\\quad 3^2　×　9　=　 \\)</v>
      </c>
      <c r="E476" s="50" t="str">
        <f t="shared" ca="1" si="166"/>
        <v>\\(\\quad 81 \\)</v>
      </c>
      <c r="F476" s="50" t="s">
        <v>62</v>
      </c>
      <c r="G476" s="50"/>
      <c r="H476" s="50"/>
      <c r="I476" s="89" t="str">
        <f t="shared" ca="1" si="167"/>
        <v>INSERT INTO math(tangen,question,answer,editor,date,count) VALUES('m2800','\\(\\quad 3^2　×　9　=　 \\)','\\(\\quad 81 \\)','harazono',NOW(),0);</v>
      </c>
      <c r="J476" s="78" t="s">
        <v>229</v>
      </c>
      <c r="L476" s="1" t="s">
        <v>182</v>
      </c>
      <c r="M476" t="s">
        <v>238</v>
      </c>
      <c r="N476" s="1">
        <f t="shared" ca="1" si="160"/>
        <v>9</v>
      </c>
      <c r="S476" t="s">
        <v>233</v>
      </c>
      <c r="T476" t="s">
        <v>230</v>
      </c>
      <c r="U476" t="s">
        <v>229</v>
      </c>
      <c r="V476">
        <f t="shared" ca="1" si="161"/>
        <v>81</v>
      </c>
      <c r="W476" t="s">
        <v>230</v>
      </c>
      <c r="X476" t="str">
        <f t="shared" ca="1" si="156"/>
        <v>\\(\\quad 3^2　×　9　=　 \\)</v>
      </c>
      <c r="Y476" t="str">
        <f t="shared" ca="1" si="157"/>
        <v>\\(\\quad 81 \\)</v>
      </c>
      <c r="Z476">
        <f t="shared" si="168"/>
        <v>9</v>
      </c>
      <c r="AA476">
        <v>3</v>
      </c>
    </row>
    <row r="477" spans="1:27" x14ac:dyDescent="0.55000000000000004">
      <c r="A477" s="51" t="s">
        <v>60</v>
      </c>
      <c r="B477" s="51"/>
      <c r="C477" s="50" t="s">
        <v>211</v>
      </c>
      <c r="D477" s="50" t="str">
        <f t="shared" ca="1" si="165"/>
        <v>\\(\\quad 3^2　×　5　=　 \\)</v>
      </c>
      <c r="E477" s="50" t="str">
        <f t="shared" ca="1" si="166"/>
        <v>\\(\\quad 45 \\)</v>
      </c>
      <c r="F477" s="50" t="s">
        <v>62</v>
      </c>
      <c r="G477" s="50"/>
      <c r="H477" s="50"/>
      <c r="I477" s="89" t="str">
        <f t="shared" ca="1" si="167"/>
        <v>INSERT INTO math(tangen,question,answer,editor,date,count) VALUES('m2800','\\(\\quad 3^2　×　5　=　 \\)','\\(\\quad 45 \\)','harazono',NOW(),0);</v>
      </c>
      <c r="J477" s="78" t="s">
        <v>229</v>
      </c>
      <c r="L477" s="1" t="s">
        <v>182</v>
      </c>
      <c r="M477" t="s">
        <v>238</v>
      </c>
      <c r="N477" s="1">
        <f t="shared" ca="1" si="160"/>
        <v>5</v>
      </c>
      <c r="S477" t="s">
        <v>233</v>
      </c>
      <c r="T477" t="s">
        <v>230</v>
      </c>
      <c r="U477" t="s">
        <v>229</v>
      </c>
      <c r="V477">
        <f t="shared" ca="1" si="161"/>
        <v>45</v>
      </c>
      <c r="W477" t="s">
        <v>230</v>
      </c>
      <c r="X477" t="str">
        <f t="shared" ca="1" si="156"/>
        <v>\\(\\quad 3^2　×　5　=　 \\)</v>
      </c>
      <c r="Y477" t="str">
        <f t="shared" ca="1" si="157"/>
        <v>\\(\\quad 45 \\)</v>
      </c>
      <c r="Z477">
        <f t="shared" si="168"/>
        <v>9</v>
      </c>
      <c r="AA477">
        <v>3</v>
      </c>
    </row>
    <row r="478" spans="1:27" x14ac:dyDescent="0.55000000000000004">
      <c r="A478" s="51" t="s">
        <v>60</v>
      </c>
      <c r="B478" s="51"/>
      <c r="C478" s="50" t="s">
        <v>211</v>
      </c>
      <c r="D478" s="50" t="str">
        <f t="shared" ca="1" si="165"/>
        <v>\\(\\quad 3^2　×　7　=　 \\)</v>
      </c>
      <c r="E478" s="50" t="str">
        <f t="shared" ca="1" si="166"/>
        <v>\\(\\quad 63 \\)</v>
      </c>
      <c r="F478" s="50" t="s">
        <v>62</v>
      </c>
      <c r="G478" s="50"/>
      <c r="H478" s="50"/>
      <c r="I478" s="89" t="str">
        <f t="shared" ca="1" si="167"/>
        <v>INSERT INTO math(tangen,question,answer,editor,date,count) VALUES('m2800','\\(\\quad 3^2　×　7　=　 \\)','\\(\\quad 63 \\)','harazono',NOW(),0);</v>
      </c>
      <c r="J478" s="78" t="s">
        <v>229</v>
      </c>
      <c r="L478" s="1" t="s">
        <v>182</v>
      </c>
      <c r="M478" t="s">
        <v>238</v>
      </c>
      <c r="N478" s="1">
        <f t="shared" ca="1" si="160"/>
        <v>7</v>
      </c>
      <c r="S478" t="s">
        <v>233</v>
      </c>
      <c r="T478" t="s">
        <v>230</v>
      </c>
      <c r="U478" t="s">
        <v>229</v>
      </c>
      <c r="V478">
        <f t="shared" ca="1" si="161"/>
        <v>63</v>
      </c>
      <c r="W478" t="s">
        <v>230</v>
      </c>
      <c r="X478" t="str">
        <f t="shared" ca="1" si="156"/>
        <v>\\(\\quad 3^2　×　7　=　 \\)</v>
      </c>
      <c r="Y478" t="str">
        <f t="shared" ca="1" si="157"/>
        <v>\\(\\quad 63 \\)</v>
      </c>
      <c r="Z478">
        <f t="shared" si="168"/>
        <v>9</v>
      </c>
      <c r="AA478">
        <v>3</v>
      </c>
    </row>
    <row r="479" spans="1:27" x14ac:dyDescent="0.55000000000000004">
      <c r="A479" s="51" t="s">
        <v>60</v>
      </c>
      <c r="B479" s="51"/>
      <c r="C479" s="50" t="s">
        <v>211</v>
      </c>
      <c r="D479" s="50" t="str">
        <f t="shared" ca="1" si="165"/>
        <v>\\(\\quad 3^3　×　10　=　 \\)</v>
      </c>
      <c r="E479" s="50" t="str">
        <f t="shared" ca="1" si="166"/>
        <v>\\(\\quad 270 \\)</v>
      </c>
      <c r="F479" s="50" t="s">
        <v>62</v>
      </c>
      <c r="G479" s="50"/>
      <c r="H479" s="50"/>
      <c r="I479" s="89" t="str">
        <f t="shared" ca="1" si="167"/>
        <v>INSERT INTO math(tangen,question,answer,editor,date,count) VALUES('m2800','\\(\\quad 3^3　×　10　=　 \\)','\\(\\quad 270 \\)','harazono',NOW(),0);</v>
      </c>
      <c r="J479" s="78" t="s">
        <v>229</v>
      </c>
      <c r="L479" s="1" t="s">
        <v>183</v>
      </c>
      <c r="M479" t="s">
        <v>238</v>
      </c>
      <c r="N479" s="1">
        <f t="shared" ca="1" si="160"/>
        <v>10</v>
      </c>
      <c r="S479" t="s">
        <v>233</v>
      </c>
      <c r="T479" t="s">
        <v>230</v>
      </c>
      <c r="U479" t="s">
        <v>229</v>
      </c>
      <c r="V479">
        <f t="shared" ca="1" si="161"/>
        <v>270</v>
      </c>
      <c r="W479" t="s">
        <v>230</v>
      </c>
      <c r="X479" t="str">
        <f t="shared" ca="1" si="156"/>
        <v>\\(\\quad 3^3　×　10　=　 \\)</v>
      </c>
      <c r="Y479" t="str">
        <f t="shared" ca="1" si="157"/>
        <v>\\(\\quad 270 \\)</v>
      </c>
      <c r="Z479">
        <f>AA479*AA479*AA479</f>
        <v>27</v>
      </c>
      <c r="AA479">
        <v>3</v>
      </c>
    </row>
    <row r="480" spans="1:27" x14ac:dyDescent="0.55000000000000004">
      <c r="A480" s="51" t="s">
        <v>60</v>
      </c>
      <c r="B480" s="51"/>
      <c r="C480" s="50" t="s">
        <v>211</v>
      </c>
      <c r="D480" s="50" t="str">
        <f t="shared" ca="1" si="165"/>
        <v>\\(\\quad 3^3　×　6　=　 \\)</v>
      </c>
      <c r="E480" s="50" t="str">
        <f t="shared" ca="1" si="166"/>
        <v>\\(\\quad 162 \\)</v>
      </c>
      <c r="F480" s="50" t="s">
        <v>62</v>
      </c>
      <c r="G480" s="50"/>
      <c r="H480" s="50"/>
      <c r="I480" s="89" t="str">
        <f t="shared" ca="1" si="167"/>
        <v>INSERT INTO math(tangen,question,answer,editor,date,count) VALUES('m2800','\\(\\quad 3^3　×　6　=　 \\)','\\(\\quad 162 \\)','harazono',NOW(),0);</v>
      </c>
      <c r="J480" s="78" t="s">
        <v>229</v>
      </c>
      <c r="L480" s="1" t="s">
        <v>183</v>
      </c>
      <c r="M480" t="s">
        <v>238</v>
      </c>
      <c r="N480" s="1">
        <f t="shared" ca="1" si="160"/>
        <v>6</v>
      </c>
      <c r="S480" t="s">
        <v>233</v>
      </c>
      <c r="T480" t="s">
        <v>230</v>
      </c>
      <c r="U480" t="s">
        <v>229</v>
      </c>
      <c r="V480">
        <f t="shared" ca="1" si="161"/>
        <v>162</v>
      </c>
      <c r="W480" t="s">
        <v>230</v>
      </c>
      <c r="X480" t="str">
        <f t="shared" ca="1" si="156"/>
        <v>\\(\\quad 3^3　×　6　=　 \\)</v>
      </c>
      <c r="Y480" t="str">
        <f t="shared" ca="1" si="157"/>
        <v>\\(\\quad 162 \\)</v>
      </c>
      <c r="Z480">
        <f t="shared" ref="Z480:Z483" si="169">AA480*AA480*AA480</f>
        <v>27</v>
      </c>
      <c r="AA480">
        <v>3</v>
      </c>
    </row>
    <row r="481" spans="1:27" x14ac:dyDescent="0.55000000000000004">
      <c r="A481" s="51" t="s">
        <v>60</v>
      </c>
      <c r="B481" s="51"/>
      <c r="C481" s="50" t="s">
        <v>211</v>
      </c>
      <c r="D481" s="50" t="str">
        <f t="shared" ca="1" si="165"/>
        <v>\\(\\quad 3^3　×　5　=　 \\)</v>
      </c>
      <c r="E481" s="50" t="str">
        <f t="shared" ca="1" si="166"/>
        <v>\\(\\quad 135 \\)</v>
      </c>
      <c r="F481" s="50" t="s">
        <v>62</v>
      </c>
      <c r="G481" s="50"/>
      <c r="H481" s="50"/>
      <c r="I481" s="89" t="str">
        <f t="shared" ca="1" si="167"/>
        <v>INSERT INTO math(tangen,question,answer,editor,date,count) VALUES('m2800','\\(\\quad 3^3　×　5　=　 \\)','\\(\\quad 135 \\)','harazono',NOW(),0);</v>
      </c>
      <c r="J481" s="78" t="s">
        <v>229</v>
      </c>
      <c r="L481" s="1" t="s">
        <v>183</v>
      </c>
      <c r="M481" t="s">
        <v>238</v>
      </c>
      <c r="N481" s="1">
        <f t="shared" ca="1" si="160"/>
        <v>5</v>
      </c>
      <c r="S481" t="s">
        <v>233</v>
      </c>
      <c r="T481" t="s">
        <v>230</v>
      </c>
      <c r="U481" t="s">
        <v>229</v>
      </c>
      <c r="V481">
        <f t="shared" ca="1" si="161"/>
        <v>135</v>
      </c>
      <c r="W481" t="s">
        <v>230</v>
      </c>
      <c r="X481" t="str">
        <f t="shared" ca="1" si="156"/>
        <v>\\(\\quad 3^3　×　5　=　 \\)</v>
      </c>
      <c r="Y481" t="str">
        <f t="shared" ca="1" si="157"/>
        <v>\\(\\quad 135 \\)</v>
      </c>
      <c r="Z481">
        <f t="shared" si="169"/>
        <v>27</v>
      </c>
      <c r="AA481">
        <v>3</v>
      </c>
    </row>
    <row r="482" spans="1:27" x14ac:dyDescent="0.55000000000000004">
      <c r="A482" s="51" t="s">
        <v>60</v>
      </c>
      <c r="B482" s="51"/>
      <c r="C482" s="50" t="s">
        <v>211</v>
      </c>
      <c r="D482" s="50" t="str">
        <f t="shared" ca="1" si="165"/>
        <v>\\(\\quad 3^3　×　3　=　 \\)</v>
      </c>
      <c r="E482" s="50" t="str">
        <f t="shared" ca="1" si="166"/>
        <v>\\(\\quad 81 \\)</v>
      </c>
      <c r="F482" s="50" t="s">
        <v>62</v>
      </c>
      <c r="G482" s="50"/>
      <c r="H482" s="50"/>
      <c r="I482" s="89" t="str">
        <f t="shared" ca="1" si="167"/>
        <v>INSERT INTO math(tangen,question,answer,editor,date,count) VALUES('m2800','\\(\\quad 3^3　×　3　=　 \\)','\\(\\quad 81 \\)','harazono',NOW(),0);</v>
      </c>
      <c r="J482" s="78" t="s">
        <v>229</v>
      </c>
      <c r="L482" s="1" t="s">
        <v>183</v>
      </c>
      <c r="M482" t="s">
        <v>238</v>
      </c>
      <c r="N482" s="1">
        <f t="shared" ca="1" si="160"/>
        <v>3</v>
      </c>
      <c r="S482" t="s">
        <v>233</v>
      </c>
      <c r="T482" t="s">
        <v>230</v>
      </c>
      <c r="U482" t="s">
        <v>229</v>
      </c>
      <c r="V482">
        <f t="shared" ca="1" si="161"/>
        <v>81</v>
      </c>
      <c r="W482" t="s">
        <v>230</v>
      </c>
      <c r="X482" t="str">
        <f t="shared" ca="1" si="156"/>
        <v>\\(\\quad 3^3　×　3　=　 \\)</v>
      </c>
      <c r="Y482" t="str">
        <f t="shared" ca="1" si="157"/>
        <v>\\(\\quad 81 \\)</v>
      </c>
      <c r="Z482">
        <f t="shared" si="169"/>
        <v>27</v>
      </c>
      <c r="AA482">
        <v>3</v>
      </c>
    </row>
    <row r="483" spans="1:27" x14ac:dyDescent="0.55000000000000004">
      <c r="A483" s="51" t="s">
        <v>60</v>
      </c>
      <c r="B483" s="51"/>
      <c r="C483" s="50" t="s">
        <v>211</v>
      </c>
      <c r="D483" s="50" t="str">
        <f t="shared" ca="1" si="165"/>
        <v>\\(\\quad 3^3　×　9　=　 \\)</v>
      </c>
      <c r="E483" s="50" t="str">
        <f t="shared" ca="1" si="166"/>
        <v>\\(\\quad 243 \\)</v>
      </c>
      <c r="F483" s="50" t="s">
        <v>62</v>
      </c>
      <c r="G483" s="50"/>
      <c r="H483" s="50"/>
      <c r="I483" s="89" t="str">
        <f t="shared" ca="1" si="167"/>
        <v>INSERT INTO math(tangen,question,answer,editor,date,count) VALUES('m2800','\\(\\quad 3^3　×　9　=　 \\)','\\(\\quad 243 \\)','harazono',NOW(),0);</v>
      </c>
      <c r="J483" s="78" t="s">
        <v>229</v>
      </c>
      <c r="L483" s="1" t="s">
        <v>183</v>
      </c>
      <c r="M483" t="s">
        <v>238</v>
      </c>
      <c r="N483" s="1">
        <f t="shared" ca="1" si="160"/>
        <v>9</v>
      </c>
      <c r="S483" t="s">
        <v>233</v>
      </c>
      <c r="T483" t="s">
        <v>230</v>
      </c>
      <c r="U483" t="s">
        <v>229</v>
      </c>
      <c r="V483">
        <f t="shared" ca="1" si="161"/>
        <v>243</v>
      </c>
      <c r="W483" t="s">
        <v>230</v>
      </c>
      <c r="X483" t="str">
        <f t="shared" ca="1" si="156"/>
        <v>\\(\\quad 3^3　×　9　=　 \\)</v>
      </c>
      <c r="Y483" t="str">
        <f t="shared" ca="1" si="157"/>
        <v>\\(\\quad 243 \\)</v>
      </c>
      <c r="Z483">
        <f t="shared" si="169"/>
        <v>27</v>
      </c>
      <c r="AA483">
        <v>3</v>
      </c>
    </row>
    <row r="484" spans="1:27" x14ac:dyDescent="0.55000000000000004">
      <c r="A484" s="51" t="s">
        <v>60</v>
      </c>
      <c r="B484" s="51"/>
      <c r="C484" s="50" t="s">
        <v>211</v>
      </c>
      <c r="D484" s="50" t="str">
        <f t="shared" ca="1" si="165"/>
        <v>\\(\\quad 3^3　×　7　=　 \\)</v>
      </c>
      <c r="E484" s="50" t="str">
        <f t="shared" ca="1" si="166"/>
        <v>\\(\\quad 567 \\)</v>
      </c>
      <c r="F484" s="50" t="s">
        <v>62</v>
      </c>
      <c r="G484" s="50"/>
      <c r="H484" s="50"/>
      <c r="I484" s="89" t="str">
        <f t="shared" ca="1" si="167"/>
        <v>INSERT INTO math(tangen,question,answer,editor,date,count) VALUES('m2800','\\(\\quad 3^3　×　7　=　 \\)','\\(\\quad 567 \\)','harazono',NOW(),0);</v>
      </c>
      <c r="J484" s="78" t="s">
        <v>229</v>
      </c>
      <c r="L484" s="1" t="s">
        <v>183</v>
      </c>
      <c r="M484" t="s">
        <v>238</v>
      </c>
      <c r="N484" s="1">
        <f t="shared" ca="1" si="160"/>
        <v>7</v>
      </c>
      <c r="S484" t="s">
        <v>233</v>
      </c>
      <c r="T484" t="s">
        <v>230</v>
      </c>
      <c r="U484" t="s">
        <v>229</v>
      </c>
      <c r="V484">
        <f t="shared" ca="1" si="161"/>
        <v>567</v>
      </c>
      <c r="W484" t="s">
        <v>230</v>
      </c>
      <c r="X484" t="str">
        <f t="shared" ca="1" si="156"/>
        <v>\\(\\quad 3^3　×　7　=　 \\)</v>
      </c>
      <c r="Y484" t="str">
        <f t="shared" ca="1" si="157"/>
        <v>\\(\\quad 567 \\)</v>
      </c>
      <c r="Z484">
        <f>AA484*AA484*AA484*AA484</f>
        <v>81</v>
      </c>
      <c r="AA484">
        <v>3</v>
      </c>
    </row>
    <row r="485" spans="1:27" x14ac:dyDescent="0.55000000000000004">
      <c r="A485" s="51" t="s">
        <v>60</v>
      </c>
      <c r="B485" s="51"/>
      <c r="C485" s="50" t="s">
        <v>211</v>
      </c>
      <c r="D485" s="50" t="str">
        <f t="shared" ca="1" si="165"/>
        <v>\\(\\quad 3^3　×　4　=　 \\)</v>
      </c>
      <c r="E485" s="50" t="str">
        <f t="shared" ca="1" si="166"/>
        <v>\\(\\quad 324 \\)</v>
      </c>
      <c r="F485" s="50" t="s">
        <v>62</v>
      </c>
      <c r="G485" s="50"/>
      <c r="H485" s="50"/>
      <c r="I485" s="89" t="str">
        <f t="shared" ca="1" si="167"/>
        <v>INSERT INTO math(tangen,question,answer,editor,date,count) VALUES('m2800','\\(\\quad 3^3　×　4　=　 \\)','\\(\\quad 324 \\)','harazono',NOW(),0);</v>
      </c>
      <c r="J485" s="78" t="s">
        <v>229</v>
      </c>
      <c r="L485" s="1" t="s">
        <v>183</v>
      </c>
      <c r="M485" t="s">
        <v>238</v>
      </c>
      <c r="N485" s="1">
        <f t="shared" ca="1" si="160"/>
        <v>4</v>
      </c>
      <c r="S485" t="s">
        <v>233</v>
      </c>
      <c r="T485" t="s">
        <v>230</v>
      </c>
      <c r="U485" t="s">
        <v>229</v>
      </c>
      <c r="V485">
        <f t="shared" ca="1" si="161"/>
        <v>324</v>
      </c>
      <c r="W485" t="s">
        <v>230</v>
      </c>
      <c r="X485" t="str">
        <f t="shared" ca="1" si="156"/>
        <v>\\(\\quad 3^3　×　4　=　 \\)</v>
      </c>
      <c r="Y485" t="str">
        <f t="shared" ca="1" si="157"/>
        <v>\\(\\quad 324 \\)</v>
      </c>
      <c r="Z485">
        <f t="shared" ref="Z485:Z488" si="170">AA485*AA485*AA485*AA485</f>
        <v>81</v>
      </c>
      <c r="AA485">
        <v>3</v>
      </c>
    </row>
    <row r="486" spans="1:27" x14ac:dyDescent="0.55000000000000004">
      <c r="A486" s="51" t="s">
        <v>60</v>
      </c>
      <c r="B486" s="51"/>
      <c r="C486" s="50" t="s">
        <v>211</v>
      </c>
      <c r="D486" s="50" t="str">
        <f t="shared" ca="1" si="165"/>
        <v>\\(\\quad 3^3　×　7　=　 \\)</v>
      </c>
      <c r="E486" s="50" t="str">
        <f t="shared" ca="1" si="166"/>
        <v>\\(\\quad 567 \\)</v>
      </c>
      <c r="F486" s="50" t="s">
        <v>62</v>
      </c>
      <c r="G486" s="50"/>
      <c r="H486" s="50"/>
      <c r="I486" s="89" t="str">
        <f t="shared" ca="1" si="167"/>
        <v>INSERT INTO math(tangen,question,answer,editor,date,count) VALUES('m2800','\\(\\quad 3^3　×　7　=　 \\)','\\(\\quad 567 \\)','harazono',NOW(),0);</v>
      </c>
      <c r="J486" s="78" t="s">
        <v>229</v>
      </c>
      <c r="L486" s="1" t="s">
        <v>183</v>
      </c>
      <c r="M486" t="s">
        <v>238</v>
      </c>
      <c r="N486" s="1">
        <f t="shared" ca="1" si="160"/>
        <v>7</v>
      </c>
      <c r="S486" t="s">
        <v>233</v>
      </c>
      <c r="T486" t="s">
        <v>230</v>
      </c>
      <c r="U486" t="s">
        <v>229</v>
      </c>
      <c r="V486">
        <f t="shared" ca="1" si="161"/>
        <v>567</v>
      </c>
      <c r="W486" t="s">
        <v>230</v>
      </c>
      <c r="X486" t="str">
        <f t="shared" ca="1" si="156"/>
        <v>\\(\\quad 3^3　×　7　=　 \\)</v>
      </c>
      <c r="Y486" t="str">
        <f t="shared" ca="1" si="157"/>
        <v>\\(\\quad 567 \\)</v>
      </c>
      <c r="Z486">
        <f t="shared" si="170"/>
        <v>81</v>
      </c>
      <c r="AA486">
        <v>3</v>
      </c>
    </row>
    <row r="487" spans="1:27" x14ac:dyDescent="0.55000000000000004">
      <c r="A487" s="51" t="s">
        <v>60</v>
      </c>
      <c r="B487" s="51"/>
      <c r="C487" s="50" t="s">
        <v>211</v>
      </c>
      <c r="D487" s="50" t="str">
        <f t="shared" ca="1" si="165"/>
        <v>\\(\\quad 3^3　×　10　=　 \\)</v>
      </c>
      <c r="E487" s="50" t="str">
        <f t="shared" ca="1" si="166"/>
        <v>\\(\\quad 810 \\)</v>
      </c>
      <c r="F487" s="50" t="s">
        <v>62</v>
      </c>
      <c r="G487" s="50"/>
      <c r="H487" s="50"/>
      <c r="I487" s="89" t="str">
        <f t="shared" ca="1" si="167"/>
        <v>INSERT INTO math(tangen,question,answer,editor,date,count) VALUES('m2800','\\(\\quad 3^3　×　10　=　 \\)','\\(\\quad 810 \\)','harazono',NOW(),0);</v>
      </c>
      <c r="J487" s="78" t="s">
        <v>229</v>
      </c>
      <c r="L487" s="1" t="s">
        <v>183</v>
      </c>
      <c r="M487" t="s">
        <v>238</v>
      </c>
      <c r="N487" s="1">
        <f t="shared" ca="1" si="160"/>
        <v>10</v>
      </c>
      <c r="S487" t="s">
        <v>233</v>
      </c>
      <c r="T487" t="s">
        <v>230</v>
      </c>
      <c r="U487" t="s">
        <v>229</v>
      </c>
      <c r="V487">
        <f t="shared" ca="1" si="161"/>
        <v>810</v>
      </c>
      <c r="W487" t="s">
        <v>230</v>
      </c>
      <c r="X487" t="str">
        <f t="shared" ca="1" si="156"/>
        <v>\\(\\quad 3^3　×　10　=　 \\)</v>
      </c>
      <c r="Y487" t="str">
        <f t="shared" ca="1" si="157"/>
        <v>\\(\\quad 810 \\)</v>
      </c>
      <c r="Z487">
        <f t="shared" si="170"/>
        <v>81</v>
      </c>
      <c r="AA487">
        <v>3</v>
      </c>
    </row>
    <row r="488" spans="1:27" x14ac:dyDescent="0.55000000000000004">
      <c r="A488" s="51" t="s">
        <v>60</v>
      </c>
      <c r="B488" s="51"/>
      <c r="C488" s="50" t="s">
        <v>211</v>
      </c>
      <c r="D488" s="50" t="str">
        <f t="shared" ca="1" si="165"/>
        <v>\\(\\quad 3^3　×　7　=　 \\)</v>
      </c>
      <c r="E488" s="50" t="str">
        <f t="shared" ca="1" si="166"/>
        <v>\\(\\quad 567 \\)</v>
      </c>
      <c r="F488" s="50" t="s">
        <v>62</v>
      </c>
      <c r="G488" s="50"/>
      <c r="H488" s="50"/>
      <c r="I488" s="89" t="str">
        <f t="shared" ca="1" si="167"/>
        <v>INSERT INTO math(tangen,question,answer,editor,date,count) VALUES('m2800','\\(\\quad 3^3　×　7　=　 \\)','\\(\\quad 567 \\)','harazono',NOW(),0);</v>
      </c>
      <c r="J488" s="78" t="s">
        <v>229</v>
      </c>
      <c r="L488" s="1" t="s">
        <v>183</v>
      </c>
      <c r="M488" t="s">
        <v>238</v>
      </c>
      <c r="N488" s="1">
        <f t="shared" ca="1" si="160"/>
        <v>7</v>
      </c>
      <c r="S488" t="s">
        <v>233</v>
      </c>
      <c r="T488" t="s">
        <v>230</v>
      </c>
      <c r="U488" t="s">
        <v>229</v>
      </c>
      <c r="V488">
        <f t="shared" ca="1" si="161"/>
        <v>567</v>
      </c>
      <c r="W488" t="s">
        <v>230</v>
      </c>
      <c r="X488" t="str">
        <f t="shared" ca="1" si="156"/>
        <v>\\(\\quad 3^3　×　7　=　 \\)</v>
      </c>
      <c r="Y488" t="str">
        <f t="shared" ca="1" si="157"/>
        <v>\\(\\quad 567 \\)</v>
      </c>
      <c r="Z488">
        <f t="shared" si="170"/>
        <v>81</v>
      </c>
      <c r="AA488">
        <v>3</v>
      </c>
    </row>
    <row r="489" spans="1:27" x14ac:dyDescent="0.55000000000000004">
      <c r="A489" s="51" t="s">
        <v>60</v>
      </c>
      <c r="B489" s="51"/>
      <c r="C489" s="50" t="s">
        <v>211</v>
      </c>
      <c r="D489" s="50" t="str">
        <f t="shared" ca="1" si="165"/>
        <v>\\(\\quad 5^2　×　10　=　 \\)</v>
      </c>
      <c r="E489" s="50" t="str">
        <f t="shared" ca="1" si="166"/>
        <v>\\(\\quad 250 \\)</v>
      </c>
      <c r="F489" s="50" t="s">
        <v>62</v>
      </c>
      <c r="G489" s="50"/>
      <c r="H489" s="50"/>
      <c r="I489" s="89" t="str">
        <f t="shared" ca="1" si="167"/>
        <v>INSERT INTO math(tangen,question,answer,editor,date,count) VALUES('m2800','\\(\\quad 5^2　×　10　=　 \\)','\\(\\quad 250 \\)','harazono',NOW(),0);</v>
      </c>
      <c r="J489" s="78" t="s">
        <v>229</v>
      </c>
      <c r="L489" s="1" t="s">
        <v>187</v>
      </c>
      <c r="M489" t="s">
        <v>238</v>
      </c>
      <c r="N489" s="1">
        <f t="shared" ca="1" si="160"/>
        <v>10</v>
      </c>
      <c r="S489" t="s">
        <v>233</v>
      </c>
      <c r="T489" t="s">
        <v>230</v>
      </c>
      <c r="U489" t="s">
        <v>229</v>
      </c>
      <c r="V489">
        <f t="shared" ca="1" si="161"/>
        <v>250</v>
      </c>
      <c r="W489" t="s">
        <v>230</v>
      </c>
      <c r="X489" t="str">
        <f t="shared" ca="1" si="156"/>
        <v>\\(\\quad 5^2　×　10　=　 \\)</v>
      </c>
      <c r="Y489" t="str">
        <f t="shared" ca="1" si="157"/>
        <v>\\(\\quad 250 \\)</v>
      </c>
      <c r="Z489">
        <f>AA489*AA489</f>
        <v>25</v>
      </c>
      <c r="AA489">
        <v>5</v>
      </c>
    </row>
    <row r="490" spans="1:27" x14ac:dyDescent="0.55000000000000004">
      <c r="A490" s="51" t="s">
        <v>60</v>
      </c>
      <c r="B490" s="51"/>
      <c r="C490" s="50" t="s">
        <v>211</v>
      </c>
      <c r="D490" s="50" t="str">
        <f t="shared" ca="1" si="165"/>
        <v>\\(\\quad 5^2　×　6　=　 \\)</v>
      </c>
      <c r="E490" s="50" t="str">
        <f t="shared" ca="1" si="166"/>
        <v>\\(\\quad 150 \\)</v>
      </c>
      <c r="F490" s="50" t="s">
        <v>62</v>
      </c>
      <c r="G490" s="50"/>
      <c r="H490" s="50"/>
      <c r="I490" s="89" t="str">
        <f t="shared" ca="1" si="167"/>
        <v>INSERT INTO math(tangen,question,answer,editor,date,count) VALUES('m2800','\\(\\quad 5^2　×　6　=　 \\)','\\(\\quad 150 \\)','harazono',NOW(),0);</v>
      </c>
      <c r="J490" s="78" t="s">
        <v>229</v>
      </c>
      <c r="L490" s="1" t="s">
        <v>187</v>
      </c>
      <c r="M490" t="s">
        <v>238</v>
      </c>
      <c r="N490" s="1">
        <f t="shared" ca="1" si="160"/>
        <v>6</v>
      </c>
      <c r="S490" t="s">
        <v>233</v>
      </c>
      <c r="T490" t="s">
        <v>230</v>
      </c>
      <c r="U490" t="s">
        <v>229</v>
      </c>
      <c r="V490">
        <f t="shared" ca="1" si="161"/>
        <v>150</v>
      </c>
      <c r="W490" t="s">
        <v>230</v>
      </c>
      <c r="X490" t="str">
        <f t="shared" ca="1" si="156"/>
        <v>\\(\\quad 5^2　×　6　=　 \\)</v>
      </c>
      <c r="Y490" t="str">
        <f t="shared" ca="1" si="157"/>
        <v>\\(\\quad 150 \\)</v>
      </c>
      <c r="Z490">
        <f t="shared" ref="Z490:Z493" si="171">AA490*AA490</f>
        <v>25</v>
      </c>
      <c r="AA490">
        <v>5</v>
      </c>
    </row>
    <row r="491" spans="1:27" x14ac:dyDescent="0.55000000000000004">
      <c r="A491" s="51" t="s">
        <v>60</v>
      </c>
      <c r="B491" s="51"/>
      <c r="C491" s="50" t="s">
        <v>211</v>
      </c>
      <c r="D491" s="50" t="str">
        <f t="shared" ca="1" si="165"/>
        <v>\\(\\quad 5^2　×　7　=　 \\)</v>
      </c>
      <c r="E491" s="50" t="str">
        <f t="shared" ca="1" si="166"/>
        <v>\\(\\quad 175 \\)</v>
      </c>
      <c r="F491" s="50" t="s">
        <v>62</v>
      </c>
      <c r="G491" s="50"/>
      <c r="H491" s="50"/>
      <c r="I491" s="89" t="str">
        <f t="shared" ca="1" si="167"/>
        <v>INSERT INTO math(tangen,question,answer,editor,date,count) VALUES('m2800','\\(\\quad 5^2　×　7　=　 \\)','\\(\\quad 175 \\)','harazono',NOW(),0);</v>
      </c>
      <c r="J491" s="78" t="s">
        <v>229</v>
      </c>
      <c r="L491" s="1" t="s">
        <v>187</v>
      </c>
      <c r="M491" t="s">
        <v>238</v>
      </c>
      <c r="N491" s="1">
        <f t="shared" ca="1" si="160"/>
        <v>7</v>
      </c>
      <c r="S491" t="s">
        <v>233</v>
      </c>
      <c r="T491" t="s">
        <v>230</v>
      </c>
      <c r="U491" t="s">
        <v>229</v>
      </c>
      <c r="V491">
        <f t="shared" ca="1" si="161"/>
        <v>175</v>
      </c>
      <c r="W491" t="s">
        <v>230</v>
      </c>
      <c r="X491" t="str">
        <f t="shared" ca="1" si="156"/>
        <v>\\(\\quad 5^2　×　7　=　 \\)</v>
      </c>
      <c r="Y491" t="str">
        <f t="shared" ca="1" si="157"/>
        <v>\\(\\quad 175 \\)</v>
      </c>
      <c r="Z491">
        <f t="shared" si="171"/>
        <v>25</v>
      </c>
      <c r="AA491">
        <v>5</v>
      </c>
    </row>
    <row r="492" spans="1:27" x14ac:dyDescent="0.55000000000000004">
      <c r="A492" s="51" t="s">
        <v>60</v>
      </c>
      <c r="B492" s="51"/>
      <c r="C492" s="50" t="s">
        <v>211</v>
      </c>
      <c r="D492" s="50" t="str">
        <f t="shared" ca="1" si="165"/>
        <v>\\(\\quad 5^2　×　3　=　 \\)</v>
      </c>
      <c r="E492" s="50" t="str">
        <f t="shared" ca="1" si="166"/>
        <v>\\(\\quad 75 \\)</v>
      </c>
      <c r="F492" s="50" t="s">
        <v>62</v>
      </c>
      <c r="G492" s="50"/>
      <c r="H492" s="50"/>
      <c r="I492" s="89" t="str">
        <f t="shared" ca="1" si="167"/>
        <v>INSERT INTO math(tangen,question,answer,editor,date,count) VALUES('m2800','\\(\\quad 5^2　×　3　=　 \\)','\\(\\quad 75 \\)','harazono',NOW(),0);</v>
      </c>
      <c r="J492" s="78" t="s">
        <v>229</v>
      </c>
      <c r="L492" s="1" t="s">
        <v>187</v>
      </c>
      <c r="M492" t="s">
        <v>238</v>
      </c>
      <c r="N492" s="1">
        <f t="shared" ca="1" si="160"/>
        <v>3</v>
      </c>
      <c r="S492" t="s">
        <v>233</v>
      </c>
      <c r="T492" t="s">
        <v>230</v>
      </c>
      <c r="U492" t="s">
        <v>229</v>
      </c>
      <c r="V492">
        <f t="shared" ca="1" si="161"/>
        <v>75</v>
      </c>
      <c r="W492" t="s">
        <v>230</v>
      </c>
      <c r="X492" t="str">
        <f t="shared" ca="1" si="156"/>
        <v>\\(\\quad 5^2　×　3　=　 \\)</v>
      </c>
      <c r="Y492" t="str">
        <f t="shared" ca="1" si="157"/>
        <v>\\(\\quad 75 \\)</v>
      </c>
      <c r="Z492">
        <f t="shared" si="171"/>
        <v>25</v>
      </c>
      <c r="AA492">
        <v>5</v>
      </c>
    </row>
    <row r="493" spans="1:27" x14ac:dyDescent="0.55000000000000004">
      <c r="A493" s="51" t="s">
        <v>60</v>
      </c>
      <c r="B493" s="51"/>
      <c r="C493" s="50" t="s">
        <v>211</v>
      </c>
      <c r="D493" s="50" t="str">
        <f t="shared" ca="1" si="165"/>
        <v>\\(\\quad 5^2　×　4　=　 \\)</v>
      </c>
      <c r="E493" s="50" t="str">
        <f t="shared" ca="1" si="166"/>
        <v>\\(\\quad 100 \\)</v>
      </c>
      <c r="F493" s="50" t="s">
        <v>62</v>
      </c>
      <c r="G493" s="50"/>
      <c r="H493" s="50"/>
      <c r="I493" s="89" t="str">
        <f t="shared" ca="1" si="167"/>
        <v>INSERT INTO math(tangen,question,answer,editor,date,count) VALUES('m2800','\\(\\quad 5^2　×　4　=　 \\)','\\(\\quad 100 \\)','harazono',NOW(),0);</v>
      </c>
      <c r="J493" s="78" t="s">
        <v>229</v>
      </c>
      <c r="L493" s="1" t="s">
        <v>187</v>
      </c>
      <c r="M493" t="s">
        <v>238</v>
      </c>
      <c r="N493" s="1">
        <f t="shared" ca="1" si="160"/>
        <v>4</v>
      </c>
      <c r="S493" t="s">
        <v>233</v>
      </c>
      <c r="T493" t="s">
        <v>230</v>
      </c>
      <c r="U493" t="s">
        <v>229</v>
      </c>
      <c r="V493">
        <f t="shared" ca="1" si="161"/>
        <v>100</v>
      </c>
      <c r="W493" t="s">
        <v>230</v>
      </c>
      <c r="X493" t="str">
        <f t="shared" ca="1" si="156"/>
        <v>\\(\\quad 5^2　×　4　=　 \\)</v>
      </c>
      <c r="Y493" t="str">
        <f t="shared" ca="1" si="157"/>
        <v>\\(\\quad 100 \\)</v>
      </c>
      <c r="Z493">
        <f t="shared" si="171"/>
        <v>25</v>
      </c>
      <c r="AA493">
        <v>5</v>
      </c>
    </row>
    <row r="494" spans="1:27" x14ac:dyDescent="0.55000000000000004">
      <c r="A494" s="51" t="s">
        <v>60</v>
      </c>
      <c r="B494" s="51"/>
      <c r="C494" s="50" t="s">
        <v>211</v>
      </c>
      <c r="D494" s="50" t="str">
        <f t="shared" ca="1" si="165"/>
        <v>\\(\\quad 5^3　×　2　=　 \\)</v>
      </c>
      <c r="E494" s="50" t="str">
        <f t="shared" ca="1" si="166"/>
        <v>\\(\\quad 250 \\)</v>
      </c>
      <c r="F494" s="50" t="s">
        <v>62</v>
      </c>
      <c r="G494" s="50"/>
      <c r="H494" s="50"/>
      <c r="I494" s="89" t="str">
        <f t="shared" ca="1" si="167"/>
        <v>INSERT INTO math(tangen,question,answer,editor,date,count) VALUES('m2800','\\(\\quad 5^3　×　2　=　 \\)','\\(\\quad 250 \\)','harazono',NOW(),0);</v>
      </c>
      <c r="J494" s="78" t="s">
        <v>229</v>
      </c>
      <c r="L494" s="1" t="s">
        <v>209</v>
      </c>
      <c r="M494" t="s">
        <v>238</v>
      </c>
      <c r="N494" s="1">
        <f t="shared" ca="1" si="160"/>
        <v>2</v>
      </c>
      <c r="S494" t="s">
        <v>233</v>
      </c>
      <c r="T494" t="s">
        <v>230</v>
      </c>
      <c r="U494" t="s">
        <v>229</v>
      </c>
      <c r="V494">
        <f t="shared" ca="1" si="161"/>
        <v>250</v>
      </c>
      <c r="W494" t="s">
        <v>230</v>
      </c>
      <c r="X494" t="str">
        <f t="shared" ca="1" si="156"/>
        <v>\\(\\quad 5^3　×　2　=　 \\)</v>
      </c>
      <c r="Y494" t="str">
        <f t="shared" ca="1" si="157"/>
        <v>\\(\\quad 250 \\)</v>
      </c>
      <c r="Z494">
        <f>AA494*AA494*AA494</f>
        <v>125</v>
      </c>
      <c r="AA494">
        <v>5</v>
      </c>
    </row>
    <row r="495" spans="1:27" x14ac:dyDescent="0.55000000000000004">
      <c r="A495" s="51" t="s">
        <v>60</v>
      </c>
      <c r="B495" s="51"/>
      <c r="C495" s="50" t="s">
        <v>211</v>
      </c>
      <c r="D495" s="50" t="str">
        <f t="shared" ca="1" si="165"/>
        <v>\\(\\quad 5^3　×　8　=　 \\)</v>
      </c>
      <c r="E495" s="50" t="str">
        <f t="shared" ca="1" si="166"/>
        <v>\\(\\quad 1000 \\)</v>
      </c>
      <c r="F495" s="50" t="s">
        <v>62</v>
      </c>
      <c r="G495" s="50"/>
      <c r="H495" s="50"/>
      <c r="I495" s="89" t="str">
        <f t="shared" ca="1" si="167"/>
        <v>INSERT INTO math(tangen,question,answer,editor,date,count) VALUES('m2800','\\(\\quad 5^3　×　8　=　 \\)','\\(\\quad 1000 \\)','harazono',NOW(),0);</v>
      </c>
      <c r="J495" s="78" t="s">
        <v>229</v>
      </c>
      <c r="L495" s="1" t="s">
        <v>209</v>
      </c>
      <c r="M495" t="s">
        <v>238</v>
      </c>
      <c r="N495" s="1">
        <f t="shared" ca="1" si="160"/>
        <v>8</v>
      </c>
      <c r="S495" t="s">
        <v>233</v>
      </c>
      <c r="T495" t="s">
        <v>230</v>
      </c>
      <c r="U495" t="s">
        <v>229</v>
      </c>
      <c r="V495">
        <f t="shared" ca="1" si="161"/>
        <v>1000</v>
      </c>
      <c r="W495" t="s">
        <v>230</v>
      </c>
      <c r="X495" t="str">
        <f t="shared" ca="1" si="156"/>
        <v>\\(\\quad 5^3　×　8　=　 \\)</v>
      </c>
      <c r="Y495" t="str">
        <f t="shared" ca="1" si="157"/>
        <v>\\(\\quad 1000 \\)</v>
      </c>
      <c r="Z495">
        <f t="shared" ref="Z495:Z498" si="172">AA495*AA495*AA495</f>
        <v>125</v>
      </c>
      <c r="AA495">
        <v>5</v>
      </c>
    </row>
    <row r="496" spans="1:27" x14ac:dyDescent="0.55000000000000004">
      <c r="A496" s="51" t="s">
        <v>60</v>
      </c>
      <c r="B496" s="51"/>
      <c r="C496" s="50" t="s">
        <v>211</v>
      </c>
      <c r="D496" s="50" t="str">
        <f t="shared" ca="1" si="165"/>
        <v>\\(\\quad 5^3　×　7　=　 \\)</v>
      </c>
      <c r="E496" s="50" t="str">
        <f t="shared" ca="1" si="166"/>
        <v>\\(\\quad 875 \\)</v>
      </c>
      <c r="F496" s="50" t="s">
        <v>62</v>
      </c>
      <c r="G496" s="50"/>
      <c r="H496" s="50"/>
      <c r="I496" s="89" t="str">
        <f t="shared" ca="1" si="167"/>
        <v>INSERT INTO math(tangen,question,answer,editor,date,count) VALUES('m2800','\\(\\quad 5^3　×　7　=　 \\)','\\(\\quad 875 \\)','harazono',NOW(),0);</v>
      </c>
      <c r="J496" s="78" t="s">
        <v>229</v>
      </c>
      <c r="L496" s="1" t="s">
        <v>209</v>
      </c>
      <c r="M496" t="s">
        <v>238</v>
      </c>
      <c r="N496" s="1">
        <f t="shared" ca="1" si="160"/>
        <v>7</v>
      </c>
      <c r="S496" t="s">
        <v>233</v>
      </c>
      <c r="T496" t="s">
        <v>230</v>
      </c>
      <c r="U496" t="s">
        <v>229</v>
      </c>
      <c r="V496">
        <f t="shared" ca="1" si="161"/>
        <v>875</v>
      </c>
      <c r="W496" t="s">
        <v>230</v>
      </c>
      <c r="X496" t="str">
        <f t="shared" ca="1" si="156"/>
        <v>\\(\\quad 5^3　×　7　=　 \\)</v>
      </c>
      <c r="Y496" t="str">
        <f t="shared" ca="1" si="157"/>
        <v>\\(\\quad 875 \\)</v>
      </c>
      <c r="Z496">
        <f t="shared" si="172"/>
        <v>125</v>
      </c>
      <c r="AA496">
        <v>5</v>
      </c>
    </row>
    <row r="497" spans="1:27" x14ac:dyDescent="0.55000000000000004">
      <c r="A497" s="51" t="s">
        <v>60</v>
      </c>
      <c r="B497" s="51"/>
      <c r="C497" s="50" t="s">
        <v>211</v>
      </c>
      <c r="D497" s="50" t="str">
        <f t="shared" ca="1" si="165"/>
        <v>\\(\\quad 5^3　×　7　=　 \\)</v>
      </c>
      <c r="E497" s="50" t="str">
        <f t="shared" ca="1" si="166"/>
        <v>\\(\\quad 875 \\)</v>
      </c>
      <c r="F497" s="50" t="s">
        <v>62</v>
      </c>
      <c r="G497" s="50"/>
      <c r="H497" s="50"/>
      <c r="I497" s="89" t="str">
        <f t="shared" ca="1" si="167"/>
        <v>INSERT INTO math(tangen,question,answer,editor,date,count) VALUES('m2800','\\(\\quad 5^3　×　7　=　 \\)','\\(\\quad 875 \\)','harazono',NOW(),0);</v>
      </c>
      <c r="J497" s="78" t="s">
        <v>229</v>
      </c>
      <c r="L497" s="1" t="s">
        <v>209</v>
      </c>
      <c r="M497" t="s">
        <v>238</v>
      </c>
      <c r="N497" s="1">
        <f t="shared" ca="1" si="160"/>
        <v>7</v>
      </c>
      <c r="S497" t="s">
        <v>233</v>
      </c>
      <c r="T497" t="s">
        <v>230</v>
      </c>
      <c r="U497" t="s">
        <v>229</v>
      </c>
      <c r="V497">
        <f t="shared" ca="1" si="161"/>
        <v>875</v>
      </c>
      <c r="W497" t="s">
        <v>230</v>
      </c>
      <c r="X497" t="str">
        <f t="shared" ca="1" si="156"/>
        <v>\\(\\quad 5^3　×　7　=　 \\)</v>
      </c>
      <c r="Y497" t="str">
        <f t="shared" ca="1" si="157"/>
        <v>\\(\\quad 875 \\)</v>
      </c>
      <c r="Z497">
        <f t="shared" si="172"/>
        <v>125</v>
      </c>
      <c r="AA497">
        <v>5</v>
      </c>
    </row>
    <row r="498" spans="1:27" x14ac:dyDescent="0.55000000000000004">
      <c r="A498" s="51" t="s">
        <v>60</v>
      </c>
      <c r="B498" s="51"/>
      <c r="C498" s="50" t="s">
        <v>211</v>
      </c>
      <c r="D498" s="50" t="str">
        <f t="shared" ca="1" si="165"/>
        <v>\\(\\quad 5^3　×　5　=　 \\)</v>
      </c>
      <c r="E498" s="50" t="str">
        <f t="shared" ca="1" si="166"/>
        <v>\\(\\quad 625 \\)</v>
      </c>
      <c r="F498" s="50" t="s">
        <v>62</v>
      </c>
      <c r="G498" s="50"/>
      <c r="H498" s="50"/>
      <c r="I498" s="89" t="str">
        <f t="shared" ca="1" si="167"/>
        <v>INSERT INTO math(tangen,question,answer,editor,date,count) VALUES('m2800','\\(\\quad 5^3　×　5　=　 \\)','\\(\\quad 625 \\)','harazono',NOW(),0);</v>
      </c>
      <c r="J498" s="78" t="s">
        <v>229</v>
      </c>
      <c r="L498" s="1" t="s">
        <v>209</v>
      </c>
      <c r="M498" t="s">
        <v>238</v>
      </c>
      <c r="N498" s="1">
        <f ca="1">RANDBETWEEN(1,10)</f>
        <v>5</v>
      </c>
      <c r="S498" t="s">
        <v>233</v>
      </c>
      <c r="T498" t="s">
        <v>230</v>
      </c>
      <c r="U498" t="s">
        <v>229</v>
      </c>
      <c r="V498">
        <f t="shared" ca="1" si="161"/>
        <v>625</v>
      </c>
      <c r="W498" t="s">
        <v>230</v>
      </c>
      <c r="X498" t="str">
        <f t="shared" ca="1" si="156"/>
        <v>\\(\\quad 5^3　×　5　=　 \\)</v>
      </c>
      <c r="Y498" t="str">
        <f t="shared" ca="1" si="157"/>
        <v>\\(\\quad 625 \\)</v>
      </c>
      <c r="Z498">
        <f t="shared" si="172"/>
        <v>125</v>
      </c>
      <c r="AA498">
        <v>5</v>
      </c>
    </row>
    <row r="499" spans="1:27" x14ac:dyDescent="0.55000000000000004">
      <c r="A499" s="51" t="s">
        <v>60</v>
      </c>
      <c r="B499" s="51"/>
      <c r="C499" s="50" t="s">
        <v>211</v>
      </c>
      <c r="D499" s="50" t="str">
        <f t="shared" ca="1" si="165"/>
        <v>\\(\\quad 2^2　×　2　+　6　=　 \\)</v>
      </c>
      <c r="E499" s="50" t="str">
        <f t="shared" ca="1" si="166"/>
        <v>\\(\\quad 14 \\)</v>
      </c>
      <c r="F499" s="50" t="s">
        <v>62</v>
      </c>
      <c r="G499" s="50"/>
      <c r="H499" s="50"/>
      <c r="I499" s="89" t="str">
        <f t="shared" ca="1" si="167"/>
        <v>INSERT INTO math(tangen,question,answer,editor,date,count) VALUES('m2800','\\(\\quad 2^2　×　2　+　6　=　 \\)','\\(\\quad 14 \\)','harazono',NOW(),0);</v>
      </c>
      <c r="J499" s="78" t="s">
        <v>229</v>
      </c>
      <c r="L499" s="1" t="s">
        <v>173</v>
      </c>
      <c r="M499" t="s">
        <v>238</v>
      </c>
      <c r="N499" s="1">
        <f t="shared" ca="1" si="160"/>
        <v>2</v>
      </c>
      <c r="O499" t="s">
        <v>231</v>
      </c>
      <c r="P499" s="1">
        <f t="shared" ca="1" si="160"/>
        <v>6</v>
      </c>
      <c r="S499" t="s">
        <v>233</v>
      </c>
      <c r="T499" t="s">
        <v>230</v>
      </c>
      <c r="U499" t="s">
        <v>229</v>
      </c>
      <c r="V499">
        <f ca="1">Z499*N499+P499</f>
        <v>14</v>
      </c>
      <c r="W499" t="s">
        <v>230</v>
      </c>
      <c r="X499" t="str">
        <f t="shared" ca="1" si="156"/>
        <v>\\(\\quad 2^2　×　2　+　6　=　 \\)</v>
      </c>
      <c r="Y499" t="str">
        <f t="shared" ca="1" si="157"/>
        <v>\\(\\quad 14 \\)</v>
      </c>
      <c r="Z499">
        <f>AA499*AA499</f>
        <v>4</v>
      </c>
      <c r="AA499">
        <v>2</v>
      </c>
    </row>
    <row r="500" spans="1:27" x14ac:dyDescent="0.55000000000000004">
      <c r="A500" s="51" t="s">
        <v>60</v>
      </c>
      <c r="B500" s="51"/>
      <c r="C500" s="50" t="s">
        <v>211</v>
      </c>
      <c r="D500" s="50" t="str">
        <f t="shared" ca="1" si="165"/>
        <v>\\(\\quad 2^2　×　6　+　6　=　 \\)</v>
      </c>
      <c r="E500" s="50" t="str">
        <f t="shared" ca="1" si="166"/>
        <v>\\(\\quad 30 \\)</v>
      </c>
      <c r="F500" s="50" t="s">
        <v>62</v>
      </c>
      <c r="G500" s="50"/>
      <c r="H500" s="50"/>
      <c r="I500" s="89" t="str">
        <f t="shared" ca="1" si="167"/>
        <v>INSERT INTO math(tangen,question,answer,editor,date,count) VALUES('m2800','\\(\\quad 2^2　×　6　+　6　=　 \\)','\\(\\quad 30 \\)','harazono',NOW(),0);</v>
      </c>
      <c r="J500" s="78" t="s">
        <v>229</v>
      </c>
      <c r="L500" s="1" t="s">
        <v>173</v>
      </c>
      <c r="M500" t="s">
        <v>238</v>
      </c>
      <c r="N500" s="1">
        <f t="shared" ca="1" si="160"/>
        <v>6</v>
      </c>
      <c r="O500" t="s">
        <v>231</v>
      </c>
      <c r="P500" s="1">
        <f t="shared" ca="1" si="160"/>
        <v>6</v>
      </c>
      <c r="S500" t="s">
        <v>233</v>
      </c>
      <c r="T500" t="s">
        <v>230</v>
      </c>
      <c r="U500" t="s">
        <v>229</v>
      </c>
      <c r="V500">
        <f t="shared" ref="V500:V512" ca="1" si="173">Z500*N500+P500</f>
        <v>30</v>
      </c>
      <c r="W500" t="s">
        <v>230</v>
      </c>
      <c r="X500" t="str">
        <f t="shared" ca="1" si="156"/>
        <v>\\(\\quad 2^2　×　6　+　6　=　 \\)</v>
      </c>
      <c r="Y500" t="str">
        <f t="shared" ca="1" si="157"/>
        <v>\\(\\quad 30 \\)</v>
      </c>
      <c r="Z500">
        <f t="shared" ref="Z500:Z503" si="174">AA500*AA500</f>
        <v>4</v>
      </c>
      <c r="AA500">
        <v>2</v>
      </c>
    </row>
    <row r="501" spans="1:27" x14ac:dyDescent="0.55000000000000004">
      <c r="A501" s="51" t="s">
        <v>60</v>
      </c>
      <c r="B501" s="51"/>
      <c r="C501" s="50" t="s">
        <v>211</v>
      </c>
      <c r="D501" s="50" t="str">
        <f t="shared" ca="1" si="165"/>
        <v>\\(\\quad 2^2　×　6　+　10　=　 \\)</v>
      </c>
      <c r="E501" s="50" t="str">
        <f t="shared" ca="1" si="166"/>
        <v>\\(\\quad 34 \\)</v>
      </c>
      <c r="F501" s="50" t="s">
        <v>62</v>
      </c>
      <c r="G501" s="50"/>
      <c r="H501" s="50"/>
      <c r="I501" s="89" t="str">
        <f t="shared" ca="1" si="167"/>
        <v>INSERT INTO math(tangen,question,answer,editor,date,count) VALUES('m2800','\\(\\quad 2^2　×　6　+　10　=　 \\)','\\(\\quad 34 \\)','harazono',NOW(),0);</v>
      </c>
      <c r="J501" s="78" t="s">
        <v>229</v>
      </c>
      <c r="L501" s="1" t="s">
        <v>173</v>
      </c>
      <c r="M501" t="s">
        <v>238</v>
      </c>
      <c r="N501" s="1">
        <f t="shared" ca="1" si="160"/>
        <v>6</v>
      </c>
      <c r="O501" t="s">
        <v>231</v>
      </c>
      <c r="P501" s="1">
        <f t="shared" ca="1" si="160"/>
        <v>10</v>
      </c>
      <c r="S501" t="s">
        <v>233</v>
      </c>
      <c r="T501" t="s">
        <v>230</v>
      </c>
      <c r="U501" t="s">
        <v>229</v>
      </c>
      <c r="V501">
        <f t="shared" ca="1" si="173"/>
        <v>34</v>
      </c>
      <c r="W501" t="s">
        <v>230</v>
      </c>
      <c r="X501" t="str">
        <f t="shared" ca="1" si="156"/>
        <v>\\(\\quad 2^2　×　6　+　10　=　 \\)</v>
      </c>
      <c r="Y501" t="str">
        <f t="shared" ca="1" si="157"/>
        <v>\\(\\quad 34 \\)</v>
      </c>
      <c r="Z501">
        <f t="shared" si="174"/>
        <v>4</v>
      </c>
      <c r="AA501">
        <v>2</v>
      </c>
    </row>
    <row r="502" spans="1:27" x14ac:dyDescent="0.55000000000000004">
      <c r="A502" s="51" t="s">
        <v>60</v>
      </c>
      <c r="B502" s="51"/>
      <c r="C502" s="50" t="s">
        <v>211</v>
      </c>
      <c r="D502" s="50" t="str">
        <f t="shared" ca="1" si="165"/>
        <v>\\(\\quad 2^2　×　2　+　6　=　 \\)</v>
      </c>
      <c r="E502" s="50" t="str">
        <f t="shared" ca="1" si="166"/>
        <v>\\(\\quad 14 \\)</v>
      </c>
      <c r="F502" s="50" t="s">
        <v>62</v>
      </c>
      <c r="G502" s="50"/>
      <c r="H502" s="50"/>
      <c r="I502" s="89" t="str">
        <f t="shared" ca="1" si="167"/>
        <v>INSERT INTO math(tangen,question,answer,editor,date,count) VALUES('m2800','\\(\\quad 2^2　×　2　+　6　=　 \\)','\\(\\quad 14 \\)','harazono',NOW(),0);</v>
      </c>
      <c r="J502" s="78" t="s">
        <v>229</v>
      </c>
      <c r="L502" s="1" t="s">
        <v>173</v>
      </c>
      <c r="M502" t="s">
        <v>238</v>
      </c>
      <c r="N502" s="1">
        <f t="shared" ca="1" si="160"/>
        <v>2</v>
      </c>
      <c r="O502" t="s">
        <v>231</v>
      </c>
      <c r="P502" s="1">
        <f t="shared" ca="1" si="160"/>
        <v>6</v>
      </c>
      <c r="S502" t="s">
        <v>233</v>
      </c>
      <c r="T502" t="s">
        <v>230</v>
      </c>
      <c r="U502" t="s">
        <v>229</v>
      </c>
      <c r="V502">
        <f t="shared" ca="1" si="173"/>
        <v>14</v>
      </c>
      <c r="W502" t="s">
        <v>230</v>
      </c>
      <c r="X502" t="str">
        <f t="shared" ca="1" si="156"/>
        <v>\\(\\quad 2^2　×　2　+　6　=　 \\)</v>
      </c>
      <c r="Y502" t="str">
        <f t="shared" ca="1" si="157"/>
        <v>\\(\\quad 14 \\)</v>
      </c>
      <c r="Z502">
        <f t="shared" si="174"/>
        <v>4</v>
      </c>
      <c r="AA502">
        <v>2</v>
      </c>
    </row>
    <row r="503" spans="1:27" x14ac:dyDescent="0.55000000000000004">
      <c r="A503" s="51" t="s">
        <v>60</v>
      </c>
      <c r="B503" s="51"/>
      <c r="C503" s="50" t="s">
        <v>211</v>
      </c>
      <c r="D503" s="50" t="str">
        <f t="shared" ca="1" si="165"/>
        <v>\\(\\quad 2^2　×　10　+　4　=　 \\)</v>
      </c>
      <c r="E503" s="50" t="str">
        <f t="shared" ca="1" si="166"/>
        <v>\\(\\quad 44 \\)</v>
      </c>
      <c r="F503" s="50" t="s">
        <v>62</v>
      </c>
      <c r="G503" s="50"/>
      <c r="H503" s="50"/>
      <c r="I503" s="89" t="str">
        <f t="shared" ca="1" si="167"/>
        <v>INSERT INTO math(tangen,question,answer,editor,date,count) VALUES('m2800','\\(\\quad 2^2　×　10　+　4　=　 \\)','\\(\\quad 44 \\)','harazono',NOW(),0);</v>
      </c>
      <c r="J503" s="78" t="s">
        <v>229</v>
      </c>
      <c r="L503" s="1" t="s">
        <v>173</v>
      </c>
      <c r="M503" t="s">
        <v>238</v>
      </c>
      <c r="N503" s="1">
        <f t="shared" ca="1" si="160"/>
        <v>10</v>
      </c>
      <c r="O503" t="s">
        <v>231</v>
      </c>
      <c r="P503" s="1">
        <f t="shared" ca="1" si="160"/>
        <v>4</v>
      </c>
      <c r="S503" t="s">
        <v>233</v>
      </c>
      <c r="T503" t="s">
        <v>230</v>
      </c>
      <c r="U503" t="s">
        <v>229</v>
      </c>
      <c r="V503">
        <f t="shared" ca="1" si="173"/>
        <v>44</v>
      </c>
      <c r="W503" t="s">
        <v>230</v>
      </c>
      <c r="X503" t="str">
        <f t="shared" ca="1" si="156"/>
        <v>\\(\\quad 2^2　×　10　+　4　=　 \\)</v>
      </c>
      <c r="Y503" t="str">
        <f t="shared" ca="1" si="157"/>
        <v>\\(\\quad 44 \\)</v>
      </c>
      <c r="Z503">
        <f t="shared" si="174"/>
        <v>4</v>
      </c>
      <c r="AA503">
        <v>2</v>
      </c>
    </row>
    <row r="504" spans="1:27" x14ac:dyDescent="0.55000000000000004">
      <c r="A504" s="51" t="s">
        <v>60</v>
      </c>
      <c r="B504" s="51"/>
      <c r="C504" s="50" t="s">
        <v>211</v>
      </c>
      <c r="D504" s="50" t="str">
        <f t="shared" ca="1" si="165"/>
        <v>\\(\\quad 2^3　×　9　+　7　=　 \\)</v>
      </c>
      <c r="E504" s="50" t="str">
        <f t="shared" ca="1" si="166"/>
        <v>\\(\\quad 79 \\)</v>
      </c>
      <c r="F504" s="50" t="s">
        <v>62</v>
      </c>
      <c r="G504" s="50"/>
      <c r="H504" s="50"/>
      <c r="I504" s="89" t="str">
        <f t="shared" ca="1" si="167"/>
        <v>INSERT INTO math(tangen,question,answer,editor,date,count) VALUES('m2800','\\(\\quad 2^3　×　9　+　7　=　 \\)','\\(\\quad 79 \\)','harazono',NOW(),0);</v>
      </c>
      <c r="J504" s="78" t="s">
        <v>229</v>
      </c>
      <c r="L504" s="1" t="s">
        <v>174</v>
      </c>
      <c r="M504" t="s">
        <v>238</v>
      </c>
      <c r="N504" s="1">
        <f t="shared" ca="1" si="160"/>
        <v>9</v>
      </c>
      <c r="O504" t="s">
        <v>231</v>
      </c>
      <c r="P504" s="1">
        <f t="shared" ca="1" si="160"/>
        <v>7</v>
      </c>
      <c r="S504" t="s">
        <v>233</v>
      </c>
      <c r="T504" t="s">
        <v>230</v>
      </c>
      <c r="U504" t="s">
        <v>229</v>
      </c>
      <c r="V504">
        <f t="shared" ca="1" si="173"/>
        <v>79</v>
      </c>
      <c r="W504" t="s">
        <v>230</v>
      </c>
      <c r="X504" t="str">
        <f t="shared" ca="1" si="156"/>
        <v>\\(\\quad 2^3　×　9　+　7　=　 \\)</v>
      </c>
      <c r="Y504" t="str">
        <f t="shared" ca="1" si="157"/>
        <v>\\(\\quad 79 \\)</v>
      </c>
      <c r="Z504">
        <f>AA504*AA504*AA504</f>
        <v>8</v>
      </c>
      <c r="AA504">
        <v>2</v>
      </c>
    </row>
    <row r="505" spans="1:27" x14ac:dyDescent="0.55000000000000004">
      <c r="A505" s="51" t="s">
        <v>60</v>
      </c>
      <c r="B505" s="51"/>
      <c r="C505" s="50" t="s">
        <v>211</v>
      </c>
      <c r="D505" s="50" t="str">
        <f t="shared" ca="1" si="165"/>
        <v>\\(\\quad 2^3　×　6　+　9　=　 \\)</v>
      </c>
      <c r="E505" s="50" t="str">
        <f t="shared" ca="1" si="166"/>
        <v>\\(\\quad 57 \\)</v>
      </c>
      <c r="F505" s="50" t="s">
        <v>62</v>
      </c>
      <c r="G505" s="50"/>
      <c r="H505" s="50"/>
      <c r="I505" s="89" t="str">
        <f t="shared" ca="1" si="167"/>
        <v>INSERT INTO math(tangen,question,answer,editor,date,count) VALUES('m2800','\\(\\quad 2^3　×　6　+　9　=　 \\)','\\(\\quad 57 \\)','harazono',NOW(),0);</v>
      </c>
      <c r="J505" s="78" t="s">
        <v>229</v>
      </c>
      <c r="L505" s="1" t="s">
        <v>174</v>
      </c>
      <c r="M505" t="s">
        <v>238</v>
      </c>
      <c r="N505" s="1">
        <f t="shared" ca="1" si="160"/>
        <v>6</v>
      </c>
      <c r="O505" t="s">
        <v>231</v>
      </c>
      <c r="P505" s="1">
        <f t="shared" ca="1" si="160"/>
        <v>9</v>
      </c>
      <c r="S505" t="s">
        <v>233</v>
      </c>
      <c r="T505" t="s">
        <v>230</v>
      </c>
      <c r="U505" t="s">
        <v>229</v>
      </c>
      <c r="V505">
        <f t="shared" ca="1" si="173"/>
        <v>57</v>
      </c>
      <c r="W505" t="s">
        <v>230</v>
      </c>
      <c r="X505" t="str">
        <f t="shared" ca="1" si="156"/>
        <v>\\(\\quad 2^3　×　6　+　9　=　 \\)</v>
      </c>
      <c r="Y505" t="str">
        <f t="shared" ca="1" si="157"/>
        <v>\\(\\quad 57 \\)</v>
      </c>
      <c r="Z505">
        <f t="shared" ref="Z505:Z508" si="175">AA505*AA505*AA505</f>
        <v>8</v>
      </c>
      <c r="AA505">
        <v>2</v>
      </c>
    </row>
    <row r="506" spans="1:27" x14ac:dyDescent="0.55000000000000004">
      <c r="A506" s="51" t="s">
        <v>60</v>
      </c>
      <c r="B506" s="51"/>
      <c r="C506" s="50" t="s">
        <v>211</v>
      </c>
      <c r="D506" s="50" t="str">
        <f t="shared" ca="1" si="165"/>
        <v>\\(\\quad 2^3　×　1　+　2　=　 \\)</v>
      </c>
      <c r="E506" s="50" t="str">
        <f t="shared" ca="1" si="166"/>
        <v>\\(\\quad 10 \\)</v>
      </c>
      <c r="F506" s="50" t="s">
        <v>62</v>
      </c>
      <c r="G506" s="50"/>
      <c r="H506" s="50"/>
      <c r="I506" s="89" t="str">
        <f t="shared" ca="1" si="167"/>
        <v>INSERT INTO math(tangen,question,answer,editor,date,count) VALUES('m2800','\\(\\quad 2^3　×　1　+　2　=　 \\)','\\(\\quad 10 \\)','harazono',NOW(),0);</v>
      </c>
      <c r="J506" s="78" t="s">
        <v>229</v>
      </c>
      <c r="L506" s="1" t="s">
        <v>174</v>
      </c>
      <c r="M506" t="s">
        <v>238</v>
      </c>
      <c r="N506" s="1">
        <f t="shared" ca="1" si="160"/>
        <v>1</v>
      </c>
      <c r="O506" t="s">
        <v>231</v>
      </c>
      <c r="P506" s="1">
        <f t="shared" ca="1" si="160"/>
        <v>2</v>
      </c>
      <c r="S506" t="s">
        <v>233</v>
      </c>
      <c r="T506" t="s">
        <v>230</v>
      </c>
      <c r="U506" t="s">
        <v>229</v>
      </c>
      <c r="V506">
        <f t="shared" ca="1" si="173"/>
        <v>10</v>
      </c>
      <c r="W506" t="s">
        <v>230</v>
      </c>
      <c r="X506" t="str">
        <f t="shared" ca="1" si="156"/>
        <v>\\(\\quad 2^3　×　1　+　2　=　 \\)</v>
      </c>
      <c r="Y506" t="str">
        <f t="shared" ca="1" si="157"/>
        <v>\\(\\quad 10 \\)</v>
      </c>
      <c r="Z506">
        <f t="shared" si="175"/>
        <v>8</v>
      </c>
      <c r="AA506">
        <v>2</v>
      </c>
    </row>
    <row r="507" spans="1:27" x14ac:dyDescent="0.55000000000000004">
      <c r="A507" s="51" t="s">
        <v>60</v>
      </c>
      <c r="B507" s="51"/>
      <c r="C507" s="50" t="s">
        <v>211</v>
      </c>
      <c r="D507" s="50" t="str">
        <f t="shared" ca="1" si="165"/>
        <v>\\(\\quad 2^3　×　2　+　7　=　 \\)</v>
      </c>
      <c r="E507" s="50" t="str">
        <f t="shared" ca="1" si="166"/>
        <v>\\(\\quad 23 \\)</v>
      </c>
      <c r="F507" s="50" t="s">
        <v>62</v>
      </c>
      <c r="G507" s="50"/>
      <c r="H507" s="50"/>
      <c r="I507" s="89" t="str">
        <f t="shared" ca="1" si="167"/>
        <v>INSERT INTO math(tangen,question,answer,editor,date,count) VALUES('m2800','\\(\\quad 2^3　×　2　+　7　=　 \\)','\\(\\quad 23 \\)','harazono',NOW(),0);</v>
      </c>
      <c r="J507" s="78" t="s">
        <v>229</v>
      </c>
      <c r="L507" s="1" t="s">
        <v>174</v>
      </c>
      <c r="M507" t="s">
        <v>238</v>
      </c>
      <c r="N507" s="1">
        <f t="shared" ca="1" si="160"/>
        <v>2</v>
      </c>
      <c r="O507" t="s">
        <v>231</v>
      </c>
      <c r="P507" s="1">
        <f t="shared" ca="1" si="160"/>
        <v>7</v>
      </c>
      <c r="S507" t="s">
        <v>233</v>
      </c>
      <c r="T507" t="s">
        <v>230</v>
      </c>
      <c r="U507" t="s">
        <v>229</v>
      </c>
      <c r="V507">
        <f t="shared" ca="1" si="173"/>
        <v>23</v>
      </c>
      <c r="W507" t="s">
        <v>230</v>
      </c>
      <c r="X507" t="str">
        <f t="shared" ca="1" si="156"/>
        <v>\\(\\quad 2^3　×　2　+　7　=　 \\)</v>
      </c>
      <c r="Y507" t="str">
        <f t="shared" ca="1" si="157"/>
        <v>\\(\\quad 23 \\)</v>
      </c>
      <c r="Z507">
        <f t="shared" si="175"/>
        <v>8</v>
      </c>
      <c r="AA507">
        <v>2</v>
      </c>
    </row>
    <row r="508" spans="1:27" x14ac:dyDescent="0.55000000000000004">
      <c r="A508" s="51" t="s">
        <v>60</v>
      </c>
      <c r="B508" s="51"/>
      <c r="C508" s="50" t="s">
        <v>211</v>
      </c>
      <c r="D508" s="50" t="str">
        <f t="shared" ca="1" si="165"/>
        <v>\\(\\quad 2^3　×　7　+　1　=　 \\)</v>
      </c>
      <c r="E508" s="50" t="str">
        <f t="shared" ca="1" si="166"/>
        <v>\\(\\quad 57 \\)</v>
      </c>
      <c r="F508" s="50" t="s">
        <v>62</v>
      </c>
      <c r="G508" s="50"/>
      <c r="H508" s="50"/>
      <c r="I508" s="89" t="str">
        <f t="shared" ca="1" si="167"/>
        <v>INSERT INTO math(tangen,question,answer,editor,date,count) VALUES('m2800','\\(\\quad 2^3　×　7　+　1　=　 \\)','\\(\\quad 57 \\)','harazono',NOW(),0);</v>
      </c>
      <c r="J508" s="78" t="s">
        <v>229</v>
      </c>
      <c r="L508" s="1" t="s">
        <v>174</v>
      </c>
      <c r="M508" t="s">
        <v>238</v>
      </c>
      <c r="N508" s="1">
        <f t="shared" ca="1" si="160"/>
        <v>7</v>
      </c>
      <c r="O508" t="s">
        <v>231</v>
      </c>
      <c r="P508" s="1">
        <f t="shared" ca="1" si="160"/>
        <v>1</v>
      </c>
      <c r="S508" t="s">
        <v>233</v>
      </c>
      <c r="T508" t="s">
        <v>230</v>
      </c>
      <c r="U508" t="s">
        <v>229</v>
      </c>
      <c r="V508">
        <f t="shared" ca="1" si="173"/>
        <v>57</v>
      </c>
      <c r="W508" t="s">
        <v>230</v>
      </c>
      <c r="X508" t="str">
        <f t="shared" ca="1" si="156"/>
        <v>\\(\\quad 2^3　×　7　+　1　=　 \\)</v>
      </c>
      <c r="Y508" t="str">
        <f t="shared" ca="1" si="157"/>
        <v>\\(\\quad 57 \\)</v>
      </c>
      <c r="Z508">
        <f t="shared" si="175"/>
        <v>8</v>
      </c>
      <c r="AA508">
        <v>2</v>
      </c>
    </row>
    <row r="509" spans="1:27" x14ac:dyDescent="0.55000000000000004">
      <c r="A509" s="51" t="s">
        <v>60</v>
      </c>
      <c r="B509" s="51"/>
      <c r="C509" s="50" t="s">
        <v>211</v>
      </c>
      <c r="D509" s="50" t="str">
        <f t="shared" ca="1" si="165"/>
        <v>\\(\\quad 2^4　×　6　+　5　=　 \\)</v>
      </c>
      <c r="E509" s="50" t="str">
        <f t="shared" ca="1" si="166"/>
        <v>\\(\\quad 101 \\)</v>
      </c>
      <c r="F509" s="50" t="s">
        <v>62</v>
      </c>
      <c r="G509" s="50"/>
      <c r="H509" s="50"/>
      <c r="I509" s="89" t="str">
        <f t="shared" ca="1" si="167"/>
        <v>INSERT INTO math(tangen,question,answer,editor,date,count) VALUES('m2800','\\(\\quad 2^4　×　6　+　5　=　 \\)','\\(\\quad 101 \\)','harazono',NOW(),0);</v>
      </c>
      <c r="J509" s="78" t="s">
        <v>229</v>
      </c>
      <c r="L509" s="1" t="s">
        <v>175</v>
      </c>
      <c r="M509" t="s">
        <v>238</v>
      </c>
      <c r="N509" s="1">
        <f t="shared" ca="1" si="160"/>
        <v>6</v>
      </c>
      <c r="O509" t="s">
        <v>231</v>
      </c>
      <c r="P509" s="1">
        <f t="shared" ca="1" si="160"/>
        <v>5</v>
      </c>
      <c r="S509" t="s">
        <v>233</v>
      </c>
      <c r="T509" t="s">
        <v>230</v>
      </c>
      <c r="U509" t="s">
        <v>229</v>
      </c>
      <c r="V509">
        <f t="shared" ca="1" si="173"/>
        <v>101</v>
      </c>
      <c r="W509" t="s">
        <v>230</v>
      </c>
      <c r="X509" t="str">
        <f t="shared" ca="1" si="156"/>
        <v>\\(\\quad 2^4　×　6　+　5　=　 \\)</v>
      </c>
      <c r="Y509" t="str">
        <f t="shared" ca="1" si="157"/>
        <v>\\(\\quad 101 \\)</v>
      </c>
      <c r="Z509">
        <f>AA509*AA509*AA509*AA509</f>
        <v>16</v>
      </c>
      <c r="AA509">
        <v>2</v>
      </c>
    </row>
    <row r="510" spans="1:27" x14ac:dyDescent="0.55000000000000004">
      <c r="A510" s="51" t="s">
        <v>60</v>
      </c>
      <c r="B510" s="51"/>
      <c r="C510" s="50" t="s">
        <v>211</v>
      </c>
      <c r="D510" s="50" t="str">
        <f t="shared" ca="1" si="165"/>
        <v>\\(\\quad 2^4　×　6　+　3　=　 \\)</v>
      </c>
      <c r="E510" s="50" t="str">
        <f t="shared" ca="1" si="166"/>
        <v>\\(\\quad 99 \\)</v>
      </c>
      <c r="F510" s="50" t="s">
        <v>62</v>
      </c>
      <c r="G510" s="50"/>
      <c r="H510" s="50"/>
      <c r="I510" s="89" t="str">
        <f t="shared" ca="1" si="167"/>
        <v>INSERT INTO math(tangen,question,answer,editor,date,count) VALUES('m2800','\\(\\quad 2^4　×　6　+　3　=　 \\)','\\(\\quad 99 \\)','harazono',NOW(),0);</v>
      </c>
      <c r="J510" s="78" t="s">
        <v>229</v>
      </c>
      <c r="L510" s="1" t="s">
        <v>175</v>
      </c>
      <c r="M510" t="s">
        <v>238</v>
      </c>
      <c r="N510" s="1">
        <f t="shared" ca="1" si="160"/>
        <v>6</v>
      </c>
      <c r="O510" t="s">
        <v>231</v>
      </c>
      <c r="P510" s="1">
        <f t="shared" ca="1" si="160"/>
        <v>3</v>
      </c>
      <c r="S510" t="s">
        <v>233</v>
      </c>
      <c r="T510" t="s">
        <v>230</v>
      </c>
      <c r="U510" t="s">
        <v>229</v>
      </c>
      <c r="V510">
        <f t="shared" ca="1" si="173"/>
        <v>99</v>
      </c>
      <c r="W510" t="s">
        <v>230</v>
      </c>
      <c r="X510" t="str">
        <f t="shared" ca="1" si="156"/>
        <v>\\(\\quad 2^4　×　6　+　3　=　 \\)</v>
      </c>
      <c r="Y510" t="str">
        <f t="shared" ca="1" si="157"/>
        <v>\\(\\quad 99 \\)</v>
      </c>
      <c r="Z510">
        <f t="shared" ref="Z510:Z513" si="176">AA510*AA510*AA510*AA510</f>
        <v>16</v>
      </c>
      <c r="AA510">
        <v>2</v>
      </c>
    </row>
    <row r="511" spans="1:27" x14ac:dyDescent="0.55000000000000004">
      <c r="A511" s="51" t="s">
        <v>60</v>
      </c>
      <c r="B511" s="51"/>
      <c r="C511" s="50" t="s">
        <v>211</v>
      </c>
      <c r="D511" s="50" t="str">
        <f t="shared" ca="1" si="165"/>
        <v>\\(\\quad 2^4　×　1　+　9　=　 \\)</v>
      </c>
      <c r="E511" s="50" t="str">
        <f t="shared" ca="1" si="166"/>
        <v>\\(\\quad 25 \\)</v>
      </c>
      <c r="F511" s="50" t="s">
        <v>62</v>
      </c>
      <c r="G511" s="50"/>
      <c r="H511" s="50"/>
      <c r="I511" s="89" t="str">
        <f t="shared" ca="1" si="167"/>
        <v>INSERT INTO math(tangen,question,answer,editor,date,count) VALUES('m2800','\\(\\quad 2^4　×　1　+　9　=　 \\)','\\(\\quad 25 \\)','harazono',NOW(),0);</v>
      </c>
      <c r="J511" s="78" t="s">
        <v>229</v>
      </c>
      <c r="L511" s="1" t="s">
        <v>175</v>
      </c>
      <c r="M511" t="s">
        <v>238</v>
      </c>
      <c r="N511" s="1">
        <f t="shared" ca="1" si="160"/>
        <v>1</v>
      </c>
      <c r="O511" t="s">
        <v>231</v>
      </c>
      <c r="P511" s="1">
        <f t="shared" ca="1" si="160"/>
        <v>9</v>
      </c>
      <c r="S511" t="s">
        <v>233</v>
      </c>
      <c r="T511" t="s">
        <v>230</v>
      </c>
      <c r="U511" t="s">
        <v>229</v>
      </c>
      <c r="V511">
        <f t="shared" ca="1" si="173"/>
        <v>25</v>
      </c>
      <c r="W511" t="s">
        <v>230</v>
      </c>
      <c r="X511" t="str">
        <f t="shared" ca="1" si="156"/>
        <v>\\(\\quad 2^4　×　1　+　9　=　 \\)</v>
      </c>
      <c r="Y511" t="str">
        <f t="shared" ca="1" si="157"/>
        <v>\\(\\quad 25 \\)</v>
      </c>
      <c r="Z511">
        <f t="shared" si="176"/>
        <v>16</v>
      </c>
      <c r="AA511">
        <v>2</v>
      </c>
    </row>
    <row r="512" spans="1:27" x14ac:dyDescent="0.55000000000000004">
      <c r="A512" s="51" t="s">
        <v>60</v>
      </c>
      <c r="B512" s="51"/>
      <c r="C512" s="50" t="s">
        <v>211</v>
      </c>
      <c r="D512" s="50" t="str">
        <f t="shared" ca="1" si="165"/>
        <v>\\(\\quad 2^4　×　5　+　2　=　 \\)</v>
      </c>
      <c r="E512" s="50" t="str">
        <f t="shared" ca="1" si="166"/>
        <v>\\(\\quad 82 \\)</v>
      </c>
      <c r="F512" s="50" t="s">
        <v>62</v>
      </c>
      <c r="G512" s="50"/>
      <c r="H512" s="50"/>
      <c r="I512" s="89" t="str">
        <f t="shared" ca="1" si="167"/>
        <v>INSERT INTO math(tangen,question,answer,editor,date,count) VALUES('m2800','\\(\\quad 2^4　×　5　+　2　=　 \\)','\\(\\quad 82 \\)','harazono',NOW(),0);</v>
      </c>
      <c r="J512" s="78" t="s">
        <v>229</v>
      </c>
      <c r="L512" s="1" t="s">
        <v>175</v>
      </c>
      <c r="M512" t="s">
        <v>238</v>
      </c>
      <c r="N512" s="1">
        <f t="shared" ca="1" si="160"/>
        <v>5</v>
      </c>
      <c r="O512" t="s">
        <v>231</v>
      </c>
      <c r="P512" s="1">
        <f t="shared" ca="1" si="160"/>
        <v>2</v>
      </c>
      <c r="S512" t="s">
        <v>233</v>
      </c>
      <c r="T512" t="s">
        <v>230</v>
      </c>
      <c r="U512" t="s">
        <v>229</v>
      </c>
      <c r="V512">
        <f t="shared" ca="1" si="173"/>
        <v>82</v>
      </c>
      <c r="W512" t="s">
        <v>230</v>
      </c>
      <c r="X512" t="str">
        <f t="shared" ca="1" si="156"/>
        <v>\\(\\quad 2^4　×　5　+　2　=　 \\)</v>
      </c>
      <c r="Y512" t="str">
        <f t="shared" ca="1" si="157"/>
        <v>\\(\\quad 82 \\)</v>
      </c>
      <c r="Z512">
        <f t="shared" si="176"/>
        <v>16</v>
      </c>
      <c r="AA512">
        <v>2</v>
      </c>
    </row>
    <row r="513" spans="1:27" x14ac:dyDescent="0.55000000000000004">
      <c r="A513" s="51" t="s">
        <v>60</v>
      </c>
      <c r="B513" s="51"/>
      <c r="C513" s="50" t="s">
        <v>211</v>
      </c>
      <c r="D513" s="50" t="str">
        <f t="shared" ca="1" si="165"/>
        <v>\\(\\quad 2^4　×　10　+　4　=　 \\)</v>
      </c>
      <c r="E513" s="50" t="str">
        <f t="shared" ca="1" si="166"/>
        <v>\\(\\quad 164 \\)</v>
      </c>
      <c r="F513" s="50" t="s">
        <v>62</v>
      </c>
      <c r="G513" s="50"/>
      <c r="H513" s="50"/>
      <c r="I513" s="89" t="str">
        <f t="shared" ca="1" si="167"/>
        <v>INSERT INTO math(tangen,question,answer,editor,date,count) VALUES('m2800','\\(\\quad 2^4　×　10　+　4　=　 \\)','\\(\\quad 164 \\)','harazono',NOW(),0);</v>
      </c>
      <c r="J513" s="78" t="s">
        <v>229</v>
      </c>
      <c r="L513" s="1" t="s">
        <v>175</v>
      </c>
      <c r="M513" t="s">
        <v>238</v>
      </c>
      <c r="N513" s="1">
        <f t="shared" ca="1" si="160"/>
        <v>10</v>
      </c>
      <c r="O513" t="s">
        <v>231</v>
      </c>
      <c r="P513" s="1">
        <f t="shared" ca="1" si="160"/>
        <v>4</v>
      </c>
      <c r="S513" t="s">
        <v>233</v>
      </c>
      <c r="T513" t="s">
        <v>230</v>
      </c>
      <c r="U513" t="s">
        <v>229</v>
      </c>
      <c r="V513">
        <f t="shared" ref="V513:V528" ca="1" si="177">Z513*N513+P513</f>
        <v>164</v>
      </c>
      <c r="W513" t="s">
        <v>230</v>
      </c>
      <c r="X513" t="str">
        <f t="shared" ca="1" si="156"/>
        <v>\\(\\quad 2^4　×　10　+　4　=　 \\)</v>
      </c>
      <c r="Y513" t="str">
        <f t="shared" ca="1" si="157"/>
        <v>\\(\\quad 164 \\)</v>
      </c>
      <c r="Z513">
        <f t="shared" si="176"/>
        <v>16</v>
      </c>
      <c r="AA513">
        <v>2</v>
      </c>
    </row>
    <row r="514" spans="1:27" x14ac:dyDescent="0.55000000000000004">
      <c r="A514" s="51" t="s">
        <v>60</v>
      </c>
      <c r="B514" s="51"/>
      <c r="C514" s="50" t="s">
        <v>211</v>
      </c>
      <c r="D514" s="50" t="str">
        <f t="shared" ca="1" si="165"/>
        <v>\\(\\quad 3^2　×　3　+　8　=　 \\)</v>
      </c>
      <c r="E514" s="50" t="str">
        <f t="shared" ca="1" si="166"/>
        <v>\\(\\quad 35 \\)</v>
      </c>
      <c r="F514" s="50" t="s">
        <v>62</v>
      </c>
      <c r="G514" s="50"/>
      <c r="H514" s="50"/>
      <c r="I514" s="89" t="str">
        <f t="shared" ca="1" si="167"/>
        <v>INSERT INTO math(tangen,question,answer,editor,date,count) VALUES('m2800','\\(\\quad 3^2　×　3　+　8　=　 \\)','\\(\\quad 35 \\)','harazono',NOW(),0);</v>
      </c>
      <c r="J514" s="78" t="s">
        <v>229</v>
      </c>
      <c r="L514" s="1" t="s">
        <v>182</v>
      </c>
      <c r="M514" t="s">
        <v>238</v>
      </c>
      <c r="N514" s="1">
        <f t="shared" ca="1" si="160"/>
        <v>3</v>
      </c>
      <c r="O514" t="s">
        <v>231</v>
      </c>
      <c r="P514" s="1">
        <f t="shared" ca="1" si="160"/>
        <v>8</v>
      </c>
      <c r="S514" t="s">
        <v>233</v>
      </c>
      <c r="T514" t="s">
        <v>230</v>
      </c>
      <c r="U514" t="s">
        <v>229</v>
      </c>
      <c r="V514">
        <f t="shared" ca="1" si="177"/>
        <v>35</v>
      </c>
      <c r="W514" t="s">
        <v>230</v>
      </c>
      <c r="X514" t="str">
        <f t="shared" ca="1" si="156"/>
        <v>\\(\\quad 3^2　×　3　+　8　=　 \\)</v>
      </c>
      <c r="Y514" t="str">
        <f t="shared" ca="1" si="157"/>
        <v>\\(\\quad 35 \\)</v>
      </c>
      <c r="Z514">
        <f>AA514*AA514</f>
        <v>9</v>
      </c>
      <c r="AA514">
        <v>3</v>
      </c>
    </row>
    <row r="515" spans="1:27" x14ac:dyDescent="0.55000000000000004">
      <c r="A515" s="51" t="s">
        <v>60</v>
      </c>
      <c r="B515" s="51"/>
      <c r="C515" s="50" t="s">
        <v>211</v>
      </c>
      <c r="D515" s="50" t="str">
        <f t="shared" ca="1" si="165"/>
        <v>\\(\\quad 3^2　×　2　+　5　=　 \\)</v>
      </c>
      <c r="E515" s="50" t="str">
        <f t="shared" ca="1" si="166"/>
        <v>\\(\\quad 23 \\)</v>
      </c>
      <c r="F515" s="50" t="s">
        <v>62</v>
      </c>
      <c r="G515" s="50"/>
      <c r="H515" s="50"/>
      <c r="I515" s="89" t="str">
        <f t="shared" ca="1" si="167"/>
        <v>INSERT INTO math(tangen,question,answer,editor,date,count) VALUES('m2800','\\(\\quad 3^2　×　2　+　5　=　 \\)','\\(\\quad 23 \\)','harazono',NOW(),0);</v>
      </c>
      <c r="J515" s="78" t="s">
        <v>229</v>
      </c>
      <c r="L515" s="1" t="s">
        <v>182</v>
      </c>
      <c r="M515" t="s">
        <v>238</v>
      </c>
      <c r="N515" s="1">
        <f t="shared" ca="1" si="160"/>
        <v>2</v>
      </c>
      <c r="O515" t="s">
        <v>231</v>
      </c>
      <c r="P515" s="1">
        <f t="shared" ca="1" si="160"/>
        <v>5</v>
      </c>
      <c r="S515" t="s">
        <v>233</v>
      </c>
      <c r="T515" t="s">
        <v>230</v>
      </c>
      <c r="U515" t="s">
        <v>229</v>
      </c>
      <c r="V515">
        <f t="shared" ca="1" si="177"/>
        <v>23</v>
      </c>
      <c r="W515" t="s">
        <v>230</v>
      </c>
      <c r="X515" t="str">
        <f t="shared" ref="X515:X578" ca="1" si="178">J515&amp;K515&amp;L515&amp;M515&amp;N515&amp;O515&amp;P515&amp;Q515&amp;R515&amp;S515&amp;T515</f>
        <v>\\(\\quad 3^2　×　2　+　5　=　 \\)</v>
      </c>
      <c r="Y515" t="str">
        <f t="shared" ref="Y515:Y578" ca="1" si="179">U515&amp;V515&amp;W515</f>
        <v>\\(\\quad 23 \\)</v>
      </c>
      <c r="Z515">
        <f t="shared" ref="Z515:Z518" si="180">AA515*AA515</f>
        <v>9</v>
      </c>
      <c r="AA515">
        <v>3</v>
      </c>
    </row>
    <row r="516" spans="1:27" x14ac:dyDescent="0.55000000000000004">
      <c r="A516" s="51" t="s">
        <v>60</v>
      </c>
      <c r="B516" s="51"/>
      <c r="C516" s="50" t="s">
        <v>211</v>
      </c>
      <c r="D516" s="50" t="str">
        <f t="shared" ca="1" si="165"/>
        <v>\\(\\quad 3^2　×　9　+　9　=　 \\)</v>
      </c>
      <c r="E516" s="50" t="str">
        <f t="shared" ca="1" si="166"/>
        <v>\\(\\quad 90 \\)</v>
      </c>
      <c r="F516" s="50" t="s">
        <v>62</v>
      </c>
      <c r="G516" s="50"/>
      <c r="H516" s="50"/>
      <c r="I516" s="89" t="str">
        <f t="shared" ca="1" si="167"/>
        <v>INSERT INTO math(tangen,question,answer,editor,date,count) VALUES('m2800','\\(\\quad 3^2　×　9　+　9　=　 \\)','\\(\\quad 90 \\)','harazono',NOW(),0);</v>
      </c>
      <c r="J516" s="78" t="s">
        <v>229</v>
      </c>
      <c r="L516" s="1" t="s">
        <v>182</v>
      </c>
      <c r="M516" t="s">
        <v>238</v>
      </c>
      <c r="N516" s="1">
        <f t="shared" ca="1" si="160"/>
        <v>9</v>
      </c>
      <c r="O516" t="s">
        <v>231</v>
      </c>
      <c r="P516" s="1">
        <f t="shared" ca="1" si="160"/>
        <v>9</v>
      </c>
      <c r="S516" t="s">
        <v>233</v>
      </c>
      <c r="T516" t="s">
        <v>230</v>
      </c>
      <c r="U516" t="s">
        <v>229</v>
      </c>
      <c r="V516">
        <f t="shared" ca="1" si="177"/>
        <v>90</v>
      </c>
      <c r="W516" t="s">
        <v>230</v>
      </c>
      <c r="X516" t="str">
        <f t="shared" ca="1" si="178"/>
        <v>\\(\\quad 3^2　×　9　+　9　=　 \\)</v>
      </c>
      <c r="Y516" t="str">
        <f t="shared" ca="1" si="179"/>
        <v>\\(\\quad 90 \\)</v>
      </c>
      <c r="Z516">
        <f t="shared" si="180"/>
        <v>9</v>
      </c>
      <c r="AA516">
        <v>3</v>
      </c>
    </row>
    <row r="517" spans="1:27" x14ac:dyDescent="0.55000000000000004">
      <c r="A517" s="51" t="s">
        <v>60</v>
      </c>
      <c r="B517" s="51"/>
      <c r="C517" s="50" t="s">
        <v>211</v>
      </c>
      <c r="D517" s="50" t="str">
        <f t="shared" ca="1" si="165"/>
        <v>\\(\\quad 3^2　×　10　+　7　=　 \\)</v>
      </c>
      <c r="E517" s="50" t="str">
        <f t="shared" ca="1" si="166"/>
        <v>\\(\\quad 97 \\)</v>
      </c>
      <c r="F517" s="50" t="s">
        <v>62</v>
      </c>
      <c r="G517" s="50"/>
      <c r="H517" s="50"/>
      <c r="I517" s="89" t="str">
        <f t="shared" ca="1" si="167"/>
        <v>INSERT INTO math(tangen,question,answer,editor,date,count) VALUES('m2800','\\(\\quad 3^2　×　10　+　7　=　 \\)','\\(\\quad 97 \\)','harazono',NOW(),0);</v>
      </c>
      <c r="J517" s="78" t="s">
        <v>229</v>
      </c>
      <c r="L517" s="1" t="s">
        <v>182</v>
      </c>
      <c r="M517" t="s">
        <v>238</v>
      </c>
      <c r="N517" s="1">
        <f t="shared" ca="1" si="160"/>
        <v>10</v>
      </c>
      <c r="O517" t="s">
        <v>231</v>
      </c>
      <c r="P517" s="1">
        <f t="shared" ca="1" si="160"/>
        <v>7</v>
      </c>
      <c r="S517" t="s">
        <v>233</v>
      </c>
      <c r="T517" t="s">
        <v>230</v>
      </c>
      <c r="U517" t="s">
        <v>229</v>
      </c>
      <c r="V517">
        <f t="shared" ca="1" si="177"/>
        <v>97</v>
      </c>
      <c r="W517" t="s">
        <v>230</v>
      </c>
      <c r="X517" t="str">
        <f t="shared" ca="1" si="178"/>
        <v>\\(\\quad 3^2　×　10　+　7　=　 \\)</v>
      </c>
      <c r="Y517" t="str">
        <f t="shared" ca="1" si="179"/>
        <v>\\(\\quad 97 \\)</v>
      </c>
      <c r="Z517">
        <f t="shared" si="180"/>
        <v>9</v>
      </c>
      <c r="AA517">
        <v>3</v>
      </c>
    </row>
    <row r="518" spans="1:27" x14ac:dyDescent="0.55000000000000004">
      <c r="A518" s="51" t="s">
        <v>60</v>
      </c>
      <c r="B518" s="51"/>
      <c r="C518" s="50" t="s">
        <v>211</v>
      </c>
      <c r="D518" s="50" t="str">
        <f t="shared" ca="1" si="165"/>
        <v>\\(\\quad 3^2　×　10　+　9　=　 \\)</v>
      </c>
      <c r="E518" s="50" t="str">
        <f t="shared" ca="1" si="166"/>
        <v>\\(\\quad 99 \\)</v>
      </c>
      <c r="F518" s="50" t="s">
        <v>62</v>
      </c>
      <c r="G518" s="50"/>
      <c r="H518" s="50"/>
      <c r="I518" s="89" t="str">
        <f t="shared" ca="1" si="167"/>
        <v>INSERT INTO math(tangen,question,answer,editor,date,count) VALUES('m2800','\\(\\quad 3^2　×　10　+　9　=　 \\)','\\(\\quad 99 \\)','harazono',NOW(),0);</v>
      </c>
      <c r="J518" s="78" t="s">
        <v>229</v>
      </c>
      <c r="L518" s="1" t="s">
        <v>182</v>
      </c>
      <c r="M518" t="s">
        <v>238</v>
      </c>
      <c r="N518" s="1">
        <f t="shared" ca="1" si="160"/>
        <v>10</v>
      </c>
      <c r="O518" t="s">
        <v>231</v>
      </c>
      <c r="P518" s="1">
        <f t="shared" ca="1" si="160"/>
        <v>9</v>
      </c>
      <c r="S518" t="s">
        <v>233</v>
      </c>
      <c r="T518" t="s">
        <v>230</v>
      </c>
      <c r="U518" t="s">
        <v>229</v>
      </c>
      <c r="V518">
        <f t="shared" ca="1" si="177"/>
        <v>99</v>
      </c>
      <c r="W518" t="s">
        <v>230</v>
      </c>
      <c r="X518" t="str">
        <f t="shared" ca="1" si="178"/>
        <v>\\(\\quad 3^2　×　10　+　9　=　 \\)</v>
      </c>
      <c r="Y518" t="str">
        <f t="shared" ca="1" si="179"/>
        <v>\\(\\quad 99 \\)</v>
      </c>
      <c r="Z518">
        <f t="shared" si="180"/>
        <v>9</v>
      </c>
      <c r="AA518">
        <v>3</v>
      </c>
    </row>
    <row r="519" spans="1:27" x14ac:dyDescent="0.55000000000000004">
      <c r="A519" s="51" t="s">
        <v>60</v>
      </c>
      <c r="B519" s="51"/>
      <c r="C519" s="50" t="s">
        <v>211</v>
      </c>
      <c r="D519" s="50" t="str">
        <f t="shared" ca="1" si="165"/>
        <v>\\(\\quad 3^3　×　5　+　3　=　 \\)</v>
      </c>
      <c r="E519" s="50" t="str">
        <f t="shared" ca="1" si="166"/>
        <v>\\(\\quad 138 \\)</v>
      </c>
      <c r="F519" s="50" t="s">
        <v>62</v>
      </c>
      <c r="G519" s="50"/>
      <c r="H519" s="50"/>
      <c r="I519" s="89" t="str">
        <f t="shared" ca="1" si="167"/>
        <v>INSERT INTO math(tangen,question,answer,editor,date,count) VALUES('m2800','\\(\\quad 3^3　×　5　+　3　=　 \\)','\\(\\quad 138 \\)','harazono',NOW(),0);</v>
      </c>
      <c r="J519" s="78" t="s">
        <v>229</v>
      </c>
      <c r="L519" s="1" t="s">
        <v>183</v>
      </c>
      <c r="M519" t="s">
        <v>238</v>
      </c>
      <c r="N519" s="1">
        <f t="shared" ca="1" si="160"/>
        <v>5</v>
      </c>
      <c r="O519" t="s">
        <v>231</v>
      </c>
      <c r="P519" s="1">
        <f t="shared" ca="1" si="160"/>
        <v>3</v>
      </c>
      <c r="S519" t="s">
        <v>233</v>
      </c>
      <c r="T519" t="s">
        <v>230</v>
      </c>
      <c r="U519" t="s">
        <v>229</v>
      </c>
      <c r="V519">
        <f t="shared" ca="1" si="177"/>
        <v>138</v>
      </c>
      <c r="W519" t="s">
        <v>230</v>
      </c>
      <c r="X519" t="str">
        <f t="shared" ca="1" si="178"/>
        <v>\\(\\quad 3^3　×　5　+　3　=　 \\)</v>
      </c>
      <c r="Y519" t="str">
        <f t="shared" ca="1" si="179"/>
        <v>\\(\\quad 138 \\)</v>
      </c>
      <c r="Z519">
        <f>AA519*AA519*AA519</f>
        <v>27</v>
      </c>
      <c r="AA519">
        <v>3</v>
      </c>
    </row>
    <row r="520" spans="1:27" x14ac:dyDescent="0.55000000000000004">
      <c r="A520" s="51" t="s">
        <v>60</v>
      </c>
      <c r="B520" s="51"/>
      <c r="C520" s="50" t="s">
        <v>211</v>
      </c>
      <c r="D520" s="50" t="str">
        <f t="shared" ca="1" si="165"/>
        <v>\\(\\quad 3^3　×　4　+　4　=　 \\)</v>
      </c>
      <c r="E520" s="50" t="str">
        <f t="shared" ca="1" si="166"/>
        <v>\\(\\quad 112 \\)</v>
      </c>
      <c r="F520" s="50" t="s">
        <v>62</v>
      </c>
      <c r="G520" s="50"/>
      <c r="H520" s="50"/>
      <c r="I520" s="89" t="str">
        <f t="shared" ca="1" si="167"/>
        <v>INSERT INTO math(tangen,question,answer,editor,date,count) VALUES('m2800','\\(\\quad 3^3　×　4　+　4　=　 \\)','\\(\\quad 112 \\)','harazono',NOW(),0);</v>
      </c>
      <c r="J520" s="78" t="s">
        <v>229</v>
      </c>
      <c r="L520" s="1" t="s">
        <v>183</v>
      </c>
      <c r="M520" t="s">
        <v>238</v>
      </c>
      <c r="N520" s="1">
        <f t="shared" ca="1" si="160"/>
        <v>4</v>
      </c>
      <c r="O520" t="s">
        <v>231</v>
      </c>
      <c r="P520" s="1">
        <f t="shared" ca="1" si="160"/>
        <v>4</v>
      </c>
      <c r="S520" t="s">
        <v>233</v>
      </c>
      <c r="T520" t="s">
        <v>230</v>
      </c>
      <c r="U520" t="s">
        <v>229</v>
      </c>
      <c r="V520">
        <f t="shared" ca="1" si="177"/>
        <v>112</v>
      </c>
      <c r="W520" t="s">
        <v>230</v>
      </c>
      <c r="X520" t="str">
        <f t="shared" ca="1" si="178"/>
        <v>\\(\\quad 3^3　×　4　+　4　=　 \\)</v>
      </c>
      <c r="Y520" t="str">
        <f t="shared" ca="1" si="179"/>
        <v>\\(\\quad 112 \\)</v>
      </c>
      <c r="Z520">
        <f t="shared" ref="Z520:Z523" si="181">AA520*AA520*AA520</f>
        <v>27</v>
      </c>
      <c r="AA520">
        <v>3</v>
      </c>
    </row>
    <row r="521" spans="1:27" x14ac:dyDescent="0.55000000000000004">
      <c r="A521" s="51" t="s">
        <v>60</v>
      </c>
      <c r="B521" s="51"/>
      <c r="C521" s="50" t="s">
        <v>211</v>
      </c>
      <c r="D521" s="50" t="str">
        <f t="shared" ca="1" si="165"/>
        <v>\\(\\quad 3^3　×　8　+　6　=　 \\)</v>
      </c>
      <c r="E521" s="50" t="str">
        <f t="shared" ca="1" si="166"/>
        <v>\\(\\quad 222 \\)</v>
      </c>
      <c r="F521" s="50" t="s">
        <v>62</v>
      </c>
      <c r="G521" s="50"/>
      <c r="H521" s="50"/>
      <c r="I521" s="89" t="str">
        <f t="shared" ca="1" si="167"/>
        <v>INSERT INTO math(tangen,question,answer,editor,date,count) VALUES('m2800','\\(\\quad 3^3　×　8　+　6　=　 \\)','\\(\\quad 222 \\)','harazono',NOW(),0);</v>
      </c>
      <c r="J521" s="78" t="s">
        <v>229</v>
      </c>
      <c r="L521" s="1" t="s">
        <v>183</v>
      </c>
      <c r="M521" t="s">
        <v>238</v>
      </c>
      <c r="N521" s="1">
        <f t="shared" ca="1" si="160"/>
        <v>8</v>
      </c>
      <c r="O521" t="s">
        <v>231</v>
      </c>
      <c r="P521" s="1">
        <f t="shared" ca="1" si="160"/>
        <v>6</v>
      </c>
      <c r="S521" t="s">
        <v>233</v>
      </c>
      <c r="T521" t="s">
        <v>230</v>
      </c>
      <c r="U521" t="s">
        <v>229</v>
      </c>
      <c r="V521">
        <f t="shared" ca="1" si="177"/>
        <v>222</v>
      </c>
      <c r="W521" t="s">
        <v>230</v>
      </c>
      <c r="X521" t="str">
        <f t="shared" ca="1" si="178"/>
        <v>\\(\\quad 3^3　×　8　+　6　=　 \\)</v>
      </c>
      <c r="Y521" t="str">
        <f t="shared" ca="1" si="179"/>
        <v>\\(\\quad 222 \\)</v>
      </c>
      <c r="Z521">
        <f t="shared" si="181"/>
        <v>27</v>
      </c>
      <c r="AA521">
        <v>3</v>
      </c>
    </row>
    <row r="522" spans="1:27" x14ac:dyDescent="0.55000000000000004">
      <c r="A522" s="51" t="s">
        <v>60</v>
      </c>
      <c r="B522" s="51"/>
      <c r="C522" s="50" t="s">
        <v>211</v>
      </c>
      <c r="D522" s="50" t="str">
        <f t="shared" ca="1" si="165"/>
        <v>\\(\\quad 3^3　×　10　+　9　=　 \\)</v>
      </c>
      <c r="E522" s="50" t="str">
        <f t="shared" ca="1" si="166"/>
        <v>\\(\\quad 279 \\)</v>
      </c>
      <c r="F522" s="50" t="s">
        <v>62</v>
      </c>
      <c r="G522" s="50"/>
      <c r="H522" s="50"/>
      <c r="I522" s="89" t="str">
        <f t="shared" ca="1" si="167"/>
        <v>INSERT INTO math(tangen,question,answer,editor,date,count) VALUES('m2800','\\(\\quad 3^3　×　10　+　9　=　 \\)','\\(\\quad 279 \\)','harazono',NOW(),0);</v>
      </c>
      <c r="J522" s="78" t="s">
        <v>229</v>
      </c>
      <c r="L522" s="1" t="s">
        <v>183</v>
      </c>
      <c r="M522" t="s">
        <v>238</v>
      </c>
      <c r="N522" s="1">
        <f t="shared" ref="N522:N537" ca="1" si="182">RANDBETWEEN(1,10)</f>
        <v>10</v>
      </c>
      <c r="O522" t="s">
        <v>231</v>
      </c>
      <c r="P522" s="1">
        <f t="shared" ref="P522:P538" ca="1" si="183">RANDBETWEEN(1,10)</f>
        <v>9</v>
      </c>
      <c r="S522" t="s">
        <v>233</v>
      </c>
      <c r="T522" t="s">
        <v>230</v>
      </c>
      <c r="U522" t="s">
        <v>229</v>
      </c>
      <c r="V522">
        <f t="shared" ca="1" si="177"/>
        <v>279</v>
      </c>
      <c r="W522" t="s">
        <v>230</v>
      </c>
      <c r="X522" t="str">
        <f t="shared" ca="1" si="178"/>
        <v>\\(\\quad 3^3　×　10　+　9　=　 \\)</v>
      </c>
      <c r="Y522" t="str">
        <f t="shared" ca="1" si="179"/>
        <v>\\(\\quad 279 \\)</v>
      </c>
      <c r="Z522">
        <f t="shared" si="181"/>
        <v>27</v>
      </c>
      <c r="AA522">
        <v>3</v>
      </c>
    </row>
    <row r="523" spans="1:27" x14ac:dyDescent="0.55000000000000004">
      <c r="A523" s="51" t="s">
        <v>60</v>
      </c>
      <c r="B523" s="51"/>
      <c r="C523" s="50" t="s">
        <v>211</v>
      </c>
      <c r="D523" s="50" t="str">
        <f t="shared" ca="1" si="165"/>
        <v>\\(\\quad 3^3　×　2　+　9　=　 \\)</v>
      </c>
      <c r="E523" s="50" t="str">
        <f t="shared" ca="1" si="166"/>
        <v>\\(\\quad 63 \\)</v>
      </c>
      <c r="F523" s="50" t="s">
        <v>62</v>
      </c>
      <c r="G523" s="50"/>
      <c r="H523" s="50"/>
      <c r="I523" s="89" t="str">
        <f t="shared" ca="1" si="167"/>
        <v>INSERT INTO math(tangen,question,answer,editor,date,count) VALUES('m2800','\\(\\quad 3^3　×　2　+　9　=　 \\)','\\(\\quad 63 \\)','harazono',NOW(),0);</v>
      </c>
      <c r="J523" s="78" t="s">
        <v>229</v>
      </c>
      <c r="L523" s="1" t="s">
        <v>183</v>
      </c>
      <c r="M523" t="s">
        <v>238</v>
      </c>
      <c r="N523" s="1">
        <f t="shared" ca="1" si="182"/>
        <v>2</v>
      </c>
      <c r="O523" t="s">
        <v>231</v>
      </c>
      <c r="P523" s="1">
        <f t="shared" ca="1" si="183"/>
        <v>9</v>
      </c>
      <c r="S523" t="s">
        <v>233</v>
      </c>
      <c r="T523" t="s">
        <v>230</v>
      </c>
      <c r="U523" t="s">
        <v>229</v>
      </c>
      <c r="V523">
        <f t="shared" ca="1" si="177"/>
        <v>63</v>
      </c>
      <c r="W523" t="s">
        <v>230</v>
      </c>
      <c r="X523" t="str">
        <f t="shared" ca="1" si="178"/>
        <v>\\(\\quad 3^3　×　2　+　9　=　 \\)</v>
      </c>
      <c r="Y523" t="str">
        <f t="shared" ca="1" si="179"/>
        <v>\\(\\quad 63 \\)</v>
      </c>
      <c r="Z523">
        <f t="shared" si="181"/>
        <v>27</v>
      </c>
      <c r="AA523">
        <v>3</v>
      </c>
    </row>
    <row r="524" spans="1:27" x14ac:dyDescent="0.55000000000000004">
      <c r="A524" s="51" t="s">
        <v>60</v>
      </c>
      <c r="B524" s="51"/>
      <c r="C524" s="50" t="s">
        <v>211</v>
      </c>
      <c r="D524" s="50" t="str">
        <f t="shared" ca="1" si="165"/>
        <v>\\(\\quad 3^3　×　1　+　8　=　 \\)</v>
      </c>
      <c r="E524" s="50" t="str">
        <f t="shared" ca="1" si="166"/>
        <v>\\(\\quad 89 \\)</v>
      </c>
      <c r="F524" s="50" t="s">
        <v>62</v>
      </c>
      <c r="G524" s="50"/>
      <c r="H524" s="50"/>
      <c r="I524" s="89" t="str">
        <f t="shared" ca="1" si="167"/>
        <v>INSERT INTO math(tangen,question,answer,editor,date,count) VALUES('m2800','\\(\\quad 3^3　×　1　+　8　=　 \\)','\\(\\quad 89 \\)','harazono',NOW(),0);</v>
      </c>
      <c r="J524" s="78" t="s">
        <v>229</v>
      </c>
      <c r="L524" s="1" t="s">
        <v>183</v>
      </c>
      <c r="M524" t="s">
        <v>238</v>
      </c>
      <c r="N524" s="1">
        <f t="shared" ca="1" si="182"/>
        <v>1</v>
      </c>
      <c r="O524" t="s">
        <v>231</v>
      </c>
      <c r="P524" s="1">
        <f t="shared" ca="1" si="183"/>
        <v>8</v>
      </c>
      <c r="S524" t="s">
        <v>233</v>
      </c>
      <c r="T524" t="s">
        <v>230</v>
      </c>
      <c r="U524" t="s">
        <v>229</v>
      </c>
      <c r="V524">
        <f t="shared" ca="1" si="177"/>
        <v>89</v>
      </c>
      <c r="W524" t="s">
        <v>230</v>
      </c>
      <c r="X524" t="str">
        <f t="shared" ca="1" si="178"/>
        <v>\\(\\quad 3^3　×　1　+　8　=　 \\)</v>
      </c>
      <c r="Y524" t="str">
        <f t="shared" ca="1" si="179"/>
        <v>\\(\\quad 89 \\)</v>
      </c>
      <c r="Z524">
        <f>AA524*AA524*AA524*AA524</f>
        <v>81</v>
      </c>
      <c r="AA524">
        <v>3</v>
      </c>
    </row>
    <row r="525" spans="1:27" x14ac:dyDescent="0.55000000000000004">
      <c r="A525" s="51" t="s">
        <v>60</v>
      </c>
      <c r="B525" s="51"/>
      <c r="C525" s="50" t="s">
        <v>211</v>
      </c>
      <c r="D525" s="50" t="str">
        <f t="shared" ca="1" si="165"/>
        <v>\\(\\quad 3^3　×　4　+　3　=　 \\)</v>
      </c>
      <c r="E525" s="50" t="str">
        <f t="shared" ca="1" si="166"/>
        <v>\\(\\quad 327 \\)</v>
      </c>
      <c r="F525" s="50" t="s">
        <v>62</v>
      </c>
      <c r="G525" s="50"/>
      <c r="H525" s="50"/>
      <c r="I525" s="89" t="str">
        <f t="shared" ca="1" si="167"/>
        <v>INSERT INTO math(tangen,question,answer,editor,date,count) VALUES('m2800','\\(\\quad 3^3　×　4　+　3　=　 \\)','\\(\\quad 327 \\)','harazono',NOW(),0);</v>
      </c>
      <c r="J525" s="78" t="s">
        <v>229</v>
      </c>
      <c r="L525" s="1" t="s">
        <v>183</v>
      </c>
      <c r="M525" t="s">
        <v>238</v>
      </c>
      <c r="N525" s="1">
        <f t="shared" ca="1" si="182"/>
        <v>4</v>
      </c>
      <c r="O525" t="s">
        <v>231</v>
      </c>
      <c r="P525" s="1">
        <f t="shared" ca="1" si="183"/>
        <v>3</v>
      </c>
      <c r="S525" t="s">
        <v>233</v>
      </c>
      <c r="T525" t="s">
        <v>230</v>
      </c>
      <c r="U525" t="s">
        <v>229</v>
      </c>
      <c r="V525">
        <f t="shared" ca="1" si="177"/>
        <v>327</v>
      </c>
      <c r="W525" t="s">
        <v>230</v>
      </c>
      <c r="X525" t="str">
        <f t="shared" ca="1" si="178"/>
        <v>\\(\\quad 3^3　×　4　+　3　=　 \\)</v>
      </c>
      <c r="Y525" t="str">
        <f t="shared" ca="1" si="179"/>
        <v>\\(\\quad 327 \\)</v>
      </c>
      <c r="Z525">
        <f t="shared" ref="Z525:Z528" si="184">AA525*AA525*AA525*AA525</f>
        <v>81</v>
      </c>
      <c r="AA525">
        <v>3</v>
      </c>
    </row>
    <row r="526" spans="1:27" x14ac:dyDescent="0.55000000000000004">
      <c r="A526" s="51" t="s">
        <v>60</v>
      </c>
      <c r="B526" s="51"/>
      <c r="C526" s="50" t="s">
        <v>211</v>
      </c>
      <c r="D526" s="50" t="str">
        <f t="shared" ca="1" si="165"/>
        <v>\\(\\quad 3^3　×　2　+　2　=　 \\)</v>
      </c>
      <c r="E526" s="50" t="str">
        <f t="shared" ca="1" si="166"/>
        <v>\\(\\quad 164 \\)</v>
      </c>
      <c r="F526" s="50" t="s">
        <v>62</v>
      </c>
      <c r="G526" s="50"/>
      <c r="H526" s="50"/>
      <c r="I526" s="89" t="str">
        <f t="shared" ca="1" si="167"/>
        <v>INSERT INTO math(tangen,question,answer,editor,date,count) VALUES('m2800','\\(\\quad 3^3　×　2　+　2　=　 \\)','\\(\\quad 164 \\)','harazono',NOW(),0);</v>
      </c>
      <c r="J526" s="78" t="s">
        <v>229</v>
      </c>
      <c r="L526" s="1" t="s">
        <v>183</v>
      </c>
      <c r="M526" t="s">
        <v>238</v>
      </c>
      <c r="N526" s="1">
        <f t="shared" ca="1" si="182"/>
        <v>2</v>
      </c>
      <c r="O526" t="s">
        <v>231</v>
      </c>
      <c r="P526" s="1">
        <f t="shared" ca="1" si="183"/>
        <v>2</v>
      </c>
      <c r="S526" t="s">
        <v>233</v>
      </c>
      <c r="T526" t="s">
        <v>230</v>
      </c>
      <c r="U526" t="s">
        <v>229</v>
      </c>
      <c r="V526">
        <f t="shared" ca="1" si="177"/>
        <v>164</v>
      </c>
      <c r="W526" t="s">
        <v>230</v>
      </c>
      <c r="X526" t="str">
        <f t="shared" ca="1" si="178"/>
        <v>\\(\\quad 3^3　×　2　+　2　=　 \\)</v>
      </c>
      <c r="Y526" t="str">
        <f t="shared" ca="1" si="179"/>
        <v>\\(\\quad 164 \\)</v>
      </c>
      <c r="Z526">
        <f t="shared" si="184"/>
        <v>81</v>
      </c>
      <c r="AA526">
        <v>3</v>
      </c>
    </row>
    <row r="527" spans="1:27" x14ac:dyDescent="0.55000000000000004">
      <c r="A527" s="51" t="s">
        <v>60</v>
      </c>
      <c r="B527" s="51"/>
      <c r="C527" s="50" t="s">
        <v>211</v>
      </c>
      <c r="D527" s="50" t="str">
        <f t="shared" ca="1" si="165"/>
        <v>\\(\\quad 3^3　×　3　+　5　=　 \\)</v>
      </c>
      <c r="E527" s="50" t="str">
        <f t="shared" ca="1" si="166"/>
        <v>\\(\\quad 248 \\)</v>
      </c>
      <c r="F527" s="50" t="s">
        <v>62</v>
      </c>
      <c r="G527" s="50"/>
      <c r="H527" s="50"/>
      <c r="I527" s="89" t="str">
        <f t="shared" ca="1" si="167"/>
        <v>INSERT INTO math(tangen,question,answer,editor,date,count) VALUES('m2800','\\(\\quad 3^3　×　3　+　5　=　 \\)','\\(\\quad 248 \\)','harazono',NOW(),0);</v>
      </c>
      <c r="J527" s="78" t="s">
        <v>229</v>
      </c>
      <c r="L527" s="1" t="s">
        <v>183</v>
      </c>
      <c r="M527" t="s">
        <v>238</v>
      </c>
      <c r="N527" s="1">
        <f t="shared" ca="1" si="182"/>
        <v>3</v>
      </c>
      <c r="O527" t="s">
        <v>231</v>
      </c>
      <c r="P527" s="1">
        <f t="shared" ca="1" si="183"/>
        <v>5</v>
      </c>
      <c r="S527" t="s">
        <v>233</v>
      </c>
      <c r="T527" t="s">
        <v>230</v>
      </c>
      <c r="U527" t="s">
        <v>229</v>
      </c>
      <c r="V527">
        <f t="shared" ca="1" si="177"/>
        <v>248</v>
      </c>
      <c r="W527" t="s">
        <v>230</v>
      </c>
      <c r="X527" t="str">
        <f t="shared" ca="1" si="178"/>
        <v>\\(\\quad 3^3　×　3　+　5　=　 \\)</v>
      </c>
      <c r="Y527" t="str">
        <f t="shared" ca="1" si="179"/>
        <v>\\(\\quad 248 \\)</v>
      </c>
      <c r="Z527">
        <f t="shared" si="184"/>
        <v>81</v>
      </c>
      <c r="AA527">
        <v>3</v>
      </c>
    </row>
    <row r="528" spans="1:27" x14ac:dyDescent="0.55000000000000004">
      <c r="A528" s="51" t="s">
        <v>60</v>
      </c>
      <c r="B528" s="51"/>
      <c r="C528" s="50" t="s">
        <v>211</v>
      </c>
      <c r="D528" s="50" t="str">
        <f t="shared" ca="1" si="165"/>
        <v>\\(\\quad 3^3　×　7　+　7　=　 \\)</v>
      </c>
      <c r="E528" s="50" t="str">
        <f t="shared" ca="1" si="166"/>
        <v>\\(\\quad 574 \\)</v>
      </c>
      <c r="F528" s="50" t="s">
        <v>62</v>
      </c>
      <c r="G528" s="50"/>
      <c r="H528" s="50"/>
      <c r="I528" s="89" t="str">
        <f t="shared" ca="1" si="167"/>
        <v>INSERT INTO math(tangen,question,answer,editor,date,count) VALUES('m2800','\\(\\quad 3^3　×　7　+　7　=　 \\)','\\(\\quad 574 \\)','harazono',NOW(),0);</v>
      </c>
      <c r="J528" s="78" t="s">
        <v>229</v>
      </c>
      <c r="L528" s="1" t="s">
        <v>183</v>
      </c>
      <c r="M528" t="s">
        <v>238</v>
      </c>
      <c r="N528" s="1">
        <f t="shared" ca="1" si="182"/>
        <v>7</v>
      </c>
      <c r="O528" t="s">
        <v>231</v>
      </c>
      <c r="P528" s="1">
        <f t="shared" ca="1" si="183"/>
        <v>7</v>
      </c>
      <c r="S528" t="s">
        <v>233</v>
      </c>
      <c r="T528" t="s">
        <v>230</v>
      </c>
      <c r="U528" t="s">
        <v>229</v>
      </c>
      <c r="V528">
        <f t="shared" ca="1" si="177"/>
        <v>574</v>
      </c>
      <c r="W528" t="s">
        <v>230</v>
      </c>
      <c r="X528" t="str">
        <f t="shared" ca="1" si="178"/>
        <v>\\(\\quad 3^3　×　7　+　7　=　 \\)</v>
      </c>
      <c r="Y528" t="str">
        <f t="shared" ca="1" si="179"/>
        <v>\\(\\quad 574 \\)</v>
      </c>
      <c r="Z528">
        <f t="shared" si="184"/>
        <v>81</v>
      </c>
      <c r="AA528">
        <v>3</v>
      </c>
    </row>
    <row r="529" spans="1:27" x14ac:dyDescent="0.55000000000000004">
      <c r="A529" s="51" t="s">
        <v>60</v>
      </c>
      <c r="B529" s="51"/>
      <c r="C529" s="50" t="s">
        <v>211</v>
      </c>
      <c r="D529" s="50" t="str">
        <f t="shared" ca="1" si="165"/>
        <v>\\(\\quad 5^2　×　3　+　4　=　 \\)</v>
      </c>
      <c r="E529" s="50" t="str">
        <f t="shared" ca="1" si="166"/>
        <v>\\(\\quad 79 \\)</v>
      </c>
      <c r="F529" s="50" t="s">
        <v>62</v>
      </c>
      <c r="G529" s="50"/>
      <c r="H529" s="50"/>
      <c r="I529" s="89" t="str">
        <f t="shared" ca="1" si="167"/>
        <v>INSERT INTO math(tangen,question,answer,editor,date,count) VALUES('m2800','\\(\\quad 5^2　×　3　+　4　=　 \\)','\\(\\quad 79 \\)','harazono',NOW(),0);</v>
      </c>
      <c r="J529" s="78" t="s">
        <v>229</v>
      </c>
      <c r="L529" s="1" t="s">
        <v>187</v>
      </c>
      <c r="M529" t="s">
        <v>238</v>
      </c>
      <c r="N529" s="1">
        <f t="shared" ca="1" si="182"/>
        <v>3</v>
      </c>
      <c r="O529" t="s">
        <v>231</v>
      </c>
      <c r="P529" s="1">
        <f t="shared" ca="1" si="183"/>
        <v>4</v>
      </c>
      <c r="S529" t="s">
        <v>233</v>
      </c>
      <c r="T529" t="s">
        <v>230</v>
      </c>
      <c r="U529" t="s">
        <v>229</v>
      </c>
      <c r="V529">
        <f ca="1">Z529*N529+P529</f>
        <v>79</v>
      </c>
      <c r="W529" t="s">
        <v>230</v>
      </c>
      <c r="X529" t="str">
        <f t="shared" ca="1" si="178"/>
        <v>\\(\\quad 5^2　×　3　+　4　=　 \\)</v>
      </c>
      <c r="Y529" t="str">
        <f t="shared" ca="1" si="179"/>
        <v>\\(\\quad 79 \\)</v>
      </c>
      <c r="Z529">
        <f>AA529*AA529</f>
        <v>25</v>
      </c>
      <c r="AA529">
        <v>5</v>
      </c>
    </row>
    <row r="530" spans="1:27" x14ac:dyDescent="0.55000000000000004">
      <c r="A530" s="51" t="s">
        <v>60</v>
      </c>
      <c r="B530" s="51"/>
      <c r="C530" s="50" t="s">
        <v>211</v>
      </c>
      <c r="D530" s="50" t="str">
        <f t="shared" ca="1" si="165"/>
        <v>\\(\\quad 5^2　×　6　+　3　=　 \\)</v>
      </c>
      <c r="E530" s="50" t="str">
        <f t="shared" ca="1" si="166"/>
        <v>\\(\\quad 153 \\)</v>
      </c>
      <c r="F530" s="50" t="s">
        <v>62</v>
      </c>
      <c r="G530" s="50"/>
      <c r="H530" s="50"/>
      <c r="I530" s="89" t="str">
        <f t="shared" ca="1" si="167"/>
        <v>INSERT INTO math(tangen,question,answer,editor,date,count) VALUES('m2800','\\(\\quad 5^2　×　6　+　3　=　 \\)','\\(\\quad 153 \\)','harazono',NOW(),0);</v>
      </c>
      <c r="J530" s="78" t="s">
        <v>229</v>
      </c>
      <c r="L530" s="1" t="s">
        <v>187</v>
      </c>
      <c r="M530" t="s">
        <v>238</v>
      </c>
      <c r="N530" s="1">
        <f t="shared" ca="1" si="182"/>
        <v>6</v>
      </c>
      <c r="O530" t="s">
        <v>231</v>
      </c>
      <c r="P530" s="1">
        <f t="shared" ca="1" si="183"/>
        <v>3</v>
      </c>
      <c r="S530" t="s">
        <v>233</v>
      </c>
      <c r="T530" t="s">
        <v>230</v>
      </c>
      <c r="U530" t="s">
        <v>229</v>
      </c>
      <c r="V530">
        <f t="shared" ref="V530:V538" ca="1" si="185">Z530*N530+P530</f>
        <v>153</v>
      </c>
      <c r="W530" t="s">
        <v>230</v>
      </c>
      <c r="X530" t="str">
        <f t="shared" ca="1" si="178"/>
        <v>\\(\\quad 5^2　×　6　+　3　=　 \\)</v>
      </c>
      <c r="Y530" t="str">
        <f t="shared" ca="1" si="179"/>
        <v>\\(\\quad 153 \\)</v>
      </c>
      <c r="Z530">
        <f t="shared" ref="Z530:Z533" si="186">AA530*AA530</f>
        <v>25</v>
      </c>
      <c r="AA530">
        <v>5</v>
      </c>
    </row>
    <row r="531" spans="1:27" x14ac:dyDescent="0.55000000000000004">
      <c r="A531" s="51" t="s">
        <v>60</v>
      </c>
      <c r="B531" s="51"/>
      <c r="C531" s="50" t="s">
        <v>211</v>
      </c>
      <c r="D531" s="50" t="str">
        <f t="shared" ca="1" si="165"/>
        <v>\\(\\quad 5^2　×　8　+　2　=　 \\)</v>
      </c>
      <c r="E531" s="50" t="str">
        <f t="shared" ca="1" si="166"/>
        <v>\\(\\quad 202 \\)</v>
      </c>
      <c r="F531" s="50" t="s">
        <v>62</v>
      </c>
      <c r="G531" s="50"/>
      <c r="H531" s="50"/>
      <c r="I531" s="89" t="str">
        <f t="shared" ca="1" si="167"/>
        <v>INSERT INTO math(tangen,question,answer,editor,date,count) VALUES('m2800','\\(\\quad 5^2　×　8　+　2　=　 \\)','\\(\\quad 202 \\)','harazono',NOW(),0);</v>
      </c>
      <c r="J531" s="78" t="s">
        <v>229</v>
      </c>
      <c r="L531" s="1" t="s">
        <v>187</v>
      </c>
      <c r="M531" t="s">
        <v>238</v>
      </c>
      <c r="N531" s="1">
        <f t="shared" ca="1" si="182"/>
        <v>8</v>
      </c>
      <c r="O531" t="s">
        <v>231</v>
      </c>
      <c r="P531" s="1">
        <f t="shared" ca="1" si="183"/>
        <v>2</v>
      </c>
      <c r="S531" t="s">
        <v>233</v>
      </c>
      <c r="T531" t="s">
        <v>230</v>
      </c>
      <c r="U531" t="s">
        <v>229</v>
      </c>
      <c r="V531">
        <f t="shared" ca="1" si="185"/>
        <v>202</v>
      </c>
      <c r="W531" t="s">
        <v>230</v>
      </c>
      <c r="X531" t="str">
        <f t="shared" ca="1" si="178"/>
        <v>\\(\\quad 5^2　×　8　+　2　=　 \\)</v>
      </c>
      <c r="Y531" t="str">
        <f t="shared" ca="1" si="179"/>
        <v>\\(\\quad 202 \\)</v>
      </c>
      <c r="Z531">
        <f t="shared" si="186"/>
        <v>25</v>
      </c>
      <c r="AA531">
        <v>5</v>
      </c>
    </row>
    <row r="532" spans="1:27" x14ac:dyDescent="0.55000000000000004">
      <c r="A532" s="51" t="s">
        <v>60</v>
      </c>
      <c r="B532" s="51"/>
      <c r="C532" s="50" t="s">
        <v>211</v>
      </c>
      <c r="D532" s="50" t="str">
        <f t="shared" ca="1" si="165"/>
        <v>\\(\\quad 5^2　×　9　+　4　=　 \\)</v>
      </c>
      <c r="E532" s="50" t="str">
        <f t="shared" ca="1" si="166"/>
        <v>\\(\\quad 229 \\)</v>
      </c>
      <c r="F532" s="50" t="s">
        <v>62</v>
      </c>
      <c r="G532" s="50"/>
      <c r="H532" s="50"/>
      <c r="I532" s="89" t="str">
        <f t="shared" ca="1" si="167"/>
        <v>INSERT INTO math(tangen,question,answer,editor,date,count) VALUES('m2800','\\(\\quad 5^2　×　9　+　4　=　 \\)','\\(\\quad 229 \\)','harazono',NOW(),0);</v>
      </c>
      <c r="J532" s="78" t="s">
        <v>229</v>
      </c>
      <c r="L532" s="1" t="s">
        <v>187</v>
      </c>
      <c r="M532" t="s">
        <v>238</v>
      </c>
      <c r="N532" s="1">
        <f t="shared" ca="1" si="182"/>
        <v>9</v>
      </c>
      <c r="O532" t="s">
        <v>231</v>
      </c>
      <c r="P532" s="1">
        <f t="shared" ca="1" si="183"/>
        <v>4</v>
      </c>
      <c r="S532" t="s">
        <v>233</v>
      </c>
      <c r="T532" t="s">
        <v>230</v>
      </c>
      <c r="U532" t="s">
        <v>229</v>
      </c>
      <c r="V532">
        <f t="shared" ca="1" si="185"/>
        <v>229</v>
      </c>
      <c r="W532" t="s">
        <v>230</v>
      </c>
      <c r="X532" t="str">
        <f t="shared" ca="1" si="178"/>
        <v>\\(\\quad 5^2　×　9　+　4　=　 \\)</v>
      </c>
      <c r="Y532" t="str">
        <f t="shared" ca="1" si="179"/>
        <v>\\(\\quad 229 \\)</v>
      </c>
      <c r="Z532">
        <f t="shared" si="186"/>
        <v>25</v>
      </c>
      <c r="AA532">
        <v>5</v>
      </c>
    </row>
    <row r="533" spans="1:27" x14ac:dyDescent="0.55000000000000004">
      <c r="A533" s="51" t="s">
        <v>60</v>
      </c>
      <c r="B533" s="51"/>
      <c r="C533" s="50" t="s">
        <v>211</v>
      </c>
      <c r="D533" s="50" t="str">
        <f t="shared" ca="1" si="165"/>
        <v>\\(\\quad 5^2　×　7　+　6　=　 \\)</v>
      </c>
      <c r="E533" s="50" t="str">
        <f t="shared" ca="1" si="166"/>
        <v>\\(\\quad 181 \\)</v>
      </c>
      <c r="F533" s="50" t="s">
        <v>62</v>
      </c>
      <c r="G533" s="50"/>
      <c r="H533" s="50"/>
      <c r="I533" s="89" t="str">
        <f t="shared" ca="1" si="167"/>
        <v>INSERT INTO math(tangen,question,answer,editor,date,count) VALUES('m2800','\\(\\quad 5^2　×　7　+　6　=　 \\)','\\(\\quad 181 \\)','harazono',NOW(),0);</v>
      </c>
      <c r="J533" s="78" t="s">
        <v>229</v>
      </c>
      <c r="L533" s="1" t="s">
        <v>187</v>
      </c>
      <c r="M533" t="s">
        <v>238</v>
      </c>
      <c r="N533" s="1">
        <f t="shared" ca="1" si="182"/>
        <v>7</v>
      </c>
      <c r="O533" t="s">
        <v>231</v>
      </c>
      <c r="P533" s="1">
        <f t="shared" ca="1" si="183"/>
        <v>6</v>
      </c>
      <c r="S533" t="s">
        <v>233</v>
      </c>
      <c r="T533" t="s">
        <v>230</v>
      </c>
      <c r="U533" t="s">
        <v>229</v>
      </c>
      <c r="V533">
        <f t="shared" ca="1" si="185"/>
        <v>181</v>
      </c>
      <c r="W533" t="s">
        <v>230</v>
      </c>
      <c r="X533" t="str">
        <f t="shared" ca="1" si="178"/>
        <v>\\(\\quad 5^2　×　7　+　6　=　 \\)</v>
      </c>
      <c r="Y533" t="str">
        <f t="shared" ca="1" si="179"/>
        <v>\\(\\quad 181 \\)</v>
      </c>
      <c r="Z533">
        <f t="shared" si="186"/>
        <v>25</v>
      </c>
      <c r="AA533">
        <v>5</v>
      </c>
    </row>
    <row r="534" spans="1:27" x14ac:dyDescent="0.55000000000000004">
      <c r="A534" s="51" t="s">
        <v>60</v>
      </c>
      <c r="B534" s="51"/>
      <c r="C534" s="50" t="s">
        <v>211</v>
      </c>
      <c r="D534" s="50" t="str">
        <f t="shared" ca="1" si="165"/>
        <v>\\(\\quad 5^3　×　5　+　8　=　 \\)</v>
      </c>
      <c r="E534" s="50" t="str">
        <f t="shared" ca="1" si="166"/>
        <v>\\(\\quad 633 \\)</v>
      </c>
      <c r="F534" s="50" t="s">
        <v>62</v>
      </c>
      <c r="G534" s="50"/>
      <c r="H534" s="50"/>
      <c r="I534" s="89" t="str">
        <f t="shared" ca="1" si="167"/>
        <v>INSERT INTO math(tangen,question,answer,editor,date,count) VALUES('m2800','\\(\\quad 5^3　×　5　+　8　=　 \\)','\\(\\quad 633 \\)','harazono',NOW(),0);</v>
      </c>
      <c r="J534" s="78" t="s">
        <v>229</v>
      </c>
      <c r="L534" s="1" t="s">
        <v>209</v>
      </c>
      <c r="M534" t="s">
        <v>238</v>
      </c>
      <c r="N534" s="1">
        <f t="shared" ca="1" si="182"/>
        <v>5</v>
      </c>
      <c r="O534" t="s">
        <v>231</v>
      </c>
      <c r="P534" s="1">
        <f t="shared" ca="1" si="183"/>
        <v>8</v>
      </c>
      <c r="S534" t="s">
        <v>233</v>
      </c>
      <c r="T534" t="s">
        <v>230</v>
      </c>
      <c r="U534" t="s">
        <v>229</v>
      </c>
      <c r="V534">
        <f t="shared" ca="1" si="185"/>
        <v>633</v>
      </c>
      <c r="W534" t="s">
        <v>230</v>
      </c>
      <c r="X534" t="str">
        <f t="shared" ca="1" si="178"/>
        <v>\\(\\quad 5^3　×　5　+　8　=　 \\)</v>
      </c>
      <c r="Y534" t="str">
        <f t="shared" ca="1" si="179"/>
        <v>\\(\\quad 633 \\)</v>
      </c>
      <c r="Z534">
        <f>AA534*AA534*AA534</f>
        <v>125</v>
      </c>
      <c r="AA534">
        <v>5</v>
      </c>
    </row>
    <row r="535" spans="1:27" x14ac:dyDescent="0.55000000000000004">
      <c r="A535" s="51" t="s">
        <v>60</v>
      </c>
      <c r="B535" s="51"/>
      <c r="C535" s="50" t="s">
        <v>211</v>
      </c>
      <c r="D535" s="50" t="str">
        <f t="shared" ca="1" si="165"/>
        <v>\\(\\quad 5^3　×　10　+　9　=　 \\)</v>
      </c>
      <c r="E535" s="50" t="str">
        <f t="shared" ca="1" si="166"/>
        <v>\\(\\quad 1259 \\)</v>
      </c>
      <c r="F535" s="50" t="s">
        <v>62</v>
      </c>
      <c r="G535" s="50"/>
      <c r="H535" s="50"/>
      <c r="I535" s="89" t="str">
        <f t="shared" ca="1" si="167"/>
        <v>INSERT INTO math(tangen,question,answer,editor,date,count) VALUES('m2800','\\(\\quad 5^3　×　10　+　9　=　 \\)','\\(\\quad 1259 \\)','harazono',NOW(),0);</v>
      </c>
      <c r="J535" s="78" t="s">
        <v>229</v>
      </c>
      <c r="L535" s="1" t="s">
        <v>209</v>
      </c>
      <c r="M535" t="s">
        <v>238</v>
      </c>
      <c r="N535" s="1">
        <f t="shared" ca="1" si="182"/>
        <v>10</v>
      </c>
      <c r="O535" t="s">
        <v>231</v>
      </c>
      <c r="P535" s="1">
        <f t="shared" ca="1" si="183"/>
        <v>9</v>
      </c>
      <c r="S535" t="s">
        <v>233</v>
      </c>
      <c r="T535" t="s">
        <v>230</v>
      </c>
      <c r="U535" t="s">
        <v>229</v>
      </c>
      <c r="V535">
        <f t="shared" ca="1" si="185"/>
        <v>1259</v>
      </c>
      <c r="W535" t="s">
        <v>230</v>
      </c>
      <c r="X535" t="str">
        <f t="shared" ca="1" si="178"/>
        <v>\\(\\quad 5^3　×　10　+　9　=　 \\)</v>
      </c>
      <c r="Y535" t="str">
        <f t="shared" ca="1" si="179"/>
        <v>\\(\\quad 1259 \\)</v>
      </c>
      <c r="Z535">
        <f t="shared" ref="Z535:Z538" si="187">AA535*AA535*AA535</f>
        <v>125</v>
      </c>
      <c r="AA535">
        <v>5</v>
      </c>
    </row>
    <row r="536" spans="1:27" x14ac:dyDescent="0.55000000000000004">
      <c r="A536" s="51" t="s">
        <v>60</v>
      </c>
      <c r="B536" s="51"/>
      <c r="C536" s="50" t="s">
        <v>211</v>
      </c>
      <c r="D536" s="50" t="str">
        <f t="shared" ca="1" si="165"/>
        <v>\\(\\quad 5^3　×　2　+　2　=　 \\)</v>
      </c>
      <c r="E536" s="50" t="str">
        <f t="shared" ca="1" si="166"/>
        <v>\\(\\quad 252 \\)</v>
      </c>
      <c r="F536" s="50" t="s">
        <v>62</v>
      </c>
      <c r="G536" s="50"/>
      <c r="H536" s="50"/>
      <c r="I536" s="89" t="str">
        <f t="shared" ca="1" si="167"/>
        <v>INSERT INTO math(tangen,question,answer,editor,date,count) VALUES('m2800','\\(\\quad 5^3　×　2　+　2　=　 \\)','\\(\\quad 252 \\)','harazono',NOW(),0);</v>
      </c>
      <c r="J536" s="78" t="s">
        <v>229</v>
      </c>
      <c r="L536" s="1" t="s">
        <v>209</v>
      </c>
      <c r="M536" t="s">
        <v>238</v>
      </c>
      <c r="N536" s="1">
        <f t="shared" ca="1" si="182"/>
        <v>2</v>
      </c>
      <c r="O536" t="s">
        <v>231</v>
      </c>
      <c r="P536" s="1">
        <f t="shared" ca="1" si="183"/>
        <v>2</v>
      </c>
      <c r="S536" t="s">
        <v>233</v>
      </c>
      <c r="T536" t="s">
        <v>230</v>
      </c>
      <c r="U536" t="s">
        <v>229</v>
      </c>
      <c r="V536">
        <f t="shared" ca="1" si="185"/>
        <v>252</v>
      </c>
      <c r="W536" t="s">
        <v>230</v>
      </c>
      <c r="X536" t="str">
        <f t="shared" ca="1" si="178"/>
        <v>\\(\\quad 5^3　×　2　+　2　=　 \\)</v>
      </c>
      <c r="Y536" t="str">
        <f t="shared" ca="1" si="179"/>
        <v>\\(\\quad 252 \\)</v>
      </c>
      <c r="Z536">
        <f t="shared" si="187"/>
        <v>125</v>
      </c>
      <c r="AA536">
        <v>5</v>
      </c>
    </row>
    <row r="537" spans="1:27" x14ac:dyDescent="0.55000000000000004">
      <c r="A537" s="51" t="s">
        <v>60</v>
      </c>
      <c r="B537" s="51"/>
      <c r="C537" s="50" t="s">
        <v>211</v>
      </c>
      <c r="D537" s="50" t="str">
        <f t="shared" ref="D537:D600" ca="1" si="188">X537</f>
        <v>\\(\\quad 5^3　×　9　+　8　=　 \\)</v>
      </c>
      <c r="E537" s="50" t="str">
        <f t="shared" ref="E537:E600" ca="1" si="189">Y537</f>
        <v>\\(\\quad 1133 \\)</v>
      </c>
      <c r="F537" s="50" t="s">
        <v>62</v>
      </c>
      <c r="G537" s="50"/>
      <c r="H537" s="50"/>
      <c r="I537" s="89" t="str">
        <f t="shared" ref="I537:I600" ca="1" si="190">"INSERT INTO "&amp;A537&amp;"(tangen,question,answer,editor,date,count) VALUES('"&amp;C537&amp;"','"&amp;D537&amp;"','"&amp;E537&amp;"','"&amp;F537&amp;"',NOW(),0);"</f>
        <v>INSERT INTO math(tangen,question,answer,editor,date,count) VALUES('m2800','\\(\\quad 5^3　×　9　+　8　=　 \\)','\\(\\quad 1133 \\)','harazono',NOW(),0);</v>
      </c>
      <c r="J537" s="78" t="s">
        <v>229</v>
      </c>
      <c r="L537" s="1" t="s">
        <v>209</v>
      </c>
      <c r="M537" t="s">
        <v>238</v>
      </c>
      <c r="N537" s="1">
        <f t="shared" ca="1" si="182"/>
        <v>9</v>
      </c>
      <c r="O537" t="s">
        <v>231</v>
      </c>
      <c r="P537" s="1">
        <f t="shared" ca="1" si="183"/>
        <v>8</v>
      </c>
      <c r="S537" t="s">
        <v>233</v>
      </c>
      <c r="T537" t="s">
        <v>230</v>
      </c>
      <c r="U537" t="s">
        <v>229</v>
      </c>
      <c r="V537">
        <f t="shared" ca="1" si="185"/>
        <v>1133</v>
      </c>
      <c r="W537" t="s">
        <v>230</v>
      </c>
      <c r="X537" t="str">
        <f t="shared" ca="1" si="178"/>
        <v>\\(\\quad 5^3　×　9　+　8　=　 \\)</v>
      </c>
      <c r="Y537" t="str">
        <f t="shared" ca="1" si="179"/>
        <v>\\(\\quad 1133 \\)</v>
      </c>
      <c r="Z537">
        <f t="shared" si="187"/>
        <v>125</v>
      </c>
      <c r="AA537">
        <v>5</v>
      </c>
    </row>
    <row r="538" spans="1:27" x14ac:dyDescent="0.55000000000000004">
      <c r="A538" s="51" t="s">
        <v>60</v>
      </c>
      <c r="B538" s="51"/>
      <c r="C538" s="50" t="s">
        <v>211</v>
      </c>
      <c r="D538" s="50" t="str">
        <f t="shared" ca="1" si="188"/>
        <v>\\(\\quad 5^3　×　9　+　7　=　 \\)</v>
      </c>
      <c r="E538" s="50" t="str">
        <f t="shared" ca="1" si="189"/>
        <v>\\(\\quad 1132 \\)</v>
      </c>
      <c r="F538" s="50" t="s">
        <v>62</v>
      </c>
      <c r="G538" s="50"/>
      <c r="H538" s="50"/>
      <c r="I538" s="89" t="str">
        <f t="shared" ca="1" si="190"/>
        <v>INSERT INTO math(tangen,question,answer,editor,date,count) VALUES('m2800','\\(\\quad 5^3　×　9　+　7　=　 \\)','\\(\\quad 1132 \\)','harazono',NOW(),0);</v>
      </c>
      <c r="J538" s="78" t="s">
        <v>229</v>
      </c>
      <c r="L538" s="1" t="s">
        <v>209</v>
      </c>
      <c r="M538" t="s">
        <v>238</v>
      </c>
      <c r="N538" s="1">
        <f ca="1">RANDBETWEEN(1,10)</f>
        <v>9</v>
      </c>
      <c r="O538" t="s">
        <v>231</v>
      </c>
      <c r="P538" s="1">
        <f t="shared" ca="1" si="183"/>
        <v>7</v>
      </c>
      <c r="S538" t="s">
        <v>233</v>
      </c>
      <c r="T538" t="s">
        <v>230</v>
      </c>
      <c r="U538" t="s">
        <v>229</v>
      </c>
      <c r="V538">
        <f t="shared" ca="1" si="185"/>
        <v>1132</v>
      </c>
      <c r="W538" t="s">
        <v>230</v>
      </c>
      <c r="X538" t="str">
        <f t="shared" ca="1" si="178"/>
        <v>\\(\\quad 5^3　×　9　+　7　=　 \\)</v>
      </c>
      <c r="Y538" t="str">
        <f t="shared" ca="1" si="179"/>
        <v>\\(\\quad 1132 \\)</v>
      </c>
      <c r="Z538">
        <f t="shared" si="187"/>
        <v>125</v>
      </c>
      <c r="AA538">
        <v>5</v>
      </c>
    </row>
    <row r="539" spans="1:27" x14ac:dyDescent="0.55000000000000004">
      <c r="A539" s="51" t="s">
        <v>60</v>
      </c>
      <c r="B539" s="51"/>
      <c r="C539" s="50" t="s">
        <v>211</v>
      </c>
      <c r="D539" s="50" t="str">
        <f t="shared" ca="1" si="188"/>
        <v>\\(\\quad 2^2　×　8　－　4　=　 \\)</v>
      </c>
      <c r="E539" s="50" t="str">
        <f t="shared" ca="1" si="189"/>
        <v>\\(\\quad 36 \\)</v>
      </c>
      <c r="F539" s="50" t="s">
        <v>62</v>
      </c>
      <c r="G539" s="50"/>
      <c r="H539" s="50"/>
      <c r="I539" s="89" t="str">
        <f t="shared" ca="1" si="190"/>
        <v>INSERT INTO math(tangen,question,answer,editor,date,count) VALUES('m2800','\\(\\quad 2^2　×　8　－　4　=　 \\)','\\(\\quad 36 \\)','harazono',NOW(),0);</v>
      </c>
      <c r="J539" s="78" t="s">
        <v>229</v>
      </c>
      <c r="L539" s="1" t="s">
        <v>173</v>
      </c>
      <c r="M539" t="s">
        <v>238</v>
      </c>
      <c r="N539" s="1">
        <f t="shared" ref="N539:N577" ca="1" si="191">RANDBETWEEN(1,10)</f>
        <v>8</v>
      </c>
      <c r="O539" t="s">
        <v>236</v>
      </c>
      <c r="P539" s="1">
        <f ca="1">RANDBETWEEN(1,N539)</f>
        <v>4</v>
      </c>
      <c r="S539" t="s">
        <v>233</v>
      </c>
      <c r="T539" t="s">
        <v>230</v>
      </c>
      <c r="U539" t="s">
        <v>229</v>
      </c>
      <c r="V539">
        <f ca="1">Z539*N539+P539</f>
        <v>36</v>
      </c>
      <c r="W539" t="s">
        <v>230</v>
      </c>
      <c r="X539" t="str">
        <f t="shared" ca="1" si="178"/>
        <v>\\(\\quad 2^2　×　8　－　4　=　 \\)</v>
      </c>
      <c r="Y539" t="str">
        <f t="shared" ca="1" si="179"/>
        <v>\\(\\quad 36 \\)</v>
      </c>
      <c r="Z539">
        <f>AA539*AA539</f>
        <v>4</v>
      </c>
      <c r="AA539">
        <v>2</v>
      </c>
    </row>
    <row r="540" spans="1:27" x14ac:dyDescent="0.55000000000000004">
      <c r="A540" s="51" t="s">
        <v>60</v>
      </c>
      <c r="B540" s="51"/>
      <c r="C540" s="50" t="s">
        <v>211</v>
      </c>
      <c r="D540" s="50" t="str">
        <f t="shared" ca="1" si="188"/>
        <v>\\(\\quad 2^2　×　1　－　1　=　 \\)</v>
      </c>
      <c r="E540" s="50" t="str">
        <f t="shared" ca="1" si="189"/>
        <v>\\(\\quad 5 \\)</v>
      </c>
      <c r="F540" s="50" t="s">
        <v>62</v>
      </c>
      <c r="G540" s="50"/>
      <c r="H540" s="50"/>
      <c r="I540" s="89" t="str">
        <f t="shared" ca="1" si="190"/>
        <v>INSERT INTO math(tangen,question,answer,editor,date,count) VALUES('m2800','\\(\\quad 2^2　×　1　－　1　=　 \\)','\\(\\quad 5 \\)','harazono',NOW(),0);</v>
      </c>
      <c r="J540" s="78" t="s">
        <v>229</v>
      </c>
      <c r="L540" s="1" t="s">
        <v>173</v>
      </c>
      <c r="M540" t="s">
        <v>238</v>
      </c>
      <c r="N540" s="1">
        <f t="shared" ca="1" si="191"/>
        <v>1</v>
      </c>
      <c r="O540" t="s">
        <v>236</v>
      </c>
      <c r="P540" s="1">
        <f t="shared" ref="P540:P578" ca="1" si="192">RANDBETWEEN(1,N540)</f>
        <v>1</v>
      </c>
      <c r="S540" t="s">
        <v>233</v>
      </c>
      <c r="T540" t="s">
        <v>230</v>
      </c>
      <c r="U540" t="s">
        <v>229</v>
      </c>
      <c r="V540">
        <f t="shared" ref="V540:V568" ca="1" si="193">Z540*N540+P540</f>
        <v>5</v>
      </c>
      <c r="W540" t="s">
        <v>230</v>
      </c>
      <c r="X540" t="str">
        <f t="shared" ca="1" si="178"/>
        <v>\\(\\quad 2^2　×　1　－　1　=　 \\)</v>
      </c>
      <c r="Y540" t="str">
        <f t="shared" ca="1" si="179"/>
        <v>\\(\\quad 5 \\)</v>
      </c>
      <c r="Z540">
        <f t="shared" ref="Z540:Z543" si="194">AA540*AA540</f>
        <v>4</v>
      </c>
      <c r="AA540">
        <v>2</v>
      </c>
    </row>
    <row r="541" spans="1:27" x14ac:dyDescent="0.55000000000000004">
      <c r="A541" s="51" t="s">
        <v>60</v>
      </c>
      <c r="B541" s="51"/>
      <c r="C541" s="50" t="s">
        <v>211</v>
      </c>
      <c r="D541" s="50" t="str">
        <f t="shared" ca="1" si="188"/>
        <v>\\(\\quad 2^2　×　9　－　5　=　 \\)</v>
      </c>
      <c r="E541" s="50" t="str">
        <f t="shared" ca="1" si="189"/>
        <v>\\(\\quad 41 \\)</v>
      </c>
      <c r="F541" s="50" t="s">
        <v>62</v>
      </c>
      <c r="G541" s="50"/>
      <c r="H541" s="50"/>
      <c r="I541" s="89" t="str">
        <f t="shared" ca="1" si="190"/>
        <v>INSERT INTO math(tangen,question,answer,editor,date,count) VALUES('m2800','\\(\\quad 2^2　×　9　－　5　=　 \\)','\\(\\quad 41 \\)','harazono',NOW(),0);</v>
      </c>
      <c r="J541" s="78" t="s">
        <v>229</v>
      </c>
      <c r="L541" s="1" t="s">
        <v>173</v>
      </c>
      <c r="M541" t="s">
        <v>238</v>
      </c>
      <c r="N541" s="1">
        <f t="shared" ca="1" si="191"/>
        <v>9</v>
      </c>
      <c r="O541" t="s">
        <v>236</v>
      </c>
      <c r="P541" s="1">
        <f t="shared" ca="1" si="192"/>
        <v>5</v>
      </c>
      <c r="S541" t="s">
        <v>233</v>
      </c>
      <c r="T541" t="s">
        <v>230</v>
      </c>
      <c r="U541" t="s">
        <v>229</v>
      </c>
      <c r="V541">
        <f t="shared" ca="1" si="193"/>
        <v>41</v>
      </c>
      <c r="W541" t="s">
        <v>230</v>
      </c>
      <c r="X541" t="str">
        <f t="shared" ca="1" si="178"/>
        <v>\\(\\quad 2^2　×　9　－　5　=　 \\)</v>
      </c>
      <c r="Y541" t="str">
        <f t="shared" ca="1" si="179"/>
        <v>\\(\\quad 41 \\)</v>
      </c>
      <c r="Z541">
        <f t="shared" si="194"/>
        <v>4</v>
      </c>
      <c r="AA541">
        <v>2</v>
      </c>
    </row>
    <row r="542" spans="1:27" x14ac:dyDescent="0.55000000000000004">
      <c r="A542" s="51" t="s">
        <v>60</v>
      </c>
      <c r="B542" s="51"/>
      <c r="C542" s="50" t="s">
        <v>211</v>
      </c>
      <c r="D542" s="50" t="str">
        <f t="shared" ca="1" si="188"/>
        <v>\\(\\quad 2^2　×　7　－　5　=　 \\)</v>
      </c>
      <c r="E542" s="50" t="str">
        <f t="shared" ca="1" si="189"/>
        <v>\\(\\quad 33 \\)</v>
      </c>
      <c r="F542" s="50" t="s">
        <v>62</v>
      </c>
      <c r="G542" s="50"/>
      <c r="H542" s="50"/>
      <c r="I542" s="89" t="str">
        <f t="shared" ca="1" si="190"/>
        <v>INSERT INTO math(tangen,question,answer,editor,date,count) VALUES('m2800','\\(\\quad 2^2　×　7　－　5　=　 \\)','\\(\\quad 33 \\)','harazono',NOW(),0);</v>
      </c>
      <c r="J542" s="78" t="s">
        <v>229</v>
      </c>
      <c r="L542" s="1" t="s">
        <v>173</v>
      </c>
      <c r="M542" t="s">
        <v>238</v>
      </c>
      <c r="N542" s="1">
        <f t="shared" ca="1" si="191"/>
        <v>7</v>
      </c>
      <c r="O542" t="s">
        <v>236</v>
      </c>
      <c r="P542" s="1">
        <f t="shared" ca="1" si="192"/>
        <v>5</v>
      </c>
      <c r="S542" t="s">
        <v>233</v>
      </c>
      <c r="T542" t="s">
        <v>230</v>
      </c>
      <c r="U542" t="s">
        <v>229</v>
      </c>
      <c r="V542">
        <f t="shared" ca="1" si="193"/>
        <v>33</v>
      </c>
      <c r="W542" t="s">
        <v>230</v>
      </c>
      <c r="X542" t="str">
        <f t="shared" ca="1" si="178"/>
        <v>\\(\\quad 2^2　×　7　－　5　=　 \\)</v>
      </c>
      <c r="Y542" t="str">
        <f t="shared" ca="1" si="179"/>
        <v>\\(\\quad 33 \\)</v>
      </c>
      <c r="Z542">
        <f t="shared" si="194"/>
        <v>4</v>
      </c>
      <c r="AA542">
        <v>2</v>
      </c>
    </row>
    <row r="543" spans="1:27" x14ac:dyDescent="0.55000000000000004">
      <c r="A543" s="51" t="s">
        <v>60</v>
      </c>
      <c r="B543" s="51"/>
      <c r="C543" s="50" t="s">
        <v>211</v>
      </c>
      <c r="D543" s="50" t="str">
        <f t="shared" ca="1" si="188"/>
        <v>\\(\\quad 2^2　×　2　－　2　=　 \\)</v>
      </c>
      <c r="E543" s="50" t="str">
        <f t="shared" ca="1" si="189"/>
        <v>\\(\\quad 10 \\)</v>
      </c>
      <c r="F543" s="50" t="s">
        <v>62</v>
      </c>
      <c r="G543" s="50"/>
      <c r="H543" s="50"/>
      <c r="I543" s="89" t="str">
        <f t="shared" ca="1" si="190"/>
        <v>INSERT INTO math(tangen,question,answer,editor,date,count) VALUES('m2800','\\(\\quad 2^2　×　2　－　2　=　 \\)','\\(\\quad 10 \\)','harazono',NOW(),0);</v>
      </c>
      <c r="J543" s="78" t="s">
        <v>229</v>
      </c>
      <c r="L543" s="1" t="s">
        <v>173</v>
      </c>
      <c r="M543" t="s">
        <v>238</v>
      </c>
      <c r="N543" s="1">
        <f t="shared" ca="1" si="191"/>
        <v>2</v>
      </c>
      <c r="O543" t="s">
        <v>236</v>
      </c>
      <c r="P543" s="1">
        <f t="shared" ca="1" si="192"/>
        <v>2</v>
      </c>
      <c r="S543" t="s">
        <v>233</v>
      </c>
      <c r="T543" t="s">
        <v>230</v>
      </c>
      <c r="U543" t="s">
        <v>229</v>
      </c>
      <c r="V543">
        <f t="shared" ca="1" si="193"/>
        <v>10</v>
      </c>
      <c r="W543" t="s">
        <v>230</v>
      </c>
      <c r="X543" t="str">
        <f t="shared" ca="1" si="178"/>
        <v>\\(\\quad 2^2　×　2　－　2　=　 \\)</v>
      </c>
      <c r="Y543" t="str">
        <f t="shared" ca="1" si="179"/>
        <v>\\(\\quad 10 \\)</v>
      </c>
      <c r="Z543">
        <f t="shared" si="194"/>
        <v>4</v>
      </c>
      <c r="AA543">
        <v>2</v>
      </c>
    </row>
    <row r="544" spans="1:27" x14ac:dyDescent="0.55000000000000004">
      <c r="A544" s="51" t="s">
        <v>60</v>
      </c>
      <c r="B544" s="51"/>
      <c r="C544" s="50" t="s">
        <v>211</v>
      </c>
      <c r="D544" s="50" t="str">
        <f t="shared" ca="1" si="188"/>
        <v>\\(\\quad 2^3　×　9　－　9　=　 \\)</v>
      </c>
      <c r="E544" s="50" t="str">
        <f t="shared" ca="1" si="189"/>
        <v>\\(\\quad 81 \\)</v>
      </c>
      <c r="F544" s="50" t="s">
        <v>62</v>
      </c>
      <c r="G544" s="50"/>
      <c r="H544" s="50"/>
      <c r="I544" s="89" t="str">
        <f t="shared" ca="1" si="190"/>
        <v>INSERT INTO math(tangen,question,answer,editor,date,count) VALUES('m2800','\\(\\quad 2^3　×　9　－　9　=　 \\)','\\(\\quad 81 \\)','harazono',NOW(),0);</v>
      </c>
      <c r="J544" s="78" t="s">
        <v>229</v>
      </c>
      <c r="L544" s="1" t="s">
        <v>174</v>
      </c>
      <c r="M544" t="s">
        <v>238</v>
      </c>
      <c r="N544" s="1">
        <f t="shared" ca="1" si="191"/>
        <v>9</v>
      </c>
      <c r="O544" t="s">
        <v>236</v>
      </c>
      <c r="P544" s="1">
        <f t="shared" ca="1" si="192"/>
        <v>9</v>
      </c>
      <c r="S544" t="s">
        <v>233</v>
      </c>
      <c r="T544" t="s">
        <v>230</v>
      </c>
      <c r="U544" t="s">
        <v>229</v>
      </c>
      <c r="V544">
        <f t="shared" ca="1" si="193"/>
        <v>81</v>
      </c>
      <c r="W544" t="s">
        <v>230</v>
      </c>
      <c r="X544" t="str">
        <f t="shared" ca="1" si="178"/>
        <v>\\(\\quad 2^3　×　9　－　9　=　 \\)</v>
      </c>
      <c r="Y544" t="str">
        <f t="shared" ca="1" si="179"/>
        <v>\\(\\quad 81 \\)</v>
      </c>
      <c r="Z544">
        <f>AA544*AA544*AA544</f>
        <v>8</v>
      </c>
      <c r="AA544">
        <v>2</v>
      </c>
    </row>
    <row r="545" spans="1:27" x14ac:dyDescent="0.55000000000000004">
      <c r="A545" s="51" t="s">
        <v>60</v>
      </c>
      <c r="B545" s="51"/>
      <c r="C545" s="50" t="s">
        <v>211</v>
      </c>
      <c r="D545" s="50" t="str">
        <f t="shared" ca="1" si="188"/>
        <v>\\(\\quad 2^3　×　2　－　1　=　 \\)</v>
      </c>
      <c r="E545" s="50" t="str">
        <f t="shared" ca="1" si="189"/>
        <v>\\(\\quad 17 \\)</v>
      </c>
      <c r="F545" s="50" t="s">
        <v>62</v>
      </c>
      <c r="G545" s="50"/>
      <c r="H545" s="50"/>
      <c r="I545" s="89" t="str">
        <f t="shared" ca="1" si="190"/>
        <v>INSERT INTO math(tangen,question,answer,editor,date,count) VALUES('m2800','\\(\\quad 2^3　×　2　－　1　=　 \\)','\\(\\quad 17 \\)','harazono',NOW(),0);</v>
      </c>
      <c r="J545" s="78" t="s">
        <v>229</v>
      </c>
      <c r="L545" s="1" t="s">
        <v>174</v>
      </c>
      <c r="M545" t="s">
        <v>238</v>
      </c>
      <c r="N545" s="1">
        <f t="shared" ca="1" si="191"/>
        <v>2</v>
      </c>
      <c r="O545" t="s">
        <v>236</v>
      </c>
      <c r="P545" s="1">
        <f t="shared" ca="1" si="192"/>
        <v>1</v>
      </c>
      <c r="S545" t="s">
        <v>233</v>
      </c>
      <c r="T545" t="s">
        <v>230</v>
      </c>
      <c r="U545" t="s">
        <v>229</v>
      </c>
      <c r="V545">
        <f t="shared" ca="1" si="193"/>
        <v>17</v>
      </c>
      <c r="W545" t="s">
        <v>230</v>
      </c>
      <c r="X545" t="str">
        <f t="shared" ca="1" si="178"/>
        <v>\\(\\quad 2^3　×　2　－　1　=　 \\)</v>
      </c>
      <c r="Y545" t="str">
        <f t="shared" ca="1" si="179"/>
        <v>\\(\\quad 17 \\)</v>
      </c>
      <c r="Z545">
        <f t="shared" ref="Z545:Z548" si="195">AA545*AA545*AA545</f>
        <v>8</v>
      </c>
      <c r="AA545">
        <v>2</v>
      </c>
    </row>
    <row r="546" spans="1:27" x14ac:dyDescent="0.55000000000000004">
      <c r="A546" s="51" t="s">
        <v>60</v>
      </c>
      <c r="B546" s="51"/>
      <c r="C546" s="50" t="s">
        <v>211</v>
      </c>
      <c r="D546" s="50" t="str">
        <f t="shared" ca="1" si="188"/>
        <v>\\(\\quad 2^3　×　10　－　2　=　 \\)</v>
      </c>
      <c r="E546" s="50" t="str">
        <f t="shared" ca="1" si="189"/>
        <v>\\(\\quad 82 \\)</v>
      </c>
      <c r="F546" s="50" t="s">
        <v>62</v>
      </c>
      <c r="G546" s="50"/>
      <c r="H546" s="50"/>
      <c r="I546" s="89" t="str">
        <f t="shared" ca="1" si="190"/>
        <v>INSERT INTO math(tangen,question,answer,editor,date,count) VALUES('m2800','\\(\\quad 2^3　×　10　－　2　=　 \\)','\\(\\quad 82 \\)','harazono',NOW(),0);</v>
      </c>
      <c r="J546" s="78" t="s">
        <v>229</v>
      </c>
      <c r="L546" s="1" t="s">
        <v>174</v>
      </c>
      <c r="M546" t="s">
        <v>238</v>
      </c>
      <c r="N546" s="1">
        <f t="shared" ca="1" si="191"/>
        <v>10</v>
      </c>
      <c r="O546" t="s">
        <v>236</v>
      </c>
      <c r="P546" s="1">
        <f t="shared" ca="1" si="192"/>
        <v>2</v>
      </c>
      <c r="S546" t="s">
        <v>233</v>
      </c>
      <c r="T546" t="s">
        <v>230</v>
      </c>
      <c r="U546" t="s">
        <v>229</v>
      </c>
      <c r="V546">
        <f t="shared" ca="1" si="193"/>
        <v>82</v>
      </c>
      <c r="W546" t="s">
        <v>230</v>
      </c>
      <c r="X546" t="str">
        <f t="shared" ca="1" si="178"/>
        <v>\\(\\quad 2^3　×　10　－　2　=　 \\)</v>
      </c>
      <c r="Y546" t="str">
        <f t="shared" ca="1" si="179"/>
        <v>\\(\\quad 82 \\)</v>
      </c>
      <c r="Z546">
        <f t="shared" si="195"/>
        <v>8</v>
      </c>
      <c r="AA546">
        <v>2</v>
      </c>
    </row>
    <row r="547" spans="1:27" x14ac:dyDescent="0.55000000000000004">
      <c r="A547" s="51" t="s">
        <v>60</v>
      </c>
      <c r="B547" s="51"/>
      <c r="C547" s="50" t="s">
        <v>211</v>
      </c>
      <c r="D547" s="50" t="str">
        <f t="shared" ca="1" si="188"/>
        <v>\\(\\quad 2^3　×　10　－　9　=　 \\)</v>
      </c>
      <c r="E547" s="50" t="str">
        <f t="shared" ca="1" si="189"/>
        <v>\\(\\quad 89 \\)</v>
      </c>
      <c r="F547" s="50" t="s">
        <v>62</v>
      </c>
      <c r="G547" s="50"/>
      <c r="H547" s="50"/>
      <c r="I547" s="89" t="str">
        <f t="shared" ca="1" si="190"/>
        <v>INSERT INTO math(tangen,question,answer,editor,date,count) VALUES('m2800','\\(\\quad 2^3　×　10　－　9　=　 \\)','\\(\\quad 89 \\)','harazono',NOW(),0);</v>
      </c>
      <c r="J547" s="78" t="s">
        <v>229</v>
      </c>
      <c r="L547" s="1" t="s">
        <v>174</v>
      </c>
      <c r="M547" t="s">
        <v>238</v>
      </c>
      <c r="N547" s="1">
        <f t="shared" ca="1" si="191"/>
        <v>10</v>
      </c>
      <c r="O547" t="s">
        <v>236</v>
      </c>
      <c r="P547" s="1">
        <f t="shared" ca="1" si="192"/>
        <v>9</v>
      </c>
      <c r="S547" t="s">
        <v>233</v>
      </c>
      <c r="T547" t="s">
        <v>230</v>
      </c>
      <c r="U547" t="s">
        <v>229</v>
      </c>
      <c r="V547">
        <f t="shared" ca="1" si="193"/>
        <v>89</v>
      </c>
      <c r="W547" t="s">
        <v>230</v>
      </c>
      <c r="X547" t="str">
        <f t="shared" ca="1" si="178"/>
        <v>\\(\\quad 2^3　×　10　－　9　=　 \\)</v>
      </c>
      <c r="Y547" t="str">
        <f t="shared" ca="1" si="179"/>
        <v>\\(\\quad 89 \\)</v>
      </c>
      <c r="Z547">
        <f t="shared" si="195"/>
        <v>8</v>
      </c>
      <c r="AA547">
        <v>2</v>
      </c>
    </row>
    <row r="548" spans="1:27" x14ac:dyDescent="0.55000000000000004">
      <c r="A548" s="51" t="s">
        <v>60</v>
      </c>
      <c r="B548" s="51"/>
      <c r="C548" s="50" t="s">
        <v>211</v>
      </c>
      <c r="D548" s="50" t="str">
        <f t="shared" ca="1" si="188"/>
        <v>\\(\\quad 2^3　×　9　－　5　=　 \\)</v>
      </c>
      <c r="E548" s="50" t="str">
        <f t="shared" ca="1" si="189"/>
        <v>\\(\\quad 77 \\)</v>
      </c>
      <c r="F548" s="50" t="s">
        <v>62</v>
      </c>
      <c r="G548" s="50"/>
      <c r="H548" s="50"/>
      <c r="I548" s="89" t="str">
        <f t="shared" ca="1" si="190"/>
        <v>INSERT INTO math(tangen,question,answer,editor,date,count) VALUES('m2800','\\(\\quad 2^3　×　9　－　5　=　 \\)','\\(\\quad 77 \\)','harazono',NOW(),0);</v>
      </c>
      <c r="J548" s="78" t="s">
        <v>229</v>
      </c>
      <c r="L548" s="1" t="s">
        <v>174</v>
      </c>
      <c r="M548" t="s">
        <v>238</v>
      </c>
      <c r="N548" s="1">
        <f t="shared" ca="1" si="191"/>
        <v>9</v>
      </c>
      <c r="O548" t="s">
        <v>236</v>
      </c>
      <c r="P548" s="1">
        <f t="shared" ca="1" si="192"/>
        <v>5</v>
      </c>
      <c r="S548" t="s">
        <v>233</v>
      </c>
      <c r="T548" t="s">
        <v>230</v>
      </c>
      <c r="U548" t="s">
        <v>229</v>
      </c>
      <c r="V548">
        <f t="shared" ca="1" si="193"/>
        <v>77</v>
      </c>
      <c r="W548" t="s">
        <v>230</v>
      </c>
      <c r="X548" t="str">
        <f t="shared" ca="1" si="178"/>
        <v>\\(\\quad 2^3　×　9　－　5　=　 \\)</v>
      </c>
      <c r="Y548" t="str">
        <f t="shared" ca="1" si="179"/>
        <v>\\(\\quad 77 \\)</v>
      </c>
      <c r="Z548">
        <f t="shared" si="195"/>
        <v>8</v>
      </c>
      <c r="AA548">
        <v>2</v>
      </c>
    </row>
    <row r="549" spans="1:27" x14ac:dyDescent="0.55000000000000004">
      <c r="A549" s="51" t="s">
        <v>60</v>
      </c>
      <c r="B549" s="51"/>
      <c r="C549" s="50" t="s">
        <v>211</v>
      </c>
      <c r="D549" s="50" t="str">
        <f t="shared" ca="1" si="188"/>
        <v>\\(\\quad 2^4　×　8　－　2　=　 \\)</v>
      </c>
      <c r="E549" s="50" t="str">
        <f t="shared" ca="1" si="189"/>
        <v>\\(\\quad 130 \\)</v>
      </c>
      <c r="F549" s="50" t="s">
        <v>62</v>
      </c>
      <c r="G549" s="50"/>
      <c r="H549" s="50"/>
      <c r="I549" s="89" t="str">
        <f t="shared" ca="1" si="190"/>
        <v>INSERT INTO math(tangen,question,answer,editor,date,count) VALUES('m2800','\\(\\quad 2^4　×　8　－　2　=　 \\)','\\(\\quad 130 \\)','harazono',NOW(),0);</v>
      </c>
      <c r="J549" s="78" t="s">
        <v>229</v>
      </c>
      <c r="L549" s="1" t="s">
        <v>175</v>
      </c>
      <c r="M549" t="s">
        <v>238</v>
      </c>
      <c r="N549" s="1">
        <f t="shared" ca="1" si="191"/>
        <v>8</v>
      </c>
      <c r="O549" t="s">
        <v>236</v>
      </c>
      <c r="P549" s="1">
        <f t="shared" ca="1" si="192"/>
        <v>2</v>
      </c>
      <c r="S549" t="s">
        <v>233</v>
      </c>
      <c r="T549" t="s">
        <v>230</v>
      </c>
      <c r="U549" t="s">
        <v>229</v>
      </c>
      <c r="V549">
        <f t="shared" ca="1" si="193"/>
        <v>130</v>
      </c>
      <c r="W549" t="s">
        <v>230</v>
      </c>
      <c r="X549" t="str">
        <f t="shared" ca="1" si="178"/>
        <v>\\(\\quad 2^4　×　8　－　2　=　 \\)</v>
      </c>
      <c r="Y549" t="str">
        <f t="shared" ca="1" si="179"/>
        <v>\\(\\quad 130 \\)</v>
      </c>
      <c r="Z549">
        <f>AA549*AA549*AA549*AA549</f>
        <v>16</v>
      </c>
      <c r="AA549">
        <v>2</v>
      </c>
    </row>
    <row r="550" spans="1:27" x14ac:dyDescent="0.55000000000000004">
      <c r="A550" s="51" t="s">
        <v>60</v>
      </c>
      <c r="B550" s="51"/>
      <c r="C550" s="50" t="s">
        <v>211</v>
      </c>
      <c r="D550" s="50" t="str">
        <f t="shared" ca="1" si="188"/>
        <v>\\(\\quad 2^4　×　9　－　1　=　 \\)</v>
      </c>
      <c r="E550" s="50" t="str">
        <f t="shared" ca="1" si="189"/>
        <v>\\(\\quad 145 \\)</v>
      </c>
      <c r="F550" s="50" t="s">
        <v>62</v>
      </c>
      <c r="G550" s="50"/>
      <c r="H550" s="50"/>
      <c r="I550" s="89" t="str">
        <f t="shared" ca="1" si="190"/>
        <v>INSERT INTO math(tangen,question,answer,editor,date,count) VALUES('m2800','\\(\\quad 2^4　×　9　－　1　=　 \\)','\\(\\quad 145 \\)','harazono',NOW(),0);</v>
      </c>
      <c r="J550" s="78" t="s">
        <v>229</v>
      </c>
      <c r="L550" s="1" t="s">
        <v>175</v>
      </c>
      <c r="M550" t="s">
        <v>238</v>
      </c>
      <c r="N550" s="1">
        <f t="shared" ca="1" si="191"/>
        <v>9</v>
      </c>
      <c r="O550" t="s">
        <v>236</v>
      </c>
      <c r="P550" s="1">
        <f t="shared" ca="1" si="192"/>
        <v>1</v>
      </c>
      <c r="S550" t="s">
        <v>233</v>
      </c>
      <c r="T550" t="s">
        <v>230</v>
      </c>
      <c r="U550" t="s">
        <v>229</v>
      </c>
      <c r="V550">
        <f t="shared" ca="1" si="193"/>
        <v>145</v>
      </c>
      <c r="W550" t="s">
        <v>230</v>
      </c>
      <c r="X550" t="str">
        <f t="shared" ca="1" si="178"/>
        <v>\\(\\quad 2^4　×　9　－　1　=　 \\)</v>
      </c>
      <c r="Y550" t="str">
        <f t="shared" ca="1" si="179"/>
        <v>\\(\\quad 145 \\)</v>
      </c>
      <c r="Z550">
        <f t="shared" ref="Z550:Z553" si="196">AA550*AA550*AA550*AA550</f>
        <v>16</v>
      </c>
      <c r="AA550">
        <v>2</v>
      </c>
    </row>
    <row r="551" spans="1:27" x14ac:dyDescent="0.55000000000000004">
      <c r="A551" s="51" t="s">
        <v>60</v>
      </c>
      <c r="B551" s="51"/>
      <c r="C551" s="50" t="s">
        <v>211</v>
      </c>
      <c r="D551" s="50" t="str">
        <f t="shared" ca="1" si="188"/>
        <v>\\(\\quad 2^4　×　8　－　5　=　 \\)</v>
      </c>
      <c r="E551" s="50" t="str">
        <f t="shared" ca="1" si="189"/>
        <v>\\(\\quad 133 \\)</v>
      </c>
      <c r="F551" s="50" t="s">
        <v>62</v>
      </c>
      <c r="G551" s="50"/>
      <c r="H551" s="50"/>
      <c r="I551" s="89" t="str">
        <f t="shared" ca="1" si="190"/>
        <v>INSERT INTO math(tangen,question,answer,editor,date,count) VALUES('m2800','\\(\\quad 2^4　×　8　－　5　=　 \\)','\\(\\quad 133 \\)','harazono',NOW(),0);</v>
      </c>
      <c r="J551" s="78" t="s">
        <v>229</v>
      </c>
      <c r="L551" s="1" t="s">
        <v>175</v>
      </c>
      <c r="M551" t="s">
        <v>238</v>
      </c>
      <c r="N551" s="1">
        <f t="shared" ca="1" si="191"/>
        <v>8</v>
      </c>
      <c r="O551" t="s">
        <v>236</v>
      </c>
      <c r="P551" s="1">
        <f t="shared" ca="1" si="192"/>
        <v>5</v>
      </c>
      <c r="S551" t="s">
        <v>233</v>
      </c>
      <c r="T551" t="s">
        <v>230</v>
      </c>
      <c r="U551" t="s">
        <v>229</v>
      </c>
      <c r="V551">
        <f t="shared" ca="1" si="193"/>
        <v>133</v>
      </c>
      <c r="W551" t="s">
        <v>230</v>
      </c>
      <c r="X551" t="str">
        <f t="shared" ca="1" si="178"/>
        <v>\\(\\quad 2^4　×　8　－　5　=　 \\)</v>
      </c>
      <c r="Y551" t="str">
        <f t="shared" ca="1" si="179"/>
        <v>\\(\\quad 133 \\)</v>
      </c>
      <c r="Z551">
        <f t="shared" si="196"/>
        <v>16</v>
      </c>
      <c r="AA551">
        <v>2</v>
      </c>
    </row>
    <row r="552" spans="1:27" x14ac:dyDescent="0.55000000000000004">
      <c r="A552" s="51" t="s">
        <v>60</v>
      </c>
      <c r="B552" s="51"/>
      <c r="C552" s="50" t="s">
        <v>211</v>
      </c>
      <c r="D552" s="50" t="str">
        <f t="shared" ca="1" si="188"/>
        <v>\\(\\quad 2^4　×　8　－　3　=　 \\)</v>
      </c>
      <c r="E552" s="50" t="str">
        <f t="shared" ca="1" si="189"/>
        <v>\\(\\quad 131 \\)</v>
      </c>
      <c r="F552" s="50" t="s">
        <v>62</v>
      </c>
      <c r="G552" s="50"/>
      <c r="H552" s="50"/>
      <c r="I552" s="89" t="str">
        <f t="shared" ca="1" si="190"/>
        <v>INSERT INTO math(tangen,question,answer,editor,date,count) VALUES('m2800','\\(\\quad 2^4　×　8　－　3　=　 \\)','\\(\\quad 131 \\)','harazono',NOW(),0);</v>
      </c>
      <c r="J552" s="78" t="s">
        <v>229</v>
      </c>
      <c r="L552" s="1" t="s">
        <v>175</v>
      </c>
      <c r="M552" t="s">
        <v>238</v>
      </c>
      <c r="N552" s="1">
        <f t="shared" ca="1" si="191"/>
        <v>8</v>
      </c>
      <c r="O552" t="s">
        <v>236</v>
      </c>
      <c r="P552" s="1">
        <f t="shared" ca="1" si="192"/>
        <v>3</v>
      </c>
      <c r="S552" t="s">
        <v>233</v>
      </c>
      <c r="T552" t="s">
        <v>230</v>
      </c>
      <c r="U552" t="s">
        <v>229</v>
      </c>
      <c r="V552">
        <f t="shared" ca="1" si="193"/>
        <v>131</v>
      </c>
      <c r="W552" t="s">
        <v>230</v>
      </c>
      <c r="X552" t="str">
        <f t="shared" ca="1" si="178"/>
        <v>\\(\\quad 2^4　×　8　－　3　=　 \\)</v>
      </c>
      <c r="Y552" t="str">
        <f t="shared" ca="1" si="179"/>
        <v>\\(\\quad 131 \\)</v>
      </c>
      <c r="Z552">
        <f t="shared" si="196"/>
        <v>16</v>
      </c>
      <c r="AA552">
        <v>2</v>
      </c>
    </row>
    <row r="553" spans="1:27" x14ac:dyDescent="0.55000000000000004">
      <c r="A553" s="51" t="s">
        <v>60</v>
      </c>
      <c r="B553" s="51"/>
      <c r="C553" s="50" t="s">
        <v>211</v>
      </c>
      <c r="D553" s="50" t="str">
        <f t="shared" ca="1" si="188"/>
        <v>\\(\\quad 2^4　×　2　－　2　=　 \\)</v>
      </c>
      <c r="E553" s="50" t="str">
        <f t="shared" ca="1" si="189"/>
        <v>\\(\\quad 34 \\)</v>
      </c>
      <c r="F553" s="50" t="s">
        <v>62</v>
      </c>
      <c r="G553" s="50"/>
      <c r="H553" s="50"/>
      <c r="I553" s="89" t="str">
        <f t="shared" ca="1" si="190"/>
        <v>INSERT INTO math(tangen,question,answer,editor,date,count) VALUES('m2800','\\(\\quad 2^4　×　2　－　2　=　 \\)','\\(\\quad 34 \\)','harazono',NOW(),0);</v>
      </c>
      <c r="J553" s="78" t="s">
        <v>229</v>
      </c>
      <c r="L553" s="1" t="s">
        <v>175</v>
      </c>
      <c r="M553" t="s">
        <v>238</v>
      </c>
      <c r="N553" s="1">
        <f t="shared" ca="1" si="191"/>
        <v>2</v>
      </c>
      <c r="O553" t="s">
        <v>236</v>
      </c>
      <c r="P553" s="1">
        <f t="shared" ca="1" si="192"/>
        <v>2</v>
      </c>
      <c r="S553" t="s">
        <v>233</v>
      </c>
      <c r="T553" t="s">
        <v>230</v>
      </c>
      <c r="U553" t="s">
        <v>229</v>
      </c>
      <c r="V553">
        <f t="shared" ca="1" si="193"/>
        <v>34</v>
      </c>
      <c r="W553" t="s">
        <v>230</v>
      </c>
      <c r="X553" t="str">
        <f t="shared" ca="1" si="178"/>
        <v>\\(\\quad 2^4　×　2　－　2　=　 \\)</v>
      </c>
      <c r="Y553" t="str">
        <f t="shared" ca="1" si="179"/>
        <v>\\(\\quad 34 \\)</v>
      </c>
      <c r="Z553">
        <f t="shared" si="196"/>
        <v>16</v>
      </c>
      <c r="AA553">
        <v>2</v>
      </c>
    </row>
    <row r="554" spans="1:27" x14ac:dyDescent="0.55000000000000004">
      <c r="A554" s="51" t="s">
        <v>60</v>
      </c>
      <c r="B554" s="51"/>
      <c r="C554" s="50" t="s">
        <v>211</v>
      </c>
      <c r="D554" s="50" t="str">
        <f t="shared" ca="1" si="188"/>
        <v>\\(\\quad 3^2　×　3　－　1　=　 \\)</v>
      </c>
      <c r="E554" s="50" t="str">
        <f t="shared" ca="1" si="189"/>
        <v>\\(\\quad 28 \\)</v>
      </c>
      <c r="F554" s="50" t="s">
        <v>62</v>
      </c>
      <c r="G554" s="50"/>
      <c r="H554" s="50"/>
      <c r="I554" s="89" t="str">
        <f t="shared" ca="1" si="190"/>
        <v>INSERT INTO math(tangen,question,answer,editor,date,count) VALUES('m2800','\\(\\quad 3^2　×　3　－　1　=　 \\)','\\(\\quad 28 \\)','harazono',NOW(),0);</v>
      </c>
      <c r="J554" s="78" t="s">
        <v>229</v>
      </c>
      <c r="L554" s="1" t="s">
        <v>182</v>
      </c>
      <c r="M554" t="s">
        <v>238</v>
      </c>
      <c r="N554" s="1">
        <f t="shared" ca="1" si="191"/>
        <v>3</v>
      </c>
      <c r="O554" t="s">
        <v>236</v>
      </c>
      <c r="P554" s="1">
        <f t="shared" ca="1" si="192"/>
        <v>1</v>
      </c>
      <c r="S554" t="s">
        <v>233</v>
      </c>
      <c r="T554" t="s">
        <v>230</v>
      </c>
      <c r="U554" t="s">
        <v>229</v>
      </c>
      <c r="V554">
        <f t="shared" ca="1" si="193"/>
        <v>28</v>
      </c>
      <c r="W554" t="s">
        <v>230</v>
      </c>
      <c r="X554" t="str">
        <f t="shared" ca="1" si="178"/>
        <v>\\(\\quad 3^2　×　3　－　1　=　 \\)</v>
      </c>
      <c r="Y554" t="str">
        <f t="shared" ca="1" si="179"/>
        <v>\\(\\quad 28 \\)</v>
      </c>
      <c r="Z554">
        <f>AA554*AA554</f>
        <v>9</v>
      </c>
      <c r="AA554">
        <v>3</v>
      </c>
    </row>
    <row r="555" spans="1:27" x14ac:dyDescent="0.55000000000000004">
      <c r="A555" s="51" t="s">
        <v>60</v>
      </c>
      <c r="B555" s="51"/>
      <c r="C555" s="50" t="s">
        <v>211</v>
      </c>
      <c r="D555" s="50" t="str">
        <f t="shared" ca="1" si="188"/>
        <v>\\(\\quad 3^2　×　8　－　3　=　 \\)</v>
      </c>
      <c r="E555" s="50" t="str">
        <f t="shared" ca="1" si="189"/>
        <v>\\(\\quad 75 \\)</v>
      </c>
      <c r="F555" s="50" t="s">
        <v>62</v>
      </c>
      <c r="G555" s="50"/>
      <c r="H555" s="50"/>
      <c r="I555" s="89" t="str">
        <f t="shared" ca="1" si="190"/>
        <v>INSERT INTO math(tangen,question,answer,editor,date,count) VALUES('m2800','\\(\\quad 3^2　×　8　－　3　=　 \\)','\\(\\quad 75 \\)','harazono',NOW(),0);</v>
      </c>
      <c r="J555" s="78" t="s">
        <v>229</v>
      </c>
      <c r="L555" s="1" t="s">
        <v>182</v>
      </c>
      <c r="M555" t="s">
        <v>238</v>
      </c>
      <c r="N555" s="1">
        <f t="shared" ca="1" si="191"/>
        <v>8</v>
      </c>
      <c r="O555" t="s">
        <v>236</v>
      </c>
      <c r="P555" s="1">
        <f t="shared" ca="1" si="192"/>
        <v>3</v>
      </c>
      <c r="S555" t="s">
        <v>233</v>
      </c>
      <c r="T555" t="s">
        <v>230</v>
      </c>
      <c r="U555" t="s">
        <v>229</v>
      </c>
      <c r="V555">
        <f t="shared" ca="1" si="193"/>
        <v>75</v>
      </c>
      <c r="W555" t="s">
        <v>230</v>
      </c>
      <c r="X555" t="str">
        <f t="shared" ca="1" si="178"/>
        <v>\\(\\quad 3^2　×　8　－　3　=　 \\)</v>
      </c>
      <c r="Y555" t="str">
        <f t="shared" ca="1" si="179"/>
        <v>\\(\\quad 75 \\)</v>
      </c>
      <c r="Z555">
        <f t="shared" ref="Z555:Z558" si="197">AA555*AA555</f>
        <v>9</v>
      </c>
      <c r="AA555">
        <v>3</v>
      </c>
    </row>
    <row r="556" spans="1:27" x14ac:dyDescent="0.55000000000000004">
      <c r="A556" s="51" t="s">
        <v>60</v>
      </c>
      <c r="B556" s="51"/>
      <c r="C556" s="50" t="s">
        <v>211</v>
      </c>
      <c r="D556" s="50" t="str">
        <f t="shared" ca="1" si="188"/>
        <v>\\(\\quad 3^2　×　10　－　1　=　 \\)</v>
      </c>
      <c r="E556" s="50" t="str">
        <f t="shared" ca="1" si="189"/>
        <v>\\(\\quad 91 \\)</v>
      </c>
      <c r="F556" s="50" t="s">
        <v>62</v>
      </c>
      <c r="G556" s="50"/>
      <c r="H556" s="50"/>
      <c r="I556" s="89" t="str">
        <f t="shared" ca="1" si="190"/>
        <v>INSERT INTO math(tangen,question,answer,editor,date,count) VALUES('m2800','\\(\\quad 3^2　×　10　－　1　=　 \\)','\\(\\quad 91 \\)','harazono',NOW(),0);</v>
      </c>
      <c r="J556" s="78" t="s">
        <v>229</v>
      </c>
      <c r="L556" s="1" t="s">
        <v>182</v>
      </c>
      <c r="M556" t="s">
        <v>238</v>
      </c>
      <c r="N556" s="1">
        <f t="shared" ca="1" si="191"/>
        <v>10</v>
      </c>
      <c r="O556" t="s">
        <v>236</v>
      </c>
      <c r="P556" s="1">
        <f t="shared" ca="1" si="192"/>
        <v>1</v>
      </c>
      <c r="S556" t="s">
        <v>233</v>
      </c>
      <c r="T556" t="s">
        <v>230</v>
      </c>
      <c r="U556" t="s">
        <v>229</v>
      </c>
      <c r="V556">
        <f t="shared" ca="1" si="193"/>
        <v>91</v>
      </c>
      <c r="W556" t="s">
        <v>230</v>
      </c>
      <c r="X556" t="str">
        <f t="shared" ca="1" si="178"/>
        <v>\\(\\quad 3^2　×　10　－　1　=　 \\)</v>
      </c>
      <c r="Y556" t="str">
        <f t="shared" ca="1" si="179"/>
        <v>\\(\\quad 91 \\)</v>
      </c>
      <c r="Z556">
        <f t="shared" si="197"/>
        <v>9</v>
      </c>
      <c r="AA556">
        <v>3</v>
      </c>
    </row>
    <row r="557" spans="1:27" x14ac:dyDescent="0.55000000000000004">
      <c r="A557" s="51" t="s">
        <v>60</v>
      </c>
      <c r="B557" s="51"/>
      <c r="C557" s="50" t="s">
        <v>211</v>
      </c>
      <c r="D557" s="50" t="str">
        <f t="shared" ca="1" si="188"/>
        <v>\\(\\quad 3^2　×　7　－　7　=　 \\)</v>
      </c>
      <c r="E557" s="50" t="str">
        <f t="shared" ca="1" si="189"/>
        <v>\\(\\quad 70 \\)</v>
      </c>
      <c r="F557" s="50" t="s">
        <v>62</v>
      </c>
      <c r="G557" s="50"/>
      <c r="H557" s="50"/>
      <c r="I557" s="89" t="str">
        <f t="shared" ca="1" si="190"/>
        <v>INSERT INTO math(tangen,question,answer,editor,date,count) VALUES('m2800','\\(\\quad 3^2　×　7　－　7　=　 \\)','\\(\\quad 70 \\)','harazono',NOW(),0);</v>
      </c>
      <c r="J557" s="78" t="s">
        <v>229</v>
      </c>
      <c r="L557" s="1" t="s">
        <v>182</v>
      </c>
      <c r="M557" t="s">
        <v>238</v>
      </c>
      <c r="N557" s="1">
        <f t="shared" ca="1" si="191"/>
        <v>7</v>
      </c>
      <c r="O557" t="s">
        <v>236</v>
      </c>
      <c r="P557" s="1">
        <f t="shared" ca="1" si="192"/>
        <v>7</v>
      </c>
      <c r="S557" t="s">
        <v>233</v>
      </c>
      <c r="T557" t="s">
        <v>230</v>
      </c>
      <c r="U557" t="s">
        <v>229</v>
      </c>
      <c r="V557">
        <f t="shared" ca="1" si="193"/>
        <v>70</v>
      </c>
      <c r="W557" t="s">
        <v>230</v>
      </c>
      <c r="X557" t="str">
        <f t="shared" ca="1" si="178"/>
        <v>\\(\\quad 3^2　×　7　－　7　=　 \\)</v>
      </c>
      <c r="Y557" t="str">
        <f t="shared" ca="1" si="179"/>
        <v>\\(\\quad 70 \\)</v>
      </c>
      <c r="Z557">
        <f t="shared" si="197"/>
        <v>9</v>
      </c>
      <c r="AA557">
        <v>3</v>
      </c>
    </row>
    <row r="558" spans="1:27" x14ac:dyDescent="0.55000000000000004">
      <c r="A558" s="51" t="s">
        <v>60</v>
      </c>
      <c r="B558" s="51"/>
      <c r="C558" s="50" t="s">
        <v>211</v>
      </c>
      <c r="D558" s="50" t="str">
        <f t="shared" ca="1" si="188"/>
        <v>\\(\\quad 3^2　×　2　－　1　=　 \\)</v>
      </c>
      <c r="E558" s="50" t="str">
        <f t="shared" ca="1" si="189"/>
        <v>\\(\\quad 19 \\)</v>
      </c>
      <c r="F558" s="50" t="s">
        <v>62</v>
      </c>
      <c r="G558" s="50"/>
      <c r="H558" s="50"/>
      <c r="I558" s="89" t="str">
        <f t="shared" ca="1" si="190"/>
        <v>INSERT INTO math(tangen,question,answer,editor,date,count) VALUES('m2800','\\(\\quad 3^2　×　2　－　1　=　 \\)','\\(\\quad 19 \\)','harazono',NOW(),0);</v>
      </c>
      <c r="J558" s="78" t="s">
        <v>229</v>
      </c>
      <c r="L558" s="1" t="s">
        <v>182</v>
      </c>
      <c r="M558" t="s">
        <v>238</v>
      </c>
      <c r="N558" s="1">
        <f t="shared" ca="1" si="191"/>
        <v>2</v>
      </c>
      <c r="O558" t="s">
        <v>236</v>
      </c>
      <c r="P558" s="1">
        <f t="shared" ca="1" si="192"/>
        <v>1</v>
      </c>
      <c r="S558" t="s">
        <v>233</v>
      </c>
      <c r="T558" t="s">
        <v>230</v>
      </c>
      <c r="U558" t="s">
        <v>229</v>
      </c>
      <c r="V558">
        <f t="shared" ca="1" si="193"/>
        <v>19</v>
      </c>
      <c r="W558" t="s">
        <v>230</v>
      </c>
      <c r="X558" t="str">
        <f t="shared" ca="1" si="178"/>
        <v>\\(\\quad 3^2　×　2　－　1　=　 \\)</v>
      </c>
      <c r="Y558" t="str">
        <f t="shared" ca="1" si="179"/>
        <v>\\(\\quad 19 \\)</v>
      </c>
      <c r="Z558">
        <f t="shared" si="197"/>
        <v>9</v>
      </c>
      <c r="AA558">
        <v>3</v>
      </c>
    </row>
    <row r="559" spans="1:27" x14ac:dyDescent="0.55000000000000004">
      <c r="A559" s="51" t="s">
        <v>60</v>
      </c>
      <c r="B559" s="51"/>
      <c r="C559" s="50" t="s">
        <v>211</v>
      </c>
      <c r="D559" s="50" t="str">
        <f t="shared" ca="1" si="188"/>
        <v>\\(\\quad 3^3　×　1　－　1　=　 \\)</v>
      </c>
      <c r="E559" s="50" t="str">
        <f t="shared" ca="1" si="189"/>
        <v>\\(\\quad 28 \\)</v>
      </c>
      <c r="F559" s="50" t="s">
        <v>62</v>
      </c>
      <c r="G559" s="50"/>
      <c r="H559" s="50"/>
      <c r="I559" s="89" t="str">
        <f t="shared" ca="1" si="190"/>
        <v>INSERT INTO math(tangen,question,answer,editor,date,count) VALUES('m2800','\\(\\quad 3^3　×　1　－　1　=　 \\)','\\(\\quad 28 \\)','harazono',NOW(),0);</v>
      </c>
      <c r="J559" s="78" t="s">
        <v>229</v>
      </c>
      <c r="L559" s="1" t="s">
        <v>183</v>
      </c>
      <c r="M559" t="s">
        <v>238</v>
      </c>
      <c r="N559" s="1">
        <f t="shared" ca="1" si="191"/>
        <v>1</v>
      </c>
      <c r="O559" t="s">
        <v>236</v>
      </c>
      <c r="P559" s="1">
        <f t="shared" ca="1" si="192"/>
        <v>1</v>
      </c>
      <c r="S559" t="s">
        <v>233</v>
      </c>
      <c r="T559" t="s">
        <v>230</v>
      </c>
      <c r="U559" t="s">
        <v>229</v>
      </c>
      <c r="V559">
        <f t="shared" ca="1" si="193"/>
        <v>28</v>
      </c>
      <c r="W559" t="s">
        <v>230</v>
      </c>
      <c r="X559" t="str">
        <f t="shared" ca="1" si="178"/>
        <v>\\(\\quad 3^3　×　1　－　1　=　 \\)</v>
      </c>
      <c r="Y559" t="str">
        <f t="shared" ca="1" si="179"/>
        <v>\\(\\quad 28 \\)</v>
      </c>
      <c r="Z559">
        <f>AA559*AA559*AA559</f>
        <v>27</v>
      </c>
      <c r="AA559">
        <v>3</v>
      </c>
    </row>
    <row r="560" spans="1:27" x14ac:dyDescent="0.55000000000000004">
      <c r="A560" s="51" t="s">
        <v>60</v>
      </c>
      <c r="B560" s="51"/>
      <c r="C560" s="50" t="s">
        <v>211</v>
      </c>
      <c r="D560" s="50" t="str">
        <f t="shared" ca="1" si="188"/>
        <v>\\(\\quad 3^3　×　9　－　1　=　 \\)</v>
      </c>
      <c r="E560" s="50" t="str">
        <f t="shared" ca="1" si="189"/>
        <v>\\(\\quad 244 \\)</v>
      </c>
      <c r="F560" s="50" t="s">
        <v>62</v>
      </c>
      <c r="G560" s="50"/>
      <c r="H560" s="50"/>
      <c r="I560" s="89" t="str">
        <f t="shared" ca="1" si="190"/>
        <v>INSERT INTO math(tangen,question,answer,editor,date,count) VALUES('m2800','\\(\\quad 3^3　×　9　－　1　=　 \\)','\\(\\quad 244 \\)','harazono',NOW(),0);</v>
      </c>
      <c r="J560" s="78" t="s">
        <v>229</v>
      </c>
      <c r="L560" s="1" t="s">
        <v>183</v>
      </c>
      <c r="M560" t="s">
        <v>238</v>
      </c>
      <c r="N560" s="1">
        <f t="shared" ca="1" si="191"/>
        <v>9</v>
      </c>
      <c r="O560" t="s">
        <v>236</v>
      </c>
      <c r="P560" s="1">
        <f ca="1">RANDBETWEEN(1,N560)</f>
        <v>1</v>
      </c>
      <c r="S560" t="s">
        <v>233</v>
      </c>
      <c r="T560" t="s">
        <v>230</v>
      </c>
      <c r="U560" t="s">
        <v>229</v>
      </c>
      <c r="V560">
        <f t="shared" ca="1" si="193"/>
        <v>244</v>
      </c>
      <c r="W560" t="s">
        <v>230</v>
      </c>
      <c r="X560" t="str">
        <f t="shared" ca="1" si="178"/>
        <v>\\(\\quad 3^3　×　9　－　1　=　 \\)</v>
      </c>
      <c r="Y560" t="str">
        <f t="shared" ca="1" si="179"/>
        <v>\\(\\quad 244 \\)</v>
      </c>
      <c r="Z560">
        <f t="shared" ref="Z560:Z563" si="198">AA560*AA560*AA560</f>
        <v>27</v>
      </c>
      <c r="AA560">
        <v>3</v>
      </c>
    </row>
    <row r="561" spans="1:27" x14ac:dyDescent="0.55000000000000004">
      <c r="A561" s="51" t="s">
        <v>60</v>
      </c>
      <c r="B561" s="51"/>
      <c r="C561" s="50" t="s">
        <v>211</v>
      </c>
      <c r="D561" s="50" t="str">
        <f t="shared" ca="1" si="188"/>
        <v>\\(\\quad 3^3　×　1　－　1　=　 \\)</v>
      </c>
      <c r="E561" s="50" t="str">
        <f t="shared" ca="1" si="189"/>
        <v>\\(\\quad 28 \\)</v>
      </c>
      <c r="F561" s="50" t="s">
        <v>62</v>
      </c>
      <c r="G561" s="50"/>
      <c r="H561" s="50"/>
      <c r="I561" s="89" t="str">
        <f t="shared" ca="1" si="190"/>
        <v>INSERT INTO math(tangen,question,answer,editor,date,count) VALUES('m2800','\\(\\quad 3^3　×　1　－　1　=　 \\)','\\(\\quad 28 \\)','harazono',NOW(),0);</v>
      </c>
      <c r="J561" s="78" t="s">
        <v>229</v>
      </c>
      <c r="L561" s="1" t="s">
        <v>183</v>
      </c>
      <c r="M561" t="s">
        <v>238</v>
      </c>
      <c r="N561" s="1">
        <f t="shared" ca="1" si="191"/>
        <v>1</v>
      </c>
      <c r="O561" t="s">
        <v>236</v>
      </c>
      <c r="P561" s="1">
        <f t="shared" ca="1" si="192"/>
        <v>1</v>
      </c>
      <c r="S561" t="s">
        <v>233</v>
      </c>
      <c r="T561" t="s">
        <v>230</v>
      </c>
      <c r="U561" t="s">
        <v>229</v>
      </c>
      <c r="V561">
        <f t="shared" ca="1" si="193"/>
        <v>28</v>
      </c>
      <c r="W561" t="s">
        <v>230</v>
      </c>
      <c r="X561" t="str">
        <f t="shared" ca="1" si="178"/>
        <v>\\(\\quad 3^3　×　1　－　1　=　 \\)</v>
      </c>
      <c r="Y561" t="str">
        <f t="shared" ca="1" si="179"/>
        <v>\\(\\quad 28 \\)</v>
      </c>
      <c r="Z561">
        <f t="shared" si="198"/>
        <v>27</v>
      </c>
      <c r="AA561">
        <v>3</v>
      </c>
    </row>
    <row r="562" spans="1:27" x14ac:dyDescent="0.55000000000000004">
      <c r="A562" s="51" t="s">
        <v>60</v>
      </c>
      <c r="B562" s="51"/>
      <c r="C562" s="50" t="s">
        <v>211</v>
      </c>
      <c r="D562" s="50" t="str">
        <f t="shared" ca="1" si="188"/>
        <v>\\(\\quad 3^3　×　4　－　4　=　 \\)</v>
      </c>
      <c r="E562" s="50" t="str">
        <f t="shared" ca="1" si="189"/>
        <v>\\(\\quad 112 \\)</v>
      </c>
      <c r="F562" s="50" t="s">
        <v>62</v>
      </c>
      <c r="G562" s="50"/>
      <c r="H562" s="50"/>
      <c r="I562" s="89" t="str">
        <f t="shared" ca="1" si="190"/>
        <v>INSERT INTO math(tangen,question,answer,editor,date,count) VALUES('m2800','\\(\\quad 3^3　×　4　－　4　=　 \\)','\\(\\quad 112 \\)','harazono',NOW(),0);</v>
      </c>
      <c r="J562" s="78" t="s">
        <v>229</v>
      </c>
      <c r="L562" s="1" t="s">
        <v>183</v>
      </c>
      <c r="M562" t="s">
        <v>238</v>
      </c>
      <c r="N562" s="1">
        <f t="shared" ca="1" si="191"/>
        <v>4</v>
      </c>
      <c r="O562" t="s">
        <v>236</v>
      </c>
      <c r="P562" s="1">
        <f t="shared" ca="1" si="192"/>
        <v>4</v>
      </c>
      <c r="S562" t="s">
        <v>233</v>
      </c>
      <c r="T562" t="s">
        <v>230</v>
      </c>
      <c r="U562" t="s">
        <v>229</v>
      </c>
      <c r="V562">
        <f t="shared" ca="1" si="193"/>
        <v>112</v>
      </c>
      <c r="W562" t="s">
        <v>230</v>
      </c>
      <c r="X562" t="str">
        <f t="shared" ca="1" si="178"/>
        <v>\\(\\quad 3^3　×　4　－　4　=　 \\)</v>
      </c>
      <c r="Y562" t="str">
        <f t="shared" ca="1" si="179"/>
        <v>\\(\\quad 112 \\)</v>
      </c>
      <c r="Z562">
        <f t="shared" si="198"/>
        <v>27</v>
      </c>
      <c r="AA562">
        <v>3</v>
      </c>
    </row>
    <row r="563" spans="1:27" x14ac:dyDescent="0.55000000000000004">
      <c r="A563" s="51" t="s">
        <v>60</v>
      </c>
      <c r="B563" s="51"/>
      <c r="C563" s="50" t="s">
        <v>211</v>
      </c>
      <c r="D563" s="50" t="str">
        <f t="shared" ca="1" si="188"/>
        <v>\\(\\quad 3^3　×　8　－　5　=　 \\)</v>
      </c>
      <c r="E563" s="50" t="str">
        <f t="shared" ca="1" si="189"/>
        <v>\\(\\quad 221 \\)</v>
      </c>
      <c r="F563" s="50" t="s">
        <v>62</v>
      </c>
      <c r="G563" s="50"/>
      <c r="H563" s="50"/>
      <c r="I563" s="89" t="str">
        <f t="shared" ca="1" si="190"/>
        <v>INSERT INTO math(tangen,question,answer,editor,date,count) VALUES('m2800','\\(\\quad 3^3　×　8　－　5　=　 \\)','\\(\\quad 221 \\)','harazono',NOW(),0);</v>
      </c>
      <c r="J563" s="78" t="s">
        <v>229</v>
      </c>
      <c r="L563" s="1" t="s">
        <v>183</v>
      </c>
      <c r="M563" t="s">
        <v>238</v>
      </c>
      <c r="N563" s="1">
        <f t="shared" ca="1" si="191"/>
        <v>8</v>
      </c>
      <c r="O563" t="s">
        <v>236</v>
      </c>
      <c r="P563" s="1">
        <f t="shared" ca="1" si="192"/>
        <v>5</v>
      </c>
      <c r="S563" t="s">
        <v>233</v>
      </c>
      <c r="T563" t="s">
        <v>230</v>
      </c>
      <c r="U563" t="s">
        <v>229</v>
      </c>
      <c r="V563">
        <f t="shared" ca="1" si="193"/>
        <v>221</v>
      </c>
      <c r="W563" t="s">
        <v>230</v>
      </c>
      <c r="X563" t="str">
        <f t="shared" ca="1" si="178"/>
        <v>\\(\\quad 3^3　×　8　－　5　=　 \\)</v>
      </c>
      <c r="Y563" t="str">
        <f t="shared" ca="1" si="179"/>
        <v>\\(\\quad 221 \\)</v>
      </c>
      <c r="Z563">
        <f t="shared" si="198"/>
        <v>27</v>
      </c>
      <c r="AA563">
        <v>3</v>
      </c>
    </row>
    <row r="564" spans="1:27" x14ac:dyDescent="0.55000000000000004">
      <c r="A564" s="51" t="s">
        <v>60</v>
      </c>
      <c r="B564" s="51"/>
      <c r="C564" s="50" t="s">
        <v>211</v>
      </c>
      <c r="D564" s="50" t="str">
        <f t="shared" ca="1" si="188"/>
        <v>\\(\\quad 3^3　×　1　－　1　=　 \\)</v>
      </c>
      <c r="E564" s="50" t="str">
        <f t="shared" ca="1" si="189"/>
        <v>\\(\\quad 82 \\)</v>
      </c>
      <c r="F564" s="50" t="s">
        <v>62</v>
      </c>
      <c r="G564" s="50"/>
      <c r="H564" s="50"/>
      <c r="I564" s="89" t="str">
        <f t="shared" ca="1" si="190"/>
        <v>INSERT INTO math(tangen,question,answer,editor,date,count) VALUES('m2800','\\(\\quad 3^3　×　1　－　1　=　 \\)','\\(\\quad 82 \\)','harazono',NOW(),0);</v>
      </c>
      <c r="J564" s="78" t="s">
        <v>229</v>
      </c>
      <c r="L564" s="1" t="s">
        <v>183</v>
      </c>
      <c r="M564" t="s">
        <v>238</v>
      </c>
      <c r="N564" s="1">
        <f t="shared" ca="1" si="191"/>
        <v>1</v>
      </c>
      <c r="O564" t="s">
        <v>236</v>
      </c>
      <c r="P564" s="1">
        <f t="shared" ca="1" si="192"/>
        <v>1</v>
      </c>
      <c r="S564" t="s">
        <v>233</v>
      </c>
      <c r="T564" t="s">
        <v>230</v>
      </c>
      <c r="U564" t="s">
        <v>229</v>
      </c>
      <c r="V564">
        <f t="shared" ca="1" si="193"/>
        <v>82</v>
      </c>
      <c r="W564" t="s">
        <v>230</v>
      </c>
      <c r="X564" t="str">
        <f t="shared" ca="1" si="178"/>
        <v>\\(\\quad 3^3　×　1　－　1　=　 \\)</v>
      </c>
      <c r="Y564" t="str">
        <f t="shared" ca="1" si="179"/>
        <v>\\(\\quad 82 \\)</v>
      </c>
      <c r="Z564">
        <f>AA564*AA564*AA564*AA564</f>
        <v>81</v>
      </c>
      <c r="AA564">
        <v>3</v>
      </c>
    </row>
    <row r="565" spans="1:27" x14ac:dyDescent="0.55000000000000004">
      <c r="A565" s="51" t="s">
        <v>60</v>
      </c>
      <c r="B565" s="51"/>
      <c r="C565" s="50" t="s">
        <v>211</v>
      </c>
      <c r="D565" s="50" t="str">
        <f t="shared" ca="1" si="188"/>
        <v>\\(\\quad 3^3　×　4　－　3　=　 \\)</v>
      </c>
      <c r="E565" s="50" t="str">
        <f t="shared" ca="1" si="189"/>
        <v>\\(\\quad 327 \\)</v>
      </c>
      <c r="F565" s="50" t="s">
        <v>62</v>
      </c>
      <c r="G565" s="50"/>
      <c r="H565" s="50"/>
      <c r="I565" s="89" t="str">
        <f t="shared" ca="1" si="190"/>
        <v>INSERT INTO math(tangen,question,answer,editor,date,count) VALUES('m2800','\\(\\quad 3^3　×　4　－　3　=　 \\)','\\(\\quad 327 \\)','harazono',NOW(),0);</v>
      </c>
      <c r="J565" s="78" t="s">
        <v>229</v>
      </c>
      <c r="L565" s="1" t="s">
        <v>183</v>
      </c>
      <c r="M565" t="s">
        <v>238</v>
      </c>
      <c r="N565" s="1">
        <f t="shared" ca="1" si="191"/>
        <v>4</v>
      </c>
      <c r="O565" t="s">
        <v>236</v>
      </c>
      <c r="P565" s="1">
        <f t="shared" ca="1" si="192"/>
        <v>3</v>
      </c>
      <c r="S565" t="s">
        <v>233</v>
      </c>
      <c r="T565" t="s">
        <v>230</v>
      </c>
      <c r="U565" t="s">
        <v>229</v>
      </c>
      <c r="V565">
        <f t="shared" ca="1" si="193"/>
        <v>327</v>
      </c>
      <c r="W565" t="s">
        <v>230</v>
      </c>
      <c r="X565" t="str">
        <f t="shared" ca="1" si="178"/>
        <v>\\(\\quad 3^3　×　4　－　3　=　 \\)</v>
      </c>
      <c r="Y565" t="str">
        <f t="shared" ca="1" si="179"/>
        <v>\\(\\quad 327 \\)</v>
      </c>
      <c r="Z565">
        <f t="shared" ref="Z565:Z568" si="199">AA565*AA565*AA565*AA565</f>
        <v>81</v>
      </c>
      <c r="AA565">
        <v>3</v>
      </c>
    </row>
    <row r="566" spans="1:27" x14ac:dyDescent="0.55000000000000004">
      <c r="A566" s="51" t="s">
        <v>60</v>
      </c>
      <c r="B566" s="51"/>
      <c r="C566" s="50" t="s">
        <v>211</v>
      </c>
      <c r="D566" s="50" t="str">
        <f t="shared" ca="1" si="188"/>
        <v>\\(\\quad 3^3　×　6　－　3　=　 \\)</v>
      </c>
      <c r="E566" s="50" t="str">
        <f t="shared" ca="1" si="189"/>
        <v>\\(\\quad 489 \\)</v>
      </c>
      <c r="F566" s="50" t="s">
        <v>62</v>
      </c>
      <c r="G566" s="50"/>
      <c r="H566" s="50"/>
      <c r="I566" s="89" t="str">
        <f t="shared" ca="1" si="190"/>
        <v>INSERT INTO math(tangen,question,answer,editor,date,count) VALUES('m2800','\\(\\quad 3^3　×　6　－　3　=　 \\)','\\(\\quad 489 \\)','harazono',NOW(),0);</v>
      </c>
      <c r="J566" s="78" t="s">
        <v>229</v>
      </c>
      <c r="L566" s="1" t="s">
        <v>183</v>
      </c>
      <c r="M566" t="s">
        <v>238</v>
      </c>
      <c r="N566" s="1">
        <f t="shared" ca="1" si="191"/>
        <v>6</v>
      </c>
      <c r="O566" t="s">
        <v>236</v>
      </c>
      <c r="P566" s="1">
        <f t="shared" ca="1" si="192"/>
        <v>3</v>
      </c>
      <c r="S566" t="s">
        <v>233</v>
      </c>
      <c r="T566" t="s">
        <v>230</v>
      </c>
      <c r="U566" t="s">
        <v>229</v>
      </c>
      <c r="V566">
        <f t="shared" ca="1" si="193"/>
        <v>489</v>
      </c>
      <c r="W566" t="s">
        <v>230</v>
      </c>
      <c r="X566" t="str">
        <f t="shared" ca="1" si="178"/>
        <v>\\(\\quad 3^3　×　6　－　3　=　 \\)</v>
      </c>
      <c r="Y566" t="str">
        <f t="shared" ca="1" si="179"/>
        <v>\\(\\quad 489 \\)</v>
      </c>
      <c r="Z566">
        <f t="shared" si="199"/>
        <v>81</v>
      </c>
      <c r="AA566">
        <v>3</v>
      </c>
    </row>
    <row r="567" spans="1:27" x14ac:dyDescent="0.55000000000000004">
      <c r="A567" s="51" t="s">
        <v>60</v>
      </c>
      <c r="B567" s="51"/>
      <c r="C567" s="50" t="s">
        <v>211</v>
      </c>
      <c r="D567" s="50" t="str">
        <f t="shared" ca="1" si="188"/>
        <v>\\(\\quad 3^3　×　3　－　2　=　 \\)</v>
      </c>
      <c r="E567" s="50" t="str">
        <f t="shared" ca="1" si="189"/>
        <v>\\(\\quad 245 \\)</v>
      </c>
      <c r="F567" s="50" t="s">
        <v>62</v>
      </c>
      <c r="G567" s="50"/>
      <c r="H567" s="50"/>
      <c r="I567" s="89" t="str">
        <f t="shared" ca="1" si="190"/>
        <v>INSERT INTO math(tangen,question,answer,editor,date,count) VALUES('m2800','\\(\\quad 3^3　×　3　－　2　=　 \\)','\\(\\quad 245 \\)','harazono',NOW(),0);</v>
      </c>
      <c r="J567" s="78" t="s">
        <v>229</v>
      </c>
      <c r="L567" s="1" t="s">
        <v>183</v>
      </c>
      <c r="M567" t="s">
        <v>238</v>
      </c>
      <c r="N567" s="1">
        <f t="shared" ca="1" si="191"/>
        <v>3</v>
      </c>
      <c r="O567" t="s">
        <v>236</v>
      </c>
      <c r="P567" s="1">
        <f t="shared" ca="1" si="192"/>
        <v>2</v>
      </c>
      <c r="S567" t="s">
        <v>233</v>
      </c>
      <c r="T567" t="s">
        <v>230</v>
      </c>
      <c r="U567" t="s">
        <v>229</v>
      </c>
      <c r="V567">
        <f t="shared" ca="1" si="193"/>
        <v>245</v>
      </c>
      <c r="W567" t="s">
        <v>230</v>
      </c>
      <c r="X567" t="str">
        <f t="shared" ca="1" si="178"/>
        <v>\\(\\quad 3^3　×　3　－　2　=　 \\)</v>
      </c>
      <c r="Y567" t="str">
        <f t="shared" ca="1" si="179"/>
        <v>\\(\\quad 245 \\)</v>
      </c>
      <c r="Z567">
        <f t="shared" si="199"/>
        <v>81</v>
      </c>
      <c r="AA567">
        <v>3</v>
      </c>
    </row>
    <row r="568" spans="1:27" x14ac:dyDescent="0.55000000000000004">
      <c r="A568" s="51" t="s">
        <v>60</v>
      </c>
      <c r="B568" s="51"/>
      <c r="C568" s="50" t="s">
        <v>211</v>
      </c>
      <c r="D568" s="50" t="str">
        <f t="shared" ca="1" si="188"/>
        <v>\\(\\quad 3^3　×　1　－　1　=　 \\)</v>
      </c>
      <c r="E568" s="50" t="str">
        <f t="shared" ca="1" si="189"/>
        <v>\\(\\quad 82 \\)</v>
      </c>
      <c r="F568" s="50" t="s">
        <v>62</v>
      </c>
      <c r="G568" s="50"/>
      <c r="H568" s="50"/>
      <c r="I568" s="89" t="str">
        <f t="shared" ca="1" si="190"/>
        <v>INSERT INTO math(tangen,question,answer,editor,date,count) VALUES('m2800','\\(\\quad 3^3　×　1　－　1　=　 \\)','\\(\\quad 82 \\)','harazono',NOW(),0);</v>
      </c>
      <c r="J568" s="78" t="s">
        <v>229</v>
      </c>
      <c r="L568" s="1" t="s">
        <v>183</v>
      </c>
      <c r="M568" t="s">
        <v>238</v>
      </c>
      <c r="N568" s="1">
        <f t="shared" ca="1" si="191"/>
        <v>1</v>
      </c>
      <c r="O568" t="s">
        <v>236</v>
      </c>
      <c r="P568" s="1">
        <f t="shared" ca="1" si="192"/>
        <v>1</v>
      </c>
      <c r="S568" t="s">
        <v>233</v>
      </c>
      <c r="T568" t="s">
        <v>230</v>
      </c>
      <c r="U568" t="s">
        <v>229</v>
      </c>
      <c r="V568">
        <f t="shared" ca="1" si="193"/>
        <v>82</v>
      </c>
      <c r="W568" t="s">
        <v>230</v>
      </c>
      <c r="X568" t="str">
        <f t="shared" ca="1" si="178"/>
        <v>\\(\\quad 3^3　×　1　－　1　=　 \\)</v>
      </c>
      <c r="Y568" t="str">
        <f t="shared" ca="1" si="179"/>
        <v>\\(\\quad 82 \\)</v>
      </c>
      <c r="Z568">
        <f t="shared" si="199"/>
        <v>81</v>
      </c>
      <c r="AA568">
        <v>3</v>
      </c>
    </row>
    <row r="569" spans="1:27" x14ac:dyDescent="0.55000000000000004">
      <c r="A569" s="51" t="s">
        <v>60</v>
      </c>
      <c r="B569" s="51"/>
      <c r="C569" s="50" t="s">
        <v>211</v>
      </c>
      <c r="D569" s="50" t="str">
        <f t="shared" ca="1" si="188"/>
        <v>\\(\\quad 5^2　×　4　－　2　=　 \\)</v>
      </c>
      <c r="E569" s="50" t="str">
        <f t="shared" ca="1" si="189"/>
        <v>\\(\\quad 102 \\)</v>
      </c>
      <c r="F569" s="50" t="s">
        <v>62</v>
      </c>
      <c r="G569" s="50"/>
      <c r="H569" s="50"/>
      <c r="I569" s="89" t="str">
        <f t="shared" ca="1" si="190"/>
        <v>INSERT INTO math(tangen,question,answer,editor,date,count) VALUES('m2800','\\(\\quad 5^2　×　4　－　2　=　 \\)','\\(\\quad 102 \\)','harazono',NOW(),0);</v>
      </c>
      <c r="J569" s="78" t="s">
        <v>229</v>
      </c>
      <c r="L569" s="1" t="s">
        <v>187</v>
      </c>
      <c r="M569" t="s">
        <v>238</v>
      </c>
      <c r="N569" s="1">
        <f t="shared" ca="1" si="191"/>
        <v>4</v>
      </c>
      <c r="O569" t="s">
        <v>236</v>
      </c>
      <c r="P569" s="1">
        <f t="shared" ca="1" si="192"/>
        <v>2</v>
      </c>
      <c r="S569" t="s">
        <v>233</v>
      </c>
      <c r="T569" t="s">
        <v>230</v>
      </c>
      <c r="U569" t="s">
        <v>229</v>
      </c>
      <c r="V569">
        <f ca="1">Z569*N569+P569</f>
        <v>102</v>
      </c>
      <c r="W569" t="s">
        <v>230</v>
      </c>
      <c r="X569" t="str">
        <f t="shared" ca="1" si="178"/>
        <v>\\(\\quad 5^2　×　4　－　2　=　 \\)</v>
      </c>
      <c r="Y569" t="str">
        <f t="shared" ca="1" si="179"/>
        <v>\\(\\quad 102 \\)</v>
      </c>
      <c r="Z569">
        <f>AA569*AA569</f>
        <v>25</v>
      </c>
      <c r="AA569">
        <v>5</v>
      </c>
    </row>
    <row r="570" spans="1:27" x14ac:dyDescent="0.55000000000000004">
      <c r="A570" s="51" t="s">
        <v>60</v>
      </c>
      <c r="B570" s="51"/>
      <c r="C570" s="50" t="s">
        <v>211</v>
      </c>
      <c r="D570" s="50" t="str">
        <f t="shared" ca="1" si="188"/>
        <v>\\(\\quad 5^2　×　2　－　1　=　 \\)</v>
      </c>
      <c r="E570" s="50" t="str">
        <f t="shared" ca="1" si="189"/>
        <v>\\(\\quad 51 \\)</v>
      </c>
      <c r="F570" s="50" t="s">
        <v>62</v>
      </c>
      <c r="G570" s="50"/>
      <c r="H570" s="50"/>
      <c r="I570" s="89" t="str">
        <f t="shared" ca="1" si="190"/>
        <v>INSERT INTO math(tangen,question,answer,editor,date,count) VALUES('m2800','\\(\\quad 5^2　×　2　－　1　=　 \\)','\\(\\quad 51 \\)','harazono',NOW(),0);</v>
      </c>
      <c r="J570" s="78" t="s">
        <v>229</v>
      </c>
      <c r="L570" s="1" t="s">
        <v>187</v>
      </c>
      <c r="M570" t="s">
        <v>238</v>
      </c>
      <c r="N570" s="1">
        <f t="shared" ca="1" si="191"/>
        <v>2</v>
      </c>
      <c r="O570" t="s">
        <v>236</v>
      </c>
      <c r="P570" s="1">
        <f t="shared" ca="1" si="192"/>
        <v>1</v>
      </c>
      <c r="S570" t="s">
        <v>233</v>
      </c>
      <c r="T570" t="s">
        <v>230</v>
      </c>
      <c r="U570" t="s">
        <v>229</v>
      </c>
      <c r="V570">
        <f t="shared" ref="V570:V578" ca="1" si="200">Z570*N570+P570</f>
        <v>51</v>
      </c>
      <c r="W570" t="s">
        <v>230</v>
      </c>
      <c r="X570" t="str">
        <f t="shared" ca="1" si="178"/>
        <v>\\(\\quad 5^2　×　2　－　1　=　 \\)</v>
      </c>
      <c r="Y570" t="str">
        <f t="shared" ca="1" si="179"/>
        <v>\\(\\quad 51 \\)</v>
      </c>
      <c r="Z570">
        <f t="shared" ref="Z570:Z573" si="201">AA570*AA570</f>
        <v>25</v>
      </c>
      <c r="AA570">
        <v>5</v>
      </c>
    </row>
    <row r="571" spans="1:27" x14ac:dyDescent="0.55000000000000004">
      <c r="A571" s="51" t="s">
        <v>60</v>
      </c>
      <c r="B571" s="51"/>
      <c r="C571" s="50" t="s">
        <v>211</v>
      </c>
      <c r="D571" s="50" t="str">
        <f t="shared" ca="1" si="188"/>
        <v>\\(\\quad 5^2　×　8　－　7　=　 \\)</v>
      </c>
      <c r="E571" s="50" t="str">
        <f t="shared" ca="1" si="189"/>
        <v>\\(\\quad 207 \\)</v>
      </c>
      <c r="F571" s="50" t="s">
        <v>62</v>
      </c>
      <c r="G571" s="50"/>
      <c r="H571" s="50"/>
      <c r="I571" s="89" t="str">
        <f t="shared" ca="1" si="190"/>
        <v>INSERT INTO math(tangen,question,answer,editor,date,count) VALUES('m2800','\\(\\quad 5^2　×　8　－　7　=　 \\)','\\(\\quad 207 \\)','harazono',NOW(),0);</v>
      </c>
      <c r="J571" s="78" t="s">
        <v>229</v>
      </c>
      <c r="L571" s="1" t="s">
        <v>187</v>
      </c>
      <c r="M571" t="s">
        <v>238</v>
      </c>
      <c r="N571" s="1">
        <f t="shared" ca="1" si="191"/>
        <v>8</v>
      </c>
      <c r="O571" t="s">
        <v>236</v>
      </c>
      <c r="P571" s="1">
        <f t="shared" ca="1" si="192"/>
        <v>7</v>
      </c>
      <c r="S571" t="s">
        <v>233</v>
      </c>
      <c r="T571" t="s">
        <v>230</v>
      </c>
      <c r="U571" t="s">
        <v>229</v>
      </c>
      <c r="V571">
        <f t="shared" ca="1" si="200"/>
        <v>207</v>
      </c>
      <c r="W571" t="s">
        <v>230</v>
      </c>
      <c r="X571" t="str">
        <f t="shared" ca="1" si="178"/>
        <v>\\(\\quad 5^2　×　8　－　7　=　 \\)</v>
      </c>
      <c r="Y571" t="str">
        <f t="shared" ca="1" si="179"/>
        <v>\\(\\quad 207 \\)</v>
      </c>
      <c r="Z571">
        <f t="shared" si="201"/>
        <v>25</v>
      </c>
      <c r="AA571">
        <v>5</v>
      </c>
    </row>
    <row r="572" spans="1:27" x14ac:dyDescent="0.55000000000000004">
      <c r="A572" s="51" t="s">
        <v>60</v>
      </c>
      <c r="B572" s="51"/>
      <c r="C572" s="50" t="s">
        <v>211</v>
      </c>
      <c r="D572" s="50" t="str">
        <f t="shared" ca="1" si="188"/>
        <v>\\(\\quad 5^2　×　3　－　2　=　 \\)</v>
      </c>
      <c r="E572" s="50" t="str">
        <f t="shared" ca="1" si="189"/>
        <v>\\(\\quad 77 \\)</v>
      </c>
      <c r="F572" s="50" t="s">
        <v>62</v>
      </c>
      <c r="G572" s="50"/>
      <c r="H572" s="50"/>
      <c r="I572" s="89" t="str">
        <f t="shared" ca="1" si="190"/>
        <v>INSERT INTO math(tangen,question,answer,editor,date,count) VALUES('m2800','\\(\\quad 5^2　×　3　－　2　=　 \\)','\\(\\quad 77 \\)','harazono',NOW(),0);</v>
      </c>
      <c r="J572" s="78" t="s">
        <v>229</v>
      </c>
      <c r="L572" s="1" t="s">
        <v>187</v>
      </c>
      <c r="M572" t="s">
        <v>238</v>
      </c>
      <c r="N572" s="1">
        <f t="shared" ca="1" si="191"/>
        <v>3</v>
      </c>
      <c r="O572" t="s">
        <v>236</v>
      </c>
      <c r="P572" s="1">
        <f t="shared" ca="1" si="192"/>
        <v>2</v>
      </c>
      <c r="S572" t="s">
        <v>233</v>
      </c>
      <c r="T572" t="s">
        <v>230</v>
      </c>
      <c r="U572" t="s">
        <v>229</v>
      </c>
      <c r="V572">
        <f t="shared" ca="1" si="200"/>
        <v>77</v>
      </c>
      <c r="W572" t="s">
        <v>230</v>
      </c>
      <c r="X572" t="str">
        <f t="shared" ca="1" si="178"/>
        <v>\\(\\quad 5^2　×　3　－　2　=　 \\)</v>
      </c>
      <c r="Y572" t="str">
        <f t="shared" ca="1" si="179"/>
        <v>\\(\\quad 77 \\)</v>
      </c>
      <c r="Z572">
        <f t="shared" si="201"/>
        <v>25</v>
      </c>
      <c r="AA572">
        <v>5</v>
      </c>
    </row>
    <row r="573" spans="1:27" x14ac:dyDescent="0.55000000000000004">
      <c r="A573" s="51" t="s">
        <v>60</v>
      </c>
      <c r="B573" s="51"/>
      <c r="C573" s="50" t="s">
        <v>211</v>
      </c>
      <c r="D573" s="50" t="str">
        <f t="shared" ca="1" si="188"/>
        <v>\\(\\quad 5^2　×　6　－　3　=　 \\)</v>
      </c>
      <c r="E573" s="50" t="str">
        <f t="shared" ca="1" si="189"/>
        <v>\\(\\quad 153 \\)</v>
      </c>
      <c r="F573" s="50" t="s">
        <v>62</v>
      </c>
      <c r="G573" s="50"/>
      <c r="H573" s="50"/>
      <c r="I573" s="89" t="str">
        <f t="shared" ca="1" si="190"/>
        <v>INSERT INTO math(tangen,question,answer,editor,date,count) VALUES('m2800','\\(\\quad 5^2　×　6　－　3　=　 \\)','\\(\\quad 153 \\)','harazono',NOW(),0);</v>
      </c>
      <c r="J573" s="78" t="s">
        <v>229</v>
      </c>
      <c r="L573" s="1" t="s">
        <v>187</v>
      </c>
      <c r="M573" t="s">
        <v>238</v>
      </c>
      <c r="N573" s="1">
        <f t="shared" ca="1" si="191"/>
        <v>6</v>
      </c>
      <c r="O573" t="s">
        <v>236</v>
      </c>
      <c r="P573" s="1">
        <f t="shared" ca="1" si="192"/>
        <v>3</v>
      </c>
      <c r="S573" t="s">
        <v>233</v>
      </c>
      <c r="T573" t="s">
        <v>230</v>
      </c>
      <c r="U573" t="s">
        <v>229</v>
      </c>
      <c r="V573">
        <f t="shared" ca="1" si="200"/>
        <v>153</v>
      </c>
      <c r="W573" t="s">
        <v>230</v>
      </c>
      <c r="X573" t="str">
        <f t="shared" ca="1" si="178"/>
        <v>\\(\\quad 5^2　×　6　－　3　=　 \\)</v>
      </c>
      <c r="Y573" t="str">
        <f t="shared" ca="1" si="179"/>
        <v>\\(\\quad 153 \\)</v>
      </c>
      <c r="Z573">
        <f t="shared" si="201"/>
        <v>25</v>
      </c>
      <c r="AA573">
        <v>5</v>
      </c>
    </row>
    <row r="574" spans="1:27" x14ac:dyDescent="0.55000000000000004">
      <c r="A574" s="51" t="s">
        <v>60</v>
      </c>
      <c r="B574" s="51"/>
      <c r="C574" s="50" t="s">
        <v>211</v>
      </c>
      <c r="D574" s="50" t="str">
        <f t="shared" ca="1" si="188"/>
        <v>\\(\\quad 5^3　×　7　－　4　=　 \\)</v>
      </c>
      <c r="E574" s="50" t="str">
        <f t="shared" ca="1" si="189"/>
        <v>\\(\\quad 879 \\)</v>
      </c>
      <c r="F574" s="50" t="s">
        <v>62</v>
      </c>
      <c r="G574" s="50"/>
      <c r="H574" s="50"/>
      <c r="I574" s="89" t="str">
        <f t="shared" ca="1" si="190"/>
        <v>INSERT INTO math(tangen,question,answer,editor,date,count) VALUES('m2800','\\(\\quad 5^3　×　7　－　4　=　 \\)','\\(\\quad 879 \\)','harazono',NOW(),0);</v>
      </c>
      <c r="J574" s="78" t="s">
        <v>229</v>
      </c>
      <c r="L574" s="1" t="s">
        <v>209</v>
      </c>
      <c r="M574" t="s">
        <v>238</v>
      </c>
      <c r="N574" s="1">
        <f t="shared" ca="1" si="191"/>
        <v>7</v>
      </c>
      <c r="O574" t="s">
        <v>236</v>
      </c>
      <c r="P574" s="1">
        <f t="shared" ca="1" si="192"/>
        <v>4</v>
      </c>
      <c r="S574" t="s">
        <v>233</v>
      </c>
      <c r="T574" t="s">
        <v>230</v>
      </c>
      <c r="U574" t="s">
        <v>229</v>
      </c>
      <c r="V574">
        <f t="shared" ca="1" si="200"/>
        <v>879</v>
      </c>
      <c r="W574" t="s">
        <v>230</v>
      </c>
      <c r="X574" t="str">
        <f t="shared" ca="1" si="178"/>
        <v>\\(\\quad 5^3　×　7　－　4　=　 \\)</v>
      </c>
      <c r="Y574" t="str">
        <f t="shared" ca="1" si="179"/>
        <v>\\(\\quad 879 \\)</v>
      </c>
      <c r="Z574">
        <f>AA574*AA574*AA574</f>
        <v>125</v>
      </c>
      <c r="AA574">
        <v>5</v>
      </c>
    </row>
    <row r="575" spans="1:27" x14ac:dyDescent="0.55000000000000004">
      <c r="A575" s="51" t="s">
        <v>60</v>
      </c>
      <c r="B575" s="51"/>
      <c r="C575" s="50" t="s">
        <v>211</v>
      </c>
      <c r="D575" s="50" t="str">
        <f t="shared" ca="1" si="188"/>
        <v>\\(\\quad 5^3　×　2　－　1　=　 \\)</v>
      </c>
      <c r="E575" s="50" t="str">
        <f t="shared" ca="1" si="189"/>
        <v>\\(\\quad 251 \\)</v>
      </c>
      <c r="F575" s="50" t="s">
        <v>62</v>
      </c>
      <c r="G575" s="50"/>
      <c r="H575" s="50"/>
      <c r="I575" s="89" t="str">
        <f t="shared" ca="1" si="190"/>
        <v>INSERT INTO math(tangen,question,answer,editor,date,count) VALUES('m2800','\\(\\quad 5^3　×　2　－　1　=　 \\)','\\(\\quad 251 \\)','harazono',NOW(),0);</v>
      </c>
      <c r="J575" s="78" t="s">
        <v>229</v>
      </c>
      <c r="L575" s="1" t="s">
        <v>209</v>
      </c>
      <c r="M575" t="s">
        <v>238</v>
      </c>
      <c r="N575" s="1">
        <f t="shared" ca="1" si="191"/>
        <v>2</v>
      </c>
      <c r="O575" t="s">
        <v>236</v>
      </c>
      <c r="P575" s="1">
        <f t="shared" ca="1" si="192"/>
        <v>1</v>
      </c>
      <c r="S575" t="s">
        <v>233</v>
      </c>
      <c r="T575" t="s">
        <v>230</v>
      </c>
      <c r="U575" t="s">
        <v>229</v>
      </c>
      <c r="V575">
        <f t="shared" ca="1" si="200"/>
        <v>251</v>
      </c>
      <c r="W575" t="s">
        <v>230</v>
      </c>
      <c r="X575" t="str">
        <f t="shared" ca="1" si="178"/>
        <v>\\(\\quad 5^3　×　2　－　1　=　 \\)</v>
      </c>
      <c r="Y575" t="str">
        <f t="shared" ca="1" si="179"/>
        <v>\\(\\quad 251 \\)</v>
      </c>
      <c r="Z575">
        <f t="shared" ref="Z575:Z578" si="202">AA575*AA575*AA575</f>
        <v>125</v>
      </c>
      <c r="AA575">
        <v>5</v>
      </c>
    </row>
    <row r="576" spans="1:27" x14ac:dyDescent="0.55000000000000004">
      <c r="A576" s="51" t="s">
        <v>60</v>
      </c>
      <c r="B576" s="51"/>
      <c r="C576" s="50" t="s">
        <v>211</v>
      </c>
      <c r="D576" s="50" t="str">
        <f t="shared" ca="1" si="188"/>
        <v>\\(\\quad 5^3　×　8　－　8　=　 \\)</v>
      </c>
      <c r="E576" s="50" t="str">
        <f t="shared" ca="1" si="189"/>
        <v>\\(\\quad 1008 \\)</v>
      </c>
      <c r="F576" s="50" t="s">
        <v>62</v>
      </c>
      <c r="G576" s="50"/>
      <c r="H576" s="50"/>
      <c r="I576" s="89" t="str">
        <f t="shared" ca="1" si="190"/>
        <v>INSERT INTO math(tangen,question,answer,editor,date,count) VALUES('m2800','\\(\\quad 5^3　×　8　－　8　=　 \\)','\\(\\quad 1008 \\)','harazono',NOW(),0);</v>
      </c>
      <c r="J576" s="78" t="s">
        <v>229</v>
      </c>
      <c r="L576" s="1" t="s">
        <v>209</v>
      </c>
      <c r="M576" t="s">
        <v>238</v>
      </c>
      <c r="N576" s="1">
        <f t="shared" ca="1" si="191"/>
        <v>8</v>
      </c>
      <c r="O576" t="s">
        <v>236</v>
      </c>
      <c r="P576" s="1">
        <f t="shared" ca="1" si="192"/>
        <v>8</v>
      </c>
      <c r="S576" t="s">
        <v>233</v>
      </c>
      <c r="T576" t="s">
        <v>230</v>
      </c>
      <c r="U576" t="s">
        <v>229</v>
      </c>
      <c r="V576">
        <f t="shared" ca="1" si="200"/>
        <v>1008</v>
      </c>
      <c r="W576" t="s">
        <v>230</v>
      </c>
      <c r="X576" t="str">
        <f t="shared" ca="1" si="178"/>
        <v>\\(\\quad 5^3　×　8　－　8　=　 \\)</v>
      </c>
      <c r="Y576" t="str">
        <f t="shared" ca="1" si="179"/>
        <v>\\(\\quad 1008 \\)</v>
      </c>
      <c r="Z576">
        <f t="shared" si="202"/>
        <v>125</v>
      </c>
      <c r="AA576">
        <v>5</v>
      </c>
    </row>
    <row r="577" spans="1:27" x14ac:dyDescent="0.55000000000000004">
      <c r="A577" s="51" t="s">
        <v>60</v>
      </c>
      <c r="B577" s="51"/>
      <c r="C577" s="50" t="s">
        <v>211</v>
      </c>
      <c r="D577" s="50" t="str">
        <f t="shared" ca="1" si="188"/>
        <v>\\(\\quad 5^3　×　9　－　8　=　 \\)</v>
      </c>
      <c r="E577" s="50" t="str">
        <f t="shared" ca="1" si="189"/>
        <v>\\(\\quad 1133 \\)</v>
      </c>
      <c r="F577" s="50" t="s">
        <v>62</v>
      </c>
      <c r="G577" s="50"/>
      <c r="H577" s="50"/>
      <c r="I577" s="89" t="str">
        <f t="shared" ca="1" si="190"/>
        <v>INSERT INTO math(tangen,question,answer,editor,date,count) VALUES('m2800','\\(\\quad 5^3　×　9　－　8　=　 \\)','\\(\\quad 1133 \\)','harazono',NOW(),0);</v>
      </c>
      <c r="J577" s="78" t="s">
        <v>229</v>
      </c>
      <c r="L577" s="1" t="s">
        <v>209</v>
      </c>
      <c r="M577" t="s">
        <v>238</v>
      </c>
      <c r="N577" s="1">
        <f t="shared" ca="1" si="191"/>
        <v>9</v>
      </c>
      <c r="O577" t="s">
        <v>236</v>
      </c>
      <c r="P577" s="1">
        <f t="shared" ca="1" si="192"/>
        <v>8</v>
      </c>
      <c r="S577" t="s">
        <v>233</v>
      </c>
      <c r="T577" t="s">
        <v>230</v>
      </c>
      <c r="U577" t="s">
        <v>229</v>
      </c>
      <c r="V577">
        <f t="shared" ca="1" si="200"/>
        <v>1133</v>
      </c>
      <c r="W577" t="s">
        <v>230</v>
      </c>
      <c r="X577" t="str">
        <f t="shared" ca="1" si="178"/>
        <v>\\(\\quad 5^3　×　9　－　8　=　 \\)</v>
      </c>
      <c r="Y577" t="str">
        <f t="shared" ca="1" si="179"/>
        <v>\\(\\quad 1133 \\)</v>
      </c>
      <c r="Z577">
        <f t="shared" si="202"/>
        <v>125</v>
      </c>
      <c r="AA577">
        <v>5</v>
      </c>
    </row>
    <row r="578" spans="1:27" x14ac:dyDescent="0.55000000000000004">
      <c r="A578" s="51" t="s">
        <v>60</v>
      </c>
      <c r="B578" s="51"/>
      <c r="C578" s="50" t="s">
        <v>211</v>
      </c>
      <c r="D578" s="50" t="str">
        <f t="shared" ca="1" si="188"/>
        <v>\\(\\quad 5^3　×　9　－　4　=　 \\)</v>
      </c>
      <c r="E578" s="50" t="str">
        <f t="shared" ca="1" si="189"/>
        <v>\\(\\quad 1129 \\)</v>
      </c>
      <c r="F578" s="50" t="s">
        <v>62</v>
      </c>
      <c r="G578" s="50"/>
      <c r="H578" s="50"/>
      <c r="I578" s="89" t="str">
        <f t="shared" ca="1" si="190"/>
        <v>INSERT INTO math(tangen,question,answer,editor,date,count) VALUES('m2800','\\(\\quad 5^3　×　9　－　4　=　 \\)','\\(\\quad 1129 \\)','harazono',NOW(),0);</v>
      </c>
      <c r="J578" s="78" t="s">
        <v>229</v>
      </c>
      <c r="L578" s="1" t="s">
        <v>209</v>
      </c>
      <c r="M578" t="s">
        <v>238</v>
      </c>
      <c r="N578" s="1">
        <f ca="1">RANDBETWEEN(1,10)</f>
        <v>9</v>
      </c>
      <c r="O578" t="s">
        <v>236</v>
      </c>
      <c r="P578" s="1">
        <f t="shared" ca="1" si="192"/>
        <v>4</v>
      </c>
      <c r="S578" t="s">
        <v>233</v>
      </c>
      <c r="T578" t="s">
        <v>230</v>
      </c>
      <c r="U578" t="s">
        <v>229</v>
      </c>
      <c r="V578">
        <f t="shared" ca="1" si="200"/>
        <v>1129</v>
      </c>
      <c r="W578" t="s">
        <v>230</v>
      </c>
      <c r="X578" t="str">
        <f t="shared" ca="1" si="178"/>
        <v>\\(\\quad 5^3　×　9　－　4　=　 \\)</v>
      </c>
      <c r="Y578" t="str">
        <f t="shared" ca="1" si="179"/>
        <v>\\(\\quad 1129 \\)</v>
      </c>
      <c r="Z578">
        <f t="shared" si="202"/>
        <v>125</v>
      </c>
      <c r="AA578">
        <v>5</v>
      </c>
    </row>
    <row r="579" spans="1:27" x14ac:dyDescent="0.55000000000000004">
      <c r="A579" s="51" t="s">
        <v>60</v>
      </c>
      <c r="B579" s="51"/>
      <c r="C579" s="50" t="s">
        <v>211</v>
      </c>
      <c r="D579" s="50" t="str">
        <f t="shared" ca="1" si="188"/>
        <v>\\(\\quad (2^2　+　3)　×　6　=　 \\)</v>
      </c>
      <c r="E579" s="50" t="str">
        <f t="shared" ca="1" si="189"/>
        <v>\\(\\quad 42 \\)</v>
      </c>
      <c r="F579" s="50" t="s">
        <v>62</v>
      </c>
      <c r="G579" s="50"/>
      <c r="H579" s="50"/>
      <c r="I579" s="89" t="str">
        <f t="shared" ca="1" si="190"/>
        <v>INSERT INTO math(tangen,question,answer,editor,date,count) VALUES('m2800','\\(\\quad (2^2　+　3)　×　6　=　 \\)','\\(\\quad 42 \\)','harazono',NOW(),0);</v>
      </c>
      <c r="J579" s="78" t="s">
        <v>229</v>
      </c>
      <c r="K579" t="s">
        <v>15</v>
      </c>
      <c r="L579" s="1" t="s">
        <v>173</v>
      </c>
      <c r="M579" t="s">
        <v>231</v>
      </c>
      <c r="N579" s="1">
        <f ca="1">RANDBETWEEN(1,10)</f>
        <v>3</v>
      </c>
      <c r="O579" t="s">
        <v>245</v>
      </c>
      <c r="P579" s="1">
        <f ca="1">RANDBETWEEN(1,10)</f>
        <v>6</v>
      </c>
      <c r="S579" t="s">
        <v>233</v>
      </c>
      <c r="T579" t="s">
        <v>230</v>
      </c>
      <c r="U579" t="s">
        <v>229</v>
      </c>
      <c r="V579" s="1">
        <f ca="1">(Z579+N579)*P579</f>
        <v>42</v>
      </c>
      <c r="W579" t="s">
        <v>230</v>
      </c>
      <c r="X579" t="str">
        <f t="shared" ref="X579:X642" ca="1" si="203">J579&amp;K579&amp;L579&amp;M579&amp;N579&amp;O579&amp;P579&amp;Q579&amp;R579&amp;S579&amp;T579</f>
        <v>\\(\\quad (2^2　+　3)　×　6　=　 \\)</v>
      </c>
      <c r="Y579" t="str">
        <f t="shared" ref="Y579:Y642" ca="1" si="204">U579&amp;V579&amp;W579</f>
        <v>\\(\\quad 42 \\)</v>
      </c>
      <c r="Z579">
        <f>AA579*AA579</f>
        <v>4</v>
      </c>
      <c r="AA579">
        <v>2</v>
      </c>
    </row>
    <row r="580" spans="1:27" x14ac:dyDescent="0.55000000000000004">
      <c r="A580" s="51" t="s">
        <v>60</v>
      </c>
      <c r="B580" s="51"/>
      <c r="C580" s="50" t="s">
        <v>211</v>
      </c>
      <c r="D580" s="50" t="str">
        <f t="shared" ca="1" si="188"/>
        <v>\\(\\quad (2^2　+　1)　×　9　=　 \\)</v>
      </c>
      <c r="E580" s="50" t="str">
        <f t="shared" ca="1" si="189"/>
        <v>\\(\\quad 45 \\)</v>
      </c>
      <c r="F580" s="50" t="s">
        <v>62</v>
      </c>
      <c r="G580" s="50"/>
      <c r="H580" s="50"/>
      <c r="I580" s="89" t="str">
        <f t="shared" ca="1" si="190"/>
        <v>INSERT INTO math(tangen,question,answer,editor,date,count) VALUES('m2800','\\(\\quad (2^2　+　1)　×　9　=　 \\)','\\(\\quad 45 \\)','harazono',NOW(),0);</v>
      </c>
      <c r="J580" s="78" t="s">
        <v>229</v>
      </c>
      <c r="K580" t="s">
        <v>15</v>
      </c>
      <c r="L580" s="1" t="s">
        <v>173</v>
      </c>
      <c r="M580" t="s">
        <v>231</v>
      </c>
      <c r="N580" s="1">
        <f t="shared" ref="N580:N618" ca="1" si="205">RANDBETWEEN(1,10)</f>
        <v>1</v>
      </c>
      <c r="O580" t="s">
        <v>245</v>
      </c>
      <c r="P580" s="1">
        <f t="shared" ref="P580:P616" ca="1" si="206">RANDBETWEEN(1,10)</f>
        <v>9</v>
      </c>
      <c r="S580" t="s">
        <v>233</v>
      </c>
      <c r="T580" t="s">
        <v>230</v>
      </c>
      <c r="U580" t="s">
        <v>229</v>
      </c>
      <c r="V580" s="1">
        <f t="shared" ref="V580:V600" ca="1" si="207">(Z580+N580)*P580</f>
        <v>45</v>
      </c>
      <c r="W580" t="s">
        <v>230</v>
      </c>
      <c r="X580" t="str">
        <f t="shared" ca="1" si="203"/>
        <v>\\(\\quad (2^2　+　1)　×　9　=　 \\)</v>
      </c>
      <c r="Y580" t="str">
        <f t="shared" ca="1" si="204"/>
        <v>\\(\\quad 45 \\)</v>
      </c>
      <c r="Z580">
        <f t="shared" ref="Z580:Z583" si="208">AA580*AA580</f>
        <v>4</v>
      </c>
      <c r="AA580">
        <v>2</v>
      </c>
    </row>
    <row r="581" spans="1:27" x14ac:dyDescent="0.55000000000000004">
      <c r="A581" s="51" t="s">
        <v>60</v>
      </c>
      <c r="B581" s="51"/>
      <c r="C581" s="50" t="s">
        <v>211</v>
      </c>
      <c r="D581" s="50" t="str">
        <f t="shared" ca="1" si="188"/>
        <v>\\(\\quad (2^2　+　4)　×　8　=　 \\)</v>
      </c>
      <c r="E581" s="50" t="str">
        <f t="shared" ca="1" si="189"/>
        <v>\\(\\quad 64 \\)</v>
      </c>
      <c r="F581" s="50" t="s">
        <v>62</v>
      </c>
      <c r="G581" s="50"/>
      <c r="H581" s="50"/>
      <c r="I581" s="89" t="str">
        <f t="shared" ca="1" si="190"/>
        <v>INSERT INTO math(tangen,question,answer,editor,date,count) VALUES('m2800','\\(\\quad (2^2　+　4)　×　8　=　 \\)','\\(\\quad 64 \\)','harazono',NOW(),0);</v>
      </c>
      <c r="J581" s="78" t="s">
        <v>229</v>
      </c>
      <c r="K581" t="s">
        <v>15</v>
      </c>
      <c r="L581" s="1" t="s">
        <v>173</v>
      </c>
      <c r="M581" t="s">
        <v>231</v>
      </c>
      <c r="N581" s="1">
        <f t="shared" ca="1" si="205"/>
        <v>4</v>
      </c>
      <c r="O581" t="s">
        <v>245</v>
      </c>
      <c r="P581" s="1">
        <f t="shared" ca="1" si="206"/>
        <v>8</v>
      </c>
      <c r="S581" t="s">
        <v>233</v>
      </c>
      <c r="T581" t="s">
        <v>230</v>
      </c>
      <c r="U581" t="s">
        <v>229</v>
      </c>
      <c r="V581" s="1">
        <f t="shared" ca="1" si="207"/>
        <v>64</v>
      </c>
      <c r="W581" t="s">
        <v>230</v>
      </c>
      <c r="X581" t="str">
        <f t="shared" ca="1" si="203"/>
        <v>\\(\\quad (2^2　+　4)　×　8　=　 \\)</v>
      </c>
      <c r="Y581" t="str">
        <f t="shared" ca="1" si="204"/>
        <v>\\(\\quad 64 \\)</v>
      </c>
      <c r="Z581">
        <f t="shared" si="208"/>
        <v>4</v>
      </c>
      <c r="AA581">
        <v>2</v>
      </c>
    </row>
    <row r="582" spans="1:27" x14ac:dyDescent="0.55000000000000004">
      <c r="A582" s="51" t="s">
        <v>60</v>
      </c>
      <c r="B582" s="51"/>
      <c r="C582" s="50" t="s">
        <v>211</v>
      </c>
      <c r="D582" s="50" t="str">
        <f t="shared" ca="1" si="188"/>
        <v>\\(\\quad (2^2　+　6)　×　7　=　 \\)</v>
      </c>
      <c r="E582" s="50" t="str">
        <f t="shared" ca="1" si="189"/>
        <v>\\(\\quad 70 \\)</v>
      </c>
      <c r="F582" s="50" t="s">
        <v>62</v>
      </c>
      <c r="G582" s="50"/>
      <c r="H582" s="50"/>
      <c r="I582" s="89" t="str">
        <f t="shared" ca="1" si="190"/>
        <v>INSERT INTO math(tangen,question,answer,editor,date,count) VALUES('m2800','\\(\\quad (2^2　+　6)　×　7　=　 \\)','\\(\\quad 70 \\)','harazono',NOW(),0);</v>
      </c>
      <c r="J582" s="78" t="s">
        <v>229</v>
      </c>
      <c r="K582" t="s">
        <v>15</v>
      </c>
      <c r="L582" s="1" t="s">
        <v>173</v>
      </c>
      <c r="M582" t="s">
        <v>231</v>
      </c>
      <c r="N582" s="1">
        <f t="shared" ca="1" si="205"/>
        <v>6</v>
      </c>
      <c r="O582" t="s">
        <v>245</v>
      </c>
      <c r="P582" s="1">
        <f t="shared" ca="1" si="206"/>
        <v>7</v>
      </c>
      <c r="S582" t="s">
        <v>233</v>
      </c>
      <c r="T582" t="s">
        <v>230</v>
      </c>
      <c r="U582" t="s">
        <v>229</v>
      </c>
      <c r="V582" s="1">
        <f t="shared" ca="1" si="207"/>
        <v>70</v>
      </c>
      <c r="W582" t="s">
        <v>230</v>
      </c>
      <c r="X582" t="str">
        <f t="shared" ca="1" si="203"/>
        <v>\\(\\quad (2^2　+　6)　×　7　=　 \\)</v>
      </c>
      <c r="Y582" t="str">
        <f t="shared" ca="1" si="204"/>
        <v>\\(\\quad 70 \\)</v>
      </c>
      <c r="Z582">
        <f t="shared" si="208"/>
        <v>4</v>
      </c>
      <c r="AA582">
        <v>2</v>
      </c>
    </row>
    <row r="583" spans="1:27" x14ac:dyDescent="0.55000000000000004">
      <c r="A583" s="51" t="s">
        <v>60</v>
      </c>
      <c r="B583" s="51"/>
      <c r="C583" s="50" t="s">
        <v>211</v>
      </c>
      <c r="D583" s="50" t="str">
        <f t="shared" ca="1" si="188"/>
        <v>\\(\\quad (2^2　+　9)　×　10　=　 \\)</v>
      </c>
      <c r="E583" s="50" t="str">
        <f t="shared" ca="1" si="189"/>
        <v>\\(\\quad 130 \\)</v>
      </c>
      <c r="F583" s="50" t="s">
        <v>62</v>
      </c>
      <c r="G583" s="50"/>
      <c r="H583" s="50"/>
      <c r="I583" s="89" t="str">
        <f t="shared" ca="1" si="190"/>
        <v>INSERT INTO math(tangen,question,answer,editor,date,count) VALUES('m2800','\\(\\quad (2^2　+　9)　×　10　=　 \\)','\\(\\quad 130 \\)','harazono',NOW(),0);</v>
      </c>
      <c r="J583" s="78" t="s">
        <v>229</v>
      </c>
      <c r="K583" t="s">
        <v>15</v>
      </c>
      <c r="L583" s="1" t="s">
        <v>173</v>
      </c>
      <c r="M583" t="s">
        <v>231</v>
      </c>
      <c r="N583" s="1">
        <f t="shared" ca="1" si="205"/>
        <v>9</v>
      </c>
      <c r="O583" t="s">
        <v>245</v>
      </c>
      <c r="P583" s="1">
        <f t="shared" ca="1" si="206"/>
        <v>10</v>
      </c>
      <c r="S583" t="s">
        <v>233</v>
      </c>
      <c r="T583" t="s">
        <v>230</v>
      </c>
      <c r="U583" t="s">
        <v>229</v>
      </c>
      <c r="V583" s="1">
        <f t="shared" ca="1" si="207"/>
        <v>130</v>
      </c>
      <c r="W583" t="s">
        <v>230</v>
      </c>
      <c r="X583" t="str">
        <f t="shared" ca="1" si="203"/>
        <v>\\(\\quad (2^2　+　9)　×　10　=　 \\)</v>
      </c>
      <c r="Y583" t="str">
        <f t="shared" ca="1" si="204"/>
        <v>\\(\\quad 130 \\)</v>
      </c>
      <c r="Z583">
        <f t="shared" si="208"/>
        <v>4</v>
      </c>
      <c r="AA583">
        <v>2</v>
      </c>
    </row>
    <row r="584" spans="1:27" x14ac:dyDescent="0.55000000000000004">
      <c r="A584" s="51" t="s">
        <v>60</v>
      </c>
      <c r="B584" s="51"/>
      <c r="C584" s="50" t="s">
        <v>211</v>
      </c>
      <c r="D584" s="50" t="str">
        <f t="shared" ca="1" si="188"/>
        <v>\\(\\quad (2^3　+　1)　×　1　=　 \\)</v>
      </c>
      <c r="E584" s="50" t="str">
        <f t="shared" ca="1" si="189"/>
        <v>\\(\\quad 9 \\)</v>
      </c>
      <c r="F584" s="50" t="s">
        <v>62</v>
      </c>
      <c r="G584" s="50"/>
      <c r="H584" s="50"/>
      <c r="I584" s="89" t="str">
        <f t="shared" ca="1" si="190"/>
        <v>INSERT INTO math(tangen,question,answer,editor,date,count) VALUES('m2800','\\(\\quad (2^3　+　1)　×　1　=　 \\)','\\(\\quad 9 \\)','harazono',NOW(),0);</v>
      </c>
      <c r="J584" s="78" t="s">
        <v>229</v>
      </c>
      <c r="K584" t="s">
        <v>15</v>
      </c>
      <c r="L584" s="1" t="s">
        <v>174</v>
      </c>
      <c r="M584" t="s">
        <v>231</v>
      </c>
      <c r="N584" s="1">
        <f t="shared" ca="1" si="205"/>
        <v>1</v>
      </c>
      <c r="O584" t="s">
        <v>245</v>
      </c>
      <c r="P584" s="1">
        <f t="shared" ca="1" si="206"/>
        <v>1</v>
      </c>
      <c r="S584" t="s">
        <v>233</v>
      </c>
      <c r="T584" t="s">
        <v>230</v>
      </c>
      <c r="U584" t="s">
        <v>229</v>
      </c>
      <c r="V584" s="1">
        <f t="shared" ca="1" si="207"/>
        <v>9</v>
      </c>
      <c r="W584" t="s">
        <v>230</v>
      </c>
      <c r="X584" t="str">
        <f t="shared" ca="1" si="203"/>
        <v>\\(\\quad (2^3　+　1)　×　1　=　 \\)</v>
      </c>
      <c r="Y584" t="str">
        <f t="shared" ca="1" si="204"/>
        <v>\\(\\quad 9 \\)</v>
      </c>
      <c r="Z584">
        <f>AA584*AA584*AA584</f>
        <v>8</v>
      </c>
      <c r="AA584">
        <v>2</v>
      </c>
    </row>
    <row r="585" spans="1:27" x14ac:dyDescent="0.55000000000000004">
      <c r="A585" s="51" t="s">
        <v>60</v>
      </c>
      <c r="B585" s="51"/>
      <c r="C585" s="50" t="s">
        <v>211</v>
      </c>
      <c r="D585" s="50" t="str">
        <f t="shared" ca="1" si="188"/>
        <v>\\(\\quad (2^3　+　2)　×　4　=　 \\)</v>
      </c>
      <c r="E585" s="50" t="str">
        <f t="shared" ca="1" si="189"/>
        <v>\\(\\quad 40 \\)</v>
      </c>
      <c r="F585" s="50" t="s">
        <v>62</v>
      </c>
      <c r="G585" s="50"/>
      <c r="H585" s="50"/>
      <c r="I585" s="89" t="str">
        <f t="shared" ca="1" si="190"/>
        <v>INSERT INTO math(tangen,question,answer,editor,date,count) VALUES('m2800','\\(\\quad (2^3　+　2)　×　4　=　 \\)','\\(\\quad 40 \\)','harazono',NOW(),0);</v>
      </c>
      <c r="J585" s="78" t="s">
        <v>229</v>
      </c>
      <c r="K585" t="s">
        <v>15</v>
      </c>
      <c r="L585" s="1" t="s">
        <v>174</v>
      </c>
      <c r="M585" t="s">
        <v>231</v>
      </c>
      <c r="N585" s="1">
        <f t="shared" ca="1" si="205"/>
        <v>2</v>
      </c>
      <c r="O585" t="s">
        <v>245</v>
      </c>
      <c r="P585" s="1">
        <f t="shared" ca="1" si="206"/>
        <v>4</v>
      </c>
      <c r="S585" t="s">
        <v>233</v>
      </c>
      <c r="T585" t="s">
        <v>230</v>
      </c>
      <c r="U585" t="s">
        <v>229</v>
      </c>
      <c r="V585" s="1">
        <f t="shared" ca="1" si="207"/>
        <v>40</v>
      </c>
      <c r="W585" t="s">
        <v>230</v>
      </c>
      <c r="X585" t="str">
        <f t="shared" ca="1" si="203"/>
        <v>\\(\\quad (2^3　+　2)　×　4　=　 \\)</v>
      </c>
      <c r="Y585" t="str">
        <f t="shared" ca="1" si="204"/>
        <v>\\(\\quad 40 \\)</v>
      </c>
      <c r="Z585">
        <f t="shared" ref="Z585:Z588" si="209">AA585*AA585*AA585</f>
        <v>8</v>
      </c>
      <c r="AA585">
        <v>2</v>
      </c>
    </row>
    <row r="586" spans="1:27" x14ac:dyDescent="0.55000000000000004">
      <c r="A586" s="51" t="s">
        <v>60</v>
      </c>
      <c r="B586" s="51"/>
      <c r="C586" s="50" t="s">
        <v>211</v>
      </c>
      <c r="D586" s="50" t="str">
        <f t="shared" ca="1" si="188"/>
        <v>\\(\\quad (2^3　+　3)　×　5　=　 \\)</v>
      </c>
      <c r="E586" s="50" t="str">
        <f t="shared" ca="1" si="189"/>
        <v>\\(\\quad 55 \\)</v>
      </c>
      <c r="F586" s="50" t="s">
        <v>62</v>
      </c>
      <c r="G586" s="50"/>
      <c r="H586" s="50"/>
      <c r="I586" s="89" t="str">
        <f t="shared" ca="1" si="190"/>
        <v>INSERT INTO math(tangen,question,answer,editor,date,count) VALUES('m2800','\\(\\quad (2^3　+　3)　×　5　=　 \\)','\\(\\quad 55 \\)','harazono',NOW(),0);</v>
      </c>
      <c r="J586" s="78" t="s">
        <v>229</v>
      </c>
      <c r="K586" t="s">
        <v>15</v>
      </c>
      <c r="L586" s="1" t="s">
        <v>174</v>
      </c>
      <c r="M586" t="s">
        <v>231</v>
      </c>
      <c r="N586" s="1">
        <f t="shared" ca="1" si="205"/>
        <v>3</v>
      </c>
      <c r="O586" t="s">
        <v>245</v>
      </c>
      <c r="P586" s="1">
        <f t="shared" ca="1" si="206"/>
        <v>5</v>
      </c>
      <c r="S586" t="s">
        <v>233</v>
      </c>
      <c r="T586" t="s">
        <v>230</v>
      </c>
      <c r="U586" t="s">
        <v>229</v>
      </c>
      <c r="V586" s="1">
        <f t="shared" ca="1" si="207"/>
        <v>55</v>
      </c>
      <c r="W586" t="s">
        <v>230</v>
      </c>
      <c r="X586" t="str">
        <f t="shared" ca="1" si="203"/>
        <v>\\(\\quad (2^3　+　3)　×　5　=　 \\)</v>
      </c>
      <c r="Y586" t="str">
        <f t="shared" ca="1" si="204"/>
        <v>\\(\\quad 55 \\)</v>
      </c>
      <c r="Z586">
        <f t="shared" si="209"/>
        <v>8</v>
      </c>
      <c r="AA586">
        <v>2</v>
      </c>
    </row>
    <row r="587" spans="1:27" x14ac:dyDescent="0.55000000000000004">
      <c r="A587" s="51" t="s">
        <v>60</v>
      </c>
      <c r="B587" s="51"/>
      <c r="C587" s="50" t="s">
        <v>211</v>
      </c>
      <c r="D587" s="50" t="str">
        <f t="shared" ca="1" si="188"/>
        <v>\\(\\quad (2^3　+　4)　×　10　=　 \\)</v>
      </c>
      <c r="E587" s="50" t="str">
        <f t="shared" ca="1" si="189"/>
        <v>\\(\\quad 120 \\)</v>
      </c>
      <c r="F587" s="50" t="s">
        <v>62</v>
      </c>
      <c r="G587" s="50"/>
      <c r="H587" s="50"/>
      <c r="I587" s="89" t="str">
        <f t="shared" ca="1" si="190"/>
        <v>INSERT INTO math(tangen,question,answer,editor,date,count) VALUES('m2800','\\(\\quad (2^3　+　4)　×　10　=　 \\)','\\(\\quad 120 \\)','harazono',NOW(),0);</v>
      </c>
      <c r="J587" s="78" t="s">
        <v>229</v>
      </c>
      <c r="K587" t="s">
        <v>15</v>
      </c>
      <c r="L587" s="1" t="s">
        <v>174</v>
      </c>
      <c r="M587" t="s">
        <v>231</v>
      </c>
      <c r="N587" s="1">
        <f t="shared" ca="1" si="205"/>
        <v>4</v>
      </c>
      <c r="O587" t="s">
        <v>245</v>
      </c>
      <c r="P587" s="1">
        <f t="shared" ca="1" si="206"/>
        <v>10</v>
      </c>
      <c r="S587" t="s">
        <v>233</v>
      </c>
      <c r="T587" t="s">
        <v>230</v>
      </c>
      <c r="U587" t="s">
        <v>229</v>
      </c>
      <c r="V587" s="1">
        <f t="shared" ca="1" si="207"/>
        <v>120</v>
      </c>
      <c r="W587" t="s">
        <v>230</v>
      </c>
      <c r="X587" t="str">
        <f t="shared" ca="1" si="203"/>
        <v>\\(\\quad (2^3　+　4)　×　10　=　 \\)</v>
      </c>
      <c r="Y587" t="str">
        <f t="shared" ca="1" si="204"/>
        <v>\\(\\quad 120 \\)</v>
      </c>
      <c r="Z587">
        <f t="shared" si="209"/>
        <v>8</v>
      </c>
      <c r="AA587">
        <v>2</v>
      </c>
    </row>
    <row r="588" spans="1:27" x14ac:dyDescent="0.55000000000000004">
      <c r="A588" s="51" t="s">
        <v>60</v>
      </c>
      <c r="B588" s="51"/>
      <c r="C588" s="50" t="s">
        <v>211</v>
      </c>
      <c r="D588" s="50" t="str">
        <f t="shared" ca="1" si="188"/>
        <v>\\(\\quad (2^3　+　1)　×　8　=　 \\)</v>
      </c>
      <c r="E588" s="50" t="str">
        <f t="shared" ca="1" si="189"/>
        <v>\\(\\quad 72 \\)</v>
      </c>
      <c r="F588" s="50" t="s">
        <v>62</v>
      </c>
      <c r="G588" s="50"/>
      <c r="H588" s="50"/>
      <c r="I588" s="89" t="str">
        <f t="shared" ca="1" si="190"/>
        <v>INSERT INTO math(tangen,question,answer,editor,date,count) VALUES('m2800','\\(\\quad (2^3　+　1)　×　8　=　 \\)','\\(\\quad 72 \\)','harazono',NOW(),0);</v>
      </c>
      <c r="J588" s="78" t="s">
        <v>229</v>
      </c>
      <c r="K588" t="s">
        <v>15</v>
      </c>
      <c r="L588" s="1" t="s">
        <v>174</v>
      </c>
      <c r="M588" t="s">
        <v>231</v>
      </c>
      <c r="N588" s="1">
        <f t="shared" ca="1" si="205"/>
        <v>1</v>
      </c>
      <c r="O588" t="s">
        <v>245</v>
      </c>
      <c r="P588" s="1">
        <f t="shared" ca="1" si="206"/>
        <v>8</v>
      </c>
      <c r="S588" t="s">
        <v>233</v>
      </c>
      <c r="T588" t="s">
        <v>230</v>
      </c>
      <c r="U588" t="s">
        <v>229</v>
      </c>
      <c r="V588" s="1">
        <f t="shared" ca="1" si="207"/>
        <v>72</v>
      </c>
      <c r="W588" t="s">
        <v>230</v>
      </c>
      <c r="X588" t="str">
        <f t="shared" ca="1" si="203"/>
        <v>\\(\\quad (2^3　+　1)　×　8　=　 \\)</v>
      </c>
      <c r="Y588" t="str">
        <f t="shared" ca="1" si="204"/>
        <v>\\(\\quad 72 \\)</v>
      </c>
      <c r="Z588">
        <f t="shared" si="209"/>
        <v>8</v>
      </c>
      <c r="AA588">
        <v>2</v>
      </c>
    </row>
    <row r="589" spans="1:27" x14ac:dyDescent="0.55000000000000004">
      <c r="A589" s="51" t="s">
        <v>60</v>
      </c>
      <c r="B589" s="51"/>
      <c r="C589" s="50" t="s">
        <v>211</v>
      </c>
      <c r="D589" s="50" t="str">
        <f t="shared" ca="1" si="188"/>
        <v>\\(\\quad (2^4　+　8)　×　3　=　 \\)</v>
      </c>
      <c r="E589" s="50" t="str">
        <f t="shared" ca="1" si="189"/>
        <v>\\(\\quad 72 \\)</v>
      </c>
      <c r="F589" s="50" t="s">
        <v>62</v>
      </c>
      <c r="G589" s="50"/>
      <c r="H589" s="50"/>
      <c r="I589" s="89" t="str">
        <f t="shared" ca="1" si="190"/>
        <v>INSERT INTO math(tangen,question,answer,editor,date,count) VALUES('m2800','\\(\\quad (2^4　+　8)　×　3　=　 \\)','\\(\\quad 72 \\)','harazono',NOW(),0);</v>
      </c>
      <c r="J589" s="78" t="s">
        <v>229</v>
      </c>
      <c r="K589" t="s">
        <v>15</v>
      </c>
      <c r="L589" s="1" t="s">
        <v>175</v>
      </c>
      <c r="M589" t="s">
        <v>231</v>
      </c>
      <c r="N589" s="1">
        <f t="shared" ca="1" si="205"/>
        <v>8</v>
      </c>
      <c r="O589" t="s">
        <v>245</v>
      </c>
      <c r="P589" s="1">
        <f t="shared" ca="1" si="206"/>
        <v>3</v>
      </c>
      <c r="S589" t="s">
        <v>233</v>
      </c>
      <c r="T589" t="s">
        <v>230</v>
      </c>
      <c r="U589" t="s">
        <v>229</v>
      </c>
      <c r="V589" s="1">
        <f t="shared" ca="1" si="207"/>
        <v>72</v>
      </c>
      <c r="W589" t="s">
        <v>230</v>
      </c>
      <c r="X589" t="str">
        <f t="shared" ca="1" si="203"/>
        <v>\\(\\quad (2^4　+　8)　×　3　=　 \\)</v>
      </c>
      <c r="Y589" t="str">
        <f t="shared" ca="1" si="204"/>
        <v>\\(\\quad 72 \\)</v>
      </c>
      <c r="Z589">
        <f>AA589*AA589*AA589*AA589</f>
        <v>16</v>
      </c>
      <c r="AA589">
        <v>2</v>
      </c>
    </row>
    <row r="590" spans="1:27" x14ac:dyDescent="0.55000000000000004">
      <c r="A590" s="51" t="s">
        <v>60</v>
      </c>
      <c r="B590" s="51"/>
      <c r="C590" s="50" t="s">
        <v>211</v>
      </c>
      <c r="D590" s="50" t="str">
        <f t="shared" ca="1" si="188"/>
        <v>\\(\\quad (2^4　+　9)　×　2　=　 \\)</v>
      </c>
      <c r="E590" s="50" t="str">
        <f t="shared" ca="1" si="189"/>
        <v>\\(\\quad 50 \\)</v>
      </c>
      <c r="F590" s="50" t="s">
        <v>62</v>
      </c>
      <c r="G590" s="50"/>
      <c r="H590" s="50"/>
      <c r="I590" s="89" t="str">
        <f t="shared" ca="1" si="190"/>
        <v>INSERT INTO math(tangen,question,answer,editor,date,count) VALUES('m2800','\\(\\quad (2^4　+　9)　×　2　=　 \\)','\\(\\quad 50 \\)','harazono',NOW(),0);</v>
      </c>
      <c r="J590" s="78" t="s">
        <v>229</v>
      </c>
      <c r="K590" t="s">
        <v>15</v>
      </c>
      <c r="L590" s="1" t="s">
        <v>175</v>
      </c>
      <c r="M590" t="s">
        <v>231</v>
      </c>
      <c r="N590" s="1">
        <f t="shared" ca="1" si="205"/>
        <v>9</v>
      </c>
      <c r="O590" t="s">
        <v>245</v>
      </c>
      <c r="P590" s="1">
        <f t="shared" ca="1" si="206"/>
        <v>2</v>
      </c>
      <c r="S590" t="s">
        <v>233</v>
      </c>
      <c r="T590" t="s">
        <v>230</v>
      </c>
      <c r="U590" t="s">
        <v>229</v>
      </c>
      <c r="V590" s="1">
        <f t="shared" ca="1" si="207"/>
        <v>50</v>
      </c>
      <c r="W590" t="s">
        <v>230</v>
      </c>
      <c r="X590" t="str">
        <f t="shared" ca="1" si="203"/>
        <v>\\(\\quad (2^4　+　9)　×　2　=　 \\)</v>
      </c>
      <c r="Y590" t="str">
        <f t="shared" ca="1" si="204"/>
        <v>\\(\\quad 50 \\)</v>
      </c>
      <c r="Z590">
        <f t="shared" ref="Z590:Z593" si="210">AA590*AA590*AA590*AA590</f>
        <v>16</v>
      </c>
      <c r="AA590">
        <v>2</v>
      </c>
    </row>
    <row r="591" spans="1:27" x14ac:dyDescent="0.55000000000000004">
      <c r="A591" s="51" t="s">
        <v>60</v>
      </c>
      <c r="B591" s="51"/>
      <c r="C591" s="50" t="s">
        <v>211</v>
      </c>
      <c r="D591" s="50" t="str">
        <f t="shared" ca="1" si="188"/>
        <v>\\(\\quad (2^4　+　6)　×　4　=　 \\)</v>
      </c>
      <c r="E591" s="50" t="str">
        <f t="shared" ca="1" si="189"/>
        <v>\\(\\quad 88 \\)</v>
      </c>
      <c r="F591" s="50" t="s">
        <v>62</v>
      </c>
      <c r="G591" s="50"/>
      <c r="H591" s="50"/>
      <c r="I591" s="89" t="str">
        <f t="shared" ca="1" si="190"/>
        <v>INSERT INTO math(tangen,question,answer,editor,date,count) VALUES('m2800','\\(\\quad (2^4　+　6)　×　4　=　 \\)','\\(\\quad 88 \\)','harazono',NOW(),0);</v>
      </c>
      <c r="J591" s="78" t="s">
        <v>229</v>
      </c>
      <c r="K591" t="s">
        <v>15</v>
      </c>
      <c r="L591" s="1" t="s">
        <v>175</v>
      </c>
      <c r="M591" t="s">
        <v>231</v>
      </c>
      <c r="N591" s="1">
        <f t="shared" ca="1" si="205"/>
        <v>6</v>
      </c>
      <c r="O591" t="s">
        <v>245</v>
      </c>
      <c r="P591" s="1">
        <f t="shared" ca="1" si="206"/>
        <v>4</v>
      </c>
      <c r="S591" t="s">
        <v>233</v>
      </c>
      <c r="T591" t="s">
        <v>230</v>
      </c>
      <c r="U591" t="s">
        <v>229</v>
      </c>
      <c r="V591" s="1">
        <f t="shared" ca="1" si="207"/>
        <v>88</v>
      </c>
      <c r="W591" t="s">
        <v>230</v>
      </c>
      <c r="X591" t="str">
        <f t="shared" ca="1" si="203"/>
        <v>\\(\\quad (2^4　+　6)　×　4　=　 \\)</v>
      </c>
      <c r="Y591" t="str">
        <f t="shared" ca="1" si="204"/>
        <v>\\(\\quad 88 \\)</v>
      </c>
      <c r="Z591">
        <f t="shared" si="210"/>
        <v>16</v>
      </c>
      <c r="AA591">
        <v>2</v>
      </c>
    </row>
    <row r="592" spans="1:27" x14ac:dyDescent="0.55000000000000004">
      <c r="A592" s="51" t="s">
        <v>60</v>
      </c>
      <c r="B592" s="51"/>
      <c r="C592" s="50" t="s">
        <v>211</v>
      </c>
      <c r="D592" s="50" t="str">
        <f t="shared" ca="1" si="188"/>
        <v>\\(\\quad (2^4　+　1)　×　2　=　 \\)</v>
      </c>
      <c r="E592" s="50" t="str">
        <f t="shared" ca="1" si="189"/>
        <v>\\(\\quad 34 \\)</v>
      </c>
      <c r="F592" s="50" t="s">
        <v>62</v>
      </c>
      <c r="G592" s="50"/>
      <c r="H592" s="50"/>
      <c r="I592" s="89" t="str">
        <f t="shared" ca="1" si="190"/>
        <v>INSERT INTO math(tangen,question,answer,editor,date,count) VALUES('m2800','\\(\\quad (2^4　+　1)　×　2　=　 \\)','\\(\\quad 34 \\)','harazono',NOW(),0);</v>
      </c>
      <c r="J592" s="78" t="s">
        <v>229</v>
      </c>
      <c r="K592" t="s">
        <v>15</v>
      </c>
      <c r="L592" s="1" t="s">
        <v>175</v>
      </c>
      <c r="M592" t="s">
        <v>231</v>
      </c>
      <c r="N592" s="1">
        <f t="shared" ca="1" si="205"/>
        <v>1</v>
      </c>
      <c r="O592" t="s">
        <v>245</v>
      </c>
      <c r="P592" s="1">
        <f t="shared" ca="1" si="206"/>
        <v>2</v>
      </c>
      <c r="S592" t="s">
        <v>233</v>
      </c>
      <c r="T592" t="s">
        <v>230</v>
      </c>
      <c r="U592" t="s">
        <v>229</v>
      </c>
      <c r="V592" s="1">
        <f t="shared" ca="1" si="207"/>
        <v>34</v>
      </c>
      <c r="W592" t="s">
        <v>230</v>
      </c>
      <c r="X592" t="str">
        <f t="shared" ca="1" si="203"/>
        <v>\\(\\quad (2^4　+　1)　×　2　=　 \\)</v>
      </c>
      <c r="Y592" t="str">
        <f t="shared" ca="1" si="204"/>
        <v>\\(\\quad 34 \\)</v>
      </c>
      <c r="Z592">
        <f t="shared" si="210"/>
        <v>16</v>
      </c>
      <c r="AA592">
        <v>2</v>
      </c>
    </row>
    <row r="593" spans="1:27" x14ac:dyDescent="0.55000000000000004">
      <c r="A593" s="51" t="s">
        <v>60</v>
      </c>
      <c r="B593" s="51"/>
      <c r="C593" s="50" t="s">
        <v>211</v>
      </c>
      <c r="D593" s="50" t="str">
        <f t="shared" ca="1" si="188"/>
        <v>\\(\\quad (2^4　+　4)　×　1　=　 \\)</v>
      </c>
      <c r="E593" s="50" t="str">
        <f t="shared" ca="1" si="189"/>
        <v>\\(\\quad 20 \\)</v>
      </c>
      <c r="F593" s="50" t="s">
        <v>62</v>
      </c>
      <c r="G593" s="50"/>
      <c r="H593" s="50"/>
      <c r="I593" s="89" t="str">
        <f t="shared" ca="1" si="190"/>
        <v>INSERT INTO math(tangen,question,answer,editor,date,count) VALUES('m2800','\\(\\quad (2^4　+　4)　×　1　=　 \\)','\\(\\quad 20 \\)','harazono',NOW(),0);</v>
      </c>
      <c r="J593" s="78" t="s">
        <v>229</v>
      </c>
      <c r="K593" t="s">
        <v>15</v>
      </c>
      <c r="L593" s="1" t="s">
        <v>175</v>
      </c>
      <c r="M593" t="s">
        <v>231</v>
      </c>
      <c r="N593" s="1">
        <f t="shared" ca="1" si="205"/>
        <v>4</v>
      </c>
      <c r="O593" t="s">
        <v>245</v>
      </c>
      <c r="P593" s="1">
        <f t="shared" ca="1" si="206"/>
        <v>1</v>
      </c>
      <c r="S593" t="s">
        <v>233</v>
      </c>
      <c r="T593" t="s">
        <v>230</v>
      </c>
      <c r="U593" t="s">
        <v>229</v>
      </c>
      <c r="V593" s="1">
        <f t="shared" ca="1" si="207"/>
        <v>20</v>
      </c>
      <c r="W593" t="s">
        <v>230</v>
      </c>
      <c r="X593" t="str">
        <f t="shared" ca="1" si="203"/>
        <v>\\(\\quad (2^4　+　4)　×　1　=　 \\)</v>
      </c>
      <c r="Y593" t="str">
        <f t="shared" ca="1" si="204"/>
        <v>\\(\\quad 20 \\)</v>
      </c>
      <c r="Z593">
        <f t="shared" si="210"/>
        <v>16</v>
      </c>
      <c r="AA593">
        <v>2</v>
      </c>
    </row>
    <row r="594" spans="1:27" x14ac:dyDescent="0.55000000000000004">
      <c r="A594" s="51" t="s">
        <v>60</v>
      </c>
      <c r="B594" s="51"/>
      <c r="C594" s="50" t="s">
        <v>211</v>
      </c>
      <c r="D594" s="50" t="str">
        <f t="shared" ca="1" si="188"/>
        <v>\\(\\quad (3^2　+　10)　×　10　=　 \\)</v>
      </c>
      <c r="E594" s="50" t="str">
        <f t="shared" ca="1" si="189"/>
        <v>\\(\\quad 190 \\)</v>
      </c>
      <c r="F594" s="50" t="s">
        <v>62</v>
      </c>
      <c r="G594" s="50"/>
      <c r="H594" s="50"/>
      <c r="I594" s="89" t="str">
        <f t="shared" ca="1" si="190"/>
        <v>INSERT INTO math(tangen,question,answer,editor,date,count) VALUES('m2800','\\(\\quad (3^2　+　10)　×　10　=　 \\)','\\(\\quad 190 \\)','harazono',NOW(),0);</v>
      </c>
      <c r="J594" s="78" t="s">
        <v>229</v>
      </c>
      <c r="K594" t="s">
        <v>15</v>
      </c>
      <c r="L594" s="1" t="s">
        <v>182</v>
      </c>
      <c r="M594" t="s">
        <v>231</v>
      </c>
      <c r="N594" s="1">
        <f t="shared" ca="1" si="205"/>
        <v>10</v>
      </c>
      <c r="O594" t="s">
        <v>245</v>
      </c>
      <c r="P594" s="1">
        <f t="shared" ca="1" si="206"/>
        <v>10</v>
      </c>
      <c r="S594" t="s">
        <v>233</v>
      </c>
      <c r="T594" t="s">
        <v>230</v>
      </c>
      <c r="U594" t="s">
        <v>229</v>
      </c>
      <c r="V594" s="1">
        <f t="shared" ca="1" si="207"/>
        <v>190</v>
      </c>
      <c r="W594" t="s">
        <v>230</v>
      </c>
      <c r="X594" t="str">
        <f t="shared" ca="1" si="203"/>
        <v>\\(\\quad (3^2　+　10)　×　10　=　 \\)</v>
      </c>
      <c r="Y594" t="str">
        <f t="shared" ca="1" si="204"/>
        <v>\\(\\quad 190 \\)</v>
      </c>
      <c r="Z594">
        <f>AA594*AA594</f>
        <v>9</v>
      </c>
      <c r="AA594">
        <v>3</v>
      </c>
    </row>
    <row r="595" spans="1:27" x14ac:dyDescent="0.55000000000000004">
      <c r="A595" s="51" t="s">
        <v>60</v>
      </c>
      <c r="B595" s="51"/>
      <c r="C595" s="50" t="s">
        <v>211</v>
      </c>
      <c r="D595" s="50" t="str">
        <f t="shared" ca="1" si="188"/>
        <v>\\(\\quad (3^2　+　10)　×　3　=　 \\)</v>
      </c>
      <c r="E595" s="50" t="str">
        <f t="shared" ca="1" si="189"/>
        <v>\\(\\quad 57 \\)</v>
      </c>
      <c r="F595" s="50" t="s">
        <v>62</v>
      </c>
      <c r="G595" s="50"/>
      <c r="H595" s="50"/>
      <c r="I595" s="89" t="str">
        <f t="shared" ca="1" si="190"/>
        <v>INSERT INTO math(tangen,question,answer,editor,date,count) VALUES('m2800','\\(\\quad (3^2　+　10)　×　3　=　 \\)','\\(\\quad 57 \\)','harazono',NOW(),0);</v>
      </c>
      <c r="J595" s="78" t="s">
        <v>229</v>
      </c>
      <c r="K595" t="s">
        <v>15</v>
      </c>
      <c r="L595" s="1" t="s">
        <v>182</v>
      </c>
      <c r="M595" t="s">
        <v>231</v>
      </c>
      <c r="N595" s="1">
        <f t="shared" ca="1" si="205"/>
        <v>10</v>
      </c>
      <c r="O595" t="s">
        <v>245</v>
      </c>
      <c r="P595" s="1">
        <f t="shared" ca="1" si="206"/>
        <v>3</v>
      </c>
      <c r="S595" t="s">
        <v>233</v>
      </c>
      <c r="T595" t="s">
        <v>230</v>
      </c>
      <c r="U595" t="s">
        <v>229</v>
      </c>
      <c r="V595" s="1">
        <f t="shared" ca="1" si="207"/>
        <v>57</v>
      </c>
      <c r="W595" t="s">
        <v>230</v>
      </c>
      <c r="X595" t="str">
        <f t="shared" ca="1" si="203"/>
        <v>\\(\\quad (3^2　+　10)　×　3　=　 \\)</v>
      </c>
      <c r="Y595" t="str">
        <f t="shared" ca="1" si="204"/>
        <v>\\(\\quad 57 \\)</v>
      </c>
      <c r="Z595">
        <f t="shared" ref="Z595:Z598" si="211">AA595*AA595</f>
        <v>9</v>
      </c>
      <c r="AA595">
        <v>3</v>
      </c>
    </row>
    <row r="596" spans="1:27" x14ac:dyDescent="0.55000000000000004">
      <c r="A596" s="51" t="s">
        <v>60</v>
      </c>
      <c r="B596" s="51"/>
      <c r="C596" s="50" t="s">
        <v>211</v>
      </c>
      <c r="D596" s="50" t="str">
        <f t="shared" ca="1" si="188"/>
        <v>\\(\\quad (3^2　+　9)　×　4　=　 \\)</v>
      </c>
      <c r="E596" s="50" t="str">
        <f t="shared" ca="1" si="189"/>
        <v>\\(\\quad 72 \\)</v>
      </c>
      <c r="F596" s="50" t="s">
        <v>62</v>
      </c>
      <c r="G596" s="50"/>
      <c r="H596" s="50"/>
      <c r="I596" s="89" t="str">
        <f t="shared" ca="1" si="190"/>
        <v>INSERT INTO math(tangen,question,answer,editor,date,count) VALUES('m2800','\\(\\quad (3^2　+　9)　×　4　=　 \\)','\\(\\quad 72 \\)','harazono',NOW(),0);</v>
      </c>
      <c r="J596" s="78" t="s">
        <v>229</v>
      </c>
      <c r="K596" t="s">
        <v>15</v>
      </c>
      <c r="L596" s="1" t="s">
        <v>182</v>
      </c>
      <c r="M596" t="s">
        <v>231</v>
      </c>
      <c r="N596" s="1">
        <f t="shared" ca="1" si="205"/>
        <v>9</v>
      </c>
      <c r="O596" t="s">
        <v>245</v>
      </c>
      <c r="P596" s="1">
        <f t="shared" ca="1" si="206"/>
        <v>4</v>
      </c>
      <c r="S596" t="s">
        <v>233</v>
      </c>
      <c r="T596" t="s">
        <v>230</v>
      </c>
      <c r="U596" t="s">
        <v>229</v>
      </c>
      <c r="V596" s="1">
        <f t="shared" ca="1" si="207"/>
        <v>72</v>
      </c>
      <c r="W596" t="s">
        <v>230</v>
      </c>
      <c r="X596" t="str">
        <f t="shared" ca="1" si="203"/>
        <v>\\(\\quad (3^2　+　9)　×　4　=　 \\)</v>
      </c>
      <c r="Y596" t="str">
        <f t="shared" ca="1" si="204"/>
        <v>\\(\\quad 72 \\)</v>
      </c>
      <c r="Z596">
        <f t="shared" si="211"/>
        <v>9</v>
      </c>
      <c r="AA596">
        <v>3</v>
      </c>
    </row>
    <row r="597" spans="1:27" x14ac:dyDescent="0.55000000000000004">
      <c r="A597" s="51" t="s">
        <v>60</v>
      </c>
      <c r="B597" s="51"/>
      <c r="C597" s="50" t="s">
        <v>211</v>
      </c>
      <c r="D597" s="50" t="str">
        <f t="shared" ca="1" si="188"/>
        <v>\\(\\quad (3^2　+　8)　×　8　=　 \\)</v>
      </c>
      <c r="E597" s="50" t="str">
        <f t="shared" ca="1" si="189"/>
        <v>\\(\\quad 136 \\)</v>
      </c>
      <c r="F597" s="50" t="s">
        <v>62</v>
      </c>
      <c r="G597" s="50"/>
      <c r="H597" s="50"/>
      <c r="I597" s="89" t="str">
        <f t="shared" ca="1" si="190"/>
        <v>INSERT INTO math(tangen,question,answer,editor,date,count) VALUES('m2800','\\(\\quad (3^2　+　8)　×　8　=　 \\)','\\(\\quad 136 \\)','harazono',NOW(),0);</v>
      </c>
      <c r="J597" s="78" t="s">
        <v>229</v>
      </c>
      <c r="K597" t="s">
        <v>15</v>
      </c>
      <c r="L597" s="1" t="s">
        <v>182</v>
      </c>
      <c r="M597" t="s">
        <v>231</v>
      </c>
      <c r="N597" s="1">
        <f t="shared" ca="1" si="205"/>
        <v>8</v>
      </c>
      <c r="O597" t="s">
        <v>245</v>
      </c>
      <c r="P597" s="1">
        <f t="shared" ca="1" si="206"/>
        <v>8</v>
      </c>
      <c r="S597" t="s">
        <v>233</v>
      </c>
      <c r="T597" t="s">
        <v>230</v>
      </c>
      <c r="U597" t="s">
        <v>229</v>
      </c>
      <c r="V597" s="1">
        <f t="shared" ca="1" si="207"/>
        <v>136</v>
      </c>
      <c r="W597" t="s">
        <v>230</v>
      </c>
      <c r="X597" t="str">
        <f t="shared" ca="1" si="203"/>
        <v>\\(\\quad (3^2　+　8)　×　8　=　 \\)</v>
      </c>
      <c r="Y597" t="str">
        <f t="shared" ca="1" si="204"/>
        <v>\\(\\quad 136 \\)</v>
      </c>
      <c r="Z597">
        <f t="shared" si="211"/>
        <v>9</v>
      </c>
      <c r="AA597">
        <v>3</v>
      </c>
    </row>
    <row r="598" spans="1:27" x14ac:dyDescent="0.55000000000000004">
      <c r="A598" s="51" t="s">
        <v>60</v>
      </c>
      <c r="B598" s="51"/>
      <c r="C598" s="50" t="s">
        <v>211</v>
      </c>
      <c r="D598" s="50" t="str">
        <f t="shared" ca="1" si="188"/>
        <v>\\(\\quad (3^2　+　8)　×　5　=　 \\)</v>
      </c>
      <c r="E598" s="50" t="str">
        <f t="shared" ca="1" si="189"/>
        <v>\\(\\quad 85 \\)</v>
      </c>
      <c r="F598" s="50" t="s">
        <v>62</v>
      </c>
      <c r="G598" s="50"/>
      <c r="H598" s="50"/>
      <c r="I598" s="89" t="str">
        <f t="shared" ca="1" si="190"/>
        <v>INSERT INTO math(tangen,question,answer,editor,date,count) VALUES('m2800','\\(\\quad (3^2　+　8)　×　5　=　 \\)','\\(\\quad 85 \\)','harazono',NOW(),0);</v>
      </c>
      <c r="J598" s="78" t="s">
        <v>229</v>
      </c>
      <c r="K598" t="s">
        <v>15</v>
      </c>
      <c r="L598" s="1" t="s">
        <v>182</v>
      </c>
      <c r="M598" t="s">
        <v>231</v>
      </c>
      <c r="N598" s="1">
        <f t="shared" ca="1" si="205"/>
        <v>8</v>
      </c>
      <c r="O598" t="s">
        <v>245</v>
      </c>
      <c r="P598" s="1">
        <f t="shared" ca="1" si="206"/>
        <v>5</v>
      </c>
      <c r="S598" t="s">
        <v>233</v>
      </c>
      <c r="T598" t="s">
        <v>230</v>
      </c>
      <c r="U598" t="s">
        <v>229</v>
      </c>
      <c r="V598" s="1">
        <f t="shared" ca="1" si="207"/>
        <v>85</v>
      </c>
      <c r="W598" t="s">
        <v>230</v>
      </c>
      <c r="X598" t="str">
        <f t="shared" ca="1" si="203"/>
        <v>\\(\\quad (3^2　+　8)　×　5　=　 \\)</v>
      </c>
      <c r="Y598" t="str">
        <f t="shared" ca="1" si="204"/>
        <v>\\(\\quad 85 \\)</v>
      </c>
      <c r="Z598">
        <f t="shared" si="211"/>
        <v>9</v>
      </c>
      <c r="AA598">
        <v>3</v>
      </c>
    </row>
    <row r="599" spans="1:27" x14ac:dyDescent="0.55000000000000004">
      <c r="A599" s="51" t="s">
        <v>60</v>
      </c>
      <c r="B599" s="51"/>
      <c r="C599" s="50" t="s">
        <v>211</v>
      </c>
      <c r="D599" s="50" t="str">
        <f t="shared" ca="1" si="188"/>
        <v>\\(\\quad (3^3　+　3)　×　8　=　 \\)</v>
      </c>
      <c r="E599" s="50" t="str">
        <f t="shared" ca="1" si="189"/>
        <v>\\(\\quad 240 \\)</v>
      </c>
      <c r="F599" s="50" t="s">
        <v>62</v>
      </c>
      <c r="G599" s="50"/>
      <c r="H599" s="50"/>
      <c r="I599" s="89" t="str">
        <f t="shared" ca="1" si="190"/>
        <v>INSERT INTO math(tangen,question,answer,editor,date,count) VALUES('m2800','\\(\\quad (3^3　+　3)　×　8　=　 \\)','\\(\\quad 240 \\)','harazono',NOW(),0);</v>
      </c>
      <c r="J599" s="78" t="s">
        <v>229</v>
      </c>
      <c r="K599" t="s">
        <v>15</v>
      </c>
      <c r="L599" s="1" t="s">
        <v>183</v>
      </c>
      <c r="M599" t="s">
        <v>231</v>
      </c>
      <c r="N599" s="1">
        <f t="shared" ca="1" si="205"/>
        <v>3</v>
      </c>
      <c r="O599" t="s">
        <v>245</v>
      </c>
      <c r="P599" s="1">
        <f t="shared" ca="1" si="206"/>
        <v>8</v>
      </c>
      <c r="S599" t="s">
        <v>233</v>
      </c>
      <c r="T599" t="s">
        <v>230</v>
      </c>
      <c r="U599" t="s">
        <v>229</v>
      </c>
      <c r="V599" s="1">
        <f t="shared" ca="1" si="207"/>
        <v>240</v>
      </c>
      <c r="W599" t="s">
        <v>230</v>
      </c>
      <c r="X599" t="str">
        <f t="shared" ca="1" si="203"/>
        <v>\\(\\quad (3^3　+　3)　×　8　=　 \\)</v>
      </c>
      <c r="Y599" t="str">
        <f t="shared" ca="1" si="204"/>
        <v>\\(\\quad 240 \\)</v>
      </c>
      <c r="Z599">
        <f>AA599*AA599*AA599</f>
        <v>27</v>
      </c>
      <c r="AA599">
        <v>3</v>
      </c>
    </row>
    <row r="600" spans="1:27" x14ac:dyDescent="0.55000000000000004">
      <c r="A600" s="51" t="s">
        <v>60</v>
      </c>
      <c r="B600" s="51"/>
      <c r="C600" s="50" t="s">
        <v>211</v>
      </c>
      <c r="D600" s="50" t="str">
        <f t="shared" ca="1" si="188"/>
        <v>\\(\\quad (3^3　+　6)　×　6　=　 \\)</v>
      </c>
      <c r="E600" s="50" t="str">
        <f t="shared" ca="1" si="189"/>
        <v>\\(\\quad 198 \\)</v>
      </c>
      <c r="F600" s="50" t="s">
        <v>62</v>
      </c>
      <c r="G600" s="50"/>
      <c r="H600" s="50"/>
      <c r="I600" s="89" t="str">
        <f t="shared" ca="1" si="190"/>
        <v>INSERT INTO math(tangen,question,answer,editor,date,count) VALUES('m2800','\\(\\quad (3^3　+　6)　×　6　=　 \\)','\\(\\quad 198 \\)','harazono',NOW(),0);</v>
      </c>
      <c r="J600" s="78" t="s">
        <v>229</v>
      </c>
      <c r="K600" t="s">
        <v>15</v>
      </c>
      <c r="L600" s="1" t="s">
        <v>183</v>
      </c>
      <c r="M600" t="s">
        <v>231</v>
      </c>
      <c r="N600" s="1">
        <f t="shared" ca="1" si="205"/>
        <v>6</v>
      </c>
      <c r="O600" t="s">
        <v>245</v>
      </c>
      <c r="P600" s="1">
        <f t="shared" ca="1" si="206"/>
        <v>6</v>
      </c>
      <c r="S600" t="s">
        <v>233</v>
      </c>
      <c r="T600" t="s">
        <v>230</v>
      </c>
      <c r="U600" t="s">
        <v>229</v>
      </c>
      <c r="V600" s="1">
        <f t="shared" ca="1" si="207"/>
        <v>198</v>
      </c>
      <c r="W600" t="s">
        <v>230</v>
      </c>
      <c r="X600" t="str">
        <f t="shared" ca="1" si="203"/>
        <v>\\(\\quad (3^3　+　6)　×　6　=　 \\)</v>
      </c>
      <c r="Y600" t="str">
        <f t="shared" ca="1" si="204"/>
        <v>\\(\\quad 198 \\)</v>
      </c>
      <c r="Z600">
        <f t="shared" ref="Z600:Z603" si="212">AA600*AA600*AA600</f>
        <v>27</v>
      </c>
      <c r="AA600">
        <v>3</v>
      </c>
    </row>
    <row r="601" spans="1:27" x14ac:dyDescent="0.55000000000000004">
      <c r="A601" s="51" t="s">
        <v>60</v>
      </c>
      <c r="B601" s="51"/>
      <c r="C601" s="50" t="s">
        <v>211</v>
      </c>
      <c r="D601" s="50" t="str">
        <f t="shared" ref="D601:D664" ca="1" si="213">X601</f>
        <v>\\(\\quad (3^3　+　4)　×　8　=　 \\)</v>
      </c>
      <c r="E601" s="50" t="str">
        <f t="shared" ref="E601:E664" ca="1" si="214">Y601</f>
        <v>\\(\\quad 248 \\)</v>
      </c>
      <c r="F601" s="50" t="s">
        <v>62</v>
      </c>
      <c r="G601" s="50"/>
      <c r="H601" s="50"/>
      <c r="I601" s="89" t="str">
        <f t="shared" ref="I601:I664" ca="1" si="215">"INSERT INTO "&amp;A601&amp;"(tangen,question,answer,editor,date,count) VALUES('"&amp;C601&amp;"','"&amp;D601&amp;"','"&amp;E601&amp;"','"&amp;F601&amp;"',NOW(),0);"</f>
        <v>INSERT INTO math(tangen,question,answer,editor,date,count) VALUES('m2800','\\(\\quad (3^3　+　4)　×　8　=　 \\)','\\(\\quad 248 \\)','harazono',NOW(),0);</v>
      </c>
      <c r="J601" s="78" t="s">
        <v>229</v>
      </c>
      <c r="K601" t="s">
        <v>15</v>
      </c>
      <c r="L601" s="1" t="s">
        <v>183</v>
      </c>
      <c r="M601" t="s">
        <v>231</v>
      </c>
      <c r="N601" s="1">
        <f t="shared" ca="1" si="205"/>
        <v>4</v>
      </c>
      <c r="O601" t="s">
        <v>245</v>
      </c>
      <c r="P601" s="1">
        <f ca="1">RANDBETWEEN(1,10)</f>
        <v>8</v>
      </c>
      <c r="S601" t="s">
        <v>233</v>
      </c>
      <c r="T601" t="s">
        <v>230</v>
      </c>
      <c r="U601" t="s">
        <v>229</v>
      </c>
      <c r="V601" s="1">
        <f ca="1">(Z601+N601)*P601</f>
        <v>248</v>
      </c>
      <c r="W601" t="s">
        <v>230</v>
      </c>
      <c r="X601" t="str">
        <f t="shared" ca="1" si="203"/>
        <v>\\(\\quad (3^3　+　4)　×　8　=　 \\)</v>
      </c>
      <c r="Y601" t="str">
        <f t="shared" ca="1" si="204"/>
        <v>\\(\\quad 248 \\)</v>
      </c>
      <c r="Z601">
        <f t="shared" si="212"/>
        <v>27</v>
      </c>
      <c r="AA601">
        <v>3</v>
      </c>
    </row>
    <row r="602" spans="1:27" x14ac:dyDescent="0.55000000000000004">
      <c r="A602" s="51" t="s">
        <v>60</v>
      </c>
      <c r="B602" s="51"/>
      <c r="C602" s="50" t="s">
        <v>211</v>
      </c>
      <c r="D602" s="50" t="str">
        <f t="shared" ca="1" si="213"/>
        <v>\\(\\quad (3^3　+　7)　×　2　=　 \\)</v>
      </c>
      <c r="E602" s="50" t="str">
        <f t="shared" ca="1" si="214"/>
        <v>\\(\\quad 68 \\)</v>
      </c>
      <c r="F602" s="50" t="s">
        <v>62</v>
      </c>
      <c r="G602" s="50"/>
      <c r="H602" s="50"/>
      <c r="I602" s="89" t="str">
        <f t="shared" ca="1" si="215"/>
        <v>INSERT INTO math(tangen,question,answer,editor,date,count) VALUES('m2800','\\(\\quad (3^3　+　7)　×　2　=　 \\)','\\(\\quad 68 \\)','harazono',NOW(),0);</v>
      </c>
      <c r="J602" s="78" t="s">
        <v>229</v>
      </c>
      <c r="K602" t="s">
        <v>15</v>
      </c>
      <c r="L602" s="1" t="s">
        <v>183</v>
      </c>
      <c r="M602" t="s">
        <v>231</v>
      </c>
      <c r="N602" s="1">
        <f t="shared" ca="1" si="205"/>
        <v>7</v>
      </c>
      <c r="O602" t="s">
        <v>245</v>
      </c>
      <c r="P602" s="1">
        <f t="shared" ca="1" si="206"/>
        <v>2</v>
      </c>
      <c r="S602" t="s">
        <v>233</v>
      </c>
      <c r="T602" t="s">
        <v>230</v>
      </c>
      <c r="U602" t="s">
        <v>229</v>
      </c>
      <c r="V602" s="1">
        <f t="shared" ref="V602:V612" ca="1" si="216">(Z602+N602)*P602</f>
        <v>68</v>
      </c>
      <c r="W602" t="s">
        <v>230</v>
      </c>
      <c r="X602" t="str">
        <f t="shared" ca="1" si="203"/>
        <v>\\(\\quad (3^3　+　7)　×　2　=　 \\)</v>
      </c>
      <c r="Y602" t="str">
        <f t="shared" ca="1" si="204"/>
        <v>\\(\\quad 68 \\)</v>
      </c>
      <c r="Z602">
        <f t="shared" si="212"/>
        <v>27</v>
      </c>
      <c r="AA602">
        <v>3</v>
      </c>
    </row>
    <row r="603" spans="1:27" x14ac:dyDescent="0.55000000000000004">
      <c r="A603" s="51" t="s">
        <v>60</v>
      </c>
      <c r="B603" s="51"/>
      <c r="C603" s="50" t="s">
        <v>211</v>
      </c>
      <c r="D603" s="50" t="str">
        <f t="shared" ca="1" si="213"/>
        <v>\\(\\quad (3^3　+　7)　×　9　=　 \\)</v>
      </c>
      <c r="E603" s="50" t="str">
        <f t="shared" ca="1" si="214"/>
        <v>\\(\\quad 306 \\)</v>
      </c>
      <c r="F603" s="50" t="s">
        <v>62</v>
      </c>
      <c r="G603" s="50"/>
      <c r="H603" s="50"/>
      <c r="I603" s="89" t="str">
        <f t="shared" ca="1" si="215"/>
        <v>INSERT INTO math(tangen,question,answer,editor,date,count) VALUES('m2800','\\(\\quad (3^3　+　7)　×　9　=　 \\)','\\(\\quad 306 \\)','harazono',NOW(),0);</v>
      </c>
      <c r="J603" s="78" t="s">
        <v>229</v>
      </c>
      <c r="K603" t="s">
        <v>15</v>
      </c>
      <c r="L603" s="1" t="s">
        <v>183</v>
      </c>
      <c r="M603" t="s">
        <v>231</v>
      </c>
      <c r="N603" s="1">
        <f t="shared" ca="1" si="205"/>
        <v>7</v>
      </c>
      <c r="O603" t="s">
        <v>245</v>
      </c>
      <c r="P603" s="1">
        <f t="shared" ca="1" si="206"/>
        <v>9</v>
      </c>
      <c r="S603" t="s">
        <v>233</v>
      </c>
      <c r="T603" t="s">
        <v>230</v>
      </c>
      <c r="U603" t="s">
        <v>229</v>
      </c>
      <c r="V603" s="1">
        <f t="shared" ca="1" si="216"/>
        <v>306</v>
      </c>
      <c r="W603" t="s">
        <v>230</v>
      </c>
      <c r="X603" t="str">
        <f t="shared" ca="1" si="203"/>
        <v>\\(\\quad (3^3　+　7)　×　9　=　 \\)</v>
      </c>
      <c r="Y603" t="str">
        <f t="shared" ca="1" si="204"/>
        <v>\\(\\quad 306 \\)</v>
      </c>
      <c r="Z603">
        <f t="shared" si="212"/>
        <v>27</v>
      </c>
      <c r="AA603">
        <v>3</v>
      </c>
    </row>
    <row r="604" spans="1:27" x14ac:dyDescent="0.55000000000000004">
      <c r="A604" s="51" t="s">
        <v>60</v>
      </c>
      <c r="B604" s="51"/>
      <c r="C604" s="50" t="s">
        <v>211</v>
      </c>
      <c r="D604" s="50" t="str">
        <f t="shared" ca="1" si="213"/>
        <v>\\(\\quad (3^3　+　1)　×　1　=　 \\)</v>
      </c>
      <c r="E604" s="50" t="str">
        <f t="shared" ca="1" si="214"/>
        <v>\\(\\quad 82 \\)</v>
      </c>
      <c r="F604" s="50" t="s">
        <v>62</v>
      </c>
      <c r="G604" s="50"/>
      <c r="H604" s="50"/>
      <c r="I604" s="89" t="str">
        <f t="shared" ca="1" si="215"/>
        <v>INSERT INTO math(tangen,question,answer,editor,date,count) VALUES('m2800','\\(\\quad (3^3　+　1)　×　1　=　 \\)','\\(\\quad 82 \\)','harazono',NOW(),0);</v>
      </c>
      <c r="J604" s="78" t="s">
        <v>229</v>
      </c>
      <c r="K604" t="s">
        <v>15</v>
      </c>
      <c r="L604" s="1" t="s">
        <v>183</v>
      </c>
      <c r="M604" t="s">
        <v>231</v>
      </c>
      <c r="N604" s="1">
        <f t="shared" ca="1" si="205"/>
        <v>1</v>
      </c>
      <c r="O604" t="s">
        <v>245</v>
      </c>
      <c r="P604" s="1">
        <f t="shared" ca="1" si="206"/>
        <v>1</v>
      </c>
      <c r="S604" t="s">
        <v>233</v>
      </c>
      <c r="T604" t="s">
        <v>230</v>
      </c>
      <c r="U604" t="s">
        <v>229</v>
      </c>
      <c r="V604" s="1">
        <f t="shared" ca="1" si="216"/>
        <v>82</v>
      </c>
      <c r="W604" t="s">
        <v>230</v>
      </c>
      <c r="X604" t="str">
        <f t="shared" ca="1" si="203"/>
        <v>\\(\\quad (3^3　+　1)　×　1　=　 \\)</v>
      </c>
      <c r="Y604" t="str">
        <f t="shared" ca="1" si="204"/>
        <v>\\(\\quad 82 \\)</v>
      </c>
      <c r="Z604">
        <f>AA604*AA604*AA604*AA604</f>
        <v>81</v>
      </c>
      <c r="AA604">
        <v>3</v>
      </c>
    </row>
    <row r="605" spans="1:27" x14ac:dyDescent="0.55000000000000004">
      <c r="A605" s="51" t="s">
        <v>60</v>
      </c>
      <c r="B605" s="51"/>
      <c r="C605" s="50" t="s">
        <v>211</v>
      </c>
      <c r="D605" s="50" t="str">
        <f t="shared" ca="1" si="213"/>
        <v>\\(\\quad (3^3　+　1)　×　7　=　 \\)</v>
      </c>
      <c r="E605" s="50" t="str">
        <f t="shared" ca="1" si="214"/>
        <v>\\(\\quad 574 \\)</v>
      </c>
      <c r="F605" s="50" t="s">
        <v>62</v>
      </c>
      <c r="G605" s="50"/>
      <c r="H605" s="50"/>
      <c r="I605" s="89" t="str">
        <f t="shared" ca="1" si="215"/>
        <v>INSERT INTO math(tangen,question,answer,editor,date,count) VALUES('m2800','\\(\\quad (3^3　+　1)　×　7　=　 \\)','\\(\\quad 574 \\)','harazono',NOW(),0);</v>
      </c>
      <c r="J605" s="78" t="s">
        <v>229</v>
      </c>
      <c r="K605" t="s">
        <v>15</v>
      </c>
      <c r="L605" s="1" t="s">
        <v>183</v>
      </c>
      <c r="M605" t="s">
        <v>231</v>
      </c>
      <c r="N605" s="1">
        <f t="shared" ca="1" si="205"/>
        <v>1</v>
      </c>
      <c r="O605" t="s">
        <v>245</v>
      </c>
      <c r="P605" s="1">
        <f t="shared" ca="1" si="206"/>
        <v>7</v>
      </c>
      <c r="S605" t="s">
        <v>233</v>
      </c>
      <c r="T605" t="s">
        <v>230</v>
      </c>
      <c r="U605" t="s">
        <v>229</v>
      </c>
      <c r="V605" s="1">
        <f t="shared" ca="1" si="216"/>
        <v>574</v>
      </c>
      <c r="W605" t="s">
        <v>230</v>
      </c>
      <c r="X605" t="str">
        <f t="shared" ca="1" si="203"/>
        <v>\\(\\quad (3^3　+　1)　×　7　=　 \\)</v>
      </c>
      <c r="Y605" t="str">
        <f t="shared" ca="1" si="204"/>
        <v>\\(\\quad 574 \\)</v>
      </c>
      <c r="Z605">
        <f t="shared" ref="Z605:Z608" si="217">AA605*AA605*AA605*AA605</f>
        <v>81</v>
      </c>
      <c r="AA605">
        <v>3</v>
      </c>
    </row>
    <row r="606" spans="1:27" x14ac:dyDescent="0.55000000000000004">
      <c r="A606" s="51" t="s">
        <v>60</v>
      </c>
      <c r="B606" s="51"/>
      <c r="C606" s="50" t="s">
        <v>211</v>
      </c>
      <c r="D606" s="50" t="str">
        <f t="shared" ca="1" si="213"/>
        <v>\\(\\quad (3^3　+　9)　×　5　=　 \\)</v>
      </c>
      <c r="E606" s="50" t="str">
        <f t="shared" ca="1" si="214"/>
        <v>\\(\\quad 450 \\)</v>
      </c>
      <c r="F606" s="50" t="s">
        <v>62</v>
      </c>
      <c r="G606" s="50"/>
      <c r="H606" s="50"/>
      <c r="I606" s="89" t="str">
        <f t="shared" ca="1" si="215"/>
        <v>INSERT INTO math(tangen,question,answer,editor,date,count) VALUES('m2800','\\(\\quad (3^3　+　9)　×　5　=　 \\)','\\(\\quad 450 \\)','harazono',NOW(),0);</v>
      </c>
      <c r="J606" s="78" t="s">
        <v>229</v>
      </c>
      <c r="K606" t="s">
        <v>15</v>
      </c>
      <c r="L606" s="1" t="s">
        <v>183</v>
      </c>
      <c r="M606" t="s">
        <v>231</v>
      </c>
      <c r="N606" s="1">
        <f t="shared" ca="1" si="205"/>
        <v>9</v>
      </c>
      <c r="O606" t="s">
        <v>245</v>
      </c>
      <c r="P606" s="1">
        <f t="shared" ca="1" si="206"/>
        <v>5</v>
      </c>
      <c r="S606" t="s">
        <v>233</v>
      </c>
      <c r="T606" t="s">
        <v>230</v>
      </c>
      <c r="U606" t="s">
        <v>229</v>
      </c>
      <c r="V606" s="1">
        <f t="shared" ca="1" si="216"/>
        <v>450</v>
      </c>
      <c r="W606" t="s">
        <v>230</v>
      </c>
      <c r="X606" t="str">
        <f t="shared" ca="1" si="203"/>
        <v>\\(\\quad (3^3　+　9)　×　5　=　 \\)</v>
      </c>
      <c r="Y606" t="str">
        <f t="shared" ca="1" si="204"/>
        <v>\\(\\quad 450 \\)</v>
      </c>
      <c r="Z606">
        <f t="shared" si="217"/>
        <v>81</v>
      </c>
      <c r="AA606">
        <v>3</v>
      </c>
    </row>
    <row r="607" spans="1:27" x14ac:dyDescent="0.55000000000000004">
      <c r="A607" s="51" t="s">
        <v>60</v>
      </c>
      <c r="B607" s="51"/>
      <c r="C607" s="50" t="s">
        <v>211</v>
      </c>
      <c r="D607" s="50" t="str">
        <f t="shared" ca="1" si="213"/>
        <v>\\(\\quad (3^3　+　1)　×　1　=　 \\)</v>
      </c>
      <c r="E607" s="50" t="str">
        <f t="shared" ca="1" si="214"/>
        <v>\\(\\quad 82 \\)</v>
      </c>
      <c r="F607" s="50" t="s">
        <v>62</v>
      </c>
      <c r="G607" s="50"/>
      <c r="H607" s="50"/>
      <c r="I607" s="89" t="str">
        <f t="shared" ca="1" si="215"/>
        <v>INSERT INTO math(tangen,question,answer,editor,date,count) VALUES('m2800','\\(\\quad (3^3　+　1)　×　1　=　 \\)','\\(\\quad 82 \\)','harazono',NOW(),0);</v>
      </c>
      <c r="J607" s="78" t="s">
        <v>229</v>
      </c>
      <c r="K607" t="s">
        <v>15</v>
      </c>
      <c r="L607" s="1" t="s">
        <v>183</v>
      </c>
      <c r="M607" t="s">
        <v>231</v>
      </c>
      <c r="N607" s="1">
        <f t="shared" ca="1" si="205"/>
        <v>1</v>
      </c>
      <c r="O607" t="s">
        <v>245</v>
      </c>
      <c r="P607" s="1">
        <f t="shared" ca="1" si="206"/>
        <v>1</v>
      </c>
      <c r="S607" t="s">
        <v>233</v>
      </c>
      <c r="T607" t="s">
        <v>230</v>
      </c>
      <c r="U607" t="s">
        <v>229</v>
      </c>
      <c r="V607" s="1">
        <f t="shared" ca="1" si="216"/>
        <v>82</v>
      </c>
      <c r="W607" t="s">
        <v>230</v>
      </c>
      <c r="X607" t="str">
        <f t="shared" ca="1" si="203"/>
        <v>\\(\\quad (3^3　+　1)　×　1　=　 \\)</v>
      </c>
      <c r="Y607" t="str">
        <f t="shared" ca="1" si="204"/>
        <v>\\(\\quad 82 \\)</v>
      </c>
      <c r="Z607">
        <f t="shared" si="217"/>
        <v>81</v>
      </c>
      <c r="AA607">
        <v>3</v>
      </c>
    </row>
    <row r="608" spans="1:27" x14ac:dyDescent="0.55000000000000004">
      <c r="A608" s="51" t="s">
        <v>60</v>
      </c>
      <c r="B608" s="51"/>
      <c r="C608" s="50" t="s">
        <v>211</v>
      </c>
      <c r="D608" s="50" t="str">
        <f t="shared" ca="1" si="213"/>
        <v>\\(\\quad (3^3　+　10)　×　7　=　 \\)</v>
      </c>
      <c r="E608" s="50" t="str">
        <f t="shared" ca="1" si="214"/>
        <v>\\(\\quad 637 \\)</v>
      </c>
      <c r="F608" s="50" t="s">
        <v>62</v>
      </c>
      <c r="G608" s="50"/>
      <c r="H608" s="50"/>
      <c r="I608" s="89" t="str">
        <f t="shared" ca="1" si="215"/>
        <v>INSERT INTO math(tangen,question,answer,editor,date,count) VALUES('m2800','\\(\\quad (3^3　+　10)　×　7　=　 \\)','\\(\\quad 637 \\)','harazono',NOW(),0);</v>
      </c>
      <c r="J608" s="78" t="s">
        <v>229</v>
      </c>
      <c r="K608" t="s">
        <v>15</v>
      </c>
      <c r="L608" s="1" t="s">
        <v>183</v>
      </c>
      <c r="M608" t="s">
        <v>231</v>
      </c>
      <c r="N608" s="1">
        <f t="shared" ca="1" si="205"/>
        <v>10</v>
      </c>
      <c r="O608" t="s">
        <v>245</v>
      </c>
      <c r="P608" s="1">
        <f t="shared" ca="1" si="206"/>
        <v>7</v>
      </c>
      <c r="S608" t="s">
        <v>233</v>
      </c>
      <c r="T608" t="s">
        <v>230</v>
      </c>
      <c r="U608" t="s">
        <v>229</v>
      </c>
      <c r="V608" s="1">
        <f t="shared" ca="1" si="216"/>
        <v>637</v>
      </c>
      <c r="W608" t="s">
        <v>230</v>
      </c>
      <c r="X608" t="str">
        <f t="shared" ca="1" si="203"/>
        <v>\\(\\quad (3^3　+　10)　×　7　=　 \\)</v>
      </c>
      <c r="Y608" t="str">
        <f t="shared" ca="1" si="204"/>
        <v>\\(\\quad 637 \\)</v>
      </c>
      <c r="Z608">
        <f t="shared" si="217"/>
        <v>81</v>
      </c>
      <c r="AA608">
        <v>3</v>
      </c>
    </row>
    <row r="609" spans="1:27" x14ac:dyDescent="0.55000000000000004">
      <c r="A609" s="51" t="s">
        <v>60</v>
      </c>
      <c r="B609" s="51"/>
      <c r="C609" s="50" t="s">
        <v>211</v>
      </c>
      <c r="D609" s="50" t="str">
        <f t="shared" ca="1" si="213"/>
        <v>\\(\\quad (5^2　+　1)　×　5　=　 \\)</v>
      </c>
      <c r="E609" s="50" t="str">
        <f t="shared" ca="1" si="214"/>
        <v>\\(\\quad 130 \\)</v>
      </c>
      <c r="F609" s="50" t="s">
        <v>62</v>
      </c>
      <c r="G609" s="50"/>
      <c r="H609" s="50"/>
      <c r="I609" s="89" t="str">
        <f t="shared" ca="1" si="215"/>
        <v>INSERT INTO math(tangen,question,answer,editor,date,count) VALUES('m2800','\\(\\quad (5^2　+　1)　×　5　=　 \\)','\\(\\quad 130 \\)','harazono',NOW(),0);</v>
      </c>
      <c r="J609" s="78" t="s">
        <v>229</v>
      </c>
      <c r="K609" t="s">
        <v>15</v>
      </c>
      <c r="L609" s="1" t="s">
        <v>187</v>
      </c>
      <c r="M609" t="s">
        <v>231</v>
      </c>
      <c r="N609" s="1">
        <f t="shared" ca="1" si="205"/>
        <v>1</v>
      </c>
      <c r="O609" t="s">
        <v>245</v>
      </c>
      <c r="P609" s="1">
        <f t="shared" ca="1" si="206"/>
        <v>5</v>
      </c>
      <c r="S609" t="s">
        <v>233</v>
      </c>
      <c r="T609" t="s">
        <v>230</v>
      </c>
      <c r="U609" t="s">
        <v>229</v>
      </c>
      <c r="V609" s="1">
        <f t="shared" ca="1" si="216"/>
        <v>130</v>
      </c>
      <c r="W609" t="s">
        <v>230</v>
      </c>
      <c r="X609" t="str">
        <f t="shared" ca="1" si="203"/>
        <v>\\(\\quad (5^2　+　1)　×　5　=　 \\)</v>
      </c>
      <c r="Y609" t="str">
        <f t="shared" ca="1" si="204"/>
        <v>\\(\\quad 130 \\)</v>
      </c>
      <c r="Z609">
        <f>AA609*AA609</f>
        <v>25</v>
      </c>
      <c r="AA609">
        <v>5</v>
      </c>
    </row>
    <row r="610" spans="1:27" x14ac:dyDescent="0.55000000000000004">
      <c r="A610" s="51" t="s">
        <v>60</v>
      </c>
      <c r="B610" s="51"/>
      <c r="C610" s="50" t="s">
        <v>211</v>
      </c>
      <c r="D610" s="50" t="str">
        <f t="shared" ca="1" si="213"/>
        <v>\\(\\quad (5^2　+　9)　×　8　=　 \\)</v>
      </c>
      <c r="E610" s="50" t="str">
        <f t="shared" ca="1" si="214"/>
        <v>\\(\\quad 272 \\)</v>
      </c>
      <c r="F610" s="50" t="s">
        <v>62</v>
      </c>
      <c r="G610" s="50"/>
      <c r="H610" s="50"/>
      <c r="I610" s="89" t="str">
        <f t="shared" ca="1" si="215"/>
        <v>INSERT INTO math(tangen,question,answer,editor,date,count) VALUES('m2800','\\(\\quad (5^2　+　9)　×　8　=　 \\)','\\(\\quad 272 \\)','harazono',NOW(),0);</v>
      </c>
      <c r="J610" s="78" t="s">
        <v>229</v>
      </c>
      <c r="K610" t="s">
        <v>15</v>
      </c>
      <c r="L610" s="1" t="s">
        <v>187</v>
      </c>
      <c r="M610" t="s">
        <v>231</v>
      </c>
      <c r="N610" s="1">
        <f t="shared" ca="1" si="205"/>
        <v>9</v>
      </c>
      <c r="O610" t="s">
        <v>245</v>
      </c>
      <c r="P610" s="1">
        <f t="shared" ca="1" si="206"/>
        <v>8</v>
      </c>
      <c r="S610" t="s">
        <v>233</v>
      </c>
      <c r="T610" t="s">
        <v>230</v>
      </c>
      <c r="U610" t="s">
        <v>229</v>
      </c>
      <c r="V610" s="1">
        <f t="shared" ca="1" si="216"/>
        <v>272</v>
      </c>
      <c r="W610" t="s">
        <v>230</v>
      </c>
      <c r="X610" t="str">
        <f t="shared" ca="1" si="203"/>
        <v>\\(\\quad (5^2　+　9)　×　8　=　 \\)</v>
      </c>
      <c r="Y610" t="str">
        <f t="shared" ca="1" si="204"/>
        <v>\\(\\quad 272 \\)</v>
      </c>
      <c r="Z610">
        <f t="shared" ref="Z610:Z613" si="218">AA610*AA610</f>
        <v>25</v>
      </c>
      <c r="AA610">
        <v>5</v>
      </c>
    </row>
    <row r="611" spans="1:27" x14ac:dyDescent="0.55000000000000004">
      <c r="A611" s="51" t="s">
        <v>60</v>
      </c>
      <c r="B611" s="51"/>
      <c r="C611" s="50" t="s">
        <v>211</v>
      </c>
      <c r="D611" s="50" t="str">
        <f t="shared" ca="1" si="213"/>
        <v>\\(\\quad (5^2　+　7)　×　7　=　 \\)</v>
      </c>
      <c r="E611" s="50" t="str">
        <f t="shared" ca="1" si="214"/>
        <v>\\(\\quad 224 \\)</v>
      </c>
      <c r="F611" s="50" t="s">
        <v>62</v>
      </c>
      <c r="G611" s="50"/>
      <c r="H611" s="50"/>
      <c r="I611" s="89" t="str">
        <f t="shared" ca="1" si="215"/>
        <v>INSERT INTO math(tangen,question,answer,editor,date,count) VALUES('m2800','\\(\\quad (5^2　+　7)　×　7　=　 \\)','\\(\\quad 224 \\)','harazono',NOW(),0);</v>
      </c>
      <c r="J611" s="78" t="s">
        <v>229</v>
      </c>
      <c r="K611" t="s">
        <v>15</v>
      </c>
      <c r="L611" s="1" t="s">
        <v>187</v>
      </c>
      <c r="M611" t="s">
        <v>231</v>
      </c>
      <c r="N611" s="1">
        <f t="shared" ca="1" si="205"/>
        <v>7</v>
      </c>
      <c r="O611" t="s">
        <v>245</v>
      </c>
      <c r="P611" s="1">
        <f t="shared" ca="1" si="206"/>
        <v>7</v>
      </c>
      <c r="S611" t="s">
        <v>233</v>
      </c>
      <c r="T611" t="s">
        <v>230</v>
      </c>
      <c r="U611" t="s">
        <v>229</v>
      </c>
      <c r="V611" s="1">
        <f t="shared" ca="1" si="216"/>
        <v>224</v>
      </c>
      <c r="W611" t="s">
        <v>230</v>
      </c>
      <c r="X611" t="str">
        <f t="shared" ca="1" si="203"/>
        <v>\\(\\quad (5^2　+　7)　×　7　=　 \\)</v>
      </c>
      <c r="Y611" t="str">
        <f t="shared" ca="1" si="204"/>
        <v>\\(\\quad 224 \\)</v>
      </c>
      <c r="Z611">
        <f t="shared" si="218"/>
        <v>25</v>
      </c>
      <c r="AA611">
        <v>5</v>
      </c>
    </row>
    <row r="612" spans="1:27" x14ac:dyDescent="0.55000000000000004">
      <c r="A612" s="51" t="s">
        <v>60</v>
      </c>
      <c r="B612" s="51"/>
      <c r="C612" s="50" t="s">
        <v>211</v>
      </c>
      <c r="D612" s="50" t="str">
        <f t="shared" ca="1" si="213"/>
        <v>\\(\\quad (5^2　+　5)　×　1　=　 \\)</v>
      </c>
      <c r="E612" s="50" t="str">
        <f t="shared" ca="1" si="214"/>
        <v>\\(\\quad 30 \\)</v>
      </c>
      <c r="F612" s="50" t="s">
        <v>62</v>
      </c>
      <c r="G612" s="50"/>
      <c r="H612" s="50"/>
      <c r="I612" s="89" t="str">
        <f t="shared" ca="1" si="215"/>
        <v>INSERT INTO math(tangen,question,answer,editor,date,count) VALUES('m2800','\\(\\quad (5^2　+　5)　×　1　=　 \\)','\\(\\quad 30 \\)','harazono',NOW(),0);</v>
      </c>
      <c r="J612" s="78" t="s">
        <v>229</v>
      </c>
      <c r="K612" t="s">
        <v>15</v>
      </c>
      <c r="L612" s="1" t="s">
        <v>187</v>
      </c>
      <c r="M612" t="s">
        <v>231</v>
      </c>
      <c r="N612" s="1">
        <f t="shared" ca="1" si="205"/>
        <v>5</v>
      </c>
      <c r="O612" t="s">
        <v>245</v>
      </c>
      <c r="P612" s="1">
        <f t="shared" ca="1" si="206"/>
        <v>1</v>
      </c>
      <c r="S612" t="s">
        <v>233</v>
      </c>
      <c r="T612" t="s">
        <v>230</v>
      </c>
      <c r="U612" t="s">
        <v>229</v>
      </c>
      <c r="V612" s="1">
        <f t="shared" ca="1" si="216"/>
        <v>30</v>
      </c>
      <c r="W612" t="s">
        <v>230</v>
      </c>
      <c r="X612" t="str">
        <f t="shared" ca="1" si="203"/>
        <v>\\(\\quad (5^2　+　5)　×　1　=　 \\)</v>
      </c>
      <c r="Y612" t="str">
        <f t="shared" ca="1" si="204"/>
        <v>\\(\\quad 30 \\)</v>
      </c>
      <c r="Z612">
        <f t="shared" si="218"/>
        <v>25</v>
      </c>
      <c r="AA612">
        <v>5</v>
      </c>
    </row>
    <row r="613" spans="1:27" x14ac:dyDescent="0.55000000000000004">
      <c r="A613" s="51" t="s">
        <v>60</v>
      </c>
      <c r="B613" s="51"/>
      <c r="C613" s="50" t="s">
        <v>211</v>
      </c>
      <c r="D613" s="50" t="str">
        <f t="shared" ca="1" si="213"/>
        <v>\\(\\quad (5^2　+　7)　×　2　=　 \\)</v>
      </c>
      <c r="E613" s="50" t="str">
        <f t="shared" ca="1" si="214"/>
        <v>\\(\\quad 64 \\)</v>
      </c>
      <c r="F613" s="50" t="s">
        <v>62</v>
      </c>
      <c r="G613" s="50"/>
      <c r="H613" s="50"/>
      <c r="I613" s="89" t="str">
        <f t="shared" ca="1" si="215"/>
        <v>INSERT INTO math(tangen,question,answer,editor,date,count) VALUES('m2800','\\(\\quad (5^2　+　7)　×　2　=　 \\)','\\(\\quad 64 \\)','harazono',NOW(),0);</v>
      </c>
      <c r="J613" s="78" t="s">
        <v>229</v>
      </c>
      <c r="K613" t="s">
        <v>15</v>
      </c>
      <c r="L613" s="1" t="s">
        <v>187</v>
      </c>
      <c r="M613" t="s">
        <v>231</v>
      </c>
      <c r="N613" s="1">
        <f t="shared" ca="1" si="205"/>
        <v>7</v>
      </c>
      <c r="O613" t="s">
        <v>245</v>
      </c>
      <c r="P613" s="1">
        <f ca="1">RANDBETWEEN(1,10)</f>
        <v>2</v>
      </c>
      <c r="S613" t="s">
        <v>233</v>
      </c>
      <c r="T613" t="s">
        <v>230</v>
      </c>
      <c r="U613" t="s">
        <v>229</v>
      </c>
      <c r="V613" s="1">
        <f ca="1">(Z613+N613)*P613</f>
        <v>64</v>
      </c>
      <c r="W613" t="s">
        <v>230</v>
      </c>
      <c r="X613" t="str">
        <f t="shared" ca="1" si="203"/>
        <v>\\(\\quad (5^2　+　7)　×　2　=　 \\)</v>
      </c>
      <c r="Y613" t="str">
        <f t="shared" ca="1" si="204"/>
        <v>\\(\\quad 64 \\)</v>
      </c>
      <c r="Z613">
        <f t="shared" si="218"/>
        <v>25</v>
      </c>
      <c r="AA613">
        <v>5</v>
      </c>
    </row>
    <row r="614" spans="1:27" x14ac:dyDescent="0.55000000000000004">
      <c r="A614" s="51" t="s">
        <v>60</v>
      </c>
      <c r="B614" s="51"/>
      <c r="C614" s="50" t="s">
        <v>211</v>
      </c>
      <c r="D614" s="50" t="str">
        <f t="shared" ca="1" si="213"/>
        <v>\\(\\quad (5^3　+　10)　×　10　=　 \\)</v>
      </c>
      <c r="E614" s="50" t="str">
        <f t="shared" ca="1" si="214"/>
        <v>\\(\\quad 1350 \\)</v>
      </c>
      <c r="F614" s="50" t="s">
        <v>62</v>
      </c>
      <c r="G614" s="50"/>
      <c r="H614" s="50"/>
      <c r="I614" s="89" t="str">
        <f t="shared" ca="1" si="215"/>
        <v>INSERT INTO math(tangen,question,answer,editor,date,count) VALUES('m2800','\\(\\quad (5^3　+　10)　×　10　=　 \\)','\\(\\quad 1350 \\)','harazono',NOW(),0);</v>
      </c>
      <c r="J614" s="78" t="s">
        <v>229</v>
      </c>
      <c r="K614" t="s">
        <v>15</v>
      </c>
      <c r="L614" s="1" t="s">
        <v>209</v>
      </c>
      <c r="M614" t="s">
        <v>231</v>
      </c>
      <c r="N614" s="1">
        <f t="shared" ca="1" si="205"/>
        <v>10</v>
      </c>
      <c r="O614" t="s">
        <v>245</v>
      </c>
      <c r="P614" s="1">
        <f t="shared" ca="1" si="206"/>
        <v>10</v>
      </c>
      <c r="S614" t="s">
        <v>233</v>
      </c>
      <c r="T614" t="s">
        <v>230</v>
      </c>
      <c r="U614" t="s">
        <v>229</v>
      </c>
      <c r="V614" s="1">
        <f t="shared" ref="V614:V616" ca="1" si="219">(Z614+N614)*P614</f>
        <v>1350</v>
      </c>
      <c r="W614" t="s">
        <v>230</v>
      </c>
      <c r="X614" t="str">
        <f t="shared" ca="1" si="203"/>
        <v>\\(\\quad (5^3　+　10)　×　10　=　 \\)</v>
      </c>
      <c r="Y614" t="str">
        <f t="shared" ca="1" si="204"/>
        <v>\\(\\quad 1350 \\)</v>
      </c>
      <c r="Z614">
        <f>AA614*AA614*AA614</f>
        <v>125</v>
      </c>
      <c r="AA614">
        <v>5</v>
      </c>
    </row>
    <row r="615" spans="1:27" x14ac:dyDescent="0.55000000000000004">
      <c r="A615" s="51" t="s">
        <v>60</v>
      </c>
      <c r="B615" s="51"/>
      <c r="C615" s="50" t="s">
        <v>211</v>
      </c>
      <c r="D615" s="50" t="str">
        <f t="shared" ca="1" si="213"/>
        <v>\\(\\quad (5^3　+　9)　×　1　=　 \\)</v>
      </c>
      <c r="E615" s="50" t="str">
        <f t="shared" ca="1" si="214"/>
        <v>\\(\\quad 134 \\)</v>
      </c>
      <c r="F615" s="50" t="s">
        <v>62</v>
      </c>
      <c r="G615" s="50"/>
      <c r="H615" s="50"/>
      <c r="I615" s="89" t="str">
        <f t="shared" ca="1" si="215"/>
        <v>INSERT INTO math(tangen,question,answer,editor,date,count) VALUES('m2800','\\(\\quad (5^3　+　9)　×　1　=　 \\)','\\(\\quad 134 \\)','harazono',NOW(),0);</v>
      </c>
      <c r="J615" s="78" t="s">
        <v>229</v>
      </c>
      <c r="K615" t="s">
        <v>15</v>
      </c>
      <c r="L615" s="1" t="s">
        <v>209</v>
      </c>
      <c r="M615" t="s">
        <v>231</v>
      </c>
      <c r="N615" s="1">
        <f t="shared" ca="1" si="205"/>
        <v>9</v>
      </c>
      <c r="O615" t="s">
        <v>245</v>
      </c>
      <c r="P615" s="1">
        <f t="shared" ca="1" si="206"/>
        <v>1</v>
      </c>
      <c r="S615" t="s">
        <v>233</v>
      </c>
      <c r="T615" t="s">
        <v>230</v>
      </c>
      <c r="U615" t="s">
        <v>229</v>
      </c>
      <c r="V615" s="1">
        <f t="shared" ca="1" si="219"/>
        <v>134</v>
      </c>
      <c r="W615" t="s">
        <v>230</v>
      </c>
      <c r="X615" t="str">
        <f t="shared" ca="1" si="203"/>
        <v>\\(\\quad (5^3　+　9)　×　1　=　 \\)</v>
      </c>
      <c r="Y615" t="str">
        <f t="shared" ca="1" si="204"/>
        <v>\\(\\quad 134 \\)</v>
      </c>
      <c r="Z615">
        <f t="shared" ref="Z615:Z618" si="220">AA615*AA615*AA615</f>
        <v>125</v>
      </c>
      <c r="AA615">
        <v>5</v>
      </c>
    </row>
    <row r="616" spans="1:27" x14ac:dyDescent="0.55000000000000004">
      <c r="A616" s="51" t="s">
        <v>60</v>
      </c>
      <c r="B616" s="51"/>
      <c r="C616" s="50" t="s">
        <v>211</v>
      </c>
      <c r="D616" s="50" t="str">
        <f t="shared" ca="1" si="213"/>
        <v>\\(\\quad (5^3　+　2)　×　4　=　 \\)</v>
      </c>
      <c r="E616" s="50" t="str">
        <f t="shared" ca="1" si="214"/>
        <v>\\(\\quad 508 \\)</v>
      </c>
      <c r="F616" s="50" t="s">
        <v>62</v>
      </c>
      <c r="G616" s="50"/>
      <c r="H616" s="50"/>
      <c r="I616" s="89" t="str">
        <f t="shared" ca="1" si="215"/>
        <v>INSERT INTO math(tangen,question,answer,editor,date,count) VALUES('m2800','\\(\\quad (5^3　+　2)　×　4　=　 \\)','\\(\\quad 508 \\)','harazono',NOW(),0);</v>
      </c>
      <c r="J616" s="78" t="s">
        <v>229</v>
      </c>
      <c r="K616" t="s">
        <v>15</v>
      </c>
      <c r="L616" s="1" t="s">
        <v>209</v>
      </c>
      <c r="M616" t="s">
        <v>231</v>
      </c>
      <c r="N616" s="1">
        <f t="shared" ca="1" si="205"/>
        <v>2</v>
      </c>
      <c r="O616" t="s">
        <v>245</v>
      </c>
      <c r="P616" s="1">
        <f t="shared" ca="1" si="206"/>
        <v>4</v>
      </c>
      <c r="S616" t="s">
        <v>233</v>
      </c>
      <c r="T616" t="s">
        <v>230</v>
      </c>
      <c r="U616" t="s">
        <v>229</v>
      </c>
      <c r="V616" s="1">
        <f t="shared" ca="1" si="219"/>
        <v>508</v>
      </c>
      <c r="W616" t="s">
        <v>230</v>
      </c>
      <c r="X616" t="str">
        <f t="shared" ca="1" si="203"/>
        <v>\\(\\quad (5^3　+　2)　×　4　=　 \\)</v>
      </c>
      <c r="Y616" t="str">
        <f t="shared" ca="1" si="204"/>
        <v>\\(\\quad 508 \\)</v>
      </c>
      <c r="Z616">
        <f t="shared" si="220"/>
        <v>125</v>
      </c>
      <c r="AA616">
        <v>5</v>
      </c>
    </row>
    <row r="617" spans="1:27" x14ac:dyDescent="0.55000000000000004">
      <c r="A617" s="51" t="s">
        <v>60</v>
      </c>
      <c r="B617" s="51"/>
      <c r="C617" s="50" t="s">
        <v>211</v>
      </c>
      <c r="D617" s="50" t="str">
        <f t="shared" ca="1" si="213"/>
        <v>\\(\\quad (5^3　+　7)　×　3　=　 \\)</v>
      </c>
      <c r="E617" s="50" t="str">
        <f t="shared" ca="1" si="214"/>
        <v>\\(\\quad 396 \\)</v>
      </c>
      <c r="F617" s="50" t="s">
        <v>62</v>
      </c>
      <c r="G617" s="50"/>
      <c r="H617" s="50"/>
      <c r="I617" s="89" t="str">
        <f t="shared" ca="1" si="215"/>
        <v>INSERT INTO math(tangen,question,answer,editor,date,count) VALUES('m2800','\\(\\quad (5^3　+　7)　×　3　=　 \\)','\\(\\quad 396 \\)','harazono',NOW(),0);</v>
      </c>
      <c r="J617" s="78" t="s">
        <v>229</v>
      </c>
      <c r="K617" t="s">
        <v>15</v>
      </c>
      <c r="L617" s="1" t="s">
        <v>209</v>
      </c>
      <c r="M617" t="s">
        <v>231</v>
      </c>
      <c r="N617" s="1">
        <f t="shared" ca="1" si="205"/>
        <v>7</v>
      </c>
      <c r="O617" t="s">
        <v>245</v>
      </c>
      <c r="P617" s="1">
        <f ca="1">RANDBETWEEN(1,10)</f>
        <v>3</v>
      </c>
      <c r="S617" t="s">
        <v>233</v>
      </c>
      <c r="T617" t="s">
        <v>230</v>
      </c>
      <c r="U617" t="s">
        <v>229</v>
      </c>
      <c r="V617" s="1">
        <f ca="1">(Z617+N617)*P617</f>
        <v>396</v>
      </c>
      <c r="W617" t="s">
        <v>230</v>
      </c>
      <c r="X617" t="str">
        <f t="shared" ca="1" si="203"/>
        <v>\\(\\quad (5^3　+　7)　×　3　=　 \\)</v>
      </c>
      <c r="Y617" t="str">
        <f t="shared" ca="1" si="204"/>
        <v>\\(\\quad 396 \\)</v>
      </c>
      <c r="Z617">
        <f t="shared" si="220"/>
        <v>125</v>
      </c>
      <c r="AA617">
        <v>5</v>
      </c>
    </row>
    <row r="618" spans="1:27" x14ac:dyDescent="0.55000000000000004">
      <c r="A618" s="51" t="s">
        <v>60</v>
      </c>
      <c r="B618" s="51"/>
      <c r="C618" s="50" t="s">
        <v>211</v>
      </c>
      <c r="D618" s="50" t="str">
        <f t="shared" ca="1" si="213"/>
        <v>\\(\\quad (5^3　+　6)　×　5　=　 \\)</v>
      </c>
      <c r="E618" s="50" t="str">
        <f t="shared" ca="1" si="214"/>
        <v>\\(\\quad 655 \\)</v>
      </c>
      <c r="F618" s="50" t="s">
        <v>62</v>
      </c>
      <c r="G618" s="50"/>
      <c r="H618" s="50"/>
      <c r="I618" s="89" t="str">
        <f t="shared" ca="1" si="215"/>
        <v>INSERT INTO math(tangen,question,answer,editor,date,count) VALUES('m2800','\\(\\quad (5^3　+　6)　×　5　=　 \\)','\\(\\quad 655 \\)','harazono',NOW(),0);</v>
      </c>
      <c r="J618" s="78" t="s">
        <v>229</v>
      </c>
      <c r="K618" t="s">
        <v>15</v>
      </c>
      <c r="L618" s="1" t="s">
        <v>209</v>
      </c>
      <c r="M618" t="s">
        <v>231</v>
      </c>
      <c r="N618" s="1">
        <f t="shared" ca="1" si="205"/>
        <v>6</v>
      </c>
      <c r="O618" t="s">
        <v>245</v>
      </c>
      <c r="P618" s="1">
        <f ca="1">RANDBETWEEN(1,10)</f>
        <v>5</v>
      </c>
      <c r="S618" t="s">
        <v>233</v>
      </c>
      <c r="T618" t="s">
        <v>230</v>
      </c>
      <c r="U618" t="s">
        <v>229</v>
      </c>
      <c r="V618" s="1">
        <f ca="1">(Z618+N618)*P618</f>
        <v>655</v>
      </c>
      <c r="W618" t="s">
        <v>230</v>
      </c>
      <c r="X618" t="str">
        <f t="shared" ca="1" si="203"/>
        <v>\\(\\quad (5^3　+　6)　×　5　=　 \\)</v>
      </c>
      <c r="Y618" t="str">
        <f t="shared" ca="1" si="204"/>
        <v>\\(\\quad 655 \\)</v>
      </c>
      <c r="Z618">
        <f t="shared" si="220"/>
        <v>125</v>
      </c>
      <c r="AA618">
        <v>5</v>
      </c>
    </row>
    <row r="619" spans="1:27" x14ac:dyDescent="0.55000000000000004">
      <c r="A619" s="51" t="s">
        <v>60</v>
      </c>
      <c r="B619" s="51"/>
      <c r="C619" s="50" t="s">
        <v>211</v>
      </c>
      <c r="D619" s="50" t="str">
        <f t="shared" ca="1" si="213"/>
        <v>\\(\\quad (2^2　－　1)　×　7　=　 \\)</v>
      </c>
      <c r="E619" s="50" t="str">
        <f t="shared" ca="1" si="214"/>
        <v>\\(\\quad 21 \\)</v>
      </c>
      <c r="F619" s="50" t="s">
        <v>62</v>
      </c>
      <c r="G619" s="50"/>
      <c r="H619" s="50"/>
      <c r="I619" s="89" t="str">
        <f t="shared" ca="1" si="215"/>
        <v>INSERT INTO math(tangen,question,answer,editor,date,count) VALUES('m2800','\\(\\quad (2^2　－　1)　×　7　=　 \\)','\\(\\quad 21 \\)','harazono',NOW(),0);</v>
      </c>
      <c r="J619" s="78" t="s">
        <v>229</v>
      </c>
      <c r="K619" t="s">
        <v>15</v>
      </c>
      <c r="L619" s="1" t="s">
        <v>173</v>
      </c>
      <c r="M619" t="s">
        <v>236</v>
      </c>
      <c r="N619" s="1">
        <f ca="1">RANDBETWEEN(1,Z619-1)</f>
        <v>1</v>
      </c>
      <c r="O619" t="s">
        <v>245</v>
      </c>
      <c r="P619" s="1">
        <f ca="1">RANDBETWEEN(1,10)</f>
        <v>7</v>
      </c>
      <c r="S619" t="s">
        <v>233</v>
      </c>
      <c r="T619" t="s">
        <v>230</v>
      </c>
      <c r="U619" t="s">
        <v>229</v>
      </c>
      <c r="V619" s="1">
        <f ca="1">(Z619-N619)*P619</f>
        <v>21</v>
      </c>
      <c r="W619" t="s">
        <v>230</v>
      </c>
      <c r="X619" t="str">
        <f t="shared" ca="1" si="203"/>
        <v>\\(\\quad (2^2　－　1)　×　7　=　 \\)</v>
      </c>
      <c r="Y619" t="str">
        <f t="shared" ca="1" si="204"/>
        <v>\\(\\quad 21 \\)</v>
      </c>
      <c r="Z619">
        <f>AA619*AA619</f>
        <v>4</v>
      </c>
      <c r="AA619">
        <v>2</v>
      </c>
    </row>
    <row r="620" spans="1:27" x14ac:dyDescent="0.55000000000000004">
      <c r="A620" s="51" t="s">
        <v>60</v>
      </c>
      <c r="B620" s="51"/>
      <c r="C620" s="50" t="s">
        <v>211</v>
      </c>
      <c r="D620" s="50" t="str">
        <f t="shared" ca="1" si="213"/>
        <v>\\(\\quad (2^2　－　1)　×　4　=　 \\)</v>
      </c>
      <c r="E620" s="50" t="str">
        <f t="shared" ca="1" si="214"/>
        <v>\\(\\quad 12 \\)</v>
      </c>
      <c r="F620" s="50" t="s">
        <v>62</v>
      </c>
      <c r="G620" s="50"/>
      <c r="H620" s="50"/>
      <c r="I620" s="89" t="str">
        <f t="shared" ca="1" si="215"/>
        <v>INSERT INTO math(tangen,question,answer,editor,date,count) VALUES('m2800','\\(\\quad (2^2　－　1)　×　4　=　 \\)','\\(\\quad 12 \\)','harazono',NOW(),0);</v>
      </c>
      <c r="J620" s="78" t="s">
        <v>229</v>
      </c>
      <c r="K620" t="s">
        <v>15</v>
      </c>
      <c r="L620" s="1" t="s">
        <v>173</v>
      </c>
      <c r="M620" t="s">
        <v>236</v>
      </c>
      <c r="N620" s="1">
        <f t="shared" ref="N620:N658" ca="1" si="221">RANDBETWEEN(1,Z620-1)</f>
        <v>1</v>
      </c>
      <c r="O620" t="s">
        <v>245</v>
      </c>
      <c r="P620" s="1">
        <f t="shared" ref="P620:P656" ca="1" si="222">RANDBETWEEN(1,10)</f>
        <v>4</v>
      </c>
      <c r="S620" t="s">
        <v>233</v>
      </c>
      <c r="T620" t="s">
        <v>230</v>
      </c>
      <c r="U620" t="s">
        <v>229</v>
      </c>
      <c r="V620" s="1">
        <f t="shared" ref="V620:V658" ca="1" si="223">(Z620-N620)*P620</f>
        <v>12</v>
      </c>
      <c r="W620" t="s">
        <v>230</v>
      </c>
      <c r="X620" t="str">
        <f t="shared" ca="1" si="203"/>
        <v>\\(\\quad (2^2　－　1)　×　4　=　 \\)</v>
      </c>
      <c r="Y620" t="str">
        <f t="shared" ca="1" si="204"/>
        <v>\\(\\quad 12 \\)</v>
      </c>
      <c r="Z620">
        <f t="shared" ref="Z620:Z623" si="224">AA620*AA620</f>
        <v>4</v>
      </c>
      <c r="AA620">
        <v>2</v>
      </c>
    </row>
    <row r="621" spans="1:27" x14ac:dyDescent="0.55000000000000004">
      <c r="A621" s="51" t="s">
        <v>60</v>
      </c>
      <c r="B621" s="51"/>
      <c r="C621" s="50" t="s">
        <v>211</v>
      </c>
      <c r="D621" s="50" t="str">
        <f t="shared" ca="1" si="213"/>
        <v>\\(\\quad (2^2　－　2)　×　1　=　 \\)</v>
      </c>
      <c r="E621" s="50" t="str">
        <f t="shared" ca="1" si="214"/>
        <v>\\(\\quad 2 \\)</v>
      </c>
      <c r="F621" s="50" t="s">
        <v>62</v>
      </c>
      <c r="G621" s="50"/>
      <c r="H621" s="50"/>
      <c r="I621" s="89" t="str">
        <f t="shared" ca="1" si="215"/>
        <v>INSERT INTO math(tangen,question,answer,editor,date,count) VALUES('m2800','\\(\\quad (2^2　－　2)　×　1　=　 \\)','\\(\\quad 2 \\)','harazono',NOW(),0);</v>
      </c>
      <c r="J621" s="78" t="s">
        <v>229</v>
      </c>
      <c r="K621" t="s">
        <v>15</v>
      </c>
      <c r="L621" s="1" t="s">
        <v>173</v>
      </c>
      <c r="M621" t="s">
        <v>236</v>
      </c>
      <c r="N621" s="1">
        <f t="shared" ca="1" si="221"/>
        <v>2</v>
      </c>
      <c r="O621" t="s">
        <v>245</v>
      </c>
      <c r="P621" s="1">
        <f t="shared" ca="1" si="222"/>
        <v>1</v>
      </c>
      <c r="S621" t="s">
        <v>233</v>
      </c>
      <c r="T621" t="s">
        <v>230</v>
      </c>
      <c r="U621" t="s">
        <v>229</v>
      </c>
      <c r="V621" s="1">
        <f t="shared" ca="1" si="223"/>
        <v>2</v>
      </c>
      <c r="W621" t="s">
        <v>230</v>
      </c>
      <c r="X621" t="str">
        <f t="shared" ca="1" si="203"/>
        <v>\\(\\quad (2^2　－　2)　×　1　=　 \\)</v>
      </c>
      <c r="Y621" t="str">
        <f t="shared" ca="1" si="204"/>
        <v>\\(\\quad 2 \\)</v>
      </c>
      <c r="Z621">
        <f t="shared" si="224"/>
        <v>4</v>
      </c>
      <c r="AA621">
        <v>2</v>
      </c>
    </row>
    <row r="622" spans="1:27" x14ac:dyDescent="0.55000000000000004">
      <c r="A622" s="51" t="s">
        <v>60</v>
      </c>
      <c r="B622" s="51"/>
      <c r="C622" s="50" t="s">
        <v>211</v>
      </c>
      <c r="D622" s="50" t="str">
        <f t="shared" ca="1" si="213"/>
        <v>\\(\\quad (2^2　－　1)　×　6　=　 \\)</v>
      </c>
      <c r="E622" s="50" t="str">
        <f t="shared" ca="1" si="214"/>
        <v>\\(\\quad 18 \\)</v>
      </c>
      <c r="F622" s="50" t="s">
        <v>62</v>
      </c>
      <c r="G622" s="50"/>
      <c r="H622" s="50"/>
      <c r="I622" s="89" t="str">
        <f t="shared" ca="1" si="215"/>
        <v>INSERT INTO math(tangen,question,answer,editor,date,count) VALUES('m2800','\\(\\quad (2^2　－　1)　×　6　=　 \\)','\\(\\quad 18 \\)','harazono',NOW(),0);</v>
      </c>
      <c r="J622" s="78" t="s">
        <v>229</v>
      </c>
      <c r="K622" t="s">
        <v>15</v>
      </c>
      <c r="L622" s="1" t="s">
        <v>173</v>
      </c>
      <c r="M622" t="s">
        <v>236</v>
      </c>
      <c r="N622" s="1">
        <f t="shared" ca="1" si="221"/>
        <v>1</v>
      </c>
      <c r="O622" t="s">
        <v>245</v>
      </c>
      <c r="P622" s="1">
        <f t="shared" ca="1" si="222"/>
        <v>6</v>
      </c>
      <c r="S622" t="s">
        <v>233</v>
      </c>
      <c r="T622" t="s">
        <v>230</v>
      </c>
      <c r="U622" t="s">
        <v>229</v>
      </c>
      <c r="V622" s="1">
        <f t="shared" ca="1" si="223"/>
        <v>18</v>
      </c>
      <c r="W622" t="s">
        <v>230</v>
      </c>
      <c r="X622" t="str">
        <f t="shared" ca="1" si="203"/>
        <v>\\(\\quad (2^2　－　1)　×　6　=　 \\)</v>
      </c>
      <c r="Y622" t="str">
        <f t="shared" ca="1" si="204"/>
        <v>\\(\\quad 18 \\)</v>
      </c>
      <c r="Z622">
        <f t="shared" si="224"/>
        <v>4</v>
      </c>
      <c r="AA622">
        <v>2</v>
      </c>
    </row>
    <row r="623" spans="1:27" x14ac:dyDescent="0.55000000000000004">
      <c r="A623" s="51" t="s">
        <v>60</v>
      </c>
      <c r="B623" s="51"/>
      <c r="C623" s="50" t="s">
        <v>211</v>
      </c>
      <c r="D623" s="50" t="str">
        <f t="shared" ca="1" si="213"/>
        <v>\\(\\quad (2^2　－　2)　×　8　=　 \\)</v>
      </c>
      <c r="E623" s="50" t="str">
        <f t="shared" ca="1" si="214"/>
        <v>\\(\\quad 16 \\)</v>
      </c>
      <c r="F623" s="50" t="s">
        <v>62</v>
      </c>
      <c r="G623" s="50"/>
      <c r="H623" s="50"/>
      <c r="I623" s="89" t="str">
        <f t="shared" ca="1" si="215"/>
        <v>INSERT INTO math(tangen,question,answer,editor,date,count) VALUES('m2800','\\(\\quad (2^2　－　2)　×　8　=　 \\)','\\(\\quad 16 \\)','harazono',NOW(),0);</v>
      </c>
      <c r="J623" s="78" t="s">
        <v>229</v>
      </c>
      <c r="K623" t="s">
        <v>15</v>
      </c>
      <c r="L623" s="1" t="s">
        <v>173</v>
      </c>
      <c r="M623" t="s">
        <v>236</v>
      </c>
      <c r="N623" s="1">
        <f t="shared" ca="1" si="221"/>
        <v>2</v>
      </c>
      <c r="O623" t="s">
        <v>245</v>
      </c>
      <c r="P623" s="1">
        <f t="shared" ca="1" si="222"/>
        <v>8</v>
      </c>
      <c r="S623" t="s">
        <v>233</v>
      </c>
      <c r="T623" t="s">
        <v>230</v>
      </c>
      <c r="U623" t="s">
        <v>229</v>
      </c>
      <c r="V623" s="1">
        <f t="shared" ca="1" si="223"/>
        <v>16</v>
      </c>
      <c r="W623" t="s">
        <v>230</v>
      </c>
      <c r="X623" t="str">
        <f t="shared" ca="1" si="203"/>
        <v>\\(\\quad (2^2　－　2)　×　8　=　 \\)</v>
      </c>
      <c r="Y623" t="str">
        <f t="shared" ca="1" si="204"/>
        <v>\\(\\quad 16 \\)</v>
      </c>
      <c r="Z623">
        <f t="shared" si="224"/>
        <v>4</v>
      </c>
      <c r="AA623">
        <v>2</v>
      </c>
    </row>
    <row r="624" spans="1:27" x14ac:dyDescent="0.55000000000000004">
      <c r="A624" s="51" t="s">
        <v>60</v>
      </c>
      <c r="B624" s="51"/>
      <c r="C624" s="50" t="s">
        <v>211</v>
      </c>
      <c r="D624" s="50" t="str">
        <f t="shared" ca="1" si="213"/>
        <v>\\(\\quad (2^3　－　7)　×　1　=　 \\)</v>
      </c>
      <c r="E624" s="50" t="str">
        <f t="shared" ca="1" si="214"/>
        <v>\\(\\quad 1 \\)</v>
      </c>
      <c r="F624" s="50" t="s">
        <v>62</v>
      </c>
      <c r="G624" s="50"/>
      <c r="H624" s="50"/>
      <c r="I624" s="89" t="str">
        <f t="shared" ca="1" si="215"/>
        <v>INSERT INTO math(tangen,question,answer,editor,date,count) VALUES('m2800','\\(\\quad (2^3　－　7)　×　1　=　 \\)','\\(\\quad 1 \\)','harazono',NOW(),0);</v>
      </c>
      <c r="J624" s="78" t="s">
        <v>229</v>
      </c>
      <c r="K624" t="s">
        <v>15</v>
      </c>
      <c r="L624" s="1" t="s">
        <v>174</v>
      </c>
      <c r="M624" t="s">
        <v>236</v>
      </c>
      <c r="N624" s="1">
        <f t="shared" ca="1" si="221"/>
        <v>7</v>
      </c>
      <c r="O624" t="s">
        <v>245</v>
      </c>
      <c r="P624" s="1">
        <f t="shared" ca="1" si="222"/>
        <v>1</v>
      </c>
      <c r="S624" t="s">
        <v>233</v>
      </c>
      <c r="T624" t="s">
        <v>230</v>
      </c>
      <c r="U624" t="s">
        <v>229</v>
      </c>
      <c r="V624" s="1">
        <f t="shared" ca="1" si="223"/>
        <v>1</v>
      </c>
      <c r="W624" t="s">
        <v>230</v>
      </c>
      <c r="X624" t="str">
        <f t="shared" ca="1" si="203"/>
        <v>\\(\\quad (2^3　－　7)　×　1　=　 \\)</v>
      </c>
      <c r="Y624" t="str">
        <f t="shared" ca="1" si="204"/>
        <v>\\(\\quad 1 \\)</v>
      </c>
      <c r="Z624">
        <f>AA624*AA624*AA624</f>
        <v>8</v>
      </c>
      <c r="AA624">
        <v>2</v>
      </c>
    </row>
    <row r="625" spans="1:27" x14ac:dyDescent="0.55000000000000004">
      <c r="A625" s="51" t="s">
        <v>60</v>
      </c>
      <c r="B625" s="51"/>
      <c r="C625" s="50" t="s">
        <v>211</v>
      </c>
      <c r="D625" s="50" t="str">
        <f t="shared" ca="1" si="213"/>
        <v>\\(\\quad (2^3　－　7)　×　6　=　 \\)</v>
      </c>
      <c r="E625" s="50" t="str">
        <f t="shared" ca="1" si="214"/>
        <v>\\(\\quad 6 \\)</v>
      </c>
      <c r="F625" s="50" t="s">
        <v>62</v>
      </c>
      <c r="G625" s="50"/>
      <c r="H625" s="50"/>
      <c r="I625" s="89" t="str">
        <f t="shared" ca="1" si="215"/>
        <v>INSERT INTO math(tangen,question,answer,editor,date,count) VALUES('m2800','\\(\\quad (2^3　－　7)　×　6　=　 \\)','\\(\\quad 6 \\)','harazono',NOW(),0);</v>
      </c>
      <c r="J625" s="78" t="s">
        <v>229</v>
      </c>
      <c r="K625" t="s">
        <v>15</v>
      </c>
      <c r="L625" s="1" t="s">
        <v>174</v>
      </c>
      <c r="M625" t="s">
        <v>236</v>
      </c>
      <c r="N625" s="1">
        <f t="shared" ca="1" si="221"/>
        <v>7</v>
      </c>
      <c r="O625" t="s">
        <v>245</v>
      </c>
      <c r="P625" s="1">
        <f t="shared" ca="1" si="222"/>
        <v>6</v>
      </c>
      <c r="S625" t="s">
        <v>233</v>
      </c>
      <c r="T625" t="s">
        <v>230</v>
      </c>
      <c r="U625" t="s">
        <v>229</v>
      </c>
      <c r="V625" s="1">
        <f t="shared" ca="1" si="223"/>
        <v>6</v>
      </c>
      <c r="W625" t="s">
        <v>230</v>
      </c>
      <c r="X625" t="str">
        <f t="shared" ca="1" si="203"/>
        <v>\\(\\quad (2^3　－　7)　×　6　=　 \\)</v>
      </c>
      <c r="Y625" t="str">
        <f t="shared" ca="1" si="204"/>
        <v>\\(\\quad 6 \\)</v>
      </c>
      <c r="Z625">
        <f t="shared" ref="Z625:Z628" si="225">AA625*AA625*AA625</f>
        <v>8</v>
      </c>
      <c r="AA625">
        <v>2</v>
      </c>
    </row>
    <row r="626" spans="1:27" x14ac:dyDescent="0.55000000000000004">
      <c r="A626" s="51" t="s">
        <v>60</v>
      </c>
      <c r="B626" s="51"/>
      <c r="C626" s="50" t="s">
        <v>211</v>
      </c>
      <c r="D626" s="50" t="str">
        <f t="shared" ca="1" si="213"/>
        <v>\\(\\quad (2^3　－　2)　×　5　=　 \\)</v>
      </c>
      <c r="E626" s="50" t="str">
        <f t="shared" ca="1" si="214"/>
        <v>\\(\\quad 30 \\)</v>
      </c>
      <c r="F626" s="50" t="s">
        <v>62</v>
      </c>
      <c r="G626" s="50"/>
      <c r="H626" s="50"/>
      <c r="I626" s="89" t="str">
        <f t="shared" ca="1" si="215"/>
        <v>INSERT INTO math(tangen,question,answer,editor,date,count) VALUES('m2800','\\(\\quad (2^3　－　2)　×　5　=　 \\)','\\(\\quad 30 \\)','harazono',NOW(),0);</v>
      </c>
      <c r="J626" s="78" t="s">
        <v>229</v>
      </c>
      <c r="K626" t="s">
        <v>15</v>
      </c>
      <c r="L626" s="1" t="s">
        <v>174</v>
      </c>
      <c r="M626" t="s">
        <v>236</v>
      </c>
      <c r="N626" s="1">
        <f t="shared" ca="1" si="221"/>
        <v>2</v>
      </c>
      <c r="O626" t="s">
        <v>245</v>
      </c>
      <c r="P626" s="1">
        <f t="shared" ca="1" si="222"/>
        <v>5</v>
      </c>
      <c r="S626" t="s">
        <v>233</v>
      </c>
      <c r="T626" t="s">
        <v>230</v>
      </c>
      <c r="U626" t="s">
        <v>229</v>
      </c>
      <c r="V626" s="1">
        <f t="shared" ca="1" si="223"/>
        <v>30</v>
      </c>
      <c r="W626" t="s">
        <v>230</v>
      </c>
      <c r="X626" t="str">
        <f t="shared" ca="1" si="203"/>
        <v>\\(\\quad (2^3　－　2)　×　5　=　 \\)</v>
      </c>
      <c r="Y626" t="str">
        <f t="shared" ca="1" si="204"/>
        <v>\\(\\quad 30 \\)</v>
      </c>
      <c r="Z626">
        <f t="shared" si="225"/>
        <v>8</v>
      </c>
      <c r="AA626">
        <v>2</v>
      </c>
    </row>
    <row r="627" spans="1:27" x14ac:dyDescent="0.55000000000000004">
      <c r="A627" s="51" t="s">
        <v>60</v>
      </c>
      <c r="B627" s="51"/>
      <c r="C627" s="50" t="s">
        <v>211</v>
      </c>
      <c r="D627" s="50" t="str">
        <f t="shared" ca="1" si="213"/>
        <v>\\(\\quad (2^3　－　4)　×　5　=　 \\)</v>
      </c>
      <c r="E627" s="50" t="str">
        <f t="shared" ca="1" si="214"/>
        <v>\\(\\quad 20 \\)</v>
      </c>
      <c r="F627" s="50" t="s">
        <v>62</v>
      </c>
      <c r="G627" s="50"/>
      <c r="H627" s="50"/>
      <c r="I627" s="89" t="str">
        <f t="shared" ca="1" si="215"/>
        <v>INSERT INTO math(tangen,question,answer,editor,date,count) VALUES('m2800','\\(\\quad (2^3　－　4)　×　5　=　 \\)','\\(\\quad 20 \\)','harazono',NOW(),0);</v>
      </c>
      <c r="J627" s="78" t="s">
        <v>229</v>
      </c>
      <c r="K627" t="s">
        <v>15</v>
      </c>
      <c r="L627" s="1" t="s">
        <v>174</v>
      </c>
      <c r="M627" t="s">
        <v>236</v>
      </c>
      <c r="N627" s="1">
        <f t="shared" ca="1" si="221"/>
        <v>4</v>
      </c>
      <c r="O627" t="s">
        <v>245</v>
      </c>
      <c r="P627" s="1">
        <f t="shared" ca="1" si="222"/>
        <v>5</v>
      </c>
      <c r="S627" t="s">
        <v>233</v>
      </c>
      <c r="T627" t="s">
        <v>230</v>
      </c>
      <c r="U627" t="s">
        <v>229</v>
      </c>
      <c r="V627" s="1">
        <f t="shared" ca="1" si="223"/>
        <v>20</v>
      </c>
      <c r="W627" t="s">
        <v>230</v>
      </c>
      <c r="X627" t="str">
        <f t="shared" ca="1" si="203"/>
        <v>\\(\\quad (2^3　－　4)　×　5　=　 \\)</v>
      </c>
      <c r="Y627" t="str">
        <f t="shared" ca="1" si="204"/>
        <v>\\(\\quad 20 \\)</v>
      </c>
      <c r="Z627">
        <f t="shared" si="225"/>
        <v>8</v>
      </c>
      <c r="AA627">
        <v>2</v>
      </c>
    </row>
    <row r="628" spans="1:27" x14ac:dyDescent="0.55000000000000004">
      <c r="A628" s="51" t="s">
        <v>60</v>
      </c>
      <c r="B628" s="51"/>
      <c r="C628" s="50" t="s">
        <v>211</v>
      </c>
      <c r="D628" s="50" t="str">
        <f t="shared" ca="1" si="213"/>
        <v>\\(\\quad (2^3　－　2)　×　7　=　 \\)</v>
      </c>
      <c r="E628" s="50" t="str">
        <f t="shared" ca="1" si="214"/>
        <v>\\(\\quad 42 \\)</v>
      </c>
      <c r="F628" s="50" t="s">
        <v>62</v>
      </c>
      <c r="G628" s="50"/>
      <c r="H628" s="50"/>
      <c r="I628" s="89" t="str">
        <f t="shared" ca="1" si="215"/>
        <v>INSERT INTO math(tangen,question,answer,editor,date,count) VALUES('m2800','\\(\\quad (2^3　－　2)　×　7　=　 \\)','\\(\\quad 42 \\)','harazono',NOW(),0);</v>
      </c>
      <c r="J628" s="78" t="s">
        <v>229</v>
      </c>
      <c r="K628" t="s">
        <v>15</v>
      </c>
      <c r="L628" s="1" t="s">
        <v>174</v>
      </c>
      <c r="M628" t="s">
        <v>236</v>
      </c>
      <c r="N628" s="1">
        <f t="shared" ca="1" si="221"/>
        <v>2</v>
      </c>
      <c r="O628" t="s">
        <v>245</v>
      </c>
      <c r="P628" s="1">
        <f t="shared" ca="1" si="222"/>
        <v>7</v>
      </c>
      <c r="S628" t="s">
        <v>233</v>
      </c>
      <c r="T628" t="s">
        <v>230</v>
      </c>
      <c r="U628" t="s">
        <v>229</v>
      </c>
      <c r="V628" s="1">
        <f t="shared" ca="1" si="223"/>
        <v>42</v>
      </c>
      <c r="W628" t="s">
        <v>230</v>
      </c>
      <c r="X628" t="str">
        <f t="shared" ca="1" si="203"/>
        <v>\\(\\quad (2^3　－　2)　×　7　=　 \\)</v>
      </c>
      <c r="Y628" t="str">
        <f t="shared" ca="1" si="204"/>
        <v>\\(\\quad 42 \\)</v>
      </c>
      <c r="Z628">
        <f t="shared" si="225"/>
        <v>8</v>
      </c>
      <c r="AA628">
        <v>2</v>
      </c>
    </row>
    <row r="629" spans="1:27" x14ac:dyDescent="0.55000000000000004">
      <c r="A629" s="51" t="s">
        <v>60</v>
      </c>
      <c r="B629" s="51"/>
      <c r="C629" s="50" t="s">
        <v>211</v>
      </c>
      <c r="D629" s="50" t="str">
        <f t="shared" ca="1" si="213"/>
        <v>\\(\\quad (2^4　－　3)　×　2　=　 \\)</v>
      </c>
      <c r="E629" s="50" t="str">
        <f t="shared" ca="1" si="214"/>
        <v>\\(\\quad 26 \\)</v>
      </c>
      <c r="F629" s="50" t="s">
        <v>62</v>
      </c>
      <c r="G629" s="50"/>
      <c r="H629" s="50"/>
      <c r="I629" s="89" t="str">
        <f t="shared" ca="1" si="215"/>
        <v>INSERT INTO math(tangen,question,answer,editor,date,count) VALUES('m2800','\\(\\quad (2^4　－　3)　×　2　=　 \\)','\\(\\quad 26 \\)','harazono',NOW(),0);</v>
      </c>
      <c r="J629" s="78" t="s">
        <v>229</v>
      </c>
      <c r="K629" t="s">
        <v>15</v>
      </c>
      <c r="L629" s="1" t="s">
        <v>175</v>
      </c>
      <c r="M629" t="s">
        <v>236</v>
      </c>
      <c r="N629" s="1">
        <f t="shared" ca="1" si="221"/>
        <v>3</v>
      </c>
      <c r="O629" t="s">
        <v>245</v>
      </c>
      <c r="P629" s="1">
        <f t="shared" ca="1" si="222"/>
        <v>2</v>
      </c>
      <c r="S629" t="s">
        <v>233</v>
      </c>
      <c r="T629" t="s">
        <v>230</v>
      </c>
      <c r="U629" t="s">
        <v>229</v>
      </c>
      <c r="V629" s="1">
        <f t="shared" ca="1" si="223"/>
        <v>26</v>
      </c>
      <c r="W629" t="s">
        <v>230</v>
      </c>
      <c r="X629" t="str">
        <f t="shared" ca="1" si="203"/>
        <v>\\(\\quad (2^4　－　3)　×　2　=　 \\)</v>
      </c>
      <c r="Y629" t="str">
        <f t="shared" ca="1" si="204"/>
        <v>\\(\\quad 26 \\)</v>
      </c>
      <c r="Z629">
        <f>AA629*AA629*AA629*AA629</f>
        <v>16</v>
      </c>
      <c r="AA629">
        <v>2</v>
      </c>
    </row>
    <row r="630" spans="1:27" x14ac:dyDescent="0.55000000000000004">
      <c r="A630" s="51" t="s">
        <v>60</v>
      </c>
      <c r="B630" s="51"/>
      <c r="C630" s="50" t="s">
        <v>211</v>
      </c>
      <c r="D630" s="50" t="str">
        <f t="shared" ca="1" si="213"/>
        <v>\\(\\quad (2^4　－　7)　×　7　=　 \\)</v>
      </c>
      <c r="E630" s="50" t="str">
        <f t="shared" ca="1" si="214"/>
        <v>\\(\\quad 63 \\)</v>
      </c>
      <c r="F630" s="50" t="s">
        <v>62</v>
      </c>
      <c r="G630" s="50"/>
      <c r="H630" s="50"/>
      <c r="I630" s="89" t="str">
        <f t="shared" ca="1" si="215"/>
        <v>INSERT INTO math(tangen,question,answer,editor,date,count) VALUES('m2800','\\(\\quad (2^4　－　7)　×　7　=　 \\)','\\(\\quad 63 \\)','harazono',NOW(),0);</v>
      </c>
      <c r="J630" s="78" t="s">
        <v>229</v>
      </c>
      <c r="K630" t="s">
        <v>15</v>
      </c>
      <c r="L630" s="1" t="s">
        <v>175</v>
      </c>
      <c r="M630" t="s">
        <v>236</v>
      </c>
      <c r="N630" s="1">
        <f t="shared" ca="1" si="221"/>
        <v>7</v>
      </c>
      <c r="O630" t="s">
        <v>245</v>
      </c>
      <c r="P630" s="1">
        <f t="shared" ca="1" si="222"/>
        <v>7</v>
      </c>
      <c r="S630" t="s">
        <v>233</v>
      </c>
      <c r="T630" t="s">
        <v>230</v>
      </c>
      <c r="U630" t="s">
        <v>229</v>
      </c>
      <c r="V630" s="1">
        <f t="shared" ca="1" si="223"/>
        <v>63</v>
      </c>
      <c r="W630" t="s">
        <v>230</v>
      </c>
      <c r="X630" t="str">
        <f t="shared" ca="1" si="203"/>
        <v>\\(\\quad (2^4　－　7)　×　7　=　 \\)</v>
      </c>
      <c r="Y630" t="str">
        <f t="shared" ca="1" si="204"/>
        <v>\\(\\quad 63 \\)</v>
      </c>
      <c r="Z630">
        <f t="shared" ref="Z630:Z633" si="226">AA630*AA630*AA630*AA630</f>
        <v>16</v>
      </c>
      <c r="AA630">
        <v>2</v>
      </c>
    </row>
    <row r="631" spans="1:27" x14ac:dyDescent="0.55000000000000004">
      <c r="A631" s="51" t="s">
        <v>60</v>
      </c>
      <c r="B631" s="51"/>
      <c r="C631" s="50" t="s">
        <v>211</v>
      </c>
      <c r="D631" s="50" t="str">
        <f t="shared" ca="1" si="213"/>
        <v>\\(\\quad (2^4　－　14)　×　3　=　 \\)</v>
      </c>
      <c r="E631" s="50" t="str">
        <f t="shared" ca="1" si="214"/>
        <v>\\(\\quad 6 \\)</v>
      </c>
      <c r="F631" s="50" t="s">
        <v>62</v>
      </c>
      <c r="G631" s="50"/>
      <c r="H631" s="50"/>
      <c r="I631" s="89" t="str">
        <f t="shared" ca="1" si="215"/>
        <v>INSERT INTO math(tangen,question,answer,editor,date,count) VALUES('m2800','\\(\\quad (2^4　－　14)　×　3　=　 \\)','\\(\\quad 6 \\)','harazono',NOW(),0);</v>
      </c>
      <c r="J631" s="78" t="s">
        <v>229</v>
      </c>
      <c r="K631" t="s">
        <v>15</v>
      </c>
      <c r="L631" s="1" t="s">
        <v>175</v>
      </c>
      <c r="M631" t="s">
        <v>236</v>
      </c>
      <c r="N631" s="1">
        <f t="shared" ca="1" si="221"/>
        <v>14</v>
      </c>
      <c r="O631" t="s">
        <v>245</v>
      </c>
      <c r="P631" s="1">
        <f t="shared" ca="1" si="222"/>
        <v>3</v>
      </c>
      <c r="S631" t="s">
        <v>233</v>
      </c>
      <c r="T631" t="s">
        <v>230</v>
      </c>
      <c r="U631" t="s">
        <v>229</v>
      </c>
      <c r="V631" s="1">
        <f t="shared" ca="1" si="223"/>
        <v>6</v>
      </c>
      <c r="W631" t="s">
        <v>230</v>
      </c>
      <c r="X631" t="str">
        <f t="shared" ca="1" si="203"/>
        <v>\\(\\quad (2^4　－　14)　×　3　=　 \\)</v>
      </c>
      <c r="Y631" t="str">
        <f t="shared" ca="1" si="204"/>
        <v>\\(\\quad 6 \\)</v>
      </c>
      <c r="Z631">
        <f t="shared" si="226"/>
        <v>16</v>
      </c>
      <c r="AA631">
        <v>2</v>
      </c>
    </row>
    <row r="632" spans="1:27" x14ac:dyDescent="0.55000000000000004">
      <c r="A632" s="51" t="s">
        <v>60</v>
      </c>
      <c r="B632" s="51"/>
      <c r="C632" s="50" t="s">
        <v>211</v>
      </c>
      <c r="D632" s="50" t="str">
        <f t="shared" ca="1" si="213"/>
        <v>\\(\\quad (2^4　－　6)　×　3　=　 \\)</v>
      </c>
      <c r="E632" s="50" t="str">
        <f t="shared" ca="1" si="214"/>
        <v>\\(\\quad 30 \\)</v>
      </c>
      <c r="F632" s="50" t="s">
        <v>62</v>
      </c>
      <c r="G632" s="50"/>
      <c r="H632" s="50"/>
      <c r="I632" s="89" t="str">
        <f t="shared" ca="1" si="215"/>
        <v>INSERT INTO math(tangen,question,answer,editor,date,count) VALUES('m2800','\\(\\quad (2^4　－　6)　×　3　=　 \\)','\\(\\quad 30 \\)','harazono',NOW(),0);</v>
      </c>
      <c r="J632" s="78" t="s">
        <v>229</v>
      </c>
      <c r="K632" t="s">
        <v>15</v>
      </c>
      <c r="L632" s="1" t="s">
        <v>175</v>
      </c>
      <c r="M632" t="s">
        <v>236</v>
      </c>
      <c r="N632" s="1">
        <f t="shared" ca="1" si="221"/>
        <v>6</v>
      </c>
      <c r="O632" t="s">
        <v>245</v>
      </c>
      <c r="P632" s="1">
        <f t="shared" ca="1" si="222"/>
        <v>3</v>
      </c>
      <c r="S632" t="s">
        <v>233</v>
      </c>
      <c r="T632" t="s">
        <v>230</v>
      </c>
      <c r="U632" t="s">
        <v>229</v>
      </c>
      <c r="V632" s="1">
        <f t="shared" ca="1" si="223"/>
        <v>30</v>
      </c>
      <c r="W632" t="s">
        <v>230</v>
      </c>
      <c r="X632" t="str">
        <f t="shared" ca="1" si="203"/>
        <v>\\(\\quad (2^4　－　6)　×　3　=　 \\)</v>
      </c>
      <c r="Y632" t="str">
        <f t="shared" ca="1" si="204"/>
        <v>\\(\\quad 30 \\)</v>
      </c>
      <c r="Z632">
        <f t="shared" si="226"/>
        <v>16</v>
      </c>
      <c r="AA632">
        <v>2</v>
      </c>
    </row>
    <row r="633" spans="1:27" x14ac:dyDescent="0.55000000000000004">
      <c r="A633" s="51" t="s">
        <v>60</v>
      </c>
      <c r="B633" s="51"/>
      <c r="C633" s="50" t="s">
        <v>211</v>
      </c>
      <c r="D633" s="50" t="str">
        <f t="shared" ca="1" si="213"/>
        <v>\\(\\quad (2^4　－　11)　×　4　=　 \\)</v>
      </c>
      <c r="E633" s="50" t="str">
        <f t="shared" ca="1" si="214"/>
        <v>\\(\\quad 20 \\)</v>
      </c>
      <c r="F633" s="50" t="s">
        <v>62</v>
      </c>
      <c r="G633" s="50"/>
      <c r="H633" s="50"/>
      <c r="I633" s="89" t="str">
        <f t="shared" ca="1" si="215"/>
        <v>INSERT INTO math(tangen,question,answer,editor,date,count) VALUES('m2800','\\(\\quad (2^4　－　11)　×　4　=　 \\)','\\(\\quad 20 \\)','harazono',NOW(),0);</v>
      </c>
      <c r="J633" s="78" t="s">
        <v>229</v>
      </c>
      <c r="K633" t="s">
        <v>15</v>
      </c>
      <c r="L633" s="1" t="s">
        <v>175</v>
      </c>
      <c r="M633" t="s">
        <v>236</v>
      </c>
      <c r="N633" s="1">
        <f t="shared" ca="1" si="221"/>
        <v>11</v>
      </c>
      <c r="O633" t="s">
        <v>245</v>
      </c>
      <c r="P633" s="1">
        <f t="shared" ca="1" si="222"/>
        <v>4</v>
      </c>
      <c r="S633" t="s">
        <v>233</v>
      </c>
      <c r="T633" t="s">
        <v>230</v>
      </c>
      <c r="U633" t="s">
        <v>229</v>
      </c>
      <c r="V633" s="1">
        <f t="shared" ca="1" si="223"/>
        <v>20</v>
      </c>
      <c r="W633" t="s">
        <v>230</v>
      </c>
      <c r="X633" t="str">
        <f t="shared" ca="1" si="203"/>
        <v>\\(\\quad (2^4　－　11)　×　4　=　 \\)</v>
      </c>
      <c r="Y633" t="str">
        <f t="shared" ca="1" si="204"/>
        <v>\\(\\quad 20 \\)</v>
      </c>
      <c r="Z633">
        <f t="shared" si="226"/>
        <v>16</v>
      </c>
      <c r="AA633">
        <v>2</v>
      </c>
    </row>
    <row r="634" spans="1:27" x14ac:dyDescent="0.55000000000000004">
      <c r="A634" s="51" t="s">
        <v>60</v>
      </c>
      <c r="B634" s="51"/>
      <c r="C634" s="50" t="s">
        <v>211</v>
      </c>
      <c r="D634" s="50" t="str">
        <f t="shared" ca="1" si="213"/>
        <v>\\(\\quad (3^2　－　7)　×　3　=　 \\)</v>
      </c>
      <c r="E634" s="50" t="str">
        <f t="shared" ca="1" si="214"/>
        <v>\\(\\quad 6 \\)</v>
      </c>
      <c r="F634" s="50" t="s">
        <v>62</v>
      </c>
      <c r="G634" s="50"/>
      <c r="H634" s="50"/>
      <c r="I634" s="89" t="str">
        <f t="shared" ca="1" si="215"/>
        <v>INSERT INTO math(tangen,question,answer,editor,date,count) VALUES('m2800','\\(\\quad (3^2　－　7)　×　3　=　 \\)','\\(\\quad 6 \\)','harazono',NOW(),0);</v>
      </c>
      <c r="J634" s="78" t="s">
        <v>229</v>
      </c>
      <c r="K634" t="s">
        <v>15</v>
      </c>
      <c r="L634" s="1" t="s">
        <v>182</v>
      </c>
      <c r="M634" t="s">
        <v>236</v>
      </c>
      <c r="N634" s="1">
        <f t="shared" ca="1" si="221"/>
        <v>7</v>
      </c>
      <c r="O634" t="s">
        <v>245</v>
      </c>
      <c r="P634" s="1">
        <f t="shared" ca="1" si="222"/>
        <v>3</v>
      </c>
      <c r="S634" t="s">
        <v>233</v>
      </c>
      <c r="T634" t="s">
        <v>230</v>
      </c>
      <c r="U634" t="s">
        <v>229</v>
      </c>
      <c r="V634" s="1">
        <f t="shared" ca="1" si="223"/>
        <v>6</v>
      </c>
      <c r="W634" t="s">
        <v>230</v>
      </c>
      <c r="X634" t="str">
        <f t="shared" ca="1" si="203"/>
        <v>\\(\\quad (3^2　－　7)　×　3　=　 \\)</v>
      </c>
      <c r="Y634" t="str">
        <f t="shared" ca="1" si="204"/>
        <v>\\(\\quad 6 \\)</v>
      </c>
      <c r="Z634">
        <f>AA634*AA634</f>
        <v>9</v>
      </c>
      <c r="AA634">
        <v>3</v>
      </c>
    </row>
    <row r="635" spans="1:27" x14ac:dyDescent="0.55000000000000004">
      <c r="A635" s="51" t="s">
        <v>60</v>
      </c>
      <c r="B635" s="51"/>
      <c r="C635" s="50" t="s">
        <v>211</v>
      </c>
      <c r="D635" s="50" t="str">
        <f t="shared" ca="1" si="213"/>
        <v>\\(\\quad (3^2　－　4)　×　6　=　 \\)</v>
      </c>
      <c r="E635" s="50" t="str">
        <f t="shared" ca="1" si="214"/>
        <v>\\(\\quad 30 \\)</v>
      </c>
      <c r="F635" s="50" t="s">
        <v>62</v>
      </c>
      <c r="G635" s="50"/>
      <c r="H635" s="50"/>
      <c r="I635" s="89" t="str">
        <f t="shared" ca="1" si="215"/>
        <v>INSERT INTO math(tangen,question,answer,editor,date,count) VALUES('m2800','\\(\\quad (3^2　－　4)　×　6　=　 \\)','\\(\\quad 30 \\)','harazono',NOW(),0);</v>
      </c>
      <c r="J635" s="78" t="s">
        <v>229</v>
      </c>
      <c r="K635" t="s">
        <v>15</v>
      </c>
      <c r="L635" s="1" t="s">
        <v>182</v>
      </c>
      <c r="M635" t="s">
        <v>236</v>
      </c>
      <c r="N635" s="1">
        <f t="shared" ca="1" si="221"/>
        <v>4</v>
      </c>
      <c r="O635" t="s">
        <v>245</v>
      </c>
      <c r="P635" s="1">
        <f t="shared" ca="1" si="222"/>
        <v>6</v>
      </c>
      <c r="S635" t="s">
        <v>233</v>
      </c>
      <c r="T635" t="s">
        <v>230</v>
      </c>
      <c r="U635" t="s">
        <v>229</v>
      </c>
      <c r="V635" s="1">
        <f t="shared" ca="1" si="223"/>
        <v>30</v>
      </c>
      <c r="W635" t="s">
        <v>230</v>
      </c>
      <c r="X635" t="str">
        <f t="shared" ca="1" si="203"/>
        <v>\\(\\quad (3^2　－　4)　×　6　=　 \\)</v>
      </c>
      <c r="Y635" t="str">
        <f t="shared" ca="1" si="204"/>
        <v>\\(\\quad 30 \\)</v>
      </c>
      <c r="Z635">
        <f t="shared" ref="Z635:Z638" si="227">AA635*AA635</f>
        <v>9</v>
      </c>
      <c r="AA635">
        <v>3</v>
      </c>
    </row>
    <row r="636" spans="1:27" x14ac:dyDescent="0.55000000000000004">
      <c r="A636" s="51" t="s">
        <v>60</v>
      </c>
      <c r="B636" s="51"/>
      <c r="C636" s="50" t="s">
        <v>211</v>
      </c>
      <c r="D636" s="50" t="str">
        <f t="shared" ca="1" si="213"/>
        <v>\\(\\quad (3^2　－　3)　×　1　=　 \\)</v>
      </c>
      <c r="E636" s="50" t="str">
        <f t="shared" ca="1" si="214"/>
        <v>\\(\\quad 6 \\)</v>
      </c>
      <c r="F636" s="50" t="s">
        <v>62</v>
      </c>
      <c r="G636" s="50"/>
      <c r="H636" s="50"/>
      <c r="I636" s="89" t="str">
        <f t="shared" ca="1" si="215"/>
        <v>INSERT INTO math(tangen,question,answer,editor,date,count) VALUES('m2800','\\(\\quad (3^2　－　3)　×　1　=　 \\)','\\(\\quad 6 \\)','harazono',NOW(),0);</v>
      </c>
      <c r="J636" s="78" t="s">
        <v>229</v>
      </c>
      <c r="K636" t="s">
        <v>15</v>
      </c>
      <c r="L636" s="1" t="s">
        <v>182</v>
      </c>
      <c r="M636" t="s">
        <v>236</v>
      </c>
      <c r="N636" s="1">
        <f t="shared" ca="1" si="221"/>
        <v>3</v>
      </c>
      <c r="O636" t="s">
        <v>245</v>
      </c>
      <c r="P636" s="1">
        <f t="shared" ca="1" si="222"/>
        <v>1</v>
      </c>
      <c r="S636" t="s">
        <v>233</v>
      </c>
      <c r="T636" t="s">
        <v>230</v>
      </c>
      <c r="U636" t="s">
        <v>229</v>
      </c>
      <c r="V636" s="1">
        <f t="shared" ca="1" si="223"/>
        <v>6</v>
      </c>
      <c r="W636" t="s">
        <v>230</v>
      </c>
      <c r="X636" t="str">
        <f t="shared" ca="1" si="203"/>
        <v>\\(\\quad (3^2　－　3)　×　1　=　 \\)</v>
      </c>
      <c r="Y636" t="str">
        <f t="shared" ca="1" si="204"/>
        <v>\\(\\quad 6 \\)</v>
      </c>
      <c r="Z636">
        <f t="shared" si="227"/>
        <v>9</v>
      </c>
      <c r="AA636">
        <v>3</v>
      </c>
    </row>
    <row r="637" spans="1:27" x14ac:dyDescent="0.55000000000000004">
      <c r="A637" s="51" t="s">
        <v>60</v>
      </c>
      <c r="B637" s="51"/>
      <c r="C637" s="50" t="s">
        <v>211</v>
      </c>
      <c r="D637" s="50" t="str">
        <f t="shared" ca="1" si="213"/>
        <v>\\(\\quad (3^2　－　1)　×　2　=　 \\)</v>
      </c>
      <c r="E637" s="50" t="str">
        <f t="shared" ca="1" si="214"/>
        <v>\\(\\quad 16 \\)</v>
      </c>
      <c r="F637" s="50" t="s">
        <v>62</v>
      </c>
      <c r="G637" s="50"/>
      <c r="H637" s="50"/>
      <c r="I637" s="89" t="str">
        <f t="shared" ca="1" si="215"/>
        <v>INSERT INTO math(tangen,question,answer,editor,date,count) VALUES('m2800','\\(\\quad (3^2　－　1)　×　2　=　 \\)','\\(\\quad 16 \\)','harazono',NOW(),0);</v>
      </c>
      <c r="J637" s="78" t="s">
        <v>229</v>
      </c>
      <c r="K637" t="s">
        <v>15</v>
      </c>
      <c r="L637" s="1" t="s">
        <v>182</v>
      </c>
      <c r="M637" t="s">
        <v>236</v>
      </c>
      <c r="N637" s="1">
        <f t="shared" ca="1" si="221"/>
        <v>1</v>
      </c>
      <c r="O637" t="s">
        <v>245</v>
      </c>
      <c r="P637" s="1">
        <f t="shared" ca="1" si="222"/>
        <v>2</v>
      </c>
      <c r="S637" t="s">
        <v>233</v>
      </c>
      <c r="T637" t="s">
        <v>230</v>
      </c>
      <c r="U637" t="s">
        <v>229</v>
      </c>
      <c r="V637" s="1">
        <f t="shared" ca="1" si="223"/>
        <v>16</v>
      </c>
      <c r="W637" t="s">
        <v>230</v>
      </c>
      <c r="X637" t="str">
        <f t="shared" ca="1" si="203"/>
        <v>\\(\\quad (3^2　－　1)　×　2　=　 \\)</v>
      </c>
      <c r="Y637" t="str">
        <f t="shared" ca="1" si="204"/>
        <v>\\(\\quad 16 \\)</v>
      </c>
      <c r="Z637">
        <f t="shared" si="227"/>
        <v>9</v>
      </c>
      <c r="AA637">
        <v>3</v>
      </c>
    </row>
    <row r="638" spans="1:27" x14ac:dyDescent="0.55000000000000004">
      <c r="A638" s="51" t="s">
        <v>60</v>
      </c>
      <c r="B638" s="51"/>
      <c r="C638" s="50" t="s">
        <v>211</v>
      </c>
      <c r="D638" s="50" t="str">
        <f t="shared" ca="1" si="213"/>
        <v>\\(\\quad (3^2　－　1)　×　9　=　 \\)</v>
      </c>
      <c r="E638" s="50" t="str">
        <f t="shared" ca="1" si="214"/>
        <v>\\(\\quad 72 \\)</v>
      </c>
      <c r="F638" s="50" t="s">
        <v>62</v>
      </c>
      <c r="G638" s="50"/>
      <c r="H638" s="50"/>
      <c r="I638" s="89" t="str">
        <f t="shared" ca="1" si="215"/>
        <v>INSERT INTO math(tangen,question,answer,editor,date,count) VALUES('m2800','\\(\\quad (3^2　－　1)　×　9　=　 \\)','\\(\\quad 72 \\)','harazono',NOW(),0);</v>
      </c>
      <c r="J638" s="78" t="s">
        <v>229</v>
      </c>
      <c r="K638" t="s">
        <v>15</v>
      </c>
      <c r="L638" s="1" t="s">
        <v>182</v>
      </c>
      <c r="M638" t="s">
        <v>236</v>
      </c>
      <c r="N638" s="1">
        <f t="shared" ca="1" si="221"/>
        <v>1</v>
      </c>
      <c r="O638" t="s">
        <v>245</v>
      </c>
      <c r="P638" s="1">
        <f t="shared" ca="1" si="222"/>
        <v>9</v>
      </c>
      <c r="S638" t="s">
        <v>233</v>
      </c>
      <c r="T638" t="s">
        <v>230</v>
      </c>
      <c r="U638" t="s">
        <v>229</v>
      </c>
      <c r="V638" s="1">
        <f t="shared" ca="1" si="223"/>
        <v>72</v>
      </c>
      <c r="W638" t="s">
        <v>230</v>
      </c>
      <c r="X638" t="str">
        <f t="shared" ca="1" si="203"/>
        <v>\\(\\quad (3^2　－　1)　×　9　=　 \\)</v>
      </c>
      <c r="Y638" t="str">
        <f t="shared" ca="1" si="204"/>
        <v>\\(\\quad 72 \\)</v>
      </c>
      <c r="Z638">
        <f t="shared" si="227"/>
        <v>9</v>
      </c>
      <c r="AA638">
        <v>3</v>
      </c>
    </row>
    <row r="639" spans="1:27" x14ac:dyDescent="0.55000000000000004">
      <c r="A639" s="51" t="s">
        <v>60</v>
      </c>
      <c r="B639" s="51"/>
      <c r="C639" s="50" t="s">
        <v>211</v>
      </c>
      <c r="D639" s="50" t="str">
        <f t="shared" ca="1" si="213"/>
        <v>\\(\\quad (3^3　－　17)　×　4　=　 \\)</v>
      </c>
      <c r="E639" s="50" t="str">
        <f t="shared" ca="1" si="214"/>
        <v>\\(\\quad 40 \\)</v>
      </c>
      <c r="F639" s="50" t="s">
        <v>62</v>
      </c>
      <c r="G639" s="50"/>
      <c r="H639" s="50"/>
      <c r="I639" s="89" t="str">
        <f t="shared" ca="1" si="215"/>
        <v>INSERT INTO math(tangen,question,answer,editor,date,count) VALUES('m2800','\\(\\quad (3^3　－　17)　×　4　=　 \\)','\\(\\quad 40 \\)','harazono',NOW(),0);</v>
      </c>
      <c r="J639" s="78" t="s">
        <v>229</v>
      </c>
      <c r="K639" t="s">
        <v>15</v>
      </c>
      <c r="L639" s="1" t="s">
        <v>183</v>
      </c>
      <c r="M639" t="s">
        <v>236</v>
      </c>
      <c r="N639" s="1">
        <f t="shared" ca="1" si="221"/>
        <v>17</v>
      </c>
      <c r="O639" t="s">
        <v>245</v>
      </c>
      <c r="P639" s="1">
        <f t="shared" ca="1" si="222"/>
        <v>4</v>
      </c>
      <c r="S639" t="s">
        <v>233</v>
      </c>
      <c r="T639" t="s">
        <v>230</v>
      </c>
      <c r="U639" t="s">
        <v>229</v>
      </c>
      <c r="V639" s="1">
        <f t="shared" ca="1" si="223"/>
        <v>40</v>
      </c>
      <c r="W639" t="s">
        <v>230</v>
      </c>
      <c r="X639" t="str">
        <f t="shared" ca="1" si="203"/>
        <v>\\(\\quad (3^3　－　17)　×　4　=　 \\)</v>
      </c>
      <c r="Y639" t="str">
        <f t="shared" ca="1" si="204"/>
        <v>\\(\\quad 40 \\)</v>
      </c>
      <c r="Z639">
        <f>AA639*AA639*AA639</f>
        <v>27</v>
      </c>
      <c r="AA639">
        <v>3</v>
      </c>
    </row>
    <row r="640" spans="1:27" x14ac:dyDescent="0.55000000000000004">
      <c r="A640" s="51" t="s">
        <v>60</v>
      </c>
      <c r="B640" s="51"/>
      <c r="C640" s="50" t="s">
        <v>211</v>
      </c>
      <c r="D640" s="50" t="str">
        <f t="shared" ca="1" si="213"/>
        <v>\\(\\quad (3^3　－　1)　×　7　=　 \\)</v>
      </c>
      <c r="E640" s="50" t="str">
        <f t="shared" ca="1" si="214"/>
        <v>\\(\\quad 182 \\)</v>
      </c>
      <c r="F640" s="50" t="s">
        <v>62</v>
      </c>
      <c r="G640" s="50"/>
      <c r="H640" s="50"/>
      <c r="I640" s="89" t="str">
        <f t="shared" ca="1" si="215"/>
        <v>INSERT INTO math(tangen,question,answer,editor,date,count) VALUES('m2800','\\(\\quad (3^3　－　1)　×　7　=　 \\)','\\(\\quad 182 \\)','harazono',NOW(),0);</v>
      </c>
      <c r="J640" s="78" t="s">
        <v>229</v>
      </c>
      <c r="K640" t="s">
        <v>15</v>
      </c>
      <c r="L640" s="1" t="s">
        <v>183</v>
      </c>
      <c r="M640" t="s">
        <v>236</v>
      </c>
      <c r="N640" s="1">
        <f t="shared" ca="1" si="221"/>
        <v>1</v>
      </c>
      <c r="O640" t="s">
        <v>245</v>
      </c>
      <c r="P640" s="1">
        <f t="shared" ca="1" si="222"/>
        <v>7</v>
      </c>
      <c r="S640" t="s">
        <v>233</v>
      </c>
      <c r="T640" t="s">
        <v>230</v>
      </c>
      <c r="U640" t="s">
        <v>229</v>
      </c>
      <c r="V640" s="1">
        <f t="shared" ca="1" si="223"/>
        <v>182</v>
      </c>
      <c r="W640" t="s">
        <v>230</v>
      </c>
      <c r="X640" t="str">
        <f t="shared" ca="1" si="203"/>
        <v>\\(\\quad (3^3　－　1)　×　7　=　 \\)</v>
      </c>
      <c r="Y640" t="str">
        <f t="shared" ca="1" si="204"/>
        <v>\\(\\quad 182 \\)</v>
      </c>
      <c r="Z640">
        <f t="shared" ref="Z640:Z643" si="228">AA640*AA640*AA640</f>
        <v>27</v>
      </c>
      <c r="AA640">
        <v>3</v>
      </c>
    </row>
    <row r="641" spans="1:27" x14ac:dyDescent="0.55000000000000004">
      <c r="A641" s="51" t="s">
        <v>60</v>
      </c>
      <c r="B641" s="51"/>
      <c r="C641" s="50" t="s">
        <v>211</v>
      </c>
      <c r="D641" s="50" t="str">
        <f t="shared" ca="1" si="213"/>
        <v>\\(\\quad (3^3　－　25)　×　3　=　 \\)</v>
      </c>
      <c r="E641" s="50" t="str">
        <f t="shared" ca="1" si="214"/>
        <v>\\(\\quad 6 \\)</v>
      </c>
      <c r="F641" s="50" t="s">
        <v>62</v>
      </c>
      <c r="G641" s="50"/>
      <c r="H641" s="50"/>
      <c r="I641" s="89" t="str">
        <f t="shared" ca="1" si="215"/>
        <v>INSERT INTO math(tangen,question,answer,editor,date,count) VALUES('m2800','\\(\\quad (3^3　－　25)　×　3　=　 \\)','\\(\\quad 6 \\)','harazono',NOW(),0);</v>
      </c>
      <c r="J641" s="78" t="s">
        <v>229</v>
      </c>
      <c r="K641" t="s">
        <v>15</v>
      </c>
      <c r="L641" s="1" t="s">
        <v>183</v>
      </c>
      <c r="M641" t="s">
        <v>236</v>
      </c>
      <c r="N641" s="1">
        <f t="shared" ca="1" si="221"/>
        <v>25</v>
      </c>
      <c r="O641" t="s">
        <v>245</v>
      </c>
      <c r="P641" s="1">
        <f ca="1">RANDBETWEEN(1,10)</f>
        <v>3</v>
      </c>
      <c r="S641" t="s">
        <v>233</v>
      </c>
      <c r="T641" t="s">
        <v>230</v>
      </c>
      <c r="U641" t="s">
        <v>229</v>
      </c>
      <c r="V641" s="1">
        <f t="shared" ca="1" si="223"/>
        <v>6</v>
      </c>
      <c r="W641" t="s">
        <v>230</v>
      </c>
      <c r="X641" t="str">
        <f t="shared" ca="1" si="203"/>
        <v>\\(\\quad (3^3　－　25)　×　3　=　 \\)</v>
      </c>
      <c r="Y641" t="str">
        <f t="shared" ca="1" si="204"/>
        <v>\\(\\quad 6 \\)</v>
      </c>
      <c r="Z641">
        <f t="shared" si="228"/>
        <v>27</v>
      </c>
      <c r="AA641">
        <v>3</v>
      </c>
    </row>
    <row r="642" spans="1:27" x14ac:dyDescent="0.55000000000000004">
      <c r="A642" s="51" t="s">
        <v>60</v>
      </c>
      <c r="B642" s="51"/>
      <c r="C642" s="50" t="s">
        <v>211</v>
      </c>
      <c r="D642" s="50" t="str">
        <f t="shared" ca="1" si="213"/>
        <v>\\(\\quad (3^3　－　10)　×　5　=　 \\)</v>
      </c>
      <c r="E642" s="50" t="str">
        <f t="shared" ca="1" si="214"/>
        <v>\\(\\quad 85 \\)</v>
      </c>
      <c r="F642" s="50" t="s">
        <v>62</v>
      </c>
      <c r="G642" s="50"/>
      <c r="H642" s="50"/>
      <c r="I642" s="89" t="str">
        <f t="shared" ca="1" si="215"/>
        <v>INSERT INTO math(tangen,question,answer,editor,date,count) VALUES('m2800','\\(\\quad (3^3　－　10)　×　5　=　 \\)','\\(\\quad 85 \\)','harazono',NOW(),0);</v>
      </c>
      <c r="J642" s="78" t="s">
        <v>229</v>
      </c>
      <c r="K642" t="s">
        <v>15</v>
      </c>
      <c r="L642" s="1" t="s">
        <v>183</v>
      </c>
      <c r="M642" t="s">
        <v>236</v>
      </c>
      <c r="N642" s="1">
        <f t="shared" ca="1" si="221"/>
        <v>10</v>
      </c>
      <c r="O642" t="s">
        <v>245</v>
      </c>
      <c r="P642" s="1">
        <f t="shared" ca="1" si="222"/>
        <v>5</v>
      </c>
      <c r="S642" t="s">
        <v>233</v>
      </c>
      <c r="T642" t="s">
        <v>230</v>
      </c>
      <c r="U642" t="s">
        <v>229</v>
      </c>
      <c r="V642" s="1">
        <f t="shared" ca="1" si="223"/>
        <v>85</v>
      </c>
      <c r="W642" t="s">
        <v>230</v>
      </c>
      <c r="X642" t="str">
        <f t="shared" ca="1" si="203"/>
        <v>\\(\\quad (3^3　－　10)　×　5　=　 \\)</v>
      </c>
      <c r="Y642" t="str">
        <f t="shared" ca="1" si="204"/>
        <v>\\(\\quad 85 \\)</v>
      </c>
      <c r="Z642">
        <f t="shared" si="228"/>
        <v>27</v>
      </c>
      <c r="AA642">
        <v>3</v>
      </c>
    </row>
    <row r="643" spans="1:27" x14ac:dyDescent="0.55000000000000004">
      <c r="A643" s="51" t="s">
        <v>60</v>
      </c>
      <c r="B643" s="51"/>
      <c r="C643" s="50" t="s">
        <v>211</v>
      </c>
      <c r="D643" s="50" t="str">
        <f t="shared" ca="1" si="213"/>
        <v>\\(\\quad (3^3　－　15)　×　4　=　 \\)</v>
      </c>
      <c r="E643" s="50" t="str">
        <f t="shared" ca="1" si="214"/>
        <v>\\(\\quad 48 \\)</v>
      </c>
      <c r="F643" s="50" t="s">
        <v>62</v>
      </c>
      <c r="G643" s="50"/>
      <c r="H643" s="50"/>
      <c r="I643" s="89" t="str">
        <f t="shared" ca="1" si="215"/>
        <v>INSERT INTO math(tangen,question,answer,editor,date,count) VALUES('m2800','\\(\\quad (3^3　－　15)　×　4　=　 \\)','\\(\\quad 48 \\)','harazono',NOW(),0);</v>
      </c>
      <c r="J643" s="78" t="s">
        <v>229</v>
      </c>
      <c r="K643" t="s">
        <v>15</v>
      </c>
      <c r="L643" s="1" t="s">
        <v>183</v>
      </c>
      <c r="M643" t="s">
        <v>236</v>
      </c>
      <c r="N643" s="1">
        <f t="shared" ca="1" si="221"/>
        <v>15</v>
      </c>
      <c r="O643" t="s">
        <v>245</v>
      </c>
      <c r="P643" s="1">
        <f t="shared" ca="1" si="222"/>
        <v>4</v>
      </c>
      <c r="S643" t="s">
        <v>233</v>
      </c>
      <c r="T643" t="s">
        <v>230</v>
      </c>
      <c r="U643" t="s">
        <v>229</v>
      </c>
      <c r="V643" s="1">
        <f t="shared" ca="1" si="223"/>
        <v>48</v>
      </c>
      <c r="W643" t="s">
        <v>230</v>
      </c>
      <c r="X643" t="str">
        <f t="shared" ref="X643:X706" ca="1" si="229">J643&amp;K643&amp;L643&amp;M643&amp;N643&amp;O643&amp;P643&amp;Q643&amp;R643&amp;S643&amp;T643</f>
        <v>\\(\\quad (3^3　－　15)　×　4　=　 \\)</v>
      </c>
      <c r="Y643" t="str">
        <f t="shared" ref="Y643:Y706" ca="1" si="230">U643&amp;V643&amp;W643</f>
        <v>\\(\\quad 48 \\)</v>
      </c>
      <c r="Z643">
        <f t="shared" si="228"/>
        <v>27</v>
      </c>
      <c r="AA643">
        <v>3</v>
      </c>
    </row>
    <row r="644" spans="1:27" x14ac:dyDescent="0.55000000000000004">
      <c r="A644" s="51" t="s">
        <v>60</v>
      </c>
      <c r="B644" s="51"/>
      <c r="C644" s="50" t="s">
        <v>211</v>
      </c>
      <c r="D644" s="50" t="str">
        <f t="shared" ca="1" si="213"/>
        <v>\\(\\quad (3^3　－　31)　×　5　=　 \\)</v>
      </c>
      <c r="E644" s="50" t="str">
        <f t="shared" ca="1" si="214"/>
        <v>\\(\\quad 250 \\)</v>
      </c>
      <c r="F644" s="50" t="s">
        <v>62</v>
      </c>
      <c r="G644" s="50"/>
      <c r="H644" s="50"/>
      <c r="I644" s="89" t="str">
        <f t="shared" ca="1" si="215"/>
        <v>INSERT INTO math(tangen,question,answer,editor,date,count) VALUES('m2800','\\(\\quad (3^3　－　31)　×　5　=　 \\)','\\(\\quad 250 \\)','harazono',NOW(),0);</v>
      </c>
      <c r="J644" s="78" t="s">
        <v>229</v>
      </c>
      <c r="K644" t="s">
        <v>15</v>
      </c>
      <c r="L644" s="1" t="s">
        <v>183</v>
      </c>
      <c r="M644" t="s">
        <v>236</v>
      </c>
      <c r="N644" s="1">
        <f t="shared" ca="1" si="221"/>
        <v>31</v>
      </c>
      <c r="O644" t="s">
        <v>245</v>
      </c>
      <c r="P644" s="1">
        <f t="shared" ca="1" si="222"/>
        <v>5</v>
      </c>
      <c r="S644" t="s">
        <v>233</v>
      </c>
      <c r="T644" t="s">
        <v>230</v>
      </c>
      <c r="U644" t="s">
        <v>229</v>
      </c>
      <c r="V644" s="1">
        <f t="shared" ca="1" si="223"/>
        <v>250</v>
      </c>
      <c r="W644" t="s">
        <v>230</v>
      </c>
      <c r="X644" t="str">
        <f t="shared" ca="1" si="229"/>
        <v>\\(\\quad (3^3　－　31)　×　5　=　 \\)</v>
      </c>
      <c r="Y644" t="str">
        <f t="shared" ca="1" si="230"/>
        <v>\\(\\quad 250 \\)</v>
      </c>
      <c r="Z644">
        <f>AA644*AA644*AA644*AA644</f>
        <v>81</v>
      </c>
      <c r="AA644">
        <v>3</v>
      </c>
    </row>
    <row r="645" spans="1:27" x14ac:dyDescent="0.55000000000000004">
      <c r="A645" s="51" t="s">
        <v>60</v>
      </c>
      <c r="B645" s="51"/>
      <c r="C645" s="50" t="s">
        <v>211</v>
      </c>
      <c r="D645" s="50" t="str">
        <f t="shared" ca="1" si="213"/>
        <v>\\(\\quad (3^3　－　38)　×　8　=　 \\)</v>
      </c>
      <c r="E645" s="50" t="str">
        <f t="shared" ca="1" si="214"/>
        <v>\\(\\quad 344 \\)</v>
      </c>
      <c r="F645" s="50" t="s">
        <v>62</v>
      </c>
      <c r="G645" s="50"/>
      <c r="H645" s="50"/>
      <c r="I645" s="89" t="str">
        <f t="shared" ca="1" si="215"/>
        <v>INSERT INTO math(tangen,question,answer,editor,date,count) VALUES('m2800','\\(\\quad (3^3　－　38)　×　8　=　 \\)','\\(\\quad 344 \\)','harazono',NOW(),0);</v>
      </c>
      <c r="J645" s="78" t="s">
        <v>229</v>
      </c>
      <c r="K645" t="s">
        <v>15</v>
      </c>
      <c r="L645" s="1" t="s">
        <v>183</v>
      </c>
      <c r="M645" t="s">
        <v>236</v>
      </c>
      <c r="N645" s="1">
        <f t="shared" ca="1" si="221"/>
        <v>38</v>
      </c>
      <c r="O645" t="s">
        <v>245</v>
      </c>
      <c r="P645" s="1">
        <f t="shared" ca="1" si="222"/>
        <v>8</v>
      </c>
      <c r="S645" t="s">
        <v>233</v>
      </c>
      <c r="T645" t="s">
        <v>230</v>
      </c>
      <c r="U645" t="s">
        <v>229</v>
      </c>
      <c r="V645" s="1">
        <f t="shared" ca="1" si="223"/>
        <v>344</v>
      </c>
      <c r="W645" t="s">
        <v>230</v>
      </c>
      <c r="X645" t="str">
        <f t="shared" ca="1" si="229"/>
        <v>\\(\\quad (3^3　－　38)　×　8　=　 \\)</v>
      </c>
      <c r="Y645" t="str">
        <f t="shared" ca="1" si="230"/>
        <v>\\(\\quad 344 \\)</v>
      </c>
      <c r="Z645">
        <f t="shared" ref="Z645:Z648" si="231">AA645*AA645*AA645*AA645</f>
        <v>81</v>
      </c>
      <c r="AA645">
        <v>3</v>
      </c>
    </row>
    <row r="646" spans="1:27" x14ac:dyDescent="0.55000000000000004">
      <c r="A646" s="51" t="s">
        <v>60</v>
      </c>
      <c r="B646" s="51"/>
      <c r="C646" s="50" t="s">
        <v>211</v>
      </c>
      <c r="D646" s="50" t="str">
        <f t="shared" ca="1" si="213"/>
        <v>\\(\\quad (3^3　－　56)　×　2　=　 \\)</v>
      </c>
      <c r="E646" s="50" t="str">
        <f t="shared" ca="1" si="214"/>
        <v>\\(\\quad 50 \\)</v>
      </c>
      <c r="F646" s="50" t="s">
        <v>62</v>
      </c>
      <c r="G646" s="50"/>
      <c r="H646" s="50"/>
      <c r="I646" s="89" t="str">
        <f t="shared" ca="1" si="215"/>
        <v>INSERT INTO math(tangen,question,answer,editor,date,count) VALUES('m2800','\\(\\quad (3^3　－　56)　×　2　=　 \\)','\\(\\quad 50 \\)','harazono',NOW(),0);</v>
      </c>
      <c r="J646" s="78" t="s">
        <v>229</v>
      </c>
      <c r="K646" t="s">
        <v>15</v>
      </c>
      <c r="L646" s="1" t="s">
        <v>183</v>
      </c>
      <c r="M646" t="s">
        <v>236</v>
      </c>
      <c r="N646" s="1">
        <f t="shared" ca="1" si="221"/>
        <v>56</v>
      </c>
      <c r="O646" t="s">
        <v>245</v>
      </c>
      <c r="P646" s="1">
        <f t="shared" ca="1" si="222"/>
        <v>2</v>
      </c>
      <c r="S646" t="s">
        <v>233</v>
      </c>
      <c r="T646" t="s">
        <v>230</v>
      </c>
      <c r="U646" t="s">
        <v>229</v>
      </c>
      <c r="V646" s="1">
        <f t="shared" ca="1" si="223"/>
        <v>50</v>
      </c>
      <c r="W646" t="s">
        <v>230</v>
      </c>
      <c r="X646" t="str">
        <f t="shared" ca="1" si="229"/>
        <v>\\(\\quad (3^3　－　56)　×　2　=　 \\)</v>
      </c>
      <c r="Y646" t="str">
        <f t="shared" ca="1" si="230"/>
        <v>\\(\\quad 50 \\)</v>
      </c>
      <c r="Z646">
        <f t="shared" si="231"/>
        <v>81</v>
      </c>
      <c r="AA646">
        <v>3</v>
      </c>
    </row>
    <row r="647" spans="1:27" x14ac:dyDescent="0.55000000000000004">
      <c r="A647" s="51" t="s">
        <v>60</v>
      </c>
      <c r="B647" s="51"/>
      <c r="C647" s="50" t="s">
        <v>211</v>
      </c>
      <c r="D647" s="50" t="str">
        <f t="shared" ca="1" si="213"/>
        <v>\\(\\quad (3^3　－　71)　×　4　=　 \\)</v>
      </c>
      <c r="E647" s="50" t="str">
        <f t="shared" ca="1" si="214"/>
        <v>\\(\\quad 40 \\)</v>
      </c>
      <c r="F647" s="50" t="s">
        <v>62</v>
      </c>
      <c r="G647" s="50"/>
      <c r="H647" s="50"/>
      <c r="I647" s="89" t="str">
        <f t="shared" ca="1" si="215"/>
        <v>INSERT INTO math(tangen,question,answer,editor,date,count) VALUES('m2800','\\(\\quad (3^3　－　71)　×　4　=　 \\)','\\(\\quad 40 \\)','harazono',NOW(),0);</v>
      </c>
      <c r="J647" s="78" t="s">
        <v>229</v>
      </c>
      <c r="K647" t="s">
        <v>15</v>
      </c>
      <c r="L647" s="1" t="s">
        <v>183</v>
      </c>
      <c r="M647" t="s">
        <v>236</v>
      </c>
      <c r="N647" s="1">
        <f t="shared" ca="1" si="221"/>
        <v>71</v>
      </c>
      <c r="O647" t="s">
        <v>245</v>
      </c>
      <c r="P647" s="1">
        <f t="shared" ca="1" si="222"/>
        <v>4</v>
      </c>
      <c r="S647" t="s">
        <v>233</v>
      </c>
      <c r="T647" t="s">
        <v>230</v>
      </c>
      <c r="U647" t="s">
        <v>229</v>
      </c>
      <c r="V647" s="1">
        <f t="shared" ca="1" si="223"/>
        <v>40</v>
      </c>
      <c r="W647" t="s">
        <v>230</v>
      </c>
      <c r="X647" t="str">
        <f t="shared" ca="1" si="229"/>
        <v>\\(\\quad (3^3　－　71)　×　4　=　 \\)</v>
      </c>
      <c r="Y647" t="str">
        <f t="shared" ca="1" si="230"/>
        <v>\\(\\quad 40 \\)</v>
      </c>
      <c r="Z647">
        <f t="shared" si="231"/>
        <v>81</v>
      </c>
      <c r="AA647">
        <v>3</v>
      </c>
    </row>
    <row r="648" spans="1:27" x14ac:dyDescent="0.55000000000000004">
      <c r="A648" s="51" t="s">
        <v>60</v>
      </c>
      <c r="B648" s="51"/>
      <c r="C648" s="50" t="s">
        <v>211</v>
      </c>
      <c r="D648" s="50" t="str">
        <f t="shared" ca="1" si="213"/>
        <v>\\(\\quad (3^3　－　60)　×　6　=　 \\)</v>
      </c>
      <c r="E648" s="50" t="str">
        <f t="shared" ca="1" si="214"/>
        <v>\\(\\quad 126 \\)</v>
      </c>
      <c r="F648" s="50" t="s">
        <v>62</v>
      </c>
      <c r="G648" s="50"/>
      <c r="H648" s="50"/>
      <c r="I648" s="89" t="str">
        <f t="shared" ca="1" si="215"/>
        <v>INSERT INTO math(tangen,question,answer,editor,date,count) VALUES('m2800','\\(\\quad (3^3　－　60)　×　6　=　 \\)','\\(\\quad 126 \\)','harazono',NOW(),0);</v>
      </c>
      <c r="J648" s="78" t="s">
        <v>229</v>
      </c>
      <c r="K648" t="s">
        <v>15</v>
      </c>
      <c r="L648" s="1" t="s">
        <v>183</v>
      </c>
      <c r="M648" t="s">
        <v>236</v>
      </c>
      <c r="N648" s="1">
        <f t="shared" ca="1" si="221"/>
        <v>60</v>
      </c>
      <c r="O648" t="s">
        <v>245</v>
      </c>
      <c r="P648" s="1">
        <f t="shared" ca="1" si="222"/>
        <v>6</v>
      </c>
      <c r="S648" t="s">
        <v>233</v>
      </c>
      <c r="T648" t="s">
        <v>230</v>
      </c>
      <c r="U648" t="s">
        <v>229</v>
      </c>
      <c r="V648" s="1">
        <f t="shared" ca="1" si="223"/>
        <v>126</v>
      </c>
      <c r="W648" t="s">
        <v>230</v>
      </c>
      <c r="X648" t="str">
        <f t="shared" ca="1" si="229"/>
        <v>\\(\\quad (3^3　－　60)　×　6　=　 \\)</v>
      </c>
      <c r="Y648" t="str">
        <f t="shared" ca="1" si="230"/>
        <v>\\(\\quad 126 \\)</v>
      </c>
      <c r="Z648">
        <f t="shared" si="231"/>
        <v>81</v>
      </c>
      <c r="AA648">
        <v>3</v>
      </c>
    </row>
    <row r="649" spans="1:27" x14ac:dyDescent="0.55000000000000004">
      <c r="A649" s="51" t="s">
        <v>60</v>
      </c>
      <c r="B649" s="51"/>
      <c r="C649" s="50" t="s">
        <v>211</v>
      </c>
      <c r="D649" s="50" t="str">
        <f t="shared" ca="1" si="213"/>
        <v>\\(\\quad (5^2　－　3)　×　10　=　 \\)</v>
      </c>
      <c r="E649" s="50" t="str">
        <f t="shared" ca="1" si="214"/>
        <v>\\(\\quad 220 \\)</v>
      </c>
      <c r="F649" s="50" t="s">
        <v>62</v>
      </c>
      <c r="G649" s="50"/>
      <c r="H649" s="50"/>
      <c r="I649" s="89" t="str">
        <f t="shared" ca="1" si="215"/>
        <v>INSERT INTO math(tangen,question,answer,editor,date,count) VALUES('m2800','\\(\\quad (5^2　－　3)　×　10　=　 \\)','\\(\\quad 220 \\)','harazono',NOW(),0);</v>
      </c>
      <c r="J649" s="78" t="s">
        <v>229</v>
      </c>
      <c r="K649" t="s">
        <v>15</v>
      </c>
      <c r="L649" s="1" t="s">
        <v>187</v>
      </c>
      <c r="M649" t="s">
        <v>236</v>
      </c>
      <c r="N649" s="1">
        <f t="shared" ca="1" si="221"/>
        <v>3</v>
      </c>
      <c r="O649" t="s">
        <v>245</v>
      </c>
      <c r="P649" s="1">
        <f t="shared" ca="1" si="222"/>
        <v>10</v>
      </c>
      <c r="S649" t="s">
        <v>233</v>
      </c>
      <c r="T649" t="s">
        <v>230</v>
      </c>
      <c r="U649" t="s">
        <v>229</v>
      </c>
      <c r="V649" s="1">
        <f t="shared" ca="1" si="223"/>
        <v>220</v>
      </c>
      <c r="W649" t="s">
        <v>230</v>
      </c>
      <c r="X649" t="str">
        <f t="shared" ca="1" si="229"/>
        <v>\\(\\quad (5^2　－　3)　×　10　=　 \\)</v>
      </c>
      <c r="Y649" t="str">
        <f t="shared" ca="1" si="230"/>
        <v>\\(\\quad 220 \\)</v>
      </c>
      <c r="Z649">
        <f>AA649*AA649</f>
        <v>25</v>
      </c>
      <c r="AA649">
        <v>5</v>
      </c>
    </row>
    <row r="650" spans="1:27" x14ac:dyDescent="0.55000000000000004">
      <c r="A650" s="51" t="s">
        <v>60</v>
      </c>
      <c r="B650" s="51"/>
      <c r="C650" s="50" t="s">
        <v>211</v>
      </c>
      <c r="D650" s="50" t="str">
        <f t="shared" ca="1" si="213"/>
        <v>\\(\\quad (5^2　－　22)　×　6　=　 \\)</v>
      </c>
      <c r="E650" s="50" t="str">
        <f t="shared" ca="1" si="214"/>
        <v>\\(\\quad 18 \\)</v>
      </c>
      <c r="F650" s="50" t="s">
        <v>62</v>
      </c>
      <c r="G650" s="50"/>
      <c r="H650" s="50"/>
      <c r="I650" s="89" t="str">
        <f t="shared" ca="1" si="215"/>
        <v>INSERT INTO math(tangen,question,answer,editor,date,count) VALUES('m2800','\\(\\quad (5^2　－　22)　×　6　=　 \\)','\\(\\quad 18 \\)','harazono',NOW(),0);</v>
      </c>
      <c r="J650" s="78" t="s">
        <v>229</v>
      </c>
      <c r="K650" t="s">
        <v>15</v>
      </c>
      <c r="L650" s="1" t="s">
        <v>187</v>
      </c>
      <c r="M650" t="s">
        <v>236</v>
      </c>
      <c r="N650" s="1">
        <f t="shared" ca="1" si="221"/>
        <v>22</v>
      </c>
      <c r="O650" t="s">
        <v>245</v>
      </c>
      <c r="P650" s="1">
        <f t="shared" ca="1" si="222"/>
        <v>6</v>
      </c>
      <c r="S650" t="s">
        <v>233</v>
      </c>
      <c r="T650" t="s">
        <v>230</v>
      </c>
      <c r="U650" t="s">
        <v>229</v>
      </c>
      <c r="V650" s="1">
        <f t="shared" ca="1" si="223"/>
        <v>18</v>
      </c>
      <c r="W650" t="s">
        <v>230</v>
      </c>
      <c r="X650" t="str">
        <f t="shared" ca="1" si="229"/>
        <v>\\(\\quad (5^2　－　22)　×　6　=　 \\)</v>
      </c>
      <c r="Y650" t="str">
        <f t="shared" ca="1" si="230"/>
        <v>\\(\\quad 18 \\)</v>
      </c>
      <c r="Z650">
        <f t="shared" ref="Z650:Z653" si="232">AA650*AA650</f>
        <v>25</v>
      </c>
      <c r="AA650">
        <v>5</v>
      </c>
    </row>
    <row r="651" spans="1:27" x14ac:dyDescent="0.55000000000000004">
      <c r="A651" s="51" t="s">
        <v>60</v>
      </c>
      <c r="B651" s="51"/>
      <c r="C651" s="50" t="s">
        <v>211</v>
      </c>
      <c r="D651" s="50" t="str">
        <f t="shared" ca="1" si="213"/>
        <v>\\(\\quad (5^2　－　5)　×　3　=　 \\)</v>
      </c>
      <c r="E651" s="50" t="str">
        <f t="shared" ca="1" si="214"/>
        <v>\\(\\quad 60 \\)</v>
      </c>
      <c r="F651" s="50" t="s">
        <v>62</v>
      </c>
      <c r="G651" s="50"/>
      <c r="H651" s="50"/>
      <c r="I651" s="89" t="str">
        <f t="shared" ca="1" si="215"/>
        <v>INSERT INTO math(tangen,question,answer,editor,date,count) VALUES('m2800','\\(\\quad (5^2　－　5)　×　3　=　 \\)','\\(\\quad 60 \\)','harazono',NOW(),0);</v>
      </c>
      <c r="J651" s="78" t="s">
        <v>229</v>
      </c>
      <c r="K651" t="s">
        <v>15</v>
      </c>
      <c r="L651" s="1" t="s">
        <v>187</v>
      </c>
      <c r="M651" t="s">
        <v>236</v>
      </c>
      <c r="N651" s="1">
        <f t="shared" ca="1" si="221"/>
        <v>5</v>
      </c>
      <c r="O651" t="s">
        <v>245</v>
      </c>
      <c r="P651" s="1">
        <f t="shared" ca="1" si="222"/>
        <v>3</v>
      </c>
      <c r="S651" t="s">
        <v>233</v>
      </c>
      <c r="T651" t="s">
        <v>230</v>
      </c>
      <c r="U651" t="s">
        <v>229</v>
      </c>
      <c r="V651" s="1">
        <f t="shared" ca="1" si="223"/>
        <v>60</v>
      </c>
      <c r="W651" t="s">
        <v>230</v>
      </c>
      <c r="X651" t="str">
        <f t="shared" ca="1" si="229"/>
        <v>\\(\\quad (5^2　－　5)　×　3　=　 \\)</v>
      </c>
      <c r="Y651" t="str">
        <f t="shared" ca="1" si="230"/>
        <v>\\(\\quad 60 \\)</v>
      </c>
      <c r="Z651">
        <f t="shared" si="232"/>
        <v>25</v>
      </c>
      <c r="AA651">
        <v>5</v>
      </c>
    </row>
    <row r="652" spans="1:27" x14ac:dyDescent="0.55000000000000004">
      <c r="A652" s="51" t="s">
        <v>60</v>
      </c>
      <c r="B652" s="51"/>
      <c r="C652" s="50" t="s">
        <v>211</v>
      </c>
      <c r="D652" s="50" t="str">
        <f t="shared" ca="1" si="213"/>
        <v>\\(\\quad (5^2　－　5)　×　1　=　 \\)</v>
      </c>
      <c r="E652" s="50" t="str">
        <f t="shared" ca="1" si="214"/>
        <v>\\(\\quad 20 \\)</v>
      </c>
      <c r="F652" s="50" t="s">
        <v>62</v>
      </c>
      <c r="G652" s="50"/>
      <c r="H652" s="50"/>
      <c r="I652" s="89" t="str">
        <f t="shared" ca="1" si="215"/>
        <v>INSERT INTO math(tangen,question,answer,editor,date,count) VALUES('m2800','\\(\\quad (5^2　－　5)　×　1　=　 \\)','\\(\\quad 20 \\)','harazono',NOW(),0);</v>
      </c>
      <c r="J652" s="78" t="s">
        <v>229</v>
      </c>
      <c r="K652" t="s">
        <v>15</v>
      </c>
      <c r="L652" s="1" t="s">
        <v>187</v>
      </c>
      <c r="M652" t="s">
        <v>236</v>
      </c>
      <c r="N652" s="1">
        <f t="shared" ca="1" si="221"/>
        <v>5</v>
      </c>
      <c r="O652" t="s">
        <v>245</v>
      </c>
      <c r="P652" s="1">
        <f t="shared" ca="1" si="222"/>
        <v>1</v>
      </c>
      <c r="S652" t="s">
        <v>233</v>
      </c>
      <c r="T652" t="s">
        <v>230</v>
      </c>
      <c r="U652" t="s">
        <v>229</v>
      </c>
      <c r="V652" s="1">
        <f t="shared" ca="1" si="223"/>
        <v>20</v>
      </c>
      <c r="W652" t="s">
        <v>230</v>
      </c>
      <c r="X652" t="str">
        <f t="shared" ca="1" si="229"/>
        <v>\\(\\quad (5^2　－　5)　×　1　=　 \\)</v>
      </c>
      <c r="Y652" t="str">
        <f t="shared" ca="1" si="230"/>
        <v>\\(\\quad 20 \\)</v>
      </c>
      <c r="Z652">
        <f t="shared" si="232"/>
        <v>25</v>
      </c>
      <c r="AA652">
        <v>5</v>
      </c>
    </row>
    <row r="653" spans="1:27" x14ac:dyDescent="0.55000000000000004">
      <c r="A653" s="51" t="s">
        <v>60</v>
      </c>
      <c r="B653" s="51"/>
      <c r="C653" s="50" t="s">
        <v>211</v>
      </c>
      <c r="D653" s="50" t="str">
        <f t="shared" ca="1" si="213"/>
        <v>\\(\\quad (5^2　－　22)　×　4　=　 \\)</v>
      </c>
      <c r="E653" s="50" t="str">
        <f t="shared" ca="1" si="214"/>
        <v>\\(\\quad 12 \\)</v>
      </c>
      <c r="F653" s="50" t="s">
        <v>62</v>
      </c>
      <c r="G653" s="50"/>
      <c r="H653" s="50"/>
      <c r="I653" s="89" t="str">
        <f t="shared" ca="1" si="215"/>
        <v>INSERT INTO math(tangen,question,answer,editor,date,count) VALUES('m2800','\\(\\quad (5^2　－　22)　×　4　=　 \\)','\\(\\quad 12 \\)','harazono',NOW(),0);</v>
      </c>
      <c r="J653" s="78" t="s">
        <v>229</v>
      </c>
      <c r="K653" t="s">
        <v>15</v>
      </c>
      <c r="L653" s="1" t="s">
        <v>187</v>
      </c>
      <c r="M653" t="s">
        <v>236</v>
      </c>
      <c r="N653" s="1">
        <f t="shared" ca="1" si="221"/>
        <v>22</v>
      </c>
      <c r="O653" t="s">
        <v>245</v>
      </c>
      <c r="P653" s="1">
        <f ca="1">RANDBETWEEN(1,10)</f>
        <v>4</v>
      </c>
      <c r="S653" t="s">
        <v>233</v>
      </c>
      <c r="T653" t="s">
        <v>230</v>
      </c>
      <c r="U653" t="s">
        <v>229</v>
      </c>
      <c r="V653" s="1">
        <f t="shared" ca="1" si="223"/>
        <v>12</v>
      </c>
      <c r="W653" t="s">
        <v>230</v>
      </c>
      <c r="X653" t="str">
        <f t="shared" ca="1" si="229"/>
        <v>\\(\\quad (5^2　－　22)　×　4　=　 \\)</v>
      </c>
      <c r="Y653" t="str">
        <f t="shared" ca="1" si="230"/>
        <v>\\(\\quad 12 \\)</v>
      </c>
      <c r="Z653">
        <f t="shared" si="232"/>
        <v>25</v>
      </c>
      <c r="AA653">
        <v>5</v>
      </c>
    </row>
    <row r="654" spans="1:27" x14ac:dyDescent="0.55000000000000004">
      <c r="A654" s="51" t="s">
        <v>60</v>
      </c>
      <c r="B654" s="51"/>
      <c r="C654" s="50" t="s">
        <v>211</v>
      </c>
      <c r="D654" s="50" t="str">
        <f t="shared" ca="1" si="213"/>
        <v>\\(\\quad (5^3　－　34)　×　9　=　 \\)</v>
      </c>
      <c r="E654" s="50" t="str">
        <f t="shared" ca="1" si="214"/>
        <v>\\(\\quad 819 \\)</v>
      </c>
      <c r="F654" s="50" t="s">
        <v>62</v>
      </c>
      <c r="G654" s="50"/>
      <c r="H654" s="50"/>
      <c r="I654" s="89" t="str">
        <f t="shared" ca="1" si="215"/>
        <v>INSERT INTO math(tangen,question,answer,editor,date,count) VALUES('m2800','\\(\\quad (5^3　－　34)　×　9　=　 \\)','\\(\\quad 819 \\)','harazono',NOW(),0);</v>
      </c>
      <c r="J654" s="78" t="s">
        <v>229</v>
      </c>
      <c r="K654" t="s">
        <v>15</v>
      </c>
      <c r="L654" s="1" t="s">
        <v>209</v>
      </c>
      <c r="M654" t="s">
        <v>236</v>
      </c>
      <c r="N654" s="1">
        <f t="shared" ca="1" si="221"/>
        <v>34</v>
      </c>
      <c r="O654" t="s">
        <v>245</v>
      </c>
      <c r="P654" s="1">
        <f t="shared" ca="1" si="222"/>
        <v>9</v>
      </c>
      <c r="S654" t="s">
        <v>233</v>
      </c>
      <c r="T654" t="s">
        <v>230</v>
      </c>
      <c r="U654" t="s">
        <v>229</v>
      </c>
      <c r="V654" s="1">
        <f t="shared" ca="1" si="223"/>
        <v>819</v>
      </c>
      <c r="W654" t="s">
        <v>230</v>
      </c>
      <c r="X654" t="str">
        <f t="shared" ca="1" si="229"/>
        <v>\\(\\quad (5^3　－　34)　×　9　=　 \\)</v>
      </c>
      <c r="Y654" t="str">
        <f t="shared" ca="1" si="230"/>
        <v>\\(\\quad 819 \\)</v>
      </c>
      <c r="Z654">
        <f>AA654*AA654*AA654</f>
        <v>125</v>
      </c>
      <c r="AA654">
        <v>5</v>
      </c>
    </row>
    <row r="655" spans="1:27" x14ac:dyDescent="0.55000000000000004">
      <c r="A655" s="51" t="s">
        <v>60</v>
      </c>
      <c r="B655" s="51"/>
      <c r="C655" s="50" t="s">
        <v>211</v>
      </c>
      <c r="D655" s="50" t="str">
        <f t="shared" ca="1" si="213"/>
        <v>\\(\\quad (5^3　－　60)　×　2　=　 \\)</v>
      </c>
      <c r="E655" s="50" t="str">
        <f t="shared" ca="1" si="214"/>
        <v>\\(\\quad 130 \\)</v>
      </c>
      <c r="F655" s="50" t="s">
        <v>62</v>
      </c>
      <c r="G655" s="50"/>
      <c r="H655" s="50"/>
      <c r="I655" s="89" t="str">
        <f t="shared" ca="1" si="215"/>
        <v>INSERT INTO math(tangen,question,answer,editor,date,count) VALUES('m2800','\\(\\quad (5^3　－　60)　×　2　=　 \\)','\\(\\quad 130 \\)','harazono',NOW(),0);</v>
      </c>
      <c r="J655" s="78" t="s">
        <v>229</v>
      </c>
      <c r="K655" t="s">
        <v>15</v>
      </c>
      <c r="L655" s="1" t="s">
        <v>209</v>
      </c>
      <c r="M655" t="s">
        <v>236</v>
      </c>
      <c r="N655" s="1">
        <f t="shared" ca="1" si="221"/>
        <v>60</v>
      </c>
      <c r="O655" t="s">
        <v>245</v>
      </c>
      <c r="P655" s="1">
        <f t="shared" ca="1" si="222"/>
        <v>2</v>
      </c>
      <c r="S655" t="s">
        <v>233</v>
      </c>
      <c r="T655" t="s">
        <v>230</v>
      </c>
      <c r="U655" t="s">
        <v>229</v>
      </c>
      <c r="V655" s="1">
        <f t="shared" ca="1" si="223"/>
        <v>130</v>
      </c>
      <c r="W655" t="s">
        <v>230</v>
      </c>
      <c r="X655" t="str">
        <f t="shared" ca="1" si="229"/>
        <v>\\(\\quad (5^3　－　60)　×　2　=　 \\)</v>
      </c>
      <c r="Y655" t="str">
        <f t="shared" ca="1" si="230"/>
        <v>\\(\\quad 130 \\)</v>
      </c>
      <c r="Z655">
        <f t="shared" ref="Z655:Z658" si="233">AA655*AA655*AA655</f>
        <v>125</v>
      </c>
      <c r="AA655">
        <v>5</v>
      </c>
    </row>
    <row r="656" spans="1:27" x14ac:dyDescent="0.55000000000000004">
      <c r="A656" s="51" t="s">
        <v>60</v>
      </c>
      <c r="B656" s="51"/>
      <c r="C656" s="50" t="s">
        <v>211</v>
      </c>
      <c r="D656" s="50" t="str">
        <f t="shared" ca="1" si="213"/>
        <v>\\(\\quad (5^3　－　23)　×　8　=　 \\)</v>
      </c>
      <c r="E656" s="50" t="str">
        <f t="shared" ca="1" si="214"/>
        <v>\\(\\quad 816 \\)</v>
      </c>
      <c r="F656" s="50" t="s">
        <v>62</v>
      </c>
      <c r="G656" s="50"/>
      <c r="H656" s="50"/>
      <c r="I656" s="89" t="str">
        <f t="shared" ca="1" si="215"/>
        <v>INSERT INTO math(tangen,question,answer,editor,date,count) VALUES('m2800','\\(\\quad (5^3　－　23)　×　8　=　 \\)','\\(\\quad 816 \\)','harazono',NOW(),0);</v>
      </c>
      <c r="J656" s="78" t="s">
        <v>229</v>
      </c>
      <c r="K656" t="s">
        <v>15</v>
      </c>
      <c r="L656" s="1" t="s">
        <v>209</v>
      </c>
      <c r="M656" t="s">
        <v>236</v>
      </c>
      <c r="N656" s="1">
        <f t="shared" ca="1" si="221"/>
        <v>23</v>
      </c>
      <c r="O656" t="s">
        <v>245</v>
      </c>
      <c r="P656" s="1">
        <f t="shared" ca="1" si="222"/>
        <v>8</v>
      </c>
      <c r="S656" t="s">
        <v>233</v>
      </c>
      <c r="T656" t="s">
        <v>230</v>
      </c>
      <c r="U656" t="s">
        <v>229</v>
      </c>
      <c r="V656" s="1">
        <f t="shared" ca="1" si="223"/>
        <v>816</v>
      </c>
      <c r="W656" t="s">
        <v>230</v>
      </c>
      <c r="X656" t="str">
        <f t="shared" ca="1" si="229"/>
        <v>\\(\\quad (5^3　－　23)　×　8　=　 \\)</v>
      </c>
      <c r="Y656" t="str">
        <f t="shared" ca="1" si="230"/>
        <v>\\(\\quad 816 \\)</v>
      </c>
      <c r="Z656">
        <f t="shared" si="233"/>
        <v>125</v>
      </c>
      <c r="AA656">
        <v>5</v>
      </c>
    </row>
    <row r="657" spans="1:27" x14ac:dyDescent="0.55000000000000004">
      <c r="A657" s="51" t="s">
        <v>60</v>
      </c>
      <c r="B657" s="51"/>
      <c r="C657" s="50" t="s">
        <v>211</v>
      </c>
      <c r="D657" s="50" t="str">
        <f t="shared" ca="1" si="213"/>
        <v>\\(\\quad (5^3　－　4)　×　5　=　 \\)</v>
      </c>
      <c r="E657" s="50" t="str">
        <f t="shared" ca="1" si="214"/>
        <v>\\(\\quad 605 \\)</v>
      </c>
      <c r="F657" s="50" t="s">
        <v>62</v>
      </c>
      <c r="G657" s="50"/>
      <c r="H657" s="50"/>
      <c r="I657" s="89" t="str">
        <f t="shared" ca="1" si="215"/>
        <v>INSERT INTO math(tangen,question,answer,editor,date,count) VALUES('m2800','\\(\\quad (5^3　－　4)　×　5　=　 \\)','\\(\\quad 605 \\)','harazono',NOW(),0);</v>
      </c>
      <c r="J657" s="78" t="s">
        <v>229</v>
      </c>
      <c r="K657" t="s">
        <v>15</v>
      </c>
      <c r="L657" s="1" t="s">
        <v>209</v>
      </c>
      <c r="M657" t="s">
        <v>236</v>
      </c>
      <c r="N657" s="1">
        <f t="shared" ca="1" si="221"/>
        <v>4</v>
      </c>
      <c r="O657" t="s">
        <v>245</v>
      </c>
      <c r="P657" s="1">
        <f ca="1">RANDBETWEEN(1,10)</f>
        <v>5</v>
      </c>
      <c r="S657" t="s">
        <v>233</v>
      </c>
      <c r="T657" t="s">
        <v>230</v>
      </c>
      <c r="U657" t="s">
        <v>229</v>
      </c>
      <c r="V657" s="1">
        <f t="shared" ca="1" si="223"/>
        <v>605</v>
      </c>
      <c r="W657" t="s">
        <v>230</v>
      </c>
      <c r="X657" t="str">
        <f t="shared" ca="1" si="229"/>
        <v>\\(\\quad (5^3　－　4)　×　5　=　 \\)</v>
      </c>
      <c r="Y657" t="str">
        <f t="shared" ca="1" si="230"/>
        <v>\\(\\quad 605 \\)</v>
      </c>
      <c r="Z657">
        <f t="shared" si="233"/>
        <v>125</v>
      </c>
      <c r="AA657">
        <v>5</v>
      </c>
    </row>
    <row r="658" spans="1:27" x14ac:dyDescent="0.55000000000000004">
      <c r="A658" s="51" t="s">
        <v>60</v>
      </c>
      <c r="B658" s="51"/>
      <c r="C658" s="50" t="s">
        <v>211</v>
      </c>
      <c r="D658" s="50" t="str">
        <f t="shared" ca="1" si="213"/>
        <v>\\(\\quad (5^3　－　97)　×　3　=　 \\)</v>
      </c>
      <c r="E658" s="50" t="str">
        <f t="shared" ca="1" si="214"/>
        <v>\\(\\quad 84 \\)</v>
      </c>
      <c r="F658" s="50" t="s">
        <v>62</v>
      </c>
      <c r="G658" s="50"/>
      <c r="H658" s="50"/>
      <c r="I658" s="89" t="str">
        <f t="shared" ca="1" si="215"/>
        <v>INSERT INTO math(tangen,question,answer,editor,date,count) VALUES('m2800','\\(\\quad (5^3　－　97)　×　3　=　 \\)','\\(\\quad 84 \\)','harazono',NOW(),0);</v>
      </c>
      <c r="J658" s="78" t="s">
        <v>229</v>
      </c>
      <c r="K658" t="s">
        <v>15</v>
      </c>
      <c r="L658" s="1" t="s">
        <v>209</v>
      </c>
      <c r="M658" t="s">
        <v>236</v>
      </c>
      <c r="N658" s="1">
        <f t="shared" ca="1" si="221"/>
        <v>97</v>
      </c>
      <c r="O658" t="s">
        <v>245</v>
      </c>
      <c r="P658" s="1">
        <f ca="1">RANDBETWEEN(1,10)</f>
        <v>3</v>
      </c>
      <c r="S658" t="s">
        <v>233</v>
      </c>
      <c r="T658" t="s">
        <v>230</v>
      </c>
      <c r="U658" t="s">
        <v>229</v>
      </c>
      <c r="V658" s="1">
        <f t="shared" ca="1" si="223"/>
        <v>84</v>
      </c>
      <c r="W658" t="s">
        <v>230</v>
      </c>
      <c r="X658" t="str">
        <f t="shared" ca="1" si="229"/>
        <v>\\(\\quad (5^3　－　97)　×　3　=　 \\)</v>
      </c>
      <c r="Y658" t="str">
        <f t="shared" ca="1" si="230"/>
        <v>\\(\\quad 84 \\)</v>
      </c>
      <c r="Z658">
        <f t="shared" si="233"/>
        <v>125</v>
      </c>
      <c r="AA658">
        <v>5</v>
      </c>
    </row>
    <row r="659" spans="1:27" x14ac:dyDescent="0.55000000000000004">
      <c r="A659" s="51" t="s">
        <v>60</v>
      </c>
      <c r="B659" s="51"/>
      <c r="C659" s="50" t="s">
        <v>211</v>
      </c>
      <c r="D659" s="50" t="str">
        <f t="shared" ca="1" si="213"/>
        <v>\\(\\quad (8　+　2)　×　2^2　=　 \\)</v>
      </c>
      <c r="E659" s="50" t="str">
        <f t="shared" ca="1" si="214"/>
        <v>\\(\\quad 40 \\)</v>
      </c>
      <c r="F659" s="50" t="s">
        <v>62</v>
      </c>
      <c r="G659" s="50"/>
      <c r="H659" s="50"/>
      <c r="I659" s="89" t="str">
        <f t="shared" ca="1" si="215"/>
        <v>INSERT INTO math(tangen,question,answer,editor,date,count) VALUES('m2800','\\(\\quad (8　+　2)　×　2^2　=　 \\)','\\(\\quad 40 \\)','harazono',NOW(),0);</v>
      </c>
      <c r="J659" s="78" t="s">
        <v>229</v>
      </c>
      <c r="K659" t="s">
        <v>15</v>
      </c>
      <c r="L659" s="1">
        <f ca="1">RANDBETWEEN(2,10)</f>
        <v>8</v>
      </c>
      <c r="M659" t="s">
        <v>231</v>
      </c>
      <c r="N659" s="1">
        <f ca="1">RANDBETWEEN(1,L659-1)</f>
        <v>2</v>
      </c>
      <c r="O659" t="s">
        <v>245</v>
      </c>
      <c r="P659" s="1" t="s">
        <v>173</v>
      </c>
      <c r="S659" t="s">
        <v>233</v>
      </c>
      <c r="T659" t="s">
        <v>230</v>
      </c>
      <c r="U659" t="s">
        <v>229</v>
      </c>
      <c r="V659" s="1">
        <f ca="1">(L659+N659)*Z659</f>
        <v>40</v>
      </c>
      <c r="W659" t="s">
        <v>230</v>
      </c>
      <c r="X659" t="str">
        <f t="shared" ca="1" si="229"/>
        <v>\\(\\quad (8　+　2)　×　2^2　=　 \\)</v>
      </c>
      <c r="Y659" t="str">
        <f t="shared" ca="1" si="230"/>
        <v>\\(\\quad 40 \\)</v>
      </c>
      <c r="Z659">
        <f>AA659*AA659</f>
        <v>4</v>
      </c>
      <c r="AA659">
        <v>2</v>
      </c>
    </row>
    <row r="660" spans="1:27" x14ac:dyDescent="0.55000000000000004">
      <c r="A660" s="51" t="s">
        <v>60</v>
      </c>
      <c r="B660" s="51"/>
      <c r="C660" s="50" t="s">
        <v>211</v>
      </c>
      <c r="D660" s="50" t="str">
        <f t="shared" ca="1" si="213"/>
        <v>\\(\\quad (4　+　1)　×　2^2　=　 \\)</v>
      </c>
      <c r="E660" s="50" t="str">
        <f t="shared" ca="1" si="214"/>
        <v>\\(\\quad 20 \\)</v>
      </c>
      <c r="F660" s="50" t="s">
        <v>62</v>
      </c>
      <c r="G660" s="50"/>
      <c r="H660" s="50"/>
      <c r="I660" s="89" t="str">
        <f t="shared" ca="1" si="215"/>
        <v>INSERT INTO math(tangen,question,answer,editor,date,count) VALUES('m2800','\\(\\quad (4　+　1)　×　2^2　=　 \\)','\\(\\quad 20 \\)','harazono',NOW(),0);</v>
      </c>
      <c r="J660" s="78" t="s">
        <v>229</v>
      </c>
      <c r="K660" t="s">
        <v>15</v>
      </c>
      <c r="L660" s="1">
        <f t="shared" ref="L660:L723" ca="1" si="234">RANDBETWEEN(2,10)</f>
        <v>4</v>
      </c>
      <c r="M660" t="s">
        <v>231</v>
      </c>
      <c r="N660" s="1">
        <f t="shared" ref="N660:N699" ca="1" si="235">RANDBETWEEN(1,L660-1)</f>
        <v>1</v>
      </c>
      <c r="O660" t="s">
        <v>245</v>
      </c>
      <c r="P660" s="1" t="s">
        <v>173</v>
      </c>
      <c r="S660" t="s">
        <v>233</v>
      </c>
      <c r="T660" t="s">
        <v>230</v>
      </c>
      <c r="U660" t="s">
        <v>229</v>
      </c>
      <c r="V660" s="1">
        <f t="shared" ref="V660:V698" ca="1" si="236">(L660+N660)*Z660</f>
        <v>20</v>
      </c>
      <c r="W660" t="s">
        <v>230</v>
      </c>
      <c r="X660" t="str">
        <f t="shared" ca="1" si="229"/>
        <v>\\(\\quad (4　+　1)　×　2^2　=　 \\)</v>
      </c>
      <c r="Y660" t="str">
        <f t="shared" ca="1" si="230"/>
        <v>\\(\\quad 20 \\)</v>
      </c>
      <c r="Z660">
        <f t="shared" ref="Z660:Z663" si="237">AA660*AA660</f>
        <v>4</v>
      </c>
      <c r="AA660">
        <v>2</v>
      </c>
    </row>
    <row r="661" spans="1:27" x14ac:dyDescent="0.55000000000000004">
      <c r="A661" s="51" t="s">
        <v>60</v>
      </c>
      <c r="B661" s="51"/>
      <c r="C661" s="50" t="s">
        <v>211</v>
      </c>
      <c r="D661" s="50" t="str">
        <f t="shared" ca="1" si="213"/>
        <v>\\(\\quad (3　+　1)　×　2^2　=　 \\)</v>
      </c>
      <c r="E661" s="50" t="str">
        <f t="shared" ca="1" si="214"/>
        <v>\\(\\quad 16 \\)</v>
      </c>
      <c r="F661" s="50" t="s">
        <v>62</v>
      </c>
      <c r="G661" s="50"/>
      <c r="H661" s="50"/>
      <c r="I661" s="89" t="str">
        <f t="shared" ca="1" si="215"/>
        <v>INSERT INTO math(tangen,question,answer,editor,date,count) VALUES('m2800','\\(\\quad (3　+　1)　×　2^2　=　 \\)','\\(\\quad 16 \\)','harazono',NOW(),0);</v>
      </c>
      <c r="J661" s="78" t="s">
        <v>229</v>
      </c>
      <c r="K661" t="s">
        <v>15</v>
      </c>
      <c r="L661" s="1">
        <f t="shared" ca="1" si="234"/>
        <v>3</v>
      </c>
      <c r="M661" t="s">
        <v>231</v>
      </c>
      <c r="N661" s="1">
        <f t="shared" ca="1" si="235"/>
        <v>1</v>
      </c>
      <c r="O661" t="s">
        <v>245</v>
      </c>
      <c r="P661" s="1" t="s">
        <v>173</v>
      </c>
      <c r="S661" t="s">
        <v>233</v>
      </c>
      <c r="T661" t="s">
        <v>230</v>
      </c>
      <c r="U661" t="s">
        <v>229</v>
      </c>
      <c r="V661" s="1">
        <f t="shared" ca="1" si="236"/>
        <v>16</v>
      </c>
      <c r="W661" t="s">
        <v>230</v>
      </c>
      <c r="X661" t="str">
        <f t="shared" ca="1" si="229"/>
        <v>\\(\\quad (3　+　1)　×　2^2　=　 \\)</v>
      </c>
      <c r="Y661" t="str">
        <f t="shared" ca="1" si="230"/>
        <v>\\(\\quad 16 \\)</v>
      </c>
      <c r="Z661">
        <f t="shared" si="237"/>
        <v>4</v>
      </c>
      <c r="AA661">
        <v>2</v>
      </c>
    </row>
    <row r="662" spans="1:27" x14ac:dyDescent="0.55000000000000004">
      <c r="A662" s="51" t="s">
        <v>60</v>
      </c>
      <c r="B662" s="51"/>
      <c r="C662" s="50" t="s">
        <v>211</v>
      </c>
      <c r="D662" s="50" t="str">
        <f t="shared" ca="1" si="213"/>
        <v>\\(\\quad (3　+　2)　×　2^2　=　 \\)</v>
      </c>
      <c r="E662" s="50" t="str">
        <f t="shared" ca="1" si="214"/>
        <v>\\(\\quad 20 \\)</v>
      </c>
      <c r="F662" s="50" t="s">
        <v>62</v>
      </c>
      <c r="G662" s="50"/>
      <c r="H662" s="50"/>
      <c r="I662" s="89" t="str">
        <f t="shared" ca="1" si="215"/>
        <v>INSERT INTO math(tangen,question,answer,editor,date,count) VALUES('m2800','\\(\\quad (3　+　2)　×　2^2　=　 \\)','\\(\\quad 20 \\)','harazono',NOW(),0);</v>
      </c>
      <c r="J662" s="78" t="s">
        <v>229</v>
      </c>
      <c r="K662" t="s">
        <v>15</v>
      </c>
      <c r="L662" s="1">
        <f t="shared" ca="1" si="234"/>
        <v>3</v>
      </c>
      <c r="M662" t="s">
        <v>231</v>
      </c>
      <c r="N662" s="1">
        <f t="shared" ca="1" si="235"/>
        <v>2</v>
      </c>
      <c r="O662" t="s">
        <v>245</v>
      </c>
      <c r="P662" s="1" t="s">
        <v>173</v>
      </c>
      <c r="S662" t="s">
        <v>233</v>
      </c>
      <c r="T662" t="s">
        <v>230</v>
      </c>
      <c r="U662" t="s">
        <v>229</v>
      </c>
      <c r="V662" s="1">
        <f t="shared" ca="1" si="236"/>
        <v>20</v>
      </c>
      <c r="W662" t="s">
        <v>230</v>
      </c>
      <c r="X662" t="str">
        <f t="shared" ca="1" si="229"/>
        <v>\\(\\quad (3　+　2)　×　2^2　=　 \\)</v>
      </c>
      <c r="Y662" t="str">
        <f t="shared" ca="1" si="230"/>
        <v>\\(\\quad 20 \\)</v>
      </c>
      <c r="Z662">
        <f t="shared" si="237"/>
        <v>4</v>
      </c>
      <c r="AA662">
        <v>2</v>
      </c>
    </row>
    <row r="663" spans="1:27" x14ac:dyDescent="0.55000000000000004">
      <c r="A663" s="51" t="s">
        <v>60</v>
      </c>
      <c r="B663" s="51"/>
      <c r="C663" s="50" t="s">
        <v>211</v>
      </c>
      <c r="D663" s="50" t="str">
        <f t="shared" ca="1" si="213"/>
        <v>\\(\\quad (6　+　1)　×　2^2　=　 \\)</v>
      </c>
      <c r="E663" s="50" t="str">
        <f t="shared" ca="1" si="214"/>
        <v>\\(\\quad 28 \\)</v>
      </c>
      <c r="F663" s="50" t="s">
        <v>62</v>
      </c>
      <c r="G663" s="50"/>
      <c r="H663" s="50"/>
      <c r="I663" s="89" t="str">
        <f t="shared" ca="1" si="215"/>
        <v>INSERT INTO math(tangen,question,answer,editor,date,count) VALUES('m2800','\\(\\quad (6　+　1)　×　2^2　=　 \\)','\\(\\quad 28 \\)','harazono',NOW(),0);</v>
      </c>
      <c r="J663" s="78" t="s">
        <v>229</v>
      </c>
      <c r="K663" t="s">
        <v>15</v>
      </c>
      <c r="L663" s="1">
        <f t="shared" ca="1" si="234"/>
        <v>6</v>
      </c>
      <c r="M663" t="s">
        <v>231</v>
      </c>
      <c r="N663" s="1">
        <f t="shared" ca="1" si="235"/>
        <v>1</v>
      </c>
      <c r="O663" t="s">
        <v>245</v>
      </c>
      <c r="P663" s="1" t="s">
        <v>173</v>
      </c>
      <c r="S663" t="s">
        <v>233</v>
      </c>
      <c r="T663" t="s">
        <v>230</v>
      </c>
      <c r="U663" t="s">
        <v>229</v>
      </c>
      <c r="V663" s="1">
        <f t="shared" ca="1" si="236"/>
        <v>28</v>
      </c>
      <c r="W663" t="s">
        <v>230</v>
      </c>
      <c r="X663" t="str">
        <f t="shared" ca="1" si="229"/>
        <v>\\(\\quad (6　+　1)　×　2^2　=　 \\)</v>
      </c>
      <c r="Y663" t="str">
        <f t="shared" ca="1" si="230"/>
        <v>\\(\\quad 28 \\)</v>
      </c>
      <c r="Z663">
        <f t="shared" si="237"/>
        <v>4</v>
      </c>
      <c r="AA663">
        <v>2</v>
      </c>
    </row>
    <row r="664" spans="1:27" x14ac:dyDescent="0.55000000000000004">
      <c r="A664" s="51" t="s">
        <v>60</v>
      </c>
      <c r="B664" s="51"/>
      <c r="C664" s="50" t="s">
        <v>211</v>
      </c>
      <c r="D664" s="50" t="str">
        <f t="shared" ca="1" si="213"/>
        <v>\\(\\quad (3　+　1)　×　2^3　=　 \\)</v>
      </c>
      <c r="E664" s="50" t="str">
        <f t="shared" ca="1" si="214"/>
        <v>\\(\\quad 32 \\)</v>
      </c>
      <c r="F664" s="50" t="s">
        <v>62</v>
      </c>
      <c r="G664" s="50"/>
      <c r="H664" s="50"/>
      <c r="I664" s="89" t="str">
        <f t="shared" ca="1" si="215"/>
        <v>INSERT INTO math(tangen,question,answer,editor,date,count) VALUES('m2800','\\(\\quad (3　+　1)　×　2^3　=　 \\)','\\(\\quad 32 \\)','harazono',NOW(),0);</v>
      </c>
      <c r="J664" s="78" t="s">
        <v>229</v>
      </c>
      <c r="K664" t="s">
        <v>15</v>
      </c>
      <c r="L664" s="1">
        <f t="shared" ca="1" si="234"/>
        <v>3</v>
      </c>
      <c r="M664" t="s">
        <v>231</v>
      </c>
      <c r="N664" s="1">
        <f t="shared" ca="1" si="235"/>
        <v>1</v>
      </c>
      <c r="O664" t="s">
        <v>245</v>
      </c>
      <c r="P664" s="1" t="s">
        <v>174</v>
      </c>
      <c r="S664" t="s">
        <v>233</v>
      </c>
      <c r="T664" t="s">
        <v>230</v>
      </c>
      <c r="U664" t="s">
        <v>229</v>
      </c>
      <c r="V664" s="1">
        <f t="shared" ca="1" si="236"/>
        <v>32</v>
      </c>
      <c r="W664" t="s">
        <v>230</v>
      </c>
      <c r="X664" t="str">
        <f t="shared" ca="1" si="229"/>
        <v>\\(\\quad (3　+　1)　×　2^3　=　 \\)</v>
      </c>
      <c r="Y664" t="str">
        <f t="shared" ca="1" si="230"/>
        <v>\\(\\quad 32 \\)</v>
      </c>
      <c r="Z664">
        <f>AA664*AA664*AA664</f>
        <v>8</v>
      </c>
      <c r="AA664">
        <v>2</v>
      </c>
    </row>
    <row r="665" spans="1:27" x14ac:dyDescent="0.55000000000000004">
      <c r="A665" s="51" t="s">
        <v>60</v>
      </c>
      <c r="B665" s="51"/>
      <c r="C665" s="50" t="s">
        <v>211</v>
      </c>
      <c r="D665" s="50" t="str">
        <f t="shared" ref="D665:D728" ca="1" si="238">X665</f>
        <v>\\(\\quad (5　+　3)　×　2^3　=　 \\)</v>
      </c>
      <c r="E665" s="50" t="str">
        <f t="shared" ref="E665:E728" ca="1" si="239">Y665</f>
        <v>\\(\\quad 64 \\)</v>
      </c>
      <c r="F665" s="50" t="s">
        <v>62</v>
      </c>
      <c r="G665" s="50"/>
      <c r="H665" s="50"/>
      <c r="I665" s="89" t="str">
        <f t="shared" ref="I665:I728" ca="1" si="240">"INSERT INTO "&amp;A665&amp;"(tangen,question,answer,editor,date,count) VALUES('"&amp;C665&amp;"','"&amp;D665&amp;"','"&amp;E665&amp;"','"&amp;F665&amp;"',NOW(),0);"</f>
        <v>INSERT INTO math(tangen,question,answer,editor,date,count) VALUES('m2800','\\(\\quad (5　+　3)　×　2^3　=　 \\)','\\(\\quad 64 \\)','harazono',NOW(),0);</v>
      </c>
      <c r="J665" s="78" t="s">
        <v>229</v>
      </c>
      <c r="K665" t="s">
        <v>15</v>
      </c>
      <c r="L665" s="1">
        <f t="shared" ca="1" si="234"/>
        <v>5</v>
      </c>
      <c r="M665" t="s">
        <v>231</v>
      </c>
      <c r="N665" s="1">
        <f t="shared" ca="1" si="235"/>
        <v>3</v>
      </c>
      <c r="O665" t="s">
        <v>245</v>
      </c>
      <c r="P665" s="1" t="s">
        <v>174</v>
      </c>
      <c r="S665" t="s">
        <v>233</v>
      </c>
      <c r="T665" t="s">
        <v>230</v>
      </c>
      <c r="U665" t="s">
        <v>229</v>
      </c>
      <c r="V665" s="1">
        <f t="shared" ca="1" si="236"/>
        <v>64</v>
      </c>
      <c r="W665" t="s">
        <v>230</v>
      </c>
      <c r="X665" t="str">
        <f t="shared" ca="1" si="229"/>
        <v>\\(\\quad (5　+　3)　×　2^3　=　 \\)</v>
      </c>
      <c r="Y665" t="str">
        <f t="shared" ca="1" si="230"/>
        <v>\\(\\quad 64 \\)</v>
      </c>
      <c r="Z665">
        <f t="shared" ref="Z665:Z668" si="241">AA665*AA665*AA665</f>
        <v>8</v>
      </c>
      <c r="AA665">
        <v>2</v>
      </c>
    </row>
    <row r="666" spans="1:27" x14ac:dyDescent="0.55000000000000004">
      <c r="A666" s="51" t="s">
        <v>60</v>
      </c>
      <c r="B666" s="51"/>
      <c r="C666" s="50" t="s">
        <v>211</v>
      </c>
      <c r="D666" s="50" t="str">
        <f t="shared" ca="1" si="238"/>
        <v>\\(\\quad (6　+　2)　×　2^3　=　 \\)</v>
      </c>
      <c r="E666" s="50" t="str">
        <f t="shared" ca="1" si="239"/>
        <v>\\(\\quad 64 \\)</v>
      </c>
      <c r="F666" s="50" t="s">
        <v>62</v>
      </c>
      <c r="G666" s="50"/>
      <c r="H666" s="50"/>
      <c r="I666" s="89" t="str">
        <f t="shared" ca="1" si="240"/>
        <v>INSERT INTO math(tangen,question,answer,editor,date,count) VALUES('m2800','\\(\\quad (6　+　2)　×　2^3　=　 \\)','\\(\\quad 64 \\)','harazono',NOW(),0);</v>
      </c>
      <c r="J666" s="78" t="s">
        <v>229</v>
      </c>
      <c r="K666" t="s">
        <v>15</v>
      </c>
      <c r="L666" s="1">
        <f t="shared" ca="1" si="234"/>
        <v>6</v>
      </c>
      <c r="M666" t="s">
        <v>231</v>
      </c>
      <c r="N666" s="1">
        <f t="shared" ca="1" si="235"/>
        <v>2</v>
      </c>
      <c r="O666" t="s">
        <v>245</v>
      </c>
      <c r="P666" s="1" t="s">
        <v>174</v>
      </c>
      <c r="S666" t="s">
        <v>233</v>
      </c>
      <c r="T666" t="s">
        <v>230</v>
      </c>
      <c r="U666" t="s">
        <v>229</v>
      </c>
      <c r="V666" s="1">
        <f t="shared" ca="1" si="236"/>
        <v>64</v>
      </c>
      <c r="W666" t="s">
        <v>230</v>
      </c>
      <c r="X666" t="str">
        <f t="shared" ca="1" si="229"/>
        <v>\\(\\quad (6　+　2)　×　2^3　=　 \\)</v>
      </c>
      <c r="Y666" t="str">
        <f t="shared" ca="1" si="230"/>
        <v>\\(\\quad 64 \\)</v>
      </c>
      <c r="Z666">
        <f t="shared" si="241"/>
        <v>8</v>
      </c>
      <c r="AA666">
        <v>2</v>
      </c>
    </row>
    <row r="667" spans="1:27" x14ac:dyDescent="0.55000000000000004">
      <c r="A667" s="51" t="s">
        <v>60</v>
      </c>
      <c r="B667" s="51"/>
      <c r="C667" s="50" t="s">
        <v>211</v>
      </c>
      <c r="D667" s="50" t="str">
        <f t="shared" ca="1" si="238"/>
        <v>\\(\\quad (5　+　3)　×　2^3　=　 \\)</v>
      </c>
      <c r="E667" s="50" t="str">
        <f t="shared" ca="1" si="239"/>
        <v>\\(\\quad 64 \\)</v>
      </c>
      <c r="F667" s="50" t="s">
        <v>62</v>
      </c>
      <c r="G667" s="50"/>
      <c r="H667" s="50"/>
      <c r="I667" s="89" t="str">
        <f t="shared" ca="1" si="240"/>
        <v>INSERT INTO math(tangen,question,answer,editor,date,count) VALUES('m2800','\\(\\quad (5　+　3)　×　2^3　=　 \\)','\\(\\quad 64 \\)','harazono',NOW(),0);</v>
      </c>
      <c r="J667" s="78" t="s">
        <v>229</v>
      </c>
      <c r="K667" t="s">
        <v>15</v>
      </c>
      <c r="L667" s="1">
        <f t="shared" ca="1" si="234"/>
        <v>5</v>
      </c>
      <c r="M667" t="s">
        <v>231</v>
      </c>
      <c r="N667" s="1">
        <f t="shared" ca="1" si="235"/>
        <v>3</v>
      </c>
      <c r="O667" t="s">
        <v>245</v>
      </c>
      <c r="P667" s="1" t="s">
        <v>174</v>
      </c>
      <c r="S667" t="s">
        <v>233</v>
      </c>
      <c r="T667" t="s">
        <v>230</v>
      </c>
      <c r="U667" t="s">
        <v>229</v>
      </c>
      <c r="V667" s="1">
        <f t="shared" ca="1" si="236"/>
        <v>64</v>
      </c>
      <c r="W667" t="s">
        <v>230</v>
      </c>
      <c r="X667" t="str">
        <f t="shared" ca="1" si="229"/>
        <v>\\(\\quad (5　+　3)　×　2^3　=　 \\)</v>
      </c>
      <c r="Y667" t="str">
        <f t="shared" ca="1" si="230"/>
        <v>\\(\\quad 64 \\)</v>
      </c>
      <c r="Z667">
        <f t="shared" si="241"/>
        <v>8</v>
      </c>
      <c r="AA667">
        <v>2</v>
      </c>
    </row>
    <row r="668" spans="1:27" x14ac:dyDescent="0.55000000000000004">
      <c r="A668" s="51" t="s">
        <v>60</v>
      </c>
      <c r="B668" s="51"/>
      <c r="C668" s="50" t="s">
        <v>211</v>
      </c>
      <c r="D668" s="50" t="str">
        <f t="shared" ca="1" si="238"/>
        <v>\\(\\quad (4　+　2)　×　2^3　=　 \\)</v>
      </c>
      <c r="E668" s="50" t="str">
        <f t="shared" ca="1" si="239"/>
        <v>\\(\\quad 48 \\)</v>
      </c>
      <c r="F668" s="50" t="s">
        <v>62</v>
      </c>
      <c r="G668" s="50"/>
      <c r="H668" s="50"/>
      <c r="I668" s="89" t="str">
        <f t="shared" ca="1" si="240"/>
        <v>INSERT INTO math(tangen,question,answer,editor,date,count) VALUES('m2800','\\(\\quad (4　+　2)　×　2^3　=　 \\)','\\(\\quad 48 \\)','harazono',NOW(),0);</v>
      </c>
      <c r="J668" s="78" t="s">
        <v>229</v>
      </c>
      <c r="K668" t="s">
        <v>15</v>
      </c>
      <c r="L668" s="1">
        <f t="shared" ca="1" si="234"/>
        <v>4</v>
      </c>
      <c r="M668" t="s">
        <v>231</v>
      </c>
      <c r="N668" s="1">
        <f t="shared" ca="1" si="235"/>
        <v>2</v>
      </c>
      <c r="O668" t="s">
        <v>245</v>
      </c>
      <c r="P668" s="1" t="s">
        <v>174</v>
      </c>
      <c r="S668" t="s">
        <v>233</v>
      </c>
      <c r="T668" t="s">
        <v>230</v>
      </c>
      <c r="U668" t="s">
        <v>229</v>
      </c>
      <c r="V668" s="1">
        <f t="shared" ca="1" si="236"/>
        <v>48</v>
      </c>
      <c r="W668" t="s">
        <v>230</v>
      </c>
      <c r="X668" t="str">
        <f t="shared" ca="1" si="229"/>
        <v>\\(\\quad (4　+　2)　×　2^3　=　 \\)</v>
      </c>
      <c r="Y668" t="str">
        <f t="shared" ca="1" si="230"/>
        <v>\\(\\quad 48 \\)</v>
      </c>
      <c r="Z668">
        <f t="shared" si="241"/>
        <v>8</v>
      </c>
      <c r="AA668">
        <v>2</v>
      </c>
    </row>
    <row r="669" spans="1:27" x14ac:dyDescent="0.55000000000000004">
      <c r="A669" s="51" t="s">
        <v>60</v>
      </c>
      <c r="B669" s="51"/>
      <c r="C669" s="50" t="s">
        <v>211</v>
      </c>
      <c r="D669" s="50" t="str">
        <f t="shared" ca="1" si="238"/>
        <v>\\(\\quad (10　+　8)　×　2^4　=　 \\)</v>
      </c>
      <c r="E669" s="50" t="str">
        <f t="shared" ca="1" si="239"/>
        <v>\\(\\quad 288 \\)</v>
      </c>
      <c r="F669" s="50" t="s">
        <v>62</v>
      </c>
      <c r="G669" s="50"/>
      <c r="H669" s="50"/>
      <c r="I669" s="89" t="str">
        <f t="shared" ca="1" si="240"/>
        <v>INSERT INTO math(tangen,question,answer,editor,date,count) VALUES('m2800','\\(\\quad (10　+　8)　×　2^4　=　 \\)','\\(\\quad 288 \\)','harazono',NOW(),0);</v>
      </c>
      <c r="J669" s="78" t="s">
        <v>229</v>
      </c>
      <c r="K669" t="s">
        <v>15</v>
      </c>
      <c r="L669" s="1">
        <f t="shared" ca="1" si="234"/>
        <v>10</v>
      </c>
      <c r="M669" t="s">
        <v>231</v>
      </c>
      <c r="N669" s="1">
        <f t="shared" ca="1" si="235"/>
        <v>8</v>
      </c>
      <c r="O669" t="s">
        <v>245</v>
      </c>
      <c r="P669" s="1" t="s">
        <v>175</v>
      </c>
      <c r="S669" t="s">
        <v>233</v>
      </c>
      <c r="T669" t="s">
        <v>230</v>
      </c>
      <c r="U669" t="s">
        <v>229</v>
      </c>
      <c r="V669" s="1">
        <f t="shared" ca="1" si="236"/>
        <v>288</v>
      </c>
      <c r="W669" t="s">
        <v>230</v>
      </c>
      <c r="X669" t="str">
        <f t="shared" ca="1" si="229"/>
        <v>\\(\\quad (10　+　8)　×　2^4　=　 \\)</v>
      </c>
      <c r="Y669" t="str">
        <f t="shared" ca="1" si="230"/>
        <v>\\(\\quad 288 \\)</v>
      </c>
      <c r="Z669">
        <f>AA669*AA669*AA669*AA669</f>
        <v>16</v>
      </c>
      <c r="AA669">
        <v>2</v>
      </c>
    </row>
    <row r="670" spans="1:27" x14ac:dyDescent="0.55000000000000004">
      <c r="A670" s="51" t="s">
        <v>60</v>
      </c>
      <c r="B670" s="51"/>
      <c r="C670" s="50" t="s">
        <v>211</v>
      </c>
      <c r="D670" s="50" t="str">
        <f t="shared" ca="1" si="238"/>
        <v>\\(\\quad (5　+　3)　×　2^4　=　 \\)</v>
      </c>
      <c r="E670" s="50" t="str">
        <f t="shared" ca="1" si="239"/>
        <v>\\(\\quad 128 \\)</v>
      </c>
      <c r="F670" s="50" t="s">
        <v>62</v>
      </c>
      <c r="G670" s="50"/>
      <c r="H670" s="50"/>
      <c r="I670" s="89" t="str">
        <f t="shared" ca="1" si="240"/>
        <v>INSERT INTO math(tangen,question,answer,editor,date,count) VALUES('m2800','\\(\\quad (5　+　3)　×　2^4　=　 \\)','\\(\\quad 128 \\)','harazono',NOW(),0);</v>
      </c>
      <c r="J670" s="78" t="s">
        <v>229</v>
      </c>
      <c r="K670" t="s">
        <v>15</v>
      </c>
      <c r="L670" s="1">
        <f t="shared" ca="1" si="234"/>
        <v>5</v>
      </c>
      <c r="M670" t="s">
        <v>231</v>
      </c>
      <c r="N670" s="1">
        <f t="shared" ca="1" si="235"/>
        <v>3</v>
      </c>
      <c r="O670" t="s">
        <v>245</v>
      </c>
      <c r="P670" s="1" t="s">
        <v>175</v>
      </c>
      <c r="S670" t="s">
        <v>233</v>
      </c>
      <c r="T670" t="s">
        <v>230</v>
      </c>
      <c r="U670" t="s">
        <v>229</v>
      </c>
      <c r="V670" s="1">
        <f t="shared" ca="1" si="236"/>
        <v>128</v>
      </c>
      <c r="W670" t="s">
        <v>230</v>
      </c>
      <c r="X670" t="str">
        <f t="shared" ca="1" si="229"/>
        <v>\\(\\quad (5　+　3)　×　2^4　=　 \\)</v>
      </c>
      <c r="Y670" t="str">
        <f t="shared" ca="1" si="230"/>
        <v>\\(\\quad 128 \\)</v>
      </c>
      <c r="Z670">
        <f t="shared" ref="Z670:Z673" si="242">AA670*AA670*AA670*AA670</f>
        <v>16</v>
      </c>
      <c r="AA670">
        <v>2</v>
      </c>
    </row>
    <row r="671" spans="1:27" x14ac:dyDescent="0.55000000000000004">
      <c r="A671" s="51" t="s">
        <v>60</v>
      </c>
      <c r="B671" s="51"/>
      <c r="C671" s="50" t="s">
        <v>211</v>
      </c>
      <c r="D671" s="50" t="str">
        <f t="shared" ca="1" si="238"/>
        <v>\\(\\quad (4　+　1)　×　2^4　=　 \\)</v>
      </c>
      <c r="E671" s="50" t="str">
        <f t="shared" ca="1" si="239"/>
        <v>\\(\\quad 80 \\)</v>
      </c>
      <c r="F671" s="50" t="s">
        <v>62</v>
      </c>
      <c r="G671" s="50"/>
      <c r="H671" s="50"/>
      <c r="I671" s="89" t="str">
        <f t="shared" ca="1" si="240"/>
        <v>INSERT INTO math(tangen,question,answer,editor,date,count) VALUES('m2800','\\(\\quad (4　+　1)　×　2^4　=　 \\)','\\(\\quad 80 \\)','harazono',NOW(),0);</v>
      </c>
      <c r="J671" s="78" t="s">
        <v>229</v>
      </c>
      <c r="K671" t="s">
        <v>15</v>
      </c>
      <c r="L671" s="1">
        <f t="shared" ca="1" si="234"/>
        <v>4</v>
      </c>
      <c r="M671" t="s">
        <v>231</v>
      </c>
      <c r="N671" s="1">
        <f t="shared" ca="1" si="235"/>
        <v>1</v>
      </c>
      <c r="O671" t="s">
        <v>245</v>
      </c>
      <c r="P671" s="1" t="s">
        <v>175</v>
      </c>
      <c r="S671" t="s">
        <v>233</v>
      </c>
      <c r="T671" t="s">
        <v>230</v>
      </c>
      <c r="U671" t="s">
        <v>229</v>
      </c>
      <c r="V671" s="1">
        <f t="shared" ca="1" si="236"/>
        <v>80</v>
      </c>
      <c r="W671" t="s">
        <v>230</v>
      </c>
      <c r="X671" t="str">
        <f t="shared" ca="1" si="229"/>
        <v>\\(\\quad (4　+　1)　×　2^4　=　 \\)</v>
      </c>
      <c r="Y671" t="str">
        <f t="shared" ca="1" si="230"/>
        <v>\\(\\quad 80 \\)</v>
      </c>
      <c r="Z671">
        <f t="shared" si="242"/>
        <v>16</v>
      </c>
      <c r="AA671">
        <v>2</v>
      </c>
    </row>
    <row r="672" spans="1:27" x14ac:dyDescent="0.55000000000000004">
      <c r="A672" s="51" t="s">
        <v>60</v>
      </c>
      <c r="B672" s="51"/>
      <c r="C672" s="50" t="s">
        <v>211</v>
      </c>
      <c r="D672" s="50" t="str">
        <f t="shared" ca="1" si="238"/>
        <v>\\(\\quad (9　+　8)　×　2^4　=　 \\)</v>
      </c>
      <c r="E672" s="50" t="str">
        <f t="shared" ca="1" si="239"/>
        <v>\\(\\quad 272 \\)</v>
      </c>
      <c r="F672" s="50" t="s">
        <v>62</v>
      </c>
      <c r="G672" s="50"/>
      <c r="H672" s="50"/>
      <c r="I672" s="89" t="str">
        <f t="shared" ca="1" si="240"/>
        <v>INSERT INTO math(tangen,question,answer,editor,date,count) VALUES('m2800','\\(\\quad (9　+　8)　×　2^4　=　 \\)','\\(\\quad 272 \\)','harazono',NOW(),0);</v>
      </c>
      <c r="J672" s="78" t="s">
        <v>229</v>
      </c>
      <c r="K672" t="s">
        <v>15</v>
      </c>
      <c r="L672" s="1">
        <f t="shared" ca="1" si="234"/>
        <v>9</v>
      </c>
      <c r="M672" t="s">
        <v>231</v>
      </c>
      <c r="N672" s="1">
        <f t="shared" ca="1" si="235"/>
        <v>8</v>
      </c>
      <c r="O672" t="s">
        <v>245</v>
      </c>
      <c r="P672" s="1" t="s">
        <v>175</v>
      </c>
      <c r="S672" t="s">
        <v>233</v>
      </c>
      <c r="T672" t="s">
        <v>230</v>
      </c>
      <c r="U672" t="s">
        <v>229</v>
      </c>
      <c r="V672" s="1">
        <f t="shared" ca="1" si="236"/>
        <v>272</v>
      </c>
      <c r="W672" t="s">
        <v>230</v>
      </c>
      <c r="X672" t="str">
        <f t="shared" ca="1" si="229"/>
        <v>\\(\\quad (9　+　8)　×　2^4　=　 \\)</v>
      </c>
      <c r="Y672" t="str">
        <f t="shared" ca="1" si="230"/>
        <v>\\(\\quad 272 \\)</v>
      </c>
      <c r="Z672">
        <f t="shared" si="242"/>
        <v>16</v>
      </c>
      <c r="AA672">
        <v>2</v>
      </c>
    </row>
    <row r="673" spans="1:27" x14ac:dyDescent="0.55000000000000004">
      <c r="A673" s="51" t="s">
        <v>60</v>
      </c>
      <c r="B673" s="51"/>
      <c r="C673" s="50" t="s">
        <v>211</v>
      </c>
      <c r="D673" s="50" t="str">
        <f t="shared" ca="1" si="238"/>
        <v>\\(\\quad (8　+　3)　×　2^4　=　 \\)</v>
      </c>
      <c r="E673" s="50" t="str">
        <f t="shared" ca="1" si="239"/>
        <v>\\(\\quad 176 \\)</v>
      </c>
      <c r="F673" s="50" t="s">
        <v>62</v>
      </c>
      <c r="G673" s="50"/>
      <c r="H673" s="50"/>
      <c r="I673" s="89" t="str">
        <f t="shared" ca="1" si="240"/>
        <v>INSERT INTO math(tangen,question,answer,editor,date,count) VALUES('m2800','\\(\\quad (8　+　3)　×　2^4　=　 \\)','\\(\\quad 176 \\)','harazono',NOW(),0);</v>
      </c>
      <c r="J673" s="78" t="s">
        <v>229</v>
      </c>
      <c r="K673" t="s">
        <v>15</v>
      </c>
      <c r="L673" s="1">
        <f t="shared" ca="1" si="234"/>
        <v>8</v>
      </c>
      <c r="M673" t="s">
        <v>231</v>
      </c>
      <c r="N673" s="1">
        <f t="shared" ca="1" si="235"/>
        <v>3</v>
      </c>
      <c r="O673" t="s">
        <v>245</v>
      </c>
      <c r="P673" s="1" t="s">
        <v>175</v>
      </c>
      <c r="S673" t="s">
        <v>233</v>
      </c>
      <c r="T673" t="s">
        <v>230</v>
      </c>
      <c r="U673" t="s">
        <v>229</v>
      </c>
      <c r="V673" s="1">
        <f t="shared" ca="1" si="236"/>
        <v>176</v>
      </c>
      <c r="W673" t="s">
        <v>230</v>
      </c>
      <c r="X673" t="str">
        <f t="shared" ca="1" si="229"/>
        <v>\\(\\quad (8　+　3)　×　2^4　=　 \\)</v>
      </c>
      <c r="Y673" t="str">
        <f t="shared" ca="1" si="230"/>
        <v>\\(\\quad 176 \\)</v>
      </c>
      <c r="Z673">
        <f t="shared" si="242"/>
        <v>16</v>
      </c>
      <c r="AA673">
        <v>2</v>
      </c>
    </row>
    <row r="674" spans="1:27" x14ac:dyDescent="0.55000000000000004">
      <c r="A674" s="51" t="s">
        <v>60</v>
      </c>
      <c r="B674" s="51"/>
      <c r="C674" s="50" t="s">
        <v>211</v>
      </c>
      <c r="D674" s="50" t="str">
        <f t="shared" ca="1" si="238"/>
        <v>\\(\\quad (6　+　3)　×　3^2　=　 \\)</v>
      </c>
      <c r="E674" s="50" t="str">
        <f t="shared" ca="1" si="239"/>
        <v>\\(\\quad 81 \\)</v>
      </c>
      <c r="F674" s="50" t="s">
        <v>62</v>
      </c>
      <c r="G674" s="50"/>
      <c r="H674" s="50"/>
      <c r="I674" s="89" t="str">
        <f t="shared" ca="1" si="240"/>
        <v>INSERT INTO math(tangen,question,answer,editor,date,count) VALUES('m2800','\\(\\quad (6　+　3)　×　3^2　=　 \\)','\\(\\quad 81 \\)','harazono',NOW(),0);</v>
      </c>
      <c r="J674" s="78" t="s">
        <v>229</v>
      </c>
      <c r="K674" t="s">
        <v>15</v>
      </c>
      <c r="L674" s="1">
        <f t="shared" ca="1" si="234"/>
        <v>6</v>
      </c>
      <c r="M674" t="s">
        <v>231</v>
      </c>
      <c r="N674" s="1">
        <f t="shared" ca="1" si="235"/>
        <v>3</v>
      </c>
      <c r="O674" t="s">
        <v>245</v>
      </c>
      <c r="P674" s="1" t="s">
        <v>182</v>
      </c>
      <c r="S674" t="s">
        <v>233</v>
      </c>
      <c r="T674" t="s">
        <v>230</v>
      </c>
      <c r="U674" t="s">
        <v>229</v>
      </c>
      <c r="V674" s="1">
        <f t="shared" ca="1" si="236"/>
        <v>81</v>
      </c>
      <c r="W674" t="s">
        <v>230</v>
      </c>
      <c r="X674" t="str">
        <f t="shared" ca="1" si="229"/>
        <v>\\(\\quad (6　+　3)　×　3^2　=　 \\)</v>
      </c>
      <c r="Y674" t="str">
        <f t="shared" ca="1" si="230"/>
        <v>\\(\\quad 81 \\)</v>
      </c>
      <c r="Z674">
        <f>AA674*AA674</f>
        <v>9</v>
      </c>
      <c r="AA674">
        <v>3</v>
      </c>
    </row>
    <row r="675" spans="1:27" x14ac:dyDescent="0.55000000000000004">
      <c r="A675" s="51" t="s">
        <v>60</v>
      </c>
      <c r="B675" s="51"/>
      <c r="C675" s="50" t="s">
        <v>211</v>
      </c>
      <c r="D675" s="50" t="str">
        <f t="shared" ca="1" si="238"/>
        <v>\\(\\quad (2　+　1)　×　3^2　=　 \\)</v>
      </c>
      <c r="E675" s="50" t="str">
        <f t="shared" ca="1" si="239"/>
        <v>\\(\\quad 27 \\)</v>
      </c>
      <c r="F675" s="50" t="s">
        <v>62</v>
      </c>
      <c r="G675" s="50"/>
      <c r="H675" s="50"/>
      <c r="I675" s="89" t="str">
        <f t="shared" ca="1" si="240"/>
        <v>INSERT INTO math(tangen,question,answer,editor,date,count) VALUES('m2800','\\(\\quad (2　+　1)　×　3^2　=　 \\)','\\(\\quad 27 \\)','harazono',NOW(),0);</v>
      </c>
      <c r="J675" s="78" t="s">
        <v>229</v>
      </c>
      <c r="K675" t="s">
        <v>15</v>
      </c>
      <c r="L675" s="1">
        <f t="shared" ca="1" si="234"/>
        <v>2</v>
      </c>
      <c r="M675" t="s">
        <v>231</v>
      </c>
      <c r="N675" s="1">
        <f t="shared" ca="1" si="235"/>
        <v>1</v>
      </c>
      <c r="O675" t="s">
        <v>245</v>
      </c>
      <c r="P675" s="1" t="s">
        <v>182</v>
      </c>
      <c r="S675" t="s">
        <v>233</v>
      </c>
      <c r="T675" t="s">
        <v>230</v>
      </c>
      <c r="U675" t="s">
        <v>229</v>
      </c>
      <c r="V675" s="1">
        <f t="shared" ca="1" si="236"/>
        <v>27</v>
      </c>
      <c r="W675" t="s">
        <v>230</v>
      </c>
      <c r="X675" t="str">
        <f t="shared" ca="1" si="229"/>
        <v>\\(\\quad (2　+　1)　×　3^2　=　 \\)</v>
      </c>
      <c r="Y675" t="str">
        <f t="shared" ca="1" si="230"/>
        <v>\\(\\quad 27 \\)</v>
      </c>
      <c r="Z675">
        <f t="shared" ref="Z675:Z678" si="243">AA675*AA675</f>
        <v>9</v>
      </c>
      <c r="AA675">
        <v>3</v>
      </c>
    </row>
    <row r="676" spans="1:27" x14ac:dyDescent="0.55000000000000004">
      <c r="A676" s="51" t="s">
        <v>60</v>
      </c>
      <c r="B676" s="51"/>
      <c r="C676" s="50" t="s">
        <v>211</v>
      </c>
      <c r="D676" s="50" t="str">
        <f t="shared" ca="1" si="238"/>
        <v>\\(\\quad (5　+　1)　×　3^2　=　 \\)</v>
      </c>
      <c r="E676" s="50" t="str">
        <f t="shared" ca="1" si="239"/>
        <v>\\(\\quad 54 \\)</v>
      </c>
      <c r="F676" s="50" t="s">
        <v>62</v>
      </c>
      <c r="G676" s="50"/>
      <c r="H676" s="50"/>
      <c r="I676" s="89" t="str">
        <f t="shared" ca="1" si="240"/>
        <v>INSERT INTO math(tangen,question,answer,editor,date,count) VALUES('m2800','\\(\\quad (5　+　1)　×　3^2　=　 \\)','\\(\\quad 54 \\)','harazono',NOW(),0);</v>
      </c>
      <c r="J676" s="78" t="s">
        <v>229</v>
      </c>
      <c r="K676" t="s">
        <v>15</v>
      </c>
      <c r="L676" s="1">
        <f t="shared" ca="1" si="234"/>
        <v>5</v>
      </c>
      <c r="M676" t="s">
        <v>231</v>
      </c>
      <c r="N676" s="1">
        <f t="shared" ca="1" si="235"/>
        <v>1</v>
      </c>
      <c r="O676" t="s">
        <v>245</v>
      </c>
      <c r="P676" s="1" t="s">
        <v>182</v>
      </c>
      <c r="S676" t="s">
        <v>233</v>
      </c>
      <c r="T676" t="s">
        <v>230</v>
      </c>
      <c r="U676" t="s">
        <v>229</v>
      </c>
      <c r="V676" s="1">
        <f t="shared" ca="1" si="236"/>
        <v>54</v>
      </c>
      <c r="W676" t="s">
        <v>230</v>
      </c>
      <c r="X676" t="str">
        <f t="shared" ca="1" si="229"/>
        <v>\\(\\quad (5　+　1)　×　3^2　=　 \\)</v>
      </c>
      <c r="Y676" t="str">
        <f t="shared" ca="1" si="230"/>
        <v>\\(\\quad 54 \\)</v>
      </c>
      <c r="Z676">
        <f t="shared" si="243"/>
        <v>9</v>
      </c>
      <c r="AA676">
        <v>3</v>
      </c>
    </row>
    <row r="677" spans="1:27" x14ac:dyDescent="0.55000000000000004">
      <c r="A677" s="51" t="s">
        <v>60</v>
      </c>
      <c r="B677" s="51"/>
      <c r="C677" s="50" t="s">
        <v>211</v>
      </c>
      <c r="D677" s="50" t="str">
        <f t="shared" ca="1" si="238"/>
        <v>\\(\\quad (7　+　3)　×　3^2　=　 \\)</v>
      </c>
      <c r="E677" s="50" t="str">
        <f t="shared" ca="1" si="239"/>
        <v>\\(\\quad 90 \\)</v>
      </c>
      <c r="F677" s="50" t="s">
        <v>62</v>
      </c>
      <c r="G677" s="50"/>
      <c r="H677" s="50"/>
      <c r="I677" s="89" t="str">
        <f t="shared" ca="1" si="240"/>
        <v>INSERT INTO math(tangen,question,answer,editor,date,count) VALUES('m2800','\\(\\quad (7　+　3)　×　3^2　=　 \\)','\\(\\quad 90 \\)','harazono',NOW(),0);</v>
      </c>
      <c r="J677" s="78" t="s">
        <v>229</v>
      </c>
      <c r="K677" t="s">
        <v>15</v>
      </c>
      <c r="L677" s="1">
        <f t="shared" ca="1" si="234"/>
        <v>7</v>
      </c>
      <c r="M677" t="s">
        <v>231</v>
      </c>
      <c r="N677" s="1">
        <f t="shared" ca="1" si="235"/>
        <v>3</v>
      </c>
      <c r="O677" t="s">
        <v>245</v>
      </c>
      <c r="P677" s="1" t="s">
        <v>182</v>
      </c>
      <c r="S677" t="s">
        <v>233</v>
      </c>
      <c r="T677" t="s">
        <v>230</v>
      </c>
      <c r="U677" t="s">
        <v>229</v>
      </c>
      <c r="V677" s="1">
        <f t="shared" ca="1" si="236"/>
        <v>90</v>
      </c>
      <c r="W677" t="s">
        <v>230</v>
      </c>
      <c r="X677" t="str">
        <f t="shared" ca="1" si="229"/>
        <v>\\(\\quad (7　+　3)　×　3^2　=　 \\)</v>
      </c>
      <c r="Y677" t="str">
        <f t="shared" ca="1" si="230"/>
        <v>\\(\\quad 90 \\)</v>
      </c>
      <c r="Z677">
        <f t="shared" si="243"/>
        <v>9</v>
      </c>
      <c r="AA677">
        <v>3</v>
      </c>
    </row>
    <row r="678" spans="1:27" x14ac:dyDescent="0.55000000000000004">
      <c r="A678" s="51" t="s">
        <v>60</v>
      </c>
      <c r="B678" s="51"/>
      <c r="C678" s="50" t="s">
        <v>211</v>
      </c>
      <c r="D678" s="50" t="str">
        <f t="shared" ca="1" si="238"/>
        <v>\\(\\quad (5　+　1)　×　3^2　=　 \\)</v>
      </c>
      <c r="E678" s="50" t="str">
        <f t="shared" ca="1" si="239"/>
        <v>\\(\\quad 54 \\)</v>
      </c>
      <c r="F678" s="50" t="s">
        <v>62</v>
      </c>
      <c r="G678" s="50"/>
      <c r="H678" s="50"/>
      <c r="I678" s="89" t="str">
        <f t="shared" ca="1" si="240"/>
        <v>INSERT INTO math(tangen,question,answer,editor,date,count) VALUES('m2800','\\(\\quad (5　+　1)　×　3^2　=　 \\)','\\(\\quad 54 \\)','harazono',NOW(),0);</v>
      </c>
      <c r="J678" s="78" t="s">
        <v>229</v>
      </c>
      <c r="K678" t="s">
        <v>15</v>
      </c>
      <c r="L678" s="1">
        <f t="shared" ca="1" si="234"/>
        <v>5</v>
      </c>
      <c r="M678" t="s">
        <v>231</v>
      </c>
      <c r="N678" s="1">
        <f t="shared" ca="1" si="235"/>
        <v>1</v>
      </c>
      <c r="O678" t="s">
        <v>245</v>
      </c>
      <c r="P678" s="1" t="s">
        <v>182</v>
      </c>
      <c r="S678" t="s">
        <v>233</v>
      </c>
      <c r="T678" t="s">
        <v>230</v>
      </c>
      <c r="U678" t="s">
        <v>229</v>
      </c>
      <c r="V678" s="1">
        <f t="shared" ca="1" si="236"/>
        <v>54</v>
      </c>
      <c r="W678" t="s">
        <v>230</v>
      </c>
      <c r="X678" t="str">
        <f t="shared" ca="1" si="229"/>
        <v>\\(\\quad (5　+　1)　×　3^2　=　 \\)</v>
      </c>
      <c r="Y678" t="str">
        <f t="shared" ca="1" si="230"/>
        <v>\\(\\quad 54 \\)</v>
      </c>
      <c r="Z678">
        <f t="shared" si="243"/>
        <v>9</v>
      </c>
      <c r="AA678">
        <v>3</v>
      </c>
    </row>
    <row r="679" spans="1:27" x14ac:dyDescent="0.55000000000000004">
      <c r="A679" s="51" t="s">
        <v>60</v>
      </c>
      <c r="B679" s="51"/>
      <c r="C679" s="50" t="s">
        <v>211</v>
      </c>
      <c r="D679" s="50" t="str">
        <f t="shared" ca="1" si="238"/>
        <v>\\(\\quad (10　+　6)　×　3^3　=　 \\)</v>
      </c>
      <c r="E679" s="50" t="str">
        <f t="shared" ca="1" si="239"/>
        <v>\\(\\quad 432 \\)</v>
      </c>
      <c r="F679" s="50" t="s">
        <v>62</v>
      </c>
      <c r="G679" s="50"/>
      <c r="H679" s="50"/>
      <c r="I679" s="89" t="str">
        <f t="shared" ca="1" si="240"/>
        <v>INSERT INTO math(tangen,question,answer,editor,date,count) VALUES('m2800','\\(\\quad (10　+　6)　×　3^3　=　 \\)','\\(\\quad 432 \\)','harazono',NOW(),0);</v>
      </c>
      <c r="J679" s="78" t="s">
        <v>229</v>
      </c>
      <c r="K679" t="s">
        <v>15</v>
      </c>
      <c r="L679" s="1">
        <f t="shared" ca="1" si="234"/>
        <v>10</v>
      </c>
      <c r="M679" t="s">
        <v>231</v>
      </c>
      <c r="N679" s="1">
        <f t="shared" ca="1" si="235"/>
        <v>6</v>
      </c>
      <c r="O679" t="s">
        <v>245</v>
      </c>
      <c r="P679" s="1" t="s">
        <v>183</v>
      </c>
      <c r="S679" t="s">
        <v>233</v>
      </c>
      <c r="T679" t="s">
        <v>230</v>
      </c>
      <c r="U679" t="s">
        <v>229</v>
      </c>
      <c r="V679" s="1">
        <f t="shared" ca="1" si="236"/>
        <v>432</v>
      </c>
      <c r="W679" t="s">
        <v>230</v>
      </c>
      <c r="X679" t="str">
        <f t="shared" ca="1" si="229"/>
        <v>\\(\\quad (10　+　6)　×　3^3　=　 \\)</v>
      </c>
      <c r="Y679" t="str">
        <f t="shared" ca="1" si="230"/>
        <v>\\(\\quad 432 \\)</v>
      </c>
      <c r="Z679">
        <f>AA679*AA679*AA679</f>
        <v>27</v>
      </c>
      <c r="AA679">
        <v>3</v>
      </c>
    </row>
    <row r="680" spans="1:27" x14ac:dyDescent="0.55000000000000004">
      <c r="A680" s="51" t="s">
        <v>60</v>
      </c>
      <c r="B680" s="51"/>
      <c r="C680" s="50" t="s">
        <v>211</v>
      </c>
      <c r="D680" s="50" t="str">
        <f t="shared" ca="1" si="238"/>
        <v>\\(\\quad (8　+　1)　×　3^3　=　 \\)</v>
      </c>
      <c r="E680" s="50" t="str">
        <f t="shared" ca="1" si="239"/>
        <v>\\(\\quad 243 \\)</v>
      </c>
      <c r="F680" s="50" t="s">
        <v>62</v>
      </c>
      <c r="G680" s="50"/>
      <c r="H680" s="50"/>
      <c r="I680" s="89" t="str">
        <f t="shared" ca="1" si="240"/>
        <v>INSERT INTO math(tangen,question,answer,editor,date,count) VALUES('m2800','\\(\\quad (8　+　1)　×　3^3　=　 \\)','\\(\\quad 243 \\)','harazono',NOW(),0);</v>
      </c>
      <c r="J680" s="78" t="s">
        <v>229</v>
      </c>
      <c r="K680" t="s">
        <v>15</v>
      </c>
      <c r="L680" s="1">
        <f t="shared" ca="1" si="234"/>
        <v>8</v>
      </c>
      <c r="M680" t="s">
        <v>231</v>
      </c>
      <c r="N680" s="1">
        <f t="shared" ca="1" si="235"/>
        <v>1</v>
      </c>
      <c r="O680" t="s">
        <v>245</v>
      </c>
      <c r="P680" s="1" t="s">
        <v>183</v>
      </c>
      <c r="S680" t="s">
        <v>233</v>
      </c>
      <c r="T680" t="s">
        <v>230</v>
      </c>
      <c r="U680" t="s">
        <v>229</v>
      </c>
      <c r="V680" s="1">
        <f t="shared" ca="1" si="236"/>
        <v>243</v>
      </c>
      <c r="W680" t="s">
        <v>230</v>
      </c>
      <c r="X680" t="str">
        <f t="shared" ca="1" si="229"/>
        <v>\\(\\quad (8　+　1)　×　3^3　=　 \\)</v>
      </c>
      <c r="Y680" t="str">
        <f t="shared" ca="1" si="230"/>
        <v>\\(\\quad 243 \\)</v>
      </c>
      <c r="Z680">
        <f t="shared" ref="Z680:Z683" si="244">AA680*AA680*AA680</f>
        <v>27</v>
      </c>
      <c r="AA680">
        <v>3</v>
      </c>
    </row>
    <row r="681" spans="1:27" x14ac:dyDescent="0.55000000000000004">
      <c r="A681" s="51" t="s">
        <v>60</v>
      </c>
      <c r="B681" s="51"/>
      <c r="C681" s="50" t="s">
        <v>211</v>
      </c>
      <c r="D681" s="50" t="str">
        <f t="shared" ca="1" si="238"/>
        <v>\\(\\quad (10　+　4)　×　3^3　=　 \\)</v>
      </c>
      <c r="E681" s="50" t="str">
        <f t="shared" ca="1" si="239"/>
        <v>\\(\\quad 378 \\)</v>
      </c>
      <c r="F681" s="50" t="s">
        <v>62</v>
      </c>
      <c r="G681" s="50"/>
      <c r="H681" s="50"/>
      <c r="I681" s="89" t="str">
        <f t="shared" ca="1" si="240"/>
        <v>INSERT INTO math(tangen,question,answer,editor,date,count) VALUES('m2800','\\(\\quad (10　+　4)　×　3^3　=　 \\)','\\(\\quad 378 \\)','harazono',NOW(),0);</v>
      </c>
      <c r="J681" s="78" t="s">
        <v>229</v>
      </c>
      <c r="K681" t="s">
        <v>15</v>
      </c>
      <c r="L681" s="1">
        <f t="shared" ca="1" si="234"/>
        <v>10</v>
      </c>
      <c r="M681" t="s">
        <v>231</v>
      </c>
      <c r="N681" s="1">
        <f t="shared" ca="1" si="235"/>
        <v>4</v>
      </c>
      <c r="O681" t="s">
        <v>245</v>
      </c>
      <c r="P681" s="1" t="s">
        <v>183</v>
      </c>
      <c r="S681" t="s">
        <v>233</v>
      </c>
      <c r="T681" t="s">
        <v>230</v>
      </c>
      <c r="U681" t="s">
        <v>229</v>
      </c>
      <c r="V681" s="1">
        <f t="shared" ca="1" si="236"/>
        <v>378</v>
      </c>
      <c r="W681" t="s">
        <v>230</v>
      </c>
      <c r="X681" t="str">
        <f t="shared" ca="1" si="229"/>
        <v>\\(\\quad (10　+　4)　×　3^3　=　 \\)</v>
      </c>
      <c r="Y681" t="str">
        <f t="shared" ca="1" si="230"/>
        <v>\\(\\quad 378 \\)</v>
      </c>
      <c r="Z681">
        <f t="shared" si="244"/>
        <v>27</v>
      </c>
      <c r="AA681">
        <v>3</v>
      </c>
    </row>
    <row r="682" spans="1:27" x14ac:dyDescent="0.55000000000000004">
      <c r="A682" s="51" t="s">
        <v>60</v>
      </c>
      <c r="B682" s="51"/>
      <c r="C682" s="50" t="s">
        <v>211</v>
      </c>
      <c r="D682" s="50" t="str">
        <f t="shared" ca="1" si="238"/>
        <v>\\(\\quad (5　+　4)　×　3^3　=　 \\)</v>
      </c>
      <c r="E682" s="50" t="str">
        <f t="shared" ca="1" si="239"/>
        <v>\\(\\quad 243 \\)</v>
      </c>
      <c r="F682" s="50" t="s">
        <v>62</v>
      </c>
      <c r="G682" s="50"/>
      <c r="H682" s="50"/>
      <c r="I682" s="89" t="str">
        <f t="shared" ca="1" si="240"/>
        <v>INSERT INTO math(tangen,question,answer,editor,date,count) VALUES('m2800','\\(\\quad (5　+　4)　×　3^3　=　 \\)','\\(\\quad 243 \\)','harazono',NOW(),0);</v>
      </c>
      <c r="J682" s="78" t="s">
        <v>229</v>
      </c>
      <c r="K682" t="s">
        <v>15</v>
      </c>
      <c r="L682" s="1">
        <f t="shared" ca="1" si="234"/>
        <v>5</v>
      </c>
      <c r="M682" t="s">
        <v>231</v>
      </c>
      <c r="N682" s="1">
        <f t="shared" ca="1" si="235"/>
        <v>4</v>
      </c>
      <c r="O682" t="s">
        <v>245</v>
      </c>
      <c r="P682" s="1" t="s">
        <v>183</v>
      </c>
      <c r="S682" t="s">
        <v>233</v>
      </c>
      <c r="T682" t="s">
        <v>230</v>
      </c>
      <c r="U682" t="s">
        <v>229</v>
      </c>
      <c r="V682" s="1">
        <f t="shared" ca="1" si="236"/>
        <v>243</v>
      </c>
      <c r="W682" t="s">
        <v>230</v>
      </c>
      <c r="X682" t="str">
        <f t="shared" ca="1" si="229"/>
        <v>\\(\\quad (5　+　4)　×　3^3　=　 \\)</v>
      </c>
      <c r="Y682" t="str">
        <f t="shared" ca="1" si="230"/>
        <v>\\(\\quad 243 \\)</v>
      </c>
      <c r="Z682">
        <f t="shared" si="244"/>
        <v>27</v>
      </c>
      <c r="AA682">
        <v>3</v>
      </c>
    </row>
    <row r="683" spans="1:27" x14ac:dyDescent="0.55000000000000004">
      <c r="A683" s="51" t="s">
        <v>60</v>
      </c>
      <c r="B683" s="51"/>
      <c r="C683" s="50" t="s">
        <v>211</v>
      </c>
      <c r="D683" s="50" t="str">
        <f t="shared" ca="1" si="238"/>
        <v>\\(\\quad (8　+　1)　×　3^3　=　 \\)</v>
      </c>
      <c r="E683" s="50" t="str">
        <f t="shared" ca="1" si="239"/>
        <v>\\(\\quad 243 \\)</v>
      </c>
      <c r="F683" s="50" t="s">
        <v>62</v>
      </c>
      <c r="G683" s="50"/>
      <c r="H683" s="50"/>
      <c r="I683" s="89" t="str">
        <f t="shared" ca="1" si="240"/>
        <v>INSERT INTO math(tangen,question,answer,editor,date,count) VALUES('m2800','\\(\\quad (8　+　1)　×　3^3　=　 \\)','\\(\\quad 243 \\)','harazono',NOW(),0);</v>
      </c>
      <c r="J683" s="78" t="s">
        <v>229</v>
      </c>
      <c r="K683" t="s">
        <v>15</v>
      </c>
      <c r="L683" s="1">
        <f t="shared" ca="1" si="234"/>
        <v>8</v>
      </c>
      <c r="M683" t="s">
        <v>231</v>
      </c>
      <c r="N683" s="1">
        <f t="shared" ca="1" si="235"/>
        <v>1</v>
      </c>
      <c r="O683" t="s">
        <v>245</v>
      </c>
      <c r="P683" s="1" t="s">
        <v>183</v>
      </c>
      <c r="S683" t="s">
        <v>233</v>
      </c>
      <c r="T683" t="s">
        <v>230</v>
      </c>
      <c r="U683" t="s">
        <v>229</v>
      </c>
      <c r="V683" s="1">
        <f t="shared" ca="1" si="236"/>
        <v>243</v>
      </c>
      <c r="W683" t="s">
        <v>230</v>
      </c>
      <c r="X683" t="str">
        <f t="shared" ca="1" si="229"/>
        <v>\\(\\quad (8　+　1)　×　3^3　=　 \\)</v>
      </c>
      <c r="Y683" t="str">
        <f t="shared" ca="1" si="230"/>
        <v>\\(\\quad 243 \\)</v>
      </c>
      <c r="Z683">
        <f t="shared" si="244"/>
        <v>27</v>
      </c>
      <c r="AA683">
        <v>3</v>
      </c>
    </row>
    <row r="684" spans="1:27" x14ac:dyDescent="0.55000000000000004">
      <c r="A684" s="51" t="s">
        <v>60</v>
      </c>
      <c r="B684" s="51"/>
      <c r="C684" s="50" t="s">
        <v>211</v>
      </c>
      <c r="D684" s="50" t="str">
        <f t="shared" ca="1" si="238"/>
        <v>\\(\\quad (10　+　8)　×　3^3　=　 \\)</v>
      </c>
      <c r="E684" s="50" t="str">
        <f t="shared" ca="1" si="239"/>
        <v>\\(\\quad 1458 \\)</v>
      </c>
      <c r="F684" s="50" t="s">
        <v>62</v>
      </c>
      <c r="G684" s="50"/>
      <c r="H684" s="50"/>
      <c r="I684" s="89" t="str">
        <f t="shared" ca="1" si="240"/>
        <v>INSERT INTO math(tangen,question,answer,editor,date,count) VALUES('m2800','\\(\\quad (10　+　8)　×　3^3　=　 \\)','\\(\\quad 1458 \\)','harazono',NOW(),0);</v>
      </c>
      <c r="J684" s="78" t="s">
        <v>229</v>
      </c>
      <c r="K684" t="s">
        <v>15</v>
      </c>
      <c r="L684" s="1">
        <f t="shared" ca="1" si="234"/>
        <v>10</v>
      </c>
      <c r="M684" t="s">
        <v>231</v>
      </c>
      <c r="N684" s="1">
        <f t="shared" ca="1" si="235"/>
        <v>8</v>
      </c>
      <c r="O684" t="s">
        <v>245</v>
      </c>
      <c r="P684" s="1" t="s">
        <v>183</v>
      </c>
      <c r="S684" t="s">
        <v>233</v>
      </c>
      <c r="T684" t="s">
        <v>230</v>
      </c>
      <c r="U684" t="s">
        <v>229</v>
      </c>
      <c r="V684" s="1">
        <f t="shared" ca="1" si="236"/>
        <v>1458</v>
      </c>
      <c r="W684" t="s">
        <v>230</v>
      </c>
      <c r="X684" t="str">
        <f t="shared" ca="1" si="229"/>
        <v>\\(\\quad (10　+　8)　×　3^3　=　 \\)</v>
      </c>
      <c r="Y684" t="str">
        <f t="shared" ca="1" si="230"/>
        <v>\\(\\quad 1458 \\)</v>
      </c>
      <c r="Z684">
        <f>AA684*AA684*AA684*AA684</f>
        <v>81</v>
      </c>
      <c r="AA684">
        <v>3</v>
      </c>
    </row>
    <row r="685" spans="1:27" x14ac:dyDescent="0.55000000000000004">
      <c r="A685" s="51" t="s">
        <v>60</v>
      </c>
      <c r="B685" s="51"/>
      <c r="C685" s="50" t="s">
        <v>211</v>
      </c>
      <c r="D685" s="50" t="str">
        <f t="shared" ca="1" si="238"/>
        <v>\\(\\quad (5　+　4)　×　3^3　=　 \\)</v>
      </c>
      <c r="E685" s="50" t="str">
        <f t="shared" ca="1" si="239"/>
        <v>\\(\\quad 729 \\)</v>
      </c>
      <c r="F685" s="50" t="s">
        <v>62</v>
      </c>
      <c r="G685" s="50"/>
      <c r="H685" s="50"/>
      <c r="I685" s="89" t="str">
        <f t="shared" ca="1" si="240"/>
        <v>INSERT INTO math(tangen,question,answer,editor,date,count) VALUES('m2800','\\(\\quad (5　+　4)　×　3^3　=　 \\)','\\(\\quad 729 \\)','harazono',NOW(),0);</v>
      </c>
      <c r="J685" s="78" t="s">
        <v>229</v>
      </c>
      <c r="K685" t="s">
        <v>15</v>
      </c>
      <c r="L685" s="1">
        <f t="shared" ca="1" si="234"/>
        <v>5</v>
      </c>
      <c r="M685" t="s">
        <v>231</v>
      </c>
      <c r="N685" s="1">
        <f t="shared" ca="1" si="235"/>
        <v>4</v>
      </c>
      <c r="O685" t="s">
        <v>245</v>
      </c>
      <c r="P685" s="1" t="s">
        <v>183</v>
      </c>
      <c r="S685" t="s">
        <v>233</v>
      </c>
      <c r="T685" t="s">
        <v>230</v>
      </c>
      <c r="U685" t="s">
        <v>229</v>
      </c>
      <c r="V685" s="1">
        <f t="shared" ca="1" si="236"/>
        <v>729</v>
      </c>
      <c r="W685" t="s">
        <v>230</v>
      </c>
      <c r="X685" t="str">
        <f t="shared" ca="1" si="229"/>
        <v>\\(\\quad (5　+　4)　×　3^3　=　 \\)</v>
      </c>
      <c r="Y685" t="str">
        <f t="shared" ca="1" si="230"/>
        <v>\\(\\quad 729 \\)</v>
      </c>
      <c r="Z685">
        <f t="shared" ref="Z685:Z688" si="245">AA685*AA685*AA685*AA685</f>
        <v>81</v>
      </c>
      <c r="AA685">
        <v>3</v>
      </c>
    </row>
    <row r="686" spans="1:27" x14ac:dyDescent="0.55000000000000004">
      <c r="A686" s="51" t="s">
        <v>60</v>
      </c>
      <c r="B686" s="51"/>
      <c r="C686" s="50" t="s">
        <v>211</v>
      </c>
      <c r="D686" s="50" t="str">
        <f t="shared" ca="1" si="238"/>
        <v>\\(\\quad (3　+　2)　×　3^3　=　 \\)</v>
      </c>
      <c r="E686" s="50" t="str">
        <f t="shared" ca="1" si="239"/>
        <v>\\(\\quad 405 \\)</v>
      </c>
      <c r="F686" s="50" t="s">
        <v>62</v>
      </c>
      <c r="G686" s="50"/>
      <c r="H686" s="50"/>
      <c r="I686" s="89" t="str">
        <f t="shared" ca="1" si="240"/>
        <v>INSERT INTO math(tangen,question,answer,editor,date,count) VALUES('m2800','\\(\\quad (3　+　2)　×　3^3　=　 \\)','\\(\\quad 405 \\)','harazono',NOW(),0);</v>
      </c>
      <c r="J686" s="78" t="s">
        <v>229</v>
      </c>
      <c r="K686" t="s">
        <v>15</v>
      </c>
      <c r="L686" s="1">
        <f t="shared" ca="1" si="234"/>
        <v>3</v>
      </c>
      <c r="M686" t="s">
        <v>231</v>
      </c>
      <c r="N686" s="1">
        <f t="shared" ca="1" si="235"/>
        <v>2</v>
      </c>
      <c r="O686" t="s">
        <v>245</v>
      </c>
      <c r="P686" s="1" t="s">
        <v>183</v>
      </c>
      <c r="S686" t="s">
        <v>233</v>
      </c>
      <c r="T686" t="s">
        <v>230</v>
      </c>
      <c r="U686" t="s">
        <v>229</v>
      </c>
      <c r="V686" s="1">
        <f t="shared" ca="1" si="236"/>
        <v>405</v>
      </c>
      <c r="W686" t="s">
        <v>230</v>
      </c>
      <c r="X686" t="str">
        <f t="shared" ca="1" si="229"/>
        <v>\\(\\quad (3　+　2)　×　3^3　=　 \\)</v>
      </c>
      <c r="Y686" t="str">
        <f t="shared" ca="1" si="230"/>
        <v>\\(\\quad 405 \\)</v>
      </c>
      <c r="Z686">
        <f t="shared" si="245"/>
        <v>81</v>
      </c>
      <c r="AA686">
        <v>3</v>
      </c>
    </row>
    <row r="687" spans="1:27" x14ac:dyDescent="0.55000000000000004">
      <c r="A687" s="51" t="s">
        <v>60</v>
      </c>
      <c r="B687" s="51"/>
      <c r="C687" s="50" t="s">
        <v>211</v>
      </c>
      <c r="D687" s="50" t="str">
        <f t="shared" ca="1" si="238"/>
        <v>\\(\\quad (8　+　1)　×　3^3　=　 \\)</v>
      </c>
      <c r="E687" s="50" t="str">
        <f t="shared" ca="1" si="239"/>
        <v>\\(\\quad 729 \\)</v>
      </c>
      <c r="F687" s="50" t="s">
        <v>62</v>
      </c>
      <c r="G687" s="50"/>
      <c r="H687" s="50"/>
      <c r="I687" s="89" t="str">
        <f t="shared" ca="1" si="240"/>
        <v>INSERT INTO math(tangen,question,answer,editor,date,count) VALUES('m2800','\\(\\quad (8　+　1)　×　3^3　=　 \\)','\\(\\quad 729 \\)','harazono',NOW(),0);</v>
      </c>
      <c r="J687" s="78" t="s">
        <v>229</v>
      </c>
      <c r="K687" t="s">
        <v>15</v>
      </c>
      <c r="L687" s="1">
        <f t="shared" ca="1" si="234"/>
        <v>8</v>
      </c>
      <c r="M687" t="s">
        <v>231</v>
      </c>
      <c r="N687" s="1">
        <f t="shared" ca="1" si="235"/>
        <v>1</v>
      </c>
      <c r="O687" t="s">
        <v>245</v>
      </c>
      <c r="P687" s="1" t="s">
        <v>183</v>
      </c>
      <c r="S687" t="s">
        <v>233</v>
      </c>
      <c r="T687" t="s">
        <v>230</v>
      </c>
      <c r="U687" t="s">
        <v>229</v>
      </c>
      <c r="V687" s="1">
        <f t="shared" ca="1" si="236"/>
        <v>729</v>
      </c>
      <c r="W687" t="s">
        <v>230</v>
      </c>
      <c r="X687" t="str">
        <f t="shared" ca="1" si="229"/>
        <v>\\(\\quad (8　+　1)　×　3^3　=　 \\)</v>
      </c>
      <c r="Y687" t="str">
        <f t="shared" ca="1" si="230"/>
        <v>\\(\\quad 729 \\)</v>
      </c>
      <c r="Z687">
        <f t="shared" si="245"/>
        <v>81</v>
      </c>
      <c r="AA687">
        <v>3</v>
      </c>
    </row>
    <row r="688" spans="1:27" x14ac:dyDescent="0.55000000000000004">
      <c r="A688" s="51" t="s">
        <v>60</v>
      </c>
      <c r="B688" s="51"/>
      <c r="C688" s="50" t="s">
        <v>211</v>
      </c>
      <c r="D688" s="50" t="str">
        <f t="shared" ca="1" si="238"/>
        <v>\\(\\quad (8　+　4)　×　3^3　=　 \\)</v>
      </c>
      <c r="E688" s="50" t="str">
        <f t="shared" ca="1" si="239"/>
        <v>\\(\\quad 972 \\)</v>
      </c>
      <c r="F688" s="50" t="s">
        <v>62</v>
      </c>
      <c r="G688" s="50"/>
      <c r="H688" s="50"/>
      <c r="I688" s="89" t="str">
        <f t="shared" ca="1" si="240"/>
        <v>INSERT INTO math(tangen,question,answer,editor,date,count) VALUES('m2800','\\(\\quad (8　+　4)　×　3^3　=　 \\)','\\(\\quad 972 \\)','harazono',NOW(),0);</v>
      </c>
      <c r="J688" s="78" t="s">
        <v>229</v>
      </c>
      <c r="K688" t="s">
        <v>15</v>
      </c>
      <c r="L688" s="1">
        <f t="shared" ca="1" si="234"/>
        <v>8</v>
      </c>
      <c r="M688" t="s">
        <v>231</v>
      </c>
      <c r="N688" s="1">
        <f t="shared" ca="1" si="235"/>
        <v>4</v>
      </c>
      <c r="O688" t="s">
        <v>245</v>
      </c>
      <c r="P688" s="1" t="s">
        <v>183</v>
      </c>
      <c r="S688" t="s">
        <v>233</v>
      </c>
      <c r="T688" t="s">
        <v>230</v>
      </c>
      <c r="U688" t="s">
        <v>229</v>
      </c>
      <c r="V688" s="1">
        <f t="shared" ca="1" si="236"/>
        <v>972</v>
      </c>
      <c r="W688" t="s">
        <v>230</v>
      </c>
      <c r="X688" t="str">
        <f t="shared" ca="1" si="229"/>
        <v>\\(\\quad (8　+　4)　×　3^3　=　 \\)</v>
      </c>
      <c r="Y688" t="str">
        <f t="shared" ca="1" si="230"/>
        <v>\\(\\quad 972 \\)</v>
      </c>
      <c r="Z688">
        <f t="shared" si="245"/>
        <v>81</v>
      </c>
      <c r="AA688">
        <v>3</v>
      </c>
    </row>
    <row r="689" spans="1:27" x14ac:dyDescent="0.55000000000000004">
      <c r="A689" s="51" t="s">
        <v>60</v>
      </c>
      <c r="B689" s="51"/>
      <c r="C689" s="50" t="s">
        <v>211</v>
      </c>
      <c r="D689" s="50" t="str">
        <f t="shared" ca="1" si="238"/>
        <v>\\(\\quad (7　+　3)　×　5^2　=　 \\)</v>
      </c>
      <c r="E689" s="50" t="str">
        <f t="shared" ca="1" si="239"/>
        <v>\\(\\quad 250 \\)</v>
      </c>
      <c r="F689" s="50" t="s">
        <v>62</v>
      </c>
      <c r="G689" s="50"/>
      <c r="H689" s="50"/>
      <c r="I689" s="89" t="str">
        <f t="shared" ca="1" si="240"/>
        <v>INSERT INTO math(tangen,question,answer,editor,date,count) VALUES('m2800','\\(\\quad (7　+　3)　×　5^2　=　 \\)','\\(\\quad 250 \\)','harazono',NOW(),0);</v>
      </c>
      <c r="J689" s="78" t="s">
        <v>229</v>
      </c>
      <c r="K689" t="s">
        <v>15</v>
      </c>
      <c r="L689" s="1">
        <f t="shared" ca="1" si="234"/>
        <v>7</v>
      </c>
      <c r="M689" t="s">
        <v>231</v>
      </c>
      <c r="N689" s="1">
        <f t="shared" ca="1" si="235"/>
        <v>3</v>
      </c>
      <c r="O689" t="s">
        <v>245</v>
      </c>
      <c r="P689" s="1" t="s">
        <v>187</v>
      </c>
      <c r="S689" t="s">
        <v>233</v>
      </c>
      <c r="T689" t="s">
        <v>230</v>
      </c>
      <c r="U689" t="s">
        <v>229</v>
      </c>
      <c r="V689" s="1">
        <f t="shared" ca="1" si="236"/>
        <v>250</v>
      </c>
      <c r="W689" t="s">
        <v>230</v>
      </c>
      <c r="X689" t="str">
        <f t="shared" ca="1" si="229"/>
        <v>\\(\\quad (7　+　3)　×　5^2　=　 \\)</v>
      </c>
      <c r="Y689" t="str">
        <f t="shared" ca="1" si="230"/>
        <v>\\(\\quad 250 \\)</v>
      </c>
      <c r="Z689">
        <f>AA689*AA689</f>
        <v>25</v>
      </c>
      <c r="AA689">
        <v>5</v>
      </c>
    </row>
    <row r="690" spans="1:27" x14ac:dyDescent="0.55000000000000004">
      <c r="A690" s="51" t="s">
        <v>60</v>
      </c>
      <c r="B690" s="51"/>
      <c r="C690" s="50" t="s">
        <v>211</v>
      </c>
      <c r="D690" s="50" t="str">
        <f t="shared" ca="1" si="238"/>
        <v>\\(\\quad (7　+　2)　×　5^2　=　 \\)</v>
      </c>
      <c r="E690" s="50" t="str">
        <f t="shared" ca="1" si="239"/>
        <v>\\(\\quad 225 \\)</v>
      </c>
      <c r="F690" s="50" t="s">
        <v>62</v>
      </c>
      <c r="G690" s="50"/>
      <c r="H690" s="50"/>
      <c r="I690" s="89" t="str">
        <f t="shared" ca="1" si="240"/>
        <v>INSERT INTO math(tangen,question,answer,editor,date,count) VALUES('m2800','\\(\\quad (7　+　2)　×　5^2　=　 \\)','\\(\\quad 225 \\)','harazono',NOW(),0);</v>
      </c>
      <c r="J690" s="78" t="s">
        <v>229</v>
      </c>
      <c r="K690" t="s">
        <v>15</v>
      </c>
      <c r="L690" s="1">
        <f t="shared" ca="1" si="234"/>
        <v>7</v>
      </c>
      <c r="M690" t="s">
        <v>231</v>
      </c>
      <c r="N690" s="1">
        <f t="shared" ca="1" si="235"/>
        <v>2</v>
      </c>
      <c r="O690" t="s">
        <v>245</v>
      </c>
      <c r="P690" s="1" t="s">
        <v>187</v>
      </c>
      <c r="S690" t="s">
        <v>233</v>
      </c>
      <c r="T690" t="s">
        <v>230</v>
      </c>
      <c r="U690" t="s">
        <v>229</v>
      </c>
      <c r="V690" s="1">
        <f t="shared" ca="1" si="236"/>
        <v>225</v>
      </c>
      <c r="W690" t="s">
        <v>230</v>
      </c>
      <c r="X690" t="str">
        <f t="shared" ca="1" si="229"/>
        <v>\\(\\quad (7　+　2)　×　5^2　=　 \\)</v>
      </c>
      <c r="Y690" t="str">
        <f t="shared" ca="1" si="230"/>
        <v>\\(\\quad 225 \\)</v>
      </c>
      <c r="Z690">
        <f t="shared" ref="Z690:Z693" si="246">AA690*AA690</f>
        <v>25</v>
      </c>
      <c r="AA690">
        <v>5</v>
      </c>
    </row>
    <row r="691" spans="1:27" x14ac:dyDescent="0.55000000000000004">
      <c r="A691" s="51" t="s">
        <v>60</v>
      </c>
      <c r="B691" s="51"/>
      <c r="C691" s="50" t="s">
        <v>211</v>
      </c>
      <c r="D691" s="50" t="str">
        <f t="shared" ca="1" si="238"/>
        <v>\\(\\quad (4　+　3)　×　5^2　=　 \\)</v>
      </c>
      <c r="E691" s="50" t="str">
        <f t="shared" ca="1" si="239"/>
        <v>\\(\\quad 175 \\)</v>
      </c>
      <c r="F691" s="50" t="s">
        <v>62</v>
      </c>
      <c r="G691" s="50"/>
      <c r="H691" s="50"/>
      <c r="I691" s="89" t="str">
        <f t="shared" ca="1" si="240"/>
        <v>INSERT INTO math(tangen,question,answer,editor,date,count) VALUES('m2800','\\(\\quad (4　+　3)　×　5^2　=　 \\)','\\(\\quad 175 \\)','harazono',NOW(),0);</v>
      </c>
      <c r="J691" s="78" t="s">
        <v>229</v>
      </c>
      <c r="K691" t="s">
        <v>15</v>
      </c>
      <c r="L691" s="1">
        <f t="shared" ca="1" si="234"/>
        <v>4</v>
      </c>
      <c r="M691" t="s">
        <v>231</v>
      </c>
      <c r="N691" s="1">
        <f t="shared" ca="1" si="235"/>
        <v>3</v>
      </c>
      <c r="O691" t="s">
        <v>245</v>
      </c>
      <c r="P691" s="1" t="s">
        <v>187</v>
      </c>
      <c r="S691" t="s">
        <v>233</v>
      </c>
      <c r="T691" t="s">
        <v>230</v>
      </c>
      <c r="U691" t="s">
        <v>229</v>
      </c>
      <c r="V691" s="1">
        <f t="shared" ca="1" si="236"/>
        <v>175</v>
      </c>
      <c r="W691" t="s">
        <v>230</v>
      </c>
      <c r="X691" t="str">
        <f t="shared" ca="1" si="229"/>
        <v>\\(\\quad (4　+　3)　×　5^2　=　 \\)</v>
      </c>
      <c r="Y691" t="str">
        <f t="shared" ca="1" si="230"/>
        <v>\\(\\quad 175 \\)</v>
      </c>
      <c r="Z691">
        <f t="shared" si="246"/>
        <v>25</v>
      </c>
      <c r="AA691">
        <v>5</v>
      </c>
    </row>
    <row r="692" spans="1:27" x14ac:dyDescent="0.55000000000000004">
      <c r="A692" s="51" t="s">
        <v>60</v>
      </c>
      <c r="B692" s="51"/>
      <c r="C692" s="50" t="s">
        <v>211</v>
      </c>
      <c r="D692" s="50" t="str">
        <f t="shared" ca="1" si="238"/>
        <v>\\(\\quad (7　+　6)　×　5^2　=　 \\)</v>
      </c>
      <c r="E692" s="50" t="str">
        <f t="shared" ca="1" si="239"/>
        <v>\\(\\quad 325 \\)</v>
      </c>
      <c r="F692" s="50" t="s">
        <v>62</v>
      </c>
      <c r="G692" s="50"/>
      <c r="H692" s="50"/>
      <c r="I692" s="89" t="str">
        <f t="shared" ca="1" si="240"/>
        <v>INSERT INTO math(tangen,question,answer,editor,date,count) VALUES('m2800','\\(\\quad (7　+　6)　×　5^2　=　 \\)','\\(\\quad 325 \\)','harazono',NOW(),0);</v>
      </c>
      <c r="J692" s="78" t="s">
        <v>229</v>
      </c>
      <c r="K692" t="s">
        <v>15</v>
      </c>
      <c r="L692" s="1">
        <f t="shared" ca="1" si="234"/>
        <v>7</v>
      </c>
      <c r="M692" t="s">
        <v>231</v>
      </c>
      <c r="N692" s="1">
        <f t="shared" ca="1" si="235"/>
        <v>6</v>
      </c>
      <c r="O692" t="s">
        <v>245</v>
      </c>
      <c r="P692" s="1" t="s">
        <v>187</v>
      </c>
      <c r="S692" t="s">
        <v>233</v>
      </c>
      <c r="T692" t="s">
        <v>230</v>
      </c>
      <c r="U692" t="s">
        <v>229</v>
      </c>
      <c r="V692" s="1">
        <f t="shared" ca="1" si="236"/>
        <v>325</v>
      </c>
      <c r="W692" t="s">
        <v>230</v>
      </c>
      <c r="X692" t="str">
        <f t="shared" ca="1" si="229"/>
        <v>\\(\\quad (7　+　6)　×　5^2　=　 \\)</v>
      </c>
      <c r="Y692" t="str">
        <f t="shared" ca="1" si="230"/>
        <v>\\(\\quad 325 \\)</v>
      </c>
      <c r="Z692">
        <f t="shared" si="246"/>
        <v>25</v>
      </c>
      <c r="AA692">
        <v>5</v>
      </c>
    </row>
    <row r="693" spans="1:27" x14ac:dyDescent="0.55000000000000004">
      <c r="A693" s="51" t="s">
        <v>60</v>
      </c>
      <c r="B693" s="51"/>
      <c r="C693" s="50" t="s">
        <v>211</v>
      </c>
      <c r="D693" s="50" t="str">
        <f t="shared" ca="1" si="238"/>
        <v>\\(\\quad (8　+　4)　×　5^2　=　 \\)</v>
      </c>
      <c r="E693" s="50" t="str">
        <f t="shared" ca="1" si="239"/>
        <v>\\(\\quad 300 \\)</v>
      </c>
      <c r="F693" s="50" t="s">
        <v>62</v>
      </c>
      <c r="G693" s="50"/>
      <c r="H693" s="50"/>
      <c r="I693" s="89" t="str">
        <f t="shared" ca="1" si="240"/>
        <v>INSERT INTO math(tangen,question,answer,editor,date,count) VALUES('m2800','\\(\\quad (8　+　4)　×　5^2　=　 \\)','\\(\\quad 300 \\)','harazono',NOW(),0);</v>
      </c>
      <c r="J693" s="78" t="s">
        <v>229</v>
      </c>
      <c r="K693" t="s">
        <v>15</v>
      </c>
      <c r="L693" s="1">
        <f t="shared" ca="1" si="234"/>
        <v>8</v>
      </c>
      <c r="M693" t="s">
        <v>231</v>
      </c>
      <c r="N693" s="1">
        <f t="shared" ca="1" si="235"/>
        <v>4</v>
      </c>
      <c r="O693" t="s">
        <v>245</v>
      </c>
      <c r="P693" s="1" t="s">
        <v>187</v>
      </c>
      <c r="S693" t="s">
        <v>233</v>
      </c>
      <c r="T693" t="s">
        <v>230</v>
      </c>
      <c r="U693" t="s">
        <v>229</v>
      </c>
      <c r="V693" s="1">
        <f t="shared" ca="1" si="236"/>
        <v>300</v>
      </c>
      <c r="W693" t="s">
        <v>230</v>
      </c>
      <c r="X693" t="str">
        <f t="shared" ca="1" si="229"/>
        <v>\\(\\quad (8　+　4)　×　5^2　=　 \\)</v>
      </c>
      <c r="Y693" t="str">
        <f t="shared" ca="1" si="230"/>
        <v>\\(\\quad 300 \\)</v>
      </c>
      <c r="Z693">
        <f t="shared" si="246"/>
        <v>25</v>
      </c>
      <c r="AA693">
        <v>5</v>
      </c>
    </row>
    <row r="694" spans="1:27" x14ac:dyDescent="0.55000000000000004">
      <c r="A694" s="51" t="s">
        <v>60</v>
      </c>
      <c r="B694" s="51"/>
      <c r="C694" s="50" t="s">
        <v>211</v>
      </c>
      <c r="D694" s="50" t="str">
        <f t="shared" ca="1" si="238"/>
        <v>\\(\\quad (5　+　2)　×　5^3　=　 \\)</v>
      </c>
      <c r="E694" s="50" t="str">
        <f t="shared" ca="1" si="239"/>
        <v>\\(\\quad 875 \\)</v>
      </c>
      <c r="F694" s="50" t="s">
        <v>62</v>
      </c>
      <c r="G694" s="50"/>
      <c r="H694" s="50"/>
      <c r="I694" s="89" t="str">
        <f t="shared" ca="1" si="240"/>
        <v>INSERT INTO math(tangen,question,answer,editor,date,count) VALUES('m2800','\\(\\quad (5　+　2)　×　5^3　=　 \\)','\\(\\quad 875 \\)','harazono',NOW(),0);</v>
      </c>
      <c r="J694" s="78" t="s">
        <v>229</v>
      </c>
      <c r="K694" t="s">
        <v>15</v>
      </c>
      <c r="L694" s="1">
        <f ca="1">RANDBETWEEN(2,10)</f>
        <v>5</v>
      </c>
      <c r="M694" t="s">
        <v>231</v>
      </c>
      <c r="N694" s="1">
        <f t="shared" ca="1" si="235"/>
        <v>2</v>
      </c>
      <c r="O694" t="s">
        <v>245</v>
      </c>
      <c r="P694" s="1" t="s">
        <v>209</v>
      </c>
      <c r="S694" t="s">
        <v>233</v>
      </c>
      <c r="T694" t="s">
        <v>230</v>
      </c>
      <c r="U694" t="s">
        <v>229</v>
      </c>
      <c r="V694" s="1">
        <f t="shared" ca="1" si="236"/>
        <v>875</v>
      </c>
      <c r="W694" t="s">
        <v>230</v>
      </c>
      <c r="X694" t="str">
        <f t="shared" ca="1" si="229"/>
        <v>\\(\\quad (5　+　2)　×　5^3　=　 \\)</v>
      </c>
      <c r="Y694" t="str">
        <f t="shared" ca="1" si="230"/>
        <v>\\(\\quad 875 \\)</v>
      </c>
      <c r="Z694">
        <f>AA694*AA694*AA694</f>
        <v>125</v>
      </c>
      <c r="AA694">
        <v>5</v>
      </c>
    </row>
    <row r="695" spans="1:27" x14ac:dyDescent="0.55000000000000004">
      <c r="A695" s="51" t="s">
        <v>60</v>
      </c>
      <c r="B695" s="51"/>
      <c r="C695" s="50" t="s">
        <v>211</v>
      </c>
      <c r="D695" s="50" t="str">
        <f t="shared" ca="1" si="238"/>
        <v>\\(\\quad (10　+　2)　×　5^3　=　 \\)</v>
      </c>
      <c r="E695" s="50" t="str">
        <f t="shared" ca="1" si="239"/>
        <v>\\(\\quad 1500 \\)</v>
      </c>
      <c r="F695" s="50" t="s">
        <v>62</v>
      </c>
      <c r="G695" s="50"/>
      <c r="H695" s="50"/>
      <c r="I695" s="89" t="str">
        <f t="shared" ca="1" si="240"/>
        <v>INSERT INTO math(tangen,question,answer,editor,date,count) VALUES('m2800','\\(\\quad (10　+　2)　×　5^3　=　 \\)','\\(\\quad 1500 \\)','harazono',NOW(),0);</v>
      </c>
      <c r="J695" s="78" t="s">
        <v>229</v>
      </c>
      <c r="K695" t="s">
        <v>15</v>
      </c>
      <c r="L695" s="1">
        <f t="shared" ca="1" si="234"/>
        <v>10</v>
      </c>
      <c r="M695" t="s">
        <v>231</v>
      </c>
      <c r="N695" s="1">
        <f t="shared" ca="1" si="235"/>
        <v>2</v>
      </c>
      <c r="O695" t="s">
        <v>245</v>
      </c>
      <c r="P695" s="1" t="s">
        <v>209</v>
      </c>
      <c r="S695" t="s">
        <v>233</v>
      </c>
      <c r="T695" t="s">
        <v>230</v>
      </c>
      <c r="U695" t="s">
        <v>229</v>
      </c>
      <c r="V695" s="1">
        <f t="shared" ca="1" si="236"/>
        <v>1500</v>
      </c>
      <c r="W695" t="s">
        <v>230</v>
      </c>
      <c r="X695" t="str">
        <f t="shared" ca="1" si="229"/>
        <v>\\(\\quad (10　+　2)　×　5^3　=　 \\)</v>
      </c>
      <c r="Y695" t="str">
        <f t="shared" ca="1" si="230"/>
        <v>\\(\\quad 1500 \\)</v>
      </c>
      <c r="Z695">
        <f t="shared" ref="Z695:Z698" si="247">AA695*AA695*AA695</f>
        <v>125</v>
      </c>
      <c r="AA695">
        <v>5</v>
      </c>
    </row>
    <row r="696" spans="1:27" x14ac:dyDescent="0.55000000000000004">
      <c r="A696" s="51" t="s">
        <v>60</v>
      </c>
      <c r="B696" s="51"/>
      <c r="C696" s="50" t="s">
        <v>211</v>
      </c>
      <c r="D696" s="50" t="str">
        <f t="shared" ca="1" si="238"/>
        <v>\\(\\quad (4　+　1)　×　5^3　=　 \\)</v>
      </c>
      <c r="E696" s="50" t="str">
        <f t="shared" ca="1" si="239"/>
        <v>\\(\\quad 625 \\)</v>
      </c>
      <c r="F696" s="50" t="s">
        <v>62</v>
      </c>
      <c r="G696" s="50"/>
      <c r="H696" s="50"/>
      <c r="I696" s="89" t="str">
        <f t="shared" ca="1" si="240"/>
        <v>INSERT INTO math(tangen,question,answer,editor,date,count) VALUES('m2800','\\(\\quad (4　+　1)　×　5^3　=　 \\)','\\(\\quad 625 \\)','harazono',NOW(),0);</v>
      </c>
      <c r="J696" s="78" t="s">
        <v>229</v>
      </c>
      <c r="K696" t="s">
        <v>15</v>
      </c>
      <c r="L696" s="1">
        <f t="shared" ca="1" si="234"/>
        <v>4</v>
      </c>
      <c r="M696" t="s">
        <v>231</v>
      </c>
      <c r="N696" s="1">
        <f t="shared" ca="1" si="235"/>
        <v>1</v>
      </c>
      <c r="O696" t="s">
        <v>245</v>
      </c>
      <c r="P696" s="1" t="s">
        <v>209</v>
      </c>
      <c r="S696" t="s">
        <v>233</v>
      </c>
      <c r="T696" t="s">
        <v>230</v>
      </c>
      <c r="U696" t="s">
        <v>229</v>
      </c>
      <c r="V696" s="1">
        <f t="shared" ca="1" si="236"/>
        <v>625</v>
      </c>
      <c r="W696" t="s">
        <v>230</v>
      </c>
      <c r="X696" t="str">
        <f t="shared" ca="1" si="229"/>
        <v>\\(\\quad (4　+　1)　×　5^3　=　 \\)</v>
      </c>
      <c r="Y696" t="str">
        <f t="shared" ca="1" si="230"/>
        <v>\\(\\quad 625 \\)</v>
      </c>
      <c r="Z696">
        <f t="shared" si="247"/>
        <v>125</v>
      </c>
      <c r="AA696">
        <v>5</v>
      </c>
    </row>
    <row r="697" spans="1:27" x14ac:dyDescent="0.55000000000000004">
      <c r="A697" s="51" t="s">
        <v>60</v>
      </c>
      <c r="B697" s="51"/>
      <c r="C697" s="50" t="s">
        <v>211</v>
      </c>
      <c r="D697" s="50" t="str">
        <f t="shared" ca="1" si="238"/>
        <v>\\(\\quad (8　+　6)　×　5^3　=　 \\)</v>
      </c>
      <c r="E697" s="50" t="str">
        <f t="shared" ca="1" si="239"/>
        <v>\\(\\quad 1750 \\)</v>
      </c>
      <c r="F697" s="50" t="s">
        <v>62</v>
      </c>
      <c r="G697" s="50"/>
      <c r="H697" s="50"/>
      <c r="I697" s="89" t="str">
        <f t="shared" ca="1" si="240"/>
        <v>INSERT INTO math(tangen,question,answer,editor,date,count) VALUES('m2800','\\(\\quad (8　+　6)　×　5^3　=　 \\)','\\(\\quad 1750 \\)','harazono',NOW(),0);</v>
      </c>
      <c r="J697" s="78" t="s">
        <v>229</v>
      </c>
      <c r="K697" t="s">
        <v>15</v>
      </c>
      <c r="L697" s="1">
        <f t="shared" ca="1" si="234"/>
        <v>8</v>
      </c>
      <c r="M697" t="s">
        <v>231</v>
      </c>
      <c r="N697" s="1">
        <f t="shared" ca="1" si="235"/>
        <v>6</v>
      </c>
      <c r="O697" t="s">
        <v>245</v>
      </c>
      <c r="P697" s="1" t="s">
        <v>209</v>
      </c>
      <c r="S697" t="s">
        <v>233</v>
      </c>
      <c r="T697" t="s">
        <v>230</v>
      </c>
      <c r="U697" t="s">
        <v>229</v>
      </c>
      <c r="V697" s="1">
        <f ca="1">(L697+N697)*Z697</f>
        <v>1750</v>
      </c>
      <c r="W697" t="s">
        <v>230</v>
      </c>
      <c r="X697" t="str">
        <f t="shared" ca="1" si="229"/>
        <v>\\(\\quad (8　+　6)　×　5^3　=　 \\)</v>
      </c>
      <c r="Y697" t="str">
        <f t="shared" ca="1" si="230"/>
        <v>\\(\\quad 1750 \\)</v>
      </c>
      <c r="Z697">
        <f t="shared" si="247"/>
        <v>125</v>
      </c>
      <c r="AA697">
        <v>5</v>
      </c>
    </row>
    <row r="698" spans="1:27" x14ac:dyDescent="0.55000000000000004">
      <c r="A698" s="51" t="s">
        <v>60</v>
      </c>
      <c r="B698" s="51"/>
      <c r="C698" s="50" t="s">
        <v>211</v>
      </c>
      <c r="D698" s="50" t="str">
        <f t="shared" ca="1" si="238"/>
        <v>\\(\\quad (9　+　5)　×　5^3　=　 \\)</v>
      </c>
      <c r="E698" s="50" t="str">
        <f t="shared" ca="1" si="239"/>
        <v>\\(\\quad 1750 \\)</v>
      </c>
      <c r="F698" s="50" t="s">
        <v>62</v>
      </c>
      <c r="G698" s="50"/>
      <c r="H698" s="50"/>
      <c r="I698" s="89" t="str">
        <f t="shared" ca="1" si="240"/>
        <v>INSERT INTO math(tangen,question,answer,editor,date,count) VALUES('m2800','\\(\\quad (9　+　5)　×　5^3　=　 \\)','\\(\\quad 1750 \\)','harazono',NOW(),0);</v>
      </c>
      <c r="J698" s="78" t="s">
        <v>229</v>
      </c>
      <c r="K698" t="s">
        <v>15</v>
      </c>
      <c r="L698" s="1">
        <f t="shared" ca="1" si="234"/>
        <v>9</v>
      </c>
      <c r="M698" t="s">
        <v>231</v>
      </c>
      <c r="N698" s="1">
        <f t="shared" ca="1" si="235"/>
        <v>5</v>
      </c>
      <c r="O698" t="s">
        <v>245</v>
      </c>
      <c r="P698" s="1" t="s">
        <v>209</v>
      </c>
      <c r="S698" t="s">
        <v>233</v>
      </c>
      <c r="T698" t="s">
        <v>230</v>
      </c>
      <c r="U698" t="s">
        <v>229</v>
      </c>
      <c r="V698" s="1">
        <f t="shared" ca="1" si="236"/>
        <v>1750</v>
      </c>
      <c r="W698" t="s">
        <v>230</v>
      </c>
      <c r="X698" t="str">
        <f t="shared" ca="1" si="229"/>
        <v>\\(\\quad (9　+　5)　×　5^3　=　 \\)</v>
      </c>
      <c r="Y698" t="str">
        <f t="shared" ca="1" si="230"/>
        <v>\\(\\quad 1750 \\)</v>
      </c>
      <c r="Z698">
        <f t="shared" si="247"/>
        <v>125</v>
      </c>
      <c r="AA698">
        <v>5</v>
      </c>
    </row>
    <row r="699" spans="1:27" x14ac:dyDescent="0.55000000000000004">
      <c r="A699" s="51" t="s">
        <v>60</v>
      </c>
      <c r="B699" s="51"/>
      <c r="C699" s="50" t="s">
        <v>211</v>
      </c>
      <c r="D699" s="50" t="str">
        <f t="shared" ca="1" si="238"/>
        <v>\\(\\quad (6　－　2)　×　2^2　=　 \\)</v>
      </c>
      <c r="E699" s="50" t="str">
        <f t="shared" ca="1" si="239"/>
        <v>\\(\\quad 16 \\)</v>
      </c>
      <c r="F699" s="50" t="s">
        <v>62</v>
      </c>
      <c r="G699" s="50"/>
      <c r="H699" s="50"/>
      <c r="I699" s="89" t="str">
        <f t="shared" ca="1" si="240"/>
        <v>INSERT INTO math(tangen,question,answer,editor,date,count) VALUES('m2800','\\(\\quad (6　－　2)　×　2^2　=　 \\)','\\(\\quad 16 \\)','harazono',NOW(),0);</v>
      </c>
      <c r="J699" s="78" t="s">
        <v>229</v>
      </c>
      <c r="K699" t="s">
        <v>15</v>
      </c>
      <c r="L699" s="1">
        <f t="shared" ca="1" si="234"/>
        <v>6</v>
      </c>
      <c r="M699" t="s">
        <v>236</v>
      </c>
      <c r="N699" s="1">
        <f t="shared" ca="1" si="235"/>
        <v>2</v>
      </c>
      <c r="O699" t="s">
        <v>245</v>
      </c>
      <c r="P699" s="1" t="s">
        <v>173</v>
      </c>
      <c r="S699" t="s">
        <v>233</v>
      </c>
      <c r="T699" t="s">
        <v>230</v>
      </c>
      <c r="U699" t="s">
        <v>229</v>
      </c>
      <c r="V699" s="1">
        <f t="shared" ref="V699" ca="1" si="248">(L699-N699)*Z699</f>
        <v>16</v>
      </c>
      <c r="W699" t="s">
        <v>230</v>
      </c>
      <c r="X699" t="str">
        <f t="shared" ca="1" si="229"/>
        <v>\\(\\quad (6　－　2)　×　2^2　=　 \\)</v>
      </c>
      <c r="Y699" t="str">
        <f t="shared" ca="1" si="230"/>
        <v>\\(\\quad 16 \\)</v>
      </c>
      <c r="Z699">
        <f>AA699*AA699</f>
        <v>4</v>
      </c>
      <c r="AA699">
        <v>2</v>
      </c>
    </row>
    <row r="700" spans="1:27" x14ac:dyDescent="0.55000000000000004">
      <c r="A700" s="51" t="s">
        <v>60</v>
      </c>
      <c r="B700" s="51"/>
      <c r="C700" s="50" t="s">
        <v>211</v>
      </c>
      <c r="D700" s="50" t="str">
        <f t="shared" ca="1" si="238"/>
        <v>\\(\\quad (5　－　2)　×　2^2　=　 \\)</v>
      </c>
      <c r="E700" s="50" t="str">
        <f t="shared" ca="1" si="239"/>
        <v>\\(\\quad 12 \\)</v>
      </c>
      <c r="F700" s="50" t="s">
        <v>62</v>
      </c>
      <c r="G700" s="50"/>
      <c r="H700" s="50"/>
      <c r="I700" s="89" t="str">
        <f t="shared" ca="1" si="240"/>
        <v>INSERT INTO math(tangen,question,answer,editor,date,count) VALUES('m2800','\\(\\quad (5　－　2)　×　2^2　=　 \\)','\\(\\quad 12 \\)','harazono',NOW(),0);</v>
      </c>
      <c r="J700" s="78" t="s">
        <v>229</v>
      </c>
      <c r="K700" t="s">
        <v>15</v>
      </c>
      <c r="L700" s="1">
        <f t="shared" ca="1" si="234"/>
        <v>5</v>
      </c>
      <c r="M700" t="s">
        <v>236</v>
      </c>
      <c r="N700" s="1">
        <f t="shared" ref="N700:N728" ca="1" si="249">RANDBETWEEN(1,L700-1)</f>
        <v>2</v>
      </c>
      <c r="O700" t="s">
        <v>245</v>
      </c>
      <c r="P700" s="1" t="s">
        <v>173</v>
      </c>
      <c r="S700" t="s">
        <v>233</v>
      </c>
      <c r="T700" t="s">
        <v>230</v>
      </c>
      <c r="U700" t="s">
        <v>229</v>
      </c>
      <c r="V700" s="1">
        <f t="shared" ref="V700:V728" ca="1" si="250">(L700-N700)*Z700</f>
        <v>12</v>
      </c>
      <c r="W700" t="s">
        <v>230</v>
      </c>
      <c r="X700" t="str">
        <f t="shared" ca="1" si="229"/>
        <v>\\(\\quad (5　－　2)　×　2^2　=　 \\)</v>
      </c>
      <c r="Y700" t="str">
        <f t="shared" ca="1" si="230"/>
        <v>\\(\\quad 12 \\)</v>
      </c>
      <c r="Z700">
        <f t="shared" ref="Z700:Z703" si="251">AA700*AA700</f>
        <v>4</v>
      </c>
      <c r="AA700">
        <v>2</v>
      </c>
    </row>
    <row r="701" spans="1:27" x14ac:dyDescent="0.55000000000000004">
      <c r="A701" s="51" t="s">
        <v>60</v>
      </c>
      <c r="B701" s="51"/>
      <c r="C701" s="50" t="s">
        <v>211</v>
      </c>
      <c r="D701" s="50" t="str">
        <f t="shared" ca="1" si="238"/>
        <v>\\(\\quad (7　－　6)　×　2^2　=　 \\)</v>
      </c>
      <c r="E701" s="50" t="str">
        <f t="shared" ca="1" si="239"/>
        <v>\\(\\quad 4 \\)</v>
      </c>
      <c r="F701" s="50" t="s">
        <v>62</v>
      </c>
      <c r="G701" s="50"/>
      <c r="H701" s="50"/>
      <c r="I701" s="89" t="str">
        <f t="shared" ca="1" si="240"/>
        <v>INSERT INTO math(tangen,question,answer,editor,date,count) VALUES('m2800','\\(\\quad (7　－　6)　×　2^2　=　 \\)','\\(\\quad 4 \\)','harazono',NOW(),0);</v>
      </c>
      <c r="J701" s="78" t="s">
        <v>229</v>
      </c>
      <c r="K701" t="s">
        <v>15</v>
      </c>
      <c r="L701" s="1">
        <f t="shared" ca="1" si="234"/>
        <v>7</v>
      </c>
      <c r="M701" t="s">
        <v>236</v>
      </c>
      <c r="N701" s="1">
        <f t="shared" ca="1" si="249"/>
        <v>6</v>
      </c>
      <c r="O701" t="s">
        <v>245</v>
      </c>
      <c r="P701" s="1" t="s">
        <v>173</v>
      </c>
      <c r="S701" t="s">
        <v>233</v>
      </c>
      <c r="T701" t="s">
        <v>230</v>
      </c>
      <c r="U701" t="s">
        <v>229</v>
      </c>
      <c r="V701" s="1">
        <f t="shared" ca="1" si="250"/>
        <v>4</v>
      </c>
      <c r="W701" t="s">
        <v>230</v>
      </c>
      <c r="X701" t="str">
        <f t="shared" ca="1" si="229"/>
        <v>\\(\\quad (7　－　6)　×　2^2　=　 \\)</v>
      </c>
      <c r="Y701" t="str">
        <f t="shared" ca="1" si="230"/>
        <v>\\(\\quad 4 \\)</v>
      </c>
      <c r="Z701">
        <f t="shared" si="251"/>
        <v>4</v>
      </c>
      <c r="AA701">
        <v>2</v>
      </c>
    </row>
    <row r="702" spans="1:27" x14ac:dyDescent="0.55000000000000004">
      <c r="A702" s="51" t="s">
        <v>60</v>
      </c>
      <c r="B702" s="51"/>
      <c r="C702" s="50" t="s">
        <v>211</v>
      </c>
      <c r="D702" s="50" t="str">
        <f t="shared" ca="1" si="238"/>
        <v>\\(\\quad (2　－　1)　×　2^2　=　 \\)</v>
      </c>
      <c r="E702" s="50" t="str">
        <f t="shared" ca="1" si="239"/>
        <v>\\(\\quad 4 \\)</v>
      </c>
      <c r="F702" s="50" t="s">
        <v>62</v>
      </c>
      <c r="G702" s="50"/>
      <c r="H702" s="50"/>
      <c r="I702" s="89" t="str">
        <f t="shared" ca="1" si="240"/>
        <v>INSERT INTO math(tangen,question,answer,editor,date,count) VALUES('m2800','\\(\\quad (2　－　1)　×　2^2　=　 \\)','\\(\\quad 4 \\)','harazono',NOW(),0);</v>
      </c>
      <c r="J702" s="78" t="s">
        <v>229</v>
      </c>
      <c r="K702" t="s">
        <v>15</v>
      </c>
      <c r="L702" s="1">
        <f t="shared" ca="1" si="234"/>
        <v>2</v>
      </c>
      <c r="M702" t="s">
        <v>236</v>
      </c>
      <c r="N702" s="1">
        <f t="shared" ca="1" si="249"/>
        <v>1</v>
      </c>
      <c r="O702" t="s">
        <v>245</v>
      </c>
      <c r="P702" s="1" t="s">
        <v>173</v>
      </c>
      <c r="S702" t="s">
        <v>233</v>
      </c>
      <c r="T702" t="s">
        <v>230</v>
      </c>
      <c r="U702" t="s">
        <v>229</v>
      </c>
      <c r="V702" s="1">
        <f t="shared" ca="1" si="250"/>
        <v>4</v>
      </c>
      <c r="W702" t="s">
        <v>230</v>
      </c>
      <c r="X702" t="str">
        <f t="shared" ca="1" si="229"/>
        <v>\\(\\quad (2　－　1)　×　2^2　=　 \\)</v>
      </c>
      <c r="Y702" t="str">
        <f t="shared" ca="1" si="230"/>
        <v>\\(\\quad 4 \\)</v>
      </c>
      <c r="Z702">
        <f t="shared" si="251"/>
        <v>4</v>
      </c>
      <c r="AA702">
        <v>2</v>
      </c>
    </row>
    <row r="703" spans="1:27" x14ac:dyDescent="0.55000000000000004">
      <c r="A703" s="51" t="s">
        <v>60</v>
      </c>
      <c r="B703" s="51"/>
      <c r="C703" s="50" t="s">
        <v>211</v>
      </c>
      <c r="D703" s="50" t="str">
        <f t="shared" ca="1" si="238"/>
        <v>\\(\\quad (10　－　2)　×　2^2　=　 \\)</v>
      </c>
      <c r="E703" s="50" t="str">
        <f t="shared" ca="1" si="239"/>
        <v>\\(\\quad 32 \\)</v>
      </c>
      <c r="F703" s="50" t="s">
        <v>62</v>
      </c>
      <c r="G703" s="50"/>
      <c r="H703" s="50"/>
      <c r="I703" s="89" t="str">
        <f t="shared" ca="1" si="240"/>
        <v>INSERT INTO math(tangen,question,answer,editor,date,count) VALUES('m2800','\\(\\quad (10　－　2)　×　2^2　=　 \\)','\\(\\quad 32 \\)','harazono',NOW(),0);</v>
      </c>
      <c r="J703" s="78" t="s">
        <v>229</v>
      </c>
      <c r="K703" t="s">
        <v>15</v>
      </c>
      <c r="L703" s="1">
        <f t="shared" ca="1" si="234"/>
        <v>10</v>
      </c>
      <c r="M703" t="s">
        <v>236</v>
      </c>
      <c r="N703" s="1">
        <f t="shared" ca="1" si="249"/>
        <v>2</v>
      </c>
      <c r="O703" t="s">
        <v>245</v>
      </c>
      <c r="P703" s="1" t="s">
        <v>173</v>
      </c>
      <c r="S703" t="s">
        <v>233</v>
      </c>
      <c r="T703" t="s">
        <v>230</v>
      </c>
      <c r="U703" t="s">
        <v>229</v>
      </c>
      <c r="V703" s="1">
        <f t="shared" ca="1" si="250"/>
        <v>32</v>
      </c>
      <c r="W703" t="s">
        <v>230</v>
      </c>
      <c r="X703" t="str">
        <f t="shared" ca="1" si="229"/>
        <v>\\(\\quad (10　－　2)　×　2^2　=　 \\)</v>
      </c>
      <c r="Y703" t="str">
        <f t="shared" ca="1" si="230"/>
        <v>\\(\\quad 32 \\)</v>
      </c>
      <c r="Z703">
        <f t="shared" si="251"/>
        <v>4</v>
      </c>
      <c r="AA703">
        <v>2</v>
      </c>
    </row>
    <row r="704" spans="1:27" x14ac:dyDescent="0.55000000000000004">
      <c r="A704" s="51" t="s">
        <v>60</v>
      </c>
      <c r="B704" s="51"/>
      <c r="C704" s="50" t="s">
        <v>211</v>
      </c>
      <c r="D704" s="50" t="str">
        <f t="shared" ca="1" si="238"/>
        <v>\\(\\quad (4　－　3)　×　2^3　=　 \\)</v>
      </c>
      <c r="E704" s="50" t="str">
        <f t="shared" ca="1" si="239"/>
        <v>\\(\\quad 8 \\)</v>
      </c>
      <c r="F704" s="50" t="s">
        <v>62</v>
      </c>
      <c r="G704" s="50"/>
      <c r="H704" s="50"/>
      <c r="I704" s="89" t="str">
        <f t="shared" ca="1" si="240"/>
        <v>INSERT INTO math(tangen,question,answer,editor,date,count) VALUES('m2800','\\(\\quad (4　－　3)　×　2^3　=　 \\)','\\(\\quad 8 \\)','harazono',NOW(),0);</v>
      </c>
      <c r="J704" s="78" t="s">
        <v>229</v>
      </c>
      <c r="K704" t="s">
        <v>15</v>
      </c>
      <c r="L704" s="1">
        <f t="shared" ca="1" si="234"/>
        <v>4</v>
      </c>
      <c r="M704" t="s">
        <v>236</v>
      </c>
      <c r="N704" s="1">
        <f t="shared" ca="1" si="249"/>
        <v>3</v>
      </c>
      <c r="O704" t="s">
        <v>245</v>
      </c>
      <c r="P704" s="1" t="s">
        <v>174</v>
      </c>
      <c r="S704" t="s">
        <v>233</v>
      </c>
      <c r="T704" t="s">
        <v>230</v>
      </c>
      <c r="U704" t="s">
        <v>229</v>
      </c>
      <c r="V704" s="1">
        <f t="shared" ca="1" si="250"/>
        <v>8</v>
      </c>
      <c r="W704" t="s">
        <v>230</v>
      </c>
      <c r="X704" t="str">
        <f t="shared" ca="1" si="229"/>
        <v>\\(\\quad (4　－　3)　×　2^3　=　 \\)</v>
      </c>
      <c r="Y704" t="str">
        <f t="shared" ca="1" si="230"/>
        <v>\\(\\quad 8 \\)</v>
      </c>
      <c r="Z704">
        <f>AA704*AA704*AA704</f>
        <v>8</v>
      </c>
      <c r="AA704">
        <v>2</v>
      </c>
    </row>
    <row r="705" spans="1:27" x14ac:dyDescent="0.55000000000000004">
      <c r="A705" s="51" t="s">
        <v>60</v>
      </c>
      <c r="B705" s="51"/>
      <c r="C705" s="50" t="s">
        <v>211</v>
      </c>
      <c r="D705" s="50" t="str">
        <f t="shared" ca="1" si="238"/>
        <v>\\(\\quad (4　－　1)　×　2^3　=　 \\)</v>
      </c>
      <c r="E705" s="50" t="str">
        <f t="shared" ca="1" si="239"/>
        <v>\\(\\quad 24 \\)</v>
      </c>
      <c r="F705" s="50" t="s">
        <v>62</v>
      </c>
      <c r="G705" s="50"/>
      <c r="H705" s="50"/>
      <c r="I705" s="89" t="str">
        <f t="shared" ca="1" si="240"/>
        <v>INSERT INTO math(tangen,question,answer,editor,date,count) VALUES('m2800','\\(\\quad (4　－　1)　×　2^3　=　 \\)','\\(\\quad 24 \\)','harazono',NOW(),0);</v>
      </c>
      <c r="J705" s="78" t="s">
        <v>229</v>
      </c>
      <c r="K705" t="s">
        <v>15</v>
      </c>
      <c r="L705" s="1">
        <f t="shared" ca="1" si="234"/>
        <v>4</v>
      </c>
      <c r="M705" t="s">
        <v>236</v>
      </c>
      <c r="N705" s="1">
        <f t="shared" ca="1" si="249"/>
        <v>1</v>
      </c>
      <c r="O705" t="s">
        <v>245</v>
      </c>
      <c r="P705" s="1" t="s">
        <v>174</v>
      </c>
      <c r="S705" t="s">
        <v>233</v>
      </c>
      <c r="T705" t="s">
        <v>230</v>
      </c>
      <c r="U705" t="s">
        <v>229</v>
      </c>
      <c r="V705" s="1">
        <f t="shared" ca="1" si="250"/>
        <v>24</v>
      </c>
      <c r="W705" t="s">
        <v>230</v>
      </c>
      <c r="X705" t="str">
        <f t="shared" ca="1" si="229"/>
        <v>\\(\\quad (4　－　1)　×　2^3　=　 \\)</v>
      </c>
      <c r="Y705" t="str">
        <f t="shared" ca="1" si="230"/>
        <v>\\(\\quad 24 \\)</v>
      </c>
      <c r="Z705">
        <f t="shared" ref="Z705:Z708" si="252">AA705*AA705*AA705</f>
        <v>8</v>
      </c>
      <c r="AA705">
        <v>2</v>
      </c>
    </row>
    <row r="706" spans="1:27" x14ac:dyDescent="0.55000000000000004">
      <c r="A706" s="51" t="s">
        <v>60</v>
      </c>
      <c r="B706" s="51"/>
      <c r="C706" s="50" t="s">
        <v>211</v>
      </c>
      <c r="D706" s="50" t="str">
        <f t="shared" ca="1" si="238"/>
        <v>\\(\\quad (7　－　2)　×　2^3　=　 \\)</v>
      </c>
      <c r="E706" s="50" t="str">
        <f t="shared" ca="1" si="239"/>
        <v>\\(\\quad 40 \\)</v>
      </c>
      <c r="F706" s="50" t="s">
        <v>62</v>
      </c>
      <c r="G706" s="50"/>
      <c r="H706" s="50"/>
      <c r="I706" s="89" t="str">
        <f t="shared" ca="1" si="240"/>
        <v>INSERT INTO math(tangen,question,answer,editor,date,count) VALUES('m2800','\\(\\quad (7　－　2)　×　2^3　=　 \\)','\\(\\quad 40 \\)','harazono',NOW(),0);</v>
      </c>
      <c r="J706" s="78" t="s">
        <v>229</v>
      </c>
      <c r="K706" t="s">
        <v>15</v>
      </c>
      <c r="L706" s="1">
        <f t="shared" ca="1" si="234"/>
        <v>7</v>
      </c>
      <c r="M706" t="s">
        <v>236</v>
      </c>
      <c r="N706" s="1">
        <f t="shared" ca="1" si="249"/>
        <v>2</v>
      </c>
      <c r="O706" t="s">
        <v>245</v>
      </c>
      <c r="P706" s="1" t="s">
        <v>174</v>
      </c>
      <c r="S706" t="s">
        <v>233</v>
      </c>
      <c r="T706" t="s">
        <v>230</v>
      </c>
      <c r="U706" t="s">
        <v>229</v>
      </c>
      <c r="V706" s="1">
        <f t="shared" ca="1" si="250"/>
        <v>40</v>
      </c>
      <c r="W706" t="s">
        <v>230</v>
      </c>
      <c r="X706" t="str">
        <f t="shared" ca="1" si="229"/>
        <v>\\(\\quad (7　－　2)　×　2^3　=　 \\)</v>
      </c>
      <c r="Y706" t="str">
        <f t="shared" ca="1" si="230"/>
        <v>\\(\\quad 40 \\)</v>
      </c>
      <c r="Z706">
        <f t="shared" si="252"/>
        <v>8</v>
      </c>
      <c r="AA706">
        <v>2</v>
      </c>
    </row>
    <row r="707" spans="1:27" x14ac:dyDescent="0.55000000000000004">
      <c r="A707" s="51" t="s">
        <v>60</v>
      </c>
      <c r="B707" s="51"/>
      <c r="C707" s="50" t="s">
        <v>211</v>
      </c>
      <c r="D707" s="50" t="str">
        <f t="shared" ca="1" si="238"/>
        <v>\\(\\quad (6　－　5)　×　2^3　=　 \\)</v>
      </c>
      <c r="E707" s="50" t="str">
        <f t="shared" ca="1" si="239"/>
        <v>\\(\\quad 8 \\)</v>
      </c>
      <c r="F707" s="50" t="s">
        <v>62</v>
      </c>
      <c r="G707" s="50"/>
      <c r="H707" s="50"/>
      <c r="I707" s="89" t="str">
        <f t="shared" ca="1" si="240"/>
        <v>INSERT INTO math(tangen,question,answer,editor,date,count) VALUES('m2800','\\(\\quad (6　－　5)　×　2^3　=　 \\)','\\(\\quad 8 \\)','harazono',NOW(),0);</v>
      </c>
      <c r="J707" s="78" t="s">
        <v>229</v>
      </c>
      <c r="K707" t="s">
        <v>15</v>
      </c>
      <c r="L707" s="1">
        <f t="shared" ca="1" si="234"/>
        <v>6</v>
      </c>
      <c r="M707" t="s">
        <v>236</v>
      </c>
      <c r="N707" s="1">
        <f t="shared" ca="1" si="249"/>
        <v>5</v>
      </c>
      <c r="O707" t="s">
        <v>245</v>
      </c>
      <c r="P707" s="1" t="s">
        <v>174</v>
      </c>
      <c r="S707" t="s">
        <v>233</v>
      </c>
      <c r="T707" t="s">
        <v>230</v>
      </c>
      <c r="U707" t="s">
        <v>229</v>
      </c>
      <c r="V707" s="1">
        <f t="shared" ca="1" si="250"/>
        <v>8</v>
      </c>
      <c r="W707" t="s">
        <v>230</v>
      </c>
      <c r="X707" t="str">
        <f t="shared" ref="X707:X737" ca="1" si="253">J707&amp;K707&amp;L707&amp;M707&amp;N707&amp;O707&amp;P707&amp;Q707&amp;R707&amp;S707&amp;T707</f>
        <v>\\(\\quad (6　－　5)　×　2^3　=　 \\)</v>
      </c>
      <c r="Y707" t="str">
        <f t="shared" ref="Y707:Y737" ca="1" si="254">U707&amp;V707&amp;W707</f>
        <v>\\(\\quad 8 \\)</v>
      </c>
      <c r="Z707">
        <f t="shared" si="252"/>
        <v>8</v>
      </c>
      <c r="AA707">
        <v>2</v>
      </c>
    </row>
    <row r="708" spans="1:27" x14ac:dyDescent="0.55000000000000004">
      <c r="A708" s="51" t="s">
        <v>60</v>
      </c>
      <c r="B708" s="51"/>
      <c r="C708" s="50" t="s">
        <v>211</v>
      </c>
      <c r="D708" s="50" t="str">
        <f t="shared" ca="1" si="238"/>
        <v>\\(\\quad (7　－　6)　×　2^3　=　 \\)</v>
      </c>
      <c r="E708" s="50" t="str">
        <f t="shared" ca="1" si="239"/>
        <v>\\(\\quad 8 \\)</v>
      </c>
      <c r="F708" s="50" t="s">
        <v>62</v>
      </c>
      <c r="G708" s="50"/>
      <c r="H708" s="50"/>
      <c r="I708" s="89" t="str">
        <f t="shared" ca="1" si="240"/>
        <v>INSERT INTO math(tangen,question,answer,editor,date,count) VALUES('m2800','\\(\\quad (7　－　6)　×　2^3　=　 \\)','\\(\\quad 8 \\)','harazono',NOW(),0);</v>
      </c>
      <c r="J708" s="78" t="s">
        <v>229</v>
      </c>
      <c r="K708" t="s">
        <v>15</v>
      </c>
      <c r="L708" s="1">
        <f t="shared" ca="1" si="234"/>
        <v>7</v>
      </c>
      <c r="M708" t="s">
        <v>236</v>
      </c>
      <c r="N708" s="1">
        <f t="shared" ca="1" si="249"/>
        <v>6</v>
      </c>
      <c r="O708" t="s">
        <v>245</v>
      </c>
      <c r="P708" s="1" t="s">
        <v>174</v>
      </c>
      <c r="S708" t="s">
        <v>233</v>
      </c>
      <c r="T708" t="s">
        <v>230</v>
      </c>
      <c r="U708" t="s">
        <v>229</v>
      </c>
      <c r="V708" s="1">
        <f t="shared" ca="1" si="250"/>
        <v>8</v>
      </c>
      <c r="W708" t="s">
        <v>230</v>
      </c>
      <c r="X708" t="str">
        <f t="shared" ca="1" si="253"/>
        <v>\\(\\quad (7　－　6)　×　2^3　=　 \\)</v>
      </c>
      <c r="Y708" t="str">
        <f t="shared" ca="1" si="254"/>
        <v>\\(\\quad 8 \\)</v>
      </c>
      <c r="Z708">
        <f t="shared" si="252"/>
        <v>8</v>
      </c>
      <c r="AA708">
        <v>2</v>
      </c>
    </row>
    <row r="709" spans="1:27" x14ac:dyDescent="0.55000000000000004">
      <c r="A709" s="51" t="s">
        <v>60</v>
      </c>
      <c r="B709" s="51"/>
      <c r="C709" s="50" t="s">
        <v>211</v>
      </c>
      <c r="D709" s="50" t="str">
        <f t="shared" ca="1" si="238"/>
        <v>\\(\\quad (9　－　1)　×　2^4　=　 \\)</v>
      </c>
      <c r="E709" s="50" t="str">
        <f t="shared" ca="1" si="239"/>
        <v>\\(\\quad 128 \\)</v>
      </c>
      <c r="F709" s="50" t="s">
        <v>62</v>
      </c>
      <c r="G709" s="50"/>
      <c r="H709" s="50"/>
      <c r="I709" s="89" t="str">
        <f t="shared" ca="1" si="240"/>
        <v>INSERT INTO math(tangen,question,answer,editor,date,count) VALUES('m2800','\\(\\quad (9　－　1)　×　2^4　=　 \\)','\\(\\quad 128 \\)','harazono',NOW(),0);</v>
      </c>
      <c r="J709" s="78" t="s">
        <v>229</v>
      </c>
      <c r="K709" t="s">
        <v>15</v>
      </c>
      <c r="L709" s="1">
        <f t="shared" ca="1" si="234"/>
        <v>9</v>
      </c>
      <c r="M709" t="s">
        <v>236</v>
      </c>
      <c r="N709" s="1">
        <f t="shared" ca="1" si="249"/>
        <v>1</v>
      </c>
      <c r="O709" t="s">
        <v>245</v>
      </c>
      <c r="P709" s="1" t="s">
        <v>175</v>
      </c>
      <c r="S709" t="s">
        <v>233</v>
      </c>
      <c r="T709" t="s">
        <v>230</v>
      </c>
      <c r="U709" t="s">
        <v>229</v>
      </c>
      <c r="V709" s="1">
        <f t="shared" ca="1" si="250"/>
        <v>128</v>
      </c>
      <c r="W709" t="s">
        <v>230</v>
      </c>
      <c r="X709" t="str">
        <f t="shared" ca="1" si="253"/>
        <v>\\(\\quad (9　－　1)　×　2^4　=　 \\)</v>
      </c>
      <c r="Y709" t="str">
        <f t="shared" ca="1" si="254"/>
        <v>\\(\\quad 128 \\)</v>
      </c>
      <c r="Z709">
        <f>AA709*AA709*AA709*AA709</f>
        <v>16</v>
      </c>
      <c r="AA709">
        <v>2</v>
      </c>
    </row>
    <row r="710" spans="1:27" x14ac:dyDescent="0.55000000000000004">
      <c r="A710" s="51" t="s">
        <v>60</v>
      </c>
      <c r="B710" s="51"/>
      <c r="C710" s="50" t="s">
        <v>211</v>
      </c>
      <c r="D710" s="50" t="str">
        <f t="shared" ca="1" si="238"/>
        <v>\\(\\quad (4　－　3)　×　2^4　=　 \\)</v>
      </c>
      <c r="E710" s="50" t="str">
        <f t="shared" ca="1" si="239"/>
        <v>\\(\\quad 16 \\)</v>
      </c>
      <c r="F710" s="50" t="s">
        <v>62</v>
      </c>
      <c r="G710" s="50"/>
      <c r="H710" s="50"/>
      <c r="I710" s="89" t="str">
        <f t="shared" ca="1" si="240"/>
        <v>INSERT INTO math(tangen,question,answer,editor,date,count) VALUES('m2800','\\(\\quad (4　－　3)　×　2^4　=　 \\)','\\(\\quad 16 \\)','harazono',NOW(),0);</v>
      </c>
      <c r="J710" s="78" t="s">
        <v>229</v>
      </c>
      <c r="K710" t="s">
        <v>15</v>
      </c>
      <c r="L710" s="1">
        <f t="shared" ca="1" si="234"/>
        <v>4</v>
      </c>
      <c r="M710" t="s">
        <v>236</v>
      </c>
      <c r="N710" s="1">
        <f t="shared" ca="1" si="249"/>
        <v>3</v>
      </c>
      <c r="O710" t="s">
        <v>245</v>
      </c>
      <c r="P710" s="1" t="s">
        <v>175</v>
      </c>
      <c r="S710" t="s">
        <v>233</v>
      </c>
      <c r="T710" t="s">
        <v>230</v>
      </c>
      <c r="U710" t="s">
        <v>229</v>
      </c>
      <c r="V710" s="1">
        <f t="shared" ca="1" si="250"/>
        <v>16</v>
      </c>
      <c r="W710" t="s">
        <v>230</v>
      </c>
      <c r="X710" t="str">
        <f t="shared" ca="1" si="253"/>
        <v>\\(\\quad (4　－　3)　×　2^4　=　 \\)</v>
      </c>
      <c r="Y710" t="str">
        <f t="shared" ca="1" si="254"/>
        <v>\\(\\quad 16 \\)</v>
      </c>
      <c r="Z710">
        <f t="shared" ref="Z710:Z713" si="255">AA710*AA710*AA710*AA710</f>
        <v>16</v>
      </c>
      <c r="AA710">
        <v>2</v>
      </c>
    </row>
    <row r="711" spans="1:27" x14ac:dyDescent="0.55000000000000004">
      <c r="A711" s="51" t="s">
        <v>60</v>
      </c>
      <c r="B711" s="51"/>
      <c r="C711" s="50" t="s">
        <v>211</v>
      </c>
      <c r="D711" s="50" t="str">
        <f t="shared" ca="1" si="238"/>
        <v>\\(\\quad (6　－　2)　×　2^4　=　 \\)</v>
      </c>
      <c r="E711" s="50" t="str">
        <f t="shared" ca="1" si="239"/>
        <v>\\(\\quad 64 \\)</v>
      </c>
      <c r="F711" s="50" t="s">
        <v>62</v>
      </c>
      <c r="G711" s="50"/>
      <c r="H711" s="50"/>
      <c r="I711" s="89" t="str">
        <f t="shared" ca="1" si="240"/>
        <v>INSERT INTO math(tangen,question,answer,editor,date,count) VALUES('m2800','\\(\\quad (6　－　2)　×　2^4　=　 \\)','\\(\\quad 64 \\)','harazono',NOW(),0);</v>
      </c>
      <c r="J711" s="78" t="s">
        <v>229</v>
      </c>
      <c r="K711" t="s">
        <v>15</v>
      </c>
      <c r="L711" s="1">
        <f t="shared" ca="1" si="234"/>
        <v>6</v>
      </c>
      <c r="M711" t="s">
        <v>236</v>
      </c>
      <c r="N711" s="1">
        <f t="shared" ca="1" si="249"/>
        <v>2</v>
      </c>
      <c r="O711" t="s">
        <v>245</v>
      </c>
      <c r="P711" s="1" t="s">
        <v>175</v>
      </c>
      <c r="S711" t="s">
        <v>233</v>
      </c>
      <c r="T711" t="s">
        <v>230</v>
      </c>
      <c r="U711" t="s">
        <v>229</v>
      </c>
      <c r="V711" s="1">
        <f t="shared" ca="1" si="250"/>
        <v>64</v>
      </c>
      <c r="W711" t="s">
        <v>230</v>
      </c>
      <c r="X711" t="str">
        <f t="shared" ca="1" si="253"/>
        <v>\\(\\quad (6　－　2)　×　2^4　=　 \\)</v>
      </c>
      <c r="Y711" t="str">
        <f t="shared" ca="1" si="254"/>
        <v>\\(\\quad 64 \\)</v>
      </c>
      <c r="Z711">
        <f t="shared" si="255"/>
        <v>16</v>
      </c>
      <c r="AA711">
        <v>2</v>
      </c>
    </row>
    <row r="712" spans="1:27" x14ac:dyDescent="0.55000000000000004">
      <c r="A712" s="51" t="s">
        <v>60</v>
      </c>
      <c r="B712" s="51"/>
      <c r="C712" s="50" t="s">
        <v>211</v>
      </c>
      <c r="D712" s="50" t="str">
        <f t="shared" ca="1" si="238"/>
        <v>\\(\\quad (3　－　1)　×　2^4　=　 \\)</v>
      </c>
      <c r="E712" s="50" t="str">
        <f t="shared" ca="1" si="239"/>
        <v>\\(\\quad 32 \\)</v>
      </c>
      <c r="F712" s="50" t="s">
        <v>62</v>
      </c>
      <c r="G712" s="50"/>
      <c r="H712" s="50"/>
      <c r="I712" s="89" t="str">
        <f t="shared" ca="1" si="240"/>
        <v>INSERT INTO math(tangen,question,answer,editor,date,count) VALUES('m2800','\\(\\quad (3　－　1)　×　2^4　=　 \\)','\\(\\quad 32 \\)','harazono',NOW(),0);</v>
      </c>
      <c r="J712" s="78" t="s">
        <v>229</v>
      </c>
      <c r="K712" t="s">
        <v>15</v>
      </c>
      <c r="L712" s="1">
        <f t="shared" ca="1" si="234"/>
        <v>3</v>
      </c>
      <c r="M712" t="s">
        <v>236</v>
      </c>
      <c r="N712" s="1">
        <f t="shared" ca="1" si="249"/>
        <v>1</v>
      </c>
      <c r="O712" t="s">
        <v>245</v>
      </c>
      <c r="P712" s="1" t="s">
        <v>175</v>
      </c>
      <c r="S712" t="s">
        <v>233</v>
      </c>
      <c r="T712" t="s">
        <v>230</v>
      </c>
      <c r="U712" t="s">
        <v>229</v>
      </c>
      <c r="V712" s="1">
        <f t="shared" ca="1" si="250"/>
        <v>32</v>
      </c>
      <c r="W712" t="s">
        <v>230</v>
      </c>
      <c r="X712" t="str">
        <f t="shared" ca="1" si="253"/>
        <v>\\(\\quad (3　－　1)　×　2^4　=　 \\)</v>
      </c>
      <c r="Y712" t="str">
        <f t="shared" ca="1" si="254"/>
        <v>\\(\\quad 32 \\)</v>
      </c>
      <c r="Z712">
        <f t="shared" si="255"/>
        <v>16</v>
      </c>
      <c r="AA712">
        <v>2</v>
      </c>
    </row>
    <row r="713" spans="1:27" x14ac:dyDescent="0.55000000000000004">
      <c r="A713" s="51" t="s">
        <v>60</v>
      </c>
      <c r="B713" s="51"/>
      <c r="C713" s="50" t="s">
        <v>211</v>
      </c>
      <c r="D713" s="50" t="str">
        <f t="shared" ca="1" si="238"/>
        <v>\\(\\quad (8　－　2)　×　2^4　=　 \\)</v>
      </c>
      <c r="E713" s="50" t="str">
        <f t="shared" ca="1" si="239"/>
        <v>\\(\\quad 96 \\)</v>
      </c>
      <c r="F713" s="50" t="s">
        <v>62</v>
      </c>
      <c r="G713" s="50"/>
      <c r="H713" s="50"/>
      <c r="I713" s="89" t="str">
        <f t="shared" ca="1" si="240"/>
        <v>INSERT INTO math(tangen,question,answer,editor,date,count) VALUES('m2800','\\(\\quad (8　－　2)　×　2^4　=　 \\)','\\(\\quad 96 \\)','harazono',NOW(),0);</v>
      </c>
      <c r="J713" s="78" t="s">
        <v>229</v>
      </c>
      <c r="K713" t="s">
        <v>15</v>
      </c>
      <c r="L713" s="1">
        <f t="shared" ca="1" si="234"/>
        <v>8</v>
      </c>
      <c r="M713" t="s">
        <v>236</v>
      </c>
      <c r="N713" s="1">
        <f t="shared" ca="1" si="249"/>
        <v>2</v>
      </c>
      <c r="O713" t="s">
        <v>245</v>
      </c>
      <c r="P713" s="1" t="s">
        <v>175</v>
      </c>
      <c r="S713" t="s">
        <v>233</v>
      </c>
      <c r="T713" t="s">
        <v>230</v>
      </c>
      <c r="U713" t="s">
        <v>229</v>
      </c>
      <c r="V713" s="1">
        <f t="shared" ca="1" si="250"/>
        <v>96</v>
      </c>
      <c r="W713" t="s">
        <v>230</v>
      </c>
      <c r="X713" t="str">
        <f t="shared" ca="1" si="253"/>
        <v>\\(\\quad (8　－　2)　×　2^4　=　 \\)</v>
      </c>
      <c r="Y713" t="str">
        <f t="shared" ca="1" si="254"/>
        <v>\\(\\quad 96 \\)</v>
      </c>
      <c r="Z713">
        <f t="shared" si="255"/>
        <v>16</v>
      </c>
      <c r="AA713">
        <v>2</v>
      </c>
    </row>
    <row r="714" spans="1:27" x14ac:dyDescent="0.55000000000000004">
      <c r="A714" s="51" t="s">
        <v>60</v>
      </c>
      <c r="B714" s="51"/>
      <c r="C714" s="50" t="s">
        <v>211</v>
      </c>
      <c r="D714" s="50" t="str">
        <f t="shared" ca="1" si="238"/>
        <v>\\(\\quad (10　－　9)　×　3^2　=　 \\)</v>
      </c>
      <c r="E714" s="50" t="str">
        <f t="shared" ca="1" si="239"/>
        <v>\\(\\quad 9 \\)</v>
      </c>
      <c r="F714" s="50" t="s">
        <v>62</v>
      </c>
      <c r="G714" s="50"/>
      <c r="H714" s="50"/>
      <c r="I714" s="89" t="str">
        <f t="shared" ca="1" si="240"/>
        <v>INSERT INTO math(tangen,question,answer,editor,date,count) VALUES('m2800','\\(\\quad (10　－　9)　×　3^2　=　 \\)','\\(\\quad 9 \\)','harazono',NOW(),0);</v>
      </c>
      <c r="J714" s="78" t="s">
        <v>229</v>
      </c>
      <c r="K714" t="s">
        <v>15</v>
      </c>
      <c r="L714" s="1">
        <f t="shared" ca="1" si="234"/>
        <v>10</v>
      </c>
      <c r="M714" t="s">
        <v>236</v>
      </c>
      <c r="N714" s="1">
        <f t="shared" ca="1" si="249"/>
        <v>9</v>
      </c>
      <c r="O714" t="s">
        <v>245</v>
      </c>
      <c r="P714" s="1" t="s">
        <v>182</v>
      </c>
      <c r="S714" t="s">
        <v>233</v>
      </c>
      <c r="T714" t="s">
        <v>230</v>
      </c>
      <c r="U714" t="s">
        <v>229</v>
      </c>
      <c r="V714" s="1">
        <f t="shared" ca="1" si="250"/>
        <v>9</v>
      </c>
      <c r="W714" t="s">
        <v>230</v>
      </c>
      <c r="X714" t="str">
        <f t="shared" ca="1" si="253"/>
        <v>\\(\\quad (10　－　9)　×　3^2　=　 \\)</v>
      </c>
      <c r="Y714" t="str">
        <f t="shared" ca="1" si="254"/>
        <v>\\(\\quad 9 \\)</v>
      </c>
      <c r="Z714">
        <f>AA714*AA714</f>
        <v>9</v>
      </c>
      <c r="AA714">
        <v>3</v>
      </c>
    </row>
    <row r="715" spans="1:27" x14ac:dyDescent="0.55000000000000004">
      <c r="A715" s="51" t="s">
        <v>60</v>
      </c>
      <c r="B715" s="51"/>
      <c r="C715" s="50" t="s">
        <v>211</v>
      </c>
      <c r="D715" s="50" t="str">
        <f t="shared" ca="1" si="238"/>
        <v>\\(\\quad (6　－　5)　×　3^2　=　 \\)</v>
      </c>
      <c r="E715" s="50" t="str">
        <f t="shared" ca="1" si="239"/>
        <v>\\(\\quad 9 \\)</v>
      </c>
      <c r="F715" s="50" t="s">
        <v>62</v>
      </c>
      <c r="G715" s="50"/>
      <c r="H715" s="50"/>
      <c r="I715" s="89" t="str">
        <f t="shared" ca="1" si="240"/>
        <v>INSERT INTO math(tangen,question,answer,editor,date,count) VALUES('m2800','\\(\\quad (6　－　5)　×　3^2　=　 \\)','\\(\\quad 9 \\)','harazono',NOW(),0);</v>
      </c>
      <c r="J715" s="78" t="s">
        <v>229</v>
      </c>
      <c r="K715" t="s">
        <v>15</v>
      </c>
      <c r="L715" s="1">
        <f t="shared" ca="1" si="234"/>
        <v>6</v>
      </c>
      <c r="M715" t="s">
        <v>236</v>
      </c>
      <c r="N715" s="1">
        <f t="shared" ca="1" si="249"/>
        <v>5</v>
      </c>
      <c r="O715" t="s">
        <v>245</v>
      </c>
      <c r="P715" s="1" t="s">
        <v>182</v>
      </c>
      <c r="S715" t="s">
        <v>233</v>
      </c>
      <c r="T715" t="s">
        <v>230</v>
      </c>
      <c r="U715" t="s">
        <v>229</v>
      </c>
      <c r="V715" s="1">
        <f t="shared" ca="1" si="250"/>
        <v>9</v>
      </c>
      <c r="W715" t="s">
        <v>230</v>
      </c>
      <c r="X715" t="str">
        <f t="shared" ca="1" si="253"/>
        <v>\\(\\quad (6　－　5)　×　3^2　=　 \\)</v>
      </c>
      <c r="Y715" t="str">
        <f t="shared" ca="1" si="254"/>
        <v>\\(\\quad 9 \\)</v>
      </c>
      <c r="Z715">
        <f t="shared" ref="Z715:Z718" si="256">AA715*AA715</f>
        <v>9</v>
      </c>
      <c r="AA715">
        <v>3</v>
      </c>
    </row>
    <row r="716" spans="1:27" x14ac:dyDescent="0.55000000000000004">
      <c r="A716" s="51" t="s">
        <v>60</v>
      </c>
      <c r="B716" s="51"/>
      <c r="C716" s="50" t="s">
        <v>211</v>
      </c>
      <c r="D716" s="50" t="str">
        <f t="shared" ca="1" si="238"/>
        <v>\\(\\quad (8　－　2)　×　3^2　=　 \\)</v>
      </c>
      <c r="E716" s="50" t="str">
        <f t="shared" ca="1" si="239"/>
        <v>\\(\\quad 54 \\)</v>
      </c>
      <c r="F716" s="50" t="s">
        <v>62</v>
      </c>
      <c r="G716" s="50"/>
      <c r="H716" s="50"/>
      <c r="I716" s="89" t="str">
        <f t="shared" ca="1" si="240"/>
        <v>INSERT INTO math(tangen,question,answer,editor,date,count) VALUES('m2800','\\(\\quad (8　－　2)　×　3^2　=　 \\)','\\(\\quad 54 \\)','harazono',NOW(),0);</v>
      </c>
      <c r="J716" s="78" t="s">
        <v>229</v>
      </c>
      <c r="K716" t="s">
        <v>15</v>
      </c>
      <c r="L716" s="1">
        <f t="shared" ca="1" si="234"/>
        <v>8</v>
      </c>
      <c r="M716" t="s">
        <v>236</v>
      </c>
      <c r="N716" s="1">
        <f t="shared" ca="1" si="249"/>
        <v>2</v>
      </c>
      <c r="O716" t="s">
        <v>245</v>
      </c>
      <c r="P716" s="1" t="s">
        <v>182</v>
      </c>
      <c r="S716" t="s">
        <v>233</v>
      </c>
      <c r="T716" t="s">
        <v>230</v>
      </c>
      <c r="U716" t="s">
        <v>229</v>
      </c>
      <c r="V716" s="1">
        <f t="shared" ca="1" si="250"/>
        <v>54</v>
      </c>
      <c r="W716" t="s">
        <v>230</v>
      </c>
      <c r="X716" t="str">
        <f t="shared" ca="1" si="253"/>
        <v>\\(\\quad (8　－　2)　×　3^2　=　 \\)</v>
      </c>
      <c r="Y716" t="str">
        <f t="shared" ca="1" si="254"/>
        <v>\\(\\quad 54 \\)</v>
      </c>
      <c r="Z716">
        <f t="shared" si="256"/>
        <v>9</v>
      </c>
      <c r="AA716">
        <v>3</v>
      </c>
    </row>
    <row r="717" spans="1:27" x14ac:dyDescent="0.55000000000000004">
      <c r="A717" s="51" t="s">
        <v>60</v>
      </c>
      <c r="B717" s="51"/>
      <c r="C717" s="50" t="s">
        <v>211</v>
      </c>
      <c r="D717" s="50" t="str">
        <f t="shared" ca="1" si="238"/>
        <v>\\(\\quad (4　－　1)　×　3^2　=　 \\)</v>
      </c>
      <c r="E717" s="50" t="str">
        <f t="shared" ca="1" si="239"/>
        <v>\\(\\quad 27 \\)</v>
      </c>
      <c r="F717" s="50" t="s">
        <v>62</v>
      </c>
      <c r="G717" s="50"/>
      <c r="H717" s="50"/>
      <c r="I717" s="89" t="str">
        <f t="shared" ca="1" si="240"/>
        <v>INSERT INTO math(tangen,question,answer,editor,date,count) VALUES('m2800','\\(\\quad (4　－　1)　×　3^2　=　 \\)','\\(\\quad 27 \\)','harazono',NOW(),0);</v>
      </c>
      <c r="J717" s="78" t="s">
        <v>229</v>
      </c>
      <c r="K717" t="s">
        <v>15</v>
      </c>
      <c r="L717" s="1">
        <f t="shared" ca="1" si="234"/>
        <v>4</v>
      </c>
      <c r="M717" t="s">
        <v>236</v>
      </c>
      <c r="N717" s="1">
        <f t="shared" ca="1" si="249"/>
        <v>1</v>
      </c>
      <c r="O717" t="s">
        <v>245</v>
      </c>
      <c r="P717" s="1" t="s">
        <v>182</v>
      </c>
      <c r="S717" t="s">
        <v>233</v>
      </c>
      <c r="T717" t="s">
        <v>230</v>
      </c>
      <c r="U717" t="s">
        <v>229</v>
      </c>
      <c r="V717" s="1">
        <f t="shared" ca="1" si="250"/>
        <v>27</v>
      </c>
      <c r="W717" t="s">
        <v>230</v>
      </c>
      <c r="X717" t="str">
        <f t="shared" ca="1" si="253"/>
        <v>\\(\\quad (4　－　1)　×　3^2　=　 \\)</v>
      </c>
      <c r="Y717" t="str">
        <f t="shared" ca="1" si="254"/>
        <v>\\(\\quad 27 \\)</v>
      </c>
      <c r="Z717">
        <f t="shared" si="256"/>
        <v>9</v>
      </c>
      <c r="AA717">
        <v>3</v>
      </c>
    </row>
    <row r="718" spans="1:27" x14ac:dyDescent="0.55000000000000004">
      <c r="A718" s="51" t="s">
        <v>60</v>
      </c>
      <c r="B718" s="51"/>
      <c r="C718" s="50" t="s">
        <v>211</v>
      </c>
      <c r="D718" s="50" t="str">
        <f t="shared" ca="1" si="238"/>
        <v>\\(\\quad (2　－　1)　×　3^2　=　 \\)</v>
      </c>
      <c r="E718" s="50" t="str">
        <f t="shared" ca="1" si="239"/>
        <v>\\(\\quad 9 \\)</v>
      </c>
      <c r="F718" s="50" t="s">
        <v>62</v>
      </c>
      <c r="G718" s="50"/>
      <c r="H718" s="50"/>
      <c r="I718" s="89" t="str">
        <f t="shared" ca="1" si="240"/>
        <v>INSERT INTO math(tangen,question,answer,editor,date,count) VALUES('m2800','\\(\\quad (2　－　1)　×　3^2　=　 \\)','\\(\\quad 9 \\)','harazono',NOW(),0);</v>
      </c>
      <c r="J718" s="78" t="s">
        <v>229</v>
      </c>
      <c r="K718" t="s">
        <v>15</v>
      </c>
      <c r="L718" s="1">
        <f t="shared" ca="1" si="234"/>
        <v>2</v>
      </c>
      <c r="M718" t="s">
        <v>236</v>
      </c>
      <c r="N718" s="1">
        <f t="shared" ca="1" si="249"/>
        <v>1</v>
      </c>
      <c r="O718" t="s">
        <v>245</v>
      </c>
      <c r="P718" s="1" t="s">
        <v>182</v>
      </c>
      <c r="S718" t="s">
        <v>233</v>
      </c>
      <c r="T718" t="s">
        <v>230</v>
      </c>
      <c r="U718" t="s">
        <v>229</v>
      </c>
      <c r="V718" s="1">
        <f t="shared" ca="1" si="250"/>
        <v>9</v>
      </c>
      <c r="W718" t="s">
        <v>230</v>
      </c>
      <c r="X718" t="str">
        <f t="shared" ca="1" si="253"/>
        <v>\\(\\quad (2　－　1)　×　3^2　=　 \\)</v>
      </c>
      <c r="Y718" t="str">
        <f t="shared" ca="1" si="254"/>
        <v>\\(\\quad 9 \\)</v>
      </c>
      <c r="Z718">
        <f t="shared" si="256"/>
        <v>9</v>
      </c>
      <c r="AA718">
        <v>3</v>
      </c>
    </row>
    <row r="719" spans="1:27" x14ac:dyDescent="0.55000000000000004">
      <c r="A719" s="51" t="s">
        <v>60</v>
      </c>
      <c r="B719" s="51"/>
      <c r="C719" s="50" t="s">
        <v>211</v>
      </c>
      <c r="D719" s="50" t="str">
        <f t="shared" ca="1" si="238"/>
        <v>\\(\\quad (4　－　1)　×　3^3　=　 \\)</v>
      </c>
      <c r="E719" s="50" t="str">
        <f t="shared" ca="1" si="239"/>
        <v>\\(\\quad 81 \\)</v>
      </c>
      <c r="F719" s="50" t="s">
        <v>62</v>
      </c>
      <c r="G719" s="50"/>
      <c r="H719" s="50"/>
      <c r="I719" s="89" t="str">
        <f t="shared" ca="1" si="240"/>
        <v>INSERT INTO math(tangen,question,answer,editor,date,count) VALUES('m2800','\\(\\quad (4　－　1)　×　3^3　=　 \\)','\\(\\quad 81 \\)','harazono',NOW(),0);</v>
      </c>
      <c r="J719" s="78" t="s">
        <v>229</v>
      </c>
      <c r="K719" t="s">
        <v>15</v>
      </c>
      <c r="L719" s="1">
        <f t="shared" ca="1" si="234"/>
        <v>4</v>
      </c>
      <c r="M719" t="s">
        <v>236</v>
      </c>
      <c r="N719" s="1">
        <f t="shared" ca="1" si="249"/>
        <v>1</v>
      </c>
      <c r="O719" t="s">
        <v>245</v>
      </c>
      <c r="P719" s="1" t="s">
        <v>183</v>
      </c>
      <c r="S719" t="s">
        <v>233</v>
      </c>
      <c r="T719" t="s">
        <v>230</v>
      </c>
      <c r="U719" t="s">
        <v>229</v>
      </c>
      <c r="V719" s="1">
        <f t="shared" ca="1" si="250"/>
        <v>81</v>
      </c>
      <c r="W719" t="s">
        <v>230</v>
      </c>
      <c r="X719" t="str">
        <f t="shared" ca="1" si="253"/>
        <v>\\(\\quad (4　－　1)　×　3^3　=　 \\)</v>
      </c>
      <c r="Y719" t="str">
        <f t="shared" ca="1" si="254"/>
        <v>\\(\\quad 81 \\)</v>
      </c>
      <c r="Z719">
        <f>AA719*AA719*AA719</f>
        <v>27</v>
      </c>
      <c r="AA719">
        <v>3</v>
      </c>
    </row>
    <row r="720" spans="1:27" x14ac:dyDescent="0.55000000000000004">
      <c r="A720" s="51" t="s">
        <v>60</v>
      </c>
      <c r="B720" s="51"/>
      <c r="C720" s="50" t="s">
        <v>211</v>
      </c>
      <c r="D720" s="50" t="str">
        <f t="shared" ca="1" si="238"/>
        <v>\\(\\quad (2　－　1)　×　3^3　=　 \\)</v>
      </c>
      <c r="E720" s="50" t="str">
        <f t="shared" ca="1" si="239"/>
        <v>\\(\\quad 27 \\)</v>
      </c>
      <c r="F720" s="50" t="s">
        <v>62</v>
      </c>
      <c r="G720" s="50"/>
      <c r="H720" s="50"/>
      <c r="I720" s="89" t="str">
        <f t="shared" ca="1" si="240"/>
        <v>INSERT INTO math(tangen,question,answer,editor,date,count) VALUES('m2800','\\(\\quad (2　－　1)　×　3^3　=　 \\)','\\(\\quad 27 \\)','harazono',NOW(),0);</v>
      </c>
      <c r="J720" s="78" t="s">
        <v>229</v>
      </c>
      <c r="K720" t="s">
        <v>15</v>
      </c>
      <c r="L720" s="1">
        <f t="shared" ca="1" si="234"/>
        <v>2</v>
      </c>
      <c r="M720" t="s">
        <v>236</v>
      </c>
      <c r="N720" s="1">
        <f t="shared" ca="1" si="249"/>
        <v>1</v>
      </c>
      <c r="O720" t="s">
        <v>245</v>
      </c>
      <c r="P720" s="1" t="s">
        <v>183</v>
      </c>
      <c r="S720" t="s">
        <v>233</v>
      </c>
      <c r="T720" t="s">
        <v>230</v>
      </c>
      <c r="U720" t="s">
        <v>229</v>
      </c>
      <c r="V720" s="1">
        <f t="shared" ca="1" si="250"/>
        <v>27</v>
      </c>
      <c r="W720" t="s">
        <v>230</v>
      </c>
      <c r="X720" t="str">
        <f t="shared" ca="1" si="253"/>
        <v>\\(\\quad (2　－　1)　×　3^3　=　 \\)</v>
      </c>
      <c r="Y720" t="str">
        <f t="shared" ca="1" si="254"/>
        <v>\\(\\quad 27 \\)</v>
      </c>
      <c r="Z720">
        <f t="shared" ref="Z720:Z723" si="257">AA720*AA720*AA720</f>
        <v>27</v>
      </c>
      <c r="AA720">
        <v>3</v>
      </c>
    </row>
    <row r="721" spans="1:27" x14ac:dyDescent="0.55000000000000004">
      <c r="A721" s="51" t="s">
        <v>60</v>
      </c>
      <c r="B721" s="51"/>
      <c r="C721" s="50" t="s">
        <v>211</v>
      </c>
      <c r="D721" s="50" t="str">
        <f t="shared" ca="1" si="238"/>
        <v>\\(\\quad (3　－　2)　×　3^3　=　 \\)</v>
      </c>
      <c r="E721" s="50" t="str">
        <f t="shared" ca="1" si="239"/>
        <v>\\(\\quad 27 \\)</v>
      </c>
      <c r="F721" s="50" t="s">
        <v>62</v>
      </c>
      <c r="G721" s="50"/>
      <c r="H721" s="50"/>
      <c r="I721" s="89" t="str">
        <f t="shared" ca="1" si="240"/>
        <v>INSERT INTO math(tangen,question,answer,editor,date,count) VALUES('m2800','\\(\\quad (3　－　2)　×　3^3　=　 \\)','\\(\\quad 27 \\)','harazono',NOW(),0);</v>
      </c>
      <c r="J721" s="78" t="s">
        <v>229</v>
      </c>
      <c r="K721" t="s">
        <v>15</v>
      </c>
      <c r="L721" s="1">
        <f t="shared" ca="1" si="234"/>
        <v>3</v>
      </c>
      <c r="M721" t="s">
        <v>236</v>
      </c>
      <c r="N721" s="1">
        <f t="shared" ca="1" si="249"/>
        <v>2</v>
      </c>
      <c r="O721" t="s">
        <v>245</v>
      </c>
      <c r="P721" s="1" t="s">
        <v>183</v>
      </c>
      <c r="S721" t="s">
        <v>233</v>
      </c>
      <c r="T721" t="s">
        <v>230</v>
      </c>
      <c r="U721" t="s">
        <v>229</v>
      </c>
      <c r="V721" s="1">
        <f t="shared" ca="1" si="250"/>
        <v>27</v>
      </c>
      <c r="W721" t="s">
        <v>230</v>
      </c>
      <c r="X721" t="str">
        <f t="shared" ca="1" si="253"/>
        <v>\\(\\quad (3　－　2)　×　3^3　=　 \\)</v>
      </c>
      <c r="Y721" t="str">
        <f t="shared" ca="1" si="254"/>
        <v>\\(\\quad 27 \\)</v>
      </c>
      <c r="Z721">
        <f t="shared" si="257"/>
        <v>27</v>
      </c>
      <c r="AA721">
        <v>3</v>
      </c>
    </row>
    <row r="722" spans="1:27" x14ac:dyDescent="0.55000000000000004">
      <c r="A722" s="51" t="s">
        <v>60</v>
      </c>
      <c r="B722" s="51"/>
      <c r="C722" s="50" t="s">
        <v>211</v>
      </c>
      <c r="D722" s="50" t="str">
        <f t="shared" ca="1" si="238"/>
        <v>\\(\\quad (5　－　3)　×　3^3　=　 \\)</v>
      </c>
      <c r="E722" s="50" t="str">
        <f t="shared" ca="1" si="239"/>
        <v>\\(\\quad 54 \\)</v>
      </c>
      <c r="F722" s="50" t="s">
        <v>62</v>
      </c>
      <c r="G722" s="50"/>
      <c r="H722" s="50"/>
      <c r="I722" s="89" t="str">
        <f t="shared" ca="1" si="240"/>
        <v>INSERT INTO math(tangen,question,answer,editor,date,count) VALUES('m2800','\\(\\quad (5　－　3)　×　3^3　=　 \\)','\\(\\quad 54 \\)','harazono',NOW(),0);</v>
      </c>
      <c r="J722" s="78" t="s">
        <v>229</v>
      </c>
      <c r="K722" t="s">
        <v>15</v>
      </c>
      <c r="L722" s="1">
        <f t="shared" ca="1" si="234"/>
        <v>5</v>
      </c>
      <c r="M722" t="s">
        <v>236</v>
      </c>
      <c r="N722" s="1">
        <f t="shared" ca="1" si="249"/>
        <v>3</v>
      </c>
      <c r="O722" t="s">
        <v>245</v>
      </c>
      <c r="P722" s="1" t="s">
        <v>183</v>
      </c>
      <c r="S722" t="s">
        <v>233</v>
      </c>
      <c r="T722" t="s">
        <v>230</v>
      </c>
      <c r="U722" t="s">
        <v>229</v>
      </c>
      <c r="V722" s="1">
        <f t="shared" ca="1" si="250"/>
        <v>54</v>
      </c>
      <c r="W722" t="s">
        <v>230</v>
      </c>
      <c r="X722" t="str">
        <f t="shared" ca="1" si="253"/>
        <v>\\(\\quad (5　－　3)　×　3^3　=　 \\)</v>
      </c>
      <c r="Y722" t="str">
        <f t="shared" ca="1" si="254"/>
        <v>\\(\\quad 54 \\)</v>
      </c>
      <c r="Z722">
        <f t="shared" si="257"/>
        <v>27</v>
      </c>
      <c r="AA722">
        <v>3</v>
      </c>
    </row>
    <row r="723" spans="1:27" x14ac:dyDescent="0.55000000000000004">
      <c r="A723" s="51" t="s">
        <v>60</v>
      </c>
      <c r="B723" s="51"/>
      <c r="C723" s="50" t="s">
        <v>211</v>
      </c>
      <c r="D723" s="50" t="str">
        <f t="shared" ca="1" si="238"/>
        <v>\\(\\quad (5　－　2)　×　3^3　=　 \\)</v>
      </c>
      <c r="E723" s="50" t="str">
        <f t="shared" ca="1" si="239"/>
        <v>\\(\\quad 81 \\)</v>
      </c>
      <c r="F723" s="50" t="s">
        <v>62</v>
      </c>
      <c r="G723" s="50"/>
      <c r="H723" s="50"/>
      <c r="I723" s="89" t="str">
        <f t="shared" ca="1" si="240"/>
        <v>INSERT INTO math(tangen,question,answer,editor,date,count) VALUES('m2800','\\(\\quad (5　－　2)　×　3^3　=　 \\)','\\(\\quad 81 \\)','harazono',NOW(),0);</v>
      </c>
      <c r="J723" s="78" t="s">
        <v>229</v>
      </c>
      <c r="K723" t="s">
        <v>15</v>
      </c>
      <c r="L723" s="1">
        <f t="shared" ca="1" si="234"/>
        <v>5</v>
      </c>
      <c r="M723" t="s">
        <v>236</v>
      </c>
      <c r="N723" s="1">
        <f t="shared" ca="1" si="249"/>
        <v>2</v>
      </c>
      <c r="O723" t="s">
        <v>245</v>
      </c>
      <c r="P723" s="1" t="s">
        <v>183</v>
      </c>
      <c r="S723" t="s">
        <v>233</v>
      </c>
      <c r="T723" t="s">
        <v>230</v>
      </c>
      <c r="U723" t="s">
        <v>229</v>
      </c>
      <c r="V723" s="1">
        <f t="shared" ca="1" si="250"/>
        <v>81</v>
      </c>
      <c r="W723" t="s">
        <v>230</v>
      </c>
      <c r="X723" t="str">
        <f t="shared" ca="1" si="253"/>
        <v>\\(\\quad (5　－　2)　×　3^3　=　 \\)</v>
      </c>
      <c r="Y723" t="str">
        <f t="shared" ca="1" si="254"/>
        <v>\\(\\quad 81 \\)</v>
      </c>
      <c r="Z723">
        <f t="shared" si="257"/>
        <v>27</v>
      </c>
      <c r="AA723">
        <v>3</v>
      </c>
    </row>
    <row r="724" spans="1:27" x14ac:dyDescent="0.55000000000000004">
      <c r="A724" s="51" t="s">
        <v>60</v>
      </c>
      <c r="B724" s="51"/>
      <c r="C724" s="50" t="s">
        <v>211</v>
      </c>
      <c r="D724" s="50" t="str">
        <f t="shared" ca="1" si="238"/>
        <v>\\(\\quad (7　－　2)　×　3^3　=　 \\)</v>
      </c>
      <c r="E724" s="50" t="str">
        <f t="shared" ca="1" si="239"/>
        <v>\\(\\quad 405 \\)</v>
      </c>
      <c r="F724" s="50" t="s">
        <v>62</v>
      </c>
      <c r="G724" s="50"/>
      <c r="H724" s="50"/>
      <c r="I724" s="89" t="str">
        <f t="shared" ca="1" si="240"/>
        <v>INSERT INTO math(tangen,question,answer,editor,date,count) VALUES('m2800','\\(\\quad (7　－　2)　×　3^3　=　 \\)','\\(\\quad 405 \\)','harazono',NOW(),0);</v>
      </c>
      <c r="J724" s="78" t="s">
        <v>229</v>
      </c>
      <c r="K724" t="s">
        <v>15</v>
      </c>
      <c r="L724" s="1">
        <f t="shared" ref="L724:L737" ca="1" si="258">RANDBETWEEN(2,10)</f>
        <v>7</v>
      </c>
      <c r="M724" t="s">
        <v>236</v>
      </c>
      <c r="N724" s="1">
        <f t="shared" ca="1" si="249"/>
        <v>2</v>
      </c>
      <c r="O724" t="s">
        <v>245</v>
      </c>
      <c r="P724" s="1" t="s">
        <v>183</v>
      </c>
      <c r="S724" t="s">
        <v>233</v>
      </c>
      <c r="T724" t="s">
        <v>230</v>
      </c>
      <c r="U724" t="s">
        <v>229</v>
      </c>
      <c r="V724" s="1">
        <f t="shared" ca="1" si="250"/>
        <v>405</v>
      </c>
      <c r="W724" t="s">
        <v>230</v>
      </c>
      <c r="X724" t="str">
        <f t="shared" ca="1" si="253"/>
        <v>\\(\\quad (7　－　2)　×　3^3　=　 \\)</v>
      </c>
      <c r="Y724" t="str">
        <f t="shared" ca="1" si="254"/>
        <v>\\(\\quad 405 \\)</v>
      </c>
      <c r="Z724">
        <f>AA724*AA724*AA724*AA724</f>
        <v>81</v>
      </c>
      <c r="AA724">
        <v>3</v>
      </c>
    </row>
    <row r="725" spans="1:27" x14ac:dyDescent="0.55000000000000004">
      <c r="A725" s="51" t="s">
        <v>60</v>
      </c>
      <c r="B725" s="51"/>
      <c r="C725" s="50" t="s">
        <v>211</v>
      </c>
      <c r="D725" s="50" t="str">
        <f t="shared" ca="1" si="238"/>
        <v>\\(\\quad (2　－　1)　×　3^3　=　 \\)</v>
      </c>
      <c r="E725" s="50" t="str">
        <f t="shared" ca="1" si="239"/>
        <v>\\(\\quad 81 \\)</v>
      </c>
      <c r="F725" s="50" t="s">
        <v>62</v>
      </c>
      <c r="G725" s="50"/>
      <c r="H725" s="50"/>
      <c r="I725" s="89" t="str">
        <f t="shared" ca="1" si="240"/>
        <v>INSERT INTO math(tangen,question,answer,editor,date,count) VALUES('m2800','\\(\\quad (2　－　1)　×　3^3　=　 \\)','\\(\\quad 81 \\)','harazono',NOW(),0);</v>
      </c>
      <c r="J725" s="78" t="s">
        <v>229</v>
      </c>
      <c r="K725" t="s">
        <v>15</v>
      </c>
      <c r="L725" s="1">
        <f t="shared" ca="1" si="258"/>
        <v>2</v>
      </c>
      <c r="M725" t="s">
        <v>236</v>
      </c>
      <c r="N725" s="1">
        <f t="shared" ca="1" si="249"/>
        <v>1</v>
      </c>
      <c r="O725" t="s">
        <v>245</v>
      </c>
      <c r="P725" s="1" t="s">
        <v>183</v>
      </c>
      <c r="S725" t="s">
        <v>233</v>
      </c>
      <c r="T725" t="s">
        <v>230</v>
      </c>
      <c r="U725" t="s">
        <v>229</v>
      </c>
      <c r="V725" s="1">
        <f t="shared" ca="1" si="250"/>
        <v>81</v>
      </c>
      <c r="W725" t="s">
        <v>230</v>
      </c>
      <c r="X725" t="str">
        <f t="shared" ca="1" si="253"/>
        <v>\\(\\quad (2　－　1)　×　3^3　=　 \\)</v>
      </c>
      <c r="Y725" t="str">
        <f t="shared" ca="1" si="254"/>
        <v>\\(\\quad 81 \\)</v>
      </c>
      <c r="Z725">
        <f t="shared" ref="Z725:Z728" si="259">AA725*AA725*AA725*AA725</f>
        <v>81</v>
      </c>
      <c r="AA725">
        <v>3</v>
      </c>
    </row>
    <row r="726" spans="1:27" x14ac:dyDescent="0.55000000000000004">
      <c r="A726" s="51" t="s">
        <v>60</v>
      </c>
      <c r="B726" s="51"/>
      <c r="C726" s="50" t="s">
        <v>211</v>
      </c>
      <c r="D726" s="50" t="str">
        <f t="shared" ca="1" si="238"/>
        <v>\\(\\quad (9　－　1)　×　3^3　=　 \\)</v>
      </c>
      <c r="E726" s="50" t="str">
        <f t="shared" ca="1" si="239"/>
        <v>\\(\\quad 648 \\)</v>
      </c>
      <c r="F726" s="50" t="s">
        <v>62</v>
      </c>
      <c r="G726" s="50"/>
      <c r="H726" s="50"/>
      <c r="I726" s="89" t="str">
        <f t="shared" ca="1" si="240"/>
        <v>INSERT INTO math(tangen,question,answer,editor,date,count) VALUES('m2800','\\(\\quad (9　－　1)　×　3^3　=　 \\)','\\(\\quad 648 \\)','harazono',NOW(),0);</v>
      </c>
      <c r="J726" s="78" t="s">
        <v>229</v>
      </c>
      <c r="K726" t="s">
        <v>15</v>
      </c>
      <c r="L726" s="1">
        <f t="shared" ca="1" si="258"/>
        <v>9</v>
      </c>
      <c r="M726" t="s">
        <v>236</v>
      </c>
      <c r="N726" s="1">
        <f t="shared" ca="1" si="249"/>
        <v>1</v>
      </c>
      <c r="O726" t="s">
        <v>245</v>
      </c>
      <c r="P726" s="1" t="s">
        <v>183</v>
      </c>
      <c r="S726" t="s">
        <v>233</v>
      </c>
      <c r="T726" t="s">
        <v>230</v>
      </c>
      <c r="U726" t="s">
        <v>229</v>
      </c>
      <c r="V726" s="1">
        <f t="shared" ca="1" si="250"/>
        <v>648</v>
      </c>
      <c r="W726" t="s">
        <v>230</v>
      </c>
      <c r="X726" t="str">
        <f t="shared" ca="1" si="253"/>
        <v>\\(\\quad (9　－　1)　×　3^3　=　 \\)</v>
      </c>
      <c r="Y726" t="str">
        <f t="shared" ca="1" si="254"/>
        <v>\\(\\quad 648 \\)</v>
      </c>
      <c r="Z726">
        <f t="shared" si="259"/>
        <v>81</v>
      </c>
      <c r="AA726">
        <v>3</v>
      </c>
    </row>
    <row r="727" spans="1:27" x14ac:dyDescent="0.55000000000000004">
      <c r="A727" s="51" t="s">
        <v>60</v>
      </c>
      <c r="B727" s="51"/>
      <c r="C727" s="50" t="s">
        <v>211</v>
      </c>
      <c r="D727" s="50" t="str">
        <f t="shared" ca="1" si="238"/>
        <v>\\(\\quad (8　－　7)　×　3^3　=　 \\)</v>
      </c>
      <c r="E727" s="50" t="str">
        <f t="shared" ca="1" si="239"/>
        <v>\\(\\quad 81 \\)</v>
      </c>
      <c r="F727" s="50" t="s">
        <v>62</v>
      </c>
      <c r="G727" s="50"/>
      <c r="H727" s="50"/>
      <c r="I727" s="89" t="str">
        <f t="shared" ca="1" si="240"/>
        <v>INSERT INTO math(tangen,question,answer,editor,date,count) VALUES('m2800','\\(\\quad (8　－　7)　×　3^3　=　 \\)','\\(\\quad 81 \\)','harazono',NOW(),0);</v>
      </c>
      <c r="J727" s="78" t="s">
        <v>229</v>
      </c>
      <c r="K727" t="s">
        <v>15</v>
      </c>
      <c r="L727" s="1">
        <f t="shared" ca="1" si="258"/>
        <v>8</v>
      </c>
      <c r="M727" t="s">
        <v>236</v>
      </c>
      <c r="N727" s="1">
        <f t="shared" ca="1" si="249"/>
        <v>7</v>
      </c>
      <c r="O727" t="s">
        <v>245</v>
      </c>
      <c r="P727" s="1" t="s">
        <v>183</v>
      </c>
      <c r="S727" t="s">
        <v>233</v>
      </c>
      <c r="T727" t="s">
        <v>230</v>
      </c>
      <c r="U727" t="s">
        <v>229</v>
      </c>
      <c r="V727" s="1">
        <f t="shared" ca="1" si="250"/>
        <v>81</v>
      </c>
      <c r="W727" t="s">
        <v>230</v>
      </c>
      <c r="X727" t="str">
        <f t="shared" ca="1" si="253"/>
        <v>\\(\\quad (8　－　7)　×　3^3　=　 \\)</v>
      </c>
      <c r="Y727" t="str">
        <f t="shared" ca="1" si="254"/>
        <v>\\(\\quad 81 \\)</v>
      </c>
      <c r="Z727">
        <f t="shared" si="259"/>
        <v>81</v>
      </c>
      <c r="AA727">
        <v>3</v>
      </c>
    </row>
    <row r="728" spans="1:27" x14ac:dyDescent="0.55000000000000004">
      <c r="A728" s="51" t="s">
        <v>60</v>
      </c>
      <c r="B728" s="51"/>
      <c r="C728" s="50" t="s">
        <v>211</v>
      </c>
      <c r="D728" s="50" t="str">
        <f t="shared" ca="1" si="238"/>
        <v>\\(\\quad (4　－　2)　×　3^3　=　 \\)</v>
      </c>
      <c r="E728" s="50" t="str">
        <f t="shared" ca="1" si="239"/>
        <v>\\(\\quad 162 \\)</v>
      </c>
      <c r="F728" s="50" t="s">
        <v>62</v>
      </c>
      <c r="G728" s="50"/>
      <c r="H728" s="50"/>
      <c r="I728" s="89" t="str">
        <f t="shared" ca="1" si="240"/>
        <v>INSERT INTO math(tangen,question,answer,editor,date,count) VALUES('m2800','\\(\\quad (4　－　2)　×　3^3　=　 \\)','\\(\\quad 162 \\)','harazono',NOW(),0);</v>
      </c>
      <c r="J728" s="78" t="s">
        <v>229</v>
      </c>
      <c r="K728" t="s">
        <v>15</v>
      </c>
      <c r="L728" s="1">
        <f t="shared" ca="1" si="258"/>
        <v>4</v>
      </c>
      <c r="M728" t="s">
        <v>236</v>
      </c>
      <c r="N728" s="1">
        <f t="shared" ca="1" si="249"/>
        <v>2</v>
      </c>
      <c r="O728" t="s">
        <v>245</v>
      </c>
      <c r="P728" s="1" t="s">
        <v>183</v>
      </c>
      <c r="S728" t="s">
        <v>233</v>
      </c>
      <c r="T728" t="s">
        <v>230</v>
      </c>
      <c r="U728" t="s">
        <v>229</v>
      </c>
      <c r="V728" s="1">
        <f t="shared" ca="1" si="250"/>
        <v>162</v>
      </c>
      <c r="W728" t="s">
        <v>230</v>
      </c>
      <c r="X728" t="str">
        <f t="shared" ca="1" si="253"/>
        <v>\\(\\quad (4　－　2)　×　3^3　=　 \\)</v>
      </c>
      <c r="Y728" t="str">
        <f t="shared" ca="1" si="254"/>
        <v>\\(\\quad 162 \\)</v>
      </c>
      <c r="Z728">
        <f t="shared" si="259"/>
        <v>81</v>
      </c>
      <c r="AA728">
        <v>3</v>
      </c>
    </row>
    <row r="729" spans="1:27" x14ac:dyDescent="0.55000000000000004">
      <c r="A729" s="51" t="s">
        <v>60</v>
      </c>
      <c r="B729" s="51"/>
      <c r="C729" s="50" t="s">
        <v>211</v>
      </c>
      <c r="D729" s="50" t="str">
        <f t="shared" ref="D729:D737" ca="1" si="260">X729</f>
        <v>\\(\\quad (4　－　3)　×　5^2　=　 \\)</v>
      </c>
      <c r="E729" s="50" t="str">
        <f t="shared" ref="E729:E737" ca="1" si="261">Y729</f>
        <v>\\(\\quad 25 \\)</v>
      </c>
      <c r="F729" s="50" t="s">
        <v>62</v>
      </c>
      <c r="G729" s="50"/>
      <c r="H729" s="50"/>
      <c r="I729" s="89" t="str">
        <f t="shared" ref="I729:I737" ca="1" si="262">"INSERT INTO "&amp;A729&amp;"(tangen,question,answer,editor,date,count) VALUES('"&amp;C729&amp;"','"&amp;D729&amp;"','"&amp;E729&amp;"','"&amp;F729&amp;"',NOW(),0);"</f>
        <v>INSERT INTO math(tangen,question,answer,editor,date,count) VALUES('m2800','\\(\\quad (4　－　3)　×　5^2　=　 \\)','\\(\\quad 25 \\)','harazono',NOW(),0);</v>
      </c>
      <c r="J729" s="78" t="s">
        <v>229</v>
      </c>
      <c r="K729" t="s">
        <v>15</v>
      </c>
      <c r="L729" s="1">
        <f t="shared" ca="1" si="258"/>
        <v>4</v>
      </c>
      <c r="M729" t="s">
        <v>236</v>
      </c>
      <c r="N729" s="1">
        <f t="shared" ref="N729:N737" ca="1" si="263">RANDBETWEEN(1,L729-1)</f>
        <v>3</v>
      </c>
      <c r="O729" t="s">
        <v>245</v>
      </c>
      <c r="P729" s="1" t="s">
        <v>187</v>
      </c>
      <c r="S729" t="s">
        <v>233</v>
      </c>
      <c r="T729" t="s">
        <v>230</v>
      </c>
      <c r="U729" t="s">
        <v>229</v>
      </c>
      <c r="V729" s="1">
        <f t="shared" ref="V729:V737" ca="1" si="264">(L729-N729)*Z729</f>
        <v>25</v>
      </c>
      <c r="W729" t="s">
        <v>230</v>
      </c>
      <c r="X729" t="str">
        <f t="shared" ca="1" si="253"/>
        <v>\\(\\quad (4　－　3)　×　5^2　=　 \\)</v>
      </c>
      <c r="Y729" t="str">
        <f t="shared" ca="1" si="254"/>
        <v>\\(\\quad 25 \\)</v>
      </c>
      <c r="Z729">
        <f>AA729*AA729</f>
        <v>25</v>
      </c>
      <c r="AA729">
        <v>5</v>
      </c>
    </row>
    <row r="730" spans="1:27" x14ac:dyDescent="0.55000000000000004">
      <c r="A730" s="51" t="s">
        <v>60</v>
      </c>
      <c r="B730" s="51"/>
      <c r="C730" s="50" t="s">
        <v>211</v>
      </c>
      <c r="D730" s="50" t="str">
        <f t="shared" ca="1" si="260"/>
        <v>\\(\\quad (7　－　6)　×　5^2　=　 \\)</v>
      </c>
      <c r="E730" s="50" t="str">
        <f t="shared" ca="1" si="261"/>
        <v>\\(\\quad 25 \\)</v>
      </c>
      <c r="F730" s="50" t="s">
        <v>62</v>
      </c>
      <c r="G730" s="50"/>
      <c r="H730" s="50"/>
      <c r="I730" s="89" t="str">
        <f t="shared" ca="1" si="262"/>
        <v>INSERT INTO math(tangen,question,answer,editor,date,count) VALUES('m2800','\\(\\quad (7　－　6)　×　5^2　=　 \\)','\\(\\quad 25 \\)','harazono',NOW(),0);</v>
      </c>
      <c r="J730" s="78" t="s">
        <v>229</v>
      </c>
      <c r="K730" t="s">
        <v>15</v>
      </c>
      <c r="L730" s="1">
        <f t="shared" ca="1" si="258"/>
        <v>7</v>
      </c>
      <c r="M730" t="s">
        <v>236</v>
      </c>
      <c r="N730" s="1">
        <f t="shared" ca="1" si="263"/>
        <v>6</v>
      </c>
      <c r="O730" t="s">
        <v>245</v>
      </c>
      <c r="P730" s="1" t="s">
        <v>187</v>
      </c>
      <c r="S730" t="s">
        <v>233</v>
      </c>
      <c r="T730" t="s">
        <v>230</v>
      </c>
      <c r="U730" t="s">
        <v>229</v>
      </c>
      <c r="V730" s="1">
        <f t="shared" ca="1" si="264"/>
        <v>25</v>
      </c>
      <c r="W730" t="s">
        <v>230</v>
      </c>
      <c r="X730" t="str">
        <f t="shared" ca="1" si="253"/>
        <v>\\(\\quad (7　－　6)　×　5^2　=　 \\)</v>
      </c>
      <c r="Y730" t="str">
        <f t="shared" ca="1" si="254"/>
        <v>\\(\\quad 25 \\)</v>
      </c>
      <c r="Z730">
        <f t="shared" ref="Z730:Z733" si="265">AA730*AA730</f>
        <v>25</v>
      </c>
      <c r="AA730">
        <v>5</v>
      </c>
    </row>
    <row r="731" spans="1:27" x14ac:dyDescent="0.55000000000000004">
      <c r="A731" s="51" t="s">
        <v>60</v>
      </c>
      <c r="B731" s="51"/>
      <c r="C731" s="50" t="s">
        <v>211</v>
      </c>
      <c r="D731" s="50" t="str">
        <f t="shared" ca="1" si="260"/>
        <v>\\(\\quad (7　－　1)　×　5^2　=　 \\)</v>
      </c>
      <c r="E731" s="50" t="str">
        <f t="shared" ca="1" si="261"/>
        <v>\\(\\quad 150 \\)</v>
      </c>
      <c r="F731" s="50" t="s">
        <v>62</v>
      </c>
      <c r="G731" s="50"/>
      <c r="H731" s="50"/>
      <c r="I731" s="89" t="str">
        <f t="shared" ca="1" si="262"/>
        <v>INSERT INTO math(tangen,question,answer,editor,date,count) VALUES('m2800','\\(\\quad (7　－　1)　×　5^2　=　 \\)','\\(\\quad 150 \\)','harazono',NOW(),0);</v>
      </c>
      <c r="J731" s="78" t="s">
        <v>229</v>
      </c>
      <c r="K731" t="s">
        <v>15</v>
      </c>
      <c r="L731" s="1">
        <f t="shared" ca="1" si="258"/>
        <v>7</v>
      </c>
      <c r="M731" t="s">
        <v>236</v>
      </c>
      <c r="N731" s="1">
        <f t="shared" ca="1" si="263"/>
        <v>1</v>
      </c>
      <c r="O731" t="s">
        <v>245</v>
      </c>
      <c r="P731" s="1" t="s">
        <v>187</v>
      </c>
      <c r="S731" t="s">
        <v>233</v>
      </c>
      <c r="T731" t="s">
        <v>230</v>
      </c>
      <c r="U731" t="s">
        <v>229</v>
      </c>
      <c r="V731" s="1">
        <f t="shared" ca="1" si="264"/>
        <v>150</v>
      </c>
      <c r="W731" t="s">
        <v>230</v>
      </c>
      <c r="X731" t="str">
        <f t="shared" ca="1" si="253"/>
        <v>\\(\\quad (7　－　1)　×　5^2　=　 \\)</v>
      </c>
      <c r="Y731" t="str">
        <f t="shared" ca="1" si="254"/>
        <v>\\(\\quad 150 \\)</v>
      </c>
      <c r="Z731">
        <f t="shared" si="265"/>
        <v>25</v>
      </c>
      <c r="AA731">
        <v>5</v>
      </c>
    </row>
    <row r="732" spans="1:27" x14ac:dyDescent="0.55000000000000004">
      <c r="A732" s="51" t="s">
        <v>60</v>
      </c>
      <c r="B732" s="51"/>
      <c r="C732" s="50" t="s">
        <v>211</v>
      </c>
      <c r="D732" s="50" t="str">
        <f t="shared" ca="1" si="260"/>
        <v>\\(\\quad (10　－　1)　×　5^2　=　 \\)</v>
      </c>
      <c r="E732" s="50" t="str">
        <f t="shared" ca="1" si="261"/>
        <v>\\(\\quad 225 \\)</v>
      </c>
      <c r="F732" s="50" t="s">
        <v>62</v>
      </c>
      <c r="G732" s="50"/>
      <c r="H732" s="50"/>
      <c r="I732" s="89" t="str">
        <f t="shared" ca="1" si="262"/>
        <v>INSERT INTO math(tangen,question,answer,editor,date,count) VALUES('m2800','\\(\\quad (10　－　1)　×　5^2　=　 \\)','\\(\\quad 225 \\)','harazono',NOW(),0);</v>
      </c>
      <c r="J732" s="78" t="s">
        <v>229</v>
      </c>
      <c r="K732" t="s">
        <v>15</v>
      </c>
      <c r="L732" s="1">
        <f t="shared" ca="1" si="258"/>
        <v>10</v>
      </c>
      <c r="M732" t="s">
        <v>236</v>
      </c>
      <c r="N732" s="1">
        <f t="shared" ca="1" si="263"/>
        <v>1</v>
      </c>
      <c r="O732" t="s">
        <v>245</v>
      </c>
      <c r="P732" s="1" t="s">
        <v>187</v>
      </c>
      <c r="S732" t="s">
        <v>233</v>
      </c>
      <c r="T732" t="s">
        <v>230</v>
      </c>
      <c r="U732" t="s">
        <v>229</v>
      </c>
      <c r="V732" s="1">
        <f t="shared" ca="1" si="264"/>
        <v>225</v>
      </c>
      <c r="W732" t="s">
        <v>230</v>
      </c>
      <c r="X732" t="str">
        <f t="shared" ca="1" si="253"/>
        <v>\\(\\quad (10　－　1)　×　5^2　=　 \\)</v>
      </c>
      <c r="Y732" t="str">
        <f t="shared" ca="1" si="254"/>
        <v>\\(\\quad 225 \\)</v>
      </c>
      <c r="Z732">
        <f t="shared" si="265"/>
        <v>25</v>
      </c>
      <c r="AA732">
        <v>5</v>
      </c>
    </row>
    <row r="733" spans="1:27" x14ac:dyDescent="0.55000000000000004">
      <c r="A733" s="51" t="s">
        <v>60</v>
      </c>
      <c r="B733" s="51"/>
      <c r="C733" s="50" t="s">
        <v>211</v>
      </c>
      <c r="D733" s="50" t="str">
        <f t="shared" ca="1" si="260"/>
        <v>\\(\\quad (3　－　2)　×　5^2　=　 \\)</v>
      </c>
      <c r="E733" s="50" t="str">
        <f t="shared" ca="1" si="261"/>
        <v>\\(\\quad 25 \\)</v>
      </c>
      <c r="F733" s="50" t="s">
        <v>62</v>
      </c>
      <c r="G733" s="50"/>
      <c r="H733" s="50"/>
      <c r="I733" s="89" t="str">
        <f t="shared" ca="1" si="262"/>
        <v>INSERT INTO math(tangen,question,answer,editor,date,count) VALUES('m2800','\\(\\quad (3　－　2)　×　5^2　=　 \\)','\\(\\quad 25 \\)','harazono',NOW(),0);</v>
      </c>
      <c r="J733" s="78" t="s">
        <v>229</v>
      </c>
      <c r="K733" t="s">
        <v>15</v>
      </c>
      <c r="L733" s="1">
        <f t="shared" ca="1" si="258"/>
        <v>3</v>
      </c>
      <c r="M733" t="s">
        <v>236</v>
      </c>
      <c r="N733" s="1">
        <f t="shared" ca="1" si="263"/>
        <v>2</v>
      </c>
      <c r="O733" t="s">
        <v>245</v>
      </c>
      <c r="P733" s="1" t="s">
        <v>187</v>
      </c>
      <c r="S733" t="s">
        <v>233</v>
      </c>
      <c r="T733" t="s">
        <v>230</v>
      </c>
      <c r="U733" t="s">
        <v>229</v>
      </c>
      <c r="V733" s="1">
        <f t="shared" ca="1" si="264"/>
        <v>25</v>
      </c>
      <c r="W733" t="s">
        <v>230</v>
      </c>
      <c r="X733" t="str">
        <f t="shared" ca="1" si="253"/>
        <v>\\(\\quad (3　－　2)　×　5^2　=　 \\)</v>
      </c>
      <c r="Y733" t="str">
        <f t="shared" ca="1" si="254"/>
        <v>\\(\\quad 25 \\)</v>
      </c>
      <c r="Z733">
        <f t="shared" si="265"/>
        <v>25</v>
      </c>
      <c r="AA733">
        <v>5</v>
      </c>
    </row>
    <row r="734" spans="1:27" x14ac:dyDescent="0.55000000000000004">
      <c r="A734" s="51" t="s">
        <v>60</v>
      </c>
      <c r="B734" s="51"/>
      <c r="C734" s="50" t="s">
        <v>211</v>
      </c>
      <c r="D734" s="50" t="str">
        <f t="shared" ca="1" si="260"/>
        <v>\\(\\quad (4　－　1)　×　5^3　=　 \\)</v>
      </c>
      <c r="E734" s="50" t="str">
        <f t="shared" ca="1" si="261"/>
        <v>\\(\\quad 375 \\)</v>
      </c>
      <c r="F734" s="50" t="s">
        <v>62</v>
      </c>
      <c r="G734" s="50"/>
      <c r="H734" s="50"/>
      <c r="I734" s="89" t="str">
        <f t="shared" ca="1" si="262"/>
        <v>INSERT INTO math(tangen,question,answer,editor,date,count) VALUES('m2800','\\(\\quad (4　－　1)　×　5^3　=　 \\)','\\(\\quad 375 \\)','harazono',NOW(),0);</v>
      </c>
      <c r="J734" s="78" t="s">
        <v>229</v>
      </c>
      <c r="K734" t="s">
        <v>15</v>
      </c>
      <c r="L734" s="1">
        <f t="shared" ca="1" si="258"/>
        <v>4</v>
      </c>
      <c r="M734" t="s">
        <v>236</v>
      </c>
      <c r="N734" s="1">
        <f t="shared" ca="1" si="263"/>
        <v>1</v>
      </c>
      <c r="O734" t="s">
        <v>245</v>
      </c>
      <c r="P734" s="1" t="s">
        <v>209</v>
      </c>
      <c r="S734" t="s">
        <v>233</v>
      </c>
      <c r="T734" t="s">
        <v>230</v>
      </c>
      <c r="U734" t="s">
        <v>229</v>
      </c>
      <c r="V734" s="1">
        <f t="shared" ca="1" si="264"/>
        <v>375</v>
      </c>
      <c r="W734" t="s">
        <v>230</v>
      </c>
      <c r="X734" t="str">
        <f t="shared" ca="1" si="253"/>
        <v>\\(\\quad (4　－　1)　×　5^3　=　 \\)</v>
      </c>
      <c r="Y734" t="str">
        <f t="shared" ca="1" si="254"/>
        <v>\\(\\quad 375 \\)</v>
      </c>
      <c r="Z734">
        <f t="shared" ref="Z734:Z737" si="266">AA734*AA734*AA734</f>
        <v>125</v>
      </c>
      <c r="AA734">
        <v>5</v>
      </c>
    </row>
    <row r="735" spans="1:27" x14ac:dyDescent="0.55000000000000004">
      <c r="A735" s="51" t="s">
        <v>60</v>
      </c>
      <c r="B735" s="51"/>
      <c r="C735" s="50" t="s">
        <v>211</v>
      </c>
      <c r="D735" s="50" t="str">
        <f t="shared" ca="1" si="260"/>
        <v>\\(\\quad (7　－　2)　×　5^3　=　 \\)</v>
      </c>
      <c r="E735" s="50" t="str">
        <f t="shared" ca="1" si="261"/>
        <v>\\(\\quad 625 \\)</v>
      </c>
      <c r="F735" s="50" t="s">
        <v>62</v>
      </c>
      <c r="G735" s="50"/>
      <c r="H735" s="50"/>
      <c r="I735" s="89" t="str">
        <f t="shared" ca="1" si="262"/>
        <v>INSERT INTO math(tangen,question,answer,editor,date,count) VALUES('m2800','\\(\\quad (7　－　2)　×　5^3　=　 \\)','\\(\\quad 625 \\)','harazono',NOW(),0);</v>
      </c>
      <c r="J735" s="78" t="s">
        <v>229</v>
      </c>
      <c r="K735" t="s">
        <v>15</v>
      </c>
      <c r="L735" s="1">
        <f t="shared" ca="1" si="258"/>
        <v>7</v>
      </c>
      <c r="M735" t="s">
        <v>236</v>
      </c>
      <c r="N735" s="1">
        <f t="shared" ca="1" si="263"/>
        <v>2</v>
      </c>
      <c r="O735" t="s">
        <v>245</v>
      </c>
      <c r="P735" s="1" t="s">
        <v>209</v>
      </c>
      <c r="S735" t="s">
        <v>233</v>
      </c>
      <c r="T735" t="s">
        <v>230</v>
      </c>
      <c r="U735" t="s">
        <v>229</v>
      </c>
      <c r="V735" s="1">
        <f t="shared" ca="1" si="264"/>
        <v>625</v>
      </c>
      <c r="W735" t="s">
        <v>230</v>
      </c>
      <c r="X735" t="str">
        <f t="shared" ca="1" si="253"/>
        <v>\\(\\quad (7　－　2)　×　5^3　=　 \\)</v>
      </c>
      <c r="Y735" t="str">
        <f t="shared" ca="1" si="254"/>
        <v>\\(\\quad 625 \\)</v>
      </c>
      <c r="Z735">
        <f t="shared" si="266"/>
        <v>125</v>
      </c>
      <c r="AA735">
        <v>5</v>
      </c>
    </row>
    <row r="736" spans="1:27" x14ac:dyDescent="0.55000000000000004">
      <c r="A736" s="51" t="s">
        <v>60</v>
      </c>
      <c r="B736" s="51"/>
      <c r="C736" s="50" t="s">
        <v>211</v>
      </c>
      <c r="D736" s="50" t="str">
        <f t="shared" ca="1" si="260"/>
        <v>\\(\\quad (8　－　4)　×　5^3　=　 \\)</v>
      </c>
      <c r="E736" s="50" t="str">
        <f t="shared" ca="1" si="261"/>
        <v>\\(\\quad 500 \\)</v>
      </c>
      <c r="F736" s="50" t="s">
        <v>62</v>
      </c>
      <c r="G736" s="50"/>
      <c r="H736" s="50"/>
      <c r="I736" s="89" t="str">
        <f t="shared" ca="1" si="262"/>
        <v>INSERT INTO math(tangen,question,answer,editor,date,count) VALUES('m2800','\\(\\quad (8　－　4)　×　5^3　=　 \\)','\\(\\quad 500 \\)','harazono',NOW(),0);</v>
      </c>
      <c r="J736" s="78" t="s">
        <v>229</v>
      </c>
      <c r="K736" t="s">
        <v>15</v>
      </c>
      <c r="L736" s="1">
        <f t="shared" ca="1" si="258"/>
        <v>8</v>
      </c>
      <c r="M736" t="s">
        <v>236</v>
      </c>
      <c r="N736" s="1">
        <f t="shared" ca="1" si="263"/>
        <v>4</v>
      </c>
      <c r="O736" t="s">
        <v>245</v>
      </c>
      <c r="P736" s="1" t="s">
        <v>209</v>
      </c>
      <c r="S736" t="s">
        <v>233</v>
      </c>
      <c r="T736" t="s">
        <v>230</v>
      </c>
      <c r="U736" t="s">
        <v>229</v>
      </c>
      <c r="V736" s="1">
        <f t="shared" ca="1" si="264"/>
        <v>500</v>
      </c>
      <c r="W736" t="s">
        <v>230</v>
      </c>
      <c r="X736" t="str">
        <f t="shared" ca="1" si="253"/>
        <v>\\(\\quad (8　－　4)　×　5^3　=　 \\)</v>
      </c>
      <c r="Y736" t="str">
        <f t="shared" ca="1" si="254"/>
        <v>\\(\\quad 500 \\)</v>
      </c>
      <c r="Z736">
        <f t="shared" si="266"/>
        <v>125</v>
      </c>
      <c r="AA736">
        <v>5</v>
      </c>
    </row>
    <row r="737" spans="1:27" x14ac:dyDescent="0.55000000000000004">
      <c r="A737" s="51" t="s">
        <v>60</v>
      </c>
      <c r="B737" s="51"/>
      <c r="C737" s="50" t="s">
        <v>211</v>
      </c>
      <c r="D737" s="50" t="str">
        <f t="shared" ca="1" si="260"/>
        <v>\\(\\quad (9　－　2)　×　5^3　=　 \\)</v>
      </c>
      <c r="E737" s="50" t="str">
        <f t="shared" ca="1" si="261"/>
        <v>\\(\\quad 875 \\)</v>
      </c>
      <c r="F737" s="50" t="s">
        <v>62</v>
      </c>
      <c r="G737" s="50"/>
      <c r="H737" s="50"/>
      <c r="I737" s="89" t="str">
        <f t="shared" ca="1" si="262"/>
        <v>INSERT INTO math(tangen,question,answer,editor,date,count) VALUES('m2800','\\(\\quad (9　－　2)　×　5^3　=　 \\)','\\(\\quad 875 \\)','harazono',NOW(),0);</v>
      </c>
      <c r="J737" s="78" t="s">
        <v>229</v>
      </c>
      <c r="K737" t="s">
        <v>15</v>
      </c>
      <c r="L737" s="1">
        <f t="shared" ca="1" si="258"/>
        <v>9</v>
      </c>
      <c r="M737" t="s">
        <v>236</v>
      </c>
      <c r="N737" s="1">
        <f t="shared" ca="1" si="263"/>
        <v>2</v>
      </c>
      <c r="O737" t="s">
        <v>245</v>
      </c>
      <c r="P737" s="1" t="s">
        <v>209</v>
      </c>
      <c r="S737" t="s">
        <v>233</v>
      </c>
      <c r="T737" t="s">
        <v>230</v>
      </c>
      <c r="U737" t="s">
        <v>229</v>
      </c>
      <c r="V737" s="1">
        <f t="shared" ca="1" si="264"/>
        <v>875</v>
      </c>
      <c r="W737" t="s">
        <v>230</v>
      </c>
      <c r="X737" t="str">
        <f t="shared" ca="1" si="253"/>
        <v>\\(\\quad (9　－　2)　×　5^3　=　 \\)</v>
      </c>
      <c r="Y737" t="str">
        <f t="shared" ca="1" si="254"/>
        <v>\\(\\quad 875 \\)</v>
      </c>
      <c r="Z737">
        <f t="shared" si="266"/>
        <v>125</v>
      </c>
      <c r="AA737">
        <v>5</v>
      </c>
    </row>
  </sheetData>
  <phoneticPr fontId="1"/>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3FEAB-170D-4694-845E-8480F8783A3C}">
  <dimension ref="A1:W767"/>
  <sheetViews>
    <sheetView topLeftCell="G757" zoomScale="55" zoomScaleNormal="55" workbookViewId="0">
      <selection activeCell="I767" sqref="I2:I767"/>
    </sheetView>
  </sheetViews>
  <sheetFormatPr defaultRowHeight="18" x14ac:dyDescent="0.55000000000000004"/>
  <cols>
    <col min="4" max="4" width="12.33203125" bestFit="1" customWidth="1"/>
    <col min="9" max="9" width="168.58203125" bestFit="1" customWidth="1"/>
    <col min="12" max="12" width="7.1640625" bestFit="1" customWidth="1"/>
    <col min="13" max="13" width="6" bestFit="1" customWidth="1"/>
    <col min="14" max="14" width="6.75" bestFit="1" customWidth="1"/>
    <col min="15" max="16" width="2.6640625" customWidth="1"/>
    <col min="17" max="17" width="13.75" bestFit="1" customWidth="1"/>
    <col min="18" max="18" width="4.9140625" customWidth="1"/>
    <col min="19" max="19" width="9" bestFit="1" customWidth="1"/>
    <col min="20" max="20" width="4.9140625" bestFit="1" customWidth="1"/>
    <col min="22" max="22" width="38.4140625" bestFit="1" customWidth="1"/>
  </cols>
  <sheetData>
    <row r="1" spans="1:23" x14ac:dyDescent="0.55000000000000004">
      <c r="A1" s="51"/>
      <c r="B1" s="49" t="s">
        <v>53</v>
      </c>
      <c r="C1" s="48" t="s">
        <v>54</v>
      </c>
      <c r="D1" s="48" t="s">
        <v>55</v>
      </c>
      <c r="E1" s="48" t="s">
        <v>56</v>
      </c>
      <c r="F1" s="48" t="s">
        <v>57</v>
      </c>
      <c r="G1" s="48" t="s">
        <v>58</v>
      </c>
      <c r="H1" s="49" t="s">
        <v>59</v>
      </c>
      <c r="I1" s="51"/>
    </row>
    <row r="2" spans="1:23" x14ac:dyDescent="0.55000000000000004">
      <c r="A2" s="51" t="s">
        <v>60</v>
      </c>
      <c r="B2" s="51"/>
      <c r="C2" s="50" t="s">
        <v>212</v>
      </c>
      <c r="D2" s="50" t="str">
        <f>V2</f>
        <v>\\(\\quad 0.1　+　0.1　=　 \\)</v>
      </c>
      <c r="E2" s="50" t="str">
        <f>W2</f>
        <v>\\(\\quad 0.2 \\)</v>
      </c>
      <c r="F2" s="50" t="s">
        <v>62</v>
      </c>
      <c r="G2" s="50"/>
      <c r="H2" s="50">
        <v>0</v>
      </c>
      <c r="I2" s="89" t="str">
        <f t="shared" ref="I2:I37" si="0">"INSERT INTO "&amp;A2&amp;"(tangen,question,answer,editor,date,count) VALUES('"&amp;C2&amp;"','"&amp;D2&amp;"','"&amp;E2&amp;"','"&amp;F2&amp;"',NOW(),0);"</f>
        <v>INSERT INTO math(tangen,question,answer,editor,date,count) VALUES('m3000','\\(\\quad 0.1　+　0.1　=　 \\)','\\(\\quad 0.2 \\)','harazono',NOW(),0);</v>
      </c>
      <c r="J2" s="78" t="s">
        <v>229</v>
      </c>
      <c r="K2">
        <f>S2*0.1</f>
        <v>0.1</v>
      </c>
      <c r="L2" t="s">
        <v>231</v>
      </c>
      <c r="M2">
        <f>T2*0.1</f>
        <v>0.1</v>
      </c>
      <c r="N2" t="s">
        <v>233</v>
      </c>
      <c r="O2" t="s">
        <v>230</v>
      </c>
      <c r="P2" t="s">
        <v>229</v>
      </c>
      <c r="Q2" s="1">
        <f>K2+M2</f>
        <v>0.2</v>
      </c>
      <c r="R2" t="s">
        <v>230</v>
      </c>
      <c r="S2" s="1">
        <v>1</v>
      </c>
      <c r="T2" s="1">
        <v>1</v>
      </c>
      <c r="V2" t="str">
        <f t="shared" ref="V2:V65" si="1">J2&amp;K2&amp;L2&amp;M2&amp;N2&amp;O2</f>
        <v>\\(\\quad 0.1　+　0.1　=　 \\)</v>
      </c>
      <c r="W2" t="str">
        <f t="shared" ref="W2:W65" si="2">P2&amp;Q2&amp;R2</f>
        <v>\\(\\quad 0.2 \\)</v>
      </c>
    </row>
    <row r="3" spans="1:23" x14ac:dyDescent="0.55000000000000004">
      <c r="A3" s="51" t="s">
        <v>60</v>
      </c>
      <c r="C3" s="50" t="s">
        <v>212</v>
      </c>
      <c r="D3" s="50" t="str">
        <f t="shared" ref="D3:D18" si="3">V3</f>
        <v>\\(\\quad 0.1　+　0.2　=　 \\)</v>
      </c>
      <c r="E3" s="50" t="str">
        <f t="shared" ref="E3:E18" si="4">W3</f>
        <v>\\(\\quad 0.3 \\)</v>
      </c>
      <c r="F3" s="50" t="s">
        <v>62</v>
      </c>
      <c r="G3" s="50"/>
      <c r="H3" s="50">
        <v>1</v>
      </c>
      <c r="I3" s="89" t="str">
        <f t="shared" ref="I3:I18" si="5">"INSERT INTO "&amp;A3&amp;"(tangen,question,answer,editor,date,count) VALUES('"&amp;C3&amp;"','"&amp;D3&amp;"','"&amp;E3&amp;"','"&amp;F3&amp;"',NOW(),0);"</f>
        <v>INSERT INTO math(tangen,question,answer,editor,date,count) VALUES('m3000','\\(\\quad 0.1　+　0.2　=　 \\)','\\(\\quad 0.3 \\)','harazono',NOW(),0);</v>
      </c>
      <c r="J3" s="78" t="s">
        <v>229</v>
      </c>
      <c r="K3">
        <f t="shared" ref="K3:K37" si="6">S3*0.1</f>
        <v>0.1</v>
      </c>
      <c r="L3" t="s">
        <v>231</v>
      </c>
      <c r="M3">
        <f t="shared" ref="M3:M37" si="7">T3*0.1</f>
        <v>0.2</v>
      </c>
      <c r="N3" t="s">
        <v>233</v>
      </c>
      <c r="O3" t="s">
        <v>230</v>
      </c>
      <c r="P3" t="s">
        <v>229</v>
      </c>
      <c r="Q3" s="1">
        <f t="shared" ref="Q3:Q37" si="8">K3+M3</f>
        <v>0.30000000000000004</v>
      </c>
      <c r="R3" t="s">
        <v>230</v>
      </c>
      <c r="S3" s="1">
        <v>1</v>
      </c>
      <c r="T3" s="1">
        <v>2</v>
      </c>
      <c r="V3" t="str">
        <f t="shared" si="1"/>
        <v>\\(\\quad 0.1　+　0.2　=　 \\)</v>
      </c>
      <c r="W3" t="str">
        <f t="shared" si="2"/>
        <v>\\(\\quad 0.3 \\)</v>
      </c>
    </row>
    <row r="4" spans="1:23" x14ac:dyDescent="0.55000000000000004">
      <c r="A4" s="51" t="s">
        <v>60</v>
      </c>
      <c r="C4" s="50" t="s">
        <v>212</v>
      </c>
      <c r="D4" s="50" t="str">
        <f t="shared" si="3"/>
        <v>\\(\\quad 0.1　+　0.3　=　 \\)</v>
      </c>
      <c r="E4" s="50" t="str">
        <f t="shared" si="4"/>
        <v>\\(\\quad 0.4 \\)</v>
      </c>
      <c r="F4" s="50" t="s">
        <v>62</v>
      </c>
      <c r="G4" s="50"/>
      <c r="H4" s="50">
        <v>2</v>
      </c>
      <c r="I4" s="89" t="str">
        <f t="shared" si="5"/>
        <v>INSERT INTO math(tangen,question,answer,editor,date,count) VALUES('m3000','\\(\\quad 0.1　+　0.3　=　 \\)','\\(\\quad 0.4 \\)','harazono',NOW(),0);</v>
      </c>
      <c r="J4" s="78" t="s">
        <v>229</v>
      </c>
      <c r="K4">
        <f t="shared" si="6"/>
        <v>0.1</v>
      </c>
      <c r="L4" t="s">
        <v>231</v>
      </c>
      <c r="M4">
        <f t="shared" si="7"/>
        <v>0.30000000000000004</v>
      </c>
      <c r="N4" t="s">
        <v>233</v>
      </c>
      <c r="O4" t="s">
        <v>230</v>
      </c>
      <c r="P4" t="s">
        <v>229</v>
      </c>
      <c r="Q4" s="1">
        <f t="shared" si="8"/>
        <v>0.4</v>
      </c>
      <c r="R4" t="s">
        <v>230</v>
      </c>
      <c r="S4" s="1">
        <v>1</v>
      </c>
      <c r="T4" s="1">
        <v>3</v>
      </c>
      <c r="V4" t="str">
        <f t="shared" si="1"/>
        <v>\\(\\quad 0.1　+　0.3　=　 \\)</v>
      </c>
      <c r="W4" t="str">
        <f t="shared" si="2"/>
        <v>\\(\\quad 0.4 \\)</v>
      </c>
    </row>
    <row r="5" spans="1:23" x14ac:dyDescent="0.55000000000000004">
      <c r="A5" s="51" t="s">
        <v>60</v>
      </c>
      <c r="C5" s="50" t="s">
        <v>212</v>
      </c>
      <c r="D5" s="50" t="str">
        <f t="shared" si="3"/>
        <v>\\(\\quad 0.1　+　0.4　=　 \\)</v>
      </c>
      <c r="E5" s="50" t="str">
        <f t="shared" si="4"/>
        <v>\\(\\quad 0.5 \\)</v>
      </c>
      <c r="F5" s="50" t="s">
        <v>62</v>
      </c>
      <c r="G5" s="50"/>
      <c r="H5" s="50">
        <v>3</v>
      </c>
      <c r="I5" s="89" t="str">
        <f t="shared" si="5"/>
        <v>INSERT INTO math(tangen,question,answer,editor,date,count) VALUES('m3000','\\(\\quad 0.1　+　0.4　=　 \\)','\\(\\quad 0.5 \\)','harazono',NOW(),0);</v>
      </c>
      <c r="J5" s="78" t="s">
        <v>229</v>
      </c>
      <c r="K5">
        <f t="shared" si="6"/>
        <v>0.1</v>
      </c>
      <c r="L5" t="s">
        <v>231</v>
      </c>
      <c r="M5">
        <f t="shared" si="7"/>
        <v>0.4</v>
      </c>
      <c r="N5" t="s">
        <v>233</v>
      </c>
      <c r="O5" t="s">
        <v>230</v>
      </c>
      <c r="P5" t="s">
        <v>229</v>
      </c>
      <c r="Q5" s="1">
        <f t="shared" si="8"/>
        <v>0.5</v>
      </c>
      <c r="R5" t="s">
        <v>230</v>
      </c>
      <c r="S5" s="1">
        <v>1</v>
      </c>
      <c r="T5" s="1">
        <v>4</v>
      </c>
      <c r="V5" t="str">
        <f t="shared" si="1"/>
        <v>\\(\\quad 0.1　+　0.4　=　 \\)</v>
      </c>
      <c r="W5" t="str">
        <f t="shared" si="2"/>
        <v>\\(\\quad 0.5 \\)</v>
      </c>
    </row>
    <row r="6" spans="1:23" x14ac:dyDescent="0.55000000000000004">
      <c r="A6" s="51" t="s">
        <v>60</v>
      </c>
      <c r="C6" s="50" t="s">
        <v>212</v>
      </c>
      <c r="D6" s="50" t="str">
        <f t="shared" si="3"/>
        <v>\\(\\quad 0.1　+　0.5　=　 \\)</v>
      </c>
      <c r="E6" s="50" t="str">
        <f t="shared" si="4"/>
        <v>\\(\\quad 0.6 \\)</v>
      </c>
      <c r="F6" s="50" t="s">
        <v>62</v>
      </c>
      <c r="G6" s="50"/>
      <c r="H6" s="50">
        <v>4</v>
      </c>
      <c r="I6" s="89" t="str">
        <f t="shared" si="5"/>
        <v>INSERT INTO math(tangen,question,answer,editor,date,count) VALUES('m3000','\\(\\quad 0.1　+　0.5　=　 \\)','\\(\\quad 0.6 \\)','harazono',NOW(),0);</v>
      </c>
      <c r="J6" s="78" t="s">
        <v>229</v>
      </c>
      <c r="K6">
        <f t="shared" si="6"/>
        <v>0.1</v>
      </c>
      <c r="L6" t="s">
        <v>231</v>
      </c>
      <c r="M6">
        <f t="shared" si="7"/>
        <v>0.5</v>
      </c>
      <c r="N6" t="s">
        <v>233</v>
      </c>
      <c r="O6" t="s">
        <v>230</v>
      </c>
      <c r="P6" t="s">
        <v>229</v>
      </c>
      <c r="Q6" s="1">
        <f t="shared" si="8"/>
        <v>0.6</v>
      </c>
      <c r="R6" t="s">
        <v>230</v>
      </c>
      <c r="S6" s="1">
        <v>1</v>
      </c>
      <c r="T6" s="1">
        <v>5</v>
      </c>
      <c r="V6" t="str">
        <f t="shared" si="1"/>
        <v>\\(\\quad 0.1　+　0.5　=　 \\)</v>
      </c>
      <c r="W6" t="str">
        <f t="shared" si="2"/>
        <v>\\(\\quad 0.6 \\)</v>
      </c>
    </row>
    <row r="7" spans="1:23" x14ac:dyDescent="0.55000000000000004">
      <c r="A7" s="51" t="s">
        <v>60</v>
      </c>
      <c r="C7" s="50" t="s">
        <v>212</v>
      </c>
      <c r="D7" s="50" t="str">
        <f t="shared" si="3"/>
        <v>\\(\\quad 0.1　+　0.6　=　 \\)</v>
      </c>
      <c r="E7" s="50" t="str">
        <f t="shared" si="4"/>
        <v>\\(\\quad 0.7 \\)</v>
      </c>
      <c r="F7" s="50" t="s">
        <v>62</v>
      </c>
      <c r="G7" s="50"/>
      <c r="H7" s="50">
        <v>5</v>
      </c>
      <c r="I7" s="89" t="str">
        <f t="shared" si="5"/>
        <v>INSERT INTO math(tangen,question,answer,editor,date,count) VALUES('m3000','\\(\\quad 0.1　+　0.6　=　 \\)','\\(\\quad 0.7 \\)','harazono',NOW(),0);</v>
      </c>
      <c r="J7" s="78" t="s">
        <v>229</v>
      </c>
      <c r="K7">
        <f t="shared" si="6"/>
        <v>0.1</v>
      </c>
      <c r="L7" t="s">
        <v>231</v>
      </c>
      <c r="M7">
        <f t="shared" si="7"/>
        <v>0.60000000000000009</v>
      </c>
      <c r="N7" t="s">
        <v>233</v>
      </c>
      <c r="O7" t="s">
        <v>230</v>
      </c>
      <c r="P7" t="s">
        <v>229</v>
      </c>
      <c r="Q7" s="1">
        <f t="shared" si="8"/>
        <v>0.70000000000000007</v>
      </c>
      <c r="R7" t="s">
        <v>230</v>
      </c>
      <c r="S7" s="1">
        <v>1</v>
      </c>
      <c r="T7" s="1">
        <v>6</v>
      </c>
      <c r="V7" t="str">
        <f t="shared" si="1"/>
        <v>\\(\\quad 0.1　+　0.6　=　 \\)</v>
      </c>
      <c r="W7" t="str">
        <f t="shared" si="2"/>
        <v>\\(\\quad 0.7 \\)</v>
      </c>
    </row>
    <row r="8" spans="1:23" x14ac:dyDescent="0.55000000000000004">
      <c r="A8" s="51" t="s">
        <v>60</v>
      </c>
      <c r="C8" s="50" t="s">
        <v>212</v>
      </c>
      <c r="D8" s="50" t="str">
        <f t="shared" si="3"/>
        <v>\\(\\quad 0.1　+　0.7　=　 \\)</v>
      </c>
      <c r="E8" s="50" t="str">
        <f t="shared" si="4"/>
        <v>\\(\\quad 0.8 \\)</v>
      </c>
      <c r="F8" s="50" t="s">
        <v>62</v>
      </c>
      <c r="G8" s="50"/>
      <c r="H8" s="50">
        <v>6</v>
      </c>
      <c r="I8" s="89" t="str">
        <f t="shared" si="5"/>
        <v>INSERT INTO math(tangen,question,answer,editor,date,count) VALUES('m3000','\\(\\quad 0.1　+　0.7　=　 \\)','\\(\\quad 0.8 \\)','harazono',NOW(),0);</v>
      </c>
      <c r="J8" s="78" t="s">
        <v>229</v>
      </c>
      <c r="K8">
        <f t="shared" si="6"/>
        <v>0.1</v>
      </c>
      <c r="L8" t="s">
        <v>231</v>
      </c>
      <c r="M8">
        <f t="shared" si="7"/>
        <v>0.70000000000000007</v>
      </c>
      <c r="N8" t="s">
        <v>233</v>
      </c>
      <c r="O8" t="s">
        <v>230</v>
      </c>
      <c r="P8" t="s">
        <v>229</v>
      </c>
      <c r="Q8" s="1">
        <f t="shared" si="8"/>
        <v>0.8</v>
      </c>
      <c r="R8" t="s">
        <v>230</v>
      </c>
      <c r="S8" s="1">
        <v>1</v>
      </c>
      <c r="T8" s="1">
        <v>7</v>
      </c>
      <c r="V8" t="str">
        <f t="shared" si="1"/>
        <v>\\(\\quad 0.1　+　0.7　=　 \\)</v>
      </c>
      <c r="W8" t="str">
        <f t="shared" si="2"/>
        <v>\\(\\quad 0.8 \\)</v>
      </c>
    </row>
    <row r="9" spans="1:23" x14ac:dyDescent="0.55000000000000004">
      <c r="A9" s="51" t="s">
        <v>60</v>
      </c>
      <c r="C9" s="50" t="s">
        <v>212</v>
      </c>
      <c r="D9" s="50" t="str">
        <f t="shared" si="3"/>
        <v>\\(\\quad 0.1　+　0.8　=　 \\)</v>
      </c>
      <c r="E9" s="50" t="str">
        <f t="shared" si="4"/>
        <v>\\(\\quad 0.9 \\)</v>
      </c>
      <c r="F9" s="50" t="s">
        <v>62</v>
      </c>
      <c r="G9" s="50"/>
      <c r="H9" s="50">
        <v>7</v>
      </c>
      <c r="I9" s="89" t="str">
        <f t="shared" si="5"/>
        <v>INSERT INTO math(tangen,question,answer,editor,date,count) VALUES('m3000','\\(\\quad 0.1　+　0.8　=　 \\)','\\(\\quad 0.9 \\)','harazono',NOW(),0);</v>
      </c>
      <c r="J9" s="78" t="s">
        <v>229</v>
      </c>
      <c r="K9">
        <f t="shared" si="6"/>
        <v>0.1</v>
      </c>
      <c r="L9" t="s">
        <v>231</v>
      </c>
      <c r="M9">
        <f t="shared" si="7"/>
        <v>0.8</v>
      </c>
      <c r="N9" t="s">
        <v>233</v>
      </c>
      <c r="O9" t="s">
        <v>230</v>
      </c>
      <c r="P9" t="s">
        <v>229</v>
      </c>
      <c r="Q9" s="1">
        <f t="shared" si="8"/>
        <v>0.9</v>
      </c>
      <c r="R9" t="s">
        <v>230</v>
      </c>
      <c r="S9" s="1">
        <v>1</v>
      </c>
      <c r="T9" s="1">
        <v>8</v>
      </c>
      <c r="V9" t="str">
        <f t="shared" si="1"/>
        <v>\\(\\quad 0.1　+　0.8　=　 \\)</v>
      </c>
      <c r="W9" t="str">
        <f t="shared" si="2"/>
        <v>\\(\\quad 0.9 \\)</v>
      </c>
    </row>
    <row r="10" spans="1:23" x14ac:dyDescent="0.55000000000000004">
      <c r="A10" s="51" t="s">
        <v>60</v>
      </c>
      <c r="C10" s="50" t="s">
        <v>212</v>
      </c>
      <c r="D10" s="50" t="str">
        <f t="shared" si="3"/>
        <v>\\(\\quad 0.2　+　0.1　=　 \\)</v>
      </c>
      <c r="E10" s="50" t="str">
        <f t="shared" si="4"/>
        <v>\\(\\quad 0.3 \\)</v>
      </c>
      <c r="F10" s="50" t="s">
        <v>62</v>
      </c>
      <c r="G10" s="50"/>
      <c r="H10" s="50">
        <v>8</v>
      </c>
      <c r="I10" s="89" t="str">
        <f t="shared" si="5"/>
        <v>INSERT INTO math(tangen,question,answer,editor,date,count) VALUES('m3000','\\(\\quad 0.2　+　0.1　=　 \\)','\\(\\quad 0.3 \\)','harazono',NOW(),0);</v>
      </c>
      <c r="J10" s="78" t="s">
        <v>229</v>
      </c>
      <c r="K10">
        <f t="shared" si="6"/>
        <v>0.2</v>
      </c>
      <c r="L10" t="s">
        <v>231</v>
      </c>
      <c r="M10">
        <f t="shared" si="7"/>
        <v>0.1</v>
      </c>
      <c r="N10" t="s">
        <v>233</v>
      </c>
      <c r="O10" t="s">
        <v>230</v>
      </c>
      <c r="P10" t="s">
        <v>229</v>
      </c>
      <c r="Q10" s="1">
        <f t="shared" si="8"/>
        <v>0.30000000000000004</v>
      </c>
      <c r="R10" t="s">
        <v>230</v>
      </c>
      <c r="S10" s="1">
        <v>2</v>
      </c>
      <c r="T10" s="1">
        <v>1</v>
      </c>
      <c r="V10" t="str">
        <f t="shared" si="1"/>
        <v>\\(\\quad 0.2　+　0.1　=　 \\)</v>
      </c>
      <c r="W10" t="str">
        <f t="shared" si="2"/>
        <v>\\(\\quad 0.3 \\)</v>
      </c>
    </row>
    <row r="11" spans="1:23" x14ac:dyDescent="0.55000000000000004">
      <c r="A11" s="51" t="s">
        <v>60</v>
      </c>
      <c r="C11" s="50" t="s">
        <v>212</v>
      </c>
      <c r="D11" s="50" t="str">
        <f t="shared" si="3"/>
        <v>\\(\\quad 0.2　+　0.2　=　 \\)</v>
      </c>
      <c r="E11" s="50" t="str">
        <f t="shared" si="4"/>
        <v>\\(\\quad 0.4 \\)</v>
      </c>
      <c r="F11" s="50" t="s">
        <v>62</v>
      </c>
      <c r="G11" s="50"/>
      <c r="H11" s="50">
        <v>9</v>
      </c>
      <c r="I11" s="89" t="str">
        <f t="shared" si="5"/>
        <v>INSERT INTO math(tangen,question,answer,editor,date,count) VALUES('m3000','\\(\\quad 0.2　+　0.2　=　 \\)','\\(\\quad 0.4 \\)','harazono',NOW(),0);</v>
      </c>
      <c r="J11" s="78" t="s">
        <v>229</v>
      </c>
      <c r="K11">
        <f t="shared" si="6"/>
        <v>0.2</v>
      </c>
      <c r="L11" t="s">
        <v>231</v>
      </c>
      <c r="M11">
        <f t="shared" si="7"/>
        <v>0.2</v>
      </c>
      <c r="N11" t="s">
        <v>233</v>
      </c>
      <c r="O11" t="s">
        <v>230</v>
      </c>
      <c r="P11" t="s">
        <v>229</v>
      </c>
      <c r="Q11" s="1">
        <f t="shared" si="8"/>
        <v>0.4</v>
      </c>
      <c r="R11" t="s">
        <v>230</v>
      </c>
      <c r="S11" s="1">
        <v>2</v>
      </c>
      <c r="T11" s="1">
        <v>2</v>
      </c>
      <c r="V11" t="str">
        <f t="shared" si="1"/>
        <v>\\(\\quad 0.2　+　0.2　=　 \\)</v>
      </c>
      <c r="W11" t="str">
        <f t="shared" si="2"/>
        <v>\\(\\quad 0.4 \\)</v>
      </c>
    </row>
    <row r="12" spans="1:23" x14ac:dyDescent="0.55000000000000004">
      <c r="A12" s="51" t="s">
        <v>60</v>
      </c>
      <c r="C12" s="50" t="s">
        <v>212</v>
      </c>
      <c r="D12" s="50" t="str">
        <f t="shared" si="3"/>
        <v>\\(\\quad 0.2　+　0.3　=　 \\)</v>
      </c>
      <c r="E12" s="50" t="str">
        <f t="shared" si="4"/>
        <v>\\(\\quad 0.5 \\)</v>
      </c>
      <c r="F12" s="50" t="s">
        <v>62</v>
      </c>
      <c r="G12" s="50"/>
      <c r="H12" s="50">
        <v>10</v>
      </c>
      <c r="I12" s="89" t="str">
        <f t="shared" si="5"/>
        <v>INSERT INTO math(tangen,question,answer,editor,date,count) VALUES('m3000','\\(\\quad 0.2　+　0.3　=　 \\)','\\(\\quad 0.5 \\)','harazono',NOW(),0);</v>
      </c>
      <c r="J12" s="78" t="s">
        <v>229</v>
      </c>
      <c r="K12">
        <f t="shared" si="6"/>
        <v>0.2</v>
      </c>
      <c r="L12" t="s">
        <v>231</v>
      </c>
      <c r="M12">
        <f t="shared" si="7"/>
        <v>0.30000000000000004</v>
      </c>
      <c r="N12" t="s">
        <v>233</v>
      </c>
      <c r="O12" t="s">
        <v>230</v>
      </c>
      <c r="P12" t="s">
        <v>229</v>
      </c>
      <c r="Q12" s="1">
        <f t="shared" si="8"/>
        <v>0.5</v>
      </c>
      <c r="R12" t="s">
        <v>230</v>
      </c>
      <c r="S12" s="1">
        <v>2</v>
      </c>
      <c r="T12" s="1">
        <v>3</v>
      </c>
      <c r="V12" t="str">
        <f t="shared" si="1"/>
        <v>\\(\\quad 0.2　+　0.3　=　 \\)</v>
      </c>
      <c r="W12" t="str">
        <f t="shared" si="2"/>
        <v>\\(\\quad 0.5 \\)</v>
      </c>
    </row>
    <row r="13" spans="1:23" x14ac:dyDescent="0.55000000000000004">
      <c r="A13" s="51" t="s">
        <v>60</v>
      </c>
      <c r="C13" s="50" t="s">
        <v>212</v>
      </c>
      <c r="D13" s="50" t="str">
        <f t="shared" si="3"/>
        <v>\\(\\quad 0.2　+　0.4　=　 \\)</v>
      </c>
      <c r="E13" s="50" t="str">
        <f t="shared" si="4"/>
        <v>\\(\\quad 0.6 \\)</v>
      </c>
      <c r="F13" s="50" t="s">
        <v>62</v>
      </c>
      <c r="G13" s="50"/>
      <c r="H13" s="50">
        <v>11</v>
      </c>
      <c r="I13" s="89" t="str">
        <f t="shared" si="5"/>
        <v>INSERT INTO math(tangen,question,answer,editor,date,count) VALUES('m3000','\\(\\quad 0.2　+　0.4　=　 \\)','\\(\\quad 0.6 \\)','harazono',NOW(),0);</v>
      </c>
      <c r="J13" s="78" t="s">
        <v>229</v>
      </c>
      <c r="K13">
        <f t="shared" si="6"/>
        <v>0.2</v>
      </c>
      <c r="L13" t="s">
        <v>231</v>
      </c>
      <c r="M13">
        <f t="shared" si="7"/>
        <v>0.4</v>
      </c>
      <c r="N13" t="s">
        <v>233</v>
      </c>
      <c r="O13" t="s">
        <v>230</v>
      </c>
      <c r="P13" t="s">
        <v>229</v>
      </c>
      <c r="Q13" s="1">
        <f t="shared" si="8"/>
        <v>0.60000000000000009</v>
      </c>
      <c r="R13" t="s">
        <v>230</v>
      </c>
      <c r="S13" s="1">
        <v>2</v>
      </c>
      <c r="T13" s="1">
        <v>4</v>
      </c>
      <c r="V13" t="str">
        <f t="shared" si="1"/>
        <v>\\(\\quad 0.2　+　0.4　=　 \\)</v>
      </c>
      <c r="W13" t="str">
        <f t="shared" si="2"/>
        <v>\\(\\quad 0.6 \\)</v>
      </c>
    </row>
    <row r="14" spans="1:23" x14ac:dyDescent="0.55000000000000004">
      <c r="A14" s="51" t="s">
        <v>60</v>
      </c>
      <c r="C14" s="50" t="s">
        <v>212</v>
      </c>
      <c r="D14" s="50" t="str">
        <f t="shared" si="3"/>
        <v>\\(\\quad 0.2　+　0.5　=　 \\)</v>
      </c>
      <c r="E14" s="50" t="str">
        <f t="shared" si="4"/>
        <v>\\(\\quad 0.7 \\)</v>
      </c>
      <c r="F14" s="50" t="s">
        <v>62</v>
      </c>
      <c r="G14" s="50"/>
      <c r="H14" s="50">
        <v>12</v>
      </c>
      <c r="I14" s="89" t="str">
        <f t="shared" si="5"/>
        <v>INSERT INTO math(tangen,question,answer,editor,date,count) VALUES('m3000','\\(\\quad 0.2　+　0.5　=　 \\)','\\(\\quad 0.7 \\)','harazono',NOW(),0);</v>
      </c>
      <c r="J14" s="78" t="s">
        <v>229</v>
      </c>
      <c r="K14">
        <f t="shared" si="6"/>
        <v>0.2</v>
      </c>
      <c r="L14" t="s">
        <v>231</v>
      </c>
      <c r="M14">
        <f t="shared" si="7"/>
        <v>0.5</v>
      </c>
      <c r="N14" t="s">
        <v>233</v>
      </c>
      <c r="O14" t="s">
        <v>230</v>
      </c>
      <c r="P14" t="s">
        <v>229</v>
      </c>
      <c r="Q14" s="1">
        <f t="shared" si="8"/>
        <v>0.7</v>
      </c>
      <c r="R14" t="s">
        <v>230</v>
      </c>
      <c r="S14" s="1">
        <v>2</v>
      </c>
      <c r="T14" s="1">
        <v>5</v>
      </c>
      <c r="V14" t="str">
        <f t="shared" si="1"/>
        <v>\\(\\quad 0.2　+　0.5　=　 \\)</v>
      </c>
      <c r="W14" t="str">
        <f t="shared" si="2"/>
        <v>\\(\\quad 0.7 \\)</v>
      </c>
    </row>
    <row r="15" spans="1:23" x14ac:dyDescent="0.55000000000000004">
      <c r="A15" s="51" t="s">
        <v>60</v>
      </c>
      <c r="C15" s="50" t="s">
        <v>212</v>
      </c>
      <c r="D15" s="50" t="str">
        <f t="shared" si="3"/>
        <v>\\(\\quad 0.2　+　0.6　=　 \\)</v>
      </c>
      <c r="E15" s="50" t="str">
        <f t="shared" si="4"/>
        <v>\\(\\quad 0.8 \\)</v>
      </c>
      <c r="F15" s="50" t="s">
        <v>62</v>
      </c>
      <c r="G15" s="50"/>
      <c r="H15" s="50">
        <v>13</v>
      </c>
      <c r="I15" s="89" t="str">
        <f t="shared" si="5"/>
        <v>INSERT INTO math(tangen,question,answer,editor,date,count) VALUES('m3000','\\(\\quad 0.2　+　0.6　=　 \\)','\\(\\quad 0.8 \\)','harazono',NOW(),0);</v>
      </c>
      <c r="J15" s="78" t="s">
        <v>229</v>
      </c>
      <c r="K15">
        <f t="shared" si="6"/>
        <v>0.2</v>
      </c>
      <c r="L15" t="s">
        <v>231</v>
      </c>
      <c r="M15">
        <f t="shared" si="7"/>
        <v>0.60000000000000009</v>
      </c>
      <c r="N15" t="s">
        <v>233</v>
      </c>
      <c r="O15" t="s">
        <v>230</v>
      </c>
      <c r="P15" t="s">
        <v>229</v>
      </c>
      <c r="Q15" s="1">
        <f t="shared" si="8"/>
        <v>0.8</v>
      </c>
      <c r="R15" t="s">
        <v>230</v>
      </c>
      <c r="S15" s="1">
        <v>2</v>
      </c>
      <c r="T15" s="1">
        <v>6</v>
      </c>
      <c r="V15" t="str">
        <f t="shared" si="1"/>
        <v>\\(\\quad 0.2　+　0.6　=　 \\)</v>
      </c>
      <c r="W15" t="str">
        <f t="shared" si="2"/>
        <v>\\(\\quad 0.8 \\)</v>
      </c>
    </row>
    <row r="16" spans="1:23" x14ac:dyDescent="0.55000000000000004">
      <c r="A16" s="51" t="s">
        <v>60</v>
      </c>
      <c r="C16" s="50" t="s">
        <v>212</v>
      </c>
      <c r="D16" s="50" t="str">
        <f t="shared" si="3"/>
        <v>\\(\\quad 0.2　+　0.7　=　 \\)</v>
      </c>
      <c r="E16" s="50" t="str">
        <f t="shared" si="4"/>
        <v>\\(\\quad 0.9 \\)</v>
      </c>
      <c r="F16" s="50" t="s">
        <v>62</v>
      </c>
      <c r="G16" s="50"/>
      <c r="H16" s="50">
        <v>14</v>
      </c>
      <c r="I16" s="89" t="str">
        <f t="shared" si="5"/>
        <v>INSERT INTO math(tangen,question,answer,editor,date,count) VALUES('m3000','\\(\\quad 0.2　+　0.7　=　 \\)','\\(\\quad 0.9 \\)','harazono',NOW(),0);</v>
      </c>
      <c r="J16" s="78" t="s">
        <v>229</v>
      </c>
      <c r="K16">
        <f t="shared" si="6"/>
        <v>0.2</v>
      </c>
      <c r="L16" t="s">
        <v>231</v>
      </c>
      <c r="M16">
        <f t="shared" si="7"/>
        <v>0.70000000000000007</v>
      </c>
      <c r="N16" t="s">
        <v>233</v>
      </c>
      <c r="O16" t="s">
        <v>230</v>
      </c>
      <c r="P16" t="s">
        <v>229</v>
      </c>
      <c r="Q16" s="1">
        <f t="shared" si="8"/>
        <v>0.90000000000000013</v>
      </c>
      <c r="R16" t="s">
        <v>230</v>
      </c>
      <c r="S16" s="1">
        <v>2</v>
      </c>
      <c r="T16" s="1">
        <v>7</v>
      </c>
      <c r="V16" t="str">
        <f t="shared" si="1"/>
        <v>\\(\\quad 0.2　+　0.7　=　 \\)</v>
      </c>
      <c r="W16" t="str">
        <f t="shared" si="2"/>
        <v>\\(\\quad 0.9 \\)</v>
      </c>
    </row>
    <row r="17" spans="1:23" x14ac:dyDescent="0.55000000000000004">
      <c r="A17" s="51" t="s">
        <v>60</v>
      </c>
      <c r="C17" s="50" t="s">
        <v>212</v>
      </c>
      <c r="D17" s="50" t="str">
        <f t="shared" si="3"/>
        <v>\\(\\quad 0.3　+　0.1　=　 \\)</v>
      </c>
      <c r="E17" s="50" t="str">
        <f t="shared" si="4"/>
        <v>\\(\\quad 0.4 \\)</v>
      </c>
      <c r="F17" s="50" t="s">
        <v>62</v>
      </c>
      <c r="G17" s="50"/>
      <c r="H17" s="50">
        <v>15</v>
      </c>
      <c r="I17" s="89" t="str">
        <f t="shared" si="5"/>
        <v>INSERT INTO math(tangen,question,answer,editor,date,count) VALUES('m3000','\\(\\quad 0.3　+　0.1　=　 \\)','\\(\\quad 0.4 \\)','harazono',NOW(),0);</v>
      </c>
      <c r="J17" s="78" t="s">
        <v>229</v>
      </c>
      <c r="K17">
        <f t="shared" si="6"/>
        <v>0.30000000000000004</v>
      </c>
      <c r="L17" t="s">
        <v>231</v>
      </c>
      <c r="M17">
        <f t="shared" si="7"/>
        <v>0.1</v>
      </c>
      <c r="N17" t="s">
        <v>233</v>
      </c>
      <c r="O17" t="s">
        <v>230</v>
      </c>
      <c r="P17" t="s">
        <v>229</v>
      </c>
      <c r="Q17" s="1">
        <f t="shared" si="8"/>
        <v>0.4</v>
      </c>
      <c r="R17" t="s">
        <v>230</v>
      </c>
      <c r="S17" s="1">
        <v>3</v>
      </c>
      <c r="T17" s="1">
        <v>1</v>
      </c>
      <c r="V17" t="str">
        <f t="shared" si="1"/>
        <v>\\(\\quad 0.3　+　0.1　=　 \\)</v>
      </c>
      <c r="W17" t="str">
        <f t="shared" si="2"/>
        <v>\\(\\quad 0.4 \\)</v>
      </c>
    </row>
    <row r="18" spans="1:23" x14ac:dyDescent="0.55000000000000004">
      <c r="A18" s="51" t="s">
        <v>60</v>
      </c>
      <c r="C18" s="50" t="s">
        <v>212</v>
      </c>
      <c r="D18" s="50" t="str">
        <f t="shared" si="3"/>
        <v>\\(\\quad 0.3　+　0.2　=　 \\)</v>
      </c>
      <c r="E18" s="50" t="str">
        <f t="shared" si="4"/>
        <v>\\(\\quad 0.5 \\)</v>
      </c>
      <c r="F18" s="50" t="s">
        <v>62</v>
      </c>
      <c r="G18" s="50"/>
      <c r="H18" s="50">
        <v>16</v>
      </c>
      <c r="I18" s="89" t="str">
        <f t="shared" si="5"/>
        <v>INSERT INTO math(tangen,question,answer,editor,date,count) VALUES('m3000','\\(\\quad 0.3　+　0.2　=　 \\)','\\(\\quad 0.5 \\)','harazono',NOW(),0);</v>
      </c>
      <c r="J18" s="78" t="s">
        <v>229</v>
      </c>
      <c r="K18">
        <f t="shared" si="6"/>
        <v>0.30000000000000004</v>
      </c>
      <c r="L18" t="s">
        <v>231</v>
      </c>
      <c r="M18">
        <f t="shared" si="7"/>
        <v>0.2</v>
      </c>
      <c r="N18" t="s">
        <v>233</v>
      </c>
      <c r="O18" t="s">
        <v>230</v>
      </c>
      <c r="P18" t="s">
        <v>229</v>
      </c>
      <c r="Q18" s="1">
        <f t="shared" si="8"/>
        <v>0.5</v>
      </c>
      <c r="R18" t="s">
        <v>230</v>
      </c>
      <c r="S18" s="1">
        <v>3</v>
      </c>
      <c r="T18" s="1">
        <v>2</v>
      </c>
      <c r="V18" t="str">
        <f t="shared" si="1"/>
        <v>\\(\\quad 0.3　+　0.2　=　 \\)</v>
      </c>
      <c r="W18" t="str">
        <f t="shared" si="2"/>
        <v>\\(\\quad 0.5 \\)</v>
      </c>
    </row>
    <row r="19" spans="1:23" x14ac:dyDescent="0.55000000000000004">
      <c r="A19" s="51" t="s">
        <v>60</v>
      </c>
      <c r="C19" s="50" t="s">
        <v>212</v>
      </c>
      <c r="D19" s="50" t="str">
        <f t="shared" ref="D19:E37" si="9">V19</f>
        <v>\\(\\quad 0.3　+　0.3　=　 \\)</v>
      </c>
      <c r="E19" s="50" t="str">
        <f t="shared" si="9"/>
        <v>\\(\\quad 0.6 \\)</v>
      </c>
      <c r="F19" s="50" t="s">
        <v>62</v>
      </c>
      <c r="H19" s="50">
        <v>0</v>
      </c>
      <c r="I19" s="89" t="str">
        <f t="shared" si="0"/>
        <v>INSERT INTO math(tangen,question,answer,editor,date,count) VALUES('m3000','\\(\\quad 0.3　+　0.3　=　 \\)','\\(\\quad 0.6 \\)','harazono',NOW(),0);</v>
      </c>
      <c r="J19" s="78" t="s">
        <v>229</v>
      </c>
      <c r="K19">
        <f t="shared" si="6"/>
        <v>0.30000000000000004</v>
      </c>
      <c r="L19" t="s">
        <v>231</v>
      </c>
      <c r="M19">
        <f t="shared" si="7"/>
        <v>0.30000000000000004</v>
      </c>
      <c r="N19" t="s">
        <v>233</v>
      </c>
      <c r="O19" t="s">
        <v>230</v>
      </c>
      <c r="P19" t="s">
        <v>229</v>
      </c>
      <c r="Q19" s="1">
        <f t="shared" si="8"/>
        <v>0.60000000000000009</v>
      </c>
      <c r="R19" t="s">
        <v>230</v>
      </c>
      <c r="S19" s="1">
        <v>3</v>
      </c>
      <c r="T19" s="1">
        <v>3</v>
      </c>
      <c r="V19" t="str">
        <f t="shared" si="1"/>
        <v>\\(\\quad 0.3　+　0.3　=　 \\)</v>
      </c>
      <c r="W19" t="str">
        <f t="shared" si="2"/>
        <v>\\(\\quad 0.6 \\)</v>
      </c>
    </row>
    <row r="20" spans="1:23" x14ac:dyDescent="0.55000000000000004">
      <c r="A20" s="51" t="s">
        <v>60</v>
      </c>
      <c r="C20" s="50" t="s">
        <v>212</v>
      </c>
      <c r="D20" s="50" t="str">
        <f t="shared" si="9"/>
        <v>\\(\\quad 0.3　+　0.4　=　 \\)</v>
      </c>
      <c r="E20" s="50" t="str">
        <f t="shared" si="9"/>
        <v>\\(\\quad 0.7 \\)</v>
      </c>
      <c r="F20" s="50" t="s">
        <v>62</v>
      </c>
      <c r="H20" s="50">
        <v>0</v>
      </c>
      <c r="I20" s="89" t="str">
        <f t="shared" si="0"/>
        <v>INSERT INTO math(tangen,question,answer,editor,date,count) VALUES('m3000','\\(\\quad 0.3　+　0.4　=　 \\)','\\(\\quad 0.7 \\)','harazono',NOW(),0);</v>
      </c>
      <c r="J20" s="78" t="s">
        <v>229</v>
      </c>
      <c r="K20">
        <f t="shared" si="6"/>
        <v>0.30000000000000004</v>
      </c>
      <c r="L20" t="s">
        <v>231</v>
      </c>
      <c r="M20">
        <f t="shared" si="7"/>
        <v>0.4</v>
      </c>
      <c r="N20" t="s">
        <v>233</v>
      </c>
      <c r="O20" t="s">
        <v>230</v>
      </c>
      <c r="P20" t="s">
        <v>229</v>
      </c>
      <c r="Q20" s="1">
        <f t="shared" si="8"/>
        <v>0.70000000000000007</v>
      </c>
      <c r="R20" t="s">
        <v>230</v>
      </c>
      <c r="S20" s="1">
        <v>3</v>
      </c>
      <c r="T20" s="1">
        <v>4</v>
      </c>
      <c r="V20" t="str">
        <f t="shared" si="1"/>
        <v>\\(\\quad 0.3　+　0.4　=　 \\)</v>
      </c>
      <c r="W20" t="str">
        <f t="shared" si="2"/>
        <v>\\(\\quad 0.7 \\)</v>
      </c>
    </row>
    <row r="21" spans="1:23" x14ac:dyDescent="0.55000000000000004">
      <c r="A21" s="51" t="s">
        <v>60</v>
      </c>
      <c r="C21" s="50" t="s">
        <v>212</v>
      </c>
      <c r="D21" s="50" t="str">
        <f t="shared" si="9"/>
        <v>\\(\\quad 0.3　+　0.5　=　 \\)</v>
      </c>
      <c r="E21" s="50" t="str">
        <f t="shared" si="9"/>
        <v>\\(\\quad 0.8 \\)</v>
      </c>
      <c r="F21" s="50" t="s">
        <v>62</v>
      </c>
      <c r="H21" s="50">
        <v>0</v>
      </c>
      <c r="I21" s="89" t="str">
        <f t="shared" si="0"/>
        <v>INSERT INTO math(tangen,question,answer,editor,date,count) VALUES('m3000','\\(\\quad 0.3　+　0.5　=　 \\)','\\(\\quad 0.8 \\)','harazono',NOW(),0);</v>
      </c>
      <c r="J21" s="78" t="s">
        <v>229</v>
      </c>
      <c r="K21">
        <f t="shared" si="6"/>
        <v>0.30000000000000004</v>
      </c>
      <c r="L21" t="s">
        <v>231</v>
      </c>
      <c r="M21">
        <f t="shared" si="7"/>
        <v>0.5</v>
      </c>
      <c r="N21" t="s">
        <v>233</v>
      </c>
      <c r="O21" t="s">
        <v>230</v>
      </c>
      <c r="P21" t="s">
        <v>229</v>
      </c>
      <c r="Q21" s="1">
        <f t="shared" si="8"/>
        <v>0.8</v>
      </c>
      <c r="R21" t="s">
        <v>230</v>
      </c>
      <c r="S21" s="1">
        <v>3</v>
      </c>
      <c r="T21" s="1">
        <v>5</v>
      </c>
      <c r="V21" t="str">
        <f t="shared" si="1"/>
        <v>\\(\\quad 0.3　+　0.5　=　 \\)</v>
      </c>
      <c r="W21" t="str">
        <f t="shared" si="2"/>
        <v>\\(\\quad 0.8 \\)</v>
      </c>
    </row>
    <row r="22" spans="1:23" x14ac:dyDescent="0.55000000000000004">
      <c r="A22" s="51" t="s">
        <v>60</v>
      </c>
      <c r="C22" s="50" t="s">
        <v>212</v>
      </c>
      <c r="D22" s="50" t="str">
        <f t="shared" si="9"/>
        <v>\\(\\quad 0.3　+　0.6　=　 \\)</v>
      </c>
      <c r="E22" s="50" t="str">
        <f t="shared" si="9"/>
        <v>\\(\\quad 0.9 \\)</v>
      </c>
      <c r="F22" s="50" t="s">
        <v>62</v>
      </c>
      <c r="H22" s="50">
        <v>0</v>
      </c>
      <c r="I22" s="89" t="str">
        <f t="shared" si="0"/>
        <v>INSERT INTO math(tangen,question,answer,editor,date,count) VALUES('m3000','\\(\\quad 0.3　+　0.6　=　 \\)','\\(\\quad 0.9 \\)','harazono',NOW(),0);</v>
      </c>
      <c r="J22" s="78" t="s">
        <v>229</v>
      </c>
      <c r="K22">
        <f t="shared" si="6"/>
        <v>0.30000000000000004</v>
      </c>
      <c r="L22" t="s">
        <v>231</v>
      </c>
      <c r="M22">
        <f t="shared" si="7"/>
        <v>0.60000000000000009</v>
      </c>
      <c r="N22" t="s">
        <v>233</v>
      </c>
      <c r="O22" t="s">
        <v>230</v>
      </c>
      <c r="P22" t="s">
        <v>229</v>
      </c>
      <c r="Q22" s="1">
        <f t="shared" si="8"/>
        <v>0.90000000000000013</v>
      </c>
      <c r="R22" t="s">
        <v>230</v>
      </c>
      <c r="S22" s="1">
        <v>3</v>
      </c>
      <c r="T22" s="1">
        <v>6</v>
      </c>
      <c r="V22" t="str">
        <f t="shared" si="1"/>
        <v>\\(\\quad 0.3　+　0.6　=　 \\)</v>
      </c>
      <c r="W22" t="str">
        <f t="shared" si="2"/>
        <v>\\(\\quad 0.9 \\)</v>
      </c>
    </row>
    <row r="23" spans="1:23" x14ac:dyDescent="0.55000000000000004">
      <c r="A23" s="51" t="s">
        <v>60</v>
      </c>
      <c r="C23" s="50" t="s">
        <v>212</v>
      </c>
      <c r="D23" s="50" t="str">
        <f t="shared" si="9"/>
        <v>\\(\\quad 0.4　+　0.1　=　 \\)</v>
      </c>
      <c r="E23" s="50" t="str">
        <f t="shared" si="9"/>
        <v>\\(\\quad 0.5 \\)</v>
      </c>
      <c r="F23" s="50" t="s">
        <v>62</v>
      </c>
      <c r="H23" s="50">
        <v>0</v>
      </c>
      <c r="I23" s="89" t="str">
        <f t="shared" si="0"/>
        <v>INSERT INTO math(tangen,question,answer,editor,date,count) VALUES('m3000','\\(\\quad 0.4　+　0.1　=　 \\)','\\(\\quad 0.5 \\)','harazono',NOW(),0);</v>
      </c>
      <c r="J23" s="78" t="s">
        <v>229</v>
      </c>
      <c r="K23">
        <f t="shared" si="6"/>
        <v>0.4</v>
      </c>
      <c r="L23" t="s">
        <v>231</v>
      </c>
      <c r="M23">
        <f t="shared" si="7"/>
        <v>0.1</v>
      </c>
      <c r="N23" t="s">
        <v>233</v>
      </c>
      <c r="O23" t="s">
        <v>230</v>
      </c>
      <c r="P23" t="s">
        <v>229</v>
      </c>
      <c r="Q23" s="1">
        <f t="shared" si="8"/>
        <v>0.5</v>
      </c>
      <c r="R23" t="s">
        <v>230</v>
      </c>
      <c r="S23" s="1">
        <v>4</v>
      </c>
      <c r="T23" s="1">
        <v>1</v>
      </c>
      <c r="V23" t="str">
        <f t="shared" si="1"/>
        <v>\\(\\quad 0.4　+　0.1　=　 \\)</v>
      </c>
      <c r="W23" t="str">
        <f t="shared" si="2"/>
        <v>\\(\\quad 0.5 \\)</v>
      </c>
    </row>
    <row r="24" spans="1:23" x14ac:dyDescent="0.55000000000000004">
      <c r="A24" s="51" t="s">
        <v>60</v>
      </c>
      <c r="C24" s="50" t="s">
        <v>212</v>
      </c>
      <c r="D24" s="50" t="str">
        <f t="shared" si="9"/>
        <v>\\(\\quad 0.4　+　0.2　=　 \\)</v>
      </c>
      <c r="E24" s="50" t="str">
        <f t="shared" si="9"/>
        <v>\\(\\quad 0.6 \\)</v>
      </c>
      <c r="F24" s="50" t="s">
        <v>62</v>
      </c>
      <c r="H24" s="50">
        <v>0</v>
      </c>
      <c r="I24" s="89" t="str">
        <f t="shared" si="0"/>
        <v>INSERT INTO math(tangen,question,answer,editor,date,count) VALUES('m3000','\\(\\quad 0.4　+　0.2　=　 \\)','\\(\\quad 0.6 \\)','harazono',NOW(),0);</v>
      </c>
      <c r="J24" s="78" t="s">
        <v>229</v>
      </c>
      <c r="K24">
        <f t="shared" si="6"/>
        <v>0.4</v>
      </c>
      <c r="L24" t="s">
        <v>231</v>
      </c>
      <c r="M24">
        <f t="shared" si="7"/>
        <v>0.2</v>
      </c>
      <c r="N24" t="s">
        <v>233</v>
      </c>
      <c r="O24" t="s">
        <v>230</v>
      </c>
      <c r="P24" t="s">
        <v>229</v>
      </c>
      <c r="Q24" s="1">
        <f t="shared" si="8"/>
        <v>0.60000000000000009</v>
      </c>
      <c r="R24" t="s">
        <v>230</v>
      </c>
      <c r="S24" s="1">
        <v>4</v>
      </c>
      <c r="T24" s="1">
        <v>2</v>
      </c>
      <c r="V24" t="str">
        <f t="shared" si="1"/>
        <v>\\(\\quad 0.4　+　0.2　=　 \\)</v>
      </c>
      <c r="W24" t="str">
        <f t="shared" si="2"/>
        <v>\\(\\quad 0.6 \\)</v>
      </c>
    </row>
    <row r="25" spans="1:23" x14ac:dyDescent="0.55000000000000004">
      <c r="A25" s="51" t="s">
        <v>60</v>
      </c>
      <c r="C25" s="50" t="s">
        <v>212</v>
      </c>
      <c r="D25" s="50" t="str">
        <f t="shared" si="9"/>
        <v>\\(\\quad 0.4　+　0.3　=　 \\)</v>
      </c>
      <c r="E25" s="50" t="str">
        <f t="shared" si="9"/>
        <v>\\(\\quad 0.7 \\)</v>
      </c>
      <c r="F25" s="50" t="s">
        <v>62</v>
      </c>
      <c r="H25" s="50">
        <v>0</v>
      </c>
      <c r="I25" s="89" t="str">
        <f t="shared" si="0"/>
        <v>INSERT INTO math(tangen,question,answer,editor,date,count) VALUES('m3000','\\(\\quad 0.4　+　0.3　=　 \\)','\\(\\quad 0.7 \\)','harazono',NOW(),0);</v>
      </c>
      <c r="J25" s="78" t="s">
        <v>229</v>
      </c>
      <c r="K25">
        <f t="shared" si="6"/>
        <v>0.4</v>
      </c>
      <c r="L25" t="s">
        <v>231</v>
      </c>
      <c r="M25">
        <f t="shared" si="7"/>
        <v>0.30000000000000004</v>
      </c>
      <c r="N25" t="s">
        <v>233</v>
      </c>
      <c r="O25" t="s">
        <v>230</v>
      </c>
      <c r="P25" t="s">
        <v>229</v>
      </c>
      <c r="Q25" s="1">
        <f>K25+M25</f>
        <v>0.70000000000000007</v>
      </c>
      <c r="R25" t="s">
        <v>230</v>
      </c>
      <c r="S25" s="1">
        <v>4</v>
      </c>
      <c r="T25" s="1">
        <v>3</v>
      </c>
      <c r="V25" t="str">
        <f t="shared" si="1"/>
        <v>\\(\\quad 0.4　+　0.3　=　 \\)</v>
      </c>
      <c r="W25" t="str">
        <f t="shared" si="2"/>
        <v>\\(\\quad 0.7 \\)</v>
      </c>
    </row>
    <row r="26" spans="1:23" x14ac:dyDescent="0.55000000000000004">
      <c r="A26" s="51" t="s">
        <v>60</v>
      </c>
      <c r="C26" s="50" t="s">
        <v>212</v>
      </c>
      <c r="D26" s="50" t="str">
        <f t="shared" si="9"/>
        <v>\\(\\quad 0.4　+　0.4　=　 \\)</v>
      </c>
      <c r="E26" s="50" t="str">
        <f t="shared" si="9"/>
        <v>\\(\\quad 0.8 \\)</v>
      </c>
      <c r="F26" s="50" t="s">
        <v>62</v>
      </c>
      <c r="H26" s="50">
        <v>0</v>
      </c>
      <c r="I26" s="89" t="str">
        <f t="shared" si="0"/>
        <v>INSERT INTO math(tangen,question,answer,editor,date,count) VALUES('m3000','\\(\\quad 0.4　+　0.4　=　 \\)','\\(\\quad 0.8 \\)','harazono',NOW(),0);</v>
      </c>
      <c r="J26" s="78" t="s">
        <v>229</v>
      </c>
      <c r="K26">
        <f t="shared" si="6"/>
        <v>0.4</v>
      </c>
      <c r="L26" t="s">
        <v>231</v>
      </c>
      <c r="M26">
        <f t="shared" si="7"/>
        <v>0.4</v>
      </c>
      <c r="N26" t="s">
        <v>233</v>
      </c>
      <c r="O26" t="s">
        <v>230</v>
      </c>
      <c r="P26" t="s">
        <v>229</v>
      </c>
      <c r="Q26" s="1">
        <f t="shared" si="8"/>
        <v>0.8</v>
      </c>
      <c r="R26" t="s">
        <v>230</v>
      </c>
      <c r="S26" s="1">
        <v>4</v>
      </c>
      <c r="T26" s="1">
        <v>4</v>
      </c>
      <c r="V26" t="str">
        <f t="shared" si="1"/>
        <v>\\(\\quad 0.4　+　0.4　=　 \\)</v>
      </c>
      <c r="W26" t="str">
        <f t="shared" si="2"/>
        <v>\\(\\quad 0.8 \\)</v>
      </c>
    </row>
    <row r="27" spans="1:23" x14ac:dyDescent="0.55000000000000004">
      <c r="A27" s="51" t="s">
        <v>60</v>
      </c>
      <c r="C27" s="50" t="s">
        <v>212</v>
      </c>
      <c r="D27" s="50" t="str">
        <f t="shared" si="9"/>
        <v>\\(\\quad 0.4　+　0.5　=　 \\)</v>
      </c>
      <c r="E27" s="50" t="str">
        <f t="shared" si="9"/>
        <v>\\(\\quad 0.9 \\)</v>
      </c>
      <c r="F27" s="50" t="s">
        <v>62</v>
      </c>
      <c r="H27" s="50">
        <v>0</v>
      </c>
      <c r="I27" s="89" t="str">
        <f t="shared" si="0"/>
        <v>INSERT INTO math(tangen,question,answer,editor,date,count) VALUES('m3000','\\(\\quad 0.4　+　0.5　=　 \\)','\\(\\quad 0.9 \\)','harazono',NOW(),0);</v>
      </c>
      <c r="J27" s="78" t="s">
        <v>229</v>
      </c>
      <c r="K27">
        <f t="shared" si="6"/>
        <v>0.4</v>
      </c>
      <c r="L27" t="s">
        <v>231</v>
      </c>
      <c r="M27">
        <f>T27*0.1</f>
        <v>0.5</v>
      </c>
      <c r="N27" t="s">
        <v>233</v>
      </c>
      <c r="O27" t="s">
        <v>230</v>
      </c>
      <c r="P27" t="s">
        <v>229</v>
      </c>
      <c r="Q27" s="1">
        <f t="shared" si="8"/>
        <v>0.9</v>
      </c>
      <c r="R27" t="s">
        <v>230</v>
      </c>
      <c r="S27" s="1">
        <v>4</v>
      </c>
      <c r="T27" s="1">
        <v>5</v>
      </c>
      <c r="V27" t="str">
        <f t="shared" si="1"/>
        <v>\\(\\quad 0.4　+　0.5　=　 \\)</v>
      </c>
      <c r="W27" t="str">
        <f t="shared" si="2"/>
        <v>\\(\\quad 0.9 \\)</v>
      </c>
    </row>
    <row r="28" spans="1:23" x14ac:dyDescent="0.55000000000000004">
      <c r="A28" s="51" t="s">
        <v>60</v>
      </c>
      <c r="C28" s="50" t="s">
        <v>212</v>
      </c>
      <c r="D28" s="50" t="str">
        <f t="shared" si="9"/>
        <v>\\(\\quad 0.5　+　0.1　=　 \\)</v>
      </c>
      <c r="E28" s="50" t="str">
        <f t="shared" si="9"/>
        <v>\\(\\quad 0.6 \\)</v>
      </c>
      <c r="F28" s="50" t="s">
        <v>62</v>
      </c>
      <c r="H28" s="50">
        <v>0</v>
      </c>
      <c r="I28" s="89" t="str">
        <f t="shared" si="0"/>
        <v>INSERT INTO math(tangen,question,answer,editor,date,count) VALUES('m3000','\\(\\quad 0.5　+　0.1　=　 \\)','\\(\\quad 0.6 \\)','harazono',NOW(),0);</v>
      </c>
      <c r="J28" s="78" t="s">
        <v>229</v>
      </c>
      <c r="K28">
        <f t="shared" si="6"/>
        <v>0.5</v>
      </c>
      <c r="L28" t="s">
        <v>231</v>
      </c>
      <c r="M28">
        <f t="shared" si="7"/>
        <v>0.1</v>
      </c>
      <c r="N28" t="s">
        <v>233</v>
      </c>
      <c r="O28" t="s">
        <v>230</v>
      </c>
      <c r="P28" t="s">
        <v>229</v>
      </c>
      <c r="Q28" s="1">
        <f t="shared" si="8"/>
        <v>0.6</v>
      </c>
      <c r="R28" t="s">
        <v>230</v>
      </c>
      <c r="S28" s="1">
        <v>5</v>
      </c>
      <c r="T28" s="1">
        <v>1</v>
      </c>
      <c r="V28" t="str">
        <f t="shared" si="1"/>
        <v>\\(\\quad 0.5　+　0.1　=　 \\)</v>
      </c>
      <c r="W28" t="str">
        <f t="shared" si="2"/>
        <v>\\(\\quad 0.6 \\)</v>
      </c>
    </row>
    <row r="29" spans="1:23" x14ac:dyDescent="0.55000000000000004">
      <c r="A29" s="51" t="s">
        <v>60</v>
      </c>
      <c r="C29" s="50" t="s">
        <v>212</v>
      </c>
      <c r="D29" s="50" t="str">
        <f t="shared" si="9"/>
        <v>\\(\\quad 0.5　+　0.2　=　 \\)</v>
      </c>
      <c r="E29" s="50" t="str">
        <f t="shared" si="9"/>
        <v>\\(\\quad 0.7 \\)</v>
      </c>
      <c r="F29" s="50" t="s">
        <v>62</v>
      </c>
      <c r="H29" s="50">
        <v>0</v>
      </c>
      <c r="I29" s="89" t="str">
        <f t="shared" si="0"/>
        <v>INSERT INTO math(tangen,question,answer,editor,date,count) VALUES('m3000','\\(\\quad 0.5　+　0.2　=　 \\)','\\(\\quad 0.7 \\)','harazono',NOW(),0);</v>
      </c>
      <c r="J29" s="78" t="s">
        <v>229</v>
      </c>
      <c r="K29">
        <f t="shared" si="6"/>
        <v>0.5</v>
      </c>
      <c r="L29" t="s">
        <v>231</v>
      </c>
      <c r="M29">
        <f t="shared" si="7"/>
        <v>0.2</v>
      </c>
      <c r="N29" t="s">
        <v>233</v>
      </c>
      <c r="O29" t="s">
        <v>230</v>
      </c>
      <c r="P29" t="s">
        <v>229</v>
      </c>
      <c r="Q29" s="1">
        <f t="shared" si="8"/>
        <v>0.7</v>
      </c>
      <c r="R29" t="s">
        <v>230</v>
      </c>
      <c r="S29" s="1">
        <v>5</v>
      </c>
      <c r="T29" s="1">
        <v>2</v>
      </c>
      <c r="V29" t="str">
        <f t="shared" si="1"/>
        <v>\\(\\quad 0.5　+　0.2　=　 \\)</v>
      </c>
      <c r="W29" t="str">
        <f t="shared" si="2"/>
        <v>\\(\\quad 0.7 \\)</v>
      </c>
    </row>
    <row r="30" spans="1:23" x14ac:dyDescent="0.55000000000000004">
      <c r="A30" s="51" t="s">
        <v>60</v>
      </c>
      <c r="C30" s="50" t="s">
        <v>212</v>
      </c>
      <c r="D30" s="50" t="str">
        <f t="shared" si="9"/>
        <v>\\(\\quad 0.5　+　0.3　=　 \\)</v>
      </c>
      <c r="E30" s="50" t="str">
        <f t="shared" si="9"/>
        <v>\\(\\quad 0.8 \\)</v>
      </c>
      <c r="F30" s="50" t="s">
        <v>62</v>
      </c>
      <c r="H30" s="50">
        <v>0</v>
      </c>
      <c r="I30" s="89" t="str">
        <f t="shared" si="0"/>
        <v>INSERT INTO math(tangen,question,answer,editor,date,count) VALUES('m3000','\\(\\quad 0.5　+　0.3　=　 \\)','\\(\\quad 0.8 \\)','harazono',NOW(),0);</v>
      </c>
      <c r="J30" s="78" t="s">
        <v>229</v>
      </c>
      <c r="K30">
        <f t="shared" si="6"/>
        <v>0.5</v>
      </c>
      <c r="L30" t="s">
        <v>231</v>
      </c>
      <c r="M30">
        <f t="shared" si="7"/>
        <v>0.30000000000000004</v>
      </c>
      <c r="N30" t="s">
        <v>233</v>
      </c>
      <c r="O30" t="s">
        <v>230</v>
      </c>
      <c r="P30" t="s">
        <v>229</v>
      </c>
      <c r="Q30" s="1">
        <f t="shared" si="8"/>
        <v>0.8</v>
      </c>
      <c r="R30" t="s">
        <v>230</v>
      </c>
      <c r="S30" s="1">
        <v>5</v>
      </c>
      <c r="T30" s="1">
        <v>3</v>
      </c>
      <c r="V30" t="str">
        <f t="shared" si="1"/>
        <v>\\(\\quad 0.5　+　0.3　=　 \\)</v>
      </c>
      <c r="W30" t="str">
        <f t="shared" si="2"/>
        <v>\\(\\quad 0.8 \\)</v>
      </c>
    </row>
    <row r="31" spans="1:23" x14ac:dyDescent="0.55000000000000004">
      <c r="A31" s="51" t="s">
        <v>60</v>
      </c>
      <c r="C31" s="50" t="s">
        <v>212</v>
      </c>
      <c r="D31" s="50" t="str">
        <f t="shared" si="9"/>
        <v>\\(\\quad 0.5　+　0.4　=　 \\)</v>
      </c>
      <c r="E31" s="50" t="str">
        <f t="shared" si="9"/>
        <v>\\(\\quad 0.9 \\)</v>
      </c>
      <c r="F31" s="50" t="s">
        <v>62</v>
      </c>
      <c r="H31" s="50">
        <v>0</v>
      </c>
      <c r="I31" s="89" t="str">
        <f t="shared" si="0"/>
        <v>INSERT INTO math(tangen,question,answer,editor,date,count) VALUES('m3000','\\(\\quad 0.5　+　0.4　=　 \\)','\\(\\quad 0.9 \\)','harazono',NOW(),0);</v>
      </c>
      <c r="J31" s="78" t="s">
        <v>229</v>
      </c>
      <c r="K31">
        <f t="shared" si="6"/>
        <v>0.5</v>
      </c>
      <c r="L31" t="s">
        <v>231</v>
      </c>
      <c r="M31">
        <f t="shared" si="7"/>
        <v>0.4</v>
      </c>
      <c r="N31" t="s">
        <v>233</v>
      </c>
      <c r="O31" t="s">
        <v>230</v>
      </c>
      <c r="P31" t="s">
        <v>229</v>
      </c>
      <c r="Q31" s="1">
        <f t="shared" si="8"/>
        <v>0.9</v>
      </c>
      <c r="R31" t="s">
        <v>230</v>
      </c>
      <c r="S31" s="1">
        <v>5</v>
      </c>
      <c r="T31" s="1">
        <v>4</v>
      </c>
      <c r="V31" t="str">
        <f t="shared" si="1"/>
        <v>\\(\\quad 0.5　+　0.4　=　 \\)</v>
      </c>
      <c r="W31" t="str">
        <f t="shared" si="2"/>
        <v>\\(\\quad 0.9 \\)</v>
      </c>
    </row>
    <row r="32" spans="1:23" x14ac:dyDescent="0.55000000000000004">
      <c r="A32" s="51" t="s">
        <v>60</v>
      </c>
      <c r="C32" s="50" t="s">
        <v>212</v>
      </c>
      <c r="D32" s="50" t="str">
        <f t="shared" si="9"/>
        <v>\\(\\quad 0.6　+　0.1　=　 \\)</v>
      </c>
      <c r="E32" s="50" t="str">
        <f t="shared" si="9"/>
        <v>\\(\\quad 0.7 \\)</v>
      </c>
      <c r="F32" s="50" t="s">
        <v>62</v>
      </c>
      <c r="H32" s="50">
        <v>0</v>
      </c>
      <c r="I32" s="89" t="str">
        <f t="shared" si="0"/>
        <v>INSERT INTO math(tangen,question,answer,editor,date,count) VALUES('m3000','\\(\\quad 0.6　+　0.1　=　 \\)','\\(\\quad 0.7 \\)','harazono',NOW(),0);</v>
      </c>
      <c r="J32" s="78" t="s">
        <v>229</v>
      </c>
      <c r="K32">
        <f t="shared" si="6"/>
        <v>0.60000000000000009</v>
      </c>
      <c r="L32" t="s">
        <v>231</v>
      </c>
      <c r="M32">
        <f t="shared" si="7"/>
        <v>0.1</v>
      </c>
      <c r="N32" t="s">
        <v>233</v>
      </c>
      <c r="O32" t="s">
        <v>230</v>
      </c>
      <c r="P32" t="s">
        <v>229</v>
      </c>
      <c r="Q32" s="1">
        <f t="shared" si="8"/>
        <v>0.70000000000000007</v>
      </c>
      <c r="R32" t="s">
        <v>230</v>
      </c>
      <c r="S32" s="1">
        <v>6</v>
      </c>
      <c r="T32" s="1">
        <v>1</v>
      </c>
      <c r="V32" t="str">
        <f t="shared" si="1"/>
        <v>\\(\\quad 0.6　+　0.1　=　 \\)</v>
      </c>
      <c r="W32" t="str">
        <f t="shared" si="2"/>
        <v>\\(\\quad 0.7 \\)</v>
      </c>
    </row>
    <row r="33" spans="1:23" x14ac:dyDescent="0.55000000000000004">
      <c r="A33" s="51" t="s">
        <v>60</v>
      </c>
      <c r="C33" s="50" t="s">
        <v>212</v>
      </c>
      <c r="D33" s="50" t="str">
        <f t="shared" si="9"/>
        <v>\\(\\quad 0.6　+　0.2　=　 \\)</v>
      </c>
      <c r="E33" s="50" t="str">
        <f t="shared" si="9"/>
        <v>\\(\\quad 0.8 \\)</v>
      </c>
      <c r="F33" s="50" t="s">
        <v>62</v>
      </c>
      <c r="H33" s="50">
        <v>0</v>
      </c>
      <c r="I33" s="89" t="str">
        <f t="shared" si="0"/>
        <v>INSERT INTO math(tangen,question,answer,editor,date,count) VALUES('m3000','\\(\\quad 0.6　+　0.2　=　 \\)','\\(\\quad 0.8 \\)','harazono',NOW(),0);</v>
      </c>
      <c r="J33" s="78" t="s">
        <v>229</v>
      </c>
      <c r="K33">
        <f t="shared" si="6"/>
        <v>0.60000000000000009</v>
      </c>
      <c r="L33" t="s">
        <v>231</v>
      </c>
      <c r="M33">
        <f t="shared" si="7"/>
        <v>0.2</v>
      </c>
      <c r="N33" t="s">
        <v>233</v>
      </c>
      <c r="O33" t="s">
        <v>230</v>
      </c>
      <c r="P33" t="s">
        <v>229</v>
      </c>
      <c r="Q33" s="1">
        <f t="shared" si="8"/>
        <v>0.8</v>
      </c>
      <c r="R33" t="s">
        <v>230</v>
      </c>
      <c r="S33" s="1">
        <v>6</v>
      </c>
      <c r="T33" s="1">
        <v>2</v>
      </c>
      <c r="V33" t="str">
        <f t="shared" si="1"/>
        <v>\\(\\quad 0.6　+　0.2　=　 \\)</v>
      </c>
      <c r="W33" t="str">
        <f t="shared" si="2"/>
        <v>\\(\\quad 0.8 \\)</v>
      </c>
    </row>
    <row r="34" spans="1:23" x14ac:dyDescent="0.55000000000000004">
      <c r="A34" s="51" t="s">
        <v>60</v>
      </c>
      <c r="C34" s="50" t="s">
        <v>212</v>
      </c>
      <c r="D34" s="50" t="str">
        <f t="shared" si="9"/>
        <v>\\(\\quad 0.6　+　0.3　=　 \\)</v>
      </c>
      <c r="E34" s="50" t="str">
        <f t="shared" si="9"/>
        <v>\\(\\quad 0.9 \\)</v>
      </c>
      <c r="F34" s="50" t="s">
        <v>62</v>
      </c>
      <c r="H34" s="50">
        <v>0</v>
      </c>
      <c r="I34" s="89" t="str">
        <f t="shared" si="0"/>
        <v>INSERT INTO math(tangen,question,answer,editor,date,count) VALUES('m3000','\\(\\quad 0.6　+　0.3　=　 \\)','\\(\\quad 0.9 \\)','harazono',NOW(),0);</v>
      </c>
      <c r="J34" s="78" t="s">
        <v>229</v>
      </c>
      <c r="K34">
        <f t="shared" si="6"/>
        <v>0.60000000000000009</v>
      </c>
      <c r="L34" t="s">
        <v>231</v>
      </c>
      <c r="M34">
        <f t="shared" si="7"/>
        <v>0.30000000000000004</v>
      </c>
      <c r="N34" t="s">
        <v>233</v>
      </c>
      <c r="O34" t="s">
        <v>230</v>
      </c>
      <c r="P34" t="s">
        <v>229</v>
      </c>
      <c r="Q34" s="1">
        <f t="shared" si="8"/>
        <v>0.90000000000000013</v>
      </c>
      <c r="R34" t="s">
        <v>230</v>
      </c>
      <c r="S34" s="1">
        <v>6</v>
      </c>
      <c r="T34" s="1">
        <v>3</v>
      </c>
      <c r="V34" t="str">
        <f t="shared" si="1"/>
        <v>\\(\\quad 0.6　+　0.3　=　 \\)</v>
      </c>
      <c r="W34" t="str">
        <f t="shared" si="2"/>
        <v>\\(\\quad 0.9 \\)</v>
      </c>
    </row>
    <row r="35" spans="1:23" x14ac:dyDescent="0.55000000000000004">
      <c r="A35" s="51" t="s">
        <v>60</v>
      </c>
      <c r="C35" s="50" t="s">
        <v>212</v>
      </c>
      <c r="D35" s="50" t="str">
        <f t="shared" si="9"/>
        <v>\\(\\quad 0.7　+　0.1　=　 \\)</v>
      </c>
      <c r="E35" s="50" t="str">
        <f t="shared" si="9"/>
        <v>\\(\\quad 0.8 \\)</v>
      </c>
      <c r="F35" s="50" t="s">
        <v>62</v>
      </c>
      <c r="H35" s="50">
        <v>0</v>
      </c>
      <c r="I35" s="89" t="str">
        <f t="shared" si="0"/>
        <v>INSERT INTO math(tangen,question,answer,editor,date,count) VALUES('m3000','\\(\\quad 0.7　+　0.1　=　 \\)','\\(\\quad 0.8 \\)','harazono',NOW(),0);</v>
      </c>
      <c r="J35" s="78" t="s">
        <v>229</v>
      </c>
      <c r="K35">
        <f t="shared" si="6"/>
        <v>0.70000000000000007</v>
      </c>
      <c r="L35" t="s">
        <v>231</v>
      </c>
      <c r="M35">
        <f t="shared" si="7"/>
        <v>0.1</v>
      </c>
      <c r="N35" t="s">
        <v>233</v>
      </c>
      <c r="O35" t="s">
        <v>230</v>
      </c>
      <c r="P35" t="s">
        <v>229</v>
      </c>
      <c r="Q35" s="1">
        <f t="shared" si="8"/>
        <v>0.8</v>
      </c>
      <c r="R35" t="s">
        <v>230</v>
      </c>
      <c r="S35" s="1">
        <v>7</v>
      </c>
      <c r="T35" s="1">
        <v>1</v>
      </c>
      <c r="V35" t="str">
        <f t="shared" si="1"/>
        <v>\\(\\quad 0.7　+　0.1　=　 \\)</v>
      </c>
      <c r="W35" t="str">
        <f t="shared" si="2"/>
        <v>\\(\\quad 0.8 \\)</v>
      </c>
    </row>
    <row r="36" spans="1:23" x14ac:dyDescent="0.55000000000000004">
      <c r="A36" s="51" t="s">
        <v>60</v>
      </c>
      <c r="C36" s="50" t="s">
        <v>212</v>
      </c>
      <c r="D36" s="50" t="str">
        <f t="shared" si="9"/>
        <v>\\(\\quad 0.7　+　0.2　=　 \\)</v>
      </c>
      <c r="E36" s="50" t="str">
        <f t="shared" si="9"/>
        <v>\\(\\quad 0.9 \\)</v>
      </c>
      <c r="F36" s="50" t="s">
        <v>62</v>
      </c>
      <c r="H36" s="50">
        <v>0</v>
      </c>
      <c r="I36" s="89" t="str">
        <f t="shared" si="0"/>
        <v>INSERT INTO math(tangen,question,answer,editor,date,count) VALUES('m3000','\\(\\quad 0.7　+　0.2　=　 \\)','\\(\\quad 0.9 \\)','harazono',NOW(),0);</v>
      </c>
      <c r="J36" s="78" t="s">
        <v>229</v>
      </c>
      <c r="K36">
        <f>S36*0.1</f>
        <v>0.70000000000000007</v>
      </c>
      <c r="L36" t="s">
        <v>231</v>
      </c>
      <c r="M36">
        <f t="shared" si="7"/>
        <v>0.2</v>
      </c>
      <c r="N36" t="s">
        <v>233</v>
      </c>
      <c r="O36" t="s">
        <v>230</v>
      </c>
      <c r="P36" t="s">
        <v>229</v>
      </c>
      <c r="Q36" s="1">
        <f t="shared" si="8"/>
        <v>0.90000000000000013</v>
      </c>
      <c r="R36" t="s">
        <v>230</v>
      </c>
      <c r="S36" s="1">
        <v>7</v>
      </c>
      <c r="T36" s="1">
        <v>2</v>
      </c>
      <c r="V36" t="str">
        <f t="shared" si="1"/>
        <v>\\(\\quad 0.7　+　0.2　=　 \\)</v>
      </c>
      <c r="W36" t="str">
        <f t="shared" si="2"/>
        <v>\\(\\quad 0.9 \\)</v>
      </c>
    </row>
    <row r="37" spans="1:23" x14ac:dyDescent="0.55000000000000004">
      <c r="A37" s="51" t="s">
        <v>60</v>
      </c>
      <c r="C37" s="50" t="s">
        <v>212</v>
      </c>
      <c r="D37" s="50" t="str">
        <f t="shared" si="9"/>
        <v>\\(\\quad 0.8　+　0.1　=　 \\)</v>
      </c>
      <c r="E37" s="50" t="str">
        <f t="shared" si="9"/>
        <v>\\(\\quad 0.9 \\)</v>
      </c>
      <c r="F37" s="50" t="s">
        <v>62</v>
      </c>
      <c r="H37" s="50">
        <v>0</v>
      </c>
      <c r="I37" s="89" t="str">
        <f t="shared" si="0"/>
        <v>INSERT INTO math(tangen,question,answer,editor,date,count) VALUES('m3000','\\(\\quad 0.8　+　0.1　=　 \\)','\\(\\quad 0.9 \\)','harazono',NOW(),0);</v>
      </c>
      <c r="J37" s="78" t="s">
        <v>229</v>
      </c>
      <c r="K37">
        <f t="shared" si="6"/>
        <v>0.8</v>
      </c>
      <c r="L37" t="s">
        <v>231</v>
      </c>
      <c r="M37">
        <f t="shared" si="7"/>
        <v>0.1</v>
      </c>
      <c r="N37" t="s">
        <v>233</v>
      </c>
      <c r="O37" t="s">
        <v>230</v>
      </c>
      <c r="P37" t="s">
        <v>229</v>
      </c>
      <c r="Q37" s="1">
        <f t="shared" si="8"/>
        <v>0.9</v>
      </c>
      <c r="R37" t="s">
        <v>230</v>
      </c>
      <c r="S37" s="1">
        <v>8</v>
      </c>
      <c r="T37" s="1">
        <v>1</v>
      </c>
      <c r="V37" t="str">
        <f t="shared" si="1"/>
        <v>\\(\\quad 0.8　+　0.1　=　 \\)</v>
      </c>
      <c r="W37" t="str">
        <f t="shared" si="2"/>
        <v>\\(\\quad 0.9 \\)</v>
      </c>
    </row>
    <row r="38" spans="1:23" x14ac:dyDescent="0.55000000000000004">
      <c r="A38" s="51" t="s">
        <v>60</v>
      </c>
      <c r="C38" s="50" t="s">
        <v>212</v>
      </c>
      <c r="D38" s="50" t="str">
        <f t="shared" ref="D38:E53" si="10">V38</f>
        <v>\\(\\quad 0.1　+　0.9　=　 \\)</v>
      </c>
      <c r="E38" s="50" t="str">
        <f t="shared" si="10"/>
        <v>\\(\\quad 1 \\)</v>
      </c>
      <c r="F38" s="50" t="s">
        <v>62</v>
      </c>
      <c r="H38" s="50">
        <v>0</v>
      </c>
      <c r="I38" s="89" t="str">
        <f t="shared" ref="I38:I82" si="11">"INSERT INTO "&amp;A38&amp;"(tangen,question,answer,editor,date,count) VALUES('"&amp;C38&amp;"','"&amp;D38&amp;"','"&amp;E38&amp;"','"&amp;F38&amp;"',NOW(),0);"</f>
        <v>INSERT INTO math(tangen,question,answer,editor,date,count) VALUES('m3000','\\(\\quad 0.1　+　0.9　=　 \\)','\\(\\quad 1 \\)','harazono',NOW(),0);</v>
      </c>
      <c r="J38" s="78" t="s">
        <v>229</v>
      </c>
      <c r="K38">
        <f t="shared" ref="K38" si="12">S38*0.1</f>
        <v>0.1</v>
      </c>
      <c r="L38" t="s">
        <v>231</v>
      </c>
      <c r="M38">
        <f t="shared" ref="M38" si="13">T38*0.1</f>
        <v>0.9</v>
      </c>
      <c r="N38" t="s">
        <v>233</v>
      </c>
      <c r="O38" t="s">
        <v>230</v>
      </c>
      <c r="P38" t="s">
        <v>229</v>
      </c>
      <c r="Q38" s="1">
        <f t="shared" ref="Q38" si="14">K38+M38</f>
        <v>1</v>
      </c>
      <c r="R38" t="s">
        <v>230</v>
      </c>
      <c r="S38" s="1">
        <v>1</v>
      </c>
      <c r="T38" s="1">
        <v>9</v>
      </c>
      <c r="V38" t="str">
        <f t="shared" si="1"/>
        <v>\\(\\quad 0.1　+　0.9　=　 \\)</v>
      </c>
      <c r="W38" t="str">
        <f t="shared" si="2"/>
        <v>\\(\\quad 1 \\)</v>
      </c>
    </row>
    <row r="39" spans="1:23" x14ac:dyDescent="0.55000000000000004">
      <c r="A39" s="51" t="s">
        <v>60</v>
      </c>
      <c r="C39" s="50" t="s">
        <v>212</v>
      </c>
      <c r="D39" s="50" t="str">
        <f t="shared" si="10"/>
        <v>\\(\\quad 0.2　+　0.9　=　 \\)</v>
      </c>
      <c r="E39" s="50" t="str">
        <f t="shared" si="10"/>
        <v>\\(\\quad 1.1 \\)</v>
      </c>
      <c r="F39" s="50" t="s">
        <v>62</v>
      </c>
      <c r="H39" s="50">
        <v>1</v>
      </c>
      <c r="I39" s="89" t="str">
        <f t="shared" si="11"/>
        <v>INSERT INTO math(tangen,question,answer,editor,date,count) VALUES('m3000','\\(\\quad 0.2　+　0.9　=　 \\)','\\(\\quad 1.1 \\)','harazono',NOW(),0);</v>
      </c>
      <c r="J39" s="78" t="s">
        <v>229</v>
      </c>
      <c r="K39">
        <f t="shared" ref="K39:K49" si="15">S39*0.1</f>
        <v>0.2</v>
      </c>
      <c r="L39" t="s">
        <v>231</v>
      </c>
      <c r="M39">
        <f t="shared" ref="M39:M49" si="16">T39*0.1</f>
        <v>0.9</v>
      </c>
      <c r="N39" t="s">
        <v>233</v>
      </c>
      <c r="O39" t="s">
        <v>230</v>
      </c>
      <c r="P39" t="s">
        <v>229</v>
      </c>
      <c r="Q39" s="1">
        <f t="shared" ref="Q39:Q49" si="17">K39+M39</f>
        <v>1.1000000000000001</v>
      </c>
      <c r="R39" t="s">
        <v>230</v>
      </c>
      <c r="S39" s="1">
        <v>2</v>
      </c>
      <c r="T39" s="1">
        <v>9</v>
      </c>
      <c r="V39" t="str">
        <f t="shared" si="1"/>
        <v>\\(\\quad 0.2　+　0.9　=　 \\)</v>
      </c>
      <c r="W39" t="str">
        <f t="shared" si="2"/>
        <v>\\(\\quad 1.1 \\)</v>
      </c>
    </row>
    <row r="40" spans="1:23" x14ac:dyDescent="0.55000000000000004">
      <c r="A40" s="51" t="s">
        <v>60</v>
      </c>
      <c r="C40" s="50" t="s">
        <v>212</v>
      </c>
      <c r="D40" s="50" t="str">
        <f t="shared" si="10"/>
        <v>\\(\\quad 0.2　+　0.8　=　 \\)</v>
      </c>
      <c r="E40" s="50" t="str">
        <f t="shared" si="10"/>
        <v>\\(\\quad 1 \\)</v>
      </c>
      <c r="F40" s="50" t="s">
        <v>62</v>
      </c>
      <c r="H40" s="50">
        <v>2</v>
      </c>
      <c r="I40" s="89" t="str">
        <f t="shared" si="11"/>
        <v>INSERT INTO math(tangen,question,answer,editor,date,count) VALUES('m3000','\\(\\quad 0.2　+　0.8　=　 \\)','\\(\\quad 1 \\)','harazono',NOW(),0);</v>
      </c>
      <c r="J40" s="78" t="s">
        <v>229</v>
      </c>
      <c r="K40">
        <f t="shared" si="15"/>
        <v>0.2</v>
      </c>
      <c r="L40" t="s">
        <v>231</v>
      </c>
      <c r="M40">
        <f t="shared" si="16"/>
        <v>0.8</v>
      </c>
      <c r="N40" t="s">
        <v>233</v>
      </c>
      <c r="O40" t="s">
        <v>230</v>
      </c>
      <c r="P40" t="s">
        <v>229</v>
      </c>
      <c r="Q40" s="1">
        <f t="shared" si="17"/>
        <v>1</v>
      </c>
      <c r="R40" t="s">
        <v>230</v>
      </c>
      <c r="S40" s="1">
        <v>2</v>
      </c>
      <c r="T40" s="1">
        <v>8</v>
      </c>
      <c r="V40" t="str">
        <f t="shared" si="1"/>
        <v>\\(\\quad 0.2　+　0.8　=　 \\)</v>
      </c>
      <c r="W40" t="str">
        <f t="shared" si="2"/>
        <v>\\(\\quad 1 \\)</v>
      </c>
    </row>
    <row r="41" spans="1:23" x14ac:dyDescent="0.55000000000000004">
      <c r="A41" s="51" t="s">
        <v>60</v>
      </c>
      <c r="C41" s="50" t="s">
        <v>212</v>
      </c>
      <c r="D41" s="50" t="str">
        <f t="shared" si="10"/>
        <v>\\(\\quad 0.3　+　0.9　=　 \\)</v>
      </c>
      <c r="E41" s="50" t="str">
        <f t="shared" si="10"/>
        <v>\\(\\quad 1.2 \\)</v>
      </c>
      <c r="F41" s="50" t="s">
        <v>62</v>
      </c>
      <c r="H41" s="50">
        <v>3</v>
      </c>
      <c r="I41" s="89" t="str">
        <f t="shared" si="11"/>
        <v>INSERT INTO math(tangen,question,answer,editor,date,count) VALUES('m3000','\\(\\quad 0.3　+　0.9　=　 \\)','\\(\\quad 1.2 \\)','harazono',NOW(),0);</v>
      </c>
      <c r="J41" s="78" t="s">
        <v>229</v>
      </c>
      <c r="K41">
        <f t="shared" si="15"/>
        <v>0.30000000000000004</v>
      </c>
      <c r="L41" t="s">
        <v>231</v>
      </c>
      <c r="M41">
        <f t="shared" si="16"/>
        <v>0.9</v>
      </c>
      <c r="N41" t="s">
        <v>233</v>
      </c>
      <c r="O41" t="s">
        <v>230</v>
      </c>
      <c r="P41" t="s">
        <v>229</v>
      </c>
      <c r="Q41" s="1">
        <f t="shared" si="17"/>
        <v>1.2000000000000002</v>
      </c>
      <c r="R41" t="s">
        <v>230</v>
      </c>
      <c r="S41" s="1">
        <v>3</v>
      </c>
      <c r="T41" s="1">
        <v>9</v>
      </c>
      <c r="V41" t="str">
        <f t="shared" si="1"/>
        <v>\\(\\quad 0.3　+　0.9　=　 \\)</v>
      </c>
      <c r="W41" t="str">
        <f t="shared" si="2"/>
        <v>\\(\\quad 1.2 \\)</v>
      </c>
    </row>
    <row r="42" spans="1:23" x14ac:dyDescent="0.55000000000000004">
      <c r="A42" s="51" t="s">
        <v>60</v>
      </c>
      <c r="C42" s="50" t="s">
        <v>212</v>
      </c>
      <c r="D42" s="50" t="str">
        <f t="shared" si="10"/>
        <v>\\(\\quad 0.3　+　0.8　=　 \\)</v>
      </c>
      <c r="E42" s="50" t="str">
        <f t="shared" si="10"/>
        <v>\\(\\quad 1.1 \\)</v>
      </c>
      <c r="F42" s="50" t="s">
        <v>62</v>
      </c>
      <c r="H42" s="50">
        <v>4</v>
      </c>
      <c r="I42" s="89" t="str">
        <f t="shared" si="11"/>
        <v>INSERT INTO math(tangen,question,answer,editor,date,count) VALUES('m3000','\\(\\quad 0.3　+　0.8　=　 \\)','\\(\\quad 1.1 \\)','harazono',NOW(),0);</v>
      </c>
      <c r="J42" s="78" t="s">
        <v>229</v>
      </c>
      <c r="K42">
        <f t="shared" si="15"/>
        <v>0.30000000000000004</v>
      </c>
      <c r="L42" t="s">
        <v>231</v>
      </c>
      <c r="M42">
        <f t="shared" si="16"/>
        <v>0.8</v>
      </c>
      <c r="N42" t="s">
        <v>233</v>
      </c>
      <c r="O42" t="s">
        <v>230</v>
      </c>
      <c r="P42" t="s">
        <v>229</v>
      </c>
      <c r="Q42" s="1">
        <f t="shared" si="17"/>
        <v>1.1000000000000001</v>
      </c>
      <c r="R42" t="s">
        <v>230</v>
      </c>
      <c r="S42" s="1">
        <v>3</v>
      </c>
      <c r="T42" s="1">
        <v>8</v>
      </c>
      <c r="V42" t="str">
        <f t="shared" si="1"/>
        <v>\\(\\quad 0.3　+　0.8　=　 \\)</v>
      </c>
      <c r="W42" t="str">
        <f t="shared" si="2"/>
        <v>\\(\\quad 1.1 \\)</v>
      </c>
    </row>
    <row r="43" spans="1:23" x14ac:dyDescent="0.55000000000000004">
      <c r="A43" s="51" t="s">
        <v>60</v>
      </c>
      <c r="C43" s="50" t="s">
        <v>212</v>
      </c>
      <c r="D43" s="50" t="str">
        <f t="shared" si="10"/>
        <v>\\(\\quad 0.3　+　0.7　=　 \\)</v>
      </c>
      <c r="E43" s="50" t="str">
        <f t="shared" si="10"/>
        <v>\\(\\quad 1 \\)</v>
      </c>
      <c r="F43" s="50" t="s">
        <v>62</v>
      </c>
      <c r="H43" s="50">
        <v>5</v>
      </c>
      <c r="I43" s="89" t="str">
        <f t="shared" si="11"/>
        <v>INSERT INTO math(tangen,question,answer,editor,date,count) VALUES('m3000','\\(\\quad 0.3　+　0.7　=　 \\)','\\(\\quad 1 \\)','harazono',NOW(),0);</v>
      </c>
      <c r="J43" s="78" t="s">
        <v>229</v>
      </c>
      <c r="K43">
        <f t="shared" si="15"/>
        <v>0.30000000000000004</v>
      </c>
      <c r="L43" t="s">
        <v>231</v>
      </c>
      <c r="M43">
        <f t="shared" si="16"/>
        <v>0.70000000000000007</v>
      </c>
      <c r="N43" t="s">
        <v>233</v>
      </c>
      <c r="O43" t="s">
        <v>230</v>
      </c>
      <c r="P43" t="s">
        <v>229</v>
      </c>
      <c r="Q43" s="1">
        <f t="shared" si="17"/>
        <v>1</v>
      </c>
      <c r="R43" t="s">
        <v>230</v>
      </c>
      <c r="S43" s="1">
        <v>3</v>
      </c>
      <c r="T43" s="1">
        <v>7</v>
      </c>
      <c r="V43" t="str">
        <f t="shared" si="1"/>
        <v>\\(\\quad 0.3　+　0.7　=　 \\)</v>
      </c>
      <c r="W43" t="str">
        <f t="shared" si="2"/>
        <v>\\(\\quad 1 \\)</v>
      </c>
    </row>
    <row r="44" spans="1:23" x14ac:dyDescent="0.55000000000000004">
      <c r="A44" s="51" t="s">
        <v>60</v>
      </c>
      <c r="C44" s="50" t="s">
        <v>212</v>
      </c>
      <c r="D44" s="50" t="str">
        <f t="shared" si="10"/>
        <v>\\(\\quad 0.4　+　0.9　=　 \\)</v>
      </c>
      <c r="E44" s="50" t="str">
        <f t="shared" si="10"/>
        <v>\\(\\quad 1.3 \\)</v>
      </c>
      <c r="F44" s="50" t="s">
        <v>62</v>
      </c>
      <c r="H44" s="50">
        <v>6</v>
      </c>
      <c r="I44" s="89" t="str">
        <f t="shared" si="11"/>
        <v>INSERT INTO math(tangen,question,answer,editor,date,count) VALUES('m3000','\\(\\quad 0.4　+　0.9　=　 \\)','\\(\\quad 1.3 \\)','harazono',NOW(),0);</v>
      </c>
      <c r="J44" s="78" t="s">
        <v>229</v>
      </c>
      <c r="K44">
        <f t="shared" si="15"/>
        <v>0.4</v>
      </c>
      <c r="L44" t="s">
        <v>231</v>
      </c>
      <c r="M44">
        <f t="shared" si="16"/>
        <v>0.9</v>
      </c>
      <c r="N44" t="s">
        <v>233</v>
      </c>
      <c r="O44" t="s">
        <v>230</v>
      </c>
      <c r="P44" t="s">
        <v>229</v>
      </c>
      <c r="Q44" s="1">
        <f t="shared" si="17"/>
        <v>1.3</v>
      </c>
      <c r="R44" t="s">
        <v>230</v>
      </c>
      <c r="S44" s="1">
        <v>4</v>
      </c>
      <c r="T44" s="1">
        <v>9</v>
      </c>
      <c r="V44" t="str">
        <f t="shared" si="1"/>
        <v>\\(\\quad 0.4　+　0.9　=　 \\)</v>
      </c>
      <c r="W44" t="str">
        <f t="shared" si="2"/>
        <v>\\(\\quad 1.3 \\)</v>
      </c>
    </row>
    <row r="45" spans="1:23" x14ac:dyDescent="0.55000000000000004">
      <c r="A45" s="51" t="s">
        <v>60</v>
      </c>
      <c r="C45" s="50" t="s">
        <v>212</v>
      </c>
      <c r="D45" s="50" t="str">
        <f t="shared" si="10"/>
        <v>\\(\\quad 0.4　+　0.8　=　 \\)</v>
      </c>
      <c r="E45" s="50" t="str">
        <f t="shared" si="10"/>
        <v>\\(\\quad 1.2 \\)</v>
      </c>
      <c r="F45" s="50" t="s">
        <v>62</v>
      </c>
      <c r="H45" s="50">
        <v>7</v>
      </c>
      <c r="I45" s="89" t="str">
        <f t="shared" si="11"/>
        <v>INSERT INTO math(tangen,question,answer,editor,date,count) VALUES('m3000','\\(\\quad 0.4　+　0.8　=　 \\)','\\(\\quad 1.2 \\)','harazono',NOW(),0);</v>
      </c>
      <c r="J45" s="78" t="s">
        <v>229</v>
      </c>
      <c r="K45">
        <f t="shared" si="15"/>
        <v>0.4</v>
      </c>
      <c r="L45" t="s">
        <v>231</v>
      </c>
      <c r="M45">
        <f t="shared" si="16"/>
        <v>0.8</v>
      </c>
      <c r="N45" t="s">
        <v>233</v>
      </c>
      <c r="O45" t="s">
        <v>230</v>
      </c>
      <c r="P45" t="s">
        <v>229</v>
      </c>
      <c r="Q45" s="1">
        <f t="shared" si="17"/>
        <v>1.2000000000000002</v>
      </c>
      <c r="R45" t="s">
        <v>230</v>
      </c>
      <c r="S45" s="1">
        <v>4</v>
      </c>
      <c r="T45" s="1">
        <v>8</v>
      </c>
      <c r="V45" t="str">
        <f t="shared" si="1"/>
        <v>\\(\\quad 0.4　+　0.8　=　 \\)</v>
      </c>
      <c r="W45" t="str">
        <f t="shared" si="2"/>
        <v>\\(\\quad 1.2 \\)</v>
      </c>
    </row>
    <row r="46" spans="1:23" x14ac:dyDescent="0.55000000000000004">
      <c r="A46" s="51" t="s">
        <v>60</v>
      </c>
      <c r="C46" s="50" t="s">
        <v>212</v>
      </c>
      <c r="D46" s="50" t="str">
        <f t="shared" si="10"/>
        <v>\\(\\quad 0.4　+　0.7　=　 \\)</v>
      </c>
      <c r="E46" s="50" t="str">
        <f t="shared" si="10"/>
        <v>\\(\\quad 1.1 \\)</v>
      </c>
      <c r="F46" s="50" t="s">
        <v>62</v>
      </c>
      <c r="H46" s="50">
        <v>8</v>
      </c>
      <c r="I46" s="89" t="str">
        <f t="shared" si="11"/>
        <v>INSERT INTO math(tangen,question,answer,editor,date,count) VALUES('m3000','\\(\\quad 0.4　+　0.7　=　 \\)','\\(\\quad 1.1 \\)','harazono',NOW(),0);</v>
      </c>
      <c r="J46" s="78" t="s">
        <v>229</v>
      </c>
      <c r="K46">
        <f t="shared" si="15"/>
        <v>0.4</v>
      </c>
      <c r="L46" t="s">
        <v>231</v>
      </c>
      <c r="M46">
        <f t="shared" si="16"/>
        <v>0.70000000000000007</v>
      </c>
      <c r="N46" t="s">
        <v>233</v>
      </c>
      <c r="O46" t="s">
        <v>230</v>
      </c>
      <c r="P46" t="s">
        <v>229</v>
      </c>
      <c r="Q46" s="1">
        <f t="shared" si="17"/>
        <v>1.1000000000000001</v>
      </c>
      <c r="R46" t="s">
        <v>230</v>
      </c>
      <c r="S46" s="1">
        <v>4</v>
      </c>
      <c r="T46" s="1">
        <v>7</v>
      </c>
      <c r="V46" t="str">
        <f t="shared" si="1"/>
        <v>\\(\\quad 0.4　+　0.7　=　 \\)</v>
      </c>
      <c r="W46" t="str">
        <f t="shared" si="2"/>
        <v>\\(\\quad 1.1 \\)</v>
      </c>
    </row>
    <row r="47" spans="1:23" x14ac:dyDescent="0.55000000000000004">
      <c r="A47" s="51" t="s">
        <v>60</v>
      </c>
      <c r="C47" s="50" t="s">
        <v>212</v>
      </c>
      <c r="D47" s="50" t="str">
        <f t="shared" si="10"/>
        <v>\\(\\quad 0.4　+　0.6　=　 \\)</v>
      </c>
      <c r="E47" s="50" t="str">
        <f t="shared" si="10"/>
        <v>\\(\\quad 1 \\)</v>
      </c>
      <c r="F47" s="50" t="s">
        <v>62</v>
      </c>
      <c r="H47" s="50">
        <v>9</v>
      </c>
      <c r="I47" s="89" t="str">
        <f t="shared" si="11"/>
        <v>INSERT INTO math(tangen,question,answer,editor,date,count) VALUES('m3000','\\(\\quad 0.4　+　0.6　=　 \\)','\\(\\quad 1 \\)','harazono',NOW(),0);</v>
      </c>
      <c r="J47" s="78" t="s">
        <v>229</v>
      </c>
      <c r="K47">
        <f t="shared" si="15"/>
        <v>0.4</v>
      </c>
      <c r="L47" t="s">
        <v>231</v>
      </c>
      <c r="M47">
        <f t="shared" si="16"/>
        <v>0.60000000000000009</v>
      </c>
      <c r="N47" t="s">
        <v>233</v>
      </c>
      <c r="O47" t="s">
        <v>230</v>
      </c>
      <c r="P47" t="s">
        <v>229</v>
      </c>
      <c r="Q47" s="1">
        <f t="shared" si="17"/>
        <v>1</v>
      </c>
      <c r="R47" t="s">
        <v>230</v>
      </c>
      <c r="S47" s="1">
        <v>4</v>
      </c>
      <c r="T47" s="1">
        <v>6</v>
      </c>
      <c r="V47" t="str">
        <f t="shared" si="1"/>
        <v>\\(\\quad 0.4　+　0.6　=　 \\)</v>
      </c>
      <c r="W47" t="str">
        <f t="shared" si="2"/>
        <v>\\(\\quad 1 \\)</v>
      </c>
    </row>
    <row r="48" spans="1:23" x14ac:dyDescent="0.55000000000000004">
      <c r="A48" s="51" t="s">
        <v>60</v>
      </c>
      <c r="C48" s="50" t="s">
        <v>212</v>
      </c>
      <c r="D48" s="50" t="str">
        <f t="shared" si="10"/>
        <v>\\(\\quad 0.5　+　0.9　=　 \\)</v>
      </c>
      <c r="E48" s="50" t="str">
        <f t="shared" si="10"/>
        <v>\\(\\quad 1.4 \\)</v>
      </c>
      <c r="F48" s="50" t="s">
        <v>62</v>
      </c>
      <c r="H48" s="50">
        <v>10</v>
      </c>
      <c r="I48" s="89" t="str">
        <f t="shared" si="11"/>
        <v>INSERT INTO math(tangen,question,answer,editor,date,count) VALUES('m3000','\\(\\quad 0.5　+　0.9　=　 \\)','\\(\\quad 1.4 \\)','harazono',NOW(),0);</v>
      </c>
      <c r="J48" s="78" t="s">
        <v>229</v>
      </c>
      <c r="K48">
        <f t="shared" si="15"/>
        <v>0.5</v>
      </c>
      <c r="L48" t="s">
        <v>231</v>
      </c>
      <c r="M48">
        <f t="shared" si="16"/>
        <v>0.9</v>
      </c>
      <c r="N48" t="s">
        <v>233</v>
      </c>
      <c r="O48" t="s">
        <v>230</v>
      </c>
      <c r="P48" t="s">
        <v>229</v>
      </c>
      <c r="Q48" s="1">
        <f t="shared" si="17"/>
        <v>1.4</v>
      </c>
      <c r="R48" t="s">
        <v>230</v>
      </c>
      <c r="S48" s="1">
        <v>5</v>
      </c>
      <c r="T48" s="1">
        <v>9</v>
      </c>
      <c r="V48" t="str">
        <f t="shared" si="1"/>
        <v>\\(\\quad 0.5　+　0.9　=　 \\)</v>
      </c>
      <c r="W48" t="str">
        <f t="shared" si="2"/>
        <v>\\(\\quad 1.4 \\)</v>
      </c>
    </row>
    <row r="49" spans="1:23" x14ac:dyDescent="0.55000000000000004">
      <c r="A49" s="51" t="s">
        <v>60</v>
      </c>
      <c r="C49" s="50" t="s">
        <v>212</v>
      </c>
      <c r="D49" s="50" t="str">
        <f t="shared" si="10"/>
        <v>\\(\\quad 0.5　+　0.8　=　 \\)</v>
      </c>
      <c r="E49" s="50" t="str">
        <f t="shared" si="10"/>
        <v>\\(\\quad 1.3 \\)</v>
      </c>
      <c r="F49" s="50" t="s">
        <v>62</v>
      </c>
      <c r="H49" s="50">
        <v>11</v>
      </c>
      <c r="I49" s="89" t="str">
        <f t="shared" si="11"/>
        <v>INSERT INTO math(tangen,question,answer,editor,date,count) VALUES('m3000','\\(\\quad 0.5　+　0.8　=　 \\)','\\(\\quad 1.3 \\)','harazono',NOW(),0);</v>
      </c>
      <c r="J49" s="78" t="s">
        <v>229</v>
      </c>
      <c r="K49">
        <f t="shared" si="15"/>
        <v>0.5</v>
      </c>
      <c r="L49" t="s">
        <v>231</v>
      </c>
      <c r="M49">
        <f t="shared" si="16"/>
        <v>0.8</v>
      </c>
      <c r="N49" t="s">
        <v>233</v>
      </c>
      <c r="O49" t="s">
        <v>230</v>
      </c>
      <c r="P49" t="s">
        <v>229</v>
      </c>
      <c r="Q49" s="1">
        <f t="shared" si="17"/>
        <v>1.3</v>
      </c>
      <c r="R49" t="s">
        <v>230</v>
      </c>
      <c r="S49" s="1">
        <v>5</v>
      </c>
      <c r="T49" s="1">
        <v>8</v>
      </c>
      <c r="V49" t="str">
        <f t="shared" si="1"/>
        <v>\\(\\quad 0.5　+　0.8　=　 \\)</v>
      </c>
      <c r="W49" t="str">
        <f t="shared" si="2"/>
        <v>\\(\\quad 1.3 \\)</v>
      </c>
    </row>
    <row r="50" spans="1:23" x14ac:dyDescent="0.55000000000000004">
      <c r="A50" s="51" t="s">
        <v>60</v>
      </c>
      <c r="C50" s="50" t="s">
        <v>212</v>
      </c>
      <c r="D50" s="50" t="str">
        <f t="shared" si="10"/>
        <v>\\(\\quad 0.5　+　0.7　=　 \\)</v>
      </c>
      <c r="E50" s="50" t="str">
        <f t="shared" si="10"/>
        <v>\\(\\quad 1.2 \\)</v>
      </c>
      <c r="F50" s="50" t="s">
        <v>62</v>
      </c>
      <c r="H50" s="50">
        <v>12</v>
      </c>
      <c r="I50" s="89" t="str">
        <f t="shared" si="11"/>
        <v>INSERT INTO math(tangen,question,answer,editor,date,count) VALUES('m3000','\\(\\quad 0.5　+　0.7　=　 \\)','\\(\\quad 1.2 \\)','harazono',NOW(),0);</v>
      </c>
      <c r="J50" s="78" t="s">
        <v>229</v>
      </c>
      <c r="K50">
        <f t="shared" ref="K50:K72" si="18">S50*0.1</f>
        <v>0.5</v>
      </c>
      <c r="L50" t="s">
        <v>231</v>
      </c>
      <c r="M50">
        <f t="shared" ref="M50:M72" si="19">T50*0.1</f>
        <v>0.70000000000000007</v>
      </c>
      <c r="N50" t="s">
        <v>233</v>
      </c>
      <c r="O50" t="s">
        <v>230</v>
      </c>
      <c r="P50" t="s">
        <v>229</v>
      </c>
      <c r="Q50" s="1">
        <f t="shared" ref="Q50:Q72" si="20">K50+M50</f>
        <v>1.2000000000000002</v>
      </c>
      <c r="R50" t="s">
        <v>230</v>
      </c>
      <c r="S50" s="1">
        <v>5</v>
      </c>
      <c r="T50" s="1">
        <v>7</v>
      </c>
      <c r="V50" t="str">
        <f t="shared" si="1"/>
        <v>\\(\\quad 0.5　+　0.7　=　 \\)</v>
      </c>
      <c r="W50" t="str">
        <f t="shared" si="2"/>
        <v>\\(\\quad 1.2 \\)</v>
      </c>
    </row>
    <row r="51" spans="1:23" x14ac:dyDescent="0.55000000000000004">
      <c r="A51" s="51" t="s">
        <v>60</v>
      </c>
      <c r="C51" s="50" t="s">
        <v>212</v>
      </c>
      <c r="D51" s="50" t="str">
        <f t="shared" si="10"/>
        <v>\\(\\quad 0.5　+　0.6　=　 \\)</v>
      </c>
      <c r="E51" s="50" t="str">
        <f t="shared" si="10"/>
        <v>\\(\\quad 1.1 \\)</v>
      </c>
      <c r="F51" s="50" t="s">
        <v>62</v>
      </c>
      <c r="H51" s="50">
        <v>13</v>
      </c>
      <c r="I51" s="89" t="str">
        <f t="shared" si="11"/>
        <v>INSERT INTO math(tangen,question,answer,editor,date,count) VALUES('m3000','\\(\\quad 0.5　+　0.6　=　 \\)','\\(\\quad 1.1 \\)','harazono',NOW(),0);</v>
      </c>
      <c r="J51" s="78" t="s">
        <v>229</v>
      </c>
      <c r="K51">
        <f t="shared" si="18"/>
        <v>0.5</v>
      </c>
      <c r="L51" t="s">
        <v>231</v>
      </c>
      <c r="M51">
        <f t="shared" si="19"/>
        <v>0.60000000000000009</v>
      </c>
      <c r="N51" t="s">
        <v>233</v>
      </c>
      <c r="O51" t="s">
        <v>230</v>
      </c>
      <c r="P51" t="s">
        <v>229</v>
      </c>
      <c r="Q51" s="1">
        <f t="shared" si="20"/>
        <v>1.1000000000000001</v>
      </c>
      <c r="R51" t="s">
        <v>230</v>
      </c>
      <c r="S51" s="1">
        <v>5</v>
      </c>
      <c r="T51" s="1">
        <v>6</v>
      </c>
      <c r="V51" t="str">
        <f t="shared" si="1"/>
        <v>\\(\\quad 0.5　+　0.6　=　 \\)</v>
      </c>
      <c r="W51" t="str">
        <f t="shared" si="2"/>
        <v>\\(\\quad 1.1 \\)</v>
      </c>
    </row>
    <row r="52" spans="1:23" x14ac:dyDescent="0.55000000000000004">
      <c r="A52" s="51" t="s">
        <v>60</v>
      </c>
      <c r="C52" s="50" t="s">
        <v>212</v>
      </c>
      <c r="D52" s="50" t="str">
        <f t="shared" si="10"/>
        <v>\\(\\quad 0.5　+　0.5　=　 \\)</v>
      </c>
      <c r="E52" s="50" t="str">
        <f t="shared" si="10"/>
        <v>\\(\\quad 1 \\)</v>
      </c>
      <c r="F52" s="50" t="s">
        <v>62</v>
      </c>
      <c r="H52" s="50">
        <v>14</v>
      </c>
      <c r="I52" s="89" t="str">
        <f t="shared" si="11"/>
        <v>INSERT INTO math(tangen,question,answer,editor,date,count) VALUES('m3000','\\(\\quad 0.5　+　0.5　=　 \\)','\\(\\quad 1 \\)','harazono',NOW(),0);</v>
      </c>
      <c r="J52" s="78" t="s">
        <v>229</v>
      </c>
      <c r="K52">
        <f t="shared" si="18"/>
        <v>0.5</v>
      </c>
      <c r="L52" t="s">
        <v>231</v>
      </c>
      <c r="M52">
        <f t="shared" si="19"/>
        <v>0.5</v>
      </c>
      <c r="N52" t="s">
        <v>233</v>
      </c>
      <c r="O52" t="s">
        <v>230</v>
      </c>
      <c r="P52" t="s">
        <v>229</v>
      </c>
      <c r="Q52" s="1">
        <f t="shared" si="20"/>
        <v>1</v>
      </c>
      <c r="R52" t="s">
        <v>230</v>
      </c>
      <c r="S52" s="1">
        <v>5</v>
      </c>
      <c r="T52" s="1">
        <v>5</v>
      </c>
      <c r="V52" t="str">
        <f t="shared" si="1"/>
        <v>\\(\\quad 0.5　+　0.5　=　 \\)</v>
      </c>
      <c r="W52" t="str">
        <f t="shared" si="2"/>
        <v>\\(\\quad 1 \\)</v>
      </c>
    </row>
    <row r="53" spans="1:23" x14ac:dyDescent="0.55000000000000004">
      <c r="A53" s="51" t="s">
        <v>60</v>
      </c>
      <c r="C53" s="50" t="s">
        <v>212</v>
      </c>
      <c r="D53" s="50" t="str">
        <f t="shared" si="10"/>
        <v>\\(\\quad 0.6　+　0.9　=　 \\)</v>
      </c>
      <c r="E53" s="50" t="str">
        <f t="shared" si="10"/>
        <v>\\(\\quad 1.5 \\)</v>
      </c>
      <c r="F53" s="50" t="s">
        <v>62</v>
      </c>
      <c r="H53" s="50">
        <v>15</v>
      </c>
      <c r="I53" s="89" t="str">
        <f t="shared" si="11"/>
        <v>INSERT INTO math(tangen,question,answer,editor,date,count) VALUES('m3000','\\(\\quad 0.6　+　0.9　=　 \\)','\\(\\quad 1.5 \\)','harazono',NOW(),0);</v>
      </c>
      <c r="J53" s="78" t="s">
        <v>229</v>
      </c>
      <c r="K53">
        <f t="shared" si="18"/>
        <v>0.60000000000000009</v>
      </c>
      <c r="L53" t="s">
        <v>231</v>
      </c>
      <c r="M53">
        <f t="shared" si="19"/>
        <v>0.9</v>
      </c>
      <c r="N53" t="s">
        <v>233</v>
      </c>
      <c r="O53" t="s">
        <v>230</v>
      </c>
      <c r="P53" t="s">
        <v>229</v>
      </c>
      <c r="Q53" s="1">
        <f t="shared" si="20"/>
        <v>1.5</v>
      </c>
      <c r="R53" t="s">
        <v>230</v>
      </c>
      <c r="S53" s="1">
        <v>6</v>
      </c>
      <c r="T53" s="1">
        <v>9</v>
      </c>
      <c r="V53" t="str">
        <f t="shared" si="1"/>
        <v>\\(\\quad 0.6　+　0.9　=　 \\)</v>
      </c>
      <c r="W53" t="str">
        <f t="shared" si="2"/>
        <v>\\(\\quad 1.5 \\)</v>
      </c>
    </row>
    <row r="54" spans="1:23" x14ac:dyDescent="0.55000000000000004">
      <c r="A54" s="51" t="s">
        <v>60</v>
      </c>
      <c r="C54" s="50" t="s">
        <v>212</v>
      </c>
      <c r="D54" s="50" t="str">
        <f t="shared" ref="D54:E82" si="21">V54</f>
        <v>\\(\\quad 0.6　+　0.8　=　 \\)</v>
      </c>
      <c r="E54" s="50" t="str">
        <f t="shared" si="21"/>
        <v>\\(\\quad 1.4 \\)</v>
      </c>
      <c r="F54" s="50" t="s">
        <v>62</v>
      </c>
      <c r="H54" s="50">
        <v>16</v>
      </c>
      <c r="I54" s="89" t="str">
        <f t="shared" si="11"/>
        <v>INSERT INTO math(tangen,question,answer,editor,date,count) VALUES('m3000','\\(\\quad 0.6　+　0.8　=　 \\)','\\(\\quad 1.4 \\)','harazono',NOW(),0);</v>
      </c>
      <c r="J54" s="78" t="s">
        <v>229</v>
      </c>
      <c r="K54">
        <f t="shared" si="18"/>
        <v>0.60000000000000009</v>
      </c>
      <c r="L54" t="s">
        <v>231</v>
      </c>
      <c r="M54">
        <f t="shared" si="19"/>
        <v>0.8</v>
      </c>
      <c r="N54" t="s">
        <v>233</v>
      </c>
      <c r="O54" t="s">
        <v>230</v>
      </c>
      <c r="P54" t="s">
        <v>229</v>
      </c>
      <c r="Q54" s="1">
        <f t="shared" si="20"/>
        <v>1.4000000000000001</v>
      </c>
      <c r="R54" t="s">
        <v>230</v>
      </c>
      <c r="S54" s="1">
        <v>6</v>
      </c>
      <c r="T54" s="1">
        <v>8</v>
      </c>
      <c r="V54" t="str">
        <f t="shared" si="1"/>
        <v>\\(\\quad 0.6　+　0.8　=　 \\)</v>
      </c>
      <c r="W54" t="str">
        <f t="shared" si="2"/>
        <v>\\(\\quad 1.4 \\)</v>
      </c>
    </row>
    <row r="55" spans="1:23" x14ac:dyDescent="0.55000000000000004">
      <c r="A55" s="51" t="s">
        <v>60</v>
      </c>
      <c r="C55" s="50" t="s">
        <v>212</v>
      </c>
      <c r="D55" s="50" t="str">
        <f t="shared" si="21"/>
        <v>\\(\\quad 0.6　+　0.7　=　 \\)</v>
      </c>
      <c r="E55" s="50" t="str">
        <f t="shared" si="21"/>
        <v>\\(\\quad 1.3 \\)</v>
      </c>
      <c r="F55" s="50" t="s">
        <v>62</v>
      </c>
      <c r="H55" s="50">
        <v>17</v>
      </c>
      <c r="I55" s="89" t="str">
        <f t="shared" si="11"/>
        <v>INSERT INTO math(tangen,question,answer,editor,date,count) VALUES('m3000','\\(\\quad 0.6　+　0.7　=　 \\)','\\(\\quad 1.3 \\)','harazono',NOW(),0);</v>
      </c>
      <c r="J55" s="78" t="s">
        <v>229</v>
      </c>
      <c r="K55">
        <f t="shared" si="18"/>
        <v>0.60000000000000009</v>
      </c>
      <c r="L55" t="s">
        <v>231</v>
      </c>
      <c r="M55">
        <f t="shared" si="19"/>
        <v>0.70000000000000007</v>
      </c>
      <c r="N55" t="s">
        <v>233</v>
      </c>
      <c r="O55" t="s">
        <v>230</v>
      </c>
      <c r="P55" t="s">
        <v>229</v>
      </c>
      <c r="Q55" s="1">
        <f t="shared" si="20"/>
        <v>1.3000000000000003</v>
      </c>
      <c r="R55" t="s">
        <v>230</v>
      </c>
      <c r="S55" s="1">
        <v>6</v>
      </c>
      <c r="T55" s="1">
        <v>7</v>
      </c>
      <c r="V55" t="str">
        <f t="shared" si="1"/>
        <v>\\(\\quad 0.6　+　0.7　=　 \\)</v>
      </c>
      <c r="W55" t="str">
        <f t="shared" si="2"/>
        <v>\\(\\quad 1.3 \\)</v>
      </c>
    </row>
    <row r="56" spans="1:23" x14ac:dyDescent="0.55000000000000004">
      <c r="A56" s="51" t="s">
        <v>60</v>
      </c>
      <c r="C56" s="50" t="s">
        <v>212</v>
      </c>
      <c r="D56" s="50" t="str">
        <f t="shared" si="21"/>
        <v>\\(\\quad 0.6　+　0.6　=　 \\)</v>
      </c>
      <c r="E56" s="50" t="str">
        <f t="shared" si="21"/>
        <v>\\(\\quad 1.2 \\)</v>
      </c>
      <c r="F56" s="50" t="s">
        <v>62</v>
      </c>
      <c r="H56" s="50">
        <v>18</v>
      </c>
      <c r="I56" s="89" t="str">
        <f t="shared" si="11"/>
        <v>INSERT INTO math(tangen,question,answer,editor,date,count) VALUES('m3000','\\(\\quad 0.6　+　0.6　=　 \\)','\\(\\quad 1.2 \\)','harazono',NOW(),0);</v>
      </c>
      <c r="J56" s="78" t="s">
        <v>229</v>
      </c>
      <c r="K56">
        <f t="shared" si="18"/>
        <v>0.60000000000000009</v>
      </c>
      <c r="L56" t="s">
        <v>231</v>
      </c>
      <c r="M56">
        <f t="shared" si="19"/>
        <v>0.60000000000000009</v>
      </c>
      <c r="N56" t="s">
        <v>233</v>
      </c>
      <c r="O56" t="s">
        <v>230</v>
      </c>
      <c r="P56" t="s">
        <v>229</v>
      </c>
      <c r="Q56" s="1">
        <f t="shared" si="20"/>
        <v>1.2000000000000002</v>
      </c>
      <c r="R56" t="s">
        <v>230</v>
      </c>
      <c r="S56" s="1">
        <v>6</v>
      </c>
      <c r="T56" s="1">
        <v>6</v>
      </c>
      <c r="V56" t="str">
        <f t="shared" si="1"/>
        <v>\\(\\quad 0.6　+　0.6　=　 \\)</v>
      </c>
      <c r="W56" t="str">
        <f t="shared" si="2"/>
        <v>\\(\\quad 1.2 \\)</v>
      </c>
    </row>
    <row r="57" spans="1:23" x14ac:dyDescent="0.55000000000000004">
      <c r="A57" s="51" t="s">
        <v>60</v>
      </c>
      <c r="C57" s="50" t="s">
        <v>212</v>
      </c>
      <c r="D57" s="50" t="str">
        <f t="shared" si="21"/>
        <v>\\(\\quad 0.6　+　0.5　=　 \\)</v>
      </c>
      <c r="E57" s="50" t="str">
        <f t="shared" si="21"/>
        <v>\\(\\quad 1.1 \\)</v>
      </c>
      <c r="F57" s="50" t="s">
        <v>62</v>
      </c>
      <c r="H57" s="50">
        <v>19</v>
      </c>
      <c r="I57" s="89" t="str">
        <f t="shared" si="11"/>
        <v>INSERT INTO math(tangen,question,answer,editor,date,count) VALUES('m3000','\\(\\quad 0.6　+　0.5　=　 \\)','\\(\\quad 1.1 \\)','harazono',NOW(),0);</v>
      </c>
      <c r="J57" s="78" t="s">
        <v>229</v>
      </c>
      <c r="K57">
        <f t="shared" si="18"/>
        <v>0.60000000000000009</v>
      </c>
      <c r="L57" t="s">
        <v>231</v>
      </c>
      <c r="M57">
        <f t="shared" si="19"/>
        <v>0.5</v>
      </c>
      <c r="N57" t="s">
        <v>233</v>
      </c>
      <c r="O57" t="s">
        <v>230</v>
      </c>
      <c r="P57" t="s">
        <v>229</v>
      </c>
      <c r="Q57" s="1">
        <f t="shared" si="20"/>
        <v>1.1000000000000001</v>
      </c>
      <c r="R57" t="s">
        <v>230</v>
      </c>
      <c r="S57" s="1">
        <v>6</v>
      </c>
      <c r="T57" s="1">
        <v>5</v>
      </c>
      <c r="V57" t="str">
        <f t="shared" si="1"/>
        <v>\\(\\quad 0.6　+　0.5　=　 \\)</v>
      </c>
      <c r="W57" t="str">
        <f t="shared" si="2"/>
        <v>\\(\\quad 1.1 \\)</v>
      </c>
    </row>
    <row r="58" spans="1:23" x14ac:dyDescent="0.55000000000000004">
      <c r="A58" s="51" t="s">
        <v>60</v>
      </c>
      <c r="C58" s="50" t="s">
        <v>212</v>
      </c>
      <c r="D58" s="50" t="str">
        <f t="shared" si="21"/>
        <v>\\(\\quad 0.6　+　0.4　=　 \\)</v>
      </c>
      <c r="E58" s="50" t="str">
        <f t="shared" si="21"/>
        <v>\\(\\quad 1 \\)</v>
      </c>
      <c r="F58" s="50" t="s">
        <v>62</v>
      </c>
      <c r="H58" s="50">
        <v>20</v>
      </c>
      <c r="I58" s="89" t="str">
        <f t="shared" si="11"/>
        <v>INSERT INTO math(tangen,question,answer,editor,date,count) VALUES('m3000','\\(\\quad 0.6　+　0.4　=　 \\)','\\(\\quad 1 \\)','harazono',NOW(),0);</v>
      </c>
      <c r="J58" s="78" t="s">
        <v>229</v>
      </c>
      <c r="K58">
        <f t="shared" si="18"/>
        <v>0.60000000000000009</v>
      </c>
      <c r="L58" t="s">
        <v>231</v>
      </c>
      <c r="M58">
        <f t="shared" si="19"/>
        <v>0.4</v>
      </c>
      <c r="N58" t="s">
        <v>233</v>
      </c>
      <c r="O58" t="s">
        <v>230</v>
      </c>
      <c r="P58" t="s">
        <v>229</v>
      </c>
      <c r="Q58" s="1">
        <f t="shared" si="20"/>
        <v>1</v>
      </c>
      <c r="R58" t="s">
        <v>230</v>
      </c>
      <c r="S58" s="1">
        <v>6</v>
      </c>
      <c r="T58" s="1">
        <v>4</v>
      </c>
      <c r="V58" t="str">
        <f t="shared" si="1"/>
        <v>\\(\\quad 0.6　+　0.4　=　 \\)</v>
      </c>
      <c r="W58" t="str">
        <f t="shared" si="2"/>
        <v>\\(\\quad 1 \\)</v>
      </c>
    </row>
    <row r="59" spans="1:23" x14ac:dyDescent="0.55000000000000004">
      <c r="A59" s="51" t="s">
        <v>60</v>
      </c>
      <c r="C59" s="50" t="s">
        <v>212</v>
      </c>
      <c r="D59" s="50" t="str">
        <f t="shared" si="21"/>
        <v>\\(\\quad 0.7　+　0.9　=　 \\)</v>
      </c>
      <c r="E59" s="50" t="str">
        <f t="shared" si="21"/>
        <v>\\(\\quad 1.6 \\)</v>
      </c>
      <c r="F59" s="50" t="s">
        <v>62</v>
      </c>
      <c r="H59" s="50">
        <v>21</v>
      </c>
      <c r="I59" s="89" t="str">
        <f t="shared" si="11"/>
        <v>INSERT INTO math(tangen,question,answer,editor,date,count) VALUES('m3000','\\(\\quad 0.7　+　0.9　=　 \\)','\\(\\quad 1.6 \\)','harazono',NOW(),0);</v>
      </c>
      <c r="J59" s="78" t="s">
        <v>229</v>
      </c>
      <c r="K59">
        <f t="shared" si="18"/>
        <v>0.70000000000000007</v>
      </c>
      <c r="L59" t="s">
        <v>231</v>
      </c>
      <c r="M59">
        <f t="shared" si="19"/>
        <v>0.9</v>
      </c>
      <c r="N59" t="s">
        <v>233</v>
      </c>
      <c r="O59" t="s">
        <v>230</v>
      </c>
      <c r="P59" t="s">
        <v>229</v>
      </c>
      <c r="Q59" s="1">
        <f t="shared" si="20"/>
        <v>1.6</v>
      </c>
      <c r="R59" t="s">
        <v>230</v>
      </c>
      <c r="S59" s="1">
        <v>7</v>
      </c>
      <c r="T59" s="1">
        <v>9</v>
      </c>
      <c r="V59" t="str">
        <f t="shared" si="1"/>
        <v>\\(\\quad 0.7　+　0.9　=　 \\)</v>
      </c>
      <c r="W59" t="str">
        <f t="shared" si="2"/>
        <v>\\(\\quad 1.6 \\)</v>
      </c>
    </row>
    <row r="60" spans="1:23" x14ac:dyDescent="0.55000000000000004">
      <c r="A60" s="51" t="s">
        <v>60</v>
      </c>
      <c r="C60" s="50" t="s">
        <v>212</v>
      </c>
      <c r="D60" s="50" t="str">
        <f t="shared" si="21"/>
        <v>\\(\\quad 0.7　+　0.8　=　 \\)</v>
      </c>
      <c r="E60" s="50" t="str">
        <f t="shared" si="21"/>
        <v>\\(\\quad 1.5 \\)</v>
      </c>
      <c r="F60" s="50" t="s">
        <v>62</v>
      </c>
      <c r="H60" s="50">
        <v>22</v>
      </c>
      <c r="I60" s="89" t="str">
        <f t="shared" si="11"/>
        <v>INSERT INTO math(tangen,question,answer,editor,date,count) VALUES('m3000','\\(\\quad 0.7　+　0.8　=　 \\)','\\(\\quad 1.5 \\)','harazono',NOW(),0);</v>
      </c>
      <c r="J60" s="78" t="s">
        <v>229</v>
      </c>
      <c r="K60">
        <f t="shared" si="18"/>
        <v>0.70000000000000007</v>
      </c>
      <c r="L60" t="s">
        <v>231</v>
      </c>
      <c r="M60">
        <f t="shared" si="19"/>
        <v>0.8</v>
      </c>
      <c r="N60" t="s">
        <v>233</v>
      </c>
      <c r="O60" t="s">
        <v>230</v>
      </c>
      <c r="P60" t="s">
        <v>229</v>
      </c>
      <c r="Q60" s="1">
        <f t="shared" si="20"/>
        <v>1.5</v>
      </c>
      <c r="R60" t="s">
        <v>230</v>
      </c>
      <c r="S60" s="1">
        <v>7</v>
      </c>
      <c r="T60" s="1">
        <v>8</v>
      </c>
      <c r="V60" t="str">
        <f t="shared" si="1"/>
        <v>\\(\\quad 0.7　+　0.8　=　 \\)</v>
      </c>
      <c r="W60" t="str">
        <f t="shared" si="2"/>
        <v>\\(\\quad 1.5 \\)</v>
      </c>
    </row>
    <row r="61" spans="1:23" x14ac:dyDescent="0.55000000000000004">
      <c r="A61" s="51" t="s">
        <v>60</v>
      </c>
      <c r="C61" s="50" t="s">
        <v>212</v>
      </c>
      <c r="D61" s="50" t="str">
        <f t="shared" si="21"/>
        <v>\\(\\quad 0.7　+　0.7　=　 \\)</v>
      </c>
      <c r="E61" s="50" t="str">
        <f t="shared" si="21"/>
        <v>\\(\\quad 1.4 \\)</v>
      </c>
      <c r="F61" s="50" t="s">
        <v>62</v>
      </c>
      <c r="H61" s="50">
        <v>23</v>
      </c>
      <c r="I61" s="89" t="str">
        <f t="shared" si="11"/>
        <v>INSERT INTO math(tangen,question,answer,editor,date,count) VALUES('m3000','\\(\\quad 0.7　+　0.7　=　 \\)','\\(\\quad 1.4 \\)','harazono',NOW(),0);</v>
      </c>
      <c r="J61" s="78" t="s">
        <v>229</v>
      </c>
      <c r="K61">
        <f t="shared" si="18"/>
        <v>0.70000000000000007</v>
      </c>
      <c r="L61" t="s">
        <v>231</v>
      </c>
      <c r="M61">
        <f t="shared" si="19"/>
        <v>0.70000000000000007</v>
      </c>
      <c r="N61" t="s">
        <v>233</v>
      </c>
      <c r="O61" t="s">
        <v>230</v>
      </c>
      <c r="P61" t="s">
        <v>229</v>
      </c>
      <c r="Q61" s="1">
        <f t="shared" si="20"/>
        <v>1.4000000000000001</v>
      </c>
      <c r="R61" t="s">
        <v>230</v>
      </c>
      <c r="S61" s="1">
        <v>7</v>
      </c>
      <c r="T61" s="1">
        <v>7</v>
      </c>
      <c r="V61" t="str">
        <f t="shared" si="1"/>
        <v>\\(\\quad 0.7　+　0.7　=　 \\)</v>
      </c>
      <c r="W61" t="str">
        <f t="shared" si="2"/>
        <v>\\(\\quad 1.4 \\)</v>
      </c>
    </row>
    <row r="62" spans="1:23" x14ac:dyDescent="0.55000000000000004">
      <c r="A62" s="51" t="s">
        <v>60</v>
      </c>
      <c r="C62" s="50" t="s">
        <v>212</v>
      </c>
      <c r="D62" s="50" t="str">
        <f t="shared" si="21"/>
        <v>\\(\\quad 0.7　+　0.6　=　 \\)</v>
      </c>
      <c r="E62" s="50" t="str">
        <f t="shared" si="21"/>
        <v>\\(\\quad 1.3 \\)</v>
      </c>
      <c r="F62" s="50" t="s">
        <v>62</v>
      </c>
      <c r="H62" s="50">
        <v>24</v>
      </c>
      <c r="I62" s="89" t="str">
        <f t="shared" si="11"/>
        <v>INSERT INTO math(tangen,question,answer,editor,date,count) VALUES('m3000','\\(\\quad 0.7　+　0.6　=　 \\)','\\(\\quad 1.3 \\)','harazono',NOW(),0);</v>
      </c>
      <c r="J62" s="78" t="s">
        <v>229</v>
      </c>
      <c r="K62">
        <f t="shared" si="18"/>
        <v>0.70000000000000007</v>
      </c>
      <c r="L62" t="s">
        <v>231</v>
      </c>
      <c r="M62">
        <f t="shared" si="19"/>
        <v>0.60000000000000009</v>
      </c>
      <c r="N62" t="s">
        <v>233</v>
      </c>
      <c r="O62" t="s">
        <v>230</v>
      </c>
      <c r="P62" t="s">
        <v>229</v>
      </c>
      <c r="Q62" s="1">
        <f t="shared" si="20"/>
        <v>1.3000000000000003</v>
      </c>
      <c r="R62" t="s">
        <v>230</v>
      </c>
      <c r="S62" s="1">
        <v>7</v>
      </c>
      <c r="T62" s="1">
        <v>6</v>
      </c>
      <c r="V62" t="str">
        <f t="shared" si="1"/>
        <v>\\(\\quad 0.7　+　0.6　=　 \\)</v>
      </c>
      <c r="W62" t="str">
        <f t="shared" si="2"/>
        <v>\\(\\quad 1.3 \\)</v>
      </c>
    </row>
    <row r="63" spans="1:23" x14ac:dyDescent="0.55000000000000004">
      <c r="A63" s="51" t="s">
        <v>60</v>
      </c>
      <c r="C63" s="50" t="s">
        <v>212</v>
      </c>
      <c r="D63" s="50" t="str">
        <f t="shared" si="21"/>
        <v>\\(\\quad 0.7　+　0.5　=　 \\)</v>
      </c>
      <c r="E63" s="50" t="str">
        <f t="shared" si="21"/>
        <v>\\(\\quad 1.2 \\)</v>
      </c>
      <c r="F63" s="50" t="s">
        <v>62</v>
      </c>
      <c r="H63" s="50">
        <v>25</v>
      </c>
      <c r="I63" s="89" t="str">
        <f t="shared" si="11"/>
        <v>INSERT INTO math(tangen,question,answer,editor,date,count) VALUES('m3000','\\(\\quad 0.7　+　0.5　=　 \\)','\\(\\quad 1.2 \\)','harazono',NOW(),0);</v>
      </c>
      <c r="J63" s="78" t="s">
        <v>229</v>
      </c>
      <c r="K63">
        <f t="shared" si="18"/>
        <v>0.70000000000000007</v>
      </c>
      <c r="L63" t="s">
        <v>231</v>
      </c>
      <c r="M63">
        <f t="shared" si="19"/>
        <v>0.5</v>
      </c>
      <c r="N63" t="s">
        <v>233</v>
      </c>
      <c r="O63" t="s">
        <v>230</v>
      </c>
      <c r="P63" t="s">
        <v>229</v>
      </c>
      <c r="Q63" s="1">
        <f t="shared" si="20"/>
        <v>1.2000000000000002</v>
      </c>
      <c r="R63" t="s">
        <v>230</v>
      </c>
      <c r="S63" s="1">
        <v>7</v>
      </c>
      <c r="T63" s="1">
        <v>5</v>
      </c>
      <c r="V63" t="str">
        <f t="shared" si="1"/>
        <v>\\(\\quad 0.7　+　0.5　=　 \\)</v>
      </c>
      <c r="W63" t="str">
        <f t="shared" si="2"/>
        <v>\\(\\quad 1.2 \\)</v>
      </c>
    </row>
    <row r="64" spans="1:23" x14ac:dyDescent="0.55000000000000004">
      <c r="A64" s="51" t="s">
        <v>60</v>
      </c>
      <c r="C64" s="50" t="s">
        <v>212</v>
      </c>
      <c r="D64" s="50" t="str">
        <f t="shared" si="21"/>
        <v>\\(\\quad 0.7　+　0.4　=　 \\)</v>
      </c>
      <c r="E64" s="50" t="str">
        <f t="shared" si="21"/>
        <v>\\(\\quad 1.1 \\)</v>
      </c>
      <c r="F64" s="50" t="s">
        <v>62</v>
      </c>
      <c r="H64" s="50">
        <v>26</v>
      </c>
      <c r="I64" s="89" t="str">
        <f t="shared" si="11"/>
        <v>INSERT INTO math(tangen,question,answer,editor,date,count) VALUES('m3000','\\(\\quad 0.7　+　0.4　=　 \\)','\\(\\quad 1.1 \\)','harazono',NOW(),0);</v>
      </c>
      <c r="J64" s="78" t="s">
        <v>229</v>
      </c>
      <c r="K64">
        <f t="shared" si="18"/>
        <v>0.70000000000000007</v>
      </c>
      <c r="L64" t="s">
        <v>231</v>
      </c>
      <c r="M64">
        <f t="shared" si="19"/>
        <v>0.4</v>
      </c>
      <c r="N64" t="s">
        <v>233</v>
      </c>
      <c r="O64" t="s">
        <v>230</v>
      </c>
      <c r="P64" t="s">
        <v>229</v>
      </c>
      <c r="Q64" s="1">
        <f t="shared" si="20"/>
        <v>1.1000000000000001</v>
      </c>
      <c r="R64" t="s">
        <v>230</v>
      </c>
      <c r="S64" s="1">
        <v>7</v>
      </c>
      <c r="T64" s="1">
        <v>4</v>
      </c>
      <c r="V64" t="str">
        <f t="shared" si="1"/>
        <v>\\(\\quad 0.7　+　0.4　=　 \\)</v>
      </c>
      <c r="W64" t="str">
        <f t="shared" si="2"/>
        <v>\\(\\quad 1.1 \\)</v>
      </c>
    </row>
    <row r="65" spans="1:23" x14ac:dyDescent="0.55000000000000004">
      <c r="A65" s="51" t="s">
        <v>60</v>
      </c>
      <c r="C65" s="50" t="s">
        <v>212</v>
      </c>
      <c r="D65" s="50" t="str">
        <f t="shared" si="21"/>
        <v>\\(\\quad 0.7　+　0.3　=　 \\)</v>
      </c>
      <c r="E65" s="50" t="str">
        <f t="shared" si="21"/>
        <v>\\(\\quad 1 \\)</v>
      </c>
      <c r="F65" s="50" t="s">
        <v>62</v>
      </c>
      <c r="H65" s="50">
        <v>27</v>
      </c>
      <c r="I65" s="89" t="str">
        <f t="shared" si="11"/>
        <v>INSERT INTO math(tangen,question,answer,editor,date,count) VALUES('m3000','\\(\\quad 0.7　+　0.3　=　 \\)','\\(\\quad 1 \\)','harazono',NOW(),0);</v>
      </c>
      <c r="J65" s="78" t="s">
        <v>229</v>
      </c>
      <c r="K65">
        <f t="shared" si="18"/>
        <v>0.70000000000000007</v>
      </c>
      <c r="L65" t="s">
        <v>231</v>
      </c>
      <c r="M65">
        <f t="shared" si="19"/>
        <v>0.30000000000000004</v>
      </c>
      <c r="N65" t="s">
        <v>233</v>
      </c>
      <c r="O65" t="s">
        <v>230</v>
      </c>
      <c r="P65" t="s">
        <v>229</v>
      </c>
      <c r="Q65" s="1">
        <f t="shared" si="20"/>
        <v>1</v>
      </c>
      <c r="R65" t="s">
        <v>230</v>
      </c>
      <c r="S65" s="1">
        <v>7</v>
      </c>
      <c r="T65" s="1">
        <v>3</v>
      </c>
      <c r="V65" t="str">
        <f t="shared" si="1"/>
        <v>\\(\\quad 0.7　+　0.3　=　 \\)</v>
      </c>
      <c r="W65" t="str">
        <f t="shared" si="2"/>
        <v>\\(\\quad 1 \\)</v>
      </c>
    </row>
    <row r="66" spans="1:23" x14ac:dyDescent="0.55000000000000004">
      <c r="A66" s="51" t="s">
        <v>60</v>
      </c>
      <c r="C66" s="50" t="s">
        <v>212</v>
      </c>
      <c r="D66" s="50" t="str">
        <f t="shared" si="21"/>
        <v>\\(\\quad 0.8　+　0.9　=　 \\)</v>
      </c>
      <c r="E66" s="50" t="str">
        <f t="shared" si="21"/>
        <v>\\(\\quad 1.7 \\)</v>
      </c>
      <c r="F66" s="50" t="s">
        <v>62</v>
      </c>
      <c r="H66" s="50">
        <v>28</v>
      </c>
      <c r="I66" s="89" t="str">
        <f t="shared" si="11"/>
        <v>INSERT INTO math(tangen,question,answer,editor,date,count) VALUES('m3000','\\(\\quad 0.8　+　0.9　=　 \\)','\\(\\quad 1.7 \\)','harazono',NOW(),0);</v>
      </c>
      <c r="J66" s="78" t="s">
        <v>229</v>
      </c>
      <c r="K66">
        <f t="shared" si="18"/>
        <v>0.8</v>
      </c>
      <c r="L66" t="s">
        <v>231</v>
      </c>
      <c r="M66">
        <f t="shared" si="19"/>
        <v>0.9</v>
      </c>
      <c r="N66" t="s">
        <v>233</v>
      </c>
      <c r="O66" t="s">
        <v>230</v>
      </c>
      <c r="P66" t="s">
        <v>229</v>
      </c>
      <c r="Q66" s="1">
        <f t="shared" si="20"/>
        <v>1.7000000000000002</v>
      </c>
      <c r="R66" t="s">
        <v>230</v>
      </c>
      <c r="S66" s="1">
        <v>8</v>
      </c>
      <c r="T66" s="1">
        <v>9</v>
      </c>
      <c r="V66" t="str">
        <f t="shared" ref="V66:V129" si="22">J66&amp;K66&amp;L66&amp;M66&amp;N66&amp;O66</f>
        <v>\\(\\quad 0.8　+　0.9　=　 \\)</v>
      </c>
      <c r="W66" t="str">
        <f t="shared" ref="W66:W129" si="23">P66&amp;Q66&amp;R66</f>
        <v>\\(\\quad 1.7 \\)</v>
      </c>
    </row>
    <row r="67" spans="1:23" x14ac:dyDescent="0.55000000000000004">
      <c r="A67" s="51" t="s">
        <v>60</v>
      </c>
      <c r="C67" s="50" t="s">
        <v>212</v>
      </c>
      <c r="D67" s="50" t="str">
        <f t="shared" si="21"/>
        <v>\\(\\quad 0.8　+　0.8　=　 \\)</v>
      </c>
      <c r="E67" s="50" t="str">
        <f t="shared" si="21"/>
        <v>\\(\\quad 1.6 \\)</v>
      </c>
      <c r="F67" s="50" t="s">
        <v>62</v>
      </c>
      <c r="H67" s="50">
        <v>29</v>
      </c>
      <c r="I67" s="89" t="str">
        <f t="shared" si="11"/>
        <v>INSERT INTO math(tangen,question,answer,editor,date,count) VALUES('m3000','\\(\\quad 0.8　+　0.8　=　 \\)','\\(\\quad 1.6 \\)','harazono',NOW(),0);</v>
      </c>
      <c r="J67" s="78" t="s">
        <v>229</v>
      </c>
      <c r="K67">
        <f t="shared" si="18"/>
        <v>0.8</v>
      </c>
      <c r="L67" t="s">
        <v>231</v>
      </c>
      <c r="M67">
        <f t="shared" si="19"/>
        <v>0.8</v>
      </c>
      <c r="N67" t="s">
        <v>233</v>
      </c>
      <c r="O67" t="s">
        <v>230</v>
      </c>
      <c r="P67" t="s">
        <v>229</v>
      </c>
      <c r="Q67" s="1">
        <f t="shared" si="20"/>
        <v>1.6</v>
      </c>
      <c r="R67" t="s">
        <v>230</v>
      </c>
      <c r="S67" s="1">
        <v>8</v>
      </c>
      <c r="T67" s="1">
        <v>8</v>
      </c>
      <c r="V67" t="str">
        <f t="shared" si="22"/>
        <v>\\(\\quad 0.8　+　0.8　=　 \\)</v>
      </c>
      <c r="W67" t="str">
        <f t="shared" si="23"/>
        <v>\\(\\quad 1.6 \\)</v>
      </c>
    </row>
    <row r="68" spans="1:23" x14ac:dyDescent="0.55000000000000004">
      <c r="A68" s="51" t="s">
        <v>60</v>
      </c>
      <c r="C68" s="50" t="s">
        <v>212</v>
      </c>
      <c r="D68" s="50" t="str">
        <f t="shared" si="21"/>
        <v>\\(\\quad 0.8　+　0.7　=　 \\)</v>
      </c>
      <c r="E68" s="50" t="str">
        <f t="shared" si="21"/>
        <v>\\(\\quad 1.5 \\)</v>
      </c>
      <c r="F68" s="50" t="s">
        <v>62</v>
      </c>
      <c r="H68" s="50">
        <v>30</v>
      </c>
      <c r="I68" s="89" t="str">
        <f t="shared" si="11"/>
        <v>INSERT INTO math(tangen,question,answer,editor,date,count) VALUES('m3000','\\(\\quad 0.8　+　0.7　=　 \\)','\\(\\quad 1.5 \\)','harazono',NOW(),0);</v>
      </c>
      <c r="J68" s="78" t="s">
        <v>229</v>
      </c>
      <c r="K68">
        <f t="shared" si="18"/>
        <v>0.8</v>
      </c>
      <c r="L68" t="s">
        <v>231</v>
      </c>
      <c r="M68">
        <f t="shared" si="19"/>
        <v>0.70000000000000007</v>
      </c>
      <c r="N68" t="s">
        <v>233</v>
      </c>
      <c r="O68" t="s">
        <v>230</v>
      </c>
      <c r="P68" t="s">
        <v>229</v>
      </c>
      <c r="Q68" s="1">
        <f t="shared" si="20"/>
        <v>1.5</v>
      </c>
      <c r="R68" t="s">
        <v>230</v>
      </c>
      <c r="S68" s="1">
        <v>8</v>
      </c>
      <c r="T68" s="1">
        <v>7</v>
      </c>
      <c r="V68" t="str">
        <f t="shared" si="22"/>
        <v>\\(\\quad 0.8　+　0.7　=　 \\)</v>
      </c>
      <c r="W68" t="str">
        <f t="shared" si="23"/>
        <v>\\(\\quad 1.5 \\)</v>
      </c>
    </row>
    <row r="69" spans="1:23" x14ac:dyDescent="0.55000000000000004">
      <c r="A69" s="51" t="s">
        <v>60</v>
      </c>
      <c r="C69" s="50" t="s">
        <v>212</v>
      </c>
      <c r="D69" s="50" t="str">
        <f t="shared" si="21"/>
        <v>\\(\\quad 0.8　+　0.6　=　 \\)</v>
      </c>
      <c r="E69" s="50" t="str">
        <f t="shared" si="21"/>
        <v>\\(\\quad 1.4 \\)</v>
      </c>
      <c r="F69" s="50" t="s">
        <v>62</v>
      </c>
      <c r="H69" s="50">
        <v>31</v>
      </c>
      <c r="I69" s="89" t="str">
        <f t="shared" si="11"/>
        <v>INSERT INTO math(tangen,question,answer,editor,date,count) VALUES('m3000','\\(\\quad 0.8　+　0.6　=　 \\)','\\(\\quad 1.4 \\)','harazono',NOW(),0);</v>
      </c>
      <c r="J69" s="78" t="s">
        <v>229</v>
      </c>
      <c r="K69">
        <f t="shared" si="18"/>
        <v>0.8</v>
      </c>
      <c r="L69" t="s">
        <v>231</v>
      </c>
      <c r="M69">
        <f t="shared" si="19"/>
        <v>0.60000000000000009</v>
      </c>
      <c r="N69" t="s">
        <v>233</v>
      </c>
      <c r="O69" t="s">
        <v>230</v>
      </c>
      <c r="P69" t="s">
        <v>229</v>
      </c>
      <c r="Q69" s="1">
        <f t="shared" si="20"/>
        <v>1.4000000000000001</v>
      </c>
      <c r="R69" t="s">
        <v>230</v>
      </c>
      <c r="S69" s="1">
        <v>8</v>
      </c>
      <c r="T69" s="1">
        <v>6</v>
      </c>
      <c r="V69" t="str">
        <f t="shared" si="22"/>
        <v>\\(\\quad 0.8　+　0.6　=　 \\)</v>
      </c>
      <c r="W69" t="str">
        <f t="shared" si="23"/>
        <v>\\(\\quad 1.4 \\)</v>
      </c>
    </row>
    <row r="70" spans="1:23" x14ac:dyDescent="0.55000000000000004">
      <c r="A70" s="51" t="s">
        <v>60</v>
      </c>
      <c r="C70" s="50" t="s">
        <v>212</v>
      </c>
      <c r="D70" s="50" t="str">
        <f t="shared" si="21"/>
        <v>\\(\\quad 0.8　+　0.5　=　 \\)</v>
      </c>
      <c r="E70" s="50" t="str">
        <f t="shared" si="21"/>
        <v>\\(\\quad 1.3 \\)</v>
      </c>
      <c r="F70" s="50" t="s">
        <v>62</v>
      </c>
      <c r="H70" s="50">
        <v>32</v>
      </c>
      <c r="I70" s="89" t="str">
        <f t="shared" si="11"/>
        <v>INSERT INTO math(tangen,question,answer,editor,date,count) VALUES('m3000','\\(\\quad 0.8　+　0.5　=　 \\)','\\(\\quad 1.3 \\)','harazono',NOW(),0);</v>
      </c>
      <c r="J70" s="78" t="s">
        <v>229</v>
      </c>
      <c r="K70">
        <f t="shared" si="18"/>
        <v>0.8</v>
      </c>
      <c r="L70" t="s">
        <v>231</v>
      </c>
      <c r="M70">
        <f t="shared" si="19"/>
        <v>0.5</v>
      </c>
      <c r="N70" t="s">
        <v>233</v>
      </c>
      <c r="O70" t="s">
        <v>230</v>
      </c>
      <c r="P70" t="s">
        <v>229</v>
      </c>
      <c r="Q70" s="1">
        <f t="shared" si="20"/>
        <v>1.3</v>
      </c>
      <c r="R70" t="s">
        <v>230</v>
      </c>
      <c r="S70" s="1">
        <v>8</v>
      </c>
      <c r="T70" s="1">
        <v>5</v>
      </c>
      <c r="V70" t="str">
        <f t="shared" si="22"/>
        <v>\\(\\quad 0.8　+　0.5　=　 \\)</v>
      </c>
      <c r="W70" t="str">
        <f t="shared" si="23"/>
        <v>\\(\\quad 1.3 \\)</v>
      </c>
    </row>
    <row r="71" spans="1:23" x14ac:dyDescent="0.55000000000000004">
      <c r="A71" s="51" t="s">
        <v>60</v>
      </c>
      <c r="C71" s="50" t="s">
        <v>212</v>
      </c>
      <c r="D71" s="50" t="str">
        <f t="shared" si="21"/>
        <v>\\(\\quad 0.8　+　0.4　=　 \\)</v>
      </c>
      <c r="E71" s="50" t="str">
        <f t="shared" si="21"/>
        <v>\\(\\quad 1.2 \\)</v>
      </c>
      <c r="F71" s="50" t="s">
        <v>62</v>
      </c>
      <c r="H71" s="50">
        <v>33</v>
      </c>
      <c r="I71" s="89" t="str">
        <f t="shared" si="11"/>
        <v>INSERT INTO math(tangen,question,answer,editor,date,count) VALUES('m3000','\\(\\quad 0.8　+　0.4　=　 \\)','\\(\\quad 1.2 \\)','harazono',NOW(),0);</v>
      </c>
      <c r="J71" s="78" t="s">
        <v>229</v>
      </c>
      <c r="K71">
        <f t="shared" si="18"/>
        <v>0.8</v>
      </c>
      <c r="L71" t="s">
        <v>231</v>
      </c>
      <c r="M71">
        <f t="shared" si="19"/>
        <v>0.4</v>
      </c>
      <c r="N71" t="s">
        <v>233</v>
      </c>
      <c r="O71" t="s">
        <v>230</v>
      </c>
      <c r="P71" t="s">
        <v>229</v>
      </c>
      <c r="Q71" s="1">
        <f t="shared" si="20"/>
        <v>1.2000000000000002</v>
      </c>
      <c r="R71" t="s">
        <v>230</v>
      </c>
      <c r="S71" s="1">
        <v>8</v>
      </c>
      <c r="T71" s="1">
        <v>4</v>
      </c>
      <c r="V71" t="str">
        <f t="shared" si="22"/>
        <v>\\(\\quad 0.8　+　0.4　=　 \\)</v>
      </c>
      <c r="W71" t="str">
        <f t="shared" si="23"/>
        <v>\\(\\quad 1.2 \\)</v>
      </c>
    </row>
    <row r="72" spans="1:23" x14ac:dyDescent="0.55000000000000004">
      <c r="A72" s="51" t="s">
        <v>60</v>
      </c>
      <c r="C72" s="50" t="s">
        <v>212</v>
      </c>
      <c r="D72" s="50" t="str">
        <f t="shared" si="21"/>
        <v>\\(\\quad 0.8　+　0.3　=　 \\)</v>
      </c>
      <c r="E72" s="50" t="str">
        <f t="shared" si="21"/>
        <v>\\(\\quad 1.1 \\)</v>
      </c>
      <c r="F72" s="50" t="s">
        <v>62</v>
      </c>
      <c r="H72" s="50">
        <v>34</v>
      </c>
      <c r="I72" s="89" t="str">
        <f t="shared" si="11"/>
        <v>INSERT INTO math(tangen,question,answer,editor,date,count) VALUES('m3000','\\(\\quad 0.8　+　0.3　=　 \\)','\\(\\quad 1.1 \\)','harazono',NOW(),0);</v>
      </c>
      <c r="J72" s="78" t="s">
        <v>229</v>
      </c>
      <c r="K72">
        <f t="shared" si="18"/>
        <v>0.8</v>
      </c>
      <c r="L72" t="s">
        <v>231</v>
      </c>
      <c r="M72">
        <f t="shared" si="19"/>
        <v>0.30000000000000004</v>
      </c>
      <c r="N72" t="s">
        <v>233</v>
      </c>
      <c r="O72" t="s">
        <v>230</v>
      </c>
      <c r="P72" t="s">
        <v>229</v>
      </c>
      <c r="Q72" s="1">
        <f t="shared" si="20"/>
        <v>1.1000000000000001</v>
      </c>
      <c r="R72" t="s">
        <v>230</v>
      </c>
      <c r="S72" s="1">
        <v>8</v>
      </c>
      <c r="T72" s="1">
        <v>3</v>
      </c>
      <c r="V72" t="str">
        <f t="shared" si="22"/>
        <v>\\(\\quad 0.8　+　0.3　=　 \\)</v>
      </c>
      <c r="W72" t="str">
        <f t="shared" si="23"/>
        <v>\\(\\quad 1.1 \\)</v>
      </c>
    </row>
    <row r="73" spans="1:23" x14ac:dyDescent="0.55000000000000004">
      <c r="A73" s="51" t="s">
        <v>60</v>
      </c>
      <c r="C73" s="50" t="s">
        <v>212</v>
      </c>
      <c r="D73" s="50" t="str">
        <f t="shared" si="21"/>
        <v>\\(\\quad 0.8　+　0.2　=　 \\)</v>
      </c>
      <c r="E73" s="50" t="str">
        <f t="shared" si="21"/>
        <v>\\(\\quad 1 \\)</v>
      </c>
      <c r="F73" s="50" t="s">
        <v>62</v>
      </c>
      <c r="H73" s="50">
        <v>35</v>
      </c>
      <c r="I73" s="89" t="str">
        <f t="shared" si="11"/>
        <v>INSERT INTO math(tangen,question,answer,editor,date,count) VALUES('m3000','\\(\\quad 0.8　+　0.2　=　 \\)','\\(\\quad 1 \\)','harazono',NOW(),0);</v>
      </c>
      <c r="J73" s="78" t="s">
        <v>229</v>
      </c>
      <c r="K73">
        <f t="shared" ref="K73:K82" si="24">S73*0.1</f>
        <v>0.8</v>
      </c>
      <c r="L73" t="s">
        <v>231</v>
      </c>
      <c r="M73">
        <f t="shared" ref="M73:M82" si="25">T73*0.1</f>
        <v>0.2</v>
      </c>
      <c r="N73" t="s">
        <v>233</v>
      </c>
      <c r="O73" t="s">
        <v>230</v>
      </c>
      <c r="P73" t="s">
        <v>229</v>
      </c>
      <c r="Q73" s="1">
        <f t="shared" ref="Q73:Q82" si="26">K73+M73</f>
        <v>1</v>
      </c>
      <c r="R73" t="s">
        <v>230</v>
      </c>
      <c r="S73" s="1">
        <v>8</v>
      </c>
      <c r="T73" s="1">
        <v>2</v>
      </c>
      <c r="V73" t="str">
        <f t="shared" si="22"/>
        <v>\\(\\quad 0.8　+　0.2　=　 \\)</v>
      </c>
      <c r="W73" t="str">
        <f t="shared" si="23"/>
        <v>\\(\\quad 1 \\)</v>
      </c>
    </row>
    <row r="74" spans="1:23" x14ac:dyDescent="0.55000000000000004">
      <c r="A74" s="51" t="s">
        <v>60</v>
      </c>
      <c r="C74" s="50" t="s">
        <v>212</v>
      </c>
      <c r="D74" s="50" t="str">
        <f t="shared" si="21"/>
        <v>\\(\\quad 0.9　+　0.9　=　 \\)</v>
      </c>
      <c r="E74" s="50" t="str">
        <f t="shared" si="21"/>
        <v>\\(\\quad 1.8 \\)</v>
      </c>
      <c r="F74" s="50" t="s">
        <v>62</v>
      </c>
      <c r="H74" s="50">
        <v>36</v>
      </c>
      <c r="I74" s="89" t="str">
        <f t="shared" si="11"/>
        <v>INSERT INTO math(tangen,question,answer,editor,date,count) VALUES('m3000','\\(\\quad 0.9　+　0.9　=　 \\)','\\(\\quad 1.8 \\)','harazono',NOW(),0);</v>
      </c>
      <c r="J74" s="78" t="s">
        <v>229</v>
      </c>
      <c r="K74">
        <f t="shared" si="24"/>
        <v>0.9</v>
      </c>
      <c r="L74" t="s">
        <v>231</v>
      </c>
      <c r="M74">
        <f t="shared" si="25"/>
        <v>0.9</v>
      </c>
      <c r="N74" t="s">
        <v>233</v>
      </c>
      <c r="O74" t="s">
        <v>230</v>
      </c>
      <c r="P74" t="s">
        <v>229</v>
      </c>
      <c r="Q74" s="1">
        <f t="shared" si="26"/>
        <v>1.8</v>
      </c>
      <c r="R74" t="s">
        <v>230</v>
      </c>
      <c r="S74" s="1">
        <v>9</v>
      </c>
      <c r="T74" s="1">
        <v>9</v>
      </c>
      <c r="V74" t="str">
        <f t="shared" si="22"/>
        <v>\\(\\quad 0.9　+　0.9　=　 \\)</v>
      </c>
      <c r="W74" t="str">
        <f t="shared" si="23"/>
        <v>\\(\\quad 1.8 \\)</v>
      </c>
    </row>
    <row r="75" spans="1:23" x14ac:dyDescent="0.55000000000000004">
      <c r="A75" s="51" t="s">
        <v>60</v>
      </c>
      <c r="C75" s="50" t="s">
        <v>212</v>
      </c>
      <c r="D75" s="50" t="str">
        <f t="shared" si="21"/>
        <v>\\(\\quad 0.9　+　0.8　=　 \\)</v>
      </c>
      <c r="E75" s="50" t="str">
        <f t="shared" si="21"/>
        <v>\\(\\quad 1.7 \\)</v>
      </c>
      <c r="F75" s="50" t="s">
        <v>62</v>
      </c>
      <c r="H75" s="50">
        <v>37</v>
      </c>
      <c r="I75" s="89" t="str">
        <f t="shared" si="11"/>
        <v>INSERT INTO math(tangen,question,answer,editor,date,count) VALUES('m3000','\\(\\quad 0.9　+　0.8　=　 \\)','\\(\\quad 1.7 \\)','harazono',NOW(),0);</v>
      </c>
      <c r="J75" s="78" t="s">
        <v>229</v>
      </c>
      <c r="K75">
        <f t="shared" si="24"/>
        <v>0.9</v>
      </c>
      <c r="L75" t="s">
        <v>231</v>
      </c>
      <c r="M75">
        <f t="shared" si="25"/>
        <v>0.8</v>
      </c>
      <c r="N75" t="s">
        <v>233</v>
      </c>
      <c r="O75" t="s">
        <v>230</v>
      </c>
      <c r="P75" t="s">
        <v>229</v>
      </c>
      <c r="Q75" s="1">
        <f t="shared" si="26"/>
        <v>1.7000000000000002</v>
      </c>
      <c r="R75" t="s">
        <v>230</v>
      </c>
      <c r="S75" s="1">
        <v>9</v>
      </c>
      <c r="T75" s="1">
        <v>8</v>
      </c>
      <c r="V75" t="str">
        <f t="shared" si="22"/>
        <v>\\(\\quad 0.9　+　0.8　=　 \\)</v>
      </c>
      <c r="W75" t="str">
        <f t="shared" si="23"/>
        <v>\\(\\quad 1.7 \\)</v>
      </c>
    </row>
    <row r="76" spans="1:23" x14ac:dyDescent="0.55000000000000004">
      <c r="A76" s="51" t="s">
        <v>60</v>
      </c>
      <c r="C76" s="50" t="s">
        <v>212</v>
      </c>
      <c r="D76" s="50" t="str">
        <f t="shared" si="21"/>
        <v>\\(\\quad 0.9　+　0.7　=　 \\)</v>
      </c>
      <c r="E76" s="50" t="str">
        <f t="shared" si="21"/>
        <v>\\(\\quad 1.6 \\)</v>
      </c>
      <c r="F76" s="50" t="s">
        <v>62</v>
      </c>
      <c r="H76" s="50">
        <v>38</v>
      </c>
      <c r="I76" s="89" t="str">
        <f t="shared" si="11"/>
        <v>INSERT INTO math(tangen,question,answer,editor,date,count) VALUES('m3000','\\(\\quad 0.9　+　0.7　=　 \\)','\\(\\quad 1.6 \\)','harazono',NOW(),0);</v>
      </c>
      <c r="J76" s="78" t="s">
        <v>229</v>
      </c>
      <c r="K76">
        <f t="shared" si="24"/>
        <v>0.9</v>
      </c>
      <c r="L76" t="s">
        <v>231</v>
      </c>
      <c r="M76">
        <f t="shared" si="25"/>
        <v>0.70000000000000007</v>
      </c>
      <c r="N76" t="s">
        <v>233</v>
      </c>
      <c r="O76" t="s">
        <v>230</v>
      </c>
      <c r="P76" t="s">
        <v>229</v>
      </c>
      <c r="Q76" s="1">
        <f t="shared" si="26"/>
        <v>1.6</v>
      </c>
      <c r="R76" t="s">
        <v>230</v>
      </c>
      <c r="S76" s="1">
        <v>9</v>
      </c>
      <c r="T76" s="1">
        <v>7</v>
      </c>
      <c r="V76" t="str">
        <f t="shared" si="22"/>
        <v>\\(\\quad 0.9　+　0.7　=　 \\)</v>
      </c>
      <c r="W76" t="str">
        <f t="shared" si="23"/>
        <v>\\(\\quad 1.6 \\)</v>
      </c>
    </row>
    <row r="77" spans="1:23" x14ac:dyDescent="0.55000000000000004">
      <c r="A77" s="51" t="s">
        <v>60</v>
      </c>
      <c r="C77" s="50" t="s">
        <v>212</v>
      </c>
      <c r="D77" s="50" t="str">
        <f t="shared" si="21"/>
        <v>\\(\\quad 0.9　+　0.6　=　 \\)</v>
      </c>
      <c r="E77" s="50" t="str">
        <f t="shared" si="21"/>
        <v>\\(\\quad 1.5 \\)</v>
      </c>
      <c r="F77" s="50" t="s">
        <v>62</v>
      </c>
      <c r="H77" s="50">
        <v>39</v>
      </c>
      <c r="I77" s="89" t="str">
        <f t="shared" si="11"/>
        <v>INSERT INTO math(tangen,question,answer,editor,date,count) VALUES('m3000','\\(\\quad 0.9　+　0.6　=　 \\)','\\(\\quad 1.5 \\)','harazono',NOW(),0);</v>
      </c>
      <c r="J77" s="78" t="s">
        <v>229</v>
      </c>
      <c r="K77">
        <f t="shared" si="24"/>
        <v>0.9</v>
      </c>
      <c r="L77" t="s">
        <v>231</v>
      </c>
      <c r="M77">
        <f t="shared" si="25"/>
        <v>0.60000000000000009</v>
      </c>
      <c r="N77" t="s">
        <v>233</v>
      </c>
      <c r="O77" t="s">
        <v>230</v>
      </c>
      <c r="P77" t="s">
        <v>229</v>
      </c>
      <c r="Q77" s="1">
        <f t="shared" si="26"/>
        <v>1.5</v>
      </c>
      <c r="R77" t="s">
        <v>230</v>
      </c>
      <c r="S77" s="1">
        <v>9</v>
      </c>
      <c r="T77" s="1">
        <v>6</v>
      </c>
      <c r="V77" t="str">
        <f t="shared" si="22"/>
        <v>\\(\\quad 0.9　+　0.6　=　 \\)</v>
      </c>
      <c r="W77" t="str">
        <f t="shared" si="23"/>
        <v>\\(\\quad 1.5 \\)</v>
      </c>
    </row>
    <row r="78" spans="1:23" x14ac:dyDescent="0.55000000000000004">
      <c r="A78" s="51" t="s">
        <v>60</v>
      </c>
      <c r="C78" s="50" t="s">
        <v>212</v>
      </c>
      <c r="D78" s="50" t="str">
        <f t="shared" si="21"/>
        <v>\\(\\quad 0.9　+　0.5　=　 \\)</v>
      </c>
      <c r="E78" s="50" t="str">
        <f t="shared" si="21"/>
        <v>\\(\\quad 1.4 \\)</v>
      </c>
      <c r="F78" s="50" t="s">
        <v>62</v>
      </c>
      <c r="H78" s="50">
        <v>40</v>
      </c>
      <c r="I78" s="89" t="str">
        <f t="shared" si="11"/>
        <v>INSERT INTO math(tangen,question,answer,editor,date,count) VALUES('m3000','\\(\\quad 0.9　+　0.5　=　 \\)','\\(\\quad 1.4 \\)','harazono',NOW(),0);</v>
      </c>
      <c r="J78" s="78" t="s">
        <v>229</v>
      </c>
      <c r="K78">
        <f t="shared" si="24"/>
        <v>0.9</v>
      </c>
      <c r="L78" t="s">
        <v>231</v>
      </c>
      <c r="M78">
        <f t="shared" si="25"/>
        <v>0.5</v>
      </c>
      <c r="N78" t="s">
        <v>233</v>
      </c>
      <c r="O78" t="s">
        <v>230</v>
      </c>
      <c r="P78" t="s">
        <v>229</v>
      </c>
      <c r="Q78" s="1">
        <f t="shared" si="26"/>
        <v>1.4</v>
      </c>
      <c r="R78" t="s">
        <v>230</v>
      </c>
      <c r="S78" s="1">
        <v>9</v>
      </c>
      <c r="T78" s="1">
        <v>5</v>
      </c>
      <c r="V78" t="str">
        <f t="shared" si="22"/>
        <v>\\(\\quad 0.9　+　0.5　=　 \\)</v>
      </c>
      <c r="W78" t="str">
        <f t="shared" si="23"/>
        <v>\\(\\quad 1.4 \\)</v>
      </c>
    </row>
    <row r="79" spans="1:23" x14ac:dyDescent="0.55000000000000004">
      <c r="A79" s="51" t="s">
        <v>60</v>
      </c>
      <c r="C79" s="50" t="s">
        <v>212</v>
      </c>
      <c r="D79" s="50" t="str">
        <f t="shared" si="21"/>
        <v>\\(\\quad 0.9　+　0.4　=　 \\)</v>
      </c>
      <c r="E79" s="50" t="str">
        <f t="shared" si="21"/>
        <v>\\(\\quad 1.3 \\)</v>
      </c>
      <c r="F79" s="50" t="s">
        <v>62</v>
      </c>
      <c r="H79" s="50">
        <v>41</v>
      </c>
      <c r="I79" s="89" t="str">
        <f t="shared" si="11"/>
        <v>INSERT INTO math(tangen,question,answer,editor,date,count) VALUES('m3000','\\(\\quad 0.9　+　0.4　=　 \\)','\\(\\quad 1.3 \\)','harazono',NOW(),0);</v>
      </c>
      <c r="J79" s="78" t="s">
        <v>229</v>
      </c>
      <c r="K79">
        <f t="shared" si="24"/>
        <v>0.9</v>
      </c>
      <c r="L79" t="s">
        <v>231</v>
      </c>
      <c r="M79">
        <f t="shared" si="25"/>
        <v>0.4</v>
      </c>
      <c r="N79" t="s">
        <v>233</v>
      </c>
      <c r="O79" t="s">
        <v>230</v>
      </c>
      <c r="P79" t="s">
        <v>229</v>
      </c>
      <c r="Q79" s="1">
        <f t="shared" si="26"/>
        <v>1.3</v>
      </c>
      <c r="R79" t="s">
        <v>230</v>
      </c>
      <c r="S79" s="1">
        <v>9</v>
      </c>
      <c r="T79" s="1">
        <v>4</v>
      </c>
      <c r="V79" t="str">
        <f t="shared" si="22"/>
        <v>\\(\\quad 0.9　+　0.4　=　 \\)</v>
      </c>
      <c r="W79" t="str">
        <f t="shared" si="23"/>
        <v>\\(\\quad 1.3 \\)</v>
      </c>
    </row>
    <row r="80" spans="1:23" x14ac:dyDescent="0.55000000000000004">
      <c r="A80" s="51" t="s">
        <v>60</v>
      </c>
      <c r="C80" s="50" t="s">
        <v>212</v>
      </c>
      <c r="D80" s="50" t="str">
        <f t="shared" si="21"/>
        <v>\\(\\quad 0.9　+　0.3　=　 \\)</v>
      </c>
      <c r="E80" s="50" t="str">
        <f t="shared" si="21"/>
        <v>\\(\\quad 1.2 \\)</v>
      </c>
      <c r="F80" s="50" t="s">
        <v>62</v>
      </c>
      <c r="H80" s="50">
        <v>42</v>
      </c>
      <c r="I80" s="89" t="str">
        <f t="shared" si="11"/>
        <v>INSERT INTO math(tangen,question,answer,editor,date,count) VALUES('m3000','\\(\\quad 0.9　+　0.3　=　 \\)','\\(\\quad 1.2 \\)','harazono',NOW(),0);</v>
      </c>
      <c r="J80" s="78" t="s">
        <v>229</v>
      </c>
      <c r="K80">
        <f t="shared" si="24"/>
        <v>0.9</v>
      </c>
      <c r="L80" t="s">
        <v>231</v>
      </c>
      <c r="M80">
        <f t="shared" si="25"/>
        <v>0.30000000000000004</v>
      </c>
      <c r="N80" t="s">
        <v>233</v>
      </c>
      <c r="O80" t="s">
        <v>230</v>
      </c>
      <c r="P80" t="s">
        <v>229</v>
      </c>
      <c r="Q80" s="1">
        <f t="shared" si="26"/>
        <v>1.2000000000000002</v>
      </c>
      <c r="R80" t="s">
        <v>230</v>
      </c>
      <c r="S80" s="1">
        <v>9</v>
      </c>
      <c r="T80" s="1">
        <v>3</v>
      </c>
      <c r="V80" t="str">
        <f t="shared" si="22"/>
        <v>\\(\\quad 0.9　+　0.3　=　 \\)</v>
      </c>
      <c r="W80" t="str">
        <f t="shared" si="23"/>
        <v>\\(\\quad 1.2 \\)</v>
      </c>
    </row>
    <row r="81" spans="1:23" x14ac:dyDescent="0.55000000000000004">
      <c r="A81" s="51" t="s">
        <v>60</v>
      </c>
      <c r="C81" s="50" t="s">
        <v>212</v>
      </c>
      <c r="D81" s="50" t="str">
        <f t="shared" si="21"/>
        <v>\\(\\quad 0.9　+　0.2　=　 \\)</v>
      </c>
      <c r="E81" s="50" t="str">
        <f t="shared" si="21"/>
        <v>\\(\\quad 1.1 \\)</v>
      </c>
      <c r="F81" s="50" t="s">
        <v>62</v>
      </c>
      <c r="H81" s="50">
        <v>43</v>
      </c>
      <c r="I81" s="89" t="str">
        <f t="shared" si="11"/>
        <v>INSERT INTO math(tangen,question,answer,editor,date,count) VALUES('m3000','\\(\\quad 0.9　+　0.2　=　 \\)','\\(\\quad 1.1 \\)','harazono',NOW(),0);</v>
      </c>
      <c r="J81" s="78" t="s">
        <v>229</v>
      </c>
      <c r="K81">
        <f t="shared" si="24"/>
        <v>0.9</v>
      </c>
      <c r="L81" t="s">
        <v>231</v>
      </c>
      <c r="M81">
        <f t="shared" si="25"/>
        <v>0.2</v>
      </c>
      <c r="N81" t="s">
        <v>233</v>
      </c>
      <c r="O81" t="s">
        <v>230</v>
      </c>
      <c r="P81" t="s">
        <v>229</v>
      </c>
      <c r="Q81" s="1">
        <f t="shared" si="26"/>
        <v>1.1000000000000001</v>
      </c>
      <c r="R81" t="s">
        <v>230</v>
      </c>
      <c r="S81" s="1">
        <v>9</v>
      </c>
      <c r="T81" s="1">
        <v>2</v>
      </c>
      <c r="V81" t="str">
        <f t="shared" si="22"/>
        <v>\\(\\quad 0.9　+　0.2　=　 \\)</v>
      </c>
      <c r="W81" t="str">
        <f t="shared" si="23"/>
        <v>\\(\\quad 1.1 \\)</v>
      </c>
    </row>
    <row r="82" spans="1:23" x14ac:dyDescent="0.55000000000000004">
      <c r="A82" s="51" t="s">
        <v>60</v>
      </c>
      <c r="C82" s="50" t="s">
        <v>212</v>
      </c>
      <c r="D82" s="50" t="str">
        <f t="shared" si="21"/>
        <v>\\(\\quad 0.9　+　0.1　=　 \\)</v>
      </c>
      <c r="E82" s="50" t="str">
        <f t="shared" si="21"/>
        <v>\\(\\quad 1 \\)</v>
      </c>
      <c r="F82" s="50" t="s">
        <v>62</v>
      </c>
      <c r="H82" s="50">
        <v>44</v>
      </c>
      <c r="I82" s="89" t="str">
        <f t="shared" si="11"/>
        <v>INSERT INTO math(tangen,question,answer,editor,date,count) VALUES('m3000','\\(\\quad 0.9　+　0.1　=　 \\)','\\(\\quad 1 \\)','harazono',NOW(),0);</v>
      </c>
      <c r="J82" s="78" t="s">
        <v>229</v>
      </c>
      <c r="K82">
        <f t="shared" si="24"/>
        <v>0.9</v>
      </c>
      <c r="L82" t="s">
        <v>231</v>
      </c>
      <c r="M82">
        <f t="shared" si="25"/>
        <v>0.1</v>
      </c>
      <c r="N82" t="s">
        <v>233</v>
      </c>
      <c r="O82" t="s">
        <v>230</v>
      </c>
      <c r="P82" t="s">
        <v>229</v>
      </c>
      <c r="Q82" s="1">
        <f t="shared" si="26"/>
        <v>1</v>
      </c>
      <c r="R82" t="s">
        <v>230</v>
      </c>
      <c r="S82" s="1">
        <v>9</v>
      </c>
      <c r="T82" s="1">
        <v>1</v>
      </c>
      <c r="V82" t="str">
        <f t="shared" si="22"/>
        <v>\\(\\quad 0.9　+　0.1　=　 \\)</v>
      </c>
      <c r="W82" t="str">
        <f t="shared" si="23"/>
        <v>\\(\\quad 1 \\)</v>
      </c>
    </row>
    <row r="83" spans="1:23" x14ac:dyDescent="0.55000000000000004">
      <c r="A83" s="51" t="s">
        <v>60</v>
      </c>
      <c r="C83" s="50" t="s">
        <v>212</v>
      </c>
      <c r="D83" s="50" t="str">
        <f t="shared" ref="D83:E98" ca="1" si="27">V83</f>
        <v>\\(\\quad 0.73　+　0.94　=　 \\)</v>
      </c>
      <c r="E83" s="50" t="str">
        <f t="shared" ca="1" si="27"/>
        <v>\\(\\quad 1.67 \\)</v>
      </c>
      <c r="F83" s="50" t="s">
        <v>62</v>
      </c>
      <c r="H83" s="50">
        <v>44</v>
      </c>
      <c r="I83" s="89" t="str">
        <f t="shared" ref="I83:I146" ca="1" si="28">"INSERT INTO "&amp;A83&amp;"(tangen,question,answer,editor,date,count) VALUES('"&amp;C83&amp;"','"&amp;D83&amp;"','"&amp;E83&amp;"','"&amp;F83&amp;"',NOW(),0);"</f>
        <v>INSERT INTO math(tangen,question,answer,editor,date,count) VALUES('m3000','\\(\\quad 0.73　+　0.94　=　 \\)','\\(\\quad 1.67 \\)','harazono',NOW(),0);</v>
      </c>
      <c r="J83" s="78" t="s">
        <v>229</v>
      </c>
      <c r="K83">
        <f ca="1">S83*0.01</f>
        <v>0.73</v>
      </c>
      <c r="L83" t="s">
        <v>231</v>
      </c>
      <c r="M83">
        <f ca="1">T83*0.01</f>
        <v>0.94000000000000006</v>
      </c>
      <c r="N83" t="s">
        <v>233</v>
      </c>
      <c r="O83" t="s">
        <v>230</v>
      </c>
      <c r="P83" t="s">
        <v>229</v>
      </c>
      <c r="Q83" s="1">
        <f ca="1">K83+M83</f>
        <v>1.67</v>
      </c>
      <c r="R83" t="s">
        <v>230</v>
      </c>
      <c r="S83" s="1">
        <f ca="1">RANDBETWEEN(1,99)</f>
        <v>73</v>
      </c>
      <c r="T83" s="1">
        <f ca="1">RANDBETWEEN(1,99)</f>
        <v>94</v>
      </c>
      <c r="V83" t="str">
        <f t="shared" ca="1" si="22"/>
        <v>\\(\\quad 0.73　+　0.94　=　 \\)</v>
      </c>
      <c r="W83" t="str">
        <f t="shared" ca="1" si="23"/>
        <v>\\(\\quad 1.67 \\)</v>
      </c>
    </row>
    <row r="84" spans="1:23" x14ac:dyDescent="0.55000000000000004">
      <c r="A84" s="51" t="s">
        <v>60</v>
      </c>
      <c r="C84" s="50" t="s">
        <v>212</v>
      </c>
      <c r="D84" s="50" t="str">
        <f t="shared" ca="1" si="27"/>
        <v>\\(\\quad 0.68　+　0.79　=　 \\)</v>
      </c>
      <c r="E84" s="50" t="str">
        <f t="shared" ca="1" si="27"/>
        <v>\\(\\quad 1.47 \\)</v>
      </c>
      <c r="F84" s="50" t="s">
        <v>62</v>
      </c>
      <c r="H84" s="50">
        <v>45</v>
      </c>
      <c r="I84" s="89" t="str">
        <f t="shared" ca="1" si="28"/>
        <v>INSERT INTO math(tangen,question,answer,editor,date,count) VALUES('m3000','\\(\\quad 0.68　+　0.79　=　 \\)','\\(\\quad 1.47 \\)','harazono',NOW(),0);</v>
      </c>
      <c r="J84" s="78" t="s">
        <v>229</v>
      </c>
      <c r="K84">
        <f t="shared" ref="K84:K112" ca="1" si="29">S84*0.01</f>
        <v>0.68</v>
      </c>
      <c r="L84" t="s">
        <v>231</v>
      </c>
      <c r="M84">
        <f t="shared" ref="M84:M112" ca="1" si="30">T84*0.01</f>
        <v>0.79</v>
      </c>
      <c r="N84" t="s">
        <v>233</v>
      </c>
      <c r="O84" t="s">
        <v>230</v>
      </c>
      <c r="P84" t="s">
        <v>229</v>
      </c>
      <c r="Q84" s="1">
        <f t="shared" ref="Q84:Q112" ca="1" si="31">K84+M84</f>
        <v>1.4700000000000002</v>
      </c>
      <c r="R84" t="s">
        <v>230</v>
      </c>
      <c r="S84" s="1">
        <f t="shared" ref="S84:T114" ca="1" si="32">RANDBETWEEN(1,99)</f>
        <v>68</v>
      </c>
      <c r="T84" s="1">
        <f t="shared" ca="1" si="32"/>
        <v>79</v>
      </c>
      <c r="V84" t="str">
        <f t="shared" ca="1" si="22"/>
        <v>\\(\\quad 0.68　+　0.79　=　 \\)</v>
      </c>
      <c r="W84" t="str">
        <f t="shared" ca="1" si="23"/>
        <v>\\(\\quad 1.47 \\)</v>
      </c>
    </row>
    <row r="85" spans="1:23" x14ac:dyDescent="0.55000000000000004">
      <c r="A85" s="51" t="s">
        <v>60</v>
      </c>
      <c r="C85" s="50" t="s">
        <v>212</v>
      </c>
      <c r="D85" s="50" t="str">
        <f t="shared" ca="1" si="27"/>
        <v>\\(\\quad 0.02　+　0.72　=　 \\)</v>
      </c>
      <c r="E85" s="50" t="str">
        <f t="shared" ca="1" si="27"/>
        <v>\\(\\quad 0.74 \\)</v>
      </c>
      <c r="F85" s="50" t="s">
        <v>62</v>
      </c>
      <c r="H85" s="50">
        <v>46</v>
      </c>
      <c r="I85" s="89" t="str">
        <f t="shared" ca="1" si="28"/>
        <v>INSERT INTO math(tangen,question,answer,editor,date,count) VALUES('m3000','\\(\\quad 0.02　+　0.72　=　 \\)','\\(\\quad 0.74 \\)','harazono',NOW(),0);</v>
      </c>
      <c r="J85" s="78" t="s">
        <v>229</v>
      </c>
      <c r="K85">
        <f t="shared" ca="1" si="29"/>
        <v>0.02</v>
      </c>
      <c r="L85" t="s">
        <v>231</v>
      </c>
      <c r="M85">
        <f t="shared" ca="1" si="30"/>
        <v>0.72</v>
      </c>
      <c r="N85" t="s">
        <v>233</v>
      </c>
      <c r="O85" t="s">
        <v>230</v>
      </c>
      <c r="P85" t="s">
        <v>229</v>
      </c>
      <c r="Q85" s="1">
        <f t="shared" ca="1" si="31"/>
        <v>0.74</v>
      </c>
      <c r="R85" t="s">
        <v>230</v>
      </c>
      <c r="S85" s="1">
        <f t="shared" ca="1" si="32"/>
        <v>2</v>
      </c>
      <c r="T85" s="1">
        <f t="shared" ca="1" si="32"/>
        <v>72</v>
      </c>
      <c r="V85" t="str">
        <f t="shared" ca="1" si="22"/>
        <v>\\(\\quad 0.02　+　0.72　=　 \\)</v>
      </c>
      <c r="W85" t="str">
        <f t="shared" ca="1" si="23"/>
        <v>\\(\\quad 0.74 \\)</v>
      </c>
    </row>
    <row r="86" spans="1:23" x14ac:dyDescent="0.55000000000000004">
      <c r="A86" s="51" t="s">
        <v>60</v>
      </c>
      <c r="C86" s="50" t="s">
        <v>212</v>
      </c>
      <c r="D86" s="50" t="str">
        <f t="shared" ca="1" si="27"/>
        <v>\\(\\quad 0.26　+　0.15　=　 \\)</v>
      </c>
      <c r="E86" s="50" t="str">
        <f t="shared" ca="1" si="27"/>
        <v>\\(\\quad 0.41 \\)</v>
      </c>
      <c r="F86" s="50" t="s">
        <v>62</v>
      </c>
      <c r="H86" s="50">
        <v>47</v>
      </c>
      <c r="I86" s="89" t="str">
        <f t="shared" ca="1" si="28"/>
        <v>INSERT INTO math(tangen,question,answer,editor,date,count) VALUES('m3000','\\(\\quad 0.26　+　0.15　=　 \\)','\\(\\quad 0.41 \\)','harazono',NOW(),0);</v>
      </c>
      <c r="J86" s="78" t="s">
        <v>229</v>
      </c>
      <c r="K86">
        <f t="shared" ca="1" si="29"/>
        <v>0.26</v>
      </c>
      <c r="L86" t="s">
        <v>231</v>
      </c>
      <c r="M86">
        <f t="shared" ca="1" si="30"/>
        <v>0.15</v>
      </c>
      <c r="N86" t="s">
        <v>233</v>
      </c>
      <c r="O86" t="s">
        <v>230</v>
      </c>
      <c r="P86" t="s">
        <v>229</v>
      </c>
      <c r="Q86" s="1">
        <f t="shared" ca="1" si="31"/>
        <v>0.41000000000000003</v>
      </c>
      <c r="R86" t="s">
        <v>230</v>
      </c>
      <c r="S86" s="1">
        <f t="shared" ca="1" si="32"/>
        <v>26</v>
      </c>
      <c r="T86" s="1">
        <f t="shared" ca="1" si="32"/>
        <v>15</v>
      </c>
      <c r="V86" t="str">
        <f t="shared" ca="1" si="22"/>
        <v>\\(\\quad 0.26　+　0.15　=　 \\)</v>
      </c>
      <c r="W86" t="str">
        <f t="shared" ca="1" si="23"/>
        <v>\\(\\quad 0.41 \\)</v>
      </c>
    </row>
    <row r="87" spans="1:23" x14ac:dyDescent="0.55000000000000004">
      <c r="A87" s="51" t="s">
        <v>60</v>
      </c>
      <c r="C87" s="50" t="s">
        <v>212</v>
      </c>
      <c r="D87" s="50" t="str">
        <f t="shared" ca="1" si="27"/>
        <v>\\(\\quad 0.28　+　0.51　=　 \\)</v>
      </c>
      <c r="E87" s="50" t="str">
        <f t="shared" ca="1" si="27"/>
        <v>\\(\\quad 0.79 \\)</v>
      </c>
      <c r="F87" s="50" t="s">
        <v>62</v>
      </c>
      <c r="H87" s="50">
        <v>48</v>
      </c>
      <c r="I87" s="89" t="str">
        <f t="shared" ca="1" si="28"/>
        <v>INSERT INTO math(tangen,question,answer,editor,date,count) VALUES('m3000','\\(\\quad 0.28　+　0.51　=　 \\)','\\(\\quad 0.79 \\)','harazono',NOW(),0);</v>
      </c>
      <c r="J87" s="78" t="s">
        <v>229</v>
      </c>
      <c r="K87">
        <f t="shared" ca="1" si="29"/>
        <v>0.28000000000000003</v>
      </c>
      <c r="L87" t="s">
        <v>231</v>
      </c>
      <c r="M87">
        <f t="shared" ca="1" si="30"/>
        <v>0.51</v>
      </c>
      <c r="N87" t="s">
        <v>233</v>
      </c>
      <c r="O87" t="s">
        <v>230</v>
      </c>
      <c r="P87" t="s">
        <v>229</v>
      </c>
      <c r="Q87" s="1">
        <f t="shared" ca="1" si="31"/>
        <v>0.79</v>
      </c>
      <c r="R87" t="s">
        <v>230</v>
      </c>
      <c r="S87" s="1">
        <f t="shared" ca="1" si="32"/>
        <v>28</v>
      </c>
      <c r="T87" s="1">
        <f t="shared" ca="1" si="32"/>
        <v>51</v>
      </c>
      <c r="V87" t="str">
        <f t="shared" ca="1" si="22"/>
        <v>\\(\\quad 0.28　+　0.51　=　 \\)</v>
      </c>
      <c r="W87" t="str">
        <f t="shared" ca="1" si="23"/>
        <v>\\(\\quad 0.79 \\)</v>
      </c>
    </row>
    <row r="88" spans="1:23" x14ac:dyDescent="0.55000000000000004">
      <c r="A88" s="51" t="s">
        <v>60</v>
      </c>
      <c r="C88" s="50" t="s">
        <v>212</v>
      </c>
      <c r="D88" s="50" t="str">
        <f t="shared" ca="1" si="27"/>
        <v>\\(\\quad 0.71　+　0.76　=　 \\)</v>
      </c>
      <c r="E88" s="50" t="str">
        <f t="shared" ca="1" si="27"/>
        <v>\\(\\quad 1.47 \\)</v>
      </c>
      <c r="F88" s="50" t="s">
        <v>62</v>
      </c>
      <c r="H88" s="50">
        <v>49</v>
      </c>
      <c r="I88" s="89" t="str">
        <f t="shared" ca="1" si="28"/>
        <v>INSERT INTO math(tangen,question,answer,editor,date,count) VALUES('m3000','\\(\\quad 0.71　+　0.76　=　 \\)','\\(\\quad 1.47 \\)','harazono',NOW(),0);</v>
      </c>
      <c r="J88" s="78" t="s">
        <v>229</v>
      </c>
      <c r="K88">
        <f t="shared" ca="1" si="29"/>
        <v>0.71</v>
      </c>
      <c r="L88" t="s">
        <v>231</v>
      </c>
      <c r="M88">
        <f t="shared" ca="1" si="30"/>
        <v>0.76</v>
      </c>
      <c r="N88" t="s">
        <v>233</v>
      </c>
      <c r="O88" t="s">
        <v>230</v>
      </c>
      <c r="P88" t="s">
        <v>229</v>
      </c>
      <c r="Q88" s="1">
        <f t="shared" ca="1" si="31"/>
        <v>1.47</v>
      </c>
      <c r="R88" t="s">
        <v>230</v>
      </c>
      <c r="S88" s="1">
        <f t="shared" ca="1" si="32"/>
        <v>71</v>
      </c>
      <c r="T88" s="1">
        <f t="shared" ca="1" si="32"/>
        <v>76</v>
      </c>
      <c r="V88" t="str">
        <f t="shared" ca="1" si="22"/>
        <v>\\(\\quad 0.71　+　0.76　=　 \\)</v>
      </c>
      <c r="W88" t="str">
        <f t="shared" ca="1" si="23"/>
        <v>\\(\\quad 1.47 \\)</v>
      </c>
    </row>
    <row r="89" spans="1:23" x14ac:dyDescent="0.55000000000000004">
      <c r="A89" s="51" t="s">
        <v>60</v>
      </c>
      <c r="C89" s="50" t="s">
        <v>212</v>
      </c>
      <c r="D89" s="50" t="str">
        <f t="shared" ca="1" si="27"/>
        <v>\\(\\quad 0.23　+　0.03　=　 \\)</v>
      </c>
      <c r="E89" s="50" t="str">
        <f t="shared" ca="1" si="27"/>
        <v>\\(\\quad 0.26 \\)</v>
      </c>
      <c r="F89" s="50" t="s">
        <v>62</v>
      </c>
      <c r="H89" s="50">
        <v>50</v>
      </c>
      <c r="I89" s="89" t="str">
        <f t="shared" ca="1" si="28"/>
        <v>INSERT INTO math(tangen,question,answer,editor,date,count) VALUES('m3000','\\(\\quad 0.23　+　0.03　=　 \\)','\\(\\quad 0.26 \\)','harazono',NOW(),0);</v>
      </c>
      <c r="J89" s="78" t="s">
        <v>229</v>
      </c>
      <c r="K89">
        <f t="shared" ca="1" si="29"/>
        <v>0.23</v>
      </c>
      <c r="L89" t="s">
        <v>231</v>
      </c>
      <c r="M89">
        <f t="shared" ca="1" si="30"/>
        <v>0.03</v>
      </c>
      <c r="N89" t="s">
        <v>233</v>
      </c>
      <c r="O89" t="s">
        <v>230</v>
      </c>
      <c r="P89" t="s">
        <v>229</v>
      </c>
      <c r="Q89" s="1">
        <f t="shared" ca="1" si="31"/>
        <v>0.26</v>
      </c>
      <c r="R89" t="s">
        <v>230</v>
      </c>
      <c r="S89" s="1">
        <f t="shared" ca="1" si="32"/>
        <v>23</v>
      </c>
      <c r="T89" s="1">
        <f t="shared" ca="1" si="32"/>
        <v>3</v>
      </c>
      <c r="V89" t="str">
        <f t="shared" ca="1" si="22"/>
        <v>\\(\\quad 0.23　+　0.03　=　 \\)</v>
      </c>
      <c r="W89" t="str">
        <f t="shared" ca="1" si="23"/>
        <v>\\(\\quad 0.26 \\)</v>
      </c>
    </row>
    <row r="90" spans="1:23" x14ac:dyDescent="0.55000000000000004">
      <c r="A90" s="51" t="s">
        <v>60</v>
      </c>
      <c r="C90" s="50" t="s">
        <v>212</v>
      </c>
      <c r="D90" s="50" t="str">
        <f t="shared" ca="1" si="27"/>
        <v>\\(\\quad 0.62　+　0.11　=　 \\)</v>
      </c>
      <c r="E90" s="50" t="str">
        <f t="shared" ca="1" si="27"/>
        <v>\\(\\quad 0.73 \\)</v>
      </c>
      <c r="F90" s="50" t="s">
        <v>62</v>
      </c>
      <c r="H90" s="50">
        <v>51</v>
      </c>
      <c r="I90" s="89" t="str">
        <f t="shared" ca="1" si="28"/>
        <v>INSERT INTO math(tangen,question,answer,editor,date,count) VALUES('m3000','\\(\\quad 0.62　+　0.11　=　 \\)','\\(\\quad 0.73 \\)','harazono',NOW(),0);</v>
      </c>
      <c r="J90" s="78" t="s">
        <v>229</v>
      </c>
      <c r="K90">
        <f t="shared" ca="1" si="29"/>
        <v>0.62</v>
      </c>
      <c r="L90" t="s">
        <v>231</v>
      </c>
      <c r="M90">
        <f t="shared" ca="1" si="30"/>
        <v>0.11</v>
      </c>
      <c r="N90" t="s">
        <v>233</v>
      </c>
      <c r="O90" t="s">
        <v>230</v>
      </c>
      <c r="P90" t="s">
        <v>229</v>
      </c>
      <c r="Q90" s="1">
        <f t="shared" ca="1" si="31"/>
        <v>0.73</v>
      </c>
      <c r="R90" t="s">
        <v>230</v>
      </c>
      <c r="S90" s="1">
        <f t="shared" ca="1" si="32"/>
        <v>62</v>
      </c>
      <c r="T90" s="1">
        <f t="shared" ca="1" si="32"/>
        <v>11</v>
      </c>
      <c r="V90" t="str">
        <f t="shared" ca="1" si="22"/>
        <v>\\(\\quad 0.62　+　0.11　=　 \\)</v>
      </c>
      <c r="W90" t="str">
        <f t="shared" ca="1" si="23"/>
        <v>\\(\\quad 0.73 \\)</v>
      </c>
    </row>
    <row r="91" spans="1:23" x14ac:dyDescent="0.55000000000000004">
      <c r="A91" s="51" t="s">
        <v>60</v>
      </c>
      <c r="C91" s="50" t="s">
        <v>212</v>
      </c>
      <c r="D91" s="50" t="str">
        <f t="shared" ca="1" si="27"/>
        <v>\\(\\quad 0.98　+　0.62　=　 \\)</v>
      </c>
      <c r="E91" s="50" t="str">
        <f t="shared" ca="1" si="27"/>
        <v>\\(\\quad 1.6 \\)</v>
      </c>
      <c r="F91" s="50" t="s">
        <v>62</v>
      </c>
      <c r="H91" s="50">
        <v>52</v>
      </c>
      <c r="I91" s="89" t="str">
        <f t="shared" ca="1" si="28"/>
        <v>INSERT INTO math(tangen,question,answer,editor,date,count) VALUES('m3000','\\(\\quad 0.98　+　0.62　=　 \\)','\\(\\quad 1.6 \\)','harazono',NOW(),0);</v>
      </c>
      <c r="J91" s="78" t="s">
        <v>229</v>
      </c>
      <c r="K91">
        <f t="shared" ca="1" si="29"/>
        <v>0.98</v>
      </c>
      <c r="L91" t="s">
        <v>231</v>
      </c>
      <c r="M91">
        <f t="shared" ca="1" si="30"/>
        <v>0.62</v>
      </c>
      <c r="N91" t="s">
        <v>233</v>
      </c>
      <c r="O91" t="s">
        <v>230</v>
      </c>
      <c r="P91" t="s">
        <v>229</v>
      </c>
      <c r="Q91" s="1">
        <f t="shared" ca="1" si="31"/>
        <v>1.6</v>
      </c>
      <c r="R91" t="s">
        <v>230</v>
      </c>
      <c r="S91" s="1">
        <f t="shared" ca="1" si="32"/>
        <v>98</v>
      </c>
      <c r="T91" s="1">
        <f t="shared" ca="1" si="32"/>
        <v>62</v>
      </c>
      <c r="V91" t="str">
        <f t="shared" ca="1" si="22"/>
        <v>\\(\\quad 0.98　+　0.62　=　 \\)</v>
      </c>
      <c r="W91" t="str">
        <f t="shared" ca="1" si="23"/>
        <v>\\(\\quad 1.6 \\)</v>
      </c>
    </row>
    <row r="92" spans="1:23" x14ac:dyDescent="0.55000000000000004">
      <c r="A92" s="51" t="s">
        <v>60</v>
      </c>
      <c r="C92" s="50" t="s">
        <v>212</v>
      </c>
      <c r="D92" s="50" t="str">
        <f t="shared" ca="1" si="27"/>
        <v>\\(\\quad 0.81　+　0.14　=　 \\)</v>
      </c>
      <c r="E92" s="50" t="str">
        <f t="shared" ca="1" si="27"/>
        <v>\\(\\quad 0.95 \\)</v>
      </c>
      <c r="F92" s="50" t="s">
        <v>62</v>
      </c>
      <c r="H92" s="50">
        <v>53</v>
      </c>
      <c r="I92" s="89" t="str">
        <f t="shared" ca="1" si="28"/>
        <v>INSERT INTO math(tangen,question,answer,editor,date,count) VALUES('m3000','\\(\\quad 0.81　+　0.14　=　 \\)','\\(\\quad 0.95 \\)','harazono',NOW(),0);</v>
      </c>
      <c r="J92" s="78" t="s">
        <v>229</v>
      </c>
      <c r="K92">
        <f t="shared" ca="1" si="29"/>
        <v>0.81</v>
      </c>
      <c r="L92" t="s">
        <v>231</v>
      </c>
      <c r="M92">
        <f t="shared" ca="1" si="30"/>
        <v>0.14000000000000001</v>
      </c>
      <c r="N92" t="s">
        <v>233</v>
      </c>
      <c r="O92" t="s">
        <v>230</v>
      </c>
      <c r="P92" t="s">
        <v>229</v>
      </c>
      <c r="Q92" s="1">
        <f t="shared" ca="1" si="31"/>
        <v>0.95000000000000007</v>
      </c>
      <c r="R92" t="s">
        <v>230</v>
      </c>
      <c r="S92" s="1">
        <f t="shared" ca="1" si="32"/>
        <v>81</v>
      </c>
      <c r="T92" s="1">
        <f t="shared" ca="1" si="32"/>
        <v>14</v>
      </c>
      <c r="V92" t="str">
        <f t="shared" ca="1" si="22"/>
        <v>\\(\\quad 0.81　+　0.14　=　 \\)</v>
      </c>
      <c r="W92" t="str">
        <f t="shared" ca="1" si="23"/>
        <v>\\(\\quad 0.95 \\)</v>
      </c>
    </row>
    <row r="93" spans="1:23" x14ac:dyDescent="0.55000000000000004">
      <c r="A93" s="51" t="s">
        <v>60</v>
      </c>
      <c r="C93" s="50" t="s">
        <v>212</v>
      </c>
      <c r="D93" s="50" t="str">
        <f t="shared" ca="1" si="27"/>
        <v>\\(\\quad 0.21　+　0.92　=　 \\)</v>
      </c>
      <c r="E93" s="50" t="str">
        <f t="shared" ca="1" si="27"/>
        <v>\\(\\quad 1.13 \\)</v>
      </c>
      <c r="F93" s="50" t="s">
        <v>62</v>
      </c>
      <c r="H93" s="50">
        <v>54</v>
      </c>
      <c r="I93" s="89" t="str">
        <f t="shared" ca="1" si="28"/>
        <v>INSERT INTO math(tangen,question,answer,editor,date,count) VALUES('m3000','\\(\\quad 0.21　+　0.92　=　 \\)','\\(\\quad 1.13 \\)','harazono',NOW(),0);</v>
      </c>
      <c r="J93" s="78" t="s">
        <v>229</v>
      </c>
      <c r="K93">
        <f t="shared" ca="1" si="29"/>
        <v>0.21</v>
      </c>
      <c r="L93" t="s">
        <v>231</v>
      </c>
      <c r="M93">
        <f t="shared" ca="1" si="30"/>
        <v>0.92</v>
      </c>
      <c r="N93" t="s">
        <v>233</v>
      </c>
      <c r="O93" t="s">
        <v>230</v>
      </c>
      <c r="P93" t="s">
        <v>229</v>
      </c>
      <c r="Q93" s="1">
        <f t="shared" ca="1" si="31"/>
        <v>1.1300000000000001</v>
      </c>
      <c r="R93" t="s">
        <v>230</v>
      </c>
      <c r="S93" s="1">
        <f t="shared" ca="1" si="32"/>
        <v>21</v>
      </c>
      <c r="T93" s="1">
        <f t="shared" ca="1" si="32"/>
        <v>92</v>
      </c>
      <c r="V93" t="str">
        <f t="shared" ca="1" si="22"/>
        <v>\\(\\quad 0.21　+　0.92　=　 \\)</v>
      </c>
      <c r="W93" t="str">
        <f t="shared" ca="1" si="23"/>
        <v>\\(\\quad 1.13 \\)</v>
      </c>
    </row>
    <row r="94" spans="1:23" x14ac:dyDescent="0.55000000000000004">
      <c r="A94" s="51" t="s">
        <v>60</v>
      </c>
      <c r="C94" s="50" t="s">
        <v>212</v>
      </c>
      <c r="D94" s="50" t="str">
        <f t="shared" ca="1" si="27"/>
        <v>\\(\\quad 0.12　+　0.41　=　 \\)</v>
      </c>
      <c r="E94" s="50" t="str">
        <f t="shared" ca="1" si="27"/>
        <v>\\(\\quad 0.53 \\)</v>
      </c>
      <c r="F94" s="50" t="s">
        <v>62</v>
      </c>
      <c r="H94" s="50">
        <v>55</v>
      </c>
      <c r="I94" s="89" t="str">
        <f t="shared" ca="1" si="28"/>
        <v>INSERT INTO math(tangen,question,answer,editor,date,count) VALUES('m3000','\\(\\quad 0.12　+　0.41　=　 \\)','\\(\\quad 0.53 \\)','harazono',NOW(),0);</v>
      </c>
      <c r="J94" s="78" t="s">
        <v>229</v>
      </c>
      <c r="K94">
        <f t="shared" ca="1" si="29"/>
        <v>0.12</v>
      </c>
      <c r="L94" t="s">
        <v>231</v>
      </c>
      <c r="M94">
        <f t="shared" ca="1" si="30"/>
        <v>0.41000000000000003</v>
      </c>
      <c r="N94" t="s">
        <v>233</v>
      </c>
      <c r="O94" t="s">
        <v>230</v>
      </c>
      <c r="P94" t="s">
        <v>229</v>
      </c>
      <c r="Q94" s="1">
        <f t="shared" ca="1" si="31"/>
        <v>0.53</v>
      </c>
      <c r="R94" t="s">
        <v>230</v>
      </c>
      <c r="S94" s="1">
        <f t="shared" ca="1" si="32"/>
        <v>12</v>
      </c>
      <c r="T94" s="1">
        <f t="shared" ca="1" si="32"/>
        <v>41</v>
      </c>
      <c r="V94" t="str">
        <f t="shared" ca="1" si="22"/>
        <v>\\(\\quad 0.12　+　0.41　=　 \\)</v>
      </c>
      <c r="W94" t="str">
        <f t="shared" ca="1" si="23"/>
        <v>\\(\\quad 0.53 \\)</v>
      </c>
    </row>
    <row r="95" spans="1:23" x14ac:dyDescent="0.55000000000000004">
      <c r="A95" s="51" t="s">
        <v>60</v>
      </c>
      <c r="C95" s="50" t="s">
        <v>212</v>
      </c>
      <c r="D95" s="50" t="str">
        <f t="shared" ca="1" si="27"/>
        <v>\\(\\quad 0.47　+　0.96　=　 \\)</v>
      </c>
      <c r="E95" s="50" t="str">
        <f t="shared" ca="1" si="27"/>
        <v>\\(\\quad 1.43 \\)</v>
      </c>
      <c r="F95" s="50" t="s">
        <v>62</v>
      </c>
      <c r="H95" s="50">
        <v>56</v>
      </c>
      <c r="I95" s="89" t="str">
        <f t="shared" ca="1" si="28"/>
        <v>INSERT INTO math(tangen,question,answer,editor,date,count) VALUES('m3000','\\(\\quad 0.47　+　0.96　=　 \\)','\\(\\quad 1.43 \\)','harazono',NOW(),0);</v>
      </c>
      <c r="J95" s="78" t="s">
        <v>229</v>
      </c>
      <c r="K95">
        <f t="shared" ca="1" si="29"/>
        <v>0.47000000000000003</v>
      </c>
      <c r="L95" t="s">
        <v>231</v>
      </c>
      <c r="M95">
        <f t="shared" ca="1" si="30"/>
        <v>0.96</v>
      </c>
      <c r="N95" t="s">
        <v>233</v>
      </c>
      <c r="O95" t="s">
        <v>230</v>
      </c>
      <c r="P95" t="s">
        <v>229</v>
      </c>
      <c r="Q95" s="1">
        <f t="shared" ca="1" si="31"/>
        <v>1.43</v>
      </c>
      <c r="R95" t="s">
        <v>230</v>
      </c>
      <c r="S95" s="1">
        <f t="shared" ca="1" si="32"/>
        <v>47</v>
      </c>
      <c r="T95" s="1">
        <f t="shared" ca="1" si="32"/>
        <v>96</v>
      </c>
      <c r="V95" t="str">
        <f t="shared" ca="1" si="22"/>
        <v>\\(\\quad 0.47　+　0.96　=　 \\)</v>
      </c>
      <c r="W95" t="str">
        <f t="shared" ca="1" si="23"/>
        <v>\\(\\quad 1.43 \\)</v>
      </c>
    </row>
    <row r="96" spans="1:23" x14ac:dyDescent="0.55000000000000004">
      <c r="A96" s="51" t="s">
        <v>60</v>
      </c>
      <c r="C96" s="50" t="s">
        <v>212</v>
      </c>
      <c r="D96" s="50" t="str">
        <f t="shared" ca="1" si="27"/>
        <v>\\(\\quad 0.43　+　0.14　=　 \\)</v>
      </c>
      <c r="E96" s="50" t="str">
        <f t="shared" ca="1" si="27"/>
        <v>\\(\\quad 0.57 \\)</v>
      </c>
      <c r="F96" s="50" t="s">
        <v>62</v>
      </c>
      <c r="H96" s="50">
        <v>57</v>
      </c>
      <c r="I96" s="89" t="str">
        <f t="shared" ca="1" si="28"/>
        <v>INSERT INTO math(tangen,question,answer,editor,date,count) VALUES('m3000','\\(\\quad 0.43　+　0.14　=　 \\)','\\(\\quad 0.57 \\)','harazono',NOW(),0);</v>
      </c>
      <c r="J96" s="78" t="s">
        <v>229</v>
      </c>
      <c r="K96">
        <f t="shared" ca="1" si="29"/>
        <v>0.43</v>
      </c>
      <c r="L96" t="s">
        <v>231</v>
      </c>
      <c r="M96">
        <f t="shared" ca="1" si="30"/>
        <v>0.14000000000000001</v>
      </c>
      <c r="N96" t="s">
        <v>233</v>
      </c>
      <c r="O96" t="s">
        <v>230</v>
      </c>
      <c r="P96" t="s">
        <v>229</v>
      </c>
      <c r="Q96" s="1">
        <f t="shared" ca="1" si="31"/>
        <v>0.57000000000000006</v>
      </c>
      <c r="R96" t="s">
        <v>230</v>
      </c>
      <c r="S96" s="1">
        <f t="shared" ca="1" si="32"/>
        <v>43</v>
      </c>
      <c r="T96" s="1">
        <f t="shared" ca="1" si="32"/>
        <v>14</v>
      </c>
      <c r="V96" t="str">
        <f t="shared" ca="1" si="22"/>
        <v>\\(\\quad 0.43　+　0.14　=　 \\)</v>
      </c>
      <c r="W96" t="str">
        <f t="shared" ca="1" si="23"/>
        <v>\\(\\quad 0.57 \\)</v>
      </c>
    </row>
    <row r="97" spans="1:23" x14ac:dyDescent="0.55000000000000004">
      <c r="A97" s="51" t="s">
        <v>60</v>
      </c>
      <c r="C97" s="50" t="s">
        <v>212</v>
      </c>
      <c r="D97" s="50" t="str">
        <f t="shared" ca="1" si="27"/>
        <v>\\(\\quad 0.18　+　0.7　=　 \\)</v>
      </c>
      <c r="E97" s="50" t="str">
        <f t="shared" ca="1" si="27"/>
        <v>\\(\\quad 0.88 \\)</v>
      </c>
      <c r="F97" s="50" t="s">
        <v>62</v>
      </c>
      <c r="H97" s="50">
        <v>58</v>
      </c>
      <c r="I97" s="89" t="str">
        <f t="shared" ca="1" si="28"/>
        <v>INSERT INTO math(tangen,question,answer,editor,date,count) VALUES('m3000','\\(\\quad 0.18　+　0.7　=　 \\)','\\(\\quad 0.88 \\)','harazono',NOW(),0);</v>
      </c>
      <c r="J97" s="78" t="s">
        <v>229</v>
      </c>
      <c r="K97">
        <f t="shared" ca="1" si="29"/>
        <v>0.18</v>
      </c>
      <c r="L97" t="s">
        <v>231</v>
      </c>
      <c r="M97">
        <f t="shared" ca="1" si="30"/>
        <v>0.70000000000000007</v>
      </c>
      <c r="N97" t="s">
        <v>233</v>
      </c>
      <c r="O97" t="s">
        <v>230</v>
      </c>
      <c r="P97" t="s">
        <v>229</v>
      </c>
      <c r="Q97" s="1">
        <f t="shared" ca="1" si="31"/>
        <v>0.88000000000000012</v>
      </c>
      <c r="R97" t="s">
        <v>230</v>
      </c>
      <c r="S97" s="1">
        <f t="shared" ca="1" si="32"/>
        <v>18</v>
      </c>
      <c r="T97" s="1">
        <f t="shared" ca="1" si="32"/>
        <v>70</v>
      </c>
      <c r="V97" t="str">
        <f t="shared" ca="1" si="22"/>
        <v>\\(\\quad 0.18　+　0.7　=　 \\)</v>
      </c>
      <c r="W97" t="str">
        <f t="shared" ca="1" si="23"/>
        <v>\\(\\quad 0.88 \\)</v>
      </c>
    </row>
    <row r="98" spans="1:23" x14ac:dyDescent="0.55000000000000004">
      <c r="A98" s="51" t="s">
        <v>60</v>
      </c>
      <c r="C98" s="50" t="s">
        <v>212</v>
      </c>
      <c r="D98" s="50" t="str">
        <f t="shared" ca="1" si="27"/>
        <v>\\(\\quad 0.89　+　0.94　=　 \\)</v>
      </c>
      <c r="E98" s="50" t="str">
        <f t="shared" ca="1" si="27"/>
        <v>\\(\\quad 1.83 \\)</v>
      </c>
      <c r="F98" s="50" t="s">
        <v>62</v>
      </c>
      <c r="H98" s="50">
        <v>59</v>
      </c>
      <c r="I98" s="89" t="str">
        <f t="shared" ca="1" si="28"/>
        <v>INSERT INTO math(tangen,question,answer,editor,date,count) VALUES('m3000','\\(\\quad 0.89　+　0.94　=　 \\)','\\(\\quad 1.83 \\)','harazono',NOW(),0);</v>
      </c>
      <c r="J98" s="78" t="s">
        <v>229</v>
      </c>
      <c r="K98">
        <f t="shared" ca="1" si="29"/>
        <v>0.89</v>
      </c>
      <c r="L98" t="s">
        <v>231</v>
      </c>
      <c r="M98">
        <f t="shared" ca="1" si="30"/>
        <v>0.94000000000000006</v>
      </c>
      <c r="N98" t="s">
        <v>233</v>
      </c>
      <c r="O98" t="s">
        <v>230</v>
      </c>
      <c r="P98" t="s">
        <v>229</v>
      </c>
      <c r="Q98" s="1">
        <f t="shared" ca="1" si="31"/>
        <v>1.83</v>
      </c>
      <c r="R98" t="s">
        <v>230</v>
      </c>
      <c r="S98" s="1">
        <f t="shared" ca="1" si="32"/>
        <v>89</v>
      </c>
      <c r="T98" s="1">
        <f t="shared" ca="1" si="32"/>
        <v>94</v>
      </c>
      <c r="V98" t="str">
        <f t="shared" ca="1" si="22"/>
        <v>\\(\\quad 0.89　+　0.94　=　 \\)</v>
      </c>
      <c r="W98" t="str">
        <f t="shared" ca="1" si="23"/>
        <v>\\(\\quad 1.83 \\)</v>
      </c>
    </row>
    <row r="99" spans="1:23" x14ac:dyDescent="0.55000000000000004">
      <c r="A99" s="51" t="s">
        <v>60</v>
      </c>
      <c r="C99" s="50" t="s">
        <v>212</v>
      </c>
      <c r="D99" s="50" t="str">
        <f t="shared" ref="D99:E162" ca="1" si="33">V99</f>
        <v>\\(\\quad 0.61　+　0.19　=　 \\)</v>
      </c>
      <c r="E99" s="50" t="str">
        <f t="shared" ca="1" si="33"/>
        <v>\\(\\quad 0.8 \\)</v>
      </c>
      <c r="F99" s="50" t="s">
        <v>62</v>
      </c>
      <c r="H99" s="50">
        <v>60</v>
      </c>
      <c r="I99" s="89" t="str">
        <f t="shared" ca="1" si="28"/>
        <v>INSERT INTO math(tangen,question,answer,editor,date,count) VALUES('m3000','\\(\\quad 0.61　+　0.19　=　 \\)','\\(\\quad 0.8 \\)','harazono',NOW(),0);</v>
      </c>
      <c r="J99" s="78" t="s">
        <v>229</v>
      </c>
      <c r="K99">
        <f t="shared" ca="1" si="29"/>
        <v>0.61</v>
      </c>
      <c r="L99" t="s">
        <v>231</v>
      </c>
      <c r="M99">
        <f t="shared" ca="1" si="30"/>
        <v>0.19</v>
      </c>
      <c r="N99" t="s">
        <v>233</v>
      </c>
      <c r="O99" t="s">
        <v>230</v>
      </c>
      <c r="P99" t="s">
        <v>229</v>
      </c>
      <c r="Q99" s="1">
        <f t="shared" ca="1" si="31"/>
        <v>0.8</v>
      </c>
      <c r="R99" t="s">
        <v>230</v>
      </c>
      <c r="S99" s="1">
        <f t="shared" ca="1" si="32"/>
        <v>61</v>
      </c>
      <c r="T99" s="1">
        <f t="shared" ca="1" si="32"/>
        <v>19</v>
      </c>
      <c r="V99" t="str">
        <f t="shared" ca="1" si="22"/>
        <v>\\(\\quad 0.61　+　0.19　=　 \\)</v>
      </c>
      <c r="W99" t="str">
        <f t="shared" ca="1" si="23"/>
        <v>\\(\\quad 0.8 \\)</v>
      </c>
    </row>
    <row r="100" spans="1:23" x14ac:dyDescent="0.55000000000000004">
      <c r="A100" s="51" t="s">
        <v>60</v>
      </c>
      <c r="C100" s="50" t="s">
        <v>212</v>
      </c>
      <c r="D100" s="50" t="str">
        <f t="shared" ca="1" si="33"/>
        <v>\\(\\quad 0.78　+　0.16　=　 \\)</v>
      </c>
      <c r="E100" s="50" t="str">
        <f t="shared" ca="1" si="33"/>
        <v>\\(\\quad 0.94 \\)</v>
      </c>
      <c r="F100" s="50" t="s">
        <v>62</v>
      </c>
      <c r="H100" s="50">
        <v>61</v>
      </c>
      <c r="I100" s="89" t="str">
        <f t="shared" ca="1" si="28"/>
        <v>INSERT INTO math(tangen,question,answer,editor,date,count) VALUES('m3000','\\(\\quad 0.78　+　0.16　=　 \\)','\\(\\quad 0.94 \\)','harazono',NOW(),0);</v>
      </c>
      <c r="J100" s="78" t="s">
        <v>229</v>
      </c>
      <c r="K100">
        <f t="shared" ca="1" si="29"/>
        <v>0.78</v>
      </c>
      <c r="L100" t="s">
        <v>231</v>
      </c>
      <c r="M100">
        <f t="shared" ca="1" si="30"/>
        <v>0.16</v>
      </c>
      <c r="N100" t="s">
        <v>233</v>
      </c>
      <c r="O100" t="s">
        <v>230</v>
      </c>
      <c r="P100" t="s">
        <v>229</v>
      </c>
      <c r="Q100" s="1">
        <f t="shared" ca="1" si="31"/>
        <v>0.94000000000000006</v>
      </c>
      <c r="R100" t="s">
        <v>230</v>
      </c>
      <c r="S100" s="1">
        <f t="shared" ca="1" si="32"/>
        <v>78</v>
      </c>
      <c r="T100" s="1">
        <f t="shared" ca="1" si="32"/>
        <v>16</v>
      </c>
      <c r="V100" t="str">
        <f t="shared" ca="1" si="22"/>
        <v>\\(\\quad 0.78　+　0.16　=　 \\)</v>
      </c>
      <c r="W100" t="str">
        <f t="shared" ca="1" si="23"/>
        <v>\\(\\quad 0.94 \\)</v>
      </c>
    </row>
    <row r="101" spans="1:23" x14ac:dyDescent="0.55000000000000004">
      <c r="A101" s="51" t="s">
        <v>60</v>
      </c>
      <c r="C101" s="50" t="s">
        <v>212</v>
      </c>
      <c r="D101" s="50" t="str">
        <f t="shared" ca="1" si="33"/>
        <v>\\(\\quad 0.03　+　0.29　=　 \\)</v>
      </c>
      <c r="E101" s="50" t="str">
        <f t="shared" ca="1" si="33"/>
        <v>\\(\\quad 0.32 \\)</v>
      </c>
      <c r="F101" s="50" t="s">
        <v>62</v>
      </c>
      <c r="H101" s="50">
        <v>62</v>
      </c>
      <c r="I101" s="89" t="str">
        <f t="shared" ca="1" si="28"/>
        <v>INSERT INTO math(tangen,question,answer,editor,date,count) VALUES('m3000','\\(\\quad 0.03　+　0.29　=　 \\)','\\(\\quad 0.32 \\)','harazono',NOW(),0);</v>
      </c>
      <c r="J101" s="78" t="s">
        <v>229</v>
      </c>
      <c r="K101">
        <f t="shared" ca="1" si="29"/>
        <v>0.03</v>
      </c>
      <c r="L101" t="s">
        <v>231</v>
      </c>
      <c r="M101">
        <f t="shared" ca="1" si="30"/>
        <v>0.28999999999999998</v>
      </c>
      <c r="N101" t="s">
        <v>233</v>
      </c>
      <c r="O101" t="s">
        <v>230</v>
      </c>
      <c r="P101" t="s">
        <v>229</v>
      </c>
      <c r="Q101" s="1">
        <f t="shared" ca="1" si="31"/>
        <v>0.31999999999999995</v>
      </c>
      <c r="R101" t="s">
        <v>230</v>
      </c>
      <c r="S101" s="1">
        <f t="shared" ca="1" si="32"/>
        <v>3</v>
      </c>
      <c r="T101" s="1">
        <f t="shared" ca="1" si="32"/>
        <v>29</v>
      </c>
      <c r="V101" t="str">
        <f t="shared" ca="1" si="22"/>
        <v>\\(\\quad 0.03　+　0.29　=　 \\)</v>
      </c>
      <c r="W101" t="str">
        <f t="shared" ca="1" si="23"/>
        <v>\\(\\quad 0.32 \\)</v>
      </c>
    </row>
    <row r="102" spans="1:23" x14ac:dyDescent="0.55000000000000004">
      <c r="A102" s="51" t="s">
        <v>60</v>
      </c>
      <c r="C102" s="50" t="s">
        <v>212</v>
      </c>
      <c r="D102" s="50" t="str">
        <f t="shared" ca="1" si="33"/>
        <v>\\(\\quad 0.89　+　0.61　=　 \\)</v>
      </c>
      <c r="E102" s="50" t="str">
        <f t="shared" ca="1" si="33"/>
        <v>\\(\\quad 1.5 \\)</v>
      </c>
      <c r="F102" s="50" t="s">
        <v>62</v>
      </c>
      <c r="H102" s="50">
        <v>63</v>
      </c>
      <c r="I102" s="89" t="str">
        <f t="shared" ca="1" si="28"/>
        <v>INSERT INTO math(tangen,question,answer,editor,date,count) VALUES('m3000','\\(\\quad 0.89　+　0.61　=　 \\)','\\(\\quad 1.5 \\)','harazono',NOW(),0);</v>
      </c>
      <c r="J102" s="78" t="s">
        <v>229</v>
      </c>
      <c r="K102">
        <f t="shared" ca="1" si="29"/>
        <v>0.89</v>
      </c>
      <c r="L102" t="s">
        <v>231</v>
      </c>
      <c r="M102">
        <f t="shared" ca="1" si="30"/>
        <v>0.61</v>
      </c>
      <c r="N102" t="s">
        <v>233</v>
      </c>
      <c r="O102" t="s">
        <v>230</v>
      </c>
      <c r="P102" t="s">
        <v>229</v>
      </c>
      <c r="Q102" s="1">
        <f t="shared" ca="1" si="31"/>
        <v>1.5</v>
      </c>
      <c r="R102" t="s">
        <v>230</v>
      </c>
      <c r="S102" s="1">
        <f t="shared" ca="1" si="32"/>
        <v>89</v>
      </c>
      <c r="T102" s="1">
        <f t="shared" ca="1" si="32"/>
        <v>61</v>
      </c>
      <c r="V102" t="str">
        <f t="shared" ca="1" si="22"/>
        <v>\\(\\quad 0.89　+　0.61　=　 \\)</v>
      </c>
      <c r="W102" t="str">
        <f t="shared" ca="1" si="23"/>
        <v>\\(\\quad 1.5 \\)</v>
      </c>
    </row>
    <row r="103" spans="1:23" x14ac:dyDescent="0.55000000000000004">
      <c r="A103" s="51" t="s">
        <v>60</v>
      </c>
      <c r="C103" s="50" t="s">
        <v>212</v>
      </c>
      <c r="D103" s="50" t="str">
        <f t="shared" ca="1" si="33"/>
        <v>\\(\\quad 0.54　+　0.37　=　 \\)</v>
      </c>
      <c r="E103" s="50" t="str">
        <f t="shared" ca="1" si="33"/>
        <v>\\(\\quad 0.91 \\)</v>
      </c>
      <c r="F103" s="50" t="s">
        <v>62</v>
      </c>
      <c r="H103" s="50">
        <v>64</v>
      </c>
      <c r="I103" s="89" t="str">
        <f t="shared" ca="1" si="28"/>
        <v>INSERT INTO math(tangen,question,answer,editor,date,count) VALUES('m3000','\\(\\quad 0.54　+　0.37　=　 \\)','\\(\\quad 0.91 \\)','harazono',NOW(),0);</v>
      </c>
      <c r="J103" s="78" t="s">
        <v>229</v>
      </c>
      <c r="K103">
        <f t="shared" ca="1" si="29"/>
        <v>0.54</v>
      </c>
      <c r="L103" t="s">
        <v>231</v>
      </c>
      <c r="M103">
        <f t="shared" ca="1" si="30"/>
        <v>0.37</v>
      </c>
      <c r="N103" t="s">
        <v>233</v>
      </c>
      <c r="O103" t="s">
        <v>230</v>
      </c>
      <c r="P103" t="s">
        <v>229</v>
      </c>
      <c r="Q103" s="1">
        <f t="shared" ca="1" si="31"/>
        <v>0.91</v>
      </c>
      <c r="R103" t="s">
        <v>230</v>
      </c>
      <c r="S103" s="1">
        <f t="shared" ca="1" si="32"/>
        <v>54</v>
      </c>
      <c r="T103" s="1">
        <f t="shared" ca="1" si="32"/>
        <v>37</v>
      </c>
      <c r="V103" t="str">
        <f t="shared" ca="1" si="22"/>
        <v>\\(\\quad 0.54　+　0.37　=　 \\)</v>
      </c>
      <c r="W103" t="str">
        <f t="shared" ca="1" si="23"/>
        <v>\\(\\quad 0.91 \\)</v>
      </c>
    </row>
    <row r="104" spans="1:23" x14ac:dyDescent="0.55000000000000004">
      <c r="A104" s="51" t="s">
        <v>60</v>
      </c>
      <c r="C104" s="50" t="s">
        <v>212</v>
      </c>
      <c r="D104" s="50" t="str">
        <f t="shared" ca="1" si="33"/>
        <v>\\(\\quad 0.44　+　0.25　=　 \\)</v>
      </c>
      <c r="E104" s="50" t="str">
        <f t="shared" ca="1" si="33"/>
        <v>\\(\\quad 0.69 \\)</v>
      </c>
      <c r="F104" s="50" t="s">
        <v>62</v>
      </c>
      <c r="H104" s="50">
        <v>65</v>
      </c>
      <c r="I104" s="89" t="str">
        <f t="shared" ca="1" si="28"/>
        <v>INSERT INTO math(tangen,question,answer,editor,date,count) VALUES('m3000','\\(\\quad 0.44　+　0.25　=　 \\)','\\(\\quad 0.69 \\)','harazono',NOW(),0);</v>
      </c>
      <c r="J104" s="78" t="s">
        <v>229</v>
      </c>
      <c r="K104">
        <f t="shared" ca="1" si="29"/>
        <v>0.44</v>
      </c>
      <c r="L104" t="s">
        <v>231</v>
      </c>
      <c r="M104">
        <f t="shared" ca="1" si="30"/>
        <v>0.25</v>
      </c>
      <c r="N104" t="s">
        <v>233</v>
      </c>
      <c r="O104" t="s">
        <v>230</v>
      </c>
      <c r="P104" t="s">
        <v>229</v>
      </c>
      <c r="Q104" s="1">
        <f t="shared" ca="1" si="31"/>
        <v>0.69</v>
      </c>
      <c r="R104" t="s">
        <v>230</v>
      </c>
      <c r="S104" s="1">
        <f t="shared" ca="1" si="32"/>
        <v>44</v>
      </c>
      <c r="T104" s="1">
        <f t="shared" ca="1" si="32"/>
        <v>25</v>
      </c>
      <c r="V104" t="str">
        <f t="shared" ca="1" si="22"/>
        <v>\\(\\quad 0.44　+　0.25　=　 \\)</v>
      </c>
      <c r="W104" t="str">
        <f t="shared" ca="1" si="23"/>
        <v>\\(\\quad 0.69 \\)</v>
      </c>
    </row>
    <row r="105" spans="1:23" x14ac:dyDescent="0.55000000000000004">
      <c r="A105" s="51" t="s">
        <v>60</v>
      </c>
      <c r="C105" s="50" t="s">
        <v>212</v>
      </c>
      <c r="D105" s="50" t="str">
        <f t="shared" ca="1" si="33"/>
        <v>\\(\\quad 0.77　+　0.37　=　 \\)</v>
      </c>
      <c r="E105" s="50" t="str">
        <f t="shared" ca="1" si="33"/>
        <v>\\(\\quad 1.14 \\)</v>
      </c>
      <c r="F105" s="50" t="s">
        <v>62</v>
      </c>
      <c r="H105" s="50">
        <v>66</v>
      </c>
      <c r="I105" s="89" t="str">
        <f t="shared" ca="1" si="28"/>
        <v>INSERT INTO math(tangen,question,answer,editor,date,count) VALUES('m3000','\\(\\quad 0.77　+　0.37　=　 \\)','\\(\\quad 1.14 \\)','harazono',NOW(),0);</v>
      </c>
      <c r="J105" s="78" t="s">
        <v>229</v>
      </c>
      <c r="K105">
        <f t="shared" ca="1" si="29"/>
        <v>0.77</v>
      </c>
      <c r="L105" t="s">
        <v>231</v>
      </c>
      <c r="M105">
        <f t="shared" ca="1" si="30"/>
        <v>0.37</v>
      </c>
      <c r="N105" t="s">
        <v>233</v>
      </c>
      <c r="O105" t="s">
        <v>230</v>
      </c>
      <c r="P105" t="s">
        <v>229</v>
      </c>
      <c r="Q105" s="1">
        <f t="shared" ca="1" si="31"/>
        <v>1.1400000000000001</v>
      </c>
      <c r="R105" t="s">
        <v>230</v>
      </c>
      <c r="S105" s="1">
        <f t="shared" ca="1" si="32"/>
        <v>77</v>
      </c>
      <c r="T105" s="1">
        <f t="shared" ca="1" si="32"/>
        <v>37</v>
      </c>
      <c r="V105" t="str">
        <f t="shared" ca="1" si="22"/>
        <v>\\(\\quad 0.77　+　0.37　=　 \\)</v>
      </c>
      <c r="W105" t="str">
        <f t="shared" ca="1" si="23"/>
        <v>\\(\\quad 1.14 \\)</v>
      </c>
    </row>
    <row r="106" spans="1:23" x14ac:dyDescent="0.55000000000000004">
      <c r="A106" s="51" t="s">
        <v>60</v>
      </c>
      <c r="C106" s="50" t="s">
        <v>212</v>
      </c>
      <c r="D106" s="50" t="str">
        <f t="shared" ca="1" si="33"/>
        <v>\\(\\quad 0.71　+　0.97　=　 \\)</v>
      </c>
      <c r="E106" s="50" t="str">
        <f t="shared" ca="1" si="33"/>
        <v>\\(\\quad 1.68 \\)</v>
      </c>
      <c r="F106" s="50" t="s">
        <v>62</v>
      </c>
      <c r="H106" s="50">
        <v>67</v>
      </c>
      <c r="I106" s="89" t="str">
        <f t="shared" ca="1" si="28"/>
        <v>INSERT INTO math(tangen,question,answer,editor,date,count) VALUES('m3000','\\(\\quad 0.71　+　0.97　=　 \\)','\\(\\quad 1.68 \\)','harazono',NOW(),0);</v>
      </c>
      <c r="J106" s="78" t="s">
        <v>229</v>
      </c>
      <c r="K106">
        <f t="shared" ca="1" si="29"/>
        <v>0.71</v>
      </c>
      <c r="L106" t="s">
        <v>231</v>
      </c>
      <c r="M106">
        <f t="shared" ca="1" si="30"/>
        <v>0.97</v>
      </c>
      <c r="N106" t="s">
        <v>233</v>
      </c>
      <c r="O106" t="s">
        <v>230</v>
      </c>
      <c r="P106" t="s">
        <v>229</v>
      </c>
      <c r="Q106" s="1">
        <f t="shared" ca="1" si="31"/>
        <v>1.68</v>
      </c>
      <c r="R106" t="s">
        <v>230</v>
      </c>
      <c r="S106" s="1">
        <f t="shared" ca="1" si="32"/>
        <v>71</v>
      </c>
      <c r="T106" s="1">
        <f t="shared" ca="1" si="32"/>
        <v>97</v>
      </c>
      <c r="V106" t="str">
        <f t="shared" ca="1" si="22"/>
        <v>\\(\\quad 0.71　+　0.97　=　 \\)</v>
      </c>
      <c r="W106" t="str">
        <f t="shared" ca="1" si="23"/>
        <v>\\(\\quad 1.68 \\)</v>
      </c>
    </row>
    <row r="107" spans="1:23" x14ac:dyDescent="0.55000000000000004">
      <c r="A107" s="51" t="s">
        <v>60</v>
      </c>
      <c r="C107" s="50" t="s">
        <v>212</v>
      </c>
      <c r="D107" s="50" t="str">
        <f t="shared" ca="1" si="33"/>
        <v>\\(\\quad 0.37　+　0.12　=　 \\)</v>
      </c>
      <c r="E107" s="50" t="str">
        <f t="shared" ca="1" si="33"/>
        <v>\\(\\quad 0.49 \\)</v>
      </c>
      <c r="F107" s="50" t="s">
        <v>62</v>
      </c>
      <c r="H107" s="50">
        <v>68</v>
      </c>
      <c r="I107" s="89" t="str">
        <f t="shared" ca="1" si="28"/>
        <v>INSERT INTO math(tangen,question,answer,editor,date,count) VALUES('m3000','\\(\\quad 0.37　+　0.12　=　 \\)','\\(\\quad 0.49 \\)','harazono',NOW(),0);</v>
      </c>
      <c r="J107" s="78" t="s">
        <v>229</v>
      </c>
      <c r="K107">
        <f t="shared" ca="1" si="29"/>
        <v>0.37</v>
      </c>
      <c r="L107" t="s">
        <v>231</v>
      </c>
      <c r="M107">
        <f t="shared" ca="1" si="30"/>
        <v>0.12</v>
      </c>
      <c r="N107" t="s">
        <v>233</v>
      </c>
      <c r="O107" t="s">
        <v>230</v>
      </c>
      <c r="P107" t="s">
        <v>229</v>
      </c>
      <c r="Q107" s="1">
        <f t="shared" ca="1" si="31"/>
        <v>0.49</v>
      </c>
      <c r="R107" t="s">
        <v>230</v>
      </c>
      <c r="S107" s="1">
        <f t="shared" ca="1" si="32"/>
        <v>37</v>
      </c>
      <c r="T107" s="1">
        <f t="shared" ca="1" si="32"/>
        <v>12</v>
      </c>
      <c r="V107" t="str">
        <f t="shared" ca="1" si="22"/>
        <v>\\(\\quad 0.37　+　0.12　=　 \\)</v>
      </c>
      <c r="W107" t="str">
        <f t="shared" ca="1" si="23"/>
        <v>\\(\\quad 0.49 \\)</v>
      </c>
    </row>
    <row r="108" spans="1:23" x14ac:dyDescent="0.55000000000000004">
      <c r="A108" s="51" t="s">
        <v>60</v>
      </c>
      <c r="C108" s="50" t="s">
        <v>212</v>
      </c>
      <c r="D108" s="50" t="str">
        <f t="shared" ca="1" si="33"/>
        <v>\\(\\quad 0.73　+　0.4　=　 \\)</v>
      </c>
      <c r="E108" s="50" t="str">
        <f t="shared" ca="1" si="33"/>
        <v>\\(\\quad 1.13 \\)</v>
      </c>
      <c r="F108" s="50" t="s">
        <v>62</v>
      </c>
      <c r="H108" s="50">
        <v>69</v>
      </c>
      <c r="I108" s="89" t="str">
        <f t="shared" ca="1" si="28"/>
        <v>INSERT INTO math(tangen,question,answer,editor,date,count) VALUES('m3000','\\(\\quad 0.73　+　0.4　=　 \\)','\\(\\quad 1.13 \\)','harazono',NOW(),0);</v>
      </c>
      <c r="J108" s="78" t="s">
        <v>229</v>
      </c>
      <c r="K108">
        <f t="shared" ca="1" si="29"/>
        <v>0.73</v>
      </c>
      <c r="L108" t="s">
        <v>231</v>
      </c>
      <c r="M108">
        <f t="shared" ca="1" si="30"/>
        <v>0.4</v>
      </c>
      <c r="N108" t="s">
        <v>233</v>
      </c>
      <c r="O108" t="s">
        <v>230</v>
      </c>
      <c r="P108" t="s">
        <v>229</v>
      </c>
      <c r="Q108" s="1">
        <f t="shared" ca="1" si="31"/>
        <v>1.1299999999999999</v>
      </c>
      <c r="R108" t="s">
        <v>230</v>
      </c>
      <c r="S108" s="1">
        <f t="shared" ca="1" si="32"/>
        <v>73</v>
      </c>
      <c r="T108" s="1">
        <f t="shared" ca="1" si="32"/>
        <v>40</v>
      </c>
      <c r="V108" t="str">
        <f t="shared" ca="1" si="22"/>
        <v>\\(\\quad 0.73　+　0.4　=　 \\)</v>
      </c>
      <c r="W108" t="str">
        <f t="shared" ca="1" si="23"/>
        <v>\\(\\quad 1.13 \\)</v>
      </c>
    </row>
    <row r="109" spans="1:23" x14ac:dyDescent="0.55000000000000004">
      <c r="A109" s="51" t="s">
        <v>60</v>
      </c>
      <c r="C109" s="50" t="s">
        <v>212</v>
      </c>
      <c r="D109" s="50" t="str">
        <f t="shared" ca="1" si="33"/>
        <v>\\(\\quad 0.38　+　0.98　=　 \\)</v>
      </c>
      <c r="E109" s="50" t="str">
        <f t="shared" ca="1" si="33"/>
        <v>\\(\\quad 1.36 \\)</v>
      </c>
      <c r="F109" s="50" t="s">
        <v>62</v>
      </c>
      <c r="H109" s="50">
        <v>70</v>
      </c>
      <c r="I109" s="89" t="str">
        <f t="shared" ca="1" si="28"/>
        <v>INSERT INTO math(tangen,question,answer,editor,date,count) VALUES('m3000','\\(\\quad 0.38　+　0.98　=　 \\)','\\(\\quad 1.36 \\)','harazono',NOW(),0);</v>
      </c>
      <c r="J109" s="78" t="s">
        <v>229</v>
      </c>
      <c r="K109">
        <f t="shared" ca="1" si="29"/>
        <v>0.38</v>
      </c>
      <c r="L109" t="s">
        <v>231</v>
      </c>
      <c r="M109">
        <f t="shared" ca="1" si="30"/>
        <v>0.98</v>
      </c>
      <c r="N109" t="s">
        <v>233</v>
      </c>
      <c r="O109" t="s">
        <v>230</v>
      </c>
      <c r="P109" t="s">
        <v>229</v>
      </c>
      <c r="Q109" s="1">
        <f t="shared" ca="1" si="31"/>
        <v>1.3599999999999999</v>
      </c>
      <c r="R109" t="s">
        <v>230</v>
      </c>
      <c r="S109" s="1">
        <f t="shared" ca="1" si="32"/>
        <v>38</v>
      </c>
      <c r="T109" s="1">
        <f t="shared" ca="1" si="32"/>
        <v>98</v>
      </c>
      <c r="V109" t="str">
        <f t="shared" ca="1" si="22"/>
        <v>\\(\\quad 0.38　+　0.98　=　 \\)</v>
      </c>
      <c r="W109" t="str">
        <f t="shared" ca="1" si="23"/>
        <v>\\(\\quad 1.36 \\)</v>
      </c>
    </row>
    <row r="110" spans="1:23" x14ac:dyDescent="0.55000000000000004">
      <c r="A110" s="51" t="s">
        <v>60</v>
      </c>
      <c r="C110" s="50" t="s">
        <v>212</v>
      </c>
      <c r="D110" s="50" t="str">
        <f t="shared" ca="1" si="33"/>
        <v>\\(\\quad 0.6　+　0.19　=　 \\)</v>
      </c>
      <c r="E110" s="50" t="str">
        <f t="shared" ca="1" si="33"/>
        <v>\\(\\quad 0.79 \\)</v>
      </c>
      <c r="F110" s="50" t="s">
        <v>62</v>
      </c>
      <c r="H110" s="50">
        <v>71</v>
      </c>
      <c r="I110" s="89" t="str">
        <f t="shared" ca="1" si="28"/>
        <v>INSERT INTO math(tangen,question,answer,editor,date,count) VALUES('m3000','\\(\\quad 0.6　+　0.19　=　 \\)','\\(\\quad 0.79 \\)','harazono',NOW(),0);</v>
      </c>
      <c r="J110" s="78" t="s">
        <v>229</v>
      </c>
      <c r="K110">
        <f t="shared" ca="1" si="29"/>
        <v>0.6</v>
      </c>
      <c r="L110" t="s">
        <v>231</v>
      </c>
      <c r="M110">
        <f t="shared" ca="1" si="30"/>
        <v>0.19</v>
      </c>
      <c r="N110" t="s">
        <v>233</v>
      </c>
      <c r="O110" t="s">
        <v>230</v>
      </c>
      <c r="P110" t="s">
        <v>229</v>
      </c>
      <c r="Q110" s="1">
        <f t="shared" ca="1" si="31"/>
        <v>0.79</v>
      </c>
      <c r="R110" t="s">
        <v>230</v>
      </c>
      <c r="S110" s="1">
        <f t="shared" ca="1" si="32"/>
        <v>60</v>
      </c>
      <c r="T110" s="1">
        <f t="shared" ca="1" si="32"/>
        <v>19</v>
      </c>
      <c r="V110" t="str">
        <f t="shared" ca="1" si="22"/>
        <v>\\(\\quad 0.6　+　0.19　=　 \\)</v>
      </c>
      <c r="W110" t="str">
        <f t="shared" ca="1" si="23"/>
        <v>\\(\\quad 0.79 \\)</v>
      </c>
    </row>
    <row r="111" spans="1:23" x14ac:dyDescent="0.55000000000000004">
      <c r="A111" s="51" t="s">
        <v>60</v>
      </c>
      <c r="C111" s="50" t="s">
        <v>212</v>
      </c>
      <c r="D111" s="50" t="str">
        <f t="shared" ca="1" si="33"/>
        <v>\\(\\quad 0.73　+　0.56　=　 \\)</v>
      </c>
      <c r="E111" s="50" t="str">
        <f t="shared" ca="1" si="33"/>
        <v>\\(\\quad 1.29 \\)</v>
      </c>
      <c r="F111" s="50" t="s">
        <v>62</v>
      </c>
      <c r="H111" s="50">
        <v>72</v>
      </c>
      <c r="I111" s="89" t="str">
        <f t="shared" ca="1" si="28"/>
        <v>INSERT INTO math(tangen,question,answer,editor,date,count) VALUES('m3000','\\(\\quad 0.73　+　0.56　=　 \\)','\\(\\quad 1.29 \\)','harazono',NOW(),0);</v>
      </c>
      <c r="J111" s="78" t="s">
        <v>229</v>
      </c>
      <c r="K111">
        <f t="shared" ca="1" si="29"/>
        <v>0.73</v>
      </c>
      <c r="L111" t="s">
        <v>231</v>
      </c>
      <c r="M111">
        <f t="shared" ca="1" si="30"/>
        <v>0.56000000000000005</v>
      </c>
      <c r="N111" t="s">
        <v>233</v>
      </c>
      <c r="O111" t="s">
        <v>230</v>
      </c>
      <c r="P111" t="s">
        <v>229</v>
      </c>
      <c r="Q111" s="1">
        <f t="shared" ca="1" si="31"/>
        <v>1.29</v>
      </c>
      <c r="R111" t="s">
        <v>230</v>
      </c>
      <c r="S111" s="1">
        <f t="shared" ca="1" si="32"/>
        <v>73</v>
      </c>
      <c r="T111" s="1">
        <f t="shared" ca="1" si="32"/>
        <v>56</v>
      </c>
      <c r="V111" t="str">
        <f t="shared" ca="1" si="22"/>
        <v>\\(\\quad 0.73　+　0.56　=　 \\)</v>
      </c>
      <c r="W111" t="str">
        <f t="shared" ca="1" si="23"/>
        <v>\\(\\quad 1.29 \\)</v>
      </c>
    </row>
    <row r="112" spans="1:23" x14ac:dyDescent="0.55000000000000004">
      <c r="A112" s="51" t="s">
        <v>60</v>
      </c>
      <c r="C112" s="50" t="s">
        <v>212</v>
      </c>
      <c r="D112" s="50" t="str">
        <f t="shared" ca="1" si="33"/>
        <v>\\(\\quad 0.25　+　0.38　=　 \\)</v>
      </c>
      <c r="E112" s="50" t="str">
        <f t="shared" ca="1" si="33"/>
        <v>\\(\\quad 0.63 \\)</v>
      </c>
      <c r="F112" s="50" t="s">
        <v>62</v>
      </c>
      <c r="H112" s="50">
        <v>73</v>
      </c>
      <c r="I112" s="89" t="str">
        <f t="shared" ca="1" si="28"/>
        <v>INSERT INTO math(tangen,question,answer,editor,date,count) VALUES('m3000','\\(\\quad 0.25　+　0.38　=　 \\)','\\(\\quad 0.63 \\)','harazono',NOW(),0);</v>
      </c>
      <c r="J112" s="78" t="s">
        <v>229</v>
      </c>
      <c r="K112">
        <f t="shared" ca="1" si="29"/>
        <v>0.25</v>
      </c>
      <c r="L112" t="s">
        <v>231</v>
      </c>
      <c r="M112">
        <f t="shared" ca="1" si="30"/>
        <v>0.38</v>
      </c>
      <c r="N112" t="s">
        <v>233</v>
      </c>
      <c r="O112" t="s">
        <v>230</v>
      </c>
      <c r="P112" t="s">
        <v>229</v>
      </c>
      <c r="Q112" s="1">
        <f t="shared" ca="1" si="31"/>
        <v>0.63</v>
      </c>
      <c r="R112" t="s">
        <v>230</v>
      </c>
      <c r="S112" s="1">
        <f t="shared" ca="1" si="32"/>
        <v>25</v>
      </c>
      <c r="T112" s="1">
        <f t="shared" ca="1" si="32"/>
        <v>38</v>
      </c>
      <c r="V112" t="str">
        <f t="shared" ca="1" si="22"/>
        <v>\\(\\quad 0.25　+　0.38　=　 \\)</v>
      </c>
      <c r="W112" t="str">
        <f t="shared" ca="1" si="23"/>
        <v>\\(\\quad 0.63 \\)</v>
      </c>
    </row>
    <row r="113" spans="1:23" x14ac:dyDescent="0.55000000000000004">
      <c r="A113" s="51" t="s">
        <v>60</v>
      </c>
      <c r="C113" s="50" t="s">
        <v>212</v>
      </c>
      <c r="D113" s="50" t="str">
        <f t="shared" ca="1" si="33"/>
        <v>\\(\\quad 0.76　+　0.64　=　 \\)</v>
      </c>
      <c r="E113" s="50" t="str">
        <f t="shared" ca="1" si="33"/>
        <v>\\(\\quad 1.4 \\)</v>
      </c>
      <c r="F113" s="50" t="s">
        <v>62</v>
      </c>
      <c r="H113" s="50">
        <v>74</v>
      </c>
      <c r="I113" s="89" t="str">
        <f t="shared" ca="1" si="28"/>
        <v>INSERT INTO math(tangen,question,answer,editor,date,count) VALUES('m3000','\\(\\quad 0.76　+　0.64　=　 \\)','\\(\\quad 1.4 \\)','harazono',NOW(),0);</v>
      </c>
      <c r="J113" s="78" t="s">
        <v>229</v>
      </c>
      <c r="K113">
        <f ca="1">S113*0.01</f>
        <v>0.76</v>
      </c>
      <c r="L113" t="s">
        <v>231</v>
      </c>
      <c r="M113">
        <f ca="1">T113*0.01</f>
        <v>0.64</v>
      </c>
      <c r="N113" t="s">
        <v>233</v>
      </c>
      <c r="O113" t="s">
        <v>230</v>
      </c>
      <c r="P113" t="s">
        <v>229</v>
      </c>
      <c r="Q113" s="1">
        <f ca="1">K113+M113</f>
        <v>1.4</v>
      </c>
      <c r="R113" t="s">
        <v>230</v>
      </c>
      <c r="S113" s="1">
        <f ca="1">RANDBETWEEN(1,99)</f>
        <v>76</v>
      </c>
      <c r="T113" s="1">
        <f ca="1">RANDBETWEEN(1,99)</f>
        <v>64</v>
      </c>
      <c r="V113" t="str">
        <f t="shared" ca="1" si="22"/>
        <v>\\(\\quad 0.76　+　0.64　=　 \\)</v>
      </c>
      <c r="W113" t="str">
        <f t="shared" ca="1" si="23"/>
        <v>\\(\\quad 1.4 \\)</v>
      </c>
    </row>
    <row r="114" spans="1:23" x14ac:dyDescent="0.55000000000000004">
      <c r="A114" s="51" t="s">
        <v>60</v>
      </c>
      <c r="C114" s="50" t="s">
        <v>212</v>
      </c>
      <c r="D114" s="50" t="str">
        <f t="shared" ca="1" si="33"/>
        <v>\\(\\quad 0.88　+　0.22　=　 \\)</v>
      </c>
      <c r="E114" s="50" t="str">
        <f t="shared" ca="1" si="33"/>
        <v>\\(\\quad 1.1 \\)</v>
      </c>
      <c r="F114" s="50" t="s">
        <v>62</v>
      </c>
      <c r="H114" s="50">
        <v>75</v>
      </c>
      <c r="I114" s="89" t="str">
        <f t="shared" ca="1" si="28"/>
        <v>INSERT INTO math(tangen,question,answer,editor,date,count) VALUES('m3000','\\(\\quad 0.88　+　0.22　=　 \\)','\\(\\quad 1.1 \\)','harazono',NOW(),0);</v>
      </c>
      <c r="J114" s="78" t="s">
        <v>229</v>
      </c>
      <c r="K114">
        <f t="shared" ref="K114:K128" ca="1" si="34">S114*0.01</f>
        <v>0.88</v>
      </c>
      <c r="L114" t="s">
        <v>231</v>
      </c>
      <c r="M114">
        <f t="shared" ref="M114:M128" ca="1" si="35">T114*0.01</f>
        <v>0.22</v>
      </c>
      <c r="N114" t="s">
        <v>233</v>
      </c>
      <c r="O114" t="s">
        <v>230</v>
      </c>
      <c r="P114" t="s">
        <v>229</v>
      </c>
      <c r="Q114" s="1">
        <f t="shared" ref="Q114:Q128" ca="1" si="36">K114+M114</f>
        <v>1.1000000000000001</v>
      </c>
      <c r="R114" t="s">
        <v>230</v>
      </c>
      <c r="S114" s="1">
        <f t="shared" ca="1" si="32"/>
        <v>88</v>
      </c>
      <c r="T114" s="1">
        <f t="shared" ca="1" si="32"/>
        <v>22</v>
      </c>
      <c r="V114" t="str">
        <f t="shared" ca="1" si="22"/>
        <v>\\(\\quad 0.88　+　0.22　=　 \\)</v>
      </c>
      <c r="W114" t="str">
        <f t="shared" ca="1" si="23"/>
        <v>\\(\\quad 1.1 \\)</v>
      </c>
    </row>
    <row r="115" spans="1:23" x14ac:dyDescent="0.55000000000000004">
      <c r="A115" s="51" t="s">
        <v>60</v>
      </c>
      <c r="C115" s="50" t="s">
        <v>212</v>
      </c>
      <c r="D115" s="50" t="str">
        <f t="shared" ca="1" si="33"/>
        <v>\\(\\quad 0.83　+　0.46　=　 \\)</v>
      </c>
      <c r="E115" s="50" t="str">
        <f t="shared" ca="1" si="33"/>
        <v>\\(\\quad 1.29 \\)</v>
      </c>
      <c r="F115" s="50" t="s">
        <v>62</v>
      </c>
      <c r="H115" s="50">
        <v>76</v>
      </c>
      <c r="I115" s="89" t="str">
        <f t="shared" ca="1" si="28"/>
        <v>INSERT INTO math(tangen,question,answer,editor,date,count) VALUES('m3000','\\(\\quad 0.83　+　0.46　=　 \\)','\\(\\quad 1.29 \\)','harazono',NOW(),0);</v>
      </c>
      <c r="J115" s="78" t="s">
        <v>229</v>
      </c>
      <c r="K115">
        <f t="shared" ca="1" si="34"/>
        <v>0.83000000000000007</v>
      </c>
      <c r="L115" t="s">
        <v>231</v>
      </c>
      <c r="M115">
        <f t="shared" ca="1" si="35"/>
        <v>0.46</v>
      </c>
      <c r="N115" t="s">
        <v>233</v>
      </c>
      <c r="O115" t="s">
        <v>230</v>
      </c>
      <c r="P115" t="s">
        <v>229</v>
      </c>
      <c r="Q115" s="1">
        <f t="shared" ca="1" si="36"/>
        <v>1.29</v>
      </c>
      <c r="R115" t="s">
        <v>230</v>
      </c>
      <c r="S115" s="1">
        <f t="shared" ref="S115:T128" ca="1" si="37">RANDBETWEEN(1,99)</f>
        <v>83</v>
      </c>
      <c r="T115" s="1">
        <f t="shared" ca="1" si="37"/>
        <v>46</v>
      </c>
      <c r="V115" t="str">
        <f t="shared" ca="1" si="22"/>
        <v>\\(\\quad 0.83　+　0.46　=　 \\)</v>
      </c>
      <c r="W115" t="str">
        <f t="shared" ca="1" si="23"/>
        <v>\\(\\quad 1.29 \\)</v>
      </c>
    </row>
    <row r="116" spans="1:23" x14ac:dyDescent="0.55000000000000004">
      <c r="A116" s="51" t="s">
        <v>60</v>
      </c>
      <c r="C116" s="50" t="s">
        <v>212</v>
      </c>
      <c r="D116" s="50" t="str">
        <f t="shared" ca="1" si="33"/>
        <v>\\(\\quad 0.92　+　0.8　=　 \\)</v>
      </c>
      <c r="E116" s="50" t="str">
        <f t="shared" ca="1" si="33"/>
        <v>\\(\\quad 1.72 \\)</v>
      </c>
      <c r="F116" s="50" t="s">
        <v>62</v>
      </c>
      <c r="H116" s="50">
        <v>77</v>
      </c>
      <c r="I116" s="89" t="str">
        <f t="shared" ca="1" si="28"/>
        <v>INSERT INTO math(tangen,question,answer,editor,date,count) VALUES('m3000','\\(\\quad 0.92　+　0.8　=　 \\)','\\(\\quad 1.72 \\)','harazono',NOW(),0);</v>
      </c>
      <c r="J116" s="78" t="s">
        <v>229</v>
      </c>
      <c r="K116">
        <f t="shared" ca="1" si="34"/>
        <v>0.92</v>
      </c>
      <c r="L116" t="s">
        <v>231</v>
      </c>
      <c r="M116">
        <f t="shared" ca="1" si="35"/>
        <v>0.8</v>
      </c>
      <c r="N116" t="s">
        <v>233</v>
      </c>
      <c r="O116" t="s">
        <v>230</v>
      </c>
      <c r="P116" t="s">
        <v>229</v>
      </c>
      <c r="Q116" s="1">
        <f t="shared" ca="1" si="36"/>
        <v>1.7200000000000002</v>
      </c>
      <c r="R116" t="s">
        <v>230</v>
      </c>
      <c r="S116" s="1">
        <f t="shared" ca="1" si="37"/>
        <v>92</v>
      </c>
      <c r="T116" s="1">
        <f t="shared" ca="1" si="37"/>
        <v>80</v>
      </c>
      <c r="V116" t="str">
        <f t="shared" ca="1" si="22"/>
        <v>\\(\\quad 0.92　+　0.8　=　 \\)</v>
      </c>
      <c r="W116" t="str">
        <f t="shared" ca="1" si="23"/>
        <v>\\(\\quad 1.72 \\)</v>
      </c>
    </row>
    <row r="117" spans="1:23" x14ac:dyDescent="0.55000000000000004">
      <c r="A117" s="51" t="s">
        <v>60</v>
      </c>
      <c r="C117" s="50" t="s">
        <v>212</v>
      </c>
      <c r="D117" s="50" t="str">
        <f t="shared" ca="1" si="33"/>
        <v>\\(\\quad 0.97　+　0.91　=　 \\)</v>
      </c>
      <c r="E117" s="50" t="str">
        <f t="shared" ca="1" si="33"/>
        <v>\\(\\quad 1.88 \\)</v>
      </c>
      <c r="F117" s="50" t="s">
        <v>62</v>
      </c>
      <c r="H117" s="50">
        <v>78</v>
      </c>
      <c r="I117" s="89" t="str">
        <f t="shared" ca="1" si="28"/>
        <v>INSERT INTO math(tangen,question,answer,editor,date,count) VALUES('m3000','\\(\\quad 0.97　+　0.91　=　 \\)','\\(\\quad 1.88 \\)','harazono',NOW(),0);</v>
      </c>
      <c r="J117" s="78" t="s">
        <v>229</v>
      </c>
      <c r="K117">
        <f t="shared" ca="1" si="34"/>
        <v>0.97</v>
      </c>
      <c r="L117" t="s">
        <v>231</v>
      </c>
      <c r="M117">
        <f t="shared" ca="1" si="35"/>
        <v>0.91</v>
      </c>
      <c r="N117" t="s">
        <v>233</v>
      </c>
      <c r="O117" t="s">
        <v>230</v>
      </c>
      <c r="P117" t="s">
        <v>229</v>
      </c>
      <c r="Q117" s="1">
        <f t="shared" ca="1" si="36"/>
        <v>1.88</v>
      </c>
      <c r="R117" t="s">
        <v>230</v>
      </c>
      <c r="S117" s="1">
        <f t="shared" ca="1" si="37"/>
        <v>97</v>
      </c>
      <c r="T117" s="1">
        <f t="shared" ca="1" si="37"/>
        <v>91</v>
      </c>
      <c r="V117" t="str">
        <f t="shared" ca="1" si="22"/>
        <v>\\(\\quad 0.97　+　0.91　=　 \\)</v>
      </c>
      <c r="W117" t="str">
        <f t="shared" ca="1" si="23"/>
        <v>\\(\\quad 1.88 \\)</v>
      </c>
    </row>
    <row r="118" spans="1:23" x14ac:dyDescent="0.55000000000000004">
      <c r="A118" s="51" t="s">
        <v>60</v>
      </c>
      <c r="C118" s="50" t="s">
        <v>212</v>
      </c>
      <c r="D118" s="50" t="str">
        <f t="shared" ca="1" si="33"/>
        <v>\\(\\quad 0.09　+　0.81　=　 \\)</v>
      </c>
      <c r="E118" s="50" t="str">
        <f t="shared" ca="1" si="33"/>
        <v>\\(\\quad 0.9 \\)</v>
      </c>
      <c r="F118" s="50" t="s">
        <v>62</v>
      </c>
      <c r="H118" s="50">
        <v>79</v>
      </c>
      <c r="I118" s="89" t="str">
        <f t="shared" ca="1" si="28"/>
        <v>INSERT INTO math(tangen,question,answer,editor,date,count) VALUES('m3000','\\(\\quad 0.09　+　0.81　=　 \\)','\\(\\quad 0.9 \\)','harazono',NOW(),0);</v>
      </c>
      <c r="J118" s="78" t="s">
        <v>229</v>
      </c>
      <c r="K118">
        <f t="shared" ca="1" si="34"/>
        <v>0.09</v>
      </c>
      <c r="L118" t="s">
        <v>231</v>
      </c>
      <c r="M118">
        <f t="shared" ca="1" si="35"/>
        <v>0.81</v>
      </c>
      <c r="N118" t="s">
        <v>233</v>
      </c>
      <c r="O118" t="s">
        <v>230</v>
      </c>
      <c r="P118" t="s">
        <v>229</v>
      </c>
      <c r="Q118" s="1">
        <f t="shared" ca="1" si="36"/>
        <v>0.9</v>
      </c>
      <c r="R118" t="s">
        <v>230</v>
      </c>
      <c r="S118" s="1">
        <f t="shared" ca="1" si="37"/>
        <v>9</v>
      </c>
      <c r="T118" s="1">
        <f t="shared" ca="1" si="37"/>
        <v>81</v>
      </c>
      <c r="V118" t="str">
        <f t="shared" ca="1" si="22"/>
        <v>\\(\\quad 0.09　+　0.81　=　 \\)</v>
      </c>
      <c r="W118" t="str">
        <f t="shared" ca="1" si="23"/>
        <v>\\(\\quad 0.9 \\)</v>
      </c>
    </row>
    <row r="119" spans="1:23" x14ac:dyDescent="0.55000000000000004">
      <c r="A119" s="51" t="s">
        <v>60</v>
      </c>
      <c r="C119" s="50" t="s">
        <v>212</v>
      </c>
      <c r="D119" s="50" t="str">
        <f t="shared" ca="1" si="33"/>
        <v>\\(\\quad 0.6　+　0.89　=　 \\)</v>
      </c>
      <c r="E119" s="50" t="str">
        <f t="shared" ca="1" si="33"/>
        <v>\\(\\quad 1.49 \\)</v>
      </c>
      <c r="F119" s="50" t="s">
        <v>62</v>
      </c>
      <c r="H119" s="50">
        <v>80</v>
      </c>
      <c r="I119" s="89" t="str">
        <f t="shared" ca="1" si="28"/>
        <v>INSERT INTO math(tangen,question,answer,editor,date,count) VALUES('m3000','\\(\\quad 0.6　+　0.89　=　 \\)','\\(\\quad 1.49 \\)','harazono',NOW(),0);</v>
      </c>
      <c r="J119" s="78" t="s">
        <v>229</v>
      </c>
      <c r="K119">
        <f t="shared" ca="1" si="34"/>
        <v>0.6</v>
      </c>
      <c r="L119" t="s">
        <v>231</v>
      </c>
      <c r="M119">
        <f t="shared" ca="1" si="35"/>
        <v>0.89</v>
      </c>
      <c r="N119" t="s">
        <v>233</v>
      </c>
      <c r="O119" t="s">
        <v>230</v>
      </c>
      <c r="P119" t="s">
        <v>229</v>
      </c>
      <c r="Q119" s="1">
        <f t="shared" ca="1" si="36"/>
        <v>1.49</v>
      </c>
      <c r="R119" t="s">
        <v>230</v>
      </c>
      <c r="S119" s="1">
        <f t="shared" ca="1" si="37"/>
        <v>60</v>
      </c>
      <c r="T119" s="1">
        <f t="shared" ca="1" si="37"/>
        <v>89</v>
      </c>
      <c r="V119" t="str">
        <f t="shared" ca="1" si="22"/>
        <v>\\(\\quad 0.6　+　0.89　=　 \\)</v>
      </c>
      <c r="W119" t="str">
        <f t="shared" ca="1" si="23"/>
        <v>\\(\\quad 1.49 \\)</v>
      </c>
    </row>
    <row r="120" spans="1:23" x14ac:dyDescent="0.55000000000000004">
      <c r="A120" s="51" t="s">
        <v>60</v>
      </c>
      <c r="C120" s="50" t="s">
        <v>212</v>
      </c>
      <c r="D120" s="50" t="str">
        <f t="shared" ca="1" si="33"/>
        <v>\\(\\quad 0.22　+　0.71　=　 \\)</v>
      </c>
      <c r="E120" s="50" t="str">
        <f t="shared" ca="1" si="33"/>
        <v>\\(\\quad 0.93 \\)</v>
      </c>
      <c r="F120" s="50" t="s">
        <v>62</v>
      </c>
      <c r="H120" s="50">
        <v>81</v>
      </c>
      <c r="I120" s="89" t="str">
        <f t="shared" ca="1" si="28"/>
        <v>INSERT INTO math(tangen,question,answer,editor,date,count) VALUES('m3000','\\(\\quad 0.22　+　0.71　=　 \\)','\\(\\quad 0.93 \\)','harazono',NOW(),0);</v>
      </c>
      <c r="J120" s="78" t="s">
        <v>229</v>
      </c>
      <c r="K120">
        <f t="shared" ca="1" si="34"/>
        <v>0.22</v>
      </c>
      <c r="L120" t="s">
        <v>231</v>
      </c>
      <c r="M120">
        <f t="shared" ca="1" si="35"/>
        <v>0.71</v>
      </c>
      <c r="N120" t="s">
        <v>233</v>
      </c>
      <c r="O120" t="s">
        <v>230</v>
      </c>
      <c r="P120" t="s">
        <v>229</v>
      </c>
      <c r="Q120" s="1">
        <f t="shared" ca="1" si="36"/>
        <v>0.92999999999999994</v>
      </c>
      <c r="R120" t="s">
        <v>230</v>
      </c>
      <c r="S120" s="1">
        <f t="shared" ca="1" si="37"/>
        <v>22</v>
      </c>
      <c r="T120" s="1">
        <f t="shared" ca="1" si="37"/>
        <v>71</v>
      </c>
      <c r="V120" t="str">
        <f t="shared" ca="1" si="22"/>
        <v>\\(\\quad 0.22　+　0.71　=　 \\)</v>
      </c>
      <c r="W120" t="str">
        <f t="shared" ca="1" si="23"/>
        <v>\\(\\quad 0.93 \\)</v>
      </c>
    </row>
    <row r="121" spans="1:23" x14ac:dyDescent="0.55000000000000004">
      <c r="A121" s="51" t="s">
        <v>60</v>
      </c>
      <c r="C121" s="50" t="s">
        <v>212</v>
      </c>
      <c r="D121" s="50" t="str">
        <f t="shared" ca="1" si="33"/>
        <v>\\(\\quad 0.23　+　0.96　=　 \\)</v>
      </c>
      <c r="E121" s="50" t="str">
        <f t="shared" ca="1" si="33"/>
        <v>\\(\\quad 1.19 \\)</v>
      </c>
      <c r="F121" s="50" t="s">
        <v>62</v>
      </c>
      <c r="H121" s="50">
        <v>82</v>
      </c>
      <c r="I121" s="89" t="str">
        <f t="shared" ca="1" si="28"/>
        <v>INSERT INTO math(tangen,question,answer,editor,date,count) VALUES('m3000','\\(\\quad 0.23　+　0.96　=　 \\)','\\(\\quad 1.19 \\)','harazono',NOW(),0);</v>
      </c>
      <c r="J121" s="78" t="s">
        <v>229</v>
      </c>
      <c r="K121">
        <f t="shared" ca="1" si="34"/>
        <v>0.23</v>
      </c>
      <c r="L121" t="s">
        <v>231</v>
      </c>
      <c r="M121">
        <f t="shared" ca="1" si="35"/>
        <v>0.96</v>
      </c>
      <c r="N121" t="s">
        <v>233</v>
      </c>
      <c r="O121" t="s">
        <v>230</v>
      </c>
      <c r="P121" t="s">
        <v>229</v>
      </c>
      <c r="Q121" s="1">
        <f t="shared" ca="1" si="36"/>
        <v>1.19</v>
      </c>
      <c r="R121" t="s">
        <v>230</v>
      </c>
      <c r="S121" s="1">
        <f t="shared" ca="1" si="37"/>
        <v>23</v>
      </c>
      <c r="T121" s="1">
        <f t="shared" ca="1" si="37"/>
        <v>96</v>
      </c>
      <c r="V121" t="str">
        <f t="shared" ca="1" si="22"/>
        <v>\\(\\quad 0.23　+　0.96　=　 \\)</v>
      </c>
      <c r="W121" t="str">
        <f t="shared" ca="1" si="23"/>
        <v>\\(\\quad 1.19 \\)</v>
      </c>
    </row>
    <row r="122" spans="1:23" x14ac:dyDescent="0.55000000000000004">
      <c r="A122" s="51" t="s">
        <v>60</v>
      </c>
      <c r="C122" s="50" t="s">
        <v>212</v>
      </c>
      <c r="D122" s="50" t="str">
        <f t="shared" ca="1" si="33"/>
        <v>\\(\\quad 0.76　+　0.21　=　 \\)</v>
      </c>
      <c r="E122" s="50" t="str">
        <f t="shared" ca="1" si="33"/>
        <v>\\(\\quad 0.97 \\)</v>
      </c>
      <c r="F122" s="50" t="s">
        <v>62</v>
      </c>
      <c r="H122" s="50">
        <v>83</v>
      </c>
      <c r="I122" s="89" t="str">
        <f t="shared" ca="1" si="28"/>
        <v>INSERT INTO math(tangen,question,answer,editor,date,count) VALUES('m3000','\\(\\quad 0.76　+　0.21　=　 \\)','\\(\\quad 0.97 \\)','harazono',NOW(),0);</v>
      </c>
      <c r="J122" s="78" t="s">
        <v>229</v>
      </c>
      <c r="K122">
        <f t="shared" ca="1" si="34"/>
        <v>0.76</v>
      </c>
      <c r="L122" t="s">
        <v>231</v>
      </c>
      <c r="M122">
        <f t="shared" ca="1" si="35"/>
        <v>0.21</v>
      </c>
      <c r="N122" t="s">
        <v>233</v>
      </c>
      <c r="O122" t="s">
        <v>230</v>
      </c>
      <c r="P122" t="s">
        <v>229</v>
      </c>
      <c r="Q122" s="1">
        <f t="shared" ca="1" si="36"/>
        <v>0.97</v>
      </c>
      <c r="R122" t="s">
        <v>230</v>
      </c>
      <c r="S122" s="1">
        <f t="shared" ca="1" si="37"/>
        <v>76</v>
      </c>
      <c r="T122" s="1">
        <f t="shared" ca="1" si="37"/>
        <v>21</v>
      </c>
      <c r="V122" t="str">
        <f t="shared" ca="1" si="22"/>
        <v>\\(\\quad 0.76　+　0.21　=　 \\)</v>
      </c>
      <c r="W122" t="str">
        <f t="shared" ca="1" si="23"/>
        <v>\\(\\quad 0.97 \\)</v>
      </c>
    </row>
    <row r="123" spans="1:23" x14ac:dyDescent="0.55000000000000004">
      <c r="A123" s="51" t="s">
        <v>60</v>
      </c>
      <c r="C123" s="50" t="s">
        <v>212</v>
      </c>
      <c r="D123" s="50" t="str">
        <f t="shared" ca="1" si="33"/>
        <v>\\(\\quad 0.81　+　0.21　=　 \\)</v>
      </c>
      <c r="E123" s="50" t="str">
        <f t="shared" ca="1" si="33"/>
        <v>\\(\\quad 1.02 \\)</v>
      </c>
      <c r="F123" s="50" t="s">
        <v>62</v>
      </c>
      <c r="H123" s="50">
        <v>84</v>
      </c>
      <c r="I123" s="89" t="str">
        <f t="shared" ca="1" si="28"/>
        <v>INSERT INTO math(tangen,question,answer,editor,date,count) VALUES('m3000','\\(\\quad 0.81　+　0.21　=　 \\)','\\(\\quad 1.02 \\)','harazono',NOW(),0);</v>
      </c>
      <c r="J123" s="78" t="s">
        <v>229</v>
      </c>
      <c r="K123">
        <f t="shared" ca="1" si="34"/>
        <v>0.81</v>
      </c>
      <c r="L123" t="s">
        <v>231</v>
      </c>
      <c r="M123">
        <f t="shared" ca="1" si="35"/>
        <v>0.21</v>
      </c>
      <c r="N123" t="s">
        <v>233</v>
      </c>
      <c r="O123" t="s">
        <v>230</v>
      </c>
      <c r="P123" t="s">
        <v>229</v>
      </c>
      <c r="Q123" s="1">
        <f t="shared" ca="1" si="36"/>
        <v>1.02</v>
      </c>
      <c r="R123" t="s">
        <v>230</v>
      </c>
      <c r="S123" s="1">
        <f t="shared" ca="1" si="37"/>
        <v>81</v>
      </c>
      <c r="T123" s="1">
        <f t="shared" ca="1" si="37"/>
        <v>21</v>
      </c>
      <c r="V123" t="str">
        <f t="shared" ca="1" si="22"/>
        <v>\\(\\quad 0.81　+　0.21　=　 \\)</v>
      </c>
      <c r="W123" t="str">
        <f t="shared" ca="1" si="23"/>
        <v>\\(\\quad 1.02 \\)</v>
      </c>
    </row>
    <row r="124" spans="1:23" x14ac:dyDescent="0.55000000000000004">
      <c r="A124" s="51" t="s">
        <v>60</v>
      </c>
      <c r="C124" s="50" t="s">
        <v>212</v>
      </c>
      <c r="D124" s="50" t="str">
        <f t="shared" ca="1" si="33"/>
        <v>\\(\\quad 0.3　+　0.03　=　 \\)</v>
      </c>
      <c r="E124" s="50" t="str">
        <f t="shared" ca="1" si="33"/>
        <v>\\(\\quad 0.33 \\)</v>
      </c>
      <c r="F124" s="50" t="s">
        <v>62</v>
      </c>
      <c r="H124" s="50">
        <v>85</v>
      </c>
      <c r="I124" s="89" t="str">
        <f t="shared" ca="1" si="28"/>
        <v>INSERT INTO math(tangen,question,answer,editor,date,count) VALUES('m3000','\\(\\quad 0.3　+　0.03　=　 \\)','\\(\\quad 0.33 \\)','harazono',NOW(),0);</v>
      </c>
      <c r="J124" s="78" t="s">
        <v>229</v>
      </c>
      <c r="K124">
        <f t="shared" ca="1" si="34"/>
        <v>0.3</v>
      </c>
      <c r="L124" t="s">
        <v>231</v>
      </c>
      <c r="M124">
        <f t="shared" ca="1" si="35"/>
        <v>0.03</v>
      </c>
      <c r="N124" t="s">
        <v>233</v>
      </c>
      <c r="O124" t="s">
        <v>230</v>
      </c>
      <c r="P124" t="s">
        <v>229</v>
      </c>
      <c r="Q124" s="1">
        <f t="shared" ca="1" si="36"/>
        <v>0.32999999999999996</v>
      </c>
      <c r="R124" t="s">
        <v>230</v>
      </c>
      <c r="S124" s="1">
        <f t="shared" ca="1" si="37"/>
        <v>30</v>
      </c>
      <c r="T124" s="1">
        <f t="shared" ca="1" si="37"/>
        <v>3</v>
      </c>
      <c r="V124" t="str">
        <f t="shared" ca="1" si="22"/>
        <v>\\(\\quad 0.3　+　0.03　=　 \\)</v>
      </c>
      <c r="W124" t="str">
        <f t="shared" ca="1" si="23"/>
        <v>\\(\\quad 0.33 \\)</v>
      </c>
    </row>
    <row r="125" spans="1:23" x14ac:dyDescent="0.55000000000000004">
      <c r="A125" s="51" t="s">
        <v>60</v>
      </c>
      <c r="C125" s="50" t="s">
        <v>212</v>
      </c>
      <c r="D125" s="50" t="str">
        <f t="shared" ca="1" si="33"/>
        <v>\\(\\quad 0.73　+　0.82　=　 \\)</v>
      </c>
      <c r="E125" s="50" t="str">
        <f t="shared" ca="1" si="33"/>
        <v>\\(\\quad 1.55 \\)</v>
      </c>
      <c r="F125" s="50" t="s">
        <v>62</v>
      </c>
      <c r="H125" s="50">
        <v>86</v>
      </c>
      <c r="I125" s="89" t="str">
        <f t="shared" ca="1" si="28"/>
        <v>INSERT INTO math(tangen,question,answer,editor,date,count) VALUES('m3000','\\(\\quad 0.73　+　0.82　=　 \\)','\\(\\quad 1.55 \\)','harazono',NOW(),0);</v>
      </c>
      <c r="J125" s="78" t="s">
        <v>229</v>
      </c>
      <c r="K125">
        <f t="shared" ca="1" si="34"/>
        <v>0.73</v>
      </c>
      <c r="L125" t="s">
        <v>231</v>
      </c>
      <c r="M125">
        <f t="shared" ca="1" si="35"/>
        <v>0.82000000000000006</v>
      </c>
      <c r="N125" t="s">
        <v>233</v>
      </c>
      <c r="O125" t="s">
        <v>230</v>
      </c>
      <c r="P125" t="s">
        <v>229</v>
      </c>
      <c r="Q125" s="1">
        <f t="shared" ca="1" si="36"/>
        <v>1.55</v>
      </c>
      <c r="R125" t="s">
        <v>230</v>
      </c>
      <c r="S125" s="1">
        <f t="shared" ca="1" si="37"/>
        <v>73</v>
      </c>
      <c r="T125" s="1">
        <f t="shared" ca="1" si="37"/>
        <v>82</v>
      </c>
      <c r="V125" t="str">
        <f t="shared" ca="1" si="22"/>
        <v>\\(\\quad 0.73　+　0.82　=　 \\)</v>
      </c>
      <c r="W125" t="str">
        <f t="shared" ca="1" si="23"/>
        <v>\\(\\quad 1.55 \\)</v>
      </c>
    </row>
    <row r="126" spans="1:23" x14ac:dyDescent="0.55000000000000004">
      <c r="A126" s="51" t="s">
        <v>60</v>
      </c>
      <c r="C126" s="50" t="s">
        <v>212</v>
      </c>
      <c r="D126" s="50" t="str">
        <f t="shared" ca="1" si="33"/>
        <v>\\(\\quad 0.54　+　0.89　=　 \\)</v>
      </c>
      <c r="E126" s="50" t="str">
        <f t="shared" ca="1" si="33"/>
        <v>\\(\\quad 1.43 \\)</v>
      </c>
      <c r="F126" s="50" t="s">
        <v>62</v>
      </c>
      <c r="H126" s="50">
        <v>87</v>
      </c>
      <c r="I126" s="89" t="str">
        <f t="shared" ca="1" si="28"/>
        <v>INSERT INTO math(tangen,question,answer,editor,date,count) VALUES('m3000','\\(\\quad 0.54　+　0.89　=　 \\)','\\(\\quad 1.43 \\)','harazono',NOW(),0);</v>
      </c>
      <c r="J126" s="78" t="s">
        <v>229</v>
      </c>
      <c r="K126">
        <f t="shared" ca="1" si="34"/>
        <v>0.54</v>
      </c>
      <c r="L126" t="s">
        <v>231</v>
      </c>
      <c r="M126">
        <f t="shared" ca="1" si="35"/>
        <v>0.89</v>
      </c>
      <c r="N126" t="s">
        <v>233</v>
      </c>
      <c r="O126" t="s">
        <v>230</v>
      </c>
      <c r="P126" t="s">
        <v>229</v>
      </c>
      <c r="Q126" s="1">
        <f t="shared" ca="1" si="36"/>
        <v>1.4300000000000002</v>
      </c>
      <c r="R126" t="s">
        <v>230</v>
      </c>
      <c r="S126" s="1">
        <f t="shared" ca="1" si="37"/>
        <v>54</v>
      </c>
      <c r="T126" s="1">
        <f t="shared" ca="1" si="37"/>
        <v>89</v>
      </c>
      <c r="V126" t="str">
        <f t="shared" ca="1" si="22"/>
        <v>\\(\\quad 0.54　+　0.89　=　 \\)</v>
      </c>
      <c r="W126" t="str">
        <f t="shared" ca="1" si="23"/>
        <v>\\(\\quad 1.43 \\)</v>
      </c>
    </row>
    <row r="127" spans="1:23" x14ac:dyDescent="0.55000000000000004">
      <c r="A127" s="51" t="s">
        <v>60</v>
      </c>
      <c r="C127" s="50" t="s">
        <v>212</v>
      </c>
      <c r="D127" s="50" t="str">
        <f t="shared" ca="1" si="33"/>
        <v>\\(\\quad 0.14　+　0.7　=　 \\)</v>
      </c>
      <c r="E127" s="50" t="str">
        <f t="shared" ca="1" si="33"/>
        <v>\\(\\quad 0.84 \\)</v>
      </c>
      <c r="F127" s="50" t="s">
        <v>62</v>
      </c>
      <c r="H127" s="50">
        <v>88</v>
      </c>
      <c r="I127" s="89" t="str">
        <f t="shared" ca="1" si="28"/>
        <v>INSERT INTO math(tangen,question,answer,editor,date,count) VALUES('m3000','\\(\\quad 0.14　+　0.7　=　 \\)','\\(\\quad 0.84 \\)','harazono',NOW(),0);</v>
      </c>
      <c r="J127" s="78" t="s">
        <v>229</v>
      </c>
      <c r="K127">
        <f t="shared" ca="1" si="34"/>
        <v>0.14000000000000001</v>
      </c>
      <c r="L127" t="s">
        <v>231</v>
      </c>
      <c r="M127">
        <f t="shared" ca="1" si="35"/>
        <v>0.70000000000000007</v>
      </c>
      <c r="N127" t="s">
        <v>233</v>
      </c>
      <c r="O127" t="s">
        <v>230</v>
      </c>
      <c r="P127" t="s">
        <v>229</v>
      </c>
      <c r="Q127" s="1">
        <f t="shared" ca="1" si="36"/>
        <v>0.84000000000000008</v>
      </c>
      <c r="R127" t="s">
        <v>230</v>
      </c>
      <c r="S127" s="1">
        <f t="shared" ca="1" si="37"/>
        <v>14</v>
      </c>
      <c r="T127" s="1">
        <f t="shared" ca="1" si="37"/>
        <v>70</v>
      </c>
      <c r="V127" t="str">
        <f t="shared" ca="1" si="22"/>
        <v>\\(\\quad 0.14　+　0.7　=　 \\)</v>
      </c>
      <c r="W127" t="str">
        <f t="shared" ca="1" si="23"/>
        <v>\\(\\quad 0.84 \\)</v>
      </c>
    </row>
    <row r="128" spans="1:23" x14ac:dyDescent="0.55000000000000004">
      <c r="A128" s="51" t="s">
        <v>60</v>
      </c>
      <c r="C128" s="50" t="s">
        <v>212</v>
      </c>
      <c r="D128" s="50" t="str">
        <f t="shared" ca="1" si="33"/>
        <v>\\(\\quad 0.04　+　0.19　=　 \\)</v>
      </c>
      <c r="E128" s="50" t="str">
        <f t="shared" ca="1" si="33"/>
        <v>\\(\\quad 0.23 \\)</v>
      </c>
      <c r="F128" s="50" t="s">
        <v>62</v>
      </c>
      <c r="H128" s="50">
        <v>89</v>
      </c>
      <c r="I128" s="89" t="str">
        <f t="shared" ca="1" si="28"/>
        <v>INSERT INTO math(tangen,question,answer,editor,date,count) VALUES('m3000','\\(\\quad 0.04　+　0.19　=　 \\)','\\(\\quad 0.23 \\)','harazono',NOW(),0);</v>
      </c>
      <c r="J128" s="78" t="s">
        <v>229</v>
      </c>
      <c r="K128">
        <f t="shared" ca="1" si="34"/>
        <v>0.04</v>
      </c>
      <c r="L128" t="s">
        <v>231</v>
      </c>
      <c r="M128">
        <f t="shared" ca="1" si="35"/>
        <v>0.19</v>
      </c>
      <c r="N128" t="s">
        <v>233</v>
      </c>
      <c r="O128" t="s">
        <v>230</v>
      </c>
      <c r="P128" t="s">
        <v>229</v>
      </c>
      <c r="Q128" s="1">
        <f t="shared" ca="1" si="36"/>
        <v>0.23</v>
      </c>
      <c r="R128" t="s">
        <v>230</v>
      </c>
      <c r="S128" s="1">
        <f t="shared" ca="1" si="37"/>
        <v>4</v>
      </c>
      <c r="T128" s="1">
        <f t="shared" ca="1" si="37"/>
        <v>19</v>
      </c>
      <c r="V128" t="str">
        <f t="shared" ca="1" si="22"/>
        <v>\\(\\quad 0.04　+　0.19　=　 \\)</v>
      </c>
      <c r="W128" t="str">
        <f t="shared" ca="1" si="23"/>
        <v>\\(\\quad 0.23 \\)</v>
      </c>
    </row>
    <row r="129" spans="1:23" x14ac:dyDescent="0.55000000000000004">
      <c r="A129" s="51" t="s">
        <v>60</v>
      </c>
      <c r="C129" s="50" t="s">
        <v>212</v>
      </c>
      <c r="D129" s="50" t="str">
        <f t="shared" ca="1" si="33"/>
        <v>\\(\\quad 0.22　+　0.86　=　 \\)</v>
      </c>
      <c r="E129" s="50" t="str">
        <f t="shared" ca="1" si="33"/>
        <v>\\(\\quad 1.08 \\)</v>
      </c>
      <c r="F129" s="50" t="s">
        <v>62</v>
      </c>
      <c r="H129" s="50">
        <v>90</v>
      </c>
      <c r="I129" s="89" t="str">
        <f t="shared" ca="1" si="28"/>
        <v>INSERT INTO math(tangen,question,answer,editor,date,count) VALUES('m3000','\\(\\quad 0.22　+　0.86　=　 \\)','\\(\\quad 1.08 \\)','harazono',NOW(),0);</v>
      </c>
      <c r="J129" s="78" t="s">
        <v>229</v>
      </c>
      <c r="K129">
        <f ca="1">S129*0.01</f>
        <v>0.22</v>
      </c>
      <c r="L129" t="s">
        <v>231</v>
      </c>
      <c r="M129">
        <f ca="1">T129*0.01</f>
        <v>0.86</v>
      </c>
      <c r="N129" t="s">
        <v>233</v>
      </c>
      <c r="O129" t="s">
        <v>230</v>
      </c>
      <c r="P129" t="s">
        <v>229</v>
      </c>
      <c r="Q129" s="1">
        <f ca="1">K129+M129</f>
        <v>1.08</v>
      </c>
      <c r="R129" t="s">
        <v>230</v>
      </c>
      <c r="S129" s="1">
        <f ca="1">RANDBETWEEN(1,99)</f>
        <v>22</v>
      </c>
      <c r="T129" s="1">
        <f ca="1">RANDBETWEEN(1,99)</f>
        <v>86</v>
      </c>
      <c r="V129" t="str">
        <f t="shared" ca="1" si="22"/>
        <v>\\(\\quad 0.22　+　0.86　=　 \\)</v>
      </c>
      <c r="W129" t="str">
        <f t="shared" ca="1" si="23"/>
        <v>\\(\\quad 1.08 \\)</v>
      </c>
    </row>
    <row r="130" spans="1:23" x14ac:dyDescent="0.55000000000000004">
      <c r="A130" s="51" t="s">
        <v>60</v>
      </c>
      <c r="C130" s="50" t="s">
        <v>212</v>
      </c>
      <c r="D130" s="50" t="str">
        <f t="shared" ca="1" si="33"/>
        <v>\\(\\quad 0.14　+　0.2　=　 \\)</v>
      </c>
      <c r="E130" s="50" t="str">
        <f t="shared" ca="1" si="33"/>
        <v>\\(\\quad 0.34 \\)</v>
      </c>
      <c r="F130" s="50" t="s">
        <v>62</v>
      </c>
      <c r="H130" s="50">
        <v>91</v>
      </c>
      <c r="I130" s="89" t="str">
        <f t="shared" ca="1" si="28"/>
        <v>INSERT INTO math(tangen,question,answer,editor,date,count) VALUES('m3000','\\(\\quad 0.14　+　0.2　=　 \\)','\\(\\quad 0.34 \\)','harazono',NOW(),0);</v>
      </c>
      <c r="J130" s="78" t="s">
        <v>229</v>
      </c>
      <c r="K130">
        <f t="shared" ref="K130:K141" ca="1" si="38">S130*0.01</f>
        <v>0.14000000000000001</v>
      </c>
      <c r="L130" t="s">
        <v>231</v>
      </c>
      <c r="M130">
        <f t="shared" ref="M130:M141" ca="1" si="39">T130*0.01</f>
        <v>0.2</v>
      </c>
      <c r="N130" t="s">
        <v>233</v>
      </c>
      <c r="O130" t="s">
        <v>230</v>
      </c>
      <c r="P130" t="s">
        <v>229</v>
      </c>
      <c r="Q130" s="1">
        <f t="shared" ref="Q130:Q141" ca="1" si="40">K130+M130</f>
        <v>0.34</v>
      </c>
      <c r="R130" t="s">
        <v>230</v>
      </c>
      <c r="S130" s="1">
        <f t="shared" ref="S130:T141" ca="1" si="41">RANDBETWEEN(1,99)</f>
        <v>14</v>
      </c>
      <c r="T130" s="1">
        <f t="shared" ca="1" si="41"/>
        <v>20</v>
      </c>
      <c r="V130" t="str">
        <f t="shared" ref="V130:V193" ca="1" si="42">J130&amp;K130&amp;L130&amp;M130&amp;N130&amp;O130</f>
        <v>\\(\\quad 0.14　+　0.2　=　 \\)</v>
      </c>
      <c r="W130" t="str">
        <f t="shared" ref="W130:W193" ca="1" si="43">P130&amp;Q130&amp;R130</f>
        <v>\\(\\quad 0.34 \\)</v>
      </c>
    </row>
    <row r="131" spans="1:23" x14ac:dyDescent="0.55000000000000004">
      <c r="A131" s="51" t="s">
        <v>60</v>
      </c>
      <c r="C131" s="50" t="s">
        <v>212</v>
      </c>
      <c r="D131" s="50" t="str">
        <f t="shared" ca="1" si="33"/>
        <v>\\(\\quad 0.52　+　0.67　=　 \\)</v>
      </c>
      <c r="E131" s="50" t="str">
        <f t="shared" ca="1" si="33"/>
        <v>\\(\\quad 1.19 \\)</v>
      </c>
      <c r="F131" s="50" t="s">
        <v>62</v>
      </c>
      <c r="H131" s="50">
        <v>92</v>
      </c>
      <c r="I131" s="89" t="str">
        <f t="shared" ca="1" si="28"/>
        <v>INSERT INTO math(tangen,question,answer,editor,date,count) VALUES('m3000','\\(\\quad 0.52　+　0.67　=　 \\)','\\(\\quad 1.19 \\)','harazono',NOW(),0);</v>
      </c>
      <c r="J131" s="78" t="s">
        <v>229</v>
      </c>
      <c r="K131">
        <f t="shared" ca="1" si="38"/>
        <v>0.52</v>
      </c>
      <c r="L131" t="s">
        <v>231</v>
      </c>
      <c r="M131">
        <f t="shared" ca="1" si="39"/>
        <v>0.67</v>
      </c>
      <c r="N131" t="s">
        <v>233</v>
      </c>
      <c r="O131" t="s">
        <v>230</v>
      </c>
      <c r="P131" t="s">
        <v>229</v>
      </c>
      <c r="Q131" s="1">
        <f t="shared" ca="1" si="40"/>
        <v>1.19</v>
      </c>
      <c r="R131" t="s">
        <v>230</v>
      </c>
      <c r="S131" s="1">
        <f t="shared" ca="1" si="41"/>
        <v>52</v>
      </c>
      <c r="T131" s="1">
        <f t="shared" ca="1" si="41"/>
        <v>67</v>
      </c>
      <c r="V131" t="str">
        <f t="shared" ca="1" si="42"/>
        <v>\\(\\quad 0.52　+　0.67　=　 \\)</v>
      </c>
      <c r="W131" t="str">
        <f t="shared" ca="1" si="43"/>
        <v>\\(\\quad 1.19 \\)</v>
      </c>
    </row>
    <row r="132" spans="1:23" x14ac:dyDescent="0.55000000000000004">
      <c r="A132" s="51" t="s">
        <v>60</v>
      </c>
      <c r="C132" s="50" t="s">
        <v>212</v>
      </c>
      <c r="D132" s="50" t="str">
        <f t="shared" ca="1" si="33"/>
        <v>\\(\\quad 0.06　+　0.52　=　 \\)</v>
      </c>
      <c r="E132" s="50" t="str">
        <f t="shared" ca="1" si="33"/>
        <v>\\(\\quad 0.58 \\)</v>
      </c>
      <c r="F132" s="50" t="s">
        <v>62</v>
      </c>
      <c r="H132" s="50">
        <v>93</v>
      </c>
      <c r="I132" s="89" t="str">
        <f t="shared" ca="1" si="28"/>
        <v>INSERT INTO math(tangen,question,answer,editor,date,count) VALUES('m3000','\\(\\quad 0.06　+　0.52　=　 \\)','\\(\\quad 0.58 \\)','harazono',NOW(),0);</v>
      </c>
      <c r="J132" s="78" t="s">
        <v>229</v>
      </c>
      <c r="K132">
        <f t="shared" ca="1" si="38"/>
        <v>0.06</v>
      </c>
      <c r="L132" t="s">
        <v>231</v>
      </c>
      <c r="M132">
        <f t="shared" ca="1" si="39"/>
        <v>0.52</v>
      </c>
      <c r="N132" t="s">
        <v>233</v>
      </c>
      <c r="O132" t="s">
        <v>230</v>
      </c>
      <c r="P132" t="s">
        <v>229</v>
      </c>
      <c r="Q132" s="1">
        <f t="shared" ca="1" si="40"/>
        <v>0.58000000000000007</v>
      </c>
      <c r="R132" t="s">
        <v>230</v>
      </c>
      <c r="S132" s="1">
        <f t="shared" ca="1" si="41"/>
        <v>6</v>
      </c>
      <c r="T132" s="1">
        <f t="shared" ca="1" si="41"/>
        <v>52</v>
      </c>
      <c r="V132" t="str">
        <f t="shared" ca="1" si="42"/>
        <v>\\(\\quad 0.06　+　0.52　=　 \\)</v>
      </c>
      <c r="W132" t="str">
        <f t="shared" ca="1" si="43"/>
        <v>\\(\\quad 0.58 \\)</v>
      </c>
    </row>
    <row r="133" spans="1:23" x14ac:dyDescent="0.55000000000000004">
      <c r="A133" s="51" t="s">
        <v>60</v>
      </c>
      <c r="C133" s="50" t="s">
        <v>212</v>
      </c>
      <c r="D133" s="50" t="str">
        <f t="shared" ca="1" si="33"/>
        <v>\\(\\quad 0.53　+　0.15　=　 \\)</v>
      </c>
      <c r="E133" s="50" t="str">
        <f t="shared" ca="1" si="33"/>
        <v>\\(\\quad 0.68 \\)</v>
      </c>
      <c r="F133" s="50" t="s">
        <v>62</v>
      </c>
      <c r="H133" s="50">
        <v>94</v>
      </c>
      <c r="I133" s="89" t="str">
        <f t="shared" ca="1" si="28"/>
        <v>INSERT INTO math(tangen,question,answer,editor,date,count) VALUES('m3000','\\(\\quad 0.53　+　0.15　=　 \\)','\\(\\quad 0.68 \\)','harazono',NOW(),0);</v>
      </c>
      <c r="J133" s="78" t="s">
        <v>229</v>
      </c>
      <c r="K133">
        <f t="shared" ca="1" si="38"/>
        <v>0.53</v>
      </c>
      <c r="L133" t="s">
        <v>231</v>
      </c>
      <c r="M133">
        <f t="shared" ca="1" si="39"/>
        <v>0.15</v>
      </c>
      <c r="N133" t="s">
        <v>233</v>
      </c>
      <c r="O133" t="s">
        <v>230</v>
      </c>
      <c r="P133" t="s">
        <v>229</v>
      </c>
      <c r="Q133" s="1">
        <f t="shared" ca="1" si="40"/>
        <v>0.68</v>
      </c>
      <c r="R133" t="s">
        <v>230</v>
      </c>
      <c r="S133" s="1">
        <f t="shared" ca="1" si="41"/>
        <v>53</v>
      </c>
      <c r="T133" s="1">
        <f t="shared" ca="1" si="41"/>
        <v>15</v>
      </c>
      <c r="V133" t="str">
        <f t="shared" ca="1" si="42"/>
        <v>\\(\\quad 0.53　+　0.15　=　 \\)</v>
      </c>
      <c r="W133" t="str">
        <f t="shared" ca="1" si="43"/>
        <v>\\(\\quad 0.68 \\)</v>
      </c>
    </row>
    <row r="134" spans="1:23" x14ac:dyDescent="0.55000000000000004">
      <c r="A134" s="51" t="s">
        <v>60</v>
      </c>
      <c r="C134" s="50" t="s">
        <v>212</v>
      </c>
      <c r="D134" s="50" t="str">
        <f t="shared" ca="1" si="33"/>
        <v>\\(\\quad 0.72　+　0.77　=　 \\)</v>
      </c>
      <c r="E134" s="50" t="str">
        <f t="shared" ca="1" si="33"/>
        <v>\\(\\quad 1.49 \\)</v>
      </c>
      <c r="F134" s="50" t="s">
        <v>62</v>
      </c>
      <c r="H134" s="50">
        <v>95</v>
      </c>
      <c r="I134" s="89" t="str">
        <f t="shared" ca="1" si="28"/>
        <v>INSERT INTO math(tangen,question,answer,editor,date,count) VALUES('m3000','\\(\\quad 0.72　+　0.77　=　 \\)','\\(\\quad 1.49 \\)','harazono',NOW(),0);</v>
      </c>
      <c r="J134" s="78" t="s">
        <v>229</v>
      </c>
      <c r="K134">
        <f t="shared" ca="1" si="38"/>
        <v>0.72</v>
      </c>
      <c r="L134" t="s">
        <v>231</v>
      </c>
      <c r="M134">
        <f t="shared" ca="1" si="39"/>
        <v>0.77</v>
      </c>
      <c r="N134" t="s">
        <v>233</v>
      </c>
      <c r="O134" t="s">
        <v>230</v>
      </c>
      <c r="P134" t="s">
        <v>229</v>
      </c>
      <c r="Q134" s="1">
        <f t="shared" ca="1" si="40"/>
        <v>1.49</v>
      </c>
      <c r="R134" t="s">
        <v>230</v>
      </c>
      <c r="S134" s="1">
        <f t="shared" ca="1" si="41"/>
        <v>72</v>
      </c>
      <c r="T134" s="1">
        <f t="shared" ca="1" si="41"/>
        <v>77</v>
      </c>
      <c r="V134" t="str">
        <f t="shared" ca="1" si="42"/>
        <v>\\(\\quad 0.72　+　0.77　=　 \\)</v>
      </c>
      <c r="W134" t="str">
        <f t="shared" ca="1" si="43"/>
        <v>\\(\\quad 1.49 \\)</v>
      </c>
    </row>
    <row r="135" spans="1:23" x14ac:dyDescent="0.55000000000000004">
      <c r="A135" s="51" t="s">
        <v>60</v>
      </c>
      <c r="C135" s="50" t="s">
        <v>212</v>
      </c>
      <c r="D135" s="50" t="str">
        <f t="shared" ca="1" si="33"/>
        <v>\\(\\quad 0.83　+　0.61　=　 \\)</v>
      </c>
      <c r="E135" s="50" t="str">
        <f t="shared" ca="1" si="33"/>
        <v>\\(\\quad 1.44 \\)</v>
      </c>
      <c r="F135" s="50" t="s">
        <v>62</v>
      </c>
      <c r="H135" s="50">
        <v>96</v>
      </c>
      <c r="I135" s="89" t="str">
        <f t="shared" ca="1" si="28"/>
        <v>INSERT INTO math(tangen,question,answer,editor,date,count) VALUES('m3000','\\(\\quad 0.83　+　0.61　=　 \\)','\\(\\quad 1.44 \\)','harazono',NOW(),0);</v>
      </c>
      <c r="J135" s="78" t="s">
        <v>229</v>
      </c>
      <c r="K135">
        <f t="shared" ca="1" si="38"/>
        <v>0.83000000000000007</v>
      </c>
      <c r="L135" t="s">
        <v>231</v>
      </c>
      <c r="M135">
        <f t="shared" ca="1" si="39"/>
        <v>0.61</v>
      </c>
      <c r="N135" t="s">
        <v>233</v>
      </c>
      <c r="O135" t="s">
        <v>230</v>
      </c>
      <c r="P135" t="s">
        <v>229</v>
      </c>
      <c r="Q135" s="1">
        <f t="shared" ca="1" si="40"/>
        <v>1.44</v>
      </c>
      <c r="R135" t="s">
        <v>230</v>
      </c>
      <c r="S135" s="1">
        <f t="shared" ca="1" si="41"/>
        <v>83</v>
      </c>
      <c r="T135" s="1">
        <f t="shared" ca="1" si="41"/>
        <v>61</v>
      </c>
      <c r="V135" t="str">
        <f t="shared" ca="1" si="42"/>
        <v>\\(\\quad 0.83　+　0.61　=　 \\)</v>
      </c>
      <c r="W135" t="str">
        <f t="shared" ca="1" si="43"/>
        <v>\\(\\quad 1.44 \\)</v>
      </c>
    </row>
    <row r="136" spans="1:23" x14ac:dyDescent="0.55000000000000004">
      <c r="A136" s="51" t="s">
        <v>60</v>
      </c>
      <c r="C136" s="50" t="s">
        <v>212</v>
      </c>
      <c r="D136" s="50" t="str">
        <f t="shared" ca="1" si="33"/>
        <v>\\(\\quad 0.89　+　0.54　=　 \\)</v>
      </c>
      <c r="E136" s="50" t="str">
        <f t="shared" ca="1" si="33"/>
        <v>\\(\\quad 1.43 \\)</v>
      </c>
      <c r="F136" s="50" t="s">
        <v>62</v>
      </c>
      <c r="H136" s="50">
        <v>97</v>
      </c>
      <c r="I136" s="89" t="str">
        <f t="shared" ca="1" si="28"/>
        <v>INSERT INTO math(tangen,question,answer,editor,date,count) VALUES('m3000','\\(\\quad 0.89　+　0.54　=　 \\)','\\(\\quad 1.43 \\)','harazono',NOW(),0);</v>
      </c>
      <c r="J136" s="78" t="s">
        <v>229</v>
      </c>
      <c r="K136">
        <f t="shared" ca="1" si="38"/>
        <v>0.89</v>
      </c>
      <c r="L136" t="s">
        <v>231</v>
      </c>
      <c r="M136">
        <f t="shared" ca="1" si="39"/>
        <v>0.54</v>
      </c>
      <c r="N136" t="s">
        <v>233</v>
      </c>
      <c r="O136" t="s">
        <v>230</v>
      </c>
      <c r="P136" t="s">
        <v>229</v>
      </c>
      <c r="Q136" s="1">
        <f t="shared" ca="1" si="40"/>
        <v>1.4300000000000002</v>
      </c>
      <c r="R136" t="s">
        <v>230</v>
      </c>
      <c r="S136" s="1">
        <f t="shared" ca="1" si="41"/>
        <v>89</v>
      </c>
      <c r="T136" s="1">
        <f t="shared" ca="1" si="41"/>
        <v>54</v>
      </c>
      <c r="V136" t="str">
        <f t="shared" ca="1" si="42"/>
        <v>\\(\\quad 0.89　+　0.54　=　 \\)</v>
      </c>
      <c r="W136" t="str">
        <f t="shared" ca="1" si="43"/>
        <v>\\(\\quad 1.43 \\)</v>
      </c>
    </row>
    <row r="137" spans="1:23" x14ac:dyDescent="0.55000000000000004">
      <c r="A137" s="51" t="s">
        <v>60</v>
      </c>
      <c r="C137" s="50" t="s">
        <v>212</v>
      </c>
      <c r="D137" s="50" t="str">
        <f t="shared" ca="1" si="33"/>
        <v>\\(\\quad 0.31　+　0.34　=　 \\)</v>
      </c>
      <c r="E137" s="50" t="str">
        <f t="shared" ca="1" si="33"/>
        <v>\\(\\quad 0.65 \\)</v>
      </c>
      <c r="F137" s="50" t="s">
        <v>62</v>
      </c>
      <c r="H137" s="50">
        <v>98</v>
      </c>
      <c r="I137" s="89" t="str">
        <f t="shared" ca="1" si="28"/>
        <v>INSERT INTO math(tangen,question,answer,editor,date,count) VALUES('m3000','\\(\\quad 0.31　+　0.34　=　 \\)','\\(\\quad 0.65 \\)','harazono',NOW(),0);</v>
      </c>
      <c r="J137" s="78" t="s">
        <v>229</v>
      </c>
      <c r="K137">
        <f t="shared" ca="1" si="38"/>
        <v>0.31</v>
      </c>
      <c r="L137" t="s">
        <v>231</v>
      </c>
      <c r="M137">
        <f t="shared" ca="1" si="39"/>
        <v>0.34</v>
      </c>
      <c r="N137" t="s">
        <v>233</v>
      </c>
      <c r="O137" t="s">
        <v>230</v>
      </c>
      <c r="P137" t="s">
        <v>229</v>
      </c>
      <c r="Q137" s="1">
        <f t="shared" ca="1" si="40"/>
        <v>0.65</v>
      </c>
      <c r="R137" t="s">
        <v>230</v>
      </c>
      <c r="S137" s="1">
        <f t="shared" ca="1" si="41"/>
        <v>31</v>
      </c>
      <c r="T137" s="1">
        <f t="shared" ca="1" si="41"/>
        <v>34</v>
      </c>
      <c r="V137" t="str">
        <f t="shared" ca="1" si="42"/>
        <v>\\(\\quad 0.31　+　0.34　=　 \\)</v>
      </c>
      <c r="W137" t="str">
        <f t="shared" ca="1" si="43"/>
        <v>\\(\\quad 0.65 \\)</v>
      </c>
    </row>
    <row r="138" spans="1:23" x14ac:dyDescent="0.55000000000000004">
      <c r="A138" s="51" t="s">
        <v>60</v>
      </c>
      <c r="C138" s="50" t="s">
        <v>212</v>
      </c>
      <c r="D138" s="50" t="str">
        <f t="shared" ca="1" si="33"/>
        <v>\\(\\quad 0.62　+　0.91　=　 \\)</v>
      </c>
      <c r="E138" s="50" t="str">
        <f t="shared" ca="1" si="33"/>
        <v>\\(\\quad 1.53 \\)</v>
      </c>
      <c r="F138" s="50" t="s">
        <v>62</v>
      </c>
      <c r="H138" s="50">
        <v>99</v>
      </c>
      <c r="I138" s="89" t="str">
        <f t="shared" ca="1" si="28"/>
        <v>INSERT INTO math(tangen,question,answer,editor,date,count) VALUES('m3000','\\(\\quad 0.62　+　0.91　=　 \\)','\\(\\quad 1.53 \\)','harazono',NOW(),0);</v>
      </c>
      <c r="J138" s="78" t="s">
        <v>229</v>
      </c>
      <c r="K138">
        <f t="shared" ca="1" si="38"/>
        <v>0.62</v>
      </c>
      <c r="L138" t="s">
        <v>231</v>
      </c>
      <c r="M138">
        <f t="shared" ca="1" si="39"/>
        <v>0.91</v>
      </c>
      <c r="N138" t="s">
        <v>233</v>
      </c>
      <c r="O138" t="s">
        <v>230</v>
      </c>
      <c r="P138" t="s">
        <v>229</v>
      </c>
      <c r="Q138" s="1">
        <f t="shared" ca="1" si="40"/>
        <v>1.53</v>
      </c>
      <c r="R138" t="s">
        <v>230</v>
      </c>
      <c r="S138" s="1">
        <f t="shared" ca="1" si="41"/>
        <v>62</v>
      </c>
      <c r="T138" s="1">
        <f t="shared" ca="1" si="41"/>
        <v>91</v>
      </c>
      <c r="V138" t="str">
        <f t="shared" ca="1" si="42"/>
        <v>\\(\\quad 0.62　+　0.91　=　 \\)</v>
      </c>
      <c r="W138" t="str">
        <f t="shared" ca="1" si="43"/>
        <v>\\(\\quad 1.53 \\)</v>
      </c>
    </row>
    <row r="139" spans="1:23" x14ac:dyDescent="0.55000000000000004">
      <c r="A139" s="51" t="s">
        <v>60</v>
      </c>
      <c r="C139" s="50" t="s">
        <v>212</v>
      </c>
      <c r="D139" s="50" t="str">
        <f t="shared" ca="1" si="33"/>
        <v>\\(\\quad 0.73　+　0.96　=　 \\)</v>
      </c>
      <c r="E139" s="50" t="str">
        <f t="shared" ca="1" si="33"/>
        <v>\\(\\quad 1.69 \\)</v>
      </c>
      <c r="F139" s="50" t="s">
        <v>62</v>
      </c>
      <c r="H139" s="50">
        <v>100</v>
      </c>
      <c r="I139" s="89" t="str">
        <f t="shared" ca="1" si="28"/>
        <v>INSERT INTO math(tangen,question,answer,editor,date,count) VALUES('m3000','\\(\\quad 0.73　+　0.96　=　 \\)','\\(\\quad 1.69 \\)','harazono',NOW(),0);</v>
      </c>
      <c r="J139" s="78" t="s">
        <v>229</v>
      </c>
      <c r="K139">
        <f t="shared" ca="1" si="38"/>
        <v>0.73</v>
      </c>
      <c r="L139" t="s">
        <v>231</v>
      </c>
      <c r="M139">
        <f t="shared" ca="1" si="39"/>
        <v>0.96</v>
      </c>
      <c r="N139" t="s">
        <v>233</v>
      </c>
      <c r="O139" t="s">
        <v>230</v>
      </c>
      <c r="P139" t="s">
        <v>229</v>
      </c>
      <c r="Q139" s="1">
        <f t="shared" ca="1" si="40"/>
        <v>1.69</v>
      </c>
      <c r="R139" t="s">
        <v>230</v>
      </c>
      <c r="S139" s="1">
        <f t="shared" ca="1" si="41"/>
        <v>73</v>
      </c>
      <c r="T139" s="1">
        <f t="shared" ca="1" si="41"/>
        <v>96</v>
      </c>
      <c r="V139" t="str">
        <f t="shared" ca="1" si="42"/>
        <v>\\(\\quad 0.73　+　0.96　=　 \\)</v>
      </c>
      <c r="W139" t="str">
        <f t="shared" ca="1" si="43"/>
        <v>\\(\\quad 1.69 \\)</v>
      </c>
    </row>
    <row r="140" spans="1:23" x14ac:dyDescent="0.55000000000000004">
      <c r="A140" s="51" t="s">
        <v>60</v>
      </c>
      <c r="C140" s="50" t="s">
        <v>212</v>
      </c>
      <c r="D140" s="50" t="str">
        <f t="shared" ca="1" si="33"/>
        <v>\\(\\quad 0.36　+　0.91　=　 \\)</v>
      </c>
      <c r="E140" s="50" t="str">
        <f t="shared" ca="1" si="33"/>
        <v>\\(\\quad 1.27 \\)</v>
      </c>
      <c r="F140" s="50" t="s">
        <v>62</v>
      </c>
      <c r="H140" s="50">
        <v>101</v>
      </c>
      <c r="I140" s="89" t="str">
        <f t="shared" ca="1" si="28"/>
        <v>INSERT INTO math(tangen,question,answer,editor,date,count) VALUES('m3000','\\(\\quad 0.36　+　0.91　=　 \\)','\\(\\quad 1.27 \\)','harazono',NOW(),0);</v>
      </c>
      <c r="J140" s="78" t="s">
        <v>229</v>
      </c>
      <c r="K140">
        <f t="shared" ca="1" si="38"/>
        <v>0.36</v>
      </c>
      <c r="L140" t="s">
        <v>231</v>
      </c>
      <c r="M140">
        <f t="shared" ca="1" si="39"/>
        <v>0.91</v>
      </c>
      <c r="N140" t="s">
        <v>233</v>
      </c>
      <c r="O140" t="s">
        <v>230</v>
      </c>
      <c r="P140" t="s">
        <v>229</v>
      </c>
      <c r="Q140" s="1">
        <f t="shared" ca="1" si="40"/>
        <v>1.27</v>
      </c>
      <c r="R140" t="s">
        <v>230</v>
      </c>
      <c r="S140" s="1">
        <f t="shared" ca="1" si="41"/>
        <v>36</v>
      </c>
      <c r="T140" s="1">
        <f t="shared" ca="1" si="41"/>
        <v>91</v>
      </c>
      <c r="V140" t="str">
        <f t="shared" ca="1" si="42"/>
        <v>\\(\\quad 0.36　+　0.91　=　 \\)</v>
      </c>
      <c r="W140" t="str">
        <f t="shared" ca="1" si="43"/>
        <v>\\(\\quad 1.27 \\)</v>
      </c>
    </row>
    <row r="141" spans="1:23" x14ac:dyDescent="0.55000000000000004">
      <c r="A141" s="51" t="s">
        <v>60</v>
      </c>
      <c r="C141" s="50" t="s">
        <v>212</v>
      </c>
      <c r="D141" s="50" t="str">
        <f t="shared" ca="1" si="33"/>
        <v>\\(\\quad 0.16　+　0.03　=　 \\)</v>
      </c>
      <c r="E141" s="50" t="str">
        <f t="shared" ca="1" si="33"/>
        <v>\\(\\quad 0.19 \\)</v>
      </c>
      <c r="F141" s="50" t="s">
        <v>62</v>
      </c>
      <c r="H141" s="50">
        <v>102</v>
      </c>
      <c r="I141" s="89" t="str">
        <f t="shared" ca="1" si="28"/>
        <v>INSERT INTO math(tangen,question,answer,editor,date,count) VALUES('m3000','\\(\\quad 0.16　+　0.03　=　 \\)','\\(\\quad 0.19 \\)','harazono',NOW(),0);</v>
      </c>
      <c r="J141" s="78" t="s">
        <v>229</v>
      </c>
      <c r="K141">
        <f t="shared" ca="1" si="38"/>
        <v>0.16</v>
      </c>
      <c r="L141" t="s">
        <v>231</v>
      </c>
      <c r="M141">
        <f t="shared" ca="1" si="39"/>
        <v>0.03</v>
      </c>
      <c r="N141" t="s">
        <v>233</v>
      </c>
      <c r="O141" t="s">
        <v>230</v>
      </c>
      <c r="P141" t="s">
        <v>229</v>
      </c>
      <c r="Q141" s="1">
        <f t="shared" ca="1" si="40"/>
        <v>0.19</v>
      </c>
      <c r="R141" t="s">
        <v>230</v>
      </c>
      <c r="S141" s="1">
        <f t="shared" ca="1" si="41"/>
        <v>16</v>
      </c>
      <c r="T141" s="1">
        <f t="shared" ca="1" si="41"/>
        <v>3</v>
      </c>
      <c r="V141" t="str">
        <f t="shared" ca="1" si="42"/>
        <v>\\(\\quad 0.16　+　0.03　=　 \\)</v>
      </c>
      <c r="W141" t="str">
        <f t="shared" ca="1" si="43"/>
        <v>\\(\\quad 0.19 \\)</v>
      </c>
    </row>
    <row r="142" spans="1:23" x14ac:dyDescent="0.55000000000000004">
      <c r="A142" s="51" t="s">
        <v>60</v>
      </c>
      <c r="C142" s="50" t="s">
        <v>212</v>
      </c>
      <c r="D142" s="50" t="str">
        <f t="shared" ca="1" si="33"/>
        <v>\\(\\quad 0.25　+　0.47　=　 \\)</v>
      </c>
      <c r="E142" s="50" t="str">
        <f t="shared" ca="1" si="33"/>
        <v>\\(\\quad 0.72 \\)</v>
      </c>
      <c r="F142" s="50" t="s">
        <v>62</v>
      </c>
      <c r="H142" s="50">
        <v>103</v>
      </c>
      <c r="I142" s="89" t="str">
        <f t="shared" ca="1" si="28"/>
        <v>INSERT INTO math(tangen,question,answer,editor,date,count) VALUES('m3000','\\(\\quad 0.25　+　0.47　=　 \\)','\\(\\quad 0.72 \\)','harazono',NOW(),0);</v>
      </c>
      <c r="J142" s="78" t="s">
        <v>229</v>
      </c>
      <c r="K142">
        <f ca="1">S142*0.01</f>
        <v>0.25</v>
      </c>
      <c r="L142" t="s">
        <v>231</v>
      </c>
      <c r="M142">
        <f ca="1">T142*0.01</f>
        <v>0.47000000000000003</v>
      </c>
      <c r="N142" t="s">
        <v>233</v>
      </c>
      <c r="O142" t="s">
        <v>230</v>
      </c>
      <c r="P142" t="s">
        <v>229</v>
      </c>
      <c r="Q142" s="1">
        <f ca="1">K142+M142</f>
        <v>0.72</v>
      </c>
      <c r="R142" t="s">
        <v>230</v>
      </c>
      <c r="S142" s="1">
        <f ca="1">RANDBETWEEN(1,99)</f>
        <v>25</v>
      </c>
      <c r="T142" s="1">
        <f ca="1">RANDBETWEEN(1,99)</f>
        <v>47</v>
      </c>
      <c r="V142" t="str">
        <f t="shared" ca="1" si="42"/>
        <v>\\(\\quad 0.25　+　0.47　=　 \\)</v>
      </c>
      <c r="W142" t="str">
        <f t="shared" ca="1" si="43"/>
        <v>\\(\\quad 0.72 \\)</v>
      </c>
    </row>
    <row r="143" spans="1:23" x14ac:dyDescent="0.55000000000000004">
      <c r="A143" s="51" t="s">
        <v>60</v>
      </c>
      <c r="C143" s="50" t="s">
        <v>212</v>
      </c>
      <c r="D143" s="50" t="str">
        <f t="shared" ca="1" si="33"/>
        <v>\\(\\quad 0.16　+　0.29　=　 \\)</v>
      </c>
      <c r="E143" s="50" t="str">
        <f t="shared" ca="1" si="33"/>
        <v>\\(\\quad 0.45 \\)</v>
      </c>
      <c r="F143" s="50" t="s">
        <v>62</v>
      </c>
      <c r="H143" s="50">
        <v>104</v>
      </c>
      <c r="I143" s="89" t="str">
        <f t="shared" ca="1" si="28"/>
        <v>INSERT INTO math(tangen,question,answer,editor,date,count) VALUES('m3000','\\(\\quad 0.16　+　0.29　=　 \\)','\\(\\quad 0.45 \\)','harazono',NOW(),0);</v>
      </c>
      <c r="J143" s="78" t="s">
        <v>229</v>
      </c>
      <c r="K143">
        <f t="shared" ref="K143:K159" ca="1" si="44">S143*0.01</f>
        <v>0.16</v>
      </c>
      <c r="L143" t="s">
        <v>231</v>
      </c>
      <c r="M143">
        <f t="shared" ref="M143:M159" ca="1" si="45">T143*0.01</f>
        <v>0.28999999999999998</v>
      </c>
      <c r="N143" t="s">
        <v>233</v>
      </c>
      <c r="O143" t="s">
        <v>230</v>
      </c>
      <c r="P143" t="s">
        <v>229</v>
      </c>
      <c r="Q143" s="1">
        <f t="shared" ref="Q143:Q159" ca="1" si="46">K143+M143</f>
        <v>0.44999999999999996</v>
      </c>
      <c r="R143" t="s">
        <v>230</v>
      </c>
      <c r="S143" s="1">
        <f t="shared" ref="S143:T159" ca="1" si="47">RANDBETWEEN(1,99)</f>
        <v>16</v>
      </c>
      <c r="T143" s="1">
        <f t="shared" ca="1" si="47"/>
        <v>29</v>
      </c>
      <c r="V143" t="str">
        <f t="shared" ca="1" si="42"/>
        <v>\\(\\quad 0.16　+　0.29　=　 \\)</v>
      </c>
      <c r="W143" t="str">
        <f t="shared" ca="1" si="43"/>
        <v>\\(\\quad 0.45 \\)</v>
      </c>
    </row>
    <row r="144" spans="1:23" x14ac:dyDescent="0.55000000000000004">
      <c r="A144" s="51" t="s">
        <v>60</v>
      </c>
      <c r="C144" s="50" t="s">
        <v>212</v>
      </c>
      <c r="D144" s="50" t="str">
        <f t="shared" ca="1" si="33"/>
        <v>\\(\\quad 0.05　+　0.79　=　 \\)</v>
      </c>
      <c r="E144" s="50" t="str">
        <f t="shared" ca="1" si="33"/>
        <v>\\(\\quad 0.84 \\)</v>
      </c>
      <c r="F144" s="50" t="s">
        <v>62</v>
      </c>
      <c r="H144" s="50">
        <v>105</v>
      </c>
      <c r="I144" s="89" t="str">
        <f t="shared" ca="1" si="28"/>
        <v>INSERT INTO math(tangen,question,answer,editor,date,count) VALUES('m3000','\\(\\quad 0.05　+　0.79　=　 \\)','\\(\\quad 0.84 \\)','harazono',NOW(),0);</v>
      </c>
      <c r="J144" s="78" t="s">
        <v>229</v>
      </c>
      <c r="K144">
        <f t="shared" ca="1" si="44"/>
        <v>0.05</v>
      </c>
      <c r="L144" t="s">
        <v>231</v>
      </c>
      <c r="M144">
        <f t="shared" ca="1" si="45"/>
        <v>0.79</v>
      </c>
      <c r="N144" t="s">
        <v>233</v>
      </c>
      <c r="O144" t="s">
        <v>230</v>
      </c>
      <c r="P144" t="s">
        <v>229</v>
      </c>
      <c r="Q144" s="1">
        <f t="shared" ca="1" si="46"/>
        <v>0.84000000000000008</v>
      </c>
      <c r="R144" t="s">
        <v>230</v>
      </c>
      <c r="S144" s="1">
        <f t="shared" ca="1" si="47"/>
        <v>5</v>
      </c>
      <c r="T144" s="1">
        <f t="shared" ca="1" si="47"/>
        <v>79</v>
      </c>
      <c r="V144" t="str">
        <f t="shared" ca="1" si="42"/>
        <v>\\(\\quad 0.05　+　0.79　=　 \\)</v>
      </c>
      <c r="W144" t="str">
        <f t="shared" ca="1" si="43"/>
        <v>\\(\\quad 0.84 \\)</v>
      </c>
    </row>
    <row r="145" spans="1:23" x14ac:dyDescent="0.55000000000000004">
      <c r="A145" s="51" t="s">
        <v>60</v>
      </c>
      <c r="C145" s="50" t="s">
        <v>212</v>
      </c>
      <c r="D145" s="50" t="str">
        <f t="shared" ca="1" si="33"/>
        <v>\\(\\quad 0.84　+　0.28　=　 \\)</v>
      </c>
      <c r="E145" s="50" t="str">
        <f t="shared" ca="1" si="33"/>
        <v>\\(\\quad 1.12 \\)</v>
      </c>
      <c r="F145" s="50" t="s">
        <v>62</v>
      </c>
      <c r="H145" s="50">
        <v>106</v>
      </c>
      <c r="I145" s="89" t="str">
        <f t="shared" ca="1" si="28"/>
        <v>INSERT INTO math(tangen,question,answer,editor,date,count) VALUES('m3000','\\(\\quad 0.84　+　0.28　=　 \\)','\\(\\quad 1.12 \\)','harazono',NOW(),0);</v>
      </c>
      <c r="J145" s="78" t="s">
        <v>229</v>
      </c>
      <c r="K145">
        <f t="shared" ca="1" si="44"/>
        <v>0.84</v>
      </c>
      <c r="L145" t="s">
        <v>231</v>
      </c>
      <c r="M145">
        <f t="shared" ca="1" si="45"/>
        <v>0.28000000000000003</v>
      </c>
      <c r="N145" t="s">
        <v>233</v>
      </c>
      <c r="O145" t="s">
        <v>230</v>
      </c>
      <c r="P145" t="s">
        <v>229</v>
      </c>
      <c r="Q145" s="1">
        <f t="shared" ca="1" si="46"/>
        <v>1.1200000000000001</v>
      </c>
      <c r="R145" t="s">
        <v>230</v>
      </c>
      <c r="S145" s="1">
        <f t="shared" ca="1" si="47"/>
        <v>84</v>
      </c>
      <c r="T145" s="1">
        <f t="shared" ca="1" si="47"/>
        <v>28</v>
      </c>
      <c r="V145" t="str">
        <f t="shared" ca="1" si="42"/>
        <v>\\(\\quad 0.84　+　0.28　=　 \\)</v>
      </c>
      <c r="W145" t="str">
        <f t="shared" ca="1" si="43"/>
        <v>\\(\\quad 1.12 \\)</v>
      </c>
    </row>
    <row r="146" spans="1:23" x14ac:dyDescent="0.55000000000000004">
      <c r="A146" s="51" t="s">
        <v>60</v>
      </c>
      <c r="C146" s="50" t="s">
        <v>212</v>
      </c>
      <c r="D146" s="50" t="str">
        <f t="shared" ca="1" si="33"/>
        <v>\\(\\quad 0.46　+　0.01　=　 \\)</v>
      </c>
      <c r="E146" s="50" t="str">
        <f t="shared" ca="1" si="33"/>
        <v>\\(\\quad 0.47 \\)</v>
      </c>
      <c r="F146" s="50" t="s">
        <v>62</v>
      </c>
      <c r="H146" s="50">
        <v>107</v>
      </c>
      <c r="I146" s="89" t="str">
        <f t="shared" ca="1" si="28"/>
        <v>INSERT INTO math(tangen,question,answer,editor,date,count) VALUES('m3000','\\(\\quad 0.46　+　0.01　=　 \\)','\\(\\quad 0.47 \\)','harazono',NOW(),0);</v>
      </c>
      <c r="J146" s="78" t="s">
        <v>229</v>
      </c>
      <c r="K146">
        <f t="shared" ca="1" si="44"/>
        <v>0.46</v>
      </c>
      <c r="L146" t="s">
        <v>231</v>
      </c>
      <c r="M146">
        <f t="shared" ca="1" si="45"/>
        <v>0.01</v>
      </c>
      <c r="N146" t="s">
        <v>233</v>
      </c>
      <c r="O146" t="s">
        <v>230</v>
      </c>
      <c r="P146" t="s">
        <v>229</v>
      </c>
      <c r="Q146" s="1">
        <f t="shared" ca="1" si="46"/>
        <v>0.47000000000000003</v>
      </c>
      <c r="R146" t="s">
        <v>230</v>
      </c>
      <c r="S146" s="1">
        <f t="shared" ca="1" si="47"/>
        <v>46</v>
      </c>
      <c r="T146" s="1">
        <f t="shared" ca="1" si="47"/>
        <v>1</v>
      </c>
      <c r="V146" t="str">
        <f t="shared" ca="1" si="42"/>
        <v>\\(\\quad 0.46　+　0.01　=　 \\)</v>
      </c>
      <c r="W146" t="str">
        <f t="shared" ca="1" si="43"/>
        <v>\\(\\quad 0.47 \\)</v>
      </c>
    </row>
    <row r="147" spans="1:23" x14ac:dyDescent="0.55000000000000004">
      <c r="A147" s="51" t="s">
        <v>60</v>
      </c>
      <c r="C147" s="50" t="s">
        <v>212</v>
      </c>
      <c r="D147" s="50" t="str">
        <f t="shared" ca="1" si="33"/>
        <v>\\(\\quad 0.71　+　0.25　=　 \\)</v>
      </c>
      <c r="E147" s="50" t="str">
        <f t="shared" ca="1" si="33"/>
        <v>\\(\\quad 0.96 \\)</v>
      </c>
      <c r="F147" s="50" t="s">
        <v>62</v>
      </c>
      <c r="H147" s="50">
        <v>108</v>
      </c>
      <c r="I147" s="89" t="str">
        <f t="shared" ref="I147:I167" ca="1" si="48">"INSERT INTO "&amp;A147&amp;"(tangen,question,answer,editor,date,count) VALUES('"&amp;C147&amp;"','"&amp;D147&amp;"','"&amp;E147&amp;"','"&amp;F147&amp;"',NOW(),0);"</f>
        <v>INSERT INTO math(tangen,question,answer,editor,date,count) VALUES('m3000','\\(\\quad 0.71　+　0.25　=　 \\)','\\(\\quad 0.96 \\)','harazono',NOW(),0);</v>
      </c>
      <c r="J147" s="78" t="s">
        <v>229</v>
      </c>
      <c r="K147">
        <f t="shared" ca="1" si="44"/>
        <v>0.71</v>
      </c>
      <c r="L147" t="s">
        <v>231</v>
      </c>
      <c r="M147">
        <f t="shared" ca="1" si="45"/>
        <v>0.25</v>
      </c>
      <c r="N147" t="s">
        <v>233</v>
      </c>
      <c r="O147" t="s">
        <v>230</v>
      </c>
      <c r="P147" t="s">
        <v>229</v>
      </c>
      <c r="Q147" s="1">
        <f t="shared" ca="1" si="46"/>
        <v>0.96</v>
      </c>
      <c r="R147" t="s">
        <v>230</v>
      </c>
      <c r="S147" s="1">
        <f t="shared" ca="1" si="47"/>
        <v>71</v>
      </c>
      <c r="T147" s="1">
        <f t="shared" ca="1" si="47"/>
        <v>25</v>
      </c>
      <c r="V147" t="str">
        <f t="shared" ca="1" si="42"/>
        <v>\\(\\quad 0.71　+　0.25　=　 \\)</v>
      </c>
      <c r="W147" t="str">
        <f t="shared" ca="1" si="43"/>
        <v>\\(\\quad 0.96 \\)</v>
      </c>
    </row>
    <row r="148" spans="1:23" x14ac:dyDescent="0.55000000000000004">
      <c r="A148" s="51" t="s">
        <v>60</v>
      </c>
      <c r="C148" s="50" t="s">
        <v>212</v>
      </c>
      <c r="D148" s="50" t="str">
        <f t="shared" ca="1" si="33"/>
        <v>\\(\\quad 0.19　+　0.63　=　 \\)</v>
      </c>
      <c r="E148" s="50" t="str">
        <f t="shared" ca="1" si="33"/>
        <v>\\(\\quad 0.82 \\)</v>
      </c>
      <c r="F148" s="50" t="s">
        <v>62</v>
      </c>
      <c r="H148" s="50">
        <v>109</v>
      </c>
      <c r="I148" s="89" t="str">
        <f t="shared" ca="1" si="48"/>
        <v>INSERT INTO math(tangen,question,answer,editor,date,count) VALUES('m3000','\\(\\quad 0.19　+　0.63　=　 \\)','\\(\\quad 0.82 \\)','harazono',NOW(),0);</v>
      </c>
      <c r="J148" s="78" t="s">
        <v>229</v>
      </c>
      <c r="K148">
        <f t="shared" ca="1" si="44"/>
        <v>0.19</v>
      </c>
      <c r="L148" t="s">
        <v>231</v>
      </c>
      <c r="M148">
        <f t="shared" ca="1" si="45"/>
        <v>0.63</v>
      </c>
      <c r="N148" t="s">
        <v>233</v>
      </c>
      <c r="O148" t="s">
        <v>230</v>
      </c>
      <c r="P148" t="s">
        <v>229</v>
      </c>
      <c r="Q148" s="1">
        <f t="shared" ca="1" si="46"/>
        <v>0.82000000000000006</v>
      </c>
      <c r="R148" t="s">
        <v>230</v>
      </c>
      <c r="S148" s="1">
        <f t="shared" ca="1" si="47"/>
        <v>19</v>
      </c>
      <c r="T148" s="1">
        <f t="shared" ca="1" si="47"/>
        <v>63</v>
      </c>
      <c r="V148" t="str">
        <f t="shared" ca="1" si="42"/>
        <v>\\(\\quad 0.19　+　0.63　=　 \\)</v>
      </c>
      <c r="W148" t="str">
        <f t="shared" ca="1" si="43"/>
        <v>\\(\\quad 0.82 \\)</v>
      </c>
    </row>
    <row r="149" spans="1:23" x14ac:dyDescent="0.55000000000000004">
      <c r="A149" s="51" t="s">
        <v>60</v>
      </c>
      <c r="C149" s="50" t="s">
        <v>212</v>
      </c>
      <c r="D149" s="50" t="str">
        <f t="shared" ca="1" si="33"/>
        <v>\\(\\quad 0.05　+　0.67　=　 \\)</v>
      </c>
      <c r="E149" s="50" t="str">
        <f t="shared" ca="1" si="33"/>
        <v>\\(\\quad 0.72 \\)</v>
      </c>
      <c r="F149" s="50" t="s">
        <v>62</v>
      </c>
      <c r="H149" s="50">
        <v>110</v>
      </c>
      <c r="I149" s="89" t="str">
        <f t="shared" ca="1" si="48"/>
        <v>INSERT INTO math(tangen,question,answer,editor,date,count) VALUES('m3000','\\(\\quad 0.05　+　0.67　=　 \\)','\\(\\quad 0.72 \\)','harazono',NOW(),0);</v>
      </c>
      <c r="J149" s="78" t="s">
        <v>229</v>
      </c>
      <c r="K149">
        <f t="shared" ca="1" si="44"/>
        <v>0.05</v>
      </c>
      <c r="L149" t="s">
        <v>231</v>
      </c>
      <c r="M149">
        <f t="shared" ca="1" si="45"/>
        <v>0.67</v>
      </c>
      <c r="N149" t="s">
        <v>233</v>
      </c>
      <c r="O149" t="s">
        <v>230</v>
      </c>
      <c r="P149" t="s">
        <v>229</v>
      </c>
      <c r="Q149" s="1">
        <f t="shared" ca="1" si="46"/>
        <v>0.72000000000000008</v>
      </c>
      <c r="R149" t="s">
        <v>230</v>
      </c>
      <c r="S149" s="1">
        <f t="shared" ca="1" si="47"/>
        <v>5</v>
      </c>
      <c r="T149" s="1">
        <f t="shared" ca="1" si="47"/>
        <v>67</v>
      </c>
      <c r="V149" t="str">
        <f t="shared" ca="1" si="42"/>
        <v>\\(\\quad 0.05　+　0.67　=　 \\)</v>
      </c>
      <c r="W149" t="str">
        <f t="shared" ca="1" si="43"/>
        <v>\\(\\quad 0.72 \\)</v>
      </c>
    </row>
    <row r="150" spans="1:23" x14ac:dyDescent="0.55000000000000004">
      <c r="A150" s="51" t="s">
        <v>60</v>
      </c>
      <c r="C150" s="50" t="s">
        <v>212</v>
      </c>
      <c r="D150" s="50" t="str">
        <f t="shared" ca="1" si="33"/>
        <v>\\(\\quad 0.64　+　0.56　=　 \\)</v>
      </c>
      <c r="E150" s="50" t="str">
        <f t="shared" ca="1" si="33"/>
        <v>\\(\\quad 1.2 \\)</v>
      </c>
      <c r="F150" s="50" t="s">
        <v>62</v>
      </c>
      <c r="H150" s="50">
        <v>111</v>
      </c>
      <c r="I150" s="89" t="str">
        <f t="shared" ca="1" si="48"/>
        <v>INSERT INTO math(tangen,question,answer,editor,date,count) VALUES('m3000','\\(\\quad 0.64　+　0.56　=　 \\)','\\(\\quad 1.2 \\)','harazono',NOW(),0);</v>
      </c>
      <c r="J150" s="78" t="s">
        <v>229</v>
      </c>
      <c r="K150">
        <f t="shared" ca="1" si="44"/>
        <v>0.64</v>
      </c>
      <c r="L150" t="s">
        <v>231</v>
      </c>
      <c r="M150">
        <f t="shared" ca="1" si="45"/>
        <v>0.56000000000000005</v>
      </c>
      <c r="N150" t="s">
        <v>233</v>
      </c>
      <c r="O150" t="s">
        <v>230</v>
      </c>
      <c r="P150" t="s">
        <v>229</v>
      </c>
      <c r="Q150" s="1">
        <f t="shared" ca="1" si="46"/>
        <v>1.2000000000000002</v>
      </c>
      <c r="R150" t="s">
        <v>230</v>
      </c>
      <c r="S150" s="1">
        <f t="shared" ca="1" si="47"/>
        <v>64</v>
      </c>
      <c r="T150" s="1">
        <f t="shared" ca="1" si="47"/>
        <v>56</v>
      </c>
      <c r="V150" t="str">
        <f t="shared" ca="1" si="42"/>
        <v>\\(\\quad 0.64　+　0.56　=　 \\)</v>
      </c>
      <c r="W150" t="str">
        <f t="shared" ca="1" si="43"/>
        <v>\\(\\quad 1.2 \\)</v>
      </c>
    </row>
    <row r="151" spans="1:23" x14ac:dyDescent="0.55000000000000004">
      <c r="A151" s="51" t="s">
        <v>60</v>
      </c>
      <c r="C151" s="50" t="s">
        <v>212</v>
      </c>
      <c r="D151" s="50" t="str">
        <f t="shared" ca="1" si="33"/>
        <v>\\(\\quad 0.22　+　0.06　=　 \\)</v>
      </c>
      <c r="E151" s="50" t="str">
        <f t="shared" ca="1" si="33"/>
        <v>\\(\\quad 0.28 \\)</v>
      </c>
      <c r="F151" s="50" t="s">
        <v>62</v>
      </c>
      <c r="H151" s="50">
        <v>112</v>
      </c>
      <c r="I151" s="89" t="str">
        <f t="shared" ca="1" si="48"/>
        <v>INSERT INTO math(tangen,question,answer,editor,date,count) VALUES('m3000','\\(\\quad 0.22　+　0.06　=　 \\)','\\(\\quad 0.28 \\)','harazono',NOW(),0);</v>
      </c>
      <c r="J151" s="78" t="s">
        <v>229</v>
      </c>
      <c r="K151">
        <f t="shared" ca="1" si="44"/>
        <v>0.22</v>
      </c>
      <c r="L151" t="s">
        <v>231</v>
      </c>
      <c r="M151">
        <f t="shared" ca="1" si="45"/>
        <v>0.06</v>
      </c>
      <c r="N151" t="s">
        <v>233</v>
      </c>
      <c r="O151" t="s">
        <v>230</v>
      </c>
      <c r="P151" t="s">
        <v>229</v>
      </c>
      <c r="Q151" s="1">
        <f t="shared" ca="1" si="46"/>
        <v>0.28000000000000003</v>
      </c>
      <c r="R151" t="s">
        <v>230</v>
      </c>
      <c r="S151" s="1">
        <f t="shared" ca="1" si="47"/>
        <v>22</v>
      </c>
      <c r="T151" s="1">
        <f t="shared" ca="1" si="47"/>
        <v>6</v>
      </c>
      <c r="V151" t="str">
        <f t="shared" ca="1" si="42"/>
        <v>\\(\\quad 0.22　+　0.06　=　 \\)</v>
      </c>
      <c r="W151" t="str">
        <f t="shared" ca="1" si="43"/>
        <v>\\(\\quad 0.28 \\)</v>
      </c>
    </row>
    <row r="152" spans="1:23" x14ac:dyDescent="0.55000000000000004">
      <c r="A152" s="51" t="s">
        <v>60</v>
      </c>
      <c r="C152" s="50" t="s">
        <v>212</v>
      </c>
      <c r="D152" s="50" t="str">
        <f t="shared" ca="1" si="33"/>
        <v>\\(\\quad 0.52　+　0.69　=　 \\)</v>
      </c>
      <c r="E152" s="50" t="str">
        <f t="shared" ca="1" si="33"/>
        <v>\\(\\quad 1.21 \\)</v>
      </c>
      <c r="F152" s="50" t="s">
        <v>62</v>
      </c>
      <c r="H152" s="50">
        <v>113</v>
      </c>
      <c r="I152" s="89" t="str">
        <f t="shared" ca="1" si="48"/>
        <v>INSERT INTO math(tangen,question,answer,editor,date,count) VALUES('m3000','\\(\\quad 0.52　+　0.69　=　 \\)','\\(\\quad 1.21 \\)','harazono',NOW(),0);</v>
      </c>
      <c r="J152" s="78" t="s">
        <v>229</v>
      </c>
      <c r="K152">
        <f t="shared" ca="1" si="44"/>
        <v>0.52</v>
      </c>
      <c r="L152" t="s">
        <v>231</v>
      </c>
      <c r="M152">
        <f t="shared" ca="1" si="45"/>
        <v>0.69000000000000006</v>
      </c>
      <c r="N152" t="s">
        <v>233</v>
      </c>
      <c r="O152" t="s">
        <v>230</v>
      </c>
      <c r="P152" t="s">
        <v>229</v>
      </c>
      <c r="Q152" s="1">
        <f t="shared" ca="1" si="46"/>
        <v>1.21</v>
      </c>
      <c r="R152" t="s">
        <v>230</v>
      </c>
      <c r="S152" s="1">
        <f t="shared" ca="1" si="47"/>
        <v>52</v>
      </c>
      <c r="T152" s="1">
        <f t="shared" ca="1" si="47"/>
        <v>69</v>
      </c>
      <c r="V152" t="str">
        <f t="shared" ca="1" si="42"/>
        <v>\\(\\quad 0.52　+　0.69　=　 \\)</v>
      </c>
      <c r="W152" t="str">
        <f t="shared" ca="1" si="43"/>
        <v>\\(\\quad 1.21 \\)</v>
      </c>
    </row>
    <row r="153" spans="1:23" x14ac:dyDescent="0.55000000000000004">
      <c r="A153" s="51" t="s">
        <v>60</v>
      </c>
      <c r="C153" s="50" t="s">
        <v>212</v>
      </c>
      <c r="D153" s="50" t="str">
        <f t="shared" ca="1" si="33"/>
        <v>\\(\\quad 0.49　+　0.03　=　 \\)</v>
      </c>
      <c r="E153" s="50" t="str">
        <f t="shared" ca="1" si="33"/>
        <v>\\(\\quad 0.52 \\)</v>
      </c>
      <c r="F153" s="50" t="s">
        <v>62</v>
      </c>
      <c r="H153" s="50">
        <v>114</v>
      </c>
      <c r="I153" s="89" t="str">
        <f t="shared" ca="1" si="48"/>
        <v>INSERT INTO math(tangen,question,answer,editor,date,count) VALUES('m3000','\\(\\quad 0.49　+　0.03　=　 \\)','\\(\\quad 0.52 \\)','harazono',NOW(),0);</v>
      </c>
      <c r="J153" s="78" t="s">
        <v>229</v>
      </c>
      <c r="K153">
        <f t="shared" ca="1" si="44"/>
        <v>0.49</v>
      </c>
      <c r="L153" t="s">
        <v>231</v>
      </c>
      <c r="M153">
        <f t="shared" ca="1" si="45"/>
        <v>0.03</v>
      </c>
      <c r="N153" t="s">
        <v>233</v>
      </c>
      <c r="O153" t="s">
        <v>230</v>
      </c>
      <c r="P153" t="s">
        <v>229</v>
      </c>
      <c r="Q153" s="1">
        <f t="shared" ca="1" si="46"/>
        <v>0.52</v>
      </c>
      <c r="R153" t="s">
        <v>230</v>
      </c>
      <c r="S153" s="1">
        <f t="shared" ca="1" si="47"/>
        <v>49</v>
      </c>
      <c r="T153" s="1">
        <f t="shared" ca="1" si="47"/>
        <v>3</v>
      </c>
      <c r="V153" t="str">
        <f t="shared" ca="1" si="42"/>
        <v>\\(\\quad 0.49　+　0.03　=　 \\)</v>
      </c>
      <c r="W153" t="str">
        <f t="shared" ca="1" si="43"/>
        <v>\\(\\quad 0.52 \\)</v>
      </c>
    </row>
    <row r="154" spans="1:23" x14ac:dyDescent="0.55000000000000004">
      <c r="A154" s="51" t="s">
        <v>60</v>
      </c>
      <c r="C154" s="50" t="s">
        <v>212</v>
      </c>
      <c r="D154" s="50" t="str">
        <f t="shared" ca="1" si="33"/>
        <v>\\(\\quad 0.63　+　0.36　=　 \\)</v>
      </c>
      <c r="E154" s="50" t="str">
        <f t="shared" ca="1" si="33"/>
        <v>\\(\\quad 0.99 \\)</v>
      </c>
      <c r="F154" s="50" t="s">
        <v>62</v>
      </c>
      <c r="H154" s="50">
        <v>115</v>
      </c>
      <c r="I154" s="89" t="str">
        <f t="shared" ca="1" si="48"/>
        <v>INSERT INTO math(tangen,question,answer,editor,date,count) VALUES('m3000','\\(\\quad 0.63　+　0.36　=　 \\)','\\(\\quad 0.99 \\)','harazono',NOW(),0);</v>
      </c>
      <c r="J154" s="78" t="s">
        <v>229</v>
      </c>
      <c r="K154">
        <f t="shared" ca="1" si="44"/>
        <v>0.63</v>
      </c>
      <c r="L154" t="s">
        <v>231</v>
      </c>
      <c r="M154">
        <f t="shared" ca="1" si="45"/>
        <v>0.36</v>
      </c>
      <c r="N154" t="s">
        <v>233</v>
      </c>
      <c r="O154" t="s">
        <v>230</v>
      </c>
      <c r="P154" t="s">
        <v>229</v>
      </c>
      <c r="Q154" s="1">
        <f t="shared" ca="1" si="46"/>
        <v>0.99</v>
      </c>
      <c r="R154" t="s">
        <v>230</v>
      </c>
      <c r="S154" s="1">
        <f t="shared" ca="1" si="47"/>
        <v>63</v>
      </c>
      <c r="T154" s="1">
        <f t="shared" ca="1" si="47"/>
        <v>36</v>
      </c>
      <c r="V154" t="str">
        <f t="shared" ca="1" si="42"/>
        <v>\\(\\quad 0.63　+　0.36　=　 \\)</v>
      </c>
      <c r="W154" t="str">
        <f t="shared" ca="1" si="43"/>
        <v>\\(\\quad 0.99 \\)</v>
      </c>
    </row>
    <row r="155" spans="1:23" x14ac:dyDescent="0.55000000000000004">
      <c r="A155" s="51" t="s">
        <v>60</v>
      </c>
      <c r="C155" s="50" t="s">
        <v>212</v>
      </c>
      <c r="D155" s="50" t="str">
        <f t="shared" ca="1" si="33"/>
        <v>\\(\\quad 0.46　+　0.14　=　 \\)</v>
      </c>
      <c r="E155" s="50" t="str">
        <f t="shared" ca="1" si="33"/>
        <v>\\(\\quad 0.6 \\)</v>
      </c>
      <c r="F155" s="50" t="s">
        <v>62</v>
      </c>
      <c r="H155" s="50">
        <v>116</v>
      </c>
      <c r="I155" s="89" t="str">
        <f t="shared" ca="1" si="48"/>
        <v>INSERT INTO math(tangen,question,answer,editor,date,count) VALUES('m3000','\\(\\quad 0.46　+　0.14　=　 \\)','\\(\\quad 0.6 \\)','harazono',NOW(),0);</v>
      </c>
      <c r="J155" s="78" t="s">
        <v>229</v>
      </c>
      <c r="K155">
        <f t="shared" ca="1" si="44"/>
        <v>0.46</v>
      </c>
      <c r="L155" t="s">
        <v>231</v>
      </c>
      <c r="M155">
        <f t="shared" ca="1" si="45"/>
        <v>0.14000000000000001</v>
      </c>
      <c r="N155" t="s">
        <v>233</v>
      </c>
      <c r="O155" t="s">
        <v>230</v>
      </c>
      <c r="P155" t="s">
        <v>229</v>
      </c>
      <c r="Q155" s="1">
        <f t="shared" ca="1" si="46"/>
        <v>0.60000000000000009</v>
      </c>
      <c r="R155" t="s">
        <v>230</v>
      </c>
      <c r="S155" s="1">
        <f t="shared" ca="1" si="47"/>
        <v>46</v>
      </c>
      <c r="T155" s="1">
        <f t="shared" ca="1" si="47"/>
        <v>14</v>
      </c>
      <c r="V155" t="str">
        <f t="shared" ca="1" si="42"/>
        <v>\\(\\quad 0.46　+　0.14　=　 \\)</v>
      </c>
      <c r="W155" t="str">
        <f t="shared" ca="1" si="43"/>
        <v>\\(\\quad 0.6 \\)</v>
      </c>
    </row>
    <row r="156" spans="1:23" x14ac:dyDescent="0.55000000000000004">
      <c r="A156" s="51" t="s">
        <v>60</v>
      </c>
      <c r="C156" s="50" t="s">
        <v>212</v>
      </c>
      <c r="D156" s="50" t="str">
        <f t="shared" ca="1" si="33"/>
        <v>\\(\\quad 0.66　+　0.03　=　 \\)</v>
      </c>
      <c r="E156" s="50" t="str">
        <f t="shared" ca="1" si="33"/>
        <v>\\(\\quad 0.69 \\)</v>
      </c>
      <c r="F156" s="50" t="s">
        <v>62</v>
      </c>
      <c r="H156" s="50">
        <v>117</v>
      </c>
      <c r="I156" s="89" t="str">
        <f t="shared" ca="1" si="48"/>
        <v>INSERT INTO math(tangen,question,answer,editor,date,count) VALUES('m3000','\\(\\quad 0.66　+　0.03　=　 \\)','\\(\\quad 0.69 \\)','harazono',NOW(),0);</v>
      </c>
      <c r="J156" s="78" t="s">
        <v>229</v>
      </c>
      <c r="K156">
        <f t="shared" ca="1" si="44"/>
        <v>0.66</v>
      </c>
      <c r="L156" t="s">
        <v>231</v>
      </c>
      <c r="M156">
        <f t="shared" ca="1" si="45"/>
        <v>0.03</v>
      </c>
      <c r="N156" t="s">
        <v>233</v>
      </c>
      <c r="O156" t="s">
        <v>230</v>
      </c>
      <c r="P156" t="s">
        <v>229</v>
      </c>
      <c r="Q156" s="1">
        <f t="shared" ca="1" si="46"/>
        <v>0.69000000000000006</v>
      </c>
      <c r="R156" t="s">
        <v>230</v>
      </c>
      <c r="S156" s="1">
        <f t="shared" ca="1" si="47"/>
        <v>66</v>
      </c>
      <c r="T156" s="1">
        <f t="shared" ca="1" si="47"/>
        <v>3</v>
      </c>
      <c r="V156" t="str">
        <f t="shared" ca="1" si="42"/>
        <v>\\(\\quad 0.66　+　0.03　=　 \\)</v>
      </c>
      <c r="W156" t="str">
        <f t="shared" ca="1" si="43"/>
        <v>\\(\\quad 0.69 \\)</v>
      </c>
    </row>
    <row r="157" spans="1:23" x14ac:dyDescent="0.55000000000000004">
      <c r="A157" s="51" t="s">
        <v>60</v>
      </c>
      <c r="C157" s="50" t="s">
        <v>212</v>
      </c>
      <c r="D157" s="50" t="str">
        <f t="shared" ca="1" si="33"/>
        <v>\\(\\quad 0.26　+　0.62　=　 \\)</v>
      </c>
      <c r="E157" s="50" t="str">
        <f t="shared" ca="1" si="33"/>
        <v>\\(\\quad 0.88 \\)</v>
      </c>
      <c r="F157" s="50" t="s">
        <v>62</v>
      </c>
      <c r="H157" s="50">
        <v>118</v>
      </c>
      <c r="I157" s="89" t="str">
        <f t="shared" ca="1" si="48"/>
        <v>INSERT INTO math(tangen,question,answer,editor,date,count) VALUES('m3000','\\(\\quad 0.26　+　0.62　=　 \\)','\\(\\quad 0.88 \\)','harazono',NOW(),0);</v>
      </c>
      <c r="J157" s="78" t="s">
        <v>229</v>
      </c>
      <c r="K157">
        <f t="shared" ca="1" si="44"/>
        <v>0.26</v>
      </c>
      <c r="L157" t="s">
        <v>231</v>
      </c>
      <c r="M157">
        <f t="shared" ca="1" si="45"/>
        <v>0.62</v>
      </c>
      <c r="N157" t="s">
        <v>233</v>
      </c>
      <c r="O157" t="s">
        <v>230</v>
      </c>
      <c r="P157" t="s">
        <v>229</v>
      </c>
      <c r="Q157" s="1">
        <f t="shared" ca="1" si="46"/>
        <v>0.88</v>
      </c>
      <c r="R157" t="s">
        <v>230</v>
      </c>
      <c r="S157" s="1">
        <f t="shared" ca="1" si="47"/>
        <v>26</v>
      </c>
      <c r="T157" s="1">
        <f t="shared" ca="1" si="47"/>
        <v>62</v>
      </c>
      <c r="V157" t="str">
        <f t="shared" ca="1" si="42"/>
        <v>\\(\\quad 0.26　+　0.62　=　 \\)</v>
      </c>
      <c r="W157" t="str">
        <f t="shared" ca="1" si="43"/>
        <v>\\(\\quad 0.88 \\)</v>
      </c>
    </row>
    <row r="158" spans="1:23" x14ac:dyDescent="0.55000000000000004">
      <c r="A158" s="51" t="s">
        <v>60</v>
      </c>
      <c r="C158" s="50" t="s">
        <v>212</v>
      </c>
      <c r="D158" s="50" t="str">
        <f t="shared" ca="1" si="33"/>
        <v>\\(\\quad 0.85　+　0.79　=　 \\)</v>
      </c>
      <c r="E158" s="50" t="str">
        <f t="shared" ca="1" si="33"/>
        <v>\\(\\quad 1.64 \\)</v>
      </c>
      <c r="F158" s="50" t="s">
        <v>62</v>
      </c>
      <c r="H158" s="50">
        <v>119</v>
      </c>
      <c r="I158" s="89" t="str">
        <f t="shared" ca="1" si="48"/>
        <v>INSERT INTO math(tangen,question,answer,editor,date,count) VALUES('m3000','\\(\\quad 0.85　+　0.79　=　 \\)','\\(\\quad 1.64 \\)','harazono',NOW(),0);</v>
      </c>
      <c r="J158" s="78" t="s">
        <v>229</v>
      </c>
      <c r="K158">
        <f t="shared" ca="1" si="44"/>
        <v>0.85</v>
      </c>
      <c r="L158" t="s">
        <v>231</v>
      </c>
      <c r="M158">
        <f t="shared" ca="1" si="45"/>
        <v>0.79</v>
      </c>
      <c r="N158" t="s">
        <v>233</v>
      </c>
      <c r="O158" t="s">
        <v>230</v>
      </c>
      <c r="P158" t="s">
        <v>229</v>
      </c>
      <c r="Q158" s="1">
        <f t="shared" ca="1" si="46"/>
        <v>1.6400000000000001</v>
      </c>
      <c r="R158" t="s">
        <v>230</v>
      </c>
      <c r="S158" s="1">
        <f t="shared" ca="1" si="47"/>
        <v>85</v>
      </c>
      <c r="T158" s="1">
        <f t="shared" ca="1" si="47"/>
        <v>79</v>
      </c>
      <c r="V158" t="str">
        <f t="shared" ca="1" si="42"/>
        <v>\\(\\quad 0.85　+　0.79　=　 \\)</v>
      </c>
      <c r="W158" t="str">
        <f t="shared" ca="1" si="43"/>
        <v>\\(\\quad 1.64 \\)</v>
      </c>
    </row>
    <row r="159" spans="1:23" x14ac:dyDescent="0.55000000000000004">
      <c r="A159" s="51" t="s">
        <v>60</v>
      </c>
      <c r="C159" s="50" t="s">
        <v>212</v>
      </c>
      <c r="D159" s="50" t="str">
        <f t="shared" ca="1" si="33"/>
        <v>\\(\\quad 0.88　+　0.29　=　 \\)</v>
      </c>
      <c r="E159" s="50" t="str">
        <f t="shared" ca="1" si="33"/>
        <v>\\(\\quad 1.17 \\)</v>
      </c>
      <c r="F159" s="50" t="s">
        <v>62</v>
      </c>
      <c r="H159" s="50">
        <v>120</v>
      </c>
      <c r="I159" s="89" t="str">
        <f t="shared" ca="1" si="48"/>
        <v>INSERT INTO math(tangen,question,answer,editor,date,count) VALUES('m3000','\\(\\quad 0.88　+　0.29　=　 \\)','\\(\\quad 1.17 \\)','harazono',NOW(),0);</v>
      </c>
      <c r="J159" s="78" t="s">
        <v>229</v>
      </c>
      <c r="K159">
        <f t="shared" ca="1" si="44"/>
        <v>0.88</v>
      </c>
      <c r="L159" t="s">
        <v>231</v>
      </c>
      <c r="M159">
        <f t="shared" ca="1" si="45"/>
        <v>0.28999999999999998</v>
      </c>
      <c r="N159" t="s">
        <v>233</v>
      </c>
      <c r="O159" t="s">
        <v>230</v>
      </c>
      <c r="P159" t="s">
        <v>229</v>
      </c>
      <c r="Q159" s="1">
        <f t="shared" ca="1" si="46"/>
        <v>1.17</v>
      </c>
      <c r="R159" t="s">
        <v>230</v>
      </c>
      <c r="S159" s="1">
        <f t="shared" ca="1" si="47"/>
        <v>88</v>
      </c>
      <c r="T159" s="1">
        <f t="shared" ca="1" si="47"/>
        <v>29</v>
      </c>
      <c r="V159" t="str">
        <f t="shared" ca="1" si="42"/>
        <v>\\(\\quad 0.88　+　0.29　=　 \\)</v>
      </c>
      <c r="W159" t="str">
        <f t="shared" ca="1" si="43"/>
        <v>\\(\\quad 1.17 \\)</v>
      </c>
    </row>
    <row r="160" spans="1:23" x14ac:dyDescent="0.55000000000000004">
      <c r="A160" s="51" t="s">
        <v>60</v>
      </c>
      <c r="C160" s="50" t="s">
        <v>212</v>
      </c>
      <c r="D160" s="50" t="str">
        <f t="shared" ca="1" si="33"/>
        <v>\\(\\quad 0.66　+　0.02　=　 \\)</v>
      </c>
      <c r="E160" s="50" t="str">
        <f t="shared" ca="1" si="33"/>
        <v>\\(\\quad 0.68 \\)</v>
      </c>
      <c r="F160" s="50" t="s">
        <v>62</v>
      </c>
      <c r="H160" s="50">
        <v>121</v>
      </c>
      <c r="I160" s="89" t="str">
        <f t="shared" ca="1" si="48"/>
        <v>INSERT INTO math(tangen,question,answer,editor,date,count) VALUES('m3000','\\(\\quad 0.66　+　0.02　=　 \\)','\\(\\quad 0.68 \\)','harazono',NOW(),0);</v>
      </c>
      <c r="J160" s="78" t="s">
        <v>229</v>
      </c>
      <c r="K160">
        <f ca="1">S160*0.01</f>
        <v>0.66</v>
      </c>
      <c r="L160" t="s">
        <v>231</v>
      </c>
      <c r="M160">
        <f ca="1">T160*0.01</f>
        <v>0.02</v>
      </c>
      <c r="N160" t="s">
        <v>233</v>
      </c>
      <c r="O160" t="s">
        <v>230</v>
      </c>
      <c r="P160" t="s">
        <v>229</v>
      </c>
      <c r="Q160" s="1">
        <f ca="1">K160+M160</f>
        <v>0.68</v>
      </c>
      <c r="R160" t="s">
        <v>230</v>
      </c>
      <c r="S160" s="1">
        <f ca="1">RANDBETWEEN(1,99)</f>
        <v>66</v>
      </c>
      <c r="T160" s="1">
        <f ca="1">RANDBETWEEN(1,99)</f>
        <v>2</v>
      </c>
      <c r="V160" t="str">
        <f t="shared" ca="1" si="42"/>
        <v>\\(\\quad 0.66　+　0.02　=　 \\)</v>
      </c>
      <c r="W160" t="str">
        <f t="shared" ca="1" si="43"/>
        <v>\\(\\quad 0.68 \\)</v>
      </c>
    </row>
    <row r="161" spans="1:23" x14ac:dyDescent="0.55000000000000004">
      <c r="A161" s="51" t="s">
        <v>60</v>
      </c>
      <c r="C161" s="50" t="s">
        <v>212</v>
      </c>
      <c r="D161" s="50" t="str">
        <f t="shared" ca="1" si="33"/>
        <v>\\(\\quad 0.1　+　0.35　=　 \\)</v>
      </c>
      <c r="E161" s="50" t="str">
        <f t="shared" ca="1" si="33"/>
        <v>\\(\\quad 0.45 \\)</v>
      </c>
      <c r="F161" s="50" t="s">
        <v>62</v>
      </c>
      <c r="H161" s="50">
        <v>122</v>
      </c>
      <c r="I161" s="89" t="str">
        <f t="shared" ca="1" si="48"/>
        <v>INSERT INTO math(tangen,question,answer,editor,date,count) VALUES('m3000','\\(\\quad 0.1　+　0.35　=　 \\)','\\(\\quad 0.45 \\)','harazono',NOW(),0);</v>
      </c>
      <c r="J161" s="78" t="s">
        <v>229</v>
      </c>
      <c r="K161">
        <f t="shared" ref="K161:K167" ca="1" si="49">S161*0.01</f>
        <v>0.1</v>
      </c>
      <c r="L161" t="s">
        <v>231</v>
      </c>
      <c r="M161">
        <f t="shared" ref="M161:M167" ca="1" si="50">T161*0.01</f>
        <v>0.35000000000000003</v>
      </c>
      <c r="N161" t="s">
        <v>233</v>
      </c>
      <c r="O161" t="s">
        <v>230</v>
      </c>
      <c r="P161" t="s">
        <v>229</v>
      </c>
      <c r="Q161" s="1">
        <f t="shared" ref="Q161:Q167" ca="1" si="51">K161+M161</f>
        <v>0.45000000000000007</v>
      </c>
      <c r="R161" t="s">
        <v>230</v>
      </c>
      <c r="S161" s="1">
        <f t="shared" ref="S161:T167" ca="1" si="52">RANDBETWEEN(1,99)</f>
        <v>10</v>
      </c>
      <c r="T161" s="1">
        <f t="shared" ca="1" si="52"/>
        <v>35</v>
      </c>
      <c r="V161" t="str">
        <f t="shared" ca="1" si="42"/>
        <v>\\(\\quad 0.1　+　0.35　=　 \\)</v>
      </c>
      <c r="W161" t="str">
        <f t="shared" ca="1" si="43"/>
        <v>\\(\\quad 0.45 \\)</v>
      </c>
    </row>
    <row r="162" spans="1:23" x14ac:dyDescent="0.55000000000000004">
      <c r="A162" s="51" t="s">
        <v>60</v>
      </c>
      <c r="C162" s="50" t="s">
        <v>212</v>
      </c>
      <c r="D162" s="50" t="str">
        <f t="shared" ca="1" si="33"/>
        <v>\\(\\quad 0.03　+　0.25　=　 \\)</v>
      </c>
      <c r="E162" s="50" t="str">
        <f t="shared" ca="1" si="33"/>
        <v>\\(\\quad 0.28 \\)</v>
      </c>
      <c r="F162" s="50" t="s">
        <v>62</v>
      </c>
      <c r="H162" s="50">
        <v>123</v>
      </c>
      <c r="I162" s="89" t="str">
        <f t="shared" ca="1" si="48"/>
        <v>INSERT INTO math(tangen,question,answer,editor,date,count) VALUES('m3000','\\(\\quad 0.03　+　0.25　=　 \\)','\\(\\quad 0.28 \\)','harazono',NOW(),0);</v>
      </c>
      <c r="J162" s="78" t="s">
        <v>229</v>
      </c>
      <c r="K162">
        <f t="shared" ca="1" si="49"/>
        <v>0.03</v>
      </c>
      <c r="L162" t="s">
        <v>231</v>
      </c>
      <c r="M162">
        <f t="shared" ca="1" si="50"/>
        <v>0.25</v>
      </c>
      <c r="N162" t="s">
        <v>233</v>
      </c>
      <c r="O162" t="s">
        <v>230</v>
      </c>
      <c r="P162" t="s">
        <v>229</v>
      </c>
      <c r="Q162" s="1">
        <f t="shared" ca="1" si="51"/>
        <v>0.28000000000000003</v>
      </c>
      <c r="R162" t="s">
        <v>230</v>
      </c>
      <c r="S162" s="1">
        <f t="shared" ca="1" si="52"/>
        <v>3</v>
      </c>
      <c r="T162" s="1">
        <f t="shared" ca="1" si="52"/>
        <v>25</v>
      </c>
      <c r="V162" t="str">
        <f t="shared" ca="1" si="42"/>
        <v>\\(\\quad 0.03　+　0.25　=　 \\)</v>
      </c>
      <c r="W162" t="str">
        <f t="shared" ca="1" si="43"/>
        <v>\\(\\quad 0.28 \\)</v>
      </c>
    </row>
    <row r="163" spans="1:23" x14ac:dyDescent="0.55000000000000004">
      <c r="A163" s="51" t="s">
        <v>60</v>
      </c>
      <c r="C163" s="50" t="s">
        <v>212</v>
      </c>
      <c r="D163" s="50" t="str">
        <f t="shared" ref="D163:E167" ca="1" si="53">V163</f>
        <v>\\(\\quad 0.36　+　0.12　=　 \\)</v>
      </c>
      <c r="E163" s="50" t="str">
        <f t="shared" ca="1" si="53"/>
        <v>\\(\\quad 0.48 \\)</v>
      </c>
      <c r="F163" s="50" t="s">
        <v>62</v>
      </c>
      <c r="H163" s="50">
        <v>124</v>
      </c>
      <c r="I163" s="89" t="str">
        <f t="shared" ca="1" si="48"/>
        <v>INSERT INTO math(tangen,question,answer,editor,date,count) VALUES('m3000','\\(\\quad 0.36　+　0.12　=　 \\)','\\(\\quad 0.48 \\)','harazono',NOW(),0);</v>
      </c>
      <c r="J163" s="78" t="s">
        <v>229</v>
      </c>
      <c r="K163">
        <f t="shared" ca="1" si="49"/>
        <v>0.36</v>
      </c>
      <c r="L163" t="s">
        <v>231</v>
      </c>
      <c r="M163">
        <f t="shared" ca="1" si="50"/>
        <v>0.12</v>
      </c>
      <c r="N163" t="s">
        <v>233</v>
      </c>
      <c r="O163" t="s">
        <v>230</v>
      </c>
      <c r="P163" t="s">
        <v>229</v>
      </c>
      <c r="Q163" s="1">
        <f t="shared" ca="1" si="51"/>
        <v>0.48</v>
      </c>
      <c r="R163" t="s">
        <v>230</v>
      </c>
      <c r="S163" s="1">
        <f t="shared" ca="1" si="52"/>
        <v>36</v>
      </c>
      <c r="T163" s="1">
        <f t="shared" ca="1" si="52"/>
        <v>12</v>
      </c>
      <c r="V163" t="str">
        <f t="shared" ca="1" si="42"/>
        <v>\\(\\quad 0.36　+　0.12　=　 \\)</v>
      </c>
      <c r="W163" t="str">
        <f t="shared" ca="1" si="43"/>
        <v>\\(\\quad 0.48 \\)</v>
      </c>
    </row>
    <row r="164" spans="1:23" x14ac:dyDescent="0.55000000000000004">
      <c r="A164" s="51" t="s">
        <v>60</v>
      </c>
      <c r="C164" s="50" t="s">
        <v>212</v>
      </c>
      <c r="D164" s="50" t="str">
        <f t="shared" ca="1" si="53"/>
        <v>\\(\\quad 0.22　+　0.69　=　 \\)</v>
      </c>
      <c r="E164" s="50" t="str">
        <f t="shared" ca="1" si="53"/>
        <v>\\(\\quad 0.91 \\)</v>
      </c>
      <c r="F164" s="50" t="s">
        <v>62</v>
      </c>
      <c r="H164" s="50">
        <v>125</v>
      </c>
      <c r="I164" s="89" t="str">
        <f t="shared" ca="1" si="48"/>
        <v>INSERT INTO math(tangen,question,answer,editor,date,count) VALUES('m3000','\\(\\quad 0.22　+　0.69　=　 \\)','\\(\\quad 0.91 \\)','harazono',NOW(),0);</v>
      </c>
      <c r="J164" s="78" t="s">
        <v>229</v>
      </c>
      <c r="K164">
        <f t="shared" ca="1" si="49"/>
        <v>0.22</v>
      </c>
      <c r="L164" t="s">
        <v>231</v>
      </c>
      <c r="M164">
        <f t="shared" ca="1" si="50"/>
        <v>0.69000000000000006</v>
      </c>
      <c r="N164" t="s">
        <v>233</v>
      </c>
      <c r="O164" t="s">
        <v>230</v>
      </c>
      <c r="P164" t="s">
        <v>229</v>
      </c>
      <c r="Q164" s="1">
        <f t="shared" ca="1" si="51"/>
        <v>0.91</v>
      </c>
      <c r="R164" t="s">
        <v>230</v>
      </c>
      <c r="S164" s="1">
        <f t="shared" ca="1" si="52"/>
        <v>22</v>
      </c>
      <c r="T164" s="1">
        <f t="shared" ca="1" si="52"/>
        <v>69</v>
      </c>
      <c r="V164" t="str">
        <f t="shared" ca="1" si="42"/>
        <v>\\(\\quad 0.22　+　0.69　=　 \\)</v>
      </c>
      <c r="W164" t="str">
        <f t="shared" ca="1" si="43"/>
        <v>\\(\\quad 0.91 \\)</v>
      </c>
    </row>
    <row r="165" spans="1:23" x14ac:dyDescent="0.55000000000000004">
      <c r="A165" s="51" t="s">
        <v>60</v>
      </c>
      <c r="C165" s="50" t="s">
        <v>212</v>
      </c>
      <c r="D165" s="50" t="str">
        <f t="shared" ca="1" si="53"/>
        <v>\\(\\quad 0.77　+　0.34　=　 \\)</v>
      </c>
      <c r="E165" s="50" t="str">
        <f t="shared" ca="1" si="53"/>
        <v>\\(\\quad 1.11 \\)</v>
      </c>
      <c r="F165" s="50" t="s">
        <v>62</v>
      </c>
      <c r="H165" s="50">
        <v>126</v>
      </c>
      <c r="I165" s="89" t="str">
        <f t="shared" ca="1" si="48"/>
        <v>INSERT INTO math(tangen,question,answer,editor,date,count) VALUES('m3000','\\(\\quad 0.77　+　0.34　=　 \\)','\\(\\quad 1.11 \\)','harazono',NOW(),0);</v>
      </c>
      <c r="J165" s="78" t="s">
        <v>229</v>
      </c>
      <c r="K165">
        <f t="shared" ca="1" si="49"/>
        <v>0.77</v>
      </c>
      <c r="L165" t="s">
        <v>231</v>
      </c>
      <c r="M165">
        <f t="shared" ca="1" si="50"/>
        <v>0.34</v>
      </c>
      <c r="N165" t="s">
        <v>233</v>
      </c>
      <c r="O165" t="s">
        <v>230</v>
      </c>
      <c r="P165" t="s">
        <v>229</v>
      </c>
      <c r="Q165" s="1">
        <f t="shared" ca="1" si="51"/>
        <v>1.1100000000000001</v>
      </c>
      <c r="R165" t="s">
        <v>230</v>
      </c>
      <c r="S165" s="1">
        <f t="shared" ca="1" si="52"/>
        <v>77</v>
      </c>
      <c r="T165" s="1">
        <f t="shared" ca="1" si="52"/>
        <v>34</v>
      </c>
      <c r="V165" t="str">
        <f t="shared" ca="1" si="42"/>
        <v>\\(\\quad 0.77　+　0.34　=　 \\)</v>
      </c>
      <c r="W165" t="str">
        <f t="shared" ca="1" si="43"/>
        <v>\\(\\quad 1.11 \\)</v>
      </c>
    </row>
    <row r="166" spans="1:23" x14ac:dyDescent="0.55000000000000004">
      <c r="A166" s="51" t="s">
        <v>60</v>
      </c>
      <c r="C166" s="50" t="s">
        <v>212</v>
      </c>
      <c r="D166" s="50" t="str">
        <f t="shared" ca="1" si="53"/>
        <v>\\(\\quad 0.88　+　0.84　=　 \\)</v>
      </c>
      <c r="E166" s="50" t="str">
        <f t="shared" ca="1" si="53"/>
        <v>\\(\\quad 1.72 \\)</v>
      </c>
      <c r="F166" s="50" t="s">
        <v>62</v>
      </c>
      <c r="H166" s="50">
        <v>127</v>
      </c>
      <c r="I166" s="89" t="str">
        <f t="shared" ca="1" si="48"/>
        <v>INSERT INTO math(tangen,question,answer,editor,date,count) VALUES('m3000','\\(\\quad 0.88　+　0.84　=　 \\)','\\(\\quad 1.72 \\)','harazono',NOW(),0);</v>
      </c>
      <c r="J166" s="78" t="s">
        <v>229</v>
      </c>
      <c r="K166">
        <f t="shared" ca="1" si="49"/>
        <v>0.88</v>
      </c>
      <c r="L166" t="s">
        <v>231</v>
      </c>
      <c r="M166">
        <f t="shared" ca="1" si="50"/>
        <v>0.84</v>
      </c>
      <c r="N166" t="s">
        <v>233</v>
      </c>
      <c r="O166" t="s">
        <v>230</v>
      </c>
      <c r="P166" t="s">
        <v>229</v>
      </c>
      <c r="Q166" s="1">
        <f t="shared" ca="1" si="51"/>
        <v>1.72</v>
      </c>
      <c r="R166" t="s">
        <v>230</v>
      </c>
      <c r="S166" s="1">
        <f t="shared" ca="1" si="52"/>
        <v>88</v>
      </c>
      <c r="T166" s="1">
        <f t="shared" ca="1" si="52"/>
        <v>84</v>
      </c>
      <c r="V166" t="str">
        <f t="shared" ca="1" si="42"/>
        <v>\\(\\quad 0.88　+　0.84　=　 \\)</v>
      </c>
      <c r="W166" t="str">
        <f t="shared" ca="1" si="43"/>
        <v>\\(\\quad 1.72 \\)</v>
      </c>
    </row>
    <row r="167" spans="1:23" x14ac:dyDescent="0.55000000000000004">
      <c r="A167" s="51" t="s">
        <v>60</v>
      </c>
      <c r="C167" s="50" t="s">
        <v>212</v>
      </c>
      <c r="D167" s="50" t="str">
        <f t="shared" ca="1" si="53"/>
        <v>\\(\\quad 0.45　+　0.11　=　 \\)</v>
      </c>
      <c r="E167" s="50" t="str">
        <f t="shared" ca="1" si="53"/>
        <v>\\(\\quad 0.56 \\)</v>
      </c>
      <c r="F167" s="50" t="s">
        <v>62</v>
      </c>
      <c r="H167" s="50">
        <v>128</v>
      </c>
      <c r="I167" s="89" t="str">
        <f t="shared" ca="1" si="48"/>
        <v>INSERT INTO math(tangen,question,answer,editor,date,count) VALUES('m3000','\\(\\quad 0.45　+　0.11　=　 \\)','\\(\\quad 0.56 \\)','harazono',NOW(),0);</v>
      </c>
      <c r="J167" s="78" t="s">
        <v>229</v>
      </c>
      <c r="K167">
        <f t="shared" ca="1" si="49"/>
        <v>0.45</v>
      </c>
      <c r="L167" t="s">
        <v>231</v>
      </c>
      <c r="M167">
        <f t="shared" ca="1" si="50"/>
        <v>0.11</v>
      </c>
      <c r="N167" t="s">
        <v>233</v>
      </c>
      <c r="O167" t="s">
        <v>230</v>
      </c>
      <c r="P167" t="s">
        <v>229</v>
      </c>
      <c r="Q167" s="1">
        <f t="shared" ca="1" si="51"/>
        <v>0.56000000000000005</v>
      </c>
      <c r="R167" t="s">
        <v>230</v>
      </c>
      <c r="S167" s="1">
        <f t="shared" ca="1" si="52"/>
        <v>45</v>
      </c>
      <c r="T167" s="1">
        <f t="shared" ca="1" si="52"/>
        <v>11</v>
      </c>
      <c r="V167" t="str">
        <f t="shared" ca="1" si="42"/>
        <v>\\(\\quad 0.45　+　0.11　=　 \\)</v>
      </c>
      <c r="W167" t="str">
        <f t="shared" ca="1" si="43"/>
        <v>\\(\\quad 0.56 \\)</v>
      </c>
    </row>
    <row r="168" spans="1:23" x14ac:dyDescent="0.55000000000000004">
      <c r="A168" s="9"/>
      <c r="B168" s="9"/>
      <c r="C168" s="9"/>
      <c r="D168" s="9"/>
      <c r="E168" s="9"/>
      <c r="F168" s="9"/>
      <c r="G168" s="9"/>
      <c r="H168" s="9"/>
      <c r="I168" s="2"/>
      <c r="J168" s="78" t="s">
        <v>229</v>
      </c>
      <c r="K168" s="9"/>
      <c r="L168" s="9"/>
      <c r="M168" s="9"/>
      <c r="N168" s="9"/>
      <c r="O168" t="s">
        <v>230</v>
      </c>
      <c r="P168" t="s">
        <v>229</v>
      </c>
      <c r="Q168" s="9"/>
      <c r="R168" t="s">
        <v>230</v>
      </c>
      <c r="S168" s="9"/>
      <c r="T168" s="9"/>
      <c r="U168" s="9"/>
      <c r="V168" t="str">
        <f t="shared" si="42"/>
        <v>\\(\\quad  \\)</v>
      </c>
      <c r="W168" t="str">
        <f t="shared" si="43"/>
        <v>\\(\\quad  \\)</v>
      </c>
    </row>
    <row r="169" spans="1:23" x14ac:dyDescent="0.55000000000000004">
      <c r="A169" s="51" t="s">
        <v>60</v>
      </c>
      <c r="C169" s="50" t="s">
        <v>213</v>
      </c>
      <c r="D169" s="50" t="str">
        <f>V169</f>
        <v>\\(\\quad 1　－　0.1　=　 \\)</v>
      </c>
      <c r="E169" s="50" t="str">
        <f>W169</f>
        <v>\\(\\quad 0.9 \\)</v>
      </c>
      <c r="F169" s="50" t="s">
        <v>62</v>
      </c>
      <c r="H169" s="50">
        <v>128</v>
      </c>
      <c r="I169" s="89" t="str">
        <f t="shared" ref="I169" si="54">"INSERT INTO "&amp;A169&amp;"(tangen,question,answer,editor,date,count) VALUES('"&amp;C169&amp;"','"&amp;D169&amp;"','"&amp;E169&amp;"','"&amp;F169&amp;"',NOW(),0);"</f>
        <v>INSERT INTO math(tangen,question,answer,editor,date,count) VALUES('m3100','\\(\\quad 1　－　0.1　=　 \\)','\\(\\quad 0.9 \\)','harazono',NOW(),0);</v>
      </c>
      <c r="J169" s="78" t="s">
        <v>229</v>
      </c>
      <c r="K169">
        <f>S169*0.1</f>
        <v>1</v>
      </c>
      <c r="L169" t="s">
        <v>235</v>
      </c>
      <c r="M169">
        <f>T169*0.1</f>
        <v>0.1</v>
      </c>
      <c r="N169" t="s">
        <v>233</v>
      </c>
      <c r="O169" t="s">
        <v>230</v>
      </c>
      <c r="P169" t="s">
        <v>229</v>
      </c>
      <c r="Q169" s="1">
        <f>K169-M169</f>
        <v>0.9</v>
      </c>
      <c r="R169" t="s">
        <v>230</v>
      </c>
      <c r="S169" s="1">
        <v>10</v>
      </c>
      <c r="T169" s="1">
        <v>1</v>
      </c>
      <c r="V169" t="str">
        <f t="shared" si="42"/>
        <v>\\(\\quad 1　－　0.1　=　 \\)</v>
      </c>
      <c r="W169" t="str">
        <f t="shared" si="43"/>
        <v>\\(\\quad 0.9 \\)</v>
      </c>
    </row>
    <row r="170" spans="1:23" x14ac:dyDescent="0.55000000000000004">
      <c r="A170" s="51" t="s">
        <v>60</v>
      </c>
      <c r="C170" s="50" t="s">
        <v>213</v>
      </c>
      <c r="D170" s="50" t="str">
        <f t="shared" ref="D170:D233" si="55">V170</f>
        <v>\\(\\quad 0.9　－　0.1　=　 \\)</v>
      </c>
      <c r="E170" s="50" t="str">
        <f t="shared" ref="E170:E233" si="56">W170</f>
        <v>\\(\\quad 0.8 \\)</v>
      </c>
      <c r="F170" s="50" t="s">
        <v>62</v>
      </c>
      <c r="H170" s="50">
        <v>128</v>
      </c>
      <c r="I170" s="89" t="str">
        <f t="shared" ref="I170:I233" si="57">"INSERT INTO "&amp;A170&amp;"(tangen,question,answer,editor,date,count) VALUES('"&amp;C170&amp;"','"&amp;D170&amp;"','"&amp;E170&amp;"','"&amp;F170&amp;"',NOW(),0);"</f>
        <v>INSERT INTO math(tangen,question,answer,editor,date,count) VALUES('m3100','\\(\\quad 0.9　－　0.1　=　 \\)','\\(\\quad 0.8 \\)','harazono',NOW(),0);</v>
      </c>
      <c r="J170" s="78" t="s">
        <v>229</v>
      </c>
      <c r="K170">
        <f t="shared" ref="K170:K173" si="58">S170*0.1</f>
        <v>0.9</v>
      </c>
      <c r="L170" t="s">
        <v>235</v>
      </c>
      <c r="M170">
        <f t="shared" ref="M170:M173" si="59">T170*0.1</f>
        <v>0.1</v>
      </c>
      <c r="N170" t="s">
        <v>233</v>
      </c>
      <c r="O170" t="s">
        <v>230</v>
      </c>
      <c r="P170" t="s">
        <v>229</v>
      </c>
      <c r="Q170" s="1">
        <f t="shared" ref="Q170:Q173" si="60">K170-M170</f>
        <v>0.8</v>
      </c>
      <c r="R170" t="s">
        <v>230</v>
      </c>
      <c r="S170" s="1">
        <v>9</v>
      </c>
      <c r="T170" s="1">
        <v>1</v>
      </c>
      <c r="V170" t="str">
        <f t="shared" si="42"/>
        <v>\\(\\quad 0.9　－　0.1　=　 \\)</v>
      </c>
      <c r="W170" t="str">
        <f t="shared" si="43"/>
        <v>\\(\\quad 0.8 \\)</v>
      </c>
    </row>
    <row r="171" spans="1:23" x14ac:dyDescent="0.55000000000000004">
      <c r="A171" s="51" t="s">
        <v>60</v>
      </c>
      <c r="C171" s="50" t="s">
        <v>213</v>
      </c>
      <c r="D171" s="50" t="str">
        <f t="shared" si="55"/>
        <v>\\(\\quad 0.8　－　0.1　=　 \\)</v>
      </c>
      <c r="E171" s="50" t="str">
        <f t="shared" si="56"/>
        <v>\\(\\quad 0.7 \\)</v>
      </c>
      <c r="F171" s="50" t="s">
        <v>62</v>
      </c>
      <c r="H171" s="50">
        <v>128</v>
      </c>
      <c r="I171" s="89" t="str">
        <f t="shared" si="57"/>
        <v>INSERT INTO math(tangen,question,answer,editor,date,count) VALUES('m3100','\\(\\quad 0.8　－　0.1　=　 \\)','\\(\\quad 0.7 \\)','harazono',NOW(),0);</v>
      </c>
      <c r="J171" s="78" t="s">
        <v>229</v>
      </c>
      <c r="K171">
        <f t="shared" si="58"/>
        <v>0.8</v>
      </c>
      <c r="L171" t="s">
        <v>235</v>
      </c>
      <c r="M171">
        <f t="shared" si="59"/>
        <v>0.1</v>
      </c>
      <c r="N171" t="s">
        <v>233</v>
      </c>
      <c r="O171" t="s">
        <v>230</v>
      </c>
      <c r="P171" t="s">
        <v>229</v>
      </c>
      <c r="Q171" s="1">
        <f t="shared" si="60"/>
        <v>0.70000000000000007</v>
      </c>
      <c r="R171" t="s">
        <v>230</v>
      </c>
      <c r="S171" s="1">
        <v>8</v>
      </c>
      <c r="T171" s="1">
        <v>1</v>
      </c>
      <c r="V171" t="str">
        <f t="shared" si="42"/>
        <v>\\(\\quad 0.8　－　0.1　=　 \\)</v>
      </c>
      <c r="W171" t="str">
        <f t="shared" si="43"/>
        <v>\\(\\quad 0.7 \\)</v>
      </c>
    </row>
    <row r="172" spans="1:23" x14ac:dyDescent="0.55000000000000004">
      <c r="A172" s="51" t="s">
        <v>60</v>
      </c>
      <c r="C172" s="50" t="s">
        <v>213</v>
      </c>
      <c r="D172" s="50" t="str">
        <f t="shared" si="55"/>
        <v>\\(\\quad 0.7　－　0.1　=　 \\)</v>
      </c>
      <c r="E172" s="50" t="str">
        <f t="shared" si="56"/>
        <v>\\(\\quad 0.6 \\)</v>
      </c>
      <c r="F172" s="50" t="s">
        <v>62</v>
      </c>
      <c r="H172" s="50">
        <v>128</v>
      </c>
      <c r="I172" s="89" t="str">
        <f t="shared" si="57"/>
        <v>INSERT INTO math(tangen,question,answer,editor,date,count) VALUES('m3100','\\(\\quad 0.7　－　0.1　=　 \\)','\\(\\quad 0.6 \\)','harazono',NOW(),0);</v>
      </c>
      <c r="J172" s="78" t="s">
        <v>229</v>
      </c>
      <c r="K172">
        <f t="shared" si="58"/>
        <v>0.70000000000000007</v>
      </c>
      <c r="L172" t="s">
        <v>235</v>
      </c>
      <c r="M172">
        <f t="shared" si="59"/>
        <v>0.1</v>
      </c>
      <c r="N172" t="s">
        <v>233</v>
      </c>
      <c r="O172" t="s">
        <v>230</v>
      </c>
      <c r="P172" t="s">
        <v>229</v>
      </c>
      <c r="Q172" s="1">
        <f t="shared" si="60"/>
        <v>0.60000000000000009</v>
      </c>
      <c r="R172" t="s">
        <v>230</v>
      </c>
      <c r="S172" s="1">
        <v>7</v>
      </c>
      <c r="T172" s="1">
        <v>1</v>
      </c>
      <c r="V172" t="str">
        <f t="shared" si="42"/>
        <v>\\(\\quad 0.7　－　0.1　=　 \\)</v>
      </c>
      <c r="W172" t="str">
        <f t="shared" si="43"/>
        <v>\\(\\quad 0.6 \\)</v>
      </c>
    </row>
    <row r="173" spans="1:23" x14ac:dyDescent="0.55000000000000004">
      <c r="A173" s="51" t="s">
        <v>60</v>
      </c>
      <c r="C173" s="50" t="s">
        <v>213</v>
      </c>
      <c r="D173" s="50" t="str">
        <f t="shared" si="55"/>
        <v>\\(\\quad 0.6　－　0.1　=　 \\)</v>
      </c>
      <c r="E173" s="50" t="str">
        <f t="shared" si="56"/>
        <v>\\(\\quad 0.5 \\)</v>
      </c>
      <c r="F173" s="50" t="s">
        <v>62</v>
      </c>
      <c r="H173" s="50">
        <v>128</v>
      </c>
      <c r="I173" s="89" t="str">
        <f t="shared" si="57"/>
        <v>INSERT INTO math(tangen,question,answer,editor,date,count) VALUES('m3100','\\(\\quad 0.6　－　0.1　=　 \\)','\\(\\quad 0.5 \\)','harazono',NOW(),0);</v>
      </c>
      <c r="J173" s="78" t="s">
        <v>229</v>
      </c>
      <c r="K173">
        <f t="shared" si="58"/>
        <v>0.60000000000000009</v>
      </c>
      <c r="L173" t="s">
        <v>235</v>
      </c>
      <c r="M173">
        <f t="shared" si="59"/>
        <v>0.1</v>
      </c>
      <c r="N173" t="s">
        <v>233</v>
      </c>
      <c r="O173" t="s">
        <v>230</v>
      </c>
      <c r="P173" t="s">
        <v>229</v>
      </c>
      <c r="Q173" s="1">
        <f t="shared" si="60"/>
        <v>0.50000000000000011</v>
      </c>
      <c r="R173" t="s">
        <v>230</v>
      </c>
      <c r="S173" s="1">
        <v>6</v>
      </c>
      <c r="T173" s="1">
        <v>1</v>
      </c>
      <c r="V173" t="str">
        <f t="shared" si="42"/>
        <v>\\(\\quad 0.6　－　0.1　=　 \\)</v>
      </c>
      <c r="W173" t="str">
        <f t="shared" si="43"/>
        <v>\\(\\quad 0.5 \\)</v>
      </c>
    </row>
    <row r="174" spans="1:23" x14ac:dyDescent="0.55000000000000004">
      <c r="A174" s="51" t="s">
        <v>60</v>
      </c>
      <c r="C174" s="50" t="s">
        <v>213</v>
      </c>
      <c r="D174" s="50" t="str">
        <f t="shared" si="55"/>
        <v>\\(\\quad 0.5　－　0.1　=　 \\)</v>
      </c>
      <c r="E174" s="50" t="str">
        <f t="shared" si="56"/>
        <v>\\(\\quad 0.4 \\)</v>
      </c>
      <c r="F174" s="50" t="s">
        <v>62</v>
      </c>
      <c r="H174" s="50">
        <v>128</v>
      </c>
      <c r="I174" s="89" t="str">
        <f t="shared" si="57"/>
        <v>INSERT INTO math(tangen,question,answer,editor,date,count) VALUES('m3100','\\(\\quad 0.5　－　0.1　=　 \\)','\\(\\quad 0.4 \\)','harazono',NOW(),0);</v>
      </c>
      <c r="J174" s="78" t="s">
        <v>229</v>
      </c>
      <c r="K174">
        <f t="shared" ref="K174:K200" si="61">S174*0.1</f>
        <v>0.5</v>
      </c>
      <c r="L174" t="s">
        <v>235</v>
      </c>
      <c r="M174">
        <f t="shared" ref="M174:M200" si="62">T174*0.1</f>
        <v>0.1</v>
      </c>
      <c r="N174" t="s">
        <v>233</v>
      </c>
      <c r="O174" t="s">
        <v>230</v>
      </c>
      <c r="P174" t="s">
        <v>229</v>
      </c>
      <c r="Q174" s="1">
        <f t="shared" ref="Q174:Q200" si="63">K174-M174</f>
        <v>0.4</v>
      </c>
      <c r="R174" t="s">
        <v>230</v>
      </c>
      <c r="S174" s="1">
        <v>5</v>
      </c>
      <c r="T174" s="1">
        <v>1</v>
      </c>
      <c r="V174" t="str">
        <f t="shared" si="42"/>
        <v>\\(\\quad 0.5　－　0.1　=　 \\)</v>
      </c>
      <c r="W174" t="str">
        <f t="shared" si="43"/>
        <v>\\(\\quad 0.4 \\)</v>
      </c>
    </row>
    <row r="175" spans="1:23" x14ac:dyDescent="0.55000000000000004">
      <c r="A175" s="51" t="s">
        <v>60</v>
      </c>
      <c r="C175" s="50" t="s">
        <v>213</v>
      </c>
      <c r="D175" s="50" t="str">
        <f t="shared" si="55"/>
        <v>\\(\\quad 0.4　－　0.1　=　 \\)</v>
      </c>
      <c r="E175" s="50" t="str">
        <f t="shared" si="56"/>
        <v>\\(\\quad 0.3 \\)</v>
      </c>
      <c r="F175" s="50" t="s">
        <v>62</v>
      </c>
      <c r="H175" s="50">
        <v>128</v>
      </c>
      <c r="I175" s="89" t="str">
        <f t="shared" si="57"/>
        <v>INSERT INTO math(tangen,question,answer,editor,date,count) VALUES('m3100','\\(\\quad 0.4　－　0.1　=　 \\)','\\(\\quad 0.3 \\)','harazono',NOW(),0);</v>
      </c>
      <c r="J175" s="78" t="s">
        <v>229</v>
      </c>
      <c r="K175">
        <f t="shared" si="61"/>
        <v>0.4</v>
      </c>
      <c r="L175" t="s">
        <v>235</v>
      </c>
      <c r="M175">
        <f t="shared" si="62"/>
        <v>0.1</v>
      </c>
      <c r="N175" t="s">
        <v>233</v>
      </c>
      <c r="O175" t="s">
        <v>230</v>
      </c>
      <c r="P175" t="s">
        <v>229</v>
      </c>
      <c r="Q175" s="1">
        <f t="shared" si="63"/>
        <v>0.30000000000000004</v>
      </c>
      <c r="R175" t="s">
        <v>230</v>
      </c>
      <c r="S175" s="1">
        <v>4</v>
      </c>
      <c r="T175" s="1">
        <v>1</v>
      </c>
      <c r="V175" t="str">
        <f t="shared" si="42"/>
        <v>\\(\\quad 0.4　－　0.1　=　 \\)</v>
      </c>
      <c r="W175" t="str">
        <f t="shared" si="43"/>
        <v>\\(\\quad 0.3 \\)</v>
      </c>
    </row>
    <row r="176" spans="1:23" x14ac:dyDescent="0.55000000000000004">
      <c r="A176" s="51" t="s">
        <v>60</v>
      </c>
      <c r="C176" s="50" t="s">
        <v>213</v>
      </c>
      <c r="D176" s="50" t="str">
        <f t="shared" si="55"/>
        <v>\\(\\quad 0.3　－　0.1　=　 \\)</v>
      </c>
      <c r="E176" s="50" t="str">
        <f t="shared" si="56"/>
        <v>\\(\\quad 0.2 \\)</v>
      </c>
      <c r="F176" s="50" t="s">
        <v>62</v>
      </c>
      <c r="H176" s="50">
        <v>128</v>
      </c>
      <c r="I176" s="89" t="str">
        <f t="shared" si="57"/>
        <v>INSERT INTO math(tangen,question,answer,editor,date,count) VALUES('m3100','\\(\\quad 0.3　－　0.1　=　 \\)','\\(\\quad 0.2 \\)','harazono',NOW(),0);</v>
      </c>
      <c r="J176" s="78" t="s">
        <v>229</v>
      </c>
      <c r="K176">
        <f t="shared" si="61"/>
        <v>0.30000000000000004</v>
      </c>
      <c r="L176" t="s">
        <v>235</v>
      </c>
      <c r="M176">
        <f t="shared" si="62"/>
        <v>0.1</v>
      </c>
      <c r="N176" t="s">
        <v>233</v>
      </c>
      <c r="O176" t="s">
        <v>230</v>
      </c>
      <c r="P176" t="s">
        <v>229</v>
      </c>
      <c r="Q176" s="1">
        <f t="shared" si="63"/>
        <v>0.20000000000000004</v>
      </c>
      <c r="R176" t="s">
        <v>230</v>
      </c>
      <c r="S176" s="1">
        <v>3</v>
      </c>
      <c r="T176" s="1">
        <v>1</v>
      </c>
      <c r="V176" t="str">
        <f t="shared" si="42"/>
        <v>\\(\\quad 0.3　－　0.1　=　 \\)</v>
      </c>
      <c r="W176" t="str">
        <f t="shared" si="43"/>
        <v>\\(\\quad 0.2 \\)</v>
      </c>
    </row>
    <row r="177" spans="1:23" x14ac:dyDescent="0.55000000000000004">
      <c r="A177" s="51" t="s">
        <v>60</v>
      </c>
      <c r="C177" s="50" t="s">
        <v>213</v>
      </c>
      <c r="D177" s="50" t="str">
        <f t="shared" si="55"/>
        <v>\\(\\quad 0.2　－　0.1　=　 \\)</v>
      </c>
      <c r="E177" s="50" t="str">
        <f t="shared" si="56"/>
        <v>\\(\\quad 0.1 \\)</v>
      </c>
      <c r="F177" s="50" t="s">
        <v>62</v>
      </c>
      <c r="H177" s="50">
        <v>128</v>
      </c>
      <c r="I177" s="89" t="str">
        <f t="shared" si="57"/>
        <v>INSERT INTO math(tangen,question,answer,editor,date,count) VALUES('m3100','\\(\\quad 0.2　－　0.1　=　 \\)','\\(\\quad 0.1 \\)','harazono',NOW(),0);</v>
      </c>
      <c r="J177" s="78" t="s">
        <v>229</v>
      </c>
      <c r="K177">
        <f t="shared" si="61"/>
        <v>0.2</v>
      </c>
      <c r="L177" t="s">
        <v>235</v>
      </c>
      <c r="M177">
        <f t="shared" si="62"/>
        <v>0.1</v>
      </c>
      <c r="N177" t="s">
        <v>233</v>
      </c>
      <c r="O177" t="s">
        <v>230</v>
      </c>
      <c r="P177" t="s">
        <v>229</v>
      </c>
      <c r="Q177" s="1">
        <f t="shared" si="63"/>
        <v>0.1</v>
      </c>
      <c r="R177" t="s">
        <v>230</v>
      </c>
      <c r="S177" s="1">
        <v>2</v>
      </c>
      <c r="T177" s="1">
        <v>1</v>
      </c>
      <c r="V177" t="str">
        <f t="shared" si="42"/>
        <v>\\(\\quad 0.2　－　0.1　=　 \\)</v>
      </c>
      <c r="W177" t="str">
        <f t="shared" si="43"/>
        <v>\\(\\quad 0.1 \\)</v>
      </c>
    </row>
    <row r="178" spans="1:23" x14ac:dyDescent="0.55000000000000004">
      <c r="A178" s="51" t="s">
        <v>60</v>
      </c>
      <c r="C178" s="50" t="s">
        <v>213</v>
      </c>
      <c r="D178" s="50" t="str">
        <f t="shared" si="55"/>
        <v>\\(\\quad 0.1　－　0.1　=　 \\)</v>
      </c>
      <c r="E178" s="50" t="str">
        <f t="shared" si="56"/>
        <v>\\(\\quad 0 \\)</v>
      </c>
      <c r="F178" s="50" t="s">
        <v>62</v>
      </c>
      <c r="H178" s="50">
        <v>128</v>
      </c>
      <c r="I178" s="89" t="str">
        <f t="shared" si="57"/>
        <v>INSERT INTO math(tangen,question,answer,editor,date,count) VALUES('m3100','\\(\\quad 0.1　－　0.1　=　 \\)','\\(\\quad 0 \\)','harazono',NOW(),0);</v>
      </c>
      <c r="J178" s="78" t="s">
        <v>229</v>
      </c>
      <c r="K178">
        <f t="shared" si="61"/>
        <v>0.1</v>
      </c>
      <c r="L178" t="s">
        <v>235</v>
      </c>
      <c r="M178">
        <f t="shared" si="62"/>
        <v>0.1</v>
      </c>
      <c r="N178" t="s">
        <v>233</v>
      </c>
      <c r="O178" t="s">
        <v>230</v>
      </c>
      <c r="P178" t="s">
        <v>229</v>
      </c>
      <c r="Q178" s="1">
        <f t="shared" si="63"/>
        <v>0</v>
      </c>
      <c r="R178" t="s">
        <v>230</v>
      </c>
      <c r="S178" s="1">
        <v>1</v>
      </c>
      <c r="T178" s="1">
        <v>1</v>
      </c>
      <c r="V178" t="str">
        <f t="shared" si="42"/>
        <v>\\(\\quad 0.1　－　0.1　=　 \\)</v>
      </c>
      <c r="W178" t="str">
        <f t="shared" si="43"/>
        <v>\\(\\quad 0 \\)</v>
      </c>
    </row>
    <row r="179" spans="1:23" x14ac:dyDescent="0.55000000000000004">
      <c r="A179" s="51" t="s">
        <v>60</v>
      </c>
      <c r="C179" s="50" t="s">
        <v>213</v>
      </c>
      <c r="D179" s="50" t="str">
        <f t="shared" si="55"/>
        <v>\\(\\quad 1　－　0.2　=　 \\)</v>
      </c>
      <c r="E179" s="50" t="str">
        <f t="shared" si="56"/>
        <v>\\(\\quad 0.8 \\)</v>
      </c>
      <c r="F179" s="50" t="s">
        <v>62</v>
      </c>
      <c r="H179" s="50">
        <v>128</v>
      </c>
      <c r="I179" s="89" t="str">
        <f t="shared" si="57"/>
        <v>INSERT INTO math(tangen,question,answer,editor,date,count) VALUES('m3100','\\(\\quad 1　－　0.2　=　 \\)','\\(\\quad 0.8 \\)','harazono',NOW(),0);</v>
      </c>
      <c r="J179" s="78" t="s">
        <v>229</v>
      </c>
      <c r="K179">
        <f t="shared" si="61"/>
        <v>1</v>
      </c>
      <c r="L179" t="s">
        <v>235</v>
      </c>
      <c r="M179">
        <f t="shared" si="62"/>
        <v>0.2</v>
      </c>
      <c r="N179" t="s">
        <v>233</v>
      </c>
      <c r="O179" t="s">
        <v>230</v>
      </c>
      <c r="P179" t="s">
        <v>229</v>
      </c>
      <c r="Q179" s="1">
        <f t="shared" si="63"/>
        <v>0.8</v>
      </c>
      <c r="R179" t="s">
        <v>230</v>
      </c>
      <c r="S179" s="1">
        <v>10</v>
      </c>
      <c r="T179" s="1">
        <v>2</v>
      </c>
      <c r="V179" t="str">
        <f t="shared" si="42"/>
        <v>\\(\\quad 1　－　0.2　=　 \\)</v>
      </c>
      <c r="W179" t="str">
        <f t="shared" si="43"/>
        <v>\\(\\quad 0.8 \\)</v>
      </c>
    </row>
    <row r="180" spans="1:23" x14ac:dyDescent="0.55000000000000004">
      <c r="A180" s="51" t="s">
        <v>60</v>
      </c>
      <c r="C180" s="50" t="s">
        <v>213</v>
      </c>
      <c r="D180" s="50" t="str">
        <f t="shared" si="55"/>
        <v>\\(\\quad 0.9　－　0.2　=　 \\)</v>
      </c>
      <c r="E180" s="50" t="str">
        <f t="shared" si="56"/>
        <v>\\(\\quad 0.7 \\)</v>
      </c>
      <c r="F180" s="50" t="s">
        <v>62</v>
      </c>
      <c r="H180" s="50">
        <v>128</v>
      </c>
      <c r="I180" s="89" t="str">
        <f t="shared" si="57"/>
        <v>INSERT INTO math(tangen,question,answer,editor,date,count) VALUES('m3100','\\(\\quad 0.9　－　0.2　=　 \\)','\\(\\quad 0.7 \\)','harazono',NOW(),0);</v>
      </c>
      <c r="J180" s="78" t="s">
        <v>229</v>
      </c>
      <c r="K180">
        <f t="shared" si="61"/>
        <v>0.9</v>
      </c>
      <c r="L180" t="s">
        <v>235</v>
      </c>
      <c r="M180">
        <f t="shared" si="62"/>
        <v>0.2</v>
      </c>
      <c r="N180" t="s">
        <v>233</v>
      </c>
      <c r="O180" t="s">
        <v>230</v>
      </c>
      <c r="P180" t="s">
        <v>229</v>
      </c>
      <c r="Q180" s="1">
        <f t="shared" si="63"/>
        <v>0.7</v>
      </c>
      <c r="R180" t="s">
        <v>230</v>
      </c>
      <c r="S180" s="1">
        <v>9</v>
      </c>
      <c r="T180" s="1">
        <v>2</v>
      </c>
      <c r="V180" t="str">
        <f t="shared" si="42"/>
        <v>\\(\\quad 0.9　－　0.2　=　 \\)</v>
      </c>
      <c r="W180" t="str">
        <f t="shared" si="43"/>
        <v>\\(\\quad 0.7 \\)</v>
      </c>
    </row>
    <row r="181" spans="1:23" x14ac:dyDescent="0.55000000000000004">
      <c r="A181" s="51" t="s">
        <v>60</v>
      </c>
      <c r="C181" s="50" t="s">
        <v>213</v>
      </c>
      <c r="D181" s="50" t="str">
        <f t="shared" si="55"/>
        <v>\\(\\quad 0.8　－　0.2　=　 \\)</v>
      </c>
      <c r="E181" s="50" t="str">
        <f t="shared" si="56"/>
        <v>\\(\\quad 0.6 \\)</v>
      </c>
      <c r="F181" s="50" t="s">
        <v>62</v>
      </c>
      <c r="H181" s="50">
        <v>128</v>
      </c>
      <c r="I181" s="89" t="str">
        <f t="shared" si="57"/>
        <v>INSERT INTO math(tangen,question,answer,editor,date,count) VALUES('m3100','\\(\\quad 0.8　－　0.2　=　 \\)','\\(\\quad 0.6 \\)','harazono',NOW(),0);</v>
      </c>
      <c r="J181" s="78" t="s">
        <v>229</v>
      </c>
      <c r="K181">
        <f t="shared" si="61"/>
        <v>0.8</v>
      </c>
      <c r="L181" t="s">
        <v>235</v>
      </c>
      <c r="M181">
        <f t="shared" si="62"/>
        <v>0.2</v>
      </c>
      <c r="N181" t="s">
        <v>233</v>
      </c>
      <c r="O181" t="s">
        <v>230</v>
      </c>
      <c r="P181" t="s">
        <v>229</v>
      </c>
      <c r="Q181" s="1">
        <f t="shared" si="63"/>
        <v>0.60000000000000009</v>
      </c>
      <c r="R181" t="s">
        <v>230</v>
      </c>
      <c r="S181" s="1">
        <v>8</v>
      </c>
      <c r="T181" s="1">
        <v>2</v>
      </c>
      <c r="V181" t="str">
        <f t="shared" si="42"/>
        <v>\\(\\quad 0.8　－　0.2　=　 \\)</v>
      </c>
      <c r="W181" t="str">
        <f t="shared" si="43"/>
        <v>\\(\\quad 0.6 \\)</v>
      </c>
    </row>
    <row r="182" spans="1:23" x14ac:dyDescent="0.55000000000000004">
      <c r="A182" s="51" t="s">
        <v>60</v>
      </c>
      <c r="C182" s="50" t="s">
        <v>213</v>
      </c>
      <c r="D182" s="50" t="str">
        <f t="shared" si="55"/>
        <v>\\(\\quad 0.7　－　0.2　=　 \\)</v>
      </c>
      <c r="E182" s="50" t="str">
        <f t="shared" si="56"/>
        <v>\\(\\quad 0.5 \\)</v>
      </c>
      <c r="F182" s="50" t="s">
        <v>62</v>
      </c>
      <c r="H182" s="50">
        <v>128</v>
      </c>
      <c r="I182" s="89" t="str">
        <f t="shared" si="57"/>
        <v>INSERT INTO math(tangen,question,answer,editor,date,count) VALUES('m3100','\\(\\quad 0.7　－　0.2　=　 \\)','\\(\\quad 0.5 \\)','harazono',NOW(),0);</v>
      </c>
      <c r="J182" s="78" t="s">
        <v>229</v>
      </c>
      <c r="K182">
        <f t="shared" si="61"/>
        <v>0.70000000000000007</v>
      </c>
      <c r="L182" t="s">
        <v>235</v>
      </c>
      <c r="M182">
        <f t="shared" si="62"/>
        <v>0.2</v>
      </c>
      <c r="N182" t="s">
        <v>233</v>
      </c>
      <c r="O182" t="s">
        <v>230</v>
      </c>
      <c r="P182" t="s">
        <v>229</v>
      </c>
      <c r="Q182" s="1">
        <f t="shared" si="63"/>
        <v>0.5</v>
      </c>
      <c r="R182" t="s">
        <v>230</v>
      </c>
      <c r="S182" s="1">
        <v>7</v>
      </c>
      <c r="T182" s="1">
        <v>2</v>
      </c>
      <c r="V182" t="str">
        <f t="shared" si="42"/>
        <v>\\(\\quad 0.7　－　0.2　=　 \\)</v>
      </c>
      <c r="W182" t="str">
        <f t="shared" si="43"/>
        <v>\\(\\quad 0.5 \\)</v>
      </c>
    </row>
    <row r="183" spans="1:23" x14ac:dyDescent="0.55000000000000004">
      <c r="A183" s="51" t="s">
        <v>60</v>
      </c>
      <c r="C183" s="50" t="s">
        <v>213</v>
      </c>
      <c r="D183" s="50" t="str">
        <f t="shared" si="55"/>
        <v>\\(\\quad 0.6　－　0.2　=　 \\)</v>
      </c>
      <c r="E183" s="50" t="str">
        <f t="shared" si="56"/>
        <v>\\(\\quad 0.4 \\)</v>
      </c>
      <c r="F183" s="50" t="s">
        <v>62</v>
      </c>
      <c r="H183" s="50">
        <v>128</v>
      </c>
      <c r="I183" s="89" t="str">
        <f t="shared" si="57"/>
        <v>INSERT INTO math(tangen,question,answer,editor,date,count) VALUES('m3100','\\(\\quad 0.6　－　0.2　=　 \\)','\\(\\quad 0.4 \\)','harazono',NOW(),0);</v>
      </c>
      <c r="J183" s="78" t="s">
        <v>229</v>
      </c>
      <c r="K183">
        <f t="shared" si="61"/>
        <v>0.60000000000000009</v>
      </c>
      <c r="L183" t="s">
        <v>235</v>
      </c>
      <c r="M183">
        <f t="shared" si="62"/>
        <v>0.2</v>
      </c>
      <c r="N183" t="s">
        <v>233</v>
      </c>
      <c r="O183" t="s">
        <v>230</v>
      </c>
      <c r="P183" t="s">
        <v>229</v>
      </c>
      <c r="Q183" s="1">
        <f t="shared" si="63"/>
        <v>0.40000000000000008</v>
      </c>
      <c r="R183" t="s">
        <v>230</v>
      </c>
      <c r="S183" s="1">
        <v>6</v>
      </c>
      <c r="T183" s="1">
        <v>2</v>
      </c>
      <c r="V183" t="str">
        <f t="shared" si="42"/>
        <v>\\(\\quad 0.6　－　0.2　=　 \\)</v>
      </c>
      <c r="W183" t="str">
        <f t="shared" si="43"/>
        <v>\\(\\quad 0.4 \\)</v>
      </c>
    </row>
    <row r="184" spans="1:23" x14ac:dyDescent="0.55000000000000004">
      <c r="A184" s="51" t="s">
        <v>60</v>
      </c>
      <c r="C184" s="50" t="s">
        <v>213</v>
      </c>
      <c r="D184" s="50" t="str">
        <f t="shared" si="55"/>
        <v>\\(\\quad 0.5　－　0.2　=　 \\)</v>
      </c>
      <c r="E184" s="50" t="str">
        <f t="shared" si="56"/>
        <v>\\(\\quad 0.3 \\)</v>
      </c>
      <c r="F184" s="50" t="s">
        <v>62</v>
      </c>
      <c r="H184" s="50">
        <v>128</v>
      </c>
      <c r="I184" s="89" t="str">
        <f t="shared" si="57"/>
        <v>INSERT INTO math(tangen,question,answer,editor,date,count) VALUES('m3100','\\(\\quad 0.5　－　0.2　=　 \\)','\\(\\quad 0.3 \\)','harazono',NOW(),0);</v>
      </c>
      <c r="J184" s="78" t="s">
        <v>229</v>
      </c>
      <c r="K184">
        <f t="shared" si="61"/>
        <v>0.5</v>
      </c>
      <c r="L184" t="s">
        <v>235</v>
      </c>
      <c r="M184">
        <f t="shared" si="62"/>
        <v>0.2</v>
      </c>
      <c r="N184" t="s">
        <v>233</v>
      </c>
      <c r="O184" t="s">
        <v>230</v>
      </c>
      <c r="P184" t="s">
        <v>229</v>
      </c>
      <c r="Q184" s="1">
        <f t="shared" si="63"/>
        <v>0.3</v>
      </c>
      <c r="R184" t="s">
        <v>230</v>
      </c>
      <c r="S184" s="1">
        <v>5</v>
      </c>
      <c r="T184" s="1">
        <v>2</v>
      </c>
      <c r="V184" t="str">
        <f t="shared" si="42"/>
        <v>\\(\\quad 0.5　－　0.2　=　 \\)</v>
      </c>
      <c r="W184" t="str">
        <f t="shared" si="43"/>
        <v>\\(\\quad 0.3 \\)</v>
      </c>
    </row>
    <row r="185" spans="1:23" x14ac:dyDescent="0.55000000000000004">
      <c r="A185" s="51" t="s">
        <v>60</v>
      </c>
      <c r="C185" s="50" t="s">
        <v>213</v>
      </c>
      <c r="D185" s="50" t="str">
        <f t="shared" si="55"/>
        <v>\\(\\quad 0.4　－　0.2　=　 \\)</v>
      </c>
      <c r="E185" s="50" t="str">
        <f t="shared" si="56"/>
        <v>\\(\\quad 0.2 \\)</v>
      </c>
      <c r="F185" s="50" t="s">
        <v>62</v>
      </c>
      <c r="H185" s="50">
        <v>128</v>
      </c>
      <c r="I185" s="89" t="str">
        <f t="shared" si="57"/>
        <v>INSERT INTO math(tangen,question,answer,editor,date,count) VALUES('m3100','\\(\\quad 0.4　－　0.2　=　 \\)','\\(\\quad 0.2 \\)','harazono',NOW(),0);</v>
      </c>
      <c r="J185" s="78" t="s">
        <v>229</v>
      </c>
      <c r="K185">
        <f t="shared" si="61"/>
        <v>0.4</v>
      </c>
      <c r="L185" t="s">
        <v>235</v>
      </c>
      <c r="M185">
        <f t="shared" si="62"/>
        <v>0.2</v>
      </c>
      <c r="N185" t="s">
        <v>233</v>
      </c>
      <c r="O185" t="s">
        <v>230</v>
      </c>
      <c r="P185" t="s">
        <v>229</v>
      </c>
      <c r="Q185" s="1">
        <f t="shared" si="63"/>
        <v>0.2</v>
      </c>
      <c r="R185" t="s">
        <v>230</v>
      </c>
      <c r="S185" s="1">
        <v>4</v>
      </c>
      <c r="T185" s="1">
        <v>2</v>
      </c>
      <c r="V185" t="str">
        <f t="shared" si="42"/>
        <v>\\(\\quad 0.4　－　0.2　=　 \\)</v>
      </c>
      <c r="W185" t="str">
        <f t="shared" si="43"/>
        <v>\\(\\quad 0.2 \\)</v>
      </c>
    </row>
    <row r="186" spans="1:23" x14ac:dyDescent="0.55000000000000004">
      <c r="A186" s="51" t="s">
        <v>60</v>
      </c>
      <c r="C186" s="50" t="s">
        <v>213</v>
      </c>
      <c r="D186" s="50" t="str">
        <f t="shared" si="55"/>
        <v>\\(\\quad 0.3　－　0.2　=　 \\)</v>
      </c>
      <c r="E186" s="50" t="str">
        <f t="shared" si="56"/>
        <v>\\(\\quad 0.1 \\)</v>
      </c>
      <c r="F186" s="50" t="s">
        <v>62</v>
      </c>
      <c r="H186" s="50">
        <v>128</v>
      </c>
      <c r="I186" s="89" t="str">
        <f t="shared" si="57"/>
        <v>INSERT INTO math(tangen,question,answer,editor,date,count) VALUES('m3100','\\(\\quad 0.3　－　0.2　=　 \\)','\\(\\quad 0.1 \\)','harazono',NOW(),0);</v>
      </c>
      <c r="J186" s="78" t="s">
        <v>229</v>
      </c>
      <c r="K186">
        <f t="shared" si="61"/>
        <v>0.30000000000000004</v>
      </c>
      <c r="L186" t="s">
        <v>235</v>
      </c>
      <c r="M186">
        <f t="shared" si="62"/>
        <v>0.2</v>
      </c>
      <c r="N186" t="s">
        <v>233</v>
      </c>
      <c r="O186" t="s">
        <v>230</v>
      </c>
      <c r="P186" t="s">
        <v>229</v>
      </c>
      <c r="Q186" s="1">
        <f t="shared" si="63"/>
        <v>0.10000000000000003</v>
      </c>
      <c r="R186" t="s">
        <v>230</v>
      </c>
      <c r="S186" s="1">
        <v>3</v>
      </c>
      <c r="T186" s="1">
        <v>2</v>
      </c>
      <c r="V186" t="str">
        <f t="shared" si="42"/>
        <v>\\(\\quad 0.3　－　0.2　=　 \\)</v>
      </c>
      <c r="W186" t="str">
        <f t="shared" si="43"/>
        <v>\\(\\quad 0.1 \\)</v>
      </c>
    </row>
    <row r="187" spans="1:23" x14ac:dyDescent="0.55000000000000004">
      <c r="A187" s="51" t="s">
        <v>60</v>
      </c>
      <c r="C187" s="50" t="s">
        <v>213</v>
      </c>
      <c r="D187" s="50" t="str">
        <f t="shared" si="55"/>
        <v>\\(\\quad 0.2　－　0.2　=　 \\)</v>
      </c>
      <c r="E187" s="50" t="str">
        <f t="shared" si="56"/>
        <v>\\(\\quad 0 \\)</v>
      </c>
      <c r="F187" s="50" t="s">
        <v>62</v>
      </c>
      <c r="H187" s="50">
        <v>128</v>
      </c>
      <c r="I187" s="89" t="str">
        <f t="shared" si="57"/>
        <v>INSERT INTO math(tangen,question,answer,editor,date,count) VALUES('m3100','\\(\\quad 0.2　－　0.2　=　 \\)','\\(\\quad 0 \\)','harazono',NOW(),0);</v>
      </c>
      <c r="J187" s="78" t="s">
        <v>229</v>
      </c>
      <c r="K187">
        <f t="shared" si="61"/>
        <v>0.2</v>
      </c>
      <c r="L187" t="s">
        <v>235</v>
      </c>
      <c r="M187">
        <f t="shared" si="62"/>
        <v>0.2</v>
      </c>
      <c r="N187" t="s">
        <v>233</v>
      </c>
      <c r="O187" t="s">
        <v>230</v>
      </c>
      <c r="P187" t="s">
        <v>229</v>
      </c>
      <c r="Q187" s="1">
        <f t="shared" si="63"/>
        <v>0</v>
      </c>
      <c r="R187" t="s">
        <v>230</v>
      </c>
      <c r="S187" s="1">
        <v>2</v>
      </c>
      <c r="T187" s="1">
        <v>2</v>
      </c>
      <c r="V187" t="str">
        <f t="shared" si="42"/>
        <v>\\(\\quad 0.2　－　0.2　=　 \\)</v>
      </c>
      <c r="W187" t="str">
        <f t="shared" si="43"/>
        <v>\\(\\quad 0 \\)</v>
      </c>
    </row>
    <row r="188" spans="1:23" x14ac:dyDescent="0.55000000000000004">
      <c r="A188" s="51" t="s">
        <v>60</v>
      </c>
      <c r="C188" s="50" t="s">
        <v>213</v>
      </c>
      <c r="D188" s="50" t="str">
        <f t="shared" si="55"/>
        <v>\\(\\quad 1　－　0.3　=　 \\)</v>
      </c>
      <c r="E188" s="50" t="str">
        <f t="shared" si="56"/>
        <v>\\(\\quad 0.7 \\)</v>
      </c>
      <c r="F188" s="50" t="s">
        <v>62</v>
      </c>
      <c r="H188" s="50">
        <v>128</v>
      </c>
      <c r="I188" s="89" t="str">
        <f t="shared" si="57"/>
        <v>INSERT INTO math(tangen,question,answer,editor,date,count) VALUES('m3100','\\(\\quad 1　－　0.3　=　 \\)','\\(\\quad 0.7 \\)','harazono',NOW(),0);</v>
      </c>
      <c r="J188" s="78" t="s">
        <v>229</v>
      </c>
      <c r="K188">
        <f t="shared" si="61"/>
        <v>1</v>
      </c>
      <c r="L188" t="s">
        <v>235</v>
      </c>
      <c r="M188">
        <f t="shared" si="62"/>
        <v>0.30000000000000004</v>
      </c>
      <c r="N188" t="s">
        <v>233</v>
      </c>
      <c r="O188" t="s">
        <v>230</v>
      </c>
      <c r="P188" t="s">
        <v>229</v>
      </c>
      <c r="Q188" s="1">
        <f t="shared" si="63"/>
        <v>0.7</v>
      </c>
      <c r="R188" t="s">
        <v>230</v>
      </c>
      <c r="S188" s="1">
        <v>10</v>
      </c>
      <c r="T188" s="1">
        <v>3</v>
      </c>
      <c r="V188" t="str">
        <f t="shared" si="42"/>
        <v>\\(\\quad 1　－　0.3　=　 \\)</v>
      </c>
      <c r="W188" t="str">
        <f t="shared" si="43"/>
        <v>\\(\\quad 0.7 \\)</v>
      </c>
    </row>
    <row r="189" spans="1:23" x14ac:dyDescent="0.55000000000000004">
      <c r="A189" s="51" t="s">
        <v>60</v>
      </c>
      <c r="C189" s="50" t="s">
        <v>213</v>
      </c>
      <c r="D189" s="50" t="str">
        <f t="shared" si="55"/>
        <v>\\(\\quad 0.9　－　0.3　=　 \\)</v>
      </c>
      <c r="E189" s="50" t="str">
        <f t="shared" si="56"/>
        <v>\\(\\quad 0.6 \\)</v>
      </c>
      <c r="F189" s="50" t="s">
        <v>62</v>
      </c>
      <c r="H189" s="50">
        <v>128</v>
      </c>
      <c r="I189" s="89" t="str">
        <f t="shared" si="57"/>
        <v>INSERT INTO math(tangen,question,answer,editor,date,count) VALUES('m3100','\\(\\quad 0.9　－　0.3　=　 \\)','\\(\\quad 0.6 \\)','harazono',NOW(),0);</v>
      </c>
      <c r="J189" s="78" t="s">
        <v>229</v>
      </c>
      <c r="K189">
        <f t="shared" si="61"/>
        <v>0.9</v>
      </c>
      <c r="L189" t="s">
        <v>235</v>
      </c>
      <c r="M189">
        <f t="shared" si="62"/>
        <v>0.30000000000000004</v>
      </c>
      <c r="N189" t="s">
        <v>233</v>
      </c>
      <c r="O189" t="s">
        <v>230</v>
      </c>
      <c r="P189" t="s">
        <v>229</v>
      </c>
      <c r="Q189" s="1">
        <f t="shared" si="63"/>
        <v>0.6</v>
      </c>
      <c r="R189" t="s">
        <v>230</v>
      </c>
      <c r="S189" s="1">
        <v>9</v>
      </c>
      <c r="T189" s="1">
        <v>3</v>
      </c>
      <c r="V189" t="str">
        <f t="shared" si="42"/>
        <v>\\(\\quad 0.9　－　0.3　=　 \\)</v>
      </c>
      <c r="W189" t="str">
        <f t="shared" si="43"/>
        <v>\\(\\quad 0.6 \\)</v>
      </c>
    </row>
    <row r="190" spans="1:23" x14ac:dyDescent="0.55000000000000004">
      <c r="A190" s="51" t="s">
        <v>60</v>
      </c>
      <c r="C190" s="50" t="s">
        <v>213</v>
      </c>
      <c r="D190" s="50" t="str">
        <f t="shared" si="55"/>
        <v>\\(\\quad 0.8　－　0.3　=　 \\)</v>
      </c>
      <c r="E190" s="50" t="str">
        <f t="shared" si="56"/>
        <v>\\(\\quad 0.5 \\)</v>
      </c>
      <c r="F190" s="50" t="s">
        <v>62</v>
      </c>
      <c r="H190" s="50">
        <v>128</v>
      </c>
      <c r="I190" s="89" t="str">
        <f t="shared" si="57"/>
        <v>INSERT INTO math(tangen,question,answer,editor,date,count) VALUES('m3100','\\(\\quad 0.8　－　0.3　=　 \\)','\\(\\quad 0.5 \\)','harazono',NOW(),0);</v>
      </c>
      <c r="J190" s="78" t="s">
        <v>229</v>
      </c>
      <c r="K190">
        <f t="shared" si="61"/>
        <v>0.8</v>
      </c>
      <c r="L190" t="s">
        <v>235</v>
      </c>
      <c r="M190">
        <f t="shared" si="62"/>
        <v>0.30000000000000004</v>
      </c>
      <c r="N190" t="s">
        <v>233</v>
      </c>
      <c r="O190" t="s">
        <v>230</v>
      </c>
      <c r="P190" t="s">
        <v>229</v>
      </c>
      <c r="Q190" s="1">
        <f t="shared" si="63"/>
        <v>0.5</v>
      </c>
      <c r="R190" t="s">
        <v>230</v>
      </c>
      <c r="S190" s="1">
        <v>8</v>
      </c>
      <c r="T190" s="1">
        <v>3</v>
      </c>
      <c r="V190" t="str">
        <f t="shared" si="42"/>
        <v>\\(\\quad 0.8　－　0.3　=　 \\)</v>
      </c>
      <c r="W190" t="str">
        <f t="shared" si="43"/>
        <v>\\(\\quad 0.5 \\)</v>
      </c>
    </row>
    <row r="191" spans="1:23" x14ac:dyDescent="0.55000000000000004">
      <c r="A191" s="51" t="s">
        <v>60</v>
      </c>
      <c r="C191" s="50" t="s">
        <v>213</v>
      </c>
      <c r="D191" s="50" t="str">
        <f t="shared" si="55"/>
        <v>\\(\\quad 0.7　－　0.3　=　 \\)</v>
      </c>
      <c r="E191" s="50" t="str">
        <f t="shared" si="56"/>
        <v>\\(\\quad 0.4 \\)</v>
      </c>
      <c r="F191" s="50" t="s">
        <v>62</v>
      </c>
      <c r="H191" s="50">
        <v>128</v>
      </c>
      <c r="I191" s="89" t="str">
        <f t="shared" si="57"/>
        <v>INSERT INTO math(tangen,question,answer,editor,date,count) VALUES('m3100','\\(\\quad 0.7　－　0.3　=　 \\)','\\(\\quad 0.4 \\)','harazono',NOW(),0);</v>
      </c>
      <c r="J191" s="78" t="s">
        <v>229</v>
      </c>
      <c r="K191">
        <f t="shared" si="61"/>
        <v>0.70000000000000007</v>
      </c>
      <c r="L191" t="s">
        <v>235</v>
      </c>
      <c r="M191">
        <f t="shared" si="62"/>
        <v>0.30000000000000004</v>
      </c>
      <c r="N191" t="s">
        <v>233</v>
      </c>
      <c r="O191" t="s">
        <v>230</v>
      </c>
      <c r="P191" t="s">
        <v>229</v>
      </c>
      <c r="Q191" s="1">
        <f t="shared" si="63"/>
        <v>0.4</v>
      </c>
      <c r="R191" t="s">
        <v>230</v>
      </c>
      <c r="S191" s="1">
        <v>7</v>
      </c>
      <c r="T191" s="1">
        <v>3</v>
      </c>
      <c r="V191" t="str">
        <f t="shared" si="42"/>
        <v>\\(\\quad 0.7　－　0.3　=　 \\)</v>
      </c>
      <c r="W191" t="str">
        <f t="shared" si="43"/>
        <v>\\(\\quad 0.4 \\)</v>
      </c>
    </row>
    <row r="192" spans="1:23" x14ac:dyDescent="0.55000000000000004">
      <c r="A192" s="51" t="s">
        <v>60</v>
      </c>
      <c r="C192" s="50" t="s">
        <v>213</v>
      </c>
      <c r="D192" s="50" t="str">
        <f t="shared" si="55"/>
        <v>\\(\\quad 0.6　－　0.3　=　 \\)</v>
      </c>
      <c r="E192" s="50" t="str">
        <f t="shared" si="56"/>
        <v>\\(\\quad 0.3 \\)</v>
      </c>
      <c r="F192" s="50" t="s">
        <v>62</v>
      </c>
      <c r="H192" s="50">
        <v>128</v>
      </c>
      <c r="I192" s="89" t="str">
        <f t="shared" si="57"/>
        <v>INSERT INTO math(tangen,question,answer,editor,date,count) VALUES('m3100','\\(\\quad 0.6　－　0.3　=　 \\)','\\(\\quad 0.3 \\)','harazono',NOW(),0);</v>
      </c>
      <c r="J192" s="78" t="s">
        <v>229</v>
      </c>
      <c r="K192">
        <f t="shared" si="61"/>
        <v>0.60000000000000009</v>
      </c>
      <c r="L192" t="s">
        <v>235</v>
      </c>
      <c r="M192">
        <f t="shared" si="62"/>
        <v>0.30000000000000004</v>
      </c>
      <c r="N192" t="s">
        <v>233</v>
      </c>
      <c r="O192" t="s">
        <v>230</v>
      </c>
      <c r="P192" t="s">
        <v>229</v>
      </c>
      <c r="Q192" s="1">
        <f t="shared" si="63"/>
        <v>0.30000000000000004</v>
      </c>
      <c r="R192" t="s">
        <v>230</v>
      </c>
      <c r="S192" s="1">
        <v>6</v>
      </c>
      <c r="T192" s="1">
        <v>3</v>
      </c>
      <c r="V192" t="str">
        <f t="shared" si="42"/>
        <v>\\(\\quad 0.6　－　0.3　=　 \\)</v>
      </c>
      <c r="W192" t="str">
        <f t="shared" si="43"/>
        <v>\\(\\quad 0.3 \\)</v>
      </c>
    </row>
    <row r="193" spans="1:23" x14ac:dyDescent="0.55000000000000004">
      <c r="A193" s="51" t="s">
        <v>60</v>
      </c>
      <c r="C193" s="50" t="s">
        <v>213</v>
      </c>
      <c r="D193" s="50" t="str">
        <f t="shared" si="55"/>
        <v>\\(\\quad 0.5　－　0.3　=　 \\)</v>
      </c>
      <c r="E193" s="50" t="str">
        <f t="shared" si="56"/>
        <v>\\(\\quad 0.2 \\)</v>
      </c>
      <c r="F193" s="50" t="s">
        <v>62</v>
      </c>
      <c r="H193" s="50">
        <v>128</v>
      </c>
      <c r="I193" s="89" t="str">
        <f t="shared" si="57"/>
        <v>INSERT INTO math(tangen,question,answer,editor,date,count) VALUES('m3100','\\(\\quad 0.5　－　0.3　=　 \\)','\\(\\quad 0.2 \\)','harazono',NOW(),0);</v>
      </c>
      <c r="J193" s="78" t="s">
        <v>229</v>
      </c>
      <c r="K193">
        <f t="shared" si="61"/>
        <v>0.5</v>
      </c>
      <c r="L193" t="s">
        <v>235</v>
      </c>
      <c r="M193">
        <f t="shared" si="62"/>
        <v>0.30000000000000004</v>
      </c>
      <c r="N193" t="s">
        <v>233</v>
      </c>
      <c r="O193" t="s">
        <v>230</v>
      </c>
      <c r="P193" t="s">
        <v>229</v>
      </c>
      <c r="Q193" s="1">
        <f t="shared" si="63"/>
        <v>0.19999999999999996</v>
      </c>
      <c r="R193" t="s">
        <v>230</v>
      </c>
      <c r="S193" s="1">
        <v>5</v>
      </c>
      <c r="T193" s="1">
        <v>3</v>
      </c>
      <c r="V193" t="str">
        <f t="shared" si="42"/>
        <v>\\(\\quad 0.5　－　0.3　=　 \\)</v>
      </c>
      <c r="W193" t="str">
        <f t="shared" si="43"/>
        <v>\\(\\quad 0.2 \\)</v>
      </c>
    </row>
    <row r="194" spans="1:23" x14ac:dyDescent="0.55000000000000004">
      <c r="A194" s="51" t="s">
        <v>60</v>
      </c>
      <c r="C194" s="50" t="s">
        <v>213</v>
      </c>
      <c r="D194" s="50" t="str">
        <f t="shared" si="55"/>
        <v>\\(\\quad 0.4　－　0.3　=　 \\)</v>
      </c>
      <c r="E194" s="50" t="str">
        <f t="shared" si="56"/>
        <v>\\(\\quad 0.1 \\)</v>
      </c>
      <c r="F194" s="50" t="s">
        <v>62</v>
      </c>
      <c r="H194" s="50">
        <v>128</v>
      </c>
      <c r="I194" s="89" t="str">
        <f t="shared" si="57"/>
        <v>INSERT INTO math(tangen,question,answer,editor,date,count) VALUES('m3100','\\(\\quad 0.4　－　0.3　=　 \\)','\\(\\quad 0.1 \\)','harazono',NOW(),0);</v>
      </c>
      <c r="J194" s="78" t="s">
        <v>229</v>
      </c>
      <c r="K194">
        <f t="shared" si="61"/>
        <v>0.4</v>
      </c>
      <c r="L194" t="s">
        <v>235</v>
      </c>
      <c r="M194">
        <f t="shared" si="62"/>
        <v>0.30000000000000004</v>
      </c>
      <c r="N194" t="s">
        <v>233</v>
      </c>
      <c r="O194" t="s">
        <v>230</v>
      </c>
      <c r="P194" t="s">
        <v>229</v>
      </c>
      <c r="Q194" s="1">
        <f t="shared" si="63"/>
        <v>9.9999999999999978E-2</v>
      </c>
      <c r="R194" t="s">
        <v>230</v>
      </c>
      <c r="S194" s="1">
        <v>4</v>
      </c>
      <c r="T194" s="1">
        <v>3</v>
      </c>
      <c r="V194" t="str">
        <f t="shared" ref="V194:V257" si="64">J194&amp;K194&amp;L194&amp;M194&amp;N194&amp;O194</f>
        <v>\\(\\quad 0.4　－　0.3　=　 \\)</v>
      </c>
      <c r="W194" t="str">
        <f t="shared" ref="W194:W257" si="65">P194&amp;Q194&amp;R194</f>
        <v>\\(\\quad 0.1 \\)</v>
      </c>
    </row>
    <row r="195" spans="1:23" x14ac:dyDescent="0.55000000000000004">
      <c r="A195" s="51" t="s">
        <v>60</v>
      </c>
      <c r="C195" s="50" t="s">
        <v>213</v>
      </c>
      <c r="D195" s="50" t="str">
        <f t="shared" si="55"/>
        <v>\\(\\quad 0.3　－　0.3　=　 \\)</v>
      </c>
      <c r="E195" s="50" t="str">
        <f t="shared" si="56"/>
        <v>\\(\\quad 0 \\)</v>
      </c>
      <c r="F195" s="50" t="s">
        <v>62</v>
      </c>
      <c r="H195" s="50">
        <v>128</v>
      </c>
      <c r="I195" s="89" t="str">
        <f t="shared" si="57"/>
        <v>INSERT INTO math(tangen,question,answer,editor,date,count) VALUES('m3100','\\(\\quad 0.3　－　0.3　=　 \\)','\\(\\quad 0 \\)','harazono',NOW(),0);</v>
      </c>
      <c r="J195" s="78" t="s">
        <v>229</v>
      </c>
      <c r="K195">
        <f t="shared" si="61"/>
        <v>0.30000000000000004</v>
      </c>
      <c r="L195" t="s">
        <v>235</v>
      </c>
      <c r="M195">
        <f t="shared" si="62"/>
        <v>0.30000000000000004</v>
      </c>
      <c r="N195" t="s">
        <v>233</v>
      </c>
      <c r="O195" t="s">
        <v>230</v>
      </c>
      <c r="P195" t="s">
        <v>229</v>
      </c>
      <c r="Q195" s="1">
        <f t="shared" si="63"/>
        <v>0</v>
      </c>
      <c r="R195" t="s">
        <v>230</v>
      </c>
      <c r="S195" s="1">
        <v>3</v>
      </c>
      <c r="T195" s="1">
        <v>3</v>
      </c>
      <c r="V195" t="str">
        <f t="shared" si="64"/>
        <v>\\(\\quad 0.3　－　0.3　=　 \\)</v>
      </c>
      <c r="W195" t="str">
        <f t="shared" si="65"/>
        <v>\\(\\quad 0 \\)</v>
      </c>
    </row>
    <row r="196" spans="1:23" x14ac:dyDescent="0.55000000000000004">
      <c r="A196" s="51" t="s">
        <v>60</v>
      </c>
      <c r="C196" s="50" t="s">
        <v>213</v>
      </c>
      <c r="D196" s="50" t="str">
        <f t="shared" si="55"/>
        <v>\\(\\quad 1　－　0.4　=　 \\)</v>
      </c>
      <c r="E196" s="50" t="str">
        <f t="shared" si="56"/>
        <v>\\(\\quad 0.6 \\)</v>
      </c>
      <c r="F196" s="50" t="s">
        <v>62</v>
      </c>
      <c r="H196" s="50">
        <v>128</v>
      </c>
      <c r="I196" s="89" t="str">
        <f t="shared" si="57"/>
        <v>INSERT INTO math(tangen,question,answer,editor,date,count) VALUES('m3100','\\(\\quad 1　－　0.4　=　 \\)','\\(\\quad 0.6 \\)','harazono',NOW(),0);</v>
      </c>
      <c r="J196" s="78" t="s">
        <v>229</v>
      </c>
      <c r="K196">
        <f t="shared" si="61"/>
        <v>1</v>
      </c>
      <c r="L196" t="s">
        <v>235</v>
      </c>
      <c r="M196">
        <f t="shared" si="62"/>
        <v>0.4</v>
      </c>
      <c r="N196" t="s">
        <v>233</v>
      </c>
      <c r="O196" t="s">
        <v>230</v>
      </c>
      <c r="P196" t="s">
        <v>229</v>
      </c>
      <c r="Q196" s="1">
        <f t="shared" si="63"/>
        <v>0.6</v>
      </c>
      <c r="R196" t="s">
        <v>230</v>
      </c>
      <c r="S196" s="1">
        <v>10</v>
      </c>
      <c r="T196" s="1">
        <v>4</v>
      </c>
      <c r="V196" t="str">
        <f t="shared" si="64"/>
        <v>\\(\\quad 1　－　0.4　=　 \\)</v>
      </c>
      <c r="W196" t="str">
        <f t="shared" si="65"/>
        <v>\\(\\quad 0.6 \\)</v>
      </c>
    </row>
    <row r="197" spans="1:23" x14ac:dyDescent="0.55000000000000004">
      <c r="A197" s="51" t="s">
        <v>60</v>
      </c>
      <c r="C197" s="50" t="s">
        <v>213</v>
      </c>
      <c r="D197" s="50" t="str">
        <f t="shared" si="55"/>
        <v>\\(\\quad 0.9　－　0.4　=　 \\)</v>
      </c>
      <c r="E197" s="50" t="str">
        <f t="shared" si="56"/>
        <v>\\(\\quad 0.5 \\)</v>
      </c>
      <c r="F197" s="50" t="s">
        <v>62</v>
      </c>
      <c r="H197" s="50">
        <v>128</v>
      </c>
      <c r="I197" s="89" t="str">
        <f t="shared" si="57"/>
        <v>INSERT INTO math(tangen,question,answer,editor,date,count) VALUES('m3100','\\(\\quad 0.9　－　0.4　=　 \\)','\\(\\quad 0.5 \\)','harazono',NOW(),0);</v>
      </c>
      <c r="J197" s="78" t="s">
        <v>229</v>
      </c>
      <c r="K197">
        <f t="shared" si="61"/>
        <v>0.9</v>
      </c>
      <c r="L197" t="s">
        <v>235</v>
      </c>
      <c r="M197">
        <f t="shared" si="62"/>
        <v>0.4</v>
      </c>
      <c r="N197" t="s">
        <v>233</v>
      </c>
      <c r="O197" t="s">
        <v>230</v>
      </c>
      <c r="P197" t="s">
        <v>229</v>
      </c>
      <c r="Q197" s="1">
        <f t="shared" si="63"/>
        <v>0.5</v>
      </c>
      <c r="R197" t="s">
        <v>230</v>
      </c>
      <c r="S197" s="1">
        <v>9</v>
      </c>
      <c r="T197" s="1">
        <v>4</v>
      </c>
      <c r="V197" t="str">
        <f t="shared" si="64"/>
        <v>\\(\\quad 0.9　－　0.4　=　 \\)</v>
      </c>
      <c r="W197" t="str">
        <f t="shared" si="65"/>
        <v>\\(\\quad 0.5 \\)</v>
      </c>
    </row>
    <row r="198" spans="1:23" x14ac:dyDescent="0.55000000000000004">
      <c r="A198" s="51" t="s">
        <v>60</v>
      </c>
      <c r="C198" s="50" t="s">
        <v>213</v>
      </c>
      <c r="D198" s="50" t="str">
        <f t="shared" si="55"/>
        <v>\\(\\quad 0.8　－　0.4　=　 \\)</v>
      </c>
      <c r="E198" s="50" t="str">
        <f t="shared" si="56"/>
        <v>\\(\\quad 0.4 \\)</v>
      </c>
      <c r="F198" s="50" t="s">
        <v>62</v>
      </c>
      <c r="H198" s="50">
        <v>128</v>
      </c>
      <c r="I198" s="89" t="str">
        <f t="shared" si="57"/>
        <v>INSERT INTO math(tangen,question,answer,editor,date,count) VALUES('m3100','\\(\\quad 0.8　－　0.4　=　 \\)','\\(\\quad 0.4 \\)','harazono',NOW(),0);</v>
      </c>
      <c r="J198" s="78" t="s">
        <v>229</v>
      </c>
      <c r="K198">
        <f t="shared" si="61"/>
        <v>0.8</v>
      </c>
      <c r="L198" t="s">
        <v>235</v>
      </c>
      <c r="M198">
        <f t="shared" si="62"/>
        <v>0.4</v>
      </c>
      <c r="N198" t="s">
        <v>233</v>
      </c>
      <c r="O198" t="s">
        <v>230</v>
      </c>
      <c r="P198" t="s">
        <v>229</v>
      </c>
      <c r="Q198" s="1">
        <f t="shared" si="63"/>
        <v>0.4</v>
      </c>
      <c r="R198" t="s">
        <v>230</v>
      </c>
      <c r="S198" s="1">
        <v>8</v>
      </c>
      <c r="T198" s="1">
        <v>4</v>
      </c>
      <c r="V198" t="str">
        <f t="shared" si="64"/>
        <v>\\(\\quad 0.8　－　0.4　=　 \\)</v>
      </c>
      <c r="W198" t="str">
        <f t="shared" si="65"/>
        <v>\\(\\quad 0.4 \\)</v>
      </c>
    </row>
    <row r="199" spans="1:23" x14ac:dyDescent="0.55000000000000004">
      <c r="A199" s="51" t="s">
        <v>60</v>
      </c>
      <c r="C199" s="50" t="s">
        <v>213</v>
      </c>
      <c r="D199" s="50" t="str">
        <f t="shared" si="55"/>
        <v>\\(\\quad 0.7　－　0.4　=　 \\)</v>
      </c>
      <c r="E199" s="50" t="str">
        <f t="shared" si="56"/>
        <v>\\(\\quad 0.3 \\)</v>
      </c>
      <c r="F199" s="50" t="s">
        <v>62</v>
      </c>
      <c r="H199" s="50">
        <v>128</v>
      </c>
      <c r="I199" s="89" t="str">
        <f t="shared" si="57"/>
        <v>INSERT INTO math(tangen,question,answer,editor,date,count) VALUES('m3100','\\(\\quad 0.7　－　0.4　=　 \\)','\\(\\quad 0.3 \\)','harazono',NOW(),0);</v>
      </c>
      <c r="J199" s="78" t="s">
        <v>229</v>
      </c>
      <c r="K199">
        <f t="shared" si="61"/>
        <v>0.70000000000000007</v>
      </c>
      <c r="L199" t="s">
        <v>235</v>
      </c>
      <c r="M199">
        <f t="shared" si="62"/>
        <v>0.4</v>
      </c>
      <c r="N199" t="s">
        <v>233</v>
      </c>
      <c r="O199" t="s">
        <v>230</v>
      </c>
      <c r="P199" t="s">
        <v>229</v>
      </c>
      <c r="Q199" s="1">
        <f t="shared" si="63"/>
        <v>0.30000000000000004</v>
      </c>
      <c r="R199" t="s">
        <v>230</v>
      </c>
      <c r="S199" s="1">
        <v>7</v>
      </c>
      <c r="T199" s="1">
        <v>4</v>
      </c>
      <c r="V199" t="str">
        <f t="shared" si="64"/>
        <v>\\(\\quad 0.7　－　0.4　=　 \\)</v>
      </c>
      <c r="W199" t="str">
        <f t="shared" si="65"/>
        <v>\\(\\quad 0.3 \\)</v>
      </c>
    </row>
    <row r="200" spans="1:23" x14ac:dyDescent="0.55000000000000004">
      <c r="A200" s="51" t="s">
        <v>60</v>
      </c>
      <c r="C200" s="50" t="s">
        <v>213</v>
      </c>
      <c r="D200" s="50" t="str">
        <f t="shared" si="55"/>
        <v>\\(\\quad 0.6　－　0.4　=　 \\)</v>
      </c>
      <c r="E200" s="50" t="str">
        <f t="shared" si="56"/>
        <v>\\(\\quad 0.2 \\)</v>
      </c>
      <c r="F200" s="50" t="s">
        <v>62</v>
      </c>
      <c r="H200" s="50">
        <v>128</v>
      </c>
      <c r="I200" s="89" t="str">
        <f t="shared" si="57"/>
        <v>INSERT INTO math(tangen,question,answer,editor,date,count) VALUES('m3100','\\(\\quad 0.6　－　0.4　=　 \\)','\\(\\quad 0.2 \\)','harazono',NOW(),0);</v>
      </c>
      <c r="J200" s="78" t="s">
        <v>229</v>
      </c>
      <c r="K200">
        <f t="shared" si="61"/>
        <v>0.60000000000000009</v>
      </c>
      <c r="L200" t="s">
        <v>235</v>
      </c>
      <c r="M200">
        <f t="shared" si="62"/>
        <v>0.4</v>
      </c>
      <c r="N200" t="s">
        <v>233</v>
      </c>
      <c r="O200" t="s">
        <v>230</v>
      </c>
      <c r="P200" t="s">
        <v>229</v>
      </c>
      <c r="Q200" s="1">
        <f t="shared" si="63"/>
        <v>0.20000000000000007</v>
      </c>
      <c r="R200" t="s">
        <v>230</v>
      </c>
      <c r="S200" s="1">
        <v>6</v>
      </c>
      <c r="T200" s="1">
        <v>4</v>
      </c>
      <c r="V200" t="str">
        <f t="shared" si="64"/>
        <v>\\(\\quad 0.6　－　0.4　=　 \\)</v>
      </c>
      <c r="W200" t="str">
        <f t="shared" si="65"/>
        <v>\\(\\quad 0.2 \\)</v>
      </c>
    </row>
    <row r="201" spans="1:23" x14ac:dyDescent="0.55000000000000004">
      <c r="A201" s="51" t="s">
        <v>60</v>
      </c>
      <c r="C201" s="50" t="s">
        <v>213</v>
      </c>
      <c r="D201" s="50" t="str">
        <f t="shared" si="55"/>
        <v>\\(\\quad 0.5　－　0.4　=　 \\)</v>
      </c>
      <c r="E201" s="50" t="str">
        <f t="shared" si="56"/>
        <v>\\(\\quad 0.1 \\)</v>
      </c>
      <c r="F201" s="50" t="s">
        <v>62</v>
      </c>
      <c r="H201" s="50">
        <v>128</v>
      </c>
      <c r="I201" s="89" t="str">
        <f t="shared" si="57"/>
        <v>INSERT INTO math(tangen,question,answer,editor,date,count) VALUES('m3100','\\(\\quad 0.5　－　0.4　=　 \\)','\\(\\quad 0.1 \\)','harazono',NOW(),0);</v>
      </c>
      <c r="J201" s="78" t="s">
        <v>229</v>
      </c>
      <c r="K201">
        <f t="shared" ref="K201:K223" si="66">S201*0.1</f>
        <v>0.5</v>
      </c>
      <c r="L201" t="s">
        <v>235</v>
      </c>
      <c r="M201">
        <f t="shared" ref="M201:M223" si="67">T201*0.1</f>
        <v>0.4</v>
      </c>
      <c r="N201" t="s">
        <v>233</v>
      </c>
      <c r="O201" t="s">
        <v>230</v>
      </c>
      <c r="P201" t="s">
        <v>229</v>
      </c>
      <c r="Q201" s="1">
        <f t="shared" ref="Q201:Q223" si="68">K201-M201</f>
        <v>9.9999999999999978E-2</v>
      </c>
      <c r="R201" t="s">
        <v>230</v>
      </c>
      <c r="S201" s="1">
        <v>5</v>
      </c>
      <c r="T201" s="1">
        <v>4</v>
      </c>
      <c r="V201" t="str">
        <f t="shared" si="64"/>
        <v>\\(\\quad 0.5　－　0.4　=　 \\)</v>
      </c>
      <c r="W201" t="str">
        <f t="shared" si="65"/>
        <v>\\(\\quad 0.1 \\)</v>
      </c>
    </row>
    <row r="202" spans="1:23" x14ac:dyDescent="0.55000000000000004">
      <c r="A202" s="51" t="s">
        <v>60</v>
      </c>
      <c r="C202" s="50" t="s">
        <v>213</v>
      </c>
      <c r="D202" s="50" t="str">
        <f t="shared" si="55"/>
        <v>\\(\\quad 0.4　－　0.4　=　 \\)</v>
      </c>
      <c r="E202" s="50" t="str">
        <f t="shared" si="56"/>
        <v>\\(\\quad 0 \\)</v>
      </c>
      <c r="F202" s="50" t="s">
        <v>62</v>
      </c>
      <c r="H202" s="50">
        <v>128</v>
      </c>
      <c r="I202" s="89" t="str">
        <f t="shared" si="57"/>
        <v>INSERT INTO math(tangen,question,answer,editor,date,count) VALUES('m3100','\\(\\quad 0.4　－　0.4　=　 \\)','\\(\\quad 0 \\)','harazono',NOW(),0);</v>
      </c>
      <c r="J202" s="78" t="s">
        <v>229</v>
      </c>
      <c r="K202">
        <f t="shared" si="66"/>
        <v>0.4</v>
      </c>
      <c r="L202" t="s">
        <v>235</v>
      </c>
      <c r="M202">
        <f t="shared" si="67"/>
        <v>0.4</v>
      </c>
      <c r="N202" t="s">
        <v>233</v>
      </c>
      <c r="O202" t="s">
        <v>230</v>
      </c>
      <c r="P202" t="s">
        <v>229</v>
      </c>
      <c r="Q202" s="1">
        <f t="shared" si="68"/>
        <v>0</v>
      </c>
      <c r="R202" t="s">
        <v>230</v>
      </c>
      <c r="S202" s="1">
        <v>4</v>
      </c>
      <c r="T202" s="1">
        <v>4</v>
      </c>
      <c r="V202" t="str">
        <f t="shared" si="64"/>
        <v>\\(\\quad 0.4　－　0.4　=　 \\)</v>
      </c>
      <c r="W202" t="str">
        <f t="shared" si="65"/>
        <v>\\(\\quad 0 \\)</v>
      </c>
    </row>
    <row r="203" spans="1:23" x14ac:dyDescent="0.55000000000000004">
      <c r="A203" s="51" t="s">
        <v>60</v>
      </c>
      <c r="C203" s="50" t="s">
        <v>213</v>
      </c>
      <c r="D203" s="50" t="str">
        <f t="shared" si="55"/>
        <v>\\(\\quad 1　－　0.5　=　 \\)</v>
      </c>
      <c r="E203" s="50" t="str">
        <f t="shared" si="56"/>
        <v>\\(\\quad 0.5 \\)</v>
      </c>
      <c r="F203" s="50" t="s">
        <v>62</v>
      </c>
      <c r="H203" s="50">
        <v>128</v>
      </c>
      <c r="I203" s="89" t="str">
        <f t="shared" si="57"/>
        <v>INSERT INTO math(tangen,question,answer,editor,date,count) VALUES('m3100','\\(\\quad 1　－　0.5　=　 \\)','\\(\\quad 0.5 \\)','harazono',NOW(),0);</v>
      </c>
      <c r="J203" s="78" t="s">
        <v>229</v>
      </c>
      <c r="K203">
        <f t="shared" si="66"/>
        <v>1</v>
      </c>
      <c r="L203" t="s">
        <v>235</v>
      </c>
      <c r="M203">
        <f t="shared" si="67"/>
        <v>0.5</v>
      </c>
      <c r="N203" t="s">
        <v>233</v>
      </c>
      <c r="O203" t="s">
        <v>230</v>
      </c>
      <c r="P203" t="s">
        <v>229</v>
      </c>
      <c r="Q203" s="1">
        <f t="shared" si="68"/>
        <v>0.5</v>
      </c>
      <c r="R203" t="s">
        <v>230</v>
      </c>
      <c r="S203" s="1">
        <v>10</v>
      </c>
      <c r="T203" s="1">
        <v>5</v>
      </c>
      <c r="V203" t="str">
        <f t="shared" si="64"/>
        <v>\\(\\quad 1　－　0.5　=　 \\)</v>
      </c>
      <c r="W203" t="str">
        <f t="shared" si="65"/>
        <v>\\(\\quad 0.5 \\)</v>
      </c>
    </row>
    <row r="204" spans="1:23" x14ac:dyDescent="0.55000000000000004">
      <c r="A204" s="51" t="s">
        <v>60</v>
      </c>
      <c r="C204" s="50" t="s">
        <v>213</v>
      </c>
      <c r="D204" s="50" t="str">
        <f t="shared" si="55"/>
        <v>\\(\\quad 0.9　－　0.5　=　 \\)</v>
      </c>
      <c r="E204" s="50" t="str">
        <f t="shared" si="56"/>
        <v>\\(\\quad 0.4 \\)</v>
      </c>
      <c r="F204" s="50" t="s">
        <v>62</v>
      </c>
      <c r="H204" s="50">
        <v>128</v>
      </c>
      <c r="I204" s="89" t="str">
        <f t="shared" si="57"/>
        <v>INSERT INTO math(tangen,question,answer,editor,date,count) VALUES('m3100','\\(\\quad 0.9　－　0.5　=　 \\)','\\(\\quad 0.4 \\)','harazono',NOW(),0);</v>
      </c>
      <c r="J204" s="78" t="s">
        <v>229</v>
      </c>
      <c r="K204">
        <f t="shared" si="66"/>
        <v>0.9</v>
      </c>
      <c r="L204" t="s">
        <v>235</v>
      </c>
      <c r="M204">
        <f t="shared" si="67"/>
        <v>0.5</v>
      </c>
      <c r="N204" t="s">
        <v>233</v>
      </c>
      <c r="O204" t="s">
        <v>230</v>
      </c>
      <c r="P204" t="s">
        <v>229</v>
      </c>
      <c r="Q204" s="1">
        <f t="shared" si="68"/>
        <v>0.4</v>
      </c>
      <c r="R204" t="s">
        <v>230</v>
      </c>
      <c r="S204" s="1">
        <v>9</v>
      </c>
      <c r="T204" s="1">
        <v>5</v>
      </c>
      <c r="V204" t="str">
        <f t="shared" si="64"/>
        <v>\\(\\quad 0.9　－　0.5　=　 \\)</v>
      </c>
      <c r="W204" t="str">
        <f t="shared" si="65"/>
        <v>\\(\\quad 0.4 \\)</v>
      </c>
    </row>
    <row r="205" spans="1:23" x14ac:dyDescent="0.55000000000000004">
      <c r="A205" s="51" t="s">
        <v>60</v>
      </c>
      <c r="C205" s="50" t="s">
        <v>213</v>
      </c>
      <c r="D205" s="50" t="str">
        <f t="shared" si="55"/>
        <v>\\(\\quad 0.8　－　0.5　=　 \\)</v>
      </c>
      <c r="E205" s="50" t="str">
        <f t="shared" si="56"/>
        <v>\\(\\quad 0.3 \\)</v>
      </c>
      <c r="F205" s="50" t="s">
        <v>62</v>
      </c>
      <c r="H205" s="50">
        <v>128</v>
      </c>
      <c r="I205" s="89" t="str">
        <f t="shared" si="57"/>
        <v>INSERT INTO math(tangen,question,answer,editor,date,count) VALUES('m3100','\\(\\quad 0.8　－　0.5　=　 \\)','\\(\\quad 0.3 \\)','harazono',NOW(),0);</v>
      </c>
      <c r="J205" s="78" t="s">
        <v>229</v>
      </c>
      <c r="K205">
        <f t="shared" si="66"/>
        <v>0.8</v>
      </c>
      <c r="L205" t="s">
        <v>235</v>
      </c>
      <c r="M205">
        <f t="shared" si="67"/>
        <v>0.5</v>
      </c>
      <c r="N205" t="s">
        <v>233</v>
      </c>
      <c r="O205" t="s">
        <v>230</v>
      </c>
      <c r="P205" t="s">
        <v>229</v>
      </c>
      <c r="Q205" s="1">
        <f t="shared" si="68"/>
        <v>0.30000000000000004</v>
      </c>
      <c r="R205" t="s">
        <v>230</v>
      </c>
      <c r="S205" s="1">
        <v>8</v>
      </c>
      <c r="T205" s="1">
        <v>5</v>
      </c>
      <c r="V205" t="str">
        <f t="shared" si="64"/>
        <v>\\(\\quad 0.8　－　0.5　=　 \\)</v>
      </c>
      <c r="W205" t="str">
        <f t="shared" si="65"/>
        <v>\\(\\quad 0.3 \\)</v>
      </c>
    </row>
    <row r="206" spans="1:23" x14ac:dyDescent="0.55000000000000004">
      <c r="A206" s="51" t="s">
        <v>60</v>
      </c>
      <c r="C206" s="50" t="s">
        <v>213</v>
      </c>
      <c r="D206" s="50" t="str">
        <f t="shared" si="55"/>
        <v>\\(\\quad 0.7　－　0.5　=　 \\)</v>
      </c>
      <c r="E206" s="50" t="str">
        <f t="shared" si="56"/>
        <v>\\(\\quad 0.2 \\)</v>
      </c>
      <c r="F206" s="50" t="s">
        <v>62</v>
      </c>
      <c r="H206" s="50">
        <v>128</v>
      </c>
      <c r="I206" s="89" t="str">
        <f t="shared" si="57"/>
        <v>INSERT INTO math(tangen,question,answer,editor,date,count) VALUES('m3100','\\(\\quad 0.7　－　0.5　=　 \\)','\\(\\quad 0.2 \\)','harazono',NOW(),0);</v>
      </c>
      <c r="J206" s="78" t="s">
        <v>229</v>
      </c>
      <c r="K206">
        <f t="shared" si="66"/>
        <v>0.70000000000000007</v>
      </c>
      <c r="L206" t="s">
        <v>235</v>
      </c>
      <c r="M206">
        <f t="shared" si="67"/>
        <v>0.5</v>
      </c>
      <c r="N206" t="s">
        <v>233</v>
      </c>
      <c r="O206" t="s">
        <v>230</v>
      </c>
      <c r="P206" t="s">
        <v>229</v>
      </c>
      <c r="Q206" s="1">
        <f t="shared" si="68"/>
        <v>0.20000000000000007</v>
      </c>
      <c r="R206" t="s">
        <v>230</v>
      </c>
      <c r="S206" s="1">
        <v>7</v>
      </c>
      <c r="T206" s="1">
        <v>5</v>
      </c>
      <c r="V206" t="str">
        <f t="shared" si="64"/>
        <v>\\(\\quad 0.7　－　0.5　=　 \\)</v>
      </c>
      <c r="W206" t="str">
        <f t="shared" si="65"/>
        <v>\\(\\quad 0.2 \\)</v>
      </c>
    </row>
    <row r="207" spans="1:23" x14ac:dyDescent="0.55000000000000004">
      <c r="A207" s="51" t="s">
        <v>60</v>
      </c>
      <c r="C207" s="50" t="s">
        <v>213</v>
      </c>
      <c r="D207" s="50" t="str">
        <f t="shared" si="55"/>
        <v>\\(\\quad 0.6　－　0.5　=　 \\)</v>
      </c>
      <c r="E207" s="50" t="str">
        <f t="shared" si="56"/>
        <v>\\(\\quad 0.1 \\)</v>
      </c>
      <c r="F207" s="50" t="s">
        <v>62</v>
      </c>
      <c r="H207" s="50">
        <v>128</v>
      </c>
      <c r="I207" s="89" t="str">
        <f t="shared" si="57"/>
        <v>INSERT INTO math(tangen,question,answer,editor,date,count) VALUES('m3100','\\(\\quad 0.6　－　0.5　=　 \\)','\\(\\quad 0.1 \\)','harazono',NOW(),0);</v>
      </c>
      <c r="J207" s="78" t="s">
        <v>229</v>
      </c>
      <c r="K207">
        <f t="shared" si="66"/>
        <v>0.60000000000000009</v>
      </c>
      <c r="L207" t="s">
        <v>235</v>
      </c>
      <c r="M207">
        <f t="shared" si="67"/>
        <v>0.5</v>
      </c>
      <c r="N207" t="s">
        <v>233</v>
      </c>
      <c r="O207" t="s">
        <v>230</v>
      </c>
      <c r="P207" t="s">
        <v>229</v>
      </c>
      <c r="Q207" s="1">
        <f t="shared" si="68"/>
        <v>0.10000000000000009</v>
      </c>
      <c r="R207" t="s">
        <v>230</v>
      </c>
      <c r="S207" s="1">
        <v>6</v>
      </c>
      <c r="T207" s="1">
        <v>5</v>
      </c>
      <c r="V207" t="str">
        <f t="shared" si="64"/>
        <v>\\(\\quad 0.6　－　0.5　=　 \\)</v>
      </c>
      <c r="W207" t="str">
        <f t="shared" si="65"/>
        <v>\\(\\quad 0.1 \\)</v>
      </c>
    </row>
    <row r="208" spans="1:23" x14ac:dyDescent="0.55000000000000004">
      <c r="A208" s="51" t="s">
        <v>60</v>
      </c>
      <c r="C208" s="50" t="s">
        <v>213</v>
      </c>
      <c r="D208" s="50" t="str">
        <f t="shared" si="55"/>
        <v>\\(\\quad 0.5　－　0.5　=　 \\)</v>
      </c>
      <c r="E208" s="50" t="str">
        <f t="shared" si="56"/>
        <v>\\(\\quad 0 \\)</v>
      </c>
      <c r="F208" s="50" t="s">
        <v>62</v>
      </c>
      <c r="H208" s="50">
        <v>128</v>
      </c>
      <c r="I208" s="89" t="str">
        <f t="shared" si="57"/>
        <v>INSERT INTO math(tangen,question,answer,editor,date,count) VALUES('m3100','\\(\\quad 0.5　－　0.5　=　 \\)','\\(\\quad 0 \\)','harazono',NOW(),0);</v>
      </c>
      <c r="J208" s="78" t="s">
        <v>229</v>
      </c>
      <c r="K208">
        <f t="shared" si="66"/>
        <v>0.5</v>
      </c>
      <c r="L208" t="s">
        <v>235</v>
      </c>
      <c r="M208">
        <f t="shared" si="67"/>
        <v>0.5</v>
      </c>
      <c r="N208" t="s">
        <v>233</v>
      </c>
      <c r="O208" t="s">
        <v>230</v>
      </c>
      <c r="P208" t="s">
        <v>229</v>
      </c>
      <c r="Q208" s="1">
        <f t="shared" si="68"/>
        <v>0</v>
      </c>
      <c r="R208" t="s">
        <v>230</v>
      </c>
      <c r="S208" s="1">
        <v>5</v>
      </c>
      <c r="T208" s="1">
        <v>5</v>
      </c>
      <c r="V208" t="str">
        <f t="shared" si="64"/>
        <v>\\(\\quad 0.5　－　0.5　=　 \\)</v>
      </c>
      <c r="W208" t="str">
        <f t="shared" si="65"/>
        <v>\\(\\quad 0 \\)</v>
      </c>
    </row>
    <row r="209" spans="1:23" x14ac:dyDescent="0.55000000000000004">
      <c r="A209" s="51" t="s">
        <v>60</v>
      </c>
      <c r="C209" s="50" t="s">
        <v>213</v>
      </c>
      <c r="D209" s="50" t="str">
        <f t="shared" si="55"/>
        <v>\\(\\quad 1　－　0.6　=　 \\)</v>
      </c>
      <c r="E209" s="50" t="str">
        <f t="shared" si="56"/>
        <v>\\(\\quad 0.4 \\)</v>
      </c>
      <c r="F209" s="50" t="s">
        <v>62</v>
      </c>
      <c r="H209" s="50">
        <v>128</v>
      </c>
      <c r="I209" s="89" t="str">
        <f t="shared" si="57"/>
        <v>INSERT INTO math(tangen,question,answer,editor,date,count) VALUES('m3100','\\(\\quad 1　－　0.6　=　 \\)','\\(\\quad 0.4 \\)','harazono',NOW(),0);</v>
      </c>
      <c r="J209" s="78" t="s">
        <v>229</v>
      </c>
      <c r="K209">
        <f t="shared" si="66"/>
        <v>1</v>
      </c>
      <c r="L209" t="s">
        <v>235</v>
      </c>
      <c r="M209">
        <f t="shared" si="67"/>
        <v>0.60000000000000009</v>
      </c>
      <c r="N209" t="s">
        <v>233</v>
      </c>
      <c r="O209" t="s">
        <v>230</v>
      </c>
      <c r="P209" t="s">
        <v>229</v>
      </c>
      <c r="Q209" s="1">
        <f t="shared" si="68"/>
        <v>0.39999999999999991</v>
      </c>
      <c r="R209" t="s">
        <v>230</v>
      </c>
      <c r="S209" s="1">
        <v>10</v>
      </c>
      <c r="T209" s="1">
        <v>6</v>
      </c>
      <c r="V209" t="str">
        <f t="shared" si="64"/>
        <v>\\(\\quad 1　－　0.6　=　 \\)</v>
      </c>
      <c r="W209" t="str">
        <f t="shared" si="65"/>
        <v>\\(\\quad 0.4 \\)</v>
      </c>
    </row>
    <row r="210" spans="1:23" x14ac:dyDescent="0.55000000000000004">
      <c r="A210" s="51" t="s">
        <v>60</v>
      </c>
      <c r="C210" s="50" t="s">
        <v>213</v>
      </c>
      <c r="D210" s="50" t="str">
        <f t="shared" si="55"/>
        <v>\\(\\quad 0.9　－　0.6　=　 \\)</v>
      </c>
      <c r="E210" s="50" t="str">
        <f t="shared" si="56"/>
        <v>\\(\\quad 0.3 \\)</v>
      </c>
      <c r="F210" s="50" t="s">
        <v>62</v>
      </c>
      <c r="H210" s="50">
        <v>128</v>
      </c>
      <c r="I210" s="89" t="str">
        <f t="shared" si="57"/>
        <v>INSERT INTO math(tangen,question,answer,editor,date,count) VALUES('m3100','\\(\\quad 0.9　－　0.6　=　 \\)','\\(\\quad 0.3 \\)','harazono',NOW(),0);</v>
      </c>
      <c r="J210" s="78" t="s">
        <v>229</v>
      </c>
      <c r="K210">
        <f t="shared" si="66"/>
        <v>0.9</v>
      </c>
      <c r="L210" t="s">
        <v>235</v>
      </c>
      <c r="M210">
        <f t="shared" si="67"/>
        <v>0.60000000000000009</v>
      </c>
      <c r="N210" t="s">
        <v>233</v>
      </c>
      <c r="O210" t="s">
        <v>230</v>
      </c>
      <c r="P210" t="s">
        <v>229</v>
      </c>
      <c r="Q210" s="1">
        <f t="shared" si="68"/>
        <v>0.29999999999999993</v>
      </c>
      <c r="R210" t="s">
        <v>230</v>
      </c>
      <c r="S210" s="1">
        <v>9</v>
      </c>
      <c r="T210" s="1">
        <v>6</v>
      </c>
      <c r="V210" t="str">
        <f t="shared" si="64"/>
        <v>\\(\\quad 0.9　－　0.6　=　 \\)</v>
      </c>
      <c r="W210" t="str">
        <f t="shared" si="65"/>
        <v>\\(\\quad 0.3 \\)</v>
      </c>
    </row>
    <row r="211" spans="1:23" x14ac:dyDescent="0.55000000000000004">
      <c r="A211" s="51" t="s">
        <v>60</v>
      </c>
      <c r="C211" s="50" t="s">
        <v>213</v>
      </c>
      <c r="D211" s="50" t="str">
        <f t="shared" si="55"/>
        <v>\\(\\quad 0.8　－　0.6　=　 \\)</v>
      </c>
      <c r="E211" s="50" t="str">
        <f t="shared" si="56"/>
        <v>\\(\\quad 0.2 \\)</v>
      </c>
      <c r="F211" s="50" t="s">
        <v>62</v>
      </c>
      <c r="H211" s="50">
        <v>128</v>
      </c>
      <c r="I211" s="89" t="str">
        <f t="shared" si="57"/>
        <v>INSERT INTO math(tangen,question,answer,editor,date,count) VALUES('m3100','\\(\\quad 0.8　－　0.6　=　 \\)','\\(\\quad 0.2 \\)','harazono',NOW(),0);</v>
      </c>
      <c r="J211" s="78" t="s">
        <v>229</v>
      </c>
      <c r="K211">
        <f t="shared" si="66"/>
        <v>0.8</v>
      </c>
      <c r="L211" t="s">
        <v>235</v>
      </c>
      <c r="M211">
        <f t="shared" si="67"/>
        <v>0.60000000000000009</v>
      </c>
      <c r="N211" t="s">
        <v>233</v>
      </c>
      <c r="O211" t="s">
        <v>230</v>
      </c>
      <c r="P211" t="s">
        <v>229</v>
      </c>
      <c r="Q211" s="1">
        <f t="shared" si="68"/>
        <v>0.19999999999999996</v>
      </c>
      <c r="R211" t="s">
        <v>230</v>
      </c>
      <c r="S211" s="1">
        <v>8</v>
      </c>
      <c r="T211" s="1">
        <v>6</v>
      </c>
      <c r="V211" t="str">
        <f t="shared" si="64"/>
        <v>\\(\\quad 0.8　－　0.6　=　 \\)</v>
      </c>
      <c r="W211" t="str">
        <f t="shared" si="65"/>
        <v>\\(\\quad 0.2 \\)</v>
      </c>
    </row>
    <row r="212" spans="1:23" x14ac:dyDescent="0.55000000000000004">
      <c r="A212" s="51" t="s">
        <v>60</v>
      </c>
      <c r="C212" s="50" t="s">
        <v>213</v>
      </c>
      <c r="D212" s="50" t="str">
        <f t="shared" si="55"/>
        <v>\\(\\quad 0.7　－　0.6　=　 \\)</v>
      </c>
      <c r="E212" s="50" t="str">
        <f t="shared" si="56"/>
        <v>\\(\\quad 0.1 \\)</v>
      </c>
      <c r="F212" s="50" t="s">
        <v>62</v>
      </c>
      <c r="H212" s="50">
        <v>128</v>
      </c>
      <c r="I212" s="89" t="str">
        <f t="shared" si="57"/>
        <v>INSERT INTO math(tangen,question,answer,editor,date,count) VALUES('m3100','\\(\\quad 0.7　－　0.6　=　 \\)','\\(\\quad 0.1 \\)','harazono',NOW(),0);</v>
      </c>
      <c r="J212" s="78" t="s">
        <v>229</v>
      </c>
      <c r="K212">
        <f t="shared" si="66"/>
        <v>0.70000000000000007</v>
      </c>
      <c r="L212" t="s">
        <v>235</v>
      </c>
      <c r="M212">
        <f t="shared" si="67"/>
        <v>0.60000000000000009</v>
      </c>
      <c r="N212" t="s">
        <v>233</v>
      </c>
      <c r="O212" t="s">
        <v>230</v>
      </c>
      <c r="P212" t="s">
        <v>229</v>
      </c>
      <c r="Q212" s="1">
        <f t="shared" si="68"/>
        <v>9.9999999999999978E-2</v>
      </c>
      <c r="R212" t="s">
        <v>230</v>
      </c>
      <c r="S212" s="1">
        <v>7</v>
      </c>
      <c r="T212" s="1">
        <v>6</v>
      </c>
      <c r="V212" t="str">
        <f t="shared" si="64"/>
        <v>\\(\\quad 0.7　－　0.6　=　 \\)</v>
      </c>
      <c r="W212" t="str">
        <f t="shared" si="65"/>
        <v>\\(\\quad 0.1 \\)</v>
      </c>
    </row>
    <row r="213" spans="1:23" x14ac:dyDescent="0.55000000000000004">
      <c r="A213" s="51" t="s">
        <v>60</v>
      </c>
      <c r="C213" s="50" t="s">
        <v>213</v>
      </c>
      <c r="D213" s="50" t="str">
        <f t="shared" si="55"/>
        <v>\\(\\quad 0.6　－　0.6　=　 \\)</v>
      </c>
      <c r="E213" s="50" t="str">
        <f t="shared" si="56"/>
        <v>\\(\\quad 0 \\)</v>
      </c>
      <c r="F213" s="50" t="s">
        <v>62</v>
      </c>
      <c r="H213" s="50">
        <v>128</v>
      </c>
      <c r="I213" s="89" t="str">
        <f t="shared" si="57"/>
        <v>INSERT INTO math(tangen,question,answer,editor,date,count) VALUES('m3100','\\(\\quad 0.6　－　0.6　=　 \\)','\\(\\quad 0 \\)','harazono',NOW(),0);</v>
      </c>
      <c r="J213" s="78" t="s">
        <v>229</v>
      </c>
      <c r="K213">
        <f t="shared" si="66"/>
        <v>0.60000000000000009</v>
      </c>
      <c r="L213" t="s">
        <v>235</v>
      </c>
      <c r="M213">
        <f t="shared" si="67"/>
        <v>0.60000000000000009</v>
      </c>
      <c r="N213" t="s">
        <v>233</v>
      </c>
      <c r="O213" t="s">
        <v>230</v>
      </c>
      <c r="P213" t="s">
        <v>229</v>
      </c>
      <c r="Q213" s="1">
        <f t="shared" si="68"/>
        <v>0</v>
      </c>
      <c r="R213" t="s">
        <v>230</v>
      </c>
      <c r="S213" s="1">
        <v>6</v>
      </c>
      <c r="T213" s="1">
        <v>6</v>
      </c>
      <c r="V213" t="str">
        <f t="shared" si="64"/>
        <v>\\(\\quad 0.6　－　0.6　=　 \\)</v>
      </c>
      <c r="W213" t="str">
        <f t="shared" si="65"/>
        <v>\\(\\quad 0 \\)</v>
      </c>
    </row>
    <row r="214" spans="1:23" x14ac:dyDescent="0.55000000000000004">
      <c r="A214" s="51" t="s">
        <v>60</v>
      </c>
      <c r="C214" s="50" t="s">
        <v>213</v>
      </c>
      <c r="D214" s="50" t="str">
        <f t="shared" si="55"/>
        <v>\\(\\quad 1　－　0.7　=　 \\)</v>
      </c>
      <c r="E214" s="50" t="str">
        <f t="shared" si="56"/>
        <v>\\(\\quad 0.3 \\)</v>
      </c>
      <c r="F214" s="50" t="s">
        <v>62</v>
      </c>
      <c r="H214" s="50">
        <v>128</v>
      </c>
      <c r="I214" s="89" t="str">
        <f t="shared" si="57"/>
        <v>INSERT INTO math(tangen,question,answer,editor,date,count) VALUES('m3100','\\(\\quad 1　－　0.7　=　 \\)','\\(\\quad 0.3 \\)','harazono',NOW(),0);</v>
      </c>
      <c r="J214" s="78" t="s">
        <v>229</v>
      </c>
      <c r="K214">
        <f t="shared" si="66"/>
        <v>1</v>
      </c>
      <c r="L214" t="s">
        <v>235</v>
      </c>
      <c r="M214">
        <f t="shared" si="67"/>
        <v>0.70000000000000007</v>
      </c>
      <c r="N214" t="s">
        <v>233</v>
      </c>
      <c r="O214" t="s">
        <v>230</v>
      </c>
      <c r="P214" t="s">
        <v>229</v>
      </c>
      <c r="Q214" s="1">
        <f t="shared" si="68"/>
        <v>0.29999999999999993</v>
      </c>
      <c r="R214" t="s">
        <v>230</v>
      </c>
      <c r="S214" s="1">
        <v>10</v>
      </c>
      <c r="T214" s="1">
        <v>7</v>
      </c>
      <c r="V214" t="str">
        <f t="shared" si="64"/>
        <v>\\(\\quad 1　－　0.7　=　 \\)</v>
      </c>
      <c r="W214" t="str">
        <f t="shared" si="65"/>
        <v>\\(\\quad 0.3 \\)</v>
      </c>
    </row>
    <row r="215" spans="1:23" x14ac:dyDescent="0.55000000000000004">
      <c r="A215" s="51" t="s">
        <v>60</v>
      </c>
      <c r="C215" s="50" t="s">
        <v>213</v>
      </c>
      <c r="D215" s="50" t="str">
        <f t="shared" si="55"/>
        <v>\\(\\quad 0.9　－　0.7　=　 \\)</v>
      </c>
      <c r="E215" s="50" t="str">
        <f t="shared" si="56"/>
        <v>\\(\\quad 0.2 \\)</v>
      </c>
      <c r="F215" s="50" t="s">
        <v>62</v>
      </c>
      <c r="H215" s="50">
        <v>128</v>
      </c>
      <c r="I215" s="89" t="str">
        <f t="shared" si="57"/>
        <v>INSERT INTO math(tangen,question,answer,editor,date,count) VALUES('m3100','\\(\\quad 0.9　－　0.7　=　 \\)','\\(\\quad 0.2 \\)','harazono',NOW(),0);</v>
      </c>
      <c r="J215" s="78" t="s">
        <v>229</v>
      </c>
      <c r="K215">
        <f t="shared" si="66"/>
        <v>0.9</v>
      </c>
      <c r="L215" t="s">
        <v>235</v>
      </c>
      <c r="M215">
        <f t="shared" si="67"/>
        <v>0.70000000000000007</v>
      </c>
      <c r="N215" t="s">
        <v>233</v>
      </c>
      <c r="O215" t="s">
        <v>230</v>
      </c>
      <c r="P215" t="s">
        <v>229</v>
      </c>
      <c r="Q215" s="1">
        <f t="shared" si="68"/>
        <v>0.19999999999999996</v>
      </c>
      <c r="R215" t="s">
        <v>230</v>
      </c>
      <c r="S215" s="1">
        <v>9</v>
      </c>
      <c r="T215" s="1">
        <v>7</v>
      </c>
      <c r="V215" t="str">
        <f t="shared" si="64"/>
        <v>\\(\\quad 0.9　－　0.7　=　 \\)</v>
      </c>
      <c r="W215" t="str">
        <f t="shared" si="65"/>
        <v>\\(\\quad 0.2 \\)</v>
      </c>
    </row>
    <row r="216" spans="1:23" x14ac:dyDescent="0.55000000000000004">
      <c r="A216" s="51" t="s">
        <v>60</v>
      </c>
      <c r="C216" s="50" t="s">
        <v>213</v>
      </c>
      <c r="D216" s="50" t="str">
        <f t="shared" si="55"/>
        <v>\\(\\quad 0.8　－　0.7　=　 \\)</v>
      </c>
      <c r="E216" s="50" t="str">
        <f t="shared" si="56"/>
        <v>\\(\\quad 0.1 \\)</v>
      </c>
      <c r="F216" s="50" t="s">
        <v>62</v>
      </c>
      <c r="H216" s="50">
        <v>128</v>
      </c>
      <c r="I216" s="89" t="str">
        <f t="shared" si="57"/>
        <v>INSERT INTO math(tangen,question,answer,editor,date,count) VALUES('m3100','\\(\\quad 0.8　－　0.7　=　 \\)','\\(\\quad 0.1 \\)','harazono',NOW(),0);</v>
      </c>
      <c r="J216" s="78" t="s">
        <v>229</v>
      </c>
      <c r="K216">
        <f t="shared" si="66"/>
        <v>0.8</v>
      </c>
      <c r="L216" t="s">
        <v>235</v>
      </c>
      <c r="M216">
        <f t="shared" si="67"/>
        <v>0.70000000000000007</v>
      </c>
      <c r="N216" t="s">
        <v>233</v>
      </c>
      <c r="O216" t="s">
        <v>230</v>
      </c>
      <c r="P216" t="s">
        <v>229</v>
      </c>
      <c r="Q216" s="1">
        <f t="shared" si="68"/>
        <v>9.9999999999999978E-2</v>
      </c>
      <c r="R216" t="s">
        <v>230</v>
      </c>
      <c r="S216" s="1">
        <v>8</v>
      </c>
      <c r="T216" s="1">
        <v>7</v>
      </c>
      <c r="V216" t="str">
        <f t="shared" si="64"/>
        <v>\\(\\quad 0.8　－　0.7　=　 \\)</v>
      </c>
      <c r="W216" t="str">
        <f t="shared" si="65"/>
        <v>\\(\\quad 0.1 \\)</v>
      </c>
    </row>
    <row r="217" spans="1:23" x14ac:dyDescent="0.55000000000000004">
      <c r="A217" s="51" t="s">
        <v>60</v>
      </c>
      <c r="C217" s="50" t="s">
        <v>213</v>
      </c>
      <c r="D217" s="50" t="str">
        <f t="shared" si="55"/>
        <v>\\(\\quad 0.7　－　0.7　=　 \\)</v>
      </c>
      <c r="E217" s="50" t="str">
        <f t="shared" si="56"/>
        <v>\\(\\quad 0 \\)</v>
      </c>
      <c r="F217" s="50" t="s">
        <v>62</v>
      </c>
      <c r="H217" s="50">
        <v>128</v>
      </c>
      <c r="I217" s="89" t="str">
        <f t="shared" si="57"/>
        <v>INSERT INTO math(tangen,question,answer,editor,date,count) VALUES('m3100','\\(\\quad 0.7　－　0.7　=　 \\)','\\(\\quad 0 \\)','harazono',NOW(),0);</v>
      </c>
      <c r="J217" s="78" t="s">
        <v>229</v>
      </c>
      <c r="K217">
        <f t="shared" si="66"/>
        <v>0.70000000000000007</v>
      </c>
      <c r="L217" t="s">
        <v>235</v>
      </c>
      <c r="M217">
        <f t="shared" si="67"/>
        <v>0.70000000000000007</v>
      </c>
      <c r="N217" t="s">
        <v>233</v>
      </c>
      <c r="O217" t="s">
        <v>230</v>
      </c>
      <c r="P217" t="s">
        <v>229</v>
      </c>
      <c r="Q217" s="1">
        <f t="shared" si="68"/>
        <v>0</v>
      </c>
      <c r="R217" t="s">
        <v>230</v>
      </c>
      <c r="S217" s="1">
        <v>7</v>
      </c>
      <c r="T217" s="1">
        <v>7</v>
      </c>
      <c r="V217" t="str">
        <f t="shared" si="64"/>
        <v>\\(\\quad 0.7　－　0.7　=　 \\)</v>
      </c>
      <c r="W217" t="str">
        <f t="shared" si="65"/>
        <v>\\(\\quad 0 \\)</v>
      </c>
    </row>
    <row r="218" spans="1:23" x14ac:dyDescent="0.55000000000000004">
      <c r="A218" s="51" t="s">
        <v>60</v>
      </c>
      <c r="C218" s="50" t="s">
        <v>213</v>
      </c>
      <c r="D218" s="50" t="str">
        <f t="shared" si="55"/>
        <v>\\(\\quad 1　－　0.8　=　 \\)</v>
      </c>
      <c r="E218" s="50" t="str">
        <f t="shared" si="56"/>
        <v>\\(\\quad 0.2 \\)</v>
      </c>
      <c r="F218" s="50" t="s">
        <v>62</v>
      </c>
      <c r="H218" s="50">
        <v>128</v>
      </c>
      <c r="I218" s="89" t="str">
        <f t="shared" si="57"/>
        <v>INSERT INTO math(tangen,question,answer,editor,date,count) VALUES('m3100','\\(\\quad 1　－　0.8　=　 \\)','\\(\\quad 0.2 \\)','harazono',NOW(),0);</v>
      </c>
      <c r="J218" s="78" t="s">
        <v>229</v>
      </c>
      <c r="K218">
        <f t="shared" si="66"/>
        <v>1</v>
      </c>
      <c r="L218" t="s">
        <v>235</v>
      </c>
      <c r="M218">
        <f t="shared" si="67"/>
        <v>0.8</v>
      </c>
      <c r="N218" t="s">
        <v>233</v>
      </c>
      <c r="O218" t="s">
        <v>230</v>
      </c>
      <c r="P218" t="s">
        <v>229</v>
      </c>
      <c r="Q218" s="1">
        <f t="shared" si="68"/>
        <v>0.19999999999999996</v>
      </c>
      <c r="R218" t="s">
        <v>230</v>
      </c>
      <c r="S218" s="1">
        <v>10</v>
      </c>
      <c r="T218" s="1">
        <v>8</v>
      </c>
      <c r="V218" t="str">
        <f t="shared" si="64"/>
        <v>\\(\\quad 1　－　0.8　=　 \\)</v>
      </c>
      <c r="W218" t="str">
        <f t="shared" si="65"/>
        <v>\\(\\quad 0.2 \\)</v>
      </c>
    </row>
    <row r="219" spans="1:23" x14ac:dyDescent="0.55000000000000004">
      <c r="A219" s="51" t="s">
        <v>60</v>
      </c>
      <c r="C219" s="50" t="s">
        <v>213</v>
      </c>
      <c r="D219" s="50" t="str">
        <f t="shared" si="55"/>
        <v>\\(\\quad 0.9　－　0.8　=　 \\)</v>
      </c>
      <c r="E219" s="50" t="str">
        <f t="shared" si="56"/>
        <v>\\(\\quad 0.1 \\)</v>
      </c>
      <c r="F219" s="50" t="s">
        <v>62</v>
      </c>
      <c r="H219" s="50">
        <v>128</v>
      </c>
      <c r="I219" s="89" t="str">
        <f t="shared" si="57"/>
        <v>INSERT INTO math(tangen,question,answer,editor,date,count) VALUES('m3100','\\(\\quad 0.9　－　0.8　=　 \\)','\\(\\quad 0.1 \\)','harazono',NOW(),0);</v>
      </c>
      <c r="J219" s="78" t="s">
        <v>229</v>
      </c>
      <c r="K219">
        <f t="shared" si="66"/>
        <v>0.9</v>
      </c>
      <c r="L219" t="s">
        <v>235</v>
      </c>
      <c r="M219">
        <f t="shared" si="67"/>
        <v>0.8</v>
      </c>
      <c r="N219" t="s">
        <v>233</v>
      </c>
      <c r="O219" t="s">
        <v>230</v>
      </c>
      <c r="P219" t="s">
        <v>229</v>
      </c>
      <c r="Q219" s="1">
        <f t="shared" si="68"/>
        <v>9.9999999999999978E-2</v>
      </c>
      <c r="R219" t="s">
        <v>230</v>
      </c>
      <c r="S219" s="1">
        <v>9</v>
      </c>
      <c r="T219" s="1">
        <v>8</v>
      </c>
      <c r="V219" t="str">
        <f t="shared" si="64"/>
        <v>\\(\\quad 0.9　－　0.8　=　 \\)</v>
      </c>
      <c r="W219" t="str">
        <f t="shared" si="65"/>
        <v>\\(\\quad 0.1 \\)</v>
      </c>
    </row>
    <row r="220" spans="1:23" x14ac:dyDescent="0.55000000000000004">
      <c r="A220" s="51" t="s">
        <v>60</v>
      </c>
      <c r="C220" s="50" t="s">
        <v>213</v>
      </c>
      <c r="D220" s="50" t="str">
        <f t="shared" si="55"/>
        <v>\\(\\quad 0.8　－　0.8　=　 \\)</v>
      </c>
      <c r="E220" s="50" t="str">
        <f t="shared" si="56"/>
        <v>\\(\\quad 0 \\)</v>
      </c>
      <c r="F220" s="50" t="s">
        <v>62</v>
      </c>
      <c r="H220" s="50">
        <v>128</v>
      </c>
      <c r="I220" s="89" t="str">
        <f t="shared" si="57"/>
        <v>INSERT INTO math(tangen,question,answer,editor,date,count) VALUES('m3100','\\(\\quad 0.8　－　0.8　=　 \\)','\\(\\quad 0 \\)','harazono',NOW(),0);</v>
      </c>
      <c r="J220" s="78" t="s">
        <v>229</v>
      </c>
      <c r="K220">
        <f t="shared" si="66"/>
        <v>0.8</v>
      </c>
      <c r="L220" t="s">
        <v>235</v>
      </c>
      <c r="M220">
        <f t="shared" si="67"/>
        <v>0.8</v>
      </c>
      <c r="N220" t="s">
        <v>233</v>
      </c>
      <c r="O220" t="s">
        <v>230</v>
      </c>
      <c r="P220" t="s">
        <v>229</v>
      </c>
      <c r="Q220" s="1">
        <f t="shared" si="68"/>
        <v>0</v>
      </c>
      <c r="R220" t="s">
        <v>230</v>
      </c>
      <c r="S220" s="1">
        <v>8</v>
      </c>
      <c r="T220" s="1">
        <v>8</v>
      </c>
      <c r="V220" t="str">
        <f t="shared" si="64"/>
        <v>\\(\\quad 0.8　－　0.8　=　 \\)</v>
      </c>
      <c r="W220" t="str">
        <f t="shared" si="65"/>
        <v>\\(\\quad 0 \\)</v>
      </c>
    </row>
    <row r="221" spans="1:23" x14ac:dyDescent="0.55000000000000004">
      <c r="A221" s="51" t="s">
        <v>60</v>
      </c>
      <c r="C221" s="50" t="s">
        <v>213</v>
      </c>
      <c r="D221" s="50" t="str">
        <f t="shared" si="55"/>
        <v>\\(\\quad 1　－　0.9　=　 \\)</v>
      </c>
      <c r="E221" s="50" t="str">
        <f t="shared" si="56"/>
        <v>\\(\\quad 0.1 \\)</v>
      </c>
      <c r="F221" s="50" t="s">
        <v>62</v>
      </c>
      <c r="H221" s="50">
        <v>128</v>
      </c>
      <c r="I221" s="89" t="str">
        <f t="shared" si="57"/>
        <v>INSERT INTO math(tangen,question,answer,editor,date,count) VALUES('m3100','\\(\\quad 1　－　0.9　=　 \\)','\\(\\quad 0.1 \\)','harazono',NOW(),0);</v>
      </c>
      <c r="J221" s="78" t="s">
        <v>229</v>
      </c>
      <c r="K221">
        <f t="shared" si="66"/>
        <v>1</v>
      </c>
      <c r="L221" t="s">
        <v>235</v>
      </c>
      <c r="M221">
        <f t="shared" si="67"/>
        <v>0.9</v>
      </c>
      <c r="N221" t="s">
        <v>233</v>
      </c>
      <c r="O221" t="s">
        <v>230</v>
      </c>
      <c r="P221" t="s">
        <v>229</v>
      </c>
      <c r="Q221" s="1">
        <f t="shared" si="68"/>
        <v>9.9999999999999978E-2</v>
      </c>
      <c r="R221" t="s">
        <v>230</v>
      </c>
      <c r="S221" s="1">
        <v>10</v>
      </c>
      <c r="T221" s="1">
        <v>9</v>
      </c>
      <c r="V221" t="str">
        <f t="shared" si="64"/>
        <v>\\(\\quad 1　－　0.9　=　 \\)</v>
      </c>
      <c r="W221" t="str">
        <f t="shared" si="65"/>
        <v>\\(\\quad 0.1 \\)</v>
      </c>
    </row>
    <row r="222" spans="1:23" x14ac:dyDescent="0.55000000000000004">
      <c r="A222" s="51" t="s">
        <v>60</v>
      </c>
      <c r="C222" s="50" t="s">
        <v>213</v>
      </c>
      <c r="D222" s="50" t="str">
        <f t="shared" si="55"/>
        <v>\\(\\quad 0.9　－　0.9　=　 \\)</v>
      </c>
      <c r="E222" s="50" t="str">
        <f t="shared" si="56"/>
        <v>\\(\\quad 0 \\)</v>
      </c>
      <c r="F222" s="50" t="s">
        <v>62</v>
      </c>
      <c r="H222" s="50">
        <v>128</v>
      </c>
      <c r="I222" s="89" t="str">
        <f t="shared" si="57"/>
        <v>INSERT INTO math(tangen,question,answer,editor,date,count) VALUES('m3100','\\(\\quad 0.9　－　0.9　=　 \\)','\\(\\quad 0 \\)','harazono',NOW(),0);</v>
      </c>
      <c r="J222" s="78" t="s">
        <v>229</v>
      </c>
      <c r="K222">
        <f t="shared" si="66"/>
        <v>0.9</v>
      </c>
      <c r="L222" t="s">
        <v>235</v>
      </c>
      <c r="M222">
        <f t="shared" si="67"/>
        <v>0.9</v>
      </c>
      <c r="N222" t="s">
        <v>233</v>
      </c>
      <c r="O222" t="s">
        <v>230</v>
      </c>
      <c r="P222" t="s">
        <v>229</v>
      </c>
      <c r="Q222" s="1">
        <f t="shared" si="68"/>
        <v>0</v>
      </c>
      <c r="R222" t="s">
        <v>230</v>
      </c>
      <c r="S222" s="1">
        <v>9</v>
      </c>
      <c r="T222" s="1">
        <v>9</v>
      </c>
      <c r="V222" t="str">
        <f t="shared" si="64"/>
        <v>\\(\\quad 0.9　－　0.9　=　 \\)</v>
      </c>
      <c r="W222" t="str">
        <f t="shared" si="65"/>
        <v>\\(\\quad 0 \\)</v>
      </c>
    </row>
    <row r="223" spans="1:23" x14ac:dyDescent="0.55000000000000004">
      <c r="A223" s="51" t="s">
        <v>60</v>
      </c>
      <c r="C223" s="50" t="s">
        <v>213</v>
      </c>
      <c r="D223" s="50" t="str">
        <f t="shared" si="55"/>
        <v>\\(\\quad 1　－　1　=　 \\)</v>
      </c>
      <c r="E223" s="50" t="str">
        <f t="shared" si="56"/>
        <v>\\(\\quad 0 \\)</v>
      </c>
      <c r="F223" s="50" t="s">
        <v>62</v>
      </c>
      <c r="H223" s="50">
        <v>128</v>
      </c>
      <c r="I223" s="89" t="str">
        <f t="shared" si="57"/>
        <v>INSERT INTO math(tangen,question,answer,editor,date,count) VALUES('m3100','\\(\\quad 1　－　1　=　 \\)','\\(\\quad 0 \\)','harazono',NOW(),0);</v>
      </c>
      <c r="J223" s="78" t="s">
        <v>229</v>
      </c>
      <c r="K223">
        <f t="shared" si="66"/>
        <v>1</v>
      </c>
      <c r="L223" t="s">
        <v>235</v>
      </c>
      <c r="M223">
        <f t="shared" si="67"/>
        <v>1</v>
      </c>
      <c r="N223" t="s">
        <v>233</v>
      </c>
      <c r="O223" t="s">
        <v>230</v>
      </c>
      <c r="P223" t="s">
        <v>229</v>
      </c>
      <c r="Q223" s="1">
        <f t="shared" si="68"/>
        <v>0</v>
      </c>
      <c r="R223" t="s">
        <v>230</v>
      </c>
      <c r="S223" s="1">
        <v>10</v>
      </c>
      <c r="T223" s="1">
        <v>10</v>
      </c>
      <c r="V223" t="str">
        <f t="shared" si="64"/>
        <v>\\(\\quad 1　－　1　=　 \\)</v>
      </c>
      <c r="W223" t="str">
        <f t="shared" si="65"/>
        <v>\\(\\quad 0 \\)</v>
      </c>
    </row>
    <row r="224" spans="1:23" x14ac:dyDescent="0.55000000000000004">
      <c r="A224" s="51" t="s">
        <v>60</v>
      </c>
      <c r="C224" s="50" t="s">
        <v>213</v>
      </c>
      <c r="D224" s="50" t="str">
        <f t="shared" ca="1" si="55"/>
        <v>\\(\\quad 0.36　－　0.3　=　 \\)</v>
      </c>
      <c r="E224" s="50" t="str">
        <f t="shared" ca="1" si="56"/>
        <v>\\(\\quad 0.06 \\)</v>
      </c>
      <c r="F224" s="50" t="s">
        <v>62</v>
      </c>
      <c r="H224" s="50">
        <v>128</v>
      </c>
      <c r="I224" s="89" t="str">
        <f t="shared" ca="1" si="57"/>
        <v>INSERT INTO math(tangen,question,answer,editor,date,count) VALUES('m3100','\\(\\quad 0.36　－　0.3　=　 \\)','\\(\\quad 0.06 \\)','harazono',NOW(),0);</v>
      </c>
      <c r="J224" s="78" t="s">
        <v>229</v>
      </c>
      <c r="K224">
        <f ca="1">S224*0.01</f>
        <v>0.36</v>
      </c>
      <c r="L224" t="s">
        <v>235</v>
      </c>
      <c r="M224">
        <f ca="1">T224*0.01</f>
        <v>0.3</v>
      </c>
      <c r="N224" t="s">
        <v>233</v>
      </c>
      <c r="O224" t="s">
        <v>230</v>
      </c>
      <c r="P224" t="s">
        <v>229</v>
      </c>
      <c r="Q224" s="1">
        <f ca="1">K224-M224</f>
        <v>0.06</v>
      </c>
      <c r="R224" t="s">
        <v>230</v>
      </c>
      <c r="S224" s="1">
        <f ca="1">RANDBETWEEN(1,99)</f>
        <v>36</v>
      </c>
      <c r="T224" s="1">
        <f ca="1">RANDBETWEEN(1,S224)</f>
        <v>30</v>
      </c>
      <c r="V224" t="str">
        <f t="shared" ca="1" si="64"/>
        <v>\\(\\quad 0.36　－　0.3　=　 \\)</v>
      </c>
      <c r="W224" t="str">
        <f t="shared" ca="1" si="65"/>
        <v>\\(\\quad 0.06 \\)</v>
      </c>
    </row>
    <row r="225" spans="1:23" x14ac:dyDescent="0.55000000000000004">
      <c r="A225" s="51" t="s">
        <v>60</v>
      </c>
      <c r="C225" s="50" t="s">
        <v>213</v>
      </c>
      <c r="D225" s="50" t="str">
        <f t="shared" ca="1" si="55"/>
        <v>\\(\\quad 0.97　－　0.23　=　 \\)</v>
      </c>
      <c r="E225" s="50" t="str">
        <f t="shared" ca="1" si="56"/>
        <v>\\(\\quad 0.74 \\)</v>
      </c>
      <c r="F225" s="50" t="s">
        <v>62</v>
      </c>
      <c r="H225" s="50">
        <v>128</v>
      </c>
      <c r="I225" s="89" t="str">
        <f t="shared" ca="1" si="57"/>
        <v>INSERT INTO math(tangen,question,answer,editor,date,count) VALUES('m3100','\\(\\quad 0.97　－　0.23　=　 \\)','\\(\\quad 0.74 \\)','harazono',NOW(),0);</v>
      </c>
      <c r="J225" s="78" t="s">
        <v>229</v>
      </c>
      <c r="K225">
        <f t="shared" ref="K225:K262" ca="1" si="69">S225*0.01</f>
        <v>0.97</v>
      </c>
      <c r="L225" t="s">
        <v>235</v>
      </c>
      <c r="M225">
        <f t="shared" ref="M225:M262" ca="1" si="70">T225*0.01</f>
        <v>0.23</v>
      </c>
      <c r="N225" t="s">
        <v>233</v>
      </c>
      <c r="O225" t="s">
        <v>230</v>
      </c>
      <c r="P225" t="s">
        <v>229</v>
      </c>
      <c r="Q225" s="1">
        <f t="shared" ref="Q225:Q262" ca="1" si="71">K225-M225</f>
        <v>0.74</v>
      </c>
      <c r="R225" t="s">
        <v>230</v>
      </c>
      <c r="S225" s="1">
        <f t="shared" ref="S225:S288" ca="1" si="72">RANDBETWEEN(1,99)</f>
        <v>97</v>
      </c>
      <c r="T225" s="1">
        <f t="shared" ref="T225:T288" ca="1" si="73">RANDBETWEEN(1,S225)</f>
        <v>23</v>
      </c>
      <c r="V225" t="str">
        <f t="shared" ca="1" si="64"/>
        <v>\\(\\quad 0.97　－　0.23　=　 \\)</v>
      </c>
      <c r="W225" t="str">
        <f t="shared" ca="1" si="65"/>
        <v>\\(\\quad 0.74 \\)</v>
      </c>
    </row>
    <row r="226" spans="1:23" x14ac:dyDescent="0.55000000000000004">
      <c r="A226" s="51" t="s">
        <v>60</v>
      </c>
      <c r="C226" s="50" t="s">
        <v>213</v>
      </c>
      <c r="D226" s="50" t="str">
        <f t="shared" ca="1" si="55"/>
        <v>\\(\\quad 0.22　－　0.11　=　 \\)</v>
      </c>
      <c r="E226" s="50" t="str">
        <f t="shared" ca="1" si="56"/>
        <v>\\(\\quad 0.11 \\)</v>
      </c>
      <c r="F226" s="50" t="s">
        <v>62</v>
      </c>
      <c r="H226" s="50">
        <v>128</v>
      </c>
      <c r="I226" s="89" t="str">
        <f t="shared" ca="1" si="57"/>
        <v>INSERT INTO math(tangen,question,answer,editor,date,count) VALUES('m3100','\\(\\quad 0.22　－　0.11　=　 \\)','\\(\\quad 0.11 \\)','harazono',NOW(),0);</v>
      </c>
      <c r="J226" s="78" t="s">
        <v>229</v>
      </c>
      <c r="K226">
        <f t="shared" ca="1" si="69"/>
        <v>0.22</v>
      </c>
      <c r="L226" t="s">
        <v>235</v>
      </c>
      <c r="M226">
        <f t="shared" ca="1" si="70"/>
        <v>0.11</v>
      </c>
      <c r="N226" t="s">
        <v>233</v>
      </c>
      <c r="O226" t="s">
        <v>230</v>
      </c>
      <c r="P226" t="s">
        <v>229</v>
      </c>
      <c r="Q226" s="1">
        <f t="shared" ca="1" si="71"/>
        <v>0.11</v>
      </c>
      <c r="R226" t="s">
        <v>230</v>
      </c>
      <c r="S226" s="1">
        <f t="shared" ca="1" si="72"/>
        <v>22</v>
      </c>
      <c r="T226" s="1">
        <f t="shared" ca="1" si="73"/>
        <v>11</v>
      </c>
      <c r="V226" t="str">
        <f t="shared" ca="1" si="64"/>
        <v>\\(\\quad 0.22　－　0.11　=　 \\)</v>
      </c>
      <c r="W226" t="str">
        <f t="shared" ca="1" si="65"/>
        <v>\\(\\quad 0.11 \\)</v>
      </c>
    </row>
    <row r="227" spans="1:23" x14ac:dyDescent="0.55000000000000004">
      <c r="A227" s="51" t="s">
        <v>60</v>
      </c>
      <c r="C227" s="50" t="s">
        <v>213</v>
      </c>
      <c r="D227" s="50" t="str">
        <f t="shared" ca="1" si="55"/>
        <v>\\(\\quad 0.52　－　0.32　=　 \\)</v>
      </c>
      <c r="E227" s="50" t="str">
        <f t="shared" ca="1" si="56"/>
        <v>\\(\\quad 0.2 \\)</v>
      </c>
      <c r="F227" s="50" t="s">
        <v>62</v>
      </c>
      <c r="H227" s="50">
        <v>128</v>
      </c>
      <c r="I227" s="89" t="str">
        <f t="shared" ca="1" si="57"/>
        <v>INSERT INTO math(tangen,question,answer,editor,date,count) VALUES('m3100','\\(\\quad 0.52　－　0.32　=　 \\)','\\(\\quad 0.2 \\)','harazono',NOW(),0);</v>
      </c>
      <c r="J227" s="78" t="s">
        <v>229</v>
      </c>
      <c r="K227">
        <f t="shared" ca="1" si="69"/>
        <v>0.52</v>
      </c>
      <c r="L227" t="s">
        <v>235</v>
      </c>
      <c r="M227">
        <f t="shared" ca="1" si="70"/>
        <v>0.32</v>
      </c>
      <c r="N227" t="s">
        <v>233</v>
      </c>
      <c r="O227" t="s">
        <v>230</v>
      </c>
      <c r="P227" t="s">
        <v>229</v>
      </c>
      <c r="Q227" s="1">
        <f t="shared" ca="1" si="71"/>
        <v>0.2</v>
      </c>
      <c r="R227" t="s">
        <v>230</v>
      </c>
      <c r="S227" s="1">
        <f t="shared" ca="1" si="72"/>
        <v>52</v>
      </c>
      <c r="T227" s="1">
        <f t="shared" ca="1" si="73"/>
        <v>32</v>
      </c>
      <c r="V227" t="str">
        <f t="shared" ca="1" si="64"/>
        <v>\\(\\quad 0.52　－　0.32　=　 \\)</v>
      </c>
      <c r="W227" t="str">
        <f t="shared" ca="1" si="65"/>
        <v>\\(\\quad 0.2 \\)</v>
      </c>
    </row>
    <row r="228" spans="1:23" x14ac:dyDescent="0.55000000000000004">
      <c r="A228" s="51" t="s">
        <v>60</v>
      </c>
      <c r="C228" s="50" t="s">
        <v>213</v>
      </c>
      <c r="D228" s="50" t="str">
        <f t="shared" ca="1" si="55"/>
        <v>\\(\\quad 0.55　－　0.46　=　 \\)</v>
      </c>
      <c r="E228" s="50" t="str">
        <f t="shared" ca="1" si="56"/>
        <v>\\(\\quad 0.09 \\)</v>
      </c>
      <c r="F228" s="50" t="s">
        <v>62</v>
      </c>
      <c r="H228" s="50">
        <v>128</v>
      </c>
      <c r="I228" s="89" t="str">
        <f t="shared" ca="1" si="57"/>
        <v>INSERT INTO math(tangen,question,answer,editor,date,count) VALUES('m3100','\\(\\quad 0.55　－　0.46　=　 \\)','\\(\\quad 0.09 \\)','harazono',NOW(),0);</v>
      </c>
      <c r="J228" s="78" t="s">
        <v>229</v>
      </c>
      <c r="K228">
        <f t="shared" ca="1" si="69"/>
        <v>0.55000000000000004</v>
      </c>
      <c r="L228" t="s">
        <v>235</v>
      </c>
      <c r="M228">
        <f t="shared" ca="1" si="70"/>
        <v>0.46</v>
      </c>
      <c r="N228" t="s">
        <v>233</v>
      </c>
      <c r="O228" t="s">
        <v>230</v>
      </c>
      <c r="P228" t="s">
        <v>229</v>
      </c>
      <c r="Q228" s="1">
        <f t="shared" ca="1" si="71"/>
        <v>9.0000000000000024E-2</v>
      </c>
      <c r="R228" t="s">
        <v>230</v>
      </c>
      <c r="S228" s="1">
        <f t="shared" ca="1" si="72"/>
        <v>55</v>
      </c>
      <c r="T228" s="1">
        <f t="shared" ca="1" si="73"/>
        <v>46</v>
      </c>
      <c r="V228" t="str">
        <f t="shared" ca="1" si="64"/>
        <v>\\(\\quad 0.55　－　0.46　=　 \\)</v>
      </c>
      <c r="W228" t="str">
        <f t="shared" ca="1" si="65"/>
        <v>\\(\\quad 0.09 \\)</v>
      </c>
    </row>
    <row r="229" spans="1:23" x14ac:dyDescent="0.55000000000000004">
      <c r="A229" s="51" t="s">
        <v>60</v>
      </c>
      <c r="C229" s="50" t="s">
        <v>213</v>
      </c>
      <c r="D229" s="50" t="str">
        <f t="shared" ca="1" si="55"/>
        <v>\\(\\quad 0.17　－　0.13　=　 \\)</v>
      </c>
      <c r="E229" s="50" t="str">
        <f t="shared" ca="1" si="56"/>
        <v>\\(\\quad 0.04 \\)</v>
      </c>
      <c r="F229" s="50" t="s">
        <v>62</v>
      </c>
      <c r="H229" s="50">
        <v>128</v>
      </c>
      <c r="I229" s="89" t="str">
        <f t="shared" ca="1" si="57"/>
        <v>INSERT INTO math(tangen,question,answer,editor,date,count) VALUES('m3100','\\(\\quad 0.17　－　0.13　=　 \\)','\\(\\quad 0.04 \\)','harazono',NOW(),0);</v>
      </c>
      <c r="J229" s="78" t="s">
        <v>229</v>
      </c>
      <c r="K229">
        <f t="shared" ca="1" si="69"/>
        <v>0.17</v>
      </c>
      <c r="L229" t="s">
        <v>235</v>
      </c>
      <c r="M229">
        <f t="shared" ca="1" si="70"/>
        <v>0.13</v>
      </c>
      <c r="N229" t="s">
        <v>233</v>
      </c>
      <c r="O229" t="s">
        <v>230</v>
      </c>
      <c r="P229" t="s">
        <v>229</v>
      </c>
      <c r="Q229" s="1">
        <f t="shared" ca="1" si="71"/>
        <v>4.0000000000000008E-2</v>
      </c>
      <c r="R229" t="s">
        <v>230</v>
      </c>
      <c r="S229" s="1">
        <f t="shared" ca="1" si="72"/>
        <v>17</v>
      </c>
      <c r="T229" s="1">
        <f t="shared" ca="1" si="73"/>
        <v>13</v>
      </c>
      <c r="V229" t="str">
        <f t="shared" ca="1" si="64"/>
        <v>\\(\\quad 0.17　－　0.13　=　 \\)</v>
      </c>
      <c r="W229" t="str">
        <f t="shared" ca="1" si="65"/>
        <v>\\(\\quad 0.04 \\)</v>
      </c>
    </row>
    <row r="230" spans="1:23" x14ac:dyDescent="0.55000000000000004">
      <c r="A230" s="51" t="s">
        <v>60</v>
      </c>
      <c r="C230" s="50" t="s">
        <v>213</v>
      </c>
      <c r="D230" s="50" t="str">
        <f t="shared" ca="1" si="55"/>
        <v>\\(\\quad 0.78　－　0.3　=　 \\)</v>
      </c>
      <c r="E230" s="50" t="str">
        <f t="shared" ca="1" si="56"/>
        <v>\\(\\quad 0.48 \\)</v>
      </c>
      <c r="F230" s="50" t="s">
        <v>62</v>
      </c>
      <c r="H230" s="50">
        <v>128</v>
      </c>
      <c r="I230" s="89" t="str">
        <f t="shared" ca="1" si="57"/>
        <v>INSERT INTO math(tangen,question,answer,editor,date,count) VALUES('m3100','\\(\\quad 0.78　－　0.3　=　 \\)','\\(\\quad 0.48 \\)','harazono',NOW(),0);</v>
      </c>
      <c r="J230" s="78" t="s">
        <v>229</v>
      </c>
      <c r="K230">
        <f t="shared" ca="1" si="69"/>
        <v>0.78</v>
      </c>
      <c r="L230" t="s">
        <v>235</v>
      </c>
      <c r="M230">
        <f t="shared" ca="1" si="70"/>
        <v>0.3</v>
      </c>
      <c r="N230" t="s">
        <v>233</v>
      </c>
      <c r="O230" t="s">
        <v>230</v>
      </c>
      <c r="P230" t="s">
        <v>229</v>
      </c>
      <c r="Q230" s="1">
        <f t="shared" ca="1" si="71"/>
        <v>0.48000000000000004</v>
      </c>
      <c r="R230" t="s">
        <v>230</v>
      </c>
      <c r="S230" s="1">
        <f t="shared" ca="1" si="72"/>
        <v>78</v>
      </c>
      <c r="T230" s="1">
        <f t="shared" ca="1" si="73"/>
        <v>30</v>
      </c>
      <c r="V230" t="str">
        <f t="shared" ca="1" si="64"/>
        <v>\\(\\quad 0.78　－　0.3　=　 \\)</v>
      </c>
      <c r="W230" t="str">
        <f t="shared" ca="1" si="65"/>
        <v>\\(\\quad 0.48 \\)</v>
      </c>
    </row>
    <row r="231" spans="1:23" x14ac:dyDescent="0.55000000000000004">
      <c r="A231" s="51" t="s">
        <v>60</v>
      </c>
      <c r="C231" s="50" t="s">
        <v>213</v>
      </c>
      <c r="D231" s="50" t="str">
        <f t="shared" ca="1" si="55"/>
        <v>\\(\\quad 0.16　－　0.14　=　 \\)</v>
      </c>
      <c r="E231" s="50" t="str">
        <f t="shared" ca="1" si="56"/>
        <v>\\(\\quad 0.02 \\)</v>
      </c>
      <c r="F231" s="50" t="s">
        <v>62</v>
      </c>
      <c r="H231" s="50">
        <v>128</v>
      </c>
      <c r="I231" s="89" t="str">
        <f t="shared" ca="1" si="57"/>
        <v>INSERT INTO math(tangen,question,answer,editor,date,count) VALUES('m3100','\\(\\quad 0.16　－　0.14　=　 \\)','\\(\\quad 0.02 \\)','harazono',NOW(),0);</v>
      </c>
      <c r="J231" s="78" t="s">
        <v>229</v>
      </c>
      <c r="K231">
        <f t="shared" ca="1" si="69"/>
        <v>0.16</v>
      </c>
      <c r="L231" t="s">
        <v>235</v>
      </c>
      <c r="M231">
        <f t="shared" ca="1" si="70"/>
        <v>0.14000000000000001</v>
      </c>
      <c r="N231" t="s">
        <v>233</v>
      </c>
      <c r="O231" t="s">
        <v>230</v>
      </c>
      <c r="P231" t="s">
        <v>229</v>
      </c>
      <c r="Q231" s="1">
        <f t="shared" ca="1" si="71"/>
        <v>1.999999999999999E-2</v>
      </c>
      <c r="R231" t="s">
        <v>230</v>
      </c>
      <c r="S231" s="1">
        <f t="shared" ca="1" si="72"/>
        <v>16</v>
      </c>
      <c r="T231" s="1">
        <f t="shared" ca="1" si="73"/>
        <v>14</v>
      </c>
      <c r="V231" t="str">
        <f t="shared" ca="1" si="64"/>
        <v>\\(\\quad 0.16　－　0.14　=　 \\)</v>
      </c>
      <c r="W231" t="str">
        <f t="shared" ca="1" si="65"/>
        <v>\\(\\quad 0.02 \\)</v>
      </c>
    </row>
    <row r="232" spans="1:23" x14ac:dyDescent="0.55000000000000004">
      <c r="A232" s="51" t="s">
        <v>60</v>
      </c>
      <c r="C232" s="50" t="s">
        <v>213</v>
      </c>
      <c r="D232" s="50" t="str">
        <f t="shared" ca="1" si="55"/>
        <v>\\(\\quad 0.25　－　0.02　=　 \\)</v>
      </c>
      <c r="E232" s="50" t="str">
        <f t="shared" ca="1" si="56"/>
        <v>\\(\\quad 0.23 \\)</v>
      </c>
      <c r="F232" s="50" t="s">
        <v>62</v>
      </c>
      <c r="H232" s="50">
        <v>128</v>
      </c>
      <c r="I232" s="89" t="str">
        <f t="shared" ca="1" si="57"/>
        <v>INSERT INTO math(tangen,question,answer,editor,date,count) VALUES('m3100','\\(\\quad 0.25　－　0.02　=　 \\)','\\(\\quad 0.23 \\)','harazono',NOW(),0);</v>
      </c>
      <c r="J232" s="78" t="s">
        <v>229</v>
      </c>
      <c r="K232">
        <f t="shared" ca="1" si="69"/>
        <v>0.25</v>
      </c>
      <c r="L232" t="s">
        <v>235</v>
      </c>
      <c r="M232">
        <f t="shared" ca="1" si="70"/>
        <v>0.02</v>
      </c>
      <c r="N232" t="s">
        <v>233</v>
      </c>
      <c r="O232" t="s">
        <v>230</v>
      </c>
      <c r="P232" t="s">
        <v>229</v>
      </c>
      <c r="Q232" s="1">
        <f t="shared" ca="1" si="71"/>
        <v>0.23</v>
      </c>
      <c r="R232" t="s">
        <v>230</v>
      </c>
      <c r="S232" s="1">
        <f t="shared" ca="1" si="72"/>
        <v>25</v>
      </c>
      <c r="T232" s="1">
        <f t="shared" ca="1" si="73"/>
        <v>2</v>
      </c>
      <c r="V232" t="str">
        <f t="shared" ca="1" si="64"/>
        <v>\\(\\quad 0.25　－　0.02　=　 \\)</v>
      </c>
      <c r="W232" t="str">
        <f t="shared" ca="1" si="65"/>
        <v>\\(\\quad 0.23 \\)</v>
      </c>
    </row>
    <row r="233" spans="1:23" x14ac:dyDescent="0.55000000000000004">
      <c r="A233" s="51" t="s">
        <v>60</v>
      </c>
      <c r="C233" s="50" t="s">
        <v>213</v>
      </c>
      <c r="D233" s="50" t="str">
        <f t="shared" ca="1" si="55"/>
        <v>\\(\\quad 0.57　－　0.3　=　 \\)</v>
      </c>
      <c r="E233" s="50" t="str">
        <f t="shared" ca="1" si="56"/>
        <v>\\(\\quad 0.27 \\)</v>
      </c>
      <c r="F233" s="50" t="s">
        <v>62</v>
      </c>
      <c r="H233" s="50">
        <v>128</v>
      </c>
      <c r="I233" s="89" t="str">
        <f t="shared" ca="1" si="57"/>
        <v>INSERT INTO math(tangen,question,answer,editor,date,count) VALUES('m3100','\\(\\quad 0.57　－　0.3　=　 \\)','\\(\\quad 0.27 \\)','harazono',NOW(),0);</v>
      </c>
      <c r="J233" s="78" t="s">
        <v>229</v>
      </c>
      <c r="K233">
        <f t="shared" ca="1" si="69"/>
        <v>0.57000000000000006</v>
      </c>
      <c r="L233" t="s">
        <v>235</v>
      </c>
      <c r="M233">
        <f t="shared" ca="1" si="70"/>
        <v>0.3</v>
      </c>
      <c r="N233" t="s">
        <v>233</v>
      </c>
      <c r="O233" t="s">
        <v>230</v>
      </c>
      <c r="P233" t="s">
        <v>229</v>
      </c>
      <c r="Q233" s="1">
        <f t="shared" ca="1" si="71"/>
        <v>0.27000000000000007</v>
      </c>
      <c r="R233" t="s">
        <v>230</v>
      </c>
      <c r="S233" s="1">
        <f t="shared" ca="1" si="72"/>
        <v>57</v>
      </c>
      <c r="T233" s="1">
        <f t="shared" ca="1" si="73"/>
        <v>30</v>
      </c>
      <c r="V233" t="str">
        <f t="shared" ca="1" si="64"/>
        <v>\\(\\quad 0.57　－　0.3　=　 \\)</v>
      </c>
      <c r="W233" t="str">
        <f t="shared" ca="1" si="65"/>
        <v>\\(\\quad 0.27 \\)</v>
      </c>
    </row>
    <row r="234" spans="1:23" x14ac:dyDescent="0.55000000000000004">
      <c r="A234" s="51" t="s">
        <v>60</v>
      </c>
      <c r="C234" s="50" t="s">
        <v>213</v>
      </c>
      <c r="D234" s="50" t="str">
        <f t="shared" ref="D234:D297" ca="1" si="74">V234</f>
        <v>\\(\\quad 0.45　－　0.42　=　 \\)</v>
      </c>
      <c r="E234" s="50" t="str">
        <f t="shared" ref="E234:E297" ca="1" si="75">W234</f>
        <v>\\(\\quad 0.03 \\)</v>
      </c>
      <c r="F234" s="50" t="s">
        <v>62</v>
      </c>
      <c r="H234" s="50">
        <v>128</v>
      </c>
      <c r="I234" s="89" t="str">
        <f t="shared" ref="I234:I297" ca="1" si="76">"INSERT INTO "&amp;A234&amp;"(tangen,question,answer,editor,date,count) VALUES('"&amp;C234&amp;"','"&amp;D234&amp;"','"&amp;E234&amp;"','"&amp;F234&amp;"',NOW(),0);"</f>
        <v>INSERT INTO math(tangen,question,answer,editor,date,count) VALUES('m3100','\\(\\quad 0.45　－　0.42　=　 \\)','\\(\\quad 0.03 \\)','harazono',NOW(),0);</v>
      </c>
      <c r="J234" s="78" t="s">
        <v>229</v>
      </c>
      <c r="K234">
        <f t="shared" ca="1" si="69"/>
        <v>0.45</v>
      </c>
      <c r="L234" t="s">
        <v>235</v>
      </c>
      <c r="M234">
        <f t="shared" ca="1" si="70"/>
        <v>0.42</v>
      </c>
      <c r="N234" t="s">
        <v>233</v>
      </c>
      <c r="O234" t="s">
        <v>230</v>
      </c>
      <c r="P234" t="s">
        <v>229</v>
      </c>
      <c r="Q234" s="1">
        <f t="shared" ca="1" si="71"/>
        <v>3.0000000000000027E-2</v>
      </c>
      <c r="R234" t="s">
        <v>230</v>
      </c>
      <c r="S234" s="1">
        <f t="shared" ca="1" si="72"/>
        <v>45</v>
      </c>
      <c r="T234" s="1">
        <f t="shared" ca="1" si="73"/>
        <v>42</v>
      </c>
      <c r="V234" t="str">
        <f t="shared" ca="1" si="64"/>
        <v>\\(\\quad 0.45　－　0.42　=　 \\)</v>
      </c>
      <c r="W234" t="str">
        <f t="shared" ca="1" si="65"/>
        <v>\\(\\quad 0.03 \\)</v>
      </c>
    </row>
    <row r="235" spans="1:23" x14ac:dyDescent="0.55000000000000004">
      <c r="A235" s="51" t="s">
        <v>60</v>
      </c>
      <c r="C235" s="50" t="s">
        <v>213</v>
      </c>
      <c r="D235" s="50" t="str">
        <f t="shared" ca="1" si="74"/>
        <v>\\(\\quad 0.26　－　0.08　=　 \\)</v>
      </c>
      <c r="E235" s="50" t="str">
        <f t="shared" ca="1" si="75"/>
        <v>\\(\\quad 0.18 \\)</v>
      </c>
      <c r="F235" s="50" t="s">
        <v>62</v>
      </c>
      <c r="H235" s="50">
        <v>128</v>
      </c>
      <c r="I235" s="89" t="str">
        <f t="shared" ca="1" si="76"/>
        <v>INSERT INTO math(tangen,question,answer,editor,date,count) VALUES('m3100','\\(\\quad 0.26　－　0.08　=　 \\)','\\(\\quad 0.18 \\)','harazono',NOW(),0);</v>
      </c>
      <c r="J235" s="78" t="s">
        <v>229</v>
      </c>
      <c r="K235">
        <f t="shared" ca="1" si="69"/>
        <v>0.26</v>
      </c>
      <c r="L235" t="s">
        <v>235</v>
      </c>
      <c r="M235">
        <f t="shared" ca="1" si="70"/>
        <v>0.08</v>
      </c>
      <c r="N235" t="s">
        <v>233</v>
      </c>
      <c r="O235" t="s">
        <v>230</v>
      </c>
      <c r="P235" t="s">
        <v>229</v>
      </c>
      <c r="Q235" s="1">
        <f t="shared" ca="1" si="71"/>
        <v>0.18</v>
      </c>
      <c r="R235" t="s">
        <v>230</v>
      </c>
      <c r="S235" s="1">
        <f t="shared" ca="1" si="72"/>
        <v>26</v>
      </c>
      <c r="T235" s="1">
        <f t="shared" ca="1" si="73"/>
        <v>8</v>
      </c>
      <c r="V235" t="str">
        <f t="shared" ca="1" si="64"/>
        <v>\\(\\quad 0.26　－　0.08　=　 \\)</v>
      </c>
      <c r="W235" t="str">
        <f t="shared" ca="1" si="65"/>
        <v>\\(\\quad 0.18 \\)</v>
      </c>
    </row>
    <row r="236" spans="1:23" x14ac:dyDescent="0.55000000000000004">
      <c r="A236" s="51" t="s">
        <v>60</v>
      </c>
      <c r="C236" s="50" t="s">
        <v>213</v>
      </c>
      <c r="D236" s="50" t="str">
        <f t="shared" ca="1" si="74"/>
        <v>\\(\\quad 0.26　－　0.13　=　 \\)</v>
      </c>
      <c r="E236" s="50" t="str">
        <f t="shared" ca="1" si="75"/>
        <v>\\(\\quad 0.13 \\)</v>
      </c>
      <c r="F236" s="50" t="s">
        <v>62</v>
      </c>
      <c r="H236" s="50">
        <v>128</v>
      </c>
      <c r="I236" s="89" t="str">
        <f t="shared" ca="1" si="76"/>
        <v>INSERT INTO math(tangen,question,answer,editor,date,count) VALUES('m3100','\\(\\quad 0.26　－　0.13　=　 \\)','\\(\\quad 0.13 \\)','harazono',NOW(),0);</v>
      </c>
      <c r="J236" s="78" t="s">
        <v>229</v>
      </c>
      <c r="K236">
        <f t="shared" ca="1" si="69"/>
        <v>0.26</v>
      </c>
      <c r="L236" t="s">
        <v>235</v>
      </c>
      <c r="M236">
        <f t="shared" ca="1" si="70"/>
        <v>0.13</v>
      </c>
      <c r="N236" t="s">
        <v>233</v>
      </c>
      <c r="O236" t="s">
        <v>230</v>
      </c>
      <c r="P236" t="s">
        <v>229</v>
      </c>
      <c r="Q236" s="1">
        <f t="shared" ca="1" si="71"/>
        <v>0.13</v>
      </c>
      <c r="R236" t="s">
        <v>230</v>
      </c>
      <c r="S236" s="1">
        <f t="shared" ca="1" si="72"/>
        <v>26</v>
      </c>
      <c r="T236" s="1">
        <f t="shared" ca="1" si="73"/>
        <v>13</v>
      </c>
      <c r="V236" t="str">
        <f t="shared" ca="1" si="64"/>
        <v>\\(\\quad 0.26　－　0.13　=　 \\)</v>
      </c>
      <c r="W236" t="str">
        <f t="shared" ca="1" si="65"/>
        <v>\\(\\quad 0.13 \\)</v>
      </c>
    </row>
    <row r="237" spans="1:23" x14ac:dyDescent="0.55000000000000004">
      <c r="A237" s="51" t="s">
        <v>60</v>
      </c>
      <c r="C237" s="50" t="s">
        <v>213</v>
      </c>
      <c r="D237" s="50" t="str">
        <f t="shared" ca="1" si="74"/>
        <v>\\(\\quad 0.94　－　0.65　=　 \\)</v>
      </c>
      <c r="E237" s="50" t="str">
        <f t="shared" ca="1" si="75"/>
        <v>\\(\\quad 0.29 \\)</v>
      </c>
      <c r="F237" s="50" t="s">
        <v>62</v>
      </c>
      <c r="H237" s="50">
        <v>128</v>
      </c>
      <c r="I237" s="89" t="str">
        <f t="shared" ca="1" si="76"/>
        <v>INSERT INTO math(tangen,question,answer,editor,date,count) VALUES('m3100','\\(\\quad 0.94　－　0.65　=　 \\)','\\(\\quad 0.29 \\)','harazono',NOW(),0);</v>
      </c>
      <c r="J237" s="78" t="s">
        <v>229</v>
      </c>
      <c r="K237">
        <f t="shared" ca="1" si="69"/>
        <v>0.94000000000000006</v>
      </c>
      <c r="L237" t="s">
        <v>235</v>
      </c>
      <c r="M237">
        <f t="shared" ca="1" si="70"/>
        <v>0.65</v>
      </c>
      <c r="N237" t="s">
        <v>233</v>
      </c>
      <c r="O237" t="s">
        <v>230</v>
      </c>
      <c r="P237" t="s">
        <v>229</v>
      </c>
      <c r="Q237" s="1">
        <f t="shared" ca="1" si="71"/>
        <v>0.29000000000000004</v>
      </c>
      <c r="R237" t="s">
        <v>230</v>
      </c>
      <c r="S237" s="1">
        <f t="shared" ca="1" si="72"/>
        <v>94</v>
      </c>
      <c r="T237" s="1">
        <f t="shared" ca="1" si="73"/>
        <v>65</v>
      </c>
      <c r="V237" t="str">
        <f t="shared" ca="1" si="64"/>
        <v>\\(\\quad 0.94　－　0.65　=　 \\)</v>
      </c>
      <c r="W237" t="str">
        <f t="shared" ca="1" si="65"/>
        <v>\\(\\quad 0.29 \\)</v>
      </c>
    </row>
    <row r="238" spans="1:23" x14ac:dyDescent="0.55000000000000004">
      <c r="A238" s="51" t="s">
        <v>60</v>
      </c>
      <c r="C238" s="50" t="s">
        <v>213</v>
      </c>
      <c r="D238" s="50" t="str">
        <f t="shared" ca="1" si="74"/>
        <v>\\(\\quad 0.53　－　0.15　=　 \\)</v>
      </c>
      <c r="E238" s="50" t="str">
        <f t="shared" ca="1" si="75"/>
        <v>\\(\\quad 0.38 \\)</v>
      </c>
      <c r="F238" s="50" t="s">
        <v>62</v>
      </c>
      <c r="H238" s="50">
        <v>128</v>
      </c>
      <c r="I238" s="89" t="str">
        <f t="shared" ca="1" si="76"/>
        <v>INSERT INTO math(tangen,question,answer,editor,date,count) VALUES('m3100','\\(\\quad 0.53　－　0.15　=　 \\)','\\(\\quad 0.38 \\)','harazono',NOW(),0);</v>
      </c>
      <c r="J238" s="78" t="s">
        <v>229</v>
      </c>
      <c r="K238">
        <f t="shared" ca="1" si="69"/>
        <v>0.53</v>
      </c>
      <c r="L238" t="s">
        <v>235</v>
      </c>
      <c r="M238">
        <f t="shared" ca="1" si="70"/>
        <v>0.15</v>
      </c>
      <c r="N238" t="s">
        <v>233</v>
      </c>
      <c r="O238" t="s">
        <v>230</v>
      </c>
      <c r="P238" t="s">
        <v>229</v>
      </c>
      <c r="Q238" s="1">
        <f t="shared" ca="1" si="71"/>
        <v>0.38</v>
      </c>
      <c r="R238" t="s">
        <v>230</v>
      </c>
      <c r="S238" s="1">
        <f t="shared" ca="1" si="72"/>
        <v>53</v>
      </c>
      <c r="T238" s="1">
        <f t="shared" ca="1" si="73"/>
        <v>15</v>
      </c>
      <c r="V238" t="str">
        <f t="shared" ca="1" si="64"/>
        <v>\\(\\quad 0.53　－　0.15　=　 \\)</v>
      </c>
      <c r="W238" t="str">
        <f t="shared" ca="1" si="65"/>
        <v>\\(\\quad 0.38 \\)</v>
      </c>
    </row>
    <row r="239" spans="1:23" x14ac:dyDescent="0.55000000000000004">
      <c r="A239" s="51" t="s">
        <v>60</v>
      </c>
      <c r="C239" s="50" t="s">
        <v>213</v>
      </c>
      <c r="D239" s="50" t="str">
        <f t="shared" ca="1" si="74"/>
        <v>\\(\\quad 0.13　－　0.02　=　 \\)</v>
      </c>
      <c r="E239" s="50" t="str">
        <f t="shared" ca="1" si="75"/>
        <v>\\(\\quad 0.11 \\)</v>
      </c>
      <c r="F239" s="50" t="s">
        <v>62</v>
      </c>
      <c r="H239" s="50">
        <v>128</v>
      </c>
      <c r="I239" s="89" t="str">
        <f t="shared" ca="1" si="76"/>
        <v>INSERT INTO math(tangen,question,answer,editor,date,count) VALUES('m3100','\\(\\quad 0.13　－　0.02　=　 \\)','\\(\\quad 0.11 \\)','harazono',NOW(),0);</v>
      </c>
      <c r="J239" s="78" t="s">
        <v>229</v>
      </c>
      <c r="K239">
        <f t="shared" ca="1" si="69"/>
        <v>0.13</v>
      </c>
      <c r="L239" t="s">
        <v>235</v>
      </c>
      <c r="M239">
        <f t="shared" ca="1" si="70"/>
        <v>0.02</v>
      </c>
      <c r="N239" t="s">
        <v>233</v>
      </c>
      <c r="O239" t="s">
        <v>230</v>
      </c>
      <c r="P239" t="s">
        <v>229</v>
      </c>
      <c r="Q239" s="1">
        <f t="shared" ca="1" si="71"/>
        <v>0.11</v>
      </c>
      <c r="R239" t="s">
        <v>230</v>
      </c>
      <c r="S239" s="1">
        <f t="shared" ca="1" si="72"/>
        <v>13</v>
      </c>
      <c r="T239" s="1">
        <f t="shared" ca="1" si="73"/>
        <v>2</v>
      </c>
      <c r="V239" t="str">
        <f t="shared" ca="1" si="64"/>
        <v>\\(\\quad 0.13　－　0.02　=　 \\)</v>
      </c>
      <c r="W239" t="str">
        <f t="shared" ca="1" si="65"/>
        <v>\\(\\quad 0.11 \\)</v>
      </c>
    </row>
    <row r="240" spans="1:23" x14ac:dyDescent="0.55000000000000004">
      <c r="A240" s="51" t="s">
        <v>60</v>
      </c>
      <c r="C240" s="50" t="s">
        <v>213</v>
      </c>
      <c r="D240" s="50" t="str">
        <f t="shared" ca="1" si="74"/>
        <v>\\(\\quad 0.8　－　0.55　=　 \\)</v>
      </c>
      <c r="E240" s="50" t="str">
        <f t="shared" ca="1" si="75"/>
        <v>\\(\\quad 0.25 \\)</v>
      </c>
      <c r="F240" s="50" t="s">
        <v>62</v>
      </c>
      <c r="H240" s="50">
        <v>128</v>
      </c>
      <c r="I240" s="89" t="str">
        <f t="shared" ca="1" si="76"/>
        <v>INSERT INTO math(tangen,question,answer,editor,date,count) VALUES('m3100','\\(\\quad 0.8　－　0.55　=　 \\)','\\(\\quad 0.25 \\)','harazono',NOW(),0);</v>
      </c>
      <c r="J240" s="78" t="s">
        <v>229</v>
      </c>
      <c r="K240">
        <f t="shared" ca="1" si="69"/>
        <v>0.8</v>
      </c>
      <c r="L240" t="s">
        <v>235</v>
      </c>
      <c r="M240">
        <f t="shared" ca="1" si="70"/>
        <v>0.55000000000000004</v>
      </c>
      <c r="N240" t="s">
        <v>233</v>
      </c>
      <c r="O240" t="s">
        <v>230</v>
      </c>
      <c r="P240" t="s">
        <v>229</v>
      </c>
      <c r="Q240" s="1">
        <f t="shared" ca="1" si="71"/>
        <v>0.25</v>
      </c>
      <c r="R240" t="s">
        <v>230</v>
      </c>
      <c r="S240" s="1">
        <f t="shared" ca="1" si="72"/>
        <v>80</v>
      </c>
      <c r="T240" s="1">
        <f t="shared" ca="1" si="73"/>
        <v>55</v>
      </c>
      <c r="V240" t="str">
        <f t="shared" ca="1" si="64"/>
        <v>\\(\\quad 0.8　－　0.55　=　 \\)</v>
      </c>
      <c r="W240" t="str">
        <f t="shared" ca="1" si="65"/>
        <v>\\(\\quad 0.25 \\)</v>
      </c>
    </row>
    <row r="241" spans="1:23" x14ac:dyDescent="0.55000000000000004">
      <c r="A241" s="51" t="s">
        <v>60</v>
      </c>
      <c r="C241" s="50" t="s">
        <v>213</v>
      </c>
      <c r="D241" s="50" t="str">
        <f t="shared" ca="1" si="74"/>
        <v>\\(\\quad 0.96　－　0.34　=　 \\)</v>
      </c>
      <c r="E241" s="50" t="str">
        <f t="shared" ca="1" si="75"/>
        <v>\\(\\quad 0.62 \\)</v>
      </c>
      <c r="F241" s="50" t="s">
        <v>62</v>
      </c>
      <c r="H241" s="50">
        <v>128</v>
      </c>
      <c r="I241" s="89" t="str">
        <f t="shared" ca="1" si="76"/>
        <v>INSERT INTO math(tangen,question,answer,editor,date,count) VALUES('m3100','\\(\\quad 0.96　－　0.34　=　 \\)','\\(\\quad 0.62 \\)','harazono',NOW(),0);</v>
      </c>
      <c r="J241" s="78" t="s">
        <v>229</v>
      </c>
      <c r="K241">
        <f t="shared" ca="1" si="69"/>
        <v>0.96</v>
      </c>
      <c r="L241" t="s">
        <v>235</v>
      </c>
      <c r="M241">
        <f t="shared" ca="1" si="70"/>
        <v>0.34</v>
      </c>
      <c r="N241" t="s">
        <v>233</v>
      </c>
      <c r="O241" t="s">
        <v>230</v>
      </c>
      <c r="P241" t="s">
        <v>229</v>
      </c>
      <c r="Q241" s="1">
        <f t="shared" ca="1" si="71"/>
        <v>0.61999999999999988</v>
      </c>
      <c r="R241" t="s">
        <v>230</v>
      </c>
      <c r="S241" s="1">
        <f t="shared" ca="1" si="72"/>
        <v>96</v>
      </c>
      <c r="T241" s="1">
        <f t="shared" ca="1" si="73"/>
        <v>34</v>
      </c>
      <c r="V241" t="str">
        <f t="shared" ca="1" si="64"/>
        <v>\\(\\quad 0.96　－　0.34　=　 \\)</v>
      </c>
      <c r="W241" t="str">
        <f t="shared" ca="1" si="65"/>
        <v>\\(\\quad 0.62 \\)</v>
      </c>
    </row>
    <row r="242" spans="1:23" x14ac:dyDescent="0.55000000000000004">
      <c r="A242" s="51" t="s">
        <v>60</v>
      </c>
      <c r="C242" s="50" t="s">
        <v>213</v>
      </c>
      <c r="D242" s="50" t="str">
        <f t="shared" ca="1" si="74"/>
        <v>\\(\\quad 0.95　－　0.52　=　 \\)</v>
      </c>
      <c r="E242" s="50" t="str">
        <f t="shared" ca="1" si="75"/>
        <v>\\(\\quad 0.43 \\)</v>
      </c>
      <c r="F242" s="50" t="s">
        <v>62</v>
      </c>
      <c r="H242" s="50">
        <v>128</v>
      </c>
      <c r="I242" s="89" t="str">
        <f t="shared" ca="1" si="76"/>
        <v>INSERT INTO math(tangen,question,answer,editor,date,count) VALUES('m3100','\\(\\quad 0.95　－　0.52　=　 \\)','\\(\\quad 0.43 \\)','harazono',NOW(),0);</v>
      </c>
      <c r="J242" s="78" t="s">
        <v>229</v>
      </c>
      <c r="K242">
        <f t="shared" ca="1" si="69"/>
        <v>0.95000000000000007</v>
      </c>
      <c r="L242" t="s">
        <v>235</v>
      </c>
      <c r="M242">
        <f t="shared" ca="1" si="70"/>
        <v>0.52</v>
      </c>
      <c r="N242" t="s">
        <v>233</v>
      </c>
      <c r="O242" t="s">
        <v>230</v>
      </c>
      <c r="P242" t="s">
        <v>229</v>
      </c>
      <c r="Q242" s="1">
        <f t="shared" ca="1" si="71"/>
        <v>0.43000000000000005</v>
      </c>
      <c r="R242" t="s">
        <v>230</v>
      </c>
      <c r="S242" s="1">
        <f t="shared" ca="1" si="72"/>
        <v>95</v>
      </c>
      <c r="T242" s="1">
        <f t="shared" ca="1" si="73"/>
        <v>52</v>
      </c>
      <c r="V242" t="str">
        <f t="shared" ca="1" si="64"/>
        <v>\\(\\quad 0.95　－　0.52　=　 \\)</v>
      </c>
      <c r="W242" t="str">
        <f t="shared" ca="1" si="65"/>
        <v>\\(\\quad 0.43 \\)</v>
      </c>
    </row>
    <row r="243" spans="1:23" x14ac:dyDescent="0.55000000000000004">
      <c r="A243" s="51" t="s">
        <v>60</v>
      </c>
      <c r="C243" s="50" t="s">
        <v>213</v>
      </c>
      <c r="D243" s="50" t="str">
        <f t="shared" ca="1" si="74"/>
        <v>\\(\\quad 0.8　－　0.54　=　 \\)</v>
      </c>
      <c r="E243" s="50" t="str">
        <f t="shared" ca="1" si="75"/>
        <v>\\(\\quad 0.26 \\)</v>
      </c>
      <c r="F243" s="50" t="s">
        <v>62</v>
      </c>
      <c r="H243" s="50">
        <v>128</v>
      </c>
      <c r="I243" s="89" t="str">
        <f t="shared" ca="1" si="76"/>
        <v>INSERT INTO math(tangen,question,answer,editor,date,count) VALUES('m3100','\\(\\quad 0.8　－　0.54　=　 \\)','\\(\\quad 0.26 \\)','harazono',NOW(),0);</v>
      </c>
      <c r="J243" s="78" t="s">
        <v>229</v>
      </c>
      <c r="K243">
        <f t="shared" ca="1" si="69"/>
        <v>0.8</v>
      </c>
      <c r="L243" t="s">
        <v>235</v>
      </c>
      <c r="M243">
        <f t="shared" ca="1" si="70"/>
        <v>0.54</v>
      </c>
      <c r="N243" t="s">
        <v>233</v>
      </c>
      <c r="O243" t="s">
        <v>230</v>
      </c>
      <c r="P243" t="s">
        <v>229</v>
      </c>
      <c r="Q243" s="1">
        <f t="shared" ca="1" si="71"/>
        <v>0.26</v>
      </c>
      <c r="R243" t="s">
        <v>230</v>
      </c>
      <c r="S243" s="1">
        <f t="shared" ca="1" si="72"/>
        <v>80</v>
      </c>
      <c r="T243" s="1">
        <f t="shared" ca="1" si="73"/>
        <v>54</v>
      </c>
      <c r="V243" t="str">
        <f t="shared" ca="1" si="64"/>
        <v>\\(\\quad 0.8　－　0.54　=　 \\)</v>
      </c>
      <c r="W243" t="str">
        <f t="shared" ca="1" si="65"/>
        <v>\\(\\quad 0.26 \\)</v>
      </c>
    </row>
    <row r="244" spans="1:23" x14ac:dyDescent="0.55000000000000004">
      <c r="A244" s="51" t="s">
        <v>60</v>
      </c>
      <c r="C244" s="50" t="s">
        <v>213</v>
      </c>
      <c r="D244" s="50" t="str">
        <f t="shared" ca="1" si="74"/>
        <v>\\(\\quad 0.87　－　0.47　=　 \\)</v>
      </c>
      <c r="E244" s="50" t="str">
        <f t="shared" ca="1" si="75"/>
        <v>\\(\\quad 0.4 \\)</v>
      </c>
      <c r="F244" s="50" t="s">
        <v>62</v>
      </c>
      <c r="H244" s="50">
        <v>128</v>
      </c>
      <c r="I244" s="89" t="str">
        <f t="shared" ca="1" si="76"/>
        <v>INSERT INTO math(tangen,question,answer,editor,date,count) VALUES('m3100','\\(\\quad 0.87　－　0.47　=　 \\)','\\(\\quad 0.4 \\)','harazono',NOW(),0);</v>
      </c>
      <c r="J244" s="78" t="s">
        <v>229</v>
      </c>
      <c r="K244">
        <f t="shared" ca="1" si="69"/>
        <v>0.87</v>
      </c>
      <c r="L244" t="s">
        <v>235</v>
      </c>
      <c r="M244">
        <f t="shared" ca="1" si="70"/>
        <v>0.47000000000000003</v>
      </c>
      <c r="N244" t="s">
        <v>233</v>
      </c>
      <c r="O244" t="s">
        <v>230</v>
      </c>
      <c r="P244" t="s">
        <v>229</v>
      </c>
      <c r="Q244" s="1">
        <f t="shared" ca="1" si="71"/>
        <v>0.39999999999999997</v>
      </c>
      <c r="R244" t="s">
        <v>230</v>
      </c>
      <c r="S244" s="1">
        <f t="shared" ca="1" si="72"/>
        <v>87</v>
      </c>
      <c r="T244" s="1">
        <f t="shared" ca="1" si="73"/>
        <v>47</v>
      </c>
      <c r="V244" t="str">
        <f t="shared" ca="1" si="64"/>
        <v>\\(\\quad 0.87　－　0.47　=　 \\)</v>
      </c>
      <c r="W244" t="str">
        <f t="shared" ca="1" si="65"/>
        <v>\\(\\quad 0.4 \\)</v>
      </c>
    </row>
    <row r="245" spans="1:23" x14ac:dyDescent="0.55000000000000004">
      <c r="A245" s="51" t="s">
        <v>60</v>
      </c>
      <c r="C245" s="50" t="s">
        <v>213</v>
      </c>
      <c r="D245" s="50" t="str">
        <f t="shared" ca="1" si="74"/>
        <v>\\(\\quad 0.87　－　0.34　=　 \\)</v>
      </c>
      <c r="E245" s="50" t="str">
        <f t="shared" ca="1" si="75"/>
        <v>\\(\\quad 0.53 \\)</v>
      </c>
      <c r="F245" s="50" t="s">
        <v>62</v>
      </c>
      <c r="H245" s="50">
        <v>128</v>
      </c>
      <c r="I245" s="89" t="str">
        <f t="shared" ca="1" si="76"/>
        <v>INSERT INTO math(tangen,question,answer,editor,date,count) VALUES('m3100','\\(\\quad 0.87　－　0.34　=　 \\)','\\(\\quad 0.53 \\)','harazono',NOW(),0);</v>
      </c>
      <c r="J245" s="78" t="s">
        <v>229</v>
      </c>
      <c r="K245">
        <f t="shared" ca="1" si="69"/>
        <v>0.87</v>
      </c>
      <c r="L245" t="s">
        <v>235</v>
      </c>
      <c r="M245">
        <f t="shared" ca="1" si="70"/>
        <v>0.34</v>
      </c>
      <c r="N245" t="s">
        <v>233</v>
      </c>
      <c r="O245" t="s">
        <v>230</v>
      </c>
      <c r="P245" t="s">
        <v>229</v>
      </c>
      <c r="Q245" s="1">
        <f t="shared" ca="1" si="71"/>
        <v>0.53</v>
      </c>
      <c r="R245" t="s">
        <v>230</v>
      </c>
      <c r="S245" s="1">
        <f t="shared" ca="1" si="72"/>
        <v>87</v>
      </c>
      <c r="T245" s="1">
        <f t="shared" ca="1" si="73"/>
        <v>34</v>
      </c>
      <c r="V245" t="str">
        <f t="shared" ca="1" si="64"/>
        <v>\\(\\quad 0.87　－　0.34　=　 \\)</v>
      </c>
      <c r="W245" t="str">
        <f t="shared" ca="1" si="65"/>
        <v>\\(\\quad 0.53 \\)</v>
      </c>
    </row>
    <row r="246" spans="1:23" x14ac:dyDescent="0.55000000000000004">
      <c r="A246" s="51" t="s">
        <v>60</v>
      </c>
      <c r="C246" s="50" t="s">
        <v>213</v>
      </c>
      <c r="D246" s="50" t="str">
        <f t="shared" ca="1" si="74"/>
        <v>\\(\\quad 0.25　－　0.05　=　 \\)</v>
      </c>
      <c r="E246" s="50" t="str">
        <f t="shared" ca="1" si="75"/>
        <v>\\(\\quad 0.2 \\)</v>
      </c>
      <c r="F246" s="50" t="s">
        <v>62</v>
      </c>
      <c r="H246" s="50">
        <v>128</v>
      </c>
      <c r="I246" s="89" t="str">
        <f t="shared" ca="1" si="76"/>
        <v>INSERT INTO math(tangen,question,answer,editor,date,count) VALUES('m3100','\\(\\quad 0.25　－　0.05　=　 \\)','\\(\\quad 0.2 \\)','harazono',NOW(),0);</v>
      </c>
      <c r="J246" s="78" t="s">
        <v>229</v>
      </c>
      <c r="K246">
        <f t="shared" ca="1" si="69"/>
        <v>0.25</v>
      </c>
      <c r="L246" t="s">
        <v>235</v>
      </c>
      <c r="M246">
        <f t="shared" ca="1" si="70"/>
        <v>0.05</v>
      </c>
      <c r="N246" t="s">
        <v>233</v>
      </c>
      <c r="O246" t="s">
        <v>230</v>
      </c>
      <c r="P246" t="s">
        <v>229</v>
      </c>
      <c r="Q246" s="1">
        <f t="shared" ca="1" si="71"/>
        <v>0.2</v>
      </c>
      <c r="R246" t="s">
        <v>230</v>
      </c>
      <c r="S246" s="1">
        <f t="shared" ca="1" si="72"/>
        <v>25</v>
      </c>
      <c r="T246" s="1">
        <f t="shared" ca="1" si="73"/>
        <v>5</v>
      </c>
      <c r="V246" t="str">
        <f t="shared" ca="1" si="64"/>
        <v>\\(\\quad 0.25　－　0.05　=　 \\)</v>
      </c>
      <c r="W246" t="str">
        <f t="shared" ca="1" si="65"/>
        <v>\\(\\quad 0.2 \\)</v>
      </c>
    </row>
    <row r="247" spans="1:23" x14ac:dyDescent="0.55000000000000004">
      <c r="A247" s="51" t="s">
        <v>60</v>
      </c>
      <c r="C247" s="50" t="s">
        <v>213</v>
      </c>
      <c r="D247" s="50" t="str">
        <f t="shared" ca="1" si="74"/>
        <v>\\(\\quad 0.05　－　0.01　=　 \\)</v>
      </c>
      <c r="E247" s="50" t="str">
        <f t="shared" ca="1" si="75"/>
        <v>\\(\\quad 0.04 \\)</v>
      </c>
      <c r="F247" s="50" t="s">
        <v>62</v>
      </c>
      <c r="H247" s="50">
        <v>128</v>
      </c>
      <c r="I247" s="89" t="str">
        <f t="shared" ca="1" si="76"/>
        <v>INSERT INTO math(tangen,question,answer,editor,date,count) VALUES('m3100','\\(\\quad 0.05　－　0.01　=　 \\)','\\(\\quad 0.04 \\)','harazono',NOW(),0);</v>
      </c>
      <c r="J247" s="78" t="s">
        <v>229</v>
      </c>
      <c r="K247">
        <f t="shared" ca="1" si="69"/>
        <v>0.05</v>
      </c>
      <c r="L247" t="s">
        <v>235</v>
      </c>
      <c r="M247">
        <f t="shared" ca="1" si="70"/>
        <v>0.01</v>
      </c>
      <c r="N247" t="s">
        <v>233</v>
      </c>
      <c r="O247" t="s">
        <v>230</v>
      </c>
      <c r="P247" t="s">
        <v>229</v>
      </c>
      <c r="Q247" s="1">
        <f t="shared" ca="1" si="71"/>
        <v>0.04</v>
      </c>
      <c r="R247" t="s">
        <v>230</v>
      </c>
      <c r="S247" s="1">
        <f t="shared" ca="1" si="72"/>
        <v>5</v>
      </c>
      <c r="T247" s="1">
        <f t="shared" ca="1" si="73"/>
        <v>1</v>
      </c>
      <c r="V247" t="str">
        <f t="shared" ca="1" si="64"/>
        <v>\\(\\quad 0.05　－　0.01　=　 \\)</v>
      </c>
      <c r="W247" t="str">
        <f t="shared" ca="1" si="65"/>
        <v>\\(\\quad 0.04 \\)</v>
      </c>
    </row>
    <row r="248" spans="1:23" x14ac:dyDescent="0.55000000000000004">
      <c r="A248" s="51" t="s">
        <v>60</v>
      </c>
      <c r="C248" s="50" t="s">
        <v>213</v>
      </c>
      <c r="D248" s="50" t="str">
        <f t="shared" ca="1" si="74"/>
        <v>\\(\\quad 0.95　－　0.71　=　 \\)</v>
      </c>
      <c r="E248" s="50" t="str">
        <f t="shared" ca="1" si="75"/>
        <v>\\(\\quad 0.24 \\)</v>
      </c>
      <c r="F248" s="50" t="s">
        <v>62</v>
      </c>
      <c r="H248" s="50">
        <v>128</v>
      </c>
      <c r="I248" s="89" t="str">
        <f t="shared" ca="1" si="76"/>
        <v>INSERT INTO math(tangen,question,answer,editor,date,count) VALUES('m3100','\\(\\quad 0.95　－　0.71　=　 \\)','\\(\\quad 0.24 \\)','harazono',NOW(),0);</v>
      </c>
      <c r="J248" s="78" t="s">
        <v>229</v>
      </c>
      <c r="K248">
        <f t="shared" ca="1" si="69"/>
        <v>0.95000000000000007</v>
      </c>
      <c r="L248" t="s">
        <v>235</v>
      </c>
      <c r="M248">
        <f t="shared" ca="1" si="70"/>
        <v>0.71</v>
      </c>
      <c r="N248" t="s">
        <v>233</v>
      </c>
      <c r="O248" t="s">
        <v>230</v>
      </c>
      <c r="P248" t="s">
        <v>229</v>
      </c>
      <c r="Q248" s="1">
        <f t="shared" ca="1" si="71"/>
        <v>0.2400000000000001</v>
      </c>
      <c r="R248" t="s">
        <v>230</v>
      </c>
      <c r="S248" s="1">
        <f t="shared" ca="1" si="72"/>
        <v>95</v>
      </c>
      <c r="T248" s="1">
        <f t="shared" ca="1" si="73"/>
        <v>71</v>
      </c>
      <c r="V248" t="str">
        <f t="shared" ca="1" si="64"/>
        <v>\\(\\quad 0.95　－　0.71　=　 \\)</v>
      </c>
      <c r="W248" t="str">
        <f t="shared" ca="1" si="65"/>
        <v>\\(\\quad 0.24 \\)</v>
      </c>
    </row>
    <row r="249" spans="1:23" x14ac:dyDescent="0.55000000000000004">
      <c r="A249" s="51" t="s">
        <v>60</v>
      </c>
      <c r="C249" s="50" t="s">
        <v>213</v>
      </c>
      <c r="D249" s="50" t="str">
        <f t="shared" ca="1" si="74"/>
        <v>\\(\\quad 0.25　－　0.1　=　 \\)</v>
      </c>
      <c r="E249" s="50" t="str">
        <f t="shared" ca="1" si="75"/>
        <v>\\(\\quad 0.15 \\)</v>
      </c>
      <c r="F249" s="50" t="s">
        <v>62</v>
      </c>
      <c r="H249" s="50">
        <v>128</v>
      </c>
      <c r="I249" s="89" t="str">
        <f t="shared" ca="1" si="76"/>
        <v>INSERT INTO math(tangen,question,answer,editor,date,count) VALUES('m3100','\\(\\quad 0.25　－　0.1　=　 \\)','\\(\\quad 0.15 \\)','harazono',NOW(),0);</v>
      </c>
      <c r="J249" s="78" t="s">
        <v>229</v>
      </c>
      <c r="K249">
        <f t="shared" ca="1" si="69"/>
        <v>0.25</v>
      </c>
      <c r="L249" t="s">
        <v>235</v>
      </c>
      <c r="M249">
        <f t="shared" ca="1" si="70"/>
        <v>0.1</v>
      </c>
      <c r="N249" t="s">
        <v>233</v>
      </c>
      <c r="O249" t="s">
        <v>230</v>
      </c>
      <c r="P249" t="s">
        <v>229</v>
      </c>
      <c r="Q249" s="1">
        <f t="shared" ca="1" si="71"/>
        <v>0.15</v>
      </c>
      <c r="R249" t="s">
        <v>230</v>
      </c>
      <c r="S249" s="1">
        <f t="shared" ca="1" si="72"/>
        <v>25</v>
      </c>
      <c r="T249" s="1">
        <f t="shared" ca="1" si="73"/>
        <v>10</v>
      </c>
      <c r="V249" t="str">
        <f t="shared" ca="1" si="64"/>
        <v>\\(\\quad 0.25　－　0.1　=　 \\)</v>
      </c>
      <c r="W249" t="str">
        <f t="shared" ca="1" si="65"/>
        <v>\\(\\quad 0.15 \\)</v>
      </c>
    </row>
    <row r="250" spans="1:23" x14ac:dyDescent="0.55000000000000004">
      <c r="A250" s="51" t="s">
        <v>60</v>
      </c>
      <c r="C250" s="50" t="s">
        <v>213</v>
      </c>
      <c r="D250" s="50" t="str">
        <f t="shared" ca="1" si="74"/>
        <v>\\(\\quad 0.59　－　0.26　=　 \\)</v>
      </c>
      <c r="E250" s="50" t="str">
        <f t="shared" ca="1" si="75"/>
        <v>\\(\\quad 0.33 \\)</v>
      </c>
      <c r="F250" s="50" t="s">
        <v>62</v>
      </c>
      <c r="H250" s="50">
        <v>128</v>
      </c>
      <c r="I250" s="89" t="str">
        <f t="shared" ca="1" si="76"/>
        <v>INSERT INTO math(tangen,question,answer,editor,date,count) VALUES('m3100','\\(\\quad 0.59　－　0.26　=　 \\)','\\(\\quad 0.33 \\)','harazono',NOW(),0);</v>
      </c>
      <c r="J250" s="78" t="s">
        <v>229</v>
      </c>
      <c r="K250">
        <f t="shared" ca="1" si="69"/>
        <v>0.59</v>
      </c>
      <c r="L250" t="s">
        <v>235</v>
      </c>
      <c r="M250">
        <f t="shared" ca="1" si="70"/>
        <v>0.26</v>
      </c>
      <c r="N250" t="s">
        <v>233</v>
      </c>
      <c r="O250" t="s">
        <v>230</v>
      </c>
      <c r="P250" t="s">
        <v>229</v>
      </c>
      <c r="Q250" s="1">
        <f t="shared" ca="1" si="71"/>
        <v>0.32999999999999996</v>
      </c>
      <c r="R250" t="s">
        <v>230</v>
      </c>
      <c r="S250" s="1">
        <f t="shared" ca="1" si="72"/>
        <v>59</v>
      </c>
      <c r="T250" s="1">
        <f t="shared" ca="1" si="73"/>
        <v>26</v>
      </c>
      <c r="V250" t="str">
        <f t="shared" ca="1" si="64"/>
        <v>\\(\\quad 0.59　－　0.26　=　 \\)</v>
      </c>
      <c r="W250" t="str">
        <f t="shared" ca="1" si="65"/>
        <v>\\(\\quad 0.33 \\)</v>
      </c>
    </row>
    <row r="251" spans="1:23" x14ac:dyDescent="0.55000000000000004">
      <c r="A251" s="51" t="s">
        <v>60</v>
      </c>
      <c r="C251" s="50" t="s">
        <v>213</v>
      </c>
      <c r="D251" s="50" t="str">
        <f t="shared" ca="1" si="74"/>
        <v>\\(\\quad 0.43　－　0.22　=　 \\)</v>
      </c>
      <c r="E251" s="50" t="str">
        <f t="shared" ca="1" si="75"/>
        <v>\\(\\quad 0.21 \\)</v>
      </c>
      <c r="F251" s="50" t="s">
        <v>62</v>
      </c>
      <c r="H251" s="50">
        <v>128</v>
      </c>
      <c r="I251" s="89" t="str">
        <f t="shared" ca="1" si="76"/>
        <v>INSERT INTO math(tangen,question,answer,editor,date,count) VALUES('m3100','\\(\\quad 0.43　－　0.22　=　 \\)','\\(\\quad 0.21 \\)','harazono',NOW(),0);</v>
      </c>
      <c r="J251" s="78" t="s">
        <v>229</v>
      </c>
      <c r="K251">
        <f t="shared" ca="1" si="69"/>
        <v>0.43</v>
      </c>
      <c r="L251" t="s">
        <v>235</v>
      </c>
      <c r="M251">
        <f t="shared" ca="1" si="70"/>
        <v>0.22</v>
      </c>
      <c r="N251" t="s">
        <v>233</v>
      </c>
      <c r="O251" t="s">
        <v>230</v>
      </c>
      <c r="P251" t="s">
        <v>229</v>
      </c>
      <c r="Q251" s="1">
        <f t="shared" ca="1" si="71"/>
        <v>0.21</v>
      </c>
      <c r="R251" t="s">
        <v>230</v>
      </c>
      <c r="S251" s="1">
        <f t="shared" ca="1" si="72"/>
        <v>43</v>
      </c>
      <c r="T251" s="1">
        <f t="shared" ca="1" si="73"/>
        <v>22</v>
      </c>
      <c r="V251" t="str">
        <f t="shared" ca="1" si="64"/>
        <v>\\(\\quad 0.43　－　0.22　=　 \\)</v>
      </c>
      <c r="W251" t="str">
        <f t="shared" ca="1" si="65"/>
        <v>\\(\\quad 0.21 \\)</v>
      </c>
    </row>
    <row r="252" spans="1:23" x14ac:dyDescent="0.55000000000000004">
      <c r="A252" s="51" t="s">
        <v>60</v>
      </c>
      <c r="C252" s="50" t="s">
        <v>213</v>
      </c>
      <c r="D252" s="50" t="str">
        <f t="shared" ca="1" si="74"/>
        <v>\\(\\quad 0.28　－　0.1　=　 \\)</v>
      </c>
      <c r="E252" s="50" t="str">
        <f t="shared" ca="1" si="75"/>
        <v>\\(\\quad 0.18 \\)</v>
      </c>
      <c r="F252" s="50" t="s">
        <v>62</v>
      </c>
      <c r="H252" s="50">
        <v>128</v>
      </c>
      <c r="I252" s="89" t="str">
        <f t="shared" ca="1" si="76"/>
        <v>INSERT INTO math(tangen,question,answer,editor,date,count) VALUES('m3100','\\(\\quad 0.28　－　0.1　=　 \\)','\\(\\quad 0.18 \\)','harazono',NOW(),0);</v>
      </c>
      <c r="J252" s="78" t="s">
        <v>229</v>
      </c>
      <c r="K252">
        <f t="shared" ca="1" si="69"/>
        <v>0.28000000000000003</v>
      </c>
      <c r="L252" t="s">
        <v>235</v>
      </c>
      <c r="M252">
        <f t="shared" ca="1" si="70"/>
        <v>0.1</v>
      </c>
      <c r="N252" t="s">
        <v>233</v>
      </c>
      <c r="O252" t="s">
        <v>230</v>
      </c>
      <c r="P252" t="s">
        <v>229</v>
      </c>
      <c r="Q252" s="1">
        <f t="shared" ca="1" si="71"/>
        <v>0.18000000000000002</v>
      </c>
      <c r="R252" t="s">
        <v>230</v>
      </c>
      <c r="S252" s="1">
        <f t="shared" ca="1" si="72"/>
        <v>28</v>
      </c>
      <c r="T252" s="1">
        <f t="shared" ca="1" si="73"/>
        <v>10</v>
      </c>
      <c r="V252" t="str">
        <f t="shared" ca="1" si="64"/>
        <v>\\(\\quad 0.28　－　0.1　=　 \\)</v>
      </c>
      <c r="W252" t="str">
        <f t="shared" ca="1" si="65"/>
        <v>\\(\\quad 0.18 \\)</v>
      </c>
    </row>
    <row r="253" spans="1:23" x14ac:dyDescent="0.55000000000000004">
      <c r="A253" s="51" t="s">
        <v>60</v>
      </c>
      <c r="C253" s="50" t="s">
        <v>213</v>
      </c>
      <c r="D253" s="50" t="str">
        <f t="shared" ca="1" si="74"/>
        <v>\\(\\quad 0.17　－　0.1　=　 \\)</v>
      </c>
      <c r="E253" s="50" t="str">
        <f t="shared" ca="1" si="75"/>
        <v>\\(\\quad 0.07 \\)</v>
      </c>
      <c r="F253" s="50" t="s">
        <v>62</v>
      </c>
      <c r="H253" s="50">
        <v>128</v>
      </c>
      <c r="I253" s="89" t="str">
        <f t="shared" ca="1" si="76"/>
        <v>INSERT INTO math(tangen,question,answer,editor,date,count) VALUES('m3100','\\(\\quad 0.17　－　0.1　=　 \\)','\\(\\quad 0.07 \\)','harazono',NOW(),0);</v>
      </c>
      <c r="J253" s="78" t="s">
        <v>229</v>
      </c>
      <c r="K253">
        <f t="shared" ca="1" si="69"/>
        <v>0.17</v>
      </c>
      <c r="L253" t="s">
        <v>235</v>
      </c>
      <c r="M253">
        <f t="shared" ca="1" si="70"/>
        <v>0.1</v>
      </c>
      <c r="N253" t="s">
        <v>233</v>
      </c>
      <c r="O253" t="s">
        <v>230</v>
      </c>
      <c r="P253" t="s">
        <v>229</v>
      </c>
      <c r="Q253" s="1">
        <f t="shared" ca="1" si="71"/>
        <v>7.0000000000000007E-2</v>
      </c>
      <c r="R253" t="s">
        <v>230</v>
      </c>
      <c r="S253" s="1">
        <f t="shared" ca="1" si="72"/>
        <v>17</v>
      </c>
      <c r="T253" s="1">
        <f t="shared" ca="1" si="73"/>
        <v>10</v>
      </c>
      <c r="V253" t="str">
        <f t="shared" ca="1" si="64"/>
        <v>\\(\\quad 0.17　－　0.1　=　 \\)</v>
      </c>
      <c r="W253" t="str">
        <f t="shared" ca="1" si="65"/>
        <v>\\(\\quad 0.07 \\)</v>
      </c>
    </row>
    <row r="254" spans="1:23" x14ac:dyDescent="0.55000000000000004">
      <c r="A254" s="51" t="s">
        <v>60</v>
      </c>
      <c r="C254" s="50" t="s">
        <v>213</v>
      </c>
      <c r="D254" s="50" t="str">
        <f t="shared" ca="1" si="74"/>
        <v>\\(\\quad 0.46　－　0.06　=　 \\)</v>
      </c>
      <c r="E254" s="50" t="str">
        <f t="shared" ca="1" si="75"/>
        <v>\\(\\quad 0.4 \\)</v>
      </c>
      <c r="F254" s="50" t="s">
        <v>62</v>
      </c>
      <c r="H254" s="50">
        <v>128</v>
      </c>
      <c r="I254" s="89" t="str">
        <f t="shared" ca="1" si="76"/>
        <v>INSERT INTO math(tangen,question,answer,editor,date,count) VALUES('m3100','\\(\\quad 0.46　－　0.06　=　 \\)','\\(\\quad 0.4 \\)','harazono',NOW(),0);</v>
      </c>
      <c r="J254" s="78" t="s">
        <v>229</v>
      </c>
      <c r="K254">
        <f t="shared" ca="1" si="69"/>
        <v>0.46</v>
      </c>
      <c r="L254" t="s">
        <v>235</v>
      </c>
      <c r="M254">
        <f t="shared" ca="1" si="70"/>
        <v>0.06</v>
      </c>
      <c r="N254" t="s">
        <v>233</v>
      </c>
      <c r="O254" t="s">
        <v>230</v>
      </c>
      <c r="P254" t="s">
        <v>229</v>
      </c>
      <c r="Q254" s="1">
        <f t="shared" ca="1" si="71"/>
        <v>0.4</v>
      </c>
      <c r="R254" t="s">
        <v>230</v>
      </c>
      <c r="S254" s="1">
        <f t="shared" ca="1" si="72"/>
        <v>46</v>
      </c>
      <c r="T254" s="1">
        <f t="shared" ca="1" si="73"/>
        <v>6</v>
      </c>
      <c r="V254" t="str">
        <f t="shared" ca="1" si="64"/>
        <v>\\(\\quad 0.46　－　0.06　=　 \\)</v>
      </c>
      <c r="W254" t="str">
        <f t="shared" ca="1" si="65"/>
        <v>\\(\\quad 0.4 \\)</v>
      </c>
    </row>
    <row r="255" spans="1:23" x14ac:dyDescent="0.55000000000000004">
      <c r="A255" s="51" t="s">
        <v>60</v>
      </c>
      <c r="C255" s="50" t="s">
        <v>213</v>
      </c>
      <c r="D255" s="50" t="str">
        <f t="shared" ca="1" si="74"/>
        <v>\\(\\quad 0.45　－　0.37　=　 \\)</v>
      </c>
      <c r="E255" s="50" t="str">
        <f t="shared" ca="1" si="75"/>
        <v>\\(\\quad 0.08 \\)</v>
      </c>
      <c r="F255" s="50" t="s">
        <v>62</v>
      </c>
      <c r="H255" s="50">
        <v>128</v>
      </c>
      <c r="I255" s="89" t="str">
        <f t="shared" ca="1" si="76"/>
        <v>INSERT INTO math(tangen,question,answer,editor,date,count) VALUES('m3100','\\(\\quad 0.45　－　0.37　=　 \\)','\\(\\quad 0.08 \\)','harazono',NOW(),0);</v>
      </c>
      <c r="J255" s="78" t="s">
        <v>229</v>
      </c>
      <c r="K255">
        <f t="shared" ca="1" si="69"/>
        <v>0.45</v>
      </c>
      <c r="L255" t="s">
        <v>235</v>
      </c>
      <c r="M255">
        <f t="shared" ca="1" si="70"/>
        <v>0.37</v>
      </c>
      <c r="N255" t="s">
        <v>233</v>
      </c>
      <c r="O255" t="s">
        <v>230</v>
      </c>
      <c r="P255" t="s">
        <v>229</v>
      </c>
      <c r="Q255" s="1">
        <f t="shared" ca="1" si="71"/>
        <v>8.0000000000000016E-2</v>
      </c>
      <c r="R255" t="s">
        <v>230</v>
      </c>
      <c r="S255" s="1">
        <f t="shared" ca="1" si="72"/>
        <v>45</v>
      </c>
      <c r="T255" s="1">
        <f t="shared" ca="1" si="73"/>
        <v>37</v>
      </c>
      <c r="V255" t="str">
        <f t="shared" ca="1" si="64"/>
        <v>\\(\\quad 0.45　－　0.37　=　 \\)</v>
      </c>
      <c r="W255" t="str">
        <f t="shared" ca="1" si="65"/>
        <v>\\(\\quad 0.08 \\)</v>
      </c>
    </row>
    <row r="256" spans="1:23" x14ac:dyDescent="0.55000000000000004">
      <c r="A256" s="51" t="s">
        <v>60</v>
      </c>
      <c r="C256" s="50" t="s">
        <v>213</v>
      </c>
      <c r="D256" s="50" t="str">
        <f t="shared" ca="1" si="74"/>
        <v>\\(\\quad 0.88　－　0.69　=　 \\)</v>
      </c>
      <c r="E256" s="50" t="str">
        <f t="shared" ca="1" si="75"/>
        <v>\\(\\quad 0.19 \\)</v>
      </c>
      <c r="F256" s="50" t="s">
        <v>62</v>
      </c>
      <c r="H256" s="50">
        <v>128</v>
      </c>
      <c r="I256" s="89" t="str">
        <f t="shared" ca="1" si="76"/>
        <v>INSERT INTO math(tangen,question,answer,editor,date,count) VALUES('m3100','\\(\\quad 0.88　－　0.69　=　 \\)','\\(\\quad 0.19 \\)','harazono',NOW(),0);</v>
      </c>
      <c r="J256" s="78" t="s">
        <v>229</v>
      </c>
      <c r="K256">
        <f t="shared" ca="1" si="69"/>
        <v>0.88</v>
      </c>
      <c r="L256" t="s">
        <v>235</v>
      </c>
      <c r="M256">
        <f t="shared" ca="1" si="70"/>
        <v>0.69000000000000006</v>
      </c>
      <c r="N256" t="s">
        <v>233</v>
      </c>
      <c r="O256" t="s">
        <v>230</v>
      </c>
      <c r="P256" t="s">
        <v>229</v>
      </c>
      <c r="Q256" s="1">
        <f t="shared" ca="1" si="71"/>
        <v>0.18999999999999995</v>
      </c>
      <c r="R256" t="s">
        <v>230</v>
      </c>
      <c r="S256" s="1">
        <f t="shared" ca="1" si="72"/>
        <v>88</v>
      </c>
      <c r="T256" s="1">
        <f t="shared" ca="1" si="73"/>
        <v>69</v>
      </c>
      <c r="V256" t="str">
        <f t="shared" ca="1" si="64"/>
        <v>\\(\\quad 0.88　－　0.69　=　 \\)</v>
      </c>
      <c r="W256" t="str">
        <f t="shared" ca="1" si="65"/>
        <v>\\(\\quad 0.19 \\)</v>
      </c>
    </row>
    <row r="257" spans="1:23" x14ac:dyDescent="0.55000000000000004">
      <c r="A257" s="51" t="s">
        <v>60</v>
      </c>
      <c r="C257" s="50" t="s">
        <v>213</v>
      </c>
      <c r="D257" s="50" t="str">
        <f t="shared" ca="1" si="74"/>
        <v>\\(\\quad 0.89　－　0.75　=　 \\)</v>
      </c>
      <c r="E257" s="50" t="str">
        <f t="shared" ca="1" si="75"/>
        <v>\\(\\quad 0.14 \\)</v>
      </c>
      <c r="F257" s="50" t="s">
        <v>62</v>
      </c>
      <c r="H257" s="50">
        <v>128</v>
      </c>
      <c r="I257" s="89" t="str">
        <f t="shared" ca="1" si="76"/>
        <v>INSERT INTO math(tangen,question,answer,editor,date,count) VALUES('m3100','\\(\\quad 0.89　－　0.75　=　 \\)','\\(\\quad 0.14 \\)','harazono',NOW(),0);</v>
      </c>
      <c r="J257" s="78" t="s">
        <v>229</v>
      </c>
      <c r="K257">
        <f t="shared" ca="1" si="69"/>
        <v>0.89</v>
      </c>
      <c r="L257" t="s">
        <v>235</v>
      </c>
      <c r="M257">
        <f t="shared" ca="1" si="70"/>
        <v>0.75</v>
      </c>
      <c r="N257" t="s">
        <v>233</v>
      </c>
      <c r="O257" t="s">
        <v>230</v>
      </c>
      <c r="P257" t="s">
        <v>229</v>
      </c>
      <c r="Q257" s="1">
        <f t="shared" ca="1" si="71"/>
        <v>0.14000000000000001</v>
      </c>
      <c r="R257" t="s">
        <v>230</v>
      </c>
      <c r="S257" s="1">
        <f t="shared" ca="1" si="72"/>
        <v>89</v>
      </c>
      <c r="T257" s="1">
        <f t="shared" ca="1" si="73"/>
        <v>75</v>
      </c>
      <c r="V257" t="str">
        <f t="shared" ca="1" si="64"/>
        <v>\\(\\quad 0.89　－　0.75　=　 \\)</v>
      </c>
      <c r="W257" t="str">
        <f t="shared" ca="1" si="65"/>
        <v>\\(\\quad 0.14 \\)</v>
      </c>
    </row>
    <row r="258" spans="1:23" x14ac:dyDescent="0.55000000000000004">
      <c r="A258" s="51" t="s">
        <v>60</v>
      </c>
      <c r="C258" s="50" t="s">
        <v>213</v>
      </c>
      <c r="D258" s="50" t="str">
        <f t="shared" ca="1" si="74"/>
        <v>\\(\\quad 0.18　－　0.03　=　 \\)</v>
      </c>
      <c r="E258" s="50" t="str">
        <f t="shared" ca="1" si="75"/>
        <v>\\(\\quad 0.15 \\)</v>
      </c>
      <c r="F258" s="50" t="s">
        <v>62</v>
      </c>
      <c r="H258" s="50">
        <v>128</v>
      </c>
      <c r="I258" s="89" t="str">
        <f t="shared" ca="1" si="76"/>
        <v>INSERT INTO math(tangen,question,answer,editor,date,count) VALUES('m3100','\\(\\quad 0.18　－　0.03　=　 \\)','\\(\\quad 0.15 \\)','harazono',NOW(),0);</v>
      </c>
      <c r="J258" s="78" t="s">
        <v>229</v>
      </c>
      <c r="K258">
        <f t="shared" ca="1" si="69"/>
        <v>0.18</v>
      </c>
      <c r="L258" t="s">
        <v>235</v>
      </c>
      <c r="M258">
        <f t="shared" ca="1" si="70"/>
        <v>0.03</v>
      </c>
      <c r="N258" t="s">
        <v>233</v>
      </c>
      <c r="O258" t="s">
        <v>230</v>
      </c>
      <c r="P258" t="s">
        <v>229</v>
      </c>
      <c r="Q258" s="1">
        <f t="shared" ca="1" si="71"/>
        <v>0.15</v>
      </c>
      <c r="R258" t="s">
        <v>230</v>
      </c>
      <c r="S258" s="1">
        <f t="shared" ca="1" si="72"/>
        <v>18</v>
      </c>
      <c r="T258" s="1">
        <f t="shared" ca="1" si="73"/>
        <v>3</v>
      </c>
      <c r="V258" t="str">
        <f t="shared" ref="V258:V321" ca="1" si="77">J258&amp;K258&amp;L258&amp;M258&amp;N258&amp;O258</f>
        <v>\\(\\quad 0.18　－　0.03　=　 \\)</v>
      </c>
      <c r="W258" t="str">
        <f t="shared" ref="W258:W321" ca="1" si="78">P258&amp;Q258&amp;R258</f>
        <v>\\(\\quad 0.15 \\)</v>
      </c>
    </row>
    <row r="259" spans="1:23" x14ac:dyDescent="0.55000000000000004">
      <c r="A259" s="51" t="s">
        <v>60</v>
      </c>
      <c r="C259" s="50" t="s">
        <v>213</v>
      </c>
      <c r="D259" s="50" t="str">
        <f t="shared" ca="1" si="74"/>
        <v>\\(\\quad 0.54　－　0.53　=　 \\)</v>
      </c>
      <c r="E259" s="50" t="str">
        <f t="shared" ca="1" si="75"/>
        <v>\\(\\quad 0.01 \\)</v>
      </c>
      <c r="F259" s="50" t="s">
        <v>62</v>
      </c>
      <c r="H259" s="50">
        <v>128</v>
      </c>
      <c r="I259" s="89" t="str">
        <f t="shared" ca="1" si="76"/>
        <v>INSERT INTO math(tangen,question,answer,editor,date,count) VALUES('m3100','\\(\\quad 0.54　－　0.53　=　 \\)','\\(\\quad 0.01 \\)','harazono',NOW(),0);</v>
      </c>
      <c r="J259" s="78" t="s">
        <v>229</v>
      </c>
      <c r="K259">
        <f t="shared" ca="1" si="69"/>
        <v>0.54</v>
      </c>
      <c r="L259" t="s">
        <v>235</v>
      </c>
      <c r="M259">
        <f t="shared" ca="1" si="70"/>
        <v>0.53</v>
      </c>
      <c r="N259" t="s">
        <v>233</v>
      </c>
      <c r="O259" t="s">
        <v>230</v>
      </c>
      <c r="P259" t="s">
        <v>229</v>
      </c>
      <c r="Q259" s="1">
        <f t="shared" ca="1" si="71"/>
        <v>1.0000000000000009E-2</v>
      </c>
      <c r="R259" t="s">
        <v>230</v>
      </c>
      <c r="S259" s="1">
        <f t="shared" ca="1" si="72"/>
        <v>54</v>
      </c>
      <c r="T259" s="1">
        <f t="shared" ca="1" si="73"/>
        <v>53</v>
      </c>
      <c r="V259" t="str">
        <f t="shared" ca="1" si="77"/>
        <v>\\(\\quad 0.54　－　0.53　=　 \\)</v>
      </c>
      <c r="W259" t="str">
        <f t="shared" ca="1" si="78"/>
        <v>\\(\\quad 0.01 \\)</v>
      </c>
    </row>
    <row r="260" spans="1:23" x14ac:dyDescent="0.55000000000000004">
      <c r="A260" s="51" t="s">
        <v>60</v>
      </c>
      <c r="C260" s="50" t="s">
        <v>213</v>
      </c>
      <c r="D260" s="50" t="str">
        <f t="shared" ca="1" si="74"/>
        <v>\\(\\quad 0.06　－　0.05　=　 \\)</v>
      </c>
      <c r="E260" s="50" t="str">
        <f t="shared" ca="1" si="75"/>
        <v>\\(\\quad 0.01 \\)</v>
      </c>
      <c r="F260" s="50" t="s">
        <v>62</v>
      </c>
      <c r="H260" s="50">
        <v>128</v>
      </c>
      <c r="I260" s="89" t="str">
        <f t="shared" ca="1" si="76"/>
        <v>INSERT INTO math(tangen,question,answer,editor,date,count) VALUES('m3100','\\(\\quad 0.06　－　0.05　=　 \\)','\\(\\quad 0.01 \\)','harazono',NOW(),0);</v>
      </c>
      <c r="J260" s="78" t="s">
        <v>229</v>
      </c>
      <c r="K260">
        <f t="shared" ca="1" si="69"/>
        <v>0.06</v>
      </c>
      <c r="L260" t="s">
        <v>235</v>
      </c>
      <c r="M260">
        <f t="shared" ca="1" si="70"/>
        <v>0.05</v>
      </c>
      <c r="N260" t="s">
        <v>233</v>
      </c>
      <c r="O260" t="s">
        <v>230</v>
      </c>
      <c r="P260" t="s">
        <v>229</v>
      </c>
      <c r="Q260" s="1">
        <f t="shared" ca="1" si="71"/>
        <v>9.999999999999995E-3</v>
      </c>
      <c r="R260" t="s">
        <v>230</v>
      </c>
      <c r="S260" s="1">
        <f t="shared" ca="1" si="72"/>
        <v>6</v>
      </c>
      <c r="T260" s="1">
        <f t="shared" ca="1" si="73"/>
        <v>5</v>
      </c>
      <c r="V260" t="str">
        <f t="shared" ca="1" si="77"/>
        <v>\\(\\quad 0.06　－　0.05　=　 \\)</v>
      </c>
      <c r="W260" t="str">
        <f t="shared" ca="1" si="78"/>
        <v>\\(\\quad 0.01 \\)</v>
      </c>
    </row>
    <row r="261" spans="1:23" x14ac:dyDescent="0.55000000000000004">
      <c r="A261" s="51" t="s">
        <v>60</v>
      </c>
      <c r="C261" s="50" t="s">
        <v>213</v>
      </c>
      <c r="D261" s="50" t="str">
        <f t="shared" ca="1" si="74"/>
        <v>\\(\\quad 0.5　－　0.09　=　 \\)</v>
      </c>
      <c r="E261" s="50" t="str">
        <f t="shared" ca="1" si="75"/>
        <v>\\(\\quad 0.41 \\)</v>
      </c>
      <c r="F261" s="50" t="s">
        <v>62</v>
      </c>
      <c r="H261" s="50">
        <v>128</v>
      </c>
      <c r="I261" s="89" t="str">
        <f t="shared" ca="1" si="76"/>
        <v>INSERT INTO math(tangen,question,answer,editor,date,count) VALUES('m3100','\\(\\quad 0.5　－　0.09　=　 \\)','\\(\\quad 0.41 \\)','harazono',NOW(),0);</v>
      </c>
      <c r="J261" s="78" t="s">
        <v>229</v>
      </c>
      <c r="K261">
        <f t="shared" ca="1" si="69"/>
        <v>0.5</v>
      </c>
      <c r="L261" t="s">
        <v>235</v>
      </c>
      <c r="M261">
        <f t="shared" ca="1" si="70"/>
        <v>0.09</v>
      </c>
      <c r="N261" t="s">
        <v>233</v>
      </c>
      <c r="O261" t="s">
        <v>230</v>
      </c>
      <c r="P261" t="s">
        <v>229</v>
      </c>
      <c r="Q261" s="1">
        <f t="shared" ca="1" si="71"/>
        <v>0.41000000000000003</v>
      </c>
      <c r="R261" t="s">
        <v>230</v>
      </c>
      <c r="S261" s="1">
        <f t="shared" ca="1" si="72"/>
        <v>50</v>
      </c>
      <c r="T261" s="1">
        <f t="shared" ca="1" si="73"/>
        <v>9</v>
      </c>
      <c r="V261" t="str">
        <f t="shared" ca="1" si="77"/>
        <v>\\(\\quad 0.5　－　0.09　=　 \\)</v>
      </c>
      <c r="W261" t="str">
        <f t="shared" ca="1" si="78"/>
        <v>\\(\\quad 0.41 \\)</v>
      </c>
    </row>
    <row r="262" spans="1:23" x14ac:dyDescent="0.55000000000000004">
      <c r="A262" s="51" t="s">
        <v>60</v>
      </c>
      <c r="C262" s="50" t="s">
        <v>213</v>
      </c>
      <c r="D262" s="50" t="str">
        <f t="shared" ca="1" si="74"/>
        <v>\\(\\quad 0.8　－　0.7　=　 \\)</v>
      </c>
      <c r="E262" s="50" t="str">
        <f t="shared" ca="1" si="75"/>
        <v>\\(\\quad 0.1 \\)</v>
      </c>
      <c r="F262" s="50" t="s">
        <v>62</v>
      </c>
      <c r="H262" s="50">
        <v>128</v>
      </c>
      <c r="I262" s="89" t="str">
        <f t="shared" ca="1" si="76"/>
        <v>INSERT INTO math(tangen,question,answer,editor,date,count) VALUES('m3100','\\(\\quad 0.8　－　0.7　=　 \\)','\\(\\quad 0.1 \\)','harazono',NOW(),0);</v>
      </c>
      <c r="J262" s="78" t="s">
        <v>229</v>
      </c>
      <c r="K262">
        <f t="shared" ca="1" si="69"/>
        <v>0.8</v>
      </c>
      <c r="L262" t="s">
        <v>235</v>
      </c>
      <c r="M262">
        <f t="shared" ca="1" si="70"/>
        <v>0.70000000000000007</v>
      </c>
      <c r="N262" t="s">
        <v>233</v>
      </c>
      <c r="O262" t="s">
        <v>230</v>
      </c>
      <c r="P262" t="s">
        <v>229</v>
      </c>
      <c r="Q262" s="1">
        <f t="shared" ca="1" si="71"/>
        <v>9.9999999999999978E-2</v>
      </c>
      <c r="R262" t="s">
        <v>230</v>
      </c>
      <c r="S262" s="1">
        <f t="shared" ca="1" si="72"/>
        <v>80</v>
      </c>
      <c r="T262" s="1">
        <f t="shared" ca="1" si="73"/>
        <v>70</v>
      </c>
      <c r="V262" t="str">
        <f t="shared" ca="1" si="77"/>
        <v>\\(\\quad 0.8　－　0.7　=　 \\)</v>
      </c>
      <c r="W262" t="str">
        <f t="shared" ca="1" si="78"/>
        <v>\\(\\quad 0.1 \\)</v>
      </c>
    </row>
    <row r="263" spans="1:23" x14ac:dyDescent="0.55000000000000004">
      <c r="A263" s="51" t="s">
        <v>60</v>
      </c>
      <c r="C263" s="50" t="s">
        <v>213</v>
      </c>
      <c r="D263" s="50" t="str">
        <f t="shared" ca="1" si="74"/>
        <v>\\(\\quad 0.74　－　0.31　=　 \\)</v>
      </c>
      <c r="E263" s="50" t="str">
        <f t="shared" ca="1" si="75"/>
        <v>\\(\\quad 0.43 \\)</v>
      </c>
      <c r="F263" s="50" t="s">
        <v>62</v>
      </c>
      <c r="H263" s="50">
        <v>128</v>
      </c>
      <c r="I263" s="89" t="str">
        <f t="shared" ca="1" si="76"/>
        <v>INSERT INTO math(tangen,question,answer,editor,date,count) VALUES('m3100','\\(\\quad 0.74　－　0.31　=　 \\)','\\(\\quad 0.43 \\)','harazono',NOW(),0);</v>
      </c>
      <c r="J263" s="78" t="s">
        <v>229</v>
      </c>
      <c r="K263">
        <f ca="1">S263*0.01</f>
        <v>0.74</v>
      </c>
      <c r="L263" t="s">
        <v>235</v>
      </c>
      <c r="M263">
        <f ca="1">T263*0.01</f>
        <v>0.31</v>
      </c>
      <c r="N263" t="s">
        <v>233</v>
      </c>
      <c r="O263" t="s">
        <v>230</v>
      </c>
      <c r="P263" t="s">
        <v>229</v>
      </c>
      <c r="Q263" s="1">
        <f ca="1">K263-M263</f>
        <v>0.43</v>
      </c>
      <c r="R263" t="s">
        <v>230</v>
      </c>
      <c r="S263" s="1">
        <f ca="1">RANDBETWEEN(1,99)</f>
        <v>74</v>
      </c>
      <c r="T263" s="1">
        <f ca="1">RANDBETWEEN(1,S263)</f>
        <v>31</v>
      </c>
      <c r="V263" t="str">
        <f t="shared" ca="1" si="77"/>
        <v>\\(\\quad 0.74　－　0.31　=　 \\)</v>
      </c>
      <c r="W263" t="str">
        <f t="shared" ca="1" si="78"/>
        <v>\\(\\quad 0.43 \\)</v>
      </c>
    </row>
    <row r="264" spans="1:23" x14ac:dyDescent="0.55000000000000004">
      <c r="A264" s="51" t="s">
        <v>60</v>
      </c>
      <c r="C264" s="50" t="s">
        <v>213</v>
      </c>
      <c r="D264" s="50" t="str">
        <f t="shared" ca="1" si="74"/>
        <v>\\(\\quad 0.94　－　0.08　=　 \\)</v>
      </c>
      <c r="E264" s="50" t="str">
        <f t="shared" ca="1" si="75"/>
        <v>\\(\\quad 0.86 \\)</v>
      </c>
      <c r="F264" s="50" t="s">
        <v>62</v>
      </c>
      <c r="H264" s="50">
        <v>128</v>
      </c>
      <c r="I264" s="89" t="str">
        <f t="shared" ca="1" si="76"/>
        <v>INSERT INTO math(tangen,question,answer,editor,date,count) VALUES('m3100','\\(\\quad 0.94　－　0.08　=　 \\)','\\(\\quad 0.86 \\)','harazono',NOW(),0);</v>
      </c>
      <c r="J264" s="78" t="s">
        <v>229</v>
      </c>
      <c r="K264">
        <f t="shared" ref="K264:K270" ca="1" si="79">S264*0.01</f>
        <v>0.94000000000000006</v>
      </c>
      <c r="L264" t="s">
        <v>235</v>
      </c>
      <c r="M264">
        <f t="shared" ref="M264:M270" ca="1" si="80">T264*0.01</f>
        <v>0.08</v>
      </c>
      <c r="N264" t="s">
        <v>233</v>
      </c>
      <c r="O264" t="s">
        <v>230</v>
      </c>
      <c r="P264" t="s">
        <v>229</v>
      </c>
      <c r="Q264" s="1">
        <f t="shared" ref="Q264:Q270" ca="1" si="81">K264-M264</f>
        <v>0.8600000000000001</v>
      </c>
      <c r="R264" t="s">
        <v>230</v>
      </c>
      <c r="S264" s="1">
        <f t="shared" ca="1" si="72"/>
        <v>94</v>
      </c>
      <c r="T264" s="1">
        <f t="shared" ca="1" si="73"/>
        <v>8</v>
      </c>
      <c r="V264" t="str">
        <f t="shared" ca="1" si="77"/>
        <v>\\(\\quad 0.94　－　0.08　=　 \\)</v>
      </c>
      <c r="W264" t="str">
        <f t="shared" ca="1" si="78"/>
        <v>\\(\\quad 0.86 \\)</v>
      </c>
    </row>
    <row r="265" spans="1:23" x14ac:dyDescent="0.55000000000000004">
      <c r="A265" s="51" t="s">
        <v>60</v>
      </c>
      <c r="C265" s="50" t="s">
        <v>213</v>
      </c>
      <c r="D265" s="50" t="str">
        <f t="shared" ca="1" si="74"/>
        <v>\\(\\quad 0.02　－　0.01　=　 \\)</v>
      </c>
      <c r="E265" s="50" t="str">
        <f t="shared" ca="1" si="75"/>
        <v>\\(\\quad 0.01 \\)</v>
      </c>
      <c r="F265" s="50" t="s">
        <v>62</v>
      </c>
      <c r="H265" s="50">
        <v>128</v>
      </c>
      <c r="I265" s="89" t="str">
        <f t="shared" ca="1" si="76"/>
        <v>INSERT INTO math(tangen,question,answer,editor,date,count) VALUES('m3100','\\(\\quad 0.02　－　0.01　=　 \\)','\\(\\quad 0.01 \\)','harazono',NOW(),0);</v>
      </c>
      <c r="J265" s="78" t="s">
        <v>229</v>
      </c>
      <c r="K265">
        <f t="shared" ca="1" si="79"/>
        <v>0.02</v>
      </c>
      <c r="L265" t="s">
        <v>235</v>
      </c>
      <c r="M265">
        <f t="shared" ca="1" si="80"/>
        <v>0.01</v>
      </c>
      <c r="N265" t="s">
        <v>233</v>
      </c>
      <c r="O265" t="s">
        <v>230</v>
      </c>
      <c r="P265" t="s">
        <v>229</v>
      </c>
      <c r="Q265" s="1">
        <f t="shared" ca="1" si="81"/>
        <v>0.01</v>
      </c>
      <c r="R265" t="s">
        <v>230</v>
      </c>
      <c r="S265" s="1">
        <f t="shared" ca="1" si="72"/>
        <v>2</v>
      </c>
      <c r="T265" s="1">
        <f t="shared" ca="1" si="73"/>
        <v>1</v>
      </c>
      <c r="V265" t="str">
        <f t="shared" ca="1" si="77"/>
        <v>\\(\\quad 0.02　－　0.01　=　 \\)</v>
      </c>
      <c r="W265" t="str">
        <f t="shared" ca="1" si="78"/>
        <v>\\(\\quad 0.01 \\)</v>
      </c>
    </row>
    <row r="266" spans="1:23" x14ac:dyDescent="0.55000000000000004">
      <c r="A266" s="51" t="s">
        <v>60</v>
      </c>
      <c r="C266" s="50" t="s">
        <v>213</v>
      </c>
      <c r="D266" s="50" t="str">
        <f t="shared" ca="1" si="74"/>
        <v>\\(\\quad 0.34　－　0.25　=　 \\)</v>
      </c>
      <c r="E266" s="50" t="str">
        <f t="shared" ca="1" si="75"/>
        <v>\\(\\quad 0.09 \\)</v>
      </c>
      <c r="F266" s="50" t="s">
        <v>62</v>
      </c>
      <c r="H266" s="50">
        <v>128</v>
      </c>
      <c r="I266" s="89" t="str">
        <f t="shared" ca="1" si="76"/>
        <v>INSERT INTO math(tangen,question,answer,editor,date,count) VALUES('m3100','\\(\\quad 0.34　－　0.25　=　 \\)','\\(\\quad 0.09 \\)','harazono',NOW(),0);</v>
      </c>
      <c r="J266" s="78" t="s">
        <v>229</v>
      </c>
      <c r="K266">
        <f t="shared" ca="1" si="79"/>
        <v>0.34</v>
      </c>
      <c r="L266" t="s">
        <v>235</v>
      </c>
      <c r="M266">
        <f t="shared" ca="1" si="80"/>
        <v>0.25</v>
      </c>
      <c r="N266" t="s">
        <v>233</v>
      </c>
      <c r="O266" t="s">
        <v>230</v>
      </c>
      <c r="P266" t="s">
        <v>229</v>
      </c>
      <c r="Q266" s="1">
        <f t="shared" ca="1" si="81"/>
        <v>9.0000000000000024E-2</v>
      </c>
      <c r="R266" t="s">
        <v>230</v>
      </c>
      <c r="S266" s="1">
        <f t="shared" ca="1" si="72"/>
        <v>34</v>
      </c>
      <c r="T266" s="1">
        <f t="shared" ca="1" si="73"/>
        <v>25</v>
      </c>
      <c r="V266" t="str">
        <f t="shared" ca="1" si="77"/>
        <v>\\(\\quad 0.34　－　0.25　=　 \\)</v>
      </c>
      <c r="W266" t="str">
        <f t="shared" ca="1" si="78"/>
        <v>\\(\\quad 0.09 \\)</v>
      </c>
    </row>
    <row r="267" spans="1:23" x14ac:dyDescent="0.55000000000000004">
      <c r="A267" s="51" t="s">
        <v>60</v>
      </c>
      <c r="C267" s="50" t="s">
        <v>213</v>
      </c>
      <c r="D267" s="50" t="str">
        <f t="shared" ca="1" si="74"/>
        <v>\\(\\quad 0.21　－　0.04　=　 \\)</v>
      </c>
      <c r="E267" s="50" t="str">
        <f t="shared" ca="1" si="75"/>
        <v>\\(\\quad 0.17 \\)</v>
      </c>
      <c r="F267" s="50" t="s">
        <v>62</v>
      </c>
      <c r="H267" s="50">
        <v>128</v>
      </c>
      <c r="I267" s="89" t="str">
        <f t="shared" ca="1" si="76"/>
        <v>INSERT INTO math(tangen,question,answer,editor,date,count) VALUES('m3100','\\(\\quad 0.21　－　0.04　=　 \\)','\\(\\quad 0.17 \\)','harazono',NOW(),0);</v>
      </c>
      <c r="J267" s="78" t="s">
        <v>229</v>
      </c>
      <c r="K267">
        <f t="shared" ca="1" si="79"/>
        <v>0.21</v>
      </c>
      <c r="L267" t="s">
        <v>235</v>
      </c>
      <c r="M267">
        <f t="shared" ca="1" si="80"/>
        <v>0.04</v>
      </c>
      <c r="N267" t="s">
        <v>233</v>
      </c>
      <c r="O267" t="s">
        <v>230</v>
      </c>
      <c r="P267" t="s">
        <v>229</v>
      </c>
      <c r="Q267" s="1">
        <f t="shared" ca="1" si="81"/>
        <v>0.16999999999999998</v>
      </c>
      <c r="R267" t="s">
        <v>230</v>
      </c>
      <c r="S267" s="1">
        <f t="shared" ca="1" si="72"/>
        <v>21</v>
      </c>
      <c r="T267" s="1">
        <f t="shared" ca="1" si="73"/>
        <v>4</v>
      </c>
      <c r="V267" t="str">
        <f t="shared" ca="1" si="77"/>
        <v>\\(\\quad 0.21　－　0.04　=　 \\)</v>
      </c>
      <c r="W267" t="str">
        <f t="shared" ca="1" si="78"/>
        <v>\\(\\quad 0.17 \\)</v>
      </c>
    </row>
    <row r="268" spans="1:23" x14ac:dyDescent="0.55000000000000004">
      <c r="A268" s="51" t="s">
        <v>60</v>
      </c>
      <c r="C268" s="50" t="s">
        <v>213</v>
      </c>
      <c r="D268" s="50" t="str">
        <f t="shared" ca="1" si="74"/>
        <v>\\(\\quad 0.58　－　0.02　=　 \\)</v>
      </c>
      <c r="E268" s="50" t="str">
        <f t="shared" ca="1" si="75"/>
        <v>\\(\\quad 0.56 \\)</v>
      </c>
      <c r="F268" s="50" t="s">
        <v>62</v>
      </c>
      <c r="H268" s="50">
        <v>128</v>
      </c>
      <c r="I268" s="89" t="str">
        <f t="shared" ca="1" si="76"/>
        <v>INSERT INTO math(tangen,question,answer,editor,date,count) VALUES('m3100','\\(\\quad 0.58　－　0.02　=　 \\)','\\(\\quad 0.56 \\)','harazono',NOW(),0);</v>
      </c>
      <c r="J268" s="78" t="s">
        <v>229</v>
      </c>
      <c r="K268">
        <f t="shared" ca="1" si="79"/>
        <v>0.57999999999999996</v>
      </c>
      <c r="L268" t="s">
        <v>235</v>
      </c>
      <c r="M268">
        <f t="shared" ca="1" si="80"/>
        <v>0.02</v>
      </c>
      <c r="N268" t="s">
        <v>233</v>
      </c>
      <c r="O268" t="s">
        <v>230</v>
      </c>
      <c r="P268" t="s">
        <v>229</v>
      </c>
      <c r="Q268" s="1">
        <f t="shared" ca="1" si="81"/>
        <v>0.55999999999999994</v>
      </c>
      <c r="R268" t="s">
        <v>230</v>
      </c>
      <c r="S268" s="1">
        <f t="shared" ca="1" si="72"/>
        <v>58</v>
      </c>
      <c r="T268" s="1">
        <f t="shared" ca="1" si="73"/>
        <v>2</v>
      </c>
      <c r="V268" t="str">
        <f t="shared" ca="1" si="77"/>
        <v>\\(\\quad 0.58　－　0.02　=　 \\)</v>
      </c>
      <c r="W268" t="str">
        <f t="shared" ca="1" si="78"/>
        <v>\\(\\quad 0.56 \\)</v>
      </c>
    </row>
    <row r="269" spans="1:23" x14ac:dyDescent="0.55000000000000004">
      <c r="A269" s="51" t="s">
        <v>60</v>
      </c>
      <c r="C269" s="50" t="s">
        <v>213</v>
      </c>
      <c r="D269" s="50" t="str">
        <f t="shared" ca="1" si="74"/>
        <v>\\(\\quad 0.5　－　0.11　=　 \\)</v>
      </c>
      <c r="E269" s="50" t="str">
        <f t="shared" ca="1" si="75"/>
        <v>\\(\\quad 0.39 \\)</v>
      </c>
      <c r="F269" s="50" t="s">
        <v>62</v>
      </c>
      <c r="H269" s="50">
        <v>128</v>
      </c>
      <c r="I269" s="89" t="str">
        <f t="shared" ca="1" si="76"/>
        <v>INSERT INTO math(tangen,question,answer,editor,date,count) VALUES('m3100','\\(\\quad 0.5　－　0.11　=　 \\)','\\(\\quad 0.39 \\)','harazono',NOW(),0);</v>
      </c>
      <c r="J269" s="78" t="s">
        <v>229</v>
      </c>
      <c r="K269">
        <f t="shared" ca="1" si="79"/>
        <v>0.5</v>
      </c>
      <c r="L269" t="s">
        <v>235</v>
      </c>
      <c r="M269">
        <f t="shared" ca="1" si="80"/>
        <v>0.11</v>
      </c>
      <c r="N269" t="s">
        <v>233</v>
      </c>
      <c r="O269" t="s">
        <v>230</v>
      </c>
      <c r="P269" t="s">
        <v>229</v>
      </c>
      <c r="Q269" s="1">
        <f t="shared" ca="1" si="81"/>
        <v>0.39</v>
      </c>
      <c r="R269" t="s">
        <v>230</v>
      </c>
      <c r="S269" s="1">
        <f t="shared" ca="1" si="72"/>
        <v>50</v>
      </c>
      <c r="T269" s="1">
        <f t="shared" ca="1" si="73"/>
        <v>11</v>
      </c>
      <c r="V269" t="str">
        <f t="shared" ca="1" si="77"/>
        <v>\\(\\quad 0.5　－　0.11　=　 \\)</v>
      </c>
      <c r="W269" t="str">
        <f t="shared" ca="1" si="78"/>
        <v>\\(\\quad 0.39 \\)</v>
      </c>
    </row>
    <row r="270" spans="1:23" x14ac:dyDescent="0.55000000000000004">
      <c r="A270" s="51" t="s">
        <v>60</v>
      </c>
      <c r="C270" s="50" t="s">
        <v>213</v>
      </c>
      <c r="D270" s="50" t="str">
        <f t="shared" ca="1" si="74"/>
        <v>\\(\\quad 0.35　－　0.04　=　 \\)</v>
      </c>
      <c r="E270" s="50" t="str">
        <f t="shared" ca="1" si="75"/>
        <v>\\(\\quad 0.31 \\)</v>
      </c>
      <c r="F270" s="50" t="s">
        <v>62</v>
      </c>
      <c r="H270" s="50">
        <v>128</v>
      </c>
      <c r="I270" s="89" t="str">
        <f t="shared" ca="1" si="76"/>
        <v>INSERT INTO math(tangen,question,answer,editor,date,count) VALUES('m3100','\\(\\quad 0.35　－　0.04　=　 \\)','\\(\\quad 0.31 \\)','harazono',NOW(),0);</v>
      </c>
      <c r="J270" s="78" t="s">
        <v>229</v>
      </c>
      <c r="K270">
        <f t="shared" ca="1" si="79"/>
        <v>0.35000000000000003</v>
      </c>
      <c r="L270" t="s">
        <v>235</v>
      </c>
      <c r="M270">
        <f t="shared" ca="1" si="80"/>
        <v>0.04</v>
      </c>
      <c r="N270" t="s">
        <v>233</v>
      </c>
      <c r="O270" t="s">
        <v>230</v>
      </c>
      <c r="P270" t="s">
        <v>229</v>
      </c>
      <c r="Q270" s="1">
        <f t="shared" ca="1" si="81"/>
        <v>0.31000000000000005</v>
      </c>
      <c r="R270" t="s">
        <v>230</v>
      </c>
      <c r="S270" s="1">
        <f t="shared" ca="1" si="72"/>
        <v>35</v>
      </c>
      <c r="T270" s="1">
        <f t="shared" ca="1" si="73"/>
        <v>4</v>
      </c>
      <c r="V270" t="str">
        <f t="shared" ca="1" si="77"/>
        <v>\\(\\quad 0.35　－　0.04　=　 \\)</v>
      </c>
      <c r="W270" t="str">
        <f t="shared" ca="1" si="78"/>
        <v>\\(\\quad 0.31 \\)</v>
      </c>
    </row>
    <row r="271" spans="1:23" x14ac:dyDescent="0.55000000000000004">
      <c r="A271" s="51" t="s">
        <v>60</v>
      </c>
      <c r="C271" s="50" t="s">
        <v>213</v>
      </c>
      <c r="D271" s="50" t="str">
        <f t="shared" ca="1" si="74"/>
        <v>\\(\\quad 0.32　－　0.01　=　 \\)</v>
      </c>
      <c r="E271" s="50" t="str">
        <f t="shared" ca="1" si="75"/>
        <v>\\(\\quad 0.31 \\)</v>
      </c>
      <c r="F271" s="50" t="s">
        <v>62</v>
      </c>
      <c r="H271" s="50">
        <v>128</v>
      </c>
      <c r="I271" s="89" t="str">
        <f t="shared" ca="1" si="76"/>
        <v>INSERT INTO math(tangen,question,answer,editor,date,count) VALUES('m3100','\\(\\quad 0.32　－　0.01　=　 \\)','\\(\\quad 0.31 \\)','harazono',NOW(),0);</v>
      </c>
      <c r="J271" s="78" t="s">
        <v>229</v>
      </c>
      <c r="K271">
        <f ca="1">S271*0.01</f>
        <v>0.32</v>
      </c>
      <c r="L271" t="s">
        <v>235</v>
      </c>
      <c r="M271">
        <f ca="1">T271*0.01</f>
        <v>0.01</v>
      </c>
      <c r="N271" t="s">
        <v>233</v>
      </c>
      <c r="O271" t="s">
        <v>230</v>
      </c>
      <c r="P271" t="s">
        <v>229</v>
      </c>
      <c r="Q271" s="1">
        <f ca="1">K271-M271</f>
        <v>0.31</v>
      </c>
      <c r="R271" t="s">
        <v>230</v>
      </c>
      <c r="S271" s="1">
        <f ca="1">RANDBETWEEN(1,99)</f>
        <v>32</v>
      </c>
      <c r="T271" s="1">
        <f ca="1">RANDBETWEEN(1,S271)</f>
        <v>1</v>
      </c>
      <c r="V271" t="str">
        <f t="shared" ca="1" si="77"/>
        <v>\\(\\quad 0.32　－　0.01　=　 \\)</v>
      </c>
      <c r="W271" t="str">
        <f t="shared" ca="1" si="78"/>
        <v>\\(\\quad 0.31 \\)</v>
      </c>
    </row>
    <row r="272" spans="1:23" x14ac:dyDescent="0.55000000000000004">
      <c r="A272" s="51" t="s">
        <v>60</v>
      </c>
      <c r="C272" s="50" t="s">
        <v>213</v>
      </c>
      <c r="D272" s="50" t="str">
        <f t="shared" ca="1" si="74"/>
        <v>\\(\\quad 0.89　－　0.37　=　 \\)</v>
      </c>
      <c r="E272" s="50" t="str">
        <f t="shared" ca="1" si="75"/>
        <v>\\(\\quad 0.52 \\)</v>
      </c>
      <c r="F272" s="50" t="s">
        <v>62</v>
      </c>
      <c r="H272" s="50">
        <v>128</v>
      </c>
      <c r="I272" s="89" t="str">
        <f t="shared" ca="1" si="76"/>
        <v>INSERT INTO math(tangen,question,answer,editor,date,count) VALUES('m3100','\\(\\quad 0.89　－　0.37　=　 \\)','\\(\\quad 0.52 \\)','harazono',NOW(),0);</v>
      </c>
      <c r="J272" s="78" t="s">
        <v>229</v>
      </c>
      <c r="K272">
        <f t="shared" ref="K272:K279" ca="1" si="82">S272*0.01</f>
        <v>0.89</v>
      </c>
      <c r="L272" t="s">
        <v>235</v>
      </c>
      <c r="M272">
        <f t="shared" ref="M272:M279" ca="1" si="83">T272*0.01</f>
        <v>0.37</v>
      </c>
      <c r="N272" t="s">
        <v>233</v>
      </c>
      <c r="O272" t="s">
        <v>230</v>
      </c>
      <c r="P272" t="s">
        <v>229</v>
      </c>
      <c r="Q272" s="1">
        <f t="shared" ref="Q272:Q279" ca="1" si="84">K272-M272</f>
        <v>0.52</v>
      </c>
      <c r="R272" t="s">
        <v>230</v>
      </c>
      <c r="S272" s="1">
        <f t="shared" ca="1" si="72"/>
        <v>89</v>
      </c>
      <c r="T272" s="1">
        <f t="shared" ca="1" si="73"/>
        <v>37</v>
      </c>
      <c r="V272" t="str">
        <f t="shared" ca="1" si="77"/>
        <v>\\(\\quad 0.89　－　0.37　=　 \\)</v>
      </c>
      <c r="W272" t="str">
        <f t="shared" ca="1" si="78"/>
        <v>\\(\\quad 0.52 \\)</v>
      </c>
    </row>
    <row r="273" spans="1:23" x14ac:dyDescent="0.55000000000000004">
      <c r="A273" s="51" t="s">
        <v>60</v>
      </c>
      <c r="C273" s="50" t="s">
        <v>213</v>
      </c>
      <c r="D273" s="50" t="str">
        <f t="shared" ca="1" si="74"/>
        <v>\\(\\quad 0.73　－　0.57　=　 \\)</v>
      </c>
      <c r="E273" s="50" t="str">
        <f t="shared" ca="1" si="75"/>
        <v>\\(\\quad 0.16 \\)</v>
      </c>
      <c r="F273" s="50" t="s">
        <v>62</v>
      </c>
      <c r="H273" s="50">
        <v>128</v>
      </c>
      <c r="I273" s="89" t="str">
        <f t="shared" ca="1" si="76"/>
        <v>INSERT INTO math(tangen,question,answer,editor,date,count) VALUES('m3100','\\(\\quad 0.73　－　0.57　=　 \\)','\\(\\quad 0.16 \\)','harazono',NOW(),0);</v>
      </c>
      <c r="J273" s="78" t="s">
        <v>229</v>
      </c>
      <c r="K273">
        <f t="shared" ca="1" si="82"/>
        <v>0.73</v>
      </c>
      <c r="L273" t="s">
        <v>235</v>
      </c>
      <c r="M273">
        <f t="shared" ca="1" si="83"/>
        <v>0.57000000000000006</v>
      </c>
      <c r="N273" t="s">
        <v>233</v>
      </c>
      <c r="O273" t="s">
        <v>230</v>
      </c>
      <c r="P273" t="s">
        <v>229</v>
      </c>
      <c r="Q273" s="1">
        <f t="shared" ca="1" si="84"/>
        <v>0.15999999999999992</v>
      </c>
      <c r="R273" t="s">
        <v>230</v>
      </c>
      <c r="S273" s="1">
        <f t="shared" ca="1" si="72"/>
        <v>73</v>
      </c>
      <c r="T273" s="1">
        <f t="shared" ca="1" si="73"/>
        <v>57</v>
      </c>
      <c r="V273" t="str">
        <f t="shared" ca="1" si="77"/>
        <v>\\(\\quad 0.73　－　0.57　=　 \\)</v>
      </c>
      <c r="W273" t="str">
        <f t="shared" ca="1" si="78"/>
        <v>\\(\\quad 0.16 \\)</v>
      </c>
    </row>
    <row r="274" spans="1:23" x14ac:dyDescent="0.55000000000000004">
      <c r="A274" s="51" t="s">
        <v>60</v>
      </c>
      <c r="C274" s="50" t="s">
        <v>213</v>
      </c>
      <c r="D274" s="50" t="str">
        <f t="shared" ca="1" si="74"/>
        <v>\\(\\quad 0.57　－　0.16　=　 \\)</v>
      </c>
      <c r="E274" s="50" t="str">
        <f t="shared" ca="1" si="75"/>
        <v>\\(\\quad 0.41 \\)</v>
      </c>
      <c r="F274" s="50" t="s">
        <v>62</v>
      </c>
      <c r="H274" s="50">
        <v>128</v>
      </c>
      <c r="I274" s="89" t="str">
        <f t="shared" ca="1" si="76"/>
        <v>INSERT INTO math(tangen,question,answer,editor,date,count) VALUES('m3100','\\(\\quad 0.57　－　0.16　=　 \\)','\\(\\quad 0.41 \\)','harazono',NOW(),0);</v>
      </c>
      <c r="J274" s="78" t="s">
        <v>229</v>
      </c>
      <c r="K274">
        <f t="shared" ca="1" si="82"/>
        <v>0.57000000000000006</v>
      </c>
      <c r="L274" t="s">
        <v>235</v>
      </c>
      <c r="M274">
        <f t="shared" ca="1" si="83"/>
        <v>0.16</v>
      </c>
      <c r="N274" t="s">
        <v>233</v>
      </c>
      <c r="O274" t="s">
        <v>230</v>
      </c>
      <c r="P274" t="s">
        <v>229</v>
      </c>
      <c r="Q274" s="1">
        <f t="shared" ca="1" si="84"/>
        <v>0.41000000000000003</v>
      </c>
      <c r="R274" t="s">
        <v>230</v>
      </c>
      <c r="S274" s="1">
        <f t="shared" ca="1" si="72"/>
        <v>57</v>
      </c>
      <c r="T274" s="1">
        <f t="shared" ca="1" si="73"/>
        <v>16</v>
      </c>
      <c r="V274" t="str">
        <f t="shared" ca="1" si="77"/>
        <v>\\(\\quad 0.57　－　0.16　=　 \\)</v>
      </c>
      <c r="W274" t="str">
        <f t="shared" ca="1" si="78"/>
        <v>\\(\\quad 0.41 \\)</v>
      </c>
    </row>
    <row r="275" spans="1:23" x14ac:dyDescent="0.55000000000000004">
      <c r="A275" s="51" t="s">
        <v>60</v>
      </c>
      <c r="C275" s="50" t="s">
        <v>213</v>
      </c>
      <c r="D275" s="50" t="str">
        <f t="shared" ca="1" si="74"/>
        <v>\\(\\quad 0.83　－　0.49　=　 \\)</v>
      </c>
      <c r="E275" s="50" t="str">
        <f t="shared" ca="1" si="75"/>
        <v>\\(\\quad 0.34 \\)</v>
      </c>
      <c r="F275" s="50" t="s">
        <v>62</v>
      </c>
      <c r="H275" s="50">
        <v>128</v>
      </c>
      <c r="I275" s="89" t="str">
        <f t="shared" ca="1" si="76"/>
        <v>INSERT INTO math(tangen,question,answer,editor,date,count) VALUES('m3100','\\(\\quad 0.83　－　0.49　=　 \\)','\\(\\quad 0.34 \\)','harazono',NOW(),0);</v>
      </c>
      <c r="J275" s="78" t="s">
        <v>229</v>
      </c>
      <c r="K275">
        <f t="shared" ca="1" si="82"/>
        <v>0.83000000000000007</v>
      </c>
      <c r="L275" t="s">
        <v>235</v>
      </c>
      <c r="M275">
        <f t="shared" ca="1" si="83"/>
        <v>0.49</v>
      </c>
      <c r="N275" t="s">
        <v>233</v>
      </c>
      <c r="O275" t="s">
        <v>230</v>
      </c>
      <c r="P275" t="s">
        <v>229</v>
      </c>
      <c r="Q275" s="1">
        <f t="shared" ca="1" si="84"/>
        <v>0.34000000000000008</v>
      </c>
      <c r="R275" t="s">
        <v>230</v>
      </c>
      <c r="S275" s="1">
        <f t="shared" ca="1" si="72"/>
        <v>83</v>
      </c>
      <c r="T275" s="1">
        <f t="shared" ca="1" si="73"/>
        <v>49</v>
      </c>
      <c r="V275" t="str">
        <f t="shared" ca="1" si="77"/>
        <v>\\(\\quad 0.83　－　0.49　=　 \\)</v>
      </c>
      <c r="W275" t="str">
        <f t="shared" ca="1" si="78"/>
        <v>\\(\\quad 0.34 \\)</v>
      </c>
    </row>
    <row r="276" spans="1:23" x14ac:dyDescent="0.55000000000000004">
      <c r="A276" s="51" t="s">
        <v>60</v>
      </c>
      <c r="C276" s="50" t="s">
        <v>213</v>
      </c>
      <c r="D276" s="50" t="str">
        <f t="shared" ca="1" si="74"/>
        <v>\\(\\quad 0.8　－　0.73　=　 \\)</v>
      </c>
      <c r="E276" s="50" t="str">
        <f t="shared" ca="1" si="75"/>
        <v>\\(\\quad 0.0700000000000001 \\)</v>
      </c>
      <c r="F276" s="50" t="s">
        <v>62</v>
      </c>
      <c r="H276" s="50">
        <v>128</v>
      </c>
      <c r="I276" s="89" t="str">
        <f t="shared" ca="1" si="76"/>
        <v>INSERT INTO math(tangen,question,answer,editor,date,count) VALUES('m3100','\\(\\quad 0.8　－　0.73　=　 \\)','\\(\\quad 0.0700000000000001 \\)','harazono',NOW(),0);</v>
      </c>
      <c r="J276" s="78" t="s">
        <v>229</v>
      </c>
      <c r="K276">
        <f t="shared" ca="1" si="82"/>
        <v>0.8</v>
      </c>
      <c r="L276" t="s">
        <v>235</v>
      </c>
      <c r="M276">
        <f t="shared" ca="1" si="83"/>
        <v>0.73</v>
      </c>
      <c r="N276" t="s">
        <v>233</v>
      </c>
      <c r="O276" t="s">
        <v>230</v>
      </c>
      <c r="P276" t="s">
        <v>229</v>
      </c>
      <c r="Q276" s="1">
        <f t="shared" ca="1" si="84"/>
        <v>7.0000000000000062E-2</v>
      </c>
      <c r="R276" t="s">
        <v>230</v>
      </c>
      <c r="S276" s="1">
        <f t="shared" ca="1" si="72"/>
        <v>80</v>
      </c>
      <c r="T276" s="1">
        <f t="shared" ca="1" si="73"/>
        <v>73</v>
      </c>
      <c r="V276" t="str">
        <f t="shared" ca="1" si="77"/>
        <v>\\(\\quad 0.8　－　0.73　=　 \\)</v>
      </c>
      <c r="W276" t="str">
        <f t="shared" ca="1" si="78"/>
        <v>\\(\\quad 0.0700000000000001 \\)</v>
      </c>
    </row>
    <row r="277" spans="1:23" x14ac:dyDescent="0.55000000000000004">
      <c r="A277" s="51" t="s">
        <v>60</v>
      </c>
      <c r="C277" s="50" t="s">
        <v>213</v>
      </c>
      <c r="D277" s="50" t="str">
        <f t="shared" ca="1" si="74"/>
        <v>\\(\\quad 0.59　－　0.04　=　 \\)</v>
      </c>
      <c r="E277" s="50" t="str">
        <f t="shared" ca="1" si="75"/>
        <v>\\(\\quad 0.55 \\)</v>
      </c>
      <c r="F277" s="50" t="s">
        <v>62</v>
      </c>
      <c r="H277" s="50">
        <v>128</v>
      </c>
      <c r="I277" s="89" t="str">
        <f t="shared" ca="1" si="76"/>
        <v>INSERT INTO math(tangen,question,answer,editor,date,count) VALUES('m3100','\\(\\quad 0.59　－　0.04　=　 \\)','\\(\\quad 0.55 \\)','harazono',NOW(),0);</v>
      </c>
      <c r="J277" s="78" t="s">
        <v>229</v>
      </c>
      <c r="K277">
        <f t="shared" ca="1" si="82"/>
        <v>0.59</v>
      </c>
      <c r="L277" t="s">
        <v>235</v>
      </c>
      <c r="M277">
        <f t="shared" ca="1" si="83"/>
        <v>0.04</v>
      </c>
      <c r="N277" t="s">
        <v>233</v>
      </c>
      <c r="O277" t="s">
        <v>230</v>
      </c>
      <c r="P277" t="s">
        <v>229</v>
      </c>
      <c r="Q277" s="1">
        <f t="shared" ca="1" si="84"/>
        <v>0.54999999999999993</v>
      </c>
      <c r="R277" t="s">
        <v>230</v>
      </c>
      <c r="S277" s="1">
        <f t="shared" ca="1" si="72"/>
        <v>59</v>
      </c>
      <c r="T277" s="1">
        <f t="shared" ca="1" si="73"/>
        <v>4</v>
      </c>
      <c r="V277" t="str">
        <f t="shared" ca="1" si="77"/>
        <v>\\(\\quad 0.59　－　0.04　=　 \\)</v>
      </c>
      <c r="W277" t="str">
        <f t="shared" ca="1" si="78"/>
        <v>\\(\\quad 0.55 \\)</v>
      </c>
    </row>
    <row r="278" spans="1:23" x14ac:dyDescent="0.55000000000000004">
      <c r="A278" s="51" t="s">
        <v>60</v>
      </c>
      <c r="C278" s="50" t="s">
        <v>213</v>
      </c>
      <c r="D278" s="50" t="str">
        <f t="shared" ca="1" si="74"/>
        <v>\\(\\quad 0.59　－　0.03　=　 \\)</v>
      </c>
      <c r="E278" s="50" t="str">
        <f t="shared" ca="1" si="75"/>
        <v>\\(\\quad 0.56 \\)</v>
      </c>
      <c r="F278" s="50" t="s">
        <v>62</v>
      </c>
      <c r="H278" s="50">
        <v>128</v>
      </c>
      <c r="I278" s="89" t="str">
        <f t="shared" ca="1" si="76"/>
        <v>INSERT INTO math(tangen,question,answer,editor,date,count) VALUES('m3100','\\(\\quad 0.59　－　0.03　=　 \\)','\\(\\quad 0.56 \\)','harazono',NOW(),0);</v>
      </c>
      <c r="J278" s="78" t="s">
        <v>229</v>
      </c>
      <c r="K278">
        <f t="shared" ca="1" si="82"/>
        <v>0.59</v>
      </c>
      <c r="L278" t="s">
        <v>235</v>
      </c>
      <c r="M278">
        <f t="shared" ca="1" si="83"/>
        <v>0.03</v>
      </c>
      <c r="N278" t="s">
        <v>233</v>
      </c>
      <c r="O278" t="s">
        <v>230</v>
      </c>
      <c r="P278" t="s">
        <v>229</v>
      </c>
      <c r="Q278" s="1">
        <f t="shared" ca="1" si="84"/>
        <v>0.55999999999999994</v>
      </c>
      <c r="R278" t="s">
        <v>230</v>
      </c>
      <c r="S278" s="1">
        <f t="shared" ca="1" si="72"/>
        <v>59</v>
      </c>
      <c r="T278" s="1">
        <f t="shared" ca="1" si="73"/>
        <v>3</v>
      </c>
      <c r="V278" t="str">
        <f t="shared" ca="1" si="77"/>
        <v>\\(\\quad 0.59　－　0.03　=　 \\)</v>
      </c>
      <c r="W278" t="str">
        <f t="shared" ca="1" si="78"/>
        <v>\\(\\quad 0.56 \\)</v>
      </c>
    </row>
    <row r="279" spans="1:23" x14ac:dyDescent="0.55000000000000004">
      <c r="A279" s="51" t="s">
        <v>60</v>
      </c>
      <c r="C279" s="50" t="s">
        <v>213</v>
      </c>
      <c r="D279" s="50" t="str">
        <f t="shared" ca="1" si="74"/>
        <v>\\(\\quad 0.42　－　0.31　=　 \\)</v>
      </c>
      <c r="E279" s="50" t="str">
        <f t="shared" ca="1" si="75"/>
        <v>\\(\\quad 0.11 \\)</v>
      </c>
      <c r="F279" s="50" t="s">
        <v>62</v>
      </c>
      <c r="H279" s="50">
        <v>128</v>
      </c>
      <c r="I279" s="89" t="str">
        <f t="shared" ca="1" si="76"/>
        <v>INSERT INTO math(tangen,question,answer,editor,date,count) VALUES('m3100','\\(\\quad 0.42　－　0.31　=　 \\)','\\(\\quad 0.11 \\)','harazono',NOW(),0);</v>
      </c>
      <c r="J279" s="78" t="s">
        <v>229</v>
      </c>
      <c r="K279">
        <f t="shared" ca="1" si="82"/>
        <v>0.42</v>
      </c>
      <c r="L279" t="s">
        <v>235</v>
      </c>
      <c r="M279">
        <f t="shared" ca="1" si="83"/>
        <v>0.31</v>
      </c>
      <c r="N279" t="s">
        <v>233</v>
      </c>
      <c r="O279" t="s">
        <v>230</v>
      </c>
      <c r="P279" t="s">
        <v>229</v>
      </c>
      <c r="Q279" s="1">
        <f t="shared" ca="1" si="84"/>
        <v>0.10999999999999999</v>
      </c>
      <c r="R279" t="s">
        <v>230</v>
      </c>
      <c r="S279" s="1">
        <f t="shared" ca="1" si="72"/>
        <v>42</v>
      </c>
      <c r="T279" s="1">
        <f t="shared" ca="1" si="73"/>
        <v>31</v>
      </c>
      <c r="V279" t="str">
        <f t="shared" ca="1" si="77"/>
        <v>\\(\\quad 0.42　－　0.31　=　 \\)</v>
      </c>
      <c r="W279" t="str">
        <f t="shared" ca="1" si="78"/>
        <v>\\(\\quad 0.11 \\)</v>
      </c>
    </row>
    <row r="280" spans="1:23" x14ac:dyDescent="0.55000000000000004">
      <c r="A280" s="51" t="s">
        <v>60</v>
      </c>
      <c r="C280" s="50" t="s">
        <v>213</v>
      </c>
      <c r="D280" s="50" t="str">
        <f t="shared" ca="1" si="74"/>
        <v>\\(\\quad 0.05　－　0.04　=　 \\)</v>
      </c>
      <c r="E280" s="50" t="str">
        <f t="shared" ca="1" si="75"/>
        <v>\\(\\quad 0.01 \\)</v>
      </c>
      <c r="F280" s="50" t="s">
        <v>62</v>
      </c>
      <c r="H280" s="50">
        <v>128</v>
      </c>
      <c r="I280" s="89" t="str">
        <f t="shared" ca="1" si="76"/>
        <v>INSERT INTO math(tangen,question,answer,editor,date,count) VALUES('m3100','\\(\\quad 0.05　－　0.04　=　 \\)','\\(\\quad 0.01 \\)','harazono',NOW(),0);</v>
      </c>
      <c r="J280" s="78" t="s">
        <v>229</v>
      </c>
      <c r="K280">
        <f ca="1">S280*0.01</f>
        <v>0.05</v>
      </c>
      <c r="L280" t="s">
        <v>235</v>
      </c>
      <c r="M280">
        <f ca="1">T280*0.01</f>
        <v>0.04</v>
      </c>
      <c r="N280" t="s">
        <v>233</v>
      </c>
      <c r="O280" t="s">
        <v>230</v>
      </c>
      <c r="P280" t="s">
        <v>229</v>
      </c>
      <c r="Q280" s="1">
        <f ca="1">K280-M280</f>
        <v>1.0000000000000002E-2</v>
      </c>
      <c r="R280" t="s">
        <v>230</v>
      </c>
      <c r="S280" s="1">
        <f ca="1">RANDBETWEEN(1,99)</f>
        <v>5</v>
      </c>
      <c r="T280" s="1">
        <f ca="1">RANDBETWEEN(1,S280)</f>
        <v>4</v>
      </c>
      <c r="V280" t="str">
        <f t="shared" ca="1" si="77"/>
        <v>\\(\\quad 0.05　－　0.04　=　 \\)</v>
      </c>
      <c r="W280" t="str">
        <f t="shared" ca="1" si="78"/>
        <v>\\(\\quad 0.01 \\)</v>
      </c>
    </row>
    <row r="281" spans="1:23" x14ac:dyDescent="0.55000000000000004">
      <c r="A281" s="51" t="s">
        <v>60</v>
      </c>
      <c r="C281" s="50" t="s">
        <v>213</v>
      </c>
      <c r="D281" s="50" t="str">
        <f t="shared" ca="1" si="74"/>
        <v>\\(\\quad 0.33　－　0.06　=　 \\)</v>
      </c>
      <c r="E281" s="50" t="str">
        <f t="shared" ca="1" si="75"/>
        <v>\\(\\quad 0.27 \\)</v>
      </c>
      <c r="F281" s="50" t="s">
        <v>62</v>
      </c>
      <c r="H281" s="50">
        <v>128</v>
      </c>
      <c r="I281" s="89" t="str">
        <f t="shared" ca="1" si="76"/>
        <v>INSERT INTO math(tangen,question,answer,editor,date,count) VALUES('m3100','\\(\\quad 0.33　－　0.06　=　 \\)','\\(\\quad 0.27 \\)','harazono',NOW(),0);</v>
      </c>
      <c r="J281" s="78" t="s">
        <v>229</v>
      </c>
      <c r="K281">
        <f t="shared" ref="K281:K290" ca="1" si="85">S281*0.01</f>
        <v>0.33</v>
      </c>
      <c r="L281" t="s">
        <v>235</v>
      </c>
      <c r="M281">
        <f t="shared" ref="M281:M290" ca="1" si="86">T281*0.01</f>
        <v>0.06</v>
      </c>
      <c r="N281" t="s">
        <v>233</v>
      </c>
      <c r="O281" t="s">
        <v>230</v>
      </c>
      <c r="P281" t="s">
        <v>229</v>
      </c>
      <c r="Q281" s="1">
        <f t="shared" ref="Q281:Q290" ca="1" si="87">K281-M281</f>
        <v>0.27</v>
      </c>
      <c r="R281" t="s">
        <v>230</v>
      </c>
      <c r="S281" s="1">
        <f t="shared" ca="1" si="72"/>
        <v>33</v>
      </c>
      <c r="T281" s="1">
        <f t="shared" ca="1" si="73"/>
        <v>6</v>
      </c>
      <c r="V281" t="str">
        <f t="shared" ca="1" si="77"/>
        <v>\\(\\quad 0.33　－　0.06　=　 \\)</v>
      </c>
      <c r="W281" t="str">
        <f t="shared" ca="1" si="78"/>
        <v>\\(\\quad 0.27 \\)</v>
      </c>
    </row>
    <row r="282" spans="1:23" x14ac:dyDescent="0.55000000000000004">
      <c r="A282" s="51" t="s">
        <v>60</v>
      </c>
      <c r="C282" s="50" t="s">
        <v>213</v>
      </c>
      <c r="D282" s="50" t="str">
        <f t="shared" ca="1" si="74"/>
        <v>\\(\\quad 0.9　－　0.74　=　 \\)</v>
      </c>
      <c r="E282" s="50" t="str">
        <f t="shared" ca="1" si="75"/>
        <v>\\(\\quad 0.16 \\)</v>
      </c>
      <c r="F282" s="50" t="s">
        <v>62</v>
      </c>
      <c r="H282" s="50">
        <v>128</v>
      </c>
      <c r="I282" s="89" t="str">
        <f t="shared" ca="1" si="76"/>
        <v>INSERT INTO math(tangen,question,answer,editor,date,count) VALUES('m3100','\\(\\quad 0.9　－　0.74　=　 \\)','\\(\\quad 0.16 \\)','harazono',NOW(),0);</v>
      </c>
      <c r="J282" s="78" t="s">
        <v>229</v>
      </c>
      <c r="K282">
        <f t="shared" ca="1" si="85"/>
        <v>0.9</v>
      </c>
      <c r="L282" t="s">
        <v>235</v>
      </c>
      <c r="M282">
        <f t="shared" ca="1" si="86"/>
        <v>0.74</v>
      </c>
      <c r="N282" t="s">
        <v>233</v>
      </c>
      <c r="O282" t="s">
        <v>230</v>
      </c>
      <c r="P282" t="s">
        <v>229</v>
      </c>
      <c r="Q282" s="1">
        <f t="shared" ca="1" si="87"/>
        <v>0.16000000000000003</v>
      </c>
      <c r="R282" t="s">
        <v>230</v>
      </c>
      <c r="S282" s="1">
        <f t="shared" ca="1" si="72"/>
        <v>90</v>
      </c>
      <c r="T282" s="1">
        <f t="shared" ca="1" si="73"/>
        <v>74</v>
      </c>
      <c r="V282" t="str">
        <f t="shared" ca="1" si="77"/>
        <v>\\(\\quad 0.9　－　0.74　=　 \\)</v>
      </c>
      <c r="W282" t="str">
        <f t="shared" ca="1" si="78"/>
        <v>\\(\\quad 0.16 \\)</v>
      </c>
    </row>
    <row r="283" spans="1:23" x14ac:dyDescent="0.55000000000000004">
      <c r="A283" s="51" t="s">
        <v>60</v>
      </c>
      <c r="C283" s="50" t="s">
        <v>213</v>
      </c>
      <c r="D283" s="50" t="str">
        <f t="shared" ca="1" si="74"/>
        <v>\\(\\quad 0.62　－　0.22　=　 \\)</v>
      </c>
      <c r="E283" s="50" t="str">
        <f t="shared" ca="1" si="75"/>
        <v>\\(\\quad 0.4 \\)</v>
      </c>
      <c r="F283" s="50" t="s">
        <v>62</v>
      </c>
      <c r="H283" s="50">
        <v>128</v>
      </c>
      <c r="I283" s="89" t="str">
        <f t="shared" ca="1" si="76"/>
        <v>INSERT INTO math(tangen,question,answer,editor,date,count) VALUES('m3100','\\(\\quad 0.62　－　0.22　=　 \\)','\\(\\quad 0.4 \\)','harazono',NOW(),0);</v>
      </c>
      <c r="J283" s="78" t="s">
        <v>229</v>
      </c>
      <c r="K283">
        <f t="shared" ca="1" si="85"/>
        <v>0.62</v>
      </c>
      <c r="L283" t="s">
        <v>235</v>
      </c>
      <c r="M283">
        <f t="shared" ca="1" si="86"/>
        <v>0.22</v>
      </c>
      <c r="N283" t="s">
        <v>233</v>
      </c>
      <c r="O283" t="s">
        <v>230</v>
      </c>
      <c r="P283" t="s">
        <v>229</v>
      </c>
      <c r="Q283" s="1">
        <f t="shared" ca="1" si="87"/>
        <v>0.4</v>
      </c>
      <c r="R283" t="s">
        <v>230</v>
      </c>
      <c r="S283" s="1">
        <f t="shared" ca="1" si="72"/>
        <v>62</v>
      </c>
      <c r="T283" s="1">
        <f t="shared" ca="1" si="73"/>
        <v>22</v>
      </c>
      <c r="V283" t="str">
        <f t="shared" ca="1" si="77"/>
        <v>\\(\\quad 0.62　－　0.22　=　 \\)</v>
      </c>
      <c r="W283" t="str">
        <f t="shared" ca="1" si="78"/>
        <v>\\(\\quad 0.4 \\)</v>
      </c>
    </row>
    <row r="284" spans="1:23" x14ac:dyDescent="0.55000000000000004">
      <c r="A284" s="51" t="s">
        <v>60</v>
      </c>
      <c r="C284" s="50" t="s">
        <v>213</v>
      </c>
      <c r="D284" s="50" t="str">
        <f t="shared" ca="1" si="74"/>
        <v>\\(\\quad 0.23　－　0.01　=　 \\)</v>
      </c>
      <c r="E284" s="50" t="str">
        <f t="shared" ca="1" si="75"/>
        <v>\\(\\quad 0.22 \\)</v>
      </c>
      <c r="F284" s="50" t="s">
        <v>62</v>
      </c>
      <c r="H284" s="50">
        <v>128</v>
      </c>
      <c r="I284" s="89" t="str">
        <f t="shared" ca="1" si="76"/>
        <v>INSERT INTO math(tangen,question,answer,editor,date,count) VALUES('m3100','\\(\\quad 0.23　－　0.01　=　 \\)','\\(\\quad 0.22 \\)','harazono',NOW(),0);</v>
      </c>
      <c r="J284" s="78" t="s">
        <v>229</v>
      </c>
      <c r="K284">
        <f t="shared" ca="1" si="85"/>
        <v>0.23</v>
      </c>
      <c r="L284" t="s">
        <v>235</v>
      </c>
      <c r="M284">
        <f t="shared" ca="1" si="86"/>
        <v>0.01</v>
      </c>
      <c r="N284" t="s">
        <v>233</v>
      </c>
      <c r="O284" t="s">
        <v>230</v>
      </c>
      <c r="P284" t="s">
        <v>229</v>
      </c>
      <c r="Q284" s="1">
        <f t="shared" ca="1" si="87"/>
        <v>0.22</v>
      </c>
      <c r="R284" t="s">
        <v>230</v>
      </c>
      <c r="S284" s="1">
        <f t="shared" ca="1" si="72"/>
        <v>23</v>
      </c>
      <c r="T284" s="1">
        <f t="shared" ca="1" si="73"/>
        <v>1</v>
      </c>
      <c r="V284" t="str">
        <f t="shared" ca="1" si="77"/>
        <v>\\(\\quad 0.23　－　0.01　=　 \\)</v>
      </c>
      <c r="W284" t="str">
        <f t="shared" ca="1" si="78"/>
        <v>\\(\\quad 0.22 \\)</v>
      </c>
    </row>
    <row r="285" spans="1:23" x14ac:dyDescent="0.55000000000000004">
      <c r="A285" s="51" t="s">
        <v>60</v>
      </c>
      <c r="C285" s="50" t="s">
        <v>213</v>
      </c>
      <c r="D285" s="50" t="str">
        <f t="shared" ca="1" si="74"/>
        <v>\\(\\quad 0.25　－　0.05　=　 \\)</v>
      </c>
      <c r="E285" s="50" t="str">
        <f t="shared" ca="1" si="75"/>
        <v>\\(\\quad 0.2 \\)</v>
      </c>
      <c r="F285" s="50" t="s">
        <v>62</v>
      </c>
      <c r="H285" s="50">
        <v>128</v>
      </c>
      <c r="I285" s="89" t="str">
        <f t="shared" ca="1" si="76"/>
        <v>INSERT INTO math(tangen,question,answer,editor,date,count) VALUES('m3100','\\(\\quad 0.25　－　0.05　=　 \\)','\\(\\quad 0.2 \\)','harazono',NOW(),0);</v>
      </c>
      <c r="J285" s="78" t="s">
        <v>229</v>
      </c>
      <c r="K285">
        <f t="shared" ca="1" si="85"/>
        <v>0.25</v>
      </c>
      <c r="L285" t="s">
        <v>235</v>
      </c>
      <c r="M285">
        <f t="shared" ca="1" si="86"/>
        <v>0.05</v>
      </c>
      <c r="N285" t="s">
        <v>233</v>
      </c>
      <c r="O285" t="s">
        <v>230</v>
      </c>
      <c r="P285" t="s">
        <v>229</v>
      </c>
      <c r="Q285" s="1">
        <f t="shared" ca="1" si="87"/>
        <v>0.2</v>
      </c>
      <c r="R285" t="s">
        <v>230</v>
      </c>
      <c r="S285" s="1">
        <f t="shared" ca="1" si="72"/>
        <v>25</v>
      </c>
      <c r="T285" s="1">
        <f t="shared" ca="1" si="73"/>
        <v>5</v>
      </c>
      <c r="V285" t="str">
        <f t="shared" ca="1" si="77"/>
        <v>\\(\\quad 0.25　－　0.05　=　 \\)</v>
      </c>
      <c r="W285" t="str">
        <f t="shared" ca="1" si="78"/>
        <v>\\(\\quad 0.2 \\)</v>
      </c>
    </row>
    <row r="286" spans="1:23" x14ac:dyDescent="0.55000000000000004">
      <c r="A286" s="51" t="s">
        <v>60</v>
      </c>
      <c r="C286" s="50" t="s">
        <v>213</v>
      </c>
      <c r="D286" s="50" t="str">
        <f t="shared" ca="1" si="74"/>
        <v>\\(\\quad 0.7　－　0.05　=　 \\)</v>
      </c>
      <c r="E286" s="50" t="str">
        <f t="shared" ca="1" si="75"/>
        <v>\\(\\quad 0.65 \\)</v>
      </c>
      <c r="F286" s="50" t="s">
        <v>62</v>
      </c>
      <c r="H286" s="50">
        <v>128</v>
      </c>
      <c r="I286" s="89" t="str">
        <f t="shared" ca="1" si="76"/>
        <v>INSERT INTO math(tangen,question,answer,editor,date,count) VALUES('m3100','\\(\\quad 0.7　－　0.05　=　 \\)','\\(\\quad 0.65 \\)','harazono',NOW(),0);</v>
      </c>
      <c r="J286" s="78" t="s">
        <v>229</v>
      </c>
      <c r="K286">
        <f t="shared" ca="1" si="85"/>
        <v>0.70000000000000007</v>
      </c>
      <c r="L286" t="s">
        <v>235</v>
      </c>
      <c r="M286">
        <f t="shared" ca="1" si="86"/>
        <v>0.05</v>
      </c>
      <c r="N286" t="s">
        <v>233</v>
      </c>
      <c r="O286" t="s">
        <v>230</v>
      </c>
      <c r="P286" t="s">
        <v>229</v>
      </c>
      <c r="Q286" s="1">
        <f t="shared" ca="1" si="87"/>
        <v>0.65</v>
      </c>
      <c r="R286" t="s">
        <v>230</v>
      </c>
      <c r="S286" s="1">
        <f t="shared" ca="1" si="72"/>
        <v>70</v>
      </c>
      <c r="T286" s="1">
        <f t="shared" ca="1" si="73"/>
        <v>5</v>
      </c>
      <c r="V286" t="str">
        <f t="shared" ca="1" si="77"/>
        <v>\\(\\quad 0.7　－　0.05　=　 \\)</v>
      </c>
      <c r="W286" t="str">
        <f t="shared" ca="1" si="78"/>
        <v>\\(\\quad 0.65 \\)</v>
      </c>
    </row>
    <row r="287" spans="1:23" x14ac:dyDescent="0.55000000000000004">
      <c r="A287" s="51" t="s">
        <v>60</v>
      </c>
      <c r="C287" s="50" t="s">
        <v>213</v>
      </c>
      <c r="D287" s="50" t="str">
        <f t="shared" ca="1" si="74"/>
        <v>\\(\\quad 0.92　－　0.33　=　 \\)</v>
      </c>
      <c r="E287" s="50" t="str">
        <f t="shared" ca="1" si="75"/>
        <v>\\(\\quad 0.59 \\)</v>
      </c>
      <c r="F287" s="50" t="s">
        <v>62</v>
      </c>
      <c r="H287" s="50">
        <v>128</v>
      </c>
      <c r="I287" s="89" t="str">
        <f t="shared" ca="1" si="76"/>
        <v>INSERT INTO math(tangen,question,answer,editor,date,count) VALUES('m3100','\\(\\quad 0.92　－　0.33　=　 \\)','\\(\\quad 0.59 \\)','harazono',NOW(),0);</v>
      </c>
      <c r="J287" s="78" t="s">
        <v>229</v>
      </c>
      <c r="K287">
        <f t="shared" ca="1" si="85"/>
        <v>0.92</v>
      </c>
      <c r="L287" t="s">
        <v>235</v>
      </c>
      <c r="M287">
        <f t="shared" ca="1" si="86"/>
        <v>0.33</v>
      </c>
      <c r="N287" t="s">
        <v>233</v>
      </c>
      <c r="O287" t="s">
        <v>230</v>
      </c>
      <c r="P287" t="s">
        <v>229</v>
      </c>
      <c r="Q287" s="1">
        <f t="shared" ca="1" si="87"/>
        <v>0.59000000000000008</v>
      </c>
      <c r="R287" t="s">
        <v>230</v>
      </c>
      <c r="S287" s="1">
        <f t="shared" ca="1" si="72"/>
        <v>92</v>
      </c>
      <c r="T287" s="1">
        <f t="shared" ca="1" si="73"/>
        <v>33</v>
      </c>
      <c r="V287" t="str">
        <f t="shared" ca="1" si="77"/>
        <v>\\(\\quad 0.92　－　0.33　=　 \\)</v>
      </c>
      <c r="W287" t="str">
        <f t="shared" ca="1" si="78"/>
        <v>\\(\\quad 0.59 \\)</v>
      </c>
    </row>
    <row r="288" spans="1:23" x14ac:dyDescent="0.55000000000000004">
      <c r="A288" s="51" t="s">
        <v>60</v>
      </c>
      <c r="C288" s="50" t="s">
        <v>213</v>
      </c>
      <c r="D288" s="50" t="str">
        <f t="shared" ca="1" si="74"/>
        <v>\\(\\quad 0.58　－　0.25　=　 \\)</v>
      </c>
      <c r="E288" s="50" t="str">
        <f t="shared" ca="1" si="75"/>
        <v>\\(\\quad 0.33 \\)</v>
      </c>
      <c r="F288" s="50" t="s">
        <v>62</v>
      </c>
      <c r="H288" s="50">
        <v>128</v>
      </c>
      <c r="I288" s="89" t="str">
        <f t="shared" ca="1" si="76"/>
        <v>INSERT INTO math(tangen,question,answer,editor,date,count) VALUES('m3100','\\(\\quad 0.58　－　0.25　=　 \\)','\\(\\quad 0.33 \\)','harazono',NOW(),0);</v>
      </c>
      <c r="J288" s="78" t="s">
        <v>229</v>
      </c>
      <c r="K288">
        <f t="shared" ca="1" si="85"/>
        <v>0.57999999999999996</v>
      </c>
      <c r="L288" t="s">
        <v>235</v>
      </c>
      <c r="M288">
        <f t="shared" ca="1" si="86"/>
        <v>0.25</v>
      </c>
      <c r="N288" t="s">
        <v>233</v>
      </c>
      <c r="O288" t="s">
        <v>230</v>
      </c>
      <c r="P288" t="s">
        <v>229</v>
      </c>
      <c r="Q288" s="1">
        <f t="shared" ca="1" si="87"/>
        <v>0.32999999999999996</v>
      </c>
      <c r="R288" t="s">
        <v>230</v>
      </c>
      <c r="S288" s="1">
        <f t="shared" ca="1" si="72"/>
        <v>58</v>
      </c>
      <c r="T288" s="1">
        <f t="shared" ca="1" si="73"/>
        <v>25</v>
      </c>
      <c r="V288" t="str">
        <f t="shared" ca="1" si="77"/>
        <v>\\(\\quad 0.58　－　0.25　=　 \\)</v>
      </c>
      <c r="W288" t="str">
        <f t="shared" ca="1" si="78"/>
        <v>\\(\\quad 0.33 \\)</v>
      </c>
    </row>
    <row r="289" spans="1:23" x14ac:dyDescent="0.55000000000000004">
      <c r="A289" s="51" t="s">
        <v>60</v>
      </c>
      <c r="C289" s="50" t="s">
        <v>213</v>
      </c>
      <c r="D289" s="50" t="str">
        <f t="shared" ca="1" si="74"/>
        <v>\\(\\quad 0.45　－　0.21　=　 \\)</v>
      </c>
      <c r="E289" s="50" t="str">
        <f t="shared" ca="1" si="75"/>
        <v>\\(\\quad 0.24 \\)</v>
      </c>
      <c r="F289" s="50" t="s">
        <v>62</v>
      </c>
      <c r="H289" s="50">
        <v>128</v>
      </c>
      <c r="I289" s="89" t="str">
        <f t="shared" ca="1" si="76"/>
        <v>INSERT INTO math(tangen,question,answer,editor,date,count) VALUES('m3100','\\(\\quad 0.45　－　0.21　=　 \\)','\\(\\quad 0.24 \\)','harazono',NOW(),0);</v>
      </c>
      <c r="J289" s="78" t="s">
        <v>229</v>
      </c>
      <c r="K289">
        <f t="shared" ca="1" si="85"/>
        <v>0.45</v>
      </c>
      <c r="L289" t="s">
        <v>235</v>
      </c>
      <c r="M289">
        <f t="shared" ca="1" si="86"/>
        <v>0.21</v>
      </c>
      <c r="N289" t="s">
        <v>233</v>
      </c>
      <c r="O289" t="s">
        <v>230</v>
      </c>
      <c r="P289" t="s">
        <v>229</v>
      </c>
      <c r="Q289" s="1">
        <f t="shared" ca="1" si="87"/>
        <v>0.24000000000000002</v>
      </c>
      <c r="R289" t="s">
        <v>230</v>
      </c>
      <c r="S289" s="1">
        <f t="shared" ref="S289:S323" ca="1" si="88">RANDBETWEEN(1,99)</f>
        <v>45</v>
      </c>
      <c r="T289" s="1">
        <f t="shared" ref="T289:T323" ca="1" si="89">RANDBETWEEN(1,S289)</f>
        <v>21</v>
      </c>
      <c r="V289" t="str">
        <f t="shared" ca="1" si="77"/>
        <v>\\(\\quad 0.45　－　0.21　=　 \\)</v>
      </c>
      <c r="W289" t="str">
        <f t="shared" ca="1" si="78"/>
        <v>\\(\\quad 0.24 \\)</v>
      </c>
    </row>
    <row r="290" spans="1:23" x14ac:dyDescent="0.55000000000000004">
      <c r="A290" s="51" t="s">
        <v>60</v>
      </c>
      <c r="C290" s="50" t="s">
        <v>213</v>
      </c>
      <c r="D290" s="50" t="str">
        <f t="shared" ca="1" si="74"/>
        <v>\\(\\quad 0.03　－　0.02　=　 \\)</v>
      </c>
      <c r="E290" s="50" t="str">
        <f t="shared" ca="1" si="75"/>
        <v>\\(\\quad 0.01 \\)</v>
      </c>
      <c r="F290" s="50" t="s">
        <v>62</v>
      </c>
      <c r="H290" s="50">
        <v>128</v>
      </c>
      <c r="I290" s="89" t="str">
        <f t="shared" ca="1" si="76"/>
        <v>INSERT INTO math(tangen,question,answer,editor,date,count) VALUES('m3100','\\(\\quad 0.03　－　0.02　=　 \\)','\\(\\quad 0.01 \\)','harazono',NOW(),0);</v>
      </c>
      <c r="J290" s="78" t="s">
        <v>229</v>
      </c>
      <c r="K290">
        <f t="shared" ca="1" si="85"/>
        <v>0.03</v>
      </c>
      <c r="L290" t="s">
        <v>235</v>
      </c>
      <c r="M290">
        <f t="shared" ca="1" si="86"/>
        <v>0.02</v>
      </c>
      <c r="N290" t="s">
        <v>233</v>
      </c>
      <c r="O290" t="s">
        <v>230</v>
      </c>
      <c r="P290" t="s">
        <v>229</v>
      </c>
      <c r="Q290" s="1">
        <f t="shared" ca="1" si="87"/>
        <v>9.9999999999999985E-3</v>
      </c>
      <c r="R290" t="s">
        <v>230</v>
      </c>
      <c r="S290" s="1">
        <f t="shared" ca="1" si="88"/>
        <v>3</v>
      </c>
      <c r="T290" s="1">
        <f t="shared" ca="1" si="89"/>
        <v>2</v>
      </c>
      <c r="V290" t="str">
        <f t="shared" ca="1" si="77"/>
        <v>\\(\\quad 0.03　－　0.02　=　 \\)</v>
      </c>
      <c r="W290" t="str">
        <f t="shared" ca="1" si="78"/>
        <v>\\(\\quad 0.01 \\)</v>
      </c>
    </row>
    <row r="291" spans="1:23" x14ac:dyDescent="0.55000000000000004">
      <c r="A291" s="51" t="s">
        <v>60</v>
      </c>
      <c r="C291" s="50" t="s">
        <v>213</v>
      </c>
      <c r="D291" s="50" t="str">
        <f t="shared" ca="1" si="74"/>
        <v>\\(\\quad 0.82　－　0.14　=　 \\)</v>
      </c>
      <c r="E291" s="50" t="str">
        <f t="shared" ca="1" si="75"/>
        <v>\\(\\quad 0.68 \\)</v>
      </c>
      <c r="F291" s="50" t="s">
        <v>62</v>
      </c>
      <c r="H291" s="50">
        <v>128</v>
      </c>
      <c r="I291" s="89" t="str">
        <f t="shared" ca="1" si="76"/>
        <v>INSERT INTO math(tangen,question,answer,editor,date,count) VALUES('m3100','\\(\\quad 0.82　－　0.14　=　 \\)','\\(\\quad 0.68 \\)','harazono',NOW(),0);</v>
      </c>
      <c r="J291" s="78" t="s">
        <v>229</v>
      </c>
      <c r="K291">
        <f ca="1">S291*0.01</f>
        <v>0.82000000000000006</v>
      </c>
      <c r="L291" t="s">
        <v>235</v>
      </c>
      <c r="M291">
        <f t="shared" ref="M291:M315" ca="1" si="90">T291*0.01</f>
        <v>0.14000000000000001</v>
      </c>
      <c r="N291" t="s">
        <v>233</v>
      </c>
      <c r="O291" t="s">
        <v>230</v>
      </c>
      <c r="P291" t="s">
        <v>229</v>
      </c>
      <c r="Q291" s="1">
        <f t="shared" ref="Q291:Q315" ca="1" si="91">K291-M291</f>
        <v>0.68</v>
      </c>
      <c r="R291" t="s">
        <v>230</v>
      </c>
      <c r="S291" s="1">
        <f t="shared" ca="1" si="88"/>
        <v>82</v>
      </c>
      <c r="T291" s="1">
        <f t="shared" ca="1" si="89"/>
        <v>14</v>
      </c>
      <c r="V291" t="str">
        <f t="shared" ca="1" si="77"/>
        <v>\\(\\quad 0.82　－　0.14　=　 \\)</v>
      </c>
      <c r="W291" t="str">
        <f t="shared" ca="1" si="78"/>
        <v>\\(\\quad 0.68 \\)</v>
      </c>
    </row>
    <row r="292" spans="1:23" x14ac:dyDescent="0.55000000000000004">
      <c r="A292" s="51" t="s">
        <v>60</v>
      </c>
      <c r="C292" s="50" t="s">
        <v>213</v>
      </c>
      <c r="D292" s="50" t="str">
        <f t="shared" ca="1" si="74"/>
        <v>\\(\\quad 0.58　－　0.44　=　 \\)</v>
      </c>
      <c r="E292" s="50" t="str">
        <f t="shared" ca="1" si="75"/>
        <v>\\(\\quad 0.14 \\)</v>
      </c>
      <c r="F292" s="50" t="s">
        <v>62</v>
      </c>
      <c r="H292" s="50">
        <v>128</v>
      </c>
      <c r="I292" s="89" t="str">
        <f t="shared" ca="1" si="76"/>
        <v>INSERT INTO math(tangen,question,answer,editor,date,count) VALUES('m3100','\\(\\quad 0.58　－　0.44　=　 \\)','\\(\\quad 0.14 \\)','harazono',NOW(),0);</v>
      </c>
      <c r="J292" s="78" t="s">
        <v>229</v>
      </c>
      <c r="K292">
        <f t="shared" ref="K292:K323" ca="1" si="92">S292*0.01</f>
        <v>0.57999999999999996</v>
      </c>
      <c r="L292" t="s">
        <v>235</v>
      </c>
      <c r="M292">
        <f t="shared" ca="1" si="90"/>
        <v>0.44</v>
      </c>
      <c r="N292" t="s">
        <v>233</v>
      </c>
      <c r="O292" t="s">
        <v>230</v>
      </c>
      <c r="P292" t="s">
        <v>229</v>
      </c>
      <c r="Q292" s="1">
        <f t="shared" ca="1" si="91"/>
        <v>0.13999999999999996</v>
      </c>
      <c r="R292" t="s">
        <v>230</v>
      </c>
      <c r="S292" s="1">
        <f t="shared" ca="1" si="88"/>
        <v>58</v>
      </c>
      <c r="T292" s="1">
        <f t="shared" ca="1" si="89"/>
        <v>44</v>
      </c>
      <c r="V292" t="str">
        <f t="shared" ca="1" si="77"/>
        <v>\\(\\quad 0.58　－　0.44　=　 \\)</v>
      </c>
      <c r="W292" t="str">
        <f t="shared" ca="1" si="78"/>
        <v>\\(\\quad 0.14 \\)</v>
      </c>
    </row>
    <row r="293" spans="1:23" x14ac:dyDescent="0.55000000000000004">
      <c r="A293" s="51" t="s">
        <v>60</v>
      </c>
      <c r="C293" s="50" t="s">
        <v>213</v>
      </c>
      <c r="D293" s="50" t="str">
        <f t="shared" ca="1" si="74"/>
        <v>\\(\\quad 0.07　－　0.01　=　 \\)</v>
      </c>
      <c r="E293" s="50" t="str">
        <f t="shared" ca="1" si="75"/>
        <v>\\(\\quad 0.06 \\)</v>
      </c>
      <c r="F293" s="50" t="s">
        <v>62</v>
      </c>
      <c r="H293" s="50">
        <v>128</v>
      </c>
      <c r="I293" s="89" t="str">
        <f t="shared" ca="1" si="76"/>
        <v>INSERT INTO math(tangen,question,answer,editor,date,count) VALUES('m3100','\\(\\quad 0.07　－　0.01　=　 \\)','\\(\\quad 0.06 \\)','harazono',NOW(),0);</v>
      </c>
      <c r="J293" s="78" t="s">
        <v>229</v>
      </c>
      <c r="K293">
        <f t="shared" ca="1" si="92"/>
        <v>7.0000000000000007E-2</v>
      </c>
      <c r="L293" t="s">
        <v>235</v>
      </c>
      <c r="M293">
        <f t="shared" ca="1" si="90"/>
        <v>0.01</v>
      </c>
      <c r="N293" t="s">
        <v>233</v>
      </c>
      <c r="O293" t="s">
        <v>230</v>
      </c>
      <c r="P293" t="s">
        <v>229</v>
      </c>
      <c r="Q293" s="1">
        <f t="shared" ca="1" si="91"/>
        <v>6.0000000000000005E-2</v>
      </c>
      <c r="R293" t="s">
        <v>230</v>
      </c>
      <c r="S293" s="1">
        <f t="shared" ca="1" si="88"/>
        <v>7</v>
      </c>
      <c r="T293" s="1">
        <f t="shared" ca="1" si="89"/>
        <v>1</v>
      </c>
      <c r="V293" t="str">
        <f t="shared" ca="1" si="77"/>
        <v>\\(\\quad 0.07　－　0.01　=　 \\)</v>
      </c>
      <c r="W293" t="str">
        <f t="shared" ca="1" si="78"/>
        <v>\\(\\quad 0.06 \\)</v>
      </c>
    </row>
    <row r="294" spans="1:23" x14ac:dyDescent="0.55000000000000004">
      <c r="A294" s="51" t="s">
        <v>60</v>
      </c>
      <c r="C294" s="50" t="s">
        <v>213</v>
      </c>
      <c r="D294" s="50" t="str">
        <f t="shared" ca="1" si="74"/>
        <v>\\(\\quad 0.73　－　0.37　=　 \\)</v>
      </c>
      <c r="E294" s="50" t="str">
        <f t="shared" ca="1" si="75"/>
        <v>\\(\\quad 0.36 \\)</v>
      </c>
      <c r="F294" s="50" t="s">
        <v>62</v>
      </c>
      <c r="H294" s="50">
        <v>128</v>
      </c>
      <c r="I294" s="89" t="str">
        <f t="shared" ca="1" si="76"/>
        <v>INSERT INTO math(tangen,question,answer,editor,date,count) VALUES('m3100','\\(\\quad 0.73　－　0.37　=　 \\)','\\(\\quad 0.36 \\)','harazono',NOW(),0);</v>
      </c>
      <c r="J294" s="78" t="s">
        <v>229</v>
      </c>
      <c r="K294">
        <f t="shared" ca="1" si="92"/>
        <v>0.73</v>
      </c>
      <c r="L294" t="s">
        <v>235</v>
      </c>
      <c r="M294">
        <f t="shared" ca="1" si="90"/>
        <v>0.37</v>
      </c>
      <c r="N294" t="s">
        <v>233</v>
      </c>
      <c r="O294" t="s">
        <v>230</v>
      </c>
      <c r="P294" t="s">
        <v>229</v>
      </c>
      <c r="Q294" s="1">
        <f t="shared" ca="1" si="91"/>
        <v>0.36</v>
      </c>
      <c r="R294" t="s">
        <v>230</v>
      </c>
      <c r="S294" s="1">
        <f t="shared" ca="1" si="88"/>
        <v>73</v>
      </c>
      <c r="T294" s="1">
        <f t="shared" ca="1" si="89"/>
        <v>37</v>
      </c>
      <c r="V294" t="str">
        <f t="shared" ca="1" si="77"/>
        <v>\\(\\quad 0.73　－　0.37　=　 \\)</v>
      </c>
      <c r="W294" t="str">
        <f t="shared" ca="1" si="78"/>
        <v>\\(\\quad 0.36 \\)</v>
      </c>
    </row>
    <row r="295" spans="1:23" x14ac:dyDescent="0.55000000000000004">
      <c r="A295" s="51" t="s">
        <v>60</v>
      </c>
      <c r="C295" s="50" t="s">
        <v>213</v>
      </c>
      <c r="D295" s="50" t="str">
        <f t="shared" ca="1" si="74"/>
        <v>\\(\\quad 0.62　－　0.09　=　 \\)</v>
      </c>
      <c r="E295" s="50" t="str">
        <f t="shared" ca="1" si="75"/>
        <v>\\(\\quad 0.53 \\)</v>
      </c>
      <c r="F295" s="50" t="s">
        <v>62</v>
      </c>
      <c r="H295" s="50">
        <v>128</v>
      </c>
      <c r="I295" s="89" t="str">
        <f t="shared" ca="1" si="76"/>
        <v>INSERT INTO math(tangen,question,answer,editor,date,count) VALUES('m3100','\\(\\quad 0.62　－　0.09　=　 \\)','\\(\\quad 0.53 \\)','harazono',NOW(),0);</v>
      </c>
      <c r="J295" s="78" t="s">
        <v>229</v>
      </c>
      <c r="K295">
        <f t="shared" ca="1" si="92"/>
        <v>0.62</v>
      </c>
      <c r="L295" t="s">
        <v>235</v>
      </c>
      <c r="M295">
        <f t="shared" ca="1" si="90"/>
        <v>0.09</v>
      </c>
      <c r="N295" t="s">
        <v>233</v>
      </c>
      <c r="O295" t="s">
        <v>230</v>
      </c>
      <c r="P295" t="s">
        <v>229</v>
      </c>
      <c r="Q295" s="1">
        <f t="shared" ca="1" si="91"/>
        <v>0.53</v>
      </c>
      <c r="R295" t="s">
        <v>230</v>
      </c>
      <c r="S295" s="1">
        <f t="shared" ca="1" si="88"/>
        <v>62</v>
      </c>
      <c r="T295" s="1">
        <f t="shared" ca="1" si="89"/>
        <v>9</v>
      </c>
      <c r="V295" t="str">
        <f t="shared" ca="1" si="77"/>
        <v>\\(\\quad 0.62　－　0.09　=　 \\)</v>
      </c>
      <c r="W295" t="str">
        <f t="shared" ca="1" si="78"/>
        <v>\\(\\quad 0.53 \\)</v>
      </c>
    </row>
    <row r="296" spans="1:23" x14ac:dyDescent="0.55000000000000004">
      <c r="A296" s="51" t="s">
        <v>60</v>
      </c>
      <c r="C296" s="50" t="s">
        <v>213</v>
      </c>
      <c r="D296" s="50" t="str">
        <f t="shared" ca="1" si="74"/>
        <v>\\(\\quad 0.96　－　0.94　=　 \\)</v>
      </c>
      <c r="E296" s="50" t="str">
        <f t="shared" ca="1" si="75"/>
        <v>\\(\\quad 0.0199999999999999 \\)</v>
      </c>
      <c r="F296" s="50" t="s">
        <v>62</v>
      </c>
      <c r="H296" s="50">
        <v>128</v>
      </c>
      <c r="I296" s="89" t="str">
        <f t="shared" ca="1" si="76"/>
        <v>INSERT INTO math(tangen,question,answer,editor,date,count) VALUES('m3100','\\(\\quad 0.96　－　0.94　=　 \\)','\\(\\quad 0.0199999999999999 \\)','harazono',NOW(),0);</v>
      </c>
      <c r="J296" s="78" t="s">
        <v>229</v>
      </c>
      <c r="K296">
        <f t="shared" ca="1" si="92"/>
        <v>0.96</v>
      </c>
      <c r="L296" t="s">
        <v>235</v>
      </c>
      <c r="M296">
        <f t="shared" ca="1" si="90"/>
        <v>0.94000000000000006</v>
      </c>
      <c r="N296" t="s">
        <v>233</v>
      </c>
      <c r="O296" t="s">
        <v>230</v>
      </c>
      <c r="P296" t="s">
        <v>229</v>
      </c>
      <c r="Q296" s="1">
        <f t="shared" ca="1" si="91"/>
        <v>1.9999999999999907E-2</v>
      </c>
      <c r="R296" t="s">
        <v>230</v>
      </c>
      <c r="S296" s="1">
        <f t="shared" ca="1" si="88"/>
        <v>96</v>
      </c>
      <c r="T296" s="1">
        <f t="shared" ca="1" si="89"/>
        <v>94</v>
      </c>
      <c r="V296" t="str">
        <f t="shared" ca="1" si="77"/>
        <v>\\(\\quad 0.96　－　0.94　=　 \\)</v>
      </c>
      <c r="W296" t="str">
        <f t="shared" ca="1" si="78"/>
        <v>\\(\\quad 0.0199999999999999 \\)</v>
      </c>
    </row>
    <row r="297" spans="1:23" x14ac:dyDescent="0.55000000000000004">
      <c r="A297" s="51" t="s">
        <v>60</v>
      </c>
      <c r="C297" s="50" t="s">
        <v>213</v>
      </c>
      <c r="D297" s="50" t="str">
        <f t="shared" ca="1" si="74"/>
        <v>\\(\\quad 0.17　－　0.17　=　 \\)</v>
      </c>
      <c r="E297" s="50" t="str">
        <f t="shared" ca="1" si="75"/>
        <v>\\(\\quad 0 \\)</v>
      </c>
      <c r="F297" s="50" t="s">
        <v>62</v>
      </c>
      <c r="H297" s="50">
        <v>128</v>
      </c>
      <c r="I297" s="89" t="str">
        <f t="shared" ca="1" si="76"/>
        <v>INSERT INTO math(tangen,question,answer,editor,date,count) VALUES('m3100','\\(\\quad 0.17　－　0.17　=　 \\)','\\(\\quad 0 \\)','harazono',NOW(),0);</v>
      </c>
      <c r="J297" s="78" t="s">
        <v>229</v>
      </c>
      <c r="K297">
        <f t="shared" ca="1" si="92"/>
        <v>0.17</v>
      </c>
      <c r="L297" t="s">
        <v>235</v>
      </c>
      <c r="M297">
        <f t="shared" ca="1" si="90"/>
        <v>0.17</v>
      </c>
      <c r="N297" t="s">
        <v>233</v>
      </c>
      <c r="O297" t="s">
        <v>230</v>
      </c>
      <c r="P297" t="s">
        <v>229</v>
      </c>
      <c r="Q297" s="1">
        <f t="shared" ca="1" si="91"/>
        <v>0</v>
      </c>
      <c r="R297" t="s">
        <v>230</v>
      </c>
      <c r="S297" s="1">
        <f t="shared" ca="1" si="88"/>
        <v>17</v>
      </c>
      <c r="T297" s="1">
        <f t="shared" ca="1" si="89"/>
        <v>17</v>
      </c>
      <c r="V297" t="str">
        <f t="shared" ca="1" si="77"/>
        <v>\\(\\quad 0.17　－　0.17　=　 \\)</v>
      </c>
      <c r="W297" t="str">
        <f t="shared" ca="1" si="78"/>
        <v>\\(\\quad 0 \\)</v>
      </c>
    </row>
    <row r="298" spans="1:23" x14ac:dyDescent="0.55000000000000004">
      <c r="A298" s="51" t="s">
        <v>60</v>
      </c>
      <c r="C298" s="50" t="s">
        <v>213</v>
      </c>
      <c r="D298" s="50" t="str">
        <f t="shared" ref="D298:D323" ca="1" si="93">V298</f>
        <v>\\(\\quad 0.05　－　0.01　=　 \\)</v>
      </c>
      <c r="E298" s="50" t="str">
        <f t="shared" ref="E298:E323" ca="1" si="94">W298</f>
        <v>\\(\\quad 0.04 \\)</v>
      </c>
      <c r="F298" s="50" t="s">
        <v>62</v>
      </c>
      <c r="H298" s="50">
        <v>128</v>
      </c>
      <c r="I298" s="89" t="str">
        <f t="shared" ref="I298:I323" ca="1" si="95">"INSERT INTO "&amp;A298&amp;"(tangen,question,answer,editor,date,count) VALUES('"&amp;C298&amp;"','"&amp;D298&amp;"','"&amp;E298&amp;"','"&amp;F298&amp;"',NOW(),0);"</f>
        <v>INSERT INTO math(tangen,question,answer,editor,date,count) VALUES('m3100','\\(\\quad 0.05　－　0.01　=　 \\)','\\(\\quad 0.04 \\)','harazono',NOW(),0);</v>
      </c>
      <c r="J298" s="78" t="s">
        <v>229</v>
      </c>
      <c r="K298">
        <f t="shared" ca="1" si="92"/>
        <v>0.05</v>
      </c>
      <c r="L298" t="s">
        <v>235</v>
      </c>
      <c r="M298">
        <f t="shared" ca="1" si="90"/>
        <v>0.01</v>
      </c>
      <c r="N298" t="s">
        <v>233</v>
      </c>
      <c r="O298" t="s">
        <v>230</v>
      </c>
      <c r="P298" t="s">
        <v>229</v>
      </c>
      <c r="Q298" s="1">
        <f t="shared" ca="1" si="91"/>
        <v>0.04</v>
      </c>
      <c r="R298" t="s">
        <v>230</v>
      </c>
      <c r="S298" s="1">
        <f t="shared" ca="1" si="88"/>
        <v>5</v>
      </c>
      <c r="T298" s="1">
        <f t="shared" ca="1" si="89"/>
        <v>1</v>
      </c>
      <c r="V298" t="str">
        <f t="shared" ca="1" si="77"/>
        <v>\\(\\quad 0.05　－　0.01　=　 \\)</v>
      </c>
      <c r="W298" t="str">
        <f t="shared" ca="1" si="78"/>
        <v>\\(\\quad 0.04 \\)</v>
      </c>
    </row>
    <row r="299" spans="1:23" x14ac:dyDescent="0.55000000000000004">
      <c r="A299" s="51" t="s">
        <v>60</v>
      </c>
      <c r="C299" s="50" t="s">
        <v>213</v>
      </c>
      <c r="D299" s="50" t="str">
        <f t="shared" ca="1" si="93"/>
        <v>\\(\\quad 0.94　－　0.19　=　 \\)</v>
      </c>
      <c r="E299" s="50" t="str">
        <f t="shared" ca="1" si="94"/>
        <v>\\(\\quad 0.75 \\)</v>
      </c>
      <c r="F299" s="50" t="s">
        <v>62</v>
      </c>
      <c r="H299" s="50">
        <v>128</v>
      </c>
      <c r="I299" s="89" t="str">
        <f t="shared" ca="1" si="95"/>
        <v>INSERT INTO math(tangen,question,answer,editor,date,count) VALUES('m3100','\\(\\quad 0.94　－　0.19　=　 \\)','\\(\\quad 0.75 \\)','harazono',NOW(),0);</v>
      </c>
      <c r="J299" s="78" t="s">
        <v>229</v>
      </c>
      <c r="K299">
        <f t="shared" ca="1" si="92"/>
        <v>0.94000000000000006</v>
      </c>
      <c r="L299" t="s">
        <v>235</v>
      </c>
      <c r="M299">
        <f t="shared" ca="1" si="90"/>
        <v>0.19</v>
      </c>
      <c r="N299" t="s">
        <v>233</v>
      </c>
      <c r="O299" t="s">
        <v>230</v>
      </c>
      <c r="P299" t="s">
        <v>229</v>
      </c>
      <c r="Q299" s="1">
        <f t="shared" ca="1" si="91"/>
        <v>0.75</v>
      </c>
      <c r="R299" t="s">
        <v>230</v>
      </c>
      <c r="S299" s="1">
        <f t="shared" ca="1" si="88"/>
        <v>94</v>
      </c>
      <c r="T299" s="1">
        <f t="shared" ca="1" si="89"/>
        <v>19</v>
      </c>
      <c r="V299" t="str">
        <f t="shared" ca="1" si="77"/>
        <v>\\(\\quad 0.94　－　0.19　=　 \\)</v>
      </c>
      <c r="W299" t="str">
        <f t="shared" ca="1" si="78"/>
        <v>\\(\\quad 0.75 \\)</v>
      </c>
    </row>
    <row r="300" spans="1:23" x14ac:dyDescent="0.55000000000000004">
      <c r="A300" s="51" t="s">
        <v>60</v>
      </c>
      <c r="C300" s="50" t="s">
        <v>213</v>
      </c>
      <c r="D300" s="50" t="str">
        <f t="shared" ca="1" si="93"/>
        <v>\\(\\quad 0.61　－　0.13　=　 \\)</v>
      </c>
      <c r="E300" s="50" t="str">
        <f t="shared" ca="1" si="94"/>
        <v>\\(\\quad 0.48 \\)</v>
      </c>
      <c r="F300" s="50" t="s">
        <v>62</v>
      </c>
      <c r="H300" s="50">
        <v>128</v>
      </c>
      <c r="I300" s="89" t="str">
        <f t="shared" ca="1" si="95"/>
        <v>INSERT INTO math(tangen,question,answer,editor,date,count) VALUES('m3100','\\(\\quad 0.61　－　0.13　=　 \\)','\\(\\quad 0.48 \\)','harazono',NOW(),0);</v>
      </c>
      <c r="J300" s="78" t="s">
        <v>229</v>
      </c>
      <c r="K300">
        <f t="shared" ca="1" si="92"/>
        <v>0.61</v>
      </c>
      <c r="L300" t="s">
        <v>235</v>
      </c>
      <c r="M300">
        <f t="shared" ca="1" si="90"/>
        <v>0.13</v>
      </c>
      <c r="N300" t="s">
        <v>233</v>
      </c>
      <c r="O300" t="s">
        <v>230</v>
      </c>
      <c r="P300" t="s">
        <v>229</v>
      </c>
      <c r="Q300" s="1">
        <f t="shared" ca="1" si="91"/>
        <v>0.48</v>
      </c>
      <c r="R300" t="s">
        <v>230</v>
      </c>
      <c r="S300" s="1">
        <f t="shared" ca="1" si="88"/>
        <v>61</v>
      </c>
      <c r="T300" s="1">
        <f t="shared" ca="1" si="89"/>
        <v>13</v>
      </c>
      <c r="V300" t="str">
        <f t="shared" ca="1" si="77"/>
        <v>\\(\\quad 0.61　－　0.13　=　 \\)</v>
      </c>
      <c r="W300" t="str">
        <f t="shared" ca="1" si="78"/>
        <v>\\(\\quad 0.48 \\)</v>
      </c>
    </row>
    <row r="301" spans="1:23" x14ac:dyDescent="0.55000000000000004">
      <c r="A301" s="51" t="s">
        <v>60</v>
      </c>
      <c r="C301" s="50" t="s">
        <v>213</v>
      </c>
      <c r="D301" s="50" t="str">
        <f t="shared" ca="1" si="93"/>
        <v>\\(\\quad 0.07　－　0.03　=　 \\)</v>
      </c>
      <c r="E301" s="50" t="str">
        <f t="shared" ca="1" si="94"/>
        <v>\\(\\quad 0.04 \\)</v>
      </c>
      <c r="F301" s="50" t="s">
        <v>62</v>
      </c>
      <c r="H301" s="50">
        <v>128</v>
      </c>
      <c r="I301" s="89" t="str">
        <f t="shared" ca="1" si="95"/>
        <v>INSERT INTO math(tangen,question,answer,editor,date,count) VALUES('m3100','\\(\\quad 0.07　－　0.03　=　 \\)','\\(\\quad 0.04 \\)','harazono',NOW(),0);</v>
      </c>
      <c r="J301" s="78" t="s">
        <v>229</v>
      </c>
      <c r="K301">
        <f t="shared" ca="1" si="92"/>
        <v>7.0000000000000007E-2</v>
      </c>
      <c r="L301" t="s">
        <v>235</v>
      </c>
      <c r="M301">
        <f t="shared" ca="1" si="90"/>
        <v>0.03</v>
      </c>
      <c r="N301" t="s">
        <v>233</v>
      </c>
      <c r="O301" t="s">
        <v>230</v>
      </c>
      <c r="P301" t="s">
        <v>229</v>
      </c>
      <c r="Q301" s="1">
        <f t="shared" ca="1" si="91"/>
        <v>4.0000000000000008E-2</v>
      </c>
      <c r="R301" t="s">
        <v>230</v>
      </c>
      <c r="S301" s="1">
        <f t="shared" ca="1" si="88"/>
        <v>7</v>
      </c>
      <c r="T301" s="1">
        <f t="shared" ca="1" si="89"/>
        <v>3</v>
      </c>
      <c r="V301" t="str">
        <f t="shared" ca="1" si="77"/>
        <v>\\(\\quad 0.07　－　0.03　=　 \\)</v>
      </c>
      <c r="W301" t="str">
        <f t="shared" ca="1" si="78"/>
        <v>\\(\\quad 0.04 \\)</v>
      </c>
    </row>
    <row r="302" spans="1:23" x14ac:dyDescent="0.55000000000000004">
      <c r="A302" s="51" t="s">
        <v>60</v>
      </c>
      <c r="C302" s="50" t="s">
        <v>213</v>
      </c>
      <c r="D302" s="50" t="str">
        <f t="shared" ca="1" si="93"/>
        <v>\\(\\quad 0.49　－　0.06　=　 \\)</v>
      </c>
      <c r="E302" s="50" t="str">
        <f t="shared" ca="1" si="94"/>
        <v>\\(\\quad 0.43 \\)</v>
      </c>
      <c r="F302" s="50" t="s">
        <v>62</v>
      </c>
      <c r="H302" s="50">
        <v>128</v>
      </c>
      <c r="I302" s="89" t="str">
        <f t="shared" ca="1" si="95"/>
        <v>INSERT INTO math(tangen,question,answer,editor,date,count) VALUES('m3100','\\(\\quad 0.49　－　0.06　=　 \\)','\\(\\quad 0.43 \\)','harazono',NOW(),0);</v>
      </c>
      <c r="J302" s="78" t="s">
        <v>229</v>
      </c>
      <c r="K302">
        <f t="shared" ca="1" si="92"/>
        <v>0.49</v>
      </c>
      <c r="L302" t="s">
        <v>235</v>
      </c>
      <c r="M302">
        <f t="shared" ca="1" si="90"/>
        <v>0.06</v>
      </c>
      <c r="N302" t="s">
        <v>233</v>
      </c>
      <c r="O302" t="s">
        <v>230</v>
      </c>
      <c r="P302" t="s">
        <v>229</v>
      </c>
      <c r="Q302" s="1">
        <f t="shared" ca="1" si="91"/>
        <v>0.43</v>
      </c>
      <c r="R302" t="s">
        <v>230</v>
      </c>
      <c r="S302" s="1">
        <f t="shared" ca="1" si="88"/>
        <v>49</v>
      </c>
      <c r="T302" s="1">
        <f t="shared" ca="1" si="89"/>
        <v>6</v>
      </c>
      <c r="V302" t="str">
        <f t="shared" ca="1" si="77"/>
        <v>\\(\\quad 0.49　－　0.06　=　 \\)</v>
      </c>
      <c r="W302" t="str">
        <f t="shared" ca="1" si="78"/>
        <v>\\(\\quad 0.43 \\)</v>
      </c>
    </row>
    <row r="303" spans="1:23" x14ac:dyDescent="0.55000000000000004">
      <c r="A303" s="51" t="s">
        <v>60</v>
      </c>
      <c r="C303" s="50" t="s">
        <v>213</v>
      </c>
      <c r="D303" s="50" t="str">
        <f t="shared" ca="1" si="93"/>
        <v>\\(\\quad 0.15　－　0.08　=　 \\)</v>
      </c>
      <c r="E303" s="50" t="str">
        <f t="shared" ca="1" si="94"/>
        <v>\\(\\quad 0.07 \\)</v>
      </c>
      <c r="F303" s="50" t="s">
        <v>62</v>
      </c>
      <c r="H303" s="50">
        <v>128</v>
      </c>
      <c r="I303" s="89" t="str">
        <f t="shared" ca="1" si="95"/>
        <v>INSERT INTO math(tangen,question,answer,editor,date,count) VALUES('m3100','\\(\\quad 0.15　－　0.08　=　 \\)','\\(\\quad 0.07 \\)','harazono',NOW(),0);</v>
      </c>
      <c r="J303" s="78" t="s">
        <v>229</v>
      </c>
      <c r="K303">
        <f t="shared" ca="1" si="92"/>
        <v>0.15</v>
      </c>
      <c r="L303" t="s">
        <v>235</v>
      </c>
      <c r="M303">
        <f t="shared" ca="1" si="90"/>
        <v>0.08</v>
      </c>
      <c r="N303" t="s">
        <v>233</v>
      </c>
      <c r="O303" t="s">
        <v>230</v>
      </c>
      <c r="P303" t="s">
        <v>229</v>
      </c>
      <c r="Q303" s="1">
        <f t="shared" ca="1" si="91"/>
        <v>6.9999999999999993E-2</v>
      </c>
      <c r="R303" t="s">
        <v>230</v>
      </c>
      <c r="S303" s="1">
        <f t="shared" ca="1" si="88"/>
        <v>15</v>
      </c>
      <c r="T303" s="1">
        <f t="shared" ca="1" si="89"/>
        <v>8</v>
      </c>
      <c r="V303" t="str">
        <f t="shared" ca="1" si="77"/>
        <v>\\(\\quad 0.15　－　0.08　=　 \\)</v>
      </c>
      <c r="W303" t="str">
        <f t="shared" ca="1" si="78"/>
        <v>\\(\\quad 0.07 \\)</v>
      </c>
    </row>
    <row r="304" spans="1:23" x14ac:dyDescent="0.55000000000000004">
      <c r="A304" s="51" t="s">
        <v>60</v>
      </c>
      <c r="C304" s="50" t="s">
        <v>213</v>
      </c>
      <c r="D304" s="50" t="str">
        <f t="shared" ca="1" si="93"/>
        <v>\\(\\quad 0.22　－　0.22　=　 \\)</v>
      </c>
      <c r="E304" s="50" t="str">
        <f t="shared" ca="1" si="94"/>
        <v>\\(\\quad 0 \\)</v>
      </c>
      <c r="F304" s="50" t="s">
        <v>62</v>
      </c>
      <c r="H304" s="50">
        <v>128</v>
      </c>
      <c r="I304" s="89" t="str">
        <f t="shared" ca="1" si="95"/>
        <v>INSERT INTO math(tangen,question,answer,editor,date,count) VALUES('m3100','\\(\\quad 0.22　－　0.22　=　 \\)','\\(\\quad 0 \\)','harazono',NOW(),0);</v>
      </c>
      <c r="J304" s="78" t="s">
        <v>229</v>
      </c>
      <c r="K304">
        <f t="shared" ca="1" si="92"/>
        <v>0.22</v>
      </c>
      <c r="L304" t="s">
        <v>235</v>
      </c>
      <c r="M304">
        <f t="shared" ca="1" si="90"/>
        <v>0.22</v>
      </c>
      <c r="N304" t="s">
        <v>233</v>
      </c>
      <c r="O304" t="s">
        <v>230</v>
      </c>
      <c r="P304" t="s">
        <v>229</v>
      </c>
      <c r="Q304" s="1">
        <f t="shared" ca="1" si="91"/>
        <v>0</v>
      </c>
      <c r="R304" t="s">
        <v>230</v>
      </c>
      <c r="S304" s="1">
        <f t="shared" ca="1" si="88"/>
        <v>22</v>
      </c>
      <c r="T304" s="1">
        <f t="shared" ca="1" si="89"/>
        <v>22</v>
      </c>
      <c r="V304" t="str">
        <f t="shared" ca="1" si="77"/>
        <v>\\(\\quad 0.22　－　0.22　=　 \\)</v>
      </c>
      <c r="W304" t="str">
        <f t="shared" ca="1" si="78"/>
        <v>\\(\\quad 0 \\)</v>
      </c>
    </row>
    <row r="305" spans="1:23" x14ac:dyDescent="0.55000000000000004">
      <c r="A305" s="51" t="s">
        <v>60</v>
      </c>
      <c r="C305" s="50" t="s">
        <v>213</v>
      </c>
      <c r="D305" s="50" t="str">
        <f t="shared" ca="1" si="93"/>
        <v>\\(\\quad 0.12　－　0.08　=　 \\)</v>
      </c>
      <c r="E305" s="50" t="str">
        <f t="shared" ca="1" si="94"/>
        <v>\\(\\quad 0.04 \\)</v>
      </c>
      <c r="F305" s="50" t="s">
        <v>62</v>
      </c>
      <c r="H305" s="50">
        <v>128</v>
      </c>
      <c r="I305" s="89" t="str">
        <f t="shared" ca="1" si="95"/>
        <v>INSERT INTO math(tangen,question,answer,editor,date,count) VALUES('m3100','\\(\\quad 0.12　－　0.08　=　 \\)','\\(\\quad 0.04 \\)','harazono',NOW(),0);</v>
      </c>
      <c r="J305" s="78" t="s">
        <v>229</v>
      </c>
      <c r="K305">
        <f t="shared" ca="1" si="92"/>
        <v>0.12</v>
      </c>
      <c r="L305" t="s">
        <v>235</v>
      </c>
      <c r="M305">
        <f t="shared" ca="1" si="90"/>
        <v>0.08</v>
      </c>
      <c r="N305" t="s">
        <v>233</v>
      </c>
      <c r="O305" t="s">
        <v>230</v>
      </c>
      <c r="P305" t="s">
        <v>229</v>
      </c>
      <c r="Q305" s="1">
        <f t="shared" ca="1" si="91"/>
        <v>3.9999999999999994E-2</v>
      </c>
      <c r="R305" t="s">
        <v>230</v>
      </c>
      <c r="S305" s="1">
        <f t="shared" ca="1" si="88"/>
        <v>12</v>
      </c>
      <c r="T305" s="1">
        <f t="shared" ca="1" si="89"/>
        <v>8</v>
      </c>
      <c r="V305" t="str">
        <f t="shared" ca="1" si="77"/>
        <v>\\(\\quad 0.12　－　0.08　=　 \\)</v>
      </c>
      <c r="W305" t="str">
        <f t="shared" ca="1" si="78"/>
        <v>\\(\\quad 0.04 \\)</v>
      </c>
    </row>
    <row r="306" spans="1:23" x14ac:dyDescent="0.55000000000000004">
      <c r="A306" s="51" t="s">
        <v>60</v>
      </c>
      <c r="C306" s="50" t="s">
        <v>213</v>
      </c>
      <c r="D306" s="50" t="str">
        <f t="shared" ca="1" si="93"/>
        <v>\\(\\quad 0.21　－　0.06　=　 \\)</v>
      </c>
      <c r="E306" s="50" t="str">
        <f t="shared" ca="1" si="94"/>
        <v>\\(\\quad 0.15 \\)</v>
      </c>
      <c r="F306" s="50" t="s">
        <v>62</v>
      </c>
      <c r="H306" s="50">
        <v>128</v>
      </c>
      <c r="I306" s="89" t="str">
        <f t="shared" ca="1" si="95"/>
        <v>INSERT INTO math(tangen,question,answer,editor,date,count) VALUES('m3100','\\(\\quad 0.21　－　0.06　=　 \\)','\\(\\quad 0.15 \\)','harazono',NOW(),0);</v>
      </c>
      <c r="J306" s="78" t="s">
        <v>229</v>
      </c>
      <c r="K306">
        <f t="shared" ca="1" si="92"/>
        <v>0.21</v>
      </c>
      <c r="L306" t="s">
        <v>235</v>
      </c>
      <c r="M306">
        <f t="shared" ca="1" si="90"/>
        <v>0.06</v>
      </c>
      <c r="N306" t="s">
        <v>233</v>
      </c>
      <c r="O306" t="s">
        <v>230</v>
      </c>
      <c r="P306" t="s">
        <v>229</v>
      </c>
      <c r="Q306" s="1">
        <f t="shared" ca="1" si="91"/>
        <v>0.15</v>
      </c>
      <c r="R306" t="s">
        <v>230</v>
      </c>
      <c r="S306" s="1">
        <f t="shared" ca="1" si="88"/>
        <v>21</v>
      </c>
      <c r="T306" s="1">
        <f t="shared" ca="1" si="89"/>
        <v>6</v>
      </c>
      <c r="V306" t="str">
        <f t="shared" ca="1" si="77"/>
        <v>\\(\\quad 0.21　－　0.06　=　 \\)</v>
      </c>
      <c r="W306" t="str">
        <f t="shared" ca="1" si="78"/>
        <v>\\(\\quad 0.15 \\)</v>
      </c>
    </row>
    <row r="307" spans="1:23" x14ac:dyDescent="0.55000000000000004">
      <c r="A307" s="51" t="s">
        <v>60</v>
      </c>
      <c r="C307" s="50" t="s">
        <v>213</v>
      </c>
      <c r="D307" s="50" t="str">
        <f t="shared" ca="1" si="93"/>
        <v>\\(\\quad 0.86　－　0.07　=　 \\)</v>
      </c>
      <c r="E307" s="50" t="str">
        <f t="shared" ca="1" si="94"/>
        <v>\\(\\quad 0.79 \\)</v>
      </c>
      <c r="F307" s="50" t="s">
        <v>62</v>
      </c>
      <c r="H307" s="50">
        <v>128</v>
      </c>
      <c r="I307" s="89" t="str">
        <f t="shared" ca="1" si="95"/>
        <v>INSERT INTO math(tangen,question,answer,editor,date,count) VALUES('m3100','\\(\\quad 0.86　－　0.07　=　 \\)','\\(\\quad 0.79 \\)','harazono',NOW(),0);</v>
      </c>
      <c r="J307" s="78" t="s">
        <v>229</v>
      </c>
      <c r="K307">
        <f t="shared" ca="1" si="92"/>
        <v>0.86</v>
      </c>
      <c r="L307" t="s">
        <v>235</v>
      </c>
      <c r="M307">
        <f t="shared" ca="1" si="90"/>
        <v>7.0000000000000007E-2</v>
      </c>
      <c r="N307" t="s">
        <v>233</v>
      </c>
      <c r="O307" t="s">
        <v>230</v>
      </c>
      <c r="P307" t="s">
        <v>229</v>
      </c>
      <c r="Q307" s="1">
        <f t="shared" ca="1" si="91"/>
        <v>0.79</v>
      </c>
      <c r="R307" t="s">
        <v>230</v>
      </c>
      <c r="S307" s="1">
        <f t="shared" ca="1" si="88"/>
        <v>86</v>
      </c>
      <c r="T307" s="1">
        <f t="shared" ca="1" si="89"/>
        <v>7</v>
      </c>
      <c r="V307" t="str">
        <f t="shared" ca="1" si="77"/>
        <v>\\(\\quad 0.86　－　0.07　=　 \\)</v>
      </c>
      <c r="W307" t="str">
        <f t="shared" ca="1" si="78"/>
        <v>\\(\\quad 0.79 \\)</v>
      </c>
    </row>
    <row r="308" spans="1:23" x14ac:dyDescent="0.55000000000000004">
      <c r="A308" s="51" t="s">
        <v>60</v>
      </c>
      <c r="C308" s="50" t="s">
        <v>213</v>
      </c>
      <c r="D308" s="50" t="str">
        <f t="shared" ca="1" si="93"/>
        <v>\\(\\quad 0.02　－　0.01　=　 \\)</v>
      </c>
      <c r="E308" s="50" t="str">
        <f t="shared" ca="1" si="94"/>
        <v>\\(\\quad 0.01 \\)</v>
      </c>
      <c r="F308" s="50" t="s">
        <v>62</v>
      </c>
      <c r="H308" s="50">
        <v>128</v>
      </c>
      <c r="I308" s="89" t="str">
        <f t="shared" ca="1" si="95"/>
        <v>INSERT INTO math(tangen,question,answer,editor,date,count) VALUES('m3100','\\(\\quad 0.02　－　0.01　=　 \\)','\\(\\quad 0.01 \\)','harazono',NOW(),0);</v>
      </c>
      <c r="J308" s="78" t="s">
        <v>229</v>
      </c>
      <c r="K308">
        <f t="shared" ca="1" si="92"/>
        <v>0.02</v>
      </c>
      <c r="L308" t="s">
        <v>235</v>
      </c>
      <c r="M308">
        <f t="shared" ca="1" si="90"/>
        <v>0.01</v>
      </c>
      <c r="N308" t="s">
        <v>233</v>
      </c>
      <c r="O308" t="s">
        <v>230</v>
      </c>
      <c r="P308" t="s">
        <v>229</v>
      </c>
      <c r="Q308" s="1">
        <f t="shared" ca="1" si="91"/>
        <v>0.01</v>
      </c>
      <c r="R308" t="s">
        <v>230</v>
      </c>
      <c r="S308" s="1">
        <f t="shared" ca="1" si="88"/>
        <v>2</v>
      </c>
      <c r="T308" s="1">
        <f t="shared" ca="1" si="89"/>
        <v>1</v>
      </c>
      <c r="V308" t="str">
        <f t="shared" ca="1" si="77"/>
        <v>\\(\\quad 0.02　－　0.01　=　 \\)</v>
      </c>
      <c r="W308" t="str">
        <f t="shared" ca="1" si="78"/>
        <v>\\(\\quad 0.01 \\)</v>
      </c>
    </row>
    <row r="309" spans="1:23" x14ac:dyDescent="0.55000000000000004">
      <c r="A309" s="51" t="s">
        <v>60</v>
      </c>
      <c r="C309" s="50" t="s">
        <v>213</v>
      </c>
      <c r="D309" s="50" t="str">
        <f t="shared" ca="1" si="93"/>
        <v>\\(\\quad 0.25　－　0.17　=　 \\)</v>
      </c>
      <c r="E309" s="50" t="str">
        <f t="shared" ca="1" si="94"/>
        <v>\\(\\quad 0.08 \\)</v>
      </c>
      <c r="F309" s="50" t="s">
        <v>62</v>
      </c>
      <c r="H309" s="50">
        <v>128</v>
      </c>
      <c r="I309" s="89" t="str">
        <f t="shared" ca="1" si="95"/>
        <v>INSERT INTO math(tangen,question,answer,editor,date,count) VALUES('m3100','\\(\\quad 0.25　－　0.17　=　 \\)','\\(\\quad 0.08 \\)','harazono',NOW(),0);</v>
      </c>
      <c r="J309" s="78" t="s">
        <v>229</v>
      </c>
      <c r="K309">
        <f t="shared" ca="1" si="92"/>
        <v>0.25</v>
      </c>
      <c r="L309" t="s">
        <v>235</v>
      </c>
      <c r="M309">
        <f t="shared" ca="1" si="90"/>
        <v>0.17</v>
      </c>
      <c r="N309" t="s">
        <v>233</v>
      </c>
      <c r="O309" t="s">
        <v>230</v>
      </c>
      <c r="P309" t="s">
        <v>229</v>
      </c>
      <c r="Q309" s="1">
        <f t="shared" ca="1" si="91"/>
        <v>7.9999999999999988E-2</v>
      </c>
      <c r="R309" t="s">
        <v>230</v>
      </c>
      <c r="S309" s="1">
        <f t="shared" ca="1" si="88"/>
        <v>25</v>
      </c>
      <c r="T309" s="1">
        <f t="shared" ca="1" si="89"/>
        <v>17</v>
      </c>
      <c r="V309" t="str">
        <f t="shared" ca="1" si="77"/>
        <v>\\(\\quad 0.25　－　0.17　=　 \\)</v>
      </c>
      <c r="W309" t="str">
        <f t="shared" ca="1" si="78"/>
        <v>\\(\\quad 0.08 \\)</v>
      </c>
    </row>
    <row r="310" spans="1:23" x14ac:dyDescent="0.55000000000000004">
      <c r="A310" s="51" t="s">
        <v>60</v>
      </c>
      <c r="C310" s="50" t="s">
        <v>213</v>
      </c>
      <c r="D310" s="50" t="str">
        <f t="shared" ca="1" si="93"/>
        <v>\\(\\quad 0.28　－　0.14　=　 \\)</v>
      </c>
      <c r="E310" s="50" t="str">
        <f t="shared" ca="1" si="94"/>
        <v>\\(\\quad 0.14 \\)</v>
      </c>
      <c r="F310" s="50" t="s">
        <v>62</v>
      </c>
      <c r="H310" s="50">
        <v>128</v>
      </c>
      <c r="I310" s="89" t="str">
        <f t="shared" ca="1" si="95"/>
        <v>INSERT INTO math(tangen,question,answer,editor,date,count) VALUES('m3100','\\(\\quad 0.28　－　0.14　=　 \\)','\\(\\quad 0.14 \\)','harazono',NOW(),0);</v>
      </c>
      <c r="J310" s="78" t="s">
        <v>229</v>
      </c>
      <c r="K310">
        <f t="shared" ca="1" si="92"/>
        <v>0.28000000000000003</v>
      </c>
      <c r="L310" t="s">
        <v>235</v>
      </c>
      <c r="M310">
        <f t="shared" ca="1" si="90"/>
        <v>0.14000000000000001</v>
      </c>
      <c r="N310" t="s">
        <v>233</v>
      </c>
      <c r="O310" t="s">
        <v>230</v>
      </c>
      <c r="P310" t="s">
        <v>229</v>
      </c>
      <c r="Q310" s="1">
        <f t="shared" ca="1" si="91"/>
        <v>0.14000000000000001</v>
      </c>
      <c r="R310" t="s">
        <v>230</v>
      </c>
      <c r="S310" s="1">
        <f t="shared" ca="1" si="88"/>
        <v>28</v>
      </c>
      <c r="T310" s="1">
        <f t="shared" ca="1" si="89"/>
        <v>14</v>
      </c>
      <c r="V310" t="str">
        <f t="shared" ca="1" si="77"/>
        <v>\\(\\quad 0.28　－　0.14　=　 \\)</v>
      </c>
      <c r="W310" t="str">
        <f t="shared" ca="1" si="78"/>
        <v>\\(\\quad 0.14 \\)</v>
      </c>
    </row>
    <row r="311" spans="1:23" x14ac:dyDescent="0.55000000000000004">
      <c r="A311" s="51" t="s">
        <v>60</v>
      </c>
      <c r="C311" s="50" t="s">
        <v>213</v>
      </c>
      <c r="D311" s="50" t="str">
        <f t="shared" ca="1" si="93"/>
        <v>\\(\\quad 0.32　－　0.05　=　 \\)</v>
      </c>
      <c r="E311" s="50" t="str">
        <f t="shared" ca="1" si="94"/>
        <v>\\(\\quad 0.27 \\)</v>
      </c>
      <c r="F311" s="50" t="s">
        <v>62</v>
      </c>
      <c r="H311" s="50">
        <v>128</v>
      </c>
      <c r="I311" s="89" t="str">
        <f t="shared" ca="1" si="95"/>
        <v>INSERT INTO math(tangen,question,answer,editor,date,count) VALUES('m3100','\\(\\quad 0.32　－　0.05　=　 \\)','\\(\\quad 0.27 \\)','harazono',NOW(),0);</v>
      </c>
      <c r="J311" s="78" t="s">
        <v>229</v>
      </c>
      <c r="K311">
        <f t="shared" ca="1" si="92"/>
        <v>0.32</v>
      </c>
      <c r="L311" t="s">
        <v>235</v>
      </c>
      <c r="M311">
        <f t="shared" ca="1" si="90"/>
        <v>0.05</v>
      </c>
      <c r="N311" t="s">
        <v>233</v>
      </c>
      <c r="O311" t="s">
        <v>230</v>
      </c>
      <c r="P311" t="s">
        <v>229</v>
      </c>
      <c r="Q311" s="1">
        <f t="shared" ca="1" si="91"/>
        <v>0.27</v>
      </c>
      <c r="R311" t="s">
        <v>230</v>
      </c>
      <c r="S311" s="1">
        <f t="shared" ca="1" si="88"/>
        <v>32</v>
      </c>
      <c r="T311" s="1">
        <f t="shared" ca="1" si="89"/>
        <v>5</v>
      </c>
      <c r="V311" t="str">
        <f t="shared" ca="1" si="77"/>
        <v>\\(\\quad 0.32　－　0.05　=　 \\)</v>
      </c>
      <c r="W311" t="str">
        <f t="shared" ca="1" si="78"/>
        <v>\\(\\quad 0.27 \\)</v>
      </c>
    </row>
    <row r="312" spans="1:23" x14ac:dyDescent="0.55000000000000004">
      <c r="A312" s="51" t="s">
        <v>60</v>
      </c>
      <c r="C312" s="50" t="s">
        <v>213</v>
      </c>
      <c r="D312" s="50" t="str">
        <f t="shared" ca="1" si="93"/>
        <v>\\(\\quad 0.46　－　0.11　=　 \\)</v>
      </c>
      <c r="E312" s="50" t="str">
        <f t="shared" ca="1" si="94"/>
        <v>\\(\\quad 0.35 \\)</v>
      </c>
      <c r="F312" s="50" t="s">
        <v>62</v>
      </c>
      <c r="H312" s="50">
        <v>128</v>
      </c>
      <c r="I312" s="89" t="str">
        <f t="shared" ca="1" si="95"/>
        <v>INSERT INTO math(tangen,question,answer,editor,date,count) VALUES('m3100','\\(\\quad 0.46　－　0.11　=　 \\)','\\(\\quad 0.35 \\)','harazono',NOW(),0);</v>
      </c>
      <c r="J312" s="78" t="s">
        <v>229</v>
      </c>
      <c r="K312">
        <f t="shared" ca="1" si="92"/>
        <v>0.46</v>
      </c>
      <c r="L312" t="s">
        <v>235</v>
      </c>
      <c r="M312">
        <f t="shared" ca="1" si="90"/>
        <v>0.11</v>
      </c>
      <c r="N312" t="s">
        <v>233</v>
      </c>
      <c r="O312" t="s">
        <v>230</v>
      </c>
      <c r="P312" t="s">
        <v>229</v>
      </c>
      <c r="Q312" s="1">
        <f t="shared" ca="1" si="91"/>
        <v>0.35000000000000003</v>
      </c>
      <c r="R312" t="s">
        <v>230</v>
      </c>
      <c r="S312" s="1">
        <f t="shared" ca="1" si="88"/>
        <v>46</v>
      </c>
      <c r="T312" s="1">
        <f t="shared" ca="1" si="89"/>
        <v>11</v>
      </c>
      <c r="V312" t="str">
        <f t="shared" ca="1" si="77"/>
        <v>\\(\\quad 0.46　－　0.11　=　 \\)</v>
      </c>
      <c r="W312" t="str">
        <f t="shared" ca="1" si="78"/>
        <v>\\(\\quad 0.35 \\)</v>
      </c>
    </row>
    <row r="313" spans="1:23" x14ac:dyDescent="0.55000000000000004">
      <c r="A313" s="51" t="s">
        <v>60</v>
      </c>
      <c r="C313" s="50" t="s">
        <v>213</v>
      </c>
      <c r="D313" s="50" t="str">
        <f t="shared" ca="1" si="93"/>
        <v>\\(\\quad 0.25　－　0.14　=　 \\)</v>
      </c>
      <c r="E313" s="50" t="str">
        <f t="shared" ca="1" si="94"/>
        <v>\\(\\quad 0.11 \\)</v>
      </c>
      <c r="F313" s="50" t="s">
        <v>62</v>
      </c>
      <c r="H313" s="50">
        <v>128</v>
      </c>
      <c r="I313" s="89" t="str">
        <f t="shared" ca="1" si="95"/>
        <v>INSERT INTO math(tangen,question,answer,editor,date,count) VALUES('m3100','\\(\\quad 0.25　－　0.14　=　 \\)','\\(\\quad 0.11 \\)','harazono',NOW(),0);</v>
      </c>
      <c r="J313" s="78" t="s">
        <v>229</v>
      </c>
      <c r="K313">
        <f t="shared" ca="1" si="92"/>
        <v>0.25</v>
      </c>
      <c r="L313" t="s">
        <v>235</v>
      </c>
      <c r="M313">
        <f t="shared" ca="1" si="90"/>
        <v>0.14000000000000001</v>
      </c>
      <c r="N313" t="s">
        <v>233</v>
      </c>
      <c r="O313" t="s">
        <v>230</v>
      </c>
      <c r="P313" t="s">
        <v>229</v>
      </c>
      <c r="Q313" s="1">
        <f t="shared" ca="1" si="91"/>
        <v>0.10999999999999999</v>
      </c>
      <c r="R313" t="s">
        <v>230</v>
      </c>
      <c r="S313" s="1">
        <f t="shared" ca="1" si="88"/>
        <v>25</v>
      </c>
      <c r="T313" s="1">
        <f t="shared" ca="1" si="89"/>
        <v>14</v>
      </c>
      <c r="V313" t="str">
        <f t="shared" ca="1" si="77"/>
        <v>\\(\\quad 0.25　－　0.14　=　 \\)</v>
      </c>
      <c r="W313" t="str">
        <f t="shared" ca="1" si="78"/>
        <v>\\(\\quad 0.11 \\)</v>
      </c>
    </row>
    <row r="314" spans="1:23" x14ac:dyDescent="0.55000000000000004">
      <c r="A314" s="51" t="s">
        <v>60</v>
      </c>
      <c r="C314" s="50" t="s">
        <v>213</v>
      </c>
      <c r="D314" s="50" t="str">
        <f t="shared" ca="1" si="93"/>
        <v>\\(\\quad 0.98　－　0.01　=　 \\)</v>
      </c>
      <c r="E314" s="50" t="str">
        <f t="shared" ca="1" si="94"/>
        <v>\\(\\quad 0.97 \\)</v>
      </c>
      <c r="F314" s="50" t="s">
        <v>62</v>
      </c>
      <c r="H314" s="50">
        <v>128</v>
      </c>
      <c r="I314" s="89" t="str">
        <f t="shared" ca="1" si="95"/>
        <v>INSERT INTO math(tangen,question,answer,editor,date,count) VALUES('m3100','\\(\\quad 0.98　－　0.01　=　 \\)','\\(\\quad 0.97 \\)','harazono',NOW(),0);</v>
      </c>
      <c r="J314" s="78" t="s">
        <v>229</v>
      </c>
      <c r="K314">
        <f t="shared" ca="1" si="92"/>
        <v>0.98</v>
      </c>
      <c r="L314" t="s">
        <v>235</v>
      </c>
      <c r="M314">
        <f t="shared" ca="1" si="90"/>
        <v>0.01</v>
      </c>
      <c r="N314" t="s">
        <v>233</v>
      </c>
      <c r="O314" t="s">
        <v>230</v>
      </c>
      <c r="P314" t="s">
        <v>229</v>
      </c>
      <c r="Q314" s="1">
        <f t="shared" ca="1" si="91"/>
        <v>0.97</v>
      </c>
      <c r="R314" t="s">
        <v>230</v>
      </c>
      <c r="S314" s="1">
        <f t="shared" ca="1" si="88"/>
        <v>98</v>
      </c>
      <c r="T314" s="1">
        <f t="shared" ca="1" si="89"/>
        <v>1</v>
      </c>
      <c r="V314" t="str">
        <f t="shared" ca="1" si="77"/>
        <v>\\(\\quad 0.98　－　0.01　=　 \\)</v>
      </c>
      <c r="W314" t="str">
        <f t="shared" ca="1" si="78"/>
        <v>\\(\\quad 0.97 \\)</v>
      </c>
    </row>
    <row r="315" spans="1:23" x14ac:dyDescent="0.55000000000000004">
      <c r="A315" s="51" t="s">
        <v>60</v>
      </c>
      <c r="C315" s="50" t="s">
        <v>213</v>
      </c>
      <c r="D315" s="50" t="str">
        <f t="shared" ca="1" si="93"/>
        <v>\\(\\quad 0.81　－　0.34　=　 \\)</v>
      </c>
      <c r="E315" s="50" t="str">
        <f t="shared" ca="1" si="94"/>
        <v>\\(\\quad 0.47 \\)</v>
      </c>
      <c r="F315" s="50" t="s">
        <v>62</v>
      </c>
      <c r="H315" s="50">
        <v>128</v>
      </c>
      <c r="I315" s="89" t="str">
        <f t="shared" ca="1" si="95"/>
        <v>INSERT INTO math(tangen,question,answer,editor,date,count) VALUES('m3100','\\(\\quad 0.81　－　0.34　=　 \\)','\\(\\quad 0.47 \\)','harazono',NOW(),0);</v>
      </c>
      <c r="J315" s="78" t="s">
        <v>229</v>
      </c>
      <c r="K315">
        <f t="shared" ca="1" si="92"/>
        <v>0.81</v>
      </c>
      <c r="L315" t="s">
        <v>235</v>
      </c>
      <c r="M315">
        <f t="shared" ca="1" si="90"/>
        <v>0.34</v>
      </c>
      <c r="N315" t="s">
        <v>233</v>
      </c>
      <c r="O315" t="s">
        <v>230</v>
      </c>
      <c r="P315" t="s">
        <v>229</v>
      </c>
      <c r="Q315" s="1">
        <f t="shared" ca="1" si="91"/>
        <v>0.47000000000000003</v>
      </c>
      <c r="R315" t="s">
        <v>230</v>
      </c>
      <c r="S315" s="1">
        <f t="shared" ca="1" si="88"/>
        <v>81</v>
      </c>
      <c r="T315" s="1">
        <f t="shared" ca="1" si="89"/>
        <v>34</v>
      </c>
      <c r="V315" t="str">
        <f t="shared" ca="1" si="77"/>
        <v>\\(\\quad 0.81　－　0.34　=　 \\)</v>
      </c>
      <c r="W315" t="str">
        <f t="shared" ca="1" si="78"/>
        <v>\\(\\quad 0.47 \\)</v>
      </c>
    </row>
    <row r="316" spans="1:23" x14ac:dyDescent="0.55000000000000004">
      <c r="A316" s="51" t="s">
        <v>60</v>
      </c>
      <c r="C316" s="50" t="s">
        <v>213</v>
      </c>
      <c r="D316" s="50" t="str">
        <f t="shared" ca="1" si="93"/>
        <v>\\(\\quad 0.57　－　0.51　=　 \\)</v>
      </c>
      <c r="E316" s="50" t="str">
        <f t="shared" ca="1" si="94"/>
        <v>\\(\\quad 0.0600000000000001 \\)</v>
      </c>
      <c r="F316" s="50" t="s">
        <v>62</v>
      </c>
      <c r="H316" s="50">
        <v>128</v>
      </c>
      <c r="I316" s="89" t="str">
        <f t="shared" ca="1" si="95"/>
        <v>INSERT INTO math(tangen,question,answer,editor,date,count) VALUES('m3100','\\(\\quad 0.57　－　0.51　=　 \\)','\\(\\quad 0.0600000000000001 \\)','harazono',NOW(),0);</v>
      </c>
      <c r="J316" s="78" t="s">
        <v>229</v>
      </c>
      <c r="K316">
        <f t="shared" ca="1" si="92"/>
        <v>0.57000000000000006</v>
      </c>
      <c r="L316" t="s">
        <v>235</v>
      </c>
      <c r="M316">
        <f t="shared" ref="M316:M323" ca="1" si="96">T316*0.01</f>
        <v>0.51</v>
      </c>
      <c r="N316" t="s">
        <v>233</v>
      </c>
      <c r="O316" t="s">
        <v>230</v>
      </c>
      <c r="P316" t="s">
        <v>229</v>
      </c>
      <c r="Q316" s="1">
        <f t="shared" ref="Q316:Q323" ca="1" si="97">K316-M316</f>
        <v>6.0000000000000053E-2</v>
      </c>
      <c r="R316" t="s">
        <v>230</v>
      </c>
      <c r="S316" s="1">
        <f t="shared" ca="1" si="88"/>
        <v>57</v>
      </c>
      <c r="T316" s="1">
        <f t="shared" ca="1" si="89"/>
        <v>51</v>
      </c>
      <c r="V316" t="str">
        <f t="shared" ca="1" si="77"/>
        <v>\\(\\quad 0.57　－　0.51　=　 \\)</v>
      </c>
      <c r="W316" t="str">
        <f t="shared" ca="1" si="78"/>
        <v>\\(\\quad 0.0600000000000001 \\)</v>
      </c>
    </row>
    <row r="317" spans="1:23" x14ac:dyDescent="0.55000000000000004">
      <c r="A317" s="51" t="s">
        <v>60</v>
      </c>
      <c r="C317" s="50" t="s">
        <v>213</v>
      </c>
      <c r="D317" s="50" t="str">
        <f t="shared" ca="1" si="93"/>
        <v>\\(\\quad 0.8　－　0.1　=　 \\)</v>
      </c>
      <c r="E317" s="50" t="str">
        <f t="shared" ca="1" si="94"/>
        <v>\\(\\quad 0.7 \\)</v>
      </c>
      <c r="F317" s="50" t="s">
        <v>62</v>
      </c>
      <c r="H317" s="50">
        <v>128</v>
      </c>
      <c r="I317" s="89" t="str">
        <f t="shared" ca="1" si="95"/>
        <v>INSERT INTO math(tangen,question,answer,editor,date,count) VALUES('m3100','\\(\\quad 0.8　－　0.1　=　 \\)','\\(\\quad 0.7 \\)','harazono',NOW(),0);</v>
      </c>
      <c r="J317" s="78" t="s">
        <v>229</v>
      </c>
      <c r="K317">
        <f t="shared" ca="1" si="92"/>
        <v>0.8</v>
      </c>
      <c r="L317" t="s">
        <v>235</v>
      </c>
      <c r="M317">
        <f t="shared" ca="1" si="96"/>
        <v>0.1</v>
      </c>
      <c r="N317" t="s">
        <v>233</v>
      </c>
      <c r="O317" t="s">
        <v>230</v>
      </c>
      <c r="P317" t="s">
        <v>229</v>
      </c>
      <c r="Q317" s="1">
        <f t="shared" ca="1" si="97"/>
        <v>0.70000000000000007</v>
      </c>
      <c r="R317" t="s">
        <v>230</v>
      </c>
      <c r="S317" s="1">
        <f t="shared" ca="1" si="88"/>
        <v>80</v>
      </c>
      <c r="T317" s="1">
        <f t="shared" ca="1" si="89"/>
        <v>10</v>
      </c>
      <c r="V317" t="str">
        <f t="shared" ca="1" si="77"/>
        <v>\\(\\quad 0.8　－　0.1　=　 \\)</v>
      </c>
      <c r="W317" t="str">
        <f t="shared" ca="1" si="78"/>
        <v>\\(\\quad 0.7 \\)</v>
      </c>
    </row>
    <row r="318" spans="1:23" x14ac:dyDescent="0.55000000000000004">
      <c r="A318" s="51" t="s">
        <v>60</v>
      </c>
      <c r="C318" s="50" t="s">
        <v>213</v>
      </c>
      <c r="D318" s="50" t="str">
        <f t="shared" ca="1" si="93"/>
        <v>\\(\\quad 0.05　－　0.03　=　 \\)</v>
      </c>
      <c r="E318" s="50" t="str">
        <f t="shared" ca="1" si="94"/>
        <v>\\(\\quad 0.02 \\)</v>
      </c>
      <c r="F318" s="50" t="s">
        <v>62</v>
      </c>
      <c r="H318" s="50">
        <v>128</v>
      </c>
      <c r="I318" s="89" t="str">
        <f t="shared" ca="1" si="95"/>
        <v>INSERT INTO math(tangen,question,answer,editor,date,count) VALUES('m3100','\\(\\quad 0.05　－　0.03　=　 \\)','\\(\\quad 0.02 \\)','harazono',NOW(),0);</v>
      </c>
      <c r="J318" s="78" t="s">
        <v>229</v>
      </c>
      <c r="K318">
        <f t="shared" ca="1" si="92"/>
        <v>0.05</v>
      </c>
      <c r="L318" t="s">
        <v>235</v>
      </c>
      <c r="M318">
        <f t="shared" ca="1" si="96"/>
        <v>0.03</v>
      </c>
      <c r="N318" t="s">
        <v>233</v>
      </c>
      <c r="O318" t="s">
        <v>230</v>
      </c>
      <c r="P318" t="s">
        <v>229</v>
      </c>
      <c r="Q318" s="1">
        <f t="shared" ca="1" si="97"/>
        <v>2.0000000000000004E-2</v>
      </c>
      <c r="R318" t="s">
        <v>230</v>
      </c>
      <c r="S318" s="1">
        <f t="shared" ca="1" si="88"/>
        <v>5</v>
      </c>
      <c r="T318" s="1">
        <f t="shared" ca="1" si="89"/>
        <v>3</v>
      </c>
      <c r="V318" t="str">
        <f t="shared" ca="1" si="77"/>
        <v>\\(\\quad 0.05　－　0.03　=　 \\)</v>
      </c>
      <c r="W318" t="str">
        <f t="shared" ca="1" si="78"/>
        <v>\\(\\quad 0.02 \\)</v>
      </c>
    </row>
    <row r="319" spans="1:23" x14ac:dyDescent="0.55000000000000004">
      <c r="A319" s="51" t="s">
        <v>60</v>
      </c>
      <c r="C319" s="50" t="s">
        <v>213</v>
      </c>
      <c r="D319" s="50" t="str">
        <f t="shared" ca="1" si="93"/>
        <v>\\(\\quad 0.32　－　0.2　=　 \\)</v>
      </c>
      <c r="E319" s="50" t="str">
        <f t="shared" ca="1" si="94"/>
        <v>\\(\\quad 0.12 \\)</v>
      </c>
      <c r="F319" s="50" t="s">
        <v>62</v>
      </c>
      <c r="H319" s="50">
        <v>128</v>
      </c>
      <c r="I319" s="89" t="str">
        <f t="shared" ca="1" si="95"/>
        <v>INSERT INTO math(tangen,question,answer,editor,date,count) VALUES('m3100','\\(\\quad 0.32　－　0.2　=　 \\)','\\(\\quad 0.12 \\)','harazono',NOW(),0);</v>
      </c>
      <c r="J319" s="78" t="s">
        <v>229</v>
      </c>
      <c r="K319">
        <f t="shared" ca="1" si="92"/>
        <v>0.32</v>
      </c>
      <c r="L319" t="s">
        <v>235</v>
      </c>
      <c r="M319">
        <f t="shared" ca="1" si="96"/>
        <v>0.2</v>
      </c>
      <c r="N319" t="s">
        <v>233</v>
      </c>
      <c r="O319" t="s">
        <v>230</v>
      </c>
      <c r="P319" t="s">
        <v>229</v>
      </c>
      <c r="Q319" s="1">
        <f t="shared" ca="1" si="97"/>
        <v>0.12</v>
      </c>
      <c r="R319" t="s">
        <v>230</v>
      </c>
      <c r="S319" s="1">
        <f t="shared" ca="1" si="88"/>
        <v>32</v>
      </c>
      <c r="T319" s="1">
        <f t="shared" ca="1" si="89"/>
        <v>20</v>
      </c>
      <c r="V319" t="str">
        <f t="shared" ca="1" si="77"/>
        <v>\\(\\quad 0.32　－　0.2　=　 \\)</v>
      </c>
      <c r="W319" t="str">
        <f t="shared" ca="1" si="78"/>
        <v>\\(\\quad 0.12 \\)</v>
      </c>
    </row>
    <row r="320" spans="1:23" x14ac:dyDescent="0.55000000000000004">
      <c r="A320" s="51" t="s">
        <v>60</v>
      </c>
      <c r="C320" s="50" t="s">
        <v>213</v>
      </c>
      <c r="D320" s="50" t="str">
        <f t="shared" ca="1" si="93"/>
        <v>\\(\\quad 0.9　－　0.05　=　 \\)</v>
      </c>
      <c r="E320" s="50" t="str">
        <f t="shared" ca="1" si="94"/>
        <v>\\(\\quad 0.85 \\)</v>
      </c>
      <c r="F320" s="50" t="s">
        <v>62</v>
      </c>
      <c r="H320" s="50">
        <v>128</v>
      </c>
      <c r="I320" s="89" t="str">
        <f t="shared" ca="1" si="95"/>
        <v>INSERT INTO math(tangen,question,answer,editor,date,count) VALUES('m3100','\\(\\quad 0.9　－　0.05　=　 \\)','\\(\\quad 0.85 \\)','harazono',NOW(),0);</v>
      </c>
      <c r="J320" s="78" t="s">
        <v>229</v>
      </c>
      <c r="K320">
        <f t="shared" ca="1" si="92"/>
        <v>0.9</v>
      </c>
      <c r="L320" t="s">
        <v>235</v>
      </c>
      <c r="M320">
        <f t="shared" ca="1" si="96"/>
        <v>0.05</v>
      </c>
      <c r="N320" t="s">
        <v>233</v>
      </c>
      <c r="O320" t="s">
        <v>230</v>
      </c>
      <c r="P320" t="s">
        <v>229</v>
      </c>
      <c r="Q320" s="1">
        <f t="shared" ca="1" si="97"/>
        <v>0.85</v>
      </c>
      <c r="R320" t="s">
        <v>230</v>
      </c>
      <c r="S320" s="1">
        <f t="shared" ca="1" si="88"/>
        <v>90</v>
      </c>
      <c r="T320" s="1">
        <f t="shared" ca="1" si="89"/>
        <v>5</v>
      </c>
      <c r="V320" t="str">
        <f t="shared" ca="1" si="77"/>
        <v>\\(\\quad 0.9　－　0.05　=　 \\)</v>
      </c>
      <c r="W320" t="str">
        <f t="shared" ca="1" si="78"/>
        <v>\\(\\quad 0.85 \\)</v>
      </c>
    </row>
    <row r="321" spans="1:23" x14ac:dyDescent="0.55000000000000004">
      <c r="A321" s="51" t="s">
        <v>60</v>
      </c>
      <c r="C321" s="50" t="s">
        <v>213</v>
      </c>
      <c r="D321" s="50" t="str">
        <f t="shared" ca="1" si="93"/>
        <v>\\(\\quad 0.14　－　0.07　=　 \\)</v>
      </c>
      <c r="E321" s="50" t="str">
        <f t="shared" ca="1" si="94"/>
        <v>\\(\\quad 0.07 \\)</v>
      </c>
      <c r="F321" s="50" t="s">
        <v>62</v>
      </c>
      <c r="H321" s="50">
        <v>128</v>
      </c>
      <c r="I321" s="89" t="str">
        <f t="shared" ca="1" si="95"/>
        <v>INSERT INTO math(tangen,question,answer,editor,date,count) VALUES('m3100','\\(\\quad 0.14　－　0.07　=　 \\)','\\(\\quad 0.07 \\)','harazono',NOW(),0);</v>
      </c>
      <c r="J321" s="78" t="s">
        <v>229</v>
      </c>
      <c r="K321">
        <f t="shared" ca="1" si="92"/>
        <v>0.14000000000000001</v>
      </c>
      <c r="L321" t="s">
        <v>235</v>
      </c>
      <c r="M321">
        <f t="shared" ca="1" si="96"/>
        <v>7.0000000000000007E-2</v>
      </c>
      <c r="N321" t="s">
        <v>233</v>
      </c>
      <c r="O321" t="s">
        <v>230</v>
      </c>
      <c r="P321" t="s">
        <v>229</v>
      </c>
      <c r="Q321" s="1">
        <f t="shared" ca="1" si="97"/>
        <v>7.0000000000000007E-2</v>
      </c>
      <c r="R321" t="s">
        <v>230</v>
      </c>
      <c r="S321" s="1">
        <f t="shared" ca="1" si="88"/>
        <v>14</v>
      </c>
      <c r="T321" s="1">
        <f t="shared" ca="1" si="89"/>
        <v>7</v>
      </c>
      <c r="V321" t="str">
        <f t="shared" ca="1" si="77"/>
        <v>\\(\\quad 0.14　－　0.07　=　 \\)</v>
      </c>
      <c r="W321" t="str">
        <f t="shared" ca="1" si="78"/>
        <v>\\(\\quad 0.07 \\)</v>
      </c>
    </row>
    <row r="322" spans="1:23" x14ac:dyDescent="0.55000000000000004">
      <c r="A322" s="51" t="s">
        <v>60</v>
      </c>
      <c r="C322" s="50" t="s">
        <v>213</v>
      </c>
      <c r="D322" s="50" t="str">
        <f t="shared" ca="1" si="93"/>
        <v>\\(\\quad 0.01　－　0.01　=　 \\)</v>
      </c>
      <c r="E322" s="50" t="str">
        <f t="shared" ca="1" si="94"/>
        <v>\\(\\quad 0 \\)</v>
      </c>
      <c r="F322" s="50" t="s">
        <v>62</v>
      </c>
      <c r="H322" s="50">
        <v>128</v>
      </c>
      <c r="I322" s="89" t="str">
        <f t="shared" ca="1" si="95"/>
        <v>INSERT INTO math(tangen,question,answer,editor,date,count) VALUES('m3100','\\(\\quad 0.01　－　0.01　=　 \\)','\\(\\quad 0 \\)','harazono',NOW(),0);</v>
      </c>
      <c r="J322" s="78" t="s">
        <v>229</v>
      </c>
      <c r="K322">
        <f t="shared" ca="1" si="92"/>
        <v>0.01</v>
      </c>
      <c r="L322" t="s">
        <v>235</v>
      </c>
      <c r="M322">
        <f t="shared" ca="1" si="96"/>
        <v>0.01</v>
      </c>
      <c r="N322" t="s">
        <v>233</v>
      </c>
      <c r="O322" t="s">
        <v>230</v>
      </c>
      <c r="P322" t="s">
        <v>229</v>
      </c>
      <c r="Q322" s="1">
        <f t="shared" ca="1" si="97"/>
        <v>0</v>
      </c>
      <c r="R322" t="s">
        <v>230</v>
      </c>
      <c r="S322" s="1">
        <f t="shared" ca="1" si="88"/>
        <v>1</v>
      </c>
      <c r="T322" s="1">
        <f t="shared" ca="1" si="89"/>
        <v>1</v>
      </c>
      <c r="V322" t="str">
        <f t="shared" ref="V322:V385" ca="1" si="98">J322&amp;K322&amp;L322&amp;M322&amp;N322&amp;O322</f>
        <v>\\(\\quad 0.01　－　0.01　=　 \\)</v>
      </c>
      <c r="W322" t="str">
        <f t="shared" ref="W322:W385" ca="1" si="99">P322&amp;Q322&amp;R322</f>
        <v>\\(\\quad 0 \\)</v>
      </c>
    </row>
    <row r="323" spans="1:23" x14ac:dyDescent="0.55000000000000004">
      <c r="A323" s="51" t="s">
        <v>60</v>
      </c>
      <c r="C323" s="50" t="s">
        <v>213</v>
      </c>
      <c r="D323" s="50" t="str">
        <f t="shared" ca="1" si="93"/>
        <v>\\(\\quad 0.58　－　0.5　=　 \\)</v>
      </c>
      <c r="E323" s="50" t="str">
        <f t="shared" ca="1" si="94"/>
        <v>\\(\\quad 0.08 \\)</v>
      </c>
      <c r="F323" s="50" t="s">
        <v>62</v>
      </c>
      <c r="H323" s="50">
        <v>128</v>
      </c>
      <c r="I323" s="89" t="str">
        <f t="shared" ca="1" si="95"/>
        <v>INSERT INTO math(tangen,question,answer,editor,date,count) VALUES('m3100','\\(\\quad 0.58　－　0.5　=　 \\)','\\(\\quad 0.08 \\)','harazono',NOW(),0);</v>
      </c>
      <c r="J323" s="78" t="s">
        <v>229</v>
      </c>
      <c r="K323">
        <f t="shared" ca="1" si="92"/>
        <v>0.57999999999999996</v>
      </c>
      <c r="L323" t="s">
        <v>235</v>
      </c>
      <c r="M323">
        <f t="shared" ca="1" si="96"/>
        <v>0.5</v>
      </c>
      <c r="N323" t="s">
        <v>233</v>
      </c>
      <c r="O323" t="s">
        <v>230</v>
      </c>
      <c r="P323" t="s">
        <v>229</v>
      </c>
      <c r="Q323" s="1">
        <f t="shared" ca="1" si="97"/>
        <v>7.999999999999996E-2</v>
      </c>
      <c r="R323" t="s">
        <v>230</v>
      </c>
      <c r="S323" s="1">
        <f t="shared" ca="1" si="88"/>
        <v>58</v>
      </c>
      <c r="T323" s="1">
        <f t="shared" ca="1" si="89"/>
        <v>50</v>
      </c>
      <c r="V323" t="str">
        <f t="shared" ca="1" si="98"/>
        <v>\\(\\quad 0.58　－　0.5　=　 \\)</v>
      </c>
      <c r="W323" t="str">
        <f t="shared" ca="1" si="99"/>
        <v>\\(\\quad 0.08 \\)</v>
      </c>
    </row>
    <row r="324" spans="1:23" x14ac:dyDescent="0.55000000000000004">
      <c r="A324" s="9"/>
      <c r="B324" s="9"/>
      <c r="C324" s="9"/>
      <c r="D324" s="9"/>
      <c r="E324" s="9"/>
      <c r="F324" s="9"/>
      <c r="G324" s="9"/>
      <c r="H324" s="9"/>
      <c r="I324" s="2"/>
      <c r="J324" s="78" t="s">
        <v>229</v>
      </c>
      <c r="K324" s="9"/>
      <c r="L324" s="9"/>
      <c r="M324" s="9"/>
      <c r="N324" s="9"/>
      <c r="O324" t="s">
        <v>230</v>
      </c>
      <c r="P324" t="s">
        <v>229</v>
      </c>
      <c r="Q324" s="9"/>
      <c r="R324" t="s">
        <v>230</v>
      </c>
      <c r="S324" s="9"/>
      <c r="T324" s="9"/>
      <c r="U324" s="9"/>
      <c r="V324" t="str">
        <f t="shared" si="98"/>
        <v>\\(\\quad  \\)</v>
      </c>
      <c r="W324" t="str">
        <f t="shared" si="99"/>
        <v>\\(\\quad  \\)</v>
      </c>
    </row>
    <row r="325" spans="1:23" x14ac:dyDescent="0.55000000000000004">
      <c r="A325" s="51" t="s">
        <v>60</v>
      </c>
      <c r="C325" s="50" t="s">
        <v>214</v>
      </c>
      <c r="D325" s="50" t="str">
        <f t="shared" ref="D325" si="100">V325</f>
        <v>\\(\\quad 0.1　×　1　=　 \\)</v>
      </c>
      <c r="E325" s="50" t="str">
        <f t="shared" ref="E325" si="101">W325</f>
        <v>\\(\\quad 0.1 \\)</v>
      </c>
      <c r="F325" s="50" t="s">
        <v>62</v>
      </c>
      <c r="H325" s="50">
        <v>128</v>
      </c>
      <c r="I325" s="89" t="str">
        <f t="shared" ref="I325" si="102">"INSERT INTO "&amp;A325&amp;"(tangen,question,answer,editor,date,count) VALUES('"&amp;C325&amp;"','"&amp;D325&amp;"','"&amp;E325&amp;"','"&amp;F325&amp;"',NOW(),0);"</f>
        <v>INSERT INTO math(tangen,question,answer,editor,date,count) VALUES('m3200','\\(\\quad 0.1　×　1　=　 \\)','\\(\\quad 0.1 \\)','harazono',NOW(),0);</v>
      </c>
      <c r="J325" s="78" t="s">
        <v>229</v>
      </c>
      <c r="K325">
        <f>S325*0.1</f>
        <v>0.1</v>
      </c>
      <c r="L325" t="s">
        <v>237</v>
      </c>
      <c r="M325">
        <f>T325</f>
        <v>1</v>
      </c>
      <c r="N325" t="s">
        <v>233</v>
      </c>
      <c r="O325" t="s">
        <v>230</v>
      </c>
      <c r="P325" t="s">
        <v>229</v>
      </c>
      <c r="Q325" s="1">
        <f>K325*M325</f>
        <v>0.1</v>
      </c>
      <c r="R325" t="s">
        <v>230</v>
      </c>
      <c r="S325" s="1">
        <v>1</v>
      </c>
      <c r="T325" s="1">
        <v>1</v>
      </c>
      <c r="V325" t="str">
        <f t="shared" si="98"/>
        <v>\\(\\quad 0.1　×　1　=　 \\)</v>
      </c>
      <c r="W325" t="str">
        <f t="shared" si="99"/>
        <v>\\(\\quad 0.1 \\)</v>
      </c>
    </row>
    <row r="326" spans="1:23" x14ac:dyDescent="0.55000000000000004">
      <c r="A326" s="51" t="s">
        <v>60</v>
      </c>
      <c r="C326" s="50" t="s">
        <v>214</v>
      </c>
      <c r="D326" s="50" t="str">
        <f t="shared" ref="D326:D389" si="103">V326</f>
        <v>\\(\\quad 0.1　×　2　=　 \\)</v>
      </c>
      <c r="E326" s="50" t="str">
        <f t="shared" ref="E326:E389" si="104">W326</f>
        <v>\\(\\quad 0.2 \\)</v>
      </c>
      <c r="F326" s="50" t="s">
        <v>62</v>
      </c>
      <c r="H326" s="50">
        <v>128</v>
      </c>
      <c r="I326" s="89" t="str">
        <f t="shared" ref="I326:I389" si="105">"INSERT INTO "&amp;A326&amp;"(tangen,question,answer,editor,date,count) VALUES('"&amp;C326&amp;"','"&amp;D326&amp;"','"&amp;E326&amp;"','"&amp;F326&amp;"',NOW(),0);"</f>
        <v>INSERT INTO math(tangen,question,answer,editor,date,count) VALUES('m3200','\\(\\quad 0.1　×　2　=　 \\)','\\(\\quad 0.2 \\)','harazono',NOW(),0);</v>
      </c>
      <c r="J326" s="78" t="s">
        <v>229</v>
      </c>
      <c r="K326">
        <f t="shared" ref="K326:K353" si="106">S326*0.1</f>
        <v>0.1</v>
      </c>
      <c r="L326" t="s">
        <v>237</v>
      </c>
      <c r="M326">
        <f t="shared" ref="M326:M391" si="107">T326</f>
        <v>2</v>
      </c>
      <c r="N326" t="s">
        <v>233</v>
      </c>
      <c r="O326" t="s">
        <v>230</v>
      </c>
      <c r="P326" t="s">
        <v>229</v>
      </c>
      <c r="Q326" s="1">
        <f t="shared" ref="Q326:Q353" si="108">K326*M326</f>
        <v>0.2</v>
      </c>
      <c r="R326" t="s">
        <v>230</v>
      </c>
      <c r="S326" s="1">
        <v>1</v>
      </c>
      <c r="T326" s="1">
        <v>2</v>
      </c>
      <c r="V326" t="str">
        <f t="shared" si="98"/>
        <v>\\(\\quad 0.1　×　2　=　 \\)</v>
      </c>
      <c r="W326" t="str">
        <f t="shared" si="99"/>
        <v>\\(\\quad 0.2 \\)</v>
      </c>
    </row>
    <row r="327" spans="1:23" x14ac:dyDescent="0.55000000000000004">
      <c r="A327" s="51" t="s">
        <v>60</v>
      </c>
      <c r="C327" s="50" t="s">
        <v>214</v>
      </c>
      <c r="D327" s="50" t="str">
        <f t="shared" si="103"/>
        <v>\\(\\quad 0.1　×　3　=　 \\)</v>
      </c>
      <c r="E327" s="50" t="str">
        <f t="shared" si="104"/>
        <v>\\(\\quad 0.3 \\)</v>
      </c>
      <c r="F327" s="50" t="s">
        <v>62</v>
      </c>
      <c r="H327" s="50">
        <v>128</v>
      </c>
      <c r="I327" s="89" t="str">
        <f t="shared" si="105"/>
        <v>INSERT INTO math(tangen,question,answer,editor,date,count) VALUES('m3200','\\(\\quad 0.1　×　3　=　 \\)','\\(\\quad 0.3 \\)','harazono',NOW(),0);</v>
      </c>
      <c r="J327" s="78" t="s">
        <v>229</v>
      </c>
      <c r="K327">
        <f t="shared" si="106"/>
        <v>0.1</v>
      </c>
      <c r="L327" t="s">
        <v>237</v>
      </c>
      <c r="M327">
        <f t="shared" si="107"/>
        <v>3</v>
      </c>
      <c r="N327" t="s">
        <v>233</v>
      </c>
      <c r="O327" t="s">
        <v>230</v>
      </c>
      <c r="P327" t="s">
        <v>229</v>
      </c>
      <c r="Q327" s="1">
        <f t="shared" si="108"/>
        <v>0.30000000000000004</v>
      </c>
      <c r="R327" t="s">
        <v>230</v>
      </c>
      <c r="S327" s="1">
        <v>1</v>
      </c>
      <c r="T327" s="1">
        <v>3</v>
      </c>
      <c r="V327" t="str">
        <f t="shared" si="98"/>
        <v>\\(\\quad 0.1　×　3　=　 \\)</v>
      </c>
      <c r="W327" t="str">
        <f t="shared" si="99"/>
        <v>\\(\\quad 0.3 \\)</v>
      </c>
    </row>
    <row r="328" spans="1:23" x14ac:dyDescent="0.55000000000000004">
      <c r="A328" s="51" t="s">
        <v>60</v>
      </c>
      <c r="C328" s="50" t="s">
        <v>214</v>
      </c>
      <c r="D328" s="50" t="str">
        <f t="shared" si="103"/>
        <v>\\(\\quad 0.1　×　4　=　 \\)</v>
      </c>
      <c r="E328" s="50" t="str">
        <f t="shared" si="104"/>
        <v>\\(\\quad 0.4 \\)</v>
      </c>
      <c r="F328" s="50" t="s">
        <v>62</v>
      </c>
      <c r="H328" s="50">
        <v>128</v>
      </c>
      <c r="I328" s="89" t="str">
        <f t="shared" si="105"/>
        <v>INSERT INTO math(tangen,question,answer,editor,date,count) VALUES('m3200','\\(\\quad 0.1　×　4　=　 \\)','\\(\\quad 0.4 \\)','harazono',NOW(),0);</v>
      </c>
      <c r="J328" s="78" t="s">
        <v>229</v>
      </c>
      <c r="K328">
        <f t="shared" si="106"/>
        <v>0.1</v>
      </c>
      <c r="L328" t="s">
        <v>237</v>
      </c>
      <c r="M328">
        <f t="shared" si="107"/>
        <v>4</v>
      </c>
      <c r="N328" t="s">
        <v>233</v>
      </c>
      <c r="O328" t="s">
        <v>230</v>
      </c>
      <c r="P328" t="s">
        <v>229</v>
      </c>
      <c r="Q328" s="1">
        <f t="shared" si="108"/>
        <v>0.4</v>
      </c>
      <c r="R328" t="s">
        <v>230</v>
      </c>
      <c r="S328" s="1">
        <v>1</v>
      </c>
      <c r="T328" s="1">
        <v>4</v>
      </c>
      <c r="V328" t="str">
        <f t="shared" si="98"/>
        <v>\\(\\quad 0.1　×　4　=　 \\)</v>
      </c>
      <c r="W328" t="str">
        <f t="shared" si="99"/>
        <v>\\(\\quad 0.4 \\)</v>
      </c>
    </row>
    <row r="329" spans="1:23" x14ac:dyDescent="0.55000000000000004">
      <c r="A329" s="51" t="s">
        <v>60</v>
      </c>
      <c r="C329" s="50" t="s">
        <v>214</v>
      </c>
      <c r="D329" s="50" t="str">
        <f t="shared" si="103"/>
        <v>\\(\\quad 0.1　×　5　=　 \\)</v>
      </c>
      <c r="E329" s="50" t="str">
        <f t="shared" si="104"/>
        <v>\\(\\quad 0.5 \\)</v>
      </c>
      <c r="F329" s="50" t="s">
        <v>62</v>
      </c>
      <c r="H329" s="50">
        <v>128</v>
      </c>
      <c r="I329" s="89" t="str">
        <f t="shared" si="105"/>
        <v>INSERT INTO math(tangen,question,answer,editor,date,count) VALUES('m3200','\\(\\quad 0.1　×　5　=　 \\)','\\(\\quad 0.5 \\)','harazono',NOW(),0);</v>
      </c>
      <c r="J329" s="78" t="s">
        <v>229</v>
      </c>
      <c r="K329">
        <f t="shared" si="106"/>
        <v>0.1</v>
      </c>
      <c r="L329" t="s">
        <v>237</v>
      </c>
      <c r="M329">
        <f t="shared" si="107"/>
        <v>5</v>
      </c>
      <c r="N329" t="s">
        <v>233</v>
      </c>
      <c r="O329" t="s">
        <v>230</v>
      </c>
      <c r="P329" t="s">
        <v>229</v>
      </c>
      <c r="Q329" s="1">
        <f t="shared" si="108"/>
        <v>0.5</v>
      </c>
      <c r="R329" t="s">
        <v>230</v>
      </c>
      <c r="S329" s="1">
        <v>1</v>
      </c>
      <c r="T329" s="1">
        <v>5</v>
      </c>
      <c r="V329" t="str">
        <f t="shared" si="98"/>
        <v>\\(\\quad 0.1　×　5　=　 \\)</v>
      </c>
      <c r="W329" t="str">
        <f t="shared" si="99"/>
        <v>\\(\\quad 0.5 \\)</v>
      </c>
    </row>
    <row r="330" spans="1:23" x14ac:dyDescent="0.55000000000000004">
      <c r="A330" s="51" t="s">
        <v>60</v>
      </c>
      <c r="C330" s="50" t="s">
        <v>214</v>
      </c>
      <c r="D330" s="50" t="str">
        <f t="shared" si="103"/>
        <v>\\(\\quad 0.1　×　6　=　 \\)</v>
      </c>
      <c r="E330" s="50" t="str">
        <f t="shared" si="104"/>
        <v>\\(\\quad 0.6 \\)</v>
      </c>
      <c r="F330" s="50" t="s">
        <v>62</v>
      </c>
      <c r="H330" s="50">
        <v>128</v>
      </c>
      <c r="I330" s="89" t="str">
        <f t="shared" si="105"/>
        <v>INSERT INTO math(tangen,question,answer,editor,date,count) VALUES('m3200','\\(\\quad 0.1　×　6　=　 \\)','\\(\\quad 0.6 \\)','harazono',NOW(),0);</v>
      </c>
      <c r="J330" s="78" t="s">
        <v>229</v>
      </c>
      <c r="K330">
        <f t="shared" si="106"/>
        <v>0.1</v>
      </c>
      <c r="L330" t="s">
        <v>237</v>
      </c>
      <c r="M330">
        <f t="shared" si="107"/>
        <v>6</v>
      </c>
      <c r="N330" t="s">
        <v>233</v>
      </c>
      <c r="O330" t="s">
        <v>230</v>
      </c>
      <c r="P330" t="s">
        <v>229</v>
      </c>
      <c r="Q330" s="1">
        <f t="shared" si="108"/>
        <v>0.60000000000000009</v>
      </c>
      <c r="R330" t="s">
        <v>230</v>
      </c>
      <c r="S330" s="1">
        <v>1</v>
      </c>
      <c r="T330" s="1">
        <v>6</v>
      </c>
      <c r="V330" t="str">
        <f t="shared" si="98"/>
        <v>\\(\\quad 0.1　×　6　=　 \\)</v>
      </c>
      <c r="W330" t="str">
        <f t="shared" si="99"/>
        <v>\\(\\quad 0.6 \\)</v>
      </c>
    </row>
    <row r="331" spans="1:23" x14ac:dyDescent="0.55000000000000004">
      <c r="A331" s="51" t="s">
        <v>60</v>
      </c>
      <c r="C331" s="50" t="s">
        <v>214</v>
      </c>
      <c r="D331" s="50" t="str">
        <f t="shared" si="103"/>
        <v>\\(\\quad 0.1　×　7　=　 \\)</v>
      </c>
      <c r="E331" s="50" t="str">
        <f t="shared" si="104"/>
        <v>\\(\\quad 0.7 \\)</v>
      </c>
      <c r="F331" s="50" t="s">
        <v>62</v>
      </c>
      <c r="H331" s="50">
        <v>128</v>
      </c>
      <c r="I331" s="89" t="str">
        <f t="shared" si="105"/>
        <v>INSERT INTO math(tangen,question,answer,editor,date,count) VALUES('m3200','\\(\\quad 0.1　×　7　=　 \\)','\\(\\quad 0.7 \\)','harazono',NOW(),0);</v>
      </c>
      <c r="J331" s="78" t="s">
        <v>229</v>
      </c>
      <c r="K331">
        <f t="shared" si="106"/>
        <v>0.1</v>
      </c>
      <c r="L331" t="s">
        <v>237</v>
      </c>
      <c r="M331">
        <f t="shared" si="107"/>
        <v>7</v>
      </c>
      <c r="N331" t="s">
        <v>233</v>
      </c>
      <c r="O331" t="s">
        <v>230</v>
      </c>
      <c r="P331" t="s">
        <v>229</v>
      </c>
      <c r="Q331" s="1">
        <f t="shared" si="108"/>
        <v>0.70000000000000007</v>
      </c>
      <c r="R331" t="s">
        <v>230</v>
      </c>
      <c r="S331" s="1">
        <v>1</v>
      </c>
      <c r="T331" s="1">
        <v>7</v>
      </c>
      <c r="V331" t="str">
        <f t="shared" si="98"/>
        <v>\\(\\quad 0.1　×　7　=　 \\)</v>
      </c>
      <c r="W331" t="str">
        <f t="shared" si="99"/>
        <v>\\(\\quad 0.7 \\)</v>
      </c>
    </row>
    <row r="332" spans="1:23" x14ac:dyDescent="0.55000000000000004">
      <c r="A332" s="51" t="s">
        <v>60</v>
      </c>
      <c r="C332" s="50" t="s">
        <v>214</v>
      </c>
      <c r="D332" s="50" t="str">
        <f t="shared" si="103"/>
        <v>\\(\\quad 0.1　×　8　=　 \\)</v>
      </c>
      <c r="E332" s="50" t="str">
        <f t="shared" si="104"/>
        <v>\\(\\quad 0.8 \\)</v>
      </c>
      <c r="F332" s="50" t="s">
        <v>62</v>
      </c>
      <c r="H332" s="50">
        <v>128</v>
      </c>
      <c r="I332" s="89" t="str">
        <f t="shared" si="105"/>
        <v>INSERT INTO math(tangen,question,answer,editor,date,count) VALUES('m3200','\\(\\quad 0.1　×　8　=　 \\)','\\(\\quad 0.8 \\)','harazono',NOW(),0);</v>
      </c>
      <c r="J332" s="78" t="s">
        <v>229</v>
      </c>
      <c r="K332">
        <f t="shared" si="106"/>
        <v>0.1</v>
      </c>
      <c r="L332" t="s">
        <v>237</v>
      </c>
      <c r="M332">
        <f t="shared" si="107"/>
        <v>8</v>
      </c>
      <c r="N332" t="s">
        <v>233</v>
      </c>
      <c r="O332" t="s">
        <v>230</v>
      </c>
      <c r="P332" t="s">
        <v>229</v>
      </c>
      <c r="Q332" s="1">
        <f t="shared" si="108"/>
        <v>0.8</v>
      </c>
      <c r="R332" t="s">
        <v>230</v>
      </c>
      <c r="S332" s="1">
        <v>1</v>
      </c>
      <c r="T332" s="1">
        <v>8</v>
      </c>
      <c r="V332" t="str">
        <f t="shared" si="98"/>
        <v>\\(\\quad 0.1　×　8　=　 \\)</v>
      </c>
      <c r="W332" t="str">
        <f t="shared" si="99"/>
        <v>\\(\\quad 0.8 \\)</v>
      </c>
    </row>
    <row r="333" spans="1:23" x14ac:dyDescent="0.55000000000000004">
      <c r="A333" s="51" t="s">
        <v>60</v>
      </c>
      <c r="C333" s="50" t="s">
        <v>214</v>
      </c>
      <c r="D333" s="50" t="str">
        <f t="shared" si="103"/>
        <v>\\(\\quad 0.1　×　9　=　 \\)</v>
      </c>
      <c r="E333" s="50" t="str">
        <f t="shared" si="104"/>
        <v>\\(\\quad 0.9 \\)</v>
      </c>
      <c r="F333" s="50" t="s">
        <v>62</v>
      </c>
      <c r="H333" s="50">
        <v>128</v>
      </c>
      <c r="I333" s="89" t="str">
        <f t="shared" si="105"/>
        <v>INSERT INTO math(tangen,question,answer,editor,date,count) VALUES('m3200','\\(\\quad 0.1　×　9　=　 \\)','\\(\\quad 0.9 \\)','harazono',NOW(),0);</v>
      </c>
      <c r="J333" s="78" t="s">
        <v>229</v>
      </c>
      <c r="K333">
        <f t="shared" si="106"/>
        <v>0.1</v>
      </c>
      <c r="L333" t="s">
        <v>237</v>
      </c>
      <c r="M333">
        <f t="shared" si="107"/>
        <v>9</v>
      </c>
      <c r="N333" t="s">
        <v>233</v>
      </c>
      <c r="O333" t="s">
        <v>230</v>
      </c>
      <c r="P333" t="s">
        <v>229</v>
      </c>
      <c r="Q333" s="1">
        <f t="shared" si="108"/>
        <v>0.9</v>
      </c>
      <c r="R333" t="s">
        <v>230</v>
      </c>
      <c r="S333" s="1">
        <v>1</v>
      </c>
      <c r="T333" s="1">
        <v>9</v>
      </c>
      <c r="V333" t="str">
        <f t="shared" si="98"/>
        <v>\\(\\quad 0.1　×　9　=　 \\)</v>
      </c>
      <c r="W333" t="str">
        <f t="shared" si="99"/>
        <v>\\(\\quad 0.9 \\)</v>
      </c>
    </row>
    <row r="334" spans="1:23" x14ac:dyDescent="0.55000000000000004">
      <c r="A334" s="51" t="s">
        <v>60</v>
      </c>
      <c r="C334" s="50" t="s">
        <v>214</v>
      </c>
      <c r="D334" s="50" t="str">
        <f t="shared" si="103"/>
        <v>\\(\\quad 0.2　×　1　=　 \\)</v>
      </c>
      <c r="E334" s="50" t="str">
        <f t="shared" si="104"/>
        <v>\\(\\quad 0.2 \\)</v>
      </c>
      <c r="F334" s="50" t="s">
        <v>62</v>
      </c>
      <c r="H334" s="50">
        <v>128</v>
      </c>
      <c r="I334" s="89" t="str">
        <f t="shared" si="105"/>
        <v>INSERT INTO math(tangen,question,answer,editor,date,count) VALUES('m3200','\\(\\quad 0.2　×　1　=　 \\)','\\(\\quad 0.2 \\)','harazono',NOW(),0);</v>
      </c>
      <c r="J334" s="78" t="s">
        <v>229</v>
      </c>
      <c r="K334">
        <f t="shared" si="106"/>
        <v>0.2</v>
      </c>
      <c r="L334" t="s">
        <v>237</v>
      </c>
      <c r="M334">
        <f t="shared" si="107"/>
        <v>1</v>
      </c>
      <c r="N334" t="s">
        <v>233</v>
      </c>
      <c r="O334" t="s">
        <v>230</v>
      </c>
      <c r="P334" t="s">
        <v>229</v>
      </c>
      <c r="Q334" s="1">
        <f t="shared" si="108"/>
        <v>0.2</v>
      </c>
      <c r="R334" t="s">
        <v>230</v>
      </c>
      <c r="S334" s="1">
        <v>2</v>
      </c>
      <c r="T334" s="1">
        <v>1</v>
      </c>
      <c r="V334" t="str">
        <f t="shared" si="98"/>
        <v>\\(\\quad 0.2　×　1　=　 \\)</v>
      </c>
      <c r="W334" t="str">
        <f t="shared" si="99"/>
        <v>\\(\\quad 0.2 \\)</v>
      </c>
    </row>
    <row r="335" spans="1:23" x14ac:dyDescent="0.55000000000000004">
      <c r="A335" s="51" t="s">
        <v>60</v>
      </c>
      <c r="C335" s="50" t="s">
        <v>214</v>
      </c>
      <c r="D335" s="50" t="str">
        <f t="shared" si="103"/>
        <v>\\(\\quad 0.2　×　2　=　 \\)</v>
      </c>
      <c r="E335" s="50" t="str">
        <f t="shared" si="104"/>
        <v>\\(\\quad 0.4 \\)</v>
      </c>
      <c r="F335" s="50" t="s">
        <v>62</v>
      </c>
      <c r="H335" s="50">
        <v>128</v>
      </c>
      <c r="I335" s="89" t="str">
        <f t="shared" si="105"/>
        <v>INSERT INTO math(tangen,question,answer,editor,date,count) VALUES('m3200','\\(\\quad 0.2　×　2　=　 \\)','\\(\\quad 0.4 \\)','harazono',NOW(),0);</v>
      </c>
      <c r="J335" s="78" t="s">
        <v>229</v>
      </c>
      <c r="K335">
        <f t="shared" si="106"/>
        <v>0.2</v>
      </c>
      <c r="L335" t="s">
        <v>237</v>
      </c>
      <c r="M335">
        <f t="shared" si="107"/>
        <v>2</v>
      </c>
      <c r="N335" t="s">
        <v>233</v>
      </c>
      <c r="O335" t="s">
        <v>230</v>
      </c>
      <c r="P335" t="s">
        <v>229</v>
      </c>
      <c r="Q335" s="1">
        <f t="shared" si="108"/>
        <v>0.4</v>
      </c>
      <c r="R335" t="s">
        <v>230</v>
      </c>
      <c r="S335" s="1">
        <v>2</v>
      </c>
      <c r="T335" s="1">
        <v>2</v>
      </c>
      <c r="V335" t="str">
        <f t="shared" si="98"/>
        <v>\\(\\quad 0.2　×　2　=　 \\)</v>
      </c>
      <c r="W335" t="str">
        <f t="shared" si="99"/>
        <v>\\(\\quad 0.4 \\)</v>
      </c>
    </row>
    <row r="336" spans="1:23" x14ac:dyDescent="0.55000000000000004">
      <c r="A336" s="51" t="s">
        <v>60</v>
      </c>
      <c r="C336" s="50" t="s">
        <v>214</v>
      </c>
      <c r="D336" s="50" t="str">
        <f t="shared" si="103"/>
        <v>\\(\\quad 0.2　×　3　=　 \\)</v>
      </c>
      <c r="E336" s="50" t="str">
        <f t="shared" si="104"/>
        <v>\\(\\quad 0.6 \\)</v>
      </c>
      <c r="F336" s="50" t="s">
        <v>62</v>
      </c>
      <c r="H336" s="50">
        <v>128</v>
      </c>
      <c r="I336" s="89" t="str">
        <f t="shared" si="105"/>
        <v>INSERT INTO math(tangen,question,answer,editor,date,count) VALUES('m3200','\\(\\quad 0.2　×　3　=　 \\)','\\(\\quad 0.6 \\)','harazono',NOW(),0);</v>
      </c>
      <c r="J336" s="78" t="s">
        <v>229</v>
      </c>
      <c r="K336">
        <f t="shared" si="106"/>
        <v>0.2</v>
      </c>
      <c r="L336" t="s">
        <v>237</v>
      </c>
      <c r="M336">
        <f t="shared" si="107"/>
        <v>3</v>
      </c>
      <c r="N336" t="s">
        <v>233</v>
      </c>
      <c r="O336" t="s">
        <v>230</v>
      </c>
      <c r="P336" t="s">
        <v>229</v>
      </c>
      <c r="Q336" s="1">
        <f t="shared" si="108"/>
        <v>0.60000000000000009</v>
      </c>
      <c r="R336" t="s">
        <v>230</v>
      </c>
      <c r="S336" s="1">
        <v>2</v>
      </c>
      <c r="T336" s="1">
        <v>3</v>
      </c>
      <c r="V336" t="str">
        <f t="shared" si="98"/>
        <v>\\(\\quad 0.2　×　3　=　 \\)</v>
      </c>
      <c r="W336" t="str">
        <f t="shared" si="99"/>
        <v>\\(\\quad 0.6 \\)</v>
      </c>
    </row>
    <row r="337" spans="1:23" x14ac:dyDescent="0.55000000000000004">
      <c r="A337" s="51" t="s">
        <v>60</v>
      </c>
      <c r="C337" s="50" t="s">
        <v>214</v>
      </c>
      <c r="D337" s="50" t="str">
        <f t="shared" si="103"/>
        <v>\\(\\quad 0.2　×　4　=　 \\)</v>
      </c>
      <c r="E337" s="50" t="str">
        <f t="shared" si="104"/>
        <v>\\(\\quad 0.8 \\)</v>
      </c>
      <c r="F337" s="50" t="s">
        <v>62</v>
      </c>
      <c r="H337" s="50">
        <v>128</v>
      </c>
      <c r="I337" s="89" t="str">
        <f t="shared" si="105"/>
        <v>INSERT INTO math(tangen,question,answer,editor,date,count) VALUES('m3200','\\(\\quad 0.2　×　4　=　 \\)','\\(\\quad 0.8 \\)','harazono',NOW(),0);</v>
      </c>
      <c r="J337" s="78" t="s">
        <v>229</v>
      </c>
      <c r="K337">
        <f t="shared" si="106"/>
        <v>0.2</v>
      </c>
      <c r="L337" t="s">
        <v>237</v>
      </c>
      <c r="M337">
        <f t="shared" si="107"/>
        <v>4</v>
      </c>
      <c r="N337" t="s">
        <v>233</v>
      </c>
      <c r="O337" t="s">
        <v>230</v>
      </c>
      <c r="P337" t="s">
        <v>229</v>
      </c>
      <c r="Q337" s="1">
        <f t="shared" si="108"/>
        <v>0.8</v>
      </c>
      <c r="R337" t="s">
        <v>230</v>
      </c>
      <c r="S337" s="1">
        <v>2</v>
      </c>
      <c r="T337" s="1">
        <v>4</v>
      </c>
      <c r="V337" t="str">
        <f t="shared" si="98"/>
        <v>\\(\\quad 0.2　×　4　=　 \\)</v>
      </c>
      <c r="W337" t="str">
        <f t="shared" si="99"/>
        <v>\\(\\quad 0.8 \\)</v>
      </c>
    </row>
    <row r="338" spans="1:23" x14ac:dyDescent="0.55000000000000004">
      <c r="A338" s="51" t="s">
        <v>60</v>
      </c>
      <c r="C338" s="50" t="s">
        <v>214</v>
      </c>
      <c r="D338" s="50" t="str">
        <f t="shared" si="103"/>
        <v>\\(\\quad 0.2　×　5　=　 \\)</v>
      </c>
      <c r="E338" s="50" t="str">
        <f t="shared" si="104"/>
        <v>\\(\\quad 1 \\)</v>
      </c>
      <c r="F338" s="50" t="s">
        <v>62</v>
      </c>
      <c r="H338" s="50">
        <v>128</v>
      </c>
      <c r="I338" s="89" t="str">
        <f t="shared" si="105"/>
        <v>INSERT INTO math(tangen,question,answer,editor,date,count) VALUES('m3200','\\(\\quad 0.2　×　5　=　 \\)','\\(\\quad 1 \\)','harazono',NOW(),0);</v>
      </c>
      <c r="J338" s="78" t="s">
        <v>229</v>
      </c>
      <c r="K338">
        <f t="shared" si="106"/>
        <v>0.2</v>
      </c>
      <c r="L338" t="s">
        <v>237</v>
      </c>
      <c r="M338">
        <f t="shared" si="107"/>
        <v>5</v>
      </c>
      <c r="N338" t="s">
        <v>233</v>
      </c>
      <c r="O338" t="s">
        <v>230</v>
      </c>
      <c r="P338" t="s">
        <v>229</v>
      </c>
      <c r="Q338" s="1">
        <f t="shared" si="108"/>
        <v>1</v>
      </c>
      <c r="R338" t="s">
        <v>230</v>
      </c>
      <c r="S338" s="1">
        <v>2</v>
      </c>
      <c r="T338" s="1">
        <v>5</v>
      </c>
      <c r="V338" t="str">
        <f t="shared" si="98"/>
        <v>\\(\\quad 0.2　×　5　=　 \\)</v>
      </c>
      <c r="W338" t="str">
        <f t="shared" si="99"/>
        <v>\\(\\quad 1 \\)</v>
      </c>
    </row>
    <row r="339" spans="1:23" x14ac:dyDescent="0.55000000000000004">
      <c r="A339" s="51" t="s">
        <v>60</v>
      </c>
      <c r="C339" s="50" t="s">
        <v>214</v>
      </c>
      <c r="D339" s="50" t="str">
        <f t="shared" si="103"/>
        <v>\\(\\quad 0.2　×　6　=　 \\)</v>
      </c>
      <c r="E339" s="50" t="str">
        <f t="shared" si="104"/>
        <v>\\(\\quad 1.2 \\)</v>
      </c>
      <c r="F339" s="50" t="s">
        <v>62</v>
      </c>
      <c r="H339" s="50">
        <v>128</v>
      </c>
      <c r="I339" s="89" t="str">
        <f t="shared" si="105"/>
        <v>INSERT INTO math(tangen,question,answer,editor,date,count) VALUES('m3200','\\(\\quad 0.2　×　6　=　 \\)','\\(\\quad 1.2 \\)','harazono',NOW(),0);</v>
      </c>
      <c r="J339" s="78" t="s">
        <v>229</v>
      </c>
      <c r="K339">
        <f t="shared" si="106"/>
        <v>0.2</v>
      </c>
      <c r="L339" t="s">
        <v>237</v>
      </c>
      <c r="M339">
        <f t="shared" si="107"/>
        <v>6</v>
      </c>
      <c r="N339" t="s">
        <v>233</v>
      </c>
      <c r="O339" t="s">
        <v>230</v>
      </c>
      <c r="P339" t="s">
        <v>229</v>
      </c>
      <c r="Q339" s="1">
        <f t="shared" si="108"/>
        <v>1.2000000000000002</v>
      </c>
      <c r="R339" t="s">
        <v>230</v>
      </c>
      <c r="S339" s="1">
        <v>2</v>
      </c>
      <c r="T339" s="1">
        <v>6</v>
      </c>
      <c r="V339" t="str">
        <f t="shared" si="98"/>
        <v>\\(\\quad 0.2　×　6　=　 \\)</v>
      </c>
      <c r="W339" t="str">
        <f t="shared" si="99"/>
        <v>\\(\\quad 1.2 \\)</v>
      </c>
    </row>
    <row r="340" spans="1:23" x14ac:dyDescent="0.55000000000000004">
      <c r="A340" s="51" t="s">
        <v>60</v>
      </c>
      <c r="C340" s="50" t="s">
        <v>214</v>
      </c>
      <c r="D340" s="50" t="str">
        <f t="shared" si="103"/>
        <v>\\(\\quad 0.2　×　7　=　 \\)</v>
      </c>
      <c r="E340" s="50" t="str">
        <f t="shared" si="104"/>
        <v>\\(\\quad 1.4 \\)</v>
      </c>
      <c r="F340" s="50" t="s">
        <v>62</v>
      </c>
      <c r="H340" s="50">
        <v>128</v>
      </c>
      <c r="I340" s="89" t="str">
        <f t="shared" si="105"/>
        <v>INSERT INTO math(tangen,question,answer,editor,date,count) VALUES('m3200','\\(\\quad 0.2　×　7　=　 \\)','\\(\\quad 1.4 \\)','harazono',NOW(),0);</v>
      </c>
      <c r="J340" s="78" t="s">
        <v>229</v>
      </c>
      <c r="K340">
        <f t="shared" si="106"/>
        <v>0.2</v>
      </c>
      <c r="L340" t="s">
        <v>237</v>
      </c>
      <c r="M340">
        <f t="shared" si="107"/>
        <v>7</v>
      </c>
      <c r="N340" t="s">
        <v>233</v>
      </c>
      <c r="O340" t="s">
        <v>230</v>
      </c>
      <c r="P340" t="s">
        <v>229</v>
      </c>
      <c r="Q340" s="1">
        <f t="shared" si="108"/>
        <v>1.4000000000000001</v>
      </c>
      <c r="R340" t="s">
        <v>230</v>
      </c>
      <c r="S340" s="1">
        <v>2</v>
      </c>
      <c r="T340" s="1">
        <v>7</v>
      </c>
      <c r="V340" t="str">
        <f t="shared" si="98"/>
        <v>\\(\\quad 0.2　×　7　=　 \\)</v>
      </c>
      <c r="W340" t="str">
        <f t="shared" si="99"/>
        <v>\\(\\quad 1.4 \\)</v>
      </c>
    </row>
    <row r="341" spans="1:23" x14ac:dyDescent="0.55000000000000004">
      <c r="A341" s="51" t="s">
        <v>60</v>
      </c>
      <c r="C341" s="50" t="s">
        <v>214</v>
      </c>
      <c r="D341" s="50" t="str">
        <f t="shared" si="103"/>
        <v>\\(\\quad 0.2　×　8　=　 \\)</v>
      </c>
      <c r="E341" s="50" t="str">
        <f t="shared" si="104"/>
        <v>\\(\\quad 1.6 \\)</v>
      </c>
      <c r="F341" s="50" t="s">
        <v>62</v>
      </c>
      <c r="H341" s="50">
        <v>128</v>
      </c>
      <c r="I341" s="89" t="str">
        <f t="shared" si="105"/>
        <v>INSERT INTO math(tangen,question,answer,editor,date,count) VALUES('m3200','\\(\\quad 0.2　×　8　=　 \\)','\\(\\quad 1.6 \\)','harazono',NOW(),0);</v>
      </c>
      <c r="J341" s="78" t="s">
        <v>229</v>
      </c>
      <c r="K341">
        <f t="shared" si="106"/>
        <v>0.2</v>
      </c>
      <c r="L341" t="s">
        <v>237</v>
      </c>
      <c r="M341">
        <f t="shared" si="107"/>
        <v>8</v>
      </c>
      <c r="N341" t="s">
        <v>233</v>
      </c>
      <c r="O341" t="s">
        <v>230</v>
      </c>
      <c r="P341" t="s">
        <v>229</v>
      </c>
      <c r="Q341" s="1">
        <f t="shared" si="108"/>
        <v>1.6</v>
      </c>
      <c r="R341" t="s">
        <v>230</v>
      </c>
      <c r="S341" s="1">
        <v>2</v>
      </c>
      <c r="T341" s="1">
        <v>8</v>
      </c>
      <c r="V341" t="str">
        <f t="shared" si="98"/>
        <v>\\(\\quad 0.2　×　8　=　 \\)</v>
      </c>
      <c r="W341" t="str">
        <f t="shared" si="99"/>
        <v>\\(\\quad 1.6 \\)</v>
      </c>
    </row>
    <row r="342" spans="1:23" x14ac:dyDescent="0.55000000000000004">
      <c r="A342" s="51" t="s">
        <v>60</v>
      </c>
      <c r="C342" s="50" t="s">
        <v>214</v>
      </c>
      <c r="D342" s="50" t="str">
        <f t="shared" si="103"/>
        <v>\\(\\quad 0.2　×　9　=　 \\)</v>
      </c>
      <c r="E342" s="50" t="str">
        <f t="shared" si="104"/>
        <v>\\(\\quad 1.8 \\)</v>
      </c>
      <c r="F342" s="50" t="s">
        <v>62</v>
      </c>
      <c r="H342" s="50">
        <v>128</v>
      </c>
      <c r="I342" s="89" t="str">
        <f t="shared" si="105"/>
        <v>INSERT INTO math(tangen,question,answer,editor,date,count) VALUES('m3200','\\(\\quad 0.2　×　9　=　 \\)','\\(\\quad 1.8 \\)','harazono',NOW(),0);</v>
      </c>
      <c r="J342" s="78" t="s">
        <v>229</v>
      </c>
      <c r="K342">
        <f t="shared" si="106"/>
        <v>0.2</v>
      </c>
      <c r="L342" t="s">
        <v>237</v>
      </c>
      <c r="M342">
        <f t="shared" si="107"/>
        <v>9</v>
      </c>
      <c r="N342" t="s">
        <v>233</v>
      </c>
      <c r="O342" t="s">
        <v>230</v>
      </c>
      <c r="P342" t="s">
        <v>229</v>
      </c>
      <c r="Q342" s="1">
        <f t="shared" si="108"/>
        <v>1.8</v>
      </c>
      <c r="R342" t="s">
        <v>230</v>
      </c>
      <c r="S342" s="1">
        <v>2</v>
      </c>
      <c r="T342" s="1">
        <v>9</v>
      </c>
      <c r="V342" t="str">
        <f t="shared" si="98"/>
        <v>\\(\\quad 0.2　×　9　=　 \\)</v>
      </c>
      <c r="W342" t="str">
        <f t="shared" si="99"/>
        <v>\\(\\quad 1.8 \\)</v>
      </c>
    </row>
    <row r="343" spans="1:23" x14ac:dyDescent="0.55000000000000004">
      <c r="A343" s="51" t="s">
        <v>60</v>
      </c>
      <c r="C343" s="50" t="s">
        <v>214</v>
      </c>
      <c r="D343" s="50" t="str">
        <f t="shared" si="103"/>
        <v>\\(\\quad 0.3　×　1　=　 \\)</v>
      </c>
      <c r="E343" s="50" t="str">
        <f t="shared" si="104"/>
        <v>\\(\\quad 0.3 \\)</v>
      </c>
      <c r="F343" s="50" t="s">
        <v>62</v>
      </c>
      <c r="H343" s="50">
        <v>128</v>
      </c>
      <c r="I343" s="89" t="str">
        <f t="shared" si="105"/>
        <v>INSERT INTO math(tangen,question,answer,editor,date,count) VALUES('m3200','\\(\\quad 0.3　×　1　=　 \\)','\\(\\quad 0.3 \\)','harazono',NOW(),0);</v>
      </c>
      <c r="J343" s="78" t="s">
        <v>229</v>
      </c>
      <c r="K343">
        <f t="shared" si="106"/>
        <v>0.30000000000000004</v>
      </c>
      <c r="L343" t="s">
        <v>237</v>
      </c>
      <c r="M343">
        <f t="shared" si="107"/>
        <v>1</v>
      </c>
      <c r="N343" t="s">
        <v>233</v>
      </c>
      <c r="O343" t="s">
        <v>230</v>
      </c>
      <c r="P343" t="s">
        <v>229</v>
      </c>
      <c r="Q343" s="1">
        <f t="shared" si="108"/>
        <v>0.30000000000000004</v>
      </c>
      <c r="R343" t="s">
        <v>230</v>
      </c>
      <c r="S343" s="1">
        <v>3</v>
      </c>
      <c r="T343" s="1">
        <v>1</v>
      </c>
      <c r="V343" t="str">
        <f t="shared" si="98"/>
        <v>\\(\\quad 0.3　×　1　=　 \\)</v>
      </c>
      <c r="W343" t="str">
        <f t="shared" si="99"/>
        <v>\\(\\quad 0.3 \\)</v>
      </c>
    </row>
    <row r="344" spans="1:23" x14ac:dyDescent="0.55000000000000004">
      <c r="A344" s="51" t="s">
        <v>60</v>
      </c>
      <c r="C344" s="50" t="s">
        <v>214</v>
      </c>
      <c r="D344" s="50" t="str">
        <f t="shared" si="103"/>
        <v>\\(\\quad 0.3　×　2　=　 \\)</v>
      </c>
      <c r="E344" s="50" t="str">
        <f t="shared" si="104"/>
        <v>\\(\\quad 0.6 \\)</v>
      </c>
      <c r="F344" s="50" t="s">
        <v>62</v>
      </c>
      <c r="H344" s="50">
        <v>128</v>
      </c>
      <c r="I344" s="89" t="str">
        <f t="shared" si="105"/>
        <v>INSERT INTO math(tangen,question,answer,editor,date,count) VALUES('m3200','\\(\\quad 0.3　×　2　=　 \\)','\\(\\quad 0.6 \\)','harazono',NOW(),0);</v>
      </c>
      <c r="J344" s="78" t="s">
        <v>229</v>
      </c>
      <c r="K344">
        <f t="shared" si="106"/>
        <v>0.30000000000000004</v>
      </c>
      <c r="L344" t="s">
        <v>237</v>
      </c>
      <c r="M344">
        <f t="shared" si="107"/>
        <v>2</v>
      </c>
      <c r="N344" t="s">
        <v>233</v>
      </c>
      <c r="O344" t="s">
        <v>230</v>
      </c>
      <c r="P344" t="s">
        <v>229</v>
      </c>
      <c r="Q344" s="1">
        <f t="shared" si="108"/>
        <v>0.60000000000000009</v>
      </c>
      <c r="R344" t="s">
        <v>230</v>
      </c>
      <c r="S344" s="1">
        <v>3</v>
      </c>
      <c r="T344" s="1">
        <v>2</v>
      </c>
      <c r="V344" t="str">
        <f t="shared" si="98"/>
        <v>\\(\\quad 0.3　×　2　=　 \\)</v>
      </c>
      <c r="W344" t="str">
        <f t="shared" si="99"/>
        <v>\\(\\quad 0.6 \\)</v>
      </c>
    </row>
    <row r="345" spans="1:23" x14ac:dyDescent="0.55000000000000004">
      <c r="A345" s="51" t="s">
        <v>60</v>
      </c>
      <c r="C345" s="50" t="s">
        <v>214</v>
      </c>
      <c r="D345" s="50" t="str">
        <f t="shared" si="103"/>
        <v>\\(\\quad 0.3　×　3　=　 \\)</v>
      </c>
      <c r="E345" s="50" t="str">
        <f t="shared" si="104"/>
        <v>\\(\\quad 0.9 \\)</v>
      </c>
      <c r="F345" s="50" t="s">
        <v>62</v>
      </c>
      <c r="H345" s="50">
        <v>128</v>
      </c>
      <c r="I345" s="89" t="str">
        <f t="shared" si="105"/>
        <v>INSERT INTO math(tangen,question,answer,editor,date,count) VALUES('m3200','\\(\\quad 0.3　×　3　=　 \\)','\\(\\quad 0.9 \\)','harazono',NOW(),0);</v>
      </c>
      <c r="J345" s="78" t="s">
        <v>229</v>
      </c>
      <c r="K345">
        <f t="shared" si="106"/>
        <v>0.30000000000000004</v>
      </c>
      <c r="L345" t="s">
        <v>237</v>
      </c>
      <c r="M345">
        <f t="shared" si="107"/>
        <v>3</v>
      </c>
      <c r="N345" t="s">
        <v>233</v>
      </c>
      <c r="O345" t="s">
        <v>230</v>
      </c>
      <c r="P345" t="s">
        <v>229</v>
      </c>
      <c r="Q345" s="1">
        <f t="shared" si="108"/>
        <v>0.90000000000000013</v>
      </c>
      <c r="R345" t="s">
        <v>230</v>
      </c>
      <c r="S345" s="1">
        <v>3</v>
      </c>
      <c r="T345" s="1">
        <v>3</v>
      </c>
      <c r="V345" t="str">
        <f t="shared" si="98"/>
        <v>\\(\\quad 0.3　×　3　=　 \\)</v>
      </c>
      <c r="W345" t="str">
        <f t="shared" si="99"/>
        <v>\\(\\quad 0.9 \\)</v>
      </c>
    </row>
    <row r="346" spans="1:23" x14ac:dyDescent="0.55000000000000004">
      <c r="A346" s="51" t="s">
        <v>60</v>
      </c>
      <c r="C346" s="50" t="s">
        <v>214</v>
      </c>
      <c r="D346" s="50" t="str">
        <f t="shared" si="103"/>
        <v>\\(\\quad 0.3　×　4　=　 \\)</v>
      </c>
      <c r="E346" s="50" t="str">
        <f t="shared" si="104"/>
        <v>\\(\\quad 1.2 \\)</v>
      </c>
      <c r="F346" s="50" t="s">
        <v>62</v>
      </c>
      <c r="H346" s="50">
        <v>128</v>
      </c>
      <c r="I346" s="89" t="str">
        <f t="shared" si="105"/>
        <v>INSERT INTO math(tangen,question,answer,editor,date,count) VALUES('m3200','\\(\\quad 0.3　×　4　=　 \\)','\\(\\quad 1.2 \\)','harazono',NOW(),0);</v>
      </c>
      <c r="J346" s="78" t="s">
        <v>229</v>
      </c>
      <c r="K346">
        <f t="shared" si="106"/>
        <v>0.30000000000000004</v>
      </c>
      <c r="L346" t="s">
        <v>237</v>
      </c>
      <c r="M346">
        <f t="shared" si="107"/>
        <v>4</v>
      </c>
      <c r="N346" t="s">
        <v>233</v>
      </c>
      <c r="O346" t="s">
        <v>230</v>
      </c>
      <c r="P346" t="s">
        <v>229</v>
      </c>
      <c r="Q346" s="1">
        <f t="shared" si="108"/>
        <v>1.2000000000000002</v>
      </c>
      <c r="R346" t="s">
        <v>230</v>
      </c>
      <c r="S346" s="1">
        <v>3</v>
      </c>
      <c r="T346" s="1">
        <v>4</v>
      </c>
      <c r="V346" t="str">
        <f t="shared" si="98"/>
        <v>\\(\\quad 0.3　×　4　=　 \\)</v>
      </c>
      <c r="W346" t="str">
        <f t="shared" si="99"/>
        <v>\\(\\quad 1.2 \\)</v>
      </c>
    </row>
    <row r="347" spans="1:23" x14ac:dyDescent="0.55000000000000004">
      <c r="A347" s="51" t="s">
        <v>60</v>
      </c>
      <c r="C347" s="50" t="s">
        <v>214</v>
      </c>
      <c r="D347" s="50" t="str">
        <f t="shared" si="103"/>
        <v>\\(\\quad 0.3　×　5　=　 \\)</v>
      </c>
      <c r="E347" s="50" t="str">
        <f t="shared" si="104"/>
        <v>\\(\\quad 1.5 \\)</v>
      </c>
      <c r="F347" s="50" t="s">
        <v>62</v>
      </c>
      <c r="H347" s="50">
        <v>128</v>
      </c>
      <c r="I347" s="89" t="str">
        <f t="shared" si="105"/>
        <v>INSERT INTO math(tangen,question,answer,editor,date,count) VALUES('m3200','\\(\\quad 0.3　×　5　=　 \\)','\\(\\quad 1.5 \\)','harazono',NOW(),0);</v>
      </c>
      <c r="J347" s="78" t="s">
        <v>229</v>
      </c>
      <c r="K347">
        <f t="shared" si="106"/>
        <v>0.30000000000000004</v>
      </c>
      <c r="L347" t="s">
        <v>237</v>
      </c>
      <c r="M347">
        <f t="shared" si="107"/>
        <v>5</v>
      </c>
      <c r="N347" t="s">
        <v>233</v>
      </c>
      <c r="O347" t="s">
        <v>230</v>
      </c>
      <c r="P347" t="s">
        <v>229</v>
      </c>
      <c r="Q347" s="1">
        <f t="shared" si="108"/>
        <v>1.5000000000000002</v>
      </c>
      <c r="R347" t="s">
        <v>230</v>
      </c>
      <c r="S347" s="1">
        <v>3</v>
      </c>
      <c r="T347" s="1">
        <v>5</v>
      </c>
      <c r="V347" t="str">
        <f t="shared" si="98"/>
        <v>\\(\\quad 0.3　×　5　=　 \\)</v>
      </c>
      <c r="W347" t="str">
        <f t="shared" si="99"/>
        <v>\\(\\quad 1.5 \\)</v>
      </c>
    </row>
    <row r="348" spans="1:23" x14ac:dyDescent="0.55000000000000004">
      <c r="A348" s="51" t="s">
        <v>60</v>
      </c>
      <c r="C348" s="50" t="s">
        <v>214</v>
      </c>
      <c r="D348" s="50" t="str">
        <f t="shared" si="103"/>
        <v>\\(\\quad 0.3　×　6　=　 \\)</v>
      </c>
      <c r="E348" s="50" t="str">
        <f t="shared" si="104"/>
        <v>\\(\\quad 1.8 \\)</v>
      </c>
      <c r="F348" s="50" t="s">
        <v>62</v>
      </c>
      <c r="H348" s="50">
        <v>128</v>
      </c>
      <c r="I348" s="89" t="str">
        <f t="shared" si="105"/>
        <v>INSERT INTO math(tangen,question,answer,editor,date,count) VALUES('m3200','\\(\\quad 0.3　×　6　=　 \\)','\\(\\quad 1.8 \\)','harazono',NOW(),0);</v>
      </c>
      <c r="J348" s="78" t="s">
        <v>229</v>
      </c>
      <c r="K348">
        <f t="shared" si="106"/>
        <v>0.30000000000000004</v>
      </c>
      <c r="L348" t="s">
        <v>237</v>
      </c>
      <c r="M348">
        <f t="shared" si="107"/>
        <v>6</v>
      </c>
      <c r="N348" t="s">
        <v>233</v>
      </c>
      <c r="O348" t="s">
        <v>230</v>
      </c>
      <c r="P348" t="s">
        <v>229</v>
      </c>
      <c r="Q348" s="1">
        <f t="shared" si="108"/>
        <v>1.8000000000000003</v>
      </c>
      <c r="R348" t="s">
        <v>230</v>
      </c>
      <c r="S348" s="1">
        <v>3</v>
      </c>
      <c r="T348" s="1">
        <v>6</v>
      </c>
      <c r="V348" t="str">
        <f t="shared" si="98"/>
        <v>\\(\\quad 0.3　×　6　=　 \\)</v>
      </c>
      <c r="W348" t="str">
        <f t="shared" si="99"/>
        <v>\\(\\quad 1.8 \\)</v>
      </c>
    </row>
    <row r="349" spans="1:23" x14ac:dyDescent="0.55000000000000004">
      <c r="A349" s="51" t="s">
        <v>60</v>
      </c>
      <c r="C349" s="50" t="s">
        <v>214</v>
      </c>
      <c r="D349" s="50" t="str">
        <f t="shared" si="103"/>
        <v>\\(\\quad 0.3　×　7　=　 \\)</v>
      </c>
      <c r="E349" s="50" t="str">
        <f t="shared" si="104"/>
        <v>\\(\\quad 2.1 \\)</v>
      </c>
      <c r="F349" s="50" t="s">
        <v>62</v>
      </c>
      <c r="H349" s="50">
        <v>128</v>
      </c>
      <c r="I349" s="89" t="str">
        <f t="shared" si="105"/>
        <v>INSERT INTO math(tangen,question,answer,editor,date,count) VALUES('m3200','\\(\\quad 0.3　×　7　=　 \\)','\\(\\quad 2.1 \\)','harazono',NOW(),0);</v>
      </c>
      <c r="J349" s="78" t="s">
        <v>229</v>
      </c>
      <c r="K349">
        <f t="shared" si="106"/>
        <v>0.30000000000000004</v>
      </c>
      <c r="L349" t="s">
        <v>237</v>
      </c>
      <c r="M349">
        <f t="shared" si="107"/>
        <v>7</v>
      </c>
      <c r="N349" t="s">
        <v>233</v>
      </c>
      <c r="O349" t="s">
        <v>230</v>
      </c>
      <c r="P349" t="s">
        <v>229</v>
      </c>
      <c r="Q349" s="1">
        <f t="shared" si="108"/>
        <v>2.1000000000000005</v>
      </c>
      <c r="R349" t="s">
        <v>230</v>
      </c>
      <c r="S349" s="1">
        <v>3</v>
      </c>
      <c r="T349" s="1">
        <v>7</v>
      </c>
      <c r="V349" t="str">
        <f t="shared" si="98"/>
        <v>\\(\\quad 0.3　×　7　=　 \\)</v>
      </c>
      <c r="W349" t="str">
        <f t="shared" si="99"/>
        <v>\\(\\quad 2.1 \\)</v>
      </c>
    </row>
    <row r="350" spans="1:23" x14ac:dyDescent="0.55000000000000004">
      <c r="A350" s="51" t="s">
        <v>60</v>
      </c>
      <c r="C350" s="50" t="s">
        <v>214</v>
      </c>
      <c r="D350" s="50" t="str">
        <f t="shared" si="103"/>
        <v>\\(\\quad 0.3　×　8　=　 \\)</v>
      </c>
      <c r="E350" s="50" t="str">
        <f t="shared" si="104"/>
        <v>\\(\\quad 2.4 \\)</v>
      </c>
      <c r="F350" s="50" t="s">
        <v>62</v>
      </c>
      <c r="H350" s="50">
        <v>128</v>
      </c>
      <c r="I350" s="89" t="str">
        <f t="shared" si="105"/>
        <v>INSERT INTO math(tangen,question,answer,editor,date,count) VALUES('m3200','\\(\\quad 0.3　×　8　=　 \\)','\\(\\quad 2.4 \\)','harazono',NOW(),0);</v>
      </c>
      <c r="J350" s="78" t="s">
        <v>229</v>
      </c>
      <c r="K350">
        <f t="shared" si="106"/>
        <v>0.30000000000000004</v>
      </c>
      <c r="L350" t="s">
        <v>237</v>
      </c>
      <c r="M350">
        <f t="shared" si="107"/>
        <v>8</v>
      </c>
      <c r="N350" t="s">
        <v>233</v>
      </c>
      <c r="O350" t="s">
        <v>230</v>
      </c>
      <c r="P350" t="s">
        <v>229</v>
      </c>
      <c r="Q350" s="1">
        <f t="shared" si="108"/>
        <v>2.4000000000000004</v>
      </c>
      <c r="R350" t="s">
        <v>230</v>
      </c>
      <c r="S350" s="1">
        <v>3</v>
      </c>
      <c r="T350" s="1">
        <v>8</v>
      </c>
      <c r="V350" t="str">
        <f t="shared" si="98"/>
        <v>\\(\\quad 0.3　×　8　=　 \\)</v>
      </c>
      <c r="W350" t="str">
        <f t="shared" si="99"/>
        <v>\\(\\quad 2.4 \\)</v>
      </c>
    </row>
    <row r="351" spans="1:23" x14ac:dyDescent="0.55000000000000004">
      <c r="A351" s="51" t="s">
        <v>60</v>
      </c>
      <c r="C351" s="50" t="s">
        <v>214</v>
      </c>
      <c r="D351" s="50" t="str">
        <f t="shared" si="103"/>
        <v>\\(\\quad 0.3　×　9　=　 \\)</v>
      </c>
      <c r="E351" s="50" t="str">
        <f t="shared" si="104"/>
        <v>\\(\\quad 2.7 \\)</v>
      </c>
      <c r="F351" s="50" t="s">
        <v>62</v>
      </c>
      <c r="H351" s="50">
        <v>128</v>
      </c>
      <c r="I351" s="89" t="str">
        <f t="shared" si="105"/>
        <v>INSERT INTO math(tangen,question,answer,editor,date,count) VALUES('m3200','\\(\\quad 0.3　×　9　=　 \\)','\\(\\quad 2.7 \\)','harazono',NOW(),0);</v>
      </c>
      <c r="J351" s="78" t="s">
        <v>229</v>
      </c>
      <c r="K351">
        <f t="shared" si="106"/>
        <v>0.30000000000000004</v>
      </c>
      <c r="L351" t="s">
        <v>237</v>
      </c>
      <c r="M351">
        <f>T351</f>
        <v>9</v>
      </c>
      <c r="N351" t="s">
        <v>233</v>
      </c>
      <c r="O351" t="s">
        <v>230</v>
      </c>
      <c r="P351" t="s">
        <v>229</v>
      </c>
      <c r="Q351" s="1">
        <f t="shared" si="108"/>
        <v>2.7</v>
      </c>
      <c r="R351" t="s">
        <v>230</v>
      </c>
      <c r="S351" s="1">
        <v>3</v>
      </c>
      <c r="T351" s="1">
        <v>9</v>
      </c>
      <c r="V351" t="str">
        <f t="shared" si="98"/>
        <v>\\(\\quad 0.3　×　9　=　 \\)</v>
      </c>
      <c r="W351" t="str">
        <f t="shared" si="99"/>
        <v>\\(\\quad 2.7 \\)</v>
      </c>
    </row>
    <row r="352" spans="1:23" x14ac:dyDescent="0.55000000000000004">
      <c r="A352" s="51" t="s">
        <v>60</v>
      </c>
      <c r="C352" s="50" t="s">
        <v>214</v>
      </c>
      <c r="D352" s="50" t="str">
        <f t="shared" si="103"/>
        <v>\\(\\quad 0.4　×　1　=　 \\)</v>
      </c>
      <c r="E352" s="50" t="str">
        <f t="shared" si="104"/>
        <v>\\(\\quad 0.4 \\)</v>
      </c>
      <c r="F352" s="50" t="s">
        <v>62</v>
      </c>
      <c r="H352" s="50">
        <v>128</v>
      </c>
      <c r="I352" s="89" t="str">
        <f t="shared" si="105"/>
        <v>INSERT INTO math(tangen,question,answer,editor,date,count) VALUES('m3200','\\(\\quad 0.4　×　1　=　 \\)','\\(\\quad 0.4 \\)','harazono',NOW(),0);</v>
      </c>
      <c r="J352" s="78" t="s">
        <v>229</v>
      </c>
      <c r="K352">
        <f t="shared" si="106"/>
        <v>0.4</v>
      </c>
      <c r="L352" t="s">
        <v>237</v>
      </c>
      <c r="M352">
        <f t="shared" si="107"/>
        <v>1</v>
      </c>
      <c r="N352" t="s">
        <v>233</v>
      </c>
      <c r="O352" t="s">
        <v>230</v>
      </c>
      <c r="P352" t="s">
        <v>229</v>
      </c>
      <c r="Q352" s="1">
        <f t="shared" si="108"/>
        <v>0.4</v>
      </c>
      <c r="R352" t="s">
        <v>230</v>
      </c>
      <c r="S352" s="1">
        <v>4</v>
      </c>
      <c r="T352" s="1">
        <v>1</v>
      </c>
      <c r="V352" t="str">
        <f t="shared" si="98"/>
        <v>\\(\\quad 0.4　×　1　=　 \\)</v>
      </c>
      <c r="W352" t="str">
        <f t="shared" si="99"/>
        <v>\\(\\quad 0.4 \\)</v>
      </c>
    </row>
    <row r="353" spans="1:23" x14ac:dyDescent="0.55000000000000004">
      <c r="A353" s="51" t="s">
        <v>60</v>
      </c>
      <c r="C353" s="50" t="s">
        <v>214</v>
      </c>
      <c r="D353" s="50" t="str">
        <f t="shared" si="103"/>
        <v>\\(\\quad 0.4　×　2　=　 \\)</v>
      </c>
      <c r="E353" s="50" t="str">
        <f t="shared" si="104"/>
        <v>\\(\\quad 0.8 \\)</v>
      </c>
      <c r="F353" s="50" t="s">
        <v>62</v>
      </c>
      <c r="H353" s="50">
        <v>128</v>
      </c>
      <c r="I353" s="89" t="str">
        <f t="shared" si="105"/>
        <v>INSERT INTO math(tangen,question,answer,editor,date,count) VALUES('m3200','\\(\\quad 0.4　×　2　=　 \\)','\\(\\quad 0.8 \\)','harazono',NOW(),0);</v>
      </c>
      <c r="J353" s="78" t="s">
        <v>229</v>
      </c>
      <c r="K353">
        <f t="shared" si="106"/>
        <v>0.4</v>
      </c>
      <c r="L353" t="s">
        <v>237</v>
      </c>
      <c r="M353">
        <f t="shared" si="107"/>
        <v>2</v>
      </c>
      <c r="N353" t="s">
        <v>233</v>
      </c>
      <c r="O353" t="s">
        <v>230</v>
      </c>
      <c r="P353" t="s">
        <v>229</v>
      </c>
      <c r="Q353" s="1">
        <f t="shared" si="108"/>
        <v>0.8</v>
      </c>
      <c r="R353" t="s">
        <v>230</v>
      </c>
      <c r="S353" s="1">
        <v>4</v>
      </c>
      <c r="T353" s="1">
        <v>2</v>
      </c>
      <c r="V353" t="str">
        <f t="shared" si="98"/>
        <v>\\(\\quad 0.4　×　2　=　 \\)</v>
      </c>
      <c r="W353" t="str">
        <f t="shared" si="99"/>
        <v>\\(\\quad 0.8 \\)</v>
      </c>
    </row>
    <row r="354" spans="1:23" x14ac:dyDescent="0.55000000000000004">
      <c r="A354" s="51" t="s">
        <v>60</v>
      </c>
      <c r="C354" s="50" t="s">
        <v>214</v>
      </c>
      <c r="D354" s="50" t="str">
        <f t="shared" si="103"/>
        <v>\\(\\quad 0.4　×　3　=　 \\)</v>
      </c>
      <c r="E354" s="50" t="str">
        <f t="shared" si="104"/>
        <v>\\(\\quad 1.2 \\)</v>
      </c>
      <c r="F354" s="50" t="s">
        <v>62</v>
      </c>
      <c r="H354" s="50">
        <v>128</v>
      </c>
      <c r="I354" s="89" t="str">
        <f t="shared" si="105"/>
        <v>INSERT INTO math(tangen,question,answer,editor,date,count) VALUES('m3200','\\(\\quad 0.4　×　3　=　 \\)','\\(\\quad 1.2 \\)','harazono',NOW(),0);</v>
      </c>
      <c r="J354" s="78" t="s">
        <v>229</v>
      </c>
      <c r="K354">
        <f>S354*0.1</f>
        <v>0.4</v>
      </c>
      <c r="L354" t="s">
        <v>237</v>
      </c>
      <c r="M354">
        <f t="shared" si="107"/>
        <v>3</v>
      </c>
      <c r="N354" t="s">
        <v>233</v>
      </c>
      <c r="O354" t="s">
        <v>230</v>
      </c>
      <c r="P354" t="s">
        <v>229</v>
      </c>
      <c r="Q354" s="1">
        <f>K354*M354</f>
        <v>1.2000000000000002</v>
      </c>
      <c r="R354" t="s">
        <v>230</v>
      </c>
      <c r="S354" s="1">
        <v>4</v>
      </c>
      <c r="T354" s="1">
        <v>3</v>
      </c>
      <c r="V354" t="str">
        <f t="shared" si="98"/>
        <v>\\(\\quad 0.4　×　3　=　 \\)</v>
      </c>
      <c r="W354" t="str">
        <f t="shared" si="99"/>
        <v>\\(\\quad 1.2 \\)</v>
      </c>
    </row>
    <row r="355" spans="1:23" x14ac:dyDescent="0.55000000000000004">
      <c r="A355" s="51" t="s">
        <v>60</v>
      </c>
      <c r="C355" s="50" t="s">
        <v>214</v>
      </c>
      <c r="D355" s="50" t="str">
        <f t="shared" si="103"/>
        <v>\\(\\quad 0.4　×　4　=　 \\)</v>
      </c>
      <c r="E355" s="50" t="str">
        <f t="shared" si="104"/>
        <v>\\(\\quad 1.6 \\)</v>
      </c>
      <c r="F355" s="50" t="s">
        <v>62</v>
      </c>
      <c r="H355" s="50">
        <v>128</v>
      </c>
      <c r="I355" s="89" t="str">
        <f t="shared" si="105"/>
        <v>INSERT INTO math(tangen,question,answer,editor,date,count) VALUES('m3200','\\(\\quad 0.4　×　4　=　 \\)','\\(\\quad 1.6 \\)','harazono',NOW(),0);</v>
      </c>
      <c r="J355" s="78" t="s">
        <v>229</v>
      </c>
      <c r="K355">
        <f t="shared" ref="K355:K369" si="109">S355*0.1</f>
        <v>0.4</v>
      </c>
      <c r="L355" t="s">
        <v>237</v>
      </c>
      <c r="M355">
        <f t="shared" si="107"/>
        <v>4</v>
      </c>
      <c r="N355" t="s">
        <v>233</v>
      </c>
      <c r="O355" t="s">
        <v>230</v>
      </c>
      <c r="P355" t="s">
        <v>229</v>
      </c>
      <c r="Q355" s="1">
        <f t="shared" ref="Q355:Q369" si="110">K355*M355</f>
        <v>1.6</v>
      </c>
      <c r="R355" t="s">
        <v>230</v>
      </c>
      <c r="S355" s="1">
        <v>4</v>
      </c>
      <c r="T355" s="1">
        <v>4</v>
      </c>
      <c r="V355" t="str">
        <f t="shared" si="98"/>
        <v>\\(\\quad 0.4　×　4　=　 \\)</v>
      </c>
      <c r="W355" t="str">
        <f t="shared" si="99"/>
        <v>\\(\\quad 1.6 \\)</v>
      </c>
    </row>
    <row r="356" spans="1:23" x14ac:dyDescent="0.55000000000000004">
      <c r="A356" s="51" t="s">
        <v>60</v>
      </c>
      <c r="C356" s="50" t="s">
        <v>214</v>
      </c>
      <c r="D356" s="50" t="str">
        <f t="shared" si="103"/>
        <v>\\(\\quad 0.4　×　5　=　 \\)</v>
      </c>
      <c r="E356" s="50" t="str">
        <f t="shared" si="104"/>
        <v>\\(\\quad 2 \\)</v>
      </c>
      <c r="F356" s="50" t="s">
        <v>62</v>
      </c>
      <c r="H356" s="50">
        <v>128</v>
      </c>
      <c r="I356" s="89" t="str">
        <f t="shared" si="105"/>
        <v>INSERT INTO math(tangen,question,answer,editor,date,count) VALUES('m3200','\\(\\quad 0.4　×　5　=　 \\)','\\(\\quad 2 \\)','harazono',NOW(),0);</v>
      </c>
      <c r="J356" s="78" t="s">
        <v>229</v>
      </c>
      <c r="K356">
        <f t="shared" si="109"/>
        <v>0.4</v>
      </c>
      <c r="L356" t="s">
        <v>237</v>
      </c>
      <c r="M356">
        <f t="shared" si="107"/>
        <v>5</v>
      </c>
      <c r="N356" t="s">
        <v>233</v>
      </c>
      <c r="O356" t="s">
        <v>230</v>
      </c>
      <c r="P356" t="s">
        <v>229</v>
      </c>
      <c r="Q356" s="1">
        <f t="shared" si="110"/>
        <v>2</v>
      </c>
      <c r="R356" t="s">
        <v>230</v>
      </c>
      <c r="S356" s="1">
        <v>4</v>
      </c>
      <c r="T356" s="1">
        <v>5</v>
      </c>
      <c r="V356" t="str">
        <f t="shared" si="98"/>
        <v>\\(\\quad 0.4　×　5　=　 \\)</v>
      </c>
      <c r="W356" t="str">
        <f t="shared" si="99"/>
        <v>\\(\\quad 2 \\)</v>
      </c>
    </row>
    <row r="357" spans="1:23" x14ac:dyDescent="0.55000000000000004">
      <c r="A357" s="51" t="s">
        <v>60</v>
      </c>
      <c r="C357" s="50" t="s">
        <v>214</v>
      </c>
      <c r="D357" s="50" t="str">
        <f t="shared" si="103"/>
        <v>\\(\\quad 0.4　×　6　=　 \\)</v>
      </c>
      <c r="E357" s="50" t="str">
        <f t="shared" si="104"/>
        <v>\\(\\quad 2.4 \\)</v>
      </c>
      <c r="F357" s="50" t="s">
        <v>62</v>
      </c>
      <c r="H357" s="50">
        <v>128</v>
      </c>
      <c r="I357" s="89" t="str">
        <f t="shared" si="105"/>
        <v>INSERT INTO math(tangen,question,answer,editor,date,count) VALUES('m3200','\\(\\quad 0.4　×　6　=　 \\)','\\(\\quad 2.4 \\)','harazono',NOW(),0);</v>
      </c>
      <c r="J357" s="78" t="s">
        <v>229</v>
      </c>
      <c r="K357">
        <f t="shared" si="109"/>
        <v>0.4</v>
      </c>
      <c r="L357" t="s">
        <v>237</v>
      </c>
      <c r="M357">
        <f t="shared" si="107"/>
        <v>6</v>
      </c>
      <c r="N357" t="s">
        <v>233</v>
      </c>
      <c r="O357" t="s">
        <v>230</v>
      </c>
      <c r="P357" t="s">
        <v>229</v>
      </c>
      <c r="Q357" s="1">
        <f t="shared" si="110"/>
        <v>2.4000000000000004</v>
      </c>
      <c r="R357" t="s">
        <v>230</v>
      </c>
      <c r="S357" s="1">
        <v>4</v>
      </c>
      <c r="T357" s="1">
        <v>6</v>
      </c>
      <c r="V357" t="str">
        <f t="shared" si="98"/>
        <v>\\(\\quad 0.4　×　6　=　 \\)</v>
      </c>
      <c r="W357" t="str">
        <f t="shared" si="99"/>
        <v>\\(\\quad 2.4 \\)</v>
      </c>
    </row>
    <row r="358" spans="1:23" x14ac:dyDescent="0.55000000000000004">
      <c r="A358" s="51" t="s">
        <v>60</v>
      </c>
      <c r="C358" s="50" t="s">
        <v>214</v>
      </c>
      <c r="D358" s="50" t="str">
        <f t="shared" si="103"/>
        <v>\\(\\quad 0.4　×　7　=　 \\)</v>
      </c>
      <c r="E358" s="50" t="str">
        <f t="shared" si="104"/>
        <v>\\(\\quad 2.8 \\)</v>
      </c>
      <c r="F358" s="50" t="s">
        <v>62</v>
      </c>
      <c r="H358" s="50">
        <v>128</v>
      </c>
      <c r="I358" s="89" t="str">
        <f t="shared" si="105"/>
        <v>INSERT INTO math(tangen,question,answer,editor,date,count) VALUES('m3200','\\(\\quad 0.4　×　7　=　 \\)','\\(\\quad 2.8 \\)','harazono',NOW(),0);</v>
      </c>
      <c r="J358" s="78" t="s">
        <v>229</v>
      </c>
      <c r="K358">
        <f t="shared" si="109"/>
        <v>0.4</v>
      </c>
      <c r="L358" t="s">
        <v>237</v>
      </c>
      <c r="M358">
        <f t="shared" si="107"/>
        <v>7</v>
      </c>
      <c r="N358" t="s">
        <v>233</v>
      </c>
      <c r="O358" t="s">
        <v>230</v>
      </c>
      <c r="P358" t="s">
        <v>229</v>
      </c>
      <c r="Q358" s="1">
        <f t="shared" si="110"/>
        <v>2.8000000000000003</v>
      </c>
      <c r="R358" t="s">
        <v>230</v>
      </c>
      <c r="S358" s="1">
        <v>4</v>
      </c>
      <c r="T358" s="1">
        <v>7</v>
      </c>
      <c r="V358" t="str">
        <f t="shared" si="98"/>
        <v>\\(\\quad 0.4　×　7　=　 \\)</v>
      </c>
      <c r="W358" t="str">
        <f t="shared" si="99"/>
        <v>\\(\\quad 2.8 \\)</v>
      </c>
    </row>
    <row r="359" spans="1:23" x14ac:dyDescent="0.55000000000000004">
      <c r="A359" s="51" t="s">
        <v>60</v>
      </c>
      <c r="C359" s="50" t="s">
        <v>214</v>
      </c>
      <c r="D359" s="50" t="str">
        <f t="shared" si="103"/>
        <v>\\(\\quad 0.4　×　8　=　 \\)</v>
      </c>
      <c r="E359" s="50" t="str">
        <f t="shared" si="104"/>
        <v>\\(\\quad 3.2 \\)</v>
      </c>
      <c r="F359" s="50" t="s">
        <v>62</v>
      </c>
      <c r="H359" s="50">
        <v>128</v>
      </c>
      <c r="I359" s="89" t="str">
        <f t="shared" si="105"/>
        <v>INSERT INTO math(tangen,question,answer,editor,date,count) VALUES('m3200','\\(\\quad 0.4　×　8　=　 \\)','\\(\\quad 3.2 \\)','harazono',NOW(),0);</v>
      </c>
      <c r="J359" s="78" t="s">
        <v>229</v>
      </c>
      <c r="K359">
        <f t="shared" si="109"/>
        <v>0.4</v>
      </c>
      <c r="L359" t="s">
        <v>237</v>
      </c>
      <c r="M359">
        <f t="shared" si="107"/>
        <v>8</v>
      </c>
      <c r="N359" t="s">
        <v>233</v>
      </c>
      <c r="O359" t="s">
        <v>230</v>
      </c>
      <c r="P359" t="s">
        <v>229</v>
      </c>
      <c r="Q359" s="1">
        <f t="shared" si="110"/>
        <v>3.2</v>
      </c>
      <c r="R359" t="s">
        <v>230</v>
      </c>
      <c r="S359" s="1">
        <v>4</v>
      </c>
      <c r="T359" s="1">
        <v>8</v>
      </c>
      <c r="V359" t="str">
        <f t="shared" si="98"/>
        <v>\\(\\quad 0.4　×　8　=　 \\)</v>
      </c>
      <c r="W359" t="str">
        <f t="shared" si="99"/>
        <v>\\(\\quad 3.2 \\)</v>
      </c>
    </row>
    <row r="360" spans="1:23" x14ac:dyDescent="0.55000000000000004">
      <c r="A360" s="51" t="s">
        <v>60</v>
      </c>
      <c r="C360" s="50" t="s">
        <v>214</v>
      </c>
      <c r="D360" s="50" t="str">
        <f t="shared" si="103"/>
        <v>\\(\\quad 0.4　×　9　=　 \\)</v>
      </c>
      <c r="E360" s="50" t="str">
        <f t="shared" si="104"/>
        <v>\\(\\quad 3.6 \\)</v>
      </c>
      <c r="F360" s="50" t="s">
        <v>62</v>
      </c>
      <c r="H360" s="50">
        <v>128</v>
      </c>
      <c r="I360" s="89" t="str">
        <f t="shared" si="105"/>
        <v>INSERT INTO math(tangen,question,answer,editor,date,count) VALUES('m3200','\\(\\quad 0.4　×　9　=　 \\)','\\(\\quad 3.6 \\)','harazono',NOW(),0);</v>
      </c>
      <c r="J360" s="78" t="s">
        <v>229</v>
      </c>
      <c r="K360">
        <f t="shared" si="109"/>
        <v>0.4</v>
      </c>
      <c r="L360" t="s">
        <v>237</v>
      </c>
      <c r="M360">
        <f t="shared" si="107"/>
        <v>9</v>
      </c>
      <c r="N360" t="s">
        <v>233</v>
      </c>
      <c r="O360" t="s">
        <v>230</v>
      </c>
      <c r="P360" t="s">
        <v>229</v>
      </c>
      <c r="Q360" s="1">
        <f t="shared" si="110"/>
        <v>3.6</v>
      </c>
      <c r="R360" t="s">
        <v>230</v>
      </c>
      <c r="S360" s="1">
        <v>4</v>
      </c>
      <c r="T360" s="1">
        <v>9</v>
      </c>
      <c r="V360" t="str">
        <f t="shared" si="98"/>
        <v>\\(\\quad 0.4　×　9　=　 \\)</v>
      </c>
      <c r="W360" t="str">
        <f t="shared" si="99"/>
        <v>\\(\\quad 3.6 \\)</v>
      </c>
    </row>
    <row r="361" spans="1:23" x14ac:dyDescent="0.55000000000000004">
      <c r="A361" s="51" t="s">
        <v>60</v>
      </c>
      <c r="C361" s="50" t="s">
        <v>214</v>
      </c>
      <c r="D361" s="50" t="str">
        <f t="shared" si="103"/>
        <v>\\(\\quad 0.5　×　1　=　 \\)</v>
      </c>
      <c r="E361" s="50" t="str">
        <f t="shared" si="104"/>
        <v>\\(\\quad 0.5 \\)</v>
      </c>
      <c r="F361" s="50" t="s">
        <v>62</v>
      </c>
      <c r="H361" s="50">
        <v>128</v>
      </c>
      <c r="I361" s="89" t="str">
        <f t="shared" si="105"/>
        <v>INSERT INTO math(tangen,question,answer,editor,date,count) VALUES('m3200','\\(\\quad 0.5　×　1　=　 \\)','\\(\\quad 0.5 \\)','harazono',NOW(),0);</v>
      </c>
      <c r="J361" s="78" t="s">
        <v>229</v>
      </c>
      <c r="K361">
        <f t="shared" si="109"/>
        <v>0.5</v>
      </c>
      <c r="L361" t="s">
        <v>237</v>
      </c>
      <c r="M361">
        <f t="shared" si="107"/>
        <v>1</v>
      </c>
      <c r="N361" t="s">
        <v>233</v>
      </c>
      <c r="O361" t="s">
        <v>230</v>
      </c>
      <c r="P361" t="s">
        <v>229</v>
      </c>
      <c r="Q361" s="1">
        <f t="shared" si="110"/>
        <v>0.5</v>
      </c>
      <c r="R361" t="s">
        <v>230</v>
      </c>
      <c r="S361" s="1">
        <v>5</v>
      </c>
      <c r="T361" s="1">
        <v>1</v>
      </c>
      <c r="V361" t="str">
        <f t="shared" si="98"/>
        <v>\\(\\quad 0.5　×　1　=　 \\)</v>
      </c>
      <c r="W361" t="str">
        <f t="shared" si="99"/>
        <v>\\(\\quad 0.5 \\)</v>
      </c>
    </row>
    <row r="362" spans="1:23" x14ac:dyDescent="0.55000000000000004">
      <c r="A362" s="51" t="s">
        <v>60</v>
      </c>
      <c r="C362" s="50" t="s">
        <v>214</v>
      </c>
      <c r="D362" s="50" t="str">
        <f t="shared" si="103"/>
        <v>\\(\\quad 0.5　×　2　=　 \\)</v>
      </c>
      <c r="E362" s="50" t="str">
        <f t="shared" si="104"/>
        <v>\\(\\quad 1 \\)</v>
      </c>
      <c r="F362" s="50" t="s">
        <v>62</v>
      </c>
      <c r="H362" s="50">
        <v>128</v>
      </c>
      <c r="I362" s="89" t="str">
        <f t="shared" si="105"/>
        <v>INSERT INTO math(tangen,question,answer,editor,date,count) VALUES('m3200','\\(\\quad 0.5　×　2　=　 \\)','\\(\\quad 1 \\)','harazono',NOW(),0);</v>
      </c>
      <c r="J362" s="78" t="s">
        <v>229</v>
      </c>
      <c r="K362">
        <f t="shared" si="109"/>
        <v>0.5</v>
      </c>
      <c r="L362" t="s">
        <v>237</v>
      </c>
      <c r="M362">
        <f t="shared" si="107"/>
        <v>2</v>
      </c>
      <c r="N362" t="s">
        <v>233</v>
      </c>
      <c r="O362" t="s">
        <v>230</v>
      </c>
      <c r="P362" t="s">
        <v>229</v>
      </c>
      <c r="Q362" s="1">
        <f t="shared" si="110"/>
        <v>1</v>
      </c>
      <c r="R362" t="s">
        <v>230</v>
      </c>
      <c r="S362" s="1">
        <v>5</v>
      </c>
      <c r="T362" s="1">
        <v>2</v>
      </c>
      <c r="V362" t="str">
        <f t="shared" si="98"/>
        <v>\\(\\quad 0.5　×　2　=　 \\)</v>
      </c>
      <c r="W362" t="str">
        <f t="shared" si="99"/>
        <v>\\(\\quad 1 \\)</v>
      </c>
    </row>
    <row r="363" spans="1:23" x14ac:dyDescent="0.55000000000000004">
      <c r="A363" s="51" t="s">
        <v>60</v>
      </c>
      <c r="C363" s="50" t="s">
        <v>214</v>
      </c>
      <c r="D363" s="50" t="str">
        <f t="shared" si="103"/>
        <v>\\(\\quad 0.5　×　3　=　 \\)</v>
      </c>
      <c r="E363" s="50" t="str">
        <f t="shared" si="104"/>
        <v>\\(\\quad 1.5 \\)</v>
      </c>
      <c r="F363" s="50" t="s">
        <v>62</v>
      </c>
      <c r="H363" s="50">
        <v>128</v>
      </c>
      <c r="I363" s="89" t="str">
        <f t="shared" si="105"/>
        <v>INSERT INTO math(tangen,question,answer,editor,date,count) VALUES('m3200','\\(\\quad 0.5　×　3　=　 \\)','\\(\\quad 1.5 \\)','harazono',NOW(),0);</v>
      </c>
      <c r="J363" s="78" t="s">
        <v>229</v>
      </c>
      <c r="K363">
        <f t="shared" si="109"/>
        <v>0.5</v>
      </c>
      <c r="L363" t="s">
        <v>237</v>
      </c>
      <c r="M363">
        <f t="shared" si="107"/>
        <v>3</v>
      </c>
      <c r="N363" t="s">
        <v>233</v>
      </c>
      <c r="O363" t="s">
        <v>230</v>
      </c>
      <c r="P363" t="s">
        <v>229</v>
      </c>
      <c r="Q363" s="1">
        <f t="shared" si="110"/>
        <v>1.5</v>
      </c>
      <c r="R363" t="s">
        <v>230</v>
      </c>
      <c r="S363" s="1">
        <v>5</v>
      </c>
      <c r="T363" s="1">
        <v>3</v>
      </c>
      <c r="V363" t="str">
        <f t="shared" si="98"/>
        <v>\\(\\quad 0.5　×　3　=　 \\)</v>
      </c>
      <c r="W363" t="str">
        <f t="shared" si="99"/>
        <v>\\(\\quad 1.5 \\)</v>
      </c>
    </row>
    <row r="364" spans="1:23" x14ac:dyDescent="0.55000000000000004">
      <c r="A364" s="51" t="s">
        <v>60</v>
      </c>
      <c r="C364" s="50" t="s">
        <v>214</v>
      </c>
      <c r="D364" s="50" t="str">
        <f t="shared" si="103"/>
        <v>\\(\\quad 0.5　×　4　=　 \\)</v>
      </c>
      <c r="E364" s="50" t="str">
        <f t="shared" si="104"/>
        <v>\\(\\quad 2 \\)</v>
      </c>
      <c r="F364" s="50" t="s">
        <v>62</v>
      </c>
      <c r="H364" s="50">
        <v>128</v>
      </c>
      <c r="I364" s="89" t="str">
        <f t="shared" si="105"/>
        <v>INSERT INTO math(tangen,question,answer,editor,date,count) VALUES('m3200','\\(\\quad 0.5　×　4　=　 \\)','\\(\\quad 2 \\)','harazono',NOW(),0);</v>
      </c>
      <c r="J364" s="78" t="s">
        <v>229</v>
      </c>
      <c r="K364">
        <f t="shared" si="109"/>
        <v>0.5</v>
      </c>
      <c r="L364" t="s">
        <v>237</v>
      </c>
      <c r="M364">
        <f t="shared" si="107"/>
        <v>4</v>
      </c>
      <c r="N364" t="s">
        <v>233</v>
      </c>
      <c r="O364" t="s">
        <v>230</v>
      </c>
      <c r="P364" t="s">
        <v>229</v>
      </c>
      <c r="Q364" s="1">
        <f t="shared" si="110"/>
        <v>2</v>
      </c>
      <c r="R364" t="s">
        <v>230</v>
      </c>
      <c r="S364" s="1">
        <v>5</v>
      </c>
      <c r="T364" s="1">
        <v>4</v>
      </c>
      <c r="V364" t="str">
        <f t="shared" si="98"/>
        <v>\\(\\quad 0.5　×　4　=　 \\)</v>
      </c>
      <c r="W364" t="str">
        <f t="shared" si="99"/>
        <v>\\(\\quad 2 \\)</v>
      </c>
    </row>
    <row r="365" spans="1:23" x14ac:dyDescent="0.55000000000000004">
      <c r="A365" s="51" t="s">
        <v>60</v>
      </c>
      <c r="C365" s="50" t="s">
        <v>214</v>
      </c>
      <c r="D365" s="50" t="str">
        <f t="shared" si="103"/>
        <v>\\(\\quad 0.5　×　5　=　 \\)</v>
      </c>
      <c r="E365" s="50" t="str">
        <f t="shared" si="104"/>
        <v>\\(\\quad 2.5 \\)</v>
      </c>
      <c r="F365" s="50" t="s">
        <v>62</v>
      </c>
      <c r="H365" s="50">
        <v>128</v>
      </c>
      <c r="I365" s="89" t="str">
        <f t="shared" si="105"/>
        <v>INSERT INTO math(tangen,question,answer,editor,date,count) VALUES('m3200','\\(\\quad 0.5　×　5　=　 \\)','\\(\\quad 2.5 \\)','harazono',NOW(),0);</v>
      </c>
      <c r="J365" s="78" t="s">
        <v>229</v>
      </c>
      <c r="K365">
        <f t="shared" si="109"/>
        <v>0.5</v>
      </c>
      <c r="L365" t="s">
        <v>237</v>
      </c>
      <c r="M365">
        <f t="shared" si="107"/>
        <v>5</v>
      </c>
      <c r="N365" t="s">
        <v>233</v>
      </c>
      <c r="O365" t="s">
        <v>230</v>
      </c>
      <c r="P365" t="s">
        <v>229</v>
      </c>
      <c r="Q365" s="1">
        <f t="shared" si="110"/>
        <v>2.5</v>
      </c>
      <c r="R365" t="s">
        <v>230</v>
      </c>
      <c r="S365" s="1">
        <v>5</v>
      </c>
      <c r="T365" s="1">
        <v>5</v>
      </c>
      <c r="V365" t="str">
        <f t="shared" si="98"/>
        <v>\\(\\quad 0.5　×　5　=　 \\)</v>
      </c>
      <c r="W365" t="str">
        <f t="shared" si="99"/>
        <v>\\(\\quad 2.5 \\)</v>
      </c>
    </row>
    <row r="366" spans="1:23" x14ac:dyDescent="0.55000000000000004">
      <c r="A366" s="51" t="s">
        <v>60</v>
      </c>
      <c r="C366" s="50" t="s">
        <v>214</v>
      </c>
      <c r="D366" s="50" t="str">
        <f t="shared" si="103"/>
        <v>\\(\\quad 0.5　×　6　=　 \\)</v>
      </c>
      <c r="E366" s="50" t="str">
        <f t="shared" si="104"/>
        <v>\\(\\quad 3 \\)</v>
      </c>
      <c r="F366" s="50" t="s">
        <v>62</v>
      </c>
      <c r="H366" s="50">
        <v>128</v>
      </c>
      <c r="I366" s="89" t="str">
        <f t="shared" si="105"/>
        <v>INSERT INTO math(tangen,question,answer,editor,date,count) VALUES('m3200','\\(\\quad 0.5　×　6　=　 \\)','\\(\\quad 3 \\)','harazono',NOW(),0);</v>
      </c>
      <c r="J366" s="78" t="s">
        <v>229</v>
      </c>
      <c r="K366">
        <f t="shared" si="109"/>
        <v>0.5</v>
      </c>
      <c r="L366" t="s">
        <v>237</v>
      </c>
      <c r="M366">
        <f t="shared" si="107"/>
        <v>6</v>
      </c>
      <c r="N366" t="s">
        <v>233</v>
      </c>
      <c r="O366" t="s">
        <v>230</v>
      </c>
      <c r="P366" t="s">
        <v>229</v>
      </c>
      <c r="Q366" s="1">
        <f t="shared" si="110"/>
        <v>3</v>
      </c>
      <c r="R366" t="s">
        <v>230</v>
      </c>
      <c r="S366" s="1">
        <v>5</v>
      </c>
      <c r="T366" s="1">
        <v>6</v>
      </c>
      <c r="V366" t="str">
        <f t="shared" si="98"/>
        <v>\\(\\quad 0.5　×　6　=　 \\)</v>
      </c>
      <c r="W366" t="str">
        <f t="shared" si="99"/>
        <v>\\(\\quad 3 \\)</v>
      </c>
    </row>
    <row r="367" spans="1:23" x14ac:dyDescent="0.55000000000000004">
      <c r="A367" s="51" t="s">
        <v>60</v>
      </c>
      <c r="C367" s="50" t="s">
        <v>214</v>
      </c>
      <c r="D367" s="50" t="str">
        <f t="shared" si="103"/>
        <v>\\(\\quad 0.5　×　7　=　 \\)</v>
      </c>
      <c r="E367" s="50" t="str">
        <f t="shared" si="104"/>
        <v>\\(\\quad 3.5 \\)</v>
      </c>
      <c r="F367" s="50" t="s">
        <v>62</v>
      </c>
      <c r="H367" s="50">
        <v>128</v>
      </c>
      <c r="I367" s="89" t="str">
        <f t="shared" si="105"/>
        <v>INSERT INTO math(tangen,question,answer,editor,date,count) VALUES('m3200','\\(\\quad 0.5　×　7　=　 \\)','\\(\\quad 3.5 \\)','harazono',NOW(),0);</v>
      </c>
      <c r="J367" s="78" t="s">
        <v>229</v>
      </c>
      <c r="K367">
        <f t="shared" si="109"/>
        <v>0.5</v>
      </c>
      <c r="L367" t="s">
        <v>237</v>
      </c>
      <c r="M367">
        <f t="shared" si="107"/>
        <v>7</v>
      </c>
      <c r="N367" t="s">
        <v>233</v>
      </c>
      <c r="O367" t="s">
        <v>230</v>
      </c>
      <c r="P367" t="s">
        <v>229</v>
      </c>
      <c r="Q367" s="1">
        <f t="shared" si="110"/>
        <v>3.5</v>
      </c>
      <c r="R367" t="s">
        <v>230</v>
      </c>
      <c r="S367" s="1">
        <v>5</v>
      </c>
      <c r="T367" s="1">
        <v>7</v>
      </c>
      <c r="V367" t="str">
        <f t="shared" si="98"/>
        <v>\\(\\quad 0.5　×　7　=　 \\)</v>
      </c>
      <c r="W367" t="str">
        <f t="shared" si="99"/>
        <v>\\(\\quad 3.5 \\)</v>
      </c>
    </row>
    <row r="368" spans="1:23" x14ac:dyDescent="0.55000000000000004">
      <c r="A368" s="51" t="s">
        <v>60</v>
      </c>
      <c r="C368" s="50" t="s">
        <v>214</v>
      </c>
      <c r="D368" s="50" t="str">
        <f t="shared" si="103"/>
        <v>\\(\\quad 0.5　×　8　=　 \\)</v>
      </c>
      <c r="E368" s="50" t="str">
        <f t="shared" si="104"/>
        <v>\\(\\quad 4 \\)</v>
      </c>
      <c r="F368" s="50" t="s">
        <v>62</v>
      </c>
      <c r="H368" s="50">
        <v>128</v>
      </c>
      <c r="I368" s="89" t="str">
        <f t="shared" si="105"/>
        <v>INSERT INTO math(tangen,question,answer,editor,date,count) VALUES('m3200','\\(\\quad 0.5　×　8　=　 \\)','\\(\\quad 4 \\)','harazono',NOW(),0);</v>
      </c>
      <c r="J368" s="78" t="s">
        <v>229</v>
      </c>
      <c r="K368">
        <f t="shared" si="109"/>
        <v>0.5</v>
      </c>
      <c r="L368" t="s">
        <v>237</v>
      </c>
      <c r="M368">
        <f t="shared" si="107"/>
        <v>8</v>
      </c>
      <c r="N368" t="s">
        <v>233</v>
      </c>
      <c r="O368" t="s">
        <v>230</v>
      </c>
      <c r="P368" t="s">
        <v>229</v>
      </c>
      <c r="Q368" s="1">
        <f t="shared" si="110"/>
        <v>4</v>
      </c>
      <c r="R368" t="s">
        <v>230</v>
      </c>
      <c r="S368" s="1">
        <v>5</v>
      </c>
      <c r="T368" s="1">
        <v>8</v>
      </c>
      <c r="V368" t="str">
        <f t="shared" si="98"/>
        <v>\\(\\quad 0.5　×　8　=　 \\)</v>
      </c>
      <c r="W368" t="str">
        <f t="shared" si="99"/>
        <v>\\(\\quad 4 \\)</v>
      </c>
    </row>
    <row r="369" spans="1:23" x14ac:dyDescent="0.55000000000000004">
      <c r="A369" s="51" t="s">
        <v>60</v>
      </c>
      <c r="C369" s="50" t="s">
        <v>214</v>
      </c>
      <c r="D369" s="50" t="str">
        <f t="shared" si="103"/>
        <v>\\(\\quad 0.5　×　9　=　 \\)</v>
      </c>
      <c r="E369" s="50" t="str">
        <f t="shared" si="104"/>
        <v>\\(\\quad 4.5 \\)</v>
      </c>
      <c r="F369" s="50" t="s">
        <v>62</v>
      </c>
      <c r="H369" s="50">
        <v>128</v>
      </c>
      <c r="I369" s="89" t="str">
        <f t="shared" si="105"/>
        <v>INSERT INTO math(tangen,question,answer,editor,date,count) VALUES('m3200','\\(\\quad 0.5　×　9　=　 \\)','\\(\\quad 4.5 \\)','harazono',NOW(),0);</v>
      </c>
      <c r="J369" s="78" t="s">
        <v>229</v>
      </c>
      <c r="K369">
        <f t="shared" si="109"/>
        <v>0.5</v>
      </c>
      <c r="L369" t="s">
        <v>237</v>
      </c>
      <c r="M369">
        <f t="shared" si="107"/>
        <v>9</v>
      </c>
      <c r="N369" t="s">
        <v>233</v>
      </c>
      <c r="O369" t="s">
        <v>230</v>
      </c>
      <c r="P369" t="s">
        <v>229</v>
      </c>
      <c r="Q369" s="1">
        <f t="shared" si="110"/>
        <v>4.5</v>
      </c>
      <c r="R369" t="s">
        <v>230</v>
      </c>
      <c r="S369" s="1">
        <v>5</v>
      </c>
      <c r="T369" s="1">
        <v>9</v>
      </c>
      <c r="V369" t="str">
        <f t="shared" si="98"/>
        <v>\\(\\quad 0.5　×　9　=　 \\)</v>
      </c>
      <c r="W369" t="str">
        <f t="shared" si="99"/>
        <v>\\(\\quad 4.5 \\)</v>
      </c>
    </row>
    <row r="370" spans="1:23" x14ac:dyDescent="0.55000000000000004">
      <c r="A370" s="51" t="s">
        <v>60</v>
      </c>
      <c r="C370" s="50" t="s">
        <v>214</v>
      </c>
      <c r="D370" s="50" t="str">
        <f t="shared" si="103"/>
        <v>\\(\\quad 0.6　×　1　=　 \\)</v>
      </c>
      <c r="E370" s="50" t="str">
        <f t="shared" si="104"/>
        <v>\\(\\quad 0.6 \\)</v>
      </c>
      <c r="F370" s="50" t="s">
        <v>62</v>
      </c>
      <c r="H370" s="50">
        <v>128</v>
      </c>
      <c r="I370" s="89" t="str">
        <f t="shared" si="105"/>
        <v>INSERT INTO math(tangen,question,answer,editor,date,count) VALUES('m3200','\\(\\quad 0.6　×　1　=　 \\)','\\(\\quad 0.6 \\)','harazono',NOW(),0);</v>
      </c>
      <c r="J370" s="78" t="s">
        <v>229</v>
      </c>
      <c r="K370">
        <f>S370*0.1</f>
        <v>0.60000000000000009</v>
      </c>
      <c r="L370" t="s">
        <v>237</v>
      </c>
      <c r="M370">
        <f t="shared" si="107"/>
        <v>1</v>
      </c>
      <c r="N370" t="s">
        <v>233</v>
      </c>
      <c r="O370" t="s">
        <v>230</v>
      </c>
      <c r="P370" t="s">
        <v>229</v>
      </c>
      <c r="Q370" s="1">
        <f>K370*M370</f>
        <v>0.60000000000000009</v>
      </c>
      <c r="R370" t="s">
        <v>230</v>
      </c>
      <c r="S370" s="1">
        <v>6</v>
      </c>
      <c r="T370" s="1">
        <v>1</v>
      </c>
      <c r="V370" t="str">
        <f t="shared" si="98"/>
        <v>\\(\\quad 0.6　×　1　=　 \\)</v>
      </c>
      <c r="W370" t="str">
        <f t="shared" si="99"/>
        <v>\\(\\quad 0.6 \\)</v>
      </c>
    </row>
    <row r="371" spans="1:23" x14ac:dyDescent="0.55000000000000004">
      <c r="A371" s="51" t="s">
        <v>60</v>
      </c>
      <c r="C371" s="50" t="s">
        <v>214</v>
      </c>
      <c r="D371" s="50" t="str">
        <f t="shared" si="103"/>
        <v>\\(\\quad 0.6　×　2　=　 \\)</v>
      </c>
      <c r="E371" s="50" t="str">
        <f t="shared" si="104"/>
        <v>\\(\\quad 1.2 \\)</v>
      </c>
      <c r="F371" s="50" t="s">
        <v>62</v>
      </c>
      <c r="H371" s="50">
        <v>128</v>
      </c>
      <c r="I371" s="89" t="str">
        <f t="shared" si="105"/>
        <v>INSERT INTO math(tangen,question,answer,editor,date,count) VALUES('m3200','\\(\\quad 0.6　×　2　=　 \\)','\\(\\quad 1.2 \\)','harazono',NOW(),0);</v>
      </c>
      <c r="J371" s="78" t="s">
        <v>229</v>
      </c>
      <c r="K371">
        <f t="shared" ref="K371:K395" si="111">S371*0.1</f>
        <v>0.60000000000000009</v>
      </c>
      <c r="L371" t="s">
        <v>237</v>
      </c>
      <c r="M371">
        <f>T371</f>
        <v>2</v>
      </c>
      <c r="N371" t="s">
        <v>233</v>
      </c>
      <c r="O371" t="s">
        <v>230</v>
      </c>
      <c r="P371" t="s">
        <v>229</v>
      </c>
      <c r="Q371" s="1">
        <f t="shared" ref="Q371:Q395" si="112">K371*M371</f>
        <v>1.2000000000000002</v>
      </c>
      <c r="R371" t="s">
        <v>230</v>
      </c>
      <c r="S371" s="1">
        <v>6</v>
      </c>
      <c r="T371" s="1">
        <v>2</v>
      </c>
      <c r="V371" t="str">
        <f t="shared" si="98"/>
        <v>\\(\\quad 0.6　×　2　=　 \\)</v>
      </c>
      <c r="W371" t="str">
        <f t="shared" si="99"/>
        <v>\\(\\quad 1.2 \\)</v>
      </c>
    </row>
    <row r="372" spans="1:23" x14ac:dyDescent="0.55000000000000004">
      <c r="A372" s="51" t="s">
        <v>60</v>
      </c>
      <c r="C372" s="50" t="s">
        <v>214</v>
      </c>
      <c r="D372" s="50" t="str">
        <f t="shared" si="103"/>
        <v>\\(\\quad 0.6　×　3　=　 \\)</v>
      </c>
      <c r="E372" s="50" t="str">
        <f t="shared" si="104"/>
        <v>\\(\\quad 1.8 \\)</v>
      </c>
      <c r="F372" s="50" t="s">
        <v>62</v>
      </c>
      <c r="H372" s="50">
        <v>128</v>
      </c>
      <c r="I372" s="89" t="str">
        <f t="shared" si="105"/>
        <v>INSERT INTO math(tangen,question,answer,editor,date,count) VALUES('m3200','\\(\\quad 0.6　×　3　=　 \\)','\\(\\quad 1.8 \\)','harazono',NOW(),0);</v>
      </c>
      <c r="J372" s="78" t="s">
        <v>229</v>
      </c>
      <c r="K372">
        <f t="shared" si="111"/>
        <v>0.60000000000000009</v>
      </c>
      <c r="L372" t="s">
        <v>237</v>
      </c>
      <c r="M372">
        <f t="shared" si="107"/>
        <v>3</v>
      </c>
      <c r="N372" t="s">
        <v>233</v>
      </c>
      <c r="O372" t="s">
        <v>230</v>
      </c>
      <c r="P372" t="s">
        <v>229</v>
      </c>
      <c r="Q372" s="1">
        <f t="shared" si="112"/>
        <v>1.8000000000000003</v>
      </c>
      <c r="R372" t="s">
        <v>230</v>
      </c>
      <c r="S372" s="1">
        <v>6</v>
      </c>
      <c r="T372" s="1">
        <v>3</v>
      </c>
      <c r="V372" t="str">
        <f t="shared" si="98"/>
        <v>\\(\\quad 0.6　×　3　=　 \\)</v>
      </c>
      <c r="W372" t="str">
        <f t="shared" si="99"/>
        <v>\\(\\quad 1.8 \\)</v>
      </c>
    </row>
    <row r="373" spans="1:23" x14ac:dyDescent="0.55000000000000004">
      <c r="A373" s="51" t="s">
        <v>60</v>
      </c>
      <c r="C373" s="50" t="s">
        <v>214</v>
      </c>
      <c r="D373" s="50" t="str">
        <f t="shared" si="103"/>
        <v>\\(\\quad 0.6　×　4　=　 \\)</v>
      </c>
      <c r="E373" s="50" t="str">
        <f t="shared" si="104"/>
        <v>\\(\\quad 2.4 \\)</v>
      </c>
      <c r="F373" s="50" t="s">
        <v>62</v>
      </c>
      <c r="H373" s="50">
        <v>128</v>
      </c>
      <c r="I373" s="89" t="str">
        <f t="shared" si="105"/>
        <v>INSERT INTO math(tangen,question,answer,editor,date,count) VALUES('m3200','\\(\\quad 0.6　×　4　=　 \\)','\\(\\quad 2.4 \\)','harazono',NOW(),0);</v>
      </c>
      <c r="J373" s="78" t="s">
        <v>229</v>
      </c>
      <c r="K373">
        <f t="shared" si="111"/>
        <v>0.60000000000000009</v>
      </c>
      <c r="L373" t="s">
        <v>237</v>
      </c>
      <c r="M373">
        <f t="shared" si="107"/>
        <v>4</v>
      </c>
      <c r="N373" t="s">
        <v>233</v>
      </c>
      <c r="O373" t="s">
        <v>230</v>
      </c>
      <c r="P373" t="s">
        <v>229</v>
      </c>
      <c r="Q373" s="1">
        <f t="shared" si="112"/>
        <v>2.4000000000000004</v>
      </c>
      <c r="R373" t="s">
        <v>230</v>
      </c>
      <c r="S373" s="1">
        <v>6</v>
      </c>
      <c r="T373" s="1">
        <v>4</v>
      </c>
      <c r="V373" t="str">
        <f t="shared" si="98"/>
        <v>\\(\\quad 0.6　×　4　=　 \\)</v>
      </c>
      <c r="W373" t="str">
        <f t="shared" si="99"/>
        <v>\\(\\quad 2.4 \\)</v>
      </c>
    </row>
    <row r="374" spans="1:23" x14ac:dyDescent="0.55000000000000004">
      <c r="A374" s="51" t="s">
        <v>60</v>
      </c>
      <c r="C374" s="50" t="s">
        <v>214</v>
      </c>
      <c r="D374" s="50" t="str">
        <f t="shared" si="103"/>
        <v>\\(\\quad 0.6　×　5　=　 \\)</v>
      </c>
      <c r="E374" s="50" t="str">
        <f t="shared" si="104"/>
        <v>\\(\\quad 3 \\)</v>
      </c>
      <c r="F374" s="50" t="s">
        <v>62</v>
      </c>
      <c r="H374" s="50">
        <v>128</v>
      </c>
      <c r="I374" s="89" t="str">
        <f t="shared" si="105"/>
        <v>INSERT INTO math(tangen,question,answer,editor,date,count) VALUES('m3200','\\(\\quad 0.6　×　5　=　 \\)','\\(\\quad 3 \\)','harazono',NOW(),0);</v>
      </c>
      <c r="J374" s="78" t="s">
        <v>229</v>
      </c>
      <c r="K374">
        <f t="shared" si="111"/>
        <v>0.60000000000000009</v>
      </c>
      <c r="L374" t="s">
        <v>237</v>
      </c>
      <c r="M374">
        <f t="shared" si="107"/>
        <v>5</v>
      </c>
      <c r="N374" t="s">
        <v>233</v>
      </c>
      <c r="O374" t="s">
        <v>230</v>
      </c>
      <c r="P374" t="s">
        <v>229</v>
      </c>
      <c r="Q374" s="1">
        <f t="shared" si="112"/>
        <v>3.0000000000000004</v>
      </c>
      <c r="R374" t="s">
        <v>230</v>
      </c>
      <c r="S374" s="1">
        <v>6</v>
      </c>
      <c r="T374" s="1">
        <v>5</v>
      </c>
      <c r="V374" t="str">
        <f t="shared" si="98"/>
        <v>\\(\\quad 0.6　×　5　=　 \\)</v>
      </c>
      <c r="W374" t="str">
        <f t="shared" si="99"/>
        <v>\\(\\quad 3 \\)</v>
      </c>
    </row>
    <row r="375" spans="1:23" x14ac:dyDescent="0.55000000000000004">
      <c r="A375" s="51" t="s">
        <v>60</v>
      </c>
      <c r="C375" s="50" t="s">
        <v>214</v>
      </c>
      <c r="D375" s="50" t="str">
        <f t="shared" si="103"/>
        <v>\\(\\quad 0.6　×　6　=　 \\)</v>
      </c>
      <c r="E375" s="50" t="str">
        <f t="shared" si="104"/>
        <v>\\(\\quad 3.6 \\)</v>
      </c>
      <c r="F375" s="50" t="s">
        <v>62</v>
      </c>
      <c r="H375" s="50">
        <v>128</v>
      </c>
      <c r="I375" s="89" t="str">
        <f t="shared" si="105"/>
        <v>INSERT INTO math(tangen,question,answer,editor,date,count) VALUES('m3200','\\(\\quad 0.6　×　6　=　 \\)','\\(\\quad 3.6 \\)','harazono',NOW(),0);</v>
      </c>
      <c r="J375" s="78" t="s">
        <v>229</v>
      </c>
      <c r="K375">
        <f t="shared" si="111"/>
        <v>0.60000000000000009</v>
      </c>
      <c r="L375" t="s">
        <v>237</v>
      </c>
      <c r="M375">
        <f t="shared" si="107"/>
        <v>6</v>
      </c>
      <c r="N375" t="s">
        <v>233</v>
      </c>
      <c r="O375" t="s">
        <v>230</v>
      </c>
      <c r="P375" t="s">
        <v>229</v>
      </c>
      <c r="Q375" s="1">
        <f t="shared" si="112"/>
        <v>3.6000000000000005</v>
      </c>
      <c r="R375" t="s">
        <v>230</v>
      </c>
      <c r="S375" s="1">
        <v>6</v>
      </c>
      <c r="T375" s="1">
        <v>6</v>
      </c>
      <c r="V375" t="str">
        <f t="shared" si="98"/>
        <v>\\(\\quad 0.6　×　6　=　 \\)</v>
      </c>
      <c r="W375" t="str">
        <f t="shared" si="99"/>
        <v>\\(\\quad 3.6 \\)</v>
      </c>
    </row>
    <row r="376" spans="1:23" x14ac:dyDescent="0.55000000000000004">
      <c r="A376" s="51" t="s">
        <v>60</v>
      </c>
      <c r="C376" s="50" t="s">
        <v>214</v>
      </c>
      <c r="D376" s="50" t="str">
        <f t="shared" si="103"/>
        <v>\\(\\quad 0.6　×　7　=　 \\)</v>
      </c>
      <c r="E376" s="50" t="str">
        <f t="shared" si="104"/>
        <v>\\(\\quad 4.2 \\)</v>
      </c>
      <c r="F376" s="50" t="s">
        <v>62</v>
      </c>
      <c r="H376" s="50">
        <v>128</v>
      </c>
      <c r="I376" s="89" t="str">
        <f t="shared" si="105"/>
        <v>INSERT INTO math(tangen,question,answer,editor,date,count) VALUES('m3200','\\(\\quad 0.6　×　7　=　 \\)','\\(\\quad 4.2 \\)','harazono',NOW(),0);</v>
      </c>
      <c r="J376" s="78" t="s">
        <v>229</v>
      </c>
      <c r="K376">
        <f t="shared" si="111"/>
        <v>0.60000000000000009</v>
      </c>
      <c r="L376" t="s">
        <v>237</v>
      </c>
      <c r="M376">
        <f t="shared" si="107"/>
        <v>7</v>
      </c>
      <c r="N376" t="s">
        <v>233</v>
      </c>
      <c r="O376" t="s">
        <v>230</v>
      </c>
      <c r="P376" t="s">
        <v>229</v>
      </c>
      <c r="Q376" s="1">
        <f t="shared" si="112"/>
        <v>4.2000000000000011</v>
      </c>
      <c r="R376" t="s">
        <v>230</v>
      </c>
      <c r="S376" s="1">
        <v>6</v>
      </c>
      <c r="T376" s="1">
        <v>7</v>
      </c>
      <c r="V376" t="str">
        <f t="shared" si="98"/>
        <v>\\(\\quad 0.6　×　7　=　 \\)</v>
      </c>
      <c r="W376" t="str">
        <f t="shared" si="99"/>
        <v>\\(\\quad 4.2 \\)</v>
      </c>
    </row>
    <row r="377" spans="1:23" x14ac:dyDescent="0.55000000000000004">
      <c r="A377" s="51" t="s">
        <v>60</v>
      </c>
      <c r="C377" s="50" t="s">
        <v>214</v>
      </c>
      <c r="D377" s="50" t="str">
        <f t="shared" si="103"/>
        <v>\\(\\quad 0.6　×　8　=　 \\)</v>
      </c>
      <c r="E377" s="50" t="str">
        <f t="shared" si="104"/>
        <v>\\(\\quad 4.8 \\)</v>
      </c>
      <c r="F377" s="50" t="s">
        <v>62</v>
      </c>
      <c r="H377" s="50">
        <v>128</v>
      </c>
      <c r="I377" s="89" t="str">
        <f t="shared" si="105"/>
        <v>INSERT INTO math(tangen,question,answer,editor,date,count) VALUES('m3200','\\(\\quad 0.6　×　8　=　 \\)','\\(\\quad 4.8 \\)','harazono',NOW(),0);</v>
      </c>
      <c r="J377" s="78" t="s">
        <v>229</v>
      </c>
      <c r="K377">
        <f t="shared" si="111"/>
        <v>0.60000000000000009</v>
      </c>
      <c r="L377" t="s">
        <v>237</v>
      </c>
      <c r="M377">
        <f t="shared" si="107"/>
        <v>8</v>
      </c>
      <c r="N377" t="s">
        <v>233</v>
      </c>
      <c r="O377" t="s">
        <v>230</v>
      </c>
      <c r="P377" t="s">
        <v>229</v>
      </c>
      <c r="Q377" s="1">
        <f t="shared" si="112"/>
        <v>4.8000000000000007</v>
      </c>
      <c r="R377" t="s">
        <v>230</v>
      </c>
      <c r="S377" s="1">
        <v>6</v>
      </c>
      <c r="T377" s="1">
        <v>8</v>
      </c>
      <c r="V377" t="str">
        <f t="shared" si="98"/>
        <v>\\(\\quad 0.6　×　8　=　 \\)</v>
      </c>
      <c r="W377" t="str">
        <f t="shared" si="99"/>
        <v>\\(\\quad 4.8 \\)</v>
      </c>
    </row>
    <row r="378" spans="1:23" x14ac:dyDescent="0.55000000000000004">
      <c r="A378" s="51" t="s">
        <v>60</v>
      </c>
      <c r="C378" s="50" t="s">
        <v>214</v>
      </c>
      <c r="D378" s="50" t="str">
        <f t="shared" si="103"/>
        <v>\\(\\quad 0.6　×　9　=　 \\)</v>
      </c>
      <c r="E378" s="50" t="str">
        <f t="shared" si="104"/>
        <v>\\(\\quad 5.4 \\)</v>
      </c>
      <c r="F378" s="50" t="s">
        <v>62</v>
      </c>
      <c r="H378" s="50">
        <v>128</v>
      </c>
      <c r="I378" s="89" t="str">
        <f t="shared" si="105"/>
        <v>INSERT INTO math(tangen,question,answer,editor,date,count) VALUES('m3200','\\(\\quad 0.6　×　9　=　 \\)','\\(\\quad 5.4 \\)','harazono',NOW(),0);</v>
      </c>
      <c r="J378" s="78" t="s">
        <v>229</v>
      </c>
      <c r="K378">
        <f t="shared" si="111"/>
        <v>0.60000000000000009</v>
      </c>
      <c r="L378" t="s">
        <v>237</v>
      </c>
      <c r="M378">
        <f t="shared" si="107"/>
        <v>9</v>
      </c>
      <c r="N378" t="s">
        <v>233</v>
      </c>
      <c r="O378" t="s">
        <v>230</v>
      </c>
      <c r="P378" t="s">
        <v>229</v>
      </c>
      <c r="Q378" s="1">
        <f t="shared" si="112"/>
        <v>5.4</v>
      </c>
      <c r="R378" t="s">
        <v>230</v>
      </c>
      <c r="S378" s="1">
        <v>6</v>
      </c>
      <c r="T378" s="1">
        <v>9</v>
      </c>
      <c r="V378" t="str">
        <f t="shared" si="98"/>
        <v>\\(\\quad 0.6　×　9　=　 \\)</v>
      </c>
      <c r="W378" t="str">
        <f t="shared" si="99"/>
        <v>\\(\\quad 5.4 \\)</v>
      </c>
    </row>
    <row r="379" spans="1:23" x14ac:dyDescent="0.55000000000000004">
      <c r="A379" s="51" t="s">
        <v>60</v>
      </c>
      <c r="C379" s="50" t="s">
        <v>214</v>
      </c>
      <c r="D379" s="50" t="str">
        <f t="shared" si="103"/>
        <v>\\(\\quad 0.7　×　1　=　 \\)</v>
      </c>
      <c r="E379" s="50" t="str">
        <f t="shared" si="104"/>
        <v>\\(\\quad 0.7 \\)</v>
      </c>
      <c r="F379" s="50" t="s">
        <v>62</v>
      </c>
      <c r="H379" s="50">
        <v>128</v>
      </c>
      <c r="I379" s="89" t="str">
        <f t="shared" si="105"/>
        <v>INSERT INTO math(tangen,question,answer,editor,date,count) VALUES('m3200','\\(\\quad 0.7　×　1　=　 \\)','\\(\\quad 0.7 \\)','harazono',NOW(),0);</v>
      </c>
      <c r="J379" s="78" t="s">
        <v>229</v>
      </c>
      <c r="K379">
        <f t="shared" si="111"/>
        <v>0.70000000000000007</v>
      </c>
      <c r="L379" t="s">
        <v>237</v>
      </c>
      <c r="M379">
        <f t="shared" si="107"/>
        <v>1</v>
      </c>
      <c r="N379" t="s">
        <v>233</v>
      </c>
      <c r="O379" t="s">
        <v>230</v>
      </c>
      <c r="P379" t="s">
        <v>229</v>
      </c>
      <c r="Q379" s="1">
        <f t="shared" si="112"/>
        <v>0.70000000000000007</v>
      </c>
      <c r="R379" t="s">
        <v>230</v>
      </c>
      <c r="S379" s="1">
        <v>7</v>
      </c>
      <c r="T379" s="1">
        <v>1</v>
      </c>
      <c r="V379" t="str">
        <f t="shared" si="98"/>
        <v>\\(\\quad 0.7　×　1　=　 \\)</v>
      </c>
      <c r="W379" t="str">
        <f t="shared" si="99"/>
        <v>\\(\\quad 0.7 \\)</v>
      </c>
    </row>
    <row r="380" spans="1:23" x14ac:dyDescent="0.55000000000000004">
      <c r="A380" s="51" t="s">
        <v>60</v>
      </c>
      <c r="C380" s="50" t="s">
        <v>214</v>
      </c>
      <c r="D380" s="50" t="str">
        <f t="shared" si="103"/>
        <v>\\(\\quad 0.7　×　2　=　 \\)</v>
      </c>
      <c r="E380" s="50" t="str">
        <f t="shared" si="104"/>
        <v>\\(\\quad 1.4 \\)</v>
      </c>
      <c r="F380" s="50" t="s">
        <v>62</v>
      </c>
      <c r="H380" s="50">
        <v>128</v>
      </c>
      <c r="I380" s="89" t="str">
        <f t="shared" si="105"/>
        <v>INSERT INTO math(tangen,question,answer,editor,date,count) VALUES('m3200','\\(\\quad 0.7　×　2　=　 \\)','\\(\\quad 1.4 \\)','harazono',NOW(),0);</v>
      </c>
      <c r="J380" s="78" t="s">
        <v>229</v>
      </c>
      <c r="K380">
        <f t="shared" si="111"/>
        <v>0.70000000000000007</v>
      </c>
      <c r="L380" t="s">
        <v>237</v>
      </c>
      <c r="M380">
        <f t="shared" si="107"/>
        <v>2</v>
      </c>
      <c r="N380" t="s">
        <v>233</v>
      </c>
      <c r="O380" t="s">
        <v>230</v>
      </c>
      <c r="P380" t="s">
        <v>229</v>
      </c>
      <c r="Q380" s="1">
        <f t="shared" si="112"/>
        <v>1.4000000000000001</v>
      </c>
      <c r="R380" t="s">
        <v>230</v>
      </c>
      <c r="S380" s="1">
        <v>7</v>
      </c>
      <c r="T380" s="1">
        <v>2</v>
      </c>
      <c r="V380" t="str">
        <f t="shared" si="98"/>
        <v>\\(\\quad 0.7　×　2　=　 \\)</v>
      </c>
      <c r="W380" t="str">
        <f t="shared" si="99"/>
        <v>\\(\\quad 1.4 \\)</v>
      </c>
    </row>
    <row r="381" spans="1:23" x14ac:dyDescent="0.55000000000000004">
      <c r="A381" s="51" t="s">
        <v>60</v>
      </c>
      <c r="C381" s="50" t="s">
        <v>214</v>
      </c>
      <c r="D381" s="50" t="str">
        <f t="shared" si="103"/>
        <v>\\(\\quad 0.7　×　3　=　 \\)</v>
      </c>
      <c r="E381" s="50" t="str">
        <f t="shared" si="104"/>
        <v>\\(\\quad 2.1 \\)</v>
      </c>
      <c r="F381" s="50" t="s">
        <v>62</v>
      </c>
      <c r="H381" s="50">
        <v>128</v>
      </c>
      <c r="I381" s="89" t="str">
        <f t="shared" si="105"/>
        <v>INSERT INTO math(tangen,question,answer,editor,date,count) VALUES('m3200','\\(\\quad 0.7　×　3　=　 \\)','\\(\\quad 2.1 \\)','harazono',NOW(),0);</v>
      </c>
      <c r="J381" s="78" t="s">
        <v>229</v>
      </c>
      <c r="K381">
        <f t="shared" si="111"/>
        <v>0.70000000000000007</v>
      </c>
      <c r="L381" t="s">
        <v>237</v>
      </c>
      <c r="M381">
        <f t="shared" si="107"/>
        <v>3</v>
      </c>
      <c r="N381" t="s">
        <v>233</v>
      </c>
      <c r="O381" t="s">
        <v>230</v>
      </c>
      <c r="P381" t="s">
        <v>229</v>
      </c>
      <c r="Q381" s="1">
        <f t="shared" si="112"/>
        <v>2.1</v>
      </c>
      <c r="R381" t="s">
        <v>230</v>
      </c>
      <c r="S381" s="1">
        <v>7</v>
      </c>
      <c r="T381" s="1">
        <v>3</v>
      </c>
      <c r="V381" t="str">
        <f t="shared" si="98"/>
        <v>\\(\\quad 0.7　×　3　=　 \\)</v>
      </c>
      <c r="W381" t="str">
        <f t="shared" si="99"/>
        <v>\\(\\quad 2.1 \\)</v>
      </c>
    </row>
    <row r="382" spans="1:23" x14ac:dyDescent="0.55000000000000004">
      <c r="A382" s="51" t="s">
        <v>60</v>
      </c>
      <c r="C382" s="50" t="s">
        <v>214</v>
      </c>
      <c r="D382" s="50" t="str">
        <f t="shared" si="103"/>
        <v>\\(\\quad 0.7　×　4　=　 \\)</v>
      </c>
      <c r="E382" s="50" t="str">
        <f t="shared" si="104"/>
        <v>\\(\\quad 2.8 \\)</v>
      </c>
      <c r="F382" s="50" t="s">
        <v>62</v>
      </c>
      <c r="H382" s="50">
        <v>128</v>
      </c>
      <c r="I382" s="89" t="str">
        <f t="shared" si="105"/>
        <v>INSERT INTO math(tangen,question,answer,editor,date,count) VALUES('m3200','\\(\\quad 0.7　×　4　=　 \\)','\\(\\quad 2.8 \\)','harazono',NOW(),0);</v>
      </c>
      <c r="J382" s="78" t="s">
        <v>229</v>
      </c>
      <c r="K382">
        <f t="shared" si="111"/>
        <v>0.70000000000000007</v>
      </c>
      <c r="L382" t="s">
        <v>237</v>
      </c>
      <c r="M382">
        <f t="shared" si="107"/>
        <v>4</v>
      </c>
      <c r="N382" t="s">
        <v>233</v>
      </c>
      <c r="O382" t="s">
        <v>230</v>
      </c>
      <c r="P382" t="s">
        <v>229</v>
      </c>
      <c r="Q382" s="1">
        <f t="shared" si="112"/>
        <v>2.8000000000000003</v>
      </c>
      <c r="R382" t="s">
        <v>230</v>
      </c>
      <c r="S382" s="1">
        <v>7</v>
      </c>
      <c r="T382" s="1">
        <v>4</v>
      </c>
      <c r="V382" t="str">
        <f t="shared" si="98"/>
        <v>\\(\\quad 0.7　×　4　=　 \\)</v>
      </c>
      <c r="W382" t="str">
        <f t="shared" si="99"/>
        <v>\\(\\quad 2.8 \\)</v>
      </c>
    </row>
    <row r="383" spans="1:23" x14ac:dyDescent="0.55000000000000004">
      <c r="A383" s="51" t="s">
        <v>60</v>
      </c>
      <c r="C383" s="50" t="s">
        <v>214</v>
      </c>
      <c r="D383" s="50" t="str">
        <f t="shared" si="103"/>
        <v>\\(\\quad 0.7　×　5　=　 \\)</v>
      </c>
      <c r="E383" s="50" t="str">
        <f t="shared" si="104"/>
        <v>\\(\\quad 3.5 \\)</v>
      </c>
      <c r="F383" s="50" t="s">
        <v>62</v>
      </c>
      <c r="H383" s="50">
        <v>128</v>
      </c>
      <c r="I383" s="89" t="str">
        <f t="shared" si="105"/>
        <v>INSERT INTO math(tangen,question,answer,editor,date,count) VALUES('m3200','\\(\\quad 0.7　×　5　=　 \\)','\\(\\quad 3.5 \\)','harazono',NOW(),0);</v>
      </c>
      <c r="J383" s="78" t="s">
        <v>229</v>
      </c>
      <c r="K383">
        <f t="shared" si="111"/>
        <v>0.70000000000000007</v>
      </c>
      <c r="L383" t="s">
        <v>237</v>
      </c>
      <c r="M383">
        <f t="shared" si="107"/>
        <v>5</v>
      </c>
      <c r="N383" t="s">
        <v>233</v>
      </c>
      <c r="O383" t="s">
        <v>230</v>
      </c>
      <c r="P383" t="s">
        <v>229</v>
      </c>
      <c r="Q383" s="1">
        <f t="shared" si="112"/>
        <v>3.5000000000000004</v>
      </c>
      <c r="R383" t="s">
        <v>230</v>
      </c>
      <c r="S383" s="1">
        <v>7</v>
      </c>
      <c r="T383" s="1">
        <v>5</v>
      </c>
      <c r="V383" t="str">
        <f t="shared" si="98"/>
        <v>\\(\\quad 0.7　×　5　=　 \\)</v>
      </c>
      <c r="W383" t="str">
        <f t="shared" si="99"/>
        <v>\\(\\quad 3.5 \\)</v>
      </c>
    </row>
    <row r="384" spans="1:23" x14ac:dyDescent="0.55000000000000004">
      <c r="A384" s="51" t="s">
        <v>60</v>
      </c>
      <c r="C384" s="50" t="s">
        <v>214</v>
      </c>
      <c r="D384" s="50" t="str">
        <f t="shared" si="103"/>
        <v>\\(\\quad 0.7　×　6　=　 \\)</v>
      </c>
      <c r="E384" s="50" t="str">
        <f t="shared" si="104"/>
        <v>\\(\\quad 4.2 \\)</v>
      </c>
      <c r="F384" s="50" t="s">
        <v>62</v>
      </c>
      <c r="H384" s="50">
        <v>128</v>
      </c>
      <c r="I384" s="89" t="str">
        <f t="shared" si="105"/>
        <v>INSERT INTO math(tangen,question,answer,editor,date,count) VALUES('m3200','\\(\\quad 0.7　×　6　=　 \\)','\\(\\quad 4.2 \\)','harazono',NOW(),0);</v>
      </c>
      <c r="J384" s="78" t="s">
        <v>229</v>
      </c>
      <c r="K384">
        <f t="shared" si="111"/>
        <v>0.70000000000000007</v>
      </c>
      <c r="L384" t="s">
        <v>237</v>
      </c>
      <c r="M384">
        <f t="shared" si="107"/>
        <v>6</v>
      </c>
      <c r="N384" t="s">
        <v>233</v>
      </c>
      <c r="O384" t="s">
        <v>230</v>
      </c>
      <c r="P384" t="s">
        <v>229</v>
      </c>
      <c r="Q384" s="1">
        <f t="shared" si="112"/>
        <v>4.2</v>
      </c>
      <c r="R384" t="s">
        <v>230</v>
      </c>
      <c r="S384" s="1">
        <v>7</v>
      </c>
      <c r="T384" s="1">
        <v>6</v>
      </c>
      <c r="V384" t="str">
        <f t="shared" si="98"/>
        <v>\\(\\quad 0.7　×　6　=　 \\)</v>
      </c>
      <c r="W384" t="str">
        <f t="shared" si="99"/>
        <v>\\(\\quad 4.2 \\)</v>
      </c>
    </row>
    <row r="385" spans="1:23" x14ac:dyDescent="0.55000000000000004">
      <c r="A385" s="51" t="s">
        <v>60</v>
      </c>
      <c r="C385" s="50" t="s">
        <v>214</v>
      </c>
      <c r="D385" s="50" t="str">
        <f t="shared" si="103"/>
        <v>\\(\\quad 0.7　×　7　=　 \\)</v>
      </c>
      <c r="E385" s="50" t="str">
        <f t="shared" si="104"/>
        <v>\\(\\quad 4.9 \\)</v>
      </c>
      <c r="F385" s="50" t="s">
        <v>62</v>
      </c>
      <c r="H385" s="50">
        <v>128</v>
      </c>
      <c r="I385" s="89" t="str">
        <f t="shared" si="105"/>
        <v>INSERT INTO math(tangen,question,answer,editor,date,count) VALUES('m3200','\\(\\quad 0.7　×　7　=　 \\)','\\(\\quad 4.9 \\)','harazono',NOW(),0);</v>
      </c>
      <c r="J385" s="78" t="s">
        <v>229</v>
      </c>
      <c r="K385">
        <f t="shared" si="111"/>
        <v>0.70000000000000007</v>
      </c>
      <c r="L385" t="s">
        <v>237</v>
      </c>
      <c r="M385">
        <f t="shared" si="107"/>
        <v>7</v>
      </c>
      <c r="N385" t="s">
        <v>233</v>
      </c>
      <c r="O385" t="s">
        <v>230</v>
      </c>
      <c r="P385" t="s">
        <v>229</v>
      </c>
      <c r="Q385" s="1">
        <f t="shared" si="112"/>
        <v>4.9000000000000004</v>
      </c>
      <c r="R385" t="s">
        <v>230</v>
      </c>
      <c r="S385" s="1">
        <v>7</v>
      </c>
      <c r="T385" s="1">
        <v>7</v>
      </c>
      <c r="V385" t="str">
        <f t="shared" si="98"/>
        <v>\\(\\quad 0.7　×　7　=　 \\)</v>
      </c>
      <c r="W385" t="str">
        <f t="shared" si="99"/>
        <v>\\(\\quad 4.9 \\)</v>
      </c>
    </row>
    <row r="386" spans="1:23" x14ac:dyDescent="0.55000000000000004">
      <c r="A386" s="51" t="s">
        <v>60</v>
      </c>
      <c r="C386" s="50" t="s">
        <v>214</v>
      </c>
      <c r="D386" s="50" t="str">
        <f t="shared" si="103"/>
        <v>\\(\\quad 0.7　×　8　=　 \\)</v>
      </c>
      <c r="E386" s="50" t="str">
        <f t="shared" si="104"/>
        <v>\\(\\quad 5.6 \\)</v>
      </c>
      <c r="F386" s="50" t="s">
        <v>62</v>
      </c>
      <c r="H386" s="50">
        <v>128</v>
      </c>
      <c r="I386" s="89" t="str">
        <f t="shared" si="105"/>
        <v>INSERT INTO math(tangen,question,answer,editor,date,count) VALUES('m3200','\\(\\quad 0.7　×　8　=　 \\)','\\(\\quad 5.6 \\)','harazono',NOW(),0);</v>
      </c>
      <c r="J386" s="78" t="s">
        <v>229</v>
      </c>
      <c r="K386">
        <f t="shared" si="111"/>
        <v>0.70000000000000007</v>
      </c>
      <c r="L386" t="s">
        <v>237</v>
      </c>
      <c r="M386">
        <f t="shared" si="107"/>
        <v>8</v>
      </c>
      <c r="N386" t="s">
        <v>233</v>
      </c>
      <c r="O386" t="s">
        <v>230</v>
      </c>
      <c r="P386" t="s">
        <v>229</v>
      </c>
      <c r="Q386" s="1">
        <f t="shared" si="112"/>
        <v>5.6000000000000005</v>
      </c>
      <c r="R386" t="s">
        <v>230</v>
      </c>
      <c r="S386" s="1">
        <v>7</v>
      </c>
      <c r="T386" s="1">
        <v>8</v>
      </c>
      <c r="V386" t="str">
        <f t="shared" ref="V386:V449" si="113">J386&amp;K386&amp;L386&amp;M386&amp;N386&amp;O386</f>
        <v>\\(\\quad 0.7　×　8　=　 \\)</v>
      </c>
      <c r="W386" t="str">
        <f t="shared" ref="W386:W449" si="114">P386&amp;Q386&amp;R386</f>
        <v>\\(\\quad 5.6 \\)</v>
      </c>
    </row>
    <row r="387" spans="1:23" x14ac:dyDescent="0.55000000000000004">
      <c r="A387" s="51" t="s">
        <v>60</v>
      </c>
      <c r="C387" s="50" t="s">
        <v>214</v>
      </c>
      <c r="D387" s="50" t="str">
        <f t="shared" si="103"/>
        <v>\\(\\quad 0.7　×　9　=　 \\)</v>
      </c>
      <c r="E387" s="50" t="str">
        <f t="shared" si="104"/>
        <v>\\(\\quad 6.3 \\)</v>
      </c>
      <c r="F387" s="50" t="s">
        <v>62</v>
      </c>
      <c r="H387" s="50">
        <v>128</v>
      </c>
      <c r="I387" s="89" t="str">
        <f t="shared" si="105"/>
        <v>INSERT INTO math(tangen,question,answer,editor,date,count) VALUES('m3200','\\(\\quad 0.7　×　9　=　 \\)','\\(\\quad 6.3 \\)','harazono',NOW(),0);</v>
      </c>
      <c r="J387" s="78" t="s">
        <v>229</v>
      </c>
      <c r="K387">
        <f t="shared" si="111"/>
        <v>0.70000000000000007</v>
      </c>
      <c r="L387" t="s">
        <v>237</v>
      </c>
      <c r="M387">
        <f t="shared" si="107"/>
        <v>9</v>
      </c>
      <c r="N387" t="s">
        <v>233</v>
      </c>
      <c r="O387" t="s">
        <v>230</v>
      </c>
      <c r="P387" t="s">
        <v>229</v>
      </c>
      <c r="Q387" s="1">
        <f t="shared" si="112"/>
        <v>6.3000000000000007</v>
      </c>
      <c r="R387" t="s">
        <v>230</v>
      </c>
      <c r="S387" s="1">
        <v>7</v>
      </c>
      <c r="T387" s="1">
        <v>9</v>
      </c>
      <c r="V387" t="str">
        <f t="shared" si="113"/>
        <v>\\(\\quad 0.7　×　9　=　 \\)</v>
      </c>
      <c r="W387" t="str">
        <f t="shared" si="114"/>
        <v>\\(\\quad 6.3 \\)</v>
      </c>
    </row>
    <row r="388" spans="1:23" x14ac:dyDescent="0.55000000000000004">
      <c r="A388" s="51" t="s">
        <v>60</v>
      </c>
      <c r="C388" s="50" t="s">
        <v>214</v>
      </c>
      <c r="D388" s="50" t="str">
        <f t="shared" si="103"/>
        <v>\\(\\quad 0.8　×　1　=　 \\)</v>
      </c>
      <c r="E388" s="50" t="str">
        <f t="shared" si="104"/>
        <v>\\(\\quad 0.8 \\)</v>
      </c>
      <c r="F388" s="50" t="s">
        <v>62</v>
      </c>
      <c r="H388" s="50">
        <v>128</v>
      </c>
      <c r="I388" s="89" t="str">
        <f t="shared" si="105"/>
        <v>INSERT INTO math(tangen,question,answer,editor,date,count) VALUES('m3200','\\(\\quad 0.8　×　1　=　 \\)','\\(\\quad 0.8 \\)','harazono',NOW(),0);</v>
      </c>
      <c r="J388" s="78" t="s">
        <v>229</v>
      </c>
      <c r="K388">
        <f t="shared" si="111"/>
        <v>0.8</v>
      </c>
      <c r="L388" t="s">
        <v>237</v>
      </c>
      <c r="M388">
        <f t="shared" si="107"/>
        <v>1</v>
      </c>
      <c r="N388" t="s">
        <v>233</v>
      </c>
      <c r="O388" t="s">
        <v>230</v>
      </c>
      <c r="P388" t="s">
        <v>229</v>
      </c>
      <c r="Q388" s="1">
        <f t="shared" si="112"/>
        <v>0.8</v>
      </c>
      <c r="R388" t="s">
        <v>230</v>
      </c>
      <c r="S388" s="1">
        <v>8</v>
      </c>
      <c r="T388" s="1">
        <v>1</v>
      </c>
      <c r="V388" t="str">
        <f t="shared" si="113"/>
        <v>\\(\\quad 0.8　×　1　=　 \\)</v>
      </c>
      <c r="W388" t="str">
        <f t="shared" si="114"/>
        <v>\\(\\quad 0.8 \\)</v>
      </c>
    </row>
    <row r="389" spans="1:23" x14ac:dyDescent="0.55000000000000004">
      <c r="A389" s="51" t="s">
        <v>60</v>
      </c>
      <c r="C389" s="50" t="s">
        <v>214</v>
      </c>
      <c r="D389" s="50" t="str">
        <f t="shared" si="103"/>
        <v>\\(\\quad 0.8　×　2　=　 \\)</v>
      </c>
      <c r="E389" s="50" t="str">
        <f t="shared" si="104"/>
        <v>\\(\\quad 1.6 \\)</v>
      </c>
      <c r="F389" s="50" t="s">
        <v>62</v>
      </c>
      <c r="H389" s="50">
        <v>128</v>
      </c>
      <c r="I389" s="89" t="str">
        <f t="shared" si="105"/>
        <v>INSERT INTO math(tangen,question,answer,editor,date,count) VALUES('m3200','\\(\\quad 0.8　×　2　=　 \\)','\\(\\quad 1.6 \\)','harazono',NOW(),0);</v>
      </c>
      <c r="J389" s="78" t="s">
        <v>229</v>
      </c>
      <c r="K389">
        <f t="shared" si="111"/>
        <v>0.8</v>
      </c>
      <c r="L389" t="s">
        <v>237</v>
      </c>
      <c r="M389">
        <f t="shared" si="107"/>
        <v>2</v>
      </c>
      <c r="N389" t="s">
        <v>233</v>
      </c>
      <c r="O389" t="s">
        <v>230</v>
      </c>
      <c r="P389" t="s">
        <v>229</v>
      </c>
      <c r="Q389" s="1">
        <f t="shared" si="112"/>
        <v>1.6</v>
      </c>
      <c r="R389" t="s">
        <v>230</v>
      </c>
      <c r="S389" s="1">
        <v>8</v>
      </c>
      <c r="T389" s="1">
        <v>2</v>
      </c>
      <c r="V389" t="str">
        <f t="shared" si="113"/>
        <v>\\(\\quad 0.8　×　2　=　 \\)</v>
      </c>
      <c r="W389" t="str">
        <f t="shared" si="114"/>
        <v>\\(\\quad 1.6 \\)</v>
      </c>
    </row>
    <row r="390" spans="1:23" x14ac:dyDescent="0.55000000000000004">
      <c r="A390" s="51" t="s">
        <v>60</v>
      </c>
      <c r="C390" s="50" t="s">
        <v>214</v>
      </c>
      <c r="D390" s="50" t="str">
        <f t="shared" ref="D390:D453" si="115">V390</f>
        <v>\\(\\quad 0.8　×　3　=　 \\)</v>
      </c>
      <c r="E390" s="50" t="str">
        <f t="shared" ref="E390:E453" si="116">W390</f>
        <v>\\(\\quad 2.4 \\)</v>
      </c>
      <c r="F390" s="50" t="s">
        <v>62</v>
      </c>
      <c r="H390" s="50">
        <v>128</v>
      </c>
      <c r="I390" s="89" t="str">
        <f t="shared" ref="I390:I453" si="117">"INSERT INTO "&amp;A390&amp;"(tangen,question,answer,editor,date,count) VALUES('"&amp;C390&amp;"','"&amp;D390&amp;"','"&amp;E390&amp;"','"&amp;F390&amp;"',NOW(),0);"</f>
        <v>INSERT INTO math(tangen,question,answer,editor,date,count) VALUES('m3200','\\(\\quad 0.8　×　3　=　 \\)','\\(\\quad 2.4 \\)','harazono',NOW(),0);</v>
      </c>
      <c r="J390" s="78" t="s">
        <v>229</v>
      </c>
      <c r="K390">
        <f t="shared" si="111"/>
        <v>0.8</v>
      </c>
      <c r="L390" t="s">
        <v>237</v>
      </c>
      <c r="M390">
        <f>T390</f>
        <v>3</v>
      </c>
      <c r="N390" t="s">
        <v>233</v>
      </c>
      <c r="O390" t="s">
        <v>230</v>
      </c>
      <c r="P390" t="s">
        <v>229</v>
      </c>
      <c r="Q390" s="1">
        <f t="shared" si="112"/>
        <v>2.4000000000000004</v>
      </c>
      <c r="R390" t="s">
        <v>230</v>
      </c>
      <c r="S390" s="1">
        <v>8</v>
      </c>
      <c r="T390" s="1">
        <v>3</v>
      </c>
      <c r="V390" t="str">
        <f t="shared" si="113"/>
        <v>\\(\\quad 0.8　×　3　=　 \\)</v>
      </c>
      <c r="W390" t="str">
        <f t="shared" si="114"/>
        <v>\\(\\quad 2.4 \\)</v>
      </c>
    </row>
    <row r="391" spans="1:23" x14ac:dyDescent="0.55000000000000004">
      <c r="A391" s="51" t="s">
        <v>60</v>
      </c>
      <c r="C391" s="50" t="s">
        <v>214</v>
      </c>
      <c r="D391" s="50" t="str">
        <f t="shared" si="115"/>
        <v>\\(\\quad 0.8　×　4　=　 \\)</v>
      </c>
      <c r="E391" s="50" t="str">
        <f t="shared" si="116"/>
        <v>\\(\\quad 3.2 \\)</v>
      </c>
      <c r="F391" s="50" t="s">
        <v>62</v>
      </c>
      <c r="H391" s="50">
        <v>128</v>
      </c>
      <c r="I391" s="89" t="str">
        <f t="shared" si="117"/>
        <v>INSERT INTO math(tangen,question,answer,editor,date,count) VALUES('m3200','\\(\\quad 0.8　×　4　=　 \\)','\\(\\quad 3.2 \\)','harazono',NOW(),0);</v>
      </c>
      <c r="J391" s="78" t="s">
        <v>229</v>
      </c>
      <c r="K391">
        <f t="shared" si="111"/>
        <v>0.8</v>
      </c>
      <c r="L391" t="s">
        <v>237</v>
      </c>
      <c r="M391">
        <f t="shared" si="107"/>
        <v>4</v>
      </c>
      <c r="N391" t="s">
        <v>233</v>
      </c>
      <c r="O391" t="s">
        <v>230</v>
      </c>
      <c r="P391" t="s">
        <v>229</v>
      </c>
      <c r="Q391" s="1">
        <f t="shared" si="112"/>
        <v>3.2</v>
      </c>
      <c r="R391" t="s">
        <v>230</v>
      </c>
      <c r="S391" s="1">
        <v>8</v>
      </c>
      <c r="T391" s="1">
        <v>4</v>
      </c>
      <c r="V391" t="str">
        <f t="shared" si="113"/>
        <v>\\(\\quad 0.8　×　4　=　 \\)</v>
      </c>
      <c r="W391" t="str">
        <f t="shared" si="114"/>
        <v>\\(\\quad 3.2 \\)</v>
      </c>
    </row>
    <row r="392" spans="1:23" x14ac:dyDescent="0.55000000000000004">
      <c r="A392" s="51" t="s">
        <v>60</v>
      </c>
      <c r="C392" s="50" t="s">
        <v>214</v>
      </c>
      <c r="D392" s="50" t="str">
        <f t="shared" si="115"/>
        <v>\\(\\quad 0.8　×　5　=　 \\)</v>
      </c>
      <c r="E392" s="50" t="str">
        <f t="shared" si="116"/>
        <v>\\(\\quad 4 \\)</v>
      </c>
      <c r="F392" s="50" t="s">
        <v>62</v>
      </c>
      <c r="H392" s="50">
        <v>128</v>
      </c>
      <c r="I392" s="89" t="str">
        <f t="shared" si="117"/>
        <v>INSERT INTO math(tangen,question,answer,editor,date,count) VALUES('m3200','\\(\\quad 0.8　×　5　=　 \\)','\\(\\quad 4 \\)','harazono',NOW(),0);</v>
      </c>
      <c r="J392" s="78" t="s">
        <v>229</v>
      </c>
      <c r="K392">
        <f t="shared" si="111"/>
        <v>0.8</v>
      </c>
      <c r="L392" t="s">
        <v>237</v>
      </c>
      <c r="M392">
        <f t="shared" ref="M392:M405" si="118">T392</f>
        <v>5</v>
      </c>
      <c r="N392" t="s">
        <v>233</v>
      </c>
      <c r="O392" t="s">
        <v>230</v>
      </c>
      <c r="P392" t="s">
        <v>229</v>
      </c>
      <c r="Q392" s="1">
        <f t="shared" si="112"/>
        <v>4</v>
      </c>
      <c r="R392" t="s">
        <v>230</v>
      </c>
      <c r="S392" s="1">
        <v>8</v>
      </c>
      <c r="T392" s="1">
        <v>5</v>
      </c>
      <c r="V392" t="str">
        <f t="shared" si="113"/>
        <v>\\(\\quad 0.8　×　5　=　 \\)</v>
      </c>
      <c r="W392" t="str">
        <f t="shared" si="114"/>
        <v>\\(\\quad 4 \\)</v>
      </c>
    </row>
    <row r="393" spans="1:23" x14ac:dyDescent="0.55000000000000004">
      <c r="A393" s="51" t="s">
        <v>60</v>
      </c>
      <c r="C393" s="50" t="s">
        <v>214</v>
      </c>
      <c r="D393" s="50" t="str">
        <f t="shared" si="115"/>
        <v>\\(\\quad 0.8　×　6　=　 \\)</v>
      </c>
      <c r="E393" s="50" t="str">
        <f t="shared" si="116"/>
        <v>\\(\\quad 4.8 \\)</v>
      </c>
      <c r="F393" s="50" t="s">
        <v>62</v>
      </c>
      <c r="H393" s="50">
        <v>128</v>
      </c>
      <c r="I393" s="89" t="str">
        <f t="shared" si="117"/>
        <v>INSERT INTO math(tangen,question,answer,editor,date,count) VALUES('m3200','\\(\\quad 0.8　×　6　=　 \\)','\\(\\quad 4.8 \\)','harazono',NOW(),0);</v>
      </c>
      <c r="J393" s="78" t="s">
        <v>229</v>
      </c>
      <c r="K393">
        <f t="shared" si="111"/>
        <v>0.8</v>
      </c>
      <c r="L393" t="s">
        <v>237</v>
      </c>
      <c r="M393">
        <f t="shared" si="118"/>
        <v>6</v>
      </c>
      <c r="N393" t="s">
        <v>233</v>
      </c>
      <c r="O393" t="s">
        <v>230</v>
      </c>
      <c r="P393" t="s">
        <v>229</v>
      </c>
      <c r="Q393" s="1">
        <f t="shared" si="112"/>
        <v>4.8000000000000007</v>
      </c>
      <c r="R393" t="s">
        <v>230</v>
      </c>
      <c r="S393" s="1">
        <v>8</v>
      </c>
      <c r="T393" s="1">
        <v>6</v>
      </c>
      <c r="V393" t="str">
        <f t="shared" si="113"/>
        <v>\\(\\quad 0.8　×　6　=　 \\)</v>
      </c>
      <c r="W393" t="str">
        <f t="shared" si="114"/>
        <v>\\(\\quad 4.8 \\)</v>
      </c>
    </row>
    <row r="394" spans="1:23" x14ac:dyDescent="0.55000000000000004">
      <c r="A394" s="51" t="s">
        <v>60</v>
      </c>
      <c r="C394" s="50" t="s">
        <v>214</v>
      </c>
      <c r="D394" s="50" t="str">
        <f t="shared" si="115"/>
        <v>\\(\\quad 0.8　×　7　=　 \\)</v>
      </c>
      <c r="E394" s="50" t="str">
        <f t="shared" si="116"/>
        <v>\\(\\quad 5.6 \\)</v>
      </c>
      <c r="F394" s="50" t="s">
        <v>62</v>
      </c>
      <c r="H394" s="50">
        <v>128</v>
      </c>
      <c r="I394" s="89" t="str">
        <f t="shared" si="117"/>
        <v>INSERT INTO math(tangen,question,answer,editor,date,count) VALUES('m3200','\\(\\quad 0.8　×　7　=　 \\)','\\(\\quad 5.6 \\)','harazono',NOW(),0);</v>
      </c>
      <c r="J394" s="78" t="s">
        <v>229</v>
      </c>
      <c r="K394">
        <f t="shared" si="111"/>
        <v>0.8</v>
      </c>
      <c r="L394" t="s">
        <v>237</v>
      </c>
      <c r="M394">
        <f t="shared" si="118"/>
        <v>7</v>
      </c>
      <c r="N394" t="s">
        <v>233</v>
      </c>
      <c r="O394" t="s">
        <v>230</v>
      </c>
      <c r="P394" t="s">
        <v>229</v>
      </c>
      <c r="Q394" s="1">
        <f t="shared" si="112"/>
        <v>5.6000000000000005</v>
      </c>
      <c r="R394" t="s">
        <v>230</v>
      </c>
      <c r="S394" s="1">
        <v>8</v>
      </c>
      <c r="T394" s="1">
        <v>7</v>
      </c>
      <c r="V394" t="str">
        <f t="shared" si="113"/>
        <v>\\(\\quad 0.8　×　7　=　 \\)</v>
      </c>
      <c r="W394" t="str">
        <f t="shared" si="114"/>
        <v>\\(\\quad 5.6 \\)</v>
      </c>
    </row>
    <row r="395" spans="1:23" x14ac:dyDescent="0.55000000000000004">
      <c r="A395" s="51" t="s">
        <v>60</v>
      </c>
      <c r="C395" s="50" t="s">
        <v>214</v>
      </c>
      <c r="D395" s="50" t="str">
        <f t="shared" si="115"/>
        <v>\\(\\quad 0.8　×　8　=　 \\)</v>
      </c>
      <c r="E395" s="50" t="str">
        <f t="shared" si="116"/>
        <v>\\(\\quad 6.4 \\)</v>
      </c>
      <c r="F395" s="50" t="s">
        <v>62</v>
      </c>
      <c r="H395" s="50">
        <v>128</v>
      </c>
      <c r="I395" s="89" t="str">
        <f t="shared" si="117"/>
        <v>INSERT INTO math(tangen,question,answer,editor,date,count) VALUES('m3200','\\(\\quad 0.8　×　8　=　 \\)','\\(\\quad 6.4 \\)','harazono',NOW(),0);</v>
      </c>
      <c r="J395" s="78" t="s">
        <v>229</v>
      </c>
      <c r="K395">
        <f t="shared" si="111"/>
        <v>0.8</v>
      </c>
      <c r="L395" t="s">
        <v>237</v>
      </c>
      <c r="M395">
        <f t="shared" si="118"/>
        <v>8</v>
      </c>
      <c r="N395" t="s">
        <v>233</v>
      </c>
      <c r="O395" t="s">
        <v>230</v>
      </c>
      <c r="P395" t="s">
        <v>229</v>
      </c>
      <c r="Q395" s="1">
        <f t="shared" si="112"/>
        <v>6.4</v>
      </c>
      <c r="R395" t="s">
        <v>230</v>
      </c>
      <c r="S395" s="1">
        <v>8</v>
      </c>
      <c r="T395" s="1">
        <v>8</v>
      </c>
      <c r="V395" t="str">
        <f t="shared" si="113"/>
        <v>\\(\\quad 0.8　×　8　=　 \\)</v>
      </c>
      <c r="W395" t="str">
        <f t="shared" si="114"/>
        <v>\\(\\quad 6.4 \\)</v>
      </c>
    </row>
    <row r="396" spans="1:23" x14ac:dyDescent="0.55000000000000004">
      <c r="A396" s="51" t="s">
        <v>60</v>
      </c>
      <c r="C396" s="50" t="s">
        <v>214</v>
      </c>
      <c r="D396" s="50" t="str">
        <f t="shared" si="115"/>
        <v>\\(\\quad 0.8　×　9　=　 \\)</v>
      </c>
      <c r="E396" s="50" t="str">
        <f t="shared" si="116"/>
        <v>\\(\\quad 7.2 \\)</v>
      </c>
      <c r="F396" s="50" t="s">
        <v>62</v>
      </c>
      <c r="H396" s="50">
        <v>128</v>
      </c>
      <c r="I396" s="89" t="str">
        <f t="shared" si="117"/>
        <v>INSERT INTO math(tangen,question,answer,editor,date,count) VALUES('m3200','\\(\\quad 0.8　×　9　=　 \\)','\\(\\quad 7.2 \\)','harazono',NOW(),0);</v>
      </c>
      <c r="J396" s="78" t="s">
        <v>229</v>
      </c>
      <c r="K396">
        <f>S396*0.1</f>
        <v>0.8</v>
      </c>
      <c r="L396" t="s">
        <v>237</v>
      </c>
      <c r="M396">
        <f t="shared" si="118"/>
        <v>9</v>
      </c>
      <c r="N396" t="s">
        <v>233</v>
      </c>
      <c r="O396" t="s">
        <v>230</v>
      </c>
      <c r="P396" t="s">
        <v>229</v>
      </c>
      <c r="Q396" s="1">
        <f>K396*M396</f>
        <v>7.2</v>
      </c>
      <c r="R396" t="s">
        <v>230</v>
      </c>
      <c r="S396" s="1">
        <v>8</v>
      </c>
      <c r="T396" s="1">
        <v>9</v>
      </c>
      <c r="V396" t="str">
        <f t="shared" si="113"/>
        <v>\\(\\quad 0.8　×　9　=　 \\)</v>
      </c>
      <c r="W396" t="str">
        <f t="shared" si="114"/>
        <v>\\(\\quad 7.2 \\)</v>
      </c>
    </row>
    <row r="397" spans="1:23" x14ac:dyDescent="0.55000000000000004">
      <c r="A397" s="51" t="s">
        <v>60</v>
      </c>
      <c r="C397" s="50" t="s">
        <v>214</v>
      </c>
      <c r="D397" s="50" t="str">
        <f t="shared" si="115"/>
        <v>\\(\\quad 0.9　×　1　=　 \\)</v>
      </c>
      <c r="E397" s="50" t="str">
        <f t="shared" si="116"/>
        <v>\\(\\quad 0.9 \\)</v>
      </c>
      <c r="F397" s="50" t="s">
        <v>62</v>
      </c>
      <c r="H397" s="50">
        <v>128</v>
      </c>
      <c r="I397" s="89" t="str">
        <f t="shared" si="117"/>
        <v>INSERT INTO math(tangen,question,answer,editor,date,count) VALUES('m3200','\\(\\quad 0.9　×　1　=　 \\)','\\(\\quad 0.9 \\)','harazono',NOW(),0);</v>
      </c>
      <c r="J397" s="78" t="s">
        <v>229</v>
      </c>
      <c r="K397">
        <f t="shared" ref="K397:K405" si="119">S397*0.1</f>
        <v>0.9</v>
      </c>
      <c r="L397" t="s">
        <v>237</v>
      </c>
      <c r="M397">
        <f t="shared" si="118"/>
        <v>1</v>
      </c>
      <c r="N397" t="s">
        <v>233</v>
      </c>
      <c r="O397" t="s">
        <v>230</v>
      </c>
      <c r="P397" t="s">
        <v>229</v>
      </c>
      <c r="Q397" s="1">
        <f t="shared" ref="Q397:Q405" si="120">K397*M397</f>
        <v>0.9</v>
      </c>
      <c r="R397" t="s">
        <v>230</v>
      </c>
      <c r="S397" s="1">
        <v>9</v>
      </c>
      <c r="T397" s="1">
        <v>1</v>
      </c>
      <c r="V397" t="str">
        <f t="shared" si="113"/>
        <v>\\(\\quad 0.9　×　1　=　 \\)</v>
      </c>
      <c r="W397" t="str">
        <f t="shared" si="114"/>
        <v>\\(\\quad 0.9 \\)</v>
      </c>
    </row>
    <row r="398" spans="1:23" x14ac:dyDescent="0.55000000000000004">
      <c r="A398" s="51" t="s">
        <v>60</v>
      </c>
      <c r="C398" s="50" t="s">
        <v>214</v>
      </c>
      <c r="D398" s="50" t="str">
        <f t="shared" si="115"/>
        <v>\\(\\quad 0.9　×　2　=　 \\)</v>
      </c>
      <c r="E398" s="50" t="str">
        <f t="shared" si="116"/>
        <v>\\(\\quad 1.8 \\)</v>
      </c>
      <c r="F398" s="50" t="s">
        <v>62</v>
      </c>
      <c r="H398" s="50">
        <v>128</v>
      </c>
      <c r="I398" s="89" t="str">
        <f t="shared" si="117"/>
        <v>INSERT INTO math(tangen,question,answer,editor,date,count) VALUES('m3200','\\(\\quad 0.9　×　2　=　 \\)','\\(\\quad 1.8 \\)','harazono',NOW(),0);</v>
      </c>
      <c r="J398" s="78" t="s">
        <v>229</v>
      </c>
      <c r="K398">
        <f t="shared" si="119"/>
        <v>0.9</v>
      </c>
      <c r="L398" t="s">
        <v>237</v>
      </c>
      <c r="M398">
        <f t="shared" si="118"/>
        <v>2</v>
      </c>
      <c r="N398" t="s">
        <v>233</v>
      </c>
      <c r="O398" t="s">
        <v>230</v>
      </c>
      <c r="P398" t="s">
        <v>229</v>
      </c>
      <c r="Q398" s="1">
        <f t="shared" si="120"/>
        <v>1.8</v>
      </c>
      <c r="R398" t="s">
        <v>230</v>
      </c>
      <c r="S398" s="1">
        <v>9</v>
      </c>
      <c r="T398" s="1">
        <v>2</v>
      </c>
      <c r="V398" t="str">
        <f t="shared" si="113"/>
        <v>\\(\\quad 0.9　×　2　=　 \\)</v>
      </c>
      <c r="W398" t="str">
        <f t="shared" si="114"/>
        <v>\\(\\quad 1.8 \\)</v>
      </c>
    </row>
    <row r="399" spans="1:23" x14ac:dyDescent="0.55000000000000004">
      <c r="A399" s="51" t="s">
        <v>60</v>
      </c>
      <c r="C399" s="50" t="s">
        <v>214</v>
      </c>
      <c r="D399" s="50" t="str">
        <f t="shared" si="115"/>
        <v>\\(\\quad 0.9　×　3　=　 \\)</v>
      </c>
      <c r="E399" s="50" t="str">
        <f t="shared" si="116"/>
        <v>\\(\\quad 2.7 \\)</v>
      </c>
      <c r="F399" s="50" t="s">
        <v>62</v>
      </c>
      <c r="H399" s="50">
        <v>128</v>
      </c>
      <c r="I399" s="89" t="str">
        <f t="shared" si="117"/>
        <v>INSERT INTO math(tangen,question,answer,editor,date,count) VALUES('m3200','\\(\\quad 0.9　×　3　=　 \\)','\\(\\quad 2.7 \\)','harazono',NOW(),0);</v>
      </c>
      <c r="J399" s="78" t="s">
        <v>229</v>
      </c>
      <c r="K399">
        <f t="shared" si="119"/>
        <v>0.9</v>
      </c>
      <c r="L399" t="s">
        <v>237</v>
      </c>
      <c r="M399">
        <f t="shared" si="118"/>
        <v>3</v>
      </c>
      <c r="N399" t="s">
        <v>233</v>
      </c>
      <c r="O399" t="s">
        <v>230</v>
      </c>
      <c r="P399" t="s">
        <v>229</v>
      </c>
      <c r="Q399" s="1">
        <f t="shared" si="120"/>
        <v>2.7</v>
      </c>
      <c r="R399" t="s">
        <v>230</v>
      </c>
      <c r="S399" s="1">
        <v>9</v>
      </c>
      <c r="T399" s="1">
        <v>3</v>
      </c>
      <c r="V399" t="str">
        <f t="shared" si="113"/>
        <v>\\(\\quad 0.9　×　3　=　 \\)</v>
      </c>
      <c r="W399" t="str">
        <f t="shared" si="114"/>
        <v>\\(\\quad 2.7 \\)</v>
      </c>
    </row>
    <row r="400" spans="1:23" x14ac:dyDescent="0.55000000000000004">
      <c r="A400" s="51" t="s">
        <v>60</v>
      </c>
      <c r="C400" s="50" t="s">
        <v>214</v>
      </c>
      <c r="D400" s="50" t="str">
        <f t="shared" si="115"/>
        <v>\\(\\quad 0.9　×　4　=　 \\)</v>
      </c>
      <c r="E400" s="50" t="str">
        <f t="shared" si="116"/>
        <v>\\(\\quad 3.6 \\)</v>
      </c>
      <c r="F400" s="50" t="s">
        <v>62</v>
      </c>
      <c r="H400" s="50">
        <v>128</v>
      </c>
      <c r="I400" s="89" t="str">
        <f t="shared" si="117"/>
        <v>INSERT INTO math(tangen,question,answer,editor,date,count) VALUES('m3200','\\(\\quad 0.9　×　4　=　 \\)','\\(\\quad 3.6 \\)','harazono',NOW(),0);</v>
      </c>
      <c r="J400" s="78" t="s">
        <v>229</v>
      </c>
      <c r="K400">
        <f t="shared" si="119"/>
        <v>0.9</v>
      </c>
      <c r="L400" t="s">
        <v>237</v>
      </c>
      <c r="M400">
        <f t="shared" si="118"/>
        <v>4</v>
      </c>
      <c r="N400" t="s">
        <v>233</v>
      </c>
      <c r="O400" t="s">
        <v>230</v>
      </c>
      <c r="P400" t="s">
        <v>229</v>
      </c>
      <c r="Q400" s="1">
        <f t="shared" si="120"/>
        <v>3.6</v>
      </c>
      <c r="R400" t="s">
        <v>230</v>
      </c>
      <c r="S400" s="1">
        <v>9</v>
      </c>
      <c r="T400" s="1">
        <v>4</v>
      </c>
      <c r="V400" t="str">
        <f t="shared" si="113"/>
        <v>\\(\\quad 0.9　×　4　=　 \\)</v>
      </c>
      <c r="W400" t="str">
        <f t="shared" si="114"/>
        <v>\\(\\quad 3.6 \\)</v>
      </c>
    </row>
    <row r="401" spans="1:23" x14ac:dyDescent="0.55000000000000004">
      <c r="A401" s="51" t="s">
        <v>60</v>
      </c>
      <c r="C401" s="50" t="s">
        <v>214</v>
      </c>
      <c r="D401" s="50" t="str">
        <f t="shared" si="115"/>
        <v>\\(\\quad 0.9　×　5　=　 \\)</v>
      </c>
      <c r="E401" s="50" t="str">
        <f t="shared" si="116"/>
        <v>\\(\\quad 4.5 \\)</v>
      </c>
      <c r="F401" s="50" t="s">
        <v>62</v>
      </c>
      <c r="H401" s="50">
        <v>128</v>
      </c>
      <c r="I401" s="89" t="str">
        <f t="shared" si="117"/>
        <v>INSERT INTO math(tangen,question,answer,editor,date,count) VALUES('m3200','\\(\\quad 0.9　×　5　=　 \\)','\\(\\quad 4.5 \\)','harazono',NOW(),0);</v>
      </c>
      <c r="J401" s="78" t="s">
        <v>229</v>
      </c>
      <c r="K401">
        <f t="shared" si="119"/>
        <v>0.9</v>
      </c>
      <c r="L401" t="s">
        <v>237</v>
      </c>
      <c r="M401">
        <f t="shared" si="118"/>
        <v>5</v>
      </c>
      <c r="N401" t="s">
        <v>233</v>
      </c>
      <c r="O401" t="s">
        <v>230</v>
      </c>
      <c r="P401" t="s">
        <v>229</v>
      </c>
      <c r="Q401" s="1">
        <f t="shared" si="120"/>
        <v>4.5</v>
      </c>
      <c r="R401" t="s">
        <v>230</v>
      </c>
      <c r="S401" s="1">
        <v>9</v>
      </c>
      <c r="T401" s="1">
        <v>5</v>
      </c>
      <c r="V401" t="str">
        <f t="shared" si="113"/>
        <v>\\(\\quad 0.9　×　5　=　 \\)</v>
      </c>
      <c r="W401" t="str">
        <f t="shared" si="114"/>
        <v>\\(\\quad 4.5 \\)</v>
      </c>
    </row>
    <row r="402" spans="1:23" x14ac:dyDescent="0.55000000000000004">
      <c r="A402" s="51" t="s">
        <v>60</v>
      </c>
      <c r="C402" s="50" t="s">
        <v>214</v>
      </c>
      <c r="D402" s="50" t="str">
        <f t="shared" si="115"/>
        <v>\\(\\quad 0.9　×　6　=　 \\)</v>
      </c>
      <c r="E402" s="50" t="str">
        <f t="shared" si="116"/>
        <v>\\(\\quad 5.4 \\)</v>
      </c>
      <c r="F402" s="50" t="s">
        <v>62</v>
      </c>
      <c r="H402" s="50">
        <v>128</v>
      </c>
      <c r="I402" s="89" t="str">
        <f t="shared" si="117"/>
        <v>INSERT INTO math(tangen,question,answer,editor,date,count) VALUES('m3200','\\(\\quad 0.9　×　6　=　 \\)','\\(\\quad 5.4 \\)','harazono',NOW(),0);</v>
      </c>
      <c r="J402" s="78" t="s">
        <v>229</v>
      </c>
      <c r="K402">
        <f t="shared" si="119"/>
        <v>0.9</v>
      </c>
      <c r="L402" t="s">
        <v>237</v>
      </c>
      <c r="M402">
        <f t="shared" si="118"/>
        <v>6</v>
      </c>
      <c r="N402" t="s">
        <v>233</v>
      </c>
      <c r="O402" t="s">
        <v>230</v>
      </c>
      <c r="P402" t="s">
        <v>229</v>
      </c>
      <c r="Q402" s="1">
        <f t="shared" si="120"/>
        <v>5.4</v>
      </c>
      <c r="R402" t="s">
        <v>230</v>
      </c>
      <c r="S402" s="1">
        <v>9</v>
      </c>
      <c r="T402" s="1">
        <v>6</v>
      </c>
      <c r="V402" t="str">
        <f t="shared" si="113"/>
        <v>\\(\\quad 0.9　×　6　=　 \\)</v>
      </c>
      <c r="W402" t="str">
        <f t="shared" si="114"/>
        <v>\\(\\quad 5.4 \\)</v>
      </c>
    </row>
    <row r="403" spans="1:23" x14ac:dyDescent="0.55000000000000004">
      <c r="A403" s="51" t="s">
        <v>60</v>
      </c>
      <c r="C403" s="50" t="s">
        <v>214</v>
      </c>
      <c r="D403" s="50" t="str">
        <f t="shared" si="115"/>
        <v>\\(\\quad 0.9　×　7　=　 \\)</v>
      </c>
      <c r="E403" s="50" t="str">
        <f t="shared" si="116"/>
        <v>\\(\\quad 6.3 \\)</v>
      </c>
      <c r="F403" s="50" t="s">
        <v>62</v>
      </c>
      <c r="H403" s="50">
        <v>128</v>
      </c>
      <c r="I403" s="89" t="str">
        <f t="shared" si="117"/>
        <v>INSERT INTO math(tangen,question,answer,editor,date,count) VALUES('m3200','\\(\\quad 0.9　×　7　=　 \\)','\\(\\quad 6.3 \\)','harazono',NOW(),0);</v>
      </c>
      <c r="J403" s="78" t="s">
        <v>229</v>
      </c>
      <c r="K403">
        <f t="shared" si="119"/>
        <v>0.9</v>
      </c>
      <c r="L403" t="s">
        <v>237</v>
      </c>
      <c r="M403">
        <f t="shared" si="118"/>
        <v>7</v>
      </c>
      <c r="N403" t="s">
        <v>233</v>
      </c>
      <c r="O403" t="s">
        <v>230</v>
      </c>
      <c r="P403" t="s">
        <v>229</v>
      </c>
      <c r="Q403" s="1">
        <f t="shared" si="120"/>
        <v>6.3</v>
      </c>
      <c r="R403" t="s">
        <v>230</v>
      </c>
      <c r="S403" s="1">
        <v>9</v>
      </c>
      <c r="T403" s="1">
        <v>7</v>
      </c>
      <c r="V403" t="str">
        <f t="shared" si="113"/>
        <v>\\(\\quad 0.9　×　7　=　 \\)</v>
      </c>
      <c r="W403" t="str">
        <f t="shared" si="114"/>
        <v>\\(\\quad 6.3 \\)</v>
      </c>
    </row>
    <row r="404" spans="1:23" x14ac:dyDescent="0.55000000000000004">
      <c r="A404" s="51" t="s">
        <v>60</v>
      </c>
      <c r="C404" s="50" t="s">
        <v>214</v>
      </c>
      <c r="D404" s="50" t="str">
        <f t="shared" si="115"/>
        <v>\\(\\quad 0.9　×　8　=　 \\)</v>
      </c>
      <c r="E404" s="50" t="str">
        <f t="shared" si="116"/>
        <v>\\(\\quad 7.2 \\)</v>
      </c>
      <c r="F404" s="50" t="s">
        <v>62</v>
      </c>
      <c r="H404" s="50">
        <v>128</v>
      </c>
      <c r="I404" s="89" t="str">
        <f t="shared" si="117"/>
        <v>INSERT INTO math(tangen,question,answer,editor,date,count) VALUES('m3200','\\(\\quad 0.9　×　8　=　 \\)','\\(\\quad 7.2 \\)','harazono',NOW(),0);</v>
      </c>
      <c r="J404" s="78" t="s">
        <v>229</v>
      </c>
      <c r="K404">
        <f t="shared" si="119"/>
        <v>0.9</v>
      </c>
      <c r="L404" t="s">
        <v>237</v>
      </c>
      <c r="M404">
        <f t="shared" si="118"/>
        <v>8</v>
      </c>
      <c r="N404" t="s">
        <v>233</v>
      </c>
      <c r="O404" t="s">
        <v>230</v>
      </c>
      <c r="P404" t="s">
        <v>229</v>
      </c>
      <c r="Q404" s="1">
        <f t="shared" si="120"/>
        <v>7.2</v>
      </c>
      <c r="R404" t="s">
        <v>230</v>
      </c>
      <c r="S404" s="1">
        <v>9</v>
      </c>
      <c r="T404" s="1">
        <v>8</v>
      </c>
      <c r="V404" t="str">
        <f t="shared" si="113"/>
        <v>\\(\\quad 0.9　×　8　=　 \\)</v>
      </c>
      <c r="W404" t="str">
        <f t="shared" si="114"/>
        <v>\\(\\quad 7.2 \\)</v>
      </c>
    </row>
    <row r="405" spans="1:23" x14ac:dyDescent="0.55000000000000004">
      <c r="A405" s="51" t="s">
        <v>60</v>
      </c>
      <c r="C405" s="50" t="s">
        <v>214</v>
      </c>
      <c r="D405" s="50" t="str">
        <f t="shared" si="115"/>
        <v>\\(\\quad 0.9　×　9　=　 \\)</v>
      </c>
      <c r="E405" s="50" t="str">
        <f t="shared" si="116"/>
        <v>\\(\\quad 8.1 \\)</v>
      </c>
      <c r="F405" s="50" t="s">
        <v>62</v>
      </c>
      <c r="H405" s="50">
        <v>128</v>
      </c>
      <c r="I405" s="89" t="str">
        <f t="shared" si="117"/>
        <v>INSERT INTO math(tangen,question,answer,editor,date,count) VALUES('m3200','\\(\\quad 0.9　×　9　=　 \\)','\\(\\quad 8.1 \\)','harazono',NOW(),0);</v>
      </c>
      <c r="J405" s="78" t="s">
        <v>229</v>
      </c>
      <c r="K405">
        <f t="shared" si="119"/>
        <v>0.9</v>
      </c>
      <c r="L405" t="s">
        <v>237</v>
      </c>
      <c r="M405">
        <f t="shared" si="118"/>
        <v>9</v>
      </c>
      <c r="N405" t="s">
        <v>233</v>
      </c>
      <c r="O405" t="s">
        <v>230</v>
      </c>
      <c r="P405" t="s">
        <v>229</v>
      </c>
      <c r="Q405" s="1">
        <f t="shared" si="120"/>
        <v>8.1</v>
      </c>
      <c r="R405" t="s">
        <v>230</v>
      </c>
      <c r="S405" s="1">
        <v>9</v>
      </c>
      <c r="T405" s="1">
        <v>9</v>
      </c>
      <c r="V405" t="str">
        <f t="shared" si="113"/>
        <v>\\(\\quad 0.9　×　9　=　 \\)</v>
      </c>
      <c r="W405" t="str">
        <f t="shared" si="114"/>
        <v>\\(\\quad 8.1 \\)</v>
      </c>
    </row>
    <row r="406" spans="1:23" x14ac:dyDescent="0.55000000000000004">
      <c r="A406" s="51" t="s">
        <v>60</v>
      </c>
      <c r="C406" s="50" t="s">
        <v>214</v>
      </c>
      <c r="D406" s="50" t="str">
        <f t="shared" si="115"/>
        <v>\\(\\quad 1　×　0.1　=　 \\)</v>
      </c>
      <c r="E406" s="50" t="str">
        <f t="shared" si="116"/>
        <v>\\(\\quad 0.1 \\)</v>
      </c>
      <c r="F406" s="50" t="s">
        <v>62</v>
      </c>
      <c r="H406" s="50">
        <v>128</v>
      </c>
      <c r="I406" s="89" t="str">
        <f t="shared" si="117"/>
        <v>INSERT INTO math(tangen,question,answer,editor,date,count) VALUES('m3200','\\(\\quad 1　×　0.1　=　 \\)','\\(\\quad 0.1 \\)','harazono',NOW(),0);</v>
      </c>
      <c r="J406" s="78" t="s">
        <v>229</v>
      </c>
      <c r="K406">
        <f>S406</f>
        <v>1</v>
      </c>
      <c r="L406" t="s">
        <v>237</v>
      </c>
      <c r="M406">
        <f>T406*0.1</f>
        <v>0.1</v>
      </c>
      <c r="N406" t="s">
        <v>233</v>
      </c>
      <c r="O406" t="s">
        <v>230</v>
      </c>
      <c r="P406" t="s">
        <v>229</v>
      </c>
      <c r="Q406" s="1">
        <f>K406*M406</f>
        <v>0.1</v>
      </c>
      <c r="R406" t="s">
        <v>230</v>
      </c>
      <c r="S406" s="1">
        <v>1</v>
      </c>
      <c r="T406" s="1">
        <v>1</v>
      </c>
      <c r="V406" t="str">
        <f t="shared" si="113"/>
        <v>\\(\\quad 1　×　0.1　=　 \\)</v>
      </c>
      <c r="W406" t="str">
        <f t="shared" si="114"/>
        <v>\\(\\quad 0.1 \\)</v>
      </c>
    </row>
    <row r="407" spans="1:23" x14ac:dyDescent="0.55000000000000004">
      <c r="A407" s="51" t="s">
        <v>60</v>
      </c>
      <c r="C407" s="50" t="s">
        <v>214</v>
      </c>
      <c r="D407" s="50" t="str">
        <f t="shared" si="115"/>
        <v>\\(\\quad 1　×　0.2　=　 \\)</v>
      </c>
      <c r="E407" s="50" t="str">
        <f t="shared" si="116"/>
        <v>\\(\\quad 0.2 \\)</v>
      </c>
      <c r="F407" s="50" t="s">
        <v>62</v>
      </c>
      <c r="H407" s="50">
        <v>128</v>
      </c>
      <c r="I407" s="89" t="str">
        <f t="shared" si="117"/>
        <v>INSERT INTO math(tangen,question,answer,editor,date,count) VALUES('m3200','\\(\\quad 1　×　0.2　=　 \\)','\\(\\quad 0.2 \\)','harazono',NOW(),0);</v>
      </c>
      <c r="J407" s="78" t="s">
        <v>229</v>
      </c>
      <c r="K407">
        <f t="shared" ref="K407:K436" si="121">S407</f>
        <v>1</v>
      </c>
      <c r="L407" t="s">
        <v>237</v>
      </c>
      <c r="M407">
        <f t="shared" ref="M407:M436" si="122">T407*0.1</f>
        <v>0.2</v>
      </c>
      <c r="N407" t="s">
        <v>233</v>
      </c>
      <c r="O407" t="s">
        <v>230</v>
      </c>
      <c r="P407" t="s">
        <v>229</v>
      </c>
      <c r="Q407" s="1">
        <f t="shared" ref="Q407:Q434" si="123">K407*M407</f>
        <v>0.2</v>
      </c>
      <c r="R407" t="s">
        <v>230</v>
      </c>
      <c r="S407" s="1">
        <v>1</v>
      </c>
      <c r="T407" s="1">
        <v>2</v>
      </c>
      <c r="V407" t="str">
        <f t="shared" si="113"/>
        <v>\\(\\quad 1　×　0.2　=　 \\)</v>
      </c>
      <c r="W407" t="str">
        <f t="shared" si="114"/>
        <v>\\(\\quad 0.2 \\)</v>
      </c>
    </row>
    <row r="408" spans="1:23" x14ac:dyDescent="0.55000000000000004">
      <c r="A408" s="51" t="s">
        <v>60</v>
      </c>
      <c r="C408" s="50" t="s">
        <v>214</v>
      </c>
      <c r="D408" s="50" t="str">
        <f t="shared" si="115"/>
        <v>\\(\\quad 1　×　0.3　=　 \\)</v>
      </c>
      <c r="E408" s="50" t="str">
        <f t="shared" si="116"/>
        <v>\\(\\quad 0.3 \\)</v>
      </c>
      <c r="F408" s="50" t="s">
        <v>62</v>
      </c>
      <c r="H408" s="50">
        <v>128</v>
      </c>
      <c r="I408" s="89" t="str">
        <f t="shared" si="117"/>
        <v>INSERT INTO math(tangen,question,answer,editor,date,count) VALUES('m3200','\\(\\quad 1　×　0.3　=　 \\)','\\(\\quad 0.3 \\)','harazono',NOW(),0);</v>
      </c>
      <c r="J408" s="78" t="s">
        <v>229</v>
      </c>
      <c r="K408">
        <f t="shared" si="121"/>
        <v>1</v>
      </c>
      <c r="L408" t="s">
        <v>237</v>
      </c>
      <c r="M408">
        <f t="shared" si="122"/>
        <v>0.30000000000000004</v>
      </c>
      <c r="N408" t="s">
        <v>233</v>
      </c>
      <c r="O408" t="s">
        <v>230</v>
      </c>
      <c r="P408" t="s">
        <v>229</v>
      </c>
      <c r="Q408" s="1">
        <f t="shared" si="123"/>
        <v>0.30000000000000004</v>
      </c>
      <c r="R408" t="s">
        <v>230</v>
      </c>
      <c r="S408" s="1">
        <v>1</v>
      </c>
      <c r="T408" s="1">
        <v>3</v>
      </c>
      <c r="V408" t="str">
        <f t="shared" si="113"/>
        <v>\\(\\quad 1　×　0.3　=　 \\)</v>
      </c>
      <c r="W408" t="str">
        <f t="shared" si="114"/>
        <v>\\(\\quad 0.3 \\)</v>
      </c>
    </row>
    <row r="409" spans="1:23" x14ac:dyDescent="0.55000000000000004">
      <c r="A409" s="51" t="s">
        <v>60</v>
      </c>
      <c r="C409" s="50" t="s">
        <v>214</v>
      </c>
      <c r="D409" s="50" t="str">
        <f t="shared" si="115"/>
        <v>\\(\\quad 1　×　0.4　=　 \\)</v>
      </c>
      <c r="E409" s="50" t="str">
        <f t="shared" si="116"/>
        <v>\\(\\quad 0.4 \\)</v>
      </c>
      <c r="F409" s="50" t="s">
        <v>62</v>
      </c>
      <c r="H409" s="50">
        <v>128</v>
      </c>
      <c r="I409" s="89" t="str">
        <f t="shared" si="117"/>
        <v>INSERT INTO math(tangen,question,answer,editor,date,count) VALUES('m3200','\\(\\quad 1　×　0.4　=　 \\)','\\(\\quad 0.4 \\)','harazono',NOW(),0);</v>
      </c>
      <c r="J409" s="78" t="s">
        <v>229</v>
      </c>
      <c r="K409">
        <f t="shared" si="121"/>
        <v>1</v>
      </c>
      <c r="L409" t="s">
        <v>237</v>
      </c>
      <c r="M409">
        <f t="shared" si="122"/>
        <v>0.4</v>
      </c>
      <c r="N409" t="s">
        <v>233</v>
      </c>
      <c r="O409" t="s">
        <v>230</v>
      </c>
      <c r="P409" t="s">
        <v>229</v>
      </c>
      <c r="Q409" s="1">
        <f t="shared" si="123"/>
        <v>0.4</v>
      </c>
      <c r="R409" t="s">
        <v>230</v>
      </c>
      <c r="S409" s="1">
        <v>1</v>
      </c>
      <c r="T409" s="1">
        <v>4</v>
      </c>
      <c r="V409" t="str">
        <f t="shared" si="113"/>
        <v>\\(\\quad 1　×　0.4　=　 \\)</v>
      </c>
      <c r="W409" t="str">
        <f t="shared" si="114"/>
        <v>\\(\\quad 0.4 \\)</v>
      </c>
    </row>
    <row r="410" spans="1:23" x14ac:dyDescent="0.55000000000000004">
      <c r="A410" s="51" t="s">
        <v>60</v>
      </c>
      <c r="C410" s="50" t="s">
        <v>214</v>
      </c>
      <c r="D410" s="50" t="str">
        <f t="shared" si="115"/>
        <v>\\(\\quad 1　×　0.5　=　 \\)</v>
      </c>
      <c r="E410" s="50" t="str">
        <f t="shared" si="116"/>
        <v>\\(\\quad 0.5 \\)</v>
      </c>
      <c r="F410" s="50" t="s">
        <v>62</v>
      </c>
      <c r="H410" s="50">
        <v>128</v>
      </c>
      <c r="I410" s="89" t="str">
        <f t="shared" si="117"/>
        <v>INSERT INTO math(tangen,question,answer,editor,date,count) VALUES('m3200','\\(\\quad 1　×　0.5　=　 \\)','\\(\\quad 0.5 \\)','harazono',NOW(),0);</v>
      </c>
      <c r="J410" s="78" t="s">
        <v>229</v>
      </c>
      <c r="K410">
        <f t="shared" si="121"/>
        <v>1</v>
      </c>
      <c r="L410" t="s">
        <v>237</v>
      </c>
      <c r="M410">
        <f t="shared" si="122"/>
        <v>0.5</v>
      </c>
      <c r="N410" t="s">
        <v>233</v>
      </c>
      <c r="O410" t="s">
        <v>230</v>
      </c>
      <c r="P410" t="s">
        <v>229</v>
      </c>
      <c r="Q410" s="1">
        <f t="shared" si="123"/>
        <v>0.5</v>
      </c>
      <c r="R410" t="s">
        <v>230</v>
      </c>
      <c r="S410" s="1">
        <v>1</v>
      </c>
      <c r="T410" s="1">
        <v>5</v>
      </c>
      <c r="V410" t="str">
        <f t="shared" si="113"/>
        <v>\\(\\quad 1　×　0.5　=　 \\)</v>
      </c>
      <c r="W410" t="str">
        <f t="shared" si="114"/>
        <v>\\(\\quad 0.5 \\)</v>
      </c>
    </row>
    <row r="411" spans="1:23" x14ac:dyDescent="0.55000000000000004">
      <c r="A411" s="51" t="s">
        <v>60</v>
      </c>
      <c r="C411" s="50" t="s">
        <v>214</v>
      </c>
      <c r="D411" s="50" t="str">
        <f t="shared" si="115"/>
        <v>\\(\\quad 1　×　0.6　=　 \\)</v>
      </c>
      <c r="E411" s="50" t="str">
        <f t="shared" si="116"/>
        <v>\\(\\quad 0.6 \\)</v>
      </c>
      <c r="F411" s="50" t="s">
        <v>62</v>
      </c>
      <c r="H411" s="50">
        <v>128</v>
      </c>
      <c r="I411" s="89" t="str">
        <f t="shared" si="117"/>
        <v>INSERT INTO math(tangen,question,answer,editor,date,count) VALUES('m3200','\\(\\quad 1　×　0.6　=　 \\)','\\(\\quad 0.6 \\)','harazono',NOW(),0);</v>
      </c>
      <c r="J411" s="78" t="s">
        <v>229</v>
      </c>
      <c r="K411">
        <f t="shared" si="121"/>
        <v>1</v>
      </c>
      <c r="L411" t="s">
        <v>237</v>
      </c>
      <c r="M411">
        <f t="shared" si="122"/>
        <v>0.60000000000000009</v>
      </c>
      <c r="N411" t="s">
        <v>233</v>
      </c>
      <c r="O411" t="s">
        <v>230</v>
      </c>
      <c r="P411" t="s">
        <v>229</v>
      </c>
      <c r="Q411" s="1">
        <f t="shared" si="123"/>
        <v>0.60000000000000009</v>
      </c>
      <c r="R411" t="s">
        <v>230</v>
      </c>
      <c r="S411" s="1">
        <v>1</v>
      </c>
      <c r="T411" s="1">
        <v>6</v>
      </c>
      <c r="V411" t="str">
        <f t="shared" si="113"/>
        <v>\\(\\quad 1　×　0.6　=　 \\)</v>
      </c>
      <c r="W411" t="str">
        <f t="shared" si="114"/>
        <v>\\(\\quad 0.6 \\)</v>
      </c>
    </row>
    <row r="412" spans="1:23" x14ac:dyDescent="0.55000000000000004">
      <c r="A412" s="51" t="s">
        <v>60</v>
      </c>
      <c r="C412" s="50" t="s">
        <v>214</v>
      </c>
      <c r="D412" s="50" t="str">
        <f t="shared" si="115"/>
        <v>\\(\\quad 1　×　0.7　=　 \\)</v>
      </c>
      <c r="E412" s="50" t="str">
        <f t="shared" si="116"/>
        <v>\\(\\quad 0.7 \\)</v>
      </c>
      <c r="F412" s="50" t="s">
        <v>62</v>
      </c>
      <c r="H412" s="50">
        <v>128</v>
      </c>
      <c r="I412" s="89" t="str">
        <f t="shared" si="117"/>
        <v>INSERT INTO math(tangen,question,answer,editor,date,count) VALUES('m3200','\\(\\quad 1　×　0.7　=　 \\)','\\(\\quad 0.7 \\)','harazono',NOW(),0);</v>
      </c>
      <c r="J412" s="78" t="s">
        <v>229</v>
      </c>
      <c r="K412">
        <f t="shared" si="121"/>
        <v>1</v>
      </c>
      <c r="L412" t="s">
        <v>237</v>
      </c>
      <c r="M412">
        <f t="shared" si="122"/>
        <v>0.70000000000000007</v>
      </c>
      <c r="N412" t="s">
        <v>233</v>
      </c>
      <c r="O412" t="s">
        <v>230</v>
      </c>
      <c r="P412" t="s">
        <v>229</v>
      </c>
      <c r="Q412" s="1">
        <f t="shared" si="123"/>
        <v>0.70000000000000007</v>
      </c>
      <c r="R412" t="s">
        <v>230</v>
      </c>
      <c r="S412" s="1">
        <v>1</v>
      </c>
      <c r="T412" s="1">
        <v>7</v>
      </c>
      <c r="V412" t="str">
        <f t="shared" si="113"/>
        <v>\\(\\quad 1　×　0.7　=　 \\)</v>
      </c>
      <c r="W412" t="str">
        <f t="shared" si="114"/>
        <v>\\(\\quad 0.7 \\)</v>
      </c>
    </row>
    <row r="413" spans="1:23" x14ac:dyDescent="0.55000000000000004">
      <c r="A413" s="51" t="s">
        <v>60</v>
      </c>
      <c r="C413" s="50" t="s">
        <v>214</v>
      </c>
      <c r="D413" s="50" t="str">
        <f t="shared" si="115"/>
        <v>\\(\\quad 1　×　0.8　=　 \\)</v>
      </c>
      <c r="E413" s="50" t="str">
        <f t="shared" si="116"/>
        <v>\\(\\quad 0.8 \\)</v>
      </c>
      <c r="F413" s="50" t="s">
        <v>62</v>
      </c>
      <c r="H413" s="50">
        <v>128</v>
      </c>
      <c r="I413" s="89" t="str">
        <f t="shared" si="117"/>
        <v>INSERT INTO math(tangen,question,answer,editor,date,count) VALUES('m3200','\\(\\quad 1　×　0.8　=　 \\)','\\(\\quad 0.8 \\)','harazono',NOW(),0);</v>
      </c>
      <c r="J413" s="78" t="s">
        <v>229</v>
      </c>
      <c r="K413">
        <f t="shared" si="121"/>
        <v>1</v>
      </c>
      <c r="L413" t="s">
        <v>237</v>
      </c>
      <c r="M413">
        <f t="shared" si="122"/>
        <v>0.8</v>
      </c>
      <c r="N413" t="s">
        <v>233</v>
      </c>
      <c r="O413" t="s">
        <v>230</v>
      </c>
      <c r="P413" t="s">
        <v>229</v>
      </c>
      <c r="Q413" s="1">
        <f t="shared" si="123"/>
        <v>0.8</v>
      </c>
      <c r="R413" t="s">
        <v>230</v>
      </c>
      <c r="S413" s="1">
        <v>1</v>
      </c>
      <c r="T413" s="1">
        <v>8</v>
      </c>
      <c r="V413" t="str">
        <f t="shared" si="113"/>
        <v>\\(\\quad 1　×　0.8　=　 \\)</v>
      </c>
      <c r="W413" t="str">
        <f t="shared" si="114"/>
        <v>\\(\\quad 0.8 \\)</v>
      </c>
    </row>
    <row r="414" spans="1:23" x14ac:dyDescent="0.55000000000000004">
      <c r="A414" s="51" t="s">
        <v>60</v>
      </c>
      <c r="C414" s="50" t="s">
        <v>214</v>
      </c>
      <c r="D414" s="50" t="str">
        <f t="shared" si="115"/>
        <v>\\(\\quad 1　×　0.9　=　 \\)</v>
      </c>
      <c r="E414" s="50" t="str">
        <f t="shared" si="116"/>
        <v>\\(\\quad 0.9 \\)</v>
      </c>
      <c r="F414" s="50" t="s">
        <v>62</v>
      </c>
      <c r="H414" s="50">
        <v>128</v>
      </c>
      <c r="I414" s="89" t="str">
        <f t="shared" si="117"/>
        <v>INSERT INTO math(tangen,question,answer,editor,date,count) VALUES('m3200','\\(\\quad 1　×　0.9　=　 \\)','\\(\\quad 0.9 \\)','harazono',NOW(),0);</v>
      </c>
      <c r="J414" s="78" t="s">
        <v>229</v>
      </c>
      <c r="K414">
        <f t="shared" si="121"/>
        <v>1</v>
      </c>
      <c r="L414" t="s">
        <v>237</v>
      </c>
      <c r="M414">
        <f t="shared" si="122"/>
        <v>0.9</v>
      </c>
      <c r="N414" t="s">
        <v>233</v>
      </c>
      <c r="O414" t="s">
        <v>230</v>
      </c>
      <c r="P414" t="s">
        <v>229</v>
      </c>
      <c r="Q414" s="1">
        <f t="shared" si="123"/>
        <v>0.9</v>
      </c>
      <c r="R414" t="s">
        <v>230</v>
      </c>
      <c r="S414" s="1">
        <v>1</v>
      </c>
      <c r="T414" s="1">
        <v>9</v>
      </c>
      <c r="V414" t="str">
        <f t="shared" si="113"/>
        <v>\\(\\quad 1　×　0.9　=　 \\)</v>
      </c>
      <c r="W414" t="str">
        <f t="shared" si="114"/>
        <v>\\(\\quad 0.9 \\)</v>
      </c>
    </row>
    <row r="415" spans="1:23" x14ac:dyDescent="0.55000000000000004">
      <c r="A415" s="51" t="s">
        <v>60</v>
      </c>
      <c r="C415" s="50" t="s">
        <v>214</v>
      </c>
      <c r="D415" s="50" t="str">
        <f t="shared" si="115"/>
        <v>\\(\\quad 2　×　0.1　=　 \\)</v>
      </c>
      <c r="E415" s="50" t="str">
        <f t="shared" si="116"/>
        <v>\\(\\quad 0.2 \\)</v>
      </c>
      <c r="F415" s="50" t="s">
        <v>62</v>
      </c>
      <c r="H415" s="50">
        <v>128</v>
      </c>
      <c r="I415" s="89" t="str">
        <f t="shared" si="117"/>
        <v>INSERT INTO math(tangen,question,answer,editor,date,count) VALUES('m3200','\\(\\quad 2　×　0.1　=　 \\)','\\(\\quad 0.2 \\)','harazono',NOW(),0);</v>
      </c>
      <c r="J415" s="78" t="s">
        <v>229</v>
      </c>
      <c r="K415">
        <f t="shared" si="121"/>
        <v>2</v>
      </c>
      <c r="L415" t="s">
        <v>237</v>
      </c>
      <c r="M415">
        <f t="shared" si="122"/>
        <v>0.1</v>
      </c>
      <c r="N415" t="s">
        <v>233</v>
      </c>
      <c r="O415" t="s">
        <v>230</v>
      </c>
      <c r="P415" t="s">
        <v>229</v>
      </c>
      <c r="Q415" s="1">
        <f t="shared" si="123"/>
        <v>0.2</v>
      </c>
      <c r="R415" t="s">
        <v>230</v>
      </c>
      <c r="S415" s="1">
        <v>2</v>
      </c>
      <c r="T415" s="1">
        <v>1</v>
      </c>
      <c r="V415" t="str">
        <f t="shared" si="113"/>
        <v>\\(\\quad 2　×　0.1　=　 \\)</v>
      </c>
      <c r="W415" t="str">
        <f t="shared" si="114"/>
        <v>\\(\\quad 0.2 \\)</v>
      </c>
    </row>
    <row r="416" spans="1:23" x14ac:dyDescent="0.55000000000000004">
      <c r="A416" s="51" t="s">
        <v>60</v>
      </c>
      <c r="C416" s="50" t="s">
        <v>214</v>
      </c>
      <c r="D416" s="50" t="str">
        <f t="shared" si="115"/>
        <v>\\(\\quad 2　×　0.2　=　 \\)</v>
      </c>
      <c r="E416" s="50" t="str">
        <f t="shared" si="116"/>
        <v>\\(\\quad 0.4 \\)</v>
      </c>
      <c r="F416" s="50" t="s">
        <v>62</v>
      </c>
      <c r="H416" s="50">
        <v>128</v>
      </c>
      <c r="I416" s="89" t="str">
        <f t="shared" si="117"/>
        <v>INSERT INTO math(tangen,question,answer,editor,date,count) VALUES('m3200','\\(\\quad 2　×　0.2　=　 \\)','\\(\\quad 0.4 \\)','harazono',NOW(),0);</v>
      </c>
      <c r="J416" s="78" t="s">
        <v>229</v>
      </c>
      <c r="K416">
        <f t="shared" si="121"/>
        <v>2</v>
      </c>
      <c r="L416" t="s">
        <v>237</v>
      </c>
      <c r="M416">
        <f t="shared" si="122"/>
        <v>0.2</v>
      </c>
      <c r="N416" t="s">
        <v>233</v>
      </c>
      <c r="O416" t="s">
        <v>230</v>
      </c>
      <c r="P416" t="s">
        <v>229</v>
      </c>
      <c r="Q416" s="1">
        <f t="shared" si="123"/>
        <v>0.4</v>
      </c>
      <c r="R416" t="s">
        <v>230</v>
      </c>
      <c r="S416" s="1">
        <v>2</v>
      </c>
      <c r="T416" s="1">
        <v>2</v>
      </c>
      <c r="V416" t="str">
        <f t="shared" si="113"/>
        <v>\\(\\quad 2　×　0.2　=　 \\)</v>
      </c>
      <c r="W416" t="str">
        <f t="shared" si="114"/>
        <v>\\(\\quad 0.4 \\)</v>
      </c>
    </row>
    <row r="417" spans="1:23" x14ac:dyDescent="0.55000000000000004">
      <c r="A417" s="51" t="s">
        <v>60</v>
      </c>
      <c r="C417" s="50" t="s">
        <v>214</v>
      </c>
      <c r="D417" s="50" t="str">
        <f t="shared" si="115"/>
        <v>\\(\\quad 2　×　0.3　=　 \\)</v>
      </c>
      <c r="E417" s="50" t="str">
        <f t="shared" si="116"/>
        <v>\\(\\quad 0.6 \\)</v>
      </c>
      <c r="F417" s="50" t="s">
        <v>62</v>
      </c>
      <c r="H417" s="50">
        <v>128</v>
      </c>
      <c r="I417" s="89" t="str">
        <f t="shared" si="117"/>
        <v>INSERT INTO math(tangen,question,answer,editor,date,count) VALUES('m3200','\\(\\quad 2　×　0.3　=　 \\)','\\(\\quad 0.6 \\)','harazono',NOW(),0);</v>
      </c>
      <c r="J417" s="78" t="s">
        <v>229</v>
      </c>
      <c r="K417">
        <f t="shared" si="121"/>
        <v>2</v>
      </c>
      <c r="L417" t="s">
        <v>237</v>
      </c>
      <c r="M417">
        <f t="shared" si="122"/>
        <v>0.30000000000000004</v>
      </c>
      <c r="N417" t="s">
        <v>233</v>
      </c>
      <c r="O417" t="s">
        <v>230</v>
      </c>
      <c r="P417" t="s">
        <v>229</v>
      </c>
      <c r="Q417" s="1">
        <f t="shared" si="123"/>
        <v>0.60000000000000009</v>
      </c>
      <c r="R417" t="s">
        <v>230</v>
      </c>
      <c r="S417" s="1">
        <v>2</v>
      </c>
      <c r="T417" s="1">
        <v>3</v>
      </c>
      <c r="V417" t="str">
        <f t="shared" si="113"/>
        <v>\\(\\quad 2　×　0.3　=　 \\)</v>
      </c>
      <c r="W417" t="str">
        <f t="shared" si="114"/>
        <v>\\(\\quad 0.6 \\)</v>
      </c>
    </row>
    <row r="418" spans="1:23" x14ac:dyDescent="0.55000000000000004">
      <c r="A418" s="51" t="s">
        <v>60</v>
      </c>
      <c r="C418" s="50" t="s">
        <v>214</v>
      </c>
      <c r="D418" s="50" t="str">
        <f t="shared" si="115"/>
        <v>\\(\\quad 2　×　0.4　=　 \\)</v>
      </c>
      <c r="E418" s="50" t="str">
        <f t="shared" si="116"/>
        <v>\\(\\quad 0.8 \\)</v>
      </c>
      <c r="F418" s="50" t="s">
        <v>62</v>
      </c>
      <c r="H418" s="50">
        <v>128</v>
      </c>
      <c r="I418" s="89" t="str">
        <f t="shared" si="117"/>
        <v>INSERT INTO math(tangen,question,answer,editor,date,count) VALUES('m3200','\\(\\quad 2　×　0.4　=　 \\)','\\(\\quad 0.8 \\)','harazono',NOW(),0);</v>
      </c>
      <c r="J418" s="78" t="s">
        <v>229</v>
      </c>
      <c r="K418">
        <f t="shared" si="121"/>
        <v>2</v>
      </c>
      <c r="L418" t="s">
        <v>237</v>
      </c>
      <c r="M418">
        <f t="shared" si="122"/>
        <v>0.4</v>
      </c>
      <c r="N418" t="s">
        <v>233</v>
      </c>
      <c r="O418" t="s">
        <v>230</v>
      </c>
      <c r="P418" t="s">
        <v>229</v>
      </c>
      <c r="Q418" s="1">
        <f t="shared" si="123"/>
        <v>0.8</v>
      </c>
      <c r="R418" t="s">
        <v>230</v>
      </c>
      <c r="S418" s="1">
        <v>2</v>
      </c>
      <c r="T418" s="1">
        <v>4</v>
      </c>
      <c r="V418" t="str">
        <f t="shared" si="113"/>
        <v>\\(\\quad 2　×　0.4　=　 \\)</v>
      </c>
      <c r="W418" t="str">
        <f t="shared" si="114"/>
        <v>\\(\\quad 0.8 \\)</v>
      </c>
    </row>
    <row r="419" spans="1:23" x14ac:dyDescent="0.55000000000000004">
      <c r="A419" s="51" t="s">
        <v>60</v>
      </c>
      <c r="C419" s="50" t="s">
        <v>214</v>
      </c>
      <c r="D419" s="50" t="str">
        <f t="shared" si="115"/>
        <v>\\(\\quad 2　×　0.5　=　 \\)</v>
      </c>
      <c r="E419" s="50" t="str">
        <f t="shared" si="116"/>
        <v>\\(\\quad 1 \\)</v>
      </c>
      <c r="F419" s="50" t="s">
        <v>62</v>
      </c>
      <c r="H419" s="50">
        <v>128</v>
      </c>
      <c r="I419" s="89" t="str">
        <f t="shared" si="117"/>
        <v>INSERT INTO math(tangen,question,answer,editor,date,count) VALUES('m3200','\\(\\quad 2　×　0.5　=　 \\)','\\(\\quad 1 \\)','harazono',NOW(),0);</v>
      </c>
      <c r="J419" s="78" t="s">
        <v>229</v>
      </c>
      <c r="K419">
        <f t="shared" si="121"/>
        <v>2</v>
      </c>
      <c r="L419" t="s">
        <v>237</v>
      </c>
      <c r="M419">
        <f t="shared" si="122"/>
        <v>0.5</v>
      </c>
      <c r="N419" t="s">
        <v>233</v>
      </c>
      <c r="O419" t="s">
        <v>230</v>
      </c>
      <c r="P419" t="s">
        <v>229</v>
      </c>
      <c r="Q419" s="1">
        <f t="shared" si="123"/>
        <v>1</v>
      </c>
      <c r="R419" t="s">
        <v>230</v>
      </c>
      <c r="S419" s="1">
        <v>2</v>
      </c>
      <c r="T419" s="1">
        <v>5</v>
      </c>
      <c r="V419" t="str">
        <f t="shared" si="113"/>
        <v>\\(\\quad 2　×　0.5　=　 \\)</v>
      </c>
      <c r="W419" t="str">
        <f t="shared" si="114"/>
        <v>\\(\\quad 1 \\)</v>
      </c>
    </row>
    <row r="420" spans="1:23" x14ac:dyDescent="0.55000000000000004">
      <c r="A420" s="51" t="s">
        <v>60</v>
      </c>
      <c r="C420" s="50" t="s">
        <v>214</v>
      </c>
      <c r="D420" s="50" t="str">
        <f t="shared" si="115"/>
        <v>\\(\\quad 2　×　0.6　=　 \\)</v>
      </c>
      <c r="E420" s="50" t="str">
        <f t="shared" si="116"/>
        <v>\\(\\quad 1.2 \\)</v>
      </c>
      <c r="F420" s="50" t="s">
        <v>62</v>
      </c>
      <c r="H420" s="50">
        <v>128</v>
      </c>
      <c r="I420" s="89" t="str">
        <f t="shared" si="117"/>
        <v>INSERT INTO math(tangen,question,answer,editor,date,count) VALUES('m3200','\\(\\quad 2　×　0.6　=　 \\)','\\(\\quad 1.2 \\)','harazono',NOW(),0);</v>
      </c>
      <c r="J420" s="78" t="s">
        <v>229</v>
      </c>
      <c r="K420">
        <f t="shared" si="121"/>
        <v>2</v>
      </c>
      <c r="L420" t="s">
        <v>237</v>
      </c>
      <c r="M420">
        <f t="shared" si="122"/>
        <v>0.60000000000000009</v>
      </c>
      <c r="N420" t="s">
        <v>233</v>
      </c>
      <c r="O420" t="s">
        <v>230</v>
      </c>
      <c r="P420" t="s">
        <v>229</v>
      </c>
      <c r="Q420" s="1">
        <f t="shared" si="123"/>
        <v>1.2000000000000002</v>
      </c>
      <c r="R420" t="s">
        <v>230</v>
      </c>
      <c r="S420" s="1">
        <v>2</v>
      </c>
      <c r="T420" s="1">
        <v>6</v>
      </c>
      <c r="V420" t="str">
        <f t="shared" si="113"/>
        <v>\\(\\quad 2　×　0.6　=　 \\)</v>
      </c>
      <c r="W420" t="str">
        <f t="shared" si="114"/>
        <v>\\(\\quad 1.2 \\)</v>
      </c>
    </row>
    <row r="421" spans="1:23" x14ac:dyDescent="0.55000000000000004">
      <c r="A421" s="51" t="s">
        <v>60</v>
      </c>
      <c r="C421" s="50" t="s">
        <v>214</v>
      </c>
      <c r="D421" s="50" t="str">
        <f t="shared" si="115"/>
        <v>\\(\\quad 2　×　0.7　=　 \\)</v>
      </c>
      <c r="E421" s="50" t="str">
        <f t="shared" si="116"/>
        <v>\\(\\quad 1.4 \\)</v>
      </c>
      <c r="F421" s="50" t="s">
        <v>62</v>
      </c>
      <c r="H421" s="50">
        <v>128</v>
      </c>
      <c r="I421" s="89" t="str">
        <f t="shared" si="117"/>
        <v>INSERT INTO math(tangen,question,answer,editor,date,count) VALUES('m3200','\\(\\quad 2　×　0.7　=　 \\)','\\(\\quad 1.4 \\)','harazono',NOW(),0);</v>
      </c>
      <c r="J421" s="78" t="s">
        <v>229</v>
      </c>
      <c r="K421">
        <f t="shared" si="121"/>
        <v>2</v>
      </c>
      <c r="L421" t="s">
        <v>237</v>
      </c>
      <c r="M421">
        <f t="shared" si="122"/>
        <v>0.70000000000000007</v>
      </c>
      <c r="N421" t="s">
        <v>233</v>
      </c>
      <c r="O421" t="s">
        <v>230</v>
      </c>
      <c r="P421" t="s">
        <v>229</v>
      </c>
      <c r="Q421" s="1">
        <f t="shared" si="123"/>
        <v>1.4000000000000001</v>
      </c>
      <c r="R421" t="s">
        <v>230</v>
      </c>
      <c r="S421" s="1">
        <v>2</v>
      </c>
      <c r="T421" s="1">
        <v>7</v>
      </c>
      <c r="V421" t="str">
        <f t="shared" si="113"/>
        <v>\\(\\quad 2　×　0.7　=　 \\)</v>
      </c>
      <c r="W421" t="str">
        <f t="shared" si="114"/>
        <v>\\(\\quad 1.4 \\)</v>
      </c>
    </row>
    <row r="422" spans="1:23" x14ac:dyDescent="0.55000000000000004">
      <c r="A422" s="51" t="s">
        <v>60</v>
      </c>
      <c r="C422" s="50" t="s">
        <v>214</v>
      </c>
      <c r="D422" s="50" t="str">
        <f t="shared" si="115"/>
        <v>\\(\\quad 2　×　0.8　=　 \\)</v>
      </c>
      <c r="E422" s="50" t="str">
        <f t="shared" si="116"/>
        <v>\\(\\quad 1.6 \\)</v>
      </c>
      <c r="F422" s="50" t="s">
        <v>62</v>
      </c>
      <c r="H422" s="50">
        <v>128</v>
      </c>
      <c r="I422" s="89" t="str">
        <f t="shared" si="117"/>
        <v>INSERT INTO math(tangen,question,answer,editor,date,count) VALUES('m3200','\\(\\quad 2　×　0.8　=　 \\)','\\(\\quad 1.6 \\)','harazono',NOW(),0);</v>
      </c>
      <c r="J422" s="78" t="s">
        <v>229</v>
      </c>
      <c r="K422">
        <f t="shared" si="121"/>
        <v>2</v>
      </c>
      <c r="L422" t="s">
        <v>237</v>
      </c>
      <c r="M422">
        <f t="shared" si="122"/>
        <v>0.8</v>
      </c>
      <c r="N422" t="s">
        <v>233</v>
      </c>
      <c r="O422" t="s">
        <v>230</v>
      </c>
      <c r="P422" t="s">
        <v>229</v>
      </c>
      <c r="Q422" s="1">
        <f t="shared" si="123"/>
        <v>1.6</v>
      </c>
      <c r="R422" t="s">
        <v>230</v>
      </c>
      <c r="S422" s="1">
        <v>2</v>
      </c>
      <c r="T422" s="1">
        <v>8</v>
      </c>
      <c r="V422" t="str">
        <f t="shared" si="113"/>
        <v>\\(\\quad 2　×　0.8　=　 \\)</v>
      </c>
      <c r="W422" t="str">
        <f t="shared" si="114"/>
        <v>\\(\\quad 1.6 \\)</v>
      </c>
    </row>
    <row r="423" spans="1:23" x14ac:dyDescent="0.55000000000000004">
      <c r="A423" s="51" t="s">
        <v>60</v>
      </c>
      <c r="C423" s="50" t="s">
        <v>214</v>
      </c>
      <c r="D423" s="50" t="str">
        <f t="shared" si="115"/>
        <v>\\(\\quad 2　×　0.9　=　 \\)</v>
      </c>
      <c r="E423" s="50" t="str">
        <f t="shared" si="116"/>
        <v>\\(\\quad 1.8 \\)</v>
      </c>
      <c r="F423" s="50" t="s">
        <v>62</v>
      </c>
      <c r="H423" s="50">
        <v>128</v>
      </c>
      <c r="I423" s="89" t="str">
        <f t="shared" si="117"/>
        <v>INSERT INTO math(tangen,question,answer,editor,date,count) VALUES('m3200','\\(\\quad 2　×　0.9　=　 \\)','\\(\\quad 1.8 \\)','harazono',NOW(),0);</v>
      </c>
      <c r="J423" s="78" t="s">
        <v>229</v>
      </c>
      <c r="K423">
        <f t="shared" si="121"/>
        <v>2</v>
      </c>
      <c r="L423" t="s">
        <v>237</v>
      </c>
      <c r="M423">
        <f t="shared" si="122"/>
        <v>0.9</v>
      </c>
      <c r="N423" t="s">
        <v>233</v>
      </c>
      <c r="O423" t="s">
        <v>230</v>
      </c>
      <c r="P423" t="s">
        <v>229</v>
      </c>
      <c r="Q423" s="1">
        <f t="shared" si="123"/>
        <v>1.8</v>
      </c>
      <c r="R423" t="s">
        <v>230</v>
      </c>
      <c r="S423" s="1">
        <v>2</v>
      </c>
      <c r="T423" s="1">
        <v>9</v>
      </c>
      <c r="V423" t="str">
        <f t="shared" si="113"/>
        <v>\\(\\quad 2　×　0.9　=　 \\)</v>
      </c>
      <c r="W423" t="str">
        <f t="shared" si="114"/>
        <v>\\(\\quad 1.8 \\)</v>
      </c>
    </row>
    <row r="424" spans="1:23" x14ac:dyDescent="0.55000000000000004">
      <c r="A424" s="51" t="s">
        <v>60</v>
      </c>
      <c r="C424" s="50" t="s">
        <v>214</v>
      </c>
      <c r="D424" s="50" t="str">
        <f t="shared" si="115"/>
        <v>\\(\\quad 3　×　0.1　=　 \\)</v>
      </c>
      <c r="E424" s="50" t="str">
        <f t="shared" si="116"/>
        <v>\\(\\quad 0.3 \\)</v>
      </c>
      <c r="F424" s="50" t="s">
        <v>62</v>
      </c>
      <c r="H424" s="50">
        <v>128</v>
      </c>
      <c r="I424" s="89" t="str">
        <f t="shared" si="117"/>
        <v>INSERT INTO math(tangen,question,answer,editor,date,count) VALUES('m3200','\\(\\quad 3　×　0.1　=　 \\)','\\(\\quad 0.3 \\)','harazono',NOW(),0);</v>
      </c>
      <c r="J424" s="78" t="s">
        <v>229</v>
      </c>
      <c r="K424">
        <f t="shared" si="121"/>
        <v>3</v>
      </c>
      <c r="L424" t="s">
        <v>237</v>
      </c>
      <c r="M424">
        <f t="shared" si="122"/>
        <v>0.1</v>
      </c>
      <c r="N424" t="s">
        <v>233</v>
      </c>
      <c r="O424" t="s">
        <v>230</v>
      </c>
      <c r="P424" t="s">
        <v>229</v>
      </c>
      <c r="Q424" s="1">
        <f t="shared" si="123"/>
        <v>0.30000000000000004</v>
      </c>
      <c r="R424" t="s">
        <v>230</v>
      </c>
      <c r="S424" s="1">
        <v>3</v>
      </c>
      <c r="T424" s="1">
        <v>1</v>
      </c>
      <c r="V424" t="str">
        <f t="shared" si="113"/>
        <v>\\(\\quad 3　×　0.1　=　 \\)</v>
      </c>
      <c r="W424" t="str">
        <f t="shared" si="114"/>
        <v>\\(\\quad 0.3 \\)</v>
      </c>
    </row>
    <row r="425" spans="1:23" x14ac:dyDescent="0.55000000000000004">
      <c r="A425" s="51" t="s">
        <v>60</v>
      </c>
      <c r="C425" s="50" t="s">
        <v>214</v>
      </c>
      <c r="D425" s="50" t="str">
        <f t="shared" si="115"/>
        <v>\\(\\quad 3　×　0.2　=　 \\)</v>
      </c>
      <c r="E425" s="50" t="str">
        <f t="shared" si="116"/>
        <v>\\(\\quad 0.6 \\)</v>
      </c>
      <c r="F425" s="50" t="s">
        <v>62</v>
      </c>
      <c r="H425" s="50">
        <v>128</v>
      </c>
      <c r="I425" s="89" t="str">
        <f t="shared" si="117"/>
        <v>INSERT INTO math(tangen,question,answer,editor,date,count) VALUES('m3200','\\(\\quad 3　×　0.2　=　 \\)','\\(\\quad 0.6 \\)','harazono',NOW(),0);</v>
      </c>
      <c r="J425" s="78" t="s">
        <v>229</v>
      </c>
      <c r="K425">
        <f t="shared" si="121"/>
        <v>3</v>
      </c>
      <c r="L425" t="s">
        <v>237</v>
      </c>
      <c r="M425">
        <f t="shared" si="122"/>
        <v>0.2</v>
      </c>
      <c r="N425" t="s">
        <v>233</v>
      </c>
      <c r="O425" t="s">
        <v>230</v>
      </c>
      <c r="P425" t="s">
        <v>229</v>
      </c>
      <c r="Q425" s="1">
        <f t="shared" si="123"/>
        <v>0.60000000000000009</v>
      </c>
      <c r="R425" t="s">
        <v>230</v>
      </c>
      <c r="S425" s="1">
        <v>3</v>
      </c>
      <c r="T425" s="1">
        <v>2</v>
      </c>
      <c r="V425" t="str">
        <f t="shared" si="113"/>
        <v>\\(\\quad 3　×　0.2　=　 \\)</v>
      </c>
      <c r="W425" t="str">
        <f t="shared" si="114"/>
        <v>\\(\\quad 0.6 \\)</v>
      </c>
    </row>
    <row r="426" spans="1:23" x14ac:dyDescent="0.55000000000000004">
      <c r="A426" s="51" t="s">
        <v>60</v>
      </c>
      <c r="C426" s="50" t="s">
        <v>214</v>
      </c>
      <c r="D426" s="50" t="str">
        <f t="shared" si="115"/>
        <v>\\(\\quad 3　×　0.3　=　 \\)</v>
      </c>
      <c r="E426" s="50" t="str">
        <f t="shared" si="116"/>
        <v>\\(\\quad 0.9 \\)</v>
      </c>
      <c r="F426" s="50" t="s">
        <v>62</v>
      </c>
      <c r="H426" s="50">
        <v>128</v>
      </c>
      <c r="I426" s="89" t="str">
        <f t="shared" si="117"/>
        <v>INSERT INTO math(tangen,question,answer,editor,date,count) VALUES('m3200','\\(\\quad 3　×　0.3　=　 \\)','\\(\\quad 0.9 \\)','harazono',NOW(),0);</v>
      </c>
      <c r="J426" s="78" t="s">
        <v>229</v>
      </c>
      <c r="K426">
        <f t="shared" si="121"/>
        <v>3</v>
      </c>
      <c r="L426" t="s">
        <v>237</v>
      </c>
      <c r="M426">
        <f t="shared" si="122"/>
        <v>0.30000000000000004</v>
      </c>
      <c r="N426" t="s">
        <v>233</v>
      </c>
      <c r="O426" t="s">
        <v>230</v>
      </c>
      <c r="P426" t="s">
        <v>229</v>
      </c>
      <c r="Q426" s="1">
        <f t="shared" si="123"/>
        <v>0.90000000000000013</v>
      </c>
      <c r="R426" t="s">
        <v>230</v>
      </c>
      <c r="S426" s="1">
        <v>3</v>
      </c>
      <c r="T426" s="1">
        <v>3</v>
      </c>
      <c r="V426" t="str">
        <f t="shared" si="113"/>
        <v>\\(\\quad 3　×　0.3　=　 \\)</v>
      </c>
      <c r="W426" t="str">
        <f t="shared" si="114"/>
        <v>\\(\\quad 0.9 \\)</v>
      </c>
    </row>
    <row r="427" spans="1:23" x14ac:dyDescent="0.55000000000000004">
      <c r="A427" s="51" t="s">
        <v>60</v>
      </c>
      <c r="C427" s="50" t="s">
        <v>214</v>
      </c>
      <c r="D427" s="50" t="str">
        <f t="shared" si="115"/>
        <v>\\(\\quad 3　×　0.4　=　 \\)</v>
      </c>
      <c r="E427" s="50" t="str">
        <f t="shared" si="116"/>
        <v>\\(\\quad 1.2 \\)</v>
      </c>
      <c r="F427" s="50" t="s">
        <v>62</v>
      </c>
      <c r="H427" s="50">
        <v>128</v>
      </c>
      <c r="I427" s="89" t="str">
        <f t="shared" si="117"/>
        <v>INSERT INTO math(tangen,question,answer,editor,date,count) VALUES('m3200','\\(\\quad 3　×　0.4　=　 \\)','\\(\\quad 1.2 \\)','harazono',NOW(),0);</v>
      </c>
      <c r="J427" s="78" t="s">
        <v>229</v>
      </c>
      <c r="K427">
        <f t="shared" si="121"/>
        <v>3</v>
      </c>
      <c r="L427" t="s">
        <v>237</v>
      </c>
      <c r="M427">
        <f t="shared" si="122"/>
        <v>0.4</v>
      </c>
      <c r="N427" t="s">
        <v>233</v>
      </c>
      <c r="O427" t="s">
        <v>230</v>
      </c>
      <c r="P427" t="s">
        <v>229</v>
      </c>
      <c r="Q427" s="1">
        <f t="shared" si="123"/>
        <v>1.2000000000000002</v>
      </c>
      <c r="R427" t="s">
        <v>230</v>
      </c>
      <c r="S427" s="1">
        <v>3</v>
      </c>
      <c r="T427" s="1">
        <v>4</v>
      </c>
      <c r="V427" t="str">
        <f t="shared" si="113"/>
        <v>\\(\\quad 3　×　0.4　=　 \\)</v>
      </c>
      <c r="W427" t="str">
        <f t="shared" si="114"/>
        <v>\\(\\quad 1.2 \\)</v>
      </c>
    </row>
    <row r="428" spans="1:23" x14ac:dyDescent="0.55000000000000004">
      <c r="A428" s="51" t="s">
        <v>60</v>
      </c>
      <c r="C428" s="50" t="s">
        <v>214</v>
      </c>
      <c r="D428" s="50" t="str">
        <f t="shared" si="115"/>
        <v>\\(\\quad 3　×　0.5　=　 \\)</v>
      </c>
      <c r="E428" s="50" t="str">
        <f t="shared" si="116"/>
        <v>\\(\\quad 1.5 \\)</v>
      </c>
      <c r="F428" s="50" t="s">
        <v>62</v>
      </c>
      <c r="H428" s="50">
        <v>128</v>
      </c>
      <c r="I428" s="89" t="str">
        <f t="shared" si="117"/>
        <v>INSERT INTO math(tangen,question,answer,editor,date,count) VALUES('m3200','\\(\\quad 3　×　0.5　=　 \\)','\\(\\quad 1.5 \\)','harazono',NOW(),0);</v>
      </c>
      <c r="J428" s="78" t="s">
        <v>229</v>
      </c>
      <c r="K428">
        <f t="shared" si="121"/>
        <v>3</v>
      </c>
      <c r="L428" t="s">
        <v>237</v>
      </c>
      <c r="M428">
        <f t="shared" si="122"/>
        <v>0.5</v>
      </c>
      <c r="N428" t="s">
        <v>233</v>
      </c>
      <c r="O428" t="s">
        <v>230</v>
      </c>
      <c r="P428" t="s">
        <v>229</v>
      </c>
      <c r="Q428" s="1">
        <f t="shared" si="123"/>
        <v>1.5</v>
      </c>
      <c r="R428" t="s">
        <v>230</v>
      </c>
      <c r="S428" s="1">
        <v>3</v>
      </c>
      <c r="T428" s="1">
        <v>5</v>
      </c>
      <c r="V428" t="str">
        <f t="shared" si="113"/>
        <v>\\(\\quad 3　×　0.5　=　 \\)</v>
      </c>
      <c r="W428" t="str">
        <f t="shared" si="114"/>
        <v>\\(\\quad 1.5 \\)</v>
      </c>
    </row>
    <row r="429" spans="1:23" x14ac:dyDescent="0.55000000000000004">
      <c r="A429" s="51" t="s">
        <v>60</v>
      </c>
      <c r="C429" s="50" t="s">
        <v>214</v>
      </c>
      <c r="D429" s="50" t="str">
        <f t="shared" si="115"/>
        <v>\\(\\quad 3　×　0.6　=　 \\)</v>
      </c>
      <c r="E429" s="50" t="str">
        <f t="shared" si="116"/>
        <v>\\(\\quad 1.8 \\)</v>
      </c>
      <c r="F429" s="50" t="s">
        <v>62</v>
      </c>
      <c r="H429" s="50">
        <v>128</v>
      </c>
      <c r="I429" s="89" t="str">
        <f t="shared" si="117"/>
        <v>INSERT INTO math(tangen,question,answer,editor,date,count) VALUES('m3200','\\(\\quad 3　×　0.6　=　 \\)','\\(\\quad 1.8 \\)','harazono',NOW(),0);</v>
      </c>
      <c r="J429" s="78" t="s">
        <v>229</v>
      </c>
      <c r="K429">
        <f t="shared" si="121"/>
        <v>3</v>
      </c>
      <c r="L429" t="s">
        <v>237</v>
      </c>
      <c r="M429">
        <f t="shared" si="122"/>
        <v>0.60000000000000009</v>
      </c>
      <c r="N429" t="s">
        <v>233</v>
      </c>
      <c r="O429" t="s">
        <v>230</v>
      </c>
      <c r="P429" t="s">
        <v>229</v>
      </c>
      <c r="Q429" s="1">
        <f t="shared" si="123"/>
        <v>1.8000000000000003</v>
      </c>
      <c r="R429" t="s">
        <v>230</v>
      </c>
      <c r="S429" s="1">
        <v>3</v>
      </c>
      <c r="T429" s="1">
        <v>6</v>
      </c>
      <c r="V429" t="str">
        <f t="shared" si="113"/>
        <v>\\(\\quad 3　×　0.6　=　 \\)</v>
      </c>
      <c r="W429" t="str">
        <f t="shared" si="114"/>
        <v>\\(\\quad 1.8 \\)</v>
      </c>
    </row>
    <row r="430" spans="1:23" x14ac:dyDescent="0.55000000000000004">
      <c r="A430" s="51" t="s">
        <v>60</v>
      </c>
      <c r="C430" s="50" t="s">
        <v>214</v>
      </c>
      <c r="D430" s="50" t="str">
        <f t="shared" si="115"/>
        <v>\\(\\quad 3　×　0.7　=　 \\)</v>
      </c>
      <c r="E430" s="50" t="str">
        <f t="shared" si="116"/>
        <v>\\(\\quad 2.1 \\)</v>
      </c>
      <c r="F430" s="50" t="s">
        <v>62</v>
      </c>
      <c r="H430" s="50">
        <v>128</v>
      </c>
      <c r="I430" s="89" t="str">
        <f t="shared" si="117"/>
        <v>INSERT INTO math(tangen,question,answer,editor,date,count) VALUES('m3200','\\(\\quad 3　×　0.7　=　 \\)','\\(\\quad 2.1 \\)','harazono',NOW(),0);</v>
      </c>
      <c r="J430" s="78" t="s">
        <v>229</v>
      </c>
      <c r="K430">
        <f t="shared" si="121"/>
        <v>3</v>
      </c>
      <c r="L430" t="s">
        <v>237</v>
      </c>
      <c r="M430">
        <f t="shared" si="122"/>
        <v>0.70000000000000007</v>
      </c>
      <c r="N430" t="s">
        <v>233</v>
      </c>
      <c r="O430" t="s">
        <v>230</v>
      </c>
      <c r="P430" t="s">
        <v>229</v>
      </c>
      <c r="Q430" s="1">
        <f t="shared" si="123"/>
        <v>2.1</v>
      </c>
      <c r="R430" t="s">
        <v>230</v>
      </c>
      <c r="S430" s="1">
        <v>3</v>
      </c>
      <c r="T430" s="1">
        <v>7</v>
      </c>
      <c r="V430" t="str">
        <f t="shared" si="113"/>
        <v>\\(\\quad 3　×　0.7　=　 \\)</v>
      </c>
      <c r="W430" t="str">
        <f t="shared" si="114"/>
        <v>\\(\\quad 2.1 \\)</v>
      </c>
    </row>
    <row r="431" spans="1:23" x14ac:dyDescent="0.55000000000000004">
      <c r="A431" s="51" t="s">
        <v>60</v>
      </c>
      <c r="C431" s="50" t="s">
        <v>214</v>
      </c>
      <c r="D431" s="50" t="str">
        <f t="shared" si="115"/>
        <v>\\(\\quad 3　×　0.8　=　 \\)</v>
      </c>
      <c r="E431" s="50" t="str">
        <f t="shared" si="116"/>
        <v>\\(\\quad 2.4 \\)</v>
      </c>
      <c r="F431" s="50" t="s">
        <v>62</v>
      </c>
      <c r="H431" s="50">
        <v>128</v>
      </c>
      <c r="I431" s="89" t="str">
        <f t="shared" si="117"/>
        <v>INSERT INTO math(tangen,question,answer,editor,date,count) VALUES('m3200','\\(\\quad 3　×　0.8　=　 \\)','\\(\\quad 2.4 \\)','harazono',NOW(),0);</v>
      </c>
      <c r="J431" s="78" t="s">
        <v>229</v>
      </c>
      <c r="K431">
        <f t="shared" si="121"/>
        <v>3</v>
      </c>
      <c r="L431" t="s">
        <v>237</v>
      </c>
      <c r="M431">
        <f t="shared" si="122"/>
        <v>0.8</v>
      </c>
      <c r="N431" t="s">
        <v>233</v>
      </c>
      <c r="O431" t="s">
        <v>230</v>
      </c>
      <c r="P431" t="s">
        <v>229</v>
      </c>
      <c r="Q431" s="1">
        <f t="shared" si="123"/>
        <v>2.4000000000000004</v>
      </c>
      <c r="R431" t="s">
        <v>230</v>
      </c>
      <c r="S431" s="1">
        <v>3</v>
      </c>
      <c r="T431" s="1">
        <v>8</v>
      </c>
      <c r="V431" t="str">
        <f t="shared" si="113"/>
        <v>\\(\\quad 3　×　0.8　=　 \\)</v>
      </c>
      <c r="W431" t="str">
        <f t="shared" si="114"/>
        <v>\\(\\quad 2.4 \\)</v>
      </c>
    </row>
    <row r="432" spans="1:23" x14ac:dyDescent="0.55000000000000004">
      <c r="A432" s="51" t="s">
        <v>60</v>
      </c>
      <c r="C432" s="50" t="s">
        <v>214</v>
      </c>
      <c r="D432" s="50" t="str">
        <f t="shared" si="115"/>
        <v>\\(\\quad 3　×　0.9　=　 \\)</v>
      </c>
      <c r="E432" s="50" t="str">
        <f t="shared" si="116"/>
        <v>\\(\\quad 2.7 \\)</v>
      </c>
      <c r="F432" s="50" t="s">
        <v>62</v>
      </c>
      <c r="H432" s="50">
        <v>128</v>
      </c>
      <c r="I432" s="89" t="str">
        <f t="shared" si="117"/>
        <v>INSERT INTO math(tangen,question,answer,editor,date,count) VALUES('m3200','\\(\\quad 3　×　0.9　=　 \\)','\\(\\quad 2.7 \\)','harazono',NOW(),0);</v>
      </c>
      <c r="J432" s="78" t="s">
        <v>229</v>
      </c>
      <c r="K432">
        <f t="shared" si="121"/>
        <v>3</v>
      </c>
      <c r="L432" t="s">
        <v>237</v>
      </c>
      <c r="M432">
        <f t="shared" si="122"/>
        <v>0.9</v>
      </c>
      <c r="N432" t="s">
        <v>233</v>
      </c>
      <c r="O432" t="s">
        <v>230</v>
      </c>
      <c r="P432" t="s">
        <v>229</v>
      </c>
      <c r="Q432" s="1">
        <f t="shared" si="123"/>
        <v>2.7</v>
      </c>
      <c r="R432" t="s">
        <v>230</v>
      </c>
      <c r="S432" s="1">
        <v>3</v>
      </c>
      <c r="T432" s="1">
        <v>9</v>
      </c>
      <c r="V432" t="str">
        <f t="shared" si="113"/>
        <v>\\(\\quad 3　×　0.9　=　 \\)</v>
      </c>
      <c r="W432" t="str">
        <f t="shared" si="114"/>
        <v>\\(\\quad 2.7 \\)</v>
      </c>
    </row>
    <row r="433" spans="1:23" x14ac:dyDescent="0.55000000000000004">
      <c r="A433" s="51" t="s">
        <v>60</v>
      </c>
      <c r="C433" s="50" t="s">
        <v>214</v>
      </c>
      <c r="D433" s="50" t="str">
        <f t="shared" si="115"/>
        <v>\\(\\quad 4　×　0.1　=　 \\)</v>
      </c>
      <c r="E433" s="50" t="str">
        <f t="shared" si="116"/>
        <v>\\(\\quad 0.4 \\)</v>
      </c>
      <c r="F433" s="50" t="s">
        <v>62</v>
      </c>
      <c r="H433" s="50">
        <v>128</v>
      </c>
      <c r="I433" s="89" t="str">
        <f t="shared" si="117"/>
        <v>INSERT INTO math(tangen,question,answer,editor,date,count) VALUES('m3200','\\(\\quad 4　×　0.1　=　 \\)','\\(\\quad 0.4 \\)','harazono',NOW(),0);</v>
      </c>
      <c r="J433" s="78" t="s">
        <v>229</v>
      </c>
      <c r="K433">
        <f t="shared" si="121"/>
        <v>4</v>
      </c>
      <c r="L433" t="s">
        <v>237</v>
      </c>
      <c r="M433">
        <f t="shared" si="122"/>
        <v>0.1</v>
      </c>
      <c r="N433" t="s">
        <v>233</v>
      </c>
      <c r="O433" t="s">
        <v>230</v>
      </c>
      <c r="P433" t="s">
        <v>229</v>
      </c>
      <c r="Q433" s="1">
        <f t="shared" si="123"/>
        <v>0.4</v>
      </c>
      <c r="R433" t="s">
        <v>230</v>
      </c>
      <c r="S433" s="1">
        <v>4</v>
      </c>
      <c r="T433" s="1">
        <v>1</v>
      </c>
      <c r="V433" t="str">
        <f t="shared" si="113"/>
        <v>\\(\\quad 4　×　0.1　=　 \\)</v>
      </c>
      <c r="W433" t="str">
        <f t="shared" si="114"/>
        <v>\\(\\quad 0.4 \\)</v>
      </c>
    </row>
    <row r="434" spans="1:23" x14ac:dyDescent="0.55000000000000004">
      <c r="A434" s="51" t="s">
        <v>60</v>
      </c>
      <c r="C434" s="50" t="s">
        <v>214</v>
      </c>
      <c r="D434" s="50" t="str">
        <f t="shared" si="115"/>
        <v>\\(\\quad 4　×　0.2　=　 \\)</v>
      </c>
      <c r="E434" s="50" t="str">
        <f t="shared" si="116"/>
        <v>\\(\\quad 0.8 \\)</v>
      </c>
      <c r="F434" s="50" t="s">
        <v>62</v>
      </c>
      <c r="H434" s="50">
        <v>128</v>
      </c>
      <c r="I434" s="89" t="str">
        <f t="shared" si="117"/>
        <v>INSERT INTO math(tangen,question,answer,editor,date,count) VALUES('m3200','\\(\\quad 4　×　0.2　=　 \\)','\\(\\quad 0.8 \\)','harazono',NOW(),0);</v>
      </c>
      <c r="J434" s="78" t="s">
        <v>229</v>
      </c>
      <c r="K434">
        <f t="shared" si="121"/>
        <v>4</v>
      </c>
      <c r="L434" t="s">
        <v>237</v>
      </c>
      <c r="M434">
        <f t="shared" si="122"/>
        <v>0.2</v>
      </c>
      <c r="N434" t="s">
        <v>233</v>
      </c>
      <c r="O434" t="s">
        <v>230</v>
      </c>
      <c r="P434" t="s">
        <v>229</v>
      </c>
      <c r="Q434" s="1">
        <f t="shared" si="123"/>
        <v>0.8</v>
      </c>
      <c r="R434" t="s">
        <v>230</v>
      </c>
      <c r="S434" s="1">
        <v>4</v>
      </c>
      <c r="T434" s="1">
        <v>2</v>
      </c>
      <c r="V434" t="str">
        <f t="shared" si="113"/>
        <v>\\(\\quad 4　×　0.2　=　 \\)</v>
      </c>
      <c r="W434" t="str">
        <f t="shared" si="114"/>
        <v>\\(\\quad 0.8 \\)</v>
      </c>
    </row>
    <row r="435" spans="1:23" x14ac:dyDescent="0.55000000000000004">
      <c r="A435" s="51" t="s">
        <v>60</v>
      </c>
      <c r="C435" s="50" t="s">
        <v>214</v>
      </c>
      <c r="D435" s="50" t="str">
        <f t="shared" si="115"/>
        <v>\\(\\quad 4　×　0.3　=　 \\)</v>
      </c>
      <c r="E435" s="50" t="str">
        <f t="shared" si="116"/>
        <v>\\(\\quad 1.2 \\)</v>
      </c>
      <c r="F435" s="50" t="s">
        <v>62</v>
      </c>
      <c r="H435" s="50">
        <v>128</v>
      </c>
      <c r="I435" s="89" t="str">
        <f t="shared" si="117"/>
        <v>INSERT INTO math(tangen,question,answer,editor,date,count) VALUES('m3200','\\(\\quad 4　×　0.3　=　 \\)','\\(\\quad 1.2 \\)','harazono',NOW(),0);</v>
      </c>
      <c r="J435" s="78" t="s">
        <v>229</v>
      </c>
      <c r="K435">
        <f t="shared" si="121"/>
        <v>4</v>
      </c>
      <c r="L435" t="s">
        <v>237</v>
      </c>
      <c r="M435">
        <f t="shared" si="122"/>
        <v>0.30000000000000004</v>
      </c>
      <c r="N435" t="s">
        <v>233</v>
      </c>
      <c r="O435" t="s">
        <v>230</v>
      </c>
      <c r="P435" t="s">
        <v>229</v>
      </c>
      <c r="Q435" s="1">
        <f>K435*M435</f>
        <v>1.2000000000000002</v>
      </c>
      <c r="R435" t="s">
        <v>230</v>
      </c>
      <c r="S435" s="1">
        <v>4</v>
      </c>
      <c r="T435" s="1">
        <v>3</v>
      </c>
      <c r="V435" t="str">
        <f t="shared" si="113"/>
        <v>\\(\\quad 4　×　0.3　=　 \\)</v>
      </c>
      <c r="W435" t="str">
        <f t="shared" si="114"/>
        <v>\\(\\quad 1.2 \\)</v>
      </c>
    </row>
    <row r="436" spans="1:23" x14ac:dyDescent="0.55000000000000004">
      <c r="A436" s="51" t="s">
        <v>60</v>
      </c>
      <c r="C436" s="50" t="s">
        <v>214</v>
      </c>
      <c r="D436" s="50" t="str">
        <f t="shared" si="115"/>
        <v>\\(\\quad 4　×　0.4　=　 \\)</v>
      </c>
      <c r="E436" s="50" t="str">
        <f t="shared" si="116"/>
        <v>\\(\\quad 1.6 \\)</v>
      </c>
      <c r="F436" s="50" t="s">
        <v>62</v>
      </c>
      <c r="H436" s="50">
        <v>128</v>
      </c>
      <c r="I436" s="89" t="str">
        <f t="shared" si="117"/>
        <v>INSERT INTO math(tangen,question,answer,editor,date,count) VALUES('m3200','\\(\\quad 4　×　0.4　=　 \\)','\\(\\quad 1.6 \\)','harazono',NOW(),0);</v>
      </c>
      <c r="J436" s="78" t="s">
        <v>229</v>
      </c>
      <c r="K436">
        <f t="shared" si="121"/>
        <v>4</v>
      </c>
      <c r="L436" t="s">
        <v>237</v>
      </c>
      <c r="M436">
        <f t="shared" si="122"/>
        <v>0.4</v>
      </c>
      <c r="N436" t="s">
        <v>233</v>
      </c>
      <c r="O436" t="s">
        <v>230</v>
      </c>
      <c r="P436" t="s">
        <v>229</v>
      </c>
      <c r="Q436" s="1">
        <f t="shared" ref="Q436:Q450" si="124">K436*M436</f>
        <v>1.6</v>
      </c>
      <c r="R436" t="s">
        <v>230</v>
      </c>
      <c r="S436" s="1">
        <v>4</v>
      </c>
      <c r="T436" s="1">
        <v>4</v>
      </c>
      <c r="V436" t="str">
        <f t="shared" si="113"/>
        <v>\\(\\quad 4　×　0.4　=　 \\)</v>
      </c>
      <c r="W436" t="str">
        <f t="shared" si="114"/>
        <v>\\(\\quad 1.6 \\)</v>
      </c>
    </row>
    <row r="437" spans="1:23" x14ac:dyDescent="0.55000000000000004">
      <c r="A437" s="51" t="s">
        <v>60</v>
      </c>
      <c r="C437" s="50" t="s">
        <v>214</v>
      </c>
      <c r="D437" s="50" t="str">
        <f t="shared" si="115"/>
        <v>\\(\\quad 4　×　0.5　=　 \\)</v>
      </c>
      <c r="E437" s="50" t="str">
        <f t="shared" si="116"/>
        <v>\\(\\quad 2 \\)</v>
      </c>
      <c r="F437" s="50" t="s">
        <v>62</v>
      </c>
      <c r="H437" s="50">
        <v>128</v>
      </c>
      <c r="I437" s="89" t="str">
        <f t="shared" si="117"/>
        <v>INSERT INTO math(tangen,question,answer,editor,date,count) VALUES('m3200','\\(\\quad 4　×　0.5　=　 \\)','\\(\\quad 2 \\)','harazono',NOW(),0);</v>
      </c>
      <c r="J437" s="78" t="s">
        <v>229</v>
      </c>
      <c r="K437">
        <f>S437</f>
        <v>4</v>
      </c>
      <c r="L437" t="s">
        <v>237</v>
      </c>
      <c r="M437">
        <f>T437*0.1</f>
        <v>0.5</v>
      </c>
      <c r="N437" t="s">
        <v>233</v>
      </c>
      <c r="O437" t="s">
        <v>230</v>
      </c>
      <c r="P437" t="s">
        <v>229</v>
      </c>
      <c r="Q437" s="1">
        <f t="shared" si="124"/>
        <v>2</v>
      </c>
      <c r="R437" t="s">
        <v>230</v>
      </c>
      <c r="S437" s="1">
        <v>4</v>
      </c>
      <c r="T437" s="1">
        <v>5</v>
      </c>
      <c r="V437" t="str">
        <f t="shared" si="113"/>
        <v>\\(\\quad 4　×　0.5　=　 \\)</v>
      </c>
      <c r="W437" t="str">
        <f t="shared" si="114"/>
        <v>\\(\\quad 2 \\)</v>
      </c>
    </row>
    <row r="438" spans="1:23" x14ac:dyDescent="0.55000000000000004">
      <c r="A438" s="51" t="s">
        <v>60</v>
      </c>
      <c r="C438" s="50" t="s">
        <v>214</v>
      </c>
      <c r="D438" s="50" t="str">
        <f t="shared" si="115"/>
        <v>\\(\\quad 4　×　0.6　=　 \\)</v>
      </c>
      <c r="E438" s="50" t="str">
        <f t="shared" si="116"/>
        <v>\\(\\quad 2.4 \\)</v>
      </c>
      <c r="F438" s="50" t="s">
        <v>62</v>
      </c>
      <c r="H438" s="50">
        <v>128</v>
      </c>
      <c r="I438" s="89" t="str">
        <f t="shared" si="117"/>
        <v>INSERT INTO math(tangen,question,answer,editor,date,count) VALUES('m3200','\\(\\quad 4　×　0.6　=　 \\)','\\(\\quad 2.4 \\)','harazono',NOW(),0);</v>
      </c>
      <c r="J438" s="78" t="s">
        <v>229</v>
      </c>
      <c r="K438">
        <f t="shared" ref="K438:K458" si="125">S438</f>
        <v>4</v>
      </c>
      <c r="L438" t="s">
        <v>237</v>
      </c>
      <c r="M438">
        <f t="shared" ref="M438:M458" si="126">T438*0.1</f>
        <v>0.60000000000000009</v>
      </c>
      <c r="N438" t="s">
        <v>233</v>
      </c>
      <c r="O438" t="s">
        <v>230</v>
      </c>
      <c r="P438" t="s">
        <v>229</v>
      </c>
      <c r="Q438" s="1">
        <f t="shared" si="124"/>
        <v>2.4000000000000004</v>
      </c>
      <c r="R438" t="s">
        <v>230</v>
      </c>
      <c r="S438" s="1">
        <v>4</v>
      </c>
      <c r="T438" s="1">
        <v>6</v>
      </c>
      <c r="V438" t="str">
        <f t="shared" si="113"/>
        <v>\\(\\quad 4　×　0.6　=　 \\)</v>
      </c>
      <c r="W438" t="str">
        <f t="shared" si="114"/>
        <v>\\(\\quad 2.4 \\)</v>
      </c>
    </row>
    <row r="439" spans="1:23" x14ac:dyDescent="0.55000000000000004">
      <c r="A439" s="51" t="s">
        <v>60</v>
      </c>
      <c r="C439" s="50" t="s">
        <v>214</v>
      </c>
      <c r="D439" s="50" t="str">
        <f t="shared" si="115"/>
        <v>\\(\\quad 4　×　0.7　=　 \\)</v>
      </c>
      <c r="E439" s="50" t="str">
        <f t="shared" si="116"/>
        <v>\\(\\quad 2.8 \\)</v>
      </c>
      <c r="F439" s="50" t="s">
        <v>62</v>
      </c>
      <c r="H439" s="50">
        <v>128</v>
      </c>
      <c r="I439" s="89" t="str">
        <f t="shared" si="117"/>
        <v>INSERT INTO math(tangen,question,answer,editor,date,count) VALUES('m3200','\\(\\quad 4　×　0.7　=　 \\)','\\(\\quad 2.8 \\)','harazono',NOW(),0);</v>
      </c>
      <c r="J439" s="78" t="s">
        <v>229</v>
      </c>
      <c r="K439">
        <f t="shared" si="125"/>
        <v>4</v>
      </c>
      <c r="L439" t="s">
        <v>237</v>
      </c>
      <c r="M439">
        <f t="shared" si="126"/>
        <v>0.70000000000000007</v>
      </c>
      <c r="N439" t="s">
        <v>233</v>
      </c>
      <c r="O439" t="s">
        <v>230</v>
      </c>
      <c r="P439" t="s">
        <v>229</v>
      </c>
      <c r="Q439" s="1">
        <f t="shared" si="124"/>
        <v>2.8000000000000003</v>
      </c>
      <c r="R439" t="s">
        <v>230</v>
      </c>
      <c r="S439" s="1">
        <v>4</v>
      </c>
      <c r="T439" s="1">
        <v>7</v>
      </c>
      <c r="V439" t="str">
        <f t="shared" si="113"/>
        <v>\\(\\quad 4　×　0.7　=　 \\)</v>
      </c>
      <c r="W439" t="str">
        <f t="shared" si="114"/>
        <v>\\(\\quad 2.8 \\)</v>
      </c>
    </row>
    <row r="440" spans="1:23" x14ac:dyDescent="0.55000000000000004">
      <c r="A440" s="51" t="s">
        <v>60</v>
      </c>
      <c r="C440" s="50" t="s">
        <v>214</v>
      </c>
      <c r="D440" s="50" t="str">
        <f t="shared" si="115"/>
        <v>\\(\\quad 4　×　0.8　=　 \\)</v>
      </c>
      <c r="E440" s="50" t="str">
        <f t="shared" si="116"/>
        <v>\\(\\quad 3.2 \\)</v>
      </c>
      <c r="F440" s="50" t="s">
        <v>62</v>
      </c>
      <c r="H440" s="50">
        <v>128</v>
      </c>
      <c r="I440" s="89" t="str">
        <f t="shared" si="117"/>
        <v>INSERT INTO math(tangen,question,answer,editor,date,count) VALUES('m3200','\\(\\quad 4　×　0.8　=　 \\)','\\(\\quad 3.2 \\)','harazono',NOW(),0);</v>
      </c>
      <c r="J440" s="78" t="s">
        <v>229</v>
      </c>
      <c r="K440">
        <f t="shared" si="125"/>
        <v>4</v>
      </c>
      <c r="L440" t="s">
        <v>237</v>
      </c>
      <c r="M440">
        <f t="shared" si="126"/>
        <v>0.8</v>
      </c>
      <c r="N440" t="s">
        <v>233</v>
      </c>
      <c r="O440" t="s">
        <v>230</v>
      </c>
      <c r="P440" t="s">
        <v>229</v>
      </c>
      <c r="Q440" s="1">
        <f t="shared" si="124"/>
        <v>3.2</v>
      </c>
      <c r="R440" t="s">
        <v>230</v>
      </c>
      <c r="S440" s="1">
        <v>4</v>
      </c>
      <c r="T440" s="1">
        <v>8</v>
      </c>
      <c r="V440" t="str">
        <f t="shared" si="113"/>
        <v>\\(\\quad 4　×　0.8　=　 \\)</v>
      </c>
      <c r="W440" t="str">
        <f t="shared" si="114"/>
        <v>\\(\\quad 3.2 \\)</v>
      </c>
    </row>
    <row r="441" spans="1:23" x14ac:dyDescent="0.55000000000000004">
      <c r="A441" s="51" t="s">
        <v>60</v>
      </c>
      <c r="C441" s="50" t="s">
        <v>214</v>
      </c>
      <c r="D441" s="50" t="str">
        <f t="shared" si="115"/>
        <v>\\(\\quad 4　×　0.9　=　 \\)</v>
      </c>
      <c r="E441" s="50" t="str">
        <f t="shared" si="116"/>
        <v>\\(\\quad 3.6 \\)</v>
      </c>
      <c r="F441" s="50" t="s">
        <v>62</v>
      </c>
      <c r="H441" s="50">
        <v>128</v>
      </c>
      <c r="I441" s="89" t="str">
        <f t="shared" si="117"/>
        <v>INSERT INTO math(tangen,question,answer,editor,date,count) VALUES('m3200','\\(\\quad 4　×　0.9　=　 \\)','\\(\\quad 3.6 \\)','harazono',NOW(),0);</v>
      </c>
      <c r="J441" s="78" t="s">
        <v>229</v>
      </c>
      <c r="K441">
        <f t="shared" si="125"/>
        <v>4</v>
      </c>
      <c r="L441" t="s">
        <v>237</v>
      </c>
      <c r="M441">
        <f t="shared" si="126"/>
        <v>0.9</v>
      </c>
      <c r="N441" t="s">
        <v>233</v>
      </c>
      <c r="O441" t="s">
        <v>230</v>
      </c>
      <c r="P441" t="s">
        <v>229</v>
      </c>
      <c r="Q441" s="1">
        <f t="shared" si="124"/>
        <v>3.6</v>
      </c>
      <c r="R441" t="s">
        <v>230</v>
      </c>
      <c r="S441" s="1">
        <v>4</v>
      </c>
      <c r="T441" s="1">
        <v>9</v>
      </c>
      <c r="V441" t="str">
        <f t="shared" si="113"/>
        <v>\\(\\quad 4　×　0.9　=　 \\)</v>
      </c>
      <c r="W441" t="str">
        <f t="shared" si="114"/>
        <v>\\(\\quad 3.6 \\)</v>
      </c>
    </row>
    <row r="442" spans="1:23" x14ac:dyDescent="0.55000000000000004">
      <c r="A442" s="51" t="s">
        <v>60</v>
      </c>
      <c r="C442" s="50" t="s">
        <v>214</v>
      </c>
      <c r="D442" s="50" t="str">
        <f t="shared" si="115"/>
        <v>\\(\\quad 5　×　0.1　=　 \\)</v>
      </c>
      <c r="E442" s="50" t="str">
        <f t="shared" si="116"/>
        <v>\\(\\quad 0.5 \\)</v>
      </c>
      <c r="F442" s="50" t="s">
        <v>62</v>
      </c>
      <c r="H442" s="50">
        <v>128</v>
      </c>
      <c r="I442" s="89" t="str">
        <f t="shared" si="117"/>
        <v>INSERT INTO math(tangen,question,answer,editor,date,count) VALUES('m3200','\\(\\quad 5　×　0.1　=　 \\)','\\(\\quad 0.5 \\)','harazono',NOW(),0);</v>
      </c>
      <c r="J442" s="78" t="s">
        <v>229</v>
      </c>
      <c r="K442">
        <f t="shared" si="125"/>
        <v>5</v>
      </c>
      <c r="L442" t="s">
        <v>237</v>
      </c>
      <c r="M442">
        <f t="shared" si="126"/>
        <v>0.1</v>
      </c>
      <c r="N442" t="s">
        <v>233</v>
      </c>
      <c r="O442" t="s">
        <v>230</v>
      </c>
      <c r="P442" t="s">
        <v>229</v>
      </c>
      <c r="Q442" s="1">
        <f t="shared" si="124"/>
        <v>0.5</v>
      </c>
      <c r="R442" t="s">
        <v>230</v>
      </c>
      <c r="S442" s="1">
        <v>5</v>
      </c>
      <c r="T442" s="1">
        <v>1</v>
      </c>
      <c r="V442" t="str">
        <f t="shared" si="113"/>
        <v>\\(\\quad 5　×　0.1　=　 \\)</v>
      </c>
      <c r="W442" t="str">
        <f t="shared" si="114"/>
        <v>\\(\\quad 0.5 \\)</v>
      </c>
    </row>
    <row r="443" spans="1:23" x14ac:dyDescent="0.55000000000000004">
      <c r="A443" s="51" t="s">
        <v>60</v>
      </c>
      <c r="C443" s="50" t="s">
        <v>214</v>
      </c>
      <c r="D443" s="50" t="str">
        <f t="shared" si="115"/>
        <v>\\(\\quad 5　×　0.2　=　 \\)</v>
      </c>
      <c r="E443" s="50" t="str">
        <f t="shared" si="116"/>
        <v>\\(\\quad 1 \\)</v>
      </c>
      <c r="F443" s="50" t="s">
        <v>62</v>
      </c>
      <c r="H443" s="50">
        <v>128</v>
      </c>
      <c r="I443" s="89" t="str">
        <f t="shared" si="117"/>
        <v>INSERT INTO math(tangen,question,answer,editor,date,count) VALUES('m3200','\\(\\quad 5　×　0.2　=　 \\)','\\(\\quad 1 \\)','harazono',NOW(),0);</v>
      </c>
      <c r="J443" s="78" t="s">
        <v>229</v>
      </c>
      <c r="K443">
        <f t="shared" si="125"/>
        <v>5</v>
      </c>
      <c r="L443" t="s">
        <v>237</v>
      </c>
      <c r="M443">
        <f t="shared" si="126"/>
        <v>0.2</v>
      </c>
      <c r="N443" t="s">
        <v>233</v>
      </c>
      <c r="O443" t="s">
        <v>230</v>
      </c>
      <c r="P443" t="s">
        <v>229</v>
      </c>
      <c r="Q443" s="1">
        <f t="shared" si="124"/>
        <v>1</v>
      </c>
      <c r="R443" t="s">
        <v>230</v>
      </c>
      <c r="S443" s="1">
        <v>5</v>
      </c>
      <c r="T443" s="1">
        <v>2</v>
      </c>
      <c r="V443" t="str">
        <f t="shared" si="113"/>
        <v>\\(\\quad 5　×　0.2　=　 \\)</v>
      </c>
      <c r="W443" t="str">
        <f t="shared" si="114"/>
        <v>\\(\\quad 1 \\)</v>
      </c>
    </row>
    <row r="444" spans="1:23" x14ac:dyDescent="0.55000000000000004">
      <c r="A444" s="51" t="s">
        <v>60</v>
      </c>
      <c r="C444" s="50" t="s">
        <v>214</v>
      </c>
      <c r="D444" s="50" t="str">
        <f t="shared" si="115"/>
        <v>\\(\\quad 5　×　0.3　=　 \\)</v>
      </c>
      <c r="E444" s="50" t="str">
        <f t="shared" si="116"/>
        <v>\\(\\quad 1.5 \\)</v>
      </c>
      <c r="F444" s="50" t="s">
        <v>62</v>
      </c>
      <c r="H444" s="50">
        <v>128</v>
      </c>
      <c r="I444" s="89" t="str">
        <f t="shared" si="117"/>
        <v>INSERT INTO math(tangen,question,answer,editor,date,count) VALUES('m3200','\\(\\quad 5　×　0.3　=　 \\)','\\(\\quad 1.5 \\)','harazono',NOW(),0);</v>
      </c>
      <c r="J444" s="78" t="s">
        <v>229</v>
      </c>
      <c r="K444">
        <f t="shared" si="125"/>
        <v>5</v>
      </c>
      <c r="L444" t="s">
        <v>237</v>
      </c>
      <c r="M444">
        <f t="shared" si="126"/>
        <v>0.30000000000000004</v>
      </c>
      <c r="N444" t="s">
        <v>233</v>
      </c>
      <c r="O444" t="s">
        <v>230</v>
      </c>
      <c r="P444" t="s">
        <v>229</v>
      </c>
      <c r="Q444" s="1">
        <f t="shared" si="124"/>
        <v>1.5000000000000002</v>
      </c>
      <c r="R444" t="s">
        <v>230</v>
      </c>
      <c r="S444" s="1">
        <v>5</v>
      </c>
      <c r="T444" s="1">
        <v>3</v>
      </c>
      <c r="V444" t="str">
        <f t="shared" si="113"/>
        <v>\\(\\quad 5　×　0.3　=　 \\)</v>
      </c>
      <c r="W444" t="str">
        <f t="shared" si="114"/>
        <v>\\(\\quad 1.5 \\)</v>
      </c>
    </row>
    <row r="445" spans="1:23" x14ac:dyDescent="0.55000000000000004">
      <c r="A445" s="51" t="s">
        <v>60</v>
      </c>
      <c r="C445" s="50" t="s">
        <v>214</v>
      </c>
      <c r="D445" s="50" t="str">
        <f t="shared" si="115"/>
        <v>\\(\\quad 5　×　0.4　=　 \\)</v>
      </c>
      <c r="E445" s="50" t="str">
        <f t="shared" si="116"/>
        <v>\\(\\quad 2 \\)</v>
      </c>
      <c r="F445" s="50" t="s">
        <v>62</v>
      </c>
      <c r="H445" s="50">
        <v>128</v>
      </c>
      <c r="I445" s="89" t="str">
        <f t="shared" si="117"/>
        <v>INSERT INTO math(tangen,question,answer,editor,date,count) VALUES('m3200','\\(\\quad 5　×　0.4　=　 \\)','\\(\\quad 2 \\)','harazono',NOW(),0);</v>
      </c>
      <c r="J445" s="78" t="s">
        <v>229</v>
      </c>
      <c r="K445">
        <f t="shared" si="125"/>
        <v>5</v>
      </c>
      <c r="L445" t="s">
        <v>237</v>
      </c>
      <c r="M445">
        <f t="shared" si="126"/>
        <v>0.4</v>
      </c>
      <c r="N445" t="s">
        <v>233</v>
      </c>
      <c r="O445" t="s">
        <v>230</v>
      </c>
      <c r="P445" t="s">
        <v>229</v>
      </c>
      <c r="Q445" s="1">
        <f t="shared" si="124"/>
        <v>2</v>
      </c>
      <c r="R445" t="s">
        <v>230</v>
      </c>
      <c r="S445" s="1">
        <v>5</v>
      </c>
      <c r="T445" s="1">
        <v>4</v>
      </c>
      <c r="V445" t="str">
        <f t="shared" si="113"/>
        <v>\\(\\quad 5　×　0.4　=　 \\)</v>
      </c>
      <c r="W445" t="str">
        <f t="shared" si="114"/>
        <v>\\(\\quad 2 \\)</v>
      </c>
    </row>
    <row r="446" spans="1:23" x14ac:dyDescent="0.55000000000000004">
      <c r="A446" s="51" t="s">
        <v>60</v>
      </c>
      <c r="C446" s="50" t="s">
        <v>214</v>
      </c>
      <c r="D446" s="50" t="str">
        <f t="shared" si="115"/>
        <v>\\(\\quad 5　×　0.5　=　 \\)</v>
      </c>
      <c r="E446" s="50" t="str">
        <f t="shared" si="116"/>
        <v>\\(\\quad 2.5 \\)</v>
      </c>
      <c r="F446" s="50" t="s">
        <v>62</v>
      </c>
      <c r="H446" s="50">
        <v>128</v>
      </c>
      <c r="I446" s="89" t="str">
        <f t="shared" si="117"/>
        <v>INSERT INTO math(tangen,question,answer,editor,date,count) VALUES('m3200','\\(\\quad 5　×　0.5　=　 \\)','\\(\\quad 2.5 \\)','harazono',NOW(),0);</v>
      </c>
      <c r="J446" s="78" t="s">
        <v>229</v>
      </c>
      <c r="K446">
        <f t="shared" si="125"/>
        <v>5</v>
      </c>
      <c r="L446" t="s">
        <v>237</v>
      </c>
      <c r="M446">
        <f t="shared" si="126"/>
        <v>0.5</v>
      </c>
      <c r="N446" t="s">
        <v>233</v>
      </c>
      <c r="O446" t="s">
        <v>230</v>
      </c>
      <c r="P446" t="s">
        <v>229</v>
      </c>
      <c r="Q446" s="1">
        <f t="shared" si="124"/>
        <v>2.5</v>
      </c>
      <c r="R446" t="s">
        <v>230</v>
      </c>
      <c r="S446" s="1">
        <v>5</v>
      </c>
      <c r="T446" s="1">
        <v>5</v>
      </c>
      <c r="V446" t="str">
        <f t="shared" si="113"/>
        <v>\\(\\quad 5　×　0.5　=　 \\)</v>
      </c>
      <c r="W446" t="str">
        <f t="shared" si="114"/>
        <v>\\(\\quad 2.5 \\)</v>
      </c>
    </row>
    <row r="447" spans="1:23" x14ac:dyDescent="0.55000000000000004">
      <c r="A447" s="51" t="s">
        <v>60</v>
      </c>
      <c r="C447" s="50" t="s">
        <v>214</v>
      </c>
      <c r="D447" s="50" t="str">
        <f t="shared" si="115"/>
        <v>\\(\\quad 5　×　0.6　=　 \\)</v>
      </c>
      <c r="E447" s="50" t="str">
        <f t="shared" si="116"/>
        <v>\\(\\quad 3 \\)</v>
      </c>
      <c r="F447" s="50" t="s">
        <v>62</v>
      </c>
      <c r="H447" s="50">
        <v>128</v>
      </c>
      <c r="I447" s="89" t="str">
        <f t="shared" si="117"/>
        <v>INSERT INTO math(tangen,question,answer,editor,date,count) VALUES('m3200','\\(\\quad 5　×　0.6　=　 \\)','\\(\\quad 3 \\)','harazono',NOW(),0);</v>
      </c>
      <c r="J447" s="78" t="s">
        <v>229</v>
      </c>
      <c r="K447">
        <f t="shared" si="125"/>
        <v>5</v>
      </c>
      <c r="L447" t="s">
        <v>237</v>
      </c>
      <c r="M447">
        <f t="shared" si="126"/>
        <v>0.60000000000000009</v>
      </c>
      <c r="N447" t="s">
        <v>233</v>
      </c>
      <c r="O447" t="s">
        <v>230</v>
      </c>
      <c r="P447" t="s">
        <v>229</v>
      </c>
      <c r="Q447" s="1">
        <f t="shared" si="124"/>
        <v>3.0000000000000004</v>
      </c>
      <c r="R447" t="s">
        <v>230</v>
      </c>
      <c r="S447" s="1">
        <v>5</v>
      </c>
      <c r="T447" s="1">
        <v>6</v>
      </c>
      <c r="V447" t="str">
        <f t="shared" si="113"/>
        <v>\\(\\quad 5　×　0.6　=　 \\)</v>
      </c>
      <c r="W447" t="str">
        <f t="shared" si="114"/>
        <v>\\(\\quad 3 \\)</v>
      </c>
    </row>
    <row r="448" spans="1:23" x14ac:dyDescent="0.55000000000000004">
      <c r="A448" s="51" t="s">
        <v>60</v>
      </c>
      <c r="C448" s="50" t="s">
        <v>214</v>
      </c>
      <c r="D448" s="50" t="str">
        <f t="shared" si="115"/>
        <v>\\(\\quad 5　×　0.7　=　 \\)</v>
      </c>
      <c r="E448" s="50" t="str">
        <f t="shared" si="116"/>
        <v>\\(\\quad 3.5 \\)</v>
      </c>
      <c r="F448" s="50" t="s">
        <v>62</v>
      </c>
      <c r="H448" s="50">
        <v>128</v>
      </c>
      <c r="I448" s="89" t="str">
        <f t="shared" si="117"/>
        <v>INSERT INTO math(tangen,question,answer,editor,date,count) VALUES('m3200','\\(\\quad 5　×　0.7　=　 \\)','\\(\\quad 3.5 \\)','harazono',NOW(),0);</v>
      </c>
      <c r="J448" s="78" t="s">
        <v>229</v>
      </c>
      <c r="K448">
        <f t="shared" si="125"/>
        <v>5</v>
      </c>
      <c r="L448" t="s">
        <v>237</v>
      </c>
      <c r="M448">
        <f t="shared" si="126"/>
        <v>0.70000000000000007</v>
      </c>
      <c r="N448" t="s">
        <v>233</v>
      </c>
      <c r="O448" t="s">
        <v>230</v>
      </c>
      <c r="P448" t="s">
        <v>229</v>
      </c>
      <c r="Q448" s="1">
        <f t="shared" si="124"/>
        <v>3.5000000000000004</v>
      </c>
      <c r="R448" t="s">
        <v>230</v>
      </c>
      <c r="S448" s="1">
        <v>5</v>
      </c>
      <c r="T448" s="1">
        <v>7</v>
      </c>
      <c r="V448" t="str">
        <f t="shared" si="113"/>
        <v>\\(\\quad 5　×　0.7　=　 \\)</v>
      </c>
      <c r="W448" t="str">
        <f t="shared" si="114"/>
        <v>\\(\\quad 3.5 \\)</v>
      </c>
    </row>
    <row r="449" spans="1:23" x14ac:dyDescent="0.55000000000000004">
      <c r="A449" s="51" t="s">
        <v>60</v>
      </c>
      <c r="C449" s="50" t="s">
        <v>214</v>
      </c>
      <c r="D449" s="50" t="str">
        <f t="shared" si="115"/>
        <v>\\(\\quad 5　×　0.8　=　 \\)</v>
      </c>
      <c r="E449" s="50" t="str">
        <f t="shared" si="116"/>
        <v>\\(\\quad 4 \\)</v>
      </c>
      <c r="F449" s="50" t="s">
        <v>62</v>
      </c>
      <c r="H449" s="50">
        <v>128</v>
      </c>
      <c r="I449" s="89" t="str">
        <f t="shared" si="117"/>
        <v>INSERT INTO math(tangen,question,answer,editor,date,count) VALUES('m3200','\\(\\quad 5　×　0.8　=　 \\)','\\(\\quad 4 \\)','harazono',NOW(),0);</v>
      </c>
      <c r="J449" s="78" t="s">
        <v>229</v>
      </c>
      <c r="K449">
        <f t="shared" si="125"/>
        <v>5</v>
      </c>
      <c r="L449" t="s">
        <v>237</v>
      </c>
      <c r="M449">
        <f t="shared" si="126"/>
        <v>0.8</v>
      </c>
      <c r="N449" t="s">
        <v>233</v>
      </c>
      <c r="O449" t="s">
        <v>230</v>
      </c>
      <c r="P449" t="s">
        <v>229</v>
      </c>
      <c r="Q449" s="1">
        <f t="shared" si="124"/>
        <v>4</v>
      </c>
      <c r="R449" t="s">
        <v>230</v>
      </c>
      <c r="S449" s="1">
        <v>5</v>
      </c>
      <c r="T449" s="1">
        <v>8</v>
      </c>
      <c r="V449" t="str">
        <f t="shared" si="113"/>
        <v>\\(\\quad 5　×　0.8　=　 \\)</v>
      </c>
      <c r="W449" t="str">
        <f t="shared" si="114"/>
        <v>\\(\\quad 4 \\)</v>
      </c>
    </row>
    <row r="450" spans="1:23" x14ac:dyDescent="0.55000000000000004">
      <c r="A450" s="51" t="s">
        <v>60</v>
      </c>
      <c r="C450" s="50" t="s">
        <v>214</v>
      </c>
      <c r="D450" s="50" t="str">
        <f t="shared" si="115"/>
        <v>\\(\\quad 5　×　0.9　=　 \\)</v>
      </c>
      <c r="E450" s="50" t="str">
        <f t="shared" si="116"/>
        <v>\\(\\quad 4.5 \\)</v>
      </c>
      <c r="F450" s="50" t="s">
        <v>62</v>
      </c>
      <c r="H450" s="50">
        <v>128</v>
      </c>
      <c r="I450" s="89" t="str">
        <f t="shared" si="117"/>
        <v>INSERT INTO math(tangen,question,answer,editor,date,count) VALUES('m3200','\\(\\quad 5　×　0.9　=　 \\)','\\(\\quad 4.5 \\)','harazono',NOW(),0);</v>
      </c>
      <c r="J450" s="78" t="s">
        <v>229</v>
      </c>
      <c r="K450">
        <f t="shared" si="125"/>
        <v>5</v>
      </c>
      <c r="L450" t="s">
        <v>237</v>
      </c>
      <c r="M450">
        <f t="shared" si="126"/>
        <v>0.9</v>
      </c>
      <c r="N450" t="s">
        <v>233</v>
      </c>
      <c r="O450" t="s">
        <v>230</v>
      </c>
      <c r="P450" t="s">
        <v>229</v>
      </c>
      <c r="Q450" s="1">
        <f t="shared" si="124"/>
        <v>4.5</v>
      </c>
      <c r="R450" t="s">
        <v>230</v>
      </c>
      <c r="S450" s="1">
        <v>5</v>
      </c>
      <c r="T450" s="1">
        <v>9</v>
      </c>
      <c r="V450" t="str">
        <f t="shared" ref="V450:V513" si="127">J450&amp;K450&amp;L450&amp;M450&amp;N450&amp;O450</f>
        <v>\\(\\quad 5　×　0.9　=　 \\)</v>
      </c>
      <c r="W450" t="str">
        <f t="shared" ref="W450:W513" si="128">P450&amp;Q450&amp;R450</f>
        <v>\\(\\quad 4.5 \\)</v>
      </c>
    </row>
    <row r="451" spans="1:23" x14ac:dyDescent="0.55000000000000004">
      <c r="A451" s="51" t="s">
        <v>60</v>
      </c>
      <c r="C451" s="50" t="s">
        <v>214</v>
      </c>
      <c r="D451" s="50" t="str">
        <f t="shared" si="115"/>
        <v>\\(\\quad 6　×　0.1　=　 \\)</v>
      </c>
      <c r="E451" s="50" t="str">
        <f t="shared" si="116"/>
        <v>\\(\\quad 0.6 \\)</v>
      </c>
      <c r="F451" s="50" t="s">
        <v>62</v>
      </c>
      <c r="H451" s="50">
        <v>128</v>
      </c>
      <c r="I451" s="89" t="str">
        <f t="shared" si="117"/>
        <v>INSERT INTO math(tangen,question,answer,editor,date,count) VALUES('m3200','\\(\\quad 6　×　0.1　=　 \\)','\\(\\quad 0.6 \\)','harazono',NOW(),0);</v>
      </c>
      <c r="J451" s="78" t="s">
        <v>229</v>
      </c>
      <c r="K451">
        <f t="shared" si="125"/>
        <v>6</v>
      </c>
      <c r="L451" t="s">
        <v>237</v>
      </c>
      <c r="M451">
        <f t="shared" si="126"/>
        <v>0.1</v>
      </c>
      <c r="N451" t="s">
        <v>233</v>
      </c>
      <c r="O451" t="s">
        <v>230</v>
      </c>
      <c r="P451" t="s">
        <v>229</v>
      </c>
      <c r="Q451" s="1">
        <f>K451*M451</f>
        <v>0.60000000000000009</v>
      </c>
      <c r="R451" t="s">
        <v>230</v>
      </c>
      <c r="S451" s="1">
        <v>6</v>
      </c>
      <c r="T451" s="1">
        <v>1</v>
      </c>
      <c r="V451" t="str">
        <f t="shared" si="127"/>
        <v>\\(\\quad 6　×　0.1　=　 \\)</v>
      </c>
      <c r="W451" t="str">
        <f t="shared" si="128"/>
        <v>\\(\\quad 0.6 \\)</v>
      </c>
    </row>
    <row r="452" spans="1:23" x14ac:dyDescent="0.55000000000000004">
      <c r="A452" s="51" t="s">
        <v>60</v>
      </c>
      <c r="C452" s="50" t="s">
        <v>214</v>
      </c>
      <c r="D452" s="50" t="str">
        <f t="shared" si="115"/>
        <v>\\(\\quad 6　×　0.2　=　 \\)</v>
      </c>
      <c r="E452" s="50" t="str">
        <f t="shared" si="116"/>
        <v>\\(\\quad 1.2 \\)</v>
      </c>
      <c r="F452" s="50" t="s">
        <v>62</v>
      </c>
      <c r="H452" s="50">
        <v>128</v>
      </c>
      <c r="I452" s="89" t="str">
        <f t="shared" si="117"/>
        <v>INSERT INTO math(tangen,question,answer,editor,date,count) VALUES('m3200','\\(\\quad 6　×　0.2　=　 \\)','\\(\\quad 1.2 \\)','harazono',NOW(),0);</v>
      </c>
      <c r="J452" s="78" t="s">
        <v>229</v>
      </c>
      <c r="K452">
        <f t="shared" si="125"/>
        <v>6</v>
      </c>
      <c r="L452" t="s">
        <v>237</v>
      </c>
      <c r="M452">
        <f t="shared" si="126"/>
        <v>0.2</v>
      </c>
      <c r="N452" t="s">
        <v>233</v>
      </c>
      <c r="O452" t="s">
        <v>230</v>
      </c>
      <c r="P452" t="s">
        <v>229</v>
      </c>
      <c r="Q452" s="1">
        <f t="shared" ref="Q452:Q476" si="129">K452*M452</f>
        <v>1.2000000000000002</v>
      </c>
      <c r="R452" t="s">
        <v>230</v>
      </c>
      <c r="S452" s="1">
        <v>6</v>
      </c>
      <c r="T452" s="1">
        <v>2</v>
      </c>
      <c r="V452" t="str">
        <f t="shared" si="127"/>
        <v>\\(\\quad 6　×　0.2　=　 \\)</v>
      </c>
      <c r="W452" t="str">
        <f t="shared" si="128"/>
        <v>\\(\\quad 1.2 \\)</v>
      </c>
    </row>
    <row r="453" spans="1:23" x14ac:dyDescent="0.55000000000000004">
      <c r="A453" s="51" t="s">
        <v>60</v>
      </c>
      <c r="C453" s="50" t="s">
        <v>214</v>
      </c>
      <c r="D453" s="50" t="str">
        <f t="shared" si="115"/>
        <v>\\(\\quad 6　×　0.3　=　 \\)</v>
      </c>
      <c r="E453" s="50" t="str">
        <f t="shared" si="116"/>
        <v>\\(\\quad 1.8 \\)</v>
      </c>
      <c r="F453" s="50" t="s">
        <v>62</v>
      </c>
      <c r="H453" s="50">
        <v>128</v>
      </c>
      <c r="I453" s="89" t="str">
        <f t="shared" si="117"/>
        <v>INSERT INTO math(tangen,question,answer,editor,date,count) VALUES('m3200','\\(\\quad 6　×　0.3　=　 \\)','\\(\\quad 1.8 \\)','harazono',NOW(),0);</v>
      </c>
      <c r="J453" s="78" t="s">
        <v>229</v>
      </c>
      <c r="K453">
        <f t="shared" si="125"/>
        <v>6</v>
      </c>
      <c r="L453" t="s">
        <v>237</v>
      </c>
      <c r="M453">
        <f t="shared" si="126"/>
        <v>0.30000000000000004</v>
      </c>
      <c r="N453" t="s">
        <v>233</v>
      </c>
      <c r="O453" t="s">
        <v>230</v>
      </c>
      <c r="P453" t="s">
        <v>229</v>
      </c>
      <c r="Q453" s="1">
        <f t="shared" si="129"/>
        <v>1.8000000000000003</v>
      </c>
      <c r="R453" t="s">
        <v>230</v>
      </c>
      <c r="S453" s="1">
        <v>6</v>
      </c>
      <c r="T453" s="1">
        <v>3</v>
      </c>
      <c r="V453" t="str">
        <f t="shared" si="127"/>
        <v>\\(\\quad 6　×　0.3　=　 \\)</v>
      </c>
      <c r="W453" t="str">
        <f t="shared" si="128"/>
        <v>\\(\\quad 1.8 \\)</v>
      </c>
    </row>
    <row r="454" spans="1:23" x14ac:dyDescent="0.55000000000000004">
      <c r="A454" s="51" t="s">
        <v>60</v>
      </c>
      <c r="C454" s="50" t="s">
        <v>214</v>
      </c>
      <c r="D454" s="50" t="str">
        <f t="shared" ref="D454:D517" si="130">V454</f>
        <v>\\(\\quad 6　×　0.4　=　 \\)</v>
      </c>
      <c r="E454" s="50" t="str">
        <f t="shared" ref="E454:E517" si="131">W454</f>
        <v>\\(\\quad 2.4 \\)</v>
      </c>
      <c r="F454" s="50" t="s">
        <v>62</v>
      </c>
      <c r="H454" s="50">
        <v>128</v>
      </c>
      <c r="I454" s="89" t="str">
        <f t="shared" ref="I454:I517" si="132">"INSERT INTO "&amp;A454&amp;"(tangen,question,answer,editor,date,count) VALUES('"&amp;C454&amp;"','"&amp;D454&amp;"','"&amp;E454&amp;"','"&amp;F454&amp;"',NOW(),0);"</f>
        <v>INSERT INTO math(tangen,question,answer,editor,date,count) VALUES('m3200','\\(\\quad 6　×　0.4　=　 \\)','\\(\\quad 2.4 \\)','harazono',NOW(),0);</v>
      </c>
      <c r="J454" s="78" t="s">
        <v>229</v>
      </c>
      <c r="K454">
        <f t="shared" si="125"/>
        <v>6</v>
      </c>
      <c r="L454" t="s">
        <v>237</v>
      </c>
      <c r="M454">
        <f t="shared" si="126"/>
        <v>0.4</v>
      </c>
      <c r="N454" t="s">
        <v>233</v>
      </c>
      <c r="O454" t="s">
        <v>230</v>
      </c>
      <c r="P454" t="s">
        <v>229</v>
      </c>
      <c r="Q454" s="1">
        <f t="shared" si="129"/>
        <v>2.4000000000000004</v>
      </c>
      <c r="R454" t="s">
        <v>230</v>
      </c>
      <c r="S454" s="1">
        <v>6</v>
      </c>
      <c r="T454" s="1">
        <v>4</v>
      </c>
      <c r="V454" t="str">
        <f t="shared" si="127"/>
        <v>\\(\\quad 6　×　0.4　=　 \\)</v>
      </c>
      <c r="W454" t="str">
        <f t="shared" si="128"/>
        <v>\\(\\quad 2.4 \\)</v>
      </c>
    </row>
    <row r="455" spans="1:23" x14ac:dyDescent="0.55000000000000004">
      <c r="A455" s="51" t="s">
        <v>60</v>
      </c>
      <c r="C455" s="50" t="s">
        <v>214</v>
      </c>
      <c r="D455" s="50" t="str">
        <f t="shared" si="130"/>
        <v>\\(\\quad 6　×　0.5　=　 \\)</v>
      </c>
      <c r="E455" s="50" t="str">
        <f t="shared" si="131"/>
        <v>\\(\\quad 3 \\)</v>
      </c>
      <c r="F455" s="50" t="s">
        <v>62</v>
      </c>
      <c r="H455" s="50">
        <v>128</v>
      </c>
      <c r="I455" s="89" t="str">
        <f t="shared" si="132"/>
        <v>INSERT INTO math(tangen,question,answer,editor,date,count) VALUES('m3200','\\(\\quad 6　×　0.5　=　 \\)','\\(\\quad 3 \\)','harazono',NOW(),0);</v>
      </c>
      <c r="J455" s="78" t="s">
        <v>229</v>
      </c>
      <c r="K455">
        <f t="shared" si="125"/>
        <v>6</v>
      </c>
      <c r="L455" t="s">
        <v>237</v>
      </c>
      <c r="M455">
        <f t="shared" si="126"/>
        <v>0.5</v>
      </c>
      <c r="N455" t="s">
        <v>233</v>
      </c>
      <c r="O455" t="s">
        <v>230</v>
      </c>
      <c r="P455" t="s">
        <v>229</v>
      </c>
      <c r="Q455" s="1">
        <f t="shared" si="129"/>
        <v>3</v>
      </c>
      <c r="R455" t="s">
        <v>230</v>
      </c>
      <c r="S455" s="1">
        <v>6</v>
      </c>
      <c r="T455" s="1">
        <v>5</v>
      </c>
      <c r="V455" t="str">
        <f t="shared" si="127"/>
        <v>\\(\\quad 6　×　0.5　=　 \\)</v>
      </c>
      <c r="W455" t="str">
        <f t="shared" si="128"/>
        <v>\\(\\quad 3 \\)</v>
      </c>
    </row>
    <row r="456" spans="1:23" x14ac:dyDescent="0.55000000000000004">
      <c r="A456" s="51" t="s">
        <v>60</v>
      </c>
      <c r="C456" s="50" t="s">
        <v>214</v>
      </c>
      <c r="D456" s="50" t="str">
        <f t="shared" si="130"/>
        <v>\\(\\quad 6　×　0.6　=　 \\)</v>
      </c>
      <c r="E456" s="50" t="str">
        <f t="shared" si="131"/>
        <v>\\(\\quad 3.6 \\)</v>
      </c>
      <c r="F456" s="50" t="s">
        <v>62</v>
      </c>
      <c r="H456" s="50">
        <v>128</v>
      </c>
      <c r="I456" s="89" t="str">
        <f t="shared" si="132"/>
        <v>INSERT INTO math(tangen,question,answer,editor,date,count) VALUES('m3200','\\(\\quad 6　×　0.6　=　 \\)','\\(\\quad 3.6 \\)','harazono',NOW(),0);</v>
      </c>
      <c r="J456" s="78" t="s">
        <v>229</v>
      </c>
      <c r="K456">
        <f t="shared" si="125"/>
        <v>6</v>
      </c>
      <c r="L456" t="s">
        <v>237</v>
      </c>
      <c r="M456">
        <f t="shared" si="126"/>
        <v>0.60000000000000009</v>
      </c>
      <c r="N456" t="s">
        <v>233</v>
      </c>
      <c r="O456" t="s">
        <v>230</v>
      </c>
      <c r="P456" t="s">
        <v>229</v>
      </c>
      <c r="Q456" s="1">
        <f t="shared" si="129"/>
        <v>3.6000000000000005</v>
      </c>
      <c r="R456" t="s">
        <v>230</v>
      </c>
      <c r="S456" s="1">
        <v>6</v>
      </c>
      <c r="T456" s="1">
        <v>6</v>
      </c>
      <c r="V456" t="str">
        <f t="shared" si="127"/>
        <v>\\(\\quad 6　×　0.6　=　 \\)</v>
      </c>
      <c r="W456" t="str">
        <f t="shared" si="128"/>
        <v>\\(\\quad 3.6 \\)</v>
      </c>
    </row>
    <row r="457" spans="1:23" x14ac:dyDescent="0.55000000000000004">
      <c r="A457" s="51" t="s">
        <v>60</v>
      </c>
      <c r="C457" s="50" t="s">
        <v>214</v>
      </c>
      <c r="D457" s="50" t="str">
        <f t="shared" si="130"/>
        <v>\\(\\quad 6　×　0.7　=　 \\)</v>
      </c>
      <c r="E457" s="50" t="str">
        <f t="shared" si="131"/>
        <v>\\(\\quad 4.2 \\)</v>
      </c>
      <c r="F457" s="50" t="s">
        <v>62</v>
      </c>
      <c r="H457" s="50">
        <v>128</v>
      </c>
      <c r="I457" s="89" t="str">
        <f t="shared" si="132"/>
        <v>INSERT INTO math(tangen,question,answer,editor,date,count) VALUES('m3200','\\(\\quad 6　×　0.7　=　 \\)','\\(\\quad 4.2 \\)','harazono',NOW(),0);</v>
      </c>
      <c r="J457" s="78" t="s">
        <v>229</v>
      </c>
      <c r="K457">
        <f t="shared" si="125"/>
        <v>6</v>
      </c>
      <c r="L457" t="s">
        <v>237</v>
      </c>
      <c r="M457">
        <f t="shared" si="126"/>
        <v>0.70000000000000007</v>
      </c>
      <c r="N457" t="s">
        <v>233</v>
      </c>
      <c r="O457" t="s">
        <v>230</v>
      </c>
      <c r="P457" t="s">
        <v>229</v>
      </c>
      <c r="Q457" s="1">
        <f t="shared" si="129"/>
        <v>4.2</v>
      </c>
      <c r="R457" t="s">
        <v>230</v>
      </c>
      <c r="S457" s="1">
        <v>6</v>
      </c>
      <c r="T457" s="1">
        <v>7</v>
      </c>
      <c r="V457" t="str">
        <f t="shared" si="127"/>
        <v>\\(\\quad 6　×　0.7　=　 \\)</v>
      </c>
      <c r="W457" t="str">
        <f t="shared" si="128"/>
        <v>\\(\\quad 4.2 \\)</v>
      </c>
    </row>
    <row r="458" spans="1:23" x14ac:dyDescent="0.55000000000000004">
      <c r="A458" s="51" t="s">
        <v>60</v>
      </c>
      <c r="C458" s="50" t="s">
        <v>214</v>
      </c>
      <c r="D458" s="50" t="str">
        <f t="shared" si="130"/>
        <v>\\(\\quad 6　×　0.8　=　 \\)</v>
      </c>
      <c r="E458" s="50" t="str">
        <f t="shared" si="131"/>
        <v>\\(\\quad 4.8 \\)</v>
      </c>
      <c r="F458" s="50" t="s">
        <v>62</v>
      </c>
      <c r="H458" s="50">
        <v>128</v>
      </c>
      <c r="I458" s="89" t="str">
        <f t="shared" si="132"/>
        <v>INSERT INTO math(tangen,question,answer,editor,date,count) VALUES('m3200','\\(\\quad 6　×　0.8　=　 \\)','\\(\\quad 4.8 \\)','harazono',NOW(),0);</v>
      </c>
      <c r="J458" s="78" t="s">
        <v>229</v>
      </c>
      <c r="K458">
        <f t="shared" si="125"/>
        <v>6</v>
      </c>
      <c r="L458" t="s">
        <v>237</v>
      </c>
      <c r="M458">
        <f t="shared" si="126"/>
        <v>0.8</v>
      </c>
      <c r="N458" t="s">
        <v>233</v>
      </c>
      <c r="O458" t="s">
        <v>230</v>
      </c>
      <c r="P458" t="s">
        <v>229</v>
      </c>
      <c r="Q458" s="1">
        <f t="shared" si="129"/>
        <v>4.8000000000000007</v>
      </c>
      <c r="R458" t="s">
        <v>230</v>
      </c>
      <c r="S458" s="1">
        <v>6</v>
      </c>
      <c r="T458" s="1">
        <v>8</v>
      </c>
      <c r="V458" t="str">
        <f t="shared" si="127"/>
        <v>\\(\\quad 6　×　0.8　=　 \\)</v>
      </c>
      <c r="W458" t="str">
        <f t="shared" si="128"/>
        <v>\\(\\quad 4.8 \\)</v>
      </c>
    </row>
    <row r="459" spans="1:23" x14ac:dyDescent="0.55000000000000004">
      <c r="A459" s="51" t="s">
        <v>60</v>
      </c>
      <c r="C459" s="50" t="s">
        <v>214</v>
      </c>
      <c r="D459" s="50" t="str">
        <f t="shared" si="130"/>
        <v>\\(\\quad 6　×　0.9　=　 \\)</v>
      </c>
      <c r="E459" s="50" t="str">
        <f t="shared" si="131"/>
        <v>\\(\\quad 5.4 \\)</v>
      </c>
      <c r="F459" s="50" t="s">
        <v>62</v>
      </c>
      <c r="H459" s="50">
        <v>128</v>
      </c>
      <c r="I459" s="89" t="str">
        <f t="shared" si="132"/>
        <v>INSERT INTO math(tangen,question,answer,editor,date,count) VALUES('m3200','\\(\\quad 6　×　0.9　=　 \\)','\\(\\quad 5.4 \\)','harazono',NOW(),0);</v>
      </c>
      <c r="J459" s="78" t="s">
        <v>229</v>
      </c>
      <c r="K459">
        <f>S459</f>
        <v>6</v>
      </c>
      <c r="L459" t="s">
        <v>237</v>
      </c>
      <c r="M459">
        <f>T459*0.1</f>
        <v>0.9</v>
      </c>
      <c r="N459" t="s">
        <v>233</v>
      </c>
      <c r="O459" t="s">
        <v>230</v>
      </c>
      <c r="P459" t="s">
        <v>229</v>
      </c>
      <c r="Q459" s="1">
        <f t="shared" si="129"/>
        <v>5.4</v>
      </c>
      <c r="R459" t="s">
        <v>230</v>
      </c>
      <c r="S459" s="1">
        <v>6</v>
      </c>
      <c r="T459" s="1">
        <v>9</v>
      </c>
      <c r="V459" t="str">
        <f t="shared" si="127"/>
        <v>\\(\\quad 6　×　0.9　=　 \\)</v>
      </c>
      <c r="W459" t="str">
        <f t="shared" si="128"/>
        <v>\\(\\quad 5.4 \\)</v>
      </c>
    </row>
    <row r="460" spans="1:23" x14ac:dyDescent="0.55000000000000004">
      <c r="A460" s="51" t="s">
        <v>60</v>
      </c>
      <c r="C460" s="50" t="s">
        <v>214</v>
      </c>
      <c r="D460" s="50" t="str">
        <f t="shared" si="130"/>
        <v>\\(\\quad 7　×　0.1　=　 \\)</v>
      </c>
      <c r="E460" s="50" t="str">
        <f t="shared" si="131"/>
        <v>\\(\\quad 0.7 \\)</v>
      </c>
      <c r="F460" s="50" t="s">
        <v>62</v>
      </c>
      <c r="H460" s="50">
        <v>128</v>
      </c>
      <c r="I460" s="89" t="str">
        <f t="shared" si="132"/>
        <v>INSERT INTO math(tangen,question,answer,editor,date,count) VALUES('m3200','\\(\\quad 7　×　0.1　=　 \\)','\\(\\quad 0.7 \\)','harazono',NOW(),0);</v>
      </c>
      <c r="J460" s="78" t="s">
        <v>229</v>
      </c>
      <c r="K460">
        <f t="shared" ref="K460:K478" si="133">S460</f>
        <v>7</v>
      </c>
      <c r="L460" t="s">
        <v>237</v>
      </c>
      <c r="M460">
        <f t="shared" ref="M460:M478" si="134">T460*0.1</f>
        <v>0.1</v>
      </c>
      <c r="N460" t="s">
        <v>233</v>
      </c>
      <c r="O460" t="s">
        <v>230</v>
      </c>
      <c r="P460" t="s">
        <v>229</v>
      </c>
      <c r="Q460" s="1">
        <f t="shared" si="129"/>
        <v>0.70000000000000007</v>
      </c>
      <c r="R460" t="s">
        <v>230</v>
      </c>
      <c r="S460" s="1">
        <v>7</v>
      </c>
      <c r="T460" s="1">
        <v>1</v>
      </c>
      <c r="V460" t="str">
        <f t="shared" si="127"/>
        <v>\\(\\quad 7　×　0.1　=　 \\)</v>
      </c>
      <c r="W460" t="str">
        <f t="shared" si="128"/>
        <v>\\(\\quad 0.7 \\)</v>
      </c>
    </row>
    <row r="461" spans="1:23" x14ac:dyDescent="0.55000000000000004">
      <c r="A461" s="51" t="s">
        <v>60</v>
      </c>
      <c r="C461" s="50" t="s">
        <v>214</v>
      </c>
      <c r="D461" s="50" t="str">
        <f t="shared" si="130"/>
        <v>\\(\\quad 7　×　0.2　=　 \\)</v>
      </c>
      <c r="E461" s="50" t="str">
        <f t="shared" si="131"/>
        <v>\\(\\quad 1.4 \\)</v>
      </c>
      <c r="F461" s="50" t="s">
        <v>62</v>
      </c>
      <c r="H461" s="50">
        <v>128</v>
      </c>
      <c r="I461" s="89" t="str">
        <f t="shared" si="132"/>
        <v>INSERT INTO math(tangen,question,answer,editor,date,count) VALUES('m3200','\\(\\quad 7　×　0.2　=　 \\)','\\(\\quad 1.4 \\)','harazono',NOW(),0);</v>
      </c>
      <c r="J461" s="78" t="s">
        <v>229</v>
      </c>
      <c r="K461">
        <f t="shared" si="133"/>
        <v>7</v>
      </c>
      <c r="L461" t="s">
        <v>237</v>
      </c>
      <c r="M461">
        <f t="shared" si="134"/>
        <v>0.2</v>
      </c>
      <c r="N461" t="s">
        <v>233</v>
      </c>
      <c r="O461" t="s">
        <v>230</v>
      </c>
      <c r="P461" t="s">
        <v>229</v>
      </c>
      <c r="Q461" s="1">
        <f t="shared" si="129"/>
        <v>1.4000000000000001</v>
      </c>
      <c r="R461" t="s">
        <v>230</v>
      </c>
      <c r="S461" s="1">
        <v>7</v>
      </c>
      <c r="T461" s="1">
        <v>2</v>
      </c>
      <c r="V461" t="str">
        <f t="shared" si="127"/>
        <v>\\(\\quad 7　×　0.2　=　 \\)</v>
      </c>
      <c r="W461" t="str">
        <f t="shared" si="128"/>
        <v>\\(\\quad 1.4 \\)</v>
      </c>
    </row>
    <row r="462" spans="1:23" x14ac:dyDescent="0.55000000000000004">
      <c r="A462" s="51" t="s">
        <v>60</v>
      </c>
      <c r="C462" s="50" t="s">
        <v>214</v>
      </c>
      <c r="D462" s="50" t="str">
        <f t="shared" si="130"/>
        <v>\\(\\quad 7　×　0.3　=　 \\)</v>
      </c>
      <c r="E462" s="50" t="str">
        <f t="shared" si="131"/>
        <v>\\(\\quad 2.1 \\)</v>
      </c>
      <c r="F462" s="50" t="s">
        <v>62</v>
      </c>
      <c r="H462" s="50">
        <v>128</v>
      </c>
      <c r="I462" s="89" t="str">
        <f t="shared" si="132"/>
        <v>INSERT INTO math(tangen,question,answer,editor,date,count) VALUES('m3200','\\(\\quad 7　×　0.3　=　 \\)','\\(\\quad 2.1 \\)','harazono',NOW(),0);</v>
      </c>
      <c r="J462" s="78" t="s">
        <v>229</v>
      </c>
      <c r="K462">
        <f t="shared" si="133"/>
        <v>7</v>
      </c>
      <c r="L462" t="s">
        <v>237</v>
      </c>
      <c r="M462">
        <f t="shared" si="134"/>
        <v>0.30000000000000004</v>
      </c>
      <c r="N462" t="s">
        <v>233</v>
      </c>
      <c r="O462" t="s">
        <v>230</v>
      </c>
      <c r="P462" t="s">
        <v>229</v>
      </c>
      <c r="Q462" s="1">
        <f t="shared" si="129"/>
        <v>2.1000000000000005</v>
      </c>
      <c r="R462" t="s">
        <v>230</v>
      </c>
      <c r="S462" s="1">
        <v>7</v>
      </c>
      <c r="T462" s="1">
        <v>3</v>
      </c>
      <c r="V462" t="str">
        <f t="shared" si="127"/>
        <v>\\(\\quad 7　×　0.3　=　 \\)</v>
      </c>
      <c r="W462" t="str">
        <f t="shared" si="128"/>
        <v>\\(\\quad 2.1 \\)</v>
      </c>
    </row>
    <row r="463" spans="1:23" x14ac:dyDescent="0.55000000000000004">
      <c r="A463" s="51" t="s">
        <v>60</v>
      </c>
      <c r="C463" s="50" t="s">
        <v>214</v>
      </c>
      <c r="D463" s="50" t="str">
        <f t="shared" si="130"/>
        <v>\\(\\quad 7　×　0.4　=　 \\)</v>
      </c>
      <c r="E463" s="50" t="str">
        <f t="shared" si="131"/>
        <v>\\(\\quad 2.8 \\)</v>
      </c>
      <c r="F463" s="50" t="s">
        <v>62</v>
      </c>
      <c r="H463" s="50">
        <v>128</v>
      </c>
      <c r="I463" s="89" t="str">
        <f t="shared" si="132"/>
        <v>INSERT INTO math(tangen,question,answer,editor,date,count) VALUES('m3200','\\(\\quad 7　×　0.4　=　 \\)','\\(\\quad 2.8 \\)','harazono',NOW(),0);</v>
      </c>
      <c r="J463" s="78" t="s">
        <v>229</v>
      </c>
      <c r="K463">
        <f t="shared" si="133"/>
        <v>7</v>
      </c>
      <c r="L463" t="s">
        <v>237</v>
      </c>
      <c r="M463">
        <f t="shared" si="134"/>
        <v>0.4</v>
      </c>
      <c r="N463" t="s">
        <v>233</v>
      </c>
      <c r="O463" t="s">
        <v>230</v>
      </c>
      <c r="P463" t="s">
        <v>229</v>
      </c>
      <c r="Q463" s="1">
        <f t="shared" si="129"/>
        <v>2.8000000000000003</v>
      </c>
      <c r="R463" t="s">
        <v>230</v>
      </c>
      <c r="S463" s="1">
        <v>7</v>
      </c>
      <c r="T463" s="1">
        <v>4</v>
      </c>
      <c r="V463" t="str">
        <f t="shared" si="127"/>
        <v>\\(\\quad 7　×　0.4　=　 \\)</v>
      </c>
      <c r="W463" t="str">
        <f t="shared" si="128"/>
        <v>\\(\\quad 2.8 \\)</v>
      </c>
    </row>
    <row r="464" spans="1:23" x14ac:dyDescent="0.55000000000000004">
      <c r="A464" s="51" t="s">
        <v>60</v>
      </c>
      <c r="C464" s="50" t="s">
        <v>214</v>
      </c>
      <c r="D464" s="50" t="str">
        <f t="shared" si="130"/>
        <v>\\(\\quad 7　×　0.5　=　 \\)</v>
      </c>
      <c r="E464" s="50" t="str">
        <f t="shared" si="131"/>
        <v>\\(\\quad 3.5 \\)</v>
      </c>
      <c r="F464" s="50" t="s">
        <v>62</v>
      </c>
      <c r="H464" s="50">
        <v>128</v>
      </c>
      <c r="I464" s="89" t="str">
        <f t="shared" si="132"/>
        <v>INSERT INTO math(tangen,question,answer,editor,date,count) VALUES('m3200','\\(\\quad 7　×　0.5　=　 \\)','\\(\\quad 3.5 \\)','harazono',NOW(),0);</v>
      </c>
      <c r="J464" s="78" t="s">
        <v>229</v>
      </c>
      <c r="K464">
        <f t="shared" si="133"/>
        <v>7</v>
      </c>
      <c r="L464" t="s">
        <v>237</v>
      </c>
      <c r="M464">
        <f t="shared" si="134"/>
        <v>0.5</v>
      </c>
      <c r="N464" t="s">
        <v>233</v>
      </c>
      <c r="O464" t="s">
        <v>230</v>
      </c>
      <c r="P464" t="s">
        <v>229</v>
      </c>
      <c r="Q464" s="1">
        <f t="shared" si="129"/>
        <v>3.5</v>
      </c>
      <c r="R464" t="s">
        <v>230</v>
      </c>
      <c r="S464" s="1">
        <v>7</v>
      </c>
      <c r="T464" s="1">
        <v>5</v>
      </c>
      <c r="V464" t="str">
        <f t="shared" si="127"/>
        <v>\\(\\quad 7　×　0.5　=　 \\)</v>
      </c>
      <c r="W464" t="str">
        <f t="shared" si="128"/>
        <v>\\(\\quad 3.5 \\)</v>
      </c>
    </row>
    <row r="465" spans="1:23" x14ac:dyDescent="0.55000000000000004">
      <c r="A465" s="51" t="s">
        <v>60</v>
      </c>
      <c r="C465" s="50" t="s">
        <v>214</v>
      </c>
      <c r="D465" s="50" t="str">
        <f t="shared" si="130"/>
        <v>\\(\\quad 7　×　0.6　=　 \\)</v>
      </c>
      <c r="E465" s="50" t="str">
        <f t="shared" si="131"/>
        <v>\\(\\quad 4.2 \\)</v>
      </c>
      <c r="F465" s="50" t="s">
        <v>62</v>
      </c>
      <c r="H465" s="50">
        <v>128</v>
      </c>
      <c r="I465" s="89" t="str">
        <f t="shared" si="132"/>
        <v>INSERT INTO math(tangen,question,answer,editor,date,count) VALUES('m3200','\\(\\quad 7　×　0.6　=　 \\)','\\(\\quad 4.2 \\)','harazono',NOW(),0);</v>
      </c>
      <c r="J465" s="78" t="s">
        <v>229</v>
      </c>
      <c r="K465">
        <f t="shared" si="133"/>
        <v>7</v>
      </c>
      <c r="L465" t="s">
        <v>237</v>
      </c>
      <c r="M465">
        <f t="shared" si="134"/>
        <v>0.60000000000000009</v>
      </c>
      <c r="N465" t="s">
        <v>233</v>
      </c>
      <c r="O465" t="s">
        <v>230</v>
      </c>
      <c r="P465" t="s">
        <v>229</v>
      </c>
      <c r="Q465" s="1">
        <f t="shared" si="129"/>
        <v>4.2000000000000011</v>
      </c>
      <c r="R465" t="s">
        <v>230</v>
      </c>
      <c r="S465" s="1">
        <v>7</v>
      </c>
      <c r="T465" s="1">
        <v>6</v>
      </c>
      <c r="V465" t="str">
        <f t="shared" si="127"/>
        <v>\\(\\quad 7　×　0.6　=　 \\)</v>
      </c>
      <c r="W465" t="str">
        <f t="shared" si="128"/>
        <v>\\(\\quad 4.2 \\)</v>
      </c>
    </row>
    <row r="466" spans="1:23" x14ac:dyDescent="0.55000000000000004">
      <c r="A466" s="51" t="s">
        <v>60</v>
      </c>
      <c r="C466" s="50" t="s">
        <v>214</v>
      </c>
      <c r="D466" s="50" t="str">
        <f t="shared" si="130"/>
        <v>\\(\\quad 7　×　0.7　=　 \\)</v>
      </c>
      <c r="E466" s="50" t="str">
        <f t="shared" si="131"/>
        <v>\\(\\quad 4.9 \\)</v>
      </c>
      <c r="F466" s="50" t="s">
        <v>62</v>
      </c>
      <c r="H466" s="50">
        <v>128</v>
      </c>
      <c r="I466" s="89" t="str">
        <f t="shared" si="132"/>
        <v>INSERT INTO math(tangen,question,answer,editor,date,count) VALUES('m3200','\\(\\quad 7　×　0.7　=　 \\)','\\(\\quad 4.9 \\)','harazono',NOW(),0);</v>
      </c>
      <c r="J466" s="78" t="s">
        <v>229</v>
      </c>
      <c r="K466">
        <f t="shared" si="133"/>
        <v>7</v>
      </c>
      <c r="L466" t="s">
        <v>237</v>
      </c>
      <c r="M466">
        <f t="shared" si="134"/>
        <v>0.70000000000000007</v>
      </c>
      <c r="N466" t="s">
        <v>233</v>
      </c>
      <c r="O466" t="s">
        <v>230</v>
      </c>
      <c r="P466" t="s">
        <v>229</v>
      </c>
      <c r="Q466" s="1">
        <f t="shared" si="129"/>
        <v>4.9000000000000004</v>
      </c>
      <c r="R466" t="s">
        <v>230</v>
      </c>
      <c r="S466" s="1">
        <v>7</v>
      </c>
      <c r="T466" s="1">
        <v>7</v>
      </c>
      <c r="V466" t="str">
        <f t="shared" si="127"/>
        <v>\\(\\quad 7　×　0.7　=　 \\)</v>
      </c>
      <c r="W466" t="str">
        <f t="shared" si="128"/>
        <v>\\(\\quad 4.9 \\)</v>
      </c>
    </row>
    <row r="467" spans="1:23" x14ac:dyDescent="0.55000000000000004">
      <c r="A467" s="51" t="s">
        <v>60</v>
      </c>
      <c r="C467" s="50" t="s">
        <v>214</v>
      </c>
      <c r="D467" s="50" t="str">
        <f t="shared" si="130"/>
        <v>\\(\\quad 7　×　0.8　=　 \\)</v>
      </c>
      <c r="E467" s="50" t="str">
        <f t="shared" si="131"/>
        <v>\\(\\quad 5.6 \\)</v>
      </c>
      <c r="F467" s="50" t="s">
        <v>62</v>
      </c>
      <c r="H467" s="50">
        <v>128</v>
      </c>
      <c r="I467" s="89" t="str">
        <f t="shared" si="132"/>
        <v>INSERT INTO math(tangen,question,answer,editor,date,count) VALUES('m3200','\\(\\quad 7　×　0.8　=　 \\)','\\(\\quad 5.6 \\)','harazono',NOW(),0);</v>
      </c>
      <c r="J467" s="78" t="s">
        <v>229</v>
      </c>
      <c r="K467">
        <f t="shared" si="133"/>
        <v>7</v>
      </c>
      <c r="L467" t="s">
        <v>237</v>
      </c>
      <c r="M467">
        <f t="shared" si="134"/>
        <v>0.8</v>
      </c>
      <c r="N467" t="s">
        <v>233</v>
      </c>
      <c r="O467" t="s">
        <v>230</v>
      </c>
      <c r="P467" t="s">
        <v>229</v>
      </c>
      <c r="Q467" s="1">
        <f t="shared" si="129"/>
        <v>5.6000000000000005</v>
      </c>
      <c r="R467" t="s">
        <v>230</v>
      </c>
      <c r="S467" s="1">
        <v>7</v>
      </c>
      <c r="T467" s="1">
        <v>8</v>
      </c>
      <c r="V467" t="str">
        <f t="shared" si="127"/>
        <v>\\(\\quad 7　×　0.8　=　 \\)</v>
      </c>
      <c r="W467" t="str">
        <f t="shared" si="128"/>
        <v>\\(\\quad 5.6 \\)</v>
      </c>
    </row>
    <row r="468" spans="1:23" x14ac:dyDescent="0.55000000000000004">
      <c r="A468" s="51" t="s">
        <v>60</v>
      </c>
      <c r="C468" s="50" t="s">
        <v>214</v>
      </c>
      <c r="D468" s="50" t="str">
        <f t="shared" si="130"/>
        <v>\\(\\quad 7　×　0.9　=　 \\)</v>
      </c>
      <c r="E468" s="50" t="str">
        <f t="shared" si="131"/>
        <v>\\(\\quad 6.3 \\)</v>
      </c>
      <c r="F468" s="50" t="s">
        <v>62</v>
      </c>
      <c r="H468" s="50">
        <v>128</v>
      </c>
      <c r="I468" s="89" t="str">
        <f t="shared" si="132"/>
        <v>INSERT INTO math(tangen,question,answer,editor,date,count) VALUES('m3200','\\(\\quad 7　×　0.9　=　 \\)','\\(\\quad 6.3 \\)','harazono',NOW(),0);</v>
      </c>
      <c r="J468" s="78" t="s">
        <v>229</v>
      </c>
      <c r="K468">
        <f t="shared" si="133"/>
        <v>7</v>
      </c>
      <c r="L468" t="s">
        <v>237</v>
      </c>
      <c r="M468">
        <f t="shared" si="134"/>
        <v>0.9</v>
      </c>
      <c r="N468" t="s">
        <v>233</v>
      </c>
      <c r="O468" t="s">
        <v>230</v>
      </c>
      <c r="P468" t="s">
        <v>229</v>
      </c>
      <c r="Q468" s="1">
        <f t="shared" si="129"/>
        <v>6.3</v>
      </c>
      <c r="R468" t="s">
        <v>230</v>
      </c>
      <c r="S468" s="1">
        <v>7</v>
      </c>
      <c r="T468" s="1">
        <v>9</v>
      </c>
      <c r="V468" t="str">
        <f t="shared" si="127"/>
        <v>\\(\\quad 7　×　0.9　=　 \\)</v>
      </c>
      <c r="W468" t="str">
        <f t="shared" si="128"/>
        <v>\\(\\quad 6.3 \\)</v>
      </c>
    </row>
    <row r="469" spans="1:23" x14ac:dyDescent="0.55000000000000004">
      <c r="A469" s="51" t="s">
        <v>60</v>
      </c>
      <c r="C469" s="50" t="s">
        <v>214</v>
      </c>
      <c r="D469" s="50" t="str">
        <f t="shared" si="130"/>
        <v>\\(\\quad 8　×　0.1　=　 \\)</v>
      </c>
      <c r="E469" s="50" t="str">
        <f t="shared" si="131"/>
        <v>\\(\\quad 0.8 \\)</v>
      </c>
      <c r="F469" s="50" t="s">
        <v>62</v>
      </c>
      <c r="H469" s="50">
        <v>128</v>
      </c>
      <c r="I469" s="89" t="str">
        <f t="shared" si="132"/>
        <v>INSERT INTO math(tangen,question,answer,editor,date,count) VALUES('m3200','\\(\\quad 8　×　0.1　=　 \\)','\\(\\quad 0.8 \\)','harazono',NOW(),0);</v>
      </c>
      <c r="J469" s="78" t="s">
        <v>229</v>
      </c>
      <c r="K469">
        <f t="shared" si="133"/>
        <v>8</v>
      </c>
      <c r="L469" t="s">
        <v>237</v>
      </c>
      <c r="M469">
        <f t="shared" si="134"/>
        <v>0.1</v>
      </c>
      <c r="N469" t="s">
        <v>233</v>
      </c>
      <c r="O469" t="s">
        <v>230</v>
      </c>
      <c r="P469" t="s">
        <v>229</v>
      </c>
      <c r="Q469" s="1">
        <f t="shared" si="129"/>
        <v>0.8</v>
      </c>
      <c r="R469" t="s">
        <v>230</v>
      </c>
      <c r="S469" s="1">
        <v>8</v>
      </c>
      <c r="T469" s="1">
        <v>1</v>
      </c>
      <c r="V469" t="str">
        <f t="shared" si="127"/>
        <v>\\(\\quad 8　×　0.1　=　 \\)</v>
      </c>
      <c r="W469" t="str">
        <f t="shared" si="128"/>
        <v>\\(\\quad 0.8 \\)</v>
      </c>
    </row>
    <row r="470" spans="1:23" x14ac:dyDescent="0.55000000000000004">
      <c r="A470" s="51" t="s">
        <v>60</v>
      </c>
      <c r="C470" s="50" t="s">
        <v>214</v>
      </c>
      <c r="D470" s="50" t="str">
        <f t="shared" si="130"/>
        <v>\\(\\quad 8　×　0.2　=　 \\)</v>
      </c>
      <c r="E470" s="50" t="str">
        <f t="shared" si="131"/>
        <v>\\(\\quad 1.6 \\)</v>
      </c>
      <c r="F470" s="50" t="s">
        <v>62</v>
      </c>
      <c r="H470" s="50">
        <v>128</v>
      </c>
      <c r="I470" s="89" t="str">
        <f t="shared" si="132"/>
        <v>INSERT INTO math(tangen,question,answer,editor,date,count) VALUES('m3200','\\(\\quad 8　×　0.2　=　 \\)','\\(\\quad 1.6 \\)','harazono',NOW(),0);</v>
      </c>
      <c r="J470" s="78" t="s">
        <v>229</v>
      </c>
      <c r="K470">
        <f t="shared" si="133"/>
        <v>8</v>
      </c>
      <c r="L470" t="s">
        <v>237</v>
      </c>
      <c r="M470">
        <f t="shared" si="134"/>
        <v>0.2</v>
      </c>
      <c r="N470" t="s">
        <v>233</v>
      </c>
      <c r="O470" t="s">
        <v>230</v>
      </c>
      <c r="P470" t="s">
        <v>229</v>
      </c>
      <c r="Q470" s="1">
        <f t="shared" si="129"/>
        <v>1.6</v>
      </c>
      <c r="R470" t="s">
        <v>230</v>
      </c>
      <c r="S470" s="1">
        <v>8</v>
      </c>
      <c r="T470" s="1">
        <v>2</v>
      </c>
      <c r="V470" t="str">
        <f t="shared" si="127"/>
        <v>\\(\\quad 8　×　0.2　=　 \\)</v>
      </c>
      <c r="W470" t="str">
        <f t="shared" si="128"/>
        <v>\\(\\quad 1.6 \\)</v>
      </c>
    </row>
    <row r="471" spans="1:23" x14ac:dyDescent="0.55000000000000004">
      <c r="A471" s="51" t="s">
        <v>60</v>
      </c>
      <c r="C471" s="50" t="s">
        <v>214</v>
      </c>
      <c r="D471" s="50" t="str">
        <f t="shared" si="130"/>
        <v>\\(\\quad 8　×　0.3　=　 \\)</v>
      </c>
      <c r="E471" s="50" t="str">
        <f t="shared" si="131"/>
        <v>\\(\\quad 2.4 \\)</v>
      </c>
      <c r="F471" s="50" t="s">
        <v>62</v>
      </c>
      <c r="H471" s="50">
        <v>128</v>
      </c>
      <c r="I471" s="89" t="str">
        <f t="shared" si="132"/>
        <v>INSERT INTO math(tangen,question,answer,editor,date,count) VALUES('m3200','\\(\\quad 8　×　0.3　=　 \\)','\\(\\quad 2.4 \\)','harazono',NOW(),0);</v>
      </c>
      <c r="J471" s="78" t="s">
        <v>229</v>
      </c>
      <c r="K471">
        <f t="shared" si="133"/>
        <v>8</v>
      </c>
      <c r="L471" t="s">
        <v>237</v>
      </c>
      <c r="M471">
        <f t="shared" si="134"/>
        <v>0.30000000000000004</v>
      </c>
      <c r="N471" t="s">
        <v>233</v>
      </c>
      <c r="O471" t="s">
        <v>230</v>
      </c>
      <c r="P471" t="s">
        <v>229</v>
      </c>
      <c r="Q471" s="1">
        <f t="shared" si="129"/>
        <v>2.4000000000000004</v>
      </c>
      <c r="R471" t="s">
        <v>230</v>
      </c>
      <c r="S471" s="1">
        <v>8</v>
      </c>
      <c r="T471" s="1">
        <v>3</v>
      </c>
      <c r="V471" t="str">
        <f t="shared" si="127"/>
        <v>\\(\\quad 8　×　0.3　=　 \\)</v>
      </c>
      <c r="W471" t="str">
        <f t="shared" si="128"/>
        <v>\\(\\quad 2.4 \\)</v>
      </c>
    </row>
    <row r="472" spans="1:23" x14ac:dyDescent="0.55000000000000004">
      <c r="A472" s="51" t="s">
        <v>60</v>
      </c>
      <c r="C472" s="50" t="s">
        <v>214</v>
      </c>
      <c r="D472" s="50" t="str">
        <f t="shared" si="130"/>
        <v>\\(\\quad 8　×　0.4　=　 \\)</v>
      </c>
      <c r="E472" s="50" t="str">
        <f t="shared" si="131"/>
        <v>\\(\\quad 3.2 \\)</v>
      </c>
      <c r="F472" s="50" t="s">
        <v>62</v>
      </c>
      <c r="H472" s="50">
        <v>128</v>
      </c>
      <c r="I472" s="89" t="str">
        <f t="shared" si="132"/>
        <v>INSERT INTO math(tangen,question,answer,editor,date,count) VALUES('m3200','\\(\\quad 8　×　0.4　=　 \\)','\\(\\quad 3.2 \\)','harazono',NOW(),0);</v>
      </c>
      <c r="J472" s="78" t="s">
        <v>229</v>
      </c>
      <c r="K472">
        <f t="shared" si="133"/>
        <v>8</v>
      </c>
      <c r="L472" t="s">
        <v>237</v>
      </c>
      <c r="M472">
        <f t="shared" si="134"/>
        <v>0.4</v>
      </c>
      <c r="N472" t="s">
        <v>233</v>
      </c>
      <c r="O472" t="s">
        <v>230</v>
      </c>
      <c r="P472" t="s">
        <v>229</v>
      </c>
      <c r="Q472" s="1">
        <f t="shared" si="129"/>
        <v>3.2</v>
      </c>
      <c r="R472" t="s">
        <v>230</v>
      </c>
      <c r="S472" s="1">
        <v>8</v>
      </c>
      <c r="T472" s="1">
        <v>4</v>
      </c>
      <c r="V472" t="str">
        <f t="shared" si="127"/>
        <v>\\(\\quad 8　×　0.4　=　 \\)</v>
      </c>
      <c r="W472" t="str">
        <f t="shared" si="128"/>
        <v>\\(\\quad 3.2 \\)</v>
      </c>
    </row>
    <row r="473" spans="1:23" x14ac:dyDescent="0.55000000000000004">
      <c r="A473" s="51" t="s">
        <v>60</v>
      </c>
      <c r="C473" s="50" t="s">
        <v>214</v>
      </c>
      <c r="D473" s="50" t="str">
        <f t="shared" si="130"/>
        <v>\\(\\quad 8　×　0.5　=　 \\)</v>
      </c>
      <c r="E473" s="50" t="str">
        <f t="shared" si="131"/>
        <v>\\(\\quad 4 \\)</v>
      </c>
      <c r="F473" s="50" t="s">
        <v>62</v>
      </c>
      <c r="H473" s="50">
        <v>128</v>
      </c>
      <c r="I473" s="89" t="str">
        <f t="shared" si="132"/>
        <v>INSERT INTO math(tangen,question,answer,editor,date,count) VALUES('m3200','\\(\\quad 8　×　0.5　=　 \\)','\\(\\quad 4 \\)','harazono',NOW(),0);</v>
      </c>
      <c r="J473" s="78" t="s">
        <v>229</v>
      </c>
      <c r="K473">
        <f t="shared" si="133"/>
        <v>8</v>
      </c>
      <c r="L473" t="s">
        <v>237</v>
      </c>
      <c r="M473">
        <f t="shared" si="134"/>
        <v>0.5</v>
      </c>
      <c r="N473" t="s">
        <v>233</v>
      </c>
      <c r="O473" t="s">
        <v>230</v>
      </c>
      <c r="P473" t="s">
        <v>229</v>
      </c>
      <c r="Q473" s="1">
        <f t="shared" si="129"/>
        <v>4</v>
      </c>
      <c r="R473" t="s">
        <v>230</v>
      </c>
      <c r="S473" s="1">
        <v>8</v>
      </c>
      <c r="T473" s="1">
        <v>5</v>
      </c>
      <c r="V473" t="str">
        <f t="shared" si="127"/>
        <v>\\(\\quad 8　×　0.5　=　 \\)</v>
      </c>
      <c r="W473" t="str">
        <f t="shared" si="128"/>
        <v>\\(\\quad 4 \\)</v>
      </c>
    </row>
    <row r="474" spans="1:23" x14ac:dyDescent="0.55000000000000004">
      <c r="A474" s="51" t="s">
        <v>60</v>
      </c>
      <c r="C474" s="50" t="s">
        <v>214</v>
      </c>
      <c r="D474" s="50" t="str">
        <f t="shared" si="130"/>
        <v>\\(\\quad 8　×　0.6　=　 \\)</v>
      </c>
      <c r="E474" s="50" t="str">
        <f t="shared" si="131"/>
        <v>\\(\\quad 4.8 \\)</v>
      </c>
      <c r="F474" s="50" t="s">
        <v>62</v>
      </c>
      <c r="H474" s="50">
        <v>128</v>
      </c>
      <c r="I474" s="89" t="str">
        <f t="shared" si="132"/>
        <v>INSERT INTO math(tangen,question,answer,editor,date,count) VALUES('m3200','\\(\\quad 8　×　0.6　=　 \\)','\\(\\quad 4.8 \\)','harazono',NOW(),0);</v>
      </c>
      <c r="J474" s="78" t="s">
        <v>229</v>
      </c>
      <c r="K474">
        <f t="shared" si="133"/>
        <v>8</v>
      </c>
      <c r="L474" t="s">
        <v>237</v>
      </c>
      <c r="M474">
        <f t="shared" si="134"/>
        <v>0.60000000000000009</v>
      </c>
      <c r="N474" t="s">
        <v>233</v>
      </c>
      <c r="O474" t="s">
        <v>230</v>
      </c>
      <c r="P474" t="s">
        <v>229</v>
      </c>
      <c r="Q474" s="1">
        <f t="shared" si="129"/>
        <v>4.8000000000000007</v>
      </c>
      <c r="R474" t="s">
        <v>230</v>
      </c>
      <c r="S474" s="1">
        <v>8</v>
      </c>
      <c r="T474" s="1">
        <v>6</v>
      </c>
      <c r="V474" t="str">
        <f t="shared" si="127"/>
        <v>\\(\\quad 8　×　0.6　=　 \\)</v>
      </c>
      <c r="W474" t="str">
        <f t="shared" si="128"/>
        <v>\\(\\quad 4.8 \\)</v>
      </c>
    </row>
    <row r="475" spans="1:23" x14ac:dyDescent="0.55000000000000004">
      <c r="A475" s="51" t="s">
        <v>60</v>
      </c>
      <c r="C475" s="50" t="s">
        <v>214</v>
      </c>
      <c r="D475" s="50" t="str">
        <f t="shared" si="130"/>
        <v>\\(\\quad 8　×　0.7　=　 \\)</v>
      </c>
      <c r="E475" s="50" t="str">
        <f t="shared" si="131"/>
        <v>\\(\\quad 5.6 \\)</v>
      </c>
      <c r="F475" s="50" t="s">
        <v>62</v>
      </c>
      <c r="H475" s="50">
        <v>128</v>
      </c>
      <c r="I475" s="89" t="str">
        <f t="shared" si="132"/>
        <v>INSERT INTO math(tangen,question,answer,editor,date,count) VALUES('m3200','\\(\\quad 8　×　0.7　=　 \\)','\\(\\quad 5.6 \\)','harazono',NOW(),0);</v>
      </c>
      <c r="J475" s="78" t="s">
        <v>229</v>
      </c>
      <c r="K475">
        <f t="shared" si="133"/>
        <v>8</v>
      </c>
      <c r="L475" t="s">
        <v>237</v>
      </c>
      <c r="M475">
        <f t="shared" si="134"/>
        <v>0.70000000000000007</v>
      </c>
      <c r="N475" t="s">
        <v>233</v>
      </c>
      <c r="O475" t="s">
        <v>230</v>
      </c>
      <c r="P475" t="s">
        <v>229</v>
      </c>
      <c r="Q475" s="1">
        <f t="shared" si="129"/>
        <v>5.6000000000000005</v>
      </c>
      <c r="R475" t="s">
        <v>230</v>
      </c>
      <c r="S475" s="1">
        <v>8</v>
      </c>
      <c r="T475" s="1">
        <v>7</v>
      </c>
      <c r="V475" t="str">
        <f t="shared" si="127"/>
        <v>\\(\\quad 8　×　0.7　=　 \\)</v>
      </c>
      <c r="W475" t="str">
        <f t="shared" si="128"/>
        <v>\\(\\quad 5.6 \\)</v>
      </c>
    </row>
    <row r="476" spans="1:23" x14ac:dyDescent="0.55000000000000004">
      <c r="A476" s="51" t="s">
        <v>60</v>
      </c>
      <c r="C476" s="50" t="s">
        <v>214</v>
      </c>
      <c r="D476" s="50" t="str">
        <f t="shared" si="130"/>
        <v>\\(\\quad 8　×　0.8　=　 \\)</v>
      </c>
      <c r="E476" s="50" t="str">
        <f t="shared" si="131"/>
        <v>\\(\\quad 6.4 \\)</v>
      </c>
      <c r="F476" s="50" t="s">
        <v>62</v>
      </c>
      <c r="H476" s="50">
        <v>128</v>
      </c>
      <c r="I476" s="89" t="str">
        <f t="shared" si="132"/>
        <v>INSERT INTO math(tangen,question,answer,editor,date,count) VALUES('m3200','\\(\\quad 8　×　0.8　=　 \\)','\\(\\quad 6.4 \\)','harazono',NOW(),0);</v>
      </c>
      <c r="J476" s="78" t="s">
        <v>229</v>
      </c>
      <c r="K476">
        <f t="shared" si="133"/>
        <v>8</v>
      </c>
      <c r="L476" t="s">
        <v>237</v>
      </c>
      <c r="M476">
        <f t="shared" si="134"/>
        <v>0.8</v>
      </c>
      <c r="N476" t="s">
        <v>233</v>
      </c>
      <c r="O476" t="s">
        <v>230</v>
      </c>
      <c r="P476" t="s">
        <v>229</v>
      </c>
      <c r="Q476" s="1">
        <f t="shared" si="129"/>
        <v>6.4</v>
      </c>
      <c r="R476" t="s">
        <v>230</v>
      </c>
      <c r="S476" s="1">
        <v>8</v>
      </c>
      <c r="T476" s="1">
        <v>8</v>
      </c>
      <c r="V476" t="str">
        <f t="shared" si="127"/>
        <v>\\(\\quad 8　×　0.8　=　 \\)</v>
      </c>
      <c r="W476" t="str">
        <f t="shared" si="128"/>
        <v>\\(\\quad 6.4 \\)</v>
      </c>
    </row>
    <row r="477" spans="1:23" x14ac:dyDescent="0.55000000000000004">
      <c r="A477" s="51" t="s">
        <v>60</v>
      </c>
      <c r="C477" s="50" t="s">
        <v>214</v>
      </c>
      <c r="D477" s="50" t="str">
        <f t="shared" si="130"/>
        <v>\\(\\quad 8　×　0.9　=　 \\)</v>
      </c>
      <c r="E477" s="50" t="str">
        <f t="shared" si="131"/>
        <v>\\(\\quad 7.2 \\)</v>
      </c>
      <c r="F477" s="50" t="s">
        <v>62</v>
      </c>
      <c r="H477" s="50">
        <v>128</v>
      </c>
      <c r="I477" s="89" t="str">
        <f t="shared" si="132"/>
        <v>INSERT INTO math(tangen,question,answer,editor,date,count) VALUES('m3200','\\(\\quad 8　×　0.9　=　 \\)','\\(\\quad 7.2 \\)','harazono',NOW(),0);</v>
      </c>
      <c r="J477" s="78" t="s">
        <v>229</v>
      </c>
      <c r="K477">
        <f t="shared" si="133"/>
        <v>8</v>
      </c>
      <c r="L477" t="s">
        <v>237</v>
      </c>
      <c r="M477">
        <f t="shared" si="134"/>
        <v>0.9</v>
      </c>
      <c r="N477" t="s">
        <v>233</v>
      </c>
      <c r="O477" t="s">
        <v>230</v>
      </c>
      <c r="P477" t="s">
        <v>229</v>
      </c>
      <c r="Q477" s="1">
        <f>K477*M477</f>
        <v>7.2</v>
      </c>
      <c r="R477" t="s">
        <v>230</v>
      </c>
      <c r="S477" s="1">
        <v>8</v>
      </c>
      <c r="T477" s="1">
        <v>9</v>
      </c>
      <c r="V477" t="str">
        <f t="shared" si="127"/>
        <v>\\(\\quad 8　×　0.9　=　 \\)</v>
      </c>
      <c r="W477" t="str">
        <f t="shared" si="128"/>
        <v>\\(\\quad 7.2 \\)</v>
      </c>
    </row>
    <row r="478" spans="1:23" x14ac:dyDescent="0.55000000000000004">
      <c r="A478" s="51" t="s">
        <v>60</v>
      </c>
      <c r="C478" s="50" t="s">
        <v>214</v>
      </c>
      <c r="D478" s="50" t="str">
        <f t="shared" si="130"/>
        <v>\\(\\quad 9　×　0.1　=　 \\)</v>
      </c>
      <c r="E478" s="50" t="str">
        <f t="shared" si="131"/>
        <v>\\(\\quad 0.9 \\)</v>
      </c>
      <c r="F478" s="50" t="s">
        <v>62</v>
      </c>
      <c r="H478" s="50">
        <v>128</v>
      </c>
      <c r="I478" s="89" t="str">
        <f t="shared" si="132"/>
        <v>INSERT INTO math(tangen,question,answer,editor,date,count) VALUES('m3200','\\(\\quad 9　×　0.1　=　 \\)','\\(\\quad 0.9 \\)','harazono',NOW(),0);</v>
      </c>
      <c r="J478" s="78" t="s">
        <v>229</v>
      </c>
      <c r="K478">
        <f t="shared" si="133"/>
        <v>9</v>
      </c>
      <c r="L478" t="s">
        <v>237</v>
      </c>
      <c r="M478">
        <f t="shared" si="134"/>
        <v>0.1</v>
      </c>
      <c r="N478" t="s">
        <v>233</v>
      </c>
      <c r="O478" t="s">
        <v>230</v>
      </c>
      <c r="P478" t="s">
        <v>229</v>
      </c>
      <c r="Q478" s="1">
        <f t="shared" ref="Q478:Q487" si="135">K478*M478</f>
        <v>0.9</v>
      </c>
      <c r="R478" t="s">
        <v>230</v>
      </c>
      <c r="S478" s="1">
        <v>9</v>
      </c>
      <c r="T478" s="1">
        <v>1</v>
      </c>
      <c r="V478" t="str">
        <f t="shared" si="127"/>
        <v>\\(\\quad 9　×　0.1　=　 \\)</v>
      </c>
      <c r="W478" t="str">
        <f t="shared" si="128"/>
        <v>\\(\\quad 0.9 \\)</v>
      </c>
    </row>
    <row r="479" spans="1:23" x14ac:dyDescent="0.55000000000000004">
      <c r="A479" s="51" t="s">
        <v>60</v>
      </c>
      <c r="C479" s="50" t="s">
        <v>214</v>
      </c>
      <c r="D479" s="50" t="str">
        <f t="shared" si="130"/>
        <v>\\(\\quad 9　×　0.2　=　 \\)</v>
      </c>
      <c r="E479" s="50" t="str">
        <f t="shared" si="131"/>
        <v>\\(\\quad 1.8 \\)</v>
      </c>
      <c r="F479" s="50" t="s">
        <v>62</v>
      </c>
      <c r="H479" s="50">
        <v>128</v>
      </c>
      <c r="I479" s="89" t="str">
        <f t="shared" si="132"/>
        <v>INSERT INTO math(tangen,question,answer,editor,date,count) VALUES('m3200','\\(\\quad 9　×　0.2　=　 \\)','\\(\\quad 1.8 \\)','harazono',NOW(),0);</v>
      </c>
      <c r="J479" s="78" t="s">
        <v>229</v>
      </c>
      <c r="K479">
        <f>S479</f>
        <v>9</v>
      </c>
      <c r="L479" t="s">
        <v>237</v>
      </c>
      <c r="M479">
        <f>T479*0.1</f>
        <v>0.2</v>
      </c>
      <c r="N479" t="s">
        <v>233</v>
      </c>
      <c r="O479" t="s">
        <v>230</v>
      </c>
      <c r="P479" t="s">
        <v>229</v>
      </c>
      <c r="Q479" s="1">
        <f t="shared" si="135"/>
        <v>1.8</v>
      </c>
      <c r="R479" t="s">
        <v>230</v>
      </c>
      <c r="S479" s="1">
        <v>9</v>
      </c>
      <c r="T479" s="1">
        <v>2</v>
      </c>
      <c r="V479" t="str">
        <f t="shared" si="127"/>
        <v>\\(\\quad 9　×　0.2　=　 \\)</v>
      </c>
      <c r="W479" t="str">
        <f t="shared" si="128"/>
        <v>\\(\\quad 1.8 \\)</v>
      </c>
    </row>
    <row r="480" spans="1:23" x14ac:dyDescent="0.55000000000000004">
      <c r="A480" s="51" t="s">
        <v>60</v>
      </c>
      <c r="C480" s="50" t="s">
        <v>214</v>
      </c>
      <c r="D480" s="50" t="str">
        <f t="shared" si="130"/>
        <v>\\(\\quad 9　×　0.3　=　 \\)</v>
      </c>
      <c r="E480" s="50" t="str">
        <f t="shared" si="131"/>
        <v>\\(\\quad 2.7 \\)</v>
      </c>
      <c r="F480" s="50" t="s">
        <v>62</v>
      </c>
      <c r="H480" s="50">
        <v>128</v>
      </c>
      <c r="I480" s="89" t="str">
        <f t="shared" si="132"/>
        <v>INSERT INTO math(tangen,question,answer,editor,date,count) VALUES('m3200','\\(\\quad 9　×　0.3　=　 \\)','\\(\\quad 2.7 \\)','harazono',NOW(),0);</v>
      </c>
      <c r="J480" s="78" t="s">
        <v>229</v>
      </c>
      <c r="K480">
        <f t="shared" ref="K480:K486" si="136">S480</f>
        <v>9</v>
      </c>
      <c r="L480" t="s">
        <v>237</v>
      </c>
      <c r="M480">
        <f t="shared" ref="M480:M486" si="137">T480*0.1</f>
        <v>0.30000000000000004</v>
      </c>
      <c r="N480" t="s">
        <v>233</v>
      </c>
      <c r="O480" t="s">
        <v>230</v>
      </c>
      <c r="P480" t="s">
        <v>229</v>
      </c>
      <c r="Q480" s="1">
        <f t="shared" si="135"/>
        <v>2.7</v>
      </c>
      <c r="R480" t="s">
        <v>230</v>
      </c>
      <c r="S480" s="1">
        <v>9</v>
      </c>
      <c r="T480" s="1">
        <v>3</v>
      </c>
      <c r="V480" t="str">
        <f t="shared" si="127"/>
        <v>\\(\\quad 9　×　0.3　=　 \\)</v>
      </c>
      <c r="W480" t="str">
        <f t="shared" si="128"/>
        <v>\\(\\quad 2.7 \\)</v>
      </c>
    </row>
    <row r="481" spans="1:23" x14ac:dyDescent="0.55000000000000004">
      <c r="A481" s="51" t="s">
        <v>60</v>
      </c>
      <c r="C481" s="50" t="s">
        <v>214</v>
      </c>
      <c r="D481" s="50" t="str">
        <f t="shared" si="130"/>
        <v>\\(\\quad 9　×　0.4　=　 \\)</v>
      </c>
      <c r="E481" s="50" t="str">
        <f t="shared" si="131"/>
        <v>\\(\\quad 3.6 \\)</v>
      </c>
      <c r="F481" s="50" t="s">
        <v>62</v>
      </c>
      <c r="H481" s="50">
        <v>128</v>
      </c>
      <c r="I481" s="89" t="str">
        <f t="shared" si="132"/>
        <v>INSERT INTO math(tangen,question,answer,editor,date,count) VALUES('m3200','\\(\\quad 9　×　0.4　=　 \\)','\\(\\quad 3.6 \\)','harazono',NOW(),0);</v>
      </c>
      <c r="J481" s="78" t="s">
        <v>229</v>
      </c>
      <c r="K481">
        <f t="shared" si="136"/>
        <v>9</v>
      </c>
      <c r="L481" t="s">
        <v>237</v>
      </c>
      <c r="M481">
        <f t="shared" si="137"/>
        <v>0.4</v>
      </c>
      <c r="N481" t="s">
        <v>233</v>
      </c>
      <c r="O481" t="s">
        <v>230</v>
      </c>
      <c r="P481" t="s">
        <v>229</v>
      </c>
      <c r="Q481" s="1">
        <f t="shared" si="135"/>
        <v>3.6</v>
      </c>
      <c r="R481" t="s">
        <v>230</v>
      </c>
      <c r="S481" s="1">
        <v>9</v>
      </c>
      <c r="T481" s="1">
        <v>4</v>
      </c>
      <c r="V481" t="str">
        <f t="shared" si="127"/>
        <v>\\(\\quad 9　×　0.4　=　 \\)</v>
      </c>
      <c r="W481" t="str">
        <f t="shared" si="128"/>
        <v>\\(\\quad 3.6 \\)</v>
      </c>
    </row>
    <row r="482" spans="1:23" x14ac:dyDescent="0.55000000000000004">
      <c r="A482" s="51" t="s">
        <v>60</v>
      </c>
      <c r="C482" s="50" t="s">
        <v>214</v>
      </c>
      <c r="D482" s="50" t="str">
        <f t="shared" si="130"/>
        <v>\\(\\quad 9　×　0.5　=　 \\)</v>
      </c>
      <c r="E482" s="50" t="str">
        <f t="shared" si="131"/>
        <v>\\(\\quad 4.5 \\)</v>
      </c>
      <c r="F482" s="50" t="s">
        <v>62</v>
      </c>
      <c r="H482" s="50">
        <v>128</v>
      </c>
      <c r="I482" s="89" t="str">
        <f t="shared" si="132"/>
        <v>INSERT INTO math(tangen,question,answer,editor,date,count) VALUES('m3200','\\(\\quad 9　×　0.5　=　 \\)','\\(\\quad 4.5 \\)','harazono',NOW(),0);</v>
      </c>
      <c r="J482" s="78" t="s">
        <v>229</v>
      </c>
      <c r="K482">
        <f t="shared" si="136"/>
        <v>9</v>
      </c>
      <c r="L482" t="s">
        <v>237</v>
      </c>
      <c r="M482">
        <f t="shared" si="137"/>
        <v>0.5</v>
      </c>
      <c r="N482" t="s">
        <v>233</v>
      </c>
      <c r="O482" t="s">
        <v>230</v>
      </c>
      <c r="P482" t="s">
        <v>229</v>
      </c>
      <c r="Q482" s="1">
        <f t="shared" si="135"/>
        <v>4.5</v>
      </c>
      <c r="R482" t="s">
        <v>230</v>
      </c>
      <c r="S482" s="1">
        <v>9</v>
      </c>
      <c r="T482" s="1">
        <v>5</v>
      </c>
      <c r="V482" t="str">
        <f t="shared" si="127"/>
        <v>\\(\\quad 9　×　0.5　=　 \\)</v>
      </c>
      <c r="W482" t="str">
        <f t="shared" si="128"/>
        <v>\\(\\quad 4.5 \\)</v>
      </c>
    </row>
    <row r="483" spans="1:23" x14ac:dyDescent="0.55000000000000004">
      <c r="A483" s="51" t="s">
        <v>60</v>
      </c>
      <c r="C483" s="50" t="s">
        <v>214</v>
      </c>
      <c r="D483" s="50" t="str">
        <f t="shared" si="130"/>
        <v>\\(\\quad 9　×　0.6　=　 \\)</v>
      </c>
      <c r="E483" s="50" t="str">
        <f t="shared" si="131"/>
        <v>\\(\\quad 5.4 \\)</v>
      </c>
      <c r="F483" s="50" t="s">
        <v>62</v>
      </c>
      <c r="H483" s="50">
        <v>128</v>
      </c>
      <c r="I483" s="89" t="str">
        <f t="shared" si="132"/>
        <v>INSERT INTO math(tangen,question,answer,editor,date,count) VALUES('m3200','\\(\\quad 9　×　0.6　=　 \\)','\\(\\quad 5.4 \\)','harazono',NOW(),0);</v>
      </c>
      <c r="J483" s="78" t="s">
        <v>229</v>
      </c>
      <c r="K483">
        <f t="shared" si="136"/>
        <v>9</v>
      </c>
      <c r="L483" t="s">
        <v>237</v>
      </c>
      <c r="M483">
        <f t="shared" si="137"/>
        <v>0.60000000000000009</v>
      </c>
      <c r="N483" t="s">
        <v>233</v>
      </c>
      <c r="O483" t="s">
        <v>230</v>
      </c>
      <c r="P483" t="s">
        <v>229</v>
      </c>
      <c r="Q483" s="1">
        <f t="shared" si="135"/>
        <v>5.4</v>
      </c>
      <c r="R483" t="s">
        <v>230</v>
      </c>
      <c r="S483" s="1">
        <v>9</v>
      </c>
      <c r="T483" s="1">
        <v>6</v>
      </c>
      <c r="V483" t="str">
        <f t="shared" si="127"/>
        <v>\\(\\quad 9　×　0.6　=　 \\)</v>
      </c>
      <c r="W483" t="str">
        <f t="shared" si="128"/>
        <v>\\(\\quad 5.4 \\)</v>
      </c>
    </row>
    <row r="484" spans="1:23" x14ac:dyDescent="0.55000000000000004">
      <c r="A484" s="51" t="s">
        <v>60</v>
      </c>
      <c r="C484" s="50" t="s">
        <v>214</v>
      </c>
      <c r="D484" s="50" t="str">
        <f t="shared" si="130"/>
        <v>\\(\\quad 9　×　0.7　=　 \\)</v>
      </c>
      <c r="E484" s="50" t="str">
        <f t="shared" si="131"/>
        <v>\\(\\quad 6.3 \\)</v>
      </c>
      <c r="F484" s="50" t="s">
        <v>62</v>
      </c>
      <c r="H484" s="50">
        <v>128</v>
      </c>
      <c r="I484" s="89" t="str">
        <f t="shared" si="132"/>
        <v>INSERT INTO math(tangen,question,answer,editor,date,count) VALUES('m3200','\\(\\quad 9　×　0.7　=　 \\)','\\(\\quad 6.3 \\)','harazono',NOW(),0);</v>
      </c>
      <c r="J484" s="78" t="s">
        <v>229</v>
      </c>
      <c r="K484">
        <f t="shared" si="136"/>
        <v>9</v>
      </c>
      <c r="L484" t="s">
        <v>237</v>
      </c>
      <c r="M484">
        <f t="shared" si="137"/>
        <v>0.70000000000000007</v>
      </c>
      <c r="N484" t="s">
        <v>233</v>
      </c>
      <c r="O484" t="s">
        <v>230</v>
      </c>
      <c r="P484" t="s">
        <v>229</v>
      </c>
      <c r="Q484" s="1">
        <f t="shared" si="135"/>
        <v>6.3000000000000007</v>
      </c>
      <c r="R484" t="s">
        <v>230</v>
      </c>
      <c r="S484" s="1">
        <v>9</v>
      </c>
      <c r="T484" s="1">
        <v>7</v>
      </c>
      <c r="V484" t="str">
        <f t="shared" si="127"/>
        <v>\\(\\quad 9　×　0.7　=　 \\)</v>
      </c>
      <c r="W484" t="str">
        <f t="shared" si="128"/>
        <v>\\(\\quad 6.3 \\)</v>
      </c>
    </row>
    <row r="485" spans="1:23" x14ac:dyDescent="0.55000000000000004">
      <c r="A485" s="51" t="s">
        <v>60</v>
      </c>
      <c r="C485" s="50" t="s">
        <v>214</v>
      </c>
      <c r="D485" s="50" t="str">
        <f t="shared" si="130"/>
        <v>\\(\\quad 9　×　0.8　=　 \\)</v>
      </c>
      <c r="E485" s="50" t="str">
        <f t="shared" si="131"/>
        <v>\\(\\quad 7.2 \\)</v>
      </c>
      <c r="F485" s="50" t="s">
        <v>62</v>
      </c>
      <c r="H485" s="50">
        <v>128</v>
      </c>
      <c r="I485" s="89" t="str">
        <f t="shared" si="132"/>
        <v>INSERT INTO math(tangen,question,answer,editor,date,count) VALUES('m3200','\\(\\quad 9　×　0.8　=　 \\)','\\(\\quad 7.2 \\)','harazono',NOW(),0);</v>
      </c>
      <c r="J485" s="78" t="s">
        <v>229</v>
      </c>
      <c r="K485">
        <f t="shared" si="136"/>
        <v>9</v>
      </c>
      <c r="L485" t="s">
        <v>237</v>
      </c>
      <c r="M485">
        <f t="shared" si="137"/>
        <v>0.8</v>
      </c>
      <c r="N485" t="s">
        <v>233</v>
      </c>
      <c r="O485" t="s">
        <v>230</v>
      </c>
      <c r="P485" t="s">
        <v>229</v>
      </c>
      <c r="Q485" s="1">
        <f t="shared" si="135"/>
        <v>7.2</v>
      </c>
      <c r="R485" t="s">
        <v>230</v>
      </c>
      <c r="S485" s="1">
        <v>9</v>
      </c>
      <c r="T485" s="1">
        <v>8</v>
      </c>
      <c r="V485" t="str">
        <f t="shared" si="127"/>
        <v>\\(\\quad 9　×　0.8　=　 \\)</v>
      </c>
      <c r="W485" t="str">
        <f t="shared" si="128"/>
        <v>\\(\\quad 7.2 \\)</v>
      </c>
    </row>
    <row r="486" spans="1:23" x14ac:dyDescent="0.55000000000000004">
      <c r="A486" s="51" t="s">
        <v>60</v>
      </c>
      <c r="C486" s="50" t="s">
        <v>214</v>
      </c>
      <c r="D486" s="50" t="str">
        <f t="shared" si="130"/>
        <v>\\(\\quad 9　×　0.9　=　 \\)</v>
      </c>
      <c r="E486" s="50" t="str">
        <f t="shared" si="131"/>
        <v>\\(\\quad 8.1 \\)</v>
      </c>
      <c r="F486" s="50" t="s">
        <v>62</v>
      </c>
      <c r="H486" s="50">
        <v>128</v>
      </c>
      <c r="I486" s="89" t="str">
        <f t="shared" si="132"/>
        <v>INSERT INTO math(tangen,question,answer,editor,date,count) VALUES('m3200','\\(\\quad 9　×　0.9　=　 \\)','\\(\\quad 8.1 \\)','harazono',NOW(),0);</v>
      </c>
      <c r="J486" s="78" t="s">
        <v>229</v>
      </c>
      <c r="K486">
        <f t="shared" si="136"/>
        <v>9</v>
      </c>
      <c r="L486" t="s">
        <v>237</v>
      </c>
      <c r="M486">
        <f t="shared" si="137"/>
        <v>0.9</v>
      </c>
      <c r="N486" t="s">
        <v>233</v>
      </c>
      <c r="O486" t="s">
        <v>230</v>
      </c>
      <c r="P486" t="s">
        <v>229</v>
      </c>
      <c r="Q486" s="1">
        <f t="shared" si="135"/>
        <v>8.1</v>
      </c>
      <c r="R486" t="s">
        <v>230</v>
      </c>
      <c r="S486" s="1">
        <v>9</v>
      </c>
      <c r="T486" s="1">
        <v>9</v>
      </c>
      <c r="V486" t="str">
        <f t="shared" si="127"/>
        <v>\\(\\quad 9　×　0.9　=　 \\)</v>
      </c>
      <c r="W486" t="str">
        <f t="shared" si="128"/>
        <v>\\(\\quad 8.1 \\)</v>
      </c>
    </row>
    <row r="487" spans="1:23" x14ac:dyDescent="0.55000000000000004">
      <c r="A487" s="51" t="s">
        <v>60</v>
      </c>
      <c r="C487" s="50" t="s">
        <v>214</v>
      </c>
      <c r="D487" s="50" t="str">
        <f t="shared" ca="1" si="130"/>
        <v>\\(\\quad 0.24　×　0.6　=　 \\)</v>
      </c>
      <c r="E487" s="50" t="str">
        <f t="shared" ca="1" si="131"/>
        <v>\\(\\quad 0.144 \\)</v>
      </c>
      <c r="F487" s="50" t="s">
        <v>62</v>
      </c>
      <c r="H487" s="50">
        <v>128</v>
      </c>
      <c r="I487" s="89" t="str">
        <f t="shared" ca="1" si="132"/>
        <v>INSERT INTO math(tangen,question,answer,editor,date,count) VALUES('m3200','\\(\\quad 0.24　×　0.6　=　 \\)','\\(\\quad 0.144 \\)','harazono',NOW(),0);</v>
      </c>
      <c r="J487" s="78" t="s">
        <v>229</v>
      </c>
      <c r="K487">
        <f ca="1">S487*0.01</f>
        <v>0.24</v>
      </c>
      <c r="L487" t="s">
        <v>237</v>
      </c>
      <c r="M487">
        <f ca="1">T487*0.01</f>
        <v>0.6</v>
      </c>
      <c r="N487" t="s">
        <v>233</v>
      </c>
      <c r="O487" t="s">
        <v>230</v>
      </c>
      <c r="P487" t="s">
        <v>229</v>
      </c>
      <c r="Q487" s="1">
        <f t="shared" ca="1" si="135"/>
        <v>0.14399999999999999</v>
      </c>
      <c r="R487" t="s">
        <v>230</v>
      </c>
      <c r="S487" s="1">
        <f ca="1">RANDBETWEEN(1,99)</f>
        <v>24</v>
      </c>
      <c r="T487" s="1">
        <f t="shared" ref="T487:T536" ca="1" si="138">RANDBETWEEN(1,99)</f>
        <v>60</v>
      </c>
      <c r="V487" t="str">
        <f t="shared" ca="1" si="127"/>
        <v>\\(\\quad 0.24　×　0.6　=　 \\)</v>
      </c>
      <c r="W487" t="str">
        <f t="shared" ca="1" si="128"/>
        <v>\\(\\quad 0.144 \\)</v>
      </c>
    </row>
    <row r="488" spans="1:23" x14ac:dyDescent="0.55000000000000004">
      <c r="A488" s="51" t="s">
        <v>60</v>
      </c>
      <c r="C488" s="50" t="s">
        <v>214</v>
      </c>
      <c r="D488" s="50" t="str">
        <f t="shared" ca="1" si="130"/>
        <v>\\(\\quad 0.34　×　0.73　=　 \\)</v>
      </c>
      <c r="E488" s="50" t="str">
        <f t="shared" ca="1" si="131"/>
        <v>\\(\\quad 0.2482 \\)</v>
      </c>
      <c r="F488" s="50" t="s">
        <v>62</v>
      </c>
      <c r="H488" s="50">
        <v>128</v>
      </c>
      <c r="I488" s="89" t="str">
        <f t="shared" ca="1" si="132"/>
        <v>INSERT INTO math(tangen,question,answer,editor,date,count) VALUES('m3200','\\(\\quad 0.34　×　0.73　=　 \\)','\\(\\quad 0.2482 \\)','harazono',NOW(),0);</v>
      </c>
      <c r="J488" s="78" t="s">
        <v>229</v>
      </c>
      <c r="K488">
        <f t="shared" ref="K488:K551" ca="1" si="139">S488*0.01</f>
        <v>0.34</v>
      </c>
      <c r="L488" t="s">
        <v>237</v>
      </c>
      <c r="M488">
        <f t="shared" ref="M488:M551" ca="1" si="140">T488*0.01</f>
        <v>0.73</v>
      </c>
      <c r="N488" t="s">
        <v>233</v>
      </c>
      <c r="O488" t="s">
        <v>230</v>
      </c>
      <c r="P488" t="s">
        <v>229</v>
      </c>
      <c r="Q488" s="1">
        <f t="shared" ref="Q488:Q551" ca="1" si="141">K488*M488</f>
        <v>0.2482</v>
      </c>
      <c r="R488" t="s">
        <v>230</v>
      </c>
      <c r="S488" s="1">
        <f t="shared" ref="S488:S536" ca="1" si="142">RANDBETWEEN(1,99)</f>
        <v>34</v>
      </c>
      <c r="T488" s="1">
        <f t="shared" ca="1" si="138"/>
        <v>73</v>
      </c>
      <c r="V488" t="str">
        <f t="shared" ca="1" si="127"/>
        <v>\\(\\quad 0.34　×　0.73　=　 \\)</v>
      </c>
      <c r="W488" t="str">
        <f t="shared" ca="1" si="128"/>
        <v>\\(\\quad 0.2482 \\)</v>
      </c>
    </row>
    <row r="489" spans="1:23" x14ac:dyDescent="0.55000000000000004">
      <c r="A489" s="51" t="s">
        <v>60</v>
      </c>
      <c r="C489" s="50" t="s">
        <v>214</v>
      </c>
      <c r="D489" s="50" t="str">
        <f t="shared" ca="1" si="130"/>
        <v>\\(\\quad 0.72　×　0.33　=　 \\)</v>
      </c>
      <c r="E489" s="50" t="str">
        <f t="shared" ca="1" si="131"/>
        <v>\\(\\quad 0.2376 \\)</v>
      </c>
      <c r="F489" s="50" t="s">
        <v>62</v>
      </c>
      <c r="H489" s="50">
        <v>128</v>
      </c>
      <c r="I489" s="89" t="str">
        <f t="shared" ca="1" si="132"/>
        <v>INSERT INTO math(tangen,question,answer,editor,date,count) VALUES('m3200','\\(\\quad 0.72　×　0.33　=　 \\)','\\(\\quad 0.2376 \\)','harazono',NOW(),0);</v>
      </c>
      <c r="J489" s="78" t="s">
        <v>229</v>
      </c>
      <c r="K489">
        <f t="shared" ca="1" si="139"/>
        <v>0.72</v>
      </c>
      <c r="L489" t="s">
        <v>237</v>
      </c>
      <c r="M489">
        <f t="shared" ca="1" si="140"/>
        <v>0.33</v>
      </c>
      <c r="N489" t="s">
        <v>233</v>
      </c>
      <c r="O489" t="s">
        <v>230</v>
      </c>
      <c r="P489" t="s">
        <v>229</v>
      </c>
      <c r="Q489" s="1">
        <f t="shared" ca="1" si="141"/>
        <v>0.23760000000000001</v>
      </c>
      <c r="R489" t="s">
        <v>230</v>
      </c>
      <c r="S489" s="1">
        <f t="shared" ca="1" si="142"/>
        <v>72</v>
      </c>
      <c r="T489" s="1">
        <f t="shared" ca="1" si="138"/>
        <v>33</v>
      </c>
      <c r="V489" t="str">
        <f t="shared" ca="1" si="127"/>
        <v>\\(\\quad 0.72　×　0.33　=　 \\)</v>
      </c>
      <c r="W489" t="str">
        <f t="shared" ca="1" si="128"/>
        <v>\\(\\quad 0.2376 \\)</v>
      </c>
    </row>
    <row r="490" spans="1:23" x14ac:dyDescent="0.55000000000000004">
      <c r="A490" s="51" t="s">
        <v>60</v>
      </c>
      <c r="C490" s="50" t="s">
        <v>214</v>
      </c>
      <c r="D490" s="50" t="str">
        <f t="shared" ca="1" si="130"/>
        <v>\\(\\quad 0.5　×　0.16　=　 \\)</v>
      </c>
      <c r="E490" s="50" t="str">
        <f t="shared" ca="1" si="131"/>
        <v>\\(\\quad 0.08 \\)</v>
      </c>
      <c r="F490" s="50" t="s">
        <v>62</v>
      </c>
      <c r="H490" s="50">
        <v>128</v>
      </c>
      <c r="I490" s="89" t="str">
        <f t="shared" ca="1" si="132"/>
        <v>INSERT INTO math(tangen,question,answer,editor,date,count) VALUES('m3200','\\(\\quad 0.5　×　0.16　=　 \\)','\\(\\quad 0.08 \\)','harazono',NOW(),0);</v>
      </c>
      <c r="J490" s="78" t="s">
        <v>229</v>
      </c>
      <c r="K490">
        <f t="shared" ca="1" si="139"/>
        <v>0.5</v>
      </c>
      <c r="L490" t="s">
        <v>237</v>
      </c>
      <c r="M490">
        <f t="shared" ca="1" si="140"/>
        <v>0.16</v>
      </c>
      <c r="N490" t="s">
        <v>233</v>
      </c>
      <c r="O490" t="s">
        <v>230</v>
      </c>
      <c r="P490" t="s">
        <v>229</v>
      </c>
      <c r="Q490" s="1">
        <f t="shared" ca="1" si="141"/>
        <v>0.08</v>
      </c>
      <c r="R490" t="s">
        <v>230</v>
      </c>
      <c r="S490" s="1">
        <f t="shared" ca="1" si="142"/>
        <v>50</v>
      </c>
      <c r="T490" s="1">
        <f t="shared" ca="1" si="138"/>
        <v>16</v>
      </c>
      <c r="V490" t="str">
        <f t="shared" ca="1" si="127"/>
        <v>\\(\\quad 0.5　×　0.16　=　 \\)</v>
      </c>
      <c r="W490" t="str">
        <f t="shared" ca="1" si="128"/>
        <v>\\(\\quad 0.08 \\)</v>
      </c>
    </row>
    <row r="491" spans="1:23" x14ac:dyDescent="0.55000000000000004">
      <c r="A491" s="51" t="s">
        <v>60</v>
      </c>
      <c r="C491" s="50" t="s">
        <v>214</v>
      </c>
      <c r="D491" s="50" t="str">
        <f t="shared" ca="1" si="130"/>
        <v>\\(\\quad 0.25　×　0.38　=　 \\)</v>
      </c>
      <c r="E491" s="50" t="str">
        <f t="shared" ca="1" si="131"/>
        <v>\\(\\quad 0.095 \\)</v>
      </c>
      <c r="F491" s="50" t="s">
        <v>62</v>
      </c>
      <c r="H491" s="50">
        <v>128</v>
      </c>
      <c r="I491" s="89" t="str">
        <f t="shared" ca="1" si="132"/>
        <v>INSERT INTO math(tangen,question,answer,editor,date,count) VALUES('m3200','\\(\\quad 0.25　×　0.38　=　 \\)','\\(\\quad 0.095 \\)','harazono',NOW(),0);</v>
      </c>
      <c r="J491" s="78" t="s">
        <v>229</v>
      </c>
      <c r="K491">
        <f t="shared" ca="1" si="139"/>
        <v>0.25</v>
      </c>
      <c r="L491" t="s">
        <v>237</v>
      </c>
      <c r="M491">
        <f t="shared" ca="1" si="140"/>
        <v>0.38</v>
      </c>
      <c r="N491" t="s">
        <v>233</v>
      </c>
      <c r="O491" t="s">
        <v>230</v>
      </c>
      <c r="P491" t="s">
        <v>229</v>
      </c>
      <c r="Q491" s="1">
        <f t="shared" ca="1" si="141"/>
        <v>9.5000000000000001E-2</v>
      </c>
      <c r="R491" t="s">
        <v>230</v>
      </c>
      <c r="S491" s="1">
        <f t="shared" ca="1" si="142"/>
        <v>25</v>
      </c>
      <c r="T491" s="1">
        <f t="shared" ca="1" si="138"/>
        <v>38</v>
      </c>
      <c r="V491" t="str">
        <f t="shared" ca="1" si="127"/>
        <v>\\(\\quad 0.25　×　0.38　=　 \\)</v>
      </c>
      <c r="W491" t="str">
        <f t="shared" ca="1" si="128"/>
        <v>\\(\\quad 0.095 \\)</v>
      </c>
    </row>
    <row r="492" spans="1:23" x14ac:dyDescent="0.55000000000000004">
      <c r="A492" s="51" t="s">
        <v>60</v>
      </c>
      <c r="C492" s="50" t="s">
        <v>214</v>
      </c>
      <c r="D492" s="50" t="str">
        <f t="shared" ca="1" si="130"/>
        <v>\\(\\quad 0.4　×　0.39　=　 \\)</v>
      </c>
      <c r="E492" s="50" t="str">
        <f t="shared" ca="1" si="131"/>
        <v>\\(\\quad 0.156 \\)</v>
      </c>
      <c r="F492" s="50" t="s">
        <v>62</v>
      </c>
      <c r="H492" s="50">
        <v>128</v>
      </c>
      <c r="I492" s="89" t="str">
        <f t="shared" ca="1" si="132"/>
        <v>INSERT INTO math(tangen,question,answer,editor,date,count) VALUES('m3200','\\(\\quad 0.4　×　0.39　=　 \\)','\\(\\quad 0.156 \\)','harazono',NOW(),0);</v>
      </c>
      <c r="J492" s="78" t="s">
        <v>229</v>
      </c>
      <c r="K492">
        <f t="shared" ca="1" si="139"/>
        <v>0.4</v>
      </c>
      <c r="L492" t="s">
        <v>237</v>
      </c>
      <c r="M492">
        <f t="shared" ca="1" si="140"/>
        <v>0.39</v>
      </c>
      <c r="N492" t="s">
        <v>233</v>
      </c>
      <c r="O492" t="s">
        <v>230</v>
      </c>
      <c r="P492" t="s">
        <v>229</v>
      </c>
      <c r="Q492" s="1">
        <f t="shared" ca="1" si="141"/>
        <v>0.15600000000000003</v>
      </c>
      <c r="R492" t="s">
        <v>230</v>
      </c>
      <c r="S492" s="1">
        <f t="shared" ca="1" si="142"/>
        <v>40</v>
      </c>
      <c r="T492" s="1">
        <f t="shared" ca="1" si="138"/>
        <v>39</v>
      </c>
      <c r="V492" t="str">
        <f t="shared" ca="1" si="127"/>
        <v>\\(\\quad 0.4　×　0.39　=　 \\)</v>
      </c>
      <c r="W492" t="str">
        <f t="shared" ca="1" si="128"/>
        <v>\\(\\quad 0.156 \\)</v>
      </c>
    </row>
    <row r="493" spans="1:23" x14ac:dyDescent="0.55000000000000004">
      <c r="A493" s="51" t="s">
        <v>60</v>
      </c>
      <c r="C493" s="50" t="s">
        <v>214</v>
      </c>
      <c r="D493" s="50" t="str">
        <f t="shared" ca="1" si="130"/>
        <v>\\(\\quad 0.33　×　0.39　=　 \\)</v>
      </c>
      <c r="E493" s="50" t="str">
        <f t="shared" ca="1" si="131"/>
        <v>\\(\\quad 0.1287 \\)</v>
      </c>
      <c r="F493" s="50" t="s">
        <v>62</v>
      </c>
      <c r="H493" s="50">
        <v>128</v>
      </c>
      <c r="I493" s="89" t="str">
        <f t="shared" ca="1" si="132"/>
        <v>INSERT INTO math(tangen,question,answer,editor,date,count) VALUES('m3200','\\(\\quad 0.33　×　0.39　=　 \\)','\\(\\quad 0.1287 \\)','harazono',NOW(),0);</v>
      </c>
      <c r="J493" s="78" t="s">
        <v>229</v>
      </c>
      <c r="K493">
        <f t="shared" ca="1" si="139"/>
        <v>0.33</v>
      </c>
      <c r="L493" t="s">
        <v>237</v>
      </c>
      <c r="M493">
        <f t="shared" ca="1" si="140"/>
        <v>0.39</v>
      </c>
      <c r="N493" t="s">
        <v>233</v>
      </c>
      <c r="O493" t="s">
        <v>230</v>
      </c>
      <c r="P493" t="s">
        <v>229</v>
      </c>
      <c r="Q493" s="1">
        <f t="shared" ca="1" si="141"/>
        <v>0.12870000000000001</v>
      </c>
      <c r="R493" t="s">
        <v>230</v>
      </c>
      <c r="S493" s="1">
        <f t="shared" ca="1" si="142"/>
        <v>33</v>
      </c>
      <c r="T493" s="1">
        <f t="shared" ca="1" si="138"/>
        <v>39</v>
      </c>
      <c r="V493" t="str">
        <f t="shared" ca="1" si="127"/>
        <v>\\(\\quad 0.33　×　0.39　=　 \\)</v>
      </c>
      <c r="W493" t="str">
        <f t="shared" ca="1" si="128"/>
        <v>\\(\\quad 0.1287 \\)</v>
      </c>
    </row>
    <row r="494" spans="1:23" x14ac:dyDescent="0.55000000000000004">
      <c r="A494" s="51" t="s">
        <v>60</v>
      </c>
      <c r="C494" s="50" t="s">
        <v>214</v>
      </c>
      <c r="D494" s="50" t="str">
        <f t="shared" ca="1" si="130"/>
        <v>\\(\\quad 0.57　×　0.5　=　 \\)</v>
      </c>
      <c r="E494" s="50" t="str">
        <f t="shared" ca="1" si="131"/>
        <v>\\(\\quad 0.285 \\)</v>
      </c>
      <c r="F494" s="50" t="s">
        <v>62</v>
      </c>
      <c r="H494" s="50">
        <v>128</v>
      </c>
      <c r="I494" s="89" t="str">
        <f t="shared" ca="1" si="132"/>
        <v>INSERT INTO math(tangen,question,answer,editor,date,count) VALUES('m3200','\\(\\quad 0.57　×　0.5　=　 \\)','\\(\\quad 0.285 \\)','harazono',NOW(),0);</v>
      </c>
      <c r="J494" s="78" t="s">
        <v>229</v>
      </c>
      <c r="K494">
        <f t="shared" ca="1" si="139"/>
        <v>0.57000000000000006</v>
      </c>
      <c r="L494" t="s">
        <v>237</v>
      </c>
      <c r="M494">
        <f t="shared" ca="1" si="140"/>
        <v>0.5</v>
      </c>
      <c r="N494" t="s">
        <v>233</v>
      </c>
      <c r="O494" t="s">
        <v>230</v>
      </c>
      <c r="P494" t="s">
        <v>229</v>
      </c>
      <c r="Q494" s="1">
        <f t="shared" ca="1" si="141"/>
        <v>0.28500000000000003</v>
      </c>
      <c r="R494" t="s">
        <v>230</v>
      </c>
      <c r="S494" s="1">
        <f t="shared" ca="1" si="142"/>
        <v>57</v>
      </c>
      <c r="T494" s="1">
        <f t="shared" ca="1" si="138"/>
        <v>50</v>
      </c>
      <c r="V494" t="str">
        <f t="shared" ca="1" si="127"/>
        <v>\\(\\quad 0.57　×　0.5　=　 \\)</v>
      </c>
      <c r="W494" t="str">
        <f t="shared" ca="1" si="128"/>
        <v>\\(\\quad 0.285 \\)</v>
      </c>
    </row>
    <row r="495" spans="1:23" x14ac:dyDescent="0.55000000000000004">
      <c r="A495" s="51" t="s">
        <v>60</v>
      </c>
      <c r="C495" s="50" t="s">
        <v>214</v>
      </c>
      <c r="D495" s="50" t="str">
        <f t="shared" ca="1" si="130"/>
        <v>\\(\\quad 0.79　×　0.37　=　 \\)</v>
      </c>
      <c r="E495" s="50" t="str">
        <f t="shared" ca="1" si="131"/>
        <v>\\(\\quad 0.2923 \\)</v>
      </c>
      <c r="F495" s="50" t="s">
        <v>62</v>
      </c>
      <c r="H495" s="50">
        <v>128</v>
      </c>
      <c r="I495" s="89" t="str">
        <f t="shared" ca="1" si="132"/>
        <v>INSERT INTO math(tangen,question,answer,editor,date,count) VALUES('m3200','\\(\\quad 0.79　×　0.37　=　 \\)','\\(\\quad 0.2923 \\)','harazono',NOW(),0);</v>
      </c>
      <c r="J495" s="78" t="s">
        <v>229</v>
      </c>
      <c r="K495">
        <f t="shared" ca="1" si="139"/>
        <v>0.79</v>
      </c>
      <c r="L495" t="s">
        <v>237</v>
      </c>
      <c r="M495">
        <f t="shared" ca="1" si="140"/>
        <v>0.37</v>
      </c>
      <c r="N495" t="s">
        <v>233</v>
      </c>
      <c r="O495" t="s">
        <v>230</v>
      </c>
      <c r="P495" t="s">
        <v>229</v>
      </c>
      <c r="Q495" s="1">
        <f t="shared" ca="1" si="141"/>
        <v>0.2923</v>
      </c>
      <c r="R495" t="s">
        <v>230</v>
      </c>
      <c r="S495" s="1">
        <f t="shared" ca="1" si="142"/>
        <v>79</v>
      </c>
      <c r="T495" s="1">
        <f t="shared" ca="1" si="138"/>
        <v>37</v>
      </c>
      <c r="V495" t="str">
        <f t="shared" ca="1" si="127"/>
        <v>\\(\\quad 0.79　×　0.37　=　 \\)</v>
      </c>
      <c r="W495" t="str">
        <f t="shared" ca="1" si="128"/>
        <v>\\(\\quad 0.2923 \\)</v>
      </c>
    </row>
    <row r="496" spans="1:23" x14ac:dyDescent="0.55000000000000004">
      <c r="A496" s="51" t="s">
        <v>60</v>
      </c>
      <c r="C496" s="50" t="s">
        <v>214</v>
      </c>
      <c r="D496" s="50" t="str">
        <f t="shared" ca="1" si="130"/>
        <v>\\(\\quad 0.33　×　0.32　=　 \\)</v>
      </c>
      <c r="E496" s="50" t="str">
        <f t="shared" ca="1" si="131"/>
        <v>\\(\\quad 0.1056 \\)</v>
      </c>
      <c r="F496" s="50" t="s">
        <v>62</v>
      </c>
      <c r="H496" s="50">
        <v>128</v>
      </c>
      <c r="I496" s="89" t="str">
        <f t="shared" ca="1" si="132"/>
        <v>INSERT INTO math(tangen,question,answer,editor,date,count) VALUES('m3200','\\(\\quad 0.33　×　0.32　=　 \\)','\\(\\quad 0.1056 \\)','harazono',NOW(),0);</v>
      </c>
      <c r="J496" s="78" t="s">
        <v>229</v>
      </c>
      <c r="K496">
        <f t="shared" ca="1" si="139"/>
        <v>0.33</v>
      </c>
      <c r="L496" t="s">
        <v>237</v>
      </c>
      <c r="M496">
        <f t="shared" ca="1" si="140"/>
        <v>0.32</v>
      </c>
      <c r="N496" t="s">
        <v>233</v>
      </c>
      <c r="O496" t="s">
        <v>230</v>
      </c>
      <c r="P496" t="s">
        <v>229</v>
      </c>
      <c r="Q496" s="1">
        <f t="shared" ca="1" si="141"/>
        <v>0.10560000000000001</v>
      </c>
      <c r="R496" t="s">
        <v>230</v>
      </c>
      <c r="S496" s="1">
        <f t="shared" ca="1" si="142"/>
        <v>33</v>
      </c>
      <c r="T496" s="1">
        <f t="shared" ca="1" si="138"/>
        <v>32</v>
      </c>
      <c r="V496" t="str">
        <f t="shared" ca="1" si="127"/>
        <v>\\(\\quad 0.33　×　0.32　=　 \\)</v>
      </c>
      <c r="W496" t="str">
        <f t="shared" ca="1" si="128"/>
        <v>\\(\\quad 0.1056 \\)</v>
      </c>
    </row>
    <row r="497" spans="1:23" x14ac:dyDescent="0.55000000000000004">
      <c r="A497" s="51" t="s">
        <v>60</v>
      </c>
      <c r="C497" s="50" t="s">
        <v>214</v>
      </c>
      <c r="D497" s="50" t="str">
        <f t="shared" ca="1" si="130"/>
        <v>\\(\\quad 0.4　×　0.45　=　 \\)</v>
      </c>
      <c r="E497" s="50" t="str">
        <f t="shared" ca="1" si="131"/>
        <v>\\(\\quad 0.18 \\)</v>
      </c>
      <c r="F497" s="50" t="s">
        <v>62</v>
      </c>
      <c r="H497" s="50">
        <v>128</v>
      </c>
      <c r="I497" s="89" t="str">
        <f t="shared" ca="1" si="132"/>
        <v>INSERT INTO math(tangen,question,answer,editor,date,count) VALUES('m3200','\\(\\quad 0.4　×　0.45　=　 \\)','\\(\\quad 0.18 \\)','harazono',NOW(),0);</v>
      </c>
      <c r="J497" s="78" t="s">
        <v>229</v>
      </c>
      <c r="K497">
        <f t="shared" ca="1" si="139"/>
        <v>0.4</v>
      </c>
      <c r="L497" t="s">
        <v>237</v>
      </c>
      <c r="M497">
        <f t="shared" ca="1" si="140"/>
        <v>0.45</v>
      </c>
      <c r="N497" t="s">
        <v>233</v>
      </c>
      <c r="O497" t="s">
        <v>230</v>
      </c>
      <c r="P497" t="s">
        <v>229</v>
      </c>
      <c r="Q497" s="1">
        <f t="shared" ca="1" si="141"/>
        <v>0.18000000000000002</v>
      </c>
      <c r="R497" t="s">
        <v>230</v>
      </c>
      <c r="S497" s="1">
        <f t="shared" ca="1" si="142"/>
        <v>40</v>
      </c>
      <c r="T497" s="1">
        <f t="shared" ca="1" si="138"/>
        <v>45</v>
      </c>
      <c r="V497" t="str">
        <f t="shared" ca="1" si="127"/>
        <v>\\(\\quad 0.4　×　0.45　=　 \\)</v>
      </c>
      <c r="W497" t="str">
        <f t="shared" ca="1" si="128"/>
        <v>\\(\\quad 0.18 \\)</v>
      </c>
    </row>
    <row r="498" spans="1:23" x14ac:dyDescent="0.55000000000000004">
      <c r="A498" s="51" t="s">
        <v>60</v>
      </c>
      <c r="C498" s="50" t="s">
        <v>214</v>
      </c>
      <c r="D498" s="50" t="str">
        <f t="shared" ca="1" si="130"/>
        <v>\\(\\quad 0.15　×　0.99　=　 \\)</v>
      </c>
      <c r="E498" s="50" t="str">
        <f t="shared" ca="1" si="131"/>
        <v>\\(\\quad 0.1485 \\)</v>
      </c>
      <c r="F498" s="50" t="s">
        <v>62</v>
      </c>
      <c r="H498" s="50">
        <v>128</v>
      </c>
      <c r="I498" s="89" t="str">
        <f t="shared" ca="1" si="132"/>
        <v>INSERT INTO math(tangen,question,answer,editor,date,count) VALUES('m3200','\\(\\quad 0.15　×　0.99　=　 \\)','\\(\\quad 0.1485 \\)','harazono',NOW(),0);</v>
      </c>
      <c r="J498" s="78" t="s">
        <v>229</v>
      </c>
      <c r="K498">
        <f t="shared" ca="1" si="139"/>
        <v>0.15</v>
      </c>
      <c r="L498" t="s">
        <v>237</v>
      </c>
      <c r="M498">
        <f t="shared" ca="1" si="140"/>
        <v>0.99</v>
      </c>
      <c r="N498" t="s">
        <v>233</v>
      </c>
      <c r="O498" t="s">
        <v>230</v>
      </c>
      <c r="P498" t="s">
        <v>229</v>
      </c>
      <c r="Q498" s="1">
        <f t="shared" ca="1" si="141"/>
        <v>0.14849999999999999</v>
      </c>
      <c r="R498" t="s">
        <v>230</v>
      </c>
      <c r="S498" s="1">
        <f t="shared" ca="1" si="142"/>
        <v>15</v>
      </c>
      <c r="T498" s="1">
        <f t="shared" ca="1" si="138"/>
        <v>99</v>
      </c>
      <c r="V498" t="str">
        <f t="shared" ca="1" si="127"/>
        <v>\\(\\quad 0.15　×　0.99　=　 \\)</v>
      </c>
      <c r="W498" t="str">
        <f t="shared" ca="1" si="128"/>
        <v>\\(\\quad 0.1485 \\)</v>
      </c>
    </row>
    <row r="499" spans="1:23" x14ac:dyDescent="0.55000000000000004">
      <c r="A499" s="51" t="s">
        <v>60</v>
      </c>
      <c r="C499" s="50" t="s">
        <v>214</v>
      </c>
      <c r="D499" s="50" t="str">
        <f t="shared" ca="1" si="130"/>
        <v>\\(\\quad 0.35　×　0.84　=　 \\)</v>
      </c>
      <c r="E499" s="50" t="str">
        <f t="shared" ca="1" si="131"/>
        <v>\\(\\quad 0.294 \\)</v>
      </c>
      <c r="F499" s="50" t="s">
        <v>62</v>
      </c>
      <c r="H499" s="50">
        <v>128</v>
      </c>
      <c r="I499" s="89" t="str">
        <f t="shared" ca="1" si="132"/>
        <v>INSERT INTO math(tangen,question,answer,editor,date,count) VALUES('m3200','\\(\\quad 0.35　×　0.84　=　 \\)','\\(\\quad 0.294 \\)','harazono',NOW(),0);</v>
      </c>
      <c r="J499" s="78" t="s">
        <v>229</v>
      </c>
      <c r="K499">
        <f t="shared" ca="1" si="139"/>
        <v>0.35000000000000003</v>
      </c>
      <c r="L499" t="s">
        <v>237</v>
      </c>
      <c r="M499">
        <f t="shared" ca="1" si="140"/>
        <v>0.84</v>
      </c>
      <c r="N499" t="s">
        <v>233</v>
      </c>
      <c r="O499" t="s">
        <v>230</v>
      </c>
      <c r="P499" t="s">
        <v>229</v>
      </c>
      <c r="Q499" s="1">
        <f t="shared" ca="1" si="141"/>
        <v>0.29400000000000004</v>
      </c>
      <c r="R499" t="s">
        <v>230</v>
      </c>
      <c r="S499" s="1">
        <f t="shared" ca="1" si="142"/>
        <v>35</v>
      </c>
      <c r="T499" s="1">
        <f t="shared" ca="1" si="138"/>
        <v>84</v>
      </c>
      <c r="V499" t="str">
        <f t="shared" ca="1" si="127"/>
        <v>\\(\\quad 0.35　×　0.84　=　 \\)</v>
      </c>
      <c r="W499" t="str">
        <f t="shared" ca="1" si="128"/>
        <v>\\(\\quad 0.294 \\)</v>
      </c>
    </row>
    <row r="500" spans="1:23" x14ac:dyDescent="0.55000000000000004">
      <c r="A500" s="51" t="s">
        <v>60</v>
      </c>
      <c r="C500" s="50" t="s">
        <v>214</v>
      </c>
      <c r="D500" s="50" t="str">
        <f t="shared" ca="1" si="130"/>
        <v>\\(\\quad 0.75　×　0.89　=　 \\)</v>
      </c>
      <c r="E500" s="50" t="str">
        <f t="shared" ca="1" si="131"/>
        <v>\\(\\quad 0.6675 \\)</v>
      </c>
      <c r="F500" s="50" t="s">
        <v>62</v>
      </c>
      <c r="H500" s="50">
        <v>128</v>
      </c>
      <c r="I500" s="89" t="str">
        <f t="shared" ca="1" si="132"/>
        <v>INSERT INTO math(tangen,question,answer,editor,date,count) VALUES('m3200','\\(\\quad 0.75　×　0.89　=　 \\)','\\(\\quad 0.6675 \\)','harazono',NOW(),0);</v>
      </c>
      <c r="J500" s="78" t="s">
        <v>229</v>
      </c>
      <c r="K500">
        <f t="shared" ca="1" si="139"/>
        <v>0.75</v>
      </c>
      <c r="L500" t="s">
        <v>237</v>
      </c>
      <c r="M500">
        <f t="shared" ca="1" si="140"/>
        <v>0.89</v>
      </c>
      <c r="N500" t="s">
        <v>233</v>
      </c>
      <c r="O500" t="s">
        <v>230</v>
      </c>
      <c r="P500" t="s">
        <v>229</v>
      </c>
      <c r="Q500" s="1">
        <f t="shared" ca="1" si="141"/>
        <v>0.66749999999999998</v>
      </c>
      <c r="R500" t="s">
        <v>230</v>
      </c>
      <c r="S500" s="1">
        <f t="shared" ca="1" si="142"/>
        <v>75</v>
      </c>
      <c r="T500" s="1">
        <f t="shared" ca="1" si="138"/>
        <v>89</v>
      </c>
      <c r="V500" t="str">
        <f t="shared" ca="1" si="127"/>
        <v>\\(\\quad 0.75　×　0.89　=　 \\)</v>
      </c>
      <c r="W500" t="str">
        <f t="shared" ca="1" si="128"/>
        <v>\\(\\quad 0.6675 \\)</v>
      </c>
    </row>
    <row r="501" spans="1:23" x14ac:dyDescent="0.55000000000000004">
      <c r="A501" s="51" t="s">
        <v>60</v>
      </c>
      <c r="C501" s="50" t="s">
        <v>214</v>
      </c>
      <c r="D501" s="50" t="str">
        <f t="shared" ca="1" si="130"/>
        <v>\\(\\quad 0.15　×　0.94　=　 \\)</v>
      </c>
      <c r="E501" s="50" t="str">
        <f t="shared" ca="1" si="131"/>
        <v>\\(\\quad 0.141 \\)</v>
      </c>
      <c r="F501" s="50" t="s">
        <v>62</v>
      </c>
      <c r="H501" s="50">
        <v>128</v>
      </c>
      <c r="I501" s="89" t="str">
        <f t="shared" ca="1" si="132"/>
        <v>INSERT INTO math(tangen,question,answer,editor,date,count) VALUES('m3200','\\(\\quad 0.15　×　0.94　=　 \\)','\\(\\quad 0.141 \\)','harazono',NOW(),0);</v>
      </c>
      <c r="J501" s="78" t="s">
        <v>229</v>
      </c>
      <c r="K501">
        <f t="shared" ca="1" si="139"/>
        <v>0.15</v>
      </c>
      <c r="L501" t="s">
        <v>237</v>
      </c>
      <c r="M501">
        <f t="shared" ca="1" si="140"/>
        <v>0.94000000000000006</v>
      </c>
      <c r="N501" t="s">
        <v>233</v>
      </c>
      <c r="O501" t="s">
        <v>230</v>
      </c>
      <c r="P501" t="s">
        <v>229</v>
      </c>
      <c r="Q501" s="1">
        <f t="shared" ca="1" si="141"/>
        <v>0.14100000000000001</v>
      </c>
      <c r="R501" t="s">
        <v>230</v>
      </c>
      <c r="S501" s="1">
        <f t="shared" ca="1" si="142"/>
        <v>15</v>
      </c>
      <c r="T501" s="1">
        <f t="shared" ca="1" si="138"/>
        <v>94</v>
      </c>
      <c r="V501" t="str">
        <f t="shared" ca="1" si="127"/>
        <v>\\(\\quad 0.15　×　0.94　=　 \\)</v>
      </c>
      <c r="W501" t="str">
        <f t="shared" ca="1" si="128"/>
        <v>\\(\\quad 0.141 \\)</v>
      </c>
    </row>
    <row r="502" spans="1:23" x14ac:dyDescent="0.55000000000000004">
      <c r="A502" s="51" t="s">
        <v>60</v>
      </c>
      <c r="C502" s="50" t="s">
        <v>214</v>
      </c>
      <c r="D502" s="50" t="str">
        <f t="shared" ca="1" si="130"/>
        <v>\\(\\quad 0.6　×　0.36　=　 \\)</v>
      </c>
      <c r="E502" s="50" t="str">
        <f t="shared" ca="1" si="131"/>
        <v>\\(\\quad 0.216 \\)</v>
      </c>
      <c r="F502" s="50" t="s">
        <v>62</v>
      </c>
      <c r="H502" s="50">
        <v>128</v>
      </c>
      <c r="I502" s="89" t="str">
        <f t="shared" ca="1" si="132"/>
        <v>INSERT INTO math(tangen,question,answer,editor,date,count) VALUES('m3200','\\(\\quad 0.6　×　0.36　=　 \\)','\\(\\quad 0.216 \\)','harazono',NOW(),0);</v>
      </c>
      <c r="J502" s="78" t="s">
        <v>229</v>
      </c>
      <c r="K502">
        <f t="shared" ca="1" si="139"/>
        <v>0.6</v>
      </c>
      <c r="L502" t="s">
        <v>237</v>
      </c>
      <c r="M502">
        <f t="shared" ca="1" si="140"/>
        <v>0.36</v>
      </c>
      <c r="N502" t="s">
        <v>233</v>
      </c>
      <c r="O502" t="s">
        <v>230</v>
      </c>
      <c r="P502" t="s">
        <v>229</v>
      </c>
      <c r="Q502" s="1">
        <f t="shared" ca="1" si="141"/>
        <v>0.216</v>
      </c>
      <c r="R502" t="s">
        <v>230</v>
      </c>
      <c r="S502" s="1">
        <f t="shared" ca="1" si="142"/>
        <v>60</v>
      </c>
      <c r="T502" s="1">
        <f t="shared" ca="1" si="138"/>
        <v>36</v>
      </c>
      <c r="V502" t="str">
        <f t="shared" ca="1" si="127"/>
        <v>\\(\\quad 0.6　×　0.36　=　 \\)</v>
      </c>
      <c r="W502" t="str">
        <f t="shared" ca="1" si="128"/>
        <v>\\(\\quad 0.216 \\)</v>
      </c>
    </row>
    <row r="503" spans="1:23" x14ac:dyDescent="0.55000000000000004">
      <c r="A503" s="51" t="s">
        <v>60</v>
      </c>
      <c r="C503" s="50" t="s">
        <v>214</v>
      </c>
      <c r="D503" s="50" t="str">
        <f t="shared" ca="1" si="130"/>
        <v>\\(\\quad 0.57　×　0.72　=　 \\)</v>
      </c>
      <c r="E503" s="50" t="str">
        <f t="shared" ca="1" si="131"/>
        <v>\\(\\quad 0.4104 \\)</v>
      </c>
      <c r="F503" s="50" t="s">
        <v>62</v>
      </c>
      <c r="H503" s="50">
        <v>128</v>
      </c>
      <c r="I503" s="89" t="str">
        <f t="shared" ca="1" si="132"/>
        <v>INSERT INTO math(tangen,question,answer,editor,date,count) VALUES('m3200','\\(\\quad 0.57　×　0.72　=　 \\)','\\(\\quad 0.4104 \\)','harazono',NOW(),0);</v>
      </c>
      <c r="J503" s="78" t="s">
        <v>229</v>
      </c>
      <c r="K503">
        <f t="shared" ca="1" si="139"/>
        <v>0.57000000000000006</v>
      </c>
      <c r="L503" t="s">
        <v>237</v>
      </c>
      <c r="M503">
        <f t="shared" ca="1" si="140"/>
        <v>0.72</v>
      </c>
      <c r="N503" t="s">
        <v>233</v>
      </c>
      <c r="O503" t="s">
        <v>230</v>
      </c>
      <c r="P503" t="s">
        <v>229</v>
      </c>
      <c r="Q503" s="1">
        <f t="shared" ca="1" si="141"/>
        <v>0.41040000000000004</v>
      </c>
      <c r="R503" t="s">
        <v>230</v>
      </c>
      <c r="S503" s="1">
        <f t="shared" ca="1" si="142"/>
        <v>57</v>
      </c>
      <c r="T503" s="1">
        <f t="shared" ca="1" si="138"/>
        <v>72</v>
      </c>
      <c r="V503" t="str">
        <f t="shared" ca="1" si="127"/>
        <v>\\(\\quad 0.57　×　0.72　=　 \\)</v>
      </c>
      <c r="W503" t="str">
        <f t="shared" ca="1" si="128"/>
        <v>\\(\\quad 0.4104 \\)</v>
      </c>
    </row>
    <row r="504" spans="1:23" x14ac:dyDescent="0.55000000000000004">
      <c r="A504" s="51" t="s">
        <v>60</v>
      </c>
      <c r="C504" s="50" t="s">
        <v>214</v>
      </c>
      <c r="D504" s="50" t="str">
        <f t="shared" ca="1" si="130"/>
        <v>\\(\\quad 0.33　×　0.18　=　 \\)</v>
      </c>
      <c r="E504" s="50" t="str">
        <f t="shared" ca="1" si="131"/>
        <v>\\(\\quad 0.0594 \\)</v>
      </c>
      <c r="F504" s="50" t="s">
        <v>62</v>
      </c>
      <c r="H504" s="50">
        <v>128</v>
      </c>
      <c r="I504" s="89" t="str">
        <f t="shared" ca="1" si="132"/>
        <v>INSERT INTO math(tangen,question,answer,editor,date,count) VALUES('m3200','\\(\\quad 0.33　×　0.18　=　 \\)','\\(\\quad 0.0594 \\)','harazono',NOW(),0);</v>
      </c>
      <c r="J504" s="78" t="s">
        <v>229</v>
      </c>
      <c r="K504">
        <f t="shared" ca="1" si="139"/>
        <v>0.33</v>
      </c>
      <c r="L504" t="s">
        <v>237</v>
      </c>
      <c r="M504">
        <f t="shared" ca="1" si="140"/>
        <v>0.18</v>
      </c>
      <c r="N504" t="s">
        <v>233</v>
      </c>
      <c r="O504" t="s">
        <v>230</v>
      </c>
      <c r="P504" t="s">
        <v>229</v>
      </c>
      <c r="Q504" s="1">
        <f t="shared" ca="1" si="141"/>
        <v>5.9400000000000001E-2</v>
      </c>
      <c r="R504" t="s">
        <v>230</v>
      </c>
      <c r="S504" s="1">
        <f t="shared" ca="1" si="142"/>
        <v>33</v>
      </c>
      <c r="T504" s="1">
        <f t="shared" ca="1" si="138"/>
        <v>18</v>
      </c>
      <c r="V504" t="str">
        <f t="shared" ca="1" si="127"/>
        <v>\\(\\quad 0.33　×　0.18　=　 \\)</v>
      </c>
      <c r="W504" t="str">
        <f t="shared" ca="1" si="128"/>
        <v>\\(\\quad 0.0594 \\)</v>
      </c>
    </row>
    <row r="505" spans="1:23" x14ac:dyDescent="0.55000000000000004">
      <c r="A505" s="51" t="s">
        <v>60</v>
      </c>
      <c r="C505" s="50" t="s">
        <v>214</v>
      </c>
      <c r="D505" s="50" t="str">
        <f t="shared" ca="1" si="130"/>
        <v>\\(\\quad 0.98　×　0.69　=　 \\)</v>
      </c>
      <c r="E505" s="50" t="str">
        <f t="shared" ca="1" si="131"/>
        <v>\\(\\quad 0.6762 \\)</v>
      </c>
      <c r="F505" s="50" t="s">
        <v>62</v>
      </c>
      <c r="H505" s="50">
        <v>128</v>
      </c>
      <c r="I505" s="89" t="str">
        <f t="shared" ca="1" si="132"/>
        <v>INSERT INTO math(tangen,question,answer,editor,date,count) VALUES('m3200','\\(\\quad 0.98　×　0.69　=　 \\)','\\(\\quad 0.6762 \\)','harazono',NOW(),0);</v>
      </c>
      <c r="J505" s="78" t="s">
        <v>229</v>
      </c>
      <c r="K505">
        <f t="shared" ca="1" si="139"/>
        <v>0.98</v>
      </c>
      <c r="L505" t="s">
        <v>237</v>
      </c>
      <c r="M505">
        <f t="shared" ca="1" si="140"/>
        <v>0.69000000000000006</v>
      </c>
      <c r="N505" t="s">
        <v>233</v>
      </c>
      <c r="O505" t="s">
        <v>230</v>
      </c>
      <c r="P505" t="s">
        <v>229</v>
      </c>
      <c r="Q505" s="1">
        <f t="shared" ca="1" si="141"/>
        <v>0.67620000000000002</v>
      </c>
      <c r="R505" t="s">
        <v>230</v>
      </c>
      <c r="S505" s="1">
        <f t="shared" ca="1" si="142"/>
        <v>98</v>
      </c>
      <c r="T505" s="1">
        <f t="shared" ca="1" si="138"/>
        <v>69</v>
      </c>
      <c r="V505" t="str">
        <f t="shared" ca="1" si="127"/>
        <v>\\(\\quad 0.98　×　0.69　=　 \\)</v>
      </c>
      <c r="W505" t="str">
        <f t="shared" ca="1" si="128"/>
        <v>\\(\\quad 0.6762 \\)</v>
      </c>
    </row>
    <row r="506" spans="1:23" x14ac:dyDescent="0.55000000000000004">
      <c r="A506" s="51" t="s">
        <v>60</v>
      </c>
      <c r="C506" s="50" t="s">
        <v>214</v>
      </c>
      <c r="D506" s="50" t="str">
        <f t="shared" ca="1" si="130"/>
        <v>\\(\\quad 0.45　×　0.6　=　 \\)</v>
      </c>
      <c r="E506" s="50" t="str">
        <f t="shared" ca="1" si="131"/>
        <v>\\(\\quad 0.27 \\)</v>
      </c>
      <c r="F506" s="50" t="s">
        <v>62</v>
      </c>
      <c r="H506" s="50">
        <v>128</v>
      </c>
      <c r="I506" s="89" t="str">
        <f t="shared" ca="1" si="132"/>
        <v>INSERT INTO math(tangen,question,answer,editor,date,count) VALUES('m3200','\\(\\quad 0.45　×　0.6　=　 \\)','\\(\\quad 0.27 \\)','harazono',NOW(),0);</v>
      </c>
      <c r="J506" s="78" t="s">
        <v>229</v>
      </c>
      <c r="K506">
        <f t="shared" ca="1" si="139"/>
        <v>0.45</v>
      </c>
      <c r="L506" t="s">
        <v>237</v>
      </c>
      <c r="M506">
        <f t="shared" ca="1" si="140"/>
        <v>0.6</v>
      </c>
      <c r="N506" t="s">
        <v>233</v>
      </c>
      <c r="O506" t="s">
        <v>230</v>
      </c>
      <c r="P506" t="s">
        <v>229</v>
      </c>
      <c r="Q506" s="1">
        <f t="shared" ca="1" si="141"/>
        <v>0.27</v>
      </c>
      <c r="R506" t="s">
        <v>230</v>
      </c>
      <c r="S506" s="1">
        <f t="shared" ca="1" si="142"/>
        <v>45</v>
      </c>
      <c r="T506" s="1">
        <f t="shared" ca="1" si="138"/>
        <v>60</v>
      </c>
      <c r="V506" t="str">
        <f t="shared" ca="1" si="127"/>
        <v>\\(\\quad 0.45　×　0.6　=　 \\)</v>
      </c>
      <c r="W506" t="str">
        <f t="shared" ca="1" si="128"/>
        <v>\\(\\quad 0.27 \\)</v>
      </c>
    </row>
    <row r="507" spans="1:23" x14ac:dyDescent="0.55000000000000004">
      <c r="A507" s="51" t="s">
        <v>60</v>
      </c>
      <c r="C507" s="50" t="s">
        <v>214</v>
      </c>
      <c r="D507" s="50" t="str">
        <f t="shared" ca="1" si="130"/>
        <v>\\(\\quad 0.89　×　0.48　=　 \\)</v>
      </c>
      <c r="E507" s="50" t="str">
        <f t="shared" ca="1" si="131"/>
        <v>\\(\\quad 0.4272 \\)</v>
      </c>
      <c r="F507" s="50" t="s">
        <v>62</v>
      </c>
      <c r="H507" s="50">
        <v>128</v>
      </c>
      <c r="I507" s="89" t="str">
        <f t="shared" ca="1" si="132"/>
        <v>INSERT INTO math(tangen,question,answer,editor,date,count) VALUES('m3200','\\(\\quad 0.89　×　0.48　=　 \\)','\\(\\quad 0.4272 \\)','harazono',NOW(),0);</v>
      </c>
      <c r="J507" s="78" t="s">
        <v>229</v>
      </c>
      <c r="K507">
        <f t="shared" ca="1" si="139"/>
        <v>0.89</v>
      </c>
      <c r="L507" t="s">
        <v>237</v>
      </c>
      <c r="M507">
        <f t="shared" ca="1" si="140"/>
        <v>0.48</v>
      </c>
      <c r="N507" t="s">
        <v>233</v>
      </c>
      <c r="O507" t="s">
        <v>230</v>
      </c>
      <c r="P507" t="s">
        <v>229</v>
      </c>
      <c r="Q507" s="1">
        <f t="shared" ca="1" si="141"/>
        <v>0.42719999999999997</v>
      </c>
      <c r="R507" t="s">
        <v>230</v>
      </c>
      <c r="S507" s="1">
        <f t="shared" ca="1" si="142"/>
        <v>89</v>
      </c>
      <c r="T507" s="1">
        <f t="shared" ca="1" si="138"/>
        <v>48</v>
      </c>
      <c r="V507" t="str">
        <f t="shared" ca="1" si="127"/>
        <v>\\(\\quad 0.89　×　0.48　=　 \\)</v>
      </c>
      <c r="W507" t="str">
        <f t="shared" ca="1" si="128"/>
        <v>\\(\\quad 0.4272 \\)</v>
      </c>
    </row>
    <row r="508" spans="1:23" x14ac:dyDescent="0.55000000000000004">
      <c r="A508" s="51" t="s">
        <v>60</v>
      </c>
      <c r="C508" s="50" t="s">
        <v>214</v>
      </c>
      <c r="D508" s="50" t="str">
        <f t="shared" ca="1" si="130"/>
        <v>\\(\\quad 0.11　×　0.93　=　 \\)</v>
      </c>
      <c r="E508" s="50" t="str">
        <f t="shared" ca="1" si="131"/>
        <v>\\(\\quad 0.1023 \\)</v>
      </c>
      <c r="F508" s="50" t="s">
        <v>62</v>
      </c>
      <c r="H508" s="50">
        <v>128</v>
      </c>
      <c r="I508" s="89" t="str">
        <f t="shared" ca="1" si="132"/>
        <v>INSERT INTO math(tangen,question,answer,editor,date,count) VALUES('m3200','\\(\\quad 0.11　×　0.93　=　 \\)','\\(\\quad 0.1023 \\)','harazono',NOW(),0);</v>
      </c>
      <c r="J508" s="78" t="s">
        <v>229</v>
      </c>
      <c r="K508">
        <f t="shared" ca="1" si="139"/>
        <v>0.11</v>
      </c>
      <c r="L508" t="s">
        <v>237</v>
      </c>
      <c r="M508">
        <f t="shared" ca="1" si="140"/>
        <v>0.93</v>
      </c>
      <c r="N508" t="s">
        <v>233</v>
      </c>
      <c r="O508" t="s">
        <v>230</v>
      </c>
      <c r="P508" t="s">
        <v>229</v>
      </c>
      <c r="Q508" s="1">
        <f t="shared" ca="1" si="141"/>
        <v>0.1023</v>
      </c>
      <c r="R508" t="s">
        <v>230</v>
      </c>
      <c r="S508" s="1">
        <f t="shared" ca="1" si="142"/>
        <v>11</v>
      </c>
      <c r="T508" s="1">
        <f t="shared" ca="1" si="138"/>
        <v>93</v>
      </c>
      <c r="V508" t="str">
        <f t="shared" ca="1" si="127"/>
        <v>\\(\\quad 0.11　×　0.93　=　 \\)</v>
      </c>
      <c r="W508" t="str">
        <f t="shared" ca="1" si="128"/>
        <v>\\(\\quad 0.1023 \\)</v>
      </c>
    </row>
    <row r="509" spans="1:23" x14ac:dyDescent="0.55000000000000004">
      <c r="A509" s="51" t="s">
        <v>60</v>
      </c>
      <c r="C509" s="50" t="s">
        <v>214</v>
      </c>
      <c r="D509" s="50" t="str">
        <f t="shared" ca="1" si="130"/>
        <v>\\(\\quad 0.52　×　0.8　=　 \\)</v>
      </c>
      <c r="E509" s="50" t="str">
        <f t="shared" ca="1" si="131"/>
        <v>\\(\\quad 0.416 \\)</v>
      </c>
      <c r="F509" s="50" t="s">
        <v>62</v>
      </c>
      <c r="H509" s="50">
        <v>128</v>
      </c>
      <c r="I509" s="89" t="str">
        <f t="shared" ca="1" si="132"/>
        <v>INSERT INTO math(tangen,question,answer,editor,date,count) VALUES('m3200','\\(\\quad 0.52　×　0.8　=　 \\)','\\(\\quad 0.416 \\)','harazono',NOW(),0);</v>
      </c>
      <c r="J509" s="78" t="s">
        <v>229</v>
      </c>
      <c r="K509">
        <f t="shared" ca="1" si="139"/>
        <v>0.52</v>
      </c>
      <c r="L509" t="s">
        <v>237</v>
      </c>
      <c r="M509">
        <f t="shared" ca="1" si="140"/>
        <v>0.8</v>
      </c>
      <c r="N509" t="s">
        <v>233</v>
      </c>
      <c r="O509" t="s">
        <v>230</v>
      </c>
      <c r="P509" t="s">
        <v>229</v>
      </c>
      <c r="Q509" s="1">
        <f t="shared" ca="1" si="141"/>
        <v>0.41600000000000004</v>
      </c>
      <c r="R509" t="s">
        <v>230</v>
      </c>
      <c r="S509" s="1">
        <f t="shared" ca="1" si="142"/>
        <v>52</v>
      </c>
      <c r="T509" s="1">
        <f t="shared" ca="1" si="138"/>
        <v>80</v>
      </c>
      <c r="V509" t="str">
        <f t="shared" ca="1" si="127"/>
        <v>\\(\\quad 0.52　×　0.8　=　 \\)</v>
      </c>
      <c r="W509" t="str">
        <f t="shared" ca="1" si="128"/>
        <v>\\(\\quad 0.416 \\)</v>
      </c>
    </row>
    <row r="510" spans="1:23" x14ac:dyDescent="0.55000000000000004">
      <c r="A510" s="51" t="s">
        <v>60</v>
      </c>
      <c r="C510" s="50" t="s">
        <v>214</v>
      </c>
      <c r="D510" s="50" t="str">
        <f t="shared" ca="1" si="130"/>
        <v>\\(\\quad 0.66　×　0.79　=　 \\)</v>
      </c>
      <c r="E510" s="50" t="str">
        <f t="shared" ca="1" si="131"/>
        <v>\\(\\quad 0.5214 \\)</v>
      </c>
      <c r="F510" s="50" t="s">
        <v>62</v>
      </c>
      <c r="H510" s="50">
        <v>128</v>
      </c>
      <c r="I510" s="89" t="str">
        <f t="shared" ca="1" si="132"/>
        <v>INSERT INTO math(tangen,question,answer,editor,date,count) VALUES('m3200','\\(\\quad 0.66　×　0.79　=　 \\)','\\(\\quad 0.5214 \\)','harazono',NOW(),0);</v>
      </c>
      <c r="J510" s="78" t="s">
        <v>229</v>
      </c>
      <c r="K510">
        <f t="shared" ca="1" si="139"/>
        <v>0.66</v>
      </c>
      <c r="L510" t="s">
        <v>237</v>
      </c>
      <c r="M510">
        <f t="shared" ca="1" si="140"/>
        <v>0.79</v>
      </c>
      <c r="N510" t="s">
        <v>233</v>
      </c>
      <c r="O510" t="s">
        <v>230</v>
      </c>
      <c r="P510" t="s">
        <v>229</v>
      </c>
      <c r="Q510" s="1">
        <f t="shared" ca="1" si="141"/>
        <v>0.52140000000000009</v>
      </c>
      <c r="R510" t="s">
        <v>230</v>
      </c>
      <c r="S510" s="1">
        <f t="shared" ca="1" si="142"/>
        <v>66</v>
      </c>
      <c r="T510" s="1">
        <f t="shared" ca="1" si="138"/>
        <v>79</v>
      </c>
      <c r="V510" t="str">
        <f t="shared" ca="1" si="127"/>
        <v>\\(\\quad 0.66　×　0.79　=　 \\)</v>
      </c>
      <c r="W510" t="str">
        <f t="shared" ca="1" si="128"/>
        <v>\\(\\quad 0.5214 \\)</v>
      </c>
    </row>
    <row r="511" spans="1:23" x14ac:dyDescent="0.55000000000000004">
      <c r="A511" s="51" t="s">
        <v>60</v>
      </c>
      <c r="C511" s="50" t="s">
        <v>214</v>
      </c>
      <c r="D511" s="50" t="str">
        <f t="shared" ca="1" si="130"/>
        <v>\\(\\quad 0.45　×　0.58　=　 \\)</v>
      </c>
      <c r="E511" s="50" t="str">
        <f t="shared" ca="1" si="131"/>
        <v>\\(\\quad 0.261 \\)</v>
      </c>
      <c r="F511" s="50" t="s">
        <v>62</v>
      </c>
      <c r="H511" s="50">
        <v>128</v>
      </c>
      <c r="I511" s="89" t="str">
        <f t="shared" ca="1" si="132"/>
        <v>INSERT INTO math(tangen,question,answer,editor,date,count) VALUES('m3200','\\(\\quad 0.45　×　0.58　=　 \\)','\\(\\quad 0.261 \\)','harazono',NOW(),0);</v>
      </c>
      <c r="J511" s="78" t="s">
        <v>229</v>
      </c>
      <c r="K511">
        <f t="shared" ca="1" si="139"/>
        <v>0.45</v>
      </c>
      <c r="L511" t="s">
        <v>237</v>
      </c>
      <c r="M511">
        <f t="shared" ca="1" si="140"/>
        <v>0.57999999999999996</v>
      </c>
      <c r="N511" t="s">
        <v>233</v>
      </c>
      <c r="O511" t="s">
        <v>230</v>
      </c>
      <c r="P511" t="s">
        <v>229</v>
      </c>
      <c r="Q511" s="1">
        <f t="shared" ca="1" si="141"/>
        <v>0.26100000000000001</v>
      </c>
      <c r="R511" t="s">
        <v>230</v>
      </c>
      <c r="S511" s="1">
        <f t="shared" ca="1" si="142"/>
        <v>45</v>
      </c>
      <c r="T511" s="1">
        <f t="shared" ca="1" si="138"/>
        <v>58</v>
      </c>
      <c r="V511" t="str">
        <f t="shared" ca="1" si="127"/>
        <v>\\(\\quad 0.45　×　0.58　=　 \\)</v>
      </c>
      <c r="W511" t="str">
        <f t="shared" ca="1" si="128"/>
        <v>\\(\\quad 0.261 \\)</v>
      </c>
    </row>
    <row r="512" spans="1:23" x14ac:dyDescent="0.55000000000000004">
      <c r="A512" s="51" t="s">
        <v>60</v>
      </c>
      <c r="C512" s="50" t="s">
        <v>214</v>
      </c>
      <c r="D512" s="50" t="str">
        <f t="shared" ca="1" si="130"/>
        <v>\\(\\quad 0.63　×　0.55　=　 \\)</v>
      </c>
      <c r="E512" s="50" t="str">
        <f t="shared" ca="1" si="131"/>
        <v>\\(\\quad 0.3465 \\)</v>
      </c>
      <c r="F512" s="50" t="s">
        <v>62</v>
      </c>
      <c r="H512" s="50">
        <v>128</v>
      </c>
      <c r="I512" s="89" t="str">
        <f t="shared" ca="1" si="132"/>
        <v>INSERT INTO math(tangen,question,answer,editor,date,count) VALUES('m3200','\\(\\quad 0.63　×　0.55　=　 \\)','\\(\\quad 0.3465 \\)','harazono',NOW(),0);</v>
      </c>
      <c r="J512" s="78" t="s">
        <v>229</v>
      </c>
      <c r="K512">
        <f t="shared" ca="1" si="139"/>
        <v>0.63</v>
      </c>
      <c r="L512" t="s">
        <v>237</v>
      </c>
      <c r="M512">
        <f t="shared" ca="1" si="140"/>
        <v>0.55000000000000004</v>
      </c>
      <c r="N512" t="s">
        <v>233</v>
      </c>
      <c r="O512" t="s">
        <v>230</v>
      </c>
      <c r="P512" t="s">
        <v>229</v>
      </c>
      <c r="Q512" s="1">
        <f t="shared" ca="1" si="141"/>
        <v>0.34650000000000003</v>
      </c>
      <c r="R512" t="s">
        <v>230</v>
      </c>
      <c r="S512" s="1">
        <f t="shared" ca="1" si="142"/>
        <v>63</v>
      </c>
      <c r="T512" s="1">
        <f t="shared" ca="1" si="138"/>
        <v>55</v>
      </c>
      <c r="V512" t="str">
        <f t="shared" ca="1" si="127"/>
        <v>\\(\\quad 0.63　×　0.55　=　 \\)</v>
      </c>
      <c r="W512" t="str">
        <f t="shared" ca="1" si="128"/>
        <v>\\(\\quad 0.3465 \\)</v>
      </c>
    </row>
    <row r="513" spans="1:23" x14ac:dyDescent="0.55000000000000004">
      <c r="A513" s="51" t="s">
        <v>60</v>
      </c>
      <c r="C513" s="50" t="s">
        <v>214</v>
      </c>
      <c r="D513" s="50" t="str">
        <f t="shared" ca="1" si="130"/>
        <v>\\(\\quad 0.78　×　0.2　=　 \\)</v>
      </c>
      <c r="E513" s="50" t="str">
        <f t="shared" ca="1" si="131"/>
        <v>\\(\\quad 0.156 \\)</v>
      </c>
      <c r="F513" s="50" t="s">
        <v>62</v>
      </c>
      <c r="H513" s="50">
        <v>128</v>
      </c>
      <c r="I513" s="89" t="str">
        <f t="shared" ca="1" si="132"/>
        <v>INSERT INTO math(tangen,question,answer,editor,date,count) VALUES('m3200','\\(\\quad 0.78　×　0.2　=　 \\)','\\(\\quad 0.156 \\)','harazono',NOW(),0);</v>
      </c>
      <c r="J513" s="78" t="s">
        <v>229</v>
      </c>
      <c r="K513">
        <f t="shared" ca="1" si="139"/>
        <v>0.78</v>
      </c>
      <c r="L513" t="s">
        <v>237</v>
      </c>
      <c r="M513">
        <f t="shared" ca="1" si="140"/>
        <v>0.2</v>
      </c>
      <c r="N513" t="s">
        <v>233</v>
      </c>
      <c r="O513" t="s">
        <v>230</v>
      </c>
      <c r="P513" t="s">
        <v>229</v>
      </c>
      <c r="Q513" s="1">
        <f t="shared" ca="1" si="141"/>
        <v>0.15600000000000003</v>
      </c>
      <c r="R513" t="s">
        <v>230</v>
      </c>
      <c r="S513" s="1">
        <f t="shared" ca="1" si="142"/>
        <v>78</v>
      </c>
      <c r="T513" s="1">
        <f t="shared" ca="1" si="138"/>
        <v>20</v>
      </c>
      <c r="V513" t="str">
        <f t="shared" ca="1" si="127"/>
        <v>\\(\\quad 0.78　×　0.2　=　 \\)</v>
      </c>
      <c r="W513" t="str">
        <f t="shared" ca="1" si="128"/>
        <v>\\(\\quad 0.156 \\)</v>
      </c>
    </row>
    <row r="514" spans="1:23" x14ac:dyDescent="0.55000000000000004">
      <c r="A514" s="51" t="s">
        <v>60</v>
      </c>
      <c r="C514" s="50" t="s">
        <v>214</v>
      </c>
      <c r="D514" s="50" t="str">
        <f t="shared" ca="1" si="130"/>
        <v>\\(\\quad 0.41　×　0.62　=　 \\)</v>
      </c>
      <c r="E514" s="50" t="str">
        <f t="shared" ca="1" si="131"/>
        <v>\\(\\quad 0.2542 \\)</v>
      </c>
      <c r="F514" s="50" t="s">
        <v>62</v>
      </c>
      <c r="H514" s="50">
        <v>128</v>
      </c>
      <c r="I514" s="89" t="str">
        <f t="shared" ca="1" si="132"/>
        <v>INSERT INTO math(tangen,question,answer,editor,date,count) VALUES('m3200','\\(\\quad 0.41　×　0.62　=　 \\)','\\(\\quad 0.2542 \\)','harazono',NOW(),0);</v>
      </c>
      <c r="J514" s="78" t="s">
        <v>229</v>
      </c>
      <c r="K514">
        <f t="shared" ca="1" si="139"/>
        <v>0.41000000000000003</v>
      </c>
      <c r="L514" t="s">
        <v>237</v>
      </c>
      <c r="M514">
        <f t="shared" ca="1" si="140"/>
        <v>0.62</v>
      </c>
      <c r="N514" t="s">
        <v>233</v>
      </c>
      <c r="O514" t="s">
        <v>230</v>
      </c>
      <c r="P514" t="s">
        <v>229</v>
      </c>
      <c r="Q514" s="1">
        <f t="shared" ca="1" si="141"/>
        <v>0.25420000000000004</v>
      </c>
      <c r="R514" t="s">
        <v>230</v>
      </c>
      <c r="S514" s="1">
        <f t="shared" ca="1" si="142"/>
        <v>41</v>
      </c>
      <c r="T514" s="1">
        <f t="shared" ca="1" si="138"/>
        <v>62</v>
      </c>
      <c r="V514" t="str">
        <f t="shared" ref="V514:V577" ca="1" si="143">J514&amp;K514&amp;L514&amp;M514&amp;N514&amp;O514</f>
        <v>\\(\\quad 0.41　×　0.62　=　 \\)</v>
      </c>
      <c r="W514" t="str">
        <f t="shared" ref="W514:W577" ca="1" si="144">P514&amp;Q514&amp;R514</f>
        <v>\\(\\quad 0.2542 \\)</v>
      </c>
    </row>
    <row r="515" spans="1:23" x14ac:dyDescent="0.55000000000000004">
      <c r="A515" s="51" t="s">
        <v>60</v>
      </c>
      <c r="C515" s="50" t="s">
        <v>214</v>
      </c>
      <c r="D515" s="50" t="str">
        <f t="shared" ca="1" si="130"/>
        <v>\\(\\quad 0.29　×　0.99　=　 \\)</v>
      </c>
      <c r="E515" s="50" t="str">
        <f t="shared" ca="1" si="131"/>
        <v>\\(\\quad 0.2871 \\)</v>
      </c>
      <c r="F515" s="50" t="s">
        <v>62</v>
      </c>
      <c r="H515" s="50">
        <v>128</v>
      </c>
      <c r="I515" s="89" t="str">
        <f t="shared" ca="1" si="132"/>
        <v>INSERT INTO math(tangen,question,answer,editor,date,count) VALUES('m3200','\\(\\quad 0.29　×　0.99　=　 \\)','\\(\\quad 0.2871 \\)','harazono',NOW(),0);</v>
      </c>
      <c r="J515" s="78" t="s">
        <v>229</v>
      </c>
      <c r="K515">
        <f t="shared" ca="1" si="139"/>
        <v>0.28999999999999998</v>
      </c>
      <c r="L515" t="s">
        <v>237</v>
      </c>
      <c r="M515">
        <f t="shared" ca="1" si="140"/>
        <v>0.99</v>
      </c>
      <c r="N515" t="s">
        <v>233</v>
      </c>
      <c r="O515" t="s">
        <v>230</v>
      </c>
      <c r="P515" t="s">
        <v>229</v>
      </c>
      <c r="Q515" s="1">
        <f t="shared" ca="1" si="141"/>
        <v>0.28709999999999997</v>
      </c>
      <c r="R515" t="s">
        <v>230</v>
      </c>
      <c r="S515" s="1">
        <f t="shared" ca="1" si="142"/>
        <v>29</v>
      </c>
      <c r="T515" s="1">
        <f t="shared" ca="1" si="138"/>
        <v>99</v>
      </c>
      <c r="V515" t="str">
        <f t="shared" ca="1" si="143"/>
        <v>\\(\\quad 0.29　×　0.99　=　 \\)</v>
      </c>
      <c r="W515" t="str">
        <f t="shared" ca="1" si="144"/>
        <v>\\(\\quad 0.2871 \\)</v>
      </c>
    </row>
    <row r="516" spans="1:23" x14ac:dyDescent="0.55000000000000004">
      <c r="A516" s="51" t="s">
        <v>60</v>
      </c>
      <c r="C516" s="50" t="s">
        <v>214</v>
      </c>
      <c r="D516" s="50" t="str">
        <f t="shared" ca="1" si="130"/>
        <v>\\(\\quad 0.83　×　0.58　=　 \\)</v>
      </c>
      <c r="E516" s="50" t="str">
        <f t="shared" ca="1" si="131"/>
        <v>\\(\\quad 0.4814 \\)</v>
      </c>
      <c r="F516" s="50" t="s">
        <v>62</v>
      </c>
      <c r="H516" s="50">
        <v>128</v>
      </c>
      <c r="I516" s="89" t="str">
        <f t="shared" ca="1" si="132"/>
        <v>INSERT INTO math(tangen,question,answer,editor,date,count) VALUES('m3200','\\(\\quad 0.83　×　0.58　=　 \\)','\\(\\quad 0.4814 \\)','harazono',NOW(),0);</v>
      </c>
      <c r="J516" s="78" t="s">
        <v>229</v>
      </c>
      <c r="K516">
        <f t="shared" ca="1" si="139"/>
        <v>0.83000000000000007</v>
      </c>
      <c r="L516" t="s">
        <v>237</v>
      </c>
      <c r="M516">
        <f t="shared" ca="1" si="140"/>
        <v>0.57999999999999996</v>
      </c>
      <c r="N516" t="s">
        <v>233</v>
      </c>
      <c r="O516" t="s">
        <v>230</v>
      </c>
      <c r="P516" t="s">
        <v>229</v>
      </c>
      <c r="Q516" s="1">
        <f t="shared" ca="1" si="141"/>
        <v>0.48139999999999999</v>
      </c>
      <c r="R516" t="s">
        <v>230</v>
      </c>
      <c r="S516" s="1">
        <f t="shared" ca="1" si="142"/>
        <v>83</v>
      </c>
      <c r="T516" s="1">
        <f t="shared" ca="1" si="138"/>
        <v>58</v>
      </c>
      <c r="V516" t="str">
        <f t="shared" ca="1" si="143"/>
        <v>\\(\\quad 0.83　×　0.58　=　 \\)</v>
      </c>
      <c r="W516" t="str">
        <f t="shared" ca="1" si="144"/>
        <v>\\(\\quad 0.4814 \\)</v>
      </c>
    </row>
    <row r="517" spans="1:23" x14ac:dyDescent="0.55000000000000004">
      <c r="A517" s="51" t="s">
        <v>60</v>
      </c>
      <c r="C517" s="50" t="s">
        <v>214</v>
      </c>
      <c r="D517" s="50" t="str">
        <f t="shared" ca="1" si="130"/>
        <v>\\(\\quad 0.91　×　0.26　=　 \\)</v>
      </c>
      <c r="E517" s="50" t="str">
        <f t="shared" ca="1" si="131"/>
        <v>\\(\\quad 0.2366 \\)</v>
      </c>
      <c r="F517" s="50" t="s">
        <v>62</v>
      </c>
      <c r="H517" s="50">
        <v>128</v>
      </c>
      <c r="I517" s="89" t="str">
        <f t="shared" ca="1" si="132"/>
        <v>INSERT INTO math(tangen,question,answer,editor,date,count) VALUES('m3200','\\(\\quad 0.91　×　0.26　=　 \\)','\\(\\quad 0.2366 \\)','harazono',NOW(),0);</v>
      </c>
      <c r="J517" s="78" t="s">
        <v>229</v>
      </c>
      <c r="K517">
        <f t="shared" ca="1" si="139"/>
        <v>0.91</v>
      </c>
      <c r="L517" t="s">
        <v>237</v>
      </c>
      <c r="M517">
        <f t="shared" ca="1" si="140"/>
        <v>0.26</v>
      </c>
      <c r="N517" t="s">
        <v>233</v>
      </c>
      <c r="O517" t="s">
        <v>230</v>
      </c>
      <c r="P517" t="s">
        <v>229</v>
      </c>
      <c r="Q517" s="1">
        <f t="shared" ca="1" si="141"/>
        <v>0.2366</v>
      </c>
      <c r="R517" t="s">
        <v>230</v>
      </c>
      <c r="S517" s="1">
        <f t="shared" ca="1" si="142"/>
        <v>91</v>
      </c>
      <c r="T517" s="1">
        <f t="shared" ca="1" si="138"/>
        <v>26</v>
      </c>
      <c r="V517" t="str">
        <f t="shared" ca="1" si="143"/>
        <v>\\(\\quad 0.91　×　0.26　=　 \\)</v>
      </c>
      <c r="W517" t="str">
        <f t="shared" ca="1" si="144"/>
        <v>\\(\\quad 0.2366 \\)</v>
      </c>
    </row>
    <row r="518" spans="1:23" x14ac:dyDescent="0.55000000000000004">
      <c r="A518" s="51" t="s">
        <v>60</v>
      </c>
      <c r="C518" s="50" t="s">
        <v>214</v>
      </c>
      <c r="D518" s="50" t="str">
        <f t="shared" ref="D518:D581" ca="1" si="145">V518</f>
        <v>\\(\\quad 0.25　×　0.63　=　 \\)</v>
      </c>
      <c r="E518" s="50" t="str">
        <f t="shared" ref="E518:E581" ca="1" si="146">W518</f>
        <v>\\(\\quad 0.1575 \\)</v>
      </c>
      <c r="F518" s="50" t="s">
        <v>62</v>
      </c>
      <c r="H518" s="50">
        <v>128</v>
      </c>
      <c r="I518" s="89" t="str">
        <f t="shared" ref="I518:I581" ca="1" si="147">"INSERT INTO "&amp;A518&amp;"(tangen,question,answer,editor,date,count) VALUES('"&amp;C518&amp;"','"&amp;D518&amp;"','"&amp;E518&amp;"','"&amp;F518&amp;"',NOW(),0);"</f>
        <v>INSERT INTO math(tangen,question,answer,editor,date,count) VALUES('m3200','\\(\\quad 0.25　×　0.63　=　 \\)','\\(\\quad 0.1575 \\)','harazono',NOW(),0);</v>
      </c>
      <c r="J518" s="78" t="s">
        <v>229</v>
      </c>
      <c r="K518">
        <f t="shared" ca="1" si="139"/>
        <v>0.25</v>
      </c>
      <c r="L518" t="s">
        <v>237</v>
      </c>
      <c r="M518">
        <f t="shared" ca="1" si="140"/>
        <v>0.63</v>
      </c>
      <c r="N518" t="s">
        <v>233</v>
      </c>
      <c r="O518" t="s">
        <v>230</v>
      </c>
      <c r="P518" t="s">
        <v>229</v>
      </c>
      <c r="Q518" s="1">
        <f t="shared" ca="1" si="141"/>
        <v>0.1575</v>
      </c>
      <c r="R518" t="s">
        <v>230</v>
      </c>
      <c r="S518" s="1">
        <f t="shared" ca="1" si="142"/>
        <v>25</v>
      </c>
      <c r="T518" s="1">
        <f t="shared" ca="1" si="138"/>
        <v>63</v>
      </c>
      <c r="V518" t="str">
        <f t="shared" ca="1" si="143"/>
        <v>\\(\\quad 0.25　×　0.63　=　 \\)</v>
      </c>
      <c r="W518" t="str">
        <f t="shared" ca="1" si="144"/>
        <v>\\(\\quad 0.1575 \\)</v>
      </c>
    </row>
    <row r="519" spans="1:23" x14ac:dyDescent="0.55000000000000004">
      <c r="A519" s="51" t="s">
        <v>60</v>
      </c>
      <c r="C519" s="50" t="s">
        <v>214</v>
      </c>
      <c r="D519" s="50" t="str">
        <f t="shared" ca="1" si="145"/>
        <v>\\(\\quad 0.91　×　0.69　=　 \\)</v>
      </c>
      <c r="E519" s="50" t="str">
        <f t="shared" ca="1" si="146"/>
        <v>\\(\\quad 0.6279 \\)</v>
      </c>
      <c r="F519" s="50" t="s">
        <v>62</v>
      </c>
      <c r="H519" s="50">
        <v>128</v>
      </c>
      <c r="I519" s="89" t="str">
        <f t="shared" ca="1" si="147"/>
        <v>INSERT INTO math(tangen,question,answer,editor,date,count) VALUES('m3200','\\(\\quad 0.91　×　0.69　=　 \\)','\\(\\quad 0.6279 \\)','harazono',NOW(),0);</v>
      </c>
      <c r="J519" s="78" t="s">
        <v>229</v>
      </c>
      <c r="K519">
        <f t="shared" ca="1" si="139"/>
        <v>0.91</v>
      </c>
      <c r="L519" t="s">
        <v>237</v>
      </c>
      <c r="M519">
        <f t="shared" ca="1" si="140"/>
        <v>0.69000000000000006</v>
      </c>
      <c r="N519" t="s">
        <v>233</v>
      </c>
      <c r="O519" t="s">
        <v>230</v>
      </c>
      <c r="P519" t="s">
        <v>229</v>
      </c>
      <c r="Q519" s="1">
        <f t="shared" ca="1" si="141"/>
        <v>0.62790000000000012</v>
      </c>
      <c r="R519" t="s">
        <v>230</v>
      </c>
      <c r="S519" s="1">
        <f t="shared" ca="1" si="142"/>
        <v>91</v>
      </c>
      <c r="T519" s="1">
        <f t="shared" ca="1" si="138"/>
        <v>69</v>
      </c>
      <c r="V519" t="str">
        <f t="shared" ca="1" si="143"/>
        <v>\\(\\quad 0.91　×　0.69　=　 \\)</v>
      </c>
      <c r="W519" t="str">
        <f t="shared" ca="1" si="144"/>
        <v>\\(\\quad 0.6279 \\)</v>
      </c>
    </row>
    <row r="520" spans="1:23" x14ac:dyDescent="0.55000000000000004">
      <c r="A520" s="51" t="s">
        <v>60</v>
      </c>
      <c r="C520" s="50" t="s">
        <v>214</v>
      </c>
      <c r="D520" s="50" t="str">
        <f t="shared" ca="1" si="145"/>
        <v>\\(\\quad 0.65　×　0.08　=　 \\)</v>
      </c>
      <c r="E520" s="50" t="str">
        <f t="shared" ca="1" si="146"/>
        <v>\\(\\quad 0.052 \\)</v>
      </c>
      <c r="F520" s="50" t="s">
        <v>62</v>
      </c>
      <c r="H520" s="50">
        <v>128</v>
      </c>
      <c r="I520" s="89" t="str">
        <f t="shared" ca="1" si="147"/>
        <v>INSERT INTO math(tangen,question,answer,editor,date,count) VALUES('m3200','\\(\\quad 0.65　×　0.08　=　 \\)','\\(\\quad 0.052 \\)','harazono',NOW(),0);</v>
      </c>
      <c r="J520" s="78" t="s">
        <v>229</v>
      </c>
      <c r="K520">
        <f t="shared" ca="1" si="139"/>
        <v>0.65</v>
      </c>
      <c r="L520" t="s">
        <v>237</v>
      </c>
      <c r="M520">
        <f t="shared" ca="1" si="140"/>
        <v>0.08</v>
      </c>
      <c r="N520" t="s">
        <v>233</v>
      </c>
      <c r="O520" t="s">
        <v>230</v>
      </c>
      <c r="P520" t="s">
        <v>229</v>
      </c>
      <c r="Q520" s="1">
        <f t="shared" ca="1" si="141"/>
        <v>5.2000000000000005E-2</v>
      </c>
      <c r="R520" t="s">
        <v>230</v>
      </c>
      <c r="S520" s="1">
        <f t="shared" ca="1" si="142"/>
        <v>65</v>
      </c>
      <c r="T520" s="1">
        <f t="shared" ca="1" si="138"/>
        <v>8</v>
      </c>
      <c r="V520" t="str">
        <f t="shared" ca="1" si="143"/>
        <v>\\(\\quad 0.65　×　0.08　=　 \\)</v>
      </c>
      <c r="W520" t="str">
        <f t="shared" ca="1" si="144"/>
        <v>\\(\\quad 0.052 \\)</v>
      </c>
    </row>
    <row r="521" spans="1:23" x14ac:dyDescent="0.55000000000000004">
      <c r="A521" s="51" t="s">
        <v>60</v>
      </c>
      <c r="C521" s="50" t="s">
        <v>214</v>
      </c>
      <c r="D521" s="50" t="str">
        <f t="shared" ca="1" si="145"/>
        <v>\\(\\quad 0.41　×　0.2　=　 \\)</v>
      </c>
      <c r="E521" s="50" t="str">
        <f t="shared" ca="1" si="146"/>
        <v>\\(\\quad 0.082 \\)</v>
      </c>
      <c r="F521" s="50" t="s">
        <v>62</v>
      </c>
      <c r="H521" s="50">
        <v>128</v>
      </c>
      <c r="I521" s="89" t="str">
        <f t="shared" ca="1" si="147"/>
        <v>INSERT INTO math(tangen,question,answer,editor,date,count) VALUES('m3200','\\(\\quad 0.41　×　0.2　=　 \\)','\\(\\quad 0.082 \\)','harazono',NOW(),0);</v>
      </c>
      <c r="J521" s="78" t="s">
        <v>229</v>
      </c>
      <c r="K521">
        <f t="shared" ca="1" si="139"/>
        <v>0.41000000000000003</v>
      </c>
      <c r="L521" t="s">
        <v>237</v>
      </c>
      <c r="M521">
        <f t="shared" ca="1" si="140"/>
        <v>0.2</v>
      </c>
      <c r="N521" t="s">
        <v>233</v>
      </c>
      <c r="O521" t="s">
        <v>230</v>
      </c>
      <c r="P521" t="s">
        <v>229</v>
      </c>
      <c r="Q521" s="1">
        <f t="shared" ca="1" si="141"/>
        <v>8.2000000000000017E-2</v>
      </c>
      <c r="R521" t="s">
        <v>230</v>
      </c>
      <c r="S521" s="1">
        <f t="shared" ca="1" si="142"/>
        <v>41</v>
      </c>
      <c r="T521" s="1">
        <f t="shared" ca="1" si="138"/>
        <v>20</v>
      </c>
      <c r="V521" t="str">
        <f t="shared" ca="1" si="143"/>
        <v>\\(\\quad 0.41　×　0.2　=　 \\)</v>
      </c>
      <c r="W521" t="str">
        <f t="shared" ca="1" si="144"/>
        <v>\\(\\quad 0.082 \\)</v>
      </c>
    </row>
    <row r="522" spans="1:23" x14ac:dyDescent="0.55000000000000004">
      <c r="A522" s="51" t="s">
        <v>60</v>
      </c>
      <c r="C522" s="50" t="s">
        <v>214</v>
      </c>
      <c r="D522" s="50" t="str">
        <f t="shared" ca="1" si="145"/>
        <v>\\(\\quad 0.48　×　0.21　=　 \\)</v>
      </c>
      <c r="E522" s="50" t="str">
        <f t="shared" ca="1" si="146"/>
        <v>\\(\\quad 0.1008 \\)</v>
      </c>
      <c r="F522" s="50" t="s">
        <v>62</v>
      </c>
      <c r="H522" s="50">
        <v>128</v>
      </c>
      <c r="I522" s="89" t="str">
        <f t="shared" ca="1" si="147"/>
        <v>INSERT INTO math(tangen,question,answer,editor,date,count) VALUES('m3200','\\(\\quad 0.48　×　0.21　=　 \\)','\\(\\quad 0.1008 \\)','harazono',NOW(),0);</v>
      </c>
      <c r="J522" s="78" t="s">
        <v>229</v>
      </c>
      <c r="K522">
        <f t="shared" ca="1" si="139"/>
        <v>0.48</v>
      </c>
      <c r="L522" t="s">
        <v>237</v>
      </c>
      <c r="M522">
        <f t="shared" ca="1" si="140"/>
        <v>0.21</v>
      </c>
      <c r="N522" t="s">
        <v>233</v>
      </c>
      <c r="O522" t="s">
        <v>230</v>
      </c>
      <c r="P522" t="s">
        <v>229</v>
      </c>
      <c r="Q522" s="1">
        <f t="shared" ca="1" si="141"/>
        <v>0.10079999999999999</v>
      </c>
      <c r="R522" t="s">
        <v>230</v>
      </c>
      <c r="S522" s="1">
        <f t="shared" ca="1" si="142"/>
        <v>48</v>
      </c>
      <c r="T522" s="1">
        <f t="shared" ca="1" si="138"/>
        <v>21</v>
      </c>
      <c r="V522" t="str">
        <f t="shared" ca="1" si="143"/>
        <v>\\(\\quad 0.48　×　0.21　=　 \\)</v>
      </c>
      <c r="W522" t="str">
        <f t="shared" ca="1" si="144"/>
        <v>\\(\\quad 0.1008 \\)</v>
      </c>
    </row>
    <row r="523" spans="1:23" x14ac:dyDescent="0.55000000000000004">
      <c r="A523" s="51" t="s">
        <v>60</v>
      </c>
      <c r="C523" s="50" t="s">
        <v>214</v>
      </c>
      <c r="D523" s="50" t="str">
        <f t="shared" ca="1" si="145"/>
        <v>\\(\\quad 0.99　×　0.37　=　 \\)</v>
      </c>
      <c r="E523" s="50" t="str">
        <f t="shared" ca="1" si="146"/>
        <v>\\(\\quad 0.3663 \\)</v>
      </c>
      <c r="F523" s="50" t="s">
        <v>62</v>
      </c>
      <c r="H523" s="50">
        <v>128</v>
      </c>
      <c r="I523" s="89" t="str">
        <f t="shared" ca="1" si="147"/>
        <v>INSERT INTO math(tangen,question,answer,editor,date,count) VALUES('m3200','\\(\\quad 0.99　×　0.37　=　 \\)','\\(\\quad 0.3663 \\)','harazono',NOW(),0);</v>
      </c>
      <c r="J523" s="78" t="s">
        <v>229</v>
      </c>
      <c r="K523">
        <f t="shared" ca="1" si="139"/>
        <v>0.99</v>
      </c>
      <c r="L523" t="s">
        <v>237</v>
      </c>
      <c r="M523">
        <f t="shared" ca="1" si="140"/>
        <v>0.37</v>
      </c>
      <c r="N523" t="s">
        <v>233</v>
      </c>
      <c r="O523" t="s">
        <v>230</v>
      </c>
      <c r="P523" t="s">
        <v>229</v>
      </c>
      <c r="Q523" s="1">
        <f t="shared" ca="1" si="141"/>
        <v>0.36630000000000001</v>
      </c>
      <c r="R523" t="s">
        <v>230</v>
      </c>
      <c r="S523" s="1">
        <f t="shared" ca="1" si="142"/>
        <v>99</v>
      </c>
      <c r="T523" s="1">
        <f t="shared" ca="1" si="138"/>
        <v>37</v>
      </c>
      <c r="V523" t="str">
        <f t="shared" ca="1" si="143"/>
        <v>\\(\\quad 0.99　×　0.37　=　 \\)</v>
      </c>
      <c r="W523" t="str">
        <f t="shared" ca="1" si="144"/>
        <v>\\(\\quad 0.3663 \\)</v>
      </c>
    </row>
    <row r="524" spans="1:23" x14ac:dyDescent="0.55000000000000004">
      <c r="A524" s="51" t="s">
        <v>60</v>
      </c>
      <c r="C524" s="50" t="s">
        <v>214</v>
      </c>
      <c r="D524" s="50" t="str">
        <f t="shared" ca="1" si="145"/>
        <v>\\(\\quad 0.13　×　0.88　=　 \\)</v>
      </c>
      <c r="E524" s="50" t="str">
        <f t="shared" ca="1" si="146"/>
        <v>\\(\\quad 0.1144 \\)</v>
      </c>
      <c r="F524" s="50" t="s">
        <v>62</v>
      </c>
      <c r="H524" s="50">
        <v>128</v>
      </c>
      <c r="I524" s="89" t="str">
        <f t="shared" ca="1" si="147"/>
        <v>INSERT INTO math(tangen,question,answer,editor,date,count) VALUES('m3200','\\(\\quad 0.13　×　0.88　=　 \\)','\\(\\quad 0.1144 \\)','harazono',NOW(),0);</v>
      </c>
      <c r="J524" s="78" t="s">
        <v>229</v>
      </c>
      <c r="K524">
        <f t="shared" ca="1" si="139"/>
        <v>0.13</v>
      </c>
      <c r="L524" t="s">
        <v>237</v>
      </c>
      <c r="M524">
        <f t="shared" ca="1" si="140"/>
        <v>0.88</v>
      </c>
      <c r="N524" t="s">
        <v>233</v>
      </c>
      <c r="O524" t="s">
        <v>230</v>
      </c>
      <c r="P524" t="s">
        <v>229</v>
      </c>
      <c r="Q524" s="1">
        <f t="shared" ca="1" si="141"/>
        <v>0.1144</v>
      </c>
      <c r="R524" t="s">
        <v>230</v>
      </c>
      <c r="S524" s="1">
        <f t="shared" ca="1" si="142"/>
        <v>13</v>
      </c>
      <c r="T524" s="1">
        <f t="shared" ca="1" si="138"/>
        <v>88</v>
      </c>
      <c r="V524" t="str">
        <f t="shared" ca="1" si="143"/>
        <v>\\(\\quad 0.13　×　0.88　=　 \\)</v>
      </c>
      <c r="W524" t="str">
        <f t="shared" ca="1" si="144"/>
        <v>\\(\\quad 0.1144 \\)</v>
      </c>
    </row>
    <row r="525" spans="1:23" x14ac:dyDescent="0.55000000000000004">
      <c r="A525" s="51" t="s">
        <v>60</v>
      </c>
      <c r="C525" s="50" t="s">
        <v>214</v>
      </c>
      <c r="D525" s="50" t="str">
        <f t="shared" ca="1" si="145"/>
        <v>\\(\\quad 0.87　×　0.4　=　 \\)</v>
      </c>
      <c r="E525" s="50" t="str">
        <f t="shared" ca="1" si="146"/>
        <v>\\(\\quad 0.348 \\)</v>
      </c>
      <c r="F525" s="50" t="s">
        <v>62</v>
      </c>
      <c r="H525" s="50">
        <v>128</v>
      </c>
      <c r="I525" s="89" t="str">
        <f t="shared" ca="1" si="147"/>
        <v>INSERT INTO math(tangen,question,answer,editor,date,count) VALUES('m3200','\\(\\quad 0.87　×　0.4　=　 \\)','\\(\\quad 0.348 \\)','harazono',NOW(),0);</v>
      </c>
      <c r="J525" s="78" t="s">
        <v>229</v>
      </c>
      <c r="K525">
        <f t="shared" ca="1" si="139"/>
        <v>0.87</v>
      </c>
      <c r="L525" t="s">
        <v>237</v>
      </c>
      <c r="M525">
        <f t="shared" ca="1" si="140"/>
        <v>0.4</v>
      </c>
      <c r="N525" t="s">
        <v>233</v>
      </c>
      <c r="O525" t="s">
        <v>230</v>
      </c>
      <c r="P525" t="s">
        <v>229</v>
      </c>
      <c r="Q525" s="1">
        <f t="shared" ca="1" si="141"/>
        <v>0.34800000000000003</v>
      </c>
      <c r="R525" t="s">
        <v>230</v>
      </c>
      <c r="S525" s="1">
        <f t="shared" ca="1" si="142"/>
        <v>87</v>
      </c>
      <c r="T525" s="1">
        <f t="shared" ca="1" si="138"/>
        <v>40</v>
      </c>
      <c r="V525" t="str">
        <f t="shared" ca="1" si="143"/>
        <v>\\(\\quad 0.87　×　0.4　=　 \\)</v>
      </c>
      <c r="W525" t="str">
        <f t="shared" ca="1" si="144"/>
        <v>\\(\\quad 0.348 \\)</v>
      </c>
    </row>
    <row r="526" spans="1:23" x14ac:dyDescent="0.55000000000000004">
      <c r="A526" s="51" t="s">
        <v>60</v>
      </c>
      <c r="C526" s="50" t="s">
        <v>214</v>
      </c>
      <c r="D526" s="50" t="str">
        <f t="shared" ca="1" si="145"/>
        <v>\\(\\quad 0.57　×　0.76　=　 \\)</v>
      </c>
      <c r="E526" s="50" t="str">
        <f t="shared" ca="1" si="146"/>
        <v>\\(\\quad 0.4332 \\)</v>
      </c>
      <c r="F526" s="50" t="s">
        <v>62</v>
      </c>
      <c r="H526" s="50">
        <v>128</v>
      </c>
      <c r="I526" s="89" t="str">
        <f t="shared" ca="1" si="147"/>
        <v>INSERT INTO math(tangen,question,answer,editor,date,count) VALUES('m3200','\\(\\quad 0.57　×　0.76　=　 \\)','\\(\\quad 0.4332 \\)','harazono',NOW(),0);</v>
      </c>
      <c r="J526" s="78" t="s">
        <v>229</v>
      </c>
      <c r="K526">
        <f t="shared" ca="1" si="139"/>
        <v>0.57000000000000006</v>
      </c>
      <c r="L526" t="s">
        <v>237</v>
      </c>
      <c r="M526">
        <f t="shared" ca="1" si="140"/>
        <v>0.76</v>
      </c>
      <c r="N526" t="s">
        <v>233</v>
      </c>
      <c r="O526" t="s">
        <v>230</v>
      </c>
      <c r="P526" t="s">
        <v>229</v>
      </c>
      <c r="Q526" s="1">
        <f t="shared" ca="1" si="141"/>
        <v>0.43320000000000003</v>
      </c>
      <c r="R526" t="s">
        <v>230</v>
      </c>
      <c r="S526" s="1">
        <f t="shared" ca="1" si="142"/>
        <v>57</v>
      </c>
      <c r="T526" s="1">
        <f t="shared" ca="1" si="138"/>
        <v>76</v>
      </c>
      <c r="V526" t="str">
        <f t="shared" ca="1" si="143"/>
        <v>\\(\\quad 0.57　×　0.76　=　 \\)</v>
      </c>
      <c r="W526" t="str">
        <f t="shared" ca="1" si="144"/>
        <v>\\(\\quad 0.4332 \\)</v>
      </c>
    </row>
    <row r="527" spans="1:23" x14ac:dyDescent="0.55000000000000004">
      <c r="A527" s="51" t="s">
        <v>60</v>
      </c>
      <c r="C527" s="50" t="s">
        <v>214</v>
      </c>
      <c r="D527" s="50" t="str">
        <f t="shared" ca="1" si="145"/>
        <v>\\(\\quad 0.01　×　0.6　=　 \\)</v>
      </c>
      <c r="E527" s="50" t="str">
        <f t="shared" ca="1" si="146"/>
        <v>\\(\\quad 0.006 \\)</v>
      </c>
      <c r="F527" s="50" t="s">
        <v>62</v>
      </c>
      <c r="H527" s="50">
        <v>128</v>
      </c>
      <c r="I527" s="89" t="str">
        <f t="shared" ca="1" si="147"/>
        <v>INSERT INTO math(tangen,question,answer,editor,date,count) VALUES('m3200','\\(\\quad 0.01　×　0.6　=　 \\)','\\(\\quad 0.006 \\)','harazono',NOW(),0);</v>
      </c>
      <c r="J527" s="78" t="s">
        <v>229</v>
      </c>
      <c r="K527">
        <f t="shared" ca="1" si="139"/>
        <v>0.01</v>
      </c>
      <c r="L527" t="s">
        <v>237</v>
      </c>
      <c r="M527">
        <f t="shared" ca="1" si="140"/>
        <v>0.6</v>
      </c>
      <c r="N527" t="s">
        <v>233</v>
      </c>
      <c r="O527" t="s">
        <v>230</v>
      </c>
      <c r="P527" t="s">
        <v>229</v>
      </c>
      <c r="Q527" s="1">
        <f t="shared" ca="1" si="141"/>
        <v>6.0000000000000001E-3</v>
      </c>
      <c r="R527" t="s">
        <v>230</v>
      </c>
      <c r="S527" s="1">
        <f t="shared" ca="1" si="142"/>
        <v>1</v>
      </c>
      <c r="T527" s="1">
        <f t="shared" ca="1" si="138"/>
        <v>60</v>
      </c>
      <c r="V527" t="str">
        <f t="shared" ca="1" si="143"/>
        <v>\\(\\quad 0.01　×　0.6　=　 \\)</v>
      </c>
      <c r="W527" t="str">
        <f t="shared" ca="1" si="144"/>
        <v>\\(\\quad 0.006 \\)</v>
      </c>
    </row>
    <row r="528" spans="1:23" x14ac:dyDescent="0.55000000000000004">
      <c r="A528" s="51" t="s">
        <v>60</v>
      </c>
      <c r="C528" s="50" t="s">
        <v>214</v>
      </c>
      <c r="D528" s="50" t="str">
        <f t="shared" ca="1" si="145"/>
        <v>\\(\\quad 0.32　×　0.73　=　 \\)</v>
      </c>
      <c r="E528" s="50" t="str">
        <f t="shared" ca="1" si="146"/>
        <v>\\(\\quad 0.2336 \\)</v>
      </c>
      <c r="F528" s="50" t="s">
        <v>62</v>
      </c>
      <c r="H528" s="50">
        <v>128</v>
      </c>
      <c r="I528" s="89" t="str">
        <f t="shared" ca="1" si="147"/>
        <v>INSERT INTO math(tangen,question,answer,editor,date,count) VALUES('m3200','\\(\\quad 0.32　×　0.73　=　 \\)','\\(\\quad 0.2336 \\)','harazono',NOW(),0);</v>
      </c>
      <c r="J528" s="78" t="s">
        <v>229</v>
      </c>
      <c r="K528">
        <f t="shared" ca="1" si="139"/>
        <v>0.32</v>
      </c>
      <c r="L528" t="s">
        <v>237</v>
      </c>
      <c r="M528">
        <f t="shared" ca="1" si="140"/>
        <v>0.73</v>
      </c>
      <c r="N528" t="s">
        <v>233</v>
      </c>
      <c r="O528" t="s">
        <v>230</v>
      </c>
      <c r="P528" t="s">
        <v>229</v>
      </c>
      <c r="Q528" s="1">
        <f t="shared" ca="1" si="141"/>
        <v>0.2336</v>
      </c>
      <c r="R528" t="s">
        <v>230</v>
      </c>
      <c r="S528" s="1">
        <f t="shared" ca="1" si="142"/>
        <v>32</v>
      </c>
      <c r="T528" s="1">
        <f t="shared" ca="1" si="138"/>
        <v>73</v>
      </c>
      <c r="V528" t="str">
        <f t="shared" ca="1" si="143"/>
        <v>\\(\\quad 0.32　×　0.73　=　 \\)</v>
      </c>
      <c r="W528" t="str">
        <f t="shared" ca="1" si="144"/>
        <v>\\(\\quad 0.2336 \\)</v>
      </c>
    </row>
    <row r="529" spans="1:23" x14ac:dyDescent="0.55000000000000004">
      <c r="A529" s="51" t="s">
        <v>60</v>
      </c>
      <c r="C529" s="50" t="s">
        <v>214</v>
      </c>
      <c r="D529" s="50" t="str">
        <f t="shared" ca="1" si="145"/>
        <v>\\(\\quad 0.59　×　0.19　=　 \\)</v>
      </c>
      <c r="E529" s="50" t="str">
        <f t="shared" ca="1" si="146"/>
        <v>\\(\\quad 0.1121 \\)</v>
      </c>
      <c r="F529" s="50" t="s">
        <v>62</v>
      </c>
      <c r="H529" s="50">
        <v>128</v>
      </c>
      <c r="I529" s="89" t="str">
        <f t="shared" ca="1" si="147"/>
        <v>INSERT INTO math(tangen,question,answer,editor,date,count) VALUES('m3200','\\(\\quad 0.59　×　0.19　=　 \\)','\\(\\quad 0.1121 \\)','harazono',NOW(),0);</v>
      </c>
      <c r="J529" s="78" t="s">
        <v>229</v>
      </c>
      <c r="K529">
        <f t="shared" ca="1" si="139"/>
        <v>0.59</v>
      </c>
      <c r="L529" t="s">
        <v>237</v>
      </c>
      <c r="M529">
        <f t="shared" ca="1" si="140"/>
        <v>0.19</v>
      </c>
      <c r="N529" t="s">
        <v>233</v>
      </c>
      <c r="O529" t="s">
        <v>230</v>
      </c>
      <c r="P529" t="s">
        <v>229</v>
      </c>
      <c r="Q529" s="1">
        <f t="shared" ca="1" si="141"/>
        <v>0.11209999999999999</v>
      </c>
      <c r="R529" t="s">
        <v>230</v>
      </c>
      <c r="S529" s="1">
        <f t="shared" ca="1" si="142"/>
        <v>59</v>
      </c>
      <c r="T529" s="1">
        <f t="shared" ca="1" si="138"/>
        <v>19</v>
      </c>
      <c r="V529" t="str">
        <f t="shared" ca="1" si="143"/>
        <v>\\(\\quad 0.59　×　0.19　=　 \\)</v>
      </c>
      <c r="W529" t="str">
        <f t="shared" ca="1" si="144"/>
        <v>\\(\\quad 0.1121 \\)</v>
      </c>
    </row>
    <row r="530" spans="1:23" x14ac:dyDescent="0.55000000000000004">
      <c r="A530" s="51" t="s">
        <v>60</v>
      </c>
      <c r="C530" s="50" t="s">
        <v>214</v>
      </c>
      <c r="D530" s="50" t="str">
        <f t="shared" ca="1" si="145"/>
        <v>\\(\\quad 0.82　×　0.49　=　 \\)</v>
      </c>
      <c r="E530" s="50" t="str">
        <f t="shared" ca="1" si="146"/>
        <v>\\(\\quad 0.4018 \\)</v>
      </c>
      <c r="F530" s="50" t="s">
        <v>62</v>
      </c>
      <c r="H530" s="50">
        <v>128</v>
      </c>
      <c r="I530" s="89" t="str">
        <f t="shared" ca="1" si="147"/>
        <v>INSERT INTO math(tangen,question,answer,editor,date,count) VALUES('m3200','\\(\\quad 0.82　×　0.49　=　 \\)','\\(\\quad 0.4018 \\)','harazono',NOW(),0);</v>
      </c>
      <c r="J530" s="78" t="s">
        <v>229</v>
      </c>
      <c r="K530">
        <f t="shared" ca="1" si="139"/>
        <v>0.82000000000000006</v>
      </c>
      <c r="L530" t="s">
        <v>237</v>
      </c>
      <c r="M530">
        <f t="shared" ca="1" si="140"/>
        <v>0.49</v>
      </c>
      <c r="N530" t="s">
        <v>233</v>
      </c>
      <c r="O530" t="s">
        <v>230</v>
      </c>
      <c r="P530" t="s">
        <v>229</v>
      </c>
      <c r="Q530" s="1">
        <f t="shared" ca="1" si="141"/>
        <v>0.40180000000000005</v>
      </c>
      <c r="R530" t="s">
        <v>230</v>
      </c>
      <c r="S530" s="1">
        <f t="shared" ca="1" si="142"/>
        <v>82</v>
      </c>
      <c r="T530" s="1">
        <f t="shared" ca="1" si="138"/>
        <v>49</v>
      </c>
      <c r="V530" t="str">
        <f t="shared" ca="1" si="143"/>
        <v>\\(\\quad 0.82　×　0.49　=　 \\)</v>
      </c>
      <c r="W530" t="str">
        <f t="shared" ca="1" si="144"/>
        <v>\\(\\quad 0.4018 \\)</v>
      </c>
    </row>
    <row r="531" spans="1:23" x14ac:dyDescent="0.55000000000000004">
      <c r="A531" s="51" t="s">
        <v>60</v>
      </c>
      <c r="C531" s="50" t="s">
        <v>214</v>
      </c>
      <c r="D531" s="50" t="str">
        <f t="shared" ca="1" si="145"/>
        <v>\\(\\quad 0.08　×　0.71　=　 \\)</v>
      </c>
      <c r="E531" s="50" t="str">
        <f t="shared" ca="1" si="146"/>
        <v>\\(\\quad 0.0568 \\)</v>
      </c>
      <c r="F531" s="50" t="s">
        <v>62</v>
      </c>
      <c r="H531" s="50">
        <v>128</v>
      </c>
      <c r="I531" s="89" t="str">
        <f t="shared" ca="1" si="147"/>
        <v>INSERT INTO math(tangen,question,answer,editor,date,count) VALUES('m3200','\\(\\quad 0.08　×　0.71　=　 \\)','\\(\\quad 0.0568 \\)','harazono',NOW(),0);</v>
      </c>
      <c r="J531" s="78" t="s">
        <v>229</v>
      </c>
      <c r="K531">
        <f t="shared" ca="1" si="139"/>
        <v>0.08</v>
      </c>
      <c r="L531" t="s">
        <v>237</v>
      </c>
      <c r="M531">
        <f t="shared" ca="1" si="140"/>
        <v>0.71</v>
      </c>
      <c r="N531" t="s">
        <v>233</v>
      </c>
      <c r="O531" t="s">
        <v>230</v>
      </c>
      <c r="P531" t="s">
        <v>229</v>
      </c>
      <c r="Q531" s="1">
        <f t="shared" ca="1" si="141"/>
        <v>5.6799999999999996E-2</v>
      </c>
      <c r="R531" t="s">
        <v>230</v>
      </c>
      <c r="S531" s="1">
        <f t="shared" ca="1" si="142"/>
        <v>8</v>
      </c>
      <c r="T531" s="1">
        <f t="shared" ca="1" si="138"/>
        <v>71</v>
      </c>
      <c r="V531" t="str">
        <f t="shared" ca="1" si="143"/>
        <v>\\(\\quad 0.08　×　0.71　=　 \\)</v>
      </c>
      <c r="W531" t="str">
        <f t="shared" ca="1" si="144"/>
        <v>\\(\\quad 0.0568 \\)</v>
      </c>
    </row>
    <row r="532" spans="1:23" x14ac:dyDescent="0.55000000000000004">
      <c r="A532" s="51" t="s">
        <v>60</v>
      </c>
      <c r="C532" s="50" t="s">
        <v>214</v>
      </c>
      <c r="D532" s="50" t="str">
        <f t="shared" ca="1" si="145"/>
        <v>\\(\\quad 0.24　×　0.28　=　 \\)</v>
      </c>
      <c r="E532" s="50" t="str">
        <f t="shared" ca="1" si="146"/>
        <v>\\(\\quad 0.0672 \\)</v>
      </c>
      <c r="F532" s="50" t="s">
        <v>62</v>
      </c>
      <c r="H532" s="50">
        <v>128</v>
      </c>
      <c r="I532" s="89" t="str">
        <f t="shared" ca="1" si="147"/>
        <v>INSERT INTO math(tangen,question,answer,editor,date,count) VALUES('m3200','\\(\\quad 0.24　×　0.28　=　 \\)','\\(\\quad 0.0672 \\)','harazono',NOW(),0);</v>
      </c>
      <c r="J532" s="78" t="s">
        <v>229</v>
      </c>
      <c r="K532">
        <f t="shared" ca="1" si="139"/>
        <v>0.24</v>
      </c>
      <c r="L532" t="s">
        <v>237</v>
      </c>
      <c r="M532">
        <f t="shared" ca="1" si="140"/>
        <v>0.28000000000000003</v>
      </c>
      <c r="N532" t="s">
        <v>233</v>
      </c>
      <c r="O532" t="s">
        <v>230</v>
      </c>
      <c r="P532" t="s">
        <v>229</v>
      </c>
      <c r="Q532" s="1">
        <f t="shared" ca="1" si="141"/>
        <v>6.720000000000001E-2</v>
      </c>
      <c r="R532" t="s">
        <v>230</v>
      </c>
      <c r="S532" s="1">
        <f t="shared" ca="1" si="142"/>
        <v>24</v>
      </c>
      <c r="T532" s="1">
        <f t="shared" ca="1" si="138"/>
        <v>28</v>
      </c>
      <c r="V532" t="str">
        <f t="shared" ca="1" si="143"/>
        <v>\\(\\quad 0.24　×　0.28　=　 \\)</v>
      </c>
      <c r="W532" t="str">
        <f t="shared" ca="1" si="144"/>
        <v>\\(\\quad 0.0672 \\)</v>
      </c>
    </row>
    <row r="533" spans="1:23" x14ac:dyDescent="0.55000000000000004">
      <c r="A533" s="51" t="s">
        <v>60</v>
      </c>
      <c r="C533" s="50" t="s">
        <v>214</v>
      </c>
      <c r="D533" s="50" t="str">
        <f t="shared" ca="1" si="145"/>
        <v>\\(\\quad 0.77　×　0.33　=　 \\)</v>
      </c>
      <c r="E533" s="50" t="str">
        <f t="shared" ca="1" si="146"/>
        <v>\\(\\quad 0.2541 \\)</v>
      </c>
      <c r="F533" s="50" t="s">
        <v>62</v>
      </c>
      <c r="H533" s="50">
        <v>128</v>
      </c>
      <c r="I533" s="89" t="str">
        <f t="shared" ca="1" si="147"/>
        <v>INSERT INTO math(tangen,question,answer,editor,date,count) VALUES('m3200','\\(\\quad 0.77　×　0.33　=　 \\)','\\(\\quad 0.2541 \\)','harazono',NOW(),0);</v>
      </c>
      <c r="J533" s="78" t="s">
        <v>229</v>
      </c>
      <c r="K533">
        <f t="shared" ca="1" si="139"/>
        <v>0.77</v>
      </c>
      <c r="L533" t="s">
        <v>237</v>
      </c>
      <c r="M533">
        <f t="shared" ca="1" si="140"/>
        <v>0.33</v>
      </c>
      <c r="N533" t="s">
        <v>233</v>
      </c>
      <c r="O533" t="s">
        <v>230</v>
      </c>
      <c r="P533" t="s">
        <v>229</v>
      </c>
      <c r="Q533" s="1">
        <f t="shared" ca="1" si="141"/>
        <v>0.25409999999999999</v>
      </c>
      <c r="R533" t="s">
        <v>230</v>
      </c>
      <c r="S533" s="1">
        <f t="shared" ca="1" si="142"/>
        <v>77</v>
      </c>
      <c r="T533" s="1">
        <f t="shared" ca="1" si="138"/>
        <v>33</v>
      </c>
      <c r="V533" t="str">
        <f t="shared" ca="1" si="143"/>
        <v>\\(\\quad 0.77　×　0.33　=　 \\)</v>
      </c>
      <c r="W533" t="str">
        <f t="shared" ca="1" si="144"/>
        <v>\\(\\quad 0.2541 \\)</v>
      </c>
    </row>
    <row r="534" spans="1:23" x14ac:dyDescent="0.55000000000000004">
      <c r="A534" s="51" t="s">
        <v>60</v>
      </c>
      <c r="C534" s="50" t="s">
        <v>214</v>
      </c>
      <c r="D534" s="50" t="str">
        <f t="shared" ca="1" si="145"/>
        <v>\\(\\quad 0.57　×　0.62　=　 \\)</v>
      </c>
      <c r="E534" s="50" t="str">
        <f t="shared" ca="1" si="146"/>
        <v>\\(\\quad 0.3534 \\)</v>
      </c>
      <c r="F534" s="50" t="s">
        <v>62</v>
      </c>
      <c r="H534" s="50">
        <v>128</v>
      </c>
      <c r="I534" s="89" t="str">
        <f t="shared" ca="1" si="147"/>
        <v>INSERT INTO math(tangen,question,answer,editor,date,count) VALUES('m3200','\\(\\quad 0.57　×　0.62　=　 \\)','\\(\\quad 0.3534 \\)','harazono',NOW(),0);</v>
      </c>
      <c r="J534" s="78" t="s">
        <v>229</v>
      </c>
      <c r="K534">
        <f t="shared" ca="1" si="139"/>
        <v>0.57000000000000006</v>
      </c>
      <c r="L534" t="s">
        <v>237</v>
      </c>
      <c r="M534">
        <f t="shared" ca="1" si="140"/>
        <v>0.62</v>
      </c>
      <c r="N534" t="s">
        <v>233</v>
      </c>
      <c r="O534" t="s">
        <v>230</v>
      </c>
      <c r="P534" t="s">
        <v>229</v>
      </c>
      <c r="Q534" s="1">
        <f t="shared" ca="1" si="141"/>
        <v>0.35340000000000005</v>
      </c>
      <c r="R534" t="s">
        <v>230</v>
      </c>
      <c r="S534" s="1">
        <f t="shared" ca="1" si="142"/>
        <v>57</v>
      </c>
      <c r="T534" s="1">
        <f t="shared" ca="1" si="138"/>
        <v>62</v>
      </c>
      <c r="V534" t="str">
        <f t="shared" ca="1" si="143"/>
        <v>\\(\\quad 0.57　×　0.62　=　 \\)</v>
      </c>
      <c r="W534" t="str">
        <f t="shared" ca="1" si="144"/>
        <v>\\(\\quad 0.3534 \\)</v>
      </c>
    </row>
    <row r="535" spans="1:23" x14ac:dyDescent="0.55000000000000004">
      <c r="A535" s="51" t="s">
        <v>60</v>
      </c>
      <c r="C535" s="50" t="s">
        <v>214</v>
      </c>
      <c r="D535" s="50" t="str">
        <f t="shared" ca="1" si="145"/>
        <v>\\(\\quad 0.32　×　0.25　=　 \\)</v>
      </c>
      <c r="E535" s="50" t="str">
        <f t="shared" ca="1" si="146"/>
        <v>\\(\\quad 0.08 \\)</v>
      </c>
      <c r="F535" s="50" t="s">
        <v>62</v>
      </c>
      <c r="H535" s="50">
        <v>128</v>
      </c>
      <c r="I535" s="89" t="str">
        <f t="shared" ca="1" si="147"/>
        <v>INSERT INTO math(tangen,question,answer,editor,date,count) VALUES('m3200','\\(\\quad 0.32　×　0.25　=　 \\)','\\(\\quad 0.08 \\)','harazono',NOW(),0);</v>
      </c>
      <c r="J535" s="78" t="s">
        <v>229</v>
      </c>
      <c r="K535">
        <f t="shared" ca="1" si="139"/>
        <v>0.32</v>
      </c>
      <c r="L535" t="s">
        <v>237</v>
      </c>
      <c r="M535">
        <f t="shared" ca="1" si="140"/>
        <v>0.25</v>
      </c>
      <c r="N535" t="s">
        <v>233</v>
      </c>
      <c r="O535" t="s">
        <v>230</v>
      </c>
      <c r="P535" t="s">
        <v>229</v>
      </c>
      <c r="Q535" s="1">
        <f t="shared" ca="1" si="141"/>
        <v>0.08</v>
      </c>
      <c r="R535" t="s">
        <v>230</v>
      </c>
      <c r="S535" s="1">
        <f t="shared" ca="1" si="142"/>
        <v>32</v>
      </c>
      <c r="T535" s="1">
        <f t="shared" ca="1" si="138"/>
        <v>25</v>
      </c>
      <c r="V535" t="str">
        <f t="shared" ca="1" si="143"/>
        <v>\\(\\quad 0.32　×　0.25　=　 \\)</v>
      </c>
      <c r="W535" t="str">
        <f t="shared" ca="1" si="144"/>
        <v>\\(\\quad 0.08 \\)</v>
      </c>
    </row>
    <row r="536" spans="1:23" x14ac:dyDescent="0.55000000000000004">
      <c r="A536" s="51" t="s">
        <v>60</v>
      </c>
      <c r="C536" s="50" t="s">
        <v>214</v>
      </c>
      <c r="D536" s="50" t="str">
        <f t="shared" ca="1" si="145"/>
        <v>\\(\\quad 0.75　×　0.15　=　 \\)</v>
      </c>
      <c r="E536" s="50" t="str">
        <f t="shared" ca="1" si="146"/>
        <v>\\(\\quad 0.1125 \\)</v>
      </c>
      <c r="F536" s="50" t="s">
        <v>62</v>
      </c>
      <c r="H536" s="50">
        <v>128</v>
      </c>
      <c r="I536" s="89" t="str">
        <f t="shared" ca="1" si="147"/>
        <v>INSERT INTO math(tangen,question,answer,editor,date,count) VALUES('m3200','\\(\\quad 0.75　×　0.15　=　 \\)','\\(\\quad 0.1125 \\)','harazono',NOW(),0);</v>
      </c>
      <c r="J536" s="78" t="s">
        <v>229</v>
      </c>
      <c r="K536">
        <f t="shared" ca="1" si="139"/>
        <v>0.75</v>
      </c>
      <c r="L536" t="s">
        <v>237</v>
      </c>
      <c r="M536">
        <f t="shared" ca="1" si="140"/>
        <v>0.15</v>
      </c>
      <c r="N536" t="s">
        <v>233</v>
      </c>
      <c r="O536" t="s">
        <v>230</v>
      </c>
      <c r="P536" t="s">
        <v>229</v>
      </c>
      <c r="Q536" s="1">
        <f t="shared" ca="1" si="141"/>
        <v>0.11249999999999999</v>
      </c>
      <c r="R536" t="s">
        <v>230</v>
      </c>
      <c r="S536" s="1">
        <f t="shared" ca="1" si="142"/>
        <v>75</v>
      </c>
      <c r="T536" s="1">
        <f t="shared" ca="1" si="138"/>
        <v>15</v>
      </c>
      <c r="V536" t="str">
        <f t="shared" ca="1" si="143"/>
        <v>\\(\\quad 0.75　×　0.15　=　 \\)</v>
      </c>
      <c r="W536" t="str">
        <f t="shared" ca="1" si="144"/>
        <v>\\(\\quad 0.1125 \\)</v>
      </c>
    </row>
    <row r="537" spans="1:23" x14ac:dyDescent="0.55000000000000004">
      <c r="A537" s="51" t="s">
        <v>60</v>
      </c>
      <c r="C537" s="50" t="s">
        <v>214</v>
      </c>
      <c r="D537" s="50" t="str">
        <f t="shared" ca="1" si="145"/>
        <v>\\(\\quad 9.46　×　5.54　=　 \\)</v>
      </c>
      <c r="E537" s="50" t="str">
        <f t="shared" ca="1" si="146"/>
        <v>\\(\\quad 52.4084 \\)</v>
      </c>
      <c r="F537" s="50" t="s">
        <v>62</v>
      </c>
      <c r="H537" s="50">
        <v>128</v>
      </c>
      <c r="I537" s="89" t="str">
        <f t="shared" ca="1" si="147"/>
        <v>INSERT INTO math(tangen,question,answer,editor,date,count) VALUES('m3200','\\(\\quad 9.46　×　5.54　=　 \\)','\\(\\quad 52.4084 \\)','harazono',NOW(),0);</v>
      </c>
      <c r="J537" s="78" t="s">
        <v>229</v>
      </c>
      <c r="K537">
        <f t="shared" ca="1" si="139"/>
        <v>9.4600000000000009</v>
      </c>
      <c r="L537" t="s">
        <v>237</v>
      </c>
      <c r="M537">
        <f t="shared" ca="1" si="140"/>
        <v>5.54</v>
      </c>
      <c r="N537" t="s">
        <v>233</v>
      </c>
      <c r="O537" t="s">
        <v>230</v>
      </c>
      <c r="P537" t="s">
        <v>229</v>
      </c>
      <c r="Q537" s="1">
        <f t="shared" ca="1" si="141"/>
        <v>52.408400000000007</v>
      </c>
      <c r="R537" t="s">
        <v>230</v>
      </c>
      <c r="S537" s="1">
        <f t="shared" ref="S537:T551" ca="1" si="148">RANDBETWEEN(1,999)</f>
        <v>946</v>
      </c>
      <c r="T537" s="1">
        <f t="shared" ca="1" si="148"/>
        <v>554</v>
      </c>
      <c r="V537" t="str">
        <f t="shared" ca="1" si="143"/>
        <v>\\(\\quad 9.46　×　5.54　=　 \\)</v>
      </c>
      <c r="W537" t="str">
        <f t="shared" ca="1" si="144"/>
        <v>\\(\\quad 52.4084 \\)</v>
      </c>
    </row>
    <row r="538" spans="1:23" x14ac:dyDescent="0.55000000000000004">
      <c r="A538" s="51" t="s">
        <v>60</v>
      </c>
      <c r="C538" s="50" t="s">
        <v>214</v>
      </c>
      <c r="D538" s="50" t="str">
        <f t="shared" ca="1" si="145"/>
        <v>\\(\\quad 9.76　×　2.86　=　 \\)</v>
      </c>
      <c r="E538" s="50" t="str">
        <f t="shared" ca="1" si="146"/>
        <v>\\(\\quad 27.9136 \\)</v>
      </c>
      <c r="F538" s="50" t="s">
        <v>62</v>
      </c>
      <c r="H538" s="50">
        <v>128</v>
      </c>
      <c r="I538" s="89" t="str">
        <f t="shared" ca="1" si="147"/>
        <v>INSERT INTO math(tangen,question,answer,editor,date,count) VALUES('m3200','\\(\\quad 9.76　×　2.86　=　 \\)','\\(\\quad 27.9136 \\)','harazono',NOW(),0);</v>
      </c>
      <c r="J538" s="78" t="s">
        <v>229</v>
      </c>
      <c r="K538">
        <f t="shared" ca="1" si="139"/>
        <v>9.76</v>
      </c>
      <c r="L538" t="s">
        <v>237</v>
      </c>
      <c r="M538">
        <f t="shared" ca="1" si="140"/>
        <v>2.86</v>
      </c>
      <c r="N538" t="s">
        <v>233</v>
      </c>
      <c r="O538" t="s">
        <v>230</v>
      </c>
      <c r="P538" t="s">
        <v>229</v>
      </c>
      <c r="Q538" s="1">
        <f t="shared" ca="1" si="141"/>
        <v>27.913599999999999</v>
      </c>
      <c r="R538" t="s">
        <v>230</v>
      </c>
      <c r="S538" s="1">
        <f t="shared" ca="1" si="148"/>
        <v>976</v>
      </c>
      <c r="T538" s="1">
        <f t="shared" ca="1" si="148"/>
        <v>286</v>
      </c>
      <c r="V538" t="str">
        <f t="shared" ca="1" si="143"/>
        <v>\\(\\quad 9.76　×　2.86　=　 \\)</v>
      </c>
      <c r="W538" t="str">
        <f t="shared" ca="1" si="144"/>
        <v>\\(\\quad 27.9136 \\)</v>
      </c>
    </row>
    <row r="539" spans="1:23" x14ac:dyDescent="0.55000000000000004">
      <c r="A539" s="51" t="s">
        <v>60</v>
      </c>
      <c r="C539" s="50" t="s">
        <v>214</v>
      </c>
      <c r="D539" s="50" t="str">
        <f t="shared" ca="1" si="145"/>
        <v>\\(\\quad 2.14　×　4.4　=　 \\)</v>
      </c>
      <c r="E539" s="50" t="str">
        <f t="shared" ca="1" si="146"/>
        <v>\\(\\quad 9.416 \\)</v>
      </c>
      <c r="F539" s="50" t="s">
        <v>62</v>
      </c>
      <c r="H539" s="50">
        <v>128</v>
      </c>
      <c r="I539" s="89" t="str">
        <f t="shared" ca="1" si="147"/>
        <v>INSERT INTO math(tangen,question,answer,editor,date,count) VALUES('m3200','\\(\\quad 2.14　×　4.4　=　 \\)','\\(\\quad 9.416 \\)','harazono',NOW(),0);</v>
      </c>
      <c r="J539" s="78" t="s">
        <v>229</v>
      </c>
      <c r="K539">
        <f t="shared" ca="1" si="139"/>
        <v>2.14</v>
      </c>
      <c r="L539" t="s">
        <v>237</v>
      </c>
      <c r="M539">
        <f t="shared" ca="1" si="140"/>
        <v>4.4000000000000004</v>
      </c>
      <c r="N539" t="s">
        <v>233</v>
      </c>
      <c r="O539" t="s">
        <v>230</v>
      </c>
      <c r="P539" t="s">
        <v>229</v>
      </c>
      <c r="Q539" s="1">
        <f t="shared" ca="1" si="141"/>
        <v>9.4160000000000021</v>
      </c>
      <c r="R539" t="s">
        <v>230</v>
      </c>
      <c r="S539" s="1">
        <f t="shared" ca="1" si="148"/>
        <v>214</v>
      </c>
      <c r="T539" s="1">
        <f t="shared" ca="1" si="148"/>
        <v>440</v>
      </c>
      <c r="V539" t="str">
        <f t="shared" ca="1" si="143"/>
        <v>\\(\\quad 2.14　×　4.4　=　 \\)</v>
      </c>
      <c r="W539" t="str">
        <f t="shared" ca="1" si="144"/>
        <v>\\(\\quad 9.416 \\)</v>
      </c>
    </row>
    <row r="540" spans="1:23" x14ac:dyDescent="0.55000000000000004">
      <c r="A540" s="51" t="s">
        <v>60</v>
      </c>
      <c r="C540" s="50" t="s">
        <v>214</v>
      </c>
      <c r="D540" s="50" t="str">
        <f t="shared" ca="1" si="145"/>
        <v>\\(\\quad 7.04　×　6.52　=　 \\)</v>
      </c>
      <c r="E540" s="50" t="str">
        <f t="shared" ca="1" si="146"/>
        <v>\\(\\quad 45.9008 \\)</v>
      </c>
      <c r="F540" s="50" t="s">
        <v>62</v>
      </c>
      <c r="H540" s="50">
        <v>128</v>
      </c>
      <c r="I540" s="89" t="str">
        <f t="shared" ca="1" si="147"/>
        <v>INSERT INTO math(tangen,question,answer,editor,date,count) VALUES('m3200','\\(\\quad 7.04　×　6.52　=　 \\)','\\(\\quad 45.9008 \\)','harazono',NOW(),0);</v>
      </c>
      <c r="J540" s="78" t="s">
        <v>229</v>
      </c>
      <c r="K540">
        <f t="shared" ca="1" si="139"/>
        <v>7.04</v>
      </c>
      <c r="L540" t="s">
        <v>237</v>
      </c>
      <c r="M540">
        <f t="shared" ca="1" si="140"/>
        <v>6.5200000000000005</v>
      </c>
      <c r="N540" t="s">
        <v>233</v>
      </c>
      <c r="O540" t="s">
        <v>230</v>
      </c>
      <c r="P540" t="s">
        <v>229</v>
      </c>
      <c r="Q540" s="1">
        <f t="shared" ca="1" si="141"/>
        <v>45.900800000000004</v>
      </c>
      <c r="R540" t="s">
        <v>230</v>
      </c>
      <c r="S540" s="1">
        <f t="shared" ca="1" si="148"/>
        <v>704</v>
      </c>
      <c r="T540" s="1">
        <f t="shared" ca="1" si="148"/>
        <v>652</v>
      </c>
      <c r="V540" t="str">
        <f t="shared" ca="1" si="143"/>
        <v>\\(\\quad 7.04　×　6.52　=　 \\)</v>
      </c>
      <c r="W540" t="str">
        <f t="shared" ca="1" si="144"/>
        <v>\\(\\quad 45.9008 \\)</v>
      </c>
    </row>
    <row r="541" spans="1:23" x14ac:dyDescent="0.55000000000000004">
      <c r="A541" s="51" t="s">
        <v>60</v>
      </c>
      <c r="C541" s="50" t="s">
        <v>214</v>
      </c>
      <c r="D541" s="50" t="str">
        <f t="shared" ca="1" si="145"/>
        <v>\\(\\quad 4.8　×　5.05　=　 \\)</v>
      </c>
      <c r="E541" s="50" t="str">
        <f t="shared" ca="1" si="146"/>
        <v>\\(\\quad 24.24 \\)</v>
      </c>
      <c r="F541" s="50" t="s">
        <v>62</v>
      </c>
      <c r="H541" s="50">
        <v>128</v>
      </c>
      <c r="I541" s="89" t="str">
        <f t="shared" ca="1" si="147"/>
        <v>INSERT INTO math(tangen,question,answer,editor,date,count) VALUES('m3200','\\(\\quad 4.8　×　5.05　=　 \\)','\\(\\quad 24.24 \\)','harazono',NOW(),0);</v>
      </c>
      <c r="J541" s="78" t="s">
        <v>229</v>
      </c>
      <c r="K541">
        <f t="shared" ca="1" si="139"/>
        <v>4.8</v>
      </c>
      <c r="L541" t="s">
        <v>237</v>
      </c>
      <c r="M541">
        <f t="shared" ca="1" si="140"/>
        <v>5.05</v>
      </c>
      <c r="N541" t="s">
        <v>233</v>
      </c>
      <c r="O541" t="s">
        <v>230</v>
      </c>
      <c r="P541" t="s">
        <v>229</v>
      </c>
      <c r="Q541" s="1">
        <f t="shared" ca="1" si="141"/>
        <v>24.24</v>
      </c>
      <c r="R541" t="s">
        <v>230</v>
      </c>
      <c r="S541" s="1">
        <f t="shared" ca="1" si="148"/>
        <v>480</v>
      </c>
      <c r="T541" s="1">
        <f t="shared" ca="1" si="148"/>
        <v>505</v>
      </c>
      <c r="V541" t="str">
        <f t="shared" ca="1" si="143"/>
        <v>\\(\\quad 4.8　×　5.05　=　 \\)</v>
      </c>
      <c r="W541" t="str">
        <f t="shared" ca="1" si="144"/>
        <v>\\(\\quad 24.24 \\)</v>
      </c>
    </row>
    <row r="542" spans="1:23" x14ac:dyDescent="0.55000000000000004">
      <c r="A542" s="51" t="s">
        <v>60</v>
      </c>
      <c r="C542" s="50" t="s">
        <v>214</v>
      </c>
      <c r="D542" s="50" t="str">
        <f t="shared" ca="1" si="145"/>
        <v>\\(\\quad 6.33　×　4.77　=　 \\)</v>
      </c>
      <c r="E542" s="50" t="str">
        <f t="shared" ca="1" si="146"/>
        <v>\\(\\quad 30.1941 \\)</v>
      </c>
      <c r="F542" s="50" t="s">
        <v>62</v>
      </c>
      <c r="H542" s="50">
        <v>128</v>
      </c>
      <c r="I542" s="89" t="str">
        <f t="shared" ca="1" si="147"/>
        <v>INSERT INTO math(tangen,question,answer,editor,date,count) VALUES('m3200','\\(\\quad 6.33　×　4.77　=　 \\)','\\(\\quad 30.1941 \\)','harazono',NOW(),0);</v>
      </c>
      <c r="J542" s="78" t="s">
        <v>229</v>
      </c>
      <c r="K542">
        <f t="shared" ca="1" si="139"/>
        <v>6.33</v>
      </c>
      <c r="L542" t="s">
        <v>237</v>
      </c>
      <c r="M542">
        <f t="shared" ca="1" si="140"/>
        <v>4.7700000000000005</v>
      </c>
      <c r="N542" t="s">
        <v>233</v>
      </c>
      <c r="O542" t="s">
        <v>230</v>
      </c>
      <c r="P542" t="s">
        <v>229</v>
      </c>
      <c r="Q542" s="1">
        <f t="shared" ca="1" si="141"/>
        <v>30.194100000000002</v>
      </c>
      <c r="R542" t="s">
        <v>230</v>
      </c>
      <c r="S542" s="1">
        <f t="shared" ca="1" si="148"/>
        <v>633</v>
      </c>
      <c r="T542" s="1">
        <f t="shared" ca="1" si="148"/>
        <v>477</v>
      </c>
      <c r="V542" t="str">
        <f t="shared" ca="1" si="143"/>
        <v>\\(\\quad 6.33　×　4.77　=　 \\)</v>
      </c>
      <c r="W542" t="str">
        <f t="shared" ca="1" si="144"/>
        <v>\\(\\quad 30.1941 \\)</v>
      </c>
    </row>
    <row r="543" spans="1:23" x14ac:dyDescent="0.55000000000000004">
      <c r="A543" s="51" t="s">
        <v>60</v>
      </c>
      <c r="C543" s="50" t="s">
        <v>214</v>
      </c>
      <c r="D543" s="50" t="str">
        <f t="shared" ca="1" si="145"/>
        <v>\\(\\quad 6.12　×　4.8　=　 \\)</v>
      </c>
      <c r="E543" s="50" t="str">
        <f t="shared" ca="1" si="146"/>
        <v>\\(\\quad 29.376 \\)</v>
      </c>
      <c r="F543" s="50" t="s">
        <v>62</v>
      </c>
      <c r="H543" s="50">
        <v>128</v>
      </c>
      <c r="I543" s="89" t="str">
        <f t="shared" ca="1" si="147"/>
        <v>INSERT INTO math(tangen,question,answer,editor,date,count) VALUES('m3200','\\(\\quad 6.12　×　4.8　=　 \\)','\\(\\quad 29.376 \\)','harazono',NOW(),0);</v>
      </c>
      <c r="J543" s="78" t="s">
        <v>229</v>
      </c>
      <c r="K543">
        <f t="shared" ca="1" si="139"/>
        <v>6.12</v>
      </c>
      <c r="L543" t="s">
        <v>237</v>
      </c>
      <c r="M543">
        <f t="shared" ca="1" si="140"/>
        <v>4.8</v>
      </c>
      <c r="N543" t="s">
        <v>233</v>
      </c>
      <c r="O543" t="s">
        <v>230</v>
      </c>
      <c r="P543" t="s">
        <v>229</v>
      </c>
      <c r="Q543" s="1">
        <f t="shared" ca="1" si="141"/>
        <v>29.375999999999998</v>
      </c>
      <c r="R543" t="s">
        <v>230</v>
      </c>
      <c r="S543" s="1">
        <f t="shared" ca="1" si="148"/>
        <v>612</v>
      </c>
      <c r="T543" s="1">
        <f t="shared" ca="1" si="148"/>
        <v>480</v>
      </c>
      <c r="V543" t="str">
        <f t="shared" ca="1" si="143"/>
        <v>\\(\\quad 6.12　×　4.8　=　 \\)</v>
      </c>
      <c r="W543" t="str">
        <f t="shared" ca="1" si="144"/>
        <v>\\(\\quad 29.376 \\)</v>
      </c>
    </row>
    <row r="544" spans="1:23" x14ac:dyDescent="0.55000000000000004">
      <c r="A544" s="51" t="s">
        <v>60</v>
      </c>
      <c r="C544" s="50" t="s">
        <v>214</v>
      </c>
      <c r="D544" s="50" t="str">
        <f t="shared" ca="1" si="145"/>
        <v>\\(\\quad 3.4　×　3.58　=　 \\)</v>
      </c>
      <c r="E544" s="50" t="str">
        <f t="shared" ca="1" si="146"/>
        <v>\\(\\quad 12.172 \\)</v>
      </c>
      <c r="F544" s="50" t="s">
        <v>62</v>
      </c>
      <c r="H544" s="50">
        <v>128</v>
      </c>
      <c r="I544" s="89" t="str">
        <f t="shared" ca="1" si="147"/>
        <v>INSERT INTO math(tangen,question,answer,editor,date,count) VALUES('m3200','\\(\\quad 3.4　×　3.58　=　 \\)','\\(\\quad 12.172 \\)','harazono',NOW(),0);</v>
      </c>
      <c r="J544" s="78" t="s">
        <v>229</v>
      </c>
      <c r="K544">
        <f t="shared" ca="1" si="139"/>
        <v>3.4</v>
      </c>
      <c r="L544" t="s">
        <v>237</v>
      </c>
      <c r="M544">
        <f t="shared" ca="1" si="140"/>
        <v>3.58</v>
      </c>
      <c r="N544" t="s">
        <v>233</v>
      </c>
      <c r="O544" t="s">
        <v>230</v>
      </c>
      <c r="P544" t="s">
        <v>229</v>
      </c>
      <c r="Q544" s="1">
        <f t="shared" ca="1" si="141"/>
        <v>12.172000000000001</v>
      </c>
      <c r="R544" t="s">
        <v>230</v>
      </c>
      <c r="S544" s="1">
        <f t="shared" ca="1" si="148"/>
        <v>340</v>
      </c>
      <c r="T544" s="1">
        <f t="shared" ca="1" si="148"/>
        <v>358</v>
      </c>
      <c r="V544" t="str">
        <f t="shared" ca="1" si="143"/>
        <v>\\(\\quad 3.4　×　3.58　=　 \\)</v>
      </c>
      <c r="W544" t="str">
        <f t="shared" ca="1" si="144"/>
        <v>\\(\\quad 12.172 \\)</v>
      </c>
    </row>
    <row r="545" spans="1:23" x14ac:dyDescent="0.55000000000000004">
      <c r="A545" s="51" t="s">
        <v>60</v>
      </c>
      <c r="C545" s="50" t="s">
        <v>214</v>
      </c>
      <c r="D545" s="50" t="str">
        <f t="shared" ca="1" si="145"/>
        <v>\\(\\quad 9.01　×　3.91　=　 \\)</v>
      </c>
      <c r="E545" s="50" t="str">
        <f t="shared" ca="1" si="146"/>
        <v>\\(\\quad 35.2291 \\)</v>
      </c>
      <c r="F545" s="50" t="s">
        <v>62</v>
      </c>
      <c r="H545" s="50">
        <v>128</v>
      </c>
      <c r="I545" s="89" t="str">
        <f t="shared" ca="1" si="147"/>
        <v>INSERT INTO math(tangen,question,answer,editor,date,count) VALUES('m3200','\\(\\quad 9.01　×　3.91　=　 \\)','\\(\\quad 35.2291 \\)','harazono',NOW(),0);</v>
      </c>
      <c r="J545" s="78" t="s">
        <v>229</v>
      </c>
      <c r="K545">
        <f t="shared" ca="1" si="139"/>
        <v>9.01</v>
      </c>
      <c r="L545" t="s">
        <v>237</v>
      </c>
      <c r="M545">
        <f t="shared" ca="1" si="140"/>
        <v>3.91</v>
      </c>
      <c r="N545" t="s">
        <v>233</v>
      </c>
      <c r="O545" t="s">
        <v>230</v>
      </c>
      <c r="P545" t="s">
        <v>229</v>
      </c>
      <c r="Q545" s="1">
        <f t="shared" ca="1" si="141"/>
        <v>35.229100000000003</v>
      </c>
      <c r="R545" t="s">
        <v>230</v>
      </c>
      <c r="S545" s="1">
        <f t="shared" ca="1" si="148"/>
        <v>901</v>
      </c>
      <c r="T545" s="1">
        <f t="shared" ca="1" si="148"/>
        <v>391</v>
      </c>
      <c r="V545" t="str">
        <f t="shared" ca="1" si="143"/>
        <v>\\(\\quad 9.01　×　3.91　=　 \\)</v>
      </c>
      <c r="W545" t="str">
        <f t="shared" ca="1" si="144"/>
        <v>\\(\\quad 35.2291 \\)</v>
      </c>
    </row>
    <row r="546" spans="1:23" x14ac:dyDescent="0.55000000000000004">
      <c r="A546" s="51" t="s">
        <v>60</v>
      </c>
      <c r="C546" s="50" t="s">
        <v>214</v>
      </c>
      <c r="D546" s="50" t="str">
        <f t="shared" ca="1" si="145"/>
        <v>\\(\\quad 5.57　×　7.63　=　 \\)</v>
      </c>
      <c r="E546" s="50" t="str">
        <f t="shared" ca="1" si="146"/>
        <v>\\(\\quad 42.4991 \\)</v>
      </c>
      <c r="F546" s="50" t="s">
        <v>62</v>
      </c>
      <c r="H546" s="50">
        <v>128</v>
      </c>
      <c r="I546" s="89" t="str">
        <f t="shared" ca="1" si="147"/>
        <v>INSERT INTO math(tangen,question,answer,editor,date,count) VALUES('m3200','\\(\\quad 5.57　×　7.63　=　 \\)','\\(\\quad 42.4991 \\)','harazono',NOW(),0);</v>
      </c>
      <c r="J546" s="78" t="s">
        <v>229</v>
      </c>
      <c r="K546">
        <f t="shared" ca="1" si="139"/>
        <v>5.57</v>
      </c>
      <c r="L546" t="s">
        <v>237</v>
      </c>
      <c r="M546">
        <f t="shared" ca="1" si="140"/>
        <v>7.63</v>
      </c>
      <c r="N546" t="s">
        <v>233</v>
      </c>
      <c r="O546" t="s">
        <v>230</v>
      </c>
      <c r="P546" t="s">
        <v>229</v>
      </c>
      <c r="Q546" s="1">
        <f t="shared" ca="1" si="141"/>
        <v>42.499099999999999</v>
      </c>
      <c r="R546" t="s">
        <v>230</v>
      </c>
      <c r="S546" s="1">
        <f t="shared" ca="1" si="148"/>
        <v>557</v>
      </c>
      <c r="T546" s="1">
        <f t="shared" ca="1" si="148"/>
        <v>763</v>
      </c>
      <c r="V546" t="str">
        <f t="shared" ca="1" si="143"/>
        <v>\\(\\quad 5.57　×　7.63　=　 \\)</v>
      </c>
      <c r="W546" t="str">
        <f t="shared" ca="1" si="144"/>
        <v>\\(\\quad 42.4991 \\)</v>
      </c>
    </row>
    <row r="547" spans="1:23" x14ac:dyDescent="0.55000000000000004">
      <c r="A547" s="51" t="s">
        <v>60</v>
      </c>
      <c r="C547" s="50" t="s">
        <v>214</v>
      </c>
      <c r="D547" s="50" t="str">
        <f t="shared" ca="1" si="145"/>
        <v>\\(\\quad 9.83　×　2.67　=　 \\)</v>
      </c>
      <c r="E547" s="50" t="str">
        <f t="shared" ca="1" si="146"/>
        <v>\\(\\quad 26.2461 \\)</v>
      </c>
      <c r="F547" s="50" t="s">
        <v>62</v>
      </c>
      <c r="H547" s="50">
        <v>128</v>
      </c>
      <c r="I547" s="89" t="str">
        <f t="shared" ca="1" si="147"/>
        <v>INSERT INTO math(tangen,question,answer,editor,date,count) VALUES('m3200','\\(\\quad 9.83　×　2.67　=　 \\)','\\(\\quad 26.2461 \\)','harazono',NOW(),0);</v>
      </c>
      <c r="J547" s="78" t="s">
        <v>229</v>
      </c>
      <c r="K547">
        <f t="shared" ca="1" si="139"/>
        <v>9.83</v>
      </c>
      <c r="L547" t="s">
        <v>237</v>
      </c>
      <c r="M547">
        <f t="shared" ca="1" si="140"/>
        <v>2.67</v>
      </c>
      <c r="N547" t="s">
        <v>233</v>
      </c>
      <c r="O547" t="s">
        <v>230</v>
      </c>
      <c r="P547" t="s">
        <v>229</v>
      </c>
      <c r="Q547" s="1">
        <f t="shared" ca="1" si="141"/>
        <v>26.246099999999998</v>
      </c>
      <c r="R547" t="s">
        <v>230</v>
      </c>
      <c r="S547" s="1">
        <f t="shared" ca="1" si="148"/>
        <v>983</v>
      </c>
      <c r="T547" s="1">
        <f t="shared" ca="1" si="148"/>
        <v>267</v>
      </c>
      <c r="V547" t="str">
        <f t="shared" ca="1" si="143"/>
        <v>\\(\\quad 9.83　×　2.67　=　 \\)</v>
      </c>
      <c r="W547" t="str">
        <f t="shared" ca="1" si="144"/>
        <v>\\(\\quad 26.2461 \\)</v>
      </c>
    </row>
    <row r="548" spans="1:23" x14ac:dyDescent="0.55000000000000004">
      <c r="A548" s="51" t="s">
        <v>60</v>
      </c>
      <c r="C548" s="50" t="s">
        <v>214</v>
      </c>
      <c r="D548" s="50" t="str">
        <f t="shared" ca="1" si="145"/>
        <v>\\(\\quad 0.64　×　3.86　=　 \\)</v>
      </c>
      <c r="E548" s="50" t="str">
        <f t="shared" ca="1" si="146"/>
        <v>\\(\\quad 2.4704 \\)</v>
      </c>
      <c r="F548" s="50" t="s">
        <v>62</v>
      </c>
      <c r="H548" s="50">
        <v>128</v>
      </c>
      <c r="I548" s="89" t="str">
        <f t="shared" ca="1" si="147"/>
        <v>INSERT INTO math(tangen,question,answer,editor,date,count) VALUES('m3200','\\(\\quad 0.64　×　3.86　=　 \\)','\\(\\quad 2.4704 \\)','harazono',NOW(),0);</v>
      </c>
      <c r="J548" s="78" t="s">
        <v>229</v>
      </c>
      <c r="K548">
        <f t="shared" ca="1" si="139"/>
        <v>0.64</v>
      </c>
      <c r="L548" t="s">
        <v>237</v>
      </c>
      <c r="M548">
        <f t="shared" ca="1" si="140"/>
        <v>3.86</v>
      </c>
      <c r="N548" t="s">
        <v>233</v>
      </c>
      <c r="O548" t="s">
        <v>230</v>
      </c>
      <c r="P548" t="s">
        <v>229</v>
      </c>
      <c r="Q548" s="1">
        <f t="shared" ca="1" si="141"/>
        <v>2.4704000000000002</v>
      </c>
      <c r="R548" t="s">
        <v>230</v>
      </c>
      <c r="S548" s="1">
        <f t="shared" ca="1" si="148"/>
        <v>64</v>
      </c>
      <c r="T548" s="1">
        <f t="shared" ca="1" si="148"/>
        <v>386</v>
      </c>
      <c r="V548" t="str">
        <f t="shared" ca="1" si="143"/>
        <v>\\(\\quad 0.64　×　3.86　=　 \\)</v>
      </c>
      <c r="W548" t="str">
        <f t="shared" ca="1" si="144"/>
        <v>\\(\\quad 2.4704 \\)</v>
      </c>
    </row>
    <row r="549" spans="1:23" x14ac:dyDescent="0.55000000000000004">
      <c r="A549" s="51" t="s">
        <v>60</v>
      </c>
      <c r="C549" s="50" t="s">
        <v>214</v>
      </c>
      <c r="D549" s="50" t="str">
        <f t="shared" ca="1" si="145"/>
        <v>\\(\\quad 0.96　×　5.37　=　 \\)</v>
      </c>
      <c r="E549" s="50" t="str">
        <f t="shared" ca="1" si="146"/>
        <v>\\(\\quad 5.1552 \\)</v>
      </c>
      <c r="F549" s="50" t="s">
        <v>62</v>
      </c>
      <c r="H549" s="50">
        <v>128</v>
      </c>
      <c r="I549" s="89" t="str">
        <f t="shared" ca="1" si="147"/>
        <v>INSERT INTO math(tangen,question,answer,editor,date,count) VALUES('m3200','\\(\\quad 0.96　×　5.37　=　 \\)','\\(\\quad 5.1552 \\)','harazono',NOW(),0);</v>
      </c>
      <c r="J549" s="78" t="s">
        <v>229</v>
      </c>
      <c r="K549">
        <f t="shared" ca="1" si="139"/>
        <v>0.96</v>
      </c>
      <c r="L549" t="s">
        <v>237</v>
      </c>
      <c r="M549">
        <f t="shared" ca="1" si="140"/>
        <v>5.37</v>
      </c>
      <c r="N549" t="s">
        <v>233</v>
      </c>
      <c r="O549" t="s">
        <v>230</v>
      </c>
      <c r="P549" t="s">
        <v>229</v>
      </c>
      <c r="Q549" s="1">
        <f t="shared" ca="1" si="141"/>
        <v>5.1551999999999998</v>
      </c>
      <c r="R549" t="s">
        <v>230</v>
      </c>
      <c r="S549" s="1">
        <f t="shared" ca="1" si="148"/>
        <v>96</v>
      </c>
      <c r="T549" s="1">
        <f t="shared" ca="1" si="148"/>
        <v>537</v>
      </c>
      <c r="V549" t="str">
        <f t="shared" ca="1" si="143"/>
        <v>\\(\\quad 0.96　×　5.37　=　 \\)</v>
      </c>
      <c r="W549" t="str">
        <f t="shared" ca="1" si="144"/>
        <v>\\(\\quad 5.1552 \\)</v>
      </c>
    </row>
    <row r="550" spans="1:23" x14ac:dyDescent="0.55000000000000004">
      <c r="A550" s="51" t="s">
        <v>60</v>
      </c>
      <c r="C550" s="50" t="s">
        <v>214</v>
      </c>
      <c r="D550" s="50" t="str">
        <f t="shared" ca="1" si="145"/>
        <v>\\(\\quad 8.97　×　1.49　=　 \\)</v>
      </c>
      <c r="E550" s="50" t="str">
        <f t="shared" ca="1" si="146"/>
        <v>\\(\\quad 13.3653 \\)</v>
      </c>
      <c r="F550" s="50" t="s">
        <v>62</v>
      </c>
      <c r="H550" s="50">
        <v>128</v>
      </c>
      <c r="I550" s="89" t="str">
        <f t="shared" ca="1" si="147"/>
        <v>INSERT INTO math(tangen,question,answer,editor,date,count) VALUES('m3200','\\(\\quad 8.97　×　1.49　=　 \\)','\\(\\quad 13.3653 \\)','harazono',NOW(),0);</v>
      </c>
      <c r="J550" s="78" t="s">
        <v>229</v>
      </c>
      <c r="K550">
        <f t="shared" ca="1" si="139"/>
        <v>8.9700000000000006</v>
      </c>
      <c r="L550" t="s">
        <v>237</v>
      </c>
      <c r="M550">
        <f t="shared" ca="1" si="140"/>
        <v>1.49</v>
      </c>
      <c r="N550" t="s">
        <v>233</v>
      </c>
      <c r="O550" t="s">
        <v>230</v>
      </c>
      <c r="P550" t="s">
        <v>229</v>
      </c>
      <c r="Q550" s="1">
        <f t="shared" ca="1" si="141"/>
        <v>13.365300000000001</v>
      </c>
      <c r="R550" t="s">
        <v>230</v>
      </c>
      <c r="S550" s="1">
        <f t="shared" ca="1" si="148"/>
        <v>897</v>
      </c>
      <c r="T550" s="1">
        <f t="shared" ca="1" si="148"/>
        <v>149</v>
      </c>
      <c r="V550" t="str">
        <f t="shared" ca="1" si="143"/>
        <v>\\(\\quad 8.97　×　1.49　=　 \\)</v>
      </c>
      <c r="W550" t="str">
        <f t="shared" ca="1" si="144"/>
        <v>\\(\\quad 13.3653 \\)</v>
      </c>
    </row>
    <row r="551" spans="1:23" x14ac:dyDescent="0.55000000000000004">
      <c r="A551" s="51" t="s">
        <v>60</v>
      </c>
      <c r="C551" s="50" t="s">
        <v>214</v>
      </c>
      <c r="D551" s="50" t="str">
        <f t="shared" ca="1" si="145"/>
        <v>\\(\\quad 0.02　×　5.31　=　 \\)</v>
      </c>
      <c r="E551" s="50" t="str">
        <f t="shared" ca="1" si="146"/>
        <v>\\(\\quad 0.1062 \\)</v>
      </c>
      <c r="F551" s="50" t="s">
        <v>62</v>
      </c>
      <c r="H551" s="50">
        <v>128</v>
      </c>
      <c r="I551" s="89" t="str">
        <f t="shared" ca="1" si="147"/>
        <v>INSERT INTO math(tangen,question,answer,editor,date,count) VALUES('m3200','\\(\\quad 0.02　×　5.31　=　 \\)','\\(\\quad 0.1062 \\)','harazono',NOW(),0);</v>
      </c>
      <c r="J551" s="78" t="s">
        <v>229</v>
      </c>
      <c r="K551">
        <f t="shared" ca="1" si="139"/>
        <v>0.02</v>
      </c>
      <c r="L551" t="s">
        <v>237</v>
      </c>
      <c r="M551">
        <f t="shared" ca="1" si="140"/>
        <v>5.3100000000000005</v>
      </c>
      <c r="N551" t="s">
        <v>233</v>
      </c>
      <c r="O551" t="s">
        <v>230</v>
      </c>
      <c r="P551" t="s">
        <v>229</v>
      </c>
      <c r="Q551" s="1">
        <f t="shared" ca="1" si="141"/>
        <v>0.10620000000000002</v>
      </c>
      <c r="R551" t="s">
        <v>230</v>
      </c>
      <c r="S551" s="1">
        <f t="shared" ca="1" si="148"/>
        <v>2</v>
      </c>
      <c r="T551" s="1">
        <f t="shared" ca="1" si="148"/>
        <v>531</v>
      </c>
      <c r="V551" t="str">
        <f t="shared" ca="1" si="143"/>
        <v>\\(\\quad 0.02　×　5.31　=　 \\)</v>
      </c>
      <c r="W551" t="str">
        <f t="shared" ca="1" si="144"/>
        <v>\\(\\quad 0.1062 \\)</v>
      </c>
    </row>
    <row r="552" spans="1:23" x14ac:dyDescent="0.55000000000000004">
      <c r="A552" s="51" t="s">
        <v>60</v>
      </c>
      <c r="C552" s="50" t="s">
        <v>214</v>
      </c>
      <c r="D552" s="50" t="str">
        <f t="shared" ca="1" si="145"/>
        <v>\\(\\quad 6.73　×　1.63　=　 \\)</v>
      </c>
      <c r="E552" s="50" t="str">
        <f t="shared" ca="1" si="146"/>
        <v>\\(\\quad 10.9699 \\)</v>
      </c>
      <c r="F552" s="50" t="s">
        <v>62</v>
      </c>
      <c r="H552" s="50">
        <v>128</v>
      </c>
      <c r="I552" s="89" t="str">
        <f t="shared" ca="1" si="147"/>
        <v>INSERT INTO math(tangen,question,answer,editor,date,count) VALUES('m3200','\\(\\quad 6.73　×　1.63　=　 \\)','\\(\\quad 10.9699 \\)','harazono',NOW(),0);</v>
      </c>
      <c r="J552" s="78" t="s">
        <v>229</v>
      </c>
      <c r="K552">
        <f t="shared" ref="K552:K586" ca="1" si="149">S552*0.01</f>
        <v>6.73</v>
      </c>
      <c r="L552" t="s">
        <v>237</v>
      </c>
      <c r="M552">
        <f t="shared" ref="M552:M586" ca="1" si="150">T552*0.01</f>
        <v>1.6300000000000001</v>
      </c>
      <c r="N552" t="s">
        <v>233</v>
      </c>
      <c r="O552" t="s">
        <v>230</v>
      </c>
      <c r="P552" t="s">
        <v>229</v>
      </c>
      <c r="Q552" s="1">
        <f t="shared" ref="Q552:Q586" ca="1" si="151">K552*M552</f>
        <v>10.969900000000001</v>
      </c>
      <c r="R552" t="s">
        <v>230</v>
      </c>
      <c r="S552" s="1">
        <f t="shared" ref="S552:T567" ca="1" si="152">RANDBETWEEN(1,999)</f>
        <v>673</v>
      </c>
      <c r="T552" s="1">
        <f t="shared" ca="1" si="152"/>
        <v>163</v>
      </c>
      <c r="V552" t="str">
        <f t="shared" ca="1" si="143"/>
        <v>\\(\\quad 6.73　×　1.63　=　 \\)</v>
      </c>
      <c r="W552" t="str">
        <f t="shared" ca="1" si="144"/>
        <v>\\(\\quad 10.9699 \\)</v>
      </c>
    </row>
    <row r="553" spans="1:23" x14ac:dyDescent="0.55000000000000004">
      <c r="A553" s="51" t="s">
        <v>60</v>
      </c>
      <c r="C553" s="50" t="s">
        <v>214</v>
      </c>
      <c r="D553" s="50" t="str">
        <f t="shared" ca="1" si="145"/>
        <v>\\(\\quad 2.44　×　7.51　=　 \\)</v>
      </c>
      <c r="E553" s="50" t="str">
        <f t="shared" ca="1" si="146"/>
        <v>\\(\\quad 18.3244 \\)</v>
      </c>
      <c r="F553" s="50" t="s">
        <v>62</v>
      </c>
      <c r="H553" s="50">
        <v>128</v>
      </c>
      <c r="I553" s="89" t="str">
        <f t="shared" ca="1" si="147"/>
        <v>INSERT INTO math(tangen,question,answer,editor,date,count) VALUES('m3200','\\(\\quad 2.44　×　7.51　=　 \\)','\\(\\quad 18.3244 \\)','harazono',NOW(),0);</v>
      </c>
      <c r="J553" s="78" t="s">
        <v>229</v>
      </c>
      <c r="K553">
        <f t="shared" ca="1" si="149"/>
        <v>2.44</v>
      </c>
      <c r="L553" t="s">
        <v>237</v>
      </c>
      <c r="M553">
        <f t="shared" ca="1" si="150"/>
        <v>7.51</v>
      </c>
      <c r="N553" t="s">
        <v>233</v>
      </c>
      <c r="O553" t="s">
        <v>230</v>
      </c>
      <c r="P553" t="s">
        <v>229</v>
      </c>
      <c r="Q553" s="1">
        <f t="shared" ca="1" si="151"/>
        <v>18.324400000000001</v>
      </c>
      <c r="R553" t="s">
        <v>230</v>
      </c>
      <c r="S553" s="1">
        <f t="shared" ca="1" si="152"/>
        <v>244</v>
      </c>
      <c r="T553" s="1">
        <f t="shared" ca="1" si="152"/>
        <v>751</v>
      </c>
      <c r="V553" t="str">
        <f t="shared" ca="1" si="143"/>
        <v>\\(\\quad 2.44　×　7.51　=　 \\)</v>
      </c>
      <c r="W553" t="str">
        <f t="shared" ca="1" si="144"/>
        <v>\\(\\quad 18.3244 \\)</v>
      </c>
    </row>
    <row r="554" spans="1:23" x14ac:dyDescent="0.55000000000000004">
      <c r="A554" s="51" t="s">
        <v>60</v>
      </c>
      <c r="C554" s="50" t="s">
        <v>214</v>
      </c>
      <c r="D554" s="50" t="str">
        <f t="shared" ca="1" si="145"/>
        <v>\\(\\quad 8.1　×　5.23　=　 \\)</v>
      </c>
      <c r="E554" s="50" t="str">
        <f t="shared" ca="1" si="146"/>
        <v>\\(\\quad 42.363 \\)</v>
      </c>
      <c r="F554" s="50" t="s">
        <v>62</v>
      </c>
      <c r="H554" s="50">
        <v>128</v>
      </c>
      <c r="I554" s="89" t="str">
        <f t="shared" ca="1" si="147"/>
        <v>INSERT INTO math(tangen,question,answer,editor,date,count) VALUES('m3200','\\(\\quad 8.1　×　5.23　=　 \\)','\\(\\quad 42.363 \\)','harazono',NOW(),0);</v>
      </c>
      <c r="J554" s="78" t="s">
        <v>229</v>
      </c>
      <c r="K554">
        <f t="shared" ca="1" si="149"/>
        <v>8.1</v>
      </c>
      <c r="L554" t="s">
        <v>237</v>
      </c>
      <c r="M554">
        <f t="shared" ca="1" si="150"/>
        <v>5.23</v>
      </c>
      <c r="N554" t="s">
        <v>233</v>
      </c>
      <c r="O554" t="s">
        <v>230</v>
      </c>
      <c r="P554" t="s">
        <v>229</v>
      </c>
      <c r="Q554" s="1">
        <f t="shared" ca="1" si="151"/>
        <v>42.363</v>
      </c>
      <c r="R554" t="s">
        <v>230</v>
      </c>
      <c r="S554" s="1">
        <f t="shared" ca="1" si="152"/>
        <v>810</v>
      </c>
      <c r="T554" s="1">
        <f t="shared" ca="1" si="152"/>
        <v>523</v>
      </c>
      <c r="V554" t="str">
        <f t="shared" ca="1" si="143"/>
        <v>\\(\\quad 8.1　×　5.23　=　 \\)</v>
      </c>
      <c r="W554" t="str">
        <f t="shared" ca="1" si="144"/>
        <v>\\(\\quad 42.363 \\)</v>
      </c>
    </row>
    <row r="555" spans="1:23" x14ac:dyDescent="0.55000000000000004">
      <c r="A555" s="51" t="s">
        <v>60</v>
      </c>
      <c r="C555" s="50" t="s">
        <v>214</v>
      </c>
      <c r="D555" s="50" t="str">
        <f t="shared" ca="1" si="145"/>
        <v>\\(\\quad 8.97　×　3.46　=　 \\)</v>
      </c>
      <c r="E555" s="50" t="str">
        <f t="shared" ca="1" si="146"/>
        <v>\\(\\quad 31.0362 \\)</v>
      </c>
      <c r="F555" s="50" t="s">
        <v>62</v>
      </c>
      <c r="H555" s="50">
        <v>128</v>
      </c>
      <c r="I555" s="89" t="str">
        <f t="shared" ca="1" si="147"/>
        <v>INSERT INTO math(tangen,question,answer,editor,date,count) VALUES('m3200','\\(\\quad 8.97　×　3.46　=　 \\)','\\(\\quad 31.0362 \\)','harazono',NOW(),0);</v>
      </c>
      <c r="J555" s="78" t="s">
        <v>229</v>
      </c>
      <c r="K555">
        <f t="shared" ca="1" si="149"/>
        <v>8.9700000000000006</v>
      </c>
      <c r="L555" t="s">
        <v>237</v>
      </c>
      <c r="M555">
        <f t="shared" ca="1" si="150"/>
        <v>3.46</v>
      </c>
      <c r="N555" t="s">
        <v>233</v>
      </c>
      <c r="O555" t="s">
        <v>230</v>
      </c>
      <c r="P555" t="s">
        <v>229</v>
      </c>
      <c r="Q555" s="1">
        <f t="shared" ca="1" si="151"/>
        <v>31.036200000000001</v>
      </c>
      <c r="R555" t="s">
        <v>230</v>
      </c>
      <c r="S555" s="1">
        <f t="shared" ca="1" si="152"/>
        <v>897</v>
      </c>
      <c r="T555" s="1">
        <f t="shared" ca="1" si="152"/>
        <v>346</v>
      </c>
      <c r="V555" t="str">
        <f t="shared" ca="1" si="143"/>
        <v>\\(\\quad 8.97　×　3.46　=　 \\)</v>
      </c>
      <c r="W555" t="str">
        <f t="shared" ca="1" si="144"/>
        <v>\\(\\quad 31.0362 \\)</v>
      </c>
    </row>
    <row r="556" spans="1:23" x14ac:dyDescent="0.55000000000000004">
      <c r="A556" s="51" t="s">
        <v>60</v>
      </c>
      <c r="C556" s="50" t="s">
        <v>214</v>
      </c>
      <c r="D556" s="50" t="str">
        <f t="shared" ca="1" si="145"/>
        <v>\\(\\quad 8.56　×　9.42　=　 \\)</v>
      </c>
      <c r="E556" s="50" t="str">
        <f t="shared" ca="1" si="146"/>
        <v>\\(\\quad 80.6352 \\)</v>
      </c>
      <c r="F556" s="50" t="s">
        <v>62</v>
      </c>
      <c r="H556" s="50">
        <v>128</v>
      </c>
      <c r="I556" s="89" t="str">
        <f t="shared" ca="1" si="147"/>
        <v>INSERT INTO math(tangen,question,answer,editor,date,count) VALUES('m3200','\\(\\quad 8.56　×　9.42　=　 \\)','\\(\\quad 80.6352 \\)','harazono',NOW(),0);</v>
      </c>
      <c r="J556" s="78" t="s">
        <v>229</v>
      </c>
      <c r="K556">
        <f t="shared" ca="1" si="149"/>
        <v>8.56</v>
      </c>
      <c r="L556" t="s">
        <v>237</v>
      </c>
      <c r="M556">
        <f t="shared" ca="1" si="150"/>
        <v>9.42</v>
      </c>
      <c r="N556" t="s">
        <v>233</v>
      </c>
      <c r="O556" t="s">
        <v>230</v>
      </c>
      <c r="P556" t="s">
        <v>229</v>
      </c>
      <c r="Q556" s="1">
        <f t="shared" ca="1" si="151"/>
        <v>80.635199999999998</v>
      </c>
      <c r="R556" t="s">
        <v>230</v>
      </c>
      <c r="S556" s="1">
        <f t="shared" ca="1" si="152"/>
        <v>856</v>
      </c>
      <c r="T556" s="1">
        <f t="shared" ca="1" si="152"/>
        <v>942</v>
      </c>
      <c r="V556" t="str">
        <f t="shared" ca="1" si="143"/>
        <v>\\(\\quad 8.56　×　9.42　=　 \\)</v>
      </c>
      <c r="W556" t="str">
        <f t="shared" ca="1" si="144"/>
        <v>\\(\\quad 80.6352 \\)</v>
      </c>
    </row>
    <row r="557" spans="1:23" x14ac:dyDescent="0.55000000000000004">
      <c r="A557" s="51" t="s">
        <v>60</v>
      </c>
      <c r="C557" s="50" t="s">
        <v>214</v>
      </c>
      <c r="D557" s="50" t="str">
        <f t="shared" ca="1" si="145"/>
        <v>\\(\\quad 6.12　×　5.31　=　 \\)</v>
      </c>
      <c r="E557" s="50" t="str">
        <f t="shared" ca="1" si="146"/>
        <v>\\(\\quad 32.4972 \\)</v>
      </c>
      <c r="F557" s="50" t="s">
        <v>62</v>
      </c>
      <c r="H557" s="50">
        <v>128</v>
      </c>
      <c r="I557" s="89" t="str">
        <f t="shared" ca="1" si="147"/>
        <v>INSERT INTO math(tangen,question,answer,editor,date,count) VALUES('m3200','\\(\\quad 6.12　×　5.31　=　 \\)','\\(\\quad 32.4972 \\)','harazono',NOW(),0);</v>
      </c>
      <c r="J557" s="78" t="s">
        <v>229</v>
      </c>
      <c r="K557">
        <f t="shared" ca="1" si="149"/>
        <v>6.12</v>
      </c>
      <c r="L557" t="s">
        <v>237</v>
      </c>
      <c r="M557">
        <f t="shared" ca="1" si="150"/>
        <v>5.3100000000000005</v>
      </c>
      <c r="N557" t="s">
        <v>233</v>
      </c>
      <c r="O557" t="s">
        <v>230</v>
      </c>
      <c r="P557" t="s">
        <v>229</v>
      </c>
      <c r="Q557" s="1">
        <f t="shared" ca="1" si="151"/>
        <v>32.497200000000007</v>
      </c>
      <c r="R557" t="s">
        <v>230</v>
      </c>
      <c r="S557" s="1">
        <f t="shared" ca="1" si="152"/>
        <v>612</v>
      </c>
      <c r="T557" s="1">
        <f t="shared" ca="1" si="152"/>
        <v>531</v>
      </c>
      <c r="V557" t="str">
        <f t="shared" ca="1" si="143"/>
        <v>\\(\\quad 6.12　×　5.31　=　 \\)</v>
      </c>
      <c r="W557" t="str">
        <f t="shared" ca="1" si="144"/>
        <v>\\(\\quad 32.4972 \\)</v>
      </c>
    </row>
    <row r="558" spans="1:23" x14ac:dyDescent="0.55000000000000004">
      <c r="A558" s="51" t="s">
        <v>60</v>
      </c>
      <c r="C558" s="50" t="s">
        <v>214</v>
      </c>
      <c r="D558" s="50" t="str">
        <f t="shared" ca="1" si="145"/>
        <v>\\(\\quad 7.36　×　1.42　=　 \\)</v>
      </c>
      <c r="E558" s="50" t="str">
        <f t="shared" ca="1" si="146"/>
        <v>\\(\\quad 10.4512 \\)</v>
      </c>
      <c r="F558" s="50" t="s">
        <v>62</v>
      </c>
      <c r="H558" s="50">
        <v>128</v>
      </c>
      <c r="I558" s="89" t="str">
        <f t="shared" ca="1" si="147"/>
        <v>INSERT INTO math(tangen,question,answer,editor,date,count) VALUES('m3200','\\(\\quad 7.36　×　1.42　=　 \\)','\\(\\quad 10.4512 \\)','harazono',NOW(),0);</v>
      </c>
      <c r="J558" s="78" t="s">
        <v>229</v>
      </c>
      <c r="K558">
        <f t="shared" ca="1" si="149"/>
        <v>7.36</v>
      </c>
      <c r="L558" t="s">
        <v>237</v>
      </c>
      <c r="M558">
        <f t="shared" ca="1" si="150"/>
        <v>1.42</v>
      </c>
      <c r="N558" t="s">
        <v>233</v>
      </c>
      <c r="O558" t="s">
        <v>230</v>
      </c>
      <c r="P558" t="s">
        <v>229</v>
      </c>
      <c r="Q558" s="1">
        <f t="shared" ca="1" si="151"/>
        <v>10.4512</v>
      </c>
      <c r="R558" t="s">
        <v>230</v>
      </c>
      <c r="S558" s="1">
        <f t="shared" ca="1" si="152"/>
        <v>736</v>
      </c>
      <c r="T558" s="1">
        <f t="shared" ca="1" si="152"/>
        <v>142</v>
      </c>
      <c r="V558" t="str">
        <f t="shared" ca="1" si="143"/>
        <v>\\(\\quad 7.36　×　1.42　=　 \\)</v>
      </c>
      <c r="W558" t="str">
        <f t="shared" ca="1" si="144"/>
        <v>\\(\\quad 10.4512 \\)</v>
      </c>
    </row>
    <row r="559" spans="1:23" x14ac:dyDescent="0.55000000000000004">
      <c r="A559" s="51" t="s">
        <v>60</v>
      </c>
      <c r="C559" s="50" t="s">
        <v>214</v>
      </c>
      <c r="D559" s="50" t="str">
        <f t="shared" ca="1" si="145"/>
        <v>\\(\\quad 6.71　×　8.69　=　 \\)</v>
      </c>
      <c r="E559" s="50" t="str">
        <f t="shared" ca="1" si="146"/>
        <v>\\(\\quad 58.3099 \\)</v>
      </c>
      <c r="F559" s="50" t="s">
        <v>62</v>
      </c>
      <c r="H559" s="50">
        <v>128</v>
      </c>
      <c r="I559" s="89" t="str">
        <f t="shared" ca="1" si="147"/>
        <v>INSERT INTO math(tangen,question,answer,editor,date,count) VALUES('m3200','\\(\\quad 6.71　×　8.69　=　 \\)','\\(\\quad 58.3099 \\)','harazono',NOW(),0);</v>
      </c>
      <c r="J559" s="78" t="s">
        <v>229</v>
      </c>
      <c r="K559">
        <f t="shared" ca="1" si="149"/>
        <v>6.71</v>
      </c>
      <c r="L559" t="s">
        <v>237</v>
      </c>
      <c r="M559">
        <f t="shared" ca="1" si="150"/>
        <v>8.69</v>
      </c>
      <c r="N559" t="s">
        <v>233</v>
      </c>
      <c r="O559" t="s">
        <v>230</v>
      </c>
      <c r="P559" t="s">
        <v>229</v>
      </c>
      <c r="Q559" s="1">
        <f t="shared" ca="1" si="151"/>
        <v>58.309899999999999</v>
      </c>
      <c r="R559" t="s">
        <v>230</v>
      </c>
      <c r="S559" s="1">
        <f t="shared" ca="1" si="152"/>
        <v>671</v>
      </c>
      <c r="T559" s="1">
        <f t="shared" ca="1" si="152"/>
        <v>869</v>
      </c>
      <c r="V559" t="str">
        <f t="shared" ca="1" si="143"/>
        <v>\\(\\quad 6.71　×　8.69　=　 \\)</v>
      </c>
      <c r="W559" t="str">
        <f t="shared" ca="1" si="144"/>
        <v>\\(\\quad 58.3099 \\)</v>
      </c>
    </row>
    <row r="560" spans="1:23" x14ac:dyDescent="0.55000000000000004">
      <c r="A560" s="51" t="s">
        <v>60</v>
      </c>
      <c r="C560" s="50" t="s">
        <v>214</v>
      </c>
      <c r="D560" s="50" t="str">
        <f t="shared" ca="1" si="145"/>
        <v>\\(\\quad 5.61　×　2.24　=　 \\)</v>
      </c>
      <c r="E560" s="50" t="str">
        <f t="shared" ca="1" si="146"/>
        <v>\\(\\quad 12.5664 \\)</v>
      </c>
      <c r="F560" s="50" t="s">
        <v>62</v>
      </c>
      <c r="H560" s="50">
        <v>128</v>
      </c>
      <c r="I560" s="89" t="str">
        <f t="shared" ca="1" si="147"/>
        <v>INSERT INTO math(tangen,question,answer,editor,date,count) VALUES('m3200','\\(\\quad 5.61　×　2.24　=　 \\)','\\(\\quad 12.5664 \\)','harazono',NOW(),0);</v>
      </c>
      <c r="J560" s="78" t="s">
        <v>229</v>
      </c>
      <c r="K560">
        <f t="shared" ca="1" si="149"/>
        <v>5.61</v>
      </c>
      <c r="L560" t="s">
        <v>237</v>
      </c>
      <c r="M560">
        <f t="shared" ca="1" si="150"/>
        <v>2.2400000000000002</v>
      </c>
      <c r="N560" t="s">
        <v>233</v>
      </c>
      <c r="O560" t="s">
        <v>230</v>
      </c>
      <c r="P560" t="s">
        <v>229</v>
      </c>
      <c r="Q560" s="1">
        <f t="shared" ca="1" si="151"/>
        <v>12.566400000000002</v>
      </c>
      <c r="R560" t="s">
        <v>230</v>
      </c>
      <c r="S560" s="1">
        <f t="shared" ca="1" si="152"/>
        <v>561</v>
      </c>
      <c r="T560" s="1">
        <f t="shared" ca="1" si="152"/>
        <v>224</v>
      </c>
      <c r="V560" t="str">
        <f t="shared" ca="1" si="143"/>
        <v>\\(\\quad 5.61　×　2.24　=　 \\)</v>
      </c>
      <c r="W560" t="str">
        <f t="shared" ca="1" si="144"/>
        <v>\\(\\quad 12.5664 \\)</v>
      </c>
    </row>
    <row r="561" spans="1:23" x14ac:dyDescent="0.55000000000000004">
      <c r="A561" s="51" t="s">
        <v>60</v>
      </c>
      <c r="C561" s="50" t="s">
        <v>214</v>
      </c>
      <c r="D561" s="50" t="str">
        <f t="shared" ca="1" si="145"/>
        <v>\\(\\quad 2.61　×　4.37　=　 \\)</v>
      </c>
      <c r="E561" s="50" t="str">
        <f t="shared" ca="1" si="146"/>
        <v>\\(\\quad 11.4057 \\)</v>
      </c>
      <c r="F561" s="50" t="s">
        <v>62</v>
      </c>
      <c r="H561" s="50">
        <v>128</v>
      </c>
      <c r="I561" s="89" t="str">
        <f t="shared" ca="1" si="147"/>
        <v>INSERT INTO math(tangen,question,answer,editor,date,count) VALUES('m3200','\\(\\quad 2.61　×　4.37　=　 \\)','\\(\\quad 11.4057 \\)','harazono',NOW(),0);</v>
      </c>
      <c r="J561" s="78" t="s">
        <v>229</v>
      </c>
      <c r="K561">
        <f t="shared" ca="1" si="149"/>
        <v>2.61</v>
      </c>
      <c r="L561" t="s">
        <v>237</v>
      </c>
      <c r="M561">
        <f t="shared" ca="1" si="150"/>
        <v>4.37</v>
      </c>
      <c r="N561" t="s">
        <v>233</v>
      </c>
      <c r="O561" t="s">
        <v>230</v>
      </c>
      <c r="P561" t="s">
        <v>229</v>
      </c>
      <c r="Q561" s="1">
        <f t="shared" ca="1" si="151"/>
        <v>11.4057</v>
      </c>
      <c r="R561" t="s">
        <v>230</v>
      </c>
      <c r="S561" s="1">
        <f t="shared" ca="1" si="152"/>
        <v>261</v>
      </c>
      <c r="T561" s="1">
        <f t="shared" ca="1" si="152"/>
        <v>437</v>
      </c>
      <c r="V561" t="str">
        <f t="shared" ca="1" si="143"/>
        <v>\\(\\quad 2.61　×　4.37　=　 \\)</v>
      </c>
      <c r="W561" t="str">
        <f t="shared" ca="1" si="144"/>
        <v>\\(\\quad 11.4057 \\)</v>
      </c>
    </row>
    <row r="562" spans="1:23" x14ac:dyDescent="0.55000000000000004">
      <c r="A562" s="51" t="s">
        <v>60</v>
      </c>
      <c r="C562" s="50" t="s">
        <v>214</v>
      </c>
      <c r="D562" s="50" t="str">
        <f t="shared" ca="1" si="145"/>
        <v>\\(\\quad 4.36　×　1.08　=　 \\)</v>
      </c>
      <c r="E562" s="50" t="str">
        <f t="shared" ca="1" si="146"/>
        <v>\\(\\quad 4.7088 \\)</v>
      </c>
      <c r="F562" s="50" t="s">
        <v>62</v>
      </c>
      <c r="H562" s="50">
        <v>128</v>
      </c>
      <c r="I562" s="89" t="str">
        <f t="shared" ca="1" si="147"/>
        <v>INSERT INTO math(tangen,question,answer,editor,date,count) VALUES('m3200','\\(\\quad 4.36　×　1.08　=　 \\)','\\(\\quad 4.7088 \\)','harazono',NOW(),0);</v>
      </c>
      <c r="J562" s="78" t="s">
        <v>229</v>
      </c>
      <c r="K562">
        <f t="shared" ca="1" si="149"/>
        <v>4.3600000000000003</v>
      </c>
      <c r="L562" t="s">
        <v>237</v>
      </c>
      <c r="M562">
        <f t="shared" ca="1" si="150"/>
        <v>1.08</v>
      </c>
      <c r="N562" t="s">
        <v>233</v>
      </c>
      <c r="O562" t="s">
        <v>230</v>
      </c>
      <c r="P562" t="s">
        <v>229</v>
      </c>
      <c r="Q562" s="1">
        <f t="shared" ca="1" si="151"/>
        <v>4.708800000000001</v>
      </c>
      <c r="R562" t="s">
        <v>230</v>
      </c>
      <c r="S562" s="1">
        <f t="shared" ca="1" si="152"/>
        <v>436</v>
      </c>
      <c r="T562" s="1">
        <f t="shared" ca="1" si="152"/>
        <v>108</v>
      </c>
      <c r="V562" t="str">
        <f t="shared" ca="1" si="143"/>
        <v>\\(\\quad 4.36　×　1.08　=　 \\)</v>
      </c>
      <c r="W562" t="str">
        <f t="shared" ca="1" si="144"/>
        <v>\\(\\quad 4.7088 \\)</v>
      </c>
    </row>
    <row r="563" spans="1:23" x14ac:dyDescent="0.55000000000000004">
      <c r="A563" s="51" t="s">
        <v>60</v>
      </c>
      <c r="C563" s="50" t="s">
        <v>214</v>
      </c>
      <c r="D563" s="50" t="str">
        <f t="shared" ca="1" si="145"/>
        <v>\\(\\quad 4.48　×　1.14　=　 \\)</v>
      </c>
      <c r="E563" s="50" t="str">
        <f t="shared" ca="1" si="146"/>
        <v>\\(\\quad 5.1072 \\)</v>
      </c>
      <c r="F563" s="50" t="s">
        <v>62</v>
      </c>
      <c r="H563" s="50">
        <v>128</v>
      </c>
      <c r="I563" s="89" t="str">
        <f t="shared" ca="1" si="147"/>
        <v>INSERT INTO math(tangen,question,answer,editor,date,count) VALUES('m3200','\\(\\quad 4.48　×　1.14　=　 \\)','\\(\\quad 5.1072 \\)','harazono',NOW(),0);</v>
      </c>
      <c r="J563" s="78" t="s">
        <v>229</v>
      </c>
      <c r="K563">
        <f t="shared" ca="1" si="149"/>
        <v>4.4800000000000004</v>
      </c>
      <c r="L563" t="s">
        <v>237</v>
      </c>
      <c r="M563">
        <f t="shared" ca="1" si="150"/>
        <v>1.1400000000000001</v>
      </c>
      <c r="N563" t="s">
        <v>233</v>
      </c>
      <c r="O563" t="s">
        <v>230</v>
      </c>
      <c r="P563" t="s">
        <v>229</v>
      </c>
      <c r="Q563" s="1">
        <f t="shared" ca="1" si="151"/>
        <v>5.1072000000000006</v>
      </c>
      <c r="R563" t="s">
        <v>230</v>
      </c>
      <c r="S563" s="1">
        <f t="shared" ca="1" si="152"/>
        <v>448</v>
      </c>
      <c r="T563" s="1">
        <f t="shared" ca="1" si="152"/>
        <v>114</v>
      </c>
      <c r="V563" t="str">
        <f t="shared" ca="1" si="143"/>
        <v>\\(\\quad 4.48　×　1.14　=　 \\)</v>
      </c>
      <c r="W563" t="str">
        <f t="shared" ca="1" si="144"/>
        <v>\\(\\quad 5.1072 \\)</v>
      </c>
    </row>
    <row r="564" spans="1:23" x14ac:dyDescent="0.55000000000000004">
      <c r="A564" s="51" t="s">
        <v>60</v>
      </c>
      <c r="C564" s="50" t="s">
        <v>214</v>
      </c>
      <c r="D564" s="50" t="str">
        <f t="shared" ca="1" si="145"/>
        <v>\\(\\quad 6.75　×　0.65　=　 \\)</v>
      </c>
      <c r="E564" s="50" t="str">
        <f t="shared" ca="1" si="146"/>
        <v>\\(\\quad 4.3875 \\)</v>
      </c>
      <c r="F564" s="50" t="s">
        <v>62</v>
      </c>
      <c r="H564" s="50">
        <v>128</v>
      </c>
      <c r="I564" s="89" t="str">
        <f t="shared" ca="1" si="147"/>
        <v>INSERT INTO math(tangen,question,answer,editor,date,count) VALUES('m3200','\\(\\quad 6.75　×　0.65　=　 \\)','\\(\\quad 4.3875 \\)','harazono',NOW(),0);</v>
      </c>
      <c r="J564" s="78" t="s">
        <v>229</v>
      </c>
      <c r="K564">
        <f t="shared" ca="1" si="149"/>
        <v>6.75</v>
      </c>
      <c r="L564" t="s">
        <v>237</v>
      </c>
      <c r="M564">
        <f t="shared" ca="1" si="150"/>
        <v>0.65</v>
      </c>
      <c r="N564" t="s">
        <v>233</v>
      </c>
      <c r="O564" t="s">
        <v>230</v>
      </c>
      <c r="P564" t="s">
        <v>229</v>
      </c>
      <c r="Q564" s="1">
        <f t="shared" ca="1" si="151"/>
        <v>4.3875000000000002</v>
      </c>
      <c r="R564" t="s">
        <v>230</v>
      </c>
      <c r="S564" s="1">
        <f t="shared" ca="1" si="152"/>
        <v>675</v>
      </c>
      <c r="T564" s="1">
        <f t="shared" ca="1" si="152"/>
        <v>65</v>
      </c>
      <c r="V564" t="str">
        <f t="shared" ca="1" si="143"/>
        <v>\\(\\quad 6.75　×　0.65　=　 \\)</v>
      </c>
      <c r="W564" t="str">
        <f t="shared" ca="1" si="144"/>
        <v>\\(\\quad 4.3875 \\)</v>
      </c>
    </row>
    <row r="565" spans="1:23" x14ac:dyDescent="0.55000000000000004">
      <c r="A565" s="51" t="s">
        <v>60</v>
      </c>
      <c r="C565" s="50" t="s">
        <v>214</v>
      </c>
      <c r="D565" s="50" t="str">
        <f t="shared" ca="1" si="145"/>
        <v>\\(\\quad 9.43　×　3.4　=　 \\)</v>
      </c>
      <c r="E565" s="50" t="str">
        <f t="shared" ca="1" si="146"/>
        <v>\\(\\quad 32.062 \\)</v>
      </c>
      <c r="F565" s="50" t="s">
        <v>62</v>
      </c>
      <c r="H565" s="50">
        <v>128</v>
      </c>
      <c r="I565" s="89" t="str">
        <f t="shared" ca="1" si="147"/>
        <v>INSERT INTO math(tangen,question,answer,editor,date,count) VALUES('m3200','\\(\\quad 9.43　×　3.4　=　 \\)','\\(\\quad 32.062 \\)','harazono',NOW(),0);</v>
      </c>
      <c r="J565" s="78" t="s">
        <v>229</v>
      </c>
      <c r="K565">
        <f t="shared" ca="1" si="149"/>
        <v>9.43</v>
      </c>
      <c r="L565" t="s">
        <v>237</v>
      </c>
      <c r="M565">
        <f t="shared" ca="1" si="150"/>
        <v>3.4</v>
      </c>
      <c r="N565" t="s">
        <v>233</v>
      </c>
      <c r="O565" t="s">
        <v>230</v>
      </c>
      <c r="P565" t="s">
        <v>229</v>
      </c>
      <c r="Q565" s="1">
        <f t="shared" ca="1" si="151"/>
        <v>32.061999999999998</v>
      </c>
      <c r="R565" t="s">
        <v>230</v>
      </c>
      <c r="S565" s="1">
        <f t="shared" ca="1" si="152"/>
        <v>943</v>
      </c>
      <c r="T565" s="1">
        <f t="shared" ca="1" si="152"/>
        <v>340</v>
      </c>
      <c r="V565" t="str">
        <f t="shared" ca="1" si="143"/>
        <v>\\(\\quad 9.43　×　3.4　=　 \\)</v>
      </c>
      <c r="W565" t="str">
        <f t="shared" ca="1" si="144"/>
        <v>\\(\\quad 32.062 \\)</v>
      </c>
    </row>
    <row r="566" spans="1:23" x14ac:dyDescent="0.55000000000000004">
      <c r="A566" s="51" t="s">
        <v>60</v>
      </c>
      <c r="C566" s="50" t="s">
        <v>214</v>
      </c>
      <c r="D566" s="50" t="str">
        <f t="shared" ca="1" si="145"/>
        <v>\\(\\quad 9.83　×　2　=　 \\)</v>
      </c>
      <c r="E566" s="50" t="str">
        <f t="shared" ca="1" si="146"/>
        <v>\\(\\quad 19.66 \\)</v>
      </c>
      <c r="F566" s="50" t="s">
        <v>62</v>
      </c>
      <c r="H566" s="50">
        <v>128</v>
      </c>
      <c r="I566" s="89" t="str">
        <f t="shared" ca="1" si="147"/>
        <v>INSERT INTO math(tangen,question,answer,editor,date,count) VALUES('m3200','\\(\\quad 9.83　×　2　=　 \\)','\\(\\quad 19.66 \\)','harazono',NOW(),0);</v>
      </c>
      <c r="J566" s="78" t="s">
        <v>229</v>
      </c>
      <c r="K566">
        <f t="shared" ca="1" si="149"/>
        <v>9.83</v>
      </c>
      <c r="L566" t="s">
        <v>237</v>
      </c>
      <c r="M566">
        <f t="shared" ca="1" si="150"/>
        <v>2</v>
      </c>
      <c r="N566" t="s">
        <v>233</v>
      </c>
      <c r="O566" t="s">
        <v>230</v>
      </c>
      <c r="P566" t="s">
        <v>229</v>
      </c>
      <c r="Q566" s="1">
        <f t="shared" ca="1" si="151"/>
        <v>19.66</v>
      </c>
      <c r="R566" t="s">
        <v>230</v>
      </c>
      <c r="S566" s="1">
        <f ca="1">RANDBETWEEN(1,999)</f>
        <v>983</v>
      </c>
      <c r="T566" s="1">
        <f t="shared" ca="1" si="152"/>
        <v>200</v>
      </c>
      <c r="V566" t="str">
        <f t="shared" ca="1" si="143"/>
        <v>\\(\\quad 9.83　×　2　=　 \\)</v>
      </c>
      <c r="W566" t="str">
        <f t="shared" ca="1" si="144"/>
        <v>\\(\\quad 19.66 \\)</v>
      </c>
    </row>
    <row r="567" spans="1:23" x14ac:dyDescent="0.55000000000000004">
      <c r="A567" s="51" t="s">
        <v>60</v>
      </c>
      <c r="C567" s="50" t="s">
        <v>214</v>
      </c>
      <c r="D567" s="50" t="str">
        <f t="shared" ca="1" si="145"/>
        <v>\\(\\quad 0.56　×　9.31　=　 \\)</v>
      </c>
      <c r="E567" s="50" t="str">
        <f t="shared" ca="1" si="146"/>
        <v>\\(\\quad 5.2136 \\)</v>
      </c>
      <c r="F567" s="50" t="s">
        <v>62</v>
      </c>
      <c r="H567" s="50">
        <v>128</v>
      </c>
      <c r="I567" s="89" t="str">
        <f t="shared" ca="1" si="147"/>
        <v>INSERT INTO math(tangen,question,answer,editor,date,count) VALUES('m3200','\\(\\quad 0.56　×　9.31　=　 \\)','\\(\\quad 5.2136 \\)','harazono',NOW(),0);</v>
      </c>
      <c r="J567" s="78" t="s">
        <v>229</v>
      </c>
      <c r="K567">
        <f t="shared" ca="1" si="149"/>
        <v>0.56000000000000005</v>
      </c>
      <c r="L567" t="s">
        <v>237</v>
      </c>
      <c r="M567">
        <f t="shared" ca="1" si="150"/>
        <v>9.31</v>
      </c>
      <c r="N567" t="s">
        <v>233</v>
      </c>
      <c r="O567" t="s">
        <v>230</v>
      </c>
      <c r="P567" t="s">
        <v>229</v>
      </c>
      <c r="Q567" s="1">
        <f t="shared" ca="1" si="151"/>
        <v>5.2136000000000005</v>
      </c>
      <c r="R567" t="s">
        <v>230</v>
      </c>
      <c r="S567" s="1">
        <f t="shared" ref="S567:T582" ca="1" si="153">RANDBETWEEN(1,999)</f>
        <v>56</v>
      </c>
      <c r="T567" s="1">
        <f t="shared" ca="1" si="152"/>
        <v>931</v>
      </c>
      <c r="V567" t="str">
        <f t="shared" ca="1" si="143"/>
        <v>\\(\\quad 0.56　×　9.31　=　 \\)</v>
      </c>
      <c r="W567" t="str">
        <f t="shared" ca="1" si="144"/>
        <v>\\(\\quad 5.2136 \\)</v>
      </c>
    </row>
    <row r="568" spans="1:23" x14ac:dyDescent="0.55000000000000004">
      <c r="A568" s="51" t="s">
        <v>60</v>
      </c>
      <c r="C568" s="50" t="s">
        <v>214</v>
      </c>
      <c r="D568" s="50" t="str">
        <f t="shared" ca="1" si="145"/>
        <v>\\(\\quad 4.95　×　9.32　=　 \\)</v>
      </c>
      <c r="E568" s="50" t="str">
        <f t="shared" ca="1" si="146"/>
        <v>\\(\\quad 46.134 \\)</v>
      </c>
      <c r="F568" s="50" t="s">
        <v>62</v>
      </c>
      <c r="H568" s="50">
        <v>128</v>
      </c>
      <c r="I568" s="89" t="str">
        <f t="shared" ca="1" si="147"/>
        <v>INSERT INTO math(tangen,question,answer,editor,date,count) VALUES('m3200','\\(\\quad 4.95　×　9.32　=　 \\)','\\(\\quad 46.134 \\)','harazono',NOW(),0);</v>
      </c>
      <c r="J568" s="78" t="s">
        <v>229</v>
      </c>
      <c r="K568">
        <f t="shared" ca="1" si="149"/>
        <v>4.95</v>
      </c>
      <c r="L568" t="s">
        <v>237</v>
      </c>
      <c r="M568">
        <f t="shared" ca="1" si="150"/>
        <v>9.32</v>
      </c>
      <c r="N568" t="s">
        <v>233</v>
      </c>
      <c r="O568" t="s">
        <v>230</v>
      </c>
      <c r="P568" t="s">
        <v>229</v>
      </c>
      <c r="Q568" s="1">
        <f t="shared" ca="1" si="151"/>
        <v>46.134</v>
      </c>
      <c r="R568" t="s">
        <v>230</v>
      </c>
      <c r="S568" s="1">
        <f t="shared" ca="1" si="153"/>
        <v>495</v>
      </c>
      <c r="T568" s="1">
        <f t="shared" ca="1" si="153"/>
        <v>932</v>
      </c>
      <c r="V568" t="str">
        <f t="shared" ca="1" si="143"/>
        <v>\\(\\quad 4.95　×　9.32　=　 \\)</v>
      </c>
      <c r="W568" t="str">
        <f t="shared" ca="1" si="144"/>
        <v>\\(\\quad 46.134 \\)</v>
      </c>
    </row>
    <row r="569" spans="1:23" x14ac:dyDescent="0.55000000000000004">
      <c r="A569" s="51" t="s">
        <v>60</v>
      </c>
      <c r="C569" s="50" t="s">
        <v>214</v>
      </c>
      <c r="D569" s="50" t="str">
        <f t="shared" ca="1" si="145"/>
        <v>\\(\\quad 4.69　×　4.21　=　 \\)</v>
      </c>
      <c r="E569" s="50" t="str">
        <f t="shared" ca="1" si="146"/>
        <v>\\(\\quad 19.7449 \\)</v>
      </c>
      <c r="F569" s="50" t="s">
        <v>62</v>
      </c>
      <c r="H569" s="50">
        <v>128</v>
      </c>
      <c r="I569" s="89" t="str">
        <f t="shared" ca="1" si="147"/>
        <v>INSERT INTO math(tangen,question,answer,editor,date,count) VALUES('m3200','\\(\\quad 4.69　×　4.21　=　 \\)','\\(\\quad 19.7449 \\)','harazono',NOW(),0);</v>
      </c>
      <c r="J569" s="78" t="s">
        <v>229</v>
      </c>
      <c r="K569">
        <f t="shared" ca="1" si="149"/>
        <v>4.6900000000000004</v>
      </c>
      <c r="L569" t="s">
        <v>237</v>
      </c>
      <c r="M569">
        <f t="shared" ca="1" si="150"/>
        <v>4.21</v>
      </c>
      <c r="N569" t="s">
        <v>233</v>
      </c>
      <c r="O569" t="s">
        <v>230</v>
      </c>
      <c r="P569" t="s">
        <v>229</v>
      </c>
      <c r="Q569" s="1">
        <f t="shared" ca="1" si="151"/>
        <v>19.744900000000001</v>
      </c>
      <c r="R569" t="s">
        <v>230</v>
      </c>
      <c r="S569" s="1">
        <f t="shared" ca="1" si="153"/>
        <v>469</v>
      </c>
      <c r="T569" s="1">
        <f t="shared" ca="1" si="153"/>
        <v>421</v>
      </c>
      <c r="V569" t="str">
        <f t="shared" ca="1" si="143"/>
        <v>\\(\\quad 4.69　×　4.21　=　 \\)</v>
      </c>
      <c r="W569" t="str">
        <f t="shared" ca="1" si="144"/>
        <v>\\(\\quad 19.7449 \\)</v>
      </c>
    </row>
    <row r="570" spans="1:23" x14ac:dyDescent="0.55000000000000004">
      <c r="A570" s="51" t="s">
        <v>60</v>
      </c>
      <c r="C570" s="50" t="s">
        <v>214</v>
      </c>
      <c r="D570" s="50" t="str">
        <f t="shared" ca="1" si="145"/>
        <v>\\(\\quad 6.04　×　2.23　=　 \\)</v>
      </c>
      <c r="E570" s="50" t="str">
        <f t="shared" ca="1" si="146"/>
        <v>\\(\\quad 13.4692 \\)</v>
      </c>
      <c r="F570" s="50" t="s">
        <v>62</v>
      </c>
      <c r="H570" s="50">
        <v>128</v>
      </c>
      <c r="I570" s="89" t="str">
        <f t="shared" ca="1" si="147"/>
        <v>INSERT INTO math(tangen,question,answer,editor,date,count) VALUES('m3200','\\(\\quad 6.04　×　2.23　=　 \\)','\\(\\quad 13.4692 \\)','harazono',NOW(),0);</v>
      </c>
      <c r="J570" s="78" t="s">
        <v>229</v>
      </c>
      <c r="K570">
        <f t="shared" ca="1" si="149"/>
        <v>6.04</v>
      </c>
      <c r="L570" t="s">
        <v>237</v>
      </c>
      <c r="M570">
        <f t="shared" ca="1" si="150"/>
        <v>2.23</v>
      </c>
      <c r="N570" t="s">
        <v>233</v>
      </c>
      <c r="O570" t="s">
        <v>230</v>
      </c>
      <c r="P570" t="s">
        <v>229</v>
      </c>
      <c r="Q570" s="1">
        <f t="shared" ca="1" si="151"/>
        <v>13.469200000000001</v>
      </c>
      <c r="R570" t="s">
        <v>230</v>
      </c>
      <c r="S570" s="1">
        <f t="shared" ca="1" si="153"/>
        <v>604</v>
      </c>
      <c r="T570" s="1">
        <f t="shared" ca="1" si="153"/>
        <v>223</v>
      </c>
      <c r="V570" t="str">
        <f t="shared" ca="1" si="143"/>
        <v>\\(\\quad 6.04　×　2.23　=　 \\)</v>
      </c>
      <c r="W570" t="str">
        <f t="shared" ca="1" si="144"/>
        <v>\\(\\quad 13.4692 \\)</v>
      </c>
    </row>
    <row r="571" spans="1:23" x14ac:dyDescent="0.55000000000000004">
      <c r="A571" s="51" t="s">
        <v>60</v>
      </c>
      <c r="C571" s="50" t="s">
        <v>214</v>
      </c>
      <c r="D571" s="50" t="str">
        <f t="shared" ca="1" si="145"/>
        <v>\\(\\quad 5.71　×　8.5　=　 \\)</v>
      </c>
      <c r="E571" s="50" t="str">
        <f t="shared" ca="1" si="146"/>
        <v>\\(\\quad 48.535 \\)</v>
      </c>
      <c r="F571" s="50" t="s">
        <v>62</v>
      </c>
      <c r="H571" s="50">
        <v>128</v>
      </c>
      <c r="I571" s="89" t="str">
        <f t="shared" ca="1" si="147"/>
        <v>INSERT INTO math(tangen,question,answer,editor,date,count) VALUES('m3200','\\(\\quad 5.71　×　8.5　=　 \\)','\\(\\quad 48.535 \\)','harazono',NOW(),0);</v>
      </c>
      <c r="J571" s="78" t="s">
        <v>229</v>
      </c>
      <c r="K571">
        <f t="shared" ca="1" si="149"/>
        <v>5.71</v>
      </c>
      <c r="L571" t="s">
        <v>237</v>
      </c>
      <c r="M571">
        <f t="shared" ca="1" si="150"/>
        <v>8.5</v>
      </c>
      <c r="N571" t="s">
        <v>233</v>
      </c>
      <c r="O571" t="s">
        <v>230</v>
      </c>
      <c r="P571" t="s">
        <v>229</v>
      </c>
      <c r="Q571" s="1">
        <f t="shared" ca="1" si="151"/>
        <v>48.534999999999997</v>
      </c>
      <c r="R571" t="s">
        <v>230</v>
      </c>
      <c r="S571" s="1">
        <f t="shared" ca="1" si="153"/>
        <v>571</v>
      </c>
      <c r="T571" s="1">
        <f t="shared" ca="1" si="153"/>
        <v>850</v>
      </c>
      <c r="V571" t="str">
        <f t="shared" ca="1" si="143"/>
        <v>\\(\\quad 5.71　×　8.5　=　 \\)</v>
      </c>
      <c r="W571" t="str">
        <f t="shared" ca="1" si="144"/>
        <v>\\(\\quad 48.535 \\)</v>
      </c>
    </row>
    <row r="572" spans="1:23" x14ac:dyDescent="0.55000000000000004">
      <c r="A572" s="51" t="s">
        <v>60</v>
      </c>
      <c r="C572" s="50" t="s">
        <v>214</v>
      </c>
      <c r="D572" s="50" t="str">
        <f t="shared" ca="1" si="145"/>
        <v>\\(\\quad 9.36　×　1.68　=　 \\)</v>
      </c>
      <c r="E572" s="50" t="str">
        <f t="shared" ca="1" si="146"/>
        <v>\\(\\quad 15.7248 \\)</v>
      </c>
      <c r="F572" s="50" t="s">
        <v>62</v>
      </c>
      <c r="H572" s="50">
        <v>128</v>
      </c>
      <c r="I572" s="89" t="str">
        <f t="shared" ca="1" si="147"/>
        <v>INSERT INTO math(tangen,question,answer,editor,date,count) VALUES('m3200','\\(\\quad 9.36　×　1.68　=　 \\)','\\(\\quad 15.7248 \\)','harazono',NOW(),0);</v>
      </c>
      <c r="J572" s="78" t="s">
        <v>229</v>
      </c>
      <c r="K572">
        <f t="shared" ca="1" si="149"/>
        <v>9.36</v>
      </c>
      <c r="L572" t="s">
        <v>237</v>
      </c>
      <c r="M572">
        <f t="shared" ca="1" si="150"/>
        <v>1.68</v>
      </c>
      <c r="N572" t="s">
        <v>233</v>
      </c>
      <c r="O572" t="s">
        <v>230</v>
      </c>
      <c r="P572" t="s">
        <v>229</v>
      </c>
      <c r="Q572" s="1">
        <f t="shared" ca="1" si="151"/>
        <v>15.724799999999998</v>
      </c>
      <c r="R572" t="s">
        <v>230</v>
      </c>
      <c r="S572" s="1">
        <f t="shared" ca="1" si="153"/>
        <v>936</v>
      </c>
      <c r="T572" s="1">
        <f t="shared" ca="1" si="153"/>
        <v>168</v>
      </c>
      <c r="V572" t="str">
        <f t="shared" ca="1" si="143"/>
        <v>\\(\\quad 9.36　×　1.68　=　 \\)</v>
      </c>
      <c r="W572" t="str">
        <f t="shared" ca="1" si="144"/>
        <v>\\(\\quad 15.7248 \\)</v>
      </c>
    </row>
    <row r="573" spans="1:23" x14ac:dyDescent="0.55000000000000004">
      <c r="A573" s="51" t="s">
        <v>60</v>
      </c>
      <c r="C573" s="50" t="s">
        <v>214</v>
      </c>
      <c r="D573" s="50" t="str">
        <f t="shared" ca="1" si="145"/>
        <v>\\(\\quad 4.84　×　7.93　=　 \\)</v>
      </c>
      <c r="E573" s="50" t="str">
        <f t="shared" ca="1" si="146"/>
        <v>\\(\\quad 38.3812 \\)</v>
      </c>
      <c r="F573" s="50" t="s">
        <v>62</v>
      </c>
      <c r="H573" s="50">
        <v>128</v>
      </c>
      <c r="I573" s="89" t="str">
        <f t="shared" ca="1" si="147"/>
        <v>INSERT INTO math(tangen,question,answer,editor,date,count) VALUES('m3200','\\(\\quad 4.84　×　7.93　=　 \\)','\\(\\quad 38.3812 \\)','harazono',NOW(),0);</v>
      </c>
      <c r="J573" s="78" t="s">
        <v>229</v>
      </c>
      <c r="K573">
        <f t="shared" ca="1" si="149"/>
        <v>4.84</v>
      </c>
      <c r="L573" t="s">
        <v>237</v>
      </c>
      <c r="M573">
        <f t="shared" ca="1" si="150"/>
        <v>7.9300000000000006</v>
      </c>
      <c r="N573" t="s">
        <v>233</v>
      </c>
      <c r="O573" t="s">
        <v>230</v>
      </c>
      <c r="P573" t="s">
        <v>229</v>
      </c>
      <c r="Q573" s="1">
        <f t="shared" ca="1" si="151"/>
        <v>38.3812</v>
      </c>
      <c r="R573" t="s">
        <v>230</v>
      </c>
      <c r="S573" s="1">
        <f t="shared" ca="1" si="153"/>
        <v>484</v>
      </c>
      <c r="T573" s="1">
        <f t="shared" ca="1" si="153"/>
        <v>793</v>
      </c>
      <c r="V573" t="str">
        <f t="shared" ca="1" si="143"/>
        <v>\\(\\quad 4.84　×　7.93　=　 \\)</v>
      </c>
      <c r="W573" t="str">
        <f t="shared" ca="1" si="144"/>
        <v>\\(\\quad 38.3812 \\)</v>
      </c>
    </row>
    <row r="574" spans="1:23" x14ac:dyDescent="0.55000000000000004">
      <c r="A574" s="51" t="s">
        <v>60</v>
      </c>
      <c r="C574" s="50" t="s">
        <v>214</v>
      </c>
      <c r="D574" s="50" t="str">
        <f t="shared" ca="1" si="145"/>
        <v>\\(\\quad 3.08　×　7.26　=　 \\)</v>
      </c>
      <c r="E574" s="50" t="str">
        <f t="shared" ca="1" si="146"/>
        <v>\\(\\quad 22.3608 \\)</v>
      </c>
      <c r="F574" s="50" t="s">
        <v>62</v>
      </c>
      <c r="H574" s="50">
        <v>128</v>
      </c>
      <c r="I574" s="89" t="str">
        <f t="shared" ca="1" si="147"/>
        <v>INSERT INTO math(tangen,question,answer,editor,date,count) VALUES('m3200','\\(\\quad 3.08　×　7.26　=　 \\)','\\(\\quad 22.3608 \\)','harazono',NOW(),0);</v>
      </c>
      <c r="J574" s="78" t="s">
        <v>229</v>
      </c>
      <c r="K574">
        <f t="shared" ca="1" si="149"/>
        <v>3.08</v>
      </c>
      <c r="L574" t="s">
        <v>237</v>
      </c>
      <c r="M574">
        <f t="shared" ca="1" si="150"/>
        <v>7.26</v>
      </c>
      <c r="N574" t="s">
        <v>233</v>
      </c>
      <c r="O574" t="s">
        <v>230</v>
      </c>
      <c r="P574" t="s">
        <v>229</v>
      </c>
      <c r="Q574" s="1">
        <f t="shared" ca="1" si="151"/>
        <v>22.360800000000001</v>
      </c>
      <c r="R574" t="s">
        <v>230</v>
      </c>
      <c r="S574" s="1">
        <f t="shared" ca="1" si="153"/>
        <v>308</v>
      </c>
      <c r="T574" s="1">
        <f t="shared" ca="1" si="153"/>
        <v>726</v>
      </c>
      <c r="V574" t="str">
        <f t="shared" ca="1" si="143"/>
        <v>\\(\\quad 3.08　×　7.26　=　 \\)</v>
      </c>
      <c r="W574" t="str">
        <f t="shared" ca="1" si="144"/>
        <v>\\(\\quad 22.3608 \\)</v>
      </c>
    </row>
    <row r="575" spans="1:23" x14ac:dyDescent="0.55000000000000004">
      <c r="A575" s="51" t="s">
        <v>60</v>
      </c>
      <c r="C575" s="50" t="s">
        <v>214</v>
      </c>
      <c r="D575" s="50" t="str">
        <f t="shared" ca="1" si="145"/>
        <v>\\(\\quad 6.43　×　5.42　=　 \\)</v>
      </c>
      <c r="E575" s="50" t="str">
        <f t="shared" ca="1" si="146"/>
        <v>\\(\\quad 34.8506 \\)</v>
      </c>
      <c r="F575" s="50" t="s">
        <v>62</v>
      </c>
      <c r="H575" s="50">
        <v>128</v>
      </c>
      <c r="I575" s="89" t="str">
        <f t="shared" ca="1" si="147"/>
        <v>INSERT INTO math(tangen,question,answer,editor,date,count) VALUES('m3200','\\(\\quad 6.43　×　5.42　=　 \\)','\\(\\quad 34.8506 \\)','harazono',NOW(),0);</v>
      </c>
      <c r="J575" s="78" t="s">
        <v>229</v>
      </c>
      <c r="K575">
        <f t="shared" ca="1" si="149"/>
        <v>6.43</v>
      </c>
      <c r="L575" t="s">
        <v>237</v>
      </c>
      <c r="M575">
        <f t="shared" ca="1" si="150"/>
        <v>5.42</v>
      </c>
      <c r="N575" t="s">
        <v>233</v>
      </c>
      <c r="O575" t="s">
        <v>230</v>
      </c>
      <c r="P575" t="s">
        <v>229</v>
      </c>
      <c r="Q575" s="1">
        <f t="shared" ca="1" si="151"/>
        <v>34.8506</v>
      </c>
      <c r="R575" t="s">
        <v>230</v>
      </c>
      <c r="S575" s="1">
        <f ca="1">RANDBETWEEN(1,999)</f>
        <v>643</v>
      </c>
      <c r="T575" s="1">
        <f t="shared" ca="1" si="153"/>
        <v>542</v>
      </c>
      <c r="V575" t="str">
        <f t="shared" ca="1" si="143"/>
        <v>\\(\\quad 6.43　×　5.42　=　 \\)</v>
      </c>
      <c r="W575" t="str">
        <f t="shared" ca="1" si="144"/>
        <v>\\(\\quad 34.8506 \\)</v>
      </c>
    </row>
    <row r="576" spans="1:23" x14ac:dyDescent="0.55000000000000004">
      <c r="A576" s="51" t="s">
        <v>60</v>
      </c>
      <c r="C576" s="50" t="s">
        <v>214</v>
      </c>
      <c r="D576" s="50" t="str">
        <f t="shared" ca="1" si="145"/>
        <v>\\(\\quad 5.57　×　4.56　=　 \\)</v>
      </c>
      <c r="E576" s="50" t="str">
        <f t="shared" ca="1" si="146"/>
        <v>\\(\\quad 25.3992 \\)</v>
      </c>
      <c r="F576" s="50" t="s">
        <v>62</v>
      </c>
      <c r="H576" s="50">
        <v>128</v>
      </c>
      <c r="I576" s="89" t="str">
        <f t="shared" ca="1" si="147"/>
        <v>INSERT INTO math(tangen,question,answer,editor,date,count) VALUES('m3200','\\(\\quad 5.57　×　4.56　=　 \\)','\\(\\quad 25.3992 \\)','harazono',NOW(),0);</v>
      </c>
      <c r="J576" s="78" t="s">
        <v>229</v>
      </c>
      <c r="K576">
        <f t="shared" ca="1" si="149"/>
        <v>5.57</v>
      </c>
      <c r="L576" t="s">
        <v>237</v>
      </c>
      <c r="M576">
        <f t="shared" ca="1" si="150"/>
        <v>4.5600000000000005</v>
      </c>
      <c r="N576" t="s">
        <v>233</v>
      </c>
      <c r="O576" t="s">
        <v>230</v>
      </c>
      <c r="P576" t="s">
        <v>229</v>
      </c>
      <c r="Q576" s="1">
        <f t="shared" ca="1" si="151"/>
        <v>25.399200000000004</v>
      </c>
      <c r="R576" t="s">
        <v>230</v>
      </c>
      <c r="S576" s="1">
        <f t="shared" ref="S576:T586" ca="1" si="154">RANDBETWEEN(1,999)</f>
        <v>557</v>
      </c>
      <c r="T576" s="1">
        <f t="shared" ca="1" si="153"/>
        <v>456</v>
      </c>
      <c r="V576" t="str">
        <f t="shared" ca="1" si="143"/>
        <v>\\(\\quad 5.57　×　4.56　=　 \\)</v>
      </c>
      <c r="W576" t="str">
        <f t="shared" ca="1" si="144"/>
        <v>\\(\\quad 25.3992 \\)</v>
      </c>
    </row>
    <row r="577" spans="1:23" x14ac:dyDescent="0.55000000000000004">
      <c r="A577" s="51" t="s">
        <v>60</v>
      </c>
      <c r="C577" s="50" t="s">
        <v>214</v>
      </c>
      <c r="D577" s="50" t="str">
        <f t="shared" ca="1" si="145"/>
        <v>\\(\\quad 6.66　×　2.67　=　 \\)</v>
      </c>
      <c r="E577" s="50" t="str">
        <f t="shared" ca="1" si="146"/>
        <v>\\(\\quad 17.7822 \\)</v>
      </c>
      <c r="F577" s="50" t="s">
        <v>62</v>
      </c>
      <c r="H577" s="50">
        <v>128</v>
      </c>
      <c r="I577" s="89" t="str">
        <f t="shared" ca="1" si="147"/>
        <v>INSERT INTO math(tangen,question,answer,editor,date,count) VALUES('m3200','\\(\\quad 6.66　×　2.67　=　 \\)','\\(\\quad 17.7822 \\)','harazono',NOW(),0);</v>
      </c>
      <c r="J577" s="78" t="s">
        <v>229</v>
      </c>
      <c r="K577">
        <f t="shared" ca="1" si="149"/>
        <v>6.66</v>
      </c>
      <c r="L577" t="s">
        <v>237</v>
      </c>
      <c r="M577">
        <f t="shared" ca="1" si="150"/>
        <v>2.67</v>
      </c>
      <c r="N577" t="s">
        <v>233</v>
      </c>
      <c r="O577" t="s">
        <v>230</v>
      </c>
      <c r="P577" t="s">
        <v>229</v>
      </c>
      <c r="Q577" s="1">
        <f t="shared" ca="1" si="151"/>
        <v>17.7822</v>
      </c>
      <c r="R577" t="s">
        <v>230</v>
      </c>
      <c r="S577" s="1">
        <f t="shared" ca="1" si="154"/>
        <v>666</v>
      </c>
      <c r="T577" s="1">
        <f t="shared" ca="1" si="153"/>
        <v>267</v>
      </c>
      <c r="V577" t="str">
        <f t="shared" ca="1" si="143"/>
        <v>\\(\\quad 6.66　×　2.67　=　 \\)</v>
      </c>
      <c r="W577" t="str">
        <f t="shared" ca="1" si="144"/>
        <v>\\(\\quad 17.7822 \\)</v>
      </c>
    </row>
    <row r="578" spans="1:23" x14ac:dyDescent="0.55000000000000004">
      <c r="A578" s="51" t="s">
        <v>60</v>
      </c>
      <c r="C578" s="50" t="s">
        <v>214</v>
      </c>
      <c r="D578" s="50" t="str">
        <f t="shared" ca="1" si="145"/>
        <v>\\(\\quad 4.21　×　6.4　=　 \\)</v>
      </c>
      <c r="E578" s="50" t="str">
        <f t="shared" ca="1" si="146"/>
        <v>\\(\\quad 26.944 \\)</v>
      </c>
      <c r="F578" s="50" t="s">
        <v>62</v>
      </c>
      <c r="H578" s="50">
        <v>128</v>
      </c>
      <c r="I578" s="89" t="str">
        <f t="shared" ca="1" si="147"/>
        <v>INSERT INTO math(tangen,question,answer,editor,date,count) VALUES('m3200','\\(\\quad 4.21　×　6.4　=　 \\)','\\(\\quad 26.944 \\)','harazono',NOW(),0);</v>
      </c>
      <c r="J578" s="78" t="s">
        <v>229</v>
      </c>
      <c r="K578">
        <f t="shared" ca="1" si="149"/>
        <v>4.21</v>
      </c>
      <c r="L578" t="s">
        <v>237</v>
      </c>
      <c r="M578">
        <f t="shared" ca="1" si="150"/>
        <v>6.4</v>
      </c>
      <c r="N578" t="s">
        <v>233</v>
      </c>
      <c r="O578" t="s">
        <v>230</v>
      </c>
      <c r="P578" t="s">
        <v>229</v>
      </c>
      <c r="Q578" s="1">
        <f t="shared" ca="1" si="151"/>
        <v>26.944000000000003</v>
      </c>
      <c r="R578" t="s">
        <v>230</v>
      </c>
      <c r="S578" s="1">
        <f t="shared" ca="1" si="154"/>
        <v>421</v>
      </c>
      <c r="T578" s="1">
        <f t="shared" ca="1" si="153"/>
        <v>640</v>
      </c>
      <c r="V578" t="str">
        <f t="shared" ref="V578:V641" ca="1" si="155">J578&amp;K578&amp;L578&amp;M578&amp;N578&amp;O578</f>
        <v>\\(\\quad 4.21　×　6.4　=　 \\)</v>
      </c>
      <c r="W578" t="str">
        <f t="shared" ref="W578:W641" ca="1" si="156">P578&amp;Q578&amp;R578</f>
        <v>\\(\\quad 26.944 \\)</v>
      </c>
    </row>
    <row r="579" spans="1:23" x14ac:dyDescent="0.55000000000000004">
      <c r="A579" s="51" t="s">
        <v>60</v>
      </c>
      <c r="C579" s="50" t="s">
        <v>214</v>
      </c>
      <c r="D579" s="50" t="str">
        <f t="shared" ca="1" si="145"/>
        <v>\\(\\quad 2.27　×　2.61　=　 \\)</v>
      </c>
      <c r="E579" s="50" t="str">
        <f t="shared" ca="1" si="146"/>
        <v>\\(\\quad 5.9247 \\)</v>
      </c>
      <c r="F579" s="50" t="s">
        <v>62</v>
      </c>
      <c r="H579" s="50">
        <v>128</v>
      </c>
      <c r="I579" s="89" t="str">
        <f t="shared" ca="1" si="147"/>
        <v>INSERT INTO math(tangen,question,answer,editor,date,count) VALUES('m3200','\\(\\quad 2.27　×　2.61　=　 \\)','\\(\\quad 5.9247 \\)','harazono',NOW(),0);</v>
      </c>
      <c r="J579" s="78" t="s">
        <v>229</v>
      </c>
      <c r="K579">
        <f t="shared" ca="1" si="149"/>
        <v>2.27</v>
      </c>
      <c r="L579" t="s">
        <v>237</v>
      </c>
      <c r="M579">
        <f t="shared" ca="1" si="150"/>
        <v>2.61</v>
      </c>
      <c r="N579" t="s">
        <v>233</v>
      </c>
      <c r="O579" t="s">
        <v>230</v>
      </c>
      <c r="P579" t="s">
        <v>229</v>
      </c>
      <c r="Q579" s="1">
        <f t="shared" ca="1" si="151"/>
        <v>5.9246999999999996</v>
      </c>
      <c r="R579" t="s">
        <v>230</v>
      </c>
      <c r="S579" s="1">
        <f t="shared" ca="1" si="154"/>
        <v>227</v>
      </c>
      <c r="T579" s="1">
        <f t="shared" ca="1" si="153"/>
        <v>261</v>
      </c>
      <c r="V579" t="str">
        <f t="shared" ca="1" si="155"/>
        <v>\\(\\quad 2.27　×　2.61　=　 \\)</v>
      </c>
      <c r="W579" t="str">
        <f t="shared" ca="1" si="156"/>
        <v>\\(\\quad 5.9247 \\)</v>
      </c>
    </row>
    <row r="580" spans="1:23" x14ac:dyDescent="0.55000000000000004">
      <c r="A580" s="51" t="s">
        <v>60</v>
      </c>
      <c r="C580" s="50" t="s">
        <v>214</v>
      </c>
      <c r="D580" s="50" t="str">
        <f t="shared" ca="1" si="145"/>
        <v>\\(\\quad 1.12　×　2.13　=　 \\)</v>
      </c>
      <c r="E580" s="50" t="str">
        <f t="shared" ca="1" si="146"/>
        <v>\\(\\quad 2.3856 \\)</v>
      </c>
      <c r="F580" s="50" t="s">
        <v>62</v>
      </c>
      <c r="H580" s="50">
        <v>128</v>
      </c>
      <c r="I580" s="89" t="str">
        <f t="shared" ca="1" si="147"/>
        <v>INSERT INTO math(tangen,question,answer,editor,date,count) VALUES('m3200','\\(\\quad 1.12　×　2.13　=　 \\)','\\(\\quad 2.3856 \\)','harazono',NOW(),0);</v>
      </c>
      <c r="J580" s="78" t="s">
        <v>229</v>
      </c>
      <c r="K580">
        <f t="shared" ca="1" si="149"/>
        <v>1.1200000000000001</v>
      </c>
      <c r="L580" t="s">
        <v>237</v>
      </c>
      <c r="M580">
        <f t="shared" ca="1" si="150"/>
        <v>2.13</v>
      </c>
      <c r="N580" t="s">
        <v>233</v>
      </c>
      <c r="O580" t="s">
        <v>230</v>
      </c>
      <c r="P580" t="s">
        <v>229</v>
      </c>
      <c r="Q580" s="1">
        <f t="shared" ca="1" si="151"/>
        <v>2.3856000000000002</v>
      </c>
      <c r="R580" t="s">
        <v>230</v>
      </c>
      <c r="S580" s="1">
        <f t="shared" ca="1" si="154"/>
        <v>112</v>
      </c>
      <c r="T580" s="1">
        <f t="shared" ca="1" si="153"/>
        <v>213</v>
      </c>
      <c r="V580" t="str">
        <f t="shared" ca="1" si="155"/>
        <v>\\(\\quad 1.12　×　2.13　=　 \\)</v>
      </c>
      <c r="W580" t="str">
        <f t="shared" ca="1" si="156"/>
        <v>\\(\\quad 2.3856 \\)</v>
      </c>
    </row>
    <row r="581" spans="1:23" x14ac:dyDescent="0.55000000000000004">
      <c r="A581" s="51" t="s">
        <v>60</v>
      </c>
      <c r="C581" s="50" t="s">
        <v>214</v>
      </c>
      <c r="D581" s="50" t="str">
        <f t="shared" ca="1" si="145"/>
        <v>\\(\\quad 2.57　×　2.4　=　 \\)</v>
      </c>
      <c r="E581" s="50" t="str">
        <f t="shared" ca="1" si="146"/>
        <v>\\(\\quad 6.168 \\)</v>
      </c>
      <c r="F581" s="50" t="s">
        <v>62</v>
      </c>
      <c r="H581" s="50">
        <v>128</v>
      </c>
      <c r="I581" s="89" t="str">
        <f t="shared" ca="1" si="147"/>
        <v>INSERT INTO math(tangen,question,answer,editor,date,count) VALUES('m3200','\\(\\quad 2.57　×　2.4　=　 \\)','\\(\\quad 6.168 \\)','harazono',NOW(),0);</v>
      </c>
      <c r="J581" s="78" t="s">
        <v>229</v>
      </c>
      <c r="K581">
        <f t="shared" ca="1" si="149"/>
        <v>2.57</v>
      </c>
      <c r="L581" t="s">
        <v>237</v>
      </c>
      <c r="M581">
        <f t="shared" ca="1" si="150"/>
        <v>2.4</v>
      </c>
      <c r="N581" t="s">
        <v>233</v>
      </c>
      <c r="O581" t="s">
        <v>230</v>
      </c>
      <c r="P581" t="s">
        <v>229</v>
      </c>
      <c r="Q581" s="1">
        <f t="shared" ca="1" si="151"/>
        <v>6.1679999999999993</v>
      </c>
      <c r="R581" t="s">
        <v>230</v>
      </c>
      <c r="S581" s="1">
        <f t="shared" ca="1" si="154"/>
        <v>257</v>
      </c>
      <c r="T581" s="1">
        <f t="shared" ca="1" si="153"/>
        <v>240</v>
      </c>
      <c r="V581" t="str">
        <f t="shared" ca="1" si="155"/>
        <v>\\(\\quad 2.57　×　2.4　=　 \\)</v>
      </c>
      <c r="W581" t="str">
        <f t="shared" ca="1" si="156"/>
        <v>\\(\\quad 6.168 \\)</v>
      </c>
    </row>
    <row r="582" spans="1:23" x14ac:dyDescent="0.55000000000000004">
      <c r="A582" s="51" t="s">
        <v>60</v>
      </c>
      <c r="C582" s="50" t="s">
        <v>214</v>
      </c>
      <c r="D582" s="50" t="str">
        <f t="shared" ref="D582:D586" ca="1" si="157">V582</f>
        <v>\\(\\quad 8.48　×　7.15　=　 \\)</v>
      </c>
      <c r="E582" s="50" t="str">
        <f t="shared" ref="E582:E586" ca="1" si="158">W582</f>
        <v>\\(\\quad 60.632 \\)</v>
      </c>
      <c r="F582" s="50" t="s">
        <v>62</v>
      </c>
      <c r="H582" s="50">
        <v>128</v>
      </c>
      <c r="I582" s="89" t="str">
        <f t="shared" ref="I582:I586" ca="1" si="159">"INSERT INTO "&amp;A582&amp;"(tangen,question,answer,editor,date,count) VALUES('"&amp;C582&amp;"','"&amp;D582&amp;"','"&amp;E582&amp;"','"&amp;F582&amp;"',NOW(),0);"</f>
        <v>INSERT INTO math(tangen,question,answer,editor,date,count) VALUES('m3200','\\(\\quad 8.48　×　7.15　=　 \\)','\\(\\quad 60.632 \\)','harazono',NOW(),0);</v>
      </c>
      <c r="J582" s="78" t="s">
        <v>229</v>
      </c>
      <c r="K582">
        <f t="shared" ca="1" si="149"/>
        <v>8.48</v>
      </c>
      <c r="L582" t="s">
        <v>237</v>
      </c>
      <c r="M582">
        <f t="shared" ca="1" si="150"/>
        <v>7.15</v>
      </c>
      <c r="N582" t="s">
        <v>233</v>
      </c>
      <c r="O582" t="s">
        <v>230</v>
      </c>
      <c r="P582" t="s">
        <v>229</v>
      </c>
      <c r="Q582" s="1">
        <f t="shared" ca="1" si="151"/>
        <v>60.632000000000005</v>
      </c>
      <c r="R582" t="s">
        <v>230</v>
      </c>
      <c r="S582" s="1">
        <f t="shared" ca="1" si="154"/>
        <v>848</v>
      </c>
      <c r="T582" s="1">
        <f t="shared" ca="1" si="153"/>
        <v>715</v>
      </c>
      <c r="V582" t="str">
        <f t="shared" ca="1" si="155"/>
        <v>\\(\\quad 8.48　×　7.15　=　 \\)</v>
      </c>
      <c r="W582" t="str">
        <f t="shared" ca="1" si="156"/>
        <v>\\(\\quad 60.632 \\)</v>
      </c>
    </row>
    <row r="583" spans="1:23" x14ac:dyDescent="0.55000000000000004">
      <c r="A583" s="51" t="s">
        <v>60</v>
      </c>
      <c r="C583" s="50" t="s">
        <v>214</v>
      </c>
      <c r="D583" s="50" t="str">
        <f t="shared" ca="1" si="157"/>
        <v>\\(\\quad 8.13　×　2.72　=　 \\)</v>
      </c>
      <c r="E583" s="50" t="str">
        <f t="shared" ca="1" si="158"/>
        <v>\\(\\quad 22.1136 \\)</v>
      </c>
      <c r="F583" s="50" t="s">
        <v>62</v>
      </c>
      <c r="H583" s="50">
        <v>128</v>
      </c>
      <c r="I583" s="89" t="str">
        <f t="shared" ca="1" si="159"/>
        <v>INSERT INTO math(tangen,question,answer,editor,date,count) VALUES('m3200','\\(\\quad 8.13　×　2.72　=　 \\)','\\(\\quad 22.1136 \\)','harazono',NOW(),0);</v>
      </c>
      <c r="J583" s="78" t="s">
        <v>229</v>
      </c>
      <c r="K583">
        <f t="shared" ca="1" si="149"/>
        <v>8.1300000000000008</v>
      </c>
      <c r="L583" t="s">
        <v>237</v>
      </c>
      <c r="M583">
        <f t="shared" ca="1" si="150"/>
        <v>2.72</v>
      </c>
      <c r="N583" t="s">
        <v>233</v>
      </c>
      <c r="O583" t="s">
        <v>230</v>
      </c>
      <c r="P583" t="s">
        <v>229</v>
      </c>
      <c r="Q583" s="1">
        <f t="shared" ca="1" si="151"/>
        <v>22.113600000000005</v>
      </c>
      <c r="R583" t="s">
        <v>230</v>
      </c>
      <c r="S583" s="1">
        <f t="shared" ca="1" si="154"/>
        <v>813</v>
      </c>
      <c r="T583" s="1">
        <f t="shared" ca="1" si="154"/>
        <v>272</v>
      </c>
      <c r="V583" t="str">
        <f t="shared" ca="1" si="155"/>
        <v>\\(\\quad 8.13　×　2.72　=　 \\)</v>
      </c>
      <c r="W583" t="str">
        <f t="shared" ca="1" si="156"/>
        <v>\\(\\quad 22.1136 \\)</v>
      </c>
    </row>
    <row r="584" spans="1:23" x14ac:dyDescent="0.55000000000000004">
      <c r="A584" s="51" t="s">
        <v>60</v>
      </c>
      <c r="C584" s="50" t="s">
        <v>214</v>
      </c>
      <c r="D584" s="50" t="str">
        <f t="shared" ca="1" si="157"/>
        <v>\\(\\quad 1.72　×　5.42　=　 \\)</v>
      </c>
      <c r="E584" s="50" t="str">
        <f t="shared" ca="1" si="158"/>
        <v>\\(\\quad 9.3224 \\)</v>
      </c>
      <c r="F584" s="50" t="s">
        <v>62</v>
      </c>
      <c r="H584" s="50">
        <v>128</v>
      </c>
      <c r="I584" s="89" t="str">
        <f t="shared" ca="1" si="159"/>
        <v>INSERT INTO math(tangen,question,answer,editor,date,count) VALUES('m3200','\\(\\quad 1.72　×　5.42　=　 \\)','\\(\\quad 9.3224 \\)','harazono',NOW(),0);</v>
      </c>
      <c r="J584" s="78" t="s">
        <v>229</v>
      </c>
      <c r="K584">
        <f t="shared" ca="1" si="149"/>
        <v>1.72</v>
      </c>
      <c r="L584" t="s">
        <v>237</v>
      </c>
      <c r="M584">
        <f t="shared" ca="1" si="150"/>
        <v>5.42</v>
      </c>
      <c r="N584" t="s">
        <v>233</v>
      </c>
      <c r="O584" t="s">
        <v>230</v>
      </c>
      <c r="P584" t="s">
        <v>229</v>
      </c>
      <c r="Q584" s="1">
        <f t="shared" ca="1" si="151"/>
        <v>9.3224</v>
      </c>
      <c r="R584" t="s">
        <v>230</v>
      </c>
      <c r="S584" s="1">
        <f t="shared" ca="1" si="154"/>
        <v>172</v>
      </c>
      <c r="T584" s="1">
        <f t="shared" ca="1" si="154"/>
        <v>542</v>
      </c>
      <c r="V584" t="str">
        <f t="shared" ca="1" si="155"/>
        <v>\\(\\quad 1.72　×　5.42　=　 \\)</v>
      </c>
      <c r="W584" t="str">
        <f t="shared" ca="1" si="156"/>
        <v>\\(\\quad 9.3224 \\)</v>
      </c>
    </row>
    <row r="585" spans="1:23" x14ac:dyDescent="0.55000000000000004">
      <c r="A585" s="51" t="s">
        <v>60</v>
      </c>
      <c r="C585" s="50" t="s">
        <v>214</v>
      </c>
      <c r="D585" s="50" t="str">
        <f t="shared" ca="1" si="157"/>
        <v>\\(\\quad 7.26　×　8.69　=　 \\)</v>
      </c>
      <c r="E585" s="50" t="str">
        <f t="shared" ca="1" si="158"/>
        <v>\\(\\quad 63.0894 \\)</v>
      </c>
      <c r="F585" s="50" t="s">
        <v>62</v>
      </c>
      <c r="H585" s="50">
        <v>128</v>
      </c>
      <c r="I585" s="89" t="str">
        <f t="shared" ca="1" si="159"/>
        <v>INSERT INTO math(tangen,question,answer,editor,date,count) VALUES('m3200','\\(\\quad 7.26　×　8.69　=　 \\)','\\(\\quad 63.0894 \\)','harazono',NOW(),0);</v>
      </c>
      <c r="J585" s="78" t="s">
        <v>229</v>
      </c>
      <c r="K585">
        <f t="shared" ca="1" si="149"/>
        <v>7.26</v>
      </c>
      <c r="L585" t="s">
        <v>237</v>
      </c>
      <c r="M585">
        <f t="shared" ca="1" si="150"/>
        <v>8.69</v>
      </c>
      <c r="N585" t="s">
        <v>233</v>
      </c>
      <c r="O585" t="s">
        <v>230</v>
      </c>
      <c r="P585" t="s">
        <v>229</v>
      </c>
      <c r="Q585" s="1">
        <f t="shared" ca="1" si="151"/>
        <v>63.089399999999998</v>
      </c>
      <c r="R585" t="s">
        <v>230</v>
      </c>
      <c r="S585" s="1">
        <f t="shared" ca="1" si="154"/>
        <v>726</v>
      </c>
      <c r="T585" s="1">
        <f t="shared" ca="1" si="154"/>
        <v>869</v>
      </c>
      <c r="V585" t="str">
        <f t="shared" ca="1" si="155"/>
        <v>\\(\\quad 7.26　×　8.69　=　 \\)</v>
      </c>
      <c r="W585" t="str">
        <f t="shared" ca="1" si="156"/>
        <v>\\(\\quad 63.0894 \\)</v>
      </c>
    </row>
    <row r="586" spans="1:23" x14ac:dyDescent="0.55000000000000004">
      <c r="A586" s="51" t="s">
        <v>60</v>
      </c>
      <c r="C586" s="50" t="s">
        <v>214</v>
      </c>
      <c r="D586" s="50" t="str">
        <f t="shared" ca="1" si="157"/>
        <v>\\(\\quad 3.58　×　6.83　=　 \\)</v>
      </c>
      <c r="E586" s="50" t="str">
        <f t="shared" ca="1" si="158"/>
        <v>\\(\\quad 24.4514 \\)</v>
      </c>
      <c r="F586" s="50" t="s">
        <v>62</v>
      </c>
      <c r="H586" s="50">
        <v>128</v>
      </c>
      <c r="I586" s="89" t="str">
        <f t="shared" ca="1" si="159"/>
        <v>INSERT INTO math(tangen,question,answer,editor,date,count) VALUES('m3200','\\(\\quad 3.58　×　6.83　=　 \\)','\\(\\quad 24.4514 \\)','harazono',NOW(),0);</v>
      </c>
      <c r="J586" s="78" t="s">
        <v>229</v>
      </c>
      <c r="K586">
        <f t="shared" ca="1" si="149"/>
        <v>3.58</v>
      </c>
      <c r="L586" t="s">
        <v>237</v>
      </c>
      <c r="M586">
        <f t="shared" ca="1" si="150"/>
        <v>6.83</v>
      </c>
      <c r="N586" t="s">
        <v>233</v>
      </c>
      <c r="O586" t="s">
        <v>230</v>
      </c>
      <c r="P586" t="s">
        <v>229</v>
      </c>
      <c r="Q586" s="1">
        <f t="shared" ca="1" si="151"/>
        <v>24.4514</v>
      </c>
      <c r="R586" t="s">
        <v>230</v>
      </c>
      <c r="S586" s="1">
        <f ca="1">RANDBETWEEN(1,999)</f>
        <v>358</v>
      </c>
      <c r="T586" s="1">
        <f t="shared" ca="1" si="154"/>
        <v>683</v>
      </c>
      <c r="V586" t="str">
        <f t="shared" ca="1" si="155"/>
        <v>\\(\\quad 3.58　×　6.83　=　 \\)</v>
      </c>
      <c r="W586" t="str">
        <f t="shared" ca="1" si="156"/>
        <v>\\(\\quad 24.4514 \\)</v>
      </c>
    </row>
    <row r="587" spans="1:23" x14ac:dyDescent="0.55000000000000004">
      <c r="A587" s="9"/>
      <c r="B587" s="9"/>
      <c r="C587" s="9"/>
      <c r="D587" s="9"/>
      <c r="E587" s="9"/>
      <c r="F587" s="9"/>
      <c r="G587" s="9"/>
      <c r="H587" s="9"/>
      <c r="I587" s="2"/>
      <c r="J587" s="78" t="s">
        <v>229</v>
      </c>
      <c r="K587" s="9"/>
      <c r="L587" s="9"/>
      <c r="M587" s="9"/>
      <c r="N587" s="9"/>
      <c r="O587" t="s">
        <v>230</v>
      </c>
      <c r="P587" t="s">
        <v>229</v>
      </c>
      <c r="Q587" s="9"/>
      <c r="R587" t="s">
        <v>230</v>
      </c>
      <c r="S587" s="9"/>
      <c r="T587" s="9"/>
      <c r="U587" s="9"/>
      <c r="V587" t="str">
        <f t="shared" si="155"/>
        <v>\\(\\quad  \\)</v>
      </c>
      <c r="W587" t="str">
        <f t="shared" si="156"/>
        <v>\\(\\quad  \\)</v>
      </c>
    </row>
    <row r="588" spans="1:23" x14ac:dyDescent="0.55000000000000004">
      <c r="A588" s="51" t="s">
        <v>60</v>
      </c>
      <c r="C588" s="50" t="s">
        <v>215</v>
      </c>
      <c r="D588" s="50" t="str">
        <f t="shared" ref="D588" si="160">V588</f>
        <v>\\(\\quad 0.1　÷　0.1　=　 \\)</v>
      </c>
      <c r="E588" s="50" t="str">
        <f t="shared" ref="E588" si="161">W588</f>
        <v>\\(\\quad 1 \\)</v>
      </c>
      <c r="F588" s="50" t="s">
        <v>62</v>
      </c>
      <c r="H588" s="50">
        <v>128</v>
      </c>
      <c r="I588" s="89" t="str">
        <f t="shared" ref="I588" si="162">"INSERT INTO "&amp;A588&amp;"(tangen,question,answer,editor,date,count) VALUES('"&amp;C588&amp;"','"&amp;D588&amp;"','"&amp;E588&amp;"','"&amp;F588&amp;"',NOW(),0);"</f>
        <v>INSERT INTO math(tangen,question,answer,editor,date,count) VALUES('m3300','\\(\\quad 0.1　÷　0.1　=　 \\)','\\(\\quad 1 \\)','harazono',NOW(),0);</v>
      </c>
      <c r="J588" s="78" t="s">
        <v>229</v>
      </c>
      <c r="K588" s="1">
        <f>Q588*M588</f>
        <v>0.1</v>
      </c>
      <c r="L588" t="s">
        <v>240</v>
      </c>
      <c r="M588">
        <f>S588*0.1</f>
        <v>0.1</v>
      </c>
      <c r="N588" t="s">
        <v>233</v>
      </c>
      <c r="O588" t="s">
        <v>230</v>
      </c>
      <c r="P588" t="s">
        <v>229</v>
      </c>
      <c r="Q588" s="1">
        <v>1</v>
      </c>
      <c r="R588" t="s">
        <v>230</v>
      </c>
      <c r="S588" s="1">
        <v>1</v>
      </c>
      <c r="V588" t="str">
        <f t="shared" si="155"/>
        <v>\\(\\quad 0.1　÷　0.1　=　 \\)</v>
      </c>
      <c r="W588" t="str">
        <f t="shared" si="156"/>
        <v>\\(\\quad 1 \\)</v>
      </c>
    </row>
    <row r="589" spans="1:23" x14ac:dyDescent="0.55000000000000004">
      <c r="A589" s="51" t="s">
        <v>60</v>
      </c>
      <c r="C589" s="50" t="s">
        <v>215</v>
      </c>
      <c r="D589" s="50" t="str">
        <f t="shared" ref="D589:D652" si="163">V589</f>
        <v>\\(\\quad 0.2　÷　0.2　=　 \\)</v>
      </c>
      <c r="E589" s="50" t="str">
        <f t="shared" ref="E589:E652" si="164">W589</f>
        <v>\\(\\quad 1 \\)</v>
      </c>
      <c r="F589" s="50" t="s">
        <v>62</v>
      </c>
      <c r="H589" s="50">
        <v>128</v>
      </c>
      <c r="I589" s="89" t="str">
        <f t="shared" ref="I589:I652" si="165">"INSERT INTO "&amp;A589&amp;"(tangen,question,answer,editor,date,count) VALUES('"&amp;C589&amp;"','"&amp;D589&amp;"','"&amp;E589&amp;"','"&amp;F589&amp;"',NOW(),0);"</f>
        <v>INSERT INTO math(tangen,question,answer,editor,date,count) VALUES('m3300','\\(\\quad 0.2　÷　0.2　=　 \\)','\\(\\quad 1 \\)','harazono',NOW(),0);</v>
      </c>
      <c r="J589" s="78" t="s">
        <v>229</v>
      </c>
      <c r="K589" s="1">
        <f t="shared" ref="K589:K653" si="166">Q589*M589</f>
        <v>0.2</v>
      </c>
      <c r="L589" t="s">
        <v>240</v>
      </c>
      <c r="M589">
        <f t="shared" ref="M589:M652" si="167">S589*0.1</f>
        <v>0.2</v>
      </c>
      <c r="N589" t="s">
        <v>233</v>
      </c>
      <c r="O589" t="s">
        <v>230</v>
      </c>
      <c r="P589" t="s">
        <v>229</v>
      </c>
      <c r="Q589" s="1">
        <v>1</v>
      </c>
      <c r="R589" t="s">
        <v>230</v>
      </c>
      <c r="S589" s="1">
        <v>2</v>
      </c>
      <c r="V589" t="str">
        <f t="shared" si="155"/>
        <v>\\(\\quad 0.2　÷　0.2　=　 \\)</v>
      </c>
      <c r="W589" t="str">
        <f t="shared" si="156"/>
        <v>\\(\\quad 1 \\)</v>
      </c>
    </row>
    <row r="590" spans="1:23" x14ac:dyDescent="0.55000000000000004">
      <c r="A590" s="51" t="s">
        <v>60</v>
      </c>
      <c r="C590" s="50" t="s">
        <v>215</v>
      </c>
      <c r="D590" s="50" t="str">
        <f t="shared" si="163"/>
        <v>\\(\\quad 0.3　÷　0.3　=　 \\)</v>
      </c>
      <c r="E590" s="50" t="str">
        <f t="shared" si="164"/>
        <v>\\(\\quad 1 \\)</v>
      </c>
      <c r="F590" s="50" t="s">
        <v>62</v>
      </c>
      <c r="H590" s="50">
        <v>128</v>
      </c>
      <c r="I590" s="89" t="str">
        <f t="shared" si="165"/>
        <v>INSERT INTO math(tangen,question,answer,editor,date,count) VALUES('m3300','\\(\\quad 0.3　÷　0.3　=　 \\)','\\(\\quad 1 \\)','harazono',NOW(),0);</v>
      </c>
      <c r="J590" s="78" t="s">
        <v>229</v>
      </c>
      <c r="K590" s="1">
        <f t="shared" si="166"/>
        <v>0.30000000000000004</v>
      </c>
      <c r="L590" t="s">
        <v>240</v>
      </c>
      <c r="M590">
        <f t="shared" si="167"/>
        <v>0.30000000000000004</v>
      </c>
      <c r="N590" t="s">
        <v>233</v>
      </c>
      <c r="O590" t="s">
        <v>230</v>
      </c>
      <c r="P590" t="s">
        <v>229</v>
      </c>
      <c r="Q590" s="1">
        <v>1</v>
      </c>
      <c r="R590" t="s">
        <v>230</v>
      </c>
      <c r="S590" s="1">
        <v>3</v>
      </c>
      <c r="V590" t="str">
        <f t="shared" si="155"/>
        <v>\\(\\quad 0.3　÷　0.3　=　 \\)</v>
      </c>
      <c r="W590" t="str">
        <f t="shared" si="156"/>
        <v>\\(\\quad 1 \\)</v>
      </c>
    </row>
    <row r="591" spans="1:23" x14ac:dyDescent="0.55000000000000004">
      <c r="A591" s="51" t="s">
        <v>60</v>
      </c>
      <c r="C591" s="50" t="s">
        <v>215</v>
      </c>
      <c r="D591" s="50" t="str">
        <f t="shared" si="163"/>
        <v>\\(\\quad 0.4　÷　0.4　=　 \\)</v>
      </c>
      <c r="E591" s="50" t="str">
        <f t="shared" si="164"/>
        <v>\\(\\quad 1 \\)</v>
      </c>
      <c r="F591" s="50" t="s">
        <v>62</v>
      </c>
      <c r="H591" s="50">
        <v>128</v>
      </c>
      <c r="I591" s="89" t="str">
        <f t="shared" si="165"/>
        <v>INSERT INTO math(tangen,question,answer,editor,date,count) VALUES('m3300','\\(\\quad 0.4　÷　0.4　=　 \\)','\\(\\quad 1 \\)','harazono',NOW(),0);</v>
      </c>
      <c r="J591" s="78" t="s">
        <v>229</v>
      </c>
      <c r="K591" s="1">
        <f t="shared" si="166"/>
        <v>0.4</v>
      </c>
      <c r="L591" t="s">
        <v>240</v>
      </c>
      <c r="M591">
        <f t="shared" si="167"/>
        <v>0.4</v>
      </c>
      <c r="N591" t="s">
        <v>233</v>
      </c>
      <c r="O591" t="s">
        <v>230</v>
      </c>
      <c r="P591" t="s">
        <v>229</v>
      </c>
      <c r="Q591" s="1">
        <v>1</v>
      </c>
      <c r="R591" t="s">
        <v>230</v>
      </c>
      <c r="S591" s="1">
        <v>4</v>
      </c>
      <c r="V591" t="str">
        <f t="shared" si="155"/>
        <v>\\(\\quad 0.4　÷　0.4　=　 \\)</v>
      </c>
      <c r="W591" t="str">
        <f t="shared" si="156"/>
        <v>\\(\\quad 1 \\)</v>
      </c>
    </row>
    <row r="592" spans="1:23" x14ac:dyDescent="0.55000000000000004">
      <c r="A592" s="51" t="s">
        <v>60</v>
      </c>
      <c r="C592" s="50" t="s">
        <v>215</v>
      </c>
      <c r="D592" s="50" t="str">
        <f t="shared" si="163"/>
        <v>\\(\\quad 0.5　÷　0.5　=　 \\)</v>
      </c>
      <c r="E592" s="50" t="str">
        <f t="shared" si="164"/>
        <v>\\(\\quad 1 \\)</v>
      </c>
      <c r="F592" s="50" t="s">
        <v>62</v>
      </c>
      <c r="H592" s="50">
        <v>128</v>
      </c>
      <c r="I592" s="89" t="str">
        <f t="shared" si="165"/>
        <v>INSERT INTO math(tangen,question,answer,editor,date,count) VALUES('m3300','\\(\\quad 0.5　÷　0.5　=　 \\)','\\(\\quad 1 \\)','harazono',NOW(),0);</v>
      </c>
      <c r="J592" s="78" t="s">
        <v>229</v>
      </c>
      <c r="K592" s="1">
        <f t="shared" si="166"/>
        <v>0.5</v>
      </c>
      <c r="L592" t="s">
        <v>240</v>
      </c>
      <c r="M592">
        <f t="shared" si="167"/>
        <v>0.5</v>
      </c>
      <c r="N592" t="s">
        <v>233</v>
      </c>
      <c r="O592" t="s">
        <v>230</v>
      </c>
      <c r="P592" t="s">
        <v>229</v>
      </c>
      <c r="Q592" s="1">
        <v>1</v>
      </c>
      <c r="R592" t="s">
        <v>230</v>
      </c>
      <c r="S592" s="1">
        <v>5</v>
      </c>
      <c r="V592" t="str">
        <f t="shared" si="155"/>
        <v>\\(\\quad 0.5　÷　0.5　=　 \\)</v>
      </c>
      <c r="W592" t="str">
        <f t="shared" si="156"/>
        <v>\\(\\quad 1 \\)</v>
      </c>
    </row>
    <row r="593" spans="1:23" x14ac:dyDescent="0.55000000000000004">
      <c r="A593" s="51" t="s">
        <v>60</v>
      </c>
      <c r="C593" s="50" t="s">
        <v>215</v>
      </c>
      <c r="D593" s="50" t="str">
        <f t="shared" si="163"/>
        <v>\\(\\quad 0.6　÷　0.6　=　 \\)</v>
      </c>
      <c r="E593" s="50" t="str">
        <f t="shared" si="164"/>
        <v>\\(\\quad 1 \\)</v>
      </c>
      <c r="F593" s="50" t="s">
        <v>62</v>
      </c>
      <c r="H593" s="50">
        <v>128</v>
      </c>
      <c r="I593" s="89" t="str">
        <f t="shared" si="165"/>
        <v>INSERT INTO math(tangen,question,answer,editor,date,count) VALUES('m3300','\\(\\quad 0.6　÷　0.6　=　 \\)','\\(\\quad 1 \\)','harazono',NOW(),0);</v>
      </c>
      <c r="J593" s="78" t="s">
        <v>229</v>
      </c>
      <c r="K593" s="1">
        <f t="shared" si="166"/>
        <v>0.60000000000000009</v>
      </c>
      <c r="L593" t="s">
        <v>240</v>
      </c>
      <c r="M593">
        <f t="shared" si="167"/>
        <v>0.60000000000000009</v>
      </c>
      <c r="N593" t="s">
        <v>233</v>
      </c>
      <c r="O593" t="s">
        <v>230</v>
      </c>
      <c r="P593" t="s">
        <v>229</v>
      </c>
      <c r="Q593" s="1">
        <v>1</v>
      </c>
      <c r="R593" t="s">
        <v>230</v>
      </c>
      <c r="S593" s="1">
        <v>6</v>
      </c>
      <c r="V593" t="str">
        <f t="shared" si="155"/>
        <v>\\(\\quad 0.6　÷　0.6　=　 \\)</v>
      </c>
      <c r="W593" t="str">
        <f t="shared" si="156"/>
        <v>\\(\\quad 1 \\)</v>
      </c>
    </row>
    <row r="594" spans="1:23" x14ac:dyDescent="0.55000000000000004">
      <c r="A594" s="51" t="s">
        <v>60</v>
      </c>
      <c r="C594" s="50" t="s">
        <v>215</v>
      </c>
      <c r="D594" s="50" t="str">
        <f t="shared" si="163"/>
        <v>\\(\\quad 0.7　÷　0.7　=　 \\)</v>
      </c>
      <c r="E594" s="50" t="str">
        <f t="shared" si="164"/>
        <v>\\(\\quad 1 \\)</v>
      </c>
      <c r="F594" s="50" t="s">
        <v>62</v>
      </c>
      <c r="H594" s="50">
        <v>128</v>
      </c>
      <c r="I594" s="89" t="str">
        <f t="shared" si="165"/>
        <v>INSERT INTO math(tangen,question,answer,editor,date,count) VALUES('m3300','\\(\\quad 0.7　÷　0.7　=　 \\)','\\(\\quad 1 \\)','harazono',NOW(),0);</v>
      </c>
      <c r="J594" s="78" t="s">
        <v>229</v>
      </c>
      <c r="K594" s="1">
        <f t="shared" si="166"/>
        <v>0.70000000000000007</v>
      </c>
      <c r="L594" t="s">
        <v>240</v>
      </c>
      <c r="M594">
        <f t="shared" si="167"/>
        <v>0.70000000000000007</v>
      </c>
      <c r="N594" t="s">
        <v>233</v>
      </c>
      <c r="O594" t="s">
        <v>230</v>
      </c>
      <c r="P594" t="s">
        <v>229</v>
      </c>
      <c r="Q594" s="1">
        <v>1</v>
      </c>
      <c r="R594" t="s">
        <v>230</v>
      </c>
      <c r="S594" s="1">
        <v>7</v>
      </c>
      <c r="V594" t="str">
        <f t="shared" si="155"/>
        <v>\\(\\quad 0.7　÷　0.7　=　 \\)</v>
      </c>
      <c r="W594" t="str">
        <f t="shared" si="156"/>
        <v>\\(\\quad 1 \\)</v>
      </c>
    </row>
    <row r="595" spans="1:23" x14ac:dyDescent="0.55000000000000004">
      <c r="A595" s="51" t="s">
        <v>60</v>
      </c>
      <c r="C595" s="50" t="s">
        <v>215</v>
      </c>
      <c r="D595" s="50" t="str">
        <f t="shared" si="163"/>
        <v>\\(\\quad 0.8　÷　0.8　=　 \\)</v>
      </c>
      <c r="E595" s="50" t="str">
        <f t="shared" si="164"/>
        <v>\\(\\quad 1 \\)</v>
      </c>
      <c r="F595" s="50" t="s">
        <v>62</v>
      </c>
      <c r="H595" s="50">
        <v>128</v>
      </c>
      <c r="I595" s="89" t="str">
        <f t="shared" si="165"/>
        <v>INSERT INTO math(tangen,question,answer,editor,date,count) VALUES('m3300','\\(\\quad 0.8　÷　0.8　=　 \\)','\\(\\quad 1 \\)','harazono',NOW(),0);</v>
      </c>
      <c r="J595" s="78" t="s">
        <v>229</v>
      </c>
      <c r="K595" s="1">
        <f t="shared" si="166"/>
        <v>0.8</v>
      </c>
      <c r="L595" t="s">
        <v>240</v>
      </c>
      <c r="M595">
        <f t="shared" si="167"/>
        <v>0.8</v>
      </c>
      <c r="N595" t="s">
        <v>233</v>
      </c>
      <c r="O595" t="s">
        <v>230</v>
      </c>
      <c r="P595" t="s">
        <v>229</v>
      </c>
      <c r="Q595" s="1">
        <v>1</v>
      </c>
      <c r="R595" t="s">
        <v>230</v>
      </c>
      <c r="S595" s="1">
        <v>8</v>
      </c>
      <c r="V595" t="str">
        <f t="shared" si="155"/>
        <v>\\(\\quad 0.8　÷　0.8　=　 \\)</v>
      </c>
      <c r="W595" t="str">
        <f t="shared" si="156"/>
        <v>\\(\\quad 1 \\)</v>
      </c>
    </row>
    <row r="596" spans="1:23" x14ac:dyDescent="0.55000000000000004">
      <c r="A596" s="51" t="s">
        <v>60</v>
      </c>
      <c r="C596" s="50" t="s">
        <v>215</v>
      </c>
      <c r="D596" s="50" t="str">
        <f t="shared" si="163"/>
        <v>\\(\\quad 0.9　÷　0.9　=　 \\)</v>
      </c>
      <c r="E596" s="50" t="str">
        <f t="shared" si="164"/>
        <v>\\(\\quad 1 \\)</v>
      </c>
      <c r="F596" s="50" t="s">
        <v>62</v>
      </c>
      <c r="H596" s="50">
        <v>128</v>
      </c>
      <c r="I596" s="89" t="str">
        <f t="shared" si="165"/>
        <v>INSERT INTO math(tangen,question,answer,editor,date,count) VALUES('m3300','\\(\\quad 0.9　÷　0.9　=　 \\)','\\(\\quad 1 \\)','harazono',NOW(),0);</v>
      </c>
      <c r="J596" s="78" t="s">
        <v>229</v>
      </c>
      <c r="K596" s="1">
        <f t="shared" si="166"/>
        <v>0.9</v>
      </c>
      <c r="L596" t="s">
        <v>240</v>
      </c>
      <c r="M596">
        <f t="shared" si="167"/>
        <v>0.9</v>
      </c>
      <c r="N596" t="s">
        <v>233</v>
      </c>
      <c r="O596" t="s">
        <v>230</v>
      </c>
      <c r="P596" t="s">
        <v>229</v>
      </c>
      <c r="Q596" s="1">
        <v>1</v>
      </c>
      <c r="R596" t="s">
        <v>230</v>
      </c>
      <c r="S596" s="1">
        <v>9</v>
      </c>
      <c r="V596" t="str">
        <f t="shared" si="155"/>
        <v>\\(\\quad 0.9　÷　0.9　=　 \\)</v>
      </c>
      <c r="W596" t="str">
        <f t="shared" si="156"/>
        <v>\\(\\quad 1 \\)</v>
      </c>
    </row>
    <row r="597" spans="1:23" x14ac:dyDescent="0.55000000000000004">
      <c r="A597" s="51" t="s">
        <v>60</v>
      </c>
      <c r="C597" s="50" t="s">
        <v>215</v>
      </c>
      <c r="D597" s="50" t="str">
        <f t="shared" si="163"/>
        <v>\\(\\quad 0.2　÷　0.1　=　 \\)</v>
      </c>
      <c r="E597" s="50" t="str">
        <f t="shared" si="164"/>
        <v>\\(\\quad 2 \\)</v>
      </c>
      <c r="F597" s="50" t="s">
        <v>62</v>
      </c>
      <c r="H597" s="50">
        <v>128</v>
      </c>
      <c r="I597" s="89" t="str">
        <f t="shared" si="165"/>
        <v>INSERT INTO math(tangen,question,answer,editor,date,count) VALUES('m3300','\\(\\quad 0.2　÷　0.1　=　 \\)','\\(\\quad 2 \\)','harazono',NOW(),0);</v>
      </c>
      <c r="J597" s="78" t="s">
        <v>229</v>
      </c>
      <c r="K597" s="1">
        <f t="shared" si="166"/>
        <v>0.2</v>
      </c>
      <c r="L597" t="s">
        <v>240</v>
      </c>
      <c r="M597">
        <f t="shared" si="167"/>
        <v>0.1</v>
      </c>
      <c r="N597" t="s">
        <v>233</v>
      </c>
      <c r="O597" t="s">
        <v>230</v>
      </c>
      <c r="P597" t="s">
        <v>229</v>
      </c>
      <c r="Q597" s="1">
        <v>2</v>
      </c>
      <c r="R597" t="s">
        <v>230</v>
      </c>
      <c r="S597" s="1">
        <v>1</v>
      </c>
      <c r="V597" t="str">
        <f t="shared" si="155"/>
        <v>\\(\\quad 0.2　÷　0.1　=　 \\)</v>
      </c>
      <c r="W597" t="str">
        <f t="shared" si="156"/>
        <v>\\(\\quad 2 \\)</v>
      </c>
    </row>
    <row r="598" spans="1:23" x14ac:dyDescent="0.55000000000000004">
      <c r="A598" s="51" t="s">
        <v>60</v>
      </c>
      <c r="C598" s="50" t="s">
        <v>215</v>
      </c>
      <c r="D598" s="50" t="str">
        <f t="shared" si="163"/>
        <v>\\(\\quad 0.4　÷　0.2　=　 \\)</v>
      </c>
      <c r="E598" s="50" t="str">
        <f t="shared" si="164"/>
        <v>\\(\\quad 2 \\)</v>
      </c>
      <c r="F598" s="50" t="s">
        <v>62</v>
      </c>
      <c r="H598" s="50">
        <v>128</v>
      </c>
      <c r="I598" s="89" t="str">
        <f t="shared" si="165"/>
        <v>INSERT INTO math(tangen,question,answer,editor,date,count) VALUES('m3300','\\(\\quad 0.4　÷　0.2　=　 \\)','\\(\\quad 2 \\)','harazono',NOW(),0);</v>
      </c>
      <c r="J598" s="78" t="s">
        <v>229</v>
      </c>
      <c r="K598" s="1">
        <f t="shared" si="166"/>
        <v>0.4</v>
      </c>
      <c r="L598" t="s">
        <v>240</v>
      </c>
      <c r="M598">
        <f t="shared" si="167"/>
        <v>0.2</v>
      </c>
      <c r="N598" t="s">
        <v>233</v>
      </c>
      <c r="O598" t="s">
        <v>230</v>
      </c>
      <c r="P598" t="s">
        <v>229</v>
      </c>
      <c r="Q598" s="1">
        <v>2</v>
      </c>
      <c r="R598" t="s">
        <v>230</v>
      </c>
      <c r="S598" s="1">
        <v>2</v>
      </c>
      <c r="V598" t="str">
        <f t="shared" si="155"/>
        <v>\\(\\quad 0.4　÷　0.2　=　 \\)</v>
      </c>
      <c r="W598" t="str">
        <f t="shared" si="156"/>
        <v>\\(\\quad 2 \\)</v>
      </c>
    </row>
    <row r="599" spans="1:23" x14ac:dyDescent="0.55000000000000004">
      <c r="A599" s="51" t="s">
        <v>60</v>
      </c>
      <c r="C599" s="50" t="s">
        <v>215</v>
      </c>
      <c r="D599" s="50" t="str">
        <f t="shared" si="163"/>
        <v>\\(\\quad 0.6　÷　0.3　=　 \\)</v>
      </c>
      <c r="E599" s="50" t="str">
        <f t="shared" si="164"/>
        <v>\\(\\quad 2 \\)</v>
      </c>
      <c r="F599" s="50" t="s">
        <v>62</v>
      </c>
      <c r="H599" s="50">
        <v>128</v>
      </c>
      <c r="I599" s="89" t="str">
        <f t="shared" si="165"/>
        <v>INSERT INTO math(tangen,question,answer,editor,date,count) VALUES('m3300','\\(\\quad 0.6　÷　0.3　=　 \\)','\\(\\quad 2 \\)','harazono',NOW(),0);</v>
      </c>
      <c r="J599" s="78" t="s">
        <v>229</v>
      </c>
      <c r="K599" s="1">
        <f t="shared" si="166"/>
        <v>0.60000000000000009</v>
      </c>
      <c r="L599" t="s">
        <v>240</v>
      </c>
      <c r="M599">
        <f t="shared" si="167"/>
        <v>0.30000000000000004</v>
      </c>
      <c r="N599" t="s">
        <v>233</v>
      </c>
      <c r="O599" t="s">
        <v>230</v>
      </c>
      <c r="P599" t="s">
        <v>229</v>
      </c>
      <c r="Q599" s="1">
        <v>2</v>
      </c>
      <c r="R599" t="s">
        <v>230</v>
      </c>
      <c r="S599" s="1">
        <v>3</v>
      </c>
      <c r="V599" t="str">
        <f t="shared" si="155"/>
        <v>\\(\\quad 0.6　÷　0.3　=　 \\)</v>
      </c>
      <c r="W599" t="str">
        <f t="shared" si="156"/>
        <v>\\(\\quad 2 \\)</v>
      </c>
    </row>
    <row r="600" spans="1:23" x14ac:dyDescent="0.55000000000000004">
      <c r="A600" s="51" t="s">
        <v>60</v>
      </c>
      <c r="C600" s="50" t="s">
        <v>215</v>
      </c>
      <c r="D600" s="50" t="str">
        <f t="shared" si="163"/>
        <v>\\(\\quad 0.8　÷　0.4　=　 \\)</v>
      </c>
      <c r="E600" s="50" t="str">
        <f t="shared" si="164"/>
        <v>\\(\\quad 2 \\)</v>
      </c>
      <c r="F600" s="50" t="s">
        <v>62</v>
      </c>
      <c r="H600" s="50">
        <v>128</v>
      </c>
      <c r="I600" s="89" t="str">
        <f t="shared" si="165"/>
        <v>INSERT INTO math(tangen,question,answer,editor,date,count) VALUES('m3300','\\(\\quad 0.8　÷　0.4　=　 \\)','\\(\\quad 2 \\)','harazono',NOW(),0);</v>
      </c>
      <c r="J600" s="78" t="s">
        <v>229</v>
      </c>
      <c r="K600" s="1">
        <f t="shared" si="166"/>
        <v>0.8</v>
      </c>
      <c r="L600" t="s">
        <v>240</v>
      </c>
      <c r="M600">
        <f t="shared" si="167"/>
        <v>0.4</v>
      </c>
      <c r="N600" t="s">
        <v>233</v>
      </c>
      <c r="O600" t="s">
        <v>230</v>
      </c>
      <c r="P600" t="s">
        <v>229</v>
      </c>
      <c r="Q600" s="1">
        <v>2</v>
      </c>
      <c r="R600" t="s">
        <v>230</v>
      </c>
      <c r="S600" s="1">
        <v>4</v>
      </c>
      <c r="V600" t="str">
        <f t="shared" si="155"/>
        <v>\\(\\quad 0.8　÷　0.4　=　 \\)</v>
      </c>
      <c r="W600" t="str">
        <f t="shared" si="156"/>
        <v>\\(\\quad 2 \\)</v>
      </c>
    </row>
    <row r="601" spans="1:23" x14ac:dyDescent="0.55000000000000004">
      <c r="A601" s="51" t="s">
        <v>60</v>
      </c>
      <c r="C601" s="50" t="s">
        <v>215</v>
      </c>
      <c r="D601" s="50" t="str">
        <f t="shared" si="163"/>
        <v>\\(\\quad 1　÷　0.5　=　 \\)</v>
      </c>
      <c r="E601" s="50" t="str">
        <f t="shared" si="164"/>
        <v>\\(\\quad 2 \\)</v>
      </c>
      <c r="F601" s="50" t="s">
        <v>62</v>
      </c>
      <c r="H601" s="50">
        <v>128</v>
      </c>
      <c r="I601" s="89" t="str">
        <f t="shared" si="165"/>
        <v>INSERT INTO math(tangen,question,answer,editor,date,count) VALUES('m3300','\\(\\quad 1　÷　0.5　=　 \\)','\\(\\quad 2 \\)','harazono',NOW(),0);</v>
      </c>
      <c r="J601" s="78" t="s">
        <v>229</v>
      </c>
      <c r="K601" s="1">
        <f t="shared" si="166"/>
        <v>1</v>
      </c>
      <c r="L601" t="s">
        <v>240</v>
      </c>
      <c r="M601">
        <f t="shared" si="167"/>
        <v>0.5</v>
      </c>
      <c r="N601" t="s">
        <v>233</v>
      </c>
      <c r="O601" t="s">
        <v>230</v>
      </c>
      <c r="P601" t="s">
        <v>229</v>
      </c>
      <c r="Q601" s="1">
        <v>2</v>
      </c>
      <c r="R601" t="s">
        <v>230</v>
      </c>
      <c r="S601" s="1">
        <v>5</v>
      </c>
      <c r="V601" t="str">
        <f t="shared" si="155"/>
        <v>\\(\\quad 1　÷　0.5　=　 \\)</v>
      </c>
      <c r="W601" t="str">
        <f t="shared" si="156"/>
        <v>\\(\\quad 2 \\)</v>
      </c>
    </row>
    <row r="602" spans="1:23" x14ac:dyDescent="0.55000000000000004">
      <c r="A602" s="51" t="s">
        <v>60</v>
      </c>
      <c r="C602" s="50" t="s">
        <v>215</v>
      </c>
      <c r="D602" s="50" t="str">
        <f t="shared" si="163"/>
        <v>\\(\\quad 1.2　÷　0.6　=　 \\)</v>
      </c>
      <c r="E602" s="50" t="str">
        <f t="shared" si="164"/>
        <v>\\(\\quad 2 \\)</v>
      </c>
      <c r="F602" s="50" t="s">
        <v>62</v>
      </c>
      <c r="H602" s="50">
        <v>128</v>
      </c>
      <c r="I602" s="89" t="str">
        <f t="shared" si="165"/>
        <v>INSERT INTO math(tangen,question,answer,editor,date,count) VALUES('m3300','\\(\\quad 1.2　÷　0.6　=　 \\)','\\(\\quad 2 \\)','harazono',NOW(),0);</v>
      </c>
      <c r="J602" s="78" t="s">
        <v>229</v>
      </c>
      <c r="K602" s="1">
        <f t="shared" si="166"/>
        <v>1.2000000000000002</v>
      </c>
      <c r="L602" t="s">
        <v>240</v>
      </c>
      <c r="M602">
        <f t="shared" si="167"/>
        <v>0.60000000000000009</v>
      </c>
      <c r="N602" t="s">
        <v>233</v>
      </c>
      <c r="O602" t="s">
        <v>230</v>
      </c>
      <c r="P602" t="s">
        <v>229</v>
      </c>
      <c r="Q602" s="1">
        <v>2</v>
      </c>
      <c r="R602" t="s">
        <v>230</v>
      </c>
      <c r="S602" s="1">
        <v>6</v>
      </c>
      <c r="V602" t="str">
        <f t="shared" si="155"/>
        <v>\\(\\quad 1.2　÷　0.6　=　 \\)</v>
      </c>
      <c r="W602" t="str">
        <f t="shared" si="156"/>
        <v>\\(\\quad 2 \\)</v>
      </c>
    </row>
    <row r="603" spans="1:23" x14ac:dyDescent="0.55000000000000004">
      <c r="A603" s="51" t="s">
        <v>60</v>
      </c>
      <c r="C603" s="50" t="s">
        <v>215</v>
      </c>
      <c r="D603" s="50" t="str">
        <f t="shared" si="163"/>
        <v>\\(\\quad 1.4　÷　0.7　=　 \\)</v>
      </c>
      <c r="E603" s="50" t="str">
        <f t="shared" si="164"/>
        <v>\\(\\quad 2 \\)</v>
      </c>
      <c r="F603" s="50" t="s">
        <v>62</v>
      </c>
      <c r="H603" s="50">
        <v>128</v>
      </c>
      <c r="I603" s="89" t="str">
        <f t="shared" si="165"/>
        <v>INSERT INTO math(tangen,question,answer,editor,date,count) VALUES('m3300','\\(\\quad 1.4　÷　0.7　=　 \\)','\\(\\quad 2 \\)','harazono',NOW(),0);</v>
      </c>
      <c r="J603" s="78" t="s">
        <v>229</v>
      </c>
      <c r="K603" s="1">
        <f t="shared" si="166"/>
        <v>1.4000000000000001</v>
      </c>
      <c r="L603" t="s">
        <v>240</v>
      </c>
      <c r="M603">
        <f t="shared" si="167"/>
        <v>0.70000000000000007</v>
      </c>
      <c r="N603" t="s">
        <v>233</v>
      </c>
      <c r="O603" t="s">
        <v>230</v>
      </c>
      <c r="P603" t="s">
        <v>229</v>
      </c>
      <c r="Q603" s="1">
        <v>2</v>
      </c>
      <c r="R603" t="s">
        <v>230</v>
      </c>
      <c r="S603" s="1">
        <v>7</v>
      </c>
      <c r="V603" t="str">
        <f t="shared" si="155"/>
        <v>\\(\\quad 1.4　÷　0.7　=　 \\)</v>
      </c>
      <c r="W603" t="str">
        <f t="shared" si="156"/>
        <v>\\(\\quad 2 \\)</v>
      </c>
    </row>
    <row r="604" spans="1:23" x14ac:dyDescent="0.55000000000000004">
      <c r="A604" s="51" t="s">
        <v>60</v>
      </c>
      <c r="C604" s="50" t="s">
        <v>215</v>
      </c>
      <c r="D604" s="50" t="str">
        <f t="shared" si="163"/>
        <v>\\(\\quad 1.6　÷　0.8　=　 \\)</v>
      </c>
      <c r="E604" s="50" t="str">
        <f t="shared" si="164"/>
        <v>\\(\\quad 2 \\)</v>
      </c>
      <c r="F604" s="50" t="s">
        <v>62</v>
      </c>
      <c r="H604" s="50">
        <v>128</v>
      </c>
      <c r="I604" s="89" t="str">
        <f t="shared" si="165"/>
        <v>INSERT INTO math(tangen,question,answer,editor,date,count) VALUES('m3300','\\(\\quad 1.6　÷　0.8　=　 \\)','\\(\\quad 2 \\)','harazono',NOW(),0);</v>
      </c>
      <c r="J604" s="78" t="s">
        <v>229</v>
      </c>
      <c r="K604" s="1">
        <f t="shared" si="166"/>
        <v>1.6</v>
      </c>
      <c r="L604" t="s">
        <v>240</v>
      </c>
      <c r="M604">
        <f t="shared" si="167"/>
        <v>0.8</v>
      </c>
      <c r="N604" t="s">
        <v>233</v>
      </c>
      <c r="O604" t="s">
        <v>230</v>
      </c>
      <c r="P604" t="s">
        <v>229</v>
      </c>
      <c r="Q604" s="1">
        <v>2</v>
      </c>
      <c r="R604" t="s">
        <v>230</v>
      </c>
      <c r="S604" s="1">
        <v>8</v>
      </c>
      <c r="V604" t="str">
        <f t="shared" si="155"/>
        <v>\\(\\quad 1.6　÷　0.8　=　 \\)</v>
      </c>
      <c r="W604" t="str">
        <f t="shared" si="156"/>
        <v>\\(\\quad 2 \\)</v>
      </c>
    </row>
    <row r="605" spans="1:23" x14ac:dyDescent="0.55000000000000004">
      <c r="A605" s="51" t="s">
        <v>60</v>
      </c>
      <c r="C605" s="50" t="s">
        <v>215</v>
      </c>
      <c r="D605" s="50" t="str">
        <f t="shared" si="163"/>
        <v>\\(\\quad 1.8　÷　0.9　=　 \\)</v>
      </c>
      <c r="E605" s="50" t="str">
        <f t="shared" si="164"/>
        <v>\\(\\quad 2 \\)</v>
      </c>
      <c r="F605" s="50" t="s">
        <v>62</v>
      </c>
      <c r="H605" s="50">
        <v>128</v>
      </c>
      <c r="I605" s="89" t="str">
        <f t="shared" si="165"/>
        <v>INSERT INTO math(tangen,question,answer,editor,date,count) VALUES('m3300','\\(\\quad 1.8　÷　0.9　=　 \\)','\\(\\quad 2 \\)','harazono',NOW(),0);</v>
      </c>
      <c r="J605" s="78" t="s">
        <v>229</v>
      </c>
      <c r="K605" s="1">
        <f t="shared" si="166"/>
        <v>1.8</v>
      </c>
      <c r="L605" t="s">
        <v>240</v>
      </c>
      <c r="M605">
        <f t="shared" si="167"/>
        <v>0.9</v>
      </c>
      <c r="N605" t="s">
        <v>233</v>
      </c>
      <c r="O605" t="s">
        <v>230</v>
      </c>
      <c r="P605" t="s">
        <v>229</v>
      </c>
      <c r="Q605" s="1">
        <v>2</v>
      </c>
      <c r="R605" t="s">
        <v>230</v>
      </c>
      <c r="S605" s="1">
        <v>9</v>
      </c>
      <c r="V605" t="str">
        <f t="shared" si="155"/>
        <v>\\(\\quad 1.8　÷　0.9　=　 \\)</v>
      </c>
      <c r="W605" t="str">
        <f t="shared" si="156"/>
        <v>\\(\\quad 2 \\)</v>
      </c>
    </row>
    <row r="606" spans="1:23" x14ac:dyDescent="0.55000000000000004">
      <c r="A606" s="51" t="s">
        <v>60</v>
      </c>
      <c r="C606" s="50" t="s">
        <v>215</v>
      </c>
      <c r="D606" s="50" t="str">
        <f t="shared" si="163"/>
        <v>\\(\\quad 0.3　÷　0.1　=　 \\)</v>
      </c>
      <c r="E606" s="50" t="str">
        <f t="shared" si="164"/>
        <v>\\(\\quad 3 \\)</v>
      </c>
      <c r="F606" s="50" t="s">
        <v>62</v>
      </c>
      <c r="H606" s="50">
        <v>128</v>
      </c>
      <c r="I606" s="89" t="str">
        <f t="shared" si="165"/>
        <v>INSERT INTO math(tangen,question,answer,editor,date,count) VALUES('m3300','\\(\\quad 0.3　÷　0.1　=　 \\)','\\(\\quad 3 \\)','harazono',NOW(),0);</v>
      </c>
      <c r="J606" s="78" t="s">
        <v>229</v>
      </c>
      <c r="K606" s="1">
        <f>Q606*M606</f>
        <v>0.30000000000000004</v>
      </c>
      <c r="L606" t="s">
        <v>240</v>
      </c>
      <c r="M606">
        <f t="shared" si="167"/>
        <v>0.1</v>
      </c>
      <c r="N606" t="s">
        <v>233</v>
      </c>
      <c r="O606" t="s">
        <v>230</v>
      </c>
      <c r="P606" t="s">
        <v>229</v>
      </c>
      <c r="Q606" s="1">
        <v>3</v>
      </c>
      <c r="R606" t="s">
        <v>230</v>
      </c>
      <c r="S606" s="1">
        <v>1</v>
      </c>
      <c r="V606" t="str">
        <f t="shared" si="155"/>
        <v>\\(\\quad 0.3　÷　0.1　=　 \\)</v>
      </c>
      <c r="W606" t="str">
        <f t="shared" si="156"/>
        <v>\\(\\quad 3 \\)</v>
      </c>
    </row>
    <row r="607" spans="1:23" x14ac:dyDescent="0.55000000000000004">
      <c r="A607" s="51" t="s">
        <v>60</v>
      </c>
      <c r="C607" s="50" t="s">
        <v>215</v>
      </c>
      <c r="D607" s="50" t="str">
        <f t="shared" si="163"/>
        <v>\\(\\quad 0.6　÷　0.2　=　 \\)</v>
      </c>
      <c r="E607" s="50" t="str">
        <f t="shared" si="164"/>
        <v>\\(\\quad 3 \\)</v>
      </c>
      <c r="F607" s="50" t="s">
        <v>62</v>
      </c>
      <c r="H607" s="50">
        <v>128</v>
      </c>
      <c r="I607" s="89" t="str">
        <f t="shared" si="165"/>
        <v>INSERT INTO math(tangen,question,answer,editor,date,count) VALUES('m3300','\\(\\quad 0.6　÷　0.2　=　 \\)','\\(\\quad 3 \\)','harazono',NOW(),0);</v>
      </c>
      <c r="J607" s="78" t="s">
        <v>229</v>
      </c>
      <c r="K607" s="1">
        <f t="shared" si="166"/>
        <v>0.60000000000000009</v>
      </c>
      <c r="L607" t="s">
        <v>240</v>
      </c>
      <c r="M607">
        <f t="shared" si="167"/>
        <v>0.2</v>
      </c>
      <c r="N607" t="s">
        <v>233</v>
      </c>
      <c r="O607" t="s">
        <v>230</v>
      </c>
      <c r="P607" t="s">
        <v>229</v>
      </c>
      <c r="Q607" s="1">
        <v>3</v>
      </c>
      <c r="R607" t="s">
        <v>230</v>
      </c>
      <c r="S607" s="1">
        <v>2</v>
      </c>
      <c r="V607" t="str">
        <f t="shared" si="155"/>
        <v>\\(\\quad 0.6　÷　0.2　=　 \\)</v>
      </c>
      <c r="W607" t="str">
        <f t="shared" si="156"/>
        <v>\\(\\quad 3 \\)</v>
      </c>
    </row>
    <row r="608" spans="1:23" x14ac:dyDescent="0.55000000000000004">
      <c r="A608" s="51" t="s">
        <v>60</v>
      </c>
      <c r="C608" s="50" t="s">
        <v>215</v>
      </c>
      <c r="D608" s="50" t="str">
        <f t="shared" si="163"/>
        <v>\\(\\quad 0.9　÷　0.3　=　 \\)</v>
      </c>
      <c r="E608" s="50" t="str">
        <f t="shared" si="164"/>
        <v>\\(\\quad 3 \\)</v>
      </c>
      <c r="F608" s="50" t="s">
        <v>62</v>
      </c>
      <c r="H608" s="50">
        <v>128</v>
      </c>
      <c r="I608" s="89" t="str">
        <f t="shared" si="165"/>
        <v>INSERT INTO math(tangen,question,answer,editor,date,count) VALUES('m3300','\\(\\quad 0.9　÷　0.3　=　 \\)','\\(\\quad 3 \\)','harazono',NOW(),0);</v>
      </c>
      <c r="J608" s="78" t="s">
        <v>229</v>
      </c>
      <c r="K608" s="1">
        <f t="shared" si="166"/>
        <v>0.90000000000000013</v>
      </c>
      <c r="L608" t="s">
        <v>240</v>
      </c>
      <c r="M608">
        <f>S608*0.1</f>
        <v>0.30000000000000004</v>
      </c>
      <c r="N608" t="s">
        <v>233</v>
      </c>
      <c r="O608" t="s">
        <v>230</v>
      </c>
      <c r="P608" t="s">
        <v>229</v>
      </c>
      <c r="Q608" s="1">
        <v>3</v>
      </c>
      <c r="R608" t="s">
        <v>230</v>
      </c>
      <c r="S608" s="1">
        <v>3</v>
      </c>
      <c r="V608" t="str">
        <f t="shared" si="155"/>
        <v>\\(\\quad 0.9　÷　0.3　=　 \\)</v>
      </c>
      <c r="W608" t="str">
        <f t="shared" si="156"/>
        <v>\\(\\quad 3 \\)</v>
      </c>
    </row>
    <row r="609" spans="1:23" x14ac:dyDescent="0.55000000000000004">
      <c r="A609" s="51" t="s">
        <v>60</v>
      </c>
      <c r="C609" s="50" t="s">
        <v>215</v>
      </c>
      <c r="D609" s="50" t="str">
        <f t="shared" si="163"/>
        <v>\\(\\quad 1.2　÷　0.4　=　 \\)</v>
      </c>
      <c r="E609" s="50" t="str">
        <f t="shared" si="164"/>
        <v>\\(\\quad 3 \\)</v>
      </c>
      <c r="F609" s="50" t="s">
        <v>62</v>
      </c>
      <c r="H609" s="50">
        <v>128</v>
      </c>
      <c r="I609" s="89" t="str">
        <f t="shared" si="165"/>
        <v>INSERT INTO math(tangen,question,answer,editor,date,count) VALUES('m3300','\\(\\quad 1.2　÷　0.4　=　 \\)','\\(\\quad 3 \\)','harazono',NOW(),0);</v>
      </c>
      <c r="J609" s="78" t="s">
        <v>229</v>
      </c>
      <c r="K609" s="1">
        <f t="shared" si="166"/>
        <v>1.2000000000000002</v>
      </c>
      <c r="L609" t="s">
        <v>240</v>
      </c>
      <c r="M609">
        <f t="shared" si="167"/>
        <v>0.4</v>
      </c>
      <c r="N609" t="s">
        <v>233</v>
      </c>
      <c r="O609" t="s">
        <v>230</v>
      </c>
      <c r="P609" t="s">
        <v>229</v>
      </c>
      <c r="Q609" s="1">
        <v>3</v>
      </c>
      <c r="R609" t="s">
        <v>230</v>
      </c>
      <c r="S609" s="1">
        <v>4</v>
      </c>
      <c r="V609" t="str">
        <f t="shared" si="155"/>
        <v>\\(\\quad 1.2　÷　0.4　=　 \\)</v>
      </c>
      <c r="W609" t="str">
        <f t="shared" si="156"/>
        <v>\\(\\quad 3 \\)</v>
      </c>
    </row>
    <row r="610" spans="1:23" x14ac:dyDescent="0.55000000000000004">
      <c r="A610" s="51" t="s">
        <v>60</v>
      </c>
      <c r="C610" s="50" t="s">
        <v>215</v>
      </c>
      <c r="D610" s="50" t="str">
        <f t="shared" si="163"/>
        <v>\\(\\quad 1.5　÷　0.5　=　 \\)</v>
      </c>
      <c r="E610" s="50" t="str">
        <f t="shared" si="164"/>
        <v>\\(\\quad 3 \\)</v>
      </c>
      <c r="F610" s="50" t="s">
        <v>62</v>
      </c>
      <c r="H610" s="50">
        <v>128</v>
      </c>
      <c r="I610" s="89" t="str">
        <f t="shared" si="165"/>
        <v>INSERT INTO math(tangen,question,answer,editor,date,count) VALUES('m3300','\\(\\quad 1.5　÷　0.5　=　 \\)','\\(\\quad 3 \\)','harazono',NOW(),0);</v>
      </c>
      <c r="J610" s="78" t="s">
        <v>229</v>
      </c>
      <c r="K610" s="1">
        <f t="shared" si="166"/>
        <v>1.5</v>
      </c>
      <c r="L610" t="s">
        <v>240</v>
      </c>
      <c r="M610">
        <f t="shared" si="167"/>
        <v>0.5</v>
      </c>
      <c r="N610" t="s">
        <v>233</v>
      </c>
      <c r="O610" t="s">
        <v>230</v>
      </c>
      <c r="P610" t="s">
        <v>229</v>
      </c>
      <c r="Q610" s="1">
        <v>3</v>
      </c>
      <c r="R610" t="s">
        <v>230</v>
      </c>
      <c r="S610" s="1">
        <v>5</v>
      </c>
      <c r="V610" t="str">
        <f t="shared" si="155"/>
        <v>\\(\\quad 1.5　÷　0.5　=　 \\)</v>
      </c>
      <c r="W610" t="str">
        <f t="shared" si="156"/>
        <v>\\(\\quad 3 \\)</v>
      </c>
    </row>
    <row r="611" spans="1:23" x14ac:dyDescent="0.55000000000000004">
      <c r="A611" s="51" t="s">
        <v>60</v>
      </c>
      <c r="C611" s="50" t="s">
        <v>215</v>
      </c>
      <c r="D611" s="50" t="str">
        <f t="shared" si="163"/>
        <v>\\(\\quad 1.8　÷　0.6　=　 \\)</v>
      </c>
      <c r="E611" s="50" t="str">
        <f t="shared" si="164"/>
        <v>\\(\\quad 3 \\)</v>
      </c>
      <c r="F611" s="50" t="s">
        <v>62</v>
      </c>
      <c r="H611" s="50">
        <v>128</v>
      </c>
      <c r="I611" s="89" t="str">
        <f t="shared" si="165"/>
        <v>INSERT INTO math(tangen,question,answer,editor,date,count) VALUES('m3300','\\(\\quad 1.8　÷　0.6　=　 \\)','\\(\\quad 3 \\)','harazono',NOW(),0);</v>
      </c>
      <c r="J611" s="78" t="s">
        <v>229</v>
      </c>
      <c r="K611" s="1">
        <f t="shared" si="166"/>
        <v>1.8000000000000003</v>
      </c>
      <c r="L611" t="s">
        <v>240</v>
      </c>
      <c r="M611">
        <f t="shared" si="167"/>
        <v>0.60000000000000009</v>
      </c>
      <c r="N611" t="s">
        <v>233</v>
      </c>
      <c r="O611" t="s">
        <v>230</v>
      </c>
      <c r="P611" t="s">
        <v>229</v>
      </c>
      <c r="Q611" s="1">
        <v>3</v>
      </c>
      <c r="R611" t="s">
        <v>230</v>
      </c>
      <c r="S611" s="1">
        <v>6</v>
      </c>
      <c r="V611" t="str">
        <f t="shared" si="155"/>
        <v>\\(\\quad 1.8　÷　0.6　=　 \\)</v>
      </c>
      <c r="W611" t="str">
        <f t="shared" si="156"/>
        <v>\\(\\quad 3 \\)</v>
      </c>
    </row>
    <row r="612" spans="1:23" x14ac:dyDescent="0.55000000000000004">
      <c r="A612" s="51" t="s">
        <v>60</v>
      </c>
      <c r="C612" s="50" t="s">
        <v>215</v>
      </c>
      <c r="D612" s="50" t="str">
        <f t="shared" si="163"/>
        <v>\\(\\quad 2.1　÷　0.7　=　 \\)</v>
      </c>
      <c r="E612" s="50" t="str">
        <f t="shared" si="164"/>
        <v>\\(\\quad 3 \\)</v>
      </c>
      <c r="F612" s="50" t="s">
        <v>62</v>
      </c>
      <c r="H612" s="50">
        <v>128</v>
      </c>
      <c r="I612" s="89" t="str">
        <f t="shared" si="165"/>
        <v>INSERT INTO math(tangen,question,answer,editor,date,count) VALUES('m3300','\\(\\quad 2.1　÷　0.7　=　 \\)','\\(\\quad 3 \\)','harazono',NOW(),0);</v>
      </c>
      <c r="J612" s="78" t="s">
        <v>229</v>
      </c>
      <c r="K612" s="1">
        <f t="shared" si="166"/>
        <v>2.1</v>
      </c>
      <c r="L612" t="s">
        <v>240</v>
      </c>
      <c r="M612">
        <f t="shared" si="167"/>
        <v>0.70000000000000007</v>
      </c>
      <c r="N612" t="s">
        <v>233</v>
      </c>
      <c r="O612" t="s">
        <v>230</v>
      </c>
      <c r="P612" t="s">
        <v>229</v>
      </c>
      <c r="Q612" s="1">
        <v>3</v>
      </c>
      <c r="R612" t="s">
        <v>230</v>
      </c>
      <c r="S612" s="1">
        <v>7</v>
      </c>
      <c r="V612" t="str">
        <f t="shared" si="155"/>
        <v>\\(\\quad 2.1　÷　0.7　=　 \\)</v>
      </c>
      <c r="W612" t="str">
        <f t="shared" si="156"/>
        <v>\\(\\quad 3 \\)</v>
      </c>
    </row>
    <row r="613" spans="1:23" x14ac:dyDescent="0.55000000000000004">
      <c r="A613" s="51" t="s">
        <v>60</v>
      </c>
      <c r="C613" s="50" t="s">
        <v>215</v>
      </c>
      <c r="D613" s="50" t="str">
        <f t="shared" si="163"/>
        <v>\\(\\quad 2.4　÷　0.8　=　 \\)</v>
      </c>
      <c r="E613" s="50" t="str">
        <f t="shared" si="164"/>
        <v>\\(\\quad 3 \\)</v>
      </c>
      <c r="F613" s="50" t="s">
        <v>62</v>
      </c>
      <c r="H613" s="50">
        <v>128</v>
      </c>
      <c r="I613" s="89" t="str">
        <f t="shared" si="165"/>
        <v>INSERT INTO math(tangen,question,answer,editor,date,count) VALUES('m3300','\\(\\quad 2.4　÷　0.8　=　 \\)','\\(\\quad 3 \\)','harazono',NOW(),0);</v>
      </c>
      <c r="J613" s="78" t="s">
        <v>229</v>
      </c>
      <c r="K613" s="1">
        <f t="shared" si="166"/>
        <v>2.4000000000000004</v>
      </c>
      <c r="L613" t="s">
        <v>240</v>
      </c>
      <c r="M613">
        <f t="shared" si="167"/>
        <v>0.8</v>
      </c>
      <c r="N613" t="s">
        <v>233</v>
      </c>
      <c r="O613" t="s">
        <v>230</v>
      </c>
      <c r="P613" t="s">
        <v>229</v>
      </c>
      <c r="Q613" s="1">
        <v>3</v>
      </c>
      <c r="R613" t="s">
        <v>230</v>
      </c>
      <c r="S613" s="1">
        <v>8</v>
      </c>
      <c r="V613" t="str">
        <f t="shared" si="155"/>
        <v>\\(\\quad 2.4　÷　0.8　=　 \\)</v>
      </c>
      <c r="W613" t="str">
        <f t="shared" si="156"/>
        <v>\\(\\quad 3 \\)</v>
      </c>
    </row>
    <row r="614" spans="1:23" x14ac:dyDescent="0.55000000000000004">
      <c r="A614" s="51" t="s">
        <v>60</v>
      </c>
      <c r="C614" s="50" t="s">
        <v>215</v>
      </c>
      <c r="D614" s="50" t="str">
        <f t="shared" si="163"/>
        <v>\\(\\quad 2.7　÷　0.9　=　 \\)</v>
      </c>
      <c r="E614" s="50" t="str">
        <f t="shared" si="164"/>
        <v>\\(\\quad 3 \\)</v>
      </c>
      <c r="F614" s="50" t="s">
        <v>62</v>
      </c>
      <c r="H614" s="50">
        <v>128</v>
      </c>
      <c r="I614" s="89" t="str">
        <f t="shared" si="165"/>
        <v>INSERT INTO math(tangen,question,answer,editor,date,count) VALUES('m3300','\\(\\quad 2.7　÷　0.9　=　 \\)','\\(\\quad 3 \\)','harazono',NOW(),0);</v>
      </c>
      <c r="J614" s="78" t="s">
        <v>229</v>
      </c>
      <c r="K614" s="1">
        <f t="shared" si="166"/>
        <v>2.7</v>
      </c>
      <c r="L614" t="s">
        <v>240</v>
      </c>
      <c r="M614">
        <f t="shared" si="167"/>
        <v>0.9</v>
      </c>
      <c r="N614" t="s">
        <v>233</v>
      </c>
      <c r="O614" t="s">
        <v>230</v>
      </c>
      <c r="P614" t="s">
        <v>229</v>
      </c>
      <c r="Q614" s="1">
        <v>3</v>
      </c>
      <c r="R614" t="s">
        <v>230</v>
      </c>
      <c r="S614" s="1">
        <v>9</v>
      </c>
      <c r="V614" t="str">
        <f t="shared" si="155"/>
        <v>\\(\\quad 2.7　÷　0.9　=　 \\)</v>
      </c>
      <c r="W614" t="str">
        <f t="shared" si="156"/>
        <v>\\(\\quad 3 \\)</v>
      </c>
    </row>
    <row r="615" spans="1:23" x14ac:dyDescent="0.55000000000000004">
      <c r="A615" s="51" t="s">
        <v>60</v>
      </c>
      <c r="C615" s="50" t="s">
        <v>215</v>
      </c>
      <c r="D615" s="50" t="str">
        <f t="shared" si="163"/>
        <v>\\(\\quad 0.4　÷　0.1　=　 \\)</v>
      </c>
      <c r="E615" s="50" t="str">
        <f t="shared" si="164"/>
        <v>\\(\\quad 4 \\)</v>
      </c>
      <c r="F615" s="50" t="s">
        <v>62</v>
      </c>
      <c r="H615" s="50">
        <v>128</v>
      </c>
      <c r="I615" s="89" t="str">
        <f t="shared" si="165"/>
        <v>INSERT INTO math(tangen,question,answer,editor,date,count) VALUES('m3300','\\(\\quad 0.4　÷　0.1　=　 \\)','\\(\\quad 4 \\)','harazono',NOW(),0);</v>
      </c>
      <c r="J615" s="78" t="s">
        <v>229</v>
      </c>
      <c r="K615" s="1">
        <f t="shared" si="166"/>
        <v>0.4</v>
      </c>
      <c r="L615" t="s">
        <v>240</v>
      </c>
      <c r="M615">
        <f t="shared" si="167"/>
        <v>0.1</v>
      </c>
      <c r="N615" t="s">
        <v>233</v>
      </c>
      <c r="O615" t="s">
        <v>230</v>
      </c>
      <c r="P615" t="s">
        <v>229</v>
      </c>
      <c r="Q615" s="1">
        <v>4</v>
      </c>
      <c r="R615" t="s">
        <v>230</v>
      </c>
      <c r="S615" s="1">
        <v>1</v>
      </c>
      <c r="V615" t="str">
        <f t="shared" si="155"/>
        <v>\\(\\quad 0.4　÷　0.1　=　 \\)</v>
      </c>
      <c r="W615" t="str">
        <f t="shared" si="156"/>
        <v>\\(\\quad 4 \\)</v>
      </c>
    </row>
    <row r="616" spans="1:23" x14ac:dyDescent="0.55000000000000004">
      <c r="A616" s="51" t="s">
        <v>60</v>
      </c>
      <c r="C616" s="50" t="s">
        <v>215</v>
      </c>
      <c r="D616" s="50" t="str">
        <f t="shared" si="163"/>
        <v>\\(\\quad 0.8　÷　0.2　=　 \\)</v>
      </c>
      <c r="E616" s="50" t="str">
        <f t="shared" si="164"/>
        <v>\\(\\quad 4 \\)</v>
      </c>
      <c r="F616" s="50" t="s">
        <v>62</v>
      </c>
      <c r="H616" s="50">
        <v>128</v>
      </c>
      <c r="I616" s="89" t="str">
        <f t="shared" si="165"/>
        <v>INSERT INTO math(tangen,question,answer,editor,date,count) VALUES('m3300','\\(\\quad 0.8　÷　0.2　=　 \\)','\\(\\quad 4 \\)','harazono',NOW(),0);</v>
      </c>
      <c r="J616" s="78" t="s">
        <v>229</v>
      </c>
      <c r="K616" s="1">
        <f>Q616*M616</f>
        <v>0.8</v>
      </c>
      <c r="L616" t="s">
        <v>240</v>
      </c>
      <c r="M616">
        <f t="shared" si="167"/>
        <v>0.2</v>
      </c>
      <c r="N616" t="s">
        <v>233</v>
      </c>
      <c r="O616" t="s">
        <v>230</v>
      </c>
      <c r="P616" t="s">
        <v>229</v>
      </c>
      <c r="Q616" s="1">
        <v>4</v>
      </c>
      <c r="R616" t="s">
        <v>230</v>
      </c>
      <c r="S616" s="1">
        <v>2</v>
      </c>
      <c r="V616" t="str">
        <f t="shared" si="155"/>
        <v>\\(\\quad 0.8　÷　0.2　=　 \\)</v>
      </c>
      <c r="W616" t="str">
        <f t="shared" si="156"/>
        <v>\\(\\quad 4 \\)</v>
      </c>
    </row>
    <row r="617" spans="1:23" x14ac:dyDescent="0.55000000000000004">
      <c r="A617" s="51" t="s">
        <v>60</v>
      </c>
      <c r="C617" s="50" t="s">
        <v>215</v>
      </c>
      <c r="D617" s="50" t="str">
        <f t="shared" si="163"/>
        <v>\\(\\quad 1.2　÷　0.3　=　 \\)</v>
      </c>
      <c r="E617" s="50" t="str">
        <f t="shared" si="164"/>
        <v>\\(\\quad 4 \\)</v>
      </c>
      <c r="F617" s="50" t="s">
        <v>62</v>
      </c>
      <c r="H617" s="50">
        <v>128</v>
      </c>
      <c r="I617" s="89" t="str">
        <f t="shared" si="165"/>
        <v>INSERT INTO math(tangen,question,answer,editor,date,count) VALUES('m3300','\\(\\quad 1.2　÷　0.3　=　 \\)','\\(\\quad 4 \\)','harazono',NOW(),0);</v>
      </c>
      <c r="J617" s="78" t="s">
        <v>229</v>
      </c>
      <c r="K617" s="1">
        <f t="shared" si="166"/>
        <v>1.2000000000000002</v>
      </c>
      <c r="L617" t="s">
        <v>240</v>
      </c>
      <c r="M617">
        <f t="shared" si="167"/>
        <v>0.30000000000000004</v>
      </c>
      <c r="N617" t="s">
        <v>233</v>
      </c>
      <c r="O617" t="s">
        <v>230</v>
      </c>
      <c r="P617" t="s">
        <v>229</v>
      </c>
      <c r="Q617" s="1">
        <v>4</v>
      </c>
      <c r="R617" t="s">
        <v>230</v>
      </c>
      <c r="S617" s="1">
        <v>3</v>
      </c>
      <c r="V617" t="str">
        <f t="shared" si="155"/>
        <v>\\(\\quad 1.2　÷　0.3　=　 \\)</v>
      </c>
      <c r="W617" t="str">
        <f t="shared" si="156"/>
        <v>\\(\\quad 4 \\)</v>
      </c>
    </row>
    <row r="618" spans="1:23" x14ac:dyDescent="0.55000000000000004">
      <c r="A618" s="51" t="s">
        <v>60</v>
      </c>
      <c r="C618" s="50" t="s">
        <v>215</v>
      </c>
      <c r="D618" s="50" t="str">
        <f t="shared" si="163"/>
        <v>\\(\\quad 1.6　÷　0.4　=　 \\)</v>
      </c>
      <c r="E618" s="50" t="str">
        <f t="shared" si="164"/>
        <v>\\(\\quad 4 \\)</v>
      </c>
      <c r="F618" s="50" t="s">
        <v>62</v>
      </c>
      <c r="H618" s="50">
        <v>128</v>
      </c>
      <c r="I618" s="89" t="str">
        <f t="shared" si="165"/>
        <v>INSERT INTO math(tangen,question,answer,editor,date,count) VALUES('m3300','\\(\\quad 1.6　÷　0.4　=　 \\)','\\(\\quad 4 \\)','harazono',NOW(),0);</v>
      </c>
      <c r="J618" s="78" t="s">
        <v>229</v>
      </c>
      <c r="K618" s="1">
        <f t="shared" si="166"/>
        <v>1.6</v>
      </c>
      <c r="L618" t="s">
        <v>240</v>
      </c>
      <c r="M618">
        <f t="shared" si="167"/>
        <v>0.4</v>
      </c>
      <c r="N618" t="s">
        <v>233</v>
      </c>
      <c r="O618" t="s">
        <v>230</v>
      </c>
      <c r="P618" t="s">
        <v>229</v>
      </c>
      <c r="Q618" s="1">
        <v>4</v>
      </c>
      <c r="R618" t="s">
        <v>230</v>
      </c>
      <c r="S618" s="1">
        <v>4</v>
      </c>
      <c r="V618" t="str">
        <f t="shared" si="155"/>
        <v>\\(\\quad 1.6　÷　0.4　=　 \\)</v>
      </c>
      <c r="W618" t="str">
        <f t="shared" si="156"/>
        <v>\\(\\quad 4 \\)</v>
      </c>
    </row>
    <row r="619" spans="1:23" x14ac:dyDescent="0.55000000000000004">
      <c r="A619" s="51" t="s">
        <v>60</v>
      </c>
      <c r="C619" s="50" t="s">
        <v>215</v>
      </c>
      <c r="D619" s="50" t="str">
        <f t="shared" si="163"/>
        <v>\\(\\quad 2　÷　0.5　=　 \\)</v>
      </c>
      <c r="E619" s="50" t="str">
        <f t="shared" si="164"/>
        <v>\\(\\quad 4 \\)</v>
      </c>
      <c r="F619" s="50" t="s">
        <v>62</v>
      </c>
      <c r="H619" s="50">
        <v>128</v>
      </c>
      <c r="I619" s="89" t="str">
        <f t="shared" si="165"/>
        <v>INSERT INTO math(tangen,question,answer,editor,date,count) VALUES('m3300','\\(\\quad 2　÷　0.5　=　 \\)','\\(\\quad 4 \\)','harazono',NOW(),0);</v>
      </c>
      <c r="J619" s="78" t="s">
        <v>229</v>
      </c>
      <c r="K619" s="1">
        <f t="shared" si="166"/>
        <v>2</v>
      </c>
      <c r="L619" t="s">
        <v>240</v>
      </c>
      <c r="M619">
        <f t="shared" si="167"/>
        <v>0.5</v>
      </c>
      <c r="N619" t="s">
        <v>233</v>
      </c>
      <c r="O619" t="s">
        <v>230</v>
      </c>
      <c r="P619" t="s">
        <v>229</v>
      </c>
      <c r="Q619" s="1">
        <v>4</v>
      </c>
      <c r="R619" t="s">
        <v>230</v>
      </c>
      <c r="S619" s="1">
        <v>5</v>
      </c>
      <c r="V619" t="str">
        <f t="shared" si="155"/>
        <v>\\(\\quad 2　÷　0.5　=　 \\)</v>
      </c>
      <c r="W619" t="str">
        <f t="shared" si="156"/>
        <v>\\(\\quad 4 \\)</v>
      </c>
    </row>
    <row r="620" spans="1:23" x14ac:dyDescent="0.55000000000000004">
      <c r="A620" s="51" t="s">
        <v>60</v>
      </c>
      <c r="C620" s="50" t="s">
        <v>215</v>
      </c>
      <c r="D620" s="50" t="str">
        <f t="shared" si="163"/>
        <v>\\(\\quad 2.4　÷　0.6　=　 \\)</v>
      </c>
      <c r="E620" s="50" t="str">
        <f t="shared" si="164"/>
        <v>\\(\\quad 4 \\)</v>
      </c>
      <c r="F620" s="50" t="s">
        <v>62</v>
      </c>
      <c r="H620" s="50">
        <v>128</v>
      </c>
      <c r="I620" s="89" t="str">
        <f t="shared" si="165"/>
        <v>INSERT INTO math(tangen,question,answer,editor,date,count) VALUES('m3300','\\(\\quad 2.4　÷　0.6　=　 \\)','\\(\\quad 4 \\)','harazono',NOW(),0);</v>
      </c>
      <c r="J620" s="78" t="s">
        <v>229</v>
      </c>
      <c r="K620" s="1">
        <f t="shared" si="166"/>
        <v>2.4000000000000004</v>
      </c>
      <c r="L620" t="s">
        <v>240</v>
      </c>
      <c r="M620">
        <f t="shared" si="167"/>
        <v>0.60000000000000009</v>
      </c>
      <c r="N620" t="s">
        <v>233</v>
      </c>
      <c r="O620" t="s">
        <v>230</v>
      </c>
      <c r="P620" t="s">
        <v>229</v>
      </c>
      <c r="Q620" s="1">
        <v>4</v>
      </c>
      <c r="R620" t="s">
        <v>230</v>
      </c>
      <c r="S620" s="1">
        <v>6</v>
      </c>
      <c r="V620" t="str">
        <f t="shared" si="155"/>
        <v>\\(\\quad 2.4　÷　0.6　=　 \\)</v>
      </c>
      <c r="W620" t="str">
        <f t="shared" si="156"/>
        <v>\\(\\quad 4 \\)</v>
      </c>
    </row>
    <row r="621" spans="1:23" x14ac:dyDescent="0.55000000000000004">
      <c r="A621" s="51" t="s">
        <v>60</v>
      </c>
      <c r="C621" s="50" t="s">
        <v>215</v>
      </c>
      <c r="D621" s="50" t="str">
        <f t="shared" si="163"/>
        <v>\\(\\quad 2.8　÷　0.7　=　 \\)</v>
      </c>
      <c r="E621" s="50" t="str">
        <f t="shared" si="164"/>
        <v>\\(\\quad 4 \\)</v>
      </c>
      <c r="F621" s="50" t="s">
        <v>62</v>
      </c>
      <c r="H621" s="50">
        <v>128</v>
      </c>
      <c r="I621" s="89" t="str">
        <f t="shared" si="165"/>
        <v>INSERT INTO math(tangen,question,answer,editor,date,count) VALUES('m3300','\\(\\quad 2.8　÷　0.7　=　 \\)','\\(\\quad 4 \\)','harazono',NOW(),0);</v>
      </c>
      <c r="J621" s="78" t="s">
        <v>229</v>
      </c>
      <c r="K621" s="1">
        <f t="shared" si="166"/>
        <v>2.8000000000000003</v>
      </c>
      <c r="L621" t="s">
        <v>240</v>
      </c>
      <c r="M621">
        <f t="shared" si="167"/>
        <v>0.70000000000000007</v>
      </c>
      <c r="N621" t="s">
        <v>233</v>
      </c>
      <c r="O621" t="s">
        <v>230</v>
      </c>
      <c r="P621" t="s">
        <v>229</v>
      </c>
      <c r="Q621" s="1">
        <v>4</v>
      </c>
      <c r="R621" t="s">
        <v>230</v>
      </c>
      <c r="S621" s="1">
        <v>7</v>
      </c>
      <c r="V621" t="str">
        <f t="shared" si="155"/>
        <v>\\(\\quad 2.8　÷　0.7　=　 \\)</v>
      </c>
      <c r="W621" t="str">
        <f t="shared" si="156"/>
        <v>\\(\\quad 4 \\)</v>
      </c>
    </row>
    <row r="622" spans="1:23" x14ac:dyDescent="0.55000000000000004">
      <c r="A622" s="51" t="s">
        <v>60</v>
      </c>
      <c r="C622" s="50" t="s">
        <v>215</v>
      </c>
      <c r="D622" s="50" t="str">
        <f t="shared" si="163"/>
        <v>\\(\\quad 3.2　÷　0.8　=　 \\)</v>
      </c>
      <c r="E622" s="50" t="str">
        <f t="shared" si="164"/>
        <v>\\(\\quad 4 \\)</v>
      </c>
      <c r="F622" s="50" t="s">
        <v>62</v>
      </c>
      <c r="H622" s="50">
        <v>128</v>
      </c>
      <c r="I622" s="89" t="str">
        <f t="shared" si="165"/>
        <v>INSERT INTO math(tangen,question,answer,editor,date,count) VALUES('m3300','\\(\\quad 3.2　÷　0.8　=　 \\)','\\(\\quad 4 \\)','harazono',NOW(),0);</v>
      </c>
      <c r="J622" s="78" t="s">
        <v>229</v>
      </c>
      <c r="K622" s="1">
        <f t="shared" si="166"/>
        <v>3.2</v>
      </c>
      <c r="L622" t="s">
        <v>240</v>
      </c>
      <c r="M622">
        <f t="shared" si="167"/>
        <v>0.8</v>
      </c>
      <c r="N622" t="s">
        <v>233</v>
      </c>
      <c r="O622" t="s">
        <v>230</v>
      </c>
      <c r="P622" t="s">
        <v>229</v>
      </c>
      <c r="Q622" s="1">
        <v>4</v>
      </c>
      <c r="R622" t="s">
        <v>230</v>
      </c>
      <c r="S622" s="1">
        <v>8</v>
      </c>
      <c r="V622" t="str">
        <f t="shared" si="155"/>
        <v>\\(\\quad 3.2　÷　0.8　=　 \\)</v>
      </c>
      <c r="W622" t="str">
        <f t="shared" si="156"/>
        <v>\\(\\quad 4 \\)</v>
      </c>
    </row>
    <row r="623" spans="1:23" x14ac:dyDescent="0.55000000000000004">
      <c r="A623" s="51" t="s">
        <v>60</v>
      </c>
      <c r="C623" s="50" t="s">
        <v>215</v>
      </c>
      <c r="D623" s="50" t="str">
        <f t="shared" si="163"/>
        <v>\\(\\quad 3.6　÷　0.9　=　 \\)</v>
      </c>
      <c r="E623" s="50" t="str">
        <f t="shared" si="164"/>
        <v>\\(\\quad 4 \\)</v>
      </c>
      <c r="F623" s="50" t="s">
        <v>62</v>
      </c>
      <c r="H623" s="50">
        <v>128</v>
      </c>
      <c r="I623" s="89" t="str">
        <f t="shared" si="165"/>
        <v>INSERT INTO math(tangen,question,answer,editor,date,count) VALUES('m3300','\\(\\quad 3.6　÷　0.9　=　 \\)','\\(\\quad 4 \\)','harazono',NOW(),0);</v>
      </c>
      <c r="J623" s="78" t="s">
        <v>229</v>
      </c>
      <c r="K623" s="1">
        <f t="shared" si="166"/>
        <v>3.6</v>
      </c>
      <c r="L623" t="s">
        <v>240</v>
      </c>
      <c r="M623">
        <f t="shared" si="167"/>
        <v>0.9</v>
      </c>
      <c r="N623" t="s">
        <v>233</v>
      </c>
      <c r="O623" t="s">
        <v>230</v>
      </c>
      <c r="P623" t="s">
        <v>229</v>
      </c>
      <c r="Q623" s="1">
        <v>4</v>
      </c>
      <c r="R623" t="s">
        <v>230</v>
      </c>
      <c r="S623" s="1">
        <v>9</v>
      </c>
      <c r="V623" t="str">
        <f t="shared" si="155"/>
        <v>\\(\\quad 3.6　÷　0.9　=　 \\)</v>
      </c>
      <c r="W623" t="str">
        <f t="shared" si="156"/>
        <v>\\(\\quad 4 \\)</v>
      </c>
    </row>
    <row r="624" spans="1:23" x14ac:dyDescent="0.55000000000000004">
      <c r="A624" s="51" t="s">
        <v>60</v>
      </c>
      <c r="C624" s="50" t="s">
        <v>215</v>
      </c>
      <c r="D624" s="50" t="str">
        <f t="shared" si="163"/>
        <v>\\(\\quad 0.5　÷　0.1　=　 \\)</v>
      </c>
      <c r="E624" s="50" t="str">
        <f t="shared" si="164"/>
        <v>\\(\\quad 5 \\)</v>
      </c>
      <c r="F624" s="50" t="s">
        <v>62</v>
      </c>
      <c r="H624" s="50">
        <v>128</v>
      </c>
      <c r="I624" s="89" t="str">
        <f t="shared" si="165"/>
        <v>INSERT INTO math(tangen,question,answer,editor,date,count) VALUES('m3300','\\(\\quad 0.5　÷　0.1　=　 \\)','\\(\\quad 5 \\)','harazono',NOW(),0);</v>
      </c>
      <c r="J624" s="78" t="s">
        <v>229</v>
      </c>
      <c r="K624" s="1">
        <f t="shared" si="166"/>
        <v>0.5</v>
      </c>
      <c r="L624" t="s">
        <v>240</v>
      </c>
      <c r="M624">
        <f t="shared" si="167"/>
        <v>0.1</v>
      </c>
      <c r="N624" t="s">
        <v>233</v>
      </c>
      <c r="O624" t="s">
        <v>230</v>
      </c>
      <c r="P624" t="s">
        <v>229</v>
      </c>
      <c r="Q624" s="1">
        <v>5</v>
      </c>
      <c r="R624" t="s">
        <v>230</v>
      </c>
      <c r="S624" s="1">
        <v>1</v>
      </c>
      <c r="V624" t="str">
        <f t="shared" si="155"/>
        <v>\\(\\quad 0.5　÷　0.1　=　 \\)</v>
      </c>
      <c r="W624" t="str">
        <f t="shared" si="156"/>
        <v>\\(\\quad 5 \\)</v>
      </c>
    </row>
    <row r="625" spans="1:23" x14ac:dyDescent="0.55000000000000004">
      <c r="A625" s="51" t="s">
        <v>60</v>
      </c>
      <c r="C625" s="50" t="s">
        <v>215</v>
      </c>
      <c r="D625" s="50" t="str">
        <f t="shared" si="163"/>
        <v>\\(\\quad 1　÷　0.2　=　 \\)</v>
      </c>
      <c r="E625" s="50" t="str">
        <f t="shared" si="164"/>
        <v>\\(\\quad 5 \\)</v>
      </c>
      <c r="F625" s="50" t="s">
        <v>62</v>
      </c>
      <c r="H625" s="50">
        <v>128</v>
      </c>
      <c r="I625" s="89" t="str">
        <f t="shared" si="165"/>
        <v>INSERT INTO math(tangen,question,answer,editor,date,count) VALUES('m3300','\\(\\quad 1　÷　0.2　=　 \\)','\\(\\quad 5 \\)','harazono',NOW(),0);</v>
      </c>
      <c r="J625" s="78" t="s">
        <v>229</v>
      </c>
      <c r="K625" s="1">
        <f t="shared" si="166"/>
        <v>1</v>
      </c>
      <c r="L625" t="s">
        <v>240</v>
      </c>
      <c r="M625">
        <f t="shared" si="167"/>
        <v>0.2</v>
      </c>
      <c r="N625" t="s">
        <v>233</v>
      </c>
      <c r="O625" t="s">
        <v>230</v>
      </c>
      <c r="P625" t="s">
        <v>229</v>
      </c>
      <c r="Q625" s="1">
        <v>5</v>
      </c>
      <c r="R625" t="s">
        <v>230</v>
      </c>
      <c r="S625" s="1">
        <v>2</v>
      </c>
      <c r="V625" t="str">
        <f t="shared" si="155"/>
        <v>\\(\\quad 1　÷　0.2　=　 \\)</v>
      </c>
      <c r="W625" t="str">
        <f t="shared" si="156"/>
        <v>\\(\\quad 5 \\)</v>
      </c>
    </row>
    <row r="626" spans="1:23" x14ac:dyDescent="0.55000000000000004">
      <c r="A626" s="51" t="s">
        <v>60</v>
      </c>
      <c r="C626" s="50" t="s">
        <v>215</v>
      </c>
      <c r="D626" s="50" t="str">
        <f t="shared" si="163"/>
        <v>\\(\\quad 1.5　÷　0.3　=　 \\)</v>
      </c>
      <c r="E626" s="50" t="str">
        <f t="shared" si="164"/>
        <v>\\(\\quad 5 \\)</v>
      </c>
      <c r="F626" s="50" t="s">
        <v>62</v>
      </c>
      <c r="H626" s="50">
        <v>128</v>
      </c>
      <c r="I626" s="89" t="str">
        <f t="shared" si="165"/>
        <v>INSERT INTO math(tangen,question,answer,editor,date,count) VALUES('m3300','\\(\\quad 1.5　÷　0.3　=　 \\)','\\(\\quad 5 \\)','harazono',NOW(),0);</v>
      </c>
      <c r="J626" s="78" t="s">
        <v>229</v>
      </c>
      <c r="K626" s="1">
        <f t="shared" si="166"/>
        <v>1.5000000000000002</v>
      </c>
      <c r="L626" t="s">
        <v>240</v>
      </c>
      <c r="M626">
        <f t="shared" si="167"/>
        <v>0.30000000000000004</v>
      </c>
      <c r="N626" t="s">
        <v>233</v>
      </c>
      <c r="O626" t="s">
        <v>230</v>
      </c>
      <c r="P626" t="s">
        <v>229</v>
      </c>
      <c r="Q626" s="1">
        <v>5</v>
      </c>
      <c r="R626" t="s">
        <v>230</v>
      </c>
      <c r="S626" s="1">
        <v>3</v>
      </c>
      <c r="V626" t="str">
        <f t="shared" si="155"/>
        <v>\\(\\quad 1.5　÷　0.3　=　 \\)</v>
      </c>
      <c r="W626" t="str">
        <f t="shared" si="156"/>
        <v>\\(\\quad 5 \\)</v>
      </c>
    </row>
    <row r="627" spans="1:23" x14ac:dyDescent="0.55000000000000004">
      <c r="A627" s="51" t="s">
        <v>60</v>
      </c>
      <c r="C627" s="50" t="s">
        <v>215</v>
      </c>
      <c r="D627" s="50" t="str">
        <f t="shared" si="163"/>
        <v>\\(\\quad 2　÷　0.4　=　 \\)</v>
      </c>
      <c r="E627" s="50" t="str">
        <f t="shared" si="164"/>
        <v>\\(\\quad 5 \\)</v>
      </c>
      <c r="F627" s="50" t="s">
        <v>62</v>
      </c>
      <c r="H627" s="50">
        <v>128</v>
      </c>
      <c r="I627" s="89" t="str">
        <f t="shared" si="165"/>
        <v>INSERT INTO math(tangen,question,answer,editor,date,count) VALUES('m3300','\\(\\quad 2　÷　0.4　=　 \\)','\\(\\quad 5 \\)','harazono',NOW(),0);</v>
      </c>
      <c r="J627" s="78" t="s">
        <v>229</v>
      </c>
      <c r="K627" s="1">
        <f t="shared" si="166"/>
        <v>2</v>
      </c>
      <c r="L627" t="s">
        <v>240</v>
      </c>
      <c r="M627">
        <f t="shared" si="167"/>
        <v>0.4</v>
      </c>
      <c r="N627" t="s">
        <v>233</v>
      </c>
      <c r="O627" t="s">
        <v>230</v>
      </c>
      <c r="P627" t="s">
        <v>229</v>
      </c>
      <c r="Q627" s="1">
        <v>5</v>
      </c>
      <c r="R627" t="s">
        <v>230</v>
      </c>
      <c r="S627" s="1">
        <v>4</v>
      </c>
      <c r="V627" t="str">
        <f t="shared" si="155"/>
        <v>\\(\\quad 2　÷　0.4　=　 \\)</v>
      </c>
      <c r="W627" t="str">
        <f t="shared" si="156"/>
        <v>\\(\\quad 5 \\)</v>
      </c>
    </row>
    <row r="628" spans="1:23" x14ac:dyDescent="0.55000000000000004">
      <c r="A628" s="51" t="s">
        <v>60</v>
      </c>
      <c r="C628" s="50" t="s">
        <v>215</v>
      </c>
      <c r="D628" s="50" t="str">
        <f t="shared" si="163"/>
        <v>\\(\\quad 2.5　÷　0.5　=　 \\)</v>
      </c>
      <c r="E628" s="50" t="str">
        <f t="shared" si="164"/>
        <v>\\(\\quad 5 \\)</v>
      </c>
      <c r="F628" s="50" t="s">
        <v>62</v>
      </c>
      <c r="H628" s="50">
        <v>128</v>
      </c>
      <c r="I628" s="89" t="str">
        <f t="shared" si="165"/>
        <v>INSERT INTO math(tangen,question,answer,editor,date,count) VALUES('m3300','\\(\\quad 2.5　÷　0.5　=　 \\)','\\(\\quad 5 \\)','harazono',NOW(),0);</v>
      </c>
      <c r="J628" s="78" t="s">
        <v>229</v>
      </c>
      <c r="K628" s="1">
        <f t="shared" si="166"/>
        <v>2.5</v>
      </c>
      <c r="L628" t="s">
        <v>240</v>
      </c>
      <c r="M628">
        <f>S628*0.1</f>
        <v>0.5</v>
      </c>
      <c r="N628" t="s">
        <v>233</v>
      </c>
      <c r="O628" t="s">
        <v>230</v>
      </c>
      <c r="P628" t="s">
        <v>229</v>
      </c>
      <c r="Q628" s="1">
        <v>5</v>
      </c>
      <c r="R628" t="s">
        <v>230</v>
      </c>
      <c r="S628" s="1">
        <v>5</v>
      </c>
      <c r="V628" t="str">
        <f t="shared" si="155"/>
        <v>\\(\\quad 2.5　÷　0.5　=　 \\)</v>
      </c>
      <c r="W628" t="str">
        <f t="shared" si="156"/>
        <v>\\(\\quad 5 \\)</v>
      </c>
    </row>
    <row r="629" spans="1:23" x14ac:dyDescent="0.55000000000000004">
      <c r="A629" s="51" t="s">
        <v>60</v>
      </c>
      <c r="C629" s="50" t="s">
        <v>215</v>
      </c>
      <c r="D629" s="50" t="str">
        <f t="shared" si="163"/>
        <v>\\(\\quad 3　÷　0.6　=　 \\)</v>
      </c>
      <c r="E629" s="50" t="str">
        <f t="shared" si="164"/>
        <v>\\(\\quad 5 \\)</v>
      </c>
      <c r="F629" s="50" t="s">
        <v>62</v>
      </c>
      <c r="H629" s="50">
        <v>128</v>
      </c>
      <c r="I629" s="89" t="str">
        <f t="shared" si="165"/>
        <v>INSERT INTO math(tangen,question,answer,editor,date,count) VALUES('m3300','\\(\\quad 3　÷　0.6　=　 \\)','\\(\\quad 5 \\)','harazono',NOW(),0);</v>
      </c>
      <c r="J629" s="78" t="s">
        <v>229</v>
      </c>
      <c r="K629" s="1">
        <f t="shared" si="166"/>
        <v>3.0000000000000004</v>
      </c>
      <c r="L629" t="s">
        <v>240</v>
      </c>
      <c r="M629">
        <f t="shared" si="167"/>
        <v>0.60000000000000009</v>
      </c>
      <c r="N629" t="s">
        <v>233</v>
      </c>
      <c r="O629" t="s">
        <v>230</v>
      </c>
      <c r="P629" t="s">
        <v>229</v>
      </c>
      <c r="Q629" s="1">
        <v>5</v>
      </c>
      <c r="R629" t="s">
        <v>230</v>
      </c>
      <c r="S629" s="1">
        <v>6</v>
      </c>
      <c r="V629" t="str">
        <f t="shared" si="155"/>
        <v>\\(\\quad 3　÷　0.6　=　 \\)</v>
      </c>
      <c r="W629" t="str">
        <f t="shared" si="156"/>
        <v>\\(\\quad 5 \\)</v>
      </c>
    </row>
    <row r="630" spans="1:23" x14ac:dyDescent="0.55000000000000004">
      <c r="A630" s="51" t="s">
        <v>60</v>
      </c>
      <c r="C630" s="50" t="s">
        <v>215</v>
      </c>
      <c r="D630" s="50" t="str">
        <f t="shared" si="163"/>
        <v>\\(\\quad 3.5　÷　0.7　=　 \\)</v>
      </c>
      <c r="E630" s="50" t="str">
        <f t="shared" si="164"/>
        <v>\\(\\quad 5 \\)</v>
      </c>
      <c r="F630" s="50" t="s">
        <v>62</v>
      </c>
      <c r="H630" s="50">
        <v>128</v>
      </c>
      <c r="I630" s="89" t="str">
        <f t="shared" si="165"/>
        <v>INSERT INTO math(tangen,question,answer,editor,date,count) VALUES('m3300','\\(\\quad 3.5　÷　0.7　=　 \\)','\\(\\quad 5 \\)','harazono',NOW(),0);</v>
      </c>
      <c r="J630" s="78" t="s">
        <v>229</v>
      </c>
      <c r="K630" s="1">
        <f t="shared" si="166"/>
        <v>3.5000000000000004</v>
      </c>
      <c r="L630" t="s">
        <v>240</v>
      </c>
      <c r="M630">
        <f t="shared" si="167"/>
        <v>0.70000000000000007</v>
      </c>
      <c r="N630" t="s">
        <v>233</v>
      </c>
      <c r="O630" t="s">
        <v>230</v>
      </c>
      <c r="P630" t="s">
        <v>229</v>
      </c>
      <c r="Q630" s="1">
        <v>5</v>
      </c>
      <c r="R630" t="s">
        <v>230</v>
      </c>
      <c r="S630" s="1">
        <v>7</v>
      </c>
      <c r="V630" t="str">
        <f t="shared" si="155"/>
        <v>\\(\\quad 3.5　÷　0.7　=　 \\)</v>
      </c>
      <c r="W630" t="str">
        <f t="shared" si="156"/>
        <v>\\(\\quad 5 \\)</v>
      </c>
    </row>
    <row r="631" spans="1:23" x14ac:dyDescent="0.55000000000000004">
      <c r="A631" s="51" t="s">
        <v>60</v>
      </c>
      <c r="C631" s="50" t="s">
        <v>215</v>
      </c>
      <c r="D631" s="50" t="str">
        <f t="shared" si="163"/>
        <v>\\(\\quad 4　÷　0.8　=　 \\)</v>
      </c>
      <c r="E631" s="50" t="str">
        <f t="shared" si="164"/>
        <v>\\(\\quad 5 \\)</v>
      </c>
      <c r="F631" s="50" t="s">
        <v>62</v>
      </c>
      <c r="H631" s="50">
        <v>128</v>
      </c>
      <c r="I631" s="89" t="str">
        <f t="shared" si="165"/>
        <v>INSERT INTO math(tangen,question,answer,editor,date,count) VALUES('m3300','\\(\\quad 4　÷　0.8　=　 \\)','\\(\\quad 5 \\)','harazono',NOW(),0);</v>
      </c>
      <c r="J631" s="78" t="s">
        <v>229</v>
      </c>
      <c r="K631" s="1">
        <f t="shared" si="166"/>
        <v>4</v>
      </c>
      <c r="L631" t="s">
        <v>240</v>
      </c>
      <c r="M631">
        <f t="shared" si="167"/>
        <v>0.8</v>
      </c>
      <c r="N631" t="s">
        <v>233</v>
      </c>
      <c r="O631" t="s">
        <v>230</v>
      </c>
      <c r="P631" t="s">
        <v>229</v>
      </c>
      <c r="Q631" s="1">
        <v>5</v>
      </c>
      <c r="R631" t="s">
        <v>230</v>
      </c>
      <c r="S631" s="1">
        <v>8</v>
      </c>
      <c r="V631" t="str">
        <f t="shared" si="155"/>
        <v>\\(\\quad 4　÷　0.8　=　 \\)</v>
      </c>
      <c r="W631" t="str">
        <f t="shared" si="156"/>
        <v>\\(\\quad 5 \\)</v>
      </c>
    </row>
    <row r="632" spans="1:23" x14ac:dyDescent="0.55000000000000004">
      <c r="A632" s="51" t="s">
        <v>60</v>
      </c>
      <c r="C632" s="50" t="s">
        <v>215</v>
      </c>
      <c r="D632" s="50" t="str">
        <f t="shared" si="163"/>
        <v>\\(\\quad 4.5　÷　0.9　=　 \\)</v>
      </c>
      <c r="E632" s="50" t="str">
        <f t="shared" si="164"/>
        <v>\\(\\quad 5 \\)</v>
      </c>
      <c r="F632" s="50" t="s">
        <v>62</v>
      </c>
      <c r="H632" s="50">
        <v>128</v>
      </c>
      <c r="I632" s="89" t="str">
        <f t="shared" si="165"/>
        <v>INSERT INTO math(tangen,question,answer,editor,date,count) VALUES('m3300','\\(\\quad 4.5　÷　0.9　=　 \\)','\\(\\quad 5 \\)','harazono',NOW(),0);</v>
      </c>
      <c r="J632" s="78" t="s">
        <v>229</v>
      </c>
      <c r="K632" s="1">
        <f t="shared" si="166"/>
        <v>4.5</v>
      </c>
      <c r="L632" t="s">
        <v>240</v>
      </c>
      <c r="M632">
        <f t="shared" si="167"/>
        <v>0.9</v>
      </c>
      <c r="N632" t="s">
        <v>233</v>
      </c>
      <c r="O632" t="s">
        <v>230</v>
      </c>
      <c r="P632" t="s">
        <v>229</v>
      </c>
      <c r="Q632" s="1">
        <v>5</v>
      </c>
      <c r="R632" t="s">
        <v>230</v>
      </c>
      <c r="S632" s="1">
        <v>9</v>
      </c>
      <c r="V632" t="str">
        <f t="shared" si="155"/>
        <v>\\(\\quad 4.5　÷　0.9　=　 \\)</v>
      </c>
      <c r="W632" t="str">
        <f t="shared" si="156"/>
        <v>\\(\\quad 5 \\)</v>
      </c>
    </row>
    <row r="633" spans="1:23" x14ac:dyDescent="0.55000000000000004">
      <c r="A633" s="51" t="s">
        <v>60</v>
      </c>
      <c r="C633" s="50" t="s">
        <v>215</v>
      </c>
      <c r="D633" s="50" t="str">
        <f t="shared" si="163"/>
        <v>\\(\\quad 0.6　÷　0.1　=　 \\)</v>
      </c>
      <c r="E633" s="50" t="str">
        <f t="shared" si="164"/>
        <v>\\(\\quad 6 \\)</v>
      </c>
      <c r="F633" s="50" t="s">
        <v>62</v>
      </c>
      <c r="H633" s="50">
        <v>128</v>
      </c>
      <c r="I633" s="89" t="str">
        <f t="shared" si="165"/>
        <v>INSERT INTO math(tangen,question,answer,editor,date,count) VALUES('m3300','\\(\\quad 0.6　÷　0.1　=　 \\)','\\(\\quad 6 \\)','harazono',NOW(),0);</v>
      </c>
      <c r="J633" s="78" t="s">
        <v>229</v>
      </c>
      <c r="K633" s="1">
        <f t="shared" si="166"/>
        <v>0.60000000000000009</v>
      </c>
      <c r="L633" t="s">
        <v>240</v>
      </c>
      <c r="M633">
        <f t="shared" si="167"/>
        <v>0.1</v>
      </c>
      <c r="N633" t="s">
        <v>233</v>
      </c>
      <c r="O633" t="s">
        <v>230</v>
      </c>
      <c r="P633" t="s">
        <v>229</v>
      </c>
      <c r="Q633" s="1">
        <v>6</v>
      </c>
      <c r="R633" t="s">
        <v>230</v>
      </c>
      <c r="S633" s="1">
        <v>1</v>
      </c>
      <c r="V633" t="str">
        <f t="shared" si="155"/>
        <v>\\(\\quad 0.6　÷　0.1　=　 \\)</v>
      </c>
      <c r="W633" t="str">
        <f t="shared" si="156"/>
        <v>\\(\\quad 6 \\)</v>
      </c>
    </row>
    <row r="634" spans="1:23" x14ac:dyDescent="0.55000000000000004">
      <c r="A634" s="51" t="s">
        <v>60</v>
      </c>
      <c r="C634" s="50" t="s">
        <v>215</v>
      </c>
      <c r="D634" s="50" t="str">
        <f t="shared" si="163"/>
        <v>\\(\\quad 1.2　÷　0.2　=　 \\)</v>
      </c>
      <c r="E634" s="50" t="str">
        <f t="shared" si="164"/>
        <v>\\(\\quad 6 \\)</v>
      </c>
      <c r="F634" s="50" t="s">
        <v>62</v>
      </c>
      <c r="H634" s="50">
        <v>128</v>
      </c>
      <c r="I634" s="89" t="str">
        <f t="shared" si="165"/>
        <v>INSERT INTO math(tangen,question,answer,editor,date,count) VALUES('m3300','\\(\\quad 1.2　÷　0.2　=　 \\)','\\(\\quad 6 \\)','harazono',NOW(),0);</v>
      </c>
      <c r="J634" s="78" t="s">
        <v>229</v>
      </c>
      <c r="K634" s="1">
        <f>Q634*M634</f>
        <v>1.2000000000000002</v>
      </c>
      <c r="L634" t="s">
        <v>240</v>
      </c>
      <c r="M634">
        <f t="shared" si="167"/>
        <v>0.2</v>
      </c>
      <c r="N634" t="s">
        <v>233</v>
      </c>
      <c r="O634" t="s">
        <v>230</v>
      </c>
      <c r="P634" t="s">
        <v>229</v>
      </c>
      <c r="Q634" s="1">
        <v>6</v>
      </c>
      <c r="R634" t="s">
        <v>230</v>
      </c>
      <c r="S634" s="1">
        <v>2</v>
      </c>
      <c r="V634" t="str">
        <f t="shared" si="155"/>
        <v>\\(\\quad 1.2　÷　0.2　=　 \\)</v>
      </c>
      <c r="W634" t="str">
        <f t="shared" si="156"/>
        <v>\\(\\quad 6 \\)</v>
      </c>
    </row>
    <row r="635" spans="1:23" x14ac:dyDescent="0.55000000000000004">
      <c r="A635" s="51" t="s">
        <v>60</v>
      </c>
      <c r="C635" s="50" t="s">
        <v>215</v>
      </c>
      <c r="D635" s="50" t="str">
        <f t="shared" si="163"/>
        <v>\\(\\quad 1.8　÷　0.3　=　 \\)</v>
      </c>
      <c r="E635" s="50" t="str">
        <f t="shared" si="164"/>
        <v>\\(\\quad 6 \\)</v>
      </c>
      <c r="F635" s="50" t="s">
        <v>62</v>
      </c>
      <c r="H635" s="50">
        <v>128</v>
      </c>
      <c r="I635" s="89" t="str">
        <f t="shared" si="165"/>
        <v>INSERT INTO math(tangen,question,answer,editor,date,count) VALUES('m3300','\\(\\quad 1.8　÷　0.3　=　 \\)','\\(\\quad 6 \\)','harazono',NOW(),0);</v>
      </c>
      <c r="J635" s="78" t="s">
        <v>229</v>
      </c>
      <c r="K635" s="1">
        <f t="shared" si="166"/>
        <v>1.8000000000000003</v>
      </c>
      <c r="L635" t="s">
        <v>240</v>
      </c>
      <c r="M635">
        <f t="shared" si="167"/>
        <v>0.30000000000000004</v>
      </c>
      <c r="N635" t="s">
        <v>233</v>
      </c>
      <c r="O635" t="s">
        <v>230</v>
      </c>
      <c r="P635" t="s">
        <v>229</v>
      </c>
      <c r="Q635" s="1">
        <v>6</v>
      </c>
      <c r="R635" t="s">
        <v>230</v>
      </c>
      <c r="S635" s="1">
        <v>3</v>
      </c>
      <c r="V635" t="str">
        <f t="shared" si="155"/>
        <v>\\(\\quad 1.8　÷　0.3　=　 \\)</v>
      </c>
      <c r="W635" t="str">
        <f t="shared" si="156"/>
        <v>\\(\\quad 6 \\)</v>
      </c>
    </row>
    <row r="636" spans="1:23" x14ac:dyDescent="0.55000000000000004">
      <c r="A636" s="51" t="s">
        <v>60</v>
      </c>
      <c r="C636" s="50" t="s">
        <v>215</v>
      </c>
      <c r="D636" s="50" t="str">
        <f t="shared" si="163"/>
        <v>\\(\\quad 2.4　÷　0.4　=　 \\)</v>
      </c>
      <c r="E636" s="50" t="str">
        <f t="shared" si="164"/>
        <v>\\(\\quad 6 \\)</v>
      </c>
      <c r="F636" s="50" t="s">
        <v>62</v>
      </c>
      <c r="H636" s="50">
        <v>128</v>
      </c>
      <c r="I636" s="89" t="str">
        <f t="shared" si="165"/>
        <v>INSERT INTO math(tangen,question,answer,editor,date,count) VALUES('m3300','\\(\\quad 2.4　÷　0.4　=　 \\)','\\(\\quad 6 \\)','harazono',NOW(),0);</v>
      </c>
      <c r="J636" s="78" t="s">
        <v>229</v>
      </c>
      <c r="K636" s="1">
        <f t="shared" si="166"/>
        <v>2.4000000000000004</v>
      </c>
      <c r="L636" t="s">
        <v>240</v>
      </c>
      <c r="M636">
        <f t="shared" si="167"/>
        <v>0.4</v>
      </c>
      <c r="N636" t="s">
        <v>233</v>
      </c>
      <c r="O636" t="s">
        <v>230</v>
      </c>
      <c r="P636" t="s">
        <v>229</v>
      </c>
      <c r="Q636" s="1">
        <v>6</v>
      </c>
      <c r="R636" t="s">
        <v>230</v>
      </c>
      <c r="S636" s="1">
        <v>4</v>
      </c>
      <c r="V636" t="str">
        <f t="shared" si="155"/>
        <v>\\(\\quad 2.4　÷　0.4　=　 \\)</v>
      </c>
      <c r="W636" t="str">
        <f t="shared" si="156"/>
        <v>\\(\\quad 6 \\)</v>
      </c>
    </row>
    <row r="637" spans="1:23" x14ac:dyDescent="0.55000000000000004">
      <c r="A637" s="51" t="s">
        <v>60</v>
      </c>
      <c r="C637" s="50" t="s">
        <v>215</v>
      </c>
      <c r="D637" s="50" t="str">
        <f t="shared" si="163"/>
        <v>\\(\\quad 3　÷　0.5　=　 \\)</v>
      </c>
      <c r="E637" s="50" t="str">
        <f t="shared" si="164"/>
        <v>\\(\\quad 6 \\)</v>
      </c>
      <c r="F637" s="50" t="s">
        <v>62</v>
      </c>
      <c r="H637" s="50">
        <v>128</v>
      </c>
      <c r="I637" s="89" t="str">
        <f t="shared" si="165"/>
        <v>INSERT INTO math(tangen,question,answer,editor,date,count) VALUES('m3300','\\(\\quad 3　÷　0.5　=　 \\)','\\(\\quad 6 \\)','harazono',NOW(),0);</v>
      </c>
      <c r="J637" s="78" t="s">
        <v>229</v>
      </c>
      <c r="K637" s="1">
        <f>Q637*M637</f>
        <v>3</v>
      </c>
      <c r="L637" t="s">
        <v>240</v>
      </c>
      <c r="M637">
        <f t="shared" si="167"/>
        <v>0.5</v>
      </c>
      <c r="N637" t="s">
        <v>233</v>
      </c>
      <c r="O637" t="s">
        <v>230</v>
      </c>
      <c r="P637" t="s">
        <v>229</v>
      </c>
      <c r="Q637" s="1">
        <v>6</v>
      </c>
      <c r="R637" t="s">
        <v>230</v>
      </c>
      <c r="S637" s="1">
        <v>5</v>
      </c>
      <c r="V637" t="str">
        <f t="shared" si="155"/>
        <v>\\(\\quad 3　÷　0.5　=　 \\)</v>
      </c>
      <c r="W637" t="str">
        <f t="shared" si="156"/>
        <v>\\(\\quad 6 \\)</v>
      </c>
    </row>
    <row r="638" spans="1:23" x14ac:dyDescent="0.55000000000000004">
      <c r="A638" s="51" t="s">
        <v>60</v>
      </c>
      <c r="C638" s="50" t="s">
        <v>215</v>
      </c>
      <c r="D638" s="50" t="str">
        <f t="shared" si="163"/>
        <v>\\(\\quad 3.6　÷　0.6　=　 \\)</v>
      </c>
      <c r="E638" s="50" t="str">
        <f t="shared" si="164"/>
        <v>\\(\\quad 6 \\)</v>
      </c>
      <c r="F638" s="50" t="s">
        <v>62</v>
      </c>
      <c r="H638" s="50">
        <v>128</v>
      </c>
      <c r="I638" s="89" t="str">
        <f t="shared" si="165"/>
        <v>INSERT INTO math(tangen,question,answer,editor,date,count) VALUES('m3300','\\(\\quad 3.6　÷　0.6　=　 \\)','\\(\\quad 6 \\)','harazono',NOW(),0);</v>
      </c>
      <c r="J638" s="78" t="s">
        <v>229</v>
      </c>
      <c r="K638" s="1">
        <f t="shared" si="166"/>
        <v>3.6000000000000005</v>
      </c>
      <c r="L638" t="s">
        <v>240</v>
      </c>
      <c r="M638">
        <f t="shared" si="167"/>
        <v>0.60000000000000009</v>
      </c>
      <c r="N638" t="s">
        <v>233</v>
      </c>
      <c r="O638" t="s">
        <v>230</v>
      </c>
      <c r="P638" t="s">
        <v>229</v>
      </c>
      <c r="Q638" s="1">
        <v>6</v>
      </c>
      <c r="R638" t="s">
        <v>230</v>
      </c>
      <c r="S638" s="1">
        <v>6</v>
      </c>
      <c r="V638" t="str">
        <f t="shared" si="155"/>
        <v>\\(\\quad 3.6　÷　0.6　=　 \\)</v>
      </c>
      <c r="W638" t="str">
        <f t="shared" si="156"/>
        <v>\\(\\quad 6 \\)</v>
      </c>
    </row>
    <row r="639" spans="1:23" x14ac:dyDescent="0.55000000000000004">
      <c r="A639" s="51" t="s">
        <v>60</v>
      </c>
      <c r="C639" s="50" t="s">
        <v>215</v>
      </c>
      <c r="D639" s="50" t="str">
        <f t="shared" si="163"/>
        <v>\\(\\quad 4.2　÷　0.7　=　 \\)</v>
      </c>
      <c r="E639" s="50" t="str">
        <f t="shared" si="164"/>
        <v>\\(\\quad 6 \\)</v>
      </c>
      <c r="F639" s="50" t="s">
        <v>62</v>
      </c>
      <c r="H639" s="50">
        <v>128</v>
      </c>
      <c r="I639" s="89" t="str">
        <f t="shared" si="165"/>
        <v>INSERT INTO math(tangen,question,answer,editor,date,count) VALUES('m3300','\\(\\quad 4.2　÷　0.7　=　 \\)','\\(\\quad 6 \\)','harazono',NOW(),0);</v>
      </c>
      <c r="J639" s="78" t="s">
        <v>229</v>
      </c>
      <c r="K639" s="1">
        <f t="shared" si="166"/>
        <v>4.2</v>
      </c>
      <c r="L639" t="s">
        <v>240</v>
      </c>
      <c r="M639">
        <f t="shared" si="167"/>
        <v>0.70000000000000007</v>
      </c>
      <c r="N639" t="s">
        <v>233</v>
      </c>
      <c r="O639" t="s">
        <v>230</v>
      </c>
      <c r="P639" t="s">
        <v>229</v>
      </c>
      <c r="Q639" s="1">
        <v>6</v>
      </c>
      <c r="R639" t="s">
        <v>230</v>
      </c>
      <c r="S639" s="1">
        <v>7</v>
      </c>
      <c r="V639" t="str">
        <f t="shared" si="155"/>
        <v>\\(\\quad 4.2　÷　0.7　=　 \\)</v>
      </c>
      <c r="W639" t="str">
        <f t="shared" si="156"/>
        <v>\\(\\quad 6 \\)</v>
      </c>
    </row>
    <row r="640" spans="1:23" x14ac:dyDescent="0.55000000000000004">
      <c r="A640" s="51" t="s">
        <v>60</v>
      </c>
      <c r="C640" s="50" t="s">
        <v>215</v>
      </c>
      <c r="D640" s="50" t="str">
        <f t="shared" si="163"/>
        <v>\\(\\quad 4.8　÷　0.8　=　 \\)</v>
      </c>
      <c r="E640" s="50" t="str">
        <f t="shared" si="164"/>
        <v>\\(\\quad 6 \\)</v>
      </c>
      <c r="F640" s="50" t="s">
        <v>62</v>
      </c>
      <c r="H640" s="50">
        <v>128</v>
      </c>
      <c r="I640" s="89" t="str">
        <f t="shared" si="165"/>
        <v>INSERT INTO math(tangen,question,answer,editor,date,count) VALUES('m3300','\\(\\quad 4.8　÷　0.8　=　 \\)','\\(\\quad 6 \\)','harazono',NOW(),0);</v>
      </c>
      <c r="J640" s="78" t="s">
        <v>229</v>
      </c>
      <c r="K640" s="1">
        <f t="shared" si="166"/>
        <v>4.8000000000000007</v>
      </c>
      <c r="L640" t="s">
        <v>240</v>
      </c>
      <c r="M640">
        <f t="shared" si="167"/>
        <v>0.8</v>
      </c>
      <c r="N640" t="s">
        <v>233</v>
      </c>
      <c r="O640" t="s">
        <v>230</v>
      </c>
      <c r="P640" t="s">
        <v>229</v>
      </c>
      <c r="Q640" s="1">
        <v>6</v>
      </c>
      <c r="R640" t="s">
        <v>230</v>
      </c>
      <c r="S640" s="1">
        <v>8</v>
      </c>
      <c r="V640" t="str">
        <f t="shared" si="155"/>
        <v>\\(\\quad 4.8　÷　0.8　=　 \\)</v>
      </c>
      <c r="W640" t="str">
        <f t="shared" si="156"/>
        <v>\\(\\quad 6 \\)</v>
      </c>
    </row>
    <row r="641" spans="1:23" x14ac:dyDescent="0.55000000000000004">
      <c r="A641" s="51" t="s">
        <v>60</v>
      </c>
      <c r="C641" s="50" t="s">
        <v>215</v>
      </c>
      <c r="D641" s="50" t="str">
        <f t="shared" si="163"/>
        <v>\\(\\quad 5.4　÷　0.9　=　 \\)</v>
      </c>
      <c r="E641" s="50" t="str">
        <f t="shared" si="164"/>
        <v>\\(\\quad 6 \\)</v>
      </c>
      <c r="F641" s="50" t="s">
        <v>62</v>
      </c>
      <c r="H641" s="50">
        <v>128</v>
      </c>
      <c r="I641" s="89" t="str">
        <f t="shared" si="165"/>
        <v>INSERT INTO math(tangen,question,answer,editor,date,count) VALUES('m3300','\\(\\quad 5.4　÷　0.9　=　 \\)','\\(\\quad 6 \\)','harazono',NOW(),0);</v>
      </c>
      <c r="J641" s="78" t="s">
        <v>229</v>
      </c>
      <c r="K641" s="1">
        <f t="shared" si="166"/>
        <v>5.4</v>
      </c>
      <c r="L641" t="s">
        <v>240</v>
      </c>
      <c r="M641">
        <f>S641*0.1</f>
        <v>0.9</v>
      </c>
      <c r="N641" t="s">
        <v>233</v>
      </c>
      <c r="O641" t="s">
        <v>230</v>
      </c>
      <c r="P641" t="s">
        <v>229</v>
      </c>
      <c r="Q641" s="1">
        <v>6</v>
      </c>
      <c r="R641" t="s">
        <v>230</v>
      </c>
      <c r="S641" s="1">
        <v>9</v>
      </c>
      <c r="V641" t="str">
        <f t="shared" si="155"/>
        <v>\\(\\quad 5.4　÷　0.9　=　 \\)</v>
      </c>
      <c r="W641" t="str">
        <f t="shared" si="156"/>
        <v>\\(\\quad 6 \\)</v>
      </c>
    </row>
    <row r="642" spans="1:23" x14ac:dyDescent="0.55000000000000004">
      <c r="A642" s="51" t="s">
        <v>60</v>
      </c>
      <c r="C642" s="50" t="s">
        <v>215</v>
      </c>
      <c r="D642" s="50" t="str">
        <f t="shared" si="163"/>
        <v>\\(\\quad 0.7　÷　0.1　=　 \\)</v>
      </c>
      <c r="E642" s="50" t="str">
        <f t="shared" si="164"/>
        <v>\\(\\quad 7 \\)</v>
      </c>
      <c r="F642" s="50" t="s">
        <v>62</v>
      </c>
      <c r="H642" s="50">
        <v>128</v>
      </c>
      <c r="I642" s="89" t="str">
        <f t="shared" si="165"/>
        <v>INSERT INTO math(tangen,question,answer,editor,date,count) VALUES('m3300','\\(\\quad 0.7　÷　0.1　=　 \\)','\\(\\quad 7 \\)','harazono',NOW(),0);</v>
      </c>
      <c r="J642" s="78" t="s">
        <v>229</v>
      </c>
      <c r="K642" s="1">
        <f t="shared" si="166"/>
        <v>0.70000000000000007</v>
      </c>
      <c r="L642" t="s">
        <v>240</v>
      </c>
      <c r="M642">
        <f t="shared" si="167"/>
        <v>0.1</v>
      </c>
      <c r="N642" t="s">
        <v>233</v>
      </c>
      <c r="O642" t="s">
        <v>230</v>
      </c>
      <c r="P642" t="s">
        <v>229</v>
      </c>
      <c r="Q642" s="1">
        <v>7</v>
      </c>
      <c r="R642" t="s">
        <v>230</v>
      </c>
      <c r="S642" s="1">
        <v>1</v>
      </c>
      <c r="V642" t="str">
        <f t="shared" ref="V642:V705" si="168">J642&amp;K642&amp;L642&amp;M642&amp;N642&amp;O642</f>
        <v>\\(\\quad 0.7　÷　0.1　=　 \\)</v>
      </c>
      <c r="W642" t="str">
        <f t="shared" ref="W642:W705" si="169">P642&amp;Q642&amp;R642</f>
        <v>\\(\\quad 7 \\)</v>
      </c>
    </row>
    <row r="643" spans="1:23" x14ac:dyDescent="0.55000000000000004">
      <c r="A643" s="51" t="s">
        <v>60</v>
      </c>
      <c r="C643" s="50" t="s">
        <v>215</v>
      </c>
      <c r="D643" s="50" t="str">
        <f t="shared" si="163"/>
        <v>\\(\\quad 1.4　÷　0.2　=　 \\)</v>
      </c>
      <c r="E643" s="50" t="str">
        <f t="shared" si="164"/>
        <v>\\(\\quad 7 \\)</v>
      </c>
      <c r="F643" s="50" t="s">
        <v>62</v>
      </c>
      <c r="H643" s="50">
        <v>128</v>
      </c>
      <c r="I643" s="89" t="str">
        <f t="shared" si="165"/>
        <v>INSERT INTO math(tangen,question,answer,editor,date,count) VALUES('m3300','\\(\\quad 1.4　÷　0.2　=　 \\)','\\(\\quad 7 \\)','harazono',NOW(),0);</v>
      </c>
      <c r="J643" s="78" t="s">
        <v>229</v>
      </c>
      <c r="K643" s="1">
        <f t="shared" si="166"/>
        <v>1.4000000000000001</v>
      </c>
      <c r="L643" t="s">
        <v>240</v>
      </c>
      <c r="M643">
        <f t="shared" si="167"/>
        <v>0.2</v>
      </c>
      <c r="N643" t="s">
        <v>233</v>
      </c>
      <c r="O643" t="s">
        <v>230</v>
      </c>
      <c r="P643" t="s">
        <v>229</v>
      </c>
      <c r="Q643" s="1">
        <v>7</v>
      </c>
      <c r="R643" t="s">
        <v>230</v>
      </c>
      <c r="S643" s="1">
        <v>2</v>
      </c>
      <c r="V643" t="str">
        <f t="shared" si="168"/>
        <v>\\(\\quad 1.4　÷　0.2　=　 \\)</v>
      </c>
      <c r="W643" t="str">
        <f t="shared" si="169"/>
        <v>\\(\\quad 7 \\)</v>
      </c>
    </row>
    <row r="644" spans="1:23" x14ac:dyDescent="0.55000000000000004">
      <c r="A644" s="51" t="s">
        <v>60</v>
      </c>
      <c r="C644" s="50" t="s">
        <v>215</v>
      </c>
      <c r="D644" s="50" t="str">
        <f t="shared" si="163"/>
        <v>\\(\\quad 2.1　÷　0.3　=　 \\)</v>
      </c>
      <c r="E644" s="50" t="str">
        <f t="shared" si="164"/>
        <v>\\(\\quad 7 \\)</v>
      </c>
      <c r="F644" s="50" t="s">
        <v>62</v>
      </c>
      <c r="H644" s="50">
        <v>128</v>
      </c>
      <c r="I644" s="89" t="str">
        <f t="shared" si="165"/>
        <v>INSERT INTO math(tangen,question,answer,editor,date,count) VALUES('m3300','\\(\\quad 2.1　÷　0.3　=　 \\)','\\(\\quad 7 \\)','harazono',NOW(),0);</v>
      </c>
      <c r="J644" s="78" t="s">
        <v>229</v>
      </c>
      <c r="K644" s="1">
        <f t="shared" si="166"/>
        <v>2.1000000000000005</v>
      </c>
      <c r="L644" t="s">
        <v>240</v>
      </c>
      <c r="M644">
        <f t="shared" si="167"/>
        <v>0.30000000000000004</v>
      </c>
      <c r="N644" t="s">
        <v>233</v>
      </c>
      <c r="O644" t="s">
        <v>230</v>
      </c>
      <c r="P644" t="s">
        <v>229</v>
      </c>
      <c r="Q644" s="1">
        <v>7</v>
      </c>
      <c r="R644" t="s">
        <v>230</v>
      </c>
      <c r="S644" s="1">
        <v>3</v>
      </c>
      <c r="V644" t="str">
        <f t="shared" si="168"/>
        <v>\\(\\quad 2.1　÷　0.3　=　 \\)</v>
      </c>
      <c r="W644" t="str">
        <f t="shared" si="169"/>
        <v>\\(\\quad 7 \\)</v>
      </c>
    </row>
    <row r="645" spans="1:23" x14ac:dyDescent="0.55000000000000004">
      <c r="A645" s="51" t="s">
        <v>60</v>
      </c>
      <c r="C645" s="50" t="s">
        <v>215</v>
      </c>
      <c r="D645" s="50" t="str">
        <f t="shared" si="163"/>
        <v>\\(\\quad 2.8　÷　0.4　=　 \\)</v>
      </c>
      <c r="E645" s="50" t="str">
        <f t="shared" si="164"/>
        <v>\\(\\quad 7 \\)</v>
      </c>
      <c r="F645" s="50" t="s">
        <v>62</v>
      </c>
      <c r="H645" s="50">
        <v>128</v>
      </c>
      <c r="I645" s="89" t="str">
        <f t="shared" si="165"/>
        <v>INSERT INTO math(tangen,question,answer,editor,date,count) VALUES('m3300','\\(\\quad 2.8　÷　0.4　=　 \\)','\\(\\quad 7 \\)','harazono',NOW(),0);</v>
      </c>
      <c r="J645" s="78" t="s">
        <v>229</v>
      </c>
      <c r="K645" s="1">
        <f t="shared" si="166"/>
        <v>2.8000000000000003</v>
      </c>
      <c r="L645" t="s">
        <v>240</v>
      </c>
      <c r="M645">
        <f t="shared" si="167"/>
        <v>0.4</v>
      </c>
      <c r="N645" t="s">
        <v>233</v>
      </c>
      <c r="O645" t="s">
        <v>230</v>
      </c>
      <c r="P645" t="s">
        <v>229</v>
      </c>
      <c r="Q645" s="1">
        <v>7</v>
      </c>
      <c r="R645" t="s">
        <v>230</v>
      </c>
      <c r="S645" s="1">
        <v>4</v>
      </c>
      <c r="V645" t="str">
        <f t="shared" si="168"/>
        <v>\\(\\quad 2.8　÷　0.4　=　 \\)</v>
      </c>
      <c r="W645" t="str">
        <f t="shared" si="169"/>
        <v>\\(\\quad 7 \\)</v>
      </c>
    </row>
    <row r="646" spans="1:23" x14ac:dyDescent="0.55000000000000004">
      <c r="A646" s="51" t="s">
        <v>60</v>
      </c>
      <c r="C646" s="50" t="s">
        <v>215</v>
      </c>
      <c r="D646" s="50" t="str">
        <f t="shared" si="163"/>
        <v>\\(\\quad 3.5　÷　0.5　=　 \\)</v>
      </c>
      <c r="E646" s="50" t="str">
        <f t="shared" si="164"/>
        <v>\\(\\quad 7 \\)</v>
      </c>
      <c r="F646" s="50" t="s">
        <v>62</v>
      </c>
      <c r="H646" s="50">
        <v>128</v>
      </c>
      <c r="I646" s="89" t="str">
        <f t="shared" si="165"/>
        <v>INSERT INTO math(tangen,question,answer,editor,date,count) VALUES('m3300','\\(\\quad 3.5　÷　0.5　=　 \\)','\\(\\quad 7 \\)','harazono',NOW(),0);</v>
      </c>
      <c r="J646" s="78" t="s">
        <v>229</v>
      </c>
      <c r="K646" s="1">
        <f t="shared" si="166"/>
        <v>3.5</v>
      </c>
      <c r="L646" t="s">
        <v>240</v>
      </c>
      <c r="M646">
        <f t="shared" si="167"/>
        <v>0.5</v>
      </c>
      <c r="N646" t="s">
        <v>233</v>
      </c>
      <c r="O646" t="s">
        <v>230</v>
      </c>
      <c r="P646" t="s">
        <v>229</v>
      </c>
      <c r="Q646" s="1">
        <v>7</v>
      </c>
      <c r="R646" t="s">
        <v>230</v>
      </c>
      <c r="S646" s="1">
        <v>5</v>
      </c>
      <c r="V646" t="str">
        <f t="shared" si="168"/>
        <v>\\(\\quad 3.5　÷　0.5　=　 \\)</v>
      </c>
      <c r="W646" t="str">
        <f t="shared" si="169"/>
        <v>\\(\\quad 7 \\)</v>
      </c>
    </row>
    <row r="647" spans="1:23" x14ac:dyDescent="0.55000000000000004">
      <c r="A647" s="51" t="s">
        <v>60</v>
      </c>
      <c r="C647" s="50" t="s">
        <v>215</v>
      </c>
      <c r="D647" s="50" t="str">
        <f t="shared" si="163"/>
        <v>\\(\\quad 4.2　÷　0.6　=　 \\)</v>
      </c>
      <c r="E647" s="50" t="str">
        <f t="shared" si="164"/>
        <v>\\(\\quad 7 \\)</v>
      </c>
      <c r="F647" s="50" t="s">
        <v>62</v>
      </c>
      <c r="H647" s="50">
        <v>128</v>
      </c>
      <c r="I647" s="89" t="str">
        <f t="shared" si="165"/>
        <v>INSERT INTO math(tangen,question,answer,editor,date,count) VALUES('m3300','\\(\\quad 4.2　÷　0.6　=　 \\)','\\(\\quad 7 \\)','harazono',NOW(),0);</v>
      </c>
      <c r="J647" s="78" t="s">
        <v>229</v>
      </c>
      <c r="K647" s="1">
        <f t="shared" si="166"/>
        <v>4.2000000000000011</v>
      </c>
      <c r="L647" t="s">
        <v>240</v>
      </c>
      <c r="M647">
        <f t="shared" si="167"/>
        <v>0.60000000000000009</v>
      </c>
      <c r="N647" t="s">
        <v>233</v>
      </c>
      <c r="O647" t="s">
        <v>230</v>
      </c>
      <c r="P647" t="s">
        <v>229</v>
      </c>
      <c r="Q647" s="1">
        <v>7</v>
      </c>
      <c r="R647" t="s">
        <v>230</v>
      </c>
      <c r="S647" s="1">
        <v>6</v>
      </c>
      <c r="V647" t="str">
        <f t="shared" si="168"/>
        <v>\\(\\quad 4.2　÷　0.6　=　 \\)</v>
      </c>
      <c r="W647" t="str">
        <f t="shared" si="169"/>
        <v>\\(\\quad 7 \\)</v>
      </c>
    </row>
    <row r="648" spans="1:23" x14ac:dyDescent="0.55000000000000004">
      <c r="A648" s="51" t="s">
        <v>60</v>
      </c>
      <c r="C648" s="50" t="s">
        <v>215</v>
      </c>
      <c r="D648" s="50" t="str">
        <f t="shared" si="163"/>
        <v>\\(\\quad 4.9　÷　0.7　=　 \\)</v>
      </c>
      <c r="E648" s="50" t="str">
        <f t="shared" si="164"/>
        <v>\\(\\quad 7 \\)</v>
      </c>
      <c r="F648" s="50" t="s">
        <v>62</v>
      </c>
      <c r="H648" s="50">
        <v>128</v>
      </c>
      <c r="I648" s="89" t="str">
        <f t="shared" si="165"/>
        <v>INSERT INTO math(tangen,question,answer,editor,date,count) VALUES('m3300','\\(\\quad 4.9　÷　0.7　=　 \\)','\\(\\quad 7 \\)','harazono',NOW(),0);</v>
      </c>
      <c r="J648" s="78" t="s">
        <v>229</v>
      </c>
      <c r="K648" s="1">
        <f t="shared" si="166"/>
        <v>4.9000000000000004</v>
      </c>
      <c r="L648" t="s">
        <v>240</v>
      </c>
      <c r="M648">
        <f t="shared" si="167"/>
        <v>0.70000000000000007</v>
      </c>
      <c r="N648" t="s">
        <v>233</v>
      </c>
      <c r="O648" t="s">
        <v>230</v>
      </c>
      <c r="P648" t="s">
        <v>229</v>
      </c>
      <c r="Q648" s="1">
        <v>7</v>
      </c>
      <c r="R648" t="s">
        <v>230</v>
      </c>
      <c r="S648" s="1">
        <v>7</v>
      </c>
      <c r="V648" t="str">
        <f t="shared" si="168"/>
        <v>\\(\\quad 4.9　÷　0.7　=　 \\)</v>
      </c>
      <c r="W648" t="str">
        <f t="shared" si="169"/>
        <v>\\(\\quad 7 \\)</v>
      </c>
    </row>
    <row r="649" spans="1:23" x14ac:dyDescent="0.55000000000000004">
      <c r="A649" s="51" t="s">
        <v>60</v>
      </c>
      <c r="C649" s="50" t="s">
        <v>215</v>
      </c>
      <c r="D649" s="50" t="str">
        <f t="shared" si="163"/>
        <v>\\(\\quad 5.6　÷　0.8　=　 \\)</v>
      </c>
      <c r="E649" s="50" t="str">
        <f t="shared" si="164"/>
        <v>\\(\\quad 7 \\)</v>
      </c>
      <c r="F649" s="50" t="s">
        <v>62</v>
      </c>
      <c r="H649" s="50">
        <v>128</v>
      </c>
      <c r="I649" s="89" t="str">
        <f t="shared" si="165"/>
        <v>INSERT INTO math(tangen,question,answer,editor,date,count) VALUES('m3300','\\(\\quad 5.6　÷　0.8　=　 \\)','\\(\\quad 7 \\)','harazono',NOW(),0);</v>
      </c>
      <c r="J649" s="78" t="s">
        <v>229</v>
      </c>
      <c r="K649" s="1">
        <f t="shared" si="166"/>
        <v>5.6000000000000005</v>
      </c>
      <c r="L649" t="s">
        <v>240</v>
      </c>
      <c r="M649">
        <f t="shared" si="167"/>
        <v>0.8</v>
      </c>
      <c r="N649" t="s">
        <v>233</v>
      </c>
      <c r="O649" t="s">
        <v>230</v>
      </c>
      <c r="P649" t="s">
        <v>229</v>
      </c>
      <c r="Q649" s="1">
        <v>7</v>
      </c>
      <c r="R649" t="s">
        <v>230</v>
      </c>
      <c r="S649" s="1">
        <v>8</v>
      </c>
      <c r="V649" t="str">
        <f t="shared" si="168"/>
        <v>\\(\\quad 5.6　÷　0.8　=　 \\)</v>
      </c>
      <c r="W649" t="str">
        <f t="shared" si="169"/>
        <v>\\(\\quad 7 \\)</v>
      </c>
    </row>
    <row r="650" spans="1:23" x14ac:dyDescent="0.55000000000000004">
      <c r="A650" s="51" t="s">
        <v>60</v>
      </c>
      <c r="C650" s="50" t="s">
        <v>215</v>
      </c>
      <c r="D650" s="50" t="str">
        <f t="shared" si="163"/>
        <v>\\(\\quad 6.3　÷　0.9　=　 \\)</v>
      </c>
      <c r="E650" s="50" t="str">
        <f t="shared" si="164"/>
        <v>\\(\\quad 7 \\)</v>
      </c>
      <c r="F650" s="50" t="s">
        <v>62</v>
      </c>
      <c r="H650" s="50">
        <v>128</v>
      </c>
      <c r="I650" s="89" t="str">
        <f t="shared" si="165"/>
        <v>INSERT INTO math(tangen,question,answer,editor,date,count) VALUES('m3300','\\(\\quad 6.3　÷　0.9　=　 \\)','\\(\\quad 7 \\)','harazono',NOW(),0);</v>
      </c>
      <c r="J650" s="78" t="s">
        <v>229</v>
      </c>
      <c r="K650" s="1">
        <f t="shared" si="166"/>
        <v>6.3</v>
      </c>
      <c r="L650" t="s">
        <v>240</v>
      </c>
      <c r="M650">
        <f t="shared" si="167"/>
        <v>0.9</v>
      </c>
      <c r="N650" t="s">
        <v>233</v>
      </c>
      <c r="O650" t="s">
        <v>230</v>
      </c>
      <c r="P650" t="s">
        <v>229</v>
      </c>
      <c r="Q650" s="1">
        <v>7</v>
      </c>
      <c r="R650" t="s">
        <v>230</v>
      </c>
      <c r="S650" s="1">
        <v>9</v>
      </c>
      <c r="V650" t="str">
        <f t="shared" si="168"/>
        <v>\\(\\quad 6.3　÷　0.9　=　 \\)</v>
      </c>
      <c r="W650" t="str">
        <f t="shared" si="169"/>
        <v>\\(\\quad 7 \\)</v>
      </c>
    </row>
    <row r="651" spans="1:23" x14ac:dyDescent="0.55000000000000004">
      <c r="A651" s="51" t="s">
        <v>60</v>
      </c>
      <c r="C651" s="50" t="s">
        <v>215</v>
      </c>
      <c r="D651" s="50" t="str">
        <f t="shared" si="163"/>
        <v>\\(\\quad 0.8　÷　0.1　=　 \\)</v>
      </c>
      <c r="E651" s="50" t="str">
        <f t="shared" si="164"/>
        <v>\\(\\quad 8 \\)</v>
      </c>
      <c r="F651" s="50" t="s">
        <v>62</v>
      </c>
      <c r="H651" s="50">
        <v>128</v>
      </c>
      <c r="I651" s="89" t="str">
        <f t="shared" si="165"/>
        <v>INSERT INTO math(tangen,question,answer,editor,date,count) VALUES('m3300','\\(\\quad 0.8　÷　0.1　=　 \\)','\\(\\quad 8 \\)','harazono',NOW(),0);</v>
      </c>
      <c r="J651" s="78" t="s">
        <v>229</v>
      </c>
      <c r="K651" s="1">
        <f t="shared" si="166"/>
        <v>0.8</v>
      </c>
      <c r="L651" t="s">
        <v>240</v>
      </c>
      <c r="M651">
        <f t="shared" si="167"/>
        <v>0.1</v>
      </c>
      <c r="N651" t="s">
        <v>233</v>
      </c>
      <c r="O651" t="s">
        <v>230</v>
      </c>
      <c r="P651" t="s">
        <v>229</v>
      </c>
      <c r="Q651" s="1">
        <v>8</v>
      </c>
      <c r="R651" t="s">
        <v>230</v>
      </c>
      <c r="S651" s="1">
        <v>1</v>
      </c>
      <c r="V651" t="str">
        <f t="shared" si="168"/>
        <v>\\(\\quad 0.8　÷　0.1　=　 \\)</v>
      </c>
      <c r="W651" t="str">
        <f t="shared" si="169"/>
        <v>\\(\\quad 8 \\)</v>
      </c>
    </row>
    <row r="652" spans="1:23" x14ac:dyDescent="0.55000000000000004">
      <c r="A652" s="51" t="s">
        <v>60</v>
      </c>
      <c r="C652" s="50" t="s">
        <v>215</v>
      </c>
      <c r="D652" s="50" t="str">
        <f t="shared" si="163"/>
        <v>\\(\\quad 1.6　÷　0.2　=　 \\)</v>
      </c>
      <c r="E652" s="50" t="str">
        <f t="shared" si="164"/>
        <v>\\(\\quad 8 \\)</v>
      </c>
      <c r="F652" s="50" t="s">
        <v>62</v>
      </c>
      <c r="H652" s="50">
        <v>128</v>
      </c>
      <c r="I652" s="89" t="str">
        <f t="shared" si="165"/>
        <v>INSERT INTO math(tangen,question,answer,editor,date,count) VALUES('m3300','\\(\\quad 1.6　÷　0.2　=　 \\)','\\(\\quad 8 \\)','harazono',NOW(),0);</v>
      </c>
      <c r="J652" s="78" t="s">
        <v>229</v>
      </c>
      <c r="K652" s="1">
        <f>Q652*M652</f>
        <v>1.6</v>
      </c>
      <c r="L652" t="s">
        <v>240</v>
      </c>
      <c r="M652">
        <f t="shared" si="167"/>
        <v>0.2</v>
      </c>
      <c r="N652" t="s">
        <v>233</v>
      </c>
      <c r="O652" t="s">
        <v>230</v>
      </c>
      <c r="P652" t="s">
        <v>229</v>
      </c>
      <c r="Q652" s="1">
        <v>8</v>
      </c>
      <c r="R652" t="s">
        <v>230</v>
      </c>
      <c r="S652" s="1">
        <v>2</v>
      </c>
      <c r="V652" t="str">
        <f t="shared" si="168"/>
        <v>\\(\\quad 1.6　÷　0.2　=　 \\)</v>
      </c>
      <c r="W652" t="str">
        <f t="shared" si="169"/>
        <v>\\(\\quad 8 \\)</v>
      </c>
    </row>
    <row r="653" spans="1:23" x14ac:dyDescent="0.55000000000000004">
      <c r="A653" s="51" t="s">
        <v>60</v>
      </c>
      <c r="C653" s="50" t="s">
        <v>215</v>
      </c>
      <c r="D653" s="50" t="str">
        <f t="shared" ref="D653:D716" si="170">V653</f>
        <v>\\(\\quad 2.4　÷　0.3　=　 \\)</v>
      </c>
      <c r="E653" s="50" t="str">
        <f t="shared" ref="E653:E716" si="171">W653</f>
        <v>\\(\\quad 8 \\)</v>
      </c>
      <c r="F653" s="50" t="s">
        <v>62</v>
      </c>
      <c r="H653" s="50">
        <v>128</v>
      </c>
      <c r="I653" s="89" t="str">
        <f t="shared" ref="I653:I716" si="172">"INSERT INTO "&amp;A653&amp;"(tangen,question,answer,editor,date,count) VALUES('"&amp;C653&amp;"','"&amp;D653&amp;"','"&amp;E653&amp;"','"&amp;F653&amp;"',NOW(),0);"</f>
        <v>INSERT INTO math(tangen,question,answer,editor,date,count) VALUES('m3300','\\(\\quad 2.4　÷　0.3　=　 \\)','\\(\\quad 8 \\)','harazono',NOW(),0);</v>
      </c>
      <c r="J653" s="78" t="s">
        <v>229</v>
      </c>
      <c r="K653" s="1">
        <f t="shared" si="166"/>
        <v>2.4000000000000004</v>
      </c>
      <c r="L653" t="s">
        <v>240</v>
      </c>
      <c r="M653">
        <f t="shared" ref="M653:M660" si="173">S653*0.1</f>
        <v>0.30000000000000004</v>
      </c>
      <c r="N653" t="s">
        <v>233</v>
      </c>
      <c r="O653" t="s">
        <v>230</v>
      </c>
      <c r="P653" t="s">
        <v>229</v>
      </c>
      <c r="Q653" s="1">
        <v>8</v>
      </c>
      <c r="R653" t="s">
        <v>230</v>
      </c>
      <c r="S653" s="1">
        <v>3</v>
      </c>
      <c r="V653" t="str">
        <f t="shared" si="168"/>
        <v>\\(\\quad 2.4　÷　0.3　=　 \\)</v>
      </c>
      <c r="W653" t="str">
        <f t="shared" si="169"/>
        <v>\\(\\quad 8 \\)</v>
      </c>
    </row>
    <row r="654" spans="1:23" x14ac:dyDescent="0.55000000000000004">
      <c r="A654" s="51" t="s">
        <v>60</v>
      </c>
      <c r="C654" s="50" t="s">
        <v>215</v>
      </c>
      <c r="D654" s="50" t="str">
        <f t="shared" si="170"/>
        <v>\\(\\quad 3.2　÷　0.4　=　 \\)</v>
      </c>
      <c r="E654" s="50" t="str">
        <f t="shared" si="171"/>
        <v>\\(\\quad 8 \\)</v>
      </c>
      <c r="F654" s="50" t="s">
        <v>62</v>
      </c>
      <c r="H654" s="50">
        <v>128</v>
      </c>
      <c r="I654" s="89" t="str">
        <f t="shared" si="172"/>
        <v>INSERT INTO math(tangen,question,answer,editor,date,count) VALUES('m3300','\\(\\quad 3.2　÷　0.4　=　 \\)','\\(\\quad 8 \\)','harazono',NOW(),0);</v>
      </c>
      <c r="J654" s="78" t="s">
        <v>229</v>
      </c>
      <c r="K654" s="1">
        <f t="shared" ref="K654:K662" si="174">Q654*M654</f>
        <v>3.2</v>
      </c>
      <c r="L654" t="s">
        <v>240</v>
      </c>
      <c r="M654">
        <f t="shared" si="173"/>
        <v>0.4</v>
      </c>
      <c r="N654" t="s">
        <v>233</v>
      </c>
      <c r="O654" t="s">
        <v>230</v>
      </c>
      <c r="P654" t="s">
        <v>229</v>
      </c>
      <c r="Q654" s="1">
        <v>8</v>
      </c>
      <c r="R654" t="s">
        <v>230</v>
      </c>
      <c r="S654" s="1">
        <v>4</v>
      </c>
      <c r="V654" t="str">
        <f t="shared" si="168"/>
        <v>\\(\\quad 3.2　÷　0.4　=　 \\)</v>
      </c>
      <c r="W654" t="str">
        <f t="shared" si="169"/>
        <v>\\(\\quad 8 \\)</v>
      </c>
    </row>
    <row r="655" spans="1:23" x14ac:dyDescent="0.55000000000000004">
      <c r="A655" s="51" t="s">
        <v>60</v>
      </c>
      <c r="C655" s="50" t="s">
        <v>215</v>
      </c>
      <c r="D655" s="50" t="str">
        <f t="shared" si="170"/>
        <v>\\(\\quad 4　÷　0.5　=　 \\)</v>
      </c>
      <c r="E655" s="50" t="str">
        <f t="shared" si="171"/>
        <v>\\(\\quad 8 \\)</v>
      </c>
      <c r="F655" s="50" t="s">
        <v>62</v>
      </c>
      <c r="H655" s="50">
        <v>128</v>
      </c>
      <c r="I655" s="89" t="str">
        <f t="shared" si="172"/>
        <v>INSERT INTO math(tangen,question,answer,editor,date,count) VALUES('m3300','\\(\\quad 4　÷　0.5　=　 \\)','\\(\\quad 8 \\)','harazono',NOW(),0);</v>
      </c>
      <c r="J655" s="78" t="s">
        <v>229</v>
      </c>
      <c r="K655" s="1">
        <f t="shared" si="174"/>
        <v>4</v>
      </c>
      <c r="L655" t="s">
        <v>240</v>
      </c>
      <c r="M655">
        <f t="shared" si="173"/>
        <v>0.5</v>
      </c>
      <c r="N655" t="s">
        <v>233</v>
      </c>
      <c r="O655" t="s">
        <v>230</v>
      </c>
      <c r="P655" t="s">
        <v>229</v>
      </c>
      <c r="Q655" s="1">
        <v>8</v>
      </c>
      <c r="R655" t="s">
        <v>230</v>
      </c>
      <c r="S655" s="1">
        <v>5</v>
      </c>
      <c r="V655" t="str">
        <f t="shared" si="168"/>
        <v>\\(\\quad 4　÷　0.5　=　 \\)</v>
      </c>
      <c r="W655" t="str">
        <f t="shared" si="169"/>
        <v>\\(\\quad 8 \\)</v>
      </c>
    </row>
    <row r="656" spans="1:23" x14ac:dyDescent="0.55000000000000004">
      <c r="A656" s="51" t="s">
        <v>60</v>
      </c>
      <c r="C656" s="50" t="s">
        <v>215</v>
      </c>
      <c r="D656" s="50" t="str">
        <f t="shared" si="170"/>
        <v>\\(\\quad 4.8　÷　0.6　=　 \\)</v>
      </c>
      <c r="E656" s="50" t="str">
        <f t="shared" si="171"/>
        <v>\\(\\quad 8 \\)</v>
      </c>
      <c r="F656" s="50" t="s">
        <v>62</v>
      </c>
      <c r="H656" s="50">
        <v>128</v>
      </c>
      <c r="I656" s="89" t="str">
        <f t="shared" si="172"/>
        <v>INSERT INTO math(tangen,question,answer,editor,date,count) VALUES('m3300','\\(\\quad 4.8　÷　0.6　=　 \\)','\\(\\quad 8 \\)','harazono',NOW(),0);</v>
      </c>
      <c r="J656" s="78" t="s">
        <v>229</v>
      </c>
      <c r="K656" s="1">
        <f t="shared" si="174"/>
        <v>4.8000000000000007</v>
      </c>
      <c r="L656" t="s">
        <v>240</v>
      </c>
      <c r="M656">
        <f t="shared" si="173"/>
        <v>0.60000000000000009</v>
      </c>
      <c r="N656" t="s">
        <v>233</v>
      </c>
      <c r="O656" t="s">
        <v>230</v>
      </c>
      <c r="P656" t="s">
        <v>229</v>
      </c>
      <c r="Q656" s="1">
        <v>8</v>
      </c>
      <c r="R656" t="s">
        <v>230</v>
      </c>
      <c r="S656" s="1">
        <v>6</v>
      </c>
      <c r="V656" t="str">
        <f t="shared" si="168"/>
        <v>\\(\\quad 4.8　÷　0.6　=　 \\)</v>
      </c>
      <c r="W656" t="str">
        <f t="shared" si="169"/>
        <v>\\(\\quad 8 \\)</v>
      </c>
    </row>
    <row r="657" spans="1:23" x14ac:dyDescent="0.55000000000000004">
      <c r="A657" s="51" t="s">
        <v>60</v>
      </c>
      <c r="C657" s="50" t="s">
        <v>215</v>
      </c>
      <c r="D657" s="50" t="str">
        <f t="shared" si="170"/>
        <v>\\(\\quad 5.6　÷　0.7　=　 \\)</v>
      </c>
      <c r="E657" s="50" t="str">
        <f t="shared" si="171"/>
        <v>\\(\\quad 8 \\)</v>
      </c>
      <c r="F657" s="50" t="s">
        <v>62</v>
      </c>
      <c r="H657" s="50">
        <v>128</v>
      </c>
      <c r="I657" s="89" t="str">
        <f t="shared" si="172"/>
        <v>INSERT INTO math(tangen,question,answer,editor,date,count) VALUES('m3300','\\(\\quad 5.6　÷　0.7　=　 \\)','\\(\\quad 8 \\)','harazono',NOW(),0);</v>
      </c>
      <c r="J657" s="78" t="s">
        <v>229</v>
      </c>
      <c r="K657" s="1">
        <f t="shared" si="174"/>
        <v>5.6000000000000005</v>
      </c>
      <c r="L657" t="s">
        <v>240</v>
      </c>
      <c r="M657">
        <f t="shared" si="173"/>
        <v>0.70000000000000007</v>
      </c>
      <c r="N657" t="s">
        <v>233</v>
      </c>
      <c r="O657" t="s">
        <v>230</v>
      </c>
      <c r="P657" t="s">
        <v>229</v>
      </c>
      <c r="Q657" s="1">
        <v>8</v>
      </c>
      <c r="R657" t="s">
        <v>230</v>
      </c>
      <c r="S657" s="1">
        <v>7</v>
      </c>
      <c r="V657" t="str">
        <f t="shared" si="168"/>
        <v>\\(\\quad 5.6　÷　0.7　=　 \\)</v>
      </c>
      <c r="W657" t="str">
        <f t="shared" si="169"/>
        <v>\\(\\quad 8 \\)</v>
      </c>
    </row>
    <row r="658" spans="1:23" x14ac:dyDescent="0.55000000000000004">
      <c r="A658" s="51" t="s">
        <v>60</v>
      </c>
      <c r="C658" s="50" t="s">
        <v>215</v>
      </c>
      <c r="D658" s="50" t="str">
        <f t="shared" si="170"/>
        <v>\\(\\quad 6.4　÷　0.8　=　 \\)</v>
      </c>
      <c r="E658" s="50" t="str">
        <f t="shared" si="171"/>
        <v>\\(\\quad 8 \\)</v>
      </c>
      <c r="F658" s="50" t="s">
        <v>62</v>
      </c>
      <c r="H658" s="50">
        <v>128</v>
      </c>
      <c r="I658" s="89" t="str">
        <f t="shared" si="172"/>
        <v>INSERT INTO math(tangen,question,answer,editor,date,count) VALUES('m3300','\\(\\quad 6.4　÷　0.8　=　 \\)','\\(\\quad 8 \\)','harazono',NOW(),0);</v>
      </c>
      <c r="J658" s="78" t="s">
        <v>229</v>
      </c>
      <c r="K658" s="1">
        <f t="shared" si="174"/>
        <v>6.4</v>
      </c>
      <c r="L658" t="s">
        <v>240</v>
      </c>
      <c r="M658">
        <f t="shared" si="173"/>
        <v>0.8</v>
      </c>
      <c r="N658" t="s">
        <v>233</v>
      </c>
      <c r="O658" t="s">
        <v>230</v>
      </c>
      <c r="P658" t="s">
        <v>229</v>
      </c>
      <c r="Q658" s="1">
        <v>8</v>
      </c>
      <c r="R658" t="s">
        <v>230</v>
      </c>
      <c r="S658" s="1">
        <v>8</v>
      </c>
      <c r="V658" t="str">
        <f t="shared" si="168"/>
        <v>\\(\\quad 6.4　÷　0.8　=　 \\)</v>
      </c>
      <c r="W658" t="str">
        <f t="shared" si="169"/>
        <v>\\(\\quad 8 \\)</v>
      </c>
    </row>
    <row r="659" spans="1:23" x14ac:dyDescent="0.55000000000000004">
      <c r="A659" s="51" t="s">
        <v>60</v>
      </c>
      <c r="C659" s="50" t="s">
        <v>215</v>
      </c>
      <c r="D659" s="50" t="str">
        <f t="shared" si="170"/>
        <v>\\(\\quad 7.2　÷　0.9　=　 \\)</v>
      </c>
      <c r="E659" s="50" t="str">
        <f t="shared" si="171"/>
        <v>\\(\\quad 8 \\)</v>
      </c>
      <c r="F659" s="50" t="s">
        <v>62</v>
      </c>
      <c r="H659" s="50">
        <v>128</v>
      </c>
      <c r="I659" s="89" t="str">
        <f t="shared" si="172"/>
        <v>INSERT INTO math(tangen,question,answer,editor,date,count) VALUES('m3300','\\(\\quad 7.2　÷　0.9　=　 \\)','\\(\\quad 8 \\)','harazono',NOW(),0);</v>
      </c>
      <c r="J659" s="78" t="s">
        <v>229</v>
      </c>
      <c r="K659" s="1">
        <f t="shared" si="174"/>
        <v>7.2</v>
      </c>
      <c r="L659" t="s">
        <v>240</v>
      </c>
      <c r="M659">
        <f t="shared" si="173"/>
        <v>0.9</v>
      </c>
      <c r="N659" t="s">
        <v>233</v>
      </c>
      <c r="O659" t="s">
        <v>230</v>
      </c>
      <c r="P659" t="s">
        <v>229</v>
      </c>
      <c r="Q659" s="1">
        <v>8</v>
      </c>
      <c r="R659" t="s">
        <v>230</v>
      </c>
      <c r="S659" s="1">
        <v>9</v>
      </c>
      <c r="V659" t="str">
        <f t="shared" si="168"/>
        <v>\\(\\quad 7.2　÷　0.9　=　 \\)</v>
      </c>
      <c r="W659" t="str">
        <f t="shared" si="169"/>
        <v>\\(\\quad 8 \\)</v>
      </c>
    </row>
    <row r="660" spans="1:23" x14ac:dyDescent="0.55000000000000004">
      <c r="A660" s="51" t="s">
        <v>60</v>
      </c>
      <c r="C660" s="50" t="s">
        <v>215</v>
      </c>
      <c r="D660" s="50" t="str">
        <f t="shared" si="170"/>
        <v>\\(\\quad 0.9　÷　0.1　=　 \\)</v>
      </c>
      <c r="E660" s="50" t="str">
        <f t="shared" si="171"/>
        <v>\\(\\quad 9 \\)</v>
      </c>
      <c r="F660" s="50" t="s">
        <v>62</v>
      </c>
      <c r="H660" s="50">
        <v>128</v>
      </c>
      <c r="I660" s="89" t="str">
        <f t="shared" si="172"/>
        <v>INSERT INTO math(tangen,question,answer,editor,date,count) VALUES('m3300','\\(\\quad 0.9　÷　0.1　=　 \\)','\\(\\quad 9 \\)','harazono',NOW(),0);</v>
      </c>
      <c r="J660" s="78" t="s">
        <v>229</v>
      </c>
      <c r="K660" s="1">
        <f t="shared" si="174"/>
        <v>0.9</v>
      </c>
      <c r="L660" t="s">
        <v>240</v>
      </c>
      <c r="M660">
        <f t="shared" si="173"/>
        <v>0.1</v>
      </c>
      <c r="N660" t="s">
        <v>233</v>
      </c>
      <c r="O660" t="s">
        <v>230</v>
      </c>
      <c r="P660" t="s">
        <v>229</v>
      </c>
      <c r="Q660" s="1">
        <v>9</v>
      </c>
      <c r="R660" t="s">
        <v>230</v>
      </c>
      <c r="S660" s="1">
        <v>1</v>
      </c>
      <c r="V660" t="str">
        <f t="shared" si="168"/>
        <v>\\(\\quad 0.9　÷　0.1　=　 \\)</v>
      </c>
      <c r="W660" t="str">
        <f t="shared" si="169"/>
        <v>\\(\\quad 9 \\)</v>
      </c>
    </row>
    <row r="661" spans="1:23" x14ac:dyDescent="0.55000000000000004">
      <c r="A661" s="51" t="s">
        <v>60</v>
      </c>
      <c r="C661" s="50" t="s">
        <v>215</v>
      </c>
      <c r="D661" s="50" t="str">
        <f t="shared" si="170"/>
        <v>\\(\\quad 1.8　÷　0.2　=　 \\)</v>
      </c>
      <c r="E661" s="50" t="str">
        <f t="shared" si="171"/>
        <v>\\(\\quad 9 \\)</v>
      </c>
      <c r="F661" s="50" t="s">
        <v>62</v>
      </c>
      <c r="H661" s="50">
        <v>128</v>
      </c>
      <c r="I661" s="89" t="str">
        <f t="shared" si="172"/>
        <v>INSERT INTO math(tangen,question,answer,editor,date,count) VALUES('m3300','\\(\\quad 1.8　÷　0.2　=　 \\)','\\(\\quad 9 \\)','harazono',NOW(),0);</v>
      </c>
      <c r="J661" s="78" t="s">
        <v>229</v>
      </c>
      <c r="K661" s="1">
        <f t="shared" si="174"/>
        <v>1.8</v>
      </c>
      <c r="L661" t="s">
        <v>240</v>
      </c>
      <c r="M661">
        <f>S661*0.1</f>
        <v>0.2</v>
      </c>
      <c r="N661" t="s">
        <v>233</v>
      </c>
      <c r="O661" t="s">
        <v>230</v>
      </c>
      <c r="P661" t="s">
        <v>229</v>
      </c>
      <c r="Q661" s="1">
        <v>9</v>
      </c>
      <c r="R661" t="s">
        <v>230</v>
      </c>
      <c r="S661" s="1">
        <v>2</v>
      </c>
      <c r="V661" t="str">
        <f t="shared" si="168"/>
        <v>\\(\\quad 1.8　÷　0.2　=　 \\)</v>
      </c>
      <c r="W661" t="str">
        <f t="shared" si="169"/>
        <v>\\(\\quad 9 \\)</v>
      </c>
    </row>
    <row r="662" spans="1:23" x14ac:dyDescent="0.55000000000000004">
      <c r="A662" s="51" t="s">
        <v>60</v>
      </c>
      <c r="C662" s="50" t="s">
        <v>215</v>
      </c>
      <c r="D662" s="50" t="str">
        <f t="shared" si="170"/>
        <v>\\(\\quad 2.7　÷　0.3　=　 \\)</v>
      </c>
      <c r="E662" s="50" t="str">
        <f t="shared" si="171"/>
        <v>\\(\\quad 9 \\)</v>
      </c>
      <c r="F662" s="50" t="s">
        <v>62</v>
      </c>
      <c r="H662" s="50">
        <v>128</v>
      </c>
      <c r="I662" s="89" t="str">
        <f t="shared" si="172"/>
        <v>INSERT INTO math(tangen,question,answer,editor,date,count) VALUES('m3300','\\(\\quad 2.7　÷　0.3　=　 \\)','\\(\\quad 9 \\)','harazono',NOW(),0);</v>
      </c>
      <c r="J662" s="78" t="s">
        <v>229</v>
      </c>
      <c r="K662" s="1">
        <f t="shared" si="174"/>
        <v>2.7</v>
      </c>
      <c r="L662" t="s">
        <v>240</v>
      </c>
      <c r="M662">
        <f>S662*0.1</f>
        <v>0.30000000000000004</v>
      </c>
      <c r="N662" t="s">
        <v>233</v>
      </c>
      <c r="O662" t="s">
        <v>230</v>
      </c>
      <c r="P662" t="s">
        <v>229</v>
      </c>
      <c r="Q662" s="1">
        <v>9</v>
      </c>
      <c r="R662" t="s">
        <v>230</v>
      </c>
      <c r="S662" s="1">
        <v>3</v>
      </c>
      <c r="V662" t="str">
        <f t="shared" si="168"/>
        <v>\\(\\quad 2.7　÷　0.3　=　 \\)</v>
      </c>
      <c r="W662" t="str">
        <f t="shared" si="169"/>
        <v>\\(\\quad 9 \\)</v>
      </c>
    </row>
    <row r="663" spans="1:23" x14ac:dyDescent="0.55000000000000004">
      <c r="A663" s="51" t="s">
        <v>60</v>
      </c>
      <c r="C663" s="50" t="s">
        <v>215</v>
      </c>
      <c r="D663" s="50" t="str">
        <f t="shared" si="170"/>
        <v>\\(\\quad 3.6　÷　0.4　=　 \\)</v>
      </c>
      <c r="E663" s="50" t="str">
        <f t="shared" si="171"/>
        <v>\\(\\quad 9 \\)</v>
      </c>
      <c r="F663" s="50" t="s">
        <v>62</v>
      </c>
      <c r="H663" s="50">
        <v>128</v>
      </c>
      <c r="I663" s="89" t="str">
        <f t="shared" si="172"/>
        <v>INSERT INTO math(tangen,question,answer,editor,date,count) VALUES('m3300','\\(\\quad 3.6　÷　0.4　=　 \\)','\\(\\quad 9 \\)','harazono',NOW(),0);</v>
      </c>
      <c r="J663" s="78" t="s">
        <v>229</v>
      </c>
      <c r="K663" s="1">
        <f>Q663*M663</f>
        <v>3.6</v>
      </c>
      <c r="L663" t="s">
        <v>240</v>
      </c>
      <c r="M663">
        <f t="shared" ref="M663:M677" si="175">S663*0.1</f>
        <v>0.4</v>
      </c>
      <c r="N663" t="s">
        <v>233</v>
      </c>
      <c r="O663" t="s">
        <v>230</v>
      </c>
      <c r="P663" t="s">
        <v>229</v>
      </c>
      <c r="Q663" s="1">
        <v>9</v>
      </c>
      <c r="R663" t="s">
        <v>230</v>
      </c>
      <c r="S663" s="1">
        <v>4</v>
      </c>
      <c r="V663" t="str">
        <f t="shared" si="168"/>
        <v>\\(\\quad 3.6　÷　0.4　=　 \\)</v>
      </c>
      <c r="W663" t="str">
        <f t="shared" si="169"/>
        <v>\\(\\quad 9 \\)</v>
      </c>
    </row>
    <row r="664" spans="1:23" x14ac:dyDescent="0.55000000000000004">
      <c r="A664" s="51" t="s">
        <v>60</v>
      </c>
      <c r="C664" s="50" t="s">
        <v>215</v>
      </c>
      <c r="D664" s="50" t="str">
        <f t="shared" si="170"/>
        <v>\\(\\quad 4.5　÷　0.5　=　 \\)</v>
      </c>
      <c r="E664" s="50" t="str">
        <f t="shared" si="171"/>
        <v>\\(\\quad 9 \\)</v>
      </c>
      <c r="F664" s="50" t="s">
        <v>62</v>
      </c>
      <c r="H664" s="50">
        <v>128</v>
      </c>
      <c r="I664" s="89" t="str">
        <f t="shared" si="172"/>
        <v>INSERT INTO math(tangen,question,answer,editor,date,count) VALUES('m3300','\\(\\quad 4.5　÷　0.5　=　 \\)','\\(\\quad 9 \\)','harazono',NOW(),0);</v>
      </c>
      <c r="J664" s="78" t="s">
        <v>229</v>
      </c>
      <c r="K664" s="1">
        <f t="shared" ref="K664:K677" si="176">Q664*M664</f>
        <v>4.5</v>
      </c>
      <c r="L664" t="s">
        <v>240</v>
      </c>
      <c r="M664">
        <f t="shared" si="175"/>
        <v>0.5</v>
      </c>
      <c r="N664" t="s">
        <v>233</v>
      </c>
      <c r="O664" t="s">
        <v>230</v>
      </c>
      <c r="P664" t="s">
        <v>229</v>
      </c>
      <c r="Q664" s="1">
        <v>9</v>
      </c>
      <c r="R664" t="s">
        <v>230</v>
      </c>
      <c r="S664" s="1">
        <v>5</v>
      </c>
      <c r="V664" t="str">
        <f t="shared" si="168"/>
        <v>\\(\\quad 4.5　÷　0.5　=　 \\)</v>
      </c>
      <c r="W664" t="str">
        <f t="shared" si="169"/>
        <v>\\(\\quad 9 \\)</v>
      </c>
    </row>
    <row r="665" spans="1:23" x14ac:dyDescent="0.55000000000000004">
      <c r="A665" s="51" t="s">
        <v>60</v>
      </c>
      <c r="C665" s="50" t="s">
        <v>215</v>
      </c>
      <c r="D665" s="50" t="str">
        <f t="shared" si="170"/>
        <v>\\(\\quad 5.4　÷　0.6　=　 \\)</v>
      </c>
      <c r="E665" s="50" t="str">
        <f t="shared" si="171"/>
        <v>\\(\\quad 9 \\)</v>
      </c>
      <c r="F665" s="50" t="s">
        <v>62</v>
      </c>
      <c r="H665" s="50">
        <v>128</v>
      </c>
      <c r="I665" s="89" t="str">
        <f t="shared" si="172"/>
        <v>INSERT INTO math(tangen,question,answer,editor,date,count) VALUES('m3300','\\(\\quad 5.4　÷　0.6　=　 \\)','\\(\\quad 9 \\)','harazono',NOW(),0);</v>
      </c>
      <c r="J665" s="78" t="s">
        <v>229</v>
      </c>
      <c r="K665" s="1">
        <f t="shared" si="176"/>
        <v>5.4</v>
      </c>
      <c r="L665" t="s">
        <v>240</v>
      </c>
      <c r="M665">
        <f t="shared" si="175"/>
        <v>0.60000000000000009</v>
      </c>
      <c r="N665" t="s">
        <v>233</v>
      </c>
      <c r="O665" t="s">
        <v>230</v>
      </c>
      <c r="P665" t="s">
        <v>229</v>
      </c>
      <c r="Q665" s="1">
        <v>9</v>
      </c>
      <c r="R665" t="s">
        <v>230</v>
      </c>
      <c r="S665" s="1">
        <v>6</v>
      </c>
      <c r="V665" t="str">
        <f t="shared" si="168"/>
        <v>\\(\\quad 5.4　÷　0.6　=　 \\)</v>
      </c>
      <c r="W665" t="str">
        <f t="shared" si="169"/>
        <v>\\(\\quad 9 \\)</v>
      </c>
    </row>
    <row r="666" spans="1:23" x14ac:dyDescent="0.55000000000000004">
      <c r="A666" s="51" t="s">
        <v>60</v>
      </c>
      <c r="C666" s="50" t="s">
        <v>215</v>
      </c>
      <c r="D666" s="50" t="str">
        <f t="shared" si="170"/>
        <v>\\(\\quad 6.3　÷　0.7　=　 \\)</v>
      </c>
      <c r="E666" s="50" t="str">
        <f t="shared" si="171"/>
        <v>\\(\\quad 9 \\)</v>
      </c>
      <c r="F666" s="50" t="s">
        <v>62</v>
      </c>
      <c r="H666" s="50">
        <v>128</v>
      </c>
      <c r="I666" s="89" t="str">
        <f t="shared" si="172"/>
        <v>INSERT INTO math(tangen,question,answer,editor,date,count) VALUES('m3300','\\(\\quad 6.3　÷　0.7　=　 \\)','\\(\\quad 9 \\)','harazono',NOW(),0);</v>
      </c>
      <c r="J666" s="78" t="s">
        <v>229</v>
      </c>
      <c r="K666" s="1">
        <f t="shared" si="176"/>
        <v>6.3000000000000007</v>
      </c>
      <c r="L666" t="s">
        <v>240</v>
      </c>
      <c r="M666">
        <f t="shared" si="175"/>
        <v>0.70000000000000007</v>
      </c>
      <c r="N666" t="s">
        <v>233</v>
      </c>
      <c r="O666" t="s">
        <v>230</v>
      </c>
      <c r="P666" t="s">
        <v>229</v>
      </c>
      <c r="Q666" s="1">
        <v>9</v>
      </c>
      <c r="R666" t="s">
        <v>230</v>
      </c>
      <c r="S666" s="1">
        <v>7</v>
      </c>
      <c r="V666" t="str">
        <f t="shared" si="168"/>
        <v>\\(\\quad 6.3　÷　0.7　=　 \\)</v>
      </c>
      <c r="W666" t="str">
        <f t="shared" si="169"/>
        <v>\\(\\quad 9 \\)</v>
      </c>
    </row>
    <row r="667" spans="1:23" x14ac:dyDescent="0.55000000000000004">
      <c r="A667" s="51" t="s">
        <v>60</v>
      </c>
      <c r="C667" s="50" t="s">
        <v>215</v>
      </c>
      <c r="D667" s="50" t="str">
        <f t="shared" si="170"/>
        <v>\\(\\quad 7.2　÷　0.8　=　 \\)</v>
      </c>
      <c r="E667" s="50" t="str">
        <f t="shared" si="171"/>
        <v>\\(\\quad 9 \\)</v>
      </c>
      <c r="F667" s="50" t="s">
        <v>62</v>
      </c>
      <c r="H667" s="50">
        <v>128</v>
      </c>
      <c r="I667" s="89" t="str">
        <f t="shared" si="172"/>
        <v>INSERT INTO math(tangen,question,answer,editor,date,count) VALUES('m3300','\\(\\quad 7.2　÷　0.8　=　 \\)','\\(\\quad 9 \\)','harazono',NOW(),0);</v>
      </c>
      <c r="J667" s="78" t="s">
        <v>229</v>
      </c>
      <c r="K667" s="1">
        <f t="shared" si="176"/>
        <v>7.2</v>
      </c>
      <c r="L667" t="s">
        <v>240</v>
      </c>
      <c r="M667">
        <f t="shared" si="175"/>
        <v>0.8</v>
      </c>
      <c r="N667" t="s">
        <v>233</v>
      </c>
      <c r="O667" t="s">
        <v>230</v>
      </c>
      <c r="P667" t="s">
        <v>229</v>
      </c>
      <c r="Q667" s="1">
        <v>9</v>
      </c>
      <c r="R667" t="s">
        <v>230</v>
      </c>
      <c r="S667" s="1">
        <v>8</v>
      </c>
      <c r="V667" t="str">
        <f t="shared" si="168"/>
        <v>\\(\\quad 7.2　÷　0.8　=　 \\)</v>
      </c>
      <c r="W667" t="str">
        <f t="shared" si="169"/>
        <v>\\(\\quad 9 \\)</v>
      </c>
    </row>
    <row r="668" spans="1:23" x14ac:dyDescent="0.55000000000000004">
      <c r="A668" s="51" t="s">
        <v>60</v>
      </c>
      <c r="C668" s="50" t="s">
        <v>215</v>
      </c>
      <c r="D668" s="50" t="str">
        <f t="shared" si="170"/>
        <v>\\(\\quad 8.1　÷　0.9　=　 \\)</v>
      </c>
      <c r="E668" s="50" t="str">
        <f t="shared" si="171"/>
        <v>\\(\\quad 9 \\)</v>
      </c>
      <c r="F668" s="50" t="s">
        <v>62</v>
      </c>
      <c r="H668" s="50">
        <v>128</v>
      </c>
      <c r="I668" s="89" t="str">
        <f t="shared" si="172"/>
        <v>INSERT INTO math(tangen,question,answer,editor,date,count) VALUES('m3300','\\(\\quad 8.1　÷　0.9　=　 \\)','\\(\\quad 9 \\)','harazono',NOW(),0);</v>
      </c>
      <c r="J668" s="78" t="s">
        <v>229</v>
      </c>
      <c r="K668" s="1">
        <f t="shared" si="176"/>
        <v>8.1</v>
      </c>
      <c r="L668" t="s">
        <v>240</v>
      </c>
      <c r="M668">
        <f t="shared" si="175"/>
        <v>0.9</v>
      </c>
      <c r="N668" t="s">
        <v>233</v>
      </c>
      <c r="O668" t="s">
        <v>230</v>
      </c>
      <c r="P668" t="s">
        <v>229</v>
      </c>
      <c r="Q668" s="1">
        <v>9</v>
      </c>
      <c r="R668" t="s">
        <v>230</v>
      </c>
      <c r="S668" s="1">
        <v>9</v>
      </c>
      <c r="V668" t="str">
        <f t="shared" si="168"/>
        <v>\\(\\quad 8.1　÷　0.9　=　 \\)</v>
      </c>
      <c r="W668" t="str">
        <f t="shared" si="169"/>
        <v>\\(\\quad 9 \\)</v>
      </c>
    </row>
    <row r="669" spans="1:23" x14ac:dyDescent="0.55000000000000004">
      <c r="A669" s="51" t="s">
        <v>60</v>
      </c>
      <c r="C669" s="50" t="s">
        <v>215</v>
      </c>
      <c r="D669" s="50" t="str">
        <f t="shared" si="170"/>
        <v>\\(\\quad 1　÷　0.1　=　 \\)</v>
      </c>
      <c r="E669" s="50" t="str">
        <f t="shared" si="171"/>
        <v>\\(\\quad 10 \\)</v>
      </c>
      <c r="F669" s="50" t="s">
        <v>62</v>
      </c>
      <c r="H669" s="50">
        <v>128</v>
      </c>
      <c r="I669" s="89" t="str">
        <f t="shared" si="172"/>
        <v>INSERT INTO math(tangen,question,answer,editor,date,count) VALUES('m3300','\\(\\quad 1　÷　0.1　=　 \\)','\\(\\quad 10 \\)','harazono',NOW(),0);</v>
      </c>
      <c r="J669" s="78" t="s">
        <v>229</v>
      </c>
      <c r="K669" s="1">
        <f t="shared" si="176"/>
        <v>1</v>
      </c>
      <c r="L669" t="s">
        <v>240</v>
      </c>
      <c r="M669">
        <f t="shared" si="175"/>
        <v>0.1</v>
      </c>
      <c r="N669" t="s">
        <v>233</v>
      </c>
      <c r="O669" t="s">
        <v>230</v>
      </c>
      <c r="P669" t="s">
        <v>229</v>
      </c>
      <c r="Q669" s="1">
        <v>10</v>
      </c>
      <c r="R669" t="s">
        <v>230</v>
      </c>
      <c r="S669" s="1">
        <v>1</v>
      </c>
      <c r="V669" t="str">
        <f t="shared" si="168"/>
        <v>\\(\\quad 1　÷　0.1　=　 \\)</v>
      </c>
      <c r="W669" t="str">
        <f t="shared" si="169"/>
        <v>\\(\\quad 10 \\)</v>
      </c>
    </row>
    <row r="670" spans="1:23" x14ac:dyDescent="0.55000000000000004">
      <c r="A670" s="51" t="s">
        <v>60</v>
      </c>
      <c r="C670" s="50" t="s">
        <v>215</v>
      </c>
      <c r="D670" s="50" t="str">
        <f t="shared" si="170"/>
        <v>\\(\\quad 2　÷　0.2　=　 \\)</v>
      </c>
      <c r="E670" s="50" t="str">
        <f t="shared" si="171"/>
        <v>\\(\\quad 10 \\)</v>
      </c>
      <c r="F670" s="50" t="s">
        <v>62</v>
      </c>
      <c r="H670" s="50">
        <v>128</v>
      </c>
      <c r="I670" s="89" t="str">
        <f t="shared" si="172"/>
        <v>INSERT INTO math(tangen,question,answer,editor,date,count) VALUES('m3300','\\(\\quad 2　÷　0.2　=　 \\)','\\(\\quad 10 \\)','harazono',NOW(),0);</v>
      </c>
      <c r="J670" s="78" t="s">
        <v>229</v>
      </c>
      <c r="K670" s="1">
        <f t="shared" si="176"/>
        <v>2</v>
      </c>
      <c r="L670" t="s">
        <v>240</v>
      </c>
      <c r="M670">
        <f t="shared" si="175"/>
        <v>0.2</v>
      </c>
      <c r="N670" t="s">
        <v>233</v>
      </c>
      <c r="O670" t="s">
        <v>230</v>
      </c>
      <c r="P670" t="s">
        <v>229</v>
      </c>
      <c r="Q670" s="1">
        <v>10</v>
      </c>
      <c r="R670" t="s">
        <v>230</v>
      </c>
      <c r="S670" s="1">
        <v>2</v>
      </c>
      <c r="V670" t="str">
        <f t="shared" si="168"/>
        <v>\\(\\quad 2　÷　0.2　=　 \\)</v>
      </c>
      <c r="W670" t="str">
        <f t="shared" si="169"/>
        <v>\\(\\quad 10 \\)</v>
      </c>
    </row>
    <row r="671" spans="1:23" x14ac:dyDescent="0.55000000000000004">
      <c r="A671" s="51" t="s">
        <v>60</v>
      </c>
      <c r="C671" s="50" t="s">
        <v>215</v>
      </c>
      <c r="D671" s="50" t="str">
        <f t="shared" si="170"/>
        <v>\\(\\quad 3　÷　0.3　=　 \\)</v>
      </c>
      <c r="E671" s="50" t="str">
        <f t="shared" si="171"/>
        <v>\\(\\quad 10 \\)</v>
      </c>
      <c r="F671" s="50" t="s">
        <v>62</v>
      </c>
      <c r="H671" s="50">
        <v>128</v>
      </c>
      <c r="I671" s="89" t="str">
        <f t="shared" si="172"/>
        <v>INSERT INTO math(tangen,question,answer,editor,date,count) VALUES('m3300','\\(\\quad 3　÷　0.3　=　 \\)','\\(\\quad 10 \\)','harazono',NOW(),0);</v>
      </c>
      <c r="J671" s="78" t="s">
        <v>229</v>
      </c>
      <c r="K671" s="1">
        <f t="shared" si="176"/>
        <v>3.0000000000000004</v>
      </c>
      <c r="L671" t="s">
        <v>240</v>
      </c>
      <c r="M671">
        <f t="shared" si="175"/>
        <v>0.30000000000000004</v>
      </c>
      <c r="N671" t="s">
        <v>233</v>
      </c>
      <c r="O671" t="s">
        <v>230</v>
      </c>
      <c r="P671" t="s">
        <v>229</v>
      </c>
      <c r="Q671" s="1">
        <v>10</v>
      </c>
      <c r="R671" t="s">
        <v>230</v>
      </c>
      <c r="S671" s="1">
        <v>3</v>
      </c>
      <c r="V671" t="str">
        <f t="shared" si="168"/>
        <v>\\(\\quad 3　÷　0.3　=　 \\)</v>
      </c>
      <c r="W671" t="str">
        <f t="shared" si="169"/>
        <v>\\(\\quad 10 \\)</v>
      </c>
    </row>
    <row r="672" spans="1:23" x14ac:dyDescent="0.55000000000000004">
      <c r="A672" s="51" t="s">
        <v>60</v>
      </c>
      <c r="C672" s="50" t="s">
        <v>215</v>
      </c>
      <c r="D672" s="50" t="str">
        <f t="shared" si="170"/>
        <v>\\(\\quad 4　÷　0.4　=　 \\)</v>
      </c>
      <c r="E672" s="50" t="str">
        <f t="shared" si="171"/>
        <v>\\(\\quad 10 \\)</v>
      </c>
      <c r="F672" s="50" t="s">
        <v>62</v>
      </c>
      <c r="H672" s="50">
        <v>128</v>
      </c>
      <c r="I672" s="89" t="str">
        <f t="shared" si="172"/>
        <v>INSERT INTO math(tangen,question,answer,editor,date,count) VALUES('m3300','\\(\\quad 4　÷　0.4　=　 \\)','\\(\\quad 10 \\)','harazono',NOW(),0);</v>
      </c>
      <c r="J672" s="78" t="s">
        <v>229</v>
      </c>
      <c r="K672" s="1">
        <f t="shared" si="176"/>
        <v>4</v>
      </c>
      <c r="L672" t="s">
        <v>240</v>
      </c>
      <c r="M672">
        <f t="shared" si="175"/>
        <v>0.4</v>
      </c>
      <c r="N672" t="s">
        <v>233</v>
      </c>
      <c r="O672" t="s">
        <v>230</v>
      </c>
      <c r="P672" t="s">
        <v>229</v>
      </c>
      <c r="Q672" s="1">
        <v>10</v>
      </c>
      <c r="R672" t="s">
        <v>230</v>
      </c>
      <c r="S672" s="1">
        <v>4</v>
      </c>
      <c r="V672" t="str">
        <f t="shared" si="168"/>
        <v>\\(\\quad 4　÷　0.4　=　 \\)</v>
      </c>
      <c r="W672" t="str">
        <f t="shared" si="169"/>
        <v>\\(\\quad 10 \\)</v>
      </c>
    </row>
    <row r="673" spans="1:23" x14ac:dyDescent="0.55000000000000004">
      <c r="A673" s="51" t="s">
        <v>60</v>
      </c>
      <c r="C673" s="50" t="s">
        <v>215</v>
      </c>
      <c r="D673" s="50" t="str">
        <f t="shared" si="170"/>
        <v>\\(\\quad 5　÷　0.5　=　 \\)</v>
      </c>
      <c r="E673" s="50" t="str">
        <f t="shared" si="171"/>
        <v>\\(\\quad 10 \\)</v>
      </c>
      <c r="F673" s="50" t="s">
        <v>62</v>
      </c>
      <c r="H673" s="50">
        <v>128</v>
      </c>
      <c r="I673" s="89" t="str">
        <f t="shared" si="172"/>
        <v>INSERT INTO math(tangen,question,answer,editor,date,count) VALUES('m3300','\\(\\quad 5　÷　0.5　=　 \\)','\\(\\quad 10 \\)','harazono',NOW(),0);</v>
      </c>
      <c r="J673" s="78" t="s">
        <v>229</v>
      </c>
      <c r="K673" s="1">
        <f t="shared" si="176"/>
        <v>5</v>
      </c>
      <c r="L673" t="s">
        <v>240</v>
      </c>
      <c r="M673">
        <f t="shared" si="175"/>
        <v>0.5</v>
      </c>
      <c r="N673" t="s">
        <v>233</v>
      </c>
      <c r="O673" t="s">
        <v>230</v>
      </c>
      <c r="P673" t="s">
        <v>229</v>
      </c>
      <c r="Q673" s="1">
        <v>10</v>
      </c>
      <c r="R673" t="s">
        <v>230</v>
      </c>
      <c r="S673" s="1">
        <v>5</v>
      </c>
      <c r="V673" t="str">
        <f t="shared" si="168"/>
        <v>\\(\\quad 5　÷　0.5　=　 \\)</v>
      </c>
      <c r="W673" t="str">
        <f t="shared" si="169"/>
        <v>\\(\\quad 10 \\)</v>
      </c>
    </row>
    <row r="674" spans="1:23" x14ac:dyDescent="0.55000000000000004">
      <c r="A674" s="51" t="s">
        <v>60</v>
      </c>
      <c r="C674" s="50" t="s">
        <v>215</v>
      </c>
      <c r="D674" s="50" t="str">
        <f t="shared" si="170"/>
        <v>\\(\\quad 6　÷　0.6　=　 \\)</v>
      </c>
      <c r="E674" s="50" t="str">
        <f t="shared" si="171"/>
        <v>\\(\\quad 10 \\)</v>
      </c>
      <c r="F674" s="50" t="s">
        <v>62</v>
      </c>
      <c r="H674" s="50">
        <v>128</v>
      </c>
      <c r="I674" s="89" t="str">
        <f t="shared" si="172"/>
        <v>INSERT INTO math(tangen,question,answer,editor,date,count) VALUES('m3300','\\(\\quad 6　÷　0.6　=　 \\)','\\(\\quad 10 \\)','harazono',NOW(),0);</v>
      </c>
      <c r="J674" s="78" t="s">
        <v>229</v>
      </c>
      <c r="K674" s="1">
        <f t="shared" si="176"/>
        <v>6.0000000000000009</v>
      </c>
      <c r="L674" t="s">
        <v>240</v>
      </c>
      <c r="M674">
        <f t="shared" si="175"/>
        <v>0.60000000000000009</v>
      </c>
      <c r="N674" t="s">
        <v>233</v>
      </c>
      <c r="O674" t="s">
        <v>230</v>
      </c>
      <c r="P674" t="s">
        <v>229</v>
      </c>
      <c r="Q674" s="1">
        <v>10</v>
      </c>
      <c r="R674" t="s">
        <v>230</v>
      </c>
      <c r="S674" s="1">
        <v>6</v>
      </c>
      <c r="V674" t="str">
        <f t="shared" si="168"/>
        <v>\\(\\quad 6　÷　0.6　=　 \\)</v>
      </c>
      <c r="W674" t="str">
        <f t="shared" si="169"/>
        <v>\\(\\quad 10 \\)</v>
      </c>
    </row>
    <row r="675" spans="1:23" x14ac:dyDescent="0.55000000000000004">
      <c r="A675" s="51" t="s">
        <v>60</v>
      </c>
      <c r="C675" s="50" t="s">
        <v>215</v>
      </c>
      <c r="D675" s="50" t="str">
        <f t="shared" si="170"/>
        <v>\\(\\quad 7　÷　0.7　=　 \\)</v>
      </c>
      <c r="E675" s="50" t="str">
        <f t="shared" si="171"/>
        <v>\\(\\quad 10 \\)</v>
      </c>
      <c r="F675" s="50" t="s">
        <v>62</v>
      </c>
      <c r="H675" s="50">
        <v>128</v>
      </c>
      <c r="I675" s="89" t="str">
        <f t="shared" si="172"/>
        <v>INSERT INTO math(tangen,question,answer,editor,date,count) VALUES('m3300','\\(\\quad 7　÷　0.7　=　 \\)','\\(\\quad 10 \\)','harazono',NOW(),0);</v>
      </c>
      <c r="J675" s="78" t="s">
        <v>229</v>
      </c>
      <c r="K675" s="1">
        <f t="shared" si="176"/>
        <v>7.0000000000000009</v>
      </c>
      <c r="L675" t="s">
        <v>240</v>
      </c>
      <c r="M675">
        <f t="shared" si="175"/>
        <v>0.70000000000000007</v>
      </c>
      <c r="N675" t="s">
        <v>233</v>
      </c>
      <c r="O675" t="s">
        <v>230</v>
      </c>
      <c r="P675" t="s">
        <v>229</v>
      </c>
      <c r="Q675" s="1">
        <v>10</v>
      </c>
      <c r="R675" t="s">
        <v>230</v>
      </c>
      <c r="S675" s="1">
        <v>7</v>
      </c>
      <c r="V675" t="str">
        <f t="shared" si="168"/>
        <v>\\(\\quad 7　÷　0.7　=　 \\)</v>
      </c>
      <c r="W675" t="str">
        <f t="shared" si="169"/>
        <v>\\(\\quad 10 \\)</v>
      </c>
    </row>
    <row r="676" spans="1:23" x14ac:dyDescent="0.55000000000000004">
      <c r="A676" s="51" t="s">
        <v>60</v>
      </c>
      <c r="C676" s="50" t="s">
        <v>215</v>
      </c>
      <c r="D676" s="50" t="str">
        <f t="shared" si="170"/>
        <v>\\(\\quad 8　÷　0.8　=　 \\)</v>
      </c>
      <c r="E676" s="50" t="str">
        <f t="shared" si="171"/>
        <v>\\(\\quad 10 \\)</v>
      </c>
      <c r="F676" s="50" t="s">
        <v>62</v>
      </c>
      <c r="H676" s="50">
        <v>128</v>
      </c>
      <c r="I676" s="89" t="str">
        <f t="shared" si="172"/>
        <v>INSERT INTO math(tangen,question,answer,editor,date,count) VALUES('m3300','\\(\\quad 8　÷　0.8　=　 \\)','\\(\\quad 10 \\)','harazono',NOW(),0);</v>
      </c>
      <c r="J676" s="78" t="s">
        <v>229</v>
      </c>
      <c r="K676" s="1">
        <f t="shared" si="176"/>
        <v>8</v>
      </c>
      <c r="L676" t="s">
        <v>240</v>
      </c>
      <c r="M676">
        <f t="shared" si="175"/>
        <v>0.8</v>
      </c>
      <c r="N676" t="s">
        <v>233</v>
      </c>
      <c r="O676" t="s">
        <v>230</v>
      </c>
      <c r="P676" t="s">
        <v>229</v>
      </c>
      <c r="Q676" s="1">
        <v>10</v>
      </c>
      <c r="R676" t="s">
        <v>230</v>
      </c>
      <c r="S676" s="1">
        <v>8</v>
      </c>
      <c r="V676" t="str">
        <f t="shared" si="168"/>
        <v>\\(\\quad 8　÷　0.8　=　 \\)</v>
      </c>
      <c r="W676" t="str">
        <f t="shared" si="169"/>
        <v>\\(\\quad 10 \\)</v>
      </c>
    </row>
    <row r="677" spans="1:23" x14ac:dyDescent="0.55000000000000004">
      <c r="A677" s="51" t="s">
        <v>60</v>
      </c>
      <c r="C677" s="50" t="s">
        <v>215</v>
      </c>
      <c r="D677" s="50" t="str">
        <f t="shared" si="170"/>
        <v>\\(\\quad 9　÷　0.9　=　 \\)</v>
      </c>
      <c r="E677" s="50" t="str">
        <f t="shared" si="171"/>
        <v>\\(\\quad 10 \\)</v>
      </c>
      <c r="F677" s="50" t="s">
        <v>62</v>
      </c>
      <c r="H677" s="50">
        <v>128</v>
      </c>
      <c r="I677" s="89" t="str">
        <f t="shared" si="172"/>
        <v>INSERT INTO math(tangen,question,answer,editor,date,count) VALUES('m3300','\\(\\quad 9　÷　0.9　=　 \\)','\\(\\quad 10 \\)','harazono',NOW(),0);</v>
      </c>
      <c r="J677" s="78" t="s">
        <v>229</v>
      </c>
      <c r="K677" s="1">
        <f t="shared" si="176"/>
        <v>9</v>
      </c>
      <c r="L677" t="s">
        <v>240</v>
      </c>
      <c r="M677">
        <f t="shared" si="175"/>
        <v>0.9</v>
      </c>
      <c r="N677" t="s">
        <v>233</v>
      </c>
      <c r="O677" t="s">
        <v>230</v>
      </c>
      <c r="P677" t="s">
        <v>229</v>
      </c>
      <c r="Q677" s="1">
        <v>10</v>
      </c>
      <c r="R677" t="s">
        <v>230</v>
      </c>
      <c r="S677" s="1">
        <v>9</v>
      </c>
      <c r="V677" t="str">
        <f t="shared" si="168"/>
        <v>\\(\\quad 9　÷　0.9　=　 \\)</v>
      </c>
      <c r="W677" t="str">
        <f t="shared" si="169"/>
        <v>\\(\\quad 10 \\)</v>
      </c>
    </row>
    <row r="678" spans="1:23" x14ac:dyDescent="0.55000000000000004">
      <c r="A678" s="51" t="s">
        <v>60</v>
      </c>
      <c r="C678" s="50" t="s">
        <v>215</v>
      </c>
      <c r="D678" s="50" t="str">
        <f t="shared" ca="1" si="170"/>
        <v>\\(\\quad 4.4　÷　1　=　 \\)</v>
      </c>
      <c r="E678" s="50" t="str">
        <f t="shared" ca="1" si="171"/>
        <v>\\(\\quad 4.4 \\)</v>
      </c>
      <c r="F678" s="50" t="s">
        <v>62</v>
      </c>
      <c r="H678" s="50">
        <v>128</v>
      </c>
      <c r="I678" s="89" t="str">
        <f t="shared" ca="1" si="172"/>
        <v>INSERT INTO math(tangen,question,answer,editor,date,count) VALUES('m3300','\\(\\quad 4.4　÷　1　=　 \\)','\\(\\quad 4.4 \\)','harazono',NOW(),0);</v>
      </c>
      <c r="J678" s="78" t="s">
        <v>229</v>
      </c>
      <c r="K678" s="1">
        <f ca="1">M678*Q678</f>
        <v>4.4000000000000004</v>
      </c>
      <c r="L678" t="s">
        <v>240</v>
      </c>
      <c r="M678" s="1">
        <v>1</v>
      </c>
      <c r="N678" t="s">
        <v>233</v>
      </c>
      <c r="O678" t="s">
        <v>230</v>
      </c>
      <c r="P678" t="s">
        <v>229</v>
      </c>
      <c r="Q678" s="1">
        <f ca="1">S678*0.1</f>
        <v>4.4000000000000004</v>
      </c>
      <c r="R678" t="s">
        <v>230</v>
      </c>
      <c r="S678" s="1">
        <f t="shared" ref="S678:S741" ca="1" si="177">RANDBETWEEN(1,99)</f>
        <v>44</v>
      </c>
      <c r="V678" t="str">
        <f t="shared" ca="1" si="168"/>
        <v>\\(\\quad 4.4　÷　1　=　 \\)</v>
      </c>
      <c r="W678" t="str">
        <f t="shared" ca="1" si="169"/>
        <v>\\(\\quad 4.4 \\)</v>
      </c>
    </row>
    <row r="679" spans="1:23" x14ac:dyDescent="0.55000000000000004">
      <c r="A679" s="51" t="s">
        <v>60</v>
      </c>
      <c r="C679" s="50" t="s">
        <v>215</v>
      </c>
      <c r="D679" s="50" t="str">
        <f t="shared" ca="1" si="170"/>
        <v>\\(\\quad 10.6　÷　2　=　 \\)</v>
      </c>
      <c r="E679" s="50" t="str">
        <f t="shared" ca="1" si="171"/>
        <v>\\(\\quad 5.3 \\)</v>
      </c>
      <c r="F679" s="50" t="s">
        <v>62</v>
      </c>
      <c r="H679" s="50">
        <v>128</v>
      </c>
      <c r="I679" s="89" t="str">
        <f t="shared" ca="1" si="172"/>
        <v>INSERT INTO math(tangen,question,answer,editor,date,count) VALUES('m3300','\\(\\quad 10.6　÷　2　=　 \\)','\\(\\quad 5.3 \\)','harazono',NOW(),0);</v>
      </c>
      <c r="J679" s="78" t="s">
        <v>229</v>
      </c>
      <c r="K679" s="1">
        <f t="shared" ref="K679:K701" ca="1" si="178">M679*Q679</f>
        <v>10.600000000000001</v>
      </c>
      <c r="L679" t="s">
        <v>240</v>
      </c>
      <c r="M679" s="1">
        <v>2</v>
      </c>
      <c r="N679" t="s">
        <v>233</v>
      </c>
      <c r="O679" t="s">
        <v>230</v>
      </c>
      <c r="P679" t="s">
        <v>229</v>
      </c>
      <c r="Q679" s="1">
        <f t="shared" ref="Q679:Q701" ca="1" si="179">S679*0.1</f>
        <v>5.3000000000000007</v>
      </c>
      <c r="R679" t="s">
        <v>230</v>
      </c>
      <c r="S679" s="1">
        <f t="shared" ca="1" si="177"/>
        <v>53</v>
      </c>
      <c r="V679" t="str">
        <f t="shared" ca="1" si="168"/>
        <v>\\(\\quad 10.6　÷　2　=　 \\)</v>
      </c>
      <c r="W679" t="str">
        <f t="shared" ca="1" si="169"/>
        <v>\\(\\quad 5.3 \\)</v>
      </c>
    </row>
    <row r="680" spans="1:23" x14ac:dyDescent="0.55000000000000004">
      <c r="A680" s="51" t="s">
        <v>60</v>
      </c>
      <c r="C680" s="50" t="s">
        <v>215</v>
      </c>
      <c r="D680" s="50" t="str">
        <f t="shared" ca="1" si="170"/>
        <v>\\(\\quad 14.1　÷　3　=　 \\)</v>
      </c>
      <c r="E680" s="50" t="str">
        <f t="shared" ca="1" si="171"/>
        <v>\\(\\quad 4.7 \\)</v>
      </c>
      <c r="F680" s="50" t="s">
        <v>62</v>
      </c>
      <c r="H680" s="50">
        <v>128</v>
      </c>
      <c r="I680" s="89" t="str">
        <f t="shared" ca="1" si="172"/>
        <v>INSERT INTO math(tangen,question,answer,editor,date,count) VALUES('m3300','\\(\\quad 14.1　÷　3　=　 \\)','\\(\\quad 4.7 \\)','harazono',NOW(),0);</v>
      </c>
      <c r="J680" s="78" t="s">
        <v>229</v>
      </c>
      <c r="K680" s="1">
        <f t="shared" ca="1" si="178"/>
        <v>14.100000000000001</v>
      </c>
      <c r="L680" t="s">
        <v>240</v>
      </c>
      <c r="M680" s="1">
        <v>3</v>
      </c>
      <c r="N680" t="s">
        <v>233</v>
      </c>
      <c r="O680" t="s">
        <v>230</v>
      </c>
      <c r="P680" t="s">
        <v>229</v>
      </c>
      <c r="Q680" s="1">
        <f t="shared" ca="1" si="179"/>
        <v>4.7</v>
      </c>
      <c r="R680" t="s">
        <v>230</v>
      </c>
      <c r="S680" s="1">
        <f t="shared" ca="1" si="177"/>
        <v>47</v>
      </c>
      <c r="V680" t="str">
        <f t="shared" ca="1" si="168"/>
        <v>\\(\\quad 14.1　÷　3　=　 \\)</v>
      </c>
      <c r="W680" t="str">
        <f t="shared" ca="1" si="169"/>
        <v>\\(\\quad 4.7 \\)</v>
      </c>
    </row>
    <row r="681" spans="1:23" x14ac:dyDescent="0.55000000000000004">
      <c r="A681" s="51" t="s">
        <v>60</v>
      </c>
      <c r="C681" s="50" t="s">
        <v>215</v>
      </c>
      <c r="D681" s="50" t="str">
        <f t="shared" ca="1" si="170"/>
        <v>\\(\\quad 12.8　÷　4　=　 \\)</v>
      </c>
      <c r="E681" s="50" t="str">
        <f t="shared" ca="1" si="171"/>
        <v>\\(\\quad 3.2 \\)</v>
      </c>
      <c r="F681" s="50" t="s">
        <v>62</v>
      </c>
      <c r="H681" s="50">
        <v>128</v>
      </c>
      <c r="I681" s="89" t="str">
        <f t="shared" ca="1" si="172"/>
        <v>INSERT INTO math(tangen,question,answer,editor,date,count) VALUES('m3300','\\(\\quad 12.8　÷　4　=　 \\)','\\(\\quad 3.2 \\)','harazono',NOW(),0);</v>
      </c>
      <c r="J681" s="78" t="s">
        <v>229</v>
      </c>
      <c r="K681" s="1">
        <f t="shared" ca="1" si="178"/>
        <v>12.8</v>
      </c>
      <c r="L681" t="s">
        <v>240</v>
      </c>
      <c r="M681" s="1">
        <v>4</v>
      </c>
      <c r="N681" t="s">
        <v>233</v>
      </c>
      <c r="O681" t="s">
        <v>230</v>
      </c>
      <c r="P681" t="s">
        <v>229</v>
      </c>
      <c r="Q681" s="1">
        <f t="shared" ca="1" si="179"/>
        <v>3.2</v>
      </c>
      <c r="R681" t="s">
        <v>230</v>
      </c>
      <c r="S681" s="1">
        <f t="shared" ca="1" si="177"/>
        <v>32</v>
      </c>
      <c r="V681" t="str">
        <f t="shared" ca="1" si="168"/>
        <v>\\(\\quad 12.8　÷　4　=　 \\)</v>
      </c>
      <c r="W681" t="str">
        <f t="shared" ca="1" si="169"/>
        <v>\\(\\quad 3.2 \\)</v>
      </c>
    </row>
    <row r="682" spans="1:23" x14ac:dyDescent="0.55000000000000004">
      <c r="A682" s="51" t="s">
        <v>60</v>
      </c>
      <c r="C682" s="50" t="s">
        <v>215</v>
      </c>
      <c r="D682" s="50" t="str">
        <f t="shared" ca="1" si="170"/>
        <v>\\(\\quad 5.5　÷　5　=　 \\)</v>
      </c>
      <c r="E682" s="50" t="str">
        <f t="shared" ca="1" si="171"/>
        <v>\\(\\quad 1.1 \\)</v>
      </c>
      <c r="F682" s="50" t="s">
        <v>62</v>
      </c>
      <c r="H682" s="50">
        <v>128</v>
      </c>
      <c r="I682" s="89" t="str">
        <f t="shared" ca="1" si="172"/>
        <v>INSERT INTO math(tangen,question,answer,editor,date,count) VALUES('m3300','\\(\\quad 5.5　÷　5　=　 \\)','\\(\\quad 1.1 \\)','harazono',NOW(),0);</v>
      </c>
      <c r="J682" s="78" t="s">
        <v>229</v>
      </c>
      <c r="K682" s="1">
        <f t="shared" ca="1" si="178"/>
        <v>5.5</v>
      </c>
      <c r="L682" t="s">
        <v>240</v>
      </c>
      <c r="M682" s="1">
        <v>5</v>
      </c>
      <c r="N682" t="s">
        <v>233</v>
      </c>
      <c r="O682" t="s">
        <v>230</v>
      </c>
      <c r="P682" t="s">
        <v>229</v>
      </c>
      <c r="Q682" s="1">
        <f t="shared" ca="1" si="179"/>
        <v>1.1000000000000001</v>
      </c>
      <c r="R682" t="s">
        <v>230</v>
      </c>
      <c r="S682" s="1">
        <f t="shared" ca="1" si="177"/>
        <v>11</v>
      </c>
      <c r="V682" t="str">
        <f t="shared" ca="1" si="168"/>
        <v>\\(\\quad 5.5　÷　5　=　 \\)</v>
      </c>
      <c r="W682" t="str">
        <f t="shared" ca="1" si="169"/>
        <v>\\(\\quad 1.1 \\)</v>
      </c>
    </row>
    <row r="683" spans="1:23" x14ac:dyDescent="0.55000000000000004">
      <c r="A683" s="51" t="s">
        <v>60</v>
      </c>
      <c r="C683" s="50" t="s">
        <v>215</v>
      </c>
      <c r="D683" s="50" t="str">
        <f t="shared" ca="1" si="170"/>
        <v>\\(\\quad 9.6　÷　6　=　 \\)</v>
      </c>
      <c r="E683" s="50" t="str">
        <f t="shared" ca="1" si="171"/>
        <v>\\(\\quad 1.6 \\)</v>
      </c>
      <c r="F683" s="50" t="s">
        <v>62</v>
      </c>
      <c r="H683" s="50">
        <v>128</v>
      </c>
      <c r="I683" s="89" t="str">
        <f t="shared" ca="1" si="172"/>
        <v>INSERT INTO math(tangen,question,answer,editor,date,count) VALUES('m3300','\\(\\quad 9.6　÷　6　=　 \\)','\\(\\quad 1.6 \\)','harazono',NOW(),0);</v>
      </c>
      <c r="J683" s="78" t="s">
        <v>229</v>
      </c>
      <c r="K683" s="1">
        <f t="shared" ca="1" si="178"/>
        <v>9.6000000000000014</v>
      </c>
      <c r="L683" t="s">
        <v>240</v>
      </c>
      <c r="M683" s="1">
        <v>6</v>
      </c>
      <c r="N683" t="s">
        <v>233</v>
      </c>
      <c r="O683" t="s">
        <v>230</v>
      </c>
      <c r="P683" t="s">
        <v>229</v>
      </c>
      <c r="Q683" s="1">
        <f t="shared" ca="1" si="179"/>
        <v>1.6</v>
      </c>
      <c r="R683" t="s">
        <v>230</v>
      </c>
      <c r="S683" s="1">
        <f t="shared" ca="1" si="177"/>
        <v>16</v>
      </c>
      <c r="V683" t="str">
        <f t="shared" ca="1" si="168"/>
        <v>\\(\\quad 9.6　÷　6　=　 \\)</v>
      </c>
      <c r="W683" t="str">
        <f t="shared" ca="1" si="169"/>
        <v>\\(\\quad 1.6 \\)</v>
      </c>
    </row>
    <row r="684" spans="1:23" x14ac:dyDescent="0.55000000000000004">
      <c r="A684" s="51" t="s">
        <v>60</v>
      </c>
      <c r="C684" s="50" t="s">
        <v>215</v>
      </c>
      <c r="D684" s="50" t="str">
        <f t="shared" ca="1" si="170"/>
        <v>\\(\\quad 37.8　÷　7　=　 \\)</v>
      </c>
      <c r="E684" s="50" t="str">
        <f t="shared" ca="1" si="171"/>
        <v>\\(\\quad 5.4 \\)</v>
      </c>
      <c r="F684" s="50" t="s">
        <v>62</v>
      </c>
      <c r="H684" s="50">
        <v>128</v>
      </c>
      <c r="I684" s="89" t="str">
        <f t="shared" ca="1" si="172"/>
        <v>INSERT INTO math(tangen,question,answer,editor,date,count) VALUES('m3300','\\(\\quad 37.8　÷　7　=　 \\)','\\(\\quad 5.4 \\)','harazono',NOW(),0);</v>
      </c>
      <c r="J684" s="78" t="s">
        <v>229</v>
      </c>
      <c r="K684" s="1">
        <f t="shared" ca="1" si="178"/>
        <v>37.800000000000004</v>
      </c>
      <c r="L684" t="s">
        <v>240</v>
      </c>
      <c r="M684" s="1">
        <v>7</v>
      </c>
      <c r="N684" t="s">
        <v>233</v>
      </c>
      <c r="O684" t="s">
        <v>230</v>
      </c>
      <c r="P684" t="s">
        <v>229</v>
      </c>
      <c r="Q684" s="1">
        <f t="shared" ca="1" si="179"/>
        <v>5.4</v>
      </c>
      <c r="R684" t="s">
        <v>230</v>
      </c>
      <c r="S684" s="1">
        <f t="shared" ca="1" si="177"/>
        <v>54</v>
      </c>
      <c r="V684" t="str">
        <f t="shared" ca="1" si="168"/>
        <v>\\(\\quad 37.8　÷　7　=　 \\)</v>
      </c>
      <c r="W684" t="str">
        <f t="shared" ca="1" si="169"/>
        <v>\\(\\quad 5.4 \\)</v>
      </c>
    </row>
    <row r="685" spans="1:23" x14ac:dyDescent="0.55000000000000004">
      <c r="A685" s="51" t="s">
        <v>60</v>
      </c>
      <c r="C685" s="50" t="s">
        <v>215</v>
      </c>
      <c r="D685" s="50" t="str">
        <f t="shared" ca="1" si="170"/>
        <v>\\(\\quad 22.4　÷　8　=　 \\)</v>
      </c>
      <c r="E685" s="50" t="str">
        <f t="shared" ca="1" si="171"/>
        <v>\\(\\quad 2.8 \\)</v>
      </c>
      <c r="F685" s="50" t="s">
        <v>62</v>
      </c>
      <c r="H685" s="50">
        <v>128</v>
      </c>
      <c r="I685" s="89" t="str">
        <f t="shared" ca="1" si="172"/>
        <v>INSERT INTO math(tangen,question,answer,editor,date,count) VALUES('m3300','\\(\\quad 22.4　÷　8　=　 \\)','\\(\\quad 2.8 \\)','harazono',NOW(),0);</v>
      </c>
      <c r="J685" s="78" t="s">
        <v>229</v>
      </c>
      <c r="K685" s="1">
        <f t="shared" ca="1" si="178"/>
        <v>22.400000000000002</v>
      </c>
      <c r="L685" t="s">
        <v>240</v>
      </c>
      <c r="M685" s="1">
        <v>8</v>
      </c>
      <c r="N685" t="s">
        <v>233</v>
      </c>
      <c r="O685" t="s">
        <v>230</v>
      </c>
      <c r="P685" t="s">
        <v>229</v>
      </c>
      <c r="Q685" s="1">
        <f t="shared" ca="1" si="179"/>
        <v>2.8000000000000003</v>
      </c>
      <c r="R685" t="s">
        <v>230</v>
      </c>
      <c r="S685" s="1">
        <f t="shared" ca="1" si="177"/>
        <v>28</v>
      </c>
      <c r="V685" t="str">
        <f t="shared" ca="1" si="168"/>
        <v>\\(\\quad 22.4　÷　8　=　 \\)</v>
      </c>
      <c r="W685" t="str">
        <f t="shared" ca="1" si="169"/>
        <v>\\(\\quad 2.8 \\)</v>
      </c>
    </row>
    <row r="686" spans="1:23" x14ac:dyDescent="0.55000000000000004">
      <c r="A686" s="51" t="s">
        <v>60</v>
      </c>
      <c r="C686" s="50" t="s">
        <v>215</v>
      </c>
      <c r="D686" s="50" t="str">
        <f t="shared" ca="1" si="170"/>
        <v>\\(\\quad 69.3　÷　9　=　 \\)</v>
      </c>
      <c r="E686" s="50" t="str">
        <f t="shared" ca="1" si="171"/>
        <v>\\(\\quad 7.7 \\)</v>
      </c>
      <c r="F686" s="50" t="s">
        <v>62</v>
      </c>
      <c r="H686" s="50">
        <v>128</v>
      </c>
      <c r="I686" s="89" t="str">
        <f t="shared" ca="1" si="172"/>
        <v>INSERT INTO math(tangen,question,answer,editor,date,count) VALUES('m3300','\\(\\quad 69.3　÷　9　=　 \\)','\\(\\quad 7.7 \\)','harazono',NOW(),0);</v>
      </c>
      <c r="J686" s="78" t="s">
        <v>229</v>
      </c>
      <c r="K686" s="1">
        <f t="shared" ca="1" si="178"/>
        <v>69.3</v>
      </c>
      <c r="L686" t="s">
        <v>240</v>
      </c>
      <c r="M686" s="1">
        <v>9</v>
      </c>
      <c r="N686" t="s">
        <v>233</v>
      </c>
      <c r="O686" t="s">
        <v>230</v>
      </c>
      <c r="P686" t="s">
        <v>229</v>
      </c>
      <c r="Q686" s="1">
        <f t="shared" ca="1" si="179"/>
        <v>7.7</v>
      </c>
      <c r="R686" t="s">
        <v>230</v>
      </c>
      <c r="S686" s="1">
        <f t="shared" ca="1" si="177"/>
        <v>77</v>
      </c>
      <c r="V686" t="str">
        <f t="shared" ca="1" si="168"/>
        <v>\\(\\quad 69.3　÷　9　=　 \\)</v>
      </c>
      <c r="W686" t="str">
        <f t="shared" ca="1" si="169"/>
        <v>\\(\\quad 7.7 \\)</v>
      </c>
    </row>
    <row r="687" spans="1:23" x14ac:dyDescent="0.55000000000000004">
      <c r="A687" s="51" t="s">
        <v>60</v>
      </c>
      <c r="C687" s="50" t="s">
        <v>215</v>
      </c>
      <c r="D687" s="50" t="str">
        <f t="shared" ca="1" si="170"/>
        <v>\\(\\quad 28　÷　10　=　 \\)</v>
      </c>
      <c r="E687" s="50" t="str">
        <f t="shared" ca="1" si="171"/>
        <v>\\(\\quad 2.8 \\)</v>
      </c>
      <c r="F687" s="50" t="s">
        <v>62</v>
      </c>
      <c r="H687" s="50">
        <v>128</v>
      </c>
      <c r="I687" s="89" t="str">
        <f t="shared" ca="1" si="172"/>
        <v>INSERT INTO math(tangen,question,answer,editor,date,count) VALUES('m3300','\\(\\quad 28　÷　10　=　 \\)','\\(\\quad 2.8 \\)','harazono',NOW(),0);</v>
      </c>
      <c r="J687" s="78" t="s">
        <v>229</v>
      </c>
      <c r="K687" s="1">
        <f t="shared" ca="1" si="178"/>
        <v>28.000000000000004</v>
      </c>
      <c r="L687" t="s">
        <v>240</v>
      </c>
      <c r="M687" s="1">
        <v>10</v>
      </c>
      <c r="N687" t="s">
        <v>233</v>
      </c>
      <c r="O687" t="s">
        <v>230</v>
      </c>
      <c r="P687" t="s">
        <v>229</v>
      </c>
      <c r="Q687" s="1">
        <f t="shared" ca="1" si="179"/>
        <v>2.8000000000000003</v>
      </c>
      <c r="R687" t="s">
        <v>230</v>
      </c>
      <c r="S687" s="1">
        <f t="shared" ca="1" si="177"/>
        <v>28</v>
      </c>
      <c r="V687" t="str">
        <f t="shared" ca="1" si="168"/>
        <v>\\(\\quad 28　÷　10　=　 \\)</v>
      </c>
      <c r="W687" t="str">
        <f t="shared" ca="1" si="169"/>
        <v>\\(\\quad 2.8 \\)</v>
      </c>
    </row>
    <row r="688" spans="1:23" x14ac:dyDescent="0.55000000000000004">
      <c r="A688" s="51" t="s">
        <v>60</v>
      </c>
      <c r="C688" s="50" t="s">
        <v>215</v>
      </c>
      <c r="D688" s="50" t="str">
        <f t="shared" ca="1" si="170"/>
        <v>\\(\\quad 36.3　÷　11　=　 \\)</v>
      </c>
      <c r="E688" s="50" t="str">
        <f t="shared" ca="1" si="171"/>
        <v>\\(\\quad 3.3 \\)</v>
      </c>
      <c r="F688" s="50" t="s">
        <v>62</v>
      </c>
      <c r="H688" s="50">
        <v>128</v>
      </c>
      <c r="I688" s="89" t="str">
        <f t="shared" ca="1" si="172"/>
        <v>INSERT INTO math(tangen,question,answer,editor,date,count) VALUES('m3300','\\(\\quad 36.3　÷　11　=　 \\)','\\(\\quad 3.3 \\)','harazono',NOW(),0);</v>
      </c>
      <c r="J688" s="78" t="s">
        <v>229</v>
      </c>
      <c r="K688" s="1">
        <f t="shared" ca="1" si="178"/>
        <v>36.300000000000004</v>
      </c>
      <c r="L688" t="s">
        <v>240</v>
      </c>
      <c r="M688" s="1">
        <v>11</v>
      </c>
      <c r="N688" t="s">
        <v>233</v>
      </c>
      <c r="O688" t="s">
        <v>230</v>
      </c>
      <c r="P688" t="s">
        <v>229</v>
      </c>
      <c r="Q688" s="1">
        <f t="shared" ca="1" si="179"/>
        <v>3.3000000000000003</v>
      </c>
      <c r="R688" t="s">
        <v>230</v>
      </c>
      <c r="S688" s="1">
        <f t="shared" ca="1" si="177"/>
        <v>33</v>
      </c>
      <c r="V688" t="str">
        <f t="shared" ca="1" si="168"/>
        <v>\\(\\quad 36.3　÷　11　=　 \\)</v>
      </c>
      <c r="W688" t="str">
        <f t="shared" ca="1" si="169"/>
        <v>\\(\\quad 3.3 \\)</v>
      </c>
    </row>
    <row r="689" spans="1:23" x14ac:dyDescent="0.55000000000000004">
      <c r="A689" s="51" t="s">
        <v>60</v>
      </c>
      <c r="C689" s="50" t="s">
        <v>215</v>
      </c>
      <c r="D689" s="50" t="str">
        <f t="shared" ca="1" si="170"/>
        <v>\\(\\quad 57.6　÷　12　=　 \\)</v>
      </c>
      <c r="E689" s="50" t="str">
        <f t="shared" ca="1" si="171"/>
        <v>\\(\\quad 4.8 \\)</v>
      </c>
      <c r="F689" s="50" t="s">
        <v>62</v>
      </c>
      <c r="H689" s="50">
        <v>128</v>
      </c>
      <c r="I689" s="89" t="str">
        <f t="shared" ca="1" si="172"/>
        <v>INSERT INTO math(tangen,question,answer,editor,date,count) VALUES('m3300','\\(\\quad 57.6　÷　12　=　 \\)','\\(\\quad 4.8 \\)','harazono',NOW(),0);</v>
      </c>
      <c r="J689" s="78" t="s">
        <v>229</v>
      </c>
      <c r="K689" s="1">
        <f t="shared" ca="1" si="178"/>
        <v>57.600000000000009</v>
      </c>
      <c r="L689" t="s">
        <v>240</v>
      </c>
      <c r="M689" s="1">
        <v>12</v>
      </c>
      <c r="N689" t="s">
        <v>233</v>
      </c>
      <c r="O689" t="s">
        <v>230</v>
      </c>
      <c r="P689" t="s">
        <v>229</v>
      </c>
      <c r="Q689" s="1">
        <f t="shared" ca="1" si="179"/>
        <v>4.8000000000000007</v>
      </c>
      <c r="R689" t="s">
        <v>230</v>
      </c>
      <c r="S689" s="1">
        <f t="shared" ca="1" si="177"/>
        <v>48</v>
      </c>
      <c r="V689" t="str">
        <f t="shared" ca="1" si="168"/>
        <v>\\(\\quad 57.6　÷　12　=　 \\)</v>
      </c>
      <c r="W689" t="str">
        <f t="shared" ca="1" si="169"/>
        <v>\\(\\quad 4.8 \\)</v>
      </c>
    </row>
    <row r="690" spans="1:23" x14ac:dyDescent="0.55000000000000004">
      <c r="A690" s="51" t="s">
        <v>60</v>
      </c>
      <c r="C690" s="50" t="s">
        <v>215</v>
      </c>
      <c r="D690" s="50" t="str">
        <f t="shared" ca="1" si="170"/>
        <v>\\(\\quad 54.6　÷　13　=　 \\)</v>
      </c>
      <c r="E690" s="50" t="str">
        <f t="shared" ca="1" si="171"/>
        <v>\\(\\quad 4.2 \\)</v>
      </c>
      <c r="F690" s="50" t="s">
        <v>62</v>
      </c>
      <c r="H690" s="50">
        <v>128</v>
      </c>
      <c r="I690" s="89" t="str">
        <f t="shared" ca="1" si="172"/>
        <v>INSERT INTO math(tangen,question,answer,editor,date,count) VALUES('m3300','\\(\\quad 54.6　÷　13　=　 \\)','\\(\\quad 4.2 \\)','harazono',NOW(),0);</v>
      </c>
      <c r="J690" s="78" t="s">
        <v>229</v>
      </c>
      <c r="K690" s="1">
        <f t="shared" ca="1" si="178"/>
        <v>54.6</v>
      </c>
      <c r="L690" t="s">
        <v>240</v>
      </c>
      <c r="M690" s="1">
        <v>13</v>
      </c>
      <c r="N690" t="s">
        <v>233</v>
      </c>
      <c r="O690" t="s">
        <v>230</v>
      </c>
      <c r="P690" t="s">
        <v>229</v>
      </c>
      <c r="Q690" s="1">
        <f t="shared" ca="1" si="179"/>
        <v>4.2</v>
      </c>
      <c r="R690" t="s">
        <v>230</v>
      </c>
      <c r="S690" s="1">
        <f t="shared" ca="1" si="177"/>
        <v>42</v>
      </c>
      <c r="V690" t="str">
        <f t="shared" ca="1" si="168"/>
        <v>\\(\\quad 54.6　÷　13　=　 \\)</v>
      </c>
      <c r="W690" t="str">
        <f t="shared" ca="1" si="169"/>
        <v>\\(\\quad 4.2 \\)</v>
      </c>
    </row>
    <row r="691" spans="1:23" x14ac:dyDescent="0.55000000000000004">
      <c r="A691" s="51" t="s">
        <v>60</v>
      </c>
      <c r="C691" s="50" t="s">
        <v>215</v>
      </c>
      <c r="D691" s="50" t="str">
        <f t="shared" ca="1" si="170"/>
        <v>\\(\\quad 119　÷　14　=　 \\)</v>
      </c>
      <c r="E691" s="50" t="str">
        <f t="shared" ca="1" si="171"/>
        <v>\\(\\quad 8.5 \\)</v>
      </c>
      <c r="F691" s="50" t="s">
        <v>62</v>
      </c>
      <c r="H691" s="50">
        <v>128</v>
      </c>
      <c r="I691" s="89" t="str">
        <f t="shared" ca="1" si="172"/>
        <v>INSERT INTO math(tangen,question,answer,editor,date,count) VALUES('m3300','\\(\\quad 119　÷　14　=　 \\)','\\(\\quad 8.5 \\)','harazono',NOW(),0);</v>
      </c>
      <c r="J691" s="78" t="s">
        <v>229</v>
      </c>
      <c r="K691" s="1">
        <f t="shared" ca="1" si="178"/>
        <v>119</v>
      </c>
      <c r="L691" t="s">
        <v>240</v>
      </c>
      <c r="M691" s="1">
        <v>14</v>
      </c>
      <c r="N691" t="s">
        <v>233</v>
      </c>
      <c r="O691" t="s">
        <v>230</v>
      </c>
      <c r="P691" t="s">
        <v>229</v>
      </c>
      <c r="Q691" s="1">
        <f t="shared" ca="1" si="179"/>
        <v>8.5</v>
      </c>
      <c r="R691" t="s">
        <v>230</v>
      </c>
      <c r="S691" s="1">
        <f t="shared" ca="1" si="177"/>
        <v>85</v>
      </c>
      <c r="V691" t="str">
        <f t="shared" ca="1" si="168"/>
        <v>\\(\\quad 119　÷　14　=　 \\)</v>
      </c>
      <c r="W691" t="str">
        <f t="shared" ca="1" si="169"/>
        <v>\\(\\quad 8.5 \\)</v>
      </c>
    </row>
    <row r="692" spans="1:23" x14ac:dyDescent="0.55000000000000004">
      <c r="A692" s="51" t="s">
        <v>60</v>
      </c>
      <c r="C692" s="50" t="s">
        <v>215</v>
      </c>
      <c r="D692" s="50" t="str">
        <f t="shared" ca="1" si="170"/>
        <v>\\(\\quad 139.5　÷　15　=　 \\)</v>
      </c>
      <c r="E692" s="50" t="str">
        <f t="shared" ca="1" si="171"/>
        <v>\\(\\quad 9.3 \\)</v>
      </c>
      <c r="F692" s="50" t="s">
        <v>62</v>
      </c>
      <c r="H692" s="50">
        <v>128</v>
      </c>
      <c r="I692" s="89" t="str">
        <f t="shared" ca="1" si="172"/>
        <v>INSERT INTO math(tangen,question,answer,editor,date,count) VALUES('m3300','\\(\\quad 139.5　÷　15　=　 \\)','\\(\\quad 9.3 \\)','harazono',NOW(),0);</v>
      </c>
      <c r="J692" s="78" t="s">
        <v>229</v>
      </c>
      <c r="K692" s="1">
        <f t="shared" ca="1" si="178"/>
        <v>139.5</v>
      </c>
      <c r="L692" t="s">
        <v>240</v>
      </c>
      <c r="M692" s="1">
        <v>15</v>
      </c>
      <c r="N692" t="s">
        <v>233</v>
      </c>
      <c r="O692" t="s">
        <v>230</v>
      </c>
      <c r="P692" t="s">
        <v>229</v>
      </c>
      <c r="Q692" s="1">
        <f t="shared" ca="1" si="179"/>
        <v>9.3000000000000007</v>
      </c>
      <c r="R692" t="s">
        <v>230</v>
      </c>
      <c r="S692" s="1">
        <f t="shared" ca="1" si="177"/>
        <v>93</v>
      </c>
      <c r="V692" t="str">
        <f t="shared" ca="1" si="168"/>
        <v>\\(\\quad 139.5　÷　15　=　 \\)</v>
      </c>
      <c r="W692" t="str">
        <f t="shared" ca="1" si="169"/>
        <v>\\(\\quad 9.3 \\)</v>
      </c>
    </row>
    <row r="693" spans="1:23" x14ac:dyDescent="0.55000000000000004">
      <c r="A693" s="51" t="s">
        <v>60</v>
      </c>
      <c r="C693" s="50" t="s">
        <v>215</v>
      </c>
      <c r="D693" s="50" t="str">
        <f t="shared" ca="1" si="170"/>
        <v>\\(\\quad 132.8　÷　16　=　 \\)</v>
      </c>
      <c r="E693" s="50" t="str">
        <f t="shared" ca="1" si="171"/>
        <v>\\(\\quad 8.3 \\)</v>
      </c>
      <c r="F693" s="50" t="s">
        <v>62</v>
      </c>
      <c r="H693" s="50">
        <v>128</v>
      </c>
      <c r="I693" s="89" t="str">
        <f t="shared" ca="1" si="172"/>
        <v>INSERT INTO math(tangen,question,answer,editor,date,count) VALUES('m3300','\\(\\quad 132.8　÷　16　=　 \\)','\\(\\quad 8.3 \\)','harazono',NOW(),0);</v>
      </c>
      <c r="J693" s="78" t="s">
        <v>229</v>
      </c>
      <c r="K693" s="1">
        <f t="shared" ca="1" si="178"/>
        <v>132.80000000000001</v>
      </c>
      <c r="L693" t="s">
        <v>240</v>
      </c>
      <c r="M693" s="1">
        <v>16</v>
      </c>
      <c r="N693" t="s">
        <v>233</v>
      </c>
      <c r="O693" t="s">
        <v>230</v>
      </c>
      <c r="P693" t="s">
        <v>229</v>
      </c>
      <c r="Q693" s="1">
        <f t="shared" ca="1" si="179"/>
        <v>8.3000000000000007</v>
      </c>
      <c r="R693" t="s">
        <v>230</v>
      </c>
      <c r="S693" s="1">
        <f t="shared" ca="1" si="177"/>
        <v>83</v>
      </c>
      <c r="V693" t="str">
        <f t="shared" ca="1" si="168"/>
        <v>\\(\\quad 132.8　÷　16　=　 \\)</v>
      </c>
      <c r="W693" t="str">
        <f t="shared" ca="1" si="169"/>
        <v>\\(\\quad 8.3 \\)</v>
      </c>
    </row>
    <row r="694" spans="1:23" x14ac:dyDescent="0.55000000000000004">
      <c r="A694" s="51" t="s">
        <v>60</v>
      </c>
      <c r="C694" s="50" t="s">
        <v>215</v>
      </c>
      <c r="D694" s="50" t="str">
        <f t="shared" ca="1" si="170"/>
        <v>\\(\\quad 146.2　÷　17　=　 \\)</v>
      </c>
      <c r="E694" s="50" t="str">
        <f t="shared" ca="1" si="171"/>
        <v>\\(\\quad 8.6 \\)</v>
      </c>
      <c r="F694" s="50" t="s">
        <v>62</v>
      </c>
      <c r="H694" s="50">
        <v>128</v>
      </c>
      <c r="I694" s="89" t="str">
        <f t="shared" ca="1" si="172"/>
        <v>INSERT INTO math(tangen,question,answer,editor,date,count) VALUES('m3300','\\(\\quad 146.2　÷　17　=　 \\)','\\(\\quad 8.6 \\)','harazono',NOW(),0);</v>
      </c>
      <c r="J694" s="78" t="s">
        <v>229</v>
      </c>
      <c r="K694" s="1">
        <f t="shared" ca="1" si="178"/>
        <v>146.19999999999999</v>
      </c>
      <c r="L694" t="s">
        <v>240</v>
      </c>
      <c r="M694" s="1">
        <v>17</v>
      </c>
      <c r="N694" t="s">
        <v>233</v>
      </c>
      <c r="O694" t="s">
        <v>230</v>
      </c>
      <c r="P694" t="s">
        <v>229</v>
      </c>
      <c r="Q694" s="1">
        <f t="shared" ca="1" si="179"/>
        <v>8.6</v>
      </c>
      <c r="R694" t="s">
        <v>230</v>
      </c>
      <c r="S694" s="1">
        <f t="shared" ca="1" si="177"/>
        <v>86</v>
      </c>
      <c r="V694" t="str">
        <f t="shared" ca="1" si="168"/>
        <v>\\(\\quad 146.2　÷　17　=　 \\)</v>
      </c>
      <c r="W694" t="str">
        <f t="shared" ca="1" si="169"/>
        <v>\\(\\quad 8.6 \\)</v>
      </c>
    </row>
    <row r="695" spans="1:23" x14ac:dyDescent="0.55000000000000004">
      <c r="A695" s="51" t="s">
        <v>60</v>
      </c>
      <c r="C695" s="50" t="s">
        <v>215</v>
      </c>
      <c r="D695" s="50" t="str">
        <f t="shared" ca="1" si="170"/>
        <v>\\(\\quad 138.6　÷　18　=　 \\)</v>
      </c>
      <c r="E695" s="50" t="str">
        <f t="shared" ca="1" si="171"/>
        <v>\\(\\quad 7.7 \\)</v>
      </c>
      <c r="F695" s="50" t="s">
        <v>62</v>
      </c>
      <c r="H695" s="50">
        <v>128</v>
      </c>
      <c r="I695" s="89" t="str">
        <f t="shared" ca="1" si="172"/>
        <v>INSERT INTO math(tangen,question,answer,editor,date,count) VALUES('m3300','\\(\\quad 138.6　÷　18　=　 \\)','\\(\\quad 7.7 \\)','harazono',NOW(),0);</v>
      </c>
      <c r="J695" s="78" t="s">
        <v>229</v>
      </c>
      <c r="K695" s="1">
        <f t="shared" ca="1" si="178"/>
        <v>138.6</v>
      </c>
      <c r="L695" t="s">
        <v>240</v>
      </c>
      <c r="M695" s="1">
        <v>18</v>
      </c>
      <c r="N695" t="s">
        <v>233</v>
      </c>
      <c r="O695" t="s">
        <v>230</v>
      </c>
      <c r="P695" t="s">
        <v>229</v>
      </c>
      <c r="Q695" s="1">
        <f t="shared" ca="1" si="179"/>
        <v>7.7</v>
      </c>
      <c r="R695" t="s">
        <v>230</v>
      </c>
      <c r="S695" s="1">
        <f t="shared" ca="1" si="177"/>
        <v>77</v>
      </c>
      <c r="V695" t="str">
        <f t="shared" ca="1" si="168"/>
        <v>\\(\\quad 138.6　÷　18　=　 \\)</v>
      </c>
      <c r="W695" t="str">
        <f t="shared" ca="1" si="169"/>
        <v>\\(\\quad 7.7 \\)</v>
      </c>
    </row>
    <row r="696" spans="1:23" x14ac:dyDescent="0.55000000000000004">
      <c r="A696" s="51" t="s">
        <v>60</v>
      </c>
      <c r="C696" s="50" t="s">
        <v>215</v>
      </c>
      <c r="D696" s="50" t="str">
        <f t="shared" ca="1" si="170"/>
        <v>\\(\\quad 144.4　÷　19　=　 \\)</v>
      </c>
      <c r="E696" s="50" t="str">
        <f t="shared" ca="1" si="171"/>
        <v>\\(\\quad 7.6 \\)</v>
      </c>
      <c r="F696" s="50" t="s">
        <v>62</v>
      </c>
      <c r="H696" s="50">
        <v>128</v>
      </c>
      <c r="I696" s="89" t="str">
        <f t="shared" ca="1" si="172"/>
        <v>INSERT INTO math(tangen,question,answer,editor,date,count) VALUES('m3300','\\(\\quad 144.4　÷　19　=　 \\)','\\(\\quad 7.6 \\)','harazono',NOW(),0);</v>
      </c>
      <c r="J696" s="78" t="s">
        <v>229</v>
      </c>
      <c r="K696" s="1">
        <f t="shared" ca="1" si="178"/>
        <v>144.4</v>
      </c>
      <c r="L696" t="s">
        <v>240</v>
      </c>
      <c r="M696" s="1">
        <v>19</v>
      </c>
      <c r="N696" t="s">
        <v>233</v>
      </c>
      <c r="O696" t="s">
        <v>230</v>
      </c>
      <c r="P696" t="s">
        <v>229</v>
      </c>
      <c r="Q696" s="1">
        <f t="shared" ca="1" si="179"/>
        <v>7.6000000000000005</v>
      </c>
      <c r="R696" t="s">
        <v>230</v>
      </c>
      <c r="S696" s="1">
        <f t="shared" ca="1" si="177"/>
        <v>76</v>
      </c>
      <c r="V696" t="str">
        <f t="shared" ca="1" si="168"/>
        <v>\\(\\quad 144.4　÷　19　=　 \\)</v>
      </c>
      <c r="W696" t="str">
        <f t="shared" ca="1" si="169"/>
        <v>\\(\\quad 7.6 \\)</v>
      </c>
    </row>
    <row r="697" spans="1:23" x14ac:dyDescent="0.55000000000000004">
      <c r="A697" s="51" t="s">
        <v>60</v>
      </c>
      <c r="C697" s="50" t="s">
        <v>215</v>
      </c>
      <c r="D697" s="50" t="str">
        <f t="shared" ca="1" si="170"/>
        <v>\\(\\quad 46　÷　20　=　 \\)</v>
      </c>
      <c r="E697" s="50" t="str">
        <f t="shared" ca="1" si="171"/>
        <v>\\(\\quad 2.3 \\)</v>
      </c>
      <c r="F697" s="50" t="s">
        <v>62</v>
      </c>
      <c r="H697" s="50">
        <v>128</v>
      </c>
      <c r="I697" s="89" t="str">
        <f t="shared" ca="1" si="172"/>
        <v>INSERT INTO math(tangen,question,answer,editor,date,count) VALUES('m3300','\\(\\quad 46　÷　20　=　 \\)','\\(\\quad 2.3 \\)','harazono',NOW(),0);</v>
      </c>
      <c r="J697" s="78" t="s">
        <v>229</v>
      </c>
      <c r="K697" s="1">
        <f t="shared" ca="1" si="178"/>
        <v>46.000000000000007</v>
      </c>
      <c r="L697" t="s">
        <v>240</v>
      </c>
      <c r="M697" s="1">
        <v>20</v>
      </c>
      <c r="N697" t="s">
        <v>233</v>
      </c>
      <c r="O697" t="s">
        <v>230</v>
      </c>
      <c r="P697" t="s">
        <v>229</v>
      </c>
      <c r="Q697" s="1">
        <f t="shared" ca="1" si="179"/>
        <v>2.3000000000000003</v>
      </c>
      <c r="R697" t="s">
        <v>230</v>
      </c>
      <c r="S697" s="1">
        <f t="shared" ca="1" si="177"/>
        <v>23</v>
      </c>
      <c r="V697" t="str">
        <f t="shared" ca="1" si="168"/>
        <v>\\(\\quad 46　÷　20　=　 \\)</v>
      </c>
      <c r="W697" t="str">
        <f t="shared" ca="1" si="169"/>
        <v>\\(\\quad 2.3 \\)</v>
      </c>
    </row>
    <row r="698" spans="1:23" x14ac:dyDescent="0.55000000000000004">
      <c r="A698" s="51" t="s">
        <v>60</v>
      </c>
      <c r="C698" s="50" t="s">
        <v>215</v>
      </c>
      <c r="D698" s="50" t="str">
        <f t="shared" ca="1" si="170"/>
        <v>\\(\\quad 199.5　÷　21　=　 \\)</v>
      </c>
      <c r="E698" s="50" t="str">
        <f t="shared" ca="1" si="171"/>
        <v>\\(\\quad 9.5 \\)</v>
      </c>
      <c r="F698" s="50" t="s">
        <v>62</v>
      </c>
      <c r="H698" s="50">
        <v>128</v>
      </c>
      <c r="I698" s="89" t="str">
        <f t="shared" ca="1" si="172"/>
        <v>INSERT INTO math(tangen,question,answer,editor,date,count) VALUES('m3300','\\(\\quad 199.5　÷　21　=　 \\)','\\(\\quad 9.5 \\)','harazono',NOW(),0);</v>
      </c>
      <c r="J698" s="78" t="s">
        <v>229</v>
      </c>
      <c r="K698" s="1">
        <f t="shared" ca="1" si="178"/>
        <v>199.5</v>
      </c>
      <c r="L698" t="s">
        <v>240</v>
      </c>
      <c r="M698" s="1">
        <v>21</v>
      </c>
      <c r="N698" t="s">
        <v>233</v>
      </c>
      <c r="O698" t="s">
        <v>230</v>
      </c>
      <c r="P698" t="s">
        <v>229</v>
      </c>
      <c r="Q698" s="1">
        <f t="shared" ca="1" si="179"/>
        <v>9.5</v>
      </c>
      <c r="R698" t="s">
        <v>230</v>
      </c>
      <c r="S698" s="1">
        <f t="shared" ca="1" si="177"/>
        <v>95</v>
      </c>
      <c r="V698" t="str">
        <f t="shared" ca="1" si="168"/>
        <v>\\(\\quad 199.5　÷　21　=　 \\)</v>
      </c>
      <c r="W698" t="str">
        <f t="shared" ca="1" si="169"/>
        <v>\\(\\quad 9.5 \\)</v>
      </c>
    </row>
    <row r="699" spans="1:23" x14ac:dyDescent="0.55000000000000004">
      <c r="A699" s="51" t="s">
        <v>60</v>
      </c>
      <c r="C699" s="50" t="s">
        <v>215</v>
      </c>
      <c r="D699" s="50" t="str">
        <f t="shared" ca="1" si="170"/>
        <v>\\(\\quad 151.8　÷　22　=　 \\)</v>
      </c>
      <c r="E699" s="50" t="str">
        <f t="shared" ca="1" si="171"/>
        <v>\\(\\quad 6.9 \\)</v>
      </c>
      <c r="F699" s="50" t="s">
        <v>62</v>
      </c>
      <c r="H699" s="50">
        <v>128</v>
      </c>
      <c r="I699" s="89" t="str">
        <f t="shared" ca="1" si="172"/>
        <v>INSERT INTO math(tangen,question,answer,editor,date,count) VALUES('m3300','\\(\\quad 151.8　÷　22　=　 \\)','\\(\\quad 6.9 \\)','harazono',NOW(),0);</v>
      </c>
      <c r="J699" s="78" t="s">
        <v>229</v>
      </c>
      <c r="K699" s="1">
        <f t="shared" ca="1" si="178"/>
        <v>151.80000000000001</v>
      </c>
      <c r="L699" t="s">
        <v>240</v>
      </c>
      <c r="M699" s="1">
        <v>22</v>
      </c>
      <c r="N699" t="s">
        <v>233</v>
      </c>
      <c r="O699" t="s">
        <v>230</v>
      </c>
      <c r="P699" t="s">
        <v>229</v>
      </c>
      <c r="Q699" s="1">
        <f t="shared" ca="1" si="179"/>
        <v>6.9</v>
      </c>
      <c r="R699" t="s">
        <v>230</v>
      </c>
      <c r="S699" s="1">
        <f t="shared" ca="1" si="177"/>
        <v>69</v>
      </c>
      <c r="V699" t="str">
        <f t="shared" ca="1" si="168"/>
        <v>\\(\\quad 151.8　÷　22　=　 \\)</v>
      </c>
      <c r="W699" t="str">
        <f t="shared" ca="1" si="169"/>
        <v>\\(\\quad 6.9 \\)</v>
      </c>
    </row>
    <row r="700" spans="1:23" x14ac:dyDescent="0.55000000000000004">
      <c r="A700" s="51" t="s">
        <v>60</v>
      </c>
      <c r="C700" s="50" t="s">
        <v>215</v>
      </c>
      <c r="D700" s="50" t="str">
        <f t="shared" ca="1" si="170"/>
        <v>\\(\\quad 94.3　÷　23　=　 \\)</v>
      </c>
      <c r="E700" s="50" t="str">
        <f t="shared" ca="1" si="171"/>
        <v>\\(\\quad 4.1 \\)</v>
      </c>
      <c r="F700" s="50" t="s">
        <v>62</v>
      </c>
      <c r="H700" s="50">
        <v>128</v>
      </c>
      <c r="I700" s="89" t="str">
        <f t="shared" ca="1" si="172"/>
        <v>INSERT INTO math(tangen,question,answer,editor,date,count) VALUES('m3300','\\(\\quad 94.3　÷　23　=　 \\)','\\(\\quad 4.1 \\)','harazono',NOW(),0);</v>
      </c>
      <c r="J700" s="78" t="s">
        <v>229</v>
      </c>
      <c r="K700" s="1">
        <f t="shared" ca="1" si="178"/>
        <v>94.300000000000011</v>
      </c>
      <c r="L700" t="s">
        <v>240</v>
      </c>
      <c r="M700" s="1">
        <v>23</v>
      </c>
      <c r="N700" t="s">
        <v>233</v>
      </c>
      <c r="O700" t="s">
        <v>230</v>
      </c>
      <c r="P700" t="s">
        <v>229</v>
      </c>
      <c r="Q700" s="1">
        <f t="shared" ca="1" si="179"/>
        <v>4.1000000000000005</v>
      </c>
      <c r="R700" t="s">
        <v>230</v>
      </c>
      <c r="S700" s="1">
        <f t="shared" ca="1" si="177"/>
        <v>41</v>
      </c>
      <c r="V700" t="str">
        <f t="shared" ca="1" si="168"/>
        <v>\\(\\quad 94.3　÷　23　=　 \\)</v>
      </c>
      <c r="W700" t="str">
        <f t="shared" ca="1" si="169"/>
        <v>\\(\\quad 4.1 \\)</v>
      </c>
    </row>
    <row r="701" spans="1:23" x14ac:dyDescent="0.55000000000000004">
      <c r="A701" s="51" t="s">
        <v>60</v>
      </c>
      <c r="C701" s="50" t="s">
        <v>215</v>
      </c>
      <c r="D701" s="50" t="str">
        <f t="shared" ca="1" si="170"/>
        <v>\\(\\quad 134.4　÷　24　=　 \\)</v>
      </c>
      <c r="E701" s="50" t="str">
        <f t="shared" ca="1" si="171"/>
        <v>\\(\\quad 5.6 \\)</v>
      </c>
      <c r="F701" s="50" t="s">
        <v>62</v>
      </c>
      <c r="H701" s="50">
        <v>128</v>
      </c>
      <c r="I701" s="89" t="str">
        <f t="shared" ca="1" si="172"/>
        <v>INSERT INTO math(tangen,question,answer,editor,date,count) VALUES('m3300','\\(\\quad 134.4　÷　24　=　 \\)','\\(\\quad 5.6 \\)','harazono',NOW(),0);</v>
      </c>
      <c r="J701" s="78" t="s">
        <v>229</v>
      </c>
      <c r="K701" s="1">
        <f t="shared" ca="1" si="178"/>
        <v>134.4</v>
      </c>
      <c r="L701" t="s">
        <v>240</v>
      </c>
      <c r="M701" s="1">
        <v>24</v>
      </c>
      <c r="N701" t="s">
        <v>233</v>
      </c>
      <c r="O701" t="s">
        <v>230</v>
      </c>
      <c r="P701" t="s">
        <v>229</v>
      </c>
      <c r="Q701" s="1">
        <f t="shared" ca="1" si="179"/>
        <v>5.6000000000000005</v>
      </c>
      <c r="R701" t="s">
        <v>230</v>
      </c>
      <c r="S701" s="1">
        <f t="shared" ca="1" si="177"/>
        <v>56</v>
      </c>
      <c r="V701" t="str">
        <f t="shared" ca="1" si="168"/>
        <v>\\(\\quad 134.4　÷　24　=　 \\)</v>
      </c>
      <c r="W701" t="str">
        <f t="shared" ca="1" si="169"/>
        <v>\\(\\quad 5.6 \\)</v>
      </c>
    </row>
    <row r="702" spans="1:23" x14ac:dyDescent="0.55000000000000004">
      <c r="A702" s="51" t="s">
        <v>60</v>
      </c>
      <c r="C702" s="50" t="s">
        <v>215</v>
      </c>
      <c r="D702" s="50" t="str">
        <f t="shared" ca="1" si="170"/>
        <v>\\(\\quad 237.5　÷　25　=　 \\)</v>
      </c>
      <c r="E702" s="50" t="str">
        <f t="shared" ca="1" si="171"/>
        <v>\\(\\quad 9.5 \\)</v>
      </c>
      <c r="F702" s="50" t="s">
        <v>62</v>
      </c>
      <c r="H702" s="50">
        <v>128</v>
      </c>
      <c r="I702" s="89" t="str">
        <f t="shared" ca="1" si="172"/>
        <v>INSERT INTO math(tangen,question,answer,editor,date,count) VALUES('m3300','\\(\\quad 237.5　÷　25　=　 \\)','\\(\\quad 9.5 \\)','harazono',NOW(),0);</v>
      </c>
      <c r="J702" s="78" t="s">
        <v>229</v>
      </c>
      <c r="K702" s="1">
        <f ca="1">M702*Q702</f>
        <v>237.5</v>
      </c>
      <c r="L702" t="s">
        <v>240</v>
      </c>
      <c r="M702" s="1">
        <v>25</v>
      </c>
      <c r="N702" t="s">
        <v>233</v>
      </c>
      <c r="O702" t="s">
        <v>230</v>
      </c>
      <c r="P702" t="s">
        <v>229</v>
      </c>
      <c r="Q702" s="1">
        <f ca="1">S702*0.1</f>
        <v>9.5</v>
      </c>
      <c r="R702" t="s">
        <v>230</v>
      </c>
      <c r="S702" s="1">
        <f t="shared" ca="1" si="177"/>
        <v>95</v>
      </c>
      <c r="V702" t="str">
        <f t="shared" ca="1" si="168"/>
        <v>\\(\\quad 237.5　÷　25　=　 \\)</v>
      </c>
      <c r="W702" t="str">
        <f t="shared" ca="1" si="169"/>
        <v>\\(\\quad 9.5 \\)</v>
      </c>
    </row>
    <row r="703" spans="1:23" x14ac:dyDescent="0.55000000000000004">
      <c r="A703" s="51" t="s">
        <v>60</v>
      </c>
      <c r="C703" s="50" t="s">
        <v>215</v>
      </c>
      <c r="D703" s="50" t="str">
        <f t="shared" ca="1" si="170"/>
        <v>\\(\\quad 7.8　÷　26　=　 \\)</v>
      </c>
      <c r="E703" s="50" t="str">
        <f t="shared" ca="1" si="171"/>
        <v>\\(\\quad 0.3 \\)</v>
      </c>
      <c r="F703" s="50" t="s">
        <v>62</v>
      </c>
      <c r="H703" s="50">
        <v>128</v>
      </c>
      <c r="I703" s="89" t="str">
        <f t="shared" ca="1" si="172"/>
        <v>INSERT INTO math(tangen,question,answer,editor,date,count) VALUES('m3300','\\(\\quad 7.8　÷　26　=　 \\)','\\(\\quad 0.3 \\)','harazono',NOW(),0);</v>
      </c>
      <c r="J703" s="78" t="s">
        <v>229</v>
      </c>
      <c r="K703" s="1">
        <f t="shared" ref="K703:K725" ca="1" si="180">M703*Q703</f>
        <v>7.8000000000000007</v>
      </c>
      <c r="L703" t="s">
        <v>240</v>
      </c>
      <c r="M703" s="1">
        <v>26</v>
      </c>
      <c r="N703" t="s">
        <v>233</v>
      </c>
      <c r="O703" t="s">
        <v>230</v>
      </c>
      <c r="P703" t="s">
        <v>229</v>
      </c>
      <c r="Q703" s="1">
        <f t="shared" ref="Q703:Q725" ca="1" si="181">S703*0.1</f>
        <v>0.30000000000000004</v>
      </c>
      <c r="R703" t="s">
        <v>230</v>
      </c>
      <c r="S703" s="1">
        <f t="shared" ca="1" si="177"/>
        <v>3</v>
      </c>
      <c r="V703" t="str">
        <f t="shared" ca="1" si="168"/>
        <v>\\(\\quad 7.8　÷　26　=　 \\)</v>
      </c>
      <c r="W703" t="str">
        <f t="shared" ca="1" si="169"/>
        <v>\\(\\quad 0.3 \\)</v>
      </c>
    </row>
    <row r="704" spans="1:23" x14ac:dyDescent="0.55000000000000004">
      <c r="A704" s="51" t="s">
        <v>60</v>
      </c>
      <c r="C704" s="50" t="s">
        <v>215</v>
      </c>
      <c r="D704" s="50" t="str">
        <f t="shared" ca="1" si="170"/>
        <v>\\(\\quad 261.9　÷　27　=　 \\)</v>
      </c>
      <c r="E704" s="50" t="str">
        <f t="shared" ca="1" si="171"/>
        <v>\\(\\quad 9.7 \\)</v>
      </c>
      <c r="F704" s="50" t="s">
        <v>62</v>
      </c>
      <c r="H704" s="50">
        <v>128</v>
      </c>
      <c r="I704" s="89" t="str">
        <f t="shared" ca="1" si="172"/>
        <v>INSERT INTO math(tangen,question,answer,editor,date,count) VALUES('m3300','\\(\\quad 261.9　÷　27　=　 \\)','\\(\\quad 9.7 \\)','harazono',NOW(),0);</v>
      </c>
      <c r="J704" s="78" t="s">
        <v>229</v>
      </c>
      <c r="K704" s="1">
        <f t="shared" ca="1" si="180"/>
        <v>261.90000000000003</v>
      </c>
      <c r="L704" t="s">
        <v>240</v>
      </c>
      <c r="M704" s="1">
        <v>27</v>
      </c>
      <c r="N704" t="s">
        <v>233</v>
      </c>
      <c r="O704" t="s">
        <v>230</v>
      </c>
      <c r="P704" t="s">
        <v>229</v>
      </c>
      <c r="Q704" s="1">
        <f t="shared" ca="1" si="181"/>
        <v>9.7000000000000011</v>
      </c>
      <c r="R704" t="s">
        <v>230</v>
      </c>
      <c r="S704" s="1">
        <f t="shared" ca="1" si="177"/>
        <v>97</v>
      </c>
      <c r="V704" t="str">
        <f t="shared" ca="1" si="168"/>
        <v>\\(\\quad 261.9　÷　27　=　 \\)</v>
      </c>
      <c r="W704" t="str">
        <f t="shared" ca="1" si="169"/>
        <v>\\(\\quad 9.7 \\)</v>
      </c>
    </row>
    <row r="705" spans="1:23" x14ac:dyDescent="0.55000000000000004">
      <c r="A705" s="51" t="s">
        <v>60</v>
      </c>
      <c r="C705" s="50" t="s">
        <v>215</v>
      </c>
      <c r="D705" s="50" t="str">
        <f t="shared" ca="1" si="170"/>
        <v>\\(\\quad 145.6　÷　28　=　 \\)</v>
      </c>
      <c r="E705" s="50" t="str">
        <f t="shared" ca="1" si="171"/>
        <v>\\(\\quad 5.2 \\)</v>
      </c>
      <c r="F705" s="50" t="s">
        <v>62</v>
      </c>
      <c r="H705" s="50">
        <v>128</v>
      </c>
      <c r="I705" s="89" t="str">
        <f t="shared" ca="1" si="172"/>
        <v>INSERT INTO math(tangen,question,answer,editor,date,count) VALUES('m3300','\\(\\quad 145.6　÷　28　=　 \\)','\\(\\quad 5.2 \\)','harazono',NOW(),0);</v>
      </c>
      <c r="J705" s="78" t="s">
        <v>229</v>
      </c>
      <c r="K705" s="1">
        <f t="shared" ca="1" si="180"/>
        <v>145.6</v>
      </c>
      <c r="L705" t="s">
        <v>240</v>
      </c>
      <c r="M705" s="1">
        <v>28</v>
      </c>
      <c r="N705" t="s">
        <v>233</v>
      </c>
      <c r="O705" t="s">
        <v>230</v>
      </c>
      <c r="P705" t="s">
        <v>229</v>
      </c>
      <c r="Q705" s="1">
        <f t="shared" ca="1" si="181"/>
        <v>5.2</v>
      </c>
      <c r="R705" t="s">
        <v>230</v>
      </c>
      <c r="S705" s="1">
        <f t="shared" ca="1" si="177"/>
        <v>52</v>
      </c>
      <c r="V705" t="str">
        <f t="shared" ca="1" si="168"/>
        <v>\\(\\quad 145.6　÷　28　=　 \\)</v>
      </c>
      <c r="W705" t="str">
        <f t="shared" ca="1" si="169"/>
        <v>\\(\\quad 5.2 \\)</v>
      </c>
    </row>
    <row r="706" spans="1:23" x14ac:dyDescent="0.55000000000000004">
      <c r="A706" s="51" t="s">
        <v>60</v>
      </c>
      <c r="C706" s="50" t="s">
        <v>215</v>
      </c>
      <c r="D706" s="50" t="str">
        <f t="shared" ca="1" si="170"/>
        <v>\\(\\quad 234.9　÷　29　=　 \\)</v>
      </c>
      <c r="E706" s="50" t="str">
        <f t="shared" ca="1" si="171"/>
        <v>\\(\\quad 8.1 \\)</v>
      </c>
      <c r="F706" s="50" t="s">
        <v>62</v>
      </c>
      <c r="H706" s="50">
        <v>128</v>
      </c>
      <c r="I706" s="89" t="str">
        <f t="shared" ca="1" si="172"/>
        <v>INSERT INTO math(tangen,question,answer,editor,date,count) VALUES('m3300','\\(\\quad 234.9　÷　29　=　 \\)','\\(\\quad 8.1 \\)','harazono',NOW(),0);</v>
      </c>
      <c r="J706" s="78" t="s">
        <v>229</v>
      </c>
      <c r="K706" s="1">
        <f t="shared" ca="1" si="180"/>
        <v>234.89999999999998</v>
      </c>
      <c r="L706" t="s">
        <v>240</v>
      </c>
      <c r="M706" s="1">
        <v>29</v>
      </c>
      <c r="N706" t="s">
        <v>233</v>
      </c>
      <c r="O706" t="s">
        <v>230</v>
      </c>
      <c r="P706" t="s">
        <v>229</v>
      </c>
      <c r="Q706" s="1">
        <f t="shared" ca="1" si="181"/>
        <v>8.1</v>
      </c>
      <c r="R706" t="s">
        <v>230</v>
      </c>
      <c r="S706" s="1">
        <f t="shared" ca="1" si="177"/>
        <v>81</v>
      </c>
      <c r="V706" t="str">
        <f t="shared" ref="V706:V725" ca="1" si="182">J706&amp;K706&amp;L706&amp;M706&amp;N706&amp;O706</f>
        <v>\\(\\quad 234.9　÷　29　=　 \\)</v>
      </c>
      <c r="W706" t="str">
        <f t="shared" ref="W706:W766" ca="1" si="183">P706&amp;Q706&amp;R706</f>
        <v>\\(\\quad 8.1 \\)</v>
      </c>
    </row>
    <row r="707" spans="1:23" x14ac:dyDescent="0.55000000000000004">
      <c r="A707" s="51" t="s">
        <v>60</v>
      </c>
      <c r="C707" s="50" t="s">
        <v>215</v>
      </c>
      <c r="D707" s="50" t="str">
        <f t="shared" ca="1" si="170"/>
        <v>\\(\\quad 216　÷　30　=　 \\)</v>
      </c>
      <c r="E707" s="50" t="str">
        <f t="shared" ca="1" si="171"/>
        <v>\\(\\quad 7.2 \\)</v>
      </c>
      <c r="F707" s="50" t="s">
        <v>62</v>
      </c>
      <c r="H707" s="50">
        <v>128</v>
      </c>
      <c r="I707" s="89" t="str">
        <f t="shared" ca="1" si="172"/>
        <v>INSERT INTO math(tangen,question,answer,editor,date,count) VALUES('m3300','\\(\\quad 216　÷　30　=　 \\)','\\(\\quad 7.2 \\)','harazono',NOW(),0);</v>
      </c>
      <c r="J707" s="78" t="s">
        <v>229</v>
      </c>
      <c r="K707" s="1">
        <f t="shared" ca="1" si="180"/>
        <v>216</v>
      </c>
      <c r="L707" t="s">
        <v>240</v>
      </c>
      <c r="M707" s="1">
        <v>30</v>
      </c>
      <c r="N707" t="s">
        <v>233</v>
      </c>
      <c r="O707" t="s">
        <v>230</v>
      </c>
      <c r="P707" t="s">
        <v>229</v>
      </c>
      <c r="Q707" s="1">
        <f t="shared" ca="1" si="181"/>
        <v>7.2</v>
      </c>
      <c r="R707" t="s">
        <v>230</v>
      </c>
      <c r="S707" s="1">
        <f t="shared" ca="1" si="177"/>
        <v>72</v>
      </c>
      <c r="V707" t="str">
        <f t="shared" ca="1" si="182"/>
        <v>\\(\\quad 216　÷　30　=　 \\)</v>
      </c>
      <c r="W707" t="str">
        <f t="shared" ca="1" si="183"/>
        <v>\\(\\quad 7.2 \\)</v>
      </c>
    </row>
    <row r="708" spans="1:23" x14ac:dyDescent="0.55000000000000004">
      <c r="A708" s="51" t="s">
        <v>60</v>
      </c>
      <c r="C708" s="50" t="s">
        <v>215</v>
      </c>
      <c r="D708" s="50" t="str">
        <f t="shared" ca="1" si="170"/>
        <v>\\(\\quad 294.5　÷　31　=　 \\)</v>
      </c>
      <c r="E708" s="50" t="str">
        <f t="shared" ca="1" si="171"/>
        <v>\\(\\quad 9.5 \\)</v>
      </c>
      <c r="F708" s="50" t="s">
        <v>62</v>
      </c>
      <c r="H708" s="50">
        <v>128</v>
      </c>
      <c r="I708" s="89" t="str">
        <f t="shared" ca="1" si="172"/>
        <v>INSERT INTO math(tangen,question,answer,editor,date,count) VALUES('m3300','\\(\\quad 294.5　÷　31　=　 \\)','\\(\\quad 9.5 \\)','harazono',NOW(),0);</v>
      </c>
      <c r="J708" s="78" t="s">
        <v>229</v>
      </c>
      <c r="K708" s="1">
        <f t="shared" ca="1" si="180"/>
        <v>294.5</v>
      </c>
      <c r="L708" t="s">
        <v>240</v>
      </c>
      <c r="M708" s="1">
        <v>31</v>
      </c>
      <c r="N708" t="s">
        <v>233</v>
      </c>
      <c r="O708" t="s">
        <v>230</v>
      </c>
      <c r="P708" t="s">
        <v>229</v>
      </c>
      <c r="Q708" s="1">
        <f t="shared" ca="1" si="181"/>
        <v>9.5</v>
      </c>
      <c r="R708" t="s">
        <v>230</v>
      </c>
      <c r="S708" s="1">
        <f t="shared" ca="1" si="177"/>
        <v>95</v>
      </c>
      <c r="V708" t="str">
        <f t="shared" ca="1" si="182"/>
        <v>\\(\\quad 294.5　÷　31　=　 \\)</v>
      </c>
      <c r="W708" t="str">
        <f t="shared" ca="1" si="183"/>
        <v>\\(\\quad 9.5 \\)</v>
      </c>
    </row>
    <row r="709" spans="1:23" x14ac:dyDescent="0.55000000000000004">
      <c r="A709" s="51" t="s">
        <v>60</v>
      </c>
      <c r="C709" s="50" t="s">
        <v>215</v>
      </c>
      <c r="D709" s="50" t="str">
        <f t="shared" ca="1" si="170"/>
        <v>\\(\\quad 131.2　÷　32　=　 \\)</v>
      </c>
      <c r="E709" s="50" t="str">
        <f t="shared" ca="1" si="171"/>
        <v>\\(\\quad 4.1 \\)</v>
      </c>
      <c r="F709" s="50" t="s">
        <v>62</v>
      </c>
      <c r="H709" s="50">
        <v>128</v>
      </c>
      <c r="I709" s="89" t="str">
        <f t="shared" ca="1" si="172"/>
        <v>INSERT INTO math(tangen,question,answer,editor,date,count) VALUES('m3300','\\(\\quad 131.2　÷　32　=　 \\)','\\(\\quad 4.1 \\)','harazono',NOW(),0);</v>
      </c>
      <c r="J709" s="78" t="s">
        <v>229</v>
      </c>
      <c r="K709" s="1">
        <f t="shared" ca="1" si="180"/>
        <v>131.20000000000002</v>
      </c>
      <c r="L709" t="s">
        <v>240</v>
      </c>
      <c r="M709" s="1">
        <v>32</v>
      </c>
      <c r="N709" t="s">
        <v>233</v>
      </c>
      <c r="O709" t="s">
        <v>230</v>
      </c>
      <c r="P709" t="s">
        <v>229</v>
      </c>
      <c r="Q709" s="1">
        <f t="shared" ca="1" si="181"/>
        <v>4.1000000000000005</v>
      </c>
      <c r="R709" t="s">
        <v>230</v>
      </c>
      <c r="S709" s="1">
        <f t="shared" ca="1" si="177"/>
        <v>41</v>
      </c>
      <c r="V709" t="str">
        <f t="shared" ca="1" si="182"/>
        <v>\\(\\quad 131.2　÷　32　=　 \\)</v>
      </c>
      <c r="W709" t="str">
        <f t="shared" ca="1" si="183"/>
        <v>\\(\\quad 4.1 \\)</v>
      </c>
    </row>
    <row r="710" spans="1:23" x14ac:dyDescent="0.55000000000000004">
      <c r="A710" s="51" t="s">
        <v>60</v>
      </c>
      <c r="C710" s="50" t="s">
        <v>215</v>
      </c>
      <c r="D710" s="50" t="str">
        <f t="shared" ca="1" si="170"/>
        <v>\\(\\quad 66　÷　33　=　 \\)</v>
      </c>
      <c r="E710" s="50" t="str">
        <f t="shared" ca="1" si="171"/>
        <v>\\(\\quad 2 \\)</v>
      </c>
      <c r="F710" s="50" t="s">
        <v>62</v>
      </c>
      <c r="H710" s="50">
        <v>128</v>
      </c>
      <c r="I710" s="89" t="str">
        <f t="shared" ca="1" si="172"/>
        <v>INSERT INTO math(tangen,question,answer,editor,date,count) VALUES('m3300','\\(\\quad 66　÷　33　=　 \\)','\\(\\quad 2 \\)','harazono',NOW(),0);</v>
      </c>
      <c r="J710" s="78" t="s">
        <v>229</v>
      </c>
      <c r="K710" s="1">
        <f t="shared" ca="1" si="180"/>
        <v>66</v>
      </c>
      <c r="L710" t="s">
        <v>240</v>
      </c>
      <c r="M710" s="1">
        <v>33</v>
      </c>
      <c r="N710" t="s">
        <v>233</v>
      </c>
      <c r="O710" t="s">
        <v>230</v>
      </c>
      <c r="P710" t="s">
        <v>229</v>
      </c>
      <c r="Q710" s="1">
        <f t="shared" ca="1" si="181"/>
        <v>2</v>
      </c>
      <c r="R710" t="s">
        <v>230</v>
      </c>
      <c r="S710" s="1">
        <f t="shared" ca="1" si="177"/>
        <v>20</v>
      </c>
      <c r="V710" t="str">
        <f t="shared" ca="1" si="182"/>
        <v>\\(\\quad 66　÷　33　=　 \\)</v>
      </c>
      <c r="W710" t="str">
        <f t="shared" ca="1" si="183"/>
        <v>\\(\\quad 2 \\)</v>
      </c>
    </row>
    <row r="711" spans="1:23" x14ac:dyDescent="0.55000000000000004">
      <c r="A711" s="51" t="s">
        <v>60</v>
      </c>
      <c r="C711" s="50" t="s">
        <v>215</v>
      </c>
      <c r="D711" s="50" t="str">
        <f t="shared" ca="1" si="170"/>
        <v>\\(\\quad 95.2　÷　34　=　 \\)</v>
      </c>
      <c r="E711" s="50" t="str">
        <f t="shared" ca="1" si="171"/>
        <v>\\(\\quad 2.8 \\)</v>
      </c>
      <c r="F711" s="50" t="s">
        <v>62</v>
      </c>
      <c r="H711" s="50">
        <v>128</v>
      </c>
      <c r="I711" s="89" t="str">
        <f t="shared" ca="1" si="172"/>
        <v>INSERT INTO math(tangen,question,answer,editor,date,count) VALUES('m3300','\\(\\quad 95.2　÷　34　=　 \\)','\\(\\quad 2.8 \\)','harazono',NOW(),0);</v>
      </c>
      <c r="J711" s="78" t="s">
        <v>229</v>
      </c>
      <c r="K711" s="1">
        <f t="shared" ca="1" si="180"/>
        <v>95.2</v>
      </c>
      <c r="L711" t="s">
        <v>240</v>
      </c>
      <c r="M711" s="1">
        <v>34</v>
      </c>
      <c r="N711" t="s">
        <v>233</v>
      </c>
      <c r="O711" t="s">
        <v>230</v>
      </c>
      <c r="P711" t="s">
        <v>229</v>
      </c>
      <c r="Q711" s="1">
        <f t="shared" ca="1" si="181"/>
        <v>2.8000000000000003</v>
      </c>
      <c r="R711" t="s">
        <v>230</v>
      </c>
      <c r="S711" s="1">
        <f t="shared" ca="1" si="177"/>
        <v>28</v>
      </c>
      <c r="V711" t="str">
        <f t="shared" ca="1" si="182"/>
        <v>\\(\\quad 95.2　÷　34　=　 \\)</v>
      </c>
      <c r="W711" t="str">
        <f t="shared" ca="1" si="183"/>
        <v>\\(\\quad 2.8 \\)</v>
      </c>
    </row>
    <row r="712" spans="1:23" x14ac:dyDescent="0.55000000000000004">
      <c r="A712" s="51" t="s">
        <v>60</v>
      </c>
      <c r="C712" s="50" t="s">
        <v>215</v>
      </c>
      <c r="D712" s="50" t="str">
        <f t="shared" ca="1" si="170"/>
        <v>\\(\\quad 322　÷　35　=　 \\)</v>
      </c>
      <c r="E712" s="50" t="str">
        <f t="shared" ca="1" si="171"/>
        <v>\\(\\quad 9.2 \\)</v>
      </c>
      <c r="F712" s="50" t="s">
        <v>62</v>
      </c>
      <c r="H712" s="50">
        <v>128</v>
      </c>
      <c r="I712" s="89" t="str">
        <f t="shared" ca="1" si="172"/>
        <v>INSERT INTO math(tangen,question,answer,editor,date,count) VALUES('m3300','\\(\\quad 322　÷　35　=　 \\)','\\(\\quad 9.2 \\)','harazono',NOW(),0);</v>
      </c>
      <c r="J712" s="78" t="s">
        <v>229</v>
      </c>
      <c r="K712" s="1">
        <f t="shared" ca="1" si="180"/>
        <v>322.00000000000006</v>
      </c>
      <c r="L712" t="s">
        <v>240</v>
      </c>
      <c r="M712" s="1">
        <v>35</v>
      </c>
      <c r="N712" t="s">
        <v>233</v>
      </c>
      <c r="O712" t="s">
        <v>230</v>
      </c>
      <c r="P712" t="s">
        <v>229</v>
      </c>
      <c r="Q712" s="1">
        <f t="shared" ca="1" si="181"/>
        <v>9.2000000000000011</v>
      </c>
      <c r="R712" t="s">
        <v>230</v>
      </c>
      <c r="S712" s="1">
        <f t="shared" ca="1" si="177"/>
        <v>92</v>
      </c>
      <c r="V712" t="str">
        <f t="shared" ca="1" si="182"/>
        <v>\\(\\quad 322　÷　35　=　 \\)</v>
      </c>
      <c r="W712" t="str">
        <f t="shared" ca="1" si="183"/>
        <v>\\(\\quad 9.2 \\)</v>
      </c>
    </row>
    <row r="713" spans="1:23" x14ac:dyDescent="0.55000000000000004">
      <c r="A713" s="51" t="s">
        <v>60</v>
      </c>
      <c r="C713" s="50" t="s">
        <v>215</v>
      </c>
      <c r="D713" s="50" t="str">
        <f t="shared" ca="1" si="170"/>
        <v>\\(\\quad 82.8　÷　36　=　 \\)</v>
      </c>
      <c r="E713" s="50" t="str">
        <f t="shared" ca="1" si="171"/>
        <v>\\(\\quad 2.3 \\)</v>
      </c>
      <c r="F713" s="50" t="s">
        <v>62</v>
      </c>
      <c r="H713" s="50">
        <v>128</v>
      </c>
      <c r="I713" s="89" t="str">
        <f t="shared" ca="1" si="172"/>
        <v>INSERT INTO math(tangen,question,answer,editor,date,count) VALUES('m3300','\\(\\quad 82.8　÷　36　=　 \\)','\\(\\quad 2.3 \\)','harazono',NOW(),0);</v>
      </c>
      <c r="J713" s="78" t="s">
        <v>229</v>
      </c>
      <c r="K713" s="1">
        <f t="shared" ca="1" si="180"/>
        <v>82.800000000000011</v>
      </c>
      <c r="L713" t="s">
        <v>240</v>
      </c>
      <c r="M713" s="1">
        <v>36</v>
      </c>
      <c r="N713" t="s">
        <v>233</v>
      </c>
      <c r="O713" t="s">
        <v>230</v>
      </c>
      <c r="P713" t="s">
        <v>229</v>
      </c>
      <c r="Q713" s="1">
        <f t="shared" ca="1" si="181"/>
        <v>2.3000000000000003</v>
      </c>
      <c r="R713" t="s">
        <v>230</v>
      </c>
      <c r="S713" s="1">
        <f t="shared" ca="1" si="177"/>
        <v>23</v>
      </c>
      <c r="V713" t="str">
        <f t="shared" ca="1" si="182"/>
        <v>\\(\\quad 82.8　÷　36　=　 \\)</v>
      </c>
      <c r="W713" t="str">
        <f t="shared" ca="1" si="183"/>
        <v>\\(\\quad 2.3 \\)</v>
      </c>
    </row>
    <row r="714" spans="1:23" x14ac:dyDescent="0.55000000000000004">
      <c r="A714" s="51" t="s">
        <v>60</v>
      </c>
      <c r="C714" s="50" t="s">
        <v>215</v>
      </c>
      <c r="D714" s="50" t="str">
        <f t="shared" ca="1" si="170"/>
        <v>\\(\\quad 7.4　÷　37　=　 \\)</v>
      </c>
      <c r="E714" s="50" t="str">
        <f t="shared" ca="1" si="171"/>
        <v>\\(\\quad 0.2 \\)</v>
      </c>
      <c r="F714" s="50" t="s">
        <v>62</v>
      </c>
      <c r="H714" s="50">
        <v>128</v>
      </c>
      <c r="I714" s="89" t="str">
        <f t="shared" ca="1" si="172"/>
        <v>INSERT INTO math(tangen,question,answer,editor,date,count) VALUES('m3300','\\(\\quad 7.4　÷　37　=　 \\)','\\(\\quad 0.2 \\)','harazono',NOW(),0);</v>
      </c>
      <c r="J714" s="78" t="s">
        <v>229</v>
      </c>
      <c r="K714" s="1">
        <f t="shared" ca="1" si="180"/>
        <v>7.4</v>
      </c>
      <c r="L714" t="s">
        <v>240</v>
      </c>
      <c r="M714" s="1">
        <v>37</v>
      </c>
      <c r="N714" t="s">
        <v>233</v>
      </c>
      <c r="O714" t="s">
        <v>230</v>
      </c>
      <c r="P714" t="s">
        <v>229</v>
      </c>
      <c r="Q714" s="1">
        <f t="shared" ca="1" si="181"/>
        <v>0.2</v>
      </c>
      <c r="R714" t="s">
        <v>230</v>
      </c>
      <c r="S714" s="1">
        <f t="shared" ca="1" si="177"/>
        <v>2</v>
      </c>
      <c r="V714" t="str">
        <f t="shared" ca="1" si="182"/>
        <v>\\(\\quad 7.4　÷　37　=　 \\)</v>
      </c>
      <c r="W714" t="str">
        <f t="shared" ca="1" si="183"/>
        <v>\\(\\quad 0.2 \\)</v>
      </c>
    </row>
    <row r="715" spans="1:23" x14ac:dyDescent="0.55000000000000004">
      <c r="A715" s="51" t="s">
        <v>60</v>
      </c>
      <c r="C715" s="50" t="s">
        <v>215</v>
      </c>
      <c r="D715" s="50" t="str">
        <f t="shared" ca="1" si="170"/>
        <v>\\(\\quad 258.4　÷　38　=　 \\)</v>
      </c>
      <c r="E715" s="50" t="str">
        <f t="shared" ca="1" si="171"/>
        <v>\\(\\quad 6.8 \\)</v>
      </c>
      <c r="F715" s="50" t="s">
        <v>62</v>
      </c>
      <c r="H715" s="50">
        <v>128</v>
      </c>
      <c r="I715" s="89" t="str">
        <f t="shared" ca="1" si="172"/>
        <v>INSERT INTO math(tangen,question,answer,editor,date,count) VALUES('m3300','\\(\\quad 258.4　÷　38　=　 \\)','\\(\\quad 6.8 \\)','harazono',NOW(),0);</v>
      </c>
      <c r="J715" s="78" t="s">
        <v>229</v>
      </c>
      <c r="K715" s="1">
        <f t="shared" ca="1" si="180"/>
        <v>258.40000000000003</v>
      </c>
      <c r="L715" t="s">
        <v>240</v>
      </c>
      <c r="M715" s="1">
        <v>38</v>
      </c>
      <c r="N715" t="s">
        <v>233</v>
      </c>
      <c r="O715" t="s">
        <v>230</v>
      </c>
      <c r="P715" t="s">
        <v>229</v>
      </c>
      <c r="Q715" s="1">
        <f t="shared" ca="1" si="181"/>
        <v>6.8000000000000007</v>
      </c>
      <c r="R715" t="s">
        <v>230</v>
      </c>
      <c r="S715" s="1">
        <f t="shared" ca="1" si="177"/>
        <v>68</v>
      </c>
      <c r="V715" t="str">
        <f t="shared" ca="1" si="182"/>
        <v>\\(\\quad 258.4　÷　38　=　 \\)</v>
      </c>
      <c r="W715" t="str">
        <f t="shared" ca="1" si="183"/>
        <v>\\(\\quad 6.8 \\)</v>
      </c>
    </row>
    <row r="716" spans="1:23" x14ac:dyDescent="0.55000000000000004">
      <c r="A716" s="51" t="s">
        <v>60</v>
      </c>
      <c r="C716" s="50" t="s">
        <v>215</v>
      </c>
      <c r="D716" s="50" t="str">
        <f t="shared" ca="1" si="170"/>
        <v>\\(\\quad 269.1　÷　39　=　 \\)</v>
      </c>
      <c r="E716" s="50" t="str">
        <f t="shared" ca="1" si="171"/>
        <v>\\(\\quad 6.9 \\)</v>
      </c>
      <c r="F716" s="50" t="s">
        <v>62</v>
      </c>
      <c r="H716" s="50">
        <v>128</v>
      </c>
      <c r="I716" s="89" t="str">
        <f t="shared" ca="1" si="172"/>
        <v>INSERT INTO math(tangen,question,answer,editor,date,count) VALUES('m3300','\\(\\quad 269.1　÷　39　=　 \\)','\\(\\quad 6.9 \\)','harazono',NOW(),0);</v>
      </c>
      <c r="J716" s="78" t="s">
        <v>229</v>
      </c>
      <c r="K716" s="1">
        <f t="shared" ca="1" si="180"/>
        <v>269.10000000000002</v>
      </c>
      <c r="L716" t="s">
        <v>240</v>
      </c>
      <c r="M716" s="1">
        <v>39</v>
      </c>
      <c r="N716" t="s">
        <v>233</v>
      </c>
      <c r="O716" t="s">
        <v>230</v>
      </c>
      <c r="P716" t="s">
        <v>229</v>
      </c>
      <c r="Q716" s="1">
        <f t="shared" ca="1" si="181"/>
        <v>6.9</v>
      </c>
      <c r="R716" t="s">
        <v>230</v>
      </c>
      <c r="S716" s="1">
        <f t="shared" ca="1" si="177"/>
        <v>69</v>
      </c>
      <c r="V716" t="str">
        <f t="shared" ca="1" si="182"/>
        <v>\\(\\quad 269.1　÷　39　=　 \\)</v>
      </c>
      <c r="W716" t="str">
        <f t="shared" ca="1" si="183"/>
        <v>\\(\\quad 6.9 \\)</v>
      </c>
    </row>
    <row r="717" spans="1:23" x14ac:dyDescent="0.55000000000000004">
      <c r="A717" s="51" t="s">
        <v>60</v>
      </c>
      <c r="C717" s="50" t="s">
        <v>215</v>
      </c>
      <c r="D717" s="50" t="str">
        <f t="shared" ref="D717:D767" ca="1" si="184">V717</f>
        <v>\\(\\quad 4　÷　40　=　 \\)</v>
      </c>
      <c r="E717" s="50" t="str">
        <f t="shared" ref="E717:E767" ca="1" si="185">W717</f>
        <v>\\(\\quad 0.1 \\)</v>
      </c>
      <c r="F717" s="50" t="s">
        <v>62</v>
      </c>
      <c r="H717" s="50">
        <v>128</v>
      </c>
      <c r="I717" s="89" t="str">
        <f t="shared" ref="I717:I767" ca="1" si="186">"INSERT INTO "&amp;A717&amp;"(tangen,question,answer,editor,date,count) VALUES('"&amp;C717&amp;"','"&amp;D717&amp;"','"&amp;E717&amp;"','"&amp;F717&amp;"',NOW(),0);"</f>
        <v>INSERT INTO math(tangen,question,answer,editor,date,count) VALUES('m3300','\\(\\quad 4　÷　40　=　 \\)','\\(\\quad 0.1 \\)','harazono',NOW(),0);</v>
      </c>
      <c r="J717" s="78" t="s">
        <v>229</v>
      </c>
      <c r="K717" s="1">
        <f t="shared" ca="1" si="180"/>
        <v>4</v>
      </c>
      <c r="L717" t="s">
        <v>240</v>
      </c>
      <c r="M717" s="1">
        <v>40</v>
      </c>
      <c r="N717" t="s">
        <v>233</v>
      </c>
      <c r="O717" t="s">
        <v>230</v>
      </c>
      <c r="P717" t="s">
        <v>229</v>
      </c>
      <c r="Q717" s="1">
        <f t="shared" ca="1" si="181"/>
        <v>0.1</v>
      </c>
      <c r="R717" t="s">
        <v>230</v>
      </c>
      <c r="S717" s="1">
        <f t="shared" ca="1" si="177"/>
        <v>1</v>
      </c>
      <c r="V717" t="str">
        <f t="shared" ca="1" si="182"/>
        <v>\\(\\quad 4　÷　40　=　 \\)</v>
      </c>
      <c r="W717" t="str">
        <f t="shared" ca="1" si="183"/>
        <v>\\(\\quad 0.1 \\)</v>
      </c>
    </row>
    <row r="718" spans="1:23" x14ac:dyDescent="0.55000000000000004">
      <c r="A718" s="51" t="s">
        <v>60</v>
      </c>
      <c r="C718" s="50" t="s">
        <v>215</v>
      </c>
      <c r="D718" s="50" t="str">
        <f t="shared" ca="1" si="184"/>
        <v>\\(\\quad 127.1　÷　41　=　 \\)</v>
      </c>
      <c r="E718" s="50" t="str">
        <f t="shared" ca="1" si="185"/>
        <v>\\(\\quad 3.1 \\)</v>
      </c>
      <c r="F718" s="50" t="s">
        <v>62</v>
      </c>
      <c r="H718" s="50">
        <v>128</v>
      </c>
      <c r="I718" s="89" t="str">
        <f t="shared" ca="1" si="186"/>
        <v>INSERT INTO math(tangen,question,answer,editor,date,count) VALUES('m3300','\\(\\quad 127.1　÷　41　=　 \\)','\\(\\quad 3.1 \\)','harazono',NOW(),0);</v>
      </c>
      <c r="J718" s="78" t="s">
        <v>229</v>
      </c>
      <c r="K718" s="1">
        <f t="shared" ca="1" si="180"/>
        <v>127.10000000000001</v>
      </c>
      <c r="L718" t="s">
        <v>240</v>
      </c>
      <c r="M718" s="1">
        <v>41</v>
      </c>
      <c r="N718" t="s">
        <v>233</v>
      </c>
      <c r="O718" t="s">
        <v>230</v>
      </c>
      <c r="P718" t="s">
        <v>229</v>
      </c>
      <c r="Q718" s="1">
        <f t="shared" ca="1" si="181"/>
        <v>3.1</v>
      </c>
      <c r="R718" t="s">
        <v>230</v>
      </c>
      <c r="S718" s="1">
        <f t="shared" ca="1" si="177"/>
        <v>31</v>
      </c>
      <c r="V718" t="str">
        <f t="shared" ca="1" si="182"/>
        <v>\\(\\quad 127.1　÷　41　=　 \\)</v>
      </c>
      <c r="W718" t="str">
        <f t="shared" ca="1" si="183"/>
        <v>\\(\\quad 3.1 \\)</v>
      </c>
    </row>
    <row r="719" spans="1:23" x14ac:dyDescent="0.55000000000000004">
      <c r="A719" s="51" t="s">
        <v>60</v>
      </c>
      <c r="C719" s="50" t="s">
        <v>215</v>
      </c>
      <c r="D719" s="50" t="str">
        <f t="shared" ca="1" si="184"/>
        <v>\\(\\quad 294　÷　42　=　 \\)</v>
      </c>
      <c r="E719" s="50" t="str">
        <f t="shared" ca="1" si="185"/>
        <v>\\(\\quad 7 \\)</v>
      </c>
      <c r="F719" s="50" t="s">
        <v>62</v>
      </c>
      <c r="H719" s="50">
        <v>128</v>
      </c>
      <c r="I719" s="89" t="str">
        <f t="shared" ca="1" si="186"/>
        <v>INSERT INTO math(tangen,question,answer,editor,date,count) VALUES('m3300','\\(\\quad 294　÷　42　=　 \\)','\\(\\quad 7 \\)','harazono',NOW(),0);</v>
      </c>
      <c r="J719" s="78" t="s">
        <v>229</v>
      </c>
      <c r="K719" s="1">
        <f t="shared" ca="1" si="180"/>
        <v>294</v>
      </c>
      <c r="L719" t="s">
        <v>240</v>
      </c>
      <c r="M719" s="1">
        <v>42</v>
      </c>
      <c r="N719" t="s">
        <v>233</v>
      </c>
      <c r="O719" t="s">
        <v>230</v>
      </c>
      <c r="P719" t="s">
        <v>229</v>
      </c>
      <c r="Q719" s="1">
        <f t="shared" ca="1" si="181"/>
        <v>7</v>
      </c>
      <c r="R719" t="s">
        <v>230</v>
      </c>
      <c r="S719" s="1">
        <f t="shared" ca="1" si="177"/>
        <v>70</v>
      </c>
      <c r="V719" t="str">
        <f t="shared" ca="1" si="182"/>
        <v>\\(\\quad 294　÷　42　=　 \\)</v>
      </c>
      <c r="W719" t="str">
        <f t="shared" ca="1" si="183"/>
        <v>\\(\\quad 7 \\)</v>
      </c>
    </row>
    <row r="720" spans="1:23" x14ac:dyDescent="0.55000000000000004">
      <c r="A720" s="51" t="s">
        <v>60</v>
      </c>
      <c r="C720" s="50" t="s">
        <v>215</v>
      </c>
      <c r="D720" s="50" t="str">
        <f t="shared" ca="1" si="184"/>
        <v>\\(\\quad 176.3　÷　43　=　 \\)</v>
      </c>
      <c r="E720" s="50" t="str">
        <f t="shared" ca="1" si="185"/>
        <v>\\(\\quad 4.1 \\)</v>
      </c>
      <c r="F720" s="50" t="s">
        <v>62</v>
      </c>
      <c r="H720" s="50">
        <v>128</v>
      </c>
      <c r="I720" s="89" t="str">
        <f t="shared" ca="1" si="186"/>
        <v>INSERT INTO math(tangen,question,answer,editor,date,count) VALUES('m3300','\\(\\quad 176.3　÷　43　=　 \\)','\\(\\quad 4.1 \\)','harazono',NOW(),0);</v>
      </c>
      <c r="J720" s="78" t="s">
        <v>229</v>
      </c>
      <c r="K720" s="1">
        <f t="shared" ca="1" si="180"/>
        <v>176.3</v>
      </c>
      <c r="L720" t="s">
        <v>240</v>
      </c>
      <c r="M720" s="1">
        <v>43</v>
      </c>
      <c r="N720" t="s">
        <v>233</v>
      </c>
      <c r="O720" t="s">
        <v>230</v>
      </c>
      <c r="P720" t="s">
        <v>229</v>
      </c>
      <c r="Q720" s="1">
        <f t="shared" ca="1" si="181"/>
        <v>4.1000000000000005</v>
      </c>
      <c r="R720" t="s">
        <v>230</v>
      </c>
      <c r="S720" s="1">
        <f t="shared" ca="1" si="177"/>
        <v>41</v>
      </c>
      <c r="V720" t="str">
        <f t="shared" ca="1" si="182"/>
        <v>\\(\\quad 176.3　÷　43　=　 \\)</v>
      </c>
      <c r="W720" t="str">
        <f t="shared" ca="1" si="183"/>
        <v>\\(\\quad 4.1 \\)</v>
      </c>
    </row>
    <row r="721" spans="1:23" x14ac:dyDescent="0.55000000000000004">
      <c r="A721" s="51" t="s">
        <v>60</v>
      </c>
      <c r="C721" s="50" t="s">
        <v>215</v>
      </c>
      <c r="D721" s="50" t="str">
        <f t="shared" ca="1" si="184"/>
        <v>\\(\\quad 4.4　÷　44　=　 \\)</v>
      </c>
      <c r="E721" s="50" t="str">
        <f t="shared" ca="1" si="185"/>
        <v>\\(\\quad 0.1 \\)</v>
      </c>
      <c r="F721" s="50" t="s">
        <v>62</v>
      </c>
      <c r="H721" s="50">
        <v>128</v>
      </c>
      <c r="I721" s="89" t="str">
        <f t="shared" ca="1" si="186"/>
        <v>INSERT INTO math(tangen,question,answer,editor,date,count) VALUES('m3300','\\(\\quad 4.4　÷　44　=　 \\)','\\(\\quad 0.1 \\)','harazono',NOW(),0);</v>
      </c>
      <c r="J721" s="78" t="s">
        <v>229</v>
      </c>
      <c r="K721" s="1">
        <f t="shared" ca="1" si="180"/>
        <v>4.4000000000000004</v>
      </c>
      <c r="L721" t="s">
        <v>240</v>
      </c>
      <c r="M721" s="1">
        <v>44</v>
      </c>
      <c r="N721" t="s">
        <v>233</v>
      </c>
      <c r="O721" t="s">
        <v>230</v>
      </c>
      <c r="P721" t="s">
        <v>229</v>
      </c>
      <c r="Q721" s="1">
        <f t="shared" ca="1" si="181"/>
        <v>0.1</v>
      </c>
      <c r="R721" t="s">
        <v>230</v>
      </c>
      <c r="S721" s="1">
        <f t="shared" ca="1" si="177"/>
        <v>1</v>
      </c>
      <c r="V721" t="str">
        <f t="shared" ca="1" si="182"/>
        <v>\\(\\quad 4.4　÷　44　=　 \\)</v>
      </c>
      <c r="W721" t="str">
        <f t="shared" ca="1" si="183"/>
        <v>\\(\\quad 0.1 \\)</v>
      </c>
    </row>
    <row r="722" spans="1:23" x14ac:dyDescent="0.55000000000000004">
      <c r="A722" s="51" t="s">
        <v>60</v>
      </c>
      <c r="C722" s="50" t="s">
        <v>215</v>
      </c>
      <c r="D722" s="50" t="str">
        <f t="shared" ca="1" si="184"/>
        <v>\\(\\quad 40.5　÷　45　=　 \\)</v>
      </c>
      <c r="E722" s="50" t="str">
        <f t="shared" ca="1" si="185"/>
        <v>\\(\\quad 0.9 \\)</v>
      </c>
      <c r="F722" s="50" t="s">
        <v>62</v>
      </c>
      <c r="H722" s="50">
        <v>128</v>
      </c>
      <c r="I722" s="89" t="str">
        <f t="shared" ca="1" si="186"/>
        <v>INSERT INTO math(tangen,question,answer,editor,date,count) VALUES('m3300','\\(\\quad 40.5　÷　45　=　 \\)','\\(\\quad 0.9 \\)','harazono',NOW(),0);</v>
      </c>
      <c r="J722" s="78" t="s">
        <v>229</v>
      </c>
      <c r="K722" s="1">
        <f t="shared" ca="1" si="180"/>
        <v>40.5</v>
      </c>
      <c r="L722" t="s">
        <v>240</v>
      </c>
      <c r="M722" s="1">
        <v>45</v>
      </c>
      <c r="N722" t="s">
        <v>233</v>
      </c>
      <c r="O722" t="s">
        <v>230</v>
      </c>
      <c r="P722" t="s">
        <v>229</v>
      </c>
      <c r="Q722" s="1">
        <f t="shared" ca="1" si="181"/>
        <v>0.9</v>
      </c>
      <c r="R722" t="s">
        <v>230</v>
      </c>
      <c r="S722" s="1">
        <f t="shared" ca="1" si="177"/>
        <v>9</v>
      </c>
      <c r="V722" t="str">
        <f t="shared" ca="1" si="182"/>
        <v>\\(\\quad 40.5　÷　45　=　 \\)</v>
      </c>
      <c r="W722" t="str">
        <f t="shared" ca="1" si="183"/>
        <v>\\(\\quad 0.9 \\)</v>
      </c>
    </row>
    <row r="723" spans="1:23" x14ac:dyDescent="0.55000000000000004">
      <c r="A723" s="51" t="s">
        <v>60</v>
      </c>
      <c r="C723" s="50" t="s">
        <v>215</v>
      </c>
      <c r="D723" s="50" t="str">
        <f t="shared" ca="1" si="184"/>
        <v>\\(\\quad 450.8　÷　46　=　 \\)</v>
      </c>
      <c r="E723" s="50" t="str">
        <f t="shared" ca="1" si="185"/>
        <v>\\(\\quad 9.8 \\)</v>
      </c>
      <c r="F723" s="50" t="s">
        <v>62</v>
      </c>
      <c r="H723" s="50">
        <v>128</v>
      </c>
      <c r="I723" s="89" t="str">
        <f t="shared" ca="1" si="186"/>
        <v>INSERT INTO math(tangen,question,answer,editor,date,count) VALUES('m3300','\\(\\quad 450.8　÷　46　=　 \\)','\\(\\quad 9.8 \\)','harazono',NOW(),0);</v>
      </c>
      <c r="J723" s="78" t="s">
        <v>229</v>
      </c>
      <c r="K723" s="1">
        <f t="shared" ca="1" si="180"/>
        <v>450.8</v>
      </c>
      <c r="L723" t="s">
        <v>240</v>
      </c>
      <c r="M723" s="1">
        <v>46</v>
      </c>
      <c r="N723" t="s">
        <v>233</v>
      </c>
      <c r="O723" t="s">
        <v>230</v>
      </c>
      <c r="P723" t="s">
        <v>229</v>
      </c>
      <c r="Q723" s="1">
        <f t="shared" ca="1" si="181"/>
        <v>9.8000000000000007</v>
      </c>
      <c r="R723" t="s">
        <v>230</v>
      </c>
      <c r="S723" s="1">
        <f t="shared" ca="1" si="177"/>
        <v>98</v>
      </c>
      <c r="V723" t="str">
        <f t="shared" ca="1" si="182"/>
        <v>\\(\\quad 450.8　÷　46　=　 \\)</v>
      </c>
      <c r="W723" t="str">
        <f t="shared" ca="1" si="183"/>
        <v>\\(\\quad 9.8 \\)</v>
      </c>
    </row>
    <row r="724" spans="1:23" x14ac:dyDescent="0.55000000000000004">
      <c r="A724" s="51" t="s">
        <v>60</v>
      </c>
      <c r="C724" s="50" t="s">
        <v>215</v>
      </c>
      <c r="D724" s="50" t="str">
        <f t="shared" ca="1" si="184"/>
        <v>\\(\\quad 446.5　÷　47　=　 \\)</v>
      </c>
      <c r="E724" s="50" t="str">
        <f t="shared" ca="1" si="185"/>
        <v>\\(\\quad 9.5 \\)</v>
      </c>
      <c r="F724" s="50" t="s">
        <v>62</v>
      </c>
      <c r="H724" s="50">
        <v>128</v>
      </c>
      <c r="I724" s="89" t="str">
        <f t="shared" ca="1" si="186"/>
        <v>INSERT INTO math(tangen,question,answer,editor,date,count) VALUES('m3300','\\(\\quad 446.5　÷　47　=　 \\)','\\(\\quad 9.5 \\)','harazono',NOW(),0);</v>
      </c>
      <c r="J724" s="78" t="s">
        <v>229</v>
      </c>
      <c r="K724" s="1">
        <f t="shared" ca="1" si="180"/>
        <v>446.5</v>
      </c>
      <c r="L724" t="s">
        <v>240</v>
      </c>
      <c r="M724" s="1">
        <v>47</v>
      </c>
      <c r="N724" t="s">
        <v>233</v>
      </c>
      <c r="O724" t="s">
        <v>230</v>
      </c>
      <c r="P724" t="s">
        <v>229</v>
      </c>
      <c r="Q724" s="1">
        <f t="shared" ca="1" si="181"/>
        <v>9.5</v>
      </c>
      <c r="R724" t="s">
        <v>230</v>
      </c>
      <c r="S724" s="1">
        <f t="shared" ca="1" si="177"/>
        <v>95</v>
      </c>
      <c r="V724" t="str">
        <f t="shared" ca="1" si="182"/>
        <v>\\(\\quad 446.5　÷　47　=　 \\)</v>
      </c>
      <c r="W724" t="str">
        <f t="shared" ca="1" si="183"/>
        <v>\\(\\quad 9.5 \\)</v>
      </c>
    </row>
    <row r="725" spans="1:23" x14ac:dyDescent="0.55000000000000004">
      <c r="A725" s="51" t="s">
        <v>60</v>
      </c>
      <c r="C725" s="50" t="s">
        <v>215</v>
      </c>
      <c r="D725" s="50" t="str">
        <f t="shared" ca="1" si="184"/>
        <v>\\(\\quad 321.6　÷　48　=　 \\)</v>
      </c>
      <c r="E725" s="50" t="str">
        <f t="shared" ca="1" si="185"/>
        <v>\\(\\quad 6.7 \\)</v>
      </c>
      <c r="F725" s="50" t="s">
        <v>62</v>
      </c>
      <c r="H725" s="50">
        <v>128</v>
      </c>
      <c r="I725" s="89" t="str">
        <f t="shared" ca="1" si="186"/>
        <v>INSERT INTO math(tangen,question,answer,editor,date,count) VALUES('m3300','\\(\\quad 321.6　÷　48　=　 \\)','\\(\\quad 6.7 \\)','harazono',NOW(),0);</v>
      </c>
      <c r="J725" s="78" t="s">
        <v>229</v>
      </c>
      <c r="K725" s="1">
        <f t="shared" ca="1" si="180"/>
        <v>321.60000000000002</v>
      </c>
      <c r="L725" t="s">
        <v>240</v>
      </c>
      <c r="M725" s="1">
        <v>48</v>
      </c>
      <c r="N725" t="s">
        <v>233</v>
      </c>
      <c r="O725" t="s">
        <v>230</v>
      </c>
      <c r="P725" t="s">
        <v>229</v>
      </c>
      <c r="Q725" s="1">
        <f t="shared" ca="1" si="181"/>
        <v>6.7</v>
      </c>
      <c r="R725" t="s">
        <v>230</v>
      </c>
      <c r="S725" s="1">
        <f t="shared" ca="1" si="177"/>
        <v>67</v>
      </c>
      <c r="V725" t="str">
        <f t="shared" ca="1" si="182"/>
        <v>\\(\\quad 321.6　÷　48　=　 \\)</v>
      </c>
      <c r="W725" t="str">
        <f t="shared" ca="1" si="183"/>
        <v>\\(\\quad 6.7 \\)</v>
      </c>
    </row>
    <row r="726" spans="1:23" x14ac:dyDescent="0.55000000000000004">
      <c r="A726" s="51" t="s">
        <v>60</v>
      </c>
      <c r="C726" s="50" t="s">
        <v>215</v>
      </c>
      <c r="D726" s="50" t="str">
        <f t="shared" ca="1" si="184"/>
        <v>\\(\\quad 9.3　÷　4　=　 \\)　（小数第二位まで）</v>
      </c>
      <c r="E726" s="50" t="str">
        <f t="shared" ca="1" si="185"/>
        <v>\\(\\quad 2.33 \\)</v>
      </c>
      <c r="F726" s="50" t="s">
        <v>62</v>
      </c>
      <c r="H726" s="50">
        <v>128</v>
      </c>
      <c r="I726" s="89" t="str">
        <f t="shared" ca="1" si="186"/>
        <v>INSERT INTO math(tangen,question,answer,editor,date,count) VALUES('m3300','\\(\\quad 9.3　÷　4　=　 \\)　（小数第二位まで）','\\(\\quad 2.33 \\)','harazono',NOW(),0);</v>
      </c>
      <c r="J726" s="78" t="s">
        <v>229</v>
      </c>
      <c r="K726" s="1">
        <f t="shared" ref="K726:K742" ca="1" si="187">S726*0.1</f>
        <v>9.3000000000000007</v>
      </c>
      <c r="L726" t="s">
        <v>240</v>
      </c>
      <c r="M726" s="1">
        <v>4</v>
      </c>
      <c r="N726" t="s">
        <v>233</v>
      </c>
      <c r="O726" t="s">
        <v>230</v>
      </c>
      <c r="P726" t="s">
        <v>229</v>
      </c>
      <c r="Q726" s="1">
        <f t="shared" ref="Q726:Q766" ca="1" si="188">ROUND(K726/M726,2)</f>
        <v>2.33</v>
      </c>
      <c r="R726" t="s">
        <v>230</v>
      </c>
      <c r="S726" s="1">
        <f t="shared" ca="1" si="177"/>
        <v>93</v>
      </c>
      <c r="U726" t="s">
        <v>248</v>
      </c>
      <c r="V726" t="str">
        <f ca="1">J726&amp;K726&amp;L726&amp;M726&amp;N726&amp;O726&amp;U726</f>
        <v>\\(\\quad 9.3　÷　4　=　 \\)　（小数第二位まで）</v>
      </c>
      <c r="W726" t="str">
        <f t="shared" ca="1" si="183"/>
        <v>\\(\\quad 2.33 \\)</v>
      </c>
    </row>
    <row r="727" spans="1:23" x14ac:dyDescent="0.55000000000000004">
      <c r="A727" s="51" t="s">
        <v>60</v>
      </c>
      <c r="C727" s="50" t="s">
        <v>215</v>
      </c>
      <c r="D727" s="50" t="str">
        <f t="shared" ca="1" si="184"/>
        <v>\\(\\quad 3.5　÷　5　=　 \\)　（小数第二位まで）</v>
      </c>
      <c r="E727" s="50" t="str">
        <f t="shared" ca="1" si="185"/>
        <v>\\(\\quad 0.7 \\)</v>
      </c>
      <c r="F727" s="50" t="s">
        <v>62</v>
      </c>
      <c r="H727" s="50">
        <v>128</v>
      </c>
      <c r="I727" s="89" t="str">
        <f t="shared" ca="1" si="186"/>
        <v>INSERT INTO math(tangen,question,answer,editor,date,count) VALUES('m3300','\\(\\quad 3.5　÷　5　=　 \\)　（小数第二位まで）','\\(\\quad 0.7 \\)','harazono',NOW(),0);</v>
      </c>
      <c r="J727" s="78" t="s">
        <v>229</v>
      </c>
      <c r="K727" s="1">
        <f t="shared" ca="1" si="187"/>
        <v>3.5</v>
      </c>
      <c r="L727" t="s">
        <v>240</v>
      </c>
      <c r="M727" s="1">
        <v>5</v>
      </c>
      <c r="N727" t="s">
        <v>233</v>
      </c>
      <c r="O727" t="s">
        <v>230</v>
      </c>
      <c r="P727" t="s">
        <v>229</v>
      </c>
      <c r="Q727" s="1">
        <f t="shared" ca="1" si="188"/>
        <v>0.7</v>
      </c>
      <c r="R727" t="s">
        <v>230</v>
      </c>
      <c r="S727" s="1">
        <f t="shared" ca="1" si="177"/>
        <v>35</v>
      </c>
      <c r="U727" t="s">
        <v>248</v>
      </c>
      <c r="V727" t="str">
        <f t="shared" ref="V727:V766" ca="1" si="189">J727&amp;K727&amp;L727&amp;M727&amp;N727&amp;O727&amp;U727</f>
        <v>\\(\\quad 3.5　÷　5　=　 \\)　（小数第二位まで）</v>
      </c>
      <c r="W727" t="str">
        <f t="shared" ca="1" si="183"/>
        <v>\\(\\quad 0.7 \\)</v>
      </c>
    </row>
    <row r="728" spans="1:23" x14ac:dyDescent="0.55000000000000004">
      <c r="A728" s="51" t="s">
        <v>60</v>
      </c>
      <c r="C728" s="50" t="s">
        <v>215</v>
      </c>
      <c r="D728" s="50" t="str">
        <f t="shared" ca="1" si="184"/>
        <v>\\(\\quad 3.3　÷　6　=　 \\)　（小数第二位まで）</v>
      </c>
      <c r="E728" s="50" t="str">
        <f t="shared" ca="1" si="185"/>
        <v>\\(\\quad 0.55 \\)</v>
      </c>
      <c r="F728" s="50" t="s">
        <v>62</v>
      </c>
      <c r="H728" s="50">
        <v>128</v>
      </c>
      <c r="I728" s="89" t="str">
        <f t="shared" ca="1" si="186"/>
        <v>INSERT INTO math(tangen,question,answer,editor,date,count) VALUES('m3300','\\(\\quad 3.3　÷　6　=　 \\)　（小数第二位まで）','\\(\\quad 0.55 \\)','harazono',NOW(),0);</v>
      </c>
      <c r="J728" s="78" t="s">
        <v>229</v>
      </c>
      <c r="K728" s="1">
        <f t="shared" ca="1" si="187"/>
        <v>3.3000000000000003</v>
      </c>
      <c r="L728" t="s">
        <v>240</v>
      </c>
      <c r="M728" s="1">
        <v>6</v>
      </c>
      <c r="N728" t="s">
        <v>233</v>
      </c>
      <c r="O728" t="s">
        <v>230</v>
      </c>
      <c r="P728" t="s">
        <v>229</v>
      </c>
      <c r="Q728" s="1">
        <f t="shared" ca="1" si="188"/>
        <v>0.55000000000000004</v>
      </c>
      <c r="R728" t="s">
        <v>230</v>
      </c>
      <c r="S728" s="1">
        <f t="shared" ca="1" si="177"/>
        <v>33</v>
      </c>
      <c r="U728" t="s">
        <v>248</v>
      </c>
      <c r="V728" t="str">
        <f t="shared" ca="1" si="189"/>
        <v>\\(\\quad 3.3　÷　6　=　 \\)　（小数第二位まで）</v>
      </c>
      <c r="W728" t="str">
        <f t="shared" ca="1" si="183"/>
        <v>\\(\\quad 0.55 \\)</v>
      </c>
    </row>
    <row r="729" spans="1:23" x14ac:dyDescent="0.55000000000000004">
      <c r="A729" s="51" t="s">
        <v>60</v>
      </c>
      <c r="C729" s="50" t="s">
        <v>215</v>
      </c>
      <c r="D729" s="50" t="str">
        <f t="shared" ca="1" si="184"/>
        <v>\\(\\quad 5.4　÷　7　=　 \\)　（小数第二位まで）</v>
      </c>
      <c r="E729" s="50" t="str">
        <f t="shared" ca="1" si="185"/>
        <v>\\(\\quad 0.77 \\)</v>
      </c>
      <c r="F729" s="50" t="s">
        <v>62</v>
      </c>
      <c r="H729" s="50">
        <v>128</v>
      </c>
      <c r="I729" s="89" t="str">
        <f t="shared" ca="1" si="186"/>
        <v>INSERT INTO math(tangen,question,answer,editor,date,count) VALUES('m3300','\\(\\quad 5.4　÷　7　=　 \\)　（小数第二位まで）','\\(\\quad 0.77 \\)','harazono',NOW(),0);</v>
      </c>
      <c r="J729" s="78" t="s">
        <v>229</v>
      </c>
      <c r="K729" s="1">
        <f t="shared" ca="1" si="187"/>
        <v>5.4</v>
      </c>
      <c r="L729" t="s">
        <v>240</v>
      </c>
      <c r="M729" s="1">
        <v>7</v>
      </c>
      <c r="N729" t="s">
        <v>233</v>
      </c>
      <c r="O729" t="s">
        <v>230</v>
      </c>
      <c r="P729" t="s">
        <v>229</v>
      </c>
      <c r="Q729" s="1">
        <f t="shared" ca="1" si="188"/>
        <v>0.77</v>
      </c>
      <c r="R729" t="s">
        <v>230</v>
      </c>
      <c r="S729" s="1">
        <f t="shared" ca="1" si="177"/>
        <v>54</v>
      </c>
      <c r="U729" t="s">
        <v>248</v>
      </c>
      <c r="V729" t="str">
        <f t="shared" ca="1" si="189"/>
        <v>\\(\\quad 5.4　÷　7　=　 \\)　（小数第二位まで）</v>
      </c>
      <c r="W729" t="str">
        <f t="shared" ca="1" si="183"/>
        <v>\\(\\quad 0.77 \\)</v>
      </c>
    </row>
    <row r="730" spans="1:23" x14ac:dyDescent="0.55000000000000004">
      <c r="A730" s="51" t="s">
        <v>60</v>
      </c>
      <c r="C730" s="50" t="s">
        <v>215</v>
      </c>
      <c r="D730" s="50" t="str">
        <f t="shared" ca="1" si="184"/>
        <v>\\(\\quad 4.1　÷　8　=　 \\)　（小数第二位まで）</v>
      </c>
      <c r="E730" s="50" t="str">
        <f t="shared" ca="1" si="185"/>
        <v>\\(\\quad 0.51 \\)</v>
      </c>
      <c r="F730" s="50" t="s">
        <v>62</v>
      </c>
      <c r="H730" s="50">
        <v>128</v>
      </c>
      <c r="I730" s="89" t="str">
        <f t="shared" ca="1" si="186"/>
        <v>INSERT INTO math(tangen,question,answer,editor,date,count) VALUES('m3300','\\(\\quad 4.1　÷　8　=　 \\)　（小数第二位まで）','\\(\\quad 0.51 \\)','harazono',NOW(),0);</v>
      </c>
      <c r="J730" s="78" t="s">
        <v>229</v>
      </c>
      <c r="K730" s="1">
        <f t="shared" ca="1" si="187"/>
        <v>4.1000000000000005</v>
      </c>
      <c r="L730" t="s">
        <v>240</v>
      </c>
      <c r="M730" s="1">
        <v>8</v>
      </c>
      <c r="N730" t="s">
        <v>233</v>
      </c>
      <c r="O730" t="s">
        <v>230</v>
      </c>
      <c r="P730" t="s">
        <v>229</v>
      </c>
      <c r="Q730" s="1">
        <f t="shared" ca="1" si="188"/>
        <v>0.51</v>
      </c>
      <c r="R730" t="s">
        <v>230</v>
      </c>
      <c r="S730" s="1">
        <f t="shared" ca="1" si="177"/>
        <v>41</v>
      </c>
      <c r="U730" t="s">
        <v>248</v>
      </c>
      <c r="V730" t="str">
        <f t="shared" ca="1" si="189"/>
        <v>\\(\\quad 4.1　÷　8　=　 \\)　（小数第二位まで）</v>
      </c>
      <c r="W730" t="str">
        <f t="shared" ca="1" si="183"/>
        <v>\\(\\quad 0.51 \\)</v>
      </c>
    </row>
    <row r="731" spans="1:23" x14ac:dyDescent="0.55000000000000004">
      <c r="A731" s="51" t="s">
        <v>60</v>
      </c>
      <c r="C731" s="50" t="s">
        <v>215</v>
      </c>
      <c r="D731" s="50" t="str">
        <f t="shared" ca="1" si="184"/>
        <v>\\(\\quad 8.2　÷　9　=　 \\)　（小数第二位まで）</v>
      </c>
      <c r="E731" s="50" t="str">
        <f t="shared" ca="1" si="185"/>
        <v>\\(\\quad 0.91 \\)</v>
      </c>
      <c r="F731" s="50" t="s">
        <v>62</v>
      </c>
      <c r="H731" s="50">
        <v>128</v>
      </c>
      <c r="I731" s="89" t="str">
        <f t="shared" ca="1" si="186"/>
        <v>INSERT INTO math(tangen,question,answer,editor,date,count) VALUES('m3300','\\(\\quad 8.2　÷　9　=　 \\)　（小数第二位まで）','\\(\\quad 0.91 \\)','harazono',NOW(),0);</v>
      </c>
      <c r="J731" s="78" t="s">
        <v>229</v>
      </c>
      <c r="K731" s="1">
        <f t="shared" ca="1" si="187"/>
        <v>8.2000000000000011</v>
      </c>
      <c r="L731" t="s">
        <v>240</v>
      </c>
      <c r="M731" s="1">
        <v>9</v>
      </c>
      <c r="N731" t="s">
        <v>233</v>
      </c>
      <c r="O731" t="s">
        <v>230</v>
      </c>
      <c r="P731" t="s">
        <v>229</v>
      </c>
      <c r="Q731" s="1">
        <f t="shared" ca="1" si="188"/>
        <v>0.91</v>
      </c>
      <c r="R731" t="s">
        <v>230</v>
      </c>
      <c r="S731" s="1">
        <f t="shared" ca="1" si="177"/>
        <v>82</v>
      </c>
      <c r="U731" t="s">
        <v>248</v>
      </c>
      <c r="V731" t="str">
        <f t="shared" ca="1" si="189"/>
        <v>\\(\\quad 8.2　÷　9　=　 \\)　（小数第二位まで）</v>
      </c>
      <c r="W731" t="str">
        <f t="shared" ca="1" si="183"/>
        <v>\\(\\quad 0.91 \\)</v>
      </c>
    </row>
    <row r="732" spans="1:23" x14ac:dyDescent="0.55000000000000004">
      <c r="A732" s="51" t="s">
        <v>60</v>
      </c>
      <c r="C732" s="50" t="s">
        <v>215</v>
      </c>
      <c r="D732" s="50" t="str">
        <f t="shared" ca="1" si="184"/>
        <v>\\(\\quad 4.7　÷　1　=　 \\)　（小数第二位まで）</v>
      </c>
      <c r="E732" s="50" t="str">
        <f t="shared" ca="1" si="185"/>
        <v>\\(\\quad 4.7 \\)</v>
      </c>
      <c r="F732" s="50" t="s">
        <v>62</v>
      </c>
      <c r="H732" s="50">
        <v>128</v>
      </c>
      <c r="I732" s="89" t="str">
        <f t="shared" ca="1" si="186"/>
        <v>INSERT INTO math(tangen,question,answer,editor,date,count) VALUES('m3300','\\(\\quad 4.7　÷　1　=　 \\)　（小数第二位まで）','\\(\\quad 4.7 \\)','harazono',NOW(),0);</v>
      </c>
      <c r="J732" s="78" t="s">
        <v>229</v>
      </c>
      <c r="K732" s="1">
        <f t="shared" ca="1" si="187"/>
        <v>4.7</v>
      </c>
      <c r="L732" t="s">
        <v>240</v>
      </c>
      <c r="M732" s="1">
        <v>1</v>
      </c>
      <c r="N732" t="s">
        <v>233</v>
      </c>
      <c r="O732" t="s">
        <v>230</v>
      </c>
      <c r="P732" t="s">
        <v>229</v>
      </c>
      <c r="Q732" s="1">
        <f t="shared" ca="1" si="188"/>
        <v>4.7</v>
      </c>
      <c r="R732" t="s">
        <v>230</v>
      </c>
      <c r="S732" s="1">
        <f t="shared" ca="1" si="177"/>
        <v>47</v>
      </c>
      <c r="U732" t="s">
        <v>248</v>
      </c>
      <c r="V732" t="str">
        <f t="shared" ca="1" si="189"/>
        <v>\\(\\quad 4.7　÷　1　=　 \\)　（小数第二位まで）</v>
      </c>
      <c r="W732" t="str">
        <f t="shared" ca="1" si="183"/>
        <v>\\(\\quad 4.7 \\)</v>
      </c>
    </row>
    <row r="733" spans="1:23" x14ac:dyDescent="0.55000000000000004">
      <c r="A733" s="51" t="s">
        <v>60</v>
      </c>
      <c r="C733" s="50" t="s">
        <v>215</v>
      </c>
      <c r="D733" s="50" t="str">
        <f t="shared" ca="1" si="184"/>
        <v>\\(\\quad 9.3　÷　2　=　 \\)　（小数第二位まで）</v>
      </c>
      <c r="E733" s="50" t="str">
        <f t="shared" ca="1" si="185"/>
        <v>\\(\\quad 4.65 \\)</v>
      </c>
      <c r="F733" s="50" t="s">
        <v>62</v>
      </c>
      <c r="H733" s="50">
        <v>128</v>
      </c>
      <c r="I733" s="89" t="str">
        <f t="shared" ca="1" si="186"/>
        <v>INSERT INTO math(tangen,question,answer,editor,date,count) VALUES('m3300','\\(\\quad 9.3　÷　2　=　 \\)　（小数第二位まで）','\\(\\quad 4.65 \\)','harazono',NOW(),0);</v>
      </c>
      <c r="J733" s="78" t="s">
        <v>229</v>
      </c>
      <c r="K733" s="1">
        <f t="shared" ca="1" si="187"/>
        <v>9.3000000000000007</v>
      </c>
      <c r="L733" t="s">
        <v>240</v>
      </c>
      <c r="M733" s="1">
        <v>2</v>
      </c>
      <c r="N733" t="s">
        <v>233</v>
      </c>
      <c r="O733" t="s">
        <v>230</v>
      </c>
      <c r="P733" t="s">
        <v>229</v>
      </c>
      <c r="Q733" s="1">
        <f t="shared" ca="1" si="188"/>
        <v>4.6500000000000004</v>
      </c>
      <c r="R733" t="s">
        <v>230</v>
      </c>
      <c r="S733" s="1">
        <f t="shared" ca="1" si="177"/>
        <v>93</v>
      </c>
      <c r="U733" t="s">
        <v>248</v>
      </c>
      <c r="V733" t="str">
        <f t="shared" ca="1" si="189"/>
        <v>\\(\\quad 9.3　÷　2　=　 \\)　（小数第二位まで）</v>
      </c>
      <c r="W733" t="str">
        <f t="shared" ca="1" si="183"/>
        <v>\\(\\quad 4.65 \\)</v>
      </c>
    </row>
    <row r="734" spans="1:23" x14ac:dyDescent="0.55000000000000004">
      <c r="A734" s="51" t="s">
        <v>60</v>
      </c>
      <c r="C734" s="50" t="s">
        <v>215</v>
      </c>
      <c r="D734" s="50" t="str">
        <f t="shared" ca="1" si="184"/>
        <v>\\(\\quad 7　÷　3　=　 \\)　（小数第二位まで）</v>
      </c>
      <c r="E734" s="50" t="str">
        <f t="shared" ca="1" si="185"/>
        <v>\\(\\quad 2.33 \\)</v>
      </c>
      <c r="F734" s="50" t="s">
        <v>62</v>
      </c>
      <c r="H734" s="50">
        <v>128</v>
      </c>
      <c r="I734" s="89" t="str">
        <f t="shared" ca="1" si="186"/>
        <v>INSERT INTO math(tangen,question,answer,editor,date,count) VALUES('m3300','\\(\\quad 7　÷　3　=　 \\)　（小数第二位まで）','\\(\\quad 2.33 \\)','harazono',NOW(),0);</v>
      </c>
      <c r="J734" s="78" t="s">
        <v>229</v>
      </c>
      <c r="K734" s="1">
        <f t="shared" ca="1" si="187"/>
        <v>7</v>
      </c>
      <c r="L734" t="s">
        <v>240</v>
      </c>
      <c r="M734" s="1">
        <v>3</v>
      </c>
      <c r="N734" t="s">
        <v>233</v>
      </c>
      <c r="O734" t="s">
        <v>230</v>
      </c>
      <c r="P734" t="s">
        <v>229</v>
      </c>
      <c r="Q734" s="1">
        <f t="shared" ca="1" si="188"/>
        <v>2.33</v>
      </c>
      <c r="R734" t="s">
        <v>230</v>
      </c>
      <c r="S734" s="1">
        <f t="shared" ca="1" si="177"/>
        <v>70</v>
      </c>
      <c r="U734" t="s">
        <v>248</v>
      </c>
      <c r="V734" t="str">
        <f t="shared" ca="1" si="189"/>
        <v>\\(\\quad 7　÷　3　=　 \\)　（小数第二位まで）</v>
      </c>
      <c r="W734" t="str">
        <f t="shared" ca="1" si="183"/>
        <v>\\(\\quad 2.33 \\)</v>
      </c>
    </row>
    <row r="735" spans="1:23" x14ac:dyDescent="0.55000000000000004">
      <c r="A735" s="51" t="s">
        <v>60</v>
      </c>
      <c r="C735" s="50" t="s">
        <v>215</v>
      </c>
      <c r="D735" s="50" t="str">
        <f t="shared" ca="1" si="184"/>
        <v>\\(\\quad 1.2　÷　4　=　 \\)　（小数第二位まで）</v>
      </c>
      <c r="E735" s="50" t="str">
        <f t="shared" ca="1" si="185"/>
        <v>\\(\\quad 0.3 \\)</v>
      </c>
      <c r="F735" s="50" t="s">
        <v>62</v>
      </c>
      <c r="H735" s="50">
        <v>128</v>
      </c>
      <c r="I735" s="89" t="str">
        <f t="shared" ca="1" si="186"/>
        <v>INSERT INTO math(tangen,question,answer,editor,date,count) VALUES('m3300','\\(\\quad 1.2　÷　4　=　 \\)　（小数第二位まで）','\\(\\quad 0.3 \\)','harazono',NOW(),0);</v>
      </c>
      <c r="J735" s="78" t="s">
        <v>229</v>
      </c>
      <c r="K735" s="1">
        <f t="shared" ca="1" si="187"/>
        <v>1.2000000000000002</v>
      </c>
      <c r="L735" t="s">
        <v>240</v>
      </c>
      <c r="M735" s="1">
        <v>4</v>
      </c>
      <c r="N735" t="s">
        <v>233</v>
      </c>
      <c r="O735" t="s">
        <v>230</v>
      </c>
      <c r="P735" t="s">
        <v>229</v>
      </c>
      <c r="Q735" s="1">
        <f t="shared" ca="1" si="188"/>
        <v>0.3</v>
      </c>
      <c r="R735" t="s">
        <v>230</v>
      </c>
      <c r="S735" s="1">
        <f t="shared" ca="1" si="177"/>
        <v>12</v>
      </c>
      <c r="U735" t="s">
        <v>248</v>
      </c>
      <c r="V735" t="str">
        <f t="shared" ca="1" si="189"/>
        <v>\\(\\quad 1.2　÷　4　=　 \\)　（小数第二位まで）</v>
      </c>
      <c r="W735" t="str">
        <f t="shared" ca="1" si="183"/>
        <v>\\(\\quad 0.3 \\)</v>
      </c>
    </row>
    <row r="736" spans="1:23" x14ac:dyDescent="0.55000000000000004">
      <c r="A736" s="51" t="s">
        <v>60</v>
      </c>
      <c r="C736" s="50" t="s">
        <v>215</v>
      </c>
      <c r="D736" s="50" t="str">
        <f t="shared" ca="1" si="184"/>
        <v>\\(\\quad 8.1　÷　5　=　 \\)　（小数第二位まで）</v>
      </c>
      <c r="E736" s="50" t="str">
        <f t="shared" ca="1" si="185"/>
        <v>\\(\\quad 1.62 \\)</v>
      </c>
      <c r="F736" s="50" t="s">
        <v>62</v>
      </c>
      <c r="H736" s="50">
        <v>128</v>
      </c>
      <c r="I736" s="89" t="str">
        <f t="shared" ca="1" si="186"/>
        <v>INSERT INTO math(tangen,question,answer,editor,date,count) VALUES('m3300','\\(\\quad 8.1　÷　5　=　 \\)　（小数第二位まで）','\\(\\quad 1.62 \\)','harazono',NOW(),0);</v>
      </c>
      <c r="J736" s="78" t="s">
        <v>229</v>
      </c>
      <c r="K736" s="1">
        <f t="shared" ca="1" si="187"/>
        <v>8.1</v>
      </c>
      <c r="L736" t="s">
        <v>240</v>
      </c>
      <c r="M736" s="1">
        <v>5</v>
      </c>
      <c r="N736" t="s">
        <v>233</v>
      </c>
      <c r="O736" t="s">
        <v>230</v>
      </c>
      <c r="P736" t="s">
        <v>229</v>
      </c>
      <c r="Q736" s="1">
        <f t="shared" ca="1" si="188"/>
        <v>1.62</v>
      </c>
      <c r="R736" t="s">
        <v>230</v>
      </c>
      <c r="S736" s="1">
        <f t="shared" ca="1" si="177"/>
        <v>81</v>
      </c>
      <c r="U736" t="s">
        <v>248</v>
      </c>
      <c r="V736" t="str">
        <f t="shared" ca="1" si="189"/>
        <v>\\(\\quad 8.1　÷　5　=　 \\)　（小数第二位まで）</v>
      </c>
      <c r="W736" t="str">
        <f t="shared" ca="1" si="183"/>
        <v>\\(\\quad 1.62 \\)</v>
      </c>
    </row>
    <row r="737" spans="1:23" x14ac:dyDescent="0.55000000000000004">
      <c r="A737" s="51" t="s">
        <v>60</v>
      </c>
      <c r="C737" s="50" t="s">
        <v>215</v>
      </c>
      <c r="D737" s="50" t="str">
        <f t="shared" ca="1" si="184"/>
        <v>\\(\\quad 7.2　÷　6　=　 \\)　（小数第二位まで）</v>
      </c>
      <c r="E737" s="50" t="str">
        <f t="shared" ca="1" si="185"/>
        <v>\\(\\quad 1.2 \\)</v>
      </c>
      <c r="F737" s="50" t="s">
        <v>62</v>
      </c>
      <c r="H737" s="50">
        <v>128</v>
      </c>
      <c r="I737" s="89" t="str">
        <f t="shared" ca="1" si="186"/>
        <v>INSERT INTO math(tangen,question,answer,editor,date,count) VALUES('m3300','\\(\\quad 7.2　÷　6　=　 \\)　（小数第二位まで）','\\(\\quad 1.2 \\)','harazono',NOW(),0);</v>
      </c>
      <c r="J737" s="78" t="s">
        <v>229</v>
      </c>
      <c r="K737" s="1">
        <f t="shared" ca="1" si="187"/>
        <v>7.2</v>
      </c>
      <c r="L737" t="s">
        <v>240</v>
      </c>
      <c r="M737" s="1">
        <v>6</v>
      </c>
      <c r="N737" t="s">
        <v>233</v>
      </c>
      <c r="O737" t="s">
        <v>230</v>
      </c>
      <c r="P737" t="s">
        <v>229</v>
      </c>
      <c r="Q737" s="1">
        <f t="shared" ca="1" si="188"/>
        <v>1.2</v>
      </c>
      <c r="R737" t="s">
        <v>230</v>
      </c>
      <c r="S737" s="1">
        <f t="shared" ca="1" si="177"/>
        <v>72</v>
      </c>
      <c r="U737" t="s">
        <v>248</v>
      </c>
      <c r="V737" t="str">
        <f t="shared" ca="1" si="189"/>
        <v>\\(\\quad 7.2　÷　6　=　 \\)　（小数第二位まで）</v>
      </c>
      <c r="W737" t="str">
        <f t="shared" ca="1" si="183"/>
        <v>\\(\\quad 1.2 \\)</v>
      </c>
    </row>
    <row r="738" spans="1:23" x14ac:dyDescent="0.55000000000000004">
      <c r="A738" s="51" t="s">
        <v>60</v>
      </c>
      <c r="C738" s="50" t="s">
        <v>215</v>
      </c>
      <c r="D738" s="50" t="str">
        <f t="shared" ca="1" si="184"/>
        <v>\\(\\quad 3　÷　7　=　 \\)　（小数第二位まで）</v>
      </c>
      <c r="E738" s="50" t="str">
        <f t="shared" ca="1" si="185"/>
        <v>\\(\\quad 0.43 \\)</v>
      </c>
      <c r="F738" s="50" t="s">
        <v>62</v>
      </c>
      <c r="H738" s="50">
        <v>128</v>
      </c>
      <c r="I738" s="89" t="str">
        <f t="shared" ca="1" si="186"/>
        <v>INSERT INTO math(tangen,question,answer,editor,date,count) VALUES('m3300','\\(\\quad 3　÷　7　=　 \\)　（小数第二位まで）','\\(\\quad 0.43 \\)','harazono',NOW(),0);</v>
      </c>
      <c r="J738" s="78" t="s">
        <v>229</v>
      </c>
      <c r="K738" s="1">
        <f t="shared" ca="1" si="187"/>
        <v>3</v>
      </c>
      <c r="L738" t="s">
        <v>240</v>
      </c>
      <c r="M738" s="1">
        <v>7</v>
      </c>
      <c r="N738" t="s">
        <v>233</v>
      </c>
      <c r="O738" t="s">
        <v>230</v>
      </c>
      <c r="P738" t="s">
        <v>229</v>
      </c>
      <c r="Q738" s="1">
        <f t="shared" ca="1" si="188"/>
        <v>0.43</v>
      </c>
      <c r="R738" t="s">
        <v>230</v>
      </c>
      <c r="S738" s="1">
        <f t="shared" ca="1" si="177"/>
        <v>30</v>
      </c>
      <c r="U738" t="s">
        <v>248</v>
      </c>
      <c r="V738" t="str">
        <f t="shared" ca="1" si="189"/>
        <v>\\(\\quad 3　÷　7　=　 \\)　（小数第二位まで）</v>
      </c>
      <c r="W738" t="str">
        <f t="shared" ca="1" si="183"/>
        <v>\\(\\quad 0.43 \\)</v>
      </c>
    </row>
    <row r="739" spans="1:23" x14ac:dyDescent="0.55000000000000004">
      <c r="A739" s="51" t="s">
        <v>60</v>
      </c>
      <c r="C739" s="50" t="s">
        <v>215</v>
      </c>
      <c r="D739" s="50" t="str">
        <f t="shared" ca="1" si="184"/>
        <v>\\(\\quad 8.8　÷　8　=　 \\)　（小数第二位まで）</v>
      </c>
      <c r="E739" s="50" t="str">
        <f t="shared" ca="1" si="185"/>
        <v>\\(\\quad 1.1 \\)</v>
      </c>
      <c r="F739" s="50" t="s">
        <v>62</v>
      </c>
      <c r="H739" s="50">
        <v>128</v>
      </c>
      <c r="I739" s="89" t="str">
        <f t="shared" ca="1" si="186"/>
        <v>INSERT INTO math(tangen,question,answer,editor,date,count) VALUES('m3300','\\(\\quad 8.8　÷　8　=　 \\)　（小数第二位まで）','\\(\\quad 1.1 \\)','harazono',NOW(),0);</v>
      </c>
      <c r="J739" s="78" t="s">
        <v>229</v>
      </c>
      <c r="K739" s="1">
        <f t="shared" ca="1" si="187"/>
        <v>8.8000000000000007</v>
      </c>
      <c r="L739" t="s">
        <v>240</v>
      </c>
      <c r="M739" s="1">
        <v>8</v>
      </c>
      <c r="N739" t="s">
        <v>233</v>
      </c>
      <c r="O739" t="s">
        <v>230</v>
      </c>
      <c r="P739" t="s">
        <v>229</v>
      </c>
      <c r="Q739" s="1">
        <f t="shared" ca="1" si="188"/>
        <v>1.1000000000000001</v>
      </c>
      <c r="R739" t="s">
        <v>230</v>
      </c>
      <c r="S739" s="1">
        <f t="shared" ca="1" si="177"/>
        <v>88</v>
      </c>
      <c r="U739" t="s">
        <v>248</v>
      </c>
      <c r="V739" t="str">
        <f t="shared" ca="1" si="189"/>
        <v>\\(\\quad 8.8　÷　8　=　 \\)　（小数第二位まで）</v>
      </c>
      <c r="W739" t="str">
        <f t="shared" ca="1" si="183"/>
        <v>\\(\\quad 1.1 \\)</v>
      </c>
    </row>
    <row r="740" spans="1:23" x14ac:dyDescent="0.55000000000000004">
      <c r="A740" s="51" t="s">
        <v>60</v>
      </c>
      <c r="C740" s="50" t="s">
        <v>215</v>
      </c>
      <c r="D740" s="50" t="str">
        <f t="shared" ca="1" si="184"/>
        <v>\\(\\quad 1.9　÷　9　=　 \\)　（小数第二位まで）</v>
      </c>
      <c r="E740" s="50" t="str">
        <f t="shared" ca="1" si="185"/>
        <v>\\(\\quad 0.21 \\)</v>
      </c>
      <c r="F740" s="50" t="s">
        <v>62</v>
      </c>
      <c r="H740" s="50">
        <v>128</v>
      </c>
      <c r="I740" s="89" t="str">
        <f t="shared" ca="1" si="186"/>
        <v>INSERT INTO math(tangen,question,answer,editor,date,count) VALUES('m3300','\\(\\quad 1.9　÷　9　=　 \\)　（小数第二位まで）','\\(\\quad 0.21 \\)','harazono',NOW(),0);</v>
      </c>
      <c r="J740" s="78" t="s">
        <v>229</v>
      </c>
      <c r="K740" s="1">
        <f t="shared" ca="1" si="187"/>
        <v>1.9000000000000001</v>
      </c>
      <c r="L740" t="s">
        <v>240</v>
      </c>
      <c r="M740" s="1">
        <v>9</v>
      </c>
      <c r="N740" t="s">
        <v>233</v>
      </c>
      <c r="O740" t="s">
        <v>230</v>
      </c>
      <c r="P740" t="s">
        <v>229</v>
      </c>
      <c r="Q740" s="1">
        <f t="shared" ca="1" si="188"/>
        <v>0.21</v>
      </c>
      <c r="R740" t="s">
        <v>230</v>
      </c>
      <c r="S740" s="1">
        <f t="shared" ca="1" si="177"/>
        <v>19</v>
      </c>
      <c r="U740" t="s">
        <v>248</v>
      </c>
      <c r="V740" t="str">
        <f t="shared" ca="1" si="189"/>
        <v>\\(\\quad 1.9　÷　9　=　 \\)　（小数第二位まで）</v>
      </c>
      <c r="W740" t="str">
        <f t="shared" ca="1" si="183"/>
        <v>\\(\\quad 0.21 \\)</v>
      </c>
    </row>
    <row r="741" spans="1:23" x14ac:dyDescent="0.55000000000000004">
      <c r="A741" s="51" t="s">
        <v>60</v>
      </c>
      <c r="C741" s="50" t="s">
        <v>215</v>
      </c>
      <c r="D741" s="50" t="str">
        <f t="shared" ca="1" si="184"/>
        <v>\\(\\quad 9.8　÷　1　=　 \\)　（小数第二位まで）</v>
      </c>
      <c r="E741" s="50" t="str">
        <f t="shared" ca="1" si="185"/>
        <v>\\(\\quad 9.8 \\)</v>
      </c>
      <c r="F741" s="50" t="s">
        <v>62</v>
      </c>
      <c r="H741" s="50">
        <v>128</v>
      </c>
      <c r="I741" s="89" t="str">
        <f t="shared" ca="1" si="186"/>
        <v>INSERT INTO math(tangen,question,answer,editor,date,count) VALUES('m3300','\\(\\quad 9.8　÷　1　=　 \\)　（小数第二位まで）','\\(\\quad 9.8 \\)','harazono',NOW(),0);</v>
      </c>
      <c r="J741" s="78" t="s">
        <v>229</v>
      </c>
      <c r="K741" s="1">
        <f t="shared" ca="1" si="187"/>
        <v>9.8000000000000007</v>
      </c>
      <c r="L741" t="s">
        <v>240</v>
      </c>
      <c r="M741" s="1">
        <v>1</v>
      </c>
      <c r="N741" t="s">
        <v>233</v>
      </c>
      <c r="O741" t="s">
        <v>230</v>
      </c>
      <c r="P741" t="s">
        <v>229</v>
      </c>
      <c r="Q741" s="1">
        <f t="shared" ca="1" si="188"/>
        <v>9.8000000000000007</v>
      </c>
      <c r="R741" t="s">
        <v>230</v>
      </c>
      <c r="S741" s="1">
        <f t="shared" ca="1" si="177"/>
        <v>98</v>
      </c>
      <c r="U741" t="s">
        <v>248</v>
      </c>
      <c r="V741" t="str">
        <f t="shared" ca="1" si="189"/>
        <v>\\(\\quad 9.8　÷　1　=　 \\)　（小数第二位まで）</v>
      </c>
      <c r="W741" t="str">
        <f t="shared" ca="1" si="183"/>
        <v>\\(\\quad 9.8 \\)</v>
      </c>
    </row>
    <row r="742" spans="1:23" x14ac:dyDescent="0.55000000000000004">
      <c r="A742" s="51" t="s">
        <v>60</v>
      </c>
      <c r="C742" s="50" t="s">
        <v>215</v>
      </c>
      <c r="D742" s="50" t="str">
        <f t="shared" ca="1" si="184"/>
        <v>\\(\\quad 9.1　÷　2　=　 \\)　（小数第二位まで）</v>
      </c>
      <c r="E742" s="50" t="str">
        <f t="shared" ca="1" si="185"/>
        <v>\\(\\quad 4.55 \\)</v>
      </c>
      <c r="F742" s="50" t="s">
        <v>62</v>
      </c>
      <c r="H742" s="50">
        <v>128</v>
      </c>
      <c r="I742" s="89" t="str">
        <f t="shared" ca="1" si="186"/>
        <v>INSERT INTO math(tangen,question,answer,editor,date,count) VALUES('m3300','\\(\\quad 9.1　÷　2　=　 \\)　（小数第二位まで）','\\(\\quad 4.55 \\)','harazono',NOW(),0);</v>
      </c>
      <c r="J742" s="78" t="s">
        <v>229</v>
      </c>
      <c r="K742" s="1">
        <f t="shared" ca="1" si="187"/>
        <v>9.1</v>
      </c>
      <c r="L742" t="s">
        <v>240</v>
      </c>
      <c r="M742" s="1">
        <v>2</v>
      </c>
      <c r="N742" t="s">
        <v>233</v>
      </c>
      <c r="O742" t="s">
        <v>230</v>
      </c>
      <c r="P742" t="s">
        <v>229</v>
      </c>
      <c r="Q742" s="1">
        <f t="shared" ca="1" si="188"/>
        <v>4.55</v>
      </c>
      <c r="R742" t="s">
        <v>230</v>
      </c>
      <c r="S742" s="1">
        <f t="shared" ref="S742:S767" ca="1" si="190">RANDBETWEEN(1,99)</f>
        <v>91</v>
      </c>
      <c r="U742" t="s">
        <v>248</v>
      </c>
      <c r="V742" t="str">
        <f t="shared" ca="1" si="189"/>
        <v>\\(\\quad 9.1　÷　2　=　 \\)　（小数第二位まで）</v>
      </c>
      <c r="W742" t="str">
        <f t="shared" ca="1" si="183"/>
        <v>\\(\\quad 4.55 \\)</v>
      </c>
    </row>
    <row r="743" spans="1:23" x14ac:dyDescent="0.55000000000000004">
      <c r="A743" s="51" t="s">
        <v>60</v>
      </c>
      <c r="C743" s="50" t="s">
        <v>215</v>
      </c>
      <c r="D743" s="50" t="str">
        <f t="shared" ca="1" si="184"/>
        <v>\\(\\quad 8.3　÷　3　=　 \\)　（小数第二位まで）</v>
      </c>
      <c r="E743" s="50" t="str">
        <f t="shared" ca="1" si="185"/>
        <v>\\(\\quad 2.77 \\)</v>
      </c>
      <c r="F743" s="50" t="s">
        <v>62</v>
      </c>
      <c r="H743" s="50">
        <v>128</v>
      </c>
      <c r="I743" s="89" t="str">
        <f t="shared" ca="1" si="186"/>
        <v>INSERT INTO math(tangen,question,answer,editor,date,count) VALUES('m3300','\\(\\quad 8.3　÷　3　=　 \\)　（小数第二位まで）','\\(\\quad 2.77 \\)','harazono',NOW(),0);</v>
      </c>
      <c r="J743" s="78" t="s">
        <v>229</v>
      </c>
      <c r="K743" s="1">
        <f t="shared" ref="K743:K767" ca="1" si="191">S743*0.1</f>
        <v>8.3000000000000007</v>
      </c>
      <c r="L743" t="s">
        <v>240</v>
      </c>
      <c r="M743" s="1">
        <v>3</v>
      </c>
      <c r="N743" t="s">
        <v>233</v>
      </c>
      <c r="O743" t="s">
        <v>230</v>
      </c>
      <c r="P743" t="s">
        <v>229</v>
      </c>
      <c r="Q743" s="1">
        <f t="shared" ca="1" si="188"/>
        <v>2.77</v>
      </c>
      <c r="R743" t="s">
        <v>230</v>
      </c>
      <c r="S743" s="1">
        <f t="shared" ca="1" si="190"/>
        <v>83</v>
      </c>
      <c r="U743" t="s">
        <v>248</v>
      </c>
      <c r="V743" t="str">
        <f t="shared" ca="1" si="189"/>
        <v>\\(\\quad 8.3　÷　3　=　 \\)　（小数第二位まで）</v>
      </c>
      <c r="W743" t="str">
        <f t="shared" ca="1" si="183"/>
        <v>\\(\\quad 2.77 \\)</v>
      </c>
    </row>
    <row r="744" spans="1:23" x14ac:dyDescent="0.55000000000000004">
      <c r="A744" s="51" t="s">
        <v>60</v>
      </c>
      <c r="C744" s="50" t="s">
        <v>215</v>
      </c>
      <c r="D744" s="50" t="str">
        <f t="shared" ca="1" si="184"/>
        <v>\\(\\quad 7.2　÷　4　=　 \\)　（小数第二位まで）</v>
      </c>
      <c r="E744" s="50" t="str">
        <f t="shared" ca="1" si="185"/>
        <v>\\(\\quad 1.8 \\)</v>
      </c>
      <c r="F744" s="50" t="s">
        <v>62</v>
      </c>
      <c r="H744" s="50">
        <v>128</v>
      </c>
      <c r="I744" s="89" t="str">
        <f t="shared" ca="1" si="186"/>
        <v>INSERT INTO math(tangen,question,answer,editor,date,count) VALUES('m3300','\\(\\quad 7.2　÷　4　=　 \\)　（小数第二位まで）','\\(\\quad 1.8 \\)','harazono',NOW(),0);</v>
      </c>
      <c r="J744" s="78" t="s">
        <v>229</v>
      </c>
      <c r="K744" s="1">
        <f t="shared" ca="1" si="191"/>
        <v>7.2</v>
      </c>
      <c r="L744" t="s">
        <v>240</v>
      </c>
      <c r="M744" s="1">
        <v>4</v>
      </c>
      <c r="N744" t="s">
        <v>233</v>
      </c>
      <c r="O744" t="s">
        <v>230</v>
      </c>
      <c r="P744" t="s">
        <v>229</v>
      </c>
      <c r="Q744" s="1">
        <f t="shared" ca="1" si="188"/>
        <v>1.8</v>
      </c>
      <c r="R744" t="s">
        <v>230</v>
      </c>
      <c r="S744" s="1">
        <f t="shared" ca="1" si="190"/>
        <v>72</v>
      </c>
      <c r="U744" t="s">
        <v>248</v>
      </c>
      <c r="V744" t="str">
        <f t="shared" ca="1" si="189"/>
        <v>\\(\\quad 7.2　÷　4　=　 \\)　（小数第二位まで）</v>
      </c>
      <c r="W744" t="str">
        <f t="shared" ca="1" si="183"/>
        <v>\\(\\quad 1.8 \\)</v>
      </c>
    </row>
    <row r="745" spans="1:23" x14ac:dyDescent="0.55000000000000004">
      <c r="A745" s="51" t="s">
        <v>60</v>
      </c>
      <c r="C745" s="50" t="s">
        <v>215</v>
      </c>
      <c r="D745" s="50" t="str">
        <f t="shared" ca="1" si="184"/>
        <v>\\(\\quad 7.7　÷　5　=　 \\)　（小数第二位まで）</v>
      </c>
      <c r="E745" s="50" t="str">
        <f t="shared" ca="1" si="185"/>
        <v>\\(\\quad 1.54 \\)</v>
      </c>
      <c r="F745" s="50" t="s">
        <v>62</v>
      </c>
      <c r="H745" s="50">
        <v>128</v>
      </c>
      <c r="I745" s="89" t="str">
        <f t="shared" ca="1" si="186"/>
        <v>INSERT INTO math(tangen,question,answer,editor,date,count) VALUES('m3300','\\(\\quad 7.7　÷　5　=　 \\)　（小数第二位まで）','\\(\\quad 1.54 \\)','harazono',NOW(),0);</v>
      </c>
      <c r="J745" s="78" t="s">
        <v>229</v>
      </c>
      <c r="K745" s="1">
        <f t="shared" ca="1" si="191"/>
        <v>7.7</v>
      </c>
      <c r="L745" t="s">
        <v>240</v>
      </c>
      <c r="M745" s="1">
        <v>5</v>
      </c>
      <c r="N745" t="s">
        <v>233</v>
      </c>
      <c r="O745" t="s">
        <v>230</v>
      </c>
      <c r="P745" t="s">
        <v>229</v>
      </c>
      <c r="Q745" s="1">
        <f t="shared" ca="1" si="188"/>
        <v>1.54</v>
      </c>
      <c r="R745" t="s">
        <v>230</v>
      </c>
      <c r="S745" s="1">
        <f t="shared" ca="1" si="190"/>
        <v>77</v>
      </c>
      <c r="U745" t="s">
        <v>248</v>
      </c>
      <c r="V745" t="str">
        <f t="shared" ca="1" si="189"/>
        <v>\\(\\quad 7.7　÷　5　=　 \\)　（小数第二位まで）</v>
      </c>
      <c r="W745" t="str">
        <f t="shared" ca="1" si="183"/>
        <v>\\(\\quad 1.54 \\)</v>
      </c>
    </row>
    <row r="746" spans="1:23" x14ac:dyDescent="0.55000000000000004">
      <c r="A746" s="51" t="s">
        <v>60</v>
      </c>
      <c r="C746" s="50" t="s">
        <v>215</v>
      </c>
      <c r="D746" s="50" t="str">
        <f t="shared" ca="1" si="184"/>
        <v>\\(\\quad 1.3　÷　6　=　 \\)　（小数第二位まで）</v>
      </c>
      <c r="E746" s="50" t="str">
        <f t="shared" ca="1" si="185"/>
        <v>\\(\\quad 0.22 \\)</v>
      </c>
      <c r="F746" s="50" t="s">
        <v>62</v>
      </c>
      <c r="H746" s="50">
        <v>128</v>
      </c>
      <c r="I746" s="89" t="str">
        <f t="shared" ca="1" si="186"/>
        <v>INSERT INTO math(tangen,question,answer,editor,date,count) VALUES('m3300','\\(\\quad 1.3　÷　6　=　 \\)　（小数第二位まで）','\\(\\quad 0.22 \\)','harazono',NOW(),0);</v>
      </c>
      <c r="J746" s="78" t="s">
        <v>229</v>
      </c>
      <c r="K746" s="1">
        <f t="shared" ca="1" si="191"/>
        <v>1.3</v>
      </c>
      <c r="L746" t="s">
        <v>240</v>
      </c>
      <c r="M746" s="1">
        <v>6</v>
      </c>
      <c r="N746" t="s">
        <v>233</v>
      </c>
      <c r="O746" t="s">
        <v>230</v>
      </c>
      <c r="P746" t="s">
        <v>229</v>
      </c>
      <c r="Q746" s="1">
        <f t="shared" ca="1" si="188"/>
        <v>0.22</v>
      </c>
      <c r="R746" t="s">
        <v>230</v>
      </c>
      <c r="S746" s="1">
        <f t="shared" ca="1" si="190"/>
        <v>13</v>
      </c>
      <c r="U746" t="s">
        <v>248</v>
      </c>
      <c r="V746" t="str">
        <f t="shared" ca="1" si="189"/>
        <v>\\(\\quad 1.3　÷　6　=　 \\)　（小数第二位まで）</v>
      </c>
      <c r="W746" t="str">
        <f t="shared" ca="1" si="183"/>
        <v>\\(\\quad 0.22 \\)</v>
      </c>
    </row>
    <row r="747" spans="1:23" x14ac:dyDescent="0.55000000000000004">
      <c r="A747" s="51" t="s">
        <v>60</v>
      </c>
      <c r="C747" s="50" t="s">
        <v>215</v>
      </c>
      <c r="D747" s="50" t="str">
        <f t="shared" ca="1" si="184"/>
        <v>\\(\\quad 3.1　÷　7　=　 \\)　（小数第二位まで）</v>
      </c>
      <c r="E747" s="50" t="str">
        <f t="shared" ca="1" si="185"/>
        <v>\\(\\quad 0.44 \\)</v>
      </c>
      <c r="F747" s="50" t="s">
        <v>62</v>
      </c>
      <c r="H747" s="50">
        <v>128</v>
      </c>
      <c r="I747" s="89" t="str">
        <f t="shared" ca="1" si="186"/>
        <v>INSERT INTO math(tangen,question,answer,editor,date,count) VALUES('m3300','\\(\\quad 3.1　÷　7　=　 \\)　（小数第二位まで）','\\(\\quad 0.44 \\)','harazono',NOW(),0);</v>
      </c>
      <c r="J747" s="78" t="s">
        <v>229</v>
      </c>
      <c r="K747" s="1">
        <f t="shared" ca="1" si="191"/>
        <v>3.1</v>
      </c>
      <c r="L747" t="s">
        <v>240</v>
      </c>
      <c r="M747" s="1">
        <v>7</v>
      </c>
      <c r="N747" t="s">
        <v>233</v>
      </c>
      <c r="O747" t="s">
        <v>230</v>
      </c>
      <c r="P747" t="s">
        <v>229</v>
      </c>
      <c r="Q747" s="1">
        <f t="shared" ca="1" si="188"/>
        <v>0.44</v>
      </c>
      <c r="R747" t="s">
        <v>230</v>
      </c>
      <c r="S747" s="1">
        <f t="shared" ca="1" si="190"/>
        <v>31</v>
      </c>
      <c r="U747" t="s">
        <v>248</v>
      </c>
      <c r="V747" t="str">
        <f t="shared" ca="1" si="189"/>
        <v>\\(\\quad 3.1　÷　7　=　 \\)　（小数第二位まで）</v>
      </c>
      <c r="W747" t="str">
        <f t="shared" ca="1" si="183"/>
        <v>\\(\\quad 0.44 \\)</v>
      </c>
    </row>
    <row r="748" spans="1:23" x14ac:dyDescent="0.55000000000000004">
      <c r="A748" s="51" t="s">
        <v>60</v>
      </c>
      <c r="C748" s="50" t="s">
        <v>215</v>
      </c>
      <c r="D748" s="50" t="str">
        <f t="shared" ca="1" si="184"/>
        <v>\\(\\quad 2.8　÷　8　=　 \\)　（小数第二位まで）</v>
      </c>
      <c r="E748" s="50" t="str">
        <f t="shared" ca="1" si="185"/>
        <v>\\(\\quad 0.35 \\)</v>
      </c>
      <c r="F748" s="50" t="s">
        <v>62</v>
      </c>
      <c r="H748" s="50">
        <v>128</v>
      </c>
      <c r="I748" s="89" t="str">
        <f t="shared" ca="1" si="186"/>
        <v>INSERT INTO math(tangen,question,answer,editor,date,count) VALUES('m3300','\\(\\quad 2.8　÷　8　=　 \\)　（小数第二位まで）','\\(\\quad 0.35 \\)','harazono',NOW(),0);</v>
      </c>
      <c r="J748" s="78" t="s">
        <v>229</v>
      </c>
      <c r="K748" s="1">
        <f t="shared" ca="1" si="191"/>
        <v>2.8000000000000003</v>
      </c>
      <c r="L748" t="s">
        <v>240</v>
      </c>
      <c r="M748" s="1">
        <v>8</v>
      </c>
      <c r="N748" t="s">
        <v>233</v>
      </c>
      <c r="O748" t="s">
        <v>230</v>
      </c>
      <c r="P748" t="s">
        <v>229</v>
      </c>
      <c r="Q748" s="1">
        <f t="shared" ca="1" si="188"/>
        <v>0.35</v>
      </c>
      <c r="R748" t="s">
        <v>230</v>
      </c>
      <c r="S748" s="1">
        <f t="shared" ca="1" si="190"/>
        <v>28</v>
      </c>
      <c r="U748" t="s">
        <v>248</v>
      </c>
      <c r="V748" t="str">
        <f t="shared" ca="1" si="189"/>
        <v>\\(\\quad 2.8　÷　8　=　 \\)　（小数第二位まで）</v>
      </c>
      <c r="W748" t="str">
        <f t="shared" ca="1" si="183"/>
        <v>\\(\\quad 0.35 \\)</v>
      </c>
    </row>
    <row r="749" spans="1:23" x14ac:dyDescent="0.55000000000000004">
      <c r="A749" s="51" t="s">
        <v>60</v>
      </c>
      <c r="C749" s="50" t="s">
        <v>215</v>
      </c>
      <c r="D749" s="50" t="str">
        <f t="shared" ca="1" si="184"/>
        <v>\\(\\quad 3.8　÷　9　=　 \\)　（小数第二位まで）</v>
      </c>
      <c r="E749" s="50" t="str">
        <f t="shared" ca="1" si="185"/>
        <v>\\(\\quad 0.42 \\)</v>
      </c>
      <c r="F749" s="50" t="s">
        <v>62</v>
      </c>
      <c r="H749" s="50">
        <v>128</v>
      </c>
      <c r="I749" s="89" t="str">
        <f t="shared" ca="1" si="186"/>
        <v>INSERT INTO math(tangen,question,answer,editor,date,count) VALUES('m3300','\\(\\quad 3.8　÷　9　=　 \\)　（小数第二位まで）','\\(\\quad 0.42 \\)','harazono',NOW(),0);</v>
      </c>
      <c r="J749" s="78" t="s">
        <v>229</v>
      </c>
      <c r="K749" s="1">
        <f t="shared" ca="1" si="191"/>
        <v>3.8000000000000003</v>
      </c>
      <c r="L749" t="s">
        <v>240</v>
      </c>
      <c r="M749" s="1">
        <v>9</v>
      </c>
      <c r="N749" t="s">
        <v>233</v>
      </c>
      <c r="O749" t="s">
        <v>230</v>
      </c>
      <c r="P749" t="s">
        <v>229</v>
      </c>
      <c r="Q749" s="1">
        <f t="shared" ca="1" si="188"/>
        <v>0.42</v>
      </c>
      <c r="R749" t="s">
        <v>230</v>
      </c>
      <c r="S749" s="1">
        <f t="shared" ca="1" si="190"/>
        <v>38</v>
      </c>
      <c r="U749" t="s">
        <v>248</v>
      </c>
      <c r="V749" t="str">
        <f t="shared" ca="1" si="189"/>
        <v>\\(\\quad 3.8　÷　9　=　 \\)　（小数第二位まで）</v>
      </c>
      <c r="W749" t="str">
        <f t="shared" ca="1" si="183"/>
        <v>\\(\\quad 0.42 \\)</v>
      </c>
    </row>
    <row r="750" spans="1:23" x14ac:dyDescent="0.55000000000000004">
      <c r="A750" s="51" t="s">
        <v>60</v>
      </c>
      <c r="C750" s="50" t="s">
        <v>215</v>
      </c>
      <c r="D750" s="50" t="str">
        <f t="shared" ca="1" si="184"/>
        <v>\\(\\quad 1.2　÷　1　=　 \\)　（小数第二位まで）</v>
      </c>
      <c r="E750" s="50" t="str">
        <f t="shared" ca="1" si="185"/>
        <v>\\(\\quad 1.2 \\)</v>
      </c>
      <c r="F750" s="50" t="s">
        <v>62</v>
      </c>
      <c r="H750" s="50">
        <v>128</v>
      </c>
      <c r="I750" s="89" t="str">
        <f t="shared" ca="1" si="186"/>
        <v>INSERT INTO math(tangen,question,answer,editor,date,count) VALUES('m3300','\\(\\quad 1.2　÷　1　=　 \\)　（小数第二位まで）','\\(\\quad 1.2 \\)','harazono',NOW(),0);</v>
      </c>
      <c r="J750" s="78" t="s">
        <v>229</v>
      </c>
      <c r="K750" s="1">
        <f t="shared" ca="1" si="191"/>
        <v>1.2000000000000002</v>
      </c>
      <c r="L750" t="s">
        <v>240</v>
      </c>
      <c r="M750" s="1">
        <v>1</v>
      </c>
      <c r="N750" t="s">
        <v>233</v>
      </c>
      <c r="O750" t="s">
        <v>230</v>
      </c>
      <c r="P750" t="s">
        <v>229</v>
      </c>
      <c r="Q750" s="1">
        <f t="shared" ca="1" si="188"/>
        <v>1.2</v>
      </c>
      <c r="R750" t="s">
        <v>230</v>
      </c>
      <c r="S750" s="1">
        <f t="shared" ca="1" si="190"/>
        <v>12</v>
      </c>
      <c r="U750" t="s">
        <v>248</v>
      </c>
      <c r="V750" t="str">
        <f t="shared" ca="1" si="189"/>
        <v>\\(\\quad 1.2　÷　1　=　 \\)　（小数第二位まで）</v>
      </c>
      <c r="W750" t="str">
        <f t="shared" ca="1" si="183"/>
        <v>\\(\\quad 1.2 \\)</v>
      </c>
    </row>
    <row r="751" spans="1:23" x14ac:dyDescent="0.55000000000000004">
      <c r="A751" s="51" t="s">
        <v>60</v>
      </c>
      <c r="C751" s="50" t="s">
        <v>215</v>
      </c>
      <c r="D751" s="50" t="str">
        <f t="shared" ca="1" si="184"/>
        <v>\\(\\quad 7.6　÷　2　=　 \\)　（小数第二位まで）</v>
      </c>
      <c r="E751" s="50" t="str">
        <f t="shared" ca="1" si="185"/>
        <v>\\(\\quad 3.8 \\)</v>
      </c>
      <c r="F751" s="50" t="s">
        <v>62</v>
      </c>
      <c r="H751" s="50">
        <v>128</v>
      </c>
      <c r="I751" s="89" t="str">
        <f t="shared" ca="1" si="186"/>
        <v>INSERT INTO math(tangen,question,answer,editor,date,count) VALUES('m3300','\\(\\quad 7.6　÷　2　=　 \\)　（小数第二位まで）','\\(\\quad 3.8 \\)','harazono',NOW(),0);</v>
      </c>
      <c r="J751" s="78" t="s">
        <v>229</v>
      </c>
      <c r="K751" s="1">
        <f t="shared" ca="1" si="191"/>
        <v>7.6000000000000005</v>
      </c>
      <c r="L751" t="s">
        <v>240</v>
      </c>
      <c r="M751" s="1">
        <v>2</v>
      </c>
      <c r="N751" t="s">
        <v>233</v>
      </c>
      <c r="O751" t="s">
        <v>230</v>
      </c>
      <c r="P751" t="s">
        <v>229</v>
      </c>
      <c r="Q751" s="1">
        <f t="shared" ca="1" si="188"/>
        <v>3.8</v>
      </c>
      <c r="R751" t="s">
        <v>230</v>
      </c>
      <c r="S751" s="1">
        <f t="shared" ca="1" si="190"/>
        <v>76</v>
      </c>
      <c r="U751" t="s">
        <v>248</v>
      </c>
      <c r="V751" t="str">
        <f t="shared" ca="1" si="189"/>
        <v>\\(\\quad 7.6　÷　2　=　 \\)　（小数第二位まで）</v>
      </c>
      <c r="W751" t="str">
        <f t="shared" ca="1" si="183"/>
        <v>\\(\\quad 3.8 \\)</v>
      </c>
    </row>
    <row r="752" spans="1:23" x14ac:dyDescent="0.55000000000000004">
      <c r="A752" s="51" t="s">
        <v>60</v>
      </c>
      <c r="C752" s="50" t="s">
        <v>215</v>
      </c>
      <c r="D752" s="50" t="str">
        <f t="shared" ca="1" si="184"/>
        <v>\\(\\quad 7.9　÷　3　=　 \\)　（小数第二位まで）</v>
      </c>
      <c r="E752" s="50" t="str">
        <f t="shared" ca="1" si="185"/>
        <v>\\(\\quad 2.63 \\)</v>
      </c>
      <c r="F752" s="50" t="s">
        <v>62</v>
      </c>
      <c r="H752" s="50">
        <v>128</v>
      </c>
      <c r="I752" s="89" t="str">
        <f t="shared" ca="1" si="186"/>
        <v>INSERT INTO math(tangen,question,answer,editor,date,count) VALUES('m3300','\\(\\quad 7.9　÷　3　=　 \\)　（小数第二位まで）','\\(\\quad 2.63 \\)','harazono',NOW(),0);</v>
      </c>
      <c r="J752" s="78" t="s">
        <v>229</v>
      </c>
      <c r="K752" s="1">
        <f t="shared" ca="1" si="191"/>
        <v>7.9</v>
      </c>
      <c r="L752" t="s">
        <v>240</v>
      </c>
      <c r="M752" s="1">
        <v>3</v>
      </c>
      <c r="N752" t="s">
        <v>233</v>
      </c>
      <c r="O752" t="s">
        <v>230</v>
      </c>
      <c r="P752" t="s">
        <v>229</v>
      </c>
      <c r="Q752" s="1">
        <f t="shared" ca="1" si="188"/>
        <v>2.63</v>
      </c>
      <c r="R752" t="s">
        <v>230</v>
      </c>
      <c r="S752" s="1">
        <f t="shared" ca="1" si="190"/>
        <v>79</v>
      </c>
      <c r="U752" t="s">
        <v>248</v>
      </c>
      <c r="V752" t="str">
        <f t="shared" ca="1" si="189"/>
        <v>\\(\\quad 7.9　÷　3　=　 \\)　（小数第二位まで）</v>
      </c>
      <c r="W752" t="str">
        <f t="shared" ca="1" si="183"/>
        <v>\\(\\quad 2.63 \\)</v>
      </c>
    </row>
    <row r="753" spans="1:23" x14ac:dyDescent="0.55000000000000004">
      <c r="A753" s="51" t="s">
        <v>60</v>
      </c>
      <c r="C753" s="50" t="s">
        <v>215</v>
      </c>
      <c r="D753" s="50" t="str">
        <f t="shared" ca="1" si="184"/>
        <v>\\(\\quad 1.6　÷　4　=　 \\)　（小数第二位まで）</v>
      </c>
      <c r="E753" s="50" t="str">
        <f t="shared" ca="1" si="185"/>
        <v>\\(\\quad 0.4 \\)</v>
      </c>
      <c r="F753" s="50" t="s">
        <v>62</v>
      </c>
      <c r="H753" s="50">
        <v>128</v>
      </c>
      <c r="I753" s="89" t="str">
        <f t="shared" ca="1" si="186"/>
        <v>INSERT INTO math(tangen,question,answer,editor,date,count) VALUES('m3300','\\(\\quad 1.6　÷　4　=　 \\)　（小数第二位まで）','\\(\\quad 0.4 \\)','harazono',NOW(),0);</v>
      </c>
      <c r="J753" s="78" t="s">
        <v>229</v>
      </c>
      <c r="K753" s="1">
        <f t="shared" ca="1" si="191"/>
        <v>1.6</v>
      </c>
      <c r="L753" t="s">
        <v>240</v>
      </c>
      <c r="M753" s="1">
        <v>4</v>
      </c>
      <c r="N753" t="s">
        <v>233</v>
      </c>
      <c r="O753" t="s">
        <v>230</v>
      </c>
      <c r="P753" t="s">
        <v>229</v>
      </c>
      <c r="Q753" s="1">
        <f t="shared" ca="1" si="188"/>
        <v>0.4</v>
      </c>
      <c r="R753" t="s">
        <v>230</v>
      </c>
      <c r="S753" s="1">
        <f t="shared" ca="1" si="190"/>
        <v>16</v>
      </c>
      <c r="U753" t="s">
        <v>248</v>
      </c>
      <c r="V753" t="str">
        <f t="shared" ca="1" si="189"/>
        <v>\\(\\quad 1.6　÷　4　=　 \\)　（小数第二位まで）</v>
      </c>
      <c r="W753" t="str">
        <f t="shared" ca="1" si="183"/>
        <v>\\(\\quad 0.4 \\)</v>
      </c>
    </row>
    <row r="754" spans="1:23" x14ac:dyDescent="0.55000000000000004">
      <c r="A754" s="51" t="s">
        <v>60</v>
      </c>
      <c r="C754" s="50" t="s">
        <v>215</v>
      </c>
      <c r="D754" s="50" t="str">
        <f t="shared" ca="1" si="184"/>
        <v>\\(\\quad 4　÷　5　=　 \\)　（小数第二位まで）</v>
      </c>
      <c r="E754" s="50" t="str">
        <f t="shared" ca="1" si="185"/>
        <v>\\(\\quad 0.8 \\)</v>
      </c>
      <c r="F754" s="50" t="s">
        <v>62</v>
      </c>
      <c r="H754" s="50">
        <v>128</v>
      </c>
      <c r="I754" s="89" t="str">
        <f t="shared" ca="1" si="186"/>
        <v>INSERT INTO math(tangen,question,answer,editor,date,count) VALUES('m3300','\\(\\quad 4　÷　5　=　 \\)　（小数第二位まで）','\\(\\quad 0.8 \\)','harazono',NOW(),0);</v>
      </c>
      <c r="J754" s="78" t="s">
        <v>229</v>
      </c>
      <c r="K754" s="1">
        <f t="shared" ca="1" si="191"/>
        <v>4</v>
      </c>
      <c r="L754" t="s">
        <v>240</v>
      </c>
      <c r="M754" s="1">
        <v>5</v>
      </c>
      <c r="N754" t="s">
        <v>233</v>
      </c>
      <c r="O754" t="s">
        <v>230</v>
      </c>
      <c r="P754" t="s">
        <v>229</v>
      </c>
      <c r="Q754" s="1">
        <f t="shared" ca="1" si="188"/>
        <v>0.8</v>
      </c>
      <c r="R754" t="s">
        <v>230</v>
      </c>
      <c r="S754" s="1">
        <f t="shared" ca="1" si="190"/>
        <v>40</v>
      </c>
      <c r="U754" t="s">
        <v>248</v>
      </c>
      <c r="V754" t="str">
        <f t="shared" ca="1" si="189"/>
        <v>\\(\\quad 4　÷　5　=　 \\)　（小数第二位まで）</v>
      </c>
      <c r="W754" t="str">
        <f t="shared" ca="1" si="183"/>
        <v>\\(\\quad 0.8 \\)</v>
      </c>
    </row>
    <row r="755" spans="1:23" x14ac:dyDescent="0.55000000000000004">
      <c r="A755" s="51" t="s">
        <v>60</v>
      </c>
      <c r="C755" s="50" t="s">
        <v>215</v>
      </c>
      <c r="D755" s="50" t="str">
        <f t="shared" ca="1" si="184"/>
        <v>\\(\\quad 1　÷　6　=　 \\)　（小数第二位まで）</v>
      </c>
      <c r="E755" s="50" t="str">
        <f t="shared" ca="1" si="185"/>
        <v>\\(\\quad 0.17 \\)</v>
      </c>
      <c r="F755" s="50" t="s">
        <v>62</v>
      </c>
      <c r="H755" s="50">
        <v>128</v>
      </c>
      <c r="I755" s="89" t="str">
        <f t="shared" ca="1" si="186"/>
        <v>INSERT INTO math(tangen,question,answer,editor,date,count) VALUES('m3300','\\(\\quad 1　÷　6　=　 \\)　（小数第二位まで）','\\(\\quad 0.17 \\)','harazono',NOW(),0);</v>
      </c>
      <c r="J755" s="78" t="s">
        <v>229</v>
      </c>
      <c r="K755" s="1">
        <f t="shared" ca="1" si="191"/>
        <v>1</v>
      </c>
      <c r="L755" t="s">
        <v>240</v>
      </c>
      <c r="M755" s="1">
        <v>6</v>
      </c>
      <c r="N755" t="s">
        <v>233</v>
      </c>
      <c r="O755" t="s">
        <v>230</v>
      </c>
      <c r="P755" t="s">
        <v>229</v>
      </c>
      <c r="Q755" s="1">
        <f t="shared" ca="1" si="188"/>
        <v>0.17</v>
      </c>
      <c r="R755" t="s">
        <v>230</v>
      </c>
      <c r="S755" s="1">
        <f t="shared" ca="1" si="190"/>
        <v>10</v>
      </c>
      <c r="U755" t="s">
        <v>248</v>
      </c>
      <c r="V755" t="str">
        <f t="shared" ca="1" si="189"/>
        <v>\\(\\quad 1　÷　6　=　 \\)　（小数第二位まで）</v>
      </c>
      <c r="W755" t="str">
        <f t="shared" ca="1" si="183"/>
        <v>\\(\\quad 0.17 \\)</v>
      </c>
    </row>
    <row r="756" spans="1:23" x14ac:dyDescent="0.55000000000000004">
      <c r="A756" s="51" t="s">
        <v>60</v>
      </c>
      <c r="C756" s="50" t="s">
        <v>215</v>
      </c>
      <c r="D756" s="50" t="str">
        <f t="shared" ca="1" si="184"/>
        <v>\\(\\quad 9.5　÷　7　=　 \\)　（小数第二位まで）</v>
      </c>
      <c r="E756" s="50" t="str">
        <f t="shared" ca="1" si="185"/>
        <v>\\(\\quad 1.36 \\)</v>
      </c>
      <c r="F756" s="50" t="s">
        <v>62</v>
      </c>
      <c r="H756" s="50">
        <v>128</v>
      </c>
      <c r="I756" s="89" t="str">
        <f t="shared" ca="1" si="186"/>
        <v>INSERT INTO math(tangen,question,answer,editor,date,count) VALUES('m3300','\\(\\quad 9.5　÷　7　=　 \\)　（小数第二位まで）','\\(\\quad 1.36 \\)','harazono',NOW(),0);</v>
      </c>
      <c r="J756" s="78" t="s">
        <v>229</v>
      </c>
      <c r="K756" s="1">
        <f t="shared" ca="1" si="191"/>
        <v>9.5</v>
      </c>
      <c r="L756" t="s">
        <v>240</v>
      </c>
      <c r="M756" s="1">
        <v>7</v>
      </c>
      <c r="N756" t="s">
        <v>233</v>
      </c>
      <c r="O756" t="s">
        <v>230</v>
      </c>
      <c r="P756" t="s">
        <v>229</v>
      </c>
      <c r="Q756" s="1">
        <f t="shared" ca="1" si="188"/>
        <v>1.36</v>
      </c>
      <c r="R756" t="s">
        <v>230</v>
      </c>
      <c r="S756" s="1">
        <f t="shared" ca="1" si="190"/>
        <v>95</v>
      </c>
      <c r="U756" t="s">
        <v>248</v>
      </c>
      <c r="V756" t="str">
        <f t="shared" ca="1" si="189"/>
        <v>\\(\\quad 9.5　÷　7　=　 \\)　（小数第二位まで）</v>
      </c>
      <c r="W756" t="str">
        <f t="shared" ca="1" si="183"/>
        <v>\\(\\quad 1.36 \\)</v>
      </c>
    </row>
    <row r="757" spans="1:23" x14ac:dyDescent="0.55000000000000004">
      <c r="A757" s="51" t="s">
        <v>60</v>
      </c>
      <c r="C757" s="50" t="s">
        <v>215</v>
      </c>
      <c r="D757" s="50" t="str">
        <f t="shared" ca="1" si="184"/>
        <v>\\(\\quad 8.7　÷　8　=　 \\)　（小数第二位まで）</v>
      </c>
      <c r="E757" s="50" t="str">
        <f t="shared" ca="1" si="185"/>
        <v>\\(\\quad 1.09 \\)</v>
      </c>
      <c r="F757" s="50" t="s">
        <v>62</v>
      </c>
      <c r="H757" s="50">
        <v>128</v>
      </c>
      <c r="I757" s="89" t="str">
        <f t="shared" ca="1" si="186"/>
        <v>INSERT INTO math(tangen,question,answer,editor,date,count) VALUES('m3300','\\(\\quad 8.7　÷　8　=　 \\)　（小数第二位まで）','\\(\\quad 1.09 \\)','harazono',NOW(),0);</v>
      </c>
      <c r="J757" s="78" t="s">
        <v>229</v>
      </c>
      <c r="K757" s="1">
        <f t="shared" ca="1" si="191"/>
        <v>8.7000000000000011</v>
      </c>
      <c r="L757" t="s">
        <v>240</v>
      </c>
      <c r="M757" s="1">
        <v>8</v>
      </c>
      <c r="N757" t="s">
        <v>233</v>
      </c>
      <c r="O757" t="s">
        <v>230</v>
      </c>
      <c r="P757" t="s">
        <v>229</v>
      </c>
      <c r="Q757" s="1">
        <f t="shared" ca="1" si="188"/>
        <v>1.0900000000000001</v>
      </c>
      <c r="R757" t="s">
        <v>230</v>
      </c>
      <c r="S757" s="1">
        <f t="shared" ca="1" si="190"/>
        <v>87</v>
      </c>
      <c r="U757" t="s">
        <v>248</v>
      </c>
      <c r="V757" t="str">
        <f t="shared" ca="1" si="189"/>
        <v>\\(\\quad 8.7　÷　8　=　 \\)　（小数第二位まで）</v>
      </c>
      <c r="W757" t="str">
        <f t="shared" ca="1" si="183"/>
        <v>\\(\\quad 1.09 \\)</v>
      </c>
    </row>
    <row r="758" spans="1:23" x14ac:dyDescent="0.55000000000000004">
      <c r="A758" s="51" t="s">
        <v>60</v>
      </c>
      <c r="C758" s="50" t="s">
        <v>215</v>
      </c>
      <c r="D758" s="50" t="str">
        <f t="shared" ca="1" si="184"/>
        <v>\\(\\quad 4.1　÷　9　=　 \\)　（小数第二位まで）</v>
      </c>
      <c r="E758" s="50" t="str">
        <f t="shared" ca="1" si="185"/>
        <v>\\(\\quad 0.46 \\)</v>
      </c>
      <c r="F758" s="50" t="s">
        <v>62</v>
      </c>
      <c r="H758" s="50">
        <v>128</v>
      </c>
      <c r="I758" s="89" t="str">
        <f t="shared" ca="1" si="186"/>
        <v>INSERT INTO math(tangen,question,answer,editor,date,count) VALUES('m3300','\\(\\quad 4.1　÷　9　=　 \\)　（小数第二位まで）','\\(\\quad 0.46 \\)','harazono',NOW(),0);</v>
      </c>
      <c r="J758" s="78" t="s">
        <v>229</v>
      </c>
      <c r="K758" s="1">
        <f t="shared" ca="1" si="191"/>
        <v>4.1000000000000005</v>
      </c>
      <c r="L758" t="s">
        <v>240</v>
      </c>
      <c r="M758" s="1">
        <v>9</v>
      </c>
      <c r="N758" t="s">
        <v>233</v>
      </c>
      <c r="O758" t="s">
        <v>230</v>
      </c>
      <c r="P758" t="s">
        <v>229</v>
      </c>
      <c r="Q758" s="1">
        <f t="shared" ca="1" si="188"/>
        <v>0.46</v>
      </c>
      <c r="R758" t="s">
        <v>230</v>
      </c>
      <c r="S758" s="1">
        <f t="shared" ca="1" si="190"/>
        <v>41</v>
      </c>
      <c r="U758" t="s">
        <v>248</v>
      </c>
      <c r="V758" t="str">
        <f t="shared" ca="1" si="189"/>
        <v>\\(\\quad 4.1　÷　9　=　 \\)　（小数第二位まで）</v>
      </c>
      <c r="W758" t="str">
        <f t="shared" ca="1" si="183"/>
        <v>\\(\\quad 0.46 \\)</v>
      </c>
    </row>
    <row r="759" spans="1:23" x14ac:dyDescent="0.55000000000000004">
      <c r="A759" s="51" t="s">
        <v>60</v>
      </c>
      <c r="C759" s="50" t="s">
        <v>215</v>
      </c>
      <c r="D759" s="50" t="str">
        <f t="shared" ca="1" si="184"/>
        <v>\\(\\quad 5　÷　1　=　 \\)　（小数第二位まで）</v>
      </c>
      <c r="E759" s="50" t="str">
        <f t="shared" ca="1" si="185"/>
        <v>\\(\\quad 5 \\)</v>
      </c>
      <c r="F759" s="50" t="s">
        <v>62</v>
      </c>
      <c r="H759" s="50">
        <v>128</v>
      </c>
      <c r="I759" s="89" t="str">
        <f t="shared" ca="1" si="186"/>
        <v>INSERT INTO math(tangen,question,answer,editor,date,count) VALUES('m3300','\\(\\quad 5　÷　1　=　 \\)　（小数第二位まで）','\\(\\quad 5 \\)','harazono',NOW(),0);</v>
      </c>
      <c r="J759" s="78" t="s">
        <v>229</v>
      </c>
      <c r="K759" s="1">
        <f t="shared" ca="1" si="191"/>
        <v>5</v>
      </c>
      <c r="L759" t="s">
        <v>240</v>
      </c>
      <c r="M759" s="1">
        <v>1</v>
      </c>
      <c r="N759" t="s">
        <v>233</v>
      </c>
      <c r="O759" t="s">
        <v>230</v>
      </c>
      <c r="P759" t="s">
        <v>229</v>
      </c>
      <c r="Q759" s="1">
        <f t="shared" ca="1" si="188"/>
        <v>5</v>
      </c>
      <c r="R759" t="s">
        <v>230</v>
      </c>
      <c r="S759" s="1">
        <f t="shared" ca="1" si="190"/>
        <v>50</v>
      </c>
      <c r="U759" t="s">
        <v>248</v>
      </c>
      <c r="V759" t="str">
        <f t="shared" ca="1" si="189"/>
        <v>\\(\\quad 5　÷　1　=　 \\)　（小数第二位まで）</v>
      </c>
      <c r="W759" t="str">
        <f t="shared" ca="1" si="183"/>
        <v>\\(\\quad 5 \\)</v>
      </c>
    </row>
    <row r="760" spans="1:23" x14ac:dyDescent="0.55000000000000004">
      <c r="A760" s="51" t="s">
        <v>60</v>
      </c>
      <c r="C760" s="50" t="s">
        <v>215</v>
      </c>
      <c r="D760" s="50" t="str">
        <f t="shared" ca="1" si="184"/>
        <v>\\(\\quad 8.6　÷　2　=　 \\)　（小数第二位まで）</v>
      </c>
      <c r="E760" s="50" t="str">
        <f t="shared" ca="1" si="185"/>
        <v>\\(\\quad 4.3 \\)</v>
      </c>
      <c r="F760" s="50" t="s">
        <v>62</v>
      </c>
      <c r="H760" s="50">
        <v>128</v>
      </c>
      <c r="I760" s="89" t="str">
        <f t="shared" ca="1" si="186"/>
        <v>INSERT INTO math(tangen,question,answer,editor,date,count) VALUES('m3300','\\(\\quad 8.6　÷　2　=　 \\)　（小数第二位まで）','\\(\\quad 4.3 \\)','harazono',NOW(),0);</v>
      </c>
      <c r="J760" s="78" t="s">
        <v>229</v>
      </c>
      <c r="K760" s="1">
        <f t="shared" ca="1" si="191"/>
        <v>8.6</v>
      </c>
      <c r="L760" t="s">
        <v>240</v>
      </c>
      <c r="M760" s="1">
        <v>2</v>
      </c>
      <c r="N760" t="s">
        <v>233</v>
      </c>
      <c r="O760" t="s">
        <v>230</v>
      </c>
      <c r="P760" t="s">
        <v>229</v>
      </c>
      <c r="Q760" s="1">
        <f t="shared" ca="1" si="188"/>
        <v>4.3</v>
      </c>
      <c r="R760" t="s">
        <v>230</v>
      </c>
      <c r="S760" s="1">
        <f t="shared" ca="1" si="190"/>
        <v>86</v>
      </c>
      <c r="U760" t="s">
        <v>248</v>
      </c>
      <c r="V760" t="str">
        <f t="shared" ca="1" si="189"/>
        <v>\\(\\quad 8.6　÷　2　=　 \\)　（小数第二位まで）</v>
      </c>
      <c r="W760" t="str">
        <f t="shared" ca="1" si="183"/>
        <v>\\(\\quad 4.3 \\)</v>
      </c>
    </row>
    <row r="761" spans="1:23" x14ac:dyDescent="0.55000000000000004">
      <c r="A761" s="51" t="s">
        <v>60</v>
      </c>
      <c r="C761" s="50" t="s">
        <v>215</v>
      </c>
      <c r="D761" s="50" t="str">
        <f t="shared" ca="1" si="184"/>
        <v>\\(\\quad 9.7　÷　3　=　 \\)　（小数第二位まで）</v>
      </c>
      <c r="E761" s="50" t="str">
        <f t="shared" ca="1" si="185"/>
        <v>\\(\\quad 3.23 \\)</v>
      </c>
      <c r="F761" s="50" t="s">
        <v>62</v>
      </c>
      <c r="H761" s="50">
        <v>128</v>
      </c>
      <c r="I761" s="89" t="str">
        <f t="shared" ca="1" si="186"/>
        <v>INSERT INTO math(tangen,question,answer,editor,date,count) VALUES('m3300','\\(\\quad 9.7　÷　3　=　 \\)　（小数第二位まで）','\\(\\quad 3.23 \\)','harazono',NOW(),0);</v>
      </c>
      <c r="J761" s="78" t="s">
        <v>229</v>
      </c>
      <c r="K761" s="1">
        <f t="shared" ca="1" si="191"/>
        <v>9.7000000000000011</v>
      </c>
      <c r="L761" t="s">
        <v>240</v>
      </c>
      <c r="M761" s="1">
        <v>3</v>
      </c>
      <c r="N761" t="s">
        <v>233</v>
      </c>
      <c r="O761" t="s">
        <v>230</v>
      </c>
      <c r="P761" t="s">
        <v>229</v>
      </c>
      <c r="Q761" s="1">
        <f t="shared" ca="1" si="188"/>
        <v>3.23</v>
      </c>
      <c r="R761" t="s">
        <v>230</v>
      </c>
      <c r="S761" s="1">
        <f t="shared" ca="1" si="190"/>
        <v>97</v>
      </c>
      <c r="U761" t="s">
        <v>248</v>
      </c>
      <c r="V761" t="str">
        <f t="shared" ca="1" si="189"/>
        <v>\\(\\quad 9.7　÷　3　=　 \\)　（小数第二位まで）</v>
      </c>
      <c r="W761" t="str">
        <f t="shared" ca="1" si="183"/>
        <v>\\(\\quad 3.23 \\)</v>
      </c>
    </row>
    <row r="762" spans="1:23" x14ac:dyDescent="0.55000000000000004">
      <c r="A762" s="51" t="s">
        <v>60</v>
      </c>
      <c r="C762" s="50" t="s">
        <v>215</v>
      </c>
      <c r="D762" s="50" t="str">
        <f t="shared" ca="1" si="184"/>
        <v>\\(\\quad 9.1　÷　4　=　 \\)　（小数第二位まで）</v>
      </c>
      <c r="E762" s="50" t="str">
        <f t="shared" ca="1" si="185"/>
        <v>\\(\\quad 2.28 \\)</v>
      </c>
      <c r="F762" s="50" t="s">
        <v>62</v>
      </c>
      <c r="H762" s="50">
        <v>128</v>
      </c>
      <c r="I762" s="89" t="str">
        <f t="shared" ca="1" si="186"/>
        <v>INSERT INTO math(tangen,question,answer,editor,date,count) VALUES('m3300','\\(\\quad 9.1　÷　4　=　 \\)　（小数第二位まで）','\\(\\quad 2.28 \\)','harazono',NOW(),0);</v>
      </c>
      <c r="J762" s="78" t="s">
        <v>229</v>
      </c>
      <c r="K762" s="1">
        <f t="shared" ca="1" si="191"/>
        <v>9.1</v>
      </c>
      <c r="L762" t="s">
        <v>240</v>
      </c>
      <c r="M762" s="1">
        <v>4</v>
      </c>
      <c r="N762" t="s">
        <v>233</v>
      </c>
      <c r="O762" t="s">
        <v>230</v>
      </c>
      <c r="P762" t="s">
        <v>229</v>
      </c>
      <c r="Q762" s="1">
        <f t="shared" ca="1" si="188"/>
        <v>2.2799999999999998</v>
      </c>
      <c r="R762" t="s">
        <v>230</v>
      </c>
      <c r="S762" s="1">
        <f t="shared" ca="1" si="190"/>
        <v>91</v>
      </c>
      <c r="U762" t="s">
        <v>248</v>
      </c>
      <c r="V762" t="str">
        <f t="shared" ca="1" si="189"/>
        <v>\\(\\quad 9.1　÷　4　=　 \\)　（小数第二位まで）</v>
      </c>
      <c r="W762" t="str">
        <f t="shared" ca="1" si="183"/>
        <v>\\(\\quad 2.28 \\)</v>
      </c>
    </row>
    <row r="763" spans="1:23" x14ac:dyDescent="0.55000000000000004">
      <c r="A763" s="51" t="s">
        <v>60</v>
      </c>
      <c r="C763" s="50" t="s">
        <v>215</v>
      </c>
      <c r="D763" s="50" t="str">
        <f t="shared" ca="1" si="184"/>
        <v>\\(\\quad 3.1　÷　5　=　 \\)　（小数第二位まで）</v>
      </c>
      <c r="E763" s="50" t="str">
        <f t="shared" ca="1" si="185"/>
        <v>\\(\\quad 0.62 \\)</v>
      </c>
      <c r="F763" s="50" t="s">
        <v>62</v>
      </c>
      <c r="H763" s="50">
        <v>128</v>
      </c>
      <c r="I763" s="89" t="str">
        <f t="shared" ca="1" si="186"/>
        <v>INSERT INTO math(tangen,question,answer,editor,date,count) VALUES('m3300','\\(\\quad 3.1　÷　5　=　 \\)　（小数第二位まで）','\\(\\quad 0.62 \\)','harazono',NOW(),0);</v>
      </c>
      <c r="J763" s="78" t="s">
        <v>229</v>
      </c>
      <c r="K763" s="1">
        <f t="shared" ca="1" si="191"/>
        <v>3.1</v>
      </c>
      <c r="L763" t="s">
        <v>240</v>
      </c>
      <c r="M763" s="1">
        <v>5</v>
      </c>
      <c r="N763" t="s">
        <v>233</v>
      </c>
      <c r="O763" t="s">
        <v>230</v>
      </c>
      <c r="P763" t="s">
        <v>229</v>
      </c>
      <c r="Q763" s="1">
        <f t="shared" ca="1" si="188"/>
        <v>0.62</v>
      </c>
      <c r="R763" t="s">
        <v>230</v>
      </c>
      <c r="S763" s="1">
        <f t="shared" ca="1" si="190"/>
        <v>31</v>
      </c>
      <c r="U763" t="s">
        <v>248</v>
      </c>
      <c r="V763" t="str">
        <f t="shared" ca="1" si="189"/>
        <v>\\(\\quad 3.1　÷　5　=　 \\)　（小数第二位まで）</v>
      </c>
      <c r="W763" t="str">
        <f t="shared" ca="1" si="183"/>
        <v>\\(\\quad 0.62 \\)</v>
      </c>
    </row>
    <row r="764" spans="1:23" x14ac:dyDescent="0.55000000000000004">
      <c r="A764" s="51" t="s">
        <v>60</v>
      </c>
      <c r="C764" s="50" t="s">
        <v>215</v>
      </c>
      <c r="D764" s="50" t="str">
        <f t="shared" ca="1" si="184"/>
        <v>\\(\\quad 2　÷　6　=　 \\)　（小数第二位まで）</v>
      </c>
      <c r="E764" s="50" t="str">
        <f t="shared" ca="1" si="185"/>
        <v>\\(\\quad 0.33 \\)</v>
      </c>
      <c r="F764" s="50" t="s">
        <v>62</v>
      </c>
      <c r="H764" s="50">
        <v>128</v>
      </c>
      <c r="I764" s="89" t="str">
        <f t="shared" ca="1" si="186"/>
        <v>INSERT INTO math(tangen,question,answer,editor,date,count) VALUES('m3300','\\(\\quad 2　÷　6　=　 \\)　（小数第二位まで）','\\(\\quad 0.33 \\)','harazono',NOW(),0);</v>
      </c>
      <c r="J764" s="78" t="s">
        <v>229</v>
      </c>
      <c r="K764" s="1">
        <f t="shared" ca="1" si="191"/>
        <v>2</v>
      </c>
      <c r="L764" t="s">
        <v>240</v>
      </c>
      <c r="M764" s="1">
        <v>6</v>
      </c>
      <c r="N764" t="s">
        <v>233</v>
      </c>
      <c r="O764" t="s">
        <v>230</v>
      </c>
      <c r="P764" t="s">
        <v>229</v>
      </c>
      <c r="Q764" s="1">
        <f t="shared" ca="1" si="188"/>
        <v>0.33</v>
      </c>
      <c r="R764" t="s">
        <v>230</v>
      </c>
      <c r="S764" s="1">
        <f t="shared" ca="1" si="190"/>
        <v>20</v>
      </c>
      <c r="U764" t="s">
        <v>248</v>
      </c>
      <c r="V764" t="str">
        <f t="shared" ca="1" si="189"/>
        <v>\\(\\quad 2　÷　6　=　 \\)　（小数第二位まで）</v>
      </c>
      <c r="W764" t="str">
        <f t="shared" ca="1" si="183"/>
        <v>\\(\\quad 0.33 \\)</v>
      </c>
    </row>
    <row r="765" spans="1:23" x14ac:dyDescent="0.55000000000000004">
      <c r="A765" s="51" t="s">
        <v>60</v>
      </c>
      <c r="C765" s="50" t="s">
        <v>215</v>
      </c>
      <c r="D765" s="50" t="str">
        <f t="shared" ca="1" si="184"/>
        <v>\\(\\quad 8.5　÷　7　=　 \\)　（小数第二位まで）</v>
      </c>
      <c r="E765" s="50" t="str">
        <f t="shared" ca="1" si="185"/>
        <v>\\(\\quad 1.21 \\)</v>
      </c>
      <c r="F765" s="50" t="s">
        <v>62</v>
      </c>
      <c r="H765" s="50">
        <v>128</v>
      </c>
      <c r="I765" s="89" t="str">
        <f t="shared" ca="1" si="186"/>
        <v>INSERT INTO math(tangen,question,answer,editor,date,count) VALUES('m3300','\\(\\quad 8.5　÷　7　=　 \\)　（小数第二位まで）','\\(\\quad 1.21 \\)','harazono',NOW(),0);</v>
      </c>
      <c r="J765" s="78" t="s">
        <v>229</v>
      </c>
      <c r="K765" s="1">
        <f t="shared" ca="1" si="191"/>
        <v>8.5</v>
      </c>
      <c r="L765" t="s">
        <v>240</v>
      </c>
      <c r="M765" s="1">
        <v>7</v>
      </c>
      <c r="N765" t="s">
        <v>233</v>
      </c>
      <c r="O765" t="s">
        <v>230</v>
      </c>
      <c r="P765" t="s">
        <v>229</v>
      </c>
      <c r="Q765" s="1">
        <f t="shared" ca="1" si="188"/>
        <v>1.21</v>
      </c>
      <c r="R765" t="s">
        <v>230</v>
      </c>
      <c r="S765" s="1">
        <f t="shared" ca="1" si="190"/>
        <v>85</v>
      </c>
      <c r="U765" t="s">
        <v>248</v>
      </c>
      <c r="V765" t="str">
        <f t="shared" ca="1" si="189"/>
        <v>\\(\\quad 8.5　÷　7　=　 \\)　（小数第二位まで）</v>
      </c>
      <c r="W765" t="str">
        <f t="shared" ca="1" si="183"/>
        <v>\\(\\quad 1.21 \\)</v>
      </c>
    </row>
    <row r="766" spans="1:23" x14ac:dyDescent="0.55000000000000004">
      <c r="A766" s="51" t="s">
        <v>60</v>
      </c>
      <c r="C766" s="50" t="s">
        <v>215</v>
      </c>
      <c r="D766" s="50" t="str">
        <f t="shared" ca="1" si="184"/>
        <v>\\(\\quad 6.8　÷　8　=　 \\)　（小数第二位まで）</v>
      </c>
      <c r="E766" s="50" t="str">
        <f t="shared" ca="1" si="185"/>
        <v>\\(\\quad 0.85 \\)</v>
      </c>
      <c r="F766" s="50" t="s">
        <v>62</v>
      </c>
      <c r="H766" s="50">
        <v>128</v>
      </c>
      <c r="I766" s="89" t="str">
        <f t="shared" ca="1" si="186"/>
        <v>INSERT INTO math(tangen,question,answer,editor,date,count) VALUES('m3300','\\(\\quad 6.8　÷　8　=　 \\)　（小数第二位まで）','\\(\\quad 0.85 \\)','harazono',NOW(),0);</v>
      </c>
      <c r="J766" s="78" t="s">
        <v>229</v>
      </c>
      <c r="K766" s="1">
        <f t="shared" ca="1" si="191"/>
        <v>6.8000000000000007</v>
      </c>
      <c r="L766" t="s">
        <v>240</v>
      </c>
      <c r="M766" s="1">
        <v>8</v>
      </c>
      <c r="N766" t="s">
        <v>233</v>
      </c>
      <c r="O766" t="s">
        <v>230</v>
      </c>
      <c r="P766" t="s">
        <v>229</v>
      </c>
      <c r="Q766" s="1">
        <f t="shared" ca="1" si="188"/>
        <v>0.85</v>
      </c>
      <c r="R766" t="s">
        <v>230</v>
      </c>
      <c r="S766" s="1">
        <f t="shared" ca="1" si="190"/>
        <v>68</v>
      </c>
      <c r="U766" t="s">
        <v>248</v>
      </c>
      <c r="V766" t="str">
        <f t="shared" ca="1" si="189"/>
        <v>\\(\\quad 6.8　÷　8　=　 \\)　（小数第二位まで）</v>
      </c>
      <c r="W766" t="str">
        <f t="shared" ca="1" si="183"/>
        <v>\\(\\quad 0.85 \\)</v>
      </c>
    </row>
    <row r="767" spans="1:23" x14ac:dyDescent="0.55000000000000004">
      <c r="A767" s="51" t="s">
        <v>60</v>
      </c>
      <c r="C767" s="50" t="s">
        <v>215</v>
      </c>
      <c r="D767" s="50" t="str">
        <f t="shared" ca="1" si="184"/>
        <v>\\(\\quad 3.5　÷　9　=　 \\)　（小数第二位まで）</v>
      </c>
      <c r="E767" s="50" t="str">
        <f t="shared" ca="1" si="185"/>
        <v>\\(\\quad 0.39 \\)</v>
      </c>
      <c r="F767" s="50" t="s">
        <v>62</v>
      </c>
      <c r="H767" s="50">
        <v>128</v>
      </c>
      <c r="I767" s="89" t="str">
        <f t="shared" ca="1" si="186"/>
        <v>INSERT INTO math(tangen,question,answer,editor,date,count) VALUES('m3300','\\(\\quad 3.5　÷　9　=　 \\)　（小数第二位まで）','\\(\\quad 0.39 \\)','harazono',NOW(),0);</v>
      </c>
      <c r="J767" s="78" t="s">
        <v>229</v>
      </c>
      <c r="K767" s="1">
        <f t="shared" ca="1" si="191"/>
        <v>3.5</v>
      </c>
      <c r="L767" t="s">
        <v>240</v>
      </c>
      <c r="M767" s="1">
        <v>9</v>
      </c>
      <c r="N767" t="s">
        <v>233</v>
      </c>
      <c r="O767" t="s">
        <v>230</v>
      </c>
      <c r="P767" t="s">
        <v>229</v>
      </c>
      <c r="Q767" s="1">
        <f ca="1">ROUND(K767/M767,2)</f>
        <v>0.39</v>
      </c>
      <c r="R767" t="s">
        <v>230</v>
      </c>
      <c r="S767" s="1">
        <f t="shared" ca="1" si="190"/>
        <v>35</v>
      </c>
      <c r="U767" t="s">
        <v>248</v>
      </c>
      <c r="V767" t="str">
        <f ca="1">J767&amp;K767&amp;L767&amp;M767&amp;N767&amp;O767&amp;U767</f>
        <v>\\(\\quad 3.5　÷　9　=　 \\)　（小数第二位まで）</v>
      </c>
      <c r="W767" t="str">
        <f ca="1">P767&amp;Q767&amp;R767</f>
        <v>\\(\\quad 0.39 \\)</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A88B3-AF56-4BD3-B656-07F0460A538D}">
  <dimension ref="A1:DC1308"/>
  <sheetViews>
    <sheetView zoomScale="55" zoomScaleNormal="55" workbookViewId="0">
      <pane xSplit="2" ySplit="1" topLeftCell="AZ1296" activePane="bottomRight" state="frozen"/>
      <selection pane="topRight" activeCell="B1" sqref="B1"/>
      <selection pane="bottomLeft" activeCell="A2" sqref="A2"/>
      <selection pane="bottomRight" activeCell="AZ810" sqref="AZ810:AZ811"/>
    </sheetView>
  </sheetViews>
  <sheetFormatPr defaultRowHeight="32" customHeight="1" x14ac:dyDescent="0.55000000000000004"/>
  <cols>
    <col min="1" max="1" width="6.1640625" bestFit="1" customWidth="1"/>
    <col min="2" max="2" width="11.75" bestFit="1" customWidth="1"/>
    <col min="3" max="3" width="16.33203125" bestFit="1" customWidth="1"/>
    <col min="4" max="5" width="6.1640625" bestFit="1" customWidth="1"/>
    <col min="6" max="6" width="5.08203125" style="4" bestFit="1" customWidth="1"/>
    <col min="7" max="7" width="8" style="4" bestFit="1" customWidth="1"/>
    <col min="8" max="8" width="4.25" style="4" bestFit="1" customWidth="1"/>
    <col min="9" max="9" width="6.1640625" style="4" bestFit="1" customWidth="1"/>
    <col min="10" max="10" width="3.83203125" style="4" bestFit="1" customWidth="1"/>
    <col min="11" max="11" width="4.5" style="4" bestFit="1" customWidth="1"/>
    <col min="12" max="12" width="5.5" style="4" bestFit="1" customWidth="1"/>
    <col min="13" max="13" width="3.83203125" bestFit="1" customWidth="1"/>
    <col min="14" max="14" width="4.25" bestFit="1" customWidth="1"/>
    <col min="15" max="15" width="5.08203125" bestFit="1" customWidth="1"/>
    <col min="16" max="16" width="26.75" bestFit="1" customWidth="1"/>
    <col min="17" max="18" width="8.4140625" bestFit="1" customWidth="1"/>
    <col min="19" max="19" width="5.08203125" bestFit="1" customWidth="1"/>
    <col min="20" max="20" width="3.6640625" bestFit="1" customWidth="1"/>
    <col min="21" max="21" width="5.08203125" bestFit="1" customWidth="1"/>
    <col min="22" max="22" width="3.83203125" bestFit="1" customWidth="1"/>
    <col min="23" max="23" width="8.4140625" bestFit="1" customWidth="1"/>
    <col min="24" max="24" width="7.83203125" bestFit="1" customWidth="1"/>
    <col min="25" max="25" width="4.25" bestFit="1" customWidth="1"/>
    <col min="26" max="26" width="8.4140625" bestFit="1" customWidth="1"/>
    <col min="27" max="27" width="5.08203125" bestFit="1" customWidth="1"/>
    <col min="28" max="28" width="3.83203125" bestFit="1" customWidth="1"/>
    <col min="29" max="29" width="5.75" bestFit="1" customWidth="1"/>
    <col min="30" max="30" width="1.4140625" customWidth="1"/>
    <col min="31" max="31" width="8.83203125" hidden="1" customWidth="1"/>
    <col min="32" max="32" width="7.58203125" hidden="1" customWidth="1"/>
    <col min="33" max="33" width="5.75" hidden="1" customWidth="1"/>
    <col min="34" max="34" width="26.75" hidden="1" customWidth="1"/>
    <col min="35" max="35" width="4.5" hidden="1" customWidth="1"/>
    <col min="36" max="36" width="8.4140625" hidden="1" customWidth="1"/>
    <col min="37" max="37" width="5.5" hidden="1" customWidth="1"/>
    <col min="38" max="38" width="3.6640625" hidden="1" customWidth="1"/>
    <col min="39" max="39" width="5.5" hidden="1" customWidth="1"/>
    <col min="40" max="40" width="3" hidden="1" customWidth="1"/>
    <col min="41" max="41" width="5.75" hidden="1" customWidth="1"/>
    <col min="42" max="42" width="84.75" bestFit="1" customWidth="1"/>
    <col min="43" max="43" width="48.6640625" bestFit="1" customWidth="1"/>
    <col min="44" max="44" width="3" customWidth="1"/>
    <col min="45" max="45" width="87.83203125" bestFit="1" customWidth="1"/>
    <col min="46" max="46" width="48.6640625" bestFit="1" customWidth="1"/>
    <col min="47" max="47" width="6.75" bestFit="1" customWidth="1"/>
    <col min="48" max="48" width="8.25" customWidth="1"/>
    <col min="49" max="49" width="87.83203125" bestFit="1" customWidth="1"/>
    <col min="50" max="50" width="59.25" bestFit="1" customWidth="1"/>
    <col min="51" max="51" width="10.08203125" bestFit="1" customWidth="1"/>
    <col min="52" max="52" width="232.4140625" bestFit="1" customWidth="1"/>
    <col min="53" max="56" width="3" customWidth="1"/>
    <col min="57" max="57" width="7" customWidth="1"/>
    <col min="58" max="58" width="4.58203125" style="45" customWidth="1"/>
    <col min="59" max="59" width="4.5" bestFit="1" customWidth="1"/>
    <col min="60" max="60" width="5.33203125" bestFit="1" customWidth="1"/>
    <col min="61" max="61" width="8" bestFit="1" customWidth="1"/>
    <col min="62" max="62" width="5.33203125" bestFit="1" customWidth="1"/>
    <col min="63" max="63" width="4.5" bestFit="1" customWidth="1"/>
    <col min="64" max="67" width="14.25" bestFit="1" customWidth="1"/>
    <col min="68" max="68" width="4.25" bestFit="1" customWidth="1"/>
    <col min="69" max="69" width="6.33203125" bestFit="1" customWidth="1"/>
    <col min="70" max="70" width="4.5" bestFit="1" customWidth="1"/>
    <col min="71" max="71" width="8" bestFit="1" customWidth="1"/>
    <col min="72" max="74" width="5.5" bestFit="1" customWidth="1"/>
    <col min="75" max="75" width="4.5" bestFit="1" customWidth="1"/>
    <col min="76" max="76" width="6.58203125" bestFit="1" customWidth="1"/>
    <col min="77" max="77" width="4.5" bestFit="1" customWidth="1"/>
    <col min="78" max="78" width="3.25" bestFit="1" customWidth="1"/>
    <col min="79" max="80" width="6.58203125" bestFit="1" customWidth="1"/>
    <col min="81" max="82" width="4.5" bestFit="1" customWidth="1"/>
    <col min="83" max="83" width="5.5" bestFit="1" customWidth="1"/>
    <col min="84" max="84" width="4.5" bestFit="1" customWidth="1"/>
    <col min="85" max="85" width="4.5" style="5" bestFit="1" customWidth="1"/>
    <col min="86" max="86" width="4.5" bestFit="1" customWidth="1"/>
    <col min="87" max="87" width="3.4140625" bestFit="1" customWidth="1"/>
    <col min="88" max="88" width="3.25" bestFit="1" customWidth="1"/>
    <col min="89" max="89" width="3.83203125" bestFit="1" customWidth="1"/>
    <col min="90" max="90" width="4.5" bestFit="1" customWidth="1"/>
    <col min="91" max="91" width="3.4140625" bestFit="1" customWidth="1"/>
    <col min="92" max="92" width="3.25" bestFit="1" customWidth="1"/>
    <col min="93" max="93" width="26.75" bestFit="1" customWidth="1"/>
    <col min="94" max="94" width="6.33203125" bestFit="1" customWidth="1"/>
    <col min="95" max="95" width="8.4140625" bestFit="1" customWidth="1"/>
    <col min="96" max="96" width="4.5" bestFit="1" customWidth="1"/>
    <col min="97" max="97" width="3.6640625" bestFit="1" customWidth="1"/>
    <col min="98" max="98" width="3.4140625" bestFit="1" customWidth="1"/>
    <col min="99" max="99" width="3" bestFit="1" customWidth="1"/>
    <col min="100" max="100" width="3.25" bestFit="1" customWidth="1"/>
    <col min="101" max="101" width="3.83203125" bestFit="1" customWidth="1"/>
    <col min="102" max="102" width="8.4140625" bestFit="1" customWidth="1"/>
    <col min="103" max="103" width="4.5" bestFit="1" customWidth="1"/>
    <col min="104" max="104" width="3.6640625" bestFit="1" customWidth="1"/>
    <col min="105" max="105" width="3.4140625" bestFit="1" customWidth="1"/>
    <col min="106" max="106" width="3" bestFit="1" customWidth="1"/>
    <col min="107" max="107" width="5.75" bestFit="1" customWidth="1"/>
    <col min="108" max="108" width="19.5" bestFit="1" customWidth="1"/>
    <col min="109" max="109" width="40.75" bestFit="1" customWidth="1"/>
    <col min="110" max="110" width="19.5" bestFit="1" customWidth="1"/>
    <col min="111" max="111" width="10.33203125" bestFit="1" customWidth="1"/>
    <col min="112" max="112" width="3.6640625" bestFit="1" customWidth="1"/>
    <col min="113" max="113" width="4.5" bestFit="1" customWidth="1"/>
    <col min="114" max="114" width="3" bestFit="1" customWidth="1"/>
    <col min="115" max="115" width="5.75" bestFit="1" customWidth="1"/>
    <col min="116" max="116" width="40.75" bestFit="1" customWidth="1"/>
    <col min="117" max="117" width="18.25" bestFit="1" customWidth="1"/>
    <col min="118" max="118" width="40.5" bestFit="1" customWidth="1"/>
    <col min="119" max="119" width="18.6640625" bestFit="1" customWidth="1"/>
    <col min="121" max="121" width="3" bestFit="1" customWidth="1"/>
    <col min="122" max="122" width="3.25" bestFit="1" customWidth="1"/>
    <col min="123" max="123" width="3.83203125" bestFit="1" customWidth="1"/>
    <col min="124" max="124" width="8.4140625" bestFit="1" customWidth="1"/>
    <col min="125" max="125" width="4.5" bestFit="1" customWidth="1"/>
    <col min="126" max="126" width="3.6640625" bestFit="1" customWidth="1"/>
    <col min="127" max="127" width="3.4140625" bestFit="1" customWidth="1"/>
    <col min="128" max="128" width="3" bestFit="1" customWidth="1"/>
    <col min="129" max="129" width="5.75" bestFit="1" customWidth="1"/>
    <col min="130" max="130" width="8.6640625" bestFit="1" customWidth="1"/>
    <col min="131" max="131" width="19.5" bestFit="1" customWidth="1"/>
    <col min="134" max="134" width="8.6640625" customWidth="1"/>
  </cols>
  <sheetData>
    <row r="1" spans="1:86" ht="32" customHeight="1" x14ac:dyDescent="0.55000000000000004">
      <c r="A1" t="s">
        <v>9</v>
      </c>
      <c r="B1" t="s">
        <v>8</v>
      </c>
      <c r="D1" t="s">
        <v>10</v>
      </c>
      <c r="E1" s="4" t="s">
        <v>11</v>
      </c>
      <c r="I1" s="4" t="s">
        <v>12</v>
      </c>
      <c r="L1" s="25"/>
    </row>
    <row r="2" spans="1:86" ht="32" customHeight="1" thickBot="1" x14ac:dyDescent="0.6">
      <c r="B2" s="126" t="s">
        <v>30</v>
      </c>
      <c r="C2" s="36"/>
      <c r="D2" s="114">
        <v>1</v>
      </c>
      <c r="E2" s="27"/>
      <c r="F2" s="27"/>
      <c r="I2" s="28">
        <f ca="1">BI2</f>
        <v>24</v>
      </c>
      <c r="J2" s="124" t="s">
        <v>13</v>
      </c>
      <c r="K2" s="26"/>
      <c r="L2" s="31">
        <f ca="1">BK2</f>
        <v>4</v>
      </c>
      <c r="M2" s="118" t="str">
        <f ca="1">IF(L3=1,"=","")</f>
        <v/>
      </c>
      <c r="N2" s="125" t="str">
        <f ca="1">IF(L3=1,IF(BJ2&lt;0,"ー",""),"")</f>
        <v/>
      </c>
      <c r="O2" s="118" t="str">
        <f ca="1">IF(L3=1,L2,"")</f>
        <v/>
      </c>
      <c r="P2" s="118" t="s">
        <v>250</v>
      </c>
      <c r="Q2" s="133"/>
      <c r="R2" s="133"/>
      <c r="S2" s="134"/>
      <c r="T2" s="133"/>
      <c r="U2" s="134"/>
      <c r="V2" s="133"/>
      <c r="W2" s="133"/>
      <c r="X2" s="76"/>
      <c r="Y2" s="121" t="str">
        <f t="shared" ref="Y2" si="0">IF(H2="","",H2)</f>
        <v/>
      </c>
      <c r="Z2" s="114" t="s">
        <v>249</v>
      </c>
      <c r="AA2" s="122">
        <f t="shared" ref="AA2" ca="1" si="1">I2</f>
        <v>24</v>
      </c>
      <c r="AB2" s="114" t="s">
        <v>216</v>
      </c>
      <c r="AC2" s="122">
        <f t="shared" ref="AC2" ca="1" si="2">I3</f>
        <v>18</v>
      </c>
      <c r="AD2" s="114" t="s">
        <v>217</v>
      </c>
      <c r="AE2" s="27"/>
      <c r="AF2" s="114" t="s">
        <v>233</v>
      </c>
      <c r="AG2" t="s">
        <v>230</v>
      </c>
      <c r="AH2" t="s">
        <v>250</v>
      </c>
      <c r="AI2" s="1" t="str">
        <f t="shared" ref="AI2:AI18" si="3">IF(K2="","",K2)</f>
        <v/>
      </c>
      <c r="AJ2" t="s">
        <v>249</v>
      </c>
      <c r="AK2" s="1">
        <f t="shared" ref="AK2" ca="1" si="4">L2</f>
        <v>4</v>
      </c>
      <c r="AL2" t="s">
        <v>216</v>
      </c>
      <c r="AM2" s="1">
        <f t="shared" ref="AM2" ca="1" si="5">L3</f>
        <v>3</v>
      </c>
      <c r="AN2" t="s">
        <v>217</v>
      </c>
      <c r="AO2" t="s">
        <v>230</v>
      </c>
      <c r="AP2" s="114" t="str">
        <f t="shared" ref="AP2:AP64" ca="1" si="6">P2&amp;Q2&amp;R2&amp;S2&amp;T2&amp;U2&amp;V2&amp;W2&amp;X2&amp;Y2&amp;Z2&amp;AA2&amp;AB2&amp;AC2&amp;AD2&amp;AE2&amp;AF2&amp;AG2</f>
        <v>\\(\\quad \\displaystyle \\frac{24}{18}　=　 \\)</v>
      </c>
      <c r="AQ2" t="str">
        <f ca="1">AH2&amp;AI2&amp;AJ2&amp;AK2&amp;AL2&amp;AM2&amp;AN2&amp;AO2</f>
        <v>\\(\\quad \\displaystyle \\frac{4}{3} \\)</v>
      </c>
      <c r="AS2" s="114" t="str">
        <f t="shared" ref="AS2:AS18" ca="1" si="7">AP2</f>
        <v>\\(\\quad \\displaystyle \\frac{24}{18}　=　 \\)</v>
      </c>
      <c r="AT2" s="114" t="str">
        <f ca="1">IF(O2="",AQ2,AQ3)</f>
        <v>\\(\\quad \\displaystyle \\frac{4}{3} \\)</v>
      </c>
      <c r="AU2" s="114" t="s">
        <v>60</v>
      </c>
      <c r="AV2" s="115" t="s">
        <v>224</v>
      </c>
      <c r="AW2" s="115" t="str">
        <f ca="1">AS2</f>
        <v>\\(\\quad \\displaystyle \\frac{24}{18}　=　 \\)</v>
      </c>
      <c r="AX2" s="115" t="str">
        <f ca="1">AT2</f>
        <v>\\(\\quad \\displaystyle \\frac{4}{3} \\)</v>
      </c>
      <c r="AY2" s="115" t="s">
        <v>62</v>
      </c>
      <c r="AZ2" s="116" t="str">
        <f ca="1">"INSERT INTO "&amp;AU2&amp;"(tangen,question,answer,editor,date,count) VALUES('"&amp;AV2&amp;"','"&amp;AW2&amp;"','"&amp;AX2&amp;"','"&amp;AY2&amp;"',NOW(),0);"</f>
        <v>INSERT INTO math(tangen,question,answer,editor,date,count) VALUES('m3800','\\(\\quad \\displaystyle \\frac{24}{18}　=　 \\)','\\(\\quad \\displaystyle \\frac{4}{3} \\)','harazono',NOW(),0);</v>
      </c>
      <c r="BA2" s="40"/>
      <c r="BB2" s="40"/>
      <c r="BC2" s="40"/>
      <c r="BD2" s="40"/>
      <c r="BE2" s="40"/>
      <c r="BF2" s="46"/>
      <c r="BH2" s="22">
        <f ca="1">RANDBETWEEN(1,10)</f>
        <v>8</v>
      </c>
      <c r="BI2">
        <f ca="1">BH2*BT2</f>
        <v>24</v>
      </c>
      <c r="BJ2">
        <f ca="1">BH2/GCD(BH2,BH3)</f>
        <v>4</v>
      </c>
      <c r="BK2">
        <f ca="1">BI2/GCD(BI2,BI3)</f>
        <v>4</v>
      </c>
      <c r="BT2" s="132">
        <f ca="1">RANDBETWEEN(2,3)</f>
        <v>3</v>
      </c>
      <c r="CG2"/>
      <c r="CH2" s="5"/>
    </row>
    <row r="3" spans="1:86" ht="32" customHeight="1" x14ac:dyDescent="0.55000000000000004">
      <c r="B3" s="127"/>
      <c r="C3" s="37"/>
      <c r="D3" s="114"/>
      <c r="E3" s="27"/>
      <c r="F3" s="27"/>
      <c r="I3" s="29">
        <f ca="1">BI3</f>
        <v>18</v>
      </c>
      <c r="J3" s="124"/>
      <c r="K3" s="26"/>
      <c r="L3" s="25">
        <f ca="1">BK3</f>
        <v>3</v>
      </c>
      <c r="M3" s="118"/>
      <c r="N3" s="125"/>
      <c r="O3" s="118"/>
      <c r="P3" s="118"/>
      <c r="Q3" s="133"/>
      <c r="R3" s="133"/>
      <c r="S3" s="134"/>
      <c r="T3" s="133"/>
      <c r="U3" s="134"/>
      <c r="V3" s="133"/>
      <c r="W3" s="133"/>
      <c r="X3" s="76"/>
      <c r="Y3" s="121"/>
      <c r="Z3" s="114"/>
      <c r="AA3" s="122"/>
      <c r="AB3" s="114"/>
      <c r="AC3" s="122"/>
      <c r="AD3" s="114"/>
      <c r="AE3" s="27"/>
      <c r="AF3" s="114"/>
      <c r="AG3" t="s">
        <v>230</v>
      </c>
      <c r="AH3" t="s">
        <v>250</v>
      </c>
      <c r="AI3" s="1" t="str">
        <f t="shared" ref="AI3:AI19" ca="1" si="8">IF(O2="","",O2)</f>
        <v/>
      </c>
      <c r="AK3" s="1"/>
      <c r="AM3" s="1"/>
      <c r="AO3" t="s">
        <v>230</v>
      </c>
      <c r="AP3" s="114"/>
      <c r="AQ3" t="str">
        <f t="shared" ref="AQ3:AQ66" ca="1" si="9">AH3&amp;AI3&amp;AJ3&amp;AK3&amp;AL3&amp;AM3&amp;AN3&amp;AO3</f>
        <v>\\(\\quad \\displaystyle  \\)</v>
      </c>
      <c r="AS3" s="114"/>
      <c r="AT3" s="114"/>
      <c r="AU3" s="114"/>
      <c r="AV3" s="114"/>
      <c r="AW3" s="114"/>
      <c r="AX3" s="114"/>
      <c r="AY3" s="114"/>
      <c r="AZ3" s="117"/>
      <c r="BA3" s="40"/>
      <c r="BB3" s="40"/>
      <c r="BC3" s="40"/>
      <c r="BD3" s="40"/>
      <c r="BE3" s="40"/>
      <c r="BF3" s="46"/>
      <c r="BH3" s="23">
        <f ca="1">RANDBETWEEN(2,10)</f>
        <v>6</v>
      </c>
      <c r="BI3">
        <f ca="1">BH3*BT2</f>
        <v>18</v>
      </c>
      <c r="BJ3">
        <f ca="1">BH3/GCD(BH2,BH3)</f>
        <v>3</v>
      </c>
      <c r="BK3">
        <f ca="1">BI3/GCD(BI2,BI3)</f>
        <v>3</v>
      </c>
      <c r="BT3" s="132"/>
      <c r="CG3"/>
      <c r="CH3" s="5"/>
    </row>
    <row r="4" spans="1:86" ht="32" customHeight="1" thickBot="1" x14ac:dyDescent="0.6">
      <c r="B4" s="126" t="s">
        <v>30</v>
      </c>
      <c r="C4" s="36"/>
      <c r="D4" s="114">
        <v>2</v>
      </c>
      <c r="I4" s="28">
        <f t="shared" ref="I4:I21" ca="1" si="10">BI4</f>
        <v>18</v>
      </c>
      <c r="J4" s="124" t="s">
        <v>13</v>
      </c>
      <c r="K4" s="26"/>
      <c r="L4" s="31">
        <f t="shared" ref="L4:L21" ca="1" si="11">BK4</f>
        <v>1</v>
      </c>
      <c r="M4" s="118" t="str">
        <f t="shared" ref="M4" ca="1" si="12">IF(L5=1,"=","")</f>
        <v>=</v>
      </c>
      <c r="N4" s="125" t="str">
        <f ca="1">IF(L5=1,IF(BJ4&lt;0,"ー",""),"")</f>
        <v/>
      </c>
      <c r="O4" s="118">
        <f t="shared" ref="O4" ca="1" si="13">IF(L5=1,L4,"")</f>
        <v>1</v>
      </c>
      <c r="P4" s="118" t="s">
        <v>250</v>
      </c>
      <c r="Q4" s="133"/>
      <c r="R4" s="133"/>
      <c r="S4" s="134"/>
      <c r="T4" s="133"/>
      <c r="U4" s="134"/>
      <c r="V4" s="133"/>
      <c r="W4" s="133"/>
      <c r="X4" s="76"/>
      <c r="Y4" s="121" t="str">
        <f t="shared" ref="Y4" si="14">IF(H4="","",H4)</f>
        <v/>
      </c>
      <c r="Z4" s="114" t="s">
        <v>249</v>
      </c>
      <c r="AA4" s="122">
        <f t="shared" ref="AA4" ca="1" si="15">I4</f>
        <v>18</v>
      </c>
      <c r="AB4" s="114" t="s">
        <v>216</v>
      </c>
      <c r="AC4" s="122">
        <f t="shared" ref="AC4" ca="1" si="16">I5</f>
        <v>18</v>
      </c>
      <c r="AD4" s="114" t="s">
        <v>217</v>
      </c>
      <c r="AE4" s="27"/>
      <c r="AF4" s="114" t="s">
        <v>233</v>
      </c>
      <c r="AG4" t="s">
        <v>230</v>
      </c>
      <c r="AH4" t="s">
        <v>250</v>
      </c>
      <c r="AI4" s="1" t="str">
        <f t="shared" si="3"/>
        <v/>
      </c>
      <c r="AJ4" t="s">
        <v>249</v>
      </c>
      <c r="AK4" s="1">
        <f t="shared" ref="AK4" ca="1" si="17">L4</f>
        <v>1</v>
      </c>
      <c r="AL4" t="s">
        <v>216</v>
      </c>
      <c r="AM4" s="1">
        <f t="shared" ref="AM4" ca="1" si="18">L5</f>
        <v>1</v>
      </c>
      <c r="AN4" t="s">
        <v>217</v>
      </c>
      <c r="AO4" t="s">
        <v>230</v>
      </c>
      <c r="AP4" s="114" t="str">
        <f t="shared" ca="1" si="6"/>
        <v>\\(\\quad \\displaystyle \\frac{18}{18}　=　 \\)</v>
      </c>
      <c r="AQ4" t="str">
        <f t="shared" ca="1" si="9"/>
        <v>\\(\\quad \\displaystyle \\frac{1}{1} \\)</v>
      </c>
      <c r="AS4" s="114" t="str">
        <f t="shared" ca="1" si="7"/>
        <v>\\(\\quad \\displaystyle \\frac{18}{18}　=　 \\)</v>
      </c>
      <c r="AT4" s="114" t="str">
        <f ca="1">IF(O4="",AQ4,AQ5)</f>
        <v>\\(\\quad \\displaystyle 1 \\)</v>
      </c>
      <c r="AU4" s="114" t="s">
        <v>60</v>
      </c>
      <c r="AV4" s="115" t="s">
        <v>224</v>
      </c>
      <c r="AW4" s="115" t="str">
        <f ca="1">AS4</f>
        <v>\\(\\quad \\displaystyle \\frac{18}{18}　=　 \\)</v>
      </c>
      <c r="AX4" s="115" t="str">
        <f ca="1">AT4</f>
        <v>\\(\\quad \\displaystyle 1 \\)</v>
      </c>
      <c r="AY4" s="115" t="s">
        <v>62</v>
      </c>
      <c r="AZ4" s="116" t="str">
        <f ca="1">"INSERT INTO "&amp;AU4&amp;"(tangen,question,answer,editor,date,count) VALUES('"&amp;AV4&amp;"','"&amp;AW4&amp;"','"&amp;AX4&amp;"','"&amp;AY4&amp;"',NOW(),0);"</f>
        <v>INSERT INTO math(tangen,question,answer,editor,date,count) VALUES('m3800','\\(\\quad \\displaystyle \\frac{18}{18}　=　 \\)','\\(\\quad \\displaystyle 1 \\)','harazono',NOW(),0);</v>
      </c>
      <c r="BH4" s="22">
        <f t="shared" ref="BH4" ca="1" si="19">RANDBETWEEN(1,10)</f>
        <v>6</v>
      </c>
      <c r="BI4">
        <f t="shared" ref="BI4" ca="1" si="20">BH4*BT4</f>
        <v>18</v>
      </c>
      <c r="BJ4">
        <f t="shared" ref="BJ4" ca="1" si="21">BH4/GCD(BH4,BH5)</f>
        <v>1</v>
      </c>
      <c r="BK4">
        <f t="shared" ref="BK4" ca="1" si="22">BI4/GCD(BI4,BI5)</f>
        <v>1</v>
      </c>
      <c r="BT4" s="132">
        <f t="shared" ref="BT4" ca="1" si="23">RANDBETWEEN(2,3)</f>
        <v>3</v>
      </c>
      <c r="CG4"/>
      <c r="CH4" s="5"/>
    </row>
    <row r="5" spans="1:86" ht="32" customHeight="1" x14ac:dyDescent="0.55000000000000004">
      <c r="B5" s="127"/>
      <c r="C5" s="37"/>
      <c r="D5" s="114"/>
      <c r="I5" s="29">
        <f t="shared" ca="1" si="10"/>
        <v>18</v>
      </c>
      <c r="J5" s="124"/>
      <c r="K5" s="26"/>
      <c r="L5" s="25">
        <f t="shared" ca="1" si="11"/>
        <v>1</v>
      </c>
      <c r="M5" s="118"/>
      <c r="N5" s="125"/>
      <c r="O5" s="118"/>
      <c r="P5" s="118"/>
      <c r="Q5" s="133"/>
      <c r="R5" s="133"/>
      <c r="S5" s="134"/>
      <c r="T5" s="133"/>
      <c r="U5" s="134"/>
      <c r="V5" s="133"/>
      <c r="W5" s="133"/>
      <c r="X5" s="76"/>
      <c r="Y5" s="121"/>
      <c r="Z5" s="114"/>
      <c r="AA5" s="122"/>
      <c r="AB5" s="114"/>
      <c r="AC5" s="122"/>
      <c r="AD5" s="114"/>
      <c r="AE5" s="27"/>
      <c r="AF5" s="114"/>
      <c r="AG5" t="s">
        <v>230</v>
      </c>
      <c r="AH5" t="s">
        <v>250</v>
      </c>
      <c r="AI5" s="1">
        <f t="shared" ca="1" si="8"/>
        <v>1</v>
      </c>
      <c r="AK5" s="1"/>
      <c r="AM5" s="1"/>
      <c r="AO5" t="s">
        <v>230</v>
      </c>
      <c r="AP5" s="114"/>
      <c r="AQ5" t="str">
        <f t="shared" ca="1" si="9"/>
        <v>\\(\\quad \\displaystyle 1 \\)</v>
      </c>
      <c r="AS5" s="114"/>
      <c r="AT5" s="114"/>
      <c r="AU5" s="114"/>
      <c r="AV5" s="114"/>
      <c r="AW5" s="114"/>
      <c r="AX5" s="114"/>
      <c r="AY5" s="114"/>
      <c r="AZ5" s="117"/>
      <c r="BH5" s="23">
        <f ca="1">RANDBETWEEN(2,10)</f>
        <v>6</v>
      </c>
      <c r="BI5">
        <f t="shared" ref="BI5" ca="1" si="24">BH5*BT4</f>
        <v>18</v>
      </c>
      <c r="BJ5">
        <f t="shared" ref="BJ5" ca="1" si="25">BH5/GCD(BH4,BH5)</f>
        <v>1</v>
      </c>
      <c r="BK5">
        <f t="shared" ref="BK5" ca="1" si="26">BI5/GCD(BI4,BI5)</f>
        <v>1</v>
      </c>
      <c r="BT5" s="132"/>
      <c r="CG5"/>
      <c r="CH5" s="5"/>
    </row>
    <row r="6" spans="1:86" ht="32" customHeight="1" thickBot="1" x14ac:dyDescent="0.6">
      <c r="B6" s="126" t="s">
        <v>30</v>
      </c>
      <c r="C6" s="36"/>
      <c r="D6" s="114">
        <v>3</v>
      </c>
      <c r="I6" s="28">
        <f t="shared" ca="1" si="10"/>
        <v>21</v>
      </c>
      <c r="J6" s="124" t="s">
        <v>13</v>
      </c>
      <c r="K6" s="26"/>
      <c r="L6" s="31">
        <f t="shared" ca="1" si="11"/>
        <v>7</v>
      </c>
      <c r="M6" s="118" t="str">
        <f t="shared" ref="M6" ca="1" si="27">IF(L7=1,"=","")</f>
        <v/>
      </c>
      <c r="N6" s="125" t="str">
        <f ca="1">IF(L7=1,IF(BJ6&lt;0,"ー",""),"")</f>
        <v/>
      </c>
      <c r="O6" s="118" t="str">
        <f t="shared" ref="O6" ca="1" si="28">IF(L7=1,L6,"")</f>
        <v/>
      </c>
      <c r="P6" s="118" t="s">
        <v>250</v>
      </c>
      <c r="Q6" s="133"/>
      <c r="R6" s="133"/>
      <c r="S6" s="134"/>
      <c r="T6" s="133"/>
      <c r="U6" s="134"/>
      <c r="V6" s="133"/>
      <c r="W6" s="133"/>
      <c r="X6" s="76"/>
      <c r="Y6" s="121" t="str">
        <f t="shared" ref="Y6" si="29">IF(H6="","",H6)</f>
        <v/>
      </c>
      <c r="Z6" s="114" t="s">
        <v>249</v>
      </c>
      <c r="AA6" s="122">
        <f t="shared" ref="AA6" ca="1" si="30">I6</f>
        <v>21</v>
      </c>
      <c r="AB6" s="114" t="s">
        <v>216</v>
      </c>
      <c r="AC6" s="122">
        <f t="shared" ref="AC6" ca="1" si="31">I7</f>
        <v>15</v>
      </c>
      <c r="AD6" s="114" t="s">
        <v>217</v>
      </c>
      <c r="AE6" s="27"/>
      <c r="AF6" s="114" t="s">
        <v>233</v>
      </c>
      <c r="AG6" t="s">
        <v>230</v>
      </c>
      <c r="AH6" t="s">
        <v>250</v>
      </c>
      <c r="AI6" s="1" t="str">
        <f t="shared" si="3"/>
        <v/>
      </c>
      <c r="AJ6" t="s">
        <v>249</v>
      </c>
      <c r="AK6" s="1">
        <f t="shared" ref="AK6" ca="1" si="32">L6</f>
        <v>7</v>
      </c>
      <c r="AL6" t="s">
        <v>216</v>
      </c>
      <c r="AM6" s="1">
        <f t="shared" ref="AM6" ca="1" si="33">L7</f>
        <v>5</v>
      </c>
      <c r="AN6" t="s">
        <v>217</v>
      </c>
      <c r="AO6" t="s">
        <v>230</v>
      </c>
      <c r="AP6" s="114" t="str">
        <f t="shared" ca="1" si="6"/>
        <v>\\(\\quad \\displaystyle \\frac{21}{15}　=　 \\)</v>
      </c>
      <c r="AQ6" t="str">
        <f t="shared" ca="1" si="9"/>
        <v>\\(\\quad \\displaystyle \\frac{7}{5} \\)</v>
      </c>
      <c r="AS6" s="114" t="str">
        <f t="shared" ca="1" si="7"/>
        <v>\\(\\quad \\displaystyle \\frac{21}{15}　=　 \\)</v>
      </c>
      <c r="AT6" s="114" t="str">
        <f ca="1">IF(O6="",AQ6,AQ7)</f>
        <v>\\(\\quad \\displaystyle \\frac{7}{5} \\)</v>
      </c>
      <c r="AU6" s="114" t="s">
        <v>60</v>
      </c>
      <c r="AV6" s="115" t="s">
        <v>224</v>
      </c>
      <c r="AW6" s="115" t="str">
        <f ca="1">AS6</f>
        <v>\\(\\quad \\displaystyle \\frac{21}{15}　=　 \\)</v>
      </c>
      <c r="AX6" s="115" t="str">
        <f ca="1">AT6</f>
        <v>\\(\\quad \\displaystyle \\frac{7}{5} \\)</v>
      </c>
      <c r="AY6" s="115" t="s">
        <v>62</v>
      </c>
      <c r="AZ6" s="116" t="str">
        <f ca="1">"INSERT INTO "&amp;AU6&amp;"(tangen,question,answer,editor,date,count) VALUES('"&amp;AV6&amp;"','"&amp;AW6&amp;"','"&amp;AX6&amp;"','"&amp;AY6&amp;"',NOW(),0);"</f>
        <v>INSERT INTO math(tangen,question,answer,editor,date,count) VALUES('m3800','\\(\\quad \\displaystyle \\frac{21}{15}　=　 \\)','\\(\\quad \\displaystyle \\frac{7}{5} \\)','harazono',NOW(),0);</v>
      </c>
      <c r="BH6" s="22">
        <f t="shared" ref="BH6" ca="1" si="34">RANDBETWEEN(1,10)</f>
        <v>7</v>
      </c>
      <c r="BI6">
        <f t="shared" ref="BI6" ca="1" si="35">BH6*BT6</f>
        <v>21</v>
      </c>
      <c r="BJ6">
        <f t="shared" ref="BJ6" ca="1" si="36">BH6/GCD(BH6,BH7)</f>
        <v>7</v>
      </c>
      <c r="BK6">
        <f t="shared" ref="BK6" ca="1" si="37">BI6/GCD(BI6,BI7)</f>
        <v>7</v>
      </c>
      <c r="BT6" s="132">
        <f t="shared" ref="BT6" ca="1" si="38">RANDBETWEEN(2,3)</f>
        <v>3</v>
      </c>
      <c r="CG6"/>
      <c r="CH6" s="5"/>
    </row>
    <row r="7" spans="1:86" ht="32" customHeight="1" x14ac:dyDescent="0.55000000000000004">
      <c r="B7" s="127"/>
      <c r="C7" s="37"/>
      <c r="D7" s="114"/>
      <c r="I7" s="29">
        <f t="shared" ca="1" si="10"/>
        <v>15</v>
      </c>
      <c r="J7" s="124"/>
      <c r="K7" s="26"/>
      <c r="L7" s="25">
        <f t="shared" ca="1" si="11"/>
        <v>5</v>
      </c>
      <c r="M7" s="118"/>
      <c r="N7" s="125"/>
      <c r="O7" s="118"/>
      <c r="P7" s="118"/>
      <c r="Q7" s="133"/>
      <c r="R7" s="133"/>
      <c r="S7" s="134"/>
      <c r="T7" s="133"/>
      <c r="U7" s="134"/>
      <c r="V7" s="133"/>
      <c r="W7" s="133"/>
      <c r="X7" s="76"/>
      <c r="Y7" s="121"/>
      <c r="Z7" s="114"/>
      <c r="AA7" s="122"/>
      <c r="AB7" s="114"/>
      <c r="AC7" s="122"/>
      <c r="AD7" s="114"/>
      <c r="AE7" s="27"/>
      <c r="AF7" s="114"/>
      <c r="AG7" t="s">
        <v>230</v>
      </c>
      <c r="AH7" t="s">
        <v>250</v>
      </c>
      <c r="AI7" s="1" t="str">
        <f t="shared" ca="1" si="8"/>
        <v/>
      </c>
      <c r="AK7" s="1"/>
      <c r="AM7" s="1"/>
      <c r="AO7" t="s">
        <v>230</v>
      </c>
      <c r="AP7" s="114"/>
      <c r="AQ7" t="str">
        <f t="shared" ca="1" si="9"/>
        <v>\\(\\quad \\displaystyle  \\)</v>
      </c>
      <c r="AS7" s="114"/>
      <c r="AT7" s="114"/>
      <c r="AU7" s="114"/>
      <c r="AV7" s="114"/>
      <c r="AW7" s="114"/>
      <c r="AX7" s="114"/>
      <c r="AY7" s="114"/>
      <c r="AZ7" s="117"/>
      <c r="BH7" s="23">
        <f t="shared" ref="BH7" ca="1" si="39">RANDBETWEEN(2,10)</f>
        <v>5</v>
      </c>
      <c r="BI7">
        <f t="shared" ref="BI7" ca="1" si="40">BH7*BT6</f>
        <v>15</v>
      </c>
      <c r="BJ7">
        <f t="shared" ref="BJ7" ca="1" si="41">BH7/GCD(BH6,BH7)</f>
        <v>5</v>
      </c>
      <c r="BK7">
        <f t="shared" ref="BK7" ca="1" si="42">BI7/GCD(BI6,BI7)</f>
        <v>5</v>
      </c>
      <c r="BT7" s="132"/>
      <c r="CG7"/>
      <c r="CH7" s="5"/>
    </row>
    <row r="8" spans="1:86" ht="32" customHeight="1" thickBot="1" x14ac:dyDescent="0.6">
      <c r="B8" s="126" t="s">
        <v>30</v>
      </c>
      <c r="C8" s="36"/>
      <c r="D8" s="114">
        <v>4</v>
      </c>
      <c r="I8" s="28">
        <f t="shared" ca="1" si="10"/>
        <v>9</v>
      </c>
      <c r="J8" s="124" t="s">
        <v>13</v>
      </c>
      <c r="K8" s="26"/>
      <c r="L8" s="31">
        <f t="shared" ca="1" si="11"/>
        <v>1</v>
      </c>
      <c r="M8" s="118" t="str">
        <f t="shared" ref="M8" ca="1" si="43">IF(L9=1,"=","")</f>
        <v/>
      </c>
      <c r="N8" s="125" t="str">
        <f ca="1">IF(L9=1,IF(BJ8&lt;0,"ー",""),"")</f>
        <v/>
      </c>
      <c r="O8" s="118" t="str">
        <f t="shared" ref="O8" ca="1" si="44">IF(L9=1,L8,"")</f>
        <v/>
      </c>
      <c r="P8" s="118" t="s">
        <v>250</v>
      </c>
      <c r="Q8" s="133"/>
      <c r="R8" s="133"/>
      <c r="S8" s="134"/>
      <c r="T8" s="133"/>
      <c r="U8" s="134"/>
      <c r="V8" s="133"/>
      <c r="W8" s="133"/>
      <c r="X8" s="76"/>
      <c r="Y8" s="121" t="str">
        <f t="shared" ref="Y8" si="45">IF(H8="","",H8)</f>
        <v/>
      </c>
      <c r="Z8" s="114" t="s">
        <v>249</v>
      </c>
      <c r="AA8" s="122">
        <f t="shared" ref="AA8" ca="1" si="46">I8</f>
        <v>9</v>
      </c>
      <c r="AB8" s="114" t="s">
        <v>216</v>
      </c>
      <c r="AC8" s="122">
        <f t="shared" ref="AC8" ca="1" si="47">I9</f>
        <v>27</v>
      </c>
      <c r="AD8" s="114" t="s">
        <v>217</v>
      </c>
      <c r="AE8" s="27"/>
      <c r="AF8" s="114" t="s">
        <v>233</v>
      </c>
      <c r="AG8" t="s">
        <v>230</v>
      </c>
      <c r="AH8" t="s">
        <v>250</v>
      </c>
      <c r="AI8" s="1" t="str">
        <f t="shared" si="3"/>
        <v/>
      </c>
      <c r="AJ8" t="s">
        <v>249</v>
      </c>
      <c r="AK8" s="1">
        <f t="shared" ref="AK8" ca="1" si="48">L8</f>
        <v>1</v>
      </c>
      <c r="AL8" t="s">
        <v>216</v>
      </c>
      <c r="AM8" s="1">
        <f t="shared" ref="AM8" ca="1" si="49">L9</f>
        <v>3</v>
      </c>
      <c r="AN8" t="s">
        <v>217</v>
      </c>
      <c r="AO8" t="s">
        <v>230</v>
      </c>
      <c r="AP8" s="114" t="str">
        <f t="shared" ca="1" si="6"/>
        <v>\\(\\quad \\displaystyle \\frac{9}{27}　=　 \\)</v>
      </c>
      <c r="AQ8" t="str">
        <f t="shared" ca="1" si="9"/>
        <v>\\(\\quad \\displaystyle \\frac{1}{3} \\)</v>
      </c>
      <c r="AS8" s="114" t="str">
        <f t="shared" ca="1" si="7"/>
        <v>\\(\\quad \\displaystyle \\frac{9}{27}　=　 \\)</v>
      </c>
      <c r="AT8" s="114" t="str">
        <f ca="1">IF(O8="",AQ8,AQ9)</f>
        <v>\\(\\quad \\displaystyle \\frac{1}{3} \\)</v>
      </c>
      <c r="AU8" s="114" t="s">
        <v>60</v>
      </c>
      <c r="AV8" s="115" t="s">
        <v>224</v>
      </c>
      <c r="AW8" s="115" t="str">
        <f ca="1">AS8</f>
        <v>\\(\\quad \\displaystyle \\frac{9}{27}　=　 \\)</v>
      </c>
      <c r="AX8" s="115" t="str">
        <f ca="1">AT8</f>
        <v>\\(\\quad \\displaystyle \\frac{1}{3} \\)</v>
      </c>
      <c r="AY8" s="115" t="s">
        <v>62</v>
      </c>
      <c r="AZ8" s="116" t="str">
        <f ca="1">"INSERT INTO "&amp;AU8&amp;"(tangen,question,answer,editor,date,count) VALUES('"&amp;AV8&amp;"','"&amp;AW8&amp;"','"&amp;AX8&amp;"','"&amp;AY8&amp;"',NOW(),0);"</f>
        <v>INSERT INTO math(tangen,question,answer,editor,date,count) VALUES('m3800','\\(\\quad \\displaystyle \\frac{9}{27}　=　 \\)','\\(\\quad \\displaystyle \\frac{1}{3} \\)','harazono',NOW(),0);</v>
      </c>
      <c r="BH8" s="22">
        <f t="shared" ref="BH8" ca="1" si="50">RANDBETWEEN(1,10)</f>
        <v>3</v>
      </c>
      <c r="BI8">
        <f t="shared" ref="BI8" ca="1" si="51">BH8*BT8</f>
        <v>9</v>
      </c>
      <c r="BJ8">
        <f t="shared" ref="BJ8" ca="1" si="52">BH8/GCD(BH8,BH9)</f>
        <v>1</v>
      </c>
      <c r="BK8">
        <f t="shared" ref="BK8" ca="1" si="53">BI8/GCD(BI8,BI9)</f>
        <v>1</v>
      </c>
      <c r="BT8" s="132">
        <f t="shared" ref="BT8" ca="1" si="54">RANDBETWEEN(2,3)</f>
        <v>3</v>
      </c>
      <c r="CG8"/>
      <c r="CH8" s="5"/>
    </row>
    <row r="9" spans="1:86" ht="32" customHeight="1" x14ac:dyDescent="0.55000000000000004">
      <c r="B9" s="127"/>
      <c r="C9" s="37"/>
      <c r="D9" s="114"/>
      <c r="I9" s="29">
        <f t="shared" ca="1" si="10"/>
        <v>27</v>
      </c>
      <c r="J9" s="124"/>
      <c r="K9" s="26"/>
      <c r="L9" s="25">
        <f t="shared" ca="1" si="11"/>
        <v>3</v>
      </c>
      <c r="M9" s="118"/>
      <c r="N9" s="125"/>
      <c r="O9" s="118"/>
      <c r="P9" s="118"/>
      <c r="Q9" s="133"/>
      <c r="R9" s="133"/>
      <c r="S9" s="134"/>
      <c r="T9" s="133"/>
      <c r="U9" s="134"/>
      <c r="V9" s="133"/>
      <c r="W9" s="133"/>
      <c r="X9" s="76"/>
      <c r="Y9" s="121"/>
      <c r="Z9" s="114"/>
      <c r="AA9" s="122"/>
      <c r="AB9" s="114"/>
      <c r="AC9" s="122"/>
      <c r="AD9" s="114"/>
      <c r="AE9" s="27"/>
      <c r="AF9" s="114"/>
      <c r="AG9" t="s">
        <v>230</v>
      </c>
      <c r="AH9" t="s">
        <v>250</v>
      </c>
      <c r="AI9" s="1" t="str">
        <f t="shared" ca="1" si="8"/>
        <v/>
      </c>
      <c r="AK9" s="1"/>
      <c r="AM9" s="1"/>
      <c r="AO9" t="s">
        <v>230</v>
      </c>
      <c r="AP9" s="114"/>
      <c r="AQ9" t="str">
        <f t="shared" ca="1" si="9"/>
        <v>\\(\\quad \\displaystyle  \\)</v>
      </c>
      <c r="AS9" s="114"/>
      <c r="AT9" s="114"/>
      <c r="AU9" s="114"/>
      <c r="AV9" s="114"/>
      <c r="AW9" s="114"/>
      <c r="AX9" s="114"/>
      <c r="AY9" s="114"/>
      <c r="AZ9" s="117"/>
      <c r="BH9" s="23">
        <f t="shared" ref="BH9" ca="1" si="55">RANDBETWEEN(2,10)</f>
        <v>9</v>
      </c>
      <c r="BI9">
        <f t="shared" ref="BI9" ca="1" si="56">BH9*BT8</f>
        <v>27</v>
      </c>
      <c r="BJ9">
        <f t="shared" ref="BJ9" ca="1" si="57">BH9/GCD(BH8,BH9)</f>
        <v>3</v>
      </c>
      <c r="BK9">
        <f t="shared" ref="BK9" ca="1" si="58">BI9/GCD(BI8,BI9)</f>
        <v>3</v>
      </c>
      <c r="BT9" s="132"/>
      <c r="CG9"/>
      <c r="CH9" s="5"/>
    </row>
    <row r="10" spans="1:86" ht="32" customHeight="1" thickBot="1" x14ac:dyDescent="0.6">
      <c r="B10" s="126" t="s">
        <v>30</v>
      </c>
      <c r="C10" s="36"/>
      <c r="D10" s="114">
        <v>5</v>
      </c>
      <c r="I10" s="28">
        <f t="shared" ca="1" si="10"/>
        <v>27</v>
      </c>
      <c r="J10" s="124" t="s">
        <v>13</v>
      </c>
      <c r="K10" s="26"/>
      <c r="L10" s="31">
        <f t="shared" ca="1" si="11"/>
        <v>9</v>
      </c>
      <c r="M10" s="118" t="str">
        <f t="shared" ref="M10" ca="1" si="59">IF(L11=1,"=","")</f>
        <v/>
      </c>
      <c r="N10" s="125" t="str">
        <f ca="1">IF(L11=1,IF(BJ10&lt;0,"ー",""),"")</f>
        <v/>
      </c>
      <c r="O10" s="118" t="str">
        <f t="shared" ref="O10" ca="1" si="60">IF(L11=1,L10,"")</f>
        <v/>
      </c>
      <c r="P10" s="118" t="s">
        <v>250</v>
      </c>
      <c r="Q10" s="133"/>
      <c r="R10" s="133"/>
      <c r="S10" s="134"/>
      <c r="T10" s="133"/>
      <c r="U10" s="134"/>
      <c r="V10" s="133"/>
      <c r="W10" s="133"/>
      <c r="X10" s="76"/>
      <c r="Y10" s="121" t="str">
        <f t="shared" ref="Y10" si="61">IF(H10="","",H10)</f>
        <v/>
      </c>
      <c r="Z10" s="114" t="s">
        <v>249</v>
      </c>
      <c r="AA10" s="122">
        <f t="shared" ref="AA10" ca="1" si="62">I10</f>
        <v>27</v>
      </c>
      <c r="AB10" s="114" t="s">
        <v>216</v>
      </c>
      <c r="AC10" s="122">
        <f t="shared" ref="AC10" ca="1" si="63">I11</f>
        <v>6</v>
      </c>
      <c r="AD10" s="114" t="s">
        <v>217</v>
      </c>
      <c r="AE10" s="27"/>
      <c r="AF10" s="114" t="s">
        <v>233</v>
      </c>
      <c r="AG10" t="s">
        <v>230</v>
      </c>
      <c r="AH10" t="s">
        <v>250</v>
      </c>
      <c r="AI10" s="1" t="str">
        <f t="shared" si="3"/>
        <v/>
      </c>
      <c r="AJ10" t="s">
        <v>249</v>
      </c>
      <c r="AK10" s="1">
        <f t="shared" ref="AK10" ca="1" si="64">L10</f>
        <v>9</v>
      </c>
      <c r="AL10" t="s">
        <v>216</v>
      </c>
      <c r="AM10" s="1">
        <f t="shared" ref="AM10" ca="1" si="65">L11</f>
        <v>2</v>
      </c>
      <c r="AN10" t="s">
        <v>217</v>
      </c>
      <c r="AO10" t="s">
        <v>230</v>
      </c>
      <c r="AP10" s="114" t="str">
        <f t="shared" ca="1" si="6"/>
        <v>\\(\\quad \\displaystyle \\frac{27}{6}　=　 \\)</v>
      </c>
      <c r="AQ10" t="str">
        <f t="shared" ca="1" si="9"/>
        <v>\\(\\quad \\displaystyle \\frac{9}{2} \\)</v>
      </c>
      <c r="AS10" s="114" t="str">
        <f t="shared" ca="1" si="7"/>
        <v>\\(\\quad \\displaystyle \\frac{27}{6}　=　 \\)</v>
      </c>
      <c r="AT10" s="114" t="str">
        <f ca="1">IF(O10="",AQ10,AQ11)</f>
        <v>\\(\\quad \\displaystyle \\frac{9}{2} \\)</v>
      </c>
      <c r="AU10" s="114" t="s">
        <v>60</v>
      </c>
      <c r="AV10" s="115" t="s">
        <v>224</v>
      </c>
      <c r="AW10" s="115" t="str">
        <f ca="1">AS10</f>
        <v>\\(\\quad \\displaystyle \\frac{27}{6}　=　 \\)</v>
      </c>
      <c r="AX10" s="115" t="str">
        <f ca="1">AT10</f>
        <v>\\(\\quad \\displaystyle \\frac{9}{2} \\)</v>
      </c>
      <c r="AY10" s="115" t="s">
        <v>62</v>
      </c>
      <c r="AZ10" s="116" t="str">
        <f ca="1">"INSERT INTO "&amp;AU10&amp;"(tangen,question,answer,editor,date,count) VALUES('"&amp;AV10&amp;"','"&amp;AW10&amp;"','"&amp;AX10&amp;"','"&amp;AY10&amp;"',NOW(),0);"</f>
        <v>INSERT INTO math(tangen,question,answer,editor,date,count) VALUES('m3800','\\(\\quad \\displaystyle \\frac{27}{6}　=　 \\)','\\(\\quad \\displaystyle \\frac{9}{2} \\)','harazono',NOW(),0);</v>
      </c>
      <c r="BH10" s="22">
        <f t="shared" ref="BH10" ca="1" si="66">RANDBETWEEN(1,10)</f>
        <v>9</v>
      </c>
      <c r="BI10">
        <f t="shared" ref="BI10" ca="1" si="67">BH10*BT10</f>
        <v>27</v>
      </c>
      <c r="BJ10">
        <f t="shared" ref="BJ10" ca="1" si="68">BH10/GCD(BH10,BH11)</f>
        <v>9</v>
      </c>
      <c r="BK10">
        <f t="shared" ref="BK10" ca="1" si="69">BI10/GCD(BI10,BI11)</f>
        <v>9</v>
      </c>
      <c r="BT10" s="132">
        <f t="shared" ref="BT10" ca="1" si="70">RANDBETWEEN(2,3)</f>
        <v>3</v>
      </c>
      <c r="CG10"/>
      <c r="CH10" s="5"/>
    </row>
    <row r="11" spans="1:86" ht="32" customHeight="1" x14ac:dyDescent="0.55000000000000004">
      <c r="B11" s="127"/>
      <c r="C11" s="37"/>
      <c r="D11" s="114"/>
      <c r="I11" s="29">
        <f t="shared" ca="1" si="10"/>
        <v>6</v>
      </c>
      <c r="J11" s="124"/>
      <c r="K11" s="26"/>
      <c r="L11" s="25">
        <f t="shared" ca="1" si="11"/>
        <v>2</v>
      </c>
      <c r="M11" s="118"/>
      <c r="N11" s="125"/>
      <c r="O11" s="118"/>
      <c r="P11" s="118"/>
      <c r="Q11" s="133"/>
      <c r="R11" s="133"/>
      <c r="S11" s="134"/>
      <c r="T11" s="133"/>
      <c r="U11" s="134"/>
      <c r="V11" s="133"/>
      <c r="W11" s="133"/>
      <c r="X11" s="76"/>
      <c r="Y11" s="121"/>
      <c r="Z11" s="114"/>
      <c r="AA11" s="122"/>
      <c r="AB11" s="114"/>
      <c r="AC11" s="122"/>
      <c r="AD11" s="114"/>
      <c r="AE11" s="27"/>
      <c r="AF11" s="114"/>
      <c r="AG11" t="s">
        <v>230</v>
      </c>
      <c r="AH11" t="s">
        <v>250</v>
      </c>
      <c r="AI11" s="1" t="str">
        <f t="shared" ca="1" si="8"/>
        <v/>
      </c>
      <c r="AK11" s="1"/>
      <c r="AM11" s="1"/>
      <c r="AO11" t="s">
        <v>230</v>
      </c>
      <c r="AP11" s="114"/>
      <c r="AQ11" t="str">
        <f t="shared" ca="1" si="9"/>
        <v>\\(\\quad \\displaystyle  \\)</v>
      </c>
      <c r="AS11" s="114"/>
      <c r="AT11" s="114"/>
      <c r="AU11" s="114"/>
      <c r="AV11" s="114"/>
      <c r="AW11" s="114"/>
      <c r="AX11" s="114"/>
      <c r="AY11" s="114"/>
      <c r="AZ11" s="117"/>
      <c r="BH11" s="23">
        <f t="shared" ref="BH11" ca="1" si="71">RANDBETWEEN(2,10)</f>
        <v>2</v>
      </c>
      <c r="BI11">
        <f t="shared" ref="BI11" ca="1" si="72">BH11*BT10</f>
        <v>6</v>
      </c>
      <c r="BJ11">
        <f t="shared" ref="BJ11" ca="1" si="73">BH11/GCD(BH10,BH11)</f>
        <v>2</v>
      </c>
      <c r="BK11">
        <f t="shared" ref="BK11" ca="1" si="74">BI11/GCD(BI10,BI11)</f>
        <v>2</v>
      </c>
      <c r="BT11" s="132"/>
      <c r="CG11"/>
      <c r="CH11" s="5"/>
    </row>
    <row r="12" spans="1:86" ht="32" customHeight="1" thickBot="1" x14ac:dyDescent="0.6">
      <c r="B12" s="126" t="s">
        <v>30</v>
      </c>
      <c r="C12" s="36"/>
      <c r="D12" s="114">
        <v>6</v>
      </c>
      <c r="I12" s="28">
        <f t="shared" ca="1" si="10"/>
        <v>3</v>
      </c>
      <c r="J12" s="124" t="s">
        <v>13</v>
      </c>
      <c r="K12" s="26"/>
      <c r="L12" s="31">
        <f t="shared" ca="1" si="11"/>
        <v>1</v>
      </c>
      <c r="M12" s="118" t="str">
        <f t="shared" ref="M12" ca="1" si="75">IF(L13=1,"=","")</f>
        <v/>
      </c>
      <c r="N12" s="125" t="str">
        <f ca="1">IF(L13=1,IF(BJ12&lt;0,"ー",""),"")</f>
        <v/>
      </c>
      <c r="O12" s="118" t="str">
        <f t="shared" ref="O12" ca="1" si="76">IF(L13=1,L12,"")</f>
        <v/>
      </c>
      <c r="P12" s="118" t="s">
        <v>250</v>
      </c>
      <c r="Q12" s="133"/>
      <c r="R12" s="133"/>
      <c r="S12" s="134"/>
      <c r="T12" s="133"/>
      <c r="U12" s="134"/>
      <c r="V12" s="133"/>
      <c r="W12" s="133"/>
      <c r="X12" s="76"/>
      <c r="Y12" s="121" t="str">
        <f t="shared" ref="Y12" si="77">IF(H12="","",H12)</f>
        <v/>
      </c>
      <c r="Z12" s="114" t="s">
        <v>249</v>
      </c>
      <c r="AA12" s="122">
        <f t="shared" ref="AA12" ca="1" si="78">I12</f>
        <v>3</v>
      </c>
      <c r="AB12" s="114" t="s">
        <v>216</v>
      </c>
      <c r="AC12" s="122">
        <f t="shared" ref="AC12" ca="1" si="79">I13</f>
        <v>15</v>
      </c>
      <c r="AD12" s="114" t="s">
        <v>217</v>
      </c>
      <c r="AE12" s="27"/>
      <c r="AF12" s="114" t="s">
        <v>233</v>
      </c>
      <c r="AG12" t="s">
        <v>230</v>
      </c>
      <c r="AH12" t="s">
        <v>250</v>
      </c>
      <c r="AI12" s="1" t="str">
        <f t="shared" si="3"/>
        <v/>
      </c>
      <c r="AJ12" t="s">
        <v>249</v>
      </c>
      <c r="AK12" s="1">
        <f t="shared" ref="AK12" ca="1" si="80">L12</f>
        <v>1</v>
      </c>
      <c r="AL12" t="s">
        <v>216</v>
      </c>
      <c r="AM12" s="1">
        <f t="shared" ref="AM12" ca="1" si="81">L13</f>
        <v>5</v>
      </c>
      <c r="AN12" t="s">
        <v>217</v>
      </c>
      <c r="AO12" t="s">
        <v>230</v>
      </c>
      <c r="AP12" s="114" t="str">
        <f t="shared" ca="1" si="6"/>
        <v>\\(\\quad \\displaystyle \\frac{3}{15}　=　 \\)</v>
      </c>
      <c r="AQ12" t="str">
        <f t="shared" ca="1" si="9"/>
        <v>\\(\\quad \\displaystyle \\frac{1}{5} \\)</v>
      </c>
      <c r="AS12" s="114" t="str">
        <f t="shared" ca="1" si="7"/>
        <v>\\(\\quad \\displaystyle \\frac{3}{15}　=　 \\)</v>
      </c>
      <c r="AT12" s="114" t="str">
        <f ca="1">IF(O12="",AQ12,AQ13)</f>
        <v>\\(\\quad \\displaystyle \\frac{1}{5} \\)</v>
      </c>
      <c r="AU12" s="114" t="s">
        <v>60</v>
      </c>
      <c r="AV12" s="115" t="s">
        <v>224</v>
      </c>
      <c r="AW12" s="115" t="str">
        <f ca="1">AS12</f>
        <v>\\(\\quad \\displaystyle \\frac{3}{15}　=　 \\)</v>
      </c>
      <c r="AX12" s="115" t="str">
        <f ca="1">AT12</f>
        <v>\\(\\quad \\displaystyle \\frac{1}{5} \\)</v>
      </c>
      <c r="AY12" s="115" t="s">
        <v>62</v>
      </c>
      <c r="AZ12" s="116" t="str">
        <f ca="1">"INSERT INTO "&amp;AU12&amp;"(tangen,question,answer,editor,date,count) VALUES('"&amp;AV12&amp;"','"&amp;AW12&amp;"','"&amp;AX12&amp;"','"&amp;AY12&amp;"',NOW(),0);"</f>
        <v>INSERT INTO math(tangen,question,answer,editor,date,count) VALUES('m3800','\\(\\quad \\displaystyle \\frac{3}{15}　=　 \\)','\\(\\quad \\displaystyle \\frac{1}{5} \\)','harazono',NOW(),0);</v>
      </c>
      <c r="BH12" s="22">
        <f t="shared" ref="BH12" ca="1" si="82">RANDBETWEEN(1,10)</f>
        <v>1</v>
      </c>
      <c r="BI12">
        <f t="shared" ref="BI12" ca="1" si="83">BH12*BT12</f>
        <v>3</v>
      </c>
      <c r="BJ12">
        <f t="shared" ref="BJ12" ca="1" si="84">BH12/GCD(BH12,BH13)</f>
        <v>1</v>
      </c>
      <c r="BK12">
        <f t="shared" ref="BK12" ca="1" si="85">BI12/GCD(BI12,BI13)</f>
        <v>1</v>
      </c>
      <c r="BT12" s="132">
        <f t="shared" ref="BT12" ca="1" si="86">RANDBETWEEN(2,3)</f>
        <v>3</v>
      </c>
      <c r="CG12"/>
      <c r="CH12" s="5"/>
    </row>
    <row r="13" spans="1:86" ht="32" customHeight="1" x14ac:dyDescent="0.55000000000000004">
      <c r="B13" s="127"/>
      <c r="C13" s="37"/>
      <c r="D13" s="114"/>
      <c r="I13" s="29">
        <f t="shared" ca="1" si="10"/>
        <v>15</v>
      </c>
      <c r="J13" s="124"/>
      <c r="K13" s="26"/>
      <c r="L13" s="25">
        <f t="shared" ca="1" si="11"/>
        <v>5</v>
      </c>
      <c r="M13" s="118"/>
      <c r="N13" s="125"/>
      <c r="O13" s="118"/>
      <c r="P13" s="118"/>
      <c r="Q13" s="133"/>
      <c r="R13" s="133"/>
      <c r="S13" s="134"/>
      <c r="T13" s="133"/>
      <c r="U13" s="134"/>
      <c r="V13" s="133"/>
      <c r="W13" s="133"/>
      <c r="X13" s="76"/>
      <c r="Y13" s="121"/>
      <c r="Z13" s="114"/>
      <c r="AA13" s="122"/>
      <c r="AB13" s="114"/>
      <c r="AC13" s="122"/>
      <c r="AD13" s="114"/>
      <c r="AE13" s="27"/>
      <c r="AF13" s="114"/>
      <c r="AG13" t="s">
        <v>230</v>
      </c>
      <c r="AH13" t="s">
        <v>250</v>
      </c>
      <c r="AI13" s="1" t="str">
        <f t="shared" ca="1" si="8"/>
        <v/>
      </c>
      <c r="AK13" s="1"/>
      <c r="AM13" s="1"/>
      <c r="AO13" t="s">
        <v>230</v>
      </c>
      <c r="AP13" s="114"/>
      <c r="AQ13" t="str">
        <f t="shared" ca="1" si="9"/>
        <v>\\(\\quad \\displaystyle  \\)</v>
      </c>
      <c r="AS13" s="114"/>
      <c r="AT13" s="114"/>
      <c r="AU13" s="114"/>
      <c r="AV13" s="114"/>
      <c r="AW13" s="114"/>
      <c r="AX13" s="114"/>
      <c r="AY13" s="114"/>
      <c r="AZ13" s="117"/>
      <c r="BH13" s="23">
        <f t="shared" ref="BH13" ca="1" si="87">RANDBETWEEN(2,10)</f>
        <v>5</v>
      </c>
      <c r="BI13">
        <f t="shared" ref="BI13" ca="1" si="88">BH13*BT12</f>
        <v>15</v>
      </c>
      <c r="BJ13">
        <f t="shared" ref="BJ13" ca="1" si="89">BH13/GCD(BH12,BH13)</f>
        <v>5</v>
      </c>
      <c r="BK13">
        <f t="shared" ref="BK13" ca="1" si="90">BI13/GCD(BI12,BI13)</f>
        <v>5</v>
      </c>
      <c r="BT13" s="132"/>
      <c r="CG13"/>
      <c r="CH13" s="5"/>
    </row>
    <row r="14" spans="1:86" ht="32" customHeight="1" thickBot="1" x14ac:dyDescent="0.6">
      <c r="B14" s="126" t="s">
        <v>30</v>
      </c>
      <c r="C14" s="36"/>
      <c r="D14" s="114">
        <v>7</v>
      </c>
      <c r="I14" s="28">
        <f t="shared" ca="1" si="10"/>
        <v>15</v>
      </c>
      <c r="J14" s="124" t="s">
        <v>13</v>
      </c>
      <c r="K14" s="26"/>
      <c r="L14" s="31">
        <f t="shared" ca="1" si="11"/>
        <v>5</v>
      </c>
      <c r="M14" s="118" t="str">
        <f t="shared" ref="M14" ca="1" si="91">IF(L15=1,"=","")</f>
        <v/>
      </c>
      <c r="N14" s="125" t="str">
        <f ca="1">IF(L15=1,IF(BJ14&lt;0,"ー",""),"")</f>
        <v/>
      </c>
      <c r="O14" s="118" t="str">
        <f t="shared" ref="O14" ca="1" si="92">IF(L15=1,L14,"")</f>
        <v/>
      </c>
      <c r="P14" s="118" t="s">
        <v>250</v>
      </c>
      <c r="Q14" s="133"/>
      <c r="R14" s="133"/>
      <c r="S14" s="134"/>
      <c r="T14" s="133"/>
      <c r="U14" s="134"/>
      <c r="V14" s="133"/>
      <c r="W14" s="133"/>
      <c r="X14" s="76"/>
      <c r="Y14" s="121" t="str">
        <f t="shared" ref="Y14" si="93">IF(H14="","",H14)</f>
        <v/>
      </c>
      <c r="Z14" s="114" t="s">
        <v>249</v>
      </c>
      <c r="AA14" s="122">
        <f t="shared" ref="AA14" ca="1" si="94">I14</f>
        <v>15</v>
      </c>
      <c r="AB14" s="114" t="s">
        <v>216</v>
      </c>
      <c r="AC14" s="122">
        <f t="shared" ref="AC14" ca="1" si="95">I15</f>
        <v>21</v>
      </c>
      <c r="AD14" s="114" t="s">
        <v>217</v>
      </c>
      <c r="AE14" s="27"/>
      <c r="AF14" s="114" t="s">
        <v>233</v>
      </c>
      <c r="AG14" t="s">
        <v>230</v>
      </c>
      <c r="AH14" t="s">
        <v>250</v>
      </c>
      <c r="AI14" s="1" t="str">
        <f t="shared" si="3"/>
        <v/>
      </c>
      <c r="AJ14" t="s">
        <v>249</v>
      </c>
      <c r="AK14" s="1">
        <f t="shared" ref="AK14" ca="1" si="96">L14</f>
        <v>5</v>
      </c>
      <c r="AL14" t="s">
        <v>216</v>
      </c>
      <c r="AM14" s="1">
        <f t="shared" ref="AM14" ca="1" si="97">L15</f>
        <v>7</v>
      </c>
      <c r="AN14" t="s">
        <v>217</v>
      </c>
      <c r="AO14" t="s">
        <v>230</v>
      </c>
      <c r="AP14" s="114" t="str">
        <f t="shared" ca="1" si="6"/>
        <v>\\(\\quad \\displaystyle \\frac{15}{21}　=　 \\)</v>
      </c>
      <c r="AQ14" t="str">
        <f t="shared" ca="1" si="9"/>
        <v>\\(\\quad \\displaystyle \\frac{5}{7} \\)</v>
      </c>
      <c r="AS14" s="114" t="str">
        <f t="shared" ca="1" si="7"/>
        <v>\\(\\quad \\displaystyle \\frac{15}{21}　=　 \\)</v>
      </c>
      <c r="AT14" s="114" t="str">
        <f ca="1">IF(O14="",AQ14,AQ15)</f>
        <v>\\(\\quad \\displaystyle \\frac{5}{7} \\)</v>
      </c>
      <c r="AU14" s="114" t="s">
        <v>60</v>
      </c>
      <c r="AV14" s="115" t="s">
        <v>224</v>
      </c>
      <c r="AW14" s="115" t="str">
        <f ca="1">AS14</f>
        <v>\\(\\quad \\displaystyle \\frac{15}{21}　=　 \\)</v>
      </c>
      <c r="AX14" s="115" t="str">
        <f ca="1">AT14</f>
        <v>\\(\\quad \\displaystyle \\frac{5}{7} \\)</v>
      </c>
      <c r="AY14" s="115" t="s">
        <v>62</v>
      </c>
      <c r="AZ14" s="116" t="str">
        <f ca="1">"INSERT INTO "&amp;AU14&amp;"(tangen,question,answer,editor,date,count) VALUES('"&amp;AV14&amp;"','"&amp;AW14&amp;"','"&amp;AX14&amp;"','"&amp;AY14&amp;"',NOW(),0);"</f>
        <v>INSERT INTO math(tangen,question,answer,editor,date,count) VALUES('m3800','\\(\\quad \\displaystyle \\frac{15}{21}　=　 \\)','\\(\\quad \\displaystyle \\frac{5}{7} \\)','harazono',NOW(),0);</v>
      </c>
      <c r="BH14" s="22">
        <f t="shared" ref="BH14" ca="1" si="98">RANDBETWEEN(1,10)</f>
        <v>5</v>
      </c>
      <c r="BI14">
        <f t="shared" ref="BI14" ca="1" si="99">BH14*BT14</f>
        <v>15</v>
      </c>
      <c r="BJ14">
        <f t="shared" ref="BJ14" ca="1" si="100">BH14/GCD(BH14,BH15)</f>
        <v>5</v>
      </c>
      <c r="BK14">
        <f t="shared" ref="BK14" ca="1" si="101">BI14/GCD(BI14,BI15)</f>
        <v>5</v>
      </c>
      <c r="BT14" s="132">
        <f t="shared" ref="BT14" ca="1" si="102">RANDBETWEEN(2,3)</f>
        <v>3</v>
      </c>
      <c r="CG14"/>
      <c r="CH14" s="5"/>
    </row>
    <row r="15" spans="1:86" ht="32" customHeight="1" x14ac:dyDescent="0.55000000000000004">
      <c r="B15" s="127"/>
      <c r="C15" s="37"/>
      <c r="D15" s="114"/>
      <c r="I15" s="29">
        <f t="shared" ca="1" si="10"/>
        <v>21</v>
      </c>
      <c r="J15" s="124"/>
      <c r="K15" s="26"/>
      <c r="L15" s="25">
        <f t="shared" ca="1" si="11"/>
        <v>7</v>
      </c>
      <c r="M15" s="118"/>
      <c r="N15" s="125"/>
      <c r="O15" s="118"/>
      <c r="P15" s="118"/>
      <c r="Q15" s="133"/>
      <c r="R15" s="133"/>
      <c r="S15" s="134"/>
      <c r="T15" s="133"/>
      <c r="U15" s="134"/>
      <c r="V15" s="133"/>
      <c r="W15" s="133"/>
      <c r="X15" s="76"/>
      <c r="Y15" s="121"/>
      <c r="Z15" s="114"/>
      <c r="AA15" s="122"/>
      <c r="AB15" s="114"/>
      <c r="AC15" s="122"/>
      <c r="AD15" s="114"/>
      <c r="AE15" s="27"/>
      <c r="AF15" s="114"/>
      <c r="AG15" t="s">
        <v>230</v>
      </c>
      <c r="AH15" t="s">
        <v>250</v>
      </c>
      <c r="AI15" s="1" t="str">
        <f t="shared" ca="1" si="8"/>
        <v/>
      </c>
      <c r="AK15" s="1"/>
      <c r="AM15" s="1"/>
      <c r="AO15" t="s">
        <v>230</v>
      </c>
      <c r="AP15" s="114"/>
      <c r="AQ15" t="str">
        <f t="shared" ca="1" si="9"/>
        <v>\\(\\quad \\displaystyle  \\)</v>
      </c>
      <c r="AS15" s="114"/>
      <c r="AT15" s="114"/>
      <c r="AU15" s="114"/>
      <c r="AV15" s="114"/>
      <c r="AW15" s="114"/>
      <c r="AX15" s="114"/>
      <c r="AY15" s="114"/>
      <c r="AZ15" s="117"/>
      <c r="BH15" s="23">
        <f t="shared" ref="BH15" ca="1" si="103">RANDBETWEEN(2,10)</f>
        <v>7</v>
      </c>
      <c r="BI15">
        <f t="shared" ref="BI15" ca="1" si="104">BH15*BT14</f>
        <v>21</v>
      </c>
      <c r="BJ15">
        <f t="shared" ref="BJ15" ca="1" si="105">BH15/GCD(BH14,BH15)</f>
        <v>7</v>
      </c>
      <c r="BK15">
        <f t="shared" ref="BK15" ca="1" si="106">BI15/GCD(BI14,BI15)</f>
        <v>7</v>
      </c>
      <c r="BT15" s="132"/>
      <c r="CG15"/>
      <c r="CH15" s="5"/>
    </row>
    <row r="16" spans="1:86" ht="32" customHeight="1" thickBot="1" x14ac:dyDescent="0.6">
      <c r="B16" s="126" t="s">
        <v>30</v>
      </c>
      <c r="C16" s="36"/>
      <c r="D16" s="114">
        <v>8</v>
      </c>
      <c r="I16" s="28">
        <f t="shared" ca="1" si="10"/>
        <v>6</v>
      </c>
      <c r="J16" s="124" t="s">
        <v>13</v>
      </c>
      <c r="K16" s="26"/>
      <c r="L16" s="31">
        <f t="shared" ca="1" si="11"/>
        <v>1</v>
      </c>
      <c r="M16" s="118" t="str">
        <f t="shared" ref="M16" ca="1" si="107">IF(L17=1,"=","")</f>
        <v/>
      </c>
      <c r="N16" s="125" t="str">
        <f ca="1">IF(L17=1,IF(BJ16&lt;0,"ー",""),"")</f>
        <v/>
      </c>
      <c r="O16" s="118" t="str">
        <f t="shared" ref="O16" ca="1" si="108">IF(L17=1,L16,"")</f>
        <v/>
      </c>
      <c r="P16" s="118" t="s">
        <v>250</v>
      </c>
      <c r="Q16" s="133"/>
      <c r="R16" s="133"/>
      <c r="S16" s="134"/>
      <c r="T16" s="133"/>
      <c r="U16" s="134"/>
      <c r="V16" s="133"/>
      <c r="W16" s="133"/>
      <c r="X16" s="76"/>
      <c r="Y16" s="121" t="str">
        <f t="shared" ref="Y16" si="109">IF(H16="","",H16)</f>
        <v/>
      </c>
      <c r="Z16" s="114" t="s">
        <v>249</v>
      </c>
      <c r="AA16" s="122">
        <f t="shared" ref="AA16" ca="1" si="110">I16</f>
        <v>6</v>
      </c>
      <c r="AB16" s="114" t="s">
        <v>216</v>
      </c>
      <c r="AC16" s="122">
        <f t="shared" ref="AC16" ca="1" si="111">I17</f>
        <v>30</v>
      </c>
      <c r="AD16" s="114" t="s">
        <v>217</v>
      </c>
      <c r="AE16" s="27"/>
      <c r="AF16" s="114" t="s">
        <v>233</v>
      </c>
      <c r="AG16" t="s">
        <v>230</v>
      </c>
      <c r="AH16" t="s">
        <v>250</v>
      </c>
      <c r="AI16" s="1" t="str">
        <f t="shared" si="3"/>
        <v/>
      </c>
      <c r="AJ16" t="s">
        <v>249</v>
      </c>
      <c r="AK16" s="1">
        <f t="shared" ref="AK16" ca="1" si="112">L16</f>
        <v>1</v>
      </c>
      <c r="AL16" t="s">
        <v>216</v>
      </c>
      <c r="AM16" s="1">
        <f t="shared" ref="AM16" ca="1" si="113">L17</f>
        <v>5</v>
      </c>
      <c r="AN16" t="s">
        <v>217</v>
      </c>
      <c r="AO16" t="s">
        <v>230</v>
      </c>
      <c r="AP16" s="114" t="str">
        <f t="shared" ca="1" si="6"/>
        <v>\\(\\quad \\displaystyle \\frac{6}{30}　=　 \\)</v>
      </c>
      <c r="AQ16" t="str">
        <f t="shared" ca="1" si="9"/>
        <v>\\(\\quad \\displaystyle \\frac{1}{5} \\)</v>
      </c>
      <c r="AS16" s="114" t="str">
        <f t="shared" ca="1" si="7"/>
        <v>\\(\\quad \\displaystyle \\frac{6}{30}　=　 \\)</v>
      </c>
      <c r="AT16" s="114" t="str">
        <f ca="1">IF(O16="",AQ16,AQ17)</f>
        <v>\\(\\quad \\displaystyle \\frac{1}{5} \\)</v>
      </c>
      <c r="AU16" s="114" t="s">
        <v>60</v>
      </c>
      <c r="AV16" s="115" t="s">
        <v>224</v>
      </c>
      <c r="AW16" s="115" t="str">
        <f ca="1">AS16</f>
        <v>\\(\\quad \\displaystyle \\frac{6}{30}　=　 \\)</v>
      </c>
      <c r="AX16" s="115" t="str">
        <f ca="1">AT16</f>
        <v>\\(\\quad \\displaystyle \\frac{1}{5} \\)</v>
      </c>
      <c r="AY16" s="115" t="s">
        <v>62</v>
      </c>
      <c r="AZ16" s="116" t="str">
        <f ca="1">"INSERT INTO "&amp;AU16&amp;"(tangen,question,answer,editor,date,count) VALUES('"&amp;AV16&amp;"','"&amp;AW16&amp;"','"&amp;AX16&amp;"','"&amp;AY16&amp;"',NOW(),0);"</f>
        <v>INSERT INTO math(tangen,question,answer,editor,date,count) VALUES('m3800','\\(\\quad \\displaystyle \\frac{6}{30}　=　 \\)','\\(\\quad \\displaystyle \\frac{1}{5} \\)','harazono',NOW(),0);</v>
      </c>
      <c r="BH16" s="22">
        <f t="shared" ref="BH16" ca="1" si="114">RANDBETWEEN(1,10)</f>
        <v>2</v>
      </c>
      <c r="BI16">
        <f t="shared" ref="BI16" ca="1" si="115">BH16*BT16</f>
        <v>6</v>
      </c>
      <c r="BJ16">
        <f t="shared" ref="BJ16" ca="1" si="116">BH16/GCD(BH16,BH17)</f>
        <v>1</v>
      </c>
      <c r="BK16">
        <f t="shared" ref="BK16" ca="1" si="117">BI16/GCD(BI16,BI17)</f>
        <v>1</v>
      </c>
      <c r="BT16" s="132">
        <f t="shared" ref="BT16" ca="1" si="118">RANDBETWEEN(2,3)</f>
        <v>3</v>
      </c>
      <c r="CG16"/>
      <c r="CH16" s="5"/>
    </row>
    <row r="17" spans="2:86" ht="32" customHeight="1" x14ac:dyDescent="0.55000000000000004">
      <c r="B17" s="127"/>
      <c r="C17" s="37"/>
      <c r="D17" s="114"/>
      <c r="I17" s="29">
        <f t="shared" ca="1" si="10"/>
        <v>30</v>
      </c>
      <c r="J17" s="124"/>
      <c r="K17" s="26"/>
      <c r="L17" s="25">
        <f t="shared" ca="1" si="11"/>
        <v>5</v>
      </c>
      <c r="M17" s="118"/>
      <c r="N17" s="125"/>
      <c r="O17" s="118"/>
      <c r="P17" s="118"/>
      <c r="Q17" s="133"/>
      <c r="R17" s="133"/>
      <c r="S17" s="134"/>
      <c r="T17" s="133"/>
      <c r="U17" s="134"/>
      <c r="V17" s="133"/>
      <c r="W17" s="133"/>
      <c r="X17" s="76"/>
      <c r="Y17" s="121"/>
      <c r="Z17" s="114"/>
      <c r="AA17" s="122"/>
      <c r="AB17" s="114"/>
      <c r="AC17" s="122"/>
      <c r="AD17" s="114"/>
      <c r="AE17" s="27"/>
      <c r="AF17" s="114"/>
      <c r="AG17" t="s">
        <v>230</v>
      </c>
      <c r="AH17" t="s">
        <v>250</v>
      </c>
      <c r="AI17" s="1" t="str">
        <f t="shared" ca="1" si="8"/>
        <v/>
      </c>
      <c r="AK17" s="1"/>
      <c r="AM17" s="1"/>
      <c r="AO17" t="s">
        <v>230</v>
      </c>
      <c r="AP17" s="114"/>
      <c r="AQ17" t="str">
        <f t="shared" ca="1" si="9"/>
        <v>\\(\\quad \\displaystyle  \\)</v>
      </c>
      <c r="AS17" s="114"/>
      <c r="AT17" s="114"/>
      <c r="AU17" s="114"/>
      <c r="AV17" s="114"/>
      <c r="AW17" s="114"/>
      <c r="AX17" s="114"/>
      <c r="AY17" s="114"/>
      <c r="AZ17" s="117"/>
      <c r="BH17" s="23">
        <f t="shared" ref="BH17" ca="1" si="119">RANDBETWEEN(2,10)</f>
        <v>10</v>
      </c>
      <c r="BI17">
        <f t="shared" ref="BI17" ca="1" si="120">BH17*BT16</f>
        <v>30</v>
      </c>
      <c r="BJ17">
        <f t="shared" ref="BJ17" ca="1" si="121">BH17/GCD(BH16,BH17)</f>
        <v>5</v>
      </c>
      <c r="BK17">
        <f t="shared" ref="BK17" ca="1" si="122">BI17/GCD(BI16,BI17)</f>
        <v>5</v>
      </c>
      <c r="BT17" s="132"/>
      <c r="CG17"/>
      <c r="CH17" s="5"/>
    </row>
    <row r="18" spans="2:86" ht="32" customHeight="1" thickBot="1" x14ac:dyDescent="0.6">
      <c r="B18" s="126" t="s">
        <v>30</v>
      </c>
      <c r="C18" s="36"/>
      <c r="D18" s="114">
        <v>9</v>
      </c>
      <c r="I18" s="28">
        <f t="shared" ca="1" si="10"/>
        <v>18</v>
      </c>
      <c r="J18" s="124" t="s">
        <v>13</v>
      </c>
      <c r="K18" s="26"/>
      <c r="L18" s="31">
        <f t="shared" ca="1" si="11"/>
        <v>2</v>
      </c>
      <c r="M18" s="118" t="str">
        <f t="shared" ref="M18" ca="1" si="123">IF(L19=1,"=","")</f>
        <v>=</v>
      </c>
      <c r="N18" s="125" t="str">
        <f ca="1">IF(L19=1,IF(BJ18&lt;0,"ー",""),"")</f>
        <v/>
      </c>
      <c r="O18" s="118">
        <f t="shared" ref="O18" ca="1" si="124">IF(L19=1,L18,"")</f>
        <v>2</v>
      </c>
      <c r="P18" s="118" t="s">
        <v>250</v>
      </c>
      <c r="Q18" s="133"/>
      <c r="R18" s="133"/>
      <c r="S18" s="134"/>
      <c r="T18" s="133"/>
      <c r="U18" s="134"/>
      <c r="V18" s="133"/>
      <c r="W18" s="133"/>
      <c r="X18" s="76"/>
      <c r="Y18" s="121" t="str">
        <f t="shared" ref="Y18" si="125">IF(H18="","",H18)</f>
        <v/>
      </c>
      <c r="Z18" s="114" t="s">
        <v>249</v>
      </c>
      <c r="AA18" s="122">
        <f t="shared" ref="AA18" ca="1" si="126">I18</f>
        <v>18</v>
      </c>
      <c r="AB18" s="114" t="s">
        <v>216</v>
      </c>
      <c r="AC18" s="122">
        <f t="shared" ref="AC18" ca="1" si="127">I19</f>
        <v>9</v>
      </c>
      <c r="AD18" s="114" t="s">
        <v>217</v>
      </c>
      <c r="AE18" s="27"/>
      <c r="AF18" s="114" t="s">
        <v>233</v>
      </c>
      <c r="AG18" t="s">
        <v>230</v>
      </c>
      <c r="AH18" t="s">
        <v>250</v>
      </c>
      <c r="AI18" s="1" t="str">
        <f t="shared" si="3"/>
        <v/>
      </c>
      <c r="AJ18" t="s">
        <v>249</v>
      </c>
      <c r="AK18" s="1">
        <f t="shared" ref="AK18" ca="1" si="128">L18</f>
        <v>2</v>
      </c>
      <c r="AL18" t="s">
        <v>216</v>
      </c>
      <c r="AM18" s="1">
        <f t="shared" ref="AM18" ca="1" si="129">L19</f>
        <v>1</v>
      </c>
      <c r="AN18" t="s">
        <v>217</v>
      </c>
      <c r="AO18" t="s">
        <v>230</v>
      </c>
      <c r="AP18" s="114" t="str">
        <f t="shared" ca="1" si="6"/>
        <v>\\(\\quad \\displaystyle \\frac{18}{9}　=　 \\)</v>
      </c>
      <c r="AQ18" t="str">
        <f t="shared" ca="1" si="9"/>
        <v>\\(\\quad \\displaystyle \\frac{2}{1} \\)</v>
      </c>
      <c r="AS18" s="114" t="str">
        <f t="shared" ca="1" si="7"/>
        <v>\\(\\quad \\displaystyle \\frac{18}{9}　=　 \\)</v>
      </c>
      <c r="AT18" s="114" t="str">
        <f ca="1">IF(O18="",AQ18,AQ19)</f>
        <v>\\(\\quad \\displaystyle 2 \\)</v>
      </c>
      <c r="AU18" s="114" t="s">
        <v>60</v>
      </c>
      <c r="AV18" s="115" t="s">
        <v>224</v>
      </c>
      <c r="AW18" s="115" t="str">
        <f ca="1">AS18</f>
        <v>\\(\\quad \\displaystyle \\frac{18}{9}　=　 \\)</v>
      </c>
      <c r="AX18" s="115" t="str">
        <f ca="1">AT18</f>
        <v>\\(\\quad \\displaystyle 2 \\)</v>
      </c>
      <c r="AY18" s="115" t="s">
        <v>62</v>
      </c>
      <c r="AZ18" s="116" t="str">
        <f ca="1">"INSERT INTO "&amp;AU18&amp;"(tangen,question,answer,editor,date,count) VALUES('"&amp;AV18&amp;"','"&amp;AW18&amp;"','"&amp;AX18&amp;"','"&amp;AY18&amp;"',NOW(),0);"</f>
        <v>INSERT INTO math(tangen,question,answer,editor,date,count) VALUES('m3800','\\(\\quad \\displaystyle \\frac{18}{9}　=　 \\)','\\(\\quad \\displaystyle 2 \\)','harazono',NOW(),0);</v>
      </c>
      <c r="BH18" s="22">
        <f t="shared" ref="BH18" ca="1" si="130">RANDBETWEEN(1,10)</f>
        <v>6</v>
      </c>
      <c r="BI18">
        <f t="shared" ref="BI18" ca="1" si="131">BH18*BT18</f>
        <v>18</v>
      </c>
      <c r="BJ18">
        <f t="shared" ref="BJ18" ca="1" si="132">BH18/GCD(BH18,BH19)</f>
        <v>2</v>
      </c>
      <c r="BK18">
        <f t="shared" ref="BK18" ca="1" si="133">BI18/GCD(BI18,BI19)</f>
        <v>2</v>
      </c>
      <c r="BT18" s="132">
        <f t="shared" ref="BT18" ca="1" si="134">RANDBETWEEN(2,3)</f>
        <v>3</v>
      </c>
      <c r="CG18"/>
      <c r="CH18" s="5"/>
    </row>
    <row r="19" spans="2:86" ht="32" customHeight="1" x14ac:dyDescent="0.55000000000000004">
      <c r="B19" s="127"/>
      <c r="C19" s="37"/>
      <c r="D19" s="114"/>
      <c r="I19" s="29">
        <f t="shared" ca="1" si="10"/>
        <v>9</v>
      </c>
      <c r="J19" s="124"/>
      <c r="K19" s="26"/>
      <c r="L19" s="25">
        <f t="shared" ca="1" si="11"/>
        <v>1</v>
      </c>
      <c r="M19" s="118"/>
      <c r="N19" s="125"/>
      <c r="O19" s="118"/>
      <c r="P19" s="118"/>
      <c r="Q19" s="133"/>
      <c r="R19" s="133"/>
      <c r="S19" s="134"/>
      <c r="T19" s="133"/>
      <c r="U19" s="134"/>
      <c r="V19" s="133"/>
      <c r="W19" s="133"/>
      <c r="X19" s="76"/>
      <c r="Y19" s="121"/>
      <c r="Z19" s="114"/>
      <c r="AA19" s="122"/>
      <c r="AB19" s="114"/>
      <c r="AC19" s="122"/>
      <c r="AD19" s="114"/>
      <c r="AE19" s="27"/>
      <c r="AF19" s="114"/>
      <c r="AG19" t="s">
        <v>230</v>
      </c>
      <c r="AH19" t="s">
        <v>250</v>
      </c>
      <c r="AI19" s="1">
        <f t="shared" ca="1" si="8"/>
        <v>2</v>
      </c>
      <c r="AK19" s="1"/>
      <c r="AM19" s="1"/>
      <c r="AO19" t="s">
        <v>230</v>
      </c>
      <c r="AP19" s="114"/>
      <c r="AQ19" t="str">
        <f t="shared" ca="1" si="9"/>
        <v>\\(\\quad \\displaystyle 2 \\)</v>
      </c>
      <c r="AS19" s="114"/>
      <c r="AT19" s="114"/>
      <c r="AU19" s="114"/>
      <c r="AV19" s="114"/>
      <c r="AW19" s="114"/>
      <c r="AX19" s="114"/>
      <c r="AY19" s="114"/>
      <c r="AZ19" s="117"/>
      <c r="BH19" s="23">
        <f t="shared" ref="BH19" ca="1" si="135">RANDBETWEEN(2,10)</f>
        <v>3</v>
      </c>
      <c r="BI19">
        <f t="shared" ref="BI19" ca="1" si="136">BH19*BT18</f>
        <v>9</v>
      </c>
      <c r="BJ19">
        <f t="shared" ref="BJ19" ca="1" si="137">BH19/GCD(BH18,BH19)</f>
        <v>1</v>
      </c>
      <c r="BK19">
        <f t="shared" ref="BK19" ca="1" si="138">BI19/GCD(BI18,BI19)</f>
        <v>1</v>
      </c>
      <c r="BT19" s="132"/>
      <c r="CG19"/>
      <c r="CH19" s="5"/>
    </row>
    <row r="20" spans="2:86" ht="32" customHeight="1" thickBot="1" x14ac:dyDescent="0.6">
      <c r="B20" s="126" t="s">
        <v>30</v>
      </c>
      <c r="C20" s="36"/>
      <c r="D20" s="114">
        <v>10</v>
      </c>
      <c r="I20" s="28">
        <f t="shared" ca="1" si="10"/>
        <v>30</v>
      </c>
      <c r="J20" s="124" t="s">
        <v>13</v>
      </c>
      <c r="K20" s="26"/>
      <c r="L20" s="31">
        <f t="shared" ca="1" si="11"/>
        <v>5</v>
      </c>
      <c r="M20" s="118" t="str">
        <f t="shared" ref="M20" ca="1" si="139">IF(L21=1,"=","")</f>
        <v/>
      </c>
      <c r="N20" s="125" t="str">
        <f ca="1">IF(L21=1,IF(BJ20&lt;0,"ー",""),"")</f>
        <v/>
      </c>
      <c r="O20" s="118" t="str">
        <f t="shared" ref="O20" ca="1" si="140">IF(L21=1,L20,"")</f>
        <v/>
      </c>
      <c r="P20" s="118" t="s">
        <v>250</v>
      </c>
      <c r="Q20" s="133"/>
      <c r="R20" s="133"/>
      <c r="S20" s="134"/>
      <c r="T20" s="133"/>
      <c r="U20" s="134"/>
      <c r="V20" s="133"/>
      <c r="W20" s="133"/>
      <c r="X20" s="76"/>
      <c r="Y20" s="121" t="str">
        <f t="shared" ref="Y20" si="141">IF(H20="","",H20)</f>
        <v/>
      </c>
      <c r="Z20" s="114" t="s">
        <v>249</v>
      </c>
      <c r="AA20" s="122">
        <f t="shared" ref="AA20" ca="1" si="142">I20</f>
        <v>30</v>
      </c>
      <c r="AB20" s="114" t="s">
        <v>216</v>
      </c>
      <c r="AC20" s="122">
        <f t="shared" ref="AC20" ca="1" si="143">I21</f>
        <v>24</v>
      </c>
      <c r="AD20" s="114" t="s">
        <v>217</v>
      </c>
      <c r="AE20" s="27"/>
      <c r="AF20" s="114" t="s">
        <v>233</v>
      </c>
      <c r="AG20" t="s">
        <v>230</v>
      </c>
      <c r="AH20" t="s">
        <v>250</v>
      </c>
      <c r="AI20" s="1" t="str">
        <f t="shared" ref="AI20" si="144">IF(K20="","",K20)</f>
        <v/>
      </c>
      <c r="AJ20" t="s">
        <v>249</v>
      </c>
      <c r="AK20" s="1">
        <f t="shared" ref="AK20" ca="1" si="145">L20</f>
        <v>5</v>
      </c>
      <c r="AL20" t="s">
        <v>216</v>
      </c>
      <c r="AM20" s="1">
        <f t="shared" ref="AM20" ca="1" si="146">L21</f>
        <v>4</v>
      </c>
      <c r="AN20" t="s">
        <v>217</v>
      </c>
      <c r="AO20" t="s">
        <v>230</v>
      </c>
      <c r="AP20" s="114" t="str">
        <f t="shared" ca="1" si="6"/>
        <v>\\(\\quad \\displaystyle \\frac{30}{24}　=　 \\)</v>
      </c>
      <c r="AQ20" t="str">
        <f t="shared" ca="1" si="9"/>
        <v>\\(\\quad \\displaystyle \\frac{5}{4} \\)</v>
      </c>
      <c r="AS20" s="114" t="str">
        <f t="shared" ref="AS20" ca="1" si="147">AP20</f>
        <v>\\(\\quad \\displaystyle \\frac{30}{24}　=　 \\)</v>
      </c>
      <c r="AT20" s="114" t="str">
        <f ca="1">IF(O20="",AQ20,AQ21)</f>
        <v>\\(\\quad \\displaystyle \\frac{5}{4} \\)</v>
      </c>
      <c r="AU20" s="114" t="s">
        <v>60</v>
      </c>
      <c r="AV20" s="115" t="s">
        <v>224</v>
      </c>
      <c r="AW20" s="115" t="str">
        <f ca="1">AS20</f>
        <v>\\(\\quad \\displaystyle \\frac{30}{24}　=　 \\)</v>
      </c>
      <c r="AX20" s="115" t="str">
        <f ca="1">AT20</f>
        <v>\\(\\quad \\displaystyle \\frac{5}{4} \\)</v>
      </c>
      <c r="AY20" s="115" t="s">
        <v>62</v>
      </c>
      <c r="AZ20" s="116" t="str">
        <f ca="1">"INSERT INTO "&amp;AU20&amp;"(tangen,question,answer,editor,date,count) VALUES('"&amp;AV20&amp;"','"&amp;AW20&amp;"','"&amp;AX20&amp;"','"&amp;AY20&amp;"',NOW(),0);"</f>
        <v>INSERT INTO math(tangen,question,answer,editor,date,count) VALUES('m3800','\\(\\quad \\displaystyle \\frac{30}{24}　=　 \\)','\\(\\quad \\displaystyle \\frac{5}{4} \\)','harazono',NOW(),0);</v>
      </c>
      <c r="BH20" s="22">
        <f t="shared" ref="BH20:BH82" ca="1" si="148">RANDBETWEEN(1,10)</f>
        <v>10</v>
      </c>
      <c r="BI20">
        <f t="shared" ref="BI20" ca="1" si="149">BH20*BT20</f>
        <v>30</v>
      </c>
      <c r="BJ20">
        <f t="shared" ref="BJ20" ca="1" si="150">BH20/GCD(BH20,BH21)</f>
        <v>5</v>
      </c>
      <c r="BK20">
        <f t="shared" ref="BK20" ca="1" si="151">BI20/GCD(BI20,BI21)</f>
        <v>5</v>
      </c>
      <c r="BT20" s="132">
        <f t="shared" ref="BT20:BT82" ca="1" si="152">RANDBETWEEN(2,3)</f>
        <v>3</v>
      </c>
      <c r="CG20"/>
      <c r="CH20" s="5"/>
    </row>
    <row r="21" spans="2:86" ht="32" customHeight="1" x14ac:dyDescent="0.55000000000000004">
      <c r="B21" s="127"/>
      <c r="C21" s="37"/>
      <c r="D21" s="114"/>
      <c r="I21" s="29">
        <f t="shared" ca="1" si="10"/>
        <v>24</v>
      </c>
      <c r="J21" s="124"/>
      <c r="K21" s="26"/>
      <c r="L21" s="25">
        <f t="shared" ca="1" si="11"/>
        <v>4</v>
      </c>
      <c r="M21" s="118"/>
      <c r="N21" s="125"/>
      <c r="O21" s="118"/>
      <c r="P21" s="118"/>
      <c r="Q21" s="133"/>
      <c r="R21" s="133"/>
      <c r="S21" s="134"/>
      <c r="T21" s="133"/>
      <c r="U21" s="134"/>
      <c r="V21" s="133"/>
      <c r="W21" s="133"/>
      <c r="X21" s="76"/>
      <c r="Y21" s="121"/>
      <c r="Z21" s="114"/>
      <c r="AA21" s="122"/>
      <c r="AB21" s="114"/>
      <c r="AC21" s="122"/>
      <c r="AD21" s="114"/>
      <c r="AE21" s="27"/>
      <c r="AF21" s="114"/>
      <c r="AG21" t="s">
        <v>230</v>
      </c>
      <c r="AH21" t="s">
        <v>250</v>
      </c>
      <c r="AI21" s="1" t="str">
        <f t="shared" ref="AI21" ca="1" si="153">IF(O20="","",O20)</f>
        <v/>
      </c>
      <c r="AK21" s="1"/>
      <c r="AM21" s="1"/>
      <c r="AO21" t="s">
        <v>230</v>
      </c>
      <c r="AP21" s="114"/>
      <c r="AQ21" t="str">
        <f t="shared" ca="1" si="9"/>
        <v>\\(\\quad \\displaystyle  \\)</v>
      </c>
      <c r="AS21" s="114"/>
      <c r="AT21" s="114"/>
      <c r="AU21" s="114"/>
      <c r="AV21" s="114"/>
      <c r="AW21" s="114"/>
      <c r="AX21" s="114"/>
      <c r="AY21" s="114"/>
      <c r="AZ21" s="117"/>
      <c r="BH21" s="23">
        <f t="shared" ref="BH21:BH83" ca="1" si="154">RANDBETWEEN(2,10)</f>
        <v>8</v>
      </c>
      <c r="BI21">
        <f t="shared" ref="BI21" ca="1" si="155">BH21*BT20</f>
        <v>24</v>
      </c>
      <c r="BJ21">
        <f t="shared" ref="BJ21:BK21" ca="1" si="156">BH21/GCD(BH20,BH21)</f>
        <v>4</v>
      </c>
      <c r="BK21">
        <f t="shared" ca="1" si="156"/>
        <v>4</v>
      </c>
      <c r="BT21" s="132"/>
      <c r="CG21"/>
      <c r="CH21" s="5"/>
    </row>
    <row r="22" spans="2:86" ht="32" customHeight="1" thickBot="1" x14ac:dyDescent="0.6">
      <c r="B22" s="126" t="s">
        <v>30</v>
      </c>
      <c r="C22" s="36"/>
      <c r="D22" s="114">
        <v>11</v>
      </c>
      <c r="I22" s="28">
        <f t="shared" ref="I22:I85" ca="1" si="157">BI22</f>
        <v>16</v>
      </c>
      <c r="J22" s="124" t="s">
        <v>13</v>
      </c>
      <c r="K22" s="26"/>
      <c r="L22" s="31">
        <f t="shared" ref="L22:L85" ca="1" si="158">BK22</f>
        <v>2</v>
      </c>
      <c r="M22" s="118" t="str">
        <f t="shared" ref="M22" ca="1" si="159">IF(L23=1,"=","")</f>
        <v>=</v>
      </c>
      <c r="N22" s="125" t="str">
        <f t="shared" ref="N22" ca="1" si="160">IF(L23=1,IF(BJ22&lt;0,"ー",""),"")</f>
        <v/>
      </c>
      <c r="O22" s="118">
        <f t="shared" ref="O22" ca="1" si="161">IF(L23=1,L22,"")</f>
        <v>2</v>
      </c>
      <c r="P22" s="118" t="s">
        <v>250</v>
      </c>
      <c r="Q22" s="133"/>
      <c r="R22" s="133"/>
      <c r="S22" s="134"/>
      <c r="T22" s="133"/>
      <c r="U22" s="134"/>
      <c r="V22" s="133"/>
      <c r="W22" s="133"/>
      <c r="X22" s="76"/>
      <c r="Y22" s="121" t="str">
        <f t="shared" ref="Y22" si="162">IF(H22="","",H22)</f>
        <v/>
      </c>
      <c r="Z22" s="114" t="s">
        <v>249</v>
      </c>
      <c r="AA22" s="122">
        <f t="shared" ref="AA22" ca="1" si="163">I22</f>
        <v>16</v>
      </c>
      <c r="AB22" s="114" t="s">
        <v>216</v>
      </c>
      <c r="AC22" s="122">
        <f t="shared" ref="AC22" ca="1" si="164">I23</f>
        <v>8</v>
      </c>
      <c r="AD22" s="114" t="s">
        <v>217</v>
      </c>
      <c r="AE22" s="27"/>
      <c r="AF22" s="114" t="s">
        <v>233</v>
      </c>
      <c r="AG22" t="s">
        <v>230</v>
      </c>
      <c r="AH22" t="s">
        <v>250</v>
      </c>
      <c r="AI22" s="1" t="str">
        <f t="shared" ref="AI22" si="165">IF(K22="","",K22)</f>
        <v/>
      </c>
      <c r="AJ22" t="s">
        <v>249</v>
      </c>
      <c r="AK22" s="1">
        <f t="shared" ref="AK22" ca="1" si="166">L22</f>
        <v>2</v>
      </c>
      <c r="AL22" t="s">
        <v>216</v>
      </c>
      <c r="AM22" s="1">
        <f t="shared" ref="AM22" ca="1" si="167">L23</f>
        <v>1</v>
      </c>
      <c r="AN22" t="s">
        <v>217</v>
      </c>
      <c r="AO22" t="s">
        <v>230</v>
      </c>
      <c r="AP22" s="114" t="str">
        <f t="shared" ca="1" si="6"/>
        <v>\\(\\quad \\displaystyle \\frac{16}{8}　=　 \\)</v>
      </c>
      <c r="AQ22" t="str">
        <f t="shared" ca="1" si="9"/>
        <v>\\(\\quad \\displaystyle \\frac{2}{1} \\)</v>
      </c>
      <c r="AS22" s="114" t="str">
        <f t="shared" ref="AS22" ca="1" si="168">AP22</f>
        <v>\\(\\quad \\displaystyle \\frac{16}{8}　=　 \\)</v>
      </c>
      <c r="AT22" s="114" t="str">
        <f t="shared" ref="AT22" ca="1" si="169">IF(O22="",AQ22,AQ23)</f>
        <v>\\(\\quad \\displaystyle 2 \\)</v>
      </c>
      <c r="AU22" s="114" t="s">
        <v>60</v>
      </c>
      <c r="AV22" s="115" t="s">
        <v>224</v>
      </c>
      <c r="AW22" s="115" t="str">
        <f t="shared" ref="AW22" ca="1" si="170">AS22</f>
        <v>\\(\\quad \\displaystyle \\frac{16}{8}　=　 \\)</v>
      </c>
      <c r="AX22" s="115" t="str">
        <f t="shared" ref="AX22" ca="1" si="171">AT22</f>
        <v>\\(\\quad \\displaystyle 2 \\)</v>
      </c>
      <c r="AY22" s="115" t="s">
        <v>62</v>
      </c>
      <c r="AZ22" s="116" t="str">
        <f t="shared" ref="AZ22" ca="1" si="172">"INSERT INTO "&amp;AU22&amp;"(tangen,question,answer,editor,date,count) VALUES('"&amp;AV22&amp;"','"&amp;AW22&amp;"','"&amp;AX22&amp;"','"&amp;AY22&amp;"',NOW(),0);"</f>
        <v>INSERT INTO math(tangen,question,answer,editor,date,count) VALUES('m3800','\\(\\quad \\displaystyle \\frac{16}{8}　=　 \\)','\\(\\quad \\displaystyle 2 \\)','harazono',NOW(),0);</v>
      </c>
      <c r="BH22" s="22">
        <f t="shared" ca="1" si="148"/>
        <v>8</v>
      </c>
      <c r="BI22">
        <f t="shared" ref="BI22" ca="1" si="173">BH22*BT22</f>
        <v>16</v>
      </c>
      <c r="BJ22">
        <f t="shared" ref="BJ22" ca="1" si="174">BH22/GCD(BH22,BH23)</f>
        <v>2</v>
      </c>
      <c r="BK22">
        <f t="shared" ref="BK22" ca="1" si="175">BI22/GCD(BI22,BI23)</f>
        <v>2</v>
      </c>
      <c r="BT22" s="132">
        <f t="shared" ca="1" si="152"/>
        <v>2</v>
      </c>
      <c r="CG22"/>
      <c r="CH22" s="5"/>
    </row>
    <row r="23" spans="2:86" ht="32" customHeight="1" x14ac:dyDescent="0.55000000000000004">
      <c r="B23" s="127"/>
      <c r="C23" s="37"/>
      <c r="D23" s="114"/>
      <c r="I23" s="29">
        <f t="shared" ca="1" si="157"/>
        <v>8</v>
      </c>
      <c r="J23" s="124"/>
      <c r="K23" s="26"/>
      <c r="L23" s="25">
        <f t="shared" ca="1" si="158"/>
        <v>1</v>
      </c>
      <c r="M23" s="118"/>
      <c r="N23" s="125"/>
      <c r="O23" s="118"/>
      <c r="P23" s="118"/>
      <c r="Q23" s="133"/>
      <c r="R23" s="133"/>
      <c r="S23" s="134"/>
      <c r="T23" s="133"/>
      <c r="U23" s="134"/>
      <c r="V23" s="133"/>
      <c r="W23" s="133"/>
      <c r="X23" s="76"/>
      <c r="Y23" s="121"/>
      <c r="Z23" s="114"/>
      <c r="AA23" s="122"/>
      <c r="AB23" s="114"/>
      <c r="AC23" s="122"/>
      <c r="AD23" s="114"/>
      <c r="AE23" s="27"/>
      <c r="AF23" s="114"/>
      <c r="AG23" t="s">
        <v>230</v>
      </c>
      <c r="AH23" t="s">
        <v>250</v>
      </c>
      <c r="AI23" s="1">
        <f t="shared" ref="AI23" ca="1" si="176">IF(O22="","",O22)</f>
        <v>2</v>
      </c>
      <c r="AK23" s="1"/>
      <c r="AM23" s="1"/>
      <c r="AO23" t="s">
        <v>230</v>
      </c>
      <c r="AP23" s="114"/>
      <c r="AQ23" t="str">
        <f t="shared" ca="1" si="9"/>
        <v>\\(\\quad \\displaystyle 2 \\)</v>
      </c>
      <c r="AS23" s="114"/>
      <c r="AT23" s="114"/>
      <c r="AU23" s="114"/>
      <c r="AV23" s="114"/>
      <c r="AW23" s="114"/>
      <c r="AX23" s="114"/>
      <c r="AY23" s="114"/>
      <c r="AZ23" s="117"/>
      <c r="BH23" s="23">
        <f t="shared" ca="1" si="154"/>
        <v>4</v>
      </c>
      <c r="BI23">
        <f t="shared" ref="BI23" ca="1" si="177">BH23*BT22</f>
        <v>8</v>
      </c>
      <c r="BJ23">
        <f t="shared" ref="BJ23" ca="1" si="178">BH23/GCD(BH22,BH23)</f>
        <v>1</v>
      </c>
      <c r="BK23">
        <f t="shared" ref="BK23" ca="1" si="179">BI23/GCD(BI22,BI23)</f>
        <v>1</v>
      </c>
      <c r="BT23" s="132"/>
      <c r="CG23"/>
      <c r="CH23" s="5"/>
    </row>
    <row r="24" spans="2:86" ht="32" customHeight="1" thickBot="1" x14ac:dyDescent="0.6">
      <c r="B24" s="126" t="s">
        <v>30</v>
      </c>
      <c r="C24" s="36"/>
      <c r="D24" s="114">
        <v>12</v>
      </c>
      <c r="I24" s="28">
        <f t="shared" ca="1" si="157"/>
        <v>12</v>
      </c>
      <c r="J24" s="124" t="s">
        <v>13</v>
      </c>
      <c r="K24" s="26"/>
      <c r="L24" s="31">
        <f t="shared" ca="1" si="158"/>
        <v>6</v>
      </c>
      <c r="M24" s="118" t="str">
        <f t="shared" ref="M24" ca="1" si="180">IF(L25=1,"=","")</f>
        <v/>
      </c>
      <c r="N24" s="125" t="str">
        <f t="shared" ref="N24" ca="1" si="181">IF(L25=1,IF(BJ24&lt;0,"ー",""),"")</f>
        <v/>
      </c>
      <c r="O24" s="118" t="str">
        <f t="shared" ref="O24" ca="1" si="182">IF(L25=1,L24,"")</f>
        <v/>
      </c>
      <c r="P24" s="118" t="s">
        <v>250</v>
      </c>
      <c r="Q24" s="133"/>
      <c r="R24" s="133"/>
      <c r="S24" s="134"/>
      <c r="T24" s="133"/>
      <c r="U24" s="134"/>
      <c r="V24" s="133"/>
      <c r="W24" s="133"/>
      <c r="X24" s="76"/>
      <c r="Y24" s="121" t="str">
        <f t="shared" ref="Y24" si="183">IF(H24="","",H24)</f>
        <v/>
      </c>
      <c r="Z24" s="114" t="s">
        <v>249</v>
      </c>
      <c r="AA24" s="122">
        <f t="shared" ref="AA24" ca="1" si="184">I24</f>
        <v>12</v>
      </c>
      <c r="AB24" s="114" t="s">
        <v>216</v>
      </c>
      <c r="AC24" s="122">
        <f t="shared" ref="AC24" ca="1" si="185">I25</f>
        <v>10</v>
      </c>
      <c r="AD24" s="114" t="s">
        <v>217</v>
      </c>
      <c r="AE24" s="27"/>
      <c r="AF24" s="114" t="s">
        <v>233</v>
      </c>
      <c r="AG24" t="s">
        <v>230</v>
      </c>
      <c r="AH24" t="s">
        <v>250</v>
      </c>
      <c r="AI24" s="1" t="str">
        <f t="shared" ref="AI24" si="186">IF(K24="","",K24)</f>
        <v/>
      </c>
      <c r="AJ24" t="s">
        <v>249</v>
      </c>
      <c r="AK24" s="1">
        <f t="shared" ref="AK24" ca="1" si="187">L24</f>
        <v>6</v>
      </c>
      <c r="AL24" t="s">
        <v>216</v>
      </c>
      <c r="AM24" s="1">
        <f t="shared" ref="AM24" ca="1" si="188">L25</f>
        <v>5</v>
      </c>
      <c r="AN24" t="s">
        <v>217</v>
      </c>
      <c r="AO24" t="s">
        <v>230</v>
      </c>
      <c r="AP24" s="114" t="str">
        <f t="shared" ca="1" si="6"/>
        <v>\\(\\quad \\displaystyle \\frac{12}{10}　=　 \\)</v>
      </c>
      <c r="AQ24" t="str">
        <f t="shared" ca="1" si="9"/>
        <v>\\(\\quad \\displaystyle \\frac{6}{5} \\)</v>
      </c>
      <c r="AS24" s="114" t="str">
        <f t="shared" ref="AS24" ca="1" si="189">AP24</f>
        <v>\\(\\quad \\displaystyle \\frac{12}{10}　=　 \\)</v>
      </c>
      <c r="AT24" s="114" t="str">
        <f t="shared" ref="AT24" ca="1" si="190">IF(O24="",AQ24,AQ25)</f>
        <v>\\(\\quad \\displaystyle \\frac{6}{5} \\)</v>
      </c>
      <c r="AU24" s="114" t="s">
        <v>60</v>
      </c>
      <c r="AV24" s="115" t="s">
        <v>224</v>
      </c>
      <c r="AW24" s="115" t="str">
        <f t="shared" ref="AW24" ca="1" si="191">AS24</f>
        <v>\\(\\quad \\displaystyle \\frac{12}{10}　=　 \\)</v>
      </c>
      <c r="AX24" s="115" t="str">
        <f t="shared" ref="AX24" ca="1" si="192">AT24</f>
        <v>\\(\\quad \\displaystyle \\frac{6}{5} \\)</v>
      </c>
      <c r="AY24" s="115" t="s">
        <v>62</v>
      </c>
      <c r="AZ24" s="116" t="str">
        <f t="shared" ref="AZ24" ca="1" si="193">"INSERT INTO "&amp;AU24&amp;"(tangen,question,answer,editor,date,count) VALUES('"&amp;AV24&amp;"','"&amp;AW24&amp;"','"&amp;AX24&amp;"','"&amp;AY24&amp;"',NOW(),0);"</f>
        <v>INSERT INTO math(tangen,question,answer,editor,date,count) VALUES('m3800','\\(\\quad \\displaystyle \\frac{12}{10}　=　 \\)','\\(\\quad \\displaystyle \\frac{6}{5} \\)','harazono',NOW(),0);</v>
      </c>
      <c r="BH24" s="22">
        <f t="shared" ca="1" si="148"/>
        <v>6</v>
      </c>
      <c r="BI24">
        <f t="shared" ref="BI24" ca="1" si="194">BH24*BT24</f>
        <v>12</v>
      </c>
      <c r="BJ24">
        <f t="shared" ref="BJ24" ca="1" si="195">BH24/GCD(BH24,BH25)</f>
        <v>6</v>
      </c>
      <c r="BK24">
        <f t="shared" ref="BK24" ca="1" si="196">BI24/GCD(BI24,BI25)</f>
        <v>6</v>
      </c>
      <c r="BT24" s="132">
        <f t="shared" ca="1" si="152"/>
        <v>2</v>
      </c>
      <c r="CG24"/>
      <c r="CH24" s="5"/>
    </row>
    <row r="25" spans="2:86" ht="32" customHeight="1" x14ac:dyDescent="0.55000000000000004">
      <c r="B25" s="127"/>
      <c r="C25" s="37"/>
      <c r="D25" s="114"/>
      <c r="I25" s="29">
        <f t="shared" ca="1" si="157"/>
        <v>10</v>
      </c>
      <c r="J25" s="124"/>
      <c r="K25" s="26"/>
      <c r="L25" s="25">
        <f t="shared" ca="1" si="158"/>
        <v>5</v>
      </c>
      <c r="M25" s="118"/>
      <c r="N25" s="125"/>
      <c r="O25" s="118"/>
      <c r="P25" s="118"/>
      <c r="Q25" s="133"/>
      <c r="R25" s="133"/>
      <c r="S25" s="134"/>
      <c r="T25" s="133"/>
      <c r="U25" s="134"/>
      <c r="V25" s="133"/>
      <c r="W25" s="133"/>
      <c r="X25" s="76"/>
      <c r="Y25" s="121"/>
      <c r="Z25" s="114"/>
      <c r="AA25" s="122"/>
      <c r="AB25" s="114"/>
      <c r="AC25" s="122"/>
      <c r="AD25" s="114"/>
      <c r="AE25" s="27"/>
      <c r="AF25" s="114"/>
      <c r="AG25" t="s">
        <v>230</v>
      </c>
      <c r="AH25" t="s">
        <v>250</v>
      </c>
      <c r="AI25" s="1" t="str">
        <f t="shared" ref="AI25" ca="1" si="197">IF(O24="","",O24)</f>
        <v/>
      </c>
      <c r="AK25" s="1"/>
      <c r="AM25" s="1"/>
      <c r="AO25" t="s">
        <v>230</v>
      </c>
      <c r="AP25" s="114"/>
      <c r="AQ25" t="str">
        <f t="shared" ca="1" si="9"/>
        <v>\\(\\quad \\displaystyle  \\)</v>
      </c>
      <c r="AS25" s="114"/>
      <c r="AT25" s="114"/>
      <c r="AU25" s="114"/>
      <c r="AV25" s="114"/>
      <c r="AW25" s="114"/>
      <c r="AX25" s="114"/>
      <c r="AY25" s="114"/>
      <c r="AZ25" s="117"/>
      <c r="BH25" s="23">
        <f t="shared" ca="1" si="154"/>
        <v>5</v>
      </c>
      <c r="BI25">
        <f t="shared" ref="BI25" ca="1" si="198">BH25*BT24</f>
        <v>10</v>
      </c>
      <c r="BJ25">
        <f t="shared" ref="BJ25" ca="1" si="199">BH25/GCD(BH24,BH25)</f>
        <v>5</v>
      </c>
      <c r="BK25">
        <f t="shared" ref="BK25" ca="1" si="200">BI25/GCD(BI24,BI25)</f>
        <v>5</v>
      </c>
      <c r="BT25" s="132"/>
      <c r="CG25"/>
      <c r="CH25" s="5"/>
    </row>
    <row r="26" spans="2:86" ht="32" customHeight="1" thickBot="1" x14ac:dyDescent="0.6">
      <c r="B26" s="126" t="s">
        <v>30</v>
      </c>
      <c r="C26" s="36"/>
      <c r="D26" s="114">
        <v>13</v>
      </c>
      <c r="I26" s="28">
        <f t="shared" ca="1" si="157"/>
        <v>20</v>
      </c>
      <c r="J26" s="124" t="s">
        <v>13</v>
      </c>
      <c r="K26" s="26"/>
      <c r="L26" s="31">
        <f t="shared" ca="1" si="158"/>
        <v>5</v>
      </c>
      <c r="M26" s="118" t="str">
        <f t="shared" ref="M26" ca="1" si="201">IF(L27=1,"=","")</f>
        <v/>
      </c>
      <c r="N26" s="125" t="str">
        <f t="shared" ref="N26" ca="1" si="202">IF(L27=1,IF(BJ26&lt;0,"ー",""),"")</f>
        <v/>
      </c>
      <c r="O26" s="118" t="str">
        <f t="shared" ref="O26" ca="1" si="203">IF(L27=1,L26,"")</f>
        <v/>
      </c>
      <c r="P26" s="118" t="s">
        <v>250</v>
      </c>
      <c r="Q26" s="133"/>
      <c r="R26" s="133"/>
      <c r="S26" s="134"/>
      <c r="T26" s="133"/>
      <c r="U26" s="134"/>
      <c r="V26" s="133"/>
      <c r="W26" s="133"/>
      <c r="X26" s="76"/>
      <c r="Y26" s="121" t="str">
        <f t="shared" ref="Y26" si="204">IF(H26="","",H26)</f>
        <v/>
      </c>
      <c r="Z26" s="114" t="s">
        <v>249</v>
      </c>
      <c r="AA26" s="122">
        <f t="shared" ref="AA26" ca="1" si="205">I26</f>
        <v>20</v>
      </c>
      <c r="AB26" s="114" t="s">
        <v>216</v>
      </c>
      <c r="AC26" s="122">
        <f t="shared" ref="AC26" ca="1" si="206">I27</f>
        <v>8</v>
      </c>
      <c r="AD26" s="114" t="s">
        <v>217</v>
      </c>
      <c r="AE26" s="27"/>
      <c r="AF26" s="114" t="s">
        <v>233</v>
      </c>
      <c r="AG26" t="s">
        <v>230</v>
      </c>
      <c r="AH26" t="s">
        <v>250</v>
      </c>
      <c r="AI26" s="1" t="str">
        <f t="shared" ref="AI26" si="207">IF(K26="","",K26)</f>
        <v/>
      </c>
      <c r="AJ26" t="s">
        <v>249</v>
      </c>
      <c r="AK26" s="1">
        <f t="shared" ref="AK26" ca="1" si="208">L26</f>
        <v>5</v>
      </c>
      <c r="AL26" t="s">
        <v>216</v>
      </c>
      <c r="AM26" s="1">
        <f t="shared" ref="AM26" ca="1" si="209">L27</f>
        <v>2</v>
      </c>
      <c r="AN26" t="s">
        <v>217</v>
      </c>
      <c r="AO26" t="s">
        <v>230</v>
      </c>
      <c r="AP26" s="114" t="str">
        <f t="shared" ca="1" si="6"/>
        <v>\\(\\quad \\displaystyle \\frac{20}{8}　=　 \\)</v>
      </c>
      <c r="AQ26" t="str">
        <f t="shared" ca="1" si="9"/>
        <v>\\(\\quad \\displaystyle \\frac{5}{2} \\)</v>
      </c>
      <c r="AS26" s="114" t="str">
        <f t="shared" ref="AS26" ca="1" si="210">AP26</f>
        <v>\\(\\quad \\displaystyle \\frac{20}{8}　=　 \\)</v>
      </c>
      <c r="AT26" s="114" t="str">
        <f t="shared" ref="AT26" ca="1" si="211">IF(O26="",AQ26,AQ27)</f>
        <v>\\(\\quad \\displaystyle \\frac{5}{2} \\)</v>
      </c>
      <c r="AU26" s="114" t="s">
        <v>60</v>
      </c>
      <c r="AV26" s="115" t="s">
        <v>224</v>
      </c>
      <c r="AW26" s="115" t="str">
        <f t="shared" ref="AW26" ca="1" si="212">AS26</f>
        <v>\\(\\quad \\displaystyle \\frac{20}{8}　=　 \\)</v>
      </c>
      <c r="AX26" s="115" t="str">
        <f t="shared" ref="AX26" ca="1" si="213">AT26</f>
        <v>\\(\\quad \\displaystyle \\frac{5}{2} \\)</v>
      </c>
      <c r="AY26" s="115" t="s">
        <v>62</v>
      </c>
      <c r="AZ26" s="116" t="str">
        <f t="shared" ref="AZ26" ca="1" si="214">"INSERT INTO "&amp;AU26&amp;"(tangen,question,answer,editor,date,count) VALUES('"&amp;AV26&amp;"','"&amp;AW26&amp;"','"&amp;AX26&amp;"','"&amp;AY26&amp;"',NOW(),0);"</f>
        <v>INSERT INTO math(tangen,question,answer,editor,date,count) VALUES('m3800','\\(\\quad \\displaystyle \\frac{20}{8}　=　 \\)','\\(\\quad \\displaystyle \\frac{5}{2} \\)','harazono',NOW(),0);</v>
      </c>
      <c r="BH26" s="22">
        <f t="shared" ca="1" si="148"/>
        <v>10</v>
      </c>
      <c r="BI26">
        <f t="shared" ref="BI26" ca="1" si="215">BH26*BT26</f>
        <v>20</v>
      </c>
      <c r="BJ26">
        <f t="shared" ref="BJ26" ca="1" si="216">BH26/GCD(BH26,BH27)</f>
        <v>5</v>
      </c>
      <c r="BK26">
        <f t="shared" ref="BK26" ca="1" si="217">BI26/GCD(BI26,BI27)</f>
        <v>5</v>
      </c>
      <c r="BT26" s="132">
        <f t="shared" ca="1" si="152"/>
        <v>2</v>
      </c>
      <c r="CG26"/>
      <c r="CH26" s="5"/>
    </row>
    <row r="27" spans="2:86" ht="32" customHeight="1" x14ac:dyDescent="0.55000000000000004">
      <c r="B27" s="127"/>
      <c r="C27" s="37"/>
      <c r="D27" s="114"/>
      <c r="I27" s="29">
        <f t="shared" ca="1" si="157"/>
        <v>8</v>
      </c>
      <c r="J27" s="124"/>
      <c r="K27" s="26"/>
      <c r="L27" s="25">
        <f t="shared" ca="1" si="158"/>
        <v>2</v>
      </c>
      <c r="M27" s="118"/>
      <c r="N27" s="125"/>
      <c r="O27" s="118"/>
      <c r="P27" s="118"/>
      <c r="Q27" s="133"/>
      <c r="R27" s="133"/>
      <c r="S27" s="134"/>
      <c r="T27" s="133"/>
      <c r="U27" s="134"/>
      <c r="V27" s="133"/>
      <c r="W27" s="133"/>
      <c r="X27" s="76"/>
      <c r="Y27" s="121"/>
      <c r="Z27" s="114"/>
      <c r="AA27" s="122"/>
      <c r="AB27" s="114"/>
      <c r="AC27" s="122"/>
      <c r="AD27" s="114"/>
      <c r="AE27" s="27"/>
      <c r="AF27" s="114"/>
      <c r="AG27" t="s">
        <v>230</v>
      </c>
      <c r="AH27" t="s">
        <v>250</v>
      </c>
      <c r="AI27" s="1" t="str">
        <f t="shared" ref="AI27" ca="1" si="218">IF(O26="","",O26)</f>
        <v/>
      </c>
      <c r="AK27" s="1"/>
      <c r="AM27" s="1"/>
      <c r="AO27" t="s">
        <v>230</v>
      </c>
      <c r="AP27" s="114"/>
      <c r="AQ27" t="str">
        <f t="shared" ca="1" si="9"/>
        <v>\\(\\quad \\displaystyle  \\)</v>
      </c>
      <c r="AS27" s="114"/>
      <c r="AT27" s="114"/>
      <c r="AU27" s="114"/>
      <c r="AV27" s="114"/>
      <c r="AW27" s="114"/>
      <c r="AX27" s="114"/>
      <c r="AY27" s="114"/>
      <c r="AZ27" s="117"/>
      <c r="BH27" s="23">
        <f t="shared" ca="1" si="154"/>
        <v>4</v>
      </c>
      <c r="BI27">
        <f t="shared" ref="BI27" ca="1" si="219">BH27*BT26</f>
        <v>8</v>
      </c>
      <c r="BJ27">
        <f t="shared" ref="BJ27" ca="1" si="220">BH27/GCD(BH26,BH27)</f>
        <v>2</v>
      </c>
      <c r="BK27">
        <f t="shared" ref="BK27" ca="1" si="221">BI27/GCD(BI26,BI27)</f>
        <v>2</v>
      </c>
      <c r="BT27" s="132"/>
      <c r="CG27"/>
      <c r="CH27" s="5"/>
    </row>
    <row r="28" spans="2:86" ht="32" customHeight="1" thickBot="1" x14ac:dyDescent="0.6">
      <c r="B28" s="126" t="s">
        <v>30</v>
      </c>
      <c r="C28" s="36"/>
      <c r="D28" s="114">
        <v>14</v>
      </c>
      <c r="I28" s="28">
        <f t="shared" ca="1" si="157"/>
        <v>8</v>
      </c>
      <c r="J28" s="124" t="s">
        <v>13</v>
      </c>
      <c r="K28" s="26"/>
      <c r="L28" s="31">
        <f t="shared" ca="1" si="158"/>
        <v>4</v>
      </c>
      <c r="M28" s="118" t="str">
        <f t="shared" ref="M28" ca="1" si="222">IF(L29=1,"=","")</f>
        <v/>
      </c>
      <c r="N28" s="125" t="str">
        <f t="shared" ref="N28" ca="1" si="223">IF(L29=1,IF(BJ28&lt;0,"ー",""),"")</f>
        <v/>
      </c>
      <c r="O28" s="118" t="str">
        <f t="shared" ref="O28" ca="1" si="224">IF(L29=1,L28,"")</f>
        <v/>
      </c>
      <c r="P28" s="118" t="s">
        <v>250</v>
      </c>
      <c r="Q28" s="133"/>
      <c r="R28" s="133"/>
      <c r="S28" s="134"/>
      <c r="T28" s="133"/>
      <c r="U28" s="134"/>
      <c r="V28" s="133"/>
      <c r="W28" s="133"/>
      <c r="X28" s="76"/>
      <c r="Y28" s="121" t="str">
        <f t="shared" ref="Y28" si="225">IF(H28="","",H28)</f>
        <v/>
      </c>
      <c r="Z28" s="114" t="s">
        <v>249</v>
      </c>
      <c r="AA28" s="122">
        <f t="shared" ref="AA28" ca="1" si="226">I28</f>
        <v>8</v>
      </c>
      <c r="AB28" s="114" t="s">
        <v>216</v>
      </c>
      <c r="AC28" s="122">
        <f t="shared" ref="AC28" ca="1" si="227">I29</f>
        <v>10</v>
      </c>
      <c r="AD28" s="114" t="s">
        <v>217</v>
      </c>
      <c r="AE28" s="27"/>
      <c r="AF28" s="114" t="s">
        <v>233</v>
      </c>
      <c r="AG28" t="s">
        <v>230</v>
      </c>
      <c r="AH28" t="s">
        <v>250</v>
      </c>
      <c r="AI28" s="1" t="str">
        <f t="shared" ref="AI28" si="228">IF(K28="","",K28)</f>
        <v/>
      </c>
      <c r="AJ28" t="s">
        <v>249</v>
      </c>
      <c r="AK28" s="1">
        <f t="shared" ref="AK28" ca="1" si="229">L28</f>
        <v>4</v>
      </c>
      <c r="AL28" t="s">
        <v>216</v>
      </c>
      <c r="AM28" s="1">
        <f t="shared" ref="AM28" ca="1" si="230">L29</f>
        <v>5</v>
      </c>
      <c r="AN28" t="s">
        <v>217</v>
      </c>
      <c r="AO28" t="s">
        <v>230</v>
      </c>
      <c r="AP28" s="114" t="str">
        <f t="shared" ca="1" si="6"/>
        <v>\\(\\quad \\displaystyle \\frac{8}{10}　=　 \\)</v>
      </c>
      <c r="AQ28" t="str">
        <f t="shared" ca="1" si="9"/>
        <v>\\(\\quad \\displaystyle \\frac{4}{5} \\)</v>
      </c>
      <c r="AS28" s="114" t="str">
        <f t="shared" ref="AS28" ca="1" si="231">AP28</f>
        <v>\\(\\quad \\displaystyle \\frac{8}{10}　=　 \\)</v>
      </c>
      <c r="AT28" s="114" t="str">
        <f t="shared" ref="AT28" ca="1" si="232">IF(O28="",AQ28,AQ29)</f>
        <v>\\(\\quad \\displaystyle \\frac{4}{5} \\)</v>
      </c>
      <c r="AU28" s="114" t="s">
        <v>60</v>
      </c>
      <c r="AV28" s="115" t="s">
        <v>224</v>
      </c>
      <c r="AW28" s="115" t="str">
        <f t="shared" ref="AW28" ca="1" si="233">AS28</f>
        <v>\\(\\quad \\displaystyle \\frac{8}{10}　=　 \\)</v>
      </c>
      <c r="AX28" s="115" t="str">
        <f t="shared" ref="AX28" ca="1" si="234">AT28</f>
        <v>\\(\\quad \\displaystyle \\frac{4}{5} \\)</v>
      </c>
      <c r="AY28" s="115" t="s">
        <v>62</v>
      </c>
      <c r="AZ28" s="116" t="str">
        <f t="shared" ref="AZ28" ca="1" si="235">"INSERT INTO "&amp;AU28&amp;"(tangen,question,answer,editor,date,count) VALUES('"&amp;AV28&amp;"','"&amp;AW28&amp;"','"&amp;AX28&amp;"','"&amp;AY28&amp;"',NOW(),0);"</f>
        <v>INSERT INTO math(tangen,question,answer,editor,date,count) VALUES('m3800','\\(\\quad \\displaystyle \\frac{8}{10}　=　 \\)','\\(\\quad \\displaystyle \\frac{4}{5} \\)','harazono',NOW(),0);</v>
      </c>
      <c r="BH28" s="22">
        <f t="shared" ca="1" si="148"/>
        <v>4</v>
      </c>
      <c r="BI28">
        <f t="shared" ref="BI28" ca="1" si="236">BH28*BT28</f>
        <v>8</v>
      </c>
      <c r="BJ28">
        <f t="shared" ref="BJ28" ca="1" si="237">BH28/GCD(BH28,BH29)</f>
        <v>4</v>
      </c>
      <c r="BK28">
        <f t="shared" ref="BK28" ca="1" si="238">BI28/GCD(BI28,BI29)</f>
        <v>4</v>
      </c>
      <c r="BT28" s="132">
        <f t="shared" ca="1" si="152"/>
        <v>2</v>
      </c>
      <c r="CG28"/>
      <c r="CH28" s="5"/>
    </row>
    <row r="29" spans="2:86" ht="32" customHeight="1" x14ac:dyDescent="0.55000000000000004">
      <c r="B29" s="127"/>
      <c r="C29" s="37"/>
      <c r="D29" s="114"/>
      <c r="I29" s="29">
        <f t="shared" ca="1" si="157"/>
        <v>10</v>
      </c>
      <c r="J29" s="124"/>
      <c r="K29" s="26"/>
      <c r="L29" s="25">
        <f t="shared" ca="1" si="158"/>
        <v>5</v>
      </c>
      <c r="M29" s="118"/>
      <c r="N29" s="125"/>
      <c r="O29" s="118"/>
      <c r="P29" s="118"/>
      <c r="Q29" s="133"/>
      <c r="R29" s="133"/>
      <c r="S29" s="134"/>
      <c r="T29" s="133"/>
      <c r="U29" s="134"/>
      <c r="V29" s="133"/>
      <c r="W29" s="133"/>
      <c r="X29" s="76"/>
      <c r="Y29" s="121"/>
      <c r="Z29" s="114"/>
      <c r="AA29" s="122"/>
      <c r="AB29" s="114"/>
      <c r="AC29" s="122"/>
      <c r="AD29" s="114"/>
      <c r="AE29" s="27"/>
      <c r="AF29" s="114"/>
      <c r="AG29" t="s">
        <v>230</v>
      </c>
      <c r="AH29" t="s">
        <v>250</v>
      </c>
      <c r="AI29" s="1" t="str">
        <f t="shared" ref="AI29" ca="1" si="239">IF(O28="","",O28)</f>
        <v/>
      </c>
      <c r="AK29" s="1"/>
      <c r="AM29" s="1"/>
      <c r="AO29" t="s">
        <v>230</v>
      </c>
      <c r="AP29" s="114"/>
      <c r="AQ29" t="str">
        <f t="shared" ca="1" si="9"/>
        <v>\\(\\quad \\displaystyle  \\)</v>
      </c>
      <c r="AS29" s="114"/>
      <c r="AT29" s="114"/>
      <c r="AU29" s="114"/>
      <c r="AV29" s="114"/>
      <c r="AW29" s="114"/>
      <c r="AX29" s="114"/>
      <c r="AY29" s="114"/>
      <c r="AZ29" s="117"/>
      <c r="BH29" s="23">
        <f t="shared" ca="1" si="154"/>
        <v>5</v>
      </c>
      <c r="BI29">
        <f t="shared" ref="BI29" ca="1" si="240">BH29*BT28</f>
        <v>10</v>
      </c>
      <c r="BJ29">
        <f t="shared" ref="BJ29" ca="1" si="241">BH29/GCD(BH28,BH29)</f>
        <v>5</v>
      </c>
      <c r="BK29">
        <f t="shared" ref="BK29" ca="1" si="242">BI29/GCD(BI28,BI29)</f>
        <v>5</v>
      </c>
      <c r="BT29" s="132"/>
      <c r="CG29"/>
      <c r="CH29" s="5"/>
    </row>
    <row r="30" spans="2:86" ht="32" customHeight="1" thickBot="1" x14ac:dyDescent="0.6">
      <c r="B30" s="126" t="s">
        <v>30</v>
      </c>
      <c r="C30" s="36"/>
      <c r="D30" s="114">
        <v>15</v>
      </c>
      <c r="I30" s="28">
        <f t="shared" ca="1" si="157"/>
        <v>10</v>
      </c>
      <c r="J30" s="124" t="s">
        <v>13</v>
      </c>
      <c r="K30" s="26"/>
      <c r="L30" s="31">
        <f t="shared" ca="1" si="158"/>
        <v>5</v>
      </c>
      <c r="M30" s="118" t="str">
        <f t="shared" ref="M30" ca="1" si="243">IF(L31=1,"=","")</f>
        <v/>
      </c>
      <c r="N30" s="125" t="str">
        <f t="shared" ref="N30" ca="1" si="244">IF(L31=1,IF(BJ30&lt;0,"ー",""),"")</f>
        <v/>
      </c>
      <c r="O30" s="118" t="str">
        <f t="shared" ref="O30" ca="1" si="245">IF(L31=1,L30,"")</f>
        <v/>
      </c>
      <c r="P30" s="118" t="s">
        <v>250</v>
      </c>
      <c r="Q30" s="133"/>
      <c r="R30" s="133"/>
      <c r="S30" s="134"/>
      <c r="T30" s="133"/>
      <c r="U30" s="134"/>
      <c r="V30" s="133"/>
      <c r="W30" s="133"/>
      <c r="X30" s="76"/>
      <c r="Y30" s="121" t="str">
        <f t="shared" ref="Y30" si="246">IF(H30="","",H30)</f>
        <v/>
      </c>
      <c r="Z30" s="114" t="s">
        <v>249</v>
      </c>
      <c r="AA30" s="122">
        <f t="shared" ref="AA30" ca="1" si="247">I30</f>
        <v>10</v>
      </c>
      <c r="AB30" s="114" t="s">
        <v>216</v>
      </c>
      <c r="AC30" s="122">
        <f t="shared" ref="AC30" ca="1" si="248">I31</f>
        <v>8</v>
      </c>
      <c r="AD30" s="114" t="s">
        <v>217</v>
      </c>
      <c r="AE30" s="27"/>
      <c r="AF30" s="114" t="s">
        <v>233</v>
      </c>
      <c r="AG30" t="s">
        <v>230</v>
      </c>
      <c r="AH30" t="s">
        <v>250</v>
      </c>
      <c r="AI30" s="1" t="str">
        <f t="shared" ref="AI30" si="249">IF(K30="","",K30)</f>
        <v/>
      </c>
      <c r="AJ30" t="s">
        <v>249</v>
      </c>
      <c r="AK30" s="1">
        <f t="shared" ref="AK30" ca="1" si="250">L30</f>
        <v>5</v>
      </c>
      <c r="AL30" t="s">
        <v>216</v>
      </c>
      <c r="AM30" s="1">
        <f t="shared" ref="AM30" ca="1" si="251">L31</f>
        <v>4</v>
      </c>
      <c r="AN30" t="s">
        <v>217</v>
      </c>
      <c r="AO30" t="s">
        <v>230</v>
      </c>
      <c r="AP30" s="114" t="str">
        <f t="shared" ca="1" si="6"/>
        <v>\\(\\quad \\displaystyle \\frac{10}{8}　=　 \\)</v>
      </c>
      <c r="AQ30" t="str">
        <f t="shared" ca="1" si="9"/>
        <v>\\(\\quad \\displaystyle \\frac{5}{4} \\)</v>
      </c>
      <c r="AS30" s="114" t="str">
        <f t="shared" ref="AS30" ca="1" si="252">AP30</f>
        <v>\\(\\quad \\displaystyle \\frac{10}{8}　=　 \\)</v>
      </c>
      <c r="AT30" s="114" t="str">
        <f t="shared" ref="AT30" ca="1" si="253">IF(O30="",AQ30,AQ31)</f>
        <v>\\(\\quad \\displaystyle \\frac{5}{4} \\)</v>
      </c>
      <c r="AU30" s="114" t="s">
        <v>60</v>
      </c>
      <c r="AV30" s="115" t="s">
        <v>224</v>
      </c>
      <c r="AW30" s="115" t="str">
        <f t="shared" ref="AW30" ca="1" si="254">AS30</f>
        <v>\\(\\quad \\displaystyle \\frac{10}{8}　=　 \\)</v>
      </c>
      <c r="AX30" s="115" t="str">
        <f t="shared" ref="AX30" ca="1" si="255">AT30</f>
        <v>\\(\\quad \\displaystyle \\frac{5}{4} \\)</v>
      </c>
      <c r="AY30" s="115" t="s">
        <v>62</v>
      </c>
      <c r="AZ30" s="116" t="str">
        <f t="shared" ref="AZ30" ca="1" si="256">"INSERT INTO "&amp;AU30&amp;"(tangen,question,answer,editor,date,count) VALUES('"&amp;AV30&amp;"','"&amp;AW30&amp;"','"&amp;AX30&amp;"','"&amp;AY30&amp;"',NOW(),0);"</f>
        <v>INSERT INTO math(tangen,question,answer,editor,date,count) VALUES('m3800','\\(\\quad \\displaystyle \\frac{10}{8}　=　 \\)','\\(\\quad \\displaystyle \\frac{5}{4} \\)','harazono',NOW(),0);</v>
      </c>
      <c r="BH30" s="22">
        <f t="shared" ca="1" si="148"/>
        <v>5</v>
      </c>
      <c r="BI30">
        <f t="shared" ref="BI30" ca="1" si="257">BH30*BT30</f>
        <v>10</v>
      </c>
      <c r="BJ30">
        <f t="shared" ref="BJ30" ca="1" si="258">BH30/GCD(BH30,BH31)</f>
        <v>5</v>
      </c>
      <c r="BK30">
        <f t="shared" ref="BK30" ca="1" si="259">BI30/GCD(BI30,BI31)</f>
        <v>5</v>
      </c>
      <c r="BT30" s="132">
        <f t="shared" ca="1" si="152"/>
        <v>2</v>
      </c>
      <c r="CG30"/>
      <c r="CH30" s="5"/>
    </row>
    <row r="31" spans="2:86" ht="32" customHeight="1" x14ac:dyDescent="0.55000000000000004">
      <c r="B31" s="127"/>
      <c r="C31" s="37"/>
      <c r="D31" s="114"/>
      <c r="I31" s="29">
        <f t="shared" ca="1" si="157"/>
        <v>8</v>
      </c>
      <c r="J31" s="124"/>
      <c r="K31" s="26"/>
      <c r="L31" s="25">
        <f t="shared" ca="1" si="158"/>
        <v>4</v>
      </c>
      <c r="M31" s="118"/>
      <c r="N31" s="125"/>
      <c r="O31" s="118"/>
      <c r="P31" s="118"/>
      <c r="Q31" s="133"/>
      <c r="R31" s="133"/>
      <c r="S31" s="134"/>
      <c r="T31" s="133"/>
      <c r="U31" s="134"/>
      <c r="V31" s="133"/>
      <c r="W31" s="133"/>
      <c r="X31" s="76"/>
      <c r="Y31" s="121"/>
      <c r="Z31" s="114"/>
      <c r="AA31" s="122"/>
      <c r="AB31" s="114"/>
      <c r="AC31" s="122"/>
      <c r="AD31" s="114"/>
      <c r="AE31" s="27"/>
      <c r="AF31" s="114"/>
      <c r="AG31" t="s">
        <v>230</v>
      </c>
      <c r="AH31" t="s">
        <v>250</v>
      </c>
      <c r="AI31" s="1" t="str">
        <f t="shared" ref="AI31" ca="1" si="260">IF(O30="","",O30)</f>
        <v/>
      </c>
      <c r="AK31" s="1"/>
      <c r="AM31" s="1"/>
      <c r="AO31" t="s">
        <v>230</v>
      </c>
      <c r="AP31" s="114"/>
      <c r="AQ31" t="str">
        <f t="shared" ca="1" si="9"/>
        <v>\\(\\quad \\displaystyle  \\)</v>
      </c>
      <c r="AS31" s="114"/>
      <c r="AT31" s="114"/>
      <c r="AU31" s="114"/>
      <c r="AV31" s="114"/>
      <c r="AW31" s="114"/>
      <c r="AX31" s="114"/>
      <c r="AY31" s="114"/>
      <c r="AZ31" s="117"/>
      <c r="BH31" s="23">
        <f t="shared" ca="1" si="154"/>
        <v>4</v>
      </c>
      <c r="BI31">
        <f t="shared" ref="BI31" ca="1" si="261">BH31*BT30</f>
        <v>8</v>
      </c>
      <c r="BJ31">
        <f t="shared" ref="BJ31" ca="1" si="262">BH31/GCD(BH30,BH31)</f>
        <v>4</v>
      </c>
      <c r="BK31">
        <f t="shared" ref="BK31" ca="1" si="263">BI31/GCD(BI30,BI31)</f>
        <v>4</v>
      </c>
      <c r="BT31" s="132"/>
      <c r="CG31"/>
      <c r="CH31" s="5"/>
    </row>
    <row r="32" spans="2:86" ht="32" customHeight="1" thickBot="1" x14ac:dyDescent="0.6">
      <c r="B32" s="126" t="s">
        <v>30</v>
      </c>
      <c r="C32" s="36"/>
      <c r="D32" s="114">
        <v>16</v>
      </c>
      <c r="I32" s="28">
        <f t="shared" ca="1" si="157"/>
        <v>9</v>
      </c>
      <c r="J32" s="124" t="s">
        <v>13</v>
      </c>
      <c r="K32" s="26"/>
      <c r="L32" s="31">
        <f t="shared" ca="1" si="158"/>
        <v>3</v>
      </c>
      <c r="M32" s="118" t="str">
        <f t="shared" ref="M32" ca="1" si="264">IF(L33=1,"=","")</f>
        <v/>
      </c>
      <c r="N32" s="125" t="str">
        <f t="shared" ref="N32" ca="1" si="265">IF(L33=1,IF(BJ32&lt;0,"ー",""),"")</f>
        <v/>
      </c>
      <c r="O32" s="118" t="str">
        <f t="shared" ref="O32" ca="1" si="266">IF(L33=1,L32,"")</f>
        <v/>
      </c>
      <c r="P32" s="118" t="s">
        <v>250</v>
      </c>
      <c r="Q32" s="133"/>
      <c r="R32" s="133"/>
      <c r="S32" s="134"/>
      <c r="T32" s="133"/>
      <c r="U32" s="134"/>
      <c r="V32" s="133"/>
      <c r="W32" s="133"/>
      <c r="X32" s="76"/>
      <c r="Y32" s="121" t="str">
        <f t="shared" ref="Y32" si="267">IF(H32="","",H32)</f>
        <v/>
      </c>
      <c r="Z32" s="114" t="s">
        <v>249</v>
      </c>
      <c r="AA32" s="122">
        <f t="shared" ref="AA32" ca="1" si="268">I32</f>
        <v>9</v>
      </c>
      <c r="AB32" s="114" t="s">
        <v>216</v>
      </c>
      <c r="AC32" s="122">
        <f t="shared" ref="AC32" ca="1" si="269">I33</f>
        <v>12</v>
      </c>
      <c r="AD32" s="114" t="s">
        <v>217</v>
      </c>
      <c r="AE32" s="27"/>
      <c r="AF32" s="114" t="s">
        <v>233</v>
      </c>
      <c r="AG32" t="s">
        <v>230</v>
      </c>
      <c r="AH32" t="s">
        <v>250</v>
      </c>
      <c r="AI32" s="1" t="str">
        <f t="shared" ref="AI32" si="270">IF(K32="","",K32)</f>
        <v/>
      </c>
      <c r="AJ32" t="s">
        <v>249</v>
      </c>
      <c r="AK32" s="1">
        <f t="shared" ref="AK32" ca="1" si="271">L32</f>
        <v>3</v>
      </c>
      <c r="AL32" t="s">
        <v>216</v>
      </c>
      <c r="AM32" s="1">
        <f t="shared" ref="AM32" ca="1" si="272">L33</f>
        <v>4</v>
      </c>
      <c r="AN32" t="s">
        <v>217</v>
      </c>
      <c r="AO32" t="s">
        <v>230</v>
      </c>
      <c r="AP32" s="114" t="str">
        <f t="shared" ca="1" si="6"/>
        <v>\\(\\quad \\displaystyle \\frac{9}{12}　=　 \\)</v>
      </c>
      <c r="AQ32" t="str">
        <f t="shared" ca="1" si="9"/>
        <v>\\(\\quad \\displaystyle \\frac{3}{4} \\)</v>
      </c>
      <c r="AS32" s="114" t="str">
        <f t="shared" ref="AS32" ca="1" si="273">AP32</f>
        <v>\\(\\quad \\displaystyle \\frac{9}{12}　=　 \\)</v>
      </c>
      <c r="AT32" s="114" t="str">
        <f t="shared" ref="AT32" ca="1" si="274">IF(O32="",AQ32,AQ33)</f>
        <v>\\(\\quad \\displaystyle \\frac{3}{4} \\)</v>
      </c>
      <c r="AU32" s="114" t="s">
        <v>60</v>
      </c>
      <c r="AV32" s="115" t="s">
        <v>224</v>
      </c>
      <c r="AW32" s="115" t="str">
        <f t="shared" ref="AW32" ca="1" si="275">AS32</f>
        <v>\\(\\quad \\displaystyle \\frac{9}{12}　=　 \\)</v>
      </c>
      <c r="AX32" s="115" t="str">
        <f t="shared" ref="AX32" ca="1" si="276">AT32</f>
        <v>\\(\\quad \\displaystyle \\frac{3}{4} \\)</v>
      </c>
      <c r="AY32" s="115" t="s">
        <v>62</v>
      </c>
      <c r="AZ32" s="116" t="str">
        <f t="shared" ref="AZ32" ca="1" si="277">"INSERT INTO "&amp;AU32&amp;"(tangen,question,answer,editor,date,count) VALUES('"&amp;AV32&amp;"','"&amp;AW32&amp;"','"&amp;AX32&amp;"','"&amp;AY32&amp;"',NOW(),0);"</f>
        <v>INSERT INTO math(tangen,question,answer,editor,date,count) VALUES('m3800','\\(\\quad \\displaystyle \\frac{9}{12}　=　 \\)','\\(\\quad \\displaystyle \\frac{3}{4} \\)','harazono',NOW(),0);</v>
      </c>
      <c r="BH32" s="22">
        <f t="shared" ca="1" si="148"/>
        <v>3</v>
      </c>
      <c r="BI32">
        <f t="shared" ref="BI32" ca="1" si="278">BH32*BT32</f>
        <v>9</v>
      </c>
      <c r="BJ32">
        <f t="shared" ref="BJ32" ca="1" si="279">BH32/GCD(BH32,BH33)</f>
        <v>3</v>
      </c>
      <c r="BK32">
        <f t="shared" ref="BK32" ca="1" si="280">BI32/GCD(BI32,BI33)</f>
        <v>3</v>
      </c>
      <c r="BT32" s="132">
        <f t="shared" ca="1" si="152"/>
        <v>3</v>
      </c>
      <c r="CG32"/>
      <c r="CH32" s="5"/>
    </row>
    <row r="33" spans="2:86" ht="32" customHeight="1" x14ac:dyDescent="0.55000000000000004">
      <c r="B33" s="127"/>
      <c r="C33" s="37"/>
      <c r="D33" s="114"/>
      <c r="I33" s="29">
        <f t="shared" ca="1" si="157"/>
        <v>12</v>
      </c>
      <c r="J33" s="124"/>
      <c r="K33" s="26"/>
      <c r="L33" s="25">
        <f t="shared" ca="1" si="158"/>
        <v>4</v>
      </c>
      <c r="M33" s="118"/>
      <c r="N33" s="125"/>
      <c r="O33" s="118"/>
      <c r="P33" s="118"/>
      <c r="Q33" s="133"/>
      <c r="R33" s="133"/>
      <c r="S33" s="134"/>
      <c r="T33" s="133"/>
      <c r="U33" s="134"/>
      <c r="V33" s="133"/>
      <c r="W33" s="133"/>
      <c r="X33" s="76"/>
      <c r="Y33" s="121"/>
      <c r="Z33" s="114"/>
      <c r="AA33" s="122"/>
      <c r="AB33" s="114"/>
      <c r="AC33" s="122"/>
      <c r="AD33" s="114"/>
      <c r="AE33" s="27"/>
      <c r="AF33" s="114"/>
      <c r="AG33" t="s">
        <v>230</v>
      </c>
      <c r="AH33" t="s">
        <v>250</v>
      </c>
      <c r="AI33" s="1" t="str">
        <f t="shared" ref="AI33" ca="1" si="281">IF(O32="","",O32)</f>
        <v/>
      </c>
      <c r="AK33" s="1"/>
      <c r="AM33" s="1"/>
      <c r="AO33" t="s">
        <v>230</v>
      </c>
      <c r="AP33" s="114"/>
      <c r="AQ33" t="str">
        <f t="shared" ca="1" si="9"/>
        <v>\\(\\quad \\displaystyle  \\)</v>
      </c>
      <c r="AS33" s="114"/>
      <c r="AT33" s="114"/>
      <c r="AU33" s="114"/>
      <c r="AV33" s="114"/>
      <c r="AW33" s="114"/>
      <c r="AX33" s="114"/>
      <c r="AY33" s="114"/>
      <c r="AZ33" s="117"/>
      <c r="BH33" s="23">
        <f t="shared" ca="1" si="154"/>
        <v>4</v>
      </c>
      <c r="BI33">
        <f t="shared" ref="BI33" ca="1" si="282">BH33*BT32</f>
        <v>12</v>
      </c>
      <c r="BJ33">
        <f t="shared" ref="BJ33" ca="1" si="283">BH33/GCD(BH32,BH33)</f>
        <v>4</v>
      </c>
      <c r="BK33">
        <f t="shared" ref="BK33" ca="1" si="284">BI33/GCD(BI32,BI33)</f>
        <v>4</v>
      </c>
      <c r="BT33" s="132"/>
      <c r="CG33"/>
      <c r="CH33" s="5"/>
    </row>
    <row r="34" spans="2:86" ht="32" customHeight="1" thickBot="1" x14ac:dyDescent="0.6">
      <c r="B34" s="126" t="s">
        <v>30</v>
      </c>
      <c r="C34" s="36"/>
      <c r="D34" s="114">
        <v>17</v>
      </c>
      <c r="I34" s="28">
        <f t="shared" ca="1" si="157"/>
        <v>14</v>
      </c>
      <c r="J34" s="124" t="s">
        <v>13</v>
      </c>
      <c r="K34" s="26"/>
      <c r="L34" s="31">
        <f t="shared" ca="1" si="158"/>
        <v>7</v>
      </c>
      <c r="M34" s="118" t="str">
        <f t="shared" ref="M34" ca="1" si="285">IF(L35=1,"=","")</f>
        <v/>
      </c>
      <c r="N34" s="125" t="str">
        <f t="shared" ref="N34" ca="1" si="286">IF(L35=1,IF(BJ34&lt;0,"ー",""),"")</f>
        <v/>
      </c>
      <c r="O34" s="118" t="str">
        <f t="shared" ref="O34" ca="1" si="287">IF(L35=1,L34,"")</f>
        <v/>
      </c>
      <c r="P34" s="118" t="s">
        <v>250</v>
      </c>
      <c r="Q34" s="133"/>
      <c r="R34" s="133"/>
      <c r="S34" s="134"/>
      <c r="T34" s="133"/>
      <c r="U34" s="134"/>
      <c r="V34" s="133"/>
      <c r="W34" s="133"/>
      <c r="X34" s="76"/>
      <c r="Y34" s="121" t="str">
        <f t="shared" ref="Y34" si="288">IF(H34="","",H34)</f>
        <v/>
      </c>
      <c r="Z34" s="114" t="s">
        <v>249</v>
      </c>
      <c r="AA34" s="122">
        <f t="shared" ref="AA34" ca="1" si="289">I34</f>
        <v>14</v>
      </c>
      <c r="AB34" s="114" t="s">
        <v>216</v>
      </c>
      <c r="AC34" s="122">
        <f t="shared" ref="AC34" ca="1" si="290">I35</f>
        <v>4</v>
      </c>
      <c r="AD34" s="114" t="s">
        <v>217</v>
      </c>
      <c r="AE34" s="27"/>
      <c r="AF34" s="114" t="s">
        <v>233</v>
      </c>
      <c r="AG34" t="s">
        <v>230</v>
      </c>
      <c r="AH34" t="s">
        <v>250</v>
      </c>
      <c r="AI34" s="1" t="str">
        <f t="shared" ref="AI34" si="291">IF(K34="","",K34)</f>
        <v/>
      </c>
      <c r="AJ34" t="s">
        <v>249</v>
      </c>
      <c r="AK34" s="1">
        <f t="shared" ref="AK34" ca="1" si="292">L34</f>
        <v>7</v>
      </c>
      <c r="AL34" t="s">
        <v>216</v>
      </c>
      <c r="AM34" s="1">
        <f t="shared" ref="AM34" ca="1" si="293">L35</f>
        <v>2</v>
      </c>
      <c r="AN34" t="s">
        <v>217</v>
      </c>
      <c r="AO34" t="s">
        <v>230</v>
      </c>
      <c r="AP34" s="114" t="str">
        <f t="shared" ca="1" si="6"/>
        <v>\\(\\quad \\displaystyle \\frac{14}{4}　=　 \\)</v>
      </c>
      <c r="AQ34" t="str">
        <f t="shared" ca="1" si="9"/>
        <v>\\(\\quad \\displaystyle \\frac{7}{2} \\)</v>
      </c>
      <c r="AS34" s="114" t="str">
        <f t="shared" ref="AS34" ca="1" si="294">AP34</f>
        <v>\\(\\quad \\displaystyle \\frac{14}{4}　=　 \\)</v>
      </c>
      <c r="AT34" s="114" t="str">
        <f t="shared" ref="AT34" ca="1" si="295">IF(O34="",AQ34,AQ35)</f>
        <v>\\(\\quad \\displaystyle \\frac{7}{2} \\)</v>
      </c>
      <c r="AU34" s="114" t="s">
        <v>60</v>
      </c>
      <c r="AV34" s="115" t="s">
        <v>224</v>
      </c>
      <c r="AW34" s="115" t="str">
        <f t="shared" ref="AW34" ca="1" si="296">AS34</f>
        <v>\\(\\quad \\displaystyle \\frac{14}{4}　=　 \\)</v>
      </c>
      <c r="AX34" s="115" t="str">
        <f t="shared" ref="AX34" ca="1" si="297">AT34</f>
        <v>\\(\\quad \\displaystyle \\frac{7}{2} \\)</v>
      </c>
      <c r="AY34" s="115" t="s">
        <v>62</v>
      </c>
      <c r="AZ34" s="116" t="str">
        <f t="shared" ref="AZ34" ca="1" si="298">"INSERT INTO "&amp;AU34&amp;"(tangen,question,answer,editor,date,count) VALUES('"&amp;AV34&amp;"','"&amp;AW34&amp;"','"&amp;AX34&amp;"','"&amp;AY34&amp;"',NOW(),0);"</f>
        <v>INSERT INTO math(tangen,question,answer,editor,date,count) VALUES('m3800','\\(\\quad \\displaystyle \\frac{14}{4}　=　 \\)','\\(\\quad \\displaystyle \\frac{7}{2} \\)','harazono',NOW(),0);</v>
      </c>
      <c r="BH34" s="22">
        <f t="shared" ca="1" si="148"/>
        <v>7</v>
      </c>
      <c r="BI34">
        <f t="shared" ref="BI34" ca="1" si="299">BH34*BT34</f>
        <v>14</v>
      </c>
      <c r="BJ34">
        <f t="shared" ref="BJ34" ca="1" si="300">BH34/GCD(BH34,BH35)</f>
        <v>7</v>
      </c>
      <c r="BK34">
        <f t="shared" ref="BK34" ca="1" si="301">BI34/GCD(BI34,BI35)</f>
        <v>7</v>
      </c>
      <c r="BT34" s="132">
        <f t="shared" ca="1" si="152"/>
        <v>2</v>
      </c>
      <c r="CG34"/>
      <c r="CH34" s="5"/>
    </row>
    <row r="35" spans="2:86" ht="32" customHeight="1" x14ac:dyDescent="0.55000000000000004">
      <c r="B35" s="127"/>
      <c r="C35" s="37"/>
      <c r="D35" s="114"/>
      <c r="I35" s="29">
        <f t="shared" ca="1" si="157"/>
        <v>4</v>
      </c>
      <c r="J35" s="124"/>
      <c r="K35" s="26"/>
      <c r="L35" s="25">
        <f t="shared" ca="1" si="158"/>
        <v>2</v>
      </c>
      <c r="M35" s="118"/>
      <c r="N35" s="125"/>
      <c r="O35" s="118"/>
      <c r="P35" s="118"/>
      <c r="Q35" s="133"/>
      <c r="R35" s="133"/>
      <c r="S35" s="134"/>
      <c r="T35" s="133"/>
      <c r="U35" s="134"/>
      <c r="V35" s="133"/>
      <c r="W35" s="133"/>
      <c r="X35" s="76"/>
      <c r="Y35" s="121"/>
      <c r="Z35" s="114"/>
      <c r="AA35" s="122"/>
      <c r="AB35" s="114"/>
      <c r="AC35" s="122"/>
      <c r="AD35" s="114"/>
      <c r="AE35" s="27"/>
      <c r="AF35" s="114"/>
      <c r="AG35" t="s">
        <v>230</v>
      </c>
      <c r="AH35" t="s">
        <v>250</v>
      </c>
      <c r="AI35" s="1" t="str">
        <f t="shared" ref="AI35" ca="1" si="302">IF(O34="","",O34)</f>
        <v/>
      </c>
      <c r="AK35" s="1"/>
      <c r="AM35" s="1"/>
      <c r="AO35" t="s">
        <v>230</v>
      </c>
      <c r="AP35" s="114"/>
      <c r="AQ35" t="str">
        <f t="shared" ca="1" si="9"/>
        <v>\\(\\quad \\displaystyle  \\)</v>
      </c>
      <c r="AS35" s="114"/>
      <c r="AT35" s="114"/>
      <c r="AU35" s="114"/>
      <c r="AV35" s="114"/>
      <c r="AW35" s="114"/>
      <c r="AX35" s="114"/>
      <c r="AY35" s="114"/>
      <c r="AZ35" s="117"/>
      <c r="BH35" s="23">
        <f t="shared" ca="1" si="154"/>
        <v>2</v>
      </c>
      <c r="BI35">
        <f t="shared" ref="BI35" ca="1" si="303">BH35*BT34</f>
        <v>4</v>
      </c>
      <c r="BJ35">
        <f t="shared" ref="BJ35" ca="1" si="304">BH35/GCD(BH34,BH35)</f>
        <v>2</v>
      </c>
      <c r="BK35">
        <f t="shared" ref="BK35" ca="1" si="305">BI35/GCD(BI34,BI35)</f>
        <v>2</v>
      </c>
      <c r="BT35" s="132"/>
      <c r="CG35"/>
      <c r="CH35" s="5"/>
    </row>
    <row r="36" spans="2:86" ht="32" customHeight="1" thickBot="1" x14ac:dyDescent="0.6">
      <c r="B36" s="126" t="s">
        <v>30</v>
      </c>
      <c r="C36" s="36"/>
      <c r="D36" s="114">
        <v>18</v>
      </c>
      <c r="I36" s="28">
        <f t="shared" ca="1" si="157"/>
        <v>3</v>
      </c>
      <c r="J36" s="124" t="s">
        <v>13</v>
      </c>
      <c r="K36" s="26"/>
      <c r="L36" s="31">
        <f t="shared" ca="1" si="158"/>
        <v>1</v>
      </c>
      <c r="M36" s="118" t="str">
        <f t="shared" ref="M36" ca="1" si="306">IF(L37=1,"=","")</f>
        <v/>
      </c>
      <c r="N36" s="125" t="str">
        <f t="shared" ref="N36" ca="1" si="307">IF(L37=1,IF(BJ36&lt;0,"ー",""),"")</f>
        <v/>
      </c>
      <c r="O36" s="118" t="str">
        <f t="shared" ref="O36" ca="1" si="308">IF(L37=1,L36,"")</f>
        <v/>
      </c>
      <c r="P36" s="118" t="s">
        <v>250</v>
      </c>
      <c r="Q36" s="133"/>
      <c r="R36" s="133"/>
      <c r="S36" s="134"/>
      <c r="T36" s="133"/>
      <c r="U36" s="134"/>
      <c r="V36" s="133"/>
      <c r="W36" s="133"/>
      <c r="X36" s="76"/>
      <c r="Y36" s="121" t="str">
        <f t="shared" ref="Y36" si="309">IF(H36="","",H36)</f>
        <v/>
      </c>
      <c r="Z36" s="114" t="s">
        <v>249</v>
      </c>
      <c r="AA36" s="122">
        <f t="shared" ref="AA36" ca="1" si="310">I36</f>
        <v>3</v>
      </c>
      <c r="AB36" s="114" t="s">
        <v>216</v>
      </c>
      <c r="AC36" s="122">
        <f t="shared" ref="AC36" ca="1" si="311">I37</f>
        <v>6</v>
      </c>
      <c r="AD36" s="114" t="s">
        <v>217</v>
      </c>
      <c r="AE36" s="27"/>
      <c r="AF36" s="114" t="s">
        <v>233</v>
      </c>
      <c r="AG36" t="s">
        <v>230</v>
      </c>
      <c r="AH36" t="s">
        <v>250</v>
      </c>
      <c r="AI36" s="1" t="str">
        <f t="shared" ref="AI36" si="312">IF(K36="","",K36)</f>
        <v/>
      </c>
      <c r="AJ36" t="s">
        <v>249</v>
      </c>
      <c r="AK36" s="1">
        <f t="shared" ref="AK36" ca="1" si="313">L36</f>
        <v>1</v>
      </c>
      <c r="AL36" t="s">
        <v>216</v>
      </c>
      <c r="AM36" s="1">
        <f t="shared" ref="AM36" ca="1" si="314">L37</f>
        <v>2</v>
      </c>
      <c r="AN36" t="s">
        <v>217</v>
      </c>
      <c r="AO36" t="s">
        <v>230</v>
      </c>
      <c r="AP36" s="114" t="str">
        <f t="shared" ca="1" si="6"/>
        <v>\\(\\quad \\displaystyle \\frac{3}{6}　=　 \\)</v>
      </c>
      <c r="AQ36" t="str">
        <f t="shared" ca="1" si="9"/>
        <v>\\(\\quad \\displaystyle \\frac{1}{2} \\)</v>
      </c>
      <c r="AS36" s="114" t="str">
        <f t="shared" ref="AS36" ca="1" si="315">AP36</f>
        <v>\\(\\quad \\displaystyle \\frac{3}{6}　=　 \\)</v>
      </c>
      <c r="AT36" s="114" t="str">
        <f t="shared" ref="AT36" ca="1" si="316">IF(O36="",AQ36,AQ37)</f>
        <v>\\(\\quad \\displaystyle \\frac{1}{2} \\)</v>
      </c>
      <c r="AU36" s="114" t="s">
        <v>60</v>
      </c>
      <c r="AV36" s="115" t="s">
        <v>224</v>
      </c>
      <c r="AW36" s="115" t="str">
        <f t="shared" ref="AW36" ca="1" si="317">AS36</f>
        <v>\\(\\quad \\displaystyle \\frac{3}{6}　=　 \\)</v>
      </c>
      <c r="AX36" s="115" t="str">
        <f t="shared" ref="AX36" ca="1" si="318">AT36</f>
        <v>\\(\\quad \\displaystyle \\frac{1}{2} \\)</v>
      </c>
      <c r="AY36" s="115" t="s">
        <v>62</v>
      </c>
      <c r="AZ36" s="116" t="str">
        <f t="shared" ref="AZ36" ca="1" si="319">"INSERT INTO "&amp;AU36&amp;"(tangen,question,answer,editor,date,count) VALUES('"&amp;AV36&amp;"','"&amp;AW36&amp;"','"&amp;AX36&amp;"','"&amp;AY36&amp;"',NOW(),0);"</f>
        <v>INSERT INTO math(tangen,question,answer,editor,date,count) VALUES('m3800','\\(\\quad \\displaystyle \\frac{3}{6}　=　 \\)','\\(\\quad \\displaystyle \\frac{1}{2} \\)','harazono',NOW(),0);</v>
      </c>
      <c r="BH36" s="22">
        <f t="shared" ca="1" si="148"/>
        <v>1</v>
      </c>
      <c r="BI36">
        <f t="shared" ref="BI36" ca="1" si="320">BH36*BT36</f>
        <v>3</v>
      </c>
      <c r="BJ36">
        <f t="shared" ref="BJ36" ca="1" si="321">BH36/GCD(BH36,BH37)</f>
        <v>1</v>
      </c>
      <c r="BK36">
        <f t="shared" ref="BK36" ca="1" si="322">BI36/GCD(BI36,BI37)</f>
        <v>1</v>
      </c>
      <c r="BT36" s="132">
        <f t="shared" ca="1" si="152"/>
        <v>3</v>
      </c>
      <c r="CG36"/>
      <c r="CH36" s="5"/>
    </row>
    <row r="37" spans="2:86" ht="32" customHeight="1" x14ac:dyDescent="0.55000000000000004">
      <c r="B37" s="127"/>
      <c r="C37" s="37"/>
      <c r="D37" s="114"/>
      <c r="I37" s="29">
        <f t="shared" ca="1" si="157"/>
        <v>6</v>
      </c>
      <c r="J37" s="124"/>
      <c r="K37" s="26"/>
      <c r="L37" s="25">
        <f t="shared" ca="1" si="158"/>
        <v>2</v>
      </c>
      <c r="M37" s="118"/>
      <c r="N37" s="125"/>
      <c r="O37" s="118"/>
      <c r="P37" s="118"/>
      <c r="Q37" s="133"/>
      <c r="R37" s="133"/>
      <c r="S37" s="134"/>
      <c r="T37" s="133"/>
      <c r="U37" s="134"/>
      <c r="V37" s="133"/>
      <c r="W37" s="133"/>
      <c r="X37" s="76"/>
      <c r="Y37" s="121"/>
      <c r="Z37" s="114"/>
      <c r="AA37" s="122"/>
      <c r="AB37" s="114"/>
      <c r="AC37" s="122"/>
      <c r="AD37" s="114"/>
      <c r="AE37" s="27"/>
      <c r="AF37" s="114"/>
      <c r="AG37" t="s">
        <v>230</v>
      </c>
      <c r="AH37" t="s">
        <v>250</v>
      </c>
      <c r="AI37" s="1" t="str">
        <f t="shared" ref="AI37" ca="1" si="323">IF(O36="","",O36)</f>
        <v/>
      </c>
      <c r="AK37" s="1"/>
      <c r="AM37" s="1"/>
      <c r="AO37" t="s">
        <v>230</v>
      </c>
      <c r="AP37" s="114"/>
      <c r="AQ37" t="str">
        <f t="shared" ca="1" si="9"/>
        <v>\\(\\quad \\displaystyle  \\)</v>
      </c>
      <c r="AS37" s="114"/>
      <c r="AT37" s="114"/>
      <c r="AU37" s="114"/>
      <c r="AV37" s="114"/>
      <c r="AW37" s="114"/>
      <c r="AX37" s="114"/>
      <c r="AY37" s="114"/>
      <c r="AZ37" s="117"/>
      <c r="BH37" s="23">
        <f t="shared" ca="1" si="154"/>
        <v>2</v>
      </c>
      <c r="BI37">
        <f t="shared" ref="BI37" ca="1" si="324">BH37*BT36</f>
        <v>6</v>
      </c>
      <c r="BJ37">
        <f t="shared" ref="BJ37" ca="1" si="325">BH37/GCD(BH36,BH37)</f>
        <v>2</v>
      </c>
      <c r="BK37">
        <f t="shared" ref="BK37" ca="1" si="326">BI37/GCD(BI36,BI37)</f>
        <v>2</v>
      </c>
      <c r="BT37" s="132"/>
      <c r="CG37"/>
      <c r="CH37" s="5"/>
    </row>
    <row r="38" spans="2:86" ht="32" customHeight="1" thickBot="1" x14ac:dyDescent="0.6">
      <c r="B38" s="126" t="s">
        <v>30</v>
      </c>
      <c r="C38" s="36"/>
      <c r="D38" s="114">
        <v>19</v>
      </c>
      <c r="I38" s="28">
        <f t="shared" ca="1" si="157"/>
        <v>30</v>
      </c>
      <c r="J38" s="124" t="s">
        <v>13</v>
      </c>
      <c r="K38" s="26"/>
      <c r="L38" s="31">
        <f t="shared" ca="1" si="158"/>
        <v>10</v>
      </c>
      <c r="M38" s="118" t="str">
        <f t="shared" ref="M38" ca="1" si="327">IF(L39=1,"=","")</f>
        <v/>
      </c>
      <c r="N38" s="125" t="str">
        <f t="shared" ref="N38" ca="1" si="328">IF(L39=1,IF(BJ38&lt;0,"ー",""),"")</f>
        <v/>
      </c>
      <c r="O38" s="118" t="str">
        <f t="shared" ref="O38" ca="1" si="329">IF(L39=1,L38,"")</f>
        <v/>
      </c>
      <c r="P38" s="118" t="s">
        <v>250</v>
      </c>
      <c r="Q38" s="133"/>
      <c r="R38" s="133"/>
      <c r="S38" s="134"/>
      <c r="T38" s="133"/>
      <c r="U38" s="134"/>
      <c r="V38" s="133"/>
      <c r="W38" s="133"/>
      <c r="X38" s="76"/>
      <c r="Y38" s="121" t="str">
        <f t="shared" ref="Y38" si="330">IF(H38="","",H38)</f>
        <v/>
      </c>
      <c r="Z38" s="114" t="s">
        <v>249</v>
      </c>
      <c r="AA38" s="122">
        <f t="shared" ref="AA38" ca="1" si="331">I38</f>
        <v>30</v>
      </c>
      <c r="AB38" s="114" t="s">
        <v>216</v>
      </c>
      <c r="AC38" s="122">
        <f t="shared" ref="AC38" ca="1" si="332">I39</f>
        <v>9</v>
      </c>
      <c r="AD38" s="114" t="s">
        <v>217</v>
      </c>
      <c r="AE38" s="27"/>
      <c r="AF38" s="114" t="s">
        <v>233</v>
      </c>
      <c r="AG38" t="s">
        <v>230</v>
      </c>
      <c r="AH38" t="s">
        <v>250</v>
      </c>
      <c r="AI38" s="1" t="str">
        <f t="shared" ref="AI38" si="333">IF(K38="","",K38)</f>
        <v/>
      </c>
      <c r="AJ38" t="s">
        <v>249</v>
      </c>
      <c r="AK38" s="1">
        <f t="shared" ref="AK38" ca="1" si="334">L38</f>
        <v>10</v>
      </c>
      <c r="AL38" t="s">
        <v>216</v>
      </c>
      <c r="AM38" s="1">
        <f t="shared" ref="AM38" ca="1" si="335">L39</f>
        <v>3</v>
      </c>
      <c r="AN38" t="s">
        <v>217</v>
      </c>
      <c r="AO38" t="s">
        <v>230</v>
      </c>
      <c r="AP38" s="114" t="str">
        <f t="shared" ca="1" si="6"/>
        <v>\\(\\quad \\displaystyle \\frac{30}{9}　=　 \\)</v>
      </c>
      <c r="AQ38" t="str">
        <f t="shared" ca="1" si="9"/>
        <v>\\(\\quad \\displaystyle \\frac{10}{3} \\)</v>
      </c>
      <c r="AS38" s="114" t="str">
        <f t="shared" ref="AS38" ca="1" si="336">AP38</f>
        <v>\\(\\quad \\displaystyle \\frac{30}{9}　=　 \\)</v>
      </c>
      <c r="AT38" s="114" t="str">
        <f t="shared" ref="AT38" ca="1" si="337">IF(O38="",AQ38,AQ39)</f>
        <v>\\(\\quad \\displaystyle \\frac{10}{3} \\)</v>
      </c>
      <c r="AU38" s="114" t="s">
        <v>60</v>
      </c>
      <c r="AV38" s="115" t="s">
        <v>224</v>
      </c>
      <c r="AW38" s="115" t="str">
        <f t="shared" ref="AW38" ca="1" si="338">AS38</f>
        <v>\\(\\quad \\displaystyle \\frac{30}{9}　=　 \\)</v>
      </c>
      <c r="AX38" s="115" t="str">
        <f t="shared" ref="AX38" ca="1" si="339">AT38</f>
        <v>\\(\\quad \\displaystyle \\frac{10}{3} \\)</v>
      </c>
      <c r="AY38" s="115" t="s">
        <v>62</v>
      </c>
      <c r="AZ38" s="116" t="str">
        <f t="shared" ref="AZ38" ca="1" si="340">"INSERT INTO "&amp;AU38&amp;"(tangen,question,answer,editor,date,count) VALUES('"&amp;AV38&amp;"','"&amp;AW38&amp;"','"&amp;AX38&amp;"','"&amp;AY38&amp;"',NOW(),0);"</f>
        <v>INSERT INTO math(tangen,question,answer,editor,date,count) VALUES('m3800','\\(\\quad \\displaystyle \\frac{30}{9}　=　 \\)','\\(\\quad \\displaystyle \\frac{10}{3} \\)','harazono',NOW(),0);</v>
      </c>
      <c r="BH38" s="22">
        <f t="shared" ca="1" si="148"/>
        <v>10</v>
      </c>
      <c r="BI38">
        <f t="shared" ref="BI38" ca="1" si="341">BH38*BT38</f>
        <v>30</v>
      </c>
      <c r="BJ38">
        <f t="shared" ref="BJ38" ca="1" si="342">BH38/GCD(BH38,BH39)</f>
        <v>10</v>
      </c>
      <c r="BK38">
        <f t="shared" ref="BK38" ca="1" si="343">BI38/GCD(BI38,BI39)</f>
        <v>10</v>
      </c>
      <c r="BT38" s="132">
        <f t="shared" ca="1" si="152"/>
        <v>3</v>
      </c>
      <c r="CG38"/>
      <c r="CH38" s="5"/>
    </row>
    <row r="39" spans="2:86" ht="32" customHeight="1" x14ac:dyDescent="0.55000000000000004">
      <c r="B39" s="127"/>
      <c r="C39" s="37"/>
      <c r="D39" s="114"/>
      <c r="I39" s="29">
        <f t="shared" ca="1" si="157"/>
        <v>9</v>
      </c>
      <c r="J39" s="124"/>
      <c r="K39" s="26"/>
      <c r="L39" s="25">
        <f t="shared" ca="1" si="158"/>
        <v>3</v>
      </c>
      <c r="M39" s="118"/>
      <c r="N39" s="125"/>
      <c r="O39" s="118"/>
      <c r="P39" s="118"/>
      <c r="Q39" s="133"/>
      <c r="R39" s="133"/>
      <c r="S39" s="134"/>
      <c r="T39" s="133"/>
      <c r="U39" s="134"/>
      <c r="V39" s="133"/>
      <c r="W39" s="133"/>
      <c r="X39" s="76"/>
      <c r="Y39" s="121"/>
      <c r="Z39" s="114"/>
      <c r="AA39" s="122"/>
      <c r="AB39" s="114"/>
      <c r="AC39" s="122"/>
      <c r="AD39" s="114"/>
      <c r="AE39" s="27"/>
      <c r="AF39" s="114"/>
      <c r="AG39" t="s">
        <v>230</v>
      </c>
      <c r="AH39" t="s">
        <v>250</v>
      </c>
      <c r="AI39" s="1" t="str">
        <f t="shared" ref="AI39" ca="1" si="344">IF(O38="","",O38)</f>
        <v/>
      </c>
      <c r="AK39" s="1"/>
      <c r="AM39" s="1"/>
      <c r="AO39" t="s">
        <v>230</v>
      </c>
      <c r="AP39" s="114"/>
      <c r="AQ39" t="str">
        <f t="shared" ca="1" si="9"/>
        <v>\\(\\quad \\displaystyle  \\)</v>
      </c>
      <c r="AS39" s="114"/>
      <c r="AT39" s="114"/>
      <c r="AU39" s="114"/>
      <c r="AV39" s="114"/>
      <c r="AW39" s="114"/>
      <c r="AX39" s="114"/>
      <c r="AY39" s="114"/>
      <c r="AZ39" s="117"/>
      <c r="BH39" s="23">
        <f t="shared" ca="1" si="154"/>
        <v>3</v>
      </c>
      <c r="BI39">
        <f t="shared" ref="BI39" ca="1" si="345">BH39*BT38</f>
        <v>9</v>
      </c>
      <c r="BJ39">
        <f t="shared" ref="BJ39" ca="1" si="346">BH39/GCD(BH38,BH39)</f>
        <v>3</v>
      </c>
      <c r="BK39">
        <f t="shared" ref="BK39" ca="1" si="347">BI39/GCD(BI38,BI39)</f>
        <v>3</v>
      </c>
      <c r="BT39" s="132"/>
      <c r="CG39"/>
      <c r="CH39" s="5"/>
    </row>
    <row r="40" spans="2:86" ht="32" customHeight="1" thickBot="1" x14ac:dyDescent="0.6">
      <c r="B40" s="126" t="s">
        <v>30</v>
      </c>
      <c r="C40" s="36"/>
      <c r="D40" s="114">
        <v>20</v>
      </c>
      <c r="I40" s="28">
        <f t="shared" ca="1" si="157"/>
        <v>12</v>
      </c>
      <c r="J40" s="124" t="s">
        <v>13</v>
      </c>
      <c r="K40" s="26"/>
      <c r="L40" s="31">
        <f t="shared" ca="1" si="158"/>
        <v>3</v>
      </c>
      <c r="M40" s="118" t="str">
        <f t="shared" ref="M40" ca="1" si="348">IF(L41=1,"=","")</f>
        <v/>
      </c>
      <c r="N40" s="125" t="str">
        <f t="shared" ref="N40" ca="1" si="349">IF(L41=1,IF(BJ40&lt;0,"ー",""),"")</f>
        <v/>
      </c>
      <c r="O40" s="118" t="str">
        <f t="shared" ref="O40" ca="1" si="350">IF(L41=1,L40,"")</f>
        <v/>
      </c>
      <c r="P40" s="118" t="s">
        <v>250</v>
      </c>
      <c r="Q40" s="133"/>
      <c r="R40" s="133"/>
      <c r="S40" s="134"/>
      <c r="T40" s="133"/>
      <c r="U40" s="134"/>
      <c r="V40" s="133"/>
      <c r="W40" s="133"/>
      <c r="X40" s="76"/>
      <c r="Y40" s="121" t="str">
        <f t="shared" ref="Y40" si="351">IF(H40="","",H40)</f>
        <v/>
      </c>
      <c r="Z40" s="114" t="s">
        <v>249</v>
      </c>
      <c r="AA40" s="122">
        <f t="shared" ref="AA40" ca="1" si="352">I40</f>
        <v>12</v>
      </c>
      <c r="AB40" s="114" t="s">
        <v>216</v>
      </c>
      <c r="AC40" s="122">
        <f t="shared" ref="AC40" ca="1" si="353">I41</f>
        <v>8</v>
      </c>
      <c r="AD40" s="114" t="s">
        <v>217</v>
      </c>
      <c r="AE40" s="27"/>
      <c r="AF40" s="114" t="s">
        <v>233</v>
      </c>
      <c r="AG40" t="s">
        <v>230</v>
      </c>
      <c r="AH40" t="s">
        <v>250</v>
      </c>
      <c r="AI40" s="1" t="str">
        <f t="shared" ref="AI40" si="354">IF(K40="","",K40)</f>
        <v/>
      </c>
      <c r="AJ40" t="s">
        <v>249</v>
      </c>
      <c r="AK40" s="1">
        <f t="shared" ref="AK40" ca="1" si="355">L40</f>
        <v>3</v>
      </c>
      <c r="AL40" t="s">
        <v>216</v>
      </c>
      <c r="AM40" s="1">
        <f t="shared" ref="AM40" ca="1" si="356">L41</f>
        <v>2</v>
      </c>
      <c r="AN40" t="s">
        <v>217</v>
      </c>
      <c r="AO40" t="s">
        <v>230</v>
      </c>
      <c r="AP40" s="114" t="str">
        <f t="shared" ca="1" si="6"/>
        <v>\\(\\quad \\displaystyle \\frac{12}{8}　=　 \\)</v>
      </c>
      <c r="AQ40" t="str">
        <f t="shared" ca="1" si="9"/>
        <v>\\(\\quad \\displaystyle \\frac{3}{2} \\)</v>
      </c>
      <c r="AS40" s="114" t="str">
        <f t="shared" ref="AS40" ca="1" si="357">AP40</f>
        <v>\\(\\quad \\displaystyle \\frac{12}{8}　=　 \\)</v>
      </c>
      <c r="AT40" s="114" t="str">
        <f t="shared" ref="AT40" ca="1" si="358">IF(O40="",AQ40,AQ41)</f>
        <v>\\(\\quad \\displaystyle \\frac{3}{2} \\)</v>
      </c>
      <c r="AU40" s="114" t="s">
        <v>60</v>
      </c>
      <c r="AV40" s="115" t="s">
        <v>224</v>
      </c>
      <c r="AW40" s="115" t="str">
        <f t="shared" ref="AW40" ca="1" si="359">AS40</f>
        <v>\\(\\quad \\displaystyle \\frac{12}{8}　=　 \\)</v>
      </c>
      <c r="AX40" s="115" t="str">
        <f t="shared" ref="AX40" ca="1" si="360">AT40</f>
        <v>\\(\\quad \\displaystyle \\frac{3}{2} \\)</v>
      </c>
      <c r="AY40" s="115" t="s">
        <v>62</v>
      </c>
      <c r="AZ40" s="116" t="str">
        <f t="shared" ref="AZ40" ca="1" si="361">"INSERT INTO "&amp;AU40&amp;"(tangen,question,answer,editor,date,count) VALUES('"&amp;AV40&amp;"','"&amp;AW40&amp;"','"&amp;AX40&amp;"','"&amp;AY40&amp;"',NOW(),0);"</f>
        <v>INSERT INTO math(tangen,question,answer,editor,date,count) VALUES('m3800','\\(\\quad \\displaystyle \\frac{12}{8}　=　 \\)','\\(\\quad \\displaystyle \\frac{3}{2} \\)','harazono',NOW(),0);</v>
      </c>
      <c r="BH40" s="22">
        <f t="shared" ca="1" si="148"/>
        <v>6</v>
      </c>
      <c r="BI40">
        <f t="shared" ref="BI40" ca="1" si="362">BH40*BT40</f>
        <v>12</v>
      </c>
      <c r="BJ40">
        <f t="shared" ref="BJ40" ca="1" si="363">BH40/GCD(BH40,BH41)</f>
        <v>3</v>
      </c>
      <c r="BK40">
        <f t="shared" ref="BK40" ca="1" si="364">BI40/GCD(BI40,BI41)</f>
        <v>3</v>
      </c>
      <c r="BT40" s="132">
        <f t="shared" ca="1" si="152"/>
        <v>2</v>
      </c>
      <c r="CG40"/>
      <c r="CH40" s="5"/>
    </row>
    <row r="41" spans="2:86" ht="32" customHeight="1" x14ac:dyDescent="0.55000000000000004">
      <c r="B41" s="127"/>
      <c r="C41" s="37"/>
      <c r="D41" s="114"/>
      <c r="I41" s="29">
        <f t="shared" ca="1" si="157"/>
        <v>8</v>
      </c>
      <c r="J41" s="124"/>
      <c r="K41" s="26"/>
      <c r="L41" s="25">
        <f t="shared" ca="1" si="158"/>
        <v>2</v>
      </c>
      <c r="M41" s="118"/>
      <c r="N41" s="125"/>
      <c r="O41" s="118"/>
      <c r="P41" s="118"/>
      <c r="Q41" s="133"/>
      <c r="R41" s="133"/>
      <c r="S41" s="134"/>
      <c r="T41" s="133"/>
      <c r="U41" s="134"/>
      <c r="V41" s="133"/>
      <c r="W41" s="133"/>
      <c r="X41" s="76"/>
      <c r="Y41" s="121"/>
      <c r="Z41" s="114"/>
      <c r="AA41" s="122"/>
      <c r="AB41" s="114"/>
      <c r="AC41" s="122"/>
      <c r="AD41" s="114"/>
      <c r="AE41" s="27"/>
      <c r="AF41" s="114"/>
      <c r="AG41" t="s">
        <v>230</v>
      </c>
      <c r="AH41" t="s">
        <v>250</v>
      </c>
      <c r="AI41" s="1" t="str">
        <f t="shared" ref="AI41" ca="1" si="365">IF(O40="","",O40)</f>
        <v/>
      </c>
      <c r="AK41" s="1"/>
      <c r="AM41" s="1"/>
      <c r="AO41" t="s">
        <v>230</v>
      </c>
      <c r="AP41" s="114"/>
      <c r="AQ41" t="str">
        <f t="shared" ca="1" si="9"/>
        <v>\\(\\quad \\displaystyle  \\)</v>
      </c>
      <c r="AS41" s="114"/>
      <c r="AT41" s="114"/>
      <c r="AU41" s="114"/>
      <c r="AV41" s="114"/>
      <c r="AW41" s="114"/>
      <c r="AX41" s="114"/>
      <c r="AY41" s="114"/>
      <c r="AZ41" s="117"/>
      <c r="BH41" s="23">
        <f t="shared" ca="1" si="154"/>
        <v>4</v>
      </c>
      <c r="BI41">
        <f t="shared" ref="BI41" ca="1" si="366">BH41*BT40</f>
        <v>8</v>
      </c>
      <c r="BJ41">
        <f t="shared" ref="BJ41" ca="1" si="367">BH41/GCD(BH40,BH41)</f>
        <v>2</v>
      </c>
      <c r="BK41">
        <f t="shared" ref="BK41" ca="1" si="368">BI41/GCD(BI40,BI41)</f>
        <v>2</v>
      </c>
      <c r="BT41" s="132"/>
      <c r="CG41"/>
      <c r="CH41" s="5"/>
    </row>
    <row r="42" spans="2:86" ht="32" customHeight="1" thickBot="1" x14ac:dyDescent="0.6">
      <c r="B42" s="126" t="s">
        <v>30</v>
      </c>
      <c r="C42" s="36"/>
      <c r="D42" s="114">
        <v>21</v>
      </c>
      <c r="I42" s="28">
        <f t="shared" ca="1" si="157"/>
        <v>18</v>
      </c>
      <c r="J42" s="124" t="s">
        <v>13</v>
      </c>
      <c r="K42" s="26"/>
      <c r="L42" s="31">
        <f t="shared" ca="1" si="158"/>
        <v>9</v>
      </c>
      <c r="M42" s="118" t="str">
        <f t="shared" ref="M42" ca="1" si="369">IF(L43=1,"=","")</f>
        <v/>
      </c>
      <c r="N42" s="125" t="str">
        <f t="shared" ref="N42" ca="1" si="370">IF(L43=1,IF(BJ42&lt;0,"ー",""),"")</f>
        <v/>
      </c>
      <c r="O42" s="118" t="str">
        <f t="shared" ref="O42" ca="1" si="371">IF(L43=1,L42,"")</f>
        <v/>
      </c>
      <c r="P42" s="118" t="s">
        <v>250</v>
      </c>
      <c r="Q42" s="133"/>
      <c r="R42" s="133"/>
      <c r="S42" s="134"/>
      <c r="T42" s="133"/>
      <c r="U42" s="134"/>
      <c r="V42" s="133"/>
      <c r="W42" s="133"/>
      <c r="X42" s="76"/>
      <c r="Y42" s="121" t="str">
        <f t="shared" ref="Y42" si="372">IF(H42="","",H42)</f>
        <v/>
      </c>
      <c r="Z42" s="114" t="s">
        <v>249</v>
      </c>
      <c r="AA42" s="122">
        <f t="shared" ref="AA42" ca="1" si="373">I42</f>
        <v>18</v>
      </c>
      <c r="AB42" s="114" t="s">
        <v>216</v>
      </c>
      <c r="AC42" s="122">
        <f t="shared" ref="AC42" ca="1" si="374">I43</f>
        <v>4</v>
      </c>
      <c r="AD42" s="114" t="s">
        <v>217</v>
      </c>
      <c r="AE42" s="27"/>
      <c r="AF42" s="114" t="s">
        <v>233</v>
      </c>
      <c r="AG42" t="s">
        <v>230</v>
      </c>
      <c r="AH42" t="s">
        <v>250</v>
      </c>
      <c r="AI42" s="1" t="str">
        <f t="shared" ref="AI42" si="375">IF(K42="","",K42)</f>
        <v/>
      </c>
      <c r="AJ42" t="s">
        <v>249</v>
      </c>
      <c r="AK42" s="1">
        <f t="shared" ref="AK42" ca="1" si="376">L42</f>
        <v>9</v>
      </c>
      <c r="AL42" t="s">
        <v>216</v>
      </c>
      <c r="AM42" s="1">
        <f t="shared" ref="AM42" ca="1" si="377">L43</f>
        <v>2</v>
      </c>
      <c r="AN42" t="s">
        <v>217</v>
      </c>
      <c r="AO42" t="s">
        <v>230</v>
      </c>
      <c r="AP42" s="114" t="str">
        <f t="shared" ca="1" si="6"/>
        <v>\\(\\quad \\displaystyle \\frac{18}{4}　=　 \\)</v>
      </c>
      <c r="AQ42" t="str">
        <f t="shared" ca="1" si="9"/>
        <v>\\(\\quad \\displaystyle \\frac{9}{2} \\)</v>
      </c>
      <c r="AS42" s="114" t="str">
        <f t="shared" ref="AS42" ca="1" si="378">AP42</f>
        <v>\\(\\quad \\displaystyle \\frac{18}{4}　=　 \\)</v>
      </c>
      <c r="AT42" s="114" t="str">
        <f t="shared" ref="AT42" ca="1" si="379">IF(O42="",AQ42,AQ43)</f>
        <v>\\(\\quad \\displaystyle \\frac{9}{2} \\)</v>
      </c>
      <c r="AU42" s="114" t="s">
        <v>60</v>
      </c>
      <c r="AV42" s="115" t="s">
        <v>224</v>
      </c>
      <c r="AW42" s="115" t="str">
        <f t="shared" ref="AW42" ca="1" si="380">AS42</f>
        <v>\\(\\quad \\displaystyle \\frac{18}{4}　=　 \\)</v>
      </c>
      <c r="AX42" s="115" t="str">
        <f t="shared" ref="AX42" ca="1" si="381">AT42</f>
        <v>\\(\\quad \\displaystyle \\frac{9}{2} \\)</v>
      </c>
      <c r="AY42" s="115" t="s">
        <v>62</v>
      </c>
      <c r="AZ42" s="116" t="str">
        <f t="shared" ref="AZ42" ca="1" si="382">"INSERT INTO "&amp;AU42&amp;"(tangen,question,answer,editor,date,count) VALUES('"&amp;AV42&amp;"','"&amp;AW42&amp;"','"&amp;AX42&amp;"','"&amp;AY42&amp;"',NOW(),0);"</f>
        <v>INSERT INTO math(tangen,question,answer,editor,date,count) VALUES('m3800','\\(\\quad \\displaystyle \\frac{18}{4}　=　 \\)','\\(\\quad \\displaystyle \\frac{9}{2} \\)','harazono',NOW(),0);</v>
      </c>
      <c r="BH42" s="22">
        <f t="shared" ca="1" si="148"/>
        <v>9</v>
      </c>
      <c r="BI42">
        <f t="shared" ref="BI42" ca="1" si="383">BH42*BT42</f>
        <v>18</v>
      </c>
      <c r="BJ42">
        <f t="shared" ref="BJ42" ca="1" si="384">BH42/GCD(BH42,BH43)</f>
        <v>9</v>
      </c>
      <c r="BK42">
        <f t="shared" ref="BK42" ca="1" si="385">BI42/GCD(BI42,BI43)</f>
        <v>9</v>
      </c>
      <c r="BT42" s="132">
        <f t="shared" ca="1" si="152"/>
        <v>2</v>
      </c>
      <c r="CG42"/>
      <c r="CH42" s="5"/>
    </row>
    <row r="43" spans="2:86" ht="32" customHeight="1" x14ac:dyDescent="0.55000000000000004">
      <c r="B43" s="127"/>
      <c r="C43" s="37"/>
      <c r="D43" s="114"/>
      <c r="I43" s="29">
        <f t="shared" ca="1" si="157"/>
        <v>4</v>
      </c>
      <c r="J43" s="124"/>
      <c r="K43" s="26"/>
      <c r="L43" s="25">
        <f t="shared" ca="1" si="158"/>
        <v>2</v>
      </c>
      <c r="M43" s="118"/>
      <c r="N43" s="125"/>
      <c r="O43" s="118"/>
      <c r="P43" s="118"/>
      <c r="Q43" s="133"/>
      <c r="R43" s="133"/>
      <c r="S43" s="134"/>
      <c r="T43" s="133"/>
      <c r="U43" s="134"/>
      <c r="V43" s="133"/>
      <c r="W43" s="133"/>
      <c r="X43" s="76"/>
      <c r="Y43" s="121"/>
      <c r="Z43" s="114"/>
      <c r="AA43" s="122"/>
      <c r="AB43" s="114"/>
      <c r="AC43" s="122"/>
      <c r="AD43" s="114"/>
      <c r="AE43" s="27"/>
      <c r="AF43" s="114"/>
      <c r="AG43" t="s">
        <v>230</v>
      </c>
      <c r="AH43" t="s">
        <v>250</v>
      </c>
      <c r="AI43" s="1" t="str">
        <f t="shared" ref="AI43" ca="1" si="386">IF(O42="","",O42)</f>
        <v/>
      </c>
      <c r="AK43" s="1"/>
      <c r="AM43" s="1"/>
      <c r="AO43" t="s">
        <v>230</v>
      </c>
      <c r="AP43" s="114"/>
      <c r="AQ43" t="str">
        <f t="shared" ca="1" si="9"/>
        <v>\\(\\quad \\displaystyle  \\)</v>
      </c>
      <c r="AS43" s="114"/>
      <c r="AT43" s="114"/>
      <c r="AU43" s="114"/>
      <c r="AV43" s="114"/>
      <c r="AW43" s="114"/>
      <c r="AX43" s="114"/>
      <c r="AY43" s="114"/>
      <c r="AZ43" s="117"/>
      <c r="BH43" s="23">
        <f t="shared" ca="1" si="154"/>
        <v>2</v>
      </c>
      <c r="BI43">
        <f t="shared" ref="BI43" ca="1" si="387">BH43*BT42</f>
        <v>4</v>
      </c>
      <c r="BJ43">
        <f t="shared" ref="BJ43" ca="1" si="388">BH43/GCD(BH42,BH43)</f>
        <v>2</v>
      </c>
      <c r="BK43">
        <f t="shared" ref="BK43" ca="1" si="389">BI43/GCD(BI42,BI43)</f>
        <v>2</v>
      </c>
      <c r="BT43" s="132"/>
      <c r="CG43"/>
      <c r="CH43" s="5"/>
    </row>
    <row r="44" spans="2:86" ht="32" customHeight="1" thickBot="1" x14ac:dyDescent="0.6">
      <c r="B44" s="126" t="s">
        <v>30</v>
      </c>
      <c r="C44" s="36"/>
      <c r="D44" s="114">
        <v>22</v>
      </c>
      <c r="I44" s="28">
        <f t="shared" ca="1" si="157"/>
        <v>10</v>
      </c>
      <c r="J44" s="124" t="s">
        <v>13</v>
      </c>
      <c r="K44" s="26"/>
      <c r="L44" s="31">
        <f t="shared" ca="1" si="158"/>
        <v>5</v>
      </c>
      <c r="M44" s="118" t="str">
        <f t="shared" ref="M44" ca="1" si="390">IF(L45=1,"=","")</f>
        <v/>
      </c>
      <c r="N44" s="125" t="str">
        <f t="shared" ref="N44" ca="1" si="391">IF(L45=1,IF(BJ44&lt;0,"ー",""),"")</f>
        <v/>
      </c>
      <c r="O44" s="118" t="str">
        <f t="shared" ref="O44" ca="1" si="392">IF(L45=1,L44,"")</f>
        <v/>
      </c>
      <c r="P44" s="118" t="s">
        <v>250</v>
      </c>
      <c r="Q44" s="133"/>
      <c r="R44" s="133"/>
      <c r="S44" s="134"/>
      <c r="T44" s="133"/>
      <c r="U44" s="134"/>
      <c r="V44" s="133"/>
      <c r="W44" s="133"/>
      <c r="X44" s="76"/>
      <c r="Y44" s="121" t="str">
        <f t="shared" ref="Y44" si="393">IF(H44="","",H44)</f>
        <v/>
      </c>
      <c r="Z44" s="114" t="s">
        <v>249</v>
      </c>
      <c r="AA44" s="122">
        <f t="shared" ref="AA44" ca="1" si="394">I44</f>
        <v>10</v>
      </c>
      <c r="AB44" s="114" t="s">
        <v>216</v>
      </c>
      <c r="AC44" s="122">
        <f t="shared" ref="AC44" ca="1" si="395">I45</f>
        <v>18</v>
      </c>
      <c r="AD44" s="114" t="s">
        <v>217</v>
      </c>
      <c r="AE44" s="27"/>
      <c r="AF44" s="114" t="s">
        <v>233</v>
      </c>
      <c r="AG44" t="s">
        <v>230</v>
      </c>
      <c r="AH44" t="s">
        <v>250</v>
      </c>
      <c r="AI44" s="1" t="str">
        <f t="shared" ref="AI44" si="396">IF(K44="","",K44)</f>
        <v/>
      </c>
      <c r="AJ44" t="s">
        <v>249</v>
      </c>
      <c r="AK44" s="1">
        <f t="shared" ref="AK44" ca="1" si="397">L44</f>
        <v>5</v>
      </c>
      <c r="AL44" t="s">
        <v>216</v>
      </c>
      <c r="AM44" s="1">
        <f t="shared" ref="AM44" ca="1" si="398">L45</f>
        <v>9</v>
      </c>
      <c r="AN44" t="s">
        <v>217</v>
      </c>
      <c r="AO44" t="s">
        <v>230</v>
      </c>
      <c r="AP44" s="114" t="str">
        <f t="shared" ca="1" si="6"/>
        <v>\\(\\quad \\displaystyle \\frac{10}{18}　=　 \\)</v>
      </c>
      <c r="AQ44" t="str">
        <f t="shared" ca="1" si="9"/>
        <v>\\(\\quad \\displaystyle \\frac{5}{9} \\)</v>
      </c>
      <c r="AS44" s="114" t="str">
        <f t="shared" ref="AS44" ca="1" si="399">AP44</f>
        <v>\\(\\quad \\displaystyle \\frac{10}{18}　=　 \\)</v>
      </c>
      <c r="AT44" s="114" t="str">
        <f t="shared" ref="AT44" ca="1" si="400">IF(O44="",AQ44,AQ45)</f>
        <v>\\(\\quad \\displaystyle \\frac{5}{9} \\)</v>
      </c>
      <c r="AU44" s="114" t="s">
        <v>60</v>
      </c>
      <c r="AV44" s="115" t="s">
        <v>224</v>
      </c>
      <c r="AW44" s="115" t="str">
        <f t="shared" ref="AW44" ca="1" si="401">AS44</f>
        <v>\\(\\quad \\displaystyle \\frac{10}{18}　=　 \\)</v>
      </c>
      <c r="AX44" s="115" t="str">
        <f t="shared" ref="AX44" ca="1" si="402">AT44</f>
        <v>\\(\\quad \\displaystyle \\frac{5}{9} \\)</v>
      </c>
      <c r="AY44" s="115" t="s">
        <v>62</v>
      </c>
      <c r="AZ44" s="116" t="str">
        <f t="shared" ref="AZ44" ca="1" si="403">"INSERT INTO "&amp;AU44&amp;"(tangen,question,answer,editor,date,count) VALUES('"&amp;AV44&amp;"','"&amp;AW44&amp;"','"&amp;AX44&amp;"','"&amp;AY44&amp;"',NOW(),0);"</f>
        <v>INSERT INTO math(tangen,question,answer,editor,date,count) VALUES('m3800','\\(\\quad \\displaystyle \\frac{10}{18}　=　 \\)','\\(\\quad \\displaystyle \\frac{5}{9} \\)','harazono',NOW(),0);</v>
      </c>
      <c r="BH44" s="22">
        <f t="shared" ca="1" si="148"/>
        <v>5</v>
      </c>
      <c r="BI44">
        <f t="shared" ref="BI44" ca="1" si="404">BH44*BT44</f>
        <v>10</v>
      </c>
      <c r="BJ44">
        <f t="shared" ref="BJ44" ca="1" si="405">BH44/GCD(BH44,BH45)</f>
        <v>5</v>
      </c>
      <c r="BK44">
        <f t="shared" ref="BK44" ca="1" si="406">BI44/GCD(BI44,BI45)</f>
        <v>5</v>
      </c>
      <c r="BT44" s="132">
        <f t="shared" ca="1" si="152"/>
        <v>2</v>
      </c>
      <c r="CG44"/>
      <c r="CH44" s="5"/>
    </row>
    <row r="45" spans="2:86" ht="32" customHeight="1" x14ac:dyDescent="0.55000000000000004">
      <c r="B45" s="127"/>
      <c r="C45" s="37"/>
      <c r="D45" s="114"/>
      <c r="I45" s="29">
        <f t="shared" ca="1" si="157"/>
        <v>18</v>
      </c>
      <c r="J45" s="124"/>
      <c r="K45" s="26"/>
      <c r="L45" s="25">
        <f t="shared" ca="1" si="158"/>
        <v>9</v>
      </c>
      <c r="M45" s="118"/>
      <c r="N45" s="125"/>
      <c r="O45" s="118"/>
      <c r="P45" s="118"/>
      <c r="Q45" s="133"/>
      <c r="R45" s="133"/>
      <c r="S45" s="134"/>
      <c r="T45" s="133"/>
      <c r="U45" s="134"/>
      <c r="V45" s="133"/>
      <c r="W45" s="133"/>
      <c r="X45" s="76"/>
      <c r="Y45" s="121"/>
      <c r="Z45" s="114"/>
      <c r="AA45" s="122"/>
      <c r="AB45" s="114"/>
      <c r="AC45" s="122"/>
      <c r="AD45" s="114"/>
      <c r="AE45" s="27"/>
      <c r="AF45" s="114"/>
      <c r="AG45" t="s">
        <v>230</v>
      </c>
      <c r="AH45" t="s">
        <v>250</v>
      </c>
      <c r="AI45" s="1" t="str">
        <f t="shared" ref="AI45" ca="1" si="407">IF(O44="","",O44)</f>
        <v/>
      </c>
      <c r="AK45" s="1"/>
      <c r="AM45" s="1"/>
      <c r="AO45" t="s">
        <v>230</v>
      </c>
      <c r="AP45" s="114"/>
      <c r="AQ45" t="str">
        <f t="shared" ca="1" si="9"/>
        <v>\\(\\quad \\displaystyle  \\)</v>
      </c>
      <c r="AS45" s="114"/>
      <c r="AT45" s="114"/>
      <c r="AU45" s="114"/>
      <c r="AV45" s="114"/>
      <c r="AW45" s="114"/>
      <c r="AX45" s="114"/>
      <c r="AY45" s="114"/>
      <c r="AZ45" s="117"/>
      <c r="BH45" s="23">
        <f t="shared" ca="1" si="154"/>
        <v>9</v>
      </c>
      <c r="BI45">
        <f t="shared" ref="BI45" ca="1" si="408">BH45*BT44</f>
        <v>18</v>
      </c>
      <c r="BJ45">
        <f t="shared" ref="BJ45" ca="1" si="409">BH45/GCD(BH44,BH45)</f>
        <v>9</v>
      </c>
      <c r="BK45">
        <f t="shared" ref="BK45" ca="1" si="410">BI45/GCD(BI44,BI45)</f>
        <v>9</v>
      </c>
      <c r="BT45" s="132"/>
      <c r="CG45"/>
      <c r="CH45" s="5"/>
    </row>
    <row r="46" spans="2:86" ht="32" customHeight="1" thickBot="1" x14ac:dyDescent="0.6">
      <c r="B46" s="126" t="s">
        <v>30</v>
      </c>
      <c r="C46" s="36"/>
      <c r="D46" s="114">
        <v>23</v>
      </c>
      <c r="I46" s="28">
        <f t="shared" ca="1" si="157"/>
        <v>8</v>
      </c>
      <c r="J46" s="124" t="s">
        <v>13</v>
      </c>
      <c r="K46" s="26"/>
      <c r="L46" s="31">
        <f t="shared" ca="1" si="158"/>
        <v>2</v>
      </c>
      <c r="M46" s="118" t="str">
        <f t="shared" ref="M46" ca="1" si="411">IF(L47=1,"=","")</f>
        <v/>
      </c>
      <c r="N46" s="125" t="str">
        <f t="shared" ref="N46" ca="1" si="412">IF(L47=1,IF(BJ46&lt;0,"ー",""),"")</f>
        <v/>
      </c>
      <c r="O46" s="118" t="str">
        <f t="shared" ref="O46" ca="1" si="413">IF(L47=1,L46,"")</f>
        <v/>
      </c>
      <c r="P46" s="118" t="s">
        <v>250</v>
      </c>
      <c r="Q46" s="133"/>
      <c r="R46" s="133"/>
      <c r="S46" s="134"/>
      <c r="T46" s="133"/>
      <c r="U46" s="134"/>
      <c r="V46" s="133"/>
      <c r="W46" s="133"/>
      <c r="X46" s="76"/>
      <c r="Y46" s="121" t="str">
        <f t="shared" ref="Y46" si="414">IF(H46="","",H46)</f>
        <v/>
      </c>
      <c r="Z46" s="114" t="s">
        <v>249</v>
      </c>
      <c r="AA46" s="122">
        <f t="shared" ref="AA46" ca="1" si="415">I46</f>
        <v>8</v>
      </c>
      <c r="AB46" s="114" t="s">
        <v>216</v>
      </c>
      <c r="AC46" s="122">
        <f t="shared" ref="AC46" ca="1" si="416">I47</f>
        <v>20</v>
      </c>
      <c r="AD46" s="114" t="s">
        <v>217</v>
      </c>
      <c r="AE46" s="27"/>
      <c r="AF46" s="114" t="s">
        <v>233</v>
      </c>
      <c r="AG46" t="s">
        <v>230</v>
      </c>
      <c r="AH46" t="s">
        <v>250</v>
      </c>
      <c r="AI46" s="1" t="str">
        <f t="shared" ref="AI46" si="417">IF(K46="","",K46)</f>
        <v/>
      </c>
      <c r="AJ46" t="s">
        <v>249</v>
      </c>
      <c r="AK46" s="1">
        <f t="shared" ref="AK46" ca="1" si="418">L46</f>
        <v>2</v>
      </c>
      <c r="AL46" t="s">
        <v>216</v>
      </c>
      <c r="AM46" s="1">
        <f t="shared" ref="AM46" ca="1" si="419">L47</f>
        <v>5</v>
      </c>
      <c r="AN46" t="s">
        <v>217</v>
      </c>
      <c r="AO46" t="s">
        <v>230</v>
      </c>
      <c r="AP46" s="114" t="str">
        <f t="shared" ca="1" si="6"/>
        <v>\\(\\quad \\displaystyle \\frac{8}{20}　=　 \\)</v>
      </c>
      <c r="AQ46" t="str">
        <f t="shared" ca="1" si="9"/>
        <v>\\(\\quad \\displaystyle \\frac{2}{5} \\)</v>
      </c>
      <c r="AS46" s="114" t="str">
        <f t="shared" ref="AS46" ca="1" si="420">AP46</f>
        <v>\\(\\quad \\displaystyle \\frac{8}{20}　=　 \\)</v>
      </c>
      <c r="AT46" s="114" t="str">
        <f t="shared" ref="AT46" ca="1" si="421">IF(O46="",AQ46,AQ47)</f>
        <v>\\(\\quad \\displaystyle \\frac{2}{5} \\)</v>
      </c>
      <c r="AU46" s="114" t="s">
        <v>60</v>
      </c>
      <c r="AV46" s="115" t="s">
        <v>224</v>
      </c>
      <c r="AW46" s="115" t="str">
        <f t="shared" ref="AW46" ca="1" si="422">AS46</f>
        <v>\\(\\quad \\displaystyle \\frac{8}{20}　=　 \\)</v>
      </c>
      <c r="AX46" s="115" t="str">
        <f t="shared" ref="AX46" ca="1" si="423">AT46</f>
        <v>\\(\\quad \\displaystyle \\frac{2}{5} \\)</v>
      </c>
      <c r="AY46" s="115" t="s">
        <v>62</v>
      </c>
      <c r="AZ46" s="116" t="str">
        <f t="shared" ref="AZ46" ca="1" si="424">"INSERT INTO "&amp;AU46&amp;"(tangen,question,answer,editor,date,count) VALUES('"&amp;AV46&amp;"','"&amp;AW46&amp;"','"&amp;AX46&amp;"','"&amp;AY46&amp;"',NOW(),0);"</f>
        <v>INSERT INTO math(tangen,question,answer,editor,date,count) VALUES('m3800','\\(\\quad \\displaystyle \\frac{8}{20}　=　 \\)','\\(\\quad \\displaystyle \\frac{2}{5} \\)','harazono',NOW(),0);</v>
      </c>
      <c r="BH46" s="22">
        <f t="shared" ca="1" si="148"/>
        <v>4</v>
      </c>
      <c r="BI46">
        <f t="shared" ref="BI46" ca="1" si="425">BH46*BT46</f>
        <v>8</v>
      </c>
      <c r="BJ46">
        <f t="shared" ref="BJ46" ca="1" si="426">BH46/GCD(BH46,BH47)</f>
        <v>2</v>
      </c>
      <c r="BK46">
        <f t="shared" ref="BK46" ca="1" si="427">BI46/GCD(BI46,BI47)</f>
        <v>2</v>
      </c>
      <c r="BT46" s="132">
        <f t="shared" ca="1" si="152"/>
        <v>2</v>
      </c>
      <c r="CG46"/>
      <c r="CH46" s="5"/>
    </row>
    <row r="47" spans="2:86" ht="32" customHeight="1" x14ac:dyDescent="0.55000000000000004">
      <c r="B47" s="127"/>
      <c r="C47" s="37"/>
      <c r="D47" s="114"/>
      <c r="I47" s="29">
        <f t="shared" ca="1" si="157"/>
        <v>20</v>
      </c>
      <c r="J47" s="124"/>
      <c r="K47" s="26"/>
      <c r="L47" s="25">
        <f t="shared" ca="1" si="158"/>
        <v>5</v>
      </c>
      <c r="M47" s="118"/>
      <c r="N47" s="125"/>
      <c r="O47" s="118"/>
      <c r="P47" s="118"/>
      <c r="Q47" s="133"/>
      <c r="R47" s="133"/>
      <c r="S47" s="134"/>
      <c r="T47" s="133"/>
      <c r="U47" s="134"/>
      <c r="V47" s="133"/>
      <c r="W47" s="133"/>
      <c r="X47" s="76"/>
      <c r="Y47" s="121"/>
      <c r="Z47" s="114"/>
      <c r="AA47" s="122"/>
      <c r="AB47" s="114"/>
      <c r="AC47" s="122"/>
      <c r="AD47" s="114"/>
      <c r="AE47" s="27"/>
      <c r="AF47" s="114"/>
      <c r="AG47" t="s">
        <v>230</v>
      </c>
      <c r="AH47" t="s">
        <v>250</v>
      </c>
      <c r="AI47" s="1" t="str">
        <f t="shared" ref="AI47" ca="1" si="428">IF(O46="","",O46)</f>
        <v/>
      </c>
      <c r="AK47" s="1"/>
      <c r="AM47" s="1"/>
      <c r="AO47" t="s">
        <v>230</v>
      </c>
      <c r="AP47" s="114"/>
      <c r="AQ47" t="str">
        <f t="shared" ca="1" si="9"/>
        <v>\\(\\quad \\displaystyle  \\)</v>
      </c>
      <c r="AS47" s="114"/>
      <c r="AT47" s="114"/>
      <c r="AU47" s="114"/>
      <c r="AV47" s="114"/>
      <c r="AW47" s="114"/>
      <c r="AX47" s="114"/>
      <c r="AY47" s="114"/>
      <c r="AZ47" s="117"/>
      <c r="BH47" s="23">
        <f t="shared" ca="1" si="154"/>
        <v>10</v>
      </c>
      <c r="BI47">
        <f t="shared" ref="BI47" ca="1" si="429">BH47*BT46</f>
        <v>20</v>
      </c>
      <c r="BJ47">
        <f t="shared" ref="BJ47" ca="1" si="430">BH47/GCD(BH46,BH47)</f>
        <v>5</v>
      </c>
      <c r="BK47">
        <f t="shared" ref="BK47" ca="1" si="431">BI47/GCD(BI46,BI47)</f>
        <v>5</v>
      </c>
      <c r="BT47" s="132"/>
      <c r="CG47"/>
      <c r="CH47" s="5"/>
    </row>
    <row r="48" spans="2:86" ht="32" customHeight="1" thickBot="1" x14ac:dyDescent="0.6">
      <c r="B48" s="126" t="s">
        <v>30</v>
      </c>
      <c r="C48" s="36"/>
      <c r="D48" s="114">
        <v>24</v>
      </c>
      <c r="I48" s="28">
        <f t="shared" ca="1" si="157"/>
        <v>15</v>
      </c>
      <c r="J48" s="124" t="s">
        <v>13</v>
      </c>
      <c r="K48" s="26"/>
      <c r="L48" s="31">
        <f t="shared" ca="1" si="158"/>
        <v>5</v>
      </c>
      <c r="M48" s="118" t="str">
        <f t="shared" ref="M48" ca="1" si="432">IF(L49=1,"=","")</f>
        <v/>
      </c>
      <c r="N48" s="125" t="str">
        <f t="shared" ref="N48" ca="1" si="433">IF(L49=1,IF(BJ48&lt;0,"ー",""),"")</f>
        <v/>
      </c>
      <c r="O48" s="118" t="str">
        <f t="shared" ref="O48" ca="1" si="434">IF(L49=1,L48,"")</f>
        <v/>
      </c>
      <c r="P48" s="118" t="s">
        <v>250</v>
      </c>
      <c r="Q48" s="133"/>
      <c r="R48" s="133"/>
      <c r="S48" s="134"/>
      <c r="T48" s="133"/>
      <c r="U48" s="134"/>
      <c r="V48" s="133"/>
      <c r="W48" s="133"/>
      <c r="X48" s="76"/>
      <c r="Y48" s="121" t="str">
        <f t="shared" ref="Y48" si="435">IF(H48="","",H48)</f>
        <v/>
      </c>
      <c r="Z48" s="114" t="s">
        <v>249</v>
      </c>
      <c r="AA48" s="122">
        <f t="shared" ref="AA48" ca="1" si="436">I48</f>
        <v>15</v>
      </c>
      <c r="AB48" s="114" t="s">
        <v>216</v>
      </c>
      <c r="AC48" s="122">
        <f t="shared" ref="AC48" ca="1" si="437">I49</f>
        <v>18</v>
      </c>
      <c r="AD48" s="114" t="s">
        <v>217</v>
      </c>
      <c r="AE48" s="27"/>
      <c r="AF48" s="114" t="s">
        <v>233</v>
      </c>
      <c r="AG48" t="s">
        <v>230</v>
      </c>
      <c r="AH48" t="s">
        <v>250</v>
      </c>
      <c r="AI48" s="1" t="str">
        <f t="shared" ref="AI48" si="438">IF(K48="","",K48)</f>
        <v/>
      </c>
      <c r="AJ48" t="s">
        <v>249</v>
      </c>
      <c r="AK48" s="1">
        <f t="shared" ref="AK48" ca="1" si="439">L48</f>
        <v>5</v>
      </c>
      <c r="AL48" t="s">
        <v>216</v>
      </c>
      <c r="AM48" s="1">
        <f t="shared" ref="AM48" ca="1" si="440">L49</f>
        <v>6</v>
      </c>
      <c r="AN48" t="s">
        <v>217</v>
      </c>
      <c r="AO48" t="s">
        <v>230</v>
      </c>
      <c r="AP48" s="114" t="str">
        <f t="shared" ca="1" si="6"/>
        <v>\\(\\quad \\displaystyle \\frac{15}{18}　=　 \\)</v>
      </c>
      <c r="AQ48" t="str">
        <f t="shared" ca="1" si="9"/>
        <v>\\(\\quad \\displaystyle \\frac{5}{6} \\)</v>
      </c>
      <c r="AS48" s="114" t="str">
        <f t="shared" ref="AS48" ca="1" si="441">AP48</f>
        <v>\\(\\quad \\displaystyle \\frac{15}{18}　=　 \\)</v>
      </c>
      <c r="AT48" s="114" t="str">
        <f t="shared" ref="AT48" ca="1" si="442">IF(O48="",AQ48,AQ49)</f>
        <v>\\(\\quad \\displaystyle \\frac{5}{6} \\)</v>
      </c>
      <c r="AU48" s="114" t="s">
        <v>60</v>
      </c>
      <c r="AV48" s="115" t="s">
        <v>224</v>
      </c>
      <c r="AW48" s="115" t="str">
        <f t="shared" ref="AW48" ca="1" si="443">AS48</f>
        <v>\\(\\quad \\displaystyle \\frac{15}{18}　=　 \\)</v>
      </c>
      <c r="AX48" s="115" t="str">
        <f t="shared" ref="AX48" ca="1" si="444">AT48</f>
        <v>\\(\\quad \\displaystyle \\frac{5}{6} \\)</v>
      </c>
      <c r="AY48" s="115" t="s">
        <v>62</v>
      </c>
      <c r="AZ48" s="116" t="str">
        <f t="shared" ref="AZ48" ca="1" si="445">"INSERT INTO "&amp;AU48&amp;"(tangen,question,answer,editor,date,count) VALUES('"&amp;AV48&amp;"','"&amp;AW48&amp;"','"&amp;AX48&amp;"','"&amp;AY48&amp;"',NOW(),0);"</f>
        <v>INSERT INTO math(tangen,question,answer,editor,date,count) VALUES('m3800','\\(\\quad \\displaystyle \\frac{15}{18}　=　 \\)','\\(\\quad \\displaystyle \\frac{5}{6} \\)','harazono',NOW(),0);</v>
      </c>
      <c r="BH48" s="22">
        <f t="shared" ca="1" si="148"/>
        <v>5</v>
      </c>
      <c r="BI48">
        <f t="shared" ref="BI48" ca="1" si="446">BH48*BT48</f>
        <v>15</v>
      </c>
      <c r="BJ48">
        <f t="shared" ref="BJ48" ca="1" si="447">BH48/GCD(BH48,BH49)</f>
        <v>5</v>
      </c>
      <c r="BK48">
        <f t="shared" ref="BK48" ca="1" si="448">BI48/GCD(BI48,BI49)</f>
        <v>5</v>
      </c>
      <c r="BT48" s="132">
        <f t="shared" ca="1" si="152"/>
        <v>3</v>
      </c>
      <c r="CG48"/>
      <c r="CH48" s="5"/>
    </row>
    <row r="49" spans="2:86" ht="32" customHeight="1" x14ac:dyDescent="0.55000000000000004">
      <c r="B49" s="127"/>
      <c r="C49" s="37"/>
      <c r="D49" s="114"/>
      <c r="I49" s="29">
        <f t="shared" ca="1" si="157"/>
        <v>18</v>
      </c>
      <c r="J49" s="124"/>
      <c r="K49" s="26"/>
      <c r="L49" s="25">
        <f t="shared" ca="1" si="158"/>
        <v>6</v>
      </c>
      <c r="M49" s="118"/>
      <c r="N49" s="125"/>
      <c r="O49" s="118"/>
      <c r="P49" s="118"/>
      <c r="Q49" s="133"/>
      <c r="R49" s="133"/>
      <c r="S49" s="134"/>
      <c r="T49" s="133"/>
      <c r="U49" s="134"/>
      <c r="V49" s="133"/>
      <c r="W49" s="133"/>
      <c r="X49" s="76"/>
      <c r="Y49" s="121"/>
      <c r="Z49" s="114"/>
      <c r="AA49" s="122"/>
      <c r="AB49" s="114"/>
      <c r="AC49" s="122"/>
      <c r="AD49" s="114"/>
      <c r="AE49" s="27"/>
      <c r="AF49" s="114"/>
      <c r="AG49" t="s">
        <v>230</v>
      </c>
      <c r="AH49" t="s">
        <v>250</v>
      </c>
      <c r="AI49" s="1" t="str">
        <f t="shared" ref="AI49" ca="1" si="449">IF(O48="","",O48)</f>
        <v/>
      </c>
      <c r="AK49" s="1"/>
      <c r="AM49" s="1"/>
      <c r="AO49" t="s">
        <v>230</v>
      </c>
      <c r="AP49" s="114"/>
      <c r="AQ49" t="str">
        <f t="shared" ca="1" si="9"/>
        <v>\\(\\quad \\displaystyle  \\)</v>
      </c>
      <c r="AS49" s="114"/>
      <c r="AT49" s="114"/>
      <c r="AU49" s="114"/>
      <c r="AV49" s="114"/>
      <c r="AW49" s="114"/>
      <c r="AX49" s="114"/>
      <c r="AY49" s="114"/>
      <c r="AZ49" s="117"/>
      <c r="BH49" s="23">
        <f t="shared" ca="1" si="154"/>
        <v>6</v>
      </c>
      <c r="BI49">
        <f t="shared" ref="BI49" ca="1" si="450">BH49*BT48</f>
        <v>18</v>
      </c>
      <c r="BJ49">
        <f t="shared" ref="BJ49" ca="1" si="451">BH49/GCD(BH48,BH49)</f>
        <v>6</v>
      </c>
      <c r="BK49">
        <f t="shared" ref="BK49" ca="1" si="452">BI49/GCD(BI48,BI49)</f>
        <v>6</v>
      </c>
      <c r="BT49" s="132"/>
      <c r="CG49"/>
      <c r="CH49" s="5"/>
    </row>
    <row r="50" spans="2:86" ht="32" customHeight="1" thickBot="1" x14ac:dyDescent="0.6">
      <c r="B50" s="126" t="s">
        <v>30</v>
      </c>
      <c r="C50" s="36"/>
      <c r="D50" s="114">
        <v>25</v>
      </c>
      <c r="I50" s="28">
        <f t="shared" ca="1" si="157"/>
        <v>30</v>
      </c>
      <c r="J50" s="124" t="s">
        <v>13</v>
      </c>
      <c r="K50" s="26"/>
      <c r="L50" s="31">
        <f t="shared" ca="1" si="158"/>
        <v>5</v>
      </c>
      <c r="M50" s="118" t="str">
        <f t="shared" ref="M50" ca="1" si="453">IF(L51=1,"=","")</f>
        <v>=</v>
      </c>
      <c r="N50" s="125" t="str">
        <f t="shared" ref="N50" ca="1" si="454">IF(L51=1,IF(BJ50&lt;0,"ー",""),"")</f>
        <v/>
      </c>
      <c r="O50" s="118">
        <f t="shared" ref="O50" ca="1" si="455">IF(L51=1,L50,"")</f>
        <v>5</v>
      </c>
      <c r="P50" s="118" t="s">
        <v>250</v>
      </c>
      <c r="Q50" s="133"/>
      <c r="R50" s="133"/>
      <c r="S50" s="134"/>
      <c r="T50" s="133"/>
      <c r="U50" s="134"/>
      <c r="V50" s="133"/>
      <c r="W50" s="133"/>
      <c r="X50" s="76"/>
      <c r="Y50" s="121" t="str">
        <f t="shared" ref="Y50" si="456">IF(H50="","",H50)</f>
        <v/>
      </c>
      <c r="Z50" s="114" t="s">
        <v>249</v>
      </c>
      <c r="AA50" s="122">
        <f t="shared" ref="AA50" ca="1" si="457">I50</f>
        <v>30</v>
      </c>
      <c r="AB50" s="114" t="s">
        <v>216</v>
      </c>
      <c r="AC50" s="122">
        <f t="shared" ref="AC50" ca="1" si="458">I51</f>
        <v>6</v>
      </c>
      <c r="AD50" s="114" t="s">
        <v>217</v>
      </c>
      <c r="AE50" s="27"/>
      <c r="AF50" s="114" t="s">
        <v>233</v>
      </c>
      <c r="AG50" t="s">
        <v>230</v>
      </c>
      <c r="AH50" t="s">
        <v>250</v>
      </c>
      <c r="AI50" s="1" t="str">
        <f t="shared" ref="AI50" si="459">IF(K50="","",K50)</f>
        <v/>
      </c>
      <c r="AJ50" t="s">
        <v>249</v>
      </c>
      <c r="AK50" s="1">
        <f t="shared" ref="AK50" ca="1" si="460">L50</f>
        <v>5</v>
      </c>
      <c r="AL50" t="s">
        <v>216</v>
      </c>
      <c r="AM50" s="1">
        <f t="shared" ref="AM50" ca="1" si="461">L51</f>
        <v>1</v>
      </c>
      <c r="AN50" t="s">
        <v>217</v>
      </c>
      <c r="AO50" t="s">
        <v>230</v>
      </c>
      <c r="AP50" s="114" t="str">
        <f t="shared" ca="1" si="6"/>
        <v>\\(\\quad \\displaystyle \\frac{30}{6}　=　 \\)</v>
      </c>
      <c r="AQ50" t="str">
        <f t="shared" ca="1" si="9"/>
        <v>\\(\\quad \\displaystyle \\frac{5}{1} \\)</v>
      </c>
      <c r="AS50" s="114" t="str">
        <f t="shared" ref="AS50" ca="1" si="462">AP50</f>
        <v>\\(\\quad \\displaystyle \\frac{30}{6}　=　 \\)</v>
      </c>
      <c r="AT50" s="114" t="str">
        <f t="shared" ref="AT50" ca="1" si="463">IF(O50="",AQ50,AQ51)</f>
        <v>\\(\\quad \\displaystyle 5 \\)</v>
      </c>
      <c r="AU50" s="114" t="s">
        <v>60</v>
      </c>
      <c r="AV50" s="115" t="s">
        <v>224</v>
      </c>
      <c r="AW50" s="115" t="str">
        <f t="shared" ref="AW50" ca="1" si="464">AS50</f>
        <v>\\(\\quad \\displaystyle \\frac{30}{6}　=　 \\)</v>
      </c>
      <c r="AX50" s="115" t="str">
        <f t="shared" ref="AX50" ca="1" si="465">AT50</f>
        <v>\\(\\quad \\displaystyle 5 \\)</v>
      </c>
      <c r="AY50" s="115" t="s">
        <v>62</v>
      </c>
      <c r="AZ50" s="116" t="str">
        <f t="shared" ref="AZ50" ca="1" si="466">"INSERT INTO "&amp;AU50&amp;"(tangen,question,answer,editor,date,count) VALUES('"&amp;AV50&amp;"','"&amp;AW50&amp;"','"&amp;AX50&amp;"','"&amp;AY50&amp;"',NOW(),0);"</f>
        <v>INSERT INTO math(tangen,question,answer,editor,date,count) VALUES('m3800','\\(\\quad \\displaystyle \\frac{30}{6}　=　 \\)','\\(\\quad \\displaystyle 5 \\)','harazono',NOW(),0);</v>
      </c>
      <c r="BH50" s="22">
        <f t="shared" ca="1" si="148"/>
        <v>10</v>
      </c>
      <c r="BI50">
        <f t="shared" ref="BI50" ca="1" si="467">BH50*BT50</f>
        <v>30</v>
      </c>
      <c r="BJ50">
        <f t="shared" ref="BJ50" ca="1" si="468">BH50/GCD(BH50,BH51)</f>
        <v>5</v>
      </c>
      <c r="BK50">
        <f t="shared" ref="BK50" ca="1" si="469">BI50/GCD(BI50,BI51)</f>
        <v>5</v>
      </c>
      <c r="BT50" s="132">
        <f t="shared" ca="1" si="152"/>
        <v>3</v>
      </c>
      <c r="CG50"/>
      <c r="CH50" s="5"/>
    </row>
    <row r="51" spans="2:86" ht="32" customHeight="1" x14ac:dyDescent="0.55000000000000004">
      <c r="B51" s="127"/>
      <c r="C51" s="37"/>
      <c r="D51" s="114"/>
      <c r="I51" s="29">
        <f t="shared" ca="1" si="157"/>
        <v>6</v>
      </c>
      <c r="J51" s="124"/>
      <c r="K51" s="26"/>
      <c r="L51" s="25">
        <f t="shared" ca="1" si="158"/>
        <v>1</v>
      </c>
      <c r="M51" s="118"/>
      <c r="N51" s="125"/>
      <c r="O51" s="118"/>
      <c r="P51" s="118"/>
      <c r="Q51" s="133"/>
      <c r="R51" s="133"/>
      <c r="S51" s="134"/>
      <c r="T51" s="133"/>
      <c r="U51" s="134"/>
      <c r="V51" s="133"/>
      <c r="W51" s="133"/>
      <c r="X51" s="76"/>
      <c r="Y51" s="121"/>
      <c r="Z51" s="114"/>
      <c r="AA51" s="122"/>
      <c r="AB51" s="114"/>
      <c r="AC51" s="122"/>
      <c r="AD51" s="114"/>
      <c r="AE51" s="27"/>
      <c r="AF51" s="114"/>
      <c r="AG51" t="s">
        <v>230</v>
      </c>
      <c r="AH51" t="s">
        <v>250</v>
      </c>
      <c r="AI51" s="1">
        <f t="shared" ref="AI51" ca="1" si="470">IF(O50="","",O50)</f>
        <v>5</v>
      </c>
      <c r="AK51" s="1"/>
      <c r="AM51" s="1"/>
      <c r="AO51" t="s">
        <v>230</v>
      </c>
      <c r="AP51" s="114"/>
      <c r="AQ51" t="str">
        <f t="shared" ca="1" si="9"/>
        <v>\\(\\quad \\displaystyle 5 \\)</v>
      </c>
      <c r="AS51" s="114"/>
      <c r="AT51" s="114"/>
      <c r="AU51" s="114"/>
      <c r="AV51" s="114"/>
      <c r="AW51" s="114"/>
      <c r="AX51" s="114"/>
      <c r="AY51" s="114"/>
      <c r="AZ51" s="117"/>
      <c r="BH51" s="23">
        <f t="shared" ca="1" si="154"/>
        <v>2</v>
      </c>
      <c r="BI51">
        <f t="shared" ref="BI51" ca="1" si="471">BH51*BT50</f>
        <v>6</v>
      </c>
      <c r="BJ51">
        <f t="shared" ref="BJ51" ca="1" si="472">BH51/GCD(BH50,BH51)</f>
        <v>1</v>
      </c>
      <c r="BK51">
        <f t="shared" ref="BK51" ca="1" si="473">BI51/GCD(BI50,BI51)</f>
        <v>1</v>
      </c>
      <c r="BT51" s="132"/>
      <c r="CG51"/>
      <c r="CH51" s="5"/>
    </row>
    <row r="52" spans="2:86" ht="32" customHeight="1" thickBot="1" x14ac:dyDescent="0.6">
      <c r="B52" s="126" t="s">
        <v>30</v>
      </c>
      <c r="C52" s="36"/>
      <c r="D52" s="114">
        <v>26</v>
      </c>
      <c r="I52" s="28">
        <f t="shared" ca="1" si="157"/>
        <v>30</v>
      </c>
      <c r="J52" s="124" t="s">
        <v>13</v>
      </c>
      <c r="K52" s="26"/>
      <c r="L52" s="31">
        <f t="shared" ca="1" si="158"/>
        <v>1</v>
      </c>
      <c r="M52" s="118" t="str">
        <f t="shared" ref="M52" ca="1" si="474">IF(L53=1,"=","")</f>
        <v>=</v>
      </c>
      <c r="N52" s="125" t="str">
        <f t="shared" ref="N52" ca="1" si="475">IF(L53=1,IF(BJ52&lt;0,"ー",""),"")</f>
        <v/>
      </c>
      <c r="O52" s="118">
        <f t="shared" ref="O52" ca="1" si="476">IF(L53=1,L52,"")</f>
        <v>1</v>
      </c>
      <c r="P52" s="118" t="s">
        <v>250</v>
      </c>
      <c r="Q52" s="133"/>
      <c r="R52" s="133"/>
      <c r="S52" s="134"/>
      <c r="T52" s="133"/>
      <c r="U52" s="134"/>
      <c r="V52" s="133"/>
      <c r="W52" s="133"/>
      <c r="X52" s="76"/>
      <c r="Y52" s="121" t="str">
        <f t="shared" ref="Y52" si="477">IF(H52="","",H52)</f>
        <v/>
      </c>
      <c r="Z52" s="114" t="s">
        <v>249</v>
      </c>
      <c r="AA52" s="122">
        <f t="shared" ref="AA52" ca="1" si="478">I52</f>
        <v>30</v>
      </c>
      <c r="AB52" s="114" t="s">
        <v>216</v>
      </c>
      <c r="AC52" s="122">
        <f t="shared" ref="AC52" ca="1" si="479">I53</f>
        <v>30</v>
      </c>
      <c r="AD52" s="114" t="s">
        <v>217</v>
      </c>
      <c r="AE52" s="27"/>
      <c r="AF52" s="114" t="s">
        <v>233</v>
      </c>
      <c r="AG52" t="s">
        <v>230</v>
      </c>
      <c r="AH52" t="s">
        <v>250</v>
      </c>
      <c r="AI52" s="1" t="str">
        <f t="shared" ref="AI52" si="480">IF(K52="","",K52)</f>
        <v/>
      </c>
      <c r="AJ52" t="s">
        <v>249</v>
      </c>
      <c r="AK52" s="1">
        <f t="shared" ref="AK52" ca="1" si="481">L52</f>
        <v>1</v>
      </c>
      <c r="AL52" t="s">
        <v>216</v>
      </c>
      <c r="AM52" s="1">
        <f t="shared" ref="AM52" ca="1" si="482">L53</f>
        <v>1</v>
      </c>
      <c r="AN52" t="s">
        <v>217</v>
      </c>
      <c r="AO52" t="s">
        <v>230</v>
      </c>
      <c r="AP52" s="114" t="str">
        <f t="shared" ca="1" si="6"/>
        <v>\\(\\quad \\displaystyle \\frac{30}{30}　=　 \\)</v>
      </c>
      <c r="AQ52" t="str">
        <f t="shared" ca="1" si="9"/>
        <v>\\(\\quad \\displaystyle \\frac{1}{1} \\)</v>
      </c>
      <c r="AS52" s="114" t="str">
        <f t="shared" ref="AS52" ca="1" si="483">AP52</f>
        <v>\\(\\quad \\displaystyle \\frac{30}{30}　=　 \\)</v>
      </c>
      <c r="AT52" s="114" t="str">
        <f t="shared" ref="AT52" ca="1" si="484">IF(O52="",AQ52,AQ53)</f>
        <v>\\(\\quad \\displaystyle 1 \\)</v>
      </c>
      <c r="AU52" s="114" t="s">
        <v>60</v>
      </c>
      <c r="AV52" s="115" t="s">
        <v>224</v>
      </c>
      <c r="AW52" s="115" t="str">
        <f t="shared" ref="AW52" ca="1" si="485">AS52</f>
        <v>\\(\\quad \\displaystyle \\frac{30}{30}　=　 \\)</v>
      </c>
      <c r="AX52" s="115" t="str">
        <f t="shared" ref="AX52" ca="1" si="486">AT52</f>
        <v>\\(\\quad \\displaystyle 1 \\)</v>
      </c>
      <c r="AY52" s="115" t="s">
        <v>62</v>
      </c>
      <c r="AZ52" s="116" t="str">
        <f t="shared" ref="AZ52" ca="1" si="487">"INSERT INTO "&amp;AU52&amp;"(tangen,question,answer,editor,date,count) VALUES('"&amp;AV52&amp;"','"&amp;AW52&amp;"','"&amp;AX52&amp;"','"&amp;AY52&amp;"',NOW(),0);"</f>
        <v>INSERT INTO math(tangen,question,answer,editor,date,count) VALUES('m3800','\\(\\quad \\displaystyle \\frac{30}{30}　=　 \\)','\\(\\quad \\displaystyle 1 \\)','harazono',NOW(),0);</v>
      </c>
      <c r="BH52" s="22">
        <f t="shared" ca="1" si="148"/>
        <v>10</v>
      </c>
      <c r="BI52">
        <f t="shared" ref="BI52" ca="1" si="488">BH52*BT52</f>
        <v>30</v>
      </c>
      <c r="BJ52">
        <f t="shared" ref="BJ52" ca="1" si="489">BH52/GCD(BH52,BH53)</f>
        <v>1</v>
      </c>
      <c r="BK52">
        <f t="shared" ref="BK52" ca="1" si="490">BI52/GCD(BI52,BI53)</f>
        <v>1</v>
      </c>
      <c r="BT52" s="132">
        <f t="shared" ca="1" si="152"/>
        <v>3</v>
      </c>
      <c r="CG52"/>
      <c r="CH52" s="5"/>
    </row>
    <row r="53" spans="2:86" ht="32" customHeight="1" x14ac:dyDescent="0.55000000000000004">
      <c r="B53" s="127"/>
      <c r="C53" s="37"/>
      <c r="D53" s="114"/>
      <c r="I53" s="29">
        <f t="shared" ca="1" si="157"/>
        <v>30</v>
      </c>
      <c r="J53" s="124"/>
      <c r="K53" s="26"/>
      <c r="L53" s="25">
        <f t="shared" ca="1" si="158"/>
        <v>1</v>
      </c>
      <c r="M53" s="118"/>
      <c r="N53" s="125"/>
      <c r="O53" s="118"/>
      <c r="P53" s="118"/>
      <c r="Q53" s="133"/>
      <c r="R53" s="133"/>
      <c r="S53" s="134"/>
      <c r="T53" s="133"/>
      <c r="U53" s="134"/>
      <c r="V53" s="133"/>
      <c r="W53" s="133"/>
      <c r="X53" s="76"/>
      <c r="Y53" s="121"/>
      <c r="Z53" s="114"/>
      <c r="AA53" s="122"/>
      <c r="AB53" s="114"/>
      <c r="AC53" s="122"/>
      <c r="AD53" s="114"/>
      <c r="AE53" s="27"/>
      <c r="AF53" s="114"/>
      <c r="AG53" t="s">
        <v>230</v>
      </c>
      <c r="AH53" t="s">
        <v>250</v>
      </c>
      <c r="AI53" s="1">
        <f t="shared" ref="AI53" ca="1" si="491">IF(O52="","",O52)</f>
        <v>1</v>
      </c>
      <c r="AK53" s="1"/>
      <c r="AM53" s="1"/>
      <c r="AO53" t="s">
        <v>230</v>
      </c>
      <c r="AP53" s="114"/>
      <c r="AQ53" t="str">
        <f t="shared" ca="1" si="9"/>
        <v>\\(\\quad \\displaystyle 1 \\)</v>
      </c>
      <c r="AS53" s="114"/>
      <c r="AT53" s="114"/>
      <c r="AU53" s="114"/>
      <c r="AV53" s="114"/>
      <c r="AW53" s="114"/>
      <c r="AX53" s="114"/>
      <c r="AY53" s="114"/>
      <c r="AZ53" s="117"/>
      <c r="BH53" s="23">
        <f t="shared" ca="1" si="154"/>
        <v>10</v>
      </c>
      <c r="BI53">
        <f t="shared" ref="BI53" ca="1" si="492">BH53*BT52</f>
        <v>30</v>
      </c>
      <c r="BJ53">
        <f t="shared" ref="BJ53" ca="1" si="493">BH53/GCD(BH52,BH53)</f>
        <v>1</v>
      </c>
      <c r="BK53">
        <f t="shared" ref="BK53" ca="1" si="494">BI53/GCD(BI52,BI53)</f>
        <v>1</v>
      </c>
      <c r="BT53" s="132"/>
      <c r="CG53"/>
      <c r="CH53" s="5"/>
    </row>
    <row r="54" spans="2:86" ht="32" customHeight="1" thickBot="1" x14ac:dyDescent="0.6">
      <c r="B54" s="126" t="s">
        <v>30</v>
      </c>
      <c r="C54" s="36"/>
      <c r="D54" s="114">
        <v>27</v>
      </c>
      <c r="I54" s="28">
        <f t="shared" ca="1" si="157"/>
        <v>18</v>
      </c>
      <c r="J54" s="124" t="s">
        <v>13</v>
      </c>
      <c r="K54" s="26"/>
      <c r="L54" s="31">
        <f t="shared" ca="1" si="158"/>
        <v>2</v>
      </c>
      <c r="M54" s="118" t="str">
        <f t="shared" ref="M54" ca="1" si="495">IF(L55=1,"=","")</f>
        <v/>
      </c>
      <c r="N54" s="125" t="str">
        <f t="shared" ref="N54" ca="1" si="496">IF(L55=1,IF(BJ54&lt;0,"ー",""),"")</f>
        <v/>
      </c>
      <c r="O54" s="118" t="str">
        <f t="shared" ref="O54" ca="1" si="497">IF(L55=1,L54,"")</f>
        <v/>
      </c>
      <c r="P54" s="118" t="s">
        <v>250</v>
      </c>
      <c r="Q54" s="133"/>
      <c r="R54" s="133"/>
      <c r="S54" s="134"/>
      <c r="T54" s="133"/>
      <c r="U54" s="134"/>
      <c r="V54" s="133"/>
      <c r="W54" s="133"/>
      <c r="X54" s="76"/>
      <c r="Y54" s="121" t="str">
        <f t="shared" ref="Y54" si="498">IF(H54="","",H54)</f>
        <v/>
      </c>
      <c r="Z54" s="114" t="s">
        <v>249</v>
      </c>
      <c r="AA54" s="122">
        <f t="shared" ref="AA54" ca="1" si="499">I54</f>
        <v>18</v>
      </c>
      <c r="AB54" s="114" t="s">
        <v>216</v>
      </c>
      <c r="AC54" s="122">
        <f t="shared" ref="AC54" ca="1" si="500">I55</f>
        <v>27</v>
      </c>
      <c r="AD54" s="114" t="s">
        <v>217</v>
      </c>
      <c r="AE54" s="27"/>
      <c r="AF54" s="114" t="s">
        <v>233</v>
      </c>
      <c r="AG54" t="s">
        <v>230</v>
      </c>
      <c r="AH54" t="s">
        <v>250</v>
      </c>
      <c r="AI54" s="1" t="str">
        <f t="shared" ref="AI54" si="501">IF(K54="","",K54)</f>
        <v/>
      </c>
      <c r="AJ54" t="s">
        <v>249</v>
      </c>
      <c r="AK54" s="1">
        <f t="shared" ref="AK54" ca="1" si="502">L54</f>
        <v>2</v>
      </c>
      <c r="AL54" t="s">
        <v>216</v>
      </c>
      <c r="AM54" s="1">
        <f t="shared" ref="AM54" ca="1" si="503">L55</f>
        <v>3</v>
      </c>
      <c r="AN54" t="s">
        <v>217</v>
      </c>
      <c r="AO54" t="s">
        <v>230</v>
      </c>
      <c r="AP54" s="114" t="str">
        <f t="shared" ca="1" si="6"/>
        <v>\\(\\quad \\displaystyle \\frac{18}{27}　=　 \\)</v>
      </c>
      <c r="AQ54" t="str">
        <f t="shared" ca="1" si="9"/>
        <v>\\(\\quad \\displaystyle \\frac{2}{3} \\)</v>
      </c>
      <c r="AS54" s="114" t="str">
        <f t="shared" ref="AS54" ca="1" si="504">AP54</f>
        <v>\\(\\quad \\displaystyle \\frac{18}{27}　=　 \\)</v>
      </c>
      <c r="AT54" s="114" t="str">
        <f t="shared" ref="AT54" ca="1" si="505">IF(O54="",AQ54,AQ55)</f>
        <v>\\(\\quad \\displaystyle \\frac{2}{3} \\)</v>
      </c>
      <c r="AU54" s="114" t="s">
        <v>60</v>
      </c>
      <c r="AV54" s="115" t="s">
        <v>224</v>
      </c>
      <c r="AW54" s="115" t="str">
        <f t="shared" ref="AW54" ca="1" si="506">AS54</f>
        <v>\\(\\quad \\displaystyle \\frac{18}{27}　=　 \\)</v>
      </c>
      <c r="AX54" s="115" t="str">
        <f t="shared" ref="AX54" ca="1" si="507">AT54</f>
        <v>\\(\\quad \\displaystyle \\frac{2}{3} \\)</v>
      </c>
      <c r="AY54" s="115" t="s">
        <v>62</v>
      </c>
      <c r="AZ54" s="116" t="str">
        <f t="shared" ref="AZ54" ca="1" si="508">"INSERT INTO "&amp;AU54&amp;"(tangen,question,answer,editor,date,count) VALUES('"&amp;AV54&amp;"','"&amp;AW54&amp;"','"&amp;AX54&amp;"','"&amp;AY54&amp;"',NOW(),0);"</f>
        <v>INSERT INTO math(tangen,question,answer,editor,date,count) VALUES('m3800','\\(\\quad \\displaystyle \\frac{18}{27}　=　 \\)','\\(\\quad \\displaystyle \\frac{2}{3} \\)','harazono',NOW(),0);</v>
      </c>
      <c r="BH54" s="22">
        <f t="shared" ca="1" si="148"/>
        <v>6</v>
      </c>
      <c r="BI54">
        <f t="shared" ref="BI54" ca="1" si="509">BH54*BT54</f>
        <v>18</v>
      </c>
      <c r="BJ54">
        <f t="shared" ref="BJ54" ca="1" si="510">BH54/GCD(BH54,BH55)</f>
        <v>2</v>
      </c>
      <c r="BK54">
        <f t="shared" ref="BK54" ca="1" si="511">BI54/GCD(BI54,BI55)</f>
        <v>2</v>
      </c>
      <c r="BT54" s="132">
        <f t="shared" ca="1" si="152"/>
        <v>3</v>
      </c>
      <c r="CG54"/>
      <c r="CH54" s="5"/>
    </row>
    <row r="55" spans="2:86" ht="32" customHeight="1" x14ac:dyDescent="0.55000000000000004">
      <c r="B55" s="127"/>
      <c r="C55" s="37"/>
      <c r="D55" s="114"/>
      <c r="I55" s="29">
        <f t="shared" ca="1" si="157"/>
        <v>27</v>
      </c>
      <c r="J55" s="124"/>
      <c r="K55" s="26"/>
      <c r="L55" s="25">
        <f t="shared" ca="1" si="158"/>
        <v>3</v>
      </c>
      <c r="M55" s="118"/>
      <c r="N55" s="125"/>
      <c r="O55" s="118"/>
      <c r="P55" s="118"/>
      <c r="Q55" s="133"/>
      <c r="R55" s="133"/>
      <c r="S55" s="134"/>
      <c r="T55" s="133"/>
      <c r="U55" s="134"/>
      <c r="V55" s="133"/>
      <c r="W55" s="133"/>
      <c r="X55" s="76"/>
      <c r="Y55" s="121"/>
      <c r="Z55" s="114"/>
      <c r="AA55" s="122"/>
      <c r="AB55" s="114"/>
      <c r="AC55" s="122"/>
      <c r="AD55" s="114"/>
      <c r="AE55" s="27"/>
      <c r="AF55" s="114"/>
      <c r="AG55" t="s">
        <v>230</v>
      </c>
      <c r="AH55" t="s">
        <v>250</v>
      </c>
      <c r="AI55" s="1" t="str">
        <f t="shared" ref="AI55" ca="1" si="512">IF(O54="","",O54)</f>
        <v/>
      </c>
      <c r="AK55" s="1"/>
      <c r="AM55" s="1"/>
      <c r="AO55" t="s">
        <v>230</v>
      </c>
      <c r="AP55" s="114"/>
      <c r="AQ55" t="str">
        <f t="shared" ca="1" si="9"/>
        <v>\\(\\quad \\displaystyle  \\)</v>
      </c>
      <c r="AS55" s="114"/>
      <c r="AT55" s="114"/>
      <c r="AU55" s="114"/>
      <c r="AV55" s="114"/>
      <c r="AW55" s="114"/>
      <c r="AX55" s="114"/>
      <c r="AY55" s="114"/>
      <c r="AZ55" s="117"/>
      <c r="BH55" s="23">
        <f t="shared" ca="1" si="154"/>
        <v>9</v>
      </c>
      <c r="BI55">
        <f t="shared" ref="BI55" ca="1" si="513">BH55*BT54</f>
        <v>27</v>
      </c>
      <c r="BJ55">
        <f t="shared" ref="BJ55" ca="1" si="514">BH55/GCD(BH54,BH55)</f>
        <v>3</v>
      </c>
      <c r="BK55">
        <f t="shared" ref="BK55" ca="1" si="515">BI55/GCD(BI54,BI55)</f>
        <v>3</v>
      </c>
      <c r="BT55" s="132"/>
      <c r="CG55"/>
      <c r="CH55" s="5"/>
    </row>
    <row r="56" spans="2:86" ht="32" customHeight="1" thickBot="1" x14ac:dyDescent="0.6">
      <c r="B56" s="126" t="s">
        <v>30</v>
      </c>
      <c r="C56" s="36"/>
      <c r="D56" s="114">
        <v>28</v>
      </c>
      <c r="I56" s="28">
        <f t="shared" ca="1" si="157"/>
        <v>2</v>
      </c>
      <c r="J56" s="124" t="s">
        <v>13</v>
      </c>
      <c r="K56" s="26"/>
      <c r="L56" s="31">
        <f t="shared" ca="1" si="158"/>
        <v>1</v>
      </c>
      <c r="M56" s="118" t="str">
        <f t="shared" ref="M56" ca="1" si="516">IF(L57=1,"=","")</f>
        <v/>
      </c>
      <c r="N56" s="125" t="str">
        <f t="shared" ref="N56" ca="1" si="517">IF(L57=1,IF(BJ56&lt;0,"ー",""),"")</f>
        <v/>
      </c>
      <c r="O56" s="118" t="str">
        <f t="shared" ref="O56" ca="1" si="518">IF(L57=1,L56,"")</f>
        <v/>
      </c>
      <c r="P56" s="118" t="s">
        <v>250</v>
      </c>
      <c r="Q56" s="133"/>
      <c r="R56" s="133"/>
      <c r="S56" s="134"/>
      <c r="T56" s="133"/>
      <c r="U56" s="134"/>
      <c r="V56" s="133"/>
      <c r="W56" s="133"/>
      <c r="X56" s="76"/>
      <c r="Y56" s="121" t="str">
        <f t="shared" ref="Y56" si="519">IF(H56="","",H56)</f>
        <v/>
      </c>
      <c r="Z56" s="114" t="s">
        <v>249</v>
      </c>
      <c r="AA56" s="122">
        <f t="shared" ref="AA56" ca="1" si="520">I56</f>
        <v>2</v>
      </c>
      <c r="AB56" s="114" t="s">
        <v>216</v>
      </c>
      <c r="AC56" s="122">
        <f t="shared" ref="AC56" ca="1" si="521">I57</f>
        <v>18</v>
      </c>
      <c r="AD56" s="114" t="s">
        <v>217</v>
      </c>
      <c r="AE56" s="27"/>
      <c r="AF56" s="114" t="s">
        <v>233</v>
      </c>
      <c r="AG56" t="s">
        <v>230</v>
      </c>
      <c r="AH56" t="s">
        <v>250</v>
      </c>
      <c r="AI56" s="1" t="str">
        <f t="shared" ref="AI56" si="522">IF(K56="","",K56)</f>
        <v/>
      </c>
      <c r="AJ56" t="s">
        <v>249</v>
      </c>
      <c r="AK56" s="1">
        <f t="shared" ref="AK56" ca="1" si="523">L56</f>
        <v>1</v>
      </c>
      <c r="AL56" t="s">
        <v>216</v>
      </c>
      <c r="AM56" s="1">
        <f t="shared" ref="AM56" ca="1" si="524">L57</f>
        <v>9</v>
      </c>
      <c r="AN56" t="s">
        <v>217</v>
      </c>
      <c r="AO56" t="s">
        <v>230</v>
      </c>
      <c r="AP56" s="114" t="str">
        <f t="shared" ca="1" si="6"/>
        <v>\\(\\quad \\displaystyle \\frac{2}{18}　=　 \\)</v>
      </c>
      <c r="AQ56" t="str">
        <f t="shared" ca="1" si="9"/>
        <v>\\(\\quad \\displaystyle \\frac{1}{9} \\)</v>
      </c>
      <c r="AS56" s="114" t="str">
        <f t="shared" ref="AS56" ca="1" si="525">AP56</f>
        <v>\\(\\quad \\displaystyle \\frac{2}{18}　=　 \\)</v>
      </c>
      <c r="AT56" s="114" t="str">
        <f t="shared" ref="AT56" ca="1" si="526">IF(O56="",AQ56,AQ57)</f>
        <v>\\(\\quad \\displaystyle \\frac{1}{9} \\)</v>
      </c>
      <c r="AU56" s="114" t="s">
        <v>60</v>
      </c>
      <c r="AV56" s="115" t="s">
        <v>224</v>
      </c>
      <c r="AW56" s="115" t="str">
        <f t="shared" ref="AW56" ca="1" si="527">AS56</f>
        <v>\\(\\quad \\displaystyle \\frac{2}{18}　=　 \\)</v>
      </c>
      <c r="AX56" s="115" t="str">
        <f t="shared" ref="AX56" ca="1" si="528">AT56</f>
        <v>\\(\\quad \\displaystyle \\frac{1}{9} \\)</v>
      </c>
      <c r="AY56" s="115" t="s">
        <v>62</v>
      </c>
      <c r="AZ56" s="116" t="str">
        <f t="shared" ref="AZ56" ca="1" si="529">"INSERT INTO "&amp;AU56&amp;"(tangen,question,answer,editor,date,count) VALUES('"&amp;AV56&amp;"','"&amp;AW56&amp;"','"&amp;AX56&amp;"','"&amp;AY56&amp;"',NOW(),0);"</f>
        <v>INSERT INTO math(tangen,question,answer,editor,date,count) VALUES('m3800','\\(\\quad \\displaystyle \\frac{2}{18}　=　 \\)','\\(\\quad \\displaystyle \\frac{1}{9} \\)','harazono',NOW(),0);</v>
      </c>
      <c r="BH56" s="22">
        <f t="shared" ca="1" si="148"/>
        <v>1</v>
      </c>
      <c r="BI56">
        <f t="shared" ref="BI56" ca="1" si="530">BH56*BT56</f>
        <v>2</v>
      </c>
      <c r="BJ56">
        <f t="shared" ref="BJ56" ca="1" si="531">BH56/GCD(BH56,BH57)</f>
        <v>1</v>
      </c>
      <c r="BK56">
        <f t="shared" ref="BK56" ca="1" si="532">BI56/GCD(BI56,BI57)</f>
        <v>1</v>
      </c>
      <c r="BT56" s="132">
        <f t="shared" ca="1" si="152"/>
        <v>2</v>
      </c>
      <c r="CG56"/>
      <c r="CH56" s="5"/>
    </row>
    <row r="57" spans="2:86" ht="32" customHeight="1" x14ac:dyDescent="0.55000000000000004">
      <c r="B57" s="127"/>
      <c r="C57" s="37"/>
      <c r="D57" s="114"/>
      <c r="I57" s="29">
        <f t="shared" ca="1" si="157"/>
        <v>18</v>
      </c>
      <c r="J57" s="124"/>
      <c r="K57" s="26"/>
      <c r="L57" s="25">
        <f t="shared" ca="1" si="158"/>
        <v>9</v>
      </c>
      <c r="M57" s="118"/>
      <c r="N57" s="125"/>
      <c r="O57" s="118"/>
      <c r="P57" s="118"/>
      <c r="Q57" s="133"/>
      <c r="R57" s="133"/>
      <c r="S57" s="134"/>
      <c r="T57" s="133"/>
      <c r="U57" s="134"/>
      <c r="V57" s="133"/>
      <c r="W57" s="133"/>
      <c r="X57" s="76"/>
      <c r="Y57" s="121"/>
      <c r="Z57" s="114"/>
      <c r="AA57" s="122"/>
      <c r="AB57" s="114"/>
      <c r="AC57" s="122"/>
      <c r="AD57" s="114"/>
      <c r="AE57" s="27"/>
      <c r="AF57" s="114"/>
      <c r="AG57" t="s">
        <v>230</v>
      </c>
      <c r="AH57" t="s">
        <v>250</v>
      </c>
      <c r="AI57" s="1" t="str">
        <f t="shared" ref="AI57" ca="1" si="533">IF(O56="","",O56)</f>
        <v/>
      </c>
      <c r="AK57" s="1"/>
      <c r="AM57" s="1"/>
      <c r="AO57" t="s">
        <v>230</v>
      </c>
      <c r="AP57" s="114"/>
      <c r="AQ57" t="str">
        <f t="shared" ca="1" si="9"/>
        <v>\\(\\quad \\displaystyle  \\)</v>
      </c>
      <c r="AS57" s="114"/>
      <c r="AT57" s="114"/>
      <c r="AU57" s="114"/>
      <c r="AV57" s="114"/>
      <c r="AW57" s="114"/>
      <c r="AX57" s="114"/>
      <c r="AY57" s="114"/>
      <c r="AZ57" s="117"/>
      <c r="BH57" s="23">
        <f t="shared" ca="1" si="154"/>
        <v>9</v>
      </c>
      <c r="BI57">
        <f t="shared" ref="BI57" ca="1" si="534">BH57*BT56</f>
        <v>18</v>
      </c>
      <c r="BJ57">
        <f t="shared" ref="BJ57" ca="1" si="535">BH57/GCD(BH56,BH57)</f>
        <v>9</v>
      </c>
      <c r="BK57">
        <f t="shared" ref="BK57" ca="1" si="536">BI57/GCD(BI56,BI57)</f>
        <v>9</v>
      </c>
      <c r="BT57" s="132"/>
      <c r="CG57"/>
      <c r="CH57" s="5"/>
    </row>
    <row r="58" spans="2:86" ht="32" customHeight="1" thickBot="1" x14ac:dyDescent="0.6">
      <c r="B58" s="126" t="s">
        <v>30</v>
      </c>
      <c r="C58" s="36"/>
      <c r="D58" s="114">
        <v>29</v>
      </c>
      <c r="I58" s="28">
        <f t="shared" ca="1" si="157"/>
        <v>27</v>
      </c>
      <c r="J58" s="124" t="s">
        <v>13</v>
      </c>
      <c r="K58" s="26"/>
      <c r="L58" s="31">
        <f t="shared" ca="1" si="158"/>
        <v>9</v>
      </c>
      <c r="M58" s="118" t="str">
        <f t="shared" ref="M58" ca="1" si="537">IF(L59=1,"=","")</f>
        <v/>
      </c>
      <c r="N58" s="125" t="str">
        <f t="shared" ref="N58" ca="1" si="538">IF(L59=1,IF(BJ58&lt;0,"ー",""),"")</f>
        <v/>
      </c>
      <c r="O58" s="118" t="str">
        <f t="shared" ref="O58" ca="1" si="539">IF(L59=1,L58,"")</f>
        <v/>
      </c>
      <c r="P58" s="118" t="s">
        <v>250</v>
      </c>
      <c r="Q58" s="133"/>
      <c r="R58" s="133"/>
      <c r="S58" s="134"/>
      <c r="T58" s="133"/>
      <c r="U58" s="134"/>
      <c r="V58" s="133"/>
      <c r="W58" s="133"/>
      <c r="X58" s="76"/>
      <c r="Y58" s="121" t="str">
        <f t="shared" ref="Y58" si="540">IF(H58="","",H58)</f>
        <v/>
      </c>
      <c r="Z58" s="114" t="s">
        <v>249</v>
      </c>
      <c r="AA58" s="122">
        <f t="shared" ref="AA58" ca="1" si="541">I58</f>
        <v>27</v>
      </c>
      <c r="AB58" s="114" t="s">
        <v>216</v>
      </c>
      <c r="AC58" s="122">
        <f t="shared" ref="AC58" ca="1" si="542">I59</f>
        <v>6</v>
      </c>
      <c r="AD58" s="114" t="s">
        <v>217</v>
      </c>
      <c r="AE58" s="27"/>
      <c r="AF58" s="114" t="s">
        <v>233</v>
      </c>
      <c r="AG58" t="s">
        <v>230</v>
      </c>
      <c r="AH58" t="s">
        <v>250</v>
      </c>
      <c r="AI58" s="1" t="str">
        <f t="shared" ref="AI58" si="543">IF(K58="","",K58)</f>
        <v/>
      </c>
      <c r="AJ58" t="s">
        <v>249</v>
      </c>
      <c r="AK58" s="1">
        <f t="shared" ref="AK58" ca="1" si="544">L58</f>
        <v>9</v>
      </c>
      <c r="AL58" t="s">
        <v>216</v>
      </c>
      <c r="AM58" s="1">
        <f t="shared" ref="AM58" ca="1" si="545">L59</f>
        <v>2</v>
      </c>
      <c r="AN58" t="s">
        <v>217</v>
      </c>
      <c r="AO58" t="s">
        <v>230</v>
      </c>
      <c r="AP58" s="114" t="str">
        <f t="shared" ca="1" si="6"/>
        <v>\\(\\quad \\displaystyle \\frac{27}{6}　=　 \\)</v>
      </c>
      <c r="AQ58" t="str">
        <f t="shared" ca="1" si="9"/>
        <v>\\(\\quad \\displaystyle \\frac{9}{2} \\)</v>
      </c>
      <c r="AS58" s="114" t="str">
        <f t="shared" ref="AS58" ca="1" si="546">AP58</f>
        <v>\\(\\quad \\displaystyle \\frac{27}{6}　=　 \\)</v>
      </c>
      <c r="AT58" s="114" t="str">
        <f t="shared" ref="AT58" ca="1" si="547">IF(O58="",AQ58,AQ59)</f>
        <v>\\(\\quad \\displaystyle \\frac{9}{2} \\)</v>
      </c>
      <c r="AU58" s="114" t="s">
        <v>60</v>
      </c>
      <c r="AV58" s="115" t="s">
        <v>224</v>
      </c>
      <c r="AW58" s="115" t="str">
        <f t="shared" ref="AW58" ca="1" si="548">AS58</f>
        <v>\\(\\quad \\displaystyle \\frac{27}{6}　=　 \\)</v>
      </c>
      <c r="AX58" s="115" t="str">
        <f t="shared" ref="AX58" ca="1" si="549">AT58</f>
        <v>\\(\\quad \\displaystyle \\frac{9}{2} \\)</v>
      </c>
      <c r="AY58" s="115" t="s">
        <v>62</v>
      </c>
      <c r="AZ58" s="116" t="str">
        <f t="shared" ref="AZ58" ca="1" si="550">"INSERT INTO "&amp;AU58&amp;"(tangen,question,answer,editor,date,count) VALUES('"&amp;AV58&amp;"','"&amp;AW58&amp;"','"&amp;AX58&amp;"','"&amp;AY58&amp;"',NOW(),0);"</f>
        <v>INSERT INTO math(tangen,question,answer,editor,date,count) VALUES('m3800','\\(\\quad \\displaystyle \\frac{27}{6}　=　 \\)','\\(\\quad \\displaystyle \\frac{9}{2} \\)','harazono',NOW(),0);</v>
      </c>
      <c r="BH58" s="22">
        <f t="shared" ca="1" si="148"/>
        <v>9</v>
      </c>
      <c r="BI58">
        <f t="shared" ref="BI58" ca="1" si="551">BH58*BT58</f>
        <v>27</v>
      </c>
      <c r="BJ58">
        <f t="shared" ref="BJ58" ca="1" si="552">BH58/GCD(BH58,BH59)</f>
        <v>9</v>
      </c>
      <c r="BK58">
        <f t="shared" ref="BK58" ca="1" si="553">BI58/GCD(BI58,BI59)</f>
        <v>9</v>
      </c>
      <c r="BT58" s="132">
        <f t="shared" ca="1" si="152"/>
        <v>3</v>
      </c>
      <c r="CG58"/>
      <c r="CH58" s="5"/>
    </row>
    <row r="59" spans="2:86" ht="32" customHeight="1" x14ac:dyDescent="0.55000000000000004">
      <c r="B59" s="127"/>
      <c r="C59" s="37"/>
      <c r="D59" s="114"/>
      <c r="I59" s="29">
        <f t="shared" ca="1" si="157"/>
        <v>6</v>
      </c>
      <c r="J59" s="124"/>
      <c r="K59" s="26"/>
      <c r="L59" s="25">
        <f t="shared" ca="1" si="158"/>
        <v>2</v>
      </c>
      <c r="M59" s="118"/>
      <c r="N59" s="125"/>
      <c r="O59" s="118"/>
      <c r="P59" s="118"/>
      <c r="Q59" s="133"/>
      <c r="R59" s="133"/>
      <c r="S59" s="134"/>
      <c r="T59" s="133"/>
      <c r="U59" s="134"/>
      <c r="V59" s="133"/>
      <c r="W59" s="133"/>
      <c r="X59" s="76"/>
      <c r="Y59" s="121"/>
      <c r="Z59" s="114"/>
      <c r="AA59" s="122"/>
      <c r="AB59" s="114"/>
      <c r="AC59" s="122"/>
      <c r="AD59" s="114"/>
      <c r="AE59" s="27"/>
      <c r="AF59" s="114"/>
      <c r="AG59" t="s">
        <v>230</v>
      </c>
      <c r="AH59" t="s">
        <v>250</v>
      </c>
      <c r="AI59" s="1" t="str">
        <f t="shared" ref="AI59" ca="1" si="554">IF(O58="","",O58)</f>
        <v/>
      </c>
      <c r="AK59" s="1"/>
      <c r="AM59" s="1"/>
      <c r="AO59" t="s">
        <v>230</v>
      </c>
      <c r="AP59" s="114"/>
      <c r="AQ59" t="str">
        <f t="shared" ca="1" si="9"/>
        <v>\\(\\quad \\displaystyle  \\)</v>
      </c>
      <c r="AS59" s="114"/>
      <c r="AT59" s="114"/>
      <c r="AU59" s="114"/>
      <c r="AV59" s="114"/>
      <c r="AW59" s="114"/>
      <c r="AX59" s="114"/>
      <c r="AY59" s="114"/>
      <c r="AZ59" s="117"/>
      <c r="BH59" s="23">
        <f t="shared" ca="1" si="154"/>
        <v>2</v>
      </c>
      <c r="BI59">
        <f t="shared" ref="BI59" ca="1" si="555">BH59*BT58</f>
        <v>6</v>
      </c>
      <c r="BJ59">
        <f t="shared" ref="BJ59" ca="1" si="556">BH59/GCD(BH58,BH59)</f>
        <v>2</v>
      </c>
      <c r="BK59">
        <f t="shared" ref="BK59" ca="1" si="557">BI59/GCD(BI58,BI59)</f>
        <v>2</v>
      </c>
      <c r="BT59" s="132"/>
      <c r="CG59"/>
      <c r="CH59" s="5"/>
    </row>
    <row r="60" spans="2:86" ht="32" customHeight="1" thickBot="1" x14ac:dyDescent="0.6">
      <c r="B60" s="126" t="s">
        <v>30</v>
      </c>
      <c r="C60" s="36"/>
      <c r="D60" s="114">
        <v>30</v>
      </c>
      <c r="I60" s="28">
        <f t="shared" ca="1" si="157"/>
        <v>24</v>
      </c>
      <c r="J60" s="124" t="s">
        <v>13</v>
      </c>
      <c r="K60" s="26"/>
      <c r="L60" s="31">
        <f t="shared" ca="1" si="158"/>
        <v>4</v>
      </c>
      <c r="M60" s="118" t="str">
        <f t="shared" ref="M60" ca="1" si="558">IF(L61=1,"=","")</f>
        <v/>
      </c>
      <c r="N60" s="125" t="str">
        <f t="shared" ref="N60" ca="1" si="559">IF(L61=1,IF(BJ60&lt;0,"ー",""),"")</f>
        <v/>
      </c>
      <c r="O60" s="118" t="str">
        <f t="shared" ref="O60" ca="1" si="560">IF(L61=1,L60,"")</f>
        <v/>
      </c>
      <c r="P60" s="118" t="s">
        <v>250</v>
      </c>
      <c r="Q60" s="133"/>
      <c r="R60" s="133"/>
      <c r="S60" s="134"/>
      <c r="T60" s="133"/>
      <c r="U60" s="134"/>
      <c r="V60" s="133"/>
      <c r="W60" s="133"/>
      <c r="X60" s="76"/>
      <c r="Y60" s="121" t="str">
        <f t="shared" ref="Y60" si="561">IF(H60="","",H60)</f>
        <v/>
      </c>
      <c r="Z60" s="114" t="s">
        <v>249</v>
      </c>
      <c r="AA60" s="122">
        <f t="shared" ref="AA60" ca="1" si="562">I60</f>
        <v>24</v>
      </c>
      <c r="AB60" s="114" t="s">
        <v>216</v>
      </c>
      <c r="AC60" s="122">
        <f t="shared" ref="AC60" ca="1" si="563">I61</f>
        <v>30</v>
      </c>
      <c r="AD60" s="114" t="s">
        <v>217</v>
      </c>
      <c r="AE60" s="27"/>
      <c r="AF60" s="114" t="s">
        <v>233</v>
      </c>
      <c r="AG60" t="s">
        <v>230</v>
      </c>
      <c r="AH60" t="s">
        <v>250</v>
      </c>
      <c r="AI60" s="1" t="str">
        <f t="shared" ref="AI60" si="564">IF(K60="","",K60)</f>
        <v/>
      </c>
      <c r="AJ60" t="s">
        <v>249</v>
      </c>
      <c r="AK60" s="1">
        <f t="shared" ref="AK60" ca="1" si="565">L60</f>
        <v>4</v>
      </c>
      <c r="AL60" t="s">
        <v>216</v>
      </c>
      <c r="AM60" s="1">
        <f t="shared" ref="AM60" ca="1" si="566">L61</f>
        <v>5</v>
      </c>
      <c r="AN60" t="s">
        <v>217</v>
      </c>
      <c r="AO60" t="s">
        <v>230</v>
      </c>
      <c r="AP60" s="114" t="str">
        <f t="shared" ca="1" si="6"/>
        <v>\\(\\quad \\displaystyle \\frac{24}{30}　=　 \\)</v>
      </c>
      <c r="AQ60" t="str">
        <f t="shared" ca="1" si="9"/>
        <v>\\(\\quad \\displaystyle \\frac{4}{5} \\)</v>
      </c>
      <c r="AS60" s="114" t="str">
        <f t="shared" ref="AS60" ca="1" si="567">AP60</f>
        <v>\\(\\quad \\displaystyle \\frac{24}{30}　=　 \\)</v>
      </c>
      <c r="AT60" s="114" t="str">
        <f t="shared" ref="AT60" ca="1" si="568">IF(O60="",AQ60,AQ61)</f>
        <v>\\(\\quad \\displaystyle \\frac{4}{5} \\)</v>
      </c>
      <c r="AU60" s="114" t="s">
        <v>60</v>
      </c>
      <c r="AV60" s="115" t="s">
        <v>224</v>
      </c>
      <c r="AW60" s="115" t="str">
        <f t="shared" ref="AW60" ca="1" si="569">AS60</f>
        <v>\\(\\quad \\displaystyle \\frac{24}{30}　=　 \\)</v>
      </c>
      <c r="AX60" s="115" t="str">
        <f t="shared" ref="AX60" ca="1" si="570">AT60</f>
        <v>\\(\\quad \\displaystyle \\frac{4}{5} \\)</v>
      </c>
      <c r="AY60" s="115" t="s">
        <v>62</v>
      </c>
      <c r="AZ60" s="116" t="str">
        <f t="shared" ref="AZ60" ca="1" si="571">"INSERT INTO "&amp;AU60&amp;"(tangen,question,answer,editor,date,count) VALUES('"&amp;AV60&amp;"','"&amp;AW60&amp;"','"&amp;AX60&amp;"','"&amp;AY60&amp;"',NOW(),0);"</f>
        <v>INSERT INTO math(tangen,question,answer,editor,date,count) VALUES('m3800','\\(\\quad \\displaystyle \\frac{24}{30}　=　 \\)','\\(\\quad \\displaystyle \\frac{4}{5} \\)','harazono',NOW(),0);</v>
      </c>
      <c r="BH60" s="22">
        <f t="shared" ca="1" si="148"/>
        <v>8</v>
      </c>
      <c r="BI60">
        <f t="shared" ref="BI60" ca="1" si="572">BH60*BT60</f>
        <v>24</v>
      </c>
      <c r="BJ60">
        <f t="shared" ref="BJ60" ca="1" si="573">BH60/GCD(BH60,BH61)</f>
        <v>4</v>
      </c>
      <c r="BK60">
        <f t="shared" ref="BK60" ca="1" si="574">BI60/GCD(BI60,BI61)</f>
        <v>4</v>
      </c>
      <c r="BT60" s="132">
        <f t="shared" ca="1" si="152"/>
        <v>3</v>
      </c>
      <c r="CG60"/>
      <c r="CH60" s="5"/>
    </row>
    <row r="61" spans="2:86" ht="32" customHeight="1" x14ac:dyDescent="0.55000000000000004">
      <c r="B61" s="127"/>
      <c r="C61" s="37"/>
      <c r="D61" s="114"/>
      <c r="I61" s="29">
        <f t="shared" ca="1" si="157"/>
        <v>30</v>
      </c>
      <c r="J61" s="124"/>
      <c r="K61" s="26"/>
      <c r="L61" s="25">
        <f t="shared" ca="1" si="158"/>
        <v>5</v>
      </c>
      <c r="M61" s="118"/>
      <c r="N61" s="125"/>
      <c r="O61" s="118"/>
      <c r="P61" s="118"/>
      <c r="Q61" s="133"/>
      <c r="R61" s="133"/>
      <c r="S61" s="134"/>
      <c r="T61" s="133"/>
      <c r="U61" s="134"/>
      <c r="V61" s="133"/>
      <c r="W61" s="133"/>
      <c r="X61" s="76"/>
      <c r="Y61" s="121"/>
      <c r="Z61" s="114"/>
      <c r="AA61" s="122"/>
      <c r="AB61" s="114"/>
      <c r="AC61" s="122"/>
      <c r="AD61" s="114"/>
      <c r="AE61" s="27"/>
      <c r="AF61" s="114"/>
      <c r="AG61" t="s">
        <v>230</v>
      </c>
      <c r="AH61" t="s">
        <v>250</v>
      </c>
      <c r="AI61" s="1" t="str">
        <f t="shared" ref="AI61" ca="1" si="575">IF(O60="","",O60)</f>
        <v/>
      </c>
      <c r="AK61" s="1"/>
      <c r="AM61" s="1"/>
      <c r="AO61" t="s">
        <v>230</v>
      </c>
      <c r="AP61" s="114"/>
      <c r="AQ61" t="str">
        <f t="shared" ca="1" si="9"/>
        <v>\\(\\quad \\displaystyle  \\)</v>
      </c>
      <c r="AS61" s="114"/>
      <c r="AT61" s="114"/>
      <c r="AU61" s="114"/>
      <c r="AV61" s="114"/>
      <c r="AW61" s="114"/>
      <c r="AX61" s="114"/>
      <c r="AY61" s="114"/>
      <c r="AZ61" s="117"/>
      <c r="BH61" s="23">
        <f t="shared" ca="1" si="154"/>
        <v>10</v>
      </c>
      <c r="BI61">
        <f t="shared" ref="BI61" ca="1" si="576">BH61*BT60</f>
        <v>30</v>
      </c>
      <c r="BJ61">
        <f t="shared" ref="BJ61" ca="1" si="577">BH61/GCD(BH60,BH61)</f>
        <v>5</v>
      </c>
      <c r="BK61">
        <f t="shared" ref="BK61" ca="1" si="578">BI61/GCD(BI60,BI61)</f>
        <v>5</v>
      </c>
      <c r="BT61" s="132"/>
      <c r="CG61"/>
      <c r="CH61" s="5"/>
    </row>
    <row r="62" spans="2:86" ht="32" customHeight="1" thickBot="1" x14ac:dyDescent="0.6">
      <c r="B62" s="126" t="s">
        <v>30</v>
      </c>
      <c r="C62" s="36"/>
      <c r="D62" s="114">
        <v>31</v>
      </c>
      <c r="I62" s="28">
        <f t="shared" ca="1" si="157"/>
        <v>4</v>
      </c>
      <c r="J62" s="124" t="s">
        <v>13</v>
      </c>
      <c r="K62" s="26"/>
      <c r="L62" s="31">
        <f t="shared" ca="1" si="158"/>
        <v>1</v>
      </c>
      <c r="M62" s="118" t="str">
        <f t="shared" ref="M62" ca="1" si="579">IF(L63=1,"=","")</f>
        <v/>
      </c>
      <c r="N62" s="125" t="str">
        <f t="shared" ref="N62" ca="1" si="580">IF(L63=1,IF(BJ62&lt;0,"ー",""),"")</f>
        <v/>
      </c>
      <c r="O62" s="118" t="str">
        <f t="shared" ref="O62" ca="1" si="581">IF(L63=1,L62,"")</f>
        <v/>
      </c>
      <c r="P62" s="118" t="s">
        <v>250</v>
      </c>
      <c r="Q62" s="133"/>
      <c r="R62" s="133"/>
      <c r="S62" s="134"/>
      <c r="T62" s="133"/>
      <c r="U62" s="134"/>
      <c r="V62" s="133"/>
      <c r="W62" s="133"/>
      <c r="X62" s="76"/>
      <c r="Y62" s="121" t="str">
        <f t="shared" ref="Y62" si="582">IF(H62="","",H62)</f>
        <v/>
      </c>
      <c r="Z62" s="114" t="s">
        <v>249</v>
      </c>
      <c r="AA62" s="122">
        <f t="shared" ref="AA62" ca="1" si="583">I62</f>
        <v>4</v>
      </c>
      <c r="AB62" s="114" t="s">
        <v>216</v>
      </c>
      <c r="AC62" s="122">
        <f t="shared" ref="AC62" ca="1" si="584">I63</f>
        <v>16</v>
      </c>
      <c r="AD62" s="114" t="s">
        <v>217</v>
      </c>
      <c r="AE62" s="27"/>
      <c r="AF62" s="114" t="s">
        <v>233</v>
      </c>
      <c r="AG62" t="s">
        <v>230</v>
      </c>
      <c r="AH62" t="s">
        <v>250</v>
      </c>
      <c r="AI62" s="1" t="str">
        <f t="shared" ref="AI62" si="585">IF(K62="","",K62)</f>
        <v/>
      </c>
      <c r="AJ62" t="s">
        <v>249</v>
      </c>
      <c r="AK62" s="1">
        <f t="shared" ref="AK62" ca="1" si="586">L62</f>
        <v>1</v>
      </c>
      <c r="AL62" t="s">
        <v>216</v>
      </c>
      <c r="AM62" s="1">
        <f t="shared" ref="AM62" ca="1" si="587">L63</f>
        <v>4</v>
      </c>
      <c r="AN62" t="s">
        <v>217</v>
      </c>
      <c r="AO62" t="s">
        <v>230</v>
      </c>
      <c r="AP62" s="114" t="str">
        <f t="shared" ca="1" si="6"/>
        <v>\\(\\quad \\displaystyle \\frac{4}{16}　=　 \\)</v>
      </c>
      <c r="AQ62" t="str">
        <f t="shared" ca="1" si="9"/>
        <v>\\(\\quad \\displaystyle \\frac{1}{4} \\)</v>
      </c>
      <c r="AS62" s="114" t="str">
        <f t="shared" ref="AS62" ca="1" si="588">AP62</f>
        <v>\\(\\quad \\displaystyle \\frac{4}{16}　=　 \\)</v>
      </c>
      <c r="AT62" s="114" t="str">
        <f t="shared" ref="AT62" ca="1" si="589">IF(O62="",AQ62,AQ63)</f>
        <v>\\(\\quad \\displaystyle \\frac{1}{4} \\)</v>
      </c>
      <c r="AU62" s="114" t="s">
        <v>60</v>
      </c>
      <c r="AV62" s="115" t="s">
        <v>224</v>
      </c>
      <c r="AW62" s="115" t="str">
        <f t="shared" ref="AW62" ca="1" si="590">AS62</f>
        <v>\\(\\quad \\displaystyle \\frac{4}{16}　=　 \\)</v>
      </c>
      <c r="AX62" s="115" t="str">
        <f t="shared" ref="AX62" ca="1" si="591">AT62</f>
        <v>\\(\\quad \\displaystyle \\frac{1}{4} \\)</v>
      </c>
      <c r="AY62" s="115" t="s">
        <v>62</v>
      </c>
      <c r="AZ62" s="116" t="str">
        <f t="shared" ref="AZ62" ca="1" si="592">"INSERT INTO "&amp;AU62&amp;"(tangen,question,answer,editor,date,count) VALUES('"&amp;AV62&amp;"','"&amp;AW62&amp;"','"&amp;AX62&amp;"','"&amp;AY62&amp;"',NOW(),0);"</f>
        <v>INSERT INTO math(tangen,question,answer,editor,date,count) VALUES('m3800','\\(\\quad \\displaystyle \\frac{4}{16}　=　 \\)','\\(\\quad \\displaystyle \\frac{1}{4} \\)','harazono',NOW(),0);</v>
      </c>
      <c r="BH62" s="22">
        <f t="shared" ca="1" si="148"/>
        <v>2</v>
      </c>
      <c r="BI62">
        <f t="shared" ref="BI62" ca="1" si="593">BH62*BT62</f>
        <v>4</v>
      </c>
      <c r="BJ62">
        <f t="shared" ref="BJ62" ca="1" si="594">BH62/GCD(BH62,BH63)</f>
        <v>1</v>
      </c>
      <c r="BK62">
        <f t="shared" ref="BK62" ca="1" si="595">BI62/GCD(BI62,BI63)</f>
        <v>1</v>
      </c>
      <c r="BT62" s="132">
        <f t="shared" ca="1" si="152"/>
        <v>2</v>
      </c>
      <c r="CG62"/>
      <c r="CH62" s="5"/>
    </row>
    <row r="63" spans="2:86" ht="32" customHeight="1" x14ac:dyDescent="0.55000000000000004">
      <c r="B63" s="127"/>
      <c r="C63" s="37"/>
      <c r="D63" s="114"/>
      <c r="I63" s="29">
        <f t="shared" ca="1" si="157"/>
        <v>16</v>
      </c>
      <c r="J63" s="124"/>
      <c r="K63" s="26"/>
      <c r="L63" s="25">
        <f t="shared" ca="1" si="158"/>
        <v>4</v>
      </c>
      <c r="M63" s="118"/>
      <c r="N63" s="125"/>
      <c r="O63" s="118"/>
      <c r="P63" s="118"/>
      <c r="Q63" s="133"/>
      <c r="R63" s="133"/>
      <c r="S63" s="134"/>
      <c r="T63" s="133"/>
      <c r="U63" s="134"/>
      <c r="V63" s="133"/>
      <c r="W63" s="133"/>
      <c r="X63" s="76"/>
      <c r="Y63" s="121"/>
      <c r="Z63" s="114"/>
      <c r="AA63" s="122"/>
      <c r="AB63" s="114"/>
      <c r="AC63" s="122"/>
      <c r="AD63" s="114"/>
      <c r="AE63" s="27"/>
      <c r="AF63" s="114"/>
      <c r="AG63" t="s">
        <v>230</v>
      </c>
      <c r="AH63" t="s">
        <v>250</v>
      </c>
      <c r="AI63" s="1" t="str">
        <f t="shared" ref="AI63" ca="1" si="596">IF(O62="","",O62)</f>
        <v/>
      </c>
      <c r="AK63" s="1"/>
      <c r="AM63" s="1"/>
      <c r="AO63" t="s">
        <v>230</v>
      </c>
      <c r="AP63" s="114"/>
      <c r="AQ63" t="str">
        <f t="shared" ca="1" si="9"/>
        <v>\\(\\quad \\displaystyle  \\)</v>
      </c>
      <c r="AS63" s="114"/>
      <c r="AT63" s="114"/>
      <c r="AU63" s="114"/>
      <c r="AV63" s="114"/>
      <c r="AW63" s="114"/>
      <c r="AX63" s="114"/>
      <c r="AY63" s="114"/>
      <c r="AZ63" s="117"/>
      <c r="BH63" s="23">
        <f t="shared" ca="1" si="154"/>
        <v>8</v>
      </c>
      <c r="BI63">
        <f t="shared" ref="BI63" ca="1" si="597">BH63*BT62</f>
        <v>16</v>
      </c>
      <c r="BJ63">
        <f t="shared" ref="BJ63" ca="1" si="598">BH63/GCD(BH62,BH63)</f>
        <v>4</v>
      </c>
      <c r="BK63">
        <f t="shared" ref="BK63" ca="1" si="599">BI63/GCD(BI62,BI63)</f>
        <v>4</v>
      </c>
      <c r="BT63" s="132"/>
      <c r="CG63"/>
      <c r="CH63" s="5"/>
    </row>
    <row r="64" spans="2:86" ht="32" customHeight="1" thickBot="1" x14ac:dyDescent="0.6">
      <c r="B64" s="126" t="s">
        <v>30</v>
      </c>
      <c r="C64" s="36"/>
      <c r="D64" s="114">
        <v>32</v>
      </c>
      <c r="I64" s="28">
        <f t="shared" ca="1" si="157"/>
        <v>24</v>
      </c>
      <c r="J64" s="124" t="s">
        <v>13</v>
      </c>
      <c r="K64" s="26"/>
      <c r="L64" s="31">
        <f t="shared" ca="1" si="158"/>
        <v>8</v>
      </c>
      <c r="M64" s="118" t="str">
        <f t="shared" ref="M64" ca="1" si="600">IF(L65=1,"=","")</f>
        <v/>
      </c>
      <c r="N64" s="125" t="str">
        <f t="shared" ref="N64" ca="1" si="601">IF(L65=1,IF(BJ64&lt;0,"ー",""),"")</f>
        <v/>
      </c>
      <c r="O64" s="118" t="str">
        <f t="shared" ref="O64" ca="1" si="602">IF(L65=1,L64,"")</f>
        <v/>
      </c>
      <c r="P64" s="118" t="s">
        <v>250</v>
      </c>
      <c r="Q64" s="133"/>
      <c r="R64" s="133"/>
      <c r="S64" s="134"/>
      <c r="T64" s="133"/>
      <c r="U64" s="134"/>
      <c r="V64" s="133"/>
      <c r="W64" s="133"/>
      <c r="X64" s="76"/>
      <c r="Y64" s="121" t="str">
        <f t="shared" ref="Y64" si="603">IF(H64="","",H64)</f>
        <v/>
      </c>
      <c r="Z64" s="114" t="s">
        <v>249</v>
      </c>
      <c r="AA64" s="122">
        <f t="shared" ref="AA64" ca="1" si="604">I64</f>
        <v>24</v>
      </c>
      <c r="AB64" s="114" t="s">
        <v>216</v>
      </c>
      <c r="AC64" s="122">
        <f t="shared" ref="AC64" ca="1" si="605">I65</f>
        <v>15</v>
      </c>
      <c r="AD64" s="114" t="s">
        <v>217</v>
      </c>
      <c r="AE64" s="27"/>
      <c r="AF64" s="114" t="s">
        <v>233</v>
      </c>
      <c r="AG64" t="s">
        <v>230</v>
      </c>
      <c r="AH64" t="s">
        <v>250</v>
      </c>
      <c r="AI64" s="1" t="str">
        <f t="shared" ref="AI64" si="606">IF(K64="","",K64)</f>
        <v/>
      </c>
      <c r="AJ64" t="s">
        <v>249</v>
      </c>
      <c r="AK64" s="1">
        <f t="shared" ref="AK64" ca="1" si="607">L64</f>
        <v>8</v>
      </c>
      <c r="AL64" t="s">
        <v>216</v>
      </c>
      <c r="AM64" s="1">
        <f t="shared" ref="AM64" ca="1" si="608">L65</f>
        <v>5</v>
      </c>
      <c r="AN64" t="s">
        <v>217</v>
      </c>
      <c r="AO64" t="s">
        <v>230</v>
      </c>
      <c r="AP64" s="114" t="str">
        <f t="shared" ca="1" si="6"/>
        <v>\\(\\quad \\displaystyle \\frac{24}{15}　=　 \\)</v>
      </c>
      <c r="AQ64" t="str">
        <f t="shared" ca="1" si="9"/>
        <v>\\(\\quad \\displaystyle \\frac{8}{5} \\)</v>
      </c>
      <c r="AS64" s="114" t="str">
        <f t="shared" ref="AS64" ca="1" si="609">AP64</f>
        <v>\\(\\quad \\displaystyle \\frac{24}{15}　=　 \\)</v>
      </c>
      <c r="AT64" s="114" t="str">
        <f t="shared" ref="AT64" ca="1" si="610">IF(O64="",AQ64,AQ65)</f>
        <v>\\(\\quad \\displaystyle \\frac{8}{5} \\)</v>
      </c>
      <c r="AU64" s="114" t="s">
        <v>60</v>
      </c>
      <c r="AV64" s="115" t="s">
        <v>224</v>
      </c>
      <c r="AW64" s="115" t="str">
        <f t="shared" ref="AW64" ca="1" si="611">AS64</f>
        <v>\\(\\quad \\displaystyle \\frac{24}{15}　=　 \\)</v>
      </c>
      <c r="AX64" s="115" t="str">
        <f t="shared" ref="AX64" ca="1" si="612">AT64</f>
        <v>\\(\\quad \\displaystyle \\frac{8}{5} \\)</v>
      </c>
      <c r="AY64" s="115" t="s">
        <v>62</v>
      </c>
      <c r="AZ64" s="116" t="str">
        <f t="shared" ref="AZ64" ca="1" si="613">"INSERT INTO "&amp;AU64&amp;"(tangen,question,answer,editor,date,count) VALUES('"&amp;AV64&amp;"','"&amp;AW64&amp;"','"&amp;AX64&amp;"','"&amp;AY64&amp;"',NOW(),0);"</f>
        <v>INSERT INTO math(tangen,question,answer,editor,date,count) VALUES('m3800','\\(\\quad \\displaystyle \\frac{24}{15}　=　 \\)','\\(\\quad \\displaystyle \\frac{8}{5} \\)','harazono',NOW(),0);</v>
      </c>
      <c r="BH64" s="22">
        <f t="shared" ca="1" si="148"/>
        <v>8</v>
      </c>
      <c r="BI64">
        <f t="shared" ref="BI64" ca="1" si="614">BH64*BT64</f>
        <v>24</v>
      </c>
      <c r="BJ64">
        <f t="shared" ref="BJ64" ca="1" si="615">BH64/GCD(BH64,BH65)</f>
        <v>8</v>
      </c>
      <c r="BK64">
        <f t="shared" ref="BK64" ca="1" si="616">BI64/GCD(BI64,BI65)</f>
        <v>8</v>
      </c>
      <c r="BT64" s="132">
        <f t="shared" ca="1" si="152"/>
        <v>3</v>
      </c>
      <c r="CG64"/>
      <c r="CH64" s="5"/>
    </row>
    <row r="65" spans="2:86" ht="32" customHeight="1" x14ac:dyDescent="0.55000000000000004">
      <c r="B65" s="127"/>
      <c r="C65" s="37"/>
      <c r="D65" s="114"/>
      <c r="I65" s="29">
        <f t="shared" ca="1" si="157"/>
        <v>15</v>
      </c>
      <c r="J65" s="124"/>
      <c r="K65" s="26"/>
      <c r="L65" s="25">
        <f t="shared" ca="1" si="158"/>
        <v>5</v>
      </c>
      <c r="M65" s="118"/>
      <c r="N65" s="125"/>
      <c r="O65" s="118"/>
      <c r="P65" s="118"/>
      <c r="Q65" s="133"/>
      <c r="R65" s="133"/>
      <c r="S65" s="134"/>
      <c r="T65" s="133"/>
      <c r="U65" s="134"/>
      <c r="V65" s="133"/>
      <c r="W65" s="133"/>
      <c r="X65" s="76"/>
      <c r="Y65" s="121"/>
      <c r="Z65" s="114"/>
      <c r="AA65" s="122"/>
      <c r="AB65" s="114"/>
      <c r="AC65" s="122"/>
      <c r="AD65" s="114"/>
      <c r="AE65" s="27"/>
      <c r="AF65" s="114"/>
      <c r="AG65" t="s">
        <v>230</v>
      </c>
      <c r="AH65" t="s">
        <v>250</v>
      </c>
      <c r="AI65" s="1" t="str">
        <f t="shared" ref="AI65" ca="1" si="617">IF(O64="","",O64)</f>
        <v/>
      </c>
      <c r="AK65" s="1"/>
      <c r="AM65" s="1"/>
      <c r="AO65" t="s">
        <v>230</v>
      </c>
      <c r="AP65" s="114"/>
      <c r="AQ65" t="str">
        <f t="shared" ca="1" si="9"/>
        <v>\\(\\quad \\displaystyle  \\)</v>
      </c>
      <c r="AS65" s="114"/>
      <c r="AT65" s="114"/>
      <c r="AU65" s="114"/>
      <c r="AV65" s="114"/>
      <c r="AW65" s="114"/>
      <c r="AX65" s="114"/>
      <c r="AY65" s="114"/>
      <c r="AZ65" s="117"/>
      <c r="BH65" s="23">
        <f t="shared" ca="1" si="154"/>
        <v>5</v>
      </c>
      <c r="BI65">
        <f t="shared" ref="BI65" ca="1" si="618">BH65*BT64</f>
        <v>15</v>
      </c>
      <c r="BJ65">
        <f t="shared" ref="BJ65" ca="1" si="619">BH65/GCD(BH64,BH65)</f>
        <v>5</v>
      </c>
      <c r="BK65">
        <f t="shared" ref="BK65" ca="1" si="620">BI65/GCD(BI64,BI65)</f>
        <v>5</v>
      </c>
      <c r="BT65" s="132"/>
      <c r="CG65"/>
      <c r="CH65" s="5"/>
    </row>
    <row r="66" spans="2:86" ht="32" customHeight="1" thickBot="1" x14ac:dyDescent="0.6">
      <c r="B66" s="126" t="s">
        <v>30</v>
      </c>
      <c r="C66" s="36"/>
      <c r="D66" s="114">
        <v>33</v>
      </c>
      <c r="I66" s="28">
        <f t="shared" ca="1" si="157"/>
        <v>16</v>
      </c>
      <c r="J66" s="124" t="s">
        <v>13</v>
      </c>
      <c r="K66" s="26"/>
      <c r="L66" s="31">
        <f t="shared" ca="1" si="158"/>
        <v>8</v>
      </c>
      <c r="M66" s="118" t="str">
        <f t="shared" ref="M66" ca="1" si="621">IF(L67=1,"=","")</f>
        <v/>
      </c>
      <c r="N66" s="125" t="str">
        <f t="shared" ref="N66" ca="1" si="622">IF(L67=1,IF(BJ66&lt;0,"ー",""),"")</f>
        <v/>
      </c>
      <c r="O66" s="118" t="str">
        <f t="shared" ref="O66" ca="1" si="623">IF(L67=1,L66,"")</f>
        <v/>
      </c>
      <c r="P66" s="118" t="s">
        <v>250</v>
      </c>
      <c r="Q66" s="133"/>
      <c r="R66" s="133"/>
      <c r="S66" s="134"/>
      <c r="T66" s="133"/>
      <c r="U66" s="134"/>
      <c r="V66" s="133"/>
      <c r="W66" s="133"/>
      <c r="X66" s="76"/>
      <c r="Y66" s="121" t="str">
        <f t="shared" ref="Y66" si="624">IF(H66="","",H66)</f>
        <v/>
      </c>
      <c r="Z66" s="114" t="s">
        <v>249</v>
      </c>
      <c r="AA66" s="122">
        <f t="shared" ref="AA66" ca="1" si="625">I66</f>
        <v>16</v>
      </c>
      <c r="AB66" s="114" t="s">
        <v>216</v>
      </c>
      <c r="AC66" s="122">
        <f t="shared" ref="AC66" ca="1" si="626">I67</f>
        <v>18</v>
      </c>
      <c r="AD66" s="114" t="s">
        <v>217</v>
      </c>
      <c r="AE66" s="27"/>
      <c r="AF66" s="114" t="s">
        <v>233</v>
      </c>
      <c r="AG66" t="s">
        <v>230</v>
      </c>
      <c r="AH66" t="s">
        <v>250</v>
      </c>
      <c r="AI66" s="1" t="str">
        <f t="shared" ref="AI66" si="627">IF(K66="","",K66)</f>
        <v/>
      </c>
      <c r="AJ66" t="s">
        <v>249</v>
      </c>
      <c r="AK66" s="1">
        <f t="shared" ref="AK66" ca="1" si="628">L66</f>
        <v>8</v>
      </c>
      <c r="AL66" t="s">
        <v>216</v>
      </c>
      <c r="AM66" s="1">
        <f t="shared" ref="AM66" ca="1" si="629">L67</f>
        <v>9</v>
      </c>
      <c r="AN66" t="s">
        <v>217</v>
      </c>
      <c r="AO66" t="s">
        <v>230</v>
      </c>
      <c r="AP66" s="114" t="str">
        <f t="shared" ref="AP66:AP98" ca="1" si="630">P66&amp;Q66&amp;R66&amp;S66&amp;T66&amp;U66&amp;V66&amp;W66&amp;X66&amp;Y66&amp;Z66&amp;AA66&amp;AB66&amp;AC66&amp;AD66&amp;AE66&amp;AF66&amp;AG66</f>
        <v>\\(\\quad \\displaystyle \\frac{16}{18}　=　 \\)</v>
      </c>
      <c r="AQ66" t="str">
        <f t="shared" ca="1" si="9"/>
        <v>\\(\\quad \\displaystyle \\frac{8}{9} \\)</v>
      </c>
      <c r="AS66" s="114" t="str">
        <f t="shared" ref="AS66" ca="1" si="631">AP66</f>
        <v>\\(\\quad \\displaystyle \\frac{16}{18}　=　 \\)</v>
      </c>
      <c r="AT66" s="114" t="str">
        <f t="shared" ref="AT66" ca="1" si="632">IF(O66="",AQ66,AQ67)</f>
        <v>\\(\\quad \\displaystyle \\frac{8}{9} \\)</v>
      </c>
      <c r="AU66" s="114" t="s">
        <v>60</v>
      </c>
      <c r="AV66" s="115" t="s">
        <v>224</v>
      </c>
      <c r="AW66" s="115" t="str">
        <f t="shared" ref="AW66" ca="1" si="633">AS66</f>
        <v>\\(\\quad \\displaystyle \\frac{16}{18}　=　 \\)</v>
      </c>
      <c r="AX66" s="115" t="str">
        <f t="shared" ref="AX66" ca="1" si="634">AT66</f>
        <v>\\(\\quad \\displaystyle \\frac{8}{9} \\)</v>
      </c>
      <c r="AY66" s="115" t="s">
        <v>62</v>
      </c>
      <c r="AZ66" s="116" t="str">
        <f t="shared" ref="AZ66" ca="1" si="635">"INSERT INTO "&amp;AU66&amp;"(tangen,question,answer,editor,date,count) VALUES('"&amp;AV66&amp;"','"&amp;AW66&amp;"','"&amp;AX66&amp;"','"&amp;AY66&amp;"',NOW(),0);"</f>
        <v>INSERT INTO math(tangen,question,answer,editor,date,count) VALUES('m3800','\\(\\quad \\displaystyle \\frac{16}{18}　=　 \\)','\\(\\quad \\displaystyle \\frac{8}{9} \\)','harazono',NOW(),0);</v>
      </c>
      <c r="BH66" s="22">
        <f t="shared" ca="1" si="148"/>
        <v>8</v>
      </c>
      <c r="BI66">
        <f t="shared" ref="BI66" ca="1" si="636">BH66*BT66</f>
        <v>16</v>
      </c>
      <c r="BJ66">
        <f t="shared" ref="BJ66" ca="1" si="637">BH66/GCD(BH66,BH67)</f>
        <v>8</v>
      </c>
      <c r="BK66">
        <f t="shared" ref="BK66" ca="1" si="638">BI66/GCD(BI66,BI67)</f>
        <v>8</v>
      </c>
      <c r="BT66" s="132">
        <f t="shared" ca="1" si="152"/>
        <v>2</v>
      </c>
      <c r="CG66"/>
      <c r="CH66" s="5"/>
    </row>
    <row r="67" spans="2:86" ht="32" customHeight="1" x14ac:dyDescent="0.55000000000000004">
      <c r="B67" s="127"/>
      <c r="C67" s="37"/>
      <c r="D67" s="114"/>
      <c r="I67" s="29">
        <f t="shared" ca="1" si="157"/>
        <v>18</v>
      </c>
      <c r="J67" s="124"/>
      <c r="K67" s="26"/>
      <c r="L67" s="25">
        <f t="shared" ca="1" si="158"/>
        <v>9</v>
      </c>
      <c r="M67" s="118"/>
      <c r="N67" s="125"/>
      <c r="O67" s="118"/>
      <c r="P67" s="118"/>
      <c r="Q67" s="133"/>
      <c r="R67" s="133"/>
      <c r="S67" s="134"/>
      <c r="T67" s="133"/>
      <c r="U67" s="134"/>
      <c r="V67" s="133"/>
      <c r="W67" s="133"/>
      <c r="X67" s="76"/>
      <c r="Y67" s="121"/>
      <c r="Z67" s="114"/>
      <c r="AA67" s="122"/>
      <c r="AB67" s="114"/>
      <c r="AC67" s="122"/>
      <c r="AD67" s="114"/>
      <c r="AE67" s="27"/>
      <c r="AF67" s="114"/>
      <c r="AG67" t="s">
        <v>230</v>
      </c>
      <c r="AH67" t="s">
        <v>250</v>
      </c>
      <c r="AI67" s="1" t="str">
        <f t="shared" ref="AI67" ca="1" si="639">IF(O66="","",O66)</f>
        <v/>
      </c>
      <c r="AK67" s="1"/>
      <c r="AM67" s="1"/>
      <c r="AO67" t="s">
        <v>230</v>
      </c>
      <c r="AP67" s="114"/>
      <c r="AQ67" t="str">
        <f t="shared" ref="AQ67:AQ130" ca="1" si="640">AH67&amp;AI67&amp;AJ67&amp;AK67&amp;AL67&amp;AM67&amp;AN67&amp;AO67</f>
        <v>\\(\\quad \\displaystyle  \\)</v>
      </c>
      <c r="AS67" s="114"/>
      <c r="AT67" s="114"/>
      <c r="AU67" s="114"/>
      <c r="AV67" s="114"/>
      <c r="AW67" s="114"/>
      <c r="AX67" s="114"/>
      <c r="AY67" s="114"/>
      <c r="AZ67" s="117"/>
      <c r="BH67" s="23">
        <f t="shared" ca="1" si="154"/>
        <v>9</v>
      </c>
      <c r="BI67">
        <f t="shared" ref="BI67" ca="1" si="641">BH67*BT66</f>
        <v>18</v>
      </c>
      <c r="BJ67">
        <f t="shared" ref="BJ67" ca="1" si="642">BH67/GCD(BH66,BH67)</f>
        <v>9</v>
      </c>
      <c r="BK67">
        <f t="shared" ref="BK67" ca="1" si="643">BI67/GCD(BI66,BI67)</f>
        <v>9</v>
      </c>
      <c r="BT67" s="132"/>
      <c r="CG67"/>
      <c r="CH67" s="5"/>
    </row>
    <row r="68" spans="2:86" ht="32" customHeight="1" thickBot="1" x14ac:dyDescent="0.6">
      <c r="B68" s="126" t="s">
        <v>30</v>
      </c>
      <c r="C68" s="36"/>
      <c r="D68" s="114">
        <v>34</v>
      </c>
      <c r="I68" s="28">
        <f t="shared" ca="1" si="157"/>
        <v>16</v>
      </c>
      <c r="J68" s="124" t="s">
        <v>13</v>
      </c>
      <c r="K68" s="26"/>
      <c r="L68" s="31">
        <f t="shared" ca="1" si="158"/>
        <v>4</v>
      </c>
      <c r="M68" s="118" t="str">
        <f t="shared" ref="M68" ca="1" si="644">IF(L69=1,"=","")</f>
        <v/>
      </c>
      <c r="N68" s="125" t="str">
        <f t="shared" ref="N68" ca="1" si="645">IF(L69=1,IF(BJ68&lt;0,"ー",""),"")</f>
        <v/>
      </c>
      <c r="O68" s="118" t="str">
        <f t="shared" ref="O68" ca="1" si="646">IF(L69=1,L68,"")</f>
        <v/>
      </c>
      <c r="P68" s="118" t="s">
        <v>250</v>
      </c>
      <c r="Q68" s="133"/>
      <c r="R68" s="133"/>
      <c r="S68" s="134"/>
      <c r="T68" s="133"/>
      <c r="U68" s="134"/>
      <c r="V68" s="133"/>
      <c r="W68" s="133"/>
      <c r="X68" s="76"/>
      <c r="Y68" s="121" t="str">
        <f t="shared" ref="Y68" si="647">IF(H68="","",H68)</f>
        <v/>
      </c>
      <c r="Z68" s="114" t="s">
        <v>249</v>
      </c>
      <c r="AA68" s="122">
        <f t="shared" ref="AA68" ca="1" si="648">I68</f>
        <v>16</v>
      </c>
      <c r="AB68" s="114" t="s">
        <v>216</v>
      </c>
      <c r="AC68" s="122">
        <f t="shared" ref="AC68" ca="1" si="649">I69</f>
        <v>20</v>
      </c>
      <c r="AD68" s="114" t="s">
        <v>217</v>
      </c>
      <c r="AE68" s="27"/>
      <c r="AF68" s="114" t="s">
        <v>233</v>
      </c>
      <c r="AG68" t="s">
        <v>230</v>
      </c>
      <c r="AH68" t="s">
        <v>250</v>
      </c>
      <c r="AI68" s="1" t="str">
        <f t="shared" ref="AI68" si="650">IF(K68="","",K68)</f>
        <v/>
      </c>
      <c r="AJ68" t="s">
        <v>249</v>
      </c>
      <c r="AK68" s="1">
        <f t="shared" ref="AK68" ca="1" si="651">L68</f>
        <v>4</v>
      </c>
      <c r="AL68" t="s">
        <v>216</v>
      </c>
      <c r="AM68" s="1">
        <f t="shared" ref="AM68" ca="1" si="652">L69</f>
        <v>5</v>
      </c>
      <c r="AN68" t="s">
        <v>217</v>
      </c>
      <c r="AO68" t="s">
        <v>230</v>
      </c>
      <c r="AP68" s="114" t="str">
        <f t="shared" ca="1" si="630"/>
        <v>\\(\\quad \\displaystyle \\frac{16}{20}　=　 \\)</v>
      </c>
      <c r="AQ68" t="str">
        <f t="shared" ca="1" si="640"/>
        <v>\\(\\quad \\displaystyle \\frac{4}{5} \\)</v>
      </c>
      <c r="AS68" s="114" t="str">
        <f t="shared" ref="AS68" ca="1" si="653">AP68</f>
        <v>\\(\\quad \\displaystyle \\frac{16}{20}　=　 \\)</v>
      </c>
      <c r="AT68" s="114" t="str">
        <f t="shared" ref="AT68" ca="1" si="654">IF(O68="",AQ68,AQ69)</f>
        <v>\\(\\quad \\displaystyle \\frac{4}{5} \\)</v>
      </c>
      <c r="AU68" s="114" t="s">
        <v>60</v>
      </c>
      <c r="AV68" s="115" t="s">
        <v>224</v>
      </c>
      <c r="AW68" s="115" t="str">
        <f t="shared" ref="AW68" ca="1" si="655">AS68</f>
        <v>\\(\\quad \\displaystyle \\frac{16}{20}　=　 \\)</v>
      </c>
      <c r="AX68" s="115" t="str">
        <f t="shared" ref="AX68" ca="1" si="656">AT68</f>
        <v>\\(\\quad \\displaystyle \\frac{4}{5} \\)</v>
      </c>
      <c r="AY68" s="115" t="s">
        <v>62</v>
      </c>
      <c r="AZ68" s="116" t="str">
        <f t="shared" ref="AZ68" ca="1" si="657">"INSERT INTO "&amp;AU68&amp;"(tangen,question,answer,editor,date,count) VALUES('"&amp;AV68&amp;"','"&amp;AW68&amp;"','"&amp;AX68&amp;"','"&amp;AY68&amp;"',NOW(),0);"</f>
        <v>INSERT INTO math(tangen,question,answer,editor,date,count) VALUES('m3800','\\(\\quad \\displaystyle \\frac{16}{20}　=　 \\)','\\(\\quad \\displaystyle \\frac{4}{5} \\)','harazono',NOW(),0);</v>
      </c>
      <c r="BH68" s="22">
        <f t="shared" ca="1" si="148"/>
        <v>8</v>
      </c>
      <c r="BI68">
        <f t="shared" ref="BI68" ca="1" si="658">BH68*BT68</f>
        <v>16</v>
      </c>
      <c r="BJ68">
        <f t="shared" ref="BJ68" ca="1" si="659">BH68/GCD(BH68,BH69)</f>
        <v>4</v>
      </c>
      <c r="BK68">
        <f t="shared" ref="BK68" ca="1" si="660">BI68/GCD(BI68,BI69)</f>
        <v>4</v>
      </c>
      <c r="BT68" s="132">
        <f t="shared" ca="1" si="152"/>
        <v>2</v>
      </c>
      <c r="CG68"/>
      <c r="CH68" s="5"/>
    </row>
    <row r="69" spans="2:86" ht="32" customHeight="1" x14ac:dyDescent="0.55000000000000004">
      <c r="B69" s="127"/>
      <c r="C69" s="37"/>
      <c r="D69" s="114"/>
      <c r="I69" s="29">
        <f t="shared" ca="1" si="157"/>
        <v>20</v>
      </c>
      <c r="J69" s="124"/>
      <c r="K69" s="26"/>
      <c r="L69" s="25">
        <f t="shared" ca="1" si="158"/>
        <v>5</v>
      </c>
      <c r="M69" s="118"/>
      <c r="N69" s="125"/>
      <c r="O69" s="118"/>
      <c r="P69" s="118"/>
      <c r="Q69" s="133"/>
      <c r="R69" s="133"/>
      <c r="S69" s="134"/>
      <c r="T69" s="133"/>
      <c r="U69" s="134"/>
      <c r="V69" s="133"/>
      <c r="W69" s="133"/>
      <c r="X69" s="76"/>
      <c r="Y69" s="121"/>
      <c r="Z69" s="114"/>
      <c r="AA69" s="122"/>
      <c r="AB69" s="114"/>
      <c r="AC69" s="122"/>
      <c r="AD69" s="114"/>
      <c r="AE69" s="27"/>
      <c r="AF69" s="114"/>
      <c r="AG69" t="s">
        <v>230</v>
      </c>
      <c r="AH69" t="s">
        <v>250</v>
      </c>
      <c r="AI69" s="1" t="str">
        <f t="shared" ref="AI69" ca="1" si="661">IF(O68="","",O68)</f>
        <v/>
      </c>
      <c r="AK69" s="1"/>
      <c r="AM69" s="1"/>
      <c r="AO69" t="s">
        <v>230</v>
      </c>
      <c r="AP69" s="114"/>
      <c r="AQ69" t="str">
        <f t="shared" ca="1" si="640"/>
        <v>\\(\\quad \\displaystyle  \\)</v>
      </c>
      <c r="AS69" s="114"/>
      <c r="AT69" s="114"/>
      <c r="AU69" s="114"/>
      <c r="AV69" s="114"/>
      <c r="AW69" s="114"/>
      <c r="AX69" s="114"/>
      <c r="AY69" s="114"/>
      <c r="AZ69" s="117"/>
      <c r="BH69" s="23">
        <f t="shared" ca="1" si="154"/>
        <v>10</v>
      </c>
      <c r="BI69">
        <f t="shared" ref="BI69" ca="1" si="662">BH69*BT68</f>
        <v>20</v>
      </c>
      <c r="BJ69">
        <f t="shared" ref="BJ69" ca="1" si="663">BH69/GCD(BH68,BH69)</f>
        <v>5</v>
      </c>
      <c r="BK69">
        <f t="shared" ref="BK69" ca="1" si="664">BI69/GCD(BI68,BI69)</f>
        <v>5</v>
      </c>
      <c r="BT69" s="132"/>
      <c r="CG69"/>
      <c r="CH69" s="5"/>
    </row>
    <row r="70" spans="2:86" ht="32" customHeight="1" thickBot="1" x14ac:dyDescent="0.6">
      <c r="B70" s="126" t="s">
        <v>30</v>
      </c>
      <c r="C70" s="36"/>
      <c r="D70" s="114">
        <v>35</v>
      </c>
      <c r="I70" s="28">
        <f t="shared" ca="1" si="157"/>
        <v>18</v>
      </c>
      <c r="J70" s="124" t="s">
        <v>13</v>
      </c>
      <c r="K70" s="26"/>
      <c r="L70" s="31">
        <f t="shared" ca="1" si="158"/>
        <v>9</v>
      </c>
      <c r="M70" s="118" t="str">
        <f t="shared" ref="M70" ca="1" si="665">IF(L71=1,"=","")</f>
        <v/>
      </c>
      <c r="N70" s="125" t="str">
        <f t="shared" ref="N70" ca="1" si="666">IF(L71=1,IF(BJ70&lt;0,"ー",""),"")</f>
        <v/>
      </c>
      <c r="O70" s="118" t="str">
        <f t="shared" ref="O70" ca="1" si="667">IF(L71=1,L70,"")</f>
        <v/>
      </c>
      <c r="P70" s="118" t="s">
        <v>250</v>
      </c>
      <c r="Q70" s="133"/>
      <c r="R70" s="133"/>
      <c r="S70" s="134"/>
      <c r="T70" s="133"/>
      <c r="U70" s="134"/>
      <c r="V70" s="133"/>
      <c r="W70" s="133"/>
      <c r="X70" s="76"/>
      <c r="Y70" s="121" t="str">
        <f t="shared" ref="Y70" si="668">IF(H70="","",H70)</f>
        <v/>
      </c>
      <c r="Z70" s="114" t="s">
        <v>249</v>
      </c>
      <c r="AA70" s="122">
        <f t="shared" ref="AA70" ca="1" si="669">I70</f>
        <v>18</v>
      </c>
      <c r="AB70" s="114" t="s">
        <v>216</v>
      </c>
      <c r="AC70" s="122">
        <f t="shared" ref="AC70" ca="1" si="670">I71</f>
        <v>16</v>
      </c>
      <c r="AD70" s="114" t="s">
        <v>217</v>
      </c>
      <c r="AE70" s="27"/>
      <c r="AF70" s="114" t="s">
        <v>233</v>
      </c>
      <c r="AG70" t="s">
        <v>230</v>
      </c>
      <c r="AH70" t="s">
        <v>250</v>
      </c>
      <c r="AI70" s="1" t="str">
        <f t="shared" ref="AI70" si="671">IF(K70="","",K70)</f>
        <v/>
      </c>
      <c r="AJ70" t="s">
        <v>249</v>
      </c>
      <c r="AK70" s="1">
        <f t="shared" ref="AK70" ca="1" si="672">L70</f>
        <v>9</v>
      </c>
      <c r="AL70" t="s">
        <v>216</v>
      </c>
      <c r="AM70" s="1">
        <f t="shared" ref="AM70" ca="1" si="673">L71</f>
        <v>8</v>
      </c>
      <c r="AN70" t="s">
        <v>217</v>
      </c>
      <c r="AO70" t="s">
        <v>230</v>
      </c>
      <c r="AP70" s="114" t="str">
        <f t="shared" ca="1" si="630"/>
        <v>\\(\\quad \\displaystyle \\frac{18}{16}　=　 \\)</v>
      </c>
      <c r="AQ70" t="str">
        <f t="shared" ca="1" si="640"/>
        <v>\\(\\quad \\displaystyle \\frac{9}{8} \\)</v>
      </c>
      <c r="AS70" s="114" t="str">
        <f t="shared" ref="AS70" ca="1" si="674">AP70</f>
        <v>\\(\\quad \\displaystyle \\frac{18}{16}　=　 \\)</v>
      </c>
      <c r="AT70" s="114" t="str">
        <f t="shared" ref="AT70" ca="1" si="675">IF(O70="",AQ70,AQ71)</f>
        <v>\\(\\quad \\displaystyle \\frac{9}{8} \\)</v>
      </c>
      <c r="AU70" s="114" t="s">
        <v>60</v>
      </c>
      <c r="AV70" s="115" t="s">
        <v>224</v>
      </c>
      <c r="AW70" s="115" t="str">
        <f t="shared" ref="AW70" ca="1" si="676">AS70</f>
        <v>\\(\\quad \\displaystyle \\frac{18}{16}　=　 \\)</v>
      </c>
      <c r="AX70" s="115" t="str">
        <f t="shared" ref="AX70" ca="1" si="677">AT70</f>
        <v>\\(\\quad \\displaystyle \\frac{9}{8} \\)</v>
      </c>
      <c r="AY70" s="115" t="s">
        <v>62</v>
      </c>
      <c r="AZ70" s="116" t="str">
        <f t="shared" ref="AZ70" ca="1" si="678">"INSERT INTO "&amp;AU70&amp;"(tangen,question,answer,editor,date,count) VALUES('"&amp;AV70&amp;"','"&amp;AW70&amp;"','"&amp;AX70&amp;"','"&amp;AY70&amp;"',NOW(),0);"</f>
        <v>INSERT INTO math(tangen,question,answer,editor,date,count) VALUES('m3800','\\(\\quad \\displaystyle \\frac{18}{16}　=　 \\)','\\(\\quad \\displaystyle \\frac{9}{8} \\)','harazono',NOW(),0);</v>
      </c>
      <c r="BH70" s="22">
        <f t="shared" ca="1" si="148"/>
        <v>9</v>
      </c>
      <c r="BI70">
        <f t="shared" ref="BI70" ca="1" si="679">BH70*BT70</f>
        <v>18</v>
      </c>
      <c r="BJ70">
        <f t="shared" ref="BJ70" ca="1" si="680">BH70/GCD(BH70,BH71)</f>
        <v>9</v>
      </c>
      <c r="BK70">
        <f t="shared" ref="BK70" ca="1" si="681">BI70/GCD(BI70,BI71)</f>
        <v>9</v>
      </c>
      <c r="BT70" s="132">
        <f t="shared" ca="1" si="152"/>
        <v>2</v>
      </c>
      <c r="CG70"/>
      <c r="CH70" s="5"/>
    </row>
    <row r="71" spans="2:86" ht="32" customHeight="1" x14ac:dyDescent="0.55000000000000004">
      <c r="B71" s="127"/>
      <c r="C71" s="37"/>
      <c r="D71" s="114"/>
      <c r="I71" s="29">
        <f t="shared" ca="1" si="157"/>
        <v>16</v>
      </c>
      <c r="J71" s="124"/>
      <c r="K71" s="26"/>
      <c r="L71" s="25">
        <f t="shared" ca="1" si="158"/>
        <v>8</v>
      </c>
      <c r="M71" s="118"/>
      <c r="N71" s="125"/>
      <c r="O71" s="118"/>
      <c r="P71" s="118"/>
      <c r="Q71" s="133"/>
      <c r="R71" s="133"/>
      <c r="S71" s="134"/>
      <c r="T71" s="133"/>
      <c r="U71" s="134"/>
      <c r="V71" s="133"/>
      <c r="W71" s="133"/>
      <c r="X71" s="76"/>
      <c r="Y71" s="121"/>
      <c r="Z71" s="114"/>
      <c r="AA71" s="122"/>
      <c r="AB71" s="114"/>
      <c r="AC71" s="122"/>
      <c r="AD71" s="114"/>
      <c r="AE71" s="27"/>
      <c r="AF71" s="114"/>
      <c r="AG71" t="s">
        <v>230</v>
      </c>
      <c r="AH71" t="s">
        <v>250</v>
      </c>
      <c r="AI71" s="1" t="str">
        <f t="shared" ref="AI71" ca="1" si="682">IF(O70="","",O70)</f>
        <v/>
      </c>
      <c r="AK71" s="1"/>
      <c r="AM71" s="1"/>
      <c r="AO71" t="s">
        <v>230</v>
      </c>
      <c r="AP71" s="114"/>
      <c r="AQ71" t="str">
        <f t="shared" ca="1" si="640"/>
        <v>\\(\\quad \\displaystyle  \\)</v>
      </c>
      <c r="AS71" s="114"/>
      <c r="AT71" s="114"/>
      <c r="AU71" s="114"/>
      <c r="AV71" s="114"/>
      <c r="AW71" s="114"/>
      <c r="AX71" s="114"/>
      <c r="AY71" s="114"/>
      <c r="AZ71" s="117"/>
      <c r="BH71" s="23">
        <f t="shared" ca="1" si="154"/>
        <v>8</v>
      </c>
      <c r="BI71">
        <f t="shared" ref="BI71" ca="1" si="683">BH71*BT70</f>
        <v>16</v>
      </c>
      <c r="BJ71">
        <f t="shared" ref="BJ71" ca="1" si="684">BH71/GCD(BH70,BH71)</f>
        <v>8</v>
      </c>
      <c r="BK71">
        <f t="shared" ref="BK71" ca="1" si="685">BI71/GCD(BI70,BI71)</f>
        <v>8</v>
      </c>
      <c r="BT71" s="132"/>
      <c r="CG71"/>
      <c r="CH71" s="5"/>
    </row>
    <row r="72" spans="2:86" ht="32" customHeight="1" thickBot="1" x14ac:dyDescent="0.6">
      <c r="B72" s="126" t="s">
        <v>30</v>
      </c>
      <c r="C72" s="36"/>
      <c r="D72" s="114">
        <v>36</v>
      </c>
      <c r="I72" s="28">
        <f t="shared" ca="1" si="157"/>
        <v>27</v>
      </c>
      <c r="J72" s="124" t="s">
        <v>13</v>
      </c>
      <c r="K72" s="26"/>
      <c r="L72" s="31">
        <f t="shared" ca="1" si="158"/>
        <v>9</v>
      </c>
      <c r="M72" s="118" t="str">
        <f t="shared" ref="M72" ca="1" si="686">IF(L73=1,"=","")</f>
        <v/>
      </c>
      <c r="N72" s="125" t="str">
        <f t="shared" ref="N72" ca="1" si="687">IF(L73=1,IF(BJ72&lt;0,"ー",""),"")</f>
        <v/>
      </c>
      <c r="O72" s="118" t="str">
        <f t="shared" ref="O72" ca="1" si="688">IF(L73=1,L72,"")</f>
        <v/>
      </c>
      <c r="P72" s="118" t="s">
        <v>250</v>
      </c>
      <c r="Q72" s="133"/>
      <c r="R72" s="133"/>
      <c r="S72" s="134"/>
      <c r="T72" s="133"/>
      <c r="U72" s="134"/>
      <c r="V72" s="133"/>
      <c r="W72" s="133"/>
      <c r="X72" s="76"/>
      <c r="Y72" s="121" t="str">
        <f t="shared" ref="Y72" si="689">IF(H72="","",H72)</f>
        <v/>
      </c>
      <c r="Z72" s="114" t="s">
        <v>249</v>
      </c>
      <c r="AA72" s="122">
        <f t="shared" ref="AA72" ca="1" si="690">I72</f>
        <v>27</v>
      </c>
      <c r="AB72" s="114" t="s">
        <v>216</v>
      </c>
      <c r="AC72" s="122">
        <f t="shared" ref="AC72" ca="1" si="691">I73</f>
        <v>6</v>
      </c>
      <c r="AD72" s="114" t="s">
        <v>217</v>
      </c>
      <c r="AE72" s="27"/>
      <c r="AF72" s="114" t="s">
        <v>233</v>
      </c>
      <c r="AG72" t="s">
        <v>230</v>
      </c>
      <c r="AH72" t="s">
        <v>250</v>
      </c>
      <c r="AI72" s="1" t="str">
        <f t="shared" ref="AI72" si="692">IF(K72="","",K72)</f>
        <v/>
      </c>
      <c r="AJ72" t="s">
        <v>249</v>
      </c>
      <c r="AK72" s="1">
        <f t="shared" ref="AK72" ca="1" si="693">L72</f>
        <v>9</v>
      </c>
      <c r="AL72" t="s">
        <v>216</v>
      </c>
      <c r="AM72" s="1">
        <f t="shared" ref="AM72" ca="1" si="694">L73</f>
        <v>2</v>
      </c>
      <c r="AN72" t="s">
        <v>217</v>
      </c>
      <c r="AO72" t="s">
        <v>230</v>
      </c>
      <c r="AP72" s="114" t="str">
        <f t="shared" ca="1" si="630"/>
        <v>\\(\\quad \\displaystyle \\frac{27}{6}　=　 \\)</v>
      </c>
      <c r="AQ72" t="str">
        <f t="shared" ca="1" si="640"/>
        <v>\\(\\quad \\displaystyle \\frac{9}{2} \\)</v>
      </c>
      <c r="AS72" s="114" t="str">
        <f t="shared" ref="AS72" ca="1" si="695">AP72</f>
        <v>\\(\\quad \\displaystyle \\frac{27}{6}　=　 \\)</v>
      </c>
      <c r="AT72" s="114" t="str">
        <f t="shared" ref="AT72" ca="1" si="696">IF(O72="",AQ72,AQ73)</f>
        <v>\\(\\quad \\displaystyle \\frac{9}{2} \\)</v>
      </c>
      <c r="AU72" s="114" t="s">
        <v>60</v>
      </c>
      <c r="AV72" s="115" t="s">
        <v>224</v>
      </c>
      <c r="AW72" s="115" t="str">
        <f t="shared" ref="AW72" ca="1" si="697">AS72</f>
        <v>\\(\\quad \\displaystyle \\frac{27}{6}　=　 \\)</v>
      </c>
      <c r="AX72" s="115" t="str">
        <f t="shared" ref="AX72" ca="1" si="698">AT72</f>
        <v>\\(\\quad \\displaystyle \\frac{9}{2} \\)</v>
      </c>
      <c r="AY72" s="115" t="s">
        <v>62</v>
      </c>
      <c r="AZ72" s="116" t="str">
        <f t="shared" ref="AZ72" ca="1" si="699">"INSERT INTO "&amp;AU72&amp;"(tangen,question,answer,editor,date,count) VALUES('"&amp;AV72&amp;"','"&amp;AW72&amp;"','"&amp;AX72&amp;"','"&amp;AY72&amp;"',NOW(),0);"</f>
        <v>INSERT INTO math(tangen,question,answer,editor,date,count) VALUES('m3800','\\(\\quad \\displaystyle \\frac{27}{6}　=　 \\)','\\(\\quad \\displaystyle \\frac{9}{2} \\)','harazono',NOW(),0);</v>
      </c>
      <c r="BH72" s="22">
        <f t="shared" ca="1" si="148"/>
        <v>9</v>
      </c>
      <c r="BI72">
        <f t="shared" ref="BI72" ca="1" si="700">BH72*BT72</f>
        <v>27</v>
      </c>
      <c r="BJ72">
        <f t="shared" ref="BJ72" ca="1" si="701">BH72/GCD(BH72,BH73)</f>
        <v>9</v>
      </c>
      <c r="BK72">
        <f t="shared" ref="BK72" ca="1" si="702">BI72/GCD(BI72,BI73)</f>
        <v>9</v>
      </c>
      <c r="BT72" s="132">
        <f t="shared" ca="1" si="152"/>
        <v>3</v>
      </c>
      <c r="CG72"/>
      <c r="CH72" s="5"/>
    </row>
    <row r="73" spans="2:86" ht="32" customHeight="1" x14ac:dyDescent="0.55000000000000004">
      <c r="B73" s="127"/>
      <c r="C73" s="37"/>
      <c r="D73" s="114"/>
      <c r="I73" s="29">
        <f t="shared" ca="1" si="157"/>
        <v>6</v>
      </c>
      <c r="J73" s="124"/>
      <c r="K73" s="26"/>
      <c r="L73" s="25">
        <f t="shared" ca="1" si="158"/>
        <v>2</v>
      </c>
      <c r="M73" s="118"/>
      <c r="N73" s="125"/>
      <c r="O73" s="118"/>
      <c r="P73" s="118"/>
      <c r="Q73" s="133"/>
      <c r="R73" s="133"/>
      <c r="S73" s="134"/>
      <c r="T73" s="133"/>
      <c r="U73" s="134"/>
      <c r="V73" s="133"/>
      <c r="W73" s="133"/>
      <c r="X73" s="76"/>
      <c r="Y73" s="121"/>
      <c r="Z73" s="114"/>
      <c r="AA73" s="122"/>
      <c r="AB73" s="114"/>
      <c r="AC73" s="122"/>
      <c r="AD73" s="114"/>
      <c r="AE73" s="27"/>
      <c r="AF73" s="114"/>
      <c r="AG73" t="s">
        <v>230</v>
      </c>
      <c r="AH73" t="s">
        <v>250</v>
      </c>
      <c r="AI73" s="1" t="str">
        <f t="shared" ref="AI73" ca="1" si="703">IF(O72="","",O72)</f>
        <v/>
      </c>
      <c r="AK73" s="1"/>
      <c r="AM73" s="1"/>
      <c r="AO73" t="s">
        <v>230</v>
      </c>
      <c r="AP73" s="114"/>
      <c r="AQ73" t="str">
        <f t="shared" ca="1" si="640"/>
        <v>\\(\\quad \\displaystyle  \\)</v>
      </c>
      <c r="AS73" s="114"/>
      <c r="AT73" s="114"/>
      <c r="AU73" s="114"/>
      <c r="AV73" s="114"/>
      <c r="AW73" s="114"/>
      <c r="AX73" s="114"/>
      <c r="AY73" s="114"/>
      <c r="AZ73" s="117"/>
      <c r="BH73" s="23">
        <f t="shared" ca="1" si="154"/>
        <v>2</v>
      </c>
      <c r="BI73">
        <f t="shared" ref="BI73" ca="1" si="704">BH73*BT72</f>
        <v>6</v>
      </c>
      <c r="BJ73">
        <f t="shared" ref="BJ73" ca="1" si="705">BH73/GCD(BH72,BH73)</f>
        <v>2</v>
      </c>
      <c r="BK73">
        <f t="shared" ref="BK73" ca="1" si="706">BI73/GCD(BI72,BI73)</f>
        <v>2</v>
      </c>
      <c r="BT73" s="132"/>
      <c r="CG73"/>
      <c r="CH73" s="5"/>
    </row>
    <row r="74" spans="2:86" ht="32" customHeight="1" thickBot="1" x14ac:dyDescent="0.6">
      <c r="B74" s="126" t="s">
        <v>30</v>
      </c>
      <c r="C74" s="36"/>
      <c r="D74" s="114">
        <v>37</v>
      </c>
      <c r="I74" s="28">
        <f t="shared" ca="1" si="157"/>
        <v>15</v>
      </c>
      <c r="J74" s="124" t="s">
        <v>13</v>
      </c>
      <c r="K74" s="26"/>
      <c r="L74" s="31">
        <f t="shared" ca="1" si="158"/>
        <v>5</v>
      </c>
      <c r="M74" s="118" t="str">
        <f t="shared" ref="M74" ca="1" si="707">IF(L75=1,"=","")</f>
        <v/>
      </c>
      <c r="N74" s="125" t="str">
        <f t="shared" ref="N74" ca="1" si="708">IF(L75=1,IF(BJ74&lt;0,"ー",""),"")</f>
        <v/>
      </c>
      <c r="O74" s="118" t="str">
        <f t="shared" ref="O74" ca="1" si="709">IF(L75=1,L74,"")</f>
        <v/>
      </c>
      <c r="P74" s="118" t="s">
        <v>250</v>
      </c>
      <c r="Q74" s="133"/>
      <c r="R74" s="133"/>
      <c r="S74" s="134"/>
      <c r="T74" s="133"/>
      <c r="U74" s="134"/>
      <c r="V74" s="133"/>
      <c r="W74" s="133"/>
      <c r="X74" s="76"/>
      <c r="Y74" s="121" t="str">
        <f t="shared" ref="Y74" si="710">IF(H74="","",H74)</f>
        <v/>
      </c>
      <c r="Z74" s="114" t="s">
        <v>249</v>
      </c>
      <c r="AA74" s="122">
        <f t="shared" ref="AA74" ca="1" si="711">I74</f>
        <v>15</v>
      </c>
      <c r="AB74" s="114" t="s">
        <v>216</v>
      </c>
      <c r="AC74" s="122">
        <f t="shared" ref="AC74" ca="1" si="712">I75</f>
        <v>24</v>
      </c>
      <c r="AD74" s="114" t="s">
        <v>217</v>
      </c>
      <c r="AE74" s="27"/>
      <c r="AF74" s="114" t="s">
        <v>233</v>
      </c>
      <c r="AG74" t="s">
        <v>230</v>
      </c>
      <c r="AH74" t="s">
        <v>250</v>
      </c>
      <c r="AI74" s="1" t="str">
        <f t="shared" ref="AI74" si="713">IF(K74="","",K74)</f>
        <v/>
      </c>
      <c r="AJ74" t="s">
        <v>249</v>
      </c>
      <c r="AK74" s="1">
        <f t="shared" ref="AK74" ca="1" si="714">L74</f>
        <v>5</v>
      </c>
      <c r="AL74" t="s">
        <v>216</v>
      </c>
      <c r="AM74" s="1">
        <f t="shared" ref="AM74" ca="1" si="715">L75</f>
        <v>8</v>
      </c>
      <c r="AN74" t="s">
        <v>217</v>
      </c>
      <c r="AO74" t="s">
        <v>230</v>
      </c>
      <c r="AP74" s="114" t="str">
        <f t="shared" ca="1" si="630"/>
        <v>\\(\\quad \\displaystyle \\frac{15}{24}　=　 \\)</v>
      </c>
      <c r="AQ74" t="str">
        <f t="shared" ca="1" si="640"/>
        <v>\\(\\quad \\displaystyle \\frac{5}{8} \\)</v>
      </c>
      <c r="AS74" s="114" t="str">
        <f t="shared" ref="AS74" ca="1" si="716">AP74</f>
        <v>\\(\\quad \\displaystyle \\frac{15}{24}　=　 \\)</v>
      </c>
      <c r="AT74" s="114" t="str">
        <f t="shared" ref="AT74" ca="1" si="717">IF(O74="",AQ74,AQ75)</f>
        <v>\\(\\quad \\displaystyle \\frac{5}{8} \\)</v>
      </c>
      <c r="AU74" s="114" t="s">
        <v>60</v>
      </c>
      <c r="AV74" s="115" t="s">
        <v>224</v>
      </c>
      <c r="AW74" s="115" t="str">
        <f t="shared" ref="AW74" ca="1" si="718">AS74</f>
        <v>\\(\\quad \\displaystyle \\frac{15}{24}　=　 \\)</v>
      </c>
      <c r="AX74" s="115" t="str">
        <f t="shared" ref="AX74" ca="1" si="719">AT74</f>
        <v>\\(\\quad \\displaystyle \\frac{5}{8} \\)</v>
      </c>
      <c r="AY74" s="115" t="s">
        <v>62</v>
      </c>
      <c r="AZ74" s="116" t="str">
        <f t="shared" ref="AZ74" ca="1" si="720">"INSERT INTO "&amp;AU74&amp;"(tangen,question,answer,editor,date,count) VALUES('"&amp;AV74&amp;"','"&amp;AW74&amp;"','"&amp;AX74&amp;"','"&amp;AY74&amp;"',NOW(),0);"</f>
        <v>INSERT INTO math(tangen,question,answer,editor,date,count) VALUES('m3800','\\(\\quad \\displaystyle \\frac{15}{24}　=　 \\)','\\(\\quad \\displaystyle \\frac{5}{8} \\)','harazono',NOW(),0);</v>
      </c>
      <c r="BH74" s="22">
        <f t="shared" ca="1" si="148"/>
        <v>5</v>
      </c>
      <c r="BI74">
        <f t="shared" ref="BI74" ca="1" si="721">BH74*BT74</f>
        <v>15</v>
      </c>
      <c r="BJ74">
        <f t="shared" ref="BJ74" ca="1" si="722">BH74/GCD(BH74,BH75)</f>
        <v>5</v>
      </c>
      <c r="BK74">
        <f t="shared" ref="BK74" ca="1" si="723">BI74/GCD(BI74,BI75)</f>
        <v>5</v>
      </c>
      <c r="BT74" s="132">
        <f t="shared" ca="1" si="152"/>
        <v>3</v>
      </c>
      <c r="CG74"/>
      <c r="CH74" s="5"/>
    </row>
    <row r="75" spans="2:86" ht="32" customHeight="1" x14ac:dyDescent="0.55000000000000004">
      <c r="B75" s="127"/>
      <c r="C75" s="37"/>
      <c r="D75" s="114"/>
      <c r="I75" s="29">
        <f t="shared" ca="1" si="157"/>
        <v>24</v>
      </c>
      <c r="J75" s="124"/>
      <c r="K75" s="26"/>
      <c r="L75" s="25">
        <f t="shared" ca="1" si="158"/>
        <v>8</v>
      </c>
      <c r="M75" s="118"/>
      <c r="N75" s="125"/>
      <c r="O75" s="118"/>
      <c r="P75" s="118"/>
      <c r="Q75" s="133"/>
      <c r="R75" s="133"/>
      <c r="S75" s="134"/>
      <c r="T75" s="133"/>
      <c r="U75" s="134"/>
      <c r="V75" s="133"/>
      <c r="W75" s="133"/>
      <c r="X75" s="76"/>
      <c r="Y75" s="121"/>
      <c r="Z75" s="114"/>
      <c r="AA75" s="122"/>
      <c r="AB75" s="114"/>
      <c r="AC75" s="122"/>
      <c r="AD75" s="114"/>
      <c r="AE75" s="27"/>
      <c r="AF75" s="114"/>
      <c r="AG75" t="s">
        <v>230</v>
      </c>
      <c r="AH75" t="s">
        <v>250</v>
      </c>
      <c r="AI75" s="1" t="str">
        <f t="shared" ref="AI75" ca="1" si="724">IF(O74="","",O74)</f>
        <v/>
      </c>
      <c r="AK75" s="1"/>
      <c r="AM75" s="1"/>
      <c r="AO75" t="s">
        <v>230</v>
      </c>
      <c r="AP75" s="114"/>
      <c r="AQ75" t="str">
        <f t="shared" ca="1" si="640"/>
        <v>\\(\\quad \\displaystyle  \\)</v>
      </c>
      <c r="AS75" s="114"/>
      <c r="AT75" s="114"/>
      <c r="AU75" s="114"/>
      <c r="AV75" s="114"/>
      <c r="AW75" s="114"/>
      <c r="AX75" s="114"/>
      <c r="AY75" s="114"/>
      <c r="AZ75" s="117"/>
      <c r="BH75" s="23">
        <f t="shared" ca="1" si="154"/>
        <v>8</v>
      </c>
      <c r="BI75">
        <f t="shared" ref="BI75" ca="1" si="725">BH75*BT74</f>
        <v>24</v>
      </c>
      <c r="BJ75">
        <f t="shared" ref="BJ75" ca="1" si="726">BH75/GCD(BH74,BH75)</f>
        <v>8</v>
      </c>
      <c r="BK75">
        <f t="shared" ref="BK75" ca="1" si="727">BI75/GCD(BI74,BI75)</f>
        <v>8</v>
      </c>
      <c r="BT75" s="132"/>
      <c r="CG75"/>
      <c r="CH75" s="5"/>
    </row>
    <row r="76" spans="2:86" ht="32" customHeight="1" thickBot="1" x14ac:dyDescent="0.6">
      <c r="B76" s="126" t="s">
        <v>30</v>
      </c>
      <c r="C76" s="36"/>
      <c r="D76" s="114">
        <v>38</v>
      </c>
      <c r="I76" s="28">
        <f t="shared" ca="1" si="157"/>
        <v>21</v>
      </c>
      <c r="J76" s="124" t="s">
        <v>13</v>
      </c>
      <c r="K76" s="26"/>
      <c r="L76" s="31">
        <f t="shared" ca="1" si="158"/>
        <v>7</v>
      </c>
      <c r="M76" s="118" t="str">
        <f t="shared" ref="M76" ca="1" si="728">IF(L77=1,"=","")</f>
        <v/>
      </c>
      <c r="N76" s="125" t="str">
        <f t="shared" ref="N76" ca="1" si="729">IF(L77=1,IF(BJ76&lt;0,"ー",""),"")</f>
        <v/>
      </c>
      <c r="O76" s="118" t="str">
        <f t="shared" ref="O76" ca="1" si="730">IF(L77=1,L76,"")</f>
        <v/>
      </c>
      <c r="P76" s="118" t="s">
        <v>250</v>
      </c>
      <c r="Q76" s="133"/>
      <c r="R76" s="133"/>
      <c r="S76" s="134"/>
      <c r="T76" s="133"/>
      <c r="U76" s="134"/>
      <c r="V76" s="133"/>
      <c r="W76" s="133"/>
      <c r="X76" s="76"/>
      <c r="Y76" s="121" t="str">
        <f t="shared" ref="Y76" si="731">IF(H76="","",H76)</f>
        <v/>
      </c>
      <c r="Z76" s="114" t="s">
        <v>249</v>
      </c>
      <c r="AA76" s="122">
        <f t="shared" ref="AA76" ca="1" si="732">I76</f>
        <v>21</v>
      </c>
      <c r="AB76" s="114" t="s">
        <v>216</v>
      </c>
      <c r="AC76" s="122">
        <f t="shared" ref="AC76" ca="1" si="733">I77</f>
        <v>27</v>
      </c>
      <c r="AD76" s="114" t="s">
        <v>217</v>
      </c>
      <c r="AE76" s="27"/>
      <c r="AF76" s="114" t="s">
        <v>233</v>
      </c>
      <c r="AG76" t="s">
        <v>230</v>
      </c>
      <c r="AH76" t="s">
        <v>250</v>
      </c>
      <c r="AI76" s="1" t="str">
        <f t="shared" ref="AI76" si="734">IF(K76="","",K76)</f>
        <v/>
      </c>
      <c r="AJ76" t="s">
        <v>249</v>
      </c>
      <c r="AK76" s="1">
        <f t="shared" ref="AK76" ca="1" si="735">L76</f>
        <v>7</v>
      </c>
      <c r="AL76" t="s">
        <v>216</v>
      </c>
      <c r="AM76" s="1">
        <f t="shared" ref="AM76" ca="1" si="736">L77</f>
        <v>9</v>
      </c>
      <c r="AN76" t="s">
        <v>217</v>
      </c>
      <c r="AO76" t="s">
        <v>230</v>
      </c>
      <c r="AP76" s="114" t="str">
        <f t="shared" ca="1" si="630"/>
        <v>\\(\\quad \\displaystyle \\frac{21}{27}　=　 \\)</v>
      </c>
      <c r="AQ76" t="str">
        <f t="shared" ca="1" si="640"/>
        <v>\\(\\quad \\displaystyle \\frac{7}{9} \\)</v>
      </c>
      <c r="AS76" s="114" t="str">
        <f t="shared" ref="AS76" ca="1" si="737">AP76</f>
        <v>\\(\\quad \\displaystyle \\frac{21}{27}　=　 \\)</v>
      </c>
      <c r="AT76" s="114" t="str">
        <f t="shared" ref="AT76" ca="1" si="738">IF(O76="",AQ76,AQ77)</f>
        <v>\\(\\quad \\displaystyle \\frac{7}{9} \\)</v>
      </c>
      <c r="AU76" s="114" t="s">
        <v>60</v>
      </c>
      <c r="AV76" s="115" t="s">
        <v>224</v>
      </c>
      <c r="AW76" s="115" t="str">
        <f t="shared" ref="AW76" ca="1" si="739">AS76</f>
        <v>\\(\\quad \\displaystyle \\frac{21}{27}　=　 \\)</v>
      </c>
      <c r="AX76" s="115" t="str">
        <f t="shared" ref="AX76" ca="1" si="740">AT76</f>
        <v>\\(\\quad \\displaystyle \\frac{7}{9} \\)</v>
      </c>
      <c r="AY76" s="115" t="s">
        <v>62</v>
      </c>
      <c r="AZ76" s="116" t="str">
        <f t="shared" ref="AZ76" ca="1" si="741">"INSERT INTO "&amp;AU76&amp;"(tangen,question,answer,editor,date,count) VALUES('"&amp;AV76&amp;"','"&amp;AW76&amp;"','"&amp;AX76&amp;"','"&amp;AY76&amp;"',NOW(),0);"</f>
        <v>INSERT INTO math(tangen,question,answer,editor,date,count) VALUES('m3800','\\(\\quad \\displaystyle \\frac{21}{27}　=　 \\)','\\(\\quad \\displaystyle \\frac{7}{9} \\)','harazono',NOW(),0);</v>
      </c>
      <c r="BH76" s="22">
        <f t="shared" ca="1" si="148"/>
        <v>7</v>
      </c>
      <c r="BI76">
        <f t="shared" ref="BI76" ca="1" si="742">BH76*BT76</f>
        <v>21</v>
      </c>
      <c r="BJ76">
        <f t="shared" ref="BJ76" ca="1" si="743">BH76/GCD(BH76,BH77)</f>
        <v>7</v>
      </c>
      <c r="BK76">
        <f t="shared" ref="BK76" ca="1" si="744">BI76/GCD(BI76,BI77)</f>
        <v>7</v>
      </c>
      <c r="BT76" s="132">
        <f t="shared" ca="1" si="152"/>
        <v>3</v>
      </c>
      <c r="CG76"/>
      <c r="CH76" s="5"/>
    </row>
    <row r="77" spans="2:86" ht="32" customHeight="1" x14ac:dyDescent="0.55000000000000004">
      <c r="B77" s="127"/>
      <c r="C77" s="37"/>
      <c r="D77" s="114"/>
      <c r="I77" s="29">
        <f t="shared" ca="1" si="157"/>
        <v>27</v>
      </c>
      <c r="J77" s="124"/>
      <c r="K77" s="26"/>
      <c r="L77" s="25">
        <f t="shared" ca="1" si="158"/>
        <v>9</v>
      </c>
      <c r="M77" s="118"/>
      <c r="N77" s="125"/>
      <c r="O77" s="118"/>
      <c r="P77" s="118"/>
      <c r="Q77" s="133"/>
      <c r="R77" s="133"/>
      <c r="S77" s="134"/>
      <c r="T77" s="133"/>
      <c r="U77" s="134"/>
      <c r="V77" s="133"/>
      <c r="W77" s="133"/>
      <c r="X77" s="76"/>
      <c r="Y77" s="121"/>
      <c r="Z77" s="114"/>
      <c r="AA77" s="122"/>
      <c r="AB77" s="114"/>
      <c r="AC77" s="122"/>
      <c r="AD77" s="114"/>
      <c r="AE77" s="27"/>
      <c r="AF77" s="114"/>
      <c r="AG77" t="s">
        <v>230</v>
      </c>
      <c r="AH77" t="s">
        <v>250</v>
      </c>
      <c r="AI77" s="1" t="str">
        <f t="shared" ref="AI77" ca="1" si="745">IF(O76="","",O76)</f>
        <v/>
      </c>
      <c r="AK77" s="1"/>
      <c r="AM77" s="1"/>
      <c r="AO77" t="s">
        <v>230</v>
      </c>
      <c r="AP77" s="114"/>
      <c r="AQ77" t="str">
        <f t="shared" ca="1" si="640"/>
        <v>\\(\\quad \\displaystyle  \\)</v>
      </c>
      <c r="AS77" s="114"/>
      <c r="AT77" s="114"/>
      <c r="AU77" s="114"/>
      <c r="AV77" s="114"/>
      <c r="AW77" s="114"/>
      <c r="AX77" s="114"/>
      <c r="AY77" s="114"/>
      <c r="AZ77" s="117"/>
      <c r="BH77" s="23">
        <f t="shared" ca="1" si="154"/>
        <v>9</v>
      </c>
      <c r="BI77">
        <f t="shared" ref="BI77" ca="1" si="746">BH77*BT76</f>
        <v>27</v>
      </c>
      <c r="BJ77">
        <f t="shared" ref="BJ77" ca="1" si="747">BH77/GCD(BH76,BH77)</f>
        <v>9</v>
      </c>
      <c r="BK77">
        <f t="shared" ref="BK77" ca="1" si="748">BI77/GCD(BI76,BI77)</f>
        <v>9</v>
      </c>
      <c r="BT77" s="132"/>
      <c r="CG77"/>
      <c r="CH77" s="5"/>
    </row>
    <row r="78" spans="2:86" ht="32" customHeight="1" thickBot="1" x14ac:dyDescent="0.6">
      <c r="B78" s="126" t="s">
        <v>30</v>
      </c>
      <c r="C78" s="36"/>
      <c r="D78" s="114">
        <v>39</v>
      </c>
      <c r="I78" s="28">
        <f t="shared" ca="1" si="157"/>
        <v>21</v>
      </c>
      <c r="J78" s="124" t="s">
        <v>13</v>
      </c>
      <c r="K78" s="26"/>
      <c r="L78" s="31">
        <f t="shared" ca="1" si="158"/>
        <v>7</v>
      </c>
      <c r="M78" s="118" t="str">
        <f t="shared" ref="M78" ca="1" si="749">IF(L79=1,"=","")</f>
        <v/>
      </c>
      <c r="N78" s="125" t="str">
        <f t="shared" ref="N78" ca="1" si="750">IF(L79=1,IF(BJ78&lt;0,"ー",""),"")</f>
        <v/>
      </c>
      <c r="O78" s="118" t="str">
        <f t="shared" ref="O78" ca="1" si="751">IF(L79=1,L78,"")</f>
        <v/>
      </c>
      <c r="P78" s="118" t="s">
        <v>250</v>
      </c>
      <c r="Q78" s="133"/>
      <c r="R78" s="133"/>
      <c r="S78" s="134"/>
      <c r="T78" s="133"/>
      <c r="U78" s="134"/>
      <c r="V78" s="133"/>
      <c r="W78" s="133"/>
      <c r="X78" s="76"/>
      <c r="Y78" s="121" t="str">
        <f t="shared" ref="Y78" si="752">IF(H78="","",H78)</f>
        <v/>
      </c>
      <c r="Z78" s="114" t="s">
        <v>249</v>
      </c>
      <c r="AA78" s="122">
        <f t="shared" ref="AA78" ca="1" si="753">I78</f>
        <v>21</v>
      </c>
      <c r="AB78" s="114" t="s">
        <v>216</v>
      </c>
      <c r="AC78" s="122">
        <f t="shared" ref="AC78" ca="1" si="754">I79</f>
        <v>12</v>
      </c>
      <c r="AD78" s="114" t="s">
        <v>217</v>
      </c>
      <c r="AE78" s="27"/>
      <c r="AF78" s="114" t="s">
        <v>233</v>
      </c>
      <c r="AG78" t="s">
        <v>230</v>
      </c>
      <c r="AH78" t="s">
        <v>250</v>
      </c>
      <c r="AI78" s="1" t="str">
        <f t="shared" ref="AI78" si="755">IF(K78="","",K78)</f>
        <v/>
      </c>
      <c r="AJ78" t="s">
        <v>249</v>
      </c>
      <c r="AK78" s="1">
        <f t="shared" ref="AK78" ca="1" si="756">L78</f>
        <v>7</v>
      </c>
      <c r="AL78" t="s">
        <v>216</v>
      </c>
      <c r="AM78" s="1">
        <f t="shared" ref="AM78" ca="1" si="757">L79</f>
        <v>4</v>
      </c>
      <c r="AN78" t="s">
        <v>217</v>
      </c>
      <c r="AO78" t="s">
        <v>230</v>
      </c>
      <c r="AP78" s="114" t="str">
        <f t="shared" ca="1" si="630"/>
        <v>\\(\\quad \\displaystyle \\frac{21}{12}　=　 \\)</v>
      </c>
      <c r="AQ78" t="str">
        <f t="shared" ca="1" si="640"/>
        <v>\\(\\quad \\displaystyle \\frac{7}{4} \\)</v>
      </c>
      <c r="AS78" s="114" t="str">
        <f t="shared" ref="AS78" ca="1" si="758">AP78</f>
        <v>\\(\\quad \\displaystyle \\frac{21}{12}　=　 \\)</v>
      </c>
      <c r="AT78" s="114" t="str">
        <f t="shared" ref="AT78" ca="1" si="759">IF(O78="",AQ78,AQ79)</f>
        <v>\\(\\quad \\displaystyle \\frac{7}{4} \\)</v>
      </c>
      <c r="AU78" s="114" t="s">
        <v>60</v>
      </c>
      <c r="AV78" s="115" t="s">
        <v>224</v>
      </c>
      <c r="AW78" s="115" t="str">
        <f t="shared" ref="AW78" ca="1" si="760">AS78</f>
        <v>\\(\\quad \\displaystyle \\frac{21}{12}　=　 \\)</v>
      </c>
      <c r="AX78" s="115" t="str">
        <f t="shared" ref="AX78" ca="1" si="761">AT78</f>
        <v>\\(\\quad \\displaystyle \\frac{7}{4} \\)</v>
      </c>
      <c r="AY78" s="115" t="s">
        <v>62</v>
      </c>
      <c r="AZ78" s="116" t="str">
        <f t="shared" ref="AZ78" ca="1" si="762">"INSERT INTO "&amp;AU78&amp;"(tangen,question,answer,editor,date,count) VALUES('"&amp;AV78&amp;"','"&amp;AW78&amp;"','"&amp;AX78&amp;"','"&amp;AY78&amp;"',NOW(),0);"</f>
        <v>INSERT INTO math(tangen,question,answer,editor,date,count) VALUES('m3800','\\(\\quad \\displaystyle \\frac{21}{12}　=　 \\)','\\(\\quad \\displaystyle \\frac{7}{4} \\)','harazono',NOW(),0);</v>
      </c>
      <c r="BH78" s="22">
        <f t="shared" ca="1" si="148"/>
        <v>7</v>
      </c>
      <c r="BI78">
        <f t="shared" ref="BI78" ca="1" si="763">BH78*BT78</f>
        <v>21</v>
      </c>
      <c r="BJ78">
        <f t="shared" ref="BJ78" ca="1" si="764">BH78/GCD(BH78,BH79)</f>
        <v>7</v>
      </c>
      <c r="BK78">
        <f t="shared" ref="BK78" ca="1" si="765">BI78/GCD(BI78,BI79)</f>
        <v>7</v>
      </c>
      <c r="BT78" s="132">
        <f t="shared" ca="1" si="152"/>
        <v>3</v>
      </c>
      <c r="CG78"/>
      <c r="CH78" s="5"/>
    </row>
    <row r="79" spans="2:86" ht="32" customHeight="1" x14ac:dyDescent="0.55000000000000004">
      <c r="B79" s="127"/>
      <c r="C79" s="37"/>
      <c r="D79" s="114"/>
      <c r="I79" s="29">
        <f t="shared" ca="1" si="157"/>
        <v>12</v>
      </c>
      <c r="J79" s="124"/>
      <c r="K79" s="26"/>
      <c r="L79" s="25">
        <f t="shared" ca="1" si="158"/>
        <v>4</v>
      </c>
      <c r="M79" s="118"/>
      <c r="N79" s="125"/>
      <c r="O79" s="118"/>
      <c r="P79" s="118"/>
      <c r="Q79" s="133"/>
      <c r="R79" s="133"/>
      <c r="S79" s="134"/>
      <c r="T79" s="133"/>
      <c r="U79" s="134"/>
      <c r="V79" s="133"/>
      <c r="W79" s="133"/>
      <c r="X79" s="76"/>
      <c r="Y79" s="121"/>
      <c r="Z79" s="114"/>
      <c r="AA79" s="122"/>
      <c r="AB79" s="114"/>
      <c r="AC79" s="122"/>
      <c r="AD79" s="114"/>
      <c r="AE79" s="27"/>
      <c r="AF79" s="114"/>
      <c r="AG79" t="s">
        <v>230</v>
      </c>
      <c r="AH79" t="s">
        <v>250</v>
      </c>
      <c r="AI79" s="1" t="str">
        <f t="shared" ref="AI79" ca="1" si="766">IF(O78="","",O78)</f>
        <v/>
      </c>
      <c r="AK79" s="1"/>
      <c r="AM79" s="1"/>
      <c r="AO79" t="s">
        <v>230</v>
      </c>
      <c r="AP79" s="114"/>
      <c r="AQ79" t="str">
        <f t="shared" ca="1" si="640"/>
        <v>\\(\\quad \\displaystyle  \\)</v>
      </c>
      <c r="AS79" s="114"/>
      <c r="AT79" s="114"/>
      <c r="AU79" s="114"/>
      <c r="AV79" s="114"/>
      <c r="AW79" s="114"/>
      <c r="AX79" s="114"/>
      <c r="AY79" s="114"/>
      <c r="AZ79" s="117"/>
      <c r="BH79" s="23">
        <f t="shared" ca="1" si="154"/>
        <v>4</v>
      </c>
      <c r="BI79">
        <f t="shared" ref="BI79" ca="1" si="767">BH79*BT78</f>
        <v>12</v>
      </c>
      <c r="BJ79">
        <f t="shared" ref="BJ79" ca="1" si="768">BH79/GCD(BH78,BH79)</f>
        <v>4</v>
      </c>
      <c r="BK79">
        <f t="shared" ref="BK79" ca="1" si="769">BI79/GCD(BI78,BI79)</f>
        <v>4</v>
      </c>
      <c r="BT79" s="132"/>
      <c r="CG79"/>
      <c r="CH79" s="5"/>
    </row>
    <row r="80" spans="2:86" ht="32" customHeight="1" thickBot="1" x14ac:dyDescent="0.6">
      <c r="B80" s="126" t="s">
        <v>30</v>
      </c>
      <c r="C80" s="36"/>
      <c r="D80" s="114">
        <v>40</v>
      </c>
      <c r="I80" s="28">
        <f t="shared" ca="1" si="157"/>
        <v>4</v>
      </c>
      <c r="J80" s="124" t="s">
        <v>13</v>
      </c>
      <c r="K80" s="26"/>
      <c r="L80" s="31">
        <f t="shared" ca="1" si="158"/>
        <v>1</v>
      </c>
      <c r="M80" s="118" t="str">
        <f t="shared" ref="M80" ca="1" si="770">IF(L81=1,"=","")</f>
        <v/>
      </c>
      <c r="N80" s="125" t="str">
        <f t="shared" ref="N80" ca="1" si="771">IF(L81=1,IF(BJ80&lt;0,"ー",""),"")</f>
        <v/>
      </c>
      <c r="O80" s="118" t="str">
        <f t="shared" ref="O80" ca="1" si="772">IF(L81=1,L80,"")</f>
        <v/>
      </c>
      <c r="P80" s="118" t="s">
        <v>250</v>
      </c>
      <c r="Q80" s="133"/>
      <c r="R80" s="133"/>
      <c r="S80" s="134"/>
      <c r="T80" s="133"/>
      <c r="U80" s="134"/>
      <c r="V80" s="133"/>
      <c r="W80" s="133"/>
      <c r="X80" s="76"/>
      <c r="Y80" s="121" t="str">
        <f t="shared" ref="Y80" si="773">IF(H80="","",H80)</f>
        <v/>
      </c>
      <c r="Z80" s="114" t="s">
        <v>249</v>
      </c>
      <c r="AA80" s="122">
        <f t="shared" ref="AA80" ca="1" si="774">I80</f>
        <v>4</v>
      </c>
      <c r="AB80" s="114" t="s">
        <v>216</v>
      </c>
      <c r="AC80" s="122">
        <f t="shared" ref="AC80" ca="1" si="775">I81</f>
        <v>16</v>
      </c>
      <c r="AD80" s="114" t="s">
        <v>217</v>
      </c>
      <c r="AE80" s="27"/>
      <c r="AF80" s="114" t="s">
        <v>233</v>
      </c>
      <c r="AG80" t="s">
        <v>230</v>
      </c>
      <c r="AH80" t="s">
        <v>250</v>
      </c>
      <c r="AI80" s="1" t="str">
        <f t="shared" ref="AI80" si="776">IF(K80="","",K80)</f>
        <v/>
      </c>
      <c r="AJ80" t="s">
        <v>249</v>
      </c>
      <c r="AK80" s="1">
        <f t="shared" ref="AK80" ca="1" si="777">L80</f>
        <v>1</v>
      </c>
      <c r="AL80" t="s">
        <v>216</v>
      </c>
      <c r="AM80" s="1">
        <f t="shared" ref="AM80" ca="1" si="778">L81</f>
        <v>4</v>
      </c>
      <c r="AN80" t="s">
        <v>217</v>
      </c>
      <c r="AO80" t="s">
        <v>230</v>
      </c>
      <c r="AP80" s="114" t="str">
        <f t="shared" ca="1" si="630"/>
        <v>\\(\\quad \\displaystyle \\frac{4}{16}　=　 \\)</v>
      </c>
      <c r="AQ80" t="str">
        <f t="shared" ca="1" si="640"/>
        <v>\\(\\quad \\displaystyle \\frac{1}{4} \\)</v>
      </c>
      <c r="AS80" s="114" t="str">
        <f t="shared" ref="AS80" ca="1" si="779">AP80</f>
        <v>\\(\\quad \\displaystyle \\frac{4}{16}　=　 \\)</v>
      </c>
      <c r="AT80" s="114" t="str">
        <f t="shared" ref="AT80" ca="1" si="780">IF(O80="",AQ80,AQ81)</f>
        <v>\\(\\quad \\displaystyle \\frac{1}{4} \\)</v>
      </c>
      <c r="AU80" s="114" t="s">
        <v>60</v>
      </c>
      <c r="AV80" s="115" t="s">
        <v>224</v>
      </c>
      <c r="AW80" s="115" t="str">
        <f t="shared" ref="AW80" ca="1" si="781">AS80</f>
        <v>\\(\\quad \\displaystyle \\frac{4}{16}　=　 \\)</v>
      </c>
      <c r="AX80" s="115" t="str">
        <f t="shared" ref="AX80" ca="1" si="782">AT80</f>
        <v>\\(\\quad \\displaystyle \\frac{1}{4} \\)</v>
      </c>
      <c r="AY80" s="115" t="s">
        <v>62</v>
      </c>
      <c r="AZ80" s="116" t="str">
        <f t="shared" ref="AZ80" ca="1" si="783">"INSERT INTO "&amp;AU80&amp;"(tangen,question,answer,editor,date,count) VALUES('"&amp;AV80&amp;"','"&amp;AW80&amp;"','"&amp;AX80&amp;"','"&amp;AY80&amp;"',NOW(),0);"</f>
        <v>INSERT INTO math(tangen,question,answer,editor,date,count) VALUES('m3800','\\(\\quad \\displaystyle \\frac{4}{16}　=　 \\)','\\(\\quad \\displaystyle \\frac{1}{4} \\)','harazono',NOW(),0);</v>
      </c>
      <c r="BH80" s="22">
        <f t="shared" ca="1" si="148"/>
        <v>2</v>
      </c>
      <c r="BI80">
        <f t="shared" ref="BI80" ca="1" si="784">BH80*BT80</f>
        <v>4</v>
      </c>
      <c r="BJ80">
        <f t="shared" ref="BJ80" ca="1" si="785">BH80/GCD(BH80,BH81)</f>
        <v>1</v>
      </c>
      <c r="BK80">
        <f t="shared" ref="BK80" ca="1" si="786">BI80/GCD(BI80,BI81)</f>
        <v>1</v>
      </c>
      <c r="BT80" s="132">
        <f t="shared" ca="1" si="152"/>
        <v>2</v>
      </c>
      <c r="CG80"/>
      <c r="CH80" s="5"/>
    </row>
    <row r="81" spans="2:86" ht="32" customHeight="1" x14ac:dyDescent="0.55000000000000004">
      <c r="B81" s="127"/>
      <c r="C81" s="37"/>
      <c r="D81" s="114"/>
      <c r="I81" s="29">
        <f t="shared" ca="1" si="157"/>
        <v>16</v>
      </c>
      <c r="J81" s="124"/>
      <c r="K81" s="26"/>
      <c r="L81" s="25">
        <f t="shared" ca="1" si="158"/>
        <v>4</v>
      </c>
      <c r="M81" s="118"/>
      <c r="N81" s="125"/>
      <c r="O81" s="118"/>
      <c r="P81" s="118"/>
      <c r="Q81" s="133"/>
      <c r="R81" s="133"/>
      <c r="S81" s="134"/>
      <c r="T81" s="133"/>
      <c r="U81" s="134"/>
      <c r="V81" s="133"/>
      <c r="W81" s="133"/>
      <c r="X81" s="76"/>
      <c r="Y81" s="121"/>
      <c r="Z81" s="114"/>
      <c r="AA81" s="122"/>
      <c r="AB81" s="114"/>
      <c r="AC81" s="122"/>
      <c r="AD81" s="114"/>
      <c r="AE81" s="27"/>
      <c r="AF81" s="114"/>
      <c r="AG81" t="s">
        <v>230</v>
      </c>
      <c r="AH81" t="s">
        <v>250</v>
      </c>
      <c r="AI81" s="1" t="str">
        <f t="shared" ref="AI81" ca="1" si="787">IF(O80="","",O80)</f>
        <v/>
      </c>
      <c r="AK81" s="1"/>
      <c r="AM81" s="1"/>
      <c r="AO81" t="s">
        <v>230</v>
      </c>
      <c r="AP81" s="114"/>
      <c r="AQ81" t="str">
        <f t="shared" ca="1" si="640"/>
        <v>\\(\\quad \\displaystyle  \\)</v>
      </c>
      <c r="AS81" s="114"/>
      <c r="AT81" s="114"/>
      <c r="AU81" s="114"/>
      <c r="AV81" s="114"/>
      <c r="AW81" s="114"/>
      <c r="AX81" s="114"/>
      <c r="AY81" s="114"/>
      <c r="AZ81" s="117"/>
      <c r="BH81" s="23">
        <f t="shared" ca="1" si="154"/>
        <v>8</v>
      </c>
      <c r="BI81">
        <f t="shared" ref="BI81" ca="1" si="788">BH81*BT80</f>
        <v>16</v>
      </c>
      <c r="BJ81">
        <f t="shared" ref="BJ81" ca="1" si="789">BH81/GCD(BH80,BH81)</f>
        <v>4</v>
      </c>
      <c r="BK81">
        <f t="shared" ref="BK81" ca="1" si="790">BI81/GCD(BI80,BI81)</f>
        <v>4</v>
      </c>
      <c r="BT81" s="132"/>
      <c r="CG81"/>
      <c r="CH81" s="5"/>
    </row>
    <row r="82" spans="2:86" ht="32" customHeight="1" thickBot="1" x14ac:dyDescent="0.6">
      <c r="B82" s="126" t="s">
        <v>30</v>
      </c>
      <c r="C82" s="36"/>
      <c r="D82" s="114">
        <v>41</v>
      </c>
      <c r="I82" s="28">
        <f t="shared" ca="1" si="157"/>
        <v>15</v>
      </c>
      <c r="J82" s="124" t="s">
        <v>13</v>
      </c>
      <c r="K82" s="26"/>
      <c r="L82" s="31">
        <f t="shared" ca="1" si="158"/>
        <v>5</v>
      </c>
      <c r="M82" s="118" t="str">
        <f t="shared" ref="M82" ca="1" si="791">IF(L83=1,"=","")</f>
        <v/>
      </c>
      <c r="N82" s="125" t="str">
        <f t="shared" ref="N82" ca="1" si="792">IF(L83=1,IF(BJ82&lt;0,"ー",""),"")</f>
        <v/>
      </c>
      <c r="O82" s="118" t="str">
        <f t="shared" ref="O82" ca="1" si="793">IF(L83=1,L82,"")</f>
        <v/>
      </c>
      <c r="P82" s="118" t="s">
        <v>250</v>
      </c>
      <c r="Q82" s="133"/>
      <c r="R82" s="133"/>
      <c r="S82" s="134"/>
      <c r="T82" s="133"/>
      <c r="U82" s="134"/>
      <c r="V82" s="133"/>
      <c r="W82" s="133"/>
      <c r="X82" s="76"/>
      <c r="Y82" s="121" t="str">
        <f t="shared" ref="Y82" si="794">IF(H82="","",H82)</f>
        <v/>
      </c>
      <c r="Z82" s="114" t="s">
        <v>249</v>
      </c>
      <c r="AA82" s="122">
        <f t="shared" ref="AA82" ca="1" si="795">I82</f>
        <v>15</v>
      </c>
      <c r="AB82" s="114" t="s">
        <v>216</v>
      </c>
      <c r="AC82" s="122">
        <f t="shared" ref="AC82" ca="1" si="796">I83</f>
        <v>21</v>
      </c>
      <c r="AD82" s="114" t="s">
        <v>217</v>
      </c>
      <c r="AE82" s="27"/>
      <c r="AF82" s="114" t="s">
        <v>233</v>
      </c>
      <c r="AG82" t="s">
        <v>230</v>
      </c>
      <c r="AH82" t="s">
        <v>250</v>
      </c>
      <c r="AI82" s="1" t="str">
        <f t="shared" ref="AI82" si="797">IF(K82="","",K82)</f>
        <v/>
      </c>
      <c r="AJ82" t="s">
        <v>249</v>
      </c>
      <c r="AK82" s="1">
        <f t="shared" ref="AK82" ca="1" si="798">L82</f>
        <v>5</v>
      </c>
      <c r="AL82" t="s">
        <v>216</v>
      </c>
      <c r="AM82" s="1">
        <f t="shared" ref="AM82" ca="1" si="799">L83</f>
        <v>7</v>
      </c>
      <c r="AN82" t="s">
        <v>217</v>
      </c>
      <c r="AO82" t="s">
        <v>230</v>
      </c>
      <c r="AP82" s="114" t="str">
        <f t="shared" ca="1" si="630"/>
        <v>\\(\\quad \\displaystyle \\frac{15}{21}　=　 \\)</v>
      </c>
      <c r="AQ82" t="str">
        <f t="shared" ca="1" si="640"/>
        <v>\\(\\quad \\displaystyle \\frac{5}{7} \\)</v>
      </c>
      <c r="AS82" s="114" t="str">
        <f t="shared" ref="AS82" ca="1" si="800">AP82</f>
        <v>\\(\\quad \\displaystyle \\frac{15}{21}　=　 \\)</v>
      </c>
      <c r="AT82" s="114" t="str">
        <f t="shared" ref="AT82" ca="1" si="801">IF(O82="",AQ82,AQ83)</f>
        <v>\\(\\quad \\displaystyle \\frac{5}{7} \\)</v>
      </c>
      <c r="AU82" s="114" t="s">
        <v>60</v>
      </c>
      <c r="AV82" s="115" t="s">
        <v>224</v>
      </c>
      <c r="AW82" s="115" t="str">
        <f t="shared" ref="AW82" ca="1" si="802">AS82</f>
        <v>\\(\\quad \\displaystyle \\frac{15}{21}　=　 \\)</v>
      </c>
      <c r="AX82" s="115" t="str">
        <f t="shared" ref="AX82" ca="1" si="803">AT82</f>
        <v>\\(\\quad \\displaystyle \\frac{5}{7} \\)</v>
      </c>
      <c r="AY82" s="115" t="s">
        <v>62</v>
      </c>
      <c r="AZ82" s="116" t="str">
        <f t="shared" ref="AZ82" ca="1" si="804">"INSERT INTO "&amp;AU82&amp;"(tangen,question,answer,editor,date,count) VALUES('"&amp;AV82&amp;"','"&amp;AW82&amp;"','"&amp;AX82&amp;"','"&amp;AY82&amp;"',NOW(),0);"</f>
        <v>INSERT INTO math(tangen,question,answer,editor,date,count) VALUES('m3800','\\(\\quad \\displaystyle \\frac{15}{21}　=　 \\)','\\(\\quad \\displaystyle \\frac{5}{7} \\)','harazono',NOW(),0);</v>
      </c>
      <c r="BH82" s="22">
        <f t="shared" ca="1" si="148"/>
        <v>5</v>
      </c>
      <c r="BI82">
        <f t="shared" ref="BI82" ca="1" si="805">BH82*BT82</f>
        <v>15</v>
      </c>
      <c r="BJ82">
        <f t="shared" ref="BJ82" ca="1" si="806">BH82/GCD(BH82,BH83)</f>
        <v>5</v>
      </c>
      <c r="BK82">
        <f t="shared" ref="BK82" ca="1" si="807">BI82/GCD(BI82,BI83)</f>
        <v>5</v>
      </c>
      <c r="BT82" s="132">
        <f t="shared" ca="1" si="152"/>
        <v>3</v>
      </c>
      <c r="CG82"/>
      <c r="CH82" s="5"/>
    </row>
    <row r="83" spans="2:86" ht="32" customHeight="1" x14ac:dyDescent="0.55000000000000004">
      <c r="B83" s="127"/>
      <c r="C83" s="37"/>
      <c r="D83" s="114"/>
      <c r="I83" s="29">
        <f t="shared" ca="1" si="157"/>
        <v>21</v>
      </c>
      <c r="J83" s="124"/>
      <c r="K83" s="26"/>
      <c r="L83" s="25">
        <f t="shared" ca="1" si="158"/>
        <v>7</v>
      </c>
      <c r="M83" s="118"/>
      <c r="N83" s="125"/>
      <c r="O83" s="118"/>
      <c r="P83" s="118"/>
      <c r="Q83" s="133"/>
      <c r="R83" s="133"/>
      <c r="S83" s="134"/>
      <c r="T83" s="133"/>
      <c r="U83" s="134"/>
      <c r="V83" s="133"/>
      <c r="W83" s="133"/>
      <c r="X83" s="76"/>
      <c r="Y83" s="121"/>
      <c r="Z83" s="114"/>
      <c r="AA83" s="122"/>
      <c r="AB83" s="114"/>
      <c r="AC83" s="122"/>
      <c r="AD83" s="114"/>
      <c r="AE83" s="27"/>
      <c r="AF83" s="114"/>
      <c r="AG83" t="s">
        <v>230</v>
      </c>
      <c r="AH83" t="s">
        <v>250</v>
      </c>
      <c r="AI83" s="1" t="str">
        <f t="shared" ref="AI83" ca="1" si="808">IF(O82="","",O82)</f>
        <v/>
      </c>
      <c r="AK83" s="1"/>
      <c r="AM83" s="1"/>
      <c r="AO83" t="s">
        <v>230</v>
      </c>
      <c r="AP83" s="114"/>
      <c r="AQ83" t="str">
        <f t="shared" ca="1" si="640"/>
        <v>\\(\\quad \\displaystyle  \\)</v>
      </c>
      <c r="AS83" s="114"/>
      <c r="AT83" s="114"/>
      <c r="AU83" s="114"/>
      <c r="AV83" s="114"/>
      <c r="AW83" s="114"/>
      <c r="AX83" s="114"/>
      <c r="AY83" s="114"/>
      <c r="AZ83" s="117"/>
      <c r="BH83" s="23">
        <f t="shared" ca="1" si="154"/>
        <v>7</v>
      </c>
      <c r="BI83">
        <f t="shared" ref="BI83" ca="1" si="809">BH83*BT82</f>
        <v>21</v>
      </c>
      <c r="BJ83">
        <f t="shared" ref="BJ83" ca="1" si="810">BH83/GCD(BH82,BH83)</f>
        <v>7</v>
      </c>
      <c r="BK83">
        <f t="shared" ref="BK83" ca="1" si="811">BI83/GCD(BI82,BI83)</f>
        <v>7</v>
      </c>
      <c r="BT83" s="132"/>
      <c r="CG83"/>
      <c r="CH83" s="5"/>
    </row>
    <row r="84" spans="2:86" ht="32" customHeight="1" thickBot="1" x14ac:dyDescent="0.6">
      <c r="B84" s="126" t="s">
        <v>30</v>
      </c>
      <c r="C84" s="36"/>
      <c r="D84" s="114">
        <v>42</v>
      </c>
      <c r="I84" s="28">
        <f t="shared" ca="1" si="157"/>
        <v>4</v>
      </c>
      <c r="J84" s="124" t="s">
        <v>13</v>
      </c>
      <c r="K84" s="26"/>
      <c r="L84" s="31">
        <f t="shared" ca="1" si="158"/>
        <v>2</v>
      </c>
      <c r="M84" s="118" t="str">
        <f t="shared" ref="M84" ca="1" si="812">IF(L85=1,"=","")</f>
        <v/>
      </c>
      <c r="N84" s="125" t="str">
        <f t="shared" ref="N84" ca="1" si="813">IF(L85=1,IF(BJ84&lt;0,"ー",""),"")</f>
        <v/>
      </c>
      <c r="O84" s="118" t="str">
        <f t="shared" ref="O84" ca="1" si="814">IF(L85=1,L84,"")</f>
        <v/>
      </c>
      <c r="P84" s="118" t="s">
        <v>250</v>
      </c>
      <c r="Q84" s="133"/>
      <c r="R84" s="133"/>
      <c r="S84" s="134"/>
      <c r="T84" s="133"/>
      <c r="U84" s="134"/>
      <c r="V84" s="133"/>
      <c r="W84" s="133"/>
      <c r="X84" s="76"/>
      <c r="Y84" s="121" t="str">
        <f t="shared" ref="Y84" si="815">IF(H84="","",H84)</f>
        <v/>
      </c>
      <c r="Z84" s="114" t="s">
        <v>249</v>
      </c>
      <c r="AA84" s="122">
        <f t="shared" ref="AA84" ca="1" si="816">I84</f>
        <v>4</v>
      </c>
      <c r="AB84" s="114" t="s">
        <v>216</v>
      </c>
      <c r="AC84" s="122">
        <f t="shared" ref="AC84" ca="1" si="817">I85</f>
        <v>14</v>
      </c>
      <c r="AD84" s="114" t="s">
        <v>217</v>
      </c>
      <c r="AE84" s="27"/>
      <c r="AF84" s="114" t="s">
        <v>233</v>
      </c>
      <c r="AG84" t="s">
        <v>230</v>
      </c>
      <c r="AH84" t="s">
        <v>250</v>
      </c>
      <c r="AI84" s="1" t="str">
        <f t="shared" ref="AI84" si="818">IF(K84="","",K84)</f>
        <v/>
      </c>
      <c r="AJ84" t="s">
        <v>249</v>
      </c>
      <c r="AK84" s="1">
        <f t="shared" ref="AK84" ca="1" si="819">L84</f>
        <v>2</v>
      </c>
      <c r="AL84" t="s">
        <v>216</v>
      </c>
      <c r="AM84" s="1">
        <f t="shared" ref="AM84" ca="1" si="820">L85</f>
        <v>7</v>
      </c>
      <c r="AN84" t="s">
        <v>217</v>
      </c>
      <c r="AO84" t="s">
        <v>230</v>
      </c>
      <c r="AP84" s="114" t="str">
        <f t="shared" ca="1" si="630"/>
        <v>\\(\\quad \\displaystyle \\frac{4}{14}　=　 \\)</v>
      </c>
      <c r="AQ84" t="str">
        <f t="shared" ca="1" si="640"/>
        <v>\\(\\quad \\displaystyle \\frac{2}{7} \\)</v>
      </c>
      <c r="AS84" s="114" t="str">
        <f t="shared" ref="AS84" ca="1" si="821">AP84</f>
        <v>\\(\\quad \\displaystyle \\frac{4}{14}　=　 \\)</v>
      </c>
      <c r="AT84" s="114" t="str">
        <f t="shared" ref="AT84" ca="1" si="822">IF(O84="",AQ84,AQ85)</f>
        <v>\\(\\quad \\displaystyle \\frac{2}{7} \\)</v>
      </c>
      <c r="AU84" s="114" t="s">
        <v>60</v>
      </c>
      <c r="AV84" s="115" t="s">
        <v>224</v>
      </c>
      <c r="AW84" s="115" t="str">
        <f t="shared" ref="AW84" ca="1" si="823">AS84</f>
        <v>\\(\\quad \\displaystyle \\frac{4}{14}　=　 \\)</v>
      </c>
      <c r="AX84" s="115" t="str">
        <f t="shared" ref="AX84" ca="1" si="824">AT84</f>
        <v>\\(\\quad \\displaystyle \\frac{2}{7} \\)</v>
      </c>
      <c r="AY84" s="115" t="s">
        <v>62</v>
      </c>
      <c r="AZ84" s="116" t="str">
        <f t="shared" ref="AZ84" ca="1" si="825">"INSERT INTO "&amp;AU84&amp;"(tangen,question,answer,editor,date,count) VALUES('"&amp;AV84&amp;"','"&amp;AW84&amp;"','"&amp;AX84&amp;"','"&amp;AY84&amp;"',NOW(),0);"</f>
        <v>INSERT INTO math(tangen,question,answer,editor,date,count) VALUES('m3800','\\(\\quad \\displaystyle \\frac{4}{14}　=　 \\)','\\(\\quad \\displaystyle \\frac{2}{7} \\)','harazono',NOW(),0);</v>
      </c>
      <c r="BH84" s="22">
        <f t="shared" ref="BH84:BH100" ca="1" si="826">RANDBETWEEN(1,10)</f>
        <v>2</v>
      </c>
      <c r="BI84">
        <f t="shared" ref="BI84" ca="1" si="827">BH84*BT84</f>
        <v>4</v>
      </c>
      <c r="BJ84">
        <f t="shared" ref="BJ84" ca="1" si="828">BH84/GCD(BH84,BH85)</f>
        <v>2</v>
      </c>
      <c r="BK84">
        <f t="shared" ref="BK84" ca="1" si="829">BI84/GCD(BI84,BI85)</f>
        <v>2</v>
      </c>
      <c r="BT84" s="132">
        <f t="shared" ref="BT84:BT100" ca="1" si="830">RANDBETWEEN(2,3)</f>
        <v>2</v>
      </c>
      <c r="CG84"/>
      <c r="CH84" s="5"/>
    </row>
    <row r="85" spans="2:86" ht="32" customHeight="1" x14ac:dyDescent="0.55000000000000004">
      <c r="B85" s="127"/>
      <c r="C85" s="37"/>
      <c r="D85" s="114"/>
      <c r="I85" s="29">
        <f t="shared" ca="1" si="157"/>
        <v>14</v>
      </c>
      <c r="J85" s="124"/>
      <c r="K85" s="26"/>
      <c r="L85" s="25">
        <f t="shared" ca="1" si="158"/>
        <v>7</v>
      </c>
      <c r="M85" s="118"/>
      <c r="N85" s="125"/>
      <c r="O85" s="118"/>
      <c r="P85" s="118"/>
      <c r="Q85" s="133"/>
      <c r="R85" s="133"/>
      <c r="S85" s="134"/>
      <c r="T85" s="133"/>
      <c r="U85" s="134"/>
      <c r="V85" s="133"/>
      <c r="W85" s="133"/>
      <c r="X85" s="76"/>
      <c r="Y85" s="121"/>
      <c r="Z85" s="114"/>
      <c r="AA85" s="122"/>
      <c r="AB85" s="114"/>
      <c r="AC85" s="122"/>
      <c r="AD85" s="114"/>
      <c r="AE85" s="27"/>
      <c r="AF85" s="114"/>
      <c r="AG85" t="s">
        <v>230</v>
      </c>
      <c r="AH85" t="s">
        <v>250</v>
      </c>
      <c r="AI85" s="1" t="str">
        <f t="shared" ref="AI85" ca="1" si="831">IF(O84="","",O84)</f>
        <v/>
      </c>
      <c r="AK85" s="1"/>
      <c r="AM85" s="1"/>
      <c r="AO85" t="s">
        <v>230</v>
      </c>
      <c r="AP85" s="114"/>
      <c r="AQ85" t="str">
        <f t="shared" ca="1" si="640"/>
        <v>\\(\\quad \\displaystyle  \\)</v>
      </c>
      <c r="AS85" s="114"/>
      <c r="AT85" s="114"/>
      <c r="AU85" s="114"/>
      <c r="AV85" s="114"/>
      <c r="AW85" s="114"/>
      <c r="AX85" s="114"/>
      <c r="AY85" s="114"/>
      <c r="AZ85" s="117"/>
      <c r="BH85" s="23">
        <f t="shared" ref="BH85:BH101" ca="1" si="832">RANDBETWEEN(2,10)</f>
        <v>7</v>
      </c>
      <c r="BI85">
        <f t="shared" ref="BI85" ca="1" si="833">BH85*BT84</f>
        <v>14</v>
      </c>
      <c r="BJ85">
        <f t="shared" ref="BJ85" ca="1" si="834">BH85/GCD(BH84,BH85)</f>
        <v>7</v>
      </c>
      <c r="BK85">
        <f t="shared" ref="BK85" ca="1" si="835">BI85/GCD(BI84,BI85)</f>
        <v>7</v>
      </c>
      <c r="BT85" s="132"/>
      <c r="CG85"/>
      <c r="CH85" s="5"/>
    </row>
    <row r="86" spans="2:86" ht="32" customHeight="1" thickBot="1" x14ac:dyDescent="0.6">
      <c r="B86" s="126" t="s">
        <v>30</v>
      </c>
      <c r="C86" s="36"/>
      <c r="D86" s="114">
        <v>43</v>
      </c>
      <c r="I86" s="28">
        <f t="shared" ref="I86:I101" ca="1" si="836">BI86</f>
        <v>3</v>
      </c>
      <c r="J86" s="124" t="s">
        <v>13</v>
      </c>
      <c r="K86" s="26"/>
      <c r="L86" s="31">
        <f t="shared" ref="L86:L101" ca="1" si="837">BK86</f>
        <v>1</v>
      </c>
      <c r="M86" s="118" t="str">
        <f t="shared" ref="M86" ca="1" si="838">IF(L87=1,"=","")</f>
        <v/>
      </c>
      <c r="N86" s="125" t="str">
        <f t="shared" ref="N86" ca="1" si="839">IF(L87=1,IF(BJ86&lt;0,"ー",""),"")</f>
        <v/>
      </c>
      <c r="O86" s="118" t="str">
        <f t="shared" ref="O86" ca="1" si="840">IF(L87=1,L86,"")</f>
        <v/>
      </c>
      <c r="P86" s="118" t="s">
        <v>250</v>
      </c>
      <c r="Q86" s="133"/>
      <c r="R86" s="133"/>
      <c r="S86" s="134"/>
      <c r="T86" s="133"/>
      <c r="U86" s="134"/>
      <c r="V86" s="133"/>
      <c r="W86" s="133"/>
      <c r="X86" s="76"/>
      <c r="Y86" s="121" t="str">
        <f t="shared" ref="Y86" si="841">IF(H86="","",H86)</f>
        <v/>
      </c>
      <c r="Z86" s="114" t="s">
        <v>249</v>
      </c>
      <c r="AA86" s="122">
        <f t="shared" ref="AA86" ca="1" si="842">I86</f>
        <v>3</v>
      </c>
      <c r="AB86" s="114" t="s">
        <v>216</v>
      </c>
      <c r="AC86" s="122">
        <f t="shared" ref="AC86" ca="1" si="843">I87</f>
        <v>24</v>
      </c>
      <c r="AD86" s="114" t="s">
        <v>217</v>
      </c>
      <c r="AE86" s="27"/>
      <c r="AF86" s="114" t="s">
        <v>233</v>
      </c>
      <c r="AG86" t="s">
        <v>230</v>
      </c>
      <c r="AH86" t="s">
        <v>250</v>
      </c>
      <c r="AI86" s="1" t="str">
        <f t="shared" ref="AI86" si="844">IF(K86="","",K86)</f>
        <v/>
      </c>
      <c r="AJ86" t="s">
        <v>249</v>
      </c>
      <c r="AK86" s="1">
        <f t="shared" ref="AK86" ca="1" si="845">L86</f>
        <v>1</v>
      </c>
      <c r="AL86" t="s">
        <v>216</v>
      </c>
      <c r="AM86" s="1">
        <f t="shared" ref="AM86" ca="1" si="846">L87</f>
        <v>8</v>
      </c>
      <c r="AN86" t="s">
        <v>217</v>
      </c>
      <c r="AO86" t="s">
        <v>230</v>
      </c>
      <c r="AP86" s="114" t="str">
        <f t="shared" ca="1" si="630"/>
        <v>\\(\\quad \\displaystyle \\frac{3}{24}　=　 \\)</v>
      </c>
      <c r="AQ86" t="str">
        <f t="shared" ca="1" si="640"/>
        <v>\\(\\quad \\displaystyle \\frac{1}{8} \\)</v>
      </c>
      <c r="AS86" s="114" t="str">
        <f t="shared" ref="AS86" ca="1" si="847">AP86</f>
        <v>\\(\\quad \\displaystyle \\frac{3}{24}　=　 \\)</v>
      </c>
      <c r="AT86" s="114" t="str">
        <f t="shared" ref="AT86" ca="1" si="848">IF(O86="",AQ86,AQ87)</f>
        <v>\\(\\quad \\displaystyle \\frac{1}{8} \\)</v>
      </c>
      <c r="AU86" s="114" t="s">
        <v>60</v>
      </c>
      <c r="AV86" s="115" t="s">
        <v>224</v>
      </c>
      <c r="AW86" s="115" t="str">
        <f t="shared" ref="AW86" ca="1" si="849">AS86</f>
        <v>\\(\\quad \\displaystyle \\frac{3}{24}　=　 \\)</v>
      </c>
      <c r="AX86" s="115" t="str">
        <f t="shared" ref="AX86" ca="1" si="850">AT86</f>
        <v>\\(\\quad \\displaystyle \\frac{1}{8} \\)</v>
      </c>
      <c r="AY86" s="115" t="s">
        <v>62</v>
      </c>
      <c r="AZ86" s="116" t="str">
        <f t="shared" ref="AZ86" ca="1" si="851">"INSERT INTO "&amp;AU86&amp;"(tangen,question,answer,editor,date,count) VALUES('"&amp;AV86&amp;"','"&amp;AW86&amp;"','"&amp;AX86&amp;"','"&amp;AY86&amp;"',NOW(),0);"</f>
        <v>INSERT INTO math(tangen,question,answer,editor,date,count) VALUES('m3800','\\(\\quad \\displaystyle \\frac{3}{24}　=　 \\)','\\(\\quad \\displaystyle \\frac{1}{8} \\)','harazono',NOW(),0);</v>
      </c>
      <c r="BH86" s="22">
        <f t="shared" ca="1" si="826"/>
        <v>1</v>
      </c>
      <c r="BI86">
        <f t="shared" ref="BI86" ca="1" si="852">BH86*BT86</f>
        <v>3</v>
      </c>
      <c r="BJ86">
        <f t="shared" ref="BJ86" ca="1" si="853">BH86/GCD(BH86,BH87)</f>
        <v>1</v>
      </c>
      <c r="BK86">
        <f t="shared" ref="BK86" ca="1" si="854">BI86/GCD(BI86,BI87)</f>
        <v>1</v>
      </c>
      <c r="BT86" s="132">
        <f t="shared" ca="1" si="830"/>
        <v>3</v>
      </c>
      <c r="CG86"/>
      <c r="CH86" s="5"/>
    </row>
    <row r="87" spans="2:86" ht="32" customHeight="1" x14ac:dyDescent="0.55000000000000004">
      <c r="B87" s="127"/>
      <c r="C87" s="37"/>
      <c r="D87" s="114"/>
      <c r="I87" s="29">
        <f t="shared" ca="1" si="836"/>
        <v>24</v>
      </c>
      <c r="J87" s="124"/>
      <c r="K87" s="26"/>
      <c r="L87" s="25">
        <f t="shared" ca="1" si="837"/>
        <v>8</v>
      </c>
      <c r="M87" s="118"/>
      <c r="N87" s="125"/>
      <c r="O87" s="118"/>
      <c r="P87" s="118"/>
      <c r="Q87" s="133"/>
      <c r="R87" s="133"/>
      <c r="S87" s="134"/>
      <c r="T87" s="133"/>
      <c r="U87" s="134"/>
      <c r="V87" s="133"/>
      <c r="W87" s="133"/>
      <c r="X87" s="76"/>
      <c r="Y87" s="121"/>
      <c r="Z87" s="114"/>
      <c r="AA87" s="122"/>
      <c r="AB87" s="114"/>
      <c r="AC87" s="122"/>
      <c r="AD87" s="114"/>
      <c r="AE87" s="27"/>
      <c r="AF87" s="114"/>
      <c r="AG87" t="s">
        <v>230</v>
      </c>
      <c r="AH87" t="s">
        <v>250</v>
      </c>
      <c r="AI87" s="1" t="str">
        <f t="shared" ref="AI87" ca="1" si="855">IF(O86="","",O86)</f>
        <v/>
      </c>
      <c r="AK87" s="1"/>
      <c r="AM87" s="1"/>
      <c r="AO87" t="s">
        <v>230</v>
      </c>
      <c r="AP87" s="114"/>
      <c r="AQ87" t="str">
        <f t="shared" ca="1" si="640"/>
        <v>\\(\\quad \\displaystyle  \\)</v>
      </c>
      <c r="AS87" s="114"/>
      <c r="AT87" s="114"/>
      <c r="AU87" s="114"/>
      <c r="AV87" s="114"/>
      <c r="AW87" s="114"/>
      <c r="AX87" s="114"/>
      <c r="AY87" s="114"/>
      <c r="AZ87" s="117"/>
      <c r="BH87" s="23">
        <f t="shared" ca="1" si="832"/>
        <v>8</v>
      </c>
      <c r="BI87">
        <f t="shared" ref="BI87" ca="1" si="856">BH87*BT86</f>
        <v>24</v>
      </c>
      <c r="BJ87">
        <f t="shared" ref="BJ87" ca="1" si="857">BH87/GCD(BH86,BH87)</f>
        <v>8</v>
      </c>
      <c r="BK87">
        <f t="shared" ref="BK87" ca="1" si="858">BI87/GCD(BI86,BI87)</f>
        <v>8</v>
      </c>
      <c r="BT87" s="132"/>
      <c r="CG87"/>
      <c r="CH87" s="5"/>
    </row>
    <row r="88" spans="2:86" ht="32" customHeight="1" thickBot="1" x14ac:dyDescent="0.6">
      <c r="B88" s="126" t="s">
        <v>30</v>
      </c>
      <c r="C88" s="36"/>
      <c r="D88" s="114">
        <v>44</v>
      </c>
      <c r="I88" s="28">
        <f t="shared" ca="1" si="836"/>
        <v>14</v>
      </c>
      <c r="J88" s="124" t="s">
        <v>13</v>
      </c>
      <c r="K88" s="26"/>
      <c r="L88" s="31">
        <f t="shared" ca="1" si="837"/>
        <v>1</v>
      </c>
      <c r="M88" s="118" t="str">
        <f t="shared" ref="M88" ca="1" si="859">IF(L89=1,"=","")</f>
        <v>=</v>
      </c>
      <c r="N88" s="125" t="str">
        <f t="shared" ref="N88" ca="1" si="860">IF(L89=1,IF(BJ88&lt;0,"ー",""),"")</f>
        <v/>
      </c>
      <c r="O88" s="118">
        <f t="shared" ref="O88" ca="1" si="861">IF(L89=1,L88,"")</f>
        <v>1</v>
      </c>
      <c r="P88" s="118" t="s">
        <v>250</v>
      </c>
      <c r="Q88" s="133"/>
      <c r="R88" s="133"/>
      <c r="S88" s="134"/>
      <c r="T88" s="133"/>
      <c r="U88" s="134"/>
      <c r="V88" s="133"/>
      <c r="W88" s="133"/>
      <c r="X88" s="76"/>
      <c r="Y88" s="121" t="str">
        <f t="shared" ref="Y88" si="862">IF(H88="","",H88)</f>
        <v/>
      </c>
      <c r="Z88" s="114" t="s">
        <v>249</v>
      </c>
      <c r="AA88" s="122">
        <f t="shared" ref="AA88" ca="1" si="863">I88</f>
        <v>14</v>
      </c>
      <c r="AB88" s="114" t="s">
        <v>216</v>
      </c>
      <c r="AC88" s="122">
        <f t="shared" ref="AC88" ca="1" si="864">I89</f>
        <v>14</v>
      </c>
      <c r="AD88" s="114" t="s">
        <v>217</v>
      </c>
      <c r="AE88" s="27"/>
      <c r="AF88" s="114" t="s">
        <v>233</v>
      </c>
      <c r="AG88" t="s">
        <v>230</v>
      </c>
      <c r="AH88" t="s">
        <v>250</v>
      </c>
      <c r="AI88" s="1" t="str">
        <f t="shared" ref="AI88" si="865">IF(K88="","",K88)</f>
        <v/>
      </c>
      <c r="AJ88" t="s">
        <v>249</v>
      </c>
      <c r="AK88" s="1">
        <f t="shared" ref="AK88" ca="1" si="866">L88</f>
        <v>1</v>
      </c>
      <c r="AL88" t="s">
        <v>216</v>
      </c>
      <c r="AM88" s="1">
        <f t="shared" ref="AM88" ca="1" si="867">L89</f>
        <v>1</v>
      </c>
      <c r="AN88" t="s">
        <v>217</v>
      </c>
      <c r="AO88" t="s">
        <v>230</v>
      </c>
      <c r="AP88" s="114" t="str">
        <f t="shared" ca="1" si="630"/>
        <v>\\(\\quad \\displaystyle \\frac{14}{14}　=　 \\)</v>
      </c>
      <c r="AQ88" t="str">
        <f t="shared" ca="1" si="640"/>
        <v>\\(\\quad \\displaystyle \\frac{1}{1} \\)</v>
      </c>
      <c r="AS88" s="114" t="str">
        <f t="shared" ref="AS88" ca="1" si="868">AP88</f>
        <v>\\(\\quad \\displaystyle \\frac{14}{14}　=　 \\)</v>
      </c>
      <c r="AT88" s="114" t="str">
        <f t="shared" ref="AT88" ca="1" si="869">IF(O88="",AQ88,AQ89)</f>
        <v>\\(\\quad \\displaystyle 1 \\)</v>
      </c>
      <c r="AU88" s="114" t="s">
        <v>60</v>
      </c>
      <c r="AV88" s="115" t="s">
        <v>224</v>
      </c>
      <c r="AW88" s="115" t="str">
        <f t="shared" ref="AW88" ca="1" si="870">AS88</f>
        <v>\\(\\quad \\displaystyle \\frac{14}{14}　=　 \\)</v>
      </c>
      <c r="AX88" s="115" t="str">
        <f t="shared" ref="AX88" ca="1" si="871">AT88</f>
        <v>\\(\\quad \\displaystyle 1 \\)</v>
      </c>
      <c r="AY88" s="115" t="s">
        <v>62</v>
      </c>
      <c r="AZ88" s="116" t="str">
        <f t="shared" ref="AZ88" ca="1" si="872">"INSERT INTO "&amp;AU88&amp;"(tangen,question,answer,editor,date,count) VALUES('"&amp;AV88&amp;"','"&amp;AW88&amp;"','"&amp;AX88&amp;"','"&amp;AY88&amp;"',NOW(),0);"</f>
        <v>INSERT INTO math(tangen,question,answer,editor,date,count) VALUES('m3800','\\(\\quad \\displaystyle \\frac{14}{14}　=　 \\)','\\(\\quad \\displaystyle 1 \\)','harazono',NOW(),0);</v>
      </c>
      <c r="BH88" s="22">
        <f t="shared" ca="1" si="826"/>
        <v>7</v>
      </c>
      <c r="BI88">
        <f t="shared" ref="BI88" ca="1" si="873">BH88*BT88</f>
        <v>14</v>
      </c>
      <c r="BJ88">
        <f t="shared" ref="BJ88" ca="1" si="874">BH88/GCD(BH88,BH89)</f>
        <v>1</v>
      </c>
      <c r="BK88">
        <f t="shared" ref="BK88" ca="1" si="875">BI88/GCD(BI88,BI89)</f>
        <v>1</v>
      </c>
      <c r="BT88" s="132">
        <f t="shared" ca="1" si="830"/>
        <v>2</v>
      </c>
      <c r="CG88"/>
      <c r="CH88" s="5"/>
    </row>
    <row r="89" spans="2:86" ht="32" customHeight="1" x14ac:dyDescent="0.55000000000000004">
      <c r="B89" s="127"/>
      <c r="C89" s="37"/>
      <c r="D89" s="114"/>
      <c r="I89" s="29">
        <f t="shared" ca="1" si="836"/>
        <v>14</v>
      </c>
      <c r="J89" s="124"/>
      <c r="K89" s="26"/>
      <c r="L89" s="25">
        <f t="shared" ca="1" si="837"/>
        <v>1</v>
      </c>
      <c r="M89" s="118"/>
      <c r="N89" s="125"/>
      <c r="O89" s="118"/>
      <c r="P89" s="118"/>
      <c r="Q89" s="133"/>
      <c r="R89" s="133"/>
      <c r="S89" s="134"/>
      <c r="T89" s="133"/>
      <c r="U89" s="134"/>
      <c r="V89" s="133"/>
      <c r="W89" s="133"/>
      <c r="X89" s="76"/>
      <c r="Y89" s="121"/>
      <c r="Z89" s="114"/>
      <c r="AA89" s="122"/>
      <c r="AB89" s="114"/>
      <c r="AC89" s="122"/>
      <c r="AD89" s="114"/>
      <c r="AE89" s="27"/>
      <c r="AF89" s="114"/>
      <c r="AG89" t="s">
        <v>230</v>
      </c>
      <c r="AH89" t="s">
        <v>250</v>
      </c>
      <c r="AI89" s="1">
        <f t="shared" ref="AI89" ca="1" si="876">IF(O88="","",O88)</f>
        <v>1</v>
      </c>
      <c r="AK89" s="1"/>
      <c r="AM89" s="1"/>
      <c r="AO89" t="s">
        <v>230</v>
      </c>
      <c r="AP89" s="114"/>
      <c r="AQ89" t="str">
        <f t="shared" ca="1" si="640"/>
        <v>\\(\\quad \\displaystyle 1 \\)</v>
      </c>
      <c r="AS89" s="114"/>
      <c r="AT89" s="114"/>
      <c r="AU89" s="114"/>
      <c r="AV89" s="114"/>
      <c r="AW89" s="114"/>
      <c r="AX89" s="114"/>
      <c r="AY89" s="114"/>
      <c r="AZ89" s="117"/>
      <c r="BH89" s="23">
        <f t="shared" ca="1" si="832"/>
        <v>7</v>
      </c>
      <c r="BI89">
        <f t="shared" ref="BI89" ca="1" si="877">BH89*BT88</f>
        <v>14</v>
      </c>
      <c r="BJ89">
        <f t="shared" ref="BJ89" ca="1" si="878">BH89/GCD(BH88,BH89)</f>
        <v>1</v>
      </c>
      <c r="BK89">
        <f t="shared" ref="BK89" ca="1" si="879">BI89/GCD(BI88,BI89)</f>
        <v>1</v>
      </c>
      <c r="BT89" s="132"/>
      <c r="CG89"/>
      <c r="CH89" s="5"/>
    </row>
    <row r="90" spans="2:86" ht="32" customHeight="1" thickBot="1" x14ac:dyDescent="0.6">
      <c r="B90" s="126" t="s">
        <v>30</v>
      </c>
      <c r="C90" s="36"/>
      <c r="D90" s="114">
        <v>45</v>
      </c>
      <c r="I90" s="28">
        <f t="shared" ca="1" si="836"/>
        <v>20</v>
      </c>
      <c r="J90" s="124" t="s">
        <v>13</v>
      </c>
      <c r="K90" s="26"/>
      <c r="L90" s="31">
        <f t="shared" ca="1" si="837"/>
        <v>10</v>
      </c>
      <c r="M90" s="118" t="str">
        <f t="shared" ref="M90" ca="1" si="880">IF(L91=1,"=","")</f>
        <v/>
      </c>
      <c r="N90" s="125" t="str">
        <f t="shared" ref="N90" ca="1" si="881">IF(L91=1,IF(BJ90&lt;0,"ー",""),"")</f>
        <v/>
      </c>
      <c r="O90" s="118" t="str">
        <f t="shared" ref="O90" ca="1" si="882">IF(L91=1,L90,"")</f>
        <v/>
      </c>
      <c r="P90" s="118" t="s">
        <v>250</v>
      </c>
      <c r="Q90" s="133"/>
      <c r="R90" s="133"/>
      <c r="S90" s="134"/>
      <c r="T90" s="133"/>
      <c r="U90" s="134"/>
      <c r="V90" s="133"/>
      <c r="W90" s="133"/>
      <c r="X90" s="76"/>
      <c r="Y90" s="121" t="str">
        <f t="shared" ref="Y90" si="883">IF(H90="","",H90)</f>
        <v/>
      </c>
      <c r="Z90" s="114" t="s">
        <v>249</v>
      </c>
      <c r="AA90" s="122">
        <f t="shared" ref="AA90" ca="1" si="884">I90</f>
        <v>20</v>
      </c>
      <c r="AB90" s="114" t="s">
        <v>216</v>
      </c>
      <c r="AC90" s="122">
        <f t="shared" ref="AC90" ca="1" si="885">I91</f>
        <v>14</v>
      </c>
      <c r="AD90" s="114" t="s">
        <v>217</v>
      </c>
      <c r="AE90" s="27"/>
      <c r="AF90" s="114" t="s">
        <v>233</v>
      </c>
      <c r="AG90" t="s">
        <v>230</v>
      </c>
      <c r="AH90" t="s">
        <v>250</v>
      </c>
      <c r="AI90" s="1" t="str">
        <f t="shared" ref="AI90" si="886">IF(K90="","",K90)</f>
        <v/>
      </c>
      <c r="AJ90" t="s">
        <v>249</v>
      </c>
      <c r="AK90" s="1">
        <f t="shared" ref="AK90" ca="1" si="887">L90</f>
        <v>10</v>
      </c>
      <c r="AL90" t="s">
        <v>216</v>
      </c>
      <c r="AM90" s="1">
        <f t="shared" ref="AM90" ca="1" si="888">L91</f>
        <v>7</v>
      </c>
      <c r="AN90" t="s">
        <v>217</v>
      </c>
      <c r="AO90" t="s">
        <v>230</v>
      </c>
      <c r="AP90" s="114" t="str">
        <f t="shared" ca="1" si="630"/>
        <v>\\(\\quad \\displaystyle \\frac{20}{14}　=　 \\)</v>
      </c>
      <c r="AQ90" t="str">
        <f t="shared" ca="1" si="640"/>
        <v>\\(\\quad \\displaystyle \\frac{10}{7} \\)</v>
      </c>
      <c r="AS90" s="114" t="str">
        <f t="shared" ref="AS90" ca="1" si="889">AP90</f>
        <v>\\(\\quad \\displaystyle \\frac{20}{14}　=　 \\)</v>
      </c>
      <c r="AT90" s="114" t="str">
        <f t="shared" ref="AT90" ca="1" si="890">IF(O90="",AQ90,AQ91)</f>
        <v>\\(\\quad \\displaystyle \\frac{10}{7} \\)</v>
      </c>
      <c r="AU90" s="114" t="s">
        <v>60</v>
      </c>
      <c r="AV90" s="115" t="s">
        <v>224</v>
      </c>
      <c r="AW90" s="115" t="str">
        <f t="shared" ref="AW90" ca="1" si="891">AS90</f>
        <v>\\(\\quad \\displaystyle \\frac{20}{14}　=　 \\)</v>
      </c>
      <c r="AX90" s="115" t="str">
        <f t="shared" ref="AX90" ca="1" si="892">AT90</f>
        <v>\\(\\quad \\displaystyle \\frac{10}{7} \\)</v>
      </c>
      <c r="AY90" s="115" t="s">
        <v>62</v>
      </c>
      <c r="AZ90" s="116" t="str">
        <f t="shared" ref="AZ90" ca="1" si="893">"INSERT INTO "&amp;AU90&amp;"(tangen,question,answer,editor,date,count) VALUES('"&amp;AV90&amp;"','"&amp;AW90&amp;"','"&amp;AX90&amp;"','"&amp;AY90&amp;"',NOW(),0);"</f>
        <v>INSERT INTO math(tangen,question,answer,editor,date,count) VALUES('m3800','\\(\\quad \\displaystyle \\frac{20}{14}　=　 \\)','\\(\\quad \\displaystyle \\frac{10}{7} \\)','harazono',NOW(),0);</v>
      </c>
      <c r="BH90" s="22">
        <f t="shared" ca="1" si="826"/>
        <v>10</v>
      </c>
      <c r="BI90">
        <f t="shared" ref="BI90" ca="1" si="894">BH90*BT90</f>
        <v>20</v>
      </c>
      <c r="BJ90">
        <f t="shared" ref="BJ90" ca="1" si="895">BH90/GCD(BH90,BH91)</f>
        <v>10</v>
      </c>
      <c r="BK90">
        <f t="shared" ref="BK90" ca="1" si="896">BI90/GCD(BI90,BI91)</f>
        <v>10</v>
      </c>
      <c r="BT90" s="132">
        <f t="shared" ca="1" si="830"/>
        <v>2</v>
      </c>
      <c r="CG90"/>
      <c r="CH90" s="5"/>
    </row>
    <row r="91" spans="2:86" ht="32" customHeight="1" x14ac:dyDescent="0.55000000000000004">
      <c r="B91" s="127"/>
      <c r="C91" s="37"/>
      <c r="D91" s="114"/>
      <c r="I91" s="29">
        <f t="shared" ca="1" si="836"/>
        <v>14</v>
      </c>
      <c r="J91" s="124"/>
      <c r="K91" s="26"/>
      <c r="L91" s="25">
        <f t="shared" ca="1" si="837"/>
        <v>7</v>
      </c>
      <c r="M91" s="118"/>
      <c r="N91" s="125"/>
      <c r="O91" s="118"/>
      <c r="P91" s="118"/>
      <c r="Q91" s="133"/>
      <c r="R91" s="133"/>
      <c r="S91" s="134"/>
      <c r="T91" s="133"/>
      <c r="U91" s="134"/>
      <c r="V91" s="133"/>
      <c r="W91" s="133"/>
      <c r="X91" s="76"/>
      <c r="Y91" s="121"/>
      <c r="Z91" s="114"/>
      <c r="AA91" s="122"/>
      <c r="AB91" s="114"/>
      <c r="AC91" s="122"/>
      <c r="AD91" s="114"/>
      <c r="AE91" s="27"/>
      <c r="AF91" s="114"/>
      <c r="AG91" t="s">
        <v>230</v>
      </c>
      <c r="AH91" t="s">
        <v>250</v>
      </c>
      <c r="AI91" s="1" t="str">
        <f t="shared" ref="AI91" ca="1" si="897">IF(O90="","",O90)</f>
        <v/>
      </c>
      <c r="AK91" s="1"/>
      <c r="AM91" s="1"/>
      <c r="AO91" t="s">
        <v>230</v>
      </c>
      <c r="AP91" s="114"/>
      <c r="AQ91" t="str">
        <f t="shared" ca="1" si="640"/>
        <v>\\(\\quad \\displaystyle  \\)</v>
      </c>
      <c r="AS91" s="114"/>
      <c r="AT91" s="114"/>
      <c r="AU91" s="114"/>
      <c r="AV91" s="114"/>
      <c r="AW91" s="114"/>
      <c r="AX91" s="114"/>
      <c r="AY91" s="114"/>
      <c r="AZ91" s="117"/>
      <c r="BH91" s="23">
        <f t="shared" ca="1" si="832"/>
        <v>7</v>
      </c>
      <c r="BI91">
        <f t="shared" ref="BI91" ca="1" si="898">BH91*BT90</f>
        <v>14</v>
      </c>
      <c r="BJ91">
        <f t="shared" ref="BJ91" ca="1" si="899">BH91/GCD(BH90,BH91)</f>
        <v>7</v>
      </c>
      <c r="BK91">
        <f t="shared" ref="BK91" ca="1" si="900">BI91/GCD(BI90,BI91)</f>
        <v>7</v>
      </c>
      <c r="BT91" s="132"/>
      <c r="CG91"/>
      <c r="CH91" s="5"/>
    </row>
    <row r="92" spans="2:86" ht="32" customHeight="1" thickBot="1" x14ac:dyDescent="0.6">
      <c r="B92" s="126" t="s">
        <v>30</v>
      </c>
      <c r="C92" s="36"/>
      <c r="D92" s="114">
        <v>46</v>
      </c>
      <c r="I92" s="28">
        <f t="shared" ca="1" si="836"/>
        <v>16</v>
      </c>
      <c r="J92" s="124" t="s">
        <v>13</v>
      </c>
      <c r="K92" s="26"/>
      <c r="L92" s="31">
        <f t="shared" ca="1" si="837"/>
        <v>4</v>
      </c>
      <c r="M92" s="118" t="str">
        <f t="shared" ref="M92" ca="1" si="901">IF(L93=1,"=","")</f>
        <v>=</v>
      </c>
      <c r="N92" s="125" t="str">
        <f t="shared" ref="N92" ca="1" si="902">IF(L93=1,IF(BJ92&lt;0,"ー",""),"")</f>
        <v/>
      </c>
      <c r="O92" s="118">
        <f t="shared" ref="O92" ca="1" si="903">IF(L93=1,L92,"")</f>
        <v>4</v>
      </c>
      <c r="P92" s="118" t="s">
        <v>250</v>
      </c>
      <c r="Q92" s="133"/>
      <c r="R92" s="133"/>
      <c r="S92" s="134"/>
      <c r="T92" s="133"/>
      <c r="U92" s="134"/>
      <c r="V92" s="133"/>
      <c r="W92" s="133"/>
      <c r="X92" s="76"/>
      <c r="Y92" s="121" t="str">
        <f t="shared" ref="Y92" si="904">IF(H92="","",H92)</f>
        <v/>
      </c>
      <c r="Z92" s="114" t="s">
        <v>249</v>
      </c>
      <c r="AA92" s="122">
        <f t="shared" ref="AA92" ca="1" si="905">I92</f>
        <v>16</v>
      </c>
      <c r="AB92" s="114" t="s">
        <v>216</v>
      </c>
      <c r="AC92" s="122">
        <f t="shared" ref="AC92" ca="1" si="906">I93</f>
        <v>4</v>
      </c>
      <c r="AD92" s="114" t="s">
        <v>217</v>
      </c>
      <c r="AE92" s="27"/>
      <c r="AF92" s="114" t="s">
        <v>233</v>
      </c>
      <c r="AG92" t="s">
        <v>230</v>
      </c>
      <c r="AH92" t="s">
        <v>250</v>
      </c>
      <c r="AI92" s="1" t="str">
        <f t="shared" ref="AI92" si="907">IF(K92="","",K92)</f>
        <v/>
      </c>
      <c r="AJ92" t="s">
        <v>249</v>
      </c>
      <c r="AK92" s="1">
        <f t="shared" ref="AK92" ca="1" si="908">L92</f>
        <v>4</v>
      </c>
      <c r="AL92" t="s">
        <v>216</v>
      </c>
      <c r="AM92" s="1">
        <f t="shared" ref="AM92" ca="1" si="909">L93</f>
        <v>1</v>
      </c>
      <c r="AN92" t="s">
        <v>217</v>
      </c>
      <c r="AO92" t="s">
        <v>230</v>
      </c>
      <c r="AP92" s="114" t="str">
        <f t="shared" ca="1" si="630"/>
        <v>\\(\\quad \\displaystyle \\frac{16}{4}　=　 \\)</v>
      </c>
      <c r="AQ92" t="str">
        <f t="shared" ca="1" si="640"/>
        <v>\\(\\quad \\displaystyle \\frac{4}{1} \\)</v>
      </c>
      <c r="AS92" s="114" t="str">
        <f t="shared" ref="AS92" ca="1" si="910">AP92</f>
        <v>\\(\\quad \\displaystyle \\frac{16}{4}　=　 \\)</v>
      </c>
      <c r="AT92" s="114" t="str">
        <f t="shared" ref="AT92" ca="1" si="911">IF(O92="",AQ92,AQ93)</f>
        <v>\\(\\quad \\displaystyle 4 \\)</v>
      </c>
      <c r="AU92" s="114" t="s">
        <v>60</v>
      </c>
      <c r="AV92" s="115" t="s">
        <v>224</v>
      </c>
      <c r="AW92" s="115" t="str">
        <f t="shared" ref="AW92" ca="1" si="912">AS92</f>
        <v>\\(\\quad \\displaystyle \\frac{16}{4}　=　 \\)</v>
      </c>
      <c r="AX92" s="115" t="str">
        <f t="shared" ref="AX92" ca="1" si="913">AT92</f>
        <v>\\(\\quad \\displaystyle 4 \\)</v>
      </c>
      <c r="AY92" s="115" t="s">
        <v>62</v>
      </c>
      <c r="AZ92" s="116" t="str">
        <f t="shared" ref="AZ92" ca="1" si="914">"INSERT INTO "&amp;AU92&amp;"(tangen,question,answer,editor,date,count) VALUES('"&amp;AV92&amp;"','"&amp;AW92&amp;"','"&amp;AX92&amp;"','"&amp;AY92&amp;"',NOW(),0);"</f>
        <v>INSERT INTO math(tangen,question,answer,editor,date,count) VALUES('m3800','\\(\\quad \\displaystyle \\frac{16}{4}　=　 \\)','\\(\\quad \\displaystyle 4 \\)','harazono',NOW(),0);</v>
      </c>
      <c r="BH92" s="22">
        <f t="shared" ca="1" si="826"/>
        <v>8</v>
      </c>
      <c r="BI92">
        <f t="shared" ref="BI92" ca="1" si="915">BH92*BT92</f>
        <v>16</v>
      </c>
      <c r="BJ92">
        <f t="shared" ref="BJ92" ca="1" si="916">BH92/GCD(BH92,BH93)</f>
        <v>4</v>
      </c>
      <c r="BK92">
        <f t="shared" ref="BK92" ca="1" si="917">BI92/GCD(BI92,BI93)</f>
        <v>4</v>
      </c>
      <c r="BT92" s="132">
        <f t="shared" ca="1" si="830"/>
        <v>2</v>
      </c>
      <c r="CG92"/>
      <c r="CH92" s="5"/>
    </row>
    <row r="93" spans="2:86" ht="32" customHeight="1" x14ac:dyDescent="0.55000000000000004">
      <c r="B93" s="127"/>
      <c r="C93" s="37"/>
      <c r="D93" s="114"/>
      <c r="I93" s="29">
        <f t="shared" ca="1" si="836"/>
        <v>4</v>
      </c>
      <c r="J93" s="124"/>
      <c r="K93" s="26"/>
      <c r="L93" s="25">
        <f t="shared" ca="1" si="837"/>
        <v>1</v>
      </c>
      <c r="M93" s="118"/>
      <c r="N93" s="125"/>
      <c r="O93" s="118"/>
      <c r="P93" s="118"/>
      <c r="Q93" s="133"/>
      <c r="R93" s="133"/>
      <c r="S93" s="134"/>
      <c r="T93" s="133"/>
      <c r="U93" s="134"/>
      <c r="V93" s="133"/>
      <c r="W93" s="133"/>
      <c r="X93" s="76"/>
      <c r="Y93" s="121"/>
      <c r="Z93" s="114"/>
      <c r="AA93" s="122"/>
      <c r="AB93" s="114"/>
      <c r="AC93" s="122"/>
      <c r="AD93" s="114"/>
      <c r="AE93" s="27"/>
      <c r="AF93" s="114"/>
      <c r="AG93" t="s">
        <v>230</v>
      </c>
      <c r="AH93" t="s">
        <v>250</v>
      </c>
      <c r="AI93" s="1">
        <f t="shared" ref="AI93" ca="1" si="918">IF(O92="","",O92)</f>
        <v>4</v>
      </c>
      <c r="AK93" s="1"/>
      <c r="AM93" s="1"/>
      <c r="AO93" t="s">
        <v>230</v>
      </c>
      <c r="AP93" s="114"/>
      <c r="AQ93" t="str">
        <f t="shared" ca="1" si="640"/>
        <v>\\(\\quad \\displaystyle 4 \\)</v>
      </c>
      <c r="AS93" s="114"/>
      <c r="AT93" s="114"/>
      <c r="AU93" s="114"/>
      <c r="AV93" s="114"/>
      <c r="AW93" s="114"/>
      <c r="AX93" s="114"/>
      <c r="AY93" s="114"/>
      <c r="AZ93" s="117"/>
      <c r="BH93" s="23">
        <f t="shared" ca="1" si="832"/>
        <v>2</v>
      </c>
      <c r="BI93">
        <f t="shared" ref="BI93" ca="1" si="919">BH93*BT92</f>
        <v>4</v>
      </c>
      <c r="BJ93">
        <f t="shared" ref="BJ93" ca="1" si="920">BH93/GCD(BH92,BH93)</f>
        <v>1</v>
      </c>
      <c r="BK93">
        <f t="shared" ref="BK93" ca="1" si="921">BI93/GCD(BI92,BI93)</f>
        <v>1</v>
      </c>
      <c r="BT93" s="132"/>
      <c r="CG93"/>
      <c r="CH93" s="5"/>
    </row>
    <row r="94" spans="2:86" ht="32" customHeight="1" thickBot="1" x14ac:dyDescent="0.6">
      <c r="B94" s="126" t="s">
        <v>30</v>
      </c>
      <c r="C94" s="36"/>
      <c r="D94" s="114">
        <v>47</v>
      </c>
      <c r="I94" s="28">
        <f t="shared" ca="1" si="836"/>
        <v>14</v>
      </c>
      <c r="J94" s="124" t="s">
        <v>13</v>
      </c>
      <c r="K94" s="26"/>
      <c r="L94" s="31">
        <f t="shared" ca="1" si="837"/>
        <v>7</v>
      </c>
      <c r="M94" s="118" t="str">
        <f t="shared" ref="M94" ca="1" si="922">IF(L95=1,"=","")</f>
        <v/>
      </c>
      <c r="N94" s="125" t="str">
        <f t="shared" ref="N94" ca="1" si="923">IF(L95=1,IF(BJ94&lt;0,"ー",""),"")</f>
        <v/>
      </c>
      <c r="O94" s="118" t="str">
        <f t="shared" ref="O94" ca="1" si="924">IF(L95=1,L94,"")</f>
        <v/>
      </c>
      <c r="P94" s="118" t="s">
        <v>250</v>
      </c>
      <c r="Q94" s="133"/>
      <c r="R94" s="133"/>
      <c r="S94" s="134"/>
      <c r="T94" s="133"/>
      <c r="U94" s="134"/>
      <c r="V94" s="133"/>
      <c r="W94" s="133"/>
      <c r="X94" s="76"/>
      <c r="Y94" s="121" t="str">
        <f t="shared" ref="Y94" si="925">IF(H94="","",H94)</f>
        <v/>
      </c>
      <c r="Z94" s="114" t="s">
        <v>249</v>
      </c>
      <c r="AA94" s="122">
        <f t="shared" ref="AA94" ca="1" si="926">I94</f>
        <v>14</v>
      </c>
      <c r="AB94" s="114" t="s">
        <v>216</v>
      </c>
      <c r="AC94" s="122">
        <f t="shared" ref="AC94" ca="1" si="927">I95</f>
        <v>8</v>
      </c>
      <c r="AD94" s="114" t="s">
        <v>217</v>
      </c>
      <c r="AE94" s="27"/>
      <c r="AF94" s="114" t="s">
        <v>233</v>
      </c>
      <c r="AG94" t="s">
        <v>230</v>
      </c>
      <c r="AH94" t="s">
        <v>250</v>
      </c>
      <c r="AI94" s="1" t="str">
        <f t="shared" ref="AI94" si="928">IF(K94="","",K94)</f>
        <v/>
      </c>
      <c r="AJ94" t="s">
        <v>249</v>
      </c>
      <c r="AK94" s="1">
        <f t="shared" ref="AK94" ca="1" si="929">L94</f>
        <v>7</v>
      </c>
      <c r="AL94" t="s">
        <v>216</v>
      </c>
      <c r="AM94" s="1">
        <f t="shared" ref="AM94" ca="1" si="930">L95</f>
        <v>4</v>
      </c>
      <c r="AN94" t="s">
        <v>217</v>
      </c>
      <c r="AO94" t="s">
        <v>230</v>
      </c>
      <c r="AP94" s="114" t="str">
        <f t="shared" ca="1" si="630"/>
        <v>\\(\\quad \\displaystyle \\frac{14}{8}　=　 \\)</v>
      </c>
      <c r="AQ94" t="str">
        <f t="shared" ca="1" si="640"/>
        <v>\\(\\quad \\displaystyle \\frac{7}{4} \\)</v>
      </c>
      <c r="AS94" s="114" t="str">
        <f t="shared" ref="AS94" ca="1" si="931">AP94</f>
        <v>\\(\\quad \\displaystyle \\frac{14}{8}　=　 \\)</v>
      </c>
      <c r="AT94" s="114" t="str">
        <f t="shared" ref="AT94" ca="1" si="932">IF(O94="",AQ94,AQ95)</f>
        <v>\\(\\quad \\displaystyle \\frac{7}{4} \\)</v>
      </c>
      <c r="AU94" s="114" t="s">
        <v>60</v>
      </c>
      <c r="AV94" s="115" t="s">
        <v>224</v>
      </c>
      <c r="AW94" s="115" t="str">
        <f t="shared" ref="AW94" ca="1" si="933">AS94</f>
        <v>\\(\\quad \\displaystyle \\frac{14}{8}　=　 \\)</v>
      </c>
      <c r="AX94" s="115" t="str">
        <f t="shared" ref="AX94" ca="1" si="934">AT94</f>
        <v>\\(\\quad \\displaystyle \\frac{7}{4} \\)</v>
      </c>
      <c r="AY94" s="115" t="s">
        <v>62</v>
      </c>
      <c r="AZ94" s="116" t="str">
        <f t="shared" ref="AZ94" ca="1" si="935">"INSERT INTO "&amp;AU94&amp;"(tangen,question,answer,editor,date,count) VALUES('"&amp;AV94&amp;"','"&amp;AW94&amp;"','"&amp;AX94&amp;"','"&amp;AY94&amp;"',NOW(),0);"</f>
        <v>INSERT INTO math(tangen,question,answer,editor,date,count) VALUES('m3800','\\(\\quad \\displaystyle \\frac{14}{8}　=　 \\)','\\(\\quad \\displaystyle \\frac{7}{4} \\)','harazono',NOW(),0);</v>
      </c>
      <c r="BH94" s="22">
        <f t="shared" ca="1" si="826"/>
        <v>7</v>
      </c>
      <c r="BI94">
        <f t="shared" ref="BI94" ca="1" si="936">BH94*BT94</f>
        <v>14</v>
      </c>
      <c r="BJ94">
        <f t="shared" ref="BJ94" ca="1" si="937">BH94/GCD(BH94,BH95)</f>
        <v>7</v>
      </c>
      <c r="BK94">
        <f t="shared" ref="BK94" ca="1" si="938">BI94/GCD(BI94,BI95)</f>
        <v>7</v>
      </c>
      <c r="BT94" s="132">
        <f t="shared" ca="1" si="830"/>
        <v>2</v>
      </c>
      <c r="CG94"/>
      <c r="CH94" s="5"/>
    </row>
    <row r="95" spans="2:86" ht="32" customHeight="1" x14ac:dyDescent="0.55000000000000004">
      <c r="B95" s="127"/>
      <c r="C95" s="37"/>
      <c r="D95" s="114"/>
      <c r="I95" s="29">
        <f t="shared" ca="1" si="836"/>
        <v>8</v>
      </c>
      <c r="J95" s="124"/>
      <c r="K95" s="26"/>
      <c r="L95" s="25">
        <f t="shared" ca="1" si="837"/>
        <v>4</v>
      </c>
      <c r="M95" s="118"/>
      <c r="N95" s="125"/>
      <c r="O95" s="118"/>
      <c r="P95" s="118"/>
      <c r="Q95" s="133"/>
      <c r="R95" s="133"/>
      <c r="S95" s="134"/>
      <c r="T95" s="133"/>
      <c r="U95" s="134"/>
      <c r="V95" s="133"/>
      <c r="W95" s="133"/>
      <c r="X95" s="76"/>
      <c r="Y95" s="121"/>
      <c r="Z95" s="114"/>
      <c r="AA95" s="122"/>
      <c r="AB95" s="114"/>
      <c r="AC95" s="122"/>
      <c r="AD95" s="114"/>
      <c r="AE95" s="27"/>
      <c r="AF95" s="114"/>
      <c r="AG95" t="s">
        <v>230</v>
      </c>
      <c r="AH95" t="s">
        <v>250</v>
      </c>
      <c r="AI95" s="1" t="str">
        <f t="shared" ref="AI95" ca="1" si="939">IF(O94="","",O94)</f>
        <v/>
      </c>
      <c r="AK95" s="1"/>
      <c r="AM95" s="1"/>
      <c r="AO95" t="s">
        <v>230</v>
      </c>
      <c r="AP95" s="114"/>
      <c r="AQ95" t="str">
        <f t="shared" ca="1" si="640"/>
        <v>\\(\\quad \\displaystyle  \\)</v>
      </c>
      <c r="AS95" s="114"/>
      <c r="AT95" s="114"/>
      <c r="AU95" s="114"/>
      <c r="AV95" s="114"/>
      <c r="AW95" s="114"/>
      <c r="AX95" s="114"/>
      <c r="AY95" s="114"/>
      <c r="AZ95" s="117"/>
      <c r="BH95" s="23">
        <f t="shared" ca="1" si="832"/>
        <v>4</v>
      </c>
      <c r="BI95">
        <f t="shared" ref="BI95" ca="1" si="940">BH95*BT94</f>
        <v>8</v>
      </c>
      <c r="BJ95">
        <f t="shared" ref="BJ95" ca="1" si="941">BH95/GCD(BH94,BH95)</f>
        <v>4</v>
      </c>
      <c r="BK95">
        <f t="shared" ref="BK95" ca="1" si="942">BI95/GCD(BI94,BI95)</f>
        <v>4</v>
      </c>
      <c r="BT95" s="132"/>
      <c r="CG95"/>
      <c r="CH95" s="5"/>
    </row>
    <row r="96" spans="2:86" ht="32" customHeight="1" thickBot="1" x14ac:dyDescent="0.6">
      <c r="B96" s="126" t="s">
        <v>30</v>
      </c>
      <c r="C96" s="36"/>
      <c r="D96" s="114">
        <v>48</v>
      </c>
      <c r="I96" s="28">
        <f t="shared" ca="1" si="836"/>
        <v>18</v>
      </c>
      <c r="J96" s="124" t="s">
        <v>13</v>
      </c>
      <c r="K96" s="26"/>
      <c r="L96" s="31">
        <f t="shared" ca="1" si="837"/>
        <v>1</v>
      </c>
      <c r="M96" s="118" t="str">
        <f t="shared" ref="M96" ca="1" si="943">IF(L97=1,"=","")</f>
        <v>=</v>
      </c>
      <c r="N96" s="125" t="str">
        <f t="shared" ref="N96" ca="1" si="944">IF(L97=1,IF(BJ96&lt;0,"ー",""),"")</f>
        <v/>
      </c>
      <c r="O96" s="118">
        <f t="shared" ref="O96" ca="1" si="945">IF(L97=1,L96,"")</f>
        <v>1</v>
      </c>
      <c r="P96" s="118" t="s">
        <v>250</v>
      </c>
      <c r="Q96" s="133"/>
      <c r="R96" s="133"/>
      <c r="S96" s="134"/>
      <c r="T96" s="133"/>
      <c r="U96" s="134"/>
      <c r="V96" s="133"/>
      <c r="W96" s="133"/>
      <c r="X96" s="76"/>
      <c r="Y96" s="121" t="str">
        <f t="shared" ref="Y96" si="946">IF(H96="","",H96)</f>
        <v/>
      </c>
      <c r="Z96" s="114" t="s">
        <v>249</v>
      </c>
      <c r="AA96" s="122">
        <f t="shared" ref="AA96" ca="1" si="947">I96</f>
        <v>18</v>
      </c>
      <c r="AB96" s="114" t="s">
        <v>216</v>
      </c>
      <c r="AC96" s="122">
        <f t="shared" ref="AC96" ca="1" si="948">I97</f>
        <v>18</v>
      </c>
      <c r="AD96" s="114" t="s">
        <v>217</v>
      </c>
      <c r="AE96" s="27"/>
      <c r="AF96" s="114" t="s">
        <v>233</v>
      </c>
      <c r="AG96" t="s">
        <v>230</v>
      </c>
      <c r="AH96" t="s">
        <v>250</v>
      </c>
      <c r="AI96" s="1" t="str">
        <f t="shared" ref="AI96" si="949">IF(K96="","",K96)</f>
        <v/>
      </c>
      <c r="AJ96" t="s">
        <v>249</v>
      </c>
      <c r="AK96" s="1">
        <f t="shared" ref="AK96" ca="1" si="950">L96</f>
        <v>1</v>
      </c>
      <c r="AL96" t="s">
        <v>216</v>
      </c>
      <c r="AM96" s="1">
        <f t="shared" ref="AM96" ca="1" si="951">L97</f>
        <v>1</v>
      </c>
      <c r="AN96" t="s">
        <v>217</v>
      </c>
      <c r="AO96" t="s">
        <v>230</v>
      </c>
      <c r="AP96" s="114" t="str">
        <f t="shared" ca="1" si="630"/>
        <v>\\(\\quad \\displaystyle \\frac{18}{18}　=　 \\)</v>
      </c>
      <c r="AQ96" t="str">
        <f t="shared" ca="1" si="640"/>
        <v>\\(\\quad \\displaystyle \\frac{1}{1} \\)</v>
      </c>
      <c r="AS96" s="114" t="str">
        <f t="shared" ref="AS96" ca="1" si="952">AP96</f>
        <v>\\(\\quad \\displaystyle \\frac{18}{18}　=　 \\)</v>
      </c>
      <c r="AT96" s="114" t="str">
        <f t="shared" ref="AT96" ca="1" si="953">IF(O96="",AQ96,AQ97)</f>
        <v>\\(\\quad \\displaystyle 1 \\)</v>
      </c>
      <c r="AU96" s="114" t="s">
        <v>60</v>
      </c>
      <c r="AV96" s="115" t="s">
        <v>224</v>
      </c>
      <c r="AW96" s="115" t="str">
        <f t="shared" ref="AW96" ca="1" si="954">AS96</f>
        <v>\\(\\quad \\displaystyle \\frac{18}{18}　=　 \\)</v>
      </c>
      <c r="AX96" s="115" t="str">
        <f t="shared" ref="AX96" ca="1" si="955">AT96</f>
        <v>\\(\\quad \\displaystyle 1 \\)</v>
      </c>
      <c r="AY96" s="115" t="s">
        <v>62</v>
      </c>
      <c r="AZ96" s="116" t="str">
        <f t="shared" ref="AZ96" ca="1" si="956">"INSERT INTO "&amp;AU96&amp;"(tangen,question,answer,editor,date,count) VALUES('"&amp;AV96&amp;"','"&amp;AW96&amp;"','"&amp;AX96&amp;"','"&amp;AY96&amp;"',NOW(),0);"</f>
        <v>INSERT INTO math(tangen,question,answer,editor,date,count) VALUES('m3800','\\(\\quad \\displaystyle \\frac{18}{18}　=　 \\)','\\(\\quad \\displaystyle 1 \\)','harazono',NOW(),0);</v>
      </c>
      <c r="BH96" s="22">
        <f t="shared" ca="1" si="826"/>
        <v>9</v>
      </c>
      <c r="BI96">
        <f t="shared" ref="BI96" ca="1" si="957">BH96*BT96</f>
        <v>18</v>
      </c>
      <c r="BJ96">
        <f t="shared" ref="BJ96" ca="1" si="958">BH96/GCD(BH96,BH97)</f>
        <v>1</v>
      </c>
      <c r="BK96">
        <f t="shared" ref="BK96" ca="1" si="959">BI96/GCD(BI96,BI97)</f>
        <v>1</v>
      </c>
      <c r="BT96" s="132">
        <f t="shared" ca="1" si="830"/>
        <v>2</v>
      </c>
      <c r="CG96"/>
      <c r="CH96" s="5"/>
    </row>
    <row r="97" spans="2:89" ht="32" customHeight="1" x14ac:dyDescent="0.55000000000000004">
      <c r="B97" s="127"/>
      <c r="C97" s="37"/>
      <c r="D97" s="114"/>
      <c r="I97" s="29">
        <f t="shared" ca="1" si="836"/>
        <v>18</v>
      </c>
      <c r="J97" s="124"/>
      <c r="K97" s="26"/>
      <c r="L97" s="25">
        <f t="shared" ca="1" si="837"/>
        <v>1</v>
      </c>
      <c r="M97" s="118"/>
      <c r="N97" s="125"/>
      <c r="O97" s="118"/>
      <c r="P97" s="118"/>
      <c r="Q97" s="133"/>
      <c r="R97" s="133"/>
      <c r="S97" s="134"/>
      <c r="T97" s="133"/>
      <c r="U97" s="134"/>
      <c r="V97" s="133"/>
      <c r="W97" s="133"/>
      <c r="X97" s="76"/>
      <c r="Y97" s="121"/>
      <c r="Z97" s="114"/>
      <c r="AA97" s="122"/>
      <c r="AB97" s="114"/>
      <c r="AC97" s="122"/>
      <c r="AD97" s="114"/>
      <c r="AE97" s="27"/>
      <c r="AF97" s="114"/>
      <c r="AG97" t="s">
        <v>230</v>
      </c>
      <c r="AH97" t="s">
        <v>250</v>
      </c>
      <c r="AI97" s="1">
        <f t="shared" ref="AI97" ca="1" si="960">IF(O96="","",O96)</f>
        <v>1</v>
      </c>
      <c r="AK97" s="1"/>
      <c r="AM97" s="1"/>
      <c r="AO97" t="s">
        <v>230</v>
      </c>
      <c r="AP97" s="114"/>
      <c r="AQ97" t="str">
        <f t="shared" ca="1" si="640"/>
        <v>\\(\\quad \\displaystyle 1 \\)</v>
      </c>
      <c r="AS97" s="114"/>
      <c r="AT97" s="114"/>
      <c r="AU97" s="114"/>
      <c r="AV97" s="114"/>
      <c r="AW97" s="114"/>
      <c r="AX97" s="114"/>
      <c r="AY97" s="114"/>
      <c r="AZ97" s="117"/>
      <c r="BH97" s="23">
        <f t="shared" ca="1" si="832"/>
        <v>9</v>
      </c>
      <c r="BI97">
        <f t="shared" ref="BI97" ca="1" si="961">BH97*BT96</f>
        <v>18</v>
      </c>
      <c r="BJ97">
        <f t="shared" ref="BJ97" ca="1" si="962">BH97/GCD(BH96,BH97)</f>
        <v>1</v>
      </c>
      <c r="BK97">
        <f t="shared" ref="BK97" ca="1" si="963">BI97/GCD(BI96,BI97)</f>
        <v>1</v>
      </c>
      <c r="BT97" s="132"/>
      <c r="CG97"/>
      <c r="CH97" s="5"/>
    </row>
    <row r="98" spans="2:89" ht="32" customHeight="1" thickBot="1" x14ac:dyDescent="0.6">
      <c r="B98" s="126" t="s">
        <v>30</v>
      </c>
      <c r="C98" s="36"/>
      <c r="D98" s="114">
        <v>49</v>
      </c>
      <c r="I98" s="28">
        <f t="shared" ca="1" si="836"/>
        <v>9</v>
      </c>
      <c r="J98" s="124" t="s">
        <v>13</v>
      </c>
      <c r="K98" s="26"/>
      <c r="L98" s="31">
        <f t="shared" ca="1" si="837"/>
        <v>3</v>
      </c>
      <c r="M98" s="118" t="str">
        <f t="shared" ref="M98" ca="1" si="964">IF(L99=1,"=","")</f>
        <v/>
      </c>
      <c r="N98" s="125" t="str">
        <f t="shared" ref="N98" ca="1" si="965">IF(L99=1,IF(BJ98&lt;0,"ー",""),"")</f>
        <v/>
      </c>
      <c r="O98" s="118" t="str">
        <f t="shared" ref="O98" ca="1" si="966">IF(L99=1,L98,"")</f>
        <v/>
      </c>
      <c r="P98" s="118" t="s">
        <v>250</v>
      </c>
      <c r="Q98" s="133"/>
      <c r="R98" s="133"/>
      <c r="S98" s="134"/>
      <c r="T98" s="133"/>
      <c r="U98" s="134"/>
      <c r="V98" s="133"/>
      <c r="W98" s="133"/>
      <c r="X98" s="76"/>
      <c r="Y98" s="121" t="str">
        <f t="shared" ref="Y98" si="967">IF(H98="","",H98)</f>
        <v/>
      </c>
      <c r="Z98" s="114" t="s">
        <v>249</v>
      </c>
      <c r="AA98" s="122">
        <f t="shared" ref="AA98" ca="1" si="968">I98</f>
        <v>9</v>
      </c>
      <c r="AB98" s="114" t="s">
        <v>216</v>
      </c>
      <c r="AC98" s="122">
        <f t="shared" ref="AC98" ca="1" si="969">I99</f>
        <v>12</v>
      </c>
      <c r="AD98" s="114" t="s">
        <v>217</v>
      </c>
      <c r="AE98" s="27"/>
      <c r="AF98" s="114" t="s">
        <v>233</v>
      </c>
      <c r="AG98" t="s">
        <v>230</v>
      </c>
      <c r="AH98" t="s">
        <v>250</v>
      </c>
      <c r="AI98" s="1" t="str">
        <f t="shared" ref="AI98" si="970">IF(K98="","",K98)</f>
        <v/>
      </c>
      <c r="AJ98" t="s">
        <v>249</v>
      </c>
      <c r="AK98" s="1">
        <f t="shared" ref="AK98" ca="1" si="971">L98</f>
        <v>3</v>
      </c>
      <c r="AL98" t="s">
        <v>216</v>
      </c>
      <c r="AM98" s="1">
        <f t="shared" ref="AM98" ca="1" si="972">L99</f>
        <v>4</v>
      </c>
      <c r="AN98" t="s">
        <v>217</v>
      </c>
      <c r="AO98" t="s">
        <v>230</v>
      </c>
      <c r="AP98" s="114" t="str">
        <f t="shared" ca="1" si="630"/>
        <v>\\(\\quad \\displaystyle \\frac{9}{12}　=　 \\)</v>
      </c>
      <c r="AQ98" t="str">
        <f t="shared" ca="1" si="640"/>
        <v>\\(\\quad \\displaystyle \\frac{3}{4} \\)</v>
      </c>
      <c r="AS98" s="114" t="str">
        <f t="shared" ref="AS98" ca="1" si="973">AP98</f>
        <v>\\(\\quad \\displaystyle \\frac{9}{12}　=　 \\)</v>
      </c>
      <c r="AT98" s="114" t="str">
        <f t="shared" ref="AT98" ca="1" si="974">IF(O98="",AQ98,AQ99)</f>
        <v>\\(\\quad \\displaystyle \\frac{3}{4} \\)</v>
      </c>
      <c r="AU98" s="114" t="s">
        <v>60</v>
      </c>
      <c r="AV98" s="115" t="s">
        <v>224</v>
      </c>
      <c r="AW98" s="115" t="str">
        <f t="shared" ref="AW98" ca="1" si="975">AS98</f>
        <v>\\(\\quad \\displaystyle \\frac{9}{12}　=　 \\)</v>
      </c>
      <c r="AX98" s="115" t="str">
        <f t="shared" ref="AX98" ca="1" si="976">AT98</f>
        <v>\\(\\quad \\displaystyle \\frac{3}{4} \\)</v>
      </c>
      <c r="AY98" s="115" t="s">
        <v>62</v>
      </c>
      <c r="AZ98" s="116" t="str">
        <f t="shared" ref="AZ98" ca="1" si="977">"INSERT INTO "&amp;AU98&amp;"(tangen,question,answer,editor,date,count) VALUES('"&amp;AV98&amp;"','"&amp;AW98&amp;"','"&amp;AX98&amp;"','"&amp;AY98&amp;"',NOW(),0);"</f>
        <v>INSERT INTO math(tangen,question,answer,editor,date,count) VALUES('m3800','\\(\\quad \\displaystyle \\frac{9}{12}　=　 \\)','\\(\\quad \\displaystyle \\frac{3}{4} \\)','harazono',NOW(),0);</v>
      </c>
      <c r="BH98" s="22">
        <f t="shared" ca="1" si="826"/>
        <v>3</v>
      </c>
      <c r="BI98">
        <f t="shared" ref="BI98" ca="1" si="978">BH98*BT98</f>
        <v>9</v>
      </c>
      <c r="BJ98">
        <f t="shared" ref="BJ98" ca="1" si="979">BH98/GCD(BH98,BH99)</f>
        <v>3</v>
      </c>
      <c r="BK98">
        <f t="shared" ref="BK98" ca="1" si="980">BI98/GCD(BI98,BI99)</f>
        <v>3</v>
      </c>
      <c r="BT98" s="132">
        <f t="shared" ca="1" si="830"/>
        <v>3</v>
      </c>
      <c r="CG98"/>
      <c r="CH98" s="5"/>
    </row>
    <row r="99" spans="2:89" ht="32" customHeight="1" x14ac:dyDescent="0.55000000000000004">
      <c r="B99" s="127"/>
      <c r="C99" s="37"/>
      <c r="D99" s="114"/>
      <c r="I99" s="29">
        <f t="shared" ca="1" si="836"/>
        <v>12</v>
      </c>
      <c r="J99" s="124"/>
      <c r="K99" s="26"/>
      <c r="L99" s="25">
        <f t="shared" ca="1" si="837"/>
        <v>4</v>
      </c>
      <c r="M99" s="118"/>
      <c r="N99" s="125"/>
      <c r="O99" s="118"/>
      <c r="P99" s="118"/>
      <c r="Q99" s="133"/>
      <c r="R99" s="133"/>
      <c r="S99" s="134"/>
      <c r="T99" s="133"/>
      <c r="U99" s="134"/>
      <c r="V99" s="133"/>
      <c r="W99" s="133"/>
      <c r="X99" s="76"/>
      <c r="Y99" s="121"/>
      <c r="Z99" s="114"/>
      <c r="AA99" s="122"/>
      <c r="AB99" s="114"/>
      <c r="AC99" s="122"/>
      <c r="AD99" s="114"/>
      <c r="AE99" s="27"/>
      <c r="AF99" s="114"/>
      <c r="AG99" t="s">
        <v>230</v>
      </c>
      <c r="AH99" t="s">
        <v>250</v>
      </c>
      <c r="AI99" s="1" t="str">
        <f t="shared" ref="AI99" ca="1" si="981">IF(O98="","",O98)</f>
        <v/>
      </c>
      <c r="AK99" s="1"/>
      <c r="AM99" s="1"/>
      <c r="AO99" t="s">
        <v>230</v>
      </c>
      <c r="AP99" s="114"/>
      <c r="AQ99" t="str">
        <f t="shared" ca="1" si="640"/>
        <v>\\(\\quad \\displaystyle  \\)</v>
      </c>
      <c r="AS99" s="114"/>
      <c r="AT99" s="114"/>
      <c r="AU99" s="114"/>
      <c r="AV99" s="114"/>
      <c r="AW99" s="114"/>
      <c r="AX99" s="114"/>
      <c r="AY99" s="114"/>
      <c r="AZ99" s="117"/>
      <c r="BH99" s="23">
        <f t="shared" ca="1" si="832"/>
        <v>4</v>
      </c>
      <c r="BI99">
        <f t="shared" ref="BI99" ca="1" si="982">BH99*BT98</f>
        <v>12</v>
      </c>
      <c r="BJ99">
        <f t="shared" ref="BJ99" ca="1" si="983">BH99/GCD(BH98,BH99)</f>
        <v>4</v>
      </c>
      <c r="BK99">
        <f t="shared" ref="BK99" ca="1" si="984">BI99/GCD(BI98,BI99)</f>
        <v>4</v>
      </c>
      <c r="BT99" s="132"/>
      <c r="CG99"/>
      <c r="CH99" s="5"/>
    </row>
    <row r="100" spans="2:89" ht="32" customHeight="1" thickBot="1" x14ac:dyDescent="0.6">
      <c r="B100" s="126" t="s">
        <v>30</v>
      </c>
      <c r="C100" s="36"/>
      <c r="D100" s="114">
        <v>50</v>
      </c>
      <c r="I100" s="28">
        <f t="shared" ca="1" si="836"/>
        <v>12</v>
      </c>
      <c r="J100" s="124" t="s">
        <v>13</v>
      </c>
      <c r="K100" s="26"/>
      <c r="L100" s="31">
        <f t="shared" ca="1" si="837"/>
        <v>2</v>
      </c>
      <c r="M100" s="118" t="str">
        <f t="shared" ref="M100" ca="1" si="985">IF(L101=1,"=","")</f>
        <v/>
      </c>
      <c r="N100" s="125" t="str">
        <f t="shared" ref="N100" ca="1" si="986">IF(L101=1,IF(BJ100&lt;0,"ー",""),"")</f>
        <v/>
      </c>
      <c r="O100" s="118" t="str">
        <f t="shared" ref="O100" ca="1" si="987">IF(L101=1,L100,"")</f>
        <v/>
      </c>
      <c r="P100" s="118" t="s">
        <v>250</v>
      </c>
      <c r="Q100" s="133"/>
      <c r="R100" s="133"/>
      <c r="S100" s="134"/>
      <c r="T100" s="133"/>
      <c r="U100" s="134"/>
      <c r="V100" s="133"/>
      <c r="W100" s="133"/>
      <c r="X100" s="76"/>
      <c r="Y100" s="121" t="str">
        <f t="shared" ref="Y100" si="988">IF(H100="","",H100)</f>
        <v/>
      </c>
      <c r="Z100" s="114" t="s">
        <v>249</v>
      </c>
      <c r="AA100" s="122">
        <f t="shared" ref="AA100" ca="1" si="989">I100</f>
        <v>12</v>
      </c>
      <c r="AB100" s="114" t="s">
        <v>216</v>
      </c>
      <c r="AC100" s="122">
        <f t="shared" ref="AC100" ca="1" si="990">I101</f>
        <v>18</v>
      </c>
      <c r="AD100" s="114" t="s">
        <v>217</v>
      </c>
      <c r="AE100" s="27"/>
      <c r="AF100" s="114" t="s">
        <v>233</v>
      </c>
      <c r="AG100" t="s">
        <v>230</v>
      </c>
      <c r="AH100" t="s">
        <v>250</v>
      </c>
      <c r="AI100" s="1" t="str">
        <f t="shared" ref="AI100" si="991">IF(K100="","",K100)</f>
        <v/>
      </c>
      <c r="AJ100" t="s">
        <v>249</v>
      </c>
      <c r="AK100" s="1">
        <f t="shared" ref="AK100" ca="1" si="992">L100</f>
        <v>2</v>
      </c>
      <c r="AL100" t="s">
        <v>216</v>
      </c>
      <c r="AM100" s="1">
        <f t="shared" ref="AM100" ca="1" si="993">L101</f>
        <v>3</v>
      </c>
      <c r="AN100" t="s">
        <v>217</v>
      </c>
      <c r="AO100" t="s">
        <v>230</v>
      </c>
      <c r="AP100" s="114" t="str">
        <f t="shared" ref="AP100" ca="1" si="994">P100&amp;Q100&amp;R100&amp;S100&amp;T100&amp;U100&amp;V100&amp;W100&amp;X100&amp;Y100&amp;Z100&amp;AA100&amp;AB100&amp;AC100&amp;AD100&amp;AE100&amp;AF100&amp;AG100</f>
        <v>\\(\\quad \\displaystyle \\frac{12}{18}　=　 \\)</v>
      </c>
      <c r="AQ100" t="str">
        <f t="shared" ca="1" si="640"/>
        <v>\\(\\quad \\displaystyle \\frac{2}{3} \\)</v>
      </c>
      <c r="AS100" s="114" t="str">
        <f t="shared" ref="AS100" ca="1" si="995">AP100</f>
        <v>\\(\\quad \\displaystyle \\frac{12}{18}　=　 \\)</v>
      </c>
      <c r="AT100" s="114" t="str">
        <f t="shared" ref="AT100" ca="1" si="996">IF(O100="",AQ100,AQ101)</f>
        <v>\\(\\quad \\displaystyle \\frac{2}{3} \\)</v>
      </c>
      <c r="AU100" s="114" t="s">
        <v>60</v>
      </c>
      <c r="AV100" s="115" t="s">
        <v>224</v>
      </c>
      <c r="AW100" s="115" t="str">
        <f t="shared" ref="AW100" ca="1" si="997">AS100</f>
        <v>\\(\\quad \\displaystyle \\frac{12}{18}　=　 \\)</v>
      </c>
      <c r="AX100" s="115" t="str">
        <f t="shared" ref="AX100" ca="1" si="998">AT100</f>
        <v>\\(\\quad \\displaystyle \\frac{2}{3} \\)</v>
      </c>
      <c r="AY100" s="115" t="s">
        <v>62</v>
      </c>
      <c r="AZ100" s="116" t="str">
        <f t="shared" ref="AZ100" ca="1" si="999">"INSERT INTO "&amp;AU100&amp;"(tangen,question,answer,editor,date,count) VALUES('"&amp;AV100&amp;"','"&amp;AW100&amp;"','"&amp;AX100&amp;"','"&amp;AY100&amp;"',NOW(),0);"</f>
        <v>INSERT INTO math(tangen,question,answer,editor,date,count) VALUES('m3800','\\(\\quad \\displaystyle \\frac{12}{18}　=　 \\)','\\(\\quad \\displaystyle \\frac{2}{3} \\)','harazono',NOW(),0);</v>
      </c>
      <c r="BH100" s="22">
        <f t="shared" ca="1" si="826"/>
        <v>4</v>
      </c>
      <c r="BI100">
        <f t="shared" ref="BI100" ca="1" si="1000">BH100*BT100</f>
        <v>12</v>
      </c>
      <c r="BJ100">
        <f t="shared" ref="BJ100" ca="1" si="1001">BH100/GCD(BH100,BH101)</f>
        <v>2</v>
      </c>
      <c r="BK100">
        <f t="shared" ref="BK100" ca="1" si="1002">BI100/GCD(BI100,BI101)</f>
        <v>2</v>
      </c>
      <c r="BT100" s="132">
        <f t="shared" ca="1" si="830"/>
        <v>3</v>
      </c>
      <c r="CG100"/>
      <c r="CH100" s="5"/>
    </row>
    <row r="101" spans="2:89" ht="32" customHeight="1" x14ac:dyDescent="0.55000000000000004">
      <c r="B101" s="127"/>
      <c r="C101" s="37"/>
      <c r="D101" s="114"/>
      <c r="I101" s="29">
        <f t="shared" ca="1" si="836"/>
        <v>18</v>
      </c>
      <c r="J101" s="124"/>
      <c r="K101" s="26"/>
      <c r="L101" s="25">
        <f t="shared" ca="1" si="837"/>
        <v>3</v>
      </c>
      <c r="M101" s="118"/>
      <c r="N101" s="125"/>
      <c r="O101" s="118"/>
      <c r="P101" s="118"/>
      <c r="Q101" s="133"/>
      <c r="R101" s="133"/>
      <c r="S101" s="134"/>
      <c r="T101" s="133"/>
      <c r="U101" s="134"/>
      <c r="V101" s="133"/>
      <c r="W101" s="133"/>
      <c r="X101" s="76"/>
      <c r="Y101" s="121"/>
      <c r="Z101" s="114"/>
      <c r="AA101" s="122"/>
      <c r="AB101" s="114"/>
      <c r="AC101" s="122"/>
      <c r="AD101" s="114"/>
      <c r="AE101" s="27"/>
      <c r="AF101" s="114"/>
      <c r="AG101" t="s">
        <v>230</v>
      </c>
      <c r="AH101" t="s">
        <v>250</v>
      </c>
      <c r="AI101" s="1" t="str">
        <f t="shared" ref="AI101" ca="1" si="1003">IF(O100="","",O100)</f>
        <v/>
      </c>
      <c r="AK101" s="1"/>
      <c r="AM101" s="1"/>
      <c r="AO101" t="s">
        <v>230</v>
      </c>
      <c r="AP101" s="114"/>
      <c r="AQ101" t="str">
        <f t="shared" ca="1" si="640"/>
        <v>\\(\\quad \\displaystyle  \\)</v>
      </c>
      <c r="AS101" s="114"/>
      <c r="AT101" s="114"/>
      <c r="AU101" s="114"/>
      <c r="AV101" s="114"/>
      <c r="AW101" s="114"/>
      <c r="AX101" s="114"/>
      <c r="AY101" s="114"/>
      <c r="AZ101" s="117"/>
      <c r="BH101" s="23">
        <f t="shared" ca="1" si="832"/>
        <v>6</v>
      </c>
      <c r="BI101">
        <f t="shared" ref="BI101" ca="1" si="1004">BH101*BT100</f>
        <v>18</v>
      </c>
      <c r="BJ101">
        <f t="shared" ref="BJ101" ca="1" si="1005">BH101/GCD(BH100,BH101)</f>
        <v>3</v>
      </c>
      <c r="BK101">
        <f t="shared" ref="BK101" ca="1" si="1006">BI101/GCD(BI100,BI101)</f>
        <v>3</v>
      </c>
      <c r="BT101" s="132"/>
      <c r="CG101"/>
      <c r="CH101" s="5"/>
    </row>
    <row r="102" spans="2:89" ht="32" customHeight="1" x14ac:dyDescent="0.55000000000000004">
      <c r="B102" s="62"/>
      <c r="C102" s="62"/>
      <c r="D102" s="62"/>
      <c r="E102" s="63"/>
      <c r="F102" s="73"/>
      <c r="G102" s="73"/>
      <c r="H102" s="73"/>
      <c r="I102" s="64"/>
      <c r="J102" s="65"/>
      <c r="K102" s="65"/>
      <c r="L102" s="66"/>
      <c r="M102" s="67"/>
      <c r="N102" s="68"/>
      <c r="O102" s="67"/>
      <c r="P102" s="67"/>
      <c r="Q102" s="63"/>
      <c r="R102" s="69"/>
      <c r="S102" s="70"/>
      <c r="T102" s="63"/>
      <c r="U102" s="70"/>
      <c r="V102" s="63"/>
      <c r="W102" s="63"/>
      <c r="X102" s="63"/>
      <c r="Y102" s="63"/>
      <c r="Z102" s="63"/>
      <c r="AA102" s="70"/>
      <c r="AB102" s="63"/>
      <c r="AC102" s="70"/>
      <c r="AD102" s="63"/>
      <c r="AE102" s="63"/>
      <c r="AF102" s="63"/>
      <c r="AG102" s="63"/>
      <c r="AH102" s="63"/>
      <c r="AI102" s="71"/>
      <c r="AJ102" s="63"/>
      <c r="AK102" s="63"/>
      <c r="AL102" s="63"/>
      <c r="AM102" s="63"/>
      <c r="AN102" s="63"/>
      <c r="AO102" t="s">
        <v>230</v>
      </c>
      <c r="AP102" s="63"/>
      <c r="AQ102" t="str">
        <f t="shared" si="640"/>
        <v xml:space="preserve"> \\)</v>
      </c>
      <c r="AR102" s="63"/>
      <c r="AS102" s="62"/>
      <c r="AT102" s="62"/>
      <c r="AU102" s="62"/>
      <c r="AV102" s="62"/>
      <c r="AW102" s="62"/>
      <c r="AX102" s="62"/>
      <c r="AY102" s="62"/>
      <c r="AZ102" s="90"/>
      <c r="BA102" s="63"/>
      <c r="BB102" s="63"/>
      <c r="BC102" s="63"/>
      <c r="BD102" s="63"/>
      <c r="BE102" s="63"/>
      <c r="BF102" s="63"/>
      <c r="BG102" s="63"/>
      <c r="BH102" s="66"/>
      <c r="BI102" s="63"/>
      <c r="BJ102" s="63"/>
      <c r="BK102" s="63"/>
      <c r="BL102" s="63"/>
      <c r="BM102" s="63"/>
      <c r="BN102" s="63"/>
      <c r="BO102" s="63"/>
      <c r="BP102" s="63"/>
      <c r="BQ102" s="63"/>
      <c r="BR102" s="63"/>
      <c r="BS102" s="63"/>
      <c r="BT102" s="66"/>
      <c r="BU102" s="63"/>
      <c r="BV102" s="63"/>
      <c r="BW102" s="63"/>
      <c r="BX102" s="63"/>
      <c r="BY102" s="63"/>
      <c r="BZ102" s="63"/>
      <c r="CA102" s="63"/>
      <c r="CB102" s="63"/>
      <c r="CC102" s="63"/>
      <c r="CG102"/>
      <c r="CH102" s="5"/>
    </row>
    <row r="103" spans="2:89" ht="32" customHeight="1" thickBot="1" x14ac:dyDescent="0.6">
      <c r="B103" s="126" t="s">
        <v>29</v>
      </c>
      <c r="C103" s="126" t="s">
        <v>48</v>
      </c>
      <c r="D103" s="114">
        <v>1</v>
      </c>
      <c r="F103" s="28">
        <f t="shared" ref="F103:F112" ca="1" si="1007">BH103</f>
        <v>8</v>
      </c>
      <c r="G103" s="114" t="str">
        <f t="shared" ref="G103:G165" si="1008">BS103</f>
        <v>　＋　</v>
      </c>
      <c r="H103" s="27"/>
      <c r="I103" s="28">
        <f t="shared" ref="I103:I112" ca="1" si="1009">BJ103</f>
        <v>8</v>
      </c>
      <c r="J103" s="124" t="s">
        <v>13</v>
      </c>
      <c r="K103" s="26"/>
      <c r="L103" s="24">
        <f t="shared" ref="L103:L118" ca="1" si="1010">BU103</f>
        <v>16</v>
      </c>
      <c r="M103" s="118" t="str">
        <f ca="1">IF(L104=1,"=","")</f>
        <v/>
      </c>
      <c r="N103" s="125" t="str">
        <f ca="1">IF(L104=1,IF(BQ103&lt;0,"ー",""),"")</f>
        <v/>
      </c>
      <c r="O103" s="118" t="str">
        <f ca="1">IF(L104=1,L103,"")</f>
        <v/>
      </c>
      <c r="P103" s="118" t="s">
        <v>250</v>
      </c>
      <c r="Q103" s="121" t="str">
        <f t="shared" ref="Q103" si="1011">IF(E103="","",E103)</f>
        <v/>
      </c>
      <c r="R103" s="114" t="s">
        <v>249</v>
      </c>
      <c r="S103" s="122">
        <f t="shared" ref="S103" ca="1" si="1012">F103</f>
        <v>8</v>
      </c>
      <c r="T103" s="114" t="s">
        <v>216</v>
      </c>
      <c r="U103" s="122">
        <f t="shared" ref="U103" ca="1" si="1013">F104</f>
        <v>5</v>
      </c>
      <c r="V103" s="114" t="s">
        <v>217</v>
      </c>
      <c r="W103" s="120" t="str">
        <f t="shared" ref="W103" si="1014">G103</f>
        <v>　＋　</v>
      </c>
      <c r="X103" s="56"/>
      <c r="Y103" s="121" t="str">
        <f t="shared" ref="Y103" si="1015">IF(H103="","",H103)</f>
        <v/>
      </c>
      <c r="Z103" s="114" t="s">
        <v>249</v>
      </c>
      <c r="AA103" s="122">
        <f t="shared" ref="AA103" ca="1" si="1016">I103</f>
        <v>8</v>
      </c>
      <c r="AB103" s="114" t="s">
        <v>216</v>
      </c>
      <c r="AC103" s="122">
        <f t="shared" ref="AC103" ca="1" si="1017">I104</f>
        <v>5</v>
      </c>
      <c r="AD103" s="114" t="s">
        <v>217</v>
      </c>
      <c r="AE103" s="27"/>
      <c r="AF103" s="114" t="s">
        <v>233</v>
      </c>
      <c r="AG103" t="s">
        <v>230</v>
      </c>
      <c r="AH103" t="s">
        <v>250</v>
      </c>
      <c r="AI103" s="1" t="str">
        <f t="shared" ref="AI103:AI119" si="1018">IF(K103="","",K103)</f>
        <v/>
      </c>
      <c r="AJ103" t="s">
        <v>249</v>
      </c>
      <c r="AK103" s="1">
        <f t="shared" ref="AK103" ca="1" si="1019">L103</f>
        <v>16</v>
      </c>
      <c r="AL103" t="s">
        <v>216</v>
      </c>
      <c r="AM103" s="1">
        <f t="shared" ref="AM103" ca="1" si="1020">L104</f>
        <v>5</v>
      </c>
      <c r="AN103" t="s">
        <v>217</v>
      </c>
      <c r="AO103" t="s">
        <v>230</v>
      </c>
      <c r="AP103" s="114" t="str">
        <f t="shared" ref="AP103:AP165" ca="1" si="1021">P103&amp;Q103&amp;R103&amp;S103&amp;T103&amp;U103&amp;V103&amp;W103&amp;X103&amp;Y103&amp;Z103&amp;AA103&amp;AB103&amp;AC103&amp;AD103&amp;AE103&amp;AF103&amp;AG103</f>
        <v>\\(\\quad \\displaystyle \\frac{8}{5}　＋　\\frac{8}{5}　=　 \\)</v>
      </c>
      <c r="AQ103" t="str">
        <f t="shared" ca="1" si="640"/>
        <v>\\(\\quad \\displaystyle \\frac{16}{5} \\)</v>
      </c>
      <c r="AS103" s="114" t="str">
        <f t="shared" ref="AS103:AS119" ca="1" si="1022">AP103</f>
        <v>\\(\\quad \\displaystyle \\frac{8}{5}　＋　\\frac{8}{5}　=　 \\)</v>
      </c>
      <c r="AT103" s="114" t="str">
        <f ca="1">IF(O103="",AQ103,AQ104)</f>
        <v>\\(\\quad \\displaystyle \\frac{16}{5} \\)</v>
      </c>
      <c r="AU103" s="114" t="s">
        <v>60</v>
      </c>
      <c r="AV103" s="115" t="s">
        <v>225</v>
      </c>
      <c r="AW103" s="115" t="str">
        <f ca="1">AS103</f>
        <v>\\(\\quad \\displaystyle \\frac{8}{5}　＋　\\frac{8}{5}　=　 \\)</v>
      </c>
      <c r="AX103" s="115" t="str">
        <f ca="1">AT103</f>
        <v>\\(\\quad \\displaystyle \\frac{16}{5} \\)</v>
      </c>
      <c r="AY103" s="115" t="s">
        <v>62</v>
      </c>
      <c r="AZ103" s="116" t="str">
        <f ca="1">"INSERT INTO "&amp;AU103&amp;"(tangen,question,answer,editor,date,count) VALUES('"&amp;AV103&amp;"','"&amp;AW103&amp;"','"&amp;AX103&amp;"','"&amp;AY103&amp;"',NOW(),0);"</f>
        <v>INSERT INTO math(tangen,question,answer,editor,date,count) VALUES('m3400','\\(\\quad \\displaystyle \\frac{8}{5}　＋　\\frac{8}{5}　=　 \\)','\\(\\quad \\displaystyle \\frac{16}{5} \\)','harazono',NOW(),0);</v>
      </c>
      <c r="BH103" s="22">
        <f ca="1">RANDBETWEEN(1,10)</f>
        <v>8</v>
      </c>
      <c r="BI103" s="114" t="s">
        <v>243</v>
      </c>
      <c r="BJ103" s="22">
        <f ca="1">RANDBETWEEN(1,BH103)</f>
        <v>8</v>
      </c>
      <c r="BK103" s="114" t="s">
        <v>26</v>
      </c>
      <c r="BL103" s="27"/>
      <c r="BM103" s="27"/>
      <c r="BN103" s="27"/>
      <c r="BO103" s="27"/>
      <c r="BP103" s="27"/>
      <c r="BQ103" s="24">
        <f ca="1">BH103*BJ104+BJ103*BH104</f>
        <v>80</v>
      </c>
      <c r="BR103" s="114" t="s">
        <v>26</v>
      </c>
      <c r="BS103" s="114" t="str">
        <f t="shared" ref="BS103:BS165" si="1023">BI103</f>
        <v>　＋　</v>
      </c>
      <c r="BT103" s="24">
        <f ca="1">BQ103/GCD(BQ103,BQ104)</f>
        <v>16</v>
      </c>
      <c r="BU103" s="24">
        <f t="shared" ref="BU103" ca="1" si="1024">BT103/GCD(BT103,BT104)</f>
        <v>16</v>
      </c>
      <c r="CG103"/>
      <c r="CH103" s="5"/>
      <c r="CK103" s="5"/>
    </row>
    <row r="104" spans="2:89" ht="32" customHeight="1" x14ac:dyDescent="0.55000000000000004">
      <c r="B104" s="127"/>
      <c r="C104" s="127"/>
      <c r="D104" s="114"/>
      <c r="F104" s="29">
        <f t="shared" ca="1" si="1007"/>
        <v>5</v>
      </c>
      <c r="G104" s="114"/>
      <c r="H104" s="27"/>
      <c r="I104" s="29">
        <f t="shared" ca="1" si="1009"/>
        <v>5</v>
      </c>
      <c r="J104" s="124"/>
      <c r="K104" s="26"/>
      <c r="L104" s="25">
        <f t="shared" ca="1" si="1010"/>
        <v>5</v>
      </c>
      <c r="M104" s="118"/>
      <c r="N104" s="125"/>
      <c r="O104" s="118"/>
      <c r="P104" s="118"/>
      <c r="Q104" s="121"/>
      <c r="R104" s="114"/>
      <c r="S104" s="122"/>
      <c r="T104" s="114"/>
      <c r="U104" s="122"/>
      <c r="V104" s="114"/>
      <c r="W104" s="120"/>
      <c r="X104" s="56"/>
      <c r="Y104" s="121"/>
      <c r="Z104" s="114"/>
      <c r="AA104" s="122"/>
      <c r="AB104" s="114"/>
      <c r="AC104" s="122"/>
      <c r="AD104" s="114"/>
      <c r="AE104" s="27"/>
      <c r="AF104" s="114"/>
      <c r="AG104" t="s">
        <v>230</v>
      </c>
      <c r="AH104" t="s">
        <v>250</v>
      </c>
      <c r="AI104" s="1" t="str">
        <f t="shared" ref="AI104:AI120" ca="1" si="1025">IF(O103="","",O103)</f>
        <v/>
      </c>
      <c r="AK104" s="1"/>
      <c r="AM104" s="1"/>
      <c r="AO104" t="s">
        <v>230</v>
      </c>
      <c r="AP104" s="114"/>
      <c r="AQ104" t="str">
        <f t="shared" ca="1" si="640"/>
        <v>\\(\\quad \\displaystyle  \\)</v>
      </c>
      <c r="AS104" s="114"/>
      <c r="AT104" s="114"/>
      <c r="AU104" s="114"/>
      <c r="AV104" s="114"/>
      <c r="AW104" s="114"/>
      <c r="AX104" s="114"/>
      <c r="AY104" s="114"/>
      <c r="AZ104" s="117"/>
      <c r="BH104" s="23">
        <f ca="1">RANDBETWEEN(2,10)</f>
        <v>5</v>
      </c>
      <c r="BI104" s="114"/>
      <c r="BJ104" s="23">
        <f ca="1">BH104</f>
        <v>5</v>
      </c>
      <c r="BK104" s="114"/>
      <c r="BL104" s="27"/>
      <c r="BM104" s="27"/>
      <c r="BN104" s="27"/>
      <c r="BO104" s="27"/>
      <c r="BP104" s="27"/>
      <c r="BQ104" s="25">
        <f ca="1">BH104*BJ104</f>
        <v>25</v>
      </c>
      <c r="BR104" s="114"/>
      <c r="BS104" s="114"/>
      <c r="BT104" s="25">
        <f ca="1">BQ104/GCD(BQ103,BQ104)</f>
        <v>5</v>
      </c>
      <c r="BU104" s="25">
        <f t="shared" ref="BU104" ca="1" si="1026">BT104/GCD(BT103,BT104)</f>
        <v>5</v>
      </c>
      <c r="CG104"/>
      <c r="CH104" s="5"/>
      <c r="CK104" s="5"/>
    </row>
    <row r="105" spans="2:89" ht="32" customHeight="1" thickBot="1" x14ac:dyDescent="0.6">
      <c r="B105" s="126" t="s">
        <v>29</v>
      </c>
      <c r="C105" s="126" t="s">
        <v>48</v>
      </c>
      <c r="D105" s="114">
        <v>2</v>
      </c>
      <c r="F105" s="28">
        <f t="shared" ca="1" si="1007"/>
        <v>5</v>
      </c>
      <c r="G105" s="114" t="str">
        <f t="shared" si="1008"/>
        <v>　＋　</v>
      </c>
      <c r="H105" s="27"/>
      <c r="I105" s="28">
        <f t="shared" ca="1" si="1009"/>
        <v>2</v>
      </c>
      <c r="J105" s="124" t="s">
        <v>13</v>
      </c>
      <c r="K105" s="26"/>
      <c r="L105" s="24">
        <f t="shared" ca="1" si="1010"/>
        <v>7</v>
      </c>
      <c r="M105" s="118" t="str">
        <f t="shared" ref="M105" ca="1" si="1027">IF(L106=1,"=","")</f>
        <v/>
      </c>
      <c r="N105" s="125" t="str">
        <f ca="1">IF(L106=1,IF(BQ105&lt;0,"ー",""),"")</f>
        <v/>
      </c>
      <c r="O105" s="118" t="str">
        <f t="shared" ref="O105" ca="1" si="1028">IF(L106=1,L105,"")</f>
        <v/>
      </c>
      <c r="P105" s="118" t="s">
        <v>250</v>
      </c>
      <c r="Q105" s="121" t="str">
        <f t="shared" ref="Q105" si="1029">IF(E105="","",E105)</f>
        <v/>
      </c>
      <c r="R105" s="114" t="s">
        <v>249</v>
      </c>
      <c r="S105" s="122">
        <f t="shared" ref="S105" ca="1" si="1030">F105</f>
        <v>5</v>
      </c>
      <c r="T105" s="114" t="s">
        <v>216</v>
      </c>
      <c r="U105" s="122">
        <f t="shared" ref="U105" ca="1" si="1031">F106</f>
        <v>9</v>
      </c>
      <c r="V105" s="114" t="s">
        <v>217</v>
      </c>
      <c r="W105" s="120" t="str">
        <f t="shared" ref="W105" si="1032">G105</f>
        <v>　＋　</v>
      </c>
      <c r="X105" s="56"/>
      <c r="Y105" s="121" t="str">
        <f t="shared" ref="Y105" si="1033">IF(H105="","",H105)</f>
        <v/>
      </c>
      <c r="Z105" s="114" t="s">
        <v>249</v>
      </c>
      <c r="AA105" s="122">
        <f t="shared" ref="AA105" ca="1" si="1034">I105</f>
        <v>2</v>
      </c>
      <c r="AB105" s="114" t="s">
        <v>216</v>
      </c>
      <c r="AC105" s="122">
        <f t="shared" ref="AC105" ca="1" si="1035">I106</f>
        <v>9</v>
      </c>
      <c r="AD105" s="114" t="s">
        <v>217</v>
      </c>
      <c r="AE105" s="27"/>
      <c r="AF105" s="114" t="s">
        <v>233</v>
      </c>
      <c r="AG105" t="s">
        <v>230</v>
      </c>
      <c r="AH105" t="s">
        <v>250</v>
      </c>
      <c r="AI105" s="1" t="str">
        <f t="shared" si="1018"/>
        <v/>
      </c>
      <c r="AJ105" t="s">
        <v>249</v>
      </c>
      <c r="AK105" s="1">
        <f t="shared" ref="AK105" ca="1" si="1036">L105</f>
        <v>7</v>
      </c>
      <c r="AL105" t="s">
        <v>216</v>
      </c>
      <c r="AM105" s="1">
        <f t="shared" ref="AM105" ca="1" si="1037">L106</f>
        <v>9</v>
      </c>
      <c r="AN105" t="s">
        <v>217</v>
      </c>
      <c r="AO105" t="s">
        <v>230</v>
      </c>
      <c r="AP105" s="114" t="str">
        <f t="shared" ca="1" si="1021"/>
        <v>\\(\\quad \\displaystyle \\frac{5}{9}　＋　\\frac{2}{9}　=　 \\)</v>
      </c>
      <c r="AQ105" t="str">
        <f t="shared" ca="1" si="640"/>
        <v>\\(\\quad \\displaystyle \\frac{7}{9} \\)</v>
      </c>
      <c r="AS105" s="114" t="str">
        <f t="shared" ca="1" si="1022"/>
        <v>\\(\\quad \\displaystyle \\frac{5}{9}　＋　\\frac{2}{9}　=　 \\)</v>
      </c>
      <c r="AT105" s="114" t="str">
        <f ca="1">IF(O105="",AQ105,AQ106)</f>
        <v>\\(\\quad \\displaystyle \\frac{7}{9} \\)</v>
      </c>
      <c r="AU105" s="114" t="s">
        <v>60</v>
      </c>
      <c r="AV105" s="115" t="s">
        <v>225</v>
      </c>
      <c r="AW105" s="115" t="str">
        <f ca="1">AS105</f>
        <v>\\(\\quad \\displaystyle \\frac{5}{9}　＋　\\frac{2}{9}　=　 \\)</v>
      </c>
      <c r="AX105" s="115" t="str">
        <f ca="1">AT105</f>
        <v>\\(\\quad \\displaystyle \\frac{7}{9} \\)</v>
      </c>
      <c r="AY105" s="115" t="s">
        <v>62</v>
      </c>
      <c r="AZ105" s="116" t="str">
        <f ca="1">"INSERT INTO "&amp;AU105&amp;"(tangen,question,answer,editor,date,count) VALUES('"&amp;AV105&amp;"','"&amp;AW105&amp;"','"&amp;AX105&amp;"','"&amp;AY105&amp;"',NOW(),0);"</f>
        <v>INSERT INTO math(tangen,question,answer,editor,date,count) VALUES('m3400','\\(\\quad \\displaystyle \\frac{5}{9}　＋　\\frac{2}{9}　=　 \\)','\\(\\quad \\displaystyle \\frac{7}{9} \\)','harazono',NOW(),0);</v>
      </c>
      <c r="BH105" s="22">
        <f t="shared" ref="BH105" ca="1" si="1038">RANDBETWEEN(1,10)</f>
        <v>5</v>
      </c>
      <c r="BI105" s="114" t="s">
        <v>243</v>
      </c>
      <c r="BJ105" s="22">
        <f ca="1">RANDBETWEEN(1,BH105)</f>
        <v>2</v>
      </c>
      <c r="BK105" s="114" t="s">
        <v>26</v>
      </c>
      <c r="BL105" s="27"/>
      <c r="BM105" s="27"/>
      <c r="BN105" s="27"/>
      <c r="BO105" s="27"/>
      <c r="BP105" s="27"/>
      <c r="BQ105" s="24">
        <f ca="1">BH105*BJ106+BJ105*BH106</f>
        <v>63</v>
      </c>
      <c r="BR105" s="114" t="s">
        <v>26</v>
      </c>
      <c r="BS105" s="114" t="str">
        <f t="shared" si="1023"/>
        <v>　＋　</v>
      </c>
      <c r="BT105" s="24">
        <f ca="1">BQ105/GCD(BQ105,BQ106)</f>
        <v>7</v>
      </c>
      <c r="BU105" s="24">
        <f t="shared" ref="BU105" ca="1" si="1039">BT105/GCD(BT105,BT106)</f>
        <v>7</v>
      </c>
      <c r="CG105"/>
      <c r="CH105" s="5"/>
      <c r="CK105" s="5"/>
    </row>
    <row r="106" spans="2:89" ht="32" customHeight="1" x14ac:dyDescent="0.55000000000000004">
      <c r="B106" s="127"/>
      <c r="C106" s="127"/>
      <c r="D106" s="114"/>
      <c r="F106" s="29">
        <f t="shared" ca="1" si="1007"/>
        <v>9</v>
      </c>
      <c r="G106" s="114"/>
      <c r="H106" s="27"/>
      <c r="I106" s="29">
        <f t="shared" ca="1" si="1009"/>
        <v>9</v>
      </c>
      <c r="J106" s="124"/>
      <c r="K106" s="26"/>
      <c r="L106" s="25">
        <f t="shared" ca="1" si="1010"/>
        <v>9</v>
      </c>
      <c r="M106" s="118"/>
      <c r="N106" s="125"/>
      <c r="O106" s="118"/>
      <c r="P106" s="118"/>
      <c r="Q106" s="121"/>
      <c r="R106" s="114"/>
      <c r="S106" s="122"/>
      <c r="T106" s="114"/>
      <c r="U106" s="122"/>
      <c r="V106" s="114"/>
      <c r="W106" s="120"/>
      <c r="X106" s="56"/>
      <c r="Y106" s="121"/>
      <c r="Z106" s="114"/>
      <c r="AA106" s="122"/>
      <c r="AB106" s="114"/>
      <c r="AC106" s="122"/>
      <c r="AD106" s="114"/>
      <c r="AE106" s="27"/>
      <c r="AF106" s="114"/>
      <c r="AG106" t="s">
        <v>230</v>
      </c>
      <c r="AH106" t="s">
        <v>250</v>
      </c>
      <c r="AI106" s="1" t="str">
        <f t="shared" ca="1" si="1025"/>
        <v/>
      </c>
      <c r="AK106" s="1"/>
      <c r="AM106" s="1"/>
      <c r="AO106" t="s">
        <v>230</v>
      </c>
      <c r="AP106" s="114"/>
      <c r="AQ106" t="str">
        <f t="shared" ca="1" si="640"/>
        <v>\\(\\quad \\displaystyle  \\)</v>
      </c>
      <c r="AS106" s="114"/>
      <c r="AT106" s="114"/>
      <c r="AU106" s="114"/>
      <c r="AV106" s="114"/>
      <c r="AW106" s="114"/>
      <c r="AX106" s="114"/>
      <c r="AY106" s="114"/>
      <c r="AZ106" s="117"/>
      <c r="BH106" s="23">
        <f t="shared" ref="BH106" ca="1" si="1040">RANDBETWEEN(2,10)</f>
        <v>9</v>
      </c>
      <c r="BI106" s="114"/>
      <c r="BJ106" s="23">
        <f t="shared" ref="BJ106" ca="1" si="1041">BH106</f>
        <v>9</v>
      </c>
      <c r="BK106" s="114"/>
      <c r="BL106" s="27"/>
      <c r="BM106" s="27"/>
      <c r="BN106" s="27"/>
      <c r="BO106" s="27"/>
      <c r="BP106" s="27"/>
      <c r="BQ106" s="25">
        <f ca="1">BH106*BJ106</f>
        <v>81</v>
      </c>
      <c r="BR106" s="114"/>
      <c r="BS106" s="114"/>
      <c r="BT106" s="25">
        <f ca="1">BQ106/GCD(BQ105,BQ106)</f>
        <v>9</v>
      </c>
      <c r="BU106" s="25">
        <f t="shared" ref="BU106" ca="1" si="1042">BT106/GCD(BT105,BT106)</f>
        <v>9</v>
      </c>
      <c r="CG106"/>
      <c r="CH106" s="5"/>
      <c r="CK106" s="5"/>
    </row>
    <row r="107" spans="2:89" ht="32" customHeight="1" thickBot="1" x14ac:dyDescent="0.6">
      <c r="B107" s="126" t="s">
        <v>29</v>
      </c>
      <c r="C107" s="126" t="s">
        <v>48</v>
      </c>
      <c r="D107" s="114">
        <v>3</v>
      </c>
      <c r="F107" s="28">
        <f t="shared" ca="1" si="1007"/>
        <v>9</v>
      </c>
      <c r="G107" s="114" t="str">
        <f t="shared" si="1008"/>
        <v>　＋　</v>
      </c>
      <c r="H107" s="27"/>
      <c r="I107" s="28">
        <f t="shared" ca="1" si="1009"/>
        <v>7</v>
      </c>
      <c r="J107" s="124" t="s">
        <v>13</v>
      </c>
      <c r="K107" s="26"/>
      <c r="L107" s="24">
        <f t="shared" ca="1" si="1010"/>
        <v>4</v>
      </c>
      <c r="M107" s="118" t="str">
        <f t="shared" ref="M107:M814" ca="1" si="1043">IF(L108=1,"=","")</f>
        <v>=</v>
      </c>
      <c r="N107" s="125" t="str">
        <f ca="1">IF(L108=1,IF(BQ107&lt;0,"ー",""),"")</f>
        <v/>
      </c>
      <c r="O107" s="118">
        <f ca="1">IF(L108=1,L107,"")</f>
        <v>4</v>
      </c>
      <c r="P107" s="118" t="s">
        <v>250</v>
      </c>
      <c r="Q107" s="121" t="str">
        <f t="shared" ref="Q107" si="1044">IF(E107="","",E107)</f>
        <v/>
      </c>
      <c r="R107" s="114" t="s">
        <v>249</v>
      </c>
      <c r="S107" s="122">
        <f t="shared" ref="S107" ca="1" si="1045">F107</f>
        <v>9</v>
      </c>
      <c r="T107" s="114" t="s">
        <v>216</v>
      </c>
      <c r="U107" s="122">
        <f t="shared" ref="U107" ca="1" si="1046">F108</f>
        <v>4</v>
      </c>
      <c r="V107" s="114" t="s">
        <v>217</v>
      </c>
      <c r="W107" s="120" t="str">
        <f t="shared" ref="W107" si="1047">G107</f>
        <v>　＋　</v>
      </c>
      <c r="X107" s="56"/>
      <c r="Y107" s="121" t="str">
        <f t="shared" ref="Y107" si="1048">IF(H107="","",H107)</f>
        <v/>
      </c>
      <c r="Z107" s="114" t="s">
        <v>249</v>
      </c>
      <c r="AA107" s="122">
        <f t="shared" ref="AA107" ca="1" si="1049">I107</f>
        <v>7</v>
      </c>
      <c r="AB107" s="114" t="s">
        <v>216</v>
      </c>
      <c r="AC107" s="122">
        <f t="shared" ref="AC107" ca="1" si="1050">I108</f>
        <v>4</v>
      </c>
      <c r="AD107" s="114" t="s">
        <v>217</v>
      </c>
      <c r="AE107" s="27"/>
      <c r="AF107" s="114" t="s">
        <v>233</v>
      </c>
      <c r="AG107" t="s">
        <v>230</v>
      </c>
      <c r="AH107" t="s">
        <v>250</v>
      </c>
      <c r="AI107" s="1" t="str">
        <f t="shared" si="1018"/>
        <v/>
      </c>
      <c r="AJ107" t="s">
        <v>249</v>
      </c>
      <c r="AK107" s="1">
        <f t="shared" ref="AK107" ca="1" si="1051">L107</f>
        <v>4</v>
      </c>
      <c r="AL107" t="s">
        <v>216</v>
      </c>
      <c r="AM107" s="1">
        <f t="shared" ref="AM107" ca="1" si="1052">L108</f>
        <v>1</v>
      </c>
      <c r="AN107" t="s">
        <v>217</v>
      </c>
      <c r="AO107" t="s">
        <v>230</v>
      </c>
      <c r="AP107" s="114" t="str">
        <f t="shared" ca="1" si="1021"/>
        <v>\\(\\quad \\displaystyle \\frac{9}{4}　＋　\\frac{7}{4}　=　 \\)</v>
      </c>
      <c r="AQ107" t="str">
        <f t="shared" ca="1" si="640"/>
        <v>\\(\\quad \\displaystyle \\frac{4}{1} \\)</v>
      </c>
      <c r="AS107" s="114" t="str">
        <f t="shared" ca="1" si="1022"/>
        <v>\\(\\quad \\displaystyle \\frac{9}{4}　＋　\\frac{7}{4}　=　 \\)</v>
      </c>
      <c r="AT107" s="114" t="str">
        <f ca="1">IF(O107="",AQ107,AQ108)</f>
        <v>\\(\\quad \\displaystyle 4 \\)</v>
      </c>
      <c r="AU107" s="114" t="s">
        <v>60</v>
      </c>
      <c r="AV107" s="115" t="s">
        <v>225</v>
      </c>
      <c r="AW107" s="115" t="str">
        <f ca="1">AS107</f>
        <v>\\(\\quad \\displaystyle \\frac{9}{4}　＋　\\frac{7}{4}　=　 \\)</v>
      </c>
      <c r="AX107" s="115" t="str">
        <f ca="1">AT107</f>
        <v>\\(\\quad \\displaystyle 4 \\)</v>
      </c>
      <c r="AY107" s="115" t="s">
        <v>62</v>
      </c>
      <c r="AZ107" s="116" t="str">
        <f ca="1">"INSERT INTO "&amp;AU107&amp;"(tangen,question,answer,editor,date,count) VALUES('"&amp;AV107&amp;"','"&amp;AW107&amp;"','"&amp;AX107&amp;"','"&amp;AY107&amp;"',NOW(),0);"</f>
        <v>INSERT INTO math(tangen,question,answer,editor,date,count) VALUES('m3400','\\(\\quad \\displaystyle \\frac{9}{4}　＋　\\frac{7}{4}　=　 \\)','\\(\\quad \\displaystyle 4 \\)','harazono',NOW(),0);</v>
      </c>
      <c r="BH107" s="22">
        <f t="shared" ref="BH107" ca="1" si="1053">RANDBETWEEN(1,10)</f>
        <v>9</v>
      </c>
      <c r="BI107" s="114" t="s">
        <v>243</v>
      </c>
      <c r="BJ107" s="22">
        <f ca="1">RANDBETWEEN(1,BH107)</f>
        <v>7</v>
      </c>
      <c r="BK107" s="114" t="s">
        <v>26</v>
      </c>
      <c r="BL107" s="27"/>
      <c r="BM107" s="27"/>
      <c r="BN107" s="27"/>
      <c r="BO107" s="27"/>
      <c r="BP107" s="27"/>
      <c r="BQ107" s="24">
        <f ca="1">BH107*BJ108+BJ107*BH108</f>
        <v>64</v>
      </c>
      <c r="BR107" s="114" t="s">
        <v>26</v>
      </c>
      <c r="BS107" s="114" t="str">
        <f t="shared" si="1023"/>
        <v>　＋　</v>
      </c>
      <c r="BT107" s="24">
        <f ca="1">BQ107/GCD(BQ107,BQ108)</f>
        <v>4</v>
      </c>
      <c r="BU107" s="24">
        <f t="shared" ref="BU107" ca="1" si="1054">BT107/GCD(BT107,BT108)</f>
        <v>4</v>
      </c>
      <c r="CG107"/>
      <c r="CH107" s="5"/>
      <c r="CK107" s="5"/>
    </row>
    <row r="108" spans="2:89" ht="32" customHeight="1" x14ac:dyDescent="0.55000000000000004">
      <c r="B108" s="127"/>
      <c r="C108" s="127"/>
      <c r="D108" s="114"/>
      <c r="F108" s="29">
        <f t="shared" ca="1" si="1007"/>
        <v>4</v>
      </c>
      <c r="G108" s="114"/>
      <c r="H108" s="27"/>
      <c r="I108" s="29">
        <f t="shared" ca="1" si="1009"/>
        <v>4</v>
      </c>
      <c r="J108" s="124"/>
      <c r="K108" s="26"/>
      <c r="L108" s="25">
        <f t="shared" ca="1" si="1010"/>
        <v>1</v>
      </c>
      <c r="M108" s="118"/>
      <c r="N108" s="125"/>
      <c r="O108" s="118"/>
      <c r="P108" s="118"/>
      <c r="Q108" s="121"/>
      <c r="R108" s="114"/>
      <c r="S108" s="122"/>
      <c r="T108" s="114"/>
      <c r="U108" s="122"/>
      <c r="V108" s="114"/>
      <c r="W108" s="120"/>
      <c r="X108" s="56"/>
      <c r="Y108" s="121"/>
      <c r="Z108" s="114"/>
      <c r="AA108" s="122"/>
      <c r="AB108" s="114"/>
      <c r="AC108" s="122"/>
      <c r="AD108" s="114"/>
      <c r="AE108" s="27"/>
      <c r="AF108" s="114"/>
      <c r="AG108" t="s">
        <v>230</v>
      </c>
      <c r="AH108" t="s">
        <v>250</v>
      </c>
      <c r="AI108" s="1">
        <f t="shared" ca="1" si="1025"/>
        <v>4</v>
      </c>
      <c r="AK108" s="1"/>
      <c r="AM108" s="1"/>
      <c r="AO108" t="s">
        <v>230</v>
      </c>
      <c r="AP108" s="114"/>
      <c r="AQ108" t="str">
        <f t="shared" ca="1" si="640"/>
        <v>\\(\\quad \\displaystyle 4 \\)</v>
      </c>
      <c r="AS108" s="114"/>
      <c r="AT108" s="114"/>
      <c r="AU108" s="114"/>
      <c r="AV108" s="114"/>
      <c r="AW108" s="114"/>
      <c r="AX108" s="114"/>
      <c r="AY108" s="114"/>
      <c r="AZ108" s="117"/>
      <c r="BH108" s="23">
        <f t="shared" ref="BH108" ca="1" si="1055">RANDBETWEEN(2,10)</f>
        <v>4</v>
      </c>
      <c r="BI108" s="114"/>
      <c r="BJ108" s="23">
        <f t="shared" ref="BJ108" ca="1" si="1056">BH108</f>
        <v>4</v>
      </c>
      <c r="BK108" s="114"/>
      <c r="BL108" s="27"/>
      <c r="BM108" s="27"/>
      <c r="BN108" s="27"/>
      <c r="BO108" s="27"/>
      <c r="BP108" s="27"/>
      <c r="BQ108" s="25">
        <f ca="1">BH108*BJ108</f>
        <v>16</v>
      </c>
      <c r="BR108" s="114"/>
      <c r="BS108" s="114"/>
      <c r="BT108" s="25">
        <f ca="1">BQ108/GCD(BQ107,BQ108)</f>
        <v>1</v>
      </c>
      <c r="BU108" s="25">
        <f t="shared" ref="BU108" ca="1" si="1057">BT108/GCD(BT107,BT108)</f>
        <v>1</v>
      </c>
      <c r="CG108"/>
      <c r="CH108" s="5"/>
      <c r="CK108" s="5"/>
    </row>
    <row r="109" spans="2:89" ht="32" customHeight="1" thickBot="1" x14ac:dyDescent="0.6">
      <c r="B109" s="126" t="s">
        <v>29</v>
      </c>
      <c r="C109" s="126" t="s">
        <v>48</v>
      </c>
      <c r="D109" s="114">
        <v>4</v>
      </c>
      <c r="F109" s="28">
        <f t="shared" ca="1" si="1007"/>
        <v>7</v>
      </c>
      <c r="G109" s="114" t="str">
        <f t="shared" si="1008"/>
        <v>　＋　</v>
      </c>
      <c r="H109" s="27"/>
      <c r="I109" s="28">
        <f t="shared" ca="1" si="1009"/>
        <v>7</v>
      </c>
      <c r="J109" s="124" t="s">
        <v>13</v>
      </c>
      <c r="K109" s="26"/>
      <c r="L109" s="24">
        <f t="shared" ca="1" si="1010"/>
        <v>7</v>
      </c>
      <c r="M109" s="118" t="str">
        <f t="shared" ca="1" si="1043"/>
        <v>=</v>
      </c>
      <c r="N109" s="125" t="str">
        <f ca="1">IF(L110=1,IF(BQ109&lt;0,"ー",""),"")</f>
        <v/>
      </c>
      <c r="O109" s="118">
        <f t="shared" ref="O109" ca="1" si="1058">IF(L110=1,L109,"")</f>
        <v>7</v>
      </c>
      <c r="P109" s="118" t="s">
        <v>250</v>
      </c>
      <c r="Q109" s="121" t="str">
        <f t="shared" ref="Q109" si="1059">IF(E109="","",E109)</f>
        <v/>
      </c>
      <c r="R109" s="114" t="s">
        <v>249</v>
      </c>
      <c r="S109" s="122">
        <f t="shared" ref="S109" ca="1" si="1060">F109</f>
        <v>7</v>
      </c>
      <c r="T109" s="114" t="s">
        <v>216</v>
      </c>
      <c r="U109" s="122">
        <f t="shared" ref="U109" ca="1" si="1061">F110</f>
        <v>2</v>
      </c>
      <c r="V109" s="114" t="s">
        <v>217</v>
      </c>
      <c r="W109" s="120" t="str">
        <f t="shared" ref="W109" si="1062">G109</f>
        <v>　＋　</v>
      </c>
      <c r="X109" s="56"/>
      <c r="Y109" s="121" t="str">
        <f t="shared" ref="Y109" si="1063">IF(H109="","",H109)</f>
        <v/>
      </c>
      <c r="Z109" s="114" t="s">
        <v>249</v>
      </c>
      <c r="AA109" s="122">
        <f t="shared" ref="AA109" ca="1" si="1064">I109</f>
        <v>7</v>
      </c>
      <c r="AB109" s="114" t="s">
        <v>216</v>
      </c>
      <c r="AC109" s="122">
        <f t="shared" ref="AC109" ca="1" si="1065">I110</f>
        <v>2</v>
      </c>
      <c r="AD109" s="114" t="s">
        <v>217</v>
      </c>
      <c r="AE109" s="27"/>
      <c r="AF109" s="114" t="s">
        <v>233</v>
      </c>
      <c r="AG109" t="s">
        <v>230</v>
      </c>
      <c r="AH109" t="s">
        <v>250</v>
      </c>
      <c r="AI109" s="1" t="str">
        <f t="shared" si="1018"/>
        <v/>
      </c>
      <c r="AJ109" t="s">
        <v>249</v>
      </c>
      <c r="AK109" s="1">
        <f t="shared" ref="AK109" ca="1" si="1066">L109</f>
        <v>7</v>
      </c>
      <c r="AL109" t="s">
        <v>216</v>
      </c>
      <c r="AM109" s="1">
        <f t="shared" ref="AM109" ca="1" si="1067">L110</f>
        <v>1</v>
      </c>
      <c r="AN109" t="s">
        <v>217</v>
      </c>
      <c r="AO109" t="s">
        <v>230</v>
      </c>
      <c r="AP109" s="114" t="str">
        <f t="shared" ca="1" si="1021"/>
        <v>\\(\\quad \\displaystyle \\frac{7}{2}　＋　\\frac{7}{2}　=　 \\)</v>
      </c>
      <c r="AQ109" t="str">
        <f t="shared" ca="1" si="640"/>
        <v>\\(\\quad \\displaystyle \\frac{7}{1} \\)</v>
      </c>
      <c r="AS109" s="114" t="str">
        <f t="shared" ca="1" si="1022"/>
        <v>\\(\\quad \\displaystyle \\frac{7}{2}　＋　\\frac{7}{2}　=　 \\)</v>
      </c>
      <c r="AT109" s="114" t="str">
        <f ca="1">IF(O109="",AQ109,AQ110)</f>
        <v>\\(\\quad \\displaystyle 7 \\)</v>
      </c>
      <c r="AU109" s="114" t="s">
        <v>60</v>
      </c>
      <c r="AV109" s="115" t="s">
        <v>225</v>
      </c>
      <c r="AW109" s="115" t="str">
        <f ca="1">AS109</f>
        <v>\\(\\quad \\displaystyle \\frac{7}{2}　＋　\\frac{7}{2}　=　 \\)</v>
      </c>
      <c r="AX109" s="115" t="str">
        <f ca="1">AT109</f>
        <v>\\(\\quad \\displaystyle 7 \\)</v>
      </c>
      <c r="AY109" s="115" t="s">
        <v>62</v>
      </c>
      <c r="AZ109" s="116" t="str">
        <f ca="1">"INSERT INTO "&amp;AU109&amp;"(tangen,question,answer,editor,date,count) VALUES('"&amp;AV109&amp;"','"&amp;AW109&amp;"','"&amp;AX109&amp;"','"&amp;AY109&amp;"',NOW(),0);"</f>
        <v>INSERT INTO math(tangen,question,answer,editor,date,count) VALUES('m3400','\\(\\quad \\displaystyle \\frac{7}{2}　＋　\\frac{7}{2}　=　 \\)','\\(\\quad \\displaystyle 7 \\)','harazono',NOW(),0);</v>
      </c>
      <c r="BH109" s="22">
        <f t="shared" ref="BH109" ca="1" si="1068">RANDBETWEEN(1,10)</f>
        <v>7</v>
      </c>
      <c r="BI109" s="114" t="s">
        <v>243</v>
      </c>
      <c r="BJ109" s="22">
        <f ca="1">RANDBETWEEN(1,BH109)</f>
        <v>7</v>
      </c>
      <c r="BK109" s="114" t="s">
        <v>26</v>
      </c>
      <c r="BL109" s="27"/>
      <c r="BM109" s="27"/>
      <c r="BN109" s="27"/>
      <c r="BO109" s="27"/>
      <c r="BP109" s="27"/>
      <c r="BQ109" s="24">
        <f ca="1">BH109*BJ110+BJ109*BH110</f>
        <v>28</v>
      </c>
      <c r="BR109" s="114" t="s">
        <v>26</v>
      </c>
      <c r="BS109" s="114" t="str">
        <f t="shared" si="1023"/>
        <v>　＋　</v>
      </c>
      <c r="BT109" s="24">
        <f ca="1">BQ109/GCD(BQ109,BQ110)</f>
        <v>7</v>
      </c>
      <c r="BU109" s="24">
        <f t="shared" ref="BU109" ca="1" si="1069">BT109/GCD(BT109,BT110)</f>
        <v>7</v>
      </c>
      <c r="CG109"/>
      <c r="CH109" s="5"/>
      <c r="CK109" s="5"/>
    </row>
    <row r="110" spans="2:89" ht="32" customHeight="1" x14ac:dyDescent="0.55000000000000004">
      <c r="B110" s="127"/>
      <c r="C110" s="127"/>
      <c r="D110" s="114"/>
      <c r="F110" s="29">
        <f t="shared" ca="1" si="1007"/>
        <v>2</v>
      </c>
      <c r="G110" s="114"/>
      <c r="H110" s="27"/>
      <c r="I110" s="29">
        <f t="shared" ca="1" si="1009"/>
        <v>2</v>
      </c>
      <c r="J110" s="124"/>
      <c r="K110" s="26"/>
      <c r="L110" s="25">
        <f t="shared" ca="1" si="1010"/>
        <v>1</v>
      </c>
      <c r="M110" s="118"/>
      <c r="N110" s="125"/>
      <c r="O110" s="118"/>
      <c r="P110" s="118"/>
      <c r="Q110" s="121"/>
      <c r="R110" s="114"/>
      <c r="S110" s="122"/>
      <c r="T110" s="114"/>
      <c r="U110" s="122"/>
      <c r="V110" s="114"/>
      <c r="W110" s="120"/>
      <c r="X110" s="56"/>
      <c r="Y110" s="121"/>
      <c r="Z110" s="114"/>
      <c r="AA110" s="122"/>
      <c r="AB110" s="114"/>
      <c r="AC110" s="122"/>
      <c r="AD110" s="114"/>
      <c r="AE110" s="27"/>
      <c r="AF110" s="114"/>
      <c r="AG110" t="s">
        <v>230</v>
      </c>
      <c r="AH110" t="s">
        <v>250</v>
      </c>
      <c r="AI110" s="1">
        <f t="shared" ca="1" si="1025"/>
        <v>7</v>
      </c>
      <c r="AK110" s="1"/>
      <c r="AM110" s="1"/>
      <c r="AO110" t="s">
        <v>230</v>
      </c>
      <c r="AP110" s="114"/>
      <c r="AQ110" t="str">
        <f t="shared" ca="1" si="640"/>
        <v>\\(\\quad \\displaystyle 7 \\)</v>
      </c>
      <c r="AS110" s="114"/>
      <c r="AT110" s="114"/>
      <c r="AU110" s="114"/>
      <c r="AV110" s="114"/>
      <c r="AW110" s="114"/>
      <c r="AX110" s="114"/>
      <c r="AY110" s="114"/>
      <c r="AZ110" s="117"/>
      <c r="BH110" s="23">
        <f t="shared" ref="BH110" ca="1" si="1070">RANDBETWEEN(2,10)</f>
        <v>2</v>
      </c>
      <c r="BI110" s="114"/>
      <c r="BJ110" s="23">
        <f t="shared" ref="BJ110" ca="1" si="1071">BH110</f>
        <v>2</v>
      </c>
      <c r="BK110" s="114"/>
      <c r="BL110" s="27"/>
      <c r="BM110" s="27"/>
      <c r="BN110" s="27"/>
      <c r="BO110" s="27"/>
      <c r="BP110" s="27"/>
      <c r="BQ110" s="25">
        <f ca="1">BH110*BJ110</f>
        <v>4</v>
      </c>
      <c r="BR110" s="114"/>
      <c r="BS110" s="114"/>
      <c r="BT110" s="25">
        <f ca="1">BQ110/GCD(BQ109,BQ110)</f>
        <v>1</v>
      </c>
      <c r="BU110" s="25">
        <f t="shared" ref="BU110" ca="1" si="1072">BT110/GCD(BT109,BT110)</f>
        <v>1</v>
      </c>
      <c r="CG110"/>
      <c r="CH110" s="5"/>
      <c r="CK110" s="5"/>
    </row>
    <row r="111" spans="2:89" ht="32" customHeight="1" thickBot="1" x14ac:dyDescent="0.6">
      <c r="B111" s="126" t="s">
        <v>29</v>
      </c>
      <c r="C111" s="126" t="s">
        <v>48</v>
      </c>
      <c r="D111" s="114">
        <v>5</v>
      </c>
      <c r="F111" s="28">
        <f t="shared" ca="1" si="1007"/>
        <v>1</v>
      </c>
      <c r="G111" s="114" t="str">
        <f t="shared" si="1008"/>
        <v>　＋　</v>
      </c>
      <c r="H111" s="27"/>
      <c r="I111" s="28">
        <f t="shared" ca="1" si="1009"/>
        <v>1</v>
      </c>
      <c r="J111" s="124" t="s">
        <v>13</v>
      </c>
      <c r="K111" s="26"/>
      <c r="L111" s="24">
        <f t="shared" ca="1" si="1010"/>
        <v>2</v>
      </c>
      <c r="M111" s="118" t="str">
        <f t="shared" ca="1" si="1043"/>
        <v/>
      </c>
      <c r="N111" s="125" t="str">
        <f ca="1">IF(L112=1,IF(BQ111&lt;0,"ー",""),"")</f>
        <v/>
      </c>
      <c r="O111" s="118" t="str">
        <f t="shared" ref="O111" ca="1" si="1073">IF(L112=1,L111,"")</f>
        <v/>
      </c>
      <c r="P111" s="118" t="s">
        <v>250</v>
      </c>
      <c r="Q111" s="121" t="str">
        <f t="shared" ref="Q111" si="1074">IF(E111="","",E111)</f>
        <v/>
      </c>
      <c r="R111" s="114" t="s">
        <v>249</v>
      </c>
      <c r="S111" s="122">
        <f t="shared" ref="S111" ca="1" si="1075">F111</f>
        <v>1</v>
      </c>
      <c r="T111" s="114" t="s">
        <v>216</v>
      </c>
      <c r="U111" s="122">
        <f t="shared" ref="U111" ca="1" si="1076">F112</f>
        <v>3</v>
      </c>
      <c r="V111" s="114" t="s">
        <v>217</v>
      </c>
      <c r="W111" s="120" t="str">
        <f t="shared" ref="W111" si="1077">G111</f>
        <v>　＋　</v>
      </c>
      <c r="X111" s="56"/>
      <c r="Y111" s="121" t="str">
        <f t="shared" ref="Y111" si="1078">IF(H111="","",H111)</f>
        <v/>
      </c>
      <c r="Z111" s="114" t="s">
        <v>249</v>
      </c>
      <c r="AA111" s="122">
        <f t="shared" ref="AA111" ca="1" si="1079">I111</f>
        <v>1</v>
      </c>
      <c r="AB111" s="114" t="s">
        <v>216</v>
      </c>
      <c r="AC111" s="122">
        <f t="shared" ref="AC111" ca="1" si="1080">I112</f>
        <v>3</v>
      </c>
      <c r="AD111" s="114" t="s">
        <v>217</v>
      </c>
      <c r="AE111" s="27"/>
      <c r="AF111" s="114" t="s">
        <v>233</v>
      </c>
      <c r="AG111" t="s">
        <v>230</v>
      </c>
      <c r="AH111" t="s">
        <v>250</v>
      </c>
      <c r="AI111" s="1" t="str">
        <f t="shared" si="1018"/>
        <v/>
      </c>
      <c r="AJ111" t="s">
        <v>249</v>
      </c>
      <c r="AK111" s="1">
        <f t="shared" ref="AK111" ca="1" si="1081">L111</f>
        <v>2</v>
      </c>
      <c r="AL111" t="s">
        <v>216</v>
      </c>
      <c r="AM111" s="1">
        <f t="shared" ref="AM111" ca="1" si="1082">L112</f>
        <v>3</v>
      </c>
      <c r="AN111" t="s">
        <v>217</v>
      </c>
      <c r="AO111" t="s">
        <v>230</v>
      </c>
      <c r="AP111" s="114" t="str">
        <f t="shared" ca="1" si="1021"/>
        <v>\\(\\quad \\displaystyle \\frac{1}{3}　＋　\\frac{1}{3}　=　 \\)</v>
      </c>
      <c r="AQ111" t="str">
        <f t="shared" ca="1" si="640"/>
        <v>\\(\\quad \\displaystyle \\frac{2}{3} \\)</v>
      </c>
      <c r="AS111" s="114" t="str">
        <f t="shared" ca="1" si="1022"/>
        <v>\\(\\quad \\displaystyle \\frac{1}{3}　＋　\\frac{1}{3}　=　 \\)</v>
      </c>
      <c r="AT111" s="114" t="str">
        <f ca="1">IF(O111="",AQ111,AQ112)</f>
        <v>\\(\\quad \\displaystyle \\frac{2}{3} \\)</v>
      </c>
      <c r="AU111" s="114" t="s">
        <v>60</v>
      </c>
      <c r="AV111" s="115" t="s">
        <v>225</v>
      </c>
      <c r="AW111" s="115" t="str">
        <f ca="1">AS111</f>
        <v>\\(\\quad \\displaystyle \\frac{1}{3}　＋　\\frac{1}{3}　=　 \\)</v>
      </c>
      <c r="AX111" s="115" t="str">
        <f ca="1">AT111</f>
        <v>\\(\\quad \\displaystyle \\frac{2}{3} \\)</v>
      </c>
      <c r="AY111" s="115" t="s">
        <v>62</v>
      </c>
      <c r="AZ111" s="116" t="str">
        <f ca="1">"INSERT INTO "&amp;AU111&amp;"(tangen,question,answer,editor,date,count) VALUES('"&amp;AV111&amp;"','"&amp;AW111&amp;"','"&amp;AX111&amp;"','"&amp;AY111&amp;"',NOW(),0);"</f>
        <v>INSERT INTO math(tangen,question,answer,editor,date,count) VALUES('m3400','\\(\\quad \\displaystyle \\frac{1}{3}　＋　\\frac{1}{3}　=　 \\)','\\(\\quad \\displaystyle \\frac{2}{3} \\)','harazono',NOW(),0);</v>
      </c>
      <c r="BH111" s="22">
        <f t="shared" ref="BH111" ca="1" si="1083">RANDBETWEEN(1,10)</f>
        <v>1</v>
      </c>
      <c r="BI111" s="114" t="s">
        <v>243</v>
      </c>
      <c r="BJ111" s="22">
        <f ca="1">RANDBETWEEN(1,BH111)</f>
        <v>1</v>
      </c>
      <c r="BK111" s="114" t="s">
        <v>26</v>
      </c>
      <c r="BL111" s="27"/>
      <c r="BM111" s="27"/>
      <c r="BN111" s="27"/>
      <c r="BO111" s="27"/>
      <c r="BP111" s="27"/>
      <c r="BQ111" s="24">
        <f ca="1">BH111*BJ112+BJ111*BH112</f>
        <v>6</v>
      </c>
      <c r="BR111" s="114" t="s">
        <v>26</v>
      </c>
      <c r="BS111" s="114" t="str">
        <f t="shared" si="1023"/>
        <v>　＋　</v>
      </c>
      <c r="BT111" s="24">
        <f ca="1">BQ111/GCD(BQ111,BQ112)</f>
        <v>2</v>
      </c>
      <c r="BU111" s="24">
        <f t="shared" ref="BU111" ca="1" si="1084">BT111/GCD(BT111,BT112)</f>
        <v>2</v>
      </c>
      <c r="CG111"/>
      <c r="CH111" s="5"/>
      <c r="CK111" s="5"/>
    </row>
    <row r="112" spans="2:89" ht="32" customHeight="1" x14ac:dyDescent="0.55000000000000004">
      <c r="B112" s="127"/>
      <c r="C112" s="127"/>
      <c r="D112" s="114"/>
      <c r="F112" s="29">
        <f t="shared" ca="1" si="1007"/>
        <v>3</v>
      </c>
      <c r="G112" s="114"/>
      <c r="H112" s="27"/>
      <c r="I112" s="29">
        <f t="shared" ca="1" si="1009"/>
        <v>3</v>
      </c>
      <c r="J112" s="124"/>
      <c r="K112" s="26"/>
      <c r="L112" s="25">
        <f t="shared" ca="1" si="1010"/>
        <v>3</v>
      </c>
      <c r="M112" s="118"/>
      <c r="N112" s="125"/>
      <c r="O112" s="118"/>
      <c r="P112" s="118"/>
      <c r="Q112" s="121"/>
      <c r="R112" s="114"/>
      <c r="S112" s="122"/>
      <c r="T112" s="114"/>
      <c r="U112" s="122"/>
      <c r="V112" s="114"/>
      <c r="W112" s="120"/>
      <c r="X112" s="56"/>
      <c r="Y112" s="121"/>
      <c r="Z112" s="114"/>
      <c r="AA112" s="122"/>
      <c r="AB112" s="114"/>
      <c r="AC112" s="122"/>
      <c r="AD112" s="114"/>
      <c r="AE112" s="27"/>
      <c r="AF112" s="114"/>
      <c r="AG112" t="s">
        <v>230</v>
      </c>
      <c r="AH112" t="s">
        <v>250</v>
      </c>
      <c r="AI112" s="1" t="str">
        <f t="shared" ca="1" si="1025"/>
        <v/>
      </c>
      <c r="AK112" s="1"/>
      <c r="AM112" s="1"/>
      <c r="AO112" t="s">
        <v>230</v>
      </c>
      <c r="AP112" s="114"/>
      <c r="AQ112" t="str">
        <f t="shared" ca="1" si="640"/>
        <v>\\(\\quad \\displaystyle  \\)</v>
      </c>
      <c r="AS112" s="114"/>
      <c r="AT112" s="114"/>
      <c r="AU112" s="114"/>
      <c r="AV112" s="114"/>
      <c r="AW112" s="114"/>
      <c r="AX112" s="114"/>
      <c r="AY112" s="114"/>
      <c r="AZ112" s="117"/>
      <c r="BH112" s="23">
        <f t="shared" ref="BH112" ca="1" si="1085">RANDBETWEEN(2,10)</f>
        <v>3</v>
      </c>
      <c r="BI112" s="114"/>
      <c r="BJ112" s="23">
        <f t="shared" ref="BJ112" ca="1" si="1086">BH112</f>
        <v>3</v>
      </c>
      <c r="BK112" s="114"/>
      <c r="BL112" s="27"/>
      <c r="BM112" s="27"/>
      <c r="BN112" s="27"/>
      <c r="BO112" s="27"/>
      <c r="BP112" s="27"/>
      <c r="BQ112" s="25">
        <f ca="1">BH112*BJ112</f>
        <v>9</v>
      </c>
      <c r="BR112" s="114"/>
      <c r="BS112" s="114"/>
      <c r="BT112" s="25">
        <f ca="1">BQ112/GCD(BQ111,BQ112)</f>
        <v>3</v>
      </c>
      <c r="BU112" s="25">
        <f t="shared" ref="BU112" ca="1" si="1087">BT112/GCD(BT111,BT112)</f>
        <v>3</v>
      </c>
      <c r="CG112"/>
      <c r="CH112" s="5"/>
      <c r="CK112" s="5"/>
    </row>
    <row r="113" spans="2:89" ht="32" customHeight="1" thickBot="1" x14ac:dyDescent="0.6">
      <c r="B113" s="126" t="s">
        <v>29</v>
      </c>
      <c r="C113" s="126" t="s">
        <v>48</v>
      </c>
      <c r="D113" s="114">
        <v>6</v>
      </c>
      <c r="F113" s="28">
        <f ca="1">IF(BQ113&lt;=0,BJ113,BH113)</f>
        <v>3</v>
      </c>
      <c r="G113" s="114" t="str">
        <f t="shared" si="1008"/>
        <v>　－　</v>
      </c>
      <c r="H113" s="27"/>
      <c r="I113" s="28">
        <f ca="1">IF(BQ113&lt;=0,BH113,BJ113)</f>
        <v>2</v>
      </c>
      <c r="J113" s="124" t="s">
        <v>13</v>
      </c>
      <c r="K113" s="26"/>
      <c r="L113" s="24">
        <f t="shared" ca="1" si="1010"/>
        <v>1</v>
      </c>
      <c r="M113" s="118" t="str">
        <f ca="1">IF(L114=1,"=","")</f>
        <v/>
      </c>
      <c r="N113" s="125" t="str">
        <f ca="1">IF(L114=1,IF(BQ113&lt;0,"ー",""),"")</f>
        <v/>
      </c>
      <c r="O113" s="118" t="str">
        <f t="shared" ref="O113" ca="1" si="1088">IF(L114=1,L113,"")</f>
        <v/>
      </c>
      <c r="P113" s="118" t="s">
        <v>250</v>
      </c>
      <c r="Q113" s="121" t="str">
        <f t="shared" ref="Q113" si="1089">IF(E113="","",E113)</f>
        <v/>
      </c>
      <c r="R113" s="114" t="s">
        <v>249</v>
      </c>
      <c r="S113" s="122">
        <f t="shared" ref="S113" ca="1" si="1090">F113</f>
        <v>3</v>
      </c>
      <c r="T113" s="114" t="s">
        <v>216</v>
      </c>
      <c r="U113" s="122">
        <f t="shared" ref="U113" ca="1" si="1091">F114</f>
        <v>3</v>
      </c>
      <c r="V113" s="114" t="s">
        <v>217</v>
      </c>
      <c r="W113" s="120" t="str">
        <f t="shared" ref="W113" si="1092">G113</f>
        <v>　－　</v>
      </c>
      <c r="X113" s="56"/>
      <c r="Y113" s="121" t="str">
        <f t="shared" ref="Y113" si="1093">IF(H113="","",H113)</f>
        <v/>
      </c>
      <c r="Z113" s="114" t="s">
        <v>249</v>
      </c>
      <c r="AA113" s="122">
        <f t="shared" ref="AA113" ca="1" si="1094">I113</f>
        <v>2</v>
      </c>
      <c r="AB113" s="114" t="s">
        <v>216</v>
      </c>
      <c r="AC113" s="122">
        <f t="shared" ref="AC113" ca="1" si="1095">I114</f>
        <v>3</v>
      </c>
      <c r="AD113" s="114" t="s">
        <v>217</v>
      </c>
      <c r="AE113" s="27"/>
      <c r="AF113" s="114" t="s">
        <v>233</v>
      </c>
      <c r="AG113" t="s">
        <v>230</v>
      </c>
      <c r="AH113" t="s">
        <v>250</v>
      </c>
      <c r="AI113" s="1" t="str">
        <f t="shared" si="1018"/>
        <v/>
      </c>
      <c r="AJ113" t="s">
        <v>249</v>
      </c>
      <c r="AK113" s="1">
        <f t="shared" ref="AK113" ca="1" si="1096">L113</f>
        <v>1</v>
      </c>
      <c r="AL113" t="s">
        <v>216</v>
      </c>
      <c r="AM113" s="1">
        <f t="shared" ref="AM113" ca="1" si="1097">L114</f>
        <v>3</v>
      </c>
      <c r="AN113" t="s">
        <v>217</v>
      </c>
      <c r="AO113" t="s">
        <v>230</v>
      </c>
      <c r="AP113" s="114" t="str">
        <f t="shared" ca="1" si="1021"/>
        <v>\\(\\quad \\displaystyle \\frac{3}{3}　－　\\frac{2}{3}　=　 \\)</v>
      </c>
      <c r="AQ113" t="str">
        <f t="shared" ca="1" si="640"/>
        <v>\\(\\quad \\displaystyle \\frac{1}{3} \\)</v>
      </c>
      <c r="AS113" s="114" t="str">
        <f t="shared" ca="1" si="1022"/>
        <v>\\(\\quad \\displaystyle \\frac{3}{3}　－　\\frac{2}{3}　=　 \\)</v>
      </c>
      <c r="AT113" s="114" t="str">
        <f ca="1">IF(O113="",AQ113,AQ114)</f>
        <v>\\(\\quad \\displaystyle \\frac{1}{3} \\)</v>
      </c>
      <c r="AU113" s="114" t="s">
        <v>60</v>
      </c>
      <c r="AV113" s="115" t="s">
        <v>225</v>
      </c>
      <c r="AW113" s="115" t="str">
        <f ca="1">AS113</f>
        <v>\\(\\quad \\displaystyle \\frac{3}{3}　－　\\frac{2}{3}　=　 \\)</v>
      </c>
      <c r="AX113" s="115" t="str">
        <f ca="1">AT113</f>
        <v>\\(\\quad \\displaystyle \\frac{1}{3} \\)</v>
      </c>
      <c r="AY113" s="115" t="s">
        <v>62</v>
      </c>
      <c r="AZ113" s="116" t="str">
        <f ca="1">"INSERT INTO "&amp;AU113&amp;"(tangen,question,answer,editor,date,count) VALUES('"&amp;AV113&amp;"','"&amp;AW113&amp;"','"&amp;AX113&amp;"','"&amp;AY113&amp;"',NOW(),0);"</f>
        <v>INSERT INTO math(tangen,question,answer,editor,date,count) VALUES('m3400','\\(\\quad \\displaystyle \\frac{3}{3}　－　\\frac{2}{3}　=　 \\)','\\(\\quad \\displaystyle \\frac{1}{3} \\)','harazono',NOW(),0);</v>
      </c>
      <c r="BH113" s="22">
        <f t="shared" ref="BH113" ca="1" si="1098">RANDBETWEEN(1,10)</f>
        <v>3</v>
      </c>
      <c r="BI113" s="120" t="s">
        <v>235</v>
      </c>
      <c r="BJ113" s="22">
        <f ca="1">RANDBETWEEN(1,BH113)</f>
        <v>2</v>
      </c>
      <c r="BK113" s="114" t="s">
        <v>26</v>
      </c>
      <c r="BL113" s="27"/>
      <c r="BM113" s="27"/>
      <c r="BN113" s="27"/>
      <c r="BO113" s="27"/>
      <c r="BP113" s="27"/>
      <c r="BQ113" s="24">
        <f ca="1">BH113*BJ114-BJ113*BH114</f>
        <v>3</v>
      </c>
      <c r="BR113" s="114" t="s">
        <v>26</v>
      </c>
      <c r="BS113" s="114" t="str">
        <f t="shared" si="1023"/>
        <v>　－　</v>
      </c>
      <c r="BT113" s="30">
        <f ca="1">ABS(BQ113)</f>
        <v>3</v>
      </c>
      <c r="BU113" s="24">
        <f t="shared" ref="BU113" ca="1" si="1099">BT113/GCD(BT113,BT114)</f>
        <v>1</v>
      </c>
      <c r="CG113"/>
      <c r="CH113" s="5"/>
      <c r="CK113" s="5"/>
    </row>
    <row r="114" spans="2:89" ht="32" customHeight="1" x14ac:dyDescent="0.55000000000000004">
      <c r="B114" s="127"/>
      <c r="C114" s="127"/>
      <c r="D114" s="114"/>
      <c r="F114" s="29">
        <f ca="1">IF(BQ113&lt;=0,BJ114,BH114)</f>
        <v>3</v>
      </c>
      <c r="G114" s="114"/>
      <c r="H114" s="27"/>
      <c r="I114" s="29">
        <f ca="1">IF(BQ113&lt;=0,BH114,BJ114)</f>
        <v>3</v>
      </c>
      <c r="J114" s="124"/>
      <c r="K114" s="26"/>
      <c r="L114" s="25">
        <f t="shared" ca="1" si="1010"/>
        <v>3</v>
      </c>
      <c r="M114" s="118"/>
      <c r="N114" s="125"/>
      <c r="O114" s="118"/>
      <c r="P114" s="118"/>
      <c r="Q114" s="121"/>
      <c r="R114" s="114"/>
      <c r="S114" s="122"/>
      <c r="T114" s="114"/>
      <c r="U114" s="122"/>
      <c r="V114" s="114"/>
      <c r="W114" s="120"/>
      <c r="X114" s="56"/>
      <c r="Y114" s="121"/>
      <c r="Z114" s="114"/>
      <c r="AA114" s="122"/>
      <c r="AB114" s="114"/>
      <c r="AC114" s="122"/>
      <c r="AD114" s="114"/>
      <c r="AE114" s="27"/>
      <c r="AF114" s="114"/>
      <c r="AG114" t="s">
        <v>230</v>
      </c>
      <c r="AH114" t="s">
        <v>250</v>
      </c>
      <c r="AI114" s="1" t="str">
        <f t="shared" ca="1" si="1025"/>
        <v/>
      </c>
      <c r="AK114" s="1"/>
      <c r="AM114" s="1"/>
      <c r="AO114" t="s">
        <v>230</v>
      </c>
      <c r="AP114" s="114"/>
      <c r="AQ114" t="str">
        <f t="shared" ca="1" si="640"/>
        <v>\\(\\quad \\displaystyle  \\)</v>
      </c>
      <c r="AS114" s="114"/>
      <c r="AT114" s="114"/>
      <c r="AU114" s="114"/>
      <c r="AV114" s="114"/>
      <c r="AW114" s="114"/>
      <c r="AX114" s="114"/>
      <c r="AY114" s="114"/>
      <c r="AZ114" s="117"/>
      <c r="BH114" s="23">
        <f t="shared" ref="BH114" ca="1" si="1100">RANDBETWEEN(2,10)</f>
        <v>3</v>
      </c>
      <c r="BI114" s="120"/>
      <c r="BJ114" s="23">
        <f t="shared" ref="BJ114" ca="1" si="1101">BH114</f>
        <v>3</v>
      </c>
      <c r="BK114" s="114"/>
      <c r="BL114" s="27"/>
      <c r="BM114" s="27"/>
      <c r="BN114" s="27"/>
      <c r="BO114" s="27"/>
      <c r="BP114" s="27"/>
      <c r="BQ114" s="25">
        <f ca="1">BH114*BJ114</f>
        <v>9</v>
      </c>
      <c r="BR114" s="114"/>
      <c r="BS114" s="114"/>
      <c r="BT114">
        <f ca="1">ABS(BQ114)</f>
        <v>9</v>
      </c>
      <c r="BU114" s="25">
        <f t="shared" ref="BU114" ca="1" si="1102">BT114/GCD(BT113,BT114)</f>
        <v>3</v>
      </c>
      <c r="CG114"/>
      <c r="CH114" s="5"/>
      <c r="CK114" s="5"/>
    </row>
    <row r="115" spans="2:89" ht="32" customHeight="1" thickBot="1" x14ac:dyDescent="0.6">
      <c r="B115" s="126" t="s">
        <v>29</v>
      </c>
      <c r="C115" s="126" t="s">
        <v>48</v>
      </c>
      <c r="D115" s="114">
        <v>7</v>
      </c>
      <c r="F115" s="28">
        <f ca="1">IF(BQ115&lt;=0,BJ115,BH115)</f>
        <v>9</v>
      </c>
      <c r="G115" s="114" t="str">
        <f t="shared" si="1008"/>
        <v>　－　</v>
      </c>
      <c r="H115" s="27"/>
      <c r="I115" s="28">
        <f ca="1">IF(BQ115&lt;=0,BH115,BJ115)</f>
        <v>8</v>
      </c>
      <c r="J115" s="124" t="s">
        <v>13</v>
      </c>
      <c r="K115" s="26"/>
      <c r="L115" s="24">
        <f t="shared" ca="1" si="1010"/>
        <v>1</v>
      </c>
      <c r="M115" s="118" t="str">
        <f ca="1">IF(L116=1,"=","")</f>
        <v/>
      </c>
      <c r="N115" s="125" t="str">
        <f ca="1">IF(L116=1,IF(BQ115&lt;0,"ー",""),"")</f>
        <v/>
      </c>
      <c r="O115" s="118" t="str">
        <f t="shared" ref="O115" ca="1" si="1103">IF(L116=1,L115,"")</f>
        <v/>
      </c>
      <c r="P115" s="118" t="s">
        <v>250</v>
      </c>
      <c r="Q115" s="121" t="str">
        <f t="shared" ref="Q115" si="1104">IF(E115="","",E115)</f>
        <v/>
      </c>
      <c r="R115" s="114" t="s">
        <v>249</v>
      </c>
      <c r="S115" s="122">
        <f t="shared" ref="S115" ca="1" si="1105">F115</f>
        <v>9</v>
      </c>
      <c r="T115" s="114" t="s">
        <v>216</v>
      </c>
      <c r="U115" s="122">
        <f t="shared" ref="U115" ca="1" si="1106">F116</f>
        <v>2</v>
      </c>
      <c r="V115" s="114" t="s">
        <v>217</v>
      </c>
      <c r="W115" s="120" t="str">
        <f t="shared" ref="W115" si="1107">G115</f>
        <v>　－　</v>
      </c>
      <c r="X115" s="56"/>
      <c r="Y115" s="121" t="str">
        <f t="shared" ref="Y115" si="1108">IF(H115="","",H115)</f>
        <v/>
      </c>
      <c r="Z115" s="114" t="s">
        <v>249</v>
      </c>
      <c r="AA115" s="122">
        <f t="shared" ref="AA115" ca="1" si="1109">I115</f>
        <v>8</v>
      </c>
      <c r="AB115" s="114" t="s">
        <v>216</v>
      </c>
      <c r="AC115" s="122">
        <f t="shared" ref="AC115" ca="1" si="1110">I116</f>
        <v>2</v>
      </c>
      <c r="AD115" s="114" t="s">
        <v>217</v>
      </c>
      <c r="AE115" s="27"/>
      <c r="AF115" s="114" t="s">
        <v>233</v>
      </c>
      <c r="AG115" t="s">
        <v>230</v>
      </c>
      <c r="AH115" t="s">
        <v>250</v>
      </c>
      <c r="AI115" s="1" t="str">
        <f t="shared" si="1018"/>
        <v/>
      </c>
      <c r="AJ115" t="s">
        <v>249</v>
      </c>
      <c r="AK115" s="1">
        <f t="shared" ref="AK115" ca="1" si="1111">L115</f>
        <v>1</v>
      </c>
      <c r="AL115" t="s">
        <v>216</v>
      </c>
      <c r="AM115" s="1">
        <f t="shared" ref="AM115" ca="1" si="1112">L116</f>
        <v>2</v>
      </c>
      <c r="AN115" t="s">
        <v>217</v>
      </c>
      <c r="AO115" t="s">
        <v>230</v>
      </c>
      <c r="AP115" s="114" t="str">
        <f t="shared" ca="1" si="1021"/>
        <v>\\(\\quad \\displaystyle \\frac{9}{2}　－　\\frac{8}{2}　=　 \\)</v>
      </c>
      <c r="AQ115" t="str">
        <f t="shared" ca="1" si="640"/>
        <v>\\(\\quad \\displaystyle \\frac{1}{2} \\)</v>
      </c>
      <c r="AS115" s="114" t="str">
        <f t="shared" ca="1" si="1022"/>
        <v>\\(\\quad \\displaystyle \\frac{9}{2}　－　\\frac{8}{2}　=　 \\)</v>
      </c>
      <c r="AT115" s="114" t="str">
        <f ca="1">IF(O115="",AQ115,AQ116)</f>
        <v>\\(\\quad \\displaystyle \\frac{1}{2} \\)</v>
      </c>
      <c r="AU115" s="114" t="s">
        <v>60</v>
      </c>
      <c r="AV115" s="115" t="s">
        <v>225</v>
      </c>
      <c r="AW115" s="115" t="str">
        <f ca="1">AS115</f>
        <v>\\(\\quad \\displaystyle \\frac{9}{2}　－　\\frac{8}{2}　=　 \\)</v>
      </c>
      <c r="AX115" s="115" t="str">
        <f ca="1">AT115</f>
        <v>\\(\\quad \\displaystyle \\frac{1}{2} \\)</v>
      </c>
      <c r="AY115" s="115" t="s">
        <v>62</v>
      </c>
      <c r="AZ115" s="116" t="str">
        <f ca="1">"INSERT INTO "&amp;AU115&amp;"(tangen,question,answer,editor,date,count) VALUES('"&amp;AV115&amp;"','"&amp;AW115&amp;"','"&amp;AX115&amp;"','"&amp;AY115&amp;"',NOW(),0);"</f>
        <v>INSERT INTO math(tangen,question,answer,editor,date,count) VALUES('m3400','\\(\\quad \\displaystyle \\frac{9}{2}　－　\\frac{8}{2}　=　 \\)','\\(\\quad \\displaystyle \\frac{1}{2} \\)','harazono',NOW(),0);</v>
      </c>
      <c r="BH115" s="22">
        <f t="shared" ref="BH115" ca="1" si="1113">RANDBETWEEN(1,10)</f>
        <v>9</v>
      </c>
      <c r="BI115" s="120" t="s">
        <v>235</v>
      </c>
      <c r="BJ115" s="22">
        <f ca="1">RANDBETWEEN(1,BH115)</f>
        <v>8</v>
      </c>
      <c r="BK115" s="114" t="s">
        <v>26</v>
      </c>
      <c r="BL115" s="27"/>
      <c r="BM115" s="27"/>
      <c r="BN115" s="27"/>
      <c r="BO115" s="27"/>
      <c r="BP115" s="27"/>
      <c r="BQ115" s="24">
        <f t="shared" ref="BQ115" ca="1" si="1114">BH115*BJ116-BJ115*BH116</f>
        <v>2</v>
      </c>
      <c r="BR115" s="114" t="s">
        <v>26</v>
      </c>
      <c r="BS115" s="114" t="str">
        <f t="shared" si="1023"/>
        <v>　－　</v>
      </c>
      <c r="BT115" s="30">
        <f t="shared" ref="BT115:BT122" ca="1" si="1115">ABS(BQ115)</f>
        <v>2</v>
      </c>
      <c r="BU115" s="24">
        <f t="shared" ref="BU115" ca="1" si="1116">BT115/GCD(BT115,BT116)</f>
        <v>1</v>
      </c>
      <c r="CG115"/>
      <c r="CH115" s="5"/>
      <c r="CK115" s="5"/>
    </row>
    <row r="116" spans="2:89" ht="32" customHeight="1" x14ac:dyDescent="0.55000000000000004">
      <c r="B116" s="127"/>
      <c r="C116" s="127"/>
      <c r="D116" s="114"/>
      <c r="F116" s="29">
        <f ca="1">IF(BQ115&lt;=0,BJ116,BH116)</f>
        <v>2</v>
      </c>
      <c r="G116" s="114"/>
      <c r="H116" s="27"/>
      <c r="I116" s="29">
        <f ca="1">IF(BQ115&lt;=0,BH116,BJ116)</f>
        <v>2</v>
      </c>
      <c r="J116" s="124"/>
      <c r="K116" s="26"/>
      <c r="L116" s="25">
        <f t="shared" ca="1" si="1010"/>
        <v>2</v>
      </c>
      <c r="M116" s="118"/>
      <c r="N116" s="125"/>
      <c r="O116" s="118"/>
      <c r="P116" s="118"/>
      <c r="Q116" s="121"/>
      <c r="R116" s="114"/>
      <c r="S116" s="122"/>
      <c r="T116" s="114"/>
      <c r="U116" s="122"/>
      <c r="V116" s="114"/>
      <c r="W116" s="120"/>
      <c r="X116" s="56"/>
      <c r="Y116" s="121"/>
      <c r="Z116" s="114"/>
      <c r="AA116" s="122"/>
      <c r="AB116" s="114"/>
      <c r="AC116" s="122"/>
      <c r="AD116" s="114"/>
      <c r="AE116" s="27"/>
      <c r="AF116" s="114"/>
      <c r="AG116" t="s">
        <v>230</v>
      </c>
      <c r="AH116" t="s">
        <v>250</v>
      </c>
      <c r="AI116" s="1" t="str">
        <f t="shared" ca="1" si="1025"/>
        <v/>
      </c>
      <c r="AK116" s="1"/>
      <c r="AM116" s="1"/>
      <c r="AO116" t="s">
        <v>230</v>
      </c>
      <c r="AP116" s="114"/>
      <c r="AQ116" t="str">
        <f t="shared" ca="1" si="640"/>
        <v>\\(\\quad \\displaystyle  \\)</v>
      </c>
      <c r="AS116" s="114"/>
      <c r="AT116" s="114"/>
      <c r="AU116" s="114"/>
      <c r="AV116" s="114"/>
      <c r="AW116" s="114"/>
      <c r="AX116" s="114"/>
      <c r="AY116" s="114"/>
      <c r="AZ116" s="117"/>
      <c r="BH116" s="23">
        <f t="shared" ref="BH116" ca="1" si="1117">RANDBETWEEN(2,10)</f>
        <v>2</v>
      </c>
      <c r="BI116" s="120"/>
      <c r="BJ116" s="23">
        <f t="shared" ref="BJ116" ca="1" si="1118">BH116</f>
        <v>2</v>
      </c>
      <c r="BK116" s="114"/>
      <c r="BL116" s="27"/>
      <c r="BM116" s="27"/>
      <c r="BN116" s="27"/>
      <c r="BO116" s="27"/>
      <c r="BP116" s="27"/>
      <c r="BQ116" s="25">
        <f t="shared" ref="BQ116" ca="1" si="1119">BH116*BJ116</f>
        <v>4</v>
      </c>
      <c r="BR116" s="114"/>
      <c r="BS116" s="114"/>
      <c r="BT116">
        <f t="shared" ca="1" si="1115"/>
        <v>4</v>
      </c>
      <c r="BU116" s="25">
        <f t="shared" ref="BU116" ca="1" si="1120">BT116/GCD(BT115,BT116)</f>
        <v>2</v>
      </c>
      <c r="CG116"/>
      <c r="CH116" s="5"/>
      <c r="CK116" s="5"/>
    </row>
    <row r="117" spans="2:89" ht="32" customHeight="1" thickBot="1" x14ac:dyDescent="0.6">
      <c r="B117" s="126" t="s">
        <v>29</v>
      </c>
      <c r="C117" s="126" t="s">
        <v>48</v>
      </c>
      <c r="D117" s="114">
        <v>8</v>
      </c>
      <c r="F117" s="28">
        <f ca="1">IF(BQ117&lt;=0,BJ117,BH117)</f>
        <v>5</v>
      </c>
      <c r="G117" s="114" t="str">
        <f t="shared" si="1008"/>
        <v>　－　</v>
      </c>
      <c r="H117" s="27"/>
      <c r="I117" s="28">
        <f ca="1">IF(BQ117&lt;=0,BH117,BJ117)</f>
        <v>2</v>
      </c>
      <c r="J117" s="124" t="s">
        <v>13</v>
      </c>
      <c r="K117" s="26"/>
      <c r="L117" s="24">
        <f t="shared" ca="1" si="1010"/>
        <v>3</v>
      </c>
      <c r="M117" s="118" t="str">
        <f ca="1">IF(L118=1,"=","")</f>
        <v/>
      </c>
      <c r="N117" s="125" t="str">
        <f ca="1">IF(L118=1,IF(BQ117&lt;0,"ー",""),"")</f>
        <v/>
      </c>
      <c r="O117" s="118" t="str">
        <f t="shared" ref="O117" ca="1" si="1121">IF(L118=1,L117,"")</f>
        <v/>
      </c>
      <c r="P117" s="118" t="s">
        <v>250</v>
      </c>
      <c r="Q117" s="121" t="str">
        <f t="shared" ref="Q117" si="1122">IF(E117="","",E117)</f>
        <v/>
      </c>
      <c r="R117" s="114" t="s">
        <v>249</v>
      </c>
      <c r="S117" s="122">
        <f t="shared" ref="S117" ca="1" si="1123">F117</f>
        <v>5</v>
      </c>
      <c r="T117" s="114" t="s">
        <v>216</v>
      </c>
      <c r="U117" s="122">
        <f t="shared" ref="U117" ca="1" si="1124">F118</f>
        <v>7</v>
      </c>
      <c r="V117" s="114" t="s">
        <v>217</v>
      </c>
      <c r="W117" s="120" t="str">
        <f t="shared" ref="W117" si="1125">G117</f>
        <v>　－　</v>
      </c>
      <c r="X117" s="56"/>
      <c r="Y117" s="121" t="str">
        <f t="shared" ref="Y117" si="1126">IF(H117="","",H117)</f>
        <v/>
      </c>
      <c r="Z117" s="114" t="s">
        <v>249</v>
      </c>
      <c r="AA117" s="122">
        <f t="shared" ref="AA117" ca="1" si="1127">I117</f>
        <v>2</v>
      </c>
      <c r="AB117" s="114" t="s">
        <v>216</v>
      </c>
      <c r="AC117" s="122">
        <f t="shared" ref="AC117" ca="1" si="1128">I118</f>
        <v>7</v>
      </c>
      <c r="AD117" s="114" t="s">
        <v>217</v>
      </c>
      <c r="AE117" s="27"/>
      <c r="AF117" s="114" t="s">
        <v>233</v>
      </c>
      <c r="AG117" t="s">
        <v>230</v>
      </c>
      <c r="AH117" t="s">
        <v>250</v>
      </c>
      <c r="AI117" s="1" t="str">
        <f t="shared" si="1018"/>
        <v/>
      </c>
      <c r="AJ117" t="s">
        <v>249</v>
      </c>
      <c r="AK117" s="1">
        <f t="shared" ref="AK117" ca="1" si="1129">L117</f>
        <v>3</v>
      </c>
      <c r="AL117" t="s">
        <v>216</v>
      </c>
      <c r="AM117" s="1">
        <f t="shared" ref="AM117" ca="1" si="1130">L118</f>
        <v>7</v>
      </c>
      <c r="AN117" t="s">
        <v>217</v>
      </c>
      <c r="AO117" t="s">
        <v>230</v>
      </c>
      <c r="AP117" s="114" t="str">
        <f t="shared" ca="1" si="1021"/>
        <v>\\(\\quad \\displaystyle \\frac{5}{7}　－　\\frac{2}{7}　=　 \\)</v>
      </c>
      <c r="AQ117" t="str">
        <f t="shared" ca="1" si="640"/>
        <v>\\(\\quad \\displaystyle \\frac{3}{7} \\)</v>
      </c>
      <c r="AS117" s="114" t="str">
        <f t="shared" ca="1" si="1022"/>
        <v>\\(\\quad \\displaystyle \\frac{5}{7}　－　\\frac{2}{7}　=　 \\)</v>
      </c>
      <c r="AT117" s="114" t="str">
        <f ca="1">IF(O117="",AQ117,AQ118)</f>
        <v>\\(\\quad \\displaystyle \\frac{3}{7} \\)</v>
      </c>
      <c r="AU117" s="114" t="s">
        <v>60</v>
      </c>
      <c r="AV117" s="115" t="s">
        <v>225</v>
      </c>
      <c r="AW117" s="115" t="str">
        <f ca="1">AS117</f>
        <v>\\(\\quad \\displaystyle \\frac{5}{7}　－　\\frac{2}{7}　=　 \\)</v>
      </c>
      <c r="AX117" s="115" t="str">
        <f ca="1">AT117</f>
        <v>\\(\\quad \\displaystyle \\frac{3}{7} \\)</v>
      </c>
      <c r="AY117" s="115" t="s">
        <v>62</v>
      </c>
      <c r="AZ117" s="116" t="str">
        <f ca="1">"INSERT INTO "&amp;AU117&amp;"(tangen,question,answer,editor,date,count) VALUES('"&amp;AV117&amp;"','"&amp;AW117&amp;"','"&amp;AX117&amp;"','"&amp;AY117&amp;"',NOW(),0);"</f>
        <v>INSERT INTO math(tangen,question,answer,editor,date,count) VALUES('m3400','\\(\\quad \\displaystyle \\frac{5}{7}　－　\\frac{2}{7}　=　 \\)','\\(\\quad \\displaystyle \\frac{3}{7} \\)','harazono',NOW(),0);</v>
      </c>
      <c r="BH117" s="22">
        <f t="shared" ref="BH117" ca="1" si="1131">RANDBETWEEN(1,10)</f>
        <v>5</v>
      </c>
      <c r="BI117" s="120" t="s">
        <v>235</v>
      </c>
      <c r="BJ117" s="22">
        <f ca="1">RANDBETWEEN(1,BH117)</f>
        <v>2</v>
      </c>
      <c r="BK117" s="114" t="s">
        <v>26</v>
      </c>
      <c r="BL117" s="27"/>
      <c r="BM117" s="27"/>
      <c r="BN117" s="27"/>
      <c r="BO117" s="27"/>
      <c r="BP117" s="27"/>
      <c r="BQ117" s="24">
        <f t="shared" ref="BQ117" ca="1" si="1132">BH117*BJ118-BJ117*BH118</f>
        <v>21</v>
      </c>
      <c r="BR117" s="114" t="s">
        <v>26</v>
      </c>
      <c r="BS117" s="114" t="str">
        <f t="shared" si="1023"/>
        <v>　－　</v>
      </c>
      <c r="BT117" s="30">
        <f t="shared" ca="1" si="1115"/>
        <v>21</v>
      </c>
      <c r="BU117" s="24">
        <f t="shared" ref="BU117" ca="1" si="1133">BT117/GCD(BT117,BT118)</f>
        <v>3</v>
      </c>
      <c r="CG117"/>
      <c r="CH117" s="5"/>
      <c r="CK117" s="5"/>
    </row>
    <row r="118" spans="2:89" ht="32" customHeight="1" x14ac:dyDescent="0.55000000000000004">
      <c r="B118" s="127"/>
      <c r="C118" s="127"/>
      <c r="D118" s="114"/>
      <c r="F118" s="29">
        <f ca="1">IF(BQ117&lt;=0,BJ118,BH118)</f>
        <v>7</v>
      </c>
      <c r="G118" s="114"/>
      <c r="H118" s="27"/>
      <c r="I118" s="29">
        <f ca="1">IF(BQ117&lt;=0,BH118,BJ118)</f>
        <v>7</v>
      </c>
      <c r="J118" s="124"/>
      <c r="K118" s="26"/>
      <c r="L118" s="25">
        <f t="shared" ca="1" si="1010"/>
        <v>7</v>
      </c>
      <c r="M118" s="118"/>
      <c r="N118" s="125"/>
      <c r="O118" s="118"/>
      <c r="P118" s="118"/>
      <c r="Q118" s="121"/>
      <c r="R118" s="114"/>
      <c r="S118" s="122"/>
      <c r="T118" s="114"/>
      <c r="U118" s="122"/>
      <c r="V118" s="114"/>
      <c r="W118" s="120"/>
      <c r="X118" s="56"/>
      <c r="Y118" s="121"/>
      <c r="Z118" s="114"/>
      <c r="AA118" s="122"/>
      <c r="AB118" s="114"/>
      <c r="AC118" s="122"/>
      <c r="AD118" s="114"/>
      <c r="AE118" s="27"/>
      <c r="AF118" s="114"/>
      <c r="AG118" t="s">
        <v>230</v>
      </c>
      <c r="AH118" t="s">
        <v>250</v>
      </c>
      <c r="AI118" s="1" t="str">
        <f t="shared" ca="1" si="1025"/>
        <v/>
      </c>
      <c r="AK118" s="1"/>
      <c r="AM118" s="1"/>
      <c r="AO118" t="s">
        <v>230</v>
      </c>
      <c r="AP118" s="114"/>
      <c r="AQ118" t="str">
        <f t="shared" ca="1" si="640"/>
        <v>\\(\\quad \\displaystyle  \\)</v>
      </c>
      <c r="AS118" s="114"/>
      <c r="AT118" s="114"/>
      <c r="AU118" s="114"/>
      <c r="AV118" s="114"/>
      <c r="AW118" s="114"/>
      <c r="AX118" s="114"/>
      <c r="AY118" s="114"/>
      <c r="AZ118" s="117"/>
      <c r="BH118" s="23">
        <f t="shared" ref="BH118" ca="1" si="1134">RANDBETWEEN(2,10)</f>
        <v>7</v>
      </c>
      <c r="BI118" s="120"/>
      <c r="BJ118" s="23">
        <f ca="1">BH118</f>
        <v>7</v>
      </c>
      <c r="BK118" s="114"/>
      <c r="BL118" s="27"/>
      <c r="BM118" s="27"/>
      <c r="BN118" s="27"/>
      <c r="BO118" s="27"/>
      <c r="BP118" s="27"/>
      <c r="BQ118" s="25">
        <f t="shared" ref="BQ118" ca="1" si="1135">BH118*BJ118</f>
        <v>49</v>
      </c>
      <c r="BR118" s="114"/>
      <c r="BS118" s="114"/>
      <c r="BT118">
        <f t="shared" ca="1" si="1115"/>
        <v>49</v>
      </c>
      <c r="BU118" s="25">
        <f t="shared" ref="BU118" ca="1" si="1136">BT118/GCD(BT117,BT118)</f>
        <v>7</v>
      </c>
      <c r="CG118"/>
      <c r="CH118" s="5"/>
      <c r="CK118" s="5"/>
    </row>
    <row r="119" spans="2:89" ht="32" customHeight="1" thickBot="1" x14ac:dyDescent="0.6">
      <c r="B119" s="126" t="s">
        <v>29</v>
      </c>
      <c r="C119" s="126" t="s">
        <v>48</v>
      </c>
      <c r="D119" s="114">
        <v>9</v>
      </c>
      <c r="F119" s="28">
        <f ca="1">IF(BQ119&lt;=0,BJ119,BH119)</f>
        <v>4</v>
      </c>
      <c r="G119" s="114" t="str">
        <f t="shared" si="1008"/>
        <v>　－　</v>
      </c>
      <c r="H119" s="27"/>
      <c r="I119" s="28">
        <f ca="1">IF(BQ119&lt;=0,BH119,BJ119)</f>
        <v>3</v>
      </c>
      <c r="J119" s="124" t="s">
        <v>13</v>
      </c>
      <c r="K119" s="26"/>
      <c r="L119" s="24">
        <f ca="1">BU119</f>
        <v>1</v>
      </c>
      <c r="M119" s="118" t="str">
        <f ca="1">IF(L120=1,"=","")</f>
        <v/>
      </c>
      <c r="N119" s="125" t="str">
        <f ca="1">IF(L120=1,IF(BQ119&lt;0,"ー",""),"")</f>
        <v/>
      </c>
      <c r="O119" s="118" t="str">
        <f t="shared" ref="O119" ca="1" si="1137">IF(L120=1,L119,"")</f>
        <v/>
      </c>
      <c r="P119" s="118" t="s">
        <v>250</v>
      </c>
      <c r="Q119" s="121" t="str">
        <f t="shared" ref="Q119" si="1138">IF(E119="","",E119)</f>
        <v/>
      </c>
      <c r="R119" s="114" t="s">
        <v>249</v>
      </c>
      <c r="S119" s="122">
        <f t="shared" ref="S119" ca="1" si="1139">F119</f>
        <v>4</v>
      </c>
      <c r="T119" s="114" t="s">
        <v>216</v>
      </c>
      <c r="U119" s="122">
        <f t="shared" ref="U119" ca="1" si="1140">F120</f>
        <v>5</v>
      </c>
      <c r="V119" s="114" t="s">
        <v>217</v>
      </c>
      <c r="W119" s="120" t="str">
        <f t="shared" ref="W119" si="1141">G119</f>
        <v>　－　</v>
      </c>
      <c r="X119" s="56"/>
      <c r="Y119" s="121" t="str">
        <f t="shared" ref="Y119" si="1142">IF(H119="","",H119)</f>
        <v/>
      </c>
      <c r="Z119" s="114" t="s">
        <v>249</v>
      </c>
      <c r="AA119" s="122">
        <f t="shared" ref="AA119" ca="1" si="1143">I119</f>
        <v>3</v>
      </c>
      <c r="AB119" s="114" t="s">
        <v>216</v>
      </c>
      <c r="AC119" s="122">
        <f t="shared" ref="AC119" ca="1" si="1144">I120</f>
        <v>5</v>
      </c>
      <c r="AD119" s="114" t="s">
        <v>217</v>
      </c>
      <c r="AE119" s="27"/>
      <c r="AF119" s="114" t="s">
        <v>233</v>
      </c>
      <c r="AG119" t="s">
        <v>230</v>
      </c>
      <c r="AH119" t="s">
        <v>250</v>
      </c>
      <c r="AI119" s="1" t="str">
        <f t="shared" si="1018"/>
        <v/>
      </c>
      <c r="AJ119" t="s">
        <v>249</v>
      </c>
      <c r="AK119" s="1">
        <f t="shared" ref="AK119" ca="1" si="1145">L119</f>
        <v>1</v>
      </c>
      <c r="AL119" t="s">
        <v>216</v>
      </c>
      <c r="AM119" s="1">
        <f t="shared" ref="AM119" ca="1" si="1146">L120</f>
        <v>5</v>
      </c>
      <c r="AN119" t="s">
        <v>217</v>
      </c>
      <c r="AO119" t="s">
        <v>230</v>
      </c>
      <c r="AP119" s="114" t="str">
        <f t="shared" ca="1" si="1021"/>
        <v>\\(\\quad \\displaystyle \\frac{4}{5}　－　\\frac{3}{5}　=　 \\)</v>
      </c>
      <c r="AQ119" t="str">
        <f t="shared" ca="1" si="640"/>
        <v>\\(\\quad \\displaystyle \\frac{1}{5} \\)</v>
      </c>
      <c r="AS119" s="114" t="str">
        <f t="shared" ca="1" si="1022"/>
        <v>\\(\\quad \\displaystyle \\frac{4}{5}　－　\\frac{3}{5}　=　 \\)</v>
      </c>
      <c r="AT119" s="114" t="str">
        <f ca="1">IF(O119="",AQ119,AQ120)</f>
        <v>\\(\\quad \\displaystyle \\frac{1}{5} \\)</v>
      </c>
      <c r="AU119" s="114" t="s">
        <v>60</v>
      </c>
      <c r="AV119" s="115" t="s">
        <v>225</v>
      </c>
      <c r="AW119" s="115" t="str">
        <f ca="1">AS119</f>
        <v>\\(\\quad \\displaystyle \\frac{4}{5}　－　\\frac{3}{5}　=　 \\)</v>
      </c>
      <c r="AX119" s="115" t="str">
        <f ca="1">AT119</f>
        <v>\\(\\quad \\displaystyle \\frac{1}{5} \\)</v>
      </c>
      <c r="AY119" s="115" t="s">
        <v>62</v>
      </c>
      <c r="AZ119" s="116" t="str">
        <f ca="1">"INSERT INTO "&amp;AU119&amp;"(tangen,question,answer,editor,date,count) VALUES('"&amp;AV119&amp;"','"&amp;AW119&amp;"','"&amp;AX119&amp;"','"&amp;AY119&amp;"',NOW(),0);"</f>
        <v>INSERT INTO math(tangen,question,answer,editor,date,count) VALUES('m3400','\\(\\quad \\displaystyle \\frac{4}{5}　－　\\frac{3}{5}　=　 \\)','\\(\\quad \\displaystyle \\frac{1}{5} \\)','harazono',NOW(),0);</v>
      </c>
      <c r="BH119" s="22">
        <f t="shared" ref="BH119" ca="1" si="1147">RANDBETWEEN(1,10)</f>
        <v>4</v>
      </c>
      <c r="BI119" s="120" t="s">
        <v>235</v>
      </c>
      <c r="BJ119" s="22">
        <f ca="1">RANDBETWEEN(1,BH119)</f>
        <v>3</v>
      </c>
      <c r="BK119" s="114" t="s">
        <v>26</v>
      </c>
      <c r="BL119" s="27"/>
      <c r="BM119" s="27"/>
      <c r="BN119" s="27"/>
      <c r="BO119" s="27"/>
      <c r="BP119" s="27"/>
      <c r="BQ119" s="24">
        <f t="shared" ref="BQ119" ca="1" si="1148">BH119*BJ120-BJ119*BH120</f>
        <v>5</v>
      </c>
      <c r="BR119" s="114" t="s">
        <v>26</v>
      </c>
      <c r="BS119" s="114" t="str">
        <f t="shared" si="1023"/>
        <v>　－　</v>
      </c>
      <c r="BT119" s="30">
        <f t="shared" ca="1" si="1115"/>
        <v>5</v>
      </c>
      <c r="BU119" s="24">
        <f t="shared" ref="BU119" ca="1" si="1149">BT119/GCD(BT119,BT120)</f>
        <v>1</v>
      </c>
      <c r="CG119"/>
      <c r="CH119" s="5"/>
      <c r="CK119" s="5"/>
    </row>
    <row r="120" spans="2:89" ht="32" customHeight="1" x14ac:dyDescent="0.55000000000000004">
      <c r="B120" s="127"/>
      <c r="C120" s="127"/>
      <c r="D120" s="114"/>
      <c r="F120" s="29">
        <f ca="1">IF(BQ119&lt;=0,BJ120,BH120)</f>
        <v>5</v>
      </c>
      <c r="G120" s="114"/>
      <c r="H120" s="27"/>
      <c r="I120" s="29">
        <f ca="1">IF(BQ119&lt;=0,BH120,BJ120)</f>
        <v>5</v>
      </c>
      <c r="J120" s="124"/>
      <c r="K120" s="26"/>
      <c r="L120" s="25">
        <f ca="1">BU120</f>
        <v>5</v>
      </c>
      <c r="M120" s="118"/>
      <c r="N120" s="125"/>
      <c r="O120" s="118"/>
      <c r="P120" s="118"/>
      <c r="Q120" s="121"/>
      <c r="R120" s="114"/>
      <c r="S120" s="122"/>
      <c r="T120" s="114"/>
      <c r="U120" s="122"/>
      <c r="V120" s="114"/>
      <c r="W120" s="120"/>
      <c r="X120" s="56"/>
      <c r="Y120" s="121"/>
      <c r="Z120" s="114"/>
      <c r="AA120" s="122"/>
      <c r="AB120" s="114"/>
      <c r="AC120" s="122"/>
      <c r="AD120" s="114"/>
      <c r="AE120" s="27"/>
      <c r="AF120" s="114"/>
      <c r="AG120" t="s">
        <v>230</v>
      </c>
      <c r="AH120" t="s">
        <v>250</v>
      </c>
      <c r="AI120" s="1" t="str">
        <f t="shared" ca="1" si="1025"/>
        <v/>
      </c>
      <c r="AK120" s="1"/>
      <c r="AM120" s="1"/>
      <c r="AO120" t="s">
        <v>230</v>
      </c>
      <c r="AP120" s="114"/>
      <c r="AQ120" t="str">
        <f t="shared" ca="1" si="640"/>
        <v>\\(\\quad \\displaystyle  \\)</v>
      </c>
      <c r="AS120" s="114"/>
      <c r="AT120" s="114"/>
      <c r="AU120" s="114"/>
      <c r="AV120" s="114"/>
      <c r="AW120" s="114"/>
      <c r="AX120" s="114"/>
      <c r="AY120" s="114"/>
      <c r="AZ120" s="117"/>
      <c r="BH120" s="23">
        <f t="shared" ref="BH120" ca="1" si="1150">RANDBETWEEN(2,10)</f>
        <v>5</v>
      </c>
      <c r="BI120" s="120"/>
      <c r="BJ120" s="23">
        <f t="shared" ref="BJ120" ca="1" si="1151">BH120</f>
        <v>5</v>
      </c>
      <c r="BK120" s="114"/>
      <c r="BL120" s="27"/>
      <c r="BM120" s="27"/>
      <c r="BN120" s="27"/>
      <c r="BO120" s="27"/>
      <c r="BP120" s="27"/>
      <c r="BQ120" s="25">
        <f t="shared" ref="BQ120" ca="1" si="1152">BH120*BJ120</f>
        <v>25</v>
      </c>
      <c r="BR120" s="114"/>
      <c r="BS120" s="114"/>
      <c r="BT120">
        <f t="shared" ca="1" si="1115"/>
        <v>25</v>
      </c>
      <c r="BU120" s="25">
        <f t="shared" ref="BU120" ca="1" si="1153">BT120/GCD(BT119,BT120)</f>
        <v>5</v>
      </c>
      <c r="CG120"/>
      <c r="CH120" s="5"/>
      <c r="CK120" s="5"/>
    </row>
    <row r="121" spans="2:89" ht="32" customHeight="1" thickBot="1" x14ac:dyDescent="0.6">
      <c r="B121" s="126" t="s">
        <v>29</v>
      </c>
      <c r="C121" s="126" t="s">
        <v>48</v>
      </c>
      <c r="D121" s="114">
        <v>10</v>
      </c>
      <c r="F121" s="28">
        <f ca="1">IF(BQ121&lt;=0,BJ121,BH121)</f>
        <v>5</v>
      </c>
      <c r="G121" s="114" t="str">
        <f t="shared" si="1008"/>
        <v>　－　</v>
      </c>
      <c r="H121" s="27"/>
      <c r="I121" s="28">
        <f ca="1">IF(BQ121&lt;=0,BH121,BJ121)</f>
        <v>3</v>
      </c>
      <c r="J121" s="124" t="s">
        <v>13</v>
      </c>
      <c r="K121" s="26"/>
      <c r="L121" s="24">
        <f t="shared" ref="L121:L217" ca="1" si="1154">BU121</f>
        <v>1</v>
      </c>
      <c r="M121" s="118" t="str">
        <f ca="1">IF(L122=1,"=","")</f>
        <v/>
      </c>
      <c r="N121" s="125" t="str">
        <f ca="1">IF(L122=1,IF(BQ121&lt;0,"ー",""),"")</f>
        <v/>
      </c>
      <c r="O121" s="118" t="str">
        <f t="shared" ref="O121" ca="1" si="1155">IF(L122=1,L121,"")</f>
        <v/>
      </c>
      <c r="P121" s="118" t="s">
        <v>250</v>
      </c>
      <c r="Q121" s="121" t="str">
        <f t="shared" ref="Q121" si="1156">IF(E121="","",E121)</f>
        <v/>
      </c>
      <c r="R121" s="114" t="s">
        <v>249</v>
      </c>
      <c r="S121" s="122">
        <f t="shared" ref="S121" ca="1" si="1157">F121</f>
        <v>5</v>
      </c>
      <c r="T121" s="114" t="s">
        <v>216</v>
      </c>
      <c r="U121" s="122">
        <f t="shared" ref="U121" ca="1" si="1158">F122</f>
        <v>8</v>
      </c>
      <c r="V121" s="114" t="s">
        <v>217</v>
      </c>
      <c r="W121" s="120" t="str">
        <f t="shared" ref="W121" si="1159">G121</f>
        <v>　－　</v>
      </c>
      <c r="X121" s="56"/>
      <c r="Y121" s="121" t="str">
        <f t="shared" ref="Y121" si="1160">IF(H121="","",H121)</f>
        <v/>
      </c>
      <c r="Z121" s="114" t="s">
        <v>249</v>
      </c>
      <c r="AA121" s="122">
        <f t="shared" ref="AA121" ca="1" si="1161">I121</f>
        <v>3</v>
      </c>
      <c r="AB121" s="114" t="s">
        <v>216</v>
      </c>
      <c r="AC121" s="122">
        <f t="shared" ref="AC121" ca="1" si="1162">I122</f>
        <v>8</v>
      </c>
      <c r="AD121" s="114" t="s">
        <v>217</v>
      </c>
      <c r="AE121" s="27"/>
      <c r="AF121" s="114" t="s">
        <v>233</v>
      </c>
      <c r="AG121" t="s">
        <v>230</v>
      </c>
      <c r="AH121" t="s">
        <v>250</v>
      </c>
      <c r="AI121" s="1" t="str">
        <f t="shared" ref="AI121" si="1163">IF(K121="","",K121)</f>
        <v/>
      </c>
      <c r="AJ121" t="s">
        <v>249</v>
      </c>
      <c r="AK121" s="1">
        <f t="shared" ref="AK121" ca="1" si="1164">L121</f>
        <v>1</v>
      </c>
      <c r="AL121" t="s">
        <v>216</v>
      </c>
      <c r="AM121" s="1">
        <f t="shared" ref="AM121" ca="1" si="1165">L122</f>
        <v>4</v>
      </c>
      <c r="AN121" t="s">
        <v>217</v>
      </c>
      <c r="AO121" t="s">
        <v>230</v>
      </c>
      <c r="AP121" s="114" t="str">
        <f t="shared" ca="1" si="1021"/>
        <v>\\(\\quad \\displaystyle \\frac{5}{8}　－　\\frac{3}{8}　=　 \\)</v>
      </c>
      <c r="AQ121" t="str">
        <f t="shared" ca="1" si="640"/>
        <v>\\(\\quad \\displaystyle \\frac{1}{4} \\)</v>
      </c>
      <c r="AS121" s="114" t="str">
        <f t="shared" ref="AS121" ca="1" si="1166">AP121</f>
        <v>\\(\\quad \\displaystyle \\frac{5}{8}　－　\\frac{3}{8}　=　 \\)</v>
      </c>
      <c r="AT121" s="114" t="str">
        <f ca="1">IF(O121="",AQ121,AQ122)</f>
        <v>\\(\\quad \\displaystyle \\frac{1}{4} \\)</v>
      </c>
      <c r="AU121" s="114" t="s">
        <v>60</v>
      </c>
      <c r="AV121" s="115" t="s">
        <v>225</v>
      </c>
      <c r="AW121" s="115" t="str">
        <f ca="1">AS121</f>
        <v>\\(\\quad \\displaystyle \\frac{5}{8}　－　\\frac{3}{8}　=　 \\)</v>
      </c>
      <c r="AX121" s="115" t="str">
        <f ca="1">AT121</f>
        <v>\\(\\quad \\displaystyle \\frac{1}{4} \\)</v>
      </c>
      <c r="AY121" s="115" t="s">
        <v>62</v>
      </c>
      <c r="AZ121" s="116" t="str">
        <f ca="1">"INSERT INTO "&amp;AU121&amp;"(tangen,question,answer,editor,date,count) VALUES('"&amp;AV121&amp;"','"&amp;AW121&amp;"','"&amp;AX121&amp;"','"&amp;AY121&amp;"',NOW(),0);"</f>
        <v>INSERT INTO math(tangen,question,answer,editor,date,count) VALUES('m3400','\\(\\quad \\displaystyle \\frac{5}{8}　－　\\frac{3}{8}　=　 \\)','\\(\\quad \\displaystyle \\frac{1}{4} \\)','harazono',NOW(),0);</v>
      </c>
      <c r="BH121" s="22">
        <f t="shared" ref="BH121:BH183" ca="1" si="1167">RANDBETWEEN(1,10)</f>
        <v>5</v>
      </c>
      <c r="BI121" s="120" t="s">
        <v>235</v>
      </c>
      <c r="BJ121" s="22">
        <f ca="1">RANDBETWEEN(1,BH121)</f>
        <v>3</v>
      </c>
      <c r="BK121" s="114" t="s">
        <v>26</v>
      </c>
      <c r="BL121" s="27"/>
      <c r="BM121" s="27"/>
      <c r="BN121" s="27"/>
      <c r="BO121" s="27"/>
      <c r="BP121" s="27"/>
      <c r="BQ121" s="24">
        <f t="shared" ref="BQ121" ca="1" si="1168">BH121*BJ122-BJ121*BH122</f>
        <v>16</v>
      </c>
      <c r="BR121" s="114" t="s">
        <v>26</v>
      </c>
      <c r="BS121" s="114" t="str">
        <f t="shared" si="1023"/>
        <v>　－　</v>
      </c>
      <c r="BT121" s="30">
        <f t="shared" ca="1" si="1115"/>
        <v>16</v>
      </c>
      <c r="BU121" s="24">
        <f ca="1">BT121/GCD(BT121,BT122)</f>
        <v>1</v>
      </c>
      <c r="CG121"/>
      <c r="CH121" s="5"/>
      <c r="CK121" s="5"/>
    </row>
    <row r="122" spans="2:89" ht="32" customHeight="1" x14ac:dyDescent="0.55000000000000004">
      <c r="B122" s="127"/>
      <c r="C122" s="127"/>
      <c r="D122" s="114"/>
      <c r="F122" s="29">
        <f ca="1">IF(BQ121&lt;=0,BJ122,BH122)</f>
        <v>8</v>
      </c>
      <c r="G122" s="114"/>
      <c r="H122" s="27"/>
      <c r="I122" s="29">
        <f ca="1">IF(BQ121&lt;=0,BH122,BJ122)</f>
        <v>8</v>
      </c>
      <c r="J122" s="124"/>
      <c r="K122" s="26"/>
      <c r="L122" s="25">
        <f t="shared" ca="1" si="1154"/>
        <v>4</v>
      </c>
      <c r="M122" s="118"/>
      <c r="N122" s="125"/>
      <c r="O122" s="118"/>
      <c r="P122" s="118"/>
      <c r="Q122" s="121"/>
      <c r="R122" s="114"/>
      <c r="S122" s="122"/>
      <c r="T122" s="114"/>
      <c r="U122" s="122"/>
      <c r="V122" s="114"/>
      <c r="W122" s="120"/>
      <c r="X122" s="56"/>
      <c r="Y122" s="121"/>
      <c r="Z122" s="114"/>
      <c r="AA122" s="122"/>
      <c r="AB122" s="114"/>
      <c r="AC122" s="122"/>
      <c r="AD122" s="114"/>
      <c r="AE122" s="27"/>
      <c r="AF122" s="114"/>
      <c r="AG122" t="s">
        <v>230</v>
      </c>
      <c r="AH122" t="s">
        <v>250</v>
      </c>
      <c r="AI122" s="1" t="str">
        <f t="shared" ref="AI122" ca="1" si="1169">IF(O121="","",O121)</f>
        <v/>
      </c>
      <c r="AK122" s="1"/>
      <c r="AM122" s="1"/>
      <c r="AO122" t="s">
        <v>230</v>
      </c>
      <c r="AP122" s="114"/>
      <c r="AQ122" t="str">
        <f t="shared" ca="1" si="640"/>
        <v>\\(\\quad \\displaystyle  \\)</v>
      </c>
      <c r="AS122" s="114"/>
      <c r="AT122" s="114"/>
      <c r="AU122" s="114"/>
      <c r="AV122" s="114"/>
      <c r="AW122" s="114"/>
      <c r="AX122" s="114"/>
      <c r="AY122" s="114"/>
      <c r="AZ122" s="117"/>
      <c r="BH122" s="23">
        <f t="shared" ref="BH122:BH184" ca="1" si="1170">RANDBETWEEN(2,10)</f>
        <v>8</v>
      </c>
      <c r="BI122" s="120"/>
      <c r="BJ122" s="23">
        <f t="shared" ref="BJ122" ca="1" si="1171">BH122</f>
        <v>8</v>
      </c>
      <c r="BK122" s="114"/>
      <c r="BL122" s="27"/>
      <c r="BM122" s="27"/>
      <c r="BN122" s="27"/>
      <c r="BO122" s="27"/>
      <c r="BP122" s="27"/>
      <c r="BQ122" s="25">
        <f t="shared" ref="BQ122" ca="1" si="1172">BH122*BJ122</f>
        <v>64</v>
      </c>
      <c r="BR122" s="114"/>
      <c r="BS122" s="114"/>
      <c r="BT122">
        <f t="shared" ca="1" si="1115"/>
        <v>64</v>
      </c>
      <c r="BU122" s="25">
        <f ca="1">BT122/GCD(BT121,BT122)</f>
        <v>4</v>
      </c>
      <c r="CG122"/>
      <c r="CH122" s="5"/>
      <c r="CK122" s="5"/>
    </row>
    <row r="123" spans="2:89" ht="32" customHeight="1" thickBot="1" x14ac:dyDescent="0.6">
      <c r="B123" s="126" t="s">
        <v>29</v>
      </c>
      <c r="C123" s="126" t="s">
        <v>48</v>
      </c>
      <c r="D123" s="114">
        <v>11</v>
      </c>
      <c r="F123" s="28">
        <f t="shared" ref="F123" ca="1" si="1173">IF(BQ123&lt;=0,BJ123,BH123)</f>
        <v>10</v>
      </c>
      <c r="G123" s="114" t="str">
        <f t="shared" si="1008"/>
        <v>　－　</v>
      </c>
      <c r="H123" s="27"/>
      <c r="I123" s="28">
        <f t="shared" ref="I123" ca="1" si="1174">IF(BQ123&lt;=0,BH123,BJ123)</f>
        <v>5</v>
      </c>
      <c r="J123" s="124" t="s">
        <v>13</v>
      </c>
      <c r="K123" s="26"/>
      <c r="L123" s="24">
        <f t="shared" ref="L123:L186" ca="1" si="1175">BU123</f>
        <v>1</v>
      </c>
      <c r="M123" s="118" t="str">
        <f t="shared" ref="M123" ca="1" si="1176">IF(L124=1,"=","")</f>
        <v>=</v>
      </c>
      <c r="N123" s="125" t="str">
        <f t="shared" ref="N123" ca="1" si="1177">IF(L124=1,IF(BQ123&lt;0,"ー",""),"")</f>
        <v/>
      </c>
      <c r="O123" s="118">
        <f t="shared" ref="O123" ca="1" si="1178">IF(L124=1,L123,"")</f>
        <v>1</v>
      </c>
      <c r="P123" s="118" t="s">
        <v>250</v>
      </c>
      <c r="Q123" s="121" t="str">
        <f t="shared" ref="Q123" si="1179">IF(E123="","",E123)</f>
        <v/>
      </c>
      <c r="R123" s="114" t="s">
        <v>249</v>
      </c>
      <c r="S123" s="122">
        <f t="shared" ref="S123" ca="1" si="1180">F123</f>
        <v>10</v>
      </c>
      <c r="T123" s="114" t="s">
        <v>216</v>
      </c>
      <c r="U123" s="122">
        <f t="shared" ref="U123" ca="1" si="1181">F124</f>
        <v>5</v>
      </c>
      <c r="V123" s="114" t="s">
        <v>217</v>
      </c>
      <c r="W123" s="120" t="str">
        <f t="shared" ref="W123" si="1182">G123</f>
        <v>　－　</v>
      </c>
      <c r="X123" s="56"/>
      <c r="Y123" s="121" t="str">
        <f t="shared" ref="Y123" si="1183">IF(H123="","",H123)</f>
        <v/>
      </c>
      <c r="Z123" s="114" t="s">
        <v>249</v>
      </c>
      <c r="AA123" s="122">
        <f t="shared" ref="AA123" ca="1" si="1184">I123</f>
        <v>5</v>
      </c>
      <c r="AB123" s="114" t="s">
        <v>216</v>
      </c>
      <c r="AC123" s="122">
        <f t="shared" ref="AC123" ca="1" si="1185">I124</f>
        <v>5</v>
      </c>
      <c r="AD123" s="114" t="s">
        <v>217</v>
      </c>
      <c r="AE123" s="27"/>
      <c r="AF123" s="114" t="s">
        <v>233</v>
      </c>
      <c r="AG123" t="s">
        <v>230</v>
      </c>
      <c r="AH123" t="s">
        <v>250</v>
      </c>
      <c r="AI123" s="1" t="str">
        <f t="shared" ref="AI123" si="1186">IF(K123="","",K123)</f>
        <v/>
      </c>
      <c r="AJ123" t="s">
        <v>249</v>
      </c>
      <c r="AK123" s="1">
        <f t="shared" ref="AK123" ca="1" si="1187">L123</f>
        <v>1</v>
      </c>
      <c r="AL123" t="s">
        <v>216</v>
      </c>
      <c r="AM123" s="1">
        <f t="shared" ref="AM123" ca="1" si="1188">L124</f>
        <v>1</v>
      </c>
      <c r="AN123" t="s">
        <v>217</v>
      </c>
      <c r="AO123" t="s">
        <v>230</v>
      </c>
      <c r="AP123" s="114" t="str">
        <f t="shared" ca="1" si="1021"/>
        <v>\\(\\quad \\displaystyle \\frac{10}{5}　－　\\frac{5}{5}　=　 \\)</v>
      </c>
      <c r="AQ123" t="str">
        <f t="shared" ca="1" si="640"/>
        <v>\\(\\quad \\displaystyle \\frac{1}{1} \\)</v>
      </c>
      <c r="AS123" s="114" t="str">
        <f t="shared" ref="AS123" ca="1" si="1189">AP123</f>
        <v>\\(\\quad \\displaystyle \\frac{10}{5}　－　\\frac{5}{5}　=　 \\)</v>
      </c>
      <c r="AT123" s="114" t="str">
        <f t="shared" ref="AT123" ca="1" si="1190">IF(O123="",AQ123,AQ124)</f>
        <v>\\(\\quad \\displaystyle 1 \\)</v>
      </c>
      <c r="AU123" s="114" t="s">
        <v>60</v>
      </c>
      <c r="AV123" s="115" t="s">
        <v>225</v>
      </c>
      <c r="AW123" s="115" t="str">
        <f t="shared" ref="AW123" ca="1" si="1191">AS123</f>
        <v>\\(\\quad \\displaystyle \\frac{10}{5}　－　\\frac{5}{5}　=　 \\)</v>
      </c>
      <c r="AX123" s="115" t="str">
        <f t="shared" ref="AX123" ca="1" si="1192">AT123</f>
        <v>\\(\\quad \\displaystyle 1 \\)</v>
      </c>
      <c r="AY123" s="115" t="s">
        <v>62</v>
      </c>
      <c r="AZ123" s="116" t="str">
        <f t="shared" ref="AZ123" ca="1" si="1193">"INSERT INTO "&amp;AU123&amp;"(tangen,question,answer,editor,date,count) VALUES('"&amp;AV123&amp;"','"&amp;AW123&amp;"','"&amp;AX123&amp;"','"&amp;AY123&amp;"',NOW(),0);"</f>
        <v>INSERT INTO math(tangen,question,answer,editor,date,count) VALUES('m3400','\\(\\quad \\displaystyle \\frac{10}{5}　－　\\frac{5}{5}　=　 \\)','\\(\\quad \\displaystyle 1 \\)','harazono',NOW(),0);</v>
      </c>
      <c r="BH123" s="22">
        <f t="shared" ca="1" si="1167"/>
        <v>10</v>
      </c>
      <c r="BI123" s="120" t="s">
        <v>235</v>
      </c>
      <c r="BJ123" s="22">
        <f t="shared" ref="BJ123" ca="1" si="1194">RANDBETWEEN(1,BH123)</f>
        <v>5</v>
      </c>
      <c r="BK123" s="114" t="s">
        <v>26</v>
      </c>
      <c r="BL123" s="27"/>
      <c r="BM123" s="27"/>
      <c r="BN123" s="27"/>
      <c r="BO123" s="27"/>
      <c r="BP123" s="27"/>
      <c r="BQ123" s="24">
        <f t="shared" ref="BQ123" ca="1" si="1195">BH123*BJ124-BJ123*BH124</f>
        <v>25</v>
      </c>
      <c r="BR123" s="114" t="s">
        <v>26</v>
      </c>
      <c r="BS123" s="114" t="str">
        <f t="shared" si="1023"/>
        <v>　－　</v>
      </c>
      <c r="BT123" s="30">
        <f t="shared" ref="BT123:BT186" ca="1" si="1196">ABS(BQ123)</f>
        <v>25</v>
      </c>
      <c r="BU123" s="24">
        <f t="shared" ref="BU123" ca="1" si="1197">BT123/GCD(BT123,BT124)</f>
        <v>1</v>
      </c>
      <c r="CG123"/>
      <c r="CH123" s="5"/>
      <c r="CK123" s="5"/>
    </row>
    <row r="124" spans="2:89" ht="32" customHeight="1" x14ac:dyDescent="0.55000000000000004">
      <c r="B124" s="127"/>
      <c r="C124" s="127"/>
      <c r="D124" s="114"/>
      <c r="F124" s="29">
        <f t="shared" ref="F124" ca="1" si="1198">IF(BQ123&lt;=0,BJ124,BH124)</f>
        <v>5</v>
      </c>
      <c r="G124" s="114"/>
      <c r="H124" s="27"/>
      <c r="I124" s="29">
        <f t="shared" ref="I124" ca="1" si="1199">IF(BQ123&lt;=0,BH124,BJ124)</f>
        <v>5</v>
      </c>
      <c r="J124" s="124"/>
      <c r="K124" s="26"/>
      <c r="L124" s="25">
        <f t="shared" ca="1" si="1175"/>
        <v>1</v>
      </c>
      <c r="M124" s="118"/>
      <c r="N124" s="125"/>
      <c r="O124" s="118"/>
      <c r="P124" s="118"/>
      <c r="Q124" s="121"/>
      <c r="R124" s="114"/>
      <c r="S124" s="122"/>
      <c r="T124" s="114"/>
      <c r="U124" s="122"/>
      <c r="V124" s="114"/>
      <c r="W124" s="120"/>
      <c r="X124" s="56"/>
      <c r="Y124" s="121"/>
      <c r="Z124" s="114"/>
      <c r="AA124" s="122"/>
      <c r="AB124" s="114"/>
      <c r="AC124" s="122"/>
      <c r="AD124" s="114"/>
      <c r="AE124" s="27"/>
      <c r="AF124" s="114"/>
      <c r="AG124" t="s">
        <v>230</v>
      </c>
      <c r="AH124" t="s">
        <v>250</v>
      </c>
      <c r="AI124" s="1">
        <f t="shared" ref="AI124" ca="1" si="1200">IF(O123="","",O123)</f>
        <v>1</v>
      </c>
      <c r="AK124" s="1"/>
      <c r="AM124" s="1"/>
      <c r="AO124" t="s">
        <v>230</v>
      </c>
      <c r="AP124" s="114"/>
      <c r="AQ124" t="str">
        <f t="shared" ca="1" si="640"/>
        <v>\\(\\quad \\displaystyle 1 \\)</v>
      </c>
      <c r="AS124" s="114"/>
      <c r="AT124" s="114"/>
      <c r="AU124" s="114"/>
      <c r="AV124" s="114"/>
      <c r="AW124" s="114"/>
      <c r="AX124" s="114"/>
      <c r="AY124" s="114"/>
      <c r="AZ124" s="117"/>
      <c r="BH124" s="23">
        <f t="shared" ca="1" si="1170"/>
        <v>5</v>
      </c>
      <c r="BI124" s="120"/>
      <c r="BJ124" s="23">
        <f t="shared" ref="BJ124" ca="1" si="1201">BH124</f>
        <v>5</v>
      </c>
      <c r="BK124" s="114"/>
      <c r="BL124" s="27"/>
      <c r="BM124" s="27"/>
      <c r="BN124" s="27"/>
      <c r="BO124" s="27"/>
      <c r="BP124" s="27"/>
      <c r="BQ124" s="25">
        <f t="shared" ref="BQ124" ca="1" si="1202">BH124*BJ124</f>
        <v>25</v>
      </c>
      <c r="BR124" s="114"/>
      <c r="BS124" s="114"/>
      <c r="BT124">
        <f t="shared" ca="1" si="1196"/>
        <v>25</v>
      </c>
      <c r="BU124" s="25">
        <f t="shared" ref="BU124" ca="1" si="1203">BT124/GCD(BT123,BT124)</f>
        <v>1</v>
      </c>
      <c r="CG124"/>
      <c r="CH124" s="5"/>
      <c r="CK124" s="5"/>
    </row>
    <row r="125" spans="2:89" ht="32" customHeight="1" thickBot="1" x14ac:dyDescent="0.6">
      <c r="B125" s="126" t="s">
        <v>29</v>
      </c>
      <c r="C125" s="126" t="s">
        <v>48</v>
      </c>
      <c r="D125" s="114">
        <v>12</v>
      </c>
      <c r="F125" s="28">
        <f t="shared" ref="F125" ca="1" si="1204">IF(BQ125&lt;=0,BJ125,BH125)</f>
        <v>8</v>
      </c>
      <c r="G125" s="114" t="str">
        <f t="shared" si="1008"/>
        <v>　－　</v>
      </c>
      <c r="H125" s="27"/>
      <c r="I125" s="28">
        <f t="shared" ref="I125" ca="1" si="1205">IF(BQ125&lt;=0,BH125,BJ125)</f>
        <v>3</v>
      </c>
      <c r="J125" s="124" t="s">
        <v>13</v>
      </c>
      <c r="K125" s="26"/>
      <c r="L125" s="24">
        <f t="shared" ca="1" si="1175"/>
        <v>1</v>
      </c>
      <c r="M125" s="118" t="str">
        <f t="shared" ref="M125" ca="1" si="1206">IF(L126=1,"=","")</f>
        <v>=</v>
      </c>
      <c r="N125" s="125" t="str">
        <f t="shared" ref="N125" ca="1" si="1207">IF(L126=1,IF(BQ125&lt;0,"ー",""),"")</f>
        <v/>
      </c>
      <c r="O125" s="118">
        <f t="shared" ref="O125" ca="1" si="1208">IF(L126=1,L125,"")</f>
        <v>1</v>
      </c>
      <c r="P125" s="118" t="s">
        <v>250</v>
      </c>
      <c r="Q125" s="121" t="str">
        <f t="shared" ref="Q125" si="1209">IF(E125="","",E125)</f>
        <v/>
      </c>
      <c r="R125" s="114" t="s">
        <v>249</v>
      </c>
      <c r="S125" s="122">
        <f t="shared" ref="S125" ca="1" si="1210">F125</f>
        <v>8</v>
      </c>
      <c r="T125" s="114" t="s">
        <v>216</v>
      </c>
      <c r="U125" s="122">
        <f t="shared" ref="U125" ca="1" si="1211">F126</f>
        <v>5</v>
      </c>
      <c r="V125" s="114" t="s">
        <v>217</v>
      </c>
      <c r="W125" s="120" t="str">
        <f t="shared" ref="W125" si="1212">G125</f>
        <v>　－　</v>
      </c>
      <c r="X125" s="56"/>
      <c r="Y125" s="121" t="str">
        <f t="shared" ref="Y125" si="1213">IF(H125="","",H125)</f>
        <v/>
      </c>
      <c r="Z125" s="114" t="s">
        <v>249</v>
      </c>
      <c r="AA125" s="122">
        <f t="shared" ref="AA125" ca="1" si="1214">I125</f>
        <v>3</v>
      </c>
      <c r="AB125" s="114" t="s">
        <v>216</v>
      </c>
      <c r="AC125" s="122">
        <f t="shared" ref="AC125" ca="1" si="1215">I126</f>
        <v>5</v>
      </c>
      <c r="AD125" s="114" t="s">
        <v>217</v>
      </c>
      <c r="AE125" s="27"/>
      <c r="AF125" s="114" t="s">
        <v>233</v>
      </c>
      <c r="AG125" t="s">
        <v>230</v>
      </c>
      <c r="AH125" t="s">
        <v>250</v>
      </c>
      <c r="AI125" s="1" t="str">
        <f t="shared" ref="AI125" si="1216">IF(K125="","",K125)</f>
        <v/>
      </c>
      <c r="AJ125" t="s">
        <v>249</v>
      </c>
      <c r="AK125" s="1">
        <f t="shared" ref="AK125" ca="1" si="1217">L125</f>
        <v>1</v>
      </c>
      <c r="AL125" t="s">
        <v>216</v>
      </c>
      <c r="AM125" s="1">
        <f t="shared" ref="AM125" ca="1" si="1218">L126</f>
        <v>1</v>
      </c>
      <c r="AN125" t="s">
        <v>217</v>
      </c>
      <c r="AO125" t="s">
        <v>230</v>
      </c>
      <c r="AP125" s="114" t="str">
        <f t="shared" ca="1" si="1021"/>
        <v>\\(\\quad \\displaystyle \\frac{8}{5}　－　\\frac{3}{5}　=　 \\)</v>
      </c>
      <c r="AQ125" t="str">
        <f t="shared" ca="1" si="640"/>
        <v>\\(\\quad \\displaystyle \\frac{1}{1} \\)</v>
      </c>
      <c r="AS125" s="114" t="str">
        <f t="shared" ref="AS125" ca="1" si="1219">AP125</f>
        <v>\\(\\quad \\displaystyle \\frac{8}{5}　－　\\frac{3}{5}　=　 \\)</v>
      </c>
      <c r="AT125" s="114" t="str">
        <f t="shared" ref="AT125" ca="1" si="1220">IF(O125="",AQ125,AQ126)</f>
        <v>\\(\\quad \\displaystyle 1 \\)</v>
      </c>
      <c r="AU125" s="114" t="s">
        <v>60</v>
      </c>
      <c r="AV125" s="115" t="s">
        <v>225</v>
      </c>
      <c r="AW125" s="115" t="str">
        <f t="shared" ref="AW125" ca="1" si="1221">AS125</f>
        <v>\\(\\quad \\displaystyle \\frac{8}{5}　－　\\frac{3}{5}　=　 \\)</v>
      </c>
      <c r="AX125" s="115" t="str">
        <f t="shared" ref="AX125" ca="1" si="1222">AT125</f>
        <v>\\(\\quad \\displaystyle 1 \\)</v>
      </c>
      <c r="AY125" s="115" t="s">
        <v>62</v>
      </c>
      <c r="AZ125" s="116" t="str">
        <f t="shared" ref="AZ125" ca="1" si="1223">"INSERT INTO "&amp;AU125&amp;"(tangen,question,answer,editor,date,count) VALUES('"&amp;AV125&amp;"','"&amp;AW125&amp;"','"&amp;AX125&amp;"','"&amp;AY125&amp;"',NOW(),0);"</f>
        <v>INSERT INTO math(tangen,question,answer,editor,date,count) VALUES('m3400','\\(\\quad \\displaystyle \\frac{8}{5}　－　\\frac{3}{5}　=　 \\)','\\(\\quad \\displaystyle 1 \\)','harazono',NOW(),0);</v>
      </c>
      <c r="BH125" s="22">
        <f t="shared" ca="1" si="1167"/>
        <v>8</v>
      </c>
      <c r="BI125" s="120" t="s">
        <v>235</v>
      </c>
      <c r="BJ125" s="22">
        <f t="shared" ref="BJ125" ca="1" si="1224">RANDBETWEEN(1,BH125)</f>
        <v>3</v>
      </c>
      <c r="BK125" s="114" t="s">
        <v>26</v>
      </c>
      <c r="BL125" s="27"/>
      <c r="BM125" s="27"/>
      <c r="BN125" s="27"/>
      <c r="BO125" s="27"/>
      <c r="BP125" s="27"/>
      <c r="BQ125" s="24">
        <f t="shared" ref="BQ125" ca="1" si="1225">BH125*BJ126-BJ125*BH126</f>
        <v>25</v>
      </c>
      <c r="BR125" s="114" t="s">
        <v>26</v>
      </c>
      <c r="BS125" s="114" t="str">
        <f t="shared" si="1023"/>
        <v>　－　</v>
      </c>
      <c r="BT125" s="30">
        <f t="shared" ca="1" si="1196"/>
        <v>25</v>
      </c>
      <c r="BU125" s="24">
        <f t="shared" ref="BU125" ca="1" si="1226">BT125/GCD(BT125,BT126)</f>
        <v>1</v>
      </c>
      <c r="CG125"/>
      <c r="CH125" s="5"/>
      <c r="CK125" s="5"/>
    </row>
    <row r="126" spans="2:89" ht="32" customHeight="1" x14ac:dyDescent="0.55000000000000004">
      <c r="B126" s="127"/>
      <c r="C126" s="127"/>
      <c r="D126" s="114"/>
      <c r="F126" s="29">
        <f t="shared" ref="F126" ca="1" si="1227">IF(BQ125&lt;=0,BJ126,BH126)</f>
        <v>5</v>
      </c>
      <c r="G126" s="114"/>
      <c r="H126" s="27"/>
      <c r="I126" s="29">
        <f t="shared" ref="I126" ca="1" si="1228">IF(BQ125&lt;=0,BH126,BJ126)</f>
        <v>5</v>
      </c>
      <c r="J126" s="124"/>
      <c r="K126" s="26"/>
      <c r="L126" s="25">
        <f t="shared" ca="1" si="1175"/>
        <v>1</v>
      </c>
      <c r="M126" s="118"/>
      <c r="N126" s="125"/>
      <c r="O126" s="118"/>
      <c r="P126" s="118"/>
      <c r="Q126" s="121"/>
      <c r="R126" s="114"/>
      <c r="S126" s="122"/>
      <c r="T126" s="114"/>
      <c r="U126" s="122"/>
      <c r="V126" s="114"/>
      <c r="W126" s="120"/>
      <c r="X126" s="56"/>
      <c r="Y126" s="121"/>
      <c r="Z126" s="114"/>
      <c r="AA126" s="122"/>
      <c r="AB126" s="114"/>
      <c r="AC126" s="122"/>
      <c r="AD126" s="114"/>
      <c r="AE126" s="27"/>
      <c r="AF126" s="114"/>
      <c r="AG126" t="s">
        <v>230</v>
      </c>
      <c r="AH126" t="s">
        <v>250</v>
      </c>
      <c r="AI126" s="1">
        <f t="shared" ref="AI126" ca="1" si="1229">IF(O125="","",O125)</f>
        <v>1</v>
      </c>
      <c r="AK126" s="1"/>
      <c r="AM126" s="1"/>
      <c r="AO126" t="s">
        <v>230</v>
      </c>
      <c r="AP126" s="114"/>
      <c r="AQ126" t="str">
        <f t="shared" ca="1" si="640"/>
        <v>\\(\\quad \\displaystyle 1 \\)</v>
      </c>
      <c r="AS126" s="114"/>
      <c r="AT126" s="114"/>
      <c r="AU126" s="114"/>
      <c r="AV126" s="114"/>
      <c r="AW126" s="114"/>
      <c r="AX126" s="114"/>
      <c r="AY126" s="114"/>
      <c r="AZ126" s="117"/>
      <c r="BH126" s="23">
        <f t="shared" ca="1" si="1170"/>
        <v>5</v>
      </c>
      <c r="BI126" s="120"/>
      <c r="BJ126" s="23">
        <f t="shared" ref="BJ126" ca="1" si="1230">BH126</f>
        <v>5</v>
      </c>
      <c r="BK126" s="114"/>
      <c r="BL126" s="27"/>
      <c r="BM126" s="27"/>
      <c r="BN126" s="27"/>
      <c r="BO126" s="27"/>
      <c r="BP126" s="27"/>
      <c r="BQ126" s="25">
        <f t="shared" ref="BQ126" ca="1" si="1231">BH126*BJ126</f>
        <v>25</v>
      </c>
      <c r="BR126" s="114"/>
      <c r="BS126" s="114"/>
      <c r="BT126">
        <f t="shared" ca="1" si="1196"/>
        <v>25</v>
      </c>
      <c r="BU126" s="25">
        <f t="shared" ref="BU126" ca="1" si="1232">BT126/GCD(BT125,BT126)</f>
        <v>1</v>
      </c>
      <c r="CG126"/>
      <c r="CH126" s="5"/>
      <c r="CK126" s="5"/>
    </row>
    <row r="127" spans="2:89" ht="32" customHeight="1" thickBot="1" x14ac:dyDescent="0.6">
      <c r="B127" s="126" t="s">
        <v>29</v>
      </c>
      <c r="C127" s="126" t="s">
        <v>48</v>
      </c>
      <c r="D127" s="114">
        <v>13</v>
      </c>
      <c r="F127" s="28">
        <f t="shared" ref="F127" ca="1" si="1233">IF(BQ127&lt;=0,BJ127,BH127)</f>
        <v>2</v>
      </c>
      <c r="G127" s="114" t="str">
        <f t="shared" si="1008"/>
        <v>　－　</v>
      </c>
      <c r="H127" s="27"/>
      <c r="I127" s="28">
        <f t="shared" ref="I127" ca="1" si="1234">IF(BQ127&lt;=0,BH127,BJ127)</f>
        <v>2</v>
      </c>
      <c r="J127" s="124" t="s">
        <v>13</v>
      </c>
      <c r="K127" s="26"/>
      <c r="L127" s="24">
        <f t="shared" ca="1" si="1175"/>
        <v>0</v>
      </c>
      <c r="M127" s="118" t="str">
        <f t="shared" ref="M127" ca="1" si="1235">IF(L128=1,"=","")</f>
        <v>=</v>
      </c>
      <c r="N127" s="125" t="str">
        <f t="shared" ref="N127" ca="1" si="1236">IF(L128=1,IF(BQ127&lt;0,"ー",""),"")</f>
        <v/>
      </c>
      <c r="O127" s="118">
        <f t="shared" ref="O127" ca="1" si="1237">IF(L128=1,L127,"")</f>
        <v>0</v>
      </c>
      <c r="P127" s="118" t="s">
        <v>250</v>
      </c>
      <c r="Q127" s="121" t="str">
        <f t="shared" ref="Q127" si="1238">IF(E127="","",E127)</f>
        <v/>
      </c>
      <c r="R127" s="114" t="s">
        <v>249</v>
      </c>
      <c r="S127" s="122">
        <f t="shared" ref="S127" ca="1" si="1239">F127</f>
        <v>2</v>
      </c>
      <c r="T127" s="114" t="s">
        <v>216</v>
      </c>
      <c r="U127" s="122">
        <f t="shared" ref="U127" ca="1" si="1240">F128</f>
        <v>3</v>
      </c>
      <c r="V127" s="114" t="s">
        <v>217</v>
      </c>
      <c r="W127" s="120" t="str">
        <f t="shared" ref="W127" si="1241">G127</f>
        <v>　－　</v>
      </c>
      <c r="X127" s="56"/>
      <c r="Y127" s="121" t="str">
        <f t="shared" ref="Y127" si="1242">IF(H127="","",H127)</f>
        <v/>
      </c>
      <c r="Z127" s="114" t="s">
        <v>249</v>
      </c>
      <c r="AA127" s="122">
        <f t="shared" ref="AA127" ca="1" si="1243">I127</f>
        <v>2</v>
      </c>
      <c r="AB127" s="114" t="s">
        <v>216</v>
      </c>
      <c r="AC127" s="122">
        <f t="shared" ref="AC127" ca="1" si="1244">I128</f>
        <v>3</v>
      </c>
      <c r="AD127" s="114" t="s">
        <v>217</v>
      </c>
      <c r="AE127" s="27"/>
      <c r="AF127" s="114" t="s">
        <v>233</v>
      </c>
      <c r="AG127" t="s">
        <v>230</v>
      </c>
      <c r="AH127" t="s">
        <v>250</v>
      </c>
      <c r="AI127" s="1" t="str">
        <f t="shared" ref="AI127" si="1245">IF(K127="","",K127)</f>
        <v/>
      </c>
      <c r="AJ127" t="s">
        <v>249</v>
      </c>
      <c r="AK127" s="1">
        <f t="shared" ref="AK127" ca="1" si="1246">L127</f>
        <v>0</v>
      </c>
      <c r="AL127" t="s">
        <v>216</v>
      </c>
      <c r="AM127" s="1">
        <f t="shared" ref="AM127" ca="1" si="1247">L128</f>
        <v>1</v>
      </c>
      <c r="AN127" t="s">
        <v>217</v>
      </c>
      <c r="AO127" t="s">
        <v>230</v>
      </c>
      <c r="AP127" s="114" t="str">
        <f t="shared" ca="1" si="1021"/>
        <v>\\(\\quad \\displaystyle \\frac{2}{3}　－　\\frac{2}{3}　=　 \\)</v>
      </c>
      <c r="AQ127" t="str">
        <f t="shared" ca="1" si="640"/>
        <v>\\(\\quad \\displaystyle \\frac{0}{1} \\)</v>
      </c>
      <c r="AS127" s="114" t="str">
        <f t="shared" ref="AS127" ca="1" si="1248">AP127</f>
        <v>\\(\\quad \\displaystyle \\frac{2}{3}　－　\\frac{2}{3}　=　 \\)</v>
      </c>
      <c r="AT127" s="114" t="str">
        <f t="shared" ref="AT127" ca="1" si="1249">IF(O127="",AQ127,AQ128)</f>
        <v>\\(\\quad \\displaystyle 0 \\)</v>
      </c>
      <c r="AU127" s="114" t="s">
        <v>60</v>
      </c>
      <c r="AV127" s="115" t="s">
        <v>225</v>
      </c>
      <c r="AW127" s="115" t="str">
        <f t="shared" ref="AW127" ca="1" si="1250">AS127</f>
        <v>\\(\\quad \\displaystyle \\frac{2}{3}　－　\\frac{2}{3}　=　 \\)</v>
      </c>
      <c r="AX127" s="115" t="str">
        <f t="shared" ref="AX127" ca="1" si="1251">AT127</f>
        <v>\\(\\quad \\displaystyle 0 \\)</v>
      </c>
      <c r="AY127" s="115" t="s">
        <v>62</v>
      </c>
      <c r="AZ127" s="116" t="str">
        <f t="shared" ref="AZ127" ca="1" si="1252">"INSERT INTO "&amp;AU127&amp;"(tangen,question,answer,editor,date,count) VALUES('"&amp;AV127&amp;"','"&amp;AW127&amp;"','"&amp;AX127&amp;"','"&amp;AY127&amp;"',NOW(),0);"</f>
        <v>INSERT INTO math(tangen,question,answer,editor,date,count) VALUES('m3400','\\(\\quad \\displaystyle \\frac{2}{3}　－　\\frac{2}{3}　=　 \\)','\\(\\quad \\displaystyle 0 \\)','harazono',NOW(),0);</v>
      </c>
      <c r="BH127" s="22">
        <f t="shared" ca="1" si="1167"/>
        <v>2</v>
      </c>
      <c r="BI127" s="120" t="s">
        <v>235</v>
      </c>
      <c r="BJ127" s="22">
        <f t="shared" ref="BJ127" ca="1" si="1253">RANDBETWEEN(1,BH127)</f>
        <v>2</v>
      </c>
      <c r="BK127" s="114" t="s">
        <v>26</v>
      </c>
      <c r="BL127" s="27"/>
      <c r="BM127" s="27"/>
      <c r="BN127" s="27"/>
      <c r="BO127" s="27"/>
      <c r="BP127" s="27"/>
      <c r="BQ127" s="24">
        <f t="shared" ref="BQ127" ca="1" si="1254">BH127*BJ128-BJ127*BH128</f>
        <v>0</v>
      </c>
      <c r="BR127" s="114" t="s">
        <v>26</v>
      </c>
      <c r="BS127" s="114" t="str">
        <f t="shared" si="1023"/>
        <v>　－　</v>
      </c>
      <c r="BT127" s="30">
        <f t="shared" ca="1" si="1196"/>
        <v>0</v>
      </c>
      <c r="BU127" s="24">
        <f t="shared" ref="BU127" ca="1" si="1255">BT127/GCD(BT127,BT128)</f>
        <v>0</v>
      </c>
      <c r="CG127"/>
      <c r="CH127" s="5"/>
      <c r="CK127" s="5"/>
    </row>
    <row r="128" spans="2:89" ht="32" customHeight="1" x14ac:dyDescent="0.55000000000000004">
      <c r="B128" s="127"/>
      <c r="C128" s="127"/>
      <c r="D128" s="114"/>
      <c r="F128" s="29">
        <f t="shared" ref="F128" ca="1" si="1256">IF(BQ127&lt;=0,BJ128,BH128)</f>
        <v>3</v>
      </c>
      <c r="G128" s="114"/>
      <c r="H128" s="27"/>
      <c r="I128" s="29">
        <f t="shared" ref="I128" ca="1" si="1257">IF(BQ127&lt;=0,BH128,BJ128)</f>
        <v>3</v>
      </c>
      <c r="J128" s="124"/>
      <c r="K128" s="26"/>
      <c r="L128" s="25">
        <f t="shared" ca="1" si="1175"/>
        <v>1</v>
      </c>
      <c r="M128" s="118"/>
      <c r="N128" s="125"/>
      <c r="O128" s="118"/>
      <c r="P128" s="118"/>
      <c r="Q128" s="121"/>
      <c r="R128" s="114"/>
      <c r="S128" s="122"/>
      <c r="T128" s="114"/>
      <c r="U128" s="122"/>
      <c r="V128" s="114"/>
      <c r="W128" s="120"/>
      <c r="X128" s="56"/>
      <c r="Y128" s="121"/>
      <c r="Z128" s="114"/>
      <c r="AA128" s="122"/>
      <c r="AB128" s="114"/>
      <c r="AC128" s="122"/>
      <c r="AD128" s="114"/>
      <c r="AE128" s="27"/>
      <c r="AF128" s="114"/>
      <c r="AG128" t="s">
        <v>230</v>
      </c>
      <c r="AH128" t="s">
        <v>250</v>
      </c>
      <c r="AI128" s="1">
        <f t="shared" ref="AI128" ca="1" si="1258">IF(O127="","",O127)</f>
        <v>0</v>
      </c>
      <c r="AK128" s="1"/>
      <c r="AM128" s="1"/>
      <c r="AO128" t="s">
        <v>230</v>
      </c>
      <c r="AP128" s="114"/>
      <c r="AQ128" t="str">
        <f t="shared" ca="1" si="640"/>
        <v>\\(\\quad \\displaystyle 0 \\)</v>
      </c>
      <c r="AS128" s="114"/>
      <c r="AT128" s="114"/>
      <c r="AU128" s="114"/>
      <c r="AV128" s="114"/>
      <c r="AW128" s="114"/>
      <c r="AX128" s="114"/>
      <c r="AY128" s="114"/>
      <c r="AZ128" s="117"/>
      <c r="BH128" s="23">
        <f t="shared" ca="1" si="1170"/>
        <v>3</v>
      </c>
      <c r="BI128" s="120"/>
      <c r="BJ128" s="23">
        <f t="shared" ref="BJ128" ca="1" si="1259">BH128</f>
        <v>3</v>
      </c>
      <c r="BK128" s="114"/>
      <c r="BL128" s="27"/>
      <c r="BM128" s="27"/>
      <c r="BN128" s="27"/>
      <c r="BO128" s="27"/>
      <c r="BP128" s="27"/>
      <c r="BQ128" s="25">
        <f t="shared" ref="BQ128" ca="1" si="1260">BH128*BJ128</f>
        <v>9</v>
      </c>
      <c r="BR128" s="114"/>
      <c r="BS128" s="114"/>
      <c r="BT128">
        <f t="shared" ca="1" si="1196"/>
        <v>9</v>
      </c>
      <c r="BU128" s="25">
        <f t="shared" ref="BU128" ca="1" si="1261">BT128/GCD(BT127,BT128)</f>
        <v>1</v>
      </c>
      <c r="CG128"/>
      <c r="CH128" s="5"/>
      <c r="CK128" s="5"/>
    </row>
    <row r="129" spans="2:89" ht="32" customHeight="1" thickBot="1" x14ac:dyDescent="0.6">
      <c r="B129" s="126" t="s">
        <v>29</v>
      </c>
      <c r="C129" s="126" t="s">
        <v>48</v>
      </c>
      <c r="D129" s="114">
        <v>14</v>
      </c>
      <c r="F129" s="28">
        <f t="shared" ref="F129" ca="1" si="1262">IF(BQ129&lt;=0,BJ129,BH129)</f>
        <v>6</v>
      </c>
      <c r="G129" s="114" t="str">
        <f t="shared" si="1008"/>
        <v>　－　</v>
      </c>
      <c r="H129" s="27"/>
      <c r="I129" s="28">
        <f t="shared" ref="I129" ca="1" si="1263">IF(BQ129&lt;=0,BH129,BJ129)</f>
        <v>1</v>
      </c>
      <c r="J129" s="124" t="s">
        <v>13</v>
      </c>
      <c r="K129" s="26"/>
      <c r="L129" s="24">
        <f t="shared" ca="1" si="1175"/>
        <v>1</v>
      </c>
      <c r="M129" s="118" t="str">
        <f t="shared" ref="M129" ca="1" si="1264">IF(L130=1,"=","")</f>
        <v/>
      </c>
      <c r="N129" s="125" t="str">
        <f t="shared" ref="N129" ca="1" si="1265">IF(L130=1,IF(BQ129&lt;0,"ー",""),"")</f>
        <v/>
      </c>
      <c r="O129" s="118" t="str">
        <f t="shared" ref="O129" ca="1" si="1266">IF(L130=1,L129,"")</f>
        <v/>
      </c>
      <c r="P129" s="118" t="s">
        <v>250</v>
      </c>
      <c r="Q129" s="121" t="str">
        <f t="shared" ref="Q129" si="1267">IF(E129="","",E129)</f>
        <v/>
      </c>
      <c r="R129" s="114" t="s">
        <v>249</v>
      </c>
      <c r="S129" s="122">
        <f t="shared" ref="S129" ca="1" si="1268">F129</f>
        <v>6</v>
      </c>
      <c r="T129" s="114" t="s">
        <v>216</v>
      </c>
      <c r="U129" s="122">
        <f t="shared" ref="U129" ca="1" si="1269">F130</f>
        <v>10</v>
      </c>
      <c r="V129" s="114" t="s">
        <v>217</v>
      </c>
      <c r="W129" s="120" t="str">
        <f t="shared" ref="W129" si="1270">G129</f>
        <v>　－　</v>
      </c>
      <c r="X129" s="56"/>
      <c r="Y129" s="121" t="str">
        <f t="shared" ref="Y129" si="1271">IF(H129="","",H129)</f>
        <v/>
      </c>
      <c r="Z129" s="114" t="s">
        <v>249</v>
      </c>
      <c r="AA129" s="122">
        <f t="shared" ref="AA129" ca="1" si="1272">I129</f>
        <v>1</v>
      </c>
      <c r="AB129" s="114" t="s">
        <v>216</v>
      </c>
      <c r="AC129" s="122">
        <f t="shared" ref="AC129" ca="1" si="1273">I130</f>
        <v>10</v>
      </c>
      <c r="AD129" s="114" t="s">
        <v>217</v>
      </c>
      <c r="AE129" s="27"/>
      <c r="AF129" s="114" t="s">
        <v>233</v>
      </c>
      <c r="AG129" t="s">
        <v>230</v>
      </c>
      <c r="AH129" t="s">
        <v>250</v>
      </c>
      <c r="AI129" s="1" t="str">
        <f t="shared" ref="AI129" si="1274">IF(K129="","",K129)</f>
        <v/>
      </c>
      <c r="AJ129" t="s">
        <v>249</v>
      </c>
      <c r="AK129" s="1">
        <f t="shared" ref="AK129" ca="1" si="1275">L129</f>
        <v>1</v>
      </c>
      <c r="AL129" t="s">
        <v>216</v>
      </c>
      <c r="AM129" s="1">
        <f t="shared" ref="AM129" ca="1" si="1276">L130</f>
        <v>2</v>
      </c>
      <c r="AN129" t="s">
        <v>217</v>
      </c>
      <c r="AO129" t="s">
        <v>230</v>
      </c>
      <c r="AP129" s="114" t="str">
        <f t="shared" ca="1" si="1021"/>
        <v>\\(\\quad \\displaystyle \\frac{6}{10}　－　\\frac{1}{10}　=　 \\)</v>
      </c>
      <c r="AQ129" t="str">
        <f t="shared" ca="1" si="640"/>
        <v>\\(\\quad \\displaystyle \\frac{1}{2} \\)</v>
      </c>
      <c r="AS129" s="114" t="str">
        <f t="shared" ref="AS129" ca="1" si="1277">AP129</f>
        <v>\\(\\quad \\displaystyle \\frac{6}{10}　－　\\frac{1}{10}　=　 \\)</v>
      </c>
      <c r="AT129" s="114" t="str">
        <f t="shared" ref="AT129" ca="1" si="1278">IF(O129="",AQ129,AQ130)</f>
        <v>\\(\\quad \\displaystyle \\frac{1}{2} \\)</v>
      </c>
      <c r="AU129" s="114" t="s">
        <v>60</v>
      </c>
      <c r="AV129" s="115" t="s">
        <v>225</v>
      </c>
      <c r="AW129" s="115" t="str">
        <f t="shared" ref="AW129" ca="1" si="1279">AS129</f>
        <v>\\(\\quad \\displaystyle \\frac{6}{10}　－　\\frac{1}{10}　=　 \\)</v>
      </c>
      <c r="AX129" s="115" t="str">
        <f t="shared" ref="AX129" ca="1" si="1280">AT129</f>
        <v>\\(\\quad \\displaystyle \\frac{1}{2} \\)</v>
      </c>
      <c r="AY129" s="115" t="s">
        <v>62</v>
      </c>
      <c r="AZ129" s="116" t="str">
        <f t="shared" ref="AZ129" ca="1" si="1281">"INSERT INTO "&amp;AU129&amp;"(tangen,question,answer,editor,date,count) VALUES('"&amp;AV129&amp;"','"&amp;AW129&amp;"','"&amp;AX129&amp;"','"&amp;AY129&amp;"',NOW(),0);"</f>
        <v>INSERT INTO math(tangen,question,answer,editor,date,count) VALUES('m3400','\\(\\quad \\displaystyle \\frac{6}{10}　－　\\frac{1}{10}　=　 \\)','\\(\\quad \\displaystyle \\frac{1}{2} \\)','harazono',NOW(),0);</v>
      </c>
      <c r="BH129" s="22">
        <f t="shared" ca="1" si="1167"/>
        <v>6</v>
      </c>
      <c r="BI129" s="120" t="s">
        <v>235</v>
      </c>
      <c r="BJ129" s="22">
        <f t="shared" ref="BJ129" ca="1" si="1282">RANDBETWEEN(1,BH129)</f>
        <v>1</v>
      </c>
      <c r="BK129" s="114" t="s">
        <v>26</v>
      </c>
      <c r="BL129" s="27"/>
      <c r="BM129" s="27"/>
      <c r="BN129" s="27"/>
      <c r="BO129" s="27"/>
      <c r="BP129" s="27"/>
      <c r="BQ129" s="24">
        <f t="shared" ref="BQ129" ca="1" si="1283">BH129*BJ130-BJ129*BH130</f>
        <v>50</v>
      </c>
      <c r="BR129" s="114" t="s">
        <v>26</v>
      </c>
      <c r="BS129" s="114" t="str">
        <f t="shared" si="1023"/>
        <v>　－　</v>
      </c>
      <c r="BT129" s="30">
        <f t="shared" ca="1" si="1196"/>
        <v>50</v>
      </c>
      <c r="BU129" s="24">
        <f t="shared" ref="BU129" ca="1" si="1284">BT129/GCD(BT129,BT130)</f>
        <v>1</v>
      </c>
      <c r="CG129"/>
      <c r="CH129" s="5"/>
      <c r="CK129" s="5"/>
    </row>
    <row r="130" spans="2:89" ht="32" customHeight="1" x14ac:dyDescent="0.55000000000000004">
      <c r="B130" s="127"/>
      <c r="C130" s="127"/>
      <c r="D130" s="114"/>
      <c r="F130" s="29">
        <f t="shared" ref="F130" ca="1" si="1285">IF(BQ129&lt;=0,BJ130,BH130)</f>
        <v>10</v>
      </c>
      <c r="G130" s="114"/>
      <c r="H130" s="27"/>
      <c r="I130" s="29">
        <f t="shared" ref="I130" ca="1" si="1286">IF(BQ129&lt;=0,BH130,BJ130)</f>
        <v>10</v>
      </c>
      <c r="J130" s="124"/>
      <c r="K130" s="26"/>
      <c r="L130" s="25">
        <f t="shared" ca="1" si="1175"/>
        <v>2</v>
      </c>
      <c r="M130" s="118"/>
      <c r="N130" s="125"/>
      <c r="O130" s="118"/>
      <c r="P130" s="118"/>
      <c r="Q130" s="121"/>
      <c r="R130" s="114"/>
      <c r="S130" s="122"/>
      <c r="T130" s="114"/>
      <c r="U130" s="122"/>
      <c r="V130" s="114"/>
      <c r="W130" s="120"/>
      <c r="X130" s="56"/>
      <c r="Y130" s="121"/>
      <c r="Z130" s="114"/>
      <c r="AA130" s="122"/>
      <c r="AB130" s="114"/>
      <c r="AC130" s="122"/>
      <c r="AD130" s="114"/>
      <c r="AE130" s="27"/>
      <c r="AF130" s="114"/>
      <c r="AG130" t="s">
        <v>230</v>
      </c>
      <c r="AH130" t="s">
        <v>250</v>
      </c>
      <c r="AI130" s="1" t="str">
        <f t="shared" ref="AI130" ca="1" si="1287">IF(O129="","",O129)</f>
        <v/>
      </c>
      <c r="AK130" s="1"/>
      <c r="AM130" s="1"/>
      <c r="AO130" t="s">
        <v>230</v>
      </c>
      <c r="AP130" s="114"/>
      <c r="AQ130" t="str">
        <f t="shared" ca="1" si="640"/>
        <v>\\(\\quad \\displaystyle  \\)</v>
      </c>
      <c r="AS130" s="114"/>
      <c r="AT130" s="114"/>
      <c r="AU130" s="114"/>
      <c r="AV130" s="114"/>
      <c r="AW130" s="114"/>
      <c r="AX130" s="114"/>
      <c r="AY130" s="114"/>
      <c r="AZ130" s="117"/>
      <c r="BH130" s="23">
        <f t="shared" ca="1" si="1170"/>
        <v>10</v>
      </c>
      <c r="BI130" s="120"/>
      <c r="BJ130" s="23">
        <f t="shared" ref="BJ130" ca="1" si="1288">BH130</f>
        <v>10</v>
      </c>
      <c r="BK130" s="114"/>
      <c r="BL130" s="27"/>
      <c r="BM130" s="27"/>
      <c r="BN130" s="27"/>
      <c r="BO130" s="27"/>
      <c r="BP130" s="27"/>
      <c r="BQ130" s="25">
        <f t="shared" ref="BQ130" ca="1" si="1289">BH130*BJ130</f>
        <v>100</v>
      </c>
      <c r="BR130" s="114"/>
      <c r="BS130" s="114"/>
      <c r="BT130">
        <f t="shared" ca="1" si="1196"/>
        <v>100</v>
      </c>
      <c r="BU130" s="25">
        <f t="shared" ref="BU130" ca="1" si="1290">BT130/GCD(BT129,BT130)</f>
        <v>2</v>
      </c>
      <c r="CG130"/>
      <c r="CH130" s="5"/>
      <c r="CK130" s="5"/>
    </row>
    <row r="131" spans="2:89" ht="32" customHeight="1" thickBot="1" x14ac:dyDescent="0.6">
      <c r="B131" s="126" t="s">
        <v>29</v>
      </c>
      <c r="C131" s="126" t="s">
        <v>48</v>
      </c>
      <c r="D131" s="114">
        <v>15</v>
      </c>
      <c r="F131" s="28">
        <f t="shared" ref="F131" ca="1" si="1291">IF(BQ131&lt;=0,BJ131,BH131)</f>
        <v>10</v>
      </c>
      <c r="G131" s="114" t="str">
        <f t="shared" si="1008"/>
        <v>　－　</v>
      </c>
      <c r="H131" s="27"/>
      <c r="I131" s="28">
        <f t="shared" ref="I131" ca="1" si="1292">IF(BQ131&lt;=0,BH131,BJ131)</f>
        <v>3</v>
      </c>
      <c r="J131" s="124" t="s">
        <v>13</v>
      </c>
      <c r="K131" s="26"/>
      <c r="L131" s="24">
        <f t="shared" ca="1" si="1175"/>
        <v>7</v>
      </c>
      <c r="M131" s="118" t="str">
        <f t="shared" ref="M131" ca="1" si="1293">IF(L132=1,"=","")</f>
        <v/>
      </c>
      <c r="N131" s="125" t="str">
        <f t="shared" ref="N131" ca="1" si="1294">IF(L132=1,IF(BQ131&lt;0,"ー",""),"")</f>
        <v/>
      </c>
      <c r="O131" s="118" t="str">
        <f t="shared" ref="O131" ca="1" si="1295">IF(L132=1,L131,"")</f>
        <v/>
      </c>
      <c r="P131" s="118" t="s">
        <v>250</v>
      </c>
      <c r="Q131" s="121" t="str">
        <f t="shared" ref="Q131" si="1296">IF(E131="","",E131)</f>
        <v/>
      </c>
      <c r="R131" s="114" t="s">
        <v>249</v>
      </c>
      <c r="S131" s="122">
        <f t="shared" ref="S131" ca="1" si="1297">F131</f>
        <v>10</v>
      </c>
      <c r="T131" s="114" t="s">
        <v>216</v>
      </c>
      <c r="U131" s="122">
        <f t="shared" ref="U131" ca="1" si="1298">F132</f>
        <v>3</v>
      </c>
      <c r="V131" s="114" t="s">
        <v>217</v>
      </c>
      <c r="W131" s="120" t="str">
        <f t="shared" ref="W131" si="1299">G131</f>
        <v>　－　</v>
      </c>
      <c r="X131" s="56"/>
      <c r="Y131" s="121" t="str">
        <f t="shared" ref="Y131" si="1300">IF(H131="","",H131)</f>
        <v/>
      </c>
      <c r="Z131" s="114" t="s">
        <v>249</v>
      </c>
      <c r="AA131" s="122">
        <f t="shared" ref="AA131" ca="1" si="1301">I131</f>
        <v>3</v>
      </c>
      <c r="AB131" s="114" t="s">
        <v>216</v>
      </c>
      <c r="AC131" s="122">
        <f t="shared" ref="AC131" ca="1" si="1302">I132</f>
        <v>3</v>
      </c>
      <c r="AD131" s="114" t="s">
        <v>217</v>
      </c>
      <c r="AE131" s="27"/>
      <c r="AF131" s="114" t="s">
        <v>233</v>
      </c>
      <c r="AG131" t="s">
        <v>230</v>
      </c>
      <c r="AH131" t="s">
        <v>250</v>
      </c>
      <c r="AI131" s="1" t="str">
        <f t="shared" ref="AI131" si="1303">IF(K131="","",K131)</f>
        <v/>
      </c>
      <c r="AJ131" t="s">
        <v>249</v>
      </c>
      <c r="AK131" s="1">
        <f t="shared" ref="AK131" ca="1" si="1304">L131</f>
        <v>7</v>
      </c>
      <c r="AL131" t="s">
        <v>216</v>
      </c>
      <c r="AM131" s="1">
        <f t="shared" ref="AM131" ca="1" si="1305">L132</f>
        <v>3</v>
      </c>
      <c r="AN131" t="s">
        <v>217</v>
      </c>
      <c r="AO131" t="s">
        <v>230</v>
      </c>
      <c r="AP131" s="114" t="str">
        <f t="shared" ca="1" si="1021"/>
        <v>\\(\\quad \\displaystyle \\frac{10}{3}　－　\\frac{3}{3}　=　 \\)</v>
      </c>
      <c r="AQ131" t="str">
        <f t="shared" ref="AQ131:AQ194" ca="1" si="1306">AH131&amp;AI131&amp;AJ131&amp;AK131&amp;AL131&amp;AM131&amp;AN131&amp;AO131</f>
        <v>\\(\\quad \\displaystyle \\frac{7}{3} \\)</v>
      </c>
      <c r="AS131" s="114" t="str">
        <f t="shared" ref="AS131" ca="1" si="1307">AP131</f>
        <v>\\(\\quad \\displaystyle \\frac{10}{3}　－　\\frac{3}{3}　=　 \\)</v>
      </c>
      <c r="AT131" s="114" t="str">
        <f t="shared" ref="AT131" ca="1" si="1308">IF(O131="",AQ131,AQ132)</f>
        <v>\\(\\quad \\displaystyle \\frac{7}{3} \\)</v>
      </c>
      <c r="AU131" s="114" t="s">
        <v>60</v>
      </c>
      <c r="AV131" s="115" t="s">
        <v>225</v>
      </c>
      <c r="AW131" s="115" t="str">
        <f t="shared" ref="AW131" ca="1" si="1309">AS131</f>
        <v>\\(\\quad \\displaystyle \\frac{10}{3}　－　\\frac{3}{3}　=　 \\)</v>
      </c>
      <c r="AX131" s="115" t="str">
        <f t="shared" ref="AX131" ca="1" si="1310">AT131</f>
        <v>\\(\\quad \\displaystyle \\frac{7}{3} \\)</v>
      </c>
      <c r="AY131" s="115" t="s">
        <v>62</v>
      </c>
      <c r="AZ131" s="116" t="str">
        <f t="shared" ref="AZ131" ca="1" si="1311">"INSERT INTO "&amp;AU131&amp;"(tangen,question,answer,editor,date,count) VALUES('"&amp;AV131&amp;"','"&amp;AW131&amp;"','"&amp;AX131&amp;"','"&amp;AY131&amp;"',NOW(),0);"</f>
        <v>INSERT INTO math(tangen,question,answer,editor,date,count) VALUES('m3400','\\(\\quad \\displaystyle \\frac{10}{3}　－　\\frac{3}{3}　=　 \\)','\\(\\quad \\displaystyle \\frac{7}{3} \\)','harazono',NOW(),0);</v>
      </c>
      <c r="BH131" s="22">
        <f t="shared" ca="1" si="1167"/>
        <v>10</v>
      </c>
      <c r="BI131" s="120" t="s">
        <v>235</v>
      </c>
      <c r="BJ131" s="22">
        <f t="shared" ref="BJ131" ca="1" si="1312">RANDBETWEEN(1,BH131)</f>
        <v>3</v>
      </c>
      <c r="BK131" s="114" t="s">
        <v>26</v>
      </c>
      <c r="BL131" s="27"/>
      <c r="BM131" s="27"/>
      <c r="BN131" s="27"/>
      <c r="BO131" s="27"/>
      <c r="BP131" s="27"/>
      <c r="BQ131" s="24">
        <f t="shared" ref="BQ131" ca="1" si="1313">BH131*BJ132-BJ131*BH132</f>
        <v>21</v>
      </c>
      <c r="BR131" s="114" t="s">
        <v>26</v>
      </c>
      <c r="BS131" s="114" t="str">
        <f t="shared" si="1023"/>
        <v>　－　</v>
      </c>
      <c r="BT131" s="30">
        <f t="shared" ca="1" si="1196"/>
        <v>21</v>
      </c>
      <c r="BU131" s="24">
        <f t="shared" ref="BU131" ca="1" si="1314">BT131/GCD(BT131,BT132)</f>
        <v>7</v>
      </c>
      <c r="CG131"/>
      <c r="CH131" s="5"/>
      <c r="CK131" s="5"/>
    </row>
    <row r="132" spans="2:89" ht="32" customHeight="1" x14ac:dyDescent="0.55000000000000004">
      <c r="B132" s="127"/>
      <c r="C132" s="127"/>
      <c r="D132" s="114"/>
      <c r="F132" s="29">
        <f t="shared" ref="F132" ca="1" si="1315">IF(BQ131&lt;=0,BJ132,BH132)</f>
        <v>3</v>
      </c>
      <c r="G132" s="114"/>
      <c r="H132" s="27"/>
      <c r="I132" s="29">
        <f t="shared" ref="I132" ca="1" si="1316">IF(BQ131&lt;=0,BH132,BJ132)</f>
        <v>3</v>
      </c>
      <c r="J132" s="124"/>
      <c r="K132" s="26"/>
      <c r="L132" s="25">
        <f t="shared" ca="1" si="1175"/>
        <v>3</v>
      </c>
      <c r="M132" s="118"/>
      <c r="N132" s="125"/>
      <c r="O132" s="118"/>
      <c r="P132" s="118"/>
      <c r="Q132" s="121"/>
      <c r="R132" s="114"/>
      <c r="S132" s="122"/>
      <c r="T132" s="114"/>
      <c r="U132" s="122"/>
      <c r="V132" s="114"/>
      <c r="W132" s="120"/>
      <c r="X132" s="56"/>
      <c r="Y132" s="121"/>
      <c r="Z132" s="114"/>
      <c r="AA132" s="122"/>
      <c r="AB132" s="114"/>
      <c r="AC132" s="122"/>
      <c r="AD132" s="114"/>
      <c r="AE132" s="27"/>
      <c r="AF132" s="114"/>
      <c r="AG132" t="s">
        <v>230</v>
      </c>
      <c r="AH132" t="s">
        <v>250</v>
      </c>
      <c r="AI132" s="1" t="str">
        <f t="shared" ref="AI132" ca="1" si="1317">IF(O131="","",O131)</f>
        <v/>
      </c>
      <c r="AK132" s="1"/>
      <c r="AM132" s="1"/>
      <c r="AO132" t="s">
        <v>230</v>
      </c>
      <c r="AP132" s="114"/>
      <c r="AQ132" t="str">
        <f t="shared" ca="1" si="1306"/>
        <v>\\(\\quad \\displaystyle  \\)</v>
      </c>
      <c r="AS132" s="114"/>
      <c r="AT132" s="114"/>
      <c r="AU132" s="114"/>
      <c r="AV132" s="114"/>
      <c r="AW132" s="114"/>
      <c r="AX132" s="114"/>
      <c r="AY132" s="114"/>
      <c r="AZ132" s="117"/>
      <c r="BH132" s="23">
        <f t="shared" ca="1" si="1170"/>
        <v>3</v>
      </c>
      <c r="BI132" s="120"/>
      <c r="BJ132" s="23">
        <f t="shared" ref="BJ132" ca="1" si="1318">BH132</f>
        <v>3</v>
      </c>
      <c r="BK132" s="114"/>
      <c r="BL132" s="27"/>
      <c r="BM132" s="27"/>
      <c r="BN132" s="27"/>
      <c r="BO132" s="27"/>
      <c r="BP132" s="27"/>
      <c r="BQ132" s="25">
        <f t="shared" ref="BQ132" ca="1" si="1319">BH132*BJ132</f>
        <v>9</v>
      </c>
      <c r="BR132" s="114"/>
      <c r="BS132" s="114"/>
      <c r="BT132">
        <f t="shared" ca="1" si="1196"/>
        <v>9</v>
      </c>
      <c r="BU132" s="25">
        <f t="shared" ref="BU132" ca="1" si="1320">BT132/GCD(BT131,BT132)</f>
        <v>3</v>
      </c>
      <c r="CG132"/>
      <c r="CH132" s="5"/>
      <c r="CK132" s="5"/>
    </row>
    <row r="133" spans="2:89" ht="32" customHeight="1" thickBot="1" x14ac:dyDescent="0.6">
      <c r="B133" s="126" t="s">
        <v>29</v>
      </c>
      <c r="C133" s="126" t="s">
        <v>48</v>
      </c>
      <c r="D133" s="114">
        <v>16</v>
      </c>
      <c r="F133" s="28">
        <f t="shared" ref="F133" ca="1" si="1321">IF(BQ133&lt;=0,BJ133,BH133)</f>
        <v>3</v>
      </c>
      <c r="G133" s="114" t="str">
        <f t="shared" si="1008"/>
        <v>　－　</v>
      </c>
      <c r="H133" s="27"/>
      <c r="I133" s="28">
        <f t="shared" ref="I133" ca="1" si="1322">IF(BQ133&lt;=0,BH133,BJ133)</f>
        <v>1</v>
      </c>
      <c r="J133" s="124" t="s">
        <v>13</v>
      </c>
      <c r="K133" s="26"/>
      <c r="L133" s="24">
        <f t="shared" ca="1" si="1175"/>
        <v>2</v>
      </c>
      <c r="M133" s="118" t="str">
        <f t="shared" ref="M133" ca="1" si="1323">IF(L134=1,"=","")</f>
        <v/>
      </c>
      <c r="N133" s="125" t="str">
        <f t="shared" ref="N133" ca="1" si="1324">IF(L134=1,IF(BQ133&lt;0,"ー",""),"")</f>
        <v/>
      </c>
      <c r="O133" s="118" t="str">
        <f t="shared" ref="O133" ca="1" si="1325">IF(L134=1,L133,"")</f>
        <v/>
      </c>
      <c r="P133" s="118" t="s">
        <v>250</v>
      </c>
      <c r="Q133" s="121" t="str">
        <f t="shared" ref="Q133" si="1326">IF(E133="","",E133)</f>
        <v/>
      </c>
      <c r="R133" s="114" t="s">
        <v>249</v>
      </c>
      <c r="S133" s="122">
        <f t="shared" ref="S133" ca="1" si="1327">F133</f>
        <v>3</v>
      </c>
      <c r="T133" s="114" t="s">
        <v>216</v>
      </c>
      <c r="U133" s="122">
        <f t="shared" ref="U133" ca="1" si="1328">F134</f>
        <v>7</v>
      </c>
      <c r="V133" s="114" t="s">
        <v>217</v>
      </c>
      <c r="W133" s="120" t="str">
        <f t="shared" ref="W133" si="1329">G133</f>
        <v>　－　</v>
      </c>
      <c r="X133" s="56"/>
      <c r="Y133" s="121" t="str">
        <f t="shared" ref="Y133" si="1330">IF(H133="","",H133)</f>
        <v/>
      </c>
      <c r="Z133" s="114" t="s">
        <v>249</v>
      </c>
      <c r="AA133" s="122">
        <f t="shared" ref="AA133" ca="1" si="1331">I133</f>
        <v>1</v>
      </c>
      <c r="AB133" s="114" t="s">
        <v>216</v>
      </c>
      <c r="AC133" s="122">
        <f t="shared" ref="AC133" ca="1" si="1332">I134</f>
        <v>7</v>
      </c>
      <c r="AD133" s="114" t="s">
        <v>217</v>
      </c>
      <c r="AE133" s="27"/>
      <c r="AF133" s="114" t="s">
        <v>233</v>
      </c>
      <c r="AG133" t="s">
        <v>230</v>
      </c>
      <c r="AH133" t="s">
        <v>250</v>
      </c>
      <c r="AI133" s="1" t="str">
        <f t="shared" ref="AI133" si="1333">IF(K133="","",K133)</f>
        <v/>
      </c>
      <c r="AJ133" t="s">
        <v>249</v>
      </c>
      <c r="AK133" s="1">
        <f t="shared" ref="AK133" ca="1" si="1334">L133</f>
        <v>2</v>
      </c>
      <c r="AL133" t="s">
        <v>216</v>
      </c>
      <c r="AM133" s="1">
        <f t="shared" ref="AM133" ca="1" si="1335">L134</f>
        <v>7</v>
      </c>
      <c r="AN133" t="s">
        <v>217</v>
      </c>
      <c r="AO133" t="s">
        <v>230</v>
      </c>
      <c r="AP133" s="114" t="str">
        <f t="shared" ca="1" si="1021"/>
        <v>\\(\\quad \\displaystyle \\frac{3}{7}　－　\\frac{1}{7}　=　 \\)</v>
      </c>
      <c r="AQ133" t="str">
        <f t="shared" ca="1" si="1306"/>
        <v>\\(\\quad \\displaystyle \\frac{2}{7} \\)</v>
      </c>
      <c r="AS133" s="114" t="str">
        <f t="shared" ref="AS133" ca="1" si="1336">AP133</f>
        <v>\\(\\quad \\displaystyle \\frac{3}{7}　－　\\frac{1}{7}　=　 \\)</v>
      </c>
      <c r="AT133" s="114" t="str">
        <f t="shared" ref="AT133" ca="1" si="1337">IF(O133="",AQ133,AQ134)</f>
        <v>\\(\\quad \\displaystyle \\frac{2}{7} \\)</v>
      </c>
      <c r="AU133" s="114" t="s">
        <v>60</v>
      </c>
      <c r="AV133" s="115" t="s">
        <v>225</v>
      </c>
      <c r="AW133" s="115" t="str">
        <f t="shared" ref="AW133" ca="1" si="1338">AS133</f>
        <v>\\(\\quad \\displaystyle \\frac{3}{7}　－　\\frac{1}{7}　=　 \\)</v>
      </c>
      <c r="AX133" s="115" t="str">
        <f t="shared" ref="AX133" ca="1" si="1339">AT133</f>
        <v>\\(\\quad \\displaystyle \\frac{2}{7} \\)</v>
      </c>
      <c r="AY133" s="115" t="s">
        <v>62</v>
      </c>
      <c r="AZ133" s="116" t="str">
        <f t="shared" ref="AZ133" ca="1" si="1340">"INSERT INTO "&amp;AU133&amp;"(tangen,question,answer,editor,date,count) VALUES('"&amp;AV133&amp;"','"&amp;AW133&amp;"','"&amp;AX133&amp;"','"&amp;AY133&amp;"',NOW(),0);"</f>
        <v>INSERT INTO math(tangen,question,answer,editor,date,count) VALUES('m3400','\\(\\quad \\displaystyle \\frac{3}{7}　－　\\frac{1}{7}　=　 \\)','\\(\\quad \\displaystyle \\frac{2}{7} \\)','harazono',NOW(),0);</v>
      </c>
      <c r="BH133" s="22">
        <f t="shared" ca="1" si="1167"/>
        <v>3</v>
      </c>
      <c r="BI133" s="120" t="s">
        <v>235</v>
      </c>
      <c r="BJ133" s="22">
        <f t="shared" ref="BJ133" ca="1" si="1341">RANDBETWEEN(1,BH133)</f>
        <v>1</v>
      </c>
      <c r="BK133" s="114" t="s">
        <v>26</v>
      </c>
      <c r="BL133" s="27"/>
      <c r="BM133" s="27"/>
      <c r="BN133" s="27"/>
      <c r="BO133" s="27"/>
      <c r="BP133" s="27"/>
      <c r="BQ133" s="24">
        <f t="shared" ref="BQ133" ca="1" si="1342">BH133*BJ134-BJ133*BH134</f>
        <v>14</v>
      </c>
      <c r="BR133" s="114" t="s">
        <v>26</v>
      </c>
      <c r="BS133" s="114" t="str">
        <f t="shared" si="1023"/>
        <v>　－　</v>
      </c>
      <c r="BT133" s="30">
        <f t="shared" ca="1" si="1196"/>
        <v>14</v>
      </c>
      <c r="BU133" s="24">
        <f t="shared" ref="BU133" ca="1" si="1343">BT133/GCD(BT133,BT134)</f>
        <v>2</v>
      </c>
      <c r="CG133"/>
      <c r="CH133" s="5"/>
      <c r="CK133" s="5"/>
    </row>
    <row r="134" spans="2:89" ht="32" customHeight="1" x14ac:dyDescent="0.55000000000000004">
      <c r="B134" s="127"/>
      <c r="C134" s="127"/>
      <c r="D134" s="114"/>
      <c r="F134" s="29">
        <f t="shared" ref="F134" ca="1" si="1344">IF(BQ133&lt;=0,BJ134,BH134)</f>
        <v>7</v>
      </c>
      <c r="G134" s="114"/>
      <c r="H134" s="27"/>
      <c r="I134" s="29">
        <f t="shared" ref="I134" ca="1" si="1345">IF(BQ133&lt;=0,BH134,BJ134)</f>
        <v>7</v>
      </c>
      <c r="J134" s="124"/>
      <c r="K134" s="26"/>
      <c r="L134" s="25">
        <f t="shared" ca="1" si="1175"/>
        <v>7</v>
      </c>
      <c r="M134" s="118"/>
      <c r="N134" s="125"/>
      <c r="O134" s="118"/>
      <c r="P134" s="118"/>
      <c r="Q134" s="121"/>
      <c r="R134" s="114"/>
      <c r="S134" s="122"/>
      <c r="T134" s="114"/>
      <c r="U134" s="122"/>
      <c r="V134" s="114"/>
      <c r="W134" s="120"/>
      <c r="X134" s="56"/>
      <c r="Y134" s="121"/>
      <c r="Z134" s="114"/>
      <c r="AA134" s="122"/>
      <c r="AB134" s="114"/>
      <c r="AC134" s="122"/>
      <c r="AD134" s="114"/>
      <c r="AE134" s="27"/>
      <c r="AF134" s="114"/>
      <c r="AG134" t="s">
        <v>230</v>
      </c>
      <c r="AH134" t="s">
        <v>250</v>
      </c>
      <c r="AI134" s="1" t="str">
        <f t="shared" ref="AI134" ca="1" si="1346">IF(O133="","",O133)</f>
        <v/>
      </c>
      <c r="AK134" s="1"/>
      <c r="AM134" s="1"/>
      <c r="AO134" t="s">
        <v>230</v>
      </c>
      <c r="AP134" s="114"/>
      <c r="AQ134" t="str">
        <f t="shared" ca="1" si="1306"/>
        <v>\\(\\quad \\displaystyle  \\)</v>
      </c>
      <c r="AS134" s="114"/>
      <c r="AT134" s="114"/>
      <c r="AU134" s="114"/>
      <c r="AV134" s="114"/>
      <c r="AW134" s="114"/>
      <c r="AX134" s="114"/>
      <c r="AY134" s="114"/>
      <c r="AZ134" s="117"/>
      <c r="BH134" s="23">
        <f t="shared" ca="1" si="1170"/>
        <v>7</v>
      </c>
      <c r="BI134" s="120"/>
      <c r="BJ134" s="23">
        <f t="shared" ref="BJ134" ca="1" si="1347">BH134</f>
        <v>7</v>
      </c>
      <c r="BK134" s="114"/>
      <c r="BL134" s="27"/>
      <c r="BM134" s="27"/>
      <c r="BN134" s="27"/>
      <c r="BO134" s="27"/>
      <c r="BP134" s="27"/>
      <c r="BQ134" s="25">
        <f t="shared" ref="BQ134" ca="1" si="1348">BH134*BJ134</f>
        <v>49</v>
      </c>
      <c r="BR134" s="114"/>
      <c r="BS134" s="114"/>
      <c r="BT134">
        <f t="shared" ca="1" si="1196"/>
        <v>49</v>
      </c>
      <c r="BU134" s="25">
        <f t="shared" ref="BU134" ca="1" si="1349">BT134/GCD(BT133,BT134)</f>
        <v>7</v>
      </c>
      <c r="CG134"/>
      <c r="CH134" s="5"/>
      <c r="CK134" s="5"/>
    </row>
    <row r="135" spans="2:89" ht="32" customHeight="1" thickBot="1" x14ac:dyDescent="0.6">
      <c r="B135" s="126" t="s">
        <v>29</v>
      </c>
      <c r="C135" s="126" t="s">
        <v>48</v>
      </c>
      <c r="D135" s="114">
        <v>17</v>
      </c>
      <c r="F135" s="28">
        <f t="shared" ref="F135" ca="1" si="1350">IF(BQ135&lt;=0,BJ135,BH135)</f>
        <v>8</v>
      </c>
      <c r="G135" s="114" t="str">
        <f t="shared" si="1008"/>
        <v>　－　</v>
      </c>
      <c r="H135" s="27"/>
      <c r="I135" s="28">
        <f t="shared" ref="I135" ca="1" si="1351">IF(BQ135&lt;=0,BH135,BJ135)</f>
        <v>1</v>
      </c>
      <c r="J135" s="124" t="s">
        <v>13</v>
      </c>
      <c r="K135" s="26"/>
      <c r="L135" s="24">
        <f t="shared" ca="1" si="1175"/>
        <v>7</v>
      </c>
      <c r="M135" s="118" t="str">
        <f t="shared" ref="M135" ca="1" si="1352">IF(L136=1,"=","")</f>
        <v/>
      </c>
      <c r="N135" s="125" t="str">
        <f t="shared" ref="N135" ca="1" si="1353">IF(L136=1,IF(BQ135&lt;0,"ー",""),"")</f>
        <v/>
      </c>
      <c r="O135" s="118" t="str">
        <f t="shared" ref="O135" ca="1" si="1354">IF(L136=1,L135,"")</f>
        <v/>
      </c>
      <c r="P135" s="118" t="s">
        <v>250</v>
      </c>
      <c r="Q135" s="121" t="str">
        <f t="shared" ref="Q135" si="1355">IF(E135="","",E135)</f>
        <v/>
      </c>
      <c r="R135" s="114" t="s">
        <v>249</v>
      </c>
      <c r="S135" s="122">
        <f t="shared" ref="S135" ca="1" si="1356">F135</f>
        <v>8</v>
      </c>
      <c r="T135" s="114" t="s">
        <v>216</v>
      </c>
      <c r="U135" s="122">
        <f t="shared" ref="U135" ca="1" si="1357">F136</f>
        <v>4</v>
      </c>
      <c r="V135" s="114" t="s">
        <v>217</v>
      </c>
      <c r="W135" s="120" t="str">
        <f t="shared" ref="W135" si="1358">G135</f>
        <v>　－　</v>
      </c>
      <c r="X135" s="56"/>
      <c r="Y135" s="121" t="str">
        <f t="shared" ref="Y135" si="1359">IF(H135="","",H135)</f>
        <v/>
      </c>
      <c r="Z135" s="114" t="s">
        <v>249</v>
      </c>
      <c r="AA135" s="122">
        <f t="shared" ref="AA135" ca="1" si="1360">I135</f>
        <v>1</v>
      </c>
      <c r="AB135" s="114" t="s">
        <v>216</v>
      </c>
      <c r="AC135" s="122">
        <f t="shared" ref="AC135" ca="1" si="1361">I136</f>
        <v>4</v>
      </c>
      <c r="AD135" s="114" t="s">
        <v>217</v>
      </c>
      <c r="AE135" s="27"/>
      <c r="AF135" s="114" t="s">
        <v>233</v>
      </c>
      <c r="AG135" t="s">
        <v>230</v>
      </c>
      <c r="AH135" t="s">
        <v>250</v>
      </c>
      <c r="AI135" s="1" t="str">
        <f t="shared" ref="AI135" si="1362">IF(K135="","",K135)</f>
        <v/>
      </c>
      <c r="AJ135" t="s">
        <v>249</v>
      </c>
      <c r="AK135" s="1">
        <f t="shared" ref="AK135" ca="1" si="1363">L135</f>
        <v>7</v>
      </c>
      <c r="AL135" t="s">
        <v>216</v>
      </c>
      <c r="AM135" s="1">
        <f t="shared" ref="AM135" ca="1" si="1364">L136</f>
        <v>4</v>
      </c>
      <c r="AN135" t="s">
        <v>217</v>
      </c>
      <c r="AO135" t="s">
        <v>230</v>
      </c>
      <c r="AP135" s="114" t="str">
        <f t="shared" ca="1" si="1021"/>
        <v>\\(\\quad \\displaystyle \\frac{8}{4}　－　\\frac{1}{4}　=　 \\)</v>
      </c>
      <c r="AQ135" t="str">
        <f t="shared" ca="1" si="1306"/>
        <v>\\(\\quad \\displaystyle \\frac{7}{4} \\)</v>
      </c>
      <c r="AS135" s="114" t="str">
        <f t="shared" ref="AS135" ca="1" si="1365">AP135</f>
        <v>\\(\\quad \\displaystyle \\frac{8}{4}　－　\\frac{1}{4}　=　 \\)</v>
      </c>
      <c r="AT135" s="114" t="str">
        <f t="shared" ref="AT135" ca="1" si="1366">IF(O135="",AQ135,AQ136)</f>
        <v>\\(\\quad \\displaystyle \\frac{7}{4} \\)</v>
      </c>
      <c r="AU135" s="114" t="s">
        <v>60</v>
      </c>
      <c r="AV135" s="115" t="s">
        <v>225</v>
      </c>
      <c r="AW135" s="115" t="str">
        <f t="shared" ref="AW135" ca="1" si="1367">AS135</f>
        <v>\\(\\quad \\displaystyle \\frac{8}{4}　－　\\frac{1}{4}　=　 \\)</v>
      </c>
      <c r="AX135" s="115" t="str">
        <f t="shared" ref="AX135" ca="1" si="1368">AT135</f>
        <v>\\(\\quad \\displaystyle \\frac{7}{4} \\)</v>
      </c>
      <c r="AY135" s="115" t="s">
        <v>62</v>
      </c>
      <c r="AZ135" s="116" t="str">
        <f t="shared" ref="AZ135" ca="1" si="1369">"INSERT INTO "&amp;AU135&amp;"(tangen,question,answer,editor,date,count) VALUES('"&amp;AV135&amp;"','"&amp;AW135&amp;"','"&amp;AX135&amp;"','"&amp;AY135&amp;"',NOW(),0);"</f>
        <v>INSERT INTO math(tangen,question,answer,editor,date,count) VALUES('m3400','\\(\\quad \\displaystyle \\frac{8}{4}　－　\\frac{1}{4}　=　 \\)','\\(\\quad \\displaystyle \\frac{7}{4} \\)','harazono',NOW(),0);</v>
      </c>
      <c r="BH135" s="22">
        <f t="shared" ca="1" si="1167"/>
        <v>8</v>
      </c>
      <c r="BI135" s="120" t="s">
        <v>235</v>
      </c>
      <c r="BJ135" s="22">
        <f t="shared" ref="BJ135" ca="1" si="1370">RANDBETWEEN(1,BH135)</f>
        <v>1</v>
      </c>
      <c r="BK135" s="114" t="s">
        <v>26</v>
      </c>
      <c r="BL135" s="27"/>
      <c r="BM135" s="27"/>
      <c r="BN135" s="27"/>
      <c r="BO135" s="27"/>
      <c r="BP135" s="27"/>
      <c r="BQ135" s="24">
        <f t="shared" ref="BQ135" ca="1" si="1371">BH135*BJ136-BJ135*BH136</f>
        <v>28</v>
      </c>
      <c r="BR135" s="114" t="s">
        <v>26</v>
      </c>
      <c r="BS135" s="114" t="str">
        <f t="shared" si="1023"/>
        <v>　－　</v>
      </c>
      <c r="BT135" s="30">
        <f t="shared" ca="1" si="1196"/>
        <v>28</v>
      </c>
      <c r="BU135" s="24">
        <f t="shared" ref="BU135" ca="1" si="1372">BT135/GCD(BT135,BT136)</f>
        <v>7</v>
      </c>
      <c r="CG135"/>
      <c r="CH135" s="5"/>
      <c r="CK135" s="5"/>
    </row>
    <row r="136" spans="2:89" ht="32" customHeight="1" x14ac:dyDescent="0.55000000000000004">
      <c r="B136" s="127"/>
      <c r="C136" s="127"/>
      <c r="D136" s="114"/>
      <c r="F136" s="29">
        <f t="shared" ref="F136" ca="1" si="1373">IF(BQ135&lt;=0,BJ136,BH136)</f>
        <v>4</v>
      </c>
      <c r="G136" s="114"/>
      <c r="H136" s="27"/>
      <c r="I136" s="29">
        <f t="shared" ref="I136" ca="1" si="1374">IF(BQ135&lt;=0,BH136,BJ136)</f>
        <v>4</v>
      </c>
      <c r="J136" s="124"/>
      <c r="K136" s="26"/>
      <c r="L136" s="25">
        <f t="shared" ca="1" si="1175"/>
        <v>4</v>
      </c>
      <c r="M136" s="118"/>
      <c r="N136" s="125"/>
      <c r="O136" s="118"/>
      <c r="P136" s="118"/>
      <c r="Q136" s="121"/>
      <c r="R136" s="114"/>
      <c r="S136" s="122"/>
      <c r="T136" s="114"/>
      <c r="U136" s="122"/>
      <c r="V136" s="114"/>
      <c r="W136" s="120"/>
      <c r="X136" s="56"/>
      <c r="Y136" s="121"/>
      <c r="Z136" s="114"/>
      <c r="AA136" s="122"/>
      <c r="AB136" s="114"/>
      <c r="AC136" s="122"/>
      <c r="AD136" s="114"/>
      <c r="AE136" s="27"/>
      <c r="AF136" s="114"/>
      <c r="AG136" t="s">
        <v>230</v>
      </c>
      <c r="AH136" t="s">
        <v>250</v>
      </c>
      <c r="AI136" s="1" t="str">
        <f t="shared" ref="AI136" ca="1" si="1375">IF(O135="","",O135)</f>
        <v/>
      </c>
      <c r="AK136" s="1"/>
      <c r="AM136" s="1"/>
      <c r="AO136" t="s">
        <v>230</v>
      </c>
      <c r="AP136" s="114"/>
      <c r="AQ136" t="str">
        <f t="shared" ca="1" si="1306"/>
        <v>\\(\\quad \\displaystyle  \\)</v>
      </c>
      <c r="AS136" s="114"/>
      <c r="AT136" s="114"/>
      <c r="AU136" s="114"/>
      <c r="AV136" s="114"/>
      <c r="AW136" s="114"/>
      <c r="AX136" s="114"/>
      <c r="AY136" s="114"/>
      <c r="AZ136" s="117"/>
      <c r="BH136" s="23">
        <f t="shared" ca="1" si="1170"/>
        <v>4</v>
      </c>
      <c r="BI136" s="120"/>
      <c r="BJ136" s="23">
        <f t="shared" ref="BJ136" ca="1" si="1376">BH136</f>
        <v>4</v>
      </c>
      <c r="BK136" s="114"/>
      <c r="BL136" s="27"/>
      <c r="BM136" s="27"/>
      <c r="BN136" s="27"/>
      <c r="BO136" s="27"/>
      <c r="BP136" s="27"/>
      <c r="BQ136" s="25">
        <f t="shared" ref="BQ136" ca="1" si="1377">BH136*BJ136</f>
        <v>16</v>
      </c>
      <c r="BR136" s="114"/>
      <c r="BS136" s="114"/>
      <c r="BT136">
        <f t="shared" ca="1" si="1196"/>
        <v>16</v>
      </c>
      <c r="BU136" s="25">
        <f t="shared" ref="BU136" ca="1" si="1378">BT136/GCD(BT135,BT136)</f>
        <v>4</v>
      </c>
      <c r="CG136"/>
      <c r="CH136" s="5"/>
      <c r="CK136" s="5"/>
    </row>
    <row r="137" spans="2:89" ht="32" customHeight="1" thickBot="1" x14ac:dyDescent="0.6">
      <c r="B137" s="126" t="s">
        <v>29</v>
      </c>
      <c r="C137" s="126" t="s">
        <v>48</v>
      </c>
      <c r="D137" s="114">
        <v>18</v>
      </c>
      <c r="F137" s="28">
        <f t="shared" ref="F137" ca="1" si="1379">IF(BQ137&lt;=0,BJ137,BH137)</f>
        <v>7</v>
      </c>
      <c r="G137" s="114" t="str">
        <f t="shared" si="1008"/>
        <v>　－　</v>
      </c>
      <c r="H137" s="27"/>
      <c r="I137" s="28">
        <f t="shared" ref="I137" ca="1" si="1380">IF(BQ137&lt;=0,BH137,BJ137)</f>
        <v>2</v>
      </c>
      <c r="J137" s="124" t="s">
        <v>13</v>
      </c>
      <c r="K137" s="26"/>
      <c r="L137" s="24">
        <f t="shared" ca="1" si="1175"/>
        <v>5</v>
      </c>
      <c r="M137" s="118" t="str">
        <f t="shared" ref="M137" ca="1" si="1381">IF(L138=1,"=","")</f>
        <v/>
      </c>
      <c r="N137" s="125" t="str">
        <f t="shared" ref="N137" ca="1" si="1382">IF(L138=1,IF(BQ137&lt;0,"ー",""),"")</f>
        <v/>
      </c>
      <c r="O137" s="118" t="str">
        <f t="shared" ref="O137" ca="1" si="1383">IF(L138=1,L137,"")</f>
        <v/>
      </c>
      <c r="P137" s="118" t="s">
        <v>250</v>
      </c>
      <c r="Q137" s="121" t="str">
        <f t="shared" ref="Q137" si="1384">IF(E137="","",E137)</f>
        <v/>
      </c>
      <c r="R137" s="114" t="s">
        <v>249</v>
      </c>
      <c r="S137" s="122">
        <f t="shared" ref="S137" ca="1" si="1385">F137</f>
        <v>7</v>
      </c>
      <c r="T137" s="114" t="s">
        <v>216</v>
      </c>
      <c r="U137" s="122">
        <f t="shared" ref="U137" ca="1" si="1386">F138</f>
        <v>6</v>
      </c>
      <c r="V137" s="114" t="s">
        <v>217</v>
      </c>
      <c r="W137" s="120" t="str">
        <f t="shared" ref="W137" si="1387">G137</f>
        <v>　－　</v>
      </c>
      <c r="X137" s="56"/>
      <c r="Y137" s="121" t="str">
        <f t="shared" ref="Y137" si="1388">IF(H137="","",H137)</f>
        <v/>
      </c>
      <c r="Z137" s="114" t="s">
        <v>249</v>
      </c>
      <c r="AA137" s="122">
        <f t="shared" ref="AA137" ca="1" si="1389">I137</f>
        <v>2</v>
      </c>
      <c r="AB137" s="114" t="s">
        <v>216</v>
      </c>
      <c r="AC137" s="122">
        <f t="shared" ref="AC137" ca="1" si="1390">I138</f>
        <v>6</v>
      </c>
      <c r="AD137" s="114" t="s">
        <v>217</v>
      </c>
      <c r="AE137" s="27"/>
      <c r="AF137" s="114" t="s">
        <v>233</v>
      </c>
      <c r="AG137" t="s">
        <v>230</v>
      </c>
      <c r="AH137" t="s">
        <v>250</v>
      </c>
      <c r="AI137" s="1" t="str">
        <f t="shared" ref="AI137" si="1391">IF(K137="","",K137)</f>
        <v/>
      </c>
      <c r="AJ137" t="s">
        <v>249</v>
      </c>
      <c r="AK137" s="1">
        <f t="shared" ref="AK137" ca="1" si="1392">L137</f>
        <v>5</v>
      </c>
      <c r="AL137" t="s">
        <v>216</v>
      </c>
      <c r="AM137" s="1">
        <f t="shared" ref="AM137" ca="1" si="1393">L138</f>
        <v>6</v>
      </c>
      <c r="AN137" t="s">
        <v>217</v>
      </c>
      <c r="AO137" t="s">
        <v>230</v>
      </c>
      <c r="AP137" s="114" t="str">
        <f t="shared" ca="1" si="1021"/>
        <v>\\(\\quad \\displaystyle \\frac{7}{6}　－　\\frac{2}{6}　=　 \\)</v>
      </c>
      <c r="AQ137" t="str">
        <f t="shared" ca="1" si="1306"/>
        <v>\\(\\quad \\displaystyle \\frac{5}{6} \\)</v>
      </c>
      <c r="AS137" s="114" t="str">
        <f t="shared" ref="AS137" ca="1" si="1394">AP137</f>
        <v>\\(\\quad \\displaystyle \\frac{7}{6}　－　\\frac{2}{6}　=　 \\)</v>
      </c>
      <c r="AT137" s="114" t="str">
        <f t="shared" ref="AT137" ca="1" si="1395">IF(O137="",AQ137,AQ138)</f>
        <v>\\(\\quad \\displaystyle \\frac{5}{6} \\)</v>
      </c>
      <c r="AU137" s="114" t="s">
        <v>60</v>
      </c>
      <c r="AV137" s="115" t="s">
        <v>225</v>
      </c>
      <c r="AW137" s="115" t="str">
        <f t="shared" ref="AW137" ca="1" si="1396">AS137</f>
        <v>\\(\\quad \\displaystyle \\frac{7}{6}　－　\\frac{2}{6}　=　 \\)</v>
      </c>
      <c r="AX137" s="115" t="str">
        <f t="shared" ref="AX137" ca="1" si="1397">AT137</f>
        <v>\\(\\quad \\displaystyle \\frac{5}{6} \\)</v>
      </c>
      <c r="AY137" s="115" t="s">
        <v>62</v>
      </c>
      <c r="AZ137" s="116" t="str">
        <f t="shared" ref="AZ137" ca="1" si="1398">"INSERT INTO "&amp;AU137&amp;"(tangen,question,answer,editor,date,count) VALUES('"&amp;AV137&amp;"','"&amp;AW137&amp;"','"&amp;AX137&amp;"','"&amp;AY137&amp;"',NOW(),0);"</f>
        <v>INSERT INTO math(tangen,question,answer,editor,date,count) VALUES('m3400','\\(\\quad \\displaystyle \\frac{7}{6}　－　\\frac{2}{6}　=　 \\)','\\(\\quad \\displaystyle \\frac{5}{6} \\)','harazono',NOW(),0);</v>
      </c>
      <c r="BH137" s="22">
        <f t="shared" ca="1" si="1167"/>
        <v>7</v>
      </c>
      <c r="BI137" s="120" t="s">
        <v>235</v>
      </c>
      <c r="BJ137" s="22">
        <f t="shared" ref="BJ137" ca="1" si="1399">RANDBETWEEN(1,BH137)</f>
        <v>2</v>
      </c>
      <c r="BK137" s="114" t="s">
        <v>26</v>
      </c>
      <c r="BL137" s="27"/>
      <c r="BM137" s="27"/>
      <c r="BN137" s="27"/>
      <c r="BO137" s="27"/>
      <c r="BP137" s="27"/>
      <c r="BQ137" s="24">
        <f t="shared" ref="BQ137" ca="1" si="1400">BH137*BJ138-BJ137*BH138</f>
        <v>30</v>
      </c>
      <c r="BR137" s="114" t="s">
        <v>26</v>
      </c>
      <c r="BS137" s="114" t="str">
        <f t="shared" si="1023"/>
        <v>　－　</v>
      </c>
      <c r="BT137" s="30">
        <f t="shared" ca="1" si="1196"/>
        <v>30</v>
      </c>
      <c r="BU137" s="24">
        <f t="shared" ref="BU137" ca="1" si="1401">BT137/GCD(BT137,BT138)</f>
        <v>5</v>
      </c>
      <c r="CG137"/>
      <c r="CH137" s="5"/>
      <c r="CK137" s="5"/>
    </row>
    <row r="138" spans="2:89" ht="32" customHeight="1" x14ac:dyDescent="0.55000000000000004">
      <c r="B138" s="127"/>
      <c r="C138" s="127"/>
      <c r="D138" s="114"/>
      <c r="F138" s="29">
        <f t="shared" ref="F138" ca="1" si="1402">IF(BQ137&lt;=0,BJ138,BH138)</f>
        <v>6</v>
      </c>
      <c r="G138" s="114"/>
      <c r="H138" s="27"/>
      <c r="I138" s="29">
        <f t="shared" ref="I138" ca="1" si="1403">IF(BQ137&lt;=0,BH138,BJ138)</f>
        <v>6</v>
      </c>
      <c r="J138" s="124"/>
      <c r="K138" s="26"/>
      <c r="L138" s="25">
        <f t="shared" ca="1" si="1175"/>
        <v>6</v>
      </c>
      <c r="M138" s="118"/>
      <c r="N138" s="125"/>
      <c r="O138" s="118"/>
      <c r="P138" s="118"/>
      <c r="Q138" s="121"/>
      <c r="R138" s="114"/>
      <c r="S138" s="122"/>
      <c r="T138" s="114"/>
      <c r="U138" s="122"/>
      <c r="V138" s="114"/>
      <c r="W138" s="120"/>
      <c r="X138" s="56"/>
      <c r="Y138" s="121"/>
      <c r="Z138" s="114"/>
      <c r="AA138" s="122"/>
      <c r="AB138" s="114"/>
      <c r="AC138" s="122"/>
      <c r="AD138" s="114"/>
      <c r="AE138" s="27"/>
      <c r="AF138" s="114"/>
      <c r="AG138" t="s">
        <v>230</v>
      </c>
      <c r="AH138" t="s">
        <v>250</v>
      </c>
      <c r="AI138" s="1" t="str">
        <f t="shared" ref="AI138" ca="1" si="1404">IF(O137="","",O137)</f>
        <v/>
      </c>
      <c r="AK138" s="1"/>
      <c r="AM138" s="1"/>
      <c r="AO138" t="s">
        <v>230</v>
      </c>
      <c r="AP138" s="114"/>
      <c r="AQ138" t="str">
        <f t="shared" ca="1" si="1306"/>
        <v>\\(\\quad \\displaystyle  \\)</v>
      </c>
      <c r="AS138" s="114"/>
      <c r="AT138" s="114"/>
      <c r="AU138" s="114"/>
      <c r="AV138" s="114"/>
      <c r="AW138" s="114"/>
      <c r="AX138" s="114"/>
      <c r="AY138" s="114"/>
      <c r="AZ138" s="117"/>
      <c r="BH138" s="23">
        <f t="shared" ca="1" si="1170"/>
        <v>6</v>
      </c>
      <c r="BI138" s="120"/>
      <c r="BJ138" s="23">
        <f t="shared" ref="BJ138" ca="1" si="1405">BH138</f>
        <v>6</v>
      </c>
      <c r="BK138" s="114"/>
      <c r="BL138" s="27"/>
      <c r="BM138" s="27"/>
      <c r="BN138" s="27"/>
      <c r="BO138" s="27"/>
      <c r="BP138" s="27"/>
      <c r="BQ138" s="25">
        <f t="shared" ref="BQ138" ca="1" si="1406">BH138*BJ138</f>
        <v>36</v>
      </c>
      <c r="BR138" s="114"/>
      <c r="BS138" s="114"/>
      <c r="BT138">
        <f t="shared" ca="1" si="1196"/>
        <v>36</v>
      </c>
      <c r="BU138" s="25">
        <f t="shared" ref="BU138" ca="1" si="1407">BT138/GCD(BT137,BT138)</f>
        <v>6</v>
      </c>
      <c r="CG138"/>
      <c r="CH138" s="5"/>
      <c r="CK138" s="5"/>
    </row>
    <row r="139" spans="2:89" ht="32" customHeight="1" thickBot="1" x14ac:dyDescent="0.6">
      <c r="B139" s="126" t="s">
        <v>29</v>
      </c>
      <c r="C139" s="126" t="s">
        <v>48</v>
      </c>
      <c r="D139" s="114">
        <v>19</v>
      </c>
      <c r="F139" s="28">
        <f t="shared" ref="F139" ca="1" si="1408">IF(BQ139&lt;=0,BJ139,BH139)</f>
        <v>4</v>
      </c>
      <c r="G139" s="114" t="str">
        <f t="shared" si="1008"/>
        <v>　－　</v>
      </c>
      <c r="H139" s="27"/>
      <c r="I139" s="28">
        <f t="shared" ref="I139" ca="1" si="1409">IF(BQ139&lt;=0,BH139,BJ139)</f>
        <v>3</v>
      </c>
      <c r="J139" s="124" t="s">
        <v>13</v>
      </c>
      <c r="K139" s="26"/>
      <c r="L139" s="24">
        <f t="shared" ca="1" si="1175"/>
        <v>1</v>
      </c>
      <c r="M139" s="118" t="str">
        <f t="shared" ref="M139" ca="1" si="1410">IF(L140=1,"=","")</f>
        <v/>
      </c>
      <c r="N139" s="125" t="str">
        <f t="shared" ref="N139" ca="1" si="1411">IF(L140=1,IF(BQ139&lt;0,"ー",""),"")</f>
        <v/>
      </c>
      <c r="O139" s="118" t="str">
        <f t="shared" ref="O139" ca="1" si="1412">IF(L140=1,L139,"")</f>
        <v/>
      </c>
      <c r="P139" s="118" t="s">
        <v>250</v>
      </c>
      <c r="Q139" s="121" t="str">
        <f t="shared" ref="Q139" si="1413">IF(E139="","",E139)</f>
        <v/>
      </c>
      <c r="R139" s="114" t="s">
        <v>249</v>
      </c>
      <c r="S139" s="122">
        <f t="shared" ref="S139" ca="1" si="1414">F139</f>
        <v>4</v>
      </c>
      <c r="T139" s="114" t="s">
        <v>216</v>
      </c>
      <c r="U139" s="122">
        <f t="shared" ref="U139" ca="1" si="1415">F140</f>
        <v>5</v>
      </c>
      <c r="V139" s="114" t="s">
        <v>217</v>
      </c>
      <c r="W139" s="120" t="str">
        <f t="shared" ref="W139" si="1416">G139</f>
        <v>　－　</v>
      </c>
      <c r="X139" s="56"/>
      <c r="Y139" s="121" t="str">
        <f t="shared" ref="Y139" si="1417">IF(H139="","",H139)</f>
        <v/>
      </c>
      <c r="Z139" s="114" t="s">
        <v>249</v>
      </c>
      <c r="AA139" s="122">
        <f t="shared" ref="AA139" ca="1" si="1418">I139</f>
        <v>3</v>
      </c>
      <c r="AB139" s="114" t="s">
        <v>216</v>
      </c>
      <c r="AC139" s="122">
        <f t="shared" ref="AC139" ca="1" si="1419">I140</f>
        <v>5</v>
      </c>
      <c r="AD139" s="114" t="s">
        <v>217</v>
      </c>
      <c r="AE139" s="27"/>
      <c r="AF139" s="114" t="s">
        <v>233</v>
      </c>
      <c r="AG139" t="s">
        <v>230</v>
      </c>
      <c r="AH139" t="s">
        <v>250</v>
      </c>
      <c r="AI139" s="1" t="str">
        <f t="shared" ref="AI139" si="1420">IF(K139="","",K139)</f>
        <v/>
      </c>
      <c r="AJ139" t="s">
        <v>249</v>
      </c>
      <c r="AK139" s="1">
        <f t="shared" ref="AK139" ca="1" si="1421">L139</f>
        <v>1</v>
      </c>
      <c r="AL139" t="s">
        <v>216</v>
      </c>
      <c r="AM139" s="1">
        <f t="shared" ref="AM139" ca="1" si="1422">L140</f>
        <v>5</v>
      </c>
      <c r="AN139" t="s">
        <v>217</v>
      </c>
      <c r="AO139" t="s">
        <v>230</v>
      </c>
      <c r="AP139" s="114" t="str">
        <f t="shared" ca="1" si="1021"/>
        <v>\\(\\quad \\displaystyle \\frac{4}{5}　－　\\frac{3}{5}　=　 \\)</v>
      </c>
      <c r="AQ139" t="str">
        <f t="shared" ca="1" si="1306"/>
        <v>\\(\\quad \\displaystyle \\frac{1}{5} \\)</v>
      </c>
      <c r="AS139" s="114" t="str">
        <f t="shared" ref="AS139" ca="1" si="1423">AP139</f>
        <v>\\(\\quad \\displaystyle \\frac{4}{5}　－　\\frac{3}{5}　=　 \\)</v>
      </c>
      <c r="AT139" s="114" t="str">
        <f t="shared" ref="AT139" ca="1" si="1424">IF(O139="",AQ139,AQ140)</f>
        <v>\\(\\quad \\displaystyle \\frac{1}{5} \\)</v>
      </c>
      <c r="AU139" s="114" t="s">
        <v>60</v>
      </c>
      <c r="AV139" s="115" t="s">
        <v>225</v>
      </c>
      <c r="AW139" s="115" t="str">
        <f t="shared" ref="AW139" ca="1" si="1425">AS139</f>
        <v>\\(\\quad \\displaystyle \\frac{4}{5}　－　\\frac{3}{5}　=　 \\)</v>
      </c>
      <c r="AX139" s="115" t="str">
        <f t="shared" ref="AX139" ca="1" si="1426">AT139</f>
        <v>\\(\\quad \\displaystyle \\frac{1}{5} \\)</v>
      </c>
      <c r="AY139" s="115" t="s">
        <v>62</v>
      </c>
      <c r="AZ139" s="116" t="str">
        <f t="shared" ref="AZ139" ca="1" si="1427">"INSERT INTO "&amp;AU139&amp;"(tangen,question,answer,editor,date,count) VALUES('"&amp;AV139&amp;"','"&amp;AW139&amp;"','"&amp;AX139&amp;"','"&amp;AY139&amp;"',NOW(),0);"</f>
        <v>INSERT INTO math(tangen,question,answer,editor,date,count) VALUES('m3400','\\(\\quad \\displaystyle \\frac{4}{5}　－　\\frac{3}{5}　=　 \\)','\\(\\quad \\displaystyle \\frac{1}{5} \\)','harazono',NOW(),0);</v>
      </c>
      <c r="BH139" s="22">
        <f t="shared" ca="1" si="1167"/>
        <v>4</v>
      </c>
      <c r="BI139" s="120" t="s">
        <v>235</v>
      </c>
      <c r="BJ139" s="22">
        <f t="shared" ref="BJ139" ca="1" si="1428">RANDBETWEEN(1,BH139)</f>
        <v>3</v>
      </c>
      <c r="BK139" s="114" t="s">
        <v>26</v>
      </c>
      <c r="BL139" s="27"/>
      <c r="BM139" s="27"/>
      <c r="BN139" s="27"/>
      <c r="BO139" s="27"/>
      <c r="BP139" s="27"/>
      <c r="BQ139" s="24">
        <f t="shared" ref="BQ139" ca="1" si="1429">BH139*BJ140-BJ139*BH140</f>
        <v>5</v>
      </c>
      <c r="BR139" s="114" t="s">
        <v>26</v>
      </c>
      <c r="BS139" s="114" t="str">
        <f t="shared" si="1023"/>
        <v>　－　</v>
      </c>
      <c r="BT139" s="30">
        <f t="shared" ca="1" si="1196"/>
        <v>5</v>
      </c>
      <c r="BU139" s="24">
        <f t="shared" ref="BU139" ca="1" si="1430">BT139/GCD(BT139,BT140)</f>
        <v>1</v>
      </c>
      <c r="CG139"/>
      <c r="CH139" s="5"/>
      <c r="CK139" s="5"/>
    </row>
    <row r="140" spans="2:89" ht="32" customHeight="1" x14ac:dyDescent="0.55000000000000004">
      <c r="B140" s="127"/>
      <c r="C140" s="127"/>
      <c r="D140" s="114"/>
      <c r="F140" s="29">
        <f t="shared" ref="F140" ca="1" si="1431">IF(BQ139&lt;=0,BJ140,BH140)</f>
        <v>5</v>
      </c>
      <c r="G140" s="114"/>
      <c r="H140" s="27"/>
      <c r="I140" s="29">
        <f t="shared" ref="I140" ca="1" si="1432">IF(BQ139&lt;=0,BH140,BJ140)</f>
        <v>5</v>
      </c>
      <c r="J140" s="124"/>
      <c r="K140" s="26"/>
      <c r="L140" s="25">
        <f t="shared" ca="1" si="1175"/>
        <v>5</v>
      </c>
      <c r="M140" s="118"/>
      <c r="N140" s="125"/>
      <c r="O140" s="118"/>
      <c r="P140" s="118"/>
      <c r="Q140" s="121"/>
      <c r="R140" s="114"/>
      <c r="S140" s="122"/>
      <c r="T140" s="114"/>
      <c r="U140" s="122"/>
      <c r="V140" s="114"/>
      <c r="W140" s="120"/>
      <c r="X140" s="56"/>
      <c r="Y140" s="121"/>
      <c r="Z140" s="114"/>
      <c r="AA140" s="122"/>
      <c r="AB140" s="114"/>
      <c r="AC140" s="122"/>
      <c r="AD140" s="114"/>
      <c r="AE140" s="27"/>
      <c r="AF140" s="114"/>
      <c r="AG140" t="s">
        <v>230</v>
      </c>
      <c r="AH140" t="s">
        <v>250</v>
      </c>
      <c r="AI140" s="1" t="str">
        <f t="shared" ref="AI140" ca="1" si="1433">IF(O139="","",O139)</f>
        <v/>
      </c>
      <c r="AK140" s="1"/>
      <c r="AM140" s="1"/>
      <c r="AO140" t="s">
        <v>230</v>
      </c>
      <c r="AP140" s="114"/>
      <c r="AQ140" t="str">
        <f t="shared" ca="1" si="1306"/>
        <v>\\(\\quad \\displaystyle  \\)</v>
      </c>
      <c r="AS140" s="114"/>
      <c r="AT140" s="114"/>
      <c r="AU140" s="114"/>
      <c r="AV140" s="114"/>
      <c r="AW140" s="114"/>
      <c r="AX140" s="114"/>
      <c r="AY140" s="114"/>
      <c r="AZ140" s="117"/>
      <c r="BH140" s="23">
        <f t="shared" ca="1" si="1170"/>
        <v>5</v>
      </c>
      <c r="BI140" s="120"/>
      <c r="BJ140" s="23">
        <f t="shared" ref="BJ140" ca="1" si="1434">BH140</f>
        <v>5</v>
      </c>
      <c r="BK140" s="114"/>
      <c r="BL140" s="27"/>
      <c r="BM140" s="27"/>
      <c r="BN140" s="27"/>
      <c r="BO140" s="27"/>
      <c r="BP140" s="27"/>
      <c r="BQ140" s="25">
        <f t="shared" ref="BQ140" ca="1" si="1435">BH140*BJ140</f>
        <v>25</v>
      </c>
      <c r="BR140" s="114"/>
      <c r="BS140" s="114"/>
      <c r="BT140">
        <f t="shared" ca="1" si="1196"/>
        <v>25</v>
      </c>
      <c r="BU140" s="25">
        <f t="shared" ref="BU140" ca="1" si="1436">BT140/GCD(BT139,BT140)</f>
        <v>5</v>
      </c>
      <c r="CG140"/>
      <c r="CH140" s="5"/>
      <c r="CK140" s="5"/>
    </row>
    <row r="141" spans="2:89" ht="32" customHeight="1" thickBot="1" x14ac:dyDescent="0.6">
      <c r="B141" s="126" t="s">
        <v>29</v>
      </c>
      <c r="C141" s="126" t="s">
        <v>48</v>
      </c>
      <c r="D141" s="114">
        <v>20</v>
      </c>
      <c r="F141" s="28">
        <f t="shared" ref="F141" ca="1" si="1437">IF(BQ141&lt;=0,BJ141,BH141)</f>
        <v>4</v>
      </c>
      <c r="G141" s="114" t="str">
        <f t="shared" si="1008"/>
        <v>　－　</v>
      </c>
      <c r="H141" s="27"/>
      <c r="I141" s="28">
        <f t="shared" ref="I141" ca="1" si="1438">IF(BQ141&lt;=0,BH141,BJ141)</f>
        <v>2</v>
      </c>
      <c r="J141" s="124" t="s">
        <v>13</v>
      </c>
      <c r="K141" s="26"/>
      <c r="L141" s="24">
        <f t="shared" ca="1" si="1175"/>
        <v>1</v>
      </c>
      <c r="M141" s="118" t="str">
        <f t="shared" ref="M141" ca="1" si="1439">IF(L142=1,"=","")</f>
        <v>=</v>
      </c>
      <c r="N141" s="125" t="str">
        <f t="shared" ref="N141" ca="1" si="1440">IF(L142=1,IF(BQ141&lt;0,"ー",""),"")</f>
        <v/>
      </c>
      <c r="O141" s="118">
        <f t="shared" ref="O141" ca="1" si="1441">IF(L142=1,L141,"")</f>
        <v>1</v>
      </c>
      <c r="P141" s="118" t="s">
        <v>250</v>
      </c>
      <c r="Q141" s="121" t="str">
        <f t="shared" ref="Q141" si="1442">IF(E141="","",E141)</f>
        <v/>
      </c>
      <c r="R141" s="114" t="s">
        <v>249</v>
      </c>
      <c r="S141" s="122">
        <f t="shared" ref="S141" ca="1" si="1443">F141</f>
        <v>4</v>
      </c>
      <c r="T141" s="114" t="s">
        <v>216</v>
      </c>
      <c r="U141" s="122">
        <f t="shared" ref="U141" ca="1" si="1444">F142</f>
        <v>2</v>
      </c>
      <c r="V141" s="114" t="s">
        <v>217</v>
      </c>
      <c r="W141" s="120" t="str">
        <f t="shared" ref="W141" si="1445">G141</f>
        <v>　－　</v>
      </c>
      <c r="X141" s="56"/>
      <c r="Y141" s="121" t="str">
        <f t="shared" ref="Y141" si="1446">IF(H141="","",H141)</f>
        <v/>
      </c>
      <c r="Z141" s="114" t="s">
        <v>249</v>
      </c>
      <c r="AA141" s="122">
        <f t="shared" ref="AA141" ca="1" si="1447">I141</f>
        <v>2</v>
      </c>
      <c r="AB141" s="114" t="s">
        <v>216</v>
      </c>
      <c r="AC141" s="122">
        <f t="shared" ref="AC141" ca="1" si="1448">I142</f>
        <v>2</v>
      </c>
      <c r="AD141" s="114" t="s">
        <v>217</v>
      </c>
      <c r="AE141" s="27"/>
      <c r="AF141" s="114" t="s">
        <v>233</v>
      </c>
      <c r="AG141" t="s">
        <v>230</v>
      </c>
      <c r="AH141" t="s">
        <v>250</v>
      </c>
      <c r="AI141" s="1" t="str">
        <f t="shared" ref="AI141" si="1449">IF(K141="","",K141)</f>
        <v/>
      </c>
      <c r="AJ141" t="s">
        <v>249</v>
      </c>
      <c r="AK141" s="1">
        <f t="shared" ref="AK141" ca="1" si="1450">L141</f>
        <v>1</v>
      </c>
      <c r="AL141" t="s">
        <v>216</v>
      </c>
      <c r="AM141" s="1">
        <f t="shared" ref="AM141" ca="1" si="1451">L142</f>
        <v>1</v>
      </c>
      <c r="AN141" t="s">
        <v>217</v>
      </c>
      <c r="AO141" t="s">
        <v>230</v>
      </c>
      <c r="AP141" s="114" t="str">
        <f t="shared" ca="1" si="1021"/>
        <v>\\(\\quad \\displaystyle \\frac{4}{2}　－　\\frac{2}{2}　=　 \\)</v>
      </c>
      <c r="AQ141" t="str">
        <f t="shared" ca="1" si="1306"/>
        <v>\\(\\quad \\displaystyle \\frac{1}{1} \\)</v>
      </c>
      <c r="AS141" s="114" t="str">
        <f t="shared" ref="AS141" ca="1" si="1452">AP141</f>
        <v>\\(\\quad \\displaystyle \\frac{4}{2}　－　\\frac{2}{2}　=　 \\)</v>
      </c>
      <c r="AT141" s="114" t="str">
        <f t="shared" ref="AT141" ca="1" si="1453">IF(O141="",AQ141,AQ142)</f>
        <v>\\(\\quad \\displaystyle 1 \\)</v>
      </c>
      <c r="AU141" s="114" t="s">
        <v>60</v>
      </c>
      <c r="AV141" s="115" t="s">
        <v>225</v>
      </c>
      <c r="AW141" s="115" t="str">
        <f t="shared" ref="AW141" ca="1" si="1454">AS141</f>
        <v>\\(\\quad \\displaystyle \\frac{4}{2}　－　\\frac{2}{2}　=　 \\)</v>
      </c>
      <c r="AX141" s="115" t="str">
        <f t="shared" ref="AX141" ca="1" si="1455">AT141</f>
        <v>\\(\\quad \\displaystyle 1 \\)</v>
      </c>
      <c r="AY141" s="115" t="s">
        <v>62</v>
      </c>
      <c r="AZ141" s="116" t="str">
        <f t="shared" ref="AZ141" ca="1" si="1456">"INSERT INTO "&amp;AU141&amp;"(tangen,question,answer,editor,date,count) VALUES('"&amp;AV141&amp;"','"&amp;AW141&amp;"','"&amp;AX141&amp;"','"&amp;AY141&amp;"',NOW(),0);"</f>
        <v>INSERT INTO math(tangen,question,answer,editor,date,count) VALUES('m3400','\\(\\quad \\displaystyle \\frac{4}{2}　－　\\frac{2}{2}　=　 \\)','\\(\\quad \\displaystyle 1 \\)','harazono',NOW(),0);</v>
      </c>
      <c r="BH141" s="22">
        <f t="shared" ca="1" si="1167"/>
        <v>4</v>
      </c>
      <c r="BI141" s="120" t="s">
        <v>235</v>
      </c>
      <c r="BJ141" s="22">
        <f t="shared" ref="BJ141" ca="1" si="1457">RANDBETWEEN(1,BH141)</f>
        <v>2</v>
      </c>
      <c r="BK141" s="114" t="s">
        <v>26</v>
      </c>
      <c r="BL141" s="27"/>
      <c r="BM141" s="27"/>
      <c r="BN141" s="27"/>
      <c r="BO141" s="27"/>
      <c r="BP141" s="27"/>
      <c r="BQ141" s="24">
        <f t="shared" ref="BQ141" ca="1" si="1458">BH141*BJ142-BJ141*BH142</f>
        <v>4</v>
      </c>
      <c r="BR141" s="114" t="s">
        <v>26</v>
      </c>
      <c r="BS141" s="114" t="str">
        <f t="shared" si="1023"/>
        <v>　－　</v>
      </c>
      <c r="BT141" s="30">
        <f t="shared" ca="1" si="1196"/>
        <v>4</v>
      </c>
      <c r="BU141" s="24">
        <f t="shared" ref="BU141" ca="1" si="1459">BT141/GCD(BT141,BT142)</f>
        <v>1</v>
      </c>
      <c r="CG141"/>
      <c r="CH141" s="5"/>
      <c r="CK141" s="5"/>
    </row>
    <row r="142" spans="2:89" ht="32" customHeight="1" x14ac:dyDescent="0.55000000000000004">
      <c r="B142" s="127"/>
      <c r="C142" s="127"/>
      <c r="D142" s="114"/>
      <c r="F142" s="29">
        <f t="shared" ref="F142" ca="1" si="1460">IF(BQ141&lt;=0,BJ142,BH142)</f>
        <v>2</v>
      </c>
      <c r="G142" s="114"/>
      <c r="H142" s="27"/>
      <c r="I142" s="29">
        <f t="shared" ref="I142" ca="1" si="1461">IF(BQ141&lt;=0,BH142,BJ142)</f>
        <v>2</v>
      </c>
      <c r="J142" s="124"/>
      <c r="K142" s="26"/>
      <c r="L142" s="25">
        <f t="shared" ca="1" si="1175"/>
        <v>1</v>
      </c>
      <c r="M142" s="118"/>
      <c r="N142" s="125"/>
      <c r="O142" s="118"/>
      <c r="P142" s="118"/>
      <c r="Q142" s="121"/>
      <c r="R142" s="114"/>
      <c r="S142" s="122"/>
      <c r="T142" s="114"/>
      <c r="U142" s="122"/>
      <c r="V142" s="114"/>
      <c r="W142" s="120"/>
      <c r="X142" s="56"/>
      <c r="Y142" s="121"/>
      <c r="Z142" s="114"/>
      <c r="AA142" s="122"/>
      <c r="AB142" s="114"/>
      <c r="AC142" s="122"/>
      <c r="AD142" s="114"/>
      <c r="AE142" s="27"/>
      <c r="AF142" s="114"/>
      <c r="AG142" t="s">
        <v>230</v>
      </c>
      <c r="AH142" t="s">
        <v>250</v>
      </c>
      <c r="AI142" s="1">
        <f t="shared" ref="AI142" ca="1" si="1462">IF(O141="","",O141)</f>
        <v>1</v>
      </c>
      <c r="AK142" s="1"/>
      <c r="AM142" s="1"/>
      <c r="AO142" t="s">
        <v>230</v>
      </c>
      <c r="AP142" s="114"/>
      <c r="AQ142" t="str">
        <f t="shared" ca="1" si="1306"/>
        <v>\\(\\quad \\displaystyle 1 \\)</v>
      </c>
      <c r="AS142" s="114"/>
      <c r="AT142" s="114"/>
      <c r="AU142" s="114"/>
      <c r="AV142" s="114"/>
      <c r="AW142" s="114"/>
      <c r="AX142" s="114"/>
      <c r="AY142" s="114"/>
      <c r="AZ142" s="117"/>
      <c r="BH142" s="23">
        <f t="shared" ca="1" si="1170"/>
        <v>2</v>
      </c>
      <c r="BI142" s="120"/>
      <c r="BJ142" s="23">
        <f t="shared" ref="BJ142" ca="1" si="1463">BH142</f>
        <v>2</v>
      </c>
      <c r="BK142" s="114"/>
      <c r="BL142" s="27"/>
      <c r="BM142" s="27"/>
      <c r="BN142" s="27"/>
      <c r="BO142" s="27"/>
      <c r="BP142" s="27"/>
      <c r="BQ142" s="25">
        <f t="shared" ref="BQ142" ca="1" si="1464">BH142*BJ142</f>
        <v>4</v>
      </c>
      <c r="BR142" s="114"/>
      <c r="BS142" s="114"/>
      <c r="BT142">
        <f t="shared" ca="1" si="1196"/>
        <v>4</v>
      </c>
      <c r="BU142" s="25">
        <f t="shared" ref="BU142" ca="1" si="1465">BT142/GCD(BT141,BT142)</f>
        <v>1</v>
      </c>
      <c r="CG142"/>
      <c r="CH142" s="5"/>
      <c r="CK142" s="5"/>
    </row>
    <row r="143" spans="2:89" ht="32" customHeight="1" thickBot="1" x14ac:dyDescent="0.6">
      <c r="B143" s="126" t="s">
        <v>29</v>
      </c>
      <c r="C143" s="126" t="s">
        <v>48</v>
      </c>
      <c r="D143" s="114">
        <v>21</v>
      </c>
      <c r="F143" s="28">
        <f t="shared" ref="F143" ca="1" si="1466">IF(BQ143&lt;=0,BJ143,BH143)</f>
        <v>3</v>
      </c>
      <c r="G143" s="114" t="str">
        <f t="shared" si="1008"/>
        <v>　－　</v>
      </c>
      <c r="H143" s="27"/>
      <c r="I143" s="28">
        <f t="shared" ref="I143" ca="1" si="1467">IF(BQ143&lt;=0,BH143,BJ143)</f>
        <v>3</v>
      </c>
      <c r="J143" s="124" t="s">
        <v>13</v>
      </c>
      <c r="K143" s="26"/>
      <c r="L143" s="24">
        <f t="shared" ca="1" si="1175"/>
        <v>0</v>
      </c>
      <c r="M143" s="118" t="str">
        <f t="shared" ref="M143" ca="1" si="1468">IF(L144=1,"=","")</f>
        <v>=</v>
      </c>
      <c r="N143" s="125" t="str">
        <f t="shared" ref="N143" ca="1" si="1469">IF(L144=1,IF(BQ143&lt;0,"ー",""),"")</f>
        <v/>
      </c>
      <c r="O143" s="118">
        <f t="shared" ref="O143" ca="1" si="1470">IF(L144=1,L143,"")</f>
        <v>0</v>
      </c>
      <c r="P143" s="118" t="s">
        <v>250</v>
      </c>
      <c r="Q143" s="121" t="str">
        <f t="shared" ref="Q143" si="1471">IF(E143="","",E143)</f>
        <v/>
      </c>
      <c r="R143" s="114" t="s">
        <v>249</v>
      </c>
      <c r="S143" s="122">
        <f t="shared" ref="S143" ca="1" si="1472">F143</f>
        <v>3</v>
      </c>
      <c r="T143" s="114" t="s">
        <v>216</v>
      </c>
      <c r="U143" s="122">
        <f t="shared" ref="U143" ca="1" si="1473">F144</f>
        <v>10</v>
      </c>
      <c r="V143" s="114" t="s">
        <v>217</v>
      </c>
      <c r="W143" s="120" t="str">
        <f t="shared" ref="W143" si="1474">G143</f>
        <v>　－　</v>
      </c>
      <c r="X143" s="56"/>
      <c r="Y143" s="121" t="str">
        <f t="shared" ref="Y143" si="1475">IF(H143="","",H143)</f>
        <v/>
      </c>
      <c r="Z143" s="114" t="s">
        <v>249</v>
      </c>
      <c r="AA143" s="122">
        <f t="shared" ref="AA143" ca="1" si="1476">I143</f>
        <v>3</v>
      </c>
      <c r="AB143" s="114" t="s">
        <v>216</v>
      </c>
      <c r="AC143" s="122">
        <f t="shared" ref="AC143" ca="1" si="1477">I144</f>
        <v>10</v>
      </c>
      <c r="AD143" s="114" t="s">
        <v>217</v>
      </c>
      <c r="AE143" s="27"/>
      <c r="AF143" s="114" t="s">
        <v>233</v>
      </c>
      <c r="AG143" t="s">
        <v>230</v>
      </c>
      <c r="AH143" t="s">
        <v>250</v>
      </c>
      <c r="AI143" s="1" t="str">
        <f t="shared" ref="AI143" si="1478">IF(K143="","",K143)</f>
        <v/>
      </c>
      <c r="AJ143" t="s">
        <v>249</v>
      </c>
      <c r="AK143" s="1">
        <f t="shared" ref="AK143" ca="1" si="1479">L143</f>
        <v>0</v>
      </c>
      <c r="AL143" t="s">
        <v>216</v>
      </c>
      <c r="AM143" s="1">
        <f t="shared" ref="AM143" ca="1" si="1480">L144</f>
        <v>1</v>
      </c>
      <c r="AN143" t="s">
        <v>217</v>
      </c>
      <c r="AO143" t="s">
        <v>230</v>
      </c>
      <c r="AP143" s="114" t="str">
        <f t="shared" ca="1" si="1021"/>
        <v>\\(\\quad \\displaystyle \\frac{3}{10}　－　\\frac{3}{10}　=　 \\)</v>
      </c>
      <c r="AQ143" t="str">
        <f t="shared" ca="1" si="1306"/>
        <v>\\(\\quad \\displaystyle \\frac{0}{1} \\)</v>
      </c>
      <c r="AS143" s="114" t="str">
        <f t="shared" ref="AS143" ca="1" si="1481">AP143</f>
        <v>\\(\\quad \\displaystyle \\frac{3}{10}　－　\\frac{3}{10}　=　 \\)</v>
      </c>
      <c r="AT143" s="114" t="str">
        <f t="shared" ref="AT143" ca="1" si="1482">IF(O143="",AQ143,AQ144)</f>
        <v>\\(\\quad \\displaystyle 0 \\)</v>
      </c>
      <c r="AU143" s="114" t="s">
        <v>60</v>
      </c>
      <c r="AV143" s="115" t="s">
        <v>225</v>
      </c>
      <c r="AW143" s="115" t="str">
        <f t="shared" ref="AW143" ca="1" si="1483">AS143</f>
        <v>\\(\\quad \\displaystyle \\frac{3}{10}　－　\\frac{3}{10}　=　 \\)</v>
      </c>
      <c r="AX143" s="115" t="str">
        <f t="shared" ref="AX143" ca="1" si="1484">AT143</f>
        <v>\\(\\quad \\displaystyle 0 \\)</v>
      </c>
      <c r="AY143" s="115" t="s">
        <v>62</v>
      </c>
      <c r="AZ143" s="116" t="str">
        <f t="shared" ref="AZ143" ca="1" si="1485">"INSERT INTO "&amp;AU143&amp;"(tangen,question,answer,editor,date,count) VALUES('"&amp;AV143&amp;"','"&amp;AW143&amp;"','"&amp;AX143&amp;"','"&amp;AY143&amp;"',NOW(),0);"</f>
        <v>INSERT INTO math(tangen,question,answer,editor,date,count) VALUES('m3400','\\(\\quad \\displaystyle \\frac{3}{10}　－　\\frac{3}{10}　=　 \\)','\\(\\quad \\displaystyle 0 \\)','harazono',NOW(),0);</v>
      </c>
      <c r="BH143" s="22">
        <f t="shared" ca="1" si="1167"/>
        <v>3</v>
      </c>
      <c r="BI143" s="120" t="s">
        <v>235</v>
      </c>
      <c r="BJ143" s="22">
        <f t="shared" ref="BJ143" ca="1" si="1486">RANDBETWEEN(1,BH143)</f>
        <v>3</v>
      </c>
      <c r="BK143" s="114" t="s">
        <v>26</v>
      </c>
      <c r="BL143" s="27"/>
      <c r="BM143" s="27"/>
      <c r="BN143" s="27"/>
      <c r="BO143" s="27"/>
      <c r="BP143" s="27"/>
      <c r="BQ143" s="24">
        <f t="shared" ref="BQ143" ca="1" si="1487">BH143*BJ144-BJ143*BH144</f>
        <v>0</v>
      </c>
      <c r="BR143" s="114" t="s">
        <v>26</v>
      </c>
      <c r="BS143" s="114" t="str">
        <f t="shared" si="1023"/>
        <v>　－　</v>
      </c>
      <c r="BT143" s="30">
        <f t="shared" ca="1" si="1196"/>
        <v>0</v>
      </c>
      <c r="BU143" s="24">
        <f t="shared" ref="BU143" ca="1" si="1488">BT143/GCD(BT143,BT144)</f>
        <v>0</v>
      </c>
      <c r="CG143"/>
      <c r="CH143" s="5"/>
      <c r="CK143" s="5"/>
    </row>
    <row r="144" spans="2:89" ht="32" customHeight="1" x14ac:dyDescent="0.55000000000000004">
      <c r="B144" s="127"/>
      <c r="C144" s="127"/>
      <c r="D144" s="114"/>
      <c r="F144" s="29">
        <f t="shared" ref="F144" ca="1" si="1489">IF(BQ143&lt;=0,BJ144,BH144)</f>
        <v>10</v>
      </c>
      <c r="G144" s="114"/>
      <c r="H144" s="27"/>
      <c r="I144" s="29">
        <f t="shared" ref="I144" ca="1" si="1490">IF(BQ143&lt;=0,BH144,BJ144)</f>
        <v>10</v>
      </c>
      <c r="J144" s="124"/>
      <c r="K144" s="26"/>
      <c r="L144" s="25">
        <f t="shared" ca="1" si="1175"/>
        <v>1</v>
      </c>
      <c r="M144" s="118"/>
      <c r="N144" s="125"/>
      <c r="O144" s="118"/>
      <c r="P144" s="118"/>
      <c r="Q144" s="121"/>
      <c r="R144" s="114"/>
      <c r="S144" s="122"/>
      <c r="T144" s="114"/>
      <c r="U144" s="122"/>
      <c r="V144" s="114"/>
      <c r="W144" s="120"/>
      <c r="X144" s="56"/>
      <c r="Y144" s="121"/>
      <c r="Z144" s="114"/>
      <c r="AA144" s="122"/>
      <c r="AB144" s="114"/>
      <c r="AC144" s="122"/>
      <c r="AD144" s="114"/>
      <c r="AE144" s="27"/>
      <c r="AF144" s="114"/>
      <c r="AG144" t="s">
        <v>230</v>
      </c>
      <c r="AH144" t="s">
        <v>250</v>
      </c>
      <c r="AI144" s="1">
        <f t="shared" ref="AI144" ca="1" si="1491">IF(O143="","",O143)</f>
        <v>0</v>
      </c>
      <c r="AK144" s="1"/>
      <c r="AM144" s="1"/>
      <c r="AO144" t="s">
        <v>230</v>
      </c>
      <c r="AP144" s="114"/>
      <c r="AQ144" t="str">
        <f t="shared" ca="1" si="1306"/>
        <v>\\(\\quad \\displaystyle 0 \\)</v>
      </c>
      <c r="AS144" s="114"/>
      <c r="AT144" s="114"/>
      <c r="AU144" s="114"/>
      <c r="AV144" s="114"/>
      <c r="AW144" s="114"/>
      <c r="AX144" s="114"/>
      <c r="AY144" s="114"/>
      <c r="AZ144" s="117"/>
      <c r="BH144" s="23">
        <f t="shared" ca="1" si="1170"/>
        <v>10</v>
      </c>
      <c r="BI144" s="120"/>
      <c r="BJ144" s="23">
        <f t="shared" ref="BJ144" ca="1" si="1492">BH144</f>
        <v>10</v>
      </c>
      <c r="BK144" s="114"/>
      <c r="BL144" s="27"/>
      <c r="BM144" s="27"/>
      <c r="BN144" s="27"/>
      <c r="BO144" s="27"/>
      <c r="BP144" s="27"/>
      <c r="BQ144" s="25">
        <f t="shared" ref="BQ144" ca="1" si="1493">BH144*BJ144</f>
        <v>100</v>
      </c>
      <c r="BR144" s="114"/>
      <c r="BS144" s="114"/>
      <c r="BT144">
        <f t="shared" ca="1" si="1196"/>
        <v>100</v>
      </c>
      <c r="BU144" s="25">
        <f t="shared" ref="BU144" ca="1" si="1494">BT144/GCD(BT143,BT144)</f>
        <v>1</v>
      </c>
      <c r="CG144"/>
      <c r="CH144" s="5"/>
      <c r="CK144" s="5"/>
    </row>
    <row r="145" spans="2:89" ht="32" customHeight="1" thickBot="1" x14ac:dyDescent="0.6">
      <c r="B145" s="126" t="s">
        <v>29</v>
      </c>
      <c r="C145" s="126" t="s">
        <v>48</v>
      </c>
      <c r="D145" s="114">
        <v>22</v>
      </c>
      <c r="F145" s="28">
        <f t="shared" ref="F145" ca="1" si="1495">IF(BQ145&lt;=0,BJ145,BH145)</f>
        <v>3</v>
      </c>
      <c r="G145" s="114" t="str">
        <f t="shared" si="1008"/>
        <v>　－　</v>
      </c>
      <c r="H145" s="27"/>
      <c r="I145" s="28">
        <f t="shared" ref="I145" ca="1" si="1496">IF(BQ145&lt;=0,BH145,BJ145)</f>
        <v>1</v>
      </c>
      <c r="J145" s="124" t="s">
        <v>13</v>
      </c>
      <c r="K145" s="26"/>
      <c r="L145" s="24">
        <f t="shared" ca="1" si="1175"/>
        <v>1</v>
      </c>
      <c r="M145" s="118" t="str">
        <f t="shared" ref="M145" ca="1" si="1497">IF(L146=1,"=","")</f>
        <v/>
      </c>
      <c r="N145" s="125" t="str">
        <f t="shared" ref="N145" ca="1" si="1498">IF(L146=1,IF(BQ145&lt;0,"ー",""),"")</f>
        <v/>
      </c>
      <c r="O145" s="118" t="str">
        <f t="shared" ref="O145" ca="1" si="1499">IF(L146=1,L145,"")</f>
        <v/>
      </c>
      <c r="P145" s="118" t="s">
        <v>250</v>
      </c>
      <c r="Q145" s="121" t="str">
        <f t="shared" ref="Q145" si="1500">IF(E145="","",E145)</f>
        <v/>
      </c>
      <c r="R145" s="114" t="s">
        <v>249</v>
      </c>
      <c r="S145" s="122">
        <f t="shared" ref="S145" ca="1" si="1501">F145</f>
        <v>3</v>
      </c>
      <c r="T145" s="114" t="s">
        <v>216</v>
      </c>
      <c r="U145" s="122">
        <f t="shared" ref="U145" ca="1" si="1502">F146</f>
        <v>10</v>
      </c>
      <c r="V145" s="114" t="s">
        <v>217</v>
      </c>
      <c r="W145" s="120" t="str">
        <f t="shared" ref="W145" si="1503">G145</f>
        <v>　－　</v>
      </c>
      <c r="X145" s="56"/>
      <c r="Y145" s="121" t="str">
        <f t="shared" ref="Y145" si="1504">IF(H145="","",H145)</f>
        <v/>
      </c>
      <c r="Z145" s="114" t="s">
        <v>249</v>
      </c>
      <c r="AA145" s="122">
        <f t="shared" ref="AA145" ca="1" si="1505">I145</f>
        <v>1</v>
      </c>
      <c r="AB145" s="114" t="s">
        <v>216</v>
      </c>
      <c r="AC145" s="122">
        <f t="shared" ref="AC145" ca="1" si="1506">I146</f>
        <v>10</v>
      </c>
      <c r="AD145" s="114" t="s">
        <v>217</v>
      </c>
      <c r="AE145" s="27"/>
      <c r="AF145" s="114" t="s">
        <v>233</v>
      </c>
      <c r="AG145" t="s">
        <v>230</v>
      </c>
      <c r="AH145" t="s">
        <v>250</v>
      </c>
      <c r="AI145" s="1" t="str">
        <f t="shared" ref="AI145" si="1507">IF(K145="","",K145)</f>
        <v/>
      </c>
      <c r="AJ145" t="s">
        <v>249</v>
      </c>
      <c r="AK145" s="1">
        <f t="shared" ref="AK145" ca="1" si="1508">L145</f>
        <v>1</v>
      </c>
      <c r="AL145" t="s">
        <v>216</v>
      </c>
      <c r="AM145" s="1">
        <f t="shared" ref="AM145" ca="1" si="1509">L146</f>
        <v>5</v>
      </c>
      <c r="AN145" t="s">
        <v>217</v>
      </c>
      <c r="AO145" t="s">
        <v>230</v>
      </c>
      <c r="AP145" s="114" t="str">
        <f t="shared" ca="1" si="1021"/>
        <v>\\(\\quad \\displaystyle \\frac{3}{10}　－　\\frac{1}{10}　=　 \\)</v>
      </c>
      <c r="AQ145" t="str">
        <f t="shared" ca="1" si="1306"/>
        <v>\\(\\quad \\displaystyle \\frac{1}{5} \\)</v>
      </c>
      <c r="AS145" s="114" t="str">
        <f t="shared" ref="AS145" ca="1" si="1510">AP145</f>
        <v>\\(\\quad \\displaystyle \\frac{3}{10}　－　\\frac{1}{10}　=　 \\)</v>
      </c>
      <c r="AT145" s="114" t="str">
        <f t="shared" ref="AT145" ca="1" si="1511">IF(O145="",AQ145,AQ146)</f>
        <v>\\(\\quad \\displaystyle \\frac{1}{5} \\)</v>
      </c>
      <c r="AU145" s="114" t="s">
        <v>60</v>
      </c>
      <c r="AV145" s="115" t="s">
        <v>225</v>
      </c>
      <c r="AW145" s="115" t="str">
        <f t="shared" ref="AW145" ca="1" si="1512">AS145</f>
        <v>\\(\\quad \\displaystyle \\frac{3}{10}　－　\\frac{1}{10}　=　 \\)</v>
      </c>
      <c r="AX145" s="115" t="str">
        <f t="shared" ref="AX145" ca="1" si="1513">AT145</f>
        <v>\\(\\quad \\displaystyle \\frac{1}{5} \\)</v>
      </c>
      <c r="AY145" s="115" t="s">
        <v>62</v>
      </c>
      <c r="AZ145" s="116" t="str">
        <f t="shared" ref="AZ145" ca="1" si="1514">"INSERT INTO "&amp;AU145&amp;"(tangen,question,answer,editor,date,count) VALUES('"&amp;AV145&amp;"','"&amp;AW145&amp;"','"&amp;AX145&amp;"','"&amp;AY145&amp;"',NOW(),0);"</f>
        <v>INSERT INTO math(tangen,question,answer,editor,date,count) VALUES('m3400','\\(\\quad \\displaystyle \\frac{3}{10}　－　\\frac{1}{10}　=　 \\)','\\(\\quad \\displaystyle \\frac{1}{5} \\)','harazono',NOW(),0);</v>
      </c>
      <c r="BH145" s="22">
        <f t="shared" ca="1" si="1167"/>
        <v>3</v>
      </c>
      <c r="BI145" s="120" t="s">
        <v>235</v>
      </c>
      <c r="BJ145" s="22">
        <f t="shared" ref="BJ145" ca="1" si="1515">RANDBETWEEN(1,BH145)</f>
        <v>1</v>
      </c>
      <c r="BK145" s="114" t="s">
        <v>26</v>
      </c>
      <c r="BL145" s="27"/>
      <c r="BM145" s="27"/>
      <c r="BN145" s="27"/>
      <c r="BO145" s="27"/>
      <c r="BP145" s="27"/>
      <c r="BQ145" s="24">
        <f t="shared" ref="BQ145" ca="1" si="1516">BH145*BJ146-BJ145*BH146</f>
        <v>20</v>
      </c>
      <c r="BR145" s="114" t="s">
        <v>26</v>
      </c>
      <c r="BS145" s="114" t="str">
        <f t="shared" si="1023"/>
        <v>　－　</v>
      </c>
      <c r="BT145" s="30">
        <f t="shared" ca="1" si="1196"/>
        <v>20</v>
      </c>
      <c r="BU145" s="24">
        <f t="shared" ref="BU145" ca="1" si="1517">BT145/GCD(BT145,BT146)</f>
        <v>1</v>
      </c>
      <c r="CG145"/>
      <c r="CH145" s="5"/>
      <c r="CK145" s="5"/>
    </row>
    <row r="146" spans="2:89" ht="32" customHeight="1" x14ac:dyDescent="0.55000000000000004">
      <c r="B146" s="127"/>
      <c r="C146" s="127"/>
      <c r="D146" s="114"/>
      <c r="F146" s="29">
        <f t="shared" ref="F146" ca="1" si="1518">IF(BQ145&lt;=0,BJ146,BH146)</f>
        <v>10</v>
      </c>
      <c r="G146" s="114"/>
      <c r="H146" s="27"/>
      <c r="I146" s="29">
        <f t="shared" ref="I146" ca="1" si="1519">IF(BQ145&lt;=0,BH146,BJ146)</f>
        <v>10</v>
      </c>
      <c r="J146" s="124"/>
      <c r="K146" s="26"/>
      <c r="L146" s="25">
        <f t="shared" ca="1" si="1175"/>
        <v>5</v>
      </c>
      <c r="M146" s="118"/>
      <c r="N146" s="125"/>
      <c r="O146" s="118"/>
      <c r="P146" s="118"/>
      <c r="Q146" s="121"/>
      <c r="R146" s="114"/>
      <c r="S146" s="122"/>
      <c r="T146" s="114"/>
      <c r="U146" s="122"/>
      <c r="V146" s="114"/>
      <c r="W146" s="120"/>
      <c r="X146" s="56"/>
      <c r="Y146" s="121"/>
      <c r="Z146" s="114"/>
      <c r="AA146" s="122"/>
      <c r="AB146" s="114"/>
      <c r="AC146" s="122"/>
      <c r="AD146" s="114"/>
      <c r="AE146" s="27"/>
      <c r="AF146" s="114"/>
      <c r="AG146" t="s">
        <v>230</v>
      </c>
      <c r="AH146" t="s">
        <v>250</v>
      </c>
      <c r="AI146" s="1" t="str">
        <f t="shared" ref="AI146" ca="1" si="1520">IF(O145="","",O145)</f>
        <v/>
      </c>
      <c r="AK146" s="1"/>
      <c r="AM146" s="1"/>
      <c r="AO146" t="s">
        <v>230</v>
      </c>
      <c r="AP146" s="114"/>
      <c r="AQ146" t="str">
        <f t="shared" ca="1" si="1306"/>
        <v>\\(\\quad \\displaystyle  \\)</v>
      </c>
      <c r="AS146" s="114"/>
      <c r="AT146" s="114"/>
      <c r="AU146" s="114"/>
      <c r="AV146" s="114"/>
      <c r="AW146" s="114"/>
      <c r="AX146" s="114"/>
      <c r="AY146" s="114"/>
      <c r="AZ146" s="117"/>
      <c r="BH146" s="23">
        <f t="shared" ca="1" si="1170"/>
        <v>10</v>
      </c>
      <c r="BI146" s="120"/>
      <c r="BJ146" s="23">
        <f t="shared" ref="BJ146" ca="1" si="1521">BH146</f>
        <v>10</v>
      </c>
      <c r="BK146" s="114"/>
      <c r="BL146" s="27"/>
      <c r="BM146" s="27"/>
      <c r="BN146" s="27"/>
      <c r="BO146" s="27"/>
      <c r="BP146" s="27"/>
      <c r="BQ146" s="25">
        <f t="shared" ref="BQ146" ca="1" si="1522">BH146*BJ146</f>
        <v>100</v>
      </c>
      <c r="BR146" s="114"/>
      <c r="BS146" s="114"/>
      <c r="BT146">
        <f t="shared" ca="1" si="1196"/>
        <v>100</v>
      </c>
      <c r="BU146" s="25">
        <f t="shared" ref="BU146" ca="1" si="1523">BT146/GCD(BT145,BT146)</f>
        <v>5</v>
      </c>
      <c r="CG146"/>
      <c r="CH146" s="5"/>
      <c r="CK146" s="5"/>
    </row>
    <row r="147" spans="2:89" ht="32" customHeight="1" thickBot="1" x14ac:dyDescent="0.6">
      <c r="B147" s="126" t="s">
        <v>29</v>
      </c>
      <c r="C147" s="126" t="s">
        <v>48</v>
      </c>
      <c r="D147" s="114">
        <v>23</v>
      </c>
      <c r="F147" s="28">
        <f t="shared" ref="F147" ca="1" si="1524">IF(BQ147&lt;=0,BJ147,BH147)</f>
        <v>1</v>
      </c>
      <c r="G147" s="114" t="str">
        <f t="shared" si="1008"/>
        <v>　－　</v>
      </c>
      <c r="H147" s="27"/>
      <c r="I147" s="28">
        <f t="shared" ref="I147" ca="1" si="1525">IF(BQ147&lt;=0,BH147,BJ147)</f>
        <v>1</v>
      </c>
      <c r="J147" s="124" t="s">
        <v>13</v>
      </c>
      <c r="K147" s="26"/>
      <c r="L147" s="24">
        <f t="shared" ca="1" si="1175"/>
        <v>0</v>
      </c>
      <c r="M147" s="118" t="str">
        <f t="shared" ref="M147" ca="1" si="1526">IF(L148=1,"=","")</f>
        <v>=</v>
      </c>
      <c r="N147" s="125" t="str">
        <f t="shared" ref="N147" ca="1" si="1527">IF(L148=1,IF(BQ147&lt;0,"ー",""),"")</f>
        <v/>
      </c>
      <c r="O147" s="118">
        <f t="shared" ref="O147" ca="1" si="1528">IF(L148=1,L147,"")</f>
        <v>0</v>
      </c>
      <c r="P147" s="118" t="s">
        <v>250</v>
      </c>
      <c r="Q147" s="121" t="str">
        <f t="shared" ref="Q147" si="1529">IF(E147="","",E147)</f>
        <v/>
      </c>
      <c r="R147" s="114" t="s">
        <v>249</v>
      </c>
      <c r="S147" s="122">
        <f t="shared" ref="S147" ca="1" si="1530">F147</f>
        <v>1</v>
      </c>
      <c r="T147" s="114" t="s">
        <v>216</v>
      </c>
      <c r="U147" s="122">
        <f t="shared" ref="U147" ca="1" si="1531">F148</f>
        <v>2</v>
      </c>
      <c r="V147" s="114" t="s">
        <v>217</v>
      </c>
      <c r="W147" s="120" t="str">
        <f t="shared" ref="W147" si="1532">G147</f>
        <v>　－　</v>
      </c>
      <c r="X147" s="56"/>
      <c r="Y147" s="121" t="str">
        <f t="shared" ref="Y147" si="1533">IF(H147="","",H147)</f>
        <v/>
      </c>
      <c r="Z147" s="114" t="s">
        <v>249</v>
      </c>
      <c r="AA147" s="122">
        <f t="shared" ref="AA147" ca="1" si="1534">I147</f>
        <v>1</v>
      </c>
      <c r="AB147" s="114" t="s">
        <v>216</v>
      </c>
      <c r="AC147" s="122">
        <f t="shared" ref="AC147" ca="1" si="1535">I148</f>
        <v>2</v>
      </c>
      <c r="AD147" s="114" t="s">
        <v>217</v>
      </c>
      <c r="AE147" s="27"/>
      <c r="AF147" s="114" t="s">
        <v>233</v>
      </c>
      <c r="AG147" t="s">
        <v>230</v>
      </c>
      <c r="AH147" t="s">
        <v>250</v>
      </c>
      <c r="AI147" s="1" t="str">
        <f t="shared" ref="AI147" si="1536">IF(K147="","",K147)</f>
        <v/>
      </c>
      <c r="AJ147" t="s">
        <v>249</v>
      </c>
      <c r="AK147" s="1">
        <f t="shared" ref="AK147" ca="1" si="1537">L147</f>
        <v>0</v>
      </c>
      <c r="AL147" t="s">
        <v>216</v>
      </c>
      <c r="AM147" s="1">
        <f t="shared" ref="AM147" ca="1" si="1538">L148</f>
        <v>1</v>
      </c>
      <c r="AN147" t="s">
        <v>217</v>
      </c>
      <c r="AO147" t="s">
        <v>230</v>
      </c>
      <c r="AP147" s="114" t="str">
        <f t="shared" ca="1" si="1021"/>
        <v>\\(\\quad \\displaystyle \\frac{1}{2}　－　\\frac{1}{2}　=　 \\)</v>
      </c>
      <c r="AQ147" t="str">
        <f t="shared" ca="1" si="1306"/>
        <v>\\(\\quad \\displaystyle \\frac{0}{1} \\)</v>
      </c>
      <c r="AS147" s="114" t="str">
        <f t="shared" ref="AS147" ca="1" si="1539">AP147</f>
        <v>\\(\\quad \\displaystyle \\frac{1}{2}　－　\\frac{1}{2}　=　 \\)</v>
      </c>
      <c r="AT147" s="114" t="str">
        <f t="shared" ref="AT147" ca="1" si="1540">IF(O147="",AQ147,AQ148)</f>
        <v>\\(\\quad \\displaystyle 0 \\)</v>
      </c>
      <c r="AU147" s="114" t="s">
        <v>60</v>
      </c>
      <c r="AV147" s="115" t="s">
        <v>225</v>
      </c>
      <c r="AW147" s="115" t="str">
        <f t="shared" ref="AW147" ca="1" si="1541">AS147</f>
        <v>\\(\\quad \\displaystyle \\frac{1}{2}　－　\\frac{1}{2}　=　 \\)</v>
      </c>
      <c r="AX147" s="115" t="str">
        <f t="shared" ref="AX147" ca="1" si="1542">AT147</f>
        <v>\\(\\quad \\displaystyle 0 \\)</v>
      </c>
      <c r="AY147" s="115" t="s">
        <v>62</v>
      </c>
      <c r="AZ147" s="116" t="str">
        <f t="shared" ref="AZ147" ca="1" si="1543">"INSERT INTO "&amp;AU147&amp;"(tangen,question,answer,editor,date,count) VALUES('"&amp;AV147&amp;"','"&amp;AW147&amp;"','"&amp;AX147&amp;"','"&amp;AY147&amp;"',NOW(),0);"</f>
        <v>INSERT INTO math(tangen,question,answer,editor,date,count) VALUES('m3400','\\(\\quad \\displaystyle \\frac{1}{2}　－　\\frac{1}{2}　=　 \\)','\\(\\quad \\displaystyle 0 \\)','harazono',NOW(),0);</v>
      </c>
      <c r="BH147" s="22">
        <f t="shared" ca="1" si="1167"/>
        <v>1</v>
      </c>
      <c r="BI147" s="120" t="s">
        <v>235</v>
      </c>
      <c r="BJ147" s="22">
        <f t="shared" ref="BJ147" ca="1" si="1544">RANDBETWEEN(1,BH147)</f>
        <v>1</v>
      </c>
      <c r="BK147" s="114" t="s">
        <v>26</v>
      </c>
      <c r="BL147" s="27"/>
      <c r="BM147" s="27"/>
      <c r="BN147" s="27"/>
      <c r="BO147" s="27"/>
      <c r="BP147" s="27"/>
      <c r="BQ147" s="24">
        <f t="shared" ref="BQ147" ca="1" si="1545">BH147*BJ148-BJ147*BH148</f>
        <v>0</v>
      </c>
      <c r="BR147" s="114" t="s">
        <v>26</v>
      </c>
      <c r="BS147" s="114" t="str">
        <f t="shared" si="1023"/>
        <v>　－　</v>
      </c>
      <c r="BT147" s="30">
        <f t="shared" ca="1" si="1196"/>
        <v>0</v>
      </c>
      <c r="BU147" s="24">
        <f t="shared" ref="BU147" ca="1" si="1546">BT147/GCD(BT147,BT148)</f>
        <v>0</v>
      </c>
      <c r="CG147"/>
      <c r="CH147" s="5"/>
      <c r="CK147" s="5"/>
    </row>
    <row r="148" spans="2:89" ht="32" customHeight="1" x14ac:dyDescent="0.55000000000000004">
      <c r="B148" s="127"/>
      <c r="C148" s="127"/>
      <c r="D148" s="114"/>
      <c r="F148" s="29">
        <f t="shared" ref="F148" ca="1" si="1547">IF(BQ147&lt;=0,BJ148,BH148)</f>
        <v>2</v>
      </c>
      <c r="G148" s="114"/>
      <c r="H148" s="27"/>
      <c r="I148" s="29">
        <f t="shared" ref="I148" ca="1" si="1548">IF(BQ147&lt;=0,BH148,BJ148)</f>
        <v>2</v>
      </c>
      <c r="J148" s="124"/>
      <c r="K148" s="26"/>
      <c r="L148" s="25">
        <f t="shared" ca="1" si="1175"/>
        <v>1</v>
      </c>
      <c r="M148" s="118"/>
      <c r="N148" s="125"/>
      <c r="O148" s="118"/>
      <c r="P148" s="118"/>
      <c r="Q148" s="121"/>
      <c r="R148" s="114"/>
      <c r="S148" s="122"/>
      <c r="T148" s="114"/>
      <c r="U148" s="122"/>
      <c r="V148" s="114"/>
      <c r="W148" s="120"/>
      <c r="X148" s="56"/>
      <c r="Y148" s="121"/>
      <c r="Z148" s="114"/>
      <c r="AA148" s="122"/>
      <c r="AB148" s="114"/>
      <c r="AC148" s="122"/>
      <c r="AD148" s="114"/>
      <c r="AE148" s="27"/>
      <c r="AF148" s="114"/>
      <c r="AG148" t="s">
        <v>230</v>
      </c>
      <c r="AH148" t="s">
        <v>250</v>
      </c>
      <c r="AI148" s="1">
        <f t="shared" ref="AI148" ca="1" si="1549">IF(O147="","",O147)</f>
        <v>0</v>
      </c>
      <c r="AK148" s="1"/>
      <c r="AM148" s="1"/>
      <c r="AO148" t="s">
        <v>230</v>
      </c>
      <c r="AP148" s="114"/>
      <c r="AQ148" t="str">
        <f t="shared" ca="1" si="1306"/>
        <v>\\(\\quad \\displaystyle 0 \\)</v>
      </c>
      <c r="AS148" s="114"/>
      <c r="AT148" s="114"/>
      <c r="AU148" s="114"/>
      <c r="AV148" s="114"/>
      <c r="AW148" s="114"/>
      <c r="AX148" s="114"/>
      <c r="AY148" s="114"/>
      <c r="AZ148" s="117"/>
      <c r="BH148" s="23">
        <f t="shared" ca="1" si="1170"/>
        <v>2</v>
      </c>
      <c r="BI148" s="120"/>
      <c r="BJ148" s="23">
        <f t="shared" ref="BJ148" ca="1" si="1550">BH148</f>
        <v>2</v>
      </c>
      <c r="BK148" s="114"/>
      <c r="BL148" s="27"/>
      <c r="BM148" s="27"/>
      <c r="BN148" s="27"/>
      <c r="BO148" s="27"/>
      <c r="BP148" s="27"/>
      <c r="BQ148" s="25">
        <f t="shared" ref="BQ148" ca="1" si="1551">BH148*BJ148</f>
        <v>4</v>
      </c>
      <c r="BR148" s="114"/>
      <c r="BS148" s="114"/>
      <c r="BT148">
        <f t="shared" ca="1" si="1196"/>
        <v>4</v>
      </c>
      <c r="BU148" s="25">
        <f t="shared" ref="BU148" ca="1" si="1552">BT148/GCD(BT147,BT148)</f>
        <v>1</v>
      </c>
      <c r="CG148"/>
      <c r="CH148" s="5"/>
      <c r="CK148" s="5"/>
    </row>
    <row r="149" spans="2:89" ht="32" customHeight="1" thickBot="1" x14ac:dyDescent="0.6">
      <c r="B149" s="126" t="s">
        <v>29</v>
      </c>
      <c r="C149" s="126" t="s">
        <v>48</v>
      </c>
      <c r="D149" s="114">
        <v>24</v>
      </c>
      <c r="F149" s="28">
        <f t="shared" ref="F149" ca="1" si="1553">IF(BQ149&lt;=0,BJ149,BH149)</f>
        <v>5</v>
      </c>
      <c r="G149" s="114" t="str">
        <f t="shared" si="1008"/>
        <v>　－　</v>
      </c>
      <c r="H149" s="27"/>
      <c r="I149" s="28">
        <f t="shared" ref="I149" ca="1" si="1554">IF(BQ149&lt;=0,BH149,BJ149)</f>
        <v>2</v>
      </c>
      <c r="J149" s="124" t="s">
        <v>13</v>
      </c>
      <c r="K149" s="26"/>
      <c r="L149" s="24">
        <f t="shared" ca="1" si="1175"/>
        <v>1</v>
      </c>
      <c r="M149" s="118" t="str">
        <f t="shared" ref="M149" ca="1" si="1555">IF(L150=1,"=","")</f>
        <v/>
      </c>
      <c r="N149" s="125" t="str">
        <f t="shared" ref="N149" ca="1" si="1556">IF(L150=1,IF(BQ149&lt;0,"ー",""),"")</f>
        <v/>
      </c>
      <c r="O149" s="118" t="str">
        <f t="shared" ref="O149" ca="1" si="1557">IF(L150=1,L149,"")</f>
        <v/>
      </c>
      <c r="P149" s="118" t="s">
        <v>250</v>
      </c>
      <c r="Q149" s="121" t="str">
        <f t="shared" ref="Q149" si="1558">IF(E149="","",E149)</f>
        <v/>
      </c>
      <c r="R149" s="114" t="s">
        <v>249</v>
      </c>
      <c r="S149" s="122">
        <f t="shared" ref="S149" ca="1" si="1559">F149</f>
        <v>5</v>
      </c>
      <c r="T149" s="114" t="s">
        <v>216</v>
      </c>
      <c r="U149" s="122">
        <f t="shared" ref="U149" ca="1" si="1560">F150</f>
        <v>6</v>
      </c>
      <c r="V149" s="114" t="s">
        <v>217</v>
      </c>
      <c r="W149" s="120" t="str">
        <f t="shared" ref="W149" si="1561">G149</f>
        <v>　－　</v>
      </c>
      <c r="X149" s="56"/>
      <c r="Y149" s="121" t="str">
        <f t="shared" ref="Y149" si="1562">IF(H149="","",H149)</f>
        <v/>
      </c>
      <c r="Z149" s="114" t="s">
        <v>249</v>
      </c>
      <c r="AA149" s="122">
        <f t="shared" ref="AA149" ca="1" si="1563">I149</f>
        <v>2</v>
      </c>
      <c r="AB149" s="114" t="s">
        <v>216</v>
      </c>
      <c r="AC149" s="122">
        <f t="shared" ref="AC149" ca="1" si="1564">I150</f>
        <v>6</v>
      </c>
      <c r="AD149" s="114" t="s">
        <v>217</v>
      </c>
      <c r="AE149" s="27"/>
      <c r="AF149" s="114" t="s">
        <v>233</v>
      </c>
      <c r="AG149" t="s">
        <v>230</v>
      </c>
      <c r="AH149" t="s">
        <v>250</v>
      </c>
      <c r="AI149" s="1" t="str">
        <f t="shared" ref="AI149" si="1565">IF(K149="","",K149)</f>
        <v/>
      </c>
      <c r="AJ149" t="s">
        <v>249</v>
      </c>
      <c r="AK149" s="1">
        <f t="shared" ref="AK149" ca="1" si="1566">L149</f>
        <v>1</v>
      </c>
      <c r="AL149" t="s">
        <v>216</v>
      </c>
      <c r="AM149" s="1">
        <f t="shared" ref="AM149" ca="1" si="1567">L150</f>
        <v>2</v>
      </c>
      <c r="AN149" t="s">
        <v>217</v>
      </c>
      <c r="AO149" t="s">
        <v>230</v>
      </c>
      <c r="AP149" s="114" t="str">
        <f t="shared" ca="1" si="1021"/>
        <v>\\(\\quad \\displaystyle \\frac{5}{6}　－　\\frac{2}{6}　=　 \\)</v>
      </c>
      <c r="AQ149" t="str">
        <f t="shared" ca="1" si="1306"/>
        <v>\\(\\quad \\displaystyle \\frac{1}{2} \\)</v>
      </c>
      <c r="AS149" s="114" t="str">
        <f t="shared" ref="AS149" ca="1" si="1568">AP149</f>
        <v>\\(\\quad \\displaystyle \\frac{5}{6}　－　\\frac{2}{6}　=　 \\)</v>
      </c>
      <c r="AT149" s="114" t="str">
        <f t="shared" ref="AT149" ca="1" si="1569">IF(O149="",AQ149,AQ150)</f>
        <v>\\(\\quad \\displaystyle \\frac{1}{2} \\)</v>
      </c>
      <c r="AU149" s="114" t="s">
        <v>60</v>
      </c>
      <c r="AV149" s="115" t="s">
        <v>225</v>
      </c>
      <c r="AW149" s="115" t="str">
        <f t="shared" ref="AW149" ca="1" si="1570">AS149</f>
        <v>\\(\\quad \\displaystyle \\frac{5}{6}　－　\\frac{2}{6}　=　 \\)</v>
      </c>
      <c r="AX149" s="115" t="str">
        <f t="shared" ref="AX149" ca="1" si="1571">AT149</f>
        <v>\\(\\quad \\displaystyle \\frac{1}{2} \\)</v>
      </c>
      <c r="AY149" s="115" t="s">
        <v>62</v>
      </c>
      <c r="AZ149" s="116" t="str">
        <f t="shared" ref="AZ149" ca="1" si="1572">"INSERT INTO "&amp;AU149&amp;"(tangen,question,answer,editor,date,count) VALUES('"&amp;AV149&amp;"','"&amp;AW149&amp;"','"&amp;AX149&amp;"','"&amp;AY149&amp;"',NOW(),0);"</f>
        <v>INSERT INTO math(tangen,question,answer,editor,date,count) VALUES('m3400','\\(\\quad \\displaystyle \\frac{5}{6}　－　\\frac{2}{6}　=　 \\)','\\(\\quad \\displaystyle \\frac{1}{2} \\)','harazono',NOW(),0);</v>
      </c>
      <c r="BH149" s="22">
        <f t="shared" ca="1" si="1167"/>
        <v>5</v>
      </c>
      <c r="BI149" s="120" t="s">
        <v>235</v>
      </c>
      <c r="BJ149" s="22">
        <f t="shared" ref="BJ149" ca="1" si="1573">RANDBETWEEN(1,BH149)</f>
        <v>2</v>
      </c>
      <c r="BK149" s="114" t="s">
        <v>26</v>
      </c>
      <c r="BL149" s="27"/>
      <c r="BM149" s="27"/>
      <c r="BN149" s="27"/>
      <c r="BO149" s="27"/>
      <c r="BP149" s="27"/>
      <c r="BQ149" s="24">
        <f t="shared" ref="BQ149" ca="1" si="1574">BH149*BJ150-BJ149*BH150</f>
        <v>18</v>
      </c>
      <c r="BR149" s="114" t="s">
        <v>26</v>
      </c>
      <c r="BS149" s="114" t="str">
        <f t="shared" si="1023"/>
        <v>　－　</v>
      </c>
      <c r="BT149" s="30">
        <f t="shared" ca="1" si="1196"/>
        <v>18</v>
      </c>
      <c r="BU149" s="24">
        <f t="shared" ref="BU149" ca="1" si="1575">BT149/GCD(BT149,BT150)</f>
        <v>1</v>
      </c>
      <c r="CG149"/>
      <c r="CH149" s="5"/>
      <c r="CK149" s="5"/>
    </row>
    <row r="150" spans="2:89" ht="32" customHeight="1" x14ac:dyDescent="0.55000000000000004">
      <c r="B150" s="127"/>
      <c r="C150" s="127"/>
      <c r="D150" s="114"/>
      <c r="F150" s="29">
        <f t="shared" ref="F150" ca="1" si="1576">IF(BQ149&lt;=0,BJ150,BH150)</f>
        <v>6</v>
      </c>
      <c r="G150" s="114"/>
      <c r="H150" s="27"/>
      <c r="I150" s="29">
        <f t="shared" ref="I150" ca="1" si="1577">IF(BQ149&lt;=0,BH150,BJ150)</f>
        <v>6</v>
      </c>
      <c r="J150" s="124"/>
      <c r="K150" s="26"/>
      <c r="L150" s="25">
        <f t="shared" ca="1" si="1175"/>
        <v>2</v>
      </c>
      <c r="M150" s="118"/>
      <c r="N150" s="125"/>
      <c r="O150" s="118"/>
      <c r="P150" s="118"/>
      <c r="Q150" s="121"/>
      <c r="R150" s="114"/>
      <c r="S150" s="122"/>
      <c r="T150" s="114"/>
      <c r="U150" s="122"/>
      <c r="V150" s="114"/>
      <c r="W150" s="120"/>
      <c r="X150" s="56"/>
      <c r="Y150" s="121"/>
      <c r="Z150" s="114"/>
      <c r="AA150" s="122"/>
      <c r="AB150" s="114"/>
      <c r="AC150" s="122"/>
      <c r="AD150" s="114"/>
      <c r="AE150" s="27"/>
      <c r="AF150" s="114"/>
      <c r="AG150" t="s">
        <v>230</v>
      </c>
      <c r="AH150" t="s">
        <v>250</v>
      </c>
      <c r="AI150" s="1" t="str">
        <f t="shared" ref="AI150" ca="1" si="1578">IF(O149="","",O149)</f>
        <v/>
      </c>
      <c r="AK150" s="1"/>
      <c r="AM150" s="1"/>
      <c r="AO150" t="s">
        <v>230</v>
      </c>
      <c r="AP150" s="114"/>
      <c r="AQ150" t="str">
        <f t="shared" ca="1" si="1306"/>
        <v>\\(\\quad \\displaystyle  \\)</v>
      </c>
      <c r="AS150" s="114"/>
      <c r="AT150" s="114"/>
      <c r="AU150" s="114"/>
      <c r="AV150" s="114"/>
      <c r="AW150" s="114"/>
      <c r="AX150" s="114"/>
      <c r="AY150" s="114"/>
      <c r="AZ150" s="117"/>
      <c r="BH150" s="23">
        <f t="shared" ca="1" si="1170"/>
        <v>6</v>
      </c>
      <c r="BI150" s="120"/>
      <c r="BJ150" s="23">
        <f t="shared" ref="BJ150" ca="1" si="1579">BH150</f>
        <v>6</v>
      </c>
      <c r="BK150" s="114"/>
      <c r="BL150" s="27"/>
      <c r="BM150" s="27"/>
      <c r="BN150" s="27"/>
      <c r="BO150" s="27"/>
      <c r="BP150" s="27"/>
      <c r="BQ150" s="25">
        <f t="shared" ref="BQ150" ca="1" si="1580">BH150*BJ150</f>
        <v>36</v>
      </c>
      <c r="BR150" s="114"/>
      <c r="BS150" s="114"/>
      <c r="BT150">
        <f t="shared" ca="1" si="1196"/>
        <v>36</v>
      </c>
      <c r="BU150" s="25">
        <f t="shared" ref="BU150" ca="1" si="1581">BT150/GCD(BT149,BT150)</f>
        <v>2</v>
      </c>
      <c r="CG150"/>
      <c r="CH150" s="5"/>
      <c r="CK150" s="5"/>
    </row>
    <row r="151" spans="2:89" ht="32" customHeight="1" thickBot="1" x14ac:dyDescent="0.6">
      <c r="B151" s="126" t="s">
        <v>29</v>
      </c>
      <c r="C151" s="126" t="s">
        <v>48</v>
      </c>
      <c r="D151" s="114">
        <v>25</v>
      </c>
      <c r="F151" s="28">
        <f t="shared" ref="F151" ca="1" si="1582">IF(BQ151&lt;=0,BJ151,BH151)</f>
        <v>6</v>
      </c>
      <c r="G151" s="114" t="str">
        <f t="shared" si="1008"/>
        <v>　－　</v>
      </c>
      <c r="H151" s="27"/>
      <c r="I151" s="28">
        <f t="shared" ref="I151" ca="1" si="1583">IF(BQ151&lt;=0,BH151,BJ151)</f>
        <v>1</v>
      </c>
      <c r="J151" s="124" t="s">
        <v>13</v>
      </c>
      <c r="K151" s="26"/>
      <c r="L151" s="24">
        <f t="shared" ca="1" si="1175"/>
        <v>5</v>
      </c>
      <c r="M151" s="118" t="str">
        <f t="shared" ref="M151" ca="1" si="1584">IF(L152=1,"=","")</f>
        <v/>
      </c>
      <c r="N151" s="125" t="str">
        <f t="shared" ref="N151" ca="1" si="1585">IF(L152=1,IF(BQ151&lt;0,"ー",""),"")</f>
        <v/>
      </c>
      <c r="O151" s="118" t="str">
        <f t="shared" ref="O151" ca="1" si="1586">IF(L152=1,L151,"")</f>
        <v/>
      </c>
      <c r="P151" s="118" t="s">
        <v>250</v>
      </c>
      <c r="Q151" s="121" t="str">
        <f t="shared" ref="Q151" si="1587">IF(E151="","",E151)</f>
        <v/>
      </c>
      <c r="R151" s="114" t="s">
        <v>249</v>
      </c>
      <c r="S151" s="122">
        <f t="shared" ref="S151" ca="1" si="1588">F151</f>
        <v>6</v>
      </c>
      <c r="T151" s="114" t="s">
        <v>216</v>
      </c>
      <c r="U151" s="122">
        <f t="shared" ref="U151" ca="1" si="1589">F152</f>
        <v>7</v>
      </c>
      <c r="V151" s="114" t="s">
        <v>217</v>
      </c>
      <c r="W151" s="120" t="str">
        <f t="shared" ref="W151" si="1590">G151</f>
        <v>　－　</v>
      </c>
      <c r="X151" s="56"/>
      <c r="Y151" s="121" t="str">
        <f t="shared" ref="Y151" si="1591">IF(H151="","",H151)</f>
        <v/>
      </c>
      <c r="Z151" s="114" t="s">
        <v>249</v>
      </c>
      <c r="AA151" s="122">
        <f t="shared" ref="AA151" ca="1" si="1592">I151</f>
        <v>1</v>
      </c>
      <c r="AB151" s="114" t="s">
        <v>216</v>
      </c>
      <c r="AC151" s="122">
        <f t="shared" ref="AC151" ca="1" si="1593">I152</f>
        <v>7</v>
      </c>
      <c r="AD151" s="114" t="s">
        <v>217</v>
      </c>
      <c r="AE151" s="27"/>
      <c r="AF151" s="114" t="s">
        <v>233</v>
      </c>
      <c r="AG151" t="s">
        <v>230</v>
      </c>
      <c r="AH151" t="s">
        <v>250</v>
      </c>
      <c r="AI151" s="1" t="str">
        <f t="shared" ref="AI151" si="1594">IF(K151="","",K151)</f>
        <v/>
      </c>
      <c r="AJ151" t="s">
        <v>249</v>
      </c>
      <c r="AK151" s="1">
        <f t="shared" ref="AK151" ca="1" si="1595">L151</f>
        <v>5</v>
      </c>
      <c r="AL151" t="s">
        <v>216</v>
      </c>
      <c r="AM151" s="1">
        <f t="shared" ref="AM151" ca="1" si="1596">L152</f>
        <v>7</v>
      </c>
      <c r="AN151" t="s">
        <v>217</v>
      </c>
      <c r="AO151" t="s">
        <v>230</v>
      </c>
      <c r="AP151" s="114" t="str">
        <f t="shared" ca="1" si="1021"/>
        <v>\\(\\quad \\displaystyle \\frac{6}{7}　－　\\frac{1}{7}　=　 \\)</v>
      </c>
      <c r="AQ151" t="str">
        <f t="shared" ca="1" si="1306"/>
        <v>\\(\\quad \\displaystyle \\frac{5}{7} \\)</v>
      </c>
      <c r="AS151" s="114" t="str">
        <f t="shared" ref="AS151" ca="1" si="1597">AP151</f>
        <v>\\(\\quad \\displaystyle \\frac{6}{7}　－　\\frac{1}{7}　=　 \\)</v>
      </c>
      <c r="AT151" s="114" t="str">
        <f t="shared" ref="AT151" ca="1" si="1598">IF(O151="",AQ151,AQ152)</f>
        <v>\\(\\quad \\displaystyle \\frac{5}{7} \\)</v>
      </c>
      <c r="AU151" s="114" t="s">
        <v>60</v>
      </c>
      <c r="AV151" s="115" t="s">
        <v>225</v>
      </c>
      <c r="AW151" s="115" t="str">
        <f t="shared" ref="AW151" ca="1" si="1599">AS151</f>
        <v>\\(\\quad \\displaystyle \\frac{6}{7}　－　\\frac{1}{7}　=　 \\)</v>
      </c>
      <c r="AX151" s="115" t="str">
        <f t="shared" ref="AX151" ca="1" si="1600">AT151</f>
        <v>\\(\\quad \\displaystyle \\frac{5}{7} \\)</v>
      </c>
      <c r="AY151" s="115" t="s">
        <v>62</v>
      </c>
      <c r="AZ151" s="116" t="str">
        <f t="shared" ref="AZ151" ca="1" si="1601">"INSERT INTO "&amp;AU151&amp;"(tangen,question,answer,editor,date,count) VALUES('"&amp;AV151&amp;"','"&amp;AW151&amp;"','"&amp;AX151&amp;"','"&amp;AY151&amp;"',NOW(),0);"</f>
        <v>INSERT INTO math(tangen,question,answer,editor,date,count) VALUES('m3400','\\(\\quad \\displaystyle \\frac{6}{7}　－　\\frac{1}{7}　=　 \\)','\\(\\quad \\displaystyle \\frac{5}{7} \\)','harazono',NOW(),0);</v>
      </c>
      <c r="BH151" s="22">
        <f t="shared" ca="1" si="1167"/>
        <v>6</v>
      </c>
      <c r="BI151" s="120" t="s">
        <v>235</v>
      </c>
      <c r="BJ151" s="22">
        <f t="shared" ref="BJ151" ca="1" si="1602">RANDBETWEEN(1,BH151)</f>
        <v>1</v>
      </c>
      <c r="BK151" s="114" t="s">
        <v>26</v>
      </c>
      <c r="BL151" s="27"/>
      <c r="BM151" s="27"/>
      <c r="BN151" s="27"/>
      <c r="BO151" s="27"/>
      <c r="BP151" s="27"/>
      <c r="BQ151" s="24">
        <f t="shared" ref="BQ151" ca="1" si="1603">BH151*BJ152-BJ151*BH152</f>
        <v>35</v>
      </c>
      <c r="BR151" s="114" t="s">
        <v>26</v>
      </c>
      <c r="BS151" s="114" t="str">
        <f t="shared" si="1023"/>
        <v>　－　</v>
      </c>
      <c r="BT151" s="30">
        <f t="shared" ca="1" si="1196"/>
        <v>35</v>
      </c>
      <c r="BU151" s="24">
        <f t="shared" ref="BU151" ca="1" si="1604">BT151/GCD(BT151,BT152)</f>
        <v>5</v>
      </c>
      <c r="CG151"/>
      <c r="CH151" s="5"/>
      <c r="CK151" s="5"/>
    </row>
    <row r="152" spans="2:89" ht="32" customHeight="1" x14ac:dyDescent="0.55000000000000004">
      <c r="B152" s="127"/>
      <c r="C152" s="127"/>
      <c r="D152" s="114"/>
      <c r="F152" s="29">
        <f t="shared" ref="F152" ca="1" si="1605">IF(BQ151&lt;=0,BJ152,BH152)</f>
        <v>7</v>
      </c>
      <c r="G152" s="114"/>
      <c r="H152" s="27"/>
      <c r="I152" s="29">
        <f t="shared" ref="I152" ca="1" si="1606">IF(BQ151&lt;=0,BH152,BJ152)</f>
        <v>7</v>
      </c>
      <c r="J152" s="124"/>
      <c r="K152" s="26"/>
      <c r="L152" s="25">
        <f t="shared" ca="1" si="1175"/>
        <v>7</v>
      </c>
      <c r="M152" s="118"/>
      <c r="N152" s="125"/>
      <c r="O152" s="118"/>
      <c r="P152" s="118"/>
      <c r="Q152" s="121"/>
      <c r="R152" s="114"/>
      <c r="S152" s="122"/>
      <c r="T152" s="114"/>
      <c r="U152" s="122"/>
      <c r="V152" s="114"/>
      <c r="W152" s="120"/>
      <c r="X152" s="56"/>
      <c r="Y152" s="121"/>
      <c r="Z152" s="114"/>
      <c r="AA152" s="122"/>
      <c r="AB152" s="114"/>
      <c r="AC152" s="122"/>
      <c r="AD152" s="114"/>
      <c r="AE152" s="27"/>
      <c r="AF152" s="114"/>
      <c r="AG152" t="s">
        <v>230</v>
      </c>
      <c r="AH152" t="s">
        <v>250</v>
      </c>
      <c r="AI152" s="1" t="str">
        <f t="shared" ref="AI152" ca="1" si="1607">IF(O151="","",O151)</f>
        <v/>
      </c>
      <c r="AK152" s="1"/>
      <c r="AM152" s="1"/>
      <c r="AO152" t="s">
        <v>230</v>
      </c>
      <c r="AP152" s="114"/>
      <c r="AQ152" t="str">
        <f t="shared" ca="1" si="1306"/>
        <v>\\(\\quad \\displaystyle  \\)</v>
      </c>
      <c r="AS152" s="114"/>
      <c r="AT152" s="114"/>
      <c r="AU152" s="114"/>
      <c r="AV152" s="114"/>
      <c r="AW152" s="114"/>
      <c r="AX152" s="114"/>
      <c r="AY152" s="114"/>
      <c r="AZ152" s="117"/>
      <c r="BH152" s="23">
        <f t="shared" ca="1" si="1170"/>
        <v>7</v>
      </c>
      <c r="BI152" s="120"/>
      <c r="BJ152" s="23">
        <f t="shared" ref="BJ152" ca="1" si="1608">BH152</f>
        <v>7</v>
      </c>
      <c r="BK152" s="114"/>
      <c r="BL152" s="27"/>
      <c r="BM152" s="27"/>
      <c r="BN152" s="27"/>
      <c r="BO152" s="27"/>
      <c r="BP152" s="27"/>
      <c r="BQ152" s="25">
        <f t="shared" ref="BQ152" ca="1" si="1609">BH152*BJ152</f>
        <v>49</v>
      </c>
      <c r="BR152" s="114"/>
      <c r="BS152" s="114"/>
      <c r="BT152">
        <f t="shared" ca="1" si="1196"/>
        <v>49</v>
      </c>
      <c r="BU152" s="25">
        <f t="shared" ref="BU152" ca="1" si="1610">BT152/GCD(BT151,BT152)</f>
        <v>7</v>
      </c>
      <c r="CG152"/>
      <c r="CH152" s="5"/>
      <c r="CK152" s="5"/>
    </row>
    <row r="153" spans="2:89" ht="32" customHeight="1" thickBot="1" x14ac:dyDescent="0.6">
      <c r="B153" s="126" t="s">
        <v>29</v>
      </c>
      <c r="C153" s="126" t="s">
        <v>48</v>
      </c>
      <c r="D153" s="114">
        <v>26</v>
      </c>
      <c r="F153" s="28">
        <f t="shared" ref="F153" ca="1" si="1611">IF(BQ153&lt;=0,BJ153,BH153)</f>
        <v>8</v>
      </c>
      <c r="G153" s="114" t="str">
        <f t="shared" si="1008"/>
        <v>　－　</v>
      </c>
      <c r="H153" s="27"/>
      <c r="I153" s="28">
        <f t="shared" ref="I153" ca="1" si="1612">IF(BQ153&lt;=0,BH153,BJ153)</f>
        <v>5</v>
      </c>
      <c r="J153" s="124" t="s">
        <v>13</v>
      </c>
      <c r="K153" s="26"/>
      <c r="L153" s="24">
        <f t="shared" ca="1" si="1175"/>
        <v>3</v>
      </c>
      <c r="M153" s="118" t="str">
        <f t="shared" ref="M153" ca="1" si="1613">IF(L154=1,"=","")</f>
        <v/>
      </c>
      <c r="N153" s="125" t="str">
        <f t="shared" ref="N153" ca="1" si="1614">IF(L154=1,IF(BQ153&lt;0,"ー",""),"")</f>
        <v/>
      </c>
      <c r="O153" s="118" t="str">
        <f t="shared" ref="O153" ca="1" si="1615">IF(L154=1,L153,"")</f>
        <v/>
      </c>
      <c r="P153" s="118" t="s">
        <v>250</v>
      </c>
      <c r="Q153" s="121" t="str">
        <f t="shared" ref="Q153" si="1616">IF(E153="","",E153)</f>
        <v/>
      </c>
      <c r="R153" s="114" t="s">
        <v>249</v>
      </c>
      <c r="S153" s="122">
        <f t="shared" ref="S153" ca="1" si="1617">F153</f>
        <v>8</v>
      </c>
      <c r="T153" s="114" t="s">
        <v>216</v>
      </c>
      <c r="U153" s="122">
        <f t="shared" ref="U153" ca="1" si="1618">F154</f>
        <v>5</v>
      </c>
      <c r="V153" s="114" t="s">
        <v>217</v>
      </c>
      <c r="W153" s="120" t="str">
        <f t="shared" ref="W153" si="1619">G153</f>
        <v>　－　</v>
      </c>
      <c r="X153" s="56"/>
      <c r="Y153" s="121" t="str">
        <f t="shared" ref="Y153" si="1620">IF(H153="","",H153)</f>
        <v/>
      </c>
      <c r="Z153" s="114" t="s">
        <v>249</v>
      </c>
      <c r="AA153" s="122">
        <f t="shared" ref="AA153" ca="1" si="1621">I153</f>
        <v>5</v>
      </c>
      <c r="AB153" s="114" t="s">
        <v>216</v>
      </c>
      <c r="AC153" s="122">
        <f t="shared" ref="AC153" ca="1" si="1622">I154</f>
        <v>5</v>
      </c>
      <c r="AD153" s="114" t="s">
        <v>217</v>
      </c>
      <c r="AE153" s="27"/>
      <c r="AF153" s="114" t="s">
        <v>233</v>
      </c>
      <c r="AG153" t="s">
        <v>230</v>
      </c>
      <c r="AH153" t="s">
        <v>250</v>
      </c>
      <c r="AI153" s="1" t="str">
        <f t="shared" ref="AI153" si="1623">IF(K153="","",K153)</f>
        <v/>
      </c>
      <c r="AJ153" t="s">
        <v>249</v>
      </c>
      <c r="AK153" s="1">
        <f t="shared" ref="AK153" ca="1" si="1624">L153</f>
        <v>3</v>
      </c>
      <c r="AL153" t="s">
        <v>216</v>
      </c>
      <c r="AM153" s="1">
        <f t="shared" ref="AM153" ca="1" si="1625">L154</f>
        <v>5</v>
      </c>
      <c r="AN153" t="s">
        <v>217</v>
      </c>
      <c r="AO153" t="s">
        <v>230</v>
      </c>
      <c r="AP153" s="114" t="str">
        <f t="shared" ca="1" si="1021"/>
        <v>\\(\\quad \\displaystyle \\frac{8}{5}　－　\\frac{5}{5}　=　 \\)</v>
      </c>
      <c r="AQ153" t="str">
        <f t="shared" ca="1" si="1306"/>
        <v>\\(\\quad \\displaystyle \\frac{3}{5} \\)</v>
      </c>
      <c r="AS153" s="114" t="str">
        <f t="shared" ref="AS153" ca="1" si="1626">AP153</f>
        <v>\\(\\quad \\displaystyle \\frac{8}{5}　－　\\frac{5}{5}　=　 \\)</v>
      </c>
      <c r="AT153" s="114" t="str">
        <f t="shared" ref="AT153" ca="1" si="1627">IF(O153="",AQ153,AQ154)</f>
        <v>\\(\\quad \\displaystyle \\frac{3}{5} \\)</v>
      </c>
      <c r="AU153" s="114" t="s">
        <v>60</v>
      </c>
      <c r="AV153" s="115" t="s">
        <v>225</v>
      </c>
      <c r="AW153" s="115" t="str">
        <f t="shared" ref="AW153" ca="1" si="1628">AS153</f>
        <v>\\(\\quad \\displaystyle \\frac{8}{5}　－　\\frac{5}{5}　=　 \\)</v>
      </c>
      <c r="AX153" s="115" t="str">
        <f t="shared" ref="AX153" ca="1" si="1629">AT153</f>
        <v>\\(\\quad \\displaystyle \\frac{3}{5} \\)</v>
      </c>
      <c r="AY153" s="115" t="s">
        <v>62</v>
      </c>
      <c r="AZ153" s="116" t="str">
        <f t="shared" ref="AZ153" ca="1" si="1630">"INSERT INTO "&amp;AU153&amp;"(tangen,question,answer,editor,date,count) VALUES('"&amp;AV153&amp;"','"&amp;AW153&amp;"','"&amp;AX153&amp;"','"&amp;AY153&amp;"',NOW(),0);"</f>
        <v>INSERT INTO math(tangen,question,answer,editor,date,count) VALUES('m3400','\\(\\quad \\displaystyle \\frac{8}{5}　－　\\frac{5}{5}　=　 \\)','\\(\\quad \\displaystyle \\frac{3}{5} \\)','harazono',NOW(),0);</v>
      </c>
      <c r="BH153" s="22">
        <f t="shared" ca="1" si="1167"/>
        <v>8</v>
      </c>
      <c r="BI153" s="120" t="s">
        <v>235</v>
      </c>
      <c r="BJ153" s="22">
        <f t="shared" ref="BJ153" ca="1" si="1631">RANDBETWEEN(1,BH153)</f>
        <v>5</v>
      </c>
      <c r="BK153" s="114" t="s">
        <v>26</v>
      </c>
      <c r="BL153" s="27"/>
      <c r="BM153" s="27"/>
      <c r="BN153" s="27"/>
      <c r="BO153" s="27"/>
      <c r="BP153" s="27"/>
      <c r="BQ153" s="24">
        <f t="shared" ref="BQ153" ca="1" si="1632">BH153*BJ154-BJ153*BH154</f>
        <v>15</v>
      </c>
      <c r="BR153" s="114" t="s">
        <v>26</v>
      </c>
      <c r="BS153" s="114" t="str">
        <f t="shared" si="1023"/>
        <v>　－　</v>
      </c>
      <c r="BT153" s="30">
        <f t="shared" ca="1" si="1196"/>
        <v>15</v>
      </c>
      <c r="BU153" s="24">
        <f t="shared" ref="BU153" ca="1" si="1633">BT153/GCD(BT153,BT154)</f>
        <v>3</v>
      </c>
      <c r="CG153"/>
      <c r="CH153" s="5"/>
      <c r="CK153" s="5"/>
    </row>
    <row r="154" spans="2:89" ht="32" customHeight="1" x14ac:dyDescent="0.55000000000000004">
      <c r="B154" s="127"/>
      <c r="C154" s="127"/>
      <c r="D154" s="114"/>
      <c r="F154" s="29">
        <f t="shared" ref="F154" ca="1" si="1634">IF(BQ153&lt;=0,BJ154,BH154)</f>
        <v>5</v>
      </c>
      <c r="G154" s="114"/>
      <c r="H154" s="27"/>
      <c r="I154" s="29">
        <f t="shared" ref="I154" ca="1" si="1635">IF(BQ153&lt;=0,BH154,BJ154)</f>
        <v>5</v>
      </c>
      <c r="J154" s="124"/>
      <c r="K154" s="26"/>
      <c r="L154" s="25">
        <f t="shared" ca="1" si="1175"/>
        <v>5</v>
      </c>
      <c r="M154" s="118"/>
      <c r="N154" s="125"/>
      <c r="O154" s="118"/>
      <c r="P154" s="118"/>
      <c r="Q154" s="121"/>
      <c r="R154" s="114"/>
      <c r="S154" s="122"/>
      <c r="T154" s="114"/>
      <c r="U154" s="122"/>
      <c r="V154" s="114"/>
      <c r="W154" s="120"/>
      <c r="X154" s="56"/>
      <c r="Y154" s="121"/>
      <c r="Z154" s="114"/>
      <c r="AA154" s="122"/>
      <c r="AB154" s="114"/>
      <c r="AC154" s="122"/>
      <c r="AD154" s="114"/>
      <c r="AE154" s="27"/>
      <c r="AF154" s="114"/>
      <c r="AG154" t="s">
        <v>230</v>
      </c>
      <c r="AH154" t="s">
        <v>250</v>
      </c>
      <c r="AI154" s="1" t="str">
        <f t="shared" ref="AI154" ca="1" si="1636">IF(O153="","",O153)</f>
        <v/>
      </c>
      <c r="AK154" s="1"/>
      <c r="AM154" s="1"/>
      <c r="AO154" t="s">
        <v>230</v>
      </c>
      <c r="AP154" s="114"/>
      <c r="AQ154" t="str">
        <f t="shared" ca="1" si="1306"/>
        <v>\\(\\quad \\displaystyle  \\)</v>
      </c>
      <c r="AS154" s="114"/>
      <c r="AT154" s="114"/>
      <c r="AU154" s="114"/>
      <c r="AV154" s="114"/>
      <c r="AW154" s="114"/>
      <c r="AX154" s="114"/>
      <c r="AY154" s="114"/>
      <c r="AZ154" s="117"/>
      <c r="BH154" s="23">
        <f t="shared" ca="1" si="1170"/>
        <v>5</v>
      </c>
      <c r="BI154" s="120"/>
      <c r="BJ154" s="23">
        <f t="shared" ref="BJ154" ca="1" si="1637">BH154</f>
        <v>5</v>
      </c>
      <c r="BK154" s="114"/>
      <c r="BL154" s="27"/>
      <c r="BM154" s="27"/>
      <c r="BN154" s="27"/>
      <c r="BO154" s="27"/>
      <c r="BP154" s="27"/>
      <c r="BQ154" s="25">
        <f t="shared" ref="BQ154" ca="1" si="1638">BH154*BJ154</f>
        <v>25</v>
      </c>
      <c r="BR154" s="114"/>
      <c r="BS154" s="114"/>
      <c r="BT154">
        <f t="shared" ca="1" si="1196"/>
        <v>25</v>
      </c>
      <c r="BU154" s="25">
        <f t="shared" ref="BU154" ca="1" si="1639">BT154/GCD(BT153,BT154)</f>
        <v>5</v>
      </c>
      <c r="CG154"/>
      <c r="CH154" s="5"/>
      <c r="CK154" s="5"/>
    </row>
    <row r="155" spans="2:89" ht="32" customHeight="1" thickBot="1" x14ac:dyDescent="0.6">
      <c r="B155" s="126" t="s">
        <v>29</v>
      </c>
      <c r="C155" s="126" t="s">
        <v>48</v>
      </c>
      <c r="D155" s="114">
        <v>27</v>
      </c>
      <c r="F155" s="28">
        <f t="shared" ref="F155" ca="1" si="1640">IF(BQ155&lt;=0,BJ155,BH155)</f>
        <v>8</v>
      </c>
      <c r="G155" s="114" t="str">
        <f t="shared" si="1008"/>
        <v>　－　</v>
      </c>
      <c r="H155" s="27"/>
      <c r="I155" s="28">
        <f t="shared" ref="I155" ca="1" si="1641">IF(BQ155&lt;=0,BH155,BJ155)</f>
        <v>5</v>
      </c>
      <c r="J155" s="124" t="s">
        <v>13</v>
      </c>
      <c r="K155" s="26"/>
      <c r="L155" s="24">
        <f t="shared" ca="1" si="1175"/>
        <v>1</v>
      </c>
      <c r="M155" s="118" t="str">
        <f t="shared" ref="M155" ca="1" si="1642">IF(L156=1,"=","")</f>
        <v/>
      </c>
      <c r="N155" s="125" t="str">
        <f t="shared" ref="N155" ca="1" si="1643">IF(L156=1,IF(BQ155&lt;0,"ー",""),"")</f>
        <v/>
      </c>
      <c r="O155" s="118" t="str">
        <f t="shared" ref="O155" ca="1" si="1644">IF(L156=1,L155,"")</f>
        <v/>
      </c>
      <c r="P155" s="118" t="s">
        <v>250</v>
      </c>
      <c r="Q155" s="121" t="str">
        <f t="shared" ref="Q155" si="1645">IF(E155="","",E155)</f>
        <v/>
      </c>
      <c r="R155" s="114" t="s">
        <v>249</v>
      </c>
      <c r="S155" s="122">
        <f t="shared" ref="S155" ca="1" si="1646">F155</f>
        <v>8</v>
      </c>
      <c r="T155" s="114" t="s">
        <v>216</v>
      </c>
      <c r="U155" s="122">
        <f t="shared" ref="U155" ca="1" si="1647">F156</f>
        <v>6</v>
      </c>
      <c r="V155" s="114" t="s">
        <v>217</v>
      </c>
      <c r="W155" s="120" t="str">
        <f t="shared" ref="W155" si="1648">G155</f>
        <v>　－　</v>
      </c>
      <c r="X155" s="56"/>
      <c r="Y155" s="121" t="str">
        <f t="shared" ref="Y155" si="1649">IF(H155="","",H155)</f>
        <v/>
      </c>
      <c r="Z155" s="114" t="s">
        <v>249</v>
      </c>
      <c r="AA155" s="122">
        <f t="shared" ref="AA155" ca="1" si="1650">I155</f>
        <v>5</v>
      </c>
      <c r="AB155" s="114" t="s">
        <v>216</v>
      </c>
      <c r="AC155" s="122">
        <f t="shared" ref="AC155" ca="1" si="1651">I156</f>
        <v>6</v>
      </c>
      <c r="AD155" s="114" t="s">
        <v>217</v>
      </c>
      <c r="AE155" s="27"/>
      <c r="AF155" s="114" t="s">
        <v>233</v>
      </c>
      <c r="AG155" t="s">
        <v>230</v>
      </c>
      <c r="AH155" t="s">
        <v>250</v>
      </c>
      <c r="AI155" s="1" t="str">
        <f t="shared" ref="AI155" si="1652">IF(K155="","",K155)</f>
        <v/>
      </c>
      <c r="AJ155" t="s">
        <v>249</v>
      </c>
      <c r="AK155" s="1">
        <f t="shared" ref="AK155" ca="1" si="1653">L155</f>
        <v>1</v>
      </c>
      <c r="AL155" t="s">
        <v>216</v>
      </c>
      <c r="AM155" s="1">
        <f t="shared" ref="AM155" ca="1" si="1654">L156</f>
        <v>2</v>
      </c>
      <c r="AN155" t="s">
        <v>217</v>
      </c>
      <c r="AO155" t="s">
        <v>230</v>
      </c>
      <c r="AP155" s="114" t="str">
        <f t="shared" ca="1" si="1021"/>
        <v>\\(\\quad \\displaystyle \\frac{8}{6}　－　\\frac{5}{6}　=　 \\)</v>
      </c>
      <c r="AQ155" t="str">
        <f t="shared" ca="1" si="1306"/>
        <v>\\(\\quad \\displaystyle \\frac{1}{2} \\)</v>
      </c>
      <c r="AS155" s="114" t="str">
        <f t="shared" ref="AS155" ca="1" si="1655">AP155</f>
        <v>\\(\\quad \\displaystyle \\frac{8}{6}　－　\\frac{5}{6}　=　 \\)</v>
      </c>
      <c r="AT155" s="114" t="str">
        <f t="shared" ref="AT155" ca="1" si="1656">IF(O155="",AQ155,AQ156)</f>
        <v>\\(\\quad \\displaystyle \\frac{1}{2} \\)</v>
      </c>
      <c r="AU155" s="114" t="s">
        <v>60</v>
      </c>
      <c r="AV155" s="115" t="s">
        <v>225</v>
      </c>
      <c r="AW155" s="115" t="str">
        <f t="shared" ref="AW155" ca="1" si="1657">AS155</f>
        <v>\\(\\quad \\displaystyle \\frac{8}{6}　－　\\frac{5}{6}　=　 \\)</v>
      </c>
      <c r="AX155" s="115" t="str">
        <f t="shared" ref="AX155" ca="1" si="1658">AT155</f>
        <v>\\(\\quad \\displaystyle \\frac{1}{2} \\)</v>
      </c>
      <c r="AY155" s="115" t="s">
        <v>62</v>
      </c>
      <c r="AZ155" s="116" t="str">
        <f t="shared" ref="AZ155" ca="1" si="1659">"INSERT INTO "&amp;AU155&amp;"(tangen,question,answer,editor,date,count) VALUES('"&amp;AV155&amp;"','"&amp;AW155&amp;"','"&amp;AX155&amp;"','"&amp;AY155&amp;"',NOW(),0);"</f>
        <v>INSERT INTO math(tangen,question,answer,editor,date,count) VALUES('m3400','\\(\\quad \\displaystyle \\frac{8}{6}　－　\\frac{5}{6}　=　 \\)','\\(\\quad \\displaystyle \\frac{1}{2} \\)','harazono',NOW(),0);</v>
      </c>
      <c r="BH155" s="22">
        <f t="shared" ca="1" si="1167"/>
        <v>8</v>
      </c>
      <c r="BI155" s="120" t="s">
        <v>235</v>
      </c>
      <c r="BJ155" s="22">
        <f t="shared" ref="BJ155" ca="1" si="1660">RANDBETWEEN(1,BH155)</f>
        <v>5</v>
      </c>
      <c r="BK155" s="114" t="s">
        <v>26</v>
      </c>
      <c r="BL155" s="27"/>
      <c r="BM155" s="27"/>
      <c r="BN155" s="27"/>
      <c r="BO155" s="27"/>
      <c r="BP155" s="27"/>
      <c r="BQ155" s="24">
        <f t="shared" ref="BQ155" ca="1" si="1661">BH155*BJ156-BJ155*BH156</f>
        <v>18</v>
      </c>
      <c r="BR155" s="114" t="s">
        <v>26</v>
      </c>
      <c r="BS155" s="114" t="str">
        <f t="shared" si="1023"/>
        <v>　－　</v>
      </c>
      <c r="BT155" s="30">
        <f t="shared" ca="1" si="1196"/>
        <v>18</v>
      </c>
      <c r="BU155" s="24">
        <f t="shared" ref="BU155" ca="1" si="1662">BT155/GCD(BT155,BT156)</f>
        <v>1</v>
      </c>
      <c r="CG155"/>
      <c r="CH155" s="5"/>
      <c r="CK155" s="5"/>
    </row>
    <row r="156" spans="2:89" ht="32" customHeight="1" x14ac:dyDescent="0.55000000000000004">
      <c r="B156" s="127"/>
      <c r="C156" s="127"/>
      <c r="D156" s="114"/>
      <c r="F156" s="29">
        <f t="shared" ref="F156" ca="1" si="1663">IF(BQ155&lt;=0,BJ156,BH156)</f>
        <v>6</v>
      </c>
      <c r="G156" s="114"/>
      <c r="H156" s="27"/>
      <c r="I156" s="29">
        <f t="shared" ref="I156" ca="1" si="1664">IF(BQ155&lt;=0,BH156,BJ156)</f>
        <v>6</v>
      </c>
      <c r="J156" s="124"/>
      <c r="K156" s="26"/>
      <c r="L156" s="25">
        <f t="shared" ca="1" si="1175"/>
        <v>2</v>
      </c>
      <c r="M156" s="118"/>
      <c r="N156" s="125"/>
      <c r="O156" s="118"/>
      <c r="P156" s="118"/>
      <c r="Q156" s="121"/>
      <c r="R156" s="114"/>
      <c r="S156" s="122"/>
      <c r="T156" s="114"/>
      <c r="U156" s="122"/>
      <c r="V156" s="114"/>
      <c r="W156" s="120"/>
      <c r="X156" s="56"/>
      <c r="Y156" s="121"/>
      <c r="Z156" s="114"/>
      <c r="AA156" s="122"/>
      <c r="AB156" s="114"/>
      <c r="AC156" s="122"/>
      <c r="AD156" s="114"/>
      <c r="AE156" s="27"/>
      <c r="AF156" s="114"/>
      <c r="AG156" t="s">
        <v>230</v>
      </c>
      <c r="AH156" t="s">
        <v>250</v>
      </c>
      <c r="AI156" s="1" t="str">
        <f t="shared" ref="AI156" ca="1" si="1665">IF(O155="","",O155)</f>
        <v/>
      </c>
      <c r="AK156" s="1"/>
      <c r="AM156" s="1"/>
      <c r="AO156" t="s">
        <v>230</v>
      </c>
      <c r="AP156" s="114"/>
      <c r="AQ156" t="str">
        <f t="shared" ca="1" si="1306"/>
        <v>\\(\\quad \\displaystyle  \\)</v>
      </c>
      <c r="AS156" s="114"/>
      <c r="AT156" s="114"/>
      <c r="AU156" s="114"/>
      <c r="AV156" s="114"/>
      <c r="AW156" s="114"/>
      <c r="AX156" s="114"/>
      <c r="AY156" s="114"/>
      <c r="AZ156" s="117"/>
      <c r="BH156" s="23">
        <f t="shared" ca="1" si="1170"/>
        <v>6</v>
      </c>
      <c r="BI156" s="120"/>
      <c r="BJ156" s="23">
        <f t="shared" ref="BJ156" ca="1" si="1666">BH156</f>
        <v>6</v>
      </c>
      <c r="BK156" s="114"/>
      <c r="BL156" s="27"/>
      <c r="BM156" s="27"/>
      <c r="BN156" s="27"/>
      <c r="BO156" s="27"/>
      <c r="BP156" s="27"/>
      <c r="BQ156" s="25">
        <f t="shared" ref="BQ156" ca="1" si="1667">BH156*BJ156</f>
        <v>36</v>
      </c>
      <c r="BR156" s="114"/>
      <c r="BS156" s="114"/>
      <c r="BT156">
        <f t="shared" ca="1" si="1196"/>
        <v>36</v>
      </c>
      <c r="BU156" s="25">
        <f t="shared" ref="BU156" ca="1" si="1668">BT156/GCD(BT155,BT156)</f>
        <v>2</v>
      </c>
      <c r="CG156"/>
      <c r="CH156" s="5"/>
      <c r="CK156" s="5"/>
    </row>
    <row r="157" spans="2:89" ht="32" customHeight="1" thickBot="1" x14ac:dyDescent="0.6">
      <c r="B157" s="126" t="s">
        <v>29</v>
      </c>
      <c r="C157" s="126" t="s">
        <v>48</v>
      </c>
      <c r="D157" s="114">
        <v>28</v>
      </c>
      <c r="F157" s="28">
        <f t="shared" ref="F157" ca="1" si="1669">IF(BQ157&lt;=0,BJ157,BH157)</f>
        <v>1</v>
      </c>
      <c r="G157" s="114" t="str">
        <f t="shared" si="1008"/>
        <v>　－　</v>
      </c>
      <c r="H157" s="27"/>
      <c r="I157" s="28">
        <f t="shared" ref="I157" ca="1" si="1670">IF(BQ157&lt;=0,BH157,BJ157)</f>
        <v>1</v>
      </c>
      <c r="J157" s="124" t="s">
        <v>13</v>
      </c>
      <c r="K157" s="26"/>
      <c r="L157" s="24">
        <f t="shared" ca="1" si="1175"/>
        <v>0</v>
      </c>
      <c r="M157" s="118" t="str">
        <f t="shared" ref="M157" ca="1" si="1671">IF(L158=1,"=","")</f>
        <v>=</v>
      </c>
      <c r="N157" s="125" t="str">
        <f t="shared" ref="N157" ca="1" si="1672">IF(L158=1,IF(BQ157&lt;0,"ー",""),"")</f>
        <v/>
      </c>
      <c r="O157" s="118">
        <f t="shared" ref="O157" ca="1" si="1673">IF(L158=1,L157,"")</f>
        <v>0</v>
      </c>
      <c r="P157" s="118" t="s">
        <v>250</v>
      </c>
      <c r="Q157" s="121" t="str">
        <f t="shared" ref="Q157" si="1674">IF(E157="","",E157)</f>
        <v/>
      </c>
      <c r="R157" s="114" t="s">
        <v>249</v>
      </c>
      <c r="S157" s="122">
        <f t="shared" ref="S157" ca="1" si="1675">F157</f>
        <v>1</v>
      </c>
      <c r="T157" s="114" t="s">
        <v>216</v>
      </c>
      <c r="U157" s="122">
        <f t="shared" ref="U157" ca="1" si="1676">F158</f>
        <v>4</v>
      </c>
      <c r="V157" s="114" t="s">
        <v>217</v>
      </c>
      <c r="W157" s="120" t="str">
        <f t="shared" ref="W157" si="1677">G157</f>
        <v>　－　</v>
      </c>
      <c r="X157" s="56"/>
      <c r="Y157" s="121" t="str">
        <f t="shared" ref="Y157" si="1678">IF(H157="","",H157)</f>
        <v/>
      </c>
      <c r="Z157" s="114" t="s">
        <v>249</v>
      </c>
      <c r="AA157" s="122">
        <f t="shared" ref="AA157" ca="1" si="1679">I157</f>
        <v>1</v>
      </c>
      <c r="AB157" s="114" t="s">
        <v>216</v>
      </c>
      <c r="AC157" s="122">
        <f t="shared" ref="AC157" ca="1" si="1680">I158</f>
        <v>4</v>
      </c>
      <c r="AD157" s="114" t="s">
        <v>217</v>
      </c>
      <c r="AE157" s="27"/>
      <c r="AF157" s="114" t="s">
        <v>233</v>
      </c>
      <c r="AG157" t="s">
        <v>230</v>
      </c>
      <c r="AH157" t="s">
        <v>250</v>
      </c>
      <c r="AI157" s="1" t="str">
        <f t="shared" ref="AI157" si="1681">IF(K157="","",K157)</f>
        <v/>
      </c>
      <c r="AJ157" t="s">
        <v>249</v>
      </c>
      <c r="AK157" s="1">
        <f t="shared" ref="AK157" ca="1" si="1682">L157</f>
        <v>0</v>
      </c>
      <c r="AL157" t="s">
        <v>216</v>
      </c>
      <c r="AM157" s="1">
        <f t="shared" ref="AM157" ca="1" si="1683">L158</f>
        <v>1</v>
      </c>
      <c r="AN157" t="s">
        <v>217</v>
      </c>
      <c r="AO157" t="s">
        <v>230</v>
      </c>
      <c r="AP157" s="114" t="str">
        <f t="shared" ca="1" si="1021"/>
        <v>\\(\\quad \\displaystyle \\frac{1}{4}　－　\\frac{1}{4}　=　 \\)</v>
      </c>
      <c r="AQ157" t="str">
        <f t="shared" ca="1" si="1306"/>
        <v>\\(\\quad \\displaystyle \\frac{0}{1} \\)</v>
      </c>
      <c r="AS157" s="114" t="str">
        <f t="shared" ref="AS157" ca="1" si="1684">AP157</f>
        <v>\\(\\quad \\displaystyle \\frac{1}{4}　－　\\frac{1}{4}　=　 \\)</v>
      </c>
      <c r="AT157" s="114" t="str">
        <f t="shared" ref="AT157" ca="1" si="1685">IF(O157="",AQ157,AQ158)</f>
        <v>\\(\\quad \\displaystyle 0 \\)</v>
      </c>
      <c r="AU157" s="114" t="s">
        <v>60</v>
      </c>
      <c r="AV157" s="115" t="s">
        <v>225</v>
      </c>
      <c r="AW157" s="115" t="str">
        <f t="shared" ref="AW157" ca="1" si="1686">AS157</f>
        <v>\\(\\quad \\displaystyle \\frac{1}{4}　－　\\frac{1}{4}　=　 \\)</v>
      </c>
      <c r="AX157" s="115" t="str">
        <f t="shared" ref="AX157" ca="1" si="1687">AT157</f>
        <v>\\(\\quad \\displaystyle 0 \\)</v>
      </c>
      <c r="AY157" s="115" t="s">
        <v>62</v>
      </c>
      <c r="AZ157" s="116" t="str">
        <f t="shared" ref="AZ157" ca="1" si="1688">"INSERT INTO "&amp;AU157&amp;"(tangen,question,answer,editor,date,count) VALUES('"&amp;AV157&amp;"','"&amp;AW157&amp;"','"&amp;AX157&amp;"','"&amp;AY157&amp;"',NOW(),0);"</f>
        <v>INSERT INTO math(tangen,question,answer,editor,date,count) VALUES('m3400','\\(\\quad \\displaystyle \\frac{1}{4}　－　\\frac{1}{4}　=　 \\)','\\(\\quad \\displaystyle 0 \\)','harazono',NOW(),0);</v>
      </c>
      <c r="BH157" s="22">
        <f t="shared" ca="1" si="1167"/>
        <v>1</v>
      </c>
      <c r="BI157" s="120" t="s">
        <v>235</v>
      </c>
      <c r="BJ157" s="22">
        <f t="shared" ref="BJ157" ca="1" si="1689">RANDBETWEEN(1,BH157)</f>
        <v>1</v>
      </c>
      <c r="BK157" s="114" t="s">
        <v>26</v>
      </c>
      <c r="BL157" s="27"/>
      <c r="BM157" s="27"/>
      <c r="BN157" s="27"/>
      <c r="BO157" s="27"/>
      <c r="BP157" s="27"/>
      <c r="BQ157" s="24">
        <f t="shared" ref="BQ157" ca="1" si="1690">BH157*BJ158-BJ157*BH158</f>
        <v>0</v>
      </c>
      <c r="BR157" s="114" t="s">
        <v>26</v>
      </c>
      <c r="BS157" s="114" t="str">
        <f t="shared" si="1023"/>
        <v>　－　</v>
      </c>
      <c r="BT157" s="30">
        <f t="shared" ca="1" si="1196"/>
        <v>0</v>
      </c>
      <c r="BU157" s="24">
        <f t="shared" ref="BU157" ca="1" si="1691">BT157/GCD(BT157,BT158)</f>
        <v>0</v>
      </c>
      <c r="CG157"/>
      <c r="CH157" s="5"/>
      <c r="CK157" s="5"/>
    </row>
    <row r="158" spans="2:89" ht="32" customHeight="1" x14ac:dyDescent="0.55000000000000004">
      <c r="B158" s="127"/>
      <c r="C158" s="127"/>
      <c r="D158" s="114"/>
      <c r="F158" s="29">
        <f t="shared" ref="F158" ca="1" si="1692">IF(BQ157&lt;=0,BJ158,BH158)</f>
        <v>4</v>
      </c>
      <c r="G158" s="114"/>
      <c r="H158" s="27"/>
      <c r="I158" s="29">
        <f t="shared" ref="I158" ca="1" si="1693">IF(BQ157&lt;=0,BH158,BJ158)</f>
        <v>4</v>
      </c>
      <c r="J158" s="124"/>
      <c r="K158" s="26"/>
      <c r="L158" s="25">
        <f t="shared" ca="1" si="1175"/>
        <v>1</v>
      </c>
      <c r="M158" s="118"/>
      <c r="N158" s="125"/>
      <c r="O158" s="118"/>
      <c r="P158" s="118"/>
      <c r="Q158" s="121"/>
      <c r="R158" s="114"/>
      <c r="S158" s="122"/>
      <c r="T158" s="114"/>
      <c r="U158" s="122"/>
      <c r="V158" s="114"/>
      <c r="W158" s="120"/>
      <c r="X158" s="56"/>
      <c r="Y158" s="121"/>
      <c r="Z158" s="114"/>
      <c r="AA158" s="122"/>
      <c r="AB158" s="114"/>
      <c r="AC158" s="122"/>
      <c r="AD158" s="114"/>
      <c r="AE158" s="27"/>
      <c r="AF158" s="114"/>
      <c r="AG158" t="s">
        <v>230</v>
      </c>
      <c r="AH158" t="s">
        <v>250</v>
      </c>
      <c r="AI158" s="1">
        <f t="shared" ref="AI158" ca="1" si="1694">IF(O157="","",O157)</f>
        <v>0</v>
      </c>
      <c r="AK158" s="1"/>
      <c r="AM158" s="1"/>
      <c r="AO158" t="s">
        <v>230</v>
      </c>
      <c r="AP158" s="114"/>
      <c r="AQ158" t="str">
        <f t="shared" ca="1" si="1306"/>
        <v>\\(\\quad \\displaystyle 0 \\)</v>
      </c>
      <c r="AS158" s="114"/>
      <c r="AT158" s="114"/>
      <c r="AU158" s="114"/>
      <c r="AV158" s="114"/>
      <c r="AW158" s="114"/>
      <c r="AX158" s="114"/>
      <c r="AY158" s="114"/>
      <c r="AZ158" s="117"/>
      <c r="BH158" s="23">
        <f t="shared" ca="1" si="1170"/>
        <v>4</v>
      </c>
      <c r="BI158" s="120"/>
      <c r="BJ158" s="23">
        <f t="shared" ref="BJ158" ca="1" si="1695">BH158</f>
        <v>4</v>
      </c>
      <c r="BK158" s="114"/>
      <c r="BL158" s="27"/>
      <c r="BM158" s="27"/>
      <c r="BN158" s="27"/>
      <c r="BO158" s="27"/>
      <c r="BP158" s="27"/>
      <c r="BQ158" s="25">
        <f t="shared" ref="BQ158" ca="1" si="1696">BH158*BJ158</f>
        <v>16</v>
      </c>
      <c r="BR158" s="114"/>
      <c r="BS158" s="114"/>
      <c r="BT158">
        <f t="shared" ca="1" si="1196"/>
        <v>16</v>
      </c>
      <c r="BU158" s="25">
        <f t="shared" ref="BU158" ca="1" si="1697">BT158/GCD(BT157,BT158)</f>
        <v>1</v>
      </c>
      <c r="CG158"/>
      <c r="CH158" s="5"/>
      <c r="CK158" s="5"/>
    </row>
    <row r="159" spans="2:89" ht="32" customHeight="1" thickBot="1" x14ac:dyDescent="0.6">
      <c r="B159" s="126" t="s">
        <v>29</v>
      </c>
      <c r="C159" s="126" t="s">
        <v>48</v>
      </c>
      <c r="D159" s="114">
        <v>29</v>
      </c>
      <c r="F159" s="28">
        <f t="shared" ref="F159" ca="1" si="1698">IF(BQ159&lt;=0,BJ159,BH159)</f>
        <v>7</v>
      </c>
      <c r="G159" s="114" t="str">
        <f t="shared" si="1008"/>
        <v>　－　</v>
      </c>
      <c r="H159" s="27"/>
      <c r="I159" s="28">
        <f t="shared" ref="I159" ca="1" si="1699">IF(BQ159&lt;=0,BH159,BJ159)</f>
        <v>1</v>
      </c>
      <c r="J159" s="124" t="s">
        <v>13</v>
      </c>
      <c r="K159" s="26"/>
      <c r="L159" s="24">
        <f t="shared" ca="1" si="1175"/>
        <v>3</v>
      </c>
      <c r="M159" s="118" t="str">
        <f t="shared" ref="M159" ca="1" si="1700">IF(L160=1,"=","")</f>
        <v/>
      </c>
      <c r="N159" s="125" t="str">
        <f t="shared" ref="N159" ca="1" si="1701">IF(L160=1,IF(BQ159&lt;0,"ー",""),"")</f>
        <v/>
      </c>
      <c r="O159" s="118" t="str">
        <f t="shared" ref="O159" ca="1" si="1702">IF(L160=1,L159,"")</f>
        <v/>
      </c>
      <c r="P159" s="118" t="s">
        <v>250</v>
      </c>
      <c r="Q159" s="121" t="str">
        <f t="shared" ref="Q159" si="1703">IF(E159="","",E159)</f>
        <v/>
      </c>
      <c r="R159" s="114" t="s">
        <v>249</v>
      </c>
      <c r="S159" s="122">
        <f t="shared" ref="S159" ca="1" si="1704">F159</f>
        <v>7</v>
      </c>
      <c r="T159" s="114" t="s">
        <v>216</v>
      </c>
      <c r="U159" s="122">
        <f t="shared" ref="U159" ca="1" si="1705">F160</f>
        <v>8</v>
      </c>
      <c r="V159" s="114" t="s">
        <v>217</v>
      </c>
      <c r="W159" s="120" t="str">
        <f t="shared" ref="W159" si="1706">G159</f>
        <v>　－　</v>
      </c>
      <c r="X159" s="56"/>
      <c r="Y159" s="121" t="str">
        <f t="shared" ref="Y159" si="1707">IF(H159="","",H159)</f>
        <v/>
      </c>
      <c r="Z159" s="114" t="s">
        <v>249</v>
      </c>
      <c r="AA159" s="122">
        <f t="shared" ref="AA159" ca="1" si="1708">I159</f>
        <v>1</v>
      </c>
      <c r="AB159" s="114" t="s">
        <v>216</v>
      </c>
      <c r="AC159" s="122">
        <f t="shared" ref="AC159" ca="1" si="1709">I160</f>
        <v>8</v>
      </c>
      <c r="AD159" s="114" t="s">
        <v>217</v>
      </c>
      <c r="AE159" s="27"/>
      <c r="AF159" s="114" t="s">
        <v>233</v>
      </c>
      <c r="AG159" t="s">
        <v>230</v>
      </c>
      <c r="AH159" t="s">
        <v>250</v>
      </c>
      <c r="AI159" s="1" t="str">
        <f t="shared" ref="AI159" si="1710">IF(K159="","",K159)</f>
        <v/>
      </c>
      <c r="AJ159" t="s">
        <v>249</v>
      </c>
      <c r="AK159" s="1">
        <f t="shared" ref="AK159" ca="1" si="1711">L159</f>
        <v>3</v>
      </c>
      <c r="AL159" t="s">
        <v>216</v>
      </c>
      <c r="AM159" s="1">
        <f t="shared" ref="AM159" ca="1" si="1712">L160</f>
        <v>4</v>
      </c>
      <c r="AN159" t="s">
        <v>217</v>
      </c>
      <c r="AO159" t="s">
        <v>230</v>
      </c>
      <c r="AP159" s="114" t="str">
        <f t="shared" ca="1" si="1021"/>
        <v>\\(\\quad \\displaystyle \\frac{7}{8}　－　\\frac{1}{8}　=　 \\)</v>
      </c>
      <c r="AQ159" t="str">
        <f t="shared" ca="1" si="1306"/>
        <v>\\(\\quad \\displaystyle \\frac{3}{4} \\)</v>
      </c>
      <c r="AS159" s="114" t="str">
        <f t="shared" ref="AS159" ca="1" si="1713">AP159</f>
        <v>\\(\\quad \\displaystyle \\frac{7}{8}　－　\\frac{1}{8}　=　 \\)</v>
      </c>
      <c r="AT159" s="114" t="str">
        <f t="shared" ref="AT159" ca="1" si="1714">IF(O159="",AQ159,AQ160)</f>
        <v>\\(\\quad \\displaystyle \\frac{3}{4} \\)</v>
      </c>
      <c r="AU159" s="114" t="s">
        <v>60</v>
      </c>
      <c r="AV159" s="115" t="s">
        <v>225</v>
      </c>
      <c r="AW159" s="115" t="str">
        <f t="shared" ref="AW159" ca="1" si="1715">AS159</f>
        <v>\\(\\quad \\displaystyle \\frac{7}{8}　－　\\frac{1}{8}　=　 \\)</v>
      </c>
      <c r="AX159" s="115" t="str">
        <f t="shared" ref="AX159" ca="1" si="1716">AT159</f>
        <v>\\(\\quad \\displaystyle \\frac{3}{4} \\)</v>
      </c>
      <c r="AY159" s="115" t="s">
        <v>62</v>
      </c>
      <c r="AZ159" s="116" t="str">
        <f t="shared" ref="AZ159" ca="1" si="1717">"INSERT INTO "&amp;AU159&amp;"(tangen,question,answer,editor,date,count) VALUES('"&amp;AV159&amp;"','"&amp;AW159&amp;"','"&amp;AX159&amp;"','"&amp;AY159&amp;"',NOW(),0);"</f>
        <v>INSERT INTO math(tangen,question,answer,editor,date,count) VALUES('m3400','\\(\\quad \\displaystyle \\frac{7}{8}　－　\\frac{1}{8}　=　 \\)','\\(\\quad \\displaystyle \\frac{3}{4} \\)','harazono',NOW(),0);</v>
      </c>
      <c r="BH159" s="22">
        <f t="shared" ca="1" si="1167"/>
        <v>7</v>
      </c>
      <c r="BI159" s="120" t="s">
        <v>235</v>
      </c>
      <c r="BJ159" s="22">
        <f t="shared" ref="BJ159" ca="1" si="1718">RANDBETWEEN(1,BH159)</f>
        <v>1</v>
      </c>
      <c r="BK159" s="114" t="s">
        <v>26</v>
      </c>
      <c r="BL159" s="27"/>
      <c r="BM159" s="27"/>
      <c r="BN159" s="27"/>
      <c r="BO159" s="27"/>
      <c r="BP159" s="27"/>
      <c r="BQ159" s="24">
        <f t="shared" ref="BQ159" ca="1" si="1719">BH159*BJ160-BJ159*BH160</f>
        <v>48</v>
      </c>
      <c r="BR159" s="114" t="s">
        <v>26</v>
      </c>
      <c r="BS159" s="114" t="str">
        <f t="shared" si="1023"/>
        <v>　－　</v>
      </c>
      <c r="BT159" s="30">
        <f t="shared" ca="1" si="1196"/>
        <v>48</v>
      </c>
      <c r="BU159" s="24">
        <f t="shared" ref="BU159" ca="1" si="1720">BT159/GCD(BT159,BT160)</f>
        <v>3</v>
      </c>
      <c r="CG159"/>
      <c r="CH159" s="5"/>
      <c r="CK159" s="5"/>
    </row>
    <row r="160" spans="2:89" ht="32" customHeight="1" x14ac:dyDescent="0.55000000000000004">
      <c r="B160" s="127"/>
      <c r="C160" s="127"/>
      <c r="D160" s="114"/>
      <c r="F160" s="29">
        <f t="shared" ref="F160" ca="1" si="1721">IF(BQ159&lt;=0,BJ160,BH160)</f>
        <v>8</v>
      </c>
      <c r="G160" s="114"/>
      <c r="H160" s="27"/>
      <c r="I160" s="29">
        <f t="shared" ref="I160" ca="1" si="1722">IF(BQ159&lt;=0,BH160,BJ160)</f>
        <v>8</v>
      </c>
      <c r="J160" s="124"/>
      <c r="K160" s="26"/>
      <c r="L160" s="25">
        <f t="shared" ca="1" si="1175"/>
        <v>4</v>
      </c>
      <c r="M160" s="118"/>
      <c r="N160" s="125"/>
      <c r="O160" s="118"/>
      <c r="P160" s="118"/>
      <c r="Q160" s="121"/>
      <c r="R160" s="114"/>
      <c r="S160" s="122"/>
      <c r="T160" s="114"/>
      <c r="U160" s="122"/>
      <c r="V160" s="114"/>
      <c r="W160" s="120"/>
      <c r="X160" s="56"/>
      <c r="Y160" s="121"/>
      <c r="Z160" s="114"/>
      <c r="AA160" s="122"/>
      <c r="AB160" s="114"/>
      <c r="AC160" s="122"/>
      <c r="AD160" s="114"/>
      <c r="AE160" s="27"/>
      <c r="AF160" s="114"/>
      <c r="AG160" t="s">
        <v>230</v>
      </c>
      <c r="AH160" t="s">
        <v>250</v>
      </c>
      <c r="AI160" s="1" t="str">
        <f t="shared" ref="AI160" ca="1" si="1723">IF(O159="","",O159)</f>
        <v/>
      </c>
      <c r="AK160" s="1"/>
      <c r="AM160" s="1"/>
      <c r="AO160" t="s">
        <v>230</v>
      </c>
      <c r="AP160" s="114"/>
      <c r="AQ160" t="str">
        <f t="shared" ca="1" si="1306"/>
        <v>\\(\\quad \\displaystyle  \\)</v>
      </c>
      <c r="AS160" s="114"/>
      <c r="AT160" s="114"/>
      <c r="AU160" s="114"/>
      <c r="AV160" s="114"/>
      <c r="AW160" s="114"/>
      <c r="AX160" s="114"/>
      <c r="AY160" s="114"/>
      <c r="AZ160" s="117"/>
      <c r="BH160" s="23">
        <f t="shared" ca="1" si="1170"/>
        <v>8</v>
      </c>
      <c r="BI160" s="120"/>
      <c r="BJ160" s="23">
        <f t="shared" ref="BJ160" ca="1" si="1724">BH160</f>
        <v>8</v>
      </c>
      <c r="BK160" s="114"/>
      <c r="BL160" s="27"/>
      <c r="BM160" s="27"/>
      <c r="BN160" s="27"/>
      <c r="BO160" s="27"/>
      <c r="BP160" s="27"/>
      <c r="BQ160" s="25">
        <f t="shared" ref="BQ160" ca="1" si="1725">BH160*BJ160</f>
        <v>64</v>
      </c>
      <c r="BR160" s="114"/>
      <c r="BS160" s="114"/>
      <c r="BT160">
        <f t="shared" ca="1" si="1196"/>
        <v>64</v>
      </c>
      <c r="BU160" s="25">
        <f t="shared" ref="BU160" ca="1" si="1726">BT160/GCD(BT159,BT160)</f>
        <v>4</v>
      </c>
      <c r="CG160"/>
      <c r="CH160" s="5"/>
      <c r="CK160" s="5"/>
    </row>
    <row r="161" spans="2:89" ht="32" customHeight="1" thickBot="1" x14ac:dyDescent="0.6">
      <c r="B161" s="126" t="s">
        <v>29</v>
      </c>
      <c r="C161" s="126" t="s">
        <v>48</v>
      </c>
      <c r="D161" s="114">
        <v>30</v>
      </c>
      <c r="F161" s="28">
        <f t="shared" ref="F161" ca="1" si="1727">IF(BQ161&lt;=0,BJ161,BH161)</f>
        <v>4</v>
      </c>
      <c r="G161" s="114" t="str">
        <f t="shared" si="1008"/>
        <v>　－　</v>
      </c>
      <c r="H161" s="27"/>
      <c r="I161" s="28">
        <f t="shared" ref="I161" ca="1" si="1728">IF(BQ161&lt;=0,BH161,BJ161)</f>
        <v>1</v>
      </c>
      <c r="J161" s="124" t="s">
        <v>13</v>
      </c>
      <c r="K161" s="26"/>
      <c r="L161" s="24">
        <f t="shared" ca="1" si="1175"/>
        <v>1</v>
      </c>
      <c r="M161" s="118" t="str">
        <f t="shared" ref="M161" ca="1" si="1729">IF(L162=1,"=","")</f>
        <v/>
      </c>
      <c r="N161" s="125" t="str">
        <f t="shared" ref="N161" ca="1" si="1730">IF(L162=1,IF(BQ161&lt;0,"ー",""),"")</f>
        <v/>
      </c>
      <c r="O161" s="118" t="str">
        <f t="shared" ref="O161" ca="1" si="1731">IF(L162=1,L161,"")</f>
        <v/>
      </c>
      <c r="P161" s="118" t="s">
        <v>250</v>
      </c>
      <c r="Q161" s="121" t="str">
        <f t="shared" ref="Q161" si="1732">IF(E161="","",E161)</f>
        <v/>
      </c>
      <c r="R161" s="114" t="s">
        <v>249</v>
      </c>
      <c r="S161" s="122">
        <f t="shared" ref="S161" ca="1" si="1733">F161</f>
        <v>4</v>
      </c>
      <c r="T161" s="114" t="s">
        <v>216</v>
      </c>
      <c r="U161" s="122">
        <f t="shared" ref="U161" ca="1" si="1734">F162</f>
        <v>9</v>
      </c>
      <c r="V161" s="114" t="s">
        <v>217</v>
      </c>
      <c r="W161" s="120" t="str">
        <f t="shared" ref="W161" si="1735">G161</f>
        <v>　－　</v>
      </c>
      <c r="X161" s="56"/>
      <c r="Y161" s="121" t="str">
        <f t="shared" ref="Y161" si="1736">IF(H161="","",H161)</f>
        <v/>
      </c>
      <c r="Z161" s="114" t="s">
        <v>249</v>
      </c>
      <c r="AA161" s="122">
        <f t="shared" ref="AA161" ca="1" si="1737">I161</f>
        <v>1</v>
      </c>
      <c r="AB161" s="114" t="s">
        <v>216</v>
      </c>
      <c r="AC161" s="122">
        <f t="shared" ref="AC161" ca="1" si="1738">I162</f>
        <v>9</v>
      </c>
      <c r="AD161" s="114" t="s">
        <v>217</v>
      </c>
      <c r="AE161" s="27"/>
      <c r="AF161" s="114" t="s">
        <v>233</v>
      </c>
      <c r="AG161" t="s">
        <v>230</v>
      </c>
      <c r="AH161" t="s">
        <v>250</v>
      </c>
      <c r="AI161" s="1" t="str">
        <f t="shared" ref="AI161" si="1739">IF(K161="","",K161)</f>
        <v/>
      </c>
      <c r="AJ161" t="s">
        <v>249</v>
      </c>
      <c r="AK161" s="1">
        <f t="shared" ref="AK161" ca="1" si="1740">L161</f>
        <v>1</v>
      </c>
      <c r="AL161" t="s">
        <v>216</v>
      </c>
      <c r="AM161" s="1">
        <f t="shared" ref="AM161" ca="1" si="1741">L162</f>
        <v>3</v>
      </c>
      <c r="AN161" t="s">
        <v>217</v>
      </c>
      <c r="AO161" t="s">
        <v>230</v>
      </c>
      <c r="AP161" s="114" t="str">
        <f t="shared" ca="1" si="1021"/>
        <v>\\(\\quad \\displaystyle \\frac{4}{9}　－　\\frac{1}{9}　=　 \\)</v>
      </c>
      <c r="AQ161" t="str">
        <f t="shared" ca="1" si="1306"/>
        <v>\\(\\quad \\displaystyle \\frac{1}{3} \\)</v>
      </c>
      <c r="AS161" s="114" t="str">
        <f t="shared" ref="AS161" ca="1" si="1742">AP161</f>
        <v>\\(\\quad \\displaystyle \\frac{4}{9}　－　\\frac{1}{9}　=　 \\)</v>
      </c>
      <c r="AT161" s="114" t="str">
        <f t="shared" ref="AT161" ca="1" si="1743">IF(O161="",AQ161,AQ162)</f>
        <v>\\(\\quad \\displaystyle \\frac{1}{3} \\)</v>
      </c>
      <c r="AU161" s="114" t="s">
        <v>60</v>
      </c>
      <c r="AV161" s="115" t="s">
        <v>225</v>
      </c>
      <c r="AW161" s="115" t="str">
        <f t="shared" ref="AW161" ca="1" si="1744">AS161</f>
        <v>\\(\\quad \\displaystyle \\frac{4}{9}　－　\\frac{1}{9}　=　 \\)</v>
      </c>
      <c r="AX161" s="115" t="str">
        <f t="shared" ref="AX161" ca="1" si="1745">AT161</f>
        <v>\\(\\quad \\displaystyle \\frac{1}{3} \\)</v>
      </c>
      <c r="AY161" s="115" t="s">
        <v>62</v>
      </c>
      <c r="AZ161" s="116" t="str">
        <f t="shared" ref="AZ161" ca="1" si="1746">"INSERT INTO "&amp;AU161&amp;"(tangen,question,answer,editor,date,count) VALUES('"&amp;AV161&amp;"','"&amp;AW161&amp;"','"&amp;AX161&amp;"','"&amp;AY161&amp;"',NOW(),0);"</f>
        <v>INSERT INTO math(tangen,question,answer,editor,date,count) VALUES('m3400','\\(\\quad \\displaystyle \\frac{4}{9}　－　\\frac{1}{9}　=　 \\)','\\(\\quad \\displaystyle \\frac{1}{3} \\)','harazono',NOW(),0);</v>
      </c>
      <c r="BH161" s="22">
        <f t="shared" ca="1" si="1167"/>
        <v>4</v>
      </c>
      <c r="BI161" s="120" t="s">
        <v>235</v>
      </c>
      <c r="BJ161" s="22">
        <f t="shared" ref="BJ161" ca="1" si="1747">RANDBETWEEN(1,BH161)</f>
        <v>1</v>
      </c>
      <c r="BK161" s="114" t="s">
        <v>26</v>
      </c>
      <c r="BL161" s="27"/>
      <c r="BM161" s="27"/>
      <c r="BN161" s="27"/>
      <c r="BO161" s="27"/>
      <c r="BP161" s="27"/>
      <c r="BQ161" s="24">
        <f t="shared" ref="BQ161" ca="1" si="1748">BH161*BJ162-BJ161*BH162</f>
        <v>27</v>
      </c>
      <c r="BR161" s="114" t="s">
        <v>26</v>
      </c>
      <c r="BS161" s="114" t="str">
        <f t="shared" si="1023"/>
        <v>　－　</v>
      </c>
      <c r="BT161" s="30">
        <f t="shared" ca="1" si="1196"/>
        <v>27</v>
      </c>
      <c r="BU161" s="24">
        <f t="shared" ref="BU161" ca="1" si="1749">BT161/GCD(BT161,BT162)</f>
        <v>1</v>
      </c>
      <c r="CG161"/>
      <c r="CH161" s="5"/>
      <c r="CK161" s="5"/>
    </row>
    <row r="162" spans="2:89" ht="32" customHeight="1" x14ac:dyDescent="0.55000000000000004">
      <c r="B162" s="127"/>
      <c r="C162" s="127"/>
      <c r="D162" s="114"/>
      <c r="F162" s="29">
        <f t="shared" ref="F162" ca="1" si="1750">IF(BQ161&lt;=0,BJ162,BH162)</f>
        <v>9</v>
      </c>
      <c r="G162" s="114"/>
      <c r="H162" s="27"/>
      <c r="I162" s="29">
        <f t="shared" ref="I162" ca="1" si="1751">IF(BQ161&lt;=0,BH162,BJ162)</f>
        <v>9</v>
      </c>
      <c r="J162" s="124"/>
      <c r="K162" s="26"/>
      <c r="L162" s="25">
        <f t="shared" ca="1" si="1175"/>
        <v>3</v>
      </c>
      <c r="M162" s="118"/>
      <c r="N162" s="125"/>
      <c r="O162" s="118"/>
      <c r="P162" s="118"/>
      <c r="Q162" s="121"/>
      <c r="R162" s="114"/>
      <c r="S162" s="122"/>
      <c r="T162" s="114"/>
      <c r="U162" s="122"/>
      <c r="V162" s="114"/>
      <c r="W162" s="120"/>
      <c r="X162" s="56"/>
      <c r="Y162" s="121"/>
      <c r="Z162" s="114"/>
      <c r="AA162" s="122"/>
      <c r="AB162" s="114"/>
      <c r="AC162" s="122"/>
      <c r="AD162" s="114"/>
      <c r="AE162" s="27"/>
      <c r="AF162" s="114"/>
      <c r="AG162" t="s">
        <v>230</v>
      </c>
      <c r="AH162" t="s">
        <v>250</v>
      </c>
      <c r="AI162" s="1" t="str">
        <f t="shared" ref="AI162" ca="1" si="1752">IF(O161="","",O161)</f>
        <v/>
      </c>
      <c r="AK162" s="1"/>
      <c r="AM162" s="1"/>
      <c r="AO162" t="s">
        <v>230</v>
      </c>
      <c r="AP162" s="114"/>
      <c r="AQ162" t="str">
        <f t="shared" ca="1" si="1306"/>
        <v>\\(\\quad \\displaystyle  \\)</v>
      </c>
      <c r="AS162" s="114"/>
      <c r="AT162" s="114"/>
      <c r="AU162" s="114"/>
      <c r="AV162" s="114"/>
      <c r="AW162" s="114"/>
      <c r="AX162" s="114"/>
      <c r="AY162" s="114"/>
      <c r="AZ162" s="117"/>
      <c r="BH162" s="23">
        <f t="shared" ca="1" si="1170"/>
        <v>9</v>
      </c>
      <c r="BI162" s="120"/>
      <c r="BJ162" s="23">
        <f t="shared" ref="BJ162" ca="1" si="1753">BH162</f>
        <v>9</v>
      </c>
      <c r="BK162" s="114"/>
      <c r="BL162" s="27"/>
      <c r="BM162" s="27"/>
      <c r="BN162" s="27"/>
      <c r="BO162" s="27"/>
      <c r="BP162" s="27"/>
      <c r="BQ162" s="25">
        <f t="shared" ref="BQ162" ca="1" si="1754">BH162*BJ162</f>
        <v>81</v>
      </c>
      <c r="BR162" s="114"/>
      <c r="BS162" s="114"/>
      <c r="BT162">
        <f t="shared" ca="1" si="1196"/>
        <v>81</v>
      </c>
      <c r="BU162" s="25">
        <f t="shared" ref="BU162" ca="1" si="1755">BT162/GCD(BT161,BT162)</f>
        <v>3</v>
      </c>
      <c r="CG162"/>
      <c r="CH162" s="5"/>
      <c r="CK162" s="5"/>
    </row>
    <row r="163" spans="2:89" ht="32" customHeight="1" thickBot="1" x14ac:dyDescent="0.6">
      <c r="B163" s="126" t="s">
        <v>29</v>
      </c>
      <c r="C163" s="126" t="s">
        <v>48</v>
      </c>
      <c r="D163" s="114">
        <v>31</v>
      </c>
      <c r="F163" s="28">
        <f t="shared" ref="F163" ca="1" si="1756">IF(BQ163&lt;=0,BJ163,BH163)</f>
        <v>7</v>
      </c>
      <c r="G163" s="114" t="str">
        <f t="shared" si="1008"/>
        <v>　－　</v>
      </c>
      <c r="H163" s="27"/>
      <c r="I163" s="28">
        <f t="shared" ref="I163" ca="1" si="1757">IF(BQ163&lt;=0,BH163,BJ163)</f>
        <v>6</v>
      </c>
      <c r="J163" s="124" t="s">
        <v>13</v>
      </c>
      <c r="K163" s="26"/>
      <c r="L163" s="24">
        <f t="shared" ca="1" si="1175"/>
        <v>1</v>
      </c>
      <c r="M163" s="118" t="str">
        <f t="shared" ref="M163" ca="1" si="1758">IF(L164=1,"=","")</f>
        <v/>
      </c>
      <c r="N163" s="125" t="str">
        <f t="shared" ref="N163" ca="1" si="1759">IF(L164=1,IF(BQ163&lt;0,"ー",""),"")</f>
        <v/>
      </c>
      <c r="O163" s="118" t="str">
        <f t="shared" ref="O163" ca="1" si="1760">IF(L164=1,L163,"")</f>
        <v/>
      </c>
      <c r="P163" s="118" t="s">
        <v>250</v>
      </c>
      <c r="Q163" s="121" t="str">
        <f t="shared" ref="Q163" si="1761">IF(E163="","",E163)</f>
        <v/>
      </c>
      <c r="R163" s="114" t="s">
        <v>249</v>
      </c>
      <c r="S163" s="122">
        <f t="shared" ref="S163" ca="1" si="1762">F163</f>
        <v>7</v>
      </c>
      <c r="T163" s="114" t="s">
        <v>216</v>
      </c>
      <c r="U163" s="122">
        <f t="shared" ref="U163" ca="1" si="1763">F164</f>
        <v>2</v>
      </c>
      <c r="V163" s="114" t="s">
        <v>217</v>
      </c>
      <c r="W163" s="120" t="str">
        <f t="shared" ref="W163" si="1764">G163</f>
        <v>　－　</v>
      </c>
      <c r="X163" s="56"/>
      <c r="Y163" s="121" t="str">
        <f t="shared" ref="Y163" si="1765">IF(H163="","",H163)</f>
        <v/>
      </c>
      <c r="Z163" s="114" t="s">
        <v>249</v>
      </c>
      <c r="AA163" s="122">
        <f t="shared" ref="AA163" ca="1" si="1766">I163</f>
        <v>6</v>
      </c>
      <c r="AB163" s="114" t="s">
        <v>216</v>
      </c>
      <c r="AC163" s="122">
        <f t="shared" ref="AC163" ca="1" si="1767">I164</f>
        <v>2</v>
      </c>
      <c r="AD163" s="114" t="s">
        <v>217</v>
      </c>
      <c r="AE163" s="27"/>
      <c r="AF163" s="114" t="s">
        <v>233</v>
      </c>
      <c r="AG163" t="s">
        <v>230</v>
      </c>
      <c r="AH163" t="s">
        <v>250</v>
      </c>
      <c r="AI163" s="1" t="str">
        <f t="shared" ref="AI163" si="1768">IF(K163="","",K163)</f>
        <v/>
      </c>
      <c r="AJ163" t="s">
        <v>249</v>
      </c>
      <c r="AK163" s="1">
        <f t="shared" ref="AK163" ca="1" si="1769">L163</f>
        <v>1</v>
      </c>
      <c r="AL163" t="s">
        <v>216</v>
      </c>
      <c r="AM163" s="1">
        <f t="shared" ref="AM163" ca="1" si="1770">L164</f>
        <v>2</v>
      </c>
      <c r="AN163" t="s">
        <v>217</v>
      </c>
      <c r="AO163" t="s">
        <v>230</v>
      </c>
      <c r="AP163" s="114" t="str">
        <f t="shared" ca="1" si="1021"/>
        <v>\\(\\quad \\displaystyle \\frac{7}{2}　－　\\frac{6}{2}　=　 \\)</v>
      </c>
      <c r="AQ163" t="str">
        <f t="shared" ca="1" si="1306"/>
        <v>\\(\\quad \\displaystyle \\frac{1}{2} \\)</v>
      </c>
      <c r="AS163" s="114" t="str">
        <f t="shared" ref="AS163" ca="1" si="1771">AP163</f>
        <v>\\(\\quad \\displaystyle \\frac{7}{2}　－　\\frac{6}{2}　=　 \\)</v>
      </c>
      <c r="AT163" s="114" t="str">
        <f t="shared" ref="AT163" ca="1" si="1772">IF(O163="",AQ163,AQ164)</f>
        <v>\\(\\quad \\displaystyle \\frac{1}{2} \\)</v>
      </c>
      <c r="AU163" s="114" t="s">
        <v>60</v>
      </c>
      <c r="AV163" s="115" t="s">
        <v>225</v>
      </c>
      <c r="AW163" s="115" t="str">
        <f t="shared" ref="AW163" ca="1" si="1773">AS163</f>
        <v>\\(\\quad \\displaystyle \\frac{7}{2}　－　\\frac{6}{2}　=　 \\)</v>
      </c>
      <c r="AX163" s="115" t="str">
        <f t="shared" ref="AX163" ca="1" si="1774">AT163</f>
        <v>\\(\\quad \\displaystyle \\frac{1}{2} \\)</v>
      </c>
      <c r="AY163" s="115" t="s">
        <v>62</v>
      </c>
      <c r="AZ163" s="116" t="str">
        <f t="shared" ref="AZ163" ca="1" si="1775">"INSERT INTO "&amp;AU163&amp;"(tangen,question,answer,editor,date,count) VALUES('"&amp;AV163&amp;"','"&amp;AW163&amp;"','"&amp;AX163&amp;"','"&amp;AY163&amp;"',NOW(),0);"</f>
        <v>INSERT INTO math(tangen,question,answer,editor,date,count) VALUES('m3400','\\(\\quad \\displaystyle \\frac{7}{2}　－　\\frac{6}{2}　=　 \\)','\\(\\quad \\displaystyle \\frac{1}{2} \\)','harazono',NOW(),0);</v>
      </c>
      <c r="BH163" s="22">
        <f t="shared" ca="1" si="1167"/>
        <v>7</v>
      </c>
      <c r="BI163" s="120" t="s">
        <v>235</v>
      </c>
      <c r="BJ163" s="22">
        <f t="shared" ref="BJ163" ca="1" si="1776">RANDBETWEEN(1,BH163)</f>
        <v>6</v>
      </c>
      <c r="BK163" s="114" t="s">
        <v>26</v>
      </c>
      <c r="BL163" s="27"/>
      <c r="BM163" s="27"/>
      <c r="BN163" s="27"/>
      <c r="BO163" s="27"/>
      <c r="BP163" s="27"/>
      <c r="BQ163" s="24">
        <f t="shared" ref="BQ163" ca="1" si="1777">BH163*BJ164-BJ163*BH164</f>
        <v>2</v>
      </c>
      <c r="BR163" s="114" t="s">
        <v>26</v>
      </c>
      <c r="BS163" s="114" t="str">
        <f t="shared" si="1023"/>
        <v>　－　</v>
      </c>
      <c r="BT163" s="30">
        <f t="shared" ca="1" si="1196"/>
        <v>2</v>
      </c>
      <c r="BU163" s="24">
        <f t="shared" ref="BU163" ca="1" si="1778">BT163/GCD(BT163,BT164)</f>
        <v>1</v>
      </c>
      <c r="CG163"/>
      <c r="CH163" s="5"/>
      <c r="CK163" s="5"/>
    </row>
    <row r="164" spans="2:89" ht="32" customHeight="1" x14ac:dyDescent="0.55000000000000004">
      <c r="B164" s="127"/>
      <c r="C164" s="127"/>
      <c r="D164" s="114"/>
      <c r="F164" s="29">
        <f t="shared" ref="F164" ca="1" si="1779">IF(BQ163&lt;=0,BJ164,BH164)</f>
        <v>2</v>
      </c>
      <c r="G164" s="114"/>
      <c r="H164" s="27"/>
      <c r="I164" s="29">
        <f t="shared" ref="I164" ca="1" si="1780">IF(BQ163&lt;=0,BH164,BJ164)</f>
        <v>2</v>
      </c>
      <c r="J164" s="124"/>
      <c r="K164" s="26"/>
      <c r="L164" s="25">
        <f t="shared" ca="1" si="1175"/>
        <v>2</v>
      </c>
      <c r="M164" s="118"/>
      <c r="N164" s="125"/>
      <c r="O164" s="118"/>
      <c r="P164" s="118"/>
      <c r="Q164" s="121"/>
      <c r="R164" s="114"/>
      <c r="S164" s="122"/>
      <c r="T164" s="114"/>
      <c r="U164" s="122"/>
      <c r="V164" s="114"/>
      <c r="W164" s="120"/>
      <c r="X164" s="56"/>
      <c r="Y164" s="121"/>
      <c r="Z164" s="114"/>
      <c r="AA164" s="122"/>
      <c r="AB164" s="114"/>
      <c r="AC164" s="122"/>
      <c r="AD164" s="114"/>
      <c r="AE164" s="27"/>
      <c r="AF164" s="114"/>
      <c r="AG164" t="s">
        <v>230</v>
      </c>
      <c r="AH164" t="s">
        <v>250</v>
      </c>
      <c r="AI164" s="1" t="str">
        <f t="shared" ref="AI164" ca="1" si="1781">IF(O163="","",O163)</f>
        <v/>
      </c>
      <c r="AK164" s="1"/>
      <c r="AM164" s="1"/>
      <c r="AO164" t="s">
        <v>230</v>
      </c>
      <c r="AP164" s="114"/>
      <c r="AQ164" t="str">
        <f t="shared" ca="1" si="1306"/>
        <v>\\(\\quad \\displaystyle  \\)</v>
      </c>
      <c r="AS164" s="114"/>
      <c r="AT164" s="114"/>
      <c r="AU164" s="114"/>
      <c r="AV164" s="114"/>
      <c r="AW164" s="114"/>
      <c r="AX164" s="114"/>
      <c r="AY164" s="114"/>
      <c r="AZ164" s="117"/>
      <c r="BH164" s="23">
        <f t="shared" ca="1" si="1170"/>
        <v>2</v>
      </c>
      <c r="BI164" s="120"/>
      <c r="BJ164" s="23">
        <f t="shared" ref="BJ164" ca="1" si="1782">BH164</f>
        <v>2</v>
      </c>
      <c r="BK164" s="114"/>
      <c r="BL164" s="27"/>
      <c r="BM164" s="27"/>
      <c r="BN164" s="27"/>
      <c r="BO164" s="27"/>
      <c r="BP164" s="27"/>
      <c r="BQ164" s="25">
        <f t="shared" ref="BQ164" ca="1" si="1783">BH164*BJ164</f>
        <v>4</v>
      </c>
      <c r="BR164" s="114"/>
      <c r="BS164" s="114"/>
      <c r="BT164">
        <f t="shared" ca="1" si="1196"/>
        <v>4</v>
      </c>
      <c r="BU164" s="25">
        <f t="shared" ref="BU164" ca="1" si="1784">BT164/GCD(BT163,BT164)</f>
        <v>2</v>
      </c>
      <c r="CG164"/>
      <c r="CH164" s="5"/>
      <c r="CK164" s="5"/>
    </row>
    <row r="165" spans="2:89" ht="32" customHeight="1" thickBot="1" x14ac:dyDescent="0.6">
      <c r="B165" s="126" t="s">
        <v>29</v>
      </c>
      <c r="C165" s="126" t="s">
        <v>48</v>
      </c>
      <c r="D165" s="114">
        <v>32</v>
      </c>
      <c r="F165" s="28">
        <f t="shared" ref="F165" ca="1" si="1785">IF(BQ165&lt;=0,BJ165,BH165)</f>
        <v>4</v>
      </c>
      <c r="G165" s="114" t="str">
        <f t="shared" si="1008"/>
        <v>　－　</v>
      </c>
      <c r="H165" s="27"/>
      <c r="I165" s="28">
        <f t="shared" ref="I165" ca="1" si="1786">IF(BQ165&lt;=0,BH165,BJ165)</f>
        <v>4</v>
      </c>
      <c r="J165" s="124" t="s">
        <v>13</v>
      </c>
      <c r="K165" s="26"/>
      <c r="L165" s="24">
        <f t="shared" ca="1" si="1175"/>
        <v>0</v>
      </c>
      <c r="M165" s="118" t="str">
        <f t="shared" ref="M165" ca="1" si="1787">IF(L166=1,"=","")</f>
        <v>=</v>
      </c>
      <c r="N165" s="125" t="str">
        <f t="shared" ref="N165" ca="1" si="1788">IF(L166=1,IF(BQ165&lt;0,"ー",""),"")</f>
        <v/>
      </c>
      <c r="O165" s="118">
        <f t="shared" ref="O165" ca="1" si="1789">IF(L166=1,L165,"")</f>
        <v>0</v>
      </c>
      <c r="P165" s="118" t="s">
        <v>250</v>
      </c>
      <c r="Q165" s="121" t="str">
        <f t="shared" ref="Q165" si="1790">IF(E165="","",E165)</f>
        <v/>
      </c>
      <c r="R165" s="114" t="s">
        <v>249</v>
      </c>
      <c r="S165" s="122">
        <f t="shared" ref="S165" ca="1" si="1791">F165</f>
        <v>4</v>
      </c>
      <c r="T165" s="114" t="s">
        <v>216</v>
      </c>
      <c r="U165" s="122">
        <f t="shared" ref="U165" ca="1" si="1792">F166</f>
        <v>6</v>
      </c>
      <c r="V165" s="114" t="s">
        <v>217</v>
      </c>
      <c r="W165" s="120" t="str">
        <f t="shared" ref="W165" si="1793">G165</f>
        <v>　－　</v>
      </c>
      <c r="X165" s="56"/>
      <c r="Y165" s="121" t="str">
        <f t="shared" ref="Y165" si="1794">IF(H165="","",H165)</f>
        <v/>
      </c>
      <c r="Z165" s="114" t="s">
        <v>249</v>
      </c>
      <c r="AA165" s="122">
        <f t="shared" ref="AA165" ca="1" si="1795">I165</f>
        <v>4</v>
      </c>
      <c r="AB165" s="114" t="s">
        <v>216</v>
      </c>
      <c r="AC165" s="122">
        <f t="shared" ref="AC165" ca="1" si="1796">I166</f>
        <v>6</v>
      </c>
      <c r="AD165" s="114" t="s">
        <v>217</v>
      </c>
      <c r="AE165" s="27"/>
      <c r="AF165" s="114" t="s">
        <v>233</v>
      </c>
      <c r="AG165" t="s">
        <v>230</v>
      </c>
      <c r="AH165" t="s">
        <v>250</v>
      </c>
      <c r="AI165" s="1" t="str">
        <f t="shared" ref="AI165" si="1797">IF(K165="","",K165)</f>
        <v/>
      </c>
      <c r="AJ165" t="s">
        <v>249</v>
      </c>
      <c r="AK165" s="1">
        <f t="shared" ref="AK165" ca="1" si="1798">L165</f>
        <v>0</v>
      </c>
      <c r="AL165" t="s">
        <v>216</v>
      </c>
      <c r="AM165" s="1">
        <f t="shared" ref="AM165" ca="1" si="1799">L166</f>
        <v>1</v>
      </c>
      <c r="AN165" t="s">
        <v>217</v>
      </c>
      <c r="AO165" t="s">
        <v>230</v>
      </c>
      <c r="AP165" s="114" t="str">
        <f t="shared" ca="1" si="1021"/>
        <v>\\(\\quad \\displaystyle \\frac{4}{6}　－　\\frac{4}{6}　=　 \\)</v>
      </c>
      <c r="AQ165" t="str">
        <f t="shared" ca="1" si="1306"/>
        <v>\\(\\quad \\displaystyle \\frac{0}{1} \\)</v>
      </c>
      <c r="AS165" s="114" t="str">
        <f t="shared" ref="AS165" ca="1" si="1800">AP165</f>
        <v>\\(\\quad \\displaystyle \\frac{4}{6}　－　\\frac{4}{6}　=　 \\)</v>
      </c>
      <c r="AT165" s="114" t="str">
        <f t="shared" ref="AT165" ca="1" si="1801">IF(O165="",AQ165,AQ166)</f>
        <v>\\(\\quad \\displaystyle 0 \\)</v>
      </c>
      <c r="AU165" s="114" t="s">
        <v>60</v>
      </c>
      <c r="AV165" s="115" t="s">
        <v>225</v>
      </c>
      <c r="AW165" s="115" t="str">
        <f t="shared" ref="AW165" ca="1" si="1802">AS165</f>
        <v>\\(\\quad \\displaystyle \\frac{4}{6}　－　\\frac{4}{6}　=　 \\)</v>
      </c>
      <c r="AX165" s="115" t="str">
        <f t="shared" ref="AX165" ca="1" si="1803">AT165</f>
        <v>\\(\\quad \\displaystyle 0 \\)</v>
      </c>
      <c r="AY165" s="115" t="s">
        <v>62</v>
      </c>
      <c r="AZ165" s="116" t="str">
        <f t="shared" ref="AZ165" ca="1" si="1804">"INSERT INTO "&amp;AU165&amp;"(tangen,question,answer,editor,date,count) VALUES('"&amp;AV165&amp;"','"&amp;AW165&amp;"','"&amp;AX165&amp;"','"&amp;AY165&amp;"',NOW(),0);"</f>
        <v>INSERT INTO math(tangen,question,answer,editor,date,count) VALUES('m3400','\\(\\quad \\displaystyle \\frac{4}{6}　－　\\frac{4}{6}　=　 \\)','\\(\\quad \\displaystyle 0 \\)','harazono',NOW(),0);</v>
      </c>
      <c r="BH165" s="22">
        <f t="shared" ca="1" si="1167"/>
        <v>4</v>
      </c>
      <c r="BI165" s="120" t="s">
        <v>235</v>
      </c>
      <c r="BJ165" s="22">
        <f t="shared" ref="BJ165" ca="1" si="1805">RANDBETWEEN(1,BH165)</f>
        <v>4</v>
      </c>
      <c r="BK165" s="114" t="s">
        <v>26</v>
      </c>
      <c r="BL165" s="27"/>
      <c r="BM165" s="27"/>
      <c r="BN165" s="27"/>
      <c r="BO165" s="27"/>
      <c r="BP165" s="27"/>
      <c r="BQ165" s="24">
        <f t="shared" ref="BQ165" ca="1" si="1806">BH165*BJ166-BJ165*BH166</f>
        <v>0</v>
      </c>
      <c r="BR165" s="114" t="s">
        <v>26</v>
      </c>
      <c r="BS165" s="114" t="str">
        <f t="shared" si="1023"/>
        <v>　－　</v>
      </c>
      <c r="BT165" s="30">
        <f t="shared" ca="1" si="1196"/>
        <v>0</v>
      </c>
      <c r="BU165" s="24">
        <f t="shared" ref="BU165" ca="1" si="1807">BT165/GCD(BT165,BT166)</f>
        <v>0</v>
      </c>
      <c r="CG165"/>
      <c r="CH165" s="5"/>
      <c r="CK165" s="5"/>
    </row>
    <row r="166" spans="2:89" ht="32" customHeight="1" x14ac:dyDescent="0.55000000000000004">
      <c r="B166" s="127"/>
      <c r="C166" s="127"/>
      <c r="D166" s="114"/>
      <c r="F166" s="29">
        <f t="shared" ref="F166" ca="1" si="1808">IF(BQ165&lt;=0,BJ166,BH166)</f>
        <v>6</v>
      </c>
      <c r="G166" s="114"/>
      <c r="H166" s="27"/>
      <c r="I166" s="29">
        <f t="shared" ref="I166" ca="1" si="1809">IF(BQ165&lt;=0,BH166,BJ166)</f>
        <v>6</v>
      </c>
      <c r="J166" s="124"/>
      <c r="K166" s="26"/>
      <c r="L166" s="25">
        <f t="shared" ca="1" si="1175"/>
        <v>1</v>
      </c>
      <c r="M166" s="118"/>
      <c r="N166" s="125"/>
      <c r="O166" s="118"/>
      <c r="P166" s="118"/>
      <c r="Q166" s="121"/>
      <c r="R166" s="114"/>
      <c r="S166" s="122"/>
      <c r="T166" s="114"/>
      <c r="U166" s="122"/>
      <c r="V166" s="114"/>
      <c r="W166" s="120"/>
      <c r="X166" s="56"/>
      <c r="Y166" s="121"/>
      <c r="Z166" s="114"/>
      <c r="AA166" s="122"/>
      <c r="AB166" s="114"/>
      <c r="AC166" s="122"/>
      <c r="AD166" s="114"/>
      <c r="AE166" s="27"/>
      <c r="AF166" s="114"/>
      <c r="AG166" t="s">
        <v>230</v>
      </c>
      <c r="AH166" t="s">
        <v>250</v>
      </c>
      <c r="AI166" s="1">
        <f t="shared" ref="AI166" ca="1" si="1810">IF(O165="","",O165)</f>
        <v>0</v>
      </c>
      <c r="AK166" s="1"/>
      <c r="AM166" s="1"/>
      <c r="AO166" t="s">
        <v>230</v>
      </c>
      <c r="AP166" s="114"/>
      <c r="AQ166" t="str">
        <f t="shared" ca="1" si="1306"/>
        <v>\\(\\quad \\displaystyle 0 \\)</v>
      </c>
      <c r="AS166" s="114"/>
      <c r="AT166" s="114"/>
      <c r="AU166" s="114"/>
      <c r="AV166" s="114"/>
      <c r="AW166" s="114"/>
      <c r="AX166" s="114"/>
      <c r="AY166" s="114"/>
      <c r="AZ166" s="117"/>
      <c r="BH166" s="23">
        <f t="shared" ca="1" si="1170"/>
        <v>6</v>
      </c>
      <c r="BI166" s="120"/>
      <c r="BJ166" s="23">
        <f t="shared" ref="BJ166" ca="1" si="1811">BH166</f>
        <v>6</v>
      </c>
      <c r="BK166" s="114"/>
      <c r="BL166" s="27"/>
      <c r="BM166" s="27"/>
      <c r="BN166" s="27"/>
      <c r="BO166" s="27"/>
      <c r="BP166" s="27"/>
      <c r="BQ166" s="25">
        <f t="shared" ref="BQ166" ca="1" si="1812">BH166*BJ166</f>
        <v>36</v>
      </c>
      <c r="BR166" s="114"/>
      <c r="BS166" s="114"/>
      <c r="BT166">
        <f t="shared" ca="1" si="1196"/>
        <v>36</v>
      </c>
      <c r="BU166" s="25">
        <f t="shared" ref="BU166" ca="1" si="1813">BT166/GCD(BT165,BT166)</f>
        <v>1</v>
      </c>
      <c r="CG166"/>
      <c r="CH166" s="5"/>
      <c r="CK166" s="5"/>
    </row>
    <row r="167" spans="2:89" ht="32" customHeight="1" thickBot="1" x14ac:dyDescent="0.6">
      <c r="B167" s="126" t="s">
        <v>29</v>
      </c>
      <c r="C167" s="126" t="s">
        <v>48</v>
      </c>
      <c r="D167" s="114">
        <v>33</v>
      </c>
      <c r="F167" s="28">
        <f t="shared" ref="F167" ca="1" si="1814">IF(BQ167&lt;=0,BJ167,BH167)</f>
        <v>5</v>
      </c>
      <c r="G167" s="114" t="str">
        <f t="shared" ref="G167:G199" si="1815">BS167</f>
        <v>　－　</v>
      </c>
      <c r="H167" s="27"/>
      <c r="I167" s="28">
        <f t="shared" ref="I167" ca="1" si="1816">IF(BQ167&lt;=0,BH167,BJ167)</f>
        <v>4</v>
      </c>
      <c r="J167" s="124" t="s">
        <v>13</v>
      </c>
      <c r="K167" s="26"/>
      <c r="L167" s="24">
        <f t="shared" ca="1" si="1175"/>
        <v>1</v>
      </c>
      <c r="M167" s="118" t="str">
        <f t="shared" ref="M167" ca="1" si="1817">IF(L168=1,"=","")</f>
        <v/>
      </c>
      <c r="N167" s="125" t="str">
        <f t="shared" ref="N167" ca="1" si="1818">IF(L168=1,IF(BQ167&lt;0,"ー",""),"")</f>
        <v/>
      </c>
      <c r="O167" s="118" t="str">
        <f t="shared" ref="O167" ca="1" si="1819">IF(L168=1,L167,"")</f>
        <v/>
      </c>
      <c r="P167" s="118" t="s">
        <v>250</v>
      </c>
      <c r="Q167" s="121" t="str">
        <f t="shared" ref="Q167" si="1820">IF(E167="","",E167)</f>
        <v/>
      </c>
      <c r="R167" s="114" t="s">
        <v>249</v>
      </c>
      <c r="S167" s="122">
        <f t="shared" ref="S167" ca="1" si="1821">F167</f>
        <v>5</v>
      </c>
      <c r="T167" s="114" t="s">
        <v>216</v>
      </c>
      <c r="U167" s="122">
        <f t="shared" ref="U167" ca="1" si="1822">F168</f>
        <v>8</v>
      </c>
      <c r="V167" s="114" t="s">
        <v>217</v>
      </c>
      <c r="W167" s="120" t="str">
        <f t="shared" ref="W167" si="1823">G167</f>
        <v>　－　</v>
      </c>
      <c r="X167" s="56"/>
      <c r="Y167" s="121" t="str">
        <f t="shared" ref="Y167" si="1824">IF(H167="","",H167)</f>
        <v/>
      </c>
      <c r="Z167" s="114" t="s">
        <v>249</v>
      </c>
      <c r="AA167" s="122">
        <f t="shared" ref="AA167" ca="1" si="1825">I167</f>
        <v>4</v>
      </c>
      <c r="AB167" s="114" t="s">
        <v>216</v>
      </c>
      <c r="AC167" s="122">
        <f t="shared" ref="AC167" ca="1" si="1826">I168</f>
        <v>8</v>
      </c>
      <c r="AD167" s="114" t="s">
        <v>217</v>
      </c>
      <c r="AE167" s="27"/>
      <c r="AF167" s="114" t="s">
        <v>233</v>
      </c>
      <c r="AG167" t="s">
        <v>230</v>
      </c>
      <c r="AH167" t="s">
        <v>250</v>
      </c>
      <c r="AI167" s="1" t="str">
        <f t="shared" ref="AI167" si="1827">IF(K167="","",K167)</f>
        <v/>
      </c>
      <c r="AJ167" t="s">
        <v>249</v>
      </c>
      <c r="AK167" s="1">
        <f t="shared" ref="AK167" ca="1" si="1828">L167</f>
        <v>1</v>
      </c>
      <c r="AL167" t="s">
        <v>216</v>
      </c>
      <c r="AM167" s="1">
        <f t="shared" ref="AM167" ca="1" si="1829">L168</f>
        <v>8</v>
      </c>
      <c r="AN167" t="s">
        <v>217</v>
      </c>
      <c r="AO167" t="s">
        <v>230</v>
      </c>
      <c r="AP167" s="114" t="str">
        <f t="shared" ref="AP167:AP199" ca="1" si="1830">P167&amp;Q167&amp;R167&amp;S167&amp;T167&amp;U167&amp;V167&amp;W167&amp;X167&amp;Y167&amp;Z167&amp;AA167&amp;AB167&amp;AC167&amp;AD167&amp;AE167&amp;AF167&amp;AG167</f>
        <v>\\(\\quad \\displaystyle \\frac{5}{8}　－　\\frac{4}{8}　=　 \\)</v>
      </c>
      <c r="AQ167" t="str">
        <f t="shared" ca="1" si="1306"/>
        <v>\\(\\quad \\displaystyle \\frac{1}{8} \\)</v>
      </c>
      <c r="AS167" s="114" t="str">
        <f t="shared" ref="AS167" ca="1" si="1831">AP167</f>
        <v>\\(\\quad \\displaystyle \\frac{5}{8}　－　\\frac{4}{8}　=　 \\)</v>
      </c>
      <c r="AT167" s="114" t="str">
        <f t="shared" ref="AT167" ca="1" si="1832">IF(O167="",AQ167,AQ168)</f>
        <v>\\(\\quad \\displaystyle \\frac{1}{8} \\)</v>
      </c>
      <c r="AU167" s="114" t="s">
        <v>60</v>
      </c>
      <c r="AV167" s="115" t="s">
        <v>225</v>
      </c>
      <c r="AW167" s="115" t="str">
        <f t="shared" ref="AW167" ca="1" si="1833">AS167</f>
        <v>\\(\\quad \\displaystyle \\frac{5}{8}　－　\\frac{4}{8}　=　 \\)</v>
      </c>
      <c r="AX167" s="115" t="str">
        <f t="shared" ref="AX167" ca="1" si="1834">AT167</f>
        <v>\\(\\quad \\displaystyle \\frac{1}{8} \\)</v>
      </c>
      <c r="AY167" s="115" t="s">
        <v>62</v>
      </c>
      <c r="AZ167" s="116" t="str">
        <f t="shared" ref="AZ167" ca="1" si="1835">"INSERT INTO "&amp;AU167&amp;"(tangen,question,answer,editor,date,count) VALUES('"&amp;AV167&amp;"','"&amp;AW167&amp;"','"&amp;AX167&amp;"','"&amp;AY167&amp;"',NOW(),0);"</f>
        <v>INSERT INTO math(tangen,question,answer,editor,date,count) VALUES('m3400','\\(\\quad \\displaystyle \\frac{5}{8}　－　\\frac{4}{8}　=　 \\)','\\(\\quad \\displaystyle \\frac{1}{8} \\)','harazono',NOW(),0);</v>
      </c>
      <c r="BH167" s="22">
        <f t="shared" ca="1" si="1167"/>
        <v>5</v>
      </c>
      <c r="BI167" s="120" t="s">
        <v>235</v>
      </c>
      <c r="BJ167" s="22">
        <f t="shared" ref="BJ167" ca="1" si="1836">RANDBETWEEN(1,BH167)</f>
        <v>4</v>
      </c>
      <c r="BK167" s="114" t="s">
        <v>26</v>
      </c>
      <c r="BL167" s="27"/>
      <c r="BM167" s="27"/>
      <c r="BN167" s="27"/>
      <c r="BO167" s="27"/>
      <c r="BP167" s="27"/>
      <c r="BQ167" s="24">
        <f t="shared" ref="BQ167" ca="1" si="1837">BH167*BJ168-BJ167*BH168</f>
        <v>8</v>
      </c>
      <c r="BR167" s="114" t="s">
        <v>26</v>
      </c>
      <c r="BS167" s="114" t="str">
        <f t="shared" ref="BS167:BS199" si="1838">BI167</f>
        <v>　－　</v>
      </c>
      <c r="BT167" s="30">
        <f t="shared" ca="1" si="1196"/>
        <v>8</v>
      </c>
      <c r="BU167" s="24">
        <f t="shared" ref="BU167" ca="1" si="1839">BT167/GCD(BT167,BT168)</f>
        <v>1</v>
      </c>
      <c r="CG167"/>
      <c r="CH167" s="5"/>
      <c r="CK167" s="5"/>
    </row>
    <row r="168" spans="2:89" ht="32" customHeight="1" x14ac:dyDescent="0.55000000000000004">
      <c r="B168" s="127"/>
      <c r="C168" s="127"/>
      <c r="D168" s="114"/>
      <c r="F168" s="29">
        <f t="shared" ref="F168" ca="1" si="1840">IF(BQ167&lt;=0,BJ168,BH168)</f>
        <v>8</v>
      </c>
      <c r="G168" s="114"/>
      <c r="H168" s="27"/>
      <c r="I168" s="29">
        <f t="shared" ref="I168" ca="1" si="1841">IF(BQ167&lt;=0,BH168,BJ168)</f>
        <v>8</v>
      </c>
      <c r="J168" s="124"/>
      <c r="K168" s="26"/>
      <c r="L168" s="25">
        <f t="shared" ca="1" si="1175"/>
        <v>8</v>
      </c>
      <c r="M168" s="118"/>
      <c r="N168" s="125"/>
      <c r="O168" s="118"/>
      <c r="P168" s="118"/>
      <c r="Q168" s="121"/>
      <c r="R168" s="114"/>
      <c r="S168" s="122"/>
      <c r="T168" s="114"/>
      <c r="U168" s="122"/>
      <c r="V168" s="114"/>
      <c r="W168" s="120"/>
      <c r="X168" s="56"/>
      <c r="Y168" s="121"/>
      <c r="Z168" s="114"/>
      <c r="AA168" s="122"/>
      <c r="AB168" s="114"/>
      <c r="AC168" s="122"/>
      <c r="AD168" s="114"/>
      <c r="AE168" s="27"/>
      <c r="AF168" s="114"/>
      <c r="AG168" t="s">
        <v>230</v>
      </c>
      <c r="AH168" t="s">
        <v>250</v>
      </c>
      <c r="AI168" s="1" t="str">
        <f t="shared" ref="AI168" ca="1" si="1842">IF(O167="","",O167)</f>
        <v/>
      </c>
      <c r="AK168" s="1"/>
      <c r="AM168" s="1"/>
      <c r="AO168" t="s">
        <v>230</v>
      </c>
      <c r="AP168" s="114"/>
      <c r="AQ168" t="str">
        <f t="shared" ca="1" si="1306"/>
        <v>\\(\\quad \\displaystyle  \\)</v>
      </c>
      <c r="AS168" s="114"/>
      <c r="AT168" s="114"/>
      <c r="AU168" s="114"/>
      <c r="AV168" s="114"/>
      <c r="AW168" s="114"/>
      <c r="AX168" s="114"/>
      <c r="AY168" s="114"/>
      <c r="AZ168" s="117"/>
      <c r="BH168" s="23">
        <f t="shared" ca="1" si="1170"/>
        <v>8</v>
      </c>
      <c r="BI168" s="120"/>
      <c r="BJ168" s="23">
        <f t="shared" ref="BJ168" ca="1" si="1843">BH168</f>
        <v>8</v>
      </c>
      <c r="BK168" s="114"/>
      <c r="BL168" s="27"/>
      <c r="BM168" s="27"/>
      <c r="BN168" s="27"/>
      <c r="BO168" s="27"/>
      <c r="BP168" s="27"/>
      <c r="BQ168" s="25">
        <f t="shared" ref="BQ168" ca="1" si="1844">BH168*BJ168</f>
        <v>64</v>
      </c>
      <c r="BR168" s="114"/>
      <c r="BS168" s="114"/>
      <c r="BT168">
        <f t="shared" ca="1" si="1196"/>
        <v>64</v>
      </c>
      <c r="BU168" s="25">
        <f t="shared" ref="BU168" ca="1" si="1845">BT168/GCD(BT167,BT168)</f>
        <v>8</v>
      </c>
      <c r="CG168"/>
      <c r="CH168" s="5"/>
      <c r="CK168" s="5"/>
    </row>
    <row r="169" spans="2:89" ht="32" customHeight="1" thickBot="1" x14ac:dyDescent="0.6">
      <c r="B169" s="126" t="s">
        <v>29</v>
      </c>
      <c r="C169" s="126" t="s">
        <v>48</v>
      </c>
      <c r="D169" s="114">
        <v>34</v>
      </c>
      <c r="F169" s="28">
        <f t="shared" ref="F169" ca="1" si="1846">IF(BQ169&lt;=0,BJ169,BH169)</f>
        <v>8</v>
      </c>
      <c r="G169" s="114" t="str">
        <f t="shared" si="1815"/>
        <v>　－　</v>
      </c>
      <c r="H169" s="27"/>
      <c r="I169" s="28">
        <f t="shared" ref="I169" ca="1" si="1847">IF(BQ169&lt;=0,BH169,BJ169)</f>
        <v>4</v>
      </c>
      <c r="J169" s="124" t="s">
        <v>13</v>
      </c>
      <c r="K169" s="26"/>
      <c r="L169" s="24">
        <f t="shared" ca="1" si="1175"/>
        <v>1</v>
      </c>
      <c r="M169" s="118" t="str">
        <f t="shared" ref="M169" ca="1" si="1848">IF(L170=1,"=","")</f>
        <v>=</v>
      </c>
      <c r="N169" s="125" t="str">
        <f t="shared" ref="N169" ca="1" si="1849">IF(L170=1,IF(BQ169&lt;0,"ー",""),"")</f>
        <v/>
      </c>
      <c r="O169" s="118">
        <f t="shared" ref="O169" ca="1" si="1850">IF(L170=1,L169,"")</f>
        <v>1</v>
      </c>
      <c r="P169" s="118" t="s">
        <v>250</v>
      </c>
      <c r="Q169" s="121" t="str">
        <f t="shared" ref="Q169" si="1851">IF(E169="","",E169)</f>
        <v/>
      </c>
      <c r="R169" s="114" t="s">
        <v>249</v>
      </c>
      <c r="S169" s="122">
        <f t="shared" ref="S169" ca="1" si="1852">F169</f>
        <v>8</v>
      </c>
      <c r="T169" s="114" t="s">
        <v>216</v>
      </c>
      <c r="U169" s="122">
        <f t="shared" ref="U169" ca="1" si="1853">F170</f>
        <v>4</v>
      </c>
      <c r="V169" s="114" t="s">
        <v>217</v>
      </c>
      <c r="W169" s="120" t="str">
        <f t="shared" ref="W169" si="1854">G169</f>
        <v>　－　</v>
      </c>
      <c r="X169" s="56"/>
      <c r="Y169" s="121" t="str">
        <f t="shared" ref="Y169" si="1855">IF(H169="","",H169)</f>
        <v/>
      </c>
      <c r="Z169" s="114" t="s">
        <v>249</v>
      </c>
      <c r="AA169" s="122">
        <f t="shared" ref="AA169" ca="1" si="1856">I169</f>
        <v>4</v>
      </c>
      <c r="AB169" s="114" t="s">
        <v>216</v>
      </c>
      <c r="AC169" s="122">
        <f t="shared" ref="AC169" ca="1" si="1857">I170</f>
        <v>4</v>
      </c>
      <c r="AD169" s="114" t="s">
        <v>217</v>
      </c>
      <c r="AE169" s="27"/>
      <c r="AF169" s="114" t="s">
        <v>233</v>
      </c>
      <c r="AG169" t="s">
        <v>230</v>
      </c>
      <c r="AH169" t="s">
        <v>250</v>
      </c>
      <c r="AI169" s="1" t="str">
        <f t="shared" ref="AI169" si="1858">IF(K169="","",K169)</f>
        <v/>
      </c>
      <c r="AJ169" t="s">
        <v>249</v>
      </c>
      <c r="AK169" s="1">
        <f t="shared" ref="AK169" ca="1" si="1859">L169</f>
        <v>1</v>
      </c>
      <c r="AL169" t="s">
        <v>216</v>
      </c>
      <c r="AM169" s="1">
        <f t="shared" ref="AM169" ca="1" si="1860">L170</f>
        <v>1</v>
      </c>
      <c r="AN169" t="s">
        <v>217</v>
      </c>
      <c r="AO169" t="s">
        <v>230</v>
      </c>
      <c r="AP169" s="114" t="str">
        <f t="shared" ca="1" si="1830"/>
        <v>\\(\\quad \\displaystyle \\frac{8}{4}　－　\\frac{4}{4}　=　 \\)</v>
      </c>
      <c r="AQ169" t="str">
        <f t="shared" ca="1" si="1306"/>
        <v>\\(\\quad \\displaystyle \\frac{1}{1} \\)</v>
      </c>
      <c r="AS169" s="114" t="str">
        <f t="shared" ref="AS169" ca="1" si="1861">AP169</f>
        <v>\\(\\quad \\displaystyle \\frac{8}{4}　－　\\frac{4}{4}　=　 \\)</v>
      </c>
      <c r="AT169" s="114" t="str">
        <f t="shared" ref="AT169" ca="1" si="1862">IF(O169="",AQ169,AQ170)</f>
        <v>\\(\\quad \\displaystyle 1 \\)</v>
      </c>
      <c r="AU169" s="114" t="s">
        <v>60</v>
      </c>
      <c r="AV169" s="115" t="s">
        <v>225</v>
      </c>
      <c r="AW169" s="115" t="str">
        <f t="shared" ref="AW169" ca="1" si="1863">AS169</f>
        <v>\\(\\quad \\displaystyle \\frac{8}{4}　－　\\frac{4}{4}　=　 \\)</v>
      </c>
      <c r="AX169" s="115" t="str">
        <f t="shared" ref="AX169" ca="1" si="1864">AT169</f>
        <v>\\(\\quad \\displaystyle 1 \\)</v>
      </c>
      <c r="AY169" s="115" t="s">
        <v>62</v>
      </c>
      <c r="AZ169" s="116" t="str">
        <f t="shared" ref="AZ169" ca="1" si="1865">"INSERT INTO "&amp;AU169&amp;"(tangen,question,answer,editor,date,count) VALUES('"&amp;AV169&amp;"','"&amp;AW169&amp;"','"&amp;AX169&amp;"','"&amp;AY169&amp;"',NOW(),0);"</f>
        <v>INSERT INTO math(tangen,question,answer,editor,date,count) VALUES('m3400','\\(\\quad \\displaystyle \\frac{8}{4}　－　\\frac{4}{4}　=　 \\)','\\(\\quad \\displaystyle 1 \\)','harazono',NOW(),0);</v>
      </c>
      <c r="BH169" s="22">
        <f t="shared" ca="1" si="1167"/>
        <v>8</v>
      </c>
      <c r="BI169" s="120" t="s">
        <v>235</v>
      </c>
      <c r="BJ169" s="22">
        <f t="shared" ref="BJ169" ca="1" si="1866">RANDBETWEEN(1,BH169)</f>
        <v>4</v>
      </c>
      <c r="BK169" s="114" t="s">
        <v>26</v>
      </c>
      <c r="BL169" s="27"/>
      <c r="BM169" s="27"/>
      <c r="BN169" s="27"/>
      <c r="BO169" s="27"/>
      <c r="BP169" s="27"/>
      <c r="BQ169" s="24">
        <f t="shared" ref="BQ169" ca="1" si="1867">BH169*BJ170-BJ169*BH170</f>
        <v>16</v>
      </c>
      <c r="BR169" s="114" t="s">
        <v>26</v>
      </c>
      <c r="BS169" s="114" t="str">
        <f t="shared" si="1838"/>
        <v>　－　</v>
      </c>
      <c r="BT169" s="30">
        <f t="shared" ca="1" si="1196"/>
        <v>16</v>
      </c>
      <c r="BU169" s="24">
        <f t="shared" ref="BU169" ca="1" si="1868">BT169/GCD(BT169,BT170)</f>
        <v>1</v>
      </c>
      <c r="CG169"/>
      <c r="CH169" s="5"/>
      <c r="CK169" s="5"/>
    </row>
    <row r="170" spans="2:89" ht="32" customHeight="1" x14ac:dyDescent="0.55000000000000004">
      <c r="B170" s="127"/>
      <c r="C170" s="127"/>
      <c r="D170" s="114"/>
      <c r="F170" s="29">
        <f t="shared" ref="F170" ca="1" si="1869">IF(BQ169&lt;=0,BJ170,BH170)</f>
        <v>4</v>
      </c>
      <c r="G170" s="114"/>
      <c r="H170" s="27"/>
      <c r="I170" s="29">
        <f t="shared" ref="I170" ca="1" si="1870">IF(BQ169&lt;=0,BH170,BJ170)</f>
        <v>4</v>
      </c>
      <c r="J170" s="124"/>
      <c r="K170" s="26"/>
      <c r="L170" s="25">
        <f t="shared" ca="1" si="1175"/>
        <v>1</v>
      </c>
      <c r="M170" s="118"/>
      <c r="N170" s="125"/>
      <c r="O170" s="118"/>
      <c r="P170" s="118"/>
      <c r="Q170" s="121"/>
      <c r="R170" s="114"/>
      <c r="S170" s="122"/>
      <c r="T170" s="114"/>
      <c r="U170" s="122"/>
      <c r="V170" s="114"/>
      <c r="W170" s="120"/>
      <c r="X170" s="56"/>
      <c r="Y170" s="121"/>
      <c r="Z170" s="114"/>
      <c r="AA170" s="122"/>
      <c r="AB170" s="114"/>
      <c r="AC170" s="122"/>
      <c r="AD170" s="114"/>
      <c r="AE170" s="27"/>
      <c r="AF170" s="114"/>
      <c r="AG170" t="s">
        <v>230</v>
      </c>
      <c r="AH170" t="s">
        <v>250</v>
      </c>
      <c r="AI170" s="1">
        <f t="shared" ref="AI170" ca="1" si="1871">IF(O169="","",O169)</f>
        <v>1</v>
      </c>
      <c r="AK170" s="1"/>
      <c r="AM170" s="1"/>
      <c r="AO170" t="s">
        <v>230</v>
      </c>
      <c r="AP170" s="114"/>
      <c r="AQ170" t="str">
        <f t="shared" ca="1" si="1306"/>
        <v>\\(\\quad \\displaystyle 1 \\)</v>
      </c>
      <c r="AS170" s="114"/>
      <c r="AT170" s="114"/>
      <c r="AU170" s="114"/>
      <c r="AV170" s="114"/>
      <c r="AW170" s="114"/>
      <c r="AX170" s="114"/>
      <c r="AY170" s="114"/>
      <c r="AZ170" s="117"/>
      <c r="BH170" s="23">
        <f t="shared" ca="1" si="1170"/>
        <v>4</v>
      </c>
      <c r="BI170" s="120"/>
      <c r="BJ170" s="23">
        <f t="shared" ref="BJ170" ca="1" si="1872">BH170</f>
        <v>4</v>
      </c>
      <c r="BK170" s="114"/>
      <c r="BL170" s="27"/>
      <c r="BM170" s="27"/>
      <c r="BN170" s="27"/>
      <c r="BO170" s="27"/>
      <c r="BP170" s="27"/>
      <c r="BQ170" s="25">
        <f t="shared" ref="BQ170" ca="1" si="1873">BH170*BJ170</f>
        <v>16</v>
      </c>
      <c r="BR170" s="114"/>
      <c r="BS170" s="114"/>
      <c r="BT170">
        <f t="shared" ca="1" si="1196"/>
        <v>16</v>
      </c>
      <c r="BU170" s="25">
        <f t="shared" ref="BU170" ca="1" si="1874">BT170/GCD(BT169,BT170)</f>
        <v>1</v>
      </c>
      <c r="CG170"/>
      <c r="CH170" s="5"/>
      <c r="CK170" s="5"/>
    </row>
    <row r="171" spans="2:89" ht="32" customHeight="1" thickBot="1" x14ac:dyDescent="0.6">
      <c r="B171" s="126" t="s">
        <v>29</v>
      </c>
      <c r="C171" s="126" t="s">
        <v>48</v>
      </c>
      <c r="D171" s="114">
        <v>35</v>
      </c>
      <c r="F171" s="28">
        <f t="shared" ref="F171" ca="1" si="1875">IF(BQ171&lt;=0,BJ171,BH171)</f>
        <v>7</v>
      </c>
      <c r="G171" s="114" t="str">
        <f t="shared" si="1815"/>
        <v>　－　</v>
      </c>
      <c r="H171" s="27"/>
      <c r="I171" s="28">
        <f t="shared" ref="I171" ca="1" si="1876">IF(BQ171&lt;=0,BH171,BJ171)</f>
        <v>6</v>
      </c>
      <c r="J171" s="124" t="s">
        <v>13</v>
      </c>
      <c r="K171" s="26"/>
      <c r="L171" s="24">
        <f t="shared" ca="1" si="1175"/>
        <v>1</v>
      </c>
      <c r="M171" s="118" t="str">
        <f t="shared" ref="M171" ca="1" si="1877">IF(L172=1,"=","")</f>
        <v/>
      </c>
      <c r="N171" s="125" t="str">
        <f t="shared" ref="N171" ca="1" si="1878">IF(L172=1,IF(BQ171&lt;0,"ー",""),"")</f>
        <v/>
      </c>
      <c r="O171" s="118" t="str">
        <f t="shared" ref="O171" ca="1" si="1879">IF(L172=1,L171,"")</f>
        <v/>
      </c>
      <c r="P171" s="118" t="s">
        <v>250</v>
      </c>
      <c r="Q171" s="121" t="str">
        <f t="shared" ref="Q171" si="1880">IF(E171="","",E171)</f>
        <v/>
      </c>
      <c r="R171" s="114" t="s">
        <v>249</v>
      </c>
      <c r="S171" s="122">
        <f t="shared" ref="S171" ca="1" si="1881">F171</f>
        <v>7</v>
      </c>
      <c r="T171" s="114" t="s">
        <v>216</v>
      </c>
      <c r="U171" s="122">
        <f t="shared" ref="U171" ca="1" si="1882">F172</f>
        <v>6</v>
      </c>
      <c r="V171" s="114" t="s">
        <v>217</v>
      </c>
      <c r="W171" s="120" t="str">
        <f t="shared" ref="W171" si="1883">G171</f>
        <v>　－　</v>
      </c>
      <c r="X171" s="56"/>
      <c r="Y171" s="121" t="str">
        <f t="shared" ref="Y171" si="1884">IF(H171="","",H171)</f>
        <v/>
      </c>
      <c r="Z171" s="114" t="s">
        <v>249</v>
      </c>
      <c r="AA171" s="122">
        <f t="shared" ref="AA171" ca="1" si="1885">I171</f>
        <v>6</v>
      </c>
      <c r="AB171" s="114" t="s">
        <v>216</v>
      </c>
      <c r="AC171" s="122">
        <f t="shared" ref="AC171" ca="1" si="1886">I172</f>
        <v>6</v>
      </c>
      <c r="AD171" s="114" t="s">
        <v>217</v>
      </c>
      <c r="AE171" s="27"/>
      <c r="AF171" s="114" t="s">
        <v>233</v>
      </c>
      <c r="AG171" t="s">
        <v>230</v>
      </c>
      <c r="AH171" t="s">
        <v>250</v>
      </c>
      <c r="AI171" s="1" t="str">
        <f t="shared" ref="AI171" si="1887">IF(K171="","",K171)</f>
        <v/>
      </c>
      <c r="AJ171" t="s">
        <v>249</v>
      </c>
      <c r="AK171" s="1">
        <f t="shared" ref="AK171" ca="1" si="1888">L171</f>
        <v>1</v>
      </c>
      <c r="AL171" t="s">
        <v>216</v>
      </c>
      <c r="AM171" s="1">
        <f t="shared" ref="AM171" ca="1" si="1889">L172</f>
        <v>6</v>
      </c>
      <c r="AN171" t="s">
        <v>217</v>
      </c>
      <c r="AO171" t="s">
        <v>230</v>
      </c>
      <c r="AP171" s="114" t="str">
        <f t="shared" ca="1" si="1830"/>
        <v>\\(\\quad \\displaystyle \\frac{7}{6}　－　\\frac{6}{6}　=　 \\)</v>
      </c>
      <c r="AQ171" t="str">
        <f t="shared" ca="1" si="1306"/>
        <v>\\(\\quad \\displaystyle \\frac{1}{6} \\)</v>
      </c>
      <c r="AS171" s="114" t="str">
        <f t="shared" ref="AS171" ca="1" si="1890">AP171</f>
        <v>\\(\\quad \\displaystyle \\frac{7}{6}　－　\\frac{6}{6}　=　 \\)</v>
      </c>
      <c r="AT171" s="114" t="str">
        <f t="shared" ref="AT171" ca="1" si="1891">IF(O171="",AQ171,AQ172)</f>
        <v>\\(\\quad \\displaystyle \\frac{1}{6} \\)</v>
      </c>
      <c r="AU171" s="114" t="s">
        <v>60</v>
      </c>
      <c r="AV171" s="115" t="s">
        <v>225</v>
      </c>
      <c r="AW171" s="115" t="str">
        <f t="shared" ref="AW171" ca="1" si="1892">AS171</f>
        <v>\\(\\quad \\displaystyle \\frac{7}{6}　－　\\frac{6}{6}　=　 \\)</v>
      </c>
      <c r="AX171" s="115" t="str">
        <f t="shared" ref="AX171" ca="1" si="1893">AT171</f>
        <v>\\(\\quad \\displaystyle \\frac{1}{6} \\)</v>
      </c>
      <c r="AY171" s="115" t="s">
        <v>62</v>
      </c>
      <c r="AZ171" s="116" t="str">
        <f t="shared" ref="AZ171" ca="1" si="1894">"INSERT INTO "&amp;AU171&amp;"(tangen,question,answer,editor,date,count) VALUES('"&amp;AV171&amp;"','"&amp;AW171&amp;"','"&amp;AX171&amp;"','"&amp;AY171&amp;"',NOW(),0);"</f>
        <v>INSERT INTO math(tangen,question,answer,editor,date,count) VALUES('m3400','\\(\\quad \\displaystyle \\frac{7}{6}　－　\\frac{6}{6}　=　 \\)','\\(\\quad \\displaystyle \\frac{1}{6} \\)','harazono',NOW(),0);</v>
      </c>
      <c r="BH171" s="22">
        <f t="shared" ca="1" si="1167"/>
        <v>7</v>
      </c>
      <c r="BI171" s="120" t="s">
        <v>235</v>
      </c>
      <c r="BJ171" s="22">
        <f t="shared" ref="BJ171" ca="1" si="1895">RANDBETWEEN(1,BH171)</f>
        <v>6</v>
      </c>
      <c r="BK171" s="114" t="s">
        <v>26</v>
      </c>
      <c r="BL171" s="27"/>
      <c r="BM171" s="27"/>
      <c r="BN171" s="27"/>
      <c r="BO171" s="27"/>
      <c r="BP171" s="27"/>
      <c r="BQ171" s="24">
        <f t="shared" ref="BQ171" ca="1" si="1896">BH171*BJ172-BJ171*BH172</f>
        <v>6</v>
      </c>
      <c r="BR171" s="114" t="s">
        <v>26</v>
      </c>
      <c r="BS171" s="114" t="str">
        <f t="shared" si="1838"/>
        <v>　－　</v>
      </c>
      <c r="BT171" s="30">
        <f t="shared" ca="1" si="1196"/>
        <v>6</v>
      </c>
      <c r="BU171" s="24">
        <f t="shared" ref="BU171" ca="1" si="1897">BT171/GCD(BT171,BT172)</f>
        <v>1</v>
      </c>
      <c r="CG171"/>
      <c r="CH171" s="5"/>
      <c r="CK171" s="5"/>
    </row>
    <row r="172" spans="2:89" ht="32" customHeight="1" x14ac:dyDescent="0.55000000000000004">
      <c r="B172" s="127"/>
      <c r="C172" s="127"/>
      <c r="D172" s="114"/>
      <c r="F172" s="29">
        <f t="shared" ref="F172" ca="1" si="1898">IF(BQ171&lt;=0,BJ172,BH172)</f>
        <v>6</v>
      </c>
      <c r="G172" s="114"/>
      <c r="H172" s="27"/>
      <c r="I172" s="29">
        <f t="shared" ref="I172" ca="1" si="1899">IF(BQ171&lt;=0,BH172,BJ172)</f>
        <v>6</v>
      </c>
      <c r="J172" s="124"/>
      <c r="K172" s="26"/>
      <c r="L172" s="25">
        <f t="shared" ca="1" si="1175"/>
        <v>6</v>
      </c>
      <c r="M172" s="118"/>
      <c r="N172" s="125"/>
      <c r="O172" s="118"/>
      <c r="P172" s="118"/>
      <c r="Q172" s="121"/>
      <c r="R172" s="114"/>
      <c r="S172" s="122"/>
      <c r="T172" s="114"/>
      <c r="U172" s="122"/>
      <c r="V172" s="114"/>
      <c r="W172" s="120"/>
      <c r="X172" s="56"/>
      <c r="Y172" s="121"/>
      <c r="Z172" s="114"/>
      <c r="AA172" s="122"/>
      <c r="AB172" s="114"/>
      <c r="AC172" s="122"/>
      <c r="AD172" s="114"/>
      <c r="AE172" s="27"/>
      <c r="AF172" s="114"/>
      <c r="AG172" t="s">
        <v>230</v>
      </c>
      <c r="AH172" t="s">
        <v>250</v>
      </c>
      <c r="AI172" s="1" t="str">
        <f t="shared" ref="AI172" ca="1" si="1900">IF(O171="","",O171)</f>
        <v/>
      </c>
      <c r="AK172" s="1"/>
      <c r="AM172" s="1"/>
      <c r="AO172" t="s">
        <v>230</v>
      </c>
      <c r="AP172" s="114"/>
      <c r="AQ172" t="str">
        <f t="shared" ca="1" si="1306"/>
        <v>\\(\\quad \\displaystyle  \\)</v>
      </c>
      <c r="AS172" s="114"/>
      <c r="AT172" s="114"/>
      <c r="AU172" s="114"/>
      <c r="AV172" s="114"/>
      <c r="AW172" s="114"/>
      <c r="AX172" s="114"/>
      <c r="AY172" s="114"/>
      <c r="AZ172" s="117"/>
      <c r="BH172" s="23">
        <f t="shared" ca="1" si="1170"/>
        <v>6</v>
      </c>
      <c r="BI172" s="120"/>
      <c r="BJ172" s="23">
        <f t="shared" ref="BJ172" ca="1" si="1901">BH172</f>
        <v>6</v>
      </c>
      <c r="BK172" s="114"/>
      <c r="BL172" s="27"/>
      <c r="BM172" s="27"/>
      <c r="BN172" s="27"/>
      <c r="BO172" s="27"/>
      <c r="BP172" s="27"/>
      <c r="BQ172" s="25">
        <f t="shared" ref="BQ172" ca="1" si="1902">BH172*BJ172</f>
        <v>36</v>
      </c>
      <c r="BR172" s="114"/>
      <c r="BS172" s="114"/>
      <c r="BT172">
        <f t="shared" ca="1" si="1196"/>
        <v>36</v>
      </c>
      <c r="BU172" s="25">
        <f t="shared" ref="BU172" ca="1" si="1903">BT172/GCD(BT171,BT172)</f>
        <v>6</v>
      </c>
      <c r="CG172"/>
      <c r="CH172" s="5"/>
      <c r="CK172" s="5"/>
    </row>
    <row r="173" spans="2:89" ht="32" customHeight="1" thickBot="1" x14ac:dyDescent="0.6">
      <c r="B173" s="126" t="s">
        <v>29</v>
      </c>
      <c r="C173" s="126" t="s">
        <v>48</v>
      </c>
      <c r="D173" s="114">
        <v>36</v>
      </c>
      <c r="F173" s="28">
        <f t="shared" ref="F173" ca="1" si="1904">IF(BQ173&lt;=0,BJ173,BH173)</f>
        <v>4</v>
      </c>
      <c r="G173" s="114" t="str">
        <f t="shared" si="1815"/>
        <v>　－　</v>
      </c>
      <c r="H173" s="27"/>
      <c r="I173" s="28">
        <f t="shared" ref="I173" ca="1" si="1905">IF(BQ173&lt;=0,BH173,BJ173)</f>
        <v>1</v>
      </c>
      <c r="J173" s="124" t="s">
        <v>13</v>
      </c>
      <c r="K173" s="26"/>
      <c r="L173" s="24">
        <f t="shared" ca="1" si="1175"/>
        <v>1</v>
      </c>
      <c r="M173" s="118" t="str">
        <f t="shared" ref="M173" ca="1" si="1906">IF(L174=1,"=","")</f>
        <v/>
      </c>
      <c r="N173" s="125" t="str">
        <f t="shared" ref="N173" ca="1" si="1907">IF(L174=1,IF(BQ173&lt;0,"ー",""),"")</f>
        <v/>
      </c>
      <c r="O173" s="118" t="str">
        <f t="shared" ref="O173" ca="1" si="1908">IF(L174=1,L173,"")</f>
        <v/>
      </c>
      <c r="P173" s="118" t="s">
        <v>250</v>
      </c>
      <c r="Q173" s="121" t="str">
        <f t="shared" ref="Q173" si="1909">IF(E173="","",E173)</f>
        <v/>
      </c>
      <c r="R173" s="114" t="s">
        <v>249</v>
      </c>
      <c r="S173" s="122">
        <f t="shared" ref="S173" ca="1" si="1910">F173</f>
        <v>4</v>
      </c>
      <c r="T173" s="114" t="s">
        <v>216</v>
      </c>
      <c r="U173" s="122">
        <f t="shared" ref="U173" ca="1" si="1911">F174</f>
        <v>9</v>
      </c>
      <c r="V173" s="114" t="s">
        <v>217</v>
      </c>
      <c r="W173" s="120" t="str">
        <f t="shared" ref="W173" si="1912">G173</f>
        <v>　－　</v>
      </c>
      <c r="X173" s="56"/>
      <c r="Y173" s="121" t="str">
        <f t="shared" ref="Y173" si="1913">IF(H173="","",H173)</f>
        <v/>
      </c>
      <c r="Z173" s="114" t="s">
        <v>249</v>
      </c>
      <c r="AA173" s="122">
        <f t="shared" ref="AA173" ca="1" si="1914">I173</f>
        <v>1</v>
      </c>
      <c r="AB173" s="114" t="s">
        <v>216</v>
      </c>
      <c r="AC173" s="122">
        <f t="shared" ref="AC173" ca="1" si="1915">I174</f>
        <v>9</v>
      </c>
      <c r="AD173" s="114" t="s">
        <v>217</v>
      </c>
      <c r="AE173" s="27"/>
      <c r="AF173" s="114" t="s">
        <v>233</v>
      </c>
      <c r="AG173" t="s">
        <v>230</v>
      </c>
      <c r="AH173" t="s">
        <v>250</v>
      </c>
      <c r="AI173" s="1" t="str">
        <f t="shared" ref="AI173" si="1916">IF(K173="","",K173)</f>
        <v/>
      </c>
      <c r="AJ173" t="s">
        <v>249</v>
      </c>
      <c r="AK173" s="1">
        <f t="shared" ref="AK173" ca="1" si="1917">L173</f>
        <v>1</v>
      </c>
      <c r="AL173" t="s">
        <v>216</v>
      </c>
      <c r="AM173" s="1">
        <f t="shared" ref="AM173" ca="1" si="1918">L174</f>
        <v>3</v>
      </c>
      <c r="AN173" t="s">
        <v>217</v>
      </c>
      <c r="AO173" t="s">
        <v>230</v>
      </c>
      <c r="AP173" s="114" t="str">
        <f t="shared" ca="1" si="1830"/>
        <v>\\(\\quad \\displaystyle \\frac{4}{9}　－　\\frac{1}{9}　=　 \\)</v>
      </c>
      <c r="AQ173" t="str">
        <f t="shared" ca="1" si="1306"/>
        <v>\\(\\quad \\displaystyle \\frac{1}{3} \\)</v>
      </c>
      <c r="AS173" s="114" t="str">
        <f t="shared" ref="AS173" ca="1" si="1919">AP173</f>
        <v>\\(\\quad \\displaystyle \\frac{4}{9}　－　\\frac{1}{9}　=　 \\)</v>
      </c>
      <c r="AT173" s="114" t="str">
        <f t="shared" ref="AT173" ca="1" si="1920">IF(O173="",AQ173,AQ174)</f>
        <v>\\(\\quad \\displaystyle \\frac{1}{3} \\)</v>
      </c>
      <c r="AU173" s="114" t="s">
        <v>60</v>
      </c>
      <c r="AV173" s="115" t="s">
        <v>225</v>
      </c>
      <c r="AW173" s="115" t="str">
        <f t="shared" ref="AW173" ca="1" si="1921">AS173</f>
        <v>\\(\\quad \\displaystyle \\frac{4}{9}　－　\\frac{1}{9}　=　 \\)</v>
      </c>
      <c r="AX173" s="115" t="str">
        <f t="shared" ref="AX173" ca="1" si="1922">AT173</f>
        <v>\\(\\quad \\displaystyle \\frac{1}{3} \\)</v>
      </c>
      <c r="AY173" s="115" t="s">
        <v>62</v>
      </c>
      <c r="AZ173" s="116" t="str">
        <f t="shared" ref="AZ173" ca="1" si="1923">"INSERT INTO "&amp;AU173&amp;"(tangen,question,answer,editor,date,count) VALUES('"&amp;AV173&amp;"','"&amp;AW173&amp;"','"&amp;AX173&amp;"','"&amp;AY173&amp;"',NOW(),0);"</f>
        <v>INSERT INTO math(tangen,question,answer,editor,date,count) VALUES('m3400','\\(\\quad \\displaystyle \\frac{4}{9}　－　\\frac{1}{9}　=　 \\)','\\(\\quad \\displaystyle \\frac{1}{3} \\)','harazono',NOW(),0);</v>
      </c>
      <c r="BH173" s="22">
        <f t="shared" ca="1" si="1167"/>
        <v>4</v>
      </c>
      <c r="BI173" s="120" t="s">
        <v>235</v>
      </c>
      <c r="BJ173" s="22">
        <f t="shared" ref="BJ173" ca="1" si="1924">RANDBETWEEN(1,BH173)</f>
        <v>1</v>
      </c>
      <c r="BK173" s="114" t="s">
        <v>26</v>
      </c>
      <c r="BL173" s="27"/>
      <c r="BM173" s="27"/>
      <c r="BN173" s="27"/>
      <c r="BO173" s="27"/>
      <c r="BP173" s="27"/>
      <c r="BQ173" s="24">
        <f t="shared" ref="BQ173" ca="1" si="1925">BH173*BJ174-BJ173*BH174</f>
        <v>27</v>
      </c>
      <c r="BR173" s="114" t="s">
        <v>26</v>
      </c>
      <c r="BS173" s="114" t="str">
        <f t="shared" si="1838"/>
        <v>　－　</v>
      </c>
      <c r="BT173" s="30">
        <f t="shared" ca="1" si="1196"/>
        <v>27</v>
      </c>
      <c r="BU173" s="24">
        <f t="shared" ref="BU173" ca="1" si="1926">BT173/GCD(BT173,BT174)</f>
        <v>1</v>
      </c>
      <c r="CG173"/>
      <c r="CH173" s="5"/>
      <c r="CK173" s="5"/>
    </row>
    <row r="174" spans="2:89" ht="32" customHeight="1" x14ac:dyDescent="0.55000000000000004">
      <c r="B174" s="127"/>
      <c r="C174" s="127"/>
      <c r="D174" s="114"/>
      <c r="F174" s="29">
        <f t="shared" ref="F174" ca="1" si="1927">IF(BQ173&lt;=0,BJ174,BH174)</f>
        <v>9</v>
      </c>
      <c r="G174" s="114"/>
      <c r="H174" s="27"/>
      <c r="I174" s="29">
        <f t="shared" ref="I174" ca="1" si="1928">IF(BQ173&lt;=0,BH174,BJ174)</f>
        <v>9</v>
      </c>
      <c r="J174" s="124"/>
      <c r="K174" s="26"/>
      <c r="L174" s="25">
        <f t="shared" ca="1" si="1175"/>
        <v>3</v>
      </c>
      <c r="M174" s="118"/>
      <c r="N174" s="125"/>
      <c r="O174" s="118"/>
      <c r="P174" s="118"/>
      <c r="Q174" s="121"/>
      <c r="R174" s="114"/>
      <c r="S174" s="122"/>
      <c r="T174" s="114"/>
      <c r="U174" s="122"/>
      <c r="V174" s="114"/>
      <c r="W174" s="120"/>
      <c r="X174" s="56"/>
      <c r="Y174" s="121"/>
      <c r="Z174" s="114"/>
      <c r="AA174" s="122"/>
      <c r="AB174" s="114"/>
      <c r="AC174" s="122"/>
      <c r="AD174" s="114"/>
      <c r="AE174" s="27"/>
      <c r="AF174" s="114"/>
      <c r="AG174" t="s">
        <v>230</v>
      </c>
      <c r="AH174" t="s">
        <v>250</v>
      </c>
      <c r="AI174" s="1" t="str">
        <f t="shared" ref="AI174" ca="1" si="1929">IF(O173="","",O173)</f>
        <v/>
      </c>
      <c r="AK174" s="1"/>
      <c r="AM174" s="1"/>
      <c r="AO174" t="s">
        <v>230</v>
      </c>
      <c r="AP174" s="114"/>
      <c r="AQ174" t="str">
        <f t="shared" ca="1" si="1306"/>
        <v>\\(\\quad \\displaystyle  \\)</v>
      </c>
      <c r="AS174" s="114"/>
      <c r="AT174" s="114"/>
      <c r="AU174" s="114"/>
      <c r="AV174" s="114"/>
      <c r="AW174" s="114"/>
      <c r="AX174" s="114"/>
      <c r="AY174" s="114"/>
      <c r="AZ174" s="117"/>
      <c r="BH174" s="23">
        <f t="shared" ca="1" si="1170"/>
        <v>9</v>
      </c>
      <c r="BI174" s="120"/>
      <c r="BJ174" s="23">
        <f t="shared" ref="BJ174" ca="1" si="1930">BH174</f>
        <v>9</v>
      </c>
      <c r="BK174" s="114"/>
      <c r="BL174" s="27"/>
      <c r="BM174" s="27"/>
      <c r="BN174" s="27"/>
      <c r="BO174" s="27"/>
      <c r="BP174" s="27"/>
      <c r="BQ174" s="25">
        <f t="shared" ref="BQ174" ca="1" si="1931">BH174*BJ174</f>
        <v>81</v>
      </c>
      <c r="BR174" s="114"/>
      <c r="BS174" s="114"/>
      <c r="BT174">
        <f t="shared" ca="1" si="1196"/>
        <v>81</v>
      </c>
      <c r="BU174" s="25">
        <f t="shared" ref="BU174" ca="1" si="1932">BT174/GCD(BT173,BT174)</f>
        <v>3</v>
      </c>
      <c r="CG174"/>
      <c r="CH174" s="5"/>
      <c r="CK174" s="5"/>
    </row>
    <row r="175" spans="2:89" ht="32" customHeight="1" thickBot="1" x14ac:dyDescent="0.6">
      <c r="B175" s="126" t="s">
        <v>29</v>
      </c>
      <c r="C175" s="126" t="s">
        <v>48</v>
      </c>
      <c r="D175" s="114">
        <v>37</v>
      </c>
      <c r="F175" s="28">
        <f t="shared" ref="F175" ca="1" si="1933">IF(BQ175&lt;=0,BJ175,BH175)</f>
        <v>2</v>
      </c>
      <c r="G175" s="114" t="str">
        <f t="shared" si="1815"/>
        <v>　－　</v>
      </c>
      <c r="H175" s="27"/>
      <c r="I175" s="28">
        <f t="shared" ref="I175" ca="1" si="1934">IF(BQ175&lt;=0,BH175,BJ175)</f>
        <v>1</v>
      </c>
      <c r="J175" s="124" t="s">
        <v>13</v>
      </c>
      <c r="K175" s="26"/>
      <c r="L175" s="24">
        <f t="shared" ca="1" si="1175"/>
        <v>1</v>
      </c>
      <c r="M175" s="118" t="str">
        <f t="shared" ref="M175" ca="1" si="1935">IF(L176=1,"=","")</f>
        <v/>
      </c>
      <c r="N175" s="125" t="str">
        <f t="shared" ref="N175" ca="1" si="1936">IF(L176=1,IF(BQ175&lt;0,"ー",""),"")</f>
        <v/>
      </c>
      <c r="O175" s="118" t="str">
        <f t="shared" ref="O175" ca="1" si="1937">IF(L176=1,L175,"")</f>
        <v/>
      </c>
      <c r="P175" s="118" t="s">
        <v>250</v>
      </c>
      <c r="Q175" s="121" t="str">
        <f t="shared" ref="Q175" si="1938">IF(E175="","",E175)</f>
        <v/>
      </c>
      <c r="R175" s="114" t="s">
        <v>249</v>
      </c>
      <c r="S175" s="122">
        <f t="shared" ref="S175" ca="1" si="1939">F175</f>
        <v>2</v>
      </c>
      <c r="T175" s="114" t="s">
        <v>216</v>
      </c>
      <c r="U175" s="122">
        <f t="shared" ref="U175" ca="1" si="1940">F176</f>
        <v>8</v>
      </c>
      <c r="V175" s="114" t="s">
        <v>217</v>
      </c>
      <c r="W175" s="120" t="str">
        <f t="shared" ref="W175" si="1941">G175</f>
        <v>　－　</v>
      </c>
      <c r="X175" s="56"/>
      <c r="Y175" s="121" t="str">
        <f t="shared" ref="Y175" si="1942">IF(H175="","",H175)</f>
        <v/>
      </c>
      <c r="Z175" s="114" t="s">
        <v>249</v>
      </c>
      <c r="AA175" s="122">
        <f t="shared" ref="AA175" ca="1" si="1943">I175</f>
        <v>1</v>
      </c>
      <c r="AB175" s="114" t="s">
        <v>216</v>
      </c>
      <c r="AC175" s="122">
        <f t="shared" ref="AC175" ca="1" si="1944">I176</f>
        <v>8</v>
      </c>
      <c r="AD175" s="114" t="s">
        <v>217</v>
      </c>
      <c r="AE175" s="27"/>
      <c r="AF175" s="114" t="s">
        <v>233</v>
      </c>
      <c r="AG175" t="s">
        <v>230</v>
      </c>
      <c r="AH175" t="s">
        <v>250</v>
      </c>
      <c r="AI175" s="1" t="str">
        <f t="shared" ref="AI175" si="1945">IF(K175="","",K175)</f>
        <v/>
      </c>
      <c r="AJ175" t="s">
        <v>249</v>
      </c>
      <c r="AK175" s="1">
        <f t="shared" ref="AK175" ca="1" si="1946">L175</f>
        <v>1</v>
      </c>
      <c r="AL175" t="s">
        <v>216</v>
      </c>
      <c r="AM175" s="1">
        <f t="shared" ref="AM175" ca="1" si="1947">L176</f>
        <v>8</v>
      </c>
      <c r="AN175" t="s">
        <v>217</v>
      </c>
      <c r="AO175" t="s">
        <v>230</v>
      </c>
      <c r="AP175" s="114" t="str">
        <f t="shared" ca="1" si="1830"/>
        <v>\\(\\quad \\displaystyle \\frac{2}{8}　－　\\frac{1}{8}　=　 \\)</v>
      </c>
      <c r="AQ175" t="str">
        <f t="shared" ca="1" si="1306"/>
        <v>\\(\\quad \\displaystyle \\frac{1}{8} \\)</v>
      </c>
      <c r="AS175" s="114" t="str">
        <f t="shared" ref="AS175" ca="1" si="1948">AP175</f>
        <v>\\(\\quad \\displaystyle \\frac{2}{8}　－　\\frac{1}{8}　=　 \\)</v>
      </c>
      <c r="AT175" s="114" t="str">
        <f t="shared" ref="AT175" ca="1" si="1949">IF(O175="",AQ175,AQ176)</f>
        <v>\\(\\quad \\displaystyle \\frac{1}{8} \\)</v>
      </c>
      <c r="AU175" s="114" t="s">
        <v>60</v>
      </c>
      <c r="AV175" s="115" t="s">
        <v>225</v>
      </c>
      <c r="AW175" s="115" t="str">
        <f t="shared" ref="AW175" ca="1" si="1950">AS175</f>
        <v>\\(\\quad \\displaystyle \\frac{2}{8}　－　\\frac{1}{8}　=　 \\)</v>
      </c>
      <c r="AX175" s="115" t="str">
        <f t="shared" ref="AX175" ca="1" si="1951">AT175</f>
        <v>\\(\\quad \\displaystyle \\frac{1}{8} \\)</v>
      </c>
      <c r="AY175" s="115" t="s">
        <v>62</v>
      </c>
      <c r="AZ175" s="116" t="str">
        <f t="shared" ref="AZ175" ca="1" si="1952">"INSERT INTO "&amp;AU175&amp;"(tangen,question,answer,editor,date,count) VALUES('"&amp;AV175&amp;"','"&amp;AW175&amp;"','"&amp;AX175&amp;"','"&amp;AY175&amp;"',NOW(),0);"</f>
        <v>INSERT INTO math(tangen,question,answer,editor,date,count) VALUES('m3400','\\(\\quad \\displaystyle \\frac{2}{8}　－　\\frac{1}{8}　=　 \\)','\\(\\quad \\displaystyle \\frac{1}{8} \\)','harazono',NOW(),0);</v>
      </c>
      <c r="BH175" s="22">
        <f t="shared" ca="1" si="1167"/>
        <v>2</v>
      </c>
      <c r="BI175" s="120" t="s">
        <v>235</v>
      </c>
      <c r="BJ175" s="22">
        <f t="shared" ref="BJ175" ca="1" si="1953">RANDBETWEEN(1,BH175)</f>
        <v>1</v>
      </c>
      <c r="BK175" s="114" t="s">
        <v>26</v>
      </c>
      <c r="BL175" s="27"/>
      <c r="BM175" s="27"/>
      <c r="BN175" s="27"/>
      <c r="BO175" s="27"/>
      <c r="BP175" s="27"/>
      <c r="BQ175" s="24">
        <f t="shared" ref="BQ175" ca="1" si="1954">BH175*BJ176-BJ175*BH176</f>
        <v>8</v>
      </c>
      <c r="BR175" s="114" t="s">
        <v>26</v>
      </c>
      <c r="BS175" s="114" t="str">
        <f t="shared" si="1838"/>
        <v>　－　</v>
      </c>
      <c r="BT175" s="30">
        <f t="shared" ca="1" si="1196"/>
        <v>8</v>
      </c>
      <c r="BU175" s="24">
        <f t="shared" ref="BU175" ca="1" si="1955">BT175/GCD(BT175,BT176)</f>
        <v>1</v>
      </c>
      <c r="CG175"/>
      <c r="CH175" s="5"/>
      <c r="CK175" s="5"/>
    </row>
    <row r="176" spans="2:89" ht="32" customHeight="1" x14ac:dyDescent="0.55000000000000004">
      <c r="B176" s="127"/>
      <c r="C176" s="127"/>
      <c r="D176" s="114"/>
      <c r="F176" s="29">
        <f t="shared" ref="F176" ca="1" si="1956">IF(BQ175&lt;=0,BJ176,BH176)</f>
        <v>8</v>
      </c>
      <c r="G176" s="114"/>
      <c r="H176" s="27"/>
      <c r="I176" s="29">
        <f t="shared" ref="I176" ca="1" si="1957">IF(BQ175&lt;=0,BH176,BJ176)</f>
        <v>8</v>
      </c>
      <c r="J176" s="124"/>
      <c r="K176" s="26"/>
      <c r="L176" s="25">
        <f t="shared" ca="1" si="1175"/>
        <v>8</v>
      </c>
      <c r="M176" s="118"/>
      <c r="N176" s="125"/>
      <c r="O176" s="118"/>
      <c r="P176" s="118"/>
      <c r="Q176" s="121"/>
      <c r="R176" s="114"/>
      <c r="S176" s="122"/>
      <c r="T176" s="114"/>
      <c r="U176" s="122"/>
      <c r="V176" s="114"/>
      <c r="W176" s="120"/>
      <c r="X176" s="56"/>
      <c r="Y176" s="121"/>
      <c r="Z176" s="114"/>
      <c r="AA176" s="122"/>
      <c r="AB176" s="114"/>
      <c r="AC176" s="122"/>
      <c r="AD176" s="114"/>
      <c r="AE176" s="27"/>
      <c r="AF176" s="114"/>
      <c r="AG176" t="s">
        <v>230</v>
      </c>
      <c r="AH176" t="s">
        <v>250</v>
      </c>
      <c r="AI176" s="1" t="str">
        <f t="shared" ref="AI176" ca="1" si="1958">IF(O175="","",O175)</f>
        <v/>
      </c>
      <c r="AK176" s="1"/>
      <c r="AM176" s="1"/>
      <c r="AO176" t="s">
        <v>230</v>
      </c>
      <c r="AP176" s="114"/>
      <c r="AQ176" t="str">
        <f t="shared" ca="1" si="1306"/>
        <v>\\(\\quad \\displaystyle  \\)</v>
      </c>
      <c r="AS176" s="114"/>
      <c r="AT176" s="114"/>
      <c r="AU176" s="114"/>
      <c r="AV176" s="114"/>
      <c r="AW176" s="114"/>
      <c r="AX176" s="114"/>
      <c r="AY176" s="114"/>
      <c r="AZ176" s="117"/>
      <c r="BH176" s="23">
        <f t="shared" ca="1" si="1170"/>
        <v>8</v>
      </c>
      <c r="BI176" s="120"/>
      <c r="BJ176" s="23">
        <f t="shared" ref="BJ176" ca="1" si="1959">BH176</f>
        <v>8</v>
      </c>
      <c r="BK176" s="114"/>
      <c r="BL176" s="27"/>
      <c r="BM176" s="27"/>
      <c r="BN176" s="27"/>
      <c r="BO176" s="27"/>
      <c r="BP176" s="27"/>
      <c r="BQ176" s="25">
        <f t="shared" ref="BQ176" ca="1" si="1960">BH176*BJ176</f>
        <v>64</v>
      </c>
      <c r="BR176" s="114"/>
      <c r="BS176" s="114"/>
      <c r="BT176">
        <f t="shared" ca="1" si="1196"/>
        <v>64</v>
      </c>
      <c r="BU176" s="25">
        <f t="shared" ref="BU176" ca="1" si="1961">BT176/GCD(BT175,BT176)</f>
        <v>8</v>
      </c>
      <c r="CG176"/>
      <c r="CH176" s="5"/>
      <c r="CK176" s="5"/>
    </row>
    <row r="177" spans="2:89" ht="32" customHeight="1" thickBot="1" x14ac:dyDescent="0.6">
      <c r="B177" s="126" t="s">
        <v>29</v>
      </c>
      <c r="C177" s="126" t="s">
        <v>48</v>
      </c>
      <c r="D177" s="114">
        <v>38</v>
      </c>
      <c r="F177" s="28">
        <f t="shared" ref="F177" ca="1" si="1962">IF(BQ177&lt;=0,BJ177,BH177)</f>
        <v>7</v>
      </c>
      <c r="G177" s="114" t="str">
        <f t="shared" si="1815"/>
        <v>　－　</v>
      </c>
      <c r="H177" s="27"/>
      <c r="I177" s="28">
        <f t="shared" ref="I177" ca="1" si="1963">IF(BQ177&lt;=0,BH177,BJ177)</f>
        <v>6</v>
      </c>
      <c r="J177" s="124" t="s">
        <v>13</v>
      </c>
      <c r="K177" s="26"/>
      <c r="L177" s="24">
        <f t="shared" ca="1" si="1175"/>
        <v>1</v>
      </c>
      <c r="M177" s="118" t="str">
        <f t="shared" ref="M177" ca="1" si="1964">IF(L178=1,"=","")</f>
        <v/>
      </c>
      <c r="N177" s="125" t="str">
        <f t="shared" ref="N177" ca="1" si="1965">IF(L178=1,IF(BQ177&lt;0,"ー",""),"")</f>
        <v/>
      </c>
      <c r="O177" s="118" t="str">
        <f t="shared" ref="O177" ca="1" si="1966">IF(L178=1,L177,"")</f>
        <v/>
      </c>
      <c r="P177" s="118" t="s">
        <v>250</v>
      </c>
      <c r="Q177" s="121" t="str">
        <f t="shared" ref="Q177" si="1967">IF(E177="","",E177)</f>
        <v/>
      </c>
      <c r="R177" s="114" t="s">
        <v>249</v>
      </c>
      <c r="S177" s="122">
        <f t="shared" ref="S177" ca="1" si="1968">F177</f>
        <v>7</v>
      </c>
      <c r="T177" s="114" t="s">
        <v>216</v>
      </c>
      <c r="U177" s="122">
        <f t="shared" ref="U177" ca="1" si="1969">F178</f>
        <v>9</v>
      </c>
      <c r="V177" s="114" t="s">
        <v>217</v>
      </c>
      <c r="W177" s="120" t="str">
        <f t="shared" ref="W177" si="1970">G177</f>
        <v>　－　</v>
      </c>
      <c r="X177" s="56"/>
      <c r="Y177" s="121" t="str">
        <f t="shared" ref="Y177" si="1971">IF(H177="","",H177)</f>
        <v/>
      </c>
      <c r="Z177" s="114" t="s">
        <v>249</v>
      </c>
      <c r="AA177" s="122">
        <f t="shared" ref="AA177" ca="1" si="1972">I177</f>
        <v>6</v>
      </c>
      <c r="AB177" s="114" t="s">
        <v>216</v>
      </c>
      <c r="AC177" s="122">
        <f t="shared" ref="AC177" ca="1" si="1973">I178</f>
        <v>9</v>
      </c>
      <c r="AD177" s="114" t="s">
        <v>217</v>
      </c>
      <c r="AE177" s="27"/>
      <c r="AF177" s="114" t="s">
        <v>233</v>
      </c>
      <c r="AG177" t="s">
        <v>230</v>
      </c>
      <c r="AH177" t="s">
        <v>250</v>
      </c>
      <c r="AI177" s="1" t="str">
        <f t="shared" ref="AI177" si="1974">IF(K177="","",K177)</f>
        <v/>
      </c>
      <c r="AJ177" t="s">
        <v>249</v>
      </c>
      <c r="AK177" s="1">
        <f t="shared" ref="AK177" ca="1" si="1975">L177</f>
        <v>1</v>
      </c>
      <c r="AL177" t="s">
        <v>216</v>
      </c>
      <c r="AM177" s="1">
        <f t="shared" ref="AM177" ca="1" si="1976">L178</f>
        <v>9</v>
      </c>
      <c r="AN177" t="s">
        <v>217</v>
      </c>
      <c r="AO177" t="s">
        <v>230</v>
      </c>
      <c r="AP177" s="114" t="str">
        <f t="shared" ca="1" si="1830"/>
        <v>\\(\\quad \\displaystyle \\frac{7}{9}　－　\\frac{6}{9}　=　 \\)</v>
      </c>
      <c r="AQ177" t="str">
        <f t="shared" ca="1" si="1306"/>
        <v>\\(\\quad \\displaystyle \\frac{1}{9} \\)</v>
      </c>
      <c r="AS177" s="114" t="str">
        <f t="shared" ref="AS177" ca="1" si="1977">AP177</f>
        <v>\\(\\quad \\displaystyle \\frac{7}{9}　－　\\frac{6}{9}　=　 \\)</v>
      </c>
      <c r="AT177" s="114" t="str">
        <f t="shared" ref="AT177" ca="1" si="1978">IF(O177="",AQ177,AQ178)</f>
        <v>\\(\\quad \\displaystyle \\frac{1}{9} \\)</v>
      </c>
      <c r="AU177" s="114" t="s">
        <v>60</v>
      </c>
      <c r="AV177" s="115" t="s">
        <v>225</v>
      </c>
      <c r="AW177" s="115" t="str">
        <f t="shared" ref="AW177" ca="1" si="1979">AS177</f>
        <v>\\(\\quad \\displaystyle \\frac{7}{9}　－　\\frac{6}{9}　=　 \\)</v>
      </c>
      <c r="AX177" s="115" t="str">
        <f t="shared" ref="AX177" ca="1" si="1980">AT177</f>
        <v>\\(\\quad \\displaystyle \\frac{1}{9} \\)</v>
      </c>
      <c r="AY177" s="115" t="s">
        <v>62</v>
      </c>
      <c r="AZ177" s="116" t="str">
        <f t="shared" ref="AZ177" ca="1" si="1981">"INSERT INTO "&amp;AU177&amp;"(tangen,question,answer,editor,date,count) VALUES('"&amp;AV177&amp;"','"&amp;AW177&amp;"','"&amp;AX177&amp;"','"&amp;AY177&amp;"',NOW(),0);"</f>
        <v>INSERT INTO math(tangen,question,answer,editor,date,count) VALUES('m3400','\\(\\quad \\displaystyle \\frac{7}{9}　－　\\frac{6}{9}　=　 \\)','\\(\\quad \\displaystyle \\frac{1}{9} \\)','harazono',NOW(),0);</v>
      </c>
      <c r="BH177" s="22">
        <f t="shared" ca="1" si="1167"/>
        <v>7</v>
      </c>
      <c r="BI177" s="120" t="s">
        <v>235</v>
      </c>
      <c r="BJ177" s="22">
        <f t="shared" ref="BJ177" ca="1" si="1982">RANDBETWEEN(1,BH177)</f>
        <v>6</v>
      </c>
      <c r="BK177" s="114" t="s">
        <v>26</v>
      </c>
      <c r="BL177" s="27"/>
      <c r="BM177" s="27"/>
      <c r="BN177" s="27"/>
      <c r="BO177" s="27"/>
      <c r="BP177" s="27"/>
      <c r="BQ177" s="24">
        <f t="shared" ref="BQ177" ca="1" si="1983">BH177*BJ178-BJ177*BH178</f>
        <v>9</v>
      </c>
      <c r="BR177" s="114" t="s">
        <v>26</v>
      </c>
      <c r="BS177" s="114" t="str">
        <f t="shared" si="1838"/>
        <v>　－　</v>
      </c>
      <c r="BT177" s="30">
        <f t="shared" ca="1" si="1196"/>
        <v>9</v>
      </c>
      <c r="BU177" s="24">
        <f t="shared" ref="BU177" ca="1" si="1984">BT177/GCD(BT177,BT178)</f>
        <v>1</v>
      </c>
      <c r="CG177"/>
      <c r="CH177" s="5"/>
      <c r="CK177" s="5"/>
    </row>
    <row r="178" spans="2:89" ht="32" customHeight="1" x14ac:dyDescent="0.55000000000000004">
      <c r="B178" s="127"/>
      <c r="C178" s="127"/>
      <c r="D178" s="114"/>
      <c r="F178" s="29">
        <f t="shared" ref="F178" ca="1" si="1985">IF(BQ177&lt;=0,BJ178,BH178)</f>
        <v>9</v>
      </c>
      <c r="G178" s="114"/>
      <c r="H178" s="27"/>
      <c r="I178" s="29">
        <f t="shared" ref="I178" ca="1" si="1986">IF(BQ177&lt;=0,BH178,BJ178)</f>
        <v>9</v>
      </c>
      <c r="J178" s="124"/>
      <c r="K178" s="26"/>
      <c r="L178" s="25">
        <f t="shared" ca="1" si="1175"/>
        <v>9</v>
      </c>
      <c r="M178" s="118"/>
      <c r="N178" s="125"/>
      <c r="O178" s="118"/>
      <c r="P178" s="118"/>
      <c r="Q178" s="121"/>
      <c r="R178" s="114"/>
      <c r="S178" s="122"/>
      <c r="T178" s="114"/>
      <c r="U178" s="122"/>
      <c r="V178" s="114"/>
      <c r="W178" s="120"/>
      <c r="X178" s="56"/>
      <c r="Y178" s="121"/>
      <c r="Z178" s="114"/>
      <c r="AA178" s="122"/>
      <c r="AB178" s="114"/>
      <c r="AC178" s="122"/>
      <c r="AD178" s="114"/>
      <c r="AE178" s="27"/>
      <c r="AF178" s="114"/>
      <c r="AG178" t="s">
        <v>230</v>
      </c>
      <c r="AH178" t="s">
        <v>250</v>
      </c>
      <c r="AI178" s="1" t="str">
        <f t="shared" ref="AI178" ca="1" si="1987">IF(O177="","",O177)</f>
        <v/>
      </c>
      <c r="AK178" s="1"/>
      <c r="AM178" s="1"/>
      <c r="AO178" t="s">
        <v>230</v>
      </c>
      <c r="AP178" s="114"/>
      <c r="AQ178" t="str">
        <f t="shared" ca="1" si="1306"/>
        <v>\\(\\quad \\displaystyle  \\)</v>
      </c>
      <c r="AS178" s="114"/>
      <c r="AT178" s="114"/>
      <c r="AU178" s="114"/>
      <c r="AV178" s="114"/>
      <c r="AW178" s="114"/>
      <c r="AX178" s="114"/>
      <c r="AY178" s="114"/>
      <c r="AZ178" s="117"/>
      <c r="BH178" s="23">
        <f t="shared" ca="1" si="1170"/>
        <v>9</v>
      </c>
      <c r="BI178" s="120"/>
      <c r="BJ178" s="23">
        <f t="shared" ref="BJ178" ca="1" si="1988">BH178</f>
        <v>9</v>
      </c>
      <c r="BK178" s="114"/>
      <c r="BL178" s="27"/>
      <c r="BM178" s="27"/>
      <c r="BN178" s="27"/>
      <c r="BO178" s="27"/>
      <c r="BP178" s="27"/>
      <c r="BQ178" s="25">
        <f t="shared" ref="BQ178" ca="1" si="1989">BH178*BJ178</f>
        <v>81</v>
      </c>
      <c r="BR178" s="114"/>
      <c r="BS178" s="114"/>
      <c r="BT178">
        <f t="shared" ca="1" si="1196"/>
        <v>81</v>
      </c>
      <c r="BU178" s="25">
        <f t="shared" ref="BU178" ca="1" si="1990">BT178/GCD(BT177,BT178)</f>
        <v>9</v>
      </c>
      <c r="CG178"/>
      <c r="CH178" s="5"/>
      <c r="CK178" s="5"/>
    </row>
    <row r="179" spans="2:89" ht="32" customHeight="1" thickBot="1" x14ac:dyDescent="0.6">
      <c r="B179" s="126" t="s">
        <v>29</v>
      </c>
      <c r="C179" s="126" t="s">
        <v>48</v>
      </c>
      <c r="D179" s="114">
        <v>39</v>
      </c>
      <c r="F179" s="28">
        <f t="shared" ref="F179" ca="1" si="1991">IF(BQ179&lt;=0,BJ179,BH179)</f>
        <v>9</v>
      </c>
      <c r="G179" s="114" t="str">
        <f t="shared" si="1815"/>
        <v>　－　</v>
      </c>
      <c r="H179" s="27"/>
      <c r="I179" s="28">
        <f t="shared" ref="I179" ca="1" si="1992">IF(BQ179&lt;=0,BH179,BJ179)</f>
        <v>6</v>
      </c>
      <c r="J179" s="124" t="s">
        <v>13</v>
      </c>
      <c r="K179" s="26"/>
      <c r="L179" s="24">
        <f t="shared" ca="1" si="1175"/>
        <v>3</v>
      </c>
      <c r="M179" s="118" t="str">
        <f t="shared" ref="M179" ca="1" si="1993">IF(L180=1,"=","")</f>
        <v/>
      </c>
      <c r="N179" s="125" t="str">
        <f t="shared" ref="N179" ca="1" si="1994">IF(L180=1,IF(BQ179&lt;0,"ー",""),"")</f>
        <v/>
      </c>
      <c r="O179" s="118" t="str">
        <f t="shared" ref="O179" ca="1" si="1995">IF(L180=1,L179,"")</f>
        <v/>
      </c>
      <c r="P179" s="118" t="s">
        <v>250</v>
      </c>
      <c r="Q179" s="121" t="str">
        <f t="shared" ref="Q179" si="1996">IF(E179="","",E179)</f>
        <v/>
      </c>
      <c r="R179" s="114" t="s">
        <v>249</v>
      </c>
      <c r="S179" s="122">
        <f t="shared" ref="S179" ca="1" si="1997">F179</f>
        <v>9</v>
      </c>
      <c r="T179" s="114" t="s">
        <v>216</v>
      </c>
      <c r="U179" s="122">
        <f t="shared" ref="U179" ca="1" si="1998">F180</f>
        <v>7</v>
      </c>
      <c r="V179" s="114" t="s">
        <v>217</v>
      </c>
      <c r="W179" s="120" t="str">
        <f t="shared" ref="W179" si="1999">G179</f>
        <v>　－　</v>
      </c>
      <c r="X179" s="56"/>
      <c r="Y179" s="121" t="str">
        <f t="shared" ref="Y179" si="2000">IF(H179="","",H179)</f>
        <v/>
      </c>
      <c r="Z179" s="114" t="s">
        <v>249</v>
      </c>
      <c r="AA179" s="122">
        <f t="shared" ref="AA179" ca="1" si="2001">I179</f>
        <v>6</v>
      </c>
      <c r="AB179" s="114" t="s">
        <v>216</v>
      </c>
      <c r="AC179" s="122">
        <f t="shared" ref="AC179" ca="1" si="2002">I180</f>
        <v>7</v>
      </c>
      <c r="AD179" s="114" t="s">
        <v>217</v>
      </c>
      <c r="AE179" s="27"/>
      <c r="AF179" s="114" t="s">
        <v>233</v>
      </c>
      <c r="AG179" t="s">
        <v>230</v>
      </c>
      <c r="AH179" t="s">
        <v>250</v>
      </c>
      <c r="AI179" s="1" t="str">
        <f t="shared" ref="AI179" si="2003">IF(K179="","",K179)</f>
        <v/>
      </c>
      <c r="AJ179" t="s">
        <v>249</v>
      </c>
      <c r="AK179" s="1">
        <f t="shared" ref="AK179" ca="1" si="2004">L179</f>
        <v>3</v>
      </c>
      <c r="AL179" t="s">
        <v>216</v>
      </c>
      <c r="AM179" s="1">
        <f t="shared" ref="AM179" ca="1" si="2005">L180</f>
        <v>7</v>
      </c>
      <c r="AN179" t="s">
        <v>217</v>
      </c>
      <c r="AO179" t="s">
        <v>230</v>
      </c>
      <c r="AP179" s="114" t="str">
        <f t="shared" ca="1" si="1830"/>
        <v>\\(\\quad \\displaystyle \\frac{9}{7}　－　\\frac{6}{7}　=　 \\)</v>
      </c>
      <c r="AQ179" t="str">
        <f t="shared" ca="1" si="1306"/>
        <v>\\(\\quad \\displaystyle \\frac{3}{7} \\)</v>
      </c>
      <c r="AS179" s="114" t="str">
        <f t="shared" ref="AS179" ca="1" si="2006">AP179</f>
        <v>\\(\\quad \\displaystyle \\frac{9}{7}　－　\\frac{6}{7}　=　 \\)</v>
      </c>
      <c r="AT179" s="114" t="str">
        <f t="shared" ref="AT179" ca="1" si="2007">IF(O179="",AQ179,AQ180)</f>
        <v>\\(\\quad \\displaystyle \\frac{3}{7} \\)</v>
      </c>
      <c r="AU179" s="114" t="s">
        <v>60</v>
      </c>
      <c r="AV179" s="115" t="s">
        <v>225</v>
      </c>
      <c r="AW179" s="115" t="str">
        <f t="shared" ref="AW179" ca="1" si="2008">AS179</f>
        <v>\\(\\quad \\displaystyle \\frac{9}{7}　－　\\frac{6}{7}　=　 \\)</v>
      </c>
      <c r="AX179" s="115" t="str">
        <f t="shared" ref="AX179" ca="1" si="2009">AT179</f>
        <v>\\(\\quad \\displaystyle \\frac{3}{7} \\)</v>
      </c>
      <c r="AY179" s="115" t="s">
        <v>62</v>
      </c>
      <c r="AZ179" s="116" t="str">
        <f t="shared" ref="AZ179" ca="1" si="2010">"INSERT INTO "&amp;AU179&amp;"(tangen,question,answer,editor,date,count) VALUES('"&amp;AV179&amp;"','"&amp;AW179&amp;"','"&amp;AX179&amp;"','"&amp;AY179&amp;"',NOW(),0);"</f>
        <v>INSERT INTO math(tangen,question,answer,editor,date,count) VALUES('m3400','\\(\\quad \\displaystyle \\frac{9}{7}　－　\\frac{6}{7}　=　 \\)','\\(\\quad \\displaystyle \\frac{3}{7} \\)','harazono',NOW(),0);</v>
      </c>
      <c r="BH179" s="22">
        <f t="shared" ca="1" si="1167"/>
        <v>9</v>
      </c>
      <c r="BI179" s="120" t="s">
        <v>235</v>
      </c>
      <c r="BJ179" s="22">
        <f t="shared" ref="BJ179" ca="1" si="2011">RANDBETWEEN(1,BH179)</f>
        <v>6</v>
      </c>
      <c r="BK179" s="114" t="s">
        <v>26</v>
      </c>
      <c r="BL179" s="27"/>
      <c r="BM179" s="27"/>
      <c r="BN179" s="27"/>
      <c r="BO179" s="27"/>
      <c r="BP179" s="27"/>
      <c r="BQ179" s="24">
        <f t="shared" ref="BQ179" ca="1" si="2012">BH179*BJ180-BJ179*BH180</f>
        <v>21</v>
      </c>
      <c r="BR179" s="114" t="s">
        <v>26</v>
      </c>
      <c r="BS179" s="114" t="str">
        <f t="shared" si="1838"/>
        <v>　－　</v>
      </c>
      <c r="BT179" s="30">
        <f t="shared" ca="1" si="1196"/>
        <v>21</v>
      </c>
      <c r="BU179" s="24">
        <f t="shared" ref="BU179" ca="1" si="2013">BT179/GCD(BT179,BT180)</f>
        <v>3</v>
      </c>
      <c r="CG179"/>
      <c r="CH179" s="5"/>
      <c r="CK179" s="5"/>
    </row>
    <row r="180" spans="2:89" ht="32" customHeight="1" x14ac:dyDescent="0.55000000000000004">
      <c r="B180" s="127"/>
      <c r="C180" s="127"/>
      <c r="D180" s="114"/>
      <c r="F180" s="29">
        <f t="shared" ref="F180" ca="1" si="2014">IF(BQ179&lt;=0,BJ180,BH180)</f>
        <v>7</v>
      </c>
      <c r="G180" s="114"/>
      <c r="H180" s="27"/>
      <c r="I180" s="29">
        <f t="shared" ref="I180" ca="1" si="2015">IF(BQ179&lt;=0,BH180,BJ180)</f>
        <v>7</v>
      </c>
      <c r="J180" s="124"/>
      <c r="K180" s="26"/>
      <c r="L180" s="25">
        <f t="shared" ca="1" si="1175"/>
        <v>7</v>
      </c>
      <c r="M180" s="118"/>
      <c r="N180" s="125"/>
      <c r="O180" s="118"/>
      <c r="P180" s="118"/>
      <c r="Q180" s="121"/>
      <c r="R180" s="114"/>
      <c r="S180" s="122"/>
      <c r="T180" s="114"/>
      <c r="U180" s="122"/>
      <c r="V180" s="114"/>
      <c r="W180" s="120"/>
      <c r="X180" s="56"/>
      <c r="Y180" s="121"/>
      <c r="Z180" s="114"/>
      <c r="AA180" s="122"/>
      <c r="AB180" s="114"/>
      <c r="AC180" s="122"/>
      <c r="AD180" s="114"/>
      <c r="AE180" s="27"/>
      <c r="AF180" s="114"/>
      <c r="AG180" t="s">
        <v>230</v>
      </c>
      <c r="AH180" t="s">
        <v>250</v>
      </c>
      <c r="AI180" s="1" t="str">
        <f t="shared" ref="AI180" ca="1" si="2016">IF(O179="","",O179)</f>
        <v/>
      </c>
      <c r="AK180" s="1"/>
      <c r="AM180" s="1"/>
      <c r="AO180" t="s">
        <v>230</v>
      </c>
      <c r="AP180" s="114"/>
      <c r="AQ180" t="str">
        <f t="shared" ca="1" si="1306"/>
        <v>\\(\\quad \\displaystyle  \\)</v>
      </c>
      <c r="AS180" s="114"/>
      <c r="AT180" s="114"/>
      <c r="AU180" s="114"/>
      <c r="AV180" s="114"/>
      <c r="AW180" s="114"/>
      <c r="AX180" s="114"/>
      <c r="AY180" s="114"/>
      <c r="AZ180" s="117"/>
      <c r="BH180" s="23">
        <f t="shared" ca="1" si="1170"/>
        <v>7</v>
      </c>
      <c r="BI180" s="120"/>
      <c r="BJ180" s="23">
        <f t="shared" ref="BJ180" ca="1" si="2017">BH180</f>
        <v>7</v>
      </c>
      <c r="BK180" s="114"/>
      <c r="BL180" s="27"/>
      <c r="BM180" s="27"/>
      <c r="BN180" s="27"/>
      <c r="BO180" s="27"/>
      <c r="BP180" s="27"/>
      <c r="BQ180" s="25">
        <f t="shared" ref="BQ180" ca="1" si="2018">BH180*BJ180</f>
        <v>49</v>
      </c>
      <c r="BR180" s="114"/>
      <c r="BS180" s="114"/>
      <c r="BT180">
        <f t="shared" ca="1" si="1196"/>
        <v>49</v>
      </c>
      <c r="BU180" s="25">
        <f t="shared" ref="BU180" ca="1" si="2019">BT180/GCD(BT179,BT180)</f>
        <v>7</v>
      </c>
      <c r="CG180"/>
      <c r="CH180" s="5"/>
      <c r="CK180" s="5"/>
    </row>
    <row r="181" spans="2:89" ht="32" customHeight="1" thickBot="1" x14ac:dyDescent="0.6">
      <c r="B181" s="126" t="s">
        <v>29</v>
      </c>
      <c r="C181" s="126" t="s">
        <v>48</v>
      </c>
      <c r="D181" s="114">
        <v>40</v>
      </c>
      <c r="F181" s="28">
        <f t="shared" ref="F181" ca="1" si="2020">IF(BQ181&lt;=0,BJ181,BH181)</f>
        <v>5</v>
      </c>
      <c r="G181" s="114" t="str">
        <f t="shared" si="1815"/>
        <v>　－　</v>
      </c>
      <c r="H181" s="27"/>
      <c r="I181" s="28">
        <f t="shared" ref="I181" ca="1" si="2021">IF(BQ181&lt;=0,BH181,BJ181)</f>
        <v>2</v>
      </c>
      <c r="J181" s="124" t="s">
        <v>13</v>
      </c>
      <c r="K181" s="26"/>
      <c r="L181" s="24">
        <f t="shared" ca="1" si="1175"/>
        <v>1</v>
      </c>
      <c r="M181" s="118" t="str">
        <f t="shared" ref="M181" ca="1" si="2022">IF(L182=1,"=","")</f>
        <v>=</v>
      </c>
      <c r="N181" s="125" t="str">
        <f t="shared" ref="N181" ca="1" si="2023">IF(L182=1,IF(BQ181&lt;0,"ー",""),"")</f>
        <v/>
      </c>
      <c r="O181" s="118">
        <f t="shared" ref="O181" ca="1" si="2024">IF(L182=1,L181,"")</f>
        <v>1</v>
      </c>
      <c r="P181" s="118" t="s">
        <v>250</v>
      </c>
      <c r="Q181" s="121" t="str">
        <f t="shared" ref="Q181" si="2025">IF(E181="","",E181)</f>
        <v/>
      </c>
      <c r="R181" s="114" t="s">
        <v>249</v>
      </c>
      <c r="S181" s="122">
        <f t="shared" ref="S181" ca="1" si="2026">F181</f>
        <v>5</v>
      </c>
      <c r="T181" s="114" t="s">
        <v>216</v>
      </c>
      <c r="U181" s="122">
        <f t="shared" ref="U181" ca="1" si="2027">F182</f>
        <v>3</v>
      </c>
      <c r="V181" s="114" t="s">
        <v>217</v>
      </c>
      <c r="W181" s="120" t="str">
        <f t="shared" ref="W181" si="2028">G181</f>
        <v>　－　</v>
      </c>
      <c r="X181" s="56"/>
      <c r="Y181" s="121" t="str">
        <f t="shared" ref="Y181" si="2029">IF(H181="","",H181)</f>
        <v/>
      </c>
      <c r="Z181" s="114" t="s">
        <v>249</v>
      </c>
      <c r="AA181" s="122">
        <f t="shared" ref="AA181" ca="1" si="2030">I181</f>
        <v>2</v>
      </c>
      <c r="AB181" s="114" t="s">
        <v>216</v>
      </c>
      <c r="AC181" s="122">
        <f t="shared" ref="AC181" ca="1" si="2031">I182</f>
        <v>3</v>
      </c>
      <c r="AD181" s="114" t="s">
        <v>217</v>
      </c>
      <c r="AE181" s="27"/>
      <c r="AF181" s="114" t="s">
        <v>233</v>
      </c>
      <c r="AG181" t="s">
        <v>230</v>
      </c>
      <c r="AH181" t="s">
        <v>250</v>
      </c>
      <c r="AI181" s="1" t="str">
        <f t="shared" ref="AI181" si="2032">IF(K181="","",K181)</f>
        <v/>
      </c>
      <c r="AJ181" t="s">
        <v>249</v>
      </c>
      <c r="AK181" s="1">
        <f t="shared" ref="AK181" ca="1" si="2033">L181</f>
        <v>1</v>
      </c>
      <c r="AL181" t="s">
        <v>216</v>
      </c>
      <c r="AM181" s="1">
        <f t="shared" ref="AM181" ca="1" si="2034">L182</f>
        <v>1</v>
      </c>
      <c r="AN181" t="s">
        <v>217</v>
      </c>
      <c r="AO181" t="s">
        <v>230</v>
      </c>
      <c r="AP181" s="114" t="str">
        <f t="shared" ca="1" si="1830"/>
        <v>\\(\\quad \\displaystyle \\frac{5}{3}　－　\\frac{2}{3}　=　 \\)</v>
      </c>
      <c r="AQ181" t="str">
        <f t="shared" ca="1" si="1306"/>
        <v>\\(\\quad \\displaystyle \\frac{1}{1} \\)</v>
      </c>
      <c r="AS181" s="114" t="str">
        <f t="shared" ref="AS181" ca="1" si="2035">AP181</f>
        <v>\\(\\quad \\displaystyle \\frac{5}{3}　－　\\frac{2}{3}　=　 \\)</v>
      </c>
      <c r="AT181" s="114" t="str">
        <f t="shared" ref="AT181" ca="1" si="2036">IF(O181="",AQ181,AQ182)</f>
        <v>\\(\\quad \\displaystyle 1 \\)</v>
      </c>
      <c r="AU181" s="114" t="s">
        <v>60</v>
      </c>
      <c r="AV181" s="115" t="s">
        <v>225</v>
      </c>
      <c r="AW181" s="115" t="str">
        <f t="shared" ref="AW181" ca="1" si="2037">AS181</f>
        <v>\\(\\quad \\displaystyle \\frac{5}{3}　－　\\frac{2}{3}　=　 \\)</v>
      </c>
      <c r="AX181" s="115" t="str">
        <f t="shared" ref="AX181" ca="1" si="2038">AT181</f>
        <v>\\(\\quad \\displaystyle 1 \\)</v>
      </c>
      <c r="AY181" s="115" t="s">
        <v>62</v>
      </c>
      <c r="AZ181" s="116" t="str">
        <f t="shared" ref="AZ181" ca="1" si="2039">"INSERT INTO "&amp;AU181&amp;"(tangen,question,answer,editor,date,count) VALUES('"&amp;AV181&amp;"','"&amp;AW181&amp;"','"&amp;AX181&amp;"','"&amp;AY181&amp;"',NOW(),0);"</f>
        <v>INSERT INTO math(tangen,question,answer,editor,date,count) VALUES('m3400','\\(\\quad \\displaystyle \\frac{5}{3}　－　\\frac{2}{3}　=　 \\)','\\(\\quad \\displaystyle 1 \\)','harazono',NOW(),0);</v>
      </c>
      <c r="BH181" s="22">
        <f t="shared" ca="1" si="1167"/>
        <v>5</v>
      </c>
      <c r="BI181" s="120" t="s">
        <v>235</v>
      </c>
      <c r="BJ181" s="22">
        <f t="shared" ref="BJ181" ca="1" si="2040">RANDBETWEEN(1,BH181)</f>
        <v>2</v>
      </c>
      <c r="BK181" s="114" t="s">
        <v>26</v>
      </c>
      <c r="BL181" s="27"/>
      <c r="BM181" s="27"/>
      <c r="BN181" s="27"/>
      <c r="BO181" s="27"/>
      <c r="BP181" s="27"/>
      <c r="BQ181" s="24">
        <f t="shared" ref="BQ181" ca="1" si="2041">BH181*BJ182-BJ181*BH182</f>
        <v>9</v>
      </c>
      <c r="BR181" s="114" t="s">
        <v>26</v>
      </c>
      <c r="BS181" s="114" t="str">
        <f t="shared" si="1838"/>
        <v>　－　</v>
      </c>
      <c r="BT181" s="30">
        <f t="shared" ca="1" si="1196"/>
        <v>9</v>
      </c>
      <c r="BU181" s="24">
        <f t="shared" ref="BU181" ca="1" si="2042">BT181/GCD(BT181,BT182)</f>
        <v>1</v>
      </c>
      <c r="CG181"/>
      <c r="CH181" s="5"/>
      <c r="CK181" s="5"/>
    </row>
    <row r="182" spans="2:89" ht="32" customHeight="1" x14ac:dyDescent="0.55000000000000004">
      <c r="B182" s="127"/>
      <c r="C182" s="127"/>
      <c r="D182" s="114"/>
      <c r="F182" s="29">
        <f t="shared" ref="F182" ca="1" si="2043">IF(BQ181&lt;=0,BJ182,BH182)</f>
        <v>3</v>
      </c>
      <c r="G182" s="114"/>
      <c r="H182" s="27"/>
      <c r="I182" s="29">
        <f t="shared" ref="I182" ca="1" si="2044">IF(BQ181&lt;=0,BH182,BJ182)</f>
        <v>3</v>
      </c>
      <c r="J182" s="124"/>
      <c r="K182" s="26"/>
      <c r="L182" s="25">
        <f t="shared" ca="1" si="1175"/>
        <v>1</v>
      </c>
      <c r="M182" s="118"/>
      <c r="N182" s="125"/>
      <c r="O182" s="118"/>
      <c r="P182" s="118"/>
      <c r="Q182" s="121"/>
      <c r="R182" s="114"/>
      <c r="S182" s="122"/>
      <c r="T182" s="114"/>
      <c r="U182" s="122"/>
      <c r="V182" s="114"/>
      <c r="W182" s="120"/>
      <c r="X182" s="56"/>
      <c r="Y182" s="121"/>
      <c r="Z182" s="114"/>
      <c r="AA182" s="122"/>
      <c r="AB182" s="114"/>
      <c r="AC182" s="122"/>
      <c r="AD182" s="114"/>
      <c r="AE182" s="27"/>
      <c r="AF182" s="114"/>
      <c r="AG182" t="s">
        <v>230</v>
      </c>
      <c r="AH182" t="s">
        <v>250</v>
      </c>
      <c r="AI182" s="1">
        <f t="shared" ref="AI182" ca="1" si="2045">IF(O181="","",O181)</f>
        <v>1</v>
      </c>
      <c r="AK182" s="1"/>
      <c r="AM182" s="1"/>
      <c r="AO182" t="s">
        <v>230</v>
      </c>
      <c r="AP182" s="114"/>
      <c r="AQ182" t="str">
        <f t="shared" ca="1" si="1306"/>
        <v>\\(\\quad \\displaystyle 1 \\)</v>
      </c>
      <c r="AS182" s="114"/>
      <c r="AT182" s="114"/>
      <c r="AU182" s="114"/>
      <c r="AV182" s="114"/>
      <c r="AW182" s="114"/>
      <c r="AX182" s="114"/>
      <c r="AY182" s="114"/>
      <c r="AZ182" s="117"/>
      <c r="BH182" s="23">
        <f t="shared" ca="1" si="1170"/>
        <v>3</v>
      </c>
      <c r="BI182" s="120"/>
      <c r="BJ182" s="23">
        <f t="shared" ref="BJ182" ca="1" si="2046">BH182</f>
        <v>3</v>
      </c>
      <c r="BK182" s="114"/>
      <c r="BL182" s="27"/>
      <c r="BM182" s="27"/>
      <c r="BN182" s="27"/>
      <c r="BO182" s="27"/>
      <c r="BP182" s="27"/>
      <c r="BQ182" s="25">
        <f t="shared" ref="BQ182" ca="1" si="2047">BH182*BJ182</f>
        <v>9</v>
      </c>
      <c r="BR182" s="114"/>
      <c r="BS182" s="114"/>
      <c r="BT182">
        <f t="shared" ca="1" si="1196"/>
        <v>9</v>
      </c>
      <c r="BU182" s="25">
        <f t="shared" ref="BU182" ca="1" si="2048">BT182/GCD(BT181,BT182)</f>
        <v>1</v>
      </c>
      <c r="CG182"/>
      <c r="CH182" s="5"/>
      <c r="CK182" s="5"/>
    </row>
    <row r="183" spans="2:89" ht="32" customHeight="1" thickBot="1" x14ac:dyDescent="0.6">
      <c r="B183" s="126" t="s">
        <v>29</v>
      </c>
      <c r="C183" s="126" t="s">
        <v>48</v>
      </c>
      <c r="D183" s="114">
        <v>41</v>
      </c>
      <c r="F183" s="28">
        <f t="shared" ref="F183" ca="1" si="2049">IF(BQ183&lt;=0,BJ183,BH183)</f>
        <v>6</v>
      </c>
      <c r="G183" s="114" t="str">
        <f t="shared" si="1815"/>
        <v>　－　</v>
      </c>
      <c r="H183" s="27"/>
      <c r="I183" s="28">
        <f t="shared" ref="I183" ca="1" si="2050">IF(BQ183&lt;=0,BH183,BJ183)</f>
        <v>2</v>
      </c>
      <c r="J183" s="124" t="s">
        <v>13</v>
      </c>
      <c r="K183" s="26"/>
      <c r="L183" s="24">
        <f t="shared" ca="1" si="1175"/>
        <v>1</v>
      </c>
      <c r="M183" s="118" t="str">
        <f t="shared" ref="M183" ca="1" si="2051">IF(L184=1,"=","")</f>
        <v/>
      </c>
      <c r="N183" s="125" t="str">
        <f t="shared" ref="N183" ca="1" si="2052">IF(L184=1,IF(BQ183&lt;0,"ー",""),"")</f>
        <v/>
      </c>
      <c r="O183" s="118" t="str">
        <f t="shared" ref="O183" ca="1" si="2053">IF(L184=1,L183,"")</f>
        <v/>
      </c>
      <c r="P183" s="118" t="s">
        <v>250</v>
      </c>
      <c r="Q183" s="121" t="str">
        <f t="shared" ref="Q183" si="2054">IF(E183="","",E183)</f>
        <v/>
      </c>
      <c r="R183" s="114" t="s">
        <v>249</v>
      </c>
      <c r="S183" s="122">
        <f t="shared" ref="S183" ca="1" si="2055">F183</f>
        <v>6</v>
      </c>
      <c r="T183" s="114" t="s">
        <v>216</v>
      </c>
      <c r="U183" s="122">
        <f t="shared" ref="U183" ca="1" si="2056">F184</f>
        <v>8</v>
      </c>
      <c r="V183" s="114" t="s">
        <v>217</v>
      </c>
      <c r="W183" s="120" t="str">
        <f t="shared" ref="W183" si="2057">G183</f>
        <v>　－　</v>
      </c>
      <c r="X183" s="56"/>
      <c r="Y183" s="121" t="str">
        <f t="shared" ref="Y183" si="2058">IF(H183="","",H183)</f>
        <v/>
      </c>
      <c r="Z183" s="114" t="s">
        <v>249</v>
      </c>
      <c r="AA183" s="122">
        <f t="shared" ref="AA183" ca="1" si="2059">I183</f>
        <v>2</v>
      </c>
      <c r="AB183" s="114" t="s">
        <v>216</v>
      </c>
      <c r="AC183" s="122">
        <f t="shared" ref="AC183" ca="1" si="2060">I184</f>
        <v>8</v>
      </c>
      <c r="AD183" s="114" t="s">
        <v>217</v>
      </c>
      <c r="AE183" s="27"/>
      <c r="AF183" s="114" t="s">
        <v>233</v>
      </c>
      <c r="AG183" t="s">
        <v>230</v>
      </c>
      <c r="AH183" t="s">
        <v>250</v>
      </c>
      <c r="AI183" s="1" t="str">
        <f t="shared" ref="AI183" si="2061">IF(K183="","",K183)</f>
        <v/>
      </c>
      <c r="AJ183" t="s">
        <v>249</v>
      </c>
      <c r="AK183" s="1">
        <f t="shared" ref="AK183" ca="1" si="2062">L183</f>
        <v>1</v>
      </c>
      <c r="AL183" t="s">
        <v>216</v>
      </c>
      <c r="AM183" s="1">
        <f t="shared" ref="AM183" ca="1" si="2063">L184</f>
        <v>2</v>
      </c>
      <c r="AN183" t="s">
        <v>217</v>
      </c>
      <c r="AO183" t="s">
        <v>230</v>
      </c>
      <c r="AP183" s="114" t="str">
        <f t="shared" ca="1" si="1830"/>
        <v>\\(\\quad \\displaystyle \\frac{6}{8}　－　\\frac{2}{8}　=　 \\)</v>
      </c>
      <c r="AQ183" t="str">
        <f t="shared" ca="1" si="1306"/>
        <v>\\(\\quad \\displaystyle \\frac{1}{2} \\)</v>
      </c>
      <c r="AS183" s="114" t="str">
        <f t="shared" ref="AS183" ca="1" si="2064">AP183</f>
        <v>\\(\\quad \\displaystyle \\frac{6}{8}　－　\\frac{2}{8}　=　 \\)</v>
      </c>
      <c r="AT183" s="114" t="str">
        <f t="shared" ref="AT183" ca="1" si="2065">IF(O183="",AQ183,AQ184)</f>
        <v>\\(\\quad \\displaystyle \\frac{1}{2} \\)</v>
      </c>
      <c r="AU183" s="114" t="s">
        <v>60</v>
      </c>
      <c r="AV183" s="115" t="s">
        <v>225</v>
      </c>
      <c r="AW183" s="115" t="str">
        <f t="shared" ref="AW183" ca="1" si="2066">AS183</f>
        <v>\\(\\quad \\displaystyle \\frac{6}{8}　－　\\frac{2}{8}　=　 \\)</v>
      </c>
      <c r="AX183" s="115" t="str">
        <f t="shared" ref="AX183" ca="1" si="2067">AT183</f>
        <v>\\(\\quad \\displaystyle \\frac{1}{2} \\)</v>
      </c>
      <c r="AY183" s="115" t="s">
        <v>62</v>
      </c>
      <c r="AZ183" s="116" t="str">
        <f t="shared" ref="AZ183" ca="1" si="2068">"INSERT INTO "&amp;AU183&amp;"(tangen,question,answer,editor,date,count) VALUES('"&amp;AV183&amp;"','"&amp;AW183&amp;"','"&amp;AX183&amp;"','"&amp;AY183&amp;"',NOW(),0);"</f>
        <v>INSERT INTO math(tangen,question,answer,editor,date,count) VALUES('m3400','\\(\\quad \\displaystyle \\frac{6}{8}　－　\\frac{2}{8}　=　 \\)','\\(\\quad \\displaystyle \\frac{1}{2} \\)','harazono',NOW(),0);</v>
      </c>
      <c r="BH183" s="22">
        <f t="shared" ca="1" si="1167"/>
        <v>6</v>
      </c>
      <c r="BI183" s="120" t="s">
        <v>235</v>
      </c>
      <c r="BJ183" s="22">
        <f t="shared" ref="BJ183" ca="1" si="2069">RANDBETWEEN(1,BH183)</f>
        <v>2</v>
      </c>
      <c r="BK183" s="114" t="s">
        <v>26</v>
      </c>
      <c r="BL183" s="27"/>
      <c r="BM183" s="27"/>
      <c r="BN183" s="27"/>
      <c r="BO183" s="27"/>
      <c r="BP183" s="27"/>
      <c r="BQ183" s="24">
        <f t="shared" ref="BQ183" ca="1" si="2070">BH183*BJ184-BJ183*BH184</f>
        <v>32</v>
      </c>
      <c r="BR183" s="114" t="s">
        <v>26</v>
      </c>
      <c r="BS183" s="114" t="str">
        <f t="shared" si="1838"/>
        <v>　－　</v>
      </c>
      <c r="BT183" s="30">
        <f t="shared" ca="1" si="1196"/>
        <v>32</v>
      </c>
      <c r="BU183" s="24">
        <f t="shared" ref="BU183" ca="1" si="2071">BT183/GCD(BT183,BT184)</f>
        <v>1</v>
      </c>
      <c r="CG183"/>
      <c r="CH183" s="5"/>
      <c r="CK183" s="5"/>
    </row>
    <row r="184" spans="2:89" ht="32" customHeight="1" x14ac:dyDescent="0.55000000000000004">
      <c r="B184" s="127"/>
      <c r="C184" s="127"/>
      <c r="D184" s="114"/>
      <c r="F184" s="29">
        <f t="shared" ref="F184" ca="1" si="2072">IF(BQ183&lt;=0,BJ184,BH184)</f>
        <v>8</v>
      </c>
      <c r="G184" s="114"/>
      <c r="H184" s="27"/>
      <c r="I184" s="29">
        <f t="shared" ref="I184" ca="1" si="2073">IF(BQ183&lt;=0,BH184,BJ184)</f>
        <v>8</v>
      </c>
      <c r="J184" s="124"/>
      <c r="K184" s="26"/>
      <c r="L184" s="25">
        <f t="shared" ca="1" si="1175"/>
        <v>2</v>
      </c>
      <c r="M184" s="118"/>
      <c r="N184" s="125"/>
      <c r="O184" s="118"/>
      <c r="P184" s="118"/>
      <c r="Q184" s="121"/>
      <c r="R184" s="114"/>
      <c r="S184" s="122"/>
      <c r="T184" s="114"/>
      <c r="U184" s="122"/>
      <c r="V184" s="114"/>
      <c r="W184" s="120"/>
      <c r="X184" s="56"/>
      <c r="Y184" s="121"/>
      <c r="Z184" s="114"/>
      <c r="AA184" s="122"/>
      <c r="AB184" s="114"/>
      <c r="AC184" s="122"/>
      <c r="AD184" s="114"/>
      <c r="AE184" s="27"/>
      <c r="AF184" s="114"/>
      <c r="AG184" t="s">
        <v>230</v>
      </c>
      <c r="AH184" t="s">
        <v>250</v>
      </c>
      <c r="AI184" s="1" t="str">
        <f t="shared" ref="AI184" ca="1" si="2074">IF(O183="","",O183)</f>
        <v/>
      </c>
      <c r="AK184" s="1"/>
      <c r="AM184" s="1"/>
      <c r="AO184" t="s">
        <v>230</v>
      </c>
      <c r="AP184" s="114"/>
      <c r="AQ184" t="str">
        <f t="shared" ca="1" si="1306"/>
        <v>\\(\\quad \\displaystyle  \\)</v>
      </c>
      <c r="AS184" s="114"/>
      <c r="AT184" s="114"/>
      <c r="AU184" s="114"/>
      <c r="AV184" s="114"/>
      <c r="AW184" s="114"/>
      <c r="AX184" s="114"/>
      <c r="AY184" s="114"/>
      <c r="AZ184" s="117"/>
      <c r="BH184" s="23">
        <f t="shared" ca="1" si="1170"/>
        <v>8</v>
      </c>
      <c r="BI184" s="120"/>
      <c r="BJ184" s="23">
        <f t="shared" ref="BJ184" ca="1" si="2075">BH184</f>
        <v>8</v>
      </c>
      <c r="BK184" s="114"/>
      <c r="BL184" s="27"/>
      <c r="BM184" s="27"/>
      <c r="BN184" s="27"/>
      <c r="BO184" s="27"/>
      <c r="BP184" s="27"/>
      <c r="BQ184" s="25">
        <f t="shared" ref="BQ184" ca="1" si="2076">BH184*BJ184</f>
        <v>64</v>
      </c>
      <c r="BR184" s="114"/>
      <c r="BS184" s="114"/>
      <c r="BT184">
        <f t="shared" ca="1" si="1196"/>
        <v>64</v>
      </c>
      <c r="BU184" s="25">
        <f t="shared" ref="BU184" ca="1" si="2077">BT184/GCD(BT183,BT184)</f>
        <v>2</v>
      </c>
      <c r="CG184"/>
      <c r="CH184" s="5"/>
      <c r="CK184" s="5"/>
    </row>
    <row r="185" spans="2:89" ht="32" customHeight="1" thickBot="1" x14ac:dyDescent="0.6">
      <c r="B185" s="126" t="s">
        <v>29</v>
      </c>
      <c r="C185" s="126" t="s">
        <v>48</v>
      </c>
      <c r="D185" s="114">
        <v>42</v>
      </c>
      <c r="F185" s="28">
        <f t="shared" ref="F185" ca="1" si="2078">IF(BQ185&lt;=0,BJ185,BH185)</f>
        <v>2</v>
      </c>
      <c r="G185" s="114" t="str">
        <f t="shared" si="1815"/>
        <v>　－　</v>
      </c>
      <c r="H185" s="27"/>
      <c r="I185" s="28">
        <f t="shared" ref="I185" ca="1" si="2079">IF(BQ185&lt;=0,BH185,BJ185)</f>
        <v>2</v>
      </c>
      <c r="J185" s="124" t="s">
        <v>13</v>
      </c>
      <c r="K185" s="26"/>
      <c r="L185" s="24">
        <f t="shared" ca="1" si="1175"/>
        <v>0</v>
      </c>
      <c r="M185" s="118" t="str">
        <f t="shared" ref="M185" ca="1" si="2080">IF(L186=1,"=","")</f>
        <v>=</v>
      </c>
      <c r="N185" s="125" t="str">
        <f t="shared" ref="N185" ca="1" si="2081">IF(L186=1,IF(BQ185&lt;0,"ー",""),"")</f>
        <v/>
      </c>
      <c r="O185" s="118">
        <f t="shared" ref="O185" ca="1" si="2082">IF(L186=1,L185,"")</f>
        <v>0</v>
      </c>
      <c r="P185" s="118" t="s">
        <v>250</v>
      </c>
      <c r="Q185" s="121" t="str">
        <f t="shared" ref="Q185" si="2083">IF(E185="","",E185)</f>
        <v/>
      </c>
      <c r="R185" s="114" t="s">
        <v>249</v>
      </c>
      <c r="S185" s="122">
        <f t="shared" ref="S185" ca="1" si="2084">F185</f>
        <v>2</v>
      </c>
      <c r="T185" s="114" t="s">
        <v>216</v>
      </c>
      <c r="U185" s="122">
        <f t="shared" ref="U185" ca="1" si="2085">F186</f>
        <v>3</v>
      </c>
      <c r="V185" s="114" t="s">
        <v>217</v>
      </c>
      <c r="W185" s="120" t="str">
        <f t="shared" ref="W185" si="2086">G185</f>
        <v>　－　</v>
      </c>
      <c r="X185" s="56"/>
      <c r="Y185" s="121" t="str">
        <f t="shared" ref="Y185" si="2087">IF(H185="","",H185)</f>
        <v/>
      </c>
      <c r="Z185" s="114" t="s">
        <v>249</v>
      </c>
      <c r="AA185" s="122">
        <f t="shared" ref="AA185" ca="1" si="2088">I185</f>
        <v>2</v>
      </c>
      <c r="AB185" s="114" t="s">
        <v>216</v>
      </c>
      <c r="AC185" s="122">
        <f t="shared" ref="AC185" ca="1" si="2089">I186</f>
        <v>3</v>
      </c>
      <c r="AD185" s="114" t="s">
        <v>217</v>
      </c>
      <c r="AE185" s="27"/>
      <c r="AF185" s="114" t="s">
        <v>233</v>
      </c>
      <c r="AG185" t="s">
        <v>230</v>
      </c>
      <c r="AH185" t="s">
        <v>250</v>
      </c>
      <c r="AI185" s="1" t="str">
        <f t="shared" ref="AI185" si="2090">IF(K185="","",K185)</f>
        <v/>
      </c>
      <c r="AJ185" t="s">
        <v>249</v>
      </c>
      <c r="AK185" s="1">
        <f t="shared" ref="AK185" ca="1" si="2091">L185</f>
        <v>0</v>
      </c>
      <c r="AL185" t="s">
        <v>216</v>
      </c>
      <c r="AM185" s="1">
        <f t="shared" ref="AM185" ca="1" si="2092">L186</f>
        <v>1</v>
      </c>
      <c r="AN185" t="s">
        <v>217</v>
      </c>
      <c r="AO185" t="s">
        <v>230</v>
      </c>
      <c r="AP185" s="114" t="str">
        <f t="shared" ca="1" si="1830"/>
        <v>\\(\\quad \\displaystyle \\frac{2}{3}　－　\\frac{2}{3}　=　 \\)</v>
      </c>
      <c r="AQ185" t="str">
        <f t="shared" ca="1" si="1306"/>
        <v>\\(\\quad \\displaystyle \\frac{0}{1} \\)</v>
      </c>
      <c r="AS185" s="114" t="str">
        <f t="shared" ref="AS185" ca="1" si="2093">AP185</f>
        <v>\\(\\quad \\displaystyle \\frac{2}{3}　－　\\frac{2}{3}　=　 \\)</v>
      </c>
      <c r="AT185" s="114" t="str">
        <f t="shared" ref="AT185" ca="1" si="2094">IF(O185="",AQ185,AQ186)</f>
        <v>\\(\\quad \\displaystyle 0 \\)</v>
      </c>
      <c r="AU185" s="114" t="s">
        <v>60</v>
      </c>
      <c r="AV185" s="115" t="s">
        <v>225</v>
      </c>
      <c r="AW185" s="115" t="str">
        <f t="shared" ref="AW185" ca="1" si="2095">AS185</f>
        <v>\\(\\quad \\displaystyle \\frac{2}{3}　－　\\frac{2}{3}　=　 \\)</v>
      </c>
      <c r="AX185" s="115" t="str">
        <f t="shared" ref="AX185" ca="1" si="2096">AT185</f>
        <v>\\(\\quad \\displaystyle 0 \\)</v>
      </c>
      <c r="AY185" s="115" t="s">
        <v>62</v>
      </c>
      <c r="AZ185" s="116" t="str">
        <f t="shared" ref="AZ185" ca="1" si="2097">"INSERT INTO "&amp;AU185&amp;"(tangen,question,answer,editor,date,count) VALUES('"&amp;AV185&amp;"','"&amp;AW185&amp;"','"&amp;AX185&amp;"','"&amp;AY185&amp;"',NOW(),0);"</f>
        <v>INSERT INTO math(tangen,question,answer,editor,date,count) VALUES('m3400','\\(\\quad \\displaystyle \\frac{2}{3}　－　\\frac{2}{3}　=　 \\)','\\(\\quad \\displaystyle 0 \\)','harazono',NOW(),0);</v>
      </c>
      <c r="BH185" s="22">
        <f t="shared" ref="BH185:BH201" ca="1" si="2098">RANDBETWEEN(1,10)</f>
        <v>2</v>
      </c>
      <c r="BI185" s="120" t="s">
        <v>235</v>
      </c>
      <c r="BJ185" s="22">
        <f t="shared" ref="BJ185" ca="1" si="2099">RANDBETWEEN(1,BH185)</f>
        <v>2</v>
      </c>
      <c r="BK185" s="114" t="s">
        <v>26</v>
      </c>
      <c r="BL185" s="27"/>
      <c r="BM185" s="27"/>
      <c r="BN185" s="27"/>
      <c r="BO185" s="27"/>
      <c r="BP185" s="27"/>
      <c r="BQ185" s="24">
        <f t="shared" ref="BQ185" ca="1" si="2100">BH185*BJ186-BJ185*BH186</f>
        <v>0</v>
      </c>
      <c r="BR185" s="114" t="s">
        <v>26</v>
      </c>
      <c r="BS185" s="114" t="str">
        <f t="shared" si="1838"/>
        <v>　－　</v>
      </c>
      <c r="BT185" s="30">
        <f t="shared" ca="1" si="1196"/>
        <v>0</v>
      </c>
      <c r="BU185" s="24">
        <f t="shared" ref="BU185" ca="1" si="2101">BT185/GCD(BT185,BT186)</f>
        <v>0</v>
      </c>
      <c r="CG185"/>
      <c r="CH185" s="5"/>
      <c r="CK185" s="5"/>
    </row>
    <row r="186" spans="2:89" ht="32" customHeight="1" x14ac:dyDescent="0.55000000000000004">
      <c r="B186" s="127"/>
      <c r="C186" s="127"/>
      <c r="D186" s="114"/>
      <c r="F186" s="29">
        <f t="shared" ref="F186" ca="1" si="2102">IF(BQ185&lt;=0,BJ186,BH186)</f>
        <v>3</v>
      </c>
      <c r="G186" s="114"/>
      <c r="H186" s="27"/>
      <c r="I186" s="29">
        <f t="shared" ref="I186" ca="1" si="2103">IF(BQ185&lt;=0,BH186,BJ186)</f>
        <v>3</v>
      </c>
      <c r="J186" s="124"/>
      <c r="K186" s="26"/>
      <c r="L186" s="25">
        <f t="shared" ca="1" si="1175"/>
        <v>1</v>
      </c>
      <c r="M186" s="118"/>
      <c r="N186" s="125"/>
      <c r="O186" s="118"/>
      <c r="P186" s="118"/>
      <c r="Q186" s="121"/>
      <c r="R186" s="114"/>
      <c r="S186" s="122"/>
      <c r="T186" s="114"/>
      <c r="U186" s="122"/>
      <c r="V186" s="114"/>
      <c r="W186" s="120"/>
      <c r="X186" s="56"/>
      <c r="Y186" s="121"/>
      <c r="Z186" s="114"/>
      <c r="AA186" s="122"/>
      <c r="AB186" s="114"/>
      <c r="AC186" s="122"/>
      <c r="AD186" s="114"/>
      <c r="AE186" s="27"/>
      <c r="AF186" s="114"/>
      <c r="AG186" t="s">
        <v>230</v>
      </c>
      <c r="AH186" t="s">
        <v>250</v>
      </c>
      <c r="AI186" s="1">
        <f t="shared" ref="AI186" ca="1" si="2104">IF(O185="","",O185)</f>
        <v>0</v>
      </c>
      <c r="AK186" s="1"/>
      <c r="AM186" s="1"/>
      <c r="AO186" t="s">
        <v>230</v>
      </c>
      <c r="AP186" s="114"/>
      <c r="AQ186" t="str">
        <f t="shared" ca="1" si="1306"/>
        <v>\\(\\quad \\displaystyle 0 \\)</v>
      </c>
      <c r="AS186" s="114"/>
      <c r="AT186" s="114"/>
      <c r="AU186" s="114"/>
      <c r="AV186" s="114"/>
      <c r="AW186" s="114"/>
      <c r="AX186" s="114"/>
      <c r="AY186" s="114"/>
      <c r="AZ186" s="117"/>
      <c r="BH186" s="23">
        <f t="shared" ref="BH186:BH202" ca="1" si="2105">RANDBETWEEN(2,10)</f>
        <v>3</v>
      </c>
      <c r="BI186" s="120"/>
      <c r="BJ186" s="23">
        <f t="shared" ref="BJ186" ca="1" si="2106">BH186</f>
        <v>3</v>
      </c>
      <c r="BK186" s="114"/>
      <c r="BL186" s="27"/>
      <c r="BM186" s="27"/>
      <c r="BN186" s="27"/>
      <c r="BO186" s="27"/>
      <c r="BP186" s="27"/>
      <c r="BQ186" s="25">
        <f t="shared" ref="BQ186" ca="1" si="2107">BH186*BJ186</f>
        <v>9</v>
      </c>
      <c r="BR186" s="114"/>
      <c r="BS186" s="114"/>
      <c r="BT186">
        <f t="shared" ca="1" si="1196"/>
        <v>9</v>
      </c>
      <c r="BU186" s="25">
        <f t="shared" ref="BU186" ca="1" si="2108">BT186/GCD(BT185,BT186)</f>
        <v>1</v>
      </c>
      <c r="CG186"/>
      <c r="CH186" s="5"/>
      <c r="CK186" s="5"/>
    </row>
    <row r="187" spans="2:89" ht="32" customHeight="1" thickBot="1" x14ac:dyDescent="0.6">
      <c r="B187" s="126" t="s">
        <v>29</v>
      </c>
      <c r="C187" s="126" t="s">
        <v>48</v>
      </c>
      <c r="D187" s="114">
        <v>43</v>
      </c>
      <c r="F187" s="28">
        <f t="shared" ref="F187" ca="1" si="2109">IF(BQ187&lt;=0,BJ187,BH187)</f>
        <v>3</v>
      </c>
      <c r="G187" s="114" t="str">
        <f t="shared" si="1815"/>
        <v>　－　</v>
      </c>
      <c r="H187" s="27"/>
      <c r="I187" s="28">
        <f t="shared" ref="I187" ca="1" si="2110">IF(BQ187&lt;=0,BH187,BJ187)</f>
        <v>1</v>
      </c>
      <c r="J187" s="124" t="s">
        <v>13</v>
      </c>
      <c r="K187" s="26"/>
      <c r="L187" s="24">
        <f t="shared" ref="L187:L202" ca="1" si="2111">BU187</f>
        <v>1</v>
      </c>
      <c r="M187" s="118" t="str">
        <f t="shared" ref="M187" ca="1" si="2112">IF(L188=1,"=","")</f>
        <v/>
      </c>
      <c r="N187" s="125" t="str">
        <f t="shared" ref="N187" ca="1" si="2113">IF(L188=1,IF(BQ187&lt;0,"ー",""),"")</f>
        <v/>
      </c>
      <c r="O187" s="118" t="str">
        <f t="shared" ref="O187" ca="1" si="2114">IF(L188=1,L187,"")</f>
        <v/>
      </c>
      <c r="P187" s="118" t="s">
        <v>250</v>
      </c>
      <c r="Q187" s="121" t="str">
        <f t="shared" ref="Q187" si="2115">IF(E187="","",E187)</f>
        <v/>
      </c>
      <c r="R187" s="114" t="s">
        <v>249</v>
      </c>
      <c r="S187" s="122">
        <f t="shared" ref="S187" ca="1" si="2116">F187</f>
        <v>3</v>
      </c>
      <c r="T187" s="114" t="s">
        <v>216</v>
      </c>
      <c r="U187" s="122">
        <f t="shared" ref="U187" ca="1" si="2117">F188</f>
        <v>6</v>
      </c>
      <c r="V187" s="114" t="s">
        <v>217</v>
      </c>
      <c r="W187" s="120" t="str">
        <f t="shared" ref="W187" si="2118">G187</f>
        <v>　－　</v>
      </c>
      <c r="X187" s="56"/>
      <c r="Y187" s="121" t="str">
        <f t="shared" ref="Y187" si="2119">IF(H187="","",H187)</f>
        <v/>
      </c>
      <c r="Z187" s="114" t="s">
        <v>249</v>
      </c>
      <c r="AA187" s="122">
        <f t="shared" ref="AA187" ca="1" si="2120">I187</f>
        <v>1</v>
      </c>
      <c r="AB187" s="114" t="s">
        <v>216</v>
      </c>
      <c r="AC187" s="122">
        <f t="shared" ref="AC187" ca="1" si="2121">I188</f>
        <v>6</v>
      </c>
      <c r="AD187" s="114" t="s">
        <v>217</v>
      </c>
      <c r="AE187" s="27"/>
      <c r="AF187" s="114" t="s">
        <v>233</v>
      </c>
      <c r="AG187" t="s">
        <v>230</v>
      </c>
      <c r="AH187" t="s">
        <v>250</v>
      </c>
      <c r="AI187" s="1" t="str">
        <f t="shared" ref="AI187" si="2122">IF(K187="","",K187)</f>
        <v/>
      </c>
      <c r="AJ187" t="s">
        <v>249</v>
      </c>
      <c r="AK187" s="1">
        <f t="shared" ref="AK187" ca="1" si="2123">L187</f>
        <v>1</v>
      </c>
      <c r="AL187" t="s">
        <v>216</v>
      </c>
      <c r="AM187" s="1">
        <f t="shared" ref="AM187" ca="1" si="2124">L188</f>
        <v>3</v>
      </c>
      <c r="AN187" t="s">
        <v>217</v>
      </c>
      <c r="AO187" t="s">
        <v>230</v>
      </c>
      <c r="AP187" s="114" t="str">
        <f t="shared" ca="1" si="1830"/>
        <v>\\(\\quad \\displaystyle \\frac{3}{6}　－　\\frac{1}{6}　=　 \\)</v>
      </c>
      <c r="AQ187" t="str">
        <f t="shared" ca="1" si="1306"/>
        <v>\\(\\quad \\displaystyle \\frac{1}{3} \\)</v>
      </c>
      <c r="AS187" s="114" t="str">
        <f t="shared" ref="AS187" ca="1" si="2125">AP187</f>
        <v>\\(\\quad \\displaystyle \\frac{3}{6}　－　\\frac{1}{6}　=　 \\)</v>
      </c>
      <c r="AT187" s="114" t="str">
        <f t="shared" ref="AT187" ca="1" si="2126">IF(O187="",AQ187,AQ188)</f>
        <v>\\(\\quad \\displaystyle \\frac{1}{3} \\)</v>
      </c>
      <c r="AU187" s="114" t="s">
        <v>60</v>
      </c>
      <c r="AV187" s="115" t="s">
        <v>225</v>
      </c>
      <c r="AW187" s="115" t="str">
        <f t="shared" ref="AW187" ca="1" si="2127">AS187</f>
        <v>\\(\\quad \\displaystyle \\frac{3}{6}　－　\\frac{1}{6}　=　 \\)</v>
      </c>
      <c r="AX187" s="115" t="str">
        <f t="shared" ref="AX187" ca="1" si="2128">AT187</f>
        <v>\\(\\quad \\displaystyle \\frac{1}{3} \\)</v>
      </c>
      <c r="AY187" s="115" t="s">
        <v>62</v>
      </c>
      <c r="AZ187" s="116" t="str">
        <f t="shared" ref="AZ187" ca="1" si="2129">"INSERT INTO "&amp;AU187&amp;"(tangen,question,answer,editor,date,count) VALUES('"&amp;AV187&amp;"','"&amp;AW187&amp;"','"&amp;AX187&amp;"','"&amp;AY187&amp;"',NOW(),0);"</f>
        <v>INSERT INTO math(tangen,question,answer,editor,date,count) VALUES('m3400','\\(\\quad \\displaystyle \\frac{3}{6}　－　\\frac{1}{6}　=　 \\)','\\(\\quad \\displaystyle \\frac{1}{3} \\)','harazono',NOW(),0);</v>
      </c>
      <c r="BH187" s="22">
        <f t="shared" ca="1" si="2098"/>
        <v>3</v>
      </c>
      <c r="BI187" s="120" t="s">
        <v>235</v>
      </c>
      <c r="BJ187" s="22">
        <f t="shared" ref="BJ187" ca="1" si="2130">RANDBETWEEN(1,BH187)</f>
        <v>1</v>
      </c>
      <c r="BK187" s="114" t="s">
        <v>26</v>
      </c>
      <c r="BL187" s="27"/>
      <c r="BM187" s="27"/>
      <c r="BN187" s="27"/>
      <c r="BO187" s="27"/>
      <c r="BP187" s="27"/>
      <c r="BQ187" s="24">
        <f t="shared" ref="BQ187" ca="1" si="2131">BH187*BJ188-BJ187*BH188</f>
        <v>12</v>
      </c>
      <c r="BR187" s="114" t="s">
        <v>26</v>
      </c>
      <c r="BS187" s="114" t="str">
        <f t="shared" si="1838"/>
        <v>　－　</v>
      </c>
      <c r="BT187" s="30">
        <f t="shared" ref="BT187:BT202" ca="1" si="2132">ABS(BQ187)</f>
        <v>12</v>
      </c>
      <c r="BU187" s="24">
        <f t="shared" ref="BU187" ca="1" si="2133">BT187/GCD(BT187,BT188)</f>
        <v>1</v>
      </c>
      <c r="CG187"/>
      <c r="CH187" s="5"/>
      <c r="CK187" s="5"/>
    </row>
    <row r="188" spans="2:89" ht="32" customHeight="1" x14ac:dyDescent="0.55000000000000004">
      <c r="B188" s="127"/>
      <c r="C188" s="127"/>
      <c r="D188" s="114"/>
      <c r="F188" s="29">
        <f t="shared" ref="F188" ca="1" si="2134">IF(BQ187&lt;=0,BJ188,BH188)</f>
        <v>6</v>
      </c>
      <c r="G188" s="114"/>
      <c r="H188" s="27"/>
      <c r="I188" s="29">
        <f t="shared" ref="I188" ca="1" si="2135">IF(BQ187&lt;=0,BH188,BJ188)</f>
        <v>6</v>
      </c>
      <c r="J188" s="124"/>
      <c r="K188" s="26"/>
      <c r="L188" s="25">
        <f t="shared" ca="1" si="2111"/>
        <v>3</v>
      </c>
      <c r="M188" s="118"/>
      <c r="N188" s="125"/>
      <c r="O188" s="118"/>
      <c r="P188" s="118"/>
      <c r="Q188" s="121"/>
      <c r="R188" s="114"/>
      <c r="S188" s="122"/>
      <c r="T188" s="114"/>
      <c r="U188" s="122"/>
      <c r="V188" s="114"/>
      <c r="W188" s="120"/>
      <c r="X188" s="56"/>
      <c r="Y188" s="121"/>
      <c r="Z188" s="114"/>
      <c r="AA188" s="122"/>
      <c r="AB188" s="114"/>
      <c r="AC188" s="122"/>
      <c r="AD188" s="114"/>
      <c r="AE188" s="27"/>
      <c r="AF188" s="114"/>
      <c r="AG188" t="s">
        <v>230</v>
      </c>
      <c r="AH188" t="s">
        <v>250</v>
      </c>
      <c r="AI188" s="1" t="str">
        <f t="shared" ref="AI188" ca="1" si="2136">IF(O187="","",O187)</f>
        <v/>
      </c>
      <c r="AK188" s="1"/>
      <c r="AM188" s="1"/>
      <c r="AO188" t="s">
        <v>230</v>
      </c>
      <c r="AP188" s="114"/>
      <c r="AQ188" t="str">
        <f t="shared" ca="1" si="1306"/>
        <v>\\(\\quad \\displaystyle  \\)</v>
      </c>
      <c r="AS188" s="114"/>
      <c r="AT188" s="114"/>
      <c r="AU188" s="114"/>
      <c r="AV188" s="114"/>
      <c r="AW188" s="114"/>
      <c r="AX188" s="114"/>
      <c r="AY188" s="114"/>
      <c r="AZ188" s="117"/>
      <c r="BH188" s="23">
        <f t="shared" ca="1" si="2105"/>
        <v>6</v>
      </c>
      <c r="BI188" s="120"/>
      <c r="BJ188" s="23">
        <f t="shared" ref="BJ188" ca="1" si="2137">BH188</f>
        <v>6</v>
      </c>
      <c r="BK188" s="114"/>
      <c r="BL188" s="27"/>
      <c r="BM188" s="27"/>
      <c r="BN188" s="27"/>
      <c r="BO188" s="27"/>
      <c r="BP188" s="27"/>
      <c r="BQ188" s="25">
        <f t="shared" ref="BQ188" ca="1" si="2138">BH188*BJ188</f>
        <v>36</v>
      </c>
      <c r="BR188" s="114"/>
      <c r="BS188" s="114"/>
      <c r="BT188">
        <f t="shared" ca="1" si="2132"/>
        <v>36</v>
      </c>
      <c r="BU188" s="25">
        <f t="shared" ref="BU188" ca="1" si="2139">BT188/GCD(BT187,BT188)</f>
        <v>3</v>
      </c>
      <c r="CG188"/>
      <c r="CH188" s="5"/>
      <c r="CK188" s="5"/>
    </row>
    <row r="189" spans="2:89" ht="32" customHeight="1" thickBot="1" x14ac:dyDescent="0.6">
      <c r="B189" s="126" t="s">
        <v>29</v>
      </c>
      <c r="C189" s="126" t="s">
        <v>48</v>
      </c>
      <c r="D189" s="114">
        <v>44</v>
      </c>
      <c r="F189" s="28">
        <f t="shared" ref="F189" ca="1" si="2140">IF(BQ189&lt;=0,BJ189,BH189)</f>
        <v>4</v>
      </c>
      <c r="G189" s="114" t="str">
        <f t="shared" si="1815"/>
        <v>　－　</v>
      </c>
      <c r="H189" s="27"/>
      <c r="I189" s="28">
        <f t="shared" ref="I189" ca="1" si="2141">IF(BQ189&lt;=0,BH189,BJ189)</f>
        <v>3</v>
      </c>
      <c r="J189" s="124" t="s">
        <v>13</v>
      </c>
      <c r="K189" s="26"/>
      <c r="L189" s="24">
        <f t="shared" ca="1" si="2111"/>
        <v>1</v>
      </c>
      <c r="M189" s="118" t="str">
        <f t="shared" ref="M189" ca="1" si="2142">IF(L190=1,"=","")</f>
        <v/>
      </c>
      <c r="N189" s="125" t="str">
        <f t="shared" ref="N189" ca="1" si="2143">IF(L190=1,IF(BQ189&lt;0,"ー",""),"")</f>
        <v/>
      </c>
      <c r="O189" s="118" t="str">
        <f t="shared" ref="O189" ca="1" si="2144">IF(L190=1,L189,"")</f>
        <v/>
      </c>
      <c r="P189" s="118" t="s">
        <v>250</v>
      </c>
      <c r="Q189" s="121" t="str">
        <f t="shared" ref="Q189" si="2145">IF(E189="","",E189)</f>
        <v/>
      </c>
      <c r="R189" s="114" t="s">
        <v>249</v>
      </c>
      <c r="S189" s="122">
        <f t="shared" ref="S189" ca="1" si="2146">F189</f>
        <v>4</v>
      </c>
      <c r="T189" s="114" t="s">
        <v>216</v>
      </c>
      <c r="U189" s="122">
        <f t="shared" ref="U189" ca="1" si="2147">F190</f>
        <v>9</v>
      </c>
      <c r="V189" s="114" t="s">
        <v>217</v>
      </c>
      <c r="W189" s="120" t="str">
        <f t="shared" ref="W189" si="2148">G189</f>
        <v>　－　</v>
      </c>
      <c r="X189" s="56"/>
      <c r="Y189" s="121" t="str">
        <f t="shared" ref="Y189" si="2149">IF(H189="","",H189)</f>
        <v/>
      </c>
      <c r="Z189" s="114" t="s">
        <v>249</v>
      </c>
      <c r="AA189" s="122">
        <f t="shared" ref="AA189" ca="1" si="2150">I189</f>
        <v>3</v>
      </c>
      <c r="AB189" s="114" t="s">
        <v>216</v>
      </c>
      <c r="AC189" s="122">
        <f t="shared" ref="AC189" ca="1" si="2151">I190</f>
        <v>9</v>
      </c>
      <c r="AD189" s="114" t="s">
        <v>217</v>
      </c>
      <c r="AE189" s="27"/>
      <c r="AF189" s="114" t="s">
        <v>233</v>
      </c>
      <c r="AG189" t="s">
        <v>230</v>
      </c>
      <c r="AH189" t="s">
        <v>250</v>
      </c>
      <c r="AI189" s="1" t="str">
        <f t="shared" ref="AI189" si="2152">IF(K189="","",K189)</f>
        <v/>
      </c>
      <c r="AJ189" t="s">
        <v>249</v>
      </c>
      <c r="AK189" s="1">
        <f t="shared" ref="AK189" ca="1" si="2153">L189</f>
        <v>1</v>
      </c>
      <c r="AL189" t="s">
        <v>216</v>
      </c>
      <c r="AM189" s="1">
        <f t="shared" ref="AM189" ca="1" si="2154">L190</f>
        <v>9</v>
      </c>
      <c r="AN189" t="s">
        <v>217</v>
      </c>
      <c r="AO189" t="s">
        <v>230</v>
      </c>
      <c r="AP189" s="114" t="str">
        <f t="shared" ca="1" si="1830"/>
        <v>\\(\\quad \\displaystyle \\frac{4}{9}　－　\\frac{3}{9}　=　 \\)</v>
      </c>
      <c r="AQ189" t="str">
        <f t="shared" ca="1" si="1306"/>
        <v>\\(\\quad \\displaystyle \\frac{1}{9} \\)</v>
      </c>
      <c r="AS189" s="114" t="str">
        <f t="shared" ref="AS189" ca="1" si="2155">AP189</f>
        <v>\\(\\quad \\displaystyle \\frac{4}{9}　－　\\frac{3}{9}　=　 \\)</v>
      </c>
      <c r="AT189" s="114" t="str">
        <f t="shared" ref="AT189" ca="1" si="2156">IF(O189="",AQ189,AQ190)</f>
        <v>\\(\\quad \\displaystyle \\frac{1}{9} \\)</v>
      </c>
      <c r="AU189" s="114" t="s">
        <v>60</v>
      </c>
      <c r="AV189" s="115" t="s">
        <v>225</v>
      </c>
      <c r="AW189" s="115" t="str">
        <f t="shared" ref="AW189" ca="1" si="2157">AS189</f>
        <v>\\(\\quad \\displaystyle \\frac{4}{9}　－　\\frac{3}{9}　=　 \\)</v>
      </c>
      <c r="AX189" s="115" t="str">
        <f t="shared" ref="AX189" ca="1" si="2158">AT189</f>
        <v>\\(\\quad \\displaystyle \\frac{1}{9} \\)</v>
      </c>
      <c r="AY189" s="115" t="s">
        <v>62</v>
      </c>
      <c r="AZ189" s="116" t="str">
        <f t="shared" ref="AZ189" ca="1" si="2159">"INSERT INTO "&amp;AU189&amp;"(tangen,question,answer,editor,date,count) VALUES('"&amp;AV189&amp;"','"&amp;AW189&amp;"','"&amp;AX189&amp;"','"&amp;AY189&amp;"',NOW(),0);"</f>
        <v>INSERT INTO math(tangen,question,answer,editor,date,count) VALUES('m3400','\\(\\quad \\displaystyle \\frac{4}{9}　－　\\frac{3}{9}　=　 \\)','\\(\\quad \\displaystyle \\frac{1}{9} \\)','harazono',NOW(),0);</v>
      </c>
      <c r="BH189" s="22">
        <f t="shared" ca="1" si="2098"/>
        <v>4</v>
      </c>
      <c r="BI189" s="120" t="s">
        <v>235</v>
      </c>
      <c r="BJ189" s="22">
        <f t="shared" ref="BJ189" ca="1" si="2160">RANDBETWEEN(1,BH189)</f>
        <v>3</v>
      </c>
      <c r="BK189" s="114" t="s">
        <v>26</v>
      </c>
      <c r="BL189" s="27"/>
      <c r="BM189" s="27"/>
      <c r="BN189" s="27"/>
      <c r="BO189" s="27"/>
      <c r="BP189" s="27"/>
      <c r="BQ189" s="24">
        <f t="shared" ref="BQ189" ca="1" si="2161">BH189*BJ190-BJ189*BH190</f>
        <v>9</v>
      </c>
      <c r="BR189" s="114" t="s">
        <v>26</v>
      </c>
      <c r="BS189" s="114" t="str">
        <f t="shared" si="1838"/>
        <v>　－　</v>
      </c>
      <c r="BT189" s="30">
        <f t="shared" ca="1" si="2132"/>
        <v>9</v>
      </c>
      <c r="BU189" s="24">
        <f t="shared" ref="BU189" ca="1" si="2162">BT189/GCD(BT189,BT190)</f>
        <v>1</v>
      </c>
      <c r="CG189"/>
      <c r="CH189" s="5"/>
      <c r="CK189" s="5"/>
    </row>
    <row r="190" spans="2:89" ht="32" customHeight="1" x14ac:dyDescent="0.55000000000000004">
      <c r="B190" s="127"/>
      <c r="C190" s="127"/>
      <c r="D190" s="114"/>
      <c r="F190" s="29">
        <f t="shared" ref="F190" ca="1" si="2163">IF(BQ189&lt;=0,BJ190,BH190)</f>
        <v>9</v>
      </c>
      <c r="G190" s="114"/>
      <c r="H190" s="27"/>
      <c r="I190" s="29">
        <f t="shared" ref="I190" ca="1" si="2164">IF(BQ189&lt;=0,BH190,BJ190)</f>
        <v>9</v>
      </c>
      <c r="J190" s="124"/>
      <c r="K190" s="26"/>
      <c r="L190" s="25">
        <f t="shared" ca="1" si="2111"/>
        <v>9</v>
      </c>
      <c r="M190" s="118"/>
      <c r="N190" s="125"/>
      <c r="O190" s="118"/>
      <c r="P190" s="118"/>
      <c r="Q190" s="121"/>
      <c r="R190" s="114"/>
      <c r="S190" s="122"/>
      <c r="T190" s="114"/>
      <c r="U190" s="122"/>
      <c r="V190" s="114"/>
      <c r="W190" s="120"/>
      <c r="X190" s="56"/>
      <c r="Y190" s="121"/>
      <c r="Z190" s="114"/>
      <c r="AA190" s="122"/>
      <c r="AB190" s="114"/>
      <c r="AC190" s="122"/>
      <c r="AD190" s="114"/>
      <c r="AE190" s="27"/>
      <c r="AF190" s="114"/>
      <c r="AG190" t="s">
        <v>230</v>
      </c>
      <c r="AH190" t="s">
        <v>250</v>
      </c>
      <c r="AI190" s="1" t="str">
        <f t="shared" ref="AI190" ca="1" si="2165">IF(O189="","",O189)</f>
        <v/>
      </c>
      <c r="AK190" s="1"/>
      <c r="AM190" s="1"/>
      <c r="AO190" t="s">
        <v>230</v>
      </c>
      <c r="AP190" s="114"/>
      <c r="AQ190" t="str">
        <f t="shared" ca="1" si="1306"/>
        <v>\\(\\quad \\displaystyle  \\)</v>
      </c>
      <c r="AS190" s="114"/>
      <c r="AT190" s="114"/>
      <c r="AU190" s="114"/>
      <c r="AV190" s="114"/>
      <c r="AW190" s="114"/>
      <c r="AX190" s="114"/>
      <c r="AY190" s="114"/>
      <c r="AZ190" s="117"/>
      <c r="BH190" s="23">
        <f t="shared" ca="1" si="2105"/>
        <v>9</v>
      </c>
      <c r="BI190" s="120"/>
      <c r="BJ190" s="23">
        <f t="shared" ref="BJ190" ca="1" si="2166">BH190</f>
        <v>9</v>
      </c>
      <c r="BK190" s="114"/>
      <c r="BL190" s="27"/>
      <c r="BM190" s="27"/>
      <c r="BN190" s="27"/>
      <c r="BO190" s="27"/>
      <c r="BP190" s="27"/>
      <c r="BQ190" s="25">
        <f t="shared" ref="BQ190" ca="1" si="2167">BH190*BJ190</f>
        <v>81</v>
      </c>
      <c r="BR190" s="114"/>
      <c r="BS190" s="114"/>
      <c r="BT190">
        <f t="shared" ca="1" si="2132"/>
        <v>81</v>
      </c>
      <c r="BU190" s="25">
        <f t="shared" ref="BU190" ca="1" si="2168">BT190/GCD(BT189,BT190)</f>
        <v>9</v>
      </c>
      <c r="CG190"/>
      <c r="CH190" s="5"/>
      <c r="CK190" s="5"/>
    </row>
    <row r="191" spans="2:89" ht="32" customHeight="1" thickBot="1" x14ac:dyDescent="0.6">
      <c r="B191" s="126" t="s">
        <v>29</v>
      </c>
      <c r="C191" s="126" t="s">
        <v>48</v>
      </c>
      <c r="D191" s="114">
        <v>45</v>
      </c>
      <c r="F191" s="28">
        <f t="shared" ref="F191" ca="1" si="2169">IF(BQ191&lt;=0,BJ191,BH191)</f>
        <v>9</v>
      </c>
      <c r="G191" s="114" t="str">
        <f t="shared" si="1815"/>
        <v>　－　</v>
      </c>
      <c r="H191" s="27"/>
      <c r="I191" s="28">
        <f t="shared" ref="I191" ca="1" si="2170">IF(BQ191&lt;=0,BH191,BJ191)</f>
        <v>7</v>
      </c>
      <c r="J191" s="124" t="s">
        <v>13</v>
      </c>
      <c r="K191" s="26"/>
      <c r="L191" s="24">
        <f t="shared" ca="1" si="2111"/>
        <v>1</v>
      </c>
      <c r="M191" s="118" t="str">
        <f t="shared" ref="M191" ca="1" si="2171">IF(L192=1,"=","")</f>
        <v/>
      </c>
      <c r="N191" s="125" t="str">
        <f t="shared" ref="N191" ca="1" si="2172">IF(L192=1,IF(BQ191&lt;0,"ー",""),"")</f>
        <v/>
      </c>
      <c r="O191" s="118" t="str">
        <f t="shared" ref="O191" ca="1" si="2173">IF(L192=1,L191,"")</f>
        <v/>
      </c>
      <c r="P191" s="118" t="s">
        <v>250</v>
      </c>
      <c r="Q191" s="121" t="str">
        <f t="shared" ref="Q191" si="2174">IF(E191="","",E191)</f>
        <v/>
      </c>
      <c r="R191" s="114" t="s">
        <v>249</v>
      </c>
      <c r="S191" s="122">
        <f t="shared" ref="S191" ca="1" si="2175">F191</f>
        <v>9</v>
      </c>
      <c r="T191" s="114" t="s">
        <v>216</v>
      </c>
      <c r="U191" s="122">
        <f t="shared" ref="U191" ca="1" si="2176">F192</f>
        <v>6</v>
      </c>
      <c r="V191" s="114" t="s">
        <v>217</v>
      </c>
      <c r="W191" s="120" t="str">
        <f t="shared" ref="W191" si="2177">G191</f>
        <v>　－　</v>
      </c>
      <c r="X191" s="56"/>
      <c r="Y191" s="121" t="str">
        <f t="shared" ref="Y191" si="2178">IF(H191="","",H191)</f>
        <v/>
      </c>
      <c r="Z191" s="114" t="s">
        <v>249</v>
      </c>
      <c r="AA191" s="122">
        <f t="shared" ref="AA191" ca="1" si="2179">I191</f>
        <v>7</v>
      </c>
      <c r="AB191" s="114" t="s">
        <v>216</v>
      </c>
      <c r="AC191" s="122">
        <f t="shared" ref="AC191" ca="1" si="2180">I192</f>
        <v>6</v>
      </c>
      <c r="AD191" s="114" t="s">
        <v>217</v>
      </c>
      <c r="AE191" s="27"/>
      <c r="AF191" s="114" t="s">
        <v>233</v>
      </c>
      <c r="AG191" t="s">
        <v>230</v>
      </c>
      <c r="AH191" t="s">
        <v>250</v>
      </c>
      <c r="AI191" s="1" t="str">
        <f t="shared" ref="AI191" si="2181">IF(K191="","",K191)</f>
        <v/>
      </c>
      <c r="AJ191" t="s">
        <v>249</v>
      </c>
      <c r="AK191" s="1">
        <f t="shared" ref="AK191" ca="1" si="2182">L191</f>
        <v>1</v>
      </c>
      <c r="AL191" t="s">
        <v>216</v>
      </c>
      <c r="AM191" s="1">
        <f t="shared" ref="AM191" ca="1" si="2183">L192</f>
        <v>3</v>
      </c>
      <c r="AN191" t="s">
        <v>217</v>
      </c>
      <c r="AO191" t="s">
        <v>230</v>
      </c>
      <c r="AP191" s="114" t="str">
        <f t="shared" ca="1" si="1830"/>
        <v>\\(\\quad \\displaystyle \\frac{9}{6}　－　\\frac{7}{6}　=　 \\)</v>
      </c>
      <c r="AQ191" t="str">
        <f t="shared" ca="1" si="1306"/>
        <v>\\(\\quad \\displaystyle \\frac{1}{3} \\)</v>
      </c>
      <c r="AS191" s="114" t="str">
        <f t="shared" ref="AS191" ca="1" si="2184">AP191</f>
        <v>\\(\\quad \\displaystyle \\frac{9}{6}　－　\\frac{7}{6}　=　 \\)</v>
      </c>
      <c r="AT191" s="114" t="str">
        <f t="shared" ref="AT191" ca="1" si="2185">IF(O191="",AQ191,AQ192)</f>
        <v>\\(\\quad \\displaystyle \\frac{1}{3} \\)</v>
      </c>
      <c r="AU191" s="114" t="s">
        <v>60</v>
      </c>
      <c r="AV191" s="115" t="s">
        <v>225</v>
      </c>
      <c r="AW191" s="115" t="str">
        <f t="shared" ref="AW191" ca="1" si="2186">AS191</f>
        <v>\\(\\quad \\displaystyle \\frac{9}{6}　－　\\frac{7}{6}　=　 \\)</v>
      </c>
      <c r="AX191" s="115" t="str">
        <f t="shared" ref="AX191" ca="1" si="2187">AT191</f>
        <v>\\(\\quad \\displaystyle \\frac{1}{3} \\)</v>
      </c>
      <c r="AY191" s="115" t="s">
        <v>62</v>
      </c>
      <c r="AZ191" s="116" t="str">
        <f t="shared" ref="AZ191" ca="1" si="2188">"INSERT INTO "&amp;AU191&amp;"(tangen,question,answer,editor,date,count) VALUES('"&amp;AV191&amp;"','"&amp;AW191&amp;"','"&amp;AX191&amp;"','"&amp;AY191&amp;"',NOW(),0);"</f>
        <v>INSERT INTO math(tangen,question,answer,editor,date,count) VALUES('m3400','\\(\\quad \\displaystyle \\frac{9}{6}　－　\\frac{7}{6}　=　 \\)','\\(\\quad \\displaystyle \\frac{1}{3} \\)','harazono',NOW(),0);</v>
      </c>
      <c r="BH191" s="22">
        <f t="shared" ca="1" si="2098"/>
        <v>9</v>
      </c>
      <c r="BI191" s="120" t="s">
        <v>235</v>
      </c>
      <c r="BJ191" s="22">
        <f t="shared" ref="BJ191" ca="1" si="2189">RANDBETWEEN(1,BH191)</f>
        <v>7</v>
      </c>
      <c r="BK191" s="114" t="s">
        <v>26</v>
      </c>
      <c r="BL191" s="27"/>
      <c r="BM191" s="27"/>
      <c r="BN191" s="27"/>
      <c r="BO191" s="27"/>
      <c r="BP191" s="27"/>
      <c r="BQ191" s="24">
        <f t="shared" ref="BQ191" ca="1" si="2190">BH191*BJ192-BJ191*BH192</f>
        <v>12</v>
      </c>
      <c r="BR191" s="114" t="s">
        <v>26</v>
      </c>
      <c r="BS191" s="114" t="str">
        <f t="shared" si="1838"/>
        <v>　－　</v>
      </c>
      <c r="BT191" s="30">
        <f t="shared" ca="1" si="2132"/>
        <v>12</v>
      </c>
      <c r="BU191" s="24">
        <f t="shared" ref="BU191" ca="1" si="2191">BT191/GCD(BT191,BT192)</f>
        <v>1</v>
      </c>
      <c r="CG191"/>
      <c r="CH191" s="5"/>
      <c r="CK191" s="5"/>
    </row>
    <row r="192" spans="2:89" ht="32" customHeight="1" x14ac:dyDescent="0.55000000000000004">
      <c r="B192" s="127"/>
      <c r="C192" s="127"/>
      <c r="D192" s="114"/>
      <c r="F192" s="29">
        <f t="shared" ref="F192" ca="1" si="2192">IF(BQ191&lt;=0,BJ192,BH192)</f>
        <v>6</v>
      </c>
      <c r="G192" s="114"/>
      <c r="H192" s="27"/>
      <c r="I192" s="29">
        <f t="shared" ref="I192" ca="1" si="2193">IF(BQ191&lt;=0,BH192,BJ192)</f>
        <v>6</v>
      </c>
      <c r="J192" s="124"/>
      <c r="K192" s="26"/>
      <c r="L192" s="25">
        <f t="shared" ca="1" si="2111"/>
        <v>3</v>
      </c>
      <c r="M192" s="118"/>
      <c r="N192" s="125"/>
      <c r="O192" s="118"/>
      <c r="P192" s="118"/>
      <c r="Q192" s="121"/>
      <c r="R192" s="114"/>
      <c r="S192" s="122"/>
      <c r="T192" s="114"/>
      <c r="U192" s="122"/>
      <c r="V192" s="114"/>
      <c r="W192" s="120"/>
      <c r="X192" s="56"/>
      <c r="Y192" s="121"/>
      <c r="Z192" s="114"/>
      <c r="AA192" s="122"/>
      <c r="AB192" s="114"/>
      <c r="AC192" s="122"/>
      <c r="AD192" s="114"/>
      <c r="AE192" s="27"/>
      <c r="AF192" s="114"/>
      <c r="AG192" t="s">
        <v>230</v>
      </c>
      <c r="AH192" t="s">
        <v>250</v>
      </c>
      <c r="AI192" s="1" t="str">
        <f t="shared" ref="AI192" ca="1" si="2194">IF(O191="","",O191)</f>
        <v/>
      </c>
      <c r="AK192" s="1"/>
      <c r="AM192" s="1"/>
      <c r="AO192" t="s">
        <v>230</v>
      </c>
      <c r="AP192" s="114"/>
      <c r="AQ192" t="str">
        <f t="shared" ca="1" si="1306"/>
        <v>\\(\\quad \\displaystyle  \\)</v>
      </c>
      <c r="AS192" s="114"/>
      <c r="AT192" s="114"/>
      <c r="AU192" s="114"/>
      <c r="AV192" s="114"/>
      <c r="AW192" s="114"/>
      <c r="AX192" s="114"/>
      <c r="AY192" s="114"/>
      <c r="AZ192" s="117"/>
      <c r="BH192" s="23">
        <f t="shared" ca="1" si="2105"/>
        <v>6</v>
      </c>
      <c r="BI192" s="120"/>
      <c r="BJ192" s="23">
        <f t="shared" ref="BJ192" ca="1" si="2195">BH192</f>
        <v>6</v>
      </c>
      <c r="BK192" s="114"/>
      <c r="BL192" s="27"/>
      <c r="BM192" s="27"/>
      <c r="BN192" s="27"/>
      <c r="BO192" s="27"/>
      <c r="BP192" s="27"/>
      <c r="BQ192" s="25">
        <f t="shared" ref="BQ192" ca="1" si="2196">BH192*BJ192</f>
        <v>36</v>
      </c>
      <c r="BR192" s="114"/>
      <c r="BS192" s="114"/>
      <c r="BT192">
        <f t="shared" ca="1" si="2132"/>
        <v>36</v>
      </c>
      <c r="BU192" s="25">
        <f t="shared" ref="BU192" ca="1" si="2197">BT192/GCD(BT191,BT192)</f>
        <v>3</v>
      </c>
      <c r="CG192"/>
      <c r="CH192" s="5"/>
      <c r="CK192" s="5"/>
    </row>
    <row r="193" spans="2:89" ht="32" customHeight="1" thickBot="1" x14ac:dyDescent="0.6">
      <c r="B193" s="126" t="s">
        <v>29</v>
      </c>
      <c r="C193" s="126" t="s">
        <v>48</v>
      </c>
      <c r="D193" s="114">
        <v>46</v>
      </c>
      <c r="F193" s="28">
        <f t="shared" ref="F193" ca="1" si="2198">IF(BQ193&lt;=0,BJ193,BH193)</f>
        <v>4</v>
      </c>
      <c r="G193" s="114" t="str">
        <f t="shared" si="1815"/>
        <v>　－　</v>
      </c>
      <c r="H193" s="27"/>
      <c r="I193" s="28">
        <f t="shared" ref="I193" ca="1" si="2199">IF(BQ193&lt;=0,BH193,BJ193)</f>
        <v>4</v>
      </c>
      <c r="J193" s="124" t="s">
        <v>13</v>
      </c>
      <c r="K193" s="26"/>
      <c r="L193" s="24">
        <f t="shared" ca="1" si="2111"/>
        <v>0</v>
      </c>
      <c r="M193" s="118" t="str">
        <f t="shared" ref="M193" ca="1" si="2200">IF(L194=1,"=","")</f>
        <v>=</v>
      </c>
      <c r="N193" s="125" t="str">
        <f t="shared" ref="N193" ca="1" si="2201">IF(L194=1,IF(BQ193&lt;0,"ー",""),"")</f>
        <v/>
      </c>
      <c r="O193" s="118">
        <f t="shared" ref="O193" ca="1" si="2202">IF(L194=1,L193,"")</f>
        <v>0</v>
      </c>
      <c r="P193" s="118" t="s">
        <v>250</v>
      </c>
      <c r="Q193" s="121" t="str">
        <f t="shared" ref="Q193" si="2203">IF(E193="","",E193)</f>
        <v/>
      </c>
      <c r="R193" s="114" t="s">
        <v>249</v>
      </c>
      <c r="S193" s="122">
        <f t="shared" ref="S193" ca="1" si="2204">F193</f>
        <v>4</v>
      </c>
      <c r="T193" s="114" t="s">
        <v>216</v>
      </c>
      <c r="U193" s="122">
        <f t="shared" ref="U193" ca="1" si="2205">F194</f>
        <v>3</v>
      </c>
      <c r="V193" s="114" t="s">
        <v>217</v>
      </c>
      <c r="W193" s="120" t="str">
        <f t="shared" ref="W193" si="2206">G193</f>
        <v>　－　</v>
      </c>
      <c r="X193" s="56"/>
      <c r="Y193" s="121" t="str">
        <f t="shared" ref="Y193" si="2207">IF(H193="","",H193)</f>
        <v/>
      </c>
      <c r="Z193" s="114" t="s">
        <v>249</v>
      </c>
      <c r="AA193" s="122">
        <f t="shared" ref="AA193" ca="1" si="2208">I193</f>
        <v>4</v>
      </c>
      <c r="AB193" s="114" t="s">
        <v>216</v>
      </c>
      <c r="AC193" s="122">
        <f t="shared" ref="AC193" ca="1" si="2209">I194</f>
        <v>3</v>
      </c>
      <c r="AD193" s="114" t="s">
        <v>217</v>
      </c>
      <c r="AE193" s="27"/>
      <c r="AF193" s="114" t="s">
        <v>233</v>
      </c>
      <c r="AG193" t="s">
        <v>230</v>
      </c>
      <c r="AH193" t="s">
        <v>250</v>
      </c>
      <c r="AI193" s="1" t="str">
        <f t="shared" ref="AI193" si="2210">IF(K193="","",K193)</f>
        <v/>
      </c>
      <c r="AJ193" t="s">
        <v>249</v>
      </c>
      <c r="AK193" s="1">
        <f t="shared" ref="AK193" ca="1" si="2211">L193</f>
        <v>0</v>
      </c>
      <c r="AL193" t="s">
        <v>216</v>
      </c>
      <c r="AM193" s="1">
        <f t="shared" ref="AM193" ca="1" si="2212">L194</f>
        <v>1</v>
      </c>
      <c r="AN193" t="s">
        <v>217</v>
      </c>
      <c r="AO193" t="s">
        <v>230</v>
      </c>
      <c r="AP193" s="114" t="str">
        <f t="shared" ca="1" si="1830"/>
        <v>\\(\\quad \\displaystyle \\frac{4}{3}　－　\\frac{4}{3}　=　 \\)</v>
      </c>
      <c r="AQ193" t="str">
        <f t="shared" ca="1" si="1306"/>
        <v>\\(\\quad \\displaystyle \\frac{0}{1} \\)</v>
      </c>
      <c r="AS193" s="114" t="str">
        <f t="shared" ref="AS193" ca="1" si="2213">AP193</f>
        <v>\\(\\quad \\displaystyle \\frac{4}{3}　－　\\frac{4}{3}　=　 \\)</v>
      </c>
      <c r="AT193" s="114" t="str">
        <f t="shared" ref="AT193" ca="1" si="2214">IF(O193="",AQ193,AQ194)</f>
        <v>\\(\\quad \\displaystyle 0 \\)</v>
      </c>
      <c r="AU193" s="114" t="s">
        <v>60</v>
      </c>
      <c r="AV193" s="115" t="s">
        <v>225</v>
      </c>
      <c r="AW193" s="115" t="str">
        <f t="shared" ref="AW193" ca="1" si="2215">AS193</f>
        <v>\\(\\quad \\displaystyle \\frac{4}{3}　－　\\frac{4}{3}　=　 \\)</v>
      </c>
      <c r="AX193" s="115" t="str">
        <f t="shared" ref="AX193" ca="1" si="2216">AT193</f>
        <v>\\(\\quad \\displaystyle 0 \\)</v>
      </c>
      <c r="AY193" s="115" t="s">
        <v>62</v>
      </c>
      <c r="AZ193" s="116" t="str">
        <f t="shared" ref="AZ193" ca="1" si="2217">"INSERT INTO "&amp;AU193&amp;"(tangen,question,answer,editor,date,count) VALUES('"&amp;AV193&amp;"','"&amp;AW193&amp;"','"&amp;AX193&amp;"','"&amp;AY193&amp;"',NOW(),0);"</f>
        <v>INSERT INTO math(tangen,question,answer,editor,date,count) VALUES('m3400','\\(\\quad \\displaystyle \\frac{4}{3}　－　\\frac{4}{3}　=　 \\)','\\(\\quad \\displaystyle 0 \\)','harazono',NOW(),0);</v>
      </c>
      <c r="BH193" s="22">
        <f t="shared" ca="1" si="2098"/>
        <v>4</v>
      </c>
      <c r="BI193" s="120" t="s">
        <v>235</v>
      </c>
      <c r="BJ193" s="22">
        <f t="shared" ref="BJ193" ca="1" si="2218">RANDBETWEEN(1,BH193)</f>
        <v>4</v>
      </c>
      <c r="BK193" s="114" t="s">
        <v>26</v>
      </c>
      <c r="BL193" s="27"/>
      <c r="BM193" s="27"/>
      <c r="BN193" s="27"/>
      <c r="BO193" s="27"/>
      <c r="BP193" s="27"/>
      <c r="BQ193" s="24">
        <f t="shared" ref="BQ193" ca="1" si="2219">BH193*BJ194-BJ193*BH194</f>
        <v>0</v>
      </c>
      <c r="BR193" s="114" t="s">
        <v>26</v>
      </c>
      <c r="BS193" s="114" t="str">
        <f t="shared" si="1838"/>
        <v>　－　</v>
      </c>
      <c r="BT193" s="30">
        <f t="shared" ca="1" si="2132"/>
        <v>0</v>
      </c>
      <c r="BU193" s="24">
        <f t="shared" ref="BU193" ca="1" si="2220">BT193/GCD(BT193,BT194)</f>
        <v>0</v>
      </c>
      <c r="CG193"/>
      <c r="CH193" s="5"/>
      <c r="CK193" s="5"/>
    </row>
    <row r="194" spans="2:89" ht="32" customHeight="1" x14ac:dyDescent="0.55000000000000004">
      <c r="B194" s="127"/>
      <c r="C194" s="127"/>
      <c r="D194" s="114"/>
      <c r="F194" s="29">
        <f t="shared" ref="F194" ca="1" si="2221">IF(BQ193&lt;=0,BJ194,BH194)</f>
        <v>3</v>
      </c>
      <c r="G194" s="114"/>
      <c r="H194" s="27"/>
      <c r="I194" s="29">
        <f t="shared" ref="I194" ca="1" si="2222">IF(BQ193&lt;=0,BH194,BJ194)</f>
        <v>3</v>
      </c>
      <c r="J194" s="124"/>
      <c r="K194" s="26"/>
      <c r="L194" s="25">
        <f t="shared" ca="1" si="2111"/>
        <v>1</v>
      </c>
      <c r="M194" s="118"/>
      <c r="N194" s="125"/>
      <c r="O194" s="118"/>
      <c r="P194" s="118"/>
      <c r="Q194" s="121"/>
      <c r="R194" s="114"/>
      <c r="S194" s="122"/>
      <c r="T194" s="114"/>
      <c r="U194" s="122"/>
      <c r="V194" s="114"/>
      <c r="W194" s="120"/>
      <c r="X194" s="56"/>
      <c r="Y194" s="121"/>
      <c r="Z194" s="114"/>
      <c r="AA194" s="122"/>
      <c r="AB194" s="114"/>
      <c r="AC194" s="122"/>
      <c r="AD194" s="114"/>
      <c r="AE194" s="27"/>
      <c r="AF194" s="114"/>
      <c r="AG194" t="s">
        <v>230</v>
      </c>
      <c r="AH194" t="s">
        <v>250</v>
      </c>
      <c r="AI194" s="1">
        <f t="shared" ref="AI194" ca="1" si="2223">IF(O193="","",O193)</f>
        <v>0</v>
      </c>
      <c r="AK194" s="1"/>
      <c r="AM194" s="1"/>
      <c r="AO194" t="s">
        <v>230</v>
      </c>
      <c r="AP194" s="114"/>
      <c r="AQ194" t="str">
        <f t="shared" ca="1" si="1306"/>
        <v>\\(\\quad \\displaystyle 0 \\)</v>
      </c>
      <c r="AS194" s="114"/>
      <c r="AT194" s="114"/>
      <c r="AU194" s="114"/>
      <c r="AV194" s="114"/>
      <c r="AW194" s="114"/>
      <c r="AX194" s="114"/>
      <c r="AY194" s="114"/>
      <c r="AZ194" s="117"/>
      <c r="BH194" s="23">
        <f t="shared" ca="1" si="2105"/>
        <v>3</v>
      </c>
      <c r="BI194" s="120"/>
      <c r="BJ194" s="23">
        <f t="shared" ref="BJ194" ca="1" si="2224">BH194</f>
        <v>3</v>
      </c>
      <c r="BK194" s="114"/>
      <c r="BL194" s="27"/>
      <c r="BM194" s="27"/>
      <c r="BN194" s="27"/>
      <c r="BO194" s="27"/>
      <c r="BP194" s="27"/>
      <c r="BQ194" s="25">
        <f t="shared" ref="BQ194" ca="1" si="2225">BH194*BJ194</f>
        <v>9</v>
      </c>
      <c r="BR194" s="114"/>
      <c r="BS194" s="114"/>
      <c r="BT194">
        <f t="shared" ca="1" si="2132"/>
        <v>9</v>
      </c>
      <c r="BU194" s="25">
        <f t="shared" ref="BU194" ca="1" si="2226">BT194/GCD(BT193,BT194)</f>
        <v>1</v>
      </c>
      <c r="CG194"/>
      <c r="CH194" s="5"/>
      <c r="CK194" s="5"/>
    </row>
    <row r="195" spans="2:89" ht="32" customHeight="1" thickBot="1" x14ac:dyDescent="0.6">
      <c r="B195" s="126" t="s">
        <v>29</v>
      </c>
      <c r="C195" s="126" t="s">
        <v>48</v>
      </c>
      <c r="D195" s="114">
        <v>47</v>
      </c>
      <c r="F195" s="28">
        <f t="shared" ref="F195" ca="1" si="2227">IF(BQ195&lt;=0,BJ195,BH195)</f>
        <v>4</v>
      </c>
      <c r="G195" s="114" t="str">
        <f t="shared" si="1815"/>
        <v>　－　</v>
      </c>
      <c r="H195" s="27"/>
      <c r="I195" s="28">
        <f t="shared" ref="I195" ca="1" si="2228">IF(BQ195&lt;=0,BH195,BJ195)</f>
        <v>3</v>
      </c>
      <c r="J195" s="124" t="s">
        <v>13</v>
      </c>
      <c r="K195" s="26"/>
      <c r="L195" s="24">
        <f t="shared" ca="1" si="2111"/>
        <v>1</v>
      </c>
      <c r="M195" s="118" t="str">
        <f t="shared" ref="M195" ca="1" si="2229">IF(L196=1,"=","")</f>
        <v/>
      </c>
      <c r="N195" s="125" t="str">
        <f t="shared" ref="N195" ca="1" si="2230">IF(L196=1,IF(BQ195&lt;0,"ー",""),"")</f>
        <v/>
      </c>
      <c r="O195" s="118" t="str">
        <f t="shared" ref="O195" ca="1" si="2231">IF(L196=1,L195,"")</f>
        <v/>
      </c>
      <c r="P195" s="118" t="s">
        <v>250</v>
      </c>
      <c r="Q195" s="121" t="str">
        <f t="shared" ref="Q195" si="2232">IF(E195="","",E195)</f>
        <v/>
      </c>
      <c r="R195" s="114" t="s">
        <v>249</v>
      </c>
      <c r="S195" s="122">
        <f t="shared" ref="S195" ca="1" si="2233">F195</f>
        <v>4</v>
      </c>
      <c r="T195" s="114" t="s">
        <v>216</v>
      </c>
      <c r="U195" s="122">
        <f t="shared" ref="U195" ca="1" si="2234">F196</f>
        <v>3</v>
      </c>
      <c r="V195" s="114" t="s">
        <v>217</v>
      </c>
      <c r="W195" s="120" t="str">
        <f t="shared" ref="W195" si="2235">G195</f>
        <v>　－　</v>
      </c>
      <c r="X195" s="56"/>
      <c r="Y195" s="121" t="str">
        <f t="shared" ref="Y195" si="2236">IF(H195="","",H195)</f>
        <v/>
      </c>
      <c r="Z195" s="114" t="s">
        <v>249</v>
      </c>
      <c r="AA195" s="122">
        <f t="shared" ref="AA195" ca="1" si="2237">I195</f>
        <v>3</v>
      </c>
      <c r="AB195" s="114" t="s">
        <v>216</v>
      </c>
      <c r="AC195" s="122">
        <f t="shared" ref="AC195" ca="1" si="2238">I196</f>
        <v>3</v>
      </c>
      <c r="AD195" s="114" t="s">
        <v>217</v>
      </c>
      <c r="AE195" s="27"/>
      <c r="AF195" s="114" t="s">
        <v>233</v>
      </c>
      <c r="AG195" t="s">
        <v>230</v>
      </c>
      <c r="AH195" t="s">
        <v>250</v>
      </c>
      <c r="AI195" s="1" t="str">
        <f t="shared" ref="AI195" si="2239">IF(K195="","",K195)</f>
        <v/>
      </c>
      <c r="AJ195" t="s">
        <v>249</v>
      </c>
      <c r="AK195" s="1">
        <f t="shared" ref="AK195" ca="1" si="2240">L195</f>
        <v>1</v>
      </c>
      <c r="AL195" t="s">
        <v>216</v>
      </c>
      <c r="AM195" s="1">
        <f t="shared" ref="AM195" ca="1" si="2241">L196</f>
        <v>3</v>
      </c>
      <c r="AN195" t="s">
        <v>217</v>
      </c>
      <c r="AO195" t="s">
        <v>230</v>
      </c>
      <c r="AP195" s="114" t="str">
        <f t="shared" ca="1" si="1830"/>
        <v>\\(\\quad \\displaystyle \\frac{4}{3}　－　\\frac{3}{3}　=　 \\)</v>
      </c>
      <c r="AQ195" t="str">
        <f t="shared" ref="AQ195:AQ258" ca="1" si="2242">AH195&amp;AI195&amp;AJ195&amp;AK195&amp;AL195&amp;AM195&amp;AN195&amp;AO195</f>
        <v>\\(\\quad \\displaystyle \\frac{1}{3} \\)</v>
      </c>
      <c r="AS195" s="114" t="str">
        <f t="shared" ref="AS195" ca="1" si="2243">AP195</f>
        <v>\\(\\quad \\displaystyle \\frac{4}{3}　－　\\frac{3}{3}　=　 \\)</v>
      </c>
      <c r="AT195" s="114" t="str">
        <f t="shared" ref="AT195" ca="1" si="2244">IF(O195="",AQ195,AQ196)</f>
        <v>\\(\\quad \\displaystyle \\frac{1}{3} \\)</v>
      </c>
      <c r="AU195" s="114" t="s">
        <v>60</v>
      </c>
      <c r="AV195" s="115" t="s">
        <v>225</v>
      </c>
      <c r="AW195" s="115" t="str">
        <f t="shared" ref="AW195" ca="1" si="2245">AS195</f>
        <v>\\(\\quad \\displaystyle \\frac{4}{3}　－　\\frac{3}{3}　=　 \\)</v>
      </c>
      <c r="AX195" s="115" t="str">
        <f t="shared" ref="AX195" ca="1" si="2246">AT195</f>
        <v>\\(\\quad \\displaystyle \\frac{1}{3} \\)</v>
      </c>
      <c r="AY195" s="115" t="s">
        <v>62</v>
      </c>
      <c r="AZ195" s="116" t="str">
        <f t="shared" ref="AZ195" ca="1" si="2247">"INSERT INTO "&amp;AU195&amp;"(tangen,question,answer,editor,date,count) VALUES('"&amp;AV195&amp;"','"&amp;AW195&amp;"','"&amp;AX195&amp;"','"&amp;AY195&amp;"',NOW(),0);"</f>
        <v>INSERT INTO math(tangen,question,answer,editor,date,count) VALUES('m3400','\\(\\quad \\displaystyle \\frac{4}{3}　－　\\frac{3}{3}　=　 \\)','\\(\\quad \\displaystyle \\frac{1}{3} \\)','harazono',NOW(),0);</v>
      </c>
      <c r="BH195" s="22">
        <f t="shared" ca="1" si="2098"/>
        <v>4</v>
      </c>
      <c r="BI195" s="120" t="s">
        <v>235</v>
      </c>
      <c r="BJ195" s="22">
        <f t="shared" ref="BJ195" ca="1" si="2248">RANDBETWEEN(1,BH195)</f>
        <v>3</v>
      </c>
      <c r="BK195" s="114" t="s">
        <v>26</v>
      </c>
      <c r="BL195" s="27"/>
      <c r="BM195" s="27"/>
      <c r="BN195" s="27"/>
      <c r="BO195" s="27"/>
      <c r="BP195" s="27"/>
      <c r="BQ195" s="24">
        <f t="shared" ref="BQ195" ca="1" si="2249">BH195*BJ196-BJ195*BH196</f>
        <v>3</v>
      </c>
      <c r="BR195" s="114" t="s">
        <v>26</v>
      </c>
      <c r="BS195" s="114" t="str">
        <f t="shared" si="1838"/>
        <v>　－　</v>
      </c>
      <c r="BT195" s="30">
        <f t="shared" ca="1" si="2132"/>
        <v>3</v>
      </c>
      <c r="BU195" s="24">
        <f t="shared" ref="BU195" ca="1" si="2250">BT195/GCD(BT195,BT196)</f>
        <v>1</v>
      </c>
      <c r="CG195"/>
      <c r="CH195" s="5"/>
      <c r="CK195" s="5"/>
    </row>
    <row r="196" spans="2:89" ht="32" customHeight="1" x14ac:dyDescent="0.55000000000000004">
      <c r="B196" s="127"/>
      <c r="C196" s="127"/>
      <c r="D196" s="114"/>
      <c r="F196" s="29">
        <f t="shared" ref="F196" ca="1" si="2251">IF(BQ195&lt;=0,BJ196,BH196)</f>
        <v>3</v>
      </c>
      <c r="G196" s="114"/>
      <c r="H196" s="27"/>
      <c r="I196" s="29">
        <f t="shared" ref="I196" ca="1" si="2252">IF(BQ195&lt;=0,BH196,BJ196)</f>
        <v>3</v>
      </c>
      <c r="J196" s="124"/>
      <c r="K196" s="26"/>
      <c r="L196" s="25">
        <f t="shared" ca="1" si="2111"/>
        <v>3</v>
      </c>
      <c r="M196" s="118"/>
      <c r="N196" s="125"/>
      <c r="O196" s="118"/>
      <c r="P196" s="118"/>
      <c r="Q196" s="121"/>
      <c r="R196" s="114"/>
      <c r="S196" s="122"/>
      <c r="T196" s="114"/>
      <c r="U196" s="122"/>
      <c r="V196" s="114"/>
      <c r="W196" s="120"/>
      <c r="X196" s="56"/>
      <c r="Y196" s="121"/>
      <c r="Z196" s="114"/>
      <c r="AA196" s="122"/>
      <c r="AB196" s="114"/>
      <c r="AC196" s="122"/>
      <c r="AD196" s="114"/>
      <c r="AE196" s="27"/>
      <c r="AF196" s="114"/>
      <c r="AG196" t="s">
        <v>230</v>
      </c>
      <c r="AH196" t="s">
        <v>250</v>
      </c>
      <c r="AI196" s="1" t="str">
        <f t="shared" ref="AI196" ca="1" si="2253">IF(O195="","",O195)</f>
        <v/>
      </c>
      <c r="AK196" s="1"/>
      <c r="AM196" s="1"/>
      <c r="AO196" t="s">
        <v>230</v>
      </c>
      <c r="AP196" s="114"/>
      <c r="AQ196" t="str">
        <f t="shared" ca="1" si="2242"/>
        <v>\\(\\quad \\displaystyle  \\)</v>
      </c>
      <c r="AS196" s="114"/>
      <c r="AT196" s="114"/>
      <c r="AU196" s="114"/>
      <c r="AV196" s="114"/>
      <c r="AW196" s="114"/>
      <c r="AX196" s="114"/>
      <c r="AY196" s="114"/>
      <c r="AZ196" s="117"/>
      <c r="BH196" s="23">
        <f t="shared" ca="1" si="2105"/>
        <v>3</v>
      </c>
      <c r="BI196" s="120"/>
      <c r="BJ196" s="23">
        <f t="shared" ref="BJ196" ca="1" si="2254">BH196</f>
        <v>3</v>
      </c>
      <c r="BK196" s="114"/>
      <c r="BL196" s="27"/>
      <c r="BM196" s="27"/>
      <c r="BN196" s="27"/>
      <c r="BO196" s="27"/>
      <c r="BP196" s="27"/>
      <c r="BQ196" s="25">
        <f t="shared" ref="BQ196" ca="1" si="2255">BH196*BJ196</f>
        <v>9</v>
      </c>
      <c r="BR196" s="114"/>
      <c r="BS196" s="114"/>
      <c r="BT196">
        <f t="shared" ca="1" si="2132"/>
        <v>9</v>
      </c>
      <c r="BU196" s="25">
        <f t="shared" ref="BU196" ca="1" si="2256">BT196/GCD(BT195,BT196)</f>
        <v>3</v>
      </c>
      <c r="CG196"/>
      <c r="CH196" s="5"/>
      <c r="CK196" s="5"/>
    </row>
    <row r="197" spans="2:89" ht="32" customHeight="1" thickBot="1" x14ac:dyDescent="0.6">
      <c r="B197" s="126" t="s">
        <v>29</v>
      </c>
      <c r="C197" s="126" t="s">
        <v>48</v>
      </c>
      <c r="D197" s="114">
        <v>48</v>
      </c>
      <c r="F197" s="28">
        <f t="shared" ref="F197" ca="1" si="2257">IF(BQ197&lt;=0,BJ197,BH197)</f>
        <v>7</v>
      </c>
      <c r="G197" s="114" t="str">
        <f t="shared" si="1815"/>
        <v>　－　</v>
      </c>
      <c r="H197" s="27"/>
      <c r="I197" s="28">
        <f t="shared" ref="I197" ca="1" si="2258">IF(BQ197&lt;=0,BH197,BJ197)</f>
        <v>3</v>
      </c>
      <c r="J197" s="124" t="s">
        <v>13</v>
      </c>
      <c r="K197" s="26"/>
      <c r="L197" s="24">
        <f t="shared" ca="1" si="2111"/>
        <v>1</v>
      </c>
      <c r="M197" s="118" t="str">
        <f t="shared" ref="M197" ca="1" si="2259">IF(L198=1,"=","")</f>
        <v>=</v>
      </c>
      <c r="N197" s="125" t="str">
        <f t="shared" ref="N197" ca="1" si="2260">IF(L198=1,IF(BQ197&lt;0,"ー",""),"")</f>
        <v/>
      </c>
      <c r="O197" s="118">
        <f t="shared" ref="O197" ca="1" si="2261">IF(L198=1,L197,"")</f>
        <v>1</v>
      </c>
      <c r="P197" s="118" t="s">
        <v>250</v>
      </c>
      <c r="Q197" s="121" t="str">
        <f t="shared" ref="Q197" si="2262">IF(E197="","",E197)</f>
        <v/>
      </c>
      <c r="R197" s="114" t="s">
        <v>249</v>
      </c>
      <c r="S197" s="122">
        <f t="shared" ref="S197" ca="1" si="2263">F197</f>
        <v>7</v>
      </c>
      <c r="T197" s="114" t="s">
        <v>216</v>
      </c>
      <c r="U197" s="122">
        <f t="shared" ref="U197" ca="1" si="2264">F198</f>
        <v>4</v>
      </c>
      <c r="V197" s="114" t="s">
        <v>217</v>
      </c>
      <c r="W197" s="120" t="str">
        <f t="shared" ref="W197" si="2265">G197</f>
        <v>　－　</v>
      </c>
      <c r="X197" s="56"/>
      <c r="Y197" s="121" t="str">
        <f t="shared" ref="Y197" si="2266">IF(H197="","",H197)</f>
        <v/>
      </c>
      <c r="Z197" s="114" t="s">
        <v>249</v>
      </c>
      <c r="AA197" s="122">
        <f t="shared" ref="AA197" ca="1" si="2267">I197</f>
        <v>3</v>
      </c>
      <c r="AB197" s="114" t="s">
        <v>216</v>
      </c>
      <c r="AC197" s="122">
        <f t="shared" ref="AC197" ca="1" si="2268">I198</f>
        <v>4</v>
      </c>
      <c r="AD197" s="114" t="s">
        <v>217</v>
      </c>
      <c r="AE197" s="27"/>
      <c r="AF197" s="114" t="s">
        <v>233</v>
      </c>
      <c r="AG197" t="s">
        <v>230</v>
      </c>
      <c r="AH197" t="s">
        <v>250</v>
      </c>
      <c r="AI197" s="1" t="str">
        <f t="shared" ref="AI197" si="2269">IF(K197="","",K197)</f>
        <v/>
      </c>
      <c r="AJ197" t="s">
        <v>249</v>
      </c>
      <c r="AK197" s="1">
        <f t="shared" ref="AK197" ca="1" si="2270">L197</f>
        <v>1</v>
      </c>
      <c r="AL197" t="s">
        <v>216</v>
      </c>
      <c r="AM197" s="1">
        <f t="shared" ref="AM197" ca="1" si="2271">L198</f>
        <v>1</v>
      </c>
      <c r="AN197" t="s">
        <v>217</v>
      </c>
      <c r="AO197" t="s">
        <v>230</v>
      </c>
      <c r="AP197" s="114" t="str">
        <f t="shared" ca="1" si="1830"/>
        <v>\\(\\quad \\displaystyle \\frac{7}{4}　－　\\frac{3}{4}　=　 \\)</v>
      </c>
      <c r="AQ197" t="str">
        <f t="shared" ca="1" si="2242"/>
        <v>\\(\\quad \\displaystyle \\frac{1}{1} \\)</v>
      </c>
      <c r="AS197" s="114" t="str">
        <f t="shared" ref="AS197" ca="1" si="2272">AP197</f>
        <v>\\(\\quad \\displaystyle \\frac{7}{4}　－　\\frac{3}{4}　=　 \\)</v>
      </c>
      <c r="AT197" s="114" t="str">
        <f t="shared" ref="AT197" ca="1" si="2273">IF(O197="",AQ197,AQ198)</f>
        <v>\\(\\quad \\displaystyle 1 \\)</v>
      </c>
      <c r="AU197" s="114" t="s">
        <v>60</v>
      </c>
      <c r="AV197" s="115" t="s">
        <v>225</v>
      </c>
      <c r="AW197" s="115" t="str">
        <f t="shared" ref="AW197" ca="1" si="2274">AS197</f>
        <v>\\(\\quad \\displaystyle \\frac{7}{4}　－　\\frac{3}{4}　=　 \\)</v>
      </c>
      <c r="AX197" s="115" t="str">
        <f t="shared" ref="AX197" ca="1" si="2275">AT197</f>
        <v>\\(\\quad \\displaystyle 1 \\)</v>
      </c>
      <c r="AY197" s="115" t="s">
        <v>62</v>
      </c>
      <c r="AZ197" s="116" t="str">
        <f t="shared" ref="AZ197" ca="1" si="2276">"INSERT INTO "&amp;AU197&amp;"(tangen,question,answer,editor,date,count) VALUES('"&amp;AV197&amp;"','"&amp;AW197&amp;"','"&amp;AX197&amp;"','"&amp;AY197&amp;"',NOW(),0);"</f>
        <v>INSERT INTO math(tangen,question,answer,editor,date,count) VALUES('m3400','\\(\\quad \\displaystyle \\frac{7}{4}　－　\\frac{3}{4}　=　 \\)','\\(\\quad \\displaystyle 1 \\)','harazono',NOW(),0);</v>
      </c>
      <c r="BH197" s="22">
        <f t="shared" ca="1" si="2098"/>
        <v>7</v>
      </c>
      <c r="BI197" s="120" t="s">
        <v>235</v>
      </c>
      <c r="BJ197" s="22">
        <f t="shared" ref="BJ197" ca="1" si="2277">RANDBETWEEN(1,BH197)</f>
        <v>3</v>
      </c>
      <c r="BK197" s="114" t="s">
        <v>26</v>
      </c>
      <c r="BL197" s="27"/>
      <c r="BM197" s="27"/>
      <c r="BN197" s="27"/>
      <c r="BO197" s="27"/>
      <c r="BP197" s="27"/>
      <c r="BQ197" s="24">
        <f t="shared" ref="BQ197" ca="1" si="2278">BH197*BJ198-BJ197*BH198</f>
        <v>16</v>
      </c>
      <c r="BR197" s="114" t="s">
        <v>26</v>
      </c>
      <c r="BS197" s="114" t="str">
        <f t="shared" si="1838"/>
        <v>　－　</v>
      </c>
      <c r="BT197" s="30">
        <f t="shared" ca="1" si="2132"/>
        <v>16</v>
      </c>
      <c r="BU197" s="24">
        <f t="shared" ref="BU197" ca="1" si="2279">BT197/GCD(BT197,BT198)</f>
        <v>1</v>
      </c>
      <c r="CG197"/>
      <c r="CH197" s="5"/>
      <c r="CK197" s="5"/>
    </row>
    <row r="198" spans="2:89" ht="32" customHeight="1" x14ac:dyDescent="0.55000000000000004">
      <c r="B198" s="127"/>
      <c r="C198" s="127"/>
      <c r="D198" s="114"/>
      <c r="F198" s="29">
        <f t="shared" ref="F198" ca="1" si="2280">IF(BQ197&lt;=0,BJ198,BH198)</f>
        <v>4</v>
      </c>
      <c r="G198" s="114"/>
      <c r="H198" s="27"/>
      <c r="I198" s="29">
        <f t="shared" ref="I198" ca="1" si="2281">IF(BQ197&lt;=0,BH198,BJ198)</f>
        <v>4</v>
      </c>
      <c r="J198" s="124"/>
      <c r="K198" s="26"/>
      <c r="L198" s="25">
        <f t="shared" ca="1" si="2111"/>
        <v>1</v>
      </c>
      <c r="M198" s="118"/>
      <c r="N198" s="125"/>
      <c r="O198" s="118"/>
      <c r="P198" s="118"/>
      <c r="Q198" s="121"/>
      <c r="R198" s="114"/>
      <c r="S198" s="122"/>
      <c r="T198" s="114"/>
      <c r="U198" s="122"/>
      <c r="V198" s="114"/>
      <c r="W198" s="120"/>
      <c r="X198" s="56"/>
      <c r="Y198" s="121"/>
      <c r="Z198" s="114"/>
      <c r="AA198" s="122"/>
      <c r="AB198" s="114"/>
      <c r="AC198" s="122"/>
      <c r="AD198" s="114"/>
      <c r="AE198" s="27"/>
      <c r="AF198" s="114"/>
      <c r="AG198" t="s">
        <v>230</v>
      </c>
      <c r="AH198" t="s">
        <v>250</v>
      </c>
      <c r="AI198" s="1">
        <f t="shared" ref="AI198" ca="1" si="2282">IF(O197="","",O197)</f>
        <v>1</v>
      </c>
      <c r="AK198" s="1"/>
      <c r="AM198" s="1"/>
      <c r="AO198" t="s">
        <v>230</v>
      </c>
      <c r="AP198" s="114"/>
      <c r="AQ198" t="str">
        <f t="shared" ca="1" si="2242"/>
        <v>\\(\\quad \\displaystyle 1 \\)</v>
      </c>
      <c r="AS198" s="114"/>
      <c r="AT198" s="114"/>
      <c r="AU198" s="114"/>
      <c r="AV198" s="114"/>
      <c r="AW198" s="114"/>
      <c r="AX198" s="114"/>
      <c r="AY198" s="114"/>
      <c r="AZ198" s="117"/>
      <c r="BH198" s="23">
        <f t="shared" ca="1" si="2105"/>
        <v>4</v>
      </c>
      <c r="BI198" s="120"/>
      <c r="BJ198" s="23">
        <f t="shared" ref="BJ198" ca="1" si="2283">BH198</f>
        <v>4</v>
      </c>
      <c r="BK198" s="114"/>
      <c r="BL198" s="27"/>
      <c r="BM198" s="27"/>
      <c r="BN198" s="27"/>
      <c r="BO198" s="27"/>
      <c r="BP198" s="27"/>
      <c r="BQ198" s="25">
        <f t="shared" ref="BQ198" ca="1" si="2284">BH198*BJ198</f>
        <v>16</v>
      </c>
      <c r="BR198" s="114"/>
      <c r="BS198" s="114"/>
      <c r="BT198">
        <f t="shared" ca="1" si="2132"/>
        <v>16</v>
      </c>
      <c r="BU198" s="25">
        <f t="shared" ref="BU198" ca="1" si="2285">BT198/GCD(BT197,BT198)</f>
        <v>1</v>
      </c>
      <c r="CG198"/>
      <c r="CH198" s="5"/>
      <c r="CK198" s="5"/>
    </row>
    <row r="199" spans="2:89" ht="32" customHeight="1" thickBot="1" x14ac:dyDescent="0.6">
      <c r="B199" s="126" t="s">
        <v>29</v>
      </c>
      <c r="C199" s="126" t="s">
        <v>48</v>
      </c>
      <c r="D199" s="114">
        <v>49</v>
      </c>
      <c r="F199" s="28">
        <f t="shared" ref="F199" ca="1" si="2286">IF(BQ199&lt;=0,BJ199,BH199)</f>
        <v>2</v>
      </c>
      <c r="G199" s="114" t="str">
        <f t="shared" si="1815"/>
        <v>　－　</v>
      </c>
      <c r="H199" s="27"/>
      <c r="I199" s="28">
        <f t="shared" ref="I199" ca="1" si="2287">IF(BQ199&lt;=0,BH199,BJ199)</f>
        <v>1</v>
      </c>
      <c r="J199" s="124" t="s">
        <v>13</v>
      </c>
      <c r="K199" s="26"/>
      <c r="L199" s="24">
        <f t="shared" ca="1" si="2111"/>
        <v>1</v>
      </c>
      <c r="M199" s="118" t="str">
        <f t="shared" ref="M199" ca="1" si="2288">IF(L200=1,"=","")</f>
        <v/>
      </c>
      <c r="N199" s="125" t="str">
        <f t="shared" ref="N199" ca="1" si="2289">IF(L200=1,IF(BQ199&lt;0,"ー",""),"")</f>
        <v/>
      </c>
      <c r="O199" s="118" t="str">
        <f t="shared" ref="O199" ca="1" si="2290">IF(L200=1,L199,"")</f>
        <v/>
      </c>
      <c r="P199" s="118" t="s">
        <v>250</v>
      </c>
      <c r="Q199" s="121" t="str">
        <f t="shared" ref="Q199" si="2291">IF(E199="","",E199)</f>
        <v/>
      </c>
      <c r="R199" s="114" t="s">
        <v>249</v>
      </c>
      <c r="S199" s="122">
        <f t="shared" ref="S199" ca="1" si="2292">F199</f>
        <v>2</v>
      </c>
      <c r="T199" s="114" t="s">
        <v>216</v>
      </c>
      <c r="U199" s="122">
        <f t="shared" ref="U199" ca="1" si="2293">F200</f>
        <v>4</v>
      </c>
      <c r="V199" s="114" t="s">
        <v>217</v>
      </c>
      <c r="W199" s="120" t="str">
        <f t="shared" ref="W199" si="2294">G199</f>
        <v>　－　</v>
      </c>
      <c r="X199" s="56"/>
      <c r="Y199" s="121" t="str">
        <f t="shared" ref="Y199" si="2295">IF(H199="","",H199)</f>
        <v/>
      </c>
      <c r="Z199" s="114" t="s">
        <v>249</v>
      </c>
      <c r="AA199" s="122">
        <f t="shared" ref="AA199" ca="1" si="2296">I199</f>
        <v>1</v>
      </c>
      <c r="AB199" s="114" t="s">
        <v>216</v>
      </c>
      <c r="AC199" s="122">
        <f t="shared" ref="AC199" ca="1" si="2297">I200</f>
        <v>4</v>
      </c>
      <c r="AD199" s="114" t="s">
        <v>217</v>
      </c>
      <c r="AE199" s="27"/>
      <c r="AF199" s="114" t="s">
        <v>233</v>
      </c>
      <c r="AG199" t="s">
        <v>230</v>
      </c>
      <c r="AH199" t="s">
        <v>250</v>
      </c>
      <c r="AI199" s="1" t="str">
        <f t="shared" ref="AI199" si="2298">IF(K199="","",K199)</f>
        <v/>
      </c>
      <c r="AJ199" t="s">
        <v>249</v>
      </c>
      <c r="AK199" s="1">
        <f t="shared" ref="AK199" ca="1" si="2299">L199</f>
        <v>1</v>
      </c>
      <c r="AL199" t="s">
        <v>216</v>
      </c>
      <c r="AM199" s="1">
        <f t="shared" ref="AM199" ca="1" si="2300">L200</f>
        <v>4</v>
      </c>
      <c r="AN199" t="s">
        <v>217</v>
      </c>
      <c r="AO199" t="s">
        <v>230</v>
      </c>
      <c r="AP199" s="114" t="str">
        <f t="shared" ca="1" si="1830"/>
        <v>\\(\\quad \\displaystyle \\frac{2}{4}　－　\\frac{1}{4}　=　 \\)</v>
      </c>
      <c r="AQ199" t="str">
        <f t="shared" ca="1" si="2242"/>
        <v>\\(\\quad \\displaystyle \\frac{1}{4} \\)</v>
      </c>
      <c r="AS199" s="114" t="str">
        <f t="shared" ref="AS199" ca="1" si="2301">AP199</f>
        <v>\\(\\quad \\displaystyle \\frac{2}{4}　－　\\frac{1}{4}　=　 \\)</v>
      </c>
      <c r="AT199" s="114" t="str">
        <f t="shared" ref="AT199" ca="1" si="2302">IF(O199="",AQ199,AQ200)</f>
        <v>\\(\\quad \\displaystyle \\frac{1}{4} \\)</v>
      </c>
      <c r="AU199" s="114" t="s">
        <v>60</v>
      </c>
      <c r="AV199" s="115" t="s">
        <v>225</v>
      </c>
      <c r="AW199" s="115" t="str">
        <f t="shared" ref="AW199" ca="1" si="2303">AS199</f>
        <v>\\(\\quad \\displaystyle \\frac{2}{4}　－　\\frac{1}{4}　=　 \\)</v>
      </c>
      <c r="AX199" s="115" t="str">
        <f t="shared" ref="AX199" ca="1" si="2304">AT199</f>
        <v>\\(\\quad \\displaystyle \\frac{1}{4} \\)</v>
      </c>
      <c r="AY199" s="115" t="s">
        <v>62</v>
      </c>
      <c r="AZ199" s="116" t="str">
        <f t="shared" ref="AZ199" ca="1" si="2305">"INSERT INTO "&amp;AU199&amp;"(tangen,question,answer,editor,date,count) VALUES('"&amp;AV199&amp;"','"&amp;AW199&amp;"','"&amp;AX199&amp;"','"&amp;AY199&amp;"',NOW(),0);"</f>
        <v>INSERT INTO math(tangen,question,answer,editor,date,count) VALUES('m3400','\\(\\quad \\displaystyle \\frac{2}{4}　－　\\frac{1}{4}　=　 \\)','\\(\\quad \\displaystyle \\frac{1}{4} \\)','harazono',NOW(),0);</v>
      </c>
      <c r="BH199" s="22">
        <f t="shared" ca="1" si="2098"/>
        <v>2</v>
      </c>
      <c r="BI199" s="120" t="s">
        <v>235</v>
      </c>
      <c r="BJ199" s="22">
        <f t="shared" ref="BJ199" ca="1" si="2306">RANDBETWEEN(1,BH199)</f>
        <v>1</v>
      </c>
      <c r="BK199" s="114" t="s">
        <v>26</v>
      </c>
      <c r="BL199" s="27"/>
      <c r="BM199" s="27"/>
      <c r="BN199" s="27"/>
      <c r="BO199" s="27"/>
      <c r="BP199" s="27"/>
      <c r="BQ199" s="24">
        <f t="shared" ref="BQ199" ca="1" si="2307">BH199*BJ200-BJ199*BH200</f>
        <v>4</v>
      </c>
      <c r="BR199" s="114" t="s">
        <v>26</v>
      </c>
      <c r="BS199" s="114" t="str">
        <f t="shared" si="1838"/>
        <v>　－　</v>
      </c>
      <c r="BT199" s="30">
        <f t="shared" ca="1" si="2132"/>
        <v>4</v>
      </c>
      <c r="BU199" s="24">
        <f t="shared" ref="BU199" ca="1" si="2308">BT199/GCD(BT199,BT200)</f>
        <v>1</v>
      </c>
      <c r="CG199"/>
      <c r="CH199" s="5"/>
      <c r="CK199" s="5"/>
    </row>
    <row r="200" spans="2:89" ht="32" customHeight="1" x14ac:dyDescent="0.55000000000000004">
      <c r="B200" s="127"/>
      <c r="C200" s="127"/>
      <c r="D200" s="114"/>
      <c r="F200" s="29">
        <f t="shared" ref="F200" ca="1" si="2309">IF(BQ199&lt;=0,BJ200,BH200)</f>
        <v>4</v>
      </c>
      <c r="G200" s="114"/>
      <c r="H200" s="27"/>
      <c r="I200" s="29">
        <f t="shared" ref="I200" ca="1" si="2310">IF(BQ199&lt;=0,BH200,BJ200)</f>
        <v>4</v>
      </c>
      <c r="J200" s="124"/>
      <c r="K200" s="26"/>
      <c r="L200" s="25">
        <f t="shared" ca="1" si="2111"/>
        <v>4</v>
      </c>
      <c r="M200" s="118"/>
      <c r="N200" s="125"/>
      <c r="O200" s="118"/>
      <c r="P200" s="118"/>
      <c r="Q200" s="121"/>
      <c r="R200" s="114"/>
      <c r="S200" s="122"/>
      <c r="T200" s="114"/>
      <c r="U200" s="122"/>
      <c r="V200" s="114"/>
      <c r="W200" s="120"/>
      <c r="X200" s="56"/>
      <c r="Y200" s="121"/>
      <c r="Z200" s="114"/>
      <c r="AA200" s="122"/>
      <c r="AB200" s="114"/>
      <c r="AC200" s="122"/>
      <c r="AD200" s="114"/>
      <c r="AE200" s="27"/>
      <c r="AF200" s="114"/>
      <c r="AG200" t="s">
        <v>230</v>
      </c>
      <c r="AH200" t="s">
        <v>250</v>
      </c>
      <c r="AI200" s="1" t="str">
        <f t="shared" ref="AI200" ca="1" si="2311">IF(O199="","",O199)</f>
        <v/>
      </c>
      <c r="AK200" s="1"/>
      <c r="AM200" s="1"/>
      <c r="AO200" t="s">
        <v>230</v>
      </c>
      <c r="AP200" s="114"/>
      <c r="AQ200" t="str">
        <f t="shared" ca="1" si="2242"/>
        <v>\\(\\quad \\displaystyle  \\)</v>
      </c>
      <c r="AS200" s="114"/>
      <c r="AT200" s="114"/>
      <c r="AU200" s="114"/>
      <c r="AV200" s="114"/>
      <c r="AW200" s="114"/>
      <c r="AX200" s="114"/>
      <c r="AY200" s="114"/>
      <c r="AZ200" s="117"/>
      <c r="BH200" s="23">
        <f t="shared" ca="1" si="2105"/>
        <v>4</v>
      </c>
      <c r="BI200" s="120"/>
      <c r="BJ200" s="23">
        <f t="shared" ref="BJ200" ca="1" si="2312">BH200</f>
        <v>4</v>
      </c>
      <c r="BK200" s="114"/>
      <c r="BL200" s="27"/>
      <c r="BM200" s="27"/>
      <c r="BN200" s="27"/>
      <c r="BO200" s="27"/>
      <c r="BP200" s="27"/>
      <c r="BQ200" s="25">
        <f t="shared" ref="BQ200" ca="1" si="2313">BH200*BJ200</f>
        <v>16</v>
      </c>
      <c r="BR200" s="114"/>
      <c r="BS200" s="114"/>
      <c r="BT200">
        <f t="shared" ca="1" si="2132"/>
        <v>16</v>
      </c>
      <c r="BU200" s="25">
        <f t="shared" ref="BU200" ca="1" si="2314">BT200/GCD(BT199,BT200)</f>
        <v>4</v>
      </c>
      <c r="CG200"/>
      <c r="CH200" s="5"/>
      <c r="CK200" s="5"/>
    </row>
    <row r="201" spans="2:89" ht="32" customHeight="1" thickBot="1" x14ac:dyDescent="0.6">
      <c r="B201" s="126" t="s">
        <v>29</v>
      </c>
      <c r="C201" s="126" t="s">
        <v>48</v>
      </c>
      <c r="D201" s="114">
        <v>50</v>
      </c>
      <c r="F201" s="28">
        <f t="shared" ref="F201" ca="1" si="2315">IF(BQ201&lt;=0,BJ201,BH201)</f>
        <v>2</v>
      </c>
      <c r="G201" s="114" t="str">
        <f t="shared" ref="G201:G212" si="2316">BS201</f>
        <v>　－　</v>
      </c>
      <c r="H201" s="27"/>
      <c r="I201" s="28">
        <f t="shared" ref="I201" ca="1" si="2317">IF(BQ201&lt;=0,BH201,BJ201)</f>
        <v>1</v>
      </c>
      <c r="J201" s="124" t="s">
        <v>13</v>
      </c>
      <c r="K201" s="26"/>
      <c r="L201" s="24">
        <f t="shared" ca="1" si="2111"/>
        <v>1</v>
      </c>
      <c r="M201" s="118" t="str">
        <f t="shared" ref="M201" ca="1" si="2318">IF(L202=1,"=","")</f>
        <v/>
      </c>
      <c r="N201" s="125" t="str">
        <f t="shared" ref="N201" ca="1" si="2319">IF(L202=1,IF(BQ201&lt;0,"ー",""),"")</f>
        <v/>
      </c>
      <c r="O201" s="118" t="str">
        <f t="shared" ref="O201" ca="1" si="2320">IF(L202=1,L201,"")</f>
        <v/>
      </c>
      <c r="P201" s="118" t="s">
        <v>250</v>
      </c>
      <c r="Q201" s="121" t="str">
        <f t="shared" ref="Q201" si="2321">IF(E201="","",E201)</f>
        <v/>
      </c>
      <c r="R201" s="114" t="s">
        <v>249</v>
      </c>
      <c r="S201" s="122">
        <f t="shared" ref="S201" ca="1" si="2322">F201</f>
        <v>2</v>
      </c>
      <c r="T201" s="114" t="s">
        <v>216</v>
      </c>
      <c r="U201" s="122">
        <f t="shared" ref="U201" ca="1" si="2323">F202</f>
        <v>7</v>
      </c>
      <c r="V201" s="114" t="s">
        <v>217</v>
      </c>
      <c r="W201" s="120" t="str">
        <f t="shared" ref="W201" si="2324">G201</f>
        <v>　－　</v>
      </c>
      <c r="X201" s="56"/>
      <c r="Y201" s="121" t="str">
        <f t="shared" ref="Y201" si="2325">IF(H201="","",H201)</f>
        <v/>
      </c>
      <c r="Z201" s="114" t="s">
        <v>249</v>
      </c>
      <c r="AA201" s="122">
        <f t="shared" ref="AA201" ca="1" si="2326">I201</f>
        <v>1</v>
      </c>
      <c r="AB201" s="114" t="s">
        <v>216</v>
      </c>
      <c r="AC201" s="122">
        <f t="shared" ref="AC201" ca="1" si="2327">I202</f>
        <v>7</v>
      </c>
      <c r="AD201" s="114" t="s">
        <v>217</v>
      </c>
      <c r="AE201" s="27"/>
      <c r="AF201" s="114" t="s">
        <v>233</v>
      </c>
      <c r="AG201" t="s">
        <v>230</v>
      </c>
      <c r="AH201" t="s">
        <v>250</v>
      </c>
      <c r="AI201" s="1" t="str">
        <f t="shared" ref="AI201" si="2328">IF(K201="","",K201)</f>
        <v/>
      </c>
      <c r="AJ201" t="s">
        <v>249</v>
      </c>
      <c r="AK201" s="1">
        <f t="shared" ref="AK201" ca="1" si="2329">L201</f>
        <v>1</v>
      </c>
      <c r="AL201" t="s">
        <v>216</v>
      </c>
      <c r="AM201" s="1">
        <f t="shared" ref="AM201" ca="1" si="2330">L202</f>
        <v>7</v>
      </c>
      <c r="AN201" t="s">
        <v>217</v>
      </c>
      <c r="AO201" t="s">
        <v>230</v>
      </c>
      <c r="AP201" s="114" t="str">
        <f t="shared" ref="AP201" ca="1" si="2331">P201&amp;Q201&amp;R201&amp;S201&amp;T201&amp;U201&amp;V201&amp;W201&amp;X201&amp;Y201&amp;Z201&amp;AA201&amp;AB201&amp;AC201&amp;AD201&amp;AE201&amp;AF201&amp;AG201</f>
        <v>\\(\\quad \\displaystyle \\frac{2}{7}　－　\\frac{1}{7}　=　 \\)</v>
      </c>
      <c r="AQ201" t="str">
        <f t="shared" ca="1" si="2242"/>
        <v>\\(\\quad \\displaystyle \\frac{1}{7} \\)</v>
      </c>
      <c r="AS201" s="114" t="str">
        <f t="shared" ref="AS201" ca="1" si="2332">AP201</f>
        <v>\\(\\quad \\displaystyle \\frac{2}{7}　－　\\frac{1}{7}　=　 \\)</v>
      </c>
      <c r="AT201" s="114" t="str">
        <f t="shared" ref="AT201" ca="1" si="2333">IF(O201="",AQ201,AQ202)</f>
        <v>\\(\\quad \\displaystyle \\frac{1}{7} \\)</v>
      </c>
      <c r="AU201" s="114" t="s">
        <v>60</v>
      </c>
      <c r="AV201" s="115" t="s">
        <v>225</v>
      </c>
      <c r="AW201" s="115" t="str">
        <f t="shared" ref="AW201" ca="1" si="2334">AS201</f>
        <v>\\(\\quad \\displaystyle \\frac{2}{7}　－　\\frac{1}{7}　=　 \\)</v>
      </c>
      <c r="AX201" s="115" t="str">
        <f t="shared" ref="AX201" ca="1" si="2335">AT201</f>
        <v>\\(\\quad \\displaystyle \\frac{1}{7} \\)</v>
      </c>
      <c r="AY201" s="115" t="s">
        <v>62</v>
      </c>
      <c r="AZ201" s="116" t="str">
        <f t="shared" ref="AZ201" ca="1" si="2336">"INSERT INTO "&amp;AU201&amp;"(tangen,question,answer,editor,date,count) VALUES('"&amp;AV201&amp;"','"&amp;AW201&amp;"','"&amp;AX201&amp;"','"&amp;AY201&amp;"',NOW(),0);"</f>
        <v>INSERT INTO math(tangen,question,answer,editor,date,count) VALUES('m3400','\\(\\quad \\displaystyle \\frac{2}{7}　－　\\frac{1}{7}　=　 \\)','\\(\\quad \\displaystyle \\frac{1}{7} \\)','harazono',NOW(),0);</v>
      </c>
      <c r="BH201" s="22">
        <f t="shared" ca="1" si="2098"/>
        <v>2</v>
      </c>
      <c r="BI201" s="120" t="s">
        <v>235</v>
      </c>
      <c r="BJ201" s="22">
        <f t="shared" ref="BJ201" ca="1" si="2337">RANDBETWEEN(1,BH201)</f>
        <v>1</v>
      </c>
      <c r="BK201" s="114" t="s">
        <v>26</v>
      </c>
      <c r="BL201" s="27"/>
      <c r="BM201" s="27"/>
      <c r="BN201" s="27"/>
      <c r="BO201" s="27"/>
      <c r="BP201" s="27"/>
      <c r="BQ201" s="24">
        <f t="shared" ref="BQ201" ca="1" si="2338">BH201*BJ202-BJ201*BH202</f>
        <v>7</v>
      </c>
      <c r="BR201" s="114" t="s">
        <v>26</v>
      </c>
      <c r="BS201" s="114" t="str">
        <f t="shared" ref="BS201" si="2339">BI201</f>
        <v>　－　</v>
      </c>
      <c r="BT201" s="30">
        <f t="shared" ca="1" si="2132"/>
        <v>7</v>
      </c>
      <c r="BU201" s="24">
        <f t="shared" ref="BU201" ca="1" si="2340">BT201/GCD(BT201,BT202)</f>
        <v>1</v>
      </c>
      <c r="CG201"/>
      <c r="CH201" s="5"/>
      <c r="CK201" s="5"/>
    </row>
    <row r="202" spans="2:89" ht="32" customHeight="1" x14ac:dyDescent="0.55000000000000004">
      <c r="B202" s="127"/>
      <c r="C202" s="127"/>
      <c r="D202" s="114"/>
      <c r="F202" s="29">
        <f t="shared" ref="F202" ca="1" si="2341">IF(BQ201&lt;=0,BJ202,BH202)</f>
        <v>7</v>
      </c>
      <c r="G202" s="114"/>
      <c r="H202" s="27"/>
      <c r="I202" s="29">
        <f t="shared" ref="I202" ca="1" si="2342">IF(BQ201&lt;=0,BH202,BJ202)</f>
        <v>7</v>
      </c>
      <c r="J202" s="124"/>
      <c r="K202" s="26"/>
      <c r="L202" s="25">
        <f t="shared" ca="1" si="2111"/>
        <v>7</v>
      </c>
      <c r="M202" s="118"/>
      <c r="N202" s="125"/>
      <c r="O202" s="118"/>
      <c r="P202" s="118"/>
      <c r="Q202" s="121"/>
      <c r="R202" s="114"/>
      <c r="S202" s="122"/>
      <c r="T202" s="114"/>
      <c r="U202" s="122"/>
      <c r="V202" s="114"/>
      <c r="W202" s="120"/>
      <c r="X202" s="56"/>
      <c r="Y202" s="121"/>
      <c r="Z202" s="114"/>
      <c r="AA202" s="122"/>
      <c r="AB202" s="114"/>
      <c r="AC202" s="122"/>
      <c r="AD202" s="114"/>
      <c r="AE202" s="27"/>
      <c r="AF202" s="114"/>
      <c r="AG202" t="s">
        <v>230</v>
      </c>
      <c r="AH202" t="s">
        <v>250</v>
      </c>
      <c r="AI202" s="1" t="str">
        <f t="shared" ref="AI202" ca="1" si="2343">IF(O201="","",O201)</f>
        <v/>
      </c>
      <c r="AK202" s="1"/>
      <c r="AM202" s="1"/>
      <c r="AO202" t="s">
        <v>230</v>
      </c>
      <c r="AP202" s="114"/>
      <c r="AQ202" t="str">
        <f t="shared" ca="1" si="2242"/>
        <v>\\(\\quad \\displaystyle  \\)</v>
      </c>
      <c r="AS202" s="114"/>
      <c r="AT202" s="114"/>
      <c r="AU202" s="114"/>
      <c r="AV202" s="114"/>
      <c r="AW202" s="114"/>
      <c r="AX202" s="114"/>
      <c r="AY202" s="114"/>
      <c r="AZ202" s="117"/>
      <c r="BH202" s="23">
        <f t="shared" ca="1" si="2105"/>
        <v>7</v>
      </c>
      <c r="BI202" s="120"/>
      <c r="BJ202" s="23">
        <f t="shared" ref="BJ202" ca="1" si="2344">BH202</f>
        <v>7</v>
      </c>
      <c r="BK202" s="114"/>
      <c r="BL202" s="27"/>
      <c r="BM202" s="27"/>
      <c r="BN202" s="27"/>
      <c r="BO202" s="27"/>
      <c r="BP202" s="27"/>
      <c r="BQ202" s="25">
        <f t="shared" ref="BQ202" ca="1" si="2345">BH202*BJ202</f>
        <v>49</v>
      </c>
      <c r="BR202" s="114"/>
      <c r="BS202" s="114"/>
      <c r="BT202">
        <f t="shared" ca="1" si="2132"/>
        <v>49</v>
      </c>
      <c r="BU202" s="25">
        <f t="shared" ref="BU202" ca="1" si="2346">BT202/GCD(BT201,BT202)</f>
        <v>7</v>
      </c>
      <c r="CG202"/>
      <c r="CH202" s="5"/>
      <c r="CK202" s="5"/>
    </row>
    <row r="203" spans="2:89" ht="32" customHeight="1" x14ac:dyDescent="0.55000000000000004">
      <c r="B203" s="62"/>
      <c r="C203" s="62"/>
      <c r="D203" s="62"/>
      <c r="E203" s="63"/>
      <c r="F203" s="64"/>
      <c r="G203" s="62"/>
      <c r="H203" s="62"/>
      <c r="I203" s="64"/>
      <c r="J203" s="65"/>
      <c r="K203" s="65"/>
      <c r="L203" s="66"/>
      <c r="M203" s="67"/>
      <c r="N203" s="68"/>
      <c r="O203" s="67"/>
      <c r="P203" s="67"/>
      <c r="Q203" s="63"/>
      <c r="R203" s="69"/>
      <c r="S203" s="70"/>
      <c r="T203" s="63"/>
      <c r="U203" s="70"/>
      <c r="V203" s="63"/>
      <c r="W203" s="63"/>
      <c r="X203" s="63"/>
      <c r="Y203" s="63"/>
      <c r="Z203" s="63"/>
      <c r="AA203" s="70"/>
      <c r="AB203" s="63"/>
      <c r="AC203" s="70"/>
      <c r="AD203" s="63"/>
      <c r="AE203" s="63"/>
      <c r="AF203" s="63"/>
      <c r="AG203" s="63"/>
      <c r="AH203" s="63"/>
      <c r="AI203" s="71"/>
      <c r="AJ203" s="63"/>
      <c r="AK203" s="63"/>
      <c r="AL203" s="63"/>
      <c r="AM203" s="63"/>
      <c r="AN203" s="63"/>
      <c r="AO203" t="s">
        <v>230</v>
      </c>
      <c r="AP203" s="63"/>
      <c r="AQ203" t="str">
        <f t="shared" si="2242"/>
        <v xml:space="preserve"> \\)</v>
      </c>
      <c r="AR203" s="63"/>
      <c r="AS203" s="62"/>
      <c r="AT203" s="62"/>
      <c r="AU203" s="62"/>
      <c r="AV203" s="62"/>
      <c r="AW203" s="62"/>
      <c r="AX203" s="62"/>
      <c r="AY203" s="62"/>
      <c r="AZ203" s="90"/>
      <c r="BA203" s="63"/>
      <c r="BB203" s="63"/>
      <c r="BC203" s="63"/>
      <c r="BD203" s="63"/>
      <c r="BE203" s="63"/>
      <c r="BF203" s="63"/>
      <c r="BG203" s="63"/>
      <c r="BH203" s="66"/>
      <c r="BI203" s="62"/>
      <c r="BJ203" s="66"/>
      <c r="BK203" s="62"/>
      <c r="BL203" s="62"/>
      <c r="BM203" s="62"/>
      <c r="BN203" s="62"/>
      <c r="BO203" s="62"/>
      <c r="BP203" s="62"/>
      <c r="BQ203" s="66"/>
      <c r="BR203" s="62"/>
      <c r="BS203" s="62"/>
      <c r="BT203" s="63"/>
      <c r="BU203" s="66"/>
      <c r="BV203" s="63"/>
      <c r="BW203" s="63"/>
      <c r="BX203" s="63"/>
      <c r="BY203" s="63"/>
      <c r="BZ203" s="63"/>
      <c r="CA203" s="63"/>
      <c r="CB203" s="63"/>
      <c r="CC203" s="63"/>
      <c r="CD203" s="63"/>
      <c r="CE203" s="63"/>
      <c r="CF203" s="63"/>
      <c r="CG203" s="63"/>
      <c r="CH203" s="72"/>
      <c r="CI203" s="63"/>
      <c r="CK203" s="5"/>
    </row>
    <row r="204" spans="2:89" ht="32" customHeight="1" thickBot="1" x14ac:dyDescent="0.6">
      <c r="B204" s="127" t="s">
        <v>29</v>
      </c>
      <c r="C204" s="126" t="s">
        <v>49</v>
      </c>
      <c r="D204" s="114">
        <v>1</v>
      </c>
      <c r="F204" s="28">
        <f t="shared" ref="F204:F213" ca="1" si="2347">BH204</f>
        <v>5</v>
      </c>
      <c r="G204" s="114" t="str">
        <f t="shared" si="2316"/>
        <v>　＋　</v>
      </c>
      <c r="H204" s="27"/>
      <c r="I204" s="28">
        <f t="shared" ref="I204:I213" ca="1" si="2348">BJ204</f>
        <v>5</v>
      </c>
      <c r="J204" s="124" t="s">
        <v>13</v>
      </c>
      <c r="K204" s="26"/>
      <c r="L204" s="24">
        <f t="shared" ca="1" si="1154"/>
        <v>25</v>
      </c>
      <c r="M204" s="118" t="str">
        <f ca="1">IF(L205=1,"=","")</f>
        <v/>
      </c>
      <c r="N204" s="125" t="str">
        <f ca="1">IF(L205=1,IF(BQ204&lt;0,"ー",""),"")</f>
        <v/>
      </c>
      <c r="O204" s="118" t="str">
        <f ca="1">IF(L205=1,L204,"")</f>
        <v/>
      </c>
      <c r="P204" s="118" t="s">
        <v>250</v>
      </c>
      <c r="Q204" s="121" t="str">
        <f t="shared" ref="Q204" si="2349">IF(E204="","",E204)</f>
        <v/>
      </c>
      <c r="R204" s="114" t="s">
        <v>249</v>
      </c>
      <c r="S204" s="122">
        <f t="shared" ref="S204" ca="1" si="2350">F204</f>
        <v>5</v>
      </c>
      <c r="T204" s="114" t="s">
        <v>216</v>
      </c>
      <c r="U204" s="122">
        <f t="shared" ref="U204" ca="1" si="2351">F205</f>
        <v>2</v>
      </c>
      <c r="V204" s="114" t="s">
        <v>217</v>
      </c>
      <c r="W204" s="120" t="str">
        <f t="shared" ref="W204" si="2352">G204</f>
        <v>　＋　</v>
      </c>
      <c r="X204" s="56"/>
      <c r="Y204" s="121" t="str">
        <f t="shared" ref="Y204" si="2353">IF(H204="","",H204)</f>
        <v/>
      </c>
      <c r="Z204" s="114" t="s">
        <v>249</v>
      </c>
      <c r="AA204" s="122">
        <f t="shared" ref="AA204" ca="1" si="2354">I204</f>
        <v>5</v>
      </c>
      <c r="AB204" s="114" t="s">
        <v>216</v>
      </c>
      <c r="AC204" s="122">
        <f t="shared" ref="AC204" ca="1" si="2355">I205</f>
        <v>8</v>
      </c>
      <c r="AD204" s="114" t="s">
        <v>217</v>
      </c>
      <c r="AE204" s="27"/>
      <c r="AF204" s="114" t="s">
        <v>233</v>
      </c>
      <c r="AG204" t="s">
        <v>230</v>
      </c>
      <c r="AH204" t="s">
        <v>250</v>
      </c>
      <c r="AI204" s="1" t="str">
        <f t="shared" ref="AI204:AI220" si="2356">IF(K204="","",K204)</f>
        <v/>
      </c>
      <c r="AJ204" t="s">
        <v>249</v>
      </c>
      <c r="AK204" s="1">
        <f t="shared" ref="AK204" ca="1" si="2357">L204</f>
        <v>25</v>
      </c>
      <c r="AL204" t="s">
        <v>216</v>
      </c>
      <c r="AM204" s="1">
        <f t="shared" ref="AM204" ca="1" si="2358">L205</f>
        <v>8</v>
      </c>
      <c r="AN204" t="s">
        <v>217</v>
      </c>
      <c r="AO204" t="s">
        <v>230</v>
      </c>
      <c r="AP204" s="114" t="str">
        <f t="shared" ref="AP204:AP266" ca="1" si="2359">P204&amp;Q204&amp;R204&amp;S204&amp;T204&amp;U204&amp;V204&amp;W204&amp;X204&amp;Y204&amp;Z204&amp;AA204&amp;AB204&amp;AC204&amp;AD204&amp;AE204&amp;AF204&amp;AG204</f>
        <v>\\(\\quad \\displaystyle \\frac{5}{2}　＋　\\frac{5}{8}　=　 \\)</v>
      </c>
      <c r="AQ204" t="str">
        <f t="shared" ca="1" si="2242"/>
        <v>\\(\\quad \\displaystyle \\frac{25}{8} \\)</v>
      </c>
      <c r="AS204" s="114" t="str">
        <f t="shared" ref="AS204:AS220" ca="1" si="2360">AP204</f>
        <v>\\(\\quad \\displaystyle \\frac{5}{2}　＋　\\frac{5}{8}　=　 \\)</v>
      </c>
      <c r="AT204" s="114" t="str">
        <f ca="1">IF(O204="",AQ204,AQ205)</f>
        <v>\\(\\quad \\displaystyle \\frac{25}{8} \\)</v>
      </c>
      <c r="AU204" s="114" t="s">
        <v>60</v>
      </c>
      <c r="AV204" s="115" t="s">
        <v>223</v>
      </c>
      <c r="AW204" s="115" t="str">
        <f ca="1">AS204</f>
        <v>\\(\\quad \\displaystyle \\frac{5}{2}　＋　\\frac{5}{8}　=　 \\)</v>
      </c>
      <c r="AX204" s="115" t="str">
        <f ca="1">AT204</f>
        <v>\\(\\quad \\displaystyle \\frac{25}{8} \\)</v>
      </c>
      <c r="AY204" s="115" t="s">
        <v>62</v>
      </c>
      <c r="AZ204" s="116" t="str">
        <f ca="1">"INSERT INTO "&amp;AU204&amp;"(tangen,question,answer,editor,date,count) VALUES('"&amp;AV204&amp;"','"&amp;AW204&amp;"','"&amp;AX204&amp;"','"&amp;AY204&amp;"',NOW(),0);"</f>
        <v>INSERT INTO math(tangen,question,answer,editor,date,count) VALUES('m3500','\\(\\quad \\displaystyle \\frac{5}{2}　＋　\\frac{5}{8}　=　 \\)','\\(\\quad \\displaystyle \\frac{25}{8} \\)','harazono',NOW(),0);</v>
      </c>
      <c r="BH204" s="22">
        <f ca="1">RANDBETWEEN(1,10)</f>
        <v>5</v>
      </c>
      <c r="BI204" s="114" t="s">
        <v>243</v>
      </c>
      <c r="BJ204" s="22">
        <f ca="1">RANDBETWEEN(1,BH204)</f>
        <v>5</v>
      </c>
      <c r="BK204" s="114" t="s">
        <v>26</v>
      </c>
      <c r="BL204" s="27"/>
      <c r="BM204" s="27"/>
      <c r="BN204" s="27"/>
      <c r="BO204" s="27"/>
      <c r="BP204" s="27"/>
      <c r="BQ204" s="24">
        <f ca="1">BH204*BJ205+BJ204*BH205</f>
        <v>50</v>
      </c>
      <c r="BR204" s="114" t="s">
        <v>26</v>
      </c>
      <c r="BS204" s="114" t="str">
        <f t="shared" ref="BS204" si="2361">BI204</f>
        <v>　＋　</v>
      </c>
      <c r="BT204" s="24">
        <f ca="1">BQ204/GCD(BQ204,BQ205)</f>
        <v>25</v>
      </c>
      <c r="BU204" s="24">
        <f t="shared" ref="BU204" ca="1" si="2362">BT204/GCD(BT204,BT205)</f>
        <v>25</v>
      </c>
      <c r="CG204"/>
      <c r="CH204" s="5"/>
      <c r="CK204" s="5"/>
    </row>
    <row r="205" spans="2:89" ht="32" customHeight="1" x14ac:dyDescent="0.55000000000000004">
      <c r="B205" s="127"/>
      <c r="C205" s="127"/>
      <c r="D205" s="114"/>
      <c r="F205" s="29">
        <f t="shared" ca="1" si="2347"/>
        <v>2</v>
      </c>
      <c r="G205" s="114"/>
      <c r="H205" s="27"/>
      <c r="I205" s="29">
        <f t="shared" ca="1" si="2348"/>
        <v>8</v>
      </c>
      <c r="J205" s="124"/>
      <c r="K205" s="26"/>
      <c r="L205" s="25">
        <f t="shared" ca="1" si="1154"/>
        <v>8</v>
      </c>
      <c r="M205" s="118"/>
      <c r="N205" s="125"/>
      <c r="O205" s="118"/>
      <c r="P205" s="118"/>
      <c r="Q205" s="121"/>
      <c r="R205" s="114"/>
      <c r="S205" s="122"/>
      <c r="T205" s="114"/>
      <c r="U205" s="122"/>
      <c r="V205" s="114"/>
      <c r="W205" s="120"/>
      <c r="X205" s="56"/>
      <c r="Y205" s="121"/>
      <c r="Z205" s="114"/>
      <c r="AA205" s="122"/>
      <c r="AB205" s="114"/>
      <c r="AC205" s="122"/>
      <c r="AD205" s="114"/>
      <c r="AE205" s="27"/>
      <c r="AF205" s="114"/>
      <c r="AG205" t="s">
        <v>230</v>
      </c>
      <c r="AH205" t="s">
        <v>250</v>
      </c>
      <c r="AI205" s="1" t="str">
        <f t="shared" ref="AI205:AI221" ca="1" si="2363">IF(O204="","",O204)</f>
        <v/>
      </c>
      <c r="AK205" s="1"/>
      <c r="AM205" s="1"/>
      <c r="AO205" t="s">
        <v>230</v>
      </c>
      <c r="AP205" s="114"/>
      <c r="AQ205" t="str">
        <f t="shared" ca="1" si="2242"/>
        <v>\\(\\quad \\displaystyle  \\)</v>
      </c>
      <c r="AS205" s="114"/>
      <c r="AT205" s="114"/>
      <c r="AU205" s="114"/>
      <c r="AV205" s="114"/>
      <c r="AW205" s="114"/>
      <c r="AX205" s="114"/>
      <c r="AY205" s="114"/>
      <c r="AZ205" s="117"/>
      <c r="BH205" s="23">
        <f ca="1">RANDBETWEEN(2,10)</f>
        <v>2</v>
      </c>
      <c r="BI205" s="114"/>
      <c r="BJ205" s="23">
        <f ca="1">RANDBETWEEN(2,10)</f>
        <v>8</v>
      </c>
      <c r="BK205" s="114"/>
      <c r="BL205" s="27"/>
      <c r="BM205" s="27"/>
      <c r="BN205" s="27"/>
      <c r="BO205" s="27"/>
      <c r="BP205" s="27"/>
      <c r="BQ205" s="25">
        <f ca="1">BH205*BJ205</f>
        <v>16</v>
      </c>
      <c r="BR205" s="114"/>
      <c r="BS205" s="114"/>
      <c r="BT205" s="25">
        <f ca="1">BQ205/GCD(BQ204,BQ205)</f>
        <v>8</v>
      </c>
      <c r="BU205" s="25">
        <f t="shared" ref="BU205" ca="1" si="2364">BT205/GCD(BT204,BT205)</f>
        <v>8</v>
      </c>
      <c r="CG205"/>
      <c r="CH205" s="5"/>
      <c r="CK205" s="5"/>
    </row>
    <row r="206" spans="2:89" ht="32" customHeight="1" thickBot="1" x14ac:dyDescent="0.6">
      <c r="B206" s="127" t="s">
        <v>29</v>
      </c>
      <c r="C206" s="126" t="s">
        <v>49</v>
      </c>
      <c r="D206" s="114">
        <v>2</v>
      </c>
      <c r="F206" s="28">
        <f t="shared" ca="1" si="2347"/>
        <v>5</v>
      </c>
      <c r="G206" s="114" t="str">
        <f t="shared" si="2316"/>
        <v>　＋　</v>
      </c>
      <c r="H206" s="27"/>
      <c r="I206" s="28">
        <f t="shared" ca="1" si="2348"/>
        <v>5</v>
      </c>
      <c r="J206" s="124" t="s">
        <v>13</v>
      </c>
      <c r="K206" s="26"/>
      <c r="L206" s="24">
        <f t="shared" ca="1" si="1154"/>
        <v>8</v>
      </c>
      <c r="M206" s="118" t="str">
        <f ca="1">IF(L207=1,"=","")</f>
        <v/>
      </c>
      <c r="N206" s="125" t="str">
        <f ca="1">IF(L207=1,IF(BQ206&lt;0,"ー",""),"")</f>
        <v/>
      </c>
      <c r="O206" s="118" t="str">
        <f ca="1">IF(L207=1,L206,"")</f>
        <v/>
      </c>
      <c r="P206" s="118" t="s">
        <v>250</v>
      </c>
      <c r="Q206" s="121" t="str">
        <f t="shared" ref="Q206" si="2365">IF(E206="","",E206)</f>
        <v/>
      </c>
      <c r="R206" s="114" t="s">
        <v>249</v>
      </c>
      <c r="S206" s="122">
        <f t="shared" ref="S206" ca="1" si="2366">F206</f>
        <v>5</v>
      </c>
      <c r="T206" s="114" t="s">
        <v>216</v>
      </c>
      <c r="U206" s="122">
        <f t="shared" ref="U206" ca="1" si="2367">F207</f>
        <v>3</v>
      </c>
      <c r="V206" s="114" t="s">
        <v>217</v>
      </c>
      <c r="W206" s="120" t="str">
        <f t="shared" ref="W206" si="2368">G206</f>
        <v>　＋　</v>
      </c>
      <c r="X206" s="56"/>
      <c r="Y206" s="121" t="str">
        <f t="shared" ref="Y206" si="2369">IF(H206="","",H206)</f>
        <v/>
      </c>
      <c r="Z206" s="114" t="s">
        <v>249</v>
      </c>
      <c r="AA206" s="122">
        <f t="shared" ref="AA206" ca="1" si="2370">I206</f>
        <v>5</v>
      </c>
      <c r="AB206" s="114" t="s">
        <v>216</v>
      </c>
      <c r="AC206" s="122">
        <f t="shared" ref="AC206" ca="1" si="2371">I207</f>
        <v>5</v>
      </c>
      <c r="AD206" s="114" t="s">
        <v>217</v>
      </c>
      <c r="AE206" s="27"/>
      <c r="AF206" s="114" t="s">
        <v>233</v>
      </c>
      <c r="AG206" t="s">
        <v>230</v>
      </c>
      <c r="AH206" t="s">
        <v>250</v>
      </c>
      <c r="AI206" s="1" t="str">
        <f t="shared" si="2356"/>
        <v/>
      </c>
      <c r="AJ206" t="s">
        <v>249</v>
      </c>
      <c r="AK206" s="1">
        <f t="shared" ref="AK206" ca="1" si="2372">L206</f>
        <v>8</v>
      </c>
      <c r="AL206" t="s">
        <v>216</v>
      </c>
      <c r="AM206" s="1">
        <f t="shared" ref="AM206" ca="1" si="2373">L207</f>
        <v>3</v>
      </c>
      <c r="AN206" t="s">
        <v>217</v>
      </c>
      <c r="AO206" t="s">
        <v>230</v>
      </c>
      <c r="AP206" s="114" t="str">
        <f t="shared" ca="1" si="2359"/>
        <v>\\(\\quad \\displaystyle \\frac{5}{3}　＋　\\frac{5}{5}　=　 \\)</v>
      </c>
      <c r="AQ206" t="str">
        <f t="shared" ca="1" si="2242"/>
        <v>\\(\\quad \\displaystyle \\frac{8}{3} \\)</v>
      </c>
      <c r="AS206" s="114" t="str">
        <f t="shared" ca="1" si="2360"/>
        <v>\\(\\quad \\displaystyle \\frac{5}{3}　＋　\\frac{5}{5}　=　 \\)</v>
      </c>
      <c r="AT206" s="114" t="str">
        <f ca="1">IF(O206="",AQ206,AQ207)</f>
        <v>\\(\\quad \\displaystyle \\frac{8}{3} \\)</v>
      </c>
      <c r="AU206" s="114" t="s">
        <v>60</v>
      </c>
      <c r="AV206" s="115" t="s">
        <v>223</v>
      </c>
      <c r="AW206" s="115" t="str">
        <f ca="1">AS206</f>
        <v>\\(\\quad \\displaystyle \\frac{5}{3}　＋　\\frac{5}{5}　=　 \\)</v>
      </c>
      <c r="AX206" s="115" t="str">
        <f ca="1">AT206</f>
        <v>\\(\\quad \\displaystyle \\frac{8}{3} \\)</v>
      </c>
      <c r="AY206" s="115" t="s">
        <v>62</v>
      </c>
      <c r="AZ206" s="116" t="str">
        <f ca="1">"INSERT INTO "&amp;AU206&amp;"(tangen,question,answer,editor,date,count) VALUES('"&amp;AV206&amp;"','"&amp;AW206&amp;"','"&amp;AX206&amp;"','"&amp;AY206&amp;"',NOW(),0);"</f>
        <v>INSERT INTO math(tangen,question,answer,editor,date,count) VALUES('m3500','\\(\\quad \\displaystyle \\frac{5}{3}　＋　\\frac{5}{5}　=　 \\)','\\(\\quad \\displaystyle \\frac{8}{3} \\)','harazono',NOW(),0);</v>
      </c>
      <c r="BH206" s="22">
        <f t="shared" ref="BH206" ca="1" si="2374">RANDBETWEEN(1,10)</f>
        <v>5</v>
      </c>
      <c r="BI206" s="114" t="s">
        <v>243</v>
      </c>
      <c r="BJ206" s="22">
        <f ca="1">RANDBETWEEN(1,BH206)</f>
        <v>5</v>
      </c>
      <c r="BK206" s="114" t="s">
        <v>26</v>
      </c>
      <c r="BL206" s="27"/>
      <c r="BM206" s="27"/>
      <c r="BN206" s="27"/>
      <c r="BO206" s="27"/>
      <c r="BP206" s="27"/>
      <c r="BQ206" s="24">
        <f ca="1">BH206*BJ207+BJ206*BH207</f>
        <v>40</v>
      </c>
      <c r="BR206" s="114" t="s">
        <v>26</v>
      </c>
      <c r="BS206" s="114" t="str">
        <f t="shared" ref="BS206" si="2375">BI206</f>
        <v>　＋　</v>
      </c>
      <c r="BT206" s="24">
        <f ca="1">BQ206/GCD(BQ206,BQ207)</f>
        <v>8</v>
      </c>
      <c r="BU206" s="24">
        <f t="shared" ref="BU206" ca="1" si="2376">BT206/GCD(BT206,BT207)</f>
        <v>8</v>
      </c>
      <c r="CG206"/>
      <c r="CH206" s="5"/>
      <c r="CK206" s="5"/>
    </row>
    <row r="207" spans="2:89" ht="32" customHeight="1" x14ac:dyDescent="0.55000000000000004">
      <c r="B207" s="127"/>
      <c r="C207" s="127"/>
      <c r="D207" s="114"/>
      <c r="F207" s="29">
        <f t="shared" ca="1" si="2347"/>
        <v>3</v>
      </c>
      <c r="G207" s="114"/>
      <c r="H207" s="27"/>
      <c r="I207" s="29">
        <f t="shared" ca="1" si="2348"/>
        <v>5</v>
      </c>
      <c r="J207" s="124"/>
      <c r="K207" s="26"/>
      <c r="L207" s="25">
        <f t="shared" ca="1" si="1154"/>
        <v>3</v>
      </c>
      <c r="M207" s="118"/>
      <c r="N207" s="125"/>
      <c r="O207" s="118"/>
      <c r="P207" s="118"/>
      <c r="Q207" s="121"/>
      <c r="R207" s="114"/>
      <c r="S207" s="122"/>
      <c r="T207" s="114"/>
      <c r="U207" s="122"/>
      <c r="V207" s="114"/>
      <c r="W207" s="120"/>
      <c r="X207" s="56"/>
      <c r="Y207" s="121"/>
      <c r="Z207" s="114"/>
      <c r="AA207" s="122"/>
      <c r="AB207" s="114"/>
      <c r="AC207" s="122"/>
      <c r="AD207" s="114"/>
      <c r="AE207" s="27"/>
      <c r="AF207" s="114"/>
      <c r="AG207" t="s">
        <v>230</v>
      </c>
      <c r="AH207" t="s">
        <v>250</v>
      </c>
      <c r="AI207" s="1" t="str">
        <f t="shared" ca="1" si="2363"/>
        <v/>
      </c>
      <c r="AK207" s="1"/>
      <c r="AM207" s="1"/>
      <c r="AO207" t="s">
        <v>230</v>
      </c>
      <c r="AP207" s="114"/>
      <c r="AQ207" t="str">
        <f t="shared" ca="1" si="2242"/>
        <v>\\(\\quad \\displaystyle  \\)</v>
      </c>
      <c r="AS207" s="114"/>
      <c r="AT207" s="114"/>
      <c r="AU207" s="114"/>
      <c r="AV207" s="114"/>
      <c r="AW207" s="114"/>
      <c r="AX207" s="114"/>
      <c r="AY207" s="114"/>
      <c r="AZ207" s="117"/>
      <c r="BH207" s="23">
        <f t="shared" ref="BH207:BJ207" ca="1" si="2377">RANDBETWEEN(2,10)</f>
        <v>3</v>
      </c>
      <c r="BI207" s="114"/>
      <c r="BJ207" s="23">
        <f t="shared" ca="1" si="2377"/>
        <v>5</v>
      </c>
      <c r="BK207" s="114"/>
      <c r="BL207" s="27"/>
      <c r="BM207" s="27"/>
      <c r="BN207" s="27"/>
      <c r="BO207" s="27"/>
      <c r="BP207" s="27"/>
      <c r="BQ207" s="25">
        <f ca="1">BH207*BJ207</f>
        <v>15</v>
      </c>
      <c r="BR207" s="114"/>
      <c r="BS207" s="114"/>
      <c r="BT207" s="25">
        <f ca="1">BQ207/GCD(BQ206,BQ207)</f>
        <v>3</v>
      </c>
      <c r="BU207" s="25">
        <f t="shared" ref="BU207" ca="1" si="2378">BT207/GCD(BT206,BT207)</f>
        <v>3</v>
      </c>
      <c r="CG207"/>
      <c r="CH207" s="5"/>
      <c r="CK207" s="5"/>
    </row>
    <row r="208" spans="2:89" ht="32" customHeight="1" thickBot="1" x14ac:dyDescent="0.6">
      <c r="B208" s="127" t="s">
        <v>29</v>
      </c>
      <c r="C208" s="126" t="s">
        <v>49</v>
      </c>
      <c r="D208" s="114">
        <v>3</v>
      </c>
      <c r="F208" s="28">
        <f t="shared" ca="1" si="2347"/>
        <v>1</v>
      </c>
      <c r="G208" s="114" t="str">
        <f t="shared" si="2316"/>
        <v>　＋　</v>
      </c>
      <c r="H208" s="27"/>
      <c r="I208" s="28">
        <f t="shared" ca="1" si="2348"/>
        <v>1</v>
      </c>
      <c r="J208" s="124" t="s">
        <v>13</v>
      </c>
      <c r="K208" s="26"/>
      <c r="L208" s="24">
        <f t="shared" ca="1" si="1154"/>
        <v>2</v>
      </c>
      <c r="M208" s="118" t="str">
        <f ca="1">IF(L209=1,"=","")</f>
        <v/>
      </c>
      <c r="N208" s="125" t="str">
        <f ca="1">IF(L209=1,IF(BQ208&lt;0,"ー",""),"")</f>
        <v/>
      </c>
      <c r="O208" s="118" t="str">
        <f ca="1">IF(L209=1,L208,"")</f>
        <v/>
      </c>
      <c r="P208" s="118" t="s">
        <v>250</v>
      </c>
      <c r="Q208" s="121" t="str">
        <f t="shared" ref="Q208" si="2379">IF(E208="","",E208)</f>
        <v/>
      </c>
      <c r="R208" s="114" t="s">
        <v>249</v>
      </c>
      <c r="S208" s="122">
        <f t="shared" ref="S208" ca="1" si="2380">F208</f>
        <v>1</v>
      </c>
      <c r="T208" s="114" t="s">
        <v>216</v>
      </c>
      <c r="U208" s="122">
        <f t="shared" ref="U208" ca="1" si="2381">F209</f>
        <v>6</v>
      </c>
      <c r="V208" s="114" t="s">
        <v>217</v>
      </c>
      <c r="W208" s="120" t="str">
        <f t="shared" ref="W208" si="2382">G208</f>
        <v>　＋　</v>
      </c>
      <c r="X208" s="56"/>
      <c r="Y208" s="121" t="str">
        <f t="shared" ref="Y208" si="2383">IF(H208="","",H208)</f>
        <v/>
      </c>
      <c r="Z208" s="114" t="s">
        <v>249</v>
      </c>
      <c r="AA208" s="122">
        <f t="shared" ref="AA208" ca="1" si="2384">I208</f>
        <v>1</v>
      </c>
      <c r="AB208" s="114" t="s">
        <v>216</v>
      </c>
      <c r="AC208" s="122">
        <f t="shared" ref="AC208" ca="1" si="2385">I209</f>
        <v>2</v>
      </c>
      <c r="AD208" s="114" t="s">
        <v>217</v>
      </c>
      <c r="AE208" s="27"/>
      <c r="AF208" s="114" t="s">
        <v>233</v>
      </c>
      <c r="AG208" t="s">
        <v>230</v>
      </c>
      <c r="AH208" t="s">
        <v>250</v>
      </c>
      <c r="AI208" s="1" t="str">
        <f t="shared" si="2356"/>
        <v/>
      </c>
      <c r="AJ208" t="s">
        <v>249</v>
      </c>
      <c r="AK208" s="1">
        <f t="shared" ref="AK208" ca="1" si="2386">L208</f>
        <v>2</v>
      </c>
      <c r="AL208" t="s">
        <v>216</v>
      </c>
      <c r="AM208" s="1">
        <f t="shared" ref="AM208" ca="1" si="2387">L209</f>
        <v>3</v>
      </c>
      <c r="AN208" t="s">
        <v>217</v>
      </c>
      <c r="AO208" t="s">
        <v>230</v>
      </c>
      <c r="AP208" s="114" t="str">
        <f t="shared" ca="1" si="2359"/>
        <v>\\(\\quad \\displaystyle \\frac{1}{6}　＋　\\frac{1}{2}　=　 \\)</v>
      </c>
      <c r="AQ208" t="str">
        <f t="shared" ca="1" si="2242"/>
        <v>\\(\\quad \\displaystyle \\frac{2}{3} \\)</v>
      </c>
      <c r="AS208" s="114" t="str">
        <f t="shared" ca="1" si="2360"/>
        <v>\\(\\quad \\displaystyle \\frac{1}{6}　＋　\\frac{1}{2}　=　 \\)</v>
      </c>
      <c r="AT208" s="114" t="str">
        <f ca="1">IF(O208="",AQ208,AQ209)</f>
        <v>\\(\\quad \\displaystyle \\frac{2}{3} \\)</v>
      </c>
      <c r="AU208" s="114" t="s">
        <v>60</v>
      </c>
      <c r="AV208" s="115" t="s">
        <v>223</v>
      </c>
      <c r="AW208" s="115" t="str">
        <f ca="1">AS208</f>
        <v>\\(\\quad \\displaystyle \\frac{1}{6}　＋　\\frac{1}{2}　=　 \\)</v>
      </c>
      <c r="AX208" s="115" t="str">
        <f ca="1">AT208</f>
        <v>\\(\\quad \\displaystyle \\frac{2}{3} \\)</v>
      </c>
      <c r="AY208" s="115" t="s">
        <v>62</v>
      </c>
      <c r="AZ208" s="116" t="str">
        <f ca="1">"INSERT INTO "&amp;AU208&amp;"(tangen,question,answer,editor,date,count) VALUES('"&amp;AV208&amp;"','"&amp;AW208&amp;"','"&amp;AX208&amp;"','"&amp;AY208&amp;"',NOW(),0);"</f>
        <v>INSERT INTO math(tangen,question,answer,editor,date,count) VALUES('m3500','\\(\\quad \\displaystyle \\frac{1}{6}　＋　\\frac{1}{2}　=　 \\)','\\(\\quad \\displaystyle \\frac{2}{3} \\)','harazono',NOW(),0);</v>
      </c>
      <c r="BH208" s="22">
        <f t="shared" ref="BH208" ca="1" si="2388">RANDBETWEEN(1,10)</f>
        <v>1</v>
      </c>
      <c r="BI208" s="114" t="s">
        <v>243</v>
      </c>
      <c r="BJ208" s="22">
        <f ca="1">RANDBETWEEN(1,BH208)</f>
        <v>1</v>
      </c>
      <c r="BK208" s="114" t="s">
        <v>26</v>
      </c>
      <c r="BL208" s="27"/>
      <c r="BM208" s="27"/>
      <c r="BN208" s="27"/>
      <c r="BO208" s="27"/>
      <c r="BP208" s="27"/>
      <c r="BQ208" s="24">
        <f ca="1">BH208*BJ209+BJ208*BH209</f>
        <v>8</v>
      </c>
      <c r="BR208" s="114" t="s">
        <v>26</v>
      </c>
      <c r="BS208" s="114" t="str">
        <f t="shared" ref="BS208" si="2389">BI208</f>
        <v>　＋　</v>
      </c>
      <c r="BT208" s="24">
        <f ca="1">BQ208/GCD(BQ208,BQ209)</f>
        <v>2</v>
      </c>
      <c r="BU208" s="24">
        <f t="shared" ref="BU208" ca="1" si="2390">BT208/GCD(BT208,BT209)</f>
        <v>2</v>
      </c>
      <c r="CG208"/>
      <c r="CH208" s="5"/>
      <c r="CK208" s="5"/>
    </row>
    <row r="209" spans="2:89" ht="32" customHeight="1" x14ac:dyDescent="0.55000000000000004">
      <c r="B209" s="127"/>
      <c r="C209" s="127"/>
      <c r="D209" s="114"/>
      <c r="F209" s="29">
        <f t="shared" ca="1" si="2347"/>
        <v>6</v>
      </c>
      <c r="G209" s="114"/>
      <c r="H209" s="27"/>
      <c r="I209" s="29">
        <f t="shared" ca="1" si="2348"/>
        <v>2</v>
      </c>
      <c r="J209" s="124"/>
      <c r="K209" s="26"/>
      <c r="L209" s="25">
        <f t="shared" ca="1" si="1154"/>
        <v>3</v>
      </c>
      <c r="M209" s="118"/>
      <c r="N209" s="125"/>
      <c r="O209" s="118"/>
      <c r="P209" s="118"/>
      <c r="Q209" s="121"/>
      <c r="R209" s="114"/>
      <c r="S209" s="122"/>
      <c r="T209" s="114"/>
      <c r="U209" s="122"/>
      <c r="V209" s="114"/>
      <c r="W209" s="120"/>
      <c r="X209" s="56"/>
      <c r="Y209" s="121"/>
      <c r="Z209" s="114"/>
      <c r="AA209" s="122"/>
      <c r="AB209" s="114"/>
      <c r="AC209" s="122"/>
      <c r="AD209" s="114"/>
      <c r="AE209" s="27"/>
      <c r="AF209" s="114"/>
      <c r="AG209" t="s">
        <v>230</v>
      </c>
      <c r="AH209" t="s">
        <v>250</v>
      </c>
      <c r="AI209" s="1" t="str">
        <f t="shared" ca="1" si="2363"/>
        <v/>
      </c>
      <c r="AK209" s="1"/>
      <c r="AM209" s="1"/>
      <c r="AO209" t="s">
        <v>230</v>
      </c>
      <c r="AP209" s="114"/>
      <c r="AQ209" t="str">
        <f t="shared" ca="1" si="2242"/>
        <v>\\(\\quad \\displaystyle  \\)</v>
      </c>
      <c r="AS209" s="114"/>
      <c r="AT209" s="114"/>
      <c r="AU209" s="114"/>
      <c r="AV209" s="114"/>
      <c r="AW209" s="114"/>
      <c r="AX209" s="114"/>
      <c r="AY209" s="114"/>
      <c r="AZ209" s="117"/>
      <c r="BH209" s="23">
        <f t="shared" ref="BH209:BJ209" ca="1" si="2391">RANDBETWEEN(2,10)</f>
        <v>6</v>
      </c>
      <c r="BI209" s="114"/>
      <c r="BJ209" s="23">
        <f t="shared" ca="1" si="2391"/>
        <v>2</v>
      </c>
      <c r="BK209" s="114"/>
      <c r="BL209" s="27"/>
      <c r="BM209" s="27"/>
      <c r="BN209" s="27"/>
      <c r="BO209" s="27"/>
      <c r="BP209" s="27"/>
      <c r="BQ209" s="25">
        <f ca="1">BH209*BJ209</f>
        <v>12</v>
      </c>
      <c r="BR209" s="114"/>
      <c r="BS209" s="114"/>
      <c r="BT209" s="25">
        <f ca="1">BQ209/GCD(BQ208,BQ209)</f>
        <v>3</v>
      </c>
      <c r="BU209" s="25">
        <f t="shared" ref="BU209" ca="1" si="2392">BT209/GCD(BT208,BT209)</f>
        <v>3</v>
      </c>
      <c r="CG209"/>
      <c r="CH209" s="5"/>
      <c r="CK209" s="5"/>
    </row>
    <row r="210" spans="2:89" ht="32" customHeight="1" thickBot="1" x14ac:dyDescent="0.6">
      <c r="B210" s="127" t="s">
        <v>29</v>
      </c>
      <c r="C210" s="126" t="s">
        <v>49</v>
      </c>
      <c r="D210" s="114">
        <v>4</v>
      </c>
      <c r="F210" s="28">
        <f t="shared" ca="1" si="2347"/>
        <v>7</v>
      </c>
      <c r="G210" s="114" t="str">
        <f t="shared" si="2316"/>
        <v>　＋　</v>
      </c>
      <c r="H210" s="27"/>
      <c r="I210" s="28">
        <f t="shared" ca="1" si="2348"/>
        <v>6</v>
      </c>
      <c r="J210" s="124" t="s">
        <v>13</v>
      </c>
      <c r="K210" s="26"/>
      <c r="L210" s="24">
        <f t="shared" ca="1" si="1154"/>
        <v>97</v>
      </c>
      <c r="M210" s="118" t="str">
        <f ca="1">IF(L211=1,"=","")</f>
        <v/>
      </c>
      <c r="N210" s="125" t="str">
        <f ca="1">IF(L211=1,IF(BQ210&lt;0,"ー",""),"")</f>
        <v/>
      </c>
      <c r="O210" s="118" t="str">
        <f ca="1">IF(L211=1,L210,"")</f>
        <v/>
      </c>
      <c r="P210" s="118" t="s">
        <v>250</v>
      </c>
      <c r="Q210" s="121" t="str">
        <f t="shared" ref="Q210" si="2393">IF(E210="","",E210)</f>
        <v/>
      </c>
      <c r="R210" s="114" t="s">
        <v>249</v>
      </c>
      <c r="S210" s="122">
        <f t="shared" ref="S210" ca="1" si="2394">F210</f>
        <v>7</v>
      </c>
      <c r="T210" s="114" t="s">
        <v>216</v>
      </c>
      <c r="U210" s="122">
        <f t="shared" ref="U210" ca="1" si="2395">F211</f>
        <v>8</v>
      </c>
      <c r="V210" s="114" t="s">
        <v>217</v>
      </c>
      <c r="W210" s="120" t="str">
        <f t="shared" ref="W210" si="2396">G210</f>
        <v>　＋　</v>
      </c>
      <c r="X210" s="56"/>
      <c r="Y210" s="121" t="str">
        <f t="shared" ref="Y210" si="2397">IF(H210="","",H210)</f>
        <v/>
      </c>
      <c r="Z210" s="114" t="s">
        <v>249</v>
      </c>
      <c r="AA210" s="122">
        <f t="shared" ref="AA210" ca="1" si="2398">I210</f>
        <v>6</v>
      </c>
      <c r="AB210" s="114" t="s">
        <v>216</v>
      </c>
      <c r="AC210" s="122">
        <f t="shared" ref="AC210" ca="1" si="2399">I211</f>
        <v>7</v>
      </c>
      <c r="AD210" s="114" t="s">
        <v>217</v>
      </c>
      <c r="AE210" s="27"/>
      <c r="AF210" s="114" t="s">
        <v>233</v>
      </c>
      <c r="AG210" t="s">
        <v>230</v>
      </c>
      <c r="AH210" t="s">
        <v>250</v>
      </c>
      <c r="AI210" s="1" t="str">
        <f t="shared" si="2356"/>
        <v/>
      </c>
      <c r="AJ210" t="s">
        <v>249</v>
      </c>
      <c r="AK210" s="1">
        <f t="shared" ref="AK210" ca="1" si="2400">L210</f>
        <v>97</v>
      </c>
      <c r="AL210" t="s">
        <v>216</v>
      </c>
      <c r="AM210" s="1">
        <f t="shared" ref="AM210" ca="1" si="2401">L211</f>
        <v>56</v>
      </c>
      <c r="AN210" t="s">
        <v>217</v>
      </c>
      <c r="AO210" t="s">
        <v>230</v>
      </c>
      <c r="AP210" s="114" t="str">
        <f t="shared" ca="1" si="2359"/>
        <v>\\(\\quad \\displaystyle \\frac{7}{8}　＋　\\frac{6}{7}　=　 \\)</v>
      </c>
      <c r="AQ210" t="str">
        <f t="shared" ca="1" si="2242"/>
        <v>\\(\\quad \\displaystyle \\frac{97}{56} \\)</v>
      </c>
      <c r="AS210" s="114" t="str">
        <f t="shared" ca="1" si="2360"/>
        <v>\\(\\quad \\displaystyle \\frac{7}{8}　＋　\\frac{6}{7}　=　 \\)</v>
      </c>
      <c r="AT210" s="114" t="str">
        <f ca="1">IF(O210="",AQ210,AQ211)</f>
        <v>\\(\\quad \\displaystyle \\frac{97}{56} \\)</v>
      </c>
      <c r="AU210" s="114" t="s">
        <v>60</v>
      </c>
      <c r="AV210" s="115" t="s">
        <v>223</v>
      </c>
      <c r="AW210" s="115" t="str">
        <f ca="1">AS210</f>
        <v>\\(\\quad \\displaystyle \\frac{7}{8}　＋　\\frac{6}{7}　=　 \\)</v>
      </c>
      <c r="AX210" s="115" t="str">
        <f ca="1">AT210</f>
        <v>\\(\\quad \\displaystyle \\frac{97}{56} \\)</v>
      </c>
      <c r="AY210" s="115" t="s">
        <v>62</v>
      </c>
      <c r="AZ210" s="116" t="str">
        <f ca="1">"INSERT INTO "&amp;AU210&amp;"(tangen,question,answer,editor,date,count) VALUES('"&amp;AV210&amp;"','"&amp;AW210&amp;"','"&amp;AX210&amp;"','"&amp;AY210&amp;"',NOW(),0);"</f>
        <v>INSERT INTO math(tangen,question,answer,editor,date,count) VALUES('m3500','\\(\\quad \\displaystyle \\frac{7}{8}　＋　\\frac{6}{7}　=　 \\)','\\(\\quad \\displaystyle \\frac{97}{56} \\)','harazono',NOW(),0);</v>
      </c>
      <c r="BH210" s="22">
        <f t="shared" ref="BH210" ca="1" si="2402">RANDBETWEEN(1,10)</f>
        <v>7</v>
      </c>
      <c r="BI210" s="114" t="s">
        <v>243</v>
      </c>
      <c r="BJ210" s="22">
        <f ca="1">RANDBETWEEN(1,BH210)</f>
        <v>6</v>
      </c>
      <c r="BK210" s="114" t="s">
        <v>26</v>
      </c>
      <c r="BL210" s="27"/>
      <c r="BM210" s="27"/>
      <c r="BN210" s="27"/>
      <c r="BO210" s="27"/>
      <c r="BP210" s="27"/>
      <c r="BQ210" s="24">
        <f ca="1">BH210*BJ211+BJ210*BH211</f>
        <v>97</v>
      </c>
      <c r="BR210" s="114" t="s">
        <v>26</v>
      </c>
      <c r="BS210" s="114" t="str">
        <f t="shared" ref="BS210" si="2403">BI210</f>
        <v>　＋　</v>
      </c>
      <c r="BT210" s="24">
        <f ca="1">BQ210/GCD(BQ210,BQ211)</f>
        <v>97</v>
      </c>
      <c r="BU210" s="24">
        <f t="shared" ref="BU210:BU812" ca="1" si="2404">BT210/GCD(BT210,BT211)</f>
        <v>97</v>
      </c>
      <c r="CG210"/>
      <c r="CH210" s="5"/>
      <c r="CK210" s="5"/>
    </row>
    <row r="211" spans="2:89" ht="32" customHeight="1" x14ac:dyDescent="0.55000000000000004">
      <c r="B211" s="127"/>
      <c r="C211" s="127"/>
      <c r="D211" s="114"/>
      <c r="F211" s="29">
        <f t="shared" ca="1" si="2347"/>
        <v>8</v>
      </c>
      <c r="G211" s="114"/>
      <c r="H211" s="27"/>
      <c r="I211" s="29">
        <f t="shared" ca="1" si="2348"/>
        <v>7</v>
      </c>
      <c r="J211" s="124"/>
      <c r="K211" s="26"/>
      <c r="L211" s="25">
        <f t="shared" ca="1" si="1154"/>
        <v>56</v>
      </c>
      <c r="M211" s="118"/>
      <c r="N211" s="125"/>
      <c r="O211" s="118"/>
      <c r="P211" s="118"/>
      <c r="Q211" s="121"/>
      <c r="R211" s="114"/>
      <c r="S211" s="122"/>
      <c r="T211" s="114"/>
      <c r="U211" s="122"/>
      <c r="V211" s="114"/>
      <c r="W211" s="120"/>
      <c r="X211" s="56"/>
      <c r="Y211" s="121"/>
      <c r="Z211" s="114"/>
      <c r="AA211" s="122"/>
      <c r="AB211" s="114"/>
      <c r="AC211" s="122"/>
      <c r="AD211" s="114"/>
      <c r="AE211" s="27"/>
      <c r="AF211" s="114"/>
      <c r="AG211" t="s">
        <v>230</v>
      </c>
      <c r="AH211" t="s">
        <v>250</v>
      </c>
      <c r="AI211" s="1" t="str">
        <f t="shared" ca="1" si="2363"/>
        <v/>
      </c>
      <c r="AK211" s="1"/>
      <c r="AM211" s="1"/>
      <c r="AO211" t="s">
        <v>230</v>
      </c>
      <c r="AP211" s="114"/>
      <c r="AQ211" t="str">
        <f t="shared" ca="1" si="2242"/>
        <v>\\(\\quad \\displaystyle  \\)</v>
      </c>
      <c r="AS211" s="114"/>
      <c r="AT211" s="114"/>
      <c r="AU211" s="114"/>
      <c r="AV211" s="114"/>
      <c r="AW211" s="114"/>
      <c r="AX211" s="114"/>
      <c r="AY211" s="114"/>
      <c r="AZ211" s="117"/>
      <c r="BH211" s="23">
        <f t="shared" ref="BH211:BJ211" ca="1" si="2405">RANDBETWEEN(2,10)</f>
        <v>8</v>
      </c>
      <c r="BI211" s="114"/>
      <c r="BJ211" s="23">
        <f t="shared" ca="1" si="2405"/>
        <v>7</v>
      </c>
      <c r="BK211" s="114"/>
      <c r="BL211" s="27"/>
      <c r="BM211" s="27"/>
      <c r="BN211" s="27"/>
      <c r="BO211" s="27"/>
      <c r="BP211" s="27"/>
      <c r="BQ211" s="25">
        <f ca="1">BH211*BJ211</f>
        <v>56</v>
      </c>
      <c r="BR211" s="114"/>
      <c r="BS211" s="114"/>
      <c r="BT211" s="25">
        <f ca="1">BQ211/GCD(BQ210,BQ211)</f>
        <v>56</v>
      </c>
      <c r="BU211" s="25">
        <f t="shared" ref="BU211:BU813" ca="1" si="2406">BT211/GCD(BT210,BT211)</f>
        <v>56</v>
      </c>
      <c r="CG211"/>
      <c r="CH211" s="5"/>
      <c r="CK211" s="5"/>
    </row>
    <row r="212" spans="2:89" ht="32" customHeight="1" thickBot="1" x14ac:dyDescent="0.6">
      <c r="B212" s="127" t="s">
        <v>29</v>
      </c>
      <c r="C212" s="126" t="s">
        <v>49</v>
      </c>
      <c r="D212" s="114">
        <v>5</v>
      </c>
      <c r="F212" s="28">
        <f t="shared" ca="1" si="2347"/>
        <v>1</v>
      </c>
      <c r="G212" s="114" t="str">
        <f t="shared" si="2316"/>
        <v>　＋　</v>
      </c>
      <c r="H212" s="27"/>
      <c r="I212" s="28">
        <f t="shared" ca="1" si="2348"/>
        <v>1</v>
      </c>
      <c r="J212" s="124" t="s">
        <v>13</v>
      </c>
      <c r="K212" s="26"/>
      <c r="L212" s="24">
        <f t="shared" ca="1" si="1154"/>
        <v>7</v>
      </c>
      <c r="M212" s="118" t="str">
        <f ca="1">IF(L213=1,"=","")</f>
        <v/>
      </c>
      <c r="N212" s="125" t="str">
        <f ca="1">IF(L213=1,IF(BQ212&lt;0,"ー",""),"")</f>
        <v/>
      </c>
      <c r="O212" s="118" t="str">
        <f ca="1">IF(L213=1,L212,"")</f>
        <v/>
      </c>
      <c r="P212" s="118" t="s">
        <v>250</v>
      </c>
      <c r="Q212" s="121" t="str">
        <f t="shared" ref="Q212" si="2407">IF(E212="","",E212)</f>
        <v/>
      </c>
      <c r="R212" s="114" t="s">
        <v>249</v>
      </c>
      <c r="S212" s="122">
        <f t="shared" ref="S212" ca="1" si="2408">F212</f>
        <v>1</v>
      </c>
      <c r="T212" s="114" t="s">
        <v>216</v>
      </c>
      <c r="U212" s="122">
        <f t="shared" ref="U212" ca="1" si="2409">F213</f>
        <v>5</v>
      </c>
      <c r="V212" s="114" t="s">
        <v>217</v>
      </c>
      <c r="W212" s="120" t="str">
        <f t="shared" ref="W212" si="2410">G212</f>
        <v>　＋　</v>
      </c>
      <c r="X212" s="56"/>
      <c r="Y212" s="121" t="str">
        <f t="shared" ref="Y212" si="2411">IF(H212="","",H212)</f>
        <v/>
      </c>
      <c r="Z212" s="114" t="s">
        <v>249</v>
      </c>
      <c r="AA212" s="122">
        <f t="shared" ref="AA212" ca="1" si="2412">I212</f>
        <v>1</v>
      </c>
      <c r="AB212" s="114" t="s">
        <v>216</v>
      </c>
      <c r="AC212" s="122">
        <f t="shared" ref="AC212" ca="1" si="2413">I213</f>
        <v>2</v>
      </c>
      <c r="AD212" s="114" t="s">
        <v>217</v>
      </c>
      <c r="AE212" s="27"/>
      <c r="AF212" s="114" t="s">
        <v>233</v>
      </c>
      <c r="AG212" t="s">
        <v>230</v>
      </c>
      <c r="AH212" t="s">
        <v>250</v>
      </c>
      <c r="AI212" s="1" t="str">
        <f t="shared" si="2356"/>
        <v/>
      </c>
      <c r="AJ212" t="s">
        <v>249</v>
      </c>
      <c r="AK212" s="1">
        <f t="shared" ref="AK212" ca="1" si="2414">L212</f>
        <v>7</v>
      </c>
      <c r="AL212" t="s">
        <v>216</v>
      </c>
      <c r="AM212" s="1">
        <f t="shared" ref="AM212" ca="1" si="2415">L213</f>
        <v>10</v>
      </c>
      <c r="AN212" t="s">
        <v>217</v>
      </c>
      <c r="AO212" t="s">
        <v>230</v>
      </c>
      <c r="AP212" s="114" t="str">
        <f t="shared" ca="1" si="2359"/>
        <v>\\(\\quad \\displaystyle \\frac{1}{5}　＋　\\frac{1}{2}　=　 \\)</v>
      </c>
      <c r="AQ212" t="str">
        <f t="shared" ca="1" si="2242"/>
        <v>\\(\\quad \\displaystyle \\frac{7}{10} \\)</v>
      </c>
      <c r="AS212" s="114" t="str">
        <f t="shared" ca="1" si="2360"/>
        <v>\\(\\quad \\displaystyle \\frac{1}{5}　＋　\\frac{1}{2}　=　 \\)</v>
      </c>
      <c r="AT212" s="114" t="str">
        <f ca="1">IF(O212="",AQ212,AQ213)</f>
        <v>\\(\\quad \\displaystyle \\frac{7}{10} \\)</v>
      </c>
      <c r="AU212" s="114" t="s">
        <v>60</v>
      </c>
      <c r="AV212" s="115" t="s">
        <v>223</v>
      </c>
      <c r="AW212" s="115" t="str">
        <f ca="1">AS212</f>
        <v>\\(\\quad \\displaystyle \\frac{1}{5}　＋　\\frac{1}{2}　=　 \\)</v>
      </c>
      <c r="AX212" s="115" t="str">
        <f ca="1">AT212</f>
        <v>\\(\\quad \\displaystyle \\frac{7}{10} \\)</v>
      </c>
      <c r="AY212" s="115" t="s">
        <v>62</v>
      </c>
      <c r="AZ212" s="116" t="str">
        <f ca="1">"INSERT INTO "&amp;AU212&amp;"(tangen,question,answer,editor,date,count) VALUES('"&amp;AV212&amp;"','"&amp;AW212&amp;"','"&amp;AX212&amp;"','"&amp;AY212&amp;"',NOW(),0);"</f>
        <v>INSERT INTO math(tangen,question,answer,editor,date,count) VALUES('m3500','\\(\\quad \\displaystyle \\frac{1}{5}　＋　\\frac{1}{2}　=　 \\)','\\(\\quad \\displaystyle \\frac{7}{10} \\)','harazono',NOW(),0);</v>
      </c>
      <c r="BH212" s="22">
        <f t="shared" ref="BH212" ca="1" si="2416">RANDBETWEEN(1,10)</f>
        <v>1</v>
      </c>
      <c r="BI212" s="114" t="s">
        <v>243</v>
      </c>
      <c r="BJ212" s="22">
        <f ca="1">RANDBETWEEN(1,BH212)</f>
        <v>1</v>
      </c>
      <c r="BK212" s="114" t="s">
        <v>26</v>
      </c>
      <c r="BL212" s="27"/>
      <c r="BM212" s="27"/>
      <c r="BN212" s="27"/>
      <c r="BO212" s="27"/>
      <c r="BP212" s="27"/>
      <c r="BQ212" s="24">
        <f ca="1">BH212*BJ213+BJ212*BH213</f>
        <v>7</v>
      </c>
      <c r="BR212" s="114" t="s">
        <v>26</v>
      </c>
      <c r="BS212" s="114" t="str">
        <f t="shared" ref="BS212" si="2417">BI212</f>
        <v>　＋　</v>
      </c>
      <c r="BT212" s="24">
        <f ca="1">BQ212/GCD(BQ212,BQ213)</f>
        <v>7</v>
      </c>
      <c r="BU212" s="24">
        <f t="shared" ref="BU212:BU814" ca="1" si="2418">BT212/GCD(BT212,BT213)</f>
        <v>7</v>
      </c>
      <c r="CG212"/>
      <c r="CH212" s="5"/>
      <c r="CK212" s="5"/>
    </row>
    <row r="213" spans="2:89" ht="32" customHeight="1" x14ac:dyDescent="0.55000000000000004">
      <c r="B213" s="127"/>
      <c r="C213" s="127"/>
      <c r="D213" s="114"/>
      <c r="F213" s="29">
        <f t="shared" ca="1" si="2347"/>
        <v>5</v>
      </c>
      <c r="G213" s="114"/>
      <c r="H213" s="27"/>
      <c r="I213" s="29">
        <f t="shared" ca="1" si="2348"/>
        <v>2</v>
      </c>
      <c r="J213" s="124"/>
      <c r="K213" s="26"/>
      <c r="L213" s="25">
        <f t="shared" ca="1" si="1154"/>
        <v>10</v>
      </c>
      <c r="M213" s="118"/>
      <c r="N213" s="125"/>
      <c r="O213" s="118"/>
      <c r="P213" s="118"/>
      <c r="Q213" s="121"/>
      <c r="R213" s="114"/>
      <c r="S213" s="122"/>
      <c r="T213" s="114"/>
      <c r="U213" s="122"/>
      <c r="V213" s="114"/>
      <c r="W213" s="120"/>
      <c r="X213" s="56"/>
      <c r="Y213" s="121"/>
      <c r="Z213" s="114"/>
      <c r="AA213" s="122"/>
      <c r="AB213" s="114"/>
      <c r="AC213" s="122"/>
      <c r="AD213" s="114"/>
      <c r="AE213" s="27"/>
      <c r="AF213" s="114"/>
      <c r="AG213" t="s">
        <v>230</v>
      </c>
      <c r="AH213" t="s">
        <v>250</v>
      </c>
      <c r="AI213" s="1" t="str">
        <f t="shared" ca="1" si="2363"/>
        <v/>
      </c>
      <c r="AK213" s="1"/>
      <c r="AM213" s="1"/>
      <c r="AO213" t="s">
        <v>230</v>
      </c>
      <c r="AP213" s="114"/>
      <c r="AQ213" t="str">
        <f t="shared" ca="1" si="2242"/>
        <v>\\(\\quad \\displaystyle  \\)</v>
      </c>
      <c r="AS213" s="114"/>
      <c r="AT213" s="114"/>
      <c r="AU213" s="114"/>
      <c r="AV213" s="114"/>
      <c r="AW213" s="114"/>
      <c r="AX213" s="114"/>
      <c r="AY213" s="114"/>
      <c r="AZ213" s="117"/>
      <c r="BH213" s="23">
        <f t="shared" ref="BH213:BJ213" ca="1" si="2419">RANDBETWEEN(2,10)</f>
        <v>5</v>
      </c>
      <c r="BI213" s="114"/>
      <c r="BJ213" s="23">
        <f t="shared" ca="1" si="2419"/>
        <v>2</v>
      </c>
      <c r="BK213" s="114"/>
      <c r="BL213" s="27"/>
      <c r="BM213" s="27"/>
      <c r="BN213" s="27"/>
      <c r="BO213" s="27"/>
      <c r="BP213" s="27"/>
      <c r="BQ213" s="25">
        <f ca="1">BH213*BJ213</f>
        <v>10</v>
      </c>
      <c r="BR213" s="114"/>
      <c r="BS213" s="114"/>
      <c r="BT213" s="25">
        <f ca="1">BQ213/GCD(BQ212,BQ213)</f>
        <v>10</v>
      </c>
      <c r="BU213" s="25">
        <f t="shared" ref="BU213:BU815" ca="1" si="2420">BT213/GCD(BT212,BT213)</f>
        <v>10</v>
      </c>
      <c r="CG213"/>
      <c r="CH213" s="5"/>
      <c r="CK213" s="5"/>
    </row>
    <row r="214" spans="2:89" ht="32" customHeight="1" thickBot="1" x14ac:dyDescent="0.6">
      <c r="B214" s="127" t="s">
        <v>29</v>
      </c>
      <c r="C214" s="126" t="s">
        <v>49</v>
      </c>
      <c r="D214" s="114">
        <v>6</v>
      </c>
      <c r="F214" s="28">
        <f ca="1">IF(BQ214&lt;=0,BJ214,BH214)</f>
        <v>7</v>
      </c>
      <c r="G214" s="114" t="str">
        <f t="shared" ref="G214:G276" si="2421">BS214</f>
        <v>　－　</v>
      </c>
      <c r="H214" s="27"/>
      <c r="I214" s="28">
        <f ca="1">IF(BQ214&lt;=0,BH214,BJ214)</f>
        <v>6</v>
      </c>
      <c r="J214" s="124" t="s">
        <v>13</v>
      </c>
      <c r="K214" s="26"/>
      <c r="L214" s="24">
        <f t="shared" ca="1" si="1154"/>
        <v>13</v>
      </c>
      <c r="M214" s="118" t="str">
        <f ca="1">IF(L215=1,"=","")</f>
        <v/>
      </c>
      <c r="N214" s="125" t="str">
        <f ca="1">IF(L215=1,IF(BQ214&lt;0,"ー",""),"")</f>
        <v/>
      </c>
      <c r="O214" s="118" t="str">
        <f ca="1">IF(L215=1,L214,"")</f>
        <v/>
      </c>
      <c r="P214" s="118" t="s">
        <v>250</v>
      </c>
      <c r="Q214" s="121" t="str">
        <f t="shared" ref="Q214" si="2422">IF(E214="","",E214)</f>
        <v/>
      </c>
      <c r="R214" s="114" t="s">
        <v>249</v>
      </c>
      <c r="S214" s="122">
        <f t="shared" ref="S214" ca="1" si="2423">F214</f>
        <v>7</v>
      </c>
      <c r="T214" s="114" t="s">
        <v>216</v>
      </c>
      <c r="U214" s="122">
        <f t="shared" ref="U214" ca="1" si="2424">F215</f>
        <v>9</v>
      </c>
      <c r="V214" s="114" t="s">
        <v>217</v>
      </c>
      <c r="W214" s="120" t="str">
        <f t="shared" ref="W214" si="2425">G214</f>
        <v>　－　</v>
      </c>
      <c r="X214" s="56"/>
      <c r="Y214" s="121" t="str">
        <f t="shared" ref="Y214" si="2426">IF(H214="","",H214)</f>
        <v/>
      </c>
      <c r="Z214" s="114" t="s">
        <v>249</v>
      </c>
      <c r="AA214" s="122">
        <f t="shared" ref="AA214" ca="1" si="2427">I214</f>
        <v>6</v>
      </c>
      <c r="AB214" s="114" t="s">
        <v>216</v>
      </c>
      <c r="AC214" s="122">
        <f t="shared" ref="AC214" ca="1" si="2428">I215</f>
        <v>4</v>
      </c>
      <c r="AD214" s="114" t="s">
        <v>217</v>
      </c>
      <c r="AE214" s="27"/>
      <c r="AF214" s="114" t="s">
        <v>233</v>
      </c>
      <c r="AG214" t="s">
        <v>230</v>
      </c>
      <c r="AH214" t="s">
        <v>250</v>
      </c>
      <c r="AI214" s="1" t="str">
        <f t="shared" si="2356"/>
        <v/>
      </c>
      <c r="AJ214" t="s">
        <v>249</v>
      </c>
      <c r="AK214" s="1">
        <f t="shared" ref="AK214" ca="1" si="2429">L214</f>
        <v>13</v>
      </c>
      <c r="AL214" t="s">
        <v>216</v>
      </c>
      <c r="AM214" s="1">
        <f t="shared" ref="AM214" ca="1" si="2430">L215</f>
        <v>18</v>
      </c>
      <c r="AN214" t="s">
        <v>217</v>
      </c>
      <c r="AO214" t="s">
        <v>230</v>
      </c>
      <c r="AP214" s="114" t="str">
        <f t="shared" ca="1" si="2359"/>
        <v>\\(\\quad \\displaystyle \\frac{7}{9}　－　\\frac{6}{4}　=　 \\)</v>
      </c>
      <c r="AQ214" t="str">
        <f t="shared" ca="1" si="2242"/>
        <v>\\(\\quad \\displaystyle \\frac{13}{18} \\)</v>
      </c>
      <c r="AS214" s="114" t="str">
        <f t="shared" ca="1" si="2360"/>
        <v>\\(\\quad \\displaystyle \\frac{7}{9}　－　\\frac{6}{4}　=　 \\)</v>
      </c>
      <c r="AT214" s="114" t="str">
        <f ca="1">IF(O214="",AQ214,AQ215)</f>
        <v>\\(\\quad \\displaystyle \\frac{13}{18} \\)</v>
      </c>
      <c r="AU214" s="114" t="s">
        <v>60</v>
      </c>
      <c r="AV214" s="115" t="s">
        <v>223</v>
      </c>
      <c r="AW214" s="115" t="str">
        <f ca="1">AS214</f>
        <v>\\(\\quad \\displaystyle \\frac{7}{9}　－　\\frac{6}{4}　=　 \\)</v>
      </c>
      <c r="AX214" s="115" t="str">
        <f ca="1">AT214</f>
        <v>\\(\\quad \\displaystyle \\frac{13}{18} \\)</v>
      </c>
      <c r="AY214" s="115" t="s">
        <v>62</v>
      </c>
      <c r="AZ214" s="116" t="str">
        <f ca="1">"INSERT INTO "&amp;AU214&amp;"(tangen,question,answer,editor,date,count) VALUES('"&amp;AV214&amp;"','"&amp;AW214&amp;"','"&amp;AX214&amp;"','"&amp;AY214&amp;"',NOW(),0);"</f>
        <v>INSERT INTO math(tangen,question,answer,editor,date,count) VALUES('m3500','\\(\\quad \\displaystyle \\frac{7}{9}　－　\\frac{6}{4}　=　 \\)','\\(\\quad \\displaystyle \\frac{13}{18} \\)','harazono',NOW(),0);</v>
      </c>
      <c r="BH214" s="22">
        <f t="shared" ref="BH214" ca="1" si="2431">RANDBETWEEN(1,10)</f>
        <v>7</v>
      </c>
      <c r="BI214" s="120" t="s">
        <v>235</v>
      </c>
      <c r="BJ214" s="22">
        <f ca="1">RANDBETWEEN(1,BH214)</f>
        <v>6</v>
      </c>
      <c r="BK214" s="114" t="s">
        <v>26</v>
      </c>
      <c r="BL214" s="114">
        <f ca="1">BH214/BH215</f>
        <v>0.77777777777777779</v>
      </c>
      <c r="BM214" s="114">
        <f ca="1">BJ214/BJ215</f>
        <v>1.5</v>
      </c>
      <c r="BN214" s="27">
        <f ca="1">IF(BL214&gt;BM214,BH214,BJ214)</f>
        <v>6</v>
      </c>
      <c r="BO214" s="27">
        <f ca="1">IF(BL214&lt;BM214,BH214,BJ214)</f>
        <v>7</v>
      </c>
      <c r="BP214" s="27"/>
      <c r="BQ214" s="24">
        <f ca="1">BN214*BO215-BO214*BN215</f>
        <v>26</v>
      </c>
      <c r="BR214" s="114" t="s">
        <v>26</v>
      </c>
      <c r="BS214" s="114" t="str">
        <f t="shared" ref="BS214" si="2432">BI214</f>
        <v>　－　</v>
      </c>
      <c r="BT214" s="30">
        <f t="shared" ref="BT214:BT707" ca="1" si="2433">ABS(BQ214)</f>
        <v>26</v>
      </c>
      <c r="BU214" s="24">
        <f t="shared" ref="BU214" ca="1" si="2434">BT214/GCD(BT214,BT215)</f>
        <v>13</v>
      </c>
      <c r="CA214" s="114" t="s">
        <v>26</v>
      </c>
      <c r="CB214" s="24">
        <f ca="1">F214*I215-I214*F215</f>
        <v>-26</v>
      </c>
      <c r="CC214" s="114" t="s">
        <v>26</v>
      </c>
      <c r="CD214" s="114" t="str">
        <f ca="1">IF(CB214&lt;=0,"-","")</f>
        <v>-</v>
      </c>
      <c r="CE214" s="30">
        <f ca="1">ABS(CB214)</f>
        <v>26</v>
      </c>
      <c r="CF214" s="24">
        <f t="shared" ref="CF214:CF222" ca="1" si="2435">CE214/GCD(CE214,CE215)</f>
        <v>13</v>
      </c>
      <c r="CG214"/>
      <c r="CH214" s="5"/>
      <c r="CK214" s="5"/>
    </row>
    <row r="215" spans="2:89" ht="32" customHeight="1" x14ac:dyDescent="0.55000000000000004">
      <c r="B215" s="127"/>
      <c r="C215" s="127"/>
      <c r="D215" s="114"/>
      <c r="F215" s="29">
        <f ca="1">IF(BQ214&lt;=0,BJ215,BH215)</f>
        <v>9</v>
      </c>
      <c r="G215" s="114"/>
      <c r="H215" s="27"/>
      <c r="I215" s="29">
        <f ca="1">IF(BQ214&lt;=0,BH215,BJ215)</f>
        <v>4</v>
      </c>
      <c r="J215" s="124"/>
      <c r="K215" s="26"/>
      <c r="L215" s="25">
        <f t="shared" ca="1" si="1154"/>
        <v>18</v>
      </c>
      <c r="M215" s="118"/>
      <c r="N215" s="125"/>
      <c r="O215" s="118"/>
      <c r="P215" s="118"/>
      <c r="Q215" s="121"/>
      <c r="R215" s="114"/>
      <c r="S215" s="122"/>
      <c r="T215" s="114"/>
      <c r="U215" s="122"/>
      <c r="V215" s="114"/>
      <c r="W215" s="120"/>
      <c r="X215" s="56"/>
      <c r="Y215" s="121"/>
      <c r="Z215" s="114"/>
      <c r="AA215" s="122"/>
      <c r="AB215" s="114"/>
      <c r="AC215" s="122"/>
      <c r="AD215" s="114"/>
      <c r="AE215" s="27"/>
      <c r="AF215" s="114"/>
      <c r="AG215" t="s">
        <v>230</v>
      </c>
      <c r="AH215" t="s">
        <v>250</v>
      </c>
      <c r="AI215" s="1" t="str">
        <f t="shared" ca="1" si="2363"/>
        <v/>
      </c>
      <c r="AK215" s="1"/>
      <c r="AM215" s="1"/>
      <c r="AO215" t="s">
        <v>230</v>
      </c>
      <c r="AP215" s="114"/>
      <c r="AQ215" t="str">
        <f t="shared" ca="1" si="2242"/>
        <v>\\(\\quad \\displaystyle  \\)</v>
      </c>
      <c r="AS215" s="114"/>
      <c r="AT215" s="114"/>
      <c r="AU215" s="114"/>
      <c r="AV215" s="114"/>
      <c r="AW215" s="114"/>
      <c r="AX215" s="114"/>
      <c r="AY215" s="114"/>
      <c r="AZ215" s="117"/>
      <c r="BH215" s="23">
        <f t="shared" ref="BH215:BJ215" ca="1" si="2436">RANDBETWEEN(2,10)</f>
        <v>9</v>
      </c>
      <c r="BI215" s="120"/>
      <c r="BJ215" s="23">
        <f t="shared" ca="1" si="2436"/>
        <v>4</v>
      </c>
      <c r="BK215" s="114"/>
      <c r="BL215" s="114"/>
      <c r="BM215" s="114"/>
      <c r="BN215" s="27">
        <f ca="1">IF(BL214&gt;BM214,BH215,BJ215)</f>
        <v>4</v>
      </c>
      <c r="BO215" s="27">
        <f ca="1">IF(BL214&lt;BM214,BH215,BJ215)</f>
        <v>9</v>
      </c>
      <c r="BP215" s="27"/>
      <c r="BQ215" s="25">
        <f ca="1">BN215*BO215</f>
        <v>36</v>
      </c>
      <c r="BR215" s="114"/>
      <c r="BS215" s="114"/>
      <c r="BT215">
        <f t="shared" ca="1" si="2433"/>
        <v>36</v>
      </c>
      <c r="BU215" s="25">
        <f t="shared" ref="BU215" ca="1" si="2437">BT215/GCD(BT214,BT215)</f>
        <v>18</v>
      </c>
      <c r="CA215" s="114"/>
      <c r="CB215" s="25">
        <f ca="1">F215*I215</f>
        <v>36</v>
      </c>
      <c r="CC215" s="114"/>
      <c r="CD215" s="114"/>
      <c r="CE215">
        <f ca="1">ABS(CB215)</f>
        <v>36</v>
      </c>
      <c r="CF215" s="25">
        <f t="shared" ref="CF215:CF223" ca="1" si="2438">CE215/GCD(CE214,CE215)</f>
        <v>18</v>
      </c>
      <c r="CG215"/>
      <c r="CH215" s="5"/>
      <c r="CK215" s="5"/>
    </row>
    <row r="216" spans="2:89" ht="32" customHeight="1" thickBot="1" x14ac:dyDescent="0.6">
      <c r="B216" s="127" t="s">
        <v>29</v>
      </c>
      <c r="C216" s="126" t="s">
        <v>49</v>
      </c>
      <c r="D216" s="114">
        <v>7</v>
      </c>
      <c r="F216" s="28">
        <f ca="1">IF(BQ216&lt;=0,BJ216,BH216)</f>
        <v>7</v>
      </c>
      <c r="G216" s="114" t="str">
        <f t="shared" si="2421"/>
        <v>　－　</v>
      </c>
      <c r="H216" s="27"/>
      <c r="I216" s="28">
        <f ca="1">IF(BQ216&lt;=0,BH216,BJ216)</f>
        <v>7</v>
      </c>
      <c r="J216" s="124" t="s">
        <v>13</v>
      </c>
      <c r="K216" s="26"/>
      <c r="L216" s="24">
        <f t="shared" ca="1" si="1154"/>
        <v>49</v>
      </c>
      <c r="M216" s="118" t="str">
        <f ca="1">IF(L217=1,"=","")</f>
        <v/>
      </c>
      <c r="N216" s="125" t="str">
        <f ca="1">IF(L217=1,IF(BQ216&lt;0,"ー",""),"")</f>
        <v/>
      </c>
      <c r="O216" s="118" t="str">
        <f ca="1">IF(L217=1,L216,"")</f>
        <v/>
      </c>
      <c r="P216" s="118" t="s">
        <v>250</v>
      </c>
      <c r="Q216" s="121" t="str">
        <f t="shared" ref="Q216" si="2439">IF(E216="","",E216)</f>
        <v/>
      </c>
      <c r="R216" s="114" t="s">
        <v>249</v>
      </c>
      <c r="S216" s="122">
        <f t="shared" ref="S216" ca="1" si="2440">F216</f>
        <v>7</v>
      </c>
      <c r="T216" s="114" t="s">
        <v>216</v>
      </c>
      <c r="U216" s="122">
        <f t="shared" ref="U216" ca="1" si="2441">F217</f>
        <v>3</v>
      </c>
      <c r="V216" s="114" t="s">
        <v>217</v>
      </c>
      <c r="W216" s="120" t="str">
        <f t="shared" ref="W216" si="2442">G216</f>
        <v>　－　</v>
      </c>
      <c r="X216" s="56"/>
      <c r="Y216" s="121" t="str">
        <f t="shared" ref="Y216" si="2443">IF(H216="","",H216)</f>
        <v/>
      </c>
      <c r="Z216" s="114" t="s">
        <v>249</v>
      </c>
      <c r="AA216" s="122">
        <f t="shared" ref="AA216" ca="1" si="2444">I216</f>
        <v>7</v>
      </c>
      <c r="AB216" s="114" t="s">
        <v>216</v>
      </c>
      <c r="AC216" s="122">
        <f t="shared" ref="AC216" ca="1" si="2445">I217</f>
        <v>10</v>
      </c>
      <c r="AD216" s="114" t="s">
        <v>217</v>
      </c>
      <c r="AE216" s="27"/>
      <c r="AF216" s="114" t="s">
        <v>233</v>
      </c>
      <c r="AG216" t="s">
        <v>230</v>
      </c>
      <c r="AH216" t="s">
        <v>250</v>
      </c>
      <c r="AI216" s="1" t="str">
        <f t="shared" si="2356"/>
        <v/>
      </c>
      <c r="AJ216" t="s">
        <v>249</v>
      </c>
      <c r="AK216" s="1">
        <f t="shared" ref="AK216" ca="1" si="2446">L216</f>
        <v>49</v>
      </c>
      <c r="AL216" t="s">
        <v>216</v>
      </c>
      <c r="AM216" s="1">
        <f t="shared" ref="AM216" ca="1" si="2447">L217</f>
        <v>30</v>
      </c>
      <c r="AN216" t="s">
        <v>217</v>
      </c>
      <c r="AO216" t="s">
        <v>230</v>
      </c>
      <c r="AP216" s="114" t="str">
        <f t="shared" ca="1" si="2359"/>
        <v>\\(\\quad \\displaystyle \\frac{7}{3}　－　\\frac{7}{10}　=　 \\)</v>
      </c>
      <c r="AQ216" t="str">
        <f t="shared" ca="1" si="2242"/>
        <v>\\(\\quad \\displaystyle \\frac{49}{30} \\)</v>
      </c>
      <c r="AS216" s="114" t="str">
        <f t="shared" ca="1" si="2360"/>
        <v>\\(\\quad \\displaystyle \\frac{7}{3}　－　\\frac{7}{10}　=　 \\)</v>
      </c>
      <c r="AT216" s="114" t="str">
        <f ca="1">IF(O216="",AQ216,AQ217)</f>
        <v>\\(\\quad \\displaystyle \\frac{49}{30} \\)</v>
      </c>
      <c r="AU216" s="114" t="s">
        <v>60</v>
      </c>
      <c r="AV216" s="115" t="s">
        <v>223</v>
      </c>
      <c r="AW216" s="115" t="str">
        <f ca="1">AS216</f>
        <v>\\(\\quad \\displaystyle \\frac{7}{3}　－　\\frac{7}{10}　=　 \\)</v>
      </c>
      <c r="AX216" s="115" t="str">
        <f ca="1">AT216</f>
        <v>\\(\\quad \\displaystyle \\frac{49}{30} \\)</v>
      </c>
      <c r="AY216" s="115" t="s">
        <v>62</v>
      </c>
      <c r="AZ216" s="116" t="str">
        <f ca="1">"INSERT INTO "&amp;AU216&amp;"(tangen,question,answer,editor,date,count) VALUES('"&amp;AV216&amp;"','"&amp;AW216&amp;"','"&amp;AX216&amp;"','"&amp;AY216&amp;"',NOW(),0);"</f>
        <v>INSERT INTO math(tangen,question,answer,editor,date,count) VALUES('m3500','\\(\\quad \\displaystyle \\frac{7}{3}　－　\\frac{7}{10}　=　 \\)','\\(\\quad \\displaystyle \\frac{49}{30} \\)','harazono',NOW(),0);</v>
      </c>
      <c r="BH216" s="22">
        <f t="shared" ref="BH216" ca="1" si="2448">RANDBETWEEN(1,10)</f>
        <v>7</v>
      </c>
      <c r="BI216" s="120" t="s">
        <v>235</v>
      </c>
      <c r="BJ216" s="22">
        <f ca="1">RANDBETWEEN(1,BH216)</f>
        <v>7</v>
      </c>
      <c r="BK216" s="114" t="s">
        <v>26</v>
      </c>
      <c r="BL216" s="114">
        <f ca="1">BH216/BH217</f>
        <v>2.3333333333333335</v>
      </c>
      <c r="BM216" s="114">
        <f ca="1">BJ216/BJ217</f>
        <v>0.7</v>
      </c>
      <c r="BN216" s="27">
        <f ca="1">IF(BL216&gt;BM216,BH216,BJ216)</f>
        <v>7</v>
      </c>
      <c r="BO216" s="27">
        <f ca="1">IF(BL216&lt;BM216,BH216,BJ216)</f>
        <v>7</v>
      </c>
      <c r="BP216" s="27"/>
      <c r="BQ216" s="24">
        <f ca="1">BN216*BO217-BO216*BN217</f>
        <v>49</v>
      </c>
      <c r="BR216" s="114" t="s">
        <v>26</v>
      </c>
      <c r="BS216" s="114" t="str">
        <f t="shared" ref="BS216" si="2449">BI216</f>
        <v>　－　</v>
      </c>
      <c r="BT216" s="30">
        <f t="shared" ca="1" si="2433"/>
        <v>49</v>
      </c>
      <c r="BU216" s="24">
        <f t="shared" ca="1" si="2404"/>
        <v>49</v>
      </c>
      <c r="CA216" s="114" t="s">
        <v>26</v>
      </c>
      <c r="CB216" s="24">
        <f ca="1">F216*I217-I216*F217</f>
        <v>49</v>
      </c>
      <c r="CC216" s="114" t="s">
        <v>26</v>
      </c>
      <c r="CD216" s="114" t="str">
        <f t="shared" ref="CD216" ca="1" si="2450">IF(CB216&lt;=0,"-","")</f>
        <v/>
      </c>
      <c r="CE216" s="30">
        <f t="shared" ref="CE216:CE223" ca="1" si="2451">ABS(CB216)</f>
        <v>49</v>
      </c>
      <c r="CF216" s="24">
        <f t="shared" ca="1" si="2435"/>
        <v>49</v>
      </c>
      <c r="CG216"/>
      <c r="CH216" s="5"/>
      <c r="CK216" s="5"/>
    </row>
    <row r="217" spans="2:89" ht="32" customHeight="1" x14ac:dyDescent="0.55000000000000004">
      <c r="B217" s="127"/>
      <c r="C217" s="127"/>
      <c r="D217" s="114"/>
      <c r="F217" s="29">
        <f ca="1">IF(BQ216&lt;=0,BJ217,BH217)</f>
        <v>3</v>
      </c>
      <c r="G217" s="114"/>
      <c r="H217" s="27"/>
      <c r="I217" s="29">
        <f ca="1">IF(BQ216&lt;=0,BH217,BJ217)</f>
        <v>10</v>
      </c>
      <c r="J217" s="124"/>
      <c r="K217" s="26"/>
      <c r="L217" s="25">
        <f t="shared" ca="1" si="1154"/>
        <v>30</v>
      </c>
      <c r="M217" s="118"/>
      <c r="N217" s="125"/>
      <c r="O217" s="118"/>
      <c r="P217" s="118"/>
      <c r="Q217" s="121"/>
      <c r="R217" s="114"/>
      <c r="S217" s="122"/>
      <c r="T217" s="114"/>
      <c r="U217" s="122"/>
      <c r="V217" s="114"/>
      <c r="W217" s="120"/>
      <c r="X217" s="56"/>
      <c r="Y217" s="121"/>
      <c r="Z217" s="114"/>
      <c r="AA217" s="122"/>
      <c r="AB217" s="114"/>
      <c r="AC217" s="122"/>
      <c r="AD217" s="114"/>
      <c r="AE217" s="27"/>
      <c r="AF217" s="114"/>
      <c r="AG217" t="s">
        <v>230</v>
      </c>
      <c r="AH217" t="s">
        <v>250</v>
      </c>
      <c r="AI217" s="1" t="str">
        <f t="shared" ca="1" si="2363"/>
        <v/>
      </c>
      <c r="AK217" s="1"/>
      <c r="AM217" s="1"/>
      <c r="AO217" t="s">
        <v>230</v>
      </c>
      <c r="AP217" s="114"/>
      <c r="AQ217" t="str">
        <f t="shared" ca="1" si="2242"/>
        <v>\\(\\quad \\displaystyle  \\)</v>
      </c>
      <c r="AS217" s="114"/>
      <c r="AT217" s="114"/>
      <c r="AU217" s="114"/>
      <c r="AV217" s="114"/>
      <c r="AW217" s="114"/>
      <c r="AX217" s="114"/>
      <c r="AY217" s="114"/>
      <c r="AZ217" s="117"/>
      <c r="BH217" s="23">
        <f t="shared" ref="BH217:BJ217" ca="1" si="2452">RANDBETWEEN(2,10)</f>
        <v>3</v>
      </c>
      <c r="BI217" s="120"/>
      <c r="BJ217" s="23">
        <f t="shared" ca="1" si="2452"/>
        <v>10</v>
      </c>
      <c r="BK217" s="114"/>
      <c r="BL217" s="114"/>
      <c r="BM217" s="114"/>
      <c r="BN217" s="27">
        <f ca="1">IF(BL216&gt;BM216,BH217,BJ217)</f>
        <v>3</v>
      </c>
      <c r="BO217" s="27">
        <f ca="1">IF(BL216&lt;BM216,BH217,BJ217)</f>
        <v>10</v>
      </c>
      <c r="BP217" s="27"/>
      <c r="BQ217" s="25">
        <f ca="1">BN217*BO217</f>
        <v>30</v>
      </c>
      <c r="BR217" s="114"/>
      <c r="BS217" s="114"/>
      <c r="BT217">
        <f t="shared" ca="1" si="2433"/>
        <v>30</v>
      </c>
      <c r="BU217" s="25">
        <f ca="1">BT217/GCD(BT216,BT217)</f>
        <v>30</v>
      </c>
      <c r="CA217" s="114"/>
      <c r="CB217" s="25">
        <f ca="1">F217*I217</f>
        <v>30</v>
      </c>
      <c r="CC217" s="114"/>
      <c r="CD217" s="114"/>
      <c r="CE217">
        <f t="shared" ca="1" si="2451"/>
        <v>30</v>
      </c>
      <c r="CF217" s="25">
        <f t="shared" ca="1" si="2438"/>
        <v>30</v>
      </c>
      <c r="CG217"/>
      <c r="CH217" s="5"/>
      <c r="CK217" s="5"/>
    </row>
    <row r="218" spans="2:89" ht="32" customHeight="1" thickBot="1" x14ac:dyDescent="0.6">
      <c r="B218" s="127" t="s">
        <v>29</v>
      </c>
      <c r="C218" s="126" t="s">
        <v>49</v>
      </c>
      <c r="D218" s="114">
        <v>8</v>
      </c>
      <c r="F218" s="28">
        <f ca="1">IF(BQ218&lt;=0,BJ218,BH218)</f>
        <v>1</v>
      </c>
      <c r="G218" s="114" t="str">
        <f t="shared" si="2421"/>
        <v>　－　</v>
      </c>
      <c r="H218" s="27"/>
      <c r="I218" s="28">
        <f ca="1">IF(BQ218&lt;=0,BH218,BJ218)</f>
        <v>1</v>
      </c>
      <c r="J218" s="124" t="s">
        <v>13</v>
      </c>
      <c r="K218" s="26"/>
      <c r="L218" s="24">
        <f ca="1">BU218</f>
        <v>7</v>
      </c>
      <c r="M218" s="118" t="str">
        <f ca="1">IF(L219=1,"=","")</f>
        <v/>
      </c>
      <c r="N218" s="125" t="str">
        <f ca="1">IF(L219=1,IF(BQ218&lt;0,"ー",""),"")</f>
        <v/>
      </c>
      <c r="O218" s="118" t="str">
        <f ca="1">IF(L219=1,L218,"")</f>
        <v/>
      </c>
      <c r="P218" s="118" t="s">
        <v>250</v>
      </c>
      <c r="Q218" s="121" t="str">
        <f t="shared" ref="Q218" si="2453">IF(E218="","",E218)</f>
        <v/>
      </c>
      <c r="R218" s="114" t="s">
        <v>249</v>
      </c>
      <c r="S218" s="122">
        <f t="shared" ref="S218" ca="1" si="2454">F218</f>
        <v>1</v>
      </c>
      <c r="T218" s="114" t="s">
        <v>216</v>
      </c>
      <c r="U218" s="122">
        <f t="shared" ref="U218" ca="1" si="2455">F219</f>
        <v>10</v>
      </c>
      <c r="V218" s="114" t="s">
        <v>217</v>
      </c>
      <c r="W218" s="120" t="str">
        <f t="shared" ref="W218" si="2456">G218</f>
        <v>　－　</v>
      </c>
      <c r="X218" s="56"/>
      <c r="Y218" s="121" t="str">
        <f t="shared" ref="Y218" si="2457">IF(H218="","",H218)</f>
        <v/>
      </c>
      <c r="Z218" s="114" t="s">
        <v>249</v>
      </c>
      <c r="AA218" s="122">
        <f t="shared" ref="AA218" ca="1" si="2458">I218</f>
        <v>1</v>
      </c>
      <c r="AB218" s="114" t="s">
        <v>216</v>
      </c>
      <c r="AC218" s="122">
        <f t="shared" ref="AC218" ca="1" si="2459">I219</f>
        <v>3</v>
      </c>
      <c r="AD218" s="114" t="s">
        <v>217</v>
      </c>
      <c r="AE218" s="27"/>
      <c r="AF218" s="114" t="s">
        <v>233</v>
      </c>
      <c r="AG218" t="s">
        <v>230</v>
      </c>
      <c r="AH218" t="s">
        <v>250</v>
      </c>
      <c r="AI218" s="1" t="str">
        <f t="shared" si="2356"/>
        <v/>
      </c>
      <c r="AJ218" t="s">
        <v>249</v>
      </c>
      <c r="AK218" s="1">
        <f t="shared" ref="AK218" ca="1" si="2460">L218</f>
        <v>7</v>
      </c>
      <c r="AL218" t="s">
        <v>216</v>
      </c>
      <c r="AM218" s="1">
        <f t="shared" ref="AM218" ca="1" si="2461">L219</f>
        <v>30</v>
      </c>
      <c r="AN218" t="s">
        <v>217</v>
      </c>
      <c r="AO218" t="s">
        <v>230</v>
      </c>
      <c r="AP218" s="114" t="str">
        <f t="shared" ca="1" si="2359"/>
        <v>\\(\\quad \\displaystyle \\frac{1}{10}　－　\\frac{1}{3}　=　 \\)</v>
      </c>
      <c r="AQ218" t="str">
        <f t="shared" ca="1" si="2242"/>
        <v>\\(\\quad \\displaystyle \\frac{7}{30} \\)</v>
      </c>
      <c r="AS218" s="114" t="str">
        <f t="shared" ca="1" si="2360"/>
        <v>\\(\\quad \\displaystyle \\frac{1}{10}　－　\\frac{1}{3}　=　 \\)</v>
      </c>
      <c r="AT218" s="114" t="str">
        <f ca="1">IF(O218="",AQ218,AQ219)</f>
        <v>\\(\\quad \\displaystyle \\frac{7}{30} \\)</v>
      </c>
      <c r="AU218" s="114" t="s">
        <v>60</v>
      </c>
      <c r="AV218" s="115" t="s">
        <v>223</v>
      </c>
      <c r="AW218" s="115" t="str">
        <f ca="1">AS218</f>
        <v>\\(\\quad \\displaystyle \\frac{1}{10}　－　\\frac{1}{3}　=　 \\)</v>
      </c>
      <c r="AX218" s="115" t="str">
        <f ca="1">AT218</f>
        <v>\\(\\quad \\displaystyle \\frac{7}{30} \\)</v>
      </c>
      <c r="AY218" s="115" t="s">
        <v>62</v>
      </c>
      <c r="AZ218" s="116" t="str">
        <f ca="1">"INSERT INTO "&amp;AU218&amp;"(tangen,question,answer,editor,date,count) VALUES('"&amp;AV218&amp;"','"&amp;AW218&amp;"','"&amp;AX218&amp;"','"&amp;AY218&amp;"',NOW(),0);"</f>
        <v>INSERT INTO math(tangen,question,answer,editor,date,count) VALUES('m3500','\\(\\quad \\displaystyle \\frac{1}{10}　－　\\frac{1}{3}　=　 \\)','\\(\\quad \\displaystyle \\frac{7}{30} \\)','harazono',NOW(),0);</v>
      </c>
      <c r="BH218" s="22">
        <f t="shared" ref="BH218" ca="1" si="2462">RANDBETWEEN(1,10)</f>
        <v>1</v>
      </c>
      <c r="BI218" s="120" t="s">
        <v>235</v>
      </c>
      <c r="BJ218" s="22">
        <f ca="1">RANDBETWEEN(1,BH218)</f>
        <v>1</v>
      </c>
      <c r="BK218" s="114" t="s">
        <v>26</v>
      </c>
      <c r="BL218" s="114">
        <f ca="1">BH218/BH219</f>
        <v>0.1</v>
      </c>
      <c r="BM218" s="114">
        <f ca="1">BJ218/BJ219</f>
        <v>0.33333333333333331</v>
      </c>
      <c r="BN218" s="27">
        <f ca="1">IF(BL218&gt;BM218,BH218,BJ218)</f>
        <v>1</v>
      </c>
      <c r="BO218" s="27">
        <f ca="1">IF(BL218&lt;BM218,BH218,BJ218)</f>
        <v>1</v>
      </c>
      <c r="BP218" s="27"/>
      <c r="BQ218" s="24">
        <f ca="1">BN218*BO219-BO218*BN219</f>
        <v>7</v>
      </c>
      <c r="BR218" s="114" t="s">
        <v>26</v>
      </c>
      <c r="BS218" s="114" t="str">
        <f t="shared" ref="BS218" si="2463">BI218</f>
        <v>　－　</v>
      </c>
      <c r="BT218" s="30">
        <f ca="1">ABS(BQ218)</f>
        <v>7</v>
      </c>
      <c r="BU218" s="24">
        <f t="shared" ca="1" si="2418"/>
        <v>7</v>
      </c>
      <c r="CA218" s="114" t="s">
        <v>26</v>
      </c>
      <c r="CB218" s="24">
        <f ca="1">F218*I219-I218*F219</f>
        <v>-7</v>
      </c>
      <c r="CC218" s="114" t="s">
        <v>26</v>
      </c>
      <c r="CD218" s="114" t="str">
        <f t="shared" ref="CD218" ca="1" si="2464">IF(CB218&lt;=0,"-","")</f>
        <v>-</v>
      </c>
      <c r="CE218" s="30">
        <f t="shared" ca="1" si="2451"/>
        <v>7</v>
      </c>
      <c r="CF218" s="24">
        <f t="shared" ca="1" si="2435"/>
        <v>7</v>
      </c>
      <c r="CG218"/>
      <c r="CH218" s="5"/>
      <c r="CK218" s="5"/>
    </row>
    <row r="219" spans="2:89" ht="32" customHeight="1" x14ac:dyDescent="0.55000000000000004">
      <c r="B219" s="127"/>
      <c r="C219" s="127"/>
      <c r="D219" s="114"/>
      <c r="F219" s="29">
        <f ca="1">IF(BQ218&lt;=0,BJ219,BH219)</f>
        <v>10</v>
      </c>
      <c r="G219" s="114"/>
      <c r="H219" s="27"/>
      <c r="I219" s="29">
        <f ca="1">IF(BQ218&lt;=0,BH219,BJ219)</f>
        <v>3</v>
      </c>
      <c r="J219" s="124"/>
      <c r="K219" s="26"/>
      <c r="L219" s="25">
        <f ca="1">BU219</f>
        <v>30</v>
      </c>
      <c r="M219" s="118"/>
      <c r="N219" s="125"/>
      <c r="O219" s="118"/>
      <c r="P219" s="118"/>
      <c r="Q219" s="121"/>
      <c r="R219" s="114"/>
      <c r="S219" s="122"/>
      <c r="T219" s="114"/>
      <c r="U219" s="122"/>
      <c r="V219" s="114"/>
      <c r="W219" s="120"/>
      <c r="X219" s="56"/>
      <c r="Y219" s="121"/>
      <c r="Z219" s="114"/>
      <c r="AA219" s="122"/>
      <c r="AB219" s="114"/>
      <c r="AC219" s="122"/>
      <c r="AD219" s="114"/>
      <c r="AE219" s="27"/>
      <c r="AF219" s="114"/>
      <c r="AG219" t="s">
        <v>230</v>
      </c>
      <c r="AH219" t="s">
        <v>250</v>
      </c>
      <c r="AI219" s="1" t="str">
        <f t="shared" ca="1" si="2363"/>
        <v/>
      </c>
      <c r="AK219" s="1"/>
      <c r="AM219" s="1"/>
      <c r="AO219" t="s">
        <v>230</v>
      </c>
      <c r="AP219" s="114"/>
      <c r="AQ219" t="str">
        <f t="shared" ca="1" si="2242"/>
        <v>\\(\\quad \\displaystyle  \\)</v>
      </c>
      <c r="AS219" s="114"/>
      <c r="AT219" s="114"/>
      <c r="AU219" s="114"/>
      <c r="AV219" s="114"/>
      <c r="AW219" s="114"/>
      <c r="AX219" s="114"/>
      <c r="AY219" s="114"/>
      <c r="AZ219" s="117"/>
      <c r="BH219" s="23">
        <f t="shared" ref="BH219:BJ219" ca="1" si="2465">RANDBETWEEN(2,10)</f>
        <v>10</v>
      </c>
      <c r="BI219" s="120"/>
      <c r="BJ219" s="23">
        <f t="shared" ca="1" si="2465"/>
        <v>3</v>
      </c>
      <c r="BK219" s="114"/>
      <c r="BL219" s="114"/>
      <c r="BM219" s="114"/>
      <c r="BN219" s="27">
        <f ca="1">IF(BL218&gt;BM218,BH219,BJ219)</f>
        <v>3</v>
      </c>
      <c r="BO219" s="27">
        <f ca="1">IF(BL218&lt;BM218,BH219,BJ219)</f>
        <v>10</v>
      </c>
      <c r="BP219" s="27"/>
      <c r="BQ219" s="25">
        <f ca="1">BN219*BO219</f>
        <v>30</v>
      </c>
      <c r="BR219" s="114"/>
      <c r="BS219" s="114"/>
      <c r="BT219">
        <f t="shared" ca="1" si="2433"/>
        <v>30</v>
      </c>
      <c r="BU219" s="25">
        <f t="shared" ca="1" si="2420"/>
        <v>30</v>
      </c>
      <c r="CA219" s="114"/>
      <c r="CB219" s="25">
        <f ca="1">F219*I219</f>
        <v>30</v>
      </c>
      <c r="CC219" s="114"/>
      <c r="CD219" s="114"/>
      <c r="CE219">
        <f t="shared" ca="1" si="2451"/>
        <v>30</v>
      </c>
      <c r="CF219" s="25">
        <f t="shared" ca="1" si="2438"/>
        <v>30</v>
      </c>
      <c r="CG219"/>
      <c r="CH219" s="5"/>
      <c r="CK219" s="5"/>
    </row>
    <row r="220" spans="2:89" ht="32" customHeight="1" thickBot="1" x14ac:dyDescent="0.6">
      <c r="B220" s="127" t="s">
        <v>29</v>
      </c>
      <c r="C220" s="126" t="s">
        <v>49</v>
      </c>
      <c r="D220" s="114">
        <v>9</v>
      </c>
      <c r="F220" s="28">
        <f ca="1">IF(BQ220&lt;=0,BJ220,BH220)</f>
        <v>8</v>
      </c>
      <c r="G220" s="114" t="str">
        <f t="shared" si="2421"/>
        <v>　－　</v>
      </c>
      <c r="H220" s="27"/>
      <c r="I220" s="28">
        <f ca="1">IF(BQ220&lt;=0,BH220,BJ220)</f>
        <v>2</v>
      </c>
      <c r="J220" s="124" t="s">
        <v>13</v>
      </c>
      <c r="K220" s="26"/>
      <c r="L220" s="24">
        <f t="shared" ref="L220:L223" ca="1" si="2466">BU220</f>
        <v>7</v>
      </c>
      <c r="M220" s="118" t="str">
        <f ca="1">IF(L221=1,"=","")</f>
        <v/>
      </c>
      <c r="N220" s="125" t="str">
        <f ca="1">IF(L221=1,IF(BQ220&lt;0,"ー",""),"")</f>
        <v/>
      </c>
      <c r="O220" s="118" t="str">
        <f ca="1">IF(L221=1,L220,"")</f>
        <v/>
      </c>
      <c r="P220" s="118" t="s">
        <v>250</v>
      </c>
      <c r="Q220" s="121" t="str">
        <f t="shared" ref="Q220" si="2467">IF(E220="","",E220)</f>
        <v/>
      </c>
      <c r="R220" s="114" t="s">
        <v>249</v>
      </c>
      <c r="S220" s="122">
        <f t="shared" ref="S220" ca="1" si="2468">F220</f>
        <v>8</v>
      </c>
      <c r="T220" s="114" t="s">
        <v>216</v>
      </c>
      <c r="U220" s="122">
        <f t="shared" ref="U220" ca="1" si="2469">F221</f>
        <v>10</v>
      </c>
      <c r="V220" s="114" t="s">
        <v>217</v>
      </c>
      <c r="W220" s="120" t="str">
        <f t="shared" ref="W220" si="2470">G220</f>
        <v>　－　</v>
      </c>
      <c r="X220" s="56"/>
      <c r="Y220" s="121" t="str">
        <f t="shared" ref="Y220" si="2471">IF(H220="","",H220)</f>
        <v/>
      </c>
      <c r="Z220" s="114" t="s">
        <v>249</v>
      </c>
      <c r="AA220" s="122">
        <f t="shared" ref="AA220" ca="1" si="2472">I220</f>
        <v>2</v>
      </c>
      <c r="AB220" s="114" t="s">
        <v>216</v>
      </c>
      <c r="AC220" s="122">
        <f t="shared" ref="AC220" ca="1" si="2473">I221</f>
        <v>6</v>
      </c>
      <c r="AD220" s="114" t="s">
        <v>217</v>
      </c>
      <c r="AE220" s="27"/>
      <c r="AF220" s="114" t="s">
        <v>233</v>
      </c>
      <c r="AG220" t="s">
        <v>230</v>
      </c>
      <c r="AH220" t="s">
        <v>250</v>
      </c>
      <c r="AI220" s="1" t="str">
        <f t="shared" si="2356"/>
        <v/>
      </c>
      <c r="AJ220" t="s">
        <v>249</v>
      </c>
      <c r="AK220" s="1">
        <f t="shared" ref="AK220" ca="1" si="2474">L220</f>
        <v>7</v>
      </c>
      <c r="AL220" t="s">
        <v>216</v>
      </c>
      <c r="AM220" s="1">
        <f t="shared" ref="AM220" ca="1" si="2475">L221</f>
        <v>15</v>
      </c>
      <c r="AN220" t="s">
        <v>217</v>
      </c>
      <c r="AO220" t="s">
        <v>230</v>
      </c>
      <c r="AP220" s="114" t="str">
        <f t="shared" ca="1" si="2359"/>
        <v>\\(\\quad \\displaystyle \\frac{8}{10}　－　\\frac{2}{6}　=　 \\)</v>
      </c>
      <c r="AQ220" t="str">
        <f t="shared" ca="1" si="2242"/>
        <v>\\(\\quad \\displaystyle \\frac{7}{15} \\)</v>
      </c>
      <c r="AS220" s="114" t="str">
        <f t="shared" ca="1" si="2360"/>
        <v>\\(\\quad \\displaystyle \\frac{8}{10}　－　\\frac{2}{6}　=　 \\)</v>
      </c>
      <c r="AT220" s="114" t="str">
        <f ca="1">IF(O220="",AQ220,AQ221)</f>
        <v>\\(\\quad \\displaystyle \\frac{7}{15} \\)</v>
      </c>
      <c r="AU220" s="114" t="s">
        <v>60</v>
      </c>
      <c r="AV220" s="115" t="s">
        <v>223</v>
      </c>
      <c r="AW220" s="115" t="str">
        <f ca="1">AS220</f>
        <v>\\(\\quad \\displaystyle \\frac{8}{10}　－　\\frac{2}{6}　=　 \\)</v>
      </c>
      <c r="AX220" s="115" t="str">
        <f ca="1">AT220</f>
        <v>\\(\\quad \\displaystyle \\frac{7}{15} \\)</v>
      </c>
      <c r="AY220" s="115" t="s">
        <v>62</v>
      </c>
      <c r="AZ220" s="116" t="str">
        <f ca="1">"INSERT INTO "&amp;AU220&amp;"(tangen,question,answer,editor,date,count) VALUES('"&amp;AV220&amp;"','"&amp;AW220&amp;"','"&amp;AX220&amp;"','"&amp;AY220&amp;"',NOW(),0);"</f>
        <v>INSERT INTO math(tangen,question,answer,editor,date,count) VALUES('m3500','\\(\\quad \\displaystyle \\frac{8}{10}　－　\\frac{2}{6}　=　 \\)','\\(\\quad \\displaystyle \\frac{7}{15} \\)','harazono',NOW(),0);</v>
      </c>
      <c r="BH220" s="22">
        <f t="shared" ref="BH220" ca="1" si="2476">RANDBETWEEN(1,10)</f>
        <v>8</v>
      </c>
      <c r="BI220" s="120" t="s">
        <v>235</v>
      </c>
      <c r="BJ220" s="22">
        <f ca="1">RANDBETWEEN(1,BH220)</f>
        <v>2</v>
      </c>
      <c r="BK220" s="114" t="s">
        <v>26</v>
      </c>
      <c r="BL220" s="114">
        <f ca="1">BH220/BH221</f>
        <v>0.8</v>
      </c>
      <c r="BM220" s="114">
        <f ca="1">BJ220/BJ221</f>
        <v>0.33333333333333331</v>
      </c>
      <c r="BN220" s="27">
        <f ca="1">IF(BL220&gt;BM220,BH220,BJ220)</f>
        <v>8</v>
      </c>
      <c r="BO220" s="27">
        <f ca="1">IF(BL220&lt;BM220,BH220,BJ220)</f>
        <v>2</v>
      </c>
      <c r="BP220" s="27"/>
      <c r="BQ220" s="24">
        <f ca="1">BN220*BO221-BO220*BN221</f>
        <v>28</v>
      </c>
      <c r="BR220" s="114" t="s">
        <v>26</v>
      </c>
      <c r="BS220" s="114" t="str">
        <f t="shared" ref="BS220" si="2477">BI220</f>
        <v>　－　</v>
      </c>
      <c r="BT220" s="30">
        <f t="shared" ca="1" si="2433"/>
        <v>28</v>
      </c>
      <c r="BU220" s="24">
        <f t="shared" ref="BU220" ca="1" si="2478">BT220/GCD(BT220,BT221)</f>
        <v>7</v>
      </c>
      <c r="CA220" s="114" t="s">
        <v>26</v>
      </c>
      <c r="CB220" s="24">
        <f ca="1">F220*I221-I220*F221</f>
        <v>28</v>
      </c>
      <c r="CC220" s="114" t="s">
        <v>26</v>
      </c>
      <c r="CD220" s="114" t="str">
        <f t="shared" ref="CD220" ca="1" si="2479">IF(CB220&lt;=0,"-","")</f>
        <v/>
      </c>
      <c r="CE220" s="30">
        <f t="shared" ca="1" si="2451"/>
        <v>28</v>
      </c>
      <c r="CF220" s="24">
        <f t="shared" ca="1" si="2435"/>
        <v>7</v>
      </c>
      <c r="CG220"/>
      <c r="CH220" s="5"/>
      <c r="CK220" s="5"/>
    </row>
    <row r="221" spans="2:89" ht="32" customHeight="1" x14ac:dyDescent="0.55000000000000004">
      <c r="B221" s="127"/>
      <c r="C221" s="127"/>
      <c r="D221" s="114"/>
      <c r="F221" s="29">
        <f ca="1">IF(BQ220&lt;=0,BJ221,BH221)</f>
        <v>10</v>
      </c>
      <c r="G221" s="114"/>
      <c r="H221" s="27"/>
      <c r="I221" s="29">
        <f ca="1">IF(BQ220&lt;=0,BH221,BJ221)</f>
        <v>6</v>
      </c>
      <c r="J221" s="124"/>
      <c r="K221" s="26"/>
      <c r="L221" s="25">
        <f t="shared" ca="1" si="2466"/>
        <v>15</v>
      </c>
      <c r="M221" s="118"/>
      <c r="N221" s="125"/>
      <c r="O221" s="118"/>
      <c r="P221" s="118"/>
      <c r="Q221" s="121"/>
      <c r="R221" s="114"/>
      <c r="S221" s="122"/>
      <c r="T221" s="114"/>
      <c r="U221" s="122"/>
      <c r="V221" s="114"/>
      <c r="W221" s="120"/>
      <c r="X221" s="56"/>
      <c r="Y221" s="121"/>
      <c r="Z221" s="114"/>
      <c r="AA221" s="122"/>
      <c r="AB221" s="114"/>
      <c r="AC221" s="122"/>
      <c r="AD221" s="114"/>
      <c r="AE221" s="27"/>
      <c r="AF221" s="114"/>
      <c r="AG221" t="s">
        <v>230</v>
      </c>
      <c r="AH221" t="s">
        <v>250</v>
      </c>
      <c r="AI221" s="1" t="str">
        <f t="shared" ca="1" si="2363"/>
        <v/>
      </c>
      <c r="AK221" s="1"/>
      <c r="AM221" s="1"/>
      <c r="AO221" t="s">
        <v>230</v>
      </c>
      <c r="AP221" s="114"/>
      <c r="AQ221" t="str">
        <f t="shared" ca="1" si="2242"/>
        <v>\\(\\quad \\displaystyle  \\)</v>
      </c>
      <c r="AS221" s="114"/>
      <c r="AT221" s="114"/>
      <c r="AU221" s="114"/>
      <c r="AV221" s="114"/>
      <c r="AW221" s="114"/>
      <c r="AX221" s="114"/>
      <c r="AY221" s="114"/>
      <c r="AZ221" s="117"/>
      <c r="BH221" s="23">
        <f t="shared" ref="BH221:BJ221" ca="1" si="2480">RANDBETWEEN(2,10)</f>
        <v>10</v>
      </c>
      <c r="BI221" s="120"/>
      <c r="BJ221" s="23">
        <f t="shared" ca="1" si="2480"/>
        <v>6</v>
      </c>
      <c r="BK221" s="114"/>
      <c r="BL221" s="114"/>
      <c r="BM221" s="114"/>
      <c r="BN221" s="27">
        <f ca="1">IF(BL220&gt;BM220,BH221,BJ221)</f>
        <v>10</v>
      </c>
      <c r="BO221" s="27">
        <f ca="1">IF(BL220&lt;BM220,BH221,BJ221)</f>
        <v>6</v>
      </c>
      <c r="BP221" s="27"/>
      <c r="BQ221" s="25">
        <f ca="1">BN221*BO221</f>
        <v>60</v>
      </c>
      <c r="BR221" s="114"/>
      <c r="BS221" s="114"/>
      <c r="BT221">
        <f t="shared" ca="1" si="2433"/>
        <v>60</v>
      </c>
      <c r="BU221" s="25">
        <f t="shared" ref="BU221" ca="1" si="2481">BT221/GCD(BT220,BT221)</f>
        <v>15</v>
      </c>
      <c r="CA221" s="114"/>
      <c r="CB221" s="25">
        <f ca="1">F221*I221</f>
        <v>60</v>
      </c>
      <c r="CC221" s="114"/>
      <c r="CD221" s="114"/>
      <c r="CE221">
        <f t="shared" ca="1" si="2451"/>
        <v>60</v>
      </c>
      <c r="CF221" s="25">
        <f t="shared" ca="1" si="2438"/>
        <v>15</v>
      </c>
      <c r="CG221"/>
      <c r="CH221" s="5"/>
      <c r="CK221" s="5"/>
    </row>
    <row r="222" spans="2:89" ht="32" customHeight="1" thickBot="1" x14ac:dyDescent="0.6">
      <c r="B222" s="127" t="s">
        <v>29</v>
      </c>
      <c r="C222" s="126" t="s">
        <v>49</v>
      </c>
      <c r="D222" s="114">
        <v>10</v>
      </c>
      <c r="E222" s="119"/>
      <c r="F222" s="28">
        <f ca="1">IF(BQ222&lt;=0,BJ222,BH222)</f>
        <v>3</v>
      </c>
      <c r="G222" s="114" t="str">
        <f t="shared" si="2421"/>
        <v>　－　</v>
      </c>
      <c r="H222" s="27"/>
      <c r="I222" s="28">
        <f ca="1">IF(BQ222&lt;=0,BH222,BJ222)</f>
        <v>3</v>
      </c>
      <c r="J222" s="124" t="s">
        <v>13</v>
      </c>
      <c r="K222" s="26"/>
      <c r="L222" s="24">
        <f t="shared" ca="1" si="2466"/>
        <v>3</v>
      </c>
      <c r="M222" s="118" t="str">
        <f ca="1">IF(L223=1,"=","")</f>
        <v/>
      </c>
      <c r="N222" s="125" t="str">
        <f ca="1">IF(L223=1,IF(BQ222&lt;0,"ー",""),"")</f>
        <v/>
      </c>
      <c r="O222" s="118" t="str">
        <f ca="1">IF(L223=1,L222,"")</f>
        <v/>
      </c>
      <c r="P222" s="118" t="s">
        <v>250</v>
      </c>
      <c r="Q222" s="121" t="str">
        <f t="shared" ref="Q222" si="2482">IF(E222="","",E222)</f>
        <v/>
      </c>
      <c r="R222" s="114" t="s">
        <v>249</v>
      </c>
      <c r="S222" s="122">
        <f ca="1">F222</f>
        <v>3</v>
      </c>
      <c r="T222" s="114" t="s">
        <v>216</v>
      </c>
      <c r="U222" s="122">
        <f t="shared" ref="U222" ca="1" si="2483">F223</f>
        <v>4</v>
      </c>
      <c r="V222" s="114" t="s">
        <v>217</v>
      </c>
      <c r="W222" s="120" t="str">
        <f t="shared" ref="W222" si="2484">G222</f>
        <v>　－　</v>
      </c>
      <c r="X222" s="56"/>
      <c r="Y222" s="121" t="str">
        <f t="shared" ref="Y222" si="2485">IF(H222="","",H222)</f>
        <v/>
      </c>
      <c r="Z222" s="114" t="s">
        <v>249</v>
      </c>
      <c r="AA222" s="122">
        <f t="shared" ref="AA222" ca="1" si="2486">I222</f>
        <v>3</v>
      </c>
      <c r="AB222" s="114" t="s">
        <v>216</v>
      </c>
      <c r="AC222" s="122">
        <f t="shared" ref="AC222" ca="1" si="2487">I223</f>
        <v>8</v>
      </c>
      <c r="AD222" s="114" t="s">
        <v>217</v>
      </c>
      <c r="AE222" s="27"/>
      <c r="AF222" s="114" t="s">
        <v>233</v>
      </c>
      <c r="AG222" t="s">
        <v>230</v>
      </c>
      <c r="AH222" t="s">
        <v>250</v>
      </c>
      <c r="AI222" s="1" t="str">
        <f t="shared" ref="AI222" si="2488">IF(K222="","",K222)</f>
        <v/>
      </c>
      <c r="AJ222" t="s">
        <v>249</v>
      </c>
      <c r="AK222" s="1">
        <f t="shared" ref="AK222" ca="1" si="2489">L222</f>
        <v>3</v>
      </c>
      <c r="AL222" t="s">
        <v>216</v>
      </c>
      <c r="AM222" s="1">
        <f t="shared" ref="AM222" ca="1" si="2490">L223</f>
        <v>8</v>
      </c>
      <c r="AN222" t="s">
        <v>217</v>
      </c>
      <c r="AO222" t="s">
        <v>230</v>
      </c>
      <c r="AP222" s="114" t="str">
        <f t="shared" ca="1" si="2359"/>
        <v>\\(\\quad \\displaystyle \\frac{3}{4}　－　\\frac{3}{8}　=　 \\)</v>
      </c>
      <c r="AQ222" t="str">
        <f t="shared" ca="1" si="2242"/>
        <v>\\(\\quad \\displaystyle \\frac{3}{8} \\)</v>
      </c>
      <c r="AS222" s="114" t="str">
        <f t="shared" ref="AS222" ca="1" si="2491">AP222</f>
        <v>\\(\\quad \\displaystyle \\frac{3}{4}　－　\\frac{3}{8}　=　 \\)</v>
      </c>
      <c r="AT222" s="114" t="str">
        <f ca="1">IF(O222="",AQ222,AQ223)</f>
        <v>\\(\\quad \\displaystyle \\frac{3}{8} \\)</v>
      </c>
      <c r="AU222" s="114" t="s">
        <v>60</v>
      </c>
      <c r="AV222" s="115" t="s">
        <v>223</v>
      </c>
      <c r="AW222" s="115" t="str">
        <f ca="1">AS222</f>
        <v>\\(\\quad \\displaystyle \\frac{3}{4}　－　\\frac{3}{8}　=　 \\)</v>
      </c>
      <c r="AX222" s="115" t="str">
        <f ca="1">AT222</f>
        <v>\\(\\quad \\displaystyle \\frac{3}{8} \\)</v>
      </c>
      <c r="AY222" s="115" t="s">
        <v>62</v>
      </c>
      <c r="AZ222" s="116" t="str">
        <f ca="1">"INSERT INTO "&amp;AU222&amp;"(tangen,question,answer,editor,date,count) VALUES('"&amp;AV222&amp;"','"&amp;AW222&amp;"','"&amp;AX222&amp;"','"&amp;AY222&amp;"',NOW(),0);"</f>
        <v>INSERT INTO math(tangen,question,answer,editor,date,count) VALUES('m3500','\\(\\quad \\displaystyle \\frac{3}{4}　－　\\frac{3}{8}　=　 \\)','\\(\\quad \\displaystyle \\frac{3}{8} \\)','harazono',NOW(),0);</v>
      </c>
      <c r="BH222" s="22">
        <f t="shared" ref="BH222:BH284" ca="1" si="2492">RANDBETWEEN(1,10)</f>
        <v>3</v>
      </c>
      <c r="BI222" s="120" t="s">
        <v>235</v>
      </c>
      <c r="BJ222" s="22">
        <f ca="1">RANDBETWEEN(1,BH222)</f>
        <v>3</v>
      </c>
      <c r="BK222" s="114" t="s">
        <v>26</v>
      </c>
      <c r="BL222" s="114">
        <f ca="1">BH222/BH223</f>
        <v>0.75</v>
      </c>
      <c r="BM222" s="114">
        <f ca="1">BJ222/BJ223</f>
        <v>0.375</v>
      </c>
      <c r="BN222" s="27">
        <f ca="1">IF(BL222&gt;BM222,BH222,BJ222)</f>
        <v>3</v>
      </c>
      <c r="BO222" s="27">
        <f ca="1">IF(BL222&lt;BM222,BH222,BJ222)</f>
        <v>3</v>
      </c>
      <c r="BP222" s="27"/>
      <c r="BQ222" s="24">
        <f ca="1">BN222*BO223-BO222*BN223</f>
        <v>12</v>
      </c>
      <c r="BR222" s="114" t="s">
        <v>26</v>
      </c>
      <c r="BS222" s="114" t="str">
        <f t="shared" ref="BS222" si="2493">BI222</f>
        <v>　－　</v>
      </c>
      <c r="BT222" s="30">
        <f t="shared" ca="1" si="2433"/>
        <v>12</v>
      </c>
      <c r="BU222" s="24">
        <f t="shared" ca="1" si="2404"/>
        <v>3</v>
      </c>
      <c r="CA222" s="114" t="s">
        <v>26</v>
      </c>
      <c r="CB222" s="24">
        <f ca="1">F222*I223-I222*F223</f>
        <v>12</v>
      </c>
      <c r="CC222" s="114" t="s">
        <v>26</v>
      </c>
      <c r="CD222" s="114" t="str">
        <f t="shared" ref="CD222" ca="1" si="2494">IF(CB222&lt;=0,"-","")</f>
        <v/>
      </c>
      <c r="CE222" s="30">
        <f t="shared" ca="1" si="2451"/>
        <v>12</v>
      </c>
      <c r="CF222" s="24">
        <f t="shared" ca="1" si="2435"/>
        <v>3</v>
      </c>
      <c r="CG222"/>
      <c r="CH222" s="5"/>
      <c r="CK222" s="5"/>
    </row>
    <row r="223" spans="2:89" ht="32" customHeight="1" x14ac:dyDescent="0.55000000000000004">
      <c r="B223" s="127"/>
      <c r="C223" s="127"/>
      <c r="D223" s="114"/>
      <c r="E223" s="119"/>
      <c r="F223" s="29">
        <f ca="1">IF(BQ222&lt;=0,BJ223,BH223)</f>
        <v>4</v>
      </c>
      <c r="G223" s="114"/>
      <c r="H223" s="27"/>
      <c r="I223" s="29">
        <f ca="1">IF(BQ222&lt;=0,BH223,BJ223)</f>
        <v>8</v>
      </c>
      <c r="J223" s="124"/>
      <c r="K223" s="26"/>
      <c r="L223" s="25">
        <f t="shared" ca="1" si="2466"/>
        <v>8</v>
      </c>
      <c r="M223" s="118"/>
      <c r="N223" s="125"/>
      <c r="O223" s="118"/>
      <c r="P223" s="118"/>
      <c r="Q223" s="121"/>
      <c r="R223" s="114"/>
      <c r="S223" s="122"/>
      <c r="T223" s="114"/>
      <c r="U223" s="122"/>
      <c r="V223" s="114"/>
      <c r="W223" s="120"/>
      <c r="X223" s="56"/>
      <c r="Y223" s="121"/>
      <c r="Z223" s="114"/>
      <c r="AA223" s="122"/>
      <c r="AB223" s="114"/>
      <c r="AC223" s="122"/>
      <c r="AD223" s="114"/>
      <c r="AE223" s="27"/>
      <c r="AF223" s="114"/>
      <c r="AG223" t="s">
        <v>230</v>
      </c>
      <c r="AH223" t="s">
        <v>250</v>
      </c>
      <c r="AI223" s="1" t="str">
        <f t="shared" ref="AI223" ca="1" si="2495">IF(O222="","",O222)</f>
        <v/>
      </c>
      <c r="AK223" s="1"/>
      <c r="AM223" s="1"/>
      <c r="AO223" t="s">
        <v>230</v>
      </c>
      <c r="AP223" s="114"/>
      <c r="AQ223" t="str">
        <f t="shared" ca="1" si="2242"/>
        <v>\\(\\quad \\displaystyle  \\)</v>
      </c>
      <c r="AS223" s="114"/>
      <c r="AT223" s="114"/>
      <c r="AU223" s="114"/>
      <c r="AV223" s="114"/>
      <c r="AW223" s="114"/>
      <c r="AX223" s="114"/>
      <c r="AY223" s="114"/>
      <c r="AZ223" s="117"/>
      <c r="BH223" s="23">
        <f t="shared" ref="BH223:BK616" ca="1" si="2496">RANDBETWEEN(2,10)</f>
        <v>4</v>
      </c>
      <c r="BI223" s="120"/>
      <c r="BJ223" s="23">
        <f t="shared" ca="1" si="2496"/>
        <v>8</v>
      </c>
      <c r="BK223" s="114"/>
      <c r="BL223" s="114"/>
      <c r="BM223" s="114"/>
      <c r="BN223" s="27">
        <f ca="1">IF(BL222&gt;BM222,BH223,BJ223)</f>
        <v>4</v>
      </c>
      <c r="BO223" s="27">
        <f ca="1">IF(BL222&lt;BM222,BH223,BJ223)</f>
        <v>8</v>
      </c>
      <c r="BP223" s="27"/>
      <c r="BQ223" s="25">
        <f ca="1">BN223*BO223</f>
        <v>32</v>
      </c>
      <c r="BR223" s="114"/>
      <c r="BS223" s="114"/>
      <c r="BT223">
        <f t="shared" ca="1" si="2433"/>
        <v>32</v>
      </c>
      <c r="BU223" s="25">
        <f t="shared" ca="1" si="2406"/>
        <v>8</v>
      </c>
      <c r="CA223" s="114"/>
      <c r="CB223" s="25">
        <f ca="1">F223*I223</f>
        <v>32</v>
      </c>
      <c r="CC223" s="114"/>
      <c r="CD223" s="114"/>
      <c r="CE223">
        <f t="shared" ca="1" si="2451"/>
        <v>32</v>
      </c>
      <c r="CF223" s="25">
        <f t="shared" ca="1" si="2438"/>
        <v>8</v>
      </c>
      <c r="CG223"/>
      <c r="CH223" s="5"/>
      <c r="CK223" s="5"/>
    </row>
    <row r="224" spans="2:89" ht="32" customHeight="1" thickBot="1" x14ac:dyDescent="0.6">
      <c r="B224" s="127" t="s">
        <v>29</v>
      </c>
      <c r="C224" s="126" t="s">
        <v>49</v>
      </c>
      <c r="D224" s="114">
        <v>11</v>
      </c>
      <c r="E224" s="119"/>
      <c r="F224" s="28">
        <f t="shared" ref="F224" ca="1" si="2497">IF(BQ224&lt;=0,BJ224,BH224)</f>
        <v>9</v>
      </c>
      <c r="G224" s="114" t="str">
        <f t="shared" si="2421"/>
        <v>　－　</v>
      </c>
      <c r="H224" s="27"/>
      <c r="I224" s="28">
        <f t="shared" ref="I224" ca="1" si="2498">IF(BQ224&lt;=0,BH224,BJ224)</f>
        <v>2</v>
      </c>
      <c r="J224" s="124" t="s">
        <v>13</v>
      </c>
      <c r="K224" s="26"/>
      <c r="L224" s="24">
        <f t="shared" ref="L224:L287" ca="1" si="2499">BU224</f>
        <v>37</v>
      </c>
      <c r="M224" s="118" t="str">
        <f t="shared" ref="M224" ca="1" si="2500">IF(L225=1,"=","")</f>
        <v/>
      </c>
      <c r="N224" s="125" t="str">
        <f t="shared" ref="N224" ca="1" si="2501">IF(L225=1,IF(BQ224&lt;0,"ー",""),"")</f>
        <v/>
      </c>
      <c r="O224" s="118" t="str">
        <f t="shared" ref="O224" ca="1" si="2502">IF(L225=1,L224,"")</f>
        <v/>
      </c>
      <c r="P224" s="118" t="s">
        <v>250</v>
      </c>
      <c r="Q224" s="121" t="str">
        <f t="shared" ref="Q224" si="2503">IF(E224="","",E224)</f>
        <v/>
      </c>
      <c r="R224" s="114" t="s">
        <v>249</v>
      </c>
      <c r="S224" s="122">
        <f t="shared" ref="S224" ca="1" si="2504">F224</f>
        <v>9</v>
      </c>
      <c r="T224" s="114" t="s">
        <v>216</v>
      </c>
      <c r="U224" s="122">
        <f t="shared" ref="U224" ca="1" si="2505">F225</f>
        <v>4</v>
      </c>
      <c r="V224" s="114" t="s">
        <v>217</v>
      </c>
      <c r="W224" s="120" t="str">
        <f t="shared" ref="W224" si="2506">G224</f>
        <v>　－　</v>
      </c>
      <c r="X224" s="56"/>
      <c r="Y224" s="121" t="str">
        <f t="shared" ref="Y224" si="2507">IF(H224="","",H224)</f>
        <v/>
      </c>
      <c r="Z224" s="114" t="s">
        <v>249</v>
      </c>
      <c r="AA224" s="122">
        <f t="shared" ref="AA224" ca="1" si="2508">I224</f>
        <v>2</v>
      </c>
      <c r="AB224" s="114" t="s">
        <v>216</v>
      </c>
      <c r="AC224" s="122">
        <f t="shared" ref="AC224" ca="1" si="2509">I225</f>
        <v>5</v>
      </c>
      <c r="AD224" s="114" t="s">
        <v>217</v>
      </c>
      <c r="AE224" s="27"/>
      <c r="AF224" s="114" t="s">
        <v>233</v>
      </c>
      <c r="AG224" t="s">
        <v>230</v>
      </c>
      <c r="AH224" t="s">
        <v>250</v>
      </c>
      <c r="AI224" s="1" t="str">
        <f t="shared" ref="AI224" si="2510">IF(K224="","",K224)</f>
        <v/>
      </c>
      <c r="AJ224" t="s">
        <v>249</v>
      </c>
      <c r="AK224" s="1">
        <f t="shared" ref="AK224" ca="1" si="2511">L224</f>
        <v>37</v>
      </c>
      <c r="AL224" t="s">
        <v>216</v>
      </c>
      <c r="AM224" s="1">
        <f t="shared" ref="AM224" ca="1" si="2512">L225</f>
        <v>20</v>
      </c>
      <c r="AN224" t="s">
        <v>217</v>
      </c>
      <c r="AO224" t="s">
        <v>230</v>
      </c>
      <c r="AP224" s="114" t="str">
        <f t="shared" ca="1" si="2359"/>
        <v>\\(\\quad \\displaystyle \\frac{9}{4}　－　\\frac{2}{5}　=　 \\)</v>
      </c>
      <c r="AQ224" t="str">
        <f t="shared" ca="1" si="2242"/>
        <v>\\(\\quad \\displaystyle \\frac{37}{20} \\)</v>
      </c>
      <c r="AS224" s="114" t="str">
        <f t="shared" ref="AS224" ca="1" si="2513">AP224</f>
        <v>\\(\\quad \\displaystyle \\frac{9}{4}　－　\\frac{2}{5}　=　 \\)</v>
      </c>
      <c r="AT224" s="114" t="str">
        <f t="shared" ref="AT224" ca="1" si="2514">IF(O224="",AQ224,AQ225)</f>
        <v>\\(\\quad \\displaystyle \\frac{37}{20} \\)</v>
      </c>
      <c r="AU224" s="114" t="s">
        <v>60</v>
      </c>
      <c r="AV224" s="115" t="s">
        <v>223</v>
      </c>
      <c r="AW224" s="115" t="str">
        <f t="shared" ref="AW224" ca="1" si="2515">AS224</f>
        <v>\\(\\quad \\displaystyle \\frac{9}{4}　－　\\frac{2}{5}　=　 \\)</v>
      </c>
      <c r="AX224" s="115" t="str">
        <f t="shared" ref="AX224" ca="1" si="2516">AT224</f>
        <v>\\(\\quad \\displaystyle \\frac{37}{20} \\)</v>
      </c>
      <c r="AY224" s="115" t="s">
        <v>62</v>
      </c>
      <c r="AZ224" s="116" t="str">
        <f t="shared" ref="AZ224" ca="1" si="2517">"INSERT INTO "&amp;AU224&amp;"(tangen,question,answer,editor,date,count) VALUES('"&amp;AV224&amp;"','"&amp;AW224&amp;"','"&amp;AX224&amp;"','"&amp;AY224&amp;"',NOW(),0);"</f>
        <v>INSERT INTO math(tangen,question,answer,editor,date,count) VALUES('m3500','\\(\\quad \\displaystyle \\frac{9}{4}　－　\\frac{2}{5}　=　 \\)','\\(\\quad \\displaystyle \\frac{37}{20} \\)','harazono',NOW(),0);</v>
      </c>
      <c r="BH224" s="22">
        <f t="shared" ca="1" si="2492"/>
        <v>9</v>
      </c>
      <c r="BI224" s="120" t="s">
        <v>235</v>
      </c>
      <c r="BJ224" s="22">
        <f t="shared" ref="BJ224" ca="1" si="2518">RANDBETWEEN(1,BH224)</f>
        <v>2</v>
      </c>
      <c r="BK224" s="114" t="s">
        <v>26</v>
      </c>
      <c r="BL224" s="114">
        <f t="shared" ref="BL224" ca="1" si="2519">BH224/BH225</f>
        <v>2.25</v>
      </c>
      <c r="BM224" s="114">
        <f t="shared" ref="BM224" ca="1" si="2520">BJ224/BJ225</f>
        <v>0.4</v>
      </c>
      <c r="BN224" s="27">
        <f t="shared" ref="BN224" ca="1" si="2521">IF(BL224&gt;BM224,BH224,BJ224)</f>
        <v>9</v>
      </c>
      <c r="BO224" s="27">
        <f t="shared" ref="BO224" ca="1" si="2522">IF(BL224&lt;BM224,BH224,BJ224)</f>
        <v>2</v>
      </c>
      <c r="BP224" s="27"/>
      <c r="BQ224" s="24">
        <f t="shared" ref="BQ224" ca="1" si="2523">BN224*BO225-BO224*BN225</f>
        <v>37</v>
      </c>
      <c r="BR224" s="114" t="s">
        <v>26</v>
      </c>
      <c r="BS224" s="114" t="str">
        <f t="shared" ref="BS224" si="2524">BI224</f>
        <v>　－　</v>
      </c>
      <c r="BT224" s="30">
        <f t="shared" ref="BT224:BT287" ca="1" si="2525">ABS(BQ224)</f>
        <v>37</v>
      </c>
      <c r="BU224" s="24">
        <f t="shared" ref="BU224" ca="1" si="2526">BT224/GCD(BT224,BT225)</f>
        <v>37</v>
      </c>
      <c r="CA224" s="114" t="s">
        <v>26</v>
      </c>
      <c r="CB224" s="24">
        <f t="shared" ref="CB224" ca="1" si="2527">F224*I225-I224*F225</f>
        <v>37</v>
      </c>
      <c r="CC224" s="114" t="s">
        <v>26</v>
      </c>
      <c r="CD224" s="114" t="str">
        <f t="shared" ref="CD224" ca="1" si="2528">IF(CB224&lt;=0,"-","")</f>
        <v/>
      </c>
      <c r="CE224" s="30">
        <f t="shared" ref="CE224:CE287" ca="1" si="2529">ABS(CB224)</f>
        <v>37</v>
      </c>
      <c r="CF224" s="24">
        <f t="shared" ref="CF224" ca="1" si="2530">CE224/GCD(CE224,CE225)</f>
        <v>37</v>
      </c>
      <c r="CG224"/>
      <c r="CH224" s="5"/>
      <c r="CK224" s="5"/>
    </row>
    <row r="225" spans="2:89" ht="32" customHeight="1" x14ac:dyDescent="0.55000000000000004">
      <c r="B225" s="127"/>
      <c r="C225" s="127"/>
      <c r="D225" s="114"/>
      <c r="E225" s="119"/>
      <c r="F225" s="29">
        <f t="shared" ref="F225" ca="1" si="2531">IF(BQ224&lt;=0,BJ225,BH225)</f>
        <v>4</v>
      </c>
      <c r="G225" s="114"/>
      <c r="H225" s="27"/>
      <c r="I225" s="29">
        <f t="shared" ref="I225" ca="1" si="2532">IF(BQ224&lt;=0,BH225,BJ225)</f>
        <v>5</v>
      </c>
      <c r="J225" s="124"/>
      <c r="K225" s="26"/>
      <c r="L225" s="25">
        <f t="shared" ca="1" si="2499"/>
        <v>20</v>
      </c>
      <c r="M225" s="118"/>
      <c r="N225" s="125"/>
      <c r="O225" s="118"/>
      <c r="P225" s="118"/>
      <c r="Q225" s="121"/>
      <c r="R225" s="114"/>
      <c r="S225" s="122"/>
      <c r="T225" s="114"/>
      <c r="U225" s="122"/>
      <c r="V225" s="114"/>
      <c r="W225" s="120"/>
      <c r="X225" s="56"/>
      <c r="Y225" s="121"/>
      <c r="Z225" s="114"/>
      <c r="AA225" s="122"/>
      <c r="AB225" s="114"/>
      <c r="AC225" s="122"/>
      <c r="AD225" s="114"/>
      <c r="AE225" s="27"/>
      <c r="AF225" s="114"/>
      <c r="AG225" t="s">
        <v>230</v>
      </c>
      <c r="AH225" t="s">
        <v>250</v>
      </c>
      <c r="AI225" s="1" t="str">
        <f t="shared" ref="AI225" ca="1" si="2533">IF(O224="","",O224)</f>
        <v/>
      </c>
      <c r="AK225" s="1"/>
      <c r="AM225" s="1"/>
      <c r="AO225" t="s">
        <v>230</v>
      </c>
      <c r="AP225" s="114"/>
      <c r="AQ225" t="str">
        <f t="shared" ca="1" si="2242"/>
        <v>\\(\\quad \\displaystyle  \\)</v>
      </c>
      <c r="AS225" s="114"/>
      <c r="AT225" s="114"/>
      <c r="AU225" s="114"/>
      <c r="AV225" s="114"/>
      <c r="AW225" s="114"/>
      <c r="AX225" s="114"/>
      <c r="AY225" s="114"/>
      <c r="AZ225" s="117"/>
      <c r="BH225" s="23">
        <f t="shared" ca="1" si="2496"/>
        <v>4</v>
      </c>
      <c r="BI225" s="120"/>
      <c r="BJ225" s="23">
        <f t="shared" ca="1" si="2496"/>
        <v>5</v>
      </c>
      <c r="BK225" s="114"/>
      <c r="BL225" s="114"/>
      <c r="BM225" s="114"/>
      <c r="BN225" s="27">
        <f t="shared" ref="BN225" ca="1" si="2534">IF(BL224&gt;BM224,BH225,BJ225)</f>
        <v>4</v>
      </c>
      <c r="BO225" s="27">
        <f t="shared" ref="BO225" ca="1" si="2535">IF(BL224&lt;BM224,BH225,BJ225)</f>
        <v>5</v>
      </c>
      <c r="BP225" s="27"/>
      <c r="BQ225" s="25">
        <f t="shared" ref="BQ225" ca="1" si="2536">BN225*BO225</f>
        <v>20</v>
      </c>
      <c r="BR225" s="114"/>
      <c r="BS225" s="114"/>
      <c r="BT225">
        <f t="shared" ca="1" si="2525"/>
        <v>20</v>
      </c>
      <c r="BU225" s="25">
        <f t="shared" ref="BU225" ca="1" si="2537">BT225/GCD(BT224,BT225)</f>
        <v>20</v>
      </c>
      <c r="CA225" s="114"/>
      <c r="CB225" s="25">
        <f t="shared" ref="CB225" ca="1" si="2538">F225*I225</f>
        <v>20</v>
      </c>
      <c r="CC225" s="114"/>
      <c r="CD225" s="114"/>
      <c r="CE225">
        <f t="shared" ca="1" si="2529"/>
        <v>20</v>
      </c>
      <c r="CF225" s="25">
        <f t="shared" ref="CF225" ca="1" si="2539">CE225/GCD(CE224,CE225)</f>
        <v>20</v>
      </c>
      <c r="CG225"/>
      <c r="CH225" s="5"/>
      <c r="CK225" s="5"/>
    </row>
    <row r="226" spans="2:89" ht="32" customHeight="1" thickBot="1" x14ac:dyDescent="0.6">
      <c r="B226" s="127" t="s">
        <v>29</v>
      </c>
      <c r="C226" s="126" t="s">
        <v>49</v>
      </c>
      <c r="D226" s="114">
        <v>12</v>
      </c>
      <c r="E226" s="119"/>
      <c r="F226" s="28">
        <f t="shared" ref="F226" ca="1" si="2540">IF(BQ226&lt;=0,BJ226,BH226)</f>
        <v>8</v>
      </c>
      <c r="G226" s="114" t="str">
        <f t="shared" si="2421"/>
        <v>　－　</v>
      </c>
      <c r="H226" s="27"/>
      <c r="I226" s="28">
        <f t="shared" ref="I226" ca="1" si="2541">IF(BQ226&lt;=0,BH226,BJ226)</f>
        <v>7</v>
      </c>
      <c r="J226" s="124" t="s">
        <v>13</v>
      </c>
      <c r="K226" s="26"/>
      <c r="L226" s="24">
        <f t="shared" ca="1" si="2499"/>
        <v>1</v>
      </c>
      <c r="M226" s="118" t="str">
        <f t="shared" ref="M226" ca="1" si="2542">IF(L227=1,"=","")</f>
        <v/>
      </c>
      <c r="N226" s="125" t="str">
        <f t="shared" ref="N226" ca="1" si="2543">IF(L227=1,IF(BQ226&lt;0,"ー",""),"")</f>
        <v/>
      </c>
      <c r="O226" s="118" t="str">
        <f t="shared" ref="O226" ca="1" si="2544">IF(L227=1,L226,"")</f>
        <v/>
      </c>
      <c r="P226" s="118" t="s">
        <v>250</v>
      </c>
      <c r="Q226" s="121" t="str">
        <f t="shared" ref="Q226" si="2545">IF(E226="","",E226)</f>
        <v/>
      </c>
      <c r="R226" s="114" t="s">
        <v>249</v>
      </c>
      <c r="S226" s="122">
        <f t="shared" ref="S226" ca="1" si="2546">F226</f>
        <v>8</v>
      </c>
      <c r="T226" s="114" t="s">
        <v>216</v>
      </c>
      <c r="U226" s="122">
        <f t="shared" ref="U226" ca="1" si="2547">F227</f>
        <v>8</v>
      </c>
      <c r="V226" s="114" t="s">
        <v>217</v>
      </c>
      <c r="W226" s="120" t="str">
        <f t="shared" ref="W226" si="2548">G226</f>
        <v>　－　</v>
      </c>
      <c r="X226" s="56"/>
      <c r="Y226" s="121" t="str">
        <f t="shared" ref="Y226" si="2549">IF(H226="","",H226)</f>
        <v/>
      </c>
      <c r="Z226" s="114" t="s">
        <v>249</v>
      </c>
      <c r="AA226" s="122">
        <f t="shared" ref="AA226" ca="1" si="2550">I226</f>
        <v>7</v>
      </c>
      <c r="AB226" s="114" t="s">
        <v>216</v>
      </c>
      <c r="AC226" s="122">
        <f t="shared" ref="AC226" ca="1" si="2551">I227</f>
        <v>8</v>
      </c>
      <c r="AD226" s="114" t="s">
        <v>217</v>
      </c>
      <c r="AE226" s="27"/>
      <c r="AF226" s="114" t="s">
        <v>233</v>
      </c>
      <c r="AG226" t="s">
        <v>230</v>
      </c>
      <c r="AH226" t="s">
        <v>250</v>
      </c>
      <c r="AI226" s="1" t="str">
        <f t="shared" ref="AI226" si="2552">IF(K226="","",K226)</f>
        <v/>
      </c>
      <c r="AJ226" t="s">
        <v>249</v>
      </c>
      <c r="AK226" s="1">
        <f t="shared" ref="AK226" ca="1" si="2553">L226</f>
        <v>1</v>
      </c>
      <c r="AL226" t="s">
        <v>216</v>
      </c>
      <c r="AM226" s="1">
        <f t="shared" ref="AM226" ca="1" si="2554">L227</f>
        <v>8</v>
      </c>
      <c r="AN226" t="s">
        <v>217</v>
      </c>
      <c r="AO226" t="s">
        <v>230</v>
      </c>
      <c r="AP226" s="114" t="str">
        <f t="shared" ca="1" si="2359"/>
        <v>\\(\\quad \\displaystyle \\frac{8}{8}　－　\\frac{7}{8}　=　 \\)</v>
      </c>
      <c r="AQ226" t="str">
        <f t="shared" ca="1" si="2242"/>
        <v>\\(\\quad \\displaystyle \\frac{1}{8} \\)</v>
      </c>
      <c r="AS226" s="114" t="str">
        <f t="shared" ref="AS226" ca="1" si="2555">AP226</f>
        <v>\\(\\quad \\displaystyle \\frac{8}{8}　－　\\frac{7}{8}　=　 \\)</v>
      </c>
      <c r="AT226" s="114" t="str">
        <f t="shared" ref="AT226" ca="1" si="2556">IF(O226="",AQ226,AQ227)</f>
        <v>\\(\\quad \\displaystyle \\frac{1}{8} \\)</v>
      </c>
      <c r="AU226" s="114" t="s">
        <v>60</v>
      </c>
      <c r="AV226" s="115" t="s">
        <v>223</v>
      </c>
      <c r="AW226" s="115" t="str">
        <f t="shared" ref="AW226" ca="1" si="2557">AS226</f>
        <v>\\(\\quad \\displaystyle \\frac{8}{8}　－　\\frac{7}{8}　=　 \\)</v>
      </c>
      <c r="AX226" s="115" t="str">
        <f t="shared" ref="AX226" ca="1" si="2558">AT226</f>
        <v>\\(\\quad \\displaystyle \\frac{1}{8} \\)</v>
      </c>
      <c r="AY226" s="115" t="s">
        <v>62</v>
      </c>
      <c r="AZ226" s="116" t="str">
        <f t="shared" ref="AZ226" ca="1" si="2559">"INSERT INTO "&amp;AU226&amp;"(tangen,question,answer,editor,date,count) VALUES('"&amp;AV226&amp;"','"&amp;AW226&amp;"','"&amp;AX226&amp;"','"&amp;AY226&amp;"',NOW(),0);"</f>
        <v>INSERT INTO math(tangen,question,answer,editor,date,count) VALUES('m3500','\\(\\quad \\displaystyle \\frac{8}{8}　－　\\frac{7}{8}　=　 \\)','\\(\\quad \\displaystyle \\frac{1}{8} \\)','harazono',NOW(),0);</v>
      </c>
      <c r="BH226" s="22">
        <f t="shared" ca="1" si="2492"/>
        <v>8</v>
      </c>
      <c r="BI226" s="120" t="s">
        <v>235</v>
      </c>
      <c r="BJ226" s="22">
        <f t="shared" ref="BJ226" ca="1" si="2560">RANDBETWEEN(1,BH226)</f>
        <v>7</v>
      </c>
      <c r="BK226" s="114" t="s">
        <v>26</v>
      </c>
      <c r="BL226" s="114">
        <f t="shared" ref="BL226" ca="1" si="2561">BH226/BH227</f>
        <v>1</v>
      </c>
      <c r="BM226" s="114">
        <f t="shared" ref="BM226" ca="1" si="2562">BJ226/BJ227</f>
        <v>0.875</v>
      </c>
      <c r="BN226" s="27">
        <f t="shared" ref="BN226" ca="1" si="2563">IF(BL226&gt;BM226,BH226,BJ226)</f>
        <v>8</v>
      </c>
      <c r="BO226" s="27">
        <f t="shared" ref="BO226" ca="1" si="2564">IF(BL226&lt;BM226,BH226,BJ226)</f>
        <v>7</v>
      </c>
      <c r="BP226" s="27"/>
      <c r="BQ226" s="24">
        <f t="shared" ref="BQ226" ca="1" si="2565">BN226*BO227-BO226*BN227</f>
        <v>8</v>
      </c>
      <c r="BR226" s="114" t="s">
        <v>26</v>
      </c>
      <c r="BS226" s="114" t="str">
        <f t="shared" ref="BS226" si="2566">BI226</f>
        <v>　－　</v>
      </c>
      <c r="BT226" s="30">
        <f t="shared" ca="1" si="2525"/>
        <v>8</v>
      </c>
      <c r="BU226" s="24">
        <f t="shared" ref="BU226" ca="1" si="2567">BT226/GCD(BT226,BT227)</f>
        <v>1</v>
      </c>
      <c r="CA226" s="114" t="s">
        <v>26</v>
      </c>
      <c r="CB226" s="24">
        <f t="shared" ref="CB226" ca="1" si="2568">F226*I227-I226*F227</f>
        <v>8</v>
      </c>
      <c r="CC226" s="114" t="s">
        <v>26</v>
      </c>
      <c r="CD226" s="114" t="str">
        <f t="shared" ref="CD226" ca="1" si="2569">IF(CB226&lt;=0,"-","")</f>
        <v/>
      </c>
      <c r="CE226" s="30">
        <f t="shared" ca="1" si="2529"/>
        <v>8</v>
      </c>
      <c r="CF226" s="24">
        <f t="shared" ref="CF226" ca="1" si="2570">CE226/GCD(CE226,CE227)</f>
        <v>1</v>
      </c>
      <c r="CG226"/>
      <c r="CH226" s="5"/>
      <c r="CK226" s="5"/>
    </row>
    <row r="227" spans="2:89" ht="32" customHeight="1" x14ac:dyDescent="0.55000000000000004">
      <c r="B227" s="127"/>
      <c r="C227" s="127"/>
      <c r="D227" s="114"/>
      <c r="E227" s="119"/>
      <c r="F227" s="29">
        <f t="shared" ref="F227" ca="1" si="2571">IF(BQ226&lt;=0,BJ227,BH227)</f>
        <v>8</v>
      </c>
      <c r="G227" s="114"/>
      <c r="H227" s="27"/>
      <c r="I227" s="29">
        <f t="shared" ref="I227" ca="1" si="2572">IF(BQ226&lt;=0,BH227,BJ227)</f>
        <v>8</v>
      </c>
      <c r="J227" s="124"/>
      <c r="K227" s="26"/>
      <c r="L227" s="25">
        <f t="shared" ca="1" si="2499"/>
        <v>8</v>
      </c>
      <c r="M227" s="118"/>
      <c r="N227" s="125"/>
      <c r="O227" s="118"/>
      <c r="P227" s="118"/>
      <c r="Q227" s="121"/>
      <c r="R227" s="114"/>
      <c r="S227" s="122"/>
      <c r="T227" s="114"/>
      <c r="U227" s="122"/>
      <c r="V227" s="114"/>
      <c r="W227" s="120"/>
      <c r="X227" s="56"/>
      <c r="Y227" s="121"/>
      <c r="Z227" s="114"/>
      <c r="AA227" s="122"/>
      <c r="AB227" s="114"/>
      <c r="AC227" s="122"/>
      <c r="AD227" s="114"/>
      <c r="AE227" s="27"/>
      <c r="AF227" s="114"/>
      <c r="AG227" t="s">
        <v>230</v>
      </c>
      <c r="AH227" t="s">
        <v>250</v>
      </c>
      <c r="AI227" s="1" t="str">
        <f t="shared" ref="AI227" ca="1" si="2573">IF(O226="","",O226)</f>
        <v/>
      </c>
      <c r="AK227" s="1"/>
      <c r="AM227" s="1"/>
      <c r="AO227" t="s">
        <v>230</v>
      </c>
      <c r="AP227" s="114"/>
      <c r="AQ227" t="str">
        <f t="shared" ca="1" si="2242"/>
        <v>\\(\\quad \\displaystyle  \\)</v>
      </c>
      <c r="AS227" s="114"/>
      <c r="AT227" s="114"/>
      <c r="AU227" s="114"/>
      <c r="AV227" s="114"/>
      <c r="AW227" s="114"/>
      <c r="AX227" s="114"/>
      <c r="AY227" s="114"/>
      <c r="AZ227" s="117"/>
      <c r="BH227" s="23">
        <f t="shared" ca="1" si="2496"/>
        <v>8</v>
      </c>
      <c r="BI227" s="120"/>
      <c r="BJ227" s="23">
        <f t="shared" ca="1" si="2496"/>
        <v>8</v>
      </c>
      <c r="BK227" s="114"/>
      <c r="BL227" s="114"/>
      <c r="BM227" s="114"/>
      <c r="BN227" s="27">
        <f t="shared" ref="BN227" ca="1" si="2574">IF(BL226&gt;BM226,BH227,BJ227)</f>
        <v>8</v>
      </c>
      <c r="BO227" s="27">
        <f t="shared" ref="BO227" ca="1" si="2575">IF(BL226&lt;BM226,BH227,BJ227)</f>
        <v>8</v>
      </c>
      <c r="BP227" s="27"/>
      <c r="BQ227" s="25">
        <f t="shared" ref="BQ227" ca="1" si="2576">BN227*BO227</f>
        <v>64</v>
      </c>
      <c r="BR227" s="114"/>
      <c r="BS227" s="114"/>
      <c r="BT227">
        <f t="shared" ca="1" si="2525"/>
        <v>64</v>
      </c>
      <c r="BU227" s="25">
        <f t="shared" ref="BU227" ca="1" si="2577">BT227/GCD(BT226,BT227)</f>
        <v>8</v>
      </c>
      <c r="CA227" s="114"/>
      <c r="CB227" s="25">
        <f t="shared" ref="CB227" ca="1" si="2578">F227*I227</f>
        <v>64</v>
      </c>
      <c r="CC227" s="114"/>
      <c r="CD227" s="114"/>
      <c r="CE227">
        <f t="shared" ca="1" si="2529"/>
        <v>64</v>
      </c>
      <c r="CF227" s="25">
        <f t="shared" ref="CF227" ca="1" si="2579">CE227/GCD(CE226,CE227)</f>
        <v>8</v>
      </c>
      <c r="CG227"/>
      <c r="CH227" s="5"/>
      <c r="CK227" s="5"/>
    </row>
    <row r="228" spans="2:89" ht="32" customHeight="1" thickBot="1" x14ac:dyDescent="0.6">
      <c r="B228" s="127" t="s">
        <v>29</v>
      </c>
      <c r="C228" s="126" t="s">
        <v>49</v>
      </c>
      <c r="D228" s="114">
        <v>13</v>
      </c>
      <c r="E228" s="119"/>
      <c r="F228" s="28">
        <f t="shared" ref="F228" ca="1" si="2580">IF(BQ228&lt;=0,BJ228,BH228)</f>
        <v>3</v>
      </c>
      <c r="G228" s="114" t="str">
        <f t="shared" si="2421"/>
        <v>　－　</v>
      </c>
      <c r="H228" s="27"/>
      <c r="I228" s="28">
        <f t="shared" ref="I228" ca="1" si="2581">IF(BQ228&lt;=0,BH228,BJ228)</f>
        <v>2</v>
      </c>
      <c r="J228" s="124" t="s">
        <v>13</v>
      </c>
      <c r="K228" s="26"/>
      <c r="L228" s="24">
        <f t="shared" ca="1" si="2499"/>
        <v>1</v>
      </c>
      <c r="M228" s="118" t="str">
        <f t="shared" ref="M228" ca="1" si="2582">IF(L229=1,"=","")</f>
        <v/>
      </c>
      <c r="N228" s="125" t="str">
        <f t="shared" ref="N228" ca="1" si="2583">IF(L229=1,IF(BQ228&lt;0,"ー",""),"")</f>
        <v/>
      </c>
      <c r="O228" s="118" t="str">
        <f t="shared" ref="O228" ca="1" si="2584">IF(L229=1,L228,"")</f>
        <v/>
      </c>
      <c r="P228" s="118" t="s">
        <v>250</v>
      </c>
      <c r="Q228" s="121" t="str">
        <f t="shared" ref="Q228" si="2585">IF(E228="","",E228)</f>
        <v/>
      </c>
      <c r="R228" s="114" t="s">
        <v>249</v>
      </c>
      <c r="S228" s="122">
        <f t="shared" ref="S228" ca="1" si="2586">F228</f>
        <v>3</v>
      </c>
      <c r="T228" s="114" t="s">
        <v>216</v>
      </c>
      <c r="U228" s="122">
        <f t="shared" ref="U228" ca="1" si="2587">F229</f>
        <v>10</v>
      </c>
      <c r="V228" s="114" t="s">
        <v>217</v>
      </c>
      <c r="W228" s="120" t="str">
        <f t="shared" ref="W228" si="2588">G228</f>
        <v>　－　</v>
      </c>
      <c r="X228" s="56"/>
      <c r="Y228" s="121" t="str">
        <f t="shared" ref="Y228" si="2589">IF(H228="","",H228)</f>
        <v/>
      </c>
      <c r="Z228" s="114" t="s">
        <v>249</v>
      </c>
      <c r="AA228" s="122">
        <f t="shared" ref="AA228" ca="1" si="2590">I228</f>
        <v>2</v>
      </c>
      <c r="AB228" s="114" t="s">
        <v>216</v>
      </c>
      <c r="AC228" s="122">
        <f t="shared" ref="AC228" ca="1" si="2591">I229</f>
        <v>7</v>
      </c>
      <c r="AD228" s="114" t="s">
        <v>217</v>
      </c>
      <c r="AE228" s="27"/>
      <c r="AF228" s="114" t="s">
        <v>233</v>
      </c>
      <c r="AG228" t="s">
        <v>230</v>
      </c>
      <c r="AH228" t="s">
        <v>250</v>
      </c>
      <c r="AI228" s="1" t="str">
        <f t="shared" ref="AI228" si="2592">IF(K228="","",K228)</f>
        <v/>
      </c>
      <c r="AJ228" t="s">
        <v>249</v>
      </c>
      <c r="AK228" s="1">
        <f t="shared" ref="AK228" ca="1" si="2593">L228</f>
        <v>1</v>
      </c>
      <c r="AL228" t="s">
        <v>216</v>
      </c>
      <c r="AM228" s="1">
        <f t="shared" ref="AM228" ca="1" si="2594">L229</f>
        <v>70</v>
      </c>
      <c r="AN228" t="s">
        <v>217</v>
      </c>
      <c r="AO228" t="s">
        <v>230</v>
      </c>
      <c r="AP228" s="114" t="str">
        <f t="shared" ca="1" si="2359"/>
        <v>\\(\\quad \\displaystyle \\frac{3}{10}　－　\\frac{2}{7}　=　 \\)</v>
      </c>
      <c r="AQ228" t="str">
        <f t="shared" ca="1" si="2242"/>
        <v>\\(\\quad \\displaystyle \\frac{1}{70} \\)</v>
      </c>
      <c r="AS228" s="114" t="str">
        <f t="shared" ref="AS228" ca="1" si="2595">AP228</f>
        <v>\\(\\quad \\displaystyle \\frac{3}{10}　－　\\frac{2}{7}　=　 \\)</v>
      </c>
      <c r="AT228" s="114" t="str">
        <f t="shared" ref="AT228" ca="1" si="2596">IF(O228="",AQ228,AQ229)</f>
        <v>\\(\\quad \\displaystyle \\frac{1}{70} \\)</v>
      </c>
      <c r="AU228" s="114" t="s">
        <v>60</v>
      </c>
      <c r="AV228" s="115" t="s">
        <v>223</v>
      </c>
      <c r="AW228" s="115" t="str">
        <f t="shared" ref="AW228" ca="1" si="2597">AS228</f>
        <v>\\(\\quad \\displaystyle \\frac{3}{10}　－　\\frac{2}{7}　=　 \\)</v>
      </c>
      <c r="AX228" s="115" t="str">
        <f t="shared" ref="AX228" ca="1" si="2598">AT228</f>
        <v>\\(\\quad \\displaystyle \\frac{1}{70} \\)</v>
      </c>
      <c r="AY228" s="115" t="s">
        <v>62</v>
      </c>
      <c r="AZ228" s="116" t="str">
        <f t="shared" ref="AZ228" ca="1" si="2599">"INSERT INTO "&amp;AU228&amp;"(tangen,question,answer,editor,date,count) VALUES('"&amp;AV228&amp;"','"&amp;AW228&amp;"','"&amp;AX228&amp;"','"&amp;AY228&amp;"',NOW(),0);"</f>
        <v>INSERT INTO math(tangen,question,answer,editor,date,count) VALUES('m3500','\\(\\quad \\displaystyle \\frac{3}{10}　－　\\frac{2}{7}　=　 \\)','\\(\\quad \\displaystyle \\frac{1}{70} \\)','harazono',NOW(),0);</v>
      </c>
      <c r="BH228" s="22">
        <f t="shared" ca="1" si="2492"/>
        <v>3</v>
      </c>
      <c r="BI228" s="120" t="s">
        <v>235</v>
      </c>
      <c r="BJ228" s="22">
        <f t="shared" ref="BJ228" ca="1" si="2600">RANDBETWEEN(1,BH228)</f>
        <v>2</v>
      </c>
      <c r="BK228" s="114" t="s">
        <v>26</v>
      </c>
      <c r="BL228" s="114">
        <f t="shared" ref="BL228" ca="1" si="2601">BH228/BH229</f>
        <v>0.3</v>
      </c>
      <c r="BM228" s="114">
        <f t="shared" ref="BM228" ca="1" si="2602">BJ228/BJ229</f>
        <v>0.2857142857142857</v>
      </c>
      <c r="BN228" s="27">
        <f t="shared" ref="BN228" ca="1" si="2603">IF(BL228&gt;BM228,BH228,BJ228)</f>
        <v>3</v>
      </c>
      <c r="BO228" s="27">
        <f t="shared" ref="BO228" ca="1" si="2604">IF(BL228&lt;BM228,BH228,BJ228)</f>
        <v>2</v>
      </c>
      <c r="BP228" s="27"/>
      <c r="BQ228" s="24">
        <f t="shared" ref="BQ228" ca="1" si="2605">BN228*BO229-BO228*BN229</f>
        <v>1</v>
      </c>
      <c r="BR228" s="114" t="s">
        <v>26</v>
      </c>
      <c r="BS228" s="114" t="str">
        <f t="shared" ref="BS228" si="2606">BI228</f>
        <v>　－　</v>
      </c>
      <c r="BT228" s="30">
        <f t="shared" ca="1" si="2525"/>
        <v>1</v>
      </c>
      <c r="BU228" s="24">
        <f t="shared" ref="BU228" ca="1" si="2607">BT228/GCD(BT228,BT229)</f>
        <v>1</v>
      </c>
      <c r="CA228" s="114" t="s">
        <v>26</v>
      </c>
      <c r="CB228" s="24">
        <f t="shared" ref="CB228" ca="1" si="2608">F228*I229-I228*F229</f>
        <v>1</v>
      </c>
      <c r="CC228" s="114" t="s">
        <v>26</v>
      </c>
      <c r="CD228" s="114" t="str">
        <f t="shared" ref="CD228" ca="1" si="2609">IF(CB228&lt;=0,"-","")</f>
        <v/>
      </c>
      <c r="CE228" s="30">
        <f t="shared" ca="1" si="2529"/>
        <v>1</v>
      </c>
      <c r="CF228" s="24">
        <f t="shared" ref="CF228" ca="1" si="2610">CE228/GCD(CE228,CE229)</f>
        <v>1</v>
      </c>
      <c r="CG228"/>
      <c r="CH228" s="5"/>
      <c r="CK228" s="5"/>
    </row>
    <row r="229" spans="2:89" ht="32" customHeight="1" x14ac:dyDescent="0.55000000000000004">
      <c r="B229" s="127"/>
      <c r="C229" s="127"/>
      <c r="D229" s="114"/>
      <c r="E229" s="119"/>
      <c r="F229" s="29">
        <f t="shared" ref="F229" ca="1" si="2611">IF(BQ228&lt;=0,BJ229,BH229)</f>
        <v>10</v>
      </c>
      <c r="G229" s="114"/>
      <c r="H229" s="27"/>
      <c r="I229" s="29">
        <f t="shared" ref="I229" ca="1" si="2612">IF(BQ228&lt;=0,BH229,BJ229)</f>
        <v>7</v>
      </c>
      <c r="J229" s="124"/>
      <c r="K229" s="26"/>
      <c r="L229" s="25">
        <f t="shared" ca="1" si="2499"/>
        <v>70</v>
      </c>
      <c r="M229" s="118"/>
      <c r="N229" s="125"/>
      <c r="O229" s="118"/>
      <c r="P229" s="118"/>
      <c r="Q229" s="121"/>
      <c r="R229" s="114"/>
      <c r="S229" s="122"/>
      <c r="T229" s="114"/>
      <c r="U229" s="122"/>
      <c r="V229" s="114"/>
      <c r="W229" s="120"/>
      <c r="X229" s="56"/>
      <c r="Y229" s="121"/>
      <c r="Z229" s="114"/>
      <c r="AA229" s="122"/>
      <c r="AB229" s="114"/>
      <c r="AC229" s="122"/>
      <c r="AD229" s="114"/>
      <c r="AE229" s="27"/>
      <c r="AF229" s="114"/>
      <c r="AG229" t="s">
        <v>230</v>
      </c>
      <c r="AH229" t="s">
        <v>250</v>
      </c>
      <c r="AI229" s="1" t="str">
        <f t="shared" ref="AI229" ca="1" si="2613">IF(O228="","",O228)</f>
        <v/>
      </c>
      <c r="AK229" s="1"/>
      <c r="AM229" s="1"/>
      <c r="AO229" t="s">
        <v>230</v>
      </c>
      <c r="AP229" s="114"/>
      <c r="AQ229" t="str">
        <f t="shared" ca="1" si="2242"/>
        <v>\\(\\quad \\displaystyle  \\)</v>
      </c>
      <c r="AS229" s="114"/>
      <c r="AT229" s="114"/>
      <c r="AU229" s="114"/>
      <c r="AV229" s="114"/>
      <c r="AW229" s="114"/>
      <c r="AX229" s="114"/>
      <c r="AY229" s="114"/>
      <c r="AZ229" s="117"/>
      <c r="BH229" s="23">
        <f t="shared" ca="1" si="2496"/>
        <v>10</v>
      </c>
      <c r="BI229" s="120"/>
      <c r="BJ229" s="23">
        <f t="shared" ca="1" si="2496"/>
        <v>7</v>
      </c>
      <c r="BK229" s="114"/>
      <c r="BL229" s="114"/>
      <c r="BM229" s="114"/>
      <c r="BN229" s="27">
        <f t="shared" ref="BN229" ca="1" si="2614">IF(BL228&gt;BM228,BH229,BJ229)</f>
        <v>10</v>
      </c>
      <c r="BO229" s="27">
        <f t="shared" ref="BO229" ca="1" si="2615">IF(BL228&lt;BM228,BH229,BJ229)</f>
        <v>7</v>
      </c>
      <c r="BP229" s="27"/>
      <c r="BQ229" s="25">
        <f t="shared" ref="BQ229" ca="1" si="2616">BN229*BO229</f>
        <v>70</v>
      </c>
      <c r="BR229" s="114"/>
      <c r="BS229" s="114"/>
      <c r="BT229">
        <f t="shared" ca="1" si="2525"/>
        <v>70</v>
      </c>
      <c r="BU229" s="25">
        <f t="shared" ref="BU229" ca="1" si="2617">BT229/GCD(BT228,BT229)</f>
        <v>70</v>
      </c>
      <c r="CA229" s="114"/>
      <c r="CB229" s="25">
        <f t="shared" ref="CB229" ca="1" si="2618">F229*I229</f>
        <v>70</v>
      </c>
      <c r="CC229" s="114"/>
      <c r="CD229" s="114"/>
      <c r="CE229">
        <f t="shared" ca="1" si="2529"/>
        <v>70</v>
      </c>
      <c r="CF229" s="25">
        <f t="shared" ref="CF229" ca="1" si="2619">CE229/GCD(CE228,CE229)</f>
        <v>70</v>
      </c>
      <c r="CG229"/>
      <c r="CH229" s="5"/>
      <c r="CK229" s="5"/>
    </row>
    <row r="230" spans="2:89" ht="32" customHeight="1" thickBot="1" x14ac:dyDescent="0.6">
      <c r="B230" s="127" t="s">
        <v>29</v>
      </c>
      <c r="C230" s="126" t="s">
        <v>49</v>
      </c>
      <c r="D230" s="114">
        <v>14</v>
      </c>
      <c r="E230" s="119"/>
      <c r="F230" s="28">
        <f t="shared" ref="F230" ca="1" si="2620">IF(BQ230&lt;=0,BJ230,BH230)</f>
        <v>1</v>
      </c>
      <c r="G230" s="114" t="str">
        <f t="shared" si="2421"/>
        <v>　－　</v>
      </c>
      <c r="H230" s="27"/>
      <c r="I230" s="28">
        <f t="shared" ref="I230" ca="1" si="2621">IF(BQ230&lt;=0,BH230,BJ230)</f>
        <v>1</v>
      </c>
      <c r="J230" s="124" t="s">
        <v>13</v>
      </c>
      <c r="K230" s="26"/>
      <c r="L230" s="24">
        <f t="shared" ca="1" si="2499"/>
        <v>1</v>
      </c>
      <c r="M230" s="118" t="str">
        <f t="shared" ref="M230" ca="1" si="2622">IF(L231=1,"=","")</f>
        <v/>
      </c>
      <c r="N230" s="125" t="str">
        <f t="shared" ref="N230" ca="1" si="2623">IF(L231=1,IF(BQ230&lt;0,"ー",""),"")</f>
        <v/>
      </c>
      <c r="O230" s="118" t="str">
        <f t="shared" ref="O230" ca="1" si="2624">IF(L231=1,L230,"")</f>
        <v/>
      </c>
      <c r="P230" s="118" t="s">
        <v>250</v>
      </c>
      <c r="Q230" s="121" t="str">
        <f t="shared" ref="Q230" si="2625">IF(E230="","",E230)</f>
        <v/>
      </c>
      <c r="R230" s="114" t="s">
        <v>249</v>
      </c>
      <c r="S230" s="122">
        <f t="shared" ref="S230" ca="1" si="2626">F230</f>
        <v>1</v>
      </c>
      <c r="T230" s="114" t="s">
        <v>216</v>
      </c>
      <c r="U230" s="122">
        <f t="shared" ref="U230" ca="1" si="2627">F231</f>
        <v>7</v>
      </c>
      <c r="V230" s="114" t="s">
        <v>217</v>
      </c>
      <c r="W230" s="120" t="str">
        <f t="shared" ref="W230" si="2628">G230</f>
        <v>　－　</v>
      </c>
      <c r="X230" s="56"/>
      <c r="Y230" s="121" t="str">
        <f t="shared" ref="Y230" si="2629">IF(H230="","",H230)</f>
        <v/>
      </c>
      <c r="Z230" s="114" t="s">
        <v>249</v>
      </c>
      <c r="AA230" s="122">
        <f t="shared" ref="AA230" ca="1" si="2630">I230</f>
        <v>1</v>
      </c>
      <c r="AB230" s="114" t="s">
        <v>216</v>
      </c>
      <c r="AC230" s="122">
        <f t="shared" ref="AC230" ca="1" si="2631">I231</f>
        <v>8</v>
      </c>
      <c r="AD230" s="114" t="s">
        <v>217</v>
      </c>
      <c r="AE230" s="27"/>
      <c r="AF230" s="114" t="s">
        <v>233</v>
      </c>
      <c r="AG230" t="s">
        <v>230</v>
      </c>
      <c r="AH230" t="s">
        <v>250</v>
      </c>
      <c r="AI230" s="1" t="str">
        <f t="shared" ref="AI230" si="2632">IF(K230="","",K230)</f>
        <v/>
      </c>
      <c r="AJ230" t="s">
        <v>249</v>
      </c>
      <c r="AK230" s="1">
        <f t="shared" ref="AK230" ca="1" si="2633">L230</f>
        <v>1</v>
      </c>
      <c r="AL230" t="s">
        <v>216</v>
      </c>
      <c r="AM230" s="1">
        <f t="shared" ref="AM230" ca="1" si="2634">L231</f>
        <v>56</v>
      </c>
      <c r="AN230" t="s">
        <v>217</v>
      </c>
      <c r="AO230" t="s">
        <v>230</v>
      </c>
      <c r="AP230" s="114" t="str">
        <f t="shared" ca="1" si="2359"/>
        <v>\\(\\quad \\displaystyle \\frac{1}{7}　－　\\frac{1}{8}　=　 \\)</v>
      </c>
      <c r="AQ230" t="str">
        <f t="shared" ca="1" si="2242"/>
        <v>\\(\\quad \\displaystyle \\frac{1}{56} \\)</v>
      </c>
      <c r="AS230" s="114" t="str">
        <f t="shared" ref="AS230" ca="1" si="2635">AP230</f>
        <v>\\(\\quad \\displaystyle \\frac{1}{7}　－　\\frac{1}{8}　=　 \\)</v>
      </c>
      <c r="AT230" s="114" t="str">
        <f t="shared" ref="AT230" ca="1" si="2636">IF(O230="",AQ230,AQ231)</f>
        <v>\\(\\quad \\displaystyle \\frac{1}{56} \\)</v>
      </c>
      <c r="AU230" s="114" t="s">
        <v>60</v>
      </c>
      <c r="AV230" s="115" t="s">
        <v>223</v>
      </c>
      <c r="AW230" s="115" t="str">
        <f t="shared" ref="AW230" ca="1" si="2637">AS230</f>
        <v>\\(\\quad \\displaystyle \\frac{1}{7}　－　\\frac{1}{8}　=　 \\)</v>
      </c>
      <c r="AX230" s="115" t="str">
        <f t="shared" ref="AX230" ca="1" si="2638">AT230</f>
        <v>\\(\\quad \\displaystyle \\frac{1}{56} \\)</v>
      </c>
      <c r="AY230" s="115" t="s">
        <v>62</v>
      </c>
      <c r="AZ230" s="116" t="str">
        <f t="shared" ref="AZ230" ca="1" si="2639">"INSERT INTO "&amp;AU230&amp;"(tangen,question,answer,editor,date,count) VALUES('"&amp;AV230&amp;"','"&amp;AW230&amp;"','"&amp;AX230&amp;"','"&amp;AY230&amp;"',NOW(),0);"</f>
        <v>INSERT INTO math(tangen,question,answer,editor,date,count) VALUES('m3500','\\(\\quad \\displaystyle \\frac{1}{7}　－　\\frac{1}{8}　=　 \\)','\\(\\quad \\displaystyle \\frac{1}{56} \\)','harazono',NOW(),0);</v>
      </c>
      <c r="BH230" s="22">
        <f t="shared" ca="1" si="2492"/>
        <v>1</v>
      </c>
      <c r="BI230" s="120" t="s">
        <v>235</v>
      </c>
      <c r="BJ230" s="22">
        <f t="shared" ref="BJ230" ca="1" si="2640">RANDBETWEEN(1,BH230)</f>
        <v>1</v>
      </c>
      <c r="BK230" s="114" t="s">
        <v>26</v>
      </c>
      <c r="BL230" s="114">
        <f t="shared" ref="BL230" ca="1" si="2641">BH230/BH231</f>
        <v>0.14285714285714285</v>
      </c>
      <c r="BM230" s="114">
        <f t="shared" ref="BM230" ca="1" si="2642">BJ230/BJ231</f>
        <v>0.125</v>
      </c>
      <c r="BN230" s="27">
        <f t="shared" ref="BN230" ca="1" si="2643">IF(BL230&gt;BM230,BH230,BJ230)</f>
        <v>1</v>
      </c>
      <c r="BO230" s="27">
        <f t="shared" ref="BO230" ca="1" si="2644">IF(BL230&lt;BM230,BH230,BJ230)</f>
        <v>1</v>
      </c>
      <c r="BP230" s="27"/>
      <c r="BQ230" s="24">
        <f t="shared" ref="BQ230" ca="1" si="2645">BN230*BO231-BO230*BN231</f>
        <v>1</v>
      </c>
      <c r="BR230" s="114" t="s">
        <v>26</v>
      </c>
      <c r="BS230" s="114" t="str">
        <f t="shared" ref="BS230" si="2646">BI230</f>
        <v>　－　</v>
      </c>
      <c r="BT230" s="30">
        <f t="shared" ca="1" si="2525"/>
        <v>1</v>
      </c>
      <c r="BU230" s="24">
        <f t="shared" ref="BU230" ca="1" si="2647">BT230/GCD(BT230,BT231)</f>
        <v>1</v>
      </c>
      <c r="CA230" s="114" t="s">
        <v>26</v>
      </c>
      <c r="CB230" s="24">
        <f t="shared" ref="CB230" ca="1" si="2648">F230*I231-I230*F231</f>
        <v>1</v>
      </c>
      <c r="CC230" s="114" t="s">
        <v>26</v>
      </c>
      <c r="CD230" s="114" t="str">
        <f t="shared" ref="CD230" ca="1" si="2649">IF(CB230&lt;=0,"-","")</f>
        <v/>
      </c>
      <c r="CE230" s="30">
        <f t="shared" ca="1" si="2529"/>
        <v>1</v>
      </c>
      <c r="CF230" s="24">
        <f t="shared" ref="CF230" ca="1" si="2650">CE230/GCD(CE230,CE231)</f>
        <v>1</v>
      </c>
      <c r="CG230"/>
      <c r="CH230" s="5"/>
      <c r="CK230" s="5"/>
    </row>
    <row r="231" spans="2:89" ht="32" customHeight="1" x14ac:dyDescent="0.55000000000000004">
      <c r="B231" s="127"/>
      <c r="C231" s="127"/>
      <c r="D231" s="114"/>
      <c r="E231" s="119"/>
      <c r="F231" s="29">
        <f t="shared" ref="F231" ca="1" si="2651">IF(BQ230&lt;=0,BJ231,BH231)</f>
        <v>7</v>
      </c>
      <c r="G231" s="114"/>
      <c r="H231" s="27"/>
      <c r="I231" s="29">
        <f t="shared" ref="I231" ca="1" si="2652">IF(BQ230&lt;=0,BH231,BJ231)</f>
        <v>8</v>
      </c>
      <c r="J231" s="124"/>
      <c r="K231" s="26"/>
      <c r="L231" s="25">
        <f t="shared" ca="1" si="2499"/>
        <v>56</v>
      </c>
      <c r="M231" s="118"/>
      <c r="N231" s="125"/>
      <c r="O231" s="118"/>
      <c r="P231" s="118"/>
      <c r="Q231" s="121"/>
      <c r="R231" s="114"/>
      <c r="S231" s="122"/>
      <c r="T231" s="114"/>
      <c r="U231" s="122"/>
      <c r="V231" s="114"/>
      <c r="W231" s="120"/>
      <c r="X231" s="56"/>
      <c r="Y231" s="121"/>
      <c r="Z231" s="114"/>
      <c r="AA231" s="122"/>
      <c r="AB231" s="114"/>
      <c r="AC231" s="122"/>
      <c r="AD231" s="114"/>
      <c r="AE231" s="27"/>
      <c r="AF231" s="114"/>
      <c r="AG231" t="s">
        <v>230</v>
      </c>
      <c r="AH231" t="s">
        <v>250</v>
      </c>
      <c r="AI231" s="1" t="str">
        <f t="shared" ref="AI231" ca="1" si="2653">IF(O230="","",O230)</f>
        <v/>
      </c>
      <c r="AK231" s="1"/>
      <c r="AM231" s="1"/>
      <c r="AO231" t="s">
        <v>230</v>
      </c>
      <c r="AP231" s="114"/>
      <c r="AQ231" t="str">
        <f t="shared" ca="1" si="2242"/>
        <v>\\(\\quad \\displaystyle  \\)</v>
      </c>
      <c r="AS231" s="114"/>
      <c r="AT231" s="114"/>
      <c r="AU231" s="114"/>
      <c r="AV231" s="114"/>
      <c r="AW231" s="114"/>
      <c r="AX231" s="114"/>
      <c r="AY231" s="114"/>
      <c r="AZ231" s="117"/>
      <c r="BH231" s="23">
        <f t="shared" ca="1" si="2496"/>
        <v>7</v>
      </c>
      <c r="BI231" s="120"/>
      <c r="BJ231" s="23">
        <f t="shared" ca="1" si="2496"/>
        <v>8</v>
      </c>
      <c r="BK231" s="114"/>
      <c r="BL231" s="114"/>
      <c r="BM231" s="114"/>
      <c r="BN231" s="27">
        <f t="shared" ref="BN231" ca="1" si="2654">IF(BL230&gt;BM230,BH231,BJ231)</f>
        <v>7</v>
      </c>
      <c r="BO231" s="27">
        <f t="shared" ref="BO231" ca="1" si="2655">IF(BL230&lt;BM230,BH231,BJ231)</f>
        <v>8</v>
      </c>
      <c r="BP231" s="27"/>
      <c r="BQ231" s="25">
        <f t="shared" ref="BQ231" ca="1" si="2656">BN231*BO231</f>
        <v>56</v>
      </c>
      <c r="BR231" s="114"/>
      <c r="BS231" s="114"/>
      <c r="BT231">
        <f t="shared" ca="1" si="2525"/>
        <v>56</v>
      </c>
      <c r="BU231" s="25">
        <f t="shared" ref="BU231" ca="1" si="2657">BT231/GCD(BT230,BT231)</f>
        <v>56</v>
      </c>
      <c r="CA231" s="114"/>
      <c r="CB231" s="25">
        <f t="shared" ref="CB231" ca="1" si="2658">F231*I231</f>
        <v>56</v>
      </c>
      <c r="CC231" s="114"/>
      <c r="CD231" s="114"/>
      <c r="CE231">
        <f t="shared" ca="1" si="2529"/>
        <v>56</v>
      </c>
      <c r="CF231" s="25">
        <f t="shared" ref="CF231" ca="1" si="2659">CE231/GCD(CE230,CE231)</f>
        <v>56</v>
      </c>
      <c r="CG231"/>
      <c r="CH231" s="5"/>
      <c r="CK231" s="5"/>
    </row>
    <row r="232" spans="2:89" ht="32" customHeight="1" thickBot="1" x14ac:dyDescent="0.6">
      <c r="B232" s="127" t="s">
        <v>29</v>
      </c>
      <c r="C232" s="126" t="s">
        <v>49</v>
      </c>
      <c r="D232" s="114">
        <v>15</v>
      </c>
      <c r="E232" s="119"/>
      <c r="F232" s="28">
        <f t="shared" ref="F232" ca="1" si="2660">IF(BQ232&lt;=0,BJ232,BH232)</f>
        <v>7</v>
      </c>
      <c r="G232" s="114" t="str">
        <f t="shared" si="2421"/>
        <v>　－　</v>
      </c>
      <c r="H232" s="27"/>
      <c r="I232" s="28">
        <f t="shared" ref="I232" ca="1" si="2661">IF(BQ232&lt;=0,BH232,BJ232)</f>
        <v>3</v>
      </c>
      <c r="J232" s="124" t="s">
        <v>13</v>
      </c>
      <c r="K232" s="26"/>
      <c r="L232" s="24">
        <f t="shared" ca="1" si="2499"/>
        <v>4</v>
      </c>
      <c r="M232" s="118" t="str">
        <f t="shared" ref="M232" ca="1" si="2662">IF(L233=1,"=","")</f>
        <v/>
      </c>
      <c r="N232" s="125" t="str">
        <f t="shared" ref="N232" ca="1" si="2663">IF(L233=1,IF(BQ232&lt;0,"ー",""),"")</f>
        <v/>
      </c>
      <c r="O232" s="118" t="str">
        <f t="shared" ref="O232" ca="1" si="2664">IF(L233=1,L232,"")</f>
        <v/>
      </c>
      <c r="P232" s="118" t="s">
        <v>250</v>
      </c>
      <c r="Q232" s="121" t="str">
        <f t="shared" ref="Q232" si="2665">IF(E232="","",E232)</f>
        <v/>
      </c>
      <c r="R232" s="114" t="s">
        <v>249</v>
      </c>
      <c r="S232" s="122">
        <f t="shared" ref="S232" ca="1" si="2666">F232</f>
        <v>7</v>
      </c>
      <c r="T232" s="114" t="s">
        <v>216</v>
      </c>
      <c r="U232" s="122">
        <f t="shared" ref="U232" ca="1" si="2667">F233</f>
        <v>3</v>
      </c>
      <c r="V232" s="114" t="s">
        <v>217</v>
      </c>
      <c r="W232" s="120" t="str">
        <f t="shared" ref="W232" si="2668">G232</f>
        <v>　－　</v>
      </c>
      <c r="X232" s="56"/>
      <c r="Y232" s="121" t="str">
        <f t="shared" ref="Y232" si="2669">IF(H232="","",H232)</f>
        <v/>
      </c>
      <c r="Z232" s="114" t="s">
        <v>249</v>
      </c>
      <c r="AA232" s="122">
        <f t="shared" ref="AA232" ca="1" si="2670">I232</f>
        <v>3</v>
      </c>
      <c r="AB232" s="114" t="s">
        <v>216</v>
      </c>
      <c r="AC232" s="122">
        <f t="shared" ref="AC232" ca="1" si="2671">I233</f>
        <v>3</v>
      </c>
      <c r="AD232" s="114" t="s">
        <v>217</v>
      </c>
      <c r="AE232" s="27"/>
      <c r="AF232" s="114" t="s">
        <v>233</v>
      </c>
      <c r="AG232" t="s">
        <v>230</v>
      </c>
      <c r="AH232" t="s">
        <v>250</v>
      </c>
      <c r="AI232" s="1" t="str">
        <f t="shared" ref="AI232" si="2672">IF(K232="","",K232)</f>
        <v/>
      </c>
      <c r="AJ232" t="s">
        <v>249</v>
      </c>
      <c r="AK232" s="1">
        <f t="shared" ref="AK232" ca="1" si="2673">L232</f>
        <v>4</v>
      </c>
      <c r="AL232" t="s">
        <v>216</v>
      </c>
      <c r="AM232" s="1">
        <f t="shared" ref="AM232" ca="1" si="2674">L233</f>
        <v>3</v>
      </c>
      <c r="AN232" t="s">
        <v>217</v>
      </c>
      <c r="AO232" t="s">
        <v>230</v>
      </c>
      <c r="AP232" s="114" t="str">
        <f t="shared" ca="1" si="2359"/>
        <v>\\(\\quad \\displaystyle \\frac{7}{3}　－　\\frac{3}{3}　=　 \\)</v>
      </c>
      <c r="AQ232" t="str">
        <f t="shared" ca="1" si="2242"/>
        <v>\\(\\quad \\displaystyle \\frac{4}{3} \\)</v>
      </c>
      <c r="AS232" s="114" t="str">
        <f t="shared" ref="AS232" ca="1" si="2675">AP232</f>
        <v>\\(\\quad \\displaystyle \\frac{7}{3}　－　\\frac{3}{3}　=　 \\)</v>
      </c>
      <c r="AT232" s="114" t="str">
        <f t="shared" ref="AT232" ca="1" si="2676">IF(O232="",AQ232,AQ233)</f>
        <v>\\(\\quad \\displaystyle \\frac{4}{3} \\)</v>
      </c>
      <c r="AU232" s="114" t="s">
        <v>60</v>
      </c>
      <c r="AV232" s="115" t="s">
        <v>223</v>
      </c>
      <c r="AW232" s="115" t="str">
        <f t="shared" ref="AW232" ca="1" si="2677">AS232</f>
        <v>\\(\\quad \\displaystyle \\frac{7}{3}　－　\\frac{3}{3}　=　 \\)</v>
      </c>
      <c r="AX232" s="115" t="str">
        <f t="shared" ref="AX232" ca="1" si="2678">AT232</f>
        <v>\\(\\quad \\displaystyle \\frac{4}{3} \\)</v>
      </c>
      <c r="AY232" s="115" t="s">
        <v>62</v>
      </c>
      <c r="AZ232" s="116" t="str">
        <f t="shared" ref="AZ232" ca="1" si="2679">"INSERT INTO "&amp;AU232&amp;"(tangen,question,answer,editor,date,count) VALUES('"&amp;AV232&amp;"','"&amp;AW232&amp;"','"&amp;AX232&amp;"','"&amp;AY232&amp;"',NOW(),0);"</f>
        <v>INSERT INTO math(tangen,question,answer,editor,date,count) VALUES('m3500','\\(\\quad \\displaystyle \\frac{7}{3}　－　\\frac{3}{3}　=　 \\)','\\(\\quad \\displaystyle \\frac{4}{3} \\)','harazono',NOW(),0);</v>
      </c>
      <c r="BH232" s="22">
        <f t="shared" ca="1" si="2492"/>
        <v>7</v>
      </c>
      <c r="BI232" s="120" t="s">
        <v>235</v>
      </c>
      <c r="BJ232" s="22">
        <f t="shared" ref="BJ232" ca="1" si="2680">RANDBETWEEN(1,BH232)</f>
        <v>3</v>
      </c>
      <c r="BK232" s="114" t="s">
        <v>26</v>
      </c>
      <c r="BL232" s="114">
        <f t="shared" ref="BL232" ca="1" si="2681">BH232/BH233</f>
        <v>2.3333333333333335</v>
      </c>
      <c r="BM232" s="114">
        <f t="shared" ref="BM232" ca="1" si="2682">BJ232/BJ233</f>
        <v>1</v>
      </c>
      <c r="BN232" s="27">
        <f t="shared" ref="BN232" ca="1" si="2683">IF(BL232&gt;BM232,BH232,BJ232)</f>
        <v>7</v>
      </c>
      <c r="BO232" s="27">
        <f t="shared" ref="BO232" ca="1" si="2684">IF(BL232&lt;BM232,BH232,BJ232)</f>
        <v>3</v>
      </c>
      <c r="BP232" s="27"/>
      <c r="BQ232" s="24">
        <f t="shared" ref="BQ232" ca="1" si="2685">BN232*BO233-BO232*BN233</f>
        <v>12</v>
      </c>
      <c r="BR232" s="114" t="s">
        <v>26</v>
      </c>
      <c r="BS232" s="114" t="str">
        <f t="shared" ref="BS232" si="2686">BI232</f>
        <v>　－　</v>
      </c>
      <c r="BT232" s="30">
        <f t="shared" ca="1" si="2525"/>
        <v>12</v>
      </c>
      <c r="BU232" s="24">
        <f t="shared" ref="BU232" ca="1" si="2687">BT232/GCD(BT232,BT233)</f>
        <v>4</v>
      </c>
      <c r="CA232" s="114" t="s">
        <v>26</v>
      </c>
      <c r="CB232" s="24">
        <f t="shared" ref="CB232" ca="1" si="2688">F232*I233-I232*F233</f>
        <v>12</v>
      </c>
      <c r="CC232" s="114" t="s">
        <v>26</v>
      </c>
      <c r="CD232" s="114" t="str">
        <f t="shared" ref="CD232" ca="1" si="2689">IF(CB232&lt;=0,"-","")</f>
        <v/>
      </c>
      <c r="CE232" s="30">
        <f t="shared" ca="1" si="2529"/>
        <v>12</v>
      </c>
      <c r="CF232" s="24">
        <f t="shared" ref="CF232" ca="1" si="2690">CE232/GCD(CE232,CE233)</f>
        <v>4</v>
      </c>
      <c r="CG232"/>
      <c r="CH232" s="5"/>
      <c r="CK232" s="5"/>
    </row>
    <row r="233" spans="2:89" ht="32" customHeight="1" x14ac:dyDescent="0.55000000000000004">
      <c r="B233" s="127"/>
      <c r="C233" s="127"/>
      <c r="D233" s="114"/>
      <c r="E233" s="119"/>
      <c r="F233" s="29">
        <f t="shared" ref="F233" ca="1" si="2691">IF(BQ232&lt;=0,BJ233,BH233)</f>
        <v>3</v>
      </c>
      <c r="G233" s="114"/>
      <c r="H233" s="27"/>
      <c r="I233" s="29">
        <f t="shared" ref="I233" ca="1" si="2692">IF(BQ232&lt;=0,BH233,BJ233)</f>
        <v>3</v>
      </c>
      <c r="J233" s="124"/>
      <c r="K233" s="26"/>
      <c r="L233" s="25">
        <f t="shared" ca="1" si="2499"/>
        <v>3</v>
      </c>
      <c r="M233" s="118"/>
      <c r="N233" s="125"/>
      <c r="O233" s="118"/>
      <c r="P233" s="118"/>
      <c r="Q233" s="121"/>
      <c r="R233" s="114"/>
      <c r="S233" s="122"/>
      <c r="T233" s="114"/>
      <c r="U233" s="122"/>
      <c r="V233" s="114"/>
      <c r="W233" s="120"/>
      <c r="X233" s="56"/>
      <c r="Y233" s="121"/>
      <c r="Z233" s="114"/>
      <c r="AA233" s="122"/>
      <c r="AB233" s="114"/>
      <c r="AC233" s="122"/>
      <c r="AD233" s="114"/>
      <c r="AE233" s="27"/>
      <c r="AF233" s="114"/>
      <c r="AG233" t="s">
        <v>230</v>
      </c>
      <c r="AH233" t="s">
        <v>250</v>
      </c>
      <c r="AI233" s="1" t="str">
        <f t="shared" ref="AI233" ca="1" si="2693">IF(O232="","",O232)</f>
        <v/>
      </c>
      <c r="AK233" s="1"/>
      <c r="AM233" s="1"/>
      <c r="AO233" t="s">
        <v>230</v>
      </c>
      <c r="AP233" s="114"/>
      <c r="AQ233" t="str">
        <f t="shared" ca="1" si="2242"/>
        <v>\\(\\quad \\displaystyle  \\)</v>
      </c>
      <c r="AS233" s="114"/>
      <c r="AT233" s="114"/>
      <c r="AU233" s="114"/>
      <c r="AV233" s="114"/>
      <c r="AW233" s="114"/>
      <c r="AX233" s="114"/>
      <c r="AY233" s="114"/>
      <c r="AZ233" s="117"/>
      <c r="BH233" s="23">
        <f t="shared" ca="1" si="2496"/>
        <v>3</v>
      </c>
      <c r="BI233" s="120"/>
      <c r="BJ233" s="23">
        <f t="shared" ca="1" si="2496"/>
        <v>3</v>
      </c>
      <c r="BK233" s="114"/>
      <c r="BL233" s="114"/>
      <c r="BM233" s="114"/>
      <c r="BN233" s="27">
        <f t="shared" ref="BN233" ca="1" si="2694">IF(BL232&gt;BM232,BH233,BJ233)</f>
        <v>3</v>
      </c>
      <c r="BO233" s="27">
        <f t="shared" ref="BO233" ca="1" si="2695">IF(BL232&lt;BM232,BH233,BJ233)</f>
        <v>3</v>
      </c>
      <c r="BP233" s="27"/>
      <c r="BQ233" s="25">
        <f t="shared" ref="BQ233" ca="1" si="2696">BN233*BO233</f>
        <v>9</v>
      </c>
      <c r="BR233" s="114"/>
      <c r="BS233" s="114"/>
      <c r="BT233">
        <f t="shared" ca="1" si="2525"/>
        <v>9</v>
      </c>
      <c r="BU233" s="25">
        <f t="shared" ref="BU233" ca="1" si="2697">BT233/GCD(BT232,BT233)</f>
        <v>3</v>
      </c>
      <c r="CA233" s="114"/>
      <c r="CB233" s="25">
        <f t="shared" ref="CB233" ca="1" si="2698">F233*I233</f>
        <v>9</v>
      </c>
      <c r="CC233" s="114"/>
      <c r="CD233" s="114"/>
      <c r="CE233">
        <f t="shared" ca="1" si="2529"/>
        <v>9</v>
      </c>
      <c r="CF233" s="25">
        <f t="shared" ref="CF233" ca="1" si="2699">CE233/GCD(CE232,CE233)</f>
        <v>3</v>
      </c>
      <c r="CG233"/>
      <c r="CH233" s="5"/>
      <c r="CK233" s="5"/>
    </row>
    <row r="234" spans="2:89" ht="32" customHeight="1" thickBot="1" x14ac:dyDescent="0.6">
      <c r="B234" s="127" t="s">
        <v>29</v>
      </c>
      <c r="C234" s="126" t="s">
        <v>49</v>
      </c>
      <c r="D234" s="114">
        <v>16</v>
      </c>
      <c r="E234" s="119"/>
      <c r="F234" s="28">
        <f t="shared" ref="F234" ca="1" si="2700">IF(BQ234&lt;=0,BJ234,BH234)</f>
        <v>10</v>
      </c>
      <c r="G234" s="114" t="str">
        <f t="shared" si="2421"/>
        <v>　－　</v>
      </c>
      <c r="H234" s="27"/>
      <c r="I234" s="28">
        <f t="shared" ref="I234" ca="1" si="2701">IF(BQ234&lt;=0,BH234,BJ234)</f>
        <v>1</v>
      </c>
      <c r="J234" s="124" t="s">
        <v>13</v>
      </c>
      <c r="K234" s="26"/>
      <c r="L234" s="24">
        <f t="shared" ca="1" si="2499"/>
        <v>77</v>
      </c>
      <c r="M234" s="118" t="str">
        <f t="shared" ref="M234" ca="1" si="2702">IF(L235=1,"=","")</f>
        <v/>
      </c>
      <c r="N234" s="125" t="str">
        <f t="shared" ref="N234" ca="1" si="2703">IF(L235=1,IF(BQ234&lt;0,"ー",""),"")</f>
        <v/>
      </c>
      <c r="O234" s="118" t="str">
        <f t="shared" ref="O234" ca="1" si="2704">IF(L235=1,L234,"")</f>
        <v/>
      </c>
      <c r="P234" s="118" t="s">
        <v>250</v>
      </c>
      <c r="Q234" s="121" t="str">
        <f t="shared" ref="Q234" si="2705">IF(E234="","",E234)</f>
        <v/>
      </c>
      <c r="R234" s="114" t="s">
        <v>249</v>
      </c>
      <c r="S234" s="122">
        <f t="shared" ref="S234" ca="1" si="2706">F234</f>
        <v>10</v>
      </c>
      <c r="T234" s="114" t="s">
        <v>216</v>
      </c>
      <c r="U234" s="122">
        <f t="shared" ref="U234" ca="1" si="2707">F235</f>
        <v>3</v>
      </c>
      <c r="V234" s="114" t="s">
        <v>217</v>
      </c>
      <c r="W234" s="120" t="str">
        <f t="shared" ref="W234" si="2708">G234</f>
        <v>　－　</v>
      </c>
      <c r="X234" s="56"/>
      <c r="Y234" s="121" t="str">
        <f t="shared" ref="Y234" si="2709">IF(H234="","",H234)</f>
        <v/>
      </c>
      <c r="Z234" s="114" t="s">
        <v>249</v>
      </c>
      <c r="AA234" s="122">
        <f t="shared" ref="AA234" ca="1" si="2710">I234</f>
        <v>1</v>
      </c>
      <c r="AB234" s="114" t="s">
        <v>216</v>
      </c>
      <c r="AC234" s="122">
        <f t="shared" ref="AC234" ca="1" si="2711">I235</f>
        <v>8</v>
      </c>
      <c r="AD234" s="114" t="s">
        <v>217</v>
      </c>
      <c r="AE234" s="27"/>
      <c r="AF234" s="114" t="s">
        <v>233</v>
      </c>
      <c r="AG234" t="s">
        <v>230</v>
      </c>
      <c r="AH234" t="s">
        <v>250</v>
      </c>
      <c r="AI234" s="1" t="str">
        <f t="shared" ref="AI234" si="2712">IF(K234="","",K234)</f>
        <v/>
      </c>
      <c r="AJ234" t="s">
        <v>249</v>
      </c>
      <c r="AK234" s="1">
        <f t="shared" ref="AK234" ca="1" si="2713">L234</f>
        <v>77</v>
      </c>
      <c r="AL234" t="s">
        <v>216</v>
      </c>
      <c r="AM234" s="1">
        <f t="shared" ref="AM234" ca="1" si="2714">L235</f>
        <v>24</v>
      </c>
      <c r="AN234" t="s">
        <v>217</v>
      </c>
      <c r="AO234" t="s">
        <v>230</v>
      </c>
      <c r="AP234" s="114" t="str">
        <f t="shared" ca="1" si="2359"/>
        <v>\\(\\quad \\displaystyle \\frac{10}{3}　－　\\frac{1}{8}　=　 \\)</v>
      </c>
      <c r="AQ234" t="str">
        <f t="shared" ca="1" si="2242"/>
        <v>\\(\\quad \\displaystyle \\frac{77}{24} \\)</v>
      </c>
      <c r="AS234" s="114" t="str">
        <f t="shared" ref="AS234" ca="1" si="2715">AP234</f>
        <v>\\(\\quad \\displaystyle \\frac{10}{3}　－　\\frac{1}{8}　=　 \\)</v>
      </c>
      <c r="AT234" s="114" t="str">
        <f t="shared" ref="AT234" ca="1" si="2716">IF(O234="",AQ234,AQ235)</f>
        <v>\\(\\quad \\displaystyle \\frac{77}{24} \\)</v>
      </c>
      <c r="AU234" s="114" t="s">
        <v>60</v>
      </c>
      <c r="AV234" s="115" t="s">
        <v>223</v>
      </c>
      <c r="AW234" s="115" t="str">
        <f t="shared" ref="AW234" ca="1" si="2717">AS234</f>
        <v>\\(\\quad \\displaystyle \\frac{10}{3}　－　\\frac{1}{8}　=　 \\)</v>
      </c>
      <c r="AX234" s="115" t="str">
        <f t="shared" ref="AX234" ca="1" si="2718">AT234</f>
        <v>\\(\\quad \\displaystyle \\frac{77}{24} \\)</v>
      </c>
      <c r="AY234" s="115" t="s">
        <v>62</v>
      </c>
      <c r="AZ234" s="116" t="str">
        <f t="shared" ref="AZ234" ca="1" si="2719">"INSERT INTO "&amp;AU234&amp;"(tangen,question,answer,editor,date,count) VALUES('"&amp;AV234&amp;"','"&amp;AW234&amp;"','"&amp;AX234&amp;"','"&amp;AY234&amp;"',NOW(),0);"</f>
        <v>INSERT INTO math(tangen,question,answer,editor,date,count) VALUES('m3500','\\(\\quad \\displaystyle \\frac{10}{3}　－　\\frac{1}{8}　=　 \\)','\\(\\quad \\displaystyle \\frac{77}{24} \\)','harazono',NOW(),0);</v>
      </c>
      <c r="BH234" s="22">
        <f t="shared" ca="1" si="2492"/>
        <v>10</v>
      </c>
      <c r="BI234" s="120" t="s">
        <v>235</v>
      </c>
      <c r="BJ234" s="22">
        <f t="shared" ref="BJ234" ca="1" si="2720">RANDBETWEEN(1,BH234)</f>
        <v>1</v>
      </c>
      <c r="BK234" s="114" t="s">
        <v>26</v>
      </c>
      <c r="BL234" s="114">
        <f t="shared" ref="BL234" ca="1" si="2721">BH234/BH235</f>
        <v>3.3333333333333335</v>
      </c>
      <c r="BM234" s="114">
        <f t="shared" ref="BM234" ca="1" si="2722">BJ234/BJ235</f>
        <v>0.125</v>
      </c>
      <c r="BN234" s="27">
        <f t="shared" ref="BN234" ca="1" si="2723">IF(BL234&gt;BM234,BH234,BJ234)</f>
        <v>10</v>
      </c>
      <c r="BO234" s="27">
        <f t="shared" ref="BO234" ca="1" si="2724">IF(BL234&lt;BM234,BH234,BJ234)</f>
        <v>1</v>
      </c>
      <c r="BP234" s="27"/>
      <c r="BQ234" s="24">
        <f t="shared" ref="BQ234" ca="1" si="2725">BN234*BO235-BO234*BN235</f>
        <v>77</v>
      </c>
      <c r="BR234" s="114" t="s">
        <v>26</v>
      </c>
      <c r="BS234" s="114" t="str">
        <f t="shared" ref="BS234" si="2726">BI234</f>
        <v>　－　</v>
      </c>
      <c r="BT234" s="30">
        <f t="shared" ca="1" si="2525"/>
        <v>77</v>
      </c>
      <c r="BU234" s="24">
        <f t="shared" ref="BU234" ca="1" si="2727">BT234/GCD(BT234,BT235)</f>
        <v>77</v>
      </c>
      <c r="CA234" s="114" t="s">
        <v>26</v>
      </c>
      <c r="CB234" s="24">
        <f t="shared" ref="CB234" ca="1" si="2728">F234*I235-I234*F235</f>
        <v>77</v>
      </c>
      <c r="CC234" s="114" t="s">
        <v>26</v>
      </c>
      <c r="CD234" s="114" t="str">
        <f t="shared" ref="CD234" ca="1" si="2729">IF(CB234&lt;=0,"-","")</f>
        <v/>
      </c>
      <c r="CE234" s="30">
        <f t="shared" ca="1" si="2529"/>
        <v>77</v>
      </c>
      <c r="CF234" s="24">
        <f t="shared" ref="CF234" ca="1" si="2730">CE234/GCD(CE234,CE235)</f>
        <v>77</v>
      </c>
      <c r="CG234"/>
      <c r="CH234" s="5"/>
      <c r="CK234" s="5"/>
    </row>
    <row r="235" spans="2:89" ht="32" customHeight="1" x14ac:dyDescent="0.55000000000000004">
      <c r="B235" s="127"/>
      <c r="C235" s="127"/>
      <c r="D235" s="114"/>
      <c r="E235" s="119"/>
      <c r="F235" s="29">
        <f t="shared" ref="F235" ca="1" si="2731">IF(BQ234&lt;=0,BJ235,BH235)</f>
        <v>3</v>
      </c>
      <c r="G235" s="114"/>
      <c r="H235" s="27"/>
      <c r="I235" s="29">
        <f t="shared" ref="I235" ca="1" si="2732">IF(BQ234&lt;=0,BH235,BJ235)</f>
        <v>8</v>
      </c>
      <c r="J235" s="124"/>
      <c r="K235" s="26"/>
      <c r="L235" s="25">
        <f t="shared" ca="1" si="2499"/>
        <v>24</v>
      </c>
      <c r="M235" s="118"/>
      <c r="N235" s="125"/>
      <c r="O235" s="118"/>
      <c r="P235" s="118"/>
      <c r="Q235" s="121"/>
      <c r="R235" s="114"/>
      <c r="S235" s="122"/>
      <c r="T235" s="114"/>
      <c r="U235" s="122"/>
      <c r="V235" s="114"/>
      <c r="W235" s="120"/>
      <c r="X235" s="56"/>
      <c r="Y235" s="121"/>
      <c r="Z235" s="114"/>
      <c r="AA235" s="122"/>
      <c r="AB235" s="114"/>
      <c r="AC235" s="122"/>
      <c r="AD235" s="114"/>
      <c r="AE235" s="27"/>
      <c r="AF235" s="114"/>
      <c r="AG235" t="s">
        <v>230</v>
      </c>
      <c r="AH235" t="s">
        <v>250</v>
      </c>
      <c r="AI235" s="1" t="str">
        <f t="shared" ref="AI235" ca="1" si="2733">IF(O234="","",O234)</f>
        <v/>
      </c>
      <c r="AK235" s="1"/>
      <c r="AM235" s="1"/>
      <c r="AO235" t="s">
        <v>230</v>
      </c>
      <c r="AP235" s="114"/>
      <c r="AQ235" t="str">
        <f t="shared" ca="1" si="2242"/>
        <v>\\(\\quad \\displaystyle  \\)</v>
      </c>
      <c r="AS235" s="114"/>
      <c r="AT235" s="114"/>
      <c r="AU235" s="114"/>
      <c r="AV235" s="114"/>
      <c r="AW235" s="114"/>
      <c r="AX235" s="114"/>
      <c r="AY235" s="114"/>
      <c r="AZ235" s="117"/>
      <c r="BH235" s="23">
        <f t="shared" ca="1" si="2496"/>
        <v>3</v>
      </c>
      <c r="BI235" s="120"/>
      <c r="BJ235" s="23">
        <f t="shared" ca="1" si="2496"/>
        <v>8</v>
      </c>
      <c r="BK235" s="114"/>
      <c r="BL235" s="114"/>
      <c r="BM235" s="114"/>
      <c r="BN235" s="27">
        <f t="shared" ref="BN235" ca="1" si="2734">IF(BL234&gt;BM234,BH235,BJ235)</f>
        <v>3</v>
      </c>
      <c r="BO235" s="27">
        <f t="shared" ref="BO235" ca="1" si="2735">IF(BL234&lt;BM234,BH235,BJ235)</f>
        <v>8</v>
      </c>
      <c r="BP235" s="27"/>
      <c r="BQ235" s="25">
        <f t="shared" ref="BQ235" ca="1" si="2736">BN235*BO235</f>
        <v>24</v>
      </c>
      <c r="BR235" s="114"/>
      <c r="BS235" s="114"/>
      <c r="BT235">
        <f t="shared" ca="1" si="2525"/>
        <v>24</v>
      </c>
      <c r="BU235" s="25">
        <f t="shared" ref="BU235" ca="1" si="2737">BT235/GCD(BT234,BT235)</f>
        <v>24</v>
      </c>
      <c r="CA235" s="114"/>
      <c r="CB235" s="25">
        <f t="shared" ref="CB235" ca="1" si="2738">F235*I235</f>
        <v>24</v>
      </c>
      <c r="CC235" s="114"/>
      <c r="CD235" s="114"/>
      <c r="CE235">
        <f t="shared" ca="1" si="2529"/>
        <v>24</v>
      </c>
      <c r="CF235" s="25">
        <f t="shared" ref="CF235" ca="1" si="2739">CE235/GCD(CE234,CE235)</f>
        <v>24</v>
      </c>
      <c r="CG235"/>
      <c r="CH235" s="5"/>
      <c r="CK235" s="5"/>
    </row>
    <row r="236" spans="2:89" ht="32" customHeight="1" thickBot="1" x14ac:dyDescent="0.6">
      <c r="B236" s="127" t="s">
        <v>29</v>
      </c>
      <c r="C236" s="126" t="s">
        <v>49</v>
      </c>
      <c r="D236" s="114">
        <v>17</v>
      </c>
      <c r="E236" s="119"/>
      <c r="F236" s="28">
        <f t="shared" ref="F236" ca="1" si="2740">IF(BQ236&lt;=0,BJ236,BH236)</f>
        <v>2</v>
      </c>
      <c r="G236" s="114" t="str">
        <f t="shared" si="2421"/>
        <v>　－　</v>
      </c>
      <c r="H236" s="27"/>
      <c r="I236" s="28">
        <f t="shared" ref="I236" ca="1" si="2741">IF(BQ236&lt;=0,BH236,BJ236)</f>
        <v>2</v>
      </c>
      <c r="J236" s="124" t="s">
        <v>13</v>
      </c>
      <c r="K236" s="26"/>
      <c r="L236" s="24">
        <f t="shared" ca="1" si="2499"/>
        <v>0</v>
      </c>
      <c r="M236" s="118" t="str">
        <f t="shared" ref="M236" ca="1" si="2742">IF(L237=1,"=","")</f>
        <v>=</v>
      </c>
      <c r="N236" s="125" t="str">
        <f t="shared" ref="N236" ca="1" si="2743">IF(L237=1,IF(BQ236&lt;0,"ー",""),"")</f>
        <v/>
      </c>
      <c r="O236" s="118">
        <f t="shared" ref="O236" ca="1" si="2744">IF(L237=1,L236,"")</f>
        <v>0</v>
      </c>
      <c r="P236" s="118" t="s">
        <v>250</v>
      </c>
      <c r="Q236" s="121" t="str">
        <f t="shared" ref="Q236" si="2745">IF(E236="","",E236)</f>
        <v/>
      </c>
      <c r="R236" s="114" t="s">
        <v>249</v>
      </c>
      <c r="S236" s="122">
        <f t="shared" ref="S236" ca="1" si="2746">F236</f>
        <v>2</v>
      </c>
      <c r="T236" s="114" t="s">
        <v>216</v>
      </c>
      <c r="U236" s="122">
        <f t="shared" ref="U236" ca="1" si="2747">F237</f>
        <v>10</v>
      </c>
      <c r="V236" s="114" t="s">
        <v>217</v>
      </c>
      <c r="W236" s="120" t="str">
        <f t="shared" ref="W236" si="2748">G236</f>
        <v>　－　</v>
      </c>
      <c r="X236" s="56"/>
      <c r="Y236" s="121" t="str">
        <f t="shared" ref="Y236" si="2749">IF(H236="","",H236)</f>
        <v/>
      </c>
      <c r="Z236" s="114" t="s">
        <v>249</v>
      </c>
      <c r="AA236" s="122">
        <f t="shared" ref="AA236" ca="1" si="2750">I236</f>
        <v>2</v>
      </c>
      <c r="AB236" s="114" t="s">
        <v>216</v>
      </c>
      <c r="AC236" s="122">
        <f t="shared" ref="AC236" ca="1" si="2751">I237</f>
        <v>10</v>
      </c>
      <c r="AD236" s="114" t="s">
        <v>217</v>
      </c>
      <c r="AE236" s="27"/>
      <c r="AF236" s="114" t="s">
        <v>233</v>
      </c>
      <c r="AG236" t="s">
        <v>230</v>
      </c>
      <c r="AH236" t="s">
        <v>250</v>
      </c>
      <c r="AI236" s="1" t="str">
        <f t="shared" ref="AI236" si="2752">IF(K236="","",K236)</f>
        <v/>
      </c>
      <c r="AJ236" t="s">
        <v>249</v>
      </c>
      <c r="AK236" s="1">
        <f t="shared" ref="AK236" ca="1" si="2753">L236</f>
        <v>0</v>
      </c>
      <c r="AL236" t="s">
        <v>216</v>
      </c>
      <c r="AM236" s="1">
        <f t="shared" ref="AM236" ca="1" si="2754">L237</f>
        <v>1</v>
      </c>
      <c r="AN236" t="s">
        <v>217</v>
      </c>
      <c r="AO236" t="s">
        <v>230</v>
      </c>
      <c r="AP236" s="114" t="str">
        <f t="shared" ca="1" si="2359"/>
        <v>\\(\\quad \\displaystyle \\frac{2}{10}　－　\\frac{2}{10}　=　 \\)</v>
      </c>
      <c r="AQ236" t="str">
        <f t="shared" ca="1" si="2242"/>
        <v>\\(\\quad \\displaystyle \\frac{0}{1} \\)</v>
      </c>
      <c r="AS236" s="114" t="str">
        <f t="shared" ref="AS236" ca="1" si="2755">AP236</f>
        <v>\\(\\quad \\displaystyle \\frac{2}{10}　－　\\frac{2}{10}　=　 \\)</v>
      </c>
      <c r="AT236" s="114" t="str">
        <f t="shared" ref="AT236" ca="1" si="2756">IF(O236="",AQ236,AQ237)</f>
        <v>\\(\\quad \\displaystyle 0 \\)</v>
      </c>
      <c r="AU236" s="114" t="s">
        <v>60</v>
      </c>
      <c r="AV236" s="115" t="s">
        <v>223</v>
      </c>
      <c r="AW236" s="115" t="str">
        <f t="shared" ref="AW236" ca="1" si="2757">AS236</f>
        <v>\\(\\quad \\displaystyle \\frac{2}{10}　－　\\frac{2}{10}　=　 \\)</v>
      </c>
      <c r="AX236" s="115" t="str">
        <f t="shared" ref="AX236" ca="1" si="2758">AT236</f>
        <v>\\(\\quad \\displaystyle 0 \\)</v>
      </c>
      <c r="AY236" s="115" t="s">
        <v>62</v>
      </c>
      <c r="AZ236" s="116" t="str">
        <f t="shared" ref="AZ236" ca="1" si="2759">"INSERT INTO "&amp;AU236&amp;"(tangen,question,answer,editor,date,count) VALUES('"&amp;AV236&amp;"','"&amp;AW236&amp;"','"&amp;AX236&amp;"','"&amp;AY236&amp;"',NOW(),0);"</f>
        <v>INSERT INTO math(tangen,question,answer,editor,date,count) VALUES('m3500','\\(\\quad \\displaystyle \\frac{2}{10}　－　\\frac{2}{10}　=　 \\)','\\(\\quad \\displaystyle 0 \\)','harazono',NOW(),0);</v>
      </c>
      <c r="BH236" s="22">
        <f t="shared" ca="1" si="2492"/>
        <v>2</v>
      </c>
      <c r="BI236" s="120" t="s">
        <v>235</v>
      </c>
      <c r="BJ236" s="22">
        <f t="shared" ref="BJ236" ca="1" si="2760">RANDBETWEEN(1,BH236)</f>
        <v>2</v>
      </c>
      <c r="BK236" s="114" t="s">
        <v>26</v>
      </c>
      <c r="BL236" s="114">
        <f t="shared" ref="BL236" ca="1" si="2761">BH236/BH237</f>
        <v>0.2</v>
      </c>
      <c r="BM236" s="114">
        <f t="shared" ref="BM236" ca="1" si="2762">BJ236/BJ237</f>
        <v>0.2</v>
      </c>
      <c r="BN236" s="27">
        <f t="shared" ref="BN236" ca="1" si="2763">IF(BL236&gt;BM236,BH236,BJ236)</f>
        <v>2</v>
      </c>
      <c r="BO236" s="27">
        <f t="shared" ref="BO236" ca="1" si="2764">IF(BL236&lt;BM236,BH236,BJ236)</f>
        <v>2</v>
      </c>
      <c r="BP236" s="27"/>
      <c r="BQ236" s="24">
        <f t="shared" ref="BQ236" ca="1" si="2765">BN236*BO237-BO236*BN237</f>
        <v>0</v>
      </c>
      <c r="BR236" s="114" t="s">
        <v>26</v>
      </c>
      <c r="BS236" s="114" t="str">
        <f t="shared" ref="BS236" si="2766">BI236</f>
        <v>　－　</v>
      </c>
      <c r="BT236" s="30">
        <f t="shared" ca="1" si="2525"/>
        <v>0</v>
      </c>
      <c r="BU236" s="24">
        <f t="shared" ref="BU236" ca="1" si="2767">BT236/GCD(BT236,BT237)</f>
        <v>0</v>
      </c>
      <c r="CA236" s="114" t="s">
        <v>26</v>
      </c>
      <c r="CB236" s="24">
        <f t="shared" ref="CB236" ca="1" si="2768">F236*I237-I236*F237</f>
        <v>0</v>
      </c>
      <c r="CC236" s="114" t="s">
        <v>26</v>
      </c>
      <c r="CD236" s="114" t="str">
        <f t="shared" ref="CD236" ca="1" si="2769">IF(CB236&lt;=0,"-","")</f>
        <v>-</v>
      </c>
      <c r="CE236" s="30">
        <f t="shared" ca="1" si="2529"/>
        <v>0</v>
      </c>
      <c r="CF236" s="24">
        <f t="shared" ref="CF236" ca="1" si="2770">CE236/GCD(CE236,CE237)</f>
        <v>0</v>
      </c>
      <c r="CG236"/>
      <c r="CH236" s="5"/>
      <c r="CK236" s="5"/>
    </row>
    <row r="237" spans="2:89" ht="32" customHeight="1" x14ac:dyDescent="0.55000000000000004">
      <c r="B237" s="127"/>
      <c r="C237" s="127"/>
      <c r="D237" s="114"/>
      <c r="E237" s="119"/>
      <c r="F237" s="29">
        <f t="shared" ref="F237" ca="1" si="2771">IF(BQ236&lt;=0,BJ237,BH237)</f>
        <v>10</v>
      </c>
      <c r="G237" s="114"/>
      <c r="H237" s="27"/>
      <c r="I237" s="29">
        <f t="shared" ref="I237" ca="1" si="2772">IF(BQ236&lt;=0,BH237,BJ237)</f>
        <v>10</v>
      </c>
      <c r="J237" s="124"/>
      <c r="K237" s="26"/>
      <c r="L237" s="25">
        <f t="shared" ca="1" si="2499"/>
        <v>1</v>
      </c>
      <c r="M237" s="118"/>
      <c r="N237" s="125"/>
      <c r="O237" s="118"/>
      <c r="P237" s="118"/>
      <c r="Q237" s="121"/>
      <c r="R237" s="114"/>
      <c r="S237" s="122"/>
      <c r="T237" s="114"/>
      <c r="U237" s="122"/>
      <c r="V237" s="114"/>
      <c r="W237" s="120"/>
      <c r="X237" s="56"/>
      <c r="Y237" s="121"/>
      <c r="Z237" s="114"/>
      <c r="AA237" s="122"/>
      <c r="AB237" s="114"/>
      <c r="AC237" s="122"/>
      <c r="AD237" s="114"/>
      <c r="AE237" s="27"/>
      <c r="AF237" s="114"/>
      <c r="AG237" t="s">
        <v>230</v>
      </c>
      <c r="AH237" t="s">
        <v>250</v>
      </c>
      <c r="AI237" s="1">
        <f t="shared" ref="AI237" ca="1" si="2773">IF(O236="","",O236)</f>
        <v>0</v>
      </c>
      <c r="AK237" s="1"/>
      <c r="AM237" s="1"/>
      <c r="AO237" t="s">
        <v>230</v>
      </c>
      <c r="AP237" s="114"/>
      <c r="AQ237" t="str">
        <f t="shared" ca="1" si="2242"/>
        <v>\\(\\quad \\displaystyle 0 \\)</v>
      </c>
      <c r="AS237" s="114"/>
      <c r="AT237" s="114"/>
      <c r="AU237" s="114"/>
      <c r="AV237" s="114"/>
      <c r="AW237" s="114"/>
      <c r="AX237" s="114"/>
      <c r="AY237" s="114"/>
      <c r="AZ237" s="117"/>
      <c r="BH237" s="23">
        <f t="shared" ca="1" si="2496"/>
        <v>10</v>
      </c>
      <c r="BI237" s="120"/>
      <c r="BJ237" s="23">
        <f t="shared" ca="1" si="2496"/>
        <v>10</v>
      </c>
      <c r="BK237" s="114"/>
      <c r="BL237" s="114"/>
      <c r="BM237" s="114"/>
      <c r="BN237" s="27">
        <f t="shared" ref="BN237" ca="1" si="2774">IF(BL236&gt;BM236,BH237,BJ237)</f>
        <v>10</v>
      </c>
      <c r="BO237" s="27">
        <f t="shared" ref="BO237" ca="1" si="2775">IF(BL236&lt;BM236,BH237,BJ237)</f>
        <v>10</v>
      </c>
      <c r="BP237" s="27"/>
      <c r="BQ237" s="25">
        <f t="shared" ref="BQ237" ca="1" si="2776">BN237*BO237</f>
        <v>100</v>
      </c>
      <c r="BR237" s="114"/>
      <c r="BS237" s="114"/>
      <c r="BT237">
        <f t="shared" ca="1" si="2525"/>
        <v>100</v>
      </c>
      <c r="BU237" s="25">
        <f t="shared" ref="BU237" ca="1" si="2777">BT237/GCD(BT236,BT237)</f>
        <v>1</v>
      </c>
      <c r="CA237" s="114"/>
      <c r="CB237" s="25">
        <f t="shared" ref="CB237" ca="1" si="2778">F237*I237</f>
        <v>100</v>
      </c>
      <c r="CC237" s="114"/>
      <c r="CD237" s="114"/>
      <c r="CE237">
        <f t="shared" ca="1" si="2529"/>
        <v>100</v>
      </c>
      <c r="CF237" s="25">
        <f t="shared" ref="CF237" ca="1" si="2779">CE237/GCD(CE236,CE237)</f>
        <v>1</v>
      </c>
      <c r="CG237"/>
      <c r="CH237" s="5"/>
      <c r="CK237" s="5"/>
    </row>
    <row r="238" spans="2:89" ht="32" customHeight="1" thickBot="1" x14ac:dyDescent="0.6">
      <c r="B238" s="127" t="s">
        <v>29</v>
      </c>
      <c r="C238" s="126" t="s">
        <v>49</v>
      </c>
      <c r="D238" s="114">
        <v>18</v>
      </c>
      <c r="E238" s="119"/>
      <c r="F238" s="28">
        <f t="shared" ref="F238" ca="1" si="2780">IF(BQ238&lt;=0,BJ238,BH238)</f>
        <v>6</v>
      </c>
      <c r="G238" s="114" t="str">
        <f t="shared" si="2421"/>
        <v>　－　</v>
      </c>
      <c r="H238" s="27"/>
      <c r="I238" s="28">
        <f t="shared" ref="I238" ca="1" si="2781">IF(BQ238&lt;=0,BH238,BJ238)</f>
        <v>3</v>
      </c>
      <c r="J238" s="124" t="s">
        <v>13</v>
      </c>
      <c r="K238" s="26"/>
      <c r="L238" s="24">
        <f t="shared" ca="1" si="2499"/>
        <v>3</v>
      </c>
      <c r="M238" s="118" t="str">
        <f t="shared" ref="M238" ca="1" si="2782">IF(L239=1,"=","")</f>
        <v/>
      </c>
      <c r="N238" s="125" t="str">
        <f t="shared" ref="N238" ca="1" si="2783">IF(L239=1,IF(BQ238&lt;0,"ー",""),"")</f>
        <v/>
      </c>
      <c r="O238" s="118" t="str">
        <f t="shared" ref="O238" ca="1" si="2784">IF(L239=1,L238,"")</f>
        <v/>
      </c>
      <c r="P238" s="118" t="s">
        <v>250</v>
      </c>
      <c r="Q238" s="121" t="str">
        <f t="shared" ref="Q238" si="2785">IF(E238="","",E238)</f>
        <v/>
      </c>
      <c r="R238" s="114" t="s">
        <v>249</v>
      </c>
      <c r="S238" s="122">
        <f t="shared" ref="S238" ca="1" si="2786">F238</f>
        <v>6</v>
      </c>
      <c r="T238" s="114" t="s">
        <v>216</v>
      </c>
      <c r="U238" s="122">
        <f t="shared" ref="U238" ca="1" si="2787">F239</f>
        <v>8</v>
      </c>
      <c r="V238" s="114" t="s">
        <v>217</v>
      </c>
      <c r="W238" s="120" t="str">
        <f t="shared" ref="W238" si="2788">G238</f>
        <v>　－　</v>
      </c>
      <c r="X238" s="56"/>
      <c r="Y238" s="121" t="str">
        <f t="shared" ref="Y238" si="2789">IF(H238="","",H238)</f>
        <v/>
      </c>
      <c r="Z238" s="114" t="s">
        <v>249</v>
      </c>
      <c r="AA238" s="122">
        <f t="shared" ref="AA238" ca="1" si="2790">I238</f>
        <v>3</v>
      </c>
      <c r="AB238" s="114" t="s">
        <v>216</v>
      </c>
      <c r="AC238" s="122">
        <f t="shared" ref="AC238" ca="1" si="2791">I239</f>
        <v>5</v>
      </c>
      <c r="AD238" s="114" t="s">
        <v>217</v>
      </c>
      <c r="AE238" s="27"/>
      <c r="AF238" s="114" t="s">
        <v>233</v>
      </c>
      <c r="AG238" t="s">
        <v>230</v>
      </c>
      <c r="AH238" t="s">
        <v>250</v>
      </c>
      <c r="AI238" s="1" t="str">
        <f t="shared" ref="AI238" si="2792">IF(K238="","",K238)</f>
        <v/>
      </c>
      <c r="AJ238" t="s">
        <v>249</v>
      </c>
      <c r="AK238" s="1">
        <f t="shared" ref="AK238" ca="1" si="2793">L238</f>
        <v>3</v>
      </c>
      <c r="AL238" t="s">
        <v>216</v>
      </c>
      <c r="AM238" s="1">
        <f t="shared" ref="AM238" ca="1" si="2794">L239</f>
        <v>20</v>
      </c>
      <c r="AN238" t="s">
        <v>217</v>
      </c>
      <c r="AO238" t="s">
        <v>230</v>
      </c>
      <c r="AP238" s="114" t="str">
        <f t="shared" ca="1" si="2359"/>
        <v>\\(\\quad \\displaystyle \\frac{6}{8}　－　\\frac{3}{5}　=　 \\)</v>
      </c>
      <c r="AQ238" t="str">
        <f t="shared" ca="1" si="2242"/>
        <v>\\(\\quad \\displaystyle \\frac{3}{20} \\)</v>
      </c>
      <c r="AS238" s="114" t="str">
        <f t="shared" ref="AS238" ca="1" si="2795">AP238</f>
        <v>\\(\\quad \\displaystyle \\frac{6}{8}　－　\\frac{3}{5}　=　 \\)</v>
      </c>
      <c r="AT238" s="114" t="str">
        <f t="shared" ref="AT238" ca="1" si="2796">IF(O238="",AQ238,AQ239)</f>
        <v>\\(\\quad \\displaystyle \\frac{3}{20} \\)</v>
      </c>
      <c r="AU238" s="114" t="s">
        <v>60</v>
      </c>
      <c r="AV238" s="115" t="s">
        <v>223</v>
      </c>
      <c r="AW238" s="115" t="str">
        <f t="shared" ref="AW238" ca="1" si="2797">AS238</f>
        <v>\\(\\quad \\displaystyle \\frac{6}{8}　－　\\frac{3}{5}　=　 \\)</v>
      </c>
      <c r="AX238" s="115" t="str">
        <f t="shared" ref="AX238" ca="1" si="2798">AT238</f>
        <v>\\(\\quad \\displaystyle \\frac{3}{20} \\)</v>
      </c>
      <c r="AY238" s="115" t="s">
        <v>62</v>
      </c>
      <c r="AZ238" s="116" t="str">
        <f t="shared" ref="AZ238" ca="1" si="2799">"INSERT INTO "&amp;AU238&amp;"(tangen,question,answer,editor,date,count) VALUES('"&amp;AV238&amp;"','"&amp;AW238&amp;"','"&amp;AX238&amp;"','"&amp;AY238&amp;"',NOW(),0);"</f>
        <v>INSERT INTO math(tangen,question,answer,editor,date,count) VALUES('m3500','\\(\\quad \\displaystyle \\frac{6}{8}　－　\\frac{3}{5}　=　 \\)','\\(\\quad \\displaystyle \\frac{3}{20} \\)','harazono',NOW(),0);</v>
      </c>
      <c r="BH238" s="22">
        <f t="shared" ca="1" si="2492"/>
        <v>6</v>
      </c>
      <c r="BI238" s="120" t="s">
        <v>235</v>
      </c>
      <c r="BJ238" s="22">
        <f t="shared" ref="BJ238" ca="1" si="2800">RANDBETWEEN(1,BH238)</f>
        <v>3</v>
      </c>
      <c r="BK238" s="114" t="s">
        <v>26</v>
      </c>
      <c r="BL238" s="114">
        <f t="shared" ref="BL238" ca="1" si="2801">BH238/BH239</f>
        <v>0.75</v>
      </c>
      <c r="BM238" s="114">
        <f t="shared" ref="BM238" ca="1" si="2802">BJ238/BJ239</f>
        <v>0.6</v>
      </c>
      <c r="BN238" s="27">
        <f t="shared" ref="BN238" ca="1" si="2803">IF(BL238&gt;BM238,BH238,BJ238)</f>
        <v>6</v>
      </c>
      <c r="BO238" s="27">
        <f t="shared" ref="BO238" ca="1" si="2804">IF(BL238&lt;BM238,BH238,BJ238)</f>
        <v>3</v>
      </c>
      <c r="BP238" s="27"/>
      <c r="BQ238" s="24">
        <f t="shared" ref="BQ238" ca="1" si="2805">BN238*BO239-BO238*BN239</f>
        <v>6</v>
      </c>
      <c r="BR238" s="114" t="s">
        <v>26</v>
      </c>
      <c r="BS238" s="114" t="str">
        <f t="shared" ref="BS238" si="2806">BI238</f>
        <v>　－　</v>
      </c>
      <c r="BT238" s="30">
        <f t="shared" ca="1" si="2525"/>
        <v>6</v>
      </c>
      <c r="BU238" s="24">
        <f t="shared" ref="BU238" ca="1" si="2807">BT238/GCD(BT238,BT239)</f>
        <v>3</v>
      </c>
      <c r="CA238" s="114" t="s">
        <v>26</v>
      </c>
      <c r="CB238" s="24">
        <f t="shared" ref="CB238" ca="1" si="2808">F238*I239-I238*F239</f>
        <v>6</v>
      </c>
      <c r="CC238" s="114" t="s">
        <v>26</v>
      </c>
      <c r="CD238" s="114" t="str">
        <f t="shared" ref="CD238" ca="1" si="2809">IF(CB238&lt;=0,"-","")</f>
        <v/>
      </c>
      <c r="CE238" s="30">
        <f t="shared" ca="1" si="2529"/>
        <v>6</v>
      </c>
      <c r="CF238" s="24">
        <f t="shared" ref="CF238" ca="1" si="2810">CE238/GCD(CE238,CE239)</f>
        <v>3</v>
      </c>
      <c r="CG238"/>
      <c r="CH238" s="5"/>
      <c r="CK238" s="5"/>
    </row>
    <row r="239" spans="2:89" ht="32" customHeight="1" x14ac:dyDescent="0.55000000000000004">
      <c r="B239" s="127"/>
      <c r="C239" s="127"/>
      <c r="D239" s="114"/>
      <c r="E239" s="119"/>
      <c r="F239" s="29">
        <f t="shared" ref="F239" ca="1" si="2811">IF(BQ238&lt;=0,BJ239,BH239)</f>
        <v>8</v>
      </c>
      <c r="G239" s="114"/>
      <c r="H239" s="27"/>
      <c r="I239" s="29">
        <f t="shared" ref="I239" ca="1" si="2812">IF(BQ238&lt;=0,BH239,BJ239)</f>
        <v>5</v>
      </c>
      <c r="J239" s="124"/>
      <c r="K239" s="26"/>
      <c r="L239" s="25">
        <f t="shared" ca="1" si="2499"/>
        <v>20</v>
      </c>
      <c r="M239" s="118"/>
      <c r="N239" s="125"/>
      <c r="O239" s="118"/>
      <c r="P239" s="118"/>
      <c r="Q239" s="121"/>
      <c r="R239" s="114"/>
      <c r="S239" s="122"/>
      <c r="T239" s="114"/>
      <c r="U239" s="122"/>
      <c r="V239" s="114"/>
      <c r="W239" s="120"/>
      <c r="X239" s="56"/>
      <c r="Y239" s="121"/>
      <c r="Z239" s="114"/>
      <c r="AA239" s="122"/>
      <c r="AB239" s="114"/>
      <c r="AC239" s="122"/>
      <c r="AD239" s="114"/>
      <c r="AE239" s="27"/>
      <c r="AF239" s="114"/>
      <c r="AG239" t="s">
        <v>230</v>
      </c>
      <c r="AH239" t="s">
        <v>250</v>
      </c>
      <c r="AI239" s="1" t="str">
        <f t="shared" ref="AI239" ca="1" si="2813">IF(O238="","",O238)</f>
        <v/>
      </c>
      <c r="AK239" s="1"/>
      <c r="AM239" s="1"/>
      <c r="AO239" t="s">
        <v>230</v>
      </c>
      <c r="AP239" s="114"/>
      <c r="AQ239" t="str">
        <f t="shared" ca="1" si="2242"/>
        <v>\\(\\quad \\displaystyle  \\)</v>
      </c>
      <c r="AS239" s="114"/>
      <c r="AT239" s="114"/>
      <c r="AU239" s="114"/>
      <c r="AV239" s="114"/>
      <c r="AW239" s="114"/>
      <c r="AX239" s="114"/>
      <c r="AY239" s="114"/>
      <c r="AZ239" s="117"/>
      <c r="BH239" s="23">
        <f t="shared" ca="1" si="2496"/>
        <v>8</v>
      </c>
      <c r="BI239" s="120"/>
      <c r="BJ239" s="23">
        <f t="shared" ca="1" si="2496"/>
        <v>5</v>
      </c>
      <c r="BK239" s="114"/>
      <c r="BL239" s="114"/>
      <c r="BM239" s="114"/>
      <c r="BN239" s="27">
        <f t="shared" ref="BN239" ca="1" si="2814">IF(BL238&gt;BM238,BH239,BJ239)</f>
        <v>8</v>
      </c>
      <c r="BO239" s="27">
        <f t="shared" ref="BO239" ca="1" si="2815">IF(BL238&lt;BM238,BH239,BJ239)</f>
        <v>5</v>
      </c>
      <c r="BP239" s="27"/>
      <c r="BQ239" s="25">
        <f t="shared" ref="BQ239" ca="1" si="2816">BN239*BO239</f>
        <v>40</v>
      </c>
      <c r="BR239" s="114"/>
      <c r="BS239" s="114"/>
      <c r="BT239">
        <f t="shared" ca="1" si="2525"/>
        <v>40</v>
      </c>
      <c r="BU239" s="25">
        <f t="shared" ref="BU239" ca="1" si="2817">BT239/GCD(BT238,BT239)</f>
        <v>20</v>
      </c>
      <c r="CA239" s="114"/>
      <c r="CB239" s="25">
        <f t="shared" ref="CB239" ca="1" si="2818">F239*I239</f>
        <v>40</v>
      </c>
      <c r="CC239" s="114"/>
      <c r="CD239" s="114"/>
      <c r="CE239">
        <f t="shared" ca="1" si="2529"/>
        <v>40</v>
      </c>
      <c r="CF239" s="25">
        <f t="shared" ref="CF239" ca="1" si="2819">CE239/GCD(CE238,CE239)</f>
        <v>20</v>
      </c>
      <c r="CG239"/>
      <c r="CH239" s="5"/>
      <c r="CK239" s="5"/>
    </row>
    <row r="240" spans="2:89" ht="32" customHeight="1" thickBot="1" x14ac:dyDescent="0.6">
      <c r="B240" s="127" t="s">
        <v>29</v>
      </c>
      <c r="C240" s="126" t="s">
        <v>49</v>
      </c>
      <c r="D240" s="114">
        <v>19</v>
      </c>
      <c r="E240" s="119"/>
      <c r="F240" s="28">
        <f t="shared" ref="F240" ca="1" si="2820">IF(BQ240&lt;=0,BJ240,BH240)</f>
        <v>4</v>
      </c>
      <c r="G240" s="114" t="str">
        <f t="shared" si="2421"/>
        <v>　－　</v>
      </c>
      <c r="H240" s="27"/>
      <c r="I240" s="28">
        <f t="shared" ref="I240" ca="1" si="2821">IF(BQ240&lt;=0,BH240,BJ240)</f>
        <v>1</v>
      </c>
      <c r="J240" s="124" t="s">
        <v>13</v>
      </c>
      <c r="K240" s="26"/>
      <c r="L240" s="24">
        <f t="shared" ca="1" si="2499"/>
        <v>1</v>
      </c>
      <c r="M240" s="118" t="str">
        <f t="shared" ref="M240" ca="1" si="2822">IF(L241=1,"=","")</f>
        <v/>
      </c>
      <c r="N240" s="125" t="str">
        <f t="shared" ref="N240" ca="1" si="2823">IF(L241=1,IF(BQ240&lt;0,"ー",""),"")</f>
        <v/>
      </c>
      <c r="O240" s="118" t="str">
        <f t="shared" ref="O240" ca="1" si="2824">IF(L241=1,L240,"")</f>
        <v/>
      </c>
      <c r="P240" s="118" t="s">
        <v>250</v>
      </c>
      <c r="Q240" s="121" t="str">
        <f t="shared" ref="Q240" si="2825">IF(E240="","",E240)</f>
        <v/>
      </c>
      <c r="R240" s="114" t="s">
        <v>249</v>
      </c>
      <c r="S240" s="122">
        <f t="shared" ref="S240" ca="1" si="2826">F240</f>
        <v>4</v>
      </c>
      <c r="T240" s="114" t="s">
        <v>216</v>
      </c>
      <c r="U240" s="122">
        <f t="shared" ref="U240" ca="1" si="2827">F241</f>
        <v>6</v>
      </c>
      <c r="V240" s="114" t="s">
        <v>217</v>
      </c>
      <c r="W240" s="120" t="str">
        <f t="shared" ref="W240" si="2828">G240</f>
        <v>　－　</v>
      </c>
      <c r="X240" s="56"/>
      <c r="Y240" s="121" t="str">
        <f t="shared" ref="Y240" si="2829">IF(H240="","",H240)</f>
        <v/>
      </c>
      <c r="Z240" s="114" t="s">
        <v>249</v>
      </c>
      <c r="AA240" s="122">
        <f t="shared" ref="AA240" ca="1" si="2830">I240</f>
        <v>1</v>
      </c>
      <c r="AB240" s="114" t="s">
        <v>216</v>
      </c>
      <c r="AC240" s="122">
        <f t="shared" ref="AC240" ca="1" si="2831">I241</f>
        <v>3</v>
      </c>
      <c r="AD240" s="114" t="s">
        <v>217</v>
      </c>
      <c r="AE240" s="27"/>
      <c r="AF240" s="114" t="s">
        <v>233</v>
      </c>
      <c r="AG240" t="s">
        <v>230</v>
      </c>
      <c r="AH240" t="s">
        <v>250</v>
      </c>
      <c r="AI240" s="1" t="str">
        <f t="shared" ref="AI240" si="2832">IF(K240="","",K240)</f>
        <v/>
      </c>
      <c r="AJ240" t="s">
        <v>249</v>
      </c>
      <c r="AK240" s="1">
        <f t="shared" ref="AK240" ca="1" si="2833">L240</f>
        <v>1</v>
      </c>
      <c r="AL240" t="s">
        <v>216</v>
      </c>
      <c r="AM240" s="1">
        <f t="shared" ref="AM240" ca="1" si="2834">L241</f>
        <v>3</v>
      </c>
      <c r="AN240" t="s">
        <v>217</v>
      </c>
      <c r="AO240" t="s">
        <v>230</v>
      </c>
      <c r="AP240" s="114" t="str">
        <f t="shared" ca="1" si="2359"/>
        <v>\\(\\quad \\displaystyle \\frac{4}{6}　－　\\frac{1}{3}　=　 \\)</v>
      </c>
      <c r="AQ240" t="str">
        <f t="shared" ca="1" si="2242"/>
        <v>\\(\\quad \\displaystyle \\frac{1}{3} \\)</v>
      </c>
      <c r="AS240" s="114" t="str">
        <f t="shared" ref="AS240" ca="1" si="2835">AP240</f>
        <v>\\(\\quad \\displaystyle \\frac{4}{6}　－　\\frac{1}{3}　=　 \\)</v>
      </c>
      <c r="AT240" s="114" t="str">
        <f t="shared" ref="AT240" ca="1" si="2836">IF(O240="",AQ240,AQ241)</f>
        <v>\\(\\quad \\displaystyle \\frac{1}{3} \\)</v>
      </c>
      <c r="AU240" s="114" t="s">
        <v>60</v>
      </c>
      <c r="AV240" s="115" t="s">
        <v>223</v>
      </c>
      <c r="AW240" s="115" t="str">
        <f t="shared" ref="AW240" ca="1" si="2837">AS240</f>
        <v>\\(\\quad \\displaystyle \\frac{4}{6}　－　\\frac{1}{3}　=　 \\)</v>
      </c>
      <c r="AX240" s="115" t="str">
        <f t="shared" ref="AX240" ca="1" si="2838">AT240</f>
        <v>\\(\\quad \\displaystyle \\frac{1}{3} \\)</v>
      </c>
      <c r="AY240" s="115" t="s">
        <v>62</v>
      </c>
      <c r="AZ240" s="116" t="str">
        <f t="shared" ref="AZ240" ca="1" si="2839">"INSERT INTO "&amp;AU240&amp;"(tangen,question,answer,editor,date,count) VALUES('"&amp;AV240&amp;"','"&amp;AW240&amp;"','"&amp;AX240&amp;"','"&amp;AY240&amp;"',NOW(),0);"</f>
        <v>INSERT INTO math(tangen,question,answer,editor,date,count) VALUES('m3500','\\(\\quad \\displaystyle \\frac{4}{6}　－　\\frac{1}{3}　=　 \\)','\\(\\quad \\displaystyle \\frac{1}{3} \\)','harazono',NOW(),0);</v>
      </c>
      <c r="BH240" s="22">
        <f t="shared" ca="1" si="2492"/>
        <v>4</v>
      </c>
      <c r="BI240" s="120" t="s">
        <v>235</v>
      </c>
      <c r="BJ240" s="22">
        <f t="shared" ref="BJ240" ca="1" si="2840">RANDBETWEEN(1,BH240)</f>
        <v>1</v>
      </c>
      <c r="BK240" s="114" t="s">
        <v>26</v>
      </c>
      <c r="BL240" s="114">
        <f t="shared" ref="BL240" ca="1" si="2841">BH240/BH241</f>
        <v>0.66666666666666663</v>
      </c>
      <c r="BM240" s="114">
        <f t="shared" ref="BM240" ca="1" si="2842">BJ240/BJ241</f>
        <v>0.33333333333333331</v>
      </c>
      <c r="BN240" s="27">
        <f t="shared" ref="BN240" ca="1" si="2843">IF(BL240&gt;BM240,BH240,BJ240)</f>
        <v>4</v>
      </c>
      <c r="BO240" s="27">
        <f t="shared" ref="BO240" ca="1" si="2844">IF(BL240&lt;BM240,BH240,BJ240)</f>
        <v>1</v>
      </c>
      <c r="BP240" s="27"/>
      <c r="BQ240" s="24">
        <f t="shared" ref="BQ240" ca="1" si="2845">BN240*BO241-BO240*BN241</f>
        <v>6</v>
      </c>
      <c r="BR240" s="114" t="s">
        <v>26</v>
      </c>
      <c r="BS240" s="114" t="str">
        <f t="shared" ref="BS240" si="2846">BI240</f>
        <v>　－　</v>
      </c>
      <c r="BT240" s="30">
        <f t="shared" ca="1" si="2525"/>
        <v>6</v>
      </c>
      <c r="BU240" s="24">
        <f t="shared" ref="BU240" ca="1" si="2847">BT240/GCD(BT240,BT241)</f>
        <v>1</v>
      </c>
      <c r="CA240" s="114" t="s">
        <v>26</v>
      </c>
      <c r="CB240" s="24">
        <f t="shared" ref="CB240" ca="1" si="2848">F240*I241-I240*F241</f>
        <v>6</v>
      </c>
      <c r="CC240" s="114" t="s">
        <v>26</v>
      </c>
      <c r="CD240" s="114" t="str">
        <f t="shared" ref="CD240" ca="1" si="2849">IF(CB240&lt;=0,"-","")</f>
        <v/>
      </c>
      <c r="CE240" s="30">
        <f t="shared" ca="1" si="2529"/>
        <v>6</v>
      </c>
      <c r="CF240" s="24">
        <f t="shared" ref="CF240" ca="1" si="2850">CE240/GCD(CE240,CE241)</f>
        <v>1</v>
      </c>
      <c r="CG240"/>
      <c r="CH240" s="5"/>
      <c r="CK240" s="5"/>
    </row>
    <row r="241" spans="2:89" ht="32" customHeight="1" x14ac:dyDescent="0.55000000000000004">
      <c r="B241" s="127"/>
      <c r="C241" s="127"/>
      <c r="D241" s="114"/>
      <c r="E241" s="119"/>
      <c r="F241" s="29">
        <f t="shared" ref="F241" ca="1" si="2851">IF(BQ240&lt;=0,BJ241,BH241)</f>
        <v>6</v>
      </c>
      <c r="G241" s="114"/>
      <c r="H241" s="27"/>
      <c r="I241" s="29">
        <f t="shared" ref="I241" ca="1" si="2852">IF(BQ240&lt;=0,BH241,BJ241)</f>
        <v>3</v>
      </c>
      <c r="J241" s="124"/>
      <c r="K241" s="26"/>
      <c r="L241" s="25">
        <f t="shared" ca="1" si="2499"/>
        <v>3</v>
      </c>
      <c r="M241" s="118"/>
      <c r="N241" s="125"/>
      <c r="O241" s="118"/>
      <c r="P241" s="118"/>
      <c r="Q241" s="121"/>
      <c r="R241" s="114"/>
      <c r="S241" s="122"/>
      <c r="T241" s="114"/>
      <c r="U241" s="122"/>
      <c r="V241" s="114"/>
      <c r="W241" s="120"/>
      <c r="X241" s="56"/>
      <c r="Y241" s="121"/>
      <c r="Z241" s="114"/>
      <c r="AA241" s="122"/>
      <c r="AB241" s="114"/>
      <c r="AC241" s="122"/>
      <c r="AD241" s="114"/>
      <c r="AE241" s="27"/>
      <c r="AF241" s="114"/>
      <c r="AG241" t="s">
        <v>230</v>
      </c>
      <c r="AH241" t="s">
        <v>250</v>
      </c>
      <c r="AI241" s="1" t="str">
        <f t="shared" ref="AI241" ca="1" si="2853">IF(O240="","",O240)</f>
        <v/>
      </c>
      <c r="AK241" s="1"/>
      <c r="AM241" s="1"/>
      <c r="AO241" t="s">
        <v>230</v>
      </c>
      <c r="AP241" s="114"/>
      <c r="AQ241" t="str">
        <f t="shared" ca="1" si="2242"/>
        <v>\\(\\quad \\displaystyle  \\)</v>
      </c>
      <c r="AS241" s="114"/>
      <c r="AT241" s="114"/>
      <c r="AU241" s="114"/>
      <c r="AV241" s="114"/>
      <c r="AW241" s="114"/>
      <c r="AX241" s="114"/>
      <c r="AY241" s="114"/>
      <c r="AZ241" s="117"/>
      <c r="BH241" s="23">
        <f t="shared" ca="1" si="2496"/>
        <v>6</v>
      </c>
      <c r="BI241" s="120"/>
      <c r="BJ241" s="23">
        <f t="shared" ca="1" si="2496"/>
        <v>3</v>
      </c>
      <c r="BK241" s="114"/>
      <c r="BL241" s="114"/>
      <c r="BM241" s="114"/>
      <c r="BN241" s="27">
        <f t="shared" ref="BN241" ca="1" si="2854">IF(BL240&gt;BM240,BH241,BJ241)</f>
        <v>6</v>
      </c>
      <c r="BO241" s="27">
        <f t="shared" ref="BO241" ca="1" si="2855">IF(BL240&lt;BM240,BH241,BJ241)</f>
        <v>3</v>
      </c>
      <c r="BP241" s="27"/>
      <c r="BQ241" s="25">
        <f t="shared" ref="BQ241" ca="1" si="2856">BN241*BO241</f>
        <v>18</v>
      </c>
      <c r="BR241" s="114"/>
      <c r="BS241" s="114"/>
      <c r="BT241">
        <f t="shared" ca="1" si="2525"/>
        <v>18</v>
      </c>
      <c r="BU241" s="25">
        <f t="shared" ref="BU241" ca="1" si="2857">BT241/GCD(BT240,BT241)</f>
        <v>3</v>
      </c>
      <c r="CA241" s="114"/>
      <c r="CB241" s="25">
        <f t="shared" ref="CB241" ca="1" si="2858">F241*I241</f>
        <v>18</v>
      </c>
      <c r="CC241" s="114"/>
      <c r="CD241" s="114"/>
      <c r="CE241">
        <f t="shared" ca="1" si="2529"/>
        <v>18</v>
      </c>
      <c r="CF241" s="25">
        <f t="shared" ref="CF241" ca="1" si="2859">CE241/GCD(CE240,CE241)</f>
        <v>3</v>
      </c>
      <c r="CG241"/>
      <c r="CH241" s="5"/>
      <c r="CK241" s="5"/>
    </row>
    <row r="242" spans="2:89" ht="32" customHeight="1" thickBot="1" x14ac:dyDescent="0.6">
      <c r="B242" s="127" t="s">
        <v>29</v>
      </c>
      <c r="C242" s="126" t="s">
        <v>49</v>
      </c>
      <c r="D242" s="114">
        <v>20</v>
      </c>
      <c r="E242" s="119"/>
      <c r="F242" s="28">
        <f t="shared" ref="F242" ca="1" si="2860">IF(BQ242&lt;=0,BJ242,BH242)</f>
        <v>3</v>
      </c>
      <c r="G242" s="114" t="str">
        <f t="shared" si="2421"/>
        <v>　－　</v>
      </c>
      <c r="H242" s="27"/>
      <c r="I242" s="28">
        <f t="shared" ref="I242" ca="1" si="2861">IF(BQ242&lt;=0,BH242,BJ242)</f>
        <v>1</v>
      </c>
      <c r="J242" s="124" t="s">
        <v>13</v>
      </c>
      <c r="K242" s="26"/>
      <c r="L242" s="24">
        <f t="shared" ca="1" si="2499"/>
        <v>7</v>
      </c>
      <c r="M242" s="118" t="str">
        <f t="shared" ref="M242" ca="1" si="2862">IF(L243=1,"=","")</f>
        <v/>
      </c>
      <c r="N242" s="125" t="str">
        <f t="shared" ref="N242" ca="1" si="2863">IF(L243=1,IF(BQ242&lt;0,"ー",""),"")</f>
        <v/>
      </c>
      <c r="O242" s="118" t="str">
        <f t="shared" ref="O242" ca="1" si="2864">IF(L243=1,L242,"")</f>
        <v/>
      </c>
      <c r="P242" s="118" t="s">
        <v>250</v>
      </c>
      <c r="Q242" s="121" t="str">
        <f t="shared" ref="Q242" si="2865">IF(E242="","",E242)</f>
        <v/>
      </c>
      <c r="R242" s="114" t="s">
        <v>249</v>
      </c>
      <c r="S242" s="122">
        <f t="shared" ref="S242" ca="1" si="2866">F242</f>
        <v>3</v>
      </c>
      <c r="T242" s="114" t="s">
        <v>216</v>
      </c>
      <c r="U242" s="122">
        <f t="shared" ref="U242" ca="1" si="2867">F243</f>
        <v>5</v>
      </c>
      <c r="V242" s="114" t="s">
        <v>217</v>
      </c>
      <c r="W242" s="120" t="str">
        <f t="shared" ref="W242" si="2868">G242</f>
        <v>　－　</v>
      </c>
      <c r="X242" s="56"/>
      <c r="Y242" s="121" t="str">
        <f t="shared" ref="Y242" si="2869">IF(H242="","",H242)</f>
        <v/>
      </c>
      <c r="Z242" s="114" t="s">
        <v>249</v>
      </c>
      <c r="AA242" s="122">
        <f t="shared" ref="AA242" ca="1" si="2870">I242</f>
        <v>1</v>
      </c>
      <c r="AB242" s="114" t="s">
        <v>216</v>
      </c>
      <c r="AC242" s="122">
        <f t="shared" ref="AC242" ca="1" si="2871">I243</f>
        <v>4</v>
      </c>
      <c r="AD242" s="114" t="s">
        <v>217</v>
      </c>
      <c r="AE242" s="27"/>
      <c r="AF242" s="114" t="s">
        <v>233</v>
      </c>
      <c r="AG242" t="s">
        <v>230</v>
      </c>
      <c r="AH242" t="s">
        <v>250</v>
      </c>
      <c r="AI242" s="1" t="str">
        <f t="shared" ref="AI242" si="2872">IF(K242="","",K242)</f>
        <v/>
      </c>
      <c r="AJ242" t="s">
        <v>249</v>
      </c>
      <c r="AK242" s="1">
        <f t="shared" ref="AK242" ca="1" si="2873">L242</f>
        <v>7</v>
      </c>
      <c r="AL242" t="s">
        <v>216</v>
      </c>
      <c r="AM242" s="1">
        <f t="shared" ref="AM242" ca="1" si="2874">L243</f>
        <v>20</v>
      </c>
      <c r="AN242" t="s">
        <v>217</v>
      </c>
      <c r="AO242" t="s">
        <v>230</v>
      </c>
      <c r="AP242" s="114" t="str">
        <f t="shared" ca="1" si="2359"/>
        <v>\\(\\quad \\displaystyle \\frac{3}{5}　－　\\frac{1}{4}　=　 \\)</v>
      </c>
      <c r="AQ242" t="str">
        <f t="shared" ca="1" si="2242"/>
        <v>\\(\\quad \\displaystyle \\frac{7}{20} \\)</v>
      </c>
      <c r="AS242" s="114" t="str">
        <f t="shared" ref="AS242" ca="1" si="2875">AP242</f>
        <v>\\(\\quad \\displaystyle \\frac{3}{5}　－　\\frac{1}{4}　=　 \\)</v>
      </c>
      <c r="AT242" s="114" t="str">
        <f t="shared" ref="AT242" ca="1" si="2876">IF(O242="",AQ242,AQ243)</f>
        <v>\\(\\quad \\displaystyle \\frac{7}{20} \\)</v>
      </c>
      <c r="AU242" s="114" t="s">
        <v>60</v>
      </c>
      <c r="AV242" s="115" t="s">
        <v>223</v>
      </c>
      <c r="AW242" s="115" t="str">
        <f t="shared" ref="AW242" ca="1" si="2877">AS242</f>
        <v>\\(\\quad \\displaystyle \\frac{3}{5}　－　\\frac{1}{4}　=　 \\)</v>
      </c>
      <c r="AX242" s="115" t="str">
        <f t="shared" ref="AX242" ca="1" si="2878">AT242</f>
        <v>\\(\\quad \\displaystyle \\frac{7}{20} \\)</v>
      </c>
      <c r="AY242" s="115" t="s">
        <v>62</v>
      </c>
      <c r="AZ242" s="116" t="str">
        <f t="shared" ref="AZ242" ca="1" si="2879">"INSERT INTO "&amp;AU242&amp;"(tangen,question,answer,editor,date,count) VALUES('"&amp;AV242&amp;"','"&amp;AW242&amp;"','"&amp;AX242&amp;"','"&amp;AY242&amp;"',NOW(),0);"</f>
        <v>INSERT INTO math(tangen,question,answer,editor,date,count) VALUES('m3500','\\(\\quad \\displaystyle \\frac{3}{5}　－　\\frac{1}{4}　=　 \\)','\\(\\quad \\displaystyle \\frac{7}{20} \\)','harazono',NOW(),0);</v>
      </c>
      <c r="BH242" s="22">
        <f t="shared" ca="1" si="2492"/>
        <v>3</v>
      </c>
      <c r="BI242" s="120" t="s">
        <v>235</v>
      </c>
      <c r="BJ242" s="22">
        <f t="shared" ref="BJ242" ca="1" si="2880">RANDBETWEEN(1,BH242)</f>
        <v>1</v>
      </c>
      <c r="BK242" s="114" t="s">
        <v>26</v>
      </c>
      <c r="BL242" s="114">
        <f t="shared" ref="BL242" ca="1" si="2881">BH242/BH243</f>
        <v>0.6</v>
      </c>
      <c r="BM242" s="114">
        <f t="shared" ref="BM242" ca="1" si="2882">BJ242/BJ243</f>
        <v>0.25</v>
      </c>
      <c r="BN242" s="27">
        <f t="shared" ref="BN242" ca="1" si="2883">IF(BL242&gt;BM242,BH242,BJ242)</f>
        <v>3</v>
      </c>
      <c r="BO242" s="27">
        <f t="shared" ref="BO242" ca="1" si="2884">IF(BL242&lt;BM242,BH242,BJ242)</f>
        <v>1</v>
      </c>
      <c r="BP242" s="27"/>
      <c r="BQ242" s="24">
        <f t="shared" ref="BQ242" ca="1" si="2885">BN242*BO243-BO242*BN243</f>
        <v>7</v>
      </c>
      <c r="BR242" s="114" t="s">
        <v>26</v>
      </c>
      <c r="BS242" s="114" t="str">
        <f t="shared" ref="BS242" si="2886">BI242</f>
        <v>　－　</v>
      </c>
      <c r="BT242" s="30">
        <f t="shared" ca="1" si="2525"/>
        <v>7</v>
      </c>
      <c r="BU242" s="24">
        <f t="shared" ref="BU242" ca="1" si="2887">BT242/GCD(BT242,BT243)</f>
        <v>7</v>
      </c>
      <c r="CA242" s="114" t="s">
        <v>26</v>
      </c>
      <c r="CB242" s="24">
        <f t="shared" ref="CB242" ca="1" si="2888">F242*I243-I242*F243</f>
        <v>7</v>
      </c>
      <c r="CC242" s="114" t="s">
        <v>26</v>
      </c>
      <c r="CD242" s="114" t="str">
        <f t="shared" ref="CD242" ca="1" si="2889">IF(CB242&lt;=0,"-","")</f>
        <v/>
      </c>
      <c r="CE242" s="30">
        <f t="shared" ca="1" si="2529"/>
        <v>7</v>
      </c>
      <c r="CF242" s="24">
        <f t="shared" ref="CF242" ca="1" si="2890">CE242/GCD(CE242,CE243)</f>
        <v>7</v>
      </c>
      <c r="CG242"/>
      <c r="CH242" s="5"/>
      <c r="CK242" s="5"/>
    </row>
    <row r="243" spans="2:89" ht="32" customHeight="1" x14ac:dyDescent="0.55000000000000004">
      <c r="B243" s="127"/>
      <c r="C243" s="127"/>
      <c r="D243" s="114"/>
      <c r="E243" s="119"/>
      <c r="F243" s="29">
        <f t="shared" ref="F243" ca="1" si="2891">IF(BQ242&lt;=0,BJ243,BH243)</f>
        <v>5</v>
      </c>
      <c r="G243" s="114"/>
      <c r="H243" s="27"/>
      <c r="I243" s="29">
        <f t="shared" ref="I243" ca="1" si="2892">IF(BQ242&lt;=0,BH243,BJ243)</f>
        <v>4</v>
      </c>
      <c r="J243" s="124"/>
      <c r="K243" s="26"/>
      <c r="L243" s="25">
        <f t="shared" ca="1" si="2499"/>
        <v>20</v>
      </c>
      <c r="M243" s="118"/>
      <c r="N243" s="125"/>
      <c r="O243" s="118"/>
      <c r="P243" s="118"/>
      <c r="Q243" s="121"/>
      <c r="R243" s="114"/>
      <c r="S243" s="122"/>
      <c r="T243" s="114"/>
      <c r="U243" s="122"/>
      <c r="V243" s="114"/>
      <c r="W243" s="120"/>
      <c r="X243" s="56"/>
      <c r="Y243" s="121"/>
      <c r="Z243" s="114"/>
      <c r="AA243" s="122"/>
      <c r="AB243" s="114"/>
      <c r="AC243" s="122"/>
      <c r="AD243" s="114"/>
      <c r="AE243" s="27"/>
      <c r="AF243" s="114"/>
      <c r="AG243" t="s">
        <v>230</v>
      </c>
      <c r="AH243" t="s">
        <v>250</v>
      </c>
      <c r="AI243" s="1" t="str">
        <f t="shared" ref="AI243" ca="1" si="2893">IF(O242="","",O242)</f>
        <v/>
      </c>
      <c r="AK243" s="1"/>
      <c r="AM243" s="1"/>
      <c r="AO243" t="s">
        <v>230</v>
      </c>
      <c r="AP243" s="114"/>
      <c r="AQ243" t="str">
        <f t="shared" ca="1" si="2242"/>
        <v>\\(\\quad \\displaystyle  \\)</v>
      </c>
      <c r="AS243" s="114"/>
      <c r="AT243" s="114"/>
      <c r="AU243" s="114"/>
      <c r="AV243" s="114"/>
      <c r="AW243" s="114"/>
      <c r="AX243" s="114"/>
      <c r="AY243" s="114"/>
      <c r="AZ243" s="117"/>
      <c r="BH243" s="23">
        <f t="shared" ca="1" si="2496"/>
        <v>5</v>
      </c>
      <c r="BI243" s="120"/>
      <c r="BJ243" s="23">
        <f t="shared" ca="1" si="2496"/>
        <v>4</v>
      </c>
      <c r="BK243" s="114"/>
      <c r="BL243" s="114"/>
      <c r="BM243" s="114"/>
      <c r="BN243" s="27">
        <f t="shared" ref="BN243" ca="1" si="2894">IF(BL242&gt;BM242,BH243,BJ243)</f>
        <v>5</v>
      </c>
      <c r="BO243" s="27">
        <f t="shared" ref="BO243" ca="1" si="2895">IF(BL242&lt;BM242,BH243,BJ243)</f>
        <v>4</v>
      </c>
      <c r="BP243" s="27"/>
      <c r="BQ243" s="25">
        <f t="shared" ref="BQ243" ca="1" si="2896">BN243*BO243</f>
        <v>20</v>
      </c>
      <c r="BR243" s="114"/>
      <c r="BS243" s="114"/>
      <c r="BT243">
        <f t="shared" ca="1" si="2525"/>
        <v>20</v>
      </c>
      <c r="BU243" s="25">
        <f t="shared" ref="BU243" ca="1" si="2897">BT243/GCD(BT242,BT243)</f>
        <v>20</v>
      </c>
      <c r="CA243" s="114"/>
      <c r="CB243" s="25">
        <f t="shared" ref="CB243" ca="1" si="2898">F243*I243</f>
        <v>20</v>
      </c>
      <c r="CC243" s="114"/>
      <c r="CD243" s="114"/>
      <c r="CE243">
        <f t="shared" ca="1" si="2529"/>
        <v>20</v>
      </c>
      <c r="CF243" s="25">
        <f t="shared" ref="CF243" ca="1" si="2899">CE243/GCD(CE242,CE243)</f>
        <v>20</v>
      </c>
      <c r="CG243"/>
      <c r="CH243" s="5"/>
      <c r="CK243" s="5"/>
    </row>
    <row r="244" spans="2:89" ht="32" customHeight="1" thickBot="1" x14ac:dyDescent="0.6">
      <c r="B244" s="127" t="s">
        <v>29</v>
      </c>
      <c r="C244" s="126" t="s">
        <v>49</v>
      </c>
      <c r="D244" s="114">
        <v>21</v>
      </c>
      <c r="E244" s="119"/>
      <c r="F244" s="28">
        <f t="shared" ref="F244" ca="1" si="2900">IF(BQ244&lt;=0,BJ244,BH244)</f>
        <v>3</v>
      </c>
      <c r="G244" s="114" t="str">
        <f t="shared" si="2421"/>
        <v>　－　</v>
      </c>
      <c r="H244" s="27"/>
      <c r="I244" s="28">
        <f t="shared" ref="I244" ca="1" si="2901">IF(BQ244&lt;=0,BH244,BJ244)</f>
        <v>2</v>
      </c>
      <c r="J244" s="124" t="s">
        <v>13</v>
      </c>
      <c r="K244" s="26"/>
      <c r="L244" s="24">
        <f t="shared" ca="1" si="2499"/>
        <v>1</v>
      </c>
      <c r="M244" s="118" t="str">
        <f t="shared" ref="M244" ca="1" si="2902">IF(L245=1,"=","")</f>
        <v/>
      </c>
      <c r="N244" s="125" t="str">
        <f t="shared" ref="N244" ca="1" si="2903">IF(L245=1,IF(BQ244&lt;0,"ー",""),"")</f>
        <v/>
      </c>
      <c r="O244" s="118" t="str">
        <f t="shared" ref="O244" ca="1" si="2904">IF(L245=1,L244,"")</f>
        <v/>
      </c>
      <c r="P244" s="118" t="s">
        <v>250</v>
      </c>
      <c r="Q244" s="121" t="str">
        <f t="shared" ref="Q244" si="2905">IF(E244="","",E244)</f>
        <v/>
      </c>
      <c r="R244" s="114" t="s">
        <v>249</v>
      </c>
      <c r="S244" s="122">
        <f t="shared" ref="S244" ca="1" si="2906">F244</f>
        <v>3</v>
      </c>
      <c r="T244" s="114" t="s">
        <v>216</v>
      </c>
      <c r="U244" s="122">
        <f t="shared" ref="U244" ca="1" si="2907">F245</f>
        <v>9</v>
      </c>
      <c r="V244" s="114" t="s">
        <v>217</v>
      </c>
      <c r="W244" s="120" t="str">
        <f t="shared" ref="W244" si="2908">G244</f>
        <v>　－　</v>
      </c>
      <c r="X244" s="56"/>
      <c r="Y244" s="121" t="str">
        <f t="shared" ref="Y244" si="2909">IF(H244="","",H244)</f>
        <v/>
      </c>
      <c r="Z244" s="114" t="s">
        <v>249</v>
      </c>
      <c r="AA244" s="122">
        <f t="shared" ref="AA244" ca="1" si="2910">I244</f>
        <v>2</v>
      </c>
      <c r="AB244" s="114" t="s">
        <v>216</v>
      </c>
      <c r="AC244" s="122">
        <f t="shared" ref="AC244" ca="1" si="2911">I245</f>
        <v>9</v>
      </c>
      <c r="AD244" s="114" t="s">
        <v>217</v>
      </c>
      <c r="AE244" s="27"/>
      <c r="AF244" s="114" t="s">
        <v>233</v>
      </c>
      <c r="AG244" t="s">
        <v>230</v>
      </c>
      <c r="AH244" t="s">
        <v>250</v>
      </c>
      <c r="AI244" s="1" t="str">
        <f t="shared" ref="AI244" si="2912">IF(K244="","",K244)</f>
        <v/>
      </c>
      <c r="AJ244" t="s">
        <v>249</v>
      </c>
      <c r="AK244" s="1">
        <f t="shared" ref="AK244" ca="1" si="2913">L244</f>
        <v>1</v>
      </c>
      <c r="AL244" t="s">
        <v>216</v>
      </c>
      <c r="AM244" s="1">
        <f t="shared" ref="AM244" ca="1" si="2914">L245</f>
        <v>9</v>
      </c>
      <c r="AN244" t="s">
        <v>217</v>
      </c>
      <c r="AO244" t="s">
        <v>230</v>
      </c>
      <c r="AP244" s="114" t="str">
        <f t="shared" ca="1" si="2359"/>
        <v>\\(\\quad \\displaystyle \\frac{3}{9}　－　\\frac{2}{9}　=　 \\)</v>
      </c>
      <c r="AQ244" t="str">
        <f t="shared" ca="1" si="2242"/>
        <v>\\(\\quad \\displaystyle \\frac{1}{9} \\)</v>
      </c>
      <c r="AS244" s="114" t="str">
        <f t="shared" ref="AS244" ca="1" si="2915">AP244</f>
        <v>\\(\\quad \\displaystyle \\frac{3}{9}　－　\\frac{2}{9}　=　 \\)</v>
      </c>
      <c r="AT244" s="114" t="str">
        <f t="shared" ref="AT244" ca="1" si="2916">IF(O244="",AQ244,AQ245)</f>
        <v>\\(\\quad \\displaystyle \\frac{1}{9} \\)</v>
      </c>
      <c r="AU244" s="114" t="s">
        <v>60</v>
      </c>
      <c r="AV244" s="115" t="s">
        <v>223</v>
      </c>
      <c r="AW244" s="115" t="str">
        <f t="shared" ref="AW244" ca="1" si="2917">AS244</f>
        <v>\\(\\quad \\displaystyle \\frac{3}{9}　－　\\frac{2}{9}　=　 \\)</v>
      </c>
      <c r="AX244" s="115" t="str">
        <f t="shared" ref="AX244" ca="1" si="2918">AT244</f>
        <v>\\(\\quad \\displaystyle \\frac{1}{9} \\)</v>
      </c>
      <c r="AY244" s="115" t="s">
        <v>62</v>
      </c>
      <c r="AZ244" s="116" t="str">
        <f t="shared" ref="AZ244" ca="1" si="2919">"INSERT INTO "&amp;AU244&amp;"(tangen,question,answer,editor,date,count) VALUES('"&amp;AV244&amp;"','"&amp;AW244&amp;"','"&amp;AX244&amp;"','"&amp;AY244&amp;"',NOW(),0);"</f>
        <v>INSERT INTO math(tangen,question,answer,editor,date,count) VALUES('m3500','\\(\\quad \\displaystyle \\frac{3}{9}　－　\\frac{2}{9}　=　 \\)','\\(\\quad \\displaystyle \\frac{1}{9} \\)','harazono',NOW(),0);</v>
      </c>
      <c r="BH244" s="22">
        <f t="shared" ca="1" si="2492"/>
        <v>3</v>
      </c>
      <c r="BI244" s="120" t="s">
        <v>235</v>
      </c>
      <c r="BJ244" s="22">
        <f t="shared" ref="BJ244" ca="1" si="2920">RANDBETWEEN(1,BH244)</f>
        <v>2</v>
      </c>
      <c r="BK244" s="114" t="s">
        <v>26</v>
      </c>
      <c r="BL244" s="114">
        <f t="shared" ref="BL244" ca="1" si="2921">BH244/BH245</f>
        <v>0.33333333333333331</v>
      </c>
      <c r="BM244" s="114">
        <f t="shared" ref="BM244" ca="1" si="2922">BJ244/BJ245</f>
        <v>0.22222222222222221</v>
      </c>
      <c r="BN244" s="27">
        <f t="shared" ref="BN244" ca="1" si="2923">IF(BL244&gt;BM244,BH244,BJ244)</f>
        <v>3</v>
      </c>
      <c r="BO244" s="27">
        <f t="shared" ref="BO244" ca="1" si="2924">IF(BL244&lt;BM244,BH244,BJ244)</f>
        <v>2</v>
      </c>
      <c r="BP244" s="27"/>
      <c r="BQ244" s="24">
        <f t="shared" ref="BQ244" ca="1" si="2925">BN244*BO245-BO244*BN245</f>
        <v>9</v>
      </c>
      <c r="BR244" s="114" t="s">
        <v>26</v>
      </c>
      <c r="BS244" s="114" t="str">
        <f t="shared" ref="BS244" si="2926">BI244</f>
        <v>　－　</v>
      </c>
      <c r="BT244" s="30">
        <f t="shared" ca="1" si="2525"/>
        <v>9</v>
      </c>
      <c r="BU244" s="24">
        <f t="shared" ref="BU244" ca="1" si="2927">BT244/GCD(BT244,BT245)</f>
        <v>1</v>
      </c>
      <c r="CA244" s="114" t="s">
        <v>26</v>
      </c>
      <c r="CB244" s="24">
        <f t="shared" ref="CB244" ca="1" si="2928">F244*I245-I244*F245</f>
        <v>9</v>
      </c>
      <c r="CC244" s="114" t="s">
        <v>26</v>
      </c>
      <c r="CD244" s="114" t="str">
        <f t="shared" ref="CD244" ca="1" si="2929">IF(CB244&lt;=0,"-","")</f>
        <v/>
      </c>
      <c r="CE244" s="30">
        <f t="shared" ca="1" si="2529"/>
        <v>9</v>
      </c>
      <c r="CF244" s="24">
        <f t="shared" ref="CF244" ca="1" si="2930">CE244/GCD(CE244,CE245)</f>
        <v>1</v>
      </c>
      <c r="CG244"/>
      <c r="CH244" s="5"/>
      <c r="CK244" s="5"/>
    </row>
    <row r="245" spans="2:89" ht="32" customHeight="1" x14ac:dyDescent="0.55000000000000004">
      <c r="B245" s="127"/>
      <c r="C245" s="127"/>
      <c r="D245" s="114"/>
      <c r="E245" s="119"/>
      <c r="F245" s="29">
        <f t="shared" ref="F245" ca="1" si="2931">IF(BQ244&lt;=0,BJ245,BH245)</f>
        <v>9</v>
      </c>
      <c r="G245" s="114"/>
      <c r="H245" s="27"/>
      <c r="I245" s="29">
        <f t="shared" ref="I245" ca="1" si="2932">IF(BQ244&lt;=0,BH245,BJ245)</f>
        <v>9</v>
      </c>
      <c r="J245" s="124"/>
      <c r="K245" s="26"/>
      <c r="L245" s="25">
        <f t="shared" ca="1" si="2499"/>
        <v>9</v>
      </c>
      <c r="M245" s="118"/>
      <c r="N245" s="125"/>
      <c r="O245" s="118"/>
      <c r="P245" s="118"/>
      <c r="Q245" s="121"/>
      <c r="R245" s="114"/>
      <c r="S245" s="122"/>
      <c r="T245" s="114"/>
      <c r="U245" s="122"/>
      <c r="V245" s="114"/>
      <c r="W245" s="120"/>
      <c r="X245" s="56"/>
      <c r="Y245" s="121"/>
      <c r="Z245" s="114"/>
      <c r="AA245" s="122"/>
      <c r="AB245" s="114"/>
      <c r="AC245" s="122"/>
      <c r="AD245" s="114"/>
      <c r="AE245" s="27"/>
      <c r="AF245" s="114"/>
      <c r="AG245" t="s">
        <v>230</v>
      </c>
      <c r="AH245" t="s">
        <v>250</v>
      </c>
      <c r="AI245" s="1" t="str">
        <f t="shared" ref="AI245" ca="1" si="2933">IF(O244="","",O244)</f>
        <v/>
      </c>
      <c r="AK245" s="1"/>
      <c r="AM245" s="1"/>
      <c r="AO245" t="s">
        <v>230</v>
      </c>
      <c r="AP245" s="114"/>
      <c r="AQ245" t="str">
        <f t="shared" ca="1" si="2242"/>
        <v>\\(\\quad \\displaystyle  \\)</v>
      </c>
      <c r="AS245" s="114"/>
      <c r="AT245" s="114"/>
      <c r="AU245" s="114"/>
      <c r="AV245" s="114"/>
      <c r="AW245" s="114"/>
      <c r="AX245" s="114"/>
      <c r="AY245" s="114"/>
      <c r="AZ245" s="117"/>
      <c r="BH245" s="23">
        <f t="shared" ca="1" si="2496"/>
        <v>9</v>
      </c>
      <c r="BI245" s="120"/>
      <c r="BJ245" s="23">
        <f t="shared" ca="1" si="2496"/>
        <v>9</v>
      </c>
      <c r="BK245" s="114"/>
      <c r="BL245" s="114"/>
      <c r="BM245" s="114"/>
      <c r="BN245" s="27">
        <f t="shared" ref="BN245" ca="1" si="2934">IF(BL244&gt;BM244,BH245,BJ245)</f>
        <v>9</v>
      </c>
      <c r="BO245" s="27">
        <f t="shared" ref="BO245" ca="1" si="2935">IF(BL244&lt;BM244,BH245,BJ245)</f>
        <v>9</v>
      </c>
      <c r="BP245" s="27"/>
      <c r="BQ245" s="25">
        <f t="shared" ref="BQ245" ca="1" si="2936">BN245*BO245</f>
        <v>81</v>
      </c>
      <c r="BR245" s="114"/>
      <c r="BS245" s="114"/>
      <c r="BT245">
        <f t="shared" ca="1" si="2525"/>
        <v>81</v>
      </c>
      <c r="BU245" s="25">
        <f t="shared" ref="BU245" ca="1" si="2937">BT245/GCD(BT244,BT245)</f>
        <v>9</v>
      </c>
      <c r="CA245" s="114"/>
      <c r="CB245" s="25">
        <f t="shared" ref="CB245" ca="1" si="2938">F245*I245</f>
        <v>81</v>
      </c>
      <c r="CC245" s="114"/>
      <c r="CD245" s="114"/>
      <c r="CE245">
        <f t="shared" ca="1" si="2529"/>
        <v>81</v>
      </c>
      <c r="CF245" s="25">
        <f t="shared" ref="CF245" ca="1" si="2939">CE245/GCD(CE244,CE245)</f>
        <v>9</v>
      </c>
      <c r="CG245"/>
      <c r="CH245" s="5"/>
      <c r="CK245" s="5"/>
    </row>
    <row r="246" spans="2:89" ht="32" customHeight="1" thickBot="1" x14ac:dyDescent="0.6">
      <c r="B246" s="127" t="s">
        <v>29</v>
      </c>
      <c r="C246" s="126" t="s">
        <v>49</v>
      </c>
      <c r="D246" s="114">
        <v>22</v>
      </c>
      <c r="E246" s="119"/>
      <c r="F246" s="28">
        <f t="shared" ref="F246" ca="1" si="2940">IF(BQ246&lt;=0,BJ246,BH246)</f>
        <v>4</v>
      </c>
      <c r="G246" s="114" t="str">
        <f t="shared" si="2421"/>
        <v>　－　</v>
      </c>
      <c r="H246" s="27"/>
      <c r="I246" s="28">
        <f t="shared" ref="I246" ca="1" si="2941">IF(BQ246&lt;=0,BH246,BJ246)</f>
        <v>1</v>
      </c>
      <c r="J246" s="124" t="s">
        <v>13</v>
      </c>
      <c r="K246" s="26"/>
      <c r="L246" s="24">
        <f t="shared" ca="1" si="2499"/>
        <v>11</v>
      </c>
      <c r="M246" s="118" t="str">
        <f t="shared" ref="M246" ca="1" si="2942">IF(L247=1,"=","")</f>
        <v/>
      </c>
      <c r="N246" s="125" t="str">
        <f t="shared" ref="N246" ca="1" si="2943">IF(L247=1,IF(BQ246&lt;0,"ー",""),"")</f>
        <v/>
      </c>
      <c r="O246" s="118" t="str">
        <f t="shared" ref="O246" ca="1" si="2944">IF(L247=1,L246,"")</f>
        <v/>
      </c>
      <c r="P246" s="118" t="s">
        <v>250</v>
      </c>
      <c r="Q246" s="121" t="str">
        <f t="shared" ref="Q246" si="2945">IF(E246="","",E246)</f>
        <v/>
      </c>
      <c r="R246" s="114" t="s">
        <v>249</v>
      </c>
      <c r="S246" s="122">
        <f t="shared" ref="S246" ca="1" si="2946">F246</f>
        <v>4</v>
      </c>
      <c r="T246" s="114" t="s">
        <v>216</v>
      </c>
      <c r="U246" s="122">
        <f t="shared" ref="U246" ca="1" si="2947">F247</f>
        <v>9</v>
      </c>
      <c r="V246" s="114" t="s">
        <v>217</v>
      </c>
      <c r="W246" s="120" t="str">
        <f t="shared" ref="W246" si="2948">G246</f>
        <v>　－　</v>
      </c>
      <c r="X246" s="56"/>
      <c r="Y246" s="121" t="str">
        <f t="shared" ref="Y246" si="2949">IF(H246="","",H246)</f>
        <v/>
      </c>
      <c r="Z246" s="114" t="s">
        <v>249</v>
      </c>
      <c r="AA246" s="122">
        <f t="shared" ref="AA246" ca="1" si="2950">I246</f>
        <v>1</v>
      </c>
      <c r="AB246" s="114" t="s">
        <v>216</v>
      </c>
      <c r="AC246" s="122">
        <f t="shared" ref="AC246" ca="1" si="2951">I247</f>
        <v>5</v>
      </c>
      <c r="AD246" s="114" t="s">
        <v>217</v>
      </c>
      <c r="AE246" s="27"/>
      <c r="AF246" s="114" t="s">
        <v>233</v>
      </c>
      <c r="AG246" t="s">
        <v>230</v>
      </c>
      <c r="AH246" t="s">
        <v>250</v>
      </c>
      <c r="AI246" s="1" t="str">
        <f t="shared" ref="AI246" si="2952">IF(K246="","",K246)</f>
        <v/>
      </c>
      <c r="AJ246" t="s">
        <v>249</v>
      </c>
      <c r="AK246" s="1">
        <f t="shared" ref="AK246" ca="1" si="2953">L246</f>
        <v>11</v>
      </c>
      <c r="AL246" t="s">
        <v>216</v>
      </c>
      <c r="AM246" s="1">
        <f t="shared" ref="AM246" ca="1" si="2954">L247</f>
        <v>45</v>
      </c>
      <c r="AN246" t="s">
        <v>217</v>
      </c>
      <c r="AO246" t="s">
        <v>230</v>
      </c>
      <c r="AP246" s="114" t="str">
        <f t="shared" ca="1" si="2359"/>
        <v>\\(\\quad \\displaystyle \\frac{4}{9}　－　\\frac{1}{5}　=　 \\)</v>
      </c>
      <c r="AQ246" t="str">
        <f t="shared" ca="1" si="2242"/>
        <v>\\(\\quad \\displaystyle \\frac{11}{45} \\)</v>
      </c>
      <c r="AS246" s="114" t="str">
        <f t="shared" ref="AS246" ca="1" si="2955">AP246</f>
        <v>\\(\\quad \\displaystyle \\frac{4}{9}　－　\\frac{1}{5}　=　 \\)</v>
      </c>
      <c r="AT246" s="114" t="str">
        <f t="shared" ref="AT246" ca="1" si="2956">IF(O246="",AQ246,AQ247)</f>
        <v>\\(\\quad \\displaystyle \\frac{11}{45} \\)</v>
      </c>
      <c r="AU246" s="114" t="s">
        <v>60</v>
      </c>
      <c r="AV246" s="115" t="s">
        <v>223</v>
      </c>
      <c r="AW246" s="115" t="str">
        <f t="shared" ref="AW246" ca="1" si="2957">AS246</f>
        <v>\\(\\quad \\displaystyle \\frac{4}{9}　－　\\frac{1}{5}　=　 \\)</v>
      </c>
      <c r="AX246" s="115" t="str">
        <f t="shared" ref="AX246" ca="1" si="2958">AT246</f>
        <v>\\(\\quad \\displaystyle \\frac{11}{45} \\)</v>
      </c>
      <c r="AY246" s="115" t="s">
        <v>62</v>
      </c>
      <c r="AZ246" s="116" t="str">
        <f t="shared" ref="AZ246" ca="1" si="2959">"INSERT INTO "&amp;AU246&amp;"(tangen,question,answer,editor,date,count) VALUES('"&amp;AV246&amp;"','"&amp;AW246&amp;"','"&amp;AX246&amp;"','"&amp;AY246&amp;"',NOW(),0);"</f>
        <v>INSERT INTO math(tangen,question,answer,editor,date,count) VALUES('m3500','\\(\\quad \\displaystyle \\frac{4}{9}　－　\\frac{1}{5}　=　 \\)','\\(\\quad \\displaystyle \\frac{11}{45} \\)','harazono',NOW(),0);</v>
      </c>
      <c r="BH246" s="22">
        <f t="shared" ca="1" si="2492"/>
        <v>4</v>
      </c>
      <c r="BI246" s="120" t="s">
        <v>235</v>
      </c>
      <c r="BJ246" s="22">
        <f t="shared" ref="BJ246" ca="1" si="2960">RANDBETWEEN(1,BH246)</f>
        <v>1</v>
      </c>
      <c r="BK246" s="114" t="s">
        <v>26</v>
      </c>
      <c r="BL246" s="114">
        <f t="shared" ref="BL246" ca="1" si="2961">BH246/BH247</f>
        <v>0.44444444444444442</v>
      </c>
      <c r="BM246" s="114">
        <f t="shared" ref="BM246" ca="1" si="2962">BJ246/BJ247</f>
        <v>0.2</v>
      </c>
      <c r="BN246" s="27">
        <f t="shared" ref="BN246" ca="1" si="2963">IF(BL246&gt;BM246,BH246,BJ246)</f>
        <v>4</v>
      </c>
      <c r="BO246" s="27">
        <f t="shared" ref="BO246" ca="1" si="2964">IF(BL246&lt;BM246,BH246,BJ246)</f>
        <v>1</v>
      </c>
      <c r="BP246" s="27"/>
      <c r="BQ246" s="24">
        <f t="shared" ref="BQ246" ca="1" si="2965">BN246*BO247-BO246*BN247</f>
        <v>11</v>
      </c>
      <c r="BR246" s="114" t="s">
        <v>26</v>
      </c>
      <c r="BS246" s="114" t="str">
        <f t="shared" ref="BS246" si="2966">BI246</f>
        <v>　－　</v>
      </c>
      <c r="BT246" s="30">
        <f t="shared" ca="1" si="2525"/>
        <v>11</v>
      </c>
      <c r="BU246" s="24">
        <f t="shared" ref="BU246" ca="1" si="2967">BT246/GCD(BT246,BT247)</f>
        <v>11</v>
      </c>
      <c r="CA246" s="114" t="s">
        <v>26</v>
      </c>
      <c r="CB246" s="24">
        <f t="shared" ref="CB246" ca="1" si="2968">F246*I247-I246*F247</f>
        <v>11</v>
      </c>
      <c r="CC246" s="114" t="s">
        <v>26</v>
      </c>
      <c r="CD246" s="114" t="str">
        <f t="shared" ref="CD246" ca="1" si="2969">IF(CB246&lt;=0,"-","")</f>
        <v/>
      </c>
      <c r="CE246" s="30">
        <f t="shared" ca="1" si="2529"/>
        <v>11</v>
      </c>
      <c r="CF246" s="24">
        <f t="shared" ref="CF246" ca="1" si="2970">CE246/GCD(CE246,CE247)</f>
        <v>11</v>
      </c>
      <c r="CG246"/>
      <c r="CH246" s="5"/>
      <c r="CK246" s="5"/>
    </row>
    <row r="247" spans="2:89" ht="32" customHeight="1" x14ac:dyDescent="0.55000000000000004">
      <c r="B247" s="127"/>
      <c r="C247" s="127"/>
      <c r="D247" s="114"/>
      <c r="E247" s="119"/>
      <c r="F247" s="29">
        <f t="shared" ref="F247" ca="1" si="2971">IF(BQ246&lt;=0,BJ247,BH247)</f>
        <v>9</v>
      </c>
      <c r="G247" s="114"/>
      <c r="H247" s="27"/>
      <c r="I247" s="29">
        <f t="shared" ref="I247" ca="1" si="2972">IF(BQ246&lt;=0,BH247,BJ247)</f>
        <v>5</v>
      </c>
      <c r="J247" s="124"/>
      <c r="K247" s="26"/>
      <c r="L247" s="25">
        <f t="shared" ca="1" si="2499"/>
        <v>45</v>
      </c>
      <c r="M247" s="118"/>
      <c r="N247" s="125"/>
      <c r="O247" s="118"/>
      <c r="P247" s="118"/>
      <c r="Q247" s="121"/>
      <c r="R247" s="114"/>
      <c r="S247" s="122"/>
      <c r="T247" s="114"/>
      <c r="U247" s="122"/>
      <c r="V247" s="114"/>
      <c r="W247" s="120"/>
      <c r="X247" s="56"/>
      <c r="Y247" s="121"/>
      <c r="Z247" s="114"/>
      <c r="AA247" s="122"/>
      <c r="AB247" s="114"/>
      <c r="AC247" s="122"/>
      <c r="AD247" s="114"/>
      <c r="AE247" s="27"/>
      <c r="AF247" s="114"/>
      <c r="AG247" t="s">
        <v>230</v>
      </c>
      <c r="AH247" t="s">
        <v>250</v>
      </c>
      <c r="AI247" s="1" t="str">
        <f t="shared" ref="AI247" ca="1" si="2973">IF(O246="","",O246)</f>
        <v/>
      </c>
      <c r="AK247" s="1"/>
      <c r="AM247" s="1"/>
      <c r="AO247" t="s">
        <v>230</v>
      </c>
      <c r="AP247" s="114"/>
      <c r="AQ247" t="str">
        <f t="shared" ca="1" si="2242"/>
        <v>\\(\\quad \\displaystyle  \\)</v>
      </c>
      <c r="AS247" s="114"/>
      <c r="AT247" s="114"/>
      <c r="AU247" s="114"/>
      <c r="AV247" s="114"/>
      <c r="AW247" s="114"/>
      <c r="AX247" s="114"/>
      <c r="AY247" s="114"/>
      <c r="AZ247" s="117"/>
      <c r="BH247" s="23">
        <f t="shared" ca="1" si="2496"/>
        <v>9</v>
      </c>
      <c r="BI247" s="120"/>
      <c r="BJ247" s="23">
        <f t="shared" ca="1" si="2496"/>
        <v>5</v>
      </c>
      <c r="BK247" s="114"/>
      <c r="BL247" s="114"/>
      <c r="BM247" s="114"/>
      <c r="BN247" s="27">
        <f t="shared" ref="BN247" ca="1" si="2974">IF(BL246&gt;BM246,BH247,BJ247)</f>
        <v>9</v>
      </c>
      <c r="BO247" s="27">
        <f t="shared" ref="BO247" ca="1" si="2975">IF(BL246&lt;BM246,BH247,BJ247)</f>
        <v>5</v>
      </c>
      <c r="BP247" s="27"/>
      <c r="BQ247" s="25">
        <f t="shared" ref="BQ247" ca="1" si="2976">BN247*BO247</f>
        <v>45</v>
      </c>
      <c r="BR247" s="114"/>
      <c r="BS247" s="114"/>
      <c r="BT247">
        <f t="shared" ca="1" si="2525"/>
        <v>45</v>
      </c>
      <c r="BU247" s="25">
        <f t="shared" ref="BU247" ca="1" si="2977">BT247/GCD(BT246,BT247)</f>
        <v>45</v>
      </c>
      <c r="CA247" s="114"/>
      <c r="CB247" s="25">
        <f t="shared" ref="CB247" ca="1" si="2978">F247*I247</f>
        <v>45</v>
      </c>
      <c r="CC247" s="114"/>
      <c r="CD247" s="114"/>
      <c r="CE247">
        <f t="shared" ca="1" si="2529"/>
        <v>45</v>
      </c>
      <c r="CF247" s="25">
        <f t="shared" ref="CF247" ca="1" si="2979">CE247/GCD(CE246,CE247)</f>
        <v>45</v>
      </c>
      <c r="CG247"/>
      <c r="CH247" s="5"/>
      <c r="CK247" s="5"/>
    </row>
    <row r="248" spans="2:89" ht="32" customHeight="1" thickBot="1" x14ac:dyDescent="0.6">
      <c r="B248" s="127" t="s">
        <v>29</v>
      </c>
      <c r="C248" s="126" t="s">
        <v>49</v>
      </c>
      <c r="D248" s="114">
        <v>23</v>
      </c>
      <c r="E248" s="119"/>
      <c r="F248" s="28">
        <f t="shared" ref="F248" ca="1" si="2980">IF(BQ248&lt;=0,BJ248,BH248)</f>
        <v>4</v>
      </c>
      <c r="G248" s="114" t="str">
        <f t="shared" si="2421"/>
        <v>　－　</v>
      </c>
      <c r="H248" s="27"/>
      <c r="I248" s="28">
        <f t="shared" ref="I248" ca="1" si="2981">IF(BQ248&lt;=0,BH248,BJ248)</f>
        <v>4</v>
      </c>
      <c r="J248" s="124" t="s">
        <v>13</v>
      </c>
      <c r="K248" s="26"/>
      <c r="L248" s="24">
        <f t="shared" ca="1" si="2499"/>
        <v>8</v>
      </c>
      <c r="M248" s="118" t="str">
        <f t="shared" ref="M248" ca="1" si="2982">IF(L249=1,"=","")</f>
        <v/>
      </c>
      <c r="N248" s="125" t="str">
        <f t="shared" ref="N248" ca="1" si="2983">IF(L249=1,IF(BQ248&lt;0,"ー",""),"")</f>
        <v/>
      </c>
      <c r="O248" s="118" t="str">
        <f t="shared" ref="O248" ca="1" si="2984">IF(L249=1,L248,"")</f>
        <v/>
      </c>
      <c r="P248" s="118" t="s">
        <v>250</v>
      </c>
      <c r="Q248" s="121" t="str">
        <f t="shared" ref="Q248" si="2985">IF(E248="","",E248)</f>
        <v/>
      </c>
      <c r="R248" s="114" t="s">
        <v>249</v>
      </c>
      <c r="S248" s="122">
        <f t="shared" ref="S248" ca="1" si="2986">F248</f>
        <v>4</v>
      </c>
      <c r="T248" s="114" t="s">
        <v>216</v>
      </c>
      <c r="U248" s="122">
        <f t="shared" ref="U248" ca="1" si="2987">F249</f>
        <v>5</v>
      </c>
      <c r="V248" s="114" t="s">
        <v>217</v>
      </c>
      <c r="W248" s="120" t="str">
        <f t="shared" ref="W248" si="2988">G248</f>
        <v>　－　</v>
      </c>
      <c r="X248" s="56"/>
      <c r="Y248" s="121" t="str">
        <f t="shared" ref="Y248" si="2989">IF(H248="","",H248)</f>
        <v/>
      </c>
      <c r="Z248" s="114" t="s">
        <v>249</v>
      </c>
      <c r="AA248" s="122">
        <f t="shared" ref="AA248" ca="1" si="2990">I248</f>
        <v>4</v>
      </c>
      <c r="AB248" s="114" t="s">
        <v>216</v>
      </c>
      <c r="AC248" s="122">
        <f t="shared" ref="AC248" ca="1" si="2991">I249</f>
        <v>7</v>
      </c>
      <c r="AD248" s="114" t="s">
        <v>217</v>
      </c>
      <c r="AE248" s="27"/>
      <c r="AF248" s="114" t="s">
        <v>233</v>
      </c>
      <c r="AG248" t="s">
        <v>230</v>
      </c>
      <c r="AH248" t="s">
        <v>250</v>
      </c>
      <c r="AI248" s="1" t="str">
        <f t="shared" ref="AI248" si="2992">IF(K248="","",K248)</f>
        <v/>
      </c>
      <c r="AJ248" t="s">
        <v>249</v>
      </c>
      <c r="AK248" s="1">
        <f t="shared" ref="AK248" ca="1" si="2993">L248</f>
        <v>8</v>
      </c>
      <c r="AL248" t="s">
        <v>216</v>
      </c>
      <c r="AM248" s="1">
        <f t="shared" ref="AM248" ca="1" si="2994">L249</f>
        <v>35</v>
      </c>
      <c r="AN248" t="s">
        <v>217</v>
      </c>
      <c r="AO248" t="s">
        <v>230</v>
      </c>
      <c r="AP248" s="114" t="str">
        <f t="shared" ca="1" si="2359"/>
        <v>\\(\\quad \\displaystyle \\frac{4}{5}　－　\\frac{4}{7}　=　 \\)</v>
      </c>
      <c r="AQ248" t="str">
        <f t="shared" ca="1" si="2242"/>
        <v>\\(\\quad \\displaystyle \\frac{8}{35} \\)</v>
      </c>
      <c r="AS248" s="114" t="str">
        <f t="shared" ref="AS248" ca="1" si="2995">AP248</f>
        <v>\\(\\quad \\displaystyle \\frac{4}{5}　－　\\frac{4}{7}　=　 \\)</v>
      </c>
      <c r="AT248" s="114" t="str">
        <f t="shared" ref="AT248" ca="1" si="2996">IF(O248="",AQ248,AQ249)</f>
        <v>\\(\\quad \\displaystyle \\frac{8}{35} \\)</v>
      </c>
      <c r="AU248" s="114" t="s">
        <v>60</v>
      </c>
      <c r="AV248" s="115" t="s">
        <v>223</v>
      </c>
      <c r="AW248" s="115" t="str">
        <f t="shared" ref="AW248" ca="1" si="2997">AS248</f>
        <v>\\(\\quad \\displaystyle \\frac{4}{5}　－　\\frac{4}{7}　=　 \\)</v>
      </c>
      <c r="AX248" s="115" t="str">
        <f t="shared" ref="AX248" ca="1" si="2998">AT248</f>
        <v>\\(\\quad \\displaystyle \\frac{8}{35} \\)</v>
      </c>
      <c r="AY248" s="115" t="s">
        <v>62</v>
      </c>
      <c r="AZ248" s="116" t="str">
        <f t="shared" ref="AZ248" ca="1" si="2999">"INSERT INTO "&amp;AU248&amp;"(tangen,question,answer,editor,date,count) VALUES('"&amp;AV248&amp;"','"&amp;AW248&amp;"','"&amp;AX248&amp;"','"&amp;AY248&amp;"',NOW(),0);"</f>
        <v>INSERT INTO math(tangen,question,answer,editor,date,count) VALUES('m3500','\\(\\quad \\displaystyle \\frac{4}{5}　－　\\frac{4}{7}　=　 \\)','\\(\\quad \\displaystyle \\frac{8}{35} \\)','harazono',NOW(),0);</v>
      </c>
      <c r="BH248" s="22">
        <f t="shared" ca="1" si="2492"/>
        <v>4</v>
      </c>
      <c r="BI248" s="120" t="s">
        <v>235</v>
      </c>
      <c r="BJ248" s="22">
        <f t="shared" ref="BJ248" ca="1" si="3000">RANDBETWEEN(1,BH248)</f>
        <v>4</v>
      </c>
      <c r="BK248" s="114" t="s">
        <v>26</v>
      </c>
      <c r="BL248" s="114">
        <f t="shared" ref="BL248" ca="1" si="3001">BH248/BH249</f>
        <v>0.8</v>
      </c>
      <c r="BM248" s="114">
        <f t="shared" ref="BM248" ca="1" si="3002">BJ248/BJ249</f>
        <v>0.5714285714285714</v>
      </c>
      <c r="BN248" s="27">
        <f t="shared" ref="BN248" ca="1" si="3003">IF(BL248&gt;BM248,BH248,BJ248)</f>
        <v>4</v>
      </c>
      <c r="BO248" s="27">
        <f t="shared" ref="BO248" ca="1" si="3004">IF(BL248&lt;BM248,BH248,BJ248)</f>
        <v>4</v>
      </c>
      <c r="BP248" s="27"/>
      <c r="BQ248" s="24">
        <f t="shared" ref="BQ248" ca="1" si="3005">BN248*BO249-BO248*BN249</f>
        <v>8</v>
      </c>
      <c r="BR248" s="114" t="s">
        <v>26</v>
      </c>
      <c r="BS248" s="114" t="str">
        <f t="shared" ref="BS248" si="3006">BI248</f>
        <v>　－　</v>
      </c>
      <c r="BT248" s="30">
        <f t="shared" ca="1" si="2525"/>
        <v>8</v>
      </c>
      <c r="BU248" s="24">
        <f t="shared" ref="BU248" ca="1" si="3007">BT248/GCD(BT248,BT249)</f>
        <v>8</v>
      </c>
      <c r="CA248" s="114" t="s">
        <v>26</v>
      </c>
      <c r="CB248" s="24">
        <f t="shared" ref="CB248" ca="1" si="3008">F248*I249-I248*F249</f>
        <v>8</v>
      </c>
      <c r="CC248" s="114" t="s">
        <v>26</v>
      </c>
      <c r="CD248" s="114" t="str">
        <f t="shared" ref="CD248" ca="1" si="3009">IF(CB248&lt;=0,"-","")</f>
        <v/>
      </c>
      <c r="CE248" s="30">
        <f t="shared" ca="1" si="2529"/>
        <v>8</v>
      </c>
      <c r="CF248" s="24">
        <f t="shared" ref="CF248" ca="1" si="3010">CE248/GCD(CE248,CE249)</f>
        <v>8</v>
      </c>
      <c r="CG248"/>
      <c r="CH248" s="5"/>
      <c r="CK248" s="5"/>
    </row>
    <row r="249" spans="2:89" ht="32" customHeight="1" x14ac:dyDescent="0.55000000000000004">
      <c r="B249" s="127"/>
      <c r="C249" s="127"/>
      <c r="D249" s="114"/>
      <c r="E249" s="119"/>
      <c r="F249" s="29">
        <f t="shared" ref="F249" ca="1" si="3011">IF(BQ248&lt;=0,BJ249,BH249)</f>
        <v>5</v>
      </c>
      <c r="G249" s="114"/>
      <c r="H249" s="27"/>
      <c r="I249" s="29">
        <f t="shared" ref="I249" ca="1" si="3012">IF(BQ248&lt;=0,BH249,BJ249)</f>
        <v>7</v>
      </c>
      <c r="J249" s="124"/>
      <c r="K249" s="26"/>
      <c r="L249" s="25">
        <f t="shared" ca="1" si="2499"/>
        <v>35</v>
      </c>
      <c r="M249" s="118"/>
      <c r="N249" s="125"/>
      <c r="O249" s="118"/>
      <c r="P249" s="118"/>
      <c r="Q249" s="121"/>
      <c r="R249" s="114"/>
      <c r="S249" s="122"/>
      <c r="T249" s="114"/>
      <c r="U249" s="122"/>
      <c r="V249" s="114"/>
      <c r="W249" s="120"/>
      <c r="X249" s="56"/>
      <c r="Y249" s="121"/>
      <c r="Z249" s="114"/>
      <c r="AA249" s="122"/>
      <c r="AB249" s="114"/>
      <c r="AC249" s="122"/>
      <c r="AD249" s="114"/>
      <c r="AE249" s="27"/>
      <c r="AF249" s="114"/>
      <c r="AG249" t="s">
        <v>230</v>
      </c>
      <c r="AH249" t="s">
        <v>250</v>
      </c>
      <c r="AI249" s="1" t="str">
        <f t="shared" ref="AI249" ca="1" si="3013">IF(O248="","",O248)</f>
        <v/>
      </c>
      <c r="AK249" s="1"/>
      <c r="AM249" s="1"/>
      <c r="AO249" t="s">
        <v>230</v>
      </c>
      <c r="AP249" s="114"/>
      <c r="AQ249" t="str">
        <f t="shared" ca="1" si="2242"/>
        <v>\\(\\quad \\displaystyle  \\)</v>
      </c>
      <c r="AS249" s="114"/>
      <c r="AT249" s="114"/>
      <c r="AU249" s="114"/>
      <c r="AV249" s="114"/>
      <c r="AW249" s="114"/>
      <c r="AX249" s="114"/>
      <c r="AY249" s="114"/>
      <c r="AZ249" s="117"/>
      <c r="BH249" s="23">
        <f t="shared" ca="1" si="2496"/>
        <v>5</v>
      </c>
      <c r="BI249" s="120"/>
      <c r="BJ249" s="23">
        <f t="shared" ca="1" si="2496"/>
        <v>7</v>
      </c>
      <c r="BK249" s="114"/>
      <c r="BL249" s="114"/>
      <c r="BM249" s="114"/>
      <c r="BN249" s="27">
        <f t="shared" ref="BN249" ca="1" si="3014">IF(BL248&gt;BM248,BH249,BJ249)</f>
        <v>5</v>
      </c>
      <c r="BO249" s="27">
        <f t="shared" ref="BO249" ca="1" si="3015">IF(BL248&lt;BM248,BH249,BJ249)</f>
        <v>7</v>
      </c>
      <c r="BP249" s="27"/>
      <c r="BQ249" s="25">
        <f t="shared" ref="BQ249" ca="1" si="3016">BN249*BO249</f>
        <v>35</v>
      </c>
      <c r="BR249" s="114"/>
      <c r="BS249" s="114"/>
      <c r="BT249">
        <f t="shared" ca="1" si="2525"/>
        <v>35</v>
      </c>
      <c r="BU249" s="25">
        <f t="shared" ref="BU249" ca="1" si="3017">BT249/GCD(BT248,BT249)</f>
        <v>35</v>
      </c>
      <c r="CA249" s="114"/>
      <c r="CB249" s="25">
        <f t="shared" ref="CB249" ca="1" si="3018">F249*I249</f>
        <v>35</v>
      </c>
      <c r="CC249" s="114"/>
      <c r="CD249" s="114"/>
      <c r="CE249">
        <f t="shared" ca="1" si="2529"/>
        <v>35</v>
      </c>
      <c r="CF249" s="25">
        <f t="shared" ref="CF249" ca="1" si="3019">CE249/GCD(CE248,CE249)</f>
        <v>35</v>
      </c>
      <c r="CG249"/>
      <c r="CH249" s="5"/>
      <c r="CK249" s="5"/>
    </row>
    <row r="250" spans="2:89" ht="32" customHeight="1" thickBot="1" x14ac:dyDescent="0.6">
      <c r="B250" s="127" t="s">
        <v>29</v>
      </c>
      <c r="C250" s="126" t="s">
        <v>49</v>
      </c>
      <c r="D250" s="114">
        <v>24</v>
      </c>
      <c r="E250" s="119"/>
      <c r="F250" s="28">
        <f t="shared" ref="F250" ca="1" si="3020">IF(BQ250&lt;=0,BJ250,BH250)</f>
        <v>5</v>
      </c>
      <c r="G250" s="114" t="str">
        <f t="shared" si="2421"/>
        <v>　－　</v>
      </c>
      <c r="H250" s="27"/>
      <c r="I250" s="28">
        <f t="shared" ref="I250" ca="1" si="3021">IF(BQ250&lt;=0,BH250,BJ250)</f>
        <v>1</v>
      </c>
      <c r="J250" s="124" t="s">
        <v>13</v>
      </c>
      <c r="K250" s="26"/>
      <c r="L250" s="24">
        <f t="shared" ca="1" si="2499"/>
        <v>23</v>
      </c>
      <c r="M250" s="118" t="str">
        <f t="shared" ref="M250" ca="1" si="3022">IF(L251=1,"=","")</f>
        <v/>
      </c>
      <c r="N250" s="125" t="str">
        <f t="shared" ref="N250" ca="1" si="3023">IF(L251=1,IF(BQ250&lt;0,"ー",""),"")</f>
        <v/>
      </c>
      <c r="O250" s="118" t="str">
        <f t="shared" ref="O250" ca="1" si="3024">IF(L251=1,L250,"")</f>
        <v/>
      </c>
      <c r="P250" s="118" t="s">
        <v>250</v>
      </c>
      <c r="Q250" s="121" t="str">
        <f t="shared" ref="Q250" si="3025">IF(E250="","",E250)</f>
        <v/>
      </c>
      <c r="R250" s="114" t="s">
        <v>249</v>
      </c>
      <c r="S250" s="122">
        <f t="shared" ref="S250" ca="1" si="3026">F250</f>
        <v>5</v>
      </c>
      <c r="T250" s="114" t="s">
        <v>216</v>
      </c>
      <c r="U250" s="122">
        <f t="shared" ref="U250" ca="1" si="3027">F251</f>
        <v>4</v>
      </c>
      <c r="V250" s="114" t="s">
        <v>217</v>
      </c>
      <c r="W250" s="120" t="str">
        <f t="shared" ref="W250" si="3028">G250</f>
        <v>　－　</v>
      </c>
      <c r="X250" s="56"/>
      <c r="Y250" s="121" t="str">
        <f t="shared" ref="Y250" si="3029">IF(H250="","",H250)</f>
        <v/>
      </c>
      <c r="Z250" s="114" t="s">
        <v>249</v>
      </c>
      <c r="AA250" s="122">
        <f t="shared" ref="AA250" ca="1" si="3030">I250</f>
        <v>1</v>
      </c>
      <c r="AB250" s="114" t="s">
        <v>216</v>
      </c>
      <c r="AC250" s="122">
        <f t="shared" ref="AC250" ca="1" si="3031">I251</f>
        <v>10</v>
      </c>
      <c r="AD250" s="114" t="s">
        <v>217</v>
      </c>
      <c r="AE250" s="27"/>
      <c r="AF250" s="114" t="s">
        <v>233</v>
      </c>
      <c r="AG250" t="s">
        <v>230</v>
      </c>
      <c r="AH250" t="s">
        <v>250</v>
      </c>
      <c r="AI250" s="1" t="str">
        <f t="shared" ref="AI250" si="3032">IF(K250="","",K250)</f>
        <v/>
      </c>
      <c r="AJ250" t="s">
        <v>249</v>
      </c>
      <c r="AK250" s="1">
        <f t="shared" ref="AK250" ca="1" si="3033">L250</f>
        <v>23</v>
      </c>
      <c r="AL250" t="s">
        <v>216</v>
      </c>
      <c r="AM250" s="1">
        <f t="shared" ref="AM250" ca="1" si="3034">L251</f>
        <v>20</v>
      </c>
      <c r="AN250" t="s">
        <v>217</v>
      </c>
      <c r="AO250" t="s">
        <v>230</v>
      </c>
      <c r="AP250" s="114" t="str">
        <f t="shared" ca="1" si="2359"/>
        <v>\\(\\quad \\displaystyle \\frac{5}{4}　－　\\frac{1}{10}　=　 \\)</v>
      </c>
      <c r="AQ250" t="str">
        <f t="shared" ca="1" si="2242"/>
        <v>\\(\\quad \\displaystyle \\frac{23}{20} \\)</v>
      </c>
      <c r="AS250" s="114" t="str">
        <f t="shared" ref="AS250" ca="1" si="3035">AP250</f>
        <v>\\(\\quad \\displaystyle \\frac{5}{4}　－　\\frac{1}{10}　=　 \\)</v>
      </c>
      <c r="AT250" s="114" t="str">
        <f t="shared" ref="AT250" ca="1" si="3036">IF(O250="",AQ250,AQ251)</f>
        <v>\\(\\quad \\displaystyle \\frac{23}{20} \\)</v>
      </c>
      <c r="AU250" s="114" t="s">
        <v>60</v>
      </c>
      <c r="AV250" s="115" t="s">
        <v>223</v>
      </c>
      <c r="AW250" s="115" t="str">
        <f t="shared" ref="AW250" ca="1" si="3037">AS250</f>
        <v>\\(\\quad \\displaystyle \\frac{5}{4}　－　\\frac{1}{10}　=　 \\)</v>
      </c>
      <c r="AX250" s="115" t="str">
        <f t="shared" ref="AX250" ca="1" si="3038">AT250</f>
        <v>\\(\\quad \\displaystyle \\frac{23}{20} \\)</v>
      </c>
      <c r="AY250" s="115" t="s">
        <v>62</v>
      </c>
      <c r="AZ250" s="116" t="str">
        <f t="shared" ref="AZ250" ca="1" si="3039">"INSERT INTO "&amp;AU250&amp;"(tangen,question,answer,editor,date,count) VALUES('"&amp;AV250&amp;"','"&amp;AW250&amp;"','"&amp;AX250&amp;"','"&amp;AY250&amp;"',NOW(),0);"</f>
        <v>INSERT INTO math(tangen,question,answer,editor,date,count) VALUES('m3500','\\(\\quad \\displaystyle \\frac{5}{4}　－　\\frac{1}{10}　=　 \\)','\\(\\quad \\displaystyle \\frac{23}{20} \\)','harazono',NOW(),0);</v>
      </c>
      <c r="BH250" s="22">
        <f t="shared" ca="1" si="2492"/>
        <v>5</v>
      </c>
      <c r="BI250" s="120" t="s">
        <v>235</v>
      </c>
      <c r="BJ250" s="22">
        <f t="shared" ref="BJ250" ca="1" si="3040">RANDBETWEEN(1,BH250)</f>
        <v>1</v>
      </c>
      <c r="BK250" s="114" t="s">
        <v>26</v>
      </c>
      <c r="BL250" s="114">
        <f t="shared" ref="BL250" ca="1" si="3041">BH250/BH251</f>
        <v>1.25</v>
      </c>
      <c r="BM250" s="114">
        <f t="shared" ref="BM250" ca="1" si="3042">BJ250/BJ251</f>
        <v>0.1</v>
      </c>
      <c r="BN250" s="27">
        <f t="shared" ref="BN250" ca="1" si="3043">IF(BL250&gt;BM250,BH250,BJ250)</f>
        <v>5</v>
      </c>
      <c r="BO250" s="27">
        <f t="shared" ref="BO250" ca="1" si="3044">IF(BL250&lt;BM250,BH250,BJ250)</f>
        <v>1</v>
      </c>
      <c r="BP250" s="27"/>
      <c r="BQ250" s="24">
        <f t="shared" ref="BQ250" ca="1" si="3045">BN250*BO251-BO250*BN251</f>
        <v>46</v>
      </c>
      <c r="BR250" s="114" t="s">
        <v>26</v>
      </c>
      <c r="BS250" s="114" t="str">
        <f t="shared" ref="BS250" si="3046">BI250</f>
        <v>　－　</v>
      </c>
      <c r="BT250" s="30">
        <f t="shared" ca="1" si="2525"/>
        <v>46</v>
      </c>
      <c r="BU250" s="24">
        <f t="shared" ref="BU250" ca="1" si="3047">BT250/GCD(BT250,BT251)</f>
        <v>23</v>
      </c>
      <c r="CA250" s="114" t="s">
        <v>26</v>
      </c>
      <c r="CB250" s="24">
        <f t="shared" ref="CB250" ca="1" si="3048">F250*I251-I250*F251</f>
        <v>46</v>
      </c>
      <c r="CC250" s="114" t="s">
        <v>26</v>
      </c>
      <c r="CD250" s="114" t="str">
        <f t="shared" ref="CD250" ca="1" si="3049">IF(CB250&lt;=0,"-","")</f>
        <v/>
      </c>
      <c r="CE250" s="30">
        <f t="shared" ca="1" si="2529"/>
        <v>46</v>
      </c>
      <c r="CF250" s="24">
        <f t="shared" ref="CF250" ca="1" si="3050">CE250/GCD(CE250,CE251)</f>
        <v>23</v>
      </c>
      <c r="CG250"/>
      <c r="CH250" s="5"/>
      <c r="CK250" s="5"/>
    </row>
    <row r="251" spans="2:89" ht="32" customHeight="1" x14ac:dyDescent="0.55000000000000004">
      <c r="B251" s="127"/>
      <c r="C251" s="127"/>
      <c r="D251" s="114"/>
      <c r="E251" s="119"/>
      <c r="F251" s="29">
        <f t="shared" ref="F251" ca="1" si="3051">IF(BQ250&lt;=0,BJ251,BH251)</f>
        <v>4</v>
      </c>
      <c r="G251" s="114"/>
      <c r="H251" s="27"/>
      <c r="I251" s="29">
        <f t="shared" ref="I251" ca="1" si="3052">IF(BQ250&lt;=0,BH251,BJ251)</f>
        <v>10</v>
      </c>
      <c r="J251" s="124"/>
      <c r="K251" s="26"/>
      <c r="L251" s="25">
        <f t="shared" ca="1" si="2499"/>
        <v>20</v>
      </c>
      <c r="M251" s="118"/>
      <c r="N251" s="125"/>
      <c r="O251" s="118"/>
      <c r="P251" s="118"/>
      <c r="Q251" s="121"/>
      <c r="R251" s="114"/>
      <c r="S251" s="122"/>
      <c r="T251" s="114"/>
      <c r="U251" s="122"/>
      <c r="V251" s="114"/>
      <c r="W251" s="120"/>
      <c r="X251" s="56"/>
      <c r="Y251" s="121"/>
      <c r="Z251" s="114"/>
      <c r="AA251" s="122"/>
      <c r="AB251" s="114"/>
      <c r="AC251" s="122"/>
      <c r="AD251" s="114"/>
      <c r="AE251" s="27"/>
      <c r="AF251" s="114"/>
      <c r="AG251" t="s">
        <v>230</v>
      </c>
      <c r="AH251" t="s">
        <v>250</v>
      </c>
      <c r="AI251" s="1" t="str">
        <f t="shared" ref="AI251" ca="1" si="3053">IF(O250="","",O250)</f>
        <v/>
      </c>
      <c r="AK251" s="1"/>
      <c r="AM251" s="1"/>
      <c r="AO251" t="s">
        <v>230</v>
      </c>
      <c r="AP251" s="114"/>
      <c r="AQ251" t="str">
        <f t="shared" ca="1" si="2242"/>
        <v>\\(\\quad \\displaystyle  \\)</v>
      </c>
      <c r="AS251" s="114"/>
      <c r="AT251" s="114"/>
      <c r="AU251" s="114"/>
      <c r="AV251" s="114"/>
      <c r="AW251" s="114"/>
      <c r="AX251" s="114"/>
      <c r="AY251" s="114"/>
      <c r="AZ251" s="117"/>
      <c r="BH251" s="23">
        <f t="shared" ca="1" si="2496"/>
        <v>4</v>
      </c>
      <c r="BI251" s="120"/>
      <c r="BJ251" s="23">
        <f t="shared" ca="1" si="2496"/>
        <v>10</v>
      </c>
      <c r="BK251" s="114"/>
      <c r="BL251" s="114"/>
      <c r="BM251" s="114"/>
      <c r="BN251" s="27">
        <f t="shared" ref="BN251" ca="1" si="3054">IF(BL250&gt;BM250,BH251,BJ251)</f>
        <v>4</v>
      </c>
      <c r="BO251" s="27">
        <f t="shared" ref="BO251" ca="1" si="3055">IF(BL250&lt;BM250,BH251,BJ251)</f>
        <v>10</v>
      </c>
      <c r="BP251" s="27"/>
      <c r="BQ251" s="25">
        <f t="shared" ref="BQ251" ca="1" si="3056">BN251*BO251</f>
        <v>40</v>
      </c>
      <c r="BR251" s="114"/>
      <c r="BS251" s="114"/>
      <c r="BT251">
        <f t="shared" ca="1" si="2525"/>
        <v>40</v>
      </c>
      <c r="BU251" s="25">
        <f t="shared" ref="BU251" ca="1" si="3057">BT251/GCD(BT250,BT251)</f>
        <v>20</v>
      </c>
      <c r="CA251" s="114"/>
      <c r="CB251" s="25">
        <f t="shared" ref="CB251" ca="1" si="3058">F251*I251</f>
        <v>40</v>
      </c>
      <c r="CC251" s="114"/>
      <c r="CD251" s="114"/>
      <c r="CE251">
        <f t="shared" ca="1" si="2529"/>
        <v>40</v>
      </c>
      <c r="CF251" s="25">
        <f t="shared" ref="CF251" ca="1" si="3059">CE251/GCD(CE250,CE251)</f>
        <v>20</v>
      </c>
      <c r="CG251"/>
      <c r="CH251" s="5"/>
      <c r="CK251" s="5"/>
    </row>
    <row r="252" spans="2:89" ht="32" customHeight="1" thickBot="1" x14ac:dyDescent="0.6">
      <c r="B252" s="127" t="s">
        <v>29</v>
      </c>
      <c r="C252" s="126" t="s">
        <v>49</v>
      </c>
      <c r="D252" s="114">
        <v>25</v>
      </c>
      <c r="E252" s="119"/>
      <c r="F252" s="28">
        <f t="shared" ref="F252" ca="1" si="3060">IF(BQ252&lt;=0,BJ252,BH252)</f>
        <v>1</v>
      </c>
      <c r="G252" s="114" t="str">
        <f t="shared" si="2421"/>
        <v>　－　</v>
      </c>
      <c r="H252" s="27"/>
      <c r="I252" s="28">
        <f t="shared" ref="I252" ca="1" si="3061">IF(BQ252&lt;=0,BH252,BJ252)</f>
        <v>1</v>
      </c>
      <c r="J252" s="124" t="s">
        <v>13</v>
      </c>
      <c r="K252" s="26"/>
      <c r="L252" s="24">
        <f t="shared" ca="1" si="2499"/>
        <v>0</v>
      </c>
      <c r="M252" s="118" t="str">
        <f t="shared" ref="M252" ca="1" si="3062">IF(L253=1,"=","")</f>
        <v>=</v>
      </c>
      <c r="N252" s="125" t="str">
        <f t="shared" ref="N252" ca="1" si="3063">IF(L253=1,IF(BQ252&lt;0,"ー",""),"")</f>
        <v/>
      </c>
      <c r="O252" s="118">
        <f t="shared" ref="O252" ca="1" si="3064">IF(L253=1,L252,"")</f>
        <v>0</v>
      </c>
      <c r="P252" s="118" t="s">
        <v>250</v>
      </c>
      <c r="Q252" s="121" t="str">
        <f t="shared" ref="Q252" si="3065">IF(E252="","",E252)</f>
        <v/>
      </c>
      <c r="R252" s="114" t="s">
        <v>249</v>
      </c>
      <c r="S252" s="122">
        <f t="shared" ref="S252" ca="1" si="3066">F252</f>
        <v>1</v>
      </c>
      <c r="T252" s="114" t="s">
        <v>216</v>
      </c>
      <c r="U252" s="122">
        <f t="shared" ref="U252" ca="1" si="3067">F253</f>
        <v>5</v>
      </c>
      <c r="V252" s="114" t="s">
        <v>217</v>
      </c>
      <c r="W252" s="120" t="str">
        <f t="shared" ref="W252" si="3068">G252</f>
        <v>　－　</v>
      </c>
      <c r="X252" s="56"/>
      <c r="Y252" s="121" t="str">
        <f t="shared" ref="Y252" si="3069">IF(H252="","",H252)</f>
        <v/>
      </c>
      <c r="Z252" s="114" t="s">
        <v>249</v>
      </c>
      <c r="AA252" s="122">
        <f t="shared" ref="AA252" ca="1" si="3070">I252</f>
        <v>1</v>
      </c>
      <c r="AB252" s="114" t="s">
        <v>216</v>
      </c>
      <c r="AC252" s="122">
        <f t="shared" ref="AC252" ca="1" si="3071">I253</f>
        <v>5</v>
      </c>
      <c r="AD252" s="114" t="s">
        <v>217</v>
      </c>
      <c r="AE252" s="27"/>
      <c r="AF252" s="114" t="s">
        <v>233</v>
      </c>
      <c r="AG252" t="s">
        <v>230</v>
      </c>
      <c r="AH252" t="s">
        <v>250</v>
      </c>
      <c r="AI252" s="1" t="str">
        <f t="shared" ref="AI252" si="3072">IF(K252="","",K252)</f>
        <v/>
      </c>
      <c r="AJ252" t="s">
        <v>249</v>
      </c>
      <c r="AK252" s="1">
        <f t="shared" ref="AK252" ca="1" si="3073">L252</f>
        <v>0</v>
      </c>
      <c r="AL252" t="s">
        <v>216</v>
      </c>
      <c r="AM252" s="1">
        <f t="shared" ref="AM252" ca="1" si="3074">L253</f>
        <v>1</v>
      </c>
      <c r="AN252" t="s">
        <v>217</v>
      </c>
      <c r="AO252" t="s">
        <v>230</v>
      </c>
      <c r="AP252" s="114" t="str">
        <f t="shared" ca="1" si="2359"/>
        <v>\\(\\quad \\displaystyle \\frac{1}{5}　－　\\frac{1}{5}　=　 \\)</v>
      </c>
      <c r="AQ252" t="str">
        <f t="shared" ca="1" si="2242"/>
        <v>\\(\\quad \\displaystyle \\frac{0}{1} \\)</v>
      </c>
      <c r="AS252" s="114" t="str">
        <f t="shared" ref="AS252" ca="1" si="3075">AP252</f>
        <v>\\(\\quad \\displaystyle \\frac{1}{5}　－　\\frac{1}{5}　=　 \\)</v>
      </c>
      <c r="AT252" s="114" t="str">
        <f t="shared" ref="AT252" ca="1" si="3076">IF(O252="",AQ252,AQ253)</f>
        <v>\\(\\quad \\displaystyle 0 \\)</v>
      </c>
      <c r="AU252" s="114" t="s">
        <v>60</v>
      </c>
      <c r="AV252" s="115" t="s">
        <v>223</v>
      </c>
      <c r="AW252" s="115" t="str">
        <f t="shared" ref="AW252" ca="1" si="3077">AS252</f>
        <v>\\(\\quad \\displaystyle \\frac{1}{5}　－　\\frac{1}{5}　=　 \\)</v>
      </c>
      <c r="AX252" s="115" t="str">
        <f t="shared" ref="AX252" ca="1" si="3078">AT252</f>
        <v>\\(\\quad \\displaystyle 0 \\)</v>
      </c>
      <c r="AY252" s="115" t="s">
        <v>62</v>
      </c>
      <c r="AZ252" s="116" t="str">
        <f t="shared" ref="AZ252" ca="1" si="3079">"INSERT INTO "&amp;AU252&amp;"(tangen,question,answer,editor,date,count) VALUES('"&amp;AV252&amp;"','"&amp;AW252&amp;"','"&amp;AX252&amp;"','"&amp;AY252&amp;"',NOW(),0);"</f>
        <v>INSERT INTO math(tangen,question,answer,editor,date,count) VALUES('m3500','\\(\\quad \\displaystyle \\frac{1}{5}　－　\\frac{1}{5}　=　 \\)','\\(\\quad \\displaystyle 0 \\)','harazono',NOW(),0);</v>
      </c>
      <c r="BH252" s="22">
        <f t="shared" ca="1" si="2492"/>
        <v>1</v>
      </c>
      <c r="BI252" s="120" t="s">
        <v>235</v>
      </c>
      <c r="BJ252" s="22">
        <f t="shared" ref="BJ252" ca="1" si="3080">RANDBETWEEN(1,BH252)</f>
        <v>1</v>
      </c>
      <c r="BK252" s="114" t="s">
        <v>26</v>
      </c>
      <c r="BL252" s="114">
        <f t="shared" ref="BL252" ca="1" si="3081">BH252/BH253</f>
        <v>0.2</v>
      </c>
      <c r="BM252" s="114">
        <f t="shared" ref="BM252" ca="1" si="3082">BJ252/BJ253</f>
        <v>0.2</v>
      </c>
      <c r="BN252" s="27">
        <f t="shared" ref="BN252" ca="1" si="3083">IF(BL252&gt;BM252,BH252,BJ252)</f>
        <v>1</v>
      </c>
      <c r="BO252" s="27">
        <f t="shared" ref="BO252" ca="1" si="3084">IF(BL252&lt;BM252,BH252,BJ252)</f>
        <v>1</v>
      </c>
      <c r="BP252" s="27"/>
      <c r="BQ252" s="24">
        <f t="shared" ref="BQ252" ca="1" si="3085">BN252*BO253-BO252*BN253</f>
        <v>0</v>
      </c>
      <c r="BR252" s="114" t="s">
        <v>26</v>
      </c>
      <c r="BS252" s="114" t="str">
        <f t="shared" ref="BS252" si="3086">BI252</f>
        <v>　－　</v>
      </c>
      <c r="BT252" s="30">
        <f t="shared" ca="1" si="2525"/>
        <v>0</v>
      </c>
      <c r="BU252" s="24">
        <f t="shared" ref="BU252" ca="1" si="3087">BT252/GCD(BT252,BT253)</f>
        <v>0</v>
      </c>
      <c r="CA252" s="114" t="s">
        <v>26</v>
      </c>
      <c r="CB252" s="24">
        <f t="shared" ref="CB252" ca="1" si="3088">F252*I253-I252*F253</f>
        <v>0</v>
      </c>
      <c r="CC252" s="114" t="s">
        <v>26</v>
      </c>
      <c r="CD252" s="114" t="str">
        <f t="shared" ref="CD252" ca="1" si="3089">IF(CB252&lt;=0,"-","")</f>
        <v>-</v>
      </c>
      <c r="CE252" s="30">
        <f t="shared" ca="1" si="2529"/>
        <v>0</v>
      </c>
      <c r="CF252" s="24">
        <f t="shared" ref="CF252" ca="1" si="3090">CE252/GCD(CE252,CE253)</f>
        <v>0</v>
      </c>
      <c r="CG252"/>
      <c r="CH252" s="5"/>
      <c r="CK252" s="5"/>
    </row>
    <row r="253" spans="2:89" ht="32" customHeight="1" x14ac:dyDescent="0.55000000000000004">
      <c r="B253" s="127"/>
      <c r="C253" s="127"/>
      <c r="D253" s="114"/>
      <c r="E253" s="119"/>
      <c r="F253" s="29">
        <f t="shared" ref="F253" ca="1" si="3091">IF(BQ252&lt;=0,BJ253,BH253)</f>
        <v>5</v>
      </c>
      <c r="G253" s="114"/>
      <c r="H253" s="27"/>
      <c r="I253" s="29">
        <f t="shared" ref="I253" ca="1" si="3092">IF(BQ252&lt;=0,BH253,BJ253)</f>
        <v>5</v>
      </c>
      <c r="J253" s="124"/>
      <c r="K253" s="26"/>
      <c r="L253" s="25">
        <f t="shared" ca="1" si="2499"/>
        <v>1</v>
      </c>
      <c r="M253" s="118"/>
      <c r="N253" s="125"/>
      <c r="O253" s="118"/>
      <c r="P253" s="118"/>
      <c r="Q253" s="121"/>
      <c r="R253" s="114"/>
      <c r="S253" s="122"/>
      <c r="T253" s="114"/>
      <c r="U253" s="122"/>
      <c r="V253" s="114"/>
      <c r="W253" s="120"/>
      <c r="X253" s="56"/>
      <c r="Y253" s="121"/>
      <c r="Z253" s="114"/>
      <c r="AA253" s="122"/>
      <c r="AB253" s="114"/>
      <c r="AC253" s="122"/>
      <c r="AD253" s="114"/>
      <c r="AE253" s="27"/>
      <c r="AF253" s="114"/>
      <c r="AG253" t="s">
        <v>230</v>
      </c>
      <c r="AH253" t="s">
        <v>250</v>
      </c>
      <c r="AI253" s="1">
        <f t="shared" ref="AI253" ca="1" si="3093">IF(O252="","",O252)</f>
        <v>0</v>
      </c>
      <c r="AK253" s="1"/>
      <c r="AM253" s="1"/>
      <c r="AO253" t="s">
        <v>230</v>
      </c>
      <c r="AP253" s="114"/>
      <c r="AQ253" t="str">
        <f t="shared" ca="1" si="2242"/>
        <v>\\(\\quad \\displaystyle 0 \\)</v>
      </c>
      <c r="AS253" s="114"/>
      <c r="AT253" s="114"/>
      <c r="AU253" s="114"/>
      <c r="AV253" s="114"/>
      <c r="AW253" s="114"/>
      <c r="AX253" s="114"/>
      <c r="AY253" s="114"/>
      <c r="AZ253" s="117"/>
      <c r="BH253" s="23">
        <f t="shared" ca="1" si="2496"/>
        <v>5</v>
      </c>
      <c r="BI253" s="120"/>
      <c r="BJ253" s="23">
        <f t="shared" ca="1" si="2496"/>
        <v>5</v>
      </c>
      <c r="BK253" s="114"/>
      <c r="BL253" s="114"/>
      <c r="BM253" s="114"/>
      <c r="BN253" s="27">
        <f t="shared" ref="BN253" ca="1" si="3094">IF(BL252&gt;BM252,BH253,BJ253)</f>
        <v>5</v>
      </c>
      <c r="BO253" s="27">
        <f t="shared" ref="BO253" ca="1" si="3095">IF(BL252&lt;BM252,BH253,BJ253)</f>
        <v>5</v>
      </c>
      <c r="BP253" s="27"/>
      <c r="BQ253" s="25">
        <f t="shared" ref="BQ253" ca="1" si="3096">BN253*BO253</f>
        <v>25</v>
      </c>
      <c r="BR253" s="114"/>
      <c r="BS253" s="114"/>
      <c r="BT253">
        <f t="shared" ca="1" si="2525"/>
        <v>25</v>
      </c>
      <c r="BU253" s="25">
        <f t="shared" ref="BU253" ca="1" si="3097">BT253/GCD(BT252,BT253)</f>
        <v>1</v>
      </c>
      <c r="CA253" s="114"/>
      <c r="CB253" s="25">
        <f t="shared" ref="CB253" ca="1" si="3098">F253*I253</f>
        <v>25</v>
      </c>
      <c r="CC253" s="114"/>
      <c r="CD253" s="114"/>
      <c r="CE253">
        <f t="shared" ca="1" si="2529"/>
        <v>25</v>
      </c>
      <c r="CF253" s="25">
        <f t="shared" ref="CF253" ca="1" si="3099">CE253/GCD(CE252,CE253)</f>
        <v>1</v>
      </c>
      <c r="CG253"/>
      <c r="CH253" s="5"/>
      <c r="CK253" s="5"/>
    </row>
    <row r="254" spans="2:89" ht="32" customHeight="1" thickBot="1" x14ac:dyDescent="0.6">
      <c r="B254" s="127" t="s">
        <v>29</v>
      </c>
      <c r="C254" s="126" t="s">
        <v>49</v>
      </c>
      <c r="D254" s="114">
        <v>26</v>
      </c>
      <c r="E254" s="119"/>
      <c r="F254" s="28">
        <f t="shared" ref="F254" ca="1" si="3100">IF(BQ254&lt;=0,BJ254,BH254)</f>
        <v>10</v>
      </c>
      <c r="G254" s="114" t="str">
        <f t="shared" si="2421"/>
        <v>　－　</v>
      </c>
      <c r="H254" s="27"/>
      <c r="I254" s="28">
        <f t="shared" ref="I254" ca="1" si="3101">IF(BQ254&lt;=0,BH254,BJ254)</f>
        <v>5</v>
      </c>
      <c r="J254" s="124" t="s">
        <v>13</v>
      </c>
      <c r="K254" s="26"/>
      <c r="L254" s="24">
        <f t="shared" ca="1" si="2499"/>
        <v>7</v>
      </c>
      <c r="M254" s="118" t="str">
        <f t="shared" ref="M254" ca="1" si="3102">IF(L255=1,"=","")</f>
        <v/>
      </c>
      <c r="N254" s="125" t="str">
        <f t="shared" ref="N254" ca="1" si="3103">IF(L255=1,IF(BQ254&lt;0,"ー",""),"")</f>
        <v/>
      </c>
      <c r="O254" s="118" t="str">
        <f t="shared" ref="O254" ca="1" si="3104">IF(L255=1,L254,"")</f>
        <v/>
      </c>
      <c r="P254" s="118" t="s">
        <v>250</v>
      </c>
      <c r="Q254" s="121" t="str">
        <f t="shared" ref="Q254" si="3105">IF(E254="","",E254)</f>
        <v/>
      </c>
      <c r="R254" s="114" t="s">
        <v>249</v>
      </c>
      <c r="S254" s="122">
        <f t="shared" ref="S254" ca="1" si="3106">F254</f>
        <v>10</v>
      </c>
      <c r="T254" s="114" t="s">
        <v>216</v>
      </c>
      <c r="U254" s="122">
        <f t="shared" ref="U254" ca="1" si="3107">F255</f>
        <v>5</v>
      </c>
      <c r="V254" s="114" t="s">
        <v>217</v>
      </c>
      <c r="W254" s="120" t="str">
        <f t="shared" ref="W254" si="3108">G254</f>
        <v>　－　</v>
      </c>
      <c r="X254" s="56"/>
      <c r="Y254" s="121" t="str">
        <f t="shared" ref="Y254" si="3109">IF(H254="","",H254)</f>
        <v/>
      </c>
      <c r="Z254" s="114" t="s">
        <v>249</v>
      </c>
      <c r="AA254" s="122">
        <f t="shared" ref="AA254" ca="1" si="3110">I254</f>
        <v>5</v>
      </c>
      <c r="AB254" s="114" t="s">
        <v>216</v>
      </c>
      <c r="AC254" s="122">
        <f t="shared" ref="AC254" ca="1" si="3111">I255</f>
        <v>6</v>
      </c>
      <c r="AD254" s="114" t="s">
        <v>217</v>
      </c>
      <c r="AE254" s="27"/>
      <c r="AF254" s="114" t="s">
        <v>233</v>
      </c>
      <c r="AG254" t="s">
        <v>230</v>
      </c>
      <c r="AH254" t="s">
        <v>250</v>
      </c>
      <c r="AI254" s="1" t="str">
        <f t="shared" ref="AI254" si="3112">IF(K254="","",K254)</f>
        <v/>
      </c>
      <c r="AJ254" t="s">
        <v>249</v>
      </c>
      <c r="AK254" s="1">
        <f t="shared" ref="AK254" ca="1" si="3113">L254</f>
        <v>7</v>
      </c>
      <c r="AL254" t="s">
        <v>216</v>
      </c>
      <c r="AM254" s="1">
        <f t="shared" ref="AM254" ca="1" si="3114">L255</f>
        <v>6</v>
      </c>
      <c r="AN254" t="s">
        <v>217</v>
      </c>
      <c r="AO254" t="s">
        <v>230</v>
      </c>
      <c r="AP254" s="114" t="str">
        <f t="shared" ca="1" si="2359"/>
        <v>\\(\\quad \\displaystyle \\frac{10}{5}　－　\\frac{5}{6}　=　 \\)</v>
      </c>
      <c r="AQ254" t="str">
        <f t="shared" ca="1" si="2242"/>
        <v>\\(\\quad \\displaystyle \\frac{7}{6} \\)</v>
      </c>
      <c r="AS254" s="114" t="str">
        <f t="shared" ref="AS254" ca="1" si="3115">AP254</f>
        <v>\\(\\quad \\displaystyle \\frac{10}{5}　－　\\frac{5}{6}　=　 \\)</v>
      </c>
      <c r="AT254" s="114" t="str">
        <f t="shared" ref="AT254" ca="1" si="3116">IF(O254="",AQ254,AQ255)</f>
        <v>\\(\\quad \\displaystyle \\frac{7}{6} \\)</v>
      </c>
      <c r="AU254" s="114" t="s">
        <v>60</v>
      </c>
      <c r="AV254" s="115" t="s">
        <v>223</v>
      </c>
      <c r="AW254" s="115" t="str">
        <f t="shared" ref="AW254" ca="1" si="3117">AS254</f>
        <v>\\(\\quad \\displaystyle \\frac{10}{5}　－　\\frac{5}{6}　=　 \\)</v>
      </c>
      <c r="AX254" s="115" t="str">
        <f t="shared" ref="AX254" ca="1" si="3118">AT254</f>
        <v>\\(\\quad \\displaystyle \\frac{7}{6} \\)</v>
      </c>
      <c r="AY254" s="115" t="s">
        <v>62</v>
      </c>
      <c r="AZ254" s="116" t="str">
        <f t="shared" ref="AZ254" ca="1" si="3119">"INSERT INTO "&amp;AU254&amp;"(tangen,question,answer,editor,date,count) VALUES('"&amp;AV254&amp;"','"&amp;AW254&amp;"','"&amp;AX254&amp;"','"&amp;AY254&amp;"',NOW(),0);"</f>
        <v>INSERT INTO math(tangen,question,answer,editor,date,count) VALUES('m3500','\\(\\quad \\displaystyle \\frac{10}{5}　－　\\frac{5}{6}　=　 \\)','\\(\\quad \\displaystyle \\frac{7}{6} \\)','harazono',NOW(),0);</v>
      </c>
      <c r="BH254" s="22">
        <f t="shared" ca="1" si="2492"/>
        <v>10</v>
      </c>
      <c r="BI254" s="120" t="s">
        <v>235</v>
      </c>
      <c r="BJ254" s="22">
        <f t="shared" ref="BJ254" ca="1" si="3120">RANDBETWEEN(1,BH254)</f>
        <v>5</v>
      </c>
      <c r="BK254" s="114" t="s">
        <v>26</v>
      </c>
      <c r="BL254" s="114">
        <f t="shared" ref="BL254" ca="1" si="3121">BH254/BH255</f>
        <v>2</v>
      </c>
      <c r="BM254" s="114">
        <f t="shared" ref="BM254" ca="1" si="3122">BJ254/BJ255</f>
        <v>0.83333333333333337</v>
      </c>
      <c r="BN254" s="27">
        <f t="shared" ref="BN254" ca="1" si="3123">IF(BL254&gt;BM254,BH254,BJ254)</f>
        <v>10</v>
      </c>
      <c r="BO254" s="27">
        <f t="shared" ref="BO254" ca="1" si="3124">IF(BL254&lt;BM254,BH254,BJ254)</f>
        <v>5</v>
      </c>
      <c r="BP254" s="27"/>
      <c r="BQ254" s="24">
        <f t="shared" ref="BQ254" ca="1" si="3125">BN254*BO255-BO254*BN255</f>
        <v>35</v>
      </c>
      <c r="BR254" s="114" t="s">
        <v>26</v>
      </c>
      <c r="BS254" s="114" t="str">
        <f t="shared" ref="BS254" si="3126">BI254</f>
        <v>　－　</v>
      </c>
      <c r="BT254" s="30">
        <f t="shared" ca="1" si="2525"/>
        <v>35</v>
      </c>
      <c r="BU254" s="24">
        <f t="shared" ref="BU254" ca="1" si="3127">BT254/GCD(BT254,BT255)</f>
        <v>7</v>
      </c>
      <c r="CA254" s="114" t="s">
        <v>26</v>
      </c>
      <c r="CB254" s="24">
        <f t="shared" ref="CB254" ca="1" si="3128">F254*I255-I254*F255</f>
        <v>35</v>
      </c>
      <c r="CC254" s="114" t="s">
        <v>26</v>
      </c>
      <c r="CD254" s="114" t="str">
        <f t="shared" ref="CD254" ca="1" si="3129">IF(CB254&lt;=0,"-","")</f>
        <v/>
      </c>
      <c r="CE254" s="30">
        <f t="shared" ca="1" si="2529"/>
        <v>35</v>
      </c>
      <c r="CF254" s="24">
        <f t="shared" ref="CF254" ca="1" si="3130">CE254/GCD(CE254,CE255)</f>
        <v>7</v>
      </c>
      <c r="CG254"/>
      <c r="CH254" s="5"/>
      <c r="CK254" s="5"/>
    </row>
    <row r="255" spans="2:89" ht="32" customHeight="1" x14ac:dyDescent="0.55000000000000004">
      <c r="B255" s="127"/>
      <c r="C255" s="127"/>
      <c r="D255" s="114"/>
      <c r="E255" s="119"/>
      <c r="F255" s="29">
        <f t="shared" ref="F255" ca="1" si="3131">IF(BQ254&lt;=0,BJ255,BH255)</f>
        <v>5</v>
      </c>
      <c r="G255" s="114"/>
      <c r="H255" s="27"/>
      <c r="I255" s="29">
        <f t="shared" ref="I255" ca="1" si="3132">IF(BQ254&lt;=0,BH255,BJ255)</f>
        <v>6</v>
      </c>
      <c r="J255" s="124"/>
      <c r="K255" s="26"/>
      <c r="L255" s="25">
        <f t="shared" ca="1" si="2499"/>
        <v>6</v>
      </c>
      <c r="M255" s="118"/>
      <c r="N255" s="125"/>
      <c r="O255" s="118"/>
      <c r="P255" s="118"/>
      <c r="Q255" s="121"/>
      <c r="R255" s="114"/>
      <c r="S255" s="122"/>
      <c r="T255" s="114"/>
      <c r="U255" s="122"/>
      <c r="V255" s="114"/>
      <c r="W255" s="120"/>
      <c r="X255" s="56"/>
      <c r="Y255" s="121"/>
      <c r="Z255" s="114"/>
      <c r="AA255" s="122"/>
      <c r="AB255" s="114"/>
      <c r="AC255" s="122"/>
      <c r="AD255" s="114"/>
      <c r="AE255" s="27"/>
      <c r="AF255" s="114"/>
      <c r="AG255" t="s">
        <v>230</v>
      </c>
      <c r="AH255" t="s">
        <v>250</v>
      </c>
      <c r="AI255" s="1" t="str">
        <f t="shared" ref="AI255" ca="1" si="3133">IF(O254="","",O254)</f>
        <v/>
      </c>
      <c r="AK255" s="1"/>
      <c r="AM255" s="1"/>
      <c r="AO255" t="s">
        <v>230</v>
      </c>
      <c r="AP255" s="114"/>
      <c r="AQ255" t="str">
        <f t="shared" ca="1" si="2242"/>
        <v>\\(\\quad \\displaystyle  \\)</v>
      </c>
      <c r="AS255" s="114"/>
      <c r="AT255" s="114"/>
      <c r="AU255" s="114"/>
      <c r="AV255" s="114"/>
      <c r="AW255" s="114"/>
      <c r="AX255" s="114"/>
      <c r="AY255" s="114"/>
      <c r="AZ255" s="117"/>
      <c r="BH255" s="23">
        <f t="shared" ca="1" si="2496"/>
        <v>5</v>
      </c>
      <c r="BI255" s="120"/>
      <c r="BJ255" s="23">
        <f t="shared" ca="1" si="2496"/>
        <v>6</v>
      </c>
      <c r="BK255" s="114"/>
      <c r="BL255" s="114"/>
      <c r="BM255" s="114"/>
      <c r="BN255" s="27">
        <f t="shared" ref="BN255" ca="1" si="3134">IF(BL254&gt;BM254,BH255,BJ255)</f>
        <v>5</v>
      </c>
      <c r="BO255" s="27">
        <f t="shared" ref="BO255" ca="1" si="3135">IF(BL254&lt;BM254,BH255,BJ255)</f>
        <v>6</v>
      </c>
      <c r="BP255" s="27"/>
      <c r="BQ255" s="25">
        <f t="shared" ref="BQ255" ca="1" si="3136">BN255*BO255</f>
        <v>30</v>
      </c>
      <c r="BR255" s="114"/>
      <c r="BS255" s="114"/>
      <c r="BT255">
        <f t="shared" ca="1" si="2525"/>
        <v>30</v>
      </c>
      <c r="BU255" s="25">
        <f t="shared" ref="BU255" ca="1" si="3137">BT255/GCD(BT254,BT255)</f>
        <v>6</v>
      </c>
      <c r="CA255" s="114"/>
      <c r="CB255" s="25">
        <f t="shared" ref="CB255" ca="1" si="3138">F255*I255</f>
        <v>30</v>
      </c>
      <c r="CC255" s="114"/>
      <c r="CD255" s="114"/>
      <c r="CE255">
        <f t="shared" ca="1" si="2529"/>
        <v>30</v>
      </c>
      <c r="CF255" s="25">
        <f t="shared" ref="CF255" ca="1" si="3139">CE255/GCD(CE254,CE255)</f>
        <v>6</v>
      </c>
      <c r="CG255"/>
      <c r="CH255" s="5"/>
      <c r="CK255" s="5"/>
    </row>
    <row r="256" spans="2:89" ht="32" customHeight="1" thickBot="1" x14ac:dyDescent="0.6">
      <c r="B256" s="127" t="s">
        <v>29</v>
      </c>
      <c r="C256" s="126" t="s">
        <v>49</v>
      </c>
      <c r="D256" s="114">
        <v>27</v>
      </c>
      <c r="E256" s="119"/>
      <c r="F256" s="28">
        <f t="shared" ref="F256" ca="1" si="3140">IF(BQ256&lt;=0,BJ256,BH256)</f>
        <v>6</v>
      </c>
      <c r="G256" s="114" t="str">
        <f t="shared" si="2421"/>
        <v>　－　</v>
      </c>
      <c r="H256" s="27"/>
      <c r="I256" s="28">
        <f t="shared" ref="I256" ca="1" si="3141">IF(BQ256&lt;=0,BH256,BJ256)</f>
        <v>5</v>
      </c>
      <c r="J256" s="124" t="s">
        <v>13</v>
      </c>
      <c r="K256" s="26"/>
      <c r="L256" s="24">
        <f t="shared" ca="1" si="2499"/>
        <v>17</v>
      </c>
      <c r="M256" s="118" t="str">
        <f t="shared" ref="M256" ca="1" si="3142">IF(L257=1,"=","")</f>
        <v/>
      </c>
      <c r="N256" s="125" t="str">
        <f t="shared" ref="N256" ca="1" si="3143">IF(L257=1,IF(BQ256&lt;0,"ー",""),"")</f>
        <v/>
      </c>
      <c r="O256" s="118" t="str">
        <f t="shared" ref="O256" ca="1" si="3144">IF(L257=1,L256,"")</f>
        <v/>
      </c>
      <c r="P256" s="118" t="s">
        <v>250</v>
      </c>
      <c r="Q256" s="121" t="str">
        <f t="shared" ref="Q256" si="3145">IF(E256="","",E256)</f>
        <v/>
      </c>
      <c r="R256" s="114" t="s">
        <v>249</v>
      </c>
      <c r="S256" s="122">
        <f t="shared" ref="S256" ca="1" si="3146">F256</f>
        <v>6</v>
      </c>
      <c r="T256" s="114" t="s">
        <v>216</v>
      </c>
      <c r="U256" s="122">
        <f t="shared" ref="U256" ca="1" si="3147">F257</f>
        <v>5</v>
      </c>
      <c r="V256" s="114" t="s">
        <v>217</v>
      </c>
      <c r="W256" s="120" t="str">
        <f t="shared" ref="W256" si="3148">G256</f>
        <v>　－　</v>
      </c>
      <c r="X256" s="56"/>
      <c r="Y256" s="121" t="str">
        <f t="shared" ref="Y256" si="3149">IF(H256="","",H256)</f>
        <v/>
      </c>
      <c r="Z256" s="114" t="s">
        <v>249</v>
      </c>
      <c r="AA256" s="122">
        <f t="shared" ref="AA256" ca="1" si="3150">I256</f>
        <v>5</v>
      </c>
      <c r="AB256" s="114" t="s">
        <v>216</v>
      </c>
      <c r="AC256" s="122">
        <f t="shared" ref="AC256" ca="1" si="3151">I257</f>
        <v>7</v>
      </c>
      <c r="AD256" s="114" t="s">
        <v>217</v>
      </c>
      <c r="AE256" s="27"/>
      <c r="AF256" s="114" t="s">
        <v>233</v>
      </c>
      <c r="AG256" t="s">
        <v>230</v>
      </c>
      <c r="AH256" t="s">
        <v>250</v>
      </c>
      <c r="AI256" s="1" t="str">
        <f t="shared" ref="AI256" si="3152">IF(K256="","",K256)</f>
        <v/>
      </c>
      <c r="AJ256" t="s">
        <v>249</v>
      </c>
      <c r="AK256" s="1">
        <f t="shared" ref="AK256" ca="1" si="3153">L256</f>
        <v>17</v>
      </c>
      <c r="AL256" t="s">
        <v>216</v>
      </c>
      <c r="AM256" s="1">
        <f t="shared" ref="AM256" ca="1" si="3154">L257</f>
        <v>35</v>
      </c>
      <c r="AN256" t="s">
        <v>217</v>
      </c>
      <c r="AO256" t="s">
        <v>230</v>
      </c>
      <c r="AP256" s="114" t="str">
        <f t="shared" ca="1" si="2359"/>
        <v>\\(\\quad \\displaystyle \\frac{6}{5}　－　\\frac{5}{7}　=　 \\)</v>
      </c>
      <c r="AQ256" t="str">
        <f t="shared" ca="1" si="2242"/>
        <v>\\(\\quad \\displaystyle \\frac{17}{35} \\)</v>
      </c>
      <c r="AS256" s="114" t="str">
        <f t="shared" ref="AS256" ca="1" si="3155">AP256</f>
        <v>\\(\\quad \\displaystyle \\frac{6}{5}　－　\\frac{5}{7}　=　 \\)</v>
      </c>
      <c r="AT256" s="114" t="str">
        <f t="shared" ref="AT256" ca="1" si="3156">IF(O256="",AQ256,AQ257)</f>
        <v>\\(\\quad \\displaystyle \\frac{17}{35} \\)</v>
      </c>
      <c r="AU256" s="114" t="s">
        <v>60</v>
      </c>
      <c r="AV256" s="115" t="s">
        <v>223</v>
      </c>
      <c r="AW256" s="115" t="str">
        <f t="shared" ref="AW256" ca="1" si="3157">AS256</f>
        <v>\\(\\quad \\displaystyle \\frac{6}{5}　－　\\frac{5}{7}　=　 \\)</v>
      </c>
      <c r="AX256" s="115" t="str">
        <f t="shared" ref="AX256" ca="1" si="3158">AT256</f>
        <v>\\(\\quad \\displaystyle \\frac{17}{35} \\)</v>
      </c>
      <c r="AY256" s="115" t="s">
        <v>62</v>
      </c>
      <c r="AZ256" s="116" t="str">
        <f t="shared" ref="AZ256" ca="1" si="3159">"INSERT INTO "&amp;AU256&amp;"(tangen,question,answer,editor,date,count) VALUES('"&amp;AV256&amp;"','"&amp;AW256&amp;"','"&amp;AX256&amp;"','"&amp;AY256&amp;"',NOW(),0);"</f>
        <v>INSERT INTO math(tangen,question,answer,editor,date,count) VALUES('m3500','\\(\\quad \\displaystyle \\frac{6}{5}　－　\\frac{5}{7}　=　 \\)','\\(\\quad \\displaystyle \\frac{17}{35} \\)','harazono',NOW(),0);</v>
      </c>
      <c r="BH256" s="22">
        <f t="shared" ca="1" si="2492"/>
        <v>6</v>
      </c>
      <c r="BI256" s="120" t="s">
        <v>235</v>
      </c>
      <c r="BJ256" s="22">
        <f t="shared" ref="BJ256" ca="1" si="3160">RANDBETWEEN(1,BH256)</f>
        <v>5</v>
      </c>
      <c r="BK256" s="114" t="s">
        <v>26</v>
      </c>
      <c r="BL256" s="114">
        <f t="shared" ref="BL256" ca="1" si="3161">BH256/BH257</f>
        <v>1.2</v>
      </c>
      <c r="BM256" s="114">
        <f t="shared" ref="BM256" ca="1" si="3162">BJ256/BJ257</f>
        <v>0.7142857142857143</v>
      </c>
      <c r="BN256" s="27">
        <f t="shared" ref="BN256" ca="1" si="3163">IF(BL256&gt;BM256,BH256,BJ256)</f>
        <v>6</v>
      </c>
      <c r="BO256" s="27">
        <f t="shared" ref="BO256" ca="1" si="3164">IF(BL256&lt;BM256,BH256,BJ256)</f>
        <v>5</v>
      </c>
      <c r="BP256" s="27"/>
      <c r="BQ256" s="24">
        <f t="shared" ref="BQ256" ca="1" si="3165">BN256*BO257-BO256*BN257</f>
        <v>17</v>
      </c>
      <c r="BR256" s="114" t="s">
        <v>26</v>
      </c>
      <c r="BS256" s="114" t="str">
        <f t="shared" ref="BS256" si="3166">BI256</f>
        <v>　－　</v>
      </c>
      <c r="BT256" s="30">
        <f t="shared" ca="1" si="2525"/>
        <v>17</v>
      </c>
      <c r="BU256" s="24">
        <f t="shared" ref="BU256" ca="1" si="3167">BT256/GCD(BT256,BT257)</f>
        <v>17</v>
      </c>
      <c r="CA256" s="114" t="s">
        <v>26</v>
      </c>
      <c r="CB256" s="24">
        <f t="shared" ref="CB256" ca="1" si="3168">F256*I257-I256*F257</f>
        <v>17</v>
      </c>
      <c r="CC256" s="114" t="s">
        <v>26</v>
      </c>
      <c r="CD256" s="114" t="str">
        <f t="shared" ref="CD256" ca="1" si="3169">IF(CB256&lt;=0,"-","")</f>
        <v/>
      </c>
      <c r="CE256" s="30">
        <f t="shared" ca="1" si="2529"/>
        <v>17</v>
      </c>
      <c r="CF256" s="24">
        <f t="shared" ref="CF256" ca="1" si="3170">CE256/GCD(CE256,CE257)</f>
        <v>17</v>
      </c>
      <c r="CG256"/>
      <c r="CH256" s="5"/>
      <c r="CK256" s="5"/>
    </row>
    <row r="257" spans="2:89" ht="32" customHeight="1" x14ac:dyDescent="0.55000000000000004">
      <c r="B257" s="127"/>
      <c r="C257" s="127"/>
      <c r="D257" s="114"/>
      <c r="E257" s="119"/>
      <c r="F257" s="29">
        <f t="shared" ref="F257" ca="1" si="3171">IF(BQ256&lt;=0,BJ257,BH257)</f>
        <v>5</v>
      </c>
      <c r="G257" s="114"/>
      <c r="H257" s="27"/>
      <c r="I257" s="29">
        <f t="shared" ref="I257" ca="1" si="3172">IF(BQ256&lt;=0,BH257,BJ257)</f>
        <v>7</v>
      </c>
      <c r="J257" s="124"/>
      <c r="K257" s="26"/>
      <c r="L257" s="25">
        <f t="shared" ca="1" si="2499"/>
        <v>35</v>
      </c>
      <c r="M257" s="118"/>
      <c r="N257" s="125"/>
      <c r="O257" s="118"/>
      <c r="P257" s="118"/>
      <c r="Q257" s="121"/>
      <c r="R257" s="114"/>
      <c r="S257" s="122"/>
      <c r="T257" s="114"/>
      <c r="U257" s="122"/>
      <c r="V257" s="114"/>
      <c r="W257" s="120"/>
      <c r="X257" s="56"/>
      <c r="Y257" s="121"/>
      <c r="Z257" s="114"/>
      <c r="AA257" s="122"/>
      <c r="AB257" s="114"/>
      <c r="AC257" s="122"/>
      <c r="AD257" s="114"/>
      <c r="AE257" s="27"/>
      <c r="AF257" s="114"/>
      <c r="AG257" t="s">
        <v>230</v>
      </c>
      <c r="AH257" t="s">
        <v>250</v>
      </c>
      <c r="AI257" s="1" t="str">
        <f t="shared" ref="AI257" ca="1" si="3173">IF(O256="","",O256)</f>
        <v/>
      </c>
      <c r="AK257" s="1"/>
      <c r="AM257" s="1"/>
      <c r="AO257" t="s">
        <v>230</v>
      </c>
      <c r="AP257" s="114"/>
      <c r="AQ257" t="str">
        <f t="shared" ca="1" si="2242"/>
        <v>\\(\\quad \\displaystyle  \\)</v>
      </c>
      <c r="AS257" s="114"/>
      <c r="AT257" s="114"/>
      <c r="AU257" s="114"/>
      <c r="AV257" s="114"/>
      <c r="AW257" s="114"/>
      <c r="AX257" s="114"/>
      <c r="AY257" s="114"/>
      <c r="AZ257" s="117"/>
      <c r="BH257" s="23">
        <f t="shared" ca="1" si="2496"/>
        <v>5</v>
      </c>
      <c r="BI257" s="120"/>
      <c r="BJ257" s="23">
        <f t="shared" ca="1" si="2496"/>
        <v>7</v>
      </c>
      <c r="BK257" s="114"/>
      <c r="BL257" s="114"/>
      <c r="BM257" s="114"/>
      <c r="BN257" s="27">
        <f t="shared" ref="BN257" ca="1" si="3174">IF(BL256&gt;BM256,BH257,BJ257)</f>
        <v>5</v>
      </c>
      <c r="BO257" s="27">
        <f t="shared" ref="BO257" ca="1" si="3175">IF(BL256&lt;BM256,BH257,BJ257)</f>
        <v>7</v>
      </c>
      <c r="BP257" s="27"/>
      <c r="BQ257" s="25">
        <f t="shared" ref="BQ257" ca="1" si="3176">BN257*BO257</f>
        <v>35</v>
      </c>
      <c r="BR257" s="114"/>
      <c r="BS257" s="114"/>
      <c r="BT257">
        <f t="shared" ca="1" si="2525"/>
        <v>35</v>
      </c>
      <c r="BU257" s="25">
        <f t="shared" ref="BU257" ca="1" si="3177">BT257/GCD(BT256,BT257)</f>
        <v>35</v>
      </c>
      <c r="CA257" s="114"/>
      <c r="CB257" s="25">
        <f t="shared" ref="CB257" ca="1" si="3178">F257*I257</f>
        <v>35</v>
      </c>
      <c r="CC257" s="114"/>
      <c r="CD257" s="114"/>
      <c r="CE257">
        <f t="shared" ca="1" si="2529"/>
        <v>35</v>
      </c>
      <c r="CF257" s="25">
        <f t="shared" ref="CF257" ca="1" si="3179">CE257/GCD(CE256,CE257)</f>
        <v>35</v>
      </c>
      <c r="CG257"/>
      <c r="CH257" s="5"/>
      <c r="CK257" s="5"/>
    </row>
    <row r="258" spans="2:89" ht="32" customHeight="1" thickBot="1" x14ac:dyDescent="0.6">
      <c r="B258" s="127" t="s">
        <v>29</v>
      </c>
      <c r="C258" s="126" t="s">
        <v>49</v>
      </c>
      <c r="D258" s="114">
        <v>28</v>
      </c>
      <c r="E258" s="119"/>
      <c r="F258" s="28">
        <f t="shared" ref="F258" ca="1" si="3180">IF(BQ258&lt;=0,BJ258,BH258)</f>
        <v>4</v>
      </c>
      <c r="G258" s="114" t="str">
        <f t="shared" si="2421"/>
        <v>　－　</v>
      </c>
      <c r="H258" s="27"/>
      <c r="I258" s="28">
        <f t="shared" ref="I258" ca="1" si="3181">IF(BQ258&lt;=0,BH258,BJ258)</f>
        <v>3</v>
      </c>
      <c r="J258" s="124" t="s">
        <v>13</v>
      </c>
      <c r="K258" s="26"/>
      <c r="L258" s="24">
        <f t="shared" ca="1" si="2499"/>
        <v>31</v>
      </c>
      <c r="M258" s="118" t="str">
        <f t="shared" ref="M258" ca="1" si="3182">IF(L259=1,"=","")</f>
        <v/>
      </c>
      <c r="N258" s="125" t="str">
        <f t="shared" ref="N258" ca="1" si="3183">IF(L259=1,IF(BQ258&lt;0,"ー",""),"")</f>
        <v/>
      </c>
      <c r="O258" s="118" t="str">
        <f t="shared" ref="O258" ca="1" si="3184">IF(L259=1,L258,"")</f>
        <v/>
      </c>
      <c r="P258" s="118" t="s">
        <v>250</v>
      </c>
      <c r="Q258" s="121" t="str">
        <f t="shared" ref="Q258" si="3185">IF(E258="","",E258)</f>
        <v/>
      </c>
      <c r="R258" s="114" t="s">
        <v>249</v>
      </c>
      <c r="S258" s="122">
        <f t="shared" ref="S258" ca="1" si="3186">F258</f>
        <v>4</v>
      </c>
      <c r="T258" s="114" t="s">
        <v>216</v>
      </c>
      <c r="U258" s="122">
        <f t="shared" ref="U258" ca="1" si="3187">F259</f>
        <v>3</v>
      </c>
      <c r="V258" s="114" t="s">
        <v>217</v>
      </c>
      <c r="W258" s="120" t="str">
        <f t="shared" ref="W258" si="3188">G258</f>
        <v>　－　</v>
      </c>
      <c r="X258" s="56"/>
      <c r="Y258" s="121" t="str">
        <f t="shared" ref="Y258" si="3189">IF(H258="","",H258)</f>
        <v/>
      </c>
      <c r="Z258" s="114" t="s">
        <v>249</v>
      </c>
      <c r="AA258" s="122">
        <f t="shared" ref="AA258" ca="1" si="3190">I258</f>
        <v>3</v>
      </c>
      <c r="AB258" s="114" t="s">
        <v>216</v>
      </c>
      <c r="AC258" s="122">
        <f t="shared" ref="AC258" ca="1" si="3191">I259</f>
        <v>10</v>
      </c>
      <c r="AD258" s="114" t="s">
        <v>217</v>
      </c>
      <c r="AE258" s="27"/>
      <c r="AF258" s="114" t="s">
        <v>233</v>
      </c>
      <c r="AG258" t="s">
        <v>230</v>
      </c>
      <c r="AH258" t="s">
        <v>250</v>
      </c>
      <c r="AI258" s="1" t="str">
        <f t="shared" ref="AI258" si="3192">IF(K258="","",K258)</f>
        <v/>
      </c>
      <c r="AJ258" t="s">
        <v>249</v>
      </c>
      <c r="AK258" s="1">
        <f t="shared" ref="AK258" ca="1" si="3193">L258</f>
        <v>31</v>
      </c>
      <c r="AL258" t="s">
        <v>216</v>
      </c>
      <c r="AM258" s="1">
        <f t="shared" ref="AM258" ca="1" si="3194">L259</f>
        <v>30</v>
      </c>
      <c r="AN258" t="s">
        <v>217</v>
      </c>
      <c r="AO258" t="s">
        <v>230</v>
      </c>
      <c r="AP258" s="114" t="str">
        <f t="shared" ca="1" si="2359"/>
        <v>\\(\\quad \\displaystyle \\frac{4}{3}　－　\\frac{3}{10}　=　 \\)</v>
      </c>
      <c r="AQ258" t="str">
        <f t="shared" ca="1" si="2242"/>
        <v>\\(\\quad \\displaystyle \\frac{31}{30} \\)</v>
      </c>
      <c r="AS258" s="114" t="str">
        <f t="shared" ref="AS258" ca="1" si="3195">AP258</f>
        <v>\\(\\quad \\displaystyle \\frac{4}{3}　－　\\frac{3}{10}　=　 \\)</v>
      </c>
      <c r="AT258" s="114" t="str">
        <f t="shared" ref="AT258" ca="1" si="3196">IF(O258="",AQ258,AQ259)</f>
        <v>\\(\\quad \\displaystyle \\frac{31}{30} \\)</v>
      </c>
      <c r="AU258" s="114" t="s">
        <v>60</v>
      </c>
      <c r="AV258" s="115" t="s">
        <v>223</v>
      </c>
      <c r="AW258" s="115" t="str">
        <f t="shared" ref="AW258" ca="1" si="3197">AS258</f>
        <v>\\(\\quad \\displaystyle \\frac{4}{3}　－　\\frac{3}{10}　=　 \\)</v>
      </c>
      <c r="AX258" s="115" t="str">
        <f t="shared" ref="AX258" ca="1" si="3198">AT258</f>
        <v>\\(\\quad \\displaystyle \\frac{31}{30} \\)</v>
      </c>
      <c r="AY258" s="115" t="s">
        <v>62</v>
      </c>
      <c r="AZ258" s="116" t="str">
        <f t="shared" ref="AZ258" ca="1" si="3199">"INSERT INTO "&amp;AU258&amp;"(tangen,question,answer,editor,date,count) VALUES('"&amp;AV258&amp;"','"&amp;AW258&amp;"','"&amp;AX258&amp;"','"&amp;AY258&amp;"',NOW(),0);"</f>
        <v>INSERT INTO math(tangen,question,answer,editor,date,count) VALUES('m3500','\\(\\quad \\displaystyle \\frac{4}{3}　－　\\frac{3}{10}　=　 \\)','\\(\\quad \\displaystyle \\frac{31}{30} \\)','harazono',NOW(),0);</v>
      </c>
      <c r="BH258" s="22">
        <f t="shared" ca="1" si="2492"/>
        <v>4</v>
      </c>
      <c r="BI258" s="120" t="s">
        <v>235</v>
      </c>
      <c r="BJ258" s="22">
        <f t="shared" ref="BJ258" ca="1" si="3200">RANDBETWEEN(1,BH258)</f>
        <v>3</v>
      </c>
      <c r="BK258" s="114" t="s">
        <v>26</v>
      </c>
      <c r="BL258" s="114">
        <f t="shared" ref="BL258" ca="1" si="3201">BH258/BH259</f>
        <v>1.3333333333333333</v>
      </c>
      <c r="BM258" s="114">
        <f t="shared" ref="BM258" ca="1" si="3202">BJ258/BJ259</f>
        <v>0.3</v>
      </c>
      <c r="BN258" s="27">
        <f t="shared" ref="BN258" ca="1" si="3203">IF(BL258&gt;BM258,BH258,BJ258)</f>
        <v>4</v>
      </c>
      <c r="BO258" s="27">
        <f t="shared" ref="BO258" ca="1" si="3204">IF(BL258&lt;BM258,BH258,BJ258)</f>
        <v>3</v>
      </c>
      <c r="BP258" s="27"/>
      <c r="BQ258" s="24">
        <f t="shared" ref="BQ258" ca="1" si="3205">BN258*BO259-BO258*BN259</f>
        <v>31</v>
      </c>
      <c r="BR258" s="114" t="s">
        <v>26</v>
      </c>
      <c r="BS258" s="114" t="str">
        <f t="shared" ref="BS258" si="3206">BI258</f>
        <v>　－　</v>
      </c>
      <c r="BT258" s="30">
        <f t="shared" ca="1" si="2525"/>
        <v>31</v>
      </c>
      <c r="BU258" s="24">
        <f t="shared" ref="BU258" ca="1" si="3207">BT258/GCD(BT258,BT259)</f>
        <v>31</v>
      </c>
      <c r="CA258" s="114" t="s">
        <v>26</v>
      </c>
      <c r="CB258" s="24">
        <f t="shared" ref="CB258" ca="1" si="3208">F258*I259-I258*F259</f>
        <v>31</v>
      </c>
      <c r="CC258" s="114" t="s">
        <v>26</v>
      </c>
      <c r="CD258" s="114" t="str">
        <f t="shared" ref="CD258" ca="1" si="3209">IF(CB258&lt;=0,"-","")</f>
        <v/>
      </c>
      <c r="CE258" s="30">
        <f t="shared" ca="1" si="2529"/>
        <v>31</v>
      </c>
      <c r="CF258" s="24">
        <f t="shared" ref="CF258" ca="1" si="3210">CE258/GCD(CE258,CE259)</f>
        <v>31</v>
      </c>
      <c r="CG258"/>
      <c r="CH258" s="5"/>
      <c r="CK258" s="5"/>
    </row>
    <row r="259" spans="2:89" ht="32" customHeight="1" x14ac:dyDescent="0.55000000000000004">
      <c r="B259" s="127"/>
      <c r="C259" s="127"/>
      <c r="D259" s="114"/>
      <c r="E259" s="119"/>
      <c r="F259" s="29">
        <f t="shared" ref="F259" ca="1" si="3211">IF(BQ258&lt;=0,BJ259,BH259)</f>
        <v>3</v>
      </c>
      <c r="G259" s="114"/>
      <c r="H259" s="27"/>
      <c r="I259" s="29">
        <f t="shared" ref="I259" ca="1" si="3212">IF(BQ258&lt;=0,BH259,BJ259)</f>
        <v>10</v>
      </c>
      <c r="J259" s="124"/>
      <c r="K259" s="26"/>
      <c r="L259" s="25">
        <f t="shared" ca="1" si="2499"/>
        <v>30</v>
      </c>
      <c r="M259" s="118"/>
      <c r="N259" s="125"/>
      <c r="O259" s="118"/>
      <c r="P259" s="118"/>
      <c r="Q259" s="121"/>
      <c r="R259" s="114"/>
      <c r="S259" s="122"/>
      <c r="T259" s="114"/>
      <c r="U259" s="122"/>
      <c r="V259" s="114"/>
      <c r="W259" s="120"/>
      <c r="X259" s="56"/>
      <c r="Y259" s="121"/>
      <c r="Z259" s="114"/>
      <c r="AA259" s="122"/>
      <c r="AB259" s="114"/>
      <c r="AC259" s="122"/>
      <c r="AD259" s="114"/>
      <c r="AE259" s="27"/>
      <c r="AF259" s="114"/>
      <c r="AG259" t="s">
        <v>230</v>
      </c>
      <c r="AH259" t="s">
        <v>250</v>
      </c>
      <c r="AI259" s="1" t="str">
        <f t="shared" ref="AI259" ca="1" si="3213">IF(O258="","",O258)</f>
        <v/>
      </c>
      <c r="AK259" s="1"/>
      <c r="AM259" s="1"/>
      <c r="AO259" t="s">
        <v>230</v>
      </c>
      <c r="AP259" s="114"/>
      <c r="AQ259" t="str">
        <f t="shared" ref="AQ259:AQ322" ca="1" si="3214">AH259&amp;AI259&amp;AJ259&amp;AK259&amp;AL259&amp;AM259&amp;AN259&amp;AO259</f>
        <v>\\(\\quad \\displaystyle  \\)</v>
      </c>
      <c r="AS259" s="114"/>
      <c r="AT259" s="114"/>
      <c r="AU259" s="114"/>
      <c r="AV259" s="114"/>
      <c r="AW259" s="114"/>
      <c r="AX259" s="114"/>
      <c r="AY259" s="114"/>
      <c r="AZ259" s="117"/>
      <c r="BH259" s="23">
        <f t="shared" ca="1" si="2496"/>
        <v>3</v>
      </c>
      <c r="BI259" s="120"/>
      <c r="BJ259" s="23">
        <f t="shared" ca="1" si="2496"/>
        <v>10</v>
      </c>
      <c r="BK259" s="114"/>
      <c r="BL259" s="114"/>
      <c r="BM259" s="114"/>
      <c r="BN259" s="27">
        <f t="shared" ref="BN259" ca="1" si="3215">IF(BL258&gt;BM258,BH259,BJ259)</f>
        <v>3</v>
      </c>
      <c r="BO259" s="27">
        <f t="shared" ref="BO259" ca="1" si="3216">IF(BL258&lt;BM258,BH259,BJ259)</f>
        <v>10</v>
      </c>
      <c r="BP259" s="27"/>
      <c r="BQ259" s="25">
        <f t="shared" ref="BQ259" ca="1" si="3217">BN259*BO259</f>
        <v>30</v>
      </c>
      <c r="BR259" s="114"/>
      <c r="BS259" s="114"/>
      <c r="BT259">
        <f t="shared" ca="1" si="2525"/>
        <v>30</v>
      </c>
      <c r="BU259" s="25">
        <f t="shared" ref="BU259" ca="1" si="3218">BT259/GCD(BT258,BT259)</f>
        <v>30</v>
      </c>
      <c r="CA259" s="114"/>
      <c r="CB259" s="25">
        <f t="shared" ref="CB259" ca="1" si="3219">F259*I259</f>
        <v>30</v>
      </c>
      <c r="CC259" s="114"/>
      <c r="CD259" s="114"/>
      <c r="CE259">
        <f t="shared" ca="1" si="2529"/>
        <v>30</v>
      </c>
      <c r="CF259" s="25">
        <f t="shared" ref="CF259" ca="1" si="3220">CE259/GCD(CE258,CE259)</f>
        <v>30</v>
      </c>
      <c r="CG259"/>
      <c r="CH259" s="5"/>
      <c r="CK259" s="5"/>
    </row>
    <row r="260" spans="2:89" ht="32" customHeight="1" thickBot="1" x14ac:dyDescent="0.6">
      <c r="B260" s="127" t="s">
        <v>29</v>
      </c>
      <c r="C260" s="126" t="s">
        <v>49</v>
      </c>
      <c r="D260" s="114">
        <v>29</v>
      </c>
      <c r="E260" s="119"/>
      <c r="F260" s="28">
        <f t="shared" ref="F260" ca="1" si="3221">IF(BQ260&lt;=0,BJ260,BH260)</f>
        <v>7</v>
      </c>
      <c r="G260" s="114" t="str">
        <f t="shared" si="2421"/>
        <v>　－　</v>
      </c>
      <c r="H260" s="27"/>
      <c r="I260" s="28">
        <f t="shared" ref="I260" ca="1" si="3222">IF(BQ260&lt;=0,BH260,BJ260)</f>
        <v>1</v>
      </c>
      <c r="J260" s="124" t="s">
        <v>13</v>
      </c>
      <c r="K260" s="26"/>
      <c r="L260" s="24">
        <f t="shared" ca="1" si="2499"/>
        <v>16</v>
      </c>
      <c r="M260" s="118" t="str">
        <f t="shared" ref="M260" ca="1" si="3223">IF(L261=1,"=","")</f>
        <v/>
      </c>
      <c r="N260" s="125" t="str">
        <f t="shared" ref="N260" ca="1" si="3224">IF(L261=1,IF(BQ260&lt;0,"ー",""),"")</f>
        <v/>
      </c>
      <c r="O260" s="118" t="str">
        <f t="shared" ref="O260" ca="1" si="3225">IF(L261=1,L260,"")</f>
        <v/>
      </c>
      <c r="P260" s="118" t="s">
        <v>250</v>
      </c>
      <c r="Q260" s="121" t="str">
        <f t="shared" ref="Q260" si="3226">IF(E260="","",E260)</f>
        <v/>
      </c>
      <c r="R260" s="114" t="s">
        <v>249</v>
      </c>
      <c r="S260" s="122">
        <f t="shared" ref="S260" ca="1" si="3227">F260</f>
        <v>7</v>
      </c>
      <c r="T260" s="114" t="s">
        <v>216</v>
      </c>
      <c r="U260" s="122">
        <f t="shared" ref="U260" ca="1" si="3228">F261</f>
        <v>6</v>
      </c>
      <c r="V260" s="114" t="s">
        <v>217</v>
      </c>
      <c r="W260" s="120" t="str">
        <f t="shared" ref="W260" si="3229">G260</f>
        <v>　－　</v>
      </c>
      <c r="X260" s="56"/>
      <c r="Y260" s="121" t="str">
        <f t="shared" ref="Y260" si="3230">IF(H260="","",H260)</f>
        <v/>
      </c>
      <c r="Z260" s="114" t="s">
        <v>249</v>
      </c>
      <c r="AA260" s="122">
        <f t="shared" ref="AA260" ca="1" si="3231">I260</f>
        <v>1</v>
      </c>
      <c r="AB260" s="114" t="s">
        <v>216</v>
      </c>
      <c r="AC260" s="122">
        <f t="shared" ref="AC260" ca="1" si="3232">I261</f>
        <v>10</v>
      </c>
      <c r="AD260" s="114" t="s">
        <v>217</v>
      </c>
      <c r="AE260" s="27"/>
      <c r="AF260" s="114" t="s">
        <v>233</v>
      </c>
      <c r="AG260" t="s">
        <v>230</v>
      </c>
      <c r="AH260" t="s">
        <v>250</v>
      </c>
      <c r="AI260" s="1" t="str">
        <f t="shared" ref="AI260" si="3233">IF(K260="","",K260)</f>
        <v/>
      </c>
      <c r="AJ260" t="s">
        <v>249</v>
      </c>
      <c r="AK260" s="1">
        <f t="shared" ref="AK260" ca="1" si="3234">L260</f>
        <v>16</v>
      </c>
      <c r="AL260" t="s">
        <v>216</v>
      </c>
      <c r="AM260" s="1">
        <f t="shared" ref="AM260" ca="1" si="3235">L261</f>
        <v>15</v>
      </c>
      <c r="AN260" t="s">
        <v>217</v>
      </c>
      <c r="AO260" t="s">
        <v>230</v>
      </c>
      <c r="AP260" s="114" t="str">
        <f t="shared" ca="1" si="2359"/>
        <v>\\(\\quad \\displaystyle \\frac{7}{6}　－　\\frac{1}{10}　=　 \\)</v>
      </c>
      <c r="AQ260" t="str">
        <f t="shared" ca="1" si="3214"/>
        <v>\\(\\quad \\displaystyle \\frac{16}{15} \\)</v>
      </c>
      <c r="AS260" s="114" t="str">
        <f t="shared" ref="AS260" ca="1" si="3236">AP260</f>
        <v>\\(\\quad \\displaystyle \\frac{7}{6}　－　\\frac{1}{10}　=　 \\)</v>
      </c>
      <c r="AT260" s="114" t="str">
        <f t="shared" ref="AT260" ca="1" si="3237">IF(O260="",AQ260,AQ261)</f>
        <v>\\(\\quad \\displaystyle \\frac{16}{15} \\)</v>
      </c>
      <c r="AU260" s="114" t="s">
        <v>60</v>
      </c>
      <c r="AV260" s="115" t="s">
        <v>223</v>
      </c>
      <c r="AW260" s="115" t="str">
        <f t="shared" ref="AW260" ca="1" si="3238">AS260</f>
        <v>\\(\\quad \\displaystyle \\frac{7}{6}　－　\\frac{1}{10}　=　 \\)</v>
      </c>
      <c r="AX260" s="115" t="str">
        <f t="shared" ref="AX260" ca="1" si="3239">AT260</f>
        <v>\\(\\quad \\displaystyle \\frac{16}{15} \\)</v>
      </c>
      <c r="AY260" s="115" t="s">
        <v>62</v>
      </c>
      <c r="AZ260" s="116" t="str">
        <f t="shared" ref="AZ260" ca="1" si="3240">"INSERT INTO "&amp;AU260&amp;"(tangen,question,answer,editor,date,count) VALUES('"&amp;AV260&amp;"','"&amp;AW260&amp;"','"&amp;AX260&amp;"','"&amp;AY260&amp;"',NOW(),0);"</f>
        <v>INSERT INTO math(tangen,question,answer,editor,date,count) VALUES('m3500','\\(\\quad \\displaystyle \\frac{7}{6}　－　\\frac{1}{10}　=　 \\)','\\(\\quad \\displaystyle \\frac{16}{15} \\)','harazono',NOW(),0);</v>
      </c>
      <c r="BH260" s="22">
        <f t="shared" ca="1" si="2492"/>
        <v>7</v>
      </c>
      <c r="BI260" s="120" t="s">
        <v>235</v>
      </c>
      <c r="BJ260" s="22">
        <f t="shared" ref="BJ260" ca="1" si="3241">RANDBETWEEN(1,BH260)</f>
        <v>1</v>
      </c>
      <c r="BK260" s="114" t="s">
        <v>26</v>
      </c>
      <c r="BL260" s="114">
        <f t="shared" ref="BL260" ca="1" si="3242">BH260/BH261</f>
        <v>1.1666666666666667</v>
      </c>
      <c r="BM260" s="114">
        <f t="shared" ref="BM260" ca="1" si="3243">BJ260/BJ261</f>
        <v>0.1</v>
      </c>
      <c r="BN260" s="27">
        <f t="shared" ref="BN260" ca="1" si="3244">IF(BL260&gt;BM260,BH260,BJ260)</f>
        <v>7</v>
      </c>
      <c r="BO260" s="27">
        <f t="shared" ref="BO260" ca="1" si="3245">IF(BL260&lt;BM260,BH260,BJ260)</f>
        <v>1</v>
      </c>
      <c r="BP260" s="27"/>
      <c r="BQ260" s="24">
        <f t="shared" ref="BQ260" ca="1" si="3246">BN260*BO261-BO260*BN261</f>
        <v>64</v>
      </c>
      <c r="BR260" s="114" t="s">
        <v>26</v>
      </c>
      <c r="BS260" s="114" t="str">
        <f t="shared" ref="BS260" si="3247">BI260</f>
        <v>　－　</v>
      </c>
      <c r="BT260" s="30">
        <f t="shared" ca="1" si="2525"/>
        <v>64</v>
      </c>
      <c r="BU260" s="24">
        <f t="shared" ref="BU260" ca="1" si="3248">BT260/GCD(BT260,BT261)</f>
        <v>16</v>
      </c>
      <c r="CA260" s="114" t="s">
        <v>26</v>
      </c>
      <c r="CB260" s="24">
        <f t="shared" ref="CB260" ca="1" si="3249">F260*I261-I260*F261</f>
        <v>64</v>
      </c>
      <c r="CC260" s="114" t="s">
        <v>26</v>
      </c>
      <c r="CD260" s="114" t="str">
        <f t="shared" ref="CD260" ca="1" si="3250">IF(CB260&lt;=0,"-","")</f>
        <v/>
      </c>
      <c r="CE260" s="30">
        <f t="shared" ca="1" si="2529"/>
        <v>64</v>
      </c>
      <c r="CF260" s="24">
        <f t="shared" ref="CF260" ca="1" si="3251">CE260/GCD(CE260,CE261)</f>
        <v>16</v>
      </c>
      <c r="CG260"/>
      <c r="CH260" s="5"/>
      <c r="CK260" s="5"/>
    </row>
    <row r="261" spans="2:89" ht="32" customHeight="1" x14ac:dyDescent="0.55000000000000004">
      <c r="B261" s="127"/>
      <c r="C261" s="127"/>
      <c r="D261" s="114"/>
      <c r="E261" s="119"/>
      <c r="F261" s="29">
        <f t="shared" ref="F261" ca="1" si="3252">IF(BQ260&lt;=0,BJ261,BH261)</f>
        <v>6</v>
      </c>
      <c r="G261" s="114"/>
      <c r="H261" s="27"/>
      <c r="I261" s="29">
        <f t="shared" ref="I261" ca="1" si="3253">IF(BQ260&lt;=0,BH261,BJ261)</f>
        <v>10</v>
      </c>
      <c r="J261" s="124"/>
      <c r="K261" s="26"/>
      <c r="L261" s="25">
        <f t="shared" ca="1" si="2499"/>
        <v>15</v>
      </c>
      <c r="M261" s="118"/>
      <c r="N261" s="125"/>
      <c r="O261" s="118"/>
      <c r="P261" s="118"/>
      <c r="Q261" s="121"/>
      <c r="R261" s="114"/>
      <c r="S261" s="122"/>
      <c r="T261" s="114"/>
      <c r="U261" s="122"/>
      <c r="V261" s="114"/>
      <c r="W261" s="120"/>
      <c r="X261" s="56"/>
      <c r="Y261" s="121"/>
      <c r="Z261" s="114"/>
      <c r="AA261" s="122"/>
      <c r="AB261" s="114"/>
      <c r="AC261" s="122"/>
      <c r="AD261" s="114"/>
      <c r="AE261" s="27"/>
      <c r="AF261" s="114"/>
      <c r="AG261" t="s">
        <v>230</v>
      </c>
      <c r="AH261" t="s">
        <v>250</v>
      </c>
      <c r="AI261" s="1" t="str">
        <f t="shared" ref="AI261" ca="1" si="3254">IF(O260="","",O260)</f>
        <v/>
      </c>
      <c r="AK261" s="1"/>
      <c r="AM261" s="1"/>
      <c r="AO261" t="s">
        <v>230</v>
      </c>
      <c r="AP261" s="114"/>
      <c r="AQ261" t="str">
        <f t="shared" ca="1" si="3214"/>
        <v>\\(\\quad \\displaystyle  \\)</v>
      </c>
      <c r="AS261" s="114"/>
      <c r="AT261" s="114"/>
      <c r="AU261" s="114"/>
      <c r="AV261" s="114"/>
      <c r="AW261" s="114"/>
      <c r="AX261" s="114"/>
      <c r="AY261" s="114"/>
      <c r="AZ261" s="117"/>
      <c r="BH261" s="23">
        <f t="shared" ca="1" si="2496"/>
        <v>6</v>
      </c>
      <c r="BI261" s="120"/>
      <c r="BJ261" s="23">
        <f t="shared" ca="1" si="2496"/>
        <v>10</v>
      </c>
      <c r="BK261" s="114"/>
      <c r="BL261" s="114"/>
      <c r="BM261" s="114"/>
      <c r="BN261" s="27">
        <f t="shared" ref="BN261" ca="1" si="3255">IF(BL260&gt;BM260,BH261,BJ261)</f>
        <v>6</v>
      </c>
      <c r="BO261" s="27">
        <f t="shared" ref="BO261" ca="1" si="3256">IF(BL260&lt;BM260,BH261,BJ261)</f>
        <v>10</v>
      </c>
      <c r="BP261" s="27"/>
      <c r="BQ261" s="25">
        <f t="shared" ref="BQ261" ca="1" si="3257">BN261*BO261</f>
        <v>60</v>
      </c>
      <c r="BR261" s="114"/>
      <c r="BS261" s="114"/>
      <c r="BT261">
        <f t="shared" ca="1" si="2525"/>
        <v>60</v>
      </c>
      <c r="BU261" s="25">
        <f t="shared" ref="BU261" ca="1" si="3258">BT261/GCD(BT260,BT261)</f>
        <v>15</v>
      </c>
      <c r="CA261" s="114"/>
      <c r="CB261" s="25">
        <f t="shared" ref="CB261" ca="1" si="3259">F261*I261</f>
        <v>60</v>
      </c>
      <c r="CC261" s="114"/>
      <c r="CD261" s="114"/>
      <c r="CE261">
        <f t="shared" ca="1" si="2529"/>
        <v>60</v>
      </c>
      <c r="CF261" s="25">
        <f t="shared" ref="CF261" ca="1" si="3260">CE261/GCD(CE260,CE261)</f>
        <v>15</v>
      </c>
      <c r="CG261"/>
      <c r="CH261" s="5"/>
      <c r="CK261" s="5"/>
    </row>
    <row r="262" spans="2:89" ht="32" customHeight="1" thickBot="1" x14ac:dyDescent="0.6">
      <c r="B262" s="127" t="s">
        <v>29</v>
      </c>
      <c r="C262" s="126" t="s">
        <v>49</v>
      </c>
      <c r="D262" s="114">
        <v>30</v>
      </c>
      <c r="E262" s="119"/>
      <c r="F262" s="28">
        <f t="shared" ref="F262" ca="1" si="3261">IF(BQ262&lt;=0,BJ262,BH262)</f>
        <v>3</v>
      </c>
      <c r="G262" s="114" t="str">
        <f t="shared" si="2421"/>
        <v>　－　</v>
      </c>
      <c r="H262" s="27"/>
      <c r="I262" s="28">
        <f t="shared" ref="I262" ca="1" si="3262">IF(BQ262&lt;=0,BH262,BJ262)</f>
        <v>3</v>
      </c>
      <c r="J262" s="124" t="s">
        <v>13</v>
      </c>
      <c r="K262" s="26"/>
      <c r="L262" s="24">
        <f t="shared" ca="1" si="2499"/>
        <v>6</v>
      </c>
      <c r="M262" s="118" t="str">
        <f t="shared" ref="M262" ca="1" si="3263">IF(L263=1,"=","")</f>
        <v/>
      </c>
      <c r="N262" s="125" t="str">
        <f t="shared" ref="N262" ca="1" si="3264">IF(L263=1,IF(BQ262&lt;0,"ー",""),"")</f>
        <v/>
      </c>
      <c r="O262" s="118" t="str">
        <f t="shared" ref="O262" ca="1" si="3265">IF(L263=1,L262,"")</f>
        <v/>
      </c>
      <c r="P262" s="118" t="s">
        <v>250</v>
      </c>
      <c r="Q262" s="121" t="str">
        <f t="shared" ref="Q262" si="3266">IF(E262="","",E262)</f>
        <v/>
      </c>
      <c r="R262" s="114" t="s">
        <v>249</v>
      </c>
      <c r="S262" s="122">
        <f t="shared" ref="S262" ca="1" si="3267">F262</f>
        <v>3</v>
      </c>
      <c r="T262" s="114" t="s">
        <v>216</v>
      </c>
      <c r="U262" s="122">
        <f t="shared" ref="U262" ca="1" si="3268">F263</f>
        <v>2</v>
      </c>
      <c r="V262" s="114" t="s">
        <v>217</v>
      </c>
      <c r="W262" s="120" t="str">
        <f t="shared" ref="W262" si="3269">G262</f>
        <v>　－　</v>
      </c>
      <c r="X262" s="56"/>
      <c r="Y262" s="121" t="str">
        <f t="shared" ref="Y262" si="3270">IF(H262="","",H262)</f>
        <v/>
      </c>
      <c r="Z262" s="114" t="s">
        <v>249</v>
      </c>
      <c r="AA262" s="122">
        <f t="shared" ref="AA262" ca="1" si="3271">I262</f>
        <v>3</v>
      </c>
      <c r="AB262" s="114" t="s">
        <v>216</v>
      </c>
      <c r="AC262" s="122">
        <f t="shared" ref="AC262" ca="1" si="3272">I263</f>
        <v>10</v>
      </c>
      <c r="AD262" s="114" t="s">
        <v>217</v>
      </c>
      <c r="AE262" s="27"/>
      <c r="AF262" s="114" t="s">
        <v>233</v>
      </c>
      <c r="AG262" t="s">
        <v>230</v>
      </c>
      <c r="AH262" t="s">
        <v>250</v>
      </c>
      <c r="AI262" s="1" t="str">
        <f t="shared" ref="AI262" si="3273">IF(K262="","",K262)</f>
        <v/>
      </c>
      <c r="AJ262" t="s">
        <v>249</v>
      </c>
      <c r="AK262" s="1">
        <f t="shared" ref="AK262" ca="1" si="3274">L262</f>
        <v>6</v>
      </c>
      <c r="AL262" t="s">
        <v>216</v>
      </c>
      <c r="AM262" s="1">
        <f t="shared" ref="AM262" ca="1" si="3275">L263</f>
        <v>5</v>
      </c>
      <c r="AN262" t="s">
        <v>217</v>
      </c>
      <c r="AO262" t="s">
        <v>230</v>
      </c>
      <c r="AP262" s="114" t="str">
        <f t="shared" ca="1" si="2359"/>
        <v>\\(\\quad \\displaystyle \\frac{3}{2}　－　\\frac{3}{10}　=　 \\)</v>
      </c>
      <c r="AQ262" t="str">
        <f t="shared" ca="1" si="3214"/>
        <v>\\(\\quad \\displaystyle \\frac{6}{5} \\)</v>
      </c>
      <c r="AS262" s="114" t="str">
        <f t="shared" ref="AS262" ca="1" si="3276">AP262</f>
        <v>\\(\\quad \\displaystyle \\frac{3}{2}　－　\\frac{3}{10}　=　 \\)</v>
      </c>
      <c r="AT262" s="114" t="str">
        <f t="shared" ref="AT262" ca="1" si="3277">IF(O262="",AQ262,AQ263)</f>
        <v>\\(\\quad \\displaystyle \\frac{6}{5} \\)</v>
      </c>
      <c r="AU262" s="114" t="s">
        <v>60</v>
      </c>
      <c r="AV262" s="115" t="s">
        <v>223</v>
      </c>
      <c r="AW262" s="115" t="str">
        <f t="shared" ref="AW262" ca="1" si="3278">AS262</f>
        <v>\\(\\quad \\displaystyle \\frac{3}{2}　－　\\frac{3}{10}　=　 \\)</v>
      </c>
      <c r="AX262" s="115" t="str">
        <f t="shared" ref="AX262" ca="1" si="3279">AT262</f>
        <v>\\(\\quad \\displaystyle \\frac{6}{5} \\)</v>
      </c>
      <c r="AY262" s="115" t="s">
        <v>62</v>
      </c>
      <c r="AZ262" s="116" t="str">
        <f t="shared" ref="AZ262" ca="1" si="3280">"INSERT INTO "&amp;AU262&amp;"(tangen,question,answer,editor,date,count) VALUES('"&amp;AV262&amp;"','"&amp;AW262&amp;"','"&amp;AX262&amp;"','"&amp;AY262&amp;"',NOW(),0);"</f>
        <v>INSERT INTO math(tangen,question,answer,editor,date,count) VALUES('m3500','\\(\\quad \\displaystyle \\frac{3}{2}　－　\\frac{3}{10}　=　 \\)','\\(\\quad \\displaystyle \\frac{6}{5} \\)','harazono',NOW(),0);</v>
      </c>
      <c r="BH262" s="22">
        <f t="shared" ca="1" si="2492"/>
        <v>3</v>
      </c>
      <c r="BI262" s="120" t="s">
        <v>235</v>
      </c>
      <c r="BJ262" s="22">
        <f t="shared" ref="BJ262" ca="1" si="3281">RANDBETWEEN(1,BH262)</f>
        <v>3</v>
      </c>
      <c r="BK262" s="114" t="s">
        <v>26</v>
      </c>
      <c r="BL262" s="114">
        <f t="shared" ref="BL262" ca="1" si="3282">BH262/BH263</f>
        <v>1.5</v>
      </c>
      <c r="BM262" s="114">
        <f t="shared" ref="BM262" ca="1" si="3283">BJ262/BJ263</f>
        <v>0.3</v>
      </c>
      <c r="BN262" s="27">
        <f t="shared" ref="BN262" ca="1" si="3284">IF(BL262&gt;BM262,BH262,BJ262)</f>
        <v>3</v>
      </c>
      <c r="BO262" s="27">
        <f t="shared" ref="BO262" ca="1" si="3285">IF(BL262&lt;BM262,BH262,BJ262)</f>
        <v>3</v>
      </c>
      <c r="BP262" s="27"/>
      <c r="BQ262" s="24">
        <f t="shared" ref="BQ262" ca="1" si="3286">BN262*BO263-BO262*BN263</f>
        <v>24</v>
      </c>
      <c r="BR262" s="114" t="s">
        <v>26</v>
      </c>
      <c r="BS262" s="114" t="str">
        <f t="shared" ref="BS262" si="3287">BI262</f>
        <v>　－　</v>
      </c>
      <c r="BT262" s="30">
        <f t="shared" ca="1" si="2525"/>
        <v>24</v>
      </c>
      <c r="BU262" s="24">
        <f t="shared" ref="BU262" ca="1" si="3288">BT262/GCD(BT262,BT263)</f>
        <v>6</v>
      </c>
      <c r="CA262" s="114" t="s">
        <v>26</v>
      </c>
      <c r="CB262" s="24">
        <f t="shared" ref="CB262" ca="1" si="3289">F262*I263-I262*F263</f>
        <v>24</v>
      </c>
      <c r="CC262" s="114" t="s">
        <v>26</v>
      </c>
      <c r="CD262" s="114" t="str">
        <f t="shared" ref="CD262" ca="1" si="3290">IF(CB262&lt;=0,"-","")</f>
        <v/>
      </c>
      <c r="CE262" s="30">
        <f t="shared" ca="1" si="2529"/>
        <v>24</v>
      </c>
      <c r="CF262" s="24">
        <f t="shared" ref="CF262" ca="1" si="3291">CE262/GCD(CE262,CE263)</f>
        <v>6</v>
      </c>
      <c r="CG262"/>
      <c r="CH262" s="5"/>
      <c r="CK262" s="5"/>
    </row>
    <row r="263" spans="2:89" ht="32" customHeight="1" x14ac:dyDescent="0.55000000000000004">
      <c r="B263" s="127"/>
      <c r="C263" s="127"/>
      <c r="D263" s="114"/>
      <c r="E263" s="119"/>
      <c r="F263" s="29">
        <f t="shared" ref="F263" ca="1" si="3292">IF(BQ262&lt;=0,BJ263,BH263)</f>
        <v>2</v>
      </c>
      <c r="G263" s="114"/>
      <c r="H263" s="27"/>
      <c r="I263" s="29">
        <f t="shared" ref="I263" ca="1" si="3293">IF(BQ262&lt;=0,BH263,BJ263)</f>
        <v>10</v>
      </c>
      <c r="J263" s="124"/>
      <c r="K263" s="26"/>
      <c r="L263" s="25">
        <f t="shared" ca="1" si="2499"/>
        <v>5</v>
      </c>
      <c r="M263" s="118"/>
      <c r="N263" s="125"/>
      <c r="O263" s="118"/>
      <c r="P263" s="118"/>
      <c r="Q263" s="121"/>
      <c r="R263" s="114"/>
      <c r="S263" s="122"/>
      <c r="T263" s="114"/>
      <c r="U263" s="122"/>
      <c r="V263" s="114"/>
      <c r="W263" s="120"/>
      <c r="X263" s="56"/>
      <c r="Y263" s="121"/>
      <c r="Z263" s="114"/>
      <c r="AA263" s="122"/>
      <c r="AB263" s="114"/>
      <c r="AC263" s="122"/>
      <c r="AD263" s="114"/>
      <c r="AE263" s="27"/>
      <c r="AF263" s="114"/>
      <c r="AG263" t="s">
        <v>230</v>
      </c>
      <c r="AH263" t="s">
        <v>250</v>
      </c>
      <c r="AI263" s="1" t="str">
        <f t="shared" ref="AI263" ca="1" si="3294">IF(O262="","",O262)</f>
        <v/>
      </c>
      <c r="AK263" s="1"/>
      <c r="AM263" s="1"/>
      <c r="AO263" t="s">
        <v>230</v>
      </c>
      <c r="AP263" s="114"/>
      <c r="AQ263" t="str">
        <f t="shared" ca="1" si="3214"/>
        <v>\\(\\quad \\displaystyle  \\)</v>
      </c>
      <c r="AS263" s="114"/>
      <c r="AT263" s="114"/>
      <c r="AU263" s="114"/>
      <c r="AV263" s="114"/>
      <c r="AW263" s="114"/>
      <c r="AX263" s="114"/>
      <c r="AY263" s="114"/>
      <c r="AZ263" s="117"/>
      <c r="BH263" s="23">
        <f t="shared" ca="1" si="2496"/>
        <v>2</v>
      </c>
      <c r="BI263" s="120"/>
      <c r="BJ263" s="23">
        <f t="shared" ca="1" si="2496"/>
        <v>10</v>
      </c>
      <c r="BK263" s="114"/>
      <c r="BL263" s="114"/>
      <c r="BM263" s="114"/>
      <c r="BN263" s="27">
        <f t="shared" ref="BN263" ca="1" si="3295">IF(BL262&gt;BM262,BH263,BJ263)</f>
        <v>2</v>
      </c>
      <c r="BO263" s="27">
        <f t="shared" ref="BO263" ca="1" si="3296">IF(BL262&lt;BM262,BH263,BJ263)</f>
        <v>10</v>
      </c>
      <c r="BP263" s="27"/>
      <c r="BQ263" s="25">
        <f t="shared" ref="BQ263" ca="1" si="3297">BN263*BO263</f>
        <v>20</v>
      </c>
      <c r="BR263" s="114"/>
      <c r="BS263" s="114"/>
      <c r="BT263">
        <f t="shared" ca="1" si="2525"/>
        <v>20</v>
      </c>
      <c r="BU263" s="25">
        <f t="shared" ref="BU263" ca="1" si="3298">BT263/GCD(BT262,BT263)</f>
        <v>5</v>
      </c>
      <c r="CA263" s="114"/>
      <c r="CB263" s="25">
        <f t="shared" ref="CB263" ca="1" si="3299">F263*I263</f>
        <v>20</v>
      </c>
      <c r="CC263" s="114"/>
      <c r="CD263" s="114"/>
      <c r="CE263">
        <f t="shared" ca="1" si="2529"/>
        <v>20</v>
      </c>
      <c r="CF263" s="25">
        <f t="shared" ref="CF263" ca="1" si="3300">CE263/GCD(CE262,CE263)</f>
        <v>5</v>
      </c>
      <c r="CG263"/>
      <c r="CH263" s="5"/>
      <c r="CK263" s="5"/>
    </row>
    <row r="264" spans="2:89" ht="32" customHeight="1" thickBot="1" x14ac:dyDescent="0.6">
      <c r="B264" s="127" t="s">
        <v>29</v>
      </c>
      <c r="C264" s="126" t="s">
        <v>49</v>
      </c>
      <c r="D264" s="114">
        <v>31</v>
      </c>
      <c r="E264" s="119"/>
      <c r="F264" s="28">
        <f t="shared" ref="F264" ca="1" si="3301">IF(BQ264&lt;=0,BJ264,BH264)</f>
        <v>2</v>
      </c>
      <c r="G264" s="114" t="str">
        <f t="shared" si="2421"/>
        <v>　－　</v>
      </c>
      <c r="H264" s="27"/>
      <c r="I264" s="28">
        <f t="shared" ref="I264" ca="1" si="3302">IF(BQ264&lt;=0,BH264,BJ264)</f>
        <v>1</v>
      </c>
      <c r="J264" s="124" t="s">
        <v>13</v>
      </c>
      <c r="K264" s="26"/>
      <c r="L264" s="24">
        <f t="shared" ca="1" si="2499"/>
        <v>3</v>
      </c>
      <c r="M264" s="118" t="str">
        <f t="shared" ref="M264" ca="1" si="3303">IF(L265=1,"=","")</f>
        <v/>
      </c>
      <c r="N264" s="125" t="str">
        <f t="shared" ref="N264" ca="1" si="3304">IF(L265=1,IF(BQ264&lt;0,"ー",""),"")</f>
        <v/>
      </c>
      <c r="O264" s="118" t="str">
        <f t="shared" ref="O264" ca="1" si="3305">IF(L265=1,L264,"")</f>
        <v/>
      </c>
      <c r="P264" s="118" t="s">
        <v>250</v>
      </c>
      <c r="Q264" s="121" t="str">
        <f t="shared" ref="Q264" si="3306">IF(E264="","",E264)</f>
        <v/>
      </c>
      <c r="R264" s="114" t="s">
        <v>249</v>
      </c>
      <c r="S264" s="122">
        <f t="shared" ref="S264" ca="1" si="3307">F264</f>
        <v>2</v>
      </c>
      <c r="T264" s="114" t="s">
        <v>216</v>
      </c>
      <c r="U264" s="122">
        <f t="shared" ref="U264" ca="1" si="3308">F265</f>
        <v>7</v>
      </c>
      <c r="V264" s="114" t="s">
        <v>217</v>
      </c>
      <c r="W264" s="120" t="str">
        <f t="shared" ref="W264" si="3309">G264</f>
        <v>　－　</v>
      </c>
      <c r="X264" s="56"/>
      <c r="Y264" s="121" t="str">
        <f t="shared" ref="Y264" si="3310">IF(H264="","",H264)</f>
        <v/>
      </c>
      <c r="Z264" s="114" t="s">
        <v>249</v>
      </c>
      <c r="AA264" s="122">
        <f t="shared" ref="AA264" ca="1" si="3311">I264</f>
        <v>1</v>
      </c>
      <c r="AB264" s="114" t="s">
        <v>216</v>
      </c>
      <c r="AC264" s="122">
        <f t="shared" ref="AC264" ca="1" si="3312">I265</f>
        <v>2</v>
      </c>
      <c r="AD264" s="114" t="s">
        <v>217</v>
      </c>
      <c r="AE264" s="27"/>
      <c r="AF264" s="114" t="s">
        <v>233</v>
      </c>
      <c r="AG264" t="s">
        <v>230</v>
      </c>
      <c r="AH264" t="s">
        <v>250</v>
      </c>
      <c r="AI264" s="1" t="str">
        <f t="shared" ref="AI264" si="3313">IF(K264="","",K264)</f>
        <v/>
      </c>
      <c r="AJ264" t="s">
        <v>249</v>
      </c>
      <c r="AK264" s="1">
        <f t="shared" ref="AK264" ca="1" si="3314">L264</f>
        <v>3</v>
      </c>
      <c r="AL264" t="s">
        <v>216</v>
      </c>
      <c r="AM264" s="1">
        <f t="shared" ref="AM264" ca="1" si="3315">L265</f>
        <v>14</v>
      </c>
      <c r="AN264" t="s">
        <v>217</v>
      </c>
      <c r="AO264" t="s">
        <v>230</v>
      </c>
      <c r="AP264" s="114" t="str">
        <f t="shared" ca="1" si="2359"/>
        <v>\\(\\quad \\displaystyle \\frac{2}{7}　－　\\frac{1}{2}　=　 \\)</v>
      </c>
      <c r="AQ264" t="str">
        <f t="shared" ca="1" si="3214"/>
        <v>\\(\\quad \\displaystyle \\frac{3}{14} \\)</v>
      </c>
      <c r="AS264" s="114" t="str">
        <f t="shared" ref="AS264" ca="1" si="3316">AP264</f>
        <v>\\(\\quad \\displaystyle \\frac{2}{7}　－　\\frac{1}{2}　=　 \\)</v>
      </c>
      <c r="AT264" s="114" t="str">
        <f t="shared" ref="AT264" ca="1" si="3317">IF(O264="",AQ264,AQ265)</f>
        <v>\\(\\quad \\displaystyle \\frac{3}{14} \\)</v>
      </c>
      <c r="AU264" s="114" t="s">
        <v>60</v>
      </c>
      <c r="AV264" s="115" t="s">
        <v>223</v>
      </c>
      <c r="AW264" s="115" t="str">
        <f t="shared" ref="AW264" ca="1" si="3318">AS264</f>
        <v>\\(\\quad \\displaystyle \\frac{2}{7}　－　\\frac{1}{2}　=　 \\)</v>
      </c>
      <c r="AX264" s="115" t="str">
        <f t="shared" ref="AX264" ca="1" si="3319">AT264</f>
        <v>\\(\\quad \\displaystyle \\frac{3}{14} \\)</v>
      </c>
      <c r="AY264" s="115" t="s">
        <v>62</v>
      </c>
      <c r="AZ264" s="116" t="str">
        <f t="shared" ref="AZ264" ca="1" si="3320">"INSERT INTO "&amp;AU264&amp;"(tangen,question,answer,editor,date,count) VALUES('"&amp;AV264&amp;"','"&amp;AW264&amp;"','"&amp;AX264&amp;"','"&amp;AY264&amp;"',NOW(),0);"</f>
        <v>INSERT INTO math(tangen,question,answer,editor,date,count) VALUES('m3500','\\(\\quad \\displaystyle \\frac{2}{7}　－　\\frac{1}{2}　=　 \\)','\\(\\quad \\displaystyle \\frac{3}{14} \\)','harazono',NOW(),0);</v>
      </c>
      <c r="BH264" s="22">
        <f t="shared" ca="1" si="2492"/>
        <v>2</v>
      </c>
      <c r="BI264" s="120" t="s">
        <v>235</v>
      </c>
      <c r="BJ264" s="22">
        <f t="shared" ref="BJ264" ca="1" si="3321">RANDBETWEEN(1,BH264)</f>
        <v>1</v>
      </c>
      <c r="BK264" s="114" t="s">
        <v>26</v>
      </c>
      <c r="BL264" s="114">
        <f t="shared" ref="BL264" ca="1" si="3322">BH264/BH265</f>
        <v>0.2857142857142857</v>
      </c>
      <c r="BM264" s="114">
        <f t="shared" ref="BM264" ca="1" si="3323">BJ264/BJ265</f>
        <v>0.5</v>
      </c>
      <c r="BN264" s="27">
        <f t="shared" ref="BN264" ca="1" si="3324">IF(BL264&gt;BM264,BH264,BJ264)</f>
        <v>1</v>
      </c>
      <c r="BO264" s="27">
        <f t="shared" ref="BO264" ca="1" si="3325">IF(BL264&lt;BM264,BH264,BJ264)</f>
        <v>2</v>
      </c>
      <c r="BP264" s="27"/>
      <c r="BQ264" s="24">
        <f t="shared" ref="BQ264" ca="1" si="3326">BN264*BO265-BO264*BN265</f>
        <v>3</v>
      </c>
      <c r="BR264" s="114" t="s">
        <v>26</v>
      </c>
      <c r="BS264" s="114" t="str">
        <f t="shared" ref="BS264" si="3327">BI264</f>
        <v>　－　</v>
      </c>
      <c r="BT264" s="30">
        <f t="shared" ca="1" si="2525"/>
        <v>3</v>
      </c>
      <c r="BU264" s="24">
        <f t="shared" ref="BU264" ca="1" si="3328">BT264/GCD(BT264,BT265)</f>
        <v>3</v>
      </c>
      <c r="CA264" s="114" t="s">
        <v>26</v>
      </c>
      <c r="CB264" s="24">
        <f t="shared" ref="CB264" ca="1" si="3329">F264*I265-I264*F265</f>
        <v>-3</v>
      </c>
      <c r="CC264" s="114" t="s">
        <v>26</v>
      </c>
      <c r="CD264" s="114" t="str">
        <f t="shared" ref="CD264" ca="1" si="3330">IF(CB264&lt;=0,"-","")</f>
        <v>-</v>
      </c>
      <c r="CE264" s="30">
        <f t="shared" ca="1" si="2529"/>
        <v>3</v>
      </c>
      <c r="CF264" s="24">
        <f t="shared" ref="CF264" ca="1" si="3331">CE264/GCD(CE264,CE265)</f>
        <v>3</v>
      </c>
      <c r="CG264"/>
      <c r="CH264" s="5"/>
      <c r="CK264" s="5"/>
    </row>
    <row r="265" spans="2:89" ht="32" customHeight="1" x14ac:dyDescent="0.55000000000000004">
      <c r="B265" s="127"/>
      <c r="C265" s="127"/>
      <c r="D265" s="114"/>
      <c r="E265" s="119"/>
      <c r="F265" s="29">
        <f t="shared" ref="F265" ca="1" si="3332">IF(BQ264&lt;=0,BJ265,BH265)</f>
        <v>7</v>
      </c>
      <c r="G265" s="114"/>
      <c r="H265" s="27"/>
      <c r="I265" s="29">
        <f t="shared" ref="I265" ca="1" si="3333">IF(BQ264&lt;=0,BH265,BJ265)</f>
        <v>2</v>
      </c>
      <c r="J265" s="124"/>
      <c r="K265" s="26"/>
      <c r="L265" s="25">
        <f t="shared" ca="1" si="2499"/>
        <v>14</v>
      </c>
      <c r="M265" s="118"/>
      <c r="N265" s="125"/>
      <c r="O265" s="118"/>
      <c r="P265" s="118"/>
      <c r="Q265" s="121"/>
      <c r="R265" s="114"/>
      <c r="S265" s="122"/>
      <c r="T265" s="114"/>
      <c r="U265" s="122"/>
      <c r="V265" s="114"/>
      <c r="W265" s="120"/>
      <c r="X265" s="56"/>
      <c r="Y265" s="121"/>
      <c r="Z265" s="114"/>
      <c r="AA265" s="122"/>
      <c r="AB265" s="114"/>
      <c r="AC265" s="122"/>
      <c r="AD265" s="114"/>
      <c r="AE265" s="27"/>
      <c r="AF265" s="114"/>
      <c r="AG265" t="s">
        <v>230</v>
      </c>
      <c r="AH265" t="s">
        <v>250</v>
      </c>
      <c r="AI265" s="1" t="str">
        <f t="shared" ref="AI265" ca="1" si="3334">IF(O264="","",O264)</f>
        <v/>
      </c>
      <c r="AK265" s="1"/>
      <c r="AM265" s="1"/>
      <c r="AO265" t="s">
        <v>230</v>
      </c>
      <c r="AP265" s="114"/>
      <c r="AQ265" t="str">
        <f t="shared" ca="1" si="3214"/>
        <v>\\(\\quad \\displaystyle  \\)</v>
      </c>
      <c r="AS265" s="114"/>
      <c r="AT265" s="114"/>
      <c r="AU265" s="114"/>
      <c r="AV265" s="114"/>
      <c r="AW265" s="114"/>
      <c r="AX265" s="114"/>
      <c r="AY265" s="114"/>
      <c r="AZ265" s="117"/>
      <c r="BH265" s="23">
        <f t="shared" ca="1" si="2496"/>
        <v>7</v>
      </c>
      <c r="BI265" s="120"/>
      <c r="BJ265" s="23">
        <f t="shared" ca="1" si="2496"/>
        <v>2</v>
      </c>
      <c r="BK265" s="114"/>
      <c r="BL265" s="114"/>
      <c r="BM265" s="114"/>
      <c r="BN265" s="27">
        <f t="shared" ref="BN265" ca="1" si="3335">IF(BL264&gt;BM264,BH265,BJ265)</f>
        <v>2</v>
      </c>
      <c r="BO265" s="27">
        <f t="shared" ref="BO265" ca="1" si="3336">IF(BL264&lt;BM264,BH265,BJ265)</f>
        <v>7</v>
      </c>
      <c r="BP265" s="27"/>
      <c r="BQ265" s="25">
        <f t="shared" ref="BQ265" ca="1" si="3337">BN265*BO265</f>
        <v>14</v>
      </c>
      <c r="BR265" s="114"/>
      <c r="BS265" s="114"/>
      <c r="BT265">
        <f t="shared" ca="1" si="2525"/>
        <v>14</v>
      </c>
      <c r="BU265" s="25">
        <f t="shared" ref="BU265" ca="1" si="3338">BT265/GCD(BT264,BT265)</f>
        <v>14</v>
      </c>
      <c r="CA265" s="114"/>
      <c r="CB265" s="25">
        <f t="shared" ref="CB265" ca="1" si="3339">F265*I265</f>
        <v>14</v>
      </c>
      <c r="CC265" s="114"/>
      <c r="CD265" s="114"/>
      <c r="CE265">
        <f t="shared" ca="1" si="2529"/>
        <v>14</v>
      </c>
      <c r="CF265" s="25">
        <f t="shared" ref="CF265" ca="1" si="3340">CE265/GCD(CE264,CE265)</f>
        <v>14</v>
      </c>
      <c r="CG265"/>
      <c r="CH265" s="5"/>
      <c r="CK265" s="5"/>
    </row>
    <row r="266" spans="2:89" ht="32" customHeight="1" thickBot="1" x14ac:dyDescent="0.6">
      <c r="B266" s="127" t="s">
        <v>29</v>
      </c>
      <c r="C266" s="126" t="s">
        <v>49</v>
      </c>
      <c r="D266" s="114">
        <v>32</v>
      </c>
      <c r="E266" s="119"/>
      <c r="F266" s="28">
        <f t="shared" ref="F266" ca="1" si="3341">IF(BQ266&lt;=0,BJ266,BH266)</f>
        <v>6</v>
      </c>
      <c r="G266" s="114" t="str">
        <f t="shared" si="2421"/>
        <v>　－　</v>
      </c>
      <c r="H266" s="27"/>
      <c r="I266" s="28">
        <f t="shared" ref="I266" ca="1" si="3342">IF(BQ266&lt;=0,BH266,BJ266)</f>
        <v>5</v>
      </c>
      <c r="J266" s="124" t="s">
        <v>13</v>
      </c>
      <c r="K266" s="26"/>
      <c r="L266" s="24">
        <f t="shared" ca="1" si="2499"/>
        <v>1</v>
      </c>
      <c r="M266" s="118" t="str">
        <f t="shared" ref="M266" ca="1" si="3343">IF(L267=1,"=","")</f>
        <v/>
      </c>
      <c r="N266" s="125" t="str">
        <f t="shared" ref="N266" ca="1" si="3344">IF(L267=1,IF(BQ266&lt;0,"ー",""),"")</f>
        <v/>
      </c>
      <c r="O266" s="118" t="str">
        <f t="shared" ref="O266" ca="1" si="3345">IF(L267=1,L266,"")</f>
        <v/>
      </c>
      <c r="P266" s="118" t="s">
        <v>250</v>
      </c>
      <c r="Q266" s="121" t="str">
        <f t="shared" ref="Q266" si="3346">IF(E266="","",E266)</f>
        <v/>
      </c>
      <c r="R266" s="114" t="s">
        <v>249</v>
      </c>
      <c r="S266" s="122">
        <f t="shared" ref="S266" ca="1" si="3347">F266</f>
        <v>6</v>
      </c>
      <c r="T266" s="114" t="s">
        <v>216</v>
      </c>
      <c r="U266" s="122">
        <f t="shared" ref="U266" ca="1" si="3348">F267</f>
        <v>10</v>
      </c>
      <c r="V266" s="114" t="s">
        <v>217</v>
      </c>
      <c r="W266" s="120" t="str">
        <f t="shared" ref="W266" si="3349">G266</f>
        <v>　－　</v>
      </c>
      <c r="X266" s="56"/>
      <c r="Y266" s="121" t="str">
        <f t="shared" ref="Y266" si="3350">IF(H266="","",H266)</f>
        <v/>
      </c>
      <c r="Z266" s="114" t="s">
        <v>249</v>
      </c>
      <c r="AA266" s="122">
        <f t="shared" ref="AA266" ca="1" si="3351">I266</f>
        <v>5</v>
      </c>
      <c r="AB266" s="114" t="s">
        <v>216</v>
      </c>
      <c r="AC266" s="122">
        <f t="shared" ref="AC266" ca="1" si="3352">I267</f>
        <v>10</v>
      </c>
      <c r="AD266" s="114" t="s">
        <v>217</v>
      </c>
      <c r="AE266" s="27"/>
      <c r="AF266" s="114" t="s">
        <v>233</v>
      </c>
      <c r="AG266" t="s">
        <v>230</v>
      </c>
      <c r="AH266" t="s">
        <v>250</v>
      </c>
      <c r="AI266" s="1" t="str">
        <f t="shared" ref="AI266" si="3353">IF(K266="","",K266)</f>
        <v/>
      </c>
      <c r="AJ266" t="s">
        <v>249</v>
      </c>
      <c r="AK266" s="1">
        <f t="shared" ref="AK266" ca="1" si="3354">L266</f>
        <v>1</v>
      </c>
      <c r="AL266" t="s">
        <v>216</v>
      </c>
      <c r="AM266" s="1">
        <f t="shared" ref="AM266" ca="1" si="3355">L267</f>
        <v>10</v>
      </c>
      <c r="AN266" t="s">
        <v>217</v>
      </c>
      <c r="AO266" t="s">
        <v>230</v>
      </c>
      <c r="AP266" s="114" t="str">
        <f t="shared" ca="1" si="2359"/>
        <v>\\(\\quad \\displaystyle \\frac{6}{10}　－　\\frac{5}{10}　=　 \\)</v>
      </c>
      <c r="AQ266" t="str">
        <f t="shared" ca="1" si="3214"/>
        <v>\\(\\quad \\displaystyle \\frac{1}{10} \\)</v>
      </c>
      <c r="AS266" s="114" t="str">
        <f t="shared" ref="AS266" ca="1" si="3356">AP266</f>
        <v>\\(\\quad \\displaystyle \\frac{6}{10}　－　\\frac{5}{10}　=　 \\)</v>
      </c>
      <c r="AT266" s="114" t="str">
        <f t="shared" ref="AT266" ca="1" si="3357">IF(O266="",AQ266,AQ267)</f>
        <v>\\(\\quad \\displaystyle \\frac{1}{10} \\)</v>
      </c>
      <c r="AU266" s="114" t="s">
        <v>60</v>
      </c>
      <c r="AV266" s="115" t="s">
        <v>223</v>
      </c>
      <c r="AW266" s="115" t="str">
        <f t="shared" ref="AW266" ca="1" si="3358">AS266</f>
        <v>\\(\\quad \\displaystyle \\frac{6}{10}　－　\\frac{5}{10}　=　 \\)</v>
      </c>
      <c r="AX266" s="115" t="str">
        <f t="shared" ref="AX266" ca="1" si="3359">AT266</f>
        <v>\\(\\quad \\displaystyle \\frac{1}{10} \\)</v>
      </c>
      <c r="AY266" s="115" t="s">
        <v>62</v>
      </c>
      <c r="AZ266" s="116" t="str">
        <f t="shared" ref="AZ266" ca="1" si="3360">"INSERT INTO "&amp;AU266&amp;"(tangen,question,answer,editor,date,count) VALUES('"&amp;AV266&amp;"','"&amp;AW266&amp;"','"&amp;AX266&amp;"','"&amp;AY266&amp;"',NOW(),0);"</f>
        <v>INSERT INTO math(tangen,question,answer,editor,date,count) VALUES('m3500','\\(\\quad \\displaystyle \\frac{6}{10}　－　\\frac{5}{10}　=　 \\)','\\(\\quad \\displaystyle \\frac{1}{10} \\)','harazono',NOW(),0);</v>
      </c>
      <c r="BH266" s="22">
        <f t="shared" ca="1" si="2492"/>
        <v>6</v>
      </c>
      <c r="BI266" s="120" t="s">
        <v>235</v>
      </c>
      <c r="BJ266" s="22">
        <f t="shared" ref="BJ266" ca="1" si="3361">RANDBETWEEN(1,BH266)</f>
        <v>5</v>
      </c>
      <c r="BK266" s="114" t="s">
        <v>26</v>
      </c>
      <c r="BL266" s="114">
        <f t="shared" ref="BL266" ca="1" si="3362">BH266/BH267</f>
        <v>0.6</v>
      </c>
      <c r="BM266" s="114">
        <f t="shared" ref="BM266" ca="1" si="3363">BJ266/BJ267</f>
        <v>0.5</v>
      </c>
      <c r="BN266" s="27">
        <f t="shared" ref="BN266" ca="1" si="3364">IF(BL266&gt;BM266,BH266,BJ266)</f>
        <v>6</v>
      </c>
      <c r="BO266" s="27">
        <f t="shared" ref="BO266" ca="1" si="3365">IF(BL266&lt;BM266,BH266,BJ266)</f>
        <v>5</v>
      </c>
      <c r="BP266" s="27"/>
      <c r="BQ266" s="24">
        <f t="shared" ref="BQ266" ca="1" si="3366">BN266*BO267-BO266*BN267</f>
        <v>10</v>
      </c>
      <c r="BR266" s="114" t="s">
        <v>26</v>
      </c>
      <c r="BS266" s="114" t="str">
        <f t="shared" ref="BS266" si="3367">BI266</f>
        <v>　－　</v>
      </c>
      <c r="BT266" s="30">
        <f t="shared" ca="1" si="2525"/>
        <v>10</v>
      </c>
      <c r="BU266" s="24">
        <f t="shared" ref="BU266" ca="1" si="3368">BT266/GCD(BT266,BT267)</f>
        <v>1</v>
      </c>
      <c r="CA266" s="114" t="s">
        <v>26</v>
      </c>
      <c r="CB266" s="24">
        <f t="shared" ref="CB266" ca="1" si="3369">F266*I267-I266*F267</f>
        <v>10</v>
      </c>
      <c r="CC266" s="114" t="s">
        <v>26</v>
      </c>
      <c r="CD266" s="114" t="str">
        <f t="shared" ref="CD266" ca="1" si="3370">IF(CB266&lt;=0,"-","")</f>
        <v/>
      </c>
      <c r="CE266" s="30">
        <f t="shared" ca="1" si="2529"/>
        <v>10</v>
      </c>
      <c r="CF266" s="24">
        <f t="shared" ref="CF266" ca="1" si="3371">CE266/GCD(CE266,CE267)</f>
        <v>1</v>
      </c>
      <c r="CG266"/>
      <c r="CH266" s="5"/>
      <c r="CK266" s="5"/>
    </row>
    <row r="267" spans="2:89" ht="32" customHeight="1" x14ac:dyDescent="0.55000000000000004">
      <c r="B267" s="127"/>
      <c r="C267" s="127"/>
      <c r="D267" s="114"/>
      <c r="E267" s="119"/>
      <c r="F267" s="29">
        <f t="shared" ref="F267" ca="1" si="3372">IF(BQ266&lt;=0,BJ267,BH267)</f>
        <v>10</v>
      </c>
      <c r="G267" s="114"/>
      <c r="H267" s="27"/>
      <c r="I267" s="29">
        <f t="shared" ref="I267" ca="1" si="3373">IF(BQ266&lt;=0,BH267,BJ267)</f>
        <v>10</v>
      </c>
      <c r="J267" s="124"/>
      <c r="K267" s="26"/>
      <c r="L267" s="25">
        <f t="shared" ca="1" si="2499"/>
        <v>10</v>
      </c>
      <c r="M267" s="118"/>
      <c r="N267" s="125"/>
      <c r="O267" s="118"/>
      <c r="P267" s="118"/>
      <c r="Q267" s="121"/>
      <c r="R267" s="114"/>
      <c r="S267" s="122"/>
      <c r="T267" s="114"/>
      <c r="U267" s="122"/>
      <c r="V267" s="114"/>
      <c r="W267" s="120"/>
      <c r="X267" s="56"/>
      <c r="Y267" s="121"/>
      <c r="Z267" s="114"/>
      <c r="AA267" s="122"/>
      <c r="AB267" s="114"/>
      <c r="AC267" s="122"/>
      <c r="AD267" s="114"/>
      <c r="AE267" s="27"/>
      <c r="AF267" s="114"/>
      <c r="AG267" t="s">
        <v>230</v>
      </c>
      <c r="AH267" t="s">
        <v>250</v>
      </c>
      <c r="AI267" s="1" t="str">
        <f t="shared" ref="AI267" ca="1" si="3374">IF(O266="","",O266)</f>
        <v/>
      </c>
      <c r="AK267" s="1"/>
      <c r="AM267" s="1"/>
      <c r="AO267" t="s">
        <v>230</v>
      </c>
      <c r="AP267" s="114"/>
      <c r="AQ267" t="str">
        <f t="shared" ca="1" si="3214"/>
        <v>\\(\\quad \\displaystyle  \\)</v>
      </c>
      <c r="AS267" s="114"/>
      <c r="AT267" s="114"/>
      <c r="AU267" s="114"/>
      <c r="AV267" s="114"/>
      <c r="AW267" s="114"/>
      <c r="AX267" s="114"/>
      <c r="AY267" s="114"/>
      <c r="AZ267" s="117"/>
      <c r="BH267" s="23">
        <f t="shared" ca="1" si="2496"/>
        <v>10</v>
      </c>
      <c r="BI267" s="120"/>
      <c r="BJ267" s="23">
        <f t="shared" ca="1" si="2496"/>
        <v>10</v>
      </c>
      <c r="BK267" s="114"/>
      <c r="BL267" s="114"/>
      <c r="BM267" s="114"/>
      <c r="BN267" s="27">
        <f t="shared" ref="BN267" ca="1" si="3375">IF(BL266&gt;BM266,BH267,BJ267)</f>
        <v>10</v>
      </c>
      <c r="BO267" s="27">
        <f t="shared" ref="BO267" ca="1" si="3376">IF(BL266&lt;BM266,BH267,BJ267)</f>
        <v>10</v>
      </c>
      <c r="BP267" s="27"/>
      <c r="BQ267" s="25">
        <f t="shared" ref="BQ267" ca="1" si="3377">BN267*BO267</f>
        <v>100</v>
      </c>
      <c r="BR267" s="114"/>
      <c r="BS267" s="114"/>
      <c r="BT267">
        <f t="shared" ca="1" si="2525"/>
        <v>100</v>
      </c>
      <c r="BU267" s="25">
        <f t="shared" ref="BU267" ca="1" si="3378">BT267/GCD(BT266,BT267)</f>
        <v>10</v>
      </c>
      <c r="CA267" s="114"/>
      <c r="CB267" s="25">
        <f t="shared" ref="CB267" ca="1" si="3379">F267*I267</f>
        <v>100</v>
      </c>
      <c r="CC267" s="114"/>
      <c r="CD267" s="114"/>
      <c r="CE267">
        <f t="shared" ca="1" si="2529"/>
        <v>100</v>
      </c>
      <c r="CF267" s="25">
        <f t="shared" ref="CF267" ca="1" si="3380">CE267/GCD(CE266,CE267)</f>
        <v>10</v>
      </c>
      <c r="CG267"/>
      <c r="CH267" s="5"/>
      <c r="CK267" s="5"/>
    </row>
    <row r="268" spans="2:89" ht="32" customHeight="1" thickBot="1" x14ac:dyDescent="0.6">
      <c r="B268" s="127" t="s">
        <v>29</v>
      </c>
      <c r="C268" s="126" t="s">
        <v>49</v>
      </c>
      <c r="D268" s="114">
        <v>33</v>
      </c>
      <c r="E268" s="119"/>
      <c r="F268" s="28">
        <f t="shared" ref="F268" ca="1" si="3381">IF(BQ268&lt;=0,BJ268,BH268)</f>
        <v>2</v>
      </c>
      <c r="G268" s="114" t="str">
        <f t="shared" si="2421"/>
        <v>　－　</v>
      </c>
      <c r="H268" s="27"/>
      <c r="I268" s="28">
        <f t="shared" ref="I268" ca="1" si="3382">IF(BQ268&lt;=0,BH268,BJ268)</f>
        <v>2</v>
      </c>
      <c r="J268" s="124" t="s">
        <v>13</v>
      </c>
      <c r="K268" s="26"/>
      <c r="L268" s="24">
        <f t="shared" ca="1" si="2499"/>
        <v>3</v>
      </c>
      <c r="M268" s="118" t="str">
        <f t="shared" ref="M268" ca="1" si="3383">IF(L269=1,"=","")</f>
        <v/>
      </c>
      <c r="N268" s="125" t="str">
        <f t="shared" ref="N268" ca="1" si="3384">IF(L269=1,IF(BQ268&lt;0,"ー",""),"")</f>
        <v/>
      </c>
      <c r="O268" s="118" t="str">
        <f t="shared" ref="O268" ca="1" si="3385">IF(L269=1,L268,"")</f>
        <v/>
      </c>
      <c r="P268" s="118" t="s">
        <v>250</v>
      </c>
      <c r="Q268" s="121" t="str">
        <f t="shared" ref="Q268" si="3386">IF(E268="","",E268)</f>
        <v/>
      </c>
      <c r="R268" s="114" t="s">
        <v>249</v>
      </c>
      <c r="S268" s="122">
        <f t="shared" ref="S268" ca="1" si="3387">F268</f>
        <v>2</v>
      </c>
      <c r="T268" s="114" t="s">
        <v>216</v>
      </c>
      <c r="U268" s="122">
        <f t="shared" ref="U268" ca="1" si="3388">F269</f>
        <v>2</v>
      </c>
      <c r="V268" s="114" t="s">
        <v>217</v>
      </c>
      <c r="W268" s="120" t="str">
        <f t="shared" ref="W268" si="3389">G268</f>
        <v>　－　</v>
      </c>
      <c r="X268" s="56"/>
      <c r="Y268" s="121" t="str">
        <f t="shared" ref="Y268" si="3390">IF(H268="","",H268)</f>
        <v/>
      </c>
      <c r="Z268" s="114" t="s">
        <v>249</v>
      </c>
      <c r="AA268" s="122">
        <f t="shared" ref="AA268" ca="1" si="3391">I268</f>
        <v>2</v>
      </c>
      <c r="AB268" s="114" t="s">
        <v>216</v>
      </c>
      <c r="AC268" s="122">
        <f t="shared" ref="AC268" ca="1" si="3392">I269</f>
        <v>8</v>
      </c>
      <c r="AD268" s="114" t="s">
        <v>217</v>
      </c>
      <c r="AE268" s="27"/>
      <c r="AF268" s="114" t="s">
        <v>233</v>
      </c>
      <c r="AG268" t="s">
        <v>230</v>
      </c>
      <c r="AH268" t="s">
        <v>250</v>
      </c>
      <c r="AI268" s="1" t="str">
        <f t="shared" ref="AI268" si="3393">IF(K268="","",K268)</f>
        <v/>
      </c>
      <c r="AJ268" t="s">
        <v>249</v>
      </c>
      <c r="AK268" s="1">
        <f t="shared" ref="AK268" ca="1" si="3394">L268</f>
        <v>3</v>
      </c>
      <c r="AL268" t="s">
        <v>216</v>
      </c>
      <c r="AM268" s="1">
        <f t="shared" ref="AM268" ca="1" si="3395">L269</f>
        <v>4</v>
      </c>
      <c r="AN268" t="s">
        <v>217</v>
      </c>
      <c r="AO268" t="s">
        <v>230</v>
      </c>
      <c r="AP268" s="114" t="str">
        <f t="shared" ref="AP268:AP300" ca="1" si="3396">P268&amp;Q268&amp;R268&amp;S268&amp;T268&amp;U268&amp;V268&amp;W268&amp;X268&amp;Y268&amp;Z268&amp;AA268&amp;AB268&amp;AC268&amp;AD268&amp;AE268&amp;AF268&amp;AG268</f>
        <v>\\(\\quad \\displaystyle \\frac{2}{2}　－　\\frac{2}{8}　=　 \\)</v>
      </c>
      <c r="AQ268" t="str">
        <f t="shared" ca="1" si="3214"/>
        <v>\\(\\quad \\displaystyle \\frac{3}{4} \\)</v>
      </c>
      <c r="AS268" s="114" t="str">
        <f t="shared" ref="AS268" ca="1" si="3397">AP268</f>
        <v>\\(\\quad \\displaystyle \\frac{2}{2}　－　\\frac{2}{8}　=　 \\)</v>
      </c>
      <c r="AT268" s="114" t="str">
        <f t="shared" ref="AT268" ca="1" si="3398">IF(O268="",AQ268,AQ269)</f>
        <v>\\(\\quad \\displaystyle \\frac{3}{4} \\)</v>
      </c>
      <c r="AU268" s="114" t="s">
        <v>60</v>
      </c>
      <c r="AV268" s="115" t="s">
        <v>223</v>
      </c>
      <c r="AW268" s="115" t="str">
        <f t="shared" ref="AW268" ca="1" si="3399">AS268</f>
        <v>\\(\\quad \\displaystyle \\frac{2}{2}　－　\\frac{2}{8}　=　 \\)</v>
      </c>
      <c r="AX268" s="115" t="str">
        <f t="shared" ref="AX268" ca="1" si="3400">AT268</f>
        <v>\\(\\quad \\displaystyle \\frac{3}{4} \\)</v>
      </c>
      <c r="AY268" s="115" t="s">
        <v>62</v>
      </c>
      <c r="AZ268" s="116" t="str">
        <f t="shared" ref="AZ268" ca="1" si="3401">"INSERT INTO "&amp;AU268&amp;"(tangen,question,answer,editor,date,count) VALUES('"&amp;AV268&amp;"','"&amp;AW268&amp;"','"&amp;AX268&amp;"','"&amp;AY268&amp;"',NOW(),0);"</f>
        <v>INSERT INTO math(tangen,question,answer,editor,date,count) VALUES('m3500','\\(\\quad \\displaystyle \\frac{2}{2}　－　\\frac{2}{8}　=　 \\)','\\(\\quad \\displaystyle \\frac{3}{4} \\)','harazono',NOW(),0);</v>
      </c>
      <c r="BH268" s="22">
        <f t="shared" ca="1" si="2492"/>
        <v>2</v>
      </c>
      <c r="BI268" s="120" t="s">
        <v>235</v>
      </c>
      <c r="BJ268" s="22">
        <f t="shared" ref="BJ268" ca="1" si="3402">RANDBETWEEN(1,BH268)</f>
        <v>2</v>
      </c>
      <c r="BK268" s="114" t="s">
        <v>26</v>
      </c>
      <c r="BL268" s="114">
        <f t="shared" ref="BL268" ca="1" si="3403">BH268/BH269</f>
        <v>1</v>
      </c>
      <c r="BM268" s="114">
        <f t="shared" ref="BM268" ca="1" si="3404">BJ268/BJ269</f>
        <v>0.25</v>
      </c>
      <c r="BN268" s="27">
        <f t="shared" ref="BN268" ca="1" si="3405">IF(BL268&gt;BM268,BH268,BJ268)</f>
        <v>2</v>
      </c>
      <c r="BO268" s="27">
        <f t="shared" ref="BO268" ca="1" si="3406">IF(BL268&lt;BM268,BH268,BJ268)</f>
        <v>2</v>
      </c>
      <c r="BP268" s="27"/>
      <c r="BQ268" s="24">
        <f t="shared" ref="BQ268" ca="1" si="3407">BN268*BO269-BO268*BN269</f>
        <v>12</v>
      </c>
      <c r="BR268" s="114" t="s">
        <v>26</v>
      </c>
      <c r="BS268" s="114" t="str">
        <f t="shared" ref="BS268" si="3408">BI268</f>
        <v>　－　</v>
      </c>
      <c r="BT268" s="30">
        <f t="shared" ca="1" si="2525"/>
        <v>12</v>
      </c>
      <c r="BU268" s="24">
        <f t="shared" ref="BU268" ca="1" si="3409">BT268/GCD(BT268,BT269)</f>
        <v>3</v>
      </c>
      <c r="CA268" s="114" t="s">
        <v>26</v>
      </c>
      <c r="CB268" s="24">
        <f t="shared" ref="CB268" ca="1" si="3410">F268*I269-I268*F269</f>
        <v>12</v>
      </c>
      <c r="CC268" s="114" t="s">
        <v>26</v>
      </c>
      <c r="CD268" s="114" t="str">
        <f t="shared" ref="CD268" ca="1" si="3411">IF(CB268&lt;=0,"-","")</f>
        <v/>
      </c>
      <c r="CE268" s="30">
        <f t="shared" ca="1" si="2529"/>
        <v>12</v>
      </c>
      <c r="CF268" s="24">
        <f t="shared" ref="CF268" ca="1" si="3412">CE268/GCD(CE268,CE269)</f>
        <v>3</v>
      </c>
      <c r="CG268"/>
      <c r="CH268" s="5"/>
      <c r="CK268" s="5"/>
    </row>
    <row r="269" spans="2:89" ht="32" customHeight="1" x14ac:dyDescent="0.55000000000000004">
      <c r="B269" s="127"/>
      <c r="C269" s="127"/>
      <c r="D269" s="114"/>
      <c r="E269" s="119"/>
      <c r="F269" s="29">
        <f t="shared" ref="F269" ca="1" si="3413">IF(BQ268&lt;=0,BJ269,BH269)</f>
        <v>2</v>
      </c>
      <c r="G269" s="114"/>
      <c r="H269" s="27"/>
      <c r="I269" s="29">
        <f t="shared" ref="I269" ca="1" si="3414">IF(BQ268&lt;=0,BH269,BJ269)</f>
        <v>8</v>
      </c>
      <c r="J269" s="124"/>
      <c r="K269" s="26"/>
      <c r="L269" s="25">
        <f t="shared" ca="1" si="2499"/>
        <v>4</v>
      </c>
      <c r="M269" s="118"/>
      <c r="N269" s="125"/>
      <c r="O269" s="118"/>
      <c r="P269" s="118"/>
      <c r="Q269" s="121"/>
      <c r="R269" s="114"/>
      <c r="S269" s="122"/>
      <c r="T269" s="114"/>
      <c r="U269" s="122"/>
      <c r="V269" s="114"/>
      <c r="W269" s="120"/>
      <c r="X269" s="56"/>
      <c r="Y269" s="121"/>
      <c r="Z269" s="114"/>
      <c r="AA269" s="122"/>
      <c r="AB269" s="114"/>
      <c r="AC269" s="122"/>
      <c r="AD269" s="114"/>
      <c r="AE269" s="27"/>
      <c r="AF269" s="114"/>
      <c r="AG269" t="s">
        <v>230</v>
      </c>
      <c r="AH269" t="s">
        <v>250</v>
      </c>
      <c r="AI269" s="1" t="str">
        <f t="shared" ref="AI269" ca="1" si="3415">IF(O268="","",O268)</f>
        <v/>
      </c>
      <c r="AK269" s="1"/>
      <c r="AM269" s="1"/>
      <c r="AO269" t="s">
        <v>230</v>
      </c>
      <c r="AP269" s="114"/>
      <c r="AQ269" t="str">
        <f t="shared" ca="1" si="3214"/>
        <v>\\(\\quad \\displaystyle  \\)</v>
      </c>
      <c r="AS269" s="114"/>
      <c r="AT269" s="114"/>
      <c r="AU269" s="114"/>
      <c r="AV269" s="114"/>
      <c r="AW269" s="114"/>
      <c r="AX269" s="114"/>
      <c r="AY269" s="114"/>
      <c r="AZ269" s="117"/>
      <c r="BH269" s="23">
        <f t="shared" ca="1" si="2496"/>
        <v>2</v>
      </c>
      <c r="BI269" s="120"/>
      <c r="BJ269" s="23">
        <f t="shared" ca="1" si="2496"/>
        <v>8</v>
      </c>
      <c r="BK269" s="114"/>
      <c r="BL269" s="114"/>
      <c r="BM269" s="114"/>
      <c r="BN269" s="27">
        <f t="shared" ref="BN269" ca="1" si="3416">IF(BL268&gt;BM268,BH269,BJ269)</f>
        <v>2</v>
      </c>
      <c r="BO269" s="27">
        <f t="shared" ref="BO269" ca="1" si="3417">IF(BL268&lt;BM268,BH269,BJ269)</f>
        <v>8</v>
      </c>
      <c r="BP269" s="27"/>
      <c r="BQ269" s="25">
        <f t="shared" ref="BQ269" ca="1" si="3418">BN269*BO269</f>
        <v>16</v>
      </c>
      <c r="BR269" s="114"/>
      <c r="BS269" s="114"/>
      <c r="BT269">
        <f t="shared" ca="1" si="2525"/>
        <v>16</v>
      </c>
      <c r="BU269" s="25">
        <f t="shared" ref="BU269" ca="1" si="3419">BT269/GCD(BT268,BT269)</f>
        <v>4</v>
      </c>
      <c r="CA269" s="114"/>
      <c r="CB269" s="25">
        <f t="shared" ref="CB269" ca="1" si="3420">F269*I269</f>
        <v>16</v>
      </c>
      <c r="CC269" s="114"/>
      <c r="CD269" s="114"/>
      <c r="CE269">
        <f t="shared" ca="1" si="2529"/>
        <v>16</v>
      </c>
      <c r="CF269" s="25">
        <f t="shared" ref="CF269" ca="1" si="3421">CE269/GCD(CE268,CE269)</f>
        <v>4</v>
      </c>
      <c r="CG269"/>
      <c r="CH269" s="5"/>
      <c r="CK269" s="5"/>
    </row>
    <row r="270" spans="2:89" ht="32" customHeight="1" thickBot="1" x14ac:dyDescent="0.6">
      <c r="B270" s="127" t="s">
        <v>29</v>
      </c>
      <c r="C270" s="126" t="s">
        <v>49</v>
      </c>
      <c r="D270" s="114">
        <v>34</v>
      </c>
      <c r="E270" s="119"/>
      <c r="F270" s="28">
        <f t="shared" ref="F270" ca="1" si="3422">IF(BQ270&lt;=0,BJ270,BH270)</f>
        <v>10</v>
      </c>
      <c r="G270" s="114" t="str">
        <f t="shared" si="2421"/>
        <v>　－　</v>
      </c>
      <c r="H270" s="27"/>
      <c r="I270" s="28">
        <f t="shared" ref="I270" ca="1" si="3423">IF(BQ270&lt;=0,BH270,BJ270)</f>
        <v>8</v>
      </c>
      <c r="J270" s="124" t="s">
        <v>13</v>
      </c>
      <c r="K270" s="26"/>
      <c r="L270" s="24">
        <f t="shared" ca="1" si="2499"/>
        <v>7</v>
      </c>
      <c r="M270" s="118" t="str">
        <f t="shared" ref="M270" ca="1" si="3424">IF(L271=1,"=","")</f>
        <v/>
      </c>
      <c r="N270" s="125" t="str">
        <f t="shared" ref="N270" ca="1" si="3425">IF(L271=1,IF(BQ270&lt;0,"ー",""),"")</f>
        <v/>
      </c>
      <c r="O270" s="118" t="str">
        <f t="shared" ref="O270" ca="1" si="3426">IF(L271=1,L270,"")</f>
        <v/>
      </c>
      <c r="P270" s="118" t="s">
        <v>250</v>
      </c>
      <c r="Q270" s="121" t="str">
        <f t="shared" ref="Q270" si="3427">IF(E270="","",E270)</f>
        <v/>
      </c>
      <c r="R270" s="114" t="s">
        <v>249</v>
      </c>
      <c r="S270" s="122">
        <f t="shared" ref="S270" ca="1" si="3428">F270</f>
        <v>10</v>
      </c>
      <c r="T270" s="114" t="s">
        <v>216</v>
      </c>
      <c r="U270" s="122">
        <f t="shared" ref="U270" ca="1" si="3429">F271</f>
        <v>6</v>
      </c>
      <c r="V270" s="114" t="s">
        <v>217</v>
      </c>
      <c r="W270" s="120" t="str">
        <f t="shared" ref="W270" si="3430">G270</f>
        <v>　－　</v>
      </c>
      <c r="X270" s="56"/>
      <c r="Y270" s="121" t="str">
        <f t="shared" ref="Y270" si="3431">IF(H270="","",H270)</f>
        <v/>
      </c>
      <c r="Z270" s="114" t="s">
        <v>249</v>
      </c>
      <c r="AA270" s="122">
        <f t="shared" ref="AA270" ca="1" si="3432">I270</f>
        <v>8</v>
      </c>
      <c r="AB270" s="114" t="s">
        <v>216</v>
      </c>
      <c r="AC270" s="122">
        <f t="shared" ref="AC270" ca="1" si="3433">I271</f>
        <v>9</v>
      </c>
      <c r="AD270" s="114" t="s">
        <v>217</v>
      </c>
      <c r="AE270" s="27"/>
      <c r="AF270" s="114" t="s">
        <v>233</v>
      </c>
      <c r="AG270" t="s">
        <v>230</v>
      </c>
      <c r="AH270" t="s">
        <v>250</v>
      </c>
      <c r="AI270" s="1" t="str">
        <f t="shared" ref="AI270" si="3434">IF(K270="","",K270)</f>
        <v/>
      </c>
      <c r="AJ270" t="s">
        <v>249</v>
      </c>
      <c r="AK270" s="1">
        <f t="shared" ref="AK270" ca="1" si="3435">L270</f>
        <v>7</v>
      </c>
      <c r="AL270" t="s">
        <v>216</v>
      </c>
      <c r="AM270" s="1">
        <f t="shared" ref="AM270" ca="1" si="3436">L271</f>
        <v>9</v>
      </c>
      <c r="AN270" t="s">
        <v>217</v>
      </c>
      <c r="AO270" t="s">
        <v>230</v>
      </c>
      <c r="AP270" s="114" t="str">
        <f t="shared" ca="1" si="3396"/>
        <v>\\(\\quad \\displaystyle \\frac{10}{6}　－　\\frac{8}{9}　=　 \\)</v>
      </c>
      <c r="AQ270" t="str">
        <f t="shared" ca="1" si="3214"/>
        <v>\\(\\quad \\displaystyle \\frac{7}{9} \\)</v>
      </c>
      <c r="AS270" s="114" t="str">
        <f t="shared" ref="AS270" ca="1" si="3437">AP270</f>
        <v>\\(\\quad \\displaystyle \\frac{10}{6}　－　\\frac{8}{9}　=　 \\)</v>
      </c>
      <c r="AT270" s="114" t="str">
        <f t="shared" ref="AT270" ca="1" si="3438">IF(O270="",AQ270,AQ271)</f>
        <v>\\(\\quad \\displaystyle \\frac{7}{9} \\)</v>
      </c>
      <c r="AU270" s="114" t="s">
        <v>60</v>
      </c>
      <c r="AV270" s="115" t="s">
        <v>223</v>
      </c>
      <c r="AW270" s="115" t="str">
        <f t="shared" ref="AW270" ca="1" si="3439">AS270</f>
        <v>\\(\\quad \\displaystyle \\frac{10}{6}　－　\\frac{8}{9}　=　 \\)</v>
      </c>
      <c r="AX270" s="115" t="str">
        <f t="shared" ref="AX270" ca="1" si="3440">AT270</f>
        <v>\\(\\quad \\displaystyle \\frac{7}{9} \\)</v>
      </c>
      <c r="AY270" s="115" t="s">
        <v>62</v>
      </c>
      <c r="AZ270" s="116" t="str">
        <f t="shared" ref="AZ270" ca="1" si="3441">"INSERT INTO "&amp;AU270&amp;"(tangen,question,answer,editor,date,count) VALUES('"&amp;AV270&amp;"','"&amp;AW270&amp;"','"&amp;AX270&amp;"','"&amp;AY270&amp;"',NOW(),0);"</f>
        <v>INSERT INTO math(tangen,question,answer,editor,date,count) VALUES('m3500','\\(\\quad \\displaystyle \\frac{10}{6}　－　\\frac{8}{9}　=　 \\)','\\(\\quad \\displaystyle \\frac{7}{9} \\)','harazono',NOW(),0);</v>
      </c>
      <c r="BH270" s="22">
        <f t="shared" ca="1" si="2492"/>
        <v>10</v>
      </c>
      <c r="BI270" s="120" t="s">
        <v>235</v>
      </c>
      <c r="BJ270" s="22">
        <f t="shared" ref="BJ270" ca="1" si="3442">RANDBETWEEN(1,BH270)</f>
        <v>8</v>
      </c>
      <c r="BK270" s="114" t="s">
        <v>26</v>
      </c>
      <c r="BL270" s="114">
        <f t="shared" ref="BL270" ca="1" si="3443">BH270/BH271</f>
        <v>1.6666666666666667</v>
      </c>
      <c r="BM270" s="114">
        <f t="shared" ref="BM270" ca="1" si="3444">BJ270/BJ271</f>
        <v>0.88888888888888884</v>
      </c>
      <c r="BN270" s="27">
        <f t="shared" ref="BN270" ca="1" si="3445">IF(BL270&gt;BM270,BH270,BJ270)</f>
        <v>10</v>
      </c>
      <c r="BO270" s="27">
        <f t="shared" ref="BO270" ca="1" si="3446">IF(BL270&lt;BM270,BH270,BJ270)</f>
        <v>8</v>
      </c>
      <c r="BP270" s="27"/>
      <c r="BQ270" s="24">
        <f t="shared" ref="BQ270" ca="1" si="3447">BN270*BO271-BO270*BN271</f>
        <v>42</v>
      </c>
      <c r="BR270" s="114" t="s">
        <v>26</v>
      </c>
      <c r="BS270" s="114" t="str">
        <f t="shared" ref="BS270" si="3448">BI270</f>
        <v>　－　</v>
      </c>
      <c r="BT270" s="30">
        <f t="shared" ca="1" si="2525"/>
        <v>42</v>
      </c>
      <c r="BU270" s="24">
        <f t="shared" ref="BU270" ca="1" si="3449">BT270/GCD(BT270,BT271)</f>
        <v>7</v>
      </c>
      <c r="CA270" s="114" t="s">
        <v>26</v>
      </c>
      <c r="CB270" s="24">
        <f t="shared" ref="CB270" ca="1" si="3450">F270*I271-I270*F271</f>
        <v>42</v>
      </c>
      <c r="CC270" s="114" t="s">
        <v>26</v>
      </c>
      <c r="CD270" s="114" t="str">
        <f t="shared" ref="CD270" ca="1" si="3451">IF(CB270&lt;=0,"-","")</f>
        <v/>
      </c>
      <c r="CE270" s="30">
        <f t="shared" ca="1" si="2529"/>
        <v>42</v>
      </c>
      <c r="CF270" s="24">
        <f t="shared" ref="CF270" ca="1" si="3452">CE270/GCD(CE270,CE271)</f>
        <v>7</v>
      </c>
      <c r="CG270"/>
      <c r="CH270" s="5"/>
      <c r="CK270" s="5"/>
    </row>
    <row r="271" spans="2:89" ht="32" customHeight="1" x14ac:dyDescent="0.55000000000000004">
      <c r="B271" s="127"/>
      <c r="C271" s="127"/>
      <c r="D271" s="114"/>
      <c r="E271" s="119"/>
      <c r="F271" s="29">
        <f t="shared" ref="F271" ca="1" si="3453">IF(BQ270&lt;=0,BJ271,BH271)</f>
        <v>6</v>
      </c>
      <c r="G271" s="114"/>
      <c r="H271" s="27"/>
      <c r="I271" s="29">
        <f t="shared" ref="I271" ca="1" si="3454">IF(BQ270&lt;=0,BH271,BJ271)</f>
        <v>9</v>
      </c>
      <c r="J271" s="124"/>
      <c r="K271" s="26"/>
      <c r="L271" s="25">
        <f t="shared" ca="1" si="2499"/>
        <v>9</v>
      </c>
      <c r="M271" s="118"/>
      <c r="N271" s="125"/>
      <c r="O271" s="118"/>
      <c r="P271" s="118"/>
      <c r="Q271" s="121"/>
      <c r="R271" s="114"/>
      <c r="S271" s="122"/>
      <c r="T271" s="114"/>
      <c r="U271" s="122"/>
      <c r="V271" s="114"/>
      <c r="W271" s="120"/>
      <c r="X271" s="56"/>
      <c r="Y271" s="121"/>
      <c r="Z271" s="114"/>
      <c r="AA271" s="122"/>
      <c r="AB271" s="114"/>
      <c r="AC271" s="122"/>
      <c r="AD271" s="114"/>
      <c r="AE271" s="27"/>
      <c r="AF271" s="114"/>
      <c r="AG271" t="s">
        <v>230</v>
      </c>
      <c r="AH271" t="s">
        <v>250</v>
      </c>
      <c r="AI271" s="1" t="str">
        <f t="shared" ref="AI271" ca="1" si="3455">IF(O270="","",O270)</f>
        <v/>
      </c>
      <c r="AK271" s="1"/>
      <c r="AM271" s="1"/>
      <c r="AO271" t="s">
        <v>230</v>
      </c>
      <c r="AP271" s="114"/>
      <c r="AQ271" t="str">
        <f t="shared" ca="1" si="3214"/>
        <v>\\(\\quad \\displaystyle  \\)</v>
      </c>
      <c r="AS271" s="114"/>
      <c r="AT271" s="114"/>
      <c r="AU271" s="114"/>
      <c r="AV271" s="114"/>
      <c r="AW271" s="114"/>
      <c r="AX271" s="114"/>
      <c r="AY271" s="114"/>
      <c r="AZ271" s="117"/>
      <c r="BH271" s="23">
        <f t="shared" ca="1" si="2496"/>
        <v>6</v>
      </c>
      <c r="BI271" s="120"/>
      <c r="BJ271" s="23">
        <f t="shared" ca="1" si="2496"/>
        <v>9</v>
      </c>
      <c r="BK271" s="114"/>
      <c r="BL271" s="114"/>
      <c r="BM271" s="114"/>
      <c r="BN271" s="27">
        <f t="shared" ref="BN271" ca="1" si="3456">IF(BL270&gt;BM270,BH271,BJ271)</f>
        <v>6</v>
      </c>
      <c r="BO271" s="27">
        <f t="shared" ref="BO271" ca="1" si="3457">IF(BL270&lt;BM270,BH271,BJ271)</f>
        <v>9</v>
      </c>
      <c r="BP271" s="27"/>
      <c r="BQ271" s="25">
        <f t="shared" ref="BQ271" ca="1" si="3458">BN271*BO271</f>
        <v>54</v>
      </c>
      <c r="BR271" s="114"/>
      <c r="BS271" s="114"/>
      <c r="BT271">
        <f t="shared" ca="1" si="2525"/>
        <v>54</v>
      </c>
      <c r="BU271" s="25">
        <f t="shared" ref="BU271" ca="1" si="3459">BT271/GCD(BT270,BT271)</f>
        <v>9</v>
      </c>
      <c r="CA271" s="114"/>
      <c r="CB271" s="25">
        <f t="shared" ref="CB271" ca="1" si="3460">F271*I271</f>
        <v>54</v>
      </c>
      <c r="CC271" s="114"/>
      <c r="CD271" s="114"/>
      <c r="CE271">
        <f t="shared" ca="1" si="2529"/>
        <v>54</v>
      </c>
      <c r="CF271" s="25">
        <f t="shared" ref="CF271" ca="1" si="3461">CE271/GCD(CE270,CE271)</f>
        <v>9</v>
      </c>
      <c r="CG271"/>
      <c r="CH271" s="5"/>
      <c r="CK271" s="5"/>
    </row>
    <row r="272" spans="2:89" ht="32" customHeight="1" thickBot="1" x14ac:dyDescent="0.6">
      <c r="B272" s="127" t="s">
        <v>29</v>
      </c>
      <c r="C272" s="126" t="s">
        <v>49</v>
      </c>
      <c r="D272" s="114">
        <v>35</v>
      </c>
      <c r="E272" s="119"/>
      <c r="F272" s="28">
        <f t="shared" ref="F272" ca="1" si="3462">IF(BQ272&lt;=0,BJ272,BH272)</f>
        <v>4</v>
      </c>
      <c r="G272" s="114" t="str">
        <f t="shared" si="2421"/>
        <v>　－　</v>
      </c>
      <c r="H272" s="27"/>
      <c r="I272" s="28">
        <f t="shared" ref="I272" ca="1" si="3463">IF(BQ272&lt;=0,BH272,BJ272)</f>
        <v>4</v>
      </c>
      <c r="J272" s="124" t="s">
        <v>13</v>
      </c>
      <c r="K272" s="26"/>
      <c r="L272" s="24">
        <f t="shared" ca="1" si="2499"/>
        <v>8</v>
      </c>
      <c r="M272" s="118" t="str">
        <f t="shared" ref="M272" ca="1" si="3464">IF(L273=1,"=","")</f>
        <v/>
      </c>
      <c r="N272" s="125" t="str">
        <f t="shared" ref="N272" ca="1" si="3465">IF(L273=1,IF(BQ272&lt;0,"ー",""),"")</f>
        <v/>
      </c>
      <c r="O272" s="118" t="str">
        <f t="shared" ref="O272" ca="1" si="3466">IF(L273=1,L272,"")</f>
        <v/>
      </c>
      <c r="P272" s="118" t="s">
        <v>250</v>
      </c>
      <c r="Q272" s="121" t="str">
        <f t="shared" ref="Q272" si="3467">IF(E272="","",E272)</f>
        <v/>
      </c>
      <c r="R272" s="114" t="s">
        <v>249</v>
      </c>
      <c r="S272" s="122">
        <f t="shared" ref="S272" ca="1" si="3468">F272</f>
        <v>4</v>
      </c>
      <c r="T272" s="114" t="s">
        <v>216</v>
      </c>
      <c r="U272" s="122">
        <f t="shared" ref="U272" ca="1" si="3469">F273</f>
        <v>9</v>
      </c>
      <c r="V272" s="114" t="s">
        <v>217</v>
      </c>
      <c r="W272" s="120" t="str">
        <f t="shared" ref="W272" si="3470">G272</f>
        <v>　－　</v>
      </c>
      <c r="X272" s="56"/>
      <c r="Y272" s="121" t="str">
        <f t="shared" ref="Y272" si="3471">IF(H272="","",H272)</f>
        <v/>
      </c>
      <c r="Z272" s="114" t="s">
        <v>249</v>
      </c>
      <c r="AA272" s="122">
        <f t="shared" ref="AA272" ca="1" si="3472">I272</f>
        <v>4</v>
      </c>
      <c r="AB272" s="114" t="s">
        <v>216</v>
      </c>
      <c r="AC272" s="122">
        <f t="shared" ref="AC272" ca="1" si="3473">I273</f>
        <v>3</v>
      </c>
      <c r="AD272" s="114" t="s">
        <v>217</v>
      </c>
      <c r="AE272" s="27"/>
      <c r="AF272" s="114" t="s">
        <v>233</v>
      </c>
      <c r="AG272" t="s">
        <v>230</v>
      </c>
      <c r="AH272" t="s">
        <v>250</v>
      </c>
      <c r="AI272" s="1" t="str">
        <f t="shared" ref="AI272" si="3474">IF(K272="","",K272)</f>
        <v/>
      </c>
      <c r="AJ272" t="s">
        <v>249</v>
      </c>
      <c r="AK272" s="1">
        <f t="shared" ref="AK272" ca="1" si="3475">L272</f>
        <v>8</v>
      </c>
      <c r="AL272" t="s">
        <v>216</v>
      </c>
      <c r="AM272" s="1">
        <f t="shared" ref="AM272" ca="1" si="3476">L273</f>
        <v>9</v>
      </c>
      <c r="AN272" t="s">
        <v>217</v>
      </c>
      <c r="AO272" t="s">
        <v>230</v>
      </c>
      <c r="AP272" s="114" t="str">
        <f t="shared" ca="1" si="3396"/>
        <v>\\(\\quad \\displaystyle \\frac{4}{9}　－　\\frac{4}{3}　=　 \\)</v>
      </c>
      <c r="AQ272" t="str">
        <f t="shared" ca="1" si="3214"/>
        <v>\\(\\quad \\displaystyle \\frac{8}{9} \\)</v>
      </c>
      <c r="AS272" s="114" t="str">
        <f t="shared" ref="AS272" ca="1" si="3477">AP272</f>
        <v>\\(\\quad \\displaystyle \\frac{4}{9}　－　\\frac{4}{3}　=　 \\)</v>
      </c>
      <c r="AT272" s="114" t="str">
        <f t="shared" ref="AT272" ca="1" si="3478">IF(O272="",AQ272,AQ273)</f>
        <v>\\(\\quad \\displaystyle \\frac{8}{9} \\)</v>
      </c>
      <c r="AU272" s="114" t="s">
        <v>60</v>
      </c>
      <c r="AV272" s="115" t="s">
        <v>223</v>
      </c>
      <c r="AW272" s="115" t="str">
        <f t="shared" ref="AW272" ca="1" si="3479">AS272</f>
        <v>\\(\\quad \\displaystyle \\frac{4}{9}　－　\\frac{4}{3}　=　 \\)</v>
      </c>
      <c r="AX272" s="115" t="str">
        <f t="shared" ref="AX272" ca="1" si="3480">AT272</f>
        <v>\\(\\quad \\displaystyle \\frac{8}{9} \\)</v>
      </c>
      <c r="AY272" s="115" t="s">
        <v>62</v>
      </c>
      <c r="AZ272" s="116" t="str">
        <f t="shared" ref="AZ272" ca="1" si="3481">"INSERT INTO "&amp;AU272&amp;"(tangen,question,answer,editor,date,count) VALUES('"&amp;AV272&amp;"','"&amp;AW272&amp;"','"&amp;AX272&amp;"','"&amp;AY272&amp;"',NOW(),0);"</f>
        <v>INSERT INTO math(tangen,question,answer,editor,date,count) VALUES('m3500','\\(\\quad \\displaystyle \\frac{4}{9}　－　\\frac{4}{3}　=　 \\)','\\(\\quad \\displaystyle \\frac{8}{9} \\)','harazono',NOW(),0);</v>
      </c>
      <c r="BH272" s="22">
        <f t="shared" ca="1" si="2492"/>
        <v>4</v>
      </c>
      <c r="BI272" s="120" t="s">
        <v>235</v>
      </c>
      <c r="BJ272" s="22">
        <f t="shared" ref="BJ272" ca="1" si="3482">RANDBETWEEN(1,BH272)</f>
        <v>4</v>
      </c>
      <c r="BK272" s="114" t="s">
        <v>26</v>
      </c>
      <c r="BL272" s="114">
        <f t="shared" ref="BL272" ca="1" si="3483">BH272/BH273</f>
        <v>0.44444444444444442</v>
      </c>
      <c r="BM272" s="114">
        <f t="shared" ref="BM272" ca="1" si="3484">BJ272/BJ273</f>
        <v>1.3333333333333333</v>
      </c>
      <c r="BN272" s="27">
        <f t="shared" ref="BN272" ca="1" si="3485">IF(BL272&gt;BM272,BH272,BJ272)</f>
        <v>4</v>
      </c>
      <c r="BO272" s="27">
        <f t="shared" ref="BO272" ca="1" si="3486">IF(BL272&lt;BM272,BH272,BJ272)</f>
        <v>4</v>
      </c>
      <c r="BP272" s="27"/>
      <c r="BQ272" s="24">
        <f t="shared" ref="BQ272" ca="1" si="3487">BN272*BO273-BO272*BN273</f>
        <v>24</v>
      </c>
      <c r="BR272" s="114" t="s">
        <v>26</v>
      </c>
      <c r="BS272" s="114" t="str">
        <f t="shared" ref="BS272" si="3488">BI272</f>
        <v>　－　</v>
      </c>
      <c r="BT272" s="30">
        <f t="shared" ca="1" si="2525"/>
        <v>24</v>
      </c>
      <c r="BU272" s="24">
        <f t="shared" ref="BU272" ca="1" si="3489">BT272/GCD(BT272,BT273)</f>
        <v>8</v>
      </c>
      <c r="CA272" s="114" t="s">
        <v>26</v>
      </c>
      <c r="CB272" s="24">
        <f t="shared" ref="CB272" ca="1" si="3490">F272*I273-I272*F273</f>
        <v>-24</v>
      </c>
      <c r="CC272" s="114" t="s">
        <v>26</v>
      </c>
      <c r="CD272" s="114" t="str">
        <f t="shared" ref="CD272" ca="1" si="3491">IF(CB272&lt;=0,"-","")</f>
        <v>-</v>
      </c>
      <c r="CE272" s="30">
        <f t="shared" ca="1" si="2529"/>
        <v>24</v>
      </c>
      <c r="CF272" s="24">
        <f t="shared" ref="CF272" ca="1" si="3492">CE272/GCD(CE272,CE273)</f>
        <v>8</v>
      </c>
      <c r="CG272"/>
      <c r="CH272" s="5"/>
      <c r="CK272" s="5"/>
    </row>
    <row r="273" spans="2:89" ht="32" customHeight="1" x14ac:dyDescent="0.55000000000000004">
      <c r="B273" s="127"/>
      <c r="C273" s="127"/>
      <c r="D273" s="114"/>
      <c r="E273" s="119"/>
      <c r="F273" s="29">
        <f t="shared" ref="F273" ca="1" si="3493">IF(BQ272&lt;=0,BJ273,BH273)</f>
        <v>9</v>
      </c>
      <c r="G273" s="114"/>
      <c r="H273" s="27"/>
      <c r="I273" s="29">
        <f t="shared" ref="I273" ca="1" si="3494">IF(BQ272&lt;=0,BH273,BJ273)</f>
        <v>3</v>
      </c>
      <c r="J273" s="124"/>
      <c r="K273" s="26"/>
      <c r="L273" s="25">
        <f t="shared" ca="1" si="2499"/>
        <v>9</v>
      </c>
      <c r="M273" s="118"/>
      <c r="N273" s="125"/>
      <c r="O273" s="118"/>
      <c r="P273" s="118"/>
      <c r="Q273" s="121"/>
      <c r="R273" s="114"/>
      <c r="S273" s="122"/>
      <c r="T273" s="114"/>
      <c r="U273" s="122"/>
      <c r="V273" s="114"/>
      <c r="W273" s="120"/>
      <c r="X273" s="56"/>
      <c r="Y273" s="121"/>
      <c r="Z273" s="114"/>
      <c r="AA273" s="122"/>
      <c r="AB273" s="114"/>
      <c r="AC273" s="122"/>
      <c r="AD273" s="114"/>
      <c r="AE273" s="27"/>
      <c r="AF273" s="114"/>
      <c r="AG273" t="s">
        <v>230</v>
      </c>
      <c r="AH273" t="s">
        <v>250</v>
      </c>
      <c r="AI273" s="1" t="str">
        <f t="shared" ref="AI273" ca="1" si="3495">IF(O272="","",O272)</f>
        <v/>
      </c>
      <c r="AK273" s="1"/>
      <c r="AM273" s="1"/>
      <c r="AO273" t="s">
        <v>230</v>
      </c>
      <c r="AP273" s="114"/>
      <c r="AQ273" t="str">
        <f t="shared" ca="1" si="3214"/>
        <v>\\(\\quad \\displaystyle  \\)</v>
      </c>
      <c r="AS273" s="114"/>
      <c r="AT273" s="114"/>
      <c r="AU273" s="114"/>
      <c r="AV273" s="114"/>
      <c r="AW273" s="114"/>
      <c r="AX273" s="114"/>
      <c r="AY273" s="114"/>
      <c r="AZ273" s="117"/>
      <c r="BH273" s="23">
        <f t="shared" ca="1" si="2496"/>
        <v>9</v>
      </c>
      <c r="BI273" s="120"/>
      <c r="BJ273" s="23">
        <f t="shared" ca="1" si="2496"/>
        <v>3</v>
      </c>
      <c r="BK273" s="114"/>
      <c r="BL273" s="114"/>
      <c r="BM273" s="114"/>
      <c r="BN273" s="27">
        <f t="shared" ref="BN273" ca="1" si="3496">IF(BL272&gt;BM272,BH273,BJ273)</f>
        <v>3</v>
      </c>
      <c r="BO273" s="27">
        <f t="shared" ref="BO273" ca="1" si="3497">IF(BL272&lt;BM272,BH273,BJ273)</f>
        <v>9</v>
      </c>
      <c r="BP273" s="27"/>
      <c r="BQ273" s="25">
        <f t="shared" ref="BQ273" ca="1" si="3498">BN273*BO273</f>
        <v>27</v>
      </c>
      <c r="BR273" s="114"/>
      <c r="BS273" s="114"/>
      <c r="BT273">
        <f t="shared" ca="1" si="2525"/>
        <v>27</v>
      </c>
      <c r="BU273" s="25">
        <f t="shared" ref="BU273" ca="1" si="3499">BT273/GCD(BT272,BT273)</f>
        <v>9</v>
      </c>
      <c r="CA273" s="114"/>
      <c r="CB273" s="25">
        <f t="shared" ref="CB273" ca="1" si="3500">F273*I273</f>
        <v>27</v>
      </c>
      <c r="CC273" s="114"/>
      <c r="CD273" s="114"/>
      <c r="CE273">
        <f t="shared" ca="1" si="2529"/>
        <v>27</v>
      </c>
      <c r="CF273" s="25">
        <f t="shared" ref="CF273" ca="1" si="3501">CE273/GCD(CE272,CE273)</f>
        <v>9</v>
      </c>
      <c r="CG273"/>
      <c r="CH273" s="5"/>
      <c r="CK273" s="5"/>
    </row>
    <row r="274" spans="2:89" ht="32" customHeight="1" thickBot="1" x14ac:dyDescent="0.6">
      <c r="B274" s="127" t="s">
        <v>29</v>
      </c>
      <c r="C274" s="126" t="s">
        <v>49</v>
      </c>
      <c r="D274" s="114">
        <v>36</v>
      </c>
      <c r="E274" s="119"/>
      <c r="F274" s="28">
        <f t="shared" ref="F274" ca="1" si="3502">IF(BQ274&lt;=0,BJ274,BH274)</f>
        <v>4</v>
      </c>
      <c r="G274" s="114" t="str">
        <f t="shared" si="2421"/>
        <v>　－　</v>
      </c>
      <c r="H274" s="27"/>
      <c r="I274" s="28">
        <f t="shared" ref="I274" ca="1" si="3503">IF(BQ274&lt;=0,BH274,BJ274)</f>
        <v>1</v>
      </c>
      <c r="J274" s="124" t="s">
        <v>13</v>
      </c>
      <c r="K274" s="26"/>
      <c r="L274" s="24">
        <f t="shared" ca="1" si="2499"/>
        <v>11</v>
      </c>
      <c r="M274" s="118" t="str">
        <f t="shared" ref="M274" ca="1" si="3504">IF(L275=1,"=","")</f>
        <v/>
      </c>
      <c r="N274" s="125" t="str">
        <f t="shared" ref="N274" ca="1" si="3505">IF(L275=1,IF(BQ274&lt;0,"ー",""),"")</f>
        <v/>
      </c>
      <c r="O274" s="118" t="str">
        <f t="shared" ref="O274" ca="1" si="3506">IF(L275=1,L274,"")</f>
        <v/>
      </c>
      <c r="P274" s="118" t="s">
        <v>250</v>
      </c>
      <c r="Q274" s="121" t="str">
        <f t="shared" ref="Q274" si="3507">IF(E274="","",E274)</f>
        <v/>
      </c>
      <c r="R274" s="114" t="s">
        <v>249</v>
      </c>
      <c r="S274" s="122">
        <f t="shared" ref="S274" ca="1" si="3508">F274</f>
        <v>4</v>
      </c>
      <c r="T274" s="114" t="s">
        <v>216</v>
      </c>
      <c r="U274" s="122">
        <f t="shared" ref="U274" ca="1" si="3509">F275</f>
        <v>2</v>
      </c>
      <c r="V274" s="114" t="s">
        <v>217</v>
      </c>
      <c r="W274" s="120" t="str">
        <f t="shared" ref="W274" si="3510">G274</f>
        <v>　－　</v>
      </c>
      <c r="X274" s="56"/>
      <c r="Y274" s="121" t="str">
        <f t="shared" ref="Y274" si="3511">IF(H274="","",H274)</f>
        <v/>
      </c>
      <c r="Z274" s="114" t="s">
        <v>249</v>
      </c>
      <c r="AA274" s="122">
        <f t="shared" ref="AA274" ca="1" si="3512">I274</f>
        <v>1</v>
      </c>
      <c r="AB274" s="114" t="s">
        <v>216</v>
      </c>
      <c r="AC274" s="122">
        <f t="shared" ref="AC274" ca="1" si="3513">I275</f>
        <v>6</v>
      </c>
      <c r="AD274" s="114" t="s">
        <v>217</v>
      </c>
      <c r="AE274" s="27"/>
      <c r="AF274" s="114" t="s">
        <v>233</v>
      </c>
      <c r="AG274" t="s">
        <v>230</v>
      </c>
      <c r="AH274" t="s">
        <v>250</v>
      </c>
      <c r="AI274" s="1" t="str">
        <f t="shared" ref="AI274" si="3514">IF(K274="","",K274)</f>
        <v/>
      </c>
      <c r="AJ274" t="s">
        <v>249</v>
      </c>
      <c r="AK274" s="1">
        <f t="shared" ref="AK274" ca="1" si="3515">L274</f>
        <v>11</v>
      </c>
      <c r="AL274" t="s">
        <v>216</v>
      </c>
      <c r="AM274" s="1">
        <f t="shared" ref="AM274" ca="1" si="3516">L275</f>
        <v>6</v>
      </c>
      <c r="AN274" t="s">
        <v>217</v>
      </c>
      <c r="AO274" t="s">
        <v>230</v>
      </c>
      <c r="AP274" s="114" t="str">
        <f t="shared" ca="1" si="3396"/>
        <v>\\(\\quad \\displaystyle \\frac{4}{2}　－　\\frac{1}{6}　=　 \\)</v>
      </c>
      <c r="AQ274" t="str">
        <f t="shared" ca="1" si="3214"/>
        <v>\\(\\quad \\displaystyle \\frac{11}{6} \\)</v>
      </c>
      <c r="AS274" s="114" t="str">
        <f t="shared" ref="AS274" ca="1" si="3517">AP274</f>
        <v>\\(\\quad \\displaystyle \\frac{4}{2}　－　\\frac{1}{6}　=　 \\)</v>
      </c>
      <c r="AT274" s="114" t="str">
        <f t="shared" ref="AT274" ca="1" si="3518">IF(O274="",AQ274,AQ275)</f>
        <v>\\(\\quad \\displaystyle \\frac{11}{6} \\)</v>
      </c>
      <c r="AU274" s="114" t="s">
        <v>60</v>
      </c>
      <c r="AV274" s="115" t="s">
        <v>223</v>
      </c>
      <c r="AW274" s="115" t="str">
        <f t="shared" ref="AW274" ca="1" si="3519">AS274</f>
        <v>\\(\\quad \\displaystyle \\frac{4}{2}　－　\\frac{1}{6}　=　 \\)</v>
      </c>
      <c r="AX274" s="115" t="str">
        <f t="shared" ref="AX274" ca="1" si="3520">AT274</f>
        <v>\\(\\quad \\displaystyle \\frac{11}{6} \\)</v>
      </c>
      <c r="AY274" s="115" t="s">
        <v>62</v>
      </c>
      <c r="AZ274" s="116" t="str">
        <f t="shared" ref="AZ274" ca="1" si="3521">"INSERT INTO "&amp;AU274&amp;"(tangen,question,answer,editor,date,count) VALUES('"&amp;AV274&amp;"','"&amp;AW274&amp;"','"&amp;AX274&amp;"','"&amp;AY274&amp;"',NOW(),0);"</f>
        <v>INSERT INTO math(tangen,question,answer,editor,date,count) VALUES('m3500','\\(\\quad \\displaystyle \\frac{4}{2}　－　\\frac{1}{6}　=　 \\)','\\(\\quad \\displaystyle \\frac{11}{6} \\)','harazono',NOW(),0);</v>
      </c>
      <c r="BH274" s="22">
        <f t="shared" ca="1" si="2492"/>
        <v>4</v>
      </c>
      <c r="BI274" s="120" t="s">
        <v>235</v>
      </c>
      <c r="BJ274" s="22">
        <f t="shared" ref="BJ274" ca="1" si="3522">RANDBETWEEN(1,BH274)</f>
        <v>1</v>
      </c>
      <c r="BK274" s="114" t="s">
        <v>26</v>
      </c>
      <c r="BL274" s="114">
        <f t="shared" ref="BL274" ca="1" si="3523">BH274/BH275</f>
        <v>2</v>
      </c>
      <c r="BM274" s="114">
        <f t="shared" ref="BM274" ca="1" si="3524">BJ274/BJ275</f>
        <v>0.16666666666666666</v>
      </c>
      <c r="BN274" s="27">
        <f t="shared" ref="BN274" ca="1" si="3525">IF(BL274&gt;BM274,BH274,BJ274)</f>
        <v>4</v>
      </c>
      <c r="BO274" s="27">
        <f t="shared" ref="BO274" ca="1" si="3526">IF(BL274&lt;BM274,BH274,BJ274)</f>
        <v>1</v>
      </c>
      <c r="BP274" s="27"/>
      <c r="BQ274" s="24">
        <f t="shared" ref="BQ274" ca="1" si="3527">BN274*BO275-BO274*BN275</f>
        <v>22</v>
      </c>
      <c r="BR274" s="114" t="s">
        <v>26</v>
      </c>
      <c r="BS274" s="114" t="str">
        <f t="shared" ref="BS274" si="3528">BI274</f>
        <v>　－　</v>
      </c>
      <c r="BT274" s="30">
        <f t="shared" ca="1" si="2525"/>
        <v>22</v>
      </c>
      <c r="BU274" s="24">
        <f t="shared" ref="BU274" ca="1" si="3529">BT274/GCD(BT274,BT275)</f>
        <v>11</v>
      </c>
      <c r="CA274" s="114" t="s">
        <v>26</v>
      </c>
      <c r="CB274" s="24">
        <f t="shared" ref="CB274" ca="1" si="3530">F274*I275-I274*F275</f>
        <v>22</v>
      </c>
      <c r="CC274" s="114" t="s">
        <v>26</v>
      </c>
      <c r="CD274" s="114" t="str">
        <f t="shared" ref="CD274" ca="1" si="3531">IF(CB274&lt;=0,"-","")</f>
        <v/>
      </c>
      <c r="CE274" s="30">
        <f t="shared" ca="1" si="2529"/>
        <v>22</v>
      </c>
      <c r="CF274" s="24">
        <f t="shared" ref="CF274" ca="1" si="3532">CE274/GCD(CE274,CE275)</f>
        <v>11</v>
      </c>
      <c r="CG274"/>
      <c r="CH274" s="5"/>
      <c r="CK274" s="5"/>
    </row>
    <row r="275" spans="2:89" ht="32" customHeight="1" x14ac:dyDescent="0.55000000000000004">
      <c r="B275" s="127"/>
      <c r="C275" s="127"/>
      <c r="D275" s="114"/>
      <c r="E275" s="119"/>
      <c r="F275" s="29">
        <f t="shared" ref="F275" ca="1" si="3533">IF(BQ274&lt;=0,BJ275,BH275)</f>
        <v>2</v>
      </c>
      <c r="G275" s="114"/>
      <c r="H275" s="27"/>
      <c r="I275" s="29">
        <f t="shared" ref="I275" ca="1" si="3534">IF(BQ274&lt;=0,BH275,BJ275)</f>
        <v>6</v>
      </c>
      <c r="J275" s="124"/>
      <c r="K275" s="26"/>
      <c r="L275" s="25">
        <f t="shared" ca="1" si="2499"/>
        <v>6</v>
      </c>
      <c r="M275" s="118"/>
      <c r="N275" s="125"/>
      <c r="O275" s="118"/>
      <c r="P275" s="118"/>
      <c r="Q275" s="121"/>
      <c r="R275" s="114"/>
      <c r="S275" s="122"/>
      <c r="T275" s="114"/>
      <c r="U275" s="122"/>
      <c r="V275" s="114"/>
      <c r="W275" s="120"/>
      <c r="X275" s="56"/>
      <c r="Y275" s="121"/>
      <c r="Z275" s="114"/>
      <c r="AA275" s="122"/>
      <c r="AB275" s="114"/>
      <c r="AC275" s="122"/>
      <c r="AD275" s="114"/>
      <c r="AE275" s="27"/>
      <c r="AF275" s="114"/>
      <c r="AG275" t="s">
        <v>230</v>
      </c>
      <c r="AH275" t="s">
        <v>250</v>
      </c>
      <c r="AI275" s="1" t="str">
        <f t="shared" ref="AI275" ca="1" si="3535">IF(O274="","",O274)</f>
        <v/>
      </c>
      <c r="AK275" s="1"/>
      <c r="AM275" s="1"/>
      <c r="AO275" t="s">
        <v>230</v>
      </c>
      <c r="AP275" s="114"/>
      <c r="AQ275" t="str">
        <f t="shared" ca="1" si="3214"/>
        <v>\\(\\quad \\displaystyle  \\)</v>
      </c>
      <c r="AS275" s="114"/>
      <c r="AT275" s="114"/>
      <c r="AU275" s="114"/>
      <c r="AV275" s="114"/>
      <c r="AW275" s="114"/>
      <c r="AX275" s="114"/>
      <c r="AY275" s="114"/>
      <c r="AZ275" s="117"/>
      <c r="BH275" s="23">
        <f t="shared" ca="1" si="2496"/>
        <v>2</v>
      </c>
      <c r="BI275" s="120"/>
      <c r="BJ275" s="23">
        <f t="shared" ca="1" si="2496"/>
        <v>6</v>
      </c>
      <c r="BK275" s="114"/>
      <c r="BL275" s="114"/>
      <c r="BM275" s="114"/>
      <c r="BN275" s="27">
        <f t="shared" ref="BN275" ca="1" si="3536">IF(BL274&gt;BM274,BH275,BJ275)</f>
        <v>2</v>
      </c>
      <c r="BO275" s="27">
        <f t="shared" ref="BO275" ca="1" si="3537">IF(BL274&lt;BM274,BH275,BJ275)</f>
        <v>6</v>
      </c>
      <c r="BP275" s="27"/>
      <c r="BQ275" s="25">
        <f t="shared" ref="BQ275" ca="1" si="3538">BN275*BO275</f>
        <v>12</v>
      </c>
      <c r="BR275" s="114"/>
      <c r="BS275" s="114"/>
      <c r="BT275">
        <f t="shared" ca="1" si="2525"/>
        <v>12</v>
      </c>
      <c r="BU275" s="25">
        <f t="shared" ref="BU275" ca="1" si="3539">BT275/GCD(BT274,BT275)</f>
        <v>6</v>
      </c>
      <c r="CA275" s="114"/>
      <c r="CB275" s="25">
        <f t="shared" ref="CB275" ca="1" si="3540">F275*I275</f>
        <v>12</v>
      </c>
      <c r="CC275" s="114"/>
      <c r="CD275" s="114"/>
      <c r="CE275">
        <f t="shared" ca="1" si="2529"/>
        <v>12</v>
      </c>
      <c r="CF275" s="25">
        <f t="shared" ref="CF275" ca="1" si="3541">CE275/GCD(CE274,CE275)</f>
        <v>6</v>
      </c>
      <c r="CG275"/>
      <c r="CH275" s="5"/>
      <c r="CK275" s="5"/>
    </row>
    <row r="276" spans="2:89" ht="32" customHeight="1" thickBot="1" x14ac:dyDescent="0.6">
      <c r="B276" s="127" t="s">
        <v>29</v>
      </c>
      <c r="C276" s="126" t="s">
        <v>49</v>
      </c>
      <c r="D276" s="114">
        <v>37</v>
      </c>
      <c r="E276" s="119"/>
      <c r="F276" s="28">
        <f t="shared" ref="F276" ca="1" si="3542">IF(BQ276&lt;=0,BJ276,BH276)</f>
        <v>3</v>
      </c>
      <c r="G276" s="114" t="str">
        <f t="shared" si="2421"/>
        <v>　－　</v>
      </c>
      <c r="H276" s="27"/>
      <c r="I276" s="28">
        <f t="shared" ref="I276" ca="1" si="3543">IF(BQ276&lt;=0,BH276,BJ276)</f>
        <v>3</v>
      </c>
      <c r="J276" s="124" t="s">
        <v>13</v>
      </c>
      <c r="K276" s="26"/>
      <c r="L276" s="24">
        <f t="shared" ca="1" si="2499"/>
        <v>1</v>
      </c>
      <c r="M276" s="118" t="str">
        <f t="shared" ref="M276" ca="1" si="3544">IF(L277=1,"=","")</f>
        <v>=</v>
      </c>
      <c r="N276" s="125" t="str">
        <f t="shared" ref="N276" ca="1" si="3545">IF(L277=1,IF(BQ276&lt;0,"ー",""),"")</f>
        <v/>
      </c>
      <c r="O276" s="118">
        <f t="shared" ref="O276" ca="1" si="3546">IF(L277=1,L276,"")</f>
        <v>1</v>
      </c>
      <c r="P276" s="118" t="s">
        <v>250</v>
      </c>
      <c r="Q276" s="121" t="str">
        <f t="shared" ref="Q276" si="3547">IF(E276="","",E276)</f>
        <v/>
      </c>
      <c r="R276" s="114" t="s">
        <v>249</v>
      </c>
      <c r="S276" s="122">
        <f t="shared" ref="S276" ca="1" si="3548">F276</f>
        <v>3</v>
      </c>
      <c r="T276" s="114" t="s">
        <v>216</v>
      </c>
      <c r="U276" s="122">
        <f t="shared" ref="U276" ca="1" si="3549">F277</f>
        <v>6</v>
      </c>
      <c r="V276" s="114" t="s">
        <v>217</v>
      </c>
      <c r="W276" s="120" t="str">
        <f t="shared" ref="W276" si="3550">G276</f>
        <v>　－　</v>
      </c>
      <c r="X276" s="56"/>
      <c r="Y276" s="121" t="str">
        <f t="shared" ref="Y276" si="3551">IF(H276="","",H276)</f>
        <v/>
      </c>
      <c r="Z276" s="114" t="s">
        <v>249</v>
      </c>
      <c r="AA276" s="122">
        <f t="shared" ref="AA276" ca="1" si="3552">I276</f>
        <v>3</v>
      </c>
      <c r="AB276" s="114" t="s">
        <v>216</v>
      </c>
      <c r="AC276" s="122">
        <f t="shared" ref="AC276" ca="1" si="3553">I277</f>
        <v>2</v>
      </c>
      <c r="AD276" s="114" t="s">
        <v>217</v>
      </c>
      <c r="AE276" s="27"/>
      <c r="AF276" s="114" t="s">
        <v>233</v>
      </c>
      <c r="AG276" t="s">
        <v>230</v>
      </c>
      <c r="AH276" t="s">
        <v>250</v>
      </c>
      <c r="AI276" s="1" t="str">
        <f t="shared" ref="AI276" si="3554">IF(K276="","",K276)</f>
        <v/>
      </c>
      <c r="AJ276" t="s">
        <v>249</v>
      </c>
      <c r="AK276" s="1">
        <f t="shared" ref="AK276" ca="1" si="3555">L276</f>
        <v>1</v>
      </c>
      <c r="AL276" t="s">
        <v>216</v>
      </c>
      <c r="AM276" s="1">
        <f t="shared" ref="AM276" ca="1" si="3556">L277</f>
        <v>1</v>
      </c>
      <c r="AN276" t="s">
        <v>217</v>
      </c>
      <c r="AO276" t="s">
        <v>230</v>
      </c>
      <c r="AP276" s="114" t="str">
        <f t="shared" ca="1" si="3396"/>
        <v>\\(\\quad \\displaystyle \\frac{3}{6}　－　\\frac{3}{2}　=　 \\)</v>
      </c>
      <c r="AQ276" t="str">
        <f t="shared" ca="1" si="3214"/>
        <v>\\(\\quad \\displaystyle \\frac{1}{1} \\)</v>
      </c>
      <c r="AS276" s="114" t="str">
        <f t="shared" ref="AS276" ca="1" si="3557">AP276</f>
        <v>\\(\\quad \\displaystyle \\frac{3}{6}　－　\\frac{3}{2}　=　 \\)</v>
      </c>
      <c r="AT276" s="114" t="str">
        <f t="shared" ref="AT276" ca="1" si="3558">IF(O276="",AQ276,AQ277)</f>
        <v>\\(\\quad \\displaystyle 1 \\)</v>
      </c>
      <c r="AU276" s="114" t="s">
        <v>60</v>
      </c>
      <c r="AV276" s="115" t="s">
        <v>223</v>
      </c>
      <c r="AW276" s="115" t="str">
        <f t="shared" ref="AW276" ca="1" si="3559">AS276</f>
        <v>\\(\\quad \\displaystyle \\frac{3}{6}　－　\\frac{3}{2}　=　 \\)</v>
      </c>
      <c r="AX276" s="115" t="str">
        <f t="shared" ref="AX276" ca="1" si="3560">AT276</f>
        <v>\\(\\quad \\displaystyle 1 \\)</v>
      </c>
      <c r="AY276" s="115" t="s">
        <v>62</v>
      </c>
      <c r="AZ276" s="116" t="str">
        <f t="shared" ref="AZ276" ca="1" si="3561">"INSERT INTO "&amp;AU276&amp;"(tangen,question,answer,editor,date,count) VALUES('"&amp;AV276&amp;"','"&amp;AW276&amp;"','"&amp;AX276&amp;"','"&amp;AY276&amp;"',NOW(),0);"</f>
        <v>INSERT INTO math(tangen,question,answer,editor,date,count) VALUES('m3500','\\(\\quad \\displaystyle \\frac{3}{6}　－　\\frac{3}{2}　=　 \\)','\\(\\quad \\displaystyle 1 \\)','harazono',NOW(),0);</v>
      </c>
      <c r="BH276" s="22">
        <f t="shared" ca="1" si="2492"/>
        <v>3</v>
      </c>
      <c r="BI276" s="120" t="s">
        <v>235</v>
      </c>
      <c r="BJ276" s="22">
        <f t="shared" ref="BJ276" ca="1" si="3562">RANDBETWEEN(1,BH276)</f>
        <v>3</v>
      </c>
      <c r="BK276" s="114" t="s">
        <v>26</v>
      </c>
      <c r="BL276" s="114">
        <f t="shared" ref="BL276" ca="1" si="3563">BH276/BH277</f>
        <v>0.5</v>
      </c>
      <c r="BM276" s="114">
        <f t="shared" ref="BM276" ca="1" si="3564">BJ276/BJ277</f>
        <v>1.5</v>
      </c>
      <c r="BN276" s="27">
        <f t="shared" ref="BN276" ca="1" si="3565">IF(BL276&gt;BM276,BH276,BJ276)</f>
        <v>3</v>
      </c>
      <c r="BO276" s="27">
        <f t="shared" ref="BO276" ca="1" si="3566">IF(BL276&lt;BM276,BH276,BJ276)</f>
        <v>3</v>
      </c>
      <c r="BP276" s="27"/>
      <c r="BQ276" s="24">
        <f t="shared" ref="BQ276" ca="1" si="3567">BN276*BO277-BO276*BN277</f>
        <v>12</v>
      </c>
      <c r="BR276" s="114" t="s">
        <v>26</v>
      </c>
      <c r="BS276" s="114" t="str">
        <f t="shared" ref="BS276" si="3568">BI276</f>
        <v>　－　</v>
      </c>
      <c r="BT276" s="30">
        <f t="shared" ca="1" si="2525"/>
        <v>12</v>
      </c>
      <c r="BU276" s="24">
        <f t="shared" ref="BU276" ca="1" si="3569">BT276/GCD(BT276,BT277)</f>
        <v>1</v>
      </c>
      <c r="CA276" s="114" t="s">
        <v>26</v>
      </c>
      <c r="CB276" s="24">
        <f t="shared" ref="CB276" ca="1" si="3570">F276*I277-I276*F277</f>
        <v>-12</v>
      </c>
      <c r="CC276" s="114" t="s">
        <v>26</v>
      </c>
      <c r="CD276" s="114" t="str">
        <f t="shared" ref="CD276" ca="1" si="3571">IF(CB276&lt;=0,"-","")</f>
        <v>-</v>
      </c>
      <c r="CE276" s="30">
        <f t="shared" ca="1" si="2529"/>
        <v>12</v>
      </c>
      <c r="CF276" s="24">
        <f t="shared" ref="CF276" ca="1" si="3572">CE276/GCD(CE276,CE277)</f>
        <v>1</v>
      </c>
      <c r="CG276"/>
      <c r="CH276" s="5"/>
      <c r="CK276" s="5"/>
    </row>
    <row r="277" spans="2:89" ht="32" customHeight="1" x14ac:dyDescent="0.55000000000000004">
      <c r="B277" s="127"/>
      <c r="C277" s="127"/>
      <c r="D277" s="114"/>
      <c r="E277" s="119"/>
      <c r="F277" s="29">
        <f t="shared" ref="F277" ca="1" si="3573">IF(BQ276&lt;=0,BJ277,BH277)</f>
        <v>6</v>
      </c>
      <c r="G277" s="114"/>
      <c r="H277" s="27"/>
      <c r="I277" s="29">
        <f t="shared" ref="I277" ca="1" si="3574">IF(BQ276&lt;=0,BH277,BJ277)</f>
        <v>2</v>
      </c>
      <c r="J277" s="124"/>
      <c r="K277" s="26"/>
      <c r="L277" s="25">
        <f t="shared" ca="1" si="2499"/>
        <v>1</v>
      </c>
      <c r="M277" s="118"/>
      <c r="N277" s="125"/>
      <c r="O277" s="118"/>
      <c r="P277" s="118"/>
      <c r="Q277" s="121"/>
      <c r="R277" s="114"/>
      <c r="S277" s="122"/>
      <c r="T277" s="114"/>
      <c r="U277" s="122"/>
      <c r="V277" s="114"/>
      <c r="W277" s="120"/>
      <c r="X277" s="56"/>
      <c r="Y277" s="121"/>
      <c r="Z277" s="114"/>
      <c r="AA277" s="122"/>
      <c r="AB277" s="114"/>
      <c r="AC277" s="122"/>
      <c r="AD277" s="114"/>
      <c r="AE277" s="27"/>
      <c r="AF277" s="114"/>
      <c r="AG277" t="s">
        <v>230</v>
      </c>
      <c r="AH277" t="s">
        <v>250</v>
      </c>
      <c r="AI277" s="1">
        <f t="shared" ref="AI277" ca="1" si="3575">IF(O276="","",O276)</f>
        <v>1</v>
      </c>
      <c r="AK277" s="1"/>
      <c r="AM277" s="1"/>
      <c r="AO277" t="s">
        <v>230</v>
      </c>
      <c r="AP277" s="114"/>
      <c r="AQ277" t="str">
        <f t="shared" ca="1" si="3214"/>
        <v>\\(\\quad \\displaystyle 1 \\)</v>
      </c>
      <c r="AS277" s="114"/>
      <c r="AT277" s="114"/>
      <c r="AU277" s="114"/>
      <c r="AV277" s="114"/>
      <c r="AW277" s="114"/>
      <c r="AX277" s="114"/>
      <c r="AY277" s="114"/>
      <c r="AZ277" s="117"/>
      <c r="BH277" s="23">
        <f t="shared" ca="1" si="2496"/>
        <v>6</v>
      </c>
      <c r="BI277" s="120"/>
      <c r="BJ277" s="23">
        <f t="shared" ca="1" si="2496"/>
        <v>2</v>
      </c>
      <c r="BK277" s="114"/>
      <c r="BL277" s="114"/>
      <c r="BM277" s="114"/>
      <c r="BN277" s="27">
        <f t="shared" ref="BN277" ca="1" si="3576">IF(BL276&gt;BM276,BH277,BJ277)</f>
        <v>2</v>
      </c>
      <c r="BO277" s="27">
        <f t="shared" ref="BO277" ca="1" si="3577">IF(BL276&lt;BM276,BH277,BJ277)</f>
        <v>6</v>
      </c>
      <c r="BP277" s="27"/>
      <c r="BQ277" s="25">
        <f t="shared" ref="BQ277" ca="1" si="3578">BN277*BO277</f>
        <v>12</v>
      </c>
      <c r="BR277" s="114"/>
      <c r="BS277" s="114"/>
      <c r="BT277">
        <f t="shared" ca="1" si="2525"/>
        <v>12</v>
      </c>
      <c r="BU277" s="25">
        <f t="shared" ref="BU277" ca="1" si="3579">BT277/GCD(BT276,BT277)</f>
        <v>1</v>
      </c>
      <c r="CA277" s="114"/>
      <c r="CB277" s="25">
        <f t="shared" ref="CB277" ca="1" si="3580">F277*I277</f>
        <v>12</v>
      </c>
      <c r="CC277" s="114"/>
      <c r="CD277" s="114"/>
      <c r="CE277">
        <f t="shared" ca="1" si="2529"/>
        <v>12</v>
      </c>
      <c r="CF277" s="25">
        <f t="shared" ref="CF277" ca="1" si="3581">CE277/GCD(CE276,CE277)</f>
        <v>1</v>
      </c>
      <c r="CG277"/>
      <c r="CH277" s="5"/>
      <c r="CK277" s="5"/>
    </row>
    <row r="278" spans="2:89" ht="32" customHeight="1" thickBot="1" x14ac:dyDescent="0.6">
      <c r="B278" s="127" t="s">
        <v>29</v>
      </c>
      <c r="C278" s="126" t="s">
        <v>49</v>
      </c>
      <c r="D278" s="114">
        <v>38</v>
      </c>
      <c r="E278" s="119"/>
      <c r="F278" s="28">
        <f t="shared" ref="F278" ca="1" si="3582">IF(BQ278&lt;=0,BJ278,BH278)</f>
        <v>3</v>
      </c>
      <c r="G278" s="114" t="str">
        <f t="shared" ref="G278:G284" si="3583">BS278</f>
        <v>　－　</v>
      </c>
      <c r="H278" s="27"/>
      <c r="I278" s="28">
        <f t="shared" ref="I278" ca="1" si="3584">IF(BQ278&lt;=0,BH278,BJ278)</f>
        <v>3</v>
      </c>
      <c r="J278" s="124" t="s">
        <v>13</v>
      </c>
      <c r="K278" s="26"/>
      <c r="L278" s="24">
        <f t="shared" ca="1" si="2499"/>
        <v>2</v>
      </c>
      <c r="M278" s="118" t="str">
        <f t="shared" ref="M278" ca="1" si="3585">IF(L279=1,"=","")</f>
        <v/>
      </c>
      <c r="N278" s="125" t="str">
        <f t="shared" ref="N278" ca="1" si="3586">IF(L279=1,IF(BQ278&lt;0,"ー",""),"")</f>
        <v/>
      </c>
      <c r="O278" s="118" t="str">
        <f t="shared" ref="O278" ca="1" si="3587">IF(L279=1,L278,"")</f>
        <v/>
      </c>
      <c r="P278" s="118" t="s">
        <v>250</v>
      </c>
      <c r="Q278" s="121" t="str">
        <f t="shared" ref="Q278" si="3588">IF(E278="","",E278)</f>
        <v/>
      </c>
      <c r="R278" s="114" t="s">
        <v>249</v>
      </c>
      <c r="S278" s="122">
        <f t="shared" ref="S278" ca="1" si="3589">F278</f>
        <v>3</v>
      </c>
      <c r="T278" s="114" t="s">
        <v>216</v>
      </c>
      <c r="U278" s="122">
        <f t="shared" ref="U278" ca="1" si="3590">F279</f>
        <v>3</v>
      </c>
      <c r="V278" s="114" t="s">
        <v>217</v>
      </c>
      <c r="W278" s="120" t="str">
        <f t="shared" ref="W278" si="3591">G278</f>
        <v>　－　</v>
      </c>
      <c r="X278" s="56"/>
      <c r="Y278" s="121" t="str">
        <f t="shared" ref="Y278" si="3592">IF(H278="","",H278)</f>
        <v/>
      </c>
      <c r="Z278" s="114" t="s">
        <v>249</v>
      </c>
      <c r="AA278" s="122">
        <f t="shared" ref="AA278" ca="1" si="3593">I278</f>
        <v>3</v>
      </c>
      <c r="AB278" s="114" t="s">
        <v>216</v>
      </c>
      <c r="AC278" s="122">
        <f t="shared" ref="AC278" ca="1" si="3594">I279</f>
        <v>9</v>
      </c>
      <c r="AD278" s="114" t="s">
        <v>217</v>
      </c>
      <c r="AE278" s="27"/>
      <c r="AF278" s="114" t="s">
        <v>233</v>
      </c>
      <c r="AG278" t="s">
        <v>230</v>
      </c>
      <c r="AH278" t="s">
        <v>250</v>
      </c>
      <c r="AI278" s="1" t="str">
        <f t="shared" ref="AI278" si="3595">IF(K278="","",K278)</f>
        <v/>
      </c>
      <c r="AJ278" t="s">
        <v>249</v>
      </c>
      <c r="AK278" s="1">
        <f t="shared" ref="AK278" ca="1" si="3596">L278</f>
        <v>2</v>
      </c>
      <c r="AL278" t="s">
        <v>216</v>
      </c>
      <c r="AM278" s="1">
        <f t="shared" ref="AM278" ca="1" si="3597">L279</f>
        <v>3</v>
      </c>
      <c r="AN278" t="s">
        <v>217</v>
      </c>
      <c r="AO278" t="s">
        <v>230</v>
      </c>
      <c r="AP278" s="114" t="str">
        <f t="shared" ca="1" si="3396"/>
        <v>\\(\\quad \\displaystyle \\frac{3}{3}　－　\\frac{3}{9}　=　 \\)</v>
      </c>
      <c r="AQ278" t="str">
        <f t="shared" ca="1" si="3214"/>
        <v>\\(\\quad \\displaystyle \\frac{2}{3} \\)</v>
      </c>
      <c r="AS278" s="114" t="str">
        <f t="shared" ref="AS278" ca="1" si="3598">AP278</f>
        <v>\\(\\quad \\displaystyle \\frac{3}{3}　－　\\frac{3}{9}　=　 \\)</v>
      </c>
      <c r="AT278" s="114" t="str">
        <f t="shared" ref="AT278" ca="1" si="3599">IF(O278="",AQ278,AQ279)</f>
        <v>\\(\\quad \\displaystyle \\frac{2}{3} \\)</v>
      </c>
      <c r="AU278" s="114" t="s">
        <v>60</v>
      </c>
      <c r="AV278" s="115" t="s">
        <v>223</v>
      </c>
      <c r="AW278" s="115" t="str">
        <f t="shared" ref="AW278" ca="1" si="3600">AS278</f>
        <v>\\(\\quad \\displaystyle \\frac{3}{3}　－　\\frac{3}{9}　=　 \\)</v>
      </c>
      <c r="AX278" s="115" t="str">
        <f t="shared" ref="AX278" ca="1" si="3601">AT278</f>
        <v>\\(\\quad \\displaystyle \\frac{2}{3} \\)</v>
      </c>
      <c r="AY278" s="115" t="s">
        <v>62</v>
      </c>
      <c r="AZ278" s="116" t="str">
        <f t="shared" ref="AZ278" ca="1" si="3602">"INSERT INTO "&amp;AU278&amp;"(tangen,question,answer,editor,date,count) VALUES('"&amp;AV278&amp;"','"&amp;AW278&amp;"','"&amp;AX278&amp;"','"&amp;AY278&amp;"',NOW(),0);"</f>
        <v>INSERT INTO math(tangen,question,answer,editor,date,count) VALUES('m3500','\\(\\quad \\displaystyle \\frac{3}{3}　－　\\frac{3}{9}　=　 \\)','\\(\\quad \\displaystyle \\frac{2}{3} \\)','harazono',NOW(),0);</v>
      </c>
      <c r="BH278" s="22">
        <f t="shared" ca="1" si="2492"/>
        <v>3</v>
      </c>
      <c r="BI278" s="120" t="s">
        <v>235</v>
      </c>
      <c r="BJ278" s="22">
        <f t="shared" ref="BJ278" ca="1" si="3603">RANDBETWEEN(1,BH278)</f>
        <v>3</v>
      </c>
      <c r="BK278" s="114" t="s">
        <v>26</v>
      </c>
      <c r="BL278" s="114">
        <f t="shared" ref="BL278" ca="1" si="3604">BH278/BH279</f>
        <v>1</v>
      </c>
      <c r="BM278" s="114">
        <f t="shared" ref="BM278" ca="1" si="3605">BJ278/BJ279</f>
        <v>0.33333333333333331</v>
      </c>
      <c r="BN278" s="27">
        <f t="shared" ref="BN278" ca="1" si="3606">IF(BL278&gt;BM278,BH278,BJ278)</f>
        <v>3</v>
      </c>
      <c r="BO278" s="27">
        <f t="shared" ref="BO278" ca="1" si="3607">IF(BL278&lt;BM278,BH278,BJ278)</f>
        <v>3</v>
      </c>
      <c r="BP278" s="27"/>
      <c r="BQ278" s="24">
        <f t="shared" ref="BQ278" ca="1" si="3608">BN278*BO279-BO278*BN279</f>
        <v>18</v>
      </c>
      <c r="BR278" s="114" t="s">
        <v>26</v>
      </c>
      <c r="BS278" s="114" t="str">
        <f t="shared" ref="BS278" si="3609">BI278</f>
        <v>　－　</v>
      </c>
      <c r="BT278" s="30">
        <f t="shared" ca="1" si="2525"/>
        <v>18</v>
      </c>
      <c r="BU278" s="24">
        <f t="shared" ref="BU278" ca="1" si="3610">BT278/GCD(BT278,BT279)</f>
        <v>2</v>
      </c>
      <c r="CA278" s="114" t="s">
        <v>26</v>
      </c>
      <c r="CB278" s="24">
        <f t="shared" ref="CB278" ca="1" si="3611">F278*I279-I278*F279</f>
        <v>18</v>
      </c>
      <c r="CC278" s="114" t="s">
        <v>26</v>
      </c>
      <c r="CD278" s="114" t="str">
        <f t="shared" ref="CD278" ca="1" si="3612">IF(CB278&lt;=0,"-","")</f>
        <v/>
      </c>
      <c r="CE278" s="30">
        <f t="shared" ca="1" si="2529"/>
        <v>18</v>
      </c>
      <c r="CF278" s="24">
        <f t="shared" ref="CF278" ca="1" si="3613">CE278/GCD(CE278,CE279)</f>
        <v>2</v>
      </c>
      <c r="CG278"/>
      <c r="CH278" s="5"/>
      <c r="CK278" s="5"/>
    </row>
    <row r="279" spans="2:89" ht="32" customHeight="1" x14ac:dyDescent="0.55000000000000004">
      <c r="B279" s="127"/>
      <c r="C279" s="127"/>
      <c r="D279" s="114"/>
      <c r="E279" s="119"/>
      <c r="F279" s="29">
        <f t="shared" ref="F279" ca="1" si="3614">IF(BQ278&lt;=0,BJ279,BH279)</f>
        <v>3</v>
      </c>
      <c r="G279" s="114"/>
      <c r="H279" s="27"/>
      <c r="I279" s="29">
        <f t="shared" ref="I279" ca="1" si="3615">IF(BQ278&lt;=0,BH279,BJ279)</f>
        <v>9</v>
      </c>
      <c r="J279" s="124"/>
      <c r="K279" s="26"/>
      <c r="L279" s="25">
        <f t="shared" ca="1" si="2499"/>
        <v>3</v>
      </c>
      <c r="M279" s="118"/>
      <c r="N279" s="125"/>
      <c r="O279" s="118"/>
      <c r="P279" s="118"/>
      <c r="Q279" s="121"/>
      <c r="R279" s="114"/>
      <c r="S279" s="122"/>
      <c r="T279" s="114"/>
      <c r="U279" s="122"/>
      <c r="V279" s="114"/>
      <c r="W279" s="120"/>
      <c r="X279" s="56"/>
      <c r="Y279" s="121"/>
      <c r="Z279" s="114"/>
      <c r="AA279" s="122"/>
      <c r="AB279" s="114"/>
      <c r="AC279" s="122"/>
      <c r="AD279" s="114"/>
      <c r="AE279" s="27"/>
      <c r="AF279" s="114"/>
      <c r="AG279" t="s">
        <v>230</v>
      </c>
      <c r="AH279" t="s">
        <v>250</v>
      </c>
      <c r="AI279" s="1" t="str">
        <f t="shared" ref="AI279" ca="1" si="3616">IF(O278="","",O278)</f>
        <v/>
      </c>
      <c r="AK279" s="1"/>
      <c r="AM279" s="1"/>
      <c r="AO279" t="s">
        <v>230</v>
      </c>
      <c r="AP279" s="114"/>
      <c r="AQ279" t="str">
        <f t="shared" ca="1" si="3214"/>
        <v>\\(\\quad \\displaystyle  \\)</v>
      </c>
      <c r="AS279" s="114"/>
      <c r="AT279" s="114"/>
      <c r="AU279" s="114"/>
      <c r="AV279" s="114"/>
      <c r="AW279" s="114"/>
      <c r="AX279" s="114"/>
      <c r="AY279" s="114"/>
      <c r="AZ279" s="117"/>
      <c r="BH279" s="23">
        <f t="shared" ca="1" si="2496"/>
        <v>3</v>
      </c>
      <c r="BI279" s="120"/>
      <c r="BJ279" s="23">
        <f t="shared" ca="1" si="2496"/>
        <v>9</v>
      </c>
      <c r="BK279" s="114"/>
      <c r="BL279" s="114"/>
      <c r="BM279" s="114"/>
      <c r="BN279" s="27">
        <f t="shared" ref="BN279" ca="1" si="3617">IF(BL278&gt;BM278,BH279,BJ279)</f>
        <v>3</v>
      </c>
      <c r="BO279" s="27">
        <f t="shared" ref="BO279" ca="1" si="3618">IF(BL278&lt;BM278,BH279,BJ279)</f>
        <v>9</v>
      </c>
      <c r="BP279" s="27"/>
      <c r="BQ279" s="25">
        <f t="shared" ref="BQ279" ca="1" si="3619">BN279*BO279</f>
        <v>27</v>
      </c>
      <c r="BR279" s="114"/>
      <c r="BS279" s="114"/>
      <c r="BT279">
        <f t="shared" ca="1" si="2525"/>
        <v>27</v>
      </c>
      <c r="BU279" s="25">
        <f t="shared" ref="BU279" ca="1" si="3620">BT279/GCD(BT278,BT279)</f>
        <v>3</v>
      </c>
      <c r="CA279" s="114"/>
      <c r="CB279" s="25">
        <f t="shared" ref="CB279" ca="1" si="3621">F279*I279</f>
        <v>27</v>
      </c>
      <c r="CC279" s="114"/>
      <c r="CD279" s="114"/>
      <c r="CE279">
        <f t="shared" ca="1" si="2529"/>
        <v>27</v>
      </c>
      <c r="CF279" s="25">
        <f t="shared" ref="CF279" ca="1" si="3622">CE279/GCD(CE278,CE279)</f>
        <v>3</v>
      </c>
      <c r="CG279"/>
      <c r="CH279" s="5"/>
      <c r="CK279" s="5"/>
    </row>
    <row r="280" spans="2:89" ht="32" customHeight="1" thickBot="1" x14ac:dyDescent="0.6">
      <c r="B280" s="127" t="s">
        <v>29</v>
      </c>
      <c r="C280" s="126" t="s">
        <v>49</v>
      </c>
      <c r="D280" s="114">
        <v>39</v>
      </c>
      <c r="E280" s="119"/>
      <c r="F280" s="28">
        <f t="shared" ref="F280" ca="1" si="3623">IF(BQ280&lt;=0,BJ280,BH280)</f>
        <v>8</v>
      </c>
      <c r="G280" s="114" t="str">
        <f t="shared" si="3583"/>
        <v>　－　</v>
      </c>
      <c r="H280" s="27"/>
      <c r="I280" s="28">
        <f t="shared" ref="I280" ca="1" si="3624">IF(BQ280&lt;=0,BH280,BJ280)</f>
        <v>1</v>
      </c>
      <c r="J280" s="124" t="s">
        <v>13</v>
      </c>
      <c r="K280" s="26"/>
      <c r="L280" s="24">
        <f t="shared" ca="1" si="2499"/>
        <v>41</v>
      </c>
      <c r="M280" s="118" t="str">
        <f t="shared" ref="M280" ca="1" si="3625">IF(L281=1,"=","")</f>
        <v/>
      </c>
      <c r="N280" s="125" t="str">
        <f t="shared" ref="N280" ca="1" si="3626">IF(L281=1,IF(BQ280&lt;0,"ー",""),"")</f>
        <v/>
      </c>
      <c r="O280" s="118" t="str">
        <f t="shared" ref="O280" ca="1" si="3627">IF(L281=1,L280,"")</f>
        <v/>
      </c>
      <c r="P280" s="118" t="s">
        <v>250</v>
      </c>
      <c r="Q280" s="121" t="str">
        <f t="shared" ref="Q280" si="3628">IF(E280="","",E280)</f>
        <v/>
      </c>
      <c r="R280" s="114" t="s">
        <v>249</v>
      </c>
      <c r="S280" s="122">
        <f t="shared" ref="S280" ca="1" si="3629">F280</f>
        <v>8</v>
      </c>
      <c r="T280" s="114" t="s">
        <v>216</v>
      </c>
      <c r="U280" s="122">
        <f t="shared" ref="U280" ca="1" si="3630">F281</f>
        <v>7</v>
      </c>
      <c r="V280" s="114" t="s">
        <v>217</v>
      </c>
      <c r="W280" s="120" t="str">
        <f t="shared" ref="W280" si="3631">G280</f>
        <v>　－　</v>
      </c>
      <c r="X280" s="56"/>
      <c r="Y280" s="121" t="str">
        <f t="shared" ref="Y280" si="3632">IF(H280="","",H280)</f>
        <v/>
      </c>
      <c r="Z280" s="114" t="s">
        <v>249</v>
      </c>
      <c r="AA280" s="122">
        <f t="shared" ref="AA280" ca="1" si="3633">I280</f>
        <v>1</v>
      </c>
      <c r="AB280" s="114" t="s">
        <v>216</v>
      </c>
      <c r="AC280" s="122">
        <f t="shared" ref="AC280" ca="1" si="3634">I281</f>
        <v>6</v>
      </c>
      <c r="AD280" s="114" t="s">
        <v>217</v>
      </c>
      <c r="AE280" s="27"/>
      <c r="AF280" s="114" t="s">
        <v>233</v>
      </c>
      <c r="AG280" t="s">
        <v>230</v>
      </c>
      <c r="AH280" t="s">
        <v>250</v>
      </c>
      <c r="AI280" s="1" t="str">
        <f t="shared" ref="AI280" si="3635">IF(K280="","",K280)</f>
        <v/>
      </c>
      <c r="AJ280" t="s">
        <v>249</v>
      </c>
      <c r="AK280" s="1">
        <f t="shared" ref="AK280" ca="1" si="3636">L280</f>
        <v>41</v>
      </c>
      <c r="AL280" t="s">
        <v>216</v>
      </c>
      <c r="AM280" s="1">
        <f t="shared" ref="AM280" ca="1" si="3637">L281</f>
        <v>42</v>
      </c>
      <c r="AN280" t="s">
        <v>217</v>
      </c>
      <c r="AO280" t="s">
        <v>230</v>
      </c>
      <c r="AP280" s="114" t="str">
        <f t="shared" ca="1" si="3396"/>
        <v>\\(\\quad \\displaystyle \\frac{8}{7}　－　\\frac{1}{6}　=　 \\)</v>
      </c>
      <c r="AQ280" t="str">
        <f t="shared" ca="1" si="3214"/>
        <v>\\(\\quad \\displaystyle \\frac{41}{42} \\)</v>
      </c>
      <c r="AS280" s="114" t="str">
        <f t="shared" ref="AS280" ca="1" si="3638">AP280</f>
        <v>\\(\\quad \\displaystyle \\frac{8}{7}　－　\\frac{1}{6}　=　 \\)</v>
      </c>
      <c r="AT280" s="114" t="str">
        <f t="shared" ref="AT280" ca="1" si="3639">IF(O280="",AQ280,AQ281)</f>
        <v>\\(\\quad \\displaystyle \\frac{41}{42} \\)</v>
      </c>
      <c r="AU280" s="114" t="s">
        <v>60</v>
      </c>
      <c r="AV280" s="115" t="s">
        <v>223</v>
      </c>
      <c r="AW280" s="115" t="str">
        <f t="shared" ref="AW280" ca="1" si="3640">AS280</f>
        <v>\\(\\quad \\displaystyle \\frac{8}{7}　－　\\frac{1}{6}　=　 \\)</v>
      </c>
      <c r="AX280" s="115" t="str">
        <f t="shared" ref="AX280" ca="1" si="3641">AT280</f>
        <v>\\(\\quad \\displaystyle \\frac{41}{42} \\)</v>
      </c>
      <c r="AY280" s="115" t="s">
        <v>62</v>
      </c>
      <c r="AZ280" s="116" t="str">
        <f t="shared" ref="AZ280" ca="1" si="3642">"INSERT INTO "&amp;AU280&amp;"(tangen,question,answer,editor,date,count) VALUES('"&amp;AV280&amp;"','"&amp;AW280&amp;"','"&amp;AX280&amp;"','"&amp;AY280&amp;"',NOW(),0);"</f>
        <v>INSERT INTO math(tangen,question,answer,editor,date,count) VALUES('m3500','\\(\\quad \\displaystyle \\frac{8}{7}　－　\\frac{1}{6}　=　 \\)','\\(\\quad \\displaystyle \\frac{41}{42} \\)','harazono',NOW(),0);</v>
      </c>
      <c r="BH280" s="22">
        <f t="shared" ca="1" si="2492"/>
        <v>8</v>
      </c>
      <c r="BI280" s="120" t="s">
        <v>235</v>
      </c>
      <c r="BJ280" s="22">
        <f t="shared" ref="BJ280" ca="1" si="3643">RANDBETWEEN(1,BH280)</f>
        <v>1</v>
      </c>
      <c r="BK280" s="114" t="s">
        <v>26</v>
      </c>
      <c r="BL280" s="114">
        <f t="shared" ref="BL280" ca="1" si="3644">BH280/BH281</f>
        <v>1.1428571428571428</v>
      </c>
      <c r="BM280" s="114">
        <f t="shared" ref="BM280" ca="1" si="3645">BJ280/BJ281</f>
        <v>0.16666666666666666</v>
      </c>
      <c r="BN280" s="27">
        <f t="shared" ref="BN280" ca="1" si="3646">IF(BL280&gt;BM280,BH280,BJ280)</f>
        <v>8</v>
      </c>
      <c r="BO280" s="27">
        <f t="shared" ref="BO280" ca="1" si="3647">IF(BL280&lt;BM280,BH280,BJ280)</f>
        <v>1</v>
      </c>
      <c r="BP280" s="27"/>
      <c r="BQ280" s="24">
        <f t="shared" ref="BQ280" ca="1" si="3648">BN280*BO281-BO280*BN281</f>
        <v>41</v>
      </c>
      <c r="BR280" s="114" t="s">
        <v>26</v>
      </c>
      <c r="BS280" s="114" t="str">
        <f t="shared" ref="BS280" si="3649">BI280</f>
        <v>　－　</v>
      </c>
      <c r="BT280" s="30">
        <f t="shared" ca="1" si="2525"/>
        <v>41</v>
      </c>
      <c r="BU280" s="24">
        <f t="shared" ref="BU280" ca="1" si="3650">BT280/GCD(BT280,BT281)</f>
        <v>41</v>
      </c>
      <c r="CA280" s="114" t="s">
        <v>26</v>
      </c>
      <c r="CB280" s="24">
        <f t="shared" ref="CB280" ca="1" si="3651">F280*I281-I280*F281</f>
        <v>41</v>
      </c>
      <c r="CC280" s="114" t="s">
        <v>26</v>
      </c>
      <c r="CD280" s="114" t="str">
        <f t="shared" ref="CD280" ca="1" si="3652">IF(CB280&lt;=0,"-","")</f>
        <v/>
      </c>
      <c r="CE280" s="30">
        <f t="shared" ca="1" si="2529"/>
        <v>41</v>
      </c>
      <c r="CF280" s="24">
        <f t="shared" ref="CF280" ca="1" si="3653">CE280/GCD(CE280,CE281)</f>
        <v>41</v>
      </c>
      <c r="CG280"/>
      <c r="CH280" s="5"/>
      <c r="CK280" s="5"/>
    </row>
    <row r="281" spans="2:89" ht="32" customHeight="1" x14ac:dyDescent="0.55000000000000004">
      <c r="B281" s="127"/>
      <c r="C281" s="127"/>
      <c r="D281" s="114"/>
      <c r="E281" s="119"/>
      <c r="F281" s="29">
        <f t="shared" ref="F281" ca="1" si="3654">IF(BQ280&lt;=0,BJ281,BH281)</f>
        <v>7</v>
      </c>
      <c r="G281" s="114"/>
      <c r="H281" s="27"/>
      <c r="I281" s="29">
        <f t="shared" ref="I281" ca="1" si="3655">IF(BQ280&lt;=0,BH281,BJ281)</f>
        <v>6</v>
      </c>
      <c r="J281" s="124"/>
      <c r="K281" s="26"/>
      <c r="L281" s="25">
        <f t="shared" ca="1" si="2499"/>
        <v>42</v>
      </c>
      <c r="M281" s="118"/>
      <c r="N281" s="125"/>
      <c r="O281" s="118"/>
      <c r="P281" s="118"/>
      <c r="Q281" s="121"/>
      <c r="R281" s="114"/>
      <c r="S281" s="122"/>
      <c r="T281" s="114"/>
      <c r="U281" s="122"/>
      <c r="V281" s="114"/>
      <c r="W281" s="120"/>
      <c r="X281" s="56"/>
      <c r="Y281" s="121"/>
      <c r="Z281" s="114"/>
      <c r="AA281" s="122"/>
      <c r="AB281" s="114"/>
      <c r="AC281" s="122"/>
      <c r="AD281" s="114"/>
      <c r="AE281" s="27"/>
      <c r="AF281" s="114"/>
      <c r="AG281" t="s">
        <v>230</v>
      </c>
      <c r="AH281" t="s">
        <v>250</v>
      </c>
      <c r="AI281" s="1" t="str">
        <f t="shared" ref="AI281" ca="1" si="3656">IF(O280="","",O280)</f>
        <v/>
      </c>
      <c r="AK281" s="1"/>
      <c r="AM281" s="1"/>
      <c r="AO281" t="s">
        <v>230</v>
      </c>
      <c r="AP281" s="114"/>
      <c r="AQ281" t="str">
        <f t="shared" ca="1" si="3214"/>
        <v>\\(\\quad \\displaystyle  \\)</v>
      </c>
      <c r="AS281" s="114"/>
      <c r="AT281" s="114"/>
      <c r="AU281" s="114"/>
      <c r="AV281" s="114"/>
      <c r="AW281" s="114"/>
      <c r="AX281" s="114"/>
      <c r="AY281" s="114"/>
      <c r="AZ281" s="117"/>
      <c r="BH281" s="23">
        <f t="shared" ca="1" si="2496"/>
        <v>7</v>
      </c>
      <c r="BI281" s="120"/>
      <c r="BJ281" s="23">
        <f t="shared" ca="1" si="2496"/>
        <v>6</v>
      </c>
      <c r="BK281" s="114"/>
      <c r="BL281" s="114"/>
      <c r="BM281" s="114"/>
      <c r="BN281" s="27">
        <f t="shared" ref="BN281" ca="1" si="3657">IF(BL280&gt;BM280,BH281,BJ281)</f>
        <v>7</v>
      </c>
      <c r="BO281" s="27">
        <f t="shared" ref="BO281" ca="1" si="3658">IF(BL280&lt;BM280,BH281,BJ281)</f>
        <v>6</v>
      </c>
      <c r="BP281" s="27"/>
      <c r="BQ281" s="25">
        <f t="shared" ref="BQ281" ca="1" si="3659">BN281*BO281</f>
        <v>42</v>
      </c>
      <c r="BR281" s="114"/>
      <c r="BS281" s="114"/>
      <c r="BT281">
        <f t="shared" ca="1" si="2525"/>
        <v>42</v>
      </c>
      <c r="BU281" s="25">
        <f t="shared" ref="BU281" ca="1" si="3660">BT281/GCD(BT280,BT281)</f>
        <v>42</v>
      </c>
      <c r="CA281" s="114"/>
      <c r="CB281" s="25">
        <f t="shared" ref="CB281" ca="1" si="3661">F281*I281</f>
        <v>42</v>
      </c>
      <c r="CC281" s="114"/>
      <c r="CD281" s="114"/>
      <c r="CE281">
        <f t="shared" ca="1" si="2529"/>
        <v>42</v>
      </c>
      <c r="CF281" s="25">
        <f t="shared" ref="CF281" ca="1" si="3662">CE281/GCD(CE280,CE281)</f>
        <v>42</v>
      </c>
      <c r="CG281"/>
      <c r="CH281" s="5"/>
      <c r="CK281" s="5"/>
    </row>
    <row r="282" spans="2:89" ht="32" customHeight="1" thickBot="1" x14ac:dyDescent="0.6">
      <c r="B282" s="127" t="s">
        <v>29</v>
      </c>
      <c r="C282" s="126" t="s">
        <v>49</v>
      </c>
      <c r="D282" s="114">
        <v>40</v>
      </c>
      <c r="E282" s="119"/>
      <c r="F282" s="28">
        <f t="shared" ref="F282" ca="1" si="3663">IF(BQ282&lt;=0,BJ282,BH282)</f>
        <v>5</v>
      </c>
      <c r="G282" s="114" t="str">
        <f t="shared" si="3583"/>
        <v>　－　</v>
      </c>
      <c r="H282" s="27"/>
      <c r="I282" s="28">
        <f t="shared" ref="I282" ca="1" si="3664">IF(BQ282&lt;=0,BH282,BJ282)</f>
        <v>1</v>
      </c>
      <c r="J282" s="124" t="s">
        <v>13</v>
      </c>
      <c r="K282" s="26"/>
      <c r="L282" s="24">
        <f t="shared" ca="1" si="2499"/>
        <v>9</v>
      </c>
      <c r="M282" s="118" t="str">
        <f t="shared" ref="M282" ca="1" si="3665">IF(L283=1,"=","")</f>
        <v/>
      </c>
      <c r="N282" s="125" t="str">
        <f t="shared" ref="N282" ca="1" si="3666">IF(L283=1,IF(BQ282&lt;0,"ー",""),"")</f>
        <v/>
      </c>
      <c r="O282" s="118" t="str">
        <f t="shared" ref="O282" ca="1" si="3667">IF(L283=1,L282,"")</f>
        <v/>
      </c>
      <c r="P282" s="118" t="s">
        <v>250</v>
      </c>
      <c r="Q282" s="121" t="str">
        <f t="shared" ref="Q282" si="3668">IF(E282="","",E282)</f>
        <v/>
      </c>
      <c r="R282" s="114" t="s">
        <v>249</v>
      </c>
      <c r="S282" s="122">
        <f t="shared" ref="S282" ca="1" si="3669">F282</f>
        <v>5</v>
      </c>
      <c r="T282" s="114" t="s">
        <v>216</v>
      </c>
      <c r="U282" s="122">
        <f t="shared" ref="U282" ca="1" si="3670">F283</f>
        <v>4</v>
      </c>
      <c r="V282" s="114" t="s">
        <v>217</v>
      </c>
      <c r="W282" s="120" t="str">
        <f t="shared" ref="W282" si="3671">G282</f>
        <v>　－　</v>
      </c>
      <c r="X282" s="56"/>
      <c r="Y282" s="121" t="str">
        <f t="shared" ref="Y282" si="3672">IF(H282="","",H282)</f>
        <v/>
      </c>
      <c r="Z282" s="114" t="s">
        <v>249</v>
      </c>
      <c r="AA282" s="122">
        <f t="shared" ref="AA282" ca="1" si="3673">I282</f>
        <v>1</v>
      </c>
      <c r="AB282" s="114" t="s">
        <v>216</v>
      </c>
      <c r="AC282" s="122">
        <f t="shared" ref="AC282" ca="1" si="3674">I283</f>
        <v>8</v>
      </c>
      <c r="AD282" s="114" t="s">
        <v>217</v>
      </c>
      <c r="AE282" s="27"/>
      <c r="AF282" s="114" t="s">
        <v>233</v>
      </c>
      <c r="AG282" t="s">
        <v>230</v>
      </c>
      <c r="AH282" t="s">
        <v>250</v>
      </c>
      <c r="AI282" s="1" t="str">
        <f t="shared" ref="AI282" si="3675">IF(K282="","",K282)</f>
        <v/>
      </c>
      <c r="AJ282" t="s">
        <v>249</v>
      </c>
      <c r="AK282" s="1">
        <f t="shared" ref="AK282" ca="1" si="3676">L282</f>
        <v>9</v>
      </c>
      <c r="AL282" t="s">
        <v>216</v>
      </c>
      <c r="AM282" s="1">
        <f t="shared" ref="AM282" ca="1" si="3677">L283</f>
        <v>8</v>
      </c>
      <c r="AN282" t="s">
        <v>217</v>
      </c>
      <c r="AO282" t="s">
        <v>230</v>
      </c>
      <c r="AP282" s="114" t="str">
        <f t="shared" ca="1" si="3396"/>
        <v>\\(\\quad \\displaystyle \\frac{5}{4}　－　\\frac{1}{8}　=　 \\)</v>
      </c>
      <c r="AQ282" t="str">
        <f t="shared" ca="1" si="3214"/>
        <v>\\(\\quad \\displaystyle \\frac{9}{8} \\)</v>
      </c>
      <c r="AS282" s="114" t="str">
        <f t="shared" ref="AS282" ca="1" si="3678">AP282</f>
        <v>\\(\\quad \\displaystyle \\frac{5}{4}　－　\\frac{1}{8}　=　 \\)</v>
      </c>
      <c r="AT282" s="114" t="str">
        <f t="shared" ref="AT282" ca="1" si="3679">IF(O282="",AQ282,AQ283)</f>
        <v>\\(\\quad \\displaystyle \\frac{9}{8} \\)</v>
      </c>
      <c r="AU282" s="114" t="s">
        <v>60</v>
      </c>
      <c r="AV282" s="115" t="s">
        <v>223</v>
      </c>
      <c r="AW282" s="115" t="str">
        <f t="shared" ref="AW282" ca="1" si="3680">AS282</f>
        <v>\\(\\quad \\displaystyle \\frac{5}{4}　－　\\frac{1}{8}　=　 \\)</v>
      </c>
      <c r="AX282" s="115" t="str">
        <f t="shared" ref="AX282" ca="1" si="3681">AT282</f>
        <v>\\(\\quad \\displaystyle \\frac{9}{8} \\)</v>
      </c>
      <c r="AY282" s="115" t="s">
        <v>62</v>
      </c>
      <c r="AZ282" s="116" t="str">
        <f t="shared" ref="AZ282" ca="1" si="3682">"INSERT INTO "&amp;AU282&amp;"(tangen,question,answer,editor,date,count) VALUES('"&amp;AV282&amp;"','"&amp;AW282&amp;"','"&amp;AX282&amp;"','"&amp;AY282&amp;"',NOW(),0);"</f>
        <v>INSERT INTO math(tangen,question,answer,editor,date,count) VALUES('m3500','\\(\\quad \\displaystyle \\frac{5}{4}　－　\\frac{1}{8}　=　 \\)','\\(\\quad \\displaystyle \\frac{9}{8} \\)','harazono',NOW(),0);</v>
      </c>
      <c r="BH282" s="22">
        <f t="shared" ca="1" si="2492"/>
        <v>5</v>
      </c>
      <c r="BI282" s="120" t="s">
        <v>235</v>
      </c>
      <c r="BJ282" s="22">
        <f t="shared" ref="BJ282" ca="1" si="3683">RANDBETWEEN(1,BH282)</f>
        <v>1</v>
      </c>
      <c r="BK282" s="114" t="s">
        <v>26</v>
      </c>
      <c r="BL282" s="114">
        <f t="shared" ref="BL282" ca="1" si="3684">BH282/BH283</f>
        <v>1.25</v>
      </c>
      <c r="BM282" s="114">
        <f t="shared" ref="BM282" ca="1" si="3685">BJ282/BJ283</f>
        <v>0.125</v>
      </c>
      <c r="BN282" s="27">
        <f t="shared" ref="BN282" ca="1" si="3686">IF(BL282&gt;BM282,BH282,BJ282)</f>
        <v>5</v>
      </c>
      <c r="BO282" s="27">
        <f t="shared" ref="BO282" ca="1" si="3687">IF(BL282&lt;BM282,BH282,BJ282)</f>
        <v>1</v>
      </c>
      <c r="BP282" s="27"/>
      <c r="BQ282" s="24">
        <f t="shared" ref="BQ282" ca="1" si="3688">BN282*BO283-BO282*BN283</f>
        <v>36</v>
      </c>
      <c r="BR282" s="114" t="s">
        <v>26</v>
      </c>
      <c r="BS282" s="114" t="str">
        <f t="shared" ref="BS282" si="3689">BI282</f>
        <v>　－　</v>
      </c>
      <c r="BT282" s="30">
        <f t="shared" ca="1" si="2525"/>
        <v>36</v>
      </c>
      <c r="BU282" s="24">
        <f t="shared" ref="BU282" ca="1" si="3690">BT282/GCD(BT282,BT283)</f>
        <v>9</v>
      </c>
      <c r="CA282" s="114" t="s">
        <v>26</v>
      </c>
      <c r="CB282" s="24">
        <f t="shared" ref="CB282" ca="1" si="3691">F282*I283-I282*F283</f>
        <v>36</v>
      </c>
      <c r="CC282" s="114" t="s">
        <v>26</v>
      </c>
      <c r="CD282" s="114" t="str">
        <f t="shared" ref="CD282" ca="1" si="3692">IF(CB282&lt;=0,"-","")</f>
        <v/>
      </c>
      <c r="CE282" s="30">
        <f t="shared" ca="1" si="2529"/>
        <v>36</v>
      </c>
      <c r="CF282" s="24">
        <f t="shared" ref="CF282" ca="1" si="3693">CE282/GCD(CE282,CE283)</f>
        <v>9</v>
      </c>
      <c r="CG282"/>
      <c r="CH282" s="5"/>
      <c r="CK282" s="5"/>
    </row>
    <row r="283" spans="2:89" ht="32" customHeight="1" x14ac:dyDescent="0.55000000000000004">
      <c r="B283" s="127"/>
      <c r="C283" s="127"/>
      <c r="D283" s="114"/>
      <c r="E283" s="119"/>
      <c r="F283" s="29">
        <f t="shared" ref="F283" ca="1" si="3694">IF(BQ282&lt;=0,BJ283,BH283)</f>
        <v>4</v>
      </c>
      <c r="G283" s="114"/>
      <c r="H283" s="27"/>
      <c r="I283" s="29">
        <f t="shared" ref="I283" ca="1" si="3695">IF(BQ282&lt;=0,BH283,BJ283)</f>
        <v>8</v>
      </c>
      <c r="J283" s="124"/>
      <c r="K283" s="26"/>
      <c r="L283" s="25">
        <f t="shared" ca="1" si="2499"/>
        <v>8</v>
      </c>
      <c r="M283" s="118"/>
      <c r="N283" s="125"/>
      <c r="O283" s="118"/>
      <c r="P283" s="118"/>
      <c r="Q283" s="121"/>
      <c r="R283" s="114"/>
      <c r="S283" s="122"/>
      <c r="T283" s="114"/>
      <c r="U283" s="122"/>
      <c r="V283" s="114"/>
      <c r="W283" s="120"/>
      <c r="X283" s="56"/>
      <c r="Y283" s="121"/>
      <c r="Z283" s="114"/>
      <c r="AA283" s="122"/>
      <c r="AB283" s="114"/>
      <c r="AC283" s="122"/>
      <c r="AD283" s="114"/>
      <c r="AE283" s="27"/>
      <c r="AF283" s="114"/>
      <c r="AG283" t="s">
        <v>230</v>
      </c>
      <c r="AH283" t="s">
        <v>250</v>
      </c>
      <c r="AI283" s="1" t="str">
        <f t="shared" ref="AI283" ca="1" si="3696">IF(O282="","",O282)</f>
        <v/>
      </c>
      <c r="AK283" s="1"/>
      <c r="AM283" s="1"/>
      <c r="AO283" t="s">
        <v>230</v>
      </c>
      <c r="AP283" s="114"/>
      <c r="AQ283" t="str">
        <f t="shared" ca="1" si="3214"/>
        <v>\\(\\quad \\displaystyle  \\)</v>
      </c>
      <c r="AS283" s="114"/>
      <c r="AT283" s="114"/>
      <c r="AU283" s="114"/>
      <c r="AV283" s="114"/>
      <c r="AW283" s="114"/>
      <c r="AX283" s="114"/>
      <c r="AY283" s="114"/>
      <c r="AZ283" s="117"/>
      <c r="BH283" s="23">
        <f t="shared" ca="1" si="2496"/>
        <v>4</v>
      </c>
      <c r="BI283" s="120"/>
      <c r="BJ283" s="23">
        <f t="shared" ca="1" si="2496"/>
        <v>8</v>
      </c>
      <c r="BK283" s="114"/>
      <c r="BL283" s="114"/>
      <c r="BM283" s="114"/>
      <c r="BN283" s="27">
        <f t="shared" ref="BN283" ca="1" si="3697">IF(BL282&gt;BM282,BH283,BJ283)</f>
        <v>4</v>
      </c>
      <c r="BO283" s="27">
        <f t="shared" ref="BO283" ca="1" si="3698">IF(BL282&lt;BM282,BH283,BJ283)</f>
        <v>8</v>
      </c>
      <c r="BP283" s="27"/>
      <c r="BQ283" s="25">
        <f t="shared" ref="BQ283" ca="1" si="3699">BN283*BO283</f>
        <v>32</v>
      </c>
      <c r="BR283" s="114"/>
      <c r="BS283" s="114"/>
      <c r="BT283">
        <f t="shared" ca="1" si="2525"/>
        <v>32</v>
      </c>
      <c r="BU283" s="25">
        <f t="shared" ref="BU283" ca="1" si="3700">BT283/GCD(BT282,BT283)</f>
        <v>8</v>
      </c>
      <c r="CA283" s="114"/>
      <c r="CB283" s="25">
        <f t="shared" ref="CB283" ca="1" si="3701">F283*I283</f>
        <v>32</v>
      </c>
      <c r="CC283" s="114"/>
      <c r="CD283" s="114"/>
      <c r="CE283">
        <f t="shared" ca="1" si="2529"/>
        <v>32</v>
      </c>
      <c r="CF283" s="25">
        <f t="shared" ref="CF283" ca="1" si="3702">CE283/GCD(CE282,CE283)</f>
        <v>8</v>
      </c>
      <c r="CG283"/>
      <c r="CH283" s="5"/>
      <c r="CK283" s="5"/>
    </row>
    <row r="284" spans="2:89" ht="32" customHeight="1" thickBot="1" x14ac:dyDescent="0.6">
      <c r="B284" s="127" t="s">
        <v>29</v>
      </c>
      <c r="C284" s="126" t="s">
        <v>49</v>
      </c>
      <c r="D284" s="114">
        <v>41</v>
      </c>
      <c r="E284" s="119"/>
      <c r="F284" s="28">
        <f t="shared" ref="F284" ca="1" si="3703">IF(BQ284&lt;=0,BJ284,BH284)</f>
        <v>3</v>
      </c>
      <c r="G284" s="114" t="str">
        <f t="shared" si="3583"/>
        <v>　－　</v>
      </c>
      <c r="H284" s="27"/>
      <c r="I284" s="28">
        <f t="shared" ref="I284" ca="1" si="3704">IF(BQ284&lt;=0,BH284,BJ284)</f>
        <v>3</v>
      </c>
      <c r="J284" s="124" t="s">
        <v>13</v>
      </c>
      <c r="K284" s="26"/>
      <c r="L284" s="24">
        <f t="shared" ca="1" si="2499"/>
        <v>3</v>
      </c>
      <c r="M284" s="118" t="str">
        <f t="shared" ref="M284" ca="1" si="3705">IF(L285=1,"=","")</f>
        <v/>
      </c>
      <c r="N284" s="125" t="str">
        <f t="shared" ref="N284" ca="1" si="3706">IF(L285=1,IF(BQ284&lt;0,"ー",""),"")</f>
        <v/>
      </c>
      <c r="O284" s="118" t="str">
        <f t="shared" ref="O284" ca="1" si="3707">IF(L285=1,L284,"")</f>
        <v/>
      </c>
      <c r="P284" s="118" t="s">
        <v>250</v>
      </c>
      <c r="Q284" s="121" t="str">
        <f t="shared" ref="Q284" si="3708">IF(E284="","",E284)</f>
        <v/>
      </c>
      <c r="R284" s="114" t="s">
        <v>249</v>
      </c>
      <c r="S284" s="122">
        <f t="shared" ref="S284" ca="1" si="3709">F284</f>
        <v>3</v>
      </c>
      <c r="T284" s="114" t="s">
        <v>216</v>
      </c>
      <c r="U284" s="122">
        <f t="shared" ref="U284" ca="1" si="3710">F285</f>
        <v>4</v>
      </c>
      <c r="V284" s="114" t="s">
        <v>217</v>
      </c>
      <c r="W284" s="120" t="str">
        <f t="shared" ref="W284" si="3711">G284</f>
        <v>　－　</v>
      </c>
      <c r="X284" s="56"/>
      <c r="Y284" s="121" t="str">
        <f t="shared" ref="Y284" si="3712">IF(H284="","",H284)</f>
        <v/>
      </c>
      <c r="Z284" s="114" t="s">
        <v>249</v>
      </c>
      <c r="AA284" s="122">
        <f t="shared" ref="AA284" ca="1" si="3713">I284</f>
        <v>3</v>
      </c>
      <c r="AB284" s="114" t="s">
        <v>216</v>
      </c>
      <c r="AC284" s="122">
        <f t="shared" ref="AC284" ca="1" si="3714">I285</f>
        <v>5</v>
      </c>
      <c r="AD284" s="114" t="s">
        <v>217</v>
      </c>
      <c r="AE284" s="27"/>
      <c r="AF284" s="114" t="s">
        <v>233</v>
      </c>
      <c r="AG284" t="s">
        <v>230</v>
      </c>
      <c r="AH284" t="s">
        <v>250</v>
      </c>
      <c r="AI284" s="1" t="str">
        <f t="shared" ref="AI284" si="3715">IF(K284="","",K284)</f>
        <v/>
      </c>
      <c r="AJ284" t="s">
        <v>249</v>
      </c>
      <c r="AK284" s="1">
        <f t="shared" ref="AK284" ca="1" si="3716">L284</f>
        <v>3</v>
      </c>
      <c r="AL284" t="s">
        <v>216</v>
      </c>
      <c r="AM284" s="1">
        <f t="shared" ref="AM284" ca="1" si="3717">L285</f>
        <v>20</v>
      </c>
      <c r="AN284" t="s">
        <v>217</v>
      </c>
      <c r="AO284" t="s">
        <v>230</v>
      </c>
      <c r="AP284" s="114" t="str">
        <f t="shared" ca="1" si="3396"/>
        <v>\\(\\quad \\displaystyle \\frac{3}{4}　－　\\frac{3}{5}　=　 \\)</v>
      </c>
      <c r="AQ284" t="str">
        <f t="shared" ca="1" si="3214"/>
        <v>\\(\\quad \\displaystyle \\frac{3}{20} \\)</v>
      </c>
      <c r="AS284" s="114" t="str">
        <f t="shared" ref="AS284" ca="1" si="3718">AP284</f>
        <v>\\(\\quad \\displaystyle \\frac{3}{4}　－　\\frac{3}{5}　=　 \\)</v>
      </c>
      <c r="AT284" s="114" t="str">
        <f t="shared" ref="AT284" ca="1" si="3719">IF(O284="",AQ284,AQ285)</f>
        <v>\\(\\quad \\displaystyle \\frac{3}{20} \\)</v>
      </c>
      <c r="AU284" s="114" t="s">
        <v>60</v>
      </c>
      <c r="AV284" s="115" t="s">
        <v>223</v>
      </c>
      <c r="AW284" s="115" t="str">
        <f t="shared" ref="AW284" ca="1" si="3720">AS284</f>
        <v>\\(\\quad \\displaystyle \\frac{3}{4}　－　\\frac{3}{5}　=　 \\)</v>
      </c>
      <c r="AX284" s="115" t="str">
        <f t="shared" ref="AX284" ca="1" si="3721">AT284</f>
        <v>\\(\\quad \\displaystyle \\frac{3}{20} \\)</v>
      </c>
      <c r="AY284" s="115" t="s">
        <v>62</v>
      </c>
      <c r="AZ284" s="116" t="str">
        <f t="shared" ref="AZ284" ca="1" si="3722">"INSERT INTO "&amp;AU284&amp;"(tangen,question,answer,editor,date,count) VALUES('"&amp;AV284&amp;"','"&amp;AW284&amp;"','"&amp;AX284&amp;"','"&amp;AY284&amp;"',NOW(),0);"</f>
        <v>INSERT INTO math(tangen,question,answer,editor,date,count) VALUES('m3500','\\(\\quad \\displaystyle \\frac{3}{4}　－　\\frac{3}{5}　=　 \\)','\\(\\quad \\displaystyle \\frac{3}{20} \\)','harazono',NOW(),0);</v>
      </c>
      <c r="BH284" s="22">
        <f t="shared" ca="1" si="2492"/>
        <v>3</v>
      </c>
      <c r="BI284" s="120" t="s">
        <v>235</v>
      </c>
      <c r="BJ284" s="22">
        <f t="shared" ref="BJ284" ca="1" si="3723">RANDBETWEEN(1,BH284)</f>
        <v>3</v>
      </c>
      <c r="BK284" s="114" t="s">
        <v>26</v>
      </c>
      <c r="BL284" s="114">
        <f t="shared" ref="BL284" ca="1" si="3724">BH284/BH285</f>
        <v>0.75</v>
      </c>
      <c r="BM284" s="114">
        <f t="shared" ref="BM284" ca="1" si="3725">BJ284/BJ285</f>
        <v>0.6</v>
      </c>
      <c r="BN284" s="27">
        <f t="shared" ref="BN284" ca="1" si="3726">IF(BL284&gt;BM284,BH284,BJ284)</f>
        <v>3</v>
      </c>
      <c r="BO284" s="27">
        <f t="shared" ref="BO284" ca="1" si="3727">IF(BL284&lt;BM284,BH284,BJ284)</f>
        <v>3</v>
      </c>
      <c r="BP284" s="27"/>
      <c r="BQ284" s="24">
        <f t="shared" ref="BQ284" ca="1" si="3728">BN284*BO285-BO284*BN285</f>
        <v>3</v>
      </c>
      <c r="BR284" s="114" t="s">
        <v>26</v>
      </c>
      <c r="BS284" s="114" t="str">
        <f t="shared" ref="BS284" si="3729">BI284</f>
        <v>　－　</v>
      </c>
      <c r="BT284" s="30">
        <f t="shared" ca="1" si="2525"/>
        <v>3</v>
      </c>
      <c r="BU284" s="24">
        <f t="shared" ref="BU284" ca="1" si="3730">BT284/GCD(BT284,BT285)</f>
        <v>3</v>
      </c>
      <c r="CA284" s="114" t="s">
        <v>26</v>
      </c>
      <c r="CB284" s="24">
        <f t="shared" ref="CB284" ca="1" si="3731">F284*I285-I284*F285</f>
        <v>3</v>
      </c>
      <c r="CC284" s="114" t="s">
        <v>26</v>
      </c>
      <c r="CD284" s="114" t="str">
        <f t="shared" ref="CD284" ca="1" si="3732">IF(CB284&lt;=0,"-","")</f>
        <v/>
      </c>
      <c r="CE284" s="30">
        <f t="shared" ca="1" si="2529"/>
        <v>3</v>
      </c>
      <c r="CF284" s="24">
        <f t="shared" ref="CF284" ca="1" si="3733">CE284/GCD(CE284,CE285)</f>
        <v>3</v>
      </c>
      <c r="CG284"/>
      <c r="CH284" s="5"/>
      <c r="CK284" s="5"/>
    </row>
    <row r="285" spans="2:89" ht="32" customHeight="1" x14ac:dyDescent="0.55000000000000004">
      <c r="B285" s="127"/>
      <c r="C285" s="127"/>
      <c r="D285" s="114"/>
      <c r="E285" s="119"/>
      <c r="F285" s="29">
        <f t="shared" ref="F285" ca="1" si="3734">IF(BQ284&lt;=0,BJ285,BH285)</f>
        <v>4</v>
      </c>
      <c r="G285" s="114"/>
      <c r="H285" s="27"/>
      <c r="I285" s="29">
        <f t="shared" ref="I285" ca="1" si="3735">IF(BQ284&lt;=0,BH285,BJ285)</f>
        <v>5</v>
      </c>
      <c r="J285" s="124"/>
      <c r="K285" s="26"/>
      <c r="L285" s="25">
        <f t="shared" ca="1" si="2499"/>
        <v>20</v>
      </c>
      <c r="M285" s="118"/>
      <c r="N285" s="125"/>
      <c r="O285" s="118"/>
      <c r="P285" s="118"/>
      <c r="Q285" s="121"/>
      <c r="R285" s="114"/>
      <c r="S285" s="122"/>
      <c r="T285" s="114"/>
      <c r="U285" s="122"/>
      <c r="V285" s="114"/>
      <c r="W285" s="120"/>
      <c r="X285" s="56"/>
      <c r="Y285" s="121"/>
      <c r="Z285" s="114"/>
      <c r="AA285" s="122"/>
      <c r="AB285" s="114"/>
      <c r="AC285" s="122"/>
      <c r="AD285" s="114"/>
      <c r="AE285" s="27"/>
      <c r="AF285" s="114"/>
      <c r="AG285" t="s">
        <v>230</v>
      </c>
      <c r="AH285" t="s">
        <v>250</v>
      </c>
      <c r="AI285" s="1" t="str">
        <f t="shared" ref="AI285" ca="1" si="3736">IF(O284="","",O284)</f>
        <v/>
      </c>
      <c r="AK285" s="1"/>
      <c r="AM285" s="1"/>
      <c r="AO285" t="s">
        <v>230</v>
      </c>
      <c r="AP285" s="114"/>
      <c r="AQ285" t="str">
        <f t="shared" ca="1" si="3214"/>
        <v>\\(\\quad \\displaystyle  \\)</v>
      </c>
      <c r="AS285" s="114"/>
      <c r="AT285" s="114"/>
      <c r="AU285" s="114"/>
      <c r="AV285" s="114"/>
      <c r="AW285" s="114"/>
      <c r="AX285" s="114"/>
      <c r="AY285" s="114"/>
      <c r="AZ285" s="117"/>
      <c r="BH285" s="23">
        <f t="shared" ca="1" si="2496"/>
        <v>4</v>
      </c>
      <c r="BI285" s="120"/>
      <c r="BJ285" s="23">
        <f t="shared" ca="1" si="2496"/>
        <v>5</v>
      </c>
      <c r="BK285" s="114"/>
      <c r="BL285" s="114"/>
      <c r="BM285" s="114"/>
      <c r="BN285" s="27">
        <f t="shared" ref="BN285" ca="1" si="3737">IF(BL284&gt;BM284,BH285,BJ285)</f>
        <v>4</v>
      </c>
      <c r="BO285" s="27">
        <f t="shared" ref="BO285" ca="1" si="3738">IF(BL284&lt;BM284,BH285,BJ285)</f>
        <v>5</v>
      </c>
      <c r="BP285" s="27"/>
      <c r="BQ285" s="25">
        <f t="shared" ref="BQ285" ca="1" si="3739">BN285*BO285</f>
        <v>20</v>
      </c>
      <c r="BR285" s="114"/>
      <c r="BS285" s="114"/>
      <c r="BT285">
        <f t="shared" ca="1" si="2525"/>
        <v>20</v>
      </c>
      <c r="BU285" s="25">
        <f t="shared" ref="BU285" ca="1" si="3740">BT285/GCD(BT284,BT285)</f>
        <v>20</v>
      </c>
      <c r="CA285" s="114"/>
      <c r="CB285" s="25">
        <f t="shared" ref="CB285" ca="1" si="3741">F285*I285</f>
        <v>20</v>
      </c>
      <c r="CC285" s="114"/>
      <c r="CD285" s="114"/>
      <c r="CE285">
        <f t="shared" ca="1" si="2529"/>
        <v>20</v>
      </c>
      <c r="CF285" s="25">
        <f t="shared" ref="CF285" ca="1" si="3742">CE285/GCD(CE284,CE285)</f>
        <v>20</v>
      </c>
      <c r="CG285"/>
      <c r="CH285" s="5"/>
      <c r="CK285" s="5"/>
    </row>
    <row r="286" spans="2:89" ht="32" customHeight="1" thickBot="1" x14ac:dyDescent="0.6">
      <c r="B286" s="127" t="s">
        <v>29</v>
      </c>
      <c r="C286" s="126" t="s">
        <v>49</v>
      </c>
      <c r="D286" s="114">
        <v>42</v>
      </c>
      <c r="E286" s="119"/>
      <c r="F286" s="28">
        <f t="shared" ref="F286" ca="1" si="3743">IF(BQ286&lt;=0,BJ286,BH286)</f>
        <v>2</v>
      </c>
      <c r="G286" s="114" t="str">
        <f t="shared" ref="G286:G300" si="3744">BS286</f>
        <v>　－　</v>
      </c>
      <c r="H286" s="27"/>
      <c r="I286" s="28">
        <f t="shared" ref="I286" ca="1" si="3745">IF(BQ286&lt;=0,BH286,BJ286)</f>
        <v>2</v>
      </c>
      <c r="J286" s="124" t="s">
        <v>13</v>
      </c>
      <c r="K286" s="26"/>
      <c r="L286" s="24">
        <f t="shared" ca="1" si="2499"/>
        <v>0</v>
      </c>
      <c r="M286" s="118" t="str">
        <f t="shared" ref="M286" ca="1" si="3746">IF(L287=1,"=","")</f>
        <v>=</v>
      </c>
      <c r="N286" s="125" t="str">
        <f t="shared" ref="N286" ca="1" si="3747">IF(L287=1,IF(BQ286&lt;0,"ー",""),"")</f>
        <v/>
      </c>
      <c r="O286" s="118">
        <f t="shared" ref="O286" ca="1" si="3748">IF(L287=1,L286,"")</f>
        <v>0</v>
      </c>
      <c r="P286" s="118" t="s">
        <v>250</v>
      </c>
      <c r="Q286" s="121" t="str">
        <f t="shared" ref="Q286" si="3749">IF(E286="","",E286)</f>
        <v/>
      </c>
      <c r="R286" s="114" t="s">
        <v>249</v>
      </c>
      <c r="S286" s="122">
        <f t="shared" ref="S286" ca="1" si="3750">F286</f>
        <v>2</v>
      </c>
      <c r="T286" s="114" t="s">
        <v>216</v>
      </c>
      <c r="U286" s="122">
        <f t="shared" ref="U286" ca="1" si="3751">F287</f>
        <v>9</v>
      </c>
      <c r="V286" s="114" t="s">
        <v>217</v>
      </c>
      <c r="W286" s="120" t="str">
        <f t="shared" ref="W286" si="3752">G286</f>
        <v>　－　</v>
      </c>
      <c r="X286" s="56"/>
      <c r="Y286" s="121" t="str">
        <f t="shared" ref="Y286" si="3753">IF(H286="","",H286)</f>
        <v/>
      </c>
      <c r="Z286" s="114" t="s">
        <v>249</v>
      </c>
      <c r="AA286" s="122">
        <f t="shared" ref="AA286" ca="1" si="3754">I286</f>
        <v>2</v>
      </c>
      <c r="AB286" s="114" t="s">
        <v>216</v>
      </c>
      <c r="AC286" s="122">
        <f t="shared" ref="AC286" ca="1" si="3755">I287</f>
        <v>9</v>
      </c>
      <c r="AD286" s="114" t="s">
        <v>217</v>
      </c>
      <c r="AE286" s="27"/>
      <c r="AF286" s="114" t="s">
        <v>233</v>
      </c>
      <c r="AG286" t="s">
        <v>230</v>
      </c>
      <c r="AH286" t="s">
        <v>250</v>
      </c>
      <c r="AI286" s="1" t="str">
        <f t="shared" ref="AI286" si="3756">IF(K286="","",K286)</f>
        <v/>
      </c>
      <c r="AJ286" t="s">
        <v>249</v>
      </c>
      <c r="AK286" s="1">
        <f t="shared" ref="AK286" ca="1" si="3757">L286</f>
        <v>0</v>
      </c>
      <c r="AL286" t="s">
        <v>216</v>
      </c>
      <c r="AM286" s="1">
        <f t="shared" ref="AM286" ca="1" si="3758">L287</f>
        <v>1</v>
      </c>
      <c r="AN286" t="s">
        <v>217</v>
      </c>
      <c r="AO286" t="s">
        <v>230</v>
      </c>
      <c r="AP286" s="114" t="str">
        <f t="shared" ca="1" si="3396"/>
        <v>\\(\\quad \\displaystyle \\frac{2}{9}　－　\\frac{2}{9}　=　 \\)</v>
      </c>
      <c r="AQ286" t="str">
        <f t="shared" ca="1" si="3214"/>
        <v>\\(\\quad \\displaystyle \\frac{0}{1} \\)</v>
      </c>
      <c r="AS286" s="114" t="str">
        <f t="shared" ref="AS286" ca="1" si="3759">AP286</f>
        <v>\\(\\quad \\displaystyle \\frac{2}{9}　－　\\frac{2}{9}　=　 \\)</v>
      </c>
      <c r="AT286" s="114" t="str">
        <f t="shared" ref="AT286" ca="1" si="3760">IF(O286="",AQ286,AQ287)</f>
        <v>\\(\\quad \\displaystyle 0 \\)</v>
      </c>
      <c r="AU286" s="114" t="s">
        <v>60</v>
      </c>
      <c r="AV286" s="115" t="s">
        <v>223</v>
      </c>
      <c r="AW286" s="115" t="str">
        <f t="shared" ref="AW286" ca="1" si="3761">AS286</f>
        <v>\\(\\quad \\displaystyle \\frac{2}{9}　－　\\frac{2}{9}　=　 \\)</v>
      </c>
      <c r="AX286" s="115" t="str">
        <f t="shared" ref="AX286" ca="1" si="3762">AT286</f>
        <v>\\(\\quad \\displaystyle 0 \\)</v>
      </c>
      <c r="AY286" s="115" t="s">
        <v>62</v>
      </c>
      <c r="AZ286" s="116" t="str">
        <f t="shared" ref="AZ286" ca="1" si="3763">"INSERT INTO "&amp;AU286&amp;"(tangen,question,answer,editor,date,count) VALUES('"&amp;AV286&amp;"','"&amp;AW286&amp;"','"&amp;AX286&amp;"','"&amp;AY286&amp;"',NOW(),0);"</f>
        <v>INSERT INTO math(tangen,question,answer,editor,date,count) VALUES('m3500','\\(\\quad \\displaystyle \\frac{2}{9}　－　\\frac{2}{9}　=　 \\)','\\(\\quad \\displaystyle 0 \\)','harazono',NOW(),0);</v>
      </c>
      <c r="BH286" s="22">
        <f t="shared" ref="BH286:BH302" ca="1" si="3764">RANDBETWEEN(1,10)</f>
        <v>2</v>
      </c>
      <c r="BI286" s="120" t="s">
        <v>235</v>
      </c>
      <c r="BJ286" s="22">
        <f t="shared" ref="BJ286" ca="1" si="3765">RANDBETWEEN(1,BH286)</f>
        <v>2</v>
      </c>
      <c r="BK286" s="114" t="s">
        <v>26</v>
      </c>
      <c r="BL286" s="114">
        <f t="shared" ref="BL286" ca="1" si="3766">BH286/BH287</f>
        <v>0.22222222222222221</v>
      </c>
      <c r="BM286" s="114">
        <f t="shared" ref="BM286" ca="1" si="3767">BJ286/BJ287</f>
        <v>0.22222222222222221</v>
      </c>
      <c r="BN286" s="27">
        <f t="shared" ref="BN286" ca="1" si="3768">IF(BL286&gt;BM286,BH286,BJ286)</f>
        <v>2</v>
      </c>
      <c r="BO286" s="27">
        <f t="shared" ref="BO286" ca="1" si="3769">IF(BL286&lt;BM286,BH286,BJ286)</f>
        <v>2</v>
      </c>
      <c r="BP286" s="27"/>
      <c r="BQ286" s="24">
        <f t="shared" ref="BQ286" ca="1" si="3770">BN286*BO287-BO286*BN287</f>
        <v>0</v>
      </c>
      <c r="BR286" s="114" t="s">
        <v>26</v>
      </c>
      <c r="BS286" s="114" t="str">
        <f t="shared" ref="BS286" si="3771">BI286</f>
        <v>　－　</v>
      </c>
      <c r="BT286" s="30">
        <f t="shared" ca="1" si="2525"/>
        <v>0</v>
      </c>
      <c r="BU286" s="24">
        <f t="shared" ref="BU286" ca="1" si="3772">BT286/GCD(BT286,BT287)</f>
        <v>0</v>
      </c>
      <c r="CA286" s="114" t="s">
        <v>26</v>
      </c>
      <c r="CB286" s="24">
        <f t="shared" ref="CB286" ca="1" si="3773">F286*I287-I286*F287</f>
        <v>0</v>
      </c>
      <c r="CC286" s="114" t="s">
        <v>26</v>
      </c>
      <c r="CD286" s="114" t="str">
        <f t="shared" ref="CD286" ca="1" si="3774">IF(CB286&lt;=0,"-","")</f>
        <v>-</v>
      </c>
      <c r="CE286" s="30">
        <f t="shared" ca="1" si="2529"/>
        <v>0</v>
      </c>
      <c r="CF286" s="24">
        <f t="shared" ref="CF286" ca="1" si="3775">CE286/GCD(CE286,CE287)</f>
        <v>0</v>
      </c>
      <c r="CG286"/>
      <c r="CH286" s="5"/>
      <c r="CK286" s="5"/>
    </row>
    <row r="287" spans="2:89" ht="32" customHeight="1" x14ac:dyDescent="0.55000000000000004">
      <c r="B287" s="127"/>
      <c r="C287" s="127"/>
      <c r="D287" s="114"/>
      <c r="E287" s="119"/>
      <c r="F287" s="29">
        <f t="shared" ref="F287" ca="1" si="3776">IF(BQ286&lt;=0,BJ287,BH287)</f>
        <v>9</v>
      </c>
      <c r="G287" s="114"/>
      <c r="H287" s="27"/>
      <c r="I287" s="29">
        <f t="shared" ref="I287" ca="1" si="3777">IF(BQ286&lt;=0,BH287,BJ287)</f>
        <v>9</v>
      </c>
      <c r="J287" s="124"/>
      <c r="K287" s="26"/>
      <c r="L287" s="25">
        <f t="shared" ca="1" si="2499"/>
        <v>1</v>
      </c>
      <c r="M287" s="118"/>
      <c r="N287" s="125"/>
      <c r="O287" s="118"/>
      <c r="P287" s="118"/>
      <c r="Q287" s="121"/>
      <c r="R287" s="114"/>
      <c r="S287" s="122"/>
      <c r="T287" s="114"/>
      <c r="U287" s="122"/>
      <c r="V287" s="114"/>
      <c r="W287" s="120"/>
      <c r="X287" s="56"/>
      <c r="Y287" s="121"/>
      <c r="Z287" s="114"/>
      <c r="AA287" s="122"/>
      <c r="AB287" s="114"/>
      <c r="AC287" s="122"/>
      <c r="AD287" s="114"/>
      <c r="AE287" s="27"/>
      <c r="AF287" s="114"/>
      <c r="AG287" t="s">
        <v>230</v>
      </c>
      <c r="AH287" t="s">
        <v>250</v>
      </c>
      <c r="AI287" s="1">
        <f t="shared" ref="AI287" ca="1" si="3778">IF(O286="","",O286)</f>
        <v>0</v>
      </c>
      <c r="AK287" s="1"/>
      <c r="AM287" s="1"/>
      <c r="AO287" t="s">
        <v>230</v>
      </c>
      <c r="AP287" s="114"/>
      <c r="AQ287" t="str">
        <f t="shared" ca="1" si="3214"/>
        <v>\\(\\quad \\displaystyle 0 \\)</v>
      </c>
      <c r="AS287" s="114"/>
      <c r="AT287" s="114"/>
      <c r="AU287" s="114"/>
      <c r="AV287" s="114"/>
      <c r="AW287" s="114"/>
      <c r="AX287" s="114"/>
      <c r="AY287" s="114"/>
      <c r="AZ287" s="117"/>
      <c r="BH287" s="23">
        <f t="shared" ca="1" si="2496"/>
        <v>9</v>
      </c>
      <c r="BI287" s="120"/>
      <c r="BJ287" s="23">
        <f t="shared" ca="1" si="2496"/>
        <v>9</v>
      </c>
      <c r="BK287" s="114"/>
      <c r="BL287" s="114"/>
      <c r="BM287" s="114"/>
      <c r="BN287" s="27">
        <f t="shared" ref="BN287" ca="1" si="3779">IF(BL286&gt;BM286,BH287,BJ287)</f>
        <v>9</v>
      </c>
      <c r="BO287" s="27">
        <f t="shared" ref="BO287" ca="1" si="3780">IF(BL286&lt;BM286,BH287,BJ287)</f>
        <v>9</v>
      </c>
      <c r="BP287" s="27"/>
      <c r="BQ287" s="25">
        <f t="shared" ref="BQ287" ca="1" si="3781">BN287*BO287</f>
        <v>81</v>
      </c>
      <c r="BR287" s="114"/>
      <c r="BS287" s="114"/>
      <c r="BT287">
        <f t="shared" ca="1" si="2525"/>
        <v>81</v>
      </c>
      <c r="BU287" s="25">
        <f t="shared" ref="BU287" ca="1" si="3782">BT287/GCD(BT286,BT287)</f>
        <v>1</v>
      </c>
      <c r="CA287" s="114"/>
      <c r="CB287" s="25">
        <f t="shared" ref="CB287" ca="1" si="3783">F287*I287</f>
        <v>81</v>
      </c>
      <c r="CC287" s="114"/>
      <c r="CD287" s="114"/>
      <c r="CE287">
        <f t="shared" ca="1" si="2529"/>
        <v>81</v>
      </c>
      <c r="CF287" s="25">
        <f t="shared" ref="CF287" ca="1" si="3784">CE287/GCD(CE286,CE287)</f>
        <v>1</v>
      </c>
      <c r="CG287"/>
      <c r="CH287" s="5"/>
      <c r="CK287" s="5"/>
    </row>
    <row r="288" spans="2:89" ht="32" customHeight="1" thickBot="1" x14ac:dyDescent="0.6">
      <c r="B288" s="127" t="s">
        <v>29</v>
      </c>
      <c r="C288" s="126" t="s">
        <v>49</v>
      </c>
      <c r="D288" s="114">
        <v>43</v>
      </c>
      <c r="E288" s="119"/>
      <c r="F288" s="28">
        <f t="shared" ref="F288" ca="1" si="3785">IF(BQ288&lt;=0,BJ288,BH288)</f>
        <v>2</v>
      </c>
      <c r="G288" s="114" t="str">
        <f t="shared" si="3744"/>
        <v>　－　</v>
      </c>
      <c r="H288" s="27"/>
      <c r="I288" s="28">
        <f t="shared" ref="I288" ca="1" si="3786">IF(BQ288&lt;=0,BH288,BJ288)</f>
        <v>2</v>
      </c>
      <c r="J288" s="124" t="s">
        <v>13</v>
      </c>
      <c r="K288" s="26"/>
      <c r="L288" s="24">
        <f t="shared" ref="L288:L303" ca="1" si="3787">BU288</f>
        <v>1</v>
      </c>
      <c r="M288" s="118" t="str">
        <f t="shared" ref="M288" ca="1" si="3788">IF(L289=1,"=","")</f>
        <v/>
      </c>
      <c r="N288" s="125" t="str">
        <f t="shared" ref="N288" ca="1" si="3789">IF(L289=1,IF(BQ288&lt;0,"ー",""),"")</f>
        <v/>
      </c>
      <c r="O288" s="118" t="str">
        <f t="shared" ref="O288" ca="1" si="3790">IF(L289=1,L288,"")</f>
        <v/>
      </c>
      <c r="P288" s="118" t="s">
        <v>250</v>
      </c>
      <c r="Q288" s="121" t="str">
        <f t="shared" ref="Q288" si="3791">IF(E288="","",E288)</f>
        <v/>
      </c>
      <c r="R288" s="114" t="s">
        <v>249</v>
      </c>
      <c r="S288" s="122">
        <f t="shared" ref="S288" ca="1" si="3792">F288</f>
        <v>2</v>
      </c>
      <c r="T288" s="114" t="s">
        <v>216</v>
      </c>
      <c r="U288" s="122">
        <f t="shared" ref="U288" ca="1" si="3793">F289</f>
        <v>9</v>
      </c>
      <c r="V288" s="114" t="s">
        <v>217</v>
      </c>
      <c r="W288" s="120" t="str">
        <f t="shared" ref="W288" si="3794">G288</f>
        <v>　－　</v>
      </c>
      <c r="X288" s="56"/>
      <c r="Y288" s="121" t="str">
        <f t="shared" ref="Y288" si="3795">IF(H288="","",H288)</f>
        <v/>
      </c>
      <c r="Z288" s="114" t="s">
        <v>249</v>
      </c>
      <c r="AA288" s="122">
        <f t="shared" ref="AA288" ca="1" si="3796">I288</f>
        <v>2</v>
      </c>
      <c r="AB288" s="114" t="s">
        <v>216</v>
      </c>
      <c r="AC288" s="122">
        <f t="shared" ref="AC288" ca="1" si="3797">I289</f>
        <v>6</v>
      </c>
      <c r="AD288" s="114" t="s">
        <v>217</v>
      </c>
      <c r="AE288" s="27"/>
      <c r="AF288" s="114" t="s">
        <v>233</v>
      </c>
      <c r="AG288" t="s">
        <v>230</v>
      </c>
      <c r="AH288" t="s">
        <v>250</v>
      </c>
      <c r="AI288" s="1" t="str">
        <f t="shared" ref="AI288" si="3798">IF(K288="","",K288)</f>
        <v/>
      </c>
      <c r="AJ288" t="s">
        <v>249</v>
      </c>
      <c r="AK288" s="1">
        <f t="shared" ref="AK288" ca="1" si="3799">L288</f>
        <v>1</v>
      </c>
      <c r="AL288" t="s">
        <v>216</v>
      </c>
      <c r="AM288" s="1">
        <f t="shared" ref="AM288" ca="1" si="3800">L289</f>
        <v>9</v>
      </c>
      <c r="AN288" t="s">
        <v>217</v>
      </c>
      <c r="AO288" t="s">
        <v>230</v>
      </c>
      <c r="AP288" s="114" t="str">
        <f t="shared" ca="1" si="3396"/>
        <v>\\(\\quad \\displaystyle \\frac{2}{9}　－　\\frac{2}{6}　=　 \\)</v>
      </c>
      <c r="AQ288" t="str">
        <f t="shared" ca="1" si="3214"/>
        <v>\\(\\quad \\displaystyle \\frac{1}{9} \\)</v>
      </c>
      <c r="AS288" s="114" t="str">
        <f t="shared" ref="AS288" ca="1" si="3801">AP288</f>
        <v>\\(\\quad \\displaystyle \\frac{2}{9}　－　\\frac{2}{6}　=　 \\)</v>
      </c>
      <c r="AT288" s="114" t="str">
        <f t="shared" ref="AT288" ca="1" si="3802">IF(O288="",AQ288,AQ289)</f>
        <v>\\(\\quad \\displaystyle \\frac{1}{9} \\)</v>
      </c>
      <c r="AU288" s="114" t="s">
        <v>60</v>
      </c>
      <c r="AV288" s="115" t="s">
        <v>223</v>
      </c>
      <c r="AW288" s="115" t="str">
        <f t="shared" ref="AW288" ca="1" si="3803">AS288</f>
        <v>\\(\\quad \\displaystyle \\frac{2}{9}　－　\\frac{2}{6}　=　 \\)</v>
      </c>
      <c r="AX288" s="115" t="str">
        <f t="shared" ref="AX288" ca="1" si="3804">AT288</f>
        <v>\\(\\quad \\displaystyle \\frac{1}{9} \\)</v>
      </c>
      <c r="AY288" s="115" t="s">
        <v>62</v>
      </c>
      <c r="AZ288" s="116" t="str">
        <f t="shared" ref="AZ288" ca="1" si="3805">"INSERT INTO "&amp;AU288&amp;"(tangen,question,answer,editor,date,count) VALUES('"&amp;AV288&amp;"','"&amp;AW288&amp;"','"&amp;AX288&amp;"','"&amp;AY288&amp;"',NOW(),0);"</f>
        <v>INSERT INTO math(tangen,question,answer,editor,date,count) VALUES('m3500','\\(\\quad \\displaystyle \\frac{2}{9}　－　\\frac{2}{6}　=　 \\)','\\(\\quad \\displaystyle \\frac{1}{9} \\)','harazono',NOW(),0);</v>
      </c>
      <c r="BH288" s="22">
        <f t="shared" ca="1" si="3764"/>
        <v>2</v>
      </c>
      <c r="BI288" s="120" t="s">
        <v>235</v>
      </c>
      <c r="BJ288" s="22">
        <f t="shared" ref="BJ288" ca="1" si="3806">RANDBETWEEN(1,BH288)</f>
        <v>2</v>
      </c>
      <c r="BK288" s="114" t="s">
        <v>26</v>
      </c>
      <c r="BL288" s="114">
        <f t="shared" ref="BL288" ca="1" si="3807">BH288/BH289</f>
        <v>0.22222222222222221</v>
      </c>
      <c r="BM288" s="114">
        <f t="shared" ref="BM288" ca="1" si="3808">BJ288/BJ289</f>
        <v>0.33333333333333331</v>
      </c>
      <c r="BN288" s="27">
        <f t="shared" ref="BN288" ca="1" si="3809">IF(BL288&gt;BM288,BH288,BJ288)</f>
        <v>2</v>
      </c>
      <c r="BO288" s="27">
        <f t="shared" ref="BO288" ca="1" si="3810">IF(BL288&lt;BM288,BH288,BJ288)</f>
        <v>2</v>
      </c>
      <c r="BP288" s="27"/>
      <c r="BQ288" s="24">
        <f t="shared" ref="BQ288" ca="1" si="3811">BN288*BO289-BO288*BN289</f>
        <v>6</v>
      </c>
      <c r="BR288" s="114" t="s">
        <v>26</v>
      </c>
      <c r="BS288" s="114" t="str">
        <f t="shared" ref="BS288" si="3812">BI288</f>
        <v>　－　</v>
      </c>
      <c r="BT288" s="30">
        <f t="shared" ref="BT288:BT303" ca="1" si="3813">ABS(BQ288)</f>
        <v>6</v>
      </c>
      <c r="BU288" s="24">
        <f t="shared" ref="BU288" ca="1" si="3814">BT288/GCD(BT288,BT289)</f>
        <v>1</v>
      </c>
      <c r="CA288" s="114" t="s">
        <v>26</v>
      </c>
      <c r="CB288" s="24">
        <f t="shared" ref="CB288" ca="1" si="3815">F288*I289-I288*F289</f>
        <v>-6</v>
      </c>
      <c r="CC288" s="114" t="s">
        <v>26</v>
      </c>
      <c r="CD288" s="114" t="str">
        <f t="shared" ref="CD288" ca="1" si="3816">IF(CB288&lt;=0,"-","")</f>
        <v>-</v>
      </c>
      <c r="CE288" s="30">
        <f t="shared" ref="CE288:CE303" ca="1" si="3817">ABS(CB288)</f>
        <v>6</v>
      </c>
      <c r="CF288" s="24">
        <f t="shared" ref="CF288" ca="1" si="3818">CE288/GCD(CE288,CE289)</f>
        <v>1</v>
      </c>
      <c r="CG288"/>
      <c r="CH288" s="5"/>
      <c r="CK288" s="5"/>
    </row>
    <row r="289" spans="2:89" ht="32" customHeight="1" x14ac:dyDescent="0.55000000000000004">
      <c r="B289" s="127"/>
      <c r="C289" s="127"/>
      <c r="D289" s="114"/>
      <c r="E289" s="119"/>
      <c r="F289" s="29">
        <f t="shared" ref="F289" ca="1" si="3819">IF(BQ288&lt;=0,BJ289,BH289)</f>
        <v>9</v>
      </c>
      <c r="G289" s="114"/>
      <c r="H289" s="27"/>
      <c r="I289" s="29">
        <f t="shared" ref="I289" ca="1" si="3820">IF(BQ288&lt;=0,BH289,BJ289)</f>
        <v>6</v>
      </c>
      <c r="J289" s="124"/>
      <c r="K289" s="26"/>
      <c r="L289" s="25">
        <f t="shared" ca="1" si="3787"/>
        <v>9</v>
      </c>
      <c r="M289" s="118"/>
      <c r="N289" s="125"/>
      <c r="O289" s="118"/>
      <c r="P289" s="118"/>
      <c r="Q289" s="121"/>
      <c r="R289" s="114"/>
      <c r="S289" s="122"/>
      <c r="T289" s="114"/>
      <c r="U289" s="122"/>
      <c r="V289" s="114"/>
      <c r="W289" s="120"/>
      <c r="X289" s="56"/>
      <c r="Y289" s="121"/>
      <c r="Z289" s="114"/>
      <c r="AA289" s="122"/>
      <c r="AB289" s="114"/>
      <c r="AC289" s="122"/>
      <c r="AD289" s="114"/>
      <c r="AE289" s="27"/>
      <c r="AF289" s="114"/>
      <c r="AG289" t="s">
        <v>230</v>
      </c>
      <c r="AH289" t="s">
        <v>250</v>
      </c>
      <c r="AI289" s="1" t="str">
        <f t="shared" ref="AI289" ca="1" si="3821">IF(O288="","",O288)</f>
        <v/>
      </c>
      <c r="AK289" s="1"/>
      <c r="AM289" s="1"/>
      <c r="AO289" t="s">
        <v>230</v>
      </c>
      <c r="AP289" s="114"/>
      <c r="AQ289" t="str">
        <f t="shared" ca="1" si="3214"/>
        <v>\\(\\quad \\displaystyle  \\)</v>
      </c>
      <c r="AS289" s="114"/>
      <c r="AT289" s="114"/>
      <c r="AU289" s="114"/>
      <c r="AV289" s="114"/>
      <c r="AW289" s="114"/>
      <c r="AX289" s="114"/>
      <c r="AY289" s="114"/>
      <c r="AZ289" s="117"/>
      <c r="BH289" s="23">
        <f t="shared" ca="1" si="2496"/>
        <v>9</v>
      </c>
      <c r="BI289" s="120"/>
      <c r="BJ289" s="23">
        <f t="shared" ca="1" si="2496"/>
        <v>6</v>
      </c>
      <c r="BK289" s="114"/>
      <c r="BL289" s="114"/>
      <c r="BM289" s="114"/>
      <c r="BN289" s="27">
        <f t="shared" ref="BN289" ca="1" si="3822">IF(BL288&gt;BM288,BH289,BJ289)</f>
        <v>6</v>
      </c>
      <c r="BO289" s="27">
        <f t="shared" ref="BO289" ca="1" si="3823">IF(BL288&lt;BM288,BH289,BJ289)</f>
        <v>9</v>
      </c>
      <c r="BP289" s="27"/>
      <c r="BQ289" s="25">
        <f t="shared" ref="BQ289" ca="1" si="3824">BN289*BO289</f>
        <v>54</v>
      </c>
      <c r="BR289" s="114"/>
      <c r="BS289" s="114"/>
      <c r="BT289">
        <f t="shared" ca="1" si="3813"/>
        <v>54</v>
      </c>
      <c r="BU289" s="25">
        <f t="shared" ref="BU289" ca="1" si="3825">BT289/GCD(BT288,BT289)</f>
        <v>9</v>
      </c>
      <c r="CA289" s="114"/>
      <c r="CB289" s="25">
        <f t="shared" ref="CB289" ca="1" si="3826">F289*I289</f>
        <v>54</v>
      </c>
      <c r="CC289" s="114"/>
      <c r="CD289" s="114"/>
      <c r="CE289">
        <f t="shared" ca="1" si="3817"/>
        <v>54</v>
      </c>
      <c r="CF289" s="25">
        <f t="shared" ref="CF289" ca="1" si="3827">CE289/GCD(CE288,CE289)</f>
        <v>9</v>
      </c>
      <c r="CG289"/>
      <c r="CH289" s="5"/>
      <c r="CK289" s="5"/>
    </row>
    <row r="290" spans="2:89" ht="32" customHeight="1" thickBot="1" x14ac:dyDescent="0.6">
      <c r="B290" s="127" t="s">
        <v>29</v>
      </c>
      <c r="C290" s="126" t="s">
        <v>49</v>
      </c>
      <c r="D290" s="114">
        <v>44</v>
      </c>
      <c r="E290" s="119"/>
      <c r="F290" s="28">
        <f t="shared" ref="F290" ca="1" si="3828">IF(BQ290&lt;=0,BJ290,BH290)</f>
        <v>10</v>
      </c>
      <c r="G290" s="114" t="str">
        <f t="shared" si="3744"/>
        <v>　－　</v>
      </c>
      <c r="H290" s="27"/>
      <c r="I290" s="28">
        <f t="shared" ref="I290" ca="1" si="3829">IF(BQ290&lt;=0,BH290,BJ290)</f>
        <v>3</v>
      </c>
      <c r="J290" s="124" t="s">
        <v>13</v>
      </c>
      <c r="K290" s="26"/>
      <c r="L290" s="24">
        <f t="shared" ca="1" si="3787"/>
        <v>11</v>
      </c>
      <c r="M290" s="118" t="str">
        <f t="shared" ref="M290" ca="1" si="3830">IF(L291=1,"=","")</f>
        <v/>
      </c>
      <c r="N290" s="125" t="str">
        <f t="shared" ref="N290" ca="1" si="3831">IF(L291=1,IF(BQ290&lt;0,"ー",""),"")</f>
        <v/>
      </c>
      <c r="O290" s="118" t="str">
        <f t="shared" ref="O290" ca="1" si="3832">IF(L291=1,L290,"")</f>
        <v/>
      </c>
      <c r="P290" s="118" t="s">
        <v>250</v>
      </c>
      <c r="Q290" s="121" t="str">
        <f t="shared" ref="Q290" si="3833">IF(E290="","",E290)</f>
        <v/>
      </c>
      <c r="R290" s="114" t="s">
        <v>249</v>
      </c>
      <c r="S290" s="122">
        <f t="shared" ref="S290" ca="1" si="3834">F290</f>
        <v>10</v>
      </c>
      <c r="T290" s="114" t="s">
        <v>216</v>
      </c>
      <c r="U290" s="122">
        <f t="shared" ref="U290" ca="1" si="3835">F291</f>
        <v>9</v>
      </c>
      <c r="V290" s="114" t="s">
        <v>217</v>
      </c>
      <c r="W290" s="120" t="str">
        <f t="shared" ref="W290" si="3836">G290</f>
        <v>　－　</v>
      </c>
      <c r="X290" s="56"/>
      <c r="Y290" s="121" t="str">
        <f t="shared" ref="Y290" si="3837">IF(H290="","",H290)</f>
        <v/>
      </c>
      <c r="Z290" s="114" t="s">
        <v>249</v>
      </c>
      <c r="AA290" s="122">
        <f t="shared" ref="AA290" ca="1" si="3838">I290</f>
        <v>3</v>
      </c>
      <c r="AB290" s="114" t="s">
        <v>216</v>
      </c>
      <c r="AC290" s="122">
        <f t="shared" ref="AC290" ca="1" si="3839">I291</f>
        <v>6</v>
      </c>
      <c r="AD290" s="114" t="s">
        <v>217</v>
      </c>
      <c r="AE290" s="27"/>
      <c r="AF290" s="114" t="s">
        <v>233</v>
      </c>
      <c r="AG290" t="s">
        <v>230</v>
      </c>
      <c r="AH290" t="s">
        <v>250</v>
      </c>
      <c r="AI290" s="1" t="str">
        <f t="shared" ref="AI290" si="3840">IF(K290="","",K290)</f>
        <v/>
      </c>
      <c r="AJ290" t="s">
        <v>249</v>
      </c>
      <c r="AK290" s="1">
        <f t="shared" ref="AK290" ca="1" si="3841">L290</f>
        <v>11</v>
      </c>
      <c r="AL290" t="s">
        <v>216</v>
      </c>
      <c r="AM290" s="1">
        <f t="shared" ref="AM290" ca="1" si="3842">L291</f>
        <v>18</v>
      </c>
      <c r="AN290" t="s">
        <v>217</v>
      </c>
      <c r="AO290" t="s">
        <v>230</v>
      </c>
      <c r="AP290" s="114" t="str">
        <f t="shared" ca="1" si="3396"/>
        <v>\\(\\quad \\displaystyle \\frac{10}{9}　－　\\frac{3}{6}　=　 \\)</v>
      </c>
      <c r="AQ290" t="str">
        <f t="shared" ca="1" si="3214"/>
        <v>\\(\\quad \\displaystyle \\frac{11}{18} \\)</v>
      </c>
      <c r="AS290" s="114" t="str">
        <f t="shared" ref="AS290" ca="1" si="3843">AP290</f>
        <v>\\(\\quad \\displaystyle \\frac{10}{9}　－　\\frac{3}{6}　=　 \\)</v>
      </c>
      <c r="AT290" s="114" t="str">
        <f t="shared" ref="AT290" ca="1" si="3844">IF(O290="",AQ290,AQ291)</f>
        <v>\\(\\quad \\displaystyle \\frac{11}{18} \\)</v>
      </c>
      <c r="AU290" s="114" t="s">
        <v>60</v>
      </c>
      <c r="AV290" s="115" t="s">
        <v>223</v>
      </c>
      <c r="AW290" s="115" t="str">
        <f t="shared" ref="AW290" ca="1" si="3845">AS290</f>
        <v>\\(\\quad \\displaystyle \\frac{10}{9}　－　\\frac{3}{6}　=　 \\)</v>
      </c>
      <c r="AX290" s="115" t="str">
        <f t="shared" ref="AX290" ca="1" si="3846">AT290</f>
        <v>\\(\\quad \\displaystyle \\frac{11}{18} \\)</v>
      </c>
      <c r="AY290" s="115" t="s">
        <v>62</v>
      </c>
      <c r="AZ290" s="116" t="str">
        <f t="shared" ref="AZ290" ca="1" si="3847">"INSERT INTO "&amp;AU290&amp;"(tangen,question,answer,editor,date,count) VALUES('"&amp;AV290&amp;"','"&amp;AW290&amp;"','"&amp;AX290&amp;"','"&amp;AY290&amp;"',NOW(),0);"</f>
        <v>INSERT INTO math(tangen,question,answer,editor,date,count) VALUES('m3500','\\(\\quad \\displaystyle \\frac{10}{9}　－　\\frac{3}{6}　=　 \\)','\\(\\quad \\displaystyle \\frac{11}{18} \\)','harazono',NOW(),0);</v>
      </c>
      <c r="BH290" s="22">
        <f t="shared" ca="1" si="3764"/>
        <v>10</v>
      </c>
      <c r="BI290" s="120" t="s">
        <v>235</v>
      </c>
      <c r="BJ290" s="22">
        <f t="shared" ref="BJ290" ca="1" si="3848">RANDBETWEEN(1,BH290)</f>
        <v>3</v>
      </c>
      <c r="BK290" s="114" t="s">
        <v>26</v>
      </c>
      <c r="BL290" s="114">
        <f t="shared" ref="BL290" ca="1" si="3849">BH290/BH291</f>
        <v>1.1111111111111112</v>
      </c>
      <c r="BM290" s="114">
        <f t="shared" ref="BM290" ca="1" si="3850">BJ290/BJ291</f>
        <v>0.5</v>
      </c>
      <c r="BN290" s="27">
        <f t="shared" ref="BN290" ca="1" si="3851">IF(BL290&gt;BM290,BH290,BJ290)</f>
        <v>10</v>
      </c>
      <c r="BO290" s="27">
        <f t="shared" ref="BO290" ca="1" si="3852">IF(BL290&lt;BM290,BH290,BJ290)</f>
        <v>3</v>
      </c>
      <c r="BP290" s="27"/>
      <c r="BQ290" s="24">
        <f t="shared" ref="BQ290" ca="1" si="3853">BN290*BO291-BO290*BN291</f>
        <v>33</v>
      </c>
      <c r="BR290" s="114" t="s">
        <v>26</v>
      </c>
      <c r="BS290" s="114" t="str">
        <f t="shared" ref="BS290" si="3854">BI290</f>
        <v>　－　</v>
      </c>
      <c r="BT290" s="30">
        <f t="shared" ca="1" si="3813"/>
        <v>33</v>
      </c>
      <c r="BU290" s="24">
        <f t="shared" ref="BU290" ca="1" si="3855">BT290/GCD(BT290,BT291)</f>
        <v>11</v>
      </c>
      <c r="CA290" s="114" t="s">
        <v>26</v>
      </c>
      <c r="CB290" s="24">
        <f t="shared" ref="CB290" ca="1" si="3856">F290*I291-I290*F291</f>
        <v>33</v>
      </c>
      <c r="CC290" s="114" t="s">
        <v>26</v>
      </c>
      <c r="CD290" s="114" t="str">
        <f t="shared" ref="CD290" ca="1" si="3857">IF(CB290&lt;=0,"-","")</f>
        <v/>
      </c>
      <c r="CE290" s="30">
        <f t="shared" ca="1" si="3817"/>
        <v>33</v>
      </c>
      <c r="CF290" s="24">
        <f t="shared" ref="CF290" ca="1" si="3858">CE290/GCD(CE290,CE291)</f>
        <v>11</v>
      </c>
      <c r="CG290"/>
      <c r="CH290" s="5"/>
      <c r="CK290" s="5"/>
    </row>
    <row r="291" spans="2:89" ht="32" customHeight="1" x14ac:dyDescent="0.55000000000000004">
      <c r="B291" s="127"/>
      <c r="C291" s="127"/>
      <c r="D291" s="114"/>
      <c r="E291" s="119"/>
      <c r="F291" s="29">
        <f t="shared" ref="F291" ca="1" si="3859">IF(BQ290&lt;=0,BJ291,BH291)</f>
        <v>9</v>
      </c>
      <c r="G291" s="114"/>
      <c r="H291" s="27"/>
      <c r="I291" s="29">
        <f t="shared" ref="I291" ca="1" si="3860">IF(BQ290&lt;=0,BH291,BJ291)</f>
        <v>6</v>
      </c>
      <c r="J291" s="124"/>
      <c r="K291" s="26"/>
      <c r="L291" s="25">
        <f t="shared" ca="1" si="3787"/>
        <v>18</v>
      </c>
      <c r="M291" s="118"/>
      <c r="N291" s="125"/>
      <c r="O291" s="118"/>
      <c r="P291" s="118"/>
      <c r="Q291" s="121"/>
      <c r="R291" s="114"/>
      <c r="S291" s="122"/>
      <c r="T291" s="114"/>
      <c r="U291" s="122"/>
      <c r="V291" s="114"/>
      <c r="W291" s="120"/>
      <c r="X291" s="56"/>
      <c r="Y291" s="121"/>
      <c r="Z291" s="114"/>
      <c r="AA291" s="122"/>
      <c r="AB291" s="114"/>
      <c r="AC291" s="122"/>
      <c r="AD291" s="114"/>
      <c r="AE291" s="27"/>
      <c r="AF291" s="114"/>
      <c r="AG291" t="s">
        <v>230</v>
      </c>
      <c r="AH291" t="s">
        <v>250</v>
      </c>
      <c r="AI291" s="1" t="str">
        <f t="shared" ref="AI291" ca="1" si="3861">IF(O290="","",O290)</f>
        <v/>
      </c>
      <c r="AK291" s="1"/>
      <c r="AM291" s="1"/>
      <c r="AO291" t="s">
        <v>230</v>
      </c>
      <c r="AP291" s="114"/>
      <c r="AQ291" t="str">
        <f t="shared" ca="1" si="3214"/>
        <v>\\(\\quad \\displaystyle  \\)</v>
      </c>
      <c r="AS291" s="114"/>
      <c r="AT291" s="114"/>
      <c r="AU291" s="114"/>
      <c r="AV291" s="114"/>
      <c r="AW291" s="114"/>
      <c r="AX291" s="114"/>
      <c r="AY291" s="114"/>
      <c r="AZ291" s="117"/>
      <c r="BH291" s="23">
        <f t="shared" ca="1" si="2496"/>
        <v>9</v>
      </c>
      <c r="BI291" s="120"/>
      <c r="BJ291" s="23">
        <f t="shared" ca="1" si="2496"/>
        <v>6</v>
      </c>
      <c r="BK291" s="114"/>
      <c r="BL291" s="114"/>
      <c r="BM291" s="114"/>
      <c r="BN291" s="27">
        <f t="shared" ref="BN291" ca="1" si="3862">IF(BL290&gt;BM290,BH291,BJ291)</f>
        <v>9</v>
      </c>
      <c r="BO291" s="27">
        <f t="shared" ref="BO291" ca="1" si="3863">IF(BL290&lt;BM290,BH291,BJ291)</f>
        <v>6</v>
      </c>
      <c r="BP291" s="27"/>
      <c r="BQ291" s="25">
        <f t="shared" ref="BQ291" ca="1" si="3864">BN291*BO291</f>
        <v>54</v>
      </c>
      <c r="BR291" s="114"/>
      <c r="BS291" s="114"/>
      <c r="BT291">
        <f t="shared" ca="1" si="3813"/>
        <v>54</v>
      </c>
      <c r="BU291" s="25">
        <f t="shared" ref="BU291" ca="1" si="3865">BT291/GCD(BT290,BT291)</f>
        <v>18</v>
      </c>
      <c r="CA291" s="114"/>
      <c r="CB291" s="25">
        <f t="shared" ref="CB291" ca="1" si="3866">F291*I291</f>
        <v>54</v>
      </c>
      <c r="CC291" s="114"/>
      <c r="CD291" s="114"/>
      <c r="CE291">
        <f t="shared" ca="1" si="3817"/>
        <v>54</v>
      </c>
      <c r="CF291" s="25">
        <f t="shared" ref="CF291" ca="1" si="3867">CE291/GCD(CE290,CE291)</f>
        <v>18</v>
      </c>
      <c r="CG291"/>
      <c r="CH291" s="5"/>
      <c r="CK291" s="5"/>
    </row>
    <row r="292" spans="2:89" ht="32" customHeight="1" thickBot="1" x14ac:dyDescent="0.6">
      <c r="B292" s="127" t="s">
        <v>29</v>
      </c>
      <c r="C292" s="126" t="s">
        <v>49</v>
      </c>
      <c r="D292" s="114">
        <v>45</v>
      </c>
      <c r="E292" s="119"/>
      <c r="F292" s="28">
        <f t="shared" ref="F292" ca="1" si="3868">IF(BQ292&lt;=0,BJ292,BH292)</f>
        <v>9</v>
      </c>
      <c r="G292" s="114" t="str">
        <f t="shared" si="3744"/>
        <v>　－　</v>
      </c>
      <c r="H292" s="27"/>
      <c r="I292" s="28">
        <f t="shared" ref="I292" ca="1" si="3869">IF(BQ292&lt;=0,BH292,BJ292)</f>
        <v>9</v>
      </c>
      <c r="J292" s="124" t="s">
        <v>13</v>
      </c>
      <c r="K292" s="26"/>
      <c r="L292" s="24">
        <f t="shared" ca="1" si="3787"/>
        <v>7</v>
      </c>
      <c r="M292" s="118" t="str">
        <f t="shared" ref="M292" ca="1" si="3870">IF(L293=1,"=","")</f>
        <v/>
      </c>
      <c r="N292" s="125" t="str">
        <f t="shared" ref="N292" ca="1" si="3871">IF(L293=1,IF(BQ292&lt;0,"ー",""),"")</f>
        <v/>
      </c>
      <c r="O292" s="118" t="str">
        <f t="shared" ref="O292" ca="1" si="3872">IF(L293=1,L292,"")</f>
        <v/>
      </c>
      <c r="P292" s="118" t="s">
        <v>250</v>
      </c>
      <c r="Q292" s="121" t="str">
        <f t="shared" ref="Q292" si="3873">IF(E292="","",E292)</f>
        <v/>
      </c>
      <c r="R292" s="114" t="s">
        <v>249</v>
      </c>
      <c r="S292" s="122">
        <f t="shared" ref="S292" ca="1" si="3874">F292</f>
        <v>9</v>
      </c>
      <c r="T292" s="114" t="s">
        <v>216</v>
      </c>
      <c r="U292" s="122">
        <f t="shared" ref="U292" ca="1" si="3875">F293</f>
        <v>9</v>
      </c>
      <c r="V292" s="114" t="s">
        <v>217</v>
      </c>
      <c r="W292" s="120" t="str">
        <f t="shared" ref="W292" si="3876">G292</f>
        <v>　－　</v>
      </c>
      <c r="X292" s="56"/>
      <c r="Y292" s="121" t="str">
        <f t="shared" ref="Y292" si="3877">IF(H292="","",H292)</f>
        <v/>
      </c>
      <c r="Z292" s="114" t="s">
        <v>249</v>
      </c>
      <c r="AA292" s="122">
        <f t="shared" ref="AA292" ca="1" si="3878">I292</f>
        <v>9</v>
      </c>
      <c r="AB292" s="114" t="s">
        <v>216</v>
      </c>
      <c r="AC292" s="122">
        <f t="shared" ref="AC292" ca="1" si="3879">I293</f>
        <v>2</v>
      </c>
      <c r="AD292" s="114" t="s">
        <v>217</v>
      </c>
      <c r="AE292" s="27"/>
      <c r="AF292" s="114" t="s">
        <v>233</v>
      </c>
      <c r="AG292" t="s">
        <v>230</v>
      </c>
      <c r="AH292" t="s">
        <v>250</v>
      </c>
      <c r="AI292" s="1" t="str">
        <f t="shared" ref="AI292" si="3880">IF(K292="","",K292)</f>
        <v/>
      </c>
      <c r="AJ292" t="s">
        <v>249</v>
      </c>
      <c r="AK292" s="1">
        <f t="shared" ref="AK292" ca="1" si="3881">L292</f>
        <v>7</v>
      </c>
      <c r="AL292" t="s">
        <v>216</v>
      </c>
      <c r="AM292" s="1">
        <f t="shared" ref="AM292" ca="1" si="3882">L293</f>
        <v>2</v>
      </c>
      <c r="AN292" t="s">
        <v>217</v>
      </c>
      <c r="AO292" t="s">
        <v>230</v>
      </c>
      <c r="AP292" s="114" t="str">
        <f t="shared" ca="1" si="3396"/>
        <v>\\(\\quad \\displaystyle \\frac{9}{9}　－　\\frac{9}{2}　=　 \\)</v>
      </c>
      <c r="AQ292" t="str">
        <f t="shared" ca="1" si="3214"/>
        <v>\\(\\quad \\displaystyle \\frac{7}{2} \\)</v>
      </c>
      <c r="AS292" s="114" t="str">
        <f t="shared" ref="AS292" ca="1" si="3883">AP292</f>
        <v>\\(\\quad \\displaystyle \\frac{9}{9}　－　\\frac{9}{2}　=　 \\)</v>
      </c>
      <c r="AT292" s="114" t="str">
        <f t="shared" ref="AT292" ca="1" si="3884">IF(O292="",AQ292,AQ293)</f>
        <v>\\(\\quad \\displaystyle \\frac{7}{2} \\)</v>
      </c>
      <c r="AU292" s="114" t="s">
        <v>60</v>
      </c>
      <c r="AV292" s="115" t="s">
        <v>223</v>
      </c>
      <c r="AW292" s="115" t="str">
        <f t="shared" ref="AW292" ca="1" si="3885">AS292</f>
        <v>\\(\\quad \\displaystyle \\frac{9}{9}　－　\\frac{9}{2}　=　 \\)</v>
      </c>
      <c r="AX292" s="115" t="str">
        <f t="shared" ref="AX292" ca="1" si="3886">AT292</f>
        <v>\\(\\quad \\displaystyle \\frac{7}{2} \\)</v>
      </c>
      <c r="AY292" s="115" t="s">
        <v>62</v>
      </c>
      <c r="AZ292" s="116" t="str">
        <f t="shared" ref="AZ292" ca="1" si="3887">"INSERT INTO "&amp;AU292&amp;"(tangen,question,answer,editor,date,count) VALUES('"&amp;AV292&amp;"','"&amp;AW292&amp;"','"&amp;AX292&amp;"','"&amp;AY292&amp;"',NOW(),0);"</f>
        <v>INSERT INTO math(tangen,question,answer,editor,date,count) VALUES('m3500','\\(\\quad \\displaystyle \\frac{9}{9}　－　\\frac{9}{2}　=　 \\)','\\(\\quad \\displaystyle \\frac{7}{2} \\)','harazono',NOW(),0);</v>
      </c>
      <c r="BH292" s="22">
        <f t="shared" ca="1" si="3764"/>
        <v>9</v>
      </c>
      <c r="BI292" s="120" t="s">
        <v>235</v>
      </c>
      <c r="BJ292" s="22">
        <f t="shared" ref="BJ292" ca="1" si="3888">RANDBETWEEN(1,BH292)</f>
        <v>9</v>
      </c>
      <c r="BK292" s="114" t="s">
        <v>26</v>
      </c>
      <c r="BL292" s="114">
        <f t="shared" ref="BL292" ca="1" si="3889">BH292/BH293</f>
        <v>1</v>
      </c>
      <c r="BM292" s="114">
        <f t="shared" ref="BM292" ca="1" si="3890">BJ292/BJ293</f>
        <v>4.5</v>
      </c>
      <c r="BN292" s="27">
        <f t="shared" ref="BN292" ca="1" si="3891">IF(BL292&gt;BM292,BH292,BJ292)</f>
        <v>9</v>
      </c>
      <c r="BO292" s="27">
        <f t="shared" ref="BO292" ca="1" si="3892">IF(BL292&lt;BM292,BH292,BJ292)</f>
        <v>9</v>
      </c>
      <c r="BP292" s="27"/>
      <c r="BQ292" s="24">
        <f t="shared" ref="BQ292" ca="1" si="3893">BN292*BO293-BO292*BN293</f>
        <v>63</v>
      </c>
      <c r="BR292" s="114" t="s">
        <v>26</v>
      </c>
      <c r="BS292" s="114" t="str">
        <f t="shared" ref="BS292" si="3894">BI292</f>
        <v>　－　</v>
      </c>
      <c r="BT292" s="30">
        <f t="shared" ca="1" si="3813"/>
        <v>63</v>
      </c>
      <c r="BU292" s="24">
        <f t="shared" ref="BU292" ca="1" si="3895">BT292/GCD(BT292,BT293)</f>
        <v>7</v>
      </c>
      <c r="CA292" s="114" t="s">
        <v>26</v>
      </c>
      <c r="CB292" s="24">
        <f t="shared" ref="CB292" ca="1" si="3896">F292*I293-I292*F293</f>
        <v>-63</v>
      </c>
      <c r="CC292" s="114" t="s">
        <v>26</v>
      </c>
      <c r="CD292" s="114" t="str">
        <f t="shared" ref="CD292" ca="1" si="3897">IF(CB292&lt;=0,"-","")</f>
        <v>-</v>
      </c>
      <c r="CE292" s="30">
        <f t="shared" ca="1" si="3817"/>
        <v>63</v>
      </c>
      <c r="CF292" s="24">
        <f t="shared" ref="CF292" ca="1" si="3898">CE292/GCD(CE292,CE293)</f>
        <v>7</v>
      </c>
      <c r="CG292"/>
      <c r="CH292" s="5"/>
      <c r="CK292" s="5"/>
    </row>
    <row r="293" spans="2:89" ht="32" customHeight="1" x14ac:dyDescent="0.55000000000000004">
      <c r="B293" s="127"/>
      <c r="C293" s="127"/>
      <c r="D293" s="114"/>
      <c r="E293" s="119"/>
      <c r="F293" s="29">
        <f t="shared" ref="F293" ca="1" si="3899">IF(BQ292&lt;=0,BJ293,BH293)</f>
        <v>9</v>
      </c>
      <c r="G293" s="114"/>
      <c r="H293" s="27"/>
      <c r="I293" s="29">
        <f t="shared" ref="I293" ca="1" si="3900">IF(BQ292&lt;=0,BH293,BJ293)</f>
        <v>2</v>
      </c>
      <c r="J293" s="124"/>
      <c r="K293" s="26"/>
      <c r="L293" s="25">
        <f t="shared" ca="1" si="3787"/>
        <v>2</v>
      </c>
      <c r="M293" s="118"/>
      <c r="N293" s="125"/>
      <c r="O293" s="118"/>
      <c r="P293" s="118"/>
      <c r="Q293" s="121"/>
      <c r="R293" s="114"/>
      <c r="S293" s="122"/>
      <c r="T293" s="114"/>
      <c r="U293" s="122"/>
      <c r="V293" s="114"/>
      <c r="W293" s="120"/>
      <c r="X293" s="56"/>
      <c r="Y293" s="121"/>
      <c r="Z293" s="114"/>
      <c r="AA293" s="122"/>
      <c r="AB293" s="114"/>
      <c r="AC293" s="122"/>
      <c r="AD293" s="114"/>
      <c r="AE293" s="27"/>
      <c r="AF293" s="114"/>
      <c r="AG293" t="s">
        <v>230</v>
      </c>
      <c r="AH293" t="s">
        <v>250</v>
      </c>
      <c r="AI293" s="1" t="str">
        <f t="shared" ref="AI293" ca="1" si="3901">IF(O292="","",O292)</f>
        <v/>
      </c>
      <c r="AK293" s="1"/>
      <c r="AM293" s="1"/>
      <c r="AO293" t="s">
        <v>230</v>
      </c>
      <c r="AP293" s="114"/>
      <c r="AQ293" t="str">
        <f t="shared" ca="1" si="3214"/>
        <v>\\(\\quad \\displaystyle  \\)</v>
      </c>
      <c r="AS293" s="114"/>
      <c r="AT293" s="114"/>
      <c r="AU293" s="114"/>
      <c r="AV293" s="114"/>
      <c r="AW293" s="114"/>
      <c r="AX293" s="114"/>
      <c r="AY293" s="114"/>
      <c r="AZ293" s="117"/>
      <c r="BH293" s="23">
        <f t="shared" ca="1" si="2496"/>
        <v>9</v>
      </c>
      <c r="BI293" s="120"/>
      <c r="BJ293" s="23">
        <f t="shared" ca="1" si="2496"/>
        <v>2</v>
      </c>
      <c r="BK293" s="114"/>
      <c r="BL293" s="114"/>
      <c r="BM293" s="114"/>
      <c r="BN293" s="27">
        <f t="shared" ref="BN293" ca="1" si="3902">IF(BL292&gt;BM292,BH293,BJ293)</f>
        <v>2</v>
      </c>
      <c r="BO293" s="27">
        <f t="shared" ref="BO293" ca="1" si="3903">IF(BL292&lt;BM292,BH293,BJ293)</f>
        <v>9</v>
      </c>
      <c r="BP293" s="27"/>
      <c r="BQ293" s="25">
        <f t="shared" ref="BQ293" ca="1" si="3904">BN293*BO293</f>
        <v>18</v>
      </c>
      <c r="BR293" s="114"/>
      <c r="BS293" s="114"/>
      <c r="BT293">
        <f t="shared" ca="1" si="3813"/>
        <v>18</v>
      </c>
      <c r="BU293" s="25">
        <f t="shared" ref="BU293" ca="1" si="3905">BT293/GCD(BT292,BT293)</f>
        <v>2</v>
      </c>
      <c r="CA293" s="114"/>
      <c r="CB293" s="25">
        <f t="shared" ref="CB293" ca="1" si="3906">F293*I293</f>
        <v>18</v>
      </c>
      <c r="CC293" s="114"/>
      <c r="CD293" s="114"/>
      <c r="CE293">
        <f t="shared" ca="1" si="3817"/>
        <v>18</v>
      </c>
      <c r="CF293" s="25">
        <f t="shared" ref="CF293" ca="1" si="3907">CE293/GCD(CE292,CE293)</f>
        <v>2</v>
      </c>
      <c r="CG293"/>
      <c r="CH293" s="5"/>
      <c r="CK293" s="5"/>
    </row>
    <row r="294" spans="2:89" ht="32" customHeight="1" thickBot="1" x14ac:dyDescent="0.6">
      <c r="B294" s="127" t="s">
        <v>29</v>
      </c>
      <c r="C294" s="126" t="s">
        <v>49</v>
      </c>
      <c r="D294" s="114">
        <v>46</v>
      </c>
      <c r="E294" s="119"/>
      <c r="F294" s="28">
        <f t="shared" ref="F294" ca="1" si="3908">IF(BQ294&lt;=0,BJ294,BH294)</f>
        <v>4</v>
      </c>
      <c r="G294" s="114" t="str">
        <f t="shared" si="3744"/>
        <v>　－　</v>
      </c>
      <c r="H294" s="27"/>
      <c r="I294" s="28">
        <f t="shared" ref="I294" ca="1" si="3909">IF(BQ294&lt;=0,BH294,BJ294)</f>
        <v>4</v>
      </c>
      <c r="J294" s="124" t="s">
        <v>13</v>
      </c>
      <c r="K294" s="26"/>
      <c r="L294" s="24">
        <f t="shared" ca="1" si="3787"/>
        <v>0</v>
      </c>
      <c r="M294" s="118" t="str">
        <f t="shared" ref="M294" ca="1" si="3910">IF(L295=1,"=","")</f>
        <v>=</v>
      </c>
      <c r="N294" s="125" t="str">
        <f t="shared" ref="N294" ca="1" si="3911">IF(L295=1,IF(BQ294&lt;0,"ー",""),"")</f>
        <v/>
      </c>
      <c r="O294" s="118">
        <f t="shared" ref="O294" ca="1" si="3912">IF(L295=1,L294,"")</f>
        <v>0</v>
      </c>
      <c r="P294" s="118" t="s">
        <v>250</v>
      </c>
      <c r="Q294" s="121" t="str">
        <f t="shared" ref="Q294" si="3913">IF(E294="","",E294)</f>
        <v/>
      </c>
      <c r="R294" s="114" t="s">
        <v>249</v>
      </c>
      <c r="S294" s="122">
        <f t="shared" ref="S294" ca="1" si="3914">F294</f>
        <v>4</v>
      </c>
      <c r="T294" s="114" t="s">
        <v>216</v>
      </c>
      <c r="U294" s="122">
        <f t="shared" ref="U294" ca="1" si="3915">F295</f>
        <v>10</v>
      </c>
      <c r="V294" s="114" t="s">
        <v>217</v>
      </c>
      <c r="W294" s="120" t="str">
        <f t="shared" ref="W294" si="3916">G294</f>
        <v>　－　</v>
      </c>
      <c r="X294" s="56"/>
      <c r="Y294" s="121" t="str">
        <f t="shared" ref="Y294" si="3917">IF(H294="","",H294)</f>
        <v/>
      </c>
      <c r="Z294" s="114" t="s">
        <v>249</v>
      </c>
      <c r="AA294" s="122">
        <f t="shared" ref="AA294" ca="1" si="3918">I294</f>
        <v>4</v>
      </c>
      <c r="AB294" s="114" t="s">
        <v>216</v>
      </c>
      <c r="AC294" s="122">
        <f t="shared" ref="AC294" ca="1" si="3919">I295</f>
        <v>10</v>
      </c>
      <c r="AD294" s="114" t="s">
        <v>217</v>
      </c>
      <c r="AE294" s="27"/>
      <c r="AF294" s="114" t="s">
        <v>233</v>
      </c>
      <c r="AG294" t="s">
        <v>230</v>
      </c>
      <c r="AH294" t="s">
        <v>250</v>
      </c>
      <c r="AI294" s="1" t="str">
        <f t="shared" ref="AI294" si="3920">IF(K294="","",K294)</f>
        <v/>
      </c>
      <c r="AJ294" t="s">
        <v>249</v>
      </c>
      <c r="AK294" s="1">
        <f t="shared" ref="AK294" ca="1" si="3921">L294</f>
        <v>0</v>
      </c>
      <c r="AL294" t="s">
        <v>216</v>
      </c>
      <c r="AM294" s="1">
        <f t="shared" ref="AM294" ca="1" si="3922">L295</f>
        <v>1</v>
      </c>
      <c r="AN294" t="s">
        <v>217</v>
      </c>
      <c r="AO294" t="s">
        <v>230</v>
      </c>
      <c r="AP294" s="114" t="str">
        <f t="shared" ca="1" si="3396"/>
        <v>\\(\\quad \\displaystyle \\frac{4}{10}　－　\\frac{4}{10}　=　 \\)</v>
      </c>
      <c r="AQ294" t="str">
        <f t="shared" ca="1" si="3214"/>
        <v>\\(\\quad \\displaystyle \\frac{0}{1} \\)</v>
      </c>
      <c r="AS294" s="114" t="str">
        <f t="shared" ref="AS294" ca="1" si="3923">AP294</f>
        <v>\\(\\quad \\displaystyle \\frac{4}{10}　－　\\frac{4}{10}　=　 \\)</v>
      </c>
      <c r="AT294" s="114" t="str">
        <f t="shared" ref="AT294" ca="1" si="3924">IF(O294="",AQ294,AQ295)</f>
        <v>\\(\\quad \\displaystyle 0 \\)</v>
      </c>
      <c r="AU294" s="114" t="s">
        <v>60</v>
      </c>
      <c r="AV294" s="115" t="s">
        <v>223</v>
      </c>
      <c r="AW294" s="115" t="str">
        <f t="shared" ref="AW294" ca="1" si="3925">AS294</f>
        <v>\\(\\quad \\displaystyle \\frac{4}{10}　－　\\frac{4}{10}　=　 \\)</v>
      </c>
      <c r="AX294" s="115" t="str">
        <f t="shared" ref="AX294" ca="1" si="3926">AT294</f>
        <v>\\(\\quad \\displaystyle 0 \\)</v>
      </c>
      <c r="AY294" s="115" t="s">
        <v>62</v>
      </c>
      <c r="AZ294" s="116" t="str">
        <f t="shared" ref="AZ294" ca="1" si="3927">"INSERT INTO "&amp;AU294&amp;"(tangen,question,answer,editor,date,count) VALUES('"&amp;AV294&amp;"','"&amp;AW294&amp;"','"&amp;AX294&amp;"','"&amp;AY294&amp;"',NOW(),0);"</f>
        <v>INSERT INTO math(tangen,question,answer,editor,date,count) VALUES('m3500','\\(\\quad \\displaystyle \\frac{4}{10}　－　\\frac{4}{10}　=　 \\)','\\(\\quad \\displaystyle 0 \\)','harazono',NOW(),0);</v>
      </c>
      <c r="BH294" s="22">
        <f t="shared" ca="1" si="3764"/>
        <v>4</v>
      </c>
      <c r="BI294" s="120" t="s">
        <v>235</v>
      </c>
      <c r="BJ294" s="22">
        <f t="shared" ref="BJ294" ca="1" si="3928">RANDBETWEEN(1,BH294)</f>
        <v>4</v>
      </c>
      <c r="BK294" s="114" t="s">
        <v>26</v>
      </c>
      <c r="BL294" s="114">
        <f t="shared" ref="BL294" ca="1" si="3929">BH294/BH295</f>
        <v>0.4</v>
      </c>
      <c r="BM294" s="114">
        <f t="shared" ref="BM294" ca="1" si="3930">BJ294/BJ295</f>
        <v>0.4</v>
      </c>
      <c r="BN294" s="27">
        <f t="shared" ref="BN294" ca="1" si="3931">IF(BL294&gt;BM294,BH294,BJ294)</f>
        <v>4</v>
      </c>
      <c r="BO294" s="27">
        <f t="shared" ref="BO294" ca="1" si="3932">IF(BL294&lt;BM294,BH294,BJ294)</f>
        <v>4</v>
      </c>
      <c r="BP294" s="27"/>
      <c r="BQ294" s="24">
        <f t="shared" ref="BQ294" ca="1" si="3933">BN294*BO295-BO294*BN295</f>
        <v>0</v>
      </c>
      <c r="BR294" s="114" t="s">
        <v>26</v>
      </c>
      <c r="BS294" s="114" t="str">
        <f t="shared" ref="BS294" si="3934">BI294</f>
        <v>　－　</v>
      </c>
      <c r="BT294" s="30">
        <f t="shared" ca="1" si="3813"/>
        <v>0</v>
      </c>
      <c r="BU294" s="24">
        <f t="shared" ref="BU294" ca="1" si="3935">BT294/GCD(BT294,BT295)</f>
        <v>0</v>
      </c>
      <c r="CA294" s="114" t="s">
        <v>26</v>
      </c>
      <c r="CB294" s="24">
        <f t="shared" ref="CB294" ca="1" si="3936">F294*I295-I294*F295</f>
        <v>0</v>
      </c>
      <c r="CC294" s="114" t="s">
        <v>26</v>
      </c>
      <c r="CD294" s="114" t="str">
        <f t="shared" ref="CD294" ca="1" si="3937">IF(CB294&lt;=0,"-","")</f>
        <v>-</v>
      </c>
      <c r="CE294" s="30">
        <f t="shared" ca="1" si="3817"/>
        <v>0</v>
      </c>
      <c r="CF294" s="24">
        <f t="shared" ref="CF294" ca="1" si="3938">CE294/GCD(CE294,CE295)</f>
        <v>0</v>
      </c>
      <c r="CG294"/>
      <c r="CH294" s="5"/>
      <c r="CK294" s="5"/>
    </row>
    <row r="295" spans="2:89" ht="32" customHeight="1" x14ac:dyDescent="0.55000000000000004">
      <c r="B295" s="127"/>
      <c r="C295" s="127"/>
      <c r="D295" s="114"/>
      <c r="E295" s="119"/>
      <c r="F295" s="29">
        <f t="shared" ref="F295" ca="1" si="3939">IF(BQ294&lt;=0,BJ295,BH295)</f>
        <v>10</v>
      </c>
      <c r="G295" s="114"/>
      <c r="H295" s="27"/>
      <c r="I295" s="29">
        <f t="shared" ref="I295" ca="1" si="3940">IF(BQ294&lt;=0,BH295,BJ295)</f>
        <v>10</v>
      </c>
      <c r="J295" s="124"/>
      <c r="K295" s="26"/>
      <c r="L295" s="25">
        <f t="shared" ca="1" si="3787"/>
        <v>1</v>
      </c>
      <c r="M295" s="118"/>
      <c r="N295" s="125"/>
      <c r="O295" s="118"/>
      <c r="P295" s="118"/>
      <c r="Q295" s="121"/>
      <c r="R295" s="114"/>
      <c r="S295" s="122"/>
      <c r="T295" s="114"/>
      <c r="U295" s="122"/>
      <c r="V295" s="114"/>
      <c r="W295" s="120"/>
      <c r="X295" s="56"/>
      <c r="Y295" s="121"/>
      <c r="Z295" s="114"/>
      <c r="AA295" s="122"/>
      <c r="AB295" s="114"/>
      <c r="AC295" s="122"/>
      <c r="AD295" s="114"/>
      <c r="AE295" s="27"/>
      <c r="AF295" s="114"/>
      <c r="AG295" t="s">
        <v>230</v>
      </c>
      <c r="AH295" t="s">
        <v>250</v>
      </c>
      <c r="AI295" s="1">
        <f t="shared" ref="AI295" ca="1" si="3941">IF(O294="","",O294)</f>
        <v>0</v>
      </c>
      <c r="AK295" s="1"/>
      <c r="AM295" s="1"/>
      <c r="AO295" t="s">
        <v>230</v>
      </c>
      <c r="AP295" s="114"/>
      <c r="AQ295" t="str">
        <f t="shared" ca="1" si="3214"/>
        <v>\\(\\quad \\displaystyle 0 \\)</v>
      </c>
      <c r="AS295" s="114"/>
      <c r="AT295" s="114"/>
      <c r="AU295" s="114"/>
      <c r="AV295" s="114"/>
      <c r="AW295" s="114"/>
      <c r="AX295" s="114"/>
      <c r="AY295" s="114"/>
      <c r="AZ295" s="117"/>
      <c r="BH295" s="23">
        <f t="shared" ca="1" si="2496"/>
        <v>10</v>
      </c>
      <c r="BI295" s="120"/>
      <c r="BJ295" s="23">
        <f t="shared" ca="1" si="2496"/>
        <v>10</v>
      </c>
      <c r="BK295" s="114"/>
      <c r="BL295" s="114"/>
      <c r="BM295" s="114"/>
      <c r="BN295" s="27">
        <f t="shared" ref="BN295" ca="1" si="3942">IF(BL294&gt;BM294,BH295,BJ295)</f>
        <v>10</v>
      </c>
      <c r="BO295" s="27">
        <f t="shared" ref="BO295" ca="1" si="3943">IF(BL294&lt;BM294,BH295,BJ295)</f>
        <v>10</v>
      </c>
      <c r="BP295" s="27"/>
      <c r="BQ295" s="25">
        <f t="shared" ref="BQ295" ca="1" si="3944">BN295*BO295</f>
        <v>100</v>
      </c>
      <c r="BR295" s="114"/>
      <c r="BS295" s="114"/>
      <c r="BT295">
        <f t="shared" ca="1" si="3813"/>
        <v>100</v>
      </c>
      <c r="BU295" s="25">
        <f t="shared" ref="BU295" ca="1" si="3945">BT295/GCD(BT294,BT295)</f>
        <v>1</v>
      </c>
      <c r="CA295" s="114"/>
      <c r="CB295" s="25">
        <f t="shared" ref="CB295" ca="1" si="3946">F295*I295</f>
        <v>100</v>
      </c>
      <c r="CC295" s="114"/>
      <c r="CD295" s="114"/>
      <c r="CE295">
        <f t="shared" ca="1" si="3817"/>
        <v>100</v>
      </c>
      <c r="CF295" s="25">
        <f t="shared" ref="CF295" ca="1" si="3947">CE295/GCD(CE294,CE295)</f>
        <v>1</v>
      </c>
      <c r="CG295"/>
      <c r="CH295" s="5"/>
      <c r="CK295" s="5"/>
    </row>
    <row r="296" spans="2:89" ht="32" customHeight="1" thickBot="1" x14ac:dyDescent="0.6">
      <c r="B296" s="127" t="s">
        <v>29</v>
      </c>
      <c r="C296" s="126" t="s">
        <v>49</v>
      </c>
      <c r="D296" s="114">
        <v>47</v>
      </c>
      <c r="E296" s="119"/>
      <c r="F296" s="28">
        <f t="shared" ref="F296" ca="1" si="3948">IF(BQ296&lt;=0,BJ296,BH296)</f>
        <v>6</v>
      </c>
      <c r="G296" s="114" t="str">
        <f t="shared" si="3744"/>
        <v>　－　</v>
      </c>
      <c r="H296" s="27"/>
      <c r="I296" s="28">
        <f t="shared" ref="I296" ca="1" si="3949">IF(BQ296&lt;=0,BH296,BJ296)</f>
        <v>5</v>
      </c>
      <c r="J296" s="124" t="s">
        <v>13</v>
      </c>
      <c r="K296" s="26"/>
      <c r="L296" s="24">
        <f t="shared" ca="1" si="3787"/>
        <v>2</v>
      </c>
      <c r="M296" s="118" t="str">
        <f t="shared" ref="M296" ca="1" si="3950">IF(L297=1,"=","")</f>
        <v/>
      </c>
      <c r="N296" s="125" t="str">
        <f t="shared" ref="N296" ca="1" si="3951">IF(L297=1,IF(BQ296&lt;0,"ー",""),"")</f>
        <v/>
      </c>
      <c r="O296" s="118" t="str">
        <f t="shared" ref="O296" ca="1" si="3952">IF(L297=1,L296,"")</f>
        <v/>
      </c>
      <c r="P296" s="118" t="s">
        <v>250</v>
      </c>
      <c r="Q296" s="121" t="str">
        <f t="shared" ref="Q296" si="3953">IF(E296="","",E296)</f>
        <v/>
      </c>
      <c r="R296" s="114" t="s">
        <v>249</v>
      </c>
      <c r="S296" s="122">
        <f t="shared" ref="S296" ca="1" si="3954">F296</f>
        <v>6</v>
      </c>
      <c r="T296" s="114" t="s">
        <v>216</v>
      </c>
      <c r="U296" s="122">
        <f t="shared" ref="U296" ca="1" si="3955">F297</f>
        <v>6</v>
      </c>
      <c r="V296" s="114" t="s">
        <v>217</v>
      </c>
      <c r="W296" s="120" t="str">
        <f t="shared" ref="W296" si="3956">G296</f>
        <v>　－　</v>
      </c>
      <c r="X296" s="56"/>
      <c r="Y296" s="121" t="str">
        <f t="shared" ref="Y296" si="3957">IF(H296="","",H296)</f>
        <v/>
      </c>
      <c r="Z296" s="114" t="s">
        <v>249</v>
      </c>
      <c r="AA296" s="122">
        <f t="shared" ref="AA296" ca="1" si="3958">I296</f>
        <v>5</v>
      </c>
      <c r="AB296" s="114" t="s">
        <v>216</v>
      </c>
      <c r="AC296" s="122">
        <f t="shared" ref="AC296" ca="1" si="3959">I297</f>
        <v>3</v>
      </c>
      <c r="AD296" s="114" t="s">
        <v>217</v>
      </c>
      <c r="AE296" s="27"/>
      <c r="AF296" s="114" t="s">
        <v>233</v>
      </c>
      <c r="AG296" t="s">
        <v>230</v>
      </c>
      <c r="AH296" t="s">
        <v>250</v>
      </c>
      <c r="AI296" s="1" t="str">
        <f t="shared" ref="AI296" si="3960">IF(K296="","",K296)</f>
        <v/>
      </c>
      <c r="AJ296" t="s">
        <v>249</v>
      </c>
      <c r="AK296" s="1">
        <f t="shared" ref="AK296" ca="1" si="3961">L296</f>
        <v>2</v>
      </c>
      <c r="AL296" t="s">
        <v>216</v>
      </c>
      <c r="AM296" s="1">
        <f t="shared" ref="AM296" ca="1" si="3962">L297</f>
        <v>3</v>
      </c>
      <c r="AN296" t="s">
        <v>217</v>
      </c>
      <c r="AO296" t="s">
        <v>230</v>
      </c>
      <c r="AP296" s="114" t="str">
        <f t="shared" ca="1" si="3396"/>
        <v>\\(\\quad \\displaystyle \\frac{6}{6}　－　\\frac{5}{3}　=　 \\)</v>
      </c>
      <c r="AQ296" t="str">
        <f t="shared" ca="1" si="3214"/>
        <v>\\(\\quad \\displaystyle \\frac{2}{3} \\)</v>
      </c>
      <c r="AS296" s="114" t="str">
        <f t="shared" ref="AS296" ca="1" si="3963">AP296</f>
        <v>\\(\\quad \\displaystyle \\frac{6}{6}　－　\\frac{5}{3}　=　 \\)</v>
      </c>
      <c r="AT296" s="114" t="str">
        <f t="shared" ref="AT296" ca="1" si="3964">IF(O296="",AQ296,AQ297)</f>
        <v>\\(\\quad \\displaystyle \\frac{2}{3} \\)</v>
      </c>
      <c r="AU296" s="114" t="s">
        <v>60</v>
      </c>
      <c r="AV296" s="115" t="s">
        <v>223</v>
      </c>
      <c r="AW296" s="115" t="str">
        <f t="shared" ref="AW296" ca="1" si="3965">AS296</f>
        <v>\\(\\quad \\displaystyle \\frac{6}{6}　－　\\frac{5}{3}　=　 \\)</v>
      </c>
      <c r="AX296" s="115" t="str">
        <f t="shared" ref="AX296" ca="1" si="3966">AT296</f>
        <v>\\(\\quad \\displaystyle \\frac{2}{3} \\)</v>
      </c>
      <c r="AY296" s="115" t="s">
        <v>62</v>
      </c>
      <c r="AZ296" s="116" t="str">
        <f t="shared" ref="AZ296" ca="1" si="3967">"INSERT INTO "&amp;AU296&amp;"(tangen,question,answer,editor,date,count) VALUES('"&amp;AV296&amp;"','"&amp;AW296&amp;"','"&amp;AX296&amp;"','"&amp;AY296&amp;"',NOW(),0);"</f>
        <v>INSERT INTO math(tangen,question,answer,editor,date,count) VALUES('m3500','\\(\\quad \\displaystyle \\frac{6}{6}　－　\\frac{5}{3}　=　 \\)','\\(\\quad \\displaystyle \\frac{2}{3} \\)','harazono',NOW(),0);</v>
      </c>
      <c r="BH296" s="22">
        <f t="shared" ca="1" si="3764"/>
        <v>6</v>
      </c>
      <c r="BI296" s="120" t="s">
        <v>235</v>
      </c>
      <c r="BJ296" s="22">
        <f t="shared" ref="BJ296" ca="1" si="3968">RANDBETWEEN(1,BH296)</f>
        <v>5</v>
      </c>
      <c r="BK296" s="114" t="s">
        <v>26</v>
      </c>
      <c r="BL296" s="114">
        <f t="shared" ref="BL296" ca="1" si="3969">BH296/BH297</f>
        <v>1</v>
      </c>
      <c r="BM296" s="114">
        <f t="shared" ref="BM296" ca="1" si="3970">BJ296/BJ297</f>
        <v>1.6666666666666667</v>
      </c>
      <c r="BN296" s="27">
        <f t="shared" ref="BN296" ca="1" si="3971">IF(BL296&gt;BM296,BH296,BJ296)</f>
        <v>5</v>
      </c>
      <c r="BO296" s="27">
        <f t="shared" ref="BO296" ca="1" si="3972">IF(BL296&lt;BM296,BH296,BJ296)</f>
        <v>6</v>
      </c>
      <c r="BP296" s="27"/>
      <c r="BQ296" s="24">
        <f t="shared" ref="BQ296" ca="1" si="3973">BN296*BO297-BO296*BN297</f>
        <v>12</v>
      </c>
      <c r="BR296" s="114" t="s">
        <v>26</v>
      </c>
      <c r="BS296" s="114" t="str">
        <f t="shared" ref="BS296" si="3974">BI296</f>
        <v>　－　</v>
      </c>
      <c r="BT296" s="30">
        <f t="shared" ca="1" si="3813"/>
        <v>12</v>
      </c>
      <c r="BU296" s="24">
        <f t="shared" ref="BU296" ca="1" si="3975">BT296/GCD(BT296,BT297)</f>
        <v>2</v>
      </c>
      <c r="CA296" s="114" t="s">
        <v>26</v>
      </c>
      <c r="CB296" s="24">
        <f t="shared" ref="CB296" ca="1" si="3976">F296*I297-I296*F297</f>
        <v>-12</v>
      </c>
      <c r="CC296" s="114" t="s">
        <v>26</v>
      </c>
      <c r="CD296" s="114" t="str">
        <f t="shared" ref="CD296" ca="1" si="3977">IF(CB296&lt;=0,"-","")</f>
        <v>-</v>
      </c>
      <c r="CE296" s="30">
        <f t="shared" ca="1" si="3817"/>
        <v>12</v>
      </c>
      <c r="CF296" s="24">
        <f t="shared" ref="CF296" ca="1" si="3978">CE296/GCD(CE296,CE297)</f>
        <v>2</v>
      </c>
      <c r="CG296"/>
      <c r="CH296" s="5"/>
      <c r="CK296" s="5"/>
    </row>
    <row r="297" spans="2:89" ht="32" customHeight="1" x14ac:dyDescent="0.55000000000000004">
      <c r="B297" s="127"/>
      <c r="C297" s="127"/>
      <c r="D297" s="114"/>
      <c r="E297" s="119"/>
      <c r="F297" s="29">
        <f t="shared" ref="F297" ca="1" si="3979">IF(BQ296&lt;=0,BJ297,BH297)</f>
        <v>6</v>
      </c>
      <c r="G297" s="114"/>
      <c r="H297" s="27"/>
      <c r="I297" s="29">
        <f t="shared" ref="I297" ca="1" si="3980">IF(BQ296&lt;=0,BH297,BJ297)</f>
        <v>3</v>
      </c>
      <c r="J297" s="124"/>
      <c r="K297" s="26"/>
      <c r="L297" s="25">
        <f t="shared" ca="1" si="3787"/>
        <v>3</v>
      </c>
      <c r="M297" s="118"/>
      <c r="N297" s="125"/>
      <c r="O297" s="118"/>
      <c r="P297" s="118"/>
      <c r="Q297" s="121"/>
      <c r="R297" s="114"/>
      <c r="S297" s="122"/>
      <c r="T297" s="114"/>
      <c r="U297" s="122"/>
      <c r="V297" s="114"/>
      <c r="W297" s="120"/>
      <c r="X297" s="56"/>
      <c r="Y297" s="121"/>
      <c r="Z297" s="114"/>
      <c r="AA297" s="122"/>
      <c r="AB297" s="114"/>
      <c r="AC297" s="122"/>
      <c r="AD297" s="114"/>
      <c r="AE297" s="27"/>
      <c r="AF297" s="114"/>
      <c r="AG297" t="s">
        <v>230</v>
      </c>
      <c r="AH297" t="s">
        <v>250</v>
      </c>
      <c r="AI297" s="1" t="str">
        <f t="shared" ref="AI297" ca="1" si="3981">IF(O296="","",O296)</f>
        <v/>
      </c>
      <c r="AK297" s="1"/>
      <c r="AM297" s="1"/>
      <c r="AO297" t="s">
        <v>230</v>
      </c>
      <c r="AP297" s="114"/>
      <c r="AQ297" t="str">
        <f t="shared" ca="1" si="3214"/>
        <v>\\(\\quad \\displaystyle  \\)</v>
      </c>
      <c r="AS297" s="114"/>
      <c r="AT297" s="114"/>
      <c r="AU297" s="114"/>
      <c r="AV297" s="114"/>
      <c r="AW297" s="114"/>
      <c r="AX297" s="114"/>
      <c r="AY297" s="114"/>
      <c r="AZ297" s="117"/>
      <c r="BH297" s="23">
        <f t="shared" ca="1" si="2496"/>
        <v>6</v>
      </c>
      <c r="BI297" s="120"/>
      <c r="BJ297" s="23">
        <f t="shared" ca="1" si="2496"/>
        <v>3</v>
      </c>
      <c r="BK297" s="114"/>
      <c r="BL297" s="114"/>
      <c r="BM297" s="114"/>
      <c r="BN297" s="27">
        <f t="shared" ref="BN297" ca="1" si="3982">IF(BL296&gt;BM296,BH297,BJ297)</f>
        <v>3</v>
      </c>
      <c r="BO297" s="27">
        <f t="shared" ref="BO297" ca="1" si="3983">IF(BL296&lt;BM296,BH297,BJ297)</f>
        <v>6</v>
      </c>
      <c r="BP297" s="27"/>
      <c r="BQ297" s="25">
        <f t="shared" ref="BQ297" ca="1" si="3984">BN297*BO297</f>
        <v>18</v>
      </c>
      <c r="BR297" s="114"/>
      <c r="BS297" s="114"/>
      <c r="BT297">
        <f t="shared" ca="1" si="3813"/>
        <v>18</v>
      </c>
      <c r="BU297" s="25">
        <f t="shared" ref="BU297" ca="1" si="3985">BT297/GCD(BT296,BT297)</f>
        <v>3</v>
      </c>
      <c r="CA297" s="114"/>
      <c r="CB297" s="25">
        <f t="shared" ref="CB297" ca="1" si="3986">F297*I297</f>
        <v>18</v>
      </c>
      <c r="CC297" s="114"/>
      <c r="CD297" s="114"/>
      <c r="CE297">
        <f t="shared" ca="1" si="3817"/>
        <v>18</v>
      </c>
      <c r="CF297" s="25">
        <f t="shared" ref="CF297" ca="1" si="3987">CE297/GCD(CE296,CE297)</f>
        <v>3</v>
      </c>
      <c r="CG297"/>
      <c r="CH297" s="5"/>
      <c r="CK297" s="5"/>
    </row>
    <row r="298" spans="2:89" ht="32" customHeight="1" thickBot="1" x14ac:dyDescent="0.6">
      <c r="B298" s="127" t="s">
        <v>29</v>
      </c>
      <c r="C298" s="126" t="s">
        <v>49</v>
      </c>
      <c r="D298" s="114">
        <v>48</v>
      </c>
      <c r="E298" s="119"/>
      <c r="F298" s="28">
        <f t="shared" ref="F298" ca="1" si="3988">IF(BQ298&lt;=0,BJ298,BH298)</f>
        <v>2</v>
      </c>
      <c r="G298" s="114" t="str">
        <f t="shared" si="3744"/>
        <v>　－　</v>
      </c>
      <c r="H298" s="27"/>
      <c r="I298" s="28">
        <f t="shared" ref="I298" ca="1" si="3989">IF(BQ298&lt;=0,BH298,BJ298)</f>
        <v>2</v>
      </c>
      <c r="J298" s="124" t="s">
        <v>13</v>
      </c>
      <c r="K298" s="26"/>
      <c r="L298" s="24">
        <f t="shared" ca="1" si="3787"/>
        <v>1</v>
      </c>
      <c r="M298" s="118" t="str">
        <f t="shared" ref="M298" ca="1" si="3990">IF(L299=1,"=","")</f>
        <v/>
      </c>
      <c r="N298" s="125" t="str">
        <f t="shared" ref="N298" ca="1" si="3991">IF(L299=1,IF(BQ298&lt;0,"ー",""),"")</f>
        <v/>
      </c>
      <c r="O298" s="118" t="str">
        <f t="shared" ref="O298" ca="1" si="3992">IF(L299=1,L298,"")</f>
        <v/>
      </c>
      <c r="P298" s="118" t="s">
        <v>250</v>
      </c>
      <c r="Q298" s="121" t="str">
        <f t="shared" ref="Q298" si="3993">IF(E298="","",E298)</f>
        <v/>
      </c>
      <c r="R298" s="114" t="s">
        <v>249</v>
      </c>
      <c r="S298" s="122">
        <f t="shared" ref="S298" ca="1" si="3994">F298</f>
        <v>2</v>
      </c>
      <c r="T298" s="114" t="s">
        <v>216</v>
      </c>
      <c r="U298" s="122">
        <f t="shared" ref="U298" ca="1" si="3995">F299</f>
        <v>8</v>
      </c>
      <c r="V298" s="114" t="s">
        <v>217</v>
      </c>
      <c r="W298" s="120" t="str">
        <f t="shared" ref="W298" si="3996">G298</f>
        <v>　－　</v>
      </c>
      <c r="X298" s="56"/>
      <c r="Y298" s="121" t="str">
        <f t="shared" ref="Y298" si="3997">IF(H298="","",H298)</f>
        <v/>
      </c>
      <c r="Z298" s="114" t="s">
        <v>249</v>
      </c>
      <c r="AA298" s="122">
        <f t="shared" ref="AA298" ca="1" si="3998">I298</f>
        <v>2</v>
      </c>
      <c r="AB298" s="114" t="s">
        <v>216</v>
      </c>
      <c r="AC298" s="122">
        <f t="shared" ref="AC298" ca="1" si="3999">I299</f>
        <v>7</v>
      </c>
      <c r="AD298" s="114" t="s">
        <v>217</v>
      </c>
      <c r="AE298" s="27"/>
      <c r="AF298" s="114" t="s">
        <v>233</v>
      </c>
      <c r="AG298" t="s">
        <v>230</v>
      </c>
      <c r="AH298" t="s">
        <v>250</v>
      </c>
      <c r="AI298" s="1" t="str">
        <f t="shared" ref="AI298" si="4000">IF(K298="","",K298)</f>
        <v/>
      </c>
      <c r="AJ298" t="s">
        <v>249</v>
      </c>
      <c r="AK298" s="1">
        <f t="shared" ref="AK298" ca="1" si="4001">L298</f>
        <v>1</v>
      </c>
      <c r="AL298" t="s">
        <v>216</v>
      </c>
      <c r="AM298" s="1">
        <f t="shared" ref="AM298" ca="1" si="4002">L299</f>
        <v>28</v>
      </c>
      <c r="AN298" t="s">
        <v>217</v>
      </c>
      <c r="AO298" t="s">
        <v>230</v>
      </c>
      <c r="AP298" s="114" t="str">
        <f t="shared" ca="1" si="3396"/>
        <v>\\(\\quad \\displaystyle \\frac{2}{8}　－　\\frac{2}{7}　=　 \\)</v>
      </c>
      <c r="AQ298" t="str">
        <f t="shared" ca="1" si="3214"/>
        <v>\\(\\quad \\displaystyle \\frac{1}{28} \\)</v>
      </c>
      <c r="AS298" s="114" t="str">
        <f t="shared" ref="AS298" ca="1" si="4003">AP298</f>
        <v>\\(\\quad \\displaystyle \\frac{2}{8}　－　\\frac{2}{7}　=　 \\)</v>
      </c>
      <c r="AT298" s="114" t="str">
        <f t="shared" ref="AT298" ca="1" si="4004">IF(O298="",AQ298,AQ299)</f>
        <v>\\(\\quad \\displaystyle \\frac{1}{28} \\)</v>
      </c>
      <c r="AU298" s="114" t="s">
        <v>60</v>
      </c>
      <c r="AV298" s="115" t="s">
        <v>223</v>
      </c>
      <c r="AW298" s="115" t="str">
        <f t="shared" ref="AW298" ca="1" si="4005">AS298</f>
        <v>\\(\\quad \\displaystyle \\frac{2}{8}　－　\\frac{2}{7}　=　 \\)</v>
      </c>
      <c r="AX298" s="115" t="str">
        <f t="shared" ref="AX298" ca="1" si="4006">AT298</f>
        <v>\\(\\quad \\displaystyle \\frac{1}{28} \\)</v>
      </c>
      <c r="AY298" s="115" t="s">
        <v>62</v>
      </c>
      <c r="AZ298" s="116" t="str">
        <f t="shared" ref="AZ298" ca="1" si="4007">"INSERT INTO "&amp;AU298&amp;"(tangen,question,answer,editor,date,count) VALUES('"&amp;AV298&amp;"','"&amp;AW298&amp;"','"&amp;AX298&amp;"','"&amp;AY298&amp;"',NOW(),0);"</f>
        <v>INSERT INTO math(tangen,question,answer,editor,date,count) VALUES('m3500','\\(\\quad \\displaystyle \\frac{2}{8}　－　\\frac{2}{7}　=　 \\)','\\(\\quad \\displaystyle \\frac{1}{28} \\)','harazono',NOW(),0);</v>
      </c>
      <c r="BH298" s="22">
        <f t="shared" ca="1" si="3764"/>
        <v>2</v>
      </c>
      <c r="BI298" s="120" t="s">
        <v>235</v>
      </c>
      <c r="BJ298" s="22">
        <f t="shared" ref="BJ298" ca="1" si="4008">RANDBETWEEN(1,BH298)</f>
        <v>2</v>
      </c>
      <c r="BK298" s="114" t="s">
        <v>26</v>
      </c>
      <c r="BL298" s="114">
        <f t="shared" ref="BL298" ca="1" si="4009">BH298/BH299</f>
        <v>0.25</v>
      </c>
      <c r="BM298" s="114">
        <f t="shared" ref="BM298" ca="1" si="4010">BJ298/BJ299</f>
        <v>0.2857142857142857</v>
      </c>
      <c r="BN298" s="27">
        <f t="shared" ref="BN298" ca="1" si="4011">IF(BL298&gt;BM298,BH298,BJ298)</f>
        <v>2</v>
      </c>
      <c r="BO298" s="27">
        <f t="shared" ref="BO298" ca="1" si="4012">IF(BL298&lt;BM298,BH298,BJ298)</f>
        <v>2</v>
      </c>
      <c r="BP298" s="27"/>
      <c r="BQ298" s="24">
        <f t="shared" ref="BQ298" ca="1" si="4013">BN298*BO299-BO298*BN299</f>
        <v>2</v>
      </c>
      <c r="BR298" s="114" t="s">
        <v>26</v>
      </c>
      <c r="BS298" s="114" t="str">
        <f t="shared" ref="BS298" si="4014">BI298</f>
        <v>　－　</v>
      </c>
      <c r="BT298" s="30">
        <f t="shared" ca="1" si="3813"/>
        <v>2</v>
      </c>
      <c r="BU298" s="24">
        <f t="shared" ref="BU298" ca="1" si="4015">BT298/GCD(BT298,BT299)</f>
        <v>1</v>
      </c>
      <c r="CA298" s="114" t="s">
        <v>26</v>
      </c>
      <c r="CB298" s="24">
        <f t="shared" ref="CB298" ca="1" si="4016">F298*I299-I298*F299</f>
        <v>-2</v>
      </c>
      <c r="CC298" s="114" t="s">
        <v>26</v>
      </c>
      <c r="CD298" s="114" t="str">
        <f t="shared" ref="CD298" ca="1" si="4017">IF(CB298&lt;=0,"-","")</f>
        <v>-</v>
      </c>
      <c r="CE298" s="30">
        <f t="shared" ca="1" si="3817"/>
        <v>2</v>
      </c>
      <c r="CF298" s="24">
        <f t="shared" ref="CF298" ca="1" si="4018">CE298/GCD(CE298,CE299)</f>
        <v>1</v>
      </c>
      <c r="CG298"/>
      <c r="CH298" s="5"/>
      <c r="CK298" s="5"/>
    </row>
    <row r="299" spans="2:89" ht="32" customHeight="1" x14ac:dyDescent="0.55000000000000004">
      <c r="B299" s="127"/>
      <c r="C299" s="127"/>
      <c r="D299" s="114"/>
      <c r="E299" s="119"/>
      <c r="F299" s="29">
        <f t="shared" ref="F299" ca="1" si="4019">IF(BQ298&lt;=0,BJ299,BH299)</f>
        <v>8</v>
      </c>
      <c r="G299" s="114"/>
      <c r="H299" s="27"/>
      <c r="I299" s="29">
        <f t="shared" ref="I299" ca="1" si="4020">IF(BQ298&lt;=0,BH299,BJ299)</f>
        <v>7</v>
      </c>
      <c r="J299" s="124"/>
      <c r="K299" s="26"/>
      <c r="L299" s="25">
        <f t="shared" ca="1" si="3787"/>
        <v>28</v>
      </c>
      <c r="M299" s="118"/>
      <c r="N299" s="125"/>
      <c r="O299" s="118"/>
      <c r="P299" s="118"/>
      <c r="Q299" s="121"/>
      <c r="R299" s="114"/>
      <c r="S299" s="122"/>
      <c r="T299" s="114"/>
      <c r="U299" s="122"/>
      <c r="V299" s="114"/>
      <c r="W299" s="120"/>
      <c r="X299" s="56"/>
      <c r="Y299" s="121"/>
      <c r="Z299" s="114"/>
      <c r="AA299" s="122"/>
      <c r="AB299" s="114"/>
      <c r="AC299" s="122"/>
      <c r="AD299" s="114"/>
      <c r="AE299" s="27"/>
      <c r="AF299" s="114"/>
      <c r="AG299" t="s">
        <v>230</v>
      </c>
      <c r="AH299" t="s">
        <v>250</v>
      </c>
      <c r="AI299" s="1" t="str">
        <f t="shared" ref="AI299" ca="1" si="4021">IF(O298="","",O298)</f>
        <v/>
      </c>
      <c r="AK299" s="1"/>
      <c r="AM299" s="1"/>
      <c r="AO299" t="s">
        <v>230</v>
      </c>
      <c r="AP299" s="114"/>
      <c r="AQ299" t="str">
        <f t="shared" ca="1" si="3214"/>
        <v>\\(\\quad \\displaystyle  \\)</v>
      </c>
      <c r="AS299" s="114"/>
      <c r="AT299" s="114"/>
      <c r="AU299" s="114"/>
      <c r="AV299" s="114"/>
      <c r="AW299" s="114"/>
      <c r="AX299" s="114"/>
      <c r="AY299" s="114"/>
      <c r="AZ299" s="117"/>
      <c r="BH299" s="23">
        <f t="shared" ca="1" si="2496"/>
        <v>8</v>
      </c>
      <c r="BI299" s="120"/>
      <c r="BJ299" s="23">
        <f t="shared" ca="1" si="2496"/>
        <v>7</v>
      </c>
      <c r="BK299" s="114"/>
      <c r="BL299" s="114"/>
      <c r="BM299" s="114"/>
      <c r="BN299" s="27">
        <f t="shared" ref="BN299" ca="1" si="4022">IF(BL298&gt;BM298,BH299,BJ299)</f>
        <v>7</v>
      </c>
      <c r="BO299" s="27">
        <f t="shared" ref="BO299" ca="1" si="4023">IF(BL298&lt;BM298,BH299,BJ299)</f>
        <v>8</v>
      </c>
      <c r="BP299" s="27"/>
      <c r="BQ299" s="25">
        <f t="shared" ref="BQ299" ca="1" si="4024">BN299*BO299</f>
        <v>56</v>
      </c>
      <c r="BR299" s="114"/>
      <c r="BS299" s="114"/>
      <c r="BT299">
        <f t="shared" ca="1" si="3813"/>
        <v>56</v>
      </c>
      <c r="BU299" s="25">
        <f t="shared" ref="BU299" ca="1" si="4025">BT299/GCD(BT298,BT299)</f>
        <v>28</v>
      </c>
      <c r="CA299" s="114"/>
      <c r="CB299" s="25">
        <f t="shared" ref="CB299" ca="1" si="4026">F299*I299</f>
        <v>56</v>
      </c>
      <c r="CC299" s="114"/>
      <c r="CD299" s="114"/>
      <c r="CE299">
        <f t="shared" ca="1" si="3817"/>
        <v>56</v>
      </c>
      <c r="CF299" s="25">
        <f t="shared" ref="CF299" ca="1" si="4027">CE299/GCD(CE298,CE299)</f>
        <v>28</v>
      </c>
      <c r="CG299"/>
      <c r="CH299" s="5"/>
      <c r="CK299" s="5"/>
    </row>
    <row r="300" spans="2:89" ht="32" customHeight="1" thickBot="1" x14ac:dyDescent="0.6">
      <c r="B300" s="127" t="s">
        <v>29</v>
      </c>
      <c r="C300" s="126" t="s">
        <v>49</v>
      </c>
      <c r="D300" s="114">
        <v>49</v>
      </c>
      <c r="E300" s="119"/>
      <c r="F300" s="28">
        <f t="shared" ref="F300" ca="1" si="4028">IF(BQ300&lt;=0,BJ300,BH300)</f>
        <v>6</v>
      </c>
      <c r="G300" s="114" t="str">
        <f t="shared" si="3744"/>
        <v>　－　</v>
      </c>
      <c r="H300" s="27"/>
      <c r="I300" s="28">
        <f t="shared" ref="I300" ca="1" si="4029">IF(BQ300&lt;=0,BH300,BJ300)</f>
        <v>3</v>
      </c>
      <c r="J300" s="124" t="s">
        <v>13</v>
      </c>
      <c r="K300" s="26"/>
      <c r="L300" s="24">
        <f t="shared" ca="1" si="3787"/>
        <v>1</v>
      </c>
      <c r="M300" s="118" t="str">
        <f t="shared" ref="M300" ca="1" si="4030">IF(L301=1,"=","")</f>
        <v>=</v>
      </c>
      <c r="N300" s="125" t="str">
        <f t="shared" ref="N300" ca="1" si="4031">IF(L301=1,IF(BQ300&lt;0,"ー",""),"")</f>
        <v/>
      </c>
      <c r="O300" s="118">
        <f t="shared" ref="O300" ca="1" si="4032">IF(L301=1,L300,"")</f>
        <v>1</v>
      </c>
      <c r="P300" s="118" t="s">
        <v>250</v>
      </c>
      <c r="Q300" s="121" t="str">
        <f t="shared" ref="Q300" si="4033">IF(E300="","",E300)</f>
        <v/>
      </c>
      <c r="R300" s="114" t="s">
        <v>249</v>
      </c>
      <c r="S300" s="122">
        <f t="shared" ref="S300" ca="1" si="4034">F300</f>
        <v>6</v>
      </c>
      <c r="T300" s="114" t="s">
        <v>216</v>
      </c>
      <c r="U300" s="122">
        <f t="shared" ref="U300" ca="1" si="4035">F301</f>
        <v>3</v>
      </c>
      <c r="V300" s="114" t="s">
        <v>217</v>
      </c>
      <c r="W300" s="120" t="str">
        <f t="shared" ref="W300" si="4036">G300</f>
        <v>　－　</v>
      </c>
      <c r="X300" s="56"/>
      <c r="Y300" s="121" t="str">
        <f t="shared" ref="Y300" si="4037">IF(H300="","",H300)</f>
        <v/>
      </c>
      <c r="Z300" s="114" t="s">
        <v>249</v>
      </c>
      <c r="AA300" s="122">
        <f t="shared" ref="AA300" ca="1" si="4038">I300</f>
        <v>3</v>
      </c>
      <c r="AB300" s="114" t="s">
        <v>216</v>
      </c>
      <c r="AC300" s="122">
        <f t="shared" ref="AC300" ca="1" si="4039">I301</f>
        <v>3</v>
      </c>
      <c r="AD300" s="114" t="s">
        <v>217</v>
      </c>
      <c r="AE300" s="27"/>
      <c r="AF300" s="114" t="s">
        <v>233</v>
      </c>
      <c r="AG300" t="s">
        <v>230</v>
      </c>
      <c r="AH300" t="s">
        <v>250</v>
      </c>
      <c r="AI300" s="1" t="str">
        <f t="shared" ref="AI300" si="4040">IF(K300="","",K300)</f>
        <v/>
      </c>
      <c r="AJ300" t="s">
        <v>249</v>
      </c>
      <c r="AK300" s="1">
        <f t="shared" ref="AK300" ca="1" si="4041">L300</f>
        <v>1</v>
      </c>
      <c r="AL300" t="s">
        <v>216</v>
      </c>
      <c r="AM300" s="1">
        <f t="shared" ref="AM300" ca="1" si="4042">L301</f>
        <v>1</v>
      </c>
      <c r="AN300" t="s">
        <v>217</v>
      </c>
      <c r="AO300" t="s">
        <v>230</v>
      </c>
      <c r="AP300" s="114" t="str">
        <f t="shared" ca="1" si="3396"/>
        <v>\\(\\quad \\displaystyle \\frac{6}{3}　－　\\frac{3}{3}　=　 \\)</v>
      </c>
      <c r="AQ300" t="str">
        <f t="shared" ca="1" si="3214"/>
        <v>\\(\\quad \\displaystyle \\frac{1}{1} \\)</v>
      </c>
      <c r="AS300" s="114" t="str">
        <f t="shared" ref="AS300" ca="1" si="4043">AP300</f>
        <v>\\(\\quad \\displaystyle \\frac{6}{3}　－　\\frac{3}{3}　=　 \\)</v>
      </c>
      <c r="AT300" s="114" t="str">
        <f t="shared" ref="AT300" ca="1" si="4044">IF(O300="",AQ300,AQ301)</f>
        <v>\\(\\quad \\displaystyle 1 \\)</v>
      </c>
      <c r="AU300" s="114" t="s">
        <v>60</v>
      </c>
      <c r="AV300" s="115" t="s">
        <v>223</v>
      </c>
      <c r="AW300" s="115" t="str">
        <f t="shared" ref="AW300" ca="1" si="4045">AS300</f>
        <v>\\(\\quad \\displaystyle \\frac{6}{3}　－　\\frac{3}{3}　=　 \\)</v>
      </c>
      <c r="AX300" s="115" t="str">
        <f t="shared" ref="AX300" ca="1" si="4046">AT300</f>
        <v>\\(\\quad \\displaystyle 1 \\)</v>
      </c>
      <c r="AY300" s="115" t="s">
        <v>62</v>
      </c>
      <c r="AZ300" s="116" t="str">
        <f t="shared" ref="AZ300" ca="1" si="4047">"INSERT INTO "&amp;AU300&amp;"(tangen,question,answer,editor,date,count) VALUES('"&amp;AV300&amp;"','"&amp;AW300&amp;"','"&amp;AX300&amp;"','"&amp;AY300&amp;"',NOW(),0);"</f>
        <v>INSERT INTO math(tangen,question,answer,editor,date,count) VALUES('m3500','\\(\\quad \\displaystyle \\frac{6}{3}　－　\\frac{3}{3}　=　 \\)','\\(\\quad \\displaystyle 1 \\)','harazono',NOW(),0);</v>
      </c>
      <c r="BH300" s="22">
        <f t="shared" ca="1" si="3764"/>
        <v>6</v>
      </c>
      <c r="BI300" s="120" t="s">
        <v>235</v>
      </c>
      <c r="BJ300" s="22">
        <f t="shared" ref="BJ300" ca="1" si="4048">RANDBETWEEN(1,BH300)</f>
        <v>3</v>
      </c>
      <c r="BK300" s="114" t="s">
        <v>26</v>
      </c>
      <c r="BL300" s="114">
        <f t="shared" ref="BL300" ca="1" si="4049">BH300/BH301</f>
        <v>2</v>
      </c>
      <c r="BM300" s="114">
        <f t="shared" ref="BM300" ca="1" si="4050">BJ300/BJ301</f>
        <v>1</v>
      </c>
      <c r="BN300" s="27">
        <f t="shared" ref="BN300" ca="1" si="4051">IF(BL300&gt;BM300,BH300,BJ300)</f>
        <v>6</v>
      </c>
      <c r="BO300" s="27">
        <f t="shared" ref="BO300" ca="1" si="4052">IF(BL300&lt;BM300,BH300,BJ300)</f>
        <v>3</v>
      </c>
      <c r="BP300" s="27"/>
      <c r="BQ300" s="24">
        <f t="shared" ref="BQ300" ca="1" si="4053">BN300*BO301-BO300*BN301</f>
        <v>9</v>
      </c>
      <c r="BR300" s="114" t="s">
        <v>26</v>
      </c>
      <c r="BS300" s="114" t="str">
        <f>BI300</f>
        <v>　－　</v>
      </c>
      <c r="BT300" s="30">
        <f t="shared" ca="1" si="3813"/>
        <v>9</v>
      </c>
      <c r="BU300" s="24">
        <f t="shared" ref="BU300" ca="1" si="4054">BT300/GCD(BT300,BT301)</f>
        <v>1</v>
      </c>
      <c r="CA300" s="114" t="s">
        <v>26</v>
      </c>
      <c r="CB300" s="24">
        <f t="shared" ref="CB300" ca="1" si="4055">F300*I301-I300*F301</f>
        <v>9</v>
      </c>
      <c r="CC300" s="114" t="s">
        <v>26</v>
      </c>
      <c r="CD300" s="114" t="str">
        <f t="shared" ref="CD300" ca="1" si="4056">IF(CB300&lt;=0,"-","")</f>
        <v/>
      </c>
      <c r="CE300" s="30">
        <f t="shared" ca="1" si="3817"/>
        <v>9</v>
      </c>
      <c r="CF300" s="24">
        <f t="shared" ref="CF300" ca="1" si="4057">CE300/GCD(CE300,CE301)</f>
        <v>1</v>
      </c>
      <c r="CG300"/>
      <c r="CH300" s="5"/>
      <c r="CK300" s="5"/>
    </row>
    <row r="301" spans="2:89" ht="32" customHeight="1" x14ac:dyDescent="0.55000000000000004">
      <c r="B301" s="127"/>
      <c r="C301" s="127"/>
      <c r="D301" s="114"/>
      <c r="E301" s="119"/>
      <c r="F301" s="29">
        <f t="shared" ref="F301" ca="1" si="4058">IF(BQ300&lt;=0,BJ301,BH301)</f>
        <v>3</v>
      </c>
      <c r="G301" s="114"/>
      <c r="H301" s="27"/>
      <c r="I301" s="29">
        <f t="shared" ref="I301" ca="1" si="4059">IF(BQ300&lt;=0,BH301,BJ301)</f>
        <v>3</v>
      </c>
      <c r="J301" s="124"/>
      <c r="K301" s="26"/>
      <c r="L301" s="25">
        <f t="shared" ca="1" si="3787"/>
        <v>1</v>
      </c>
      <c r="M301" s="118"/>
      <c r="N301" s="125"/>
      <c r="O301" s="118"/>
      <c r="P301" s="118"/>
      <c r="Q301" s="121"/>
      <c r="R301" s="114"/>
      <c r="S301" s="122"/>
      <c r="T301" s="114"/>
      <c r="U301" s="122"/>
      <c r="V301" s="114"/>
      <c r="W301" s="120"/>
      <c r="X301" s="56"/>
      <c r="Y301" s="121"/>
      <c r="Z301" s="114"/>
      <c r="AA301" s="122"/>
      <c r="AB301" s="114"/>
      <c r="AC301" s="122"/>
      <c r="AD301" s="114"/>
      <c r="AE301" s="27"/>
      <c r="AF301" s="114"/>
      <c r="AG301" t="s">
        <v>230</v>
      </c>
      <c r="AH301" t="s">
        <v>250</v>
      </c>
      <c r="AI301" s="1">
        <f t="shared" ref="AI301" ca="1" si="4060">IF(O300="","",O300)</f>
        <v>1</v>
      </c>
      <c r="AK301" s="1"/>
      <c r="AM301" s="1"/>
      <c r="AO301" t="s">
        <v>230</v>
      </c>
      <c r="AP301" s="114"/>
      <c r="AQ301" t="str">
        <f t="shared" ca="1" si="3214"/>
        <v>\\(\\quad \\displaystyle 1 \\)</v>
      </c>
      <c r="AS301" s="114"/>
      <c r="AT301" s="114"/>
      <c r="AU301" s="114"/>
      <c r="AV301" s="114"/>
      <c r="AW301" s="114"/>
      <c r="AX301" s="114"/>
      <c r="AY301" s="114"/>
      <c r="AZ301" s="117"/>
      <c r="BH301" s="23">
        <f t="shared" ca="1" si="2496"/>
        <v>3</v>
      </c>
      <c r="BI301" s="120"/>
      <c r="BJ301" s="23">
        <f t="shared" ca="1" si="2496"/>
        <v>3</v>
      </c>
      <c r="BK301" s="114"/>
      <c r="BL301" s="114"/>
      <c r="BM301" s="114"/>
      <c r="BN301" s="27">
        <f t="shared" ref="BN301" ca="1" si="4061">IF(BL300&gt;BM300,BH301,BJ301)</f>
        <v>3</v>
      </c>
      <c r="BO301" s="27">
        <f t="shared" ref="BO301" ca="1" si="4062">IF(BL300&lt;BM300,BH301,BJ301)</f>
        <v>3</v>
      </c>
      <c r="BP301" s="27"/>
      <c r="BQ301" s="25">
        <f t="shared" ref="BQ301" ca="1" si="4063">BN301*BO301</f>
        <v>9</v>
      </c>
      <c r="BR301" s="114"/>
      <c r="BS301" s="114"/>
      <c r="BT301">
        <f t="shared" ca="1" si="3813"/>
        <v>9</v>
      </c>
      <c r="BU301" s="25">
        <f t="shared" ref="BU301" ca="1" si="4064">BT301/GCD(BT300,BT301)</f>
        <v>1</v>
      </c>
      <c r="CA301" s="114"/>
      <c r="CB301" s="25">
        <f t="shared" ref="CB301" ca="1" si="4065">F301*I301</f>
        <v>9</v>
      </c>
      <c r="CC301" s="114"/>
      <c r="CD301" s="114"/>
      <c r="CE301">
        <f t="shared" ca="1" si="3817"/>
        <v>9</v>
      </c>
      <c r="CF301" s="25">
        <f t="shared" ref="CF301" ca="1" si="4066">CE301/GCD(CE300,CE301)</f>
        <v>1</v>
      </c>
      <c r="CG301"/>
      <c r="CH301" s="5"/>
      <c r="CK301" s="5"/>
    </row>
    <row r="302" spans="2:89" ht="32" customHeight="1" thickBot="1" x14ac:dyDescent="0.6">
      <c r="B302" s="127" t="s">
        <v>29</v>
      </c>
      <c r="C302" s="126" t="s">
        <v>49</v>
      </c>
      <c r="D302" s="114">
        <v>50</v>
      </c>
      <c r="E302" s="119"/>
      <c r="F302" s="28">
        <f t="shared" ref="F302" ca="1" si="4067">IF(BQ302&lt;=0,BJ302,BH302)</f>
        <v>4</v>
      </c>
      <c r="G302" s="114" t="str">
        <f t="shared" ref="G302" si="4068">BS302</f>
        <v>　－　</v>
      </c>
      <c r="H302" s="27"/>
      <c r="I302" s="28">
        <f t="shared" ref="I302" ca="1" si="4069">IF(BQ302&lt;=0,BH302,BJ302)</f>
        <v>1</v>
      </c>
      <c r="J302" s="124" t="s">
        <v>13</v>
      </c>
      <c r="K302" s="26"/>
      <c r="L302" s="24">
        <f t="shared" ca="1" si="3787"/>
        <v>37</v>
      </c>
      <c r="M302" s="118" t="str">
        <f t="shared" ref="M302" ca="1" si="4070">IF(L303=1,"=","")</f>
        <v/>
      </c>
      <c r="N302" s="125" t="str">
        <f t="shared" ref="N302" ca="1" si="4071">IF(L303=1,IF(BQ302&lt;0,"ー",""),"")</f>
        <v/>
      </c>
      <c r="O302" s="118" t="str">
        <f t="shared" ref="O302" ca="1" si="4072">IF(L303=1,L302,"")</f>
        <v/>
      </c>
      <c r="P302" s="118" t="s">
        <v>250</v>
      </c>
      <c r="Q302" s="121" t="str">
        <f t="shared" ref="Q302" si="4073">IF(E302="","",E302)</f>
        <v/>
      </c>
      <c r="R302" s="114" t="s">
        <v>249</v>
      </c>
      <c r="S302" s="122">
        <f t="shared" ref="S302" ca="1" si="4074">F302</f>
        <v>4</v>
      </c>
      <c r="T302" s="114" t="s">
        <v>216</v>
      </c>
      <c r="U302" s="122">
        <f t="shared" ref="U302" ca="1" si="4075">F303</f>
        <v>3</v>
      </c>
      <c r="V302" s="114" t="s">
        <v>217</v>
      </c>
      <c r="W302" s="120" t="str">
        <f t="shared" ref="W302" si="4076">G302</f>
        <v>　－　</v>
      </c>
      <c r="X302" s="56"/>
      <c r="Y302" s="121" t="str">
        <f t="shared" ref="Y302" si="4077">IF(H302="","",H302)</f>
        <v/>
      </c>
      <c r="Z302" s="114" t="s">
        <v>249</v>
      </c>
      <c r="AA302" s="122">
        <f t="shared" ref="AA302" ca="1" si="4078">I302</f>
        <v>1</v>
      </c>
      <c r="AB302" s="114" t="s">
        <v>216</v>
      </c>
      <c r="AC302" s="122">
        <f t="shared" ref="AC302" ca="1" si="4079">I303</f>
        <v>10</v>
      </c>
      <c r="AD302" s="114" t="s">
        <v>217</v>
      </c>
      <c r="AE302" s="27"/>
      <c r="AF302" s="114" t="s">
        <v>233</v>
      </c>
      <c r="AG302" t="s">
        <v>230</v>
      </c>
      <c r="AH302" t="s">
        <v>250</v>
      </c>
      <c r="AI302" s="1" t="str">
        <f t="shared" ref="AI302" si="4080">IF(K302="","",K302)</f>
        <v/>
      </c>
      <c r="AJ302" t="s">
        <v>249</v>
      </c>
      <c r="AK302" s="1">
        <f t="shared" ref="AK302" ca="1" si="4081">L302</f>
        <v>37</v>
      </c>
      <c r="AL302" t="s">
        <v>216</v>
      </c>
      <c r="AM302" s="1">
        <f t="shared" ref="AM302" ca="1" si="4082">L303</f>
        <v>30</v>
      </c>
      <c r="AN302" t="s">
        <v>217</v>
      </c>
      <c r="AO302" t="s">
        <v>230</v>
      </c>
      <c r="AP302" s="114" t="str">
        <f t="shared" ref="AP302" ca="1" si="4083">P302&amp;Q302&amp;R302&amp;S302&amp;T302&amp;U302&amp;V302&amp;W302&amp;X302&amp;Y302&amp;Z302&amp;AA302&amp;AB302&amp;AC302&amp;AD302&amp;AE302&amp;AF302&amp;AG302</f>
        <v>\\(\\quad \\displaystyle \\frac{4}{3}　－　\\frac{1}{10}　=　 \\)</v>
      </c>
      <c r="AQ302" t="str">
        <f t="shared" ca="1" si="3214"/>
        <v>\\(\\quad \\displaystyle \\frac{37}{30} \\)</v>
      </c>
      <c r="AS302" s="114" t="str">
        <f t="shared" ref="AS302" ca="1" si="4084">AP302</f>
        <v>\\(\\quad \\displaystyle \\frac{4}{3}　－　\\frac{1}{10}　=　 \\)</v>
      </c>
      <c r="AT302" s="114" t="str">
        <f t="shared" ref="AT302" ca="1" si="4085">IF(O302="",AQ302,AQ303)</f>
        <v>\\(\\quad \\displaystyle \\frac{37}{30} \\)</v>
      </c>
      <c r="AU302" s="114" t="s">
        <v>60</v>
      </c>
      <c r="AV302" s="115" t="s">
        <v>223</v>
      </c>
      <c r="AW302" s="115" t="str">
        <f t="shared" ref="AW302" ca="1" si="4086">AS302</f>
        <v>\\(\\quad \\displaystyle \\frac{4}{3}　－　\\frac{1}{10}　=　 \\)</v>
      </c>
      <c r="AX302" s="115" t="str">
        <f t="shared" ref="AX302" ca="1" si="4087">AT302</f>
        <v>\\(\\quad \\displaystyle \\frac{37}{30} \\)</v>
      </c>
      <c r="AY302" s="115" t="s">
        <v>62</v>
      </c>
      <c r="AZ302" s="116" t="str">
        <f t="shared" ref="AZ302" ca="1" si="4088">"INSERT INTO "&amp;AU302&amp;"(tangen,question,answer,editor,date,count) VALUES('"&amp;AV302&amp;"','"&amp;AW302&amp;"','"&amp;AX302&amp;"','"&amp;AY302&amp;"',NOW(),0);"</f>
        <v>INSERT INTO math(tangen,question,answer,editor,date,count) VALUES('m3500','\\(\\quad \\displaystyle \\frac{4}{3}　－　\\frac{1}{10}　=　 \\)','\\(\\quad \\displaystyle \\frac{37}{30} \\)','harazono',NOW(),0);</v>
      </c>
      <c r="BH302" s="22">
        <f t="shared" ca="1" si="3764"/>
        <v>4</v>
      </c>
      <c r="BI302" s="120" t="s">
        <v>235</v>
      </c>
      <c r="BJ302" s="22">
        <f t="shared" ref="BJ302" ca="1" si="4089">RANDBETWEEN(1,BH302)</f>
        <v>1</v>
      </c>
      <c r="BK302" s="114" t="s">
        <v>26</v>
      </c>
      <c r="BL302" s="114">
        <f t="shared" ref="BL302" ca="1" si="4090">BH302/BH303</f>
        <v>1.3333333333333333</v>
      </c>
      <c r="BM302" s="114">
        <f t="shared" ref="BM302" ca="1" si="4091">BJ302/BJ303</f>
        <v>0.1</v>
      </c>
      <c r="BN302" s="27">
        <f t="shared" ref="BN302" ca="1" si="4092">IF(BL302&gt;BM302,BH302,BJ302)</f>
        <v>4</v>
      </c>
      <c r="BO302" s="27">
        <f t="shared" ref="BO302" ca="1" si="4093">IF(BL302&lt;BM302,BH302,BJ302)</f>
        <v>1</v>
      </c>
      <c r="BP302" s="27"/>
      <c r="BQ302" s="24">
        <f t="shared" ref="BQ302" ca="1" si="4094">BN302*BO303-BO302*BN303</f>
        <v>37</v>
      </c>
      <c r="BR302" s="114" t="s">
        <v>26</v>
      </c>
      <c r="BS302" s="114" t="str">
        <f>BI302</f>
        <v>　－　</v>
      </c>
      <c r="BT302" s="30">
        <f t="shared" ca="1" si="3813"/>
        <v>37</v>
      </c>
      <c r="BU302" s="24">
        <f t="shared" ref="BU302" ca="1" si="4095">BT302/GCD(BT302,BT303)</f>
        <v>37</v>
      </c>
      <c r="CA302" s="114" t="s">
        <v>26</v>
      </c>
      <c r="CB302" s="24">
        <f t="shared" ref="CB302" ca="1" si="4096">F302*I303-I302*F303</f>
        <v>37</v>
      </c>
      <c r="CC302" s="114" t="s">
        <v>26</v>
      </c>
      <c r="CD302" s="114" t="str">
        <f t="shared" ref="CD302" ca="1" si="4097">IF(CB302&lt;=0,"-","")</f>
        <v/>
      </c>
      <c r="CE302" s="30">
        <f t="shared" ca="1" si="3817"/>
        <v>37</v>
      </c>
      <c r="CF302" s="24">
        <f t="shared" ref="CF302" ca="1" si="4098">CE302/GCD(CE302,CE303)</f>
        <v>37</v>
      </c>
      <c r="CG302"/>
      <c r="CH302" s="5"/>
      <c r="CK302" s="5"/>
    </row>
    <row r="303" spans="2:89" ht="32" customHeight="1" x14ac:dyDescent="0.55000000000000004">
      <c r="B303" s="127"/>
      <c r="C303" s="127"/>
      <c r="D303" s="114"/>
      <c r="E303" s="119"/>
      <c r="F303" s="29">
        <f t="shared" ref="F303" ca="1" si="4099">IF(BQ302&lt;=0,BJ303,BH303)</f>
        <v>3</v>
      </c>
      <c r="G303" s="114"/>
      <c r="H303" s="27"/>
      <c r="I303" s="29">
        <f t="shared" ref="I303" ca="1" si="4100">IF(BQ302&lt;=0,BH303,BJ303)</f>
        <v>10</v>
      </c>
      <c r="J303" s="124"/>
      <c r="K303" s="26"/>
      <c r="L303" s="25">
        <f t="shared" ca="1" si="3787"/>
        <v>30</v>
      </c>
      <c r="M303" s="118"/>
      <c r="N303" s="125"/>
      <c r="O303" s="118"/>
      <c r="P303" s="118"/>
      <c r="Q303" s="121"/>
      <c r="R303" s="114"/>
      <c r="S303" s="122"/>
      <c r="T303" s="114"/>
      <c r="U303" s="122"/>
      <c r="V303" s="114"/>
      <c r="W303" s="120"/>
      <c r="X303" s="56"/>
      <c r="Y303" s="121"/>
      <c r="Z303" s="114"/>
      <c r="AA303" s="122"/>
      <c r="AB303" s="114"/>
      <c r="AC303" s="122"/>
      <c r="AD303" s="114"/>
      <c r="AE303" s="27"/>
      <c r="AF303" s="114"/>
      <c r="AG303" t="s">
        <v>230</v>
      </c>
      <c r="AH303" t="s">
        <v>250</v>
      </c>
      <c r="AI303" s="1" t="str">
        <f t="shared" ref="AI303" ca="1" si="4101">IF(O302="","",O302)</f>
        <v/>
      </c>
      <c r="AK303" s="1"/>
      <c r="AM303" s="1"/>
      <c r="AO303" t="s">
        <v>230</v>
      </c>
      <c r="AP303" s="114"/>
      <c r="AQ303" t="str">
        <f t="shared" ca="1" si="3214"/>
        <v>\\(\\quad \\displaystyle  \\)</v>
      </c>
      <c r="AS303" s="114"/>
      <c r="AT303" s="114"/>
      <c r="AU303" s="114"/>
      <c r="AV303" s="114"/>
      <c r="AW303" s="114"/>
      <c r="AX303" s="114"/>
      <c r="AY303" s="114"/>
      <c r="AZ303" s="117"/>
      <c r="BH303" s="23">
        <f t="shared" ca="1" si="2496"/>
        <v>3</v>
      </c>
      <c r="BI303" s="120"/>
      <c r="BJ303" s="23">
        <f t="shared" ca="1" si="2496"/>
        <v>10</v>
      </c>
      <c r="BK303" s="114"/>
      <c r="BL303" s="114"/>
      <c r="BM303" s="114"/>
      <c r="BN303" s="27">
        <f t="shared" ref="BN303" ca="1" si="4102">IF(BL302&gt;BM302,BH303,BJ303)</f>
        <v>3</v>
      </c>
      <c r="BO303" s="27">
        <f t="shared" ref="BO303" ca="1" si="4103">IF(BL302&lt;BM302,BH303,BJ303)</f>
        <v>10</v>
      </c>
      <c r="BP303" s="27"/>
      <c r="BQ303" s="25">
        <f t="shared" ref="BQ303" ca="1" si="4104">BN303*BO303</f>
        <v>30</v>
      </c>
      <c r="BR303" s="114"/>
      <c r="BS303" s="114"/>
      <c r="BT303">
        <f t="shared" ca="1" si="3813"/>
        <v>30</v>
      </c>
      <c r="BU303" s="25">
        <f t="shared" ref="BU303" ca="1" si="4105">BT303/GCD(BT302,BT303)</f>
        <v>30</v>
      </c>
      <c r="CA303" s="114"/>
      <c r="CB303" s="25">
        <f t="shared" ref="CB303" ca="1" si="4106">F303*I303</f>
        <v>30</v>
      </c>
      <c r="CC303" s="114"/>
      <c r="CD303" s="114"/>
      <c r="CE303">
        <f t="shared" ca="1" si="3817"/>
        <v>30</v>
      </c>
      <c r="CF303" s="25">
        <f t="shared" ref="CF303" ca="1" si="4107">CE303/GCD(CE302,CE303)</f>
        <v>30</v>
      </c>
      <c r="CG303"/>
      <c r="CH303" s="5"/>
      <c r="CK303" s="5"/>
    </row>
    <row r="304" spans="2:89" ht="32" customHeight="1" x14ac:dyDescent="0.55000000000000004">
      <c r="B304" s="62"/>
      <c r="C304" s="62"/>
      <c r="D304" s="62"/>
      <c r="E304" s="66"/>
      <c r="F304" s="64"/>
      <c r="G304" s="62"/>
      <c r="H304" s="62"/>
      <c r="I304" s="64"/>
      <c r="J304" s="65"/>
      <c r="K304" s="65"/>
      <c r="L304" s="66"/>
      <c r="M304" s="67"/>
      <c r="N304" s="68"/>
      <c r="O304" s="67"/>
      <c r="P304" s="67"/>
      <c r="Q304" s="63"/>
      <c r="R304" s="69"/>
      <c r="S304" s="70"/>
      <c r="T304" s="63"/>
      <c r="U304" s="70"/>
      <c r="V304" s="63"/>
      <c r="W304" s="63"/>
      <c r="X304" s="63"/>
      <c r="Y304" s="63"/>
      <c r="Z304" s="63"/>
      <c r="AA304" s="70"/>
      <c r="AB304" s="63"/>
      <c r="AC304" s="70"/>
      <c r="AD304" s="63"/>
      <c r="AE304" s="63"/>
      <c r="AF304" s="63"/>
      <c r="AG304" s="63"/>
      <c r="AH304" s="63"/>
      <c r="AI304" s="71"/>
      <c r="AJ304" s="63"/>
      <c r="AK304" s="63"/>
      <c r="AL304" s="63"/>
      <c r="AM304" s="63"/>
      <c r="AN304" s="63"/>
      <c r="AO304" t="s">
        <v>230</v>
      </c>
      <c r="AP304" s="63"/>
      <c r="AQ304" t="str">
        <f t="shared" si="3214"/>
        <v xml:space="preserve"> \\)</v>
      </c>
      <c r="AR304" s="63"/>
      <c r="AS304" s="62"/>
      <c r="AT304" s="62"/>
      <c r="AU304" s="62"/>
      <c r="AV304" s="62"/>
      <c r="AW304" s="62"/>
      <c r="AX304" s="62"/>
      <c r="AY304" s="62"/>
      <c r="AZ304" s="90"/>
      <c r="BA304" s="63"/>
      <c r="BB304" s="63"/>
      <c r="BC304" s="63"/>
      <c r="BD304" s="63"/>
      <c r="BE304" s="63"/>
      <c r="BF304" s="63"/>
      <c r="BG304" s="63"/>
      <c r="BH304" s="66"/>
      <c r="BI304" s="62"/>
      <c r="BJ304" s="66"/>
      <c r="BK304" s="62"/>
      <c r="BL304" s="62"/>
      <c r="BM304" s="62"/>
      <c r="BN304" s="62"/>
      <c r="BO304" s="62"/>
      <c r="BP304" s="62"/>
      <c r="BQ304" s="66"/>
      <c r="BR304" s="62"/>
      <c r="BS304" s="62"/>
      <c r="BT304" s="63"/>
      <c r="BU304" s="66"/>
      <c r="BV304" s="63"/>
      <c r="BW304" s="63"/>
      <c r="BX304" s="63"/>
      <c r="BY304" s="63"/>
      <c r="BZ304" s="63"/>
      <c r="CA304" s="62"/>
      <c r="CB304" s="66"/>
      <c r="CC304" s="62"/>
      <c r="CD304" s="62"/>
      <c r="CE304" s="63"/>
      <c r="CF304" s="66"/>
      <c r="CG304" s="63"/>
      <c r="CH304" s="5"/>
      <c r="CK304" s="5"/>
    </row>
    <row r="305" spans="2:92" ht="32" customHeight="1" thickBot="1" x14ac:dyDescent="0.6">
      <c r="B305" s="61"/>
      <c r="C305" s="130" t="s">
        <v>218</v>
      </c>
      <c r="D305" s="114">
        <v>1</v>
      </c>
      <c r="E305" s="114">
        <f ca="1">BQ305</f>
        <v>10</v>
      </c>
      <c r="F305" s="60">
        <f ca="1">BR305</f>
        <v>1</v>
      </c>
      <c r="G305" s="114" t="str">
        <f>BS305</f>
        <v>　+　</v>
      </c>
      <c r="H305" s="114">
        <f ca="1">BT305</f>
        <v>6</v>
      </c>
      <c r="I305" s="60">
        <f ca="1">BU305</f>
        <v>6</v>
      </c>
      <c r="J305" s="26"/>
      <c r="K305" s="114">
        <f ca="1">CD305</f>
        <v>17</v>
      </c>
      <c r="L305" s="58">
        <f ca="1">CE305</f>
        <v>5</v>
      </c>
      <c r="M305" s="118" t="str">
        <f ca="1">IF(L306=1,"=","")</f>
        <v/>
      </c>
      <c r="N305" s="54"/>
      <c r="O305" s="118" t="str">
        <f ca="1">IF(L305=0,K305,"")</f>
        <v/>
      </c>
      <c r="P305" s="118" t="s">
        <v>250</v>
      </c>
      <c r="Q305" s="121">
        <f t="shared" ref="Q305" ca="1" si="4108">IF(E305="","",E305)</f>
        <v>10</v>
      </c>
      <c r="R305" s="114" t="s">
        <v>249</v>
      </c>
      <c r="S305" s="122">
        <f t="shared" ref="S305" ca="1" si="4109">F305</f>
        <v>1</v>
      </c>
      <c r="T305" s="114" t="s">
        <v>216</v>
      </c>
      <c r="U305" s="122">
        <f t="shared" ref="U305" ca="1" si="4110">F306</f>
        <v>2</v>
      </c>
      <c r="V305" s="114" t="s">
        <v>217</v>
      </c>
      <c r="W305" s="120" t="str">
        <f t="shared" ref="W305" si="4111">G305</f>
        <v>　+　</v>
      </c>
      <c r="X305" s="56"/>
      <c r="Y305" s="121">
        <f t="shared" ref="Y305" ca="1" si="4112">IF(H305="","",H305)</f>
        <v>6</v>
      </c>
      <c r="Z305" s="114" t="s">
        <v>249</v>
      </c>
      <c r="AA305" s="122">
        <f t="shared" ref="AA305" ca="1" si="4113">I305</f>
        <v>6</v>
      </c>
      <c r="AB305" s="114" t="s">
        <v>216</v>
      </c>
      <c r="AC305" s="122">
        <f t="shared" ref="AC305" ca="1" si="4114">I306</f>
        <v>7</v>
      </c>
      <c r="AD305" s="114" t="s">
        <v>217</v>
      </c>
      <c r="AE305" s="27"/>
      <c r="AF305" s="114" t="s">
        <v>233</v>
      </c>
      <c r="AG305" t="s">
        <v>230</v>
      </c>
      <c r="AH305" t="s">
        <v>250</v>
      </c>
      <c r="AI305" s="1">
        <f t="shared" ref="AI305:AI515" ca="1" si="4115">IF(K305="","",K305)</f>
        <v>17</v>
      </c>
      <c r="AJ305" t="s">
        <v>249</v>
      </c>
      <c r="AK305" s="1">
        <f t="shared" ref="AK305" ca="1" si="4116">L305</f>
        <v>5</v>
      </c>
      <c r="AL305" t="s">
        <v>216</v>
      </c>
      <c r="AM305" s="1">
        <f t="shared" ref="AM305" ca="1" si="4117">L306</f>
        <v>14</v>
      </c>
      <c r="AN305" t="s">
        <v>217</v>
      </c>
      <c r="AO305" t="s">
        <v>230</v>
      </c>
      <c r="AP305" s="114" t="str">
        <f t="shared" ref="AP305:AP367" ca="1" si="4118">P305&amp;Q305&amp;R305&amp;S305&amp;T305&amp;U305&amp;V305&amp;W305&amp;X305&amp;Y305&amp;Z305&amp;AA305&amp;AB305&amp;AC305&amp;AD305&amp;AE305&amp;AF305&amp;AG305</f>
        <v>\\(\\quad \\displaystyle 10\\frac{1}{2}　+　6\\frac{6}{7}　=　 \\)</v>
      </c>
      <c r="AQ305" t="str">
        <f t="shared" ca="1" si="3214"/>
        <v>\\(\\quad \\displaystyle 17\\frac{5}{14} \\)</v>
      </c>
      <c r="AS305" s="114" t="str">
        <f t="shared" ref="AS305:AS515" ca="1" si="4119">AP305</f>
        <v>\\(\\quad \\displaystyle 10\\frac{1}{2}　+　6\\frac{6}{7}　=　 \\)</v>
      </c>
      <c r="AT305" s="114" t="str">
        <f ca="1">IF(O305="",AQ305,AQ306)</f>
        <v>\\(\\quad \\displaystyle 17\\frac{5}{14} \\)</v>
      </c>
      <c r="AU305" s="114" t="s">
        <v>60</v>
      </c>
      <c r="AV305" s="115" t="s">
        <v>222</v>
      </c>
      <c r="AW305" s="115" t="str">
        <f ca="1">AS305</f>
        <v>\\(\\quad \\displaystyle 10\\frac{1}{2}　+　6\\frac{6}{7}　=　 \\)</v>
      </c>
      <c r="AX305" s="115" t="str">
        <f ca="1">AT305</f>
        <v>\\(\\quad \\displaystyle 17\\frac{5}{14} \\)</v>
      </c>
      <c r="AY305" s="115" t="s">
        <v>62</v>
      </c>
      <c r="AZ305" s="116" t="str">
        <f ca="1">"INSERT INTO "&amp;AU305&amp;"(tangen,question,answer,editor,date,count) VALUES('"&amp;AV305&amp;"','"&amp;AW305&amp;"','"&amp;AX305&amp;"','"&amp;AY305&amp;"',NOW(),0);"</f>
        <v>INSERT INTO math(tangen,question,answer,editor,date,count) VALUES('m3900','\\(\\quad \\displaystyle 10\\frac{1}{2}　+　6\\frac{6}{7}　=　 \\)','\\(\\quad \\displaystyle 17\\frac{5}{14} \\)','harazono',NOW(),0);</v>
      </c>
      <c r="BG305" s="128">
        <f ca="1">RANDBETWEEN(2,10)</f>
        <v>10</v>
      </c>
      <c r="BH305" s="22">
        <f ca="1">RANDBETWEEN(1,BH306-1)</f>
        <v>1</v>
      </c>
      <c r="BI305" s="120" t="s">
        <v>231</v>
      </c>
      <c r="BJ305" s="128">
        <f ca="1">RANDBETWEEN(1,BG305-1)</f>
        <v>6</v>
      </c>
      <c r="BK305" s="22">
        <f ca="1">RANDBETWEEN(1,BK306-1)</f>
        <v>6</v>
      </c>
      <c r="BL305">
        <f ca="1">(BH305+BG305*BH306)</f>
        <v>21</v>
      </c>
      <c r="BM305">
        <f ca="1">BK305+BJ305*BK306</f>
        <v>48</v>
      </c>
      <c r="BN305" s="114">
        <f ca="1">(BH305+BG305*BH306)/BH306</f>
        <v>10.5</v>
      </c>
      <c r="BO305" s="114">
        <f ca="1">(BK305+BJ305*BK306)/BK306</f>
        <v>6.8571428571428568</v>
      </c>
      <c r="BP305" s="114" t="s">
        <v>26</v>
      </c>
      <c r="BQ305" s="129">
        <f ca="1">IF(BN305&gt;BO305,BG305,BJ305)</f>
        <v>10</v>
      </c>
      <c r="BR305" s="57">
        <f ca="1">IF(BN305&gt;BO305,BH305,BK305)</f>
        <v>1</v>
      </c>
      <c r="BS305" s="114" t="str">
        <f>BI305</f>
        <v>　+　</v>
      </c>
      <c r="BT305" s="129">
        <f ca="1">IF(BN305&lt;BO305,BG305,BJ305)</f>
        <v>6</v>
      </c>
      <c r="BU305" s="57">
        <f ca="1">IF(BN305&lt;BO305,BH305,BK305)</f>
        <v>6</v>
      </c>
      <c r="BV305" s="27">
        <f ca="1">IF(BN305&gt;BO305,BL305,BM305)</f>
        <v>21</v>
      </c>
      <c r="BW305" s="27">
        <f ca="1">IF(BN305&lt;BO305,BL305,BM305)</f>
        <v>48</v>
      </c>
      <c r="BX305" s="58">
        <f ca="1">BV305*BW306+BW305*BV306</f>
        <v>243</v>
      </c>
      <c r="BY305" s="114" t="s">
        <v>26</v>
      </c>
      <c r="BZ305" s="114" t="str">
        <f ca="1">IF(BX305&lt;0,"-","")</f>
        <v/>
      </c>
      <c r="CA305" s="30">
        <f t="shared" ref="CA305:CA614" ca="1" si="4120">ABS(BX305)</f>
        <v>243</v>
      </c>
      <c r="CB305" s="24">
        <f ca="1">CA305/GCD(CA305,CA306)</f>
        <v>243</v>
      </c>
      <c r="CD305" s="128">
        <f ca="1">QUOTIENT(CB305,CB306)</f>
        <v>17</v>
      </c>
      <c r="CE305" s="57">
        <f ca="1">MOD(CB305,CB306)</f>
        <v>5</v>
      </c>
      <c r="CG305"/>
      <c r="CK305" s="5"/>
      <c r="CN305" s="5"/>
    </row>
    <row r="306" spans="2:92" ht="32" customHeight="1" x14ac:dyDescent="0.55000000000000004">
      <c r="B306" s="61"/>
      <c r="C306" s="131"/>
      <c r="D306" s="114"/>
      <c r="E306" s="114"/>
      <c r="F306" s="59">
        <f t="shared" ref="F306:F614" ca="1" si="4121">BR306</f>
        <v>2</v>
      </c>
      <c r="G306" s="114"/>
      <c r="H306" s="114"/>
      <c r="I306" s="59">
        <f t="shared" ref="I306:I614" ca="1" si="4122">BU306</f>
        <v>7</v>
      </c>
      <c r="J306" s="26"/>
      <c r="K306" s="114"/>
      <c r="L306" s="27">
        <f t="shared" ref="L306:L614" ca="1" si="4123">CE306</f>
        <v>14</v>
      </c>
      <c r="M306" s="118"/>
      <c r="N306" s="54"/>
      <c r="O306" s="118"/>
      <c r="P306" s="118"/>
      <c r="Q306" s="121"/>
      <c r="R306" s="114"/>
      <c r="S306" s="122"/>
      <c r="T306" s="114"/>
      <c r="U306" s="122"/>
      <c r="V306" s="114"/>
      <c r="W306" s="120"/>
      <c r="X306" s="56"/>
      <c r="Y306" s="121"/>
      <c r="Z306" s="114"/>
      <c r="AA306" s="122"/>
      <c r="AB306" s="114"/>
      <c r="AC306" s="122"/>
      <c r="AD306" s="114"/>
      <c r="AE306" s="27"/>
      <c r="AF306" s="114"/>
      <c r="AG306" t="s">
        <v>230</v>
      </c>
      <c r="AH306" t="s">
        <v>250</v>
      </c>
      <c r="AI306" s="1" t="str">
        <f t="shared" ref="AI306" ca="1" si="4124">IF(O305="","",O305)</f>
        <v/>
      </c>
      <c r="AK306" s="1"/>
      <c r="AM306" s="1"/>
      <c r="AO306" t="s">
        <v>230</v>
      </c>
      <c r="AP306" s="114"/>
      <c r="AQ306" t="str">
        <f t="shared" ca="1" si="3214"/>
        <v>\\(\\quad \\displaystyle  \\)</v>
      </c>
      <c r="AS306" s="114"/>
      <c r="AT306" s="114"/>
      <c r="AU306" s="114"/>
      <c r="AV306" s="114"/>
      <c r="AW306" s="114"/>
      <c r="AX306" s="114"/>
      <c r="AY306" s="114"/>
      <c r="AZ306" s="117"/>
      <c r="BG306" s="128"/>
      <c r="BH306" s="23">
        <f ca="1">RANDBETWEEN(2,10)</f>
        <v>2</v>
      </c>
      <c r="BI306" s="120"/>
      <c r="BJ306" s="128"/>
      <c r="BK306" s="23">
        <f t="shared" ca="1" si="2496"/>
        <v>7</v>
      </c>
      <c r="BL306">
        <f ca="1">BH306</f>
        <v>2</v>
      </c>
      <c r="BM306">
        <f ca="1">BK306</f>
        <v>7</v>
      </c>
      <c r="BN306" s="114"/>
      <c r="BO306" s="114"/>
      <c r="BP306" s="114"/>
      <c r="BQ306" s="129"/>
      <c r="BR306" s="55">
        <f ca="1">IF(BN305&gt;BO305,BH306,BK306)</f>
        <v>2</v>
      </c>
      <c r="BS306" s="114"/>
      <c r="BT306" s="129"/>
      <c r="BU306" s="55">
        <f ca="1">IF(BN305&lt;BO305,BH306,BK306)</f>
        <v>7</v>
      </c>
      <c r="BV306" s="27">
        <f ca="1">IF(BN305&gt;BO305,BL306,BM306)</f>
        <v>2</v>
      </c>
      <c r="BW306" s="27">
        <f ca="1">IF(BN305&lt;BO305,BL306,BM306)</f>
        <v>7</v>
      </c>
      <c r="BX306" s="27">
        <f ca="1">BV306*BW306</f>
        <v>14</v>
      </c>
      <c r="BY306" s="114"/>
      <c r="BZ306" s="114"/>
      <c r="CA306">
        <f t="shared" ca="1" si="4120"/>
        <v>14</v>
      </c>
      <c r="CB306" s="25">
        <f ca="1">CA306/GCD(CA305,CA306)</f>
        <v>14</v>
      </c>
      <c r="CD306" s="128"/>
      <c r="CE306" s="23">
        <f ca="1">CB306</f>
        <v>14</v>
      </c>
      <c r="CG306"/>
      <c r="CK306" s="5"/>
      <c r="CN306" s="5"/>
    </row>
    <row r="307" spans="2:92" ht="32" customHeight="1" thickBot="1" x14ac:dyDescent="0.6">
      <c r="B307" s="61"/>
      <c r="C307" s="130" t="s">
        <v>218</v>
      </c>
      <c r="D307" s="114">
        <v>2</v>
      </c>
      <c r="E307" s="114">
        <f t="shared" ref="E307" ca="1" si="4125">BQ307</f>
        <v>6</v>
      </c>
      <c r="F307" s="60">
        <f t="shared" ca="1" si="4121"/>
        <v>8</v>
      </c>
      <c r="G307" s="114" t="str">
        <f t="shared" ref="G307" si="4126">BS307</f>
        <v>　+　</v>
      </c>
      <c r="H307" s="114">
        <f t="shared" ref="H307" ca="1" si="4127">BT307</f>
        <v>1</v>
      </c>
      <c r="I307" s="60">
        <f t="shared" ca="1" si="4122"/>
        <v>4</v>
      </c>
      <c r="J307" s="26"/>
      <c r="K307" s="114">
        <f t="shared" ref="K307" ca="1" si="4128">CD307</f>
        <v>8</v>
      </c>
      <c r="L307" s="58">
        <f t="shared" ca="1" si="4123"/>
        <v>1</v>
      </c>
      <c r="M307" s="118" t="str">
        <f t="shared" ref="M307" ca="1" si="4129">IF(L308=1,"=","")</f>
        <v/>
      </c>
      <c r="N307" s="54"/>
      <c r="O307" s="118" t="str">
        <f t="shared" ref="O307" ca="1" si="4130">IF(L307=0,K307,"")</f>
        <v/>
      </c>
      <c r="P307" s="118" t="s">
        <v>250</v>
      </c>
      <c r="Q307" s="121">
        <f t="shared" ref="Q307" ca="1" si="4131">IF(E307="","",E307)</f>
        <v>6</v>
      </c>
      <c r="R307" s="114" t="s">
        <v>249</v>
      </c>
      <c r="S307" s="122">
        <f t="shared" ref="S307" ca="1" si="4132">F307</f>
        <v>8</v>
      </c>
      <c r="T307" s="114" t="s">
        <v>216</v>
      </c>
      <c r="U307" s="122">
        <f t="shared" ref="U307" ca="1" si="4133">F308</f>
        <v>9</v>
      </c>
      <c r="V307" s="114" t="s">
        <v>217</v>
      </c>
      <c r="W307" s="120" t="str">
        <f t="shared" ref="W307" si="4134">G307</f>
        <v>　+　</v>
      </c>
      <c r="X307" s="56"/>
      <c r="Y307" s="121">
        <f t="shared" ref="Y307" ca="1" si="4135">IF(H307="","",H307)</f>
        <v>1</v>
      </c>
      <c r="Z307" s="114" t="s">
        <v>249</v>
      </c>
      <c r="AA307" s="122">
        <f t="shared" ref="AA307" ca="1" si="4136">I307</f>
        <v>4</v>
      </c>
      <c r="AB307" s="114" t="s">
        <v>216</v>
      </c>
      <c r="AC307" s="122">
        <f t="shared" ref="AC307" ca="1" si="4137">I308</f>
        <v>9</v>
      </c>
      <c r="AD307" s="114" t="s">
        <v>217</v>
      </c>
      <c r="AE307" s="27"/>
      <c r="AF307" s="114" t="s">
        <v>233</v>
      </c>
      <c r="AG307" t="s">
        <v>230</v>
      </c>
      <c r="AH307" t="s">
        <v>250</v>
      </c>
      <c r="AI307" s="1">
        <f t="shared" ref="AI307" ca="1" si="4138">IF(K307="","",K307)</f>
        <v>8</v>
      </c>
      <c r="AJ307" t="s">
        <v>249</v>
      </c>
      <c r="AK307" s="1">
        <f t="shared" ref="AK307" ca="1" si="4139">L307</f>
        <v>1</v>
      </c>
      <c r="AL307" t="s">
        <v>216</v>
      </c>
      <c r="AM307" s="1">
        <f t="shared" ref="AM307" ca="1" si="4140">L308</f>
        <v>3</v>
      </c>
      <c r="AN307" t="s">
        <v>217</v>
      </c>
      <c r="AO307" t="s">
        <v>230</v>
      </c>
      <c r="AP307" s="114" t="str">
        <f t="shared" ca="1" si="4118"/>
        <v>\\(\\quad \\displaystyle 6\\frac{8}{9}　+　1\\frac{4}{9}　=　 \\)</v>
      </c>
      <c r="AQ307" t="str">
        <f t="shared" ca="1" si="3214"/>
        <v>\\(\\quad \\displaystyle 8\\frac{1}{3} \\)</v>
      </c>
      <c r="AS307" s="114" t="str">
        <f t="shared" ref="AS307" ca="1" si="4141">AP307</f>
        <v>\\(\\quad \\displaystyle 6\\frac{8}{9}　+　1\\frac{4}{9}　=　 \\)</v>
      </c>
      <c r="AT307" s="114" t="str">
        <f t="shared" ref="AT307" ca="1" si="4142">IF(O307="",AQ307,AQ308)</f>
        <v>\\(\\quad \\displaystyle 8\\frac{1}{3} \\)</v>
      </c>
      <c r="AU307" s="114" t="s">
        <v>60</v>
      </c>
      <c r="AV307" s="115" t="s">
        <v>222</v>
      </c>
      <c r="AW307" s="115" t="str">
        <f t="shared" ref="AW307" ca="1" si="4143">AS307</f>
        <v>\\(\\quad \\displaystyle 6\\frac{8}{9}　+　1\\frac{4}{9}　=　 \\)</v>
      </c>
      <c r="AX307" s="115" t="str">
        <f t="shared" ref="AX307" ca="1" si="4144">AT307</f>
        <v>\\(\\quad \\displaystyle 8\\frac{1}{3} \\)</v>
      </c>
      <c r="AY307" s="115" t="s">
        <v>62</v>
      </c>
      <c r="AZ307" s="116" t="str">
        <f t="shared" ref="AZ307" ca="1" si="4145">"INSERT INTO "&amp;AU307&amp;"(tangen,question,answer,editor,date,count) VALUES('"&amp;AV307&amp;"','"&amp;AW307&amp;"','"&amp;AX307&amp;"','"&amp;AY307&amp;"',NOW(),0);"</f>
        <v>INSERT INTO math(tangen,question,answer,editor,date,count) VALUES('m3900','\\(\\quad \\displaystyle 6\\frac{8}{9}　+　1\\frac{4}{9}　=　 \\)','\\(\\quad \\displaystyle 8\\frac{1}{3} \\)','harazono',NOW(),0);</v>
      </c>
      <c r="BG307" s="128">
        <f t="shared" ref="BG307" ca="1" si="4146">RANDBETWEEN(2,10)</f>
        <v>6</v>
      </c>
      <c r="BH307" s="22">
        <f t="shared" ref="BH307" ca="1" si="4147">RANDBETWEEN(1,BH308-1)</f>
        <v>8</v>
      </c>
      <c r="BI307" s="120" t="s">
        <v>231</v>
      </c>
      <c r="BJ307" s="128">
        <f t="shared" ref="BJ307" ca="1" si="4148">RANDBETWEEN(1,BG307-1)</f>
        <v>1</v>
      </c>
      <c r="BK307" s="22">
        <f t="shared" ref="BK307" ca="1" si="4149">RANDBETWEEN(1,BK308-1)</f>
        <v>4</v>
      </c>
      <c r="BL307">
        <f t="shared" ref="BL307" ca="1" si="4150">(BH307+BG307*BH308)</f>
        <v>62</v>
      </c>
      <c r="BM307">
        <f t="shared" ref="BM307" ca="1" si="4151">BK307+BJ307*BK308</f>
        <v>13</v>
      </c>
      <c r="BN307" s="114">
        <f t="shared" ref="BN307" ca="1" si="4152">(BH307+BG307*BH308)/BH308</f>
        <v>6.8888888888888893</v>
      </c>
      <c r="BO307" s="114">
        <f t="shared" ref="BO307" ca="1" si="4153">(BK307+BJ307*BK308)/BK308</f>
        <v>1.4444444444444444</v>
      </c>
      <c r="BP307" s="114" t="s">
        <v>26</v>
      </c>
      <c r="BQ307" s="129">
        <f t="shared" ref="BQ307" ca="1" si="4154">IF(BN307&gt;BO307,BG307,BJ307)</f>
        <v>6</v>
      </c>
      <c r="BR307" s="57">
        <f t="shared" ref="BR307" ca="1" si="4155">IF(BN307&gt;BO307,BH307,BK307)</f>
        <v>8</v>
      </c>
      <c r="BS307" s="114" t="str">
        <f t="shared" ref="BS307" si="4156">BI307</f>
        <v>　+　</v>
      </c>
      <c r="BT307" s="129">
        <f t="shared" ref="BT307" ca="1" si="4157">IF(BN307&lt;BO307,BG307,BJ307)</f>
        <v>1</v>
      </c>
      <c r="BU307" s="57">
        <f t="shared" ref="BU307" ca="1" si="4158">IF(BN307&lt;BO307,BH307,BK307)</f>
        <v>4</v>
      </c>
      <c r="BV307" s="27">
        <f t="shared" ref="BV307" ca="1" si="4159">IF(BN307&gt;BO307,BL307,BM307)</f>
        <v>62</v>
      </c>
      <c r="BW307" s="27">
        <f t="shared" ref="BW307" ca="1" si="4160">IF(BN307&lt;BO307,BL307,BM307)</f>
        <v>13</v>
      </c>
      <c r="BX307" s="58">
        <f t="shared" ref="BX307" ca="1" si="4161">BV307*BW308+BW307*BV308</f>
        <v>675</v>
      </c>
      <c r="BY307" s="114" t="s">
        <v>26</v>
      </c>
      <c r="BZ307" s="114" t="str">
        <f t="shared" ref="BZ307" ca="1" si="4162">IF(BX307&lt;0,"-","")</f>
        <v/>
      </c>
      <c r="CA307" s="30">
        <f t="shared" ref="CA307:CA346" ca="1" si="4163">ABS(BX307)</f>
        <v>675</v>
      </c>
      <c r="CB307" s="24">
        <f t="shared" ref="CB307" ca="1" si="4164">CA307/GCD(CA307,CA308)</f>
        <v>25</v>
      </c>
      <c r="CD307" s="128">
        <f t="shared" ref="CD307" ca="1" si="4165">QUOTIENT(CB307,CB308)</f>
        <v>8</v>
      </c>
      <c r="CE307" s="57">
        <f t="shared" ref="CE307" ca="1" si="4166">MOD(CB307,CB308)</f>
        <v>1</v>
      </c>
      <c r="CG307"/>
      <c r="CK307" s="5"/>
      <c r="CN307" s="5"/>
    </row>
    <row r="308" spans="2:92" ht="32" customHeight="1" x14ac:dyDescent="0.55000000000000004">
      <c r="B308" s="61"/>
      <c r="C308" s="131"/>
      <c r="D308" s="114"/>
      <c r="E308" s="114"/>
      <c r="F308" s="59">
        <f t="shared" ref="F308:F344" ca="1" si="4167">BR308</f>
        <v>9</v>
      </c>
      <c r="G308" s="114"/>
      <c r="H308" s="114"/>
      <c r="I308" s="59">
        <f t="shared" ref="I308:I344" ca="1" si="4168">BU308</f>
        <v>9</v>
      </c>
      <c r="J308" s="26"/>
      <c r="K308" s="114"/>
      <c r="L308" s="27">
        <f t="shared" ref="L308:L344" ca="1" si="4169">CE308</f>
        <v>3</v>
      </c>
      <c r="M308" s="118"/>
      <c r="N308" s="54"/>
      <c r="O308" s="118"/>
      <c r="P308" s="118"/>
      <c r="Q308" s="121"/>
      <c r="R308" s="114"/>
      <c r="S308" s="122"/>
      <c r="T308" s="114"/>
      <c r="U308" s="122"/>
      <c r="V308" s="114"/>
      <c r="W308" s="120"/>
      <c r="X308" s="56"/>
      <c r="Y308" s="121"/>
      <c r="Z308" s="114"/>
      <c r="AA308" s="122"/>
      <c r="AB308" s="114"/>
      <c r="AC308" s="122"/>
      <c r="AD308" s="114"/>
      <c r="AE308" s="27"/>
      <c r="AF308" s="114"/>
      <c r="AG308" t="s">
        <v>230</v>
      </c>
      <c r="AH308" t="s">
        <v>250</v>
      </c>
      <c r="AI308" s="1" t="str">
        <f t="shared" ref="AI308" ca="1" si="4170">IF(O307="","",O307)</f>
        <v/>
      </c>
      <c r="AK308" s="1"/>
      <c r="AM308" s="1"/>
      <c r="AO308" t="s">
        <v>230</v>
      </c>
      <c r="AP308" s="114"/>
      <c r="AQ308" t="str">
        <f t="shared" ca="1" si="3214"/>
        <v>\\(\\quad \\displaystyle  \\)</v>
      </c>
      <c r="AS308" s="114"/>
      <c r="AT308" s="114"/>
      <c r="AU308" s="114"/>
      <c r="AV308" s="114"/>
      <c r="AW308" s="114"/>
      <c r="AX308" s="114"/>
      <c r="AY308" s="114"/>
      <c r="AZ308" s="117"/>
      <c r="BG308" s="128"/>
      <c r="BH308" s="23">
        <f t="shared" ref="BH308" ca="1" si="4171">RANDBETWEEN(2,10)</f>
        <v>9</v>
      </c>
      <c r="BI308" s="120"/>
      <c r="BJ308" s="128"/>
      <c r="BK308" s="23">
        <f t="shared" ca="1" si="2496"/>
        <v>9</v>
      </c>
      <c r="BL308">
        <f t="shared" ref="BL308" ca="1" si="4172">BH308</f>
        <v>9</v>
      </c>
      <c r="BM308">
        <f t="shared" ref="BM308" ca="1" si="4173">BK308</f>
        <v>9</v>
      </c>
      <c r="BN308" s="114"/>
      <c r="BO308" s="114"/>
      <c r="BP308" s="114"/>
      <c r="BQ308" s="129"/>
      <c r="BR308" s="55">
        <f t="shared" ref="BR308" ca="1" si="4174">IF(BN307&gt;BO307,BH308,BK308)</f>
        <v>9</v>
      </c>
      <c r="BS308" s="114"/>
      <c r="BT308" s="129"/>
      <c r="BU308" s="55">
        <f t="shared" ref="BU308" ca="1" si="4175">IF(BN307&lt;BO307,BH308,BK308)</f>
        <v>9</v>
      </c>
      <c r="BV308" s="27">
        <f t="shared" ref="BV308" ca="1" si="4176">IF(BN307&gt;BO307,BL308,BM308)</f>
        <v>9</v>
      </c>
      <c r="BW308" s="27">
        <f t="shared" ref="BW308" ca="1" si="4177">IF(BN307&lt;BO307,BL308,BM308)</f>
        <v>9</v>
      </c>
      <c r="BX308" s="27">
        <f t="shared" ref="BX308" ca="1" si="4178">BV308*BW308</f>
        <v>81</v>
      </c>
      <c r="BY308" s="114"/>
      <c r="BZ308" s="114"/>
      <c r="CA308">
        <f t="shared" ca="1" si="4163"/>
        <v>81</v>
      </c>
      <c r="CB308" s="25">
        <f t="shared" ref="CB308" ca="1" si="4179">CA308/GCD(CA307,CA308)</f>
        <v>3</v>
      </c>
      <c r="CD308" s="128"/>
      <c r="CE308" s="23">
        <f t="shared" ref="CE308" ca="1" si="4180">CB308</f>
        <v>3</v>
      </c>
      <c r="CG308"/>
      <c r="CK308" s="5"/>
      <c r="CN308" s="5"/>
    </row>
    <row r="309" spans="2:92" ht="32" customHeight="1" thickBot="1" x14ac:dyDescent="0.6">
      <c r="B309" s="61"/>
      <c r="C309" s="130" t="s">
        <v>218</v>
      </c>
      <c r="D309" s="114">
        <v>3</v>
      </c>
      <c r="E309" s="114">
        <f t="shared" ref="E309" ca="1" si="4181">BQ309</f>
        <v>2</v>
      </c>
      <c r="F309" s="60">
        <f t="shared" ca="1" si="4167"/>
        <v>3</v>
      </c>
      <c r="G309" s="114" t="str">
        <f t="shared" ref="G309" si="4182">BS309</f>
        <v>　+　</v>
      </c>
      <c r="H309" s="114">
        <f t="shared" ref="H309" ca="1" si="4183">BT309</f>
        <v>1</v>
      </c>
      <c r="I309" s="60">
        <f t="shared" ca="1" si="4168"/>
        <v>1</v>
      </c>
      <c r="J309" s="26"/>
      <c r="K309" s="114">
        <f t="shared" ref="K309" ca="1" si="4184">CD309</f>
        <v>3</v>
      </c>
      <c r="L309" s="58">
        <f t="shared" ca="1" si="4169"/>
        <v>11</v>
      </c>
      <c r="M309" s="118" t="str">
        <f t="shared" ref="M309" ca="1" si="4185">IF(L310=1,"=","")</f>
        <v/>
      </c>
      <c r="N309" s="54"/>
      <c r="O309" s="118" t="str">
        <f t="shared" ref="O309" ca="1" si="4186">IF(L309=0,K309,"")</f>
        <v/>
      </c>
      <c r="P309" s="118" t="s">
        <v>250</v>
      </c>
      <c r="Q309" s="121">
        <f t="shared" ref="Q309" ca="1" si="4187">IF(E309="","",E309)</f>
        <v>2</v>
      </c>
      <c r="R309" s="114" t="s">
        <v>249</v>
      </c>
      <c r="S309" s="122">
        <f t="shared" ref="S309" ca="1" si="4188">F309</f>
        <v>3</v>
      </c>
      <c r="T309" s="114" t="s">
        <v>216</v>
      </c>
      <c r="U309" s="122">
        <f t="shared" ref="U309" ca="1" si="4189">F310</f>
        <v>9</v>
      </c>
      <c r="V309" s="114" t="s">
        <v>217</v>
      </c>
      <c r="W309" s="120" t="str">
        <f t="shared" ref="W309" si="4190">G309</f>
        <v>　+　</v>
      </c>
      <c r="X309" s="56"/>
      <c r="Y309" s="121">
        <f t="shared" ref="Y309" ca="1" si="4191">IF(H309="","",H309)</f>
        <v>1</v>
      </c>
      <c r="Z309" s="114" t="s">
        <v>249</v>
      </c>
      <c r="AA309" s="122">
        <f t="shared" ref="AA309" ca="1" si="4192">I309</f>
        <v>1</v>
      </c>
      <c r="AB309" s="114" t="s">
        <v>216</v>
      </c>
      <c r="AC309" s="122">
        <f t="shared" ref="AC309" ca="1" si="4193">I310</f>
        <v>8</v>
      </c>
      <c r="AD309" s="114" t="s">
        <v>217</v>
      </c>
      <c r="AE309" s="27"/>
      <c r="AF309" s="114" t="s">
        <v>233</v>
      </c>
      <c r="AG309" t="s">
        <v>230</v>
      </c>
      <c r="AH309" t="s">
        <v>250</v>
      </c>
      <c r="AI309" s="1">
        <f t="shared" ref="AI309" ca="1" si="4194">IF(K309="","",K309)</f>
        <v>3</v>
      </c>
      <c r="AJ309" t="s">
        <v>249</v>
      </c>
      <c r="AK309" s="1">
        <f t="shared" ref="AK309" ca="1" si="4195">L309</f>
        <v>11</v>
      </c>
      <c r="AL309" t="s">
        <v>216</v>
      </c>
      <c r="AM309" s="1">
        <f t="shared" ref="AM309" ca="1" si="4196">L310</f>
        <v>24</v>
      </c>
      <c r="AN309" t="s">
        <v>217</v>
      </c>
      <c r="AO309" t="s">
        <v>230</v>
      </c>
      <c r="AP309" s="114" t="str">
        <f t="shared" ca="1" si="4118"/>
        <v>\\(\\quad \\displaystyle 2\\frac{3}{9}　+　1\\frac{1}{8}　=　 \\)</v>
      </c>
      <c r="AQ309" t="str">
        <f t="shared" ca="1" si="3214"/>
        <v>\\(\\quad \\displaystyle 3\\frac{11}{24} \\)</v>
      </c>
      <c r="AS309" s="114" t="str">
        <f t="shared" ref="AS309" ca="1" si="4197">AP309</f>
        <v>\\(\\quad \\displaystyle 2\\frac{3}{9}　+　1\\frac{1}{8}　=　 \\)</v>
      </c>
      <c r="AT309" s="114" t="str">
        <f t="shared" ref="AT309" ca="1" si="4198">IF(O309="",AQ309,AQ310)</f>
        <v>\\(\\quad \\displaystyle 3\\frac{11}{24} \\)</v>
      </c>
      <c r="AU309" s="114" t="s">
        <v>60</v>
      </c>
      <c r="AV309" s="115" t="s">
        <v>222</v>
      </c>
      <c r="AW309" s="115" t="str">
        <f t="shared" ref="AW309" ca="1" si="4199">AS309</f>
        <v>\\(\\quad \\displaystyle 2\\frac{3}{9}　+　1\\frac{1}{8}　=　 \\)</v>
      </c>
      <c r="AX309" s="115" t="str">
        <f t="shared" ref="AX309" ca="1" si="4200">AT309</f>
        <v>\\(\\quad \\displaystyle 3\\frac{11}{24} \\)</v>
      </c>
      <c r="AY309" s="115" t="s">
        <v>62</v>
      </c>
      <c r="AZ309" s="116" t="str">
        <f t="shared" ref="AZ309" ca="1" si="4201">"INSERT INTO "&amp;AU309&amp;"(tangen,question,answer,editor,date,count) VALUES('"&amp;AV309&amp;"','"&amp;AW309&amp;"','"&amp;AX309&amp;"','"&amp;AY309&amp;"',NOW(),0);"</f>
        <v>INSERT INTO math(tangen,question,answer,editor,date,count) VALUES('m3900','\\(\\quad \\displaystyle 2\\frac{3}{9}　+　1\\frac{1}{8}　=　 \\)','\\(\\quad \\displaystyle 3\\frac{11}{24} \\)','harazono',NOW(),0);</v>
      </c>
      <c r="BG309" s="128">
        <f t="shared" ref="BG309" ca="1" si="4202">RANDBETWEEN(2,10)</f>
        <v>2</v>
      </c>
      <c r="BH309" s="22">
        <f t="shared" ref="BH309" ca="1" si="4203">RANDBETWEEN(1,BH310-1)</f>
        <v>3</v>
      </c>
      <c r="BI309" s="120" t="s">
        <v>231</v>
      </c>
      <c r="BJ309" s="128">
        <f t="shared" ref="BJ309" ca="1" si="4204">RANDBETWEEN(1,BG309-1)</f>
        <v>1</v>
      </c>
      <c r="BK309" s="22">
        <f t="shared" ref="BK309" ca="1" si="4205">RANDBETWEEN(1,BK310-1)</f>
        <v>1</v>
      </c>
      <c r="BL309">
        <f t="shared" ref="BL309" ca="1" si="4206">(BH309+BG309*BH310)</f>
        <v>21</v>
      </c>
      <c r="BM309">
        <f t="shared" ref="BM309" ca="1" si="4207">BK309+BJ309*BK310</f>
        <v>9</v>
      </c>
      <c r="BN309" s="114">
        <f t="shared" ref="BN309" ca="1" si="4208">(BH309+BG309*BH310)/BH310</f>
        <v>2.3333333333333335</v>
      </c>
      <c r="BO309" s="114">
        <f t="shared" ref="BO309" ca="1" si="4209">(BK309+BJ309*BK310)/BK310</f>
        <v>1.125</v>
      </c>
      <c r="BP309" s="114" t="s">
        <v>26</v>
      </c>
      <c r="BQ309" s="129">
        <f t="shared" ref="BQ309" ca="1" si="4210">IF(BN309&gt;BO309,BG309,BJ309)</f>
        <v>2</v>
      </c>
      <c r="BR309" s="57">
        <f t="shared" ref="BR309" ca="1" si="4211">IF(BN309&gt;BO309,BH309,BK309)</f>
        <v>3</v>
      </c>
      <c r="BS309" s="114" t="str">
        <f t="shared" ref="BS309" si="4212">BI309</f>
        <v>　+　</v>
      </c>
      <c r="BT309" s="129">
        <f t="shared" ref="BT309" ca="1" si="4213">IF(BN309&lt;BO309,BG309,BJ309)</f>
        <v>1</v>
      </c>
      <c r="BU309" s="57">
        <f t="shared" ref="BU309" ca="1" si="4214">IF(BN309&lt;BO309,BH309,BK309)</f>
        <v>1</v>
      </c>
      <c r="BV309" s="27">
        <f t="shared" ref="BV309" ca="1" si="4215">IF(BN309&gt;BO309,BL309,BM309)</f>
        <v>21</v>
      </c>
      <c r="BW309" s="27">
        <f t="shared" ref="BW309" ca="1" si="4216">IF(BN309&lt;BO309,BL309,BM309)</f>
        <v>9</v>
      </c>
      <c r="BX309" s="58">
        <f t="shared" ref="BX309" ca="1" si="4217">BV309*BW310+BW309*BV310</f>
        <v>249</v>
      </c>
      <c r="BY309" s="114" t="s">
        <v>26</v>
      </c>
      <c r="BZ309" s="114" t="str">
        <f t="shared" ref="BZ309" ca="1" si="4218">IF(BX309&lt;0,"-","")</f>
        <v/>
      </c>
      <c r="CA309" s="30">
        <f t="shared" ca="1" si="4163"/>
        <v>249</v>
      </c>
      <c r="CB309" s="24">
        <f t="shared" ref="CB309" ca="1" si="4219">CA309/GCD(CA309,CA310)</f>
        <v>83</v>
      </c>
      <c r="CD309" s="128">
        <f t="shared" ref="CD309" ca="1" si="4220">QUOTIENT(CB309,CB310)</f>
        <v>3</v>
      </c>
      <c r="CE309" s="57">
        <f t="shared" ref="CE309" ca="1" si="4221">MOD(CB309,CB310)</f>
        <v>11</v>
      </c>
      <c r="CG309"/>
      <c r="CK309" s="5"/>
      <c r="CN309" s="5"/>
    </row>
    <row r="310" spans="2:92" ht="32" customHeight="1" x14ac:dyDescent="0.55000000000000004">
      <c r="B310" s="61"/>
      <c r="C310" s="131"/>
      <c r="D310" s="114"/>
      <c r="E310" s="114"/>
      <c r="F310" s="59">
        <f t="shared" ca="1" si="4167"/>
        <v>9</v>
      </c>
      <c r="G310" s="114"/>
      <c r="H310" s="114"/>
      <c r="I310" s="59">
        <f t="shared" ca="1" si="4168"/>
        <v>8</v>
      </c>
      <c r="J310" s="26"/>
      <c r="K310" s="114"/>
      <c r="L310" s="27">
        <f t="shared" ca="1" si="4169"/>
        <v>24</v>
      </c>
      <c r="M310" s="118"/>
      <c r="N310" s="54"/>
      <c r="O310" s="118"/>
      <c r="P310" s="118"/>
      <c r="Q310" s="121"/>
      <c r="R310" s="114"/>
      <c r="S310" s="122"/>
      <c r="T310" s="114"/>
      <c r="U310" s="122"/>
      <c r="V310" s="114"/>
      <c r="W310" s="120"/>
      <c r="X310" s="56"/>
      <c r="Y310" s="121"/>
      <c r="Z310" s="114"/>
      <c r="AA310" s="122"/>
      <c r="AB310" s="114"/>
      <c r="AC310" s="122"/>
      <c r="AD310" s="114"/>
      <c r="AE310" s="27"/>
      <c r="AF310" s="114"/>
      <c r="AG310" t="s">
        <v>230</v>
      </c>
      <c r="AH310" t="s">
        <v>250</v>
      </c>
      <c r="AI310" s="1" t="str">
        <f t="shared" ref="AI310" ca="1" si="4222">IF(O309="","",O309)</f>
        <v/>
      </c>
      <c r="AK310" s="1"/>
      <c r="AM310" s="1"/>
      <c r="AO310" t="s">
        <v>230</v>
      </c>
      <c r="AP310" s="114"/>
      <c r="AQ310" t="str">
        <f t="shared" ca="1" si="3214"/>
        <v>\\(\\quad \\displaystyle  \\)</v>
      </c>
      <c r="AS310" s="114"/>
      <c r="AT310" s="114"/>
      <c r="AU310" s="114"/>
      <c r="AV310" s="114"/>
      <c r="AW310" s="114"/>
      <c r="AX310" s="114"/>
      <c r="AY310" s="114"/>
      <c r="AZ310" s="117"/>
      <c r="BG310" s="128"/>
      <c r="BH310" s="23">
        <f t="shared" ref="BH310" ca="1" si="4223">RANDBETWEEN(2,10)</f>
        <v>9</v>
      </c>
      <c r="BI310" s="120"/>
      <c r="BJ310" s="128"/>
      <c r="BK310" s="23">
        <f t="shared" ca="1" si="2496"/>
        <v>8</v>
      </c>
      <c r="BL310">
        <f t="shared" ref="BL310" ca="1" si="4224">BH310</f>
        <v>9</v>
      </c>
      <c r="BM310">
        <f t="shared" ref="BM310" ca="1" si="4225">BK310</f>
        <v>8</v>
      </c>
      <c r="BN310" s="114"/>
      <c r="BO310" s="114"/>
      <c r="BP310" s="114"/>
      <c r="BQ310" s="129"/>
      <c r="BR310" s="55">
        <f t="shared" ref="BR310" ca="1" si="4226">IF(BN309&gt;BO309,BH310,BK310)</f>
        <v>9</v>
      </c>
      <c r="BS310" s="114"/>
      <c r="BT310" s="129"/>
      <c r="BU310" s="55">
        <f t="shared" ref="BU310" ca="1" si="4227">IF(BN309&lt;BO309,BH310,BK310)</f>
        <v>8</v>
      </c>
      <c r="BV310" s="27">
        <f t="shared" ref="BV310" ca="1" si="4228">IF(BN309&gt;BO309,BL310,BM310)</f>
        <v>9</v>
      </c>
      <c r="BW310" s="27">
        <f t="shared" ref="BW310" ca="1" si="4229">IF(BN309&lt;BO309,BL310,BM310)</f>
        <v>8</v>
      </c>
      <c r="BX310" s="27">
        <f t="shared" ref="BX310" ca="1" si="4230">BV310*BW310</f>
        <v>72</v>
      </c>
      <c r="BY310" s="114"/>
      <c r="BZ310" s="114"/>
      <c r="CA310">
        <f t="shared" ca="1" si="4163"/>
        <v>72</v>
      </c>
      <c r="CB310" s="25">
        <f t="shared" ref="CB310" ca="1" si="4231">CA310/GCD(CA309,CA310)</f>
        <v>24</v>
      </c>
      <c r="CD310" s="128"/>
      <c r="CE310" s="23">
        <f t="shared" ref="CE310" ca="1" si="4232">CB310</f>
        <v>24</v>
      </c>
      <c r="CG310"/>
      <c r="CK310" s="5"/>
      <c r="CN310" s="5"/>
    </row>
    <row r="311" spans="2:92" ht="32" customHeight="1" thickBot="1" x14ac:dyDescent="0.6">
      <c r="B311" s="61"/>
      <c r="C311" s="130" t="s">
        <v>218</v>
      </c>
      <c r="D311" s="114">
        <v>4</v>
      </c>
      <c r="E311" s="114">
        <f t="shared" ref="E311" ca="1" si="4233">BQ311</f>
        <v>10</v>
      </c>
      <c r="F311" s="60">
        <f t="shared" ca="1" si="4167"/>
        <v>3</v>
      </c>
      <c r="G311" s="114" t="str">
        <f t="shared" ref="G311" si="4234">BS311</f>
        <v>　+　</v>
      </c>
      <c r="H311" s="114">
        <f t="shared" ref="H311" ca="1" si="4235">BT311</f>
        <v>1</v>
      </c>
      <c r="I311" s="60">
        <f t="shared" ca="1" si="4168"/>
        <v>2</v>
      </c>
      <c r="J311" s="26"/>
      <c r="K311" s="114">
        <f t="shared" ref="K311" ca="1" si="4236">CD311</f>
        <v>11</v>
      </c>
      <c r="L311" s="58">
        <f t="shared" ca="1" si="4169"/>
        <v>29</v>
      </c>
      <c r="M311" s="118" t="str">
        <f t="shared" ref="M311" ca="1" si="4237">IF(L312=1,"=","")</f>
        <v/>
      </c>
      <c r="N311" s="54"/>
      <c r="O311" s="118" t="str">
        <f t="shared" ref="O311" ca="1" si="4238">IF(L311=0,K311,"")</f>
        <v/>
      </c>
      <c r="P311" s="118" t="s">
        <v>250</v>
      </c>
      <c r="Q311" s="121">
        <f t="shared" ref="Q311" ca="1" si="4239">IF(E311="","",E311)</f>
        <v>10</v>
      </c>
      <c r="R311" s="114" t="s">
        <v>249</v>
      </c>
      <c r="S311" s="122">
        <f t="shared" ref="S311" ca="1" si="4240">F311</f>
        <v>3</v>
      </c>
      <c r="T311" s="114" t="s">
        <v>216</v>
      </c>
      <c r="U311" s="122">
        <f t="shared" ref="U311" ca="1" si="4241">F312</f>
        <v>10</v>
      </c>
      <c r="V311" s="114" t="s">
        <v>217</v>
      </c>
      <c r="W311" s="120" t="str">
        <f t="shared" ref="W311" si="4242">G311</f>
        <v>　+　</v>
      </c>
      <c r="X311" s="56"/>
      <c r="Y311" s="121">
        <f t="shared" ref="Y311" ca="1" si="4243">IF(H311="","",H311)</f>
        <v>1</v>
      </c>
      <c r="Z311" s="114" t="s">
        <v>249</v>
      </c>
      <c r="AA311" s="122">
        <f t="shared" ref="AA311" ca="1" si="4244">I311</f>
        <v>2</v>
      </c>
      <c r="AB311" s="114" t="s">
        <v>216</v>
      </c>
      <c r="AC311" s="122">
        <f t="shared" ref="AC311" ca="1" si="4245">I312</f>
        <v>3</v>
      </c>
      <c r="AD311" s="114" t="s">
        <v>217</v>
      </c>
      <c r="AE311" s="27"/>
      <c r="AF311" s="114" t="s">
        <v>233</v>
      </c>
      <c r="AG311" t="s">
        <v>230</v>
      </c>
      <c r="AH311" t="s">
        <v>250</v>
      </c>
      <c r="AI311" s="1">
        <f t="shared" ref="AI311" ca="1" si="4246">IF(K311="","",K311)</f>
        <v>11</v>
      </c>
      <c r="AJ311" t="s">
        <v>249</v>
      </c>
      <c r="AK311" s="1">
        <f t="shared" ref="AK311" ca="1" si="4247">L311</f>
        <v>29</v>
      </c>
      <c r="AL311" t="s">
        <v>216</v>
      </c>
      <c r="AM311" s="1">
        <f t="shared" ref="AM311" ca="1" si="4248">L312</f>
        <v>30</v>
      </c>
      <c r="AN311" t="s">
        <v>217</v>
      </c>
      <c r="AO311" t="s">
        <v>230</v>
      </c>
      <c r="AP311" s="114" t="str">
        <f t="shared" ca="1" si="4118"/>
        <v>\\(\\quad \\displaystyle 10\\frac{3}{10}　+　1\\frac{2}{3}　=　 \\)</v>
      </c>
      <c r="AQ311" t="str">
        <f t="shared" ca="1" si="3214"/>
        <v>\\(\\quad \\displaystyle 11\\frac{29}{30} \\)</v>
      </c>
      <c r="AS311" s="114" t="str">
        <f t="shared" ref="AS311" ca="1" si="4249">AP311</f>
        <v>\\(\\quad \\displaystyle 10\\frac{3}{10}　+　1\\frac{2}{3}　=　 \\)</v>
      </c>
      <c r="AT311" s="114" t="str">
        <f t="shared" ref="AT311" ca="1" si="4250">IF(O311="",AQ311,AQ312)</f>
        <v>\\(\\quad \\displaystyle 11\\frac{29}{30} \\)</v>
      </c>
      <c r="AU311" s="114" t="s">
        <v>60</v>
      </c>
      <c r="AV311" s="115" t="s">
        <v>222</v>
      </c>
      <c r="AW311" s="115" t="str">
        <f t="shared" ref="AW311" ca="1" si="4251">AS311</f>
        <v>\\(\\quad \\displaystyle 10\\frac{3}{10}　+　1\\frac{2}{3}　=　 \\)</v>
      </c>
      <c r="AX311" s="115" t="str">
        <f t="shared" ref="AX311" ca="1" si="4252">AT311</f>
        <v>\\(\\quad \\displaystyle 11\\frac{29}{30} \\)</v>
      </c>
      <c r="AY311" s="115" t="s">
        <v>62</v>
      </c>
      <c r="AZ311" s="116" t="str">
        <f t="shared" ref="AZ311" ca="1" si="4253">"INSERT INTO "&amp;AU311&amp;"(tangen,question,answer,editor,date,count) VALUES('"&amp;AV311&amp;"','"&amp;AW311&amp;"','"&amp;AX311&amp;"','"&amp;AY311&amp;"',NOW(),0);"</f>
        <v>INSERT INTO math(tangen,question,answer,editor,date,count) VALUES('m3900','\\(\\quad \\displaystyle 10\\frac{3}{10}　+　1\\frac{2}{3}　=　 \\)','\\(\\quad \\displaystyle 11\\frac{29}{30} \\)','harazono',NOW(),0);</v>
      </c>
      <c r="BG311" s="128">
        <f t="shared" ref="BG311" ca="1" si="4254">RANDBETWEEN(2,10)</f>
        <v>10</v>
      </c>
      <c r="BH311" s="22">
        <f t="shared" ref="BH311" ca="1" si="4255">RANDBETWEEN(1,BH312-1)</f>
        <v>3</v>
      </c>
      <c r="BI311" s="120" t="s">
        <v>231</v>
      </c>
      <c r="BJ311" s="128">
        <f t="shared" ref="BJ311" ca="1" si="4256">RANDBETWEEN(1,BG311-1)</f>
        <v>1</v>
      </c>
      <c r="BK311" s="22">
        <f t="shared" ref="BK311" ca="1" si="4257">RANDBETWEEN(1,BK312-1)</f>
        <v>2</v>
      </c>
      <c r="BL311">
        <f t="shared" ref="BL311" ca="1" si="4258">(BH311+BG311*BH312)</f>
        <v>103</v>
      </c>
      <c r="BM311">
        <f t="shared" ref="BM311" ca="1" si="4259">BK311+BJ311*BK312</f>
        <v>5</v>
      </c>
      <c r="BN311" s="114">
        <f t="shared" ref="BN311" ca="1" si="4260">(BH311+BG311*BH312)/BH312</f>
        <v>10.3</v>
      </c>
      <c r="BO311" s="114">
        <f t="shared" ref="BO311" ca="1" si="4261">(BK311+BJ311*BK312)/BK312</f>
        <v>1.6666666666666667</v>
      </c>
      <c r="BP311" s="114" t="s">
        <v>26</v>
      </c>
      <c r="BQ311" s="129">
        <f t="shared" ref="BQ311" ca="1" si="4262">IF(BN311&gt;BO311,BG311,BJ311)</f>
        <v>10</v>
      </c>
      <c r="BR311" s="57">
        <f t="shared" ref="BR311" ca="1" si="4263">IF(BN311&gt;BO311,BH311,BK311)</f>
        <v>3</v>
      </c>
      <c r="BS311" s="114" t="str">
        <f t="shared" ref="BS311" si="4264">BI311</f>
        <v>　+　</v>
      </c>
      <c r="BT311" s="129">
        <f t="shared" ref="BT311" ca="1" si="4265">IF(BN311&lt;BO311,BG311,BJ311)</f>
        <v>1</v>
      </c>
      <c r="BU311" s="57">
        <f t="shared" ref="BU311" ca="1" si="4266">IF(BN311&lt;BO311,BH311,BK311)</f>
        <v>2</v>
      </c>
      <c r="BV311" s="27">
        <f t="shared" ref="BV311" ca="1" si="4267">IF(BN311&gt;BO311,BL311,BM311)</f>
        <v>103</v>
      </c>
      <c r="BW311" s="27">
        <f t="shared" ref="BW311" ca="1" si="4268">IF(BN311&lt;BO311,BL311,BM311)</f>
        <v>5</v>
      </c>
      <c r="BX311" s="58">
        <f t="shared" ref="BX311" ca="1" si="4269">BV311*BW312+BW311*BV312</f>
        <v>359</v>
      </c>
      <c r="BY311" s="114" t="s">
        <v>26</v>
      </c>
      <c r="BZ311" s="114" t="str">
        <f t="shared" ref="BZ311" ca="1" si="4270">IF(BX311&lt;0,"-","")</f>
        <v/>
      </c>
      <c r="CA311" s="30">
        <f t="shared" ca="1" si="4163"/>
        <v>359</v>
      </c>
      <c r="CB311" s="24">
        <f t="shared" ref="CB311" ca="1" si="4271">CA311/GCD(CA311,CA312)</f>
        <v>359</v>
      </c>
      <c r="CD311" s="128">
        <f t="shared" ref="CD311" ca="1" si="4272">QUOTIENT(CB311,CB312)</f>
        <v>11</v>
      </c>
      <c r="CE311" s="57">
        <f t="shared" ref="CE311" ca="1" si="4273">MOD(CB311,CB312)</f>
        <v>29</v>
      </c>
      <c r="CG311"/>
      <c r="CK311" s="5"/>
      <c r="CN311" s="5"/>
    </row>
    <row r="312" spans="2:92" ht="32" customHeight="1" x14ac:dyDescent="0.55000000000000004">
      <c r="B312" s="61"/>
      <c r="C312" s="131"/>
      <c r="D312" s="114"/>
      <c r="E312" s="114"/>
      <c r="F312" s="59">
        <f t="shared" ca="1" si="4167"/>
        <v>10</v>
      </c>
      <c r="G312" s="114"/>
      <c r="H312" s="114"/>
      <c r="I312" s="59">
        <f t="shared" ca="1" si="4168"/>
        <v>3</v>
      </c>
      <c r="J312" s="26"/>
      <c r="K312" s="114"/>
      <c r="L312" s="27">
        <f t="shared" ca="1" si="4169"/>
        <v>30</v>
      </c>
      <c r="M312" s="118"/>
      <c r="N312" s="54"/>
      <c r="O312" s="118"/>
      <c r="P312" s="118"/>
      <c r="Q312" s="121"/>
      <c r="R312" s="114"/>
      <c r="S312" s="122"/>
      <c r="T312" s="114"/>
      <c r="U312" s="122"/>
      <c r="V312" s="114"/>
      <c r="W312" s="120"/>
      <c r="X312" s="56"/>
      <c r="Y312" s="121"/>
      <c r="Z312" s="114"/>
      <c r="AA312" s="122"/>
      <c r="AB312" s="114"/>
      <c r="AC312" s="122"/>
      <c r="AD312" s="114"/>
      <c r="AE312" s="27"/>
      <c r="AF312" s="114"/>
      <c r="AG312" t="s">
        <v>230</v>
      </c>
      <c r="AH312" t="s">
        <v>250</v>
      </c>
      <c r="AI312" s="1" t="str">
        <f t="shared" ref="AI312" ca="1" si="4274">IF(O311="","",O311)</f>
        <v/>
      </c>
      <c r="AK312" s="1"/>
      <c r="AM312" s="1"/>
      <c r="AO312" t="s">
        <v>230</v>
      </c>
      <c r="AP312" s="114"/>
      <c r="AQ312" t="str">
        <f t="shared" ca="1" si="3214"/>
        <v>\\(\\quad \\displaystyle  \\)</v>
      </c>
      <c r="AS312" s="114"/>
      <c r="AT312" s="114"/>
      <c r="AU312" s="114"/>
      <c r="AV312" s="114"/>
      <c r="AW312" s="114"/>
      <c r="AX312" s="114"/>
      <c r="AY312" s="114"/>
      <c r="AZ312" s="117"/>
      <c r="BG312" s="128"/>
      <c r="BH312" s="23">
        <f t="shared" ref="BH312" ca="1" si="4275">RANDBETWEEN(2,10)</f>
        <v>10</v>
      </c>
      <c r="BI312" s="120"/>
      <c r="BJ312" s="128"/>
      <c r="BK312" s="23">
        <f t="shared" ca="1" si="2496"/>
        <v>3</v>
      </c>
      <c r="BL312">
        <f t="shared" ref="BL312" ca="1" si="4276">BH312</f>
        <v>10</v>
      </c>
      <c r="BM312">
        <f t="shared" ref="BM312" ca="1" si="4277">BK312</f>
        <v>3</v>
      </c>
      <c r="BN312" s="114"/>
      <c r="BO312" s="114"/>
      <c r="BP312" s="114"/>
      <c r="BQ312" s="129"/>
      <c r="BR312" s="55">
        <f t="shared" ref="BR312" ca="1" si="4278">IF(BN311&gt;BO311,BH312,BK312)</f>
        <v>10</v>
      </c>
      <c r="BS312" s="114"/>
      <c r="BT312" s="129"/>
      <c r="BU312" s="55">
        <f t="shared" ref="BU312" ca="1" si="4279">IF(BN311&lt;BO311,BH312,BK312)</f>
        <v>3</v>
      </c>
      <c r="BV312" s="27">
        <f t="shared" ref="BV312" ca="1" si="4280">IF(BN311&gt;BO311,BL312,BM312)</f>
        <v>10</v>
      </c>
      <c r="BW312" s="27">
        <f t="shared" ref="BW312" ca="1" si="4281">IF(BN311&lt;BO311,BL312,BM312)</f>
        <v>3</v>
      </c>
      <c r="BX312" s="27">
        <f t="shared" ref="BX312" ca="1" si="4282">BV312*BW312</f>
        <v>30</v>
      </c>
      <c r="BY312" s="114"/>
      <c r="BZ312" s="114"/>
      <c r="CA312">
        <f t="shared" ca="1" si="4163"/>
        <v>30</v>
      </c>
      <c r="CB312" s="25">
        <f t="shared" ref="CB312" ca="1" si="4283">CA312/GCD(CA311,CA312)</f>
        <v>30</v>
      </c>
      <c r="CD312" s="128"/>
      <c r="CE312" s="23">
        <f t="shared" ref="CE312" ca="1" si="4284">CB312</f>
        <v>30</v>
      </c>
      <c r="CG312"/>
      <c r="CK312" s="5"/>
      <c r="CN312" s="5"/>
    </row>
    <row r="313" spans="2:92" ht="32" customHeight="1" thickBot="1" x14ac:dyDescent="0.6">
      <c r="B313" s="61"/>
      <c r="C313" s="130" t="s">
        <v>218</v>
      </c>
      <c r="D313" s="114">
        <v>5</v>
      </c>
      <c r="E313" s="114">
        <f t="shared" ref="E313" ca="1" si="4285">BQ313</f>
        <v>7</v>
      </c>
      <c r="F313" s="60">
        <f t="shared" ca="1" si="4167"/>
        <v>3</v>
      </c>
      <c r="G313" s="114" t="str">
        <f t="shared" ref="G313" si="4286">BS313</f>
        <v>　+　</v>
      </c>
      <c r="H313" s="114">
        <f t="shared" ref="H313" ca="1" si="4287">BT313</f>
        <v>2</v>
      </c>
      <c r="I313" s="60">
        <f t="shared" ca="1" si="4168"/>
        <v>1</v>
      </c>
      <c r="J313" s="26"/>
      <c r="K313" s="114">
        <f t="shared" ref="K313" ca="1" si="4288">CD313</f>
        <v>10</v>
      </c>
      <c r="L313" s="58">
        <f t="shared" ca="1" si="4169"/>
        <v>1</v>
      </c>
      <c r="M313" s="118" t="str">
        <f t="shared" ref="M313" ca="1" si="4289">IF(L314=1,"=","")</f>
        <v/>
      </c>
      <c r="N313" s="54"/>
      <c r="O313" s="118" t="str">
        <f t="shared" ref="O313" ca="1" si="4290">IF(L313=0,K313,"")</f>
        <v/>
      </c>
      <c r="P313" s="118" t="s">
        <v>250</v>
      </c>
      <c r="Q313" s="121">
        <f t="shared" ref="Q313" ca="1" si="4291">IF(E313="","",E313)</f>
        <v>7</v>
      </c>
      <c r="R313" s="114" t="s">
        <v>249</v>
      </c>
      <c r="S313" s="122">
        <f t="shared" ref="S313" ca="1" si="4292">F313</f>
        <v>3</v>
      </c>
      <c r="T313" s="114" t="s">
        <v>216</v>
      </c>
      <c r="U313" s="122">
        <f t="shared" ref="U313" ca="1" si="4293">F314</f>
        <v>4</v>
      </c>
      <c r="V313" s="114" t="s">
        <v>217</v>
      </c>
      <c r="W313" s="120" t="str">
        <f t="shared" ref="W313" si="4294">G313</f>
        <v>　+　</v>
      </c>
      <c r="X313" s="56"/>
      <c r="Y313" s="121">
        <f t="shared" ref="Y313" ca="1" si="4295">IF(H313="","",H313)</f>
        <v>2</v>
      </c>
      <c r="Z313" s="114" t="s">
        <v>249</v>
      </c>
      <c r="AA313" s="122">
        <f t="shared" ref="AA313" ca="1" si="4296">I313</f>
        <v>1</v>
      </c>
      <c r="AB313" s="114" t="s">
        <v>216</v>
      </c>
      <c r="AC313" s="122">
        <f t="shared" ref="AC313" ca="1" si="4297">I314</f>
        <v>3</v>
      </c>
      <c r="AD313" s="114" t="s">
        <v>217</v>
      </c>
      <c r="AE313" s="27"/>
      <c r="AF313" s="114" t="s">
        <v>233</v>
      </c>
      <c r="AG313" t="s">
        <v>230</v>
      </c>
      <c r="AH313" t="s">
        <v>250</v>
      </c>
      <c r="AI313" s="1">
        <f t="shared" ref="AI313" ca="1" si="4298">IF(K313="","",K313)</f>
        <v>10</v>
      </c>
      <c r="AJ313" t="s">
        <v>249</v>
      </c>
      <c r="AK313" s="1">
        <f t="shared" ref="AK313" ca="1" si="4299">L313</f>
        <v>1</v>
      </c>
      <c r="AL313" t="s">
        <v>216</v>
      </c>
      <c r="AM313" s="1">
        <f t="shared" ref="AM313" ca="1" si="4300">L314</f>
        <v>12</v>
      </c>
      <c r="AN313" t="s">
        <v>217</v>
      </c>
      <c r="AO313" t="s">
        <v>230</v>
      </c>
      <c r="AP313" s="114" t="str">
        <f t="shared" ca="1" si="4118"/>
        <v>\\(\\quad \\displaystyle 7\\frac{3}{4}　+　2\\frac{1}{3}　=　 \\)</v>
      </c>
      <c r="AQ313" t="str">
        <f t="shared" ca="1" si="3214"/>
        <v>\\(\\quad \\displaystyle 10\\frac{1}{12} \\)</v>
      </c>
      <c r="AS313" s="114" t="str">
        <f t="shared" ref="AS313" ca="1" si="4301">AP313</f>
        <v>\\(\\quad \\displaystyle 7\\frac{3}{4}　+　2\\frac{1}{3}　=　 \\)</v>
      </c>
      <c r="AT313" s="114" t="str">
        <f t="shared" ref="AT313" ca="1" si="4302">IF(O313="",AQ313,AQ314)</f>
        <v>\\(\\quad \\displaystyle 10\\frac{1}{12} \\)</v>
      </c>
      <c r="AU313" s="114" t="s">
        <v>60</v>
      </c>
      <c r="AV313" s="115" t="s">
        <v>222</v>
      </c>
      <c r="AW313" s="115" t="str">
        <f t="shared" ref="AW313" ca="1" si="4303">AS313</f>
        <v>\\(\\quad \\displaystyle 7\\frac{3}{4}　+　2\\frac{1}{3}　=　 \\)</v>
      </c>
      <c r="AX313" s="115" t="str">
        <f t="shared" ref="AX313" ca="1" si="4304">AT313</f>
        <v>\\(\\quad \\displaystyle 10\\frac{1}{12} \\)</v>
      </c>
      <c r="AY313" s="115" t="s">
        <v>62</v>
      </c>
      <c r="AZ313" s="116" t="str">
        <f t="shared" ref="AZ313" ca="1" si="4305">"INSERT INTO "&amp;AU313&amp;"(tangen,question,answer,editor,date,count) VALUES('"&amp;AV313&amp;"','"&amp;AW313&amp;"','"&amp;AX313&amp;"','"&amp;AY313&amp;"',NOW(),0);"</f>
        <v>INSERT INTO math(tangen,question,answer,editor,date,count) VALUES('m3900','\\(\\quad \\displaystyle 7\\frac{3}{4}　+　2\\frac{1}{3}　=　 \\)','\\(\\quad \\displaystyle 10\\frac{1}{12} \\)','harazono',NOW(),0);</v>
      </c>
      <c r="BG313" s="128">
        <f t="shared" ref="BG313" ca="1" si="4306">RANDBETWEEN(2,10)</f>
        <v>7</v>
      </c>
      <c r="BH313" s="22">
        <f t="shared" ref="BH313" ca="1" si="4307">RANDBETWEEN(1,BH314-1)</f>
        <v>3</v>
      </c>
      <c r="BI313" s="120" t="s">
        <v>231</v>
      </c>
      <c r="BJ313" s="128">
        <f t="shared" ref="BJ313" ca="1" si="4308">RANDBETWEEN(1,BG313-1)</f>
        <v>2</v>
      </c>
      <c r="BK313" s="22">
        <f t="shared" ref="BK313" ca="1" si="4309">RANDBETWEEN(1,BK314-1)</f>
        <v>1</v>
      </c>
      <c r="BL313">
        <f t="shared" ref="BL313" ca="1" si="4310">(BH313+BG313*BH314)</f>
        <v>31</v>
      </c>
      <c r="BM313">
        <f t="shared" ref="BM313" ca="1" si="4311">BK313+BJ313*BK314</f>
        <v>7</v>
      </c>
      <c r="BN313" s="114">
        <f t="shared" ref="BN313" ca="1" si="4312">(BH313+BG313*BH314)/BH314</f>
        <v>7.75</v>
      </c>
      <c r="BO313" s="114">
        <f t="shared" ref="BO313" ca="1" si="4313">(BK313+BJ313*BK314)/BK314</f>
        <v>2.3333333333333335</v>
      </c>
      <c r="BP313" s="114" t="s">
        <v>26</v>
      </c>
      <c r="BQ313" s="129">
        <f t="shared" ref="BQ313" ca="1" si="4314">IF(BN313&gt;BO313,BG313,BJ313)</f>
        <v>7</v>
      </c>
      <c r="BR313" s="57">
        <f t="shared" ref="BR313" ca="1" si="4315">IF(BN313&gt;BO313,BH313,BK313)</f>
        <v>3</v>
      </c>
      <c r="BS313" s="114" t="str">
        <f t="shared" ref="BS313" si="4316">BI313</f>
        <v>　+　</v>
      </c>
      <c r="BT313" s="129">
        <f t="shared" ref="BT313" ca="1" si="4317">IF(BN313&lt;BO313,BG313,BJ313)</f>
        <v>2</v>
      </c>
      <c r="BU313" s="57">
        <f t="shared" ref="BU313" ca="1" si="4318">IF(BN313&lt;BO313,BH313,BK313)</f>
        <v>1</v>
      </c>
      <c r="BV313" s="27">
        <f t="shared" ref="BV313" ca="1" si="4319">IF(BN313&gt;BO313,BL313,BM313)</f>
        <v>31</v>
      </c>
      <c r="BW313" s="27">
        <f t="shared" ref="BW313" ca="1" si="4320">IF(BN313&lt;BO313,BL313,BM313)</f>
        <v>7</v>
      </c>
      <c r="BX313" s="58">
        <f t="shared" ref="BX313" ca="1" si="4321">BV313*BW314+BW313*BV314</f>
        <v>121</v>
      </c>
      <c r="BY313" s="114" t="s">
        <v>26</v>
      </c>
      <c r="BZ313" s="114" t="str">
        <f t="shared" ref="BZ313" ca="1" si="4322">IF(BX313&lt;0,"-","")</f>
        <v/>
      </c>
      <c r="CA313" s="30">
        <f t="shared" ca="1" si="4163"/>
        <v>121</v>
      </c>
      <c r="CB313" s="24">
        <f t="shared" ref="CB313" ca="1" si="4323">CA313/GCD(CA313,CA314)</f>
        <v>121</v>
      </c>
      <c r="CD313" s="128">
        <f t="shared" ref="CD313" ca="1" si="4324">QUOTIENT(CB313,CB314)</f>
        <v>10</v>
      </c>
      <c r="CE313" s="57">
        <f t="shared" ref="CE313" ca="1" si="4325">MOD(CB313,CB314)</f>
        <v>1</v>
      </c>
      <c r="CG313"/>
      <c r="CK313" s="5"/>
      <c r="CN313" s="5"/>
    </row>
    <row r="314" spans="2:92" ht="32" customHeight="1" x14ac:dyDescent="0.55000000000000004">
      <c r="B314" s="61"/>
      <c r="C314" s="131"/>
      <c r="D314" s="114"/>
      <c r="E314" s="114"/>
      <c r="F314" s="59">
        <f t="shared" ca="1" si="4167"/>
        <v>4</v>
      </c>
      <c r="G314" s="114"/>
      <c r="H314" s="114"/>
      <c r="I314" s="59">
        <f t="shared" ca="1" si="4168"/>
        <v>3</v>
      </c>
      <c r="J314" s="26"/>
      <c r="K314" s="114"/>
      <c r="L314" s="27">
        <f t="shared" ca="1" si="4169"/>
        <v>12</v>
      </c>
      <c r="M314" s="118"/>
      <c r="N314" s="54"/>
      <c r="O314" s="118"/>
      <c r="P314" s="118"/>
      <c r="Q314" s="121"/>
      <c r="R314" s="114"/>
      <c r="S314" s="122"/>
      <c r="T314" s="114"/>
      <c r="U314" s="122"/>
      <c r="V314" s="114"/>
      <c r="W314" s="120"/>
      <c r="X314" s="56"/>
      <c r="Y314" s="121"/>
      <c r="Z314" s="114"/>
      <c r="AA314" s="122"/>
      <c r="AB314" s="114"/>
      <c r="AC314" s="122"/>
      <c r="AD314" s="114"/>
      <c r="AE314" s="27"/>
      <c r="AF314" s="114"/>
      <c r="AG314" t="s">
        <v>230</v>
      </c>
      <c r="AH314" t="s">
        <v>250</v>
      </c>
      <c r="AI314" s="1" t="str">
        <f t="shared" ref="AI314" ca="1" si="4326">IF(O313="","",O313)</f>
        <v/>
      </c>
      <c r="AK314" s="1"/>
      <c r="AM314" s="1"/>
      <c r="AO314" t="s">
        <v>230</v>
      </c>
      <c r="AP314" s="114"/>
      <c r="AQ314" t="str">
        <f t="shared" ca="1" si="3214"/>
        <v>\\(\\quad \\displaystyle  \\)</v>
      </c>
      <c r="AS314" s="114"/>
      <c r="AT314" s="114"/>
      <c r="AU314" s="114"/>
      <c r="AV314" s="114"/>
      <c r="AW314" s="114"/>
      <c r="AX314" s="114"/>
      <c r="AY314" s="114"/>
      <c r="AZ314" s="117"/>
      <c r="BG314" s="128"/>
      <c r="BH314" s="23">
        <f t="shared" ref="BH314" ca="1" si="4327">RANDBETWEEN(2,10)</f>
        <v>4</v>
      </c>
      <c r="BI314" s="120"/>
      <c r="BJ314" s="128"/>
      <c r="BK314" s="23">
        <f t="shared" ca="1" si="2496"/>
        <v>3</v>
      </c>
      <c r="BL314">
        <f t="shared" ref="BL314" ca="1" si="4328">BH314</f>
        <v>4</v>
      </c>
      <c r="BM314">
        <f t="shared" ref="BM314" ca="1" si="4329">BK314</f>
        <v>3</v>
      </c>
      <c r="BN314" s="114"/>
      <c r="BO314" s="114"/>
      <c r="BP314" s="114"/>
      <c r="BQ314" s="129"/>
      <c r="BR314" s="55">
        <f t="shared" ref="BR314" ca="1" si="4330">IF(BN313&gt;BO313,BH314,BK314)</f>
        <v>4</v>
      </c>
      <c r="BS314" s="114"/>
      <c r="BT314" s="129"/>
      <c r="BU314" s="55">
        <f t="shared" ref="BU314" ca="1" si="4331">IF(BN313&lt;BO313,BH314,BK314)</f>
        <v>3</v>
      </c>
      <c r="BV314" s="27">
        <f t="shared" ref="BV314" ca="1" si="4332">IF(BN313&gt;BO313,BL314,BM314)</f>
        <v>4</v>
      </c>
      <c r="BW314" s="27">
        <f t="shared" ref="BW314" ca="1" si="4333">IF(BN313&lt;BO313,BL314,BM314)</f>
        <v>3</v>
      </c>
      <c r="BX314" s="27">
        <f t="shared" ref="BX314" ca="1" si="4334">BV314*BW314</f>
        <v>12</v>
      </c>
      <c r="BY314" s="114"/>
      <c r="BZ314" s="114"/>
      <c r="CA314">
        <f t="shared" ca="1" si="4163"/>
        <v>12</v>
      </c>
      <c r="CB314" s="25">
        <f t="shared" ref="CB314" ca="1" si="4335">CA314/GCD(CA313,CA314)</f>
        <v>12</v>
      </c>
      <c r="CD314" s="128"/>
      <c r="CE314" s="23">
        <f t="shared" ref="CE314" ca="1" si="4336">CB314</f>
        <v>12</v>
      </c>
      <c r="CG314"/>
      <c r="CK314" s="5"/>
      <c r="CN314" s="5"/>
    </row>
    <row r="315" spans="2:92" ht="32" customHeight="1" thickBot="1" x14ac:dyDescent="0.6">
      <c r="B315" s="61"/>
      <c r="C315" s="130" t="s">
        <v>218</v>
      </c>
      <c r="D315" s="114">
        <v>6</v>
      </c>
      <c r="E315" s="114">
        <f t="shared" ref="E315" ca="1" si="4337">BQ315</f>
        <v>9</v>
      </c>
      <c r="F315" s="60">
        <f t="shared" ca="1" si="4167"/>
        <v>4</v>
      </c>
      <c r="G315" s="114" t="str">
        <f t="shared" ref="G315" si="4338">BS315</f>
        <v>　+　</v>
      </c>
      <c r="H315" s="114">
        <f t="shared" ref="H315" ca="1" si="4339">BT315</f>
        <v>5</v>
      </c>
      <c r="I315" s="60">
        <f t="shared" ca="1" si="4168"/>
        <v>1</v>
      </c>
      <c r="J315" s="26"/>
      <c r="K315" s="114">
        <f t="shared" ref="K315" ca="1" si="4340">CD315</f>
        <v>15</v>
      </c>
      <c r="L315" s="58">
        <f t="shared" ca="1" si="4169"/>
        <v>0</v>
      </c>
      <c r="M315" s="118" t="str">
        <f t="shared" ref="M315" ca="1" si="4341">IF(L316=1,"=","")</f>
        <v>=</v>
      </c>
      <c r="N315" s="54"/>
      <c r="O315" s="118">
        <f t="shared" ref="O315" ca="1" si="4342">IF(L315=0,K315,"")</f>
        <v>15</v>
      </c>
      <c r="P315" s="118" t="s">
        <v>250</v>
      </c>
      <c r="Q315" s="121">
        <f t="shared" ref="Q315" ca="1" si="4343">IF(E315="","",E315)</f>
        <v>9</v>
      </c>
      <c r="R315" s="114" t="s">
        <v>249</v>
      </c>
      <c r="S315" s="122">
        <f t="shared" ref="S315" ca="1" si="4344">F315</f>
        <v>4</v>
      </c>
      <c r="T315" s="114" t="s">
        <v>216</v>
      </c>
      <c r="U315" s="122">
        <f t="shared" ref="U315" ca="1" si="4345">F316</f>
        <v>6</v>
      </c>
      <c r="V315" s="114" t="s">
        <v>217</v>
      </c>
      <c r="W315" s="120" t="str">
        <f t="shared" ref="W315" si="4346">G315</f>
        <v>　+　</v>
      </c>
      <c r="X315" s="56"/>
      <c r="Y315" s="121">
        <f t="shared" ref="Y315" ca="1" si="4347">IF(H315="","",H315)</f>
        <v>5</v>
      </c>
      <c r="Z315" s="114" t="s">
        <v>249</v>
      </c>
      <c r="AA315" s="122">
        <f t="shared" ref="AA315" ca="1" si="4348">I315</f>
        <v>1</v>
      </c>
      <c r="AB315" s="114" t="s">
        <v>216</v>
      </c>
      <c r="AC315" s="122">
        <f t="shared" ref="AC315" ca="1" si="4349">I316</f>
        <v>3</v>
      </c>
      <c r="AD315" s="114" t="s">
        <v>217</v>
      </c>
      <c r="AE315" s="27"/>
      <c r="AF315" s="114" t="s">
        <v>233</v>
      </c>
      <c r="AG315" t="s">
        <v>230</v>
      </c>
      <c r="AH315" t="s">
        <v>250</v>
      </c>
      <c r="AI315" s="1">
        <f t="shared" ref="AI315" ca="1" si="4350">IF(K315="","",K315)</f>
        <v>15</v>
      </c>
      <c r="AJ315" t="s">
        <v>249</v>
      </c>
      <c r="AK315" s="1">
        <f t="shared" ref="AK315" ca="1" si="4351">L315</f>
        <v>0</v>
      </c>
      <c r="AL315" t="s">
        <v>216</v>
      </c>
      <c r="AM315" s="1">
        <f t="shared" ref="AM315" ca="1" si="4352">L316</f>
        <v>1</v>
      </c>
      <c r="AN315" t="s">
        <v>217</v>
      </c>
      <c r="AO315" t="s">
        <v>230</v>
      </c>
      <c r="AP315" s="114" t="str">
        <f t="shared" ca="1" si="4118"/>
        <v>\\(\\quad \\displaystyle 9\\frac{4}{6}　+　5\\frac{1}{3}　=　 \\)</v>
      </c>
      <c r="AQ315" t="str">
        <f t="shared" ca="1" si="3214"/>
        <v>\\(\\quad \\displaystyle 15\\frac{0}{1} \\)</v>
      </c>
      <c r="AS315" s="114" t="str">
        <f t="shared" ref="AS315" ca="1" si="4353">AP315</f>
        <v>\\(\\quad \\displaystyle 9\\frac{4}{6}　+　5\\frac{1}{3}　=　 \\)</v>
      </c>
      <c r="AT315" s="114" t="str">
        <f t="shared" ref="AT315" ca="1" si="4354">IF(O315="",AQ315,AQ316)</f>
        <v>\\(\\quad \\displaystyle 15 \\)</v>
      </c>
      <c r="AU315" s="114" t="s">
        <v>60</v>
      </c>
      <c r="AV315" s="115" t="s">
        <v>222</v>
      </c>
      <c r="AW315" s="115" t="str">
        <f t="shared" ref="AW315" ca="1" si="4355">AS315</f>
        <v>\\(\\quad \\displaystyle 9\\frac{4}{6}　+　5\\frac{1}{3}　=　 \\)</v>
      </c>
      <c r="AX315" s="115" t="str">
        <f t="shared" ref="AX315" ca="1" si="4356">AT315</f>
        <v>\\(\\quad \\displaystyle 15 \\)</v>
      </c>
      <c r="AY315" s="115" t="s">
        <v>62</v>
      </c>
      <c r="AZ315" s="116" t="str">
        <f t="shared" ref="AZ315" ca="1" si="4357">"INSERT INTO "&amp;AU315&amp;"(tangen,question,answer,editor,date,count) VALUES('"&amp;AV315&amp;"','"&amp;AW315&amp;"','"&amp;AX315&amp;"','"&amp;AY315&amp;"',NOW(),0);"</f>
        <v>INSERT INTO math(tangen,question,answer,editor,date,count) VALUES('m3900','\\(\\quad \\displaystyle 9\\frac{4}{6}　+　5\\frac{1}{3}　=　 \\)','\\(\\quad \\displaystyle 15 \\)','harazono',NOW(),0);</v>
      </c>
      <c r="BG315" s="128">
        <f t="shared" ref="BG315" ca="1" si="4358">RANDBETWEEN(2,10)</f>
        <v>9</v>
      </c>
      <c r="BH315" s="22">
        <f t="shared" ref="BH315" ca="1" si="4359">RANDBETWEEN(1,BH316-1)</f>
        <v>4</v>
      </c>
      <c r="BI315" s="120" t="s">
        <v>231</v>
      </c>
      <c r="BJ315" s="128">
        <f t="shared" ref="BJ315" ca="1" si="4360">RANDBETWEEN(1,BG315-1)</f>
        <v>5</v>
      </c>
      <c r="BK315" s="22">
        <f t="shared" ref="BK315" ca="1" si="4361">RANDBETWEEN(1,BK316-1)</f>
        <v>1</v>
      </c>
      <c r="BL315">
        <f t="shared" ref="BL315" ca="1" si="4362">(BH315+BG315*BH316)</f>
        <v>58</v>
      </c>
      <c r="BM315">
        <f t="shared" ref="BM315" ca="1" si="4363">BK315+BJ315*BK316</f>
        <v>16</v>
      </c>
      <c r="BN315" s="114">
        <f t="shared" ref="BN315" ca="1" si="4364">(BH315+BG315*BH316)/BH316</f>
        <v>9.6666666666666661</v>
      </c>
      <c r="BO315" s="114">
        <f t="shared" ref="BO315" ca="1" si="4365">(BK315+BJ315*BK316)/BK316</f>
        <v>5.333333333333333</v>
      </c>
      <c r="BP315" s="114" t="s">
        <v>26</v>
      </c>
      <c r="BQ315" s="129">
        <f t="shared" ref="BQ315" ca="1" si="4366">IF(BN315&gt;BO315,BG315,BJ315)</f>
        <v>9</v>
      </c>
      <c r="BR315" s="57">
        <f t="shared" ref="BR315" ca="1" si="4367">IF(BN315&gt;BO315,BH315,BK315)</f>
        <v>4</v>
      </c>
      <c r="BS315" s="114" t="str">
        <f t="shared" ref="BS315" si="4368">BI315</f>
        <v>　+　</v>
      </c>
      <c r="BT315" s="129">
        <f t="shared" ref="BT315" ca="1" si="4369">IF(BN315&lt;BO315,BG315,BJ315)</f>
        <v>5</v>
      </c>
      <c r="BU315" s="57">
        <f t="shared" ref="BU315" ca="1" si="4370">IF(BN315&lt;BO315,BH315,BK315)</f>
        <v>1</v>
      </c>
      <c r="BV315" s="27">
        <f t="shared" ref="BV315" ca="1" si="4371">IF(BN315&gt;BO315,BL315,BM315)</f>
        <v>58</v>
      </c>
      <c r="BW315" s="27">
        <f t="shared" ref="BW315" ca="1" si="4372">IF(BN315&lt;BO315,BL315,BM315)</f>
        <v>16</v>
      </c>
      <c r="BX315" s="58">
        <f t="shared" ref="BX315" ca="1" si="4373">BV315*BW316+BW315*BV316</f>
        <v>270</v>
      </c>
      <c r="BY315" s="114" t="s">
        <v>26</v>
      </c>
      <c r="BZ315" s="114" t="str">
        <f t="shared" ref="BZ315" ca="1" si="4374">IF(BX315&lt;0,"-","")</f>
        <v/>
      </c>
      <c r="CA315" s="30">
        <f t="shared" ca="1" si="4163"/>
        <v>270</v>
      </c>
      <c r="CB315" s="24">
        <f t="shared" ref="CB315" ca="1" si="4375">CA315/GCD(CA315,CA316)</f>
        <v>15</v>
      </c>
      <c r="CD315" s="128">
        <f t="shared" ref="CD315" ca="1" si="4376">QUOTIENT(CB315,CB316)</f>
        <v>15</v>
      </c>
      <c r="CE315" s="57">
        <f t="shared" ref="CE315" ca="1" si="4377">MOD(CB315,CB316)</f>
        <v>0</v>
      </c>
      <c r="CG315"/>
      <c r="CK315" s="5"/>
      <c r="CN315" s="5"/>
    </row>
    <row r="316" spans="2:92" ht="32" customHeight="1" x14ac:dyDescent="0.55000000000000004">
      <c r="B316" s="61"/>
      <c r="C316" s="131"/>
      <c r="D316" s="114"/>
      <c r="E316" s="114"/>
      <c r="F316" s="59">
        <f t="shared" ca="1" si="4167"/>
        <v>6</v>
      </c>
      <c r="G316" s="114"/>
      <c r="H316" s="114"/>
      <c r="I316" s="59">
        <f t="shared" ca="1" si="4168"/>
        <v>3</v>
      </c>
      <c r="J316" s="26"/>
      <c r="K316" s="114"/>
      <c r="L316" s="27">
        <f t="shared" ca="1" si="4169"/>
        <v>1</v>
      </c>
      <c r="M316" s="118"/>
      <c r="N316" s="54"/>
      <c r="O316" s="118"/>
      <c r="P316" s="118"/>
      <c r="Q316" s="121"/>
      <c r="R316" s="114"/>
      <c r="S316" s="122"/>
      <c r="T316" s="114"/>
      <c r="U316" s="122"/>
      <c r="V316" s="114"/>
      <c r="W316" s="120"/>
      <c r="X316" s="56"/>
      <c r="Y316" s="121"/>
      <c r="Z316" s="114"/>
      <c r="AA316" s="122"/>
      <c r="AB316" s="114"/>
      <c r="AC316" s="122"/>
      <c r="AD316" s="114"/>
      <c r="AE316" s="27"/>
      <c r="AF316" s="114"/>
      <c r="AG316" t="s">
        <v>230</v>
      </c>
      <c r="AH316" t="s">
        <v>250</v>
      </c>
      <c r="AI316" s="1">
        <f t="shared" ref="AI316" ca="1" si="4378">IF(O315="","",O315)</f>
        <v>15</v>
      </c>
      <c r="AK316" s="1"/>
      <c r="AM316" s="1"/>
      <c r="AO316" t="s">
        <v>230</v>
      </c>
      <c r="AP316" s="114"/>
      <c r="AQ316" t="str">
        <f t="shared" ca="1" si="3214"/>
        <v>\\(\\quad \\displaystyle 15 \\)</v>
      </c>
      <c r="AS316" s="114"/>
      <c r="AT316" s="114"/>
      <c r="AU316" s="114"/>
      <c r="AV316" s="114"/>
      <c r="AW316" s="114"/>
      <c r="AX316" s="114"/>
      <c r="AY316" s="114"/>
      <c r="AZ316" s="117"/>
      <c r="BG316" s="128"/>
      <c r="BH316" s="23">
        <f t="shared" ref="BH316" ca="1" si="4379">RANDBETWEEN(2,10)</f>
        <v>6</v>
      </c>
      <c r="BI316" s="120"/>
      <c r="BJ316" s="128"/>
      <c r="BK316" s="23">
        <f t="shared" ca="1" si="2496"/>
        <v>3</v>
      </c>
      <c r="BL316">
        <f t="shared" ref="BL316" ca="1" si="4380">BH316</f>
        <v>6</v>
      </c>
      <c r="BM316">
        <f t="shared" ref="BM316" ca="1" si="4381">BK316</f>
        <v>3</v>
      </c>
      <c r="BN316" s="114"/>
      <c r="BO316" s="114"/>
      <c r="BP316" s="114"/>
      <c r="BQ316" s="129"/>
      <c r="BR316" s="55">
        <f t="shared" ref="BR316" ca="1" si="4382">IF(BN315&gt;BO315,BH316,BK316)</f>
        <v>6</v>
      </c>
      <c r="BS316" s="114"/>
      <c r="BT316" s="129"/>
      <c r="BU316" s="55">
        <f t="shared" ref="BU316" ca="1" si="4383">IF(BN315&lt;BO315,BH316,BK316)</f>
        <v>3</v>
      </c>
      <c r="BV316" s="27">
        <f t="shared" ref="BV316" ca="1" si="4384">IF(BN315&gt;BO315,BL316,BM316)</f>
        <v>6</v>
      </c>
      <c r="BW316" s="27">
        <f t="shared" ref="BW316" ca="1" si="4385">IF(BN315&lt;BO315,BL316,BM316)</f>
        <v>3</v>
      </c>
      <c r="BX316" s="27">
        <f t="shared" ref="BX316" ca="1" si="4386">BV316*BW316</f>
        <v>18</v>
      </c>
      <c r="BY316" s="114"/>
      <c r="BZ316" s="114"/>
      <c r="CA316">
        <f t="shared" ca="1" si="4163"/>
        <v>18</v>
      </c>
      <c r="CB316" s="25">
        <f t="shared" ref="CB316" ca="1" si="4387">CA316/GCD(CA315,CA316)</f>
        <v>1</v>
      </c>
      <c r="CD316" s="128"/>
      <c r="CE316" s="23">
        <f t="shared" ref="CE316" ca="1" si="4388">CB316</f>
        <v>1</v>
      </c>
      <c r="CG316"/>
      <c r="CK316" s="5"/>
      <c r="CN316" s="5"/>
    </row>
    <row r="317" spans="2:92" ht="32" customHeight="1" thickBot="1" x14ac:dyDescent="0.6">
      <c r="B317" s="61"/>
      <c r="C317" s="130" t="s">
        <v>218</v>
      </c>
      <c r="D317" s="114">
        <v>7</v>
      </c>
      <c r="E317" s="114">
        <f t="shared" ref="E317" ca="1" si="4389">BQ317</f>
        <v>5</v>
      </c>
      <c r="F317" s="60">
        <f t="shared" ca="1" si="4167"/>
        <v>3</v>
      </c>
      <c r="G317" s="114" t="str">
        <f t="shared" ref="G317" si="4390">BS317</f>
        <v>　+　</v>
      </c>
      <c r="H317" s="114">
        <f t="shared" ref="H317" ca="1" si="4391">BT317</f>
        <v>4</v>
      </c>
      <c r="I317" s="60">
        <f t="shared" ca="1" si="4168"/>
        <v>2</v>
      </c>
      <c r="J317" s="26"/>
      <c r="K317" s="114">
        <f t="shared" ref="K317" ca="1" si="4392">CD317</f>
        <v>9</v>
      </c>
      <c r="L317" s="58">
        <f t="shared" ca="1" si="4169"/>
        <v>13</v>
      </c>
      <c r="M317" s="118" t="str">
        <f t="shared" ref="M317" ca="1" si="4393">IF(L318=1,"=","")</f>
        <v/>
      </c>
      <c r="N317" s="54"/>
      <c r="O317" s="118" t="str">
        <f t="shared" ref="O317" ca="1" si="4394">IF(L317=0,K317,"")</f>
        <v/>
      </c>
      <c r="P317" s="118" t="s">
        <v>250</v>
      </c>
      <c r="Q317" s="121">
        <f t="shared" ref="Q317" ca="1" si="4395">IF(E317="","",E317)</f>
        <v>5</v>
      </c>
      <c r="R317" s="114" t="s">
        <v>249</v>
      </c>
      <c r="S317" s="122">
        <f t="shared" ref="S317" ca="1" si="4396">F317</f>
        <v>3</v>
      </c>
      <c r="T317" s="114" t="s">
        <v>216</v>
      </c>
      <c r="U317" s="122">
        <f t="shared" ref="U317" ca="1" si="4397">F318</f>
        <v>7</v>
      </c>
      <c r="V317" s="114" t="s">
        <v>217</v>
      </c>
      <c r="W317" s="120" t="str">
        <f t="shared" ref="W317" si="4398">G317</f>
        <v>　+　</v>
      </c>
      <c r="X317" s="56"/>
      <c r="Y317" s="121">
        <f t="shared" ref="Y317" ca="1" si="4399">IF(H317="","",H317)</f>
        <v>4</v>
      </c>
      <c r="Z317" s="114" t="s">
        <v>249</v>
      </c>
      <c r="AA317" s="122">
        <f t="shared" ref="AA317" ca="1" si="4400">I317</f>
        <v>2</v>
      </c>
      <c r="AB317" s="114" t="s">
        <v>216</v>
      </c>
      <c r="AC317" s="122">
        <f t="shared" ref="AC317" ca="1" si="4401">I318</f>
        <v>4</v>
      </c>
      <c r="AD317" s="114" t="s">
        <v>217</v>
      </c>
      <c r="AE317" s="27"/>
      <c r="AF317" s="114" t="s">
        <v>233</v>
      </c>
      <c r="AG317" t="s">
        <v>230</v>
      </c>
      <c r="AH317" t="s">
        <v>250</v>
      </c>
      <c r="AI317" s="1">
        <f t="shared" ref="AI317" ca="1" si="4402">IF(K317="","",K317)</f>
        <v>9</v>
      </c>
      <c r="AJ317" t="s">
        <v>249</v>
      </c>
      <c r="AK317" s="1">
        <f t="shared" ref="AK317" ca="1" si="4403">L317</f>
        <v>13</v>
      </c>
      <c r="AL317" t="s">
        <v>216</v>
      </c>
      <c r="AM317" s="1">
        <f t="shared" ref="AM317" ca="1" si="4404">L318</f>
        <v>14</v>
      </c>
      <c r="AN317" t="s">
        <v>217</v>
      </c>
      <c r="AO317" t="s">
        <v>230</v>
      </c>
      <c r="AP317" s="114" t="str">
        <f t="shared" ca="1" si="4118"/>
        <v>\\(\\quad \\displaystyle 5\\frac{3}{7}　+　4\\frac{2}{4}　=　 \\)</v>
      </c>
      <c r="AQ317" t="str">
        <f t="shared" ca="1" si="3214"/>
        <v>\\(\\quad \\displaystyle 9\\frac{13}{14} \\)</v>
      </c>
      <c r="AS317" s="114" t="str">
        <f t="shared" ref="AS317" ca="1" si="4405">AP317</f>
        <v>\\(\\quad \\displaystyle 5\\frac{3}{7}　+　4\\frac{2}{4}　=　 \\)</v>
      </c>
      <c r="AT317" s="114" t="str">
        <f t="shared" ref="AT317" ca="1" si="4406">IF(O317="",AQ317,AQ318)</f>
        <v>\\(\\quad \\displaystyle 9\\frac{13}{14} \\)</v>
      </c>
      <c r="AU317" s="114" t="s">
        <v>60</v>
      </c>
      <c r="AV317" s="115" t="s">
        <v>222</v>
      </c>
      <c r="AW317" s="115" t="str">
        <f t="shared" ref="AW317" ca="1" si="4407">AS317</f>
        <v>\\(\\quad \\displaystyle 5\\frac{3}{7}　+　4\\frac{2}{4}　=　 \\)</v>
      </c>
      <c r="AX317" s="115" t="str">
        <f t="shared" ref="AX317" ca="1" si="4408">AT317</f>
        <v>\\(\\quad \\displaystyle 9\\frac{13}{14} \\)</v>
      </c>
      <c r="AY317" s="115" t="s">
        <v>62</v>
      </c>
      <c r="AZ317" s="116" t="str">
        <f t="shared" ref="AZ317" ca="1" si="4409">"INSERT INTO "&amp;AU317&amp;"(tangen,question,answer,editor,date,count) VALUES('"&amp;AV317&amp;"','"&amp;AW317&amp;"','"&amp;AX317&amp;"','"&amp;AY317&amp;"',NOW(),0);"</f>
        <v>INSERT INTO math(tangen,question,answer,editor,date,count) VALUES('m3900','\\(\\quad \\displaystyle 5\\frac{3}{7}　+　4\\frac{2}{4}　=　 \\)','\\(\\quad \\displaystyle 9\\frac{13}{14} \\)','harazono',NOW(),0);</v>
      </c>
      <c r="BG317" s="128">
        <f t="shared" ref="BG317" ca="1" si="4410">RANDBETWEEN(2,10)</f>
        <v>5</v>
      </c>
      <c r="BH317" s="22">
        <f t="shared" ref="BH317" ca="1" si="4411">RANDBETWEEN(1,BH318-1)</f>
        <v>3</v>
      </c>
      <c r="BI317" s="120" t="s">
        <v>231</v>
      </c>
      <c r="BJ317" s="128">
        <f t="shared" ref="BJ317" ca="1" si="4412">RANDBETWEEN(1,BG317-1)</f>
        <v>4</v>
      </c>
      <c r="BK317" s="22">
        <f t="shared" ref="BK317" ca="1" si="4413">RANDBETWEEN(1,BK318-1)</f>
        <v>2</v>
      </c>
      <c r="BL317">
        <f t="shared" ref="BL317" ca="1" si="4414">(BH317+BG317*BH318)</f>
        <v>38</v>
      </c>
      <c r="BM317">
        <f t="shared" ref="BM317" ca="1" si="4415">BK317+BJ317*BK318</f>
        <v>18</v>
      </c>
      <c r="BN317" s="114">
        <f t="shared" ref="BN317" ca="1" si="4416">(BH317+BG317*BH318)/BH318</f>
        <v>5.4285714285714288</v>
      </c>
      <c r="BO317" s="114">
        <f t="shared" ref="BO317" ca="1" si="4417">(BK317+BJ317*BK318)/BK318</f>
        <v>4.5</v>
      </c>
      <c r="BP317" s="114" t="s">
        <v>26</v>
      </c>
      <c r="BQ317" s="129">
        <f t="shared" ref="BQ317" ca="1" si="4418">IF(BN317&gt;BO317,BG317,BJ317)</f>
        <v>5</v>
      </c>
      <c r="BR317" s="57">
        <f t="shared" ref="BR317" ca="1" si="4419">IF(BN317&gt;BO317,BH317,BK317)</f>
        <v>3</v>
      </c>
      <c r="BS317" s="114" t="str">
        <f t="shared" ref="BS317" si="4420">BI317</f>
        <v>　+　</v>
      </c>
      <c r="BT317" s="129">
        <f t="shared" ref="BT317" ca="1" si="4421">IF(BN317&lt;BO317,BG317,BJ317)</f>
        <v>4</v>
      </c>
      <c r="BU317" s="57">
        <f t="shared" ref="BU317" ca="1" si="4422">IF(BN317&lt;BO317,BH317,BK317)</f>
        <v>2</v>
      </c>
      <c r="BV317" s="27">
        <f t="shared" ref="BV317" ca="1" si="4423">IF(BN317&gt;BO317,BL317,BM317)</f>
        <v>38</v>
      </c>
      <c r="BW317" s="27">
        <f t="shared" ref="BW317" ca="1" si="4424">IF(BN317&lt;BO317,BL317,BM317)</f>
        <v>18</v>
      </c>
      <c r="BX317" s="58">
        <f t="shared" ref="BX317" ca="1" si="4425">BV317*BW318+BW317*BV318</f>
        <v>278</v>
      </c>
      <c r="BY317" s="114" t="s">
        <v>26</v>
      </c>
      <c r="BZ317" s="114" t="str">
        <f t="shared" ref="BZ317" ca="1" si="4426">IF(BX317&lt;0,"-","")</f>
        <v/>
      </c>
      <c r="CA317" s="30">
        <f t="shared" ca="1" si="4163"/>
        <v>278</v>
      </c>
      <c r="CB317" s="24">
        <f t="shared" ref="CB317" ca="1" si="4427">CA317/GCD(CA317,CA318)</f>
        <v>139</v>
      </c>
      <c r="CD317" s="128">
        <f t="shared" ref="CD317" ca="1" si="4428">QUOTIENT(CB317,CB318)</f>
        <v>9</v>
      </c>
      <c r="CE317" s="57">
        <f t="shared" ref="CE317" ca="1" si="4429">MOD(CB317,CB318)</f>
        <v>13</v>
      </c>
      <c r="CG317"/>
      <c r="CK317" s="5"/>
      <c r="CN317" s="5"/>
    </row>
    <row r="318" spans="2:92" ht="32" customHeight="1" x14ac:dyDescent="0.55000000000000004">
      <c r="B318" s="61"/>
      <c r="C318" s="131"/>
      <c r="D318" s="114"/>
      <c r="E318" s="114"/>
      <c r="F318" s="59">
        <f t="shared" ca="1" si="4167"/>
        <v>7</v>
      </c>
      <c r="G318" s="114"/>
      <c r="H318" s="114"/>
      <c r="I318" s="59">
        <f t="shared" ca="1" si="4168"/>
        <v>4</v>
      </c>
      <c r="J318" s="26"/>
      <c r="K318" s="114"/>
      <c r="L318" s="27">
        <f t="shared" ca="1" si="4169"/>
        <v>14</v>
      </c>
      <c r="M318" s="118"/>
      <c r="N318" s="54"/>
      <c r="O318" s="118"/>
      <c r="P318" s="118"/>
      <c r="Q318" s="121"/>
      <c r="R318" s="114"/>
      <c r="S318" s="122"/>
      <c r="T318" s="114"/>
      <c r="U318" s="122"/>
      <c r="V318" s="114"/>
      <c r="W318" s="120"/>
      <c r="X318" s="56"/>
      <c r="Y318" s="121"/>
      <c r="Z318" s="114"/>
      <c r="AA318" s="122"/>
      <c r="AB318" s="114"/>
      <c r="AC318" s="122"/>
      <c r="AD318" s="114"/>
      <c r="AE318" s="27"/>
      <c r="AF318" s="114"/>
      <c r="AG318" t="s">
        <v>230</v>
      </c>
      <c r="AH318" t="s">
        <v>250</v>
      </c>
      <c r="AI318" s="1" t="str">
        <f t="shared" ref="AI318" ca="1" si="4430">IF(O317="","",O317)</f>
        <v/>
      </c>
      <c r="AK318" s="1"/>
      <c r="AM318" s="1"/>
      <c r="AO318" t="s">
        <v>230</v>
      </c>
      <c r="AP318" s="114"/>
      <c r="AQ318" t="str">
        <f t="shared" ca="1" si="3214"/>
        <v>\\(\\quad \\displaystyle  \\)</v>
      </c>
      <c r="AS318" s="114"/>
      <c r="AT318" s="114"/>
      <c r="AU318" s="114"/>
      <c r="AV318" s="114"/>
      <c r="AW318" s="114"/>
      <c r="AX318" s="114"/>
      <c r="AY318" s="114"/>
      <c r="AZ318" s="117"/>
      <c r="BG318" s="128"/>
      <c r="BH318" s="23">
        <f t="shared" ref="BH318" ca="1" si="4431">RANDBETWEEN(2,10)</f>
        <v>7</v>
      </c>
      <c r="BI318" s="120"/>
      <c r="BJ318" s="128"/>
      <c r="BK318" s="23">
        <f t="shared" ca="1" si="2496"/>
        <v>4</v>
      </c>
      <c r="BL318">
        <f t="shared" ref="BL318" ca="1" si="4432">BH318</f>
        <v>7</v>
      </c>
      <c r="BM318">
        <f t="shared" ref="BM318" ca="1" si="4433">BK318</f>
        <v>4</v>
      </c>
      <c r="BN318" s="114"/>
      <c r="BO318" s="114"/>
      <c r="BP318" s="114"/>
      <c r="BQ318" s="129"/>
      <c r="BR318" s="55">
        <f t="shared" ref="BR318" ca="1" si="4434">IF(BN317&gt;BO317,BH318,BK318)</f>
        <v>7</v>
      </c>
      <c r="BS318" s="114"/>
      <c r="BT318" s="129"/>
      <c r="BU318" s="55">
        <f t="shared" ref="BU318" ca="1" si="4435">IF(BN317&lt;BO317,BH318,BK318)</f>
        <v>4</v>
      </c>
      <c r="BV318" s="27">
        <f t="shared" ref="BV318" ca="1" si="4436">IF(BN317&gt;BO317,BL318,BM318)</f>
        <v>7</v>
      </c>
      <c r="BW318" s="27">
        <f t="shared" ref="BW318" ca="1" si="4437">IF(BN317&lt;BO317,BL318,BM318)</f>
        <v>4</v>
      </c>
      <c r="BX318" s="27">
        <f t="shared" ref="BX318" ca="1" si="4438">BV318*BW318</f>
        <v>28</v>
      </c>
      <c r="BY318" s="114"/>
      <c r="BZ318" s="114"/>
      <c r="CA318">
        <f t="shared" ca="1" si="4163"/>
        <v>28</v>
      </c>
      <c r="CB318" s="25">
        <f t="shared" ref="CB318" ca="1" si="4439">CA318/GCD(CA317,CA318)</f>
        <v>14</v>
      </c>
      <c r="CD318" s="128"/>
      <c r="CE318" s="23">
        <f t="shared" ref="CE318" ca="1" si="4440">CB318</f>
        <v>14</v>
      </c>
      <c r="CG318"/>
      <c r="CK318" s="5"/>
      <c r="CN318" s="5"/>
    </row>
    <row r="319" spans="2:92" ht="32" customHeight="1" thickBot="1" x14ac:dyDescent="0.6">
      <c r="B319" s="61"/>
      <c r="C319" s="130" t="s">
        <v>218</v>
      </c>
      <c r="D319" s="114">
        <v>8</v>
      </c>
      <c r="E319" s="114">
        <f t="shared" ref="E319" ca="1" si="4441">BQ319</f>
        <v>10</v>
      </c>
      <c r="F319" s="60">
        <f t="shared" ca="1" si="4167"/>
        <v>3</v>
      </c>
      <c r="G319" s="114" t="str">
        <f t="shared" ref="G319" si="4442">BS319</f>
        <v>　+　</v>
      </c>
      <c r="H319" s="114">
        <f t="shared" ref="H319" ca="1" si="4443">BT319</f>
        <v>5</v>
      </c>
      <c r="I319" s="60">
        <f t="shared" ca="1" si="4168"/>
        <v>2</v>
      </c>
      <c r="J319" s="26"/>
      <c r="K319" s="114">
        <f t="shared" ref="K319" ca="1" si="4444">CD319</f>
        <v>16</v>
      </c>
      <c r="L319" s="58">
        <f t="shared" ca="1" si="4169"/>
        <v>2</v>
      </c>
      <c r="M319" s="118" t="str">
        <f t="shared" ref="M319" ca="1" si="4445">IF(L320=1,"=","")</f>
        <v/>
      </c>
      <c r="N319" s="54"/>
      <c r="O319" s="118" t="str">
        <f t="shared" ref="O319" ca="1" si="4446">IF(L319=0,K319,"")</f>
        <v/>
      </c>
      <c r="P319" s="118" t="s">
        <v>250</v>
      </c>
      <c r="Q319" s="121">
        <f t="shared" ref="Q319" ca="1" si="4447">IF(E319="","",E319)</f>
        <v>10</v>
      </c>
      <c r="R319" s="114" t="s">
        <v>249</v>
      </c>
      <c r="S319" s="122">
        <f t="shared" ref="S319" ca="1" si="4448">F319</f>
        <v>3</v>
      </c>
      <c r="T319" s="114" t="s">
        <v>216</v>
      </c>
      <c r="U319" s="122">
        <f t="shared" ref="U319" ca="1" si="4449">F320</f>
        <v>7</v>
      </c>
      <c r="V319" s="114" t="s">
        <v>217</v>
      </c>
      <c r="W319" s="120" t="str">
        <f t="shared" ref="W319" si="4450">G319</f>
        <v>　+　</v>
      </c>
      <c r="X319" s="56"/>
      <c r="Y319" s="121">
        <f t="shared" ref="Y319" ca="1" si="4451">IF(H319="","",H319)</f>
        <v>5</v>
      </c>
      <c r="Z319" s="114" t="s">
        <v>249</v>
      </c>
      <c r="AA319" s="122">
        <f t="shared" ref="AA319" ca="1" si="4452">I319</f>
        <v>2</v>
      </c>
      <c r="AB319" s="114" t="s">
        <v>216</v>
      </c>
      <c r="AC319" s="122">
        <f t="shared" ref="AC319" ca="1" si="4453">I320</f>
        <v>3</v>
      </c>
      <c r="AD319" s="114" t="s">
        <v>217</v>
      </c>
      <c r="AE319" s="27"/>
      <c r="AF319" s="114" t="s">
        <v>233</v>
      </c>
      <c r="AG319" t="s">
        <v>230</v>
      </c>
      <c r="AH319" t="s">
        <v>250</v>
      </c>
      <c r="AI319" s="1">
        <f t="shared" ref="AI319" ca="1" si="4454">IF(K319="","",K319)</f>
        <v>16</v>
      </c>
      <c r="AJ319" t="s">
        <v>249</v>
      </c>
      <c r="AK319" s="1">
        <f t="shared" ref="AK319" ca="1" si="4455">L319</f>
        <v>2</v>
      </c>
      <c r="AL319" t="s">
        <v>216</v>
      </c>
      <c r="AM319" s="1">
        <f t="shared" ref="AM319" ca="1" si="4456">L320</f>
        <v>21</v>
      </c>
      <c r="AN319" t="s">
        <v>217</v>
      </c>
      <c r="AO319" t="s">
        <v>230</v>
      </c>
      <c r="AP319" s="114" t="str">
        <f t="shared" ca="1" si="4118"/>
        <v>\\(\\quad \\displaystyle 10\\frac{3}{7}　+　5\\frac{2}{3}　=　 \\)</v>
      </c>
      <c r="AQ319" t="str">
        <f t="shared" ca="1" si="3214"/>
        <v>\\(\\quad \\displaystyle 16\\frac{2}{21} \\)</v>
      </c>
      <c r="AS319" s="114" t="str">
        <f t="shared" ref="AS319" ca="1" si="4457">AP319</f>
        <v>\\(\\quad \\displaystyle 10\\frac{3}{7}　+　5\\frac{2}{3}　=　 \\)</v>
      </c>
      <c r="AT319" s="114" t="str">
        <f t="shared" ref="AT319" ca="1" si="4458">IF(O319="",AQ319,AQ320)</f>
        <v>\\(\\quad \\displaystyle 16\\frac{2}{21} \\)</v>
      </c>
      <c r="AU319" s="114" t="s">
        <v>60</v>
      </c>
      <c r="AV319" s="115" t="s">
        <v>222</v>
      </c>
      <c r="AW319" s="115" t="str">
        <f t="shared" ref="AW319" ca="1" si="4459">AS319</f>
        <v>\\(\\quad \\displaystyle 10\\frac{3}{7}　+　5\\frac{2}{3}　=　 \\)</v>
      </c>
      <c r="AX319" s="115" t="str">
        <f t="shared" ref="AX319" ca="1" si="4460">AT319</f>
        <v>\\(\\quad \\displaystyle 16\\frac{2}{21} \\)</v>
      </c>
      <c r="AY319" s="115" t="s">
        <v>62</v>
      </c>
      <c r="AZ319" s="116" t="str">
        <f t="shared" ref="AZ319" ca="1" si="4461">"INSERT INTO "&amp;AU319&amp;"(tangen,question,answer,editor,date,count) VALUES('"&amp;AV319&amp;"','"&amp;AW319&amp;"','"&amp;AX319&amp;"','"&amp;AY319&amp;"',NOW(),0);"</f>
        <v>INSERT INTO math(tangen,question,answer,editor,date,count) VALUES('m3900','\\(\\quad \\displaystyle 10\\frac{3}{7}　+　5\\frac{2}{3}　=　 \\)','\\(\\quad \\displaystyle 16\\frac{2}{21} \\)','harazono',NOW(),0);</v>
      </c>
      <c r="BG319" s="128">
        <f t="shared" ref="BG319" ca="1" si="4462">RANDBETWEEN(2,10)</f>
        <v>10</v>
      </c>
      <c r="BH319" s="22">
        <f t="shared" ref="BH319" ca="1" si="4463">RANDBETWEEN(1,BH320-1)</f>
        <v>3</v>
      </c>
      <c r="BI319" s="120" t="s">
        <v>231</v>
      </c>
      <c r="BJ319" s="128">
        <f t="shared" ref="BJ319" ca="1" si="4464">RANDBETWEEN(1,BG319-1)</f>
        <v>5</v>
      </c>
      <c r="BK319" s="22">
        <f t="shared" ref="BK319" ca="1" si="4465">RANDBETWEEN(1,BK320-1)</f>
        <v>2</v>
      </c>
      <c r="BL319">
        <f t="shared" ref="BL319" ca="1" si="4466">(BH319+BG319*BH320)</f>
        <v>73</v>
      </c>
      <c r="BM319">
        <f t="shared" ref="BM319" ca="1" si="4467">BK319+BJ319*BK320</f>
        <v>17</v>
      </c>
      <c r="BN319" s="114">
        <f t="shared" ref="BN319" ca="1" si="4468">(BH319+BG319*BH320)/BH320</f>
        <v>10.428571428571429</v>
      </c>
      <c r="BO319" s="114">
        <f t="shared" ref="BO319" ca="1" si="4469">(BK319+BJ319*BK320)/BK320</f>
        <v>5.666666666666667</v>
      </c>
      <c r="BP319" s="114" t="s">
        <v>26</v>
      </c>
      <c r="BQ319" s="129">
        <f t="shared" ref="BQ319" ca="1" si="4470">IF(BN319&gt;BO319,BG319,BJ319)</f>
        <v>10</v>
      </c>
      <c r="BR319" s="57">
        <f t="shared" ref="BR319" ca="1" si="4471">IF(BN319&gt;BO319,BH319,BK319)</f>
        <v>3</v>
      </c>
      <c r="BS319" s="114" t="str">
        <f t="shared" ref="BS319" si="4472">BI319</f>
        <v>　+　</v>
      </c>
      <c r="BT319" s="129">
        <f t="shared" ref="BT319" ca="1" si="4473">IF(BN319&lt;BO319,BG319,BJ319)</f>
        <v>5</v>
      </c>
      <c r="BU319" s="57">
        <f t="shared" ref="BU319" ca="1" si="4474">IF(BN319&lt;BO319,BH319,BK319)</f>
        <v>2</v>
      </c>
      <c r="BV319" s="27">
        <f t="shared" ref="BV319" ca="1" si="4475">IF(BN319&gt;BO319,BL319,BM319)</f>
        <v>73</v>
      </c>
      <c r="BW319" s="27">
        <f t="shared" ref="BW319" ca="1" si="4476">IF(BN319&lt;BO319,BL319,BM319)</f>
        <v>17</v>
      </c>
      <c r="BX319" s="58">
        <f t="shared" ref="BX319" ca="1" si="4477">BV319*BW320+BW319*BV320</f>
        <v>338</v>
      </c>
      <c r="BY319" s="114" t="s">
        <v>26</v>
      </c>
      <c r="BZ319" s="114" t="str">
        <f t="shared" ref="BZ319" ca="1" si="4478">IF(BX319&lt;0,"-","")</f>
        <v/>
      </c>
      <c r="CA319" s="30">
        <f t="shared" ca="1" si="4163"/>
        <v>338</v>
      </c>
      <c r="CB319" s="24">
        <f t="shared" ref="CB319" ca="1" si="4479">CA319/GCD(CA319,CA320)</f>
        <v>338</v>
      </c>
      <c r="CD319" s="128">
        <f t="shared" ref="CD319" ca="1" si="4480">QUOTIENT(CB319,CB320)</f>
        <v>16</v>
      </c>
      <c r="CE319" s="57">
        <f t="shared" ref="CE319" ca="1" si="4481">MOD(CB319,CB320)</f>
        <v>2</v>
      </c>
      <c r="CG319"/>
      <c r="CK319" s="5"/>
      <c r="CN319" s="5"/>
    </row>
    <row r="320" spans="2:92" ht="32" customHeight="1" x14ac:dyDescent="0.55000000000000004">
      <c r="B320" s="61"/>
      <c r="C320" s="131"/>
      <c r="D320" s="114"/>
      <c r="E320" s="114"/>
      <c r="F320" s="59">
        <f t="shared" ca="1" si="4167"/>
        <v>7</v>
      </c>
      <c r="G320" s="114"/>
      <c r="H320" s="114"/>
      <c r="I320" s="59">
        <f t="shared" ca="1" si="4168"/>
        <v>3</v>
      </c>
      <c r="J320" s="26"/>
      <c r="K320" s="114"/>
      <c r="L320" s="27">
        <f t="shared" ca="1" si="4169"/>
        <v>21</v>
      </c>
      <c r="M320" s="118"/>
      <c r="N320" s="54"/>
      <c r="O320" s="118"/>
      <c r="P320" s="118"/>
      <c r="Q320" s="121"/>
      <c r="R320" s="114"/>
      <c r="S320" s="122"/>
      <c r="T320" s="114"/>
      <c r="U320" s="122"/>
      <c r="V320" s="114"/>
      <c r="W320" s="120"/>
      <c r="X320" s="56"/>
      <c r="Y320" s="121"/>
      <c r="Z320" s="114"/>
      <c r="AA320" s="122"/>
      <c r="AB320" s="114"/>
      <c r="AC320" s="122"/>
      <c r="AD320" s="114"/>
      <c r="AE320" s="27"/>
      <c r="AF320" s="114"/>
      <c r="AG320" t="s">
        <v>230</v>
      </c>
      <c r="AH320" t="s">
        <v>250</v>
      </c>
      <c r="AI320" s="1" t="str">
        <f t="shared" ref="AI320" ca="1" si="4482">IF(O319="","",O319)</f>
        <v/>
      </c>
      <c r="AK320" s="1"/>
      <c r="AM320" s="1"/>
      <c r="AO320" t="s">
        <v>230</v>
      </c>
      <c r="AP320" s="114"/>
      <c r="AQ320" t="str">
        <f t="shared" ca="1" si="3214"/>
        <v>\\(\\quad \\displaystyle  \\)</v>
      </c>
      <c r="AS320" s="114"/>
      <c r="AT320" s="114"/>
      <c r="AU320" s="114"/>
      <c r="AV320" s="114"/>
      <c r="AW320" s="114"/>
      <c r="AX320" s="114"/>
      <c r="AY320" s="114"/>
      <c r="AZ320" s="117"/>
      <c r="BG320" s="128"/>
      <c r="BH320" s="23">
        <f t="shared" ref="BH320" ca="1" si="4483">RANDBETWEEN(2,10)</f>
        <v>7</v>
      </c>
      <c r="BI320" s="120"/>
      <c r="BJ320" s="128"/>
      <c r="BK320" s="23">
        <f t="shared" ca="1" si="2496"/>
        <v>3</v>
      </c>
      <c r="BL320">
        <f t="shared" ref="BL320" ca="1" si="4484">BH320</f>
        <v>7</v>
      </c>
      <c r="BM320">
        <f t="shared" ref="BM320" ca="1" si="4485">BK320</f>
        <v>3</v>
      </c>
      <c r="BN320" s="114"/>
      <c r="BO320" s="114"/>
      <c r="BP320" s="114"/>
      <c r="BQ320" s="129"/>
      <c r="BR320" s="55">
        <f t="shared" ref="BR320" ca="1" si="4486">IF(BN319&gt;BO319,BH320,BK320)</f>
        <v>7</v>
      </c>
      <c r="BS320" s="114"/>
      <c r="BT320" s="129"/>
      <c r="BU320" s="55">
        <f t="shared" ref="BU320" ca="1" si="4487">IF(BN319&lt;BO319,BH320,BK320)</f>
        <v>3</v>
      </c>
      <c r="BV320" s="27">
        <f t="shared" ref="BV320" ca="1" si="4488">IF(BN319&gt;BO319,BL320,BM320)</f>
        <v>7</v>
      </c>
      <c r="BW320" s="27">
        <f t="shared" ref="BW320" ca="1" si="4489">IF(BN319&lt;BO319,BL320,BM320)</f>
        <v>3</v>
      </c>
      <c r="BX320" s="27">
        <f t="shared" ref="BX320" ca="1" si="4490">BV320*BW320</f>
        <v>21</v>
      </c>
      <c r="BY320" s="114"/>
      <c r="BZ320" s="114"/>
      <c r="CA320">
        <f t="shared" ca="1" si="4163"/>
        <v>21</v>
      </c>
      <c r="CB320" s="25">
        <f t="shared" ref="CB320" ca="1" si="4491">CA320/GCD(CA319,CA320)</f>
        <v>21</v>
      </c>
      <c r="CD320" s="128"/>
      <c r="CE320" s="23">
        <f t="shared" ref="CE320" ca="1" si="4492">CB320</f>
        <v>21</v>
      </c>
      <c r="CG320"/>
      <c r="CK320" s="5"/>
      <c r="CN320" s="5"/>
    </row>
    <row r="321" spans="2:92" ht="32" customHeight="1" thickBot="1" x14ac:dyDescent="0.6">
      <c r="B321" s="61"/>
      <c r="C321" s="130" t="s">
        <v>218</v>
      </c>
      <c r="D321" s="114">
        <v>9</v>
      </c>
      <c r="E321" s="114">
        <f t="shared" ref="E321" ca="1" si="4493">BQ321</f>
        <v>8</v>
      </c>
      <c r="F321" s="60">
        <f t="shared" ca="1" si="4167"/>
        <v>3</v>
      </c>
      <c r="G321" s="114" t="str">
        <f t="shared" ref="G321" si="4494">BS321</f>
        <v>　+　</v>
      </c>
      <c r="H321" s="114">
        <f t="shared" ref="H321" ca="1" si="4495">BT321</f>
        <v>7</v>
      </c>
      <c r="I321" s="60">
        <f t="shared" ca="1" si="4168"/>
        <v>1</v>
      </c>
      <c r="J321" s="26"/>
      <c r="K321" s="114">
        <f t="shared" ref="K321" ca="1" si="4496">CD321</f>
        <v>15</v>
      </c>
      <c r="L321" s="58">
        <f t="shared" ca="1" si="4169"/>
        <v>19</v>
      </c>
      <c r="M321" s="118" t="str">
        <f t="shared" ref="M321" ca="1" si="4497">IF(L322=1,"=","")</f>
        <v/>
      </c>
      <c r="N321" s="54"/>
      <c r="O321" s="118" t="str">
        <f t="shared" ref="O321" ca="1" si="4498">IF(L321=0,K321,"")</f>
        <v/>
      </c>
      <c r="P321" s="118" t="s">
        <v>250</v>
      </c>
      <c r="Q321" s="121">
        <f t="shared" ref="Q321" ca="1" si="4499">IF(E321="","",E321)</f>
        <v>8</v>
      </c>
      <c r="R321" s="114" t="s">
        <v>249</v>
      </c>
      <c r="S321" s="122">
        <f t="shared" ref="S321" ca="1" si="4500">F321</f>
        <v>3</v>
      </c>
      <c r="T321" s="114" t="s">
        <v>216</v>
      </c>
      <c r="U321" s="122">
        <f t="shared" ref="U321" ca="1" si="4501">F322</f>
        <v>4</v>
      </c>
      <c r="V321" s="114" t="s">
        <v>217</v>
      </c>
      <c r="W321" s="120" t="str">
        <f t="shared" ref="W321" si="4502">G321</f>
        <v>　+　</v>
      </c>
      <c r="X321" s="56"/>
      <c r="Y321" s="121">
        <f t="shared" ref="Y321" ca="1" si="4503">IF(H321="","",H321)</f>
        <v>7</v>
      </c>
      <c r="Z321" s="114" t="s">
        <v>249</v>
      </c>
      <c r="AA321" s="122">
        <f t="shared" ref="AA321" ca="1" si="4504">I321</f>
        <v>1</v>
      </c>
      <c r="AB321" s="114" t="s">
        <v>216</v>
      </c>
      <c r="AC321" s="122">
        <f t="shared" ref="AC321" ca="1" si="4505">I322</f>
        <v>5</v>
      </c>
      <c r="AD321" s="114" t="s">
        <v>217</v>
      </c>
      <c r="AE321" s="27"/>
      <c r="AF321" s="114" t="s">
        <v>233</v>
      </c>
      <c r="AG321" t="s">
        <v>230</v>
      </c>
      <c r="AH321" t="s">
        <v>250</v>
      </c>
      <c r="AI321" s="1">
        <f t="shared" ref="AI321" ca="1" si="4506">IF(K321="","",K321)</f>
        <v>15</v>
      </c>
      <c r="AJ321" t="s">
        <v>249</v>
      </c>
      <c r="AK321" s="1">
        <f t="shared" ref="AK321" ca="1" si="4507">L321</f>
        <v>19</v>
      </c>
      <c r="AL321" t="s">
        <v>216</v>
      </c>
      <c r="AM321" s="1">
        <f t="shared" ref="AM321" ca="1" si="4508">L322</f>
        <v>20</v>
      </c>
      <c r="AN321" t="s">
        <v>217</v>
      </c>
      <c r="AO321" t="s">
        <v>230</v>
      </c>
      <c r="AP321" s="114" t="str">
        <f t="shared" ca="1" si="4118"/>
        <v>\\(\\quad \\displaystyle 8\\frac{3}{4}　+　7\\frac{1}{5}　=　 \\)</v>
      </c>
      <c r="AQ321" t="str">
        <f t="shared" ca="1" si="3214"/>
        <v>\\(\\quad \\displaystyle 15\\frac{19}{20} \\)</v>
      </c>
      <c r="AS321" s="114" t="str">
        <f t="shared" ref="AS321" ca="1" si="4509">AP321</f>
        <v>\\(\\quad \\displaystyle 8\\frac{3}{4}　+　7\\frac{1}{5}　=　 \\)</v>
      </c>
      <c r="AT321" s="114" t="str">
        <f t="shared" ref="AT321" ca="1" si="4510">IF(O321="",AQ321,AQ322)</f>
        <v>\\(\\quad \\displaystyle 15\\frac{19}{20} \\)</v>
      </c>
      <c r="AU321" s="114" t="s">
        <v>60</v>
      </c>
      <c r="AV321" s="115" t="s">
        <v>222</v>
      </c>
      <c r="AW321" s="115" t="str">
        <f t="shared" ref="AW321" ca="1" si="4511">AS321</f>
        <v>\\(\\quad \\displaystyle 8\\frac{3}{4}　+　7\\frac{1}{5}　=　 \\)</v>
      </c>
      <c r="AX321" s="115" t="str">
        <f t="shared" ref="AX321" ca="1" si="4512">AT321</f>
        <v>\\(\\quad \\displaystyle 15\\frac{19}{20} \\)</v>
      </c>
      <c r="AY321" s="115" t="s">
        <v>62</v>
      </c>
      <c r="AZ321" s="116" t="str">
        <f t="shared" ref="AZ321" ca="1" si="4513">"INSERT INTO "&amp;AU321&amp;"(tangen,question,answer,editor,date,count) VALUES('"&amp;AV321&amp;"','"&amp;AW321&amp;"','"&amp;AX321&amp;"','"&amp;AY321&amp;"',NOW(),0);"</f>
        <v>INSERT INTO math(tangen,question,answer,editor,date,count) VALUES('m3900','\\(\\quad \\displaystyle 8\\frac{3}{4}　+　7\\frac{1}{5}　=　 \\)','\\(\\quad \\displaystyle 15\\frac{19}{20} \\)','harazono',NOW(),0);</v>
      </c>
      <c r="BG321" s="128">
        <f t="shared" ref="BG321" ca="1" si="4514">RANDBETWEEN(2,10)</f>
        <v>8</v>
      </c>
      <c r="BH321" s="22">
        <f t="shared" ref="BH321" ca="1" si="4515">RANDBETWEEN(1,BH322-1)</f>
        <v>3</v>
      </c>
      <c r="BI321" s="120" t="s">
        <v>231</v>
      </c>
      <c r="BJ321" s="128">
        <f t="shared" ref="BJ321" ca="1" si="4516">RANDBETWEEN(1,BG321-1)</f>
        <v>7</v>
      </c>
      <c r="BK321" s="22">
        <f t="shared" ref="BK321" ca="1" si="4517">RANDBETWEEN(1,BK322-1)</f>
        <v>1</v>
      </c>
      <c r="BL321">
        <f t="shared" ref="BL321" ca="1" si="4518">(BH321+BG321*BH322)</f>
        <v>35</v>
      </c>
      <c r="BM321">
        <f t="shared" ref="BM321" ca="1" si="4519">BK321+BJ321*BK322</f>
        <v>36</v>
      </c>
      <c r="BN321" s="114">
        <f t="shared" ref="BN321" ca="1" si="4520">(BH321+BG321*BH322)/BH322</f>
        <v>8.75</v>
      </c>
      <c r="BO321" s="114">
        <f t="shared" ref="BO321" ca="1" si="4521">(BK321+BJ321*BK322)/BK322</f>
        <v>7.2</v>
      </c>
      <c r="BP321" s="114" t="s">
        <v>26</v>
      </c>
      <c r="BQ321" s="129">
        <f t="shared" ref="BQ321" ca="1" si="4522">IF(BN321&gt;BO321,BG321,BJ321)</f>
        <v>8</v>
      </c>
      <c r="BR321" s="57">
        <f t="shared" ref="BR321" ca="1" si="4523">IF(BN321&gt;BO321,BH321,BK321)</f>
        <v>3</v>
      </c>
      <c r="BS321" s="114" t="str">
        <f t="shared" ref="BS321" si="4524">BI321</f>
        <v>　+　</v>
      </c>
      <c r="BT321" s="129">
        <f t="shared" ref="BT321" ca="1" si="4525">IF(BN321&lt;BO321,BG321,BJ321)</f>
        <v>7</v>
      </c>
      <c r="BU321" s="57">
        <f t="shared" ref="BU321" ca="1" si="4526">IF(BN321&lt;BO321,BH321,BK321)</f>
        <v>1</v>
      </c>
      <c r="BV321" s="27">
        <f t="shared" ref="BV321" ca="1" si="4527">IF(BN321&gt;BO321,BL321,BM321)</f>
        <v>35</v>
      </c>
      <c r="BW321" s="27">
        <f t="shared" ref="BW321" ca="1" si="4528">IF(BN321&lt;BO321,BL321,BM321)</f>
        <v>36</v>
      </c>
      <c r="BX321" s="58">
        <f t="shared" ref="BX321" ca="1" si="4529">BV321*BW322+BW321*BV322</f>
        <v>319</v>
      </c>
      <c r="BY321" s="114" t="s">
        <v>26</v>
      </c>
      <c r="BZ321" s="114" t="str">
        <f t="shared" ref="BZ321" ca="1" si="4530">IF(BX321&lt;0,"-","")</f>
        <v/>
      </c>
      <c r="CA321" s="30">
        <f t="shared" ca="1" si="4163"/>
        <v>319</v>
      </c>
      <c r="CB321" s="24">
        <f t="shared" ref="CB321" ca="1" si="4531">CA321/GCD(CA321,CA322)</f>
        <v>319</v>
      </c>
      <c r="CD321" s="128">
        <f t="shared" ref="CD321" ca="1" si="4532">QUOTIENT(CB321,CB322)</f>
        <v>15</v>
      </c>
      <c r="CE321" s="57">
        <f t="shared" ref="CE321" ca="1" si="4533">MOD(CB321,CB322)</f>
        <v>19</v>
      </c>
      <c r="CG321"/>
      <c r="CK321" s="5"/>
      <c r="CN321" s="5"/>
    </row>
    <row r="322" spans="2:92" ht="32" customHeight="1" x14ac:dyDescent="0.55000000000000004">
      <c r="B322" s="61"/>
      <c r="C322" s="131"/>
      <c r="D322" s="114"/>
      <c r="E322" s="114"/>
      <c r="F322" s="59">
        <f t="shared" ca="1" si="4167"/>
        <v>4</v>
      </c>
      <c r="G322" s="114"/>
      <c r="H322" s="114"/>
      <c r="I322" s="59">
        <f t="shared" ca="1" si="4168"/>
        <v>5</v>
      </c>
      <c r="J322" s="26"/>
      <c r="K322" s="114"/>
      <c r="L322" s="27">
        <f t="shared" ca="1" si="4169"/>
        <v>20</v>
      </c>
      <c r="M322" s="118"/>
      <c r="N322" s="54"/>
      <c r="O322" s="118"/>
      <c r="P322" s="118"/>
      <c r="Q322" s="121"/>
      <c r="R322" s="114"/>
      <c r="S322" s="122"/>
      <c r="T322" s="114"/>
      <c r="U322" s="122"/>
      <c r="V322" s="114"/>
      <c r="W322" s="120"/>
      <c r="X322" s="56"/>
      <c r="Y322" s="121"/>
      <c r="Z322" s="114"/>
      <c r="AA322" s="122"/>
      <c r="AB322" s="114"/>
      <c r="AC322" s="122"/>
      <c r="AD322" s="114"/>
      <c r="AE322" s="27"/>
      <c r="AF322" s="114"/>
      <c r="AG322" t="s">
        <v>230</v>
      </c>
      <c r="AH322" t="s">
        <v>250</v>
      </c>
      <c r="AI322" s="1" t="str">
        <f t="shared" ref="AI322" ca="1" si="4534">IF(O321="","",O321)</f>
        <v/>
      </c>
      <c r="AK322" s="1"/>
      <c r="AM322" s="1"/>
      <c r="AO322" t="s">
        <v>230</v>
      </c>
      <c r="AP322" s="114"/>
      <c r="AQ322" t="str">
        <f t="shared" ca="1" si="3214"/>
        <v>\\(\\quad \\displaystyle  \\)</v>
      </c>
      <c r="AS322" s="114"/>
      <c r="AT322" s="114"/>
      <c r="AU322" s="114"/>
      <c r="AV322" s="114"/>
      <c r="AW322" s="114"/>
      <c r="AX322" s="114"/>
      <c r="AY322" s="114"/>
      <c r="AZ322" s="117"/>
      <c r="BG322" s="128"/>
      <c r="BH322" s="23">
        <f t="shared" ref="BH322" ca="1" si="4535">RANDBETWEEN(2,10)</f>
        <v>4</v>
      </c>
      <c r="BI322" s="120"/>
      <c r="BJ322" s="128"/>
      <c r="BK322" s="23">
        <f t="shared" ca="1" si="2496"/>
        <v>5</v>
      </c>
      <c r="BL322">
        <f t="shared" ref="BL322" ca="1" si="4536">BH322</f>
        <v>4</v>
      </c>
      <c r="BM322">
        <f t="shared" ref="BM322" ca="1" si="4537">BK322</f>
        <v>5</v>
      </c>
      <c r="BN322" s="114"/>
      <c r="BO322" s="114"/>
      <c r="BP322" s="114"/>
      <c r="BQ322" s="129"/>
      <c r="BR322" s="55">
        <f t="shared" ref="BR322" ca="1" si="4538">IF(BN321&gt;BO321,BH322,BK322)</f>
        <v>4</v>
      </c>
      <c r="BS322" s="114"/>
      <c r="BT322" s="129"/>
      <c r="BU322" s="55">
        <f t="shared" ref="BU322" ca="1" si="4539">IF(BN321&lt;BO321,BH322,BK322)</f>
        <v>5</v>
      </c>
      <c r="BV322" s="27">
        <f t="shared" ref="BV322" ca="1" si="4540">IF(BN321&gt;BO321,BL322,BM322)</f>
        <v>4</v>
      </c>
      <c r="BW322" s="27">
        <f t="shared" ref="BW322" ca="1" si="4541">IF(BN321&lt;BO321,BL322,BM322)</f>
        <v>5</v>
      </c>
      <c r="BX322" s="27">
        <f t="shared" ref="BX322" ca="1" si="4542">BV322*BW322</f>
        <v>20</v>
      </c>
      <c r="BY322" s="114"/>
      <c r="BZ322" s="114"/>
      <c r="CA322">
        <f t="shared" ca="1" si="4163"/>
        <v>20</v>
      </c>
      <c r="CB322" s="25">
        <f t="shared" ref="CB322" ca="1" si="4543">CA322/GCD(CA321,CA322)</f>
        <v>20</v>
      </c>
      <c r="CD322" s="128"/>
      <c r="CE322" s="23">
        <f t="shared" ref="CE322" ca="1" si="4544">CB322</f>
        <v>20</v>
      </c>
      <c r="CG322"/>
      <c r="CK322" s="5"/>
      <c r="CN322" s="5"/>
    </row>
    <row r="323" spans="2:92" ht="32" customHeight="1" thickBot="1" x14ac:dyDescent="0.6">
      <c r="B323" s="61"/>
      <c r="C323" s="130" t="s">
        <v>218</v>
      </c>
      <c r="D323" s="114">
        <v>10</v>
      </c>
      <c r="E323" s="114">
        <f t="shared" ref="E323" ca="1" si="4545">BQ323</f>
        <v>8</v>
      </c>
      <c r="F323" s="60">
        <f t="shared" ca="1" si="4167"/>
        <v>2</v>
      </c>
      <c r="G323" s="114" t="str">
        <f t="shared" ref="G323" si="4546">BS323</f>
        <v>　+　</v>
      </c>
      <c r="H323" s="114">
        <f t="shared" ref="H323" ca="1" si="4547">BT323</f>
        <v>2</v>
      </c>
      <c r="I323" s="60">
        <f t="shared" ca="1" si="4168"/>
        <v>1</v>
      </c>
      <c r="J323" s="26"/>
      <c r="K323" s="114">
        <f t="shared" ref="K323" ca="1" si="4548">CD323</f>
        <v>10</v>
      </c>
      <c r="L323" s="58">
        <f t="shared" ca="1" si="4169"/>
        <v>2</v>
      </c>
      <c r="M323" s="118" t="str">
        <f t="shared" ref="M323" ca="1" si="4549">IF(L324=1,"=","")</f>
        <v/>
      </c>
      <c r="N323" s="54"/>
      <c r="O323" s="118" t="str">
        <f t="shared" ref="O323" ca="1" si="4550">IF(L323=0,K323,"")</f>
        <v/>
      </c>
      <c r="P323" s="118" t="s">
        <v>250</v>
      </c>
      <c r="Q323" s="121">
        <f t="shared" ref="Q323" ca="1" si="4551">IF(E323="","",E323)</f>
        <v>8</v>
      </c>
      <c r="R323" s="114" t="s">
        <v>249</v>
      </c>
      <c r="S323" s="122">
        <f t="shared" ref="S323" ca="1" si="4552">F323</f>
        <v>2</v>
      </c>
      <c r="T323" s="114" t="s">
        <v>216</v>
      </c>
      <c r="U323" s="122">
        <f t="shared" ref="U323" ca="1" si="4553">F324</f>
        <v>6</v>
      </c>
      <c r="V323" s="114" t="s">
        <v>217</v>
      </c>
      <c r="W323" s="120" t="str">
        <f t="shared" ref="W323" si="4554">G323</f>
        <v>　+　</v>
      </c>
      <c r="X323" s="56"/>
      <c r="Y323" s="121">
        <f t="shared" ref="Y323" ca="1" si="4555">IF(H323="","",H323)</f>
        <v>2</v>
      </c>
      <c r="Z323" s="114" t="s">
        <v>249</v>
      </c>
      <c r="AA323" s="122">
        <f t="shared" ref="AA323" ca="1" si="4556">I323</f>
        <v>1</v>
      </c>
      <c r="AB323" s="114" t="s">
        <v>216</v>
      </c>
      <c r="AC323" s="122">
        <f t="shared" ref="AC323" ca="1" si="4557">I324</f>
        <v>3</v>
      </c>
      <c r="AD323" s="114" t="s">
        <v>217</v>
      </c>
      <c r="AE323" s="27"/>
      <c r="AF323" s="114" t="s">
        <v>233</v>
      </c>
      <c r="AG323" t="s">
        <v>230</v>
      </c>
      <c r="AH323" t="s">
        <v>250</v>
      </c>
      <c r="AI323" s="1">
        <f t="shared" ref="AI323" ca="1" si="4558">IF(K323="","",K323)</f>
        <v>10</v>
      </c>
      <c r="AJ323" t="s">
        <v>249</v>
      </c>
      <c r="AK323" s="1">
        <f t="shared" ref="AK323" ca="1" si="4559">L323</f>
        <v>2</v>
      </c>
      <c r="AL323" t="s">
        <v>216</v>
      </c>
      <c r="AM323" s="1">
        <f t="shared" ref="AM323" ca="1" si="4560">L324</f>
        <v>3</v>
      </c>
      <c r="AN323" t="s">
        <v>217</v>
      </c>
      <c r="AO323" t="s">
        <v>230</v>
      </c>
      <c r="AP323" s="114" t="str">
        <f t="shared" ca="1" si="4118"/>
        <v>\\(\\quad \\displaystyle 8\\frac{2}{6}　+　2\\frac{1}{3}　=　 \\)</v>
      </c>
      <c r="AQ323" t="str">
        <f t="shared" ref="AQ323:AQ386" ca="1" si="4561">AH323&amp;AI323&amp;AJ323&amp;AK323&amp;AL323&amp;AM323&amp;AN323&amp;AO323</f>
        <v>\\(\\quad \\displaystyle 10\\frac{2}{3} \\)</v>
      </c>
      <c r="AS323" s="114" t="str">
        <f t="shared" ref="AS323" ca="1" si="4562">AP323</f>
        <v>\\(\\quad \\displaystyle 8\\frac{2}{6}　+　2\\frac{1}{3}　=　 \\)</v>
      </c>
      <c r="AT323" s="114" t="str">
        <f t="shared" ref="AT323" ca="1" si="4563">IF(O323="",AQ323,AQ324)</f>
        <v>\\(\\quad \\displaystyle 10\\frac{2}{3} \\)</v>
      </c>
      <c r="AU323" s="114" t="s">
        <v>60</v>
      </c>
      <c r="AV323" s="115" t="s">
        <v>222</v>
      </c>
      <c r="AW323" s="115" t="str">
        <f t="shared" ref="AW323" ca="1" si="4564">AS323</f>
        <v>\\(\\quad \\displaystyle 8\\frac{2}{6}　+　2\\frac{1}{3}　=　 \\)</v>
      </c>
      <c r="AX323" s="115" t="str">
        <f t="shared" ref="AX323" ca="1" si="4565">AT323</f>
        <v>\\(\\quad \\displaystyle 10\\frac{2}{3} \\)</v>
      </c>
      <c r="AY323" s="115" t="s">
        <v>62</v>
      </c>
      <c r="AZ323" s="116" t="str">
        <f t="shared" ref="AZ323" ca="1" si="4566">"INSERT INTO "&amp;AU323&amp;"(tangen,question,answer,editor,date,count) VALUES('"&amp;AV323&amp;"','"&amp;AW323&amp;"','"&amp;AX323&amp;"','"&amp;AY323&amp;"',NOW(),0);"</f>
        <v>INSERT INTO math(tangen,question,answer,editor,date,count) VALUES('m3900','\\(\\quad \\displaystyle 8\\frac{2}{6}　+　2\\frac{1}{3}　=　 \\)','\\(\\quad \\displaystyle 10\\frac{2}{3} \\)','harazono',NOW(),0);</v>
      </c>
      <c r="BG323" s="128">
        <f t="shared" ref="BG323" ca="1" si="4567">RANDBETWEEN(2,10)</f>
        <v>8</v>
      </c>
      <c r="BH323" s="22">
        <f t="shared" ref="BH323" ca="1" si="4568">RANDBETWEEN(1,BH324-1)</f>
        <v>2</v>
      </c>
      <c r="BI323" s="120" t="s">
        <v>231</v>
      </c>
      <c r="BJ323" s="128">
        <f t="shared" ref="BJ323" ca="1" si="4569">RANDBETWEEN(1,BG323-1)</f>
        <v>2</v>
      </c>
      <c r="BK323" s="22">
        <f t="shared" ref="BK323" ca="1" si="4570">RANDBETWEEN(1,BK324-1)</f>
        <v>1</v>
      </c>
      <c r="BL323">
        <f t="shared" ref="BL323" ca="1" si="4571">(BH323+BG323*BH324)</f>
        <v>50</v>
      </c>
      <c r="BM323">
        <f t="shared" ref="BM323" ca="1" si="4572">BK323+BJ323*BK324</f>
        <v>7</v>
      </c>
      <c r="BN323" s="114">
        <f t="shared" ref="BN323" ca="1" si="4573">(BH323+BG323*BH324)/BH324</f>
        <v>8.3333333333333339</v>
      </c>
      <c r="BO323" s="114">
        <f t="shared" ref="BO323" ca="1" si="4574">(BK323+BJ323*BK324)/BK324</f>
        <v>2.3333333333333335</v>
      </c>
      <c r="BP323" s="114" t="s">
        <v>26</v>
      </c>
      <c r="BQ323" s="129">
        <f t="shared" ref="BQ323" ca="1" si="4575">IF(BN323&gt;BO323,BG323,BJ323)</f>
        <v>8</v>
      </c>
      <c r="BR323" s="57">
        <f t="shared" ref="BR323" ca="1" si="4576">IF(BN323&gt;BO323,BH323,BK323)</f>
        <v>2</v>
      </c>
      <c r="BS323" s="114" t="str">
        <f t="shared" ref="BS323" si="4577">BI323</f>
        <v>　+　</v>
      </c>
      <c r="BT323" s="129">
        <f t="shared" ref="BT323" ca="1" si="4578">IF(BN323&lt;BO323,BG323,BJ323)</f>
        <v>2</v>
      </c>
      <c r="BU323" s="57">
        <f t="shared" ref="BU323" ca="1" si="4579">IF(BN323&lt;BO323,BH323,BK323)</f>
        <v>1</v>
      </c>
      <c r="BV323" s="27">
        <f t="shared" ref="BV323" ca="1" si="4580">IF(BN323&gt;BO323,BL323,BM323)</f>
        <v>50</v>
      </c>
      <c r="BW323" s="27">
        <f t="shared" ref="BW323" ca="1" si="4581">IF(BN323&lt;BO323,BL323,BM323)</f>
        <v>7</v>
      </c>
      <c r="BX323" s="58">
        <f t="shared" ref="BX323" ca="1" si="4582">BV323*BW324+BW323*BV324</f>
        <v>192</v>
      </c>
      <c r="BY323" s="114" t="s">
        <v>26</v>
      </c>
      <c r="BZ323" s="114" t="str">
        <f t="shared" ref="BZ323" ca="1" si="4583">IF(BX323&lt;0,"-","")</f>
        <v/>
      </c>
      <c r="CA323" s="30">
        <f t="shared" ca="1" si="4163"/>
        <v>192</v>
      </c>
      <c r="CB323" s="24">
        <f t="shared" ref="CB323" ca="1" si="4584">CA323/GCD(CA323,CA324)</f>
        <v>32</v>
      </c>
      <c r="CD323" s="128">
        <f t="shared" ref="CD323" ca="1" si="4585">QUOTIENT(CB323,CB324)</f>
        <v>10</v>
      </c>
      <c r="CE323" s="57">
        <f t="shared" ref="CE323" ca="1" si="4586">MOD(CB323,CB324)</f>
        <v>2</v>
      </c>
      <c r="CG323"/>
      <c r="CK323" s="5"/>
      <c r="CN323" s="5"/>
    </row>
    <row r="324" spans="2:92" ht="32" customHeight="1" x14ac:dyDescent="0.55000000000000004">
      <c r="B324" s="61"/>
      <c r="C324" s="131"/>
      <c r="D324" s="114"/>
      <c r="E324" s="114"/>
      <c r="F324" s="59">
        <f t="shared" ca="1" si="4167"/>
        <v>6</v>
      </c>
      <c r="G324" s="114"/>
      <c r="H324" s="114"/>
      <c r="I324" s="59">
        <f t="shared" ca="1" si="4168"/>
        <v>3</v>
      </c>
      <c r="J324" s="26"/>
      <c r="K324" s="114"/>
      <c r="L324" s="27">
        <f t="shared" ca="1" si="4169"/>
        <v>3</v>
      </c>
      <c r="M324" s="118"/>
      <c r="N324" s="54"/>
      <c r="O324" s="118"/>
      <c r="P324" s="118"/>
      <c r="Q324" s="121"/>
      <c r="R324" s="114"/>
      <c r="S324" s="122"/>
      <c r="T324" s="114"/>
      <c r="U324" s="122"/>
      <c r="V324" s="114"/>
      <c r="W324" s="120"/>
      <c r="X324" s="56"/>
      <c r="Y324" s="121"/>
      <c r="Z324" s="114"/>
      <c r="AA324" s="122"/>
      <c r="AB324" s="114"/>
      <c r="AC324" s="122"/>
      <c r="AD324" s="114"/>
      <c r="AE324" s="27"/>
      <c r="AF324" s="114"/>
      <c r="AG324" t="s">
        <v>230</v>
      </c>
      <c r="AH324" t="s">
        <v>250</v>
      </c>
      <c r="AI324" s="1" t="str">
        <f t="shared" ref="AI324" ca="1" si="4587">IF(O323="","",O323)</f>
        <v/>
      </c>
      <c r="AK324" s="1"/>
      <c r="AM324" s="1"/>
      <c r="AO324" t="s">
        <v>230</v>
      </c>
      <c r="AP324" s="114"/>
      <c r="AQ324" t="str">
        <f t="shared" ca="1" si="4561"/>
        <v>\\(\\quad \\displaystyle  \\)</v>
      </c>
      <c r="AS324" s="114"/>
      <c r="AT324" s="114"/>
      <c r="AU324" s="114"/>
      <c r="AV324" s="114"/>
      <c r="AW324" s="114"/>
      <c r="AX324" s="114"/>
      <c r="AY324" s="114"/>
      <c r="AZ324" s="117"/>
      <c r="BG324" s="128"/>
      <c r="BH324" s="23">
        <f t="shared" ref="BH324" ca="1" si="4588">RANDBETWEEN(2,10)</f>
        <v>6</v>
      </c>
      <c r="BI324" s="120"/>
      <c r="BJ324" s="128"/>
      <c r="BK324" s="23">
        <f t="shared" ca="1" si="2496"/>
        <v>3</v>
      </c>
      <c r="BL324">
        <f t="shared" ref="BL324" ca="1" si="4589">BH324</f>
        <v>6</v>
      </c>
      <c r="BM324">
        <f t="shared" ref="BM324" ca="1" si="4590">BK324</f>
        <v>3</v>
      </c>
      <c r="BN324" s="114"/>
      <c r="BO324" s="114"/>
      <c r="BP324" s="114"/>
      <c r="BQ324" s="129"/>
      <c r="BR324" s="55">
        <f t="shared" ref="BR324" ca="1" si="4591">IF(BN323&gt;BO323,BH324,BK324)</f>
        <v>6</v>
      </c>
      <c r="BS324" s="114"/>
      <c r="BT324" s="129"/>
      <c r="BU324" s="55">
        <f t="shared" ref="BU324" ca="1" si="4592">IF(BN323&lt;BO323,BH324,BK324)</f>
        <v>3</v>
      </c>
      <c r="BV324" s="27">
        <f t="shared" ref="BV324" ca="1" si="4593">IF(BN323&gt;BO323,BL324,BM324)</f>
        <v>6</v>
      </c>
      <c r="BW324" s="27">
        <f t="shared" ref="BW324" ca="1" si="4594">IF(BN323&lt;BO323,BL324,BM324)</f>
        <v>3</v>
      </c>
      <c r="BX324" s="27">
        <f t="shared" ref="BX324" ca="1" si="4595">BV324*BW324</f>
        <v>18</v>
      </c>
      <c r="BY324" s="114"/>
      <c r="BZ324" s="114"/>
      <c r="CA324">
        <f t="shared" ca="1" si="4163"/>
        <v>18</v>
      </c>
      <c r="CB324" s="25">
        <f t="shared" ref="CB324" ca="1" si="4596">CA324/GCD(CA323,CA324)</f>
        <v>3</v>
      </c>
      <c r="CD324" s="128"/>
      <c r="CE324" s="23">
        <f t="shared" ref="CE324" ca="1" si="4597">CB324</f>
        <v>3</v>
      </c>
      <c r="CG324"/>
      <c r="CK324" s="5"/>
      <c r="CN324" s="5"/>
    </row>
    <row r="325" spans="2:92" ht="32" customHeight="1" thickBot="1" x14ac:dyDescent="0.6">
      <c r="B325" s="61"/>
      <c r="C325" s="130" t="s">
        <v>218</v>
      </c>
      <c r="D325" s="114">
        <v>11</v>
      </c>
      <c r="E325" s="114">
        <f t="shared" ref="E325" ca="1" si="4598">BQ325</f>
        <v>8</v>
      </c>
      <c r="F325" s="60">
        <f t="shared" ca="1" si="4167"/>
        <v>1</v>
      </c>
      <c r="G325" s="114" t="str">
        <f t="shared" ref="G325" si="4599">BS325</f>
        <v>　+　</v>
      </c>
      <c r="H325" s="114">
        <f t="shared" ref="H325" ca="1" si="4600">BT325</f>
        <v>2</v>
      </c>
      <c r="I325" s="60">
        <f t="shared" ca="1" si="4168"/>
        <v>7</v>
      </c>
      <c r="J325" s="26"/>
      <c r="K325" s="114">
        <f t="shared" ref="K325" ca="1" si="4601">CD325</f>
        <v>10</v>
      </c>
      <c r="L325" s="58">
        <f t="shared" ca="1" si="4169"/>
        <v>44</v>
      </c>
      <c r="M325" s="118" t="str">
        <f t="shared" ref="M325" ca="1" si="4602">IF(L326=1,"=","")</f>
        <v/>
      </c>
      <c r="N325" s="54"/>
      <c r="O325" s="118" t="str">
        <f t="shared" ref="O325" ca="1" si="4603">IF(L325=0,K325,"")</f>
        <v/>
      </c>
      <c r="P325" s="118" t="s">
        <v>250</v>
      </c>
      <c r="Q325" s="121">
        <f t="shared" ref="Q325" ca="1" si="4604">IF(E325="","",E325)</f>
        <v>8</v>
      </c>
      <c r="R325" s="114" t="s">
        <v>249</v>
      </c>
      <c r="S325" s="122">
        <f t="shared" ref="S325" ca="1" si="4605">F325</f>
        <v>1</v>
      </c>
      <c r="T325" s="114" t="s">
        <v>216</v>
      </c>
      <c r="U325" s="122">
        <f t="shared" ref="U325" ca="1" si="4606">F326</f>
        <v>5</v>
      </c>
      <c r="V325" s="114" t="s">
        <v>217</v>
      </c>
      <c r="W325" s="120" t="str">
        <f t="shared" ref="W325" si="4607">G325</f>
        <v>　+　</v>
      </c>
      <c r="X325" s="56"/>
      <c r="Y325" s="121">
        <f t="shared" ref="Y325" ca="1" si="4608">IF(H325="","",H325)</f>
        <v>2</v>
      </c>
      <c r="Z325" s="114" t="s">
        <v>249</v>
      </c>
      <c r="AA325" s="122">
        <f t="shared" ref="AA325" ca="1" si="4609">I325</f>
        <v>7</v>
      </c>
      <c r="AB325" s="114" t="s">
        <v>216</v>
      </c>
      <c r="AC325" s="122">
        <f t="shared" ref="AC325" ca="1" si="4610">I326</f>
        <v>9</v>
      </c>
      <c r="AD325" s="114" t="s">
        <v>217</v>
      </c>
      <c r="AE325" s="27"/>
      <c r="AF325" s="114" t="s">
        <v>233</v>
      </c>
      <c r="AG325" t="s">
        <v>230</v>
      </c>
      <c r="AH325" t="s">
        <v>250</v>
      </c>
      <c r="AI325" s="1">
        <f t="shared" ref="AI325" ca="1" si="4611">IF(K325="","",K325)</f>
        <v>10</v>
      </c>
      <c r="AJ325" t="s">
        <v>249</v>
      </c>
      <c r="AK325" s="1">
        <f t="shared" ref="AK325" ca="1" si="4612">L325</f>
        <v>44</v>
      </c>
      <c r="AL325" t="s">
        <v>216</v>
      </c>
      <c r="AM325" s="1">
        <f t="shared" ref="AM325" ca="1" si="4613">L326</f>
        <v>45</v>
      </c>
      <c r="AN325" t="s">
        <v>217</v>
      </c>
      <c r="AO325" t="s">
        <v>230</v>
      </c>
      <c r="AP325" s="114" t="str">
        <f t="shared" ca="1" si="4118"/>
        <v>\\(\\quad \\displaystyle 8\\frac{1}{5}　+　2\\frac{7}{9}　=　 \\)</v>
      </c>
      <c r="AQ325" t="str">
        <f t="shared" ca="1" si="4561"/>
        <v>\\(\\quad \\displaystyle 10\\frac{44}{45} \\)</v>
      </c>
      <c r="AS325" s="114" t="str">
        <f t="shared" ref="AS325" ca="1" si="4614">AP325</f>
        <v>\\(\\quad \\displaystyle 8\\frac{1}{5}　+　2\\frac{7}{9}　=　 \\)</v>
      </c>
      <c r="AT325" s="114" t="str">
        <f t="shared" ref="AT325" ca="1" si="4615">IF(O325="",AQ325,AQ326)</f>
        <v>\\(\\quad \\displaystyle 10\\frac{44}{45} \\)</v>
      </c>
      <c r="AU325" s="114" t="s">
        <v>60</v>
      </c>
      <c r="AV325" s="115" t="s">
        <v>222</v>
      </c>
      <c r="AW325" s="115" t="str">
        <f t="shared" ref="AW325" ca="1" si="4616">AS325</f>
        <v>\\(\\quad \\displaystyle 8\\frac{1}{5}　+　2\\frac{7}{9}　=　 \\)</v>
      </c>
      <c r="AX325" s="115" t="str">
        <f t="shared" ref="AX325" ca="1" si="4617">AT325</f>
        <v>\\(\\quad \\displaystyle 10\\frac{44}{45} \\)</v>
      </c>
      <c r="AY325" s="115" t="s">
        <v>62</v>
      </c>
      <c r="AZ325" s="116" t="str">
        <f t="shared" ref="AZ325" ca="1" si="4618">"INSERT INTO "&amp;AU325&amp;"(tangen,question,answer,editor,date,count) VALUES('"&amp;AV325&amp;"','"&amp;AW325&amp;"','"&amp;AX325&amp;"','"&amp;AY325&amp;"',NOW(),0);"</f>
        <v>INSERT INTO math(tangen,question,answer,editor,date,count) VALUES('m3900','\\(\\quad \\displaystyle 8\\frac{1}{5}　+　2\\frac{7}{9}　=　 \\)','\\(\\quad \\displaystyle 10\\frac{44}{45} \\)','harazono',NOW(),0);</v>
      </c>
      <c r="BG325" s="128">
        <f t="shared" ref="BG325" ca="1" si="4619">RANDBETWEEN(2,10)</f>
        <v>8</v>
      </c>
      <c r="BH325" s="22">
        <f t="shared" ref="BH325" ca="1" si="4620">RANDBETWEEN(1,BH326-1)</f>
        <v>1</v>
      </c>
      <c r="BI325" s="120" t="s">
        <v>231</v>
      </c>
      <c r="BJ325" s="128">
        <f t="shared" ref="BJ325" ca="1" si="4621">RANDBETWEEN(1,BG325-1)</f>
        <v>2</v>
      </c>
      <c r="BK325" s="22">
        <f t="shared" ref="BK325" ca="1" si="4622">RANDBETWEEN(1,BK326-1)</f>
        <v>7</v>
      </c>
      <c r="BL325">
        <f t="shared" ref="BL325" ca="1" si="4623">(BH325+BG325*BH326)</f>
        <v>41</v>
      </c>
      <c r="BM325">
        <f t="shared" ref="BM325" ca="1" si="4624">BK325+BJ325*BK326</f>
        <v>25</v>
      </c>
      <c r="BN325" s="114">
        <f t="shared" ref="BN325" ca="1" si="4625">(BH325+BG325*BH326)/BH326</f>
        <v>8.1999999999999993</v>
      </c>
      <c r="BO325" s="114">
        <f t="shared" ref="BO325" ca="1" si="4626">(BK325+BJ325*BK326)/BK326</f>
        <v>2.7777777777777777</v>
      </c>
      <c r="BP325" s="114" t="s">
        <v>26</v>
      </c>
      <c r="BQ325" s="129">
        <f t="shared" ref="BQ325" ca="1" si="4627">IF(BN325&gt;BO325,BG325,BJ325)</f>
        <v>8</v>
      </c>
      <c r="BR325" s="57">
        <f t="shared" ref="BR325" ca="1" si="4628">IF(BN325&gt;BO325,BH325,BK325)</f>
        <v>1</v>
      </c>
      <c r="BS325" s="114" t="str">
        <f t="shared" ref="BS325" si="4629">BI325</f>
        <v>　+　</v>
      </c>
      <c r="BT325" s="129">
        <f t="shared" ref="BT325" ca="1" si="4630">IF(BN325&lt;BO325,BG325,BJ325)</f>
        <v>2</v>
      </c>
      <c r="BU325" s="57">
        <f t="shared" ref="BU325" ca="1" si="4631">IF(BN325&lt;BO325,BH325,BK325)</f>
        <v>7</v>
      </c>
      <c r="BV325" s="27">
        <f t="shared" ref="BV325" ca="1" si="4632">IF(BN325&gt;BO325,BL325,BM325)</f>
        <v>41</v>
      </c>
      <c r="BW325" s="27">
        <f t="shared" ref="BW325" ca="1" si="4633">IF(BN325&lt;BO325,BL325,BM325)</f>
        <v>25</v>
      </c>
      <c r="BX325" s="58">
        <f t="shared" ref="BX325" ca="1" si="4634">BV325*BW326+BW325*BV326</f>
        <v>494</v>
      </c>
      <c r="BY325" s="114" t="s">
        <v>26</v>
      </c>
      <c r="BZ325" s="114" t="str">
        <f t="shared" ref="BZ325" ca="1" si="4635">IF(BX325&lt;0,"-","")</f>
        <v/>
      </c>
      <c r="CA325" s="30">
        <f t="shared" ca="1" si="4163"/>
        <v>494</v>
      </c>
      <c r="CB325" s="24">
        <f t="shared" ref="CB325" ca="1" si="4636">CA325/GCD(CA325,CA326)</f>
        <v>494</v>
      </c>
      <c r="CD325" s="128">
        <f t="shared" ref="CD325" ca="1" si="4637">QUOTIENT(CB325,CB326)</f>
        <v>10</v>
      </c>
      <c r="CE325" s="57">
        <f t="shared" ref="CE325" ca="1" si="4638">MOD(CB325,CB326)</f>
        <v>44</v>
      </c>
      <c r="CG325"/>
      <c r="CK325" s="5"/>
      <c r="CN325" s="5"/>
    </row>
    <row r="326" spans="2:92" ht="32" customHeight="1" x14ac:dyDescent="0.55000000000000004">
      <c r="B326" s="61"/>
      <c r="C326" s="131"/>
      <c r="D326" s="114"/>
      <c r="E326" s="114"/>
      <c r="F326" s="59">
        <f t="shared" ca="1" si="4167"/>
        <v>5</v>
      </c>
      <c r="G326" s="114"/>
      <c r="H326" s="114"/>
      <c r="I326" s="59">
        <f t="shared" ca="1" si="4168"/>
        <v>9</v>
      </c>
      <c r="J326" s="26"/>
      <c r="K326" s="114"/>
      <c r="L326" s="27">
        <f t="shared" ca="1" si="4169"/>
        <v>45</v>
      </c>
      <c r="M326" s="118"/>
      <c r="N326" s="54"/>
      <c r="O326" s="118"/>
      <c r="P326" s="118"/>
      <c r="Q326" s="121"/>
      <c r="R326" s="114"/>
      <c r="S326" s="122"/>
      <c r="T326" s="114"/>
      <c r="U326" s="122"/>
      <c r="V326" s="114"/>
      <c r="W326" s="120"/>
      <c r="X326" s="56"/>
      <c r="Y326" s="121"/>
      <c r="Z326" s="114"/>
      <c r="AA326" s="122"/>
      <c r="AB326" s="114"/>
      <c r="AC326" s="122"/>
      <c r="AD326" s="114"/>
      <c r="AE326" s="27"/>
      <c r="AF326" s="114"/>
      <c r="AG326" t="s">
        <v>230</v>
      </c>
      <c r="AH326" t="s">
        <v>250</v>
      </c>
      <c r="AI326" s="1" t="str">
        <f t="shared" ref="AI326" ca="1" si="4639">IF(O325="","",O325)</f>
        <v/>
      </c>
      <c r="AK326" s="1"/>
      <c r="AM326" s="1"/>
      <c r="AO326" t="s">
        <v>230</v>
      </c>
      <c r="AP326" s="114"/>
      <c r="AQ326" t="str">
        <f t="shared" ca="1" si="4561"/>
        <v>\\(\\quad \\displaystyle  \\)</v>
      </c>
      <c r="AS326" s="114"/>
      <c r="AT326" s="114"/>
      <c r="AU326" s="114"/>
      <c r="AV326" s="114"/>
      <c r="AW326" s="114"/>
      <c r="AX326" s="114"/>
      <c r="AY326" s="114"/>
      <c r="AZ326" s="117"/>
      <c r="BG326" s="128"/>
      <c r="BH326" s="23">
        <f t="shared" ref="BH326" ca="1" si="4640">RANDBETWEEN(2,10)</f>
        <v>5</v>
      </c>
      <c r="BI326" s="120"/>
      <c r="BJ326" s="128"/>
      <c r="BK326" s="23">
        <f t="shared" ca="1" si="2496"/>
        <v>9</v>
      </c>
      <c r="BL326">
        <f t="shared" ref="BL326" ca="1" si="4641">BH326</f>
        <v>5</v>
      </c>
      <c r="BM326">
        <f t="shared" ref="BM326" ca="1" si="4642">BK326</f>
        <v>9</v>
      </c>
      <c r="BN326" s="114"/>
      <c r="BO326" s="114"/>
      <c r="BP326" s="114"/>
      <c r="BQ326" s="129"/>
      <c r="BR326" s="55">
        <f t="shared" ref="BR326" ca="1" si="4643">IF(BN325&gt;BO325,BH326,BK326)</f>
        <v>5</v>
      </c>
      <c r="BS326" s="114"/>
      <c r="BT326" s="129"/>
      <c r="BU326" s="55">
        <f t="shared" ref="BU326" ca="1" si="4644">IF(BN325&lt;BO325,BH326,BK326)</f>
        <v>9</v>
      </c>
      <c r="BV326" s="27">
        <f t="shared" ref="BV326" ca="1" si="4645">IF(BN325&gt;BO325,BL326,BM326)</f>
        <v>5</v>
      </c>
      <c r="BW326" s="27">
        <f t="shared" ref="BW326" ca="1" si="4646">IF(BN325&lt;BO325,BL326,BM326)</f>
        <v>9</v>
      </c>
      <c r="BX326" s="27">
        <f t="shared" ref="BX326" ca="1" si="4647">BV326*BW326</f>
        <v>45</v>
      </c>
      <c r="BY326" s="114"/>
      <c r="BZ326" s="114"/>
      <c r="CA326">
        <f t="shared" ca="1" si="4163"/>
        <v>45</v>
      </c>
      <c r="CB326" s="25">
        <f t="shared" ref="CB326" ca="1" si="4648">CA326/GCD(CA325,CA326)</f>
        <v>45</v>
      </c>
      <c r="CD326" s="128"/>
      <c r="CE326" s="23">
        <f t="shared" ref="CE326" ca="1" si="4649">CB326</f>
        <v>45</v>
      </c>
      <c r="CG326"/>
      <c r="CK326" s="5"/>
      <c r="CN326" s="5"/>
    </row>
    <row r="327" spans="2:92" ht="32" customHeight="1" thickBot="1" x14ac:dyDescent="0.6">
      <c r="B327" s="61"/>
      <c r="C327" s="130" t="s">
        <v>218</v>
      </c>
      <c r="D327" s="114">
        <v>12</v>
      </c>
      <c r="E327" s="114">
        <f t="shared" ref="E327" ca="1" si="4650">BQ327</f>
        <v>3</v>
      </c>
      <c r="F327" s="60">
        <f t="shared" ca="1" si="4167"/>
        <v>2</v>
      </c>
      <c r="G327" s="114" t="str">
        <f t="shared" ref="G327" si="4651">BS327</f>
        <v>　+　</v>
      </c>
      <c r="H327" s="114">
        <f t="shared" ref="H327" ca="1" si="4652">BT327</f>
        <v>2</v>
      </c>
      <c r="I327" s="60">
        <f t="shared" ca="1" si="4168"/>
        <v>1</v>
      </c>
      <c r="J327" s="26"/>
      <c r="K327" s="114">
        <f t="shared" ref="K327" ca="1" si="4653">CD327</f>
        <v>6</v>
      </c>
      <c r="L327" s="58">
        <f t="shared" ca="1" si="4169"/>
        <v>0</v>
      </c>
      <c r="M327" s="118" t="str">
        <f t="shared" ref="M327" ca="1" si="4654">IF(L328=1,"=","")</f>
        <v>=</v>
      </c>
      <c r="N327" s="54"/>
      <c r="O327" s="118">
        <f t="shared" ref="O327" ca="1" si="4655">IF(L327=0,K327,"")</f>
        <v>6</v>
      </c>
      <c r="P327" s="118" t="s">
        <v>250</v>
      </c>
      <c r="Q327" s="121">
        <f t="shared" ref="Q327" ca="1" si="4656">IF(E327="","",E327)</f>
        <v>3</v>
      </c>
      <c r="R327" s="114" t="s">
        <v>249</v>
      </c>
      <c r="S327" s="122">
        <f t="shared" ref="S327" ca="1" si="4657">F327</f>
        <v>2</v>
      </c>
      <c r="T327" s="114" t="s">
        <v>216</v>
      </c>
      <c r="U327" s="122">
        <f t="shared" ref="U327" ca="1" si="4658">F328</f>
        <v>4</v>
      </c>
      <c r="V327" s="114" t="s">
        <v>217</v>
      </c>
      <c r="W327" s="120" t="str">
        <f t="shared" ref="W327" si="4659">G327</f>
        <v>　+　</v>
      </c>
      <c r="X327" s="56"/>
      <c r="Y327" s="121">
        <f t="shared" ref="Y327" ca="1" si="4660">IF(H327="","",H327)</f>
        <v>2</v>
      </c>
      <c r="Z327" s="114" t="s">
        <v>249</v>
      </c>
      <c r="AA327" s="122">
        <f t="shared" ref="AA327" ca="1" si="4661">I327</f>
        <v>1</v>
      </c>
      <c r="AB327" s="114" t="s">
        <v>216</v>
      </c>
      <c r="AC327" s="122">
        <f t="shared" ref="AC327" ca="1" si="4662">I328</f>
        <v>2</v>
      </c>
      <c r="AD327" s="114" t="s">
        <v>217</v>
      </c>
      <c r="AE327" s="27"/>
      <c r="AF327" s="114" t="s">
        <v>233</v>
      </c>
      <c r="AG327" t="s">
        <v>230</v>
      </c>
      <c r="AH327" t="s">
        <v>250</v>
      </c>
      <c r="AI327" s="1">
        <f t="shared" ref="AI327" ca="1" si="4663">IF(K327="","",K327)</f>
        <v>6</v>
      </c>
      <c r="AJ327" t="s">
        <v>249</v>
      </c>
      <c r="AK327" s="1">
        <f t="shared" ref="AK327" ca="1" si="4664">L327</f>
        <v>0</v>
      </c>
      <c r="AL327" t="s">
        <v>216</v>
      </c>
      <c r="AM327" s="1">
        <f t="shared" ref="AM327" ca="1" si="4665">L328</f>
        <v>1</v>
      </c>
      <c r="AN327" t="s">
        <v>217</v>
      </c>
      <c r="AO327" t="s">
        <v>230</v>
      </c>
      <c r="AP327" s="114" t="str">
        <f t="shared" ca="1" si="4118"/>
        <v>\\(\\quad \\displaystyle 3\\frac{2}{4}　+　2\\frac{1}{2}　=　 \\)</v>
      </c>
      <c r="AQ327" t="str">
        <f t="shared" ca="1" si="4561"/>
        <v>\\(\\quad \\displaystyle 6\\frac{0}{1} \\)</v>
      </c>
      <c r="AS327" s="114" t="str">
        <f t="shared" ref="AS327" ca="1" si="4666">AP327</f>
        <v>\\(\\quad \\displaystyle 3\\frac{2}{4}　+　2\\frac{1}{2}　=　 \\)</v>
      </c>
      <c r="AT327" s="114" t="str">
        <f t="shared" ref="AT327" ca="1" si="4667">IF(O327="",AQ327,AQ328)</f>
        <v>\\(\\quad \\displaystyle 6 \\)</v>
      </c>
      <c r="AU327" s="114" t="s">
        <v>60</v>
      </c>
      <c r="AV327" s="115" t="s">
        <v>222</v>
      </c>
      <c r="AW327" s="115" t="str">
        <f t="shared" ref="AW327" ca="1" si="4668">AS327</f>
        <v>\\(\\quad \\displaystyle 3\\frac{2}{4}　+　2\\frac{1}{2}　=　 \\)</v>
      </c>
      <c r="AX327" s="115" t="str">
        <f t="shared" ref="AX327" ca="1" si="4669">AT327</f>
        <v>\\(\\quad \\displaystyle 6 \\)</v>
      </c>
      <c r="AY327" s="115" t="s">
        <v>62</v>
      </c>
      <c r="AZ327" s="116" t="str">
        <f t="shared" ref="AZ327" ca="1" si="4670">"INSERT INTO "&amp;AU327&amp;"(tangen,question,answer,editor,date,count) VALUES('"&amp;AV327&amp;"','"&amp;AW327&amp;"','"&amp;AX327&amp;"','"&amp;AY327&amp;"',NOW(),0);"</f>
        <v>INSERT INTO math(tangen,question,answer,editor,date,count) VALUES('m3900','\\(\\quad \\displaystyle 3\\frac{2}{4}　+　2\\frac{1}{2}　=　 \\)','\\(\\quad \\displaystyle 6 \\)','harazono',NOW(),0);</v>
      </c>
      <c r="BG327" s="128">
        <f t="shared" ref="BG327" ca="1" si="4671">RANDBETWEEN(2,10)</f>
        <v>3</v>
      </c>
      <c r="BH327" s="22">
        <f t="shared" ref="BH327" ca="1" si="4672">RANDBETWEEN(1,BH328-1)</f>
        <v>2</v>
      </c>
      <c r="BI327" s="120" t="s">
        <v>231</v>
      </c>
      <c r="BJ327" s="128">
        <f t="shared" ref="BJ327" ca="1" si="4673">RANDBETWEEN(1,BG327-1)</f>
        <v>2</v>
      </c>
      <c r="BK327" s="22">
        <f t="shared" ref="BK327" ca="1" si="4674">RANDBETWEEN(1,BK328-1)</f>
        <v>1</v>
      </c>
      <c r="BL327">
        <f t="shared" ref="BL327" ca="1" si="4675">(BH327+BG327*BH328)</f>
        <v>14</v>
      </c>
      <c r="BM327">
        <f t="shared" ref="BM327" ca="1" si="4676">BK327+BJ327*BK328</f>
        <v>5</v>
      </c>
      <c r="BN327" s="114">
        <f t="shared" ref="BN327" ca="1" si="4677">(BH327+BG327*BH328)/BH328</f>
        <v>3.5</v>
      </c>
      <c r="BO327" s="114">
        <f t="shared" ref="BO327" ca="1" si="4678">(BK327+BJ327*BK328)/BK328</f>
        <v>2.5</v>
      </c>
      <c r="BP327" s="114" t="s">
        <v>26</v>
      </c>
      <c r="BQ327" s="129">
        <f t="shared" ref="BQ327" ca="1" si="4679">IF(BN327&gt;BO327,BG327,BJ327)</f>
        <v>3</v>
      </c>
      <c r="BR327" s="57">
        <f t="shared" ref="BR327" ca="1" si="4680">IF(BN327&gt;BO327,BH327,BK327)</f>
        <v>2</v>
      </c>
      <c r="BS327" s="114" t="str">
        <f t="shared" ref="BS327" si="4681">BI327</f>
        <v>　+　</v>
      </c>
      <c r="BT327" s="129">
        <f t="shared" ref="BT327" ca="1" si="4682">IF(BN327&lt;BO327,BG327,BJ327)</f>
        <v>2</v>
      </c>
      <c r="BU327" s="57">
        <f t="shared" ref="BU327" ca="1" si="4683">IF(BN327&lt;BO327,BH327,BK327)</f>
        <v>1</v>
      </c>
      <c r="BV327" s="27">
        <f t="shared" ref="BV327" ca="1" si="4684">IF(BN327&gt;BO327,BL327,BM327)</f>
        <v>14</v>
      </c>
      <c r="BW327" s="27">
        <f t="shared" ref="BW327" ca="1" si="4685">IF(BN327&lt;BO327,BL327,BM327)</f>
        <v>5</v>
      </c>
      <c r="BX327" s="58">
        <f t="shared" ref="BX327" ca="1" si="4686">BV327*BW328+BW327*BV328</f>
        <v>48</v>
      </c>
      <c r="BY327" s="114" t="s">
        <v>26</v>
      </c>
      <c r="BZ327" s="114" t="str">
        <f t="shared" ref="BZ327" ca="1" si="4687">IF(BX327&lt;0,"-","")</f>
        <v/>
      </c>
      <c r="CA327" s="30">
        <f t="shared" ca="1" si="4163"/>
        <v>48</v>
      </c>
      <c r="CB327" s="24">
        <f t="shared" ref="CB327" ca="1" si="4688">CA327/GCD(CA327,CA328)</f>
        <v>6</v>
      </c>
      <c r="CD327" s="128">
        <f t="shared" ref="CD327" ca="1" si="4689">QUOTIENT(CB327,CB328)</f>
        <v>6</v>
      </c>
      <c r="CE327" s="57">
        <f t="shared" ref="CE327" ca="1" si="4690">MOD(CB327,CB328)</f>
        <v>0</v>
      </c>
      <c r="CG327"/>
      <c r="CK327" s="5"/>
      <c r="CN327" s="5"/>
    </row>
    <row r="328" spans="2:92" ht="32" customHeight="1" x14ac:dyDescent="0.55000000000000004">
      <c r="B328" s="61"/>
      <c r="C328" s="131"/>
      <c r="D328" s="114"/>
      <c r="E328" s="114"/>
      <c r="F328" s="59">
        <f t="shared" ca="1" si="4167"/>
        <v>4</v>
      </c>
      <c r="G328" s="114"/>
      <c r="H328" s="114"/>
      <c r="I328" s="59">
        <f t="shared" ca="1" si="4168"/>
        <v>2</v>
      </c>
      <c r="J328" s="26"/>
      <c r="K328" s="114"/>
      <c r="L328" s="27">
        <f t="shared" ca="1" si="4169"/>
        <v>1</v>
      </c>
      <c r="M328" s="118"/>
      <c r="N328" s="54"/>
      <c r="O328" s="118"/>
      <c r="P328" s="118"/>
      <c r="Q328" s="121"/>
      <c r="R328" s="114"/>
      <c r="S328" s="122"/>
      <c r="T328" s="114"/>
      <c r="U328" s="122"/>
      <c r="V328" s="114"/>
      <c r="W328" s="120"/>
      <c r="X328" s="56"/>
      <c r="Y328" s="121"/>
      <c r="Z328" s="114"/>
      <c r="AA328" s="122"/>
      <c r="AB328" s="114"/>
      <c r="AC328" s="122"/>
      <c r="AD328" s="114"/>
      <c r="AE328" s="27"/>
      <c r="AF328" s="114"/>
      <c r="AG328" t="s">
        <v>230</v>
      </c>
      <c r="AH328" t="s">
        <v>250</v>
      </c>
      <c r="AI328" s="1">
        <f t="shared" ref="AI328" ca="1" si="4691">IF(O327="","",O327)</f>
        <v>6</v>
      </c>
      <c r="AK328" s="1"/>
      <c r="AM328" s="1"/>
      <c r="AO328" t="s">
        <v>230</v>
      </c>
      <c r="AP328" s="114"/>
      <c r="AQ328" t="str">
        <f t="shared" ca="1" si="4561"/>
        <v>\\(\\quad \\displaystyle 6 \\)</v>
      </c>
      <c r="AS328" s="114"/>
      <c r="AT328" s="114"/>
      <c r="AU328" s="114"/>
      <c r="AV328" s="114"/>
      <c r="AW328" s="114"/>
      <c r="AX328" s="114"/>
      <c r="AY328" s="114"/>
      <c r="AZ328" s="117"/>
      <c r="BG328" s="128"/>
      <c r="BH328" s="23">
        <f t="shared" ref="BH328" ca="1" si="4692">RANDBETWEEN(2,10)</f>
        <v>4</v>
      </c>
      <c r="BI328" s="120"/>
      <c r="BJ328" s="128"/>
      <c r="BK328" s="23">
        <f t="shared" ca="1" si="2496"/>
        <v>2</v>
      </c>
      <c r="BL328">
        <f t="shared" ref="BL328" ca="1" si="4693">BH328</f>
        <v>4</v>
      </c>
      <c r="BM328">
        <f t="shared" ref="BM328" ca="1" si="4694">BK328</f>
        <v>2</v>
      </c>
      <c r="BN328" s="114"/>
      <c r="BO328" s="114"/>
      <c r="BP328" s="114"/>
      <c r="BQ328" s="129"/>
      <c r="BR328" s="55">
        <f t="shared" ref="BR328" ca="1" si="4695">IF(BN327&gt;BO327,BH328,BK328)</f>
        <v>4</v>
      </c>
      <c r="BS328" s="114"/>
      <c r="BT328" s="129"/>
      <c r="BU328" s="55">
        <f t="shared" ref="BU328" ca="1" si="4696">IF(BN327&lt;BO327,BH328,BK328)</f>
        <v>2</v>
      </c>
      <c r="BV328" s="27">
        <f t="shared" ref="BV328" ca="1" si="4697">IF(BN327&gt;BO327,BL328,BM328)</f>
        <v>4</v>
      </c>
      <c r="BW328" s="27">
        <f t="shared" ref="BW328" ca="1" si="4698">IF(BN327&lt;BO327,BL328,BM328)</f>
        <v>2</v>
      </c>
      <c r="BX328" s="27">
        <f t="shared" ref="BX328" ca="1" si="4699">BV328*BW328</f>
        <v>8</v>
      </c>
      <c r="BY328" s="114"/>
      <c r="BZ328" s="114"/>
      <c r="CA328">
        <f t="shared" ca="1" si="4163"/>
        <v>8</v>
      </c>
      <c r="CB328" s="25">
        <f t="shared" ref="CB328" ca="1" si="4700">CA328/GCD(CA327,CA328)</f>
        <v>1</v>
      </c>
      <c r="CD328" s="128"/>
      <c r="CE328" s="23">
        <f t="shared" ref="CE328" ca="1" si="4701">CB328</f>
        <v>1</v>
      </c>
      <c r="CG328"/>
      <c r="CK328" s="5"/>
      <c r="CN328" s="5"/>
    </row>
    <row r="329" spans="2:92" ht="32" customHeight="1" thickBot="1" x14ac:dyDescent="0.6">
      <c r="B329" s="61"/>
      <c r="C329" s="130" t="s">
        <v>218</v>
      </c>
      <c r="D329" s="114">
        <v>13</v>
      </c>
      <c r="E329" s="114">
        <f t="shared" ref="E329" ca="1" si="4702">BQ329</f>
        <v>8</v>
      </c>
      <c r="F329" s="60">
        <f t="shared" ca="1" si="4167"/>
        <v>4</v>
      </c>
      <c r="G329" s="114" t="str">
        <f t="shared" ref="G329" si="4703">BS329</f>
        <v>　+　</v>
      </c>
      <c r="H329" s="114">
        <f t="shared" ref="H329" ca="1" si="4704">BT329</f>
        <v>2</v>
      </c>
      <c r="I329" s="60">
        <f t="shared" ca="1" si="4168"/>
        <v>3</v>
      </c>
      <c r="J329" s="26"/>
      <c r="K329" s="114">
        <f t="shared" ref="K329" ca="1" si="4705">CD329</f>
        <v>11</v>
      </c>
      <c r="L329" s="58">
        <f t="shared" ca="1" si="4169"/>
        <v>0</v>
      </c>
      <c r="M329" s="118" t="str">
        <f t="shared" ref="M329" ca="1" si="4706">IF(L330=1,"=","")</f>
        <v>=</v>
      </c>
      <c r="N329" s="54"/>
      <c r="O329" s="118">
        <f t="shared" ref="O329" ca="1" si="4707">IF(L329=0,K329,"")</f>
        <v>11</v>
      </c>
      <c r="P329" s="118" t="s">
        <v>250</v>
      </c>
      <c r="Q329" s="121">
        <f t="shared" ref="Q329" ca="1" si="4708">IF(E329="","",E329)</f>
        <v>8</v>
      </c>
      <c r="R329" s="114" t="s">
        <v>249</v>
      </c>
      <c r="S329" s="122">
        <f t="shared" ref="S329" ca="1" si="4709">F329</f>
        <v>4</v>
      </c>
      <c r="T329" s="114" t="s">
        <v>216</v>
      </c>
      <c r="U329" s="122">
        <f t="shared" ref="U329" ca="1" si="4710">F330</f>
        <v>6</v>
      </c>
      <c r="V329" s="114" t="s">
        <v>217</v>
      </c>
      <c r="W329" s="120" t="str">
        <f t="shared" ref="W329" si="4711">G329</f>
        <v>　+　</v>
      </c>
      <c r="X329" s="56"/>
      <c r="Y329" s="121">
        <f t="shared" ref="Y329" ca="1" si="4712">IF(H329="","",H329)</f>
        <v>2</v>
      </c>
      <c r="Z329" s="114" t="s">
        <v>249</v>
      </c>
      <c r="AA329" s="122">
        <f t="shared" ref="AA329" ca="1" si="4713">I329</f>
        <v>3</v>
      </c>
      <c r="AB329" s="114" t="s">
        <v>216</v>
      </c>
      <c r="AC329" s="122">
        <f t="shared" ref="AC329" ca="1" si="4714">I330</f>
        <v>9</v>
      </c>
      <c r="AD329" s="114" t="s">
        <v>217</v>
      </c>
      <c r="AE329" s="27"/>
      <c r="AF329" s="114" t="s">
        <v>233</v>
      </c>
      <c r="AG329" t="s">
        <v>230</v>
      </c>
      <c r="AH329" t="s">
        <v>250</v>
      </c>
      <c r="AI329" s="1">
        <f t="shared" ref="AI329" ca="1" si="4715">IF(K329="","",K329)</f>
        <v>11</v>
      </c>
      <c r="AJ329" t="s">
        <v>249</v>
      </c>
      <c r="AK329" s="1">
        <f t="shared" ref="AK329" ca="1" si="4716">L329</f>
        <v>0</v>
      </c>
      <c r="AL329" t="s">
        <v>216</v>
      </c>
      <c r="AM329" s="1">
        <f t="shared" ref="AM329" ca="1" si="4717">L330</f>
        <v>1</v>
      </c>
      <c r="AN329" t="s">
        <v>217</v>
      </c>
      <c r="AO329" t="s">
        <v>230</v>
      </c>
      <c r="AP329" s="114" t="str">
        <f t="shared" ca="1" si="4118"/>
        <v>\\(\\quad \\displaystyle 8\\frac{4}{6}　+　2\\frac{3}{9}　=　 \\)</v>
      </c>
      <c r="AQ329" t="str">
        <f t="shared" ca="1" si="4561"/>
        <v>\\(\\quad \\displaystyle 11\\frac{0}{1} \\)</v>
      </c>
      <c r="AS329" s="114" t="str">
        <f t="shared" ref="AS329" ca="1" si="4718">AP329</f>
        <v>\\(\\quad \\displaystyle 8\\frac{4}{6}　+　2\\frac{3}{9}　=　 \\)</v>
      </c>
      <c r="AT329" s="114" t="str">
        <f t="shared" ref="AT329" ca="1" si="4719">IF(O329="",AQ329,AQ330)</f>
        <v>\\(\\quad \\displaystyle 11 \\)</v>
      </c>
      <c r="AU329" s="114" t="s">
        <v>60</v>
      </c>
      <c r="AV329" s="115" t="s">
        <v>222</v>
      </c>
      <c r="AW329" s="115" t="str">
        <f t="shared" ref="AW329" ca="1" si="4720">AS329</f>
        <v>\\(\\quad \\displaystyle 8\\frac{4}{6}　+　2\\frac{3}{9}　=　 \\)</v>
      </c>
      <c r="AX329" s="115" t="str">
        <f t="shared" ref="AX329" ca="1" si="4721">AT329</f>
        <v>\\(\\quad \\displaystyle 11 \\)</v>
      </c>
      <c r="AY329" s="115" t="s">
        <v>62</v>
      </c>
      <c r="AZ329" s="116" t="str">
        <f t="shared" ref="AZ329" ca="1" si="4722">"INSERT INTO "&amp;AU329&amp;"(tangen,question,answer,editor,date,count) VALUES('"&amp;AV329&amp;"','"&amp;AW329&amp;"','"&amp;AX329&amp;"','"&amp;AY329&amp;"',NOW(),0);"</f>
        <v>INSERT INTO math(tangen,question,answer,editor,date,count) VALUES('m3900','\\(\\quad \\displaystyle 8\\frac{4}{6}　+　2\\frac{3}{9}　=　 \\)','\\(\\quad \\displaystyle 11 \\)','harazono',NOW(),0);</v>
      </c>
      <c r="BG329" s="128">
        <f t="shared" ref="BG329" ca="1" si="4723">RANDBETWEEN(2,10)</f>
        <v>8</v>
      </c>
      <c r="BH329" s="22">
        <f t="shared" ref="BH329" ca="1" si="4724">RANDBETWEEN(1,BH330-1)</f>
        <v>4</v>
      </c>
      <c r="BI329" s="120" t="s">
        <v>231</v>
      </c>
      <c r="BJ329" s="128">
        <f t="shared" ref="BJ329" ca="1" si="4725">RANDBETWEEN(1,BG329-1)</f>
        <v>2</v>
      </c>
      <c r="BK329" s="22">
        <f t="shared" ref="BK329" ca="1" si="4726">RANDBETWEEN(1,BK330-1)</f>
        <v>3</v>
      </c>
      <c r="BL329">
        <f t="shared" ref="BL329" ca="1" si="4727">(BH329+BG329*BH330)</f>
        <v>52</v>
      </c>
      <c r="BM329">
        <f t="shared" ref="BM329" ca="1" si="4728">BK329+BJ329*BK330</f>
        <v>21</v>
      </c>
      <c r="BN329" s="114">
        <f t="shared" ref="BN329" ca="1" si="4729">(BH329+BG329*BH330)/BH330</f>
        <v>8.6666666666666661</v>
      </c>
      <c r="BO329" s="114">
        <f t="shared" ref="BO329" ca="1" si="4730">(BK329+BJ329*BK330)/BK330</f>
        <v>2.3333333333333335</v>
      </c>
      <c r="BP329" s="114" t="s">
        <v>26</v>
      </c>
      <c r="BQ329" s="129">
        <f t="shared" ref="BQ329" ca="1" si="4731">IF(BN329&gt;BO329,BG329,BJ329)</f>
        <v>8</v>
      </c>
      <c r="BR329" s="57">
        <f t="shared" ref="BR329" ca="1" si="4732">IF(BN329&gt;BO329,BH329,BK329)</f>
        <v>4</v>
      </c>
      <c r="BS329" s="114" t="str">
        <f t="shared" ref="BS329" si="4733">BI329</f>
        <v>　+　</v>
      </c>
      <c r="BT329" s="129">
        <f t="shared" ref="BT329" ca="1" si="4734">IF(BN329&lt;BO329,BG329,BJ329)</f>
        <v>2</v>
      </c>
      <c r="BU329" s="57">
        <f t="shared" ref="BU329" ca="1" si="4735">IF(BN329&lt;BO329,BH329,BK329)</f>
        <v>3</v>
      </c>
      <c r="BV329" s="27">
        <f t="shared" ref="BV329" ca="1" si="4736">IF(BN329&gt;BO329,BL329,BM329)</f>
        <v>52</v>
      </c>
      <c r="BW329" s="27">
        <f t="shared" ref="BW329" ca="1" si="4737">IF(BN329&lt;BO329,BL329,BM329)</f>
        <v>21</v>
      </c>
      <c r="BX329" s="58">
        <f t="shared" ref="BX329" ca="1" si="4738">BV329*BW330+BW329*BV330</f>
        <v>594</v>
      </c>
      <c r="BY329" s="114" t="s">
        <v>26</v>
      </c>
      <c r="BZ329" s="114" t="str">
        <f t="shared" ref="BZ329" ca="1" si="4739">IF(BX329&lt;0,"-","")</f>
        <v/>
      </c>
      <c r="CA329" s="30">
        <f t="shared" ca="1" si="4163"/>
        <v>594</v>
      </c>
      <c r="CB329" s="24">
        <f t="shared" ref="CB329" ca="1" si="4740">CA329/GCD(CA329,CA330)</f>
        <v>11</v>
      </c>
      <c r="CD329" s="128">
        <f t="shared" ref="CD329" ca="1" si="4741">QUOTIENT(CB329,CB330)</f>
        <v>11</v>
      </c>
      <c r="CE329" s="57">
        <f t="shared" ref="CE329" ca="1" si="4742">MOD(CB329,CB330)</f>
        <v>0</v>
      </c>
      <c r="CG329"/>
      <c r="CK329" s="5"/>
      <c r="CN329" s="5"/>
    </row>
    <row r="330" spans="2:92" ht="32" customHeight="1" x14ac:dyDescent="0.55000000000000004">
      <c r="B330" s="61"/>
      <c r="C330" s="131"/>
      <c r="D330" s="114"/>
      <c r="E330" s="114"/>
      <c r="F330" s="59">
        <f t="shared" ca="1" si="4167"/>
        <v>6</v>
      </c>
      <c r="G330" s="114"/>
      <c r="H330" s="114"/>
      <c r="I330" s="59">
        <f t="shared" ca="1" si="4168"/>
        <v>9</v>
      </c>
      <c r="J330" s="26"/>
      <c r="K330" s="114"/>
      <c r="L330" s="27">
        <f t="shared" ca="1" si="4169"/>
        <v>1</v>
      </c>
      <c r="M330" s="118"/>
      <c r="N330" s="54"/>
      <c r="O330" s="118"/>
      <c r="P330" s="118"/>
      <c r="Q330" s="121"/>
      <c r="R330" s="114"/>
      <c r="S330" s="122"/>
      <c r="T330" s="114"/>
      <c r="U330" s="122"/>
      <c r="V330" s="114"/>
      <c r="W330" s="120"/>
      <c r="X330" s="56"/>
      <c r="Y330" s="121"/>
      <c r="Z330" s="114"/>
      <c r="AA330" s="122"/>
      <c r="AB330" s="114"/>
      <c r="AC330" s="122"/>
      <c r="AD330" s="114"/>
      <c r="AE330" s="27"/>
      <c r="AF330" s="114"/>
      <c r="AG330" t="s">
        <v>230</v>
      </c>
      <c r="AH330" t="s">
        <v>250</v>
      </c>
      <c r="AI330" s="1">
        <f t="shared" ref="AI330" ca="1" si="4743">IF(O329="","",O329)</f>
        <v>11</v>
      </c>
      <c r="AK330" s="1"/>
      <c r="AM330" s="1"/>
      <c r="AO330" t="s">
        <v>230</v>
      </c>
      <c r="AP330" s="114"/>
      <c r="AQ330" t="str">
        <f t="shared" ca="1" si="4561"/>
        <v>\\(\\quad \\displaystyle 11 \\)</v>
      </c>
      <c r="AS330" s="114"/>
      <c r="AT330" s="114"/>
      <c r="AU330" s="114"/>
      <c r="AV330" s="114"/>
      <c r="AW330" s="114"/>
      <c r="AX330" s="114"/>
      <c r="AY330" s="114"/>
      <c r="AZ330" s="117"/>
      <c r="BG330" s="128"/>
      <c r="BH330" s="23">
        <f t="shared" ref="BH330" ca="1" si="4744">RANDBETWEEN(2,10)</f>
        <v>6</v>
      </c>
      <c r="BI330" s="120"/>
      <c r="BJ330" s="128"/>
      <c r="BK330" s="23">
        <f t="shared" ca="1" si="2496"/>
        <v>9</v>
      </c>
      <c r="BL330">
        <f t="shared" ref="BL330" ca="1" si="4745">BH330</f>
        <v>6</v>
      </c>
      <c r="BM330">
        <f t="shared" ref="BM330" ca="1" si="4746">BK330</f>
        <v>9</v>
      </c>
      <c r="BN330" s="114"/>
      <c r="BO330" s="114"/>
      <c r="BP330" s="114"/>
      <c r="BQ330" s="129"/>
      <c r="BR330" s="55">
        <f t="shared" ref="BR330" ca="1" si="4747">IF(BN329&gt;BO329,BH330,BK330)</f>
        <v>6</v>
      </c>
      <c r="BS330" s="114"/>
      <c r="BT330" s="129"/>
      <c r="BU330" s="55">
        <f t="shared" ref="BU330" ca="1" si="4748">IF(BN329&lt;BO329,BH330,BK330)</f>
        <v>9</v>
      </c>
      <c r="BV330" s="27">
        <f t="shared" ref="BV330" ca="1" si="4749">IF(BN329&gt;BO329,BL330,BM330)</f>
        <v>6</v>
      </c>
      <c r="BW330" s="27">
        <f t="shared" ref="BW330" ca="1" si="4750">IF(BN329&lt;BO329,BL330,BM330)</f>
        <v>9</v>
      </c>
      <c r="BX330" s="27">
        <f t="shared" ref="BX330" ca="1" si="4751">BV330*BW330</f>
        <v>54</v>
      </c>
      <c r="BY330" s="114"/>
      <c r="BZ330" s="114"/>
      <c r="CA330">
        <f t="shared" ca="1" si="4163"/>
        <v>54</v>
      </c>
      <c r="CB330" s="25">
        <f t="shared" ref="CB330" ca="1" si="4752">CA330/GCD(CA329,CA330)</f>
        <v>1</v>
      </c>
      <c r="CD330" s="128"/>
      <c r="CE330" s="23">
        <f t="shared" ref="CE330" ca="1" si="4753">CB330</f>
        <v>1</v>
      </c>
      <c r="CG330"/>
      <c r="CK330" s="5"/>
      <c r="CN330" s="5"/>
    </row>
    <row r="331" spans="2:92" ht="32" customHeight="1" thickBot="1" x14ac:dyDescent="0.6">
      <c r="B331" s="61"/>
      <c r="C331" s="130" t="s">
        <v>218</v>
      </c>
      <c r="D331" s="114">
        <v>14</v>
      </c>
      <c r="E331" s="114">
        <f t="shared" ref="E331" ca="1" si="4754">BQ331</f>
        <v>9</v>
      </c>
      <c r="F331" s="60">
        <f t="shared" ca="1" si="4167"/>
        <v>4</v>
      </c>
      <c r="G331" s="114" t="str">
        <f t="shared" ref="G331" si="4755">BS331</f>
        <v>　+　</v>
      </c>
      <c r="H331" s="114">
        <f t="shared" ref="H331" ca="1" si="4756">BT331</f>
        <v>6</v>
      </c>
      <c r="I331" s="60">
        <f t="shared" ca="1" si="4168"/>
        <v>7</v>
      </c>
      <c r="J331" s="26"/>
      <c r="K331" s="114">
        <f t="shared" ref="K331" ca="1" si="4757">CD331</f>
        <v>16</v>
      </c>
      <c r="L331" s="58">
        <f t="shared" ca="1" si="4169"/>
        <v>13</v>
      </c>
      <c r="M331" s="118" t="str">
        <f t="shared" ref="M331" ca="1" si="4758">IF(L332=1,"=","")</f>
        <v/>
      </c>
      <c r="N331" s="54"/>
      <c r="O331" s="118" t="str">
        <f t="shared" ref="O331" ca="1" si="4759">IF(L331=0,K331,"")</f>
        <v/>
      </c>
      <c r="P331" s="118" t="s">
        <v>250</v>
      </c>
      <c r="Q331" s="121">
        <f t="shared" ref="Q331" ca="1" si="4760">IF(E331="","",E331)</f>
        <v>9</v>
      </c>
      <c r="R331" s="114" t="s">
        <v>249</v>
      </c>
      <c r="S331" s="122">
        <f t="shared" ref="S331" ca="1" si="4761">F331</f>
        <v>4</v>
      </c>
      <c r="T331" s="114" t="s">
        <v>216</v>
      </c>
      <c r="U331" s="122">
        <f t="shared" ref="U331" ca="1" si="4762">F332</f>
        <v>6</v>
      </c>
      <c r="V331" s="114" t="s">
        <v>217</v>
      </c>
      <c r="W331" s="120" t="str">
        <f t="shared" ref="W331" si="4763">G331</f>
        <v>　+　</v>
      </c>
      <c r="X331" s="56"/>
      <c r="Y331" s="121">
        <f t="shared" ref="Y331" ca="1" si="4764">IF(H331="","",H331)</f>
        <v>6</v>
      </c>
      <c r="Z331" s="114" t="s">
        <v>249</v>
      </c>
      <c r="AA331" s="122">
        <f t="shared" ref="AA331" ca="1" si="4765">I331</f>
        <v>7</v>
      </c>
      <c r="AB331" s="114" t="s">
        <v>216</v>
      </c>
      <c r="AC331" s="122">
        <f t="shared" ref="AC331" ca="1" si="4766">I332</f>
        <v>8</v>
      </c>
      <c r="AD331" s="114" t="s">
        <v>217</v>
      </c>
      <c r="AE331" s="27"/>
      <c r="AF331" s="114" t="s">
        <v>233</v>
      </c>
      <c r="AG331" t="s">
        <v>230</v>
      </c>
      <c r="AH331" t="s">
        <v>250</v>
      </c>
      <c r="AI331" s="1">
        <f t="shared" ref="AI331" ca="1" si="4767">IF(K331="","",K331)</f>
        <v>16</v>
      </c>
      <c r="AJ331" t="s">
        <v>249</v>
      </c>
      <c r="AK331" s="1">
        <f t="shared" ref="AK331" ca="1" si="4768">L331</f>
        <v>13</v>
      </c>
      <c r="AL331" t="s">
        <v>216</v>
      </c>
      <c r="AM331" s="1">
        <f t="shared" ref="AM331" ca="1" si="4769">L332</f>
        <v>24</v>
      </c>
      <c r="AN331" t="s">
        <v>217</v>
      </c>
      <c r="AO331" t="s">
        <v>230</v>
      </c>
      <c r="AP331" s="114" t="str">
        <f t="shared" ca="1" si="4118"/>
        <v>\\(\\quad \\displaystyle 9\\frac{4}{6}　+　6\\frac{7}{8}　=　 \\)</v>
      </c>
      <c r="AQ331" t="str">
        <f t="shared" ca="1" si="4561"/>
        <v>\\(\\quad \\displaystyle 16\\frac{13}{24} \\)</v>
      </c>
      <c r="AS331" s="114" t="str">
        <f t="shared" ref="AS331" ca="1" si="4770">AP331</f>
        <v>\\(\\quad \\displaystyle 9\\frac{4}{6}　+　6\\frac{7}{8}　=　 \\)</v>
      </c>
      <c r="AT331" s="114" t="str">
        <f t="shared" ref="AT331" ca="1" si="4771">IF(O331="",AQ331,AQ332)</f>
        <v>\\(\\quad \\displaystyle 16\\frac{13}{24} \\)</v>
      </c>
      <c r="AU331" s="114" t="s">
        <v>60</v>
      </c>
      <c r="AV331" s="115" t="s">
        <v>222</v>
      </c>
      <c r="AW331" s="115" t="str">
        <f t="shared" ref="AW331" ca="1" si="4772">AS331</f>
        <v>\\(\\quad \\displaystyle 9\\frac{4}{6}　+　6\\frac{7}{8}　=　 \\)</v>
      </c>
      <c r="AX331" s="115" t="str">
        <f t="shared" ref="AX331" ca="1" si="4773">AT331</f>
        <v>\\(\\quad \\displaystyle 16\\frac{13}{24} \\)</v>
      </c>
      <c r="AY331" s="115" t="s">
        <v>62</v>
      </c>
      <c r="AZ331" s="116" t="str">
        <f t="shared" ref="AZ331" ca="1" si="4774">"INSERT INTO "&amp;AU331&amp;"(tangen,question,answer,editor,date,count) VALUES('"&amp;AV331&amp;"','"&amp;AW331&amp;"','"&amp;AX331&amp;"','"&amp;AY331&amp;"',NOW(),0);"</f>
        <v>INSERT INTO math(tangen,question,answer,editor,date,count) VALUES('m3900','\\(\\quad \\displaystyle 9\\frac{4}{6}　+　6\\frac{7}{8}　=　 \\)','\\(\\quad \\displaystyle 16\\frac{13}{24} \\)','harazono',NOW(),0);</v>
      </c>
      <c r="BG331" s="128">
        <f t="shared" ref="BG331" ca="1" si="4775">RANDBETWEEN(2,10)</f>
        <v>9</v>
      </c>
      <c r="BH331" s="22">
        <f t="shared" ref="BH331" ca="1" si="4776">RANDBETWEEN(1,BH332-1)</f>
        <v>4</v>
      </c>
      <c r="BI331" s="120" t="s">
        <v>231</v>
      </c>
      <c r="BJ331" s="128">
        <f t="shared" ref="BJ331" ca="1" si="4777">RANDBETWEEN(1,BG331-1)</f>
        <v>6</v>
      </c>
      <c r="BK331" s="22">
        <f t="shared" ref="BK331" ca="1" si="4778">RANDBETWEEN(1,BK332-1)</f>
        <v>7</v>
      </c>
      <c r="BL331">
        <f t="shared" ref="BL331" ca="1" si="4779">(BH331+BG331*BH332)</f>
        <v>58</v>
      </c>
      <c r="BM331">
        <f t="shared" ref="BM331" ca="1" si="4780">BK331+BJ331*BK332</f>
        <v>55</v>
      </c>
      <c r="BN331" s="114">
        <f t="shared" ref="BN331" ca="1" si="4781">(BH331+BG331*BH332)/BH332</f>
        <v>9.6666666666666661</v>
      </c>
      <c r="BO331" s="114">
        <f t="shared" ref="BO331" ca="1" si="4782">(BK331+BJ331*BK332)/BK332</f>
        <v>6.875</v>
      </c>
      <c r="BP331" s="114" t="s">
        <v>26</v>
      </c>
      <c r="BQ331" s="129">
        <f t="shared" ref="BQ331" ca="1" si="4783">IF(BN331&gt;BO331,BG331,BJ331)</f>
        <v>9</v>
      </c>
      <c r="BR331" s="57">
        <f t="shared" ref="BR331" ca="1" si="4784">IF(BN331&gt;BO331,BH331,BK331)</f>
        <v>4</v>
      </c>
      <c r="BS331" s="114" t="str">
        <f t="shared" ref="BS331" si="4785">BI331</f>
        <v>　+　</v>
      </c>
      <c r="BT331" s="129">
        <f t="shared" ref="BT331" ca="1" si="4786">IF(BN331&lt;BO331,BG331,BJ331)</f>
        <v>6</v>
      </c>
      <c r="BU331" s="57">
        <f t="shared" ref="BU331" ca="1" si="4787">IF(BN331&lt;BO331,BH331,BK331)</f>
        <v>7</v>
      </c>
      <c r="BV331" s="27">
        <f t="shared" ref="BV331" ca="1" si="4788">IF(BN331&gt;BO331,BL331,BM331)</f>
        <v>58</v>
      </c>
      <c r="BW331" s="27">
        <f t="shared" ref="BW331" ca="1" si="4789">IF(BN331&lt;BO331,BL331,BM331)</f>
        <v>55</v>
      </c>
      <c r="BX331" s="58">
        <f t="shared" ref="BX331" ca="1" si="4790">BV331*BW332+BW331*BV332</f>
        <v>794</v>
      </c>
      <c r="BY331" s="114" t="s">
        <v>26</v>
      </c>
      <c r="BZ331" s="114" t="str">
        <f t="shared" ref="BZ331" ca="1" si="4791">IF(BX331&lt;0,"-","")</f>
        <v/>
      </c>
      <c r="CA331" s="30">
        <f t="shared" ca="1" si="4163"/>
        <v>794</v>
      </c>
      <c r="CB331" s="24">
        <f t="shared" ref="CB331" ca="1" si="4792">CA331/GCD(CA331,CA332)</f>
        <v>397</v>
      </c>
      <c r="CD331" s="128">
        <f t="shared" ref="CD331" ca="1" si="4793">QUOTIENT(CB331,CB332)</f>
        <v>16</v>
      </c>
      <c r="CE331" s="57">
        <f t="shared" ref="CE331" ca="1" si="4794">MOD(CB331,CB332)</f>
        <v>13</v>
      </c>
      <c r="CG331"/>
      <c r="CK331" s="5"/>
      <c r="CN331" s="5"/>
    </row>
    <row r="332" spans="2:92" ht="32" customHeight="1" x14ac:dyDescent="0.55000000000000004">
      <c r="B332" s="61"/>
      <c r="C332" s="131"/>
      <c r="D332" s="114"/>
      <c r="E332" s="114"/>
      <c r="F332" s="59">
        <f t="shared" ca="1" si="4167"/>
        <v>6</v>
      </c>
      <c r="G332" s="114"/>
      <c r="H332" s="114"/>
      <c r="I332" s="59">
        <f t="shared" ca="1" si="4168"/>
        <v>8</v>
      </c>
      <c r="J332" s="26"/>
      <c r="K332" s="114"/>
      <c r="L332" s="27">
        <f t="shared" ca="1" si="4169"/>
        <v>24</v>
      </c>
      <c r="M332" s="118"/>
      <c r="N332" s="54"/>
      <c r="O332" s="118"/>
      <c r="P332" s="118"/>
      <c r="Q332" s="121"/>
      <c r="R332" s="114"/>
      <c r="S332" s="122"/>
      <c r="T332" s="114"/>
      <c r="U332" s="122"/>
      <c r="V332" s="114"/>
      <c r="W332" s="120"/>
      <c r="X332" s="56"/>
      <c r="Y332" s="121"/>
      <c r="Z332" s="114"/>
      <c r="AA332" s="122"/>
      <c r="AB332" s="114"/>
      <c r="AC332" s="122"/>
      <c r="AD332" s="114"/>
      <c r="AE332" s="27"/>
      <c r="AF332" s="114"/>
      <c r="AG332" t="s">
        <v>230</v>
      </c>
      <c r="AH332" t="s">
        <v>250</v>
      </c>
      <c r="AI332" s="1" t="str">
        <f t="shared" ref="AI332" ca="1" si="4795">IF(O331="","",O331)</f>
        <v/>
      </c>
      <c r="AK332" s="1"/>
      <c r="AM332" s="1"/>
      <c r="AO332" t="s">
        <v>230</v>
      </c>
      <c r="AP332" s="114"/>
      <c r="AQ332" t="str">
        <f t="shared" ca="1" si="4561"/>
        <v>\\(\\quad \\displaystyle  \\)</v>
      </c>
      <c r="AS332" s="114"/>
      <c r="AT332" s="114"/>
      <c r="AU332" s="114"/>
      <c r="AV332" s="114"/>
      <c r="AW332" s="114"/>
      <c r="AX332" s="114"/>
      <c r="AY332" s="114"/>
      <c r="AZ332" s="117"/>
      <c r="BG332" s="128"/>
      <c r="BH332" s="23">
        <f t="shared" ref="BH332" ca="1" si="4796">RANDBETWEEN(2,10)</f>
        <v>6</v>
      </c>
      <c r="BI332" s="120"/>
      <c r="BJ332" s="128"/>
      <c r="BK332" s="23">
        <f t="shared" ca="1" si="2496"/>
        <v>8</v>
      </c>
      <c r="BL332">
        <f t="shared" ref="BL332" ca="1" si="4797">BH332</f>
        <v>6</v>
      </c>
      <c r="BM332">
        <f t="shared" ref="BM332" ca="1" si="4798">BK332</f>
        <v>8</v>
      </c>
      <c r="BN332" s="114"/>
      <c r="BO332" s="114"/>
      <c r="BP332" s="114"/>
      <c r="BQ332" s="129"/>
      <c r="BR332" s="55">
        <f t="shared" ref="BR332" ca="1" si="4799">IF(BN331&gt;BO331,BH332,BK332)</f>
        <v>6</v>
      </c>
      <c r="BS332" s="114"/>
      <c r="BT332" s="129"/>
      <c r="BU332" s="55">
        <f t="shared" ref="BU332" ca="1" si="4800">IF(BN331&lt;BO331,BH332,BK332)</f>
        <v>8</v>
      </c>
      <c r="BV332" s="27">
        <f t="shared" ref="BV332" ca="1" si="4801">IF(BN331&gt;BO331,BL332,BM332)</f>
        <v>6</v>
      </c>
      <c r="BW332" s="27">
        <f t="shared" ref="BW332" ca="1" si="4802">IF(BN331&lt;BO331,BL332,BM332)</f>
        <v>8</v>
      </c>
      <c r="BX332" s="27">
        <f t="shared" ref="BX332" ca="1" si="4803">BV332*BW332</f>
        <v>48</v>
      </c>
      <c r="BY332" s="114"/>
      <c r="BZ332" s="114"/>
      <c r="CA332">
        <f t="shared" ca="1" si="4163"/>
        <v>48</v>
      </c>
      <c r="CB332" s="25">
        <f t="shared" ref="CB332" ca="1" si="4804">CA332/GCD(CA331,CA332)</f>
        <v>24</v>
      </c>
      <c r="CD332" s="128"/>
      <c r="CE332" s="23">
        <f t="shared" ref="CE332" ca="1" si="4805">CB332</f>
        <v>24</v>
      </c>
      <c r="CG332"/>
      <c r="CK332" s="5"/>
      <c r="CN332" s="5"/>
    </row>
    <row r="333" spans="2:92" ht="32" customHeight="1" thickBot="1" x14ac:dyDescent="0.6">
      <c r="B333" s="61"/>
      <c r="C333" s="130" t="s">
        <v>218</v>
      </c>
      <c r="D333" s="114">
        <v>15</v>
      </c>
      <c r="E333" s="114">
        <f t="shared" ref="E333" ca="1" si="4806">BQ333</f>
        <v>10</v>
      </c>
      <c r="F333" s="60">
        <f t="shared" ca="1" si="4167"/>
        <v>1</v>
      </c>
      <c r="G333" s="114" t="str">
        <f t="shared" ref="G333" si="4807">BS333</f>
        <v>　+　</v>
      </c>
      <c r="H333" s="114">
        <f t="shared" ref="H333" ca="1" si="4808">BT333</f>
        <v>2</v>
      </c>
      <c r="I333" s="60">
        <f t="shared" ca="1" si="4168"/>
        <v>5</v>
      </c>
      <c r="J333" s="26"/>
      <c r="K333" s="114">
        <f t="shared" ref="K333" ca="1" si="4809">CD333</f>
        <v>13</v>
      </c>
      <c r="L333" s="58">
        <f t="shared" ca="1" si="4169"/>
        <v>0</v>
      </c>
      <c r="M333" s="118" t="str">
        <f t="shared" ref="M333" ca="1" si="4810">IF(L334=1,"=","")</f>
        <v>=</v>
      </c>
      <c r="N333" s="54"/>
      <c r="O333" s="118">
        <f t="shared" ref="O333" ca="1" si="4811">IF(L333=0,K333,"")</f>
        <v>13</v>
      </c>
      <c r="P333" s="118" t="s">
        <v>250</v>
      </c>
      <c r="Q333" s="121">
        <f t="shared" ref="Q333" ca="1" si="4812">IF(E333="","",E333)</f>
        <v>10</v>
      </c>
      <c r="R333" s="114" t="s">
        <v>249</v>
      </c>
      <c r="S333" s="122">
        <f t="shared" ref="S333" ca="1" si="4813">F333</f>
        <v>1</v>
      </c>
      <c r="T333" s="114" t="s">
        <v>216</v>
      </c>
      <c r="U333" s="122">
        <f t="shared" ref="U333" ca="1" si="4814">F334</f>
        <v>2</v>
      </c>
      <c r="V333" s="114" t="s">
        <v>217</v>
      </c>
      <c r="W333" s="120" t="str">
        <f t="shared" ref="W333" si="4815">G333</f>
        <v>　+　</v>
      </c>
      <c r="X333" s="56"/>
      <c r="Y333" s="121">
        <f t="shared" ref="Y333" ca="1" si="4816">IF(H333="","",H333)</f>
        <v>2</v>
      </c>
      <c r="Z333" s="114" t="s">
        <v>249</v>
      </c>
      <c r="AA333" s="122">
        <f t="shared" ref="AA333" ca="1" si="4817">I333</f>
        <v>5</v>
      </c>
      <c r="AB333" s="114" t="s">
        <v>216</v>
      </c>
      <c r="AC333" s="122">
        <f t="shared" ref="AC333" ca="1" si="4818">I334</f>
        <v>10</v>
      </c>
      <c r="AD333" s="114" t="s">
        <v>217</v>
      </c>
      <c r="AE333" s="27"/>
      <c r="AF333" s="114" t="s">
        <v>233</v>
      </c>
      <c r="AG333" t="s">
        <v>230</v>
      </c>
      <c r="AH333" t="s">
        <v>250</v>
      </c>
      <c r="AI333" s="1">
        <f t="shared" ref="AI333" ca="1" si="4819">IF(K333="","",K333)</f>
        <v>13</v>
      </c>
      <c r="AJ333" t="s">
        <v>249</v>
      </c>
      <c r="AK333" s="1">
        <f t="shared" ref="AK333" ca="1" si="4820">L333</f>
        <v>0</v>
      </c>
      <c r="AL333" t="s">
        <v>216</v>
      </c>
      <c r="AM333" s="1">
        <f t="shared" ref="AM333" ca="1" si="4821">L334</f>
        <v>1</v>
      </c>
      <c r="AN333" t="s">
        <v>217</v>
      </c>
      <c r="AO333" t="s">
        <v>230</v>
      </c>
      <c r="AP333" s="114" t="str">
        <f t="shared" ca="1" si="4118"/>
        <v>\\(\\quad \\displaystyle 10\\frac{1}{2}　+　2\\frac{5}{10}　=　 \\)</v>
      </c>
      <c r="AQ333" t="str">
        <f t="shared" ca="1" si="4561"/>
        <v>\\(\\quad \\displaystyle 13\\frac{0}{1} \\)</v>
      </c>
      <c r="AS333" s="114" t="str">
        <f t="shared" ref="AS333" ca="1" si="4822">AP333</f>
        <v>\\(\\quad \\displaystyle 10\\frac{1}{2}　+　2\\frac{5}{10}　=　 \\)</v>
      </c>
      <c r="AT333" s="114" t="str">
        <f t="shared" ref="AT333" ca="1" si="4823">IF(O333="",AQ333,AQ334)</f>
        <v>\\(\\quad \\displaystyle 13 \\)</v>
      </c>
      <c r="AU333" s="114" t="s">
        <v>60</v>
      </c>
      <c r="AV333" s="115" t="s">
        <v>222</v>
      </c>
      <c r="AW333" s="115" t="str">
        <f t="shared" ref="AW333" ca="1" si="4824">AS333</f>
        <v>\\(\\quad \\displaystyle 10\\frac{1}{2}　+　2\\frac{5}{10}　=　 \\)</v>
      </c>
      <c r="AX333" s="115" t="str">
        <f t="shared" ref="AX333" ca="1" si="4825">AT333</f>
        <v>\\(\\quad \\displaystyle 13 \\)</v>
      </c>
      <c r="AY333" s="115" t="s">
        <v>62</v>
      </c>
      <c r="AZ333" s="116" t="str">
        <f t="shared" ref="AZ333" ca="1" si="4826">"INSERT INTO "&amp;AU333&amp;"(tangen,question,answer,editor,date,count) VALUES('"&amp;AV333&amp;"','"&amp;AW333&amp;"','"&amp;AX333&amp;"','"&amp;AY333&amp;"',NOW(),0);"</f>
        <v>INSERT INTO math(tangen,question,answer,editor,date,count) VALUES('m3900','\\(\\quad \\displaystyle 10\\frac{1}{2}　+　2\\frac{5}{10}　=　 \\)','\\(\\quad \\displaystyle 13 \\)','harazono',NOW(),0);</v>
      </c>
      <c r="BG333" s="128">
        <f t="shared" ref="BG333" ca="1" si="4827">RANDBETWEEN(2,10)</f>
        <v>10</v>
      </c>
      <c r="BH333" s="22">
        <f t="shared" ref="BH333" ca="1" si="4828">RANDBETWEEN(1,BH334-1)</f>
        <v>1</v>
      </c>
      <c r="BI333" s="120" t="s">
        <v>231</v>
      </c>
      <c r="BJ333" s="128">
        <f t="shared" ref="BJ333" ca="1" si="4829">RANDBETWEEN(1,BG333-1)</f>
        <v>2</v>
      </c>
      <c r="BK333" s="22">
        <f t="shared" ref="BK333" ca="1" si="4830">RANDBETWEEN(1,BK334-1)</f>
        <v>5</v>
      </c>
      <c r="BL333">
        <f t="shared" ref="BL333" ca="1" si="4831">(BH333+BG333*BH334)</f>
        <v>21</v>
      </c>
      <c r="BM333">
        <f t="shared" ref="BM333" ca="1" si="4832">BK333+BJ333*BK334</f>
        <v>25</v>
      </c>
      <c r="BN333" s="114">
        <f t="shared" ref="BN333" ca="1" si="4833">(BH333+BG333*BH334)/BH334</f>
        <v>10.5</v>
      </c>
      <c r="BO333" s="114">
        <f t="shared" ref="BO333" ca="1" si="4834">(BK333+BJ333*BK334)/BK334</f>
        <v>2.5</v>
      </c>
      <c r="BP333" s="114" t="s">
        <v>26</v>
      </c>
      <c r="BQ333" s="129">
        <f t="shared" ref="BQ333" ca="1" si="4835">IF(BN333&gt;BO333,BG333,BJ333)</f>
        <v>10</v>
      </c>
      <c r="BR333" s="57">
        <f t="shared" ref="BR333" ca="1" si="4836">IF(BN333&gt;BO333,BH333,BK333)</f>
        <v>1</v>
      </c>
      <c r="BS333" s="114" t="str">
        <f t="shared" ref="BS333" si="4837">BI333</f>
        <v>　+　</v>
      </c>
      <c r="BT333" s="129">
        <f t="shared" ref="BT333" ca="1" si="4838">IF(BN333&lt;BO333,BG333,BJ333)</f>
        <v>2</v>
      </c>
      <c r="BU333" s="57">
        <f t="shared" ref="BU333" ca="1" si="4839">IF(BN333&lt;BO333,BH333,BK333)</f>
        <v>5</v>
      </c>
      <c r="BV333" s="27">
        <f t="shared" ref="BV333" ca="1" si="4840">IF(BN333&gt;BO333,BL333,BM333)</f>
        <v>21</v>
      </c>
      <c r="BW333" s="27">
        <f t="shared" ref="BW333" ca="1" si="4841">IF(BN333&lt;BO333,BL333,BM333)</f>
        <v>25</v>
      </c>
      <c r="BX333" s="58">
        <f t="shared" ref="BX333" ca="1" si="4842">BV333*BW334+BW333*BV334</f>
        <v>260</v>
      </c>
      <c r="BY333" s="114" t="s">
        <v>26</v>
      </c>
      <c r="BZ333" s="114" t="str">
        <f t="shared" ref="BZ333" ca="1" si="4843">IF(BX333&lt;0,"-","")</f>
        <v/>
      </c>
      <c r="CA333" s="30">
        <f t="shared" ca="1" si="4163"/>
        <v>260</v>
      </c>
      <c r="CB333" s="24">
        <f t="shared" ref="CB333" ca="1" si="4844">CA333/GCD(CA333,CA334)</f>
        <v>13</v>
      </c>
      <c r="CD333" s="128">
        <f t="shared" ref="CD333" ca="1" si="4845">QUOTIENT(CB333,CB334)</f>
        <v>13</v>
      </c>
      <c r="CE333" s="57">
        <f t="shared" ref="CE333" ca="1" si="4846">MOD(CB333,CB334)</f>
        <v>0</v>
      </c>
      <c r="CG333"/>
      <c r="CK333" s="5"/>
      <c r="CN333" s="5"/>
    </row>
    <row r="334" spans="2:92" ht="32" customHeight="1" x14ac:dyDescent="0.55000000000000004">
      <c r="B334" s="61"/>
      <c r="C334" s="131"/>
      <c r="D334" s="114"/>
      <c r="E334" s="114"/>
      <c r="F334" s="59">
        <f t="shared" ca="1" si="4167"/>
        <v>2</v>
      </c>
      <c r="G334" s="114"/>
      <c r="H334" s="114"/>
      <c r="I334" s="59">
        <f t="shared" ca="1" si="4168"/>
        <v>10</v>
      </c>
      <c r="J334" s="26"/>
      <c r="K334" s="114"/>
      <c r="L334" s="27">
        <f t="shared" ca="1" si="4169"/>
        <v>1</v>
      </c>
      <c r="M334" s="118"/>
      <c r="N334" s="54"/>
      <c r="O334" s="118"/>
      <c r="P334" s="118"/>
      <c r="Q334" s="121"/>
      <c r="R334" s="114"/>
      <c r="S334" s="122"/>
      <c r="T334" s="114"/>
      <c r="U334" s="122"/>
      <c r="V334" s="114"/>
      <c r="W334" s="120"/>
      <c r="X334" s="56"/>
      <c r="Y334" s="121"/>
      <c r="Z334" s="114"/>
      <c r="AA334" s="122"/>
      <c r="AB334" s="114"/>
      <c r="AC334" s="122"/>
      <c r="AD334" s="114"/>
      <c r="AE334" s="27"/>
      <c r="AF334" s="114"/>
      <c r="AG334" t="s">
        <v>230</v>
      </c>
      <c r="AH334" t="s">
        <v>250</v>
      </c>
      <c r="AI334" s="1">
        <f t="shared" ref="AI334" ca="1" si="4847">IF(O333="","",O333)</f>
        <v>13</v>
      </c>
      <c r="AK334" s="1"/>
      <c r="AM334" s="1"/>
      <c r="AO334" t="s">
        <v>230</v>
      </c>
      <c r="AP334" s="114"/>
      <c r="AQ334" t="str">
        <f t="shared" ca="1" si="4561"/>
        <v>\\(\\quad \\displaystyle 13 \\)</v>
      </c>
      <c r="AS334" s="114"/>
      <c r="AT334" s="114"/>
      <c r="AU334" s="114"/>
      <c r="AV334" s="114"/>
      <c r="AW334" s="114"/>
      <c r="AX334" s="114"/>
      <c r="AY334" s="114"/>
      <c r="AZ334" s="117"/>
      <c r="BG334" s="128"/>
      <c r="BH334" s="23">
        <f t="shared" ref="BH334" ca="1" si="4848">RANDBETWEEN(2,10)</f>
        <v>2</v>
      </c>
      <c r="BI334" s="120"/>
      <c r="BJ334" s="128"/>
      <c r="BK334" s="23">
        <f t="shared" ca="1" si="2496"/>
        <v>10</v>
      </c>
      <c r="BL334">
        <f t="shared" ref="BL334" ca="1" si="4849">BH334</f>
        <v>2</v>
      </c>
      <c r="BM334">
        <f t="shared" ref="BM334" ca="1" si="4850">BK334</f>
        <v>10</v>
      </c>
      <c r="BN334" s="114"/>
      <c r="BO334" s="114"/>
      <c r="BP334" s="114"/>
      <c r="BQ334" s="129"/>
      <c r="BR334" s="55">
        <f t="shared" ref="BR334" ca="1" si="4851">IF(BN333&gt;BO333,BH334,BK334)</f>
        <v>2</v>
      </c>
      <c r="BS334" s="114"/>
      <c r="BT334" s="129"/>
      <c r="BU334" s="55">
        <f t="shared" ref="BU334" ca="1" si="4852">IF(BN333&lt;BO333,BH334,BK334)</f>
        <v>10</v>
      </c>
      <c r="BV334" s="27">
        <f t="shared" ref="BV334" ca="1" si="4853">IF(BN333&gt;BO333,BL334,BM334)</f>
        <v>2</v>
      </c>
      <c r="BW334" s="27">
        <f t="shared" ref="BW334" ca="1" si="4854">IF(BN333&lt;BO333,BL334,BM334)</f>
        <v>10</v>
      </c>
      <c r="BX334" s="27">
        <f t="shared" ref="BX334" ca="1" si="4855">BV334*BW334</f>
        <v>20</v>
      </c>
      <c r="BY334" s="114"/>
      <c r="BZ334" s="114"/>
      <c r="CA334">
        <f t="shared" ca="1" si="4163"/>
        <v>20</v>
      </c>
      <c r="CB334" s="25">
        <f t="shared" ref="CB334" ca="1" si="4856">CA334/GCD(CA333,CA334)</f>
        <v>1</v>
      </c>
      <c r="CD334" s="128"/>
      <c r="CE334" s="23">
        <f t="shared" ref="CE334" ca="1" si="4857">CB334</f>
        <v>1</v>
      </c>
      <c r="CG334"/>
      <c r="CK334" s="5"/>
      <c r="CN334" s="5"/>
    </row>
    <row r="335" spans="2:92" ht="32" customHeight="1" thickBot="1" x14ac:dyDescent="0.6">
      <c r="B335" s="61"/>
      <c r="C335" s="130" t="s">
        <v>218</v>
      </c>
      <c r="D335" s="114">
        <v>16</v>
      </c>
      <c r="E335" s="114">
        <f t="shared" ref="E335" ca="1" si="4858">BQ335</f>
        <v>8</v>
      </c>
      <c r="F335" s="60">
        <f t="shared" ca="1" si="4167"/>
        <v>1</v>
      </c>
      <c r="G335" s="114" t="str">
        <f t="shared" ref="G335" si="4859">BS335</f>
        <v>　+　</v>
      </c>
      <c r="H335" s="114">
        <f t="shared" ref="H335" ca="1" si="4860">BT335</f>
        <v>1</v>
      </c>
      <c r="I335" s="60">
        <f t="shared" ca="1" si="4168"/>
        <v>2</v>
      </c>
      <c r="J335" s="26"/>
      <c r="K335" s="114">
        <f t="shared" ref="K335" ca="1" si="4861">CD335</f>
        <v>10</v>
      </c>
      <c r="L335" s="58">
        <f t="shared" ca="1" si="4169"/>
        <v>0</v>
      </c>
      <c r="M335" s="118" t="str">
        <f t="shared" ref="M335" ca="1" si="4862">IF(L336=1,"=","")</f>
        <v>=</v>
      </c>
      <c r="N335" s="54"/>
      <c r="O335" s="118">
        <f t="shared" ref="O335" ca="1" si="4863">IF(L335=0,K335,"")</f>
        <v>10</v>
      </c>
      <c r="P335" s="118" t="s">
        <v>250</v>
      </c>
      <c r="Q335" s="121">
        <f t="shared" ref="Q335" ca="1" si="4864">IF(E335="","",E335)</f>
        <v>8</v>
      </c>
      <c r="R335" s="114" t="s">
        <v>249</v>
      </c>
      <c r="S335" s="122">
        <f t="shared" ref="S335" ca="1" si="4865">F335</f>
        <v>1</v>
      </c>
      <c r="T335" s="114" t="s">
        <v>216</v>
      </c>
      <c r="U335" s="122">
        <f t="shared" ref="U335" ca="1" si="4866">F336</f>
        <v>2</v>
      </c>
      <c r="V335" s="114" t="s">
        <v>217</v>
      </c>
      <c r="W335" s="120" t="str">
        <f t="shared" ref="W335" si="4867">G335</f>
        <v>　+　</v>
      </c>
      <c r="X335" s="56"/>
      <c r="Y335" s="121">
        <f t="shared" ref="Y335" ca="1" si="4868">IF(H335="","",H335)</f>
        <v>1</v>
      </c>
      <c r="Z335" s="114" t="s">
        <v>249</v>
      </c>
      <c r="AA335" s="122">
        <f t="shared" ref="AA335" ca="1" si="4869">I335</f>
        <v>2</v>
      </c>
      <c r="AB335" s="114" t="s">
        <v>216</v>
      </c>
      <c r="AC335" s="122">
        <f t="shared" ref="AC335" ca="1" si="4870">I336</f>
        <v>4</v>
      </c>
      <c r="AD335" s="114" t="s">
        <v>217</v>
      </c>
      <c r="AE335" s="27"/>
      <c r="AF335" s="114" t="s">
        <v>233</v>
      </c>
      <c r="AG335" t="s">
        <v>230</v>
      </c>
      <c r="AH335" t="s">
        <v>250</v>
      </c>
      <c r="AI335" s="1">
        <f t="shared" ref="AI335" ca="1" si="4871">IF(K335="","",K335)</f>
        <v>10</v>
      </c>
      <c r="AJ335" t="s">
        <v>249</v>
      </c>
      <c r="AK335" s="1">
        <f t="shared" ref="AK335" ca="1" si="4872">L335</f>
        <v>0</v>
      </c>
      <c r="AL335" t="s">
        <v>216</v>
      </c>
      <c r="AM335" s="1">
        <f t="shared" ref="AM335" ca="1" si="4873">L336</f>
        <v>1</v>
      </c>
      <c r="AN335" t="s">
        <v>217</v>
      </c>
      <c r="AO335" t="s">
        <v>230</v>
      </c>
      <c r="AP335" s="114" t="str">
        <f t="shared" ca="1" si="4118"/>
        <v>\\(\\quad \\displaystyle 8\\frac{1}{2}　+　1\\frac{2}{4}　=　 \\)</v>
      </c>
      <c r="AQ335" t="str">
        <f t="shared" ca="1" si="4561"/>
        <v>\\(\\quad \\displaystyle 10\\frac{0}{1} \\)</v>
      </c>
      <c r="AS335" s="114" t="str">
        <f t="shared" ref="AS335" ca="1" si="4874">AP335</f>
        <v>\\(\\quad \\displaystyle 8\\frac{1}{2}　+　1\\frac{2}{4}　=　 \\)</v>
      </c>
      <c r="AT335" s="114" t="str">
        <f t="shared" ref="AT335" ca="1" si="4875">IF(O335="",AQ335,AQ336)</f>
        <v>\\(\\quad \\displaystyle 10 \\)</v>
      </c>
      <c r="AU335" s="114" t="s">
        <v>60</v>
      </c>
      <c r="AV335" s="115" t="s">
        <v>222</v>
      </c>
      <c r="AW335" s="115" t="str">
        <f t="shared" ref="AW335" ca="1" si="4876">AS335</f>
        <v>\\(\\quad \\displaystyle 8\\frac{1}{2}　+　1\\frac{2}{4}　=　 \\)</v>
      </c>
      <c r="AX335" s="115" t="str">
        <f t="shared" ref="AX335" ca="1" si="4877">AT335</f>
        <v>\\(\\quad \\displaystyle 10 \\)</v>
      </c>
      <c r="AY335" s="115" t="s">
        <v>62</v>
      </c>
      <c r="AZ335" s="116" t="str">
        <f t="shared" ref="AZ335" ca="1" si="4878">"INSERT INTO "&amp;AU335&amp;"(tangen,question,answer,editor,date,count) VALUES('"&amp;AV335&amp;"','"&amp;AW335&amp;"','"&amp;AX335&amp;"','"&amp;AY335&amp;"',NOW(),0);"</f>
        <v>INSERT INTO math(tangen,question,answer,editor,date,count) VALUES('m3900','\\(\\quad \\displaystyle 8\\frac{1}{2}　+　1\\frac{2}{4}　=　 \\)','\\(\\quad \\displaystyle 10 \\)','harazono',NOW(),0);</v>
      </c>
      <c r="BG335" s="128">
        <f t="shared" ref="BG335" ca="1" si="4879">RANDBETWEEN(2,10)</f>
        <v>8</v>
      </c>
      <c r="BH335" s="22">
        <f t="shared" ref="BH335" ca="1" si="4880">RANDBETWEEN(1,BH336-1)</f>
        <v>1</v>
      </c>
      <c r="BI335" s="120" t="s">
        <v>231</v>
      </c>
      <c r="BJ335" s="128">
        <f t="shared" ref="BJ335" ca="1" si="4881">RANDBETWEEN(1,BG335-1)</f>
        <v>1</v>
      </c>
      <c r="BK335" s="22">
        <f t="shared" ref="BK335" ca="1" si="4882">RANDBETWEEN(1,BK336-1)</f>
        <v>2</v>
      </c>
      <c r="BL335">
        <f t="shared" ref="BL335" ca="1" si="4883">(BH335+BG335*BH336)</f>
        <v>17</v>
      </c>
      <c r="BM335">
        <f t="shared" ref="BM335" ca="1" si="4884">BK335+BJ335*BK336</f>
        <v>6</v>
      </c>
      <c r="BN335" s="114">
        <f t="shared" ref="BN335" ca="1" si="4885">(BH335+BG335*BH336)/BH336</f>
        <v>8.5</v>
      </c>
      <c r="BO335" s="114">
        <f t="shared" ref="BO335" ca="1" si="4886">(BK335+BJ335*BK336)/BK336</f>
        <v>1.5</v>
      </c>
      <c r="BP335" s="114" t="s">
        <v>26</v>
      </c>
      <c r="BQ335" s="129">
        <f t="shared" ref="BQ335" ca="1" si="4887">IF(BN335&gt;BO335,BG335,BJ335)</f>
        <v>8</v>
      </c>
      <c r="BR335" s="57">
        <f t="shared" ref="BR335" ca="1" si="4888">IF(BN335&gt;BO335,BH335,BK335)</f>
        <v>1</v>
      </c>
      <c r="BS335" s="114" t="str">
        <f t="shared" ref="BS335" si="4889">BI335</f>
        <v>　+　</v>
      </c>
      <c r="BT335" s="129">
        <f t="shared" ref="BT335" ca="1" si="4890">IF(BN335&lt;BO335,BG335,BJ335)</f>
        <v>1</v>
      </c>
      <c r="BU335" s="57">
        <f t="shared" ref="BU335" ca="1" si="4891">IF(BN335&lt;BO335,BH335,BK335)</f>
        <v>2</v>
      </c>
      <c r="BV335" s="27">
        <f t="shared" ref="BV335" ca="1" si="4892">IF(BN335&gt;BO335,BL335,BM335)</f>
        <v>17</v>
      </c>
      <c r="BW335" s="27">
        <f t="shared" ref="BW335" ca="1" si="4893">IF(BN335&lt;BO335,BL335,BM335)</f>
        <v>6</v>
      </c>
      <c r="BX335" s="58">
        <f t="shared" ref="BX335" ca="1" si="4894">BV335*BW336+BW335*BV336</f>
        <v>80</v>
      </c>
      <c r="BY335" s="114" t="s">
        <v>26</v>
      </c>
      <c r="BZ335" s="114" t="str">
        <f t="shared" ref="BZ335" ca="1" si="4895">IF(BX335&lt;0,"-","")</f>
        <v/>
      </c>
      <c r="CA335" s="30">
        <f t="shared" ca="1" si="4163"/>
        <v>80</v>
      </c>
      <c r="CB335" s="24">
        <f t="shared" ref="CB335" ca="1" si="4896">CA335/GCD(CA335,CA336)</f>
        <v>10</v>
      </c>
      <c r="CD335" s="128">
        <f t="shared" ref="CD335" ca="1" si="4897">QUOTIENT(CB335,CB336)</f>
        <v>10</v>
      </c>
      <c r="CE335" s="57">
        <f t="shared" ref="CE335" ca="1" si="4898">MOD(CB335,CB336)</f>
        <v>0</v>
      </c>
      <c r="CG335"/>
      <c r="CK335" s="5"/>
      <c r="CN335" s="5"/>
    </row>
    <row r="336" spans="2:92" ht="32" customHeight="1" x14ac:dyDescent="0.55000000000000004">
      <c r="B336" s="61"/>
      <c r="C336" s="131"/>
      <c r="D336" s="114"/>
      <c r="E336" s="114"/>
      <c r="F336" s="59">
        <f t="shared" ca="1" si="4167"/>
        <v>2</v>
      </c>
      <c r="G336" s="114"/>
      <c r="H336" s="114"/>
      <c r="I336" s="59">
        <f t="shared" ca="1" si="4168"/>
        <v>4</v>
      </c>
      <c r="J336" s="26"/>
      <c r="K336" s="114"/>
      <c r="L336" s="27">
        <f t="shared" ca="1" si="4169"/>
        <v>1</v>
      </c>
      <c r="M336" s="118"/>
      <c r="N336" s="54"/>
      <c r="O336" s="118"/>
      <c r="P336" s="118"/>
      <c r="Q336" s="121"/>
      <c r="R336" s="114"/>
      <c r="S336" s="122"/>
      <c r="T336" s="114"/>
      <c r="U336" s="122"/>
      <c r="V336" s="114"/>
      <c r="W336" s="120"/>
      <c r="X336" s="56"/>
      <c r="Y336" s="121"/>
      <c r="Z336" s="114"/>
      <c r="AA336" s="122"/>
      <c r="AB336" s="114"/>
      <c r="AC336" s="122"/>
      <c r="AD336" s="114"/>
      <c r="AE336" s="27"/>
      <c r="AF336" s="114"/>
      <c r="AG336" t="s">
        <v>230</v>
      </c>
      <c r="AH336" t="s">
        <v>250</v>
      </c>
      <c r="AI336" s="1">
        <f t="shared" ref="AI336" ca="1" si="4899">IF(O335="","",O335)</f>
        <v>10</v>
      </c>
      <c r="AK336" s="1"/>
      <c r="AM336" s="1"/>
      <c r="AO336" t="s">
        <v>230</v>
      </c>
      <c r="AP336" s="114"/>
      <c r="AQ336" t="str">
        <f t="shared" ca="1" si="4561"/>
        <v>\\(\\quad \\displaystyle 10 \\)</v>
      </c>
      <c r="AS336" s="114"/>
      <c r="AT336" s="114"/>
      <c r="AU336" s="114"/>
      <c r="AV336" s="114"/>
      <c r="AW336" s="114"/>
      <c r="AX336" s="114"/>
      <c r="AY336" s="114"/>
      <c r="AZ336" s="117"/>
      <c r="BG336" s="128"/>
      <c r="BH336" s="23">
        <f t="shared" ref="BH336" ca="1" si="4900">RANDBETWEEN(2,10)</f>
        <v>2</v>
      </c>
      <c r="BI336" s="120"/>
      <c r="BJ336" s="128"/>
      <c r="BK336" s="23">
        <f t="shared" ca="1" si="2496"/>
        <v>4</v>
      </c>
      <c r="BL336">
        <f t="shared" ref="BL336" ca="1" si="4901">BH336</f>
        <v>2</v>
      </c>
      <c r="BM336">
        <f t="shared" ref="BM336" ca="1" si="4902">BK336</f>
        <v>4</v>
      </c>
      <c r="BN336" s="114"/>
      <c r="BO336" s="114"/>
      <c r="BP336" s="114"/>
      <c r="BQ336" s="129"/>
      <c r="BR336" s="55">
        <f t="shared" ref="BR336" ca="1" si="4903">IF(BN335&gt;BO335,BH336,BK336)</f>
        <v>2</v>
      </c>
      <c r="BS336" s="114"/>
      <c r="BT336" s="129"/>
      <c r="BU336" s="55">
        <f t="shared" ref="BU336" ca="1" si="4904">IF(BN335&lt;BO335,BH336,BK336)</f>
        <v>4</v>
      </c>
      <c r="BV336" s="27">
        <f t="shared" ref="BV336" ca="1" si="4905">IF(BN335&gt;BO335,BL336,BM336)</f>
        <v>2</v>
      </c>
      <c r="BW336" s="27">
        <f t="shared" ref="BW336" ca="1" si="4906">IF(BN335&lt;BO335,BL336,BM336)</f>
        <v>4</v>
      </c>
      <c r="BX336" s="27">
        <f t="shared" ref="BX336" ca="1" si="4907">BV336*BW336</f>
        <v>8</v>
      </c>
      <c r="BY336" s="114"/>
      <c r="BZ336" s="114"/>
      <c r="CA336">
        <f t="shared" ca="1" si="4163"/>
        <v>8</v>
      </c>
      <c r="CB336" s="25">
        <f t="shared" ref="CB336" ca="1" si="4908">CA336/GCD(CA335,CA336)</f>
        <v>1</v>
      </c>
      <c r="CD336" s="128"/>
      <c r="CE336" s="23">
        <f t="shared" ref="CE336" ca="1" si="4909">CB336</f>
        <v>1</v>
      </c>
      <c r="CG336"/>
      <c r="CK336" s="5"/>
      <c r="CN336" s="5"/>
    </row>
    <row r="337" spans="2:92" ht="32" customHeight="1" thickBot="1" x14ac:dyDescent="0.6">
      <c r="B337" s="61"/>
      <c r="C337" s="130" t="s">
        <v>218</v>
      </c>
      <c r="D337" s="114">
        <v>17</v>
      </c>
      <c r="E337" s="114">
        <f t="shared" ref="E337" ca="1" si="4910">BQ337</f>
        <v>4</v>
      </c>
      <c r="F337" s="60">
        <f t="shared" ca="1" si="4167"/>
        <v>5</v>
      </c>
      <c r="G337" s="114" t="str">
        <f t="shared" ref="G337" si="4911">BS337</f>
        <v>　+　</v>
      </c>
      <c r="H337" s="114">
        <f t="shared" ref="H337" ca="1" si="4912">BT337</f>
        <v>2</v>
      </c>
      <c r="I337" s="60">
        <f t="shared" ca="1" si="4168"/>
        <v>4</v>
      </c>
      <c r="J337" s="26"/>
      <c r="K337" s="114">
        <f t="shared" ref="K337" ca="1" si="4913">CD337</f>
        <v>7</v>
      </c>
      <c r="L337" s="58">
        <f t="shared" ca="1" si="4169"/>
        <v>19</v>
      </c>
      <c r="M337" s="118" t="str">
        <f t="shared" ref="M337" ca="1" si="4914">IF(L338=1,"=","")</f>
        <v/>
      </c>
      <c r="N337" s="54"/>
      <c r="O337" s="118" t="str">
        <f t="shared" ref="O337" ca="1" si="4915">IF(L337=0,K337,"")</f>
        <v/>
      </c>
      <c r="P337" s="118" t="s">
        <v>250</v>
      </c>
      <c r="Q337" s="121">
        <f t="shared" ref="Q337" ca="1" si="4916">IF(E337="","",E337)</f>
        <v>4</v>
      </c>
      <c r="R337" s="114" t="s">
        <v>249</v>
      </c>
      <c r="S337" s="122">
        <f t="shared" ref="S337" ca="1" si="4917">F337</f>
        <v>5</v>
      </c>
      <c r="T337" s="114" t="s">
        <v>216</v>
      </c>
      <c r="U337" s="122">
        <f t="shared" ref="U337" ca="1" si="4918">F338</f>
        <v>6</v>
      </c>
      <c r="V337" s="114" t="s">
        <v>217</v>
      </c>
      <c r="W337" s="120" t="str">
        <f t="shared" ref="W337" si="4919">G337</f>
        <v>　+　</v>
      </c>
      <c r="X337" s="56"/>
      <c r="Y337" s="121">
        <f t="shared" ref="Y337" ca="1" si="4920">IF(H337="","",H337)</f>
        <v>2</v>
      </c>
      <c r="Z337" s="114" t="s">
        <v>249</v>
      </c>
      <c r="AA337" s="122">
        <f t="shared" ref="AA337" ca="1" si="4921">I337</f>
        <v>4</v>
      </c>
      <c r="AB337" s="114" t="s">
        <v>216</v>
      </c>
      <c r="AC337" s="122">
        <f t="shared" ref="AC337" ca="1" si="4922">I338</f>
        <v>5</v>
      </c>
      <c r="AD337" s="114" t="s">
        <v>217</v>
      </c>
      <c r="AE337" s="27"/>
      <c r="AF337" s="114" t="s">
        <v>233</v>
      </c>
      <c r="AG337" t="s">
        <v>230</v>
      </c>
      <c r="AH337" t="s">
        <v>250</v>
      </c>
      <c r="AI337" s="1">
        <f t="shared" ref="AI337" ca="1" si="4923">IF(K337="","",K337)</f>
        <v>7</v>
      </c>
      <c r="AJ337" t="s">
        <v>249</v>
      </c>
      <c r="AK337" s="1">
        <f t="shared" ref="AK337" ca="1" si="4924">L337</f>
        <v>19</v>
      </c>
      <c r="AL337" t="s">
        <v>216</v>
      </c>
      <c r="AM337" s="1">
        <f t="shared" ref="AM337" ca="1" si="4925">L338</f>
        <v>30</v>
      </c>
      <c r="AN337" t="s">
        <v>217</v>
      </c>
      <c r="AO337" t="s">
        <v>230</v>
      </c>
      <c r="AP337" s="114" t="str">
        <f t="shared" ca="1" si="4118"/>
        <v>\\(\\quad \\displaystyle 4\\frac{5}{6}　+　2\\frac{4}{5}　=　 \\)</v>
      </c>
      <c r="AQ337" t="str">
        <f t="shared" ca="1" si="4561"/>
        <v>\\(\\quad \\displaystyle 7\\frac{19}{30} \\)</v>
      </c>
      <c r="AS337" s="114" t="str">
        <f t="shared" ref="AS337" ca="1" si="4926">AP337</f>
        <v>\\(\\quad \\displaystyle 4\\frac{5}{6}　+　2\\frac{4}{5}　=　 \\)</v>
      </c>
      <c r="AT337" s="114" t="str">
        <f t="shared" ref="AT337" ca="1" si="4927">IF(O337="",AQ337,AQ338)</f>
        <v>\\(\\quad \\displaystyle 7\\frac{19}{30} \\)</v>
      </c>
      <c r="AU337" s="114" t="s">
        <v>60</v>
      </c>
      <c r="AV337" s="115" t="s">
        <v>222</v>
      </c>
      <c r="AW337" s="115" t="str">
        <f t="shared" ref="AW337" ca="1" si="4928">AS337</f>
        <v>\\(\\quad \\displaystyle 4\\frac{5}{6}　+　2\\frac{4}{5}　=　 \\)</v>
      </c>
      <c r="AX337" s="115" t="str">
        <f t="shared" ref="AX337" ca="1" si="4929">AT337</f>
        <v>\\(\\quad \\displaystyle 7\\frac{19}{30} \\)</v>
      </c>
      <c r="AY337" s="115" t="s">
        <v>62</v>
      </c>
      <c r="AZ337" s="116" t="str">
        <f t="shared" ref="AZ337" ca="1" si="4930">"INSERT INTO "&amp;AU337&amp;"(tangen,question,answer,editor,date,count) VALUES('"&amp;AV337&amp;"','"&amp;AW337&amp;"','"&amp;AX337&amp;"','"&amp;AY337&amp;"',NOW(),0);"</f>
        <v>INSERT INTO math(tangen,question,answer,editor,date,count) VALUES('m3900','\\(\\quad \\displaystyle 4\\frac{5}{6}　+　2\\frac{4}{5}　=　 \\)','\\(\\quad \\displaystyle 7\\frac{19}{30} \\)','harazono',NOW(),0);</v>
      </c>
      <c r="BG337" s="128">
        <f t="shared" ref="BG337" ca="1" si="4931">RANDBETWEEN(2,10)</f>
        <v>4</v>
      </c>
      <c r="BH337" s="22">
        <f t="shared" ref="BH337" ca="1" si="4932">RANDBETWEEN(1,BH338-1)</f>
        <v>5</v>
      </c>
      <c r="BI337" s="120" t="s">
        <v>231</v>
      </c>
      <c r="BJ337" s="128">
        <f t="shared" ref="BJ337" ca="1" si="4933">RANDBETWEEN(1,BG337-1)</f>
        <v>2</v>
      </c>
      <c r="BK337" s="22">
        <f t="shared" ref="BK337" ca="1" si="4934">RANDBETWEEN(1,BK338-1)</f>
        <v>4</v>
      </c>
      <c r="BL337">
        <f t="shared" ref="BL337" ca="1" si="4935">(BH337+BG337*BH338)</f>
        <v>29</v>
      </c>
      <c r="BM337">
        <f t="shared" ref="BM337" ca="1" si="4936">BK337+BJ337*BK338</f>
        <v>14</v>
      </c>
      <c r="BN337" s="114">
        <f t="shared" ref="BN337" ca="1" si="4937">(BH337+BG337*BH338)/BH338</f>
        <v>4.833333333333333</v>
      </c>
      <c r="BO337" s="114">
        <f t="shared" ref="BO337" ca="1" si="4938">(BK337+BJ337*BK338)/BK338</f>
        <v>2.8</v>
      </c>
      <c r="BP337" s="114" t="s">
        <v>26</v>
      </c>
      <c r="BQ337" s="129">
        <f t="shared" ref="BQ337" ca="1" si="4939">IF(BN337&gt;BO337,BG337,BJ337)</f>
        <v>4</v>
      </c>
      <c r="BR337" s="57">
        <f t="shared" ref="BR337" ca="1" si="4940">IF(BN337&gt;BO337,BH337,BK337)</f>
        <v>5</v>
      </c>
      <c r="BS337" s="114" t="str">
        <f t="shared" ref="BS337" si="4941">BI337</f>
        <v>　+　</v>
      </c>
      <c r="BT337" s="129">
        <f t="shared" ref="BT337" ca="1" si="4942">IF(BN337&lt;BO337,BG337,BJ337)</f>
        <v>2</v>
      </c>
      <c r="BU337" s="57">
        <f t="shared" ref="BU337" ca="1" si="4943">IF(BN337&lt;BO337,BH337,BK337)</f>
        <v>4</v>
      </c>
      <c r="BV337" s="27">
        <f t="shared" ref="BV337" ca="1" si="4944">IF(BN337&gt;BO337,BL337,BM337)</f>
        <v>29</v>
      </c>
      <c r="BW337" s="27">
        <f t="shared" ref="BW337" ca="1" si="4945">IF(BN337&lt;BO337,BL337,BM337)</f>
        <v>14</v>
      </c>
      <c r="BX337" s="58">
        <f t="shared" ref="BX337" ca="1" si="4946">BV337*BW338+BW337*BV338</f>
        <v>229</v>
      </c>
      <c r="BY337" s="114" t="s">
        <v>26</v>
      </c>
      <c r="BZ337" s="114" t="str">
        <f t="shared" ref="BZ337" ca="1" si="4947">IF(BX337&lt;0,"-","")</f>
        <v/>
      </c>
      <c r="CA337" s="30">
        <f t="shared" ca="1" si="4163"/>
        <v>229</v>
      </c>
      <c r="CB337" s="24">
        <f t="shared" ref="CB337" ca="1" si="4948">CA337/GCD(CA337,CA338)</f>
        <v>229</v>
      </c>
      <c r="CD337" s="128">
        <f t="shared" ref="CD337" ca="1" si="4949">QUOTIENT(CB337,CB338)</f>
        <v>7</v>
      </c>
      <c r="CE337" s="57">
        <f t="shared" ref="CE337" ca="1" si="4950">MOD(CB337,CB338)</f>
        <v>19</v>
      </c>
      <c r="CG337"/>
      <c r="CK337" s="5"/>
      <c r="CN337" s="5"/>
    </row>
    <row r="338" spans="2:92" ht="32" customHeight="1" x14ac:dyDescent="0.55000000000000004">
      <c r="B338" s="61"/>
      <c r="C338" s="131"/>
      <c r="D338" s="114"/>
      <c r="E338" s="114"/>
      <c r="F338" s="59">
        <f t="shared" ca="1" si="4167"/>
        <v>6</v>
      </c>
      <c r="G338" s="114"/>
      <c r="H338" s="114"/>
      <c r="I338" s="59">
        <f t="shared" ca="1" si="4168"/>
        <v>5</v>
      </c>
      <c r="J338" s="26"/>
      <c r="K338" s="114"/>
      <c r="L338" s="27">
        <f t="shared" ca="1" si="4169"/>
        <v>30</v>
      </c>
      <c r="M338" s="118"/>
      <c r="N338" s="54"/>
      <c r="O338" s="118"/>
      <c r="P338" s="118"/>
      <c r="Q338" s="121"/>
      <c r="R338" s="114"/>
      <c r="S338" s="122"/>
      <c r="T338" s="114"/>
      <c r="U338" s="122"/>
      <c r="V338" s="114"/>
      <c r="W338" s="120"/>
      <c r="X338" s="56"/>
      <c r="Y338" s="121"/>
      <c r="Z338" s="114"/>
      <c r="AA338" s="122"/>
      <c r="AB338" s="114"/>
      <c r="AC338" s="122"/>
      <c r="AD338" s="114"/>
      <c r="AE338" s="27"/>
      <c r="AF338" s="114"/>
      <c r="AG338" t="s">
        <v>230</v>
      </c>
      <c r="AH338" t="s">
        <v>250</v>
      </c>
      <c r="AI338" s="1" t="str">
        <f t="shared" ref="AI338" ca="1" si="4951">IF(O337="","",O337)</f>
        <v/>
      </c>
      <c r="AK338" s="1"/>
      <c r="AM338" s="1"/>
      <c r="AO338" t="s">
        <v>230</v>
      </c>
      <c r="AP338" s="114"/>
      <c r="AQ338" t="str">
        <f t="shared" ca="1" si="4561"/>
        <v>\\(\\quad \\displaystyle  \\)</v>
      </c>
      <c r="AS338" s="114"/>
      <c r="AT338" s="114"/>
      <c r="AU338" s="114"/>
      <c r="AV338" s="114"/>
      <c r="AW338" s="114"/>
      <c r="AX338" s="114"/>
      <c r="AY338" s="114"/>
      <c r="AZ338" s="117"/>
      <c r="BG338" s="128"/>
      <c r="BH338" s="23">
        <f t="shared" ref="BH338" ca="1" si="4952">RANDBETWEEN(2,10)</f>
        <v>6</v>
      </c>
      <c r="BI338" s="120"/>
      <c r="BJ338" s="128"/>
      <c r="BK338" s="23">
        <f t="shared" ca="1" si="2496"/>
        <v>5</v>
      </c>
      <c r="BL338">
        <f t="shared" ref="BL338" ca="1" si="4953">BH338</f>
        <v>6</v>
      </c>
      <c r="BM338">
        <f t="shared" ref="BM338" ca="1" si="4954">BK338</f>
        <v>5</v>
      </c>
      <c r="BN338" s="114"/>
      <c r="BO338" s="114"/>
      <c r="BP338" s="114"/>
      <c r="BQ338" s="129"/>
      <c r="BR338" s="55">
        <f t="shared" ref="BR338" ca="1" si="4955">IF(BN337&gt;BO337,BH338,BK338)</f>
        <v>6</v>
      </c>
      <c r="BS338" s="114"/>
      <c r="BT338" s="129"/>
      <c r="BU338" s="55">
        <f t="shared" ref="BU338" ca="1" si="4956">IF(BN337&lt;BO337,BH338,BK338)</f>
        <v>5</v>
      </c>
      <c r="BV338" s="27">
        <f t="shared" ref="BV338" ca="1" si="4957">IF(BN337&gt;BO337,BL338,BM338)</f>
        <v>6</v>
      </c>
      <c r="BW338" s="27">
        <f t="shared" ref="BW338" ca="1" si="4958">IF(BN337&lt;BO337,BL338,BM338)</f>
        <v>5</v>
      </c>
      <c r="BX338" s="27">
        <f t="shared" ref="BX338" ca="1" si="4959">BV338*BW338</f>
        <v>30</v>
      </c>
      <c r="BY338" s="114"/>
      <c r="BZ338" s="114"/>
      <c r="CA338">
        <f t="shared" ca="1" si="4163"/>
        <v>30</v>
      </c>
      <c r="CB338" s="25">
        <f t="shared" ref="CB338" ca="1" si="4960">CA338/GCD(CA337,CA338)</f>
        <v>30</v>
      </c>
      <c r="CD338" s="128"/>
      <c r="CE338" s="23">
        <f t="shared" ref="CE338" ca="1" si="4961">CB338</f>
        <v>30</v>
      </c>
      <c r="CG338"/>
      <c r="CK338" s="5"/>
      <c r="CN338" s="5"/>
    </row>
    <row r="339" spans="2:92" ht="32" customHeight="1" thickBot="1" x14ac:dyDescent="0.6">
      <c r="B339" s="61"/>
      <c r="C339" s="130" t="s">
        <v>218</v>
      </c>
      <c r="D339" s="114">
        <v>18</v>
      </c>
      <c r="E339" s="114">
        <f t="shared" ref="E339" ca="1" si="4962">BQ339</f>
        <v>6</v>
      </c>
      <c r="F339" s="60">
        <f t="shared" ca="1" si="4167"/>
        <v>1</v>
      </c>
      <c r="G339" s="114" t="str">
        <f t="shared" ref="G339" si="4963">BS339</f>
        <v>　+　</v>
      </c>
      <c r="H339" s="114">
        <f t="shared" ref="H339" ca="1" si="4964">BT339</f>
        <v>2</v>
      </c>
      <c r="I339" s="60">
        <f t="shared" ca="1" si="4168"/>
        <v>3</v>
      </c>
      <c r="J339" s="26"/>
      <c r="K339" s="114">
        <f t="shared" ref="K339" ca="1" si="4965">CD339</f>
        <v>9</v>
      </c>
      <c r="L339" s="58">
        <f t="shared" ca="1" si="4169"/>
        <v>1</v>
      </c>
      <c r="M339" s="118" t="str">
        <f t="shared" ref="M339" ca="1" si="4966">IF(L340=1,"=","")</f>
        <v/>
      </c>
      <c r="N339" s="54"/>
      <c r="O339" s="118" t="str">
        <f t="shared" ref="O339" ca="1" si="4967">IF(L339=0,K339,"")</f>
        <v/>
      </c>
      <c r="P339" s="118" t="s">
        <v>250</v>
      </c>
      <c r="Q339" s="121">
        <f t="shared" ref="Q339" ca="1" si="4968">IF(E339="","",E339)</f>
        <v>6</v>
      </c>
      <c r="R339" s="114" t="s">
        <v>249</v>
      </c>
      <c r="S339" s="122">
        <f t="shared" ref="S339" ca="1" si="4969">F339</f>
        <v>1</v>
      </c>
      <c r="T339" s="114" t="s">
        <v>216</v>
      </c>
      <c r="U339" s="122">
        <f t="shared" ref="U339" ca="1" si="4970">F340</f>
        <v>2</v>
      </c>
      <c r="V339" s="114" t="s">
        <v>217</v>
      </c>
      <c r="W339" s="120" t="str">
        <f t="shared" ref="W339" si="4971">G339</f>
        <v>　+　</v>
      </c>
      <c r="X339" s="56"/>
      <c r="Y339" s="121">
        <f t="shared" ref="Y339" ca="1" si="4972">IF(H339="","",H339)</f>
        <v>2</v>
      </c>
      <c r="Z339" s="114" t="s">
        <v>249</v>
      </c>
      <c r="AA339" s="122">
        <f t="shared" ref="AA339" ca="1" si="4973">I339</f>
        <v>3</v>
      </c>
      <c r="AB339" s="114" t="s">
        <v>216</v>
      </c>
      <c r="AC339" s="122">
        <f t="shared" ref="AC339" ca="1" si="4974">I340</f>
        <v>4</v>
      </c>
      <c r="AD339" s="114" t="s">
        <v>217</v>
      </c>
      <c r="AE339" s="27"/>
      <c r="AF339" s="114" t="s">
        <v>233</v>
      </c>
      <c r="AG339" t="s">
        <v>230</v>
      </c>
      <c r="AH339" t="s">
        <v>250</v>
      </c>
      <c r="AI339" s="1">
        <f t="shared" ref="AI339" ca="1" si="4975">IF(K339="","",K339)</f>
        <v>9</v>
      </c>
      <c r="AJ339" t="s">
        <v>249</v>
      </c>
      <c r="AK339" s="1">
        <f t="shared" ref="AK339" ca="1" si="4976">L339</f>
        <v>1</v>
      </c>
      <c r="AL339" t="s">
        <v>216</v>
      </c>
      <c r="AM339" s="1">
        <f t="shared" ref="AM339" ca="1" si="4977">L340</f>
        <v>4</v>
      </c>
      <c r="AN339" t="s">
        <v>217</v>
      </c>
      <c r="AO339" t="s">
        <v>230</v>
      </c>
      <c r="AP339" s="114" t="str">
        <f t="shared" ca="1" si="4118"/>
        <v>\\(\\quad \\displaystyle 6\\frac{1}{2}　+　2\\frac{3}{4}　=　 \\)</v>
      </c>
      <c r="AQ339" t="str">
        <f t="shared" ca="1" si="4561"/>
        <v>\\(\\quad \\displaystyle 9\\frac{1}{4} \\)</v>
      </c>
      <c r="AS339" s="114" t="str">
        <f t="shared" ref="AS339" ca="1" si="4978">AP339</f>
        <v>\\(\\quad \\displaystyle 6\\frac{1}{2}　+　2\\frac{3}{4}　=　 \\)</v>
      </c>
      <c r="AT339" s="114" t="str">
        <f t="shared" ref="AT339" ca="1" si="4979">IF(O339="",AQ339,AQ340)</f>
        <v>\\(\\quad \\displaystyle 9\\frac{1}{4} \\)</v>
      </c>
      <c r="AU339" s="114" t="s">
        <v>60</v>
      </c>
      <c r="AV339" s="115" t="s">
        <v>222</v>
      </c>
      <c r="AW339" s="115" t="str">
        <f t="shared" ref="AW339" ca="1" si="4980">AS339</f>
        <v>\\(\\quad \\displaystyle 6\\frac{1}{2}　+　2\\frac{3}{4}　=　 \\)</v>
      </c>
      <c r="AX339" s="115" t="str">
        <f t="shared" ref="AX339" ca="1" si="4981">AT339</f>
        <v>\\(\\quad \\displaystyle 9\\frac{1}{4} \\)</v>
      </c>
      <c r="AY339" s="115" t="s">
        <v>62</v>
      </c>
      <c r="AZ339" s="116" t="str">
        <f t="shared" ref="AZ339" ca="1" si="4982">"INSERT INTO "&amp;AU339&amp;"(tangen,question,answer,editor,date,count) VALUES('"&amp;AV339&amp;"','"&amp;AW339&amp;"','"&amp;AX339&amp;"','"&amp;AY339&amp;"',NOW(),0);"</f>
        <v>INSERT INTO math(tangen,question,answer,editor,date,count) VALUES('m3900','\\(\\quad \\displaystyle 6\\frac{1}{2}　+　2\\frac{3}{4}　=　 \\)','\\(\\quad \\displaystyle 9\\frac{1}{4} \\)','harazono',NOW(),0);</v>
      </c>
      <c r="BG339" s="128">
        <f t="shared" ref="BG339" ca="1" si="4983">RANDBETWEEN(2,10)</f>
        <v>6</v>
      </c>
      <c r="BH339" s="22">
        <f t="shared" ref="BH339" ca="1" si="4984">RANDBETWEEN(1,BH340-1)</f>
        <v>1</v>
      </c>
      <c r="BI339" s="120" t="s">
        <v>231</v>
      </c>
      <c r="BJ339" s="128">
        <f t="shared" ref="BJ339" ca="1" si="4985">RANDBETWEEN(1,BG339-1)</f>
        <v>2</v>
      </c>
      <c r="BK339" s="22">
        <f t="shared" ref="BK339" ca="1" si="4986">RANDBETWEEN(1,BK340-1)</f>
        <v>3</v>
      </c>
      <c r="BL339">
        <f t="shared" ref="BL339" ca="1" si="4987">(BH339+BG339*BH340)</f>
        <v>13</v>
      </c>
      <c r="BM339">
        <f t="shared" ref="BM339" ca="1" si="4988">BK339+BJ339*BK340</f>
        <v>11</v>
      </c>
      <c r="BN339" s="114">
        <f t="shared" ref="BN339" ca="1" si="4989">(BH339+BG339*BH340)/BH340</f>
        <v>6.5</v>
      </c>
      <c r="BO339" s="114">
        <f t="shared" ref="BO339" ca="1" si="4990">(BK339+BJ339*BK340)/BK340</f>
        <v>2.75</v>
      </c>
      <c r="BP339" s="114" t="s">
        <v>26</v>
      </c>
      <c r="BQ339" s="129">
        <f t="shared" ref="BQ339" ca="1" si="4991">IF(BN339&gt;BO339,BG339,BJ339)</f>
        <v>6</v>
      </c>
      <c r="BR339" s="57">
        <f t="shared" ref="BR339" ca="1" si="4992">IF(BN339&gt;BO339,BH339,BK339)</f>
        <v>1</v>
      </c>
      <c r="BS339" s="114" t="str">
        <f t="shared" ref="BS339" si="4993">BI339</f>
        <v>　+　</v>
      </c>
      <c r="BT339" s="129">
        <f t="shared" ref="BT339" ca="1" si="4994">IF(BN339&lt;BO339,BG339,BJ339)</f>
        <v>2</v>
      </c>
      <c r="BU339" s="57">
        <f t="shared" ref="BU339" ca="1" si="4995">IF(BN339&lt;BO339,BH339,BK339)</f>
        <v>3</v>
      </c>
      <c r="BV339" s="27">
        <f t="shared" ref="BV339" ca="1" si="4996">IF(BN339&gt;BO339,BL339,BM339)</f>
        <v>13</v>
      </c>
      <c r="BW339" s="27">
        <f t="shared" ref="BW339" ca="1" si="4997">IF(BN339&lt;BO339,BL339,BM339)</f>
        <v>11</v>
      </c>
      <c r="BX339" s="58">
        <f t="shared" ref="BX339" ca="1" si="4998">BV339*BW340+BW339*BV340</f>
        <v>74</v>
      </c>
      <c r="BY339" s="114" t="s">
        <v>26</v>
      </c>
      <c r="BZ339" s="114" t="str">
        <f t="shared" ref="BZ339" ca="1" si="4999">IF(BX339&lt;0,"-","")</f>
        <v/>
      </c>
      <c r="CA339" s="30">
        <f t="shared" ca="1" si="4163"/>
        <v>74</v>
      </c>
      <c r="CB339" s="24">
        <f t="shared" ref="CB339" ca="1" si="5000">CA339/GCD(CA339,CA340)</f>
        <v>37</v>
      </c>
      <c r="CD339" s="128">
        <f t="shared" ref="CD339" ca="1" si="5001">QUOTIENT(CB339,CB340)</f>
        <v>9</v>
      </c>
      <c r="CE339" s="57">
        <f t="shared" ref="CE339" ca="1" si="5002">MOD(CB339,CB340)</f>
        <v>1</v>
      </c>
      <c r="CG339"/>
      <c r="CK339" s="5"/>
      <c r="CN339" s="5"/>
    </row>
    <row r="340" spans="2:92" ht="32" customHeight="1" x14ac:dyDescent="0.55000000000000004">
      <c r="B340" s="61"/>
      <c r="C340" s="131"/>
      <c r="D340" s="114"/>
      <c r="E340" s="114"/>
      <c r="F340" s="59">
        <f t="shared" ca="1" si="4167"/>
        <v>2</v>
      </c>
      <c r="G340" s="114"/>
      <c r="H340" s="114"/>
      <c r="I340" s="59">
        <f t="shared" ca="1" si="4168"/>
        <v>4</v>
      </c>
      <c r="J340" s="26"/>
      <c r="K340" s="114"/>
      <c r="L340" s="27">
        <f t="shared" ca="1" si="4169"/>
        <v>4</v>
      </c>
      <c r="M340" s="118"/>
      <c r="N340" s="54"/>
      <c r="O340" s="118"/>
      <c r="P340" s="118"/>
      <c r="Q340" s="121"/>
      <c r="R340" s="114"/>
      <c r="S340" s="122"/>
      <c r="T340" s="114"/>
      <c r="U340" s="122"/>
      <c r="V340" s="114"/>
      <c r="W340" s="120"/>
      <c r="X340" s="56"/>
      <c r="Y340" s="121"/>
      <c r="Z340" s="114"/>
      <c r="AA340" s="122"/>
      <c r="AB340" s="114"/>
      <c r="AC340" s="122"/>
      <c r="AD340" s="114"/>
      <c r="AE340" s="27"/>
      <c r="AF340" s="114"/>
      <c r="AG340" t="s">
        <v>230</v>
      </c>
      <c r="AH340" t="s">
        <v>250</v>
      </c>
      <c r="AI340" s="1" t="str">
        <f t="shared" ref="AI340" ca="1" si="5003">IF(O339="","",O339)</f>
        <v/>
      </c>
      <c r="AK340" s="1"/>
      <c r="AM340" s="1"/>
      <c r="AO340" t="s">
        <v>230</v>
      </c>
      <c r="AP340" s="114"/>
      <c r="AQ340" t="str">
        <f t="shared" ca="1" si="4561"/>
        <v>\\(\\quad \\displaystyle  \\)</v>
      </c>
      <c r="AS340" s="114"/>
      <c r="AT340" s="114"/>
      <c r="AU340" s="114"/>
      <c r="AV340" s="114"/>
      <c r="AW340" s="114"/>
      <c r="AX340" s="114"/>
      <c r="AY340" s="114"/>
      <c r="AZ340" s="117"/>
      <c r="BG340" s="128"/>
      <c r="BH340" s="23">
        <f t="shared" ref="BH340" ca="1" si="5004">RANDBETWEEN(2,10)</f>
        <v>2</v>
      </c>
      <c r="BI340" s="120"/>
      <c r="BJ340" s="128"/>
      <c r="BK340" s="23">
        <f t="shared" ca="1" si="2496"/>
        <v>4</v>
      </c>
      <c r="BL340">
        <f t="shared" ref="BL340" ca="1" si="5005">BH340</f>
        <v>2</v>
      </c>
      <c r="BM340">
        <f t="shared" ref="BM340" ca="1" si="5006">BK340</f>
        <v>4</v>
      </c>
      <c r="BN340" s="114"/>
      <c r="BO340" s="114"/>
      <c r="BP340" s="114"/>
      <c r="BQ340" s="129"/>
      <c r="BR340" s="55">
        <f t="shared" ref="BR340" ca="1" si="5007">IF(BN339&gt;BO339,BH340,BK340)</f>
        <v>2</v>
      </c>
      <c r="BS340" s="114"/>
      <c r="BT340" s="129"/>
      <c r="BU340" s="55">
        <f t="shared" ref="BU340" ca="1" si="5008">IF(BN339&lt;BO339,BH340,BK340)</f>
        <v>4</v>
      </c>
      <c r="BV340" s="27">
        <f t="shared" ref="BV340" ca="1" si="5009">IF(BN339&gt;BO339,BL340,BM340)</f>
        <v>2</v>
      </c>
      <c r="BW340" s="27">
        <f t="shared" ref="BW340" ca="1" si="5010">IF(BN339&lt;BO339,BL340,BM340)</f>
        <v>4</v>
      </c>
      <c r="BX340" s="27">
        <f t="shared" ref="BX340" ca="1" si="5011">BV340*BW340</f>
        <v>8</v>
      </c>
      <c r="BY340" s="114"/>
      <c r="BZ340" s="114"/>
      <c r="CA340">
        <f t="shared" ca="1" si="4163"/>
        <v>8</v>
      </c>
      <c r="CB340" s="25">
        <f t="shared" ref="CB340" ca="1" si="5012">CA340/GCD(CA339,CA340)</f>
        <v>4</v>
      </c>
      <c r="CD340" s="128"/>
      <c r="CE340" s="23">
        <f t="shared" ref="CE340" ca="1" si="5013">CB340</f>
        <v>4</v>
      </c>
      <c r="CG340"/>
      <c r="CK340" s="5"/>
      <c r="CN340" s="5"/>
    </row>
    <row r="341" spans="2:92" ht="32" customHeight="1" thickBot="1" x14ac:dyDescent="0.6">
      <c r="B341" s="61"/>
      <c r="C341" s="130" t="s">
        <v>218</v>
      </c>
      <c r="D341" s="114">
        <v>19</v>
      </c>
      <c r="E341" s="114">
        <f t="shared" ref="E341" ca="1" si="5014">BQ341</f>
        <v>5</v>
      </c>
      <c r="F341" s="60">
        <f t="shared" ca="1" si="4167"/>
        <v>1</v>
      </c>
      <c r="G341" s="114" t="str">
        <f t="shared" ref="G341" si="5015">BS341</f>
        <v>　+　</v>
      </c>
      <c r="H341" s="114">
        <f t="shared" ref="H341" ca="1" si="5016">BT341</f>
        <v>2</v>
      </c>
      <c r="I341" s="60">
        <f t="shared" ca="1" si="4168"/>
        <v>1</v>
      </c>
      <c r="J341" s="26"/>
      <c r="K341" s="114">
        <f t="shared" ref="K341" ca="1" si="5017">CD341</f>
        <v>7</v>
      </c>
      <c r="L341" s="58">
        <f t="shared" ca="1" si="4169"/>
        <v>7</v>
      </c>
      <c r="M341" s="118" t="str">
        <f t="shared" ref="M341" ca="1" si="5018">IF(L342=1,"=","")</f>
        <v/>
      </c>
      <c r="N341" s="54"/>
      <c r="O341" s="118" t="str">
        <f t="shared" ref="O341" ca="1" si="5019">IF(L341=0,K341,"")</f>
        <v/>
      </c>
      <c r="P341" s="118" t="s">
        <v>250</v>
      </c>
      <c r="Q341" s="121">
        <f t="shared" ref="Q341" ca="1" si="5020">IF(E341="","",E341)</f>
        <v>5</v>
      </c>
      <c r="R341" s="114" t="s">
        <v>249</v>
      </c>
      <c r="S341" s="122">
        <f t="shared" ref="S341" ca="1" si="5021">F341</f>
        <v>1</v>
      </c>
      <c r="T341" s="114" t="s">
        <v>216</v>
      </c>
      <c r="U341" s="122">
        <f t="shared" ref="U341" ca="1" si="5022">F342</f>
        <v>2</v>
      </c>
      <c r="V341" s="114" t="s">
        <v>217</v>
      </c>
      <c r="W341" s="120" t="str">
        <f t="shared" ref="W341" si="5023">G341</f>
        <v>　+　</v>
      </c>
      <c r="X341" s="56"/>
      <c r="Y341" s="121">
        <f t="shared" ref="Y341" ca="1" si="5024">IF(H341="","",H341)</f>
        <v>2</v>
      </c>
      <c r="Z341" s="114" t="s">
        <v>249</v>
      </c>
      <c r="AA341" s="122">
        <f t="shared" ref="AA341" ca="1" si="5025">I341</f>
        <v>1</v>
      </c>
      <c r="AB341" s="114" t="s">
        <v>216</v>
      </c>
      <c r="AC341" s="122">
        <f t="shared" ref="AC341" ca="1" si="5026">I342</f>
        <v>5</v>
      </c>
      <c r="AD341" s="114" t="s">
        <v>217</v>
      </c>
      <c r="AE341" s="27"/>
      <c r="AF341" s="114" t="s">
        <v>233</v>
      </c>
      <c r="AG341" t="s">
        <v>230</v>
      </c>
      <c r="AH341" t="s">
        <v>250</v>
      </c>
      <c r="AI341" s="1">
        <f t="shared" ref="AI341" ca="1" si="5027">IF(K341="","",K341)</f>
        <v>7</v>
      </c>
      <c r="AJ341" t="s">
        <v>249</v>
      </c>
      <c r="AK341" s="1">
        <f t="shared" ref="AK341" ca="1" si="5028">L341</f>
        <v>7</v>
      </c>
      <c r="AL341" t="s">
        <v>216</v>
      </c>
      <c r="AM341" s="1">
        <f t="shared" ref="AM341" ca="1" si="5029">L342</f>
        <v>10</v>
      </c>
      <c r="AN341" t="s">
        <v>217</v>
      </c>
      <c r="AO341" t="s">
        <v>230</v>
      </c>
      <c r="AP341" s="114" t="str">
        <f t="shared" ca="1" si="4118"/>
        <v>\\(\\quad \\displaystyle 5\\frac{1}{2}　+　2\\frac{1}{5}　=　 \\)</v>
      </c>
      <c r="AQ341" t="str">
        <f t="shared" ca="1" si="4561"/>
        <v>\\(\\quad \\displaystyle 7\\frac{7}{10} \\)</v>
      </c>
      <c r="AS341" s="114" t="str">
        <f t="shared" ref="AS341" ca="1" si="5030">AP341</f>
        <v>\\(\\quad \\displaystyle 5\\frac{1}{2}　+　2\\frac{1}{5}　=　 \\)</v>
      </c>
      <c r="AT341" s="114" t="str">
        <f t="shared" ref="AT341" ca="1" si="5031">IF(O341="",AQ341,AQ342)</f>
        <v>\\(\\quad \\displaystyle 7\\frac{7}{10} \\)</v>
      </c>
      <c r="AU341" s="114" t="s">
        <v>60</v>
      </c>
      <c r="AV341" s="115" t="s">
        <v>222</v>
      </c>
      <c r="AW341" s="115" t="str">
        <f t="shared" ref="AW341" ca="1" si="5032">AS341</f>
        <v>\\(\\quad \\displaystyle 5\\frac{1}{2}　+　2\\frac{1}{5}　=　 \\)</v>
      </c>
      <c r="AX341" s="115" t="str">
        <f t="shared" ref="AX341" ca="1" si="5033">AT341</f>
        <v>\\(\\quad \\displaystyle 7\\frac{7}{10} \\)</v>
      </c>
      <c r="AY341" s="115" t="s">
        <v>62</v>
      </c>
      <c r="AZ341" s="116" t="str">
        <f t="shared" ref="AZ341" ca="1" si="5034">"INSERT INTO "&amp;AU341&amp;"(tangen,question,answer,editor,date,count) VALUES('"&amp;AV341&amp;"','"&amp;AW341&amp;"','"&amp;AX341&amp;"','"&amp;AY341&amp;"',NOW(),0);"</f>
        <v>INSERT INTO math(tangen,question,answer,editor,date,count) VALUES('m3900','\\(\\quad \\displaystyle 5\\frac{1}{2}　+　2\\frac{1}{5}　=　 \\)','\\(\\quad \\displaystyle 7\\frac{7}{10} \\)','harazono',NOW(),0);</v>
      </c>
      <c r="BG341" s="128">
        <f t="shared" ref="BG341" ca="1" si="5035">RANDBETWEEN(2,10)</f>
        <v>5</v>
      </c>
      <c r="BH341" s="22">
        <f t="shared" ref="BH341" ca="1" si="5036">RANDBETWEEN(1,BH342-1)</f>
        <v>1</v>
      </c>
      <c r="BI341" s="120" t="s">
        <v>231</v>
      </c>
      <c r="BJ341" s="128">
        <f t="shared" ref="BJ341" ca="1" si="5037">RANDBETWEEN(1,BG341-1)</f>
        <v>2</v>
      </c>
      <c r="BK341" s="22">
        <f t="shared" ref="BK341" ca="1" si="5038">RANDBETWEEN(1,BK342-1)</f>
        <v>1</v>
      </c>
      <c r="BL341">
        <f t="shared" ref="BL341" ca="1" si="5039">(BH341+BG341*BH342)</f>
        <v>11</v>
      </c>
      <c r="BM341">
        <f t="shared" ref="BM341" ca="1" si="5040">BK341+BJ341*BK342</f>
        <v>11</v>
      </c>
      <c r="BN341" s="114">
        <f t="shared" ref="BN341" ca="1" si="5041">(BH341+BG341*BH342)/BH342</f>
        <v>5.5</v>
      </c>
      <c r="BO341" s="114">
        <f t="shared" ref="BO341" ca="1" si="5042">(BK341+BJ341*BK342)/BK342</f>
        <v>2.2000000000000002</v>
      </c>
      <c r="BP341" s="114" t="s">
        <v>26</v>
      </c>
      <c r="BQ341" s="129">
        <f t="shared" ref="BQ341" ca="1" si="5043">IF(BN341&gt;BO341,BG341,BJ341)</f>
        <v>5</v>
      </c>
      <c r="BR341" s="57">
        <f t="shared" ref="BR341" ca="1" si="5044">IF(BN341&gt;BO341,BH341,BK341)</f>
        <v>1</v>
      </c>
      <c r="BS341" s="114" t="str">
        <f t="shared" ref="BS341" si="5045">BI341</f>
        <v>　+　</v>
      </c>
      <c r="BT341" s="129">
        <f t="shared" ref="BT341" ca="1" si="5046">IF(BN341&lt;BO341,BG341,BJ341)</f>
        <v>2</v>
      </c>
      <c r="BU341" s="57">
        <f t="shared" ref="BU341" ca="1" si="5047">IF(BN341&lt;BO341,BH341,BK341)</f>
        <v>1</v>
      </c>
      <c r="BV341" s="27">
        <f t="shared" ref="BV341" ca="1" si="5048">IF(BN341&gt;BO341,BL341,BM341)</f>
        <v>11</v>
      </c>
      <c r="BW341" s="27">
        <f t="shared" ref="BW341" ca="1" si="5049">IF(BN341&lt;BO341,BL341,BM341)</f>
        <v>11</v>
      </c>
      <c r="BX341" s="58">
        <f t="shared" ref="BX341" ca="1" si="5050">BV341*BW342+BW341*BV342</f>
        <v>77</v>
      </c>
      <c r="BY341" s="114" t="s">
        <v>26</v>
      </c>
      <c r="BZ341" s="114" t="str">
        <f t="shared" ref="BZ341" ca="1" si="5051">IF(BX341&lt;0,"-","")</f>
        <v/>
      </c>
      <c r="CA341" s="30">
        <f t="shared" ca="1" si="4163"/>
        <v>77</v>
      </c>
      <c r="CB341" s="24">
        <f t="shared" ref="CB341" ca="1" si="5052">CA341/GCD(CA341,CA342)</f>
        <v>77</v>
      </c>
      <c r="CD341" s="128">
        <f t="shared" ref="CD341" ca="1" si="5053">QUOTIENT(CB341,CB342)</f>
        <v>7</v>
      </c>
      <c r="CE341" s="57">
        <f t="shared" ref="CE341" ca="1" si="5054">MOD(CB341,CB342)</f>
        <v>7</v>
      </c>
      <c r="CG341"/>
      <c r="CK341" s="5"/>
      <c r="CN341" s="5"/>
    </row>
    <row r="342" spans="2:92" ht="32" customHeight="1" x14ac:dyDescent="0.55000000000000004">
      <c r="B342" s="61"/>
      <c r="C342" s="131"/>
      <c r="D342" s="114"/>
      <c r="E342" s="114"/>
      <c r="F342" s="59">
        <f t="shared" ca="1" si="4167"/>
        <v>2</v>
      </c>
      <c r="G342" s="114"/>
      <c r="H342" s="114"/>
      <c r="I342" s="59">
        <f t="shared" ca="1" si="4168"/>
        <v>5</v>
      </c>
      <c r="J342" s="26"/>
      <c r="K342" s="114"/>
      <c r="L342" s="27">
        <f t="shared" ca="1" si="4169"/>
        <v>10</v>
      </c>
      <c r="M342" s="118"/>
      <c r="N342" s="54"/>
      <c r="O342" s="118"/>
      <c r="P342" s="118"/>
      <c r="Q342" s="121"/>
      <c r="R342" s="114"/>
      <c r="S342" s="122"/>
      <c r="T342" s="114"/>
      <c r="U342" s="122"/>
      <c r="V342" s="114"/>
      <c r="W342" s="120"/>
      <c r="X342" s="56"/>
      <c r="Y342" s="121"/>
      <c r="Z342" s="114"/>
      <c r="AA342" s="122"/>
      <c r="AB342" s="114"/>
      <c r="AC342" s="122"/>
      <c r="AD342" s="114"/>
      <c r="AE342" s="27"/>
      <c r="AF342" s="114"/>
      <c r="AG342" t="s">
        <v>230</v>
      </c>
      <c r="AH342" t="s">
        <v>250</v>
      </c>
      <c r="AI342" s="1" t="str">
        <f t="shared" ref="AI342" ca="1" si="5055">IF(O341="","",O341)</f>
        <v/>
      </c>
      <c r="AK342" s="1"/>
      <c r="AM342" s="1"/>
      <c r="AO342" t="s">
        <v>230</v>
      </c>
      <c r="AP342" s="114"/>
      <c r="AQ342" t="str">
        <f t="shared" ca="1" si="4561"/>
        <v>\\(\\quad \\displaystyle  \\)</v>
      </c>
      <c r="AS342" s="114"/>
      <c r="AT342" s="114"/>
      <c r="AU342" s="114"/>
      <c r="AV342" s="114"/>
      <c r="AW342" s="114"/>
      <c r="AX342" s="114"/>
      <c r="AY342" s="114"/>
      <c r="AZ342" s="117"/>
      <c r="BG342" s="128"/>
      <c r="BH342" s="23">
        <f t="shared" ref="BH342" ca="1" si="5056">RANDBETWEEN(2,10)</f>
        <v>2</v>
      </c>
      <c r="BI342" s="120"/>
      <c r="BJ342" s="128"/>
      <c r="BK342" s="23">
        <f t="shared" ca="1" si="2496"/>
        <v>5</v>
      </c>
      <c r="BL342">
        <f t="shared" ref="BL342" ca="1" si="5057">BH342</f>
        <v>2</v>
      </c>
      <c r="BM342">
        <f t="shared" ref="BM342" ca="1" si="5058">BK342</f>
        <v>5</v>
      </c>
      <c r="BN342" s="114"/>
      <c r="BO342" s="114"/>
      <c r="BP342" s="114"/>
      <c r="BQ342" s="129"/>
      <c r="BR342" s="55">
        <f t="shared" ref="BR342" ca="1" si="5059">IF(BN341&gt;BO341,BH342,BK342)</f>
        <v>2</v>
      </c>
      <c r="BS342" s="114"/>
      <c r="BT342" s="129"/>
      <c r="BU342" s="55">
        <f t="shared" ref="BU342" ca="1" si="5060">IF(BN341&lt;BO341,BH342,BK342)</f>
        <v>5</v>
      </c>
      <c r="BV342" s="27">
        <f t="shared" ref="BV342" ca="1" si="5061">IF(BN341&gt;BO341,BL342,BM342)</f>
        <v>2</v>
      </c>
      <c r="BW342" s="27">
        <f t="shared" ref="BW342" ca="1" si="5062">IF(BN341&lt;BO341,BL342,BM342)</f>
        <v>5</v>
      </c>
      <c r="BX342" s="27">
        <f t="shared" ref="BX342" ca="1" si="5063">BV342*BW342</f>
        <v>10</v>
      </c>
      <c r="BY342" s="114"/>
      <c r="BZ342" s="114"/>
      <c r="CA342">
        <f t="shared" ca="1" si="4163"/>
        <v>10</v>
      </c>
      <c r="CB342" s="25">
        <f t="shared" ref="CB342" ca="1" si="5064">CA342/GCD(CA341,CA342)</f>
        <v>10</v>
      </c>
      <c r="CD342" s="128"/>
      <c r="CE342" s="23">
        <f t="shared" ref="CE342" ca="1" si="5065">CB342</f>
        <v>10</v>
      </c>
      <c r="CG342"/>
      <c r="CK342" s="5"/>
      <c r="CN342" s="5"/>
    </row>
    <row r="343" spans="2:92" ht="32" customHeight="1" thickBot="1" x14ac:dyDescent="0.6">
      <c r="B343" s="61"/>
      <c r="C343" s="130" t="s">
        <v>218</v>
      </c>
      <c r="D343" s="114">
        <v>20</v>
      </c>
      <c r="E343" s="114">
        <f t="shared" ref="E343" ca="1" si="5066">BQ343</f>
        <v>4</v>
      </c>
      <c r="F343" s="60">
        <f t="shared" ca="1" si="4167"/>
        <v>3</v>
      </c>
      <c r="G343" s="114" t="str">
        <f t="shared" ref="G343" si="5067">BS343</f>
        <v>　+　</v>
      </c>
      <c r="H343" s="114">
        <f t="shared" ref="H343" ca="1" si="5068">BT343</f>
        <v>1</v>
      </c>
      <c r="I343" s="60">
        <f t="shared" ca="1" si="4168"/>
        <v>1</v>
      </c>
      <c r="J343" s="26"/>
      <c r="K343" s="114">
        <f t="shared" ref="K343" ca="1" si="5069">CD343</f>
        <v>6</v>
      </c>
      <c r="L343" s="58">
        <f t="shared" ca="1" si="4169"/>
        <v>1</v>
      </c>
      <c r="M343" s="118" t="str">
        <f t="shared" ref="M343" ca="1" si="5070">IF(L344=1,"=","")</f>
        <v/>
      </c>
      <c r="N343" s="54"/>
      <c r="O343" s="118" t="str">
        <f t="shared" ref="O343" ca="1" si="5071">IF(L343=0,K343,"")</f>
        <v/>
      </c>
      <c r="P343" s="118" t="s">
        <v>250</v>
      </c>
      <c r="Q343" s="121">
        <f t="shared" ref="Q343" ca="1" si="5072">IF(E343="","",E343)</f>
        <v>4</v>
      </c>
      <c r="R343" s="114" t="s">
        <v>249</v>
      </c>
      <c r="S343" s="122">
        <f t="shared" ref="S343" ca="1" si="5073">F343</f>
        <v>3</v>
      </c>
      <c r="T343" s="114" t="s">
        <v>216</v>
      </c>
      <c r="U343" s="122">
        <f t="shared" ref="U343" ca="1" si="5074">F344</f>
        <v>5</v>
      </c>
      <c r="V343" s="114" t="s">
        <v>217</v>
      </c>
      <c r="W343" s="120" t="str">
        <f t="shared" ref="W343" si="5075">G343</f>
        <v>　+　</v>
      </c>
      <c r="X343" s="56"/>
      <c r="Y343" s="121">
        <f t="shared" ref="Y343" ca="1" si="5076">IF(H343="","",H343)</f>
        <v>1</v>
      </c>
      <c r="Z343" s="114" t="s">
        <v>249</v>
      </c>
      <c r="AA343" s="122">
        <f t="shared" ref="AA343" ca="1" si="5077">I343</f>
        <v>1</v>
      </c>
      <c r="AB343" s="114" t="s">
        <v>216</v>
      </c>
      <c r="AC343" s="122">
        <f t="shared" ref="AC343" ca="1" si="5078">I344</f>
        <v>2</v>
      </c>
      <c r="AD343" s="114" t="s">
        <v>217</v>
      </c>
      <c r="AE343" s="27"/>
      <c r="AF343" s="114" t="s">
        <v>233</v>
      </c>
      <c r="AG343" t="s">
        <v>230</v>
      </c>
      <c r="AH343" t="s">
        <v>250</v>
      </c>
      <c r="AI343" s="1">
        <f t="shared" ref="AI343" ca="1" si="5079">IF(K343="","",K343)</f>
        <v>6</v>
      </c>
      <c r="AJ343" t="s">
        <v>249</v>
      </c>
      <c r="AK343" s="1">
        <f t="shared" ref="AK343" ca="1" si="5080">L343</f>
        <v>1</v>
      </c>
      <c r="AL343" t="s">
        <v>216</v>
      </c>
      <c r="AM343" s="1">
        <f t="shared" ref="AM343" ca="1" si="5081">L344</f>
        <v>10</v>
      </c>
      <c r="AN343" t="s">
        <v>217</v>
      </c>
      <c r="AO343" t="s">
        <v>230</v>
      </c>
      <c r="AP343" s="114" t="str">
        <f t="shared" ca="1" si="4118"/>
        <v>\\(\\quad \\displaystyle 4\\frac{3}{5}　+　1\\frac{1}{2}　=　 \\)</v>
      </c>
      <c r="AQ343" t="str">
        <f t="shared" ca="1" si="4561"/>
        <v>\\(\\quad \\displaystyle 6\\frac{1}{10} \\)</v>
      </c>
      <c r="AS343" s="114" t="str">
        <f t="shared" ref="AS343" ca="1" si="5082">AP343</f>
        <v>\\(\\quad \\displaystyle 4\\frac{3}{5}　+　1\\frac{1}{2}　=　 \\)</v>
      </c>
      <c r="AT343" s="114" t="str">
        <f t="shared" ref="AT343" ca="1" si="5083">IF(O343="",AQ343,AQ344)</f>
        <v>\\(\\quad \\displaystyle 6\\frac{1}{10} \\)</v>
      </c>
      <c r="AU343" s="114" t="s">
        <v>60</v>
      </c>
      <c r="AV343" s="115" t="s">
        <v>222</v>
      </c>
      <c r="AW343" s="115" t="str">
        <f t="shared" ref="AW343" ca="1" si="5084">AS343</f>
        <v>\\(\\quad \\displaystyle 4\\frac{3}{5}　+　1\\frac{1}{2}　=　 \\)</v>
      </c>
      <c r="AX343" s="115" t="str">
        <f t="shared" ref="AX343" ca="1" si="5085">AT343</f>
        <v>\\(\\quad \\displaystyle 6\\frac{1}{10} \\)</v>
      </c>
      <c r="AY343" s="115" t="s">
        <v>62</v>
      </c>
      <c r="AZ343" s="116" t="str">
        <f t="shared" ref="AZ343" ca="1" si="5086">"INSERT INTO "&amp;AU343&amp;"(tangen,question,answer,editor,date,count) VALUES('"&amp;AV343&amp;"','"&amp;AW343&amp;"','"&amp;AX343&amp;"','"&amp;AY343&amp;"',NOW(),0);"</f>
        <v>INSERT INTO math(tangen,question,answer,editor,date,count) VALUES('m3900','\\(\\quad \\displaystyle 4\\frac{3}{5}　+　1\\frac{1}{2}　=　 \\)','\\(\\quad \\displaystyle 6\\frac{1}{10} \\)','harazono',NOW(),0);</v>
      </c>
      <c r="BG343" s="128">
        <f t="shared" ref="BG343" ca="1" si="5087">RANDBETWEEN(2,10)</f>
        <v>4</v>
      </c>
      <c r="BH343" s="22">
        <f t="shared" ref="BH343" ca="1" si="5088">RANDBETWEEN(1,BH344-1)</f>
        <v>3</v>
      </c>
      <c r="BI343" s="120" t="s">
        <v>231</v>
      </c>
      <c r="BJ343" s="128">
        <f t="shared" ref="BJ343" ca="1" si="5089">RANDBETWEEN(1,BG343-1)</f>
        <v>1</v>
      </c>
      <c r="BK343" s="22">
        <f t="shared" ref="BK343" ca="1" si="5090">RANDBETWEEN(1,BK344-1)</f>
        <v>1</v>
      </c>
      <c r="BL343">
        <f t="shared" ref="BL343" ca="1" si="5091">(BH343+BG343*BH344)</f>
        <v>23</v>
      </c>
      <c r="BM343">
        <f t="shared" ref="BM343" ca="1" si="5092">BK343+BJ343*BK344</f>
        <v>3</v>
      </c>
      <c r="BN343" s="114">
        <f t="shared" ref="BN343" ca="1" si="5093">(BH343+BG343*BH344)/BH344</f>
        <v>4.5999999999999996</v>
      </c>
      <c r="BO343" s="114">
        <f t="shared" ref="BO343" ca="1" si="5094">(BK343+BJ343*BK344)/BK344</f>
        <v>1.5</v>
      </c>
      <c r="BP343" s="114" t="s">
        <v>26</v>
      </c>
      <c r="BQ343" s="129">
        <f t="shared" ref="BQ343" ca="1" si="5095">IF(BN343&gt;BO343,BG343,BJ343)</f>
        <v>4</v>
      </c>
      <c r="BR343" s="57">
        <f t="shared" ref="BR343" ca="1" si="5096">IF(BN343&gt;BO343,BH343,BK343)</f>
        <v>3</v>
      </c>
      <c r="BS343" s="114" t="str">
        <f t="shared" ref="BS343" si="5097">BI343</f>
        <v>　+　</v>
      </c>
      <c r="BT343" s="129">
        <f t="shared" ref="BT343" ca="1" si="5098">IF(BN343&lt;BO343,BG343,BJ343)</f>
        <v>1</v>
      </c>
      <c r="BU343" s="57">
        <f t="shared" ref="BU343" ca="1" si="5099">IF(BN343&lt;BO343,BH343,BK343)</f>
        <v>1</v>
      </c>
      <c r="BV343" s="27">
        <f t="shared" ref="BV343" ca="1" si="5100">IF(BN343&gt;BO343,BL343,BM343)</f>
        <v>23</v>
      </c>
      <c r="BW343" s="27">
        <f t="shared" ref="BW343" ca="1" si="5101">IF(BN343&lt;BO343,BL343,BM343)</f>
        <v>3</v>
      </c>
      <c r="BX343" s="58">
        <f t="shared" ref="BX343" ca="1" si="5102">BV343*BW344+BW343*BV344</f>
        <v>61</v>
      </c>
      <c r="BY343" s="114" t="s">
        <v>26</v>
      </c>
      <c r="BZ343" s="114" t="str">
        <f t="shared" ref="BZ343" ca="1" si="5103">IF(BX343&lt;0,"-","")</f>
        <v/>
      </c>
      <c r="CA343" s="30">
        <f t="shared" ca="1" si="4163"/>
        <v>61</v>
      </c>
      <c r="CB343" s="24">
        <f t="shared" ref="CB343" ca="1" si="5104">CA343/GCD(CA343,CA344)</f>
        <v>61</v>
      </c>
      <c r="CD343" s="128">
        <f t="shared" ref="CD343" ca="1" si="5105">QUOTIENT(CB343,CB344)</f>
        <v>6</v>
      </c>
      <c r="CE343" s="57">
        <f t="shared" ref="CE343" ca="1" si="5106">MOD(CB343,CB344)</f>
        <v>1</v>
      </c>
      <c r="CG343"/>
      <c r="CK343" s="5"/>
      <c r="CN343" s="5"/>
    </row>
    <row r="344" spans="2:92" ht="32" customHeight="1" x14ac:dyDescent="0.55000000000000004">
      <c r="B344" s="61"/>
      <c r="C344" s="131"/>
      <c r="D344" s="114"/>
      <c r="E344" s="114"/>
      <c r="F344" s="59">
        <f t="shared" ca="1" si="4167"/>
        <v>5</v>
      </c>
      <c r="G344" s="114"/>
      <c r="H344" s="114"/>
      <c r="I344" s="59">
        <f t="shared" ca="1" si="4168"/>
        <v>2</v>
      </c>
      <c r="J344" s="26"/>
      <c r="K344" s="114"/>
      <c r="L344" s="27">
        <f t="shared" ca="1" si="4169"/>
        <v>10</v>
      </c>
      <c r="M344" s="118"/>
      <c r="N344" s="54"/>
      <c r="O344" s="118"/>
      <c r="P344" s="118"/>
      <c r="Q344" s="121"/>
      <c r="R344" s="114"/>
      <c r="S344" s="122"/>
      <c r="T344" s="114"/>
      <c r="U344" s="122"/>
      <c r="V344" s="114"/>
      <c r="W344" s="120"/>
      <c r="X344" s="56"/>
      <c r="Y344" s="121"/>
      <c r="Z344" s="114"/>
      <c r="AA344" s="122"/>
      <c r="AB344" s="114"/>
      <c r="AC344" s="122"/>
      <c r="AD344" s="114"/>
      <c r="AE344" s="27"/>
      <c r="AF344" s="114"/>
      <c r="AG344" t="s">
        <v>230</v>
      </c>
      <c r="AH344" t="s">
        <v>250</v>
      </c>
      <c r="AI344" s="1" t="str">
        <f t="shared" ref="AI344" ca="1" si="5107">IF(O343="","",O343)</f>
        <v/>
      </c>
      <c r="AK344" s="1"/>
      <c r="AM344" s="1"/>
      <c r="AO344" t="s">
        <v>230</v>
      </c>
      <c r="AP344" s="114"/>
      <c r="AQ344" t="str">
        <f t="shared" ca="1" si="4561"/>
        <v>\\(\\quad \\displaystyle  \\)</v>
      </c>
      <c r="AS344" s="114"/>
      <c r="AT344" s="114"/>
      <c r="AU344" s="114"/>
      <c r="AV344" s="114"/>
      <c r="AW344" s="114"/>
      <c r="AX344" s="114"/>
      <c r="AY344" s="114"/>
      <c r="AZ344" s="117"/>
      <c r="BG344" s="128"/>
      <c r="BH344" s="23">
        <f t="shared" ref="BH344" ca="1" si="5108">RANDBETWEEN(2,10)</f>
        <v>5</v>
      </c>
      <c r="BI344" s="120"/>
      <c r="BJ344" s="128"/>
      <c r="BK344" s="23">
        <f t="shared" ca="1" si="2496"/>
        <v>2</v>
      </c>
      <c r="BL344">
        <f t="shared" ref="BL344" ca="1" si="5109">BH344</f>
        <v>5</v>
      </c>
      <c r="BM344">
        <f t="shared" ref="BM344" ca="1" si="5110">BK344</f>
        <v>2</v>
      </c>
      <c r="BN344" s="114"/>
      <c r="BO344" s="114"/>
      <c r="BP344" s="114"/>
      <c r="BQ344" s="129"/>
      <c r="BR344" s="55">
        <f t="shared" ref="BR344" ca="1" si="5111">IF(BN343&gt;BO343,BH344,BK344)</f>
        <v>5</v>
      </c>
      <c r="BS344" s="114"/>
      <c r="BT344" s="129"/>
      <c r="BU344" s="55">
        <f t="shared" ref="BU344" ca="1" si="5112">IF(BN343&lt;BO343,BH344,BK344)</f>
        <v>2</v>
      </c>
      <c r="BV344" s="27">
        <f t="shared" ref="BV344" ca="1" si="5113">IF(BN343&gt;BO343,BL344,BM344)</f>
        <v>5</v>
      </c>
      <c r="BW344" s="27">
        <f t="shared" ref="BW344" ca="1" si="5114">IF(BN343&lt;BO343,BL344,BM344)</f>
        <v>2</v>
      </c>
      <c r="BX344" s="27">
        <f t="shared" ref="BX344" ca="1" si="5115">BV344*BW344</f>
        <v>10</v>
      </c>
      <c r="BY344" s="114"/>
      <c r="BZ344" s="114"/>
      <c r="CA344">
        <f t="shared" ca="1" si="4163"/>
        <v>10</v>
      </c>
      <c r="CB344" s="25">
        <f t="shared" ref="CB344" ca="1" si="5116">CA344/GCD(CA343,CA344)</f>
        <v>10</v>
      </c>
      <c r="CD344" s="128"/>
      <c r="CE344" s="23">
        <f t="shared" ref="CE344" ca="1" si="5117">CB344</f>
        <v>10</v>
      </c>
      <c r="CG344"/>
      <c r="CK344" s="5"/>
      <c r="CN344" s="5"/>
    </row>
    <row r="345" spans="2:92" ht="32" customHeight="1" thickBot="1" x14ac:dyDescent="0.6">
      <c r="B345" s="61"/>
      <c r="C345" s="130" t="s">
        <v>218</v>
      </c>
      <c r="D345" s="114">
        <v>21</v>
      </c>
      <c r="E345" s="114">
        <f ca="1">BQ345</f>
        <v>7</v>
      </c>
      <c r="F345" s="60">
        <f ca="1">BR345</f>
        <v>1</v>
      </c>
      <c r="G345" s="114" t="str">
        <f>BS345</f>
        <v>　+　</v>
      </c>
      <c r="H345" s="114">
        <f ca="1">BT345</f>
        <v>3</v>
      </c>
      <c r="I345" s="60">
        <f ca="1">BU345</f>
        <v>1</v>
      </c>
      <c r="J345" s="26"/>
      <c r="K345" s="114">
        <f ca="1">CD345</f>
        <v>10</v>
      </c>
      <c r="L345" s="58">
        <f ca="1">CE345</f>
        <v>5</v>
      </c>
      <c r="M345" s="118" t="str">
        <f ca="1">IF(L346=1,"=","")</f>
        <v/>
      </c>
      <c r="N345" s="54"/>
      <c r="O345" s="118" t="str">
        <f ca="1">IF(L345=0,K345,"")</f>
        <v/>
      </c>
      <c r="P345" s="118" t="s">
        <v>250</v>
      </c>
      <c r="Q345" s="121">
        <f t="shared" ref="Q345" ca="1" si="5118">IF(E345="","",E345)</f>
        <v>7</v>
      </c>
      <c r="R345" s="114" t="s">
        <v>249</v>
      </c>
      <c r="S345" s="122">
        <f t="shared" ref="S345" ca="1" si="5119">F345</f>
        <v>1</v>
      </c>
      <c r="T345" s="114" t="s">
        <v>216</v>
      </c>
      <c r="U345" s="122">
        <f t="shared" ref="U345" ca="1" si="5120">F346</f>
        <v>2</v>
      </c>
      <c r="V345" s="114" t="s">
        <v>217</v>
      </c>
      <c r="W345" s="120" t="str">
        <f t="shared" ref="W345" si="5121">G345</f>
        <v>　+　</v>
      </c>
      <c r="X345" s="56"/>
      <c r="Y345" s="121">
        <f t="shared" ref="Y345" ca="1" si="5122">IF(H345="","",H345)</f>
        <v>3</v>
      </c>
      <c r="Z345" s="114" t="s">
        <v>249</v>
      </c>
      <c r="AA345" s="122">
        <f t="shared" ref="AA345" ca="1" si="5123">I345</f>
        <v>1</v>
      </c>
      <c r="AB345" s="114" t="s">
        <v>216</v>
      </c>
      <c r="AC345" s="122">
        <f t="shared" ref="AC345" ca="1" si="5124">I346</f>
        <v>3</v>
      </c>
      <c r="AD345" s="114" t="s">
        <v>217</v>
      </c>
      <c r="AE345" s="27"/>
      <c r="AF345" s="114" t="s">
        <v>233</v>
      </c>
      <c r="AG345" t="s">
        <v>230</v>
      </c>
      <c r="AH345" t="s">
        <v>250</v>
      </c>
      <c r="AI345" s="1">
        <f t="shared" ref="AI345" ca="1" si="5125">IF(K345="","",K345)</f>
        <v>10</v>
      </c>
      <c r="AJ345" t="s">
        <v>249</v>
      </c>
      <c r="AK345" s="1">
        <f t="shared" ref="AK345" ca="1" si="5126">L345</f>
        <v>5</v>
      </c>
      <c r="AL345" t="s">
        <v>216</v>
      </c>
      <c r="AM345" s="1">
        <f t="shared" ref="AM345" ca="1" si="5127">L346</f>
        <v>6</v>
      </c>
      <c r="AN345" t="s">
        <v>217</v>
      </c>
      <c r="AO345" t="s">
        <v>230</v>
      </c>
      <c r="AP345" s="114" t="str">
        <f t="shared" ca="1" si="4118"/>
        <v>\\(\\quad \\displaystyle 7\\frac{1}{2}　+　3\\frac{1}{3}　=　 \\)</v>
      </c>
      <c r="AQ345" t="str">
        <f t="shared" ca="1" si="4561"/>
        <v>\\(\\quad \\displaystyle 10\\frac{5}{6} \\)</v>
      </c>
      <c r="AS345" s="114" t="str">
        <f t="shared" ref="AS345" ca="1" si="5128">AP345</f>
        <v>\\(\\quad \\displaystyle 7\\frac{1}{2}　+　3\\frac{1}{3}　=　 \\)</v>
      </c>
      <c r="AT345" s="114" t="str">
        <f ca="1">IF(O345="",AQ345,AQ346)</f>
        <v>\\(\\quad \\displaystyle 10\\frac{5}{6} \\)</v>
      </c>
      <c r="AU345" s="114" t="s">
        <v>60</v>
      </c>
      <c r="AV345" s="115" t="s">
        <v>222</v>
      </c>
      <c r="AW345" s="115" t="str">
        <f ca="1">AS345</f>
        <v>\\(\\quad \\displaystyle 7\\frac{1}{2}　+　3\\frac{1}{3}　=　 \\)</v>
      </c>
      <c r="AX345" s="115" t="str">
        <f ca="1">AT345</f>
        <v>\\(\\quad \\displaystyle 10\\frac{5}{6} \\)</v>
      </c>
      <c r="AY345" s="115" t="s">
        <v>62</v>
      </c>
      <c r="AZ345" s="116" t="str">
        <f ca="1">"INSERT INTO "&amp;AU345&amp;"(tangen,question,answer,editor,date,count) VALUES('"&amp;AV345&amp;"','"&amp;AW345&amp;"','"&amp;AX345&amp;"','"&amp;AY345&amp;"',NOW(),0);"</f>
        <v>INSERT INTO math(tangen,question,answer,editor,date,count) VALUES('m3900','\\(\\quad \\displaystyle 7\\frac{1}{2}　+　3\\frac{1}{3}　=　 \\)','\\(\\quad \\displaystyle 10\\frac{5}{6} \\)','harazono',NOW(),0);</v>
      </c>
      <c r="BG345" s="128">
        <f ca="1">RANDBETWEEN(2,10)</f>
        <v>7</v>
      </c>
      <c r="BH345" s="22">
        <f ca="1">RANDBETWEEN(1,BH346-1)</f>
        <v>1</v>
      </c>
      <c r="BI345" s="120" t="s">
        <v>231</v>
      </c>
      <c r="BJ345" s="128">
        <f ca="1">RANDBETWEEN(1,BG345-1)</f>
        <v>3</v>
      </c>
      <c r="BK345" s="22">
        <f ca="1">RANDBETWEEN(1,BK346-1)</f>
        <v>1</v>
      </c>
      <c r="BL345">
        <f ca="1">(BH345+BG345*BH346)</f>
        <v>15</v>
      </c>
      <c r="BM345">
        <f ca="1">BK345+BJ345*BK346</f>
        <v>10</v>
      </c>
      <c r="BN345" s="114">
        <f ca="1">(BH345+BG345*BH346)/BH346</f>
        <v>7.5</v>
      </c>
      <c r="BO345" s="114">
        <f ca="1">(BK345+BJ345*BK346)/BK346</f>
        <v>3.3333333333333335</v>
      </c>
      <c r="BP345" s="114" t="s">
        <v>26</v>
      </c>
      <c r="BQ345" s="129">
        <f ca="1">IF(BN345&gt;BO345,BG345,BJ345)</f>
        <v>7</v>
      </c>
      <c r="BR345" s="57">
        <f ca="1">IF(BN345&gt;BO345,BH345,BK345)</f>
        <v>1</v>
      </c>
      <c r="BS345" s="114" t="str">
        <f>BI345</f>
        <v>　+　</v>
      </c>
      <c r="BT345" s="129">
        <f ca="1">IF(BN345&lt;BO345,BG345,BJ345)</f>
        <v>3</v>
      </c>
      <c r="BU345" s="57">
        <f ca="1">IF(BN345&lt;BO345,BH345,BK345)</f>
        <v>1</v>
      </c>
      <c r="BV345" s="27">
        <f ca="1">IF(BN345&gt;BO345,BL345,BM345)</f>
        <v>15</v>
      </c>
      <c r="BW345" s="27">
        <f ca="1">IF(BN345&lt;BO345,BL345,BM345)</f>
        <v>10</v>
      </c>
      <c r="BX345" s="58">
        <f ca="1">BV345*BW346+BW345*BV346</f>
        <v>65</v>
      </c>
      <c r="BY345" s="114" t="s">
        <v>26</v>
      </c>
      <c r="BZ345" s="114" t="str">
        <f ca="1">IF(BX345&lt;0,"-","")</f>
        <v/>
      </c>
      <c r="CA345" s="30">
        <f t="shared" ca="1" si="4163"/>
        <v>65</v>
      </c>
      <c r="CB345" s="24">
        <f ca="1">CA345/GCD(CA345,CA346)</f>
        <v>65</v>
      </c>
      <c r="CD345" s="128">
        <f ca="1">QUOTIENT(CB345,CB346)</f>
        <v>10</v>
      </c>
      <c r="CE345" s="57">
        <f ca="1">MOD(CB345,CB346)</f>
        <v>5</v>
      </c>
      <c r="CG345"/>
      <c r="CK345" s="5"/>
      <c r="CN345" s="5"/>
    </row>
    <row r="346" spans="2:92" ht="32" customHeight="1" x14ac:dyDescent="0.55000000000000004">
      <c r="B346" s="61"/>
      <c r="C346" s="131"/>
      <c r="D346" s="114"/>
      <c r="E346" s="114"/>
      <c r="F346" s="59">
        <f t="shared" ref="F346:F386" ca="1" si="5129">BR346</f>
        <v>2</v>
      </c>
      <c r="G346" s="114"/>
      <c r="H346" s="114"/>
      <c r="I346" s="59">
        <f t="shared" ref="I346:I386" ca="1" si="5130">BU346</f>
        <v>3</v>
      </c>
      <c r="J346" s="26"/>
      <c r="K346" s="114"/>
      <c r="L346" s="27">
        <f t="shared" ref="L346:L386" ca="1" si="5131">CE346</f>
        <v>6</v>
      </c>
      <c r="M346" s="118"/>
      <c r="N346" s="54"/>
      <c r="O346" s="118"/>
      <c r="P346" s="118"/>
      <c r="Q346" s="121"/>
      <c r="R346" s="114"/>
      <c r="S346" s="122"/>
      <c r="T346" s="114"/>
      <c r="U346" s="122"/>
      <c r="V346" s="114"/>
      <c r="W346" s="120"/>
      <c r="X346" s="56"/>
      <c r="Y346" s="121"/>
      <c r="Z346" s="114"/>
      <c r="AA346" s="122"/>
      <c r="AB346" s="114"/>
      <c r="AC346" s="122"/>
      <c r="AD346" s="114"/>
      <c r="AE346" s="27"/>
      <c r="AF346" s="114"/>
      <c r="AG346" t="s">
        <v>230</v>
      </c>
      <c r="AH346" t="s">
        <v>250</v>
      </c>
      <c r="AI346" s="1" t="str">
        <f t="shared" ref="AI346" ca="1" si="5132">IF(O345="","",O345)</f>
        <v/>
      </c>
      <c r="AK346" s="1"/>
      <c r="AM346" s="1"/>
      <c r="AO346" t="s">
        <v>230</v>
      </c>
      <c r="AP346" s="114"/>
      <c r="AQ346" t="str">
        <f t="shared" ca="1" si="4561"/>
        <v>\\(\\quad \\displaystyle  \\)</v>
      </c>
      <c r="AS346" s="114"/>
      <c r="AT346" s="114"/>
      <c r="AU346" s="114"/>
      <c r="AV346" s="114"/>
      <c r="AW346" s="114"/>
      <c r="AX346" s="114"/>
      <c r="AY346" s="114"/>
      <c r="AZ346" s="117"/>
      <c r="BG346" s="128"/>
      <c r="BH346" s="23">
        <f ca="1">RANDBETWEEN(2,10)</f>
        <v>2</v>
      </c>
      <c r="BI346" s="120"/>
      <c r="BJ346" s="128"/>
      <c r="BK346" s="23">
        <f t="shared" ca="1" si="2496"/>
        <v>3</v>
      </c>
      <c r="BL346">
        <f ca="1">BH346</f>
        <v>2</v>
      </c>
      <c r="BM346">
        <f ca="1">BK346</f>
        <v>3</v>
      </c>
      <c r="BN346" s="114"/>
      <c r="BO346" s="114"/>
      <c r="BP346" s="114"/>
      <c r="BQ346" s="129"/>
      <c r="BR346" s="55">
        <f ca="1">IF(BN345&gt;BO345,BH346,BK346)</f>
        <v>2</v>
      </c>
      <c r="BS346" s="114"/>
      <c r="BT346" s="129"/>
      <c r="BU346" s="55">
        <f ca="1">IF(BN345&lt;BO345,BH346,BK346)</f>
        <v>3</v>
      </c>
      <c r="BV346" s="27">
        <f ca="1">IF(BN345&gt;BO345,BL346,BM346)</f>
        <v>2</v>
      </c>
      <c r="BW346" s="27">
        <f ca="1">IF(BN345&lt;BO345,BL346,BM346)</f>
        <v>3</v>
      </c>
      <c r="BX346" s="27">
        <f ca="1">BV346*BW346</f>
        <v>6</v>
      </c>
      <c r="BY346" s="114"/>
      <c r="BZ346" s="114"/>
      <c r="CA346">
        <f t="shared" ca="1" si="4163"/>
        <v>6</v>
      </c>
      <c r="CB346" s="25">
        <f ca="1">CA346/GCD(CA345,CA346)</f>
        <v>6</v>
      </c>
      <c r="CD346" s="128"/>
      <c r="CE346" s="23">
        <f ca="1">CB346</f>
        <v>6</v>
      </c>
      <c r="CG346"/>
      <c r="CK346" s="5"/>
      <c r="CN346" s="5"/>
    </row>
    <row r="347" spans="2:92" ht="32" customHeight="1" thickBot="1" x14ac:dyDescent="0.6">
      <c r="B347" s="61"/>
      <c r="C347" s="130" t="s">
        <v>218</v>
      </c>
      <c r="D347" s="114">
        <v>22</v>
      </c>
      <c r="E347" s="114">
        <f t="shared" ref="E347" ca="1" si="5133">BQ347</f>
        <v>7</v>
      </c>
      <c r="F347" s="60">
        <f t="shared" ca="1" si="5129"/>
        <v>6</v>
      </c>
      <c r="G347" s="114" t="str">
        <f t="shared" ref="G347" si="5134">BS347</f>
        <v>　+　</v>
      </c>
      <c r="H347" s="114">
        <f t="shared" ref="H347" ca="1" si="5135">BT347</f>
        <v>4</v>
      </c>
      <c r="I347" s="60">
        <f t="shared" ca="1" si="5130"/>
        <v>2</v>
      </c>
      <c r="J347" s="26"/>
      <c r="K347" s="114">
        <f t="shared" ref="K347" ca="1" si="5136">CD347</f>
        <v>12</v>
      </c>
      <c r="L347" s="58">
        <f t="shared" ca="1" si="5131"/>
        <v>3</v>
      </c>
      <c r="M347" s="118" t="str">
        <f t="shared" ref="M347" ca="1" si="5137">IF(L348=1,"=","")</f>
        <v/>
      </c>
      <c r="N347" s="54"/>
      <c r="O347" s="118" t="str">
        <f t="shared" ref="O347" ca="1" si="5138">IF(L347=0,K347,"")</f>
        <v/>
      </c>
      <c r="P347" s="118" t="s">
        <v>250</v>
      </c>
      <c r="Q347" s="121">
        <f t="shared" ref="Q347" ca="1" si="5139">IF(E347="","",E347)</f>
        <v>7</v>
      </c>
      <c r="R347" s="114" t="s">
        <v>249</v>
      </c>
      <c r="S347" s="122">
        <f t="shared" ref="S347" ca="1" si="5140">F347</f>
        <v>6</v>
      </c>
      <c r="T347" s="114" t="s">
        <v>216</v>
      </c>
      <c r="U347" s="122">
        <f t="shared" ref="U347" ca="1" si="5141">F348</f>
        <v>8</v>
      </c>
      <c r="V347" s="114" t="s">
        <v>217</v>
      </c>
      <c r="W347" s="120" t="str">
        <f t="shared" ref="W347" si="5142">G347</f>
        <v>　+　</v>
      </c>
      <c r="X347" s="56"/>
      <c r="Y347" s="121">
        <f t="shared" ref="Y347" ca="1" si="5143">IF(H347="","",H347)</f>
        <v>4</v>
      </c>
      <c r="Z347" s="114" t="s">
        <v>249</v>
      </c>
      <c r="AA347" s="122">
        <f t="shared" ref="AA347" ca="1" si="5144">I347</f>
        <v>2</v>
      </c>
      <c r="AB347" s="114" t="s">
        <v>216</v>
      </c>
      <c r="AC347" s="122">
        <f t="shared" ref="AC347" ca="1" si="5145">I348</f>
        <v>5</v>
      </c>
      <c r="AD347" s="114" t="s">
        <v>217</v>
      </c>
      <c r="AE347" s="27"/>
      <c r="AF347" s="114" t="s">
        <v>233</v>
      </c>
      <c r="AG347" t="s">
        <v>230</v>
      </c>
      <c r="AH347" t="s">
        <v>250</v>
      </c>
      <c r="AI347" s="1">
        <f t="shared" ref="AI347" ca="1" si="5146">IF(K347="","",K347)</f>
        <v>12</v>
      </c>
      <c r="AJ347" t="s">
        <v>249</v>
      </c>
      <c r="AK347" s="1">
        <f t="shared" ref="AK347" ca="1" si="5147">L347</f>
        <v>3</v>
      </c>
      <c r="AL347" t="s">
        <v>216</v>
      </c>
      <c r="AM347" s="1">
        <f t="shared" ref="AM347" ca="1" si="5148">L348</f>
        <v>20</v>
      </c>
      <c r="AN347" t="s">
        <v>217</v>
      </c>
      <c r="AO347" t="s">
        <v>230</v>
      </c>
      <c r="AP347" s="114" t="str">
        <f t="shared" ca="1" si="4118"/>
        <v>\\(\\quad \\displaystyle 7\\frac{6}{8}　+　4\\frac{2}{5}　=　 \\)</v>
      </c>
      <c r="AQ347" t="str">
        <f t="shared" ca="1" si="4561"/>
        <v>\\(\\quad \\displaystyle 12\\frac{3}{20} \\)</v>
      </c>
      <c r="AS347" s="114" t="str">
        <f t="shared" ref="AS347" ca="1" si="5149">AP347</f>
        <v>\\(\\quad \\displaystyle 7\\frac{6}{8}　+　4\\frac{2}{5}　=　 \\)</v>
      </c>
      <c r="AT347" s="114" t="str">
        <f t="shared" ref="AT347" ca="1" si="5150">IF(O347="",AQ347,AQ348)</f>
        <v>\\(\\quad \\displaystyle 12\\frac{3}{20} \\)</v>
      </c>
      <c r="AU347" s="114" t="s">
        <v>60</v>
      </c>
      <c r="AV347" s="115" t="s">
        <v>222</v>
      </c>
      <c r="AW347" s="115" t="str">
        <f t="shared" ref="AW347" ca="1" si="5151">AS347</f>
        <v>\\(\\quad \\displaystyle 7\\frac{6}{8}　+　4\\frac{2}{5}　=　 \\)</v>
      </c>
      <c r="AX347" s="115" t="str">
        <f t="shared" ref="AX347" ca="1" si="5152">AT347</f>
        <v>\\(\\quad \\displaystyle 12\\frac{3}{20} \\)</v>
      </c>
      <c r="AY347" s="115" t="s">
        <v>62</v>
      </c>
      <c r="AZ347" s="116" t="str">
        <f t="shared" ref="AZ347" ca="1" si="5153">"INSERT INTO "&amp;AU347&amp;"(tangen,question,answer,editor,date,count) VALUES('"&amp;AV347&amp;"','"&amp;AW347&amp;"','"&amp;AX347&amp;"','"&amp;AY347&amp;"',NOW(),0);"</f>
        <v>INSERT INTO math(tangen,question,answer,editor,date,count) VALUES('m3900','\\(\\quad \\displaystyle 7\\frac{6}{8}　+　4\\frac{2}{5}　=　 \\)','\\(\\quad \\displaystyle 12\\frac{3}{20} \\)','harazono',NOW(),0);</v>
      </c>
      <c r="BG347" s="128">
        <f t="shared" ref="BG347" ca="1" si="5154">RANDBETWEEN(2,10)</f>
        <v>7</v>
      </c>
      <c r="BH347" s="22">
        <f t="shared" ref="BH347" ca="1" si="5155">RANDBETWEEN(1,BH348-1)</f>
        <v>6</v>
      </c>
      <c r="BI347" s="120" t="s">
        <v>231</v>
      </c>
      <c r="BJ347" s="128">
        <f t="shared" ref="BJ347" ca="1" si="5156">RANDBETWEEN(1,BG347-1)</f>
        <v>4</v>
      </c>
      <c r="BK347" s="22">
        <f t="shared" ref="BK347" ca="1" si="5157">RANDBETWEEN(1,BK348-1)</f>
        <v>2</v>
      </c>
      <c r="BL347">
        <f t="shared" ref="BL347" ca="1" si="5158">(BH347+BG347*BH348)</f>
        <v>62</v>
      </c>
      <c r="BM347">
        <f t="shared" ref="BM347" ca="1" si="5159">BK347+BJ347*BK348</f>
        <v>22</v>
      </c>
      <c r="BN347" s="114">
        <f t="shared" ref="BN347" ca="1" si="5160">(BH347+BG347*BH348)/BH348</f>
        <v>7.75</v>
      </c>
      <c r="BO347" s="114">
        <f t="shared" ref="BO347" ca="1" si="5161">(BK347+BJ347*BK348)/BK348</f>
        <v>4.4000000000000004</v>
      </c>
      <c r="BP347" s="114" t="s">
        <v>26</v>
      </c>
      <c r="BQ347" s="129">
        <f t="shared" ref="BQ347" ca="1" si="5162">IF(BN347&gt;BO347,BG347,BJ347)</f>
        <v>7</v>
      </c>
      <c r="BR347" s="57">
        <f t="shared" ref="BR347" ca="1" si="5163">IF(BN347&gt;BO347,BH347,BK347)</f>
        <v>6</v>
      </c>
      <c r="BS347" s="114" t="str">
        <f t="shared" ref="BS347" si="5164">BI347</f>
        <v>　+　</v>
      </c>
      <c r="BT347" s="129">
        <f t="shared" ref="BT347" ca="1" si="5165">IF(BN347&lt;BO347,BG347,BJ347)</f>
        <v>4</v>
      </c>
      <c r="BU347" s="57">
        <f t="shared" ref="BU347" ca="1" si="5166">IF(BN347&lt;BO347,BH347,BK347)</f>
        <v>2</v>
      </c>
      <c r="BV347" s="27">
        <f t="shared" ref="BV347" ca="1" si="5167">IF(BN347&gt;BO347,BL347,BM347)</f>
        <v>62</v>
      </c>
      <c r="BW347" s="27">
        <f t="shared" ref="BW347" ca="1" si="5168">IF(BN347&lt;BO347,BL347,BM347)</f>
        <v>22</v>
      </c>
      <c r="BX347" s="58">
        <f t="shared" ref="BX347" ca="1" si="5169">BV347*BW348+BW347*BV348</f>
        <v>486</v>
      </c>
      <c r="BY347" s="114" t="s">
        <v>26</v>
      </c>
      <c r="BZ347" s="114" t="str">
        <f t="shared" ref="BZ347" ca="1" si="5170">IF(BX347&lt;0,"-","")</f>
        <v/>
      </c>
      <c r="CA347" s="30">
        <f t="shared" ref="CA347:CA386" ca="1" si="5171">ABS(BX347)</f>
        <v>486</v>
      </c>
      <c r="CB347" s="24">
        <f t="shared" ref="CB347" ca="1" si="5172">CA347/GCD(CA347,CA348)</f>
        <v>243</v>
      </c>
      <c r="CD347" s="128">
        <f t="shared" ref="CD347" ca="1" si="5173">QUOTIENT(CB347,CB348)</f>
        <v>12</v>
      </c>
      <c r="CE347" s="57">
        <f t="shared" ref="CE347" ca="1" si="5174">MOD(CB347,CB348)</f>
        <v>3</v>
      </c>
      <c r="CG347"/>
      <c r="CK347" s="5"/>
      <c r="CN347" s="5"/>
    </row>
    <row r="348" spans="2:92" ht="32" customHeight="1" x14ac:dyDescent="0.55000000000000004">
      <c r="B348" s="61"/>
      <c r="C348" s="131"/>
      <c r="D348" s="114"/>
      <c r="E348" s="114"/>
      <c r="F348" s="59">
        <f t="shared" ca="1" si="5129"/>
        <v>8</v>
      </c>
      <c r="G348" s="114"/>
      <c r="H348" s="114"/>
      <c r="I348" s="59">
        <f t="shared" ca="1" si="5130"/>
        <v>5</v>
      </c>
      <c r="J348" s="26"/>
      <c r="K348" s="114"/>
      <c r="L348" s="27">
        <f t="shared" ca="1" si="5131"/>
        <v>20</v>
      </c>
      <c r="M348" s="118"/>
      <c r="N348" s="54"/>
      <c r="O348" s="118"/>
      <c r="P348" s="118"/>
      <c r="Q348" s="121"/>
      <c r="R348" s="114"/>
      <c r="S348" s="122"/>
      <c r="T348" s="114"/>
      <c r="U348" s="122"/>
      <c r="V348" s="114"/>
      <c r="W348" s="120"/>
      <c r="X348" s="56"/>
      <c r="Y348" s="121"/>
      <c r="Z348" s="114"/>
      <c r="AA348" s="122"/>
      <c r="AB348" s="114"/>
      <c r="AC348" s="122"/>
      <c r="AD348" s="114"/>
      <c r="AE348" s="27"/>
      <c r="AF348" s="114"/>
      <c r="AG348" t="s">
        <v>230</v>
      </c>
      <c r="AH348" t="s">
        <v>250</v>
      </c>
      <c r="AI348" s="1" t="str">
        <f t="shared" ref="AI348" ca="1" si="5175">IF(O347="","",O347)</f>
        <v/>
      </c>
      <c r="AK348" s="1"/>
      <c r="AM348" s="1"/>
      <c r="AO348" t="s">
        <v>230</v>
      </c>
      <c r="AP348" s="114"/>
      <c r="AQ348" t="str">
        <f t="shared" ca="1" si="4561"/>
        <v>\\(\\quad \\displaystyle  \\)</v>
      </c>
      <c r="AS348" s="114"/>
      <c r="AT348" s="114"/>
      <c r="AU348" s="114"/>
      <c r="AV348" s="114"/>
      <c r="AW348" s="114"/>
      <c r="AX348" s="114"/>
      <c r="AY348" s="114"/>
      <c r="AZ348" s="117"/>
      <c r="BG348" s="128"/>
      <c r="BH348" s="23">
        <f t="shared" ref="BH348" ca="1" si="5176">RANDBETWEEN(2,10)</f>
        <v>8</v>
      </c>
      <c r="BI348" s="120"/>
      <c r="BJ348" s="128"/>
      <c r="BK348" s="23">
        <f t="shared" ca="1" si="2496"/>
        <v>5</v>
      </c>
      <c r="BL348">
        <f t="shared" ref="BL348" ca="1" si="5177">BH348</f>
        <v>8</v>
      </c>
      <c r="BM348">
        <f t="shared" ref="BM348" ca="1" si="5178">BK348</f>
        <v>5</v>
      </c>
      <c r="BN348" s="114"/>
      <c r="BO348" s="114"/>
      <c r="BP348" s="114"/>
      <c r="BQ348" s="129"/>
      <c r="BR348" s="55">
        <f t="shared" ref="BR348" ca="1" si="5179">IF(BN347&gt;BO347,BH348,BK348)</f>
        <v>8</v>
      </c>
      <c r="BS348" s="114"/>
      <c r="BT348" s="129"/>
      <c r="BU348" s="55">
        <f t="shared" ref="BU348" ca="1" si="5180">IF(BN347&lt;BO347,BH348,BK348)</f>
        <v>5</v>
      </c>
      <c r="BV348" s="27">
        <f t="shared" ref="BV348" ca="1" si="5181">IF(BN347&gt;BO347,BL348,BM348)</f>
        <v>8</v>
      </c>
      <c r="BW348" s="27">
        <f t="shared" ref="BW348" ca="1" si="5182">IF(BN347&lt;BO347,BL348,BM348)</f>
        <v>5</v>
      </c>
      <c r="BX348" s="27">
        <f t="shared" ref="BX348" ca="1" si="5183">BV348*BW348</f>
        <v>40</v>
      </c>
      <c r="BY348" s="114"/>
      <c r="BZ348" s="114"/>
      <c r="CA348">
        <f t="shared" ca="1" si="5171"/>
        <v>40</v>
      </c>
      <c r="CB348" s="25">
        <f t="shared" ref="CB348" ca="1" si="5184">CA348/GCD(CA347,CA348)</f>
        <v>20</v>
      </c>
      <c r="CD348" s="128"/>
      <c r="CE348" s="23">
        <f t="shared" ref="CE348" ca="1" si="5185">CB348</f>
        <v>20</v>
      </c>
      <c r="CG348"/>
      <c r="CK348" s="5"/>
      <c r="CN348" s="5"/>
    </row>
    <row r="349" spans="2:92" ht="32" customHeight="1" thickBot="1" x14ac:dyDescent="0.6">
      <c r="B349" s="61"/>
      <c r="C349" s="130" t="s">
        <v>218</v>
      </c>
      <c r="D349" s="114">
        <v>23</v>
      </c>
      <c r="E349" s="114">
        <f t="shared" ref="E349" ca="1" si="5186">BQ349</f>
        <v>6</v>
      </c>
      <c r="F349" s="60">
        <f t="shared" ca="1" si="5129"/>
        <v>2</v>
      </c>
      <c r="G349" s="114" t="str">
        <f t="shared" ref="G349" si="5187">BS349</f>
        <v>　+　</v>
      </c>
      <c r="H349" s="114">
        <f t="shared" ref="H349" ca="1" si="5188">BT349</f>
        <v>3</v>
      </c>
      <c r="I349" s="60">
        <f t="shared" ca="1" si="5130"/>
        <v>5</v>
      </c>
      <c r="J349" s="26"/>
      <c r="K349" s="114">
        <f t="shared" ref="K349" ca="1" si="5189">CD349</f>
        <v>10</v>
      </c>
      <c r="L349" s="58">
        <f t="shared" ca="1" si="5131"/>
        <v>0</v>
      </c>
      <c r="M349" s="118" t="str">
        <f t="shared" ref="M349" ca="1" si="5190">IF(L350=1,"=","")</f>
        <v>=</v>
      </c>
      <c r="N349" s="54"/>
      <c r="O349" s="118">
        <f t="shared" ref="O349" ca="1" si="5191">IF(L349=0,K349,"")</f>
        <v>10</v>
      </c>
      <c r="P349" s="118" t="s">
        <v>250</v>
      </c>
      <c r="Q349" s="121">
        <f t="shared" ref="Q349" ca="1" si="5192">IF(E349="","",E349)</f>
        <v>6</v>
      </c>
      <c r="R349" s="114" t="s">
        <v>249</v>
      </c>
      <c r="S349" s="122">
        <f t="shared" ref="S349" ca="1" si="5193">F349</f>
        <v>2</v>
      </c>
      <c r="T349" s="114" t="s">
        <v>216</v>
      </c>
      <c r="U349" s="122">
        <f t="shared" ref="U349" ca="1" si="5194">F350</f>
        <v>4</v>
      </c>
      <c r="V349" s="114" t="s">
        <v>217</v>
      </c>
      <c r="W349" s="120" t="str">
        <f t="shared" ref="W349" si="5195">G349</f>
        <v>　+　</v>
      </c>
      <c r="X349" s="56"/>
      <c r="Y349" s="121">
        <f t="shared" ref="Y349" ca="1" si="5196">IF(H349="","",H349)</f>
        <v>3</v>
      </c>
      <c r="Z349" s="114" t="s">
        <v>249</v>
      </c>
      <c r="AA349" s="122">
        <f t="shared" ref="AA349" ca="1" si="5197">I349</f>
        <v>5</v>
      </c>
      <c r="AB349" s="114" t="s">
        <v>216</v>
      </c>
      <c r="AC349" s="122">
        <f t="shared" ref="AC349" ca="1" si="5198">I350</f>
        <v>10</v>
      </c>
      <c r="AD349" s="114" t="s">
        <v>217</v>
      </c>
      <c r="AE349" s="27"/>
      <c r="AF349" s="114" t="s">
        <v>233</v>
      </c>
      <c r="AG349" t="s">
        <v>230</v>
      </c>
      <c r="AH349" t="s">
        <v>250</v>
      </c>
      <c r="AI349" s="1">
        <f t="shared" ref="AI349" ca="1" si="5199">IF(K349="","",K349)</f>
        <v>10</v>
      </c>
      <c r="AJ349" t="s">
        <v>249</v>
      </c>
      <c r="AK349" s="1">
        <f t="shared" ref="AK349" ca="1" si="5200">L349</f>
        <v>0</v>
      </c>
      <c r="AL349" t="s">
        <v>216</v>
      </c>
      <c r="AM349" s="1">
        <f t="shared" ref="AM349" ca="1" si="5201">L350</f>
        <v>1</v>
      </c>
      <c r="AN349" t="s">
        <v>217</v>
      </c>
      <c r="AO349" t="s">
        <v>230</v>
      </c>
      <c r="AP349" s="114" t="str">
        <f t="shared" ca="1" si="4118"/>
        <v>\\(\\quad \\displaystyle 6\\frac{2}{4}　+　3\\frac{5}{10}　=　 \\)</v>
      </c>
      <c r="AQ349" t="str">
        <f t="shared" ca="1" si="4561"/>
        <v>\\(\\quad \\displaystyle 10\\frac{0}{1} \\)</v>
      </c>
      <c r="AS349" s="114" t="str">
        <f t="shared" ref="AS349" ca="1" si="5202">AP349</f>
        <v>\\(\\quad \\displaystyle 6\\frac{2}{4}　+　3\\frac{5}{10}　=　 \\)</v>
      </c>
      <c r="AT349" s="114" t="str">
        <f t="shared" ref="AT349" ca="1" si="5203">IF(O349="",AQ349,AQ350)</f>
        <v>\\(\\quad \\displaystyle 10 \\)</v>
      </c>
      <c r="AU349" s="114" t="s">
        <v>60</v>
      </c>
      <c r="AV349" s="115" t="s">
        <v>222</v>
      </c>
      <c r="AW349" s="115" t="str">
        <f t="shared" ref="AW349" ca="1" si="5204">AS349</f>
        <v>\\(\\quad \\displaystyle 6\\frac{2}{4}　+　3\\frac{5}{10}　=　 \\)</v>
      </c>
      <c r="AX349" s="115" t="str">
        <f t="shared" ref="AX349" ca="1" si="5205">AT349</f>
        <v>\\(\\quad \\displaystyle 10 \\)</v>
      </c>
      <c r="AY349" s="115" t="s">
        <v>62</v>
      </c>
      <c r="AZ349" s="116" t="str">
        <f t="shared" ref="AZ349" ca="1" si="5206">"INSERT INTO "&amp;AU349&amp;"(tangen,question,answer,editor,date,count) VALUES('"&amp;AV349&amp;"','"&amp;AW349&amp;"','"&amp;AX349&amp;"','"&amp;AY349&amp;"',NOW(),0);"</f>
        <v>INSERT INTO math(tangen,question,answer,editor,date,count) VALUES('m3900','\\(\\quad \\displaystyle 6\\frac{2}{4}　+　3\\frac{5}{10}　=　 \\)','\\(\\quad \\displaystyle 10 \\)','harazono',NOW(),0);</v>
      </c>
      <c r="BG349" s="128">
        <f t="shared" ref="BG349" ca="1" si="5207">RANDBETWEEN(2,10)</f>
        <v>6</v>
      </c>
      <c r="BH349" s="22">
        <f t="shared" ref="BH349" ca="1" si="5208">RANDBETWEEN(1,BH350-1)</f>
        <v>2</v>
      </c>
      <c r="BI349" s="120" t="s">
        <v>231</v>
      </c>
      <c r="BJ349" s="128">
        <f t="shared" ref="BJ349" ca="1" si="5209">RANDBETWEEN(1,BG349-1)</f>
        <v>3</v>
      </c>
      <c r="BK349" s="22">
        <f t="shared" ref="BK349" ca="1" si="5210">RANDBETWEEN(1,BK350-1)</f>
        <v>5</v>
      </c>
      <c r="BL349">
        <f t="shared" ref="BL349" ca="1" si="5211">(BH349+BG349*BH350)</f>
        <v>26</v>
      </c>
      <c r="BM349">
        <f t="shared" ref="BM349" ca="1" si="5212">BK349+BJ349*BK350</f>
        <v>35</v>
      </c>
      <c r="BN349" s="114">
        <f t="shared" ref="BN349" ca="1" si="5213">(BH349+BG349*BH350)/BH350</f>
        <v>6.5</v>
      </c>
      <c r="BO349" s="114">
        <f t="shared" ref="BO349" ca="1" si="5214">(BK349+BJ349*BK350)/BK350</f>
        <v>3.5</v>
      </c>
      <c r="BP349" s="114" t="s">
        <v>26</v>
      </c>
      <c r="BQ349" s="129">
        <f t="shared" ref="BQ349" ca="1" si="5215">IF(BN349&gt;BO349,BG349,BJ349)</f>
        <v>6</v>
      </c>
      <c r="BR349" s="57">
        <f t="shared" ref="BR349" ca="1" si="5216">IF(BN349&gt;BO349,BH349,BK349)</f>
        <v>2</v>
      </c>
      <c r="BS349" s="114" t="str">
        <f t="shared" ref="BS349" si="5217">BI349</f>
        <v>　+　</v>
      </c>
      <c r="BT349" s="129">
        <f t="shared" ref="BT349" ca="1" si="5218">IF(BN349&lt;BO349,BG349,BJ349)</f>
        <v>3</v>
      </c>
      <c r="BU349" s="57">
        <f t="shared" ref="BU349" ca="1" si="5219">IF(BN349&lt;BO349,BH349,BK349)</f>
        <v>5</v>
      </c>
      <c r="BV349" s="27">
        <f t="shared" ref="BV349" ca="1" si="5220">IF(BN349&gt;BO349,BL349,BM349)</f>
        <v>26</v>
      </c>
      <c r="BW349" s="27">
        <f t="shared" ref="BW349" ca="1" si="5221">IF(BN349&lt;BO349,BL349,BM349)</f>
        <v>35</v>
      </c>
      <c r="BX349" s="58">
        <f t="shared" ref="BX349" ca="1" si="5222">BV349*BW350+BW349*BV350</f>
        <v>400</v>
      </c>
      <c r="BY349" s="114" t="s">
        <v>26</v>
      </c>
      <c r="BZ349" s="114" t="str">
        <f t="shared" ref="BZ349" ca="1" si="5223">IF(BX349&lt;0,"-","")</f>
        <v/>
      </c>
      <c r="CA349" s="30">
        <f t="shared" ca="1" si="5171"/>
        <v>400</v>
      </c>
      <c r="CB349" s="24">
        <f t="shared" ref="CB349" ca="1" si="5224">CA349/GCD(CA349,CA350)</f>
        <v>10</v>
      </c>
      <c r="CD349" s="128">
        <f t="shared" ref="CD349" ca="1" si="5225">QUOTIENT(CB349,CB350)</f>
        <v>10</v>
      </c>
      <c r="CE349" s="57">
        <f t="shared" ref="CE349" ca="1" si="5226">MOD(CB349,CB350)</f>
        <v>0</v>
      </c>
      <c r="CG349"/>
      <c r="CK349" s="5"/>
      <c r="CN349" s="5"/>
    </row>
    <row r="350" spans="2:92" ht="32" customHeight="1" x14ac:dyDescent="0.55000000000000004">
      <c r="B350" s="61"/>
      <c r="C350" s="131"/>
      <c r="D350" s="114"/>
      <c r="E350" s="114"/>
      <c r="F350" s="59">
        <f t="shared" ca="1" si="5129"/>
        <v>4</v>
      </c>
      <c r="G350" s="114"/>
      <c r="H350" s="114"/>
      <c r="I350" s="59">
        <f t="shared" ca="1" si="5130"/>
        <v>10</v>
      </c>
      <c r="J350" s="26"/>
      <c r="K350" s="114"/>
      <c r="L350" s="27">
        <f t="shared" ca="1" si="5131"/>
        <v>1</v>
      </c>
      <c r="M350" s="118"/>
      <c r="N350" s="54"/>
      <c r="O350" s="118"/>
      <c r="P350" s="118"/>
      <c r="Q350" s="121"/>
      <c r="R350" s="114"/>
      <c r="S350" s="122"/>
      <c r="T350" s="114"/>
      <c r="U350" s="122"/>
      <c r="V350" s="114"/>
      <c r="W350" s="120"/>
      <c r="X350" s="56"/>
      <c r="Y350" s="121"/>
      <c r="Z350" s="114"/>
      <c r="AA350" s="122"/>
      <c r="AB350" s="114"/>
      <c r="AC350" s="122"/>
      <c r="AD350" s="114"/>
      <c r="AE350" s="27"/>
      <c r="AF350" s="114"/>
      <c r="AG350" t="s">
        <v>230</v>
      </c>
      <c r="AH350" t="s">
        <v>250</v>
      </c>
      <c r="AI350" s="1">
        <f t="shared" ref="AI350" ca="1" si="5227">IF(O349="","",O349)</f>
        <v>10</v>
      </c>
      <c r="AK350" s="1"/>
      <c r="AM350" s="1"/>
      <c r="AO350" t="s">
        <v>230</v>
      </c>
      <c r="AP350" s="114"/>
      <c r="AQ350" t="str">
        <f t="shared" ca="1" si="4561"/>
        <v>\\(\\quad \\displaystyle 10 \\)</v>
      </c>
      <c r="AS350" s="114"/>
      <c r="AT350" s="114"/>
      <c r="AU350" s="114"/>
      <c r="AV350" s="114"/>
      <c r="AW350" s="114"/>
      <c r="AX350" s="114"/>
      <c r="AY350" s="114"/>
      <c r="AZ350" s="117"/>
      <c r="BG350" s="128"/>
      <c r="BH350" s="23">
        <f t="shared" ref="BH350" ca="1" si="5228">RANDBETWEEN(2,10)</f>
        <v>4</v>
      </c>
      <c r="BI350" s="120"/>
      <c r="BJ350" s="128"/>
      <c r="BK350" s="23">
        <f t="shared" ca="1" si="2496"/>
        <v>10</v>
      </c>
      <c r="BL350">
        <f t="shared" ref="BL350" ca="1" si="5229">BH350</f>
        <v>4</v>
      </c>
      <c r="BM350">
        <f t="shared" ref="BM350" ca="1" si="5230">BK350</f>
        <v>10</v>
      </c>
      <c r="BN350" s="114"/>
      <c r="BO350" s="114"/>
      <c r="BP350" s="114"/>
      <c r="BQ350" s="129"/>
      <c r="BR350" s="55">
        <f t="shared" ref="BR350" ca="1" si="5231">IF(BN349&gt;BO349,BH350,BK350)</f>
        <v>4</v>
      </c>
      <c r="BS350" s="114"/>
      <c r="BT350" s="129"/>
      <c r="BU350" s="55">
        <f t="shared" ref="BU350" ca="1" si="5232">IF(BN349&lt;BO349,BH350,BK350)</f>
        <v>10</v>
      </c>
      <c r="BV350" s="27">
        <f t="shared" ref="BV350" ca="1" si="5233">IF(BN349&gt;BO349,BL350,BM350)</f>
        <v>4</v>
      </c>
      <c r="BW350" s="27">
        <f t="shared" ref="BW350" ca="1" si="5234">IF(BN349&lt;BO349,BL350,BM350)</f>
        <v>10</v>
      </c>
      <c r="BX350" s="27">
        <f t="shared" ref="BX350" ca="1" si="5235">BV350*BW350</f>
        <v>40</v>
      </c>
      <c r="BY350" s="114"/>
      <c r="BZ350" s="114"/>
      <c r="CA350">
        <f t="shared" ca="1" si="5171"/>
        <v>40</v>
      </c>
      <c r="CB350" s="25">
        <f t="shared" ref="CB350" ca="1" si="5236">CA350/GCD(CA349,CA350)</f>
        <v>1</v>
      </c>
      <c r="CD350" s="128"/>
      <c r="CE350" s="23">
        <f t="shared" ref="CE350" ca="1" si="5237">CB350</f>
        <v>1</v>
      </c>
      <c r="CG350"/>
      <c r="CK350" s="5"/>
      <c r="CN350" s="5"/>
    </row>
    <row r="351" spans="2:92" ht="32" customHeight="1" thickBot="1" x14ac:dyDescent="0.6">
      <c r="B351" s="61"/>
      <c r="C351" s="130" t="s">
        <v>218</v>
      </c>
      <c r="D351" s="114">
        <v>24</v>
      </c>
      <c r="E351" s="114">
        <f t="shared" ref="E351" ca="1" si="5238">BQ351</f>
        <v>10</v>
      </c>
      <c r="F351" s="60">
        <f t="shared" ca="1" si="5129"/>
        <v>1</v>
      </c>
      <c r="G351" s="114" t="str">
        <f t="shared" ref="G351" si="5239">BS351</f>
        <v>　+　</v>
      </c>
      <c r="H351" s="114">
        <f t="shared" ref="H351" ca="1" si="5240">BT351</f>
        <v>4</v>
      </c>
      <c r="I351" s="60">
        <f t="shared" ca="1" si="5130"/>
        <v>1</v>
      </c>
      <c r="J351" s="26"/>
      <c r="K351" s="114">
        <f t="shared" ref="K351" ca="1" si="5241">CD351</f>
        <v>14</v>
      </c>
      <c r="L351" s="58">
        <f t="shared" ca="1" si="5131"/>
        <v>7</v>
      </c>
      <c r="M351" s="118" t="str">
        <f t="shared" ref="M351" ca="1" si="5242">IF(L352=1,"=","")</f>
        <v/>
      </c>
      <c r="N351" s="54"/>
      <c r="O351" s="118" t="str">
        <f t="shared" ref="O351" ca="1" si="5243">IF(L351=0,K351,"")</f>
        <v/>
      </c>
      <c r="P351" s="118" t="s">
        <v>250</v>
      </c>
      <c r="Q351" s="121">
        <f t="shared" ref="Q351" ca="1" si="5244">IF(E351="","",E351)</f>
        <v>10</v>
      </c>
      <c r="R351" s="114" t="s">
        <v>249</v>
      </c>
      <c r="S351" s="122">
        <f t="shared" ref="S351" ca="1" si="5245">F351</f>
        <v>1</v>
      </c>
      <c r="T351" s="114" t="s">
        <v>216</v>
      </c>
      <c r="U351" s="122">
        <f t="shared" ref="U351" ca="1" si="5246">F352</f>
        <v>5</v>
      </c>
      <c r="V351" s="114" t="s">
        <v>217</v>
      </c>
      <c r="W351" s="120" t="str">
        <f t="shared" ref="W351" si="5247">G351</f>
        <v>　+　</v>
      </c>
      <c r="X351" s="56"/>
      <c r="Y351" s="121">
        <f t="shared" ref="Y351" ca="1" si="5248">IF(H351="","",H351)</f>
        <v>4</v>
      </c>
      <c r="Z351" s="114" t="s">
        <v>249</v>
      </c>
      <c r="AA351" s="122">
        <f t="shared" ref="AA351" ca="1" si="5249">I351</f>
        <v>1</v>
      </c>
      <c r="AB351" s="114" t="s">
        <v>216</v>
      </c>
      <c r="AC351" s="122">
        <f t="shared" ref="AC351" ca="1" si="5250">I352</f>
        <v>2</v>
      </c>
      <c r="AD351" s="114" t="s">
        <v>217</v>
      </c>
      <c r="AE351" s="27"/>
      <c r="AF351" s="114" t="s">
        <v>233</v>
      </c>
      <c r="AG351" t="s">
        <v>230</v>
      </c>
      <c r="AH351" t="s">
        <v>250</v>
      </c>
      <c r="AI351" s="1">
        <f t="shared" ref="AI351" ca="1" si="5251">IF(K351="","",K351)</f>
        <v>14</v>
      </c>
      <c r="AJ351" t="s">
        <v>249</v>
      </c>
      <c r="AK351" s="1">
        <f t="shared" ref="AK351" ca="1" si="5252">L351</f>
        <v>7</v>
      </c>
      <c r="AL351" t="s">
        <v>216</v>
      </c>
      <c r="AM351" s="1">
        <f t="shared" ref="AM351" ca="1" si="5253">L352</f>
        <v>10</v>
      </c>
      <c r="AN351" t="s">
        <v>217</v>
      </c>
      <c r="AO351" t="s">
        <v>230</v>
      </c>
      <c r="AP351" s="114" t="str">
        <f t="shared" ca="1" si="4118"/>
        <v>\\(\\quad \\displaystyle 10\\frac{1}{5}　+　4\\frac{1}{2}　=　 \\)</v>
      </c>
      <c r="AQ351" t="str">
        <f t="shared" ca="1" si="4561"/>
        <v>\\(\\quad \\displaystyle 14\\frac{7}{10} \\)</v>
      </c>
      <c r="AS351" s="114" t="str">
        <f t="shared" ref="AS351" ca="1" si="5254">AP351</f>
        <v>\\(\\quad \\displaystyle 10\\frac{1}{5}　+　4\\frac{1}{2}　=　 \\)</v>
      </c>
      <c r="AT351" s="114" t="str">
        <f t="shared" ref="AT351" ca="1" si="5255">IF(O351="",AQ351,AQ352)</f>
        <v>\\(\\quad \\displaystyle 14\\frac{7}{10} \\)</v>
      </c>
      <c r="AU351" s="114" t="s">
        <v>60</v>
      </c>
      <c r="AV351" s="115" t="s">
        <v>222</v>
      </c>
      <c r="AW351" s="115" t="str">
        <f t="shared" ref="AW351" ca="1" si="5256">AS351</f>
        <v>\\(\\quad \\displaystyle 10\\frac{1}{5}　+　4\\frac{1}{2}　=　 \\)</v>
      </c>
      <c r="AX351" s="115" t="str">
        <f t="shared" ref="AX351" ca="1" si="5257">AT351</f>
        <v>\\(\\quad \\displaystyle 14\\frac{7}{10} \\)</v>
      </c>
      <c r="AY351" s="115" t="s">
        <v>62</v>
      </c>
      <c r="AZ351" s="116" t="str">
        <f t="shared" ref="AZ351" ca="1" si="5258">"INSERT INTO "&amp;AU351&amp;"(tangen,question,answer,editor,date,count) VALUES('"&amp;AV351&amp;"','"&amp;AW351&amp;"','"&amp;AX351&amp;"','"&amp;AY351&amp;"',NOW(),0);"</f>
        <v>INSERT INTO math(tangen,question,answer,editor,date,count) VALUES('m3900','\\(\\quad \\displaystyle 10\\frac{1}{5}　+　4\\frac{1}{2}　=　 \\)','\\(\\quad \\displaystyle 14\\frac{7}{10} \\)','harazono',NOW(),0);</v>
      </c>
      <c r="BG351" s="128">
        <f t="shared" ref="BG351" ca="1" si="5259">RANDBETWEEN(2,10)</f>
        <v>10</v>
      </c>
      <c r="BH351" s="22">
        <f t="shared" ref="BH351" ca="1" si="5260">RANDBETWEEN(1,BH352-1)</f>
        <v>1</v>
      </c>
      <c r="BI351" s="120" t="s">
        <v>231</v>
      </c>
      <c r="BJ351" s="128">
        <f t="shared" ref="BJ351" ca="1" si="5261">RANDBETWEEN(1,BG351-1)</f>
        <v>4</v>
      </c>
      <c r="BK351" s="22">
        <f t="shared" ref="BK351" ca="1" si="5262">RANDBETWEEN(1,BK352-1)</f>
        <v>1</v>
      </c>
      <c r="BL351">
        <f t="shared" ref="BL351" ca="1" si="5263">(BH351+BG351*BH352)</f>
        <v>51</v>
      </c>
      <c r="BM351">
        <f t="shared" ref="BM351" ca="1" si="5264">BK351+BJ351*BK352</f>
        <v>9</v>
      </c>
      <c r="BN351" s="114">
        <f t="shared" ref="BN351" ca="1" si="5265">(BH351+BG351*BH352)/BH352</f>
        <v>10.199999999999999</v>
      </c>
      <c r="BO351" s="114">
        <f t="shared" ref="BO351" ca="1" si="5266">(BK351+BJ351*BK352)/BK352</f>
        <v>4.5</v>
      </c>
      <c r="BP351" s="114" t="s">
        <v>26</v>
      </c>
      <c r="BQ351" s="129">
        <f t="shared" ref="BQ351" ca="1" si="5267">IF(BN351&gt;BO351,BG351,BJ351)</f>
        <v>10</v>
      </c>
      <c r="BR351" s="57">
        <f t="shared" ref="BR351" ca="1" si="5268">IF(BN351&gt;BO351,BH351,BK351)</f>
        <v>1</v>
      </c>
      <c r="BS351" s="114" t="str">
        <f t="shared" ref="BS351" si="5269">BI351</f>
        <v>　+　</v>
      </c>
      <c r="BT351" s="129">
        <f t="shared" ref="BT351" ca="1" si="5270">IF(BN351&lt;BO351,BG351,BJ351)</f>
        <v>4</v>
      </c>
      <c r="BU351" s="57">
        <f t="shared" ref="BU351" ca="1" si="5271">IF(BN351&lt;BO351,BH351,BK351)</f>
        <v>1</v>
      </c>
      <c r="BV351" s="27">
        <f t="shared" ref="BV351" ca="1" si="5272">IF(BN351&gt;BO351,BL351,BM351)</f>
        <v>51</v>
      </c>
      <c r="BW351" s="27">
        <f t="shared" ref="BW351" ca="1" si="5273">IF(BN351&lt;BO351,BL351,BM351)</f>
        <v>9</v>
      </c>
      <c r="BX351" s="58">
        <f t="shared" ref="BX351" ca="1" si="5274">BV351*BW352+BW351*BV352</f>
        <v>147</v>
      </c>
      <c r="BY351" s="114" t="s">
        <v>26</v>
      </c>
      <c r="BZ351" s="114" t="str">
        <f t="shared" ref="BZ351" ca="1" si="5275">IF(BX351&lt;0,"-","")</f>
        <v/>
      </c>
      <c r="CA351" s="30">
        <f t="shared" ca="1" si="5171"/>
        <v>147</v>
      </c>
      <c r="CB351" s="24">
        <f t="shared" ref="CB351" ca="1" si="5276">CA351/GCD(CA351,CA352)</f>
        <v>147</v>
      </c>
      <c r="CD351" s="128">
        <f t="shared" ref="CD351" ca="1" si="5277">QUOTIENT(CB351,CB352)</f>
        <v>14</v>
      </c>
      <c r="CE351" s="57">
        <f t="shared" ref="CE351" ca="1" si="5278">MOD(CB351,CB352)</f>
        <v>7</v>
      </c>
      <c r="CG351"/>
      <c r="CK351" s="5"/>
      <c r="CN351" s="5"/>
    </row>
    <row r="352" spans="2:92" ht="32" customHeight="1" x14ac:dyDescent="0.55000000000000004">
      <c r="B352" s="61"/>
      <c r="C352" s="131"/>
      <c r="D352" s="114"/>
      <c r="E352" s="114"/>
      <c r="F352" s="59">
        <f t="shared" ca="1" si="5129"/>
        <v>5</v>
      </c>
      <c r="G352" s="114"/>
      <c r="H352" s="114"/>
      <c r="I352" s="59">
        <f t="shared" ca="1" si="5130"/>
        <v>2</v>
      </c>
      <c r="J352" s="26"/>
      <c r="K352" s="114"/>
      <c r="L352" s="27">
        <f t="shared" ca="1" si="5131"/>
        <v>10</v>
      </c>
      <c r="M352" s="118"/>
      <c r="N352" s="54"/>
      <c r="O352" s="118"/>
      <c r="P352" s="118"/>
      <c r="Q352" s="121"/>
      <c r="R352" s="114"/>
      <c r="S352" s="122"/>
      <c r="T352" s="114"/>
      <c r="U352" s="122"/>
      <c r="V352" s="114"/>
      <c r="W352" s="120"/>
      <c r="X352" s="56"/>
      <c r="Y352" s="121"/>
      <c r="Z352" s="114"/>
      <c r="AA352" s="122"/>
      <c r="AB352" s="114"/>
      <c r="AC352" s="122"/>
      <c r="AD352" s="114"/>
      <c r="AE352" s="27"/>
      <c r="AF352" s="114"/>
      <c r="AG352" t="s">
        <v>230</v>
      </c>
      <c r="AH352" t="s">
        <v>250</v>
      </c>
      <c r="AI352" s="1" t="str">
        <f t="shared" ref="AI352" ca="1" si="5279">IF(O351="","",O351)</f>
        <v/>
      </c>
      <c r="AK352" s="1"/>
      <c r="AM352" s="1"/>
      <c r="AO352" t="s">
        <v>230</v>
      </c>
      <c r="AP352" s="114"/>
      <c r="AQ352" t="str">
        <f t="shared" ca="1" si="4561"/>
        <v>\\(\\quad \\displaystyle  \\)</v>
      </c>
      <c r="AS352" s="114"/>
      <c r="AT352" s="114"/>
      <c r="AU352" s="114"/>
      <c r="AV352" s="114"/>
      <c r="AW352" s="114"/>
      <c r="AX352" s="114"/>
      <c r="AY352" s="114"/>
      <c r="AZ352" s="117"/>
      <c r="BG352" s="128"/>
      <c r="BH352" s="23">
        <f t="shared" ref="BH352" ca="1" si="5280">RANDBETWEEN(2,10)</f>
        <v>5</v>
      </c>
      <c r="BI352" s="120"/>
      <c r="BJ352" s="128"/>
      <c r="BK352" s="23">
        <f t="shared" ca="1" si="2496"/>
        <v>2</v>
      </c>
      <c r="BL352">
        <f t="shared" ref="BL352" ca="1" si="5281">BH352</f>
        <v>5</v>
      </c>
      <c r="BM352">
        <f t="shared" ref="BM352" ca="1" si="5282">BK352</f>
        <v>2</v>
      </c>
      <c r="BN352" s="114"/>
      <c r="BO352" s="114"/>
      <c r="BP352" s="114"/>
      <c r="BQ352" s="129"/>
      <c r="BR352" s="55">
        <f t="shared" ref="BR352" ca="1" si="5283">IF(BN351&gt;BO351,BH352,BK352)</f>
        <v>5</v>
      </c>
      <c r="BS352" s="114"/>
      <c r="BT352" s="129"/>
      <c r="BU352" s="55">
        <f t="shared" ref="BU352" ca="1" si="5284">IF(BN351&lt;BO351,BH352,BK352)</f>
        <v>2</v>
      </c>
      <c r="BV352" s="27">
        <f t="shared" ref="BV352" ca="1" si="5285">IF(BN351&gt;BO351,BL352,BM352)</f>
        <v>5</v>
      </c>
      <c r="BW352" s="27">
        <f t="shared" ref="BW352" ca="1" si="5286">IF(BN351&lt;BO351,BL352,BM352)</f>
        <v>2</v>
      </c>
      <c r="BX352" s="27">
        <f t="shared" ref="BX352" ca="1" si="5287">BV352*BW352</f>
        <v>10</v>
      </c>
      <c r="BY352" s="114"/>
      <c r="BZ352" s="114"/>
      <c r="CA352">
        <f t="shared" ca="1" si="5171"/>
        <v>10</v>
      </c>
      <c r="CB352" s="25">
        <f t="shared" ref="CB352" ca="1" si="5288">CA352/GCD(CA351,CA352)</f>
        <v>10</v>
      </c>
      <c r="CD352" s="128"/>
      <c r="CE352" s="23">
        <f t="shared" ref="CE352" ca="1" si="5289">CB352</f>
        <v>10</v>
      </c>
      <c r="CG352"/>
      <c r="CK352" s="5"/>
      <c r="CN352" s="5"/>
    </row>
    <row r="353" spans="2:92" ht="32" customHeight="1" thickBot="1" x14ac:dyDescent="0.6">
      <c r="B353" s="61"/>
      <c r="C353" s="130" t="s">
        <v>218</v>
      </c>
      <c r="D353" s="114">
        <v>25</v>
      </c>
      <c r="E353" s="114">
        <f t="shared" ref="E353" ca="1" si="5290">BQ353</f>
        <v>2</v>
      </c>
      <c r="F353" s="60">
        <f t="shared" ca="1" si="5129"/>
        <v>1</v>
      </c>
      <c r="G353" s="114" t="str">
        <f t="shared" ref="G353" si="5291">BS353</f>
        <v>　+　</v>
      </c>
      <c r="H353" s="114">
        <f t="shared" ref="H353" ca="1" si="5292">BT353</f>
        <v>1</v>
      </c>
      <c r="I353" s="60">
        <f t="shared" ca="1" si="5130"/>
        <v>3</v>
      </c>
      <c r="J353" s="26"/>
      <c r="K353" s="114">
        <f t="shared" ref="K353" ca="1" si="5293">CD353</f>
        <v>3</v>
      </c>
      <c r="L353" s="58">
        <f t="shared" ca="1" si="5131"/>
        <v>25</v>
      </c>
      <c r="M353" s="118" t="str">
        <f t="shared" ref="M353" ca="1" si="5294">IF(L354=1,"=","")</f>
        <v/>
      </c>
      <c r="N353" s="54"/>
      <c r="O353" s="118" t="str">
        <f t="shared" ref="O353" ca="1" si="5295">IF(L353=0,K353,"")</f>
        <v/>
      </c>
      <c r="P353" s="118" t="s">
        <v>250</v>
      </c>
      <c r="Q353" s="121">
        <f t="shared" ref="Q353" ca="1" si="5296">IF(E353="","",E353)</f>
        <v>2</v>
      </c>
      <c r="R353" s="114" t="s">
        <v>249</v>
      </c>
      <c r="S353" s="122">
        <f t="shared" ref="S353" ca="1" si="5297">F353</f>
        <v>1</v>
      </c>
      <c r="T353" s="114" t="s">
        <v>216</v>
      </c>
      <c r="U353" s="122">
        <f t="shared" ref="U353" ca="1" si="5298">F354</f>
        <v>6</v>
      </c>
      <c r="V353" s="114" t="s">
        <v>217</v>
      </c>
      <c r="W353" s="120" t="str">
        <f t="shared" ref="W353" si="5299">G353</f>
        <v>　+　</v>
      </c>
      <c r="X353" s="56"/>
      <c r="Y353" s="121">
        <f t="shared" ref="Y353" ca="1" si="5300">IF(H353="","",H353)</f>
        <v>1</v>
      </c>
      <c r="Z353" s="114" t="s">
        <v>249</v>
      </c>
      <c r="AA353" s="122">
        <f t="shared" ref="AA353" ca="1" si="5301">I353</f>
        <v>3</v>
      </c>
      <c r="AB353" s="114" t="s">
        <v>216</v>
      </c>
      <c r="AC353" s="122">
        <f t="shared" ref="AC353" ca="1" si="5302">I354</f>
        <v>7</v>
      </c>
      <c r="AD353" s="114" t="s">
        <v>217</v>
      </c>
      <c r="AE353" s="27"/>
      <c r="AF353" s="114" t="s">
        <v>233</v>
      </c>
      <c r="AG353" t="s">
        <v>230</v>
      </c>
      <c r="AH353" t="s">
        <v>250</v>
      </c>
      <c r="AI353" s="1">
        <f t="shared" ref="AI353" ca="1" si="5303">IF(K353="","",K353)</f>
        <v>3</v>
      </c>
      <c r="AJ353" t="s">
        <v>249</v>
      </c>
      <c r="AK353" s="1">
        <f t="shared" ref="AK353" ca="1" si="5304">L353</f>
        <v>25</v>
      </c>
      <c r="AL353" t="s">
        <v>216</v>
      </c>
      <c r="AM353" s="1">
        <f t="shared" ref="AM353" ca="1" si="5305">L354</f>
        <v>42</v>
      </c>
      <c r="AN353" t="s">
        <v>217</v>
      </c>
      <c r="AO353" t="s">
        <v>230</v>
      </c>
      <c r="AP353" s="114" t="str">
        <f t="shared" ca="1" si="4118"/>
        <v>\\(\\quad \\displaystyle 2\\frac{1}{6}　+　1\\frac{3}{7}　=　 \\)</v>
      </c>
      <c r="AQ353" t="str">
        <f t="shared" ca="1" si="4561"/>
        <v>\\(\\quad \\displaystyle 3\\frac{25}{42} \\)</v>
      </c>
      <c r="AS353" s="114" t="str">
        <f t="shared" ref="AS353" ca="1" si="5306">AP353</f>
        <v>\\(\\quad \\displaystyle 2\\frac{1}{6}　+　1\\frac{3}{7}　=　 \\)</v>
      </c>
      <c r="AT353" s="114" t="str">
        <f t="shared" ref="AT353" ca="1" si="5307">IF(O353="",AQ353,AQ354)</f>
        <v>\\(\\quad \\displaystyle 3\\frac{25}{42} \\)</v>
      </c>
      <c r="AU353" s="114" t="s">
        <v>60</v>
      </c>
      <c r="AV353" s="115" t="s">
        <v>222</v>
      </c>
      <c r="AW353" s="115" t="str">
        <f t="shared" ref="AW353" ca="1" si="5308">AS353</f>
        <v>\\(\\quad \\displaystyle 2\\frac{1}{6}　+　1\\frac{3}{7}　=　 \\)</v>
      </c>
      <c r="AX353" s="115" t="str">
        <f t="shared" ref="AX353" ca="1" si="5309">AT353</f>
        <v>\\(\\quad \\displaystyle 3\\frac{25}{42} \\)</v>
      </c>
      <c r="AY353" s="115" t="s">
        <v>62</v>
      </c>
      <c r="AZ353" s="116" t="str">
        <f t="shared" ref="AZ353" ca="1" si="5310">"INSERT INTO "&amp;AU353&amp;"(tangen,question,answer,editor,date,count) VALUES('"&amp;AV353&amp;"','"&amp;AW353&amp;"','"&amp;AX353&amp;"','"&amp;AY353&amp;"',NOW(),0);"</f>
        <v>INSERT INTO math(tangen,question,answer,editor,date,count) VALUES('m3900','\\(\\quad \\displaystyle 2\\frac{1}{6}　+　1\\frac{3}{7}　=　 \\)','\\(\\quad \\displaystyle 3\\frac{25}{42} \\)','harazono',NOW(),0);</v>
      </c>
      <c r="BG353" s="128">
        <f t="shared" ref="BG353" ca="1" si="5311">RANDBETWEEN(2,10)</f>
        <v>2</v>
      </c>
      <c r="BH353" s="22">
        <f t="shared" ref="BH353" ca="1" si="5312">RANDBETWEEN(1,BH354-1)</f>
        <v>1</v>
      </c>
      <c r="BI353" s="120" t="s">
        <v>231</v>
      </c>
      <c r="BJ353" s="128">
        <f t="shared" ref="BJ353" ca="1" si="5313">RANDBETWEEN(1,BG353-1)</f>
        <v>1</v>
      </c>
      <c r="BK353" s="22">
        <f t="shared" ref="BK353" ca="1" si="5314">RANDBETWEEN(1,BK354-1)</f>
        <v>3</v>
      </c>
      <c r="BL353">
        <f t="shared" ref="BL353" ca="1" si="5315">(BH353+BG353*BH354)</f>
        <v>13</v>
      </c>
      <c r="BM353">
        <f t="shared" ref="BM353" ca="1" si="5316">BK353+BJ353*BK354</f>
        <v>10</v>
      </c>
      <c r="BN353" s="114">
        <f t="shared" ref="BN353" ca="1" si="5317">(BH353+BG353*BH354)/BH354</f>
        <v>2.1666666666666665</v>
      </c>
      <c r="BO353" s="114">
        <f t="shared" ref="BO353" ca="1" si="5318">(BK353+BJ353*BK354)/BK354</f>
        <v>1.4285714285714286</v>
      </c>
      <c r="BP353" s="114" t="s">
        <v>26</v>
      </c>
      <c r="BQ353" s="129">
        <f t="shared" ref="BQ353" ca="1" si="5319">IF(BN353&gt;BO353,BG353,BJ353)</f>
        <v>2</v>
      </c>
      <c r="BR353" s="57">
        <f t="shared" ref="BR353" ca="1" si="5320">IF(BN353&gt;BO353,BH353,BK353)</f>
        <v>1</v>
      </c>
      <c r="BS353" s="114" t="str">
        <f t="shared" ref="BS353" si="5321">BI353</f>
        <v>　+　</v>
      </c>
      <c r="BT353" s="129">
        <f t="shared" ref="BT353" ca="1" si="5322">IF(BN353&lt;BO353,BG353,BJ353)</f>
        <v>1</v>
      </c>
      <c r="BU353" s="57">
        <f t="shared" ref="BU353" ca="1" si="5323">IF(BN353&lt;BO353,BH353,BK353)</f>
        <v>3</v>
      </c>
      <c r="BV353" s="27">
        <f t="shared" ref="BV353" ca="1" si="5324">IF(BN353&gt;BO353,BL353,BM353)</f>
        <v>13</v>
      </c>
      <c r="BW353" s="27">
        <f t="shared" ref="BW353" ca="1" si="5325">IF(BN353&lt;BO353,BL353,BM353)</f>
        <v>10</v>
      </c>
      <c r="BX353" s="58">
        <f t="shared" ref="BX353" ca="1" si="5326">BV353*BW354+BW353*BV354</f>
        <v>151</v>
      </c>
      <c r="BY353" s="114" t="s">
        <v>26</v>
      </c>
      <c r="BZ353" s="114" t="str">
        <f t="shared" ref="BZ353" ca="1" si="5327">IF(BX353&lt;0,"-","")</f>
        <v/>
      </c>
      <c r="CA353" s="30">
        <f t="shared" ca="1" si="5171"/>
        <v>151</v>
      </c>
      <c r="CB353" s="24">
        <f t="shared" ref="CB353" ca="1" si="5328">CA353/GCD(CA353,CA354)</f>
        <v>151</v>
      </c>
      <c r="CD353" s="128">
        <f t="shared" ref="CD353" ca="1" si="5329">QUOTIENT(CB353,CB354)</f>
        <v>3</v>
      </c>
      <c r="CE353" s="57">
        <f t="shared" ref="CE353" ca="1" si="5330">MOD(CB353,CB354)</f>
        <v>25</v>
      </c>
      <c r="CG353"/>
      <c r="CK353" s="5"/>
      <c r="CN353" s="5"/>
    </row>
    <row r="354" spans="2:92" ht="32" customHeight="1" x14ac:dyDescent="0.55000000000000004">
      <c r="B354" s="61"/>
      <c r="C354" s="131"/>
      <c r="D354" s="114"/>
      <c r="E354" s="114"/>
      <c r="F354" s="59">
        <f t="shared" ca="1" si="5129"/>
        <v>6</v>
      </c>
      <c r="G354" s="114"/>
      <c r="H354" s="114"/>
      <c r="I354" s="59">
        <f t="shared" ca="1" si="5130"/>
        <v>7</v>
      </c>
      <c r="J354" s="26"/>
      <c r="K354" s="114"/>
      <c r="L354" s="27">
        <f t="shared" ca="1" si="5131"/>
        <v>42</v>
      </c>
      <c r="M354" s="118"/>
      <c r="N354" s="54"/>
      <c r="O354" s="118"/>
      <c r="P354" s="118"/>
      <c r="Q354" s="121"/>
      <c r="R354" s="114"/>
      <c r="S354" s="122"/>
      <c r="T354" s="114"/>
      <c r="U354" s="122"/>
      <c r="V354" s="114"/>
      <c r="W354" s="120"/>
      <c r="X354" s="56"/>
      <c r="Y354" s="121"/>
      <c r="Z354" s="114"/>
      <c r="AA354" s="122"/>
      <c r="AB354" s="114"/>
      <c r="AC354" s="122"/>
      <c r="AD354" s="114"/>
      <c r="AE354" s="27"/>
      <c r="AF354" s="114"/>
      <c r="AG354" t="s">
        <v>230</v>
      </c>
      <c r="AH354" t="s">
        <v>250</v>
      </c>
      <c r="AI354" s="1" t="str">
        <f t="shared" ref="AI354" ca="1" si="5331">IF(O353="","",O353)</f>
        <v/>
      </c>
      <c r="AK354" s="1"/>
      <c r="AM354" s="1"/>
      <c r="AO354" t="s">
        <v>230</v>
      </c>
      <c r="AP354" s="114"/>
      <c r="AQ354" t="str">
        <f t="shared" ca="1" si="4561"/>
        <v>\\(\\quad \\displaystyle  \\)</v>
      </c>
      <c r="AS354" s="114"/>
      <c r="AT354" s="114"/>
      <c r="AU354" s="114"/>
      <c r="AV354" s="114"/>
      <c r="AW354" s="114"/>
      <c r="AX354" s="114"/>
      <c r="AY354" s="114"/>
      <c r="AZ354" s="117"/>
      <c r="BG354" s="128"/>
      <c r="BH354" s="23">
        <f t="shared" ref="BH354" ca="1" si="5332">RANDBETWEEN(2,10)</f>
        <v>6</v>
      </c>
      <c r="BI354" s="120"/>
      <c r="BJ354" s="128"/>
      <c r="BK354" s="23">
        <f t="shared" ca="1" si="2496"/>
        <v>7</v>
      </c>
      <c r="BL354">
        <f t="shared" ref="BL354" ca="1" si="5333">BH354</f>
        <v>6</v>
      </c>
      <c r="BM354">
        <f t="shared" ref="BM354" ca="1" si="5334">BK354</f>
        <v>7</v>
      </c>
      <c r="BN354" s="114"/>
      <c r="BO354" s="114"/>
      <c r="BP354" s="114"/>
      <c r="BQ354" s="129"/>
      <c r="BR354" s="55">
        <f t="shared" ref="BR354" ca="1" si="5335">IF(BN353&gt;BO353,BH354,BK354)</f>
        <v>6</v>
      </c>
      <c r="BS354" s="114"/>
      <c r="BT354" s="129"/>
      <c r="BU354" s="55">
        <f t="shared" ref="BU354" ca="1" si="5336">IF(BN353&lt;BO353,BH354,BK354)</f>
        <v>7</v>
      </c>
      <c r="BV354" s="27">
        <f t="shared" ref="BV354" ca="1" si="5337">IF(BN353&gt;BO353,BL354,BM354)</f>
        <v>6</v>
      </c>
      <c r="BW354" s="27">
        <f t="shared" ref="BW354" ca="1" si="5338">IF(BN353&lt;BO353,BL354,BM354)</f>
        <v>7</v>
      </c>
      <c r="BX354" s="27">
        <f t="shared" ref="BX354" ca="1" si="5339">BV354*BW354</f>
        <v>42</v>
      </c>
      <c r="BY354" s="114"/>
      <c r="BZ354" s="114"/>
      <c r="CA354">
        <f t="shared" ca="1" si="5171"/>
        <v>42</v>
      </c>
      <c r="CB354" s="25">
        <f t="shared" ref="CB354" ca="1" si="5340">CA354/GCD(CA353,CA354)</f>
        <v>42</v>
      </c>
      <c r="CD354" s="128"/>
      <c r="CE354" s="23">
        <f t="shared" ref="CE354" ca="1" si="5341">CB354</f>
        <v>42</v>
      </c>
      <c r="CG354"/>
      <c r="CK354" s="5"/>
      <c r="CN354" s="5"/>
    </row>
    <row r="355" spans="2:92" ht="32" customHeight="1" thickBot="1" x14ac:dyDescent="0.6">
      <c r="B355" s="61"/>
      <c r="C355" s="130" t="s">
        <v>218</v>
      </c>
      <c r="D355" s="114">
        <v>26</v>
      </c>
      <c r="E355" s="114">
        <f t="shared" ref="E355" ca="1" si="5342">BQ355</f>
        <v>7</v>
      </c>
      <c r="F355" s="60">
        <f t="shared" ca="1" si="5129"/>
        <v>2</v>
      </c>
      <c r="G355" s="114" t="str">
        <f t="shared" ref="G355" si="5343">BS355</f>
        <v>　+　</v>
      </c>
      <c r="H355" s="114">
        <f t="shared" ref="H355" ca="1" si="5344">BT355</f>
        <v>1</v>
      </c>
      <c r="I355" s="60">
        <f t="shared" ca="1" si="5130"/>
        <v>1</v>
      </c>
      <c r="J355" s="26"/>
      <c r="K355" s="114">
        <f t="shared" ref="K355" ca="1" si="5345">CD355</f>
        <v>9</v>
      </c>
      <c r="L355" s="58">
        <f t="shared" ca="1" si="5131"/>
        <v>1</v>
      </c>
      <c r="M355" s="118" t="str">
        <f t="shared" ref="M355" ca="1" si="5346">IF(L356=1,"=","")</f>
        <v/>
      </c>
      <c r="N355" s="54"/>
      <c r="O355" s="118" t="str">
        <f t="shared" ref="O355" ca="1" si="5347">IF(L355=0,K355,"")</f>
        <v/>
      </c>
      <c r="P355" s="118" t="s">
        <v>250</v>
      </c>
      <c r="Q355" s="121">
        <f t="shared" ref="Q355" ca="1" si="5348">IF(E355="","",E355)</f>
        <v>7</v>
      </c>
      <c r="R355" s="114" t="s">
        <v>249</v>
      </c>
      <c r="S355" s="122">
        <f t="shared" ref="S355" ca="1" si="5349">F355</f>
        <v>2</v>
      </c>
      <c r="T355" s="114" t="s">
        <v>216</v>
      </c>
      <c r="U355" s="122">
        <f t="shared" ref="U355" ca="1" si="5350">F356</f>
        <v>3</v>
      </c>
      <c r="V355" s="114" t="s">
        <v>217</v>
      </c>
      <c r="W355" s="120" t="str">
        <f t="shared" ref="W355" si="5351">G355</f>
        <v>　+　</v>
      </c>
      <c r="X355" s="56"/>
      <c r="Y355" s="121">
        <f t="shared" ref="Y355" ca="1" si="5352">IF(H355="","",H355)</f>
        <v>1</v>
      </c>
      <c r="Z355" s="114" t="s">
        <v>249</v>
      </c>
      <c r="AA355" s="122">
        <f t="shared" ref="AA355" ca="1" si="5353">I355</f>
        <v>1</v>
      </c>
      <c r="AB355" s="114" t="s">
        <v>216</v>
      </c>
      <c r="AC355" s="122">
        <f t="shared" ref="AC355" ca="1" si="5354">I356</f>
        <v>2</v>
      </c>
      <c r="AD355" s="114" t="s">
        <v>217</v>
      </c>
      <c r="AE355" s="27"/>
      <c r="AF355" s="114" t="s">
        <v>233</v>
      </c>
      <c r="AG355" t="s">
        <v>230</v>
      </c>
      <c r="AH355" t="s">
        <v>250</v>
      </c>
      <c r="AI355" s="1">
        <f t="shared" ref="AI355" ca="1" si="5355">IF(K355="","",K355)</f>
        <v>9</v>
      </c>
      <c r="AJ355" t="s">
        <v>249</v>
      </c>
      <c r="AK355" s="1">
        <f t="shared" ref="AK355" ca="1" si="5356">L355</f>
        <v>1</v>
      </c>
      <c r="AL355" t="s">
        <v>216</v>
      </c>
      <c r="AM355" s="1">
        <f t="shared" ref="AM355" ca="1" si="5357">L356</f>
        <v>6</v>
      </c>
      <c r="AN355" t="s">
        <v>217</v>
      </c>
      <c r="AO355" t="s">
        <v>230</v>
      </c>
      <c r="AP355" s="114" t="str">
        <f t="shared" ca="1" si="4118"/>
        <v>\\(\\quad \\displaystyle 7\\frac{2}{3}　+　1\\frac{1}{2}　=　 \\)</v>
      </c>
      <c r="AQ355" t="str">
        <f t="shared" ca="1" si="4561"/>
        <v>\\(\\quad \\displaystyle 9\\frac{1}{6} \\)</v>
      </c>
      <c r="AS355" s="114" t="str">
        <f t="shared" ref="AS355" ca="1" si="5358">AP355</f>
        <v>\\(\\quad \\displaystyle 7\\frac{2}{3}　+　1\\frac{1}{2}　=　 \\)</v>
      </c>
      <c r="AT355" s="114" t="str">
        <f t="shared" ref="AT355" ca="1" si="5359">IF(O355="",AQ355,AQ356)</f>
        <v>\\(\\quad \\displaystyle 9\\frac{1}{6} \\)</v>
      </c>
      <c r="AU355" s="114" t="s">
        <v>60</v>
      </c>
      <c r="AV355" s="115" t="s">
        <v>222</v>
      </c>
      <c r="AW355" s="115" t="str">
        <f t="shared" ref="AW355" ca="1" si="5360">AS355</f>
        <v>\\(\\quad \\displaystyle 7\\frac{2}{3}　+　1\\frac{1}{2}　=　 \\)</v>
      </c>
      <c r="AX355" s="115" t="str">
        <f t="shared" ref="AX355" ca="1" si="5361">AT355</f>
        <v>\\(\\quad \\displaystyle 9\\frac{1}{6} \\)</v>
      </c>
      <c r="AY355" s="115" t="s">
        <v>62</v>
      </c>
      <c r="AZ355" s="116" t="str">
        <f t="shared" ref="AZ355" ca="1" si="5362">"INSERT INTO "&amp;AU355&amp;"(tangen,question,answer,editor,date,count) VALUES('"&amp;AV355&amp;"','"&amp;AW355&amp;"','"&amp;AX355&amp;"','"&amp;AY355&amp;"',NOW(),0);"</f>
        <v>INSERT INTO math(tangen,question,answer,editor,date,count) VALUES('m3900','\\(\\quad \\displaystyle 7\\frac{2}{3}　+　1\\frac{1}{2}　=　 \\)','\\(\\quad \\displaystyle 9\\frac{1}{6} \\)','harazono',NOW(),0);</v>
      </c>
      <c r="BG355" s="128">
        <f t="shared" ref="BG355" ca="1" si="5363">RANDBETWEEN(2,10)</f>
        <v>7</v>
      </c>
      <c r="BH355" s="22">
        <f t="shared" ref="BH355" ca="1" si="5364">RANDBETWEEN(1,BH356-1)</f>
        <v>2</v>
      </c>
      <c r="BI355" s="120" t="s">
        <v>231</v>
      </c>
      <c r="BJ355" s="128">
        <f t="shared" ref="BJ355" ca="1" si="5365">RANDBETWEEN(1,BG355-1)</f>
        <v>1</v>
      </c>
      <c r="BK355" s="22">
        <f t="shared" ref="BK355" ca="1" si="5366">RANDBETWEEN(1,BK356-1)</f>
        <v>1</v>
      </c>
      <c r="BL355">
        <f t="shared" ref="BL355" ca="1" si="5367">(BH355+BG355*BH356)</f>
        <v>23</v>
      </c>
      <c r="BM355">
        <f t="shared" ref="BM355" ca="1" si="5368">BK355+BJ355*BK356</f>
        <v>3</v>
      </c>
      <c r="BN355" s="114">
        <f t="shared" ref="BN355" ca="1" si="5369">(BH355+BG355*BH356)/BH356</f>
        <v>7.666666666666667</v>
      </c>
      <c r="BO355" s="114">
        <f t="shared" ref="BO355" ca="1" si="5370">(BK355+BJ355*BK356)/BK356</f>
        <v>1.5</v>
      </c>
      <c r="BP355" s="114" t="s">
        <v>26</v>
      </c>
      <c r="BQ355" s="129">
        <f t="shared" ref="BQ355" ca="1" si="5371">IF(BN355&gt;BO355,BG355,BJ355)</f>
        <v>7</v>
      </c>
      <c r="BR355" s="57">
        <f t="shared" ref="BR355" ca="1" si="5372">IF(BN355&gt;BO355,BH355,BK355)</f>
        <v>2</v>
      </c>
      <c r="BS355" s="114" t="str">
        <f t="shared" ref="BS355" si="5373">BI355</f>
        <v>　+　</v>
      </c>
      <c r="BT355" s="129">
        <f t="shared" ref="BT355" ca="1" si="5374">IF(BN355&lt;BO355,BG355,BJ355)</f>
        <v>1</v>
      </c>
      <c r="BU355" s="57">
        <f t="shared" ref="BU355" ca="1" si="5375">IF(BN355&lt;BO355,BH355,BK355)</f>
        <v>1</v>
      </c>
      <c r="BV355" s="27">
        <f t="shared" ref="BV355" ca="1" si="5376">IF(BN355&gt;BO355,BL355,BM355)</f>
        <v>23</v>
      </c>
      <c r="BW355" s="27">
        <f t="shared" ref="BW355" ca="1" si="5377">IF(BN355&lt;BO355,BL355,BM355)</f>
        <v>3</v>
      </c>
      <c r="BX355" s="58">
        <f t="shared" ref="BX355" ca="1" si="5378">BV355*BW356+BW355*BV356</f>
        <v>55</v>
      </c>
      <c r="BY355" s="114" t="s">
        <v>26</v>
      </c>
      <c r="BZ355" s="114" t="str">
        <f t="shared" ref="BZ355" ca="1" si="5379">IF(BX355&lt;0,"-","")</f>
        <v/>
      </c>
      <c r="CA355" s="30">
        <f t="shared" ca="1" si="5171"/>
        <v>55</v>
      </c>
      <c r="CB355" s="24">
        <f t="shared" ref="CB355" ca="1" si="5380">CA355/GCD(CA355,CA356)</f>
        <v>55</v>
      </c>
      <c r="CD355" s="128">
        <f t="shared" ref="CD355" ca="1" si="5381">QUOTIENT(CB355,CB356)</f>
        <v>9</v>
      </c>
      <c r="CE355" s="57">
        <f t="shared" ref="CE355" ca="1" si="5382">MOD(CB355,CB356)</f>
        <v>1</v>
      </c>
      <c r="CG355"/>
      <c r="CK355" s="5"/>
      <c r="CN355" s="5"/>
    </row>
    <row r="356" spans="2:92" ht="32" customHeight="1" x14ac:dyDescent="0.55000000000000004">
      <c r="B356" s="61"/>
      <c r="C356" s="131"/>
      <c r="D356" s="114"/>
      <c r="E356" s="114"/>
      <c r="F356" s="59">
        <f t="shared" ca="1" si="5129"/>
        <v>3</v>
      </c>
      <c r="G356" s="114"/>
      <c r="H356" s="114"/>
      <c r="I356" s="59">
        <f t="shared" ca="1" si="5130"/>
        <v>2</v>
      </c>
      <c r="J356" s="26"/>
      <c r="K356" s="114"/>
      <c r="L356" s="27">
        <f t="shared" ca="1" si="5131"/>
        <v>6</v>
      </c>
      <c r="M356" s="118"/>
      <c r="N356" s="54"/>
      <c r="O356" s="118"/>
      <c r="P356" s="118"/>
      <c r="Q356" s="121"/>
      <c r="R356" s="114"/>
      <c r="S356" s="122"/>
      <c r="T356" s="114"/>
      <c r="U356" s="122"/>
      <c r="V356" s="114"/>
      <c r="W356" s="120"/>
      <c r="X356" s="56"/>
      <c r="Y356" s="121"/>
      <c r="Z356" s="114"/>
      <c r="AA356" s="122"/>
      <c r="AB356" s="114"/>
      <c r="AC356" s="122"/>
      <c r="AD356" s="114"/>
      <c r="AE356" s="27"/>
      <c r="AF356" s="114"/>
      <c r="AG356" t="s">
        <v>230</v>
      </c>
      <c r="AH356" t="s">
        <v>250</v>
      </c>
      <c r="AI356" s="1" t="str">
        <f t="shared" ref="AI356" ca="1" si="5383">IF(O355="","",O355)</f>
        <v/>
      </c>
      <c r="AK356" s="1"/>
      <c r="AM356" s="1"/>
      <c r="AO356" t="s">
        <v>230</v>
      </c>
      <c r="AP356" s="114"/>
      <c r="AQ356" t="str">
        <f t="shared" ca="1" si="4561"/>
        <v>\\(\\quad \\displaystyle  \\)</v>
      </c>
      <c r="AS356" s="114"/>
      <c r="AT356" s="114"/>
      <c r="AU356" s="114"/>
      <c r="AV356" s="114"/>
      <c r="AW356" s="114"/>
      <c r="AX356" s="114"/>
      <c r="AY356" s="114"/>
      <c r="AZ356" s="117"/>
      <c r="BG356" s="128"/>
      <c r="BH356" s="23">
        <f t="shared" ref="BH356" ca="1" si="5384">RANDBETWEEN(2,10)</f>
        <v>3</v>
      </c>
      <c r="BI356" s="120"/>
      <c r="BJ356" s="128"/>
      <c r="BK356" s="23">
        <f t="shared" ca="1" si="2496"/>
        <v>2</v>
      </c>
      <c r="BL356">
        <f t="shared" ref="BL356" ca="1" si="5385">BH356</f>
        <v>3</v>
      </c>
      <c r="BM356">
        <f t="shared" ref="BM356" ca="1" si="5386">BK356</f>
        <v>2</v>
      </c>
      <c r="BN356" s="114"/>
      <c r="BO356" s="114"/>
      <c r="BP356" s="114"/>
      <c r="BQ356" s="129"/>
      <c r="BR356" s="55">
        <f t="shared" ref="BR356" ca="1" si="5387">IF(BN355&gt;BO355,BH356,BK356)</f>
        <v>3</v>
      </c>
      <c r="BS356" s="114"/>
      <c r="BT356" s="129"/>
      <c r="BU356" s="55">
        <f t="shared" ref="BU356" ca="1" si="5388">IF(BN355&lt;BO355,BH356,BK356)</f>
        <v>2</v>
      </c>
      <c r="BV356" s="27">
        <f t="shared" ref="BV356" ca="1" si="5389">IF(BN355&gt;BO355,BL356,BM356)</f>
        <v>3</v>
      </c>
      <c r="BW356" s="27">
        <f t="shared" ref="BW356" ca="1" si="5390">IF(BN355&lt;BO355,BL356,BM356)</f>
        <v>2</v>
      </c>
      <c r="BX356" s="27">
        <f t="shared" ref="BX356" ca="1" si="5391">BV356*BW356</f>
        <v>6</v>
      </c>
      <c r="BY356" s="114"/>
      <c r="BZ356" s="114"/>
      <c r="CA356">
        <f t="shared" ca="1" si="5171"/>
        <v>6</v>
      </c>
      <c r="CB356" s="25">
        <f t="shared" ref="CB356" ca="1" si="5392">CA356/GCD(CA355,CA356)</f>
        <v>6</v>
      </c>
      <c r="CD356" s="128"/>
      <c r="CE356" s="23">
        <f t="shared" ref="CE356" ca="1" si="5393">CB356</f>
        <v>6</v>
      </c>
      <c r="CG356"/>
      <c r="CK356" s="5"/>
      <c r="CN356" s="5"/>
    </row>
    <row r="357" spans="2:92" ht="32" customHeight="1" thickBot="1" x14ac:dyDescent="0.6">
      <c r="B357" s="61"/>
      <c r="C357" s="130" t="s">
        <v>218</v>
      </c>
      <c r="D357" s="114">
        <v>27</v>
      </c>
      <c r="E357" s="114">
        <f t="shared" ref="E357" ca="1" si="5394">BQ357</f>
        <v>3</v>
      </c>
      <c r="F357" s="60">
        <f t="shared" ca="1" si="5129"/>
        <v>1</v>
      </c>
      <c r="G357" s="114" t="str">
        <f t="shared" ref="G357" si="5395">BS357</f>
        <v>　+　</v>
      </c>
      <c r="H357" s="114">
        <f t="shared" ref="H357" ca="1" si="5396">BT357</f>
        <v>1</v>
      </c>
      <c r="I357" s="60">
        <f t="shared" ca="1" si="5130"/>
        <v>5</v>
      </c>
      <c r="J357" s="26"/>
      <c r="K357" s="114">
        <f t="shared" ref="K357" ca="1" si="5397">CD357</f>
        <v>5</v>
      </c>
      <c r="L357" s="58">
        <f t="shared" ca="1" si="5131"/>
        <v>1</v>
      </c>
      <c r="M357" s="118" t="str">
        <f t="shared" ref="M357" ca="1" si="5398">IF(L358=1,"=","")</f>
        <v/>
      </c>
      <c r="N357" s="54"/>
      <c r="O357" s="118" t="str">
        <f t="shared" ref="O357" ca="1" si="5399">IF(L357=0,K357,"")</f>
        <v/>
      </c>
      <c r="P357" s="118" t="s">
        <v>250</v>
      </c>
      <c r="Q357" s="121">
        <f t="shared" ref="Q357" ca="1" si="5400">IF(E357="","",E357)</f>
        <v>3</v>
      </c>
      <c r="R357" s="114" t="s">
        <v>249</v>
      </c>
      <c r="S357" s="122">
        <f t="shared" ref="S357" ca="1" si="5401">F357</f>
        <v>1</v>
      </c>
      <c r="T357" s="114" t="s">
        <v>216</v>
      </c>
      <c r="U357" s="122">
        <f t="shared" ref="U357" ca="1" si="5402">F358</f>
        <v>4</v>
      </c>
      <c r="V357" s="114" t="s">
        <v>217</v>
      </c>
      <c r="W357" s="120" t="str">
        <f t="shared" ref="W357" si="5403">G357</f>
        <v>　+　</v>
      </c>
      <c r="X357" s="56"/>
      <c r="Y357" s="121">
        <f t="shared" ref="Y357" ca="1" si="5404">IF(H357="","",H357)</f>
        <v>1</v>
      </c>
      <c r="Z357" s="114" t="s">
        <v>249</v>
      </c>
      <c r="AA357" s="122">
        <f t="shared" ref="AA357" ca="1" si="5405">I357</f>
        <v>5</v>
      </c>
      <c r="AB357" s="114" t="s">
        <v>216</v>
      </c>
      <c r="AC357" s="122">
        <f t="shared" ref="AC357" ca="1" si="5406">I358</f>
        <v>6</v>
      </c>
      <c r="AD357" s="114" t="s">
        <v>217</v>
      </c>
      <c r="AE357" s="27"/>
      <c r="AF357" s="114" t="s">
        <v>233</v>
      </c>
      <c r="AG357" t="s">
        <v>230</v>
      </c>
      <c r="AH357" t="s">
        <v>250</v>
      </c>
      <c r="AI357" s="1">
        <f t="shared" ref="AI357" ca="1" si="5407">IF(K357="","",K357)</f>
        <v>5</v>
      </c>
      <c r="AJ357" t="s">
        <v>249</v>
      </c>
      <c r="AK357" s="1">
        <f t="shared" ref="AK357" ca="1" si="5408">L357</f>
        <v>1</v>
      </c>
      <c r="AL357" t="s">
        <v>216</v>
      </c>
      <c r="AM357" s="1">
        <f t="shared" ref="AM357" ca="1" si="5409">L358</f>
        <v>12</v>
      </c>
      <c r="AN357" t="s">
        <v>217</v>
      </c>
      <c r="AO357" t="s">
        <v>230</v>
      </c>
      <c r="AP357" s="114" t="str">
        <f t="shared" ca="1" si="4118"/>
        <v>\\(\\quad \\displaystyle 3\\frac{1}{4}　+　1\\frac{5}{6}　=　 \\)</v>
      </c>
      <c r="AQ357" t="str">
        <f t="shared" ca="1" si="4561"/>
        <v>\\(\\quad \\displaystyle 5\\frac{1}{12} \\)</v>
      </c>
      <c r="AS357" s="114" t="str">
        <f t="shared" ref="AS357" ca="1" si="5410">AP357</f>
        <v>\\(\\quad \\displaystyle 3\\frac{1}{4}　+　1\\frac{5}{6}　=　 \\)</v>
      </c>
      <c r="AT357" s="114" t="str">
        <f t="shared" ref="AT357" ca="1" si="5411">IF(O357="",AQ357,AQ358)</f>
        <v>\\(\\quad \\displaystyle 5\\frac{1}{12} \\)</v>
      </c>
      <c r="AU357" s="114" t="s">
        <v>60</v>
      </c>
      <c r="AV357" s="115" t="s">
        <v>222</v>
      </c>
      <c r="AW357" s="115" t="str">
        <f t="shared" ref="AW357" ca="1" si="5412">AS357</f>
        <v>\\(\\quad \\displaystyle 3\\frac{1}{4}　+　1\\frac{5}{6}　=　 \\)</v>
      </c>
      <c r="AX357" s="115" t="str">
        <f t="shared" ref="AX357" ca="1" si="5413">AT357</f>
        <v>\\(\\quad \\displaystyle 5\\frac{1}{12} \\)</v>
      </c>
      <c r="AY357" s="115" t="s">
        <v>62</v>
      </c>
      <c r="AZ357" s="116" t="str">
        <f t="shared" ref="AZ357" ca="1" si="5414">"INSERT INTO "&amp;AU357&amp;"(tangen,question,answer,editor,date,count) VALUES('"&amp;AV357&amp;"','"&amp;AW357&amp;"','"&amp;AX357&amp;"','"&amp;AY357&amp;"',NOW(),0);"</f>
        <v>INSERT INTO math(tangen,question,answer,editor,date,count) VALUES('m3900','\\(\\quad \\displaystyle 3\\frac{1}{4}　+　1\\frac{5}{6}　=　 \\)','\\(\\quad \\displaystyle 5\\frac{1}{12} \\)','harazono',NOW(),0);</v>
      </c>
      <c r="BG357" s="128">
        <f t="shared" ref="BG357" ca="1" si="5415">RANDBETWEEN(2,10)</f>
        <v>3</v>
      </c>
      <c r="BH357" s="22">
        <f t="shared" ref="BH357" ca="1" si="5416">RANDBETWEEN(1,BH358-1)</f>
        <v>1</v>
      </c>
      <c r="BI357" s="120" t="s">
        <v>231</v>
      </c>
      <c r="BJ357" s="128">
        <f t="shared" ref="BJ357" ca="1" si="5417">RANDBETWEEN(1,BG357-1)</f>
        <v>1</v>
      </c>
      <c r="BK357" s="22">
        <f t="shared" ref="BK357" ca="1" si="5418">RANDBETWEEN(1,BK358-1)</f>
        <v>5</v>
      </c>
      <c r="BL357">
        <f t="shared" ref="BL357" ca="1" si="5419">(BH357+BG357*BH358)</f>
        <v>13</v>
      </c>
      <c r="BM357">
        <f t="shared" ref="BM357" ca="1" si="5420">BK357+BJ357*BK358</f>
        <v>11</v>
      </c>
      <c r="BN357" s="114">
        <f t="shared" ref="BN357" ca="1" si="5421">(BH357+BG357*BH358)/BH358</f>
        <v>3.25</v>
      </c>
      <c r="BO357" s="114">
        <f t="shared" ref="BO357" ca="1" si="5422">(BK357+BJ357*BK358)/BK358</f>
        <v>1.8333333333333333</v>
      </c>
      <c r="BP357" s="114" t="s">
        <v>26</v>
      </c>
      <c r="BQ357" s="129">
        <f t="shared" ref="BQ357" ca="1" si="5423">IF(BN357&gt;BO357,BG357,BJ357)</f>
        <v>3</v>
      </c>
      <c r="BR357" s="57">
        <f t="shared" ref="BR357" ca="1" si="5424">IF(BN357&gt;BO357,BH357,BK357)</f>
        <v>1</v>
      </c>
      <c r="BS357" s="114" t="str">
        <f t="shared" ref="BS357" si="5425">BI357</f>
        <v>　+　</v>
      </c>
      <c r="BT357" s="129">
        <f t="shared" ref="BT357" ca="1" si="5426">IF(BN357&lt;BO357,BG357,BJ357)</f>
        <v>1</v>
      </c>
      <c r="BU357" s="57">
        <f t="shared" ref="BU357" ca="1" si="5427">IF(BN357&lt;BO357,BH357,BK357)</f>
        <v>5</v>
      </c>
      <c r="BV357" s="27">
        <f t="shared" ref="BV357" ca="1" si="5428">IF(BN357&gt;BO357,BL357,BM357)</f>
        <v>13</v>
      </c>
      <c r="BW357" s="27">
        <f t="shared" ref="BW357" ca="1" si="5429">IF(BN357&lt;BO357,BL357,BM357)</f>
        <v>11</v>
      </c>
      <c r="BX357" s="58">
        <f t="shared" ref="BX357" ca="1" si="5430">BV357*BW358+BW357*BV358</f>
        <v>122</v>
      </c>
      <c r="BY357" s="114" t="s">
        <v>26</v>
      </c>
      <c r="BZ357" s="114" t="str">
        <f t="shared" ref="BZ357" ca="1" si="5431">IF(BX357&lt;0,"-","")</f>
        <v/>
      </c>
      <c r="CA357" s="30">
        <f t="shared" ca="1" si="5171"/>
        <v>122</v>
      </c>
      <c r="CB357" s="24">
        <f t="shared" ref="CB357" ca="1" si="5432">CA357/GCD(CA357,CA358)</f>
        <v>61</v>
      </c>
      <c r="CD357" s="128">
        <f t="shared" ref="CD357" ca="1" si="5433">QUOTIENT(CB357,CB358)</f>
        <v>5</v>
      </c>
      <c r="CE357" s="57">
        <f t="shared" ref="CE357" ca="1" si="5434">MOD(CB357,CB358)</f>
        <v>1</v>
      </c>
      <c r="CG357"/>
      <c r="CK357" s="5"/>
      <c r="CN357" s="5"/>
    </row>
    <row r="358" spans="2:92" ht="32" customHeight="1" x14ac:dyDescent="0.55000000000000004">
      <c r="B358" s="61"/>
      <c r="C358" s="131"/>
      <c r="D358" s="114"/>
      <c r="E358" s="114"/>
      <c r="F358" s="59">
        <f t="shared" ca="1" si="5129"/>
        <v>4</v>
      </c>
      <c r="G358" s="114"/>
      <c r="H358" s="114"/>
      <c r="I358" s="59">
        <f t="shared" ca="1" si="5130"/>
        <v>6</v>
      </c>
      <c r="J358" s="26"/>
      <c r="K358" s="114"/>
      <c r="L358" s="27">
        <f t="shared" ca="1" si="5131"/>
        <v>12</v>
      </c>
      <c r="M358" s="118"/>
      <c r="N358" s="54"/>
      <c r="O358" s="118"/>
      <c r="P358" s="118"/>
      <c r="Q358" s="121"/>
      <c r="R358" s="114"/>
      <c r="S358" s="122"/>
      <c r="T358" s="114"/>
      <c r="U358" s="122"/>
      <c r="V358" s="114"/>
      <c r="W358" s="120"/>
      <c r="X358" s="56"/>
      <c r="Y358" s="121"/>
      <c r="Z358" s="114"/>
      <c r="AA358" s="122"/>
      <c r="AB358" s="114"/>
      <c r="AC358" s="122"/>
      <c r="AD358" s="114"/>
      <c r="AE358" s="27"/>
      <c r="AF358" s="114"/>
      <c r="AG358" t="s">
        <v>230</v>
      </c>
      <c r="AH358" t="s">
        <v>250</v>
      </c>
      <c r="AI358" s="1" t="str">
        <f t="shared" ref="AI358" ca="1" si="5435">IF(O357="","",O357)</f>
        <v/>
      </c>
      <c r="AK358" s="1"/>
      <c r="AM358" s="1"/>
      <c r="AO358" t="s">
        <v>230</v>
      </c>
      <c r="AP358" s="114"/>
      <c r="AQ358" t="str">
        <f t="shared" ca="1" si="4561"/>
        <v>\\(\\quad \\displaystyle  \\)</v>
      </c>
      <c r="AS358" s="114"/>
      <c r="AT358" s="114"/>
      <c r="AU358" s="114"/>
      <c r="AV358" s="114"/>
      <c r="AW358" s="114"/>
      <c r="AX358" s="114"/>
      <c r="AY358" s="114"/>
      <c r="AZ358" s="117"/>
      <c r="BG358" s="128"/>
      <c r="BH358" s="23">
        <f t="shared" ref="BH358" ca="1" si="5436">RANDBETWEEN(2,10)</f>
        <v>4</v>
      </c>
      <c r="BI358" s="120"/>
      <c r="BJ358" s="128"/>
      <c r="BK358" s="23">
        <f t="shared" ca="1" si="2496"/>
        <v>6</v>
      </c>
      <c r="BL358">
        <f t="shared" ref="BL358" ca="1" si="5437">BH358</f>
        <v>4</v>
      </c>
      <c r="BM358">
        <f t="shared" ref="BM358" ca="1" si="5438">BK358</f>
        <v>6</v>
      </c>
      <c r="BN358" s="114"/>
      <c r="BO358" s="114"/>
      <c r="BP358" s="114"/>
      <c r="BQ358" s="129"/>
      <c r="BR358" s="55">
        <f t="shared" ref="BR358" ca="1" si="5439">IF(BN357&gt;BO357,BH358,BK358)</f>
        <v>4</v>
      </c>
      <c r="BS358" s="114"/>
      <c r="BT358" s="129"/>
      <c r="BU358" s="55">
        <f t="shared" ref="BU358" ca="1" si="5440">IF(BN357&lt;BO357,BH358,BK358)</f>
        <v>6</v>
      </c>
      <c r="BV358" s="27">
        <f t="shared" ref="BV358" ca="1" si="5441">IF(BN357&gt;BO357,BL358,BM358)</f>
        <v>4</v>
      </c>
      <c r="BW358" s="27">
        <f t="shared" ref="BW358" ca="1" si="5442">IF(BN357&lt;BO357,BL358,BM358)</f>
        <v>6</v>
      </c>
      <c r="BX358" s="27">
        <f t="shared" ref="BX358" ca="1" si="5443">BV358*BW358</f>
        <v>24</v>
      </c>
      <c r="BY358" s="114"/>
      <c r="BZ358" s="114"/>
      <c r="CA358">
        <f t="shared" ca="1" si="5171"/>
        <v>24</v>
      </c>
      <c r="CB358" s="25">
        <f t="shared" ref="CB358" ca="1" si="5444">CA358/GCD(CA357,CA358)</f>
        <v>12</v>
      </c>
      <c r="CD358" s="128"/>
      <c r="CE358" s="23">
        <f t="shared" ref="CE358" ca="1" si="5445">CB358</f>
        <v>12</v>
      </c>
      <c r="CG358"/>
      <c r="CK358" s="5"/>
      <c r="CN358" s="5"/>
    </row>
    <row r="359" spans="2:92" ht="32" customHeight="1" thickBot="1" x14ac:dyDescent="0.6">
      <c r="B359" s="61"/>
      <c r="C359" s="130" t="s">
        <v>218</v>
      </c>
      <c r="D359" s="114">
        <v>28</v>
      </c>
      <c r="E359" s="114">
        <f t="shared" ref="E359" ca="1" si="5446">BQ359</f>
        <v>8</v>
      </c>
      <c r="F359" s="60">
        <f t="shared" ca="1" si="5129"/>
        <v>1</v>
      </c>
      <c r="G359" s="114" t="str">
        <f t="shared" ref="G359" si="5447">BS359</f>
        <v>　+　</v>
      </c>
      <c r="H359" s="114">
        <f t="shared" ref="H359" ca="1" si="5448">BT359</f>
        <v>3</v>
      </c>
      <c r="I359" s="60">
        <f t="shared" ca="1" si="5130"/>
        <v>1</v>
      </c>
      <c r="J359" s="26"/>
      <c r="K359" s="114">
        <f t="shared" ref="K359" ca="1" si="5449">CD359</f>
        <v>11</v>
      </c>
      <c r="L359" s="58">
        <f t="shared" ca="1" si="5131"/>
        <v>5</v>
      </c>
      <c r="M359" s="118" t="str">
        <f t="shared" ref="M359" ca="1" si="5450">IF(L360=1,"=","")</f>
        <v/>
      </c>
      <c r="N359" s="54"/>
      <c r="O359" s="118" t="str">
        <f t="shared" ref="O359" ca="1" si="5451">IF(L359=0,K359,"")</f>
        <v/>
      </c>
      <c r="P359" s="118" t="s">
        <v>250</v>
      </c>
      <c r="Q359" s="121">
        <f t="shared" ref="Q359" ca="1" si="5452">IF(E359="","",E359)</f>
        <v>8</v>
      </c>
      <c r="R359" s="114" t="s">
        <v>249</v>
      </c>
      <c r="S359" s="122">
        <f t="shared" ref="S359" ca="1" si="5453">F359</f>
        <v>1</v>
      </c>
      <c r="T359" s="114" t="s">
        <v>216</v>
      </c>
      <c r="U359" s="122">
        <f t="shared" ref="U359" ca="1" si="5454">F360</f>
        <v>3</v>
      </c>
      <c r="V359" s="114" t="s">
        <v>217</v>
      </c>
      <c r="W359" s="120" t="str">
        <f t="shared" ref="W359" si="5455">G359</f>
        <v>　+　</v>
      </c>
      <c r="X359" s="56"/>
      <c r="Y359" s="121">
        <f t="shared" ref="Y359" ca="1" si="5456">IF(H359="","",H359)</f>
        <v>3</v>
      </c>
      <c r="Z359" s="114" t="s">
        <v>249</v>
      </c>
      <c r="AA359" s="122">
        <f t="shared" ref="AA359" ca="1" si="5457">I359</f>
        <v>1</v>
      </c>
      <c r="AB359" s="114" t="s">
        <v>216</v>
      </c>
      <c r="AC359" s="122">
        <f t="shared" ref="AC359" ca="1" si="5458">I360</f>
        <v>2</v>
      </c>
      <c r="AD359" s="114" t="s">
        <v>217</v>
      </c>
      <c r="AE359" s="27"/>
      <c r="AF359" s="114" t="s">
        <v>233</v>
      </c>
      <c r="AG359" t="s">
        <v>230</v>
      </c>
      <c r="AH359" t="s">
        <v>250</v>
      </c>
      <c r="AI359" s="1">
        <f t="shared" ref="AI359" ca="1" si="5459">IF(K359="","",K359)</f>
        <v>11</v>
      </c>
      <c r="AJ359" t="s">
        <v>249</v>
      </c>
      <c r="AK359" s="1">
        <f t="shared" ref="AK359" ca="1" si="5460">L359</f>
        <v>5</v>
      </c>
      <c r="AL359" t="s">
        <v>216</v>
      </c>
      <c r="AM359" s="1">
        <f t="shared" ref="AM359" ca="1" si="5461">L360</f>
        <v>6</v>
      </c>
      <c r="AN359" t="s">
        <v>217</v>
      </c>
      <c r="AO359" t="s">
        <v>230</v>
      </c>
      <c r="AP359" s="114" t="str">
        <f t="shared" ca="1" si="4118"/>
        <v>\\(\\quad \\displaystyle 8\\frac{1}{3}　+　3\\frac{1}{2}　=　 \\)</v>
      </c>
      <c r="AQ359" t="str">
        <f t="shared" ca="1" si="4561"/>
        <v>\\(\\quad \\displaystyle 11\\frac{5}{6} \\)</v>
      </c>
      <c r="AS359" s="114" t="str">
        <f t="shared" ref="AS359" ca="1" si="5462">AP359</f>
        <v>\\(\\quad \\displaystyle 8\\frac{1}{3}　+　3\\frac{1}{2}　=　 \\)</v>
      </c>
      <c r="AT359" s="114" t="str">
        <f t="shared" ref="AT359" ca="1" si="5463">IF(O359="",AQ359,AQ360)</f>
        <v>\\(\\quad \\displaystyle 11\\frac{5}{6} \\)</v>
      </c>
      <c r="AU359" s="114" t="s">
        <v>60</v>
      </c>
      <c r="AV359" s="115" t="s">
        <v>222</v>
      </c>
      <c r="AW359" s="115" t="str">
        <f t="shared" ref="AW359" ca="1" si="5464">AS359</f>
        <v>\\(\\quad \\displaystyle 8\\frac{1}{3}　+　3\\frac{1}{2}　=　 \\)</v>
      </c>
      <c r="AX359" s="115" t="str">
        <f t="shared" ref="AX359" ca="1" si="5465">AT359</f>
        <v>\\(\\quad \\displaystyle 11\\frac{5}{6} \\)</v>
      </c>
      <c r="AY359" s="115" t="s">
        <v>62</v>
      </c>
      <c r="AZ359" s="116" t="str">
        <f t="shared" ref="AZ359" ca="1" si="5466">"INSERT INTO "&amp;AU359&amp;"(tangen,question,answer,editor,date,count) VALUES('"&amp;AV359&amp;"','"&amp;AW359&amp;"','"&amp;AX359&amp;"','"&amp;AY359&amp;"',NOW(),0);"</f>
        <v>INSERT INTO math(tangen,question,answer,editor,date,count) VALUES('m3900','\\(\\quad \\displaystyle 8\\frac{1}{3}　+　3\\frac{1}{2}　=　 \\)','\\(\\quad \\displaystyle 11\\frac{5}{6} \\)','harazono',NOW(),0);</v>
      </c>
      <c r="BG359" s="128">
        <f t="shared" ref="BG359" ca="1" si="5467">RANDBETWEEN(2,10)</f>
        <v>8</v>
      </c>
      <c r="BH359" s="22">
        <f t="shared" ref="BH359" ca="1" si="5468">RANDBETWEEN(1,BH360-1)</f>
        <v>1</v>
      </c>
      <c r="BI359" s="120" t="s">
        <v>231</v>
      </c>
      <c r="BJ359" s="128">
        <f t="shared" ref="BJ359" ca="1" si="5469">RANDBETWEEN(1,BG359-1)</f>
        <v>3</v>
      </c>
      <c r="BK359" s="22">
        <f t="shared" ref="BK359" ca="1" si="5470">RANDBETWEEN(1,BK360-1)</f>
        <v>1</v>
      </c>
      <c r="BL359">
        <f t="shared" ref="BL359" ca="1" si="5471">(BH359+BG359*BH360)</f>
        <v>25</v>
      </c>
      <c r="BM359">
        <f t="shared" ref="BM359" ca="1" si="5472">BK359+BJ359*BK360</f>
        <v>7</v>
      </c>
      <c r="BN359" s="114">
        <f t="shared" ref="BN359" ca="1" si="5473">(BH359+BG359*BH360)/BH360</f>
        <v>8.3333333333333339</v>
      </c>
      <c r="BO359" s="114">
        <f t="shared" ref="BO359" ca="1" si="5474">(BK359+BJ359*BK360)/BK360</f>
        <v>3.5</v>
      </c>
      <c r="BP359" s="114" t="s">
        <v>26</v>
      </c>
      <c r="BQ359" s="129">
        <f t="shared" ref="BQ359" ca="1" si="5475">IF(BN359&gt;BO359,BG359,BJ359)</f>
        <v>8</v>
      </c>
      <c r="BR359" s="57">
        <f t="shared" ref="BR359" ca="1" si="5476">IF(BN359&gt;BO359,BH359,BK359)</f>
        <v>1</v>
      </c>
      <c r="BS359" s="114" t="str">
        <f t="shared" ref="BS359" si="5477">BI359</f>
        <v>　+　</v>
      </c>
      <c r="BT359" s="129">
        <f t="shared" ref="BT359" ca="1" si="5478">IF(BN359&lt;BO359,BG359,BJ359)</f>
        <v>3</v>
      </c>
      <c r="BU359" s="57">
        <f t="shared" ref="BU359" ca="1" si="5479">IF(BN359&lt;BO359,BH359,BK359)</f>
        <v>1</v>
      </c>
      <c r="BV359" s="27">
        <f t="shared" ref="BV359" ca="1" si="5480">IF(BN359&gt;BO359,BL359,BM359)</f>
        <v>25</v>
      </c>
      <c r="BW359" s="27">
        <f t="shared" ref="BW359" ca="1" si="5481">IF(BN359&lt;BO359,BL359,BM359)</f>
        <v>7</v>
      </c>
      <c r="BX359" s="58">
        <f t="shared" ref="BX359" ca="1" si="5482">BV359*BW360+BW359*BV360</f>
        <v>71</v>
      </c>
      <c r="BY359" s="114" t="s">
        <v>26</v>
      </c>
      <c r="BZ359" s="114" t="str">
        <f t="shared" ref="BZ359" ca="1" si="5483">IF(BX359&lt;0,"-","")</f>
        <v/>
      </c>
      <c r="CA359" s="30">
        <f t="shared" ca="1" si="5171"/>
        <v>71</v>
      </c>
      <c r="CB359" s="24">
        <f t="shared" ref="CB359" ca="1" si="5484">CA359/GCD(CA359,CA360)</f>
        <v>71</v>
      </c>
      <c r="CD359" s="128">
        <f t="shared" ref="CD359" ca="1" si="5485">QUOTIENT(CB359,CB360)</f>
        <v>11</v>
      </c>
      <c r="CE359" s="57">
        <f t="shared" ref="CE359" ca="1" si="5486">MOD(CB359,CB360)</f>
        <v>5</v>
      </c>
      <c r="CG359"/>
      <c r="CK359" s="5"/>
      <c r="CN359" s="5"/>
    </row>
    <row r="360" spans="2:92" ht="32" customHeight="1" x14ac:dyDescent="0.55000000000000004">
      <c r="B360" s="61"/>
      <c r="C360" s="131"/>
      <c r="D360" s="114"/>
      <c r="E360" s="114"/>
      <c r="F360" s="59">
        <f t="shared" ca="1" si="5129"/>
        <v>3</v>
      </c>
      <c r="G360" s="114"/>
      <c r="H360" s="114"/>
      <c r="I360" s="59">
        <f t="shared" ca="1" si="5130"/>
        <v>2</v>
      </c>
      <c r="J360" s="26"/>
      <c r="K360" s="114"/>
      <c r="L360" s="27">
        <f t="shared" ca="1" si="5131"/>
        <v>6</v>
      </c>
      <c r="M360" s="118"/>
      <c r="N360" s="54"/>
      <c r="O360" s="118"/>
      <c r="P360" s="118"/>
      <c r="Q360" s="121"/>
      <c r="R360" s="114"/>
      <c r="S360" s="122"/>
      <c r="T360" s="114"/>
      <c r="U360" s="122"/>
      <c r="V360" s="114"/>
      <c r="W360" s="120"/>
      <c r="X360" s="56"/>
      <c r="Y360" s="121"/>
      <c r="Z360" s="114"/>
      <c r="AA360" s="122"/>
      <c r="AB360" s="114"/>
      <c r="AC360" s="122"/>
      <c r="AD360" s="114"/>
      <c r="AE360" s="27"/>
      <c r="AF360" s="114"/>
      <c r="AG360" t="s">
        <v>230</v>
      </c>
      <c r="AH360" t="s">
        <v>250</v>
      </c>
      <c r="AI360" s="1" t="str">
        <f t="shared" ref="AI360" ca="1" si="5487">IF(O359="","",O359)</f>
        <v/>
      </c>
      <c r="AK360" s="1"/>
      <c r="AM360" s="1"/>
      <c r="AO360" t="s">
        <v>230</v>
      </c>
      <c r="AP360" s="114"/>
      <c r="AQ360" t="str">
        <f t="shared" ca="1" si="4561"/>
        <v>\\(\\quad \\displaystyle  \\)</v>
      </c>
      <c r="AS360" s="114"/>
      <c r="AT360" s="114"/>
      <c r="AU360" s="114"/>
      <c r="AV360" s="114"/>
      <c r="AW360" s="114"/>
      <c r="AX360" s="114"/>
      <c r="AY360" s="114"/>
      <c r="AZ360" s="117"/>
      <c r="BG360" s="128"/>
      <c r="BH360" s="23">
        <f t="shared" ref="BH360" ca="1" si="5488">RANDBETWEEN(2,10)</f>
        <v>3</v>
      </c>
      <c r="BI360" s="120"/>
      <c r="BJ360" s="128"/>
      <c r="BK360" s="23">
        <f t="shared" ca="1" si="2496"/>
        <v>2</v>
      </c>
      <c r="BL360">
        <f t="shared" ref="BL360" ca="1" si="5489">BH360</f>
        <v>3</v>
      </c>
      <c r="BM360">
        <f t="shared" ref="BM360" ca="1" si="5490">BK360</f>
        <v>2</v>
      </c>
      <c r="BN360" s="114"/>
      <c r="BO360" s="114"/>
      <c r="BP360" s="114"/>
      <c r="BQ360" s="129"/>
      <c r="BR360" s="55">
        <f t="shared" ref="BR360" ca="1" si="5491">IF(BN359&gt;BO359,BH360,BK360)</f>
        <v>3</v>
      </c>
      <c r="BS360" s="114"/>
      <c r="BT360" s="129"/>
      <c r="BU360" s="55">
        <f t="shared" ref="BU360" ca="1" si="5492">IF(BN359&lt;BO359,BH360,BK360)</f>
        <v>2</v>
      </c>
      <c r="BV360" s="27">
        <f t="shared" ref="BV360" ca="1" si="5493">IF(BN359&gt;BO359,BL360,BM360)</f>
        <v>3</v>
      </c>
      <c r="BW360" s="27">
        <f t="shared" ref="BW360" ca="1" si="5494">IF(BN359&lt;BO359,BL360,BM360)</f>
        <v>2</v>
      </c>
      <c r="BX360" s="27">
        <f t="shared" ref="BX360" ca="1" si="5495">BV360*BW360</f>
        <v>6</v>
      </c>
      <c r="BY360" s="114"/>
      <c r="BZ360" s="114"/>
      <c r="CA360">
        <f t="shared" ca="1" si="5171"/>
        <v>6</v>
      </c>
      <c r="CB360" s="25">
        <f t="shared" ref="CB360" ca="1" si="5496">CA360/GCD(CA359,CA360)</f>
        <v>6</v>
      </c>
      <c r="CD360" s="128"/>
      <c r="CE360" s="23">
        <f t="shared" ref="CE360" ca="1" si="5497">CB360</f>
        <v>6</v>
      </c>
      <c r="CG360"/>
      <c r="CK360" s="5"/>
      <c r="CN360" s="5"/>
    </row>
    <row r="361" spans="2:92" ht="32" customHeight="1" thickBot="1" x14ac:dyDescent="0.6">
      <c r="B361" s="61"/>
      <c r="C361" s="130" t="s">
        <v>218</v>
      </c>
      <c r="D361" s="114">
        <v>29</v>
      </c>
      <c r="E361" s="114">
        <f t="shared" ref="E361" ca="1" si="5498">BQ361</f>
        <v>5</v>
      </c>
      <c r="F361" s="60">
        <f t="shared" ca="1" si="5129"/>
        <v>2</v>
      </c>
      <c r="G361" s="114" t="str">
        <f t="shared" ref="G361" si="5499">BS361</f>
        <v>　+　</v>
      </c>
      <c r="H361" s="114">
        <f t="shared" ref="H361" ca="1" si="5500">BT361</f>
        <v>3</v>
      </c>
      <c r="I361" s="60">
        <f t="shared" ca="1" si="5130"/>
        <v>1</v>
      </c>
      <c r="J361" s="26"/>
      <c r="K361" s="114">
        <f t="shared" ref="K361" ca="1" si="5501">CD361</f>
        <v>8</v>
      </c>
      <c r="L361" s="58">
        <f t="shared" ca="1" si="5131"/>
        <v>17</v>
      </c>
      <c r="M361" s="118" t="str">
        <f t="shared" ref="M361" ca="1" si="5502">IF(L362=1,"=","")</f>
        <v/>
      </c>
      <c r="N361" s="54"/>
      <c r="O361" s="118" t="str">
        <f t="shared" ref="O361" ca="1" si="5503">IF(L361=0,K361,"")</f>
        <v/>
      </c>
      <c r="P361" s="118" t="s">
        <v>250</v>
      </c>
      <c r="Q361" s="121">
        <f t="shared" ref="Q361" ca="1" si="5504">IF(E361="","",E361)</f>
        <v>5</v>
      </c>
      <c r="R361" s="114" t="s">
        <v>249</v>
      </c>
      <c r="S361" s="122">
        <f t="shared" ref="S361" ca="1" si="5505">F361</f>
        <v>2</v>
      </c>
      <c r="T361" s="114" t="s">
        <v>216</v>
      </c>
      <c r="U361" s="122">
        <f t="shared" ref="U361" ca="1" si="5506">F362</f>
        <v>5</v>
      </c>
      <c r="V361" s="114" t="s">
        <v>217</v>
      </c>
      <c r="W361" s="120" t="str">
        <f t="shared" ref="W361" si="5507">G361</f>
        <v>　+　</v>
      </c>
      <c r="X361" s="56"/>
      <c r="Y361" s="121">
        <f t="shared" ref="Y361" ca="1" si="5508">IF(H361="","",H361)</f>
        <v>3</v>
      </c>
      <c r="Z361" s="114" t="s">
        <v>249</v>
      </c>
      <c r="AA361" s="122">
        <f t="shared" ref="AA361" ca="1" si="5509">I361</f>
        <v>1</v>
      </c>
      <c r="AB361" s="114" t="s">
        <v>216</v>
      </c>
      <c r="AC361" s="122">
        <f t="shared" ref="AC361" ca="1" si="5510">I362</f>
        <v>6</v>
      </c>
      <c r="AD361" s="114" t="s">
        <v>217</v>
      </c>
      <c r="AE361" s="27"/>
      <c r="AF361" s="114" t="s">
        <v>233</v>
      </c>
      <c r="AG361" t="s">
        <v>230</v>
      </c>
      <c r="AH361" t="s">
        <v>250</v>
      </c>
      <c r="AI361" s="1">
        <f t="shared" ref="AI361" ca="1" si="5511">IF(K361="","",K361)</f>
        <v>8</v>
      </c>
      <c r="AJ361" t="s">
        <v>249</v>
      </c>
      <c r="AK361" s="1">
        <f t="shared" ref="AK361" ca="1" si="5512">L361</f>
        <v>17</v>
      </c>
      <c r="AL361" t="s">
        <v>216</v>
      </c>
      <c r="AM361" s="1">
        <f t="shared" ref="AM361" ca="1" si="5513">L362</f>
        <v>30</v>
      </c>
      <c r="AN361" t="s">
        <v>217</v>
      </c>
      <c r="AO361" t="s">
        <v>230</v>
      </c>
      <c r="AP361" s="114" t="str">
        <f t="shared" ca="1" si="4118"/>
        <v>\\(\\quad \\displaystyle 5\\frac{2}{5}　+　3\\frac{1}{6}　=　 \\)</v>
      </c>
      <c r="AQ361" t="str">
        <f t="shared" ca="1" si="4561"/>
        <v>\\(\\quad \\displaystyle 8\\frac{17}{30} \\)</v>
      </c>
      <c r="AS361" s="114" t="str">
        <f t="shared" ref="AS361" ca="1" si="5514">AP361</f>
        <v>\\(\\quad \\displaystyle 5\\frac{2}{5}　+　3\\frac{1}{6}　=　 \\)</v>
      </c>
      <c r="AT361" s="114" t="str">
        <f t="shared" ref="AT361" ca="1" si="5515">IF(O361="",AQ361,AQ362)</f>
        <v>\\(\\quad \\displaystyle 8\\frac{17}{30} \\)</v>
      </c>
      <c r="AU361" s="114" t="s">
        <v>60</v>
      </c>
      <c r="AV361" s="115" t="s">
        <v>222</v>
      </c>
      <c r="AW361" s="115" t="str">
        <f t="shared" ref="AW361" ca="1" si="5516">AS361</f>
        <v>\\(\\quad \\displaystyle 5\\frac{2}{5}　+　3\\frac{1}{6}　=　 \\)</v>
      </c>
      <c r="AX361" s="115" t="str">
        <f t="shared" ref="AX361" ca="1" si="5517">AT361</f>
        <v>\\(\\quad \\displaystyle 8\\frac{17}{30} \\)</v>
      </c>
      <c r="AY361" s="115" t="s">
        <v>62</v>
      </c>
      <c r="AZ361" s="116" t="str">
        <f t="shared" ref="AZ361" ca="1" si="5518">"INSERT INTO "&amp;AU361&amp;"(tangen,question,answer,editor,date,count) VALUES('"&amp;AV361&amp;"','"&amp;AW361&amp;"','"&amp;AX361&amp;"','"&amp;AY361&amp;"',NOW(),0);"</f>
        <v>INSERT INTO math(tangen,question,answer,editor,date,count) VALUES('m3900','\\(\\quad \\displaystyle 5\\frac{2}{5}　+　3\\frac{1}{6}　=　 \\)','\\(\\quad \\displaystyle 8\\frac{17}{30} \\)','harazono',NOW(),0);</v>
      </c>
      <c r="BG361" s="128">
        <f t="shared" ref="BG361" ca="1" si="5519">RANDBETWEEN(2,10)</f>
        <v>5</v>
      </c>
      <c r="BH361" s="22">
        <f t="shared" ref="BH361" ca="1" si="5520">RANDBETWEEN(1,BH362-1)</f>
        <v>2</v>
      </c>
      <c r="BI361" s="120" t="s">
        <v>231</v>
      </c>
      <c r="BJ361" s="128">
        <f t="shared" ref="BJ361" ca="1" si="5521">RANDBETWEEN(1,BG361-1)</f>
        <v>3</v>
      </c>
      <c r="BK361" s="22">
        <f t="shared" ref="BK361" ca="1" si="5522">RANDBETWEEN(1,BK362-1)</f>
        <v>1</v>
      </c>
      <c r="BL361">
        <f t="shared" ref="BL361" ca="1" si="5523">(BH361+BG361*BH362)</f>
        <v>27</v>
      </c>
      <c r="BM361">
        <f t="shared" ref="BM361" ca="1" si="5524">BK361+BJ361*BK362</f>
        <v>19</v>
      </c>
      <c r="BN361" s="114">
        <f t="shared" ref="BN361" ca="1" si="5525">(BH361+BG361*BH362)/BH362</f>
        <v>5.4</v>
      </c>
      <c r="BO361" s="114">
        <f t="shared" ref="BO361" ca="1" si="5526">(BK361+BJ361*BK362)/BK362</f>
        <v>3.1666666666666665</v>
      </c>
      <c r="BP361" s="114" t="s">
        <v>26</v>
      </c>
      <c r="BQ361" s="129">
        <f t="shared" ref="BQ361" ca="1" si="5527">IF(BN361&gt;BO361,BG361,BJ361)</f>
        <v>5</v>
      </c>
      <c r="BR361" s="57">
        <f t="shared" ref="BR361" ca="1" si="5528">IF(BN361&gt;BO361,BH361,BK361)</f>
        <v>2</v>
      </c>
      <c r="BS361" s="114" t="str">
        <f t="shared" ref="BS361" si="5529">BI361</f>
        <v>　+　</v>
      </c>
      <c r="BT361" s="129">
        <f t="shared" ref="BT361" ca="1" si="5530">IF(BN361&lt;BO361,BG361,BJ361)</f>
        <v>3</v>
      </c>
      <c r="BU361" s="57">
        <f t="shared" ref="BU361" ca="1" si="5531">IF(BN361&lt;BO361,BH361,BK361)</f>
        <v>1</v>
      </c>
      <c r="BV361" s="27">
        <f t="shared" ref="BV361" ca="1" si="5532">IF(BN361&gt;BO361,BL361,BM361)</f>
        <v>27</v>
      </c>
      <c r="BW361" s="27">
        <f t="shared" ref="BW361" ca="1" si="5533">IF(BN361&lt;BO361,BL361,BM361)</f>
        <v>19</v>
      </c>
      <c r="BX361" s="58">
        <f t="shared" ref="BX361" ca="1" si="5534">BV361*BW362+BW361*BV362</f>
        <v>257</v>
      </c>
      <c r="BY361" s="114" t="s">
        <v>26</v>
      </c>
      <c r="BZ361" s="114" t="str">
        <f t="shared" ref="BZ361" ca="1" si="5535">IF(BX361&lt;0,"-","")</f>
        <v/>
      </c>
      <c r="CA361" s="30">
        <f t="shared" ca="1" si="5171"/>
        <v>257</v>
      </c>
      <c r="CB361" s="24">
        <f t="shared" ref="CB361" ca="1" si="5536">CA361/GCD(CA361,CA362)</f>
        <v>257</v>
      </c>
      <c r="CD361" s="128">
        <f t="shared" ref="CD361" ca="1" si="5537">QUOTIENT(CB361,CB362)</f>
        <v>8</v>
      </c>
      <c r="CE361" s="57">
        <f t="shared" ref="CE361" ca="1" si="5538">MOD(CB361,CB362)</f>
        <v>17</v>
      </c>
      <c r="CG361"/>
      <c r="CK361" s="5"/>
      <c r="CN361" s="5"/>
    </row>
    <row r="362" spans="2:92" ht="32" customHeight="1" x14ac:dyDescent="0.55000000000000004">
      <c r="B362" s="61"/>
      <c r="C362" s="131"/>
      <c r="D362" s="114"/>
      <c r="E362" s="114"/>
      <c r="F362" s="59">
        <f t="shared" ca="1" si="5129"/>
        <v>5</v>
      </c>
      <c r="G362" s="114"/>
      <c r="H362" s="114"/>
      <c r="I362" s="59">
        <f t="shared" ca="1" si="5130"/>
        <v>6</v>
      </c>
      <c r="J362" s="26"/>
      <c r="K362" s="114"/>
      <c r="L362" s="27">
        <f t="shared" ca="1" si="5131"/>
        <v>30</v>
      </c>
      <c r="M362" s="118"/>
      <c r="N362" s="54"/>
      <c r="O362" s="118"/>
      <c r="P362" s="118"/>
      <c r="Q362" s="121"/>
      <c r="R362" s="114"/>
      <c r="S362" s="122"/>
      <c r="T362" s="114"/>
      <c r="U362" s="122"/>
      <c r="V362" s="114"/>
      <c r="W362" s="120"/>
      <c r="X362" s="56"/>
      <c r="Y362" s="121"/>
      <c r="Z362" s="114"/>
      <c r="AA362" s="122"/>
      <c r="AB362" s="114"/>
      <c r="AC362" s="122"/>
      <c r="AD362" s="114"/>
      <c r="AE362" s="27"/>
      <c r="AF362" s="114"/>
      <c r="AG362" t="s">
        <v>230</v>
      </c>
      <c r="AH362" t="s">
        <v>250</v>
      </c>
      <c r="AI362" s="1" t="str">
        <f t="shared" ref="AI362" ca="1" si="5539">IF(O361="","",O361)</f>
        <v/>
      </c>
      <c r="AK362" s="1"/>
      <c r="AM362" s="1"/>
      <c r="AO362" t="s">
        <v>230</v>
      </c>
      <c r="AP362" s="114"/>
      <c r="AQ362" t="str">
        <f t="shared" ca="1" si="4561"/>
        <v>\\(\\quad \\displaystyle  \\)</v>
      </c>
      <c r="AS362" s="114"/>
      <c r="AT362" s="114"/>
      <c r="AU362" s="114"/>
      <c r="AV362" s="114"/>
      <c r="AW362" s="114"/>
      <c r="AX362" s="114"/>
      <c r="AY362" s="114"/>
      <c r="AZ362" s="117"/>
      <c r="BG362" s="128"/>
      <c r="BH362" s="23">
        <f t="shared" ref="BH362" ca="1" si="5540">RANDBETWEEN(2,10)</f>
        <v>5</v>
      </c>
      <c r="BI362" s="120"/>
      <c r="BJ362" s="128"/>
      <c r="BK362" s="23">
        <f t="shared" ca="1" si="2496"/>
        <v>6</v>
      </c>
      <c r="BL362">
        <f t="shared" ref="BL362" ca="1" si="5541">BH362</f>
        <v>5</v>
      </c>
      <c r="BM362">
        <f t="shared" ref="BM362" ca="1" si="5542">BK362</f>
        <v>6</v>
      </c>
      <c r="BN362" s="114"/>
      <c r="BO362" s="114"/>
      <c r="BP362" s="114"/>
      <c r="BQ362" s="129"/>
      <c r="BR362" s="55">
        <f t="shared" ref="BR362" ca="1" si="5543">IF(BN361&gt;BO361,BH362,BK362)</f>
        <v>5</v>
      </c>
      <c r="BS362" s="114"/>
      <c r="BT362" s="129"/>
      <c r="BU362" s="55">
        <f t="shared" ref="BU362" ca="1" si="5544">IF(BN361&lt;BO361,BH362,BK362)</f>
        <v>6</v>
      </c>
      <c r="BV362" s="27">
        <f t="shared" ref="BV362" ca="1" si="5545">IF(BN361&gt;BO361,BL362,BM362)</f>
        <v>5</v>
      </c>
      <c r="BW362" s="27">
        <f t="shared" ref="BW362" ca="1" si="5546">IF(BN361&lt;BO361,BL362,BM362)</f>
        <v>6</v>
      </c>
      <c r="BX362" s="27">
        <f t="shared" ref="BX362" ca="1" si="5547">BV362*BW362</f>
        <v>30</v>
      </c>
      <c r="BY362" s="114"/>
      <c r="BZ362" s="114"/>
      <c r="CA362">
        <f t="shared" ca="1" si="5171"/>
        <v>30</v>
      </c>
      <c r="CB362" s="25">
        <f t="shared" ref="CB362" ca="1" si="5548">CA362/GCD(CA361,CA362)</f>
        <v>30</v>
      </c>
      <c r="CD362" s="128"/>
      <c r="CE362" s="23">
        <f t="shared" ref="CE362" ca="1" si="5549">CB362</f>
        <v>30</v>
      </c>
      <c r="CG362"/>
      <c r="CK362" s="5"/>
      <c r="CN362" s="5"/>
    </row>
    <row r="363" spans="2:92" ht="32" customHeight="1" thickBot="1" x14ac:dyDescent="0.6">
      <c r="B363" s="61"/>
      <c r="C363" s="130" t="s">
        <v>218</v>
      </c>
      <c r="D363" s="114">
        <v>30</v>
      </c>
      <c r="E363" s="114">
        <f t="shared" ref="E363" ca="1" si="5550">BQ363</f>
        <v>10</v>
      </c>
      <c r="F363" s="60">
        <f t="shared" ca="1" si="5129"/>
        <v>3</v>
      </c>
      <c r="G363" s="114" t="str">
        <f t="shared" ref="G363" si="5551">BS363</f>
        <v>　+　</v>
      </c>
      <c r="H363" s="114">
        <f t="shared" ref="H363" ca="1" si="5552">BT363</f>
        <v>5</v>
      </c>
      <c r="I363" s="60">
        <f t="shared" ca="1" si="5130"/>
        <v>1</v>
      </c>
      <c r="J363" s="26"/>
      <c r="K363" s="114">
        <f t="shared" ref="K363" ca="1" si="5553">CD363</f>
        <v>16</v>
      </c>
      <c r="L363" s="58">
        <f t="shared" ca="1" si="5131"/>
        <v>0</v>
      </c>
      <c r="M363" s="118" t="str">
        <f t="shared" ref="M363" ca="1" si="5554">IF(L364=1,"=","")</f>
        <v>=</v>
      </c>
      <c r="N363" s="54"/>
      <c r="O363" s="118">
        <f t="shared" ref="O363" ca="1" si="5555">IF(L363=0,K363,"")</f>
        <v>16</v>
      </c>
      <c r="P363" s="118" t="s">
        <v>250</v>
      </c>
      <c r="Q363" s="121">
        <f t="shared" ref="Q363" ca="1" si="5556">IF(E363="","",E363)</f>
        <v>10</v>
      </c>
      <c r="R363" s="114" t="s">
        <v>249</v>
      </c>
      <c r="S363" s="122">
        <f t="shared" ref="S363" ca="1" si="5557">F363</f>
        <v>3</v>
      </c>
      <c r="T363" s="114" t="s">
        <v>216</v>
      </c>
      <c r="U363" s="122">
        <f t="shared" ref="U363" ca="1" si="5558">F364</f>
        <v>4</v>
      </c>
      <c r="V363" s="114" t="s">
        <v>217</v>
      </c>
      <c r="W363" s="120" t="str">
        <f t="shared" ref="W363" si="5559">G363</f>
        <v>　+　</v>
      </c>
      <c r="X363" s="56"/>
      <c r="Y363" s="121">
        <f t="shared" ref="Y363" ca="1" si="5560">IF(H363="","",H363)</f>
        <v>5</v>
      </c>
      <c r="Z363" s="114" t="s">
        <v>249</v>
      </c>
      <c r="AA363" s="122">
        <f t="shared" ref="AA363" ca="1" si="5561">I363</f>
        <v>1</v>
      </c>
      <c r="AB363" s="114" t="s">
        <v>216</v>
      </c>
      <c r="AC363" s="122">
        <f t="shared" ref="AC363" ca="1" si="5562">I364</f>
        <v>4</v>
      </c>
      <c r="AD363" s="114" t="s">
        <v>217</v>
      </c>
      <c r="AE363" s="27"/>
      <c r="AF363" s="114" t="s">
        <v>233</v>
      </c>
      <c r="AG363" t="s">
        <v>230</v>
      </c>
      <c r="AH363" t="s">
        <v>250</v>
      </c>
      <c r="AI363" s="1">
        <f t="shared" ref="AI363" ca="1" si="5563">IF(K363="","",K363)</f>
        <v>16</v>
      </c>
      <c r="AJ363" t="s">
        <v>249</v>
      </c>
      <c r="AK363" s="1">
        <f t="shared" ref="AK363" ca="1" si="5564">L363</f>
        <v>0</v>
      </c>
      <c r="AL363" t="s">
        <v>216</v>
      </c>
      <c r="AM363" s="1">
        <f t="shared" ref="AM363" ca="1" si="5565">L364</f>
        <v>1</v>
      </c>
      <c r="AN363" t="s">
        <v>217</v>
      </c>
      <c r="AO363" t="s">
        <v>230</v>
      </c>
      <c r="AP363" s="114" t="str">
        <f t="shared" ca="1" si="4118"/>
        <v>\\(\\quad \\displaystyle 10\\frac{3}{4}　+　5\\frac{1}{4}　=　 \\)</v>
      </c>
      <c r="AQ363" t="str">
        <f t="shared" ca="1" si="4561"/>
        <v>\\(\\quad \\displaystyle 16\\frac{0}{1} \\)</v>
      </c>
      <c r="AS363" s="114" t="str">
        <f t="shared" ref="AS363" ca="1" si="5566">AP363</f>
        <v>\\(\\quad \\displaystyle 10\\frac{3}{4}　+　5\\frac{1}{4}　=　 \\)</v>
      </c>
      <c r="AT363" s="114" t="str">
        <f t="shared" ref="AT363" ca="1" si="5567">IF(O363="",AQ363,AQ364)</f>
        <v>\\(\\quad \\displaystyle 16 \\)</v>
      </c>
      <c r="AU363" s="114" t="s">
        <v>60</v>
      </c>
      <c r="AV363" s="115" t="s">
        <v>222</v>
      </c>
      <c r="AW363" s="115" t="str">
        <f t="shared" ref="AW363" ca="1" si="5568">AS363</f>
        <v>\\(\\quad \\displaystyle 10\\frac{3}{4}　+　5\\frac{1}{4}　=　 \\)</v>
      </c>
      <c r="AX363" s="115" t="str">
        <f t="shared" ref="AX363" ca="1" si="5569">AT363</f>
        <v>\\(\\quad \\displaystyle 16 \\)</v>
      </c>
      <c r="AY363" s="115" t="s">
        <v>62</v>
      </c>
      <c r="AZ363" s="116" t="str">
        <f t="shared" ref="AZ363" ca="1" si="5570">"INSERT INTO "&amp;AU363&amp;"(tangen,question,answer,editor,date,count) VALUES('"&amp;AV363&amp;"','"&amp;AW363&amp;"','"&amp;AX363&amp;"','"&amp;AY363&amp;"',NOW(),0);"</f>
        <v>INSERT INTO math(tangen,question,answer,editor,date,count) VALUES('m3900','\\(\\quad \\displaystyle 10\\frac{3}{4}　+　5\\frac{1}{4}　=　 \\)','\\(\\quad \\displaystyle 16 \\)','harazono',NOW(),0);</v>
      </c>
      <c r="BG363" s="128">
        <f t="shared" ref="BG363" ca="1" si="5571">RANDBETWEEN(2,10)</f>
        <v>10</v>
      </c>
      <c r="BH363" s="22">
        <f t="shared" ref="BH363" ca="1" si="5572">RANDBETWEEN(1,BH364-1)</f>
        <v>3</v>
      </c>
      <c r="BI363" s="120" t="s">
        <v>231</v>
      </c>
      <c r="BJ363" s="128">
        <f t="shared" ref="BJ363" ca="1" si="5573">RANDBETWEEN(1,BG363-1)</f>
        <v>5</v>
      </c>
      <c r="BK363" s="22">
        <f t="shared" ref="BK363" ca="1" si="5574">RANDBETWEEN(1,BK364-1)</f>
        <v>1</v>
      </c>
      <c r="BL363">
        <f t="shared" ref="BL363" ca="1" si="5575">(BH363+BG363*BH364)</f>
        <v>43</v>
      </c>
      <c r="BM363">
        <f t="shared" ref="BM363" ca="1" si="5576">BK363+BJ363*BK364</f>
        <v>21</v>
      </c>
      <c r="BN363" s="114">
        <f t="shared" ref="BN363" ca="1" si="5577">(BH363+BG363*BH364)/BH364</f>
        <v>10.75</v>
      </c>
      <c r="BO363" s="114">
        <f t="shared" ref="BO363" ca="1" si="5578">(BK363+BJ363*BK364)/BK364</f>
        <v>5.25</v>
      </c>
      <c r="BP363" s="114" t="s">
        <v>26</v>
      </c>
      <c r="BQ363" s="129">
        <f t="shared" ref="BQ363" ca="1" si="5579">IF(BN363&gt;BO363,BG363,BJ363)</f>
        <v>10</v>
      </c>
      <c r="BR363" s="57">
        <f t="shared" ref="BR363" ca="1" si="5580">IF(BN363&gt;BO363,BH363,BK363)</f>
        <v>3</v>
      </c>
      <c r="BS363" s="114" t="str">
        <f t="shared" ref="BS363" si="5581">BI363</f>
        <v>　+　</v>
      </c>
      <c r="BT363" s="129">
        <f t="shared" ref="BT363" ca="1" si="5582">IF(BN363&lt;BO363,BG363,BJ363)</f>
        <v>5</v>
      </c>
      <c r="BU363" s="57">
        <f t="shared" ref="BU363" ca="1" si="5583">IF(BN363&lt;BO363,BH363,BK363)</f>
        <v>1</v>
      </c>
      <c r="BV363" s="27">
        <f t="shared" ref="BV363" ca="1" si="5584">IF(BN363&gt;BO363,BL363,BM363)</f>
        <v>43</v>
      </c>
      <c r="BW363" s="27">
        <f t="shared" ref="BW363" ca="1" si="5585">IF(BN363&lt;BO363,BL363,BM363)</f>
        <v>21</v>
      </c>
      <c r="BX363" s="58">
        <f t="shared" ref="BX363" ca="1" si="5586">BV363*BW364+BW363*BV364</f>
        <v>256</v>
      </c>
      <c r="BY363" s="114" t="s">
        <v>26</v>
      </c>
      <c r="BZ363" s="114" t="str">
        <f t="shared" ref="BZ363" ca="1" si="5587">IF(BX363&lt;0,"-","")</f>
        <v/>
      </c>
      <c r="CA363" s="30">
        <f t="shared" ca="1" si="5171"/>
        <v>256</v>
      </c>
      <c r="CB363" s="24">
        <f t="shared" ref="CB363" ca="1" si="5588">CA363/GCD(CA363,CA364)</f>
        <v>16</v>
      </c>
      <c r="CD363" s="128">
        <f t="shared" ref="CD363" ca="1" si="5589">QUOTIENT(CB363,CB364)</f>
        <v>16</v>
      </c>
      <c r="CE363" s="57">
        <f t="shared" ref="CE363" ca="1" si="5590">MOD(CB363,CB364)</f>
        <v>0</v>
      </c>
      <c r="CG363"/>
      <c r="CK363" s="5"/>
      <c r="CN363" s="5"/>
    </row>
    <row r="364" spans="2:92" ht="32" customHeight="1" x14ac:dyDescent="0.55000000000000004">
      <c r="B364" s="61"/>
      <c r="C364" s="131"/>
      <c r="D364" s="114"/>
      <c r="E364" s="114"/>
      <c r="F364" s="59">
        <f t="shared" ca="1" si="5129"/>
        <v>4</v>
      </c>
      <c r="G364" s="114"/>
      <c r="H364" s="114"/>
      <c r="I364" s="59">
        <f t="shared" ca="1" si="5130"/>
        <v>4</v>
      </c>
      <c r="J364" s="26"/>
      <c r="K364" s="114"/>
      <c r="L364" s="27">
        <f t="shared" ca="1" si="5131"/>
        <v>1</v>
      </c>
      <c r="M364" s="118"/>
      <c r="N364" s="54"/>
      <c r="O364" s="118"/>
      <c r="P364" s="118"/>
      <c r="Q364" s="121"/>
      <c r="R364" s="114"/>
      <c r="S364" s="122"/>
      <c r="T364" s="114"/>
      <c r="U364" s="122"/>
      <c r="V364" s="114"/>
      <c r="W364" s="120"/>
      <c r="X364" s="56"/>
      <c r="Y364" s="121"/>
      <c r="Z364" s="114"/>
      <c r="AA364" s="122"/>
      <c r="AB364" s="114"/>
      <c r="AC364" s="122"/>
      <c r="AD364" s="114"/>
      <c r="AE364" s="27"/>
      <c r="AF364" s="114"/>
      <c r="AG364" t="s">
        <v>230</v>
      </c>
      <c r="AH364" t="s">
        <v>250</v>
      </c>
      <c r="AI364" s="1">
        <f t="shared" ref="AI364" ca="1" si="5591">IF(O363="","",O363)</f>
        <v>16</v>
      </c>
      <c r="AK364" s="1"/>
      <c r="AM364" s="1"/>
      <c r="AO364" t="s">
        <v>230</v>
      </c>
      <c r="AP364" s="114"/>
      <c r="AQ364" t="str">
        <f t="shared" ca="1" si="4561"/>
        <v>\\(\\quad \\displaystyle 16 \\)</v>
      </c>
      <c r="AS364" s="114"/>
      <c r="AT364" s="114"/>
      <c r="AU364" s="114"/>
      <c r="AV364" s="114"/>
      <c r="AW364" s="114"/>
      <c r="AX364" s="114"/>
      <c r="AY364" s="114"/>
      <c r="AZ364" s="117"/>
      <c r="BG364" s="128"/>
      <c r="BH364" s="23">
        <f t="shared" ref="BH364" ca="1" si="5592">RANDBETWEEN(2,10)</f>
        <v>4</v>
      </c>
      <c r="BI364" s="120"/>
      <c r="BJ364" s="128"/>
      <c r="BK364" s="23">
        <f t="shared" ca="1" si="2496"/>
        <v>4</v>
      </c>
      <c r="BL364">
        <f t="shared" ref="BL364" ca="1" si="5593">BH364</f>
        <v>4</v>
      </c>
      <c r="BM364">
        <f t="shared" ref="BM364" ca="1" si="5594">BK364</f>
        <v>4</v>
      </c>
      <c r="BN364" s="114"/>
      <c r="BO364" s="114"/>
      <c r="BP364" s="114"/>
      <c r="BQ364" s="129"/>
      <c r="BR364" s="55">
        <f t="shared" ref="BR364" ca="1" si="5595">IF(BN363&gt;BO363,BH364,BK364)</f>
        <v>4</v>
      </c>
      <c r="BS364" s="114"/>
      <c r="BT364" s="129"/>
      <c r="BU364" s="55">
        <f t="shared" ref="BU364" ca="1" si="5596">IF(BN363&lt;BO363,BH364,BK364)</f>
        <v>4</v>
      </c>
      <c r="BV364" s="27">
        <f t="shared" ref="BV364" ca="1" si="5597">IF(BN363&gt;BO363,BL364,BM364)</f>
        <v>4</v>
      </c>
      <c r="BW364" s="27">
        <f t="shared" ref="BW364" ca="1" si="5598">IF(BN363&lt;BO363,BL364,BM364)</f>
        <v>4</v>
      </c>
      <c r="BX364" s="27">
        <f t="shared" ref="BX364" ca="1" si="5599">BV364*BW364</f>
        <v>16</v>
      </c>
      <c r="BY364" s="114"/>
      <c r="BZ364" s="114"/>
      <c r="CA364">
        <f t="shared" ca="1" si="5171"/>
        <v>16</v>
      </c>
      <c r="CB364" s="25">
        <f t="shared" ref="CB364" ca="1" si="5600">CA364/GCD(CA363,CA364)</f>
        <v>1</v>
      </c>
      <c r="CD364" s="128"/>
      <c r="CE364" s="23">
        <f t="shared" ref="CE364" ca="1" si="5601">CB364</f>
        <v>1</v>
      </c>
      <c r="CG364"/>
      <c r="CK364" s="5"/>
      <c r="CN364" s="5"/>
    </row>
    <row r="365" spans="2:92" ht="32" customHeight="1" thickBot="1" x14ac:dyDescent="0.6">
      <c r="B365" s="61"/>
      <c r="C365" s="130" t="s">
        <v>218</v>
      </c>
      <c r="D365" s="114">
        <v>31</v>
      </c>
      <c r="E365" s="114">
        <f t="shared" ref="E365" ca="1" si="5602">BQ365</f>
        <v>8</v>
      </c>
      <c r="F365" s="60">
        <f t="shared" ca="1" si="5129"/>
        <v>1</v>
      </c>
      <c r="G365" s="114" t="str">
        <f t="shared" ref="G365" si="5603">BS365</f>
        <v>　+　</v>
      </c>
      <c r="H365" s="114">
        <f t="shared" ref="H365" ca="1" si="5604">BT365</f>
        <v>7</v>
      </c>
      <c r="I365" s="60">
        <f t="shared" ca="1" si="5130"/>
        <v>5</v>
      </c>
      <c r="J365" s="26"/>
      <c r="K365" s="114">
        <f t="shared" ref="K365" ca="1" si="5605">CD365</f>
        <v>16</v>
      </c>
      <c r="L365" s="58">
        <f t="shared" ca="1" si="5131"/>
        <v>1</v>
      </c>
      <c r="M365" s="118" t="str">
        <f t="shared" ref="M365" ca="1" si="5606">IF(L366=1,"=","")</f>
        <v/>
      </c>
      <c r="N365" s="54"/>
      <c r="O365" s="118" t="str">
        <f t="shared" ref="O365" ca="1" si="5607">IF(L365=0,K365,"")</f>
        <v/>
      </c>
      <c r="P365" s="118" t="s">
        <v>250</v>
      </c>
      <c r="Q365" s="121">
        <f t="shared" ref="Q365" ca="1" si="5608">IF(E365="","",E365)</f>
        <v>8</v>
      </c>
      <c r="R365" s="114" t="s">
        <v>249</v>
      </c>
      <c r="S365" s="122">
        <f t="shared" ref="S365" ca="1" si="5609">F365</f>
        <v>1</v>
      </c>
      <c r="T365" s="114" t="s">
        <v>216</v>
      </c>
      <c r="U365" s="122">
        <f t="shared" ref="U365" ca="1" si="5610">F366</f>
        <v>3</v>
      </c>
      <c r="V365" s="114" t="s">
        <v>217</v>
      </c>
      <c r="W365" s="120" t="str">
        <f t="shared" ref="W365" si="5611">G365</f>
        <v>　+　</v>
      </c>
      <c r="X365" s="56"/>
      <c r="Y365" s="121">
        <f t="shared" ref="Y365" ca="1" si="5612">IF(H365="","",H365)</f>
        <v>7</v>
      </c>
      <c r="Z365" s="114" t="s">
        <v>249</v>
      </c>
      <c r="AA365" s="122">
        <f t="shared" ref="AA365" ca="1" si="5613">I365</f>
        <v>5</v>
      </c>
      <c r="AB365" s="114" t="s">
        <v>216</v>
      </c>
      <c r="AC365" s="122">
        <f t="shared" ref="AC365" ca="1" si="5614">I366</f>
        <v>7</v>
      </c>
      <c r="AD365" s="114" t="s">
        <v>217</v>
      </c>
      <c r="AE365" s="27"/>
      <c r="AF365" s="114" t="s">
        <v>233</v>
      </c>
      <c r="AG365" t="s">
        <v>230</v>
      </c>
      <c r="AH365" t="s">
        <v>250</v>
      </c>
      <c r="AI365" s="1">
        <f t="shared" ref="AI365" ca="1" si="5615">IF(K365="","",K365)</f>
        <v>16</v>
      </c>
      <c r="AJ365" t="s">
        <v>249</v>
      </c>
      <c r="AK365" s="1">
        <f t="shared" ref="AK365" ca="1" si="5616">L365</f>
        <v>1</v>
      </c>
      <c r="AL365" t="s">
        <v>216</v>
      </c>
      <c r="AM365" s="1">
        <f t="shared" ref="AM365" ca="1" si="5617">L366</f>
        <v>21</v>
      </c>
      <c r="AN365" t="s">
        <v>217</v>
      </c>
      <c r="AO365" t="s">
        <v>230</v>
      </c>
      <c r="AP365" s="114" t="str">
        <f t="shared" ca="1" si="4118"/>
        <v>\\(\\quad \\displaystyle 8\\frac{1}{3}　+　7\\frac{5}{7}　=　 \\)</v>
      </c>
      <c r="AQ365" t="str">
        <f t="shared" ca="1" si="4561"/>
        <v>\\(\\quad \\displaystyle 16\\frac{1}{21} \\)</v>
      </c>
      <c r="AS365" s="114" t="str">
        <f t="shared" ref="AS365" ca="1" si="5618">AP365</f>
        <v>\\(\\quad \\displaystyle 8\\frac{1}{3}　+　7\\frac{5}{7}　=　 \\)</v>
      </c>
      <c r="AT365" s="114" t="str">
        <f t="shared" ref="AT365" ca="1" si="5619">IF(O365="",AQ365,AQ366)</f>
        <v>\\(\\quad \\displaystyle 16\\frac{1}{21} \\)</v>
      </c>
      <c r="AU365" s="114" t="s">
        <v>60</v>
      </c>
      <c r="AV365" s="115" t="s">
        <v>222</v>
      </c>
      <c r="AW365" s="115" t="str">
        <f t="shared" ref="AW365" ca="1" si="5620">AS365</f>
        <v>\\(\\quad \\displaystyle 8\\frac{1}{3}　+　7\\frac{5}{7}　=　 \\)</v>
      </c>
      <c r="AX365" s="115" t="str">
        <f t="shared" ref="AX365" ca="1" si="5621">AT365</f>
        <v>\\(\\quad \\displaystyle 16\\frac{1}{21} \\)</v>
      </c>
      <c r="AY365" s="115" t="s">
        <v>62</v>
      </c>
      <c r="AZ365" s="116" t="str">
        <f t="shared" ref="AZ365" ca="1" si="5622">"INSERT INTO "&amp;AU365&amp;"(tangen,question,answer,editor,date,count) VALUES('"&amp;AV365&amp;"','"&amp;AW365&amp;"','"&amp;AX365&amp;"','"&amp;AY365&amp;"',NOW(),0);"</f>
        <v>INSERT INTO math(tangen,question,answer,editor,date,count) VALUES('m3900','\\(\\quad \\displaystyle 8\\frac{1}{3}　+　7\\frac{5}{7}　=　 \\)','\\(\\quad \\displaystyle 16\\frac{1}{21} \\)','harazono',NOW(),0);</v>
      </c>
      <c r="BG365" s="128">
        <f t="shared" ref="BG365" ca="1" si="5623">RANDBETWEEN(2,10)</f>
        <v>8</v>
      </c>
      <c r="BH365" s="22">
        <f t="shared" ref="BH365" ca="1" si="5624">RANDBETWEEN(1,BH366-1)</f>
        <v>1</v>
      </c>
      <c r="BI365" s="120" t="s">
        <v>231</v>
      </c>
      <c r="BJ365" s="128">
        <f t="shared" ref="BJ365" ca="1" si="5625">RANDBETWEEN(1,BG365-1)</f>
        <v>7</v>
      </c>
      <c r="BK365" s="22">
        <f t="shared" ref="BK365" ca="1" si="5626">RANDBETWEEN(1,BK366-1)</f>
        <v>5</v>
      </c>
      <c r="BL365">
        <f t="shared" ref="BL365" ca="1" si="5627">(BH365+BG365*BH366)</f>
        <v>25</v>
      </c>
      <c r="BM365">
        <f t="shared" ref="BM365" ca="1" si="5628">BK365+BJ365*BK366</f>
        <v>54</v>
      </c>
      <c r="BN365" s="114">
        <f t="shared" ref="BN365" ca="1" si="5629">(BH365+BG365*BH366)/BH366</f>
        <v>8.3333333333333339</v>
      </c>
      <c r="BO365" s="114">
        <f t="shared" ref="BO365" ca="1" si="5630">(BK365+BJ365*BK366)/BK366</f>
        <v>7.7142857142857144</v>
      </c>
      <c r="BP365" s="114" t="s">
        <v>26</v>
      </c>
      <c r="BQ365" s="129">
        <f t="shared" ref="BQ365" ca="1" si="5631">IF(BN365&gt;BO365,BG365,BJ365)</f>
        <v>8</v>
      </c>
      <c r="BR365" s="57">
        <f t="shared" ref="BR365" ca="1" si="5632">IF(BN365&gt;BO365,BH365,BK365)</f>
        <v>1</v>
      </c>
      <c r="BS365" s="114" t="str">
        <f t="shared" ref="BS365" si="5633">BI365</f>
        <v>　+　</v>
      </c>
      <c r="BT365" s="129">
        <f t="shared" ref="BT365" ca="1" si="5634">IF(BN365&lt;BO365,BG365,BJ365)</f>
        <v>7</v>
      </c>
      <c r="BU365" s="57">
        <f t="shared" ref="BU365" ca="1" si="5635">IF(BN365&lt;BO365,BH365,BK365)</f>
        <v>5</v>
      </c>
      <c r="BV365" s="27">
        <f t="shared" ref="BV365" ca="1" si="5636">IF(BN365&gt;BO365,BL365,BM365)</f>
        <v>25</v>
      </c>
      <c r="BW365" s="27">
        <f t="shared" ref="BW365" ca="1" si="5637">IF(BN365&lt;BO365,BL365,BM365)</f>
        <v>54</v>
      </c>
      <c r="BX365" s="58">
        <f t="shared" ref="BX365" ca="1" si="5638">BV365*BW366+BW365*BV366</f>
        <v>337</v>
      </c>
      <c r="BY365" s="114" t="s">
        <v>26</v>
      </c>
      <c r="BZ365" s="114" t="str">
        <f t="shared" ref="BZ365" ca="1" si="5639">IF(BX365&lt;0,"-","")</f>
        <v/>
      </c>
      <c r="CA365" s="30">
        <f t="shared" ca="1" si="5171"/>
        <v>337</v>
      </c>
      <c r="CB365" s="24">
        <f t="shared" ref="CB365" ca="1" si="5640">CA365/GCD(CA365,CA366)</f>
        <v>337</v>
      </c>
      <c r="CD365" s="128">
        <f t="shared" ref="CD365" ca="1" si="5641">QUOTIENT(CB365,CB366)</f>
        <v>16</v>
      </c>
      <c r="CE365" s="57">
        <f t="shared" ref="CE365" ca="1" si="5642">MOD(CB365,CB366)</f>
        <v>1</v>
      </c>
      <c r="CG365"/>
      <c r="CK365" s="5"/>
      <c r="CN365" s="5"/>
    </row>
    <row r="366" spans="2:92" ht="32" customHeight="1" x14ac:dyDescent="0.55000000000000004">
      <c r="B366" s="61"/>
      <c r="C366" s="131"/>
      <c r="D366" s="114"/>
      <c r="E366" s="114"/>
      <c r="F366" s="59">
        <f t="shared" ca="1" si="5129"/>
        <v>3</v>
      </c>
      <c r="G366" s="114"/>
      <c r="H366" s="114"/>
      <c r="I366" s="59">
        <f t="shared" ca="1" si="5130"/>
        <v>7</v>
      </c>
      <c r="J366" s="26"/>
      <c r="K366" s="114"/>
      <c r="L366" s="27">
        <f t="shared" ca="1" si="5131"/>
        <v>21</v>
      </c>
      <c r="M366" s="118"/>
      <c r="N366" s="54"/>
      <c r="O366" s="118"/>
      <c r="P366" s="118"/>
      <c r="Q366" s="121"/>
      <c r="R366" s="114"/>
      <c r="S366" s="122"/>
      <c r="T366" s="114"/>
      <c r="U366" s="122"/>
      <c r="V366" s="114"/>
      <c r="W366" s="120"/>
      <c r="X366" s="56"/>
      <c r="Y366" s="121"/>
      <c r="Z366" s="114"/>
      <c r="AA366" s="122"/>
      <c r="AB366" s="114"/>
      <c r="AC366" s="122"/>
      <c r="AD366" s="114"/>
      <c r="AE366" s="27"/>
      <c r="AF366" s="114"/>
      <c r="AG366" t="s">
        <v>230</v>
      </c>
      <c r="AH366" t="s">
        <v>250</v>
      </c>
      <c r="AI366" s="1" t="str">
        <f t="shared" ref="AI366" ca="1" si="5643">IF(O365="","",O365)</f>
        <v/>
      </c>
      <c r="AK366" s="1"/>
      <c r="AM366" s="1"/>
      <c r="AO366" t="s">
        <v>230</v>
      </c>
      <c r="AP366" s="114"/>
      <c r="AQ366" t="str">
        <f t="shared" ca="1" si="4561"/>
        <v>\\(\\quad \\displaystyle  \\)</v>
      </c>
      <c r="AS366" s="114"/>
      <c r="AT366" s="114"/>
      <c r="AU366" s="114"/>
      <c r="AV366" s="114"/>
      <c r="AW366" s="114"/>
      <c r="AX366" s="114"/>
      <c r="AY366" s="114"/>
      <c r="AZ366" s="117"/>
      <c r="BG366" s="128"/>
      <c r="BH366" s="23">
        <f t="shared" ref="BH366" ca="1" si="5644">RANDBETWEEN(2,10)</f>
        <v>3</v>
      </c>
      <c r="BI366" s="120"/>
      <c r="BJ366" s="128"/>
      <c r="BK366" s="23">
        <f t="shared" ca="1" si="2496"/>
        <v>7</v>
      </c>
      <c r="BL366">
        <f t="shared" ref="BL366" ca="1" si="5645">BH366</f>
        <v>3</v>
      </c>
      <c r="BM366">
        <f t="shared" ref="BM366" ca="1" si="5646">BK366</f>
        <v>7</v>
      </c>
      <c r="BN366" s="114"/>
      <c r="BO366" s="114"/>
      <c r="BP366" s="114"/>
      <c r="BQ366" s="129"/>
      <c r="BR366" s="55">
        <f t="shared" ref="BR366" ca="1" si="5647">IF(BN365&gt;BO365,BH366,BK366)</f>
        <v>3</v>
      </c>
      <c r="BS366" s="114"/>
      <c r="BT366" s="129"/>
      <c r="BU366" s="55">
        <f t="shared" ref="BU366" ca="1" si="5648">IF(BN365&lt;BO365,BH366,BK366)</f>
        <v>7</v>
      </c>
      <c r="BV366" s="27">
        <f t="shared" ref="BV366" ca="1" si="5649">IF(BN365&gt;BO365,BL366,BM366)</f>
        <v>3</v>
      </c>
      <c r="BW366" s="27">
        <f t="shared" ref="BW366" ca="1" si="5650">IF(BN365&lt;BO365,BL366,BM366)</f>
        <v>7</v>
      </c>
      <c r="BX366" s="27">
        <f t="shared" ref="BX366" ca="1" si="5651">BV366*BW366</f>
        <v>21</v>
      </c>
      <c r="BY366" s="114"/>
      <c r="BZ366" s="114"/>
      <c r="CA366">
        <f t="shared" ca="1" si="5171"/>
        <v>21</v>
      </c>
      <c r="CB366" s="25">
        <f t="shared" ref="CB366" ca="1" si="5652">CA366/GCD(CA365,CA366)</f>
        <v>21</v>
      </c>
      <c r="CD366" s="128"/>
      <c r="CE366" s="23">
        <f t="shared" ref="CE366" ca="1" si="5653">CB366</f>
        <v>21</v>
      </c>
      <c r="CG366"/>
      <c r="CK366" s="5"/>
      <c r="CN366" s="5"/>
    </row>
    <row r="367" spans="2:92" ht="32" customHeight="1" thickBot="1" x14ac:dyDescent="0.6">
      <c r="B367" s="61"/>
      <c r="C367" s="130" t="s">
        <v>218</v>
      </c>
      <c r="D367" s="114">
        <v>32</v>
      </c>
      <c r="E367" s="114">
        <f t="shared" ref="E367" ca="1" si="5654">BQ367</f>
        <v>2</v>
      </c>
      <c r="F367" s="60">
        <f t="shared" ca="1" si="5129"/>
        <v>3</v>
      </c>
      <c r="G367" s="114" t="str">
        <f t="shared" ref="G367" si="5655">BS367</f>
        <v>　+　</v>
      </c>
      <c r="H367" s="114">
        <f t="shared" ref="H367" ca="1" si="5656">BT367</f>
        <v>1</v>
      </c>
      <c r="I367" s="60">
        <f t="shared" ca="1" si="5130"/>
        <v>1</v>
      </c>
      <c r="J367" s="26"/>
      <c r="K367" s="114">
        <f t="shared" ref="K367" ca="1" si="5657">CD367</f>
        <v>3</v>
      </c>
      <c r="L367" s="58">
        <f t="shared" ca="1" si="5131"/>
        <v>2</v>
      </c>
      <c r="M367" s="118" t="str">
        <f t="shared" ref="M367" ca="1" si="5658">IF(L368=1,"=","")</f>
        <v/>
      </c>
      <c r="N367" s="54"/>
      <c r="O367" s="118" t="str">
        <f t="shared" ref="O367" ca="1" si="5659">IF(L367=0,K367,"")</f>
        <v/>
      </c>
      <c r="P367" s="118" t="s">
        <v>250</v>
      </c>
      <c r="Q367" s="121">
        <f t="shared" ref="Q367" ca="1" si="5660">IF(E367="","",E367)</f>
        <v>2</v>
      </c>
      <c r="R367" s="114" t="s">
        <v>249</v>
      </c>
      <c r="S367" s="122">
        <f t="shared" ref="S367" ca="1" si="5661">F367</f>
        <v>3</v>
      </c>
      <c r="T367" s="114" t="s">
        <v>216</v>
      </c>
      <c r="U367" s="122">
        <f t="shared" ref="U367" ca="1" si="5662">F368</f>
        <v>6</v>
      </c>
      <c r="V367" s="114" t="s">
        <v>217</v>
      </c>
      <c r="W367" s="120" t="str">
        <f t="shared" ref="W367" si="5663">G367</f>
        <v>　+　</v>
      </c>
      <c r="X367" s="56"/>
      <c r="Y367" s="121">
        <f t="shared" ref="Y367" ca="1" si="5664">IF(H367="","",H367)</f>
        <v>1</v>
      </c>
      <c r="Z367" s="114" t="s">
        <v>249</v>
      </c>
      <c r="AA367" s="122">
        <f t="shared" ref="AA367" ca="1" si="5665">I367</f>
        <v>1</v>
      </c>
      <c r="AB367" s="114" t="s">
        <v>216</v>
      </c>
      <c r="AC367" s="122">
        <f t="shared" ref="AC367" ca="1" si="5666">I368</f>
        <v>6</v>
      </c>
      <c r="AD367" s="114" t="s">
        <v>217</v>
      </c>
      <c r="AE367" s="27"/>
      <c r="AF367" s="114" t="s">
        <v>233</v>
      </c>
      <c r="AG367" t="s">
        <v>230</v>
      </c>
      <c r="AH367" t="s">
        <v>250</v>
      </c>
      <c r="AI367" s="1">
        <f t="shared" ref="AI367" ca="1" si="5667">IF(K367="","",K367)</f>
        <v>3</v>
      </c>
      <c r="AJ367" t="s">
        <v>249</v>
      </c>
      <c r="AK367" s="1">
        <f t="shared" ref="AK367" ca="1" si="5668">L367</f>
        <v>2</v>
      </c>
      <c r="AL367" t="s">
        <v>216</v>
      </c>
      <c r="AM367" s="1">
        <f t="shared" ref="AM367" ca="1" si="5669">L368</f>
        <v>3</v>
      </c>
      <c r="AN367" t="s">
        <v>217</v>
      </c>
      <c r="AO367" t="s">
        <v>230</v>
      </c>
      <c r="AP367" s="114" t="str">
        <f t="shared" ca="1" si="4118"/>
        <v>\\(\\quad \\displaystyle 2\\frac{3}{6}　+　1\\frac{1}{6}　=　 \\)</v>
      </c>
      <c r="AQ367" t="str">
        <f t="shared" ca="1" si="4561"/>
        <v>\\(\\quad \\displaystyle 3\\frac{2}{3} \\)</v>
      </c>
      <c r="AS367" s="114" t="str">
        <f t="shared" ref="AS367" ca="1" si="5670">AP367</f>
        <v>\\(\\quad \\displaystyle 2\\frac{3}{6}　+　1\\frac{1}{6}　=　 \\)</v>
      </c>
      <c r="AT367" s="114" t="str">
        <f t="shared" ref="AT367" ca="1" si="5671">IF(O367="",AQ367,AQ368)</f>
        <v>\\(\\quad \\displaystyle 3\\frac{2}{3} \\)</v>
      </c>
      <c r="AU367" s="114" t="s">
        <v>60</v>
      </c>
      <c r="AV367" s="115" t="s">
        <v>222</v>
      </c>
      <c r="AW367" s="115" t="str">
        <f t="shared" ref="AW367" ca="1" si="5672">AS367</f>
        <v>\\(\\quad \\displaystyle 2\\frac{3}{6}　+　1\\frac{1}{6}　=　 \\)</v>
      </c>
      <c r="AX367" s="115" t="str">
        <f t="shared" ref="AX367" ca="1" si="5673">AT367</f>
        <v>\\(\\quad \\displaystyle 3\\frac{2}{3} \\)</v>
      </c>
      <c r="AY367" s="115" t="s">
        <v>62</v>
      </c>
      <c r="AZ367" s="116" t="str">
        <f t="shared" ref="AZ367" ca="1" si="5674">"INSERT INTO "&amp;AU367&amp;"(tangen,question,answer,editor,date,count) VALUES('"&amp;AV367&amp;"','"&amp;AW367&amp;"','"&amp;AX367&amp;"','"&amp;AY367&amp;"',NOW(),0);"</f>
        <v>INSERT INTO math(tangen,question,answer,editor,date,count) VALUES('m3900','\\(\\quad \\displaystyle 2\\frac{3}{6}　+　1\\frac{1}{6}　=　 \\)','\\(\\quad \\displaystyle 3\\frac{2}{3} \\)','harazono',NOW(),0);</v>
      </c>
      <c r="BG367" s="128">
        <f t="shared" ref="BG367" ca="1" si="5675">RANDBETWEEN(2,10)</f>
        <v>2</v>
      </c>
      <c r="BH367" s="22">
        <f t="shared" ref="BH367" ca="1" si="5676">RANDBETWEEN(1,BH368-1)</f>
        <v>3</v>
      </c>
      <c r="BI367" s="120" t="s">
        <v>231</v>
      </c>
      <c r="BJ367" s="128">
        <f t="shared" ref="BJ367" ca="1" si="5677">RANDBETWEEN(1,BG367-1)</f>
        <v>1</v>
      </c>
      <c r="BK367" s="22">
        <f t="shared" ref="BK367" ca="1" si="5678">RANDBETWEEN(1,BK368-1)</f>
        <v>1</v>
      </c>
      <c r="BL367">
        <f t="shared" ref="BL367" ca="1" si="5679">(BH367+BG367*BH368)</f>
        <v>15</v>
      </c>
      <c r="BM367">
        <f t="shared" ref="BM367" ca="1" si="5680">BK367+BJ367*BK368</f>
        <v>7</v>
      </c>
      <c r="BN367" s="114">
        <f t="shared" ref="BN367" ca="1" si="5681">(BH367+BG367*BH368)/BH368</f>
        <v>2.5</v>
      </c>
      <c r="BO367" s="114">
        <f t="shared" ref="BO367" ca="1" si="5682">(BK367+BJ367*BK368)/BK368</f>
        <v>1.1666666666666667</v>
      </c>
      <c r="BP367" s="114" t="s">
        <v>26</v>
      </c>
      <c r="BQ367" s="129">
        <f t="shared" ref="BQ367" ca="1" si="5683">IF(BN367&gt;BO367,BG367,BJ367)</f>
        <v>2</v>
      </c>
      <c r="BR367" s="57">
        <f t="shared" ref="BR367" ca="1" si="5684">IF(BN367&gt;BO367,BH367,BK367)</f>
        <v>3</v>
      </c>
      <c r="BS367" s="114" t="str">
        <f t="shared" ref="BS367" si="5685">BI367</f>
        <v>　+　</v>
      </c>
      <c r="BT367" s="129">
        <f t="shared" ref="BT367" ca="1" si="5686">IF(BN367&lt;BO367,BG367,BJ367)</f>
        <v>1</v>
      </c>
      <c r="BU367" s="57">
        <f t="shared" ref="BU367" ca="1" si="5687">IF(BN367&lt;BO367,BH367,BK367)</f>
        <v>1</v>
      </c>
      <c r="BV367" s="27">
        <f t="shared" ref="BV367" ca="1" si="5688">IF(BN367&gt;BO367,BL367,BM367)</f>
        <v>15</v>
      </c>
      <c r="BW367" s="27">
        <f t="shared" ref="BW367" ca="1" si="5689">IF(BN367&lt;BO367,BL367,BM367)</f>
        <v>7</v>
      </c>
      <c r="BX367" s="58">
        <f t="shared" ref="BX367" ca="1" si="5690">BV367*BW368+BW367*BV368</f>
        <v>132</v>
      </c>
      <c r="BY367" s="114" t="s">
        <v>26</v>
      </c>
      <c r="BZ367" s="114" t="str">
        <f t="shared" ref="BZ367" ca="1" si="5691">IF(BX367&lt;0,"-","")</f>
        <v/>
      </c>
      <c r="CA367" s="30">
        <f t="shared" ca="1" si="5171"/>
        <v>132</v>
      </c>
      <c r="CB367" s="24">
        <f t="shared" ref="CB367" ca="1" si="5692">CA367/GCD(CA367,CA368)</f>
        <v>11</v>
      </c>
      <c r="CD367" s="128">
        <f t="shared" ref="CD367" ca="1" si="5693">QUOTIENT(CB367,CB368)</f>
        <v>3</v>
      </c>
      <c r="CE367" s="57">
        <f t="shared" ref="CE367" ca="1" si="5694">MOD(CB367,CB368)</f>
        <v>2</v>
      </c>
      <c r="CG367"/>
      <c r="CK367" s="5"/>
      <c r="CN367" s="5"/>
    </row>
    <row r="368" spans="2:92" ht="32" customHeight="1" x14ac:dyDescent="0.55000000000000004">
      <c r="B368" s="61"/>
      <c r="C368" s="131"/>
      <c r="D368" s="114"/>
      <c r="E368" s="114"/>
      <c r="F368" s="59">
        <f t="shared" ca="1" si="5129"/>
        <v>6</v>
      </c>
      <c r="G368" s="114"/>
      <c r="H368" s="114"/>
      <c r="I368" s="59">
        <f t="shared" ca="1" si="5130"/>
        <v>6</v>
      </c>
      <c r="J368" s="26"/>
      <c r="K368" s="114"/>
      <c r="L368" s="27">
        <f t="shared" ca="1" si="5131"/>
        <v>3</v>
      </c>
      <c r="M368" s="118"/>
      <c r="N368" s="54"/>
      <c r="O368" s="118"/>
      <c r="P368" s="118"/>
      <c r="Q368" s="121"/>
      <c r="R368" s="114"/>
      <c r="S368" s="122"/>
      <c r="T368" s="114"/>
      <c r="U368" s="122"/>
      <c r="V368" s="114"/>
      <c r="W368" s="120"/>
      <c r="X368" s="56"/>
      <c r="Y368" s="121"/>
      <c r="Z368" s="114"/>
      <c r="AA368" s="122"/>
      <c r="AB368" s="114"/>
      <c r="AC368" s="122"/>
      <c r="AD368" s="114"/>
      <c r="AE368" s="27"/>
      <c r="AF368" s="114"/>
      <c r="AG368" t="s">
        <v>230</v>
      </c>
      <c r="AH368" t="s">
        <v>250</v>
      </c>
      <c r="AI368" s="1" t="str">
        <f t="shared" ref="AI368" ca="1" si="5695">IF(O367="","",O367)</f>
        <v/>
      </c>
      <c r="AK368" s="1"/>
      <c r="AM368" s="1"/>
      <c r="AO368" t="s">
        <v>230</v>
      </c>
      <c r="AP368" s="114"/>
      <c r="AQ368" t="str">
        <f t="shared" ca="1" si="4561"/>
        <v>\\(\\quad \\displaystyle  \\)</v>
      </c>
      <c r="AS368" s="114"/>
      <c r="AT368" s="114"/>
      <c r="AU368" s="114"/>
      <c r="AV368" s="114"/>
      <c r="AW368" s="114"/>
      <c r="AX368" s="114"/>
      <c r="AY368" s="114"/>
      <c r="AZ368" s="117"/>
      <c r="BG368" s="128"/>
      <c r="BH368" s="23">
        <f t="shared" ref="BH368" ca="1" si="5696">RANDBETWEEN(2,10)</f>
        <v>6</v>
      </c>
      <c r="BI368" s="120"/>
      <c r="BJ368" s="128"/>
      <c r="BK368" s="23">
        <f t="shared" ca="1" si="2496"/>
        <v>6</v>
      </c>
      <c r="BL368">
        <f t="shared" ref="BL368" ca="1" si="5697">BH368</f>
        <v>6</v>
      </c>
      <c r="BM368">
        <f t="shared" ref="BM368" ca="1" si="5698">BK368</f>
        <v>6</v>
      </c>
      <c r="BN368" s="114"/>
      <c r="BO368" s="114"/>
      <c r="BP368" s="114"/>
      <c r="BQ368" s="129"/>
      <c r="BR368" s="55">
        <f t="shared" ref="BR368" ca="1" si="5699">IF(BN367&gt;BO367,BH368,BK368)</f>
        <v>6</v>
      </c>
      <c r="BS368" s="114"/>
      <c r="BT368" s="129"/>
      <c r="BU368" s="55">
        <f t="shared" ref="BU368" ca="1" si="5700">IF(BN367&lt;BO367,BH368,BK368)</f>
        <v>6</v>
      </c>
      <c r="BV368" s="27">
        <f t="shared" ref="BV368" ca="1" si="5701">IF(BN367&gt;BO367,BL368,BM368)</f>
        <v>6</v>
      </c>
      <c r="BW368" s="27">
        <f t="shared" ref="BW368" ca="1" si="5702">IF(BN367&lt;BO367,BL368,BM368)</f>
        <v>6</v>
      </c>
      <c r="BX368" s="27">
        <f t="shared" ref="BX368" ca="1" si="5703">BV368*BW368</f>
        <v>36</v>
      </c>
      <c r="BY368" s="114"/>
      <c r="BZ368" s="114"/>
      <c r="CA368">
        <f t="shared" ca="1" si="5171"/>
        <v>36</v>
      </c>
      <c r="CB368" s="25">
        <f t="shared" ref="CB368" ca="1" si="5704">CA368/GCD(CA367,CA368)</f>
        <v>3</v>
      </c>
      <c r="CD368" s="128"/>
      <c r="CE368" s="23">
        <f t="shared" ref="CE368" ca="1" si="5705">CB368</f>
        <v>3</v>
      </c>
      <c r="CG368"/>
      <c r="CK368" s="5"/>
      <c r="CN368" s="5"/>
    </row>
    <row r="369" spans="2:92" ht="32" customHeight="1" thickBot="1" x14ac:dyDescent="0.6">
      <c r="B369" s="61"/>
      <c r="C369" s="130" t="s">
        <v>218</v>
      </c>
      <c r="D369" s="114">
        <v>33</v>
      </c>
      <c r="E369" s="114">
        <f t="shared" ref="E369" ca="1" si="5706">BQ369</f>
        <v>7</v>
      </c>
      <c r="F369" s="60">
        <f t="shared" ca="1" si="5129"/>
        <v>1</v>
      </c>
      <c r="G369" s="114" t="str">
        <f t="shared" ref="G369" si="5707">BS369</f>
        <v>　+　</v>
      </c>
      <c r="H369" s="114">
        <f t="shared" ref="H369" ca="1" si="5708">BT369</f>
        <v>6</v>
      </c>
      <c r="I369" s="60">
        <f t="shared" ca="1" si="5130"/>
        <v>5</v>
      </c>
      <c r="J369" s="26"/>
      <c r="K369" s="114">
        <f t="shared" ref="K369" ca="1" si="5709">CD369</f>
        <v>14</v>
      </c>
      <c r="L369" s="58">
        <f t="shared" ca="1" si="5131"/>
        <v>1</v>
      </c>
      <c r="M369" s="118" t="str">
        <f t="shared" ref="M369" ca="1" si="5710">IF(L370=1,"=","")</f>
        <v/>
      </c>
      <c r="N369" s="54"/>
      <c r="O369" s="118" t="str">
        <f t="shared" ref="O369" ca="1" si="5711">IF(L369=0,K369,"")</f>
        <v/>
      </c>
      <c r="P369" s="118" t="s">
        <v>250</v>
      </c>
      <c r="Q369" s="121">
        <f t="shared" ref="Q369" ca="1" si="5712">IF(E369="","",E369)</f>
        <v>7</v>
      </c>
      <c r="R369" s="114" t="s">
        <v>249</v>
      </c>
      <c r="S369" s="122">
        <f t="shared" ref="S369" ca="1" si="5713">F369</f>
        <v>1</v>
      </c>
      <c r="T369" s="114" t="s">
        <v>216</v>
      </c>
      <c r="U369" s="122">
        <f t="shared" ref="U369" ca="1" si="5714">F370</f>
        <v>2</v>
      </c>
      <c r="V369" s="114" t="s">
        <v>217</v>
      </c>
      <c r="W369" s="120" t="str">
        <f t="shared" ref="W369" si="5715">G369</f>
        <v>　+　</v>
      </c>
      <c r="X369" s="56"/>
      <c r="Y369" s="121">
        <f t="shared" ref="Y369" ca="1" si="5716">IF(H369="","",H369)</f>
        <v>6</v>
      </c>
      <c r="Z369" s="114" t="s">
        <v>249</v>
      </c>
      <c r="AA369" s="122">
        <f t="shared" ref="AA369" ca="1" si="5717">I369</f>
        <v>5</v>
      </c>
      <c r="AB369" s="114" t="s">
        <v>216</v>
      </c>
      <c r="AC369" s="122">
        <f t="shared" ref="AC369" ca="1" si="5718">I370</f>
        <v>9</v>
      </c>
      <c r="AD369" s="114" t="s">
        <v>217</v>
      </c>
      <c r="AE369" s="27"/>
      <c r="AF369" s="114" t="s">
        <v>233</v>
      </c>
      <c r="AG369" t="s">
        <v>230</v>
      </c>
      <c r="AH369" t="s">
        <v>250</v>
      </c>
      <c r="AI369" s="1">
        <f t="shared" ref="AI369" ca="1" si="5719">IF(K369="","",K369)</f>
        <v>14</v>
      </c>
      <c r="AJ369" t="s">
        <v>249</v>
      </c>
      <c r="AK369" s="1">
        <f t="shared" ref="AK369" ca="1" si="5720">L369</f>
        <v>1</v>
      </c>
      <c r="AL369" t="s">
        <v>216</v>
      </c>
      <c r="AM369" s="1">
        <f t="shared" ref="AM369" ca="1" si="5721">L370</f>
        <v>18</v>
      </c>
      <c r="AN369" t="s">
        <v>217</v>
      </c>
      <c r="AO369" t="s">
        <v>230</v>
      </c>
      <c r="AP369" s="114" t="str">
        <f t="shared" ref="AP369:AP431" ca="1" si="5722">P369&amp;Q369&amp;R369&amp;S369&amp;T369&amp;U369&amp;V369&amp;W369&amp;X369&amp;Y369&amp;Z369&amp;AA369&amp;AB369&amp;AC369&amp;AD369&amp;AE369&amp;AF369&amp;AG369</f>
        <v>\\(\\quad \\displaystyle 7\\frac{1}{2}　+　6\\frac{5}{9}　=　 \\)</v>
      </c>
      <c r="AQ369" t="str">
        <f t="shared" ca="1" si="4561"/>
        <v>\\(\\quad \\displaystyle 14\\frac{1}{18} \\)</v>
      </c>
      <c r="AS369" s="114" t="str">
        <f t="shared" ref="AS369" ca="1" si="5723">AP369</f>
        <v>\\(\\quad \\displaystyle 7\\frac{1}{2}　+　6\\frac{5}{9}　=　 \\)</v>
      </c>
      <c r="AT369" s="114" t="str">
        <f t="shared" ref="AT369" ca="1" si="5724">IF(O369="",AQ369,AQ370)</f>
        <v>\\(\\quad \\displaystyle 14\\frac{1}{18} \\)</v>
      </c>
      <c r="AU369" s="114" t="s">
        <v>60</v>
      </c>
      <c r="AV369" s="115" t="s">
        <v>222</v>
      </c>
      <c r="AW369" s="115" t="str">
        <f t="shared" ref="AW369" ca="1" si="5725">AS369</f>
        <v>\\(\\quad \\displaystyle 7\\frac{1}{2}　+　6\\frac{5}{9}　=　 \\)</v>
      </c>
      <c r="AX369" s="115" t="str">
        <f t="shared" ref="AX369" ca="1" si="5726">AT369</f>
        <v>\\(\\quad \\displaystyle 14\\frac{1}{18} \\)</v>
      </c>
      <c r="AY369" s="115" t="s">
        <v>62</v>
      </c>
      <c r="AZ369" s="116" t="str">
        <f t="shared" ref="AZ369" ca="1" si="5727">"INSERT INTO "&amp;AU369&amp;"(tangen,question,answer,editor,date,count) VALUES('"&amp;AV369&amp;"','"&amp;AW369&amp;"','"&amp;AX369&amp;"','"&amp;AY369&amp;"',NOW(),0);"</f>
        <v>INSERT INTO math(tangen,question,answer,editor,date,count) VALUES('m3900','\\(\\quad \\displaystyle 7\\frac{1}{2}　+　6\\frac{5}{9}　=　 \\)','\\(\\quad \\displaystyle 14\\frac{1}{18} \\)','harazono',NOW(),0);</v>
      </c>
      <c r="BG369" s="128">
        <f t="shared" ref="BG369" ca="1" si="5728">RANDBETWEEN(2,10)</f>
        <v>7</v>
      </c>
      <c r="BH369" s="22">
        <f t="shared" ref="BH369" ca="1" si="5729">RANDBETWEEN(1,BH370-1)</f>
        <v>1</v>
      </c>
      <c r="BI369" s="120" t="s">
        <v>231</v>
      </c>
      <c r="BJ369" s="128">
        <f t="shared" ref="BJ369" ca="1" si="5730">RANDBETWEEN(1,BG369-1)</f>
        <v>6</v>
      </c>
      <c r="BK369" s="22">
        <f t="shared" ref="BK369" ca="1" si="5731">RANDBETWEEN(1,BK370-1)</f>
        <v>5</v>
      </c>
      <c r="BL369">
        <f t="shared" ref="BL369" ca="1" si="5732">(BH369+BG369*BH370)</f>
        <v>15</v>
      </c>
      <c r="BM369">
        <f t="shared" ref="BM369" ca="1" si="5733">BK369+BJ369*BK370</f>
        <v>59</v>
      </c>
      <c r="BN369" s="114">
        <f t="shared" ref="BN369" ca="1" si="5734">(BH369+BG369*BH370)/BH370</f>
        <v>7.5</v>
      </c>
      <c r="BO369" s="114">
        <f t="shared" ref="BO369" ca="1" si="5735">(BK369+BJ369*BK370)/BK370</f>
        <v>6.5555555555555554</v>
      </c>
      <c r="BP369" s="114" t="s">
        <v>26</v>
      </c>
      <c r="BQ369" s="129">
        <f t="shared" ref="BQ369" ca="1" si="5736">IF(BN369&gt;BO369,BG369,BJ369)</f>
        <v>7</v>
      </c>
      <c r="BR369" s="57">
        <f t="shared" ref="BR369" ca="1" si="5737">IF(BN369&gt;BO369,BH369,BK369)</f>
        <v>1</v>
      </c>
      <c r="BS369" s="114" t="str">
        <f t="shared" ref="BS369" si="5738">BI369</f>
        <v>　+　</v>
      </c>
      <c r="BT369" s="129">
        <f t="shared" ref="BT369" ca="1" si="5739">IF(BN369&lt;BO369,BG369,BJ369)</f>
        <v>6</v>
      </c>
      <c r="BU369" s="57">
        <f t="shared" ref="BU369" ca="1" si="5740">IF(BN369&lt;BO369,BH369,BK369)</f>
        <v>5</v>
      </c>
      <c r="BV369" s="27">
        <f t="shared" ref="BV369" ca="1" si="5741">IF(BN369&gt;BO369,BL369,BM369)</f>
        <v>15</v>
      </c>
      <c r="BW369" s="27">
        <f t="shared" ref="BW369" ca="1" si="5742">IF(BN369&lt;BO369,BL369,BM369)</f>
        <v>59</v>
      </c>
      <c r="BX369" s="58">
        <f t="shared" ref="BX369" ca="1" si="5743">BV369*BW370+BW369*BV370</f>
        <v>253</v>
      </c>
      <c r="BY369" s="114" t="s">
        <v>26</v>
      </c>
      <c r="BZ369" s="114" t="str">
        <f t="shared" ref="BZ369" ca="1" si="5744">IF(BX369&lt;0,"-","")</f>
        <v/>
      </c>
      <c r="CA369" s="30">
        <f t="shared" ca="1" si="5171"/>
        <v>253</v>
      </c>
      <c r="CB369" s="24">
        <f t="shared" ref="CB369" ca="1" si="5745">CA369/GCD(CA369,CA370)</f>
        <v>253</v>
      </c>
      <c r="CD369" s="128">
        <f t="shared" ref="CD369" ca="1" si="5746">QUOTIENT(CB369,CB370)</f>
        <v>14</v>
      </c>
      <c r="CE369" s="57">
        <f t="shared" ref="CE369" ca="1" si="5747">MOD(CB369,CB370)</f>
        <v>1</v>
      </c>
      <c r="CG369"/>
      <c r="CK369" s="5"/>
      <c r="CN369" s="5"/>
    </row>
    <row r="370" spans="2:92" ht="32" customHeight="1" x14ac:dyDescent="0.55000000000000004">
      <c r="B370" s="61"/>
      <c r="C370" s="131"/>
      <c r="D370" s="114"/>
      <c r="E370" s="114"/>
      <c r="F370" s="59">
        <f t="shared" ca="1" si="5129"/>
        <v>2</v>
      </c>
      <c r="G370" s="114"/>
      <c r="H370" s="114"/>
      <c r="I370" s="59">
        <f t="shared" ca="1" si="5130"/>
        <v>9</v>
      </c>
      <c r="J370" s="26"/>
      <c r="K370" s="114"/>
      <c r="L370" s="27">
        <f t="shared" ca="1" si="5131"/>
        <v>18</v>
      </c>
      <c r="M370" s="118"/>
      <c r="N370" s="54"/>
      <c r="O370" s="118"/>
      <c r="P370" s="118"/>
      <c r="Q370" s="121"/>
      <c r="R370" s="114"/>
      <c r="S370" s="122"/>
      <c r="T370" s="114"/>
      <c r="U370" s="122"/>
      <c r="V370" s="114"/>
      <c r="W370" s="120"/>
      <c r="X370" s="56"/>
      <c r="Y370" s="121"/>
      <c r="Z370" s="114"/>
      <c r="AA370" s="122"/>
      <c r="AB370" s="114"/>
      <c r="AC370" s="122"/>
      <c r="AD370" s="114"/>
      <c r="AE370" s="27"/>
      <c r="AF370" s="114"/>
      <c r="AG370" t="s">
        <v>230</v>
      </c>
      <c r="AH370" t="s">
        <v>250</v>
      </c>
      <c r="AI370" s="1" t="str">
        <f t="shared" ref="AI370" ca="1" si="5748">IF(O369="","",O369)</f>
        <v/>
      </c>
      <c r="AK370" s="1"/>
      <c r="AM370" s="1"/>
      <c r="AO370" t="s">
        <v>230</v>
      </c>
      <c r="AP370" s="114"/>
      <c r="AQ370" t="str">
        <f t="shared" ca="1" si="4561"/>
        <v>\\(\\quad \\displaystyle  \\)</v>
      </c>
      <c r="AS370" s="114"/>
      <c r="AT370" s="114"/>
      <c r="AU370" s="114"/>
      <c r="AV370" s="114"/>
      <c r="AW370" s="114"/>
      <c r="AX370" s="114"/>
      <c r="AY370" s="114"/>
      <c r="AZ370" s="117"/>
      <c r="BG370" s="128"/>
      <c r="BH370" s="23">
        <f t="shared" ref="BH370" ca="1" si="5749">RANDBETWEEN(2,10)</f>
        <v>2</v>
      </c>
      <c r="BI370" s="120"/>
      <c r="BJ370" s="128"/>
      <c r="BK370" s="23">
        <f t="shared" ca="1" si="2496"/>
        <v>9</v>
      </c>
      <c r="BL370">
        <f t="shared" ref="BL370" ca="1" si="5750">BH370</f>
        <v>2</v>
      </c>
      <c r="BM370">
        <f t="shared" ref="BM370" ca="1" si="5751">BK370</f>
        <v>9</v>
      </c>
      <c r="BN370" s="114"/>
      <c r="BO370" s="114"/>
      <c r="BP370" s="114"/>
      <c r="BQ370" s="129"/>
      <c r="BR370" s="55">
        <f t="shared" ref="BR370" ca="1" si="5752">IF(BN369&gt;BO369,BH370,BK370)</f>
        <v>2</v>
      </c>
      <c r="BS370" s="114"/>
      <c r="BT370" s="129"/>
      <c r="BU370" s="55">
        <f t="shared" ref="BU370" ca="1" si="5753">IF(BN369&lt;BO369,BH370,BK370)</f>
        <v>9</v>
      </c>
      <c r="BV370" s="27">
        <f t="shared" ref="BV370" ca="1" si="5754">IF(BN369&gt;BO369,BL370,BM370)</f>
        <v>2</v>
      </c>
      <c r="BW370" s="27">
        <f t="shared" ref="BW370" ca="1" si="5755">IF(BN369&lt;BO369,BL370,BM370)</f>
        <v>9</v>
      </c>
      <c r="BX370" s="27">
        <f t="shared" ref="BX370" ca="1" si="5756">BV370*BW370</f>
        <v>18</v>
      </c>
      <c r="BY370" s="114"/>
      <c r="BZ370" s="114"/>
      <c r="CA370">
        <f t="shared" ca="1" si="5171"/>
        <v>18</v>
      </c>
      <c r="CB370" s="25">
        <f t="shared" ref="CB370" ca="1" si="5757">CA370/GCD(CA369,CA370)</f>
        <v>18</v>
      </c>
      <c r="CD370" s="128"/>
      <c r="CE370" s="23">
        <f t="shared" ref="CE370" ca="1" si="5758">CB370</f>
        <v>18</v>
      </c>
      <c r="CG370"/>
      <c r="CK370" s="5"/>
      <c r="CN370" s="5"/>
    </row>
    <row r="371" spans="2:92" ht="32" customHeight="1" thickBot="1" x14ac:dyDescent="0.6">
      <c r="B371" s="61"/>
      <c r="C371" s="130" t="s">
        <v>218</v>
      </c>
      <c r="D371" s="114">
        <v>34</v>
      </c>
      <c r="E371" s="114">
        <f t="shared" ref="E371" ca="1" si="5759">BQ371</f>
        <v>2</v>
      </c>
      <c r="F371" s="60">
        <f t="shared" ca="1" si="5129"/>
        <v>1</v>
      </c>
      <c r="G371" s="114" t="str">
        <f t="shared" ref="G371" si="5760">BS371</f>
        <v>　+　</v>
      </c>
      <c r="H371" s="114">
        <f t="shared" ref="H371" ca="1" si="5761">BT371</f>
        <v>1</v>
      </c>
      <c r="I371" s="60">
        <f t="shared" ca="1" si="5130"/>
        <v>1</v>
      </c>
      <c r="J371" s="26"/>
      <c r="K371" s="114">
        <f t="shared" ref="K371" ca="1" si="5762">CD371</f>
        <v>3</v>
      </c>
      <c r="L371" s="58">
        <f t="shared" ca="1" si="5131"/>
        <v>8</v>
      </c>
      <c r="M371" s="118" t="str">
        <f t="shared" ref="M371" ca="1" si="5763">IF(L372=1,"=","")</f>
        <v/>
      </c>
      <c r="N371" s="54"/>
      <c r="O371" s="118" t="str">
        <f t="shared" ref="O371" ca="1" si="5764">IF(L371=0,K371,"")</f>
        <v/>
      </c>
      <c r="P371" s="118" t="s">
        <v>250</v>
      </c>
      <c r="Q371" s="121">
        <f t="shared" ref="Q371" ca="1" si="5765">IF(E371="","",E371)</f>
        <v>2</v>
      </c>
      <c r="R371" s="114" t="s">
        <v>249</v>
      </c>
      <c r="S371" s="122">
        <f t="shared" ref="S371" ca="1" si="5766">F371</f>
        <v>1</v>
      </c>
      <c r="T371" s="114" t="s">
        <v>216</v>
      </c>
      <c r="U371" s="122">
        <f t="shared" ref="U371" ca="1" si="5767">F372</f>
        <v>3</v>
      </c>
      <c r="V371" s="114" t="s">
        <v>217</v>
      </c>
      <c r="W371" s="120" t="str">
        <f t="shared" ref="W371" si="5768">G371</f>
        <v>　+　</v>
      </c>
      <c r="X371" s="56"/>
      <c r="Y371" s="121">
        <f t="shared" ref="Y371" ca="1" si="5769">IF(H371="","",H371)</f>
        <v>1</v>
      </c>
      <c r="Z371" s="114" t="s">
        <v>249</v>
      </c>
      <c r="AA371" s="122">
        <f t="shared" ref="AA371" ca="1" si="5770">I371</f>
        <v>1</v>
      </c>
      <c r="AB371" s="114" t="s">
        <v>216</v>
      </c>
      <c r="AC371" s="122">
        <f t="shared" ref="AC371" ca="1" si="5771">I372</f>
        <v>5</v>
      </c>
      <c r="AD371" s="114" t="s">
        <v>217</v>
      </c>
      <c r="AE371" s="27"/>
      <c r="AF371" s="114" t="s">
        <v>233</v>
      </c>
      <c r="AG371" t="s">
        <v>230</v>
      </c>
      <c r="AH371" t="s">
        <v>250</v>
      </c>
      <c r="AI371" s="1">
        <f t="shared" ref="AI371" ca="1" si="5772">IF(K371="","",K371)</f>
        <v>3</v>
      </c>
      <c r="AJ371" t="s">
        <v>249</v>
      </c>
      <c r="AK371" s="1">
        <f t="shared" ref="AK371" ca="1" si="5773">L371</f>
        <v>8</v>
      </c>
      <c r="AL371" t="s">
        <v>216</v>
      </c>
      <c r="AM371" s="1">
        <f t="shared" ref="AM371" ca="1" si="5774">L372</f>
        <v>15</v>
      </c>
      <c r="AN371" t="s">
        <v>217</v>
      </c>
      <c r="AO371" t="s">
        <v>230</v>
      </c>
      <c r="AP371" s="114" t="str">
        <f t="shared" ca="1" si="5722"/>
        <v>\\(\\quad \\displaystyle 2\\frac{1}{3}　+　1\\frac{1}{5}　=　 \\)</v>
      </c>
      <c r="AQ371" t="str">
        <f t="shared" ca="1" si="4561"/>
        <v>\\(\\quad \\displaystyle 3\\frac{8}{15} \\)</v>
      </c>
      <c r="AS371" s="114" t="str">
        <f t="shared" ref="AS371" ca="1" si="5775">AP371</f>
        <v>\\(\\quad \\displaystyle 2\\frac{1}{3}　+　1\\frac{1}{5}　=　 \\)</v>
      </c>
      <c r="AT371" s="114" t="str">
        <f t="shared" ref="AT371" ca="1" si="5776">IF(O371="",AQ371,AQ372)</f>
        <v>\\(\\quad \\displaystyle 3\\frac{8}{15} \\)</v>
      </c>
      <c r="AU371" s="114" t="s">
        <v>60</v>
      </c>
      <c r="AV371" s="115" t="s">
        <v>222</v>
      </c>
      <c r="AW371" s="115" t="str">
        <f t="shared" ref="AW371" ca="1" si="5777">AS371</f>
        <v>\\(\\quad \\displaystyle 2\\frac{1}{3}　+　1\\frac{1}{5}　=　 \\)</v>
      </c>
      <c r="AX371" s="115" t="str">
        <f t="shared" ref="AX371" ca="1" si="5778">AT371</f>
        <v>\\(\\quad \\displaystyle 3\\frac{8}{15} \\)</v>
      </c>
      <c r="AY371" s="115" t="s">
        <v>62</v>
      </c>
      <c r="AZ371" s="116" t="str">
        <f t="shared" ref="AZ371" ca="1" si="5779">"INSERT INTO "&amp;AU371&amp;"(tangen,question,answer,editor,date,count) VALUES('"&amp;AV371&amp;"','"&amp;AW371&amp;"','"&amp;AX371&amp;"','"&amp;AY371&amp;"',NOW(),0);"</f>
        <v>INSERT INTO math(tangen,question,answer,editor,date,count) VALUES('m3900','\\(\\quad \\displaystyle 2\\frac{1}{3}　+　1\\frac{1}{5}　=　 \\)','\\(\\quad \\displaystyle 3\\frac{8}{15} \\)','harazono',NOW(),0);</v>
      </c>
      <c r="BG371" s="128">
        <f t="shared" ref="BG371" ca="1" si="5780">RANDBETWEEN(2,10)</f>
        <v>2</v>
      </c>
      <c r="BH371" s="22">
        <f t="shared" ref="BH371" ca="1" si="5781">RANDBETWEEN(1,BH372-1)</f>
        <v>1</v>
      </c>
      <c r="BI371" s="120" t="s">
        <v>231</v>
      </c>
      <c r="BJ371" s="128">
        <f t="shared" ref="BJ371" ca="1" si="5782">RANDBETWEEN(1,BG371-1)</f>
        <v>1</v>
      </c>
      <c r="BK371" s="22">
        <f t="shared" ref="BK371" ca="1" si="5783">RANDBETWEEN(1,BK372-1)</f>
        <v>1</v>
      </c>
      <c r="BL371">
        <f t="shared" ref="BL371" ca="1" si="5784">(BH371+BG371*BH372)</f>
        <v>7</v>
      </c>
      <c r="BM371">
        <f t="shared" ref="BM371" ca="1" si="5785">BK371+BJ371*BK372</f>
        <v>6</v>
      </c>
      <c r="BN371" s="114">
        <f t="shared" ref="BN371" ca="1" si="5786">(BH371+BG371*BH372)/BH372</f>
        <v>2.3333333333333335</v>
      </c>
      <c r="BO371" s="114">
        <f t="shared" ref="BO371" ca="1" si="5787">(BK371+BJ371*BK372)/BK372</f>
        <v>1.2</v>
      </c>
      <c r="BP371" s="114" t="s">
        <v>26</v>
      </c>
      <c r="BQ371" s="129">
        <f t="shared" ref="BQ371" ca="1" si="5788">IF(BN371&gt;BO371,BG371,BJ371)</f>
        <v>2</v>
      </c>
      <c r="BR371" s="57">
        <f t="shared" ref="BR371" ca="1" si="5789">IF(BN371&gt;BO371,BH371,BK371)</f>
        <v>1</v>
      </c>
      <c r="BS371" s="114" t="str">
        <f t="shared" ref="BS371" si="5790">BI371</f>
        <v>　+　</v>
      </c>
      <c r="BT371" s="129">
        <f t="shared" ref="BT371" ca="1" si="5791">IF(BN371&lt;BO371,BG371,BJ371)</f>
        <v>1</v>
      </c>
      <c r="BU371" s="57">
        <f t="shared" ref="BU371" ca="1" si="5792">IF(BN371&lt;BO371,BH371,BK371)</f>
        <v>1</v>
      </c>
      <c r="BV371" s="27">
        <f t="shared" ref="BV371" ca="1" si="5793">IF(BN371&gt;BO371,BL371,BM371)</f>
        <v>7</v>
      </c>
      <c r="BW371" s="27">
        <f t="shared" ref="BW371" ca="1" si="5794">IF(BN371&lt;BO371,BL371,BM371)</f>
        <v>6</v>
      </c>
      <c r="BX371" s="58">
        <f t="shared" ref="BX371" ca="1" si="5795">BV371*BW372+BW371*BV372</f>
        <v>53</v>
      </c>
      <c r="BY371" s="114" t="s">
        <v>26</v>
      </c>
      <c r="BZ371" s="114" t="str">
        <f t="shared" ref="BZ371" ca="1" si="5796">IF(BX371&lt;0,"-","")</f>
        <v/>
      </c>
      <c r="CA371" s="30">
        <f t="shared" ca="1" si="5171"/>
        <v>53</v>
      </c>
      <c r="CB371" s="24">
        <f t="shared" ref="CB371" ca="1" si="5797">CA371/GCD(CA371,CA372)</f>
        <v>53</v>
      </c>
      <c r="CD371" s="128">
        <f t="shared" ref="CD371" ca="1" si="5798">QUOTIENT(CB371,CB372)</f>
        <v>3</v>
      </c>
      <c r="CE371" s="57">
        <f t="shared" ref="CE371" ca="1" si="5799">MOD(CB371,CB372)</f>
        <v>8</v>
      </c>
      <c r="CG371"/>
      <c r="CK371" s="5"/>
      <c r="CN371" s="5"/>
    </row>
    <row r="372" spans="2:92" ht="32" customHeight="1" x14ac:dyDescent="0.55000000000000004">
      <c r="B372" s="61"/>
      <c r="C372" s="131"/>
      <c r="D372" s="114"/>
      <c r="E372" s="114"/>
      <c r="F372" s="59">
        <f t="shared" ca="1" si="5129"/>
        <v>3</v>
      </c>
      <c r="G372" s="114"/>
      <c r="H372" s="114"/>
      <c r="I372" s="59">
        <f t="shared" ca="1" si="5130"/>
        <v>5</v>
      </c>
      <c r="J372" s="26"/>
      <c r="K372" s="114"/>
      <c r="L372" s="27">
        <f t="shared" ca="1" si="5131"/>
        <v>15</v>
      </c>
      <c r="M372" s="118"/>
      <c r="N372" s="54"/>
      <c r="O372" s="118"/>
      <c r="P372" s="118"/>
      <c r="Q372" s="121"/>
      <c r="R372" s="114"/>
      <c r="S372" s="122"/>
      <c r="T372" s="114"/>
      <c r="U372" s="122"/>
      <c r="V372" s="114"/>
      <c r="W372" s="120"/>
      <c r="X372" s="56"/>
      <c r="Y372" s="121"/>
      <c r="Z372" s="114"/>
      <c r="AA372" s="122"/>
      <c r="AB372" s="114"/>
      <c r="AC372" s="122"/>
      <c r="AD372" s="114"/>
      <c r="AE372" s="27"/>
      <c r="AF372" s="114"/>
      <c r="AG372" t="s">
        <v>230</v>
      </c>
      <c r="AH372" t="s">
        <v>250</v>
      </c>
      <c r="AI372" s="1" t="str">
        <f t="shared" ref="AI372" ca="1" si="5800">IF(O371="","",O371)</f>
        <v/>
      </c>
      <c r="AK372" s="1"/>
      <c r="AM372" s="1"/>
      <c r="AO372" t="s">
        <v>230</v>
      </c>
      <c r="AP372" s="114"/>
      <c r="AQ372" t="str">
        <f t="shared" ca="1" si="4561"/>
        <v>\\(\\quad \\displaystyle  \\)</v>
      </c>
      <c r="AS372" s="114"/>
      <c r="AT372" s="114"/>
      <c r="AU372" s="114"/>
      <c r="AV372" s="114"/>
      <c r="AW372" s="114"/>
      <c r="AX372" s="114"/>
      <c r="AY372" s="114"/>
      <c r="AZ372" s="117"/>
      <c r="BG372" s="128"/>
      <c r="BH372" s="23">
        <f t="shared" ref="BH372" ca="1" si="5801">RANDBETWEEN(2,10)</f>
        <v>3</v>
      </c>
      <c r="BI372" s="120"/>
      <c r="BJ372" s="128"/>
      <c r="BK372" s="23">
        <f t="shared" ca="1" si="2496"/>
        <v>5</v>
      </c>
      <c r="BL372">
        <f t="shared" ref="BL372" ca="1" si="5802">BH372</f>
        <v>3</v>
      </c>
      <c r="BM372">
        <f t="shared" ref="BM372" ca="1" si="5803">BK372</f>
        <v>5</v>
      </c>
      <c r="BN372" s="114"/>
      <c r="BO372" s="114"/>
      <c r="BP372" s="114"/>
      <c r="BQ372" s="129"/>
      <c r="BR372" s="55">
        <f t="shared" ref="BR372" ca="1" si="5804">IF(BN371&gt;BO371,BH372,BK372)</f>
        <v>3</v>
      </c>
      <c r="BS372" s="114"/>
      <c r="BT372" s="129"/>
      <c r="BU372" s="55">
        <f t="shared" ref="BU372" ca="1" si="5805">IF(BN371&lt;BO371,BH372,BK372)</f>
        <v>5</v>
      </c>
      <c r="BV372" s="27">
        <f t="shared" ref="BV372" ca="1" si="5806">IF(BN371&gt;BO371,BL372,BM372)</f>
        <v>3</v>
      </c>
      <c r="BW372" s="27">
        <f t="shared" ref="BW372" ca="1" si="5807">IF(BN371&lt;BO371,BL372,BM372)</f>
        <v>5</v>
      </c>
      <c r="BX372" s="27">
        <f t="shared" ref="BX372" ca="1" si="5808">BV372*BW372</f>
        <v>15</v>
      </c>
      <c r="BY372" s="114"/>
      <c r="BZ372" s="114"/>
      <c r="CA372">
        <f t="shared" ca="1" si="5171"/>
        <v>15</v>
      </c>
      <c r="CB372" s="25">
        <f t="shared" ref="CB372" ca="1" si="5809">CA372/GCD(CA371,CA372)</f>
        <v>15</v>
      </c>
      <c r="CD372" s="128"/>
      <c r="CE372" s="23">
        <f t="shared" ref="CE372" ca="1" si="5810">CB372</f>
        <v>15</v>
      </c>
      <c r="CG372"/>
      <c r="CK372" s="5"/>
      <c r="CN372" s="5"/>
    </row>
    <row r="373" spans="2:92" ht="32" customHeight="1" thickBot="1" x14ac:dyDescent="0.6">
      <c r="B373" s="61"/>
      <c r="C373" s="130" t="s">
        <v>218</v>
      </c>
      <c r="D373" s="114">
        <v>35</v>
      </c>
      <c r="E373" s="114">
        <f t="shared" ref="E373" ca="1" si="5811">BQ373</f>
        <v>3</v>
      </c>
      <c r="F373" s="60">
        <f t="shared" ca="1" si="5129"/>
        <v>6</v>
      </c>
      <c r="G373" s="114" t="str">
        <f t="shared" ref="G373" si="5812">BS373</f>
        <v>　+　</v>
      </c>
      <c r="H373" s="114">
        <f t="shared" ref="H373" ca="1" si="5813">BT373</f>
        <v>2</v>
      </c>
      <c r="I373" s="60">
        <f t="shared" ca="1" si="5130"/>
        <v>2</v>
      </c>
      <c r="J373" s="26"/>
      <c r="K373" s="114">
        <f t="shared" ref="K373" ca="1" si="5814">CD373</f>
        <v>6</v>
      </c>
      <c r="L373" s="58">
        <f t="shared" ca="1" si="5131"/>
        <v>1</v>
      </c>
      <c r="M373" s="118" t="str">
        <f t="shared" ref="M373" ca="1" si="5815">IF(L374=1,"=","")</f>
        <v/>
      </c>
      <c r="N373" s="54"/>
      <c r="O373" s="118" t="str">
        <f t="shared" ref="O373" ca="1" si="5816">IF(L373=0,K373,"")</f>
        <v/>
      </c>
      <c r="P373" s="118" t="s">
        <v>250</v>
      </c>
      <c r="Q373" s="121">
        <f t="shared" ref="Q373" ca="1" si="5817">IF(E373="","",E373)</f>
        <v>3</v>
      </c>
      <c r="R373" s="114" t="s">
        <v>249</v>
      </c>
      <c r="S373" s="122">
        <f t="shared" ref="S373" ca="1" si="5818">F373</f>
        <v>6</v>
      </c>
      <c r="T373" s="114" t="s">
        <v>216</v>
      </c>
      <c r="U373" s="122">
        <f t="shared" ref="U373" ca="1" si="5819">F374</f>
        <v>9</v>
      </c>
      <c r="V373" s="114" t="s">
        <v>217</v>
      </c>
      <c r="W373" s="120" t="str">
        <f t="shared" ref="W373" si="5820">G373</f>
        <v>　+　</v>
      </c>
      <c r="X373" s="56"/>
      <c r="Y373" s="121">
        <f t="shared" ref="Y373" ca="1" si="5821">IF(H373="","",H373)</f>
        <v>2</v>
      </c>
      <c r="Z373" s="114" t="s">
        <v>249</v>
      </c>
      <c r="AA373" s="122">
        <f t="shared" ref="AA373" ca="1" si="5822">I373</f>
        <v>2</v>
      </c>
      <c r="AB373" s="114" t="s">
        <v>216</v>
      </c>
      <c r="AC373" s="122">
        <f t="shared" ref="AC373" ca="1" si="5823">I374</f>
        <v>5</v>
      </c>
      <c r="AD373" s="114" t="s">
        <v>217</v>
      </c>
      <c r="AE373" s="27"/>
      <c r="AF373" s="114" t="s">
        <v>233</v>
      </c>
      <c r="AG373" t="s">
        <v>230</v>
      </c>
      <c r="AH373" t="s">
        <v>250</v>
      </c>
      <c r="AI373" s="1">
        <f t="shared" ref="AI373" ca="1" si="5824">IF(K373="","",K373)</f>
        <v>6</v>
      </c>
      <c r="AJ373" t="s">
        <v>249</v>
      </c>
      <c r="AK373" s="1">
        <f t="shared" ref="AK373" ca="1" si="5825">L373</f>
        <v>1</v>
      </c>
      <c r="AL373" t="s">
        <v>216</v>
      </c>
      <c r="AM373" s="1">
        <f t="shared" ref="AM373" ca="1" si="5826">L374</f>
        <v>15</v>
      </c>
      <c r="AN373" t="s">
        <v>217</v>
      </c>
      <c r="AO373" t="s">
        <v>230</v>
      </c>
      <c r="AP373" s="114" t="str">
        <f t="shared" ca="1" si="5722"/>
        <v>\\(\\quad \\displaystyle 3\\frac{6}{9}　+　2\\frac{2}{5}　=　 \\)</v>
      </c>
      <c r="AQ373" t="str">
        <f t="shared" ca="1" si="4561"/>
        <v>\\(\\quad \\displaystyle 6\\frac{1}{15} \\)</v>
      </c>
      <c r="AS373" s="114" t="str">
        <f t="shared" ref="AS373" ca="1" si="5827">AP373</f>
        <v>\\(\\quad \\displaystyle 3\\frac{6}{9}　+　2\\frac{2}{5}　=　 \\)</v>
      </c>
      <c r="AT373" s="114" t="str">
        <f t="shared" ref="AT373" ca="1" si="5828">IF(O373="",AQ373,AQ374)</f>
        <v>\\(\\quad \\displaystyle 6\\frac{1}{15} \\)</v>
      </c>
      <c r="AU373" s="114" t="s">
        <v>60</v>
      </c>
      <c r="AV373" s="115" t="s">
        <v>222</v>
      </c>
      <c r="AW373" s="115" t="str">
        <f t="shared" ref="AW373" ca="1" si="5829">AS373</f>
        <v>\\(\\quad \\displaystyle 3\\frac{6}{9}　+　2\\frac{2}{5}　=　 \\)</v>
      </c>
      <c r="AX373" s="115" t="str">
        <f t="shared" ref="AX373" ca="1" si="5830">AT373</f>
        <v>\\(\\quad \\displaystyle 6\\frac{1}{15} \\)</v>
      </c>
      <c r="AY373" s="115" t="s">
        <v>62</v>
      </c>
      <c r="AZ373" s="116" t="str">
        <f t="shared" ref="AZ373" ca="1" si="5831">"INSERT INTO "&amp;AU373&amp;"(tangen,question,answer,editor,date,count) VALUES('"&amp;AV373&amp;"','"&amp;AW373&amp;"','"&amp;AX373&amp;"','"&amp;AY373&amp;"',NOW(),0);"</f>
        <v>INSERT INTO math(tangen,question,answer,editor,date,count) VALUES('m3900','\\(\\quad \\displaystyle 3\\frac{6}{9}　+　2\\frac{2}{5}　=　 \\)','\\(\\quad \\displaystyle 6\\frac{1}{15} \\)','harazono',NOW(),0);</v>
      </c>
      <c r="BG373" s="128">
        <f t="shared" ref="BG373" ca="1" si="5832">RANDBETWEEN(2,10)</f>
        <v>3</v>
      </c>
      <c r="BH373" s="22">
        <f t="shared" ref="BH373" ca="1" si="5833">RANDBETWEEN(1,BH374-1)</f>
        <v>6</v>
      </c>
      <c r="BI373" s="120" t="s">
        <v>231</v>
      </c>
      <c r="BJ373" s="128">
        <f t="shared" ref="BJ373" ca="1" si="5834">RANDBETWEEN(1,BG373-1)</f>
        <v>2</v>
      </c>
      <c r="BK373" s="22">
        <f t="shared" ref="BK373" ca="1" si="5835">RANDBETWEEN(1,BK374-1)</f>
        <v>2</v>
      </c>
      <c r="BL373">
        <f t="shared" ref="BL373" ca="1" si="5836">(BH373+BG373*BH374)</f>
        <v>33</v>
      </c>
      <c r="BM373">
        <f t="shared" ref="BM373" ca="1" si="5837">BK373+BJ373*BK374</f>
        <v>12</v>
      </c>
      <c r="BN373" s="114">
        <f t="shared" ref="BN373" ca="1" si="5838">(BH373+BG373*BH374)/BH374</f>
        <v>3.6666666666666665</v>
      </c>
      <c r="BO373" s="114">
        <f t="shared" ref="BO373" ca="1" si="5839">(BK373+BJ373*BK374)/BK374</f>
        <v>2.4</v>
      </c>
      <c r="BP373" s="114" t="s">
        <v>26</v>
      </c>
      <c r="BQ373" s="129">
        <f t="shared" ref="BQ373" ca="1" si="5840">IF(BN373&gt;BO373,BG373,BJ373)</f>
        <v>3</v>
      </c>
      <c r="BR373" s="57">
        <f t="shared" ref="BR373" ca="1" si="5841">IF(BN373&gt;BO373,BH373,BK373)</f>
        <v>6</v>
      </c>
      <c r="BS373" s="114" t="str">
        <f t="shared" ref="BS373" si="5842">BI373</f>
        <v>　+　</v>
      </c>
      <c r="BT373" s="129">
        <f t="shared" ref="BT373" ca="1" si="5843">IF(BN373&lt;BO373,BG373,BJ373)</f>
        <v>2</v>
      </c>
      <c r="BU373" s="57">
        <f t="shared" ref="BU373" ca="1" si="5844">IF(BN373&lt;BO373,BH373,BK373)</f>
        <v>2</v>
      </c>
      <c r="BV373" s="27">
        <f t="shared" ref="BV373" ca="1" si="5845">IF(BN373&gt;BO373,BL373,BM373)</f>
        <v>33</v>
      </c>
      <c r="BW373" s="27">
        <f t="shared" ref="BW373" ca="1" si="5846">IF(BN373&lt;BO373,BL373,BM373)</f>
        <v>12</v>
      </c>
      <c r="BX373" s="58">
        <f t="shared" ref="BX373" ca="1" si="5847">BV373*BW374+BW373*BV374</f>
        <v>273</v>
      </c>
      <c r="BY373" s="114" t="s">
        <v>26</v>
      </c>
      <c r="BZ373" s="114" t="str">
        <f t="shared" ref="BZ373" ca="1" si="5848">IF(BX373&lt;0,"-","")</f>
        <v/>
      </c>
      <c r="CA373" s="30">
        <f t="shared" ca="1" si="5171"/>
        <v>273</v>
      </c>
      <c r="CB373" s="24">
        <f t="shared" ref="CB373" ca="1" si="5849">CA373/GCD(CA373,CA374)</f>
        <v>91</v>
      </c>
      <c r="CD373" s="128">
        <f t="shared" ref="CD373" ca="1" si="5850">QUOTIENT(CB373,CB374)</f>
        <v>6</v>
      </c>
      <c r="CE373" s="57">
        <f t="shared" ref="CE373" ca="1" si="5851">MOD(CB373,CB374)</f>
        <v>1</v>
      </c>
      <c r="CG373"/>
      <c r="CK373" s="5"/>
      <c r="CN373" s="5"/>
    </row>
    <row r="374" spans="2:92" ht="32" customHeight="1" x14ac:dyDescent="0.55000000000000004">
      <c r="B374" s="61"/>
      <c r="C374" s="131"/>
      <c r="D374" s="114"/>
      <c r="E374" s="114"/>
      <c r="F374" s="59">
        <f t="shared" ca="1" si="5129"/>
        <v>9</v>
      </c>
      <c r="G374" s="114"/>
      <c r="H374" s="114"/>
      <c r="I374" s="59">
        <f t="shared" ca="1" si="5130"/>
        <v>5</v>
      </c>
      <c r="J374" s="26"/>
      <c r="K374" s="114"/>
      <c r="L374" s="27">
        <f t="shared" ca="1" si="5131"/>
        <v>15</v>
      </c>
      <c r="M374" s="118"/>
      <c r="N374" s="54"/>
      <c r="O374" s="118"/>
      <c r="P374" s="118"/>
      <c r="Q374" s="121"/>
      <c r="R374" s="114"/>
      <c r="S374" s="122"/>
      <c r="T374" s="114"/>
      <c r="U374" s="122"/>
      <c r="V374" s="114"/>
      <c r="W374" s="120"/>
      <c r="X374" s="56"/>
      <c r="Y374" s="121"/>
      <c r="Z374" s="114"/>
      <c r="AA374" s="122"/>
      <c r="AB374" s="114"/>
      <c r="AC374" s="122"/>
      <c r="AD374" s="114"/>
      <c r="AE374" s="27"/>
      <c r="AF374" s="114"/>
      <c r="AG374" t="s">
        <v>230</v>
      </c>
      <c r="AH374" t="s">
        <v>250</v>
      </c>
      <c r="AI374" s="1" t="str">
        <f t="shared" ref="AI374" ca="1" si="5852">IF(O373="","",O373)</f>
        <v/>
      </c>
      <c r="AK374" s="1"/>
      <c r="AM374" s="1"/>
      <c r="AO374" t="s">
        <v>230</v>
      </c>
      <c r="AP374" s="114"/>
      <c r="AQ374" t="str">
        <f t="shared" ca="1" si="4561"/>
        <v>\\(\\quad \\displaystyle  \\)</v>
      </c>
      <c r="AS374" s="114"/>
      <c r="AT374" s="114"/>
      <c r="AU374" s="114"/>
      <c r="AV374" s="114"/>
      <c r="AW374" s="114"/>
      <c r="AX374" s="114"/>
      <c r="AY374" s="114"/>
      <c r="AZ374" s="117"/>
      <c r="BG374" s="128"/>
      <c r="BH374" s="23">
        <f t="shared" ref="BH374" ca="1" si="5853">RANDBETWEEN(2,10)</f>
        <v>9</v>
      </c>
      <c r="BI374" s="120"/>
      <c r="BJ374" s="128"/>
      <c r="BK374" s="23">
        <f t="shared" ca="1" si="2496"/>
        <v>5</v>
      </c>
      <c r="BL374">
        <f t="shared" ref="BL374" ca="1" si="5854">BH374</f>
        <v>9</v>
      </c>
      <c r="BM374">
        <f t="shared" ref="BM374" ca="1" si="5855">BK374</f>
        <v>5</v>
      </c>
      <c r="BN374" s="114"/>
      <c r="BO374" s="114"/>
      <c r="BP374" s="114"/>
      <c r="BQ374" s="129"/>
      <c r="BR374" s="55">
        <f t="shared" ref="BR374" ca="1" si="5856">IF(BN373&gt;BO373,BH374,BK374)</f>
        <v>9</v>
      </c>
      <c r="BS374" s="114"/>
      <c r="BT374" s="129"/>
      <c r="BU374" s="55">
        <f t="shared" ref="BU374" ca="1" si="5857">IF(BN373&lt;BO373,BH374,BK374)</f>
        <v>5</v>
      </c>
      <c r="BV374" s="27">
        <f t="shared" ref="BV374" ca="1" si="5858">IF(BN373&gt;BO373,BL374,BM374)</f>
        <v>9</v>
      </c>
      <c r="BW374" s="27">
        <f t="shared" ref="BW374" ca="1" si="5859">IF(BN373&lt;BO373,BL374,BM374)</f>
        <v>5</v>
      </c>
      <c r="BX374" s="27">
        <f t="shared" ref="BX374" ca="1" si="5860">BV374*BW374</f>
        <v>45</v>
      </c>
      <c r="BY374" s="114"/>
      <c r="BZ374" s="114"/>
      <c r="CA374">
        <f t="shared" ca="1" si="5171"/>
        <v>45</v>
      </c>
      <c r="CB374" s="25">
        <f t="shared" ref="CB374" ca="1" si="5861">CA374/GCD(CA373,CA374)</f>
        <v>15</v>
      </c>
      <c r="CD374" s="128"/>
      <c r="CE374" s="23">
        <f t="shared" ref="CE374" ca="1" si="5862">CB374</f>
        <v>15</v>
      </c>
      <c r="CG374"/>
      <c r="CK374" s="5"/>
      <c r="CN374" s="5"/>
    </row>
    <row r="375" spans="2:92" ht="32" customHeight="1" thickBot="1" x14ac:dyDescent="0.6">
      <c r="B375" s="61"/>
      <c r="C375" s="130" t="s">
        <v>218</v>
      </c>
      <c r="D375" s="114">
        <v>36</v>
      </c>
      <c r="E375" s="114">
        <f t="shared" ref="E375" ca="1" si="5863">BQ375</f>
        <v>4</v>
      </c>
      <c r="F375" s="60">
        <f t="shared" ca="1" si="5129"/>
        <v>1</v>
      </c>
      <c r="G375" s="114" t="str">
        <f t="shared" ref="G375" si="5864">BS375</f>
        <v>　+　</v>
      </c>
      <c r="H375" s="114">
        <f t="shared" ref="H375" ca="1" si="5865">BT375</f>
        <v>2</v>
      </c>
      <c r="I375" s="60">
        <f t="shared" ca="1" si="5130"/>
        <v>3</v>
      </c>
      <c r="J375" s="26"/>
      <c r="K375" s="114">
        <f t="shared" ref="K375" ca="1" si="5866">CD375</f>
        <v>7</v>
      </c>
      <c r="L375" s="58">
        <f t="shared" ca="1" si="5131"/>
        <v>0</v>
      </c>
      <c r="M375" s="118" t="str">
        <f t="shared" ref="M375" ca="1" si="5867">IF(L376=1,"=","")</f>
        <v>=</v>
      </c>
      <c r="N375" s="54"/>
      <c r="O375" s="118">
        <f t="shared" ref="O375" ca="1" si="5868">IF(L375=0,K375,"")</f>
        <v>7</v>
      </c>
      <c r="P375" s="118" t="s">
        <v>250</v>
      </c>
      <c r="Q375" s="121">
        <f t="shared" ref="Q375" ca="1" si="5869">IF(E375="","",E375)</f>
        <v>4</v>
      </c>
      <c r="R375" s="114" t="s">
        <v>249</v>
      </c>
      <c r="S375" s="122">
        <f t="shared" ref="S375" ca="1" si="5870">F375</f>
        <v>1</v>
      </c>
      <c r="T375" s="114" t="s">
        <v>216</v>
      </c>
      <c r="U375" s="122">
        <f t="shared" ref="U375" ca="1" si="5871">F376</f>
        <v>2</v>
      </c>
      <c r="V375" s="114" t="s">
        <v>217</v>
      </c>
      <c r="W375" s="120" t="str">
        <f t="shared" ref="W375" si="5872">G375</f>
        <v>　+　</v>
      </c>
      <c r="X375" s="56"/>
      <c r="Y375" s="121">
        <f t="shared" ref="Y375" ca="1" si="5873">IF(H375="","",H375)</f>
        <v>2</v>
      </c>
      <c r="Z375" s="114" t="s">
        <v>249</v>
      </c>
      <c r="AA375" s="122">
        <f t="shared" ref="AA375" ca="1" si="5874">I375</f>
        <v>3</v>
      </c>
      <c r="AB375" s="114" t="s">
        <v>216</v>
      </c>
      <c r="AC375" s="122">
        <f t="shared" ref="AC375" ca="1" si="5875">I376</f>
        <v>6</v>
      </c>
      <c r="AD375" s="114" t="s">
        <v>217</v>
      </c>
      <c r="AE375" s="27"/>
      <c r="AF375" s="114" t="s">
        <v>233</v>
      </c>
      <c r="AG375" t="s">
        <v>230</v>
      </c>
      <c r="AH375" t="s">
        <v>250</v>
      </c>
      <c r="AI375" s="1">
        <f t="shared" ref="AI375" ca="1" si="5876">IF(K375="","",K375)</f>
        <v>7</v>
      </c>
      <c r="AJ375" t="s">
        <v>249</v>
      </c>
      <c r="AK375" s="1">
        <f t="shared" ref="AK375" ca="1" si="5877">L375</f>
        <v>0</v>
      </c>
      <c r="AL375" t="s">
        <v>216</v>
      </c>
      <c r="AM375" s="1">
        <f t="shared" ref="AM375" ca="1" si="5878">L376</f>
        <v>1</v>
      </c>
      <c r="AN375" t="s">
        <v>217</v>
      </c>
      <c r="AO375" t="s">
        <v>230</v>
      </c>
      <c r="AP375" s="114" t="str">
        <f t="shared" ca="1" si="5722"/>
        <v>\\(\\quad \\displaystyle 4\\frac{1}{2}　+　2\\frac{3}{6}　=　 \\)</v>
      </c>
      <c r="AQ375" t="str">
        <f t="shared" ca="1" si="4561"/>
        <v>\\(\\quad \\displaystyle 7\\frac{0}{1} \\)</v>
      </c>
      <c r="AS375" s="114" t="str">
        <f t="shared" ref="AS375" ca="1" si="5879">AP375</f>
        <v>\\(\\quad \\displaystyle 4\\frac{1}{2}　+　2\\frac{3}{6}　=　 \\)</v>
      </c>
      <c r="AT375" s="114" t="str">
        <f t="shared" ref="AT375" ca="1" si="5880">IF(O375="",AQ375,AQ376)</f>
        <v>\\(\\quad \\displaystyle 7 \\)</v>
      </c>
      <c r="AU375" s="114" t="s">
        <v>60</v>
      </c>
      <c r="AV375" s="115" t="s">
        <v>222</v>
      </c>
      <c r="AW375" s="115" t="str">
        <f t="shared" ref="AW375" ca="1" si="5881">AS375</f>
        <v>\\(\\quad \\displaystyle 4\\frac{1}{2}　+　2\\frac{3}{6}　=　 \\)</v>
      </c>
      <c r="AX375" s="115" t="str">
        <f t="shared" ref="AX375" ca="1" si="5882">AT375</f>
        <v>\\(\\quad \\displaystyle 7 \\)</v>
      </c>
      <c r="AY375" s="115" t="s">
        <v>62</v>
      </c>
      <c r="AZ375" s="116" t="str">
        <f t="shared" ref="AZ375" ca="1" si="5883">"INSERT INTO "&amp;AU375&amp;"(tangen,question,answer,editor,date,count) VALUES('"&amp;AV375&amp;"','"&amp;AW375&amp;"','"&amp;AX375&amp;"','"&amp;AY375&amp;"',NOW(),0);"</f>
        <v>INSERT INTO math(tangen,question,answer,editor,date,count) VALUES('m3900','\\(\\quad \\displaystyle 4\\frac{1}{2}　+　2\\frac{3}{6}　=　 \\)','\\(\\quad \\displaystyle 7 \\)','harazono',NOW(),0);</v>
      </c>
      <c r="BG375" s="128">
        <f t="shared" ref="BG375" ca="1" si="5884">RANDBETWEEN(2,10)</f>
        <v>4</v>
      </c>
      <c r="BH375" s="22">
        <f t="shared" ref="BH375" ca="1" si="5885">RANDBETWEEN(1,BH376-1)</f>
        <v>1</v>
      </c>
      <c r="BI375" s="120" t="s">
        <v>231</v>
      </c>
      <c r="BJ375" s="128">
        <f t="shared" ref="BJ375" ca="1" si="5886">RANDBETWEEN(1,BG375-1)</f>
        <v>2</v>
      </c>
      <c r="BK375" s="22">
        <f t="shared" ref="BK375" ca="1" si="5887">RANDBETWEEN(1,BK376-1)</f>
        <v>3</v>
      </c>
      <c r="BL375">
        <f t="shared" ref="BL375" ca="1" si="5888">(BH375+BG375*BH376)</f>
        <v>9</v>
      </c>
      <c r="BM375">
        <f t="shared" ref="BM375" ca="1" si="5889">BK375+BJ375*BK376</f>
        <v>15</v>
      </c>
      <c r="BN375" s="114">
        <f t="shared" ref="BN375" ca="1" si="5890">(BH375+BG375*BH376)/BH376</f>
        <v>4.5</v>
      </c>
      <c r="BO375" s="114">
        <f t="shared" ref="BO375" ca="1" si="5891">(BK375+BJ375*BK376)/BK376</f>
        <v>2.5</v>
      </c>
      <c r="BP375" s="114" t="s">
        <v>26</v>
      </c>
      <c r="BQ375" s="129">
        <f t="shared" ref="BQ375" ca="1" si="5892">IF(BN375&gt;BO375,BG375,BJ375)</f>
        <v>4</v>
      </c>
      <c r="BR375" s="57">
        <f t="shared" ref="BR375" ca="1" si="5893">IF(BN375&gt;BO375,BH375,BK375)</f>
        <v>1</v>
      </c>
      <c r="BS375" s="114" t="str">
        <f t="shared" ref="BS375" si="5894">BI375</f>
        <v>　+　</v>
      </c>
      <c r="BT375" s="129">
        <f t="shared" ref="BT375" ca="1" si="5895">IF(BN375&lt;BO375,BG375,BJ375)</f>
        <v>2</v>
      </c>
      <c r="BU375" s="57">
        <f t="shared" ref="BU375" ca="1" si="5896">IF(BN375&lt;BO375,BH375,BK375)</f>
        <v>3</v>
      </c>
      <c r="BV375" s="27">
        <f t="shared" ref="BV375" ca="1" si="5897">IF(BN375&gt;BO375,BL375,BM375)</f>
        <v>9</v>
      </c>
      <c r="BW375" s="27">
        <f t="shared" ref="BW375" ca="1" si="5898">IF(BN375&lt;BO375,BL375,BM375)</f>
        <v>15</v>
      </c>
      <c r="BX375" s="58">
        <f t="shared" ref="BX375" ca="1" si="5899">BV375*BW376+BW375*BV376</f>
        <v>84</v>
      </c>
      <c r="BY375" s="114" t="s">
        <v>26</v>
      </c>
      <c r="BZ375" s="114" t="str">
        <f t="shared" ref="BZ375" ca="1" si="5900">IF(BX375&lt;0,"-","")</f>
        <v/>
      </c>
      <c r="CA375" s="30">
        <f t="shared" ca="1" si="5171"/>
        <v>84</v>
      </c>
      <c r="CB375" s="24">
        <f t="shared" ref="CB375" ca="1" si="5901">CA375/GCD(CA375,CA376)</f>
        <v>7</v>
      </c>
      <c r="CD375" s="128">
        <f t="shared" ref="CD375" ca="1" si="5902">QUOTIENT(CB375,CB376)</f>
        <v>7</v>
      </c>
      <c r="CE375" s="57">
        <f t="shared" ref="CE375" ca="1" si="5903">MOD(CB375,CB376)</f>
        <v>0</v>
      </c>
      <c r="CG375"/>
      <c r="CK375" s="5"/>
      <c r="CN375" s="5"/>
    </row>
    <row r="376" spans="2:92" ht="32" customHeight="1" x14ac:dyDescent="0.55000000000000004">
      <c r="B376" s="61"/>
      <c r="C376" s="131"/>
      <c r="D376" s="114"/>
      <c r="E376" s="114"/>
      <c r="F376" s="59">
        <f t="shared" ca="1" si="5129"/>
        <v>2</v>
      </c>
      <c r="G376" s="114"/>
      <c r="H376" s="114"/>
      <c r="I376" s="59">
        <f t="shared" ca="1" si="5130"/>
        <v>6</v>
      </c>
      <c r="J376" s="26"/>
      <c r="K376" s="114"/>
      <c r="L376" s="27">
        <f t="shared" ca="1" si="5131"/>
        <v>1</v>
      </c>
      <c r="M376" s="118"/>
      <c r="N376" s="54"/>
      <c r="O376" s="118"/>
      <c r="P376" s="118"/>
      <c r="Q376" s="121"/>
      <c r="R376" s="114"/>
      <c r="S376" s="122"/>
      <c r="T376" s="114"/>
      <c r="U376" s="122"/>
      <c r="V376" s="114"/>
      <c r="W376" s="120"/>
      <c r="X376" s="56"/>
      <c r="Y376" s="121"/>
      <c r="Z376" s="114"/>
      <c r="AA376" s="122"/>
      <c r="AB376" s="114"/>
      <c r="AC376" s="122"/>
      <c r="AD376" s="114"/>
      <c r="AE376" s="27"/>
      <c r="AF376" s="114"/>
      <c r="AG376" t="s">
        <v>230</v>
      </c>
      <c r="AH376" t="s">
        <v>250</v>
      </c>
      <c r="AI376" s="1">
        <f t="shared" ref="AI376" ca="1" si="5904">IF(O375="","",O375)</f>
        <v>7</v>
      </c>
      <c r="AK376" s="1"/>
      <c r="AM376" s="1"/>
      <c r="AO376" t="s">
        <v>230</v>
      </c>
      <c r="AP376" s="114"/>
      <c r="AQ376" t="str">
        <f t="shared" ca="1" si="4561"/>
        <v>\\(\\quad \\displaystyle 7 \\)</v>
      </c>
      <c r="AS376" s="114"/>
      <c r="AT376" s="114"/>
      <c r="AU376" s="114"/>
      <c r="AV376" s="114"/>
      <c r="AW376" s="114"/>
      <c r="AX376" s="114"/>
      <c r="AY376" s="114"/>
      <c r="AZ376" s="117"/>
      <c r="BG376" s="128"/>
      <c r="BH376" s="23">
        <f t="shared" ref="BH376" ca="1" si="5905">RANDBETWEEN(2,10)</f>
        <v>2</v>
      </c>
      <c r="BI376" s="120"/>
      <c r="BJ376" s="128"/>
      <c r="BK376" s="23">
        <f t="shared" ca="1" si="2496"/>
        <v>6</v>
      </c>
      <c r="BL376">
        <f t="shared" ref="BL376" ca="1" si="5906">BH376</f>
        <v>2</v>
      </c>
      <c r="BM376">
        <f t="shared" ref="BM376" ca="1" si="5907">BK376</f>
        <v>6</v>
      </c>
      <c r="BN376" s="114"/>
      <c r="BO376" s="114"/>
      <c r="BP376" s="114"/>
      <c r="BQ376" s="129"/>
      <c r="BR376" s="55">
        <f t="shared" ref="BR376" ca="1" si="5908">IF(BN375&gt;BO375,BH376,BK376)</f>
        <v>2</v>
      </c>
      <c r="BS376" s="114"/>
      <c r="BT376" s="129"/>
      <c r="BU376" s="55">
        <f t="shared" ref="BU376" ca="1" si="5909">IF(BN375&lt;BO375,BH376,BK376)</f>
        <v>6</v>
      </c>
      <c r="BV376" s="27">
        <f t="shared" ref="BV376" ca="1" si="5910">IF(BN375&gt;BO375,BL376,BM376)</f>
        <v>2</v>
      </c>
      <c r="BW376" s="27">
        <f t="shared" ref="BW376" ca="1" si="5911">IF(BN375&lt;BO375,BL376,BM376)</f>
        <v>6</v>
      </c>
      <c r="BX376" s="27">
        <f t="shared" ref="BX376" ca="1" si="5912">BV376*BW376</f>
        <v>12</v>
      </c>
      <c r="BY376" s="114"/>
      <c r="BZ376" s="114"/>
      <c r="CA376">
        <f t="shared" ca="1" si="5171"/>
        <v>12</v>
      </c>
      <c r="CB376" s="25">
        <f t="shared" ref="CB376" ca="1" si="5913">CA376/GCD(CA375,CA376)</f>
        <v>1</v>
      </c>
      <c r="CD376" s="128"/>
      <c r="CE376" s="23">
        <f t="shared" ref="CE376" ca="1" si="5914">CB376</f>
        <v>1</v>
      </c>
      <c r="CG376"/>
      <c r="CK376" s="5"/>
      <c r="CN376" s="5"/>
    </row>
    <row r="377" spans="2:92" ht="32" customHeight="1" thickBot="1" x14ac:dyDescent="0.6">
      <c r="B377" s="61"/>
      <c r="C377" s="130" t="s">
        <v>218</v>
      </c>
      <c r="D377" s="114">
        <v>37</v>
      </c>
      <c r="E377" s="114">
        <f t="shared" ref="E377" ca="1" si="5915">BQ377</f>
        <v>8</v>
      </c>
      <c r="F377" s="60">
        <f t="shared" ca="1" si="5129"/>
        <v>3</v>
      </c>
      <c r="G377" s="114" t="str">
        <f t="shared" ref="G377" si="5916">BS377</f>
        <v>　+　</v>
      </c>
      <c r="H377" s="114">
        <f t="shared" ref="H377" ca="1" si="5917">BT377</f>
        <v>5</v>
      </c>
      <c r="I377" s="60">
        <f t="shared" ca="1" si="5130"/>
        <v>1</v>
      </c>
      <c r="J377" s="26"/>
      <c r="K377" s="114">
        <f t="shared" ref="K377" ca="1" si="5918">CD377</f>
        <v>13</v>
      </c>
      <c r="L377" s="58">
        <f t="shared" ca="1" si="5131"/>
        <v>22</v>
      </c>
      <c r="M377" s="118" t="str">
        <f t="shared" ref="M377" ca="1" si="5919">IF(L378=1,"=","")</f>
        <v/>
      </c>
      <c r="N377" s="54"/>
      <c r="O377" s="118" t="str">
        <f t="shared" ref="O377" ca="1" si="5920">IF(L377=0,K377,"")</f>
        <v/>
      </c>
      <c r="P377" s="118" t="s">
        <v>250</v>
      </c>
      <c r="Q377" s="121">
        <f t="shared" ref="Q377" ca="1" si="5921">IF(E377="","",E377)</f>
        <v>8</v>
      </c>
      <c r="R377" s="114" t="s">
        <v>249</v>
      </c>
      <c r="S377" s="122">
        <f t="shared" ref="S377" ca="1" si="5922">F377</f>
        <v>3</v>
      </c>
      <c r="T377" s="114" t="s">
        <v>216</v>
      </c>
      <c r="U377" s="122">
        <f t="shared" ref="U377" ca="1" si="5923">F378</f>
        <v>7</v>
      </c>
      <c r="V377" s="114" t="s">
        <v>217</v>
      </c>
      <c r="W377" s="120" t="str">
        <f t="shared" ref="W377" si="5924">G377</f>
        <v>　+　</v>
      </c>
      <c r="X377" s="56"/>
      <c r="Y377" s="121">
        <f t="shared" ref="Y377" ca="1" si="5925">IF(H377="","",H377)</f>
        <v>5</v>
      </c>
      <c r="Z377" s="114" t="s">
        <v>249</v>
      </c>
      <c r="AA377" s="122">
        <f t="shared" ref="AA377" ca="1" si="5926">I377</f>
        <v>1</v>
      </c>
      <c r="AB377" s="114" t="s">
        <v>216</v>
      </c>
      <c r="AC377" s="122">
        <f t="shared" ref="AC377" ca="1" si="5927">I378</f>
        <v>5</v>
      </c>
      <c r="AD377" s="114" t="s">
        <v>217</v>
      </c>
      <c r="AE377" s="27"/>
      <c r="AF377" s="114" t="s">
        <v>233</v>
      </c>
      <c r="AG377" t="s">
        <v>230</v>
      </c>
      <c r="AH377" t="s">
        <v>250</v>
      </c>
      <c r="AI377" s="1">
        <f t="shared" ref="AI377" ca="1" si="5928">IF(K377="","",K377)</f>
        <v>13</v>
      </c>
      <c r="AJ377" t="s">
        <v>249</v>
      </c>
      <c r="AK377" s="1">
        <f t="shared" ref="AK377" ca="1" si="5929">L377</f>
        <v>22</v>
      </c>
      <c r="AL377" t="s">
        <v>216</v>
      </c>
      <c r="AM377" s="1">
        <f t="shared" ref="AM377" ca="1" si="5930">L378</f>
        <v>35</v>
      </c>
      <c r="AN377" t="s">
        <v>217</v>
      </c>
      <c r="AO377" t="s">
        <v>230</v>
      </c>
      <c r="AP377" s="114" t="str">
        <f t="shared" ca="1" si="5722"/>
        <v>\\(\\quad \\displaystyle 8\\frac{3}{7}　+　5\\frac{1}{5}　=　 \\)</v>
      </c>
      <c r="AQ377" t="str">
        <f t="shared" ca="1" si="4561"/>
        <v>\\(\\quad \\displaystyle 13\\frac{22}{35} \\)</v>
      </c>
      <c r="AS377" s="114" t="str">
        <f t="shared" ref="AS377" ca="1" si="5931">AP377</f>
        <v>\\(\\quad \\displaystyle 8\\frac{3}{7}　+　5\\frac{1}{5}　=　 \\)</v>
      </c>
      <c r="AT377" s="114" t="str">
        <f t="shared" ref="AT377" ca="1" si="5932">IF(O377="",AQ377,AQ378)</f>
        <v>\\(\\quad \\displaystyle 13\\frac{22}{35} \\)</v>
      </c>
      <c r="AU377" s="114" t="s">
        <v>60</v>
      </c>
      <c r="AV377" s="115" t="s">
        <v>222</v>
      </c>
      <c r="AW377" s="115" t="str">
        <f t="shared" ref="AW377" ca="1" si="5933">AS377</f>
        <v>\\(\\quad \\displaystyle 8\\frac{3}{7}　+　5\\frac{1}{5}　=　 \\)</v>
      </c>
      <c r="AX377" s="115" t="str">
        <f t="shared" ref="AX377" ca="1" si="5934">AT377</f>
        <v>\\(\\quad \\displaystyle 13\\frac{22}{35} \\)</v>
      </c>
      <c r="AY377" s="115" t="s">
        <v>62</v>
      </c>
      <c r="AZ377" s="116" t="str">
        <f t="shared" ref="AZ377" ca="1" si="5935">"INSERT INTO "&amp;AU377&amp;"(tangen,question,answer,editor,date,count) VALUES('"&amp;AV377&amp;"','"&amp;AW377&amp;"','"&amp;AX377&amp;"','"&amp;AY377&amp;"',NOW(),0);"</f>
        <v>INSERT INTO math(tangen,question,answer,editor,date,count) VALUES('m3900','\\(\\quad \\displaystyle 8\\frac{3}{7}　+　5\\frac{1}{5}　=　 \\)','\\(\\quad \\displaystyle 13\\frac{22}{35} \\)','harazono',NOW(),0);</v>
      </c>
      <c r="BG377" s="128">
        <f t="shared" ref="BG377" ca="1" si="5936">RANDBETWEEN(2,10)</f>
        <v>8</v>
      </c>
      <c r="BH377" s="22">
        <f t="shared" ref="BH377" ca="1" si="5937">RANDBETWEEN(1,BH378-1)</f>
        <v>3</v>
      </c>
      <c r="BI377" s="120" t="s">
        <v>231</v>
      </c>
      <c r="BJ377" s="128">
        <f t="shared" ref="BJ377" ca="1" si="5938">RANDBETWEEN(1,BG377-1)</f>
        <v>5</v>
      </c>
      <c r="BK377" s="22">
        <f t="shared" ref="BK377" ca="1" si="5939">RANDBETWEEN(1,BK378-1)</f>
        <v>1</v>
      </c>
      <c r="BL377">
        <f t="shared" ref="BL377" ca="1" si="5940">(BH377+BG377*BH378)</f>
        <v>59</v>
      </c>
      <c r="BM377">
        <f t="shared" ref="BM377" ca="1" si="5941">BK377+BJ377*BK378</f>
        <v>26</v>
      </c>
      <c r="BN377" s="114">
        <f t="shared" ref="BN377" ca="1" si="5942">(BH377+BG377*BH378)/BH378</f>
        <v>8.4285714285714288</v>
      </c>
      <c r="BO377" s="114">
        <f t="shared" ref="BO377" ca="1" si="5943">(BK377+BJ377*BK378)/BK378</f>
        <v>5.2</v>
      </c>
      <c r="BP377" s="114" t="s">
        <v>26</v>
      </c>
      <c r="BQ377" s="129">
        <f t="shared" ref="BQ377" ca="1" si="5944">IF(BN377&gt;BO377,BG377,BJ377)</f>
        <v>8</v>
      </c>
      <c r="BR377" s="57">
        <f t="shared" ref="BR377" ca="1" si="5945">IF(BN377&gt;BO377,BH377,BK377)</f>
        <v>3</v>
      </c>
      <c r="BS377" s="114" t="str">
        <f t="shared" ref="BS377" si="5946">BI377</f>
        <v>　+　</v>
      </c>
      <c r="BT377" s="129">
        <f t="shared" ref="BT377" ca="1" si="5947">IF(BN377&lt;BO377,BG377,BJ377)</f>
        <v>5</v>
      </c>
      <c r="BU377" s="57">
        <f t="shared" ref="BU377" ca="1" si="5948">IF(BN377&lt;BO377,BH377,BK377)</f>
        <v>1</v>
      </c>
      <c r="BV377" s="27">
        <f t="shared" ref="BV377" ca="1" si="5949">IF(BN377&gt;BO377,BL377,BM377)</f>
        <v>59</v>
      </c>
      <c r="BW377" s="27">
        <f t="shared" ref="BW377" ca="1" si="5950">IF(BN377&lt;BO377,BL377,BM377)</f>
        <v>26</v>
      </c>
      <c r="BX377" s="58">
        <f t="shared" ref="BX377" ca="1" si="5951">BV377*BW378+BW377*BV378</f>
        <v>477</v>
      </c>
      <c r="BY377" s="114" t="s">
        <v>26</v>
      </c>
      <c r="BZ377" s="114" t="str">
        <f t="shared" ref="BZ377" ca="1" si="5952">IF(BX377&lt;0,"-","")</f>
        <v/>
      </c>
      <c r="CA377" s="30">
        <f t="shared" ca="1" si="5171"/>
        <v>477</v>
      </c>
      <c r="CB377" s="24">
        <f t="shared" ref="CB377" ca="1" si="5953">CA377/GCD(CA377,CA378)</f>
        <v>477</v>
      </c>
      <c r="CD377" s="128">
        <f t="shared" ref="CD377" ca="1" si="5954">QUOTIENT(CB377,CB378)</f>
        <v>13</v>
      </c>
      <c r="CE377" s="57">
        <f t="shared" ref="CE377" ca="1" si="5955">MOD(CB377,CB378)</f>
        <v>22</v>
      </c>
      <c r="CG377"/>
      <c r="CK377" s="5"/>
      <c r="CN377" s="5"/>
    </row>
    <row r="378" spans="2:92" ht="32" customHeight="1" x14ac:dyDescent="0.55000000000000004">
      <c r="B378" s="61"/>
      <c r="C378" s="131"/>
      <c r="D378" s="114"/>
      <c r="E378" s="114"/>
      <c r="F378" s="59">
        <f t="shared" ca="1" si="5129"/>
        <v>7</v>
      </c>
      <c r="G378" s="114"/>
      <c r="H378" s="114"/>
      <c r="I378" s="59">
        <f t="shared" ca="1" si="5130"/>
        <v>5</v>
      </c>
      <c r="J378" s="26"/>
      <c r="K378" s="114"/>
      <c r="L378" s="27">
        <f t="shared" ca="1" si="5131"/>
        <v>35</v>
      </c>
      <c r="M378" s="118"/>
      <c r="N378" s="54"/>
      <c r="O378" s="118"/>
      <c r="P378" s="118"/>
      <c r="Q378" s="121"/>
      <c r="R378" s="114"/>
      <c r="S378" s="122"/>
      <c r="T378" s="114"/>
      <c r="U378" s="122"/>
      <c r="V378" s="114"/>
      <c r="W378" s="120"/>
      <c r="X378" s="56"/>
      <c r="Y378" s="121"/>
      <c r="Z378" s="114"/>
      <c r="AA378" s="122"/>
      <c r="AB378" s="114"/>
      <c r="AC378" s="122"/>
      <c r="AD378" s="114"/>
      <c r="AE378" s="27"/>
      <c r="AF378" s="114"/>
      <c r="AG378" t="s">
        <v>230</v>
      </c>
      <c r="AH378" t="s">
        <v>250</v>
      </c>
      <c r="AI378" s="1" t="str">
        <f t="shared" ref="AI378" ca="1" si="5956">IF(O377="","",O377)</f>
        <v/>
      </c>
      <c r="AK378" s="1"/>
      <c r="AM378" s="1"/>
      <c r="AO378" t="s">
        <v>230</v>
      </c>
      <c r="AP378" s="114"/>
      <c r="AQ378" t="str">
        <f t="shared" ca="1" si="4561"/>
        <v>\\(\\quad \\displaystyle  \\)</v>
      </c>
      <c r="AS378" s="114"/>
      <c r="AT378" s="114"/>
      <c r="AU378" s="114"/>
      <c r="AV378" s="114"/>
      <c r="AW378" s="114"/>
      <c r="AX378" s="114"/>
      <c r="AY378" s="114"/>
      <c r="AZ378" s="117"/>
      <c r="BG378" s="128"/>
      <c r="BH378" s="23">
        <f t="shared" ref="BH378" ca="1" si="5957">RANDBETWEEN(2,10)</f>
        <v>7</v>
      </c>
      <c r="BI378" s="120"/>
      <c r="BJ378" s="128"/>
      <c r="BK378" s="23">
        <f t="shared" ca="1" si="2496"/>
        <v>5</v>
      </c>
      <c r="BL378">
        <f t="shared" ref="BL378" ca="1" si="5958">BH378</f>
        <v>7</v>
      </c>
      <c r="BM378">
        <f t="shared" ref="BM378" ca="1" si="5959">BK378</f>
        <v>5</v>
      </c>
      <c r="BN378" s="114"/>
      <c r="BO378" s="114"/>
      <c r="BP378" s="114"/>
      <c r="BQ378" s="129"/>
      <c r="BR378" s="55">
        <f t="shared" ref="BR378" ca="1" si="5960">IF(BN377&gt;BO377,BH378,BK378)</f>
        <v>7</v>
      </c>
      <c r="BS378" s="114"/>
      <c r="BT378" s="129"/>
      <c r="BU378" s="55">
        <f t="shared" ref="BU378" ca="1" si="5961">IF(BN377&lt;BO377,BH378,BK378)</f>
        <v>5</v>
      </c>
      <c r="BV378" s="27">
        <f t="shared" ref="BV378" ca="1" si="5962">IF(BN377&gt;BO377,BL378,BM378)</f>
        <v>7</v>
      </c>
      <c r="BW378" s="27">
        <f t="shared" ref="BW378" ca="1" si="5963">IF(BN377&lt;BO377,BL378,BM378)</f>
        <v>5</v>
      </c>
      <c r="BX378" s="27">
        <f t="shared" ref="BX378" ca="1" si="5964">BV378*BW378</f>
        <v>35</v>
      </c>
      <c r="BY378" s="114"/>
      <c r="BZ378" s="114"/>
      <c r="CA378">
        <f t="shared" ca="1" si="5171"/>
        <v>35</v>
      </c>
      <c r="CB378" s="25">
        <f t="shared" ref="CB378" ca="1" si="5965">CA378/GCD(CA377,CA378)</f>
        <v>35</v>
      </c>
      <c r="CD378" s="128"/>
      <c r="CE378" s="23">
        <f t="shared" ref="CE378" ca="1" si="5966">CB378</f>
        <v>35</v>
      </c>
      <c r="CG378"/>
      <c r="CK378" s="5"/>
      <c r="CN378" s="5"/>
    </row>
    <row r="379" spans="2:92" ht="32" customHeight="1" thickBot="1" x14ac:dyDescent="0.6">
      <c r="B379" s="61"/>
      <c r="C379" s="130" t="s">
        <v>218</v>
      </c>
      <c r="D379" s="114">
        <v>38</v>
      </c>
      <c r="E379" s="114">
        <f t="shared" ref="E379" ca="1" si="5967">BQ379</f>
        <v>7</v>
      </c>
      <c r="F379" s="60">
        <f t="shared" ca="1" si="5129"/>
        <v>1</v>
      </c>
      <c r="G379" s="114" t="str">
        <f t="shared" ref="G379" si="5968">BS379</f>
        <v>　+　</v>
      </c>
      <c r="H379" s="114">
        <f t="shared" ref="H379" ca="1" si="5969">BT379</f>
        <v>5</v>
      </c>
      <c r="I379" s="60">
        <f t="shared" ca="1" si="5130"/>
        <v>4</v>
      </c>
      <c r="J379" s="26"/>
      <c r="K379" s="114">
        <f t="shared" ref="K379" ca="1" si="5970">CD379</f>
        <v>13</v>
      </c>
      <c r="L379" s="58">
        <f t="shared" ca="1" si="5131"/>
        <v>2</v>
      </c>
      <c r="M379" s="118" t="str">
        <f t="shared" ref="M379" ca="1" si="5971">IF(L380=1,"=","")</f>
        <v/>
      </c>
      <c r="N379" s="54"/>
      <c r="O379" s="118" t="str">
        <f t="shared" ref="O379" ca="1" si="5972">IF(L379=0,K379,"")</f>
        <v/>
      </c>
      <c r="P379" s="118" t="s">
        <v>250</v>
      </c>
      <c r="Q379" s="121">
        <f t="shared" ref="Q379" ca="1" si="5973">IF(E379="","",E379)</f>
        <v>7</v>
      </c>
      <c r="R379" s="114" t="s">
        <v>249</v>
      </c>
      <c r="S379" s="122">
        <f t="shared" ref="S379" ca="1" si="5974">F379</f>
        <v>1</v>
      </c>
      <c r="T379" s="114" t="s">
        <v>216</v>
      </c>
      <c r="U379" s="122">
        <f t="shared" ref="U379" ca="1" si="5975">F380</f>
        <v>3</v>
      </c>
      <c r="V379" s="114" t="s">
        <v>217</v>
      </c>
      <c r="W379" s="120" t="str">
        <f t="shared" ref="W379" si="5976">G379</f>
        <v>　+　</v>
      </c>
      <c r="X379" s="56"/>
      <c r="Y379" s="121">
        <f t="shared" ref="Y379" ca="1" si="5977">IF(H379="","",H379)</f>
        <v>5</v>
      </c>
      <c r="Z379" s="114" t="s">
        <v>249</v>
      </c>
      <c r="AA379" s="122">
        <f t="shared" ref="AA379" ca="1" si="5978">I379</f>
        <v>4</v>
      </c>
      <c r="AB379" s="114" t="s">
        <v>216</v>
      </c>
      <c r="AC379" s="122">
        <f t="shared" ref="AC379" ca="1" si="5979">I380</f>
        <v>5</v>
      </c>
      <c r="AD379" s="114" t="s">
        <v>217</v>
      </c>
      <c r="AE379" s="27"/>
      <c r="AF379" s="114" t="s">
        <v>233</v>
      </c>
      <c r="AG379" t="s">
        <v>230</v>
      </c>
      <c r="AH379" t="s">
        <v>250</v>
      </c>
      <c r="AI379" s="1">
        <f t="shared" ref="AI379" ca="1" si="5980">IF(K379="","",K379)</f>
        <v>13</v>
      </c>
      <c r="AJ379" t="s">
        <v>249</v>
      </c>
      <c r="AK379" s="1">
        <f t="shared" ref="AK379" ca="1" si="5981">L379</f>
        <v>2</v>
      </c>
      <c r="AL379" t="s">
        <v>216</v>
      </c>
      <c r="AM379" s="1">
        <f t="shared" ref="AM379" ca="1" si="5982">L380</f>
        <v>15</v>
      </c>
      <c r="AN379" t="s">
        <v>217</v>
      </c>
      <c r="AO379" t="s">
        <v>230</v>
      </c>
      <c r="AP379" s="114" t="str">
        <f t="shared" ca="1" si="5722"/>
        <v>\\(\\quad \\displaystyle 7\\frac{1}{3}　+　5\\frac{4}{5}　=　 \\)</v>
      </c>
      <c r="AQ379" t="str">
        <f t="shared" ca="1" si="4561"/>
        <v>\\(\\quad \\displaystyle 13\\frac{2}{15} \\)</v>
      </c>
      <c r="AS379" s="114" t="str">
        <f t="shared" ref="AS379" ca="1" si="5983">AP379</f>
        <v>\\(\\quad \\displaystyle 7\\frac{1}{3}　+　5\\frac{4}{5}　=　 \\)</v>
      </c>
      <c r="AT379" s="114" t="str">
        <f t="shared" ref="AT379" ca="1" si="5984">IF(O379="",AQ379,AQ380)</f>
        <v>\\(\\quad \\displaystyle 13\\frac{2}{15} \\)</v>
      </c>
      <c r="AU379" s="114" t="s">
        <v>60</v>
      </c>
      <c r="AV379" s="115" t="s">
        <v>222</v>
      </c>
      <c r="AW379" s="115" t="str">
        <f t="shared" ref="AW379" ca="1" si="5985">AS379</f>
        <v>\\(\\quad \\displaystyle 7\\frac{1}{3}　+　5\\frac{4}{5}　=　 \\)</v>
      </c>
      <c r="AX379" s="115" t="str">
        <f t="shared" ref="AX379" ca="1" si="5986">AT379</f>
        <v>\\(\\quad \\displaystyle 13\\frac{2}{15} \\)</v>
      </c>
      <c r="AY379" s="115" t="s">
        <v>62</v>
      </c>
      <c r="AZ379" s="116" t="str">
        <f t="shared" ref="AZ379" ca="1" si="5987">"INSERT INTO "&amp;AU379&amp;"(tangen,question,answer,editor,date,count) VALUES('"&amp;AV379&amp;"','"&amp;AW379&amp;"','"&amp;AX379&amp;"','"&amp;AY379&amp;"',NOW(),0);"</f>
        <v>INSERT INTO math(tangen,question,answer,editor,date,count) VALUES('m3900','\\(\\quad \\displaystyle 7\\frac{1}{3}　+　5\\frac{4}{5}　=　 \\)','\\(\\quad \\displaystyle 13\\frac{2}{15} \\)','harazono',NOW(),0);</v>
      </c>
      <c r="BG379" s="128">
        <f t="shared" ref="BG379" ca="1" si="5988">RANDBETWEEN(2,10)</f>
        <v>7</v>
      </c>
      <c r="BH379" s="22">
        <f t="shared" ref="BH379" ca="1" si="5989">RANDBETWEEN(1,BH380-1)</f>
        <v>1</v>
      </c>
      <c r="BI379" s="120" t="s">
        <v>231</v>
      </c>
      <c r="BJ379" s="128">
        <f t="shared" ref="BJ379" ca="1" si="5990">RANDBETWEEN(1,BG379-1)</f>
        <v>5</v>
      </c>
      <c r="BK379" s="22">
        <f t="shared" ref="BK379" ca="1" si="5991">RANDBETWEEN(1,BK380-1)</f>
        <v>4</v>
      </c>
      <c r="BL379">
        <f t="shared" ref="BL379" ca="1" si="5992">(BH379+BG379*BH380)</f>
        <v>22</v>
      </c>
      <c r="BM379">
        <f t="shared" ref="BM379" ca="1" si="5993">BK379+BJ379*BK380</f>
        <v>29</v>
      </c>
      <c r="BN379" s="114">
        <f t="shared" ref="BN379" ca="1" si="5994">(BH379+BG379*BH380)/BH380</f>
        <v>7.333333333333333</v>
      </c>
      <c r="BO379" s="114">
        <f t="shared" ref="BO379" ca="1" si="5995">(BK379+BJ379*BK380)/BK380</f>
        <v>5.8</v>
      </c>
      <c r="BP379" s="114" t="s">
        <v>26</v>
      </c>
      <c r="BQ379" s="129">
        <f t="shared" ref="BQ379" ca="1" si="5996">IF(BN379&gt;BO379,BG379,BJ379)</f>
        <v>7</v>
      </c>
      <c r="BR379" s="57">
        <f t="shared" ref="BR379" ca="1" si="5997">IF(BN379&gt;BO379,BH379,BK379)</f>
        <v>1</v>
      </c>
      <c r="BS379" s="114" t="str">
        <f t="shared" ref="BS379" si="5998">BI379</f>
        <v>　+　</v>
      </c>
      <c r="BT379" s="129">
        <f t="shared" ref="BT379" ca="1" si="5999">IF(BN379&lt;BO379,BG379,BJ379)</f>
        <v>5</v>
      </c>
      <c r="BU379" s="57">
        <f t="shared" ref="BU379" ca="1" si="6000">IF(BN379&lt;BO379,BH379,BK379)</f>
        <v>4</v>
      </c>
      <c r="BV379" s="27">
        <f t="shared" ref="BV379" ca="1" si="6001">IF(BN379&gt;BO379,BL379,BM379)</f>
        <v>22</v>
      </c>
      <c r="BW379" s="27">
        <f t="shared" ref="BW379" ca="1" si="6002">IF(BN379&lt;BO379,BL379,BM379)</f>
        <v>29</v>
      </c>
      <c r="BX379" s="58">
        <f t="shared" ref="BX379" ca="1" si="6003">BV379*BW380+BW379*BV380</f>
        <v>197</v>
      </c>
      <c r="BY379" s="114" t="s">
        <v>26</v>
      </c>
      <c r="BZ379" s="114" t="str">
        <f t="shared" ref="BZ379" ca="1" si="6004">IF(BX379&lt;0,"-","")</f>
        <v/>
      </c>
      <c r="CA379" s="30">
        <f t="shared" ca="1" si="5171"/>
        <v>197</v>
      </c>
      <c r="CB379" s="24">
        <f t="shared" ref="CB379" ca="1" si="6005">CA379/GCD(CA379,CA380)</f>
        <v>197</v>
      </c>
      <c r="CD379" s="128">
        <f t="shared" ref="CD379" ca="1" si="6006">QUOTIENT(CB379,CB380)</f>
        <v>13</v>
      </c>
      <c r="CE379" s="57">
        <f t="shared" ref="CE379" ca="1" si="6007">MOD(CB379,CB380)</f>
        <v>2</v>
      </c>
      <c r="CG379"/>
      <c r="CK379" s="5"/>
      <c r="CN379" s="5"/>
    </row>
    <row r="380" spans="2:92" ht="32" customHeight="1" x14ac:dyDescent="0.55000000000000004">
      <c r="B380" s="61"/>
      <c r="C380" s="131"/>
      <c r="D380" s="114"/>
      <c r="E380" s="114"/>
      <c r="F380" s="59">
        <f t="shared" ca="1" si="5129"/>
        <v>3</v>
      </c>
      <c r="G380" s="114"/>
      <c r="H380" s="114"/>
      <c r="I380" s="59">
        <f t="shared" ca="1" si="5130"/>
        <v>5</v>
      </c>
      <c r="J380" s="26"/>
      <c r="K380" s="114"/>
      <c r="L380" s="27">
        <f t="shared" ca="1" si="5131"/>
        <v>15</v>
      </c>
      <c r="M380" s="118"/>
      <c r="N380" s="54"/>
      <c r="O380" s="118"/>
      <c r="P380" s="118"/>
      <c r="Q380" s="121"/>
      <c r="R380" s="114"/>
      <c r="S380" s="122"/>
      <c r="T380" s="114"/>
      <c r="U380" s="122"/>
      <c r="V380" s="114"/>
      <c r="W380" s="120"/>
      <c r="X380" s="56"/>
      <c r="Y380" s="121"/>
      <c r="Z380" s="114"/>
      <c r="AA380" s="122"/>
      <c r="AB380" s="114"/>
      <c r="AC380" s="122"/>
      <c r="AD380" s="114"/>
      <c r="AE380" s="27"/>
      <c r="AF380" s="114"/>
      <c r="AG380" t="s">
        <v>230</v>
      </c>
      <c r="AH380" t="s">
        <v>250</v>
      </c>
      <c r="AI380" s="1" t="str">
        <f t="shared" ref="AI380" ca="1" si="6008">IF(O379="","",O379)</f>
        <v/>
      </c>
      <c r="AK380" s="1"/>
      <c r="AM380" s="1"/>
      <c r="AO380" t="s">
        <v>230</v>
      </c>
      <c r="AP380" s="114"/>
      <c r="AQ380" t="str">
        <f t="shared" ca="1" si="4561"/>
        <v>\\(\\quad \\displaystyle  \\)</v>
      </c>
      <c r="AS380" s="114"/>
      <c r="AT380" s="114"/>
      <c r="AU380" s="114"/>
      <c r="AV380" s="114"/>
      <c r="AW380" s="114"/>
      <c r="AX380" s="114"/>
      <c r="AY380" s="114"/>
      <c r="AZ380" s="117"/>
      <c r="BG380" s="128"/>
      <c r="BH380" s="23">
        <f t="shared" ref="BH380" ca="1" si="6009">RANDBETWEEN(2,10)</f>
        <v>3</v>
      </c>
      <c r="BI380" s="120"/>
      <c r="BJ380" s="128"/>
      <c r="BK380" s="23">
        <f t="shared" ca="1" si="2496"/>
        <v>5</v>
      </c>
      <c r="BL380">
        <f t="shared" ref="BL380" ca="1" si="6010">BH380</f>
        <v>3</v>
      </c>
      <c r="BM380">
        <f t="shared" ref="BM380" ca="1" si="6011">BK380</f>
        <v>5</v>
      </c>
      <c r="BN380" s="114"/>
      <c r="BO380" s="114"/>
      <c r="BP380" s="114"/>
      <c r="BQ380" s="129"/>
      <c r="BR380" s="55">
        <f t="shared" ref="BR380" ca="1" si="6012">IF(BN379&gt;BO379,BH380,BK380)</f>
        <v>3</v>
      </c>
      <c r="BS380" s="114"/>
      <c r="BT380" s="129"/>
      <c r="BU380" s="55">
        <f t="shared" ref="BU380" ca="1" si="6013">IF(BN379&lt;BO379,BH380,BK380)</f>
        <v>5</v>
      </c>
      <c r="BV380" s="27">
        <f t="shared" ref="BV380" ca="1" si="6014">IF(BN379&gt;BO379,BL380,BM380)</f>
        <v>3</v>
      </c>
      <c r="BW380" s="27">
        <f t="shared" ref="BW380" ca="1" si="6015">IF(BN379&lt;BO379,BL380,BM380)</f>
        <v>5</v>
      </c>
      <c r="BX380" s="27">
        <f t="shared" ref="BX380" ca="1" si="6016">BV380*BW380</f>
        <v>15</v>
      </c>
      <c r="BY380" s="114"/>
      <c r="BZ380" s="114"/>
      <c r="CA380">
        <f t="shared" ca="1" si="5171"/>
        <v>15</v>
      </c>
      <c r="CB380" s="25">
        <f t="shared" ref="CB380" ca="1" si="6017">CA380/GCD(CA379,CA380)</f>
        <v>15</v>
      </c>
      <c r="CD380" s="128"/>
      <c r="CE380" s="23">
        <f t="shared" ref="CE380" ca="1" si="6018">CB380</f>
        <v>15</v>
      </c>
      <c r="CG380"/>
      <c r="CK380" s="5"/>
      <c r="CN380" s="5"/>
    </row>
    <row r="381" spans="2:92" ht="32" customHeight="1" thickBot="1" x14ac:dyDescent="0.6">
      <c r="B381" s="61"/>
      <c r="C381" s="130" t="s">
        <v>218</v>
      </c>
      <c r="D381" s="114">
        <v>39</v>
      </c>
      <c r="E381" s="114">
        <f t="shared" ref="E381" ca="1" si="6019">BQ381</f>
        <v>4</v>
      </c>
      <c r="F381" s="60">
        <f t="shared" ca="1" si="5129"/>
        <v>2</v>
      </c>
      <c r="G381" s="114" t="str">
        <f t="shared" ref="G381" si="6020">BS381</f>
        <v>　+　</v>
      </c>
      <c r="H381" s="114">
        <f t="shared" ref="H381" ca="1" si="6021">BT381</f>
        <v>2</v>
      </c>
      <c r="I381" s="60">
        <f t="shared" ca="1" si="5130"/>
        <v>3</v>
      </c>
      <c r="J381" s="26"/>
      <c r="K381" s="114">
        <f t="shared" ref="K381" ca="1" si="6022">CD381</f>
        <v>7</v>
      </c>
      <c r="L381" s="58">
        <f t="shared" ca="1" si="5131"/>
        <v>4</v>
      </c>
      <c r="M381" s="118" t="str">
        <f t="shared" ref="M381" ca="1" si="6023">IF(L382=1,"=","")</f>
        <v/>
      </c>
      <c r="N381" s="54"/>
      <c r="O381" s="118" t="str">
        <f t="shared" ref="O381" ca="1" si="6024">IF(L381=0,K381,"")</f>
        <v/>
      </c>
      <c r="P381" s="118" t="s">
        <v>250</v>
      </c>
      <c r="Q381" s="121">
        <f t="shared" ref="Q381" ca="1" si="6025">IF(E381="","",E381)</f>
        <v>4</v>
      </c>
      <c r="R381" s="114" t="s">
        <v>249</v>
      </c>
      <c r="S381" s="122">
        <f t="shared" ref="S381" ca="1" si="6026">F381</f>
        <v>2</v>
      </c>
      <c r="T381" s="114" t="s">
        <v>216</v>
      </c>
      <c r="U381" s="122">
        <f t="shared" ref="U381" ca="1" si="6027">F382</f>
        <v>3</v>
      </c>
      <c r="V381" s="114" t="s">
        <v>217</v>
      </c>
      <c r="W381" s="120" t="str">
        <f t="shared" ref="W381" si="6028">G381</f>
        <v>　+　</v>
      </c>
      <c r="X381" s="56"/>
      <c r="Y381" s="121">
        <f t="shared" ref="Y381" ca="1" si="6029">IF(H381="","",H381)</f>
        <v>2</v>
      </c>
      <c r="Z381" s="114" t="s">
        <v>249</v>
      </c>
      <c r="AA381" s="122">
        <f t="shared" ref="AA381" ca="1" si="6030">I381</f>
        <v>3</v>
      </c>
      <c r="AB381" s="114" t="s">
        <v>216</v>
      </c>
      <c r="AC381" s="122">
        <f t="shared" ref="AC381" ca="1" si="6031">I382</f>
        <v>5</v>
      </c>
      <c r="AD381" s="114" t="s">
        <v>217</v>
      </c>
      <c r="AE381" s="27"/>
      <c r="AF381" s="114" t="s">
        <v>233</v>
      </c>
      <c r="AG381" t="s">
        <v>230</v>
      </c>
      <c r="AH381" t="s">
        <v>250</v>
      </c>
      <c r="AI381" s="1">
        <f t="shared" ref="AI381" ca="1" si="6032">IF(K381="","",K381)</f>
        <v>7</v>
      </c>
      <c r="AJ381" t="s">
        <v>249</v>
      </c>
      <c r="AK381" s="1">
        <f t="shared" ref="AK381" ca="1" si="6033">L381</f>
        <v>4</v>
      </c>
      <c r="AL381" t="s">
        <v>216</v>
      </c>
      <c r="AM381" s="1">
        <f t="shared" ref="AM381" ca="1" si="6034">L382</f>
        <v>15</v>
      </c>
      <c r="AN381" t="s">
        <v>217</v>
      </c>
      <c r="AO381" t="s">
        <v>230</v>
      </c>
      <c r="AP381" s="114" t="str">
        <f t="shared" ca="1" si="5722"/>
        <v>\\(\\quad \\displaystyle 4\\frac{2}{3}　+　2\\frac{3}{5}　=　 \\)</v>
      </c>
      <c r="AQ381" t="str">
        <f t="shared" ca="1" si="4561"/>
        <v>\\(\\quad \\displaystyle 7\\frac{4}{15} \\)</v>
      </c>
      <c r="AS381" s="114" t="str">
        <f t="shared" ref="AS381" ca="1" si="6035">AP381</f>
        <v>\\(\\quad \\displaystyle 4\\frac{2}{3}　+　2\\frac{3}{5}　=　 \\)</v>
      </c>
      <c r="AT381" s="114" t="str">
        <f t="shared" ref="AT381" ca="1" si="6036">IF(O381="",AQ381,AQ382)</f>
        <v>\\(\\quad \\displaystyle 7\\frac{4}{15} \\)</v>
      </c>
      <c r="AU381" s="114" t="s">
        <v>60</v>
      </c>
      <c r="AV381" s="115" t="s">
        <v>222</v>
      </c>
      <c r="AW381" s="115" t="str">
        <f t="shared" ref="AW381" ca="1" si="6037">AS381</f>
        <v>\\(\\quad \\displaystyle 4\\frac{2}{3}　+　2\\frac{3}{5}　=　 \\)</v>
      </c>
      <c r="AX381" s="115" t="str">
        <f t="shared" ref="AX381" ca="1" si="6038">AT381</f>
        <v>\\(\\quad \\displaystyle 7\\frac{4}{15} \\)</v>
      </c>
      <c r="AY381" s="115" t="s">
        <v>62</v>
      </c>
      <c r="AZ381" s="116" t="str">
        <f t="shared" ref="AZ381" ca="1" si="6039">"INSERT INTO "&amp;AU381&amp;"(tangen,question,answer,editor,date,count) VALUES('"&amp;AV381&amp;"','"&amp;AW381&amp;"','"&amp;AX381&amp;"','"&amp;AY381&amp;"',NOW(),0);"</f>
        <v>INSERT INTO math(tangen,question,answer,editor,date,count) VALUES('m3900','\\(\\quad \\displaystyle 4\\frac{2}{3}　+　2\\frac{3}{5}　=　 \\)','\\(\\quad \\displaystyle 7\\frac{4}{15} \\)','harazono',NOW(),0);</v>
      </c>
      <c r="BG381" s="128">
        <f t="shared" ref="BG381" ca="1" si="6040">RANDBETWEEN(2,10)</f>
        <v>4</v>
      </c>
      <c r="BH381" s="22">
        <f t="shared" ref="BH381" ca="1" si="6041">RANDBETWEEN(1,BH382-1)</f>
        <v>2</v>
      </c>
      <c r="BI381" s="120" t="s">
        <v>231</v>
      </c>
      <c r="BJ381" s="128">
        <f t="shared" ref="BJ381" ca="1" si="6042">RANDBETWEEN(1,BG381-1)</f>
        <v>2</v>
      </c>
      <c r="BK381" s="22">
        <f t="shared" ref="BK381" ca="1" si="6043">RANDBETWEEN(1,BK382-1)</f>
        <v>3</v>
      </c>
      <c r="BL381">
        <f t="shared" ref="BL381" ca="1" si="6044">(BH381+BG381*BH382)</f>
        <v>14</v>
      </c>
      <c r="BM381">
        <f t="shared" ref="BM381" ca="1" si="6045">BK381+BJ381*BK382</f>
        <v>13</v>
      </c>
      <c r="BN381" s="114">
        <f t="shared" ref="BN381" ca="1" si="6046">(BH381+BG381*BH382)/BH382</f>
        <v>4.666666666666667</v>
      </c>
      <c r="BO381" s="114">
        <f t="shared" ref="BO381" ca="1" si="6047">(BK381+BJ381*BK382)/BK382</f>
        <v>2.6</v>
      </c>
      <c r="BP381" s="114" t="s">
        <v>26</v>
      </c>
      <c r="BQ381" s="129">
        <f t="shared" ref="BQ381" ca="1" si="6048">IF(BN381&gt;BO381,BG381,BJ381)</f>
        <v>4</v>
      </c>
      <c r="BR381" s="57">
        <f t="shared" ref="BR381" ca="1" si="6049">IF(BN381&gt;BO381,BH381,BK381)</f>
        <v>2</v>
      </c>
      <c r="BS381" s="114" t="str">
        <f t="shared" ref="BS381" si="6050">BI381</f>
        <v>　+　</v>
      </c>
      <c r="BT381" s="129">
        <f t="shared" ref="BT381" ca="1" si="6051">IF(BN381&lt;BO381,BG381,BJ381)</f>
        <v>2</v>
      </c>
      <c r="BU381" s="57">
        <f t="shared" ref="BU381" ca="1" si="6052">IF(BN381&lt;BO381,BH381,BK381)</f>
        <v>3</v>
      </c>
      <c r="BV381" s="27">
        <f t="shared" ref="BV381" ca="1" si="6053">IF(BN381&gt;BO381,BL381,BM381)</f>
        <v>14</v>
      </c>
      <c r="BW381" s="27">
        <f t="shared" ref="BW381" ca="1" si="6054">IF(BN381&lt;BO381,BL381,BM381)</f>
        <v>13</v>
      </c>
      <c r="BX381" s="58">
        <f t="shared" ref="BX381" ca="1" si="6055">BV381*BW382+BW381*BV382</f>
        <v>109</v>
      </c>
      <c r="BY381" s="114" t="s">
        <v>26</v>
      </c>
      <c r="BZ381" s="114" t="str">
        <f t="shared" ref="BZ381" ca="1" si="6056">IF(BX381&lt;0,"-","")</f>
        <v/>
      </c>
      <c r="CA381" s="30">
        <f t="shared" ca="1" si="5171"/>
        <v>109</v>
      </c>
      <c r="CB381" s="24">
        <f t="shared" ref="CB381" ca="1" si="6057">CA381/GCD(CA381,CA382)</f>
        <v>109</v>
      </c>
      <c r="CD381" s="128">
        <f t="shared" ref="CD381" ca="1" si="6058">QUOTIENT(CB381,CB382)</f>
        <v>7</v>
      </c>
      <c r="CE381" s="57">
        <f t="shared" ref="CE381" ca="1" si="6059">MOD(CB381,CB382)</f>
        <v>4</v>
      </c>
      <c r="CG381"/>
      <c r="CK381" s="5"/>
      <c r="CN381" s="5"/>
    </row>
    <row r="382" spans="2:92" ht="32" customHeight="1" x14ac:dyDescent="0.55000000000000004">
      <c r="B382" s="61"/>
      <c r="C382" s="131"/>
      <c r="D382" s="114"/>
      <c r="E382" s="114"/>
      <c r="F382" s="59">
        <f t="shared" ca="1" si="5129"/>
        <v>3</v>
      </c>
      <c r="G382" s="114"/>
      <c r="H382" s="114"/>
      <c r="I382" s="59">
        <f t="shared" ca="1" si="5130"/>
        <v>5</v>
      </c>
      <c r="J382" s="26"/>
      <c r="K382" s="114"/>
      <c r="L382" s="27">
        <f t="shared" ca="1" si="5131"/>
        <v>15</v>
      </c>
      <c r="M382" s="118"/>
      <c r="N382" s="54"/>
      <c r="O382" s="118"/>
      <c r="P382" s="118"/>
      <c r="Q382" s="121"/>
      <c r="R382" s="114"/>
      <c r="S382" s="122"/>
      <c r="T382" s="114"/>
      <c r="U382" s="122"/>
      <c r="V382" s="114"/>
      <c r="W382" s="120"/>
      <c r="X382" s="56"/>
      <c r="Y382" s="121"/>
      <c r="Z382" s="114"/>
      <c r="AA382" s="122"/>
      <c r="AB382" s="114"/>
      <c r="AC382" s="122"/>
      <c r="AD382" s="114"/>
      <c r="AE382" s="27"/>
      <c r="AF382" s="114"/>
      <c r="AG382" t="s">
        <v>230</v>
      </c>
      <c r="AH382" t="s">
        <v>250</v>
      </c>
      <c r="AI382" s="1" t="str">
        <f t="shared" ref="AI382" ca="1" si="6060">IF(O381="","",O381)</f>
        <v/>
      </c>
      <c r="AK382" s="1"/>
      <c r="AM382" s="1"/>
      <c r="AO382" t="s">
        <v>230</v>
      </c>
      <c r="AP382" s="114"/>
      <c r="AQ382" t="str">
        <f t="shared" ca="1" si="4561"/>
        <v>\\(\\quad \\displaystyle  \\)</v>
      </c>
      <c r="AS382" s="114"/>
      <c r="AT382" s="114"/>
      <c r="AU382" s="114"/>
      <c r="AV382" s="114"/>
      <c r="AW382" s="114"/>
      <c r="AX382" s="114"/>
      <c r="AY382" s="114"/>
      <c r="AZ382" s="117"/>
      <c r="BG382" s="128"/>
      <c r="BH382" s="23">
        <f t="shared" ref="BH382" ca="1" si="6061">RANDBETWEEN(2,10)</f>
        <v>3</v>
      </c>
      <c r="BI382" s="120"/>
      <c r="BJ382" s="128"/>
      <c r="BK382" s="23">
        <f t="shared" ca="1" si="2496"/>
        <v>5</v>
      </c>
      <c r="BL382">
        <f t="shared" ref="BL382" ca="1" si="6062">BH382</f>
        <v>3</v>
      </c>
      <c r="BM382">
        <f t="shared" ref="BM382" ca="1" si="6063">BK382</f>
        <v>5</v>
      </c>
      <c r="BN382" s="114"/>
      <c r="BO382" s="114"/>
      <c r="BP382" s="114"/>
      <c r="BQ382" s="129"/>
      <c r="BR382" s="55">
        <f t="shared" ref="BR382" ca="1" si="6064">IF(BN381&gt;BO381,BH382,BK382)</f>
        <v>3</v>
      </c>
      <c r="BS382" s="114"/>
      <c r="BT382" s="129"/>
      <c r="BU382" s="55">
        <f t="shared" ref="BU382" ca="1" si="6065">IF(BN381&lt;BO381,BH382,BK382)</f>
        <v>5</v>
      </c>
      <c r="BV382" s="27">
        <f t="shared" ref="BV382" ca="1" si="6066">IF(BN381&gt;BO381,BL382,BM382)</f>
        <v>3</v>
      </c>
      <c r="BW382" s="27">
        <f t="shared" ref="BW382" ca="1" si="6067">IF(BN381&lt;BO381,BL382,BM382)</f>
        <v>5</v>
      </c>
      <c r="BX382" s="27">
        <f t="shared" ref="BX382" ca="1" si="6068">BV382*BW382</f>
        <v>15</v>
      </c>
      <c r="BY382" s="114"/>
      <c r="BZ382" s="114"/>
      <c r="CA382">
        <f t="shared" ca="1" si="5171"/>
        <v>15</v>
      </c>
      <c r="CB382" s="25">
        <f t="shared" ref="CB382" ca="1" si="6069">CA382/GCD(CA381,CA382)</f>
        <v>15</v>
      </c>
      <c r="CD382" s="128"/>
      <c r="CE382" s="23">
        <f t="shared" ref="CE382" ca="1" si="6070">CB382</f>
        <v>15</v>
      </c>
      <c r="CG382"/>
      <c r="CK382" s="5"/>
      <c r="CN382" s="5"/>
    </row>
    <row r="383" spans="2:92" ht="32" customHeight="1" thickBot="1" x14ac:dyDescent="0.6">
      <c r="B383" s="61"/>
      <c r="C383" s="130" t="s">
        <v>218</v>
      </c>
      <c r="D383" s="114">
        <v>40</v>
      </c>
      <c r="E383" s="114">
        <f t="shared" ref="E383" ca="1" si="6071">BQ383</f>
        <v>2</v>
      </c>
      <c r="F383" s="60">
        <f t="shared" ca="1" si="5129"/>
        <v>2</v>
      </c>
      <c r="G383" s="114" t="str">
        <f t="shared" ref="G383" si="6072">BS383</f>
        <v>　+　</v>
      </c>
      <c r="H383" s="114">
        <f t="shared" ref="H383" ca="1" si="6073">BT383</f>
        <v>1</v>
      </c>
      <c r="I383" s="60">
        <f t="shared" ca="1" si="5130"/>
        <v>2</v>
      </c>
      <c r="J383" s="26"/>
      <c r="K383" s="114">
        <f t="shared" ref="K383" ca="1" si="6074">CD383</f>
        <v>3</v>
      </c>
      <c r="L383" s="58">
        <f t="shared" ca="1" si="5131"/>
        <v>11</v>
      </c>
      <c r="M383" s="118" t="str">
        <f t="shared" ref="M383" ca="1" si="6075">IF(L384=1,"=","")</f>
        <v/>
      </c>
      <c r="N383" s="54"/>
      <c r="O383" s="118" t="str">
        <f t="shared" ref="O383" ca="1" si="6076">IF(L383=0,K383,"")</f>
        <v/>
      </c>
      <c r="P383" s="118" t="s">
        <v>250</v>
      </c>
      <c r="Q383" s="121">
        <f t="shared" ref="Q383" ca="1" si="6077">IF(E383="","",E383)</f>
        <v>2</v>
      </c>
      <c r="R383" s="114" t="s">
        <v>249</v>
      </c>
      <c r="S383" s="122">
        <f t="shared" ref="S383" ca="1" si="6078">F383</f>
        <v>2</v>
      </c>
      <c r="T383" s="114" t="s">
        <v>216</v>
      </c>
      <c r="U383" s="122">
        <f t="shared" ref="U383" ca="1" si="6079">F384</f>
        <v>5</v>
      </c>
      <c r="V383" s="114" t="s">
        <v>217</v>
      </c>
      <c r="W383" s="120" t="str">
        <f t="shared" ref="W383" si="6080">G383</f>
        <v>　+　</v>
      </c>
      <c r="X383" s="56"/>
      <c r="Y383" s="121">
        <f t="shared" ref="Y383" ca="1" si="6081">IF(H383="","",H383)</f>
        <v>1</v>
      </c>
      <c r="Z383" s="114" t="s">
        <v>249</v>
      </c>
      <c r="AA383" s="122">
        <f t="shared" ref="AA383" ca="1" si="6082">I383</f>
        <v>2</v>
      </c>
      <c r="AB383" s="114" t="s">
        <v>216</v>
      </c>
      <c r="AC383" s="122">
        <f t="shared" ref="AC383" ca="1" si="6083">I384</f>
        <v>6</v>
      </c>
      <c r="AD383" s="114" t="s">
        <v>217</v>
      </c>
      <c r="AE383" s="27"/>
      <c r="AF383" s="114" t="s">
        <v>233</v>
      </c>
      <c r="AG383" t="s">
        <v>230</v>
      </c>
      <c r="AH383" t="s">
        <v>250</v>
      </c>
      <c r="AI383" s="1">
        <f t="shared" ref="AI383" ca="1" si="6084">IF(K383="","",K383)</f>
        <v>3</v>
      </c>
      <c r="AJ383" t="s">
        <v>249</v>
      </c>
      <c r="AK383" s="1">
        <f t="shared" ref="AK383" ca="1" si="6085">L383</f>
        <v>11</v>
      </c>
      <c r="AL383" t="s">
        <v>216</v>
      </c>
      <c r="AM383" s="1">
        <f t="shared" ref="AM383" ca="1" si="6086">L384</f>
        <v>15</v>
      </c>
      <c r="AN383" t="s">
        <v>217</v>
      </c>
      <c r="AO383" t="s">
        <v>230</v>
      </c>
      <c r="AP383" s="114" t="str">
        <f t="shared" ca="1" si="5722"/>
        <v>\\(\\quad \\displaystyle 2\\frac{2}{5}　+　1\\frac{2}{6}　=　 \\)</v>
      </c>
      <c r="AQ383" t="str">
        <f t="shared" ca="1" si="4561"/>
        <v>\\(\\quad \\displaystyle 3\\frac{11}{15} \\)</v>
      </c>
      <c r="AS383" s="114" t="str">
        <f t="shared" ref="AS383" ca="1" si="6087">AP383</f>
        <v>\\(\\quad \\displaystyle 2\\frac{2}{5}　+　1\\frac{2}{6}　=　 \\)</v>
      </c>
      <c r="AT383" s="114" t="str">
        <f t="shared" ref="AT383" ca="1" si="6088">IF(O383="",AQ383,AQ384)</f>
        <v>\\(\\quad \\displaystyle 3\\frac{11}{15} \\)</v>
      </c>
      <c r="AU383" s="114" t="s">
        <v>60</v>
      </c>
      <c r="AV383" s="115" t="s">
        <v>222</v>
      </c>
      <c r="AW383" s="115" t="str">
        <f t="shared" ref="AW383" ca="1" si="6089">AS383</f>
        <v>\\(\\quad \\displaystyle 2\\frac{2}{5}　+　1\\frac{2}{6}　=　 \\)</v>
      </c>
      <c r="AX383" s="115" t="str">
        <f t="shared" ref="AX383" ca="1" si="6090">AT383</f>
        <v>\\(\\quad \\displaystyle 3\\frac{11}{15} \\)</v>
      </c>
      <c r="AY383" s="115" t="s">
        <v>62</v>
      </c>
      <c r="AZ383" s="116" t="str">
        <f t="shared" ref="AZ383" ca="1" si="6091">"INSERT INTO "&amp;AU383&amp;"(tangen,question,answer,editor,date,count) VALUES('"&amp;AV383&amp;"','"&amp;AW383&amp;"','"&amp;AX383&amp;"','"&amp;AY383&amp;"',NOW(),0);"</f>
        <v>INSERT INTO math(tangen,question,answer,editor,date,count) VALUES('m3900','\\(\\quad \\displaystyle 2\\frac{2}{5}　+　1\\frac{2}{6}　=　 \\)','\\(\\quad \\displaystyle 3\\frac{11}{15} \\)','harazono',NOW(),0);</v>
      </c>
      <c r="BG383" s="128">
        <f t="shared" ref="BG383" ca="1" si="6092">RANDBETWEEN(2,10)</f>
        <v>2</v>
      </c>
      <c r="BH383" s="22">
        <f t="shared" ref="BH383" ca="1" si="6093">RANDBETWEEN(1,BH384-1)</f>
        <v>2</v>
      </c>
      <c r="BI383" s="120" t="s">
        <v>231</v>
      </c>
      <c r="BJ383" s="128">
        <f t="shared" ref="BJ383" ca="1" si="6094">RANDBETWEEN(1,BG383-1)</f>
        <v>1</v>
      </c>
      <c r="BK383" s="22">
        <f t="shared" ref="BK383" ca="1" si="6095">RANDBETWEEN(1,BK384-1)</f>
        <v>2</v>
      </c>
      <c r="BL383">
        <f t="shared" ref="BL383" ca="1" si="6096">(BH383+BG383*BH384)</f>
        <v>12</v>
      </c>
      <c r="BM383">
        <f t="shared" ref="BM383" ca="1" si="6097">BK383+BJ383*BK384</f>
        <v>8</v>
      </c>
      <c r="BN383" s="114">
        <f t="shared" ref="BN383" ca="1" si="6098">(BH383+BG383*BH384)/BH384</f>
        <v>2.4</v>
      </c>
      <c r="BO383" s="114">
        <f t="shared" ref="BO383" ca="1" si="6099">(BK383+BJ383*BK384)/BK384</f>
        <v>1.3333333333333333</v>
      </c>
      <c r="BP383" s="114" t="s">
        <v>26</v>
      </c>
      <c r="BQ383" s="129">
        <f t="shared" ref="BQ383" ca="1" si="6100">IF(BN383&gt;BO383,BG383,BJ383)</f>
        <v>2</v>
      </c>
      <c r="BR383" s="57">
        <f t="shared" ref="BR383" ca="1" si="6101">IF(BN383&gt;BO383,BH383,BK383)</f>
        <v>2</v>
      </c>
      <c r="BS383" s="114" t="str">
        <f t="shared" ref="BS383" si="6102">BI383</f>
        <v>　+　</v>
      </c>
      <c r="BT383" s="129">
        <f t="shared" ref="BT383" ca="1" si="6103">IF(BN383&lt;BO383,BG383,BJ383)</f>
        <v>1</v>
      </c>
      <c r="BU383" s="57">
        <f t="shared" ref="BU383" ca="1" si="6104">IF(BN383&lt;BO383,BH383,BK383)</f>
        <v>2</v>
      </c>
      <c r="BV383" s="27">
        <f t="shared" ref="BV383" ca="1" si="6105">IF(BN383&gt;BO383,BL383,BM383)</f>
        <v>12</v>
      </c>
      <c r="BW383" s="27">
        <f t="shared" ref="BW383" ca="1" si="6106">IF(BN383&lt;BO383,BL383,BM383)</f>
        <v>8</v>
      </c>
      <c r="BX383" s="58">
        <f t="shared" ref="BX383" ca="1" si="6107">BV383*BW384+BW383*BV384</f>
        <v>112</v>
      </c>
      <c r="BY383" s="114" t="s">
        <v>26</v>
      </c>
      <c r="BZ383" s="114" t="str">
        <f t="shared" ref="BZ383" ca="1" si="6108">IF(BX383&lt;0,"-","")</f>
        <v/>
      </c>
      <c r="CA383" s="30">
        <f t="shared" ca="1" si="5171"/>
        <v>112</v>
      </c>
      <c r="CB383" s="24">
        <f t="shared" ref="CB383" ca="1" si="6109">CA383/GCD(CA383,CA384)</f>
        <v>56</v>
      </c>
      <c r="CD383" s="128">
        <f t="shared" ref="CD383" ca="1" si="6110">QUOTIENT(CB383,CB384)</f>
        <v>3</v>
      </c>
      <c r="CE383" s="57">
        <f t="shared" ref="CE383" ca="1" si="6111">MOD(CB383,CB384)</f>
        <v>11</v>
      </c>
      <c r="CG383"/>
      <c r="CK383" s="5"/>
      <c r="CN383" s="5"/>
    </row>
    <row r="384" spans="2:92" ht="32" customHeight="1" x14ac:dyDescent="0.55000000000000004">
      <c r="B384" s="61"/>
      <c r="C384" s="131"/>
      <c r="D384" s="114"/>
      <c r="E384" s="114"/>
      <c r="F384" s="59">
        <f t="shared" ca="1" si="5129"/>
        <v>5</v>
      </c>
      <c r="G384" s="114"/>
      <c r="H384" s="114"/>
      <c r="I384" s="59">
        <f t="shared" ca="1" si="5130"/>
        <v>6</v>
      </c>
      <c r="J384" s="26"/>
      <c r="K384" s="114"/>
      <c r="L384" s="27">
        <f t="shared" ca="1" si="5131"/>
        <v>15</v>
      </c>
      <c r="M384" s="118"/>
      <c r="N384" s="54"/>
      <c r="O384" s="118"/>
      <c r="P384" s="118"/>
      <c r="Q384" s="121"/>
      <c r="R384" s="114"/>
      <c r="S384" s="122"/>
      <c r="T384" s="114"/>
      <c r="U384" s="122"/>
      <c r="V384" s="114"/>
      <c r="W384" s="120"/>
      <c r="X384" s="56"/>
      <c r="Y384" s="121"/>
      <c r="Z384" s="114"/>
      <c r="AA384" s="122"/>
      <c r="AB384" s="114"/>
      <c r="AC384" s="122"/>
      <c r="AD384" s="114"/>
      <c r="AE384" s="27"/>
      <c r="AF384" s="114"/>
      <c r="AG384" t="s">
        <v>230</v>
      </c>
      <c r="AH384" t="s">
        <v>250</v>
      </c>
      <c r="AI384" s="1" t="str">
        <f t="shared" ref="AI384" ca="1" si="6112">IF(O383="","",O383)</f>
        <v/>
      </c>
      <c r="AK384" s="1"/>
      <c r="AM384" s="1"/>
      <c r="AO384" t="s">
        <v>230</v>
      </c>
      <c r="AP384" s="114"/>
      <c r="AQ384" t="str">
        <f t="shared" ca="1" si="4561"/>
        <v>\\(\\quad \\displaystyle  \\)</v>
      </c>
      <c r="AS384" s="114"/>
      <c r="AT384" s="114"/>
      <c r="AU384" s="114"/>
      <c r="AV384" s="114"/>
      <c r="AW384" s="114"/>
      <c r="AX384" s="114"/>
      <c r="AY384" s="114"/>
      <c r="AZ384" s="117"/>
      <c r="BG384" s="128"/>
      <c r="BH384" s="23">
        <f t="shared" ref="BH384" ca="1" si="6113">RANDBETWEEN(2,10)</f>
        <v>5</v>
      </c>
      <c r="BI384" s="120"/>
      <c r="BJ384" s="128"/>
      <c r="BK384" s="23">
        <f t="shared" ca="1" si="2496"/>
        <v>6</v>
      </c>
      <c r="BL384">
        <f t="shared" ref="BL384" ca="1" si="6114">BH384</f>
        <v>5</v>
      </c>
      <c r="BM384">
        <f t="shared" ref="BM384" ca="1" si="6115">BK384</f>
        <v>6</v>
      </c>
      <c r="BN384" s="114"/>
      <c r="BO384" s="114"/>
      <c r="BP384" s="114"/>
      <c r="BQ384" s="129"/>
      <c r="BR384" s="55">
        <f t="shared" ref="BR384" ca="1" si="6116">IF(BN383&gt;BO383,BH384,BK384)</f>
        <v>5</v>
      </c>
      <c r="BS384" s="114"/>
      <c r="BT384" s="129"/>
      <c r="BU384" s="55">
        <f t="shared" ref="BU384" ca="1" si="6117">IF(BN383&lt;BO383,BH384,BK384)</f>
        <v>6</v>
      </c>
      <c r="BV384" s="27">
        <f t="shared" ref="BV384" ca="1" si="6118">IF(BN383&gt;BO383,BL384,BM384)</f>
        <v>5</v>
      </c>
      <c r="BW384" s="27">
        <f t="shared" ref="BW384" ca="1" si="6119">IF(BN383&lt;BO383,BL384,BM384)</f>
        <v>6</v>
      </c>
      <c r="BX384" s="27">
        <f t="shared" ref="BX384" ca="1" si="6120">BV384*BW384</f>
        <v>30</v>
      </c>
      <c r="BY384" s="114"/>
      <c r="BZ384" s="114"/>
      <c r="CA384">
        <f t="shared" ca="1" si="5171"/>
        <v>30</v>
      </c>
      <c r="CB384" s="25">
        <f t="shared" ref="CB384" ca="1" si="6121">CA384/GCD(CA383,CA384)</f>
        <v>15</v>
      </c>
      <c r="CD384" s="128"/>
      <c r="CE384" s="23">
        <f t="shared" ref="CE384" ca="1" si="6122">CB384</f>
        <v>15</v>
      </c>
      <c r="CG384"/>
      <c r="CK384" s="5"/>
      <c r="CN384" s="5"/>
    </row>
    <row r="385" spans="2:92" ht="32" customHeight="1" thickBot="1" x14ac:dyDescent="0.6">
      <c r="B385" s="61"/>
      <c r="C385" s="130" t="s">
        <v>218</v>
      </c>
      <c r="D385" s="114">
        <v>41</v>
      </c>
      <c r="E385" s="114">
        <f t="shared" ref="E385" ca="1" si="6123">BQ385</f>
        <v>7</v>
      </c>
      <c r="F385" s="60">
        <f t="shared" ca="1" si="5129"/>
        <v>3</v>
      </c>
      <c r="G385" s="114" t="str">
        <f t="shared" ref="G385" si="6124">BS385</f>
        <v>　+　</v>
      </c>
      <c r="H385" s="114">
        <f t="shared" ref="H385" ca="1" si="6125">BT385</f>
        <v>4</v>
      </c>
      <c r="I385" s="60">
        <f t="shared" ca="1" si="5130"/>
        <v>2</v>
      </c>
      <c r="J385" s="26"/>
      <c r="K385" s="114">
        <f t="shared" ref="K385" ca="1" si="6126">CD385</f>
        <v>11</v>
      </c>
      <c r="L385" s="58">
        <f t="shared" ca="1" si="5131"/>
        <v>13</v>
      </c>
      <c r="M385" s="118" t="str">
        <f t="shared" ref="M385:M389" ca="1" si="6127">IF(L386=1,"=","")</f>
        <v/>
      </c>
      <c r="N385" s="54"/>
      <c r="O385" s="118" t="str">
        <f t="shared" ref="O385" ca="1" si="6128">IF(L385=0,K385,"")</f>
        <v/>
      </c>
      <c r="P385" s="118" t="s">
        <v>250</v>
      </c>
      <c r="Q385" s="121">
        <f t="shared" ref="Q385" ca="1" si="6129">IF(E385="","",E385)</f>
        <v>7</v>
      </c>
      <c r="R385" s="114" t="s">
        <v>249</v>
      </c>
      <c r="S385" s="122">
        <f t="shared" ref="S385" ca="1" si="6130">F385</f>
        <v>3</v>
      </c>
      <c r="T385" s="114" t="s">
        <v>216</v>
      </c>
      <c r="U385" s="122">
        <f t="shared" ref="U385" ca="1" si="6131">F386</f>
        <v>9</v>
      </c>
      <c r="V385" s="114" t="s">
        <v>217</v>
      </c>
      <c r="W385" s="120" t="str">
        <f t="shared" ref="W385" si="6132">G385</f>
        <v>　+　</v>
      </c>
      <c r="X385" s="56"/>
      <c r="Y385" s="121">
        <f t="shared" ref="Y385" ca="1" si="6133">IF(H385="","",H385)</f>
        <v>4</v>
      </c>
      <c r="Z385" s="114" t="s">
        <v>249</v>
      </c>
      <c r="AA385" s="122">
        <f t="shared" ref="AA385" ca="1" si="6134">I385</f>
        <v>2</v>
      </c>
      <c r="AB385" s="114" t="s">
        <v>216</v>
      </c>
      <c r="AC385" s="122">
        <f t="shared" ref="AC385" ca="1" si="6135">I386</f>
        <v>7</v>
      </c>
      <c r="AD385" s="114" t="s">
        <v>217</v>
      </c>
      <c r="AE385" s="27"/>
      <c r="AF385" s="114" t="s">
        <v>233</v>
      </c>
      <c r="AG385" t="s">
        <v>230</v>
      </c>
      <c r="AH385" t="s">
        <v>250</v>
      </c>
      <c r="AI385" s="1">
        <f t="shared" ref="AI385" ca="1" si="6136">IF(K385="","",K385)</f>
        <v>11</v>
      </c>
      <c r="AJ385" t="s">
        <v>249</v>
      </c>
      <c r="AK385" s="1">
        <f t="shared" ref="AK385" ca="1" si="6137">L385</f>
        <v>13</v>
      </c>
      <c r="AL385" t="s">
        <v>216</v>
      </c>
      <c r="AM385" s="1">
        <f t="shared" ref="AM385" ca="1" si="6138">L386</f>
        <v>21</v>
      </c>
      <c r="AN385" t="s">
        <v>217</v>
      </c>
      <c r="AO385" t="s">
        <v>230</v>
      </c>
      <c r="AP385" s="114" t="str">
        <f t="shared" ca="1" si="5722"/>
        <v>\\(\\quad \\displaystyle 7\\frac{3}{9}　+　4\\frac{2}{7}　=　 \\)</v>
      </c>
      <c r="AQ385" t="str">
        <f t="shared" ca="1" si="4561"/>
        <v>\\(\\quad \\displaystyle 11\\frac{13}{21} \\)</v>
      </c>
      <c r="AS385" s="114" t="str">
        <f t="shared" ref="AS385" ca="1" si="6139">AP385</f>
        <v>\\(\\quad \\displaystyle 7\\frac{3}{9}　+　4\\frac{2}{7}　=　 \\)</v>
      </c>
      <c r="AT385" s="114" t="str">
        <f t="shared" ref="AT385" ca="1" si="6140">IF(O385="",AQ385,AQ386)</f>
        <v>\\(\\quad \\displaystyle 11\\frac{13}{21} \\)</v>
      </c>
      <c r="AU385" s="114" t="s">
        <v>60</v>
      </c>
      <c r="AV385" s="115" t="s">
        <v>222</v>
      </c>
      <c r="AW385" s="115" t="str">
        <f t="shared" ref="AW385" ca="1" si="6141">AS385</f>
        <v>\\(\\quad \\displaystyle 7\\frac{3}{9}　+　4\\frac{2}{7}　=　 \\)</v>
      </c>
      <c r="AX385" s="115" t="str">
        <f t="shared" ref="AX385" ca="1" si="6142">AT385</f>
        <v>\\(\\quad \\displaystyle 11\\frac{13}{21} \\)</v>
      </c>
      <c r="AY385" s="115" t="s">
        <v>62</v>
      </c>
      <c r="AZ385" s="116" t="str">
        <f t="shared" ref="AZ385" ca="1" si="6143">"INSERT INTO "&amp;AU385&amp;"(tangen,question,answer,editor,date,count) VALUES('"&amp;AV385&amp;"','"&amp;AW385&amp;"','"&amp;AX385&amp;"','"&amp;AY385&amp;"',NOW(),0);"</f>
        <v>INSERT INTO math(tangen,question,answer,editor,date,count) VALUES('m3900','\\(\\quad \\displaystyle 7\\frac{3}{9}　+　4\\frac{2}{7}　=　 \\)','\\(\\quad \\displaystyle 11\\frac{13}{21} \\)','harazono',NOW(),0);</v>
      </c>
      <c r="BG385" s="128">
        <f t="shared" ref="BG385:BG389" ca="1" si="6144">RANDBETWEEN(2,10)</f>
        <v>7</v>
      </c>
      <c r="BH385" s="22">
        <f t="shared" ref="BH385" ca="1" si="6145">RANDBETWEEN(1,BH386-1)</f>
        <v>3</v>
      </c>
      <c r="BI385" s="120" t="s">
        <v>231</v>
      </c>
      <c r="BJ385" s="128">
        <f t="shared" ref="BJ385" ca="1" si="6146">RANDBETWEEN(1,BG385-1)</f>
        <v>4</v>
      </c>
      <c r="BK385" s="22">
        <f t="shared" ref="BK385" ca="1" si="6147">RANDBETWEEN(1,BK386-1)</f>
        <v>2</v>
      </c>
      <c r="BL385">
        <f t="shared" ref="BL385" ca="1" si="6148">(BH385+BG385*BH386)</f>
        <v>66</v>
      </c>
      <c r="BM385">
        <f t="shared" ref="BM385" ca="1" si="6149">BK385+BJ385*BK386</f>
        <v>30</v>
      </c>
      <c r="BN385" s="114">
        <f t="shared" ref="BN385" ca="1" si="6150">(BH385+BG385*BH386)/BH386</f>
        <v>7.333333333333333</v>
      </c>
      <c r="BO385" s="114">
        <f t="shared" ref="BO385" ca="1" si="6151">(BK385+BJ385*BK386)/BK386</f>
        <v>4.2857142857142856</v>
      </c>
      <c r="BP385" s="114" t="s">
        <v>26</v>
      </c>
      <c r="BQ385" s="129">
        <f t="shared" ref="BQ385" ca="1" si="6152">IF(BN385&gt;BO385,BG385,BJ385)</f>
        <v>7</v>
      </c>
      <c r="BR385" s="57">
        <f t="shared" ref="BR385" ca="1" si="6153">IF(BN385&gt;BO385,BH385,BK385)</f>
        <v>3</v>
      </c>
      <c r="BS385" s="114" t="str">
        <f t="shared" ref="BS385" si="6154">BI385</f>
        <v>　+　</v>
      </c>
      <c r="BT385" s="129">
        <f t="shared" ref="BT385" ca="1" si="6155">IF(BN385&lt;BO385,BG385,BJ385)</f>
        <v>4</v>
      </c>
      <c r="BU385" s="57">
        <f t="shared" ref="BU385" ca="1" si="6156">IF(BN385&lt;BO385,BH385,BK385)</f>
        <v>2</v>
      </c>
      <c r="BV385" s="27">
        <f t="shared" ref="BV385" ca="1" si="6157">IF(BN385&gt;BO385,BL385,BM385)</f>
        <v>66</v>
      </c>
      <c r="BW385" s="27">
        <f t="shared" ref="BW385" ca="1" si="6158">IF(BN385&lt;BO385,BL385,BM385)</f>
        <v>30</v>
      </c>
      <c r="BX385" s="58">
        <f t="shared" ref="BX385" ca="1" si="6159">BV385*BW386+BW385*BV386</f>
        <v>732</v>
      </c>
      <c r="BY385" s="114" t="s">
        <v>26</v>
      </c>
      <c r="BZ385" s="114" t="str">
        <f t="shared" ref="BZ385" ca="1" si="6160">IF(BX385&lt;0,"-","")</f>
        <v/>
      </c>
      <c r="CA385" s="30">
        <f t="shared" ca="1" si="5171"/>
        <v>732</v>
      </c>
      <c r="CB385" s="24">
        <f t="shared" ref="CB385:CB389" ca="1" si="6161">CA385/GCD(CA385,CA386)</f>
        <v>244</v>
      </c>
      <c r="CD385" s="128">
        <f t="shared" ref="CD385" ca="1" si="6162">QUOTIENT(CB385,CB386)</f>
        <v>11</v>
      </c>
      <c r="CE385" s="57">
        <f t="shared" ref="CE385" ca="1" si="6163">MOD(CB385,CB386)</f>
        <v>13</v>
      </c>
      <c r="CG385"/>
      <c r="CK385" s="5"/>
      <c r="CN385" s="5"/>
    </row>
    <row r="386" spans="2:92" ht="32" customHeight="1" x14ac:dyDescent="0.55000000000000004">
      <c r="B386" s="61"/>
      <c r="C386" s="131"/>
      <c r="D386" s="114"/>
      <c r="E386" s="114"/>
      <c r="F386" s="59">
        <f t="shared" ca="1" si="5129"/>
        <v>9</v>
      </c>
      <c r="G386" s="114"/>
      <c r="H386" s="114"/>
      <c r="I386" s="59">
        <f t="shared" ca="1" si="5130"/>
        <v>7</v>
      </c>
      <c r="J386" s="26"/>
      <c r="K386" s="114"/>
      <c r="L386" s="27">
        <f t="shared" ca="1" si="5131"/>
        <v>21</v>
      </c>
      <c r="M386" s="118"/>
      <c r="N386" s="54"/>
      <c r="O386" s="118"/>
      <c r="P386" s="118"/>
      <c r="Q386" s="121"/>
      <c r="R386" s="114"/>
      <c r="S386" s="122"/>
      <c r="T386" s="114"/>
      <c r="U386" s="122"/>
      <c r="V386" s="114"/>
      <c r="W386" s="120"/>
      <c r="X386" s="56"/>
      <c r="Y386" s="121"/>
      <c r="Z386" s="114"/>
      <c r="AA386" s="122"/>
      <c r="AB386" s="114"/>
      <c r="AC386" s="122"/>
      <c r="AD386" s="114"/>
      <c r="AE386" s="27"/>
      <c r="AF386" s="114"/>
      <c r="AG386" t="s">
        <v>230</v>
      </c>
      <c r="AH386" t="s">
        <v>250</v>
      </c>
      <c r="AI386" s="1" t="str">
        <f t="shared" ref="AI386" ca="1" si="6164">IF(O385="","",O385)</f>
        <v/>
      </c>
      <c r="AK386" s="1"/>
      <c r="AM386" s="1"/>
      <c r="AO386" t="s">
        <v>230</v>
      </c>
      <c r="AP386" s="114"/>
      <c r="AQ386" t="str">
        <f t="shared" ca="1" si="4561"/>
        <v>\\(\\quad \\displaystyle  \\)</v>
      </c>
      <c r="AS386" s="114"/>
      <c r="AT386" s="114"/>
      <c r="AU386" s="114"/>
      <c r="AV386" s="114"/>
      <c r="AW386" s="114"/>
      <c r="AX386" s="114"/>
      <c r="AY386" s="114"/>
      <c r="AZ386" s="117"/>
      <c r="BG386" s="128"/>
      <c r="BH386" s="23">
        <f t="shared" ref="BH386:BH390" ca="1" si="6165">RANDBETWEEN(2,10)</f>
        <v>9</v>
      </c>
      <c r="BI386" s="120"/>
      <c r="BJ386" s="128"/>
      <c r="BK386" s="23">
        <f t="shared" ca="1" si="2496"/>
        <v>7</v>
      </c>
      <c r="BL386">
        <f t="shared" ref="BL386" ca="1" si="6166">BH386</f>
        <v>9</v>
      </c>
      <c r="BM386">
        <f t="shared" ref="BM386" ca="1" si="6167">BK386</f>
        <v>7</v>
      </c>
      <c r="BN386" s="114"/>
      <c r="BO386" s="114"/>
      <c r="BP386" s="114"/>
      <c r="BQ386" s="129"/>
      <c r="BR386" s="55">
        <f t="shared" ref="BR386" ca="1" si="6168">IF(BN385&gt;BO385,BH386,BK386)</f>
        <v>9</v>
      </c>
      <c r="BS386" s="114"/>
      <c r="BT386" s="129"/>
      <c r="BU386" s="55">
        <f t="shared" ref="BU386" ca="1" si="6169">IF(BN385&lt;BO385,BH386,BK386)</f>
        <v>7</v>
      </c>
      <c r="BV386" s="27">
        <f t="shared" ref="BV386" ca="1" si="6170">IF(BN385&gt;BO385,BL386,BM386)</f>
        <v>9</v>
      </c>
      <c r="BW386" s="27">
        <f t="shared" ref="BW386" ca="1" si="6171">IF(BN385&lt;BO385,BL386,BM386)</f>
        <v>7</v>
      </c>
      <c r="BX386" s="27">
        <f t="shared" ref="BX386" ca="1" si="6172">BV386*BW386</f>
        <v>63</v>
      </c>
      <c r="BY386" s="114"/>
      <c r="BZ386" s="114"/>
      <c r="CA386">
        <f t="shared" ca="1" si="5171"/>
        <v>63</v>
      </c>
      <c r="CB386" s="25">
        <f t="shared" ref="CB386:CB390" ca="1" si="6173">CA386/GCD(CA385,CA386)</f>
        <v>21</v>
      </c>
      <c r="CD386" s="128"/>
      <c r="CE386" s="23">
        <f t="shared" ref="CE386" ca="1" si="6174">CB386</f>
        <v>21</v>
      </c>
      <c r="CG386"/>
      <c r="CK386" s="5"/>
      <c r="CN386" s="5"/>
    </row>
    <row r="387" spans="2:92" ht="32" customHeight="1" thickBot="1" x14ac:dyDescent="0.6">
      <c r="B387" s="61"/>
      <c r="C387" s="130" t="s">
        <v>218</v>
      </c>
      <c r="D387" s="114">
        <v>42</v>
      </c>
      <c r="E387" s="114">
        <f t="shared" ref="E387" ca="1" si="6175">BQ387</f>
        <v>2</v>
      </c>
      <c r="F387" s="60">
        <f t="shared" ref="F387:F388" ca="1" si="6176">BR387</f>
        <v>6</v>
      </c>
      <c r="G387" s="114" t="str">
        <f t="shared" ref="G387" si="6177">BS387</f>
        <v>　+　</v>
      </c>
      <c r="H387" s="114">
        <f t="shared" ref="H387" ca="1" si="6178">BT387</f>
        <v>1</v>
      </c>
      <c r="I387" s="60">
        <f t="shared" ref="I387:I388" ca="1" si="6179">BU387</f>
        <v>1</v>
      </c>
      <c r="J387" s="26"/>
      <c r="K387" s="114">
        <f t="shared" ref="K387" ca="1" si="6180">CD387</f>
        <v>3</v>
      </c>
      <c r="L387" s="58">
        <f t="shared" ref="L387:L388" ca="1" si="6181">CE387</f>
        <v>23</v>
      </c>
      <c r="M387" s="118" t="str">
        <f t="shared" ca="1" si="6127"/>
        <v/>
      </c>
      <c r="N387" s="54"/>
      <c r="O387" s="118" t="str">
        <f t="shared" ref="O387" ca="1" si="6182">IF(L387=0,K387,"")</f>
        <v/>
      </c>
      <c r="P387" s="118" t="s">
        <v>250</v>
      </c>
      <c r="Q387" s="121">
        <f t="shared" ref="Q387" ca="1" si="6183">IF(E387="","",E387)</f>
        <v>2</v>
      </c>
      <c r="R387" s="114" t="s">
        <v>249</v>
      </c>
      <c r="S387" s="122">
        <f t="shared" ref="S387" ca="1" si="6184">F387</f>
        <v>6</v>
      </c>
      <c r="T387" s="114" t="s">
        <v>216</v>
      </c>
      <c r="U387" s="122">
        <f t="shared" ref="U387" ca="1" si="6185">F388</f>
        <v>9</v>
      </c>
      <c r="V387" s="114" t="s">
        <v>217</v>
      </c>
      <c r="W387" s="120" t="str">
        <f t="shared" ref="W387" si="6186">G387</f>
        <v>　+　</v>
      </c>
      <c r="X387" s="56"/>
      <c r="Y387" s="121">
        <f t="shared" ref="Y387" ca="1" si="6187">IF(H387="","",H387)</f>
        <v>1</v>
      </c>
      <c r="Z387" s="114" t="s">
        <v>249</v>
      </c>
      <c r="AA387" s="122">
        <f t="shared" ref="AA387" ca="1" si="6188">I387</f>
        <v>1</v>
      </c>
      <c r="AB387" s="114" t="s">
        <v>216</v>
      </c>
      <c r="AC387" s="122">
        <f t="shared" ref="AC387" ca="1" si="6189">I388</f>
        <v>10</v>
      </c>
      <c r="AD387" s="114" t="s">
        <v>217</v>
      </c>
      <c r="AE387" s="27"/>
      <c r="AF387" s="114" t="s">
        <v>233</v>
      </c>
      <c r="AG387" t="s">
        <v>230</v>
      </c>
      <c r="AH387" t="s">
        <v>250</v>
      </c>
      <c r="AI387" s="1">
        <f t="shared" ref="AI387" ca="1" si="6190">IF(K387="","",K387)</f>
        <v>3</v>
      </c>
      <c r="AJ387" t="s">
        <v>249</v>
      </c>
      <c r="AK387" s="1">
        <f t="shared" ref="AK387" ca="1" si="6191">L387</f>
        <v>23</v>
      </c>
      <c r="AL387" t="s">
        <v>216</v>
      </c>
      <c r="AM387" s="1">
        <f t="shared" ref="AM387" ca="1" si="6192">L388</f>
        <v>30</v>
      </c>
      <c r="AN387" t="s">
        <v>217</v>
      </c>
      <c r="AO387" t="s">
        <v>230</v>
      </c>
      <c r="AP387" s="114" t="str">
        <f t="shared" ca="1" si="5722"/>
        <v>\\(\\quad \\displaystyle 2\\frac{6}{9}　+　1\\frac{1}{10}　=　 \\)</v>
      </c>
      <c r="AQ387" t="str">
        <f t="shared" ref="AQ387:AQ450" ca="1" si="6193">AH387&amp;AI387&amp;AJ387&amp;AK387&amp;AL387&amp;AM387&amp;AN387&amp;AO387</f>
        <v>\\(\\quad \\displaystyle 3\\frac{23}{30} \\)</v>
      </c>
      <c r="AS387" s="114" t="str">
        <f t="shared" ref="AS387" ca="1" si="6194">AP387</f>
        <v>\\(\\quad \\displaystyle 2\\frac{6}{9}　+　1\\frac{1}{10}　=　 \\)</v>
      </c>
      <c r="AT387" s="114" t="str">
        <f t="shared" ref="AT387" ca="1" si="6195">IF(O387="",AQ387,AQ388)</f>
        <v>\\(\\quad \\displaystyle 3\\frac{23}{30} \\)</v>
      </c>
      <c r="AU387" s="114" t="s">
        <v>60</v>
      </c>
      <c r="AV387" s="115" t="s">
        <v>222</v>
      </c>
      <c r="AW387" s="115" t="str">
        <f t="shared" ref="AW387" ca="1" si="6196">AS387</f>
        <v>\\(\\quad \\displaystyle 2\\frac{6}{9}　+　1\\frac{1}{10}　=　 \\)</v>
      </c>
      <c r="AX387" s="115" t="str">
        <f t="shared" ref="AX387" ca="1" si="6197">AT387</f>
        <v>\\(\\quad \\displaystyle 3\\frac{23}{30} \\)</v>
      </c>
      <c r="AY387" s="115" t="s">
        <v>62</v>
      </c>
      <c r="AZ387" s="116" t="str">
        <f t="shared" ref="AZ387" ca="1" si="6198">"INSERT INTO "&amp;AU387&amp;"(tangen,question,answer,editor,date,count) VALUES('"&amp;AV387&amp;"','"&amp;AW387&amp;"','"&amp;AX387&amp;"','"&amp;AY387&amp;"',NOW(),0);"</f>
        <v>INSERT INTO math(tangen,question,answer,editor,date,count) VALUES('m3900','\\(\\quad \\displaystyle 2\\frac{6}{9}　+　1\\frac{1}{10}　=　 \\)','\\(\\quad \\displaystyle 3\\frac{23}{30} \\)','harazono',NOW(),0);</v>
      </c>
      <c r="BG387" s="128">
        <f t="shared" ca="1" si="6144"/>
        <v>2</v>
      </c>
      <c r="BH387" s="22">
        <f t="shared" ref="BH387" ca="1" si="6199">RANDBETWEEN(1,BH388-1)</f>
        <v>6</v>
      </c>
      <c r="BI387" s="120" t="s">
        <v>231</v>
      </c>
      <c r="BJ387" s="128">
        <f t="shared" ref="BJ387" ca="1" si="6200">RANDBETWEEN(1,BG387-1)</f>
        <v>1</v>
      </c>
      <c r="BK387" s="22">
        <f t="shared" ref="BK387" ca="1" si="6201">RANDBETWEEN(1,BK388-1)</f>
        <v>1</v>
      </c>
      <c r="BL387">
        <f t="shared" ref="BL387" ca="1" si="6202">(BH387+BG387*BH388)</f>
        <v>24</v>
      </c>
      <c r="BM387">
        <f t="shared" ref="BM387" ca="1" si="6203">BK387+BJ387*BK388</f>
        <v>11</v>
      </c>
      <c r="BN387" s="114">
        <f t="shared" ref="BN387" ca="1" si="6204">(BH387+BG387*BH388)/BH388</f>
        <v>2.6666666666666665</v>
      </c>
      <c r="BO387" s="114">
        <f t="shared" ref="BO387" ca="1" si="6205">(BK387+BJ387*BK388)/BK388</f>
        <v>1.1000000000000001</v>
      </c>
      <c r="BP387" s="114" t="s">
        <v>26</v>
      </c>
      <c r="BQ387" s="129">
        <f t="shared" ref="BQ387" ca="1" si="6206">IF(BN387&gt;BO387,BG387,BJ387)</f>
        <v>2</v>
      </c>
      <c r="BR387" s="57">
        <f t="shared" ref="BR387" ca="1" si="6207">IF(BN387&gt;BO387,BH387,BK387)</f>
        <v>6</v>
      </c>
      <c r="BS387" s="114" t="str">
        <f t="shared" ref="BS387" si="6208">BI387</f>
        <v>　+　</v>
      </c>
      <c r="BT387" s="129">
        <f t="shared" ref="BT387" ca="1" si="6209">IF(BN387&lt;BO387,BG387,BJ387)</f>
        <v>1</v>
      </c>
      <c r="BU387" s="57">
        <f t="shared" ref="BU387" ca="1" si="6210">IF(BN387&lt;BO387,BH387,BK387)</f>
        <v>1</v>
      </c>
      <c r="BV387" s="27">
        <f t="shared" ref="BV387" ca="1" si="6211">IF(BN387&gt;BO387,BL387,BM387)</f>
        <v>24</v>
      </c>
      <c r="BW387" s="27">
        <f t="shared" ref="BW387" ca="1" si="6212">IF(BN387&lt;BO387,BL387,BM387)</f>
        <v>11</v>
      </c>
      <c r="BX387" s="58">
        <f t="shared" ref="BX387" ca="1" si="6213">BV387*BW388+BW387*BV388</f>
        <v>339</v>
      </c>
      <c r="BY387" s="114" t="s">
        <v>26</v>
      </c>
      <c r="BZ387" s="114" t="str">
        <f t="shared" ref="BZ387" ca="1" si="6214">IF(BX387&lt;0,"-","")</f>
        <v/>
      </c>
      <c r="CA387" s="30">
        <f t="shared" ref="CA387:CA388" ca="1" si="6215">ABS(BX387)</f>
        <v>339</v>
      </c>
      <c r="CB387" s="24">
        <f t="shared" ca="1" si="6161"/>
        <v>113</v>
      </c>
      <c r="CD387" s="128">
        <f t="shared" ref="CD387" ca="1" si="6216">QUOTIENT(CB387,CB388)</f>
        <v>3</v>
      </c>
      <c r="CE387" s="57">
        <f t="shared" ref="CE387" ca="1" si="6217">MOD(CB387,CB388)</f>
        <v>23</v>
      </c>
      <c r="CG387"/>
      <c r="CK387" s="5"/>
      <c r="CN387" s="5"/>
    </row>
    <row r="388" spans="2:92" ht="32" customHeight="1" x14ac:dyDescent="0.55000000000000004">
      <c r="B388" s="61"/>
      <c r="C388" s="131"/>
      <c r="D388" s="114"/>
      <c r="E388" s="114"/>
      <c r="F388" s="59">
        <f t="shared" ca="1" si="6176"/>
        <v>9</v>
      </c>
      <c r="G388" s="114"/>
      <c r="H388" s="114"/>
      <c r="I388" s="59">
        <f t="shared" ca="1" si="6179"/>
        <v>10</v>
      </c>
      <c r="J388" s="26"/>
      <c r="K388" s="114"/>
      <c r="L388" s="27">
        <f t="shared" ca="1" si="6181"/>
        <v>30</v>
      </c>
      <c r="M388" s="118"/>
      <c r="N388" s="54"/>
      <c r="O388" s="118"/>
      <c r="P388" s="118"/>
      <c r="Q388" s="121"/>
      <c r="R388" s="114"/>
      <c r="S388" s="122"/>
      <c r="T388" s="114"/>
      <c r="U388" s="122"/>
      <c r="V388" s="114"/>
      <c r="W388" s="120"/>
      <c r="X388" s="56"/>
      <c r="Y388" s="121"/>
      <c r="Z388" s="114"/>
      <c r="AA388" s="122"/>
      <c r="AB388" s="114"/>
      <c r="AC388" s="122"/>
      <c r="AD388" s="114"/>
      <c r="AE388" s="27"/>
      <c r="AF388" s="114"/>
      <c r="AG388" t="s">
        <v>230</v>
      </c>
      <c r="AH388" t="s">
        <v>250</v>
      </c>
      <c r="AI388" s="1" t="str">
        <f t="shared" ref="AI388" ca="1" si="6218">IF(O387="","",O387)</f>
        <v/>
      </c>
      <c r="AK388" s="1"/>
      <c r="AM388" s="1"/>
      <c r="AO388" t="s">
        <v>230</v>
      </c>
      <c r="AP388" s="114"/>
      <c r="AQ388" t="str">
        <f t="shared" ca="1" si="6193"/>
        <v>\\(\\quad \\displaystyle  \\)</v>
      </c>
      <c r="AS388" s="114"/>
      <c r="AT388" s="114"/>
      <c r="AU388" s="114"/>
      <c r="AV388" s="114"/>
      <c r="AW388" s="114"/>
      <c r="AX388" s="114"/>
      <c r="AY388" s="114"/>
      <c r="AZ388" s="117"/>
      <c r="BG388" s="128"/>
      <c r="BH388" s="23">
        <f t="shared" ca="1" si="6165"/>
        <v>9</v>
      </c>
      <c r="BI388" s="120"/>
      <c r="BJ388" s="128"/>
      <c r="BK388" s="23">
        <f t="shared" ca="1" si="2496"/>
        <v>10</v>
      </c>
      <c r="BL388">
        <f t="shared" ref="BL388" ca="1" si="6219">BH388</f>
        <v>9</v>
      </c>
      <c r="BM388">
        <f t="shared" ref="BM388" ca="1" si="6220">BK388</f>
        <v>10</v>
      </c>
      <c r="BN388" s="114"/>
      <c r="BO388" s="114"/>
      <c r="BP388" s="114"/>
      <c r="BQ388" s="129"/>
      <c r="BR388" s="55">
        <f t="shared" ref="BR388" ca="1" si="6221">IF(BN387&gt;BO387,BH388,BK388)</f>
        <v>9</v>
      </c>
      <c r="BS388" s="114"/>
      <c r="BT388" s="129"/>
      <c r="BU388" s="55">
        <f t="shared" ref="BU388" ca="1" si="6222">IF(BN387&lt;BO387,BH388,BK388)</f>
        <v>10</v>
      </c>
      <c r="BV388" s="27">
        <f t="shared" ref="BV388" ca="1" si="6223">IF(BN387&gt;BO387,BL388,BM388)</f>
        <v>9</v>
      </c>
      <c r="BW388" s="27">
        <f t="shared" ref="BW388" ca="1" si="6224">IF(BN387&lt;BO387,BL388,BM388)</f>
        <v>10</v>
      </c>
      <c r="BX388" s="27">
        <f t="shared" ref="BX388" ca="1" si="6225">BV388*BW388</f>
        <v>90</v>
      </c>
      <c r="BY388" s="114"/>
      <c r="BZ388" s="114"/>
      <c r="CA388">
        <f t="shared" ca="1" si="6215"/>
        <v>90</v>
      </c>
      <c r="CB388" s="25">
        <f t="shared" ca="1" si="6173"/>
        <v>30</v>
      </c>
      <c r="CD388" s="128"/>
      <c r="CE388" s="23">
        <f t="shared" ref="CE388" ca="1" si="6226">CB388</f>
        <v>30</v>
      </c>
      <c r="CG388"/>
      <c r="CK388" s="5"/>
      <c r="CN388" s="5"/>
    </row>
    <row r="389" spans="2:92" ht="32" customHeight="1" thickBot="1" x14ac:dyDescent="0.6">
      <c r="B389" s="61"/>
      <c r="C389" s="130" t="s">
        <v>218</v>
      </c>
      <c r="D389" s="114">
        <v>43</v>
      </c>
      <c r="E389" s="114">
        <f t="shared" ref="E389" ca="1" si="6227">BQ389</f>
        <v>3</v>
      </c>
      <c r="F389" s="60">
        <f t="shared" ref="F389:F390" ca="1" si="6228">BR389</f>
        <v>2</v>
      </c>
      <c r="G389" s="114" t="str">
        <f t="shared" ref="G389" si="6229">BS389</f>
        <v>　+　</v>
      </c>
      <c r="H389" s="114">
        <f t="shared" ref="H389" ca="1" si="6230">BT389</f>
        <v>2</v>
      </c>
      <c r="I389" s="60">
        <f t="shared" ref="I389:I390" ca="1" si="6231">BU389</f>
        <v>3</v>
      </c>
      <c r="J389" s="26"/>
      <c r="K389" s="114">
        <f t="shared" ref="K389" ca="1" si="6232">CD389</f>
        <v>6</v>
      </c>
      <c r="L389" s="58">
        <f t="shared" ref="L389:L390" ca="1" si="6233">CE389</f>
        <v>1</v>
      </c>
      <c r="M389" s="118" t="str">
        <f t="shared" ca="1" si="6127"/>
        <v/>
      </c>
      <c r="N389" s="54"/>
      <c r="O389" s="118" t="str">
        <f t="shared" ref="O389" ca="1" si="6234">IF(L389=0,K389,"")</f>
        <v/>
      </c>
      <c r="P389" s="118" t="s">
        <v>250</v>
      </c>
      <c r="Q389" s="121">
        <f t="shared" ref="Q389" ca="1" si="6235">IF(E389="","",E389)</f>
        <v>3</v>
      </c>
      <c r="R389" s="114" t="s">
        <v>249</v>
      </c>
      <c r="S389" s="122">
        <f t="shared" ref="S389" ca="1" si="6236">F389</f>
        <v>2</v>
      </c>
      <c r="T389" s="114" t="s">
        <v>216</v>
      </c>
      <c r="U389" s="122">
        <f t="shared" ref="U389" ca="1" si="6237">F390</f>
        <v>7</v>
      </c>
      <c r="V389" s="114" t="s">
        <v>217</v>
      </c>
      <c r="W389" s="120" t="str">
        <f t="shared" ref="W389" si="6238">G389</f>
        <v>　+　</v>
      </c>
      <c r="X389" s="56"/>
      <c r="Y389" s="121">
        <f t="shared" ref="Y389" ca="1" si="6239">IF(H389="","",H389)</f>
        <v>2</v>
      </c>
      <c r="Z389" s="114" t="s">
        <v>249</v>
      </c>
      <c r="AA389" s="122">
        <f t="shared" ref="AA389" ca="1" si="6240">I389</f>
        <v>3</v>
      </c>
      <c r="AB389" s="114" t="s">
        <v>216</v>
      </c>
      <c r="AC389" s="122">
        <f t="shared" ref="AC389" ca="1" si="6241">I390</f>
        <v>4</v>
      </c>
      <c r="AD389" s="114" t="s">
        <v>217</v>
      </c>
      <c r="AE389" s="27"/>
      <c r="AF389" s="114" t="s">
        <v>233</v>
      </c>
      <c r="AG389" t="s">
        <v>230</v>
      </c>
      <c r="AH389" t="s">
        <v>250</v>
      </c>
      <c r="AI389" s="1">
        <f t="shared" ref="AI389" ca="1" si="6242">IF(K389="","",K389)</f>
        <v>6</v>
      </c>
      <c r="AJ389" t="s">
        <v>249</v>
      </c>
      <c r="AK389" s="1">
        <f t="shared" ref="AK389" ca="1" si="6243">L389</f>
        <v>1</v>
      </c>
      <c r="AL389" t="s">
        <v>216</v>
      </c>
      <c r="AM389" s="1">
        <f t="shared" ref="AM389" ca="1" si="6244">L390</f>
        <v>28</v>
      </c>
      <c r="AN389" t="s">
        <v>217</v>
      </c>
      <c r="AO389" t="s">
        <v>230</v>
      </c>
      <c r="AP389" s="114" t="str">
        <f t="shared" ca="1" si="5722"/>
        <v>\\(\\quad \\displaystyle 3\\frac{2}{7}　+　2\\frac{3}{4}　=　 \\)</v>
      </c>
      <c r="AQ389" t="str">
        <f t="shared" ca="1" si="6193"/>
        <v>\\(\\quad \\displaystyle 6\\frac{1}{28} \\)</v>
      </c>
      <c r="AS389" s="114" t="str">
        <f t="shared" ref="AS389" ca="1" si="6245">AP389</f>
        <v>\\(\\quad \\displaystyle 3\\frac{2}{7}　+　2\\frac{3}{4}　=　 \\)</v>
      </c>
      <c r="AT389" s="114" t="str">
        <f t="shared" ref="AT389" ca="1" si="6246">IF(O389="",AQ389,AQ390)</f>
        <v>\\(\\quad \\displaystyle 6\\frac{1}{28} \\)</v>
      </c>
      <c r="AU389" s="114" t="s">
        <v>60</v>
      </c>
      <c r="AV389" s="115" t="s">
        <v>222</v>
      </c>
      <c r="AW389" s="115" t="str">
        <f t="shared" ref="AW389" ca="1" si="6247">AS389</f>
        <v>\\(\\quad \\displaystyle 3\\frac{2}{7}　+　2\\frac{3}{4}　=　 \\)</v>
      </c>
      <c r="AX389" s="115" t="str">
        <f t="shared" ref="AX389" ca="1" si="6248">AT389</f>
        <v>\\(\\quad \\displaystyle 6\\frac{1}{28} \\)</v>
      </c>
      <c r="AY389" s="115" t="s">
        <v>62</v>
      </c>
      <c r="AZ389" s="116" t="str">
        <f t="shared" ref="AZ389" ca="1" si="6249">"INSERT INTO "&amp;AU389&amp;"(tangen,question,answer,editor,date,count) VALUES('"&amp;AV389&amp;"','"&amp;AW389&amp;"','"&amp;AX389&amp;"','"&amp;AY389&amp;"',NOW(),0);"</f>
        <v>INSERT INTO math(tangen,question,answer,editor,date,count) VALUES('m3900','\\(\\quad \\displaystyle 3\\frac{2}{7}　+　2\\frac{3}{4}　=　 \\)','\\(\\quad \\displaystyle 6\\frac{1}{28} \\)','harazono',NOW(),0);</v>
      </c>
      <c r="BG389" s="128">
        <f t="shared" ca="1" si="6144"/>
        <v>3</v>
      </c>
      <c r="BH389" s="22">
        <f t="shared" ref="BH389" ca="1" si="6250">RANDBETWEEN(1,BH390-1)</f>
        <v>2</v>
      </c>
      <c r="BI389" s="120" t="s">
        <v>231</v>
      </c>
      <c r="BJ389" s="128">
        <f t="shared" ref="BJ389" ca="1" si="6251">RANDBETWEEN(1,BG389-1)</f>
        <v>2</v>
      </c>
      <c r="BK389" s="22">
        <f t="shared" ref="BK389" ca="1" si="6252">RANDBETWEEN(1,BK390-1)</f>
        <v>3</v>
      </c>
      <c r="BL389">
        <f t="shared" ref="BL389" ca="1" si="6253">(BH389+BG389*BH390)</f>
        <v>23</v>
      </c>
      <c r="BM389">
        <f t="shared" ref="BM389" ca="1" si="6254">BK389+BJ389*BK390</f>
        <v>11</v>
      </c>
      <c r="BN389" s="114">
        <f t="shared" ref="BN389" ca="1" si="6255">(BH389+BG389*BH390)/BH390</f>
        <v>3.2857142857142856</v>
      </c>
      <c r="BO389" s="114">
        <f t="shared" ref="BO389" ca="1" si="6256">(BK389+BJ389*BK390)/BK390</f>
        <v>2.75</v>
      </c>
      <c r="BP389" s="114" t="s">
        <v>26</v>
      </c>
      <c r="BQ389" s="129">
        <f t="shared" ref="BQ389" ca="1" si="6257">IF(BN389&gt;BO389,BG389,BJ389)</f>
        <v>3</v>
      </c>
      <c r="BR389" s="57">
        <f t="shared" ref="BR389" ca="1" si="6258">IF(BN389&gt;BO389,BH389,BK389)</f>
        <v>2</v>
      </c>
      <c r="BS389" s="114" t="str">
        <f t="shared" ref="BS389" si="6259">BI389</f>
        <v>　+　</v>
      </c>
      <c r="BT389" s="129">
        <f t="shared" ref="BT389" ca="1" si="6260">IF(BN389&lt;BO389,BG389,BJ389)</f>
        <v>2</v>
      </c>
      <c r="BU389" s="57">
        <f t="shared" ref="BU389" ca="1" si="6261">IF(BN389&lt;BO389,BH389,BK389)</f>
        <v>3</v>
      </c>
      <c r="BV389" s="27">
        <f t="shared" ref="BV389" ca="1" si="6262">IF(BN389&gt;BO389,BL389,BM389)</f>
        <v>23</v>
      </c>
      <c r="BW389" s="27">
        <f t="shared" ref="BW389" ca="1" si="6263">IF(BN389&lt;BO389,BL389,BM389)</f>
        <v>11</v>
      </c>
      <c r="BX389" s="58">
        <f t="shared" ref="BX389" ca="1" si="6264">BV389*BW390+BW389*BV390</f>
        <v>169</v>
      </c>
      <c r="BY389" s="114" t="s">
        <v>26</v>
      </c>
      <c r="BZ389" s="114" t="str">
        <f t="shared" ref="BZ389" ca="1" si="6265">IF(BX389&lt;0,"-","")</f>
        <v/>
      </c>
      <c r="CA389" s="30">
        <f t="shared" ref="CA389:CA390" ca="1" si="6266">ABS(BX389)</f>
        <v>169</v>
      </c>
      <c r="CB389" s="24">
        <f t="shared" ca="1" si="6161"/>
        <v>169</v>
      </c>
      <c r="CD389" s="128">
        <f t="shared" ref="CD389" ca="1" si="6267">QUOTIENT(CB389,CB390)</f>
        <v>6</v>
      </c>
      <c r="CE389" s="57">
        <f t="shared" ref="CE389" ca="1" si="6268">MOD(CB389,CB390)</f>
        <v>1</v>
      </c>
      <c r="CG389"/>
      <c r="CK389" s="5"/>
      <c r="CN389" s="5"/>
    </row>
    <row r="390" spans="2:92" ht="32" customHeight="1" x14ac:dyDescent="0.55000000000000004">
      <c r="B390" s="61"/>
      <c r="C390" s="131"/>
      <c r="D390" s="114"/>
      <c r="E390" s="114"/>
      <c r="F390" s="59">
        <f t="shared" ca="1" si="6228"/>
        <v>7</v>
      </c>
      <c r="G390" s="114"/>
      <c r="H390" s="114"/>
      <c r="I390" s="59">
        <f t="shared" ca="1" si="6231"/>
        <v>4</v>
      </c>
      <c r="J390" s="26"/>
      <c r="K390" s="114"/>
      <c r="L390" s="27">
        <f t="shared" ca="1" si="6233"/>
        <v>28</v>
      </c>
      <c r="M390" s="118"/>
      <c r="N390" s="54"/>
      <c r="O390" s="118"/>
      <c r="P390" s="118"/>
      <c r="Q390" s="121"/>
      <c r="R390" s="114"/>
      <c r="S390" s="122"/>
      <c r="T390" s="114"/>
      <c r="U390" s="122"/>
      <c r="V390" s="114"/>
      <c r="W390" s="120"/>
      <c r="X390" s="56"/>
      <c r="Y390" s="121"/>
      <c r="Z390" s="114"/>
      <c r="AA390" s="122"/>
      <c r="AB390" s="114"/>
      <c r="AC390" s="122"/>
      <c r="AD390" s="114"/>
      <c r="AE390" s="27"/>
      <c r="AF390" s="114"/>
      <c r="AG390" t="s">
        <v>230</v>
      </c>
      <c r="AH390" t="s">
        <v>250</v>
      </c>
      <c r="AI390" s="1" t="str">
        <f t="shared" ref="AI390" ca="1" si="6269">IF(O389="","",O389)</f>
        <v/>
      </c>
      <c r="AK390" s="1"/>
      <c r="AM390" s="1"/>
      <c r="AO390" t="s">
        <v>230</v>
      </c>
      <c r="AP390" s="114"/>
      <c r="AQ390" t="str">
        <f t="shared" ca="1" si="6193"/>
        <v>\\(\\quad \\displaystyle  \\)</v>
      </c>
      <c r="AS390" s="114"/>
      <c r="AT390" s="114"/>
      <c r="AU390" s="114"/>
      <c r="AV390" s="114"/>
      <c r="AW390" s="114"/>
      <c r="AX390" s="114"/>
      <c r="AY390" s="114"/>
      <c r="AZ390" s="117"/>
      <c r="BG390" s="128"/>
      <c r="BH390" s="23">
        <f t="shared" ca="1" si="6165"/>
        <v>7</v>
      </c>
      <c r="BI390" s="120"/>
      <c r="BJ390" s="128"/>
      <c r="BK390" s="23">
        <f t="shared" ca="1" si="2496"/>
        <v>4</v>
      </c>
      <c r="BL390">
        <f t="shared" ref="BL390" ca="1" si="6270">BH390</f>
        <v>7</v>
      </c>
      <c r="BM390">
        <f t="shared" ref="BM390" ca="1" si="6271">BK390</f>
        <v>4</v>
      </c>
      <c r="BN390" s="114"/>
      <c r="BO390" s="114"/>
      <c r="BP390" s="114"/>
      <c r="BQ390" s="129"/>
      <c r="BR390" s="55">
        <f t="shared" ref="BR390" ca="1" si="6272">IF(BN389&gt;BO389,BH390,BK390)</f>
        <v>7</v>
      </c>
      <c r="BS390" s="114"/>
      <c r="BT390" s="129"/>
      <c r="BU390" s="55">
        <f t="shared" ref="BU390" ca="1" si="6273">IF(BN389&lt;BO389,BH390,BK390)</f>
        <v>4</v>
      </c>
      <c r="BV390" s="27">
        <f t="shared" ref="BV390" ca="1" si="6274">IF(BN389&gt;BO389,BL390,BM390)</f>
        <v>7</v>
      </c>
      <c r="BW390" s="27">
        <f t="shared" ref="BW390" ca="1" si="6275">IF(BN389&lt;BO389,BL390,BM390)</f>
        <v>4</v>
      </c>
      <c r="BX390" s="27">
        <f t="shared" ref="BX390" ca="1" si="6276">BV390*BW390</f>
        <v>28</v>
      </c>
      <c r="BY390" s="114"/>
      <c r="BZ390" s="114"/>
      <c r="CA390">
        <f t="shared" ca="1" si="6266"/>
        <v>28</v>
      </c>
      <c r="CB390" s="25">
        <f t="shared" ca="1" si="6173"/>
        <v>28</v>
      </c>
      <c r="CD390" s="128"/>
      <c r="CE390" s="23">
        <f t="shared" ref="CE390" ca="1" si="6277">CB390</f>
        <v>28</v>
      </c>
      <c r="CG390"/>
      <c r="CK390" s="5"/>
      <c r="CN390" s="5"/>
    </row>
    <row r="391" spans="2:92" ht="32" customHeight="1" thickBot="1" x14ac:dyDescent="0.6">
      <c r="B391" s="61"/>
      <c r="C391" s="130" t="s">
        <v>218</v>
      </c>
      <c r="D391" s="114">
        <v>44</v>
      </c>
      <c r="E391" s="114">
        <f t="shared" ref="E391" ca="1" si="6278">BQ391</f>
        <v>9</v>
      </c>
      <c r="F391" s="60">
        <f t="shared" ref="F391:F392" ca="1" si="6279">BR391</f>
        <v>6</v>
      </c>
      <c r="G391" s="114" t="str">
        <f t="shared" ref="G391" si="6280">BS391</f>
        <v>　+　</v>
      </c>
      <c r="H391" s="114">
        <f t="shared" ref="H391" ca="1" si="6281">BT391</f>
        <v>7</v>
      </c>
      <c r="I391" s="60">
        <f t="shared" ref="I391:I392" ca="1" si="6282">BU391</f>
        <v>1</v>
      </c>
      <c r="J391" s="26"/>
      <c r="K391" s="114">
        <f t="shared" ref="K391" ca="1" si="6283">CD391</f>
        <v>17</v>
      </c>
      <c r="L391" s="58">
        <f t="shared" ref="L391:L392" ca="1" si="6284">CE391</f>
        <v>5</v>
      </c>
      <c r="M391" s="118" t="str">
        <f t="shared" ref="M391:M403" ca="1" si="6285">IF(L392=1,"=","")</f>
        <v/>
      </c>
      <c r="N391" s="54"/>
      <c r="O391" s="118" t="str">
        <f t="shared" ref="O391" ca="1" si="6286">IF(L391=0,K391,"")</f>
        <v/>
      </c>
      <c r="P391" s="118" t="s">
        <v>250</v>
      </c>
      <c r="Q391" s="121">
        <f t="shared" ref="Q391" ca="1" si="6287">IF(E391="","",E391)</f>
        <v>9</v>
      </c>
      <c r="R391" s="114" t="s">
        <v>249</v>
      </c>
      <c r="S391" s="122">
        <f t="shared" ref="S391" ca="1" si="6288">F391</f>
        <v>6</v>
      </c>
      <c r="T391" s="114" t="s">
        <v>216</v>
      </c>
      <c r="U391" s="122">
        <f t="shared" ref="U391" ca="1" si="6289">F392</f>
        <v>7</v>
      </c>
      <c r="V391" s="114" t="s">
        <v>217</v>
      </c>
      <c r="W391" s="120" t="str">
        <f t="shared" ref="W391" si="6290">G391</f>
        <v>　+　</v>
      </c>
      <c r="X391" s="56"/>
      <c r="Y391" s="121">
        <f t="shared" ref="Y391" ca="1" si="6291">IF(H391="","",H391)</f>
        <v>7</v>
      </c>
      <c r="Z391" s="114" t="s">
        <v>249</v>
      </c>
      <c r="AA391" s="122">
        <f t="shared" ref="AA391" ca="1" si="6292">I391</f>
        <v>1</v>
      </c>
      <c r="AB391" s="114" t="s">
        <v>216</v>
      </c>
      <c r="AC391" s="122">
        <f t="shared" ref="AC391" ca="1" si="6293">I392</f>
        <v>2</v>
      </c>
      <c r="AD391" s="114" t="s">
        <v>217</v>
      </c>
      <c r="AE391" s="27"/>
      <c r="AF391" s="114" t="s">
        <v>233</v>
      </c>
      <c r="AG391" t="s">
        <v>230</v>
      </c>
      <c r="AH391" t="s">
        <v>250</v>
      </c>
      <c r="AI391" s="1">
        <f t="shared" ref="AI391" ca="1" si="6294">IF(K391="","",K391)</f>
        <v>17</v>
      </c>
      <c r="AJ391" t="s">
        <v>249</v>
      </c>
      <c r="AK391" s="1">
        <f t="shared" ref="AK391" ca="1" si="6295">L391</f>
        <v>5</v>
      </c>
      <c r="AL391" t="s">
        <v>216</v>
      </c>
      <c r="AM391" s="1">
        <f t="shared" ref="AM391" ca="1" si="6296">L392</f>
        <v>14</v>
      </c>
      <c r="AN391" t="s">
        <v>217</v>
      </c>
      <c r="AO391" t="s">
        <v>230</v>
      </c>
      <c r="AP391" s="114" t="str">
        <f t="shared" ca="1" si="5722"/>
        <v>\\(\\quad \\displaystyle 9\\frac{6}{7}　+　7\\frac{1}{2}　=　 \\)</v>
      </c>
      <c r="AQ391" t="str">
        <f t="shared" ca="1" si="6193"/>
        <v>\\(\\quad \\displaystyle 17\\frac{5}{14} \\)</v>
      </c>
      <c r="AS391" s="114" t="str">
        <f t="shared" ref="AS391" ca="1" si="6297">AP391</f>
        <v>\\(\\quad \\displaystyle 9\\frac{6}{7}　+　7\\frac{1}{2}　=　 \\)</v>
      </c>
      <c r="AT391" s="114" t="str">
        <f t="shared" ref="AT391" ca="1" si="6298">IF(O391="",AQ391,AQ392)</f>
        <v>\\(\\quad \\displaystyle 17\\frac{5}{14} \\)</v>
      </c>
      <c r="AU391" s="114" t="s">
        <v>60</v>
      </c>
      <c r="AV391" s="115" t="s">
        <v>222</v>
      </c>
      <c r="AW391" s="115" t="str">
        <f t="shared" ref="AW391" ca="1" si="6299">AS391</f>
        <v>\\(\\quad \\displaystyle 9\\frac{6}{7}　+　7\\frac{1}{2}　=　 \\)</v>
      </c>
      <c r="AX391" s="115" t="str">
        <f t="shared" ref="AX391" ca="1" si="6300">AT391</f>
        <v>\\(\\quad \\displaystyle 17\\frac{5}{14} \\)</v>
      </c>
      <c r="AY391" s="115" t="s">
        <v>62</v>
      </c>
      <c r="AZ391" s="116" t="str">
        <f t="shared" ref="AZ391" ca="1" si="6301">"INSERT INTO "&amp;AU391&amp;"(tangen,question,answer,editor,date,count) VALUES('"&amp;AV391&amp;"','"&amp;AW391&amp;"','"&amp;AX391&amp;"','"&amp;AY391&amp;"',NOW(),0);"</f>
        <v>INSERT INTO math(tangen,question,answer,editor,date,count) VALUES('m3900','\\(\\quad \\displaystyle 9\\frac{6}{7}　+　7\\frac{1}{2}　=　 \\)','\\(\\quad \\displaystyle 17\\frac{5}{14} \\)','harazono',NOW(),0);</v>
      </c>
      <c r="BG391" s="128">
        <f t="shared" ref="BG391:BG403" ca="1" si="6302">RANDBETWEEN(2,10)</f>
        <v>9</v>
      </c>
      <c r="BH391" s="22">
        <f t="shared" ref="BH391" ca="1" si="6303">RANDBETWEEN(1,BH392-1)</f>
        <v>6</v>
      </c>
      <c r="BI391" s="120" t="s">
        <v>231</v>
      </c>
      <c r="BJ391" s="128">
        <f t="shared" ref="BJ391" ca="1" si="6304">RANDBETWEEN(1,BG391-1)</f>
        <v>7</v>
      </c>
      <c r="BK391" s="22">
        <f t="shared" ref="BK391" ca="1" si="6305">RANDBETWEEN(1,BK392-1)</f>
        <v>1</v>
      </c>
      <c r="BL391">
        <f t="shared" ref="BL391" ca="1" si="6306">(BH391+BG391*BH392)</f>
        <v>69</v>
      </c>
      <c r="BM391">
        <f t="shared" ref="BM391" ca="1" si="6307">BK391+BJ391*BK392</f>
        <v>15</v>
      </c>
      <c r="BN391" s="114">
        <f t="shared" ref="BN391" ca="1" si="6308">(BH391+BG391*BH392)/BH392</f>
        <v>9.8571428571428577</v>
      </c>
      <c r="BO391" s="114">
        <f t="shared" ref="BO391" ca="1" si="6309">(BK391+BJ391*BK392)/BK392</f>
        <v>7.5</v>
      </c>
      <c r="BP391" s="114" t="s">
        <v>26</v>
      </c>
      <c r="BQ391" s="129">
        <f t="shared" ref="BQ391" ca="1" si="6310">IF(BN391&gt;BO391,BG391,BJ391)</f>
        <v>9</v>
      </c>
      <c r="BR391" s="57">
        <f t="shared" ref="BR391" ca="1" si="6311">IF(BN391&gt;BO391,BH391,BK391)</f>
        <v>6</v>
      </c>
      <c r="BS391" s="114" t="str">
        <f t="shared" ref="BS391" si="6312">BI391</f>
        <v>　+　</v>
      </c>
      <c r="BT391" s="129">
        <f t="shared" ref="BT391" ca="1" si="6313">IF(BN391&lt;BO391,BG391,BJ391)</f>
        <v>7</v>
      </c>
      <c r="BU391" s="57">
        <f t="shared" ref="BU391" ca="1" si="6314">IF(BN391&lt;BO391,BH391,BK391)</f>
        <v>1</v>
      </c>
      <c r="BV391" s="27">
        <f t="shared" ref="BV391" ca="1" si="6315">IF(BN391&gt;BO391,BL391,BM391)</f>
        <v>69</v>
      </c>
      <c r="BW391" s="27">
        <f t="shared" ref="BW391" ca="1" si="6316">IF(BN391&lt;BO391,BL391,BM391)</f>
        <v>15</v>
      </c>
      <c r="BX391" s="58">
        <f t="shared" ref="BX391" ca="1" si="6317">BV391*BW392+BW391*BV392</f>
        <v>243</v>
      </c>
      <c r="BY391" s="114" t="s">
        <v>26</v>
      </c>
      <c r="BZ391" s="114" t="str">
        <f t="shared" ref="BZ391" ca="1" si="6318">IF(BX391&lt;0,"-","")</f>
        <v/>
      </c>
      <c r="CA391" s="30">
        <f t="shared" ref="CA391:CA392" ca="1" si="6319">ABS(BX391)</f>
        <v>243</v>
      </c>
      <c r="CB391" s="24">
        <f t="shared" ref="CB391:CB403" ca="1" si="6320">CA391/GCD(CA391,CA392)</f>
        <v>243</v>
      </c>
      <c r="CD391" s="128">
        <f t="shared" ref="CD391" ca="1" si="6321">QUOTIENT(CB391,CB392)</f>
        <v>17</v>
      </c>
      <c r="CE391" s="57">
        <f t="shared" ref="CE391" ca="1" si="6322">MOD(CB391,CB392)</f>
        <v>5</v>
      </c>
      <c r="CG391"/>
      <c r="CK391" s="5"/>
      <c r="CN391" s="5"/>
    </row>
    <row r="392" spans="2:92" ht="32" customHeight="1" x14ac:dyDescent="0.55000000000000004">
      <c r="B392" s="61"/>
      <c r="C392" s="131"/>
      <c r="D392" s="114"/>
      <c r="E392" s="114"/>
      <c r="F392" s="59">
        <f t="shared" ca="1" si="6279"/>
        <v>7</v>
      </c>
      <c r="G392" s="114"/>
      <c r="H392" s="114"/>
      <c r="I392" s="59">
        <f t="shared" ca="1" si="6282"/>
        <v>2</v>
      </c>
      <c r="J392" s="26"/>
      <c r="K392" s="114"/>
      <c r="L392" s="27">
        <f t="shared" ca="1" si="6284"/>
        <v>14</v>
      </c>
      <c r="M392" s="118"/>
      <c r="N392" s="54"/>
      <c r="O392" s="118"/>
      <c r="P392" s="118"/>
      <c r="Q392" s="121"/>
      <c r="R392" s="114"/>
      <c r="S392" s="122"/>
      <c r="T392" s="114"/>
      <c r="U392" s="122"/>
      <c r="V392" s="114"/>
      <c r="W392" s="120"/>
      <c r="X392" s="56"/>
      <c r="Y392" s="121"/>
      <c r="Z392" s="114"/>
      <c r="AA392" s="122"/>
      <c r="AB392" s="114"/>
      <c r="AC392" s="122"/>
      <c r="AD392" s="114"/>
      <c r="AE392" s="27"/>
      <c r="AF392" s="114"/>
      <c r="AG392" t="s">
        <v>230</v>
      </c>
      <c r="AH392" t="s">
        <v>250</v>
      </c>
      <c r="AI392" s="1" t="str">
        <f t="shared" ref="AI392" ca="1" si="6323">IF(O391="","",O391)</f>
        <v/>
      </c>
      <c r="AK392" s="1"/>
      <c r="AM392" s="1"/>
      <c r="AO392" t="s">
        <v>230</v>
      </c>
      <c r="AP392" s="114"/>
      <c r="AQ392" t="str">
        <f t="shared" ca="1" si="6193"/>
        <v>\\(\\quad \\displaystyle  \\)</v>
      </c>
      <c r="AS392" s="114"/>
      <c r="AT392" s="114"/>
      <c r="AU392" s="114"/>
      <c r="AV392" s="114"/>
      <c r="AW392" s="114"/>
      <c r="AX392" s="114"/>
      <c r="AY392" s="114"/>
      <c r="AZ392" s="117"/>
      <c r="BG392" s="128"/>
      <c r="BH392" s="23">
        <f t="shared" ref="BH392:BH404" ca="1" si="6324">RANDBETWEEN(2,10)</f>
        <v>7</v>
      </c>
      <c r="BI392" s="120"/>
      <c r="BJ392" s="128"/>
      <c r="BK392" s="23">
        <f t="shared" ca="1" si="2496"/>
        <v>2</v>
      </c>
      <c r="BL392">
        <f t="shared" ref="BL392" ca="1" si="6325">BH392</f>
        <v>7</v>
      </c>
      <c r="BM392">
        <f t="shared" ref="BM392" ca="1" si="6326">BK392</f>
        <v>2</v>
      </c>
      <c r="BN392" s="114"/>
      <c r="BO392" s="114"/>
      <c r="BP392" s="114"/>
      <c r="BQ392" s="129"/>
      <c r="BR392" s="55">
        <f t="shared" ref="BR392" ca="1" si="6327">IF(BN391&gt;BO391,BH392,BK392)</f>
        <v>7</v>
      </c>
      <c r="BS392" s="114"/>
      <c r="BT392" s="129"/>
      <c r="BU392" s="55">
        <f t="shared" ref="BU392" ca="1" si="6328">IF(BN391&lt;BO391,BH392,BK392)</f>
        <v>2</v>
      </c>
      <c r="BV392" s="27">
        <f t="shared" ref="BV392" ca="1" si="6329">IF(BN391&gt;BO391,BL392,BM392)</f>
        <v>7</v>
      </c>
      <c r="BW392" s="27">
        <f t="shared" ref="BW392" ca="1" si="6330">IF(BN391&lt;BO391,BL392,BM392)</f>
        <v>2</v>
      </c>
      <c r="BX392" s="27">
        <f t="shared" ref="BX392" ca="1" si="6331">BV392*BW392</f>
        <v>14</v>
      </c>
      <c r="BY392" s="114"/>
      <c r="BZ392" s="114"/>
      <c r="CA392">
        <f t="shared" ca="1" si="6319"/>
        <v>14</v>
      </c>
      <c r="CB392" s="25">
        <f t="shared" ref="CB392:CB404" ca="1" si="6332">CA392/GCD(CA391,CA392)</f>
        <v>14</v>
      </c>
      <c r="CD392" s="128"/>
      <c r="CE392" s="23">
        <f t="shared" ref="CE392" ca="1" si="6333">CB392</f>
        <v>14</v>
      </c>
      <c r="CG392"/>
      <c r="CK392" s="5"/>
      <c r="CN392" s="5"/>
    </row>
    <row r="393" spans="2:92" ht="32" customHeight="1" thickBot="1" x14ac:dyDescent="0.6">
      <c r="B393" s="61"/>
      <c r="C393" s="130" t="s">
        <v>218</v>
      </c>
      <c r="D393" s="114">
        <v>45</v>
      </c>
      <c r="E393" s="114">
        <f t="shared" ref="E393" ca="1" si="6334">BQ393</f>
        <v>9</v>
      </c>
      <c r="F393" s="60">
        <f t="shared" ref="F393:F394" ca="1" si="6335">BR393</f>
        <v>3</v>
      </c>
      <c r="G393" s="114" t="str">
        <f t="shared" ref="G393" si="6336">BS393</f>
        <v>　+　</v>
      </c>
      <c r="H393" s="114">
        <f t="shared" ref="H393" ca="1" si="6337">BT393</f>
        <v>3</v>
      </c>
      <c r="I393" s="60">
        <f t="shared" ref="I393:I394" ca="1" si="6338">BU393</f>
        <v>3</v>
      </c>
      <c r="J393" s="26"/>
      <c r="K393" s="114">
        <f t="shared" ref="K393" ca="1" si="6339">CD393</f>
        <v>12</v>
      </c>
      <c r="L393" s="58">
        <f t="shared" ref="L393:L394" ca="1" si="6340">CE393</f>
        <v>45</v>
      </c>
      <c r="M393" s="118" t="str">
        <f t="shared" ca="1" si="6285"/>
        <v/>
      </c>
      <c r="N393" s="54"/>
      <c r="O393" s="118" t="str">
        <f t="shared" ref="O393" ca="1" si="6341">IF(L393=0,K393,"")</f>
        <v/>
      </c>
      <c r="P393" s="118" t="s">
        <v>250</v>
      </c>
      <c r="Q393" s="121">
        <f t="shared" ref="Q393" ca="1" si="6342">IF(E393="","",E393)</f>
        <v>9</v>
      </c>
      <c r="R393" s="114" t="s">
        <v>249</v>
      </c>
      <c r="S393" s="122">
        <f t="shared" ref="S393" ca="1" si="6343">F393</f>
        <v>3</v>
      </c>
      <c r="T393" s="114" t="s">
        <v>216</v>
      </c>
      <c r="U393" s="122">
        <f t="shared" ref="U393" ca="1" si="6344">F394</f>
        <v>7</v>
      </c>
      <c r="V393" s="114" t="s">
        <v>217</v>
      </c>
      <c r="W393" s="120" t="str">
        <f t="shared" ref="W393" si="6345">G393</f>
        <v>　+　</v>
      </c>
      <c r="X393" s="56"/>
      <c r="Y393" s="121">
        <f t="shared" ref="Y393" ca="1" si="6346">IF(H393="","",H393)</f>
        <v>3</v>
      </c>
      <c r="Z393" s="114" t="s">
        <v>249</v>
      </c>
      <c r="AA393" s="122">
        <f t="shared" ref="AA393" ca="1" si="6347">I393</f>
        <v>3</v>
      </c>
      <c r="AB393" s="114" t="s">
        <v>216</v>
      </c>
      <c r="AC393" s="122">
        <f t="shared" ref="AC393" ca="1" si="6348">I394</f>
        <v>8</v>
      </c>
      <c r="AD393" s="114" t="s">
        <v>217</v>
      </c>
      <c r="AE393" s="27"/>
      <c r="AF393" s="114" t="s">
        <v>233</v>
      </c>
      <c r="AG393" t="s">
        <v>230</v>
      </c>
      <c r="AH393" t="s">
        <v>250</v>
      </c>
      <c r="AI393" s="1">
        <f t="shared" ref="AI393" ca="1" si="6349">IF(K393="","",K393)</f>
        <v>12</v>
      </c>
      <c r="AJ393" t="s">
        <v>249</v>
      </c>
      <c r="AK393" s="1">
        <f t="shared" ref="AK393" ca="1" si="6350">L393</f>
        <v>45</v>
      </c>
      <c r="AL393" t="s">
        <v>216</v>
      </c>
      <c r="AM393" s="1">
        <f t="shared" ref="AM393" ca="1" si="6351">L394</f>
        <v>56</v>
      </c>
      <c r="AN393" t="s">
        <v>217</v>
      </c>
      <c r="AO393" t="s">
        <v>230</v>
      </c>
      <c r="AP393" s="114" t="str">
        <f t="shared" ca="1" si="5722"/>
        <v>\\(\\quad \\displaystyle 9\\frac{3}{7}　+　3\\frac{3}{8}　=　 \\)</v>
      </c>
      <c r="AQ393" t="str">
        <f t="shared" ca="1" si="6193"/>
        <v>\\(\\quad \\displaystyle 12\\frac{45}{56} \\)</v>
      </c>
      <c r="AS393" s="114" t="str">
        <f t="shared" ref="AS393" ca="1" si="6352">AP393</f>
        <v>\\(\\quad \\displaystyle 9\\frac{3}{7}　+　3\\frac{3}{8}　=　 \\)</v>
      </c>
      <c r="AT393" s="114" t="str">
        <f t="shared" ref="AT393" ca="1" si="6353">IF(O393="",AQ393,AQ394)</f>
        <v>\\(\\quad \\displaystyle 12\\frac{45}{56} \\)</v>
      </c>
      <c r="AU393" s="114" t="s">
        <v>60</v>
      </c>
      <c r="AV393" s="115" t="s">
        <v>222</v>
      </c>
      <c r="AW393" s="115" t="str">
        <f t="shared" ref="AW393" ca="1" si="6354">AS393</f>
        <v>\\(\\quad \\displaystyle 9\\frac{3}{7}　+　3\\frac{3}{8}　=　 \\)</v>
      </c>
      <c r="AX393" s="115" t="str">
        <f t="shared" ref="AX393" ca="1" si="6355">AT393</f>
        <v>\\(\\quad \\displaystyle 12\\frac{45}{56} \\)</v>
      </c>
      <c r="AY393" s="115" t="s">
        <v>62</v>
      </c>
      <c r="AZ393" s="116" t="str">
        <f t="shared" ref="AZ393" ca="1" si="6356">"INSERT INTO "&amp;AU393&amp;"(tangen,question,answer,editor,date,count) VALUES('"&amp;AV393&amp;"','"&amp;AW393&amp;"','"&amp;AX393&amp;"','"&amp;AY393&amp;"',NOW(),0);"</f>
        <v>INSERT INTO math(tangen,question,answer,editor,date,count) VALUES('m3900','\\(\\quad \\displaystyle 9\\frac{3}{7}　+　3\\frac{3}{8}　=　 \\)','\\(\\quad \\displaystyle 12\\frac{45}{56} \\)','harazono',NOW(),0);</v>
      </c>
      <c r="BG393" s="128">
        <f t="shared" ca="1" si="6302"/>
        <v>9</v>
      </c>
      <c r="BH393" s="22">
        <f t="shared" ref="BH393" ca="1" si="6357">RANDBETWEEN(1,BH394-1)</f>
        <v>3</v>
      </c>
      <c r="BI393" s="120" t="s">
        <v>231</v>
      </c>
      <c r="BJ393" s="128">
        <f t="shared" ref="BJ393" ca="1" si="6358">RANDBETWEEN(1,BG393-1)</f>
        <v>3</v>
      </c>
      <c r="BK393" s="22">
        <f t="shared" ref="BK393" ca="1" si="6359">RANDBETWEEN(1,BK394-1)</f>
        <v>3</v>
      </c>
      <c r="BL393">
        <f t="shared" ref="BL393" ca="1" si="6360">(BH393+BG393*BH394)</f>
        <v>66</v>
      </c>
      <c r="BM393">
        <f t="shared" ref="BM393" ca="1" si="6361">BK393+BJ393*BK394</f>
        <v>27</v>
      </c>
      <c r="BN393" s="114">
        <f t="shared" ref="BN393" ca="1" si="6362">(BH393+BG393*BH394)/BH394</f>
        <v>9.4285714285714288</v>
      </c>
      <c r="BO393" s="114">
        <f t="shared" ref="BO393" ca="1" si="6363">(BK393+BJ393*BK394)/BK394</f>
        <v>3.375</v>
      </c>
      <c r="BP393" s="114" t="s">
        <v>26</v>
      </c>
      <c r="BQ393" s="129">
        <f t="shared" ref="BQ393" ca="1" si="6364">IF(BN393&gt;BO393,BG393,BJ393)</f>
        <v>9</v>
      </c>
      <c r="BR393" s="57">
        <f t="shared" ref="BR393" ca="1" si="6365">IF(BN393&gt;BO393,BH393,BK393)</f>
        <v>3</v>
      </c>
      <c r="BS393" s="114" t="str">
        <f t="shared" ref="BS393" si="6366">BI393</f>
        <v>　+　</v>
      </c>
      <c r="BT393" s="129">
        <f t="shared" ref="BT393" ca="1" si="6367">IF(BN393&lt;BO393,BG393,BJ393)</f>
        <v>3</v>
      </c>
      <c r="BU393" s="57">
        <f t="shared" ref="BU393" ca="1" si="6368">IF(BN393&lt;BO393,BH393,BK393)</f>
        <v>3</v>
      </c>
      <c r="BV393" s="27">
        <f t="shared" ref="BV393" ca="1" si="6369">IF(BN393&gt;BO393,BL393,BM393)</f>
        <v>66</v>
      </c>
      <c r="BW393" s="27">
        <f t="shared" ref="BW393" ca="1" si="6370">IF(BN393&lt;BO393,BL393,BM393)</f>
        <v>27</v>
      </c>
      <c r="BX393" s="58">
        <f t="shared" ref="BX393" ca="1" si="6371">BV393*BW394+BW393*BV394</f>
        <v>717</v>
      </c>
      <c r="BY393" s="114" t="s">
        <v>26</v>
      </c>
      <c r="BZ393" s="114" t="str">
        <f t="shared" ref="BZ393" ca="1" si="6372">IF(BX393&lt;0,"-","")</f>
        <v/>
      </c>
      <c r="CA393" s="30">
        <f t="shared" ref="CA393:CA394" ca="1" si="6373">ABS(BX393)</f>
        <v>717</v>
      </c>
      <c r="CB393" s="24">
        <f t="shared" ca="1" si="6320"/>
        <v>717</v>
      </c>
      <c r="CD393" s="128">
        <f t="shared" ref="CD393" ca="1" si="6374">QUOTIENT(CB393,CB394)</f>
        <v>12</v>
      </c>
      <c r="CE393" s="57">
        <f t="shared" ref="CE393" ca="1" si="6375">MOD(CB393,CB394)</f>
        <v>45</v>
      </c>
      <c r="CG393"/>
      <c r="CK393" s="5"/>
      <c r="CN393" s="5"/>
    </row>
    <row r="394" spans="2:92" ht="32" customHeight="1" x14ac:dyDescent="0.55000000000000004">
      <c r="B394" s="61"/>
      <c r="C394" s="131"/>
      <c r="D394" s="114"/>
      <c r="E394" s="114"/>
      <c r="F394" s="59">
        <f t="shared" ca="1" si="6335"/>
        <v>7</v>
      </c>
      <c r="G394" s="114"/>
      <c r="H394" s="114"/>
      <c r="I394" s="59">
        <f t="shared" ca="1" si="6338"/>
        <v>8</v>
      </c>
      <c r="J394" s="26"/>
      <c r="K394" s="114"/>
      <c r="L394" s="27">
        <f t="shared" ca="1" si="6340"/>
        <v>56</v>
      </c>
      <c r="M394" s="118"/>
      <c r="N394" s="54"/>
      <c r="O394" s="118"/>
      <c r="P394" s="118"/>
      <c r="Q394" s="121"/>
      <c r="R394" s="114"/>
      <c r="S394" s="122"/>
      <c r="T394" s="114"/>
      <c r="U394" s="122"/>
      <c r="V394" s="114"/>
      <c r="W394" s="120"/>
      <c r="X394" s="56"/>
      <c r="Y394" s="121"/>
      <c r="Z394" s="114"/>
      <c r="AA394" s="122"/>
      <c r="AB394" s="114"/>
      <c r="AC394" s="122"/>
      <c r="AD394" s="114"/>
      <c r="AE394" s="27"/>
      <c r="AF394" s="114"/>
      <c r="AG394" t="s">
        <v>230</v>
      </c>
      <c r="AH394" t="s">
        <v>250</v>
      </c>
      <c r="AI394" s="1" t="str">
        <f t="shared" ref="AI394" ca="1" si="6376">IF(O393="","",O393)</f>
        <v/>
      </c>
      <c r="AK394" s="1"/>
      <c r="AM394" s="1"/>
      <c r="AO394" t="s">
        <v>230</v>
      </c>
      <c r="AP394" s="114"/>
      <c r="AQ394" t="str">
        <f t="shared" ca="1" si="6193"/>
        <v>\\(\\quad \\displaystyle  \\)</v>
      </c>
      <c r="AS394" s="114"/>
      <c r="AT394" s="114"/>
      <c r="AU394" s="114"/>
      <c r="AV394" s="114"/>
      <c r="AW394" s="114"/>
      <c r="AX394" s="114"/>
      <c r="AY394" s="114"/>
      <c r="AZ394" s="117"/>
      <c r="BG394" s="128"/>
      <c r="BH394" s="23">
        <f t="shared" ca="1" si="6324"/>
        <v>7</v>
      </c>
      <c r="BI394" s="120"/>
      <c r="BJ394" s="128"/>
      <c r="BK394" s="23">
        <f t="shared" ca="1" si="2496"/>
        <v>8</v>
      </c>
      <c r="BL394">
        <f t="shared" ref="BL394" ca="1" si="6377">BH394</f>
        <v>7</v>
      </c>
      <c r="BM394">
        <f t="shared" ref="BM394" ca="1" si="6378">BK394</f>
        <v>8</v>
      </c>
      <c r="BN394" s="114"/>
      <c r="BO394" s="114"/>
      <c r="BP394" s="114"/>
      <c r="BQ394" s="129"/>
      <c r="BR394" s="55">
        <f t="shared" ref="BR394" ca="1" si="6379">IF(BN393&gt;BO393,BH394,BK394)</f>
        <v>7</v>
      </c>
      <c r="BS394" s="114"/>
      <c r="BT394" s="129"/>
      <c r="BU394" s="55">
        <f t="shared" ref="BU394" ca="1" si="6380">IF(BN393&lt;BO393,BH394,BK394)</f>
        <v>8</v>
      </c>
      <c r="BV394" s="27">
        <f t="shared" ref="BV394" ca="1" si="6381">IF(BN393&gt;BO393,BL394,BM394)</f>
        <v>7</v>
      </c>
      <c r="BW394" s="27">
        <f t="shared" ref="BW394" ca="1" si="6382">IF(BN393&lt;BO393,BL394,BM394)</f>
        <v>8</v>
      </c>
      <c r="BX394" s="27">
        <f t="shared" ref="BX394" ca="1" si="6383">BV394*BW394</f>
        <v>56</v>
      </c>
      <c r="BY394" s="114"/>
      <c r="BZ394" s="114"/>
      <c r="CA394">
        <f t="shared" ca="1" si="6373"/>
        <v>56</v>
      </c>
      <c r="CB394" s="25">
        <f t="shared" ca="1" si="6332"/>
        <v>56</v>
      </c>
      <c r="CD394" s="128"/>
      <c r="CE394" s="23">
        <f t="shared" ref="CE394" ca="1" si="6384">CB394</f>
        <v>56</v>
      </c>
      <c r="CG394"/>
      <c r="CK394" s="5"/>
      <c r="CN394" s="5"/>
    </row>
    <row r="395" spans="2:92" ht="32" customHeight="1" thickBot="1" x14ac:dyDescent="0.6">
      <c r="B395" s="61"/>
      <c r="C395" s="130" t="s">
        <v>218</v>
      </c>
      <c r="D395" s="114">
        <v>46</v>
      </c>
      <c r="E395" s="114">
        <f t="shared" ref="E395" ca="1" si="6385">BQ395</f>
        <v>7</v>
      </c>
      <c r="F395" s="60">
        <f t="shared" ref="F395:F396" ca="1" si="6386">BR395</f>
        <v>2</v>
      </c>
      <c r="G395" s="114" t="str">
        <f t="shared" ref="G395" si="6387">BS395</f>
        <v>　+　</v>
      </c>
      <c r="H395" s="114">
        <f t="shared" ref="H395" ca="1" si="6388">BT395</f>
        <v>1</v>
      </c>
      <c r="I395" s="60">
        <f t="shared" ref="I395:I396" ca="1" si="6389">BU395</f>
        <v>2</v>
      </c>
      <c r="J395" s="26"/>
      <c r="K395" s="114">
        <f t="shared" ref="K395" ca="1" si="6390">CD395</f>
        <v>8</v>
      </c>
      <c r="L395" s="58">
        <f t="shared" ref="L395:L396" ca="1" si="6391">CE395</f>
        <v>3</v>
      </c>
      <c r="M395" s="118" t="str">
        <f t="shared" ca="1" si="6285"/>
        <v/>
      </c>
      <c r="N395" s="54"/>
      <c r="O395" s="118" t="str">
        <f t="shared" ref="O395" ca="1" si="6392">IF(L395=0,K395,"")</f>
        <v/>
      </c>
      <c r="P395" s="118" t="s">
        <v>250</v>
      </c>
      <c r="Q395" s="121">
        <f t="shared" ref="Q395" ca="1" si="6393">IF(E395="","",E395)</f>
        <v>7</v>
      </c>
      <c r="R395" s="114" t="s">
        <v>249</v>
      </c>
      <c r="S395" s="122">
        <f t="shared" ref="S395" ca="1" si="6394">F395</f>
        <v>2</v>
      </c>
      <c r="T395" s="114" t="s">
        <v>216</v>
      </c>
      <c r="U395" s="122">
        <f t="shared" ref="U395" ca="1" si="6395">F396</f>
        <v>5</v>
      </c>
      <c r="V395" s="114" t="s">
        <v>217</v>
      </c>
      <c r="W395" s="120" t="str">
        <f t="shared" ref="W395" si="6396">G395</f>
        <v>　+　</v>
      </c>
      <c r="X395" s="56"/>
      <c r="Y395" s="121">
        <f t="shared" ref="Y395" ca="1" si="6397">IF(H395="","",H395)</f>
        <v>1</v>
      </c>
      <c r="Z395" s="114" t="s">
        <v>249</v>
      </c>
      <c r="AA395" s="122">
        <f t="shared" ref="AA395" ca="1" si="6398">I395</f>
        <v>2</v>
      </c>
      <c r="AB395" s="114" t="s">
        <v>216</v>
      </c>
      <c r="AC395" s="122">
        <f t="shared" ref="AC395" ca="1" si="6399">I396</f>
        <v>10</v>
      </c>
      <c r="AD395" s="114" t="s">
        <v>217</v>
      </c>
      <c r="AE395" s="27"/>
      <c r="AF395" s="114" t="s">
        <v>233</v>
      </c>
      <c r="AG395" t="s">
        <v>230</v>
      </c>
      <c r="AH395" t="s">
        <v>250</v>
      </c>
      <c r="AI395" s="1">
        <f t="shared" ref="AI395" ca="1" si="6400">IF(K395="","",K395)</f>
        <v>8</v>
      </c>
      <c r="AJ395" t="s">
        <v>249</v>
      </c>
      <c r="AK395" s="1">
        <f t="shared" ref="AK395" ca="1" si="6401">L395</f>
        <v>3</v>
      </c>
      <c r="AL395" t="s">
        <v>216</v>
      </c>
      <c r="AM395" s="1">
        <f t="shared" ref="AM395" ca="1" si="6402">L396</f>
        <v>5</v>
      </c>
      <c r="AN395" t="s">
        <v>217</v>
      </c>
      <c r="AO395" t="s">
        <v>230</v>
      </c>
      <c r="AP395" s="114" t="str">
        <f t="shared" ca="1" si="5722"/>
        <v>\\(\\quad \\displaystyle 7\\frac{2}{5}　+　1\\frac{2}{10}　=　 \\)</v>
      </c>
      <c r="AQ395" t="str">
        <f t="shared" ca="1" si="6193"/>
        <v>\\(\\quad \\displaystyle 8\\frac{3}{5} \\)</v>
      </c>
      <c r="AS395" s="114" t="str">
        <f t="shared" ref="AS395" ca="1" si="6403">AP395</f>
        <v>\\(\\quad \\displaystyle 7\\frac{2}{5}　+　1\\frac{2}{10}　=　 \\)</v>
      </c>
      <c r="AT395" s="114" t="str">
        <f t="shared" ref="AT395" ca="1" si="6404">IF(O395="",AQ395,AQ396)</f>
        <v>\\(\\quad \\displaystyle 8\\frac{3}{5} \\)</v>
      </c>
      <c r="AU395" s="114" t="s">
        <v>60</v>
      </c>
      <c r="AV395" s="115" t="s">
        <v>222</v>
      </c>
      <c r="AW395" s="115" t="str">
        <f t="shared" ref="AW395" ca="1" si="6405">AS395</f>
        <v>\\(\\quad \\displaystyle 7\\frac{2}{5}　+　1\\frac{2}{10}　=　 \\)</v>
      </c>
      <c r="AX395" s="115" t="str">
        <f t="shared" ref="AX395" ca="1" si="6406">AT395</f>
        <v>\\(\\quad \\displaystyle 8\\frac{3}{5} \\)</v>
      </c>
      <c r="AY395" s="115" t="s">
        <v>62</v>
      </c>
      <c r="AZ395" s="116" t="str">
        <f t="shared" ref="AZ395" ca="1" si="6407">"INSERT INTO "&amp;AU395&amp;"(tangen,question,answer,editor,date,count) VALUES('"&amp;AV395&amp;"','"&amp;AW395&amp;"','"&amp;AX395&amp;"','"&amp;AY395&amp;"',NOW(),0);"</f>
        <v>INSERT INTO math(tangen,question,answer,editor,date,count) VALUES('m3900','\\(\\quad \\displaystyle 7\\frac{2}{5}　+　1\\frac{2}{10}　=　 \\)','\\(\\quad \\displaystyle 8\\frac{3}{5} \\)','harazono',NOW(),0);</v>
      </c>
      <c r="BG395" s="128">
        <f t="shared" ca="1" si="6302"/>
        <v>7</v>
      </c>
      <c r="BH395" s="22">
        <f t="shared" ref="BH395" ca="1" si="6408">RANDBETWEEN(1,BH396-1)</f>
        <v>2</v>
      </c>
      <c r="BI395" s="120" t="s">
        <v>231</v>
      </c>
      <c r="BJ395" s="128">
        <f t="shared" ref="BJ395" ca="1" si="6409">RANDBETWEEN(1,BG395-1)</f>
        <v>1</v>
      </c>
      <c r="BK395" s="22">
        <f t="shared" ref="BK395" ca="1" si="6410">RANDBETWEEN(1,BK396-1)</f>
        <v>2</v>
      </c>
      <c r="BL395">
        <f t="shared" ref="BL395" ca="1" si="6411">(BH395+BG395*BH396)</f>
        <v>37</v>
      </c>
      <c r="BM395">
        <f t="shared" ref="BM395" ca="1" si="6412">BK395+BJ395*BK396</f>
        <v>12</v>
      </c>
      <c r="BN395" s="114">
        <f t="shared" ref="BN395" ca="1" si="6413">(BH395+BG395*BH396)/BH396</f>
        <v>7.4</v>
      </c>
      <c r="BO395" s="114">
        <f t="shared" ref="BO395" ca="1" si="6414">(BK395+BJ395*BK396)/BK396</f>
        <v>1.2</v>
      </c>
      <c r="BP395" s="114" t="s">
        <v>26</v>
      </c>
      <c r="BQ395" s="129">
        <f t="shared" ref="BQ395" ca="1" si="6415">IF(BN395&gt;BO395,BG395,BJ395)</f>
        <v>7</v>
      </c>
      <c r="BR395" s="57">
        <f t="shared" ref="BR395" ca="1" si="6416">IF(BN395&gt;BO395,BH395,BK395)</f>
        <v>2</v>
      </c>
      <c r="BS395" s="114" t="str">
        <f t="shared" ref="BS395" si="6417">BI395</f>
        <v>　+　</v>
      </c>
      <c r="BT395" s="129">
        <f t="shared" ref="BT395" ca="1" si="6418">IF(BN395&lt;BO395,BG395,BJ395)</f>
        <v>1</v>
      </c>
      <c r="BU395" s="57">
        <f t="shared" ref="BU395" ca="1" si="6419">IF(BN395&lt;BO395,BH395,BK395)</f>
        <v>2</v>
      </c>
      <c r="BV395" s="27">
        <f t="shared" ref="BV395" ca="1" si="6420">IF(BN395&gt;BO395,BL395,BM395)</f>
        <v>37</v>
      </c>
      <c r="BW395" s="27">
        <f t="shared" ref="BW395" ca="1" si="6421">IF(BN395&lt;BO395,BL395,BM395)</f>
        <v>12</v>
      </c>
      <c r="BX395" s="58">
        <f t="shared" ref="BX395" ca="1" si="6422">BV395*BW396+BW395*BV396</f>
        <v>430</v>
      </c>
      <c r="BY395" s="114" t="s">
        <v>26</v>
      </c>
      <c r="BZ395" s="114" t="str">
        <f t="shared" ref="BZ395" ca="1" si="6423">IF(BX395&lt;0,"-","")</f>
        <v/>
      </c>
      <c r="CA395" s="30">
        <f t="shared" ref="CA395:CA396" ca="1" si="6424">ABS(BX395)</f>
        <v>430</v>
      </c>
      <c r="CB395" s="24">
        <f t="shared" ca="1" si="6320"/>
        <v>43</v>
      </c>
      <c r="CD395" s="128">
        <f t="shared" ref="CD395" ca="1" si="6425">QUOTIENT(CB395,CB396)</f>
        <v>8</v>
      </c>
      <c r="CE395" s="57">
        <f t="shared" ref="CE395" ca="1" si="6426">MOD(CB395,CB396)</f>
        <v>3</v>
      </c>
      <c r="CG395"/>
      <c r="CK395" s="5"/>
      <c r="CN395" s="5"/>
    </row>
    <row r="396" spans="2:92" ht="32" customHeight="1" x14ac:dyDescent="0.55000000000000004">
      <c r="B396" s="61"/>
      <c r="C396" s="131"/>
      <c r="D396" s="114"/>
      <c r="E396" s="114"/>
      <c r="F396" s="59">
        <f t="shared" ca="1" si="6386"/>
        <v>5</v>
      </c>
      <c r="G396" s="114"/>
      <c r="H396" s="114"/>
      <c r="I396" s="59">
        <f t="shared" ca="1" si="6389"/>
        <v>10</v>
      </c>
      <c r="J396" s="26"/>
      <c r="K396" s="114"/>
      <c r="L396" s="27">
        <f t="shared" ca="1" si="6391"/>
        <v>5</v>
      </c>
      <c r="M396" s="118"/>
      <c r="N396" s="54"/>
      <c r="O396" s="118"/>
      <c r="P396" s="118"/>
      <c r="Q396" s="121"/>
      <c r="R396" s="114"/>
      <c r="S396" s="122"/>
      <c r="T396" s="114"/>
      <c r="U396" s="122"/>
      <c r="V396" s="114"/>
      <c r="W396" s="120"/>
      <c r="X396" s="56"/>
      <c r="Y396" s="121"/>
      <c r="Z396" s="114"/>
      <c r="AA396" s="122"/>
      <c r="AB396" s="114"/>
      <c r="AC396" s="122"/>
      <c r="AD396" s="114"/>
      <c r="AE396" s="27"/>
      <c r="AF396" s="114"/>
      <c r="AG396" t="s">
        <v>230</v>
      </c>
      <c r="AH396" t="s">
        <v>250</v>
      </c>
      <c r="AI396" s="1" t="str">
        <f t="shared" ref="AI396" ca="1" si="6427">IF(O395="","",O395)</f>
        <v/>
      </c>
      <c r="AK396" s="1"/>
      <c r="AM396" s="1"/>
      <c r="AO396" t="s">
        <v>230</v>
      </c>
      <c r="AP396" s="114"/>
      <c r="AQ396" t="str">
        <f t="shared" ca="1" si="6193"/>
        <v>\\(\\quad \\displaystyle  \\)</v>
      </c>
      <c r="AS396" s="114"/>
      <c r="AT396" s="114"/>
      <c r="AU396" s="114"/>
      <c r="AV396" s="114"/>
      <c r="AW396" s="114"/>
      <c r="AX396" s="114"/>
      <c r="AY396" s="114"/>
      <c r="AZ396" s="117"/>
      <c r="BG396" s="128"/>
      <c r="BH396" s="23">
        <f t="shared" ca="1" si="6324"/>
        <v>5</v>
      </c>
      <c r="BI396" s="120"/>
      <c r="BJ396" s="128"/>
      <c r="BK396" s="23">
        <f t="shared" ca="1" si="2496"/>
        <v>10</v>
      </c>
      <c r="BL396">
        <f t="shared" ref="BL396" ca="1" si="6428">BH396</f>
        <v>5</v>
      </c>
      <c r="BM396">
        <f t="shared" ref="BM396" ca="1" si="6429">BK396</f>
        <v>10</v>
      </c>
      <c r="BN396" s="114"/>
      <c r="BO396" s="114"/>
      <c r="BP396" s="114"/>
      <c r="BQ396" s="129"/>
      <c r="BR396" s="55">
        <f t="shared" ref="BR396" ca="1" si="6430">IF(BN395&gt;BO395,BH396,BK396)</f>
        <v>5</v>
      </c>
      <c r="BS396" s="114"/>
      <c r="BT396" s="129"/>
      <c r="BU396" s="55">
        <f t="shared" ref="BU396" ca="1" si="6431">IF(BN395&lt;BO395,BH396,BK396)</f>
        <v>10</v>
      </c>
      <c r="BV396" s="27">
        <f t="shared" ref="BV396" ca="1" si="6432">IF(BN395&gt;BO395,BL396,BM396)</f>
        <v>5</v>
      </c>
      <c r="BW396" s="27">
        <f t="shared" ref="BW396" ca="1" si="6433">IF(BN395&lt;BO395,BL396,BM396)</f>
        <v>10</v>
      </c>
      <c r="BX396" s="27">
        <f t="shared" ref="BX396" ca="1" si="6434">BV396*BW396</f>
        <v>50</v>
      </c>
      <c r="BY396" s="114"/>
      <c r="BZ396" s="114"/>
      <c r="CA396">
        <f t="shared" ca="1" si="6424"/>
        <v>50</v>
      </c>
      <c r="CB396" s="25">
        <f t="shared" ca="1" si="6332"/>
        <v>5</v>
      </c>
      <c r="CD396" s="128"/>
      <c r="CE396" s="23">
        <f t="shared" ref="CE396" ca="1" si="6435">CB396</f>
        <v>5</v>
      </c>
      <c r="CG396"/>
      <c r="CK396" s="5"/>
      <c r="CN396" s="5"/>
    </row>
    <row r="397" spans="2:92" ht="32" customHeight="1" thickBot="1" x14ac:dyDescent="0.6">
      <c r="B397" s="61"/>
      <c r="C397" s="130" t="s">
        <v>218</v>
      </c>
      <c r="D397" s="114">
        <v>47</v>
      </c>
      <c r="E397" s="114">
        <f t="shared" ref="E397" ca="1" si="6436">BQ397</f>
        <v>4</v>
      </c>
      <c r="F397" s="60">
        <f t="shared" ref="F397:F398" ca="1" si="6437">BR397</f>
        <v>1</v>
      </c>
      <c r="G397" s="114" t="str">
        <f t="shared" ref="G397" si="6438">BS397</f>
        <v>　+　</v>
      </c>
      <c r="H397" s="114">
        <f t="shared" ref="H397" ca="1" si="6439">BT397</f>
        <v>2</v>
      </c>
      <c r="I397" s="60">
        <f t="shared" ref="I397:I398" ca="1" si="6440">BU397</f>
        <v>1</v>
      </c>
      <c r="J397" s="26"/>
      <c r="K397" s="114">
        <f t="shared" ref="K397" ca="1" si="6441">CD397</f>
        <v>6</v>
      </c>
      <c r="L397" s="58">
        <f t="shared" ref="L397:L398" ca="1" si="6442">CE397</f>
        <v>2</v>
      </c>
      <c r="M397" s="118" t="str">
        <f t="shared" ca="1" si="6285"/>
        <v/>
      </c>
      <c r="N397" s="54"/>
      <c r="O397" s="118" t="str">
        <f t="shared" ref="O397" ca="1" si="6443">IF(L397=0,K397,"")</f>
        <v/>
      </c>
      <c r="P397" s="118" t="s">
        <v>250</v>
      </c>
      <c r="Q397" s="121">
        <f t="shared" ref="Q397" ca="1" si="6444">IF(E397="","",E397)</f>
        <v>4</v>
      </c>
      <c r="R397" s="114" t="s">
        <v>249</v>
      </c>
      <c r="S397" s="122">
        <f t="shared" ref="S397" ca="1" si="6445">F397</f>
        <v>1</v>
      </c>
      <c r="T397" s="114" t="s">
        <v>216</v>
      </c>
      <c r="U397" s="122">
        <f t="shared" ref="U397" ca="1" si="6446">F398</f>
        <v>6</v>
      </c>
      <c r="V397" s="114" t="s">
        <v>217</v>
      </c>
      <c r="W397" s="120" t="str">
        <f t="shared" ref="W397" si="6447">G397</f>
        <v>　+　</v>
      </c>
      <c r="X397" s="56"/>
      <c r="Y397" s="121">
        <f t="shared" ref="Y397" ca="1" si="6448">IF(H397="","",H397)</f>
        <v>2</v>
      </c>
      <c r="Z397" s="114" t="s">
        <v>249</v>
      </c>
      <c r="AA397" s="122">
        <f t="shared" ref="AA397" ca="1" si="6449">I397</f>
        <v>1</v>
      </c>
      <c r="AB397" s="114" t="s">
        <v>216</v>
      </c>
      <c r="AC397" s="122">
        <f t="shared" ref="AC397" ca="1" si="6450">I398</f>
        <v>2</v>
      </c>
      <c r="AD397" s="114" t="s">
        <v>217</v>
      </c>
      <c r="AE397" s="27"/>
      <c r="AF397" s="114" t="s">
        <v>233</v>
      </c>
      <c r="AG397" t="s">
        <v>230</v>
      </c>
      <c r="AH397" t="s">
        <v>250</v>
      </c>
      <c r="AI397" s="1">
        <f t="shared" ref="AI397" ca="1" si="6451">IF(K397="","",K397)</f>
        <v>6</v>
      </c>
      <c r="AJ397" t="s">
        <v>249</v>
      </c>
      <c r="AK397" s="1">
        <f t="shared" ref="AK397" ca="1" si="6452">L397</f>
        <v>2</v>
      </c>
      <c r="AL397" t="s">
        <v>216</v>
      </c>
      <c r="AM397" s="1">
        <f t="shared" ref="AM397" ca="1" si="6453">L398</f>
        <v>3</v>
      </c>
      <c r="AN397" t="s">
        <v>217</v>
      </c>
      <c r="AO397" t="s">
        <v>230</v>
      </c>
      <c r="AP397" s="114" t="str">
        <f t="shared" ca="1" si="5722"/>
        <v>\\(\\quad \\displaystyle 4\\frac{1}{6}　+　2\\frac{1}{2}　=　 \\)</v>
      </c>
      <c r="AQ397" t="str">
        <f t="shared" ca="1" si="6193"/>
        <v>\\(\\quad \\displaystyle 6\\frac{2}{3} \\)</v>
      </c>
      <c r="AS397" s="114" t="str">
        <f t="shared" ref="AS397" ca="1" si="6454">AP397</f>
        <v>\\(\\quad \\displaystyle 4\\frac{1}{6}　+　2\\frac{1}{2}　=　 \\)</v>
      </c>
      <c r="AT397" s="114" t="str">
        <f t="shared" ref="AT397" ca="1" si="6455">IF(O397="",AQ397,AQ398)</f>
        <v>\\(\\quad \\displaystyle 6\\frac{2}{3} \\)</v>
      </c>
      <c r="AU397" s="114" t="s">
        <v>60</v>
      </c>
      <c r="AV397" s="115" t="s">
        <v>222</v>
      </c>
      <c r="AW397" s="115" t="str">
        <f t="shared" ref="AW397" ca="1" si="6456">AS397</f>
        <v>\\(\\quad \\displaystyle 4\\frac{1}{6}　+　2\\frac{1}{2}　=　 \\)</v>
      </c>
      <c r="AX397" s="115" t="str">
        <f t="shared" ref="AX397" ca="1" si="6457">AT397</f>
        <v>\\(\\quad \\displaystyle 6\\frac{2}{3} \\)</v>
      </c>
      <c r="AY397" s="115" t="s">
        <v>62</v>
      </c>
      <c r="AZ397" s="116" t="str">
        <f t="shared" ref="AZ397" ca="1" si="6458">"INSERT INTO "&amp;AU397&amp;"(tangen,question,answer,editor,date,count) VALUES('"&amp;AV397&amp;"','"&amp;AW397&amp;"','"&amp;AX397&amp;"','"&amp;AY397&amp;"',NOW(),0);"</f>
        <v>INSERT INTO math(tangen,question,answer,editor,date,count) VALUES('m3900','\\(\\quad \\displaystyle 4\\frac{1}{6}　+　2\\frac{1}{2}　=　 \\)','\\(\\quad \\displaystyle 6\\frac{2}{3} \\)','harazono',NOW(),0);</v>
      </c>
      <c r="BG397" s="128">
        <f t="shared" ca="1" si="6302"/>
        <v>4</v>
      </c>
      <c r="BH397" s="22">
        <f t="shared" ref="BH397" ca="1" si="6459">RANDBETWEEN(1,BH398-1)</f>
        <v>1</v>
      </c>
      <c r="BI397" s="120" t="s">
        <v>231</v>
      </c>
      <c r="BJ397" s="128">
        <f t="shared" ref="BJ397" ca="1" si="6460">RANDBETWEEN(1,BG397-1)</f>
        <v>2</v>
      </c>
      <c r="BK397" s="22">
        <f t="shared" ref="BK397" ca="1" si="6461">RANDBETWEEN(1,BK398-1)</f>
        <v>1</v>
      </c>
      <c r="BL397">
        <f t="shared" ref="BL397" ca="1" si="6462">(BH397+BG397*BH398)</f>
        <v>25</v>
      </c>
      <c r="BM397">
        <f t="shared" ref="BM397" ca="1" si="6463">BK397+BJ397*BK398</f>
        <v>5</v>
      </c>
      <c r="BN397" s="114">
        <f t="shared" ref="BN397" ca="1" si="6464">(BH397+BG397*BH398)/BH398</f>
        <v>4.166666666666667</v>
      </c>
      <c r="BO397" s="114">
        <f t="shared" ref="BO397" ca="1" si="6465">(BK397+BJ397*BK398)/BK398</f>
        <v>2.5</v>
      </c>
      <c r="BP397" s="114" t="s">
        <v>26</v>
      </c>
      <c r="BQ397" s="129">
        <f t="shared" ref="BQ397" ca="1" si="6466">IF(BN397&gt;BO397,BG397,BJ397)</f>
        <v>4</v>
      </c>
      <c r="BR397" s="57">
        <f t="shared" ref="BR397" ca="1" si="6467">IF(BN397&gt;BO397,BH397,BK397)</f>
        <v>1</v>
      </c>
      <c r="BS397" s="114" t="str">
        <f t="shared" ref="BS397" si="6468">BI397</f>
        <v>　+　</v>
      </c>
      <c r="BT397" s="129">
        <f t="shared" ref="BT397" ca="1" si="6469">IF(BN397&lt;BO397,BG397,BJ397)</f>
        <v>2</v>
      </c>
      <c r="BU397" s="57">
        <f t="shared" ref="BU397" ca="1" si="6470">IF(BN397&lt;BO397,BH397,BK397)</f>
        <v>1</v>
      </c>
      <c r="BV397" s="27">
        <f t="shared" ref="BV397" ca="1" si="6471">IF(BN397&gt;BO397,BL397,BM397)</f>
        <v>25</v>
      </c>
      <c r="BW397" s="27">
        <f t="shared" ref="BW397" ca="1" si="6472">IF(BN397&lt;BO397,BL397,BM397)</f>
        <v>5</v>
      </c>
      <c r="BX397" s="58">
        <f t="shared" ref="BX397" ca="1" si="6473">BV397*BW398+BW397*BV398</f>
        <v>80</v>
      </c>
      <c r="BY397" s="114" t="s">
        <v>26</v>
      </c>
      <c r="BZ397" s="114" t="str">
        <f t="shared" ref="BZ397" ca="1" si="6474">IF(BX397&lt;0,"-","")</f>
        <v/>
      </c>
      <c r="CA397" s="30">
        <f t="shared" ref="CA397:CA398" ca="1" si="6475">ABS(BX397)</f>
        <v>80</v>
      </c>
      <c r="CB397" s="24">
        <f t="shared" ca="1" si="6320"/>
        <v>20</v>
      </c>
      <c r="CD397" s="128">
        <f t="shared" ref="CD397" ca="1" si="6476">QUOTIENT(CB397,CB398)</f>
        <v>6</v>
      </c>
      <c r="CE397" s="57">
        <f t="shared" ref="CE397" ca="1" si="6477">MOD(CB397,CB398)</f>
        <v>2</v>
      </c>
      <c r="CG397"/>
      <c r="CK397" s="5"/>
      <c r="CN397" s="5"/>
    </row>
    <row r="398" spans="2:92" ht="32" customHeight="1" x14ac:dyDescent="0.55000000000000004">
      <c r="B398" s="61"/>
      <c r="C398" s="131"/>
      <c r="D398" s="114"/>
      <c r="E398" s="114"/>
      <c r="F398" s="59">
        <f t="shared" ca="1" si="6437"/>
        <v>6</v>
      </c>
      <c r="G398" s="114"/>
      <c r="H398" s="114"/>
      <c r="I398" s="59">
        <f t="shared" ca="1" si="6440"/>
        <v>2</v>
      </c>
      <c r="J398" s="26"/>
      <c r="K398" s="114"/>
      <c r="L398" s="27">
        <f t="shared" ca="1" si="6442"/>
        <v>3</v>
      </c>
      <c r="M398" s="118"/>
      <c r="N398" s="54"/>
      <c r="O398" s="118"/>
      <c r="P398" s="118"/>
      <c r="Q398" s="121"/>
      <c r="R398" s="114"/>
      <c r="S398" s="122"/>
      <c r="T398" s="114"/>
      <c r="U398" s="122"/>
      <c r="V398" s="114"/>
      <c r="W398" s="120"/>
      <c r="X398" s="56"/>
      <c r="Y398" s="121"/>
      <c r="Z398" s="114"/>
      <c r="AA398" s="122"/>
      <c r="AB398" s="114"/>
      <c r="AC398" s="122"/>
      <c r="AD398" s="114"/>
      <c r="AE398" s="27"/>
      <c r="AF398" s="114"/>
      <c r="AG398" t="s">
        <v>230</v>
      </c>
      <c r="AH398" t="s">
        <v>250</v>
      </c>
      <c r="AI398" s="1" t="str">
        <f t="shared" ref="AI398" ca="1" si="6478">IF(O397="","",O397)</f>
        <v/>
      </c>
      <c r="AK398" s="1"/>
      <c r="AM398" s="1"/>
      <c r="AO398" t="s">
        <v>230</v>
      </c>
      <c r="AP398" s="114"/>
      <c r="AQ398" t="str">
        <f t="shared" ca="1" si="6193"/>
        <v>\\(\\quad \\displaystyle  \\)</v>
      </c>
      <c r="AS398" s="114"/>
      <c r="AT398" s="114"/>
      <c r="AU398" s="114"/>
      <c r="AV398" s="114"/>
      <c r="AW398" s="114"/>
      <c r="AX398" s="114"/>
      <c r="AY398" s="114"/>
      <c r="AZ398" s="117"/>
      <c r="BG398" s="128"/>
      <c r="BH398" s="23">
        <f t="shared" ca="1" si="6324"/>
        <v>6</v>
      </c>
      <c r="BI398" s="120"/>
      <c r="BJ398" s="128"/>
      <c r="BK398" s="23">
        <f t="shared" ca="1" si="2496"/>
        <v>2</v>
      </c>
      <c r="BL398">
        <f t="shared" ref="BL398" ca="1" si="6479">BH398</f>
        <v>6</v>
      </c>
      <c r="BM398">
        <f t="shared" ref="BM398" ca="1" si="6480">BK398</f>
        <v>2</v>
      </c>
      <c r="BN398" s="114"/>
      <c r="BO398" s="114"/>
      <c r="BP398" s="114"/>
      <c r="BQ398" s="129"/>
      <c r="BR398" s="55">
        <f t="shared" ref="BR398" ca="1" si="6481">IF(BN397&gt;BO397,BH398,BK398)</f>
        <v>6</v>
      </c>
      <c r="BS398" s="114"/>
      <c r="BT398" s="129"/>
      <c r="BU398" s="55">
        <f t="shared" ref="BU398" ca="1" si="6482">IF(BN397&lt;BO397,BH398,BK398)</f>
        <v>2</v>
      </c>
      <c r="BV398" s="27">
        <f t="shared" ref="BV398" ca="1" si="6483">IF(BN397&gt;BO397,BL398,BM398)</f>
        <v>6</v>
      </c>
      <c r="BW398" s="27">
        <f t="shared" ref="BW398" ca="1" si="6484">IF(BN397&lt;BO397,BL398,BM398)</f>
        <v>2</v>
      </c>
      <c r="BX398" s="27">
        <f t="shared" ref="BX398" ca="1" si="6485">BV398*BW398</f>
        <v>12</v>
      </c>
      <c r="BY398" s="114"/>
      <c r="BZ398" s="114"/>
      <c r="CA398">
        <f t="shared" ca="1" si="6475"/>
        <v>12</v>
      </c>
      <c r="CB398" s="25">
        <f t="shared" ca="1" si="6332"/>
        <v>3</v>
      </c>
      <c r="CD398" s="128"/>
      <c r="CE398" s="23">
        <f t="shared" ref="CE398" ca="1" si="6486">CB398</f>
        <v>3</v>
      </c>
      <c r="CG398"/>
      <c r="CK398" s="5"/>
      <c r="CN398" s="5"/>
    </row>
    <row r="399" spans="2:92" ht="32" customHeight="1" thickBot="1" x14ac:dyDescent="0.6">
      <c r="B399" s="61"/>
      <c r="C399" s="130" t="s">
        <v>218</v>
      </c>
      <c r="D399" s="114">
        <v>48</v>
      </c>
      <c r="E399" s="114">
        <f t="shared" ref="E399" ca="1" si="6487">BQ399</f>
        <v>5</v>
      </c>
      <c r="F399" s="60">
        <f t="shared" ref="F399:F400" ca="1" si="6488">BR399</f>
        <v>1</v>
      </c>
      <c r="G399" s="114" t="str">
        <f t="shared" ref="G399" si="6489">BS399</f>
        <v>　+　</v>
      </c>
      <c r="H399" s="114">
        <f t="shared" ref="H399" ca="1" si="6490">BT399</f>
        <v>2</v>
      </c>
      <c r="I399" s="60">
        <f t="shared" ref="I399:I400" ca="1" si="6491">BU399</f>
        <v>6</v>
      </c>
      <c r="J399" s="26"/>
      <c r="K399" s="114">
        <f t="shared" ref="K399" ca="1" si="6492">CD399</f>
        <v>7</v>
      </c>
      <c r="L399" s="58">
        <f t="shared" ref="L399:L400" ca="1" si="6493">CE399</f>
        <v>14</v>
      </c>
      <c r="M399" s="118" t="str">
        <f t="shared" ca="1" si="6285"/>
        <v/>
      </c>
      <c r="N399" s="54"/>
      <c r="O399" s="118" t="str">
        <f t="shared" ref="O399" ca="1" si="6494">IF(L399=0,K399,"")</f>
        <v/>
      </c>
      <c r="P399" s="118" t="s">
        <v>250</v>
      </c>
      <c r="Q399" s="121">
        <f t="shared" ref="Q399" ca="1" si="6495">IF(E399="","",E399)</f>
        <v>5</v>
      </c>
      <c r="R399" s="114" t="s">
        <v>249</v>
      </c>
      <c r="S399" s="122">
        <f t="shared" ref="S399" ca="1" si="6496">F399</f>
        <v>1</v>
      </c>
      <c r="T399" s="114" t="s">
        <v>216</v>
      </c>
      <c r="U399" s="122">
        <f t="shared" ref="U399" ca="1" si="6497">F400</f>
        <v>3</v>
      </c>
      <c r="V399" s="114" t="s">
        <v>217</v>
      </c>
      <c r="W399" s="120" t="str">
        <f t="shared" ref="W399" si="6498">G399</f>
        <v>　+　</v>
      </c>
      <c r="X399" s="56"/>
      <c r="Y399" s="121">
        <f t="shared" ref="Y399" ca="1" si="6499">IF(H399="","",H399)</f>
        <v>2</v>
      </c>
      <c r="Z399" s="114" t="s">
        <v>249</v>
      </c>
      <c r="AA399" s="122">
        <f t="shared" ref="AA399" ca="1" si="6500">I399</f>
        <v>6</v>
      </c>
      <c r="AB399" s="114" t="s">
        <v>216</v>
      </c>
      <c r="AC399" s="122">
        <f t="shared" ref="AC399" ca="1" si="6501">I400</f>
        <v>10</v>
      </c>
      <c r="AD399" s="114" t="s">
        <v>217</v>
      </c>
      <c r="AE399" s="27"/>
      <c r="AF399" s="114" t="s">
        <v>233</v>
      </c>
      <c r="AG399" t="s">
        <v>230</v>
      </c>
      <c r="AH399" t="s">
        <v>250</v>
      </c>
      <c r="AI399" s="1">
        <f t="shared" ref="AI399" ca="1" si="6502">IF(K399="","",K399)</f>
        <v>7</v>
      </c>
      <c r="AJ399" t="s">
        <v>249</v>
      </c>
      <c r="AK399" s="1">
        <f t="shared" ref="AK399" ca="1" si="6503">L399</f>
        <v>14</v>
      </c>
      <c r="AL399" t="s">
        <v>216</v>
      </c>
      <c r="AM399" s="1">
        <f t="shared" ref="AM399" ca="1" si="6504">L400</f>
        <v>15</v>
      </c>
      <c r="AN399" t="s">
        <v>217</v>
      </c>
      <c r="AO399" t="s">
        <v>230</v>
      </c>
      <c r="AP399" s="114" t="str">
        <f t="shared" ca="1" si="5722"/>
        <v>\\(\\quad \\displaystyle 5\\frac{1}{3}　+　2\\frac{6}{10}　=　 \\)</v>
      </c>
      <c r="AQ399" t="str">
        <f t="shared" ca="1" si="6193"/>
        <v>\\(\\quad \\displaystyle 7\\frac{14}{15} \\)</v>
      </c>
      <c r="AS399" s="114" t="str">
        <f t="shared" ref="AS399" ca="1" si="6505">AP399</f>
        <v>\\(\\quad \\displaystyle 5\\frac{1}{3}　+　2\\frac{6}{10}　=　 \\)</v>
      </c>
      <c r="AT399" s="114" t="str">
        <f t="shared" ref="AT399" ca="1" si="6506">IF(O399="",AQ399,AQ400)</f>
        <v>\\(\\quad \\displaystyle 7\\frac{14}{15} \\)</v>
      </c>
      <c r="AU399" s="114" t="s">
        <v>60</v>
      </c>
      <c r="AV399" s="115" t="s">
        <v>222</v>
      </c>
      <c r="AW399" s="115" t="str">
        <f t="shared" ref="AW399" ca="1" si="6507">AS399</f>
        <v>\\(\\quad \\displaystyle 5\\frac{1}{3}　+　2\\frac{6}{10}　=　 \\)</v>
      </c>
      <c r="AX399" s="115" t="str">
        <f t="shared" ref="AX399" ca="1" si="6508">AT399</f>
        <v>\\(\\quad \\displaystyle 7\\frac{14}{15} \\)</v>
      </c>
      <c r="AY399" s="115" t="s">
        <v>62</v>
      </c>
      <c r="AZ399" s="116" t="str">
        <f t="shared" ref="AZ399" ca="1" si="6509">"INSERT INTO "&amp;AU399&amp;"(tangen,question,answer,editor,date,count) VALUES('"&amp;AV399&amp;"','"&amp;AW399&amp;"','"&amp;AX399&amp;"','"&amp;AY399&amp;"',NOW(),0);"</f>
        <v>INSERT INTO math(tangen,question,answer,editor,date,count) VALUES('m3900','\\(\\quad \\displaystyle 5\\frac{1}{3}　+　2\\frac{6}{10}　=　 \\)','\\(\\quad \\displaystyle 7\\frac{14}{15} \\)','harazono',NOW(),0);</v>
      </c>
      <c r="BG399" s="128">
        <f t="shared" ca="1" si="6302"/>
        <v>5</v>
      </c>
      <c r="BH399" s="22">
        <f t="shared" ref="BH399" ca="1" si="6510">RANDBETWEEN(1,BH400-1)</f>
        <v>1</v>
      </c>
      <c r="BI399" s="120" t="s">
        <v>231</v>
      </c>
      <c r="BJ399" s="128">
        <f t="shared" ref="BJ399" ca="1" si="6511">RANDBETWEEN(1,BG399-1)</f>
        <v>2</v>
      </c>
      <c r="BK399" s="22">
        <f t="shared" ref="BK399" ca="1" si="6512">RANDBETWEEN(1,BK400-1)</f>
        <v>6</v>
      </c>
      <c r="BL399">
        <f t="shared" ref="BL399" ca="1" si="6513">(BH399+BG399*BH400)</f>
        <v>16</v>
      </c>
      <c r="BM399">
        <f t="shared" ref="BM399" ca="1" si="6514">BK399+BJ399*BK400</f>
        <v>26</v>
      </c>
      <c r="BN399" s="114">
        <f t="shared" ref="BN399" ca="1" si="6515">(BH399+BG399*BH400)/BH400</f>
        <v>5.333333333333333</v>
      </c>
      <c r="BO399" s="114">
        <f t="shared" ref="BO399" ca="1" si="6516">(BK399+BJ399*BK400)/BK400</f>
        <v>2.6</v>
      </c>
      <c r="BP399" s="114" t="s">
        <v>26</v>
      </c>
      <c r="BQ399" s="129">
        <f t="shared" ref="BQ399" ca="1" si="6517">IF(BN399&gt;BO399,BG399,BJ399)</f>
        <v>5</v>
      </c>
      <c r="BR399" s="57">
        <f t="shared" ref="BR399" ca="1" si="6518">IF(BN399&gt;BO399,BH399,BK399)</f>
        <v>1</v>
      </c>
      <c r="BS399" s="114" t="str">
        <f t="shared" ref="BS399" si="6519">BI399</f>
        <v>　+　</v>
      </c>
      <c r="BT399" s="129">
        <f t="shared" ref="BT399" ca="1" si="6520">IF(BN399&lt;BO399,BG399,BJ399)</f>
        <v>2</v>
      </c>
      <c r="BU399" s="57">
        <f t="shared" ref="BU399" ca="1" si="6521">IF(BN399&lt;BO399,BH399,BK399)</f>
        <v>6</v>
      </c>
      <c r="BV399" s="27">
        <f t="shared" ref="BV399" ca="1" si="6522">IF(BN399&gt;BO399,BL399,BM399)</f>
        <v>16</v>
      </c>
      <c r="BW399" s="27">
        <f t="shared" ref="BW399" ca="1" si="6523">IF(BN399&lt;BO399,BL399,BM399)</f>
        <v>26</v>
      </c>
      <c r="BX399" s="58">
        <f t="shared" ref="BX399" ca="1" si="6524">BV399*BW400+BW399*BV400</f>
        <v>238</v>
      </c>
      <c r="BY399" s="114" t="s">
        <v>26</v>
      </c>
      <c r="BZ399" s="114" t="str">
        <f t="shared" ref="BZ399" ca="1" si="6525">IF(BX399&lt;0,"-","")</f>
        <v/>
      </c>
      <c r="CA399" s="30">
        <f t="shared" ref="CA399:CA400" ca="1" si="6526">ABS(BX399)</f>
        <v>238</v>
      </c>
      <c r="CB399" s="24">
        <f t="shared" ca="1" si="6320"/>
        <v>119</v>
      </c>
      <c r="CD399" s="128">
        <f t="shared" ref="CD399" ca="1" si="6527">QUOTIENT(CB399,CB400)</f>
        <v>7</v>
      </c>
      <c r="CE399" s="57">
        <f t="shared" ref="CE399" ca="1" si="6528">MOD(CB399,CB400)</f>
        <v>14</v>
      </c>
      <c r="CG399"/>
      <c r="CK399" s="5"/>
      <c r="CN399" s="5"/>
    </row>
    <row r="400" spans="2:92" ht="32" customHeight="1" x14ac:dyDescent="0.55000000000000004">
      <c r="B400" s="61"/>
      <c r="C400" s="131"/>
      <c r="D400" s="114"/>
      <c r="E400" s="114"/>
      <c r="F400" s="59">
        <f t="shared" ca="1" si="6488"/>
        <v>3</v>
      </c>
      <c r="G400" s="114"/>
      <c r="H400" s="114"/>
      <c r="I400" s="59">
        <f t="shared" ca="1" si="6491"/>
        <v>10</v>
      </c>
      <c r="J400" s="26"/>
      <c r="K400" s="114"/>
      <c r="L400" s="27">
        <f t="shared" ca="1" si="6493"/>
        <v>15</v>
      </c>
      <c r="M400" s="118"/>
      <c r="N400" s="54"/>
      <c r="O400" s="118"/>
      <c r="P400" s="118"/>
      <c r="Q400" s="121"/>
      <c r="R400" s="114"/>
      <c r="S400" s="122"/>
      <c r="T400" s="114"/>
      <c r="U400" s="122"/>
      <c r="V400" s="114"/>
      <c r="W400" s="120"/>
      <c r="X400" s="56"/>
      <c r="Y400" s="121"/>
      <c r="Z400" s="114"/>
      <c r="AA400" s="122"/>
      <c r="AB400" s="114"/>
      <c r="AC400" s="122"/>
      <c r="AD400" s="114"/>
      <c r="AE400" s="27"/>
      <c r="AF400" s="114"/>
      <c r="AG400" t="s">
        <v>230</v>
      </c>
      <c r="AH400" t="s">
        <v>250</v>
      </c>
      <c r="AI400" s="1" t="str">
        <f t="shared" ref="AI400" ca="1" si="6529">IF(O399="","",O399)</f>
        <v/>
      </c>
      <c r="AK400" s="1"/>
      <c r="AM400" s="1"/>
      <c r="AO400" t="s">
        <v>230</v>
      </c>
      <c r="AP400" s="114"/>
      <c r="AQ400" t="str">
        <f t="shared" ca="1" si="6193"/>
        <v>\\(\\quad \\displaystyle  \\)</v>
      </c>
      <c r="AS400" s="114"/>
      <c r="AT400" s="114"/>
      <c r="AU400" s="114"/>
      <c r="AV400" s="114"/>
      <c r="AW400" s="114"/>
      <c r="AX400" s="114"/>
      <c r="AY400" s="114"/>
      <c r="AZ400" s="117"/>
      <c r="BG400" s="128"/>
      <c r="BH400" s="23">
        <f t="shared" ca="1" si="6324"/>
        <v>3</v>
      </c>
      <c r="BI400" s="120"/>
      <c r="BJ400" s="128"/>
      <c r="BK400" s="23">
        <f t="shared" ca="1" si="2496"/>
        <v>10</v>
      </c>
      <c r="BL400">
        <f t="shared" ref="BL400" ca="1" si="6530">BH400</f>
        <v>3</v>
      </c>
      <c r="BM400">
        <f t="shared" ref="BM400" ca="1" si="6531">BK400</f>
        <v>10</v>
      </c>
      <c r="BN400" s="114"/>
      <c r="BO400" s="114"/>
      <c r="BP400" s="114"/>
      <c r="BQ400" s="129"/>
      <c r="BR400" s="55">
        <f t="shared" ref="BR400" ca="1" si="6532">IF(BN399&gt;BO399,BH400,BK400)</f>
        <v>3</v>
      </c>
      <c r="BS400" s="114"/>
      <c r="BT400" s="129"/>
      <c r="BU400" s="55">
        <f t="shared" ref="BU400" ca="1" si="6533">IF(BN399&lt;BO399,BH400,BK400)</f>
        <v>10</v>
      </c>
      <c r="BV400" s="27">
        <f t="shared" ref="BV400" ca="1" si="6534">IF(BN399&gt;BO399,BL400,BM400)</f>
        <v>3</v>
      </c>
      <c r="BW400" s="27">
        <f t="shared" ref="BW400" ca="1" si="6535">IF(BN399&lt;BO399,BL400,BM400)</f>
        <v>10</v>
      </c>
      <c r="BX400" s="27">
        <f t="shared" ref="BX400" ca="1" si="6536">BV400*BW400</f>
        <v>30</v>
      </c>
      <c r="BY400" s="114"/>
      <c r="BZ400" s="114"/>
      <c r="CA400">
        <f t="shared" ca="1" si="6526"/>
        <v>30</v>
      </c>
      <c r="CB400" s="25">
        <f t="shared" ca="1" si="6332"/>
        <v>15</v>
      </c>
      <c r="CD400" s="128"/>
      <c r="CE400" s="23">
        <f t="shared" ref="CE400" ca="1" si="6537">CB400</f>
        <v>15</v>
      </c>
      <c r="CG400"/>
      <c r="CK400" s="5"/>
      <c r="CN400" s="5"/>
    </row>
    <row r="401" spans="2:92" ht="32" customHeight="1" thickBot="1" x14ac:dyDescent="0.6">
      <c r="B401" s="61"/>
      <c r="C401" s="130" t="s">
        <v>218</v>
      </c>
      <c r="D401" s="114">
        <v>49</v>
      </c>
      <c r="E401" s="114">
        <f t="shared" ref="E401" ca="1" si="6538">BQ401</f>
        <v>8</v>
      </c>
      <c r="F401" s="60">
        <f t="shared" ref="F401:F402" ca="1" si="6539">BR401</f>
        <v>6</v>
      </c>
      <c r="G401" s="114" t="str">
        <f t="shared" ref="G401" si="6540">BS401</f>
        <v>　+　</v>
      </c>
      <c r="H401" s="114">
        <f t="shared" ref="H401" ca="1" si="6541">BT401</f>
        <v>2</v>
      </c>
      <c r="I401" s="60">
        <f t="shared" ref="I401:I402" ca="1" si="6542">BU401</f>
        <v>3</v>
      </c>
      <c r="J401" s="26"/>
      <c r="K401" s="114">
        <f t="shared" ref="K401" ca="1" si="6543">CD401</f>
        <v>11</v>
      </c>
      <c r="L401" s="58">
        <f t="shared" ref="L401:L402" ca="1" si="6544">CE401</f>
        <v>1</v>
      </c>
      <c r="M401" s="118" t="str">
        <f t="shared" ca="1" si="6285"/>
        <v/>
      </c>
      <c r="N401" s="54"/>
      <c r="O401" s="118" t="str">
        <f t="shared" ref="O401" ca="1" si="6545">IF(L401=0,K401,"")</f>
        <v/>
      </c>
      <c r="P401" s="118" t="s">
        <v>250</v>
      </c>
      <c r="Q401" s="121">
        <f t="shared" ref="Q401" ca="1" si="6546">IF(E401="","",E401)</f>
        <v>8</v>
      </c>
      <c r="R401" s="114" t="s">
        <v>249</v>
      </c>
      <c r="S401" s="122">
        <f t="shared" ref="S401" ca="1" si="6547">F401</f>
        <v>6</v>
      </c>
      <c r="T401" s="114" t="s">
        <v>216</v>
      </c>
      <c r="U401" s="122">
        <f t="shared" ref="U401" ca="1" si="6548">F402</f>
        <v>9</v>
      </c>
      <c r="V401" s="114" t="s">
        <v>217</v>
      </c>
      <c r="W401" s="120" t="str">
        <f t="shared" ref="W401" si="6549">G401</f>
        <v>　+　</v>
      </c>
      <c r="X401" s="56"/>
      <c r="Y401" s="121">
        <f t="shared" ref="Y401" ca="1" si="6550">IF(H401="","",H401)</f>
        <v>2</v>
      </c>
      <c r="Z401" s="114" t="s">
        <v>249</v>
      </c>
      <c r="AA401" s="122">
        <f t="shared" ref="AA401" ca="1" si="6551">I401</f>
        <v>3</v>
      </c>
      <c r="AB401" s="114" t="s">
        <v>216</v>
      </c>
      <c r="AC401" s="122">
        <f t="shared" ref="AC401" ca="1" si="6552">I402</f>
        <v>6</v>
      </c>
      <c r="AD401" s="114" t="s">
        <v>217</v>
      </c>
      <c r="AE401" s="27"/>
      <c r="AF401" s="114" t="s">
        <v>233</v>
      </c>
      <c r="AG401" t="s">
        <v>230</v>
      </c>
      <c r="AH401" t="s">
        <v>250</v>
      </c>
      <c r="AI401" s="1">
        <f t="shared" ref="AI401" ca="1" si="6553">IF(K401="","",K401)</f>
        <v>11</v>
      </c>
      <c r="AJ401" t="s">
        <v>249</v>
      </c>
      <c r="AK401" s="1">
        <f t="shared" ref="AK401" ca="1" si="6554">L401</f>
        <v>1</v>
      </c>
      <c r="AL401" t="s">
        <v>216</v>
      </c>
      <c r="AM401" s="1">
        <f t="shared" ref="AM401" ca="1" si="6555">L402</f>
        <v>6</v>
      </c>
      <c r="AN401" t="s">
        <v>217</v>
      </c>
      <c r="AO401" t="s">
        <v>230</v>
      </c>
      <c r="AP401" s="114" t="str">
        <f t="shared" ca="1" si="5722"/>
        <v>\\(\\quad \\displaystyle 8\\frac{6}{9}　+　2\\frac{3}{6}　=　 \\)</v>
      </c>
      <c r="AQ401" t="str">
        <f t="shared" ca="1" si="6193"/>
        <v>\\(\\quad \\displaystyle 11\\frac{1}{6} \\)</v>
      </c>
      <c r="AS401" s="114" t="str">
        <f t="shared" ref="AS401" ca="1" si="6556">AP401</f>
        <v>\\(\\quad \\displaystyle 8\\frac{6}{9}　+　2\\frac{3}{6}　=　 \\)</v>
      </c>
      <c r="AT401" s="114" t="str">
        <f t="shared" ref="AT401" ca="1" si="6557">IF(O401="",AQ401,AQ402)</f>
        <v>\\(\\quad \\displaystyle 11\\frac{1}{6} \\)</v>
      </c>
      <c r="AU401" s="114" t="s">
        <v>60</v>
      </c>
      <c r="AV401" s="115" t="s">
        <v>222</v>
      </c>
      <c r="AW401" s="115" t="str">
        <f t="shared" ref="AW401" ca="1" si="6558">AS401</f>
        <v>\\(\\quad \\displaystyle 8\\frac{6}{9}　+　2\\frac{3}{6}　=　 \\)</v>
      </c>
      <c r="AX401" s="115" t="str">
        <f t="shared" ref="AX401" ca="1" si="6559">AT401</f>
        <v>\\(\\quad \\displaystyle 11\\frac{1}{6} \\)</v>
      </c>
      <c r="AY401" s="115" t="s">
        <v>62</v>
      </c>
      <c r="AZ401" s="116" t="str">
        <f t="shared" ref="AZ401" ca="1" si="6560">"INSERT INTO "&amp;AU401&amp;"(tangen,question,answer,editor,date,count) VALUES('"&amp;AV401&amp;"','"&amp;AW401&amp;"','"&amp;AX401&amp;"','"&amp;AY401&amp;"',NOW(),0);"</f>
        <v>INSERT INTO math(tangen,question,answer,editor,date,count) VALUES('m3900','\\(\\quad \\displaystyle 8\\frac{6}{9}　+　2\\frac{3}{6}　=　 \\)','\\(\\quad \\displaystyle 11\\frac{1}{6} \\)','harazono',NOW(),0);</v>
      </c>
      <c r="BG401" s="128">
        <f t="shared" ca="1" si="6302"/>
        <v>8</v>
      </c>
      <c r="BH401" s="22">
        <f t="shared" ref="BH401" ca="1" si="6561">RANDBETWEEN(1,BH402-1)</f>
        <v>6</v>
      </c>
      <c r="BI401" s="120" t="s">
        <v>231</v>
      </c>
      <c r="BJ401" s="128">
        <f t="shared" ref="BJ401" ca="1" si="6562">RANDBETWEEN(1,BG401-1)</f>
        <v>2</v>
      </c>
      <c r="BK401" s="22">
        <f t="shared" ref="BK401" ca="1" si="6563">RANDBETWEEN(1,BK402-1)</f>
        <v>3</v>
      </c>
      <c r="BL401">
        <f t="shared" ref="BL401" ca="1" si="6564">(BH401+BG401*BH402)</f>
        <v>78</v>
      </c>
      <c r="BM401">
        <f t="shared" ref="BM401" ca="1" si="6565">BK401+BJ401*BK402</f>
        <v>15</v>
      </c>
      <c r="BN401" s="114">
        <f t="shared" ref="BN401" ca="1" si="6566">(BH401+BG401*BH402)/BH402</f>
        <v>8.6666666666666661</v>
      </c>
      <c r="BO401" s="114">
        <f t="shared" ref="BO401" ca="1" si="6567">(BK401+BJ401*BK402)/BK402</f>
        <v>2.5</v>
      </c>
      <c r="BP401" s="114" t="s">
        <v>26</v>
      </c>
      <c r="BQ401" s="129">
        <f t="shared" ref="BQ401" ca="1" si="6568">IF(BN401&gt;BO401,BG401,BJ401)</f>
        <v>8</v>
      </c>
      <c r="BR401" s="57">
        <f t="shared" ref="BR401" ca="1" si="6569">IF(BN401&gt;BO401,BH401,BK401)</f>
        <v>6</v>
      </c>
      <c r="BS401" s="114" t="str">
        <f t="shared" ref="BS401" si="6570">BI401</f>
        <v>　+　</v>
      </c>
      <c r="BT401" s="129">
        <f t="shared" ref="BT401" ca="1" si="6571">IF(BN401&lt;BO401,BG401,BJ401)</f>
        <v>2</v>
      </c>
      <c r="BU401" s="57">
        <f t="shared" ref="BU401" ca="1" si="6572">IF(BN401&lt;BO401,BH401,BK401)</f>
        <v>3</v>
      </c>
      <c r="BV401" s="27">
        <f t="shared" ref="BV401" ca="1" si="6573">IF(BN401&gt;BO401,BL401,BM401)</f>
        <v>78</v>
      </c>
      <c r="BW401" s="27">
        <f t="shared" ref="BW401" ca="1" si="6574">IF(BN401&lt;BO401,BL401,BM401)</f>
        <v>15</v>
      </c>
      <c r="BX401" s="58">
        <f t="shared" ref="BX401" ca="1" si="6575">BV401*BW402+BW401*BV402</f>
        <v>603</v>
      </c>
      <c r="BY401" s="114" t="s">
        <v>26</v>
      </c>
      <c r="BZ401" s="114" t="str">
        <f t="shared" ref="BZ401" ca="1" si="6576">IF(BX401&lt;0,"-","")</f>
        <v/>
      </c>
      <c r="CA401" s="30">
        <f t="shared" ref="CA401:CA402" ca="1" si="6577">ABS(BX401)</f>
        <v>603</v>
      </c>
      <c r="CB401" s="24">
        <f t="shared" ca="1" si="6320"/>
        <v>67</v>
      </c>
      <c r="CD401" s="128">
        <f t="shared" ref="CD401" ca="1" si="6578">QUOTIENT(CB401,CB402)</f>
        <v>11</v>
      </c>
      <c r="CE401" s="57">
        <f t="shared" ref="CE401" ca="1" si="6579">MOD(CB401,CB402)</f>
        <v>1</v>
      </c>
      <c r="CG401"/>
      <c r="CK401" s="5"/>
      <c r="CN401" s="5"/>
    </row>
    <row r="402" spans="2:92" ht="32" customHeight="1" x14ac:dyDescent="0.55000000000000004">
      <c r="B402" s="61"/>
      <c r="C402" s="131"/>
      <c r="D402" s="114"/>
      <c r="E402" s="114"/>
      <c r="F402" s="59">
        <f t="shared" ca="1" si="6539"/>
        <v>9</v>
      </c>
      <c r="G402" s="114"/>
      <c r="H402" s="114"/>
      <c r="I402" s="59">
        <f t="shared" ca="1" si="6542"/>
        <v>6</v>
      </c>
      <c r="J402" s="26"/>
      <c r="K402" s="114"/>
      <c r="L402" s="27">
        <f t="shared" ca="1" si="6544"/>
        <v>6</v>
      </c>
      <c r="M402" s="118"/>
      <c r="N402" s="54"/>
      <c r="O402" s="118"/>
      <c r="P402" s="118"/>
      <c r="Q402" s="121"/>
      <c r="R402" s="114"/>
      <c r="S402" s="122"/>
      <c r="T402" s="114"/>
      <c r="U402" s="122"/>
      <c r="V402" s="114"/>
      <c r="W402" s="120"/>
      <c r="X402" s="56"/>
      <c r="Y402" s="121"/>
      <c r="Z402" s="114"/>
      <c r="AA402" s="122"/>
      <c r="AB402" s="114"/>
      <c r="AC402" s="122"/>
      <c r="AD402" s="114"/>
      <c r="AE402" s="27"/>
      <c r="AF402" s="114"/>
      <c r="AG402" t="s">
        <v>230</v>
      </c>
      <c r="AH402" t="s">
        <v>250</v>
      </c>
      <c r="AI402" s="1" t="str">
        <f t="shared" ref="AI402" ca="1" si="6580">IF(O401="","",O401)</f>
        <v/>
      </c>
      <c r="AK402" s="1"/>
      <c r="AM402" s="1"/>
      <c r="AO402" t="s">
        <v>230</v>
      </c>
      <c r="AP402" s="114"/>
      <c r="AQ402" t="str">
        <f t="shared" ca="1" si="6193"/>
        <v>\\(\\quad \\displaystyle  \\)</v>
      </c>
      <c r="AS402" s="114"/>
      <c r="AT402" s="114"/>
      <c r="AU402" s="114"/>
      <c r="AV402" s="114"/>
      <c r="AW402" s="114"/>
      <c r="AX402" s="114"/>
      <c r="AY402" s="114"/>
      <c r="AZ402" s="117"/>
      <c r="BG402" s="128"/>
      <c r="BH402" s="23">
        <f t="shared" ca="1" si="6324"/>
        <v>9</v>
      </c>
      <c r="BI402" s="120"/>
      <c r="BJ402" s="128"/>
      <c r="BK402" s="23">
        <f t="shared" ca="1" si="2496"/>
        <v>6</v>
      </c>
      <c r="BL402">
        <f t="shared" ref="BL402" ca="1" si="6581">BH402</f>
        <v>9</v>
      </c>
      <c r="BM402">
        <f t="shared" ref="BM402" ca="1" si="6582">BK402</f>
        <v>6</v>
      </c>
      <c r="BN402" s="114"/>
      <c r="BO402" s="114"/>
      <c r="BP402" s="114"/>
      <c r="BQ402" s="129"/>
      <c r="BR402" s="55">
        <f t="shared" ref="BR402" ca="1" si="6583">IF(BN401&gt;BO401,BH402,BK402)</f>
        <v>9</v>
      </c>
      <c r="BS402" s="114"/>
      <c r="BT402" s="129"/>
      <c r="BU402" s="55">
        <f t="shared" ref="BU402" ca="1" si="6584">IF(BN401&lt;BO401,BH402,BK402)</f>
        <v>6</v>
      </c>
      <c r="BV402" s="27">
        <f t="shared" ref="BV402" ca="1" si="6585">IF(BN401&gt;BO401,BL402,BM402)</f>
        <v>9</v>
      </c>
      <c r="BW402" s="27">
        <f t="shared" ref="BW402" ca="1" si="6586">IF(BN401&lt;BO401,BL402,BM402)</f>
        <v>6</v>
      </c>
      <c r="BX402" s="27">
        <f t="shared" ref="BX402" ca="1" si="6587">BV402*BW402</f>
        <v>54</v>
      </c>
      <c r="BY402" s="114"/>
      <c r="BZ402" s="114"/>
      <c r="CA402">
        <f t="shared" ca="1" si="6577"/>
        <v>54</v>
      </c>
      <c r="CB402" s="25">
        <f t="shared" ca="1" si="6332"/>
        <v>6</v>
      </c>
      <c r="CD402" s="128"/>
      <c r="CE402" s="23">
        <f t="shared" ref="CE402" ca="1" si="6588">CB402</f>
        <v>6</v>
      </c>
      <c r="CG402"/>
      <c r="CK402" s="5"/>
      <c r="CN402" s="5"/>
    </row>
    <row r="403" spans="2:92" ht="32" customHeight="1" thickBot="1" x14ac:dyDescent="0.6">
      <c r="B403" s="61"/>
      <c r="C403" s="130" t="s">
        <v>218</v>
      </c>
      <c r="D403" s="114">
        <v>50</v>
      </c>
      <c r="E403" s="114">
        <f t="shared" ref="E403" ca="1" si="6589">BQ403</f>
        <v>9</v>
      </c>
      <c r="F403" s="60">
        <f t="shared" ref="F403:F436" ca="1" si="6590">BR403</f>
        <v>2</v>
      </c>
      <c r="G403" s="114" t="str">
        <f t="shared" ref="G403" si="6591">BS403</f>
        <v>　+　</v>
      </c>
      <c r="H403" s="114">
        <f t="shared" ref="H403" ca="1" si="6592">BT403</f>
        <v>5</v>
      </c>
      <c r="I403" s="60">
        <f t="shared" ref="I403:I436" ca="1" si="6593">BU403</f>
        <v>2</v>
      </c>
      <c r="J403" s="26"/>
      <c r="K403" s="114">
        <f t="shared" ref="K403" ca="1" si="6594">CD403</f>
        <v>15</v>
      </c>
      <c r="L403" s="58">
        <f t="shared" ref="L403:L436" ca="1" si="6595">CE403</f>
        <v>1</v>
      </c>
      <c r="M403" s="118" t="str">
        <f t="shared" ca="1" si="6285"/>
        <v/>
      </c>
      <c r="N403" s="54"/>
      <c r="O403" s="118" t="str">
        <f t="shared" ref="O403" ca="1" si="6596">IF(L403=0,K403,"")</f>
        <v/>
      </c>
      <c r="P403" s="118" t="s">
        <v>250</v>
      </c>
      <c r="Q403" s="121">
        <f t="shared" ref="Q403" ca="1" si="6597">IF(E403="","",E403)</f>
        <v>9</v>
      </c>
      <c r="R403" s="114" t="s">
        <v>249</v>
      </c>
      <c r="S403" s="122">
        <f t="shared" ref="S403" ca="1" si="6598">F403</f>
        <v>2</v>
      </c>
      <c r="T403" s="114" t="s">
        <v>216</v>
      </c>
      <c r="U403" s="122">
        <f t="shared" ref="U403" ca="1" si="6599">F404</f>
        <v>4</v>
      </c>
      <c r="V403" s="114" t="s">
        <v>217</v>
      </c>
      <c r="W403" s="120" t="str">
        <f t="shared" ref="W403" si="6600">G403</f>
        <v>　+　</v>
      </c>
      <c r="X403" s="56"/>
      <c r="Y403" s="121">
        <f t="shared" ref="Y403" ca="1" si="6601">IF(H403="","",H403)</f>
        <v>5</v>
      </c>
      <c r="Z403" s="114" t="s">
        <v>249</v>
      </c>
      <c r="AA403" s="122">
        <f t="shared" ref="AA403" ca="1" si="6602">I403</f>
        <v>2</v>
      </c>
      <c r="AB403" s="114" t="s">
        <v>216</v>
      </c>
      <c r="AC403" s="122">
        <f t="shared" ref="AC403" ca="1" si="6603">I404</f>
        <v>3</v>
      </c>
      <c r="AD403" s="114" t="s">
        <v>217</v>
      </c>
      <c r="AE403" s="27"/>
      <c r="AF403" s="114" t="s">
        <v>233</v>
      </c>
      <c r="AG403" t="s">
        <v>230</v>
      </c>
      <c r="AH403" t="s">
        <v>250</v>
      </c>
      <c r="AI403" s="1">
        <f t="shared" ref="AI403" ca="1" si="6604">IF(K403="","",K403)</f>
        <v>15</v>
      </c>
      <c r="AJ403" t="s">
        <v>249</v>
      </c>
      <c r="AK403" s="1">
        <f t="shared" ref="AK403" ca="1" si="6605">L403</f>
        <v>1</v>
      </c>
      <c r="AL403" t="s">
        <v>216</v>
      </c>
      <c r="AM403" s="1">
        <f t="shared" ref="AM403" ca="1" si="6606">L404</f>
        <v>6</v>
      </c>
      <c r="AN403" t="s">
        <v>217</v>
      </c>
      <c r="AO403" t="s">
        <v>230</v>
      </c>
      <c r="AP403" s="114" t="str">
        <f t="shared" ca="1" si="5722"/>
        <v>\\(\\quad \\displaystyle 9\\frac{2}{4}　+　5\\frac{2}{3}　=　 \\)</v>
      </c>
      <c r="AQ403" t="str">
        <f t="shared" ca="1" si="6193"/>
        <v>\\(\\quad \\displaystyle 15\\frac{1}{6} \\)</v>
      </c>
      <c r="AS403" s="114" t="str">
        <f t="shared" ref="AS403" ca="1" si="6607">AP403</f>
        <v>\\(\\quad \\displaystyle 9\\frac{2}{4}　+　5\\frac{2}{3}　=　 \\)</v>
      </c>
      <c r="AT403" s="114" t="str">
        <f t="shared" ref="AT403" ca="1" si="6608">IF(O403="",AQ403,AQ404)</f>
        <v>\\(\\quad \\displaystyle 15\\frac{1}{6} \\)</v>
      </c>
      <c r="AU403" s="114" t="s">
        <v>60</v>
      </c>
      <c r="AV403" s="115" t="s">
        <v>222</v>
      </c>
      <c r="AW403" s="115" t="str">
        <f t="shared" ref="AW403" ca="1" si="6609">AS403</f>
        <v>\\(\\quad \\displaystyle 9\\frac{2}{4}　+　5\\frac{2}{3}　=　 \\)</v>
      </c>
      <c r="AX403" s="115" t="str">
        <f t="shared" ref="AX403" ca="1" si="6610">AT403</f>
        <v>\\(\\quad \\displaystyle 15\\frac{1}{6} \\)</v>
      </c>
      <c r="AY403" s="115" t="s">
        <v>62</v>
      </c>
      <c r="AZ403" s="116" t="str">
        <f t="shared" ref="AZ403" ca="1" si="6611">"INSERT INTO "&amp;AU403&amp;"(tangen,question,answer,editor,date,count) VALUES('"&amp;AV403&amp;"','"&amp;AW403&amp;"','"&amp;AX403&amp;"','"&amp;AY403&amp;"',NOW(),0);"</f>
        <v>INSERT INTO math(tangen,question,answer,editor,date,count) VALUES('m3900','\\(\\quad \\displaystyle 9\\frac{2}{4}　+　5\\frac{2}{3}　=　 \\)','\\(\\quad \\displaystyle 15\\frac{1}{6} \\)','harazono',NOW(),0);</v>
      </c>
      <c r="BG403" s="128">
        <f t="shared" ca="1" si="6302"/>
        <v>9</v>
      </c>
      <c r="BH403" s="22">
        <f t="shared" ref="BH403" ca="1" si="6612">RANDBETWEEN(1,BH404-1)</f>
        <v>2</v>
      </c>
      <c r="BI403" s="120" t="s">
        <v>231</v>
      </c>
      <c r="BJ403" s="128">
        <f t="shared" ref="BJ403" ca="1" si="6613">RANDBETWEEN(1,BG403-1)</f>
        <v>5</v>
      </c>
      <c r="BK403" s="22">
        <f t="shared" ref="BK403" ca="1" si="6614">RANDBETWEEN(1,BK404-1)</f>
        <v>2</v>
      </c>
      <c r="BL403">
        <f t="shared" ref="BL403" ca="1" si="6615">(BH403+BG403*BH404)</f>
        <v>38</v>
      </c>
      <c r="BM403">
        <f t="shared" ref="BM403" ca="1" si="6616">BK403+BJ403*BK404</f>
        <v>17</v>
      </c>
      <c r="BN403" s="114">
        <f t="shared" ref="BN403" ca="1" si="6617">(BH403+BG403*BH404)/BH404</f>
        <v>9.5</v>
      </c>
      <c r="BO403" s="114">
        <f t="shared" ref="BO403" ca="1" si="6618">(BK403+BJ403*BK404)/BK404</f>
        <v>5.666666666666667</v>
      </c>
      <c r="BP403" s="114" t="s">
        <v>26</v>
      </c>
      <c r="BQ403" s="129">
        <f t="shared" ref="BQ403" ca="1" si="6619">IF(BN403&gt;BO403,BG403,BJ403)</f>
        <v>9</v>
      </c>
      <c r="BR403" s="57">
        <f t="shared" ref="BR403" ca="1" si="6620">IF(BN403&gt;BO403,BH403,BK403)</f>
        <v>2</v>
      </c>
      <c r="BS403" s="114" t="str">
        <f t="shared" ref="BS403" si="6621">BI403</f>
        <v>　+　</v>
      </c>
      <c r="BT403" s="129">
        <f t="shared" ref="BT403" ca="1" si="6622">IF(BN403&lt;BO403,BG403,BJ403)</f>
        <v>5</v>
      </c>
      <c r="BU403" s="57">
        <f t="shared" ref="BU403" ca="1" si="6623">IF(BN403&lt;BO403,BH403,BK403)</f>
        <v>2</v>
      </c>
      <c r="BV403" s="27">
        <f t="shared" ref="BV403" ca="1" si="6624">IF(BN403&gt;BO403,BL403,BM403)</f>
        <v>38</v>
      </c>
      <c r="BW403" s="27">
        <f t="shared" ref="BW403" ca="1" si="6625">IF(BN403&lt;BO403,BL403,BM403)</f>
        <v>17</v>
      </c>
      <c r="BX403" s="58">
        <f t="shared" ref="BX403" ca="1" si="6626">BV403*BW404+BW403*BV404</f>
        <v>182</v>
      </c>
      <c r="BY403" s="114" t="s">
        <v>26</v>
      </c>
      <c r="BZ403" s="114" t="str">
        <f t="shared" ref="BZ403" ca="1" si="6627">IF(BX403&lt;0,"-","")</f>
        <v/>
      </c>
      <c r="CA403" s="30">
        <f t="shared" ref="CA403:CA436" ca="1" si="6628">ABS(BX403)</f>
        <v>182</v>
      </c>
      <c r="CB403" s="24">
        <f t="shared" ca="1" si="6320"/>
        <v>91</v>
      </c>
      <c r="CD403" s="128">
        <f t="shared" ref="CD403" ca="1" si="6629">QUOTIENT(CB403,CB404)</f>
        <v>15</v>
      </c>
      <c r="CE403" s="57">
        <f t="shared" ref="CE403" ca="1" si="6630">MOD(CB403,CB404)</f>
        <v>1</v>
      </c>
      <c r="CG403"/>
      <c r="CK403" s="5"/>
      <c r="CN403" s="5"/>
    </row>
    <row r="404" spans="2:92" ht="32" customHeight="1" x14ac:dyDescent="0.55000000000000004">
      <c r="B404" s="61"/>
      <c r="C404" s="131"/>
      <c r="D404" s="114"/>
      <c r="E404" s="114"/>
      <c r="F404" s="59">
        <f t="shared" ca="1" si="6590"/>
        <v>4</v>
      </c>
      <c r="G404" s="114"/>
      <c r="H404" s="114"/>
      <c r="I404" s="59">
        <f t="shared" ca="1" si="6593"/>
        <v>3</v>
      </c>
      <c r="J404" s="26"/>
      <c r="K404" s="114"/>
      <c r="L404" s="27">
        <f t="shared" ca="1" si="6595"/>
        <v>6</v>
      </c>
      <c r="M404" s="118"/>
      <c r="N404" s="54"/>
      <c r="O404" s="118"/>
      <c r="P404" s="118"/>
      <c r="Q404" s="121"/>
      <c r="R404" s="114"/>
      <c r="S404" s="122"/>
      <c r="T404" s="114"/>
      <c r="U404" s="122"/>
      <c r="V404" s="114"/>
      <c r="W404" s="120"/>
      <c r="X404" s="56"/>
      <c r="Y404" s="121"/>
      <c r="Z404" s="114"/>
      <c r="AA404" s="122"/>
      <c r="AB404" s="114"/>
      <c r="AC404" s="122"/>
      <c r="AD404" s="114"/>
      <c r="AE404" s="27"/>
      <c r="AF404" s="114"/>
      <c r="AG404" t="s">
        <v>230</v>
      </c>
      <c r="AH404" t="s">
        <v>250</v>
      </c>
      <c r="AI404" s="1" t="str">
        <f t="shared" ref="AI404" ca="1" si="6631">IF(O403="","",O403)</f>
        <v/>
      </c>
      <c r="AK404" s="1"/>
      <c r="AM404" s="1"/>
      <c r="AO404" t="s">
        <v>230</v>
      </c>
      <c r="AP404" s="114"/>
      <c r="AQ404" t="str">
        <f t="shared" ca="1" si="6193"/>
        <v>\\(\\quad \\displaystyle  \\)</v>
      </c>
      <c r="AS404" s="114"/>
      <c r="AT404" s="114"/>
      <c r="AU404" s="114"/>
      <c r="AV404" s="114"/>
      <c r="AW404" s="114"/>
      <c r="AX404" s="114"/>
      <c r="AY404" s="114"/>
      <c r="AZ404" s="117"/>
      <c r="BG404" s="128"/>
      <c r="BH404" s="23">
        <f t="shared" ca="1" si="6324"/>
        <v>4</v>
      </c>
      <c r="BI404" s="120"/>
      <c r="BJ404" s="128"/>
      <c r="BK404" s="23">
        <f t="shared" ca="1" si="2496"/>
        <v>3</v>
      </c>
      <c r="BL404">
        <f t="shared" ref="BL404" ca="1" si="6632">BH404</f>
        <v>4</v>
      </c>
      <c r="BM404">
        <f t="shared" ref="BM404" ca="1" si="6633">BK404</f>
        <v>3</v>
      </c>
      <c r="BN404" s="114"/>
      <c r="BO404" s="114"/>
      <c r="BP404" s="114"/>
      <c r="BQ404" s="129"/>
      <c r="BR404" s="55">
        <f t="shared" ref="BR404" ca="1" si="6634">IF(BN403&gt;BO403,BH404,BK404)</f>
        <v>4</v>
      </c>
      <c r="BS404" s="114"/>
      <c r="BT404" s="129"/>
      <c r="BU404" s="55">
        <f t="shared" ref="BU404" ca="1" si="6635">IF(BN403&lt;BO403,BH404,BK404)</f>
        <v>3</v>
      </c>
      <c r="BV404" s="27">
        <f t="shared" ref="BV404" ca="1" si="6636">IF(BN403&gt;BO403,BL404,BM404)</f>
        <v>4</v>
      </c>
      <c r="BW404" s="27">
        <f t="shared" ref="BW404" ca="1" si="6637">IF(BN403&lt;BO403,BL404,BM404)</f>
        <v>3</v>
      </c>
      <c r="BX404" s="27">
        <f t="shared" ref="BX404" ca="1" si="6638">BV404*BW404</f>
        <v>12</v>
      </c>
      <c r="BY404" s="114"/>
      <c r="BZ404" s="114"/>
      <c r="CA404">
        <f t="shared" ca="1" si="6628"/>
        <v>12</v>
      </c>
      <c r="CB404" s="25">
        <f t="shared" ca="1" si="6332"/>
        <v>6</v>
      </c>
      <c r="CD404" s="128"/>
      <c r="CE404" s="23">
        <f t="shared" ref="CE404" ca="1" si="6639">CB404</f>
        <v>6</v>
      </c>
      <c r="CG404"/>
      <c r="CK404" s="5"/>
      <c r="CN404" s="5"/>
    </row>
    <row r="405" spans="2:92" ht="32" customHeight="1" thickBot="1" x14ac:dyDescent="0.6">
      <c r="B405" s="61"/>
      <c r="C405" s="130" t="s">
        <v>219</v>
      </c>
      <c r="D405" s="114">
        <v>1</v>
      </c>
      <c r="E405" s="114">
        <f t="shared" ref="E405" ca="1" si="6640">BQ405</f>
        <v>7</v>
      </c>
      <c r="F405" s="60">
        <f t="shared" ca="1" si="6590"/>
        <v>6</v>
      </c>
      <c r="G405" s="114" t="str">
        <f t="shared" ref="G405" si="6641">BS405</f>
        <v>　－　</v>
      </c>
      <c r="H405" s="114">
        <f t="shared" ref="H405" ca="1" si="6642">BT405</f>
        <v>1</v>
      </c>
      <c r="I405" s="60">
        <f t="shared" ca="1" si="6593"/>
        <v>1</v>
      </c>
      <c r="J405" s="26"/>
      <c r="K405" s="114">
        <f t="shared" ref="K405" ca="1" si="6643">CD405</f>
        <v>6</v>
      </c>
      <c r="L405" s="58">
        <f t="shared" ca="1" si="6595"/>
        <v>17</v>
      </c>
      <c r="M405" s="118" t="str">
        <f t="shared" ref="M405:M435" ca="1" si="6644">IF(L406=1,"=","")</f>
        <v/>
      </c>
      <c r="N405" s="54"/>
      <c r="O405" s="118" t="str">
        <f t="shared" ref="O405" ca="1" si="6645">IF(L405=0,K405,"")</f>
        <v/>
      </c>
      <c r="P405" s="118" t="s">
        <v>250</v>
      </c>
      <c r="Q405" s="121">
        <f t="shared" ref="Q405" ca="1" si="6646">IF(E405="","",E405)</f>
        <v>7</v>
      </c>
      <c r="R405" s="114" t="s">
        <v>249</v>
      </c>
      <c r="S405" s="122">
        <f t="shared" ref="S405" ca="1" si="6647">F405</f>
        <v>6</v>
      </c>
      <c r="T405" s="114" t="s">
        <v>216</v>
      </c>
      <c r="U405" s="122">
        <f t="shared" ref="U405" ca="1" si="6648">F406</f>
        <v>8</v>
      </c>
      <c r="V405" s="114" t="s">
        <v>217</v>
      </c>
      <c r="W405" s="120" t="str">
        <f t="shared" ref="W405" si="6649">G405</f>
        <v>　－　</v>
      </c>
      <c r="X405" s="56"/>
      <c r="Y405" s="121">
        <f t="shared" ref="Y405" ca="1" si="6650">IF(H405="","",H405)</f>
        <v>1</v>
      </c>
      <c r="Z405" s="114" t="s">
        <v>249</v>
      </c>
      <c r="AA405" s="122">
        <f t="shared" ref="AA405" ca="1" si="6651">I405</f>
        <v>1</v>
      </c>
      <c r="AB405" s="114" t="s">
        <v>216</v>
      </c>
      <c r="AC405" s="122">
        <f t="shared" ref="AC405" ca="1" si="6652">I406</f>
        <v>7</v>
      </c>
      <c r="AD405" s="114" t="s">
        <v>217</v>
      </c>
      <c r="AE405" s="27"/>
      <c r="AF405" s="114" t="s">
        <v>233</v>
      </c>
      <c r="AG405" t="s">
        <v>230</v>
      </c>
      <c r="AH405" t="s">
        <v>250</v>
      </c>
      <c r="AI405" s="1">
        <f t="shared" ref="AI405" ca="1" si="6653">IF(K405="","",K405)</f>
        <v>6</v>
      </c>
      <c r="AJ405" t="s">
        <v>249</v>
      </c>
      <c r="AK405" s="1">
        <f t="shared" ref="AK405" ca="1" si="6654">L405</f>
        <v>17</v>
      </c>
      <c r="AL405" t="s">
        <v>216</v>
      </c>
      <c r="AM405" s="1">
        <f t="shared" ref="AM405" ca="1" si="6655">L406</f>
        <v>28</v>
      </c>
      <c r="AN405" t="s">
        <v>217</v>
      </c>
      <c r="AO405" t="s">
        <v>230</v>
      </c>
      <c r="AP405" s="114" t="str">
        <f t="shared" ca="1" si="5722"/>
        <v>\\(\\quad \\displaystyle 7\\frac{6}{8}　－　1\\frac{1}{7}　=　 \\)</v>
      </c>
      <c r="AQ405" t="str">
        <f t="shared" ca="1" si="6193"/>
        <v>\\(\\quad \\displaystyle 6\\frac{17}{28} \\)</v>
      </c>
      <c r="AS405" s="114" t="str">
        <f t="shared" ref="AS405" ca="1" si="6656">AP405</f>
        <v>\\(\\quad \\displaystyle 7\\frac{6}{8}　－　1\\frac{1}{7}　=　 \\)</v>
      </c>
      <c r="AT405" s="114" t="str">
        <f t="shared" ref="AT405" ca="1" si="6657">IF(O405="",AQ405,AQ406)</f>
        <v>\\(\\quad \\displaystyle 6\\frac{17}{28} \\)</v>
      </c>
      <c r="AU405" s="114" t="s">
        <v>60</v>
      </c>
      <c r="AV405" s="115" t="s">
        <v>222</v>
      </c>
      <c r="AW405" s="115" t="str">
        <f t="shared" ref="AW405" ca="1" si="6658">AS405</f>
        <v>\\(\\quad \\displaystyle 7\\frac{6}{8}　－　1\\frac{1}{7}　=　 \\)</v>
      </c>
      <c r="AX405" s="115" t="str">
        <f t="shared" ref="AX405" ca="1" si="6659">AT405</f>
        <v>\\(\\quad \\displaystyle 6\\frac{17}{28} \\)</v>
      </c>
      <c r="AY405" s="115" t="s">
        <v>62</v>
      </c>
      <c r="AZ405" s="116" t="str">
        <f t="shared" ref="AZ405" ca="1" si="6660">"INSERT INTO "&amp;AU405&amp;"(tangen,question,answer,editor,date,count) VALUES('"&amp;AV405&amp;"','"&amp;AW405&amp;"','"&amp;AX405&amp;"','"&amp;AY405&amp;"',NOW(),0);"</f>
        <v>INSERT INTO math(tangen,question,answer,editor,date,count) VALUES('m3900','\\(\\quad \\displaystyle 7\\frac{6}{8}　－　1\\frac{1}{7}　=　 \\)','\\(\\quad \\displaystyle 6\\frac{17}{28} \\)','harazono',NOW(),0);</v>
      </c>
      <c r="BG405" s="128">
        <f t="shared" ref="BG405:BG435" ca="1" si="6661">RANDBETWEEN(2,10)</f>
        <v>7</v>
      </c>
      <c r="BH405" s="22">
        <f t="shared" ref="BH405" ca="1" si="6662">RANDBETWEEN(1,BH406-1)</f>
        <v>6</v>
      </c>
      <c r="BI405" s="120" t="s">
        <v>235</v>
      </c>
      <c r="BJ405" s="128">
        <f t="shared" ref="BJ405" ca="1" si="6663">RANDBETWEEN(1,BG405-1)</f>
        <v>1</v>
      </c>
      <c r="BK405" s="22">
        <f t="shared" ref="BK405" ca="1" si="6664">RANDBETWEEN(1,BK406-1)</f>
        <v>1</v>
      </c>
      <c r="BL405">
        <f t="shared" ref="BL405" ca="1" si="6665">(BH405+BG405*BH406)</f>
        <v>62</v>
      </c>
      <c r="BM405">
        <f t="shared" ref="BM405" ca="1" si="6666">BK405+BJ405*BK406</f>
        <v>8</v>
      </c>
      <c r="BN405" s="114">
        <f t="shared" ref="BN405" ca="1" si="6667">(BH405+BG405*BH406)/BH406</f>
        <v>7.75</v>
      </c>
      <c r="BO405" s="114">
        <f t="shared" ref="BO405" ca="1" si="6668">(BK405+BJ405*BK406)/BK406</f>
        <v>1.1428571428571428</v>
      </c>
      <c r="BP405" s="114" t="s">
        <v>26</v>
      </c>
      <c r="BQ405" s="129">
        <f t="shared" ref="BQ405" ca="1" si="6669">IF(BN405&gt;BO405,BG405,BJ405)</f>
        <v>7</v>
      </c>
      <c r="BR405" s="57">
        <f t="shared" ref="BR405" ca="1" si="6670">IF(BN405&gt;BO405,BH405,BK405)</f>
        <v>6</v>
      </c>
      <c r="BS405" s="114" t="str">
        <f t="shared" ref="BS405" si="6671">BI405</f>
        <v>　－　</v>
      </c>
      <c r="BT405" s="129">
        <f t="shared" ref="BT405" ca="1" si="6672">IF(BN405&lt;BO405,BG405,BJ405)</f>
        <v>1</v>
      </c>
      <c r="BU405" s="57">
        <f t="shared" ref="BU405" ca="1" si="6673">IF(BN405&lt;BO405,BH405,BK405)</f>
        <v>1</v>
      </c>
      <c r="BV405" s="27">
        <f t="shared" ref="BV405" ca="1" si="6674">IF(BN405&gt;BO405,BL405,BM405)</f>
        <v>62</v>
      </c>
      <c r="BW405" s="27">
        <f t="shared" ref="BW405" ca="1" si="6675">IF(BN405&lt;BO405,BL405,BM405)</f>
        <v>8</v>
      </c>
      <c r="BX405" s="58">
        <f t="shared" ref="BX405" ca="1" si="6676">BV405*BW406-BW405*BV406</f>
        <v>370</v>
      </c>
      <c r="BY405" s="114" t="s">
        <v>26</v>
      </c>
      <c r="BZ405" s="114" t="str">
        <f t="shared" ref="BZ405" ca="1" si="6677">IF(BX405&lt;0,"-","")</f>
        <v/>
      </c>
      <c r="CA405" s="30">
        <f t="shared" ca="1" si="6628"/>
        <v>370</v>
      </c>
      <c r="CB405" s="24">
        <f t="shared" ref="CB405:CB435" ca="1" si="6678">CA405/GCD(CA405,CA406)</f>
        <v>185</v>
      </c>
      <c r="CD405" s="128">
        <f t="shared" ref="CD405" ca="1" si="6679">QUOTIENT(CB405,CB406)</f>
        <v>6</v>
      </c>
      <c r="CE405" s="57">
        <f t="shared" ref="CE405" ca="1" si="6680">MOD(CB405,CB406)</f>
        <v>17</v>
      </c>
      <c r="CG405"/>
      <c r="CK405" s="5"/>
      <c r="CN405" s="5"/>
    </row>
    <row r="406" spans="2:92" ht="32" customHeight="1" x14ac:dyDescent="0.55000000000000004">
      <c r="B406" s="61"/>
      <c r="C406" s="131"/>
      <c r="D406" s="114"/>
      <c r="E406" s="114"/>
      <c r="F406" s="59">
        <f t="shared" ca="1" si="6590"/>
        <v>8</v>
      </c>
      <c r="G406" s="114"/>
      <c r="H406" s="114"/>
      <c r="I406" s="59">
        <f t="shared" ca="1" si="6593"/>
        <v>7</v>
      </c>
      <c r="J406" s="26"/>
      <c r="K406" s="114"/>
      <c r="L406" s="27">
        <f t="shared" ca="1" si="6595"/>
        <v>28</v>
      </c>
      <c r="M406" s="118"/>
      <c r="N406" s="54"/>
      <c r="O406" s="118"/>
      <c r="P406" s="118"/>
      <c r="Q406" s="121"/>
      <c r="R406" s="114"/>
      <c r="S406" s="122"/>
      <c r="T406" s="114"/>
      <c r="U406" s="122"/>
      <c r="V406" s="114"/>
      <c r="W406" s="120"/>
      <c r="X406" s="56"/>
      <c r="Y406" s="121"/>
      <c r="Z406" s="114"/>
      <c r="AA406" s="122"/>
      <c r="AB406" s="114"/>
      <c r="AC406" s="122"/>
      <c r="AD406" s="114"/>
      <c r="AE406" s="27"/>
      <c r="AF406" s="114"/>
      <c r="AG406" t="s">
        <v>230</v>
      </c>
      <c r="AH406" t="s">
        <v>250</v>
      </c>
      <c r="AI406" s="1" t="str">
        <f t="shared" ref="AI406" ca="1" si="6681">IF(O405="","",O405)</f>
        <v/>
      </c>
      <c r="AK406" s="1"/>
      <c r="AM406" s="1"/>
      <c r="AO406" t="s">
        <v>230</v>
      </c>
      <c r="AP406" s="114"/>
      <c r="AQ406" t="str">
        <f t="shared" ca="1" si="6193"/>
        <v>\\(\\quad \\displaystyle  \\)</v>
      </c>
      <c r="AS406" s="114"/>
      <c r="AT406" s="114"/>
      <c r="AU406" s="114"/>
      <c r="AV406" s="114"/>
      <c r="AW406" s="114"/>
      <c r="AX406" s="114"/>
      <c r="AY406" s="114"/>
      <c r="AZ406" s="117"/>
      <c r="BG406" s="128"/>
      <c r="BH406" s="23">
        <f t="shared" ref="BH406:BH436" ca="1" si="6682">RANDBETWEEN(2,10)</f>
        <v>8</v>
      </c>
      <c r="BI406" s="120"/>
      <c r="BJ406" s="128"/>
      <c r="BK406" s="23">
        <f t="shared" ca="1" si="2496"/>
        <v>7</v>
      </c>
      <c r="BL406">
        <f t="shared" ref="BL406" ca="1" si="6683">BH406</f>
        <v>8</v>
      </c>
      <c r="BM406">
        <f t="shared" ref="BM406" ca="1" si="6684">BK406</f>
        <v>7</v>
      </c>
      <c r="BN406" s="114"/>
      <c r="BO406" s="114"/>
      <c r="BP406" s="114"/>
      <c r="BQ406" s="129"/>
      <c r="BR406" s="55">
        <f t="shared" ref="BR406" ca="1" si="6685">IF(BN405&gt;BO405,BH406,BK406)</f>
        <v>8</v>
      </c>
      <c r="BS406" s="114"/>
      <c r="BT406" s="129"/>
      <c r="BU406" s="55">
        <f t="shared" ref="BU406" ca="1" si="6686">IF(BN405&lt;BO405,BH406,BK406)</f>
        <v>7</v>
      </c>
      <c r="BV406" s="27">
        <f t="shared" ref="BV406" ca="1" si="6687">IF(BN405&gt;BO405,BL406,BM406)</f>
        <v>8</v>
      </c>
      <c r="BW406" s="27">
        <f t="shared" ref="BW406" ca="1" si="6688">IF(BN405&lt;BO405,BL406,BM406)</f>
        <v>7</v>
      </c>
      <c r="BX406" s="27">
        <f t="shared" ref="BX406" ca="1" si="6689">BV406*BW406</f>
        <v>56</v>
      </c>
      <c r="BY406" s="114"/>
      <c r="BZ406" s="114"/>
      <c r="CA406">
        <f t="shared" ca="1" si="6628"/>
        <v>56</v>
      </c>
      <c r="CB406" s="25">
        <f t="shared" ref="CB406:CB436" ca="1" si="6690">CA406/GCD(CA405,CA406)</f>
        <v>28</v>
      </c>
      <c r="CD406" s="128"/>
      <c r="CE406" s="23">
        <f t="shared" ref="CE406" ca="1" si="6691">CB406</f>
        <v>28</v>
      </c>
      <c r="CG406"/>
      <c r="CK406" s="5"/>
      <c r="CN406" s="5"/>
    </row>
    <row r="407" spans="2:92" ht="32" customHeight="1" thickBot="1" x14ac:dyDescent="0.6">
      <c r="B407" s="61"/>
      <c r="C407" s="130" t="s">
        <v>219</v>
      </c>
      <c r="D407" s="114">
        <v>2</v>
      </c>
      <c r="E407" s="114">
        <f t="shared" ref="E407" ca="1" si="6692">BQ407</f>
        <v>6</v>
      </c>
      <c r="F407" s="60">
        <f t="shared" ca="1" si="6590"/>
        <v>1</v>
      </c>
      <c r="G407" s="114" t="str">
        <f t="shared" ref="G407" si="6693">BS407</f>
        <v>　－　</v>
      </c>
      <c r="H407" s="114">
        <f t="shared" ref="H407" ca="1" si="6694">BT407</f>
        <v>4</v>
      </c>
      <c r="I407" s="60">
        <f t="shared" ca="1" si="6593"/>
        <v>1</v>
      </c>
      <c r="J407" s="26"/>
      <c r="K407" s="114">
        <f t="shared" ref="K407" ca="1" si="6695">CD407</f>
        <v>1</v>
      </c>
      <c r="L407" s="58">
        <f t="shared" ca="1" si="6595"/>
        <v>9</v>
      </c>
      <c r="M407" s="118" t="str">
        <f t="shared" ca="1" si="6644"/>
        <v/>
      </c>
      <c r="N407" s="54"/>
      <c r="O407" s="118" t="str">
        <f t="shared" ref="O407" ca="1" si="6696">IF(L407=0,K407,"")</f>
        <v/>
      </c>
      <c r="P407" s="118" t="s">
        <v>250</v>
      </c>
      <c r="Q407" s="121">
        <f t="shared" ref="Q407" ca="1" si="6697">IF(E407="","",E407)</f>
        <v>6</v>
      </c>
      <c r="R407" s="114" t="s">
        <v>249</v>
      </c>
      <c r="S407" s="122">
        <f t="shared" ref="S407" ca="1" si="6698">F407</f>
        <v>1</v>
      </c>
      <c r="T407" s="114" t="s">
        <v>216</v>
      </c>
      <c r="U407" s="122">
        <f t="shared" ref="U407" ca="1" si="6699">F408</f>
        <v>7</v>
      </c>
      <c r="V407" s="114" t="s">
        <v>217</v>
      </c>
      <c r="W407" s="120" t="str">
        <f t="shared" ref="W407" si="6700">G407</f>
        <v>　－　</v>
      </c>
      <c r="X407" s="56"/>
      <c r="Y407" s="121">
        <f t="shared" ref="Y407" ca="1" si="6701">IF(H407="","",H407)</f>
        <v>4</v>
      </c>
      <c r="Z407" s="114" t="s">
        <v>249</v>
      </c>
      <c r="AA407" s="122">
        <f t="shared" ref="AA407" ca="1" si="6702">I407</f>
        <v>1</v>
      </c>
      <c r="AB407" s="114" t="s">
        <v>216</v>
      </c>
      <c r="AC407" s="122">
        <f t="shared" ref="AC407" ca="1" si="6703">I408</f>
        <v>2</v>
      </c>
      <c r="AD407" s="114" t="s">
        <v>217</v>
      </c>
      <c r="AE407" s="27"/>
      <c r="AF407" s="114" t="s">
        <v>233</v>
      </c>
      <c r="AG407" t="s">
        <v>230</v>
      </c>
      <c r="AH407" t="s">
        <v>250</v>
      </c>
      <c r="AI407" s="1">
        <f t="shared" ref="AI407" ca="1" si="6704">IF(K407="","",K407)</f>
        <v>1</v>
      </c>
      <c r="AJ407" t="s">
        <v>249</v>
      </c>
      <c r="AK407" s="1">
        <f t="shared" ref="AK407" ca="1" si="6705">L407</f>
        <v>9</v>
      </c>
      <c r="AL407" t="s">
        <v>216</v>
      </c>
      <c r="AM407" s="1">
        <f t="shared" ref="AM407" ca="1" si="6706">L408</f>
        <v>14</v>
      </c>
      <c r="AN407" t="s">
        <v>217</v>
      </c>
      <c r="AO407" t="s">
        <v>230</v>
      </c>
      <c r="AP407" s="114" t="str">
        <f t="shared" ca="1" si="5722"/>
        <v>\\(\\quad \\displaystyle 6\\frac{1}{7}　－　4\\frac{1}{2}　=　 \\)</v>
      </c>
      <c r="AQ407" t="str">
        <f t="shared" ca="1" si="6193"/>
        <v>\\(\\quad \\displaystyle 1\\frac{9}{14} \\)</v>
      </c>
      <c r="AS407" s="114" t="str">
        <f t="shared" ref="AS407" ca="1" si="6707">AP407</f>
        <v>\\(\\quad \\displaystyle 6\\frac{1}{7}　－　4\\frac{1}{2}　=　 \\)</v>
      </c>
      <c r="AT407" s="114" t="str">
        <f t="shared" ref="AT407" ca="1" si="6708">IF(O407="",AQ407,AQ408)</f>
        <v>\\(\\quad \\displaystyle 1\\frac{9}{14} \\)</v>
      </c>
      <c r="AU407" s="114" t="s">
        <v>60</v>
      </c>
      <c r="AV407" s="115" t="s">
        <v>222</v>
      </c>
      <c r="AW407" s="115" t="str">
        <f t="shared" ref="AW407" ca="1" si="6709">AS407</f>
        <v>\\(\\quad \\displaystyle 6\\frac{1}{7}　－　4\\frac{1}{2}　=　 \\)</v>
      </c>
      <c r="AX407" s="115" t="str">
        <f t="shared" ref="AX407" ca="1" si="6710">AT407</f>
        <v>\\(\\quad \\displaystyle 1\\frac{9}{14} \\)</v>
      </c>
      <c r="AY407" s="115" t="s">
        <v>62</v>
      </c>
      <c r="AZ407" s="116" t="str">
        <f t="shared" ref="AZ407" ca="1" si="6711">"INSERT INTO "&amp;AU407&amp;"(tangen,question,answer,editor,date,count) VALUES('"&amp;AV407&amp;"','"&amp;AW407&amp;"','"&amp;AX407&amp;"','"&amp;AY407&amp;"',NOW(),0);"</f>
        <v>INSERT INTO math(tangen,question,answer,editor,date,count) VALUES('m3900','\\(\\quad \\displaystyle 6\\frac{1}{7}　－　4\\frac{1}{2}　=　 \\)','\\(\\quad \\displaystyle 1\\frac{9}{14} \\)','harazono',NOW(),0);</v>
      </c>
      <c r="BG407" s="128">
        <f t="shared" ca="1" si="6661"/>
        <v>6</v>
      </c>
      <c r="BH407" s="22">
        <f t="shared" ref="BH407" ca="1" si="6712">RANDBETWEEN(1,BH408-1)</f>
        <v>1</v>
      </c>
      <c r="BI407" s="120" t="s">
        <v>235</v>
      </c>
      <c r="BJ407" s="128">
        <f t="shared" ref="BJ407" ca="1" si="6713">RANDBETWEEN(1,BG407-1)</f>
        <v>4</v>
      </c>
      <c r="BK407" s="22">
        <f t="shared" ref="BK407" ca="1" si="6714">RANDBETWEEN(1,BK408-1)</f>
        <v>1</v>
      </c>
      <c r="BL407">
        <f t="shared" ref="BL407" ca="1" si="6715">(BH407+BG407*BH408)</f>
        <v>43</v>
      </c>
      <c r="BM407">
        <f t="shared" ref="BM407" ca="1" si="6716">BK407+BJ407*BK408</f>
        <v>9</v>
      </c>
      <c r="BN407" s="114">
        <f t="shared" ref="BN407" ca="1" si="6717">(BH407+BG407*BH408)/BH408</f>
        <v>6.1428571428571432</v>
      </c>
      <c r="BO407" s="114">
        <f t="shared" ref="BO407" ca="1" si="6718">(BK407+BJ407*BK408)/BK408</f>
        <v>4.5</v>
      </c>
      <c r="BP407" s="114" t="s">
        <v>26</v>
      </c>
      <c r="BQ407" s="129">
        <f t="shared" ref="BQ407" ca="1" si="6719">IF(BN407&gt;BO407,BG407,BJ407)</f>
        <v>6</v>
      </c>
      <c r="BR407" s="57">
        <f t="shared" ref="BR407" ca="1" si="6720">IF(BN407&gt;BO407,BH407,BK407)</f>
        <v>1</v>
      </c>
      <c r="BS407" s="114" t="str">
        <f t="shared" ref="BS407" si="6721">BI407</f>
        <v>　－　</v>
      </c>
      <c r="BT407" s="129">
        <f t="shared" ref="BT407" ca="1" si="6722">IF(BN407&lt;BO407,BG407,BJ407)</f>
        <v>4</v>
      </c>
      <c r="BU407" s="57">
        <f t="shared" ref="BU407" ca="1" si="6723">IF(BN407&lt;BO407,BH407,BK407)</f>
        <v>1</v>
      </c>
      <c r="BV407" s="27">
        <f t="shared" ref="BV407" ca="1" si="6724">IF(BN407&gt;BO407,BL407,BM407)</f>
        <v>43</v>
      </c>
      <c r="BW407" s="27">
        <f t="shared" ref="BW407" ca="1" si="6725">IF(BN407&lt;BO407,BL407,BM407)</f>
        <v>9</v>
      </c>
      <c r="BX407" s="58">
        <f t="shared" ref="BX407" ca="1" si="6726">BV407*BW408-BW407*BV408</f>
        <v>23</v>
      </c>
      <c r="BY407" s="114" t="s">
        <v>26</v>
      </c>
      <c r="BZ407" s="114" t="str">
        <f t="shared" ref="BZ407" ca="1" si="6727">IF(BX407&lt;0,"-","")</f>
        <v/>
      </c>
      <c r="CA407" s="30">
        <f t="shared" ca="1" si="6628"/>
        <v>23</v>
      </c>
      <c r="CB407" s="24">
        <f t="shared" ca="1" si="6678"/>
        <v>23</v>
      </c>
      <c r="CD407" s="128">
        <f t="shared" ref="CD407" ca="1" si="6728">QUOTIENT(CB407,CB408)</f>
        <v>1</v>
      </c>
      <c r="CE407" s="57">
        <f t="shared" ref="CE407" ca="1" si="6729">MOD(CB407,CB408)</f>
        <v>9</v>
      </c>
      <c r="CG407"/>
      <c r="CK407" s="5"/>
      <c r="CN407" s="5"/>
    </row>
    <row r="408" spans="2:92" ht="32" customHeight="1" x14ac:dyDescent="0.55000000000000004">
      <c r="B408" s="61"/>
      <c r="C408" s="131"/>
      <c r="D408" s="114"/>
      <c r="E408" s="114"/>
      <c r="F408" s="59">
        <f t="shared" ca="1" si="6590"/>
        <v>7</v>
      </c>
      <c r="G408" s="114"/>
      <c r="H408" s="114"/>
      <c r="I408" s="59">
        <f t="shared" ca="1" si="6593"/>
        <v>2</v>
      </c>
      <c r="J408" s="26"/>
      <c r="K408" s="114"/>
      <c r="L408" s="27">
        <f t="shared" ca="1" si="6595"/>
        <v>14</v>
      </c>
      <c r="M408" s="118"/>
      <c r="N408" s="54"/>
      <c r="O408" s="118"/>
      <c r="P408" s="118"/>
      <c r="Q408" s="121"/>
      <c r="R408" s="114"/>
      <c r="S408" s="122"/>
      <c r="T408" s="114"/>
      <c r="U408" s="122"/>
      <c r="V408" s="114"/>
      <c r="W408" s="120"/>
      <c r="X408" s="56"/>
      <c r="Y408" s="121"/>
      <c r="Z408" s="114"/>
      <c r="AA408" s="122"/>
      <c r="AB408" s="114"/>
      <c r="AC408" s="122"/>
      <c r="AD408" s="114"/>
      <c r="AE408" s="27"/>
      <c r="AF408" s="114"/>
      <c r="AG408" t="s">
        <v>230</v>
      </c>
      <c r="AH408" t="s">
        <v>250</v>
      </c>
      <c r="AI408" s="1" t="str">
        <f t="shared" ref="AI408" ca="1" si="6730">IF(O407="","",O407)</f>
        <v/>
      </c>
      <c r="AK408" s="1"/>
      <c r="AM408" s="1"/>
      <c r="AO408" t="s">
        <v>230</v>
      </c>
      <c r="AP408" s="114"/>
      <c r="AQ408" t="str">
        <f t="shared" ca="1" si="6193"/>
        <v>\\(\\quad \\displaystyle  \\)</v>
      </c>
      <c r="AS408" s="114"/>
      <c r="AT408" s="114"/>
      <c r="AU408" s="114"/>
      <c r="AV408" s="114"/>
      <c r="AW408" s="114"/>
      <c r="AX408" s="114"/>
      <c r="AY408" s="114"/>
      <c r="AZ408" s="117"/>
      <c r="BG408" s="128"/>
      <c r="BH408" s="23">
        <f t="shared" ca="1" si="6682"/>
        <v>7</v>
      </c>
      <c r="BI408" s="120"/>
      <c r="BJ408" s="128"/>
      <c r="BK408" s="23">
        <f t="shared" ca="1" si="2496"/>
        <v>2</v>
      </c>
      <c r="BL408">
        <f t="shared" ref="BL408" ca="1" si="6731">BH408</f>
        <v>7</v>
      </c>
      <c r="BM408">
        <f t="shared" ref="BM408" ca="1" si="6732">BK408</f>
        <v>2</v>
      </c>
      <c r="BN408" s="114"/>
      <c r="BO408" s="114"/>
      <c r="BP408" s="114"/>
      <c r="BQ408" s="129"/>
      <c r="BR408" s="55">
        <f t="shared" ref="BR408" ca="1" si="6733">IF(BN407&gt;BO407,BH408,BK408)</f>
        <v>7</v>
      </c>
      <c r="BS408" s="114"/>
      <c r="BT408" s="129"/>
      <c r="BU408" s="55">
        <f t="shared" ref="BU408" ca="1" si="6734">IF(BN407&lt;BO407,BH408,BK408)</f>
        <v>2</v>
      </c>
      <c r="BV408" s="27">
        <f t="shared" ref="BV408" ca="1" si="6735">IF(BN407&gt;BO407,BL408,BM408)</f>
        <v>7</v>
      </c>
      <c r="BW408" s="27">
        <f t="shared" ref="BW408" ca="1" si="6736">IF(BN407&lt;BO407,BL408,BM408)</f>
        <v>2</v>
      </c>
      <c r="BX408" s="27">
        <f t="shared" ref="BX408" ca="1" si="6737">BV408*BW408</f>
        <v>14</v>
      </c>
      <c r="BY408" s="114"/>
      <c r="BZ408" s="114"/>
      <c r="CA408">
        <f t="shared" ca="1" si="6628"/>
        <v>14</v>
      </c>
      <c r="CB408" s="25">
        <f t="shared" ca="1" si="6690"/>
        <v>14</v>
      </c>
      <c r="CD408" s="128"/>
      <c r="CE408" s="23">
        <f t="shared" ref="CE408" ca="1" si="6738">CB408</f>
        <v>14</v>
      </c>
      <c r="CG408"/>
      <c r="CK408" s="5"/>
      <c r="CN408" s="5"/>
    </row>
    <row r="409" spans="2:92" ht="32" customHeight="1" thickBot="1" x14ac:dyDescent="0.6">
      <c r="B409" s="61"/>
      <c r="C409" s="130" t="s">
        <v>219</v>
      </c>
      <c r="D409" s="114">
        <v>3</v>
      </c>
      <c r="E409" s="114">
        <f t="shared" ref="E409" ca="1" si="6739">BQ409</f>
        <v>5</v>
      </c>
      <c r="F409" s="60">
        <f t="shared" ca="1" si="6590"/>
        <v>5</v>
      </c>
      <c r="G409" s="114" t="str">
        <f t="shared" ref="G409" si="6740">BS409</f>
        <v>　－　</v>
      </c>
      <c r="H409" s="114">
        <f t="shared" ref="H409" ca="1" si="6741">BT409</f>
        <v>3</v>
      </c>
      <c r="I409" s="60">
        <f t="shared" ca="1" si="6593"/>
        <v>6</v>
      </c>
      <c r="J409" s="26"/>
      <c r="K409" s="114">
        <f t="shared" ref="K409" ca="1" si="6742">CD409</f>
        <v>2</v>
      </c>
      <c r="L409" s="58">
        <f t="shared" ca="1" si="6595"/>
        <v>4</v>
      </c>
      <c r="M409" s="118" t="str">
        <f t="shared" ca="1" si="6644"/>
        <v/>
      </c>
      <c r="N409" s="54"/>
      <c r="O409" s="118" t="str">
        <f t="shared" ref="O409" ca="1" si="6743">IF(L409=0,K409,"")</f>
        <v/>
      </c>
      <c r="P409" s="118" t="s">
        <v>250</v>
      </c>
      <c r="Q409" s="121">
        <f t="shared" ref="Q409" ca="1" si="6744">IF(E409="","",E409)</f>
        <v>5</v>
      </c>
      <c r="R409" s="114" t="s">
        <v>249</v>
      </c>
      <c r="S409" s="122">
        <f t="shared" ref="S409" ca="1" si="6745">F409</f>
        <v>5</v>
      </c>
      <c r="T409" s="114" t="s">
        <v>216</v>
      </c>
      <c r="U409" s="122">
        <f t="shared" ref="U409" ca="1" si="6746">F410</f>
        <v>7</v>
      </c>
      <c r="V409" s="114" t="s">
        <v>217</v>
      </c>
      <c r="W409" s="120" t="str">
        <f t="shared" ref="W409" si="6747">G409</f>
        <v>　－　</v>
      </c>
      <c r="X409" s="56"/>
      <c r="Y409" s="121">
        <f t="shared" ref="Y409" ca="1" si="6748">IF(H409="","",H409)</f>
        <v>3</v>
      </c>
      <c r="Z409" s="114" t="s">
        <v>249</v>
      </c>
      <c r="AA409" s="122">
        <f t="shared" ref="AA409" ca="1" si="6749">I409</f>
        <v>6</v>
      </c>
      <c r="AB409" s="114" t="s">
        <v>216</v>
      </c>
      <c r="AC409" s="122">
        <f t="shared" ref="AC409" ca="1" si="6750">I410</f>
        <v>10</v>
      </c>
      <c r="AD409" s="114" t="s">
        <v>217</v>
      </c>
      <c r="AE409" s="27"/>
      <c r="AF409" s="114" t="s">
        <v>233</v>
      </c>
      <c r="AG409" t="s">
        <v>230</v>
      </c>
      <c r="AH409" t="s">
        <v>250</v>
      </c>
      <c r="AI409" s="1">
        <f t="shared" ref="AI409" ca="1" si="6751">IF(K409="","",K409)</f>
        <v>2</v>
      </c>
      <c r="AJ409" t="s">
        <v>249</v>
      </c>
      <c r="AK409" s="1">
        <f t="shared" ref="AK409" ca="1" si="6752">L409</f>
        <v>4</v>
      </c>
      <c r="AL409" t="s">
        <v>216</v>
      </c>
      <c r="AM409" s="1">
        <f t="shared" ref="AM409" ca="1" si="6753">L410</f>
        <v>35</v>
      </c>
      <c r="AN409" t="s">
        <v>217</v>
      </c>
      <c r="AO409" t="s">
        <v>230</v>
      </c>
      <c r="AP409" s="114" t="str">
        <f t="shared" ca="1" si="5722"/>
        <v>\\(\\quad \\displaystyle 5\\frac{5}{7}　－　3\\frac{6}{10}　=　 \\)</v>
      </c>
      <c r="AQ409" t="str">
        <f t="shared" ca="1" si="6193"/>
        <v>\\(\\quad \\displaystyle 2\\frac{4}{35} \\)</v>
      </c>
      <c r="AS409" s="114" t="str">
        <f t="shared" ref="AS409" ca="1" si="6754">AP409</f>
        <v>\\(\\quad \\displaystyle 5\\frac{5}{7}　－　3\\frac{6}{10}　=　 \\)</v>
      </c>
      <c r="AT409" s="114" t="str">
        <f t="shared" ref="AT409" ca="1" si="6755">IF(O409="",AQ409,AQ410)</f>
        <v>\\(\\quad \\displaystyle 2\\frac{4}{35} \\)</v>
      </c>
      <c r="AU409" s="114" t="s">
        <v>60</v>
      </c>
      <c r="AV409" s="115" t="s">
        <v>222</v>
      </c>
      <c r="AW409" s="115" t="str">
        <f t="shared" ref="AW409" ca="1" si="6756">AS409</f>
        <v>\\(\\quad \\displaystyle 5\\frac{5}{7}　－　3\\frac{6}{10}　=　 \\)</v>
      </c>
      <c r="AX409" s="115" t="str">
        <f t="shared" ref="AX409" ca="1" si="6757">AT409</f>
        <v>\\(\\quad \\displaystyle 2\\frac{4}{35} \\)</v>
      </c>
      <c r="AY409" s="115" t="s">
        <v>62</v>
      </c>
      <c r="AZ409" s="116" t="str">
        <f t="shared" ref="AZ409" ca="1" si="6758">"INSERT INTO "&amp;AU409&amp;"(tangen,question,answer,editor,date,count) VALUES('"&amp;AV409&amp;"','"&amp;AW409&amp;"','"&amp;AX409&amp;"','"&amp;AY409&amp;"',NOW(),0);"</f>
        <v>INSERT INTO math(tangen,question,answer,editor,date,count) VALUES('m3900','\\(\\quad \\displaystyle 5\\frac{5}{7}　－　3\\frac{6}{10}　=　 \\)','\\(\\quad \\displaystyle 2\\frac{4}{35} \\)','harazono',NOW(),0);</v>
      </c>
      <c r="BG409" s="128">
        <f t="shared" ca="1" si="6661"/>
        <v>5</v>
      </c>
      <c r="BH409" s="22">
        <f t="shared" ref="BH409" ca="1" si="6759">RANDBETWEEN(1,BH410-1)</f>
        <v>5</v>
      </c>
      <c r="BI409" s="120" t="s">
        <v>235</v>
      </c>
      <c r="BJ409" s="128">
        <f t="shared" ref="BJ409" ca="1" si="6760">RANDBETWEEN(1,BG409-1)</f>
        <v>3</v>
      </c>
      <c r="BK409" s="22">
        <f t="shared" ref="BK409" ca="1" si="6761">RANDBETWEEN(1,BK410-1)</f>
        <v>6</v>
      </c>
      <c r="BL409">
        <f t="shared" ref="BL409" ca="1" si="6762">(BH409+BG409*BH410)</f>
        <v>40</v>
      </c>
      <c r="BM409">
        <f t="shared" ref="BM409" ca="1" si="6763">BK409+BJ409*BK410</f>
        <v>36</v>
      </c>
      <c r="BN409" s="114">
        <f t="shared" ref="BN409" ca="1" si="6764">(BH409+BG409*BH410)/BH410</f>
        <v>5.7142857142857144</v>
      </c>
      <c r="BO409" s="114">
        <f t="shared" ref="BO409" ca="1" si="6765">(BK409+BJ409*BK410)/BK410</f>
        <v>3.6</v>
      </c>
      <c r="BP409" s="114" t="s">
        <v>26</v>
      </c>
      <c r="BQ409" s="129">
        <f t="shared" ref="BQ409" ca="1" si="6766">IF(BN409&gt;BO409,BG409,BJ409)</f>
        <v>5</v>
      </c>
      <c r="BR409" s="57">
        <f t="shared" ref="BR409" ca="1" si="6767">IF(BN409&gt;BO409,BH409,BK409)</f>
        <v>5</v>
      </c>
      <c r="BS409" s="114" t="str">
        <f t="shared" ref="BS409" si="6768">BI409</f>
        <v>　－　</v>
      </c>
      <c r="BT409" s="129">
        <f t="shared" ref="BT409" ca="1" si="6769">IF(BN409&lt;BO409,BG409,BJ409)</f>
        <v>3</v>
      </c>
      <c r="BU409" s="57">
        <f t="shared" ref="BU409" ca="1" si="6770">IF(BN409&lt;BO409,BH409,BK409)</f>
        <v>6</v>
      </c>
      <c r="BV409" s="27">
        <f t="shared" ref="BV409" ca="1" si="6771">IF(BN409&gt;BO409,BL409,BM409)</f>
        <v>40</v>
      </c>
      <c r="BW409" s="27">
        <f t="shared" ref="BW409" ca="1" si="6772">IF(BN409&lt;BO409,BL409,BM409)</f>
        <v>36</v>
      </c>
      <c r="BX409" s="58">
        <f t="shared" ref="BX409" ca="1" si="6773">BV409*BW410-BW409*BV410</f>
        <v>148</v>
      </c>
      <c r="BY409" s="114" t="s">
        <v>26</v>
      </c>
      <c r="BZ409" s="114" t="str">
        <f t="shared" ref="BZ409" ca="1" si="6774">IF(BX409&lt;0,"-","")</f>
        <v/>
      </c>
      <c r="CA409" s="30">
        <f t="shared" ca="1" si="6628"/>
        <v>148</v>
      </c>
      <c r="CB409" s="24">
        <f t="shared" ca="1" si="6678"/>
        <v>74</v>
      </c>
      <c r="CD409" s="128">
        <f t="shared" ref="CD409" ca="1" si="6775">QUOTIENT(CB409,CB410)</f>
        <v>2</v>
      </c>
      <c r="CE409" s="57">
        <f t="shared" ref="CE409" ca="1" si="6776">MOD(CB409,CB410)</f>
        <v>4</v>
      </c>
      <c r="CG409"/>
      <c r="CK409" s="5"/>
      <c r="CN409" s="5"/>
    </row>
    <row r="410" spans="2:92" ht="32" customHeight="1" x14ac:dyDescent="0.55000000000000004">
      <c r="B410" s="61"/>
      <c r="C410" s="131"/>
      <c r="D410" s="114"/>
      <c r="E410" s="114"/>
      <c r="F410" s="59">
        <f t="shared" ca="1" si="6590"/>
        <v>7</v>
      </c>
      <c r="G410" s="114"/>
      <c r="H410" s="114"/>
      <c r="I410" s="59">
        <f t="shared" ca="1" si="6593"/>
        <v>10</v>
      </c>
      <c r="J410" s="26"/>
      <c r="K410" s="114"/>
      <c r="L410" s="27">
        <f t="shared" ca="1" si="6595"/>
        <v>35</v>
      </c>
      <c r="M410" s="118"/>
      <c r="N410" s="54"/>
      <c r="O410" s="118"/>
      <c r="P410" s="118"/>
      <c r="Q410" s="121"/>
      <c r="R410" s="114"/>
      <c r="S410" s="122"/>
      <c r="T410" s="114"/>
      <c r="U410" s="122"/>
      <c r="V410" s="114"/>
      <c r="W410" s="120"/>
      <c r="X410" s="56"/>
      <c r="Y410" s="121"/>
      <c r="Z410" s="114"/>
      <c r="AA410" s="122"/>
      <c r="AB410" s="114"/>
      <c r="AC410" s="122"/>
      <c r="AD410" s="114"/>
      <c r="AE410" s="27"/>
      <c r="AF410" s="114"/>
      <c r="AG410" t="s">
        <v>230</v>
      </c>
      <c r="AH410" t="s">
        <v>250</v>
      </c>
      <c r="AI410" s="1" t="str">
        <f t="shared" ref="AI410" ca="1" si="6777">IF(O409="","",O409)</f>
        <v/>
      </c>
      <c r="AK410" s="1"/>
      <c r="AM410" s="1"/>
      <c r="AO410" t="s">
        <v>230</v>
      </c>
      <c r="AP410" s="114"/>
      <c r="AQ410" t="str">
        <f t="shared" ca="1" si="6193"/>
        <v>\\(\\quad \\displaystyle  \\)</v>
      </c>
      <c r="AS410" s="114"/>
      <c r="AT410" s="114"/>
      <c r="AU410" s="114"/>
      <c r="AV410" s="114"/>
      <c r="AW410" s="114"/>
      <c r="AX410" s="114"/>
      <c r="AY410" s="114"/>
      <c r="AZ410" s="117"/>
      <c r="BG410" s="128"/>
      <c r="BH410" s="23">
        <f t="shared" ca="1" si="6682"/>
        <v>7</v>
      </c>
      <c r="BI410" s="120"/>
      <c r="BJ410" s="128"/>
      <c r="BK410" s="23">
        <f t="shared" ca="1" si="2496"/>
        <v>10</v>
      </c>
      <c r="BL410">
        <f t="shared" ref="BL410" ca="1" si="6778">BH410</f>
        <v>7</v>
      </c>
      <c r="BM410">
        <f t="shared" ref="BM410" ca="1" si="6779">BK410</f>
        <v>10</v>
      </c>
      <c r="BN410" s="114"/>
      <c r="BO410" s="114"/>
      <c r="BP410" s="114"/>
      <c r="BQ410" s="129"/>
      <c r="BR410" s="55">
        <f t="shared" ref="BR410" ca="1" si="6780">IF(BN409&gt;BO409,BH410,BK410)</f>
        <v>7</v>
      </c>
      <c r="BS410" s="114"/>
      <c r="BT410" s="129"/>
      <c r="BU410" s="55">
        <f t="shared" ref="BU410" ca="1" si="6781">IF(BN409&lt;BO409,BH410,BK410)</f>
        <v>10</v>
      </c>
      <c r="BV410" s="27">
        <f t="shared" ref="BV410" ca="1" si="6782">IF(BN409&gt;BO409,BL410,BM410)</f>
        <v>7</v>
      </c>
      <c r="BW410" s="27">
        <f t="shared" ref="BW410" ca="1" si="6783">IF(BN409&lt;BO409,BL410,BM410)</f>
        <v>10</v>
      </c>
      <c r="BX410" s="27">
        <f t="shared" ref="BX410" ca="1" si="6784">BV410*BW410</f>
        <v>70</v>
      </c>
      <c r="BY410" s="114"/>
      <c r="BZ410" s="114"/>
      <c r="CA410">
        <f t="shared" ca="1" si="6628"/>
        <v>70</v>
      </c>
      <c r="CB410" s="25">
        <f t="shared" ca="1" si="6690"/>
        <v>35</v>
      </c>
      <c r="CD410" s="128"/>
      <c r="CE410" s="23">
        <f t="shared" ref="CE410" ca="1" si="6785">CB410</f>
        <v>35</v>
      </c>
      <c r="CG410"/>
      <c r="CK410" s="5"/>
      <c r="CN410" s="5"/>
    </row>
    <row r="411" spans="2:92" ht="32" customHeight="1" thickBot="1" x14ac:dyDescent="0.6">
      <c r="B411" s="61"/>
      <c r="C411" s="130" t="s">
        <v>219</v>
      </c>
      <c r="D411" s="114">
        <v>4</v>
      </c>
      <c r="E411" s="114">
        <f t="shared" ref="E411" ca="1" si="6786">BQ411</f>
        <v>4</v>
      </c>
      <c r="F411" s="60">
        <f t="shared" ca="1" si="6590"/>
        <v>2</v>
      </c>
      <c r="G411" s="114" t="str">
        <f t="shared" ref="G411" si="6787">BS411</f>
        <v>　－　</v>
      </c>
      <c r="H411" s="114">
        <f t="shared" ref="H411" ca="1" si="6788">BT411</f>
        <v>2</v>
      </c>
      <c r="I411" s="60">
        <f t="shared" ca="1" si="6593"/>
        <v>1</v>
      </c>
      <c r="J411" s="26"/>
      <c r="K411" s="114">
        <f t="shared" ref="K411" ca="1" si="6789">CD411</f>
        <v>1</v>
      </c>
      <c r="L411" s="58">
        <f t="shared" ca="1" si="6595"/>
        <v>9</v>
      </c>
      <c r="M411" s="118" t="str">
        <f t="shared" ca="1" si="6644"/>
        <v/>
      </c>
      <c r="N411" s="54"/>
      <c r="O411" s="118" t="str">
        <f t="shared" ref="O411" ca="1" si="6790">IF(L411=0,K411,"")</f>
        <v/>
      </c>
      <c r="P411" s="118" t="s">
        <v>250</v>
      </c>
      <c r="Q411" s="121">
        <f t="shared" ref="Q411" ca="1" si="6791">IF(E411="","",E411)</f>
        <v>4</v>
      </c>
      <c r="R411" s="114" t="s">
        <v>249</v>
      </c>
      <c r="S411" s="122">
        <f t="shared" ref="S411" ca="1" si="6792">F411</f>
        <v>2</v>
      </c>
      <c r="T411" s="114" t="s">
        <v>216</v>
      </c>
      <c r="U411" s="122">
        <f t="shared" ref="U411" ca="1" si="6793">F412</f>
        <v>5</v>
      </c>
      <c r="V411" s="114" t="s">
        <v>217</v>
      </c>
      <c r="W411" s="120" t="str">
        <f t="shared" ref="W411" si="6794">G411</f>
        <v>　－　</v>
      </c>
      <c r="X411" s="56"/>
      <c r="Y411" s="121">
        <f t="shared" ref="Y411" ca="1" si="6795">IF(H411="","",H411)</f>
        <v>2</v>
      </c>
      <c r="Z411" s="114" t="s">
        <v>249</v>
      </c>
      <c r="AA411" s="122">
        <f t="shared" ref="AA411" ca="1" si="6796">I411</f>
        <v>1</v>
      </c>
      <c r="AB411" s="114" t="s">
        <v>216</v>
      </c>
      <c r="AC411" s="122">
        <f t="shared" ref="AC411" ca="1" si="6797">I412</f>
        <v>2</v>
      </c>
      <c r="AD411" s="114" t="s">
        <v>217</v>
      </c>
      <c r="AE411" s="27"/>
      <c r="AF411" s="114" t="s">
        <v>233</v>
      </c>
      <c r="AG411" t="s">
        <v>230</v>
      </c>
      <c r="AH411" t="s">
        <v>250</v>
      </c>
      <c r="AI411" s="1">
        <f t="shared" ref="AI411" ca="1" si="6798">IF(K411="","",K411)</f>
        <v>1</v>
      </c>
      <c r="AJ411" t="s">
        <v>249</v>
      </c>
      <c r="AK411" s="1">
        <f t="shared" ref="AK411" ca="1" si="6799">L411</f>
        <v>9</v>
      </c>
      <c r="AL411" t="s">
        <v>216</v>
      </c>
      <c r="AM411" s="1">
        <f t="shared" ref="AM411" ca="1" si="6800">L412</f>
        <v>10</v>
      </c>
      <c r="AN411" t="s">
        <v>217</v>
      </c>
      <c r="AO411" t="s">
        <v>230</v>
      </c>
      <c r="AP411" s="114" t="str">
        <f t="shared" ca="1" si="5722"/>
        <v>\\(\\quad \\displaystyle 4\\frac{2}{5}　－　2\\frac{1}{2}　=　 \\)</v>
      </c>
      <c r="AQ411" t="str">
        <f t="shared" ca="1" si="6193"/>
        <v>\\(\\quad \\displaystyle 1\\frac{9}{10} \\)</v>
      </c>
      <c r="AS411" s="114" t="str">
        <f t="shared" ref="AS411" ca="1" si="6801">AP411</f>
        <v>\\(\\quad \\displaystyle 4\\frac{2}{5}　－　2\\frac{1}{2}　=　 \\)</v>
      </c>
      <c r="AT411" s="114" t="str">
        <f t="shared" ref="AT411" ca="1" si="6802">IF(O411="",AQ411,AQ412)</f>
        <v>\\(\\quad \\displaystyle 1\\frac{9}{10} \\)</v>
      </c>
      <c r="AU411" s="114" t="s">
        <v>60</v>
      </c>
      <c r="AV411" s="115" t="s">
        <v>222</v>
      </c>
      <c r="AW411" s="115" t="str">
        <f t="shared" ref="AW411" ca="1" si="6803">AS411</f>
        <v>\\(\\quad \\displaystyle 4\\frac{2}{5}　－　2\\frac{1}{2}　=　 \\)</v>
      </c>
      <c r="AX411" s="115" t="str">
        <f t="shared" ref="AX411" ca="1" si="6804">AT411</f>
        <v>\\(\\quad \\displaystyle 1\\frac{9}{10} \\)</v>
      </c>
      <c r="AY411" s="115" t="s">
        <v>62</v>
      </c>
      <c r="AZ411" s="116" t="str">
        <f t="shared" ref="AZ411" ca="1" si="6805">"INSERT INTO "&amp;AU411&amp;"(tangen,question,answer,editor,date,count) VALUES('"&amp;AV411&amp;"','"&amp;AW411&amp;"','"&amp;AX411&amp;"','"&amp;AY411&amp;"',NOW(),0);"</f>
        <v>INSERT INTO math(tangen,question,answer,editor,date,count) VALUES('m3900','\\(\\quad \\displaystyle 4\\frac{2}{5}　－　2\\frac{1}{2}　=　 \\)','\\(\\quad \\displaystyle 1\\frac{9}{10} \\)','harazono',NOW(),0);</v>
      </c>
      <c r="BG411" s="128">
        <f t="shared" ca="1" si="6661"/>
        <v>4</v>
      </c>
      <c r="BH411" s="22">
        <f t="shared" ref="BH411" ca="1" si="6806">RANDBETWEEN(1,BH412-1)</f>
        <v>2</v>
      </c>
      <c r="BI411" s="120" t="s">
        <v>235</v>
      </c>
      <c r="BJ411" s="128">
        <f t="shared" ref="BJ411" ca="1" si="6807">RANDBETWEEN(1,BG411-1)</f>
        <v>2</v>
      </c>
      <c r="BK411" s="22">
        <f t="shared" ref="BK411" ca="1" si="6808">RANDBETWEEN(1,BK412-1)</f>
        <v>1</v>
      </c>
      <c r="BL411">
        <f t="shared" ref="BL411" ca="1" si="6809">(BH411+BG411*BH412)</f>
        <v>22</v>
      </c>
      <c r="BM411">
        <f t="shared" ref="BM411" ca="1" si="6810">BK411+BJ411*BK412</f>
        <v>5</v>
      </c>
      <c r="BN411" s="114">
        <f t="shared" ref="BN411" ca="1" si="6811">(BH411+BG411*BH412)/BH412</f>
        <v>4.4000000000000004</v>
      </c>
      <c r="BO411" s="114">
        <f t="shared" ref="BO411" ca="1" si="6812">(BK411+BJ411*BK412)/BK412</f>
        <v>2.5</v>
      </c>
      <c r="BP411" s="114" t="s">
        <v>26</v>
      </c>
      <c r="BQ411" s="129">
        <f t="shared" ref="BQ411" ca="1" si="6813">IF(BN411&gt;BO411,BG411,BJ411)</f>
        <v>4</v>
      </c>
      <c r="BR411" s="57">
        <f t="shared" ref="BR411" ca="1" si="6814">IF(BN411&gt;BO411,BH411,BK411)</f>
        <v>2</v>
      </c>
      <c r="BS411" s="114" t="str">
        <f t="shared" ref="BS411" si="6815">BI411</f>
        <v>　－　</v>
      </c>
      <c r="BT411" s="129">
        <f t="shared" ref="BT411" ca="1" si="6816">IF(BN411&lt;BO411,BG411,BJ411)</f>
        <v>2</v>
      </c>
      <c r="BU411" s="57">
        <f t="shared" ref="BU411" ca="1" si="6817">IF(BN411&lt;BO411,BH411,BK411)</f>
        <v>1</v>
      </c>
      <c r="BV411" s="27">
        <f t="shared" ref="BV411" ca="1" si="6818">IF(BN411&gt;BO411,BL411,BM411)</f>
        <v>22</v>
      </c>
      <c r="BW411" s="27">
        <f t="shared" ref="BW411" ca="1" si="6819">IF(BN411&lt;BO411,BL411,BM411)</f>
        <v>5</v>
      </c>
      <c r="BX411" s="58">
        <f t="shared" ref="BX411" ca="1" si="6820">BV411*BW412-BW411*BV412</f>
        <v>19</v>
      </c>
      <c r="BY411" s="114" t="s">
        <v>26</v>
      </c>
      <c r="BZ411" s="114" t="str">
        <f t="shared" ref="BZ411" ca="1" si="6821">IF(BX411&lt;0,"-","")</f>
        <v/>
      </c>
      <c r="CA411" s="30">
        <f t="shared" ca="1" si="6628"/>
        <v>19</v>
      </c>
      <c r="CB411" s="24">
        <f t="shared" ca="1" si="6678"/>
        <v>19</v>
      </c>
      <c r="CD411" s="128">
        <f t="shared" ref="CD411" ca="1" si="6822">QUOTIENT(CB411,CB412)</f>
        <v>1</v>
      </c>
      <c r="CE411" s="57">
        <f t="shared" ref="CE411" ca="1" si="6823">MOD(CB411,CB412)</f>
        <v>9</v>
      </c>
      <c r="CG411"/>
      <c r="CK411" s="5"/>
      <c r="CN411" s="5"/>
    </row>
    <row r="412" spans="2:92" ht="32" customHeight="1" x14ac:dyDescent="0.55000000000000004">
      <c r="B412" s="61"/>
      <c r="C412" s="131"/>
      <c r="D412" s="114"/>
      <c r="E412" s="114"/>
      <c r="F412" s="59">
        <f t="shared" ca="1" si="6590"/>
        <v>5</v>
      </c>
      <c r="G412" s="114"/>
      <c r="H412" s="114"/>
      <c r="I412" s="59">
        <f t="shared" ca="1" si="6593"/>
        <v>2</v>
      </c>
      <c r="J412" s="26"/>
      <c r="K412" s="114"/>
      <c r="L412" s="27">
        <f t="shared" ca="1" si="6595"/>
        <v>10</v>
      </c>
      <c r="M412" s="118"/>
      <c r="N412" s="54"/>
      <c r="O412" s="118"/>
      <c r="P412" s="118"/>
      <c r="Q412" s="121"/>
      <c r="R412" s="114"/>
      <c r="S412" s="122"/>
      <c r="T412" s="114"/>
      <c r="U412" s="122"/>
      <c r="V412" s="114"/>
      <c r="W412" s="120"/>
      <c r="X412" s="56"/>
      <c r="Y412" s="121"/>
      <c r="Z412" s="114"/>
      <c r="AA412" s="122"/>
      <c r="AB412" s="114"/>
      <c r="AC412" s="122"/>
      <c r="AD412" s="114"/>
      <c r="AE412" s="27"/>
      <c r="AF412" s="114"/>
      <c r="AG412" t="s">
        <v>230</v>
      </c>
      <c r="AH412" t="s">
        <v>250</v>
      </c>
      <c r="AI412" s="1" t="str">
        <f t="shared" ref="AI412" ca="1" si="6824">IF(O411="","",O411)</f>
        <v/>
      </c>
      <c r="AK412" s="1"/>
      <c r="AM412" s="1"/>
      <c r="AO412" t="s">
        <v>230</v>
      </c>
      <c r="AP412" s="114"/>
      <c r="AQ412" t="str">
        <f t="shared" ca="1" si="6193"/>
        <v>\\(\\quad \\displaystyle  \\)</v>
      </c>
      <c r="AS412" s="114"/>
      <c r="AT412" s="114"/>
      <c r="AU412" s="114"/>
      <c r="AV412" s="114"/>
      <c r="AW412" s="114"/>
      <c r="AX412" s="114"/>
      <c r="AY412" s="114"/>
      <c r="AZ412" s="117"/>
      <c r="BG412" s="128"/>
      <c r="BH412" s="23">
        <f t="shared" ca="1" si="6682"/>
        <v>5</v>
      </c>
      <c r="BI412" s="120"/>
      <c r="BJ412" s="128"/>
      <c r="BK412" s="23">
        <f t="shared" ca="1" si="2496"/>
        <v>2</v>
      </c>
      <c r="BL412">
        <f t="shared" ref="BL412" ca="1" si="6825">BH412</f>
        <v>5</v>
      </c>
      <c r="BM412">
        <f t="shared" ref="BM412" ca="1" si="6826">BK412</f>
        <v>2</v>
      </c>
      <c r="BN412" s="114"/>
      <c r="BO412" s="114"/>
      <c r="BP412" s="114"/>
      <c r="BQ412" s="129"/>
      <c r="BR412" s="55">
        <f t="shared" ref="BR412" ca="1" si="6827">IF(BN411&gt;BO411,BH412,BK412)</f>
        <v>5</v>
      </c>
      <c r="BS412" s="114"/>
      <c r="BT412" s="129"/>
      <c r="BU412" s="55">
        <f t="shared" ref="BU412" ca="1" si="6828">IF(BN411&lt;BO411,BH412,BK412)</f>
        <v>2</v>
      </c>
      <c r="BV412" s="27">
        <f t="shared" ref="BV412" ca="1" si="6829">IF(BN411&gt;BO411,BL412,BM412)</f>
        <v>5</v>
      </c>
      <c r="BW412" s="27">
        <f t="shared" ref="BW412" ca="1" si="6830">IF(BN411&lt;BO411,BL412,BM412)</f>
        <v>2</v>
      </c>
      <c r="BX412" s="27">
        <f t="shared" ref="BX412" ca="1" si="6831">BV412*BW412</f>
        <v>10</v>
      </c>
      <c r="BY412" s="114"/>
      <c r="BZ412" s="114"/>
      <c r="CA412">
        <f t="shared" ca="1" si="6628"/>
        <v>10</v>
      </c>
      <c r="CB412" s="25">
        <f t="shared" ca="1" si="6690"/>
        <v>10</v>
      </c>
      <c r="CD412" s="128"/>
      <c r="CE412" s="23">
        <f t="shared" ref="CE412" ca="1" si="6832">CB412</f>
        <v>10</v>
      </c>
      <c r="CG412"/>
      <c r="CK412" s="5"/>
      <c r="CN412" s="5"/>
    </row>
    <row r="413" spans="2:92" ht="32" customHeight="1" thickBot="1" x14ac:dyDescent="0.6">
      <c r="B413" s="61"/>
      <c r="C413" s="130" t="s">
        <v>219</v>
      </c>
      <c r="D413" s="114">
        <v>5</v>
      </c>
      <c r="E413" s="114">
        <f t="shared" ref="E413" ca="1" si="6833">BQ413</f>
        <v>7</v>
      </c>
      <c r="F413" s="60">
        <f t="shared" ca="1" si="6590"/>
        <v>8</v>
      </c>
      <c r="G413" s="114" t="str">
        <f t="shared" ref="G413" si="6834">BS413</f>
        <v>　－　</v>
      </c>
      <c r="H413" s="114">
        <f t="shared" ref="H413" ca="1" si="6835">BT413</f>
        <v>5</v>
      </c>
      <c r="I413" s="60">
        <f t="shared" ca="1" si="6593"/>
        <v>3</v>
      </c>
      <c r="J413" s="26"/>
      <c r="K413" s="114">
        <f t="shared" ref="K413" ca="1" si="6836">CD413</f>
        <v>2</v>
      </c>
      <c r="L413" s="58">
        <f t="shared" ca="1" si="6595"/>
        <v>13</v>
      </c>
      <c r="M413" s="118" t="str">
        <f t="shared" ca="1" si="6644"/>
        <v/>
      </c>
      <c r="N413" s="54"/>
      <c r="O413" s="118" t="str">
        <f t="shared" ref="O413" ca="1" si="6837">IF(L413=0,K413,"")</f>
        <v/>
      </c>
      <c r="P413" s="118" t="s">
        <v>250</v>
      </c>
      <c r="Q413" s="121">
        <f t="shared" ref="Q413" ca="1" si="6838">IF(E413="","",E413)</f>
        <v>7</v>
      </c>
      <c r="R413" s="114" t="s">
        <v>249</v>
      </c>
      <c r="S413" s="122">
        <f t="shared" ref="S413" ca="1" si="6839">F413</f>
        <v>8</v>
      </c>
      <c r="T413" s="114" t="s">
        <v>216</v>
      </c>
      <c r="U413" s="122">
        <f t="shared" ref="U413" ca="1" si="6840">F414</f>
        <v>9</v>
      </c>
      <c r="V413" s="114" t="s">
        <v>217</v>
      </c>
      <c r="W413" s="120" t="str">
        <f t="shared" ref="W413" si="6841">G413</f>
        <v>　－　</v>
      </c>
      <c r="X413" s="56"/>
      <c r="Y413" s="121">
        <f t="shared" ref="Y413" ca="1" si="6842">IF(H413="","",H413)</f>
        <v>5</v>
      </c>
      <c r="Z413" s="114" t="s">
        <v>249</v>
      </c>
      <c r="AA413" s="122">
        <f t="shared" ref="AA413" ca="1" si="6843">I413</f>
        <v>3</v>
      </c>
      <c r="AB413" s="114" t="s">
        <v>216</v>
      </c>
      <c r="AC413" s="122">
        <f t="shared" ref="AC413" ca="1" si="6844">I414</f>
        <v>5</v>
      </c>
      <c r="AD413" s="114" t="s">
        <v>217</v>
      </c>
      <c r="AE413" s="27"/>
      <c r="AF413" s="114" t="s">
        <v>233</v>
      </c>
      <c r="AG413" t="s">
        <v>230</v>
      </c>
      <c r="AH413" t="s">
        <v>250</v>
      </c>
      <c r="AI413" s="1">
        <f t="shared" ref="AI413" ca="1" si="6845">IF(K413="","",K413)</f>
        <v>2</v>
      </c>
      <c r="AJ413" t="s">
        <v>249</v>
      </c>
      <c r="AK413" s="1">
        <f t="shared" ref="AK413" ca="1" si="6846">L413</f>
        <v>13</v>
      </c>
      <c r="AL413" t="s">
        <v>216</v>
      </c>
      <c r="AM413" s="1">
        <f t="shared" ref="AM413" ca="1" si="6847">L414</f>
        <v>45</v>
      </c>
      <c r="AN413" t="s">
        <v>217</v>
      </c>
      <c r="AO413" t="s">
        <v>230</v>
      </c>
      <c r="AP413" s="114" t="str">
        <f t="shared" ca="1" si="5722"/>
        <v>\\(\\quad \\displaystyle 7\\frac{8}{9}　－　5\\frac{3}{5}　=　 \\)</v>
      </c>
      <c r="AQ413" t="str">
        <f t="shared" ca="1" si="6193"/>
        <v>\\(\\quad \\displaystyle 2\\frac{13}{45} \\)</v>
      </c>
      <c r="AS413" s="114" t="str">
        <f t="shared" ref="AS413" ca="1" si="6848">AP413</f>
        <v>\\(\\quad \\displaystyle 7\\frac{8}{9}　－　5\\frac{3}{5}　=　 \\)</v>
      </c>
      <c r="AT413" s="114" t="str">
        <f t="shared" ref="AT413" ca="1" si="6849">IF(O413="",AQ413,AQ414)</f>
        <v>\\(\\quad \\displaystyle 2\\frac{13}{45} \\)</v>
      </c>
      <c r="AU413" s="114" t="s">
        <v>60</v>
      </c>
      <c r="AV413" s="115" t="s">
        <v>222</v>
      </c>
      <c r="AW413" s="115" t="str">
        <f t="shared" ref="AW413" ca="1" si="6850">AS413</f>
        <v>\\(\\quad \\displaystyle 7\\frac{8}{9}　－　5\\frac{3}{5}　=　 \\)</v>
      </c>
      <c r="AX413" s="115" t="str">
        <f t="shared" ref="AX413" ca="1" si="6851">AT413</f>
        <v>\\(\\quad \\displaystyle 2\\frac{13}{45} \\)</v>
      </c>
      <c r="AY413" s="115" t="s">
        <v>62</v>
      </c>
      <c r="AZ413" s="116" t="str">
        <f t="shared" ref="AZ413" ca="1" si="6852">"INSERT INTO "&amp;AU413&amp;"(tangen,question,answer,editor,date,count) VALUES('"&amp;AV413&amp;"','"&amp;AW413&amp;"','"&amp;AX413&amp;"','"&amp;AY413&amp;"',NOW(),0);"</f>
        <v>INSERT INTO math(tangen,question,answer,editor,date,count) VALUES('m3900','\\(\\quad \\displaystyle 7\\frac{8}{9}　－　5\\frac{3}{5}　=　 \\)','\\(\\quad \\displaystyle 2\\frac{13}{45} \\)','harazono',NOW(),0);</v>
      </c>
      <c r="BG413" s="128">
        <f t="shared" ca="1" si="6661"/>
        <v>7</v>
      </c>
      <c r="BH413" s="22">
        <f t="shared" ref="BH413" ca="1" si="6853">RANDBETWEEN(1,BH414-1)</f>
        <v>8</v>
      </c>
      <c r="BI413" s="120" t="s">
        <v>235</v>
      </c>
      <c r="BJ413" s="128">
        <f t="shared" ref="BJ413" ca="1" si="6854">RANDBETWEEN(1,BG413-1)</f>
        <v>5</v>
      </c>
      <c r="BK413" s="22">
        <f t="shared" ref="BK413" ca="1" si="6855">RANDBETWEEN(1,BK414-1)</f>
        <v>3</v>
      </c>
      <c r="BL413">
        <f t="shared" ref="BL413" ca="1" si="6856">(BH413+BG413*BH414)</f>
        <v>71</v>
      </c>
      <c r="BM413">
        <f t="shared" ref="BM413" ca="1" si="6857">BK413+BJ413*BK414</f>
        <v>28</v>
      </c>
      <c r="BN413" s="114">
        <f t="shared" ref="BN413" ca="1" si="6858">(BH413+BG413*BH414)/BH414</f>
        <v>7.8888888888888893</v>
      </c>
      <c r="BO413" s="114">
        <f t="shared" ref="BO413" ca="1" si="6859">(BK413+BJ413*BK414)/BK414</f>
        <v>5.6</v>
      </c>
      <c r="BP413" s="114" t="s">
        <v>26</v>
      </c>
      <c r="BQ413" s="129">
        <f t="shared" ref="BQ413" ca="1" si="6860">IF(BN413&gt;BO413,BG413,BJ413)</f>
        <v>7</v>
      </c>
      <c r="BR413" s="57">
        <f t="shared" ref="BR413" ca="1" si="6861">IF(BN413&gt;BO413,BH413,BK413)</f>
        <v>8</v>
      </c>
      <c r="BS413" s="114" t="str">
        <f t="shared" ref="BS413" si="6862">BI413</f>
        <v>　－　</v>
      </c>
      <c r="BT413" s="129">
        <f t="shared" ref="BT413" ca="1" si="6863">IF(BN413&lt;BO413,BG413,BJ413)</f>
        <v>5</v>
      </c>
      <c r="BU413" s="57">
        <f t="shared" ref="BU413" ca="1" si="6864">IF(BN413&lt;BO413,BH413,BK413)</f>
        <v>3</v>
      </c>
      <c r="BV413" s="27">
        <f t="shared" ref="BV413" ca="1" si="6865">IF(BN413&gt;BO413,BL413,BM413)</f>
        <v>71</v>
      </c>
      <c r="BW413" s="27">
        <f t="shared" ref="BW413" ca="1" si="6866">IF(BN413&lt;BO413,BL413,BM413)</f>
        <v>28</v>
      </c>
      <c r="BX413" s="58">
        <f t="shared" ref="BX413" ca="1" si="6867">BV413*BW414-BW413*BV414</f>
        <v>103</v>
      </c>
      <c r="BY413" s="114" t="s">
        <v>26</v>
      </c>
      <c r="BZ413" s="114" t="str">
        <f t="shared" ref="BZ413" ca="1" si="6868">IF(BX413&lt;0,"-","")</f>
        <v/>
      </c>
      <c r="CA413" s="30">
        <f t="shared" ca="1" si="6628"/>
        <v>103</v>
      </c>
      <c r="CB413" s="24">
        <f t="shared" ca="1" si="6678"/>
        <v>103</v>
      </c>
      <c r="CD413" s="128">
        <f t="shared" ref="CD413" ca="1" si="6869">QUOTIENT(CB413,CB414)</f>
        <v>2</v>
      </c>
      <c r="CE413" s="57">
        <f t="shared" ref="CE413" ca="1" si="6870">MOD(CB413,CB414)</f>
        <v>13</v>
      </c>
      <c r="CG413"/>
      <c r="CK413" s="5"/>
      <c r="CN413" s="5"/>
    </row>
    <row r="414" spans="2:92" ht="32" customHeight="1" x14ac:dyDescent="0.55000000000000004">
      <c r="B414" s="61"/>
      <c r="C414" s="131"/>
      <c r="D414" s="114"/>
      <c r="E414" s="114"/>
      <c r="F414" s="59">
        <f t="shared" ca="1" si="6590"/>
        <v>9</v>
      </c>
      <c r="G414" s="114"/>
      <c r="H414" s="114"/>
      <c r="I414" s="59">
        <f t="shared" ca="1" si="6593"/>
        <v>5</v>
      </c>
      <c r="J414" s="26"/>
      <c r="K414" s="114"/>
      <c r="L414" s="27">
        <f t="shared" ca="1" si="6595"/>
        <v>45</v>
      </c>
      <c r="M414" s="118"/>
      <c r="N414" s="54"/>
      <c r="O414" s="118"/>
      <c r="P414" s="118"/>
      <c r="Q414" s="121"/>
      <c r="R414" s="114"/>
      <c r="S414" s="122"/>
      <c r="T414" s="114"/>
      <c r="U414" s="122"/>
      <c r="V414" s="114"/>
      <c r="W414" s="120"/>
      <c r="X414" s="56"/>
      <c r="Y414" s="121"/>
      <c r="Z414" s="114"/>
      <c r="AA414" s="122"/>
      <c r="AB414" s="114"/>
      <c r="AC414" s="122"/>
      <c r="AD414" s="114"/>
      <c r="AE414" s="27"/>
      <c r="AF414" s="114"/>
      <c r="AG414" t="s">
        <v>230</v>
      </c>
      <c r="AH414" t="s">
        <v>250</v>
      </c>
      <c r="AI414" s="1" t="str">
        <f t="shared" ref="AI414" ca="1" si="6871">IF(O413="","",O413)</f>
        <v/>
      </c>
      <c r="AK414" s="1"/>
      <c r="AM414" s="1"/>
      <c r="AO414" t="s">
        <v>230</v>
      </c>
      <c r="AP414" s="114"/>
      <c r="AQ414" t="str">
        <f t="shared" ca="1" si="6193"/>
        <v>\\(\\quad \\displaystyle  \\)</v>
      </c>
      <c r="AS414" s="114"/>
      <c r="AT414" s="114"/>
      <c r="AU414" s="114"/>
      <c r="AV414" s="114"/>
      <c r="AW414" s="114"/>
      <c r="AX414" s="114"/>
      <c r="AY414" s="114"/>
      <c r="AZ414" s="117"/>
      <c r="BG414" s="128"/>
      <c r="BH414" s="23">
        <f t="shared" ca="1" si="6682"/>
        <v>9</v>
      </c>
      <c r="BI414" s="120"/>
      <c r="BJ414" s="128"/>
      <c r="BK414" s="23">
        <f t="shared" ca="1" si="2496"/>
        <v>5</v>
      </c>
      <c r="BL414">
        <f t="shared" ref="BL414" ca="1" si="6872">BH414</f>
        <v>9</v>
      </c>
      <c r="BM414">
        <f t="shared" ref="BM414" ca="1" si="6873">BK414</f>
        <v>5</v>
      </c>
      <c r="BN414" s="114"/>
      <c r="BO414" s="114"/>
      <c r="BP414" s="114"/>
      <c r="BQ414" s="129"/>
      <c r="BR414" s="55">
        <f t="shared" ref="BR414" ca="1" si="6874">IF(BN413&gt;BO413,BH414,BK414)</f>
        <v>9</v>
      </c>
      <c r="BS414" s="114"/>
      <c r="BT414" s="129"/>
      <c r="BU414" s="55">
        <f t="shared" ref="BU414" ca="1" si="6875">IF(BN413&lt;BO413,BH414,BK414)</f>
        <v>5</v>
      </c>
      <c r="BV414" s="27">
        <f t="shared" ref="BV414" ca="1" si="6876">IF(BN413&gt;BO413,BL414,BM414)</f>
        <v>9</v>
      </c>
      <c r="BW414" s="27">
        <f t="shared" ref="BW414" ca="1" si="6877">IF(BN413&lt;BO413,BL414,BM414)</f>
        <v>5</v>
      </c>
      <c r="BX414" s="27">
        <f t="shared" ref="BX414" ca="1" si="6878">BV414*BW414</f>
        <v>45</v>
      </c>
      <c r="BY414" s="114"/>
      <c r="BZ414" s="114"/>
      <c r="CA414">
        <f t="shared" ca="1" si="6628"/>
        <v>45</v>
      </c>
      <c r="CB414" s="25">
        <f t="shared" ca="1" si="6690"/>
        <v>45</v>
      </c>
      <c r="CD414" s="128"/>
      <c r="CE414" s="23">
        <f t="shared" ref="CE414" ca="1" si="6879">CB414</f>
        <v>45</v>
      </c>
      <c r="CG414"/>
      <c r="CK414" s="5"/>
      <c r="CN414" s="5"/>
    </row>
    <row r="415" spans="2:92" ht="32" customHeight="1" thickBot="1" x14ac:dyDescent="0.6">
      <c r="B415" s="61"/>
      <c r="C415" s="130" t="s">
        <v>219</v>
      </c>
      <c r="D415" s="114">
        <v>6</v>
      </c>
      <c r="E415" s="114">
        <f t="shared" ref="E415" ca="1" si="6880">BQ415</f>
        <v>8</v>
      </c>
      <c r="F415" s="60">
        <f t="shared" ca="1" si="6590"/>
        <v>5</v>
      </c>
      <c r="G415" s="114" t="str">
        <f t="shared" ref="G415" si="6881">BS415</f>
        <v>　－　</v>
      </c>
      <c r="H415" s="114">
        <f t="shared" ref="H415" ca="1" si="6882">BT415</f>
        <v>3</v>
      </c>
      <c r="I415" s="60">
        <f t="shared" ca="1" si="6593"/>
        <v>1</v>
      </c>
      <c r="J415" s="26"/>
      <c r="K415" s="114">
        <f t="shared" ref="K415" ca="1" si="6883">CD415</f>
        <v>5</v>
      </c>
      <c r="L415" s="58">
        <f t="shared" ca="1" si="6595"/>
        <v>1</v>
      </c>
      <c r="M415" s="118" t="str">
        <f t="shared" ca="1" si="6644"/>
        <v/>
      </c>
      <c r="N415" s="54"/>
      <c r="O415" s="118" t="str">
        <f t="shared" ref="O415" ca="1" si="6884">IF(L415=0,K415,"")</f>
        <v/>
      </c>
      <c r="P415" s="118" t="s">
        <v>250</v>
      </c>
      <c r="Q415" s="121">
        <f t="shared" ref="Q415" ca="1" si="6885">IF(E415="","",E415)</f>
        <v>8</v>
      </c>
      <c r="R415" s="114" t="s">
        <v>249</v>
      </c>
      <c r="S415" s="122">
        <f t="shared" ref="S415" ca="1" si="6886">F415</f>
        <v>5</v>
      </c>
      <c r="T415" s="114" t="s">
        <v>216</v>
      </c>
      <c r="U415" s="122">
        <f t="shared" ref="U415" ca="1" si="6887">F416</f>
        <v>8</v>
      </c>
      <c r="V415" s="114" t="s">
        <v>217</v>
      </c>
      <c r="W415" s="120" t="str">
        <f t="shared" ref="W415" si="6888">G415</f>
        <v>　－　</v>
      </c>
      <c r="X415" s="56"/>
      <c r="Y415" s="121">
        <f t="shared" ref="Y415" ca="1" si="6889">IF(H415="","",H415)</f>
        <v>3</v>
      </c>
      <c r="Z415" s="114" t="s">
        <v>249</v>
      </c>
      <c r="AA415" s="122">
        <f t="shared" ref="AA415" ca="1" si="6890">I415</f>
        <v>1</v>
      </c>
      <c r="AB415" s="114" t="s">
        <v>216</v>
      </c>
      <c r="AC415" s="122">
        <f t="shared" ref="AC415" ca="1" si="6891">I416</f>
        <v>2</v>
      </c>
      <c r="AD415" s="114" t="s">
        <v>217</v>
      </c>
      <c r="AE415" s="27"/>
      <c r="AF415" s="114" t="s">
        <v>233</v>
      </c>
      <c r="AG415" t="s">
        <v>230</v>
      </c>
      <c r="AH415" t="s">
        <v>250</v>
      </c>
      <c r="AI415" s="1">
        <f t="shared" ref="AI415" ca="1" si="6892">IF(K415="","",K415)</f>
        <v>5</v>
      </c>
      <c r="AJ415" t="s">
        <v>249</v>
      </c>
      <c r="AK415" s="1">
        <f t="shared" ref="AK415" ca="1" si="6893">L415</f>
        <v>1</v>
      </c>
      <c r="AL415" t="s">
        <v>216</v>
      </c>
      <c r="AM415" s="1">
        <f t="shared" ref="AM415" ca="1" si="6894">L416</f>
        <v>8</v>
      </c>
      <c r="AN415" t="s">
        <v>217</v>
      </c>
      <c r="AO415" t="s">
        <v>230</v>
      </c>
      <c r="AP415" s="114" t="str">
        <f t="shared" ca="1" si="5722"/>
        <v>\\(\\quad \\displaystyle 8\\frac{5}{8}　－　3\\frac{1}{2}　=　 \\)</v>
      </c>
      <c r="AQ415" t="str">
        <f t="shared" ca="1" si="6193"/>
        <v>\\(\\quad \\displaystyle 5\\frac{1}{8} \\)</v>
      </c>
      <c r="AS415" s="114" t="str">
        <f t="shared" ref="AS415" ca="1" si="6895">AP415</f>
        <v>\\(\\quad \\displaystyle 8\\frac{5}{8}　－　3\\frac{1}{2}　=　 \\)</v>
      </c>
      <c r="AT415" s="114" t="str">
        <f t="shared" ref="AT415" ca="1" si="6896">IF(O415="",AQ415,AQ416)</f>
        <v>\\(\\quad \\displaystyle 5\\frac{1}{8} \\)</v>
      </c>
      <c r="AU415" s="114" t="s">
        <v>60</v>
      </c>
      <c r="AV415" s="115" t="s">
        <v>222</v>
      </c>
      <c r="AW415" s="115" t="str">
        <f t="shared" ref="AW415" ca="1" si="6897">AS415</f>
        <v>\\(\\quad \\displaystyle 8\\frac{5}{8}　－　3\\frac{1}{2}　=　 \\)</v>
      </c>
      <c r="AX415" s="115" t="str">
        <f t="shared" ref="AX415" ca="1" si="6898">AT415</f>
        <v>\\(\\quad \\displaystyle 5\\frac{1}{8} \\)</v>
      </c>
      <c r="AY415" s="115" t="s">
        <v>62</v>
      </c>
      <c r="AZ415" s="116" t="str">
        <f t="shared" ref="AZ415" ca="1" si="6899">"INSERT INTO "&amp;AU415&amp;"(tangen,question,answer,editor,date,count) VALUES('"&amp;AV415&amp;"','"&amp;AW415&amp;"','"&amp;AX415&amp;"','"&amp;AY415&amp;"',NOW(),0);"</f>
        <v>INSERT INTO math(tangen,question,answer,editor,date,count) VALUES('m3900','\\(\\quad \\displaystyle 8\\frac{5}{8}　－　3\\frac{1}{2}　=　 \\)','\\(\\quad \\displaystyle 5\\frac{1}{8} \\)','harazono',NOW(),0);</v>
      </c>
      <c r="BG415" s="128">
        <f t="shared" ca="1" si="6661"/>
        <v>8</v>
      </c>
      <c r="BH415" s="22">
        <f t="shared" ref="BH415" ca="1" si="6900">RANDBETWEEN(1,BH416-1)</f>
        <v>5</v>
      </c>
      <c r="BI415" s="120" t="s">
        <v>235</v>
      </c>
      <c r="BJ415" s="128">
        <f t="shared" ref="BJ415" ca="1" si="6901">RANDBETWEEN(1,BG415-1)</f>
        <v>3</v>
      </c>
      <c r="BK415" s="22">
        <f t="shared" ref="BK415" ca="1" si="6902">RANDBETWEEN(1,BK416-1)</f>
        <v>1</v>
      </c>
      <c r="BL415">
        <f t="shared" ref="BL415" ca="1" si="6903">(BH415+BG415*BH416)</f>
        <v>69</v>
      </c>
      <c r="BM415">
        <f t="shared" ref="BM415" ca="1" si="6904">BK415+BJ415*BK416</f>
        <v>7</v>
      </c>
      <c r="BN415" s="114">
        <f t="shared" ref="BN415" ca="1" si="6905">(BH415+BG415*BH416)/BH416</f>
        <v>8.625</v>
      </c>
      <c r="BO415" s="114">
        <f t="shared" ref="BO415" ca="1" si="6906">(BK415+BJ415*BK416)/BK416</f>
        <v>3.5</v>
      </c>
      <c r="BP415" s="114" t="s">
        <v>26</v>
      </c>
      <c r="BQ415" s="129">
        <f t="shared" ref="BQ415" ca="1" si="6907">IF(BN415&gt;BO415,BG415,BJ415)</f>
        <v>8</v>
      </c>
      <c r="BR415" s="57">
        <f t="shared" ref="BR415" ca="1" si="6908">IF(BN415&gt;BO415,BH415,BK415)</f>
        <v>5</v>
      </c>
      <c r="BS415" s="114" t="str">
        <f t="shared" ref="BS415" si="6909">BI415</f>
        <v>　－　</v>
      </c>
      <c r="BT415" s="129">
        <f t="shared" ref="BT415" ca="1" si="6910">IF(BN415&lt;BO415,BG415,BJ415)</f>
        <v>3</v>
      </c>
      <c r="BU415" s="57">
        <f t="shared" ref="BU415" ca="1" si="6911">IF(BN415&lt;BO415,BH415,BK415)</f>
        <v>1</v>
      </c>
      <c r="BV415" s="27">
        <f t="shared" ref="BV415" ca="1" si="6912">IF(BN415&gt;BO415,BL415,BM415)</f>
        <v>69</v>
      </c>
      <c r="BW415" s="27">
        <f t="shared" ref="BW415" ca="1" si="6913">IF(BN415&lt;BO415,BL415,BM415)</f>
        <v>7</v>
      </c>
      <c r="BX415" s="58">
        <f t="shared" ref="BX415" ca="1" si="6914">BV415*BW416-BW415*BV416</f>
        <v>82</v>
      </c>
      <c r="BY415" s="114" t="s">
        <v>26</v>
      </c>
      <c r="BZ415" s="114" t="str">
        <f t="shared" ref="BZ415" ca="1" si="6915">IF(BX415&lt;0,"-","")</f>
        <v/>
      </c>
      <c r="CA415" s="30">
        <f t="shared" ca="1" si="6628"/>
        <v>82</v>
      </c>
      <c r="CB415" s="24">
        <f t="shared" ca="1" si="6678"/>
        <v>41</v>
      </c>
      <c r="CD415" s="128">
        <f t="shared" ref="CD415" ca="1" si="6916">QUOTIENT(CB415,CB416)</f>
        <v>5</v>
      </c>
      <c r="CE415" s="57">
        <f t="shared" ref="CE415" ca="1" si="6917">MOD(CB415,CB416)</f>
        <v>1</v>
      </c>
      <c r="CG415"/>
      <c r="CK415" s="5"/>
      <c r="CN415" s="5"/>
    </row>
    <row r="416" spans="2:92" ht="32" customHeight="1" x14ac:dyDescent="0.55000000000000004">
      <c r="B416" s="61"/>
      <c r="C416" s="131"/>
      <c r="D416" s="114"/>
      <c r="E416" s="114"/>
      <c r="F416" s="59">
        <f t="shared" ca="1" si="6590"/>
        <v>8</v>
      </c>
      <c r="G416" s="114"/>
      <c r="H416" s="114"/>
      <c r="I416" s="59">
        <f t="shared" ca="1" si="6593"/>
        <v>2</v>
      </c>
      <c r="J416" s="26"/>
      <c r="K416" s="114"/>
      <c r="L416" s="27">
        <f t="shared" ca="1" si="6595"/>
        <v>8</v>
      </c>
      <c r="M416" s="118"/>
      <c r="N416" s="54"/>
      <c r="O416" s="118"/>
      <c r="P416" s="118"/>
      <c r="Q416" s="121"/>
      <c r="R416" s="114"/>
      <c r="S416" s="122"/>
      <c r="T416" s="114"/>
      <c r="U416" s="122"/>
      <c r="V416" s="114"/>
      <c r="W416" s="120"/>
      <c r="X416" s="56"/>
      <c r="Y416" s="121"/>
      <c r="Z416" s="114"/>
      <c r="AA416" s="122"/>
      <c r="AB416" s="114"/>
      <c r="AC416" s="122"/>
      <c r="AD416" s="114"/>
      <c r="AE416" s="27"/>
      <c r="AF416" s="114"/>
      <c r="AG416" t="s">
        <v>230</v>
      </c>
      <c r="AH416" t="s">
        <v>250</v>
      </c>
      <c r="AI416" s="1" t="str">
        <f t="shared" ref="AI416" ca="1" si="6918">IF(O415="","",O415)</f>
        <v/>
      </c>
      <c r="AK416" s="1"/>
      <c r="AM416" s="1"/>
      <c r="AO416" t="s">
        <v>230</v>
      </c>
      <c r="AP416" s="114"/>
      <c r="AQ416" t="str">
        <f t="shared" ca="1" si="6193"/>
        <v>\\(\\quad \\displaystyle  \\)</v>
      </c>
      <c r="AS416" s="114"/>
      <c r="AT416" s="114"/>
      <c r="AU416" s="114"/>
      <c r="AV416" s="114"/>
      <c r="AW416" s="114"/>
      <c r="AX416" s="114"/>
      <c r="AY416" s="114"/>
      <c r="AZ416" s="117"/>
      <c r="BG416" s="128"/>
      <c r="BH416" s="23">
        <f t="shared" ca="1" si="6682"/>
        <v>8</v>
      </c>
      <c r="BI416" s="120"/>
      <c r="BJ416" s="128"/>
      <c r="BK416" s="23">
        <f t="shared" ca="1" si="2496"/>
        <v>2</v>
      </c>
      <c r="BL416">
        <f t="shared" ref="BL416" ca="1" si="6919">BH416</f>
        <v>8</v>
      </c>
      <c r="BM416">
        <f t="shared" ref="BM416" ca="1" si="6920">BK416</f>
        <v>2</v>
      </c>
      <c r="BN416" s="114"/>
      <c r="BO416" s="114"/>
      <c r="BP416" s="114"/>
      <c r="BQ416" s="129"/>
      <c r="BR416" s="55">
        <f t="shared" ref="BR416" ca="1" si="6921">IF(BN415&gt;BO415,BH416,BK416)</f>
        <v>8</v>
      </c>
      <c r="BS416" s="114"/>
      <c r="BT416" s="129"/>
      <c r="BU416" s="55">
        <f t="shared" ref="BU416" ca="1" si="6922">IF(BN415&lt;BO415,BH416,BK416)</f>
        <v>2</v>
      </c>
      <c r="BV416" s="27">
        <f t="shared" ref="BV416" ca="1" si="6923">IF(BN415&gt;BO415,BL416,BM416)</f>
        <v>8</v>
      </c>
      <c r="BW416" s="27">
        <f t="shared" ref="BW416" ca="1" si="6924">IF(BN415&lt;BO415,BL416,BM416)</f>
        <v>2</v>
      </c>
      <c r="BX416" s="27">
        <f t="shared" ref="BX416" ca="1" si="6925">BV416*BW416</f>
        <v>16</v>
      </c>
      <c r="BY416" s="114"/>
      <c r="BZ416" s="114"/>
      <c r="CA416">
        <f t="shared" ca="1" si="6628"/>
        <v>16</v>
      </c>
      <c r="CB416" s="25">
        <f t="shared" ca="1" si="6690"/>
        <v>8</v>
      </c>
      <c r="CD416" s="128"/>
      <c r="CE416" s="23">
        <f t="shared" ref="CE416" ca="1" si="6926">CB416</f>
        <v>8</v>
      </c>
      <c r="CG416"/>
      <c r="CK416" s="5"/>
      <c r="CN416" s="5"/>
    </row>
    <row r="417" spans="2:92" ht="32" customHeight="1" thickBot="1" x14ac:dyDescent="0.6">
      <c r="B417" s="61"/>
      <c r="C417" s="130" t="s">
        <v>219</v>
      </c>
      <c r="D417" s="114">
        <v>7</v>
      </c>
      <c r="E417" s="114">
        <f t="shared" ref="E417" ca="1" si="6927">BQ417</f>
        <v>9</v>
      </c>
      <c r="F417" s="60">
        <f t="shared" ca="1" si="6590"/>
        <v>3</v>
      </c>
      <c r="G417" s="114" t="str">
        <f t="shared" ref="G417" si="6928">BS417</f>
        <v>　－　</v>
      </c>
      <c r="H417" s="114">
        <f t="shared" ref="H417" ca="1" si="6929">BT417</f>
        <v>1</v>
      </c>
      <c r="I417" s="60">
        <f t="shared" ca="1" si="6593"/>
        <v>1</v>
      </c>
      <c r="J417" s="26"/>
      <c r="K417" s="114">
        <f t="shared" ref="K417" ca="1" si="6930">CD417</f>
        <v>8</v>
      </c>
      <c r="L417" s="58">
        <f t="shared" ca="1" si="6595"/>
        <v>5</v>
      </c>
      <c r="M417" s="118" t="str">
        <f t="shared" ca="1" si="6644"/>
        <v/>
      </c>
      <c r="N417" s="54"/>
      <c r="O417" s="118" t="str">
        <f t="shared" ref="O417" ca="1" si="6931">IF(L417=0,K417,"")</f>
        <v/>
      </c>
      <c r="P417" s="118" t="s">
        <v>250</v>
      </c>
      <c r="Q417" s="121">
        <f t="shared" ref="Q417" ca="1" si="6932">IF(E417="","",E417)</f>
        <v>9</v>
      </c>
      <c r="R417" s="114" t="s">
        <v>249</v>
      </c>
      <c r="S417" s="122">
        <f t="shared" ref="S417" ca="1" si="6933">F417</f>
        <v>3</v>
      </c>
      <c r="T417" s="114" t="s">
        <v>216</v>
      </c>
      <c r="U417" s="122">
        <f t="shared" ref="U417" ca="1" si="6934">F418</f>
        <v>7</v>
      </c>
      <c r="V417" s="114" t="s">
        <v>217</v>
      </c>
      <c r="W417" s="120" t="str">
        <f t="shared" ref="W417" si="6935">G417</f>
        <v>　－　</v>
      </c>
      <c r="X417" s="56"/>
      <c r="Y417" s="121">
        <f t="shared" ref="Y417" ca="1" si="6936">IF(H417="","",H417)</f>
        <v>1</v>
      </c>
      <c r="Z417" s="114" t="s">
        <v>249</v>
      </c>
      <c r="AA417" s="122">
        <f t="shared" ref="AA417" ca="1" si="6937">I417</f>
        <v>1</v>
      </c>
      <c r="AB417" s="114" t="s">
        <v>216</v>
      </c>
      <c r="AC417" s="122">
        <f t="shared" ref="AC417" ca="1" si="6938">I418</f>
        <v>4</v>
      </c>
      <c r="AD417" s="114" t="s">
        <v>217</v>
      </c>
      <c r="AE417" s="27"/>
      <c r="AF417" s="114" t="s">
        <v>233</v>
      </c>
      <c r="AG417" t="s">
        <v>230</v>
      </c>
      <c r="AH417" t="s">
        <v>250</v>
      </c>
      <c r="AI417" s="1">
        <f t="shared" ref="AI417" ca="1" si="6939">IF(K417="","",K417)</f>
        <v>8</v>
      </c>
      <c r="AJ417" t="s">
        <v>249</v>
      </c>
      <c r="AK417" s="1">
        <f t="shared" ref="AK417" ca="1" si="6940">L417</f>
        <v>5</v>
      </c>
      <c r="AL417" t="s">
        <v>216</v>
      </c>
      <c r="AM417" s="1">
        <f t="shared" ref="AM417" ca="1" si="6941">L418</f>
        <v>28</v>
      </c>
      <c r="AN417" t="s">
        <v>217</v>
      </c>
      <c r="AO417" t="s">
        <v>230</v>
      </c>
      <c r="AP417" s="114" t="str">
        <f t="shared" ca="1" si="5722"/>
        <v>\\(\\quad \\displaystyle 9\\frac{3}{7}　－　1\\frac{1}{4}　=　 \\)</v>
      </c>
      <c r="AQ417" t="str">
        <f t="shared" ca="1" si="6193"/>
        <v>\\(\\quad \\displaystyle 8\\frac{5}{28} \\)</v>
      </c>
      <c r="AS417" s="114" t="str">
        <f t="shared" ref="AS417" ca="1" si="6942">AP417</f>
        <v>\\(\\quad \\displaystyle 9\\frac{3}{7}　－　1\\frac{1}{4}　=　 \\)</v>
      </c>
      <c r="AT417" s="114" t="str">
        <f t="shared" ref="AT417" ca="1" si="6943">IF(O417="",AQ417,AQ418)</f>
        <v>\\(\\quad \\displaystyle 8\\frac{5}{28} \\)</v>
      </c>
      <c r="AU417" s="114" t="s">
        <v>60</v>
      </c>
      <c r="AV417" s="115" t="s">
        <v>222</v>
      </c>
      <c r="AW417" s="115" t="str">
        <f t="shared" ref="AW417" ca="1" si="6944">AS417</f>
        <v>\\(\\quad \\displaystyle 9\\frac{3}{7}　－　1\\frac{1}{4}　=　 \\)</v>
      </c>
      <c r="AX417" s="115" t="str">
        <f t="shared" ref="AX417" ca="1" si="6945">AT417</f>
        <v>\\(\\quad \\displaystyle 8\\frac{5}{28} \\)</v>
      </c>
      <c r="AY417" s="115" t="s">
        <v>62</v>
      </c>
      <c r="AZ417" s="116" t="str">
        <f t="shared" ref="AZ417" ca="1" si="6946">"INSERT INTO "&amp;AU417&amp;"(tangen,question,answer,editor,date,count) VALUES('"&amp;AV417&amp;"','"&amp;AW417&amp;"','"&amp;AX417&amp;"','"&amp;AY417&amp;"',NOW(),0);"</f>
        <v>INSERT INTO math(tangen,question,answer,editor,date,count) VALUES('m3900','\\(\\quad \\displaystyle 9\\frac{3}{7}　－　1\\frac{1}{4}　=　 \\)','\\(\\quad \\displaystyle 8\\frac{5}{28} \\)','harazono',NOW(),0);</v>
      </c>
      <c r="BG417" s="128">
        <f t="shared" ca="1" si="6661"/>
        <v>9</v>
      </c>
      <c r="BH417" s="22">
        <f t="shared" ref="BH417" ca="1" si="6947">RANDBETWEEN(1,BH418-1)</f>
        <v>3</v>
      </c>
      <c r="BI417" s="120" t="s">
        <v>235</v>
      </c>
      <c r="BJ417" s="128">
        <f t="shared" ref="BJ417" ca="1" si="6948">RANDBETWEEN(1,BG417-1)</f>
        <v>1</v>
      </c>
      <c r="BK417" s="22">
        <f t="shared" ref="BK417" ca="1" si="6949">RANDBETWEEN(1,BK418-1)</f>
        <v>1</v>
      </c>
      <c r="BL417">
        <f t="shared" ref="BL417" ca="1" si="6950">(BH417+BG417*BH418)</f>
        <v>66</v>
      </c>
      <c r="BM417">
        <f t="shared" ref="BM417" ca="1" si="6951">BK417+BJ417*BK418</f>
        <v>5</v>
      </c>
      <c r="BN417" s="114">
        <f t="shared" ref="BN417" ca="1" si="6952">(BH417+BG417*BH418)/BH418</f>
        <v>9.4285714285714288</v>
      </c>
      <c r="BO417" s="114">
        <f t="shared" ref="BO417" ca="1" si="6953">(BK417+BJ417*BK418)/BK418</f>
        <v>1.25</v>
      </c>
      <c r="BP417" s="114" t="s">
        <v>26</v>
      </c>
      <c r="BQ417" s="129">
        <f t="shared" ref="BQ417" ca="1" si="6954">IF(BN417&gt;BO417,BG417,BJ417)</f>
        <v>9</v>
      </c>
      <c r="BR417" s="57">
        <f t="shared" ref="BR417" ca="1" si="6955">IF(BN417&gt;BO417,BH417,BK417)</f>
        <v>3</v>
      </c>
      <c r="BS417" s="114" t="str">
        <f t="shared" ref="BS417" si="6956">BI417</f>
        <v>　－　</v>
      </c>
      <c r="BT417" s="129">
        <f t="shared" ref="BT417" ca="1" si="6957">IF(BN417&lt;BO417,BG417,BJ417)</f>
        <v>1</v>
      </c>
      <c r="BU417" s="57">
        <f t="shared" ref="BU417" ca="1" si="6958">IF(BN417&lt;BO417,BH417,BK417)</f>
        <v>1</v>
      </c>
      <c r="BV417" s="27">
        <f t="shared" ref="BV417" ca="1" si="6959">IF(BN417&gt;BO417,BL417,BM417)</f>
        <v>66</v>
      </c>
      <c r="BW417" s="27">
        <f t="shared" ref="BW417" ca="1" si="6960">IF(BN417&lt;BO417,BL417,BM417)</f>
        <v>5</v>
      </c>
      <c r="BX417" s="58">
        <f t="shared" ref="BX417" ca="1" si="6961">BV417*BW418-BW417*BV418</f>
        <v>229</v>
      </c>
      <c r="BY417" s="114" t="s">
        <v>26</v>
      </c>
      <c r="BZ417" s="114" t="str">
        <f t="shared" ref="BZ417" ca="1" si="6962">IF(BX417&lt;0,"-","")</f>
        <v/>
      </c>
      <c r="CA417" s="30">
        <f t="shared" ca="1" si="6628"/>
        <v>229</v>
      </c>
      <c r="CB417" s="24">
        <f t="shared" ca="1" si="6678"/>
        <v>229</v>
      </c>
      <c r="CD417" s="128">
        <f t="shared" ref="CD417" ca="1" si="6963">QUOTIENT(CB417,CB418)</f>
        <v>8</v>
      </c>
      <c r="CE417" s="57">
        <f t="shared" ref="CE417" ca="1" si="6964">MOD(CB417,CB418)</f>
        <v>5</v>
      </c>
      <c r="CG417"/>
      <c r="CK417" s="5"/>
      <c r="CN417" s="5"/>
    </row>
    <row r="418" spans="2:92" ht="32" customHeight="1" x14ac:dyDescent="0.55000000000000004">
      <c r="B418" s="61"/>
      <c r="C418" s="131"/>
      <c r="D418" s="114"/>
      <c r="E418" s="114"/>
      <c r="F418" s="59">
        <f t="shared" ca="1" si="6590"/>
        <v>7</v>
      </c>
      <c r="G418" s="114"/>
      <c r="H418" s="114"/>
      <c r="I418" s="59">
        <f t="shared" ca="1" si="6593"/>
        <v>4</v>
      </c>
      <c r="J418" s="26"/>
      <c r="K418" s="114"/>
      <c r="L418" s="27">
        <f t="shared" ca="1" si="6595"/>
        <v>28</v>
      </c>
      <c r="M418" s="118"/>
      <c r="N418" s="54"/>
      <c r="O418" s="118"/>
      <c r="P418" s="118"/>
      <c r="Q418" s="121"/>
      <c r="R418" s="114"/>
      <c r="S418" s="122"/>
      <c r="T418" s="114"/>
      <c r="U418" s="122"/>
      <c r="V418" s="114"/>
      <c r="W418" s="120"/>
      <c r="X418" s="56"/>
      <c r="Y418" s="121"/>
      <c r="Z418" s="114"/>
      <c r="AA418" s="122"/>
      <c r="AB418" s="114"/>
      <c r="AC418" s="122"/>
      <c r="AD418" s="114"/>
      <c r="AE418" s="27"/>
      <c r="AF418" s="114"/>
      <c r="AG418" t="s">
        <v>230</v>
      </c>
      <c r="AH418" t="s">
        <v>250</v>
      </c>
      <c r="AI418" s="1" t="str">
        <f t="shared" ref="AI418" ca="1" si="6965">IF(O417="","",O417)</f>
        <v/>
      </c>
      <c r="AK418" s="1"/>
      <c r="AM418" s="1"/>
      <c r="AO418" t="s">
        <v>230</v>
      </c>
      <c r="AP418" s="114"/>
      <c r="AQ418" t="str">
        <f t="shared" ca="1" si="6193"/>
        <v>\\(\\quad \\displaystyle  \\)</v>
      </c>
      <c r="AS418" s="114"/>
      <c r="AT418" s="114"/>
      <c r="AU418" s="114"/>
      <c r="AV418" s="114"/>
      <c r="AW418" s="114"/>
      <c r="AX418" s="114"/>
      <c r="AY418" s="114"/>
      <c r="AZ418" s="117"/>
      <c r="BG418" s="128"/>
      <c r="BH418" s="23">
        <f t="shared" ca="1" si="6682"/>
        <v>7</v>
      </c>
      <c r="BI418" s="120"/>
      <c r="BJ418" s="128"/>
      <c r="BK418" s="23">
        <f t="shared" ca="1" si="2496"/>
        <v>4</v>
      </c>
      <c r="BL418">
        <f t="shared" ref="BL418" ca="1" si="6966">BH418</f>
        <v>7</v>
      </c>
      <c r="BM418">
        <f t="shared" ref="BM418" ca="1" si="6967">BK418</f>
        <v>4</v>
      </c>
      <c r="BN418" s="114"/>
      <c r="BO418" s="114"/>
      <c r="BP418" s="114"/>
      <c r="BQ418" s="129"/>
      <c r="BR418" s="55">
        <f t="shared" ref="BR418" ca="1" si="6968">IF(BN417&gt;BO417,BH418,BK418)</f>
        <v>7</v>
      </c>
      <c r="BS418" s="114"/>
      <c r="BT418" s="129"/>
      <c r="BU418" s="55">
        <f t="shared" ref="BU418" ca="1" si="6969">IF(BN417&lt;BO417,BH418,BK418)</f>
        <v>4</v>
      </c>
      <c r="BV418" s="27">
        <f t="shared" ref="BV418" ca="1" si="6970">IF(BN417&gt;BO417,BL418,BM418)</f>
        <v>7</v>
      </c>
      <c r="BW418" s="27">
        <f t="shared" ref="BW418" ca="1" si="6971">IF(BN417&lt;BO417,BL418,BM418)</f>
        <v>4</v>
      </c>
      <c r="BX418" s="27">
        <f t="shared" ref="BX418" ca="1" si="6972">BV418*BW418</f>
        <v>28</v>
      </c>
      <c r="BY418" s="114"/>
      <c r="BZ418" s="114"/>
      <c r="CA418">
        <f t="shared" ca="1" si="6628"/>
        <v>28</v>
      </c>
      <c r="CB418" s="25">
        <f t="shared" ca="1" si="6690"/>
        <v>28</v>
      </c>
      <c r="CD418" s="128"/>
      <c r="CE418" s="23">
        <f t="shared" ref="CE418" ca="1" si="6973">CB418</f>
        <v>28</v>
      </c>
      <c r="CG418"/>
      <c r="CK418" s="5"/>
      <c r="CN418" s="5"/>
    </row>
    <row r="419" spans="2:92" ht="32" customHeight="1" thickBot="1" x14ac:dyDescent="0.6">
      <c r="B419" s="61"/>
      <c r="C419" s="130" t="s">
        <v>219</v>
      </c>
      <c r="D419" s="114">
        <v>8</v>
      </c>
      <c r="E419" s="114">
        <f t="shared" ref="E419" ca="1" si="6974">BQ419</f>
        <v>4</v>
      </c>
      <c r="F419" s="60">
        <f t="shared" ca="1" si="6590"/>
        <v>1</v>
      </c>
      <c r="G419" s="114" t="str">
        <f t="shared" ref="G419" si="6975">BS419</f>
        <v>　－　</v>
      </c>
      <c r="H419" s="114">
        <f t="shared" ref="H419" ca="1" si="6976">BT419</f>
        <v>2</v>
      </c>
      <c r="I419" s="60">
        <f t="shared" ca="1" si="6593"/>
        <v>1</v>
      </c>
      <c r="J419" s="26"/>
      <c r="K419" s="114">
        <f t="shared" ref="K419" ca="1" si="6977">CD419</f>
        <v>1</v>
      </c>
      <c r="L419" s="58">
        <f t="shared" ca="1" si="6595"/>
        <v>5</v>
      </c>
      <c r="M419" s="118" t="str">
        <f t="shared" ca="1" si="6644"/>
        <v/>
      </c>
      <c r="N419" s="54"/>
      <c r="O419" s="118" t="str">
        <f t="shared" ref="O419" ca="1" si="6978">IF(L419=0,K419,"")</f>
        <v/>
      </c>
      <c r="P419" s="118" t="s">
        <v>250</v>
      </c>
      <c r="Q419" s="121">
        <f t="shared" ref="Q419" ca="1" si="6979">IF(E419="","",E419)</f>
        <v>4</v>
      </c>
      <c r="R419" s="114" t="s">
        <v>249</v>
      </c>
      <c r="S419" s="122">
        <f t="shared" ref="S419" ca="1" si="6980">F419</f>
        <v>1</v>
      </c>
      <c r="T419" s="114" t="s">
        <v>216</v>
      </c>
      <c r="U419" s="122">
        <f t="shared" ref="U419" ca="1" si="6981">F420</f>
        <v>8</v>
      </c>
      <c r="V419" s="114" t="s">
        <v>217</v>
      </c>
      <c r="W419" s="120" t="str">
        <f t="shared" ref="W419" si="6982">G419</f>
        <v>　－　</v>
      </c>
      <c r="X419" s="56"/>
      <c r="Y419" s="121">
        <f t="shared" ref="Y419" ca="1" si="6983">IF(H419="","",H419)</f>
        <v>2</v>
      </c>
      <c r="Z419" s="114" t="s">
        <v>249</v>
      </c>
      <c r="AA419" s="122">
        <f t="shared" ref="AA419" ca="1" si="6984">I419</f>
        <v>1</v>
      </c>
      <c r="AB419" s="114" t="s">
        <v>216</v>
      </c>
      <c r="AC419" s="122">
        <f t="shared" ref="AC419" ca="1" si="6985">I420</f>
        <v>2</v>
      </c>
      <c r="AD419" s="114" t="s">
        <v>217</v>
      </c>
      <c r="AE419" s="27"/>
      <c r="AF419" s="114" t="s">
        <v>233</v>
      </c>
      <c r="AG419" t="s">
        <v>230</v>
      </c>
      <c r="AH419" t="s">
        <v>250</v>
      </c>
      <c r="AI419" s="1">
        <f t="shared" ref="AI419" ca="1" si="6986">IF(K419="","",K419)</f>
        <v>1</v>
      </c>
      <c r="AJ419" t="s">
        <v>249</v>
      </c>
      <c r="AK419" s="1">
        <f t="shared" ref="AK419" ca="1" si="6987">L419</f>
        <v>5</v>
      </c>
      <c r="AL419" t="s">
        <v>216</v>
      </c>
      <c r="AM419" s="1">
        <f t="shared" ref="AM419" ca="1" si="6988">L420</f>
        <v>8</v>
      </c>
      <c r="AN419" t="s">
        <v>217</v>
      </c>
      <c r="AO419" t="s">
        <v>230</v>
      </c>
      <c r="AP419" s="114" t="str">
        <f t="shared" ca="1" si="5722"/>
        <v>\\(\\quad \\displaystyle 4\\frac{1}{8}　－　2\\frac{1}{2}　=　 \\)</v>
      </c>
      <c r="AQ419" t="str">
        <f t="shared" ca="1" si="6193"/>
        <v>\\(\\quad \\displaystyle 1\\frac{5}{8} \\)</v>
      </c>
      <c r="AS419" s="114" t="str">
        <f t="shared" ref="AS419" ca="1" si="6989">AP419</f>
        <v>\\(\\quad \\displaystyle 4\\frac{1}{8}　－　2\\frac{1}{2}　=　 \\)</v>
      </c>
      <c r="AT419" s="114" t="str">
        <f t="shared" ref="AT419" ca="1" si="6990">IF(O419="",AQ419,AQ420)</f>
        <v>\\(\\quad \\displaystyle 1\\frac{5}{8} \\)</v>
      </c>
      <c r="AU419" s="114" t="s">
        <v>60</v>
      </c>
      <c r="AV419" s="115" t="s">
        <v>222</v>
      </c>
      <c r="AW419" s="115" t="str">
        <f t="shared" ref="AW419" ca="1" si="6991">AS419</f>
        <v>\\(\\quad \\displaystyle 4\\frac{1}{8}　－　2\\frac{1}{2}　=　 \\)</v>
      </c>
      <c r="AX419" s="115" t="str">
        <f t="shared" ref="AX419" ca="1" si="6992">AT419</f>
        <v>\\(\\quad \\displaystyle 1\\frac{5}{8} \\)</v>
      </c>
      <c r="AY419" s="115" t="s">
        <v>62</v>
      </c>
      <c r="AZ419" s="116" t="str">
        <f t="shared" ref="AZ419" ca="1" si="6993">"INSERT INTO "&amp;AU419&amp;"(tangen,question,answer,editor,date,count) VALUES('"&amp;AV419&amp;"','"&amp;AW419&amp;"','"&amp;AX419&amp;"','"&amp;AY419&amp;"',NOW(),0);"</f>
        <v>INSERT INTO math(tangen,question,answer,editor,date,count) VALUES('m3900','\\(\\quad \\displaystyle 4\\frac{1}{8}　－　2\\frac{1}{2}　=　 \\)','\\(\\quad \\displaystyle 1\\frac{5}{8} \\)','harazono',NOW(),0);</v>
      </c>
      <c r="BG419" s="128">
        <f t="shared" ca="1" si="6661"/>
        <v>4</v>
      </c>
      <c r="BH419" s="22">
        <f t="shared" ref="BH419" ca="1" si="6994">RANDBETWEEN(1,BH420-1)</f>
        <v>1</v>
      </c>
      <c r="BI419" s="120" t="s">
        <v>235</v>
      </c>
      <c r="BJ419" s="128">
        <f t="shared" ref="BJ419" ca="1" si="6995">RANDBETWEEN(1,BG419-1)</f>
        <v>2</v>
      </c>
      <c r="BK419" s="22">
        <f t="shared" ref="BK419" ca="1" si="6996">RANDBETWEEN(1,BK420-1)</f>
        <v>1</v>
      </c>
      <c r="BL419">
        <f t="shared" ref="BL419" ca="1" si="6997">(BH419+BG419*BH420)</f>
        <v>33</v>
      </c>
      <c r="BM419">
        <f t="shared" ref="BM419" ca="1" si="6998">BK419+BJ419*BK420</f>
        <v>5</v>
      </c>
      <c r="BN419" s="114">
        <f t="shared" ref="BN419" ca="1" si="6999">(BH419+BG419*BH420)/BH420</f>
        <v>4.125</v>
      </c>
      <c r="BO419" s="114">
        <f t="shared" ref="BO419" ca="1" si="7000">(BK419+BJ419*BK420)/BK420</f>
        <v>2.5</v>
      </c>
      <c r="BP419" s="114" t="s">
        <v>26</v>
      </c>
      <c r="BQ419" s="129">
        <f t="shared" ref="BQ419" ca="1" si="7001">IF(BN419&gt;BO419,BG419,BJ419)</f>
        <v>4</v>
      </c>
      <c r="BR419" s="57">
        <f t="shared" ref="BR419" ca="1" si="7002">IF(BN419&gt;BO419,BH419,BK419)</f>
        <v>1</v>
      </c>
      <c r="BS419" s="114" t="str">
        <f t="shared" ref="BS419" si="7003">BI419</f>
        <v>　－　</v>
      </c>
      <c r="BT419" s="129">
        <f t="shared" ref="BT419" ca="1" si="7004">IF(BN419&lt;BO419,BG419,BJ419)</f>
        <v>2</v>
      </c>
      <c r="BU419" s="57">
        <f t="shared" ref="BU419" ca="1" si="7005">IF(BN419&lt;BO419,BH419,BK419)</f>
        <v>1</v>
      </c>
      <c r="BV419" s="27">
        <f t="shared" ref="BV419" ca="1" si="7006">IF(BN419&gt;BO419,BL419,BM419)</f>
        <v>33</v>
      </c>
      <c r="BW419" s="27">
        <f t="shared" ref="BW419" ca="1" si="7007">IF(BN419&lt;BO419,BL419,BM419)</f>
        <v>5</v>
      </c>
      <c r="BX419" s="58">
        <f t="shared" ref="BX419" ca="1" si="7008">BV419*BW420-BW419*BV420</f>
        <v>26</v>
      </c>
      <c r="BY419" s="114" t="s">
        <v>26</v>
      </c>
      <c r="BZ419" s="114" t="str">
        <f t="shared" ref="BZ419" ca="1" si="7009">IF(BX419&lt;0,"-","")</f>
        <v/>
      </c>
      <c r="CA419" s="30">
        <f t="shared" ca="1" si="6628"/>
        <v>26</v>
      </c>
      <c r="CB419" s="24">
        <f t="shared" ca="1" si="6678"/>
        <v>13</v>
      </c>
      <c r="CD419" s="128">
        <f t="shared" ref="CD419" ca="1" si="7010">QUOTIENT(CB419,CB420)</f>
        <v>1</v>
      </c>
      <c r="CE419" s="57">
        <f t="shared" ref="CE419" ca="1" si="7011">MOD(CB419,CB420)</f>
        <v>5</v>
      </c>
      <c r="CG419"/>
      <c r="CK419" s="5"/>
      <c r="CN419" s="5"/>
    </row>
    <row r="420" spans="2:92" ht="32" customHeight="1" x14ac:dyDescent="0.55000000000000004">
      <c r="B420" s="61"/>
      <c r="C420" s="131"/>
      <c r="D420" s="114"/>
      <c r="E420" s="114"/>
      <c r="F420" s="59">
        <f t="shared" ca="1" si="6590"/>
        <v>8</v>
      </c>
      <c r="G420" s="114"/>
      <c r="H420" s="114"/>
      <c r="I420" s="59">
        <f t="shared" ca="1" si="6593"/>
        <v>2</v>
      </c>
      <c r="J420" s="26"/>
      <c r="K420" s="114"/>
      <c r="L420" s="27">
        <f t="shared" ca="1" si="6595"/>
        <v>8</v>
      </c>
      <c r="M420" s="118"/>
      <c r="N420" s="54"/>
      <c r="O420" s="118"/>
      <c r="P420" s="118"/>
      <c r="Q420" s="121"/>
      <c r="R420" s="114"/>
      <c r="S420" s="122"/>
      <c r="T420" s="114"/>
      <c r="U420" s="122"/>
      <c r="V420" s="114"/>
      <c r="W420" s="120"/>
      <c r="X420" s="56"/>
      <c r="Y420" s="121"/>
      <c r="Z420" s="114"/>
      <c r="AA420" s="122"/>
      <c r="AB420" s="114"/>
      <c r="AC420" s="122"/>
      <c r="AD420" s="114"/>
      <c r="AE420" s="27"/>
      <c r="AF420" s="114"/>
      <c r="AG420" t="s">
        <v>230</v>
      </c>
      <c r="AH420" t="s">
        <v>250</v>
      </c>
      <c r="AI420" s="1" t="str">
        <f t="shared" ref="AI420" ca="1" si="7012">IF(O419="","",O419)</f>
        <v/>
      </c>
      <c r="AK420" s="1"/>
      <c r="AM420" s="1"/>
      <c r="AO420" t="s">
        <v>230</v>
      </c>
      <c r="AP420" s="114"/>
      <c r="AQ420" t="str">
        <f t="shared" ca="1" si="6193"/>
        <v>\\(\\quad \\displaystyle  \\)</v>
      </c>
      <c r="AS420" s="114"/>
      <c r="AT420" s="114"/>
      <c r="AU420" s="114"/>
      <c r="AV420" s="114"/>
      <c r="AW420" s="114"/>
      <c r="AX420" s="114"/>
      <c r="AY420" s="114"/>
      <c r="AZ420" s="117"/>
      <c r="BG420" s="128"/>
      <c r="BH420" s="23">
        <f t="shared" ca="1" si="6682"/>
        <v>8</v>
      </c>
      <c r="BI420" s="120"/>
      <c r="BJ420" s="128"/>
      <c r="BK420" s="23">
        <f t="shared" ca="1" si="2496"/>
        <v>2</v>
      </c>
      <c r="BL420">
        <f t="shared" ref="BL420" ca="1" si="7013">BH420</f>
        <v>8</v>
      </c>
      <c r="BM420">
        <f t="shared" ref="BM420" ca="1" si="7014">BK420</f>
        <v>2</v>
      </c>
      <c r="BN420" s="114"/>
      <c r="BO420" s="114"/>
      <c r="BP420" s="114"/>
      <c r="BQ420" s="129"/>
      <c r="BR420" s="55">
        <f t="shared" ref="BR420" ca="1" si="7015">IF(BN419&gt;BO419,BH420,BK420)</f>
        <v>8</v>
      </c>
      <c r="BS420" s="114"/>
      <c r="BT420" s="129"/>
      <c r="BU420" s="55">
        <f t="shared" ref="BU420" ca="1" si="7016">IF(BN419&lt;BO419,BH420,BK420)</f>
        <v>2</v>
      </c>
      <c r="BV420" s="27">
        <f t="shared" ref="BV420" ca="1" si="7017">IF(BN419&gt;BO419,BL420,BM420)</f>
        <v>8</v>
      </c>
      <c r="BW420" s="27">
        <f t="shared" ref="BW420" ca="1" si="7018">IF(BN419&lt;BO419,BL420,BM420)</f>
        <v>2</v>
      </c>
      <c r="BX420" s="27">
        <f t="shared" ref="BX420" ca="1" si="7019">BV420*BW420</f>
        <v>16</v>
      </c>
      <c r="BY420" s="114"/>
      <c r="BZ420" s="114"/>
      <c r="CA420">
        <f t="shared" ca="1" si="6628"/>
        <v>16</v>
      </c>
      <c r="CB420" s="25">
        <f t="shared" ca="1" si="6690"/>
        <v>8</v>
      </c>
      <c r="CD420" s="128"/>
      <c r="CE420" s="23">
        <f t="shared" ref="CE420" ca="1" si="7020">CB420</f>
        <v>8</v>
      </c>
      <c r="CG420"/>
      <c r="CK420" s="5"/>
      <c r="CN420" s="5"/>
    </row>
    <row r="421" spans="2:92" ht="32" customHeight="1" thickBot="1" x14ac:dyDescent="0.6">
      <c r="B421" s="61"/>
      <c r="C421" s="130" t="s">
        <v>219</v>
      </c>
      <c r="D421" s="114">
        <v>9</v>
      </c>
      <c r="E421" s="114">
        <f t="shared" ref="E421" ca="1" si="7021">BQ421</f>
        <v>3</v>
      </c>
      <c r="F421" s="60">
        <f t="shared" ca="1" si="6590"/>
        <v>1</v>
      </c>
      <c r="G421" s="114" t="str">
        <f t="shared" ref="G421" si="7022">BS421</f>
        <v>　－　</v>
      </c>
      <c r="H421" s="114">
        <f t="shared" ref="H421" ca="1" si="7023">BT421</f>
        <v>2</v>
      </c>
      <c r="I421" s="60">
        <f t="shared" ca="1" si="6593"/>
        <v>7</v>
      </c>
      <c r="J421" s="26"/>
      <c r="K421" s="114">
        <f t="shared" ref="K421" ca="1" si="7024">CD421</f>
        <v>0</v>
      </c>
      <c r="L421" s="58">
        <f t="shared" ca="1" si="6595"/>
        <v>5</v>
      </c>
      <c r="M421" s="118" t="str">
        <f t="shared" ca="1" si="6644"/>
        <v/>
      </c>
      <c r="N421" s="54"/>
      <c r="O421" s="118" t="str">
        <f t="shared" ref="O421" ca="1" si="7025">IF(L421=0,K421,"")</f>
        <v/>
      </c>
      <c r="P421" s="118" t="s">
        <v>250</v>
      </c>
      <c r="Q421" s="121">
        <f t="shared" ref="Q421" ca="1" si="7026">IF(E421="","",E421)</f>
        <v>3</v>
      </c>
      <c r="R421" s="114" t="s">
        <v>249</v>
      </c>
      <c r="S421" s="122">
        <f t="shared" ref="S421" ca="1" si="7027">F421</f>
        <v>1</v>
      </c>
      <c r="T421" s="114" t="s">
        <v>216</v>
      </c>
      <c r="U421" s="122">
        <f t="shared" ref="U421" ca="1" si="7028">F422</f>
        <v>2</v>
      </c>
      <c r="V421" s="114" t="s">
        <v>217</v>
      </c>
      <c r="W421" s="120" t="str">
        <f t="shared" ref="W421" si="7029">G421</f>
        <v>　－　</v>
      </c>
      <c r="X421" s="56"/>
      <c r="Y421" s="121">
        <f t="shared" ref="Y421" ca="1" si="7030">IF(H421="","",H421)</f>
        <v>2</v>
      </c>
      <c r="Z421" s="114" t="s">
        <v>249</v>
      </c>
      <c r="AA421" s="122">
        <f t="shared" ref="AA421" ca="1" si="7031">I421</f>
        <v>7</v>
      </c>
      <c r="AB421" s="114" t="s">
        <v>216</v>
      </c>
      <c r="AC421" s="122">
        <f t="shared" ref="AC421" ca="1" si="7032">I422</f>
        <v>8</v>
      </c>
      <c r="AD421" s="114" t="s">
        <v>217</v>
      </c>
      <c r="AE421" s="27"/>
      <c r="AF421" s="114" t="s">
        <v>233</v>
      </c>
      <c r="AG421" t="s">
        <v>230</v>
      </c>
      <c r="AH421" t="s">
        <v>250</v>
      </c>
      <c r="AI421" s="1">
        <f t="shared" ref="AI421" ca="1" si="7033">IF(K421="","",K421)</f>
        <v>0</v>
      </c>
      <c r="AJ421" t="s">
        <v>249</v>
      </c>
      <c r="AK421" s="1">
        <f t="shared" ref="AK421" ca="1" si="7034">L421</f>
        <v>5</v>
      </c>
      <c r="AL421" t="s">
        <v>216</v>
      </c>
      <c r="AM421" s="1">
        <f t="shared" ref="AM421" ca="1" si="7035">L422</f>
        <v>8</v>
      </c>
      <c r="AN421" t="s">
        <v>217</v>
      </c>
      <c r="AO421" t="s">
        <v>230</v>
      </c>
      <c r="AP421" s="114" t="str">
        <f t="shared" ca="1" si="5722"/>
        <v>\\(\\quad \\displaystyle 3\\frac{1}{2}　－　2\\frac{7}{8}　=　 \\)</v>
      </c>
      <c r="AQ421" t="str">
        <f t="shared" ca="1" si="6193"/>
        <v>\\(\\quad \\displaystyle 0\\frac{5}{8} \\)</v>
      </c>
      <c r="AS421" s="114" t="str">
        <f t="shared" ref="AS421" ca="1" si="7036">AP421</f>
        <v>\\(\\quad \\displaystyle 3\\frac{1}{2}　－　2\\frac{7}{8}　=　 \\)</v>
      </c>
      <c r="AT421" s="114" t="str">
        <f t="shared" ref="AT421" ca="1" si="7037">IF(O421="",AQ421,AQ422)</f>
        <v>\\(\\quad \\displaystyle 0\\frac{5}{8} \\)</v>
      </c>
      <c r="AU421" s="114" t="s">
        <v>60</v>
      </c>
      <c r="AV421" s="115" t="s">
        <v>222</v>
      </c>
      <c r="AW421" s="115" t="str">
        <f t="shared" ref="AW421" ca="1" si="7038">AS421</f>
        <v>\\(\\quad \\displaystyle 3\\frac{1}{2}　－　2\\frac{7}{8}　=　 \\)</v>
      </c>
      <c r="AX421" s="115" t="str">
        <f t="shared" ref="AX421" ca="1" si="7039">AT421</f>
        <v>\\(\\quad \\displaystyle 0\\frac{5}{8} \\)</v>
      </c>
      <c r="AY421" s="115" t="s">
        <v>62</v>
      </c>
      <c r="AZ421" s="116" t="str">
        <f t="shared" ref="AZ421" ca="1" si="7040">"INSERT INTO "&amp;AU421&amp;"(tangen,question,answer,editor,date,count) VALUES('"&amp;AV421&amp;"','"&amp;AW421&amp;"','"&amp;AX421&amp;"','"&amp;AY421&amp;"',NOW(),0);"</f>
        <v>INSERT INTO math(tangen,question,answer,editor,date,count) VALUES('m3900','\\(\\quad \\displaystyle 3\\frac{1}{2}　－　2\\frac{7}{8}　=　 \\)','\\(\\quad \\displaystyle 0\\frac{5}{8} \\)','harazono',NOW(),0);</v>
      </c>
      <c r="BG421" s="128">
        <f t="shared" ca="1" si="6661"/>
        <v>3</v>
      </c>
      <c r="BH421" s="22">
        <f t="shared" ref="BH421" ca="1" si="7041">RANDBETWEEN(1,BH422-1)</f>
        <v>1</v>
      </c>
      <c r="BI421" s="120" t="s">
        <v>235</v>
      </c>
      <c r="BJ421" s="128">
        <f t="shared" ref="BJ421" ca="1" si="7042">RANDBETWEEN(1,BG421-1)</f>
        <v>2</v>
      </c>
      <c r="BK421" s="22">
        <f t="shared" ref="BK421" ca="1" si="7043">RANDBETWEEN(1,BK422-1)</f>
        <v>7</v>
      </c>
      <c r="BL421">
        <f t="shared" ref="BL421" ca="1" si="7044">(BH421+BG421*BH422)</f>
        <v>7</v>
      </c>
      <c r="BM421">
        <f t="shared" ref="BM421" ca="1" si="7045">BK421+BJ421*BK422</f>
        <v>23</v>
      </c>
      <c r="BN421" s="114">
        <f t="shared" ref="BN421" ca="1" si="7046">(BH421+BG421*BH422)/BH422</f>
        <v>3.5</v>
      </c>
      <c r="BO421" s="114">
        <f t="shared" ref="BO421" ca="1" si="7047">(BK421+BJ421*BK422)/BK422</f>
        <v>2.875</v>
      </c>
      <c r="BP421" s="114" t="s">
        <v>26</v>
      </c>
      <c r="BQ421" s="129">
        <f t="shared" ref="BQ421" ca="1" si="7048">IF(BN421&gt;BO421,BG421,BJ421)</f>
        <v>3</v>
      </c>
      <c r="BR421" s="57">
        <f t="shared" ref="BR421" ca="1" si="7049">IF(BN421&gt;BO421,BH421,BK421)</f>
        <v>1</v>
      </c>
      <c r="BS421" s="114" t="str">
        <f t="shared" ref="BS421" si="7050">BI421</f>
        <v>　－　</v>
      </c>
      <c r="BT421" s="129">
        <f t="shared" ref="BT421" ca="1" si="7051">IF(BN421&lt;BO421,BG421,BJ421)</f>
        <v>2</v>
      </c>
      <c r="BU421" s="57">
        <f t="shared" ref="BU421" ca="1" si="7052">IF(BN421&lt;BO421,BH421,BK421)</f>
        <v>7</v>
      </c>
      <c r="BV421" s="27">
        <f t="shared" ref="BV421" ca="1" si="7053">IF(BN421&gt;BO421,BL421,BM421)</f>
        <v>7</v>
      </c>
      <c r="BW421" s="27">
        <f t="shared" ref="BW421" ca="1" si="7054">IF(BN421&lt;BO421,BL421,BM421)</f>
        <v>23</v>
      </c>
      <c r="BX421" s="58">
        <f t="shared" ref="BX421" ca="1" si="7055">BV421*BW422-BW421*BV422</f>
        <v>10</v>
      </c>
      <c r="BY421" s="114" t="s">
        <v>26</v>
      </c>
      <c r="BZ421" s="114" t="str">
        <f t="shared" ref="BZ421" ca="1" si="7056">IF(BX421&lt;0,"-","")</f>
        <v/>
      </c>
      <c r="CA421" s="30">
        <f t="shared" ca="1" si="6628"/>
        <v>10</v>
      </c>
      <c r="CB421" s="24">
        <f t="shared" ca="1" si="6678"/>
        <v>5</v>
      </c>
      <c r="CD421" s="128">
        <f t="shared" ref="CD421" ca="1" si="7057">QUOTIENT(CB421,CB422)</f>
        <v>0</v>
      </c>
      <c r="CE421" s="57">
        <f t="shared" ref="CE421" ca="1" si="7058">MOD(CB421,CB422)</f>
        <v>5</v>
      </c>
      <c r="CG421"/>
      <c r="CK421" s="5"/>
      <c r="CN421" s="5"/>
    </row>
    <row r="422" spans="2:92" ht="32" customHeight="1" x14ac:dyDescent="0.55000000000000004">
      <c r="B422" s="61"/>
      <c r="C422" s="131"/>
      <c r="D422" s="114"/>
      <c r="E422" s="114"/>
      <c r="F422" s="59">
        <f t="shared" ca="1" si="6590"/>
        <v>2</v>
      </c>
      <c r="G422" s="114"/>
      <c r="H422" s="114"/>
      <c r="I422" s="59">
        <f t="shared" ca="1" si="6593"/>
        <v>8</v>
      </c>
      <c r="J422" s="26"/>
      <c r="K422" s="114"/>
      <c r="L422" s="27">
        <f t="shared" ca="1" si="6595"/>
        <v>8</v>
      </c>
      <c r="M422" s="118"/>
      <c r="N422" s="54"/>
      <c r="O422" s="118"/>
      <c r="P422" s="118"/>
      <c r="Q422" s="121"/>
      <c r="R422" s="114"/>
      <c r="S422" s="122"/>
      <c r="T422" s="114"/>
      <c r="U422" s="122"/>
      <c r="V422" s="114"/>
      <c r="W422" s="120"/>
      <c r="X422" s="56"/>
      <c r="Y422" s="121"/>
      <c r="Z422" s="114"/>
      <c r="AA422" s="122"/>
      <c r="AB422" s="114"/>
      <c r="AC422" s="122"/>
      <c r="AD422" s="114"/>
      <c r="AE422" s="27"/>
      <c r="AF422" s="114"/>
      <c r="AG422" t="s">
        <v>230</v>
      </c>
      <c r="AH422" t="s">
        <v>250</v>
      </c>
      <c r="AI422" s="1" t="str">
        <f t="shared" ref="AI422" ca="1" si="7059">IF(O421="","",O421)</f>
        <v/>
      </c>
      <c r="AK422" s="1"/>
      <c r="AM422" s="1"/>
      <c r="AO422" t="s">
        <v>230</v>
      </c>
      <c r="AP422" s="114"/>
      <c r="AQ422" t="str">
        <f t="shared" ca="1" si="6193"/>
        <v>\\(\\quad \\displaystyle  \\)</v>
      </c>
      <c r="AS422" s="114"/>
      <c r="AT422" s="114"/>
      <c r="AU422" s="114"/>
      <c r="AV422" s="114"/>
      <c r="AW422" s="114"/>
      <c r="AX422" s="114"/>
      <c r="AY422" s="114"/>
      <c r="AZ422" s="117"/>
      <c r="BG422" s="128"/>
      <c r="BH422" s="23">
        <f t="shared" ca="1" si="6682"/>
        <v>2</v>
      </c>
      <c r="BI422" s="120"/>
      <c r="BJ422" s="128"/>
      <c r="BK422" s="23">
        <f t="shared" ca="1" si="2496"/>
        <v>8</v>
      </c>
      <c r="BL422">
        <f t="shared" ref="BL422" ca="1" si="7060">BH422</f>
        <v>2</v>
      </c>
      <c r="BM422">
        <f t="shared" ref="BM422" ca="1" si="7061">BK422</f>
        <v>8</v>
      </c>
      <c r="BN422" s="114"/>
      <c r="BO422" s="114"/>
      <c r="BP422" s="114"/>
      <c r="BQ422" s="129"/>
      <c r="BR422" s="55">
        <f t="shared" ref="BR422" ca="1" si="7062">IF(BN421&gt;BO421,BH422,BK422)</f>
        <v>2</v>
      </c>
      <c r="BS422" s="114"/>
      <c r="BT422" s="129"/>
      <c r="BU422" s="55">
        <f t="shared" ref="BU422" ca="1" si="7063">IF(BN421&lt;BO421,BH422,BK422)</f>
        <v>8</v>
      </c>
      <c r="BV422" s="27">
        <f t="shared" ref="BV422" ca="1" si="7064">IF(BN421&gt;BO421,BL422,BM422)</f>
        <v>2</v>
      </c>
      <c r="BW422" s="27">
        <f t="shared" ref="BW422" ca="1" si="7065">IF(BN421&lt;BO421,BL422,BM422)</f>
        <v>8</v>
      </c>
      <c r="BX422" s="27">
        <f t="shared" ref="BX422" ca="1" si="7066">BV422*BW422</f>
        <v>16</v>
      </c>
      <c r="BY422" s="114"/>
      <c r="BZ422" s="114"/>
      <c r="CA422">
        <f t="shared" ca="1" si="6628"/>
        <v>16</v>
      </c>
      <c r="CB422" s="25">
        <f t="shared" ca="1" si="6690"/>
        <v>8</v>
      </c>
      <c r="CD422" s="128"/>
      <c r="CE422" s="23">
        <f t="shared" ref="CE422" ca="1" si="7067">CB422</f>
        <v>8</v>
      </c>
      <c r="CG422"/>
      <c r="CK422" s="5"/>
      <c r="CN422" s="5"/>
    </row>
    <row r="423" spans="2:92" ht="32" customHeight="1" thickBot="1" x14ac:dyDescent="0.6">
      <c r="B423" s="61"/>
      <c r="C423" s="130" t="s">
        <v>219</v>
      </c>
      <c r="D423" s="114">
        <v>10</v>
      </c>
      <c r="E423" s="114">
        <f t="shared" ref="E423" ca="1" si="7068">BQ423</f>
        <v>10</v>
      </c>
      <c r="F423" s="60">
        <f t="shared" ca="1" si="6590"/>
        <v>2</v>
      </c>
      <c r="G423" s="114" t="str">
        <f t="shared" ref="G423" si="7069">BS423</f>
        <v>　－　</v>
      </c>
      <c r="H423" s="114">
        <f t="shared" ref="H423" ca="1" si="7070">BT423</f>
        <v>1</v>
      </c>
      <c r="I423" s="60">
        <f t="shared" ca="1" si="6593"/>
        <v>4</v>
      </c>
      <c r="J423" s="26"/>
      <c r="K423" s="114">
        <f t="shared" ref="K423" ca="1" si="7071">CD423</f>
        <v>9</v>
      </c>
      <c r="L423" s="58">
        <f t="shared" ca="1" si="6595"/>
        <v>4</v>
      </c>
      <c r="M423" s="118" t="str">
        <f t="shared" ca="1" si="6644"/>
        <v/>
      </c>
      <c r="N423" s="54"/>
      <c r="O423" s="118" t="str">
        <f t="shared" ref="O423" ca="1" si="7072">IF(L423=0,K423,"")</f>
        <v/>
      </c>
      <c r="P423" s="118" t="s">
        <v>250</v>
      </c>
      <c r="Q423" s="121">
        <f t="shared" ref="Q423" ca="1" si="7073">IF(E423="","",E423)</f>
        <v>10</v>
      </c>
      <c r="R423" s="114" t="s">
        <v>249</v>
      </c>
      <c r="S423" s="122">
        <f t="shared" ref="S423" ca="1" si="7074">F423</f>
        <v>2</v>
      </c>
      <c r="T423" s="114" t="s">
        <v>216</v>
      </c>
      <c r="U423" s="122">
        <f t="shared" ref="U423" ca="1" si="7075">F424</f>
        <v>3</v>
      </c>
      <c r="V423" s="114" t="s">
        <v>217</v>
      </c>
      <c r="W423" s="120" t="str">
        <f t="shared" ref="W423" si="7076">G423</f>
        <v>　－　</v>
      </c>
      <c r="X423" s="56"/>
      <c r="Y423" s="121">
        <f t="shared" ref="Y423" ca="1" si="7077">IF(H423="","",H423)</f>
        <v>1</v>
      </c>
      <c r="Z423" s="114" t="s">
        <v>249</v>
      </c>
      <c r="AA423" s="122">
        <f t="shared" ref="AA423" ca="1" si="7078">I423</f>
        <v>4</v>
      </c>
      <c r="AB423" s="114" t="s">
        <v>216</v>
      </c>
      <c r="AC423" s="122">
        <f t="shared" ref="AC423" ca="1" si="7079">I424</f>
        <v>10</v>
      </c>
      <c r="AD423" s="114" t="s">
        <v>217</v>
      </c>
      <c r="AE423" s="27"/>
      <c r="AF423" s="114" t="s">
        <v>233</v>
      </c>
      <c r="AG423" t="s">
        <v>230</v>
      </c>
      <c r="AH423" t="s">
        <v>250</v>
      </c>
      <c r="AI423" s="1">
        <f t="shared" ref="AI423" ca="1" si="7080">IF(K423="","",K423)</f>
        <v>9</v>
      </c>
      <c r="AJ423" t="s">
        <v>249</v>
      </c>
      <c r="AK423" s="1">
        <f t="shared" ref="AK423" ca="1" si="7081">L423</f>
        <v>4</v>
      </c>
      <c r="AL423" t="s">
        <v>216</v>
      </c>
      <c r="AM423" s="1">
        <f t="shared" ref="AM423" ca="1" si="7082">L424</f>
        <v>15</v>
      </c>
      <c r="AN423" t="s">
        <v>217</v>
      </c>
      <c r="AO423" t="s">
        <v>230</v>
      </c>
      <c r="AP423" s="114" t="str">
        <f t="shared" ca="1" si="5722"/>
        <v>\\(\\quad \\displaystyle 10\\frac{2}{3}　－　1\\frac{4}{10}　=　 \\)</v>
      </c>
      <c r="AQ423" t="str">
        <f t="shared" ca="1" si="6193"/>
        <v>\\(\\quad \\displaystyle 9\\frac{4}{15} \\)</v>
      </c>
      <c r="AS423" s="114" t="str">
        <f t="shared" ref="AS423" ca="1" si="7083">AP423</f>
        <v>\\(\\quad \\displaystyle 10\\frac{2}{3}　－　1\\frac{4}{10}　=　 \\)</v>
      </c>
      <c r="AT423" s="114" t="str">
        <f t="shared" ref="AT423" ca="1" si="7084">IF(O423="",AQ423,AQ424)</f>
        <v>\\(\\quad \\displaystyle 9\\frac{4}{15} \\)</v>
      </c>
      <c r="AU423" s="114" t="s">
        <v>60</v>
      </c>
      <c r="AV423" s="115" t="s">
        <v>222</v>
      </c>
      <c r="AW423" s="115" t="str">
        <f t="shared" ref="AW423" ca="1" si="7085">AS423</f>
        <v>\\(\\quad \\displaystyle 10\\frac{2}{3}　－　1\\frac{4}{10}　=　 \\)</v>
      </c>
      <c r="AX423" s="115" t="str">
        <f t="shared" ref="AX423" ca="1" si="7086">AT423</f>
        <v>\\(\\quad \\displaystyle 9\\frac{4}{15} \\)</v>
      </c>
      <c r="AY423" s="115" t="s">
        <v>62</v>
      </c>
      <c r="AZ423" s="116" t="str">
        <f t="shared" ref="AZ423" ca="1" si="7087">"INSERT INTO "&amp;AU423&amp;"(tangen,question,answer,editor,date,count) VALUES('"&amp;AV423&amp;"','"&amp;AW423&amp;"','"&amp;AX423&amp;"','"&amp;AY423&amp;"',NOW(),0);"</f>
        <v>INSERT INTO math(tangen,question,answer,editor,date,count) VALUES('m3900','\\(\\quad \\displaystyle 10\\frac{2}{3}　－　1\\frac{4}{10}　=　 \\)','\\(\\quad \\displaystyle 9\\frac{4}{15} \\)','harazono',NOW(),0);</v>
      </c>
      <c r="BG423" s="128">
        <f t="shared" ca="1" si="6661"/>
        <v>10</v>
      </c>
      <c r="BH423" s="22">
        <f t="shared" ref="BH423" ca="1" si="7088">RANDBETWEEN(1,BH424-1)</f>
        <v>2</v>
      </c>
      <c r="BI423" s="120" t="s">
        <v>235</v>
      </c>
      <c r="BJ423" s="128">
        <f t="shared" ref="BJ423" ca="1" si="7089">RANDBETWEEN(1,BG423-1)</f>
        <v>1</v>
      </c>
      <c r="BK423" s="22">
        <f t="shared" ref="BK423" ca="1" si="7090">RANDBETWEEN(1,BK424-1)</f>
        <v>4</v>
      </c>
      <c r="BL423">
        <f t="shared" ref="BL423" ca="1" si="7091">(BH423+BG423*BH424)</f>
        <v>32</v>
      </c>
      <c r="BM423">
        <f t="shared" ref="BM423" ca="1" si="7092">BK423+BJ423*BK424</f>
        <v>14</v>
      </c>
      <c r="BN423" s="114">
        <f t="shared" ref="BN423" ca="1" si="7093">(BH423+BG423*BH424)/BH424</f>
        <v>10.666666666666666</v>
      </c>
      <c r="BO423" s="114">
        <f t="shared" ref="BO423" ca="1" si="7094">(BK423+BJ423*BK424)/BK424</f>
        <v>1.4</v>
      </c>
      <c r="BP423" s="114" t="s">
        <v>26</v>
      </c>
      <c r="BQ423" s="129">
        <f t="shared" ref="BQ423" ca="1" si="7095">IF(BN423&gt;BO423,BG423,BJ423)</f>
        <v>10</v>
      </c>
      <c r="BR423" s="57">
        <f t="shared" ref="BR423" ca="1" si="7096">IF(BN423&gt;BO423,BH423,BK423)</f>
        <v>2</v>
      </c>
      <c r="BS423" s="114" t="str">
        <f t="shared" ref="BS423" si="7097">BI423</f>
        <v>　－　</v>
      </c>
      <c r="BT423" s="129">
        <f t="shared" ref="BT423" ca="1" si="7098">IF(BN423&lt;BO423,BG423,BJ423)</f>
        <v>1</v>
      </c>
      <c r="BU423" s="57">
        <f t="shared" ref="BU423" ca="1" si="7099">IF(BN423&lt;BO423,BH423,BK423)</f>
        <v>4</v>
      </c>
      <c r="BV423" s="27">
        <f t="shared" ref="BV423" ca="1" si="7100">IF(BN423&gt;BO423,BL423,BM423)</f>
        <v>32</v>
      </c>
      <c r="BW423" s="27">
        <f t="shared" ref="BW423" ca="1" si="7101">IF(BN423&lt;BO423,BL423,BM423)</f>
        <v>14</v>
      </c>
      <c r="BX423" s="58">
        <f t="shared" ref="BX423" ca="1" si="7102">BV423*BW424-BW423*BV424</f>
        <v>278</v>
      </c>
      <c r="BY423" s="114" t="s">
        <v>26</v>
      </c>
      <c r="BZ423" s="114" t="str">
        <f t="shared" ref="BZ423" ca="1" si="7103">IF(BX423&lt;0,"-","")</f>
        <v/>
      </c>
      <c r="CA423" s="30">
        <f t="shared" ca="1" si="6628"/>
        <v>278</v>
      </c>
      <c r="CB423" s="24">
        <f t="shared" ca="1" si="6678"/>
        <v>139</v>
      </c>
      <c r="CD423" s="128">
        <f t="shared" ref="CD423" ca="1" si="7104">QUOTIENT(CB423,CB424)</f>
        <v>9</v>
      </c>
      <c r="CE423" s="57">
        <f t="shared" ref="CE423" ca="1" si="7105">MOD(CB423,CB424)</f>
        <v>4</v>
      </c>
      <c r="CG423"/>
      <c r="CK423" s="5"/>
      <c r="CN423" s="5"/>
    </row>
    <row r="424" spans="2:92" ht="32" customHeight="1" x14ac:dyDescent="0.55000000000000004">
      <c r="B424" s="61"/>
      <c r="C424" s="131"/>
      <c r="D424" s="114"/>
      <c r="E424" s="114"/>
      <c r="F424" s="59">
        <f t="shared" ca="1" si="6590"/>
        <v>3</v>
      </c>
      <c r="G424" s="114"/>
      <c r="H424" s="114"/>
      <c r="I424" s="59">
        <f t="shared" ca="1" si="6593"/>
        <v>10</v>
      </c>
      <c r="J424" s="26"/>
      <c r="K424" s="114"/>
      <c r="L424" s="27">
        <f t="shared" ca="1" si="6595"/>
        <v>15</v>
      </c>
      <c r="M424" s="118"/>
      <c r="N424" s="54"/>
      <c r="O424" s="118"/>
      <c r="P424" s="118"/>
      <c r="Q424" s="121"/>
      <c r="R424" s="114"/>
      <c r="S424" s="122"/>
      <c r="T424" s="114"/>
      <c r="U424" s="122"/>
      <c r="V424" s="114"/>
      <c r="W424" s="120"/>
      <c r="X424" s="56"/>
      <c r="Y424" s="121"/>
      <c r="Z424" s="114"/>
      <c r="AA424" s="122"/>
      <c r="AB424" s="114"/>
      <c r="AC424" s="122"/>
      <c r="AD424" s="114"/>
      <c r="AE424" s="27"/>
      <c r="AF424" s="114"/>
      <c r="AG424" t="s">
        <v>230</v>
      </c>
      <c r="AH424" t="s">
        <v>250</v>
      </c>
      <c r="AI424" s="1" t="str">
        <f t="shared" ref="AI424" ca="1" si="7106">IF(O423="","",O423)</f>
        <v/>
      </c>
      <c r="AK424" s="1"/>
      <c r="AM424" s="1"/>
      <c r="AO424" t="s">
        <v>230</v>
      </c>
      <c r="AP424" s="114"/>
      <c r="AQ424" t="str">
        <f t="shared" ca="1" si="6193"/>
        <v>\\(\\quad \\displaystyle  \\)</v>
      </c>
      <c r="AS424" s="114"/>
      <c r="AT424" s="114"/>
      <c r="AU424" s="114"/>
      <c r="AV424" s="114"/>
      <c r="AW424" s="114"/>
      <c r="AX424" s="114"/>
      <c r="AY424" s="114"/>
      <c r="AZ424" s="117"/>
      <c r="BG424" s="128"/>
      <c r="BH424" s="23">
        <f t="shared" ca="1" si="6682"/>
        <v>3</v>
      </c>
      <c r="BI424" s="120"/>
      <c r="BJ424" s="128"/>
      <c r="BK424" s="23">
        <f t="shared" ca="1" si="2496"/>
        <v>10</v>
      </c>
      <c r="BL424">
        <f t="shared" ref="BL424" ca="1" si="7107">BH424</f>
        <v>3</v>
      </c>
      <c r="BM424">
        <f t="shared" ref="BM424" ca="1" si="7108">BK424</f>
        <v>10</v>
      </c>
      <c r="BN424" s="114"/>
      <c r="BO424" s="114"/>
      <c r="BP424" s="114"/>
      <c r="BQ424" s="129"/>
      <c r="BR424" s="55">
        <f t="shared" ref="BR424" ca="1" si="7109">IF(BN423&gt;BO423,BH424,BK424)</f>
        <v>3</v>
      </c>
      <c r="BS424" s="114"/>
      <c r="BT424" s="129"/>
      <c r="BU424" s="55">
        <f t="shared" ref="BU424" ca="1" si="7110">IF(BN423&lt;BO423,BH424,BK424)</f>
        <v>10</v>
      </c>
      <c r="BV424" s="27">
        <f t="shared" ref="BV424" ca="1" si="7111">IF(BN423&gt;BO423,BL424,BM424)</f>
        <v>3</v>
      </c>
      <c r="BW424" s="27">
        <f t="shared" ref="BW424" ca="1" si="7112">IF(BN423&lt;BO423,BL424,BM424)</f>
        <v>10</v>
      </c>
      <c r="BX424" s="27">
        <f t="shared" ref="BX424" ca="1" si="7113">BV424*BW424</f>
        <v>30</v>
      </c>
      <c r="BY424" s="114"/>
      <c r="BZ424" s="114"/>
      <c r="CA424">
        <f t="shared" ca="1" si="6628"/>
        <v>30</v>
      </c>
      <c r="CB424" s="25">
        <f t="shared" ca="1" si="6690"/>
        <v>15</v>
      </c>
      <c r="CD424" s="128"/>
      <c r="CE424" s="23">
        <f t="shared" ref="CE424" ca="1" si="7114">CB424</f>
        <v>15</v>
      </c>
      <c r="CG424"/>
      <c r="CK424" s="5"/>
      <c r="CN424" s="5"/>
    </row>
    <row r="425" spans="2:92" ht="32" customHeight="1" thickBot="1" x14ac:dyDescent="0.6">
      <c r="B425" s="61"/>
      <c r="C425" s="130" t="s">
        <v>219</v>
      </c>
      <c r="D425" s="114">
        <v>11</v>
      </c>
      <c r="E425" s="114">
        <f t="shared" ref="E425" ca="1" si="7115">BQ425</f>
        <v>10</v>
      </c>
      <c r="F425" s="60">
        <f t="shared" ca="1" si="6590"/>
        <v>5</v>
      </c>
      <c r="G425" s="114" t="str">
        <f t="shared" ref="G425" si="7116">BS425</f>
        <v>　－　</v>
      </c>
      <c r="H425" s="114">
        <f t="shared" ref="H425" ca="1" si="7117">BT425</f>
        <v>3</v>
      </c>
      <c r="I425" s="60">
        <f t="shared" ca="1" si="6593"/>
        <v>2</v>
      </c>
      <c r="J425" s="26"/>
      <c r="K425" s="114">
        <f t="shared" ref="K425" ca="1" si="7118">CD425</f>
        <v>6</v>
      </c>
      <c r="L425" s="58">
        <f t="shared" ca="1" si="6595"/>
        <v>5</v>
      </c>
      <c r="M425" s="118" t="str">
        <f t="shared" ca="1" si="6644"/>
        <v/>
      </c>
      <c r="N425" s="54"/>
      <c r="O425" s="118" t="str">
        <f t="shared" ref="O425" ca="1" si="7119">IF(L425=0,K425,"")</f>
        <v/>
      </c>
      <c r="P425" s="118" t="s">
        <v>250</v>
      </c>
      <c r="Q425" s="121">
        <f t="shared" ref="Q425" ca="1" si="7120">IF(E425="","",E425)</f>
        <v>10</v>
      </c>
      <c r="R425" s="114" t="s">
        <v>249</v>
      </c>
      <c r="S425" s="122">
        <f t="shared" ref="S425" ca="1" si="7121">F425</f>
        <v>5</v>
      </c>
      <c r="T425" s="114" t="s">
        <v>216</v>
      </c>
      <c r="U425" s="122">
        <f t="shared" ref="U425" ca="1" si="7122">F426</f>
        <v>10</v>
      </c>
      <c r="V425" s="114" t="s">
        <v>217</v>
      </c>
      <c r="W425" s="120" t="str">
        <f t="shared" ref="W425" si="7123">G425</f>
        <v>　－　</v>
      </c>
      <c r="X425" s="56"/>
      <c r="Y425" s="121">
        <f t="shared" ref="Y425" ca="1" si="7124">IF(H425="","",H425)</f>
        <v>3</v>
      </c>
      <c r="Z425" s="114" t="s">
        <v>249</v>
      </c>
      <c r="AA425" s="122">
        <f t="shared" ref="AA425" ca="1" si="7125">I425</f>
        <v>2</v>
      </c>
      <c r="AB425" s="114" t="s">
        <v>216</v>
      </c>
      <c r="AC425" s="122">
        <f t="shared" ref="AC425" ca="1" si="7126">I426</f>
        <v>3</v>
      </c>
      <c r="AD425" s="114" t="s">
        <v>217</v>
      </c>
      <c r="AE425" s="27"/>
      <c r="AF425" s="114" t="s">
        <v>233</v>
      </c>
      <c r="AG425" t="s">
        <v>230</v>
      </c>
      <c r="AH425" t="s">
        <v>250</v>
      </c>
      <c r="AI425" s="1">
        <f t="shared" ref="AI425" ca="1" si="7127">IF(K425="","",K425)</f>
        <v>6</v>
      </c>
      <c r="AJ425" t="s">
        <v>249</v>
      </c>
      <c r="AK425" s="1">
        <f t="shared" ref="AK425" ca="1" si="7128">L425</f>
        <v>5</v>
      </c>
      <c r="AL425" t="s">
        <v>216</v>
      </c>
      <c r="AM425" s="1">
        <f t="shared" ref="AM425" ca="1" si="7129">L426</f>
        <v>6</v>
      </c>
      <c r="AN425" t="s">
        <v>217</v>
      </c>
      <c r="AO425" t="s">
        <v>230</v>
      </c>
      <c r="AP425" s="114" t="str">
        <f t="shared" ca="1" si="5722"/>
        <v>\\(\\quad \\displaystyle 10\\frac{5}{10}　－　3\\frac{2}{3}　=　 \\)</v>
      </c>
      <c r="AQ425" t="str">
        <f t="shared" ca="1" si="6193"/>
        <v>\\(\\quad \\displaystyle 6\\frac{5}{6} \\)</v>
      </c>
      <c r="AS425" s="114" t="str">
        <f t="shared" ref="AS425" ca="1" si="7130">AP425</f>
        <v>\\(\\quad \\displaystyle 10\\frac{5}{10}　－　3\\frac{2}{3}　=　 \\)</v>
      </c>
      <c r="AT425" s="114" t="str">
        <f t="shared" ref="AT425" ca="1" si="7131">IF(O425="",AQ425,AQ426)</f>
        <v>\\(\\quad \\displaystyle 6\\frac{5}{6} \\)</v>
      </c>
      <c r="AU425" s="114" t="s">
        <v>60</v>
      </c>
      <c r="AV425" s="115" t="s">
        <v>222</v>
      </c>
      <c r="AW425" s="115" t="str">
        <f t="shared" ref="AW425" ca="1" si="7132">AS425</f>
        <v>\\(\\quad \\displaystyle 10\\frac{5}{10}　－　3\\frac{2}{3}　=　 \\)</v>
      </c>
      <c r="AX425" s="115" t="str">
        <f t="shared" ref="AX425" ca="1" si="7133">AT425</f>
        <v>\\(\\quad \\displaystyle 6\\frac{5}{6} \\)</v>
      </c>
      <c r="AY425" s="115" t="s">
        <v>62</v>
      </c>
      <c r="AZ425" s="116" t="str">
        <f t="shared" ref="AZ425" ca="1" si="7134">"INSERT INTO "&amp;AU425&amp;"(tangen,question,answer,editor,date,count) VALUES('"&amp;AV425&amp;"','"&amp;AW425&amp;"','"&amp;AX425&amp;"','"&amp;AY425&amp;"',NOW(),0);"</f>
        <v>INSERT INTO math(tangen,question,answer,editor,date,count) VALUES('m3900','\\(\\quad \\displaystyle 10\\frac{5}{10}　－　3\\frac{2}{3}　=　 \\)','\\(\\quad \\displaystyle 6\\frac{5}{6} \\)','harazono',NOW(),0);</v>
      </c>
      <c r="BG425" s="128">
        <f t="shared" ca="1" si="6661"/>
        <v>10</v>
      </c>
      <c r="BH425" s="22">
        <f t="shared" ref="BH425" ca="1" si="7135">RANDBETWEEN(1,BH426-1)</f>
        <v>5</v>
      </c>
      <c r="BI425" s="120" t="s">
        <v>235</v>
      </c>
      <c r="BJ425" s="128">
        <f t="shared" ref="BJ425" ca="1" si="7136">RANDBETWEEN(1,BG425-1)</f>
        <v>3</v>
      </c>
      <c r="BK425" s="22">
        <f t="shared" ref="BK425" ca="1" si="7137">RANDBETWEEN(1,BK426-1)</f>
        <v>2</v>
      </c>
      <c r="BL425">
        <f t="shared" ref="BL425" ca="1" si="7138">(BH425+BG425*BH426)</f>
        <v>105</v>
      </c>
      <c r="BM425">
        <f t="shared" ref="BM425" ca="1" si="7139">BK425+BJ425*BK426</f>
        <v>11</v>
      </c>
      <c r="BN425" s="114">
        <f t="shared" ref="BN425" ca="1" si="7140">(BH425+BG425*BH426)/BH426</f>
        <v>10.5</v>
      </c>
      <c r="BO425" s="114">
        <f t="shared" ref="BO425" ca="1" si="7141">(BK425+BJ425*BK426)/BK426</f>
        <v>3.6666666666666665</v>
      </c>
      <c r="BP425" s="114" t="s">
        <v>26</v>
      </c>
      <c r="BQ425" s="129">
        <f t="shared" ref="BQ425" ca="1" si="7142">IF(BN425&gt;BO425,BG425,BJ425)</f>
        <v>10</v>
      </c>
      <c r="BR425" s="57">
        <f t="shared" ref="BR425" ca="1" si="7143">IF(BN425&gt;BO425,BH425,BK425)</f>
        <v>5</v>
      </c>
      <c r="BS425" s="114" t="str">
        <f t="shared" ref="BS425" si="7144">BI425</f>
        <v>　－　</v>
      </c>
      <c r="BT425" s="129">
        <f t="shared" ref="BT425" ca="1" si="7145">IF(BN425&lt;BO425,BG425,BJ425)</f>
        <v>3</v>
      </c>
      <c r="BU425" s="57">
        <f t="shared" ref="BU425" ca="1" si="7146">IF(BN425&lt;BO425,BH425,BK425)</f>
        <v>2</v>
      </c>
      <c r="BV425" s="27">
        <f t="shared" ref="BV425" ca="1" si="7147">IF(BN425&gt;BO425,BL425,BM425)</f>
        <v>105</v>
      </c>
      <c r="BW425" s="27">
        <f t="shared" ref="BW425" ca="1" si="7148">IF(BN425&lt;BO425,BL425,BM425)</f>
        <v>11</v>
      </c>
      <c r="BX425" s="58">
        <f t="shared" ref="BX425" ca="1" si="7149">BV425*BW426-BW425*BV426</f>
        <v>205</v>
      </c>
      <c r="BY425" s="114" t="s">
        <v>26</v>
      </c>
      <c r="BZ425" s="114" t="str">
        <f t="shared" ref="BZ425" ca="1" si="7150">IF(BX425&lt;0,"-","")</f>
        <v/>
      </c>
      <c r="CA425" s="30">
        <f t="shared" ca="1" si="6628"/>
        <v>205</v>
      </c>
      <c r="CB425" s="24">
        <f t="shared" ca="1" si="6678"/>
        <v>41</v>
      </c>
      <c r="CD425" s="128">
        <f t="shared" ref="CD425" ca="1" si="7151">QUOTIENT(CB425,CB426)</f>
        <v>6</v>
      </c>
      <c r="CE425" s="57">
        <f t="shared" ref="CE425" ca="1" si="7152">MOD(CB425,CB426)</f>
        <v>5</v>
      </c>
      <c r="CG425"/>
      <c r="CK425" s="5"/>
      <c r="CN425" s="5"/>
    </row>
    <row r="426" spans="2:92" ht="32" customHeight="1" x14ac:dyDescent="0.55000000000000004">
      <c r="B426" s="61"/>
      <c r="C426" s="131"/>
      <c r="D426" s="114"/>
      <c r="E426" s="114"/>
      <c r="F426" s="59">
        <f t="shared" ca="1" si="6590"/>
        <v>10</v>
      </c>
      <c r="G426" s="114"/>
      <c r="H426" s="114"/>
      <c r="I426" s="59">
        <f t="shared" ca="1" si="6593"/>
        <v>3</v>
      </c>
      <c r="J426" s="26"/>
      <c r="K426" s="114"/>
      <c r="L426" s="27">
        <f t="shared" ca="1" si="6595"/>
        <v>6</v>
      </c>
      <c r="M426" s="118"/>
      <c r="N426" s="54"/>
      <c r="O426" s="118"/>
      <c r="P426" s="118"/>
      <c r="Q426" s="121"/>
      <c r="R426" s="114"/>
      <c r="S426" s="122"/>
      <c r="T426" s="114"/>
      <c r="U426" s="122"/>
      <c r="V426" s="114"/>
      <c r="W426" s="120"/>
      <c r="X426" s="56"/>
      <c r="Y426" s="121"/>
      <c r="Z426" s="114"/>
      <c r="AA426" s="122"/>
      <c r="AB426" s="114"/>
      <c r="AC426" s="122"/>
      <c r="AD426" s="114"/>
      <c r="AE426" s="27"/>
      <c r="AF426" s="114"/>
      <c r="AG426" t="s">
        <v>230</v>
      </c>
      <c r="AH426" t="s">
        <v>250</v>
      </c>
      <c r="AI426" s="1" t="str">
        <f t="shared" ref="AI426" ca="1" si="7153">IF(O425="","",O425)</f>
        <v/>
      </c>
      <c r="AK426" s="1"/>
      <c r="AM426" s="1"/>
      <c r="AO426" t="s">
        <v>230</v>
      </c>
      <c r="AP426" s="114"/>
      <c r="AQ426" t="str">
        <f t="shared" ca="1" si="6193"/>
        <v>\\(\\quad \\displaystyle  \\)</v>
      </c>
      <c r="AS426" s="114"/>
      <c r="AT426" s="114"/>
      <c r="AU426" s="114"/>
      <c r="AV426" s="114"/>
      <c r="AW426" s="114"/>
      <c r="AX426" s="114"/>
      <c r="AY426" s="114"/>
      <c r="AZ426" s="117"/>
      <c r="BG426" s="128"/>
      <c r="BH426" s="23">
        <f t="shared" ca="1" si="6682"/>
        <v>10</v>
      </c>
      <c r="BI426" s="120"/>
      <c r="BJ426" s="128"/>
      <c r="BK426" s="23">
        <f t="shared" ca="1" si="2496"/>
        <v>3</v>
      </c>
      <c r="BL426">
        <f t="shared" ref="BL426" ca="1" si="7154">BH426</f>
        <v>10</v>
      </c>
      <c r="BM426">
        <f t="shared" ref="BM426" ca="1" si="7155">BK426</f>
        <v>3</v>
      </c>
      <c r="BN426" s="114"/>
      <c r="BO426" s="114"/>
      <c r="BP426" s="114"/>
      <c r="BQ426" s="129"/>
      <c r="BR426" s="55">
        <f t="shared" ref="BR426" ca="1" si="7156">IF(BN425&gt;BO425,BH426,BK426)</f>
        <v>10</v>
      </c>
      <c r="BS426" s="114"/>
      <c r="BT426" s="129"/>
      <c r="BU426" s="55">
        <f t="shared" ref="BU426" ca="1" si="7157">IF(BN425&lt;BO425,BH426,BK426)</f>
        <v>3</v>
      </c>
      <c r="BV426" s="27">
        <f t="shared" ref="BV426" ca="1" si="7158">IF(BN425&gt;BO425,BL426,BM426)</f>
        <v>10</v>
      </c>
      <c r="BW426" s="27">
        <f t="shared" ref="BW426" ca="1" si="7159">IF(BN425&lt;BO425,BL426,BM426)</f>
        <v>3</v>
      </c>
      <c r="BX426" s="27">
        <f t="shared" ref="BX426" ca="1" si="7160">BV426*BW426</f>
        <v>30</v>
      </c>
      <c r="BY426" s="114"/>
      <c r="BZ426" s="114"/>
      <c r="CA426">
        <f t="shared" ca="1" si="6628"/>
        <v>30</v>
      </c>
      <c r="CB426" s="25">
        <f t="shared" ca="1" si="6690"/>
        <v>6</v>
      </c>
      <c r="CD426" s="128"/>
      <c r="CE426" s="23">
        <f t="shared" ref="CE426" ca="1" si="7161">CB426</f>
        <v>6</v>
      </c>
      <c r="CG426"/>
      <c r="CK426" s="5"/>
      <c r="CN426" s="5"/>
    </row>
    <row r="427" spans="2:92" ht="32" customHeight="1" thickBot="1" x14ac:dyDescent="0.6">
      <c r="B427" s="61"/>
      <c r="C427" s="130" t="s">
        <v>219</v>
      </c>
      <c r="D427" s="114">
        <v>12</v>
      </c>
      <c r="E427" s="114">
        <f t="shared" ref="E427" ca="1" si="7162">BQ427</f>
        <v>3</v>
      </c>
      <c r="F427" s="60">
        <f t="shared" ca="1" si="6590"/>
        <v>4</v>
      </c>
      <c r="G427" s="114" t="str">
        <f t="shared" ref="G427" si="7163">BS427</f>
        <v>　－　</v>
      </c>
      <c r="H427" s="114">
        <f t="shared" ref="H427" ca="1" si="7164">BT427</f>
        <v>2</v>
      </c>
      <c r="I427" s="60">
        <f t="shared" ca="1" si="6593"/>
        <v>1</v>
      </c>
      <c r="J427" s="26"/>
      <c r="K427" s="114">
        <f t="shared" ref="K427" ca="1" si="7165">CD427</f>
        <v>1</v>
      </c>
      <c r="L427" s="58">
        <f t="shared" ca="1" si="6595"/>
        <v>3</v>
      </c>
      <c r="M427" s="118" t="str">
        <f t="shared" ca="1" si="6644"/>
        <v/>
      </c>
      <c r="N427" s="54"/>
      <c r="O427" s="118" t="str">
        <f t="shared" ref="O427" ca="1" si="7166">IF(L427=0,K427,"")</f>
        <v/>
      </c>
      <c r="P427" s="118" t="s">
        <v>250</v>
      </c>
      <c r="Q427" s="121">
        <f t="shared" ref="Q427" ca="1" si="7167">IF(E427="","",E427)</f>
        <v>3</v>
      </c>
      <c r="R427" s="114" t="s">
        <v>249</v>
      </c>
      <c r="S427" s="122">
        <f t="shared" ref="S427" ca="1" si="7168">F427</f>
        <v>4</v>
      </c>
      <c r="T427" s="114" t="s">
        <v>216</v>
      </c>
      <c r="U427" s="122">
        <f t="shared" ref="U427" ca="1" si="7169">F428</f>
        <v>5</v>
      </c>
      <c r="V427" s="114" t="s">
        <v>217</v>
      </c>
      <c r="W427" s="120" t="str">
        <f t="shared" ref="W427" si="7170">G427</f>
        <v>　－　</v>
      </c>
      <c r="X427" s="56"/>
      <c r="Y427" s="121">
        <f t="shared" ref="Y427" ca="1" si="7171">IF(H427="","",H427)</f>
        <v>2</v>
      </c>
      <c r="Z427" s="114" t="s">
        <v>249</v>
      </c>
      <c r="AA427" s="122">
        <f t="shared" ref="AA427" ca="1" si="7172">I427</f>
        <v>1</v>
      </c>
      <c r="AB427" s="114" t="s">
        <v>216</v>
      </c>
      <c r="AC427" s="122">
        <f t="shared" ref="AC427" ca="1" si="7173">I428</f>
        <v>2</v>
      </c>
      <c r="AD427" s="114" t="s">
        <v>217</v>
      </c>
      <c r="AE427" s="27"/>
      <c r="AF427" s="114" t="s">
        <v>233</v>
      </c>
      <c r="AG427" t="s">
        <v>230</v>
      </c>
      <c r="AH427" t="s">
        <v>250</v>
      </c>
      <c r="AI427" s="1">
        <f t="shared" ref="AI427" ca="1" si="7174">IF(K427="","",K427)</f>
        <v>1</v>
      </c>
      <c r="AJ427" t="s">
        <v>249</v>
      </c>
      <c r="AK427" s="1">
        <f t="shared" ref="AK427" ca="1" si="7175">L427</f>
        <v>3</v>
      </c>
      <c r="AL427" t="s">
        <v>216</v>
      </c>
      <c r="AM427" s="1">
        <f t="shared" ref="AM427" ca="1" si="7176">L428</f>
        <v>10</v>
      </c>
      <c r="AN427" t="s">
        <v>217</v>
      </c>
      <c r="AO427" t="s">
        <v>230</v>
      </c>
      <c r="AP427" s="114" t="str">
        <f t="shared" ca="1" si="5722"/>
        <v>\\(\\quad \\displaystyle 3\\frac{4}{5}　－　2\\frac{1}{2}　=　 \\)</v>
      </c>
      <c r="AQ427" t="str">
        <f t="shared" ca="1" si="6193"/>
        <v>\\(\\quad \\displaystyle 1\\frac{3}{10} \\)</v>
      </c>
      <c r="AS427" s="114" t="str">
        <f t="shared" ref="AS427" ca="1" si="7177">AP427</f>
        <v>\\(\\quad \\displaystyle 3\\frac{4}{5}　－　2\\frac{1}{2}　=　 \\)</v>
      </c>
      <c r="AT427" s="114" t="str">
        <f t="shared" ref="AT427" ca="1" si="7178">IF(O427="",AQ427,AQ428)</f>
        <v>\\(\\quad \\displaystyle 1\\frac{3}{10} \\)</v>
      </c>
      <c r="AU427" s="114" t="s">
        <v>60</v>
      </c>
      <c r="AV427" s="115" t="s">
        <v>222</v>
      </c>
      <c r="AW427" s="115" t="str">
        <f t="shared" ref="AW427" ca="1" si="7179">AS427</f>
        <v>\\(\\quad \\displaystyle 3\\frac{4}{5}　－　2\\frac{1}{2}　=　 \\)</v>
      </c>
      <c r="AX427" s="115" t="str">
        <f t="shared" ref="AX427" ca="1" si="7180">AT427</f>
        <v>\\(\\quad \\displaystyle 1\\frac{3}{10} \\)</v>
      </c>
      <c r="AY427" s="115" t="s">
        <v>62</v>
      </c>
      <c r="AZ427" s="116" t="str">
        <f t="shared" ref="AZ427" ca="1" si="7181">"INSERT INTO "&amp;AU427&amp;"(tangen,question,answer,editor,date,count) VALUES('"&amp;AV427&amp;"','"&amp;AW427&amp;"','"&amp;AX427&amp;"','"&amp;AY427&amp;"',NOW(),0);"</f>
        <v>INSERT INTO math(tangen,question,answer,editor,date,count) VALUES('m3900','\\(\\quad \\displaystyle 3\\frac{4}{5}　－　2\\frac{1}{2}　=　 \\)','\\(\\quad \\displaystyle 1\\frac{3}{10} \\)','harazono',NOW(),0);</v>
      </c>
      <c r="BG427" s="128">
        <f t="shared" ca="1" si="6661"/>
        <v>3</v>
      </c>
      <c r="BH427" s="22">
        <f t="shared" ref="BH427" ca="1" si="7182">RANDBETWEEN(1,BH428-1)</f>
        <v>4</v>
      </c>
      <c r="BI427" s="120" t="s">
        <v>235</v>
      </c>
      <c r="BJ427" s="128">
        <f t="shared" ref="BJ427" ca="1" si="7183">RANDBETWEEN(1,BG427-1)</f>
        <v>2</v>
      </c>
      <c r="BK427" s="22">
        <f t="shared" ref="BK427" ca="1" si="7184">RANDBETWEEN(1,BK428-1)</f>
        <v>1</v>
      </c>
      <c r="BL427">
        <f t="shared" ref="BL427" ca="1" si="7185">(BH427+BG427*BH428)</f>
        <v>19</v>
      </c>
      <c r="BM427">
        <f t="shared" ref="BM427" ca="1" si="7186">BK427+BJ427*BK428</f>
        <v>5</v>
      </c>
      <c r="BN427" s="114">
        <f t="shared" ref="BN427" ca="1" si="7187">(BH427+BG427*BH428)/BH428</f>
        <v>3.8</v>
      </c>
      <c r="BO427" s="114">
        <f t="shared" ref="BO427" ca="1" si="7188">(BK427+BJ427*BK428)/BK428</f>
        <v>2.5</v>
      </c>
      <c r="BP427" s="114" t="s">
        <v>26</v>
      </c>
      <c r="BQ427" s="129">
        <f t="shared" ref="BQ427" ca="1" si="7189">IF(BN427&gt;BO427,BG427,BJ427)</f>
        <v>3</v>
      </c>
      <c r="BR427" s="57">
        <f t="shared" ref="BR427" ca="1" si="7190">IF(BN427&gt;BO427,BH427,BK427)</f>
        <v>4</v>
      </c>
      <c r="BS427" s="114" t="str">
        <f t="shared" ref="BS427" si="7191">BI427</f>
        <v>　－　</v>
      </c>
      <c r="BT427" s="129">
        <f t="shared" ref="BT427" ca="1" si="7192">IF(BN427&lt;BO427,BG427,BJ427)</f>
        <v>2</v>
      </c>
      <c r="BU427" s="57">
        <f t="shared" ref="BU427" ca="1" si="7193">IF(BN427&lt;BO427,BH427,BK427)</f>
        <v>1</v>
      </c>
      <c r="BV427" s="27">
        <f t="shared" ref="BV427" ca="1" si="7194">IF(BN427&gt;BO427,BL427,BM427)</f>
        <v>19</v>
      </c>
      <c r="BW427" s="27">
        <f t="shared" ref="BW427" ca="1" si="7195">IF(BN427&lt;BO427,BL427,BM427)</f>
        <v>5</v>
      </c>
      <c r="BX427" s="58">
        <f t="shared" ref="BX427" ca="1" si="7196">BV427*BW428-BW427*BV428</f>
        <v>13</v>
      </c>
      <c r="BY427" s="114" t="s">
        <v>26</v>
      </c>
      <c r="BZ427" s="114" t="str">
        <f t="shared" ref="BZ427" ca="1" si="7197">IF(BX427&lt;0,"-","")</f>
        <v/>
      </c>
      <c r="CA427" s="30">
        <f t="shared" ca="1" si="6628"/>
        <v>13</v>
      </c>
      <c r="CB427" s="24">
        <f t="shared" ca="1" si="6678"/>
        <v>13</v>
      </c>
      <c r="CD427" s="128">
        <f t="shared" ref="CD427" ca="1" si="7198">QUOTIENT(CB427,CB428)</f>
        <v>1</v>
      </c>
      <c r="CE427" s="57">
        <f t="shared" ref="CE427" ca="1" si="7199">MOD(CB427,CB428)</f>
        <v>3</v>
      </c>
      <c r="CG427"/>
      <c r="CK427" s="5"/>
      <c r="CN427" s="5"/>
    </row>
    <row r="428" spans="2:92" ht="32" customHeight="1" x14ac:dyDescent="0.55000000000000004">
      <c r="B428" s="61"/>
      <c r="C428" s="131"/>
      <c r="D428" s="114"/>
      <c r="E428" s="114"/>
      <c r="F428" s="59">
        <f t="shared" ca="1" si="6590"/>
        <v>5</v>
      </c>
      <c r="G428" s="114"/>
      <c r="H428" s="114"/>
      <c r="I428" s="59">
        <f t="shared" ca="1" si="6593"/>
        <v>2</v>
      </c>
      <c r="J428" s="26"/>
      <c r="K428" s="114"/>
      <c r="L428" s="27">
        <f t="shared" ca="1" si="6595"/>
        <v>10</v>
      </c>
      <c r="M428" s="118"/>
      <c r="N428" s="54"/>
      <c r="O428" s="118"/>
      <c r="P428" s="118"/>
      <c r="Q428" s="121"/>
      <c r="R428" s="114"/>
      <c r="S428" s="122"/>
      <c r="T428" s="114"/>
      <c r="U428" s="122"/>
      <c r="V428" s="114"/>
      <c r="W428" s="120"/>
      <c r="X428" s="56"/>
      <c r="Y428" s="121"/>
      <c r="Z428" s="114"/>
      <c r="AA428" s="122"/>
      <c r="AB428" s="114"/>
      <c r="AC428" s="122"/>
      <c r="AD428" s="114"/>
      <c r="AE428" s="27"/>
      <c r="AF428" s="114"/>
      <c r="AG428" t="s">
        <v>230</v>
      </c>
      <c r="AH428" t="s">
        <v>250</v>
      </c>
      <c r="AI428" s="1" t="str">
        <f t="shared" ref="AI428" ca="1" si="7200">IF(O427="","",O427)</f>
        <v/>
      </c>
      <c r="AK428" s="1"/>
      <c r="AM428" s="1"/>
      <c r="AO428" t="s">
        <v>230</v>
      </c>
      <c r="AP428" s="114"/>
      <c r="AQ428" t="str">
        <f t="shared" ca="1" si="6193"/>
        <v>\\(\\quad \\displaystyle  \\)</v>
      </c>
      <c r="AS428" s="114"/>
      <c r="AT428" s="114"/>
      <c r="AU428" s="114"/>
      <c r="AV428" s="114"/>
      <c r="AW428" s="114"/>
      <c r="AX428" s="114"/>
      <c r="AY428" s="114"/>
      <c r="AZ428" s="117"/>
      <c r="BG428" s="128"/>
      <c r="BH428" s="23">
        <f t="shared" ca="1" si="6682"/>
        <v>5</v>
      </c>
      <c r="BI428" s="120"/>
      <c r="BJ428" s="128"/>
      <c r="BK428" s="23">
        <f t="shared" ca="1" si="2496"/>
        <v>2</v>
      </c>
      <c r="BL428">
        <f t="shared" ref="BL428" ca="1" si="7201">BH428</f>
        <v>5</v>
      </c>
      <c r="BM428">
        <f t="shared" ref="BM428" ca="1" si="7202">BK428</f>
        <v>2</v>
      </c>
      <c r="BN428" s="114"/>
      <c r="BO428" s="114"/>
      <c r="BP428" s="114"/>
      <c r="BQ428" s="129"/>
      <c r="BR428" s="55">
        <f t="shared" ref="BR428" ca="1" si="7203">IF(BN427&gt;BO427,BH428,BK428)</f>
        <v>5</v>
      </c>
      <c r="BS428" s="114"/>
      <c r="BT428" s="129"/>
      <c r="BU428" s="55">
        <f t="shared" ref="BU428" ca="1" si="7204">IF(BN427&lt;BO427,BH428,BK428)</f>
        <v>2</v>
      </c>
      <c r="BV428" s="27">
        <f t="shared" ref="BV428" ca="1" si="7205">IF(BN427&gt;BO427,BL428,BM428)</f>
        <v>5</v>
      </c>
      <c r="BW428" s="27">
        <f t="shared" ref="BW428" ca="1" si="7206">IF(BN427&lt;BO427,BL428,BM428)</f>
        <v>2</v>
      </c>
      <c r="BX428" s="27">
        <f t="shared" ref="BX428" ca="1" si="7207">BV428*BW428</f>
        <v>10</v>
      </c>
      <c r="BY428" s="114"/>
      <c r="BZ428" s="114"/>
      <c r="CA428">
        <f t="shared" ca="1" si="6628"/>
        <v>10</v>
      </c>
      <c r="CB428" s="25">
        <f t="shared" ca="1" si="6690"/>
        <v>10</v>
      </c>
      <c r="CD428" s="128"/>
      <c r="CE428" s="23">
        <f t="shared" ref="CE428" ca="1" si="7208">CB428</f>
        <v>10</v>
      </c>
      <c r="CG428"/>
      <c r="CK428" s="5"/>
      <c r="CN428" s="5"/>
    </row>
    <row r="429" spans="2:92" ht="32" customHeight="1" thickBot="1" x14ac:dyDescent="0.6">
      <c r="B429" s="61"/>
      <c r="C429" s="130" t="s">
        <v>219</v>
      </c>
      <c r="D429" s="114">
        <v>13</v>
      </c>
      <c r="E429" s="114">
        <f t="shared" ref="E429" ca="1" si="7209">BQ429</f>
        <v>8</v>
      </c>
      <c r="F429" s="60">
        <f t="shared" ca="1" si="6590"/>
        <v>6</v>
      </c>
      <c r="G429" s="114" t="str">
        <f t="shared" ref="G429" si="7210">BS429</f>
        <v>　－　</v>
      </c>
      <c r="H429" s="114">
        <f t="shared" ref="H429" ca="1" si="7211">BT429</f>
        <v>1</v>
      </c>
      <c r="I429" s="60">
        <f t="shared" ca="1" si="6593"/>
        <v>4</v>
      </c>
      <c r="J429" s="26"/>
      <c r="K429" s="114">
        <f t="shared" ref="K429" ca="1" si="7212">CD429</f>
        <v>6</v>
      </c>
      <c r="L429" s="58">
        <f t="shared" ca="1" si="6595"/>
        <v>13</v>
      </c>
      <c r="M429" s="118" t="str">
        <f t="shared" ca="1" si="6644"/>
        <v/>
      </c>
      <c r="N429" s="54"/>
      <c r="O429" s="118" t="str">
        <f t="shared" ref="O429" ca="1" si="7213">IF(L429=0,K429,"")</f>
        <v/>
      </c>
      <c r="P429" s="118" t="s">
        <v>250</v>
      </c>
      <c r="Q429" s="121">
        <f t="shared" ref="Q429" ca="1" si="7214">IF(E429="","",E429)</f>
        <v>8</v>
      </c>
      <c r="R429" s="114" t="s">
        <v>249</v>
      </c>
      <c r="S429" s="122">
        <f t="shared" ref="S429" ca="1" si="7215">F429</f>
        <v>6</v>
      </c>
      <c r="T429" s="114" t="s">
        <v>216</v>
      </c>
      <c r="U429" s="122">
        <f t="shared" ref="U429" ca="1" si="7216">F430</f>
        <v>9</v>
      </c>
      <c r="V429" s="114" t="s">
        <v>217</v>
      </c>
      <c r="W429" s="120" t="str">
        <f t="shared" ref="W429" si="7217">G429</f>
        <v>　－　</v>
      </c>
      <c r="X429" s="56"/>
      <c r="Y429" s="121">
        <f t="shared" ref="Y429" ca="1" si="7218">IF(H429="","",H429)</f>
        <v>1</v>
      </c>
      <c r="Z429" s="114" t="s">
        <v>249</v>
      </c>
      <c r="AA429" s="122">
        <f t="shared" ref="AA429" ca="1" si="7219">I429</f>
        <v>4</v>
      </c>
      <c r="AB429" s="114" t="s">
        <v>216</v>
      </c>
      <c r="AC429" s="122">
        <f t="shared" ref="AC429" ca="1" si="7220">I430</f>
        <v>5</v>
      </c>
      <c r="AD429" s="114" t="s">
        <v>217</v>
      </c>
      <c r="AE429" s="27"/>
      <c r="AF429" s="114" t="s">
        <v>233</v>
      </c>
      <c r="AG429" t="s">
        <v>230</v>
      </c>
      <c r="AH429" t="s">
        <v>250</v>
      </c>
      <c r="AI429" s="1">
        <f t="shared" ref="AI429" ca="1" si="7221">IF(K429="","",K429)</f>
        <v>6</v>
      </c>
      <c r="AJ429" t="s">
        <v>249</v>
      </c>
      <c r="AK429" s="1">
        <f t="shared" ref="AK429" ca="1" si="7222">L429</f>
        <v>13</v>
      </c>
      <c r="AL429" t="s">
        <v>216</v>
      </c>
      <c r="AM429" s="1">
        <f t="shared" ref="AM429" ca="1" si="7223">L430</f>
        <v>15</v>
      </c>
      <c r="AN429" t="s">
        <v>217</v>
      </c>
      <c r="AO429" t="s">
        <v>230</v>
      </c>
      <c r="AP429" s="114" t="str">
        <f t="shared" ca="1" si="5722"/>
        <v>\\(\\quad \\displaystyle 8\\frac{6}{9}　－　1\\frac{4}{5}　=　 \\)</v>
      </c>
      <c r="AQ429" t="str">
        <f t="shared" ca="1" si="6193"/>
        <v>\\(\\quad \\displaystyle 6\\frac{13}{15} \\)</v>
      </c>
      <c r="AS429" s="114" t="str">
        <f t="shared" ref="AS429" ca="1" si="7224">AP429</f>
        <v>\\(\\quad \\displaystyle 8\\frac{6}{9}　－　1\\frac{4}{5}　=　 \\)</v>
      </c>
      <c r="AT429" s="114" t="str">
        <f t="shared" ref="AT429" ca="1" si="7225">IF(O429="",AQ429,AQ430)</f>
        <v>\\(\\quad \\displaystyle 6\\frac{13}{15} \\)</v>
      </c>
      <c r="AU429" s="114" t="s">
        <v>60</v>
      </c>
      <c r="AV429" s="115" t="s">
        <v>222</v>
      </c>
      <c r="AW429" s="115" t="str">
        <f t="shared" ref="AW429" ca="1" si="7226">AS429</f>
        <v>\\(\\quad \\displaystyle 8\\frac{6}{9}　－　1\\frac{4}{5}　=　 \\)</v>
      </c>
      <c r="AX429" s="115" t="str">
        <f t="shared" ref="AX429" ca="1" si="7227">AT429</f>
        <v>\\(\\quad \\displaystyle 6\\frac{13}{15} \\)</v>
      </c>
      <c r="AY429" s="115" t="s">
        <v>62</v>
      </c>
      <c r="AZ429" s="116" t="str">
        <f t="shared" ref="AZ429" ca="1" si="7228">"INSERT INTO "&amp;AU429&amp;"(tangen,question,answer,editor,date,count) VALUES('"&amp;AV429&amp;"','"&amp;AW429&amp;"','"&amp;AX429&amp;"','"&amp;AY429&amp;"',NOW(),0);"</f>
        <v>INSERT INTO math(tangen,question,answer,editor,date,count) VALUES('m3900','\\(\\quad \\displaystyle 8\\frac{6}{9}　－　1\\frac{4}{5}　=　 \\)','\\(\\quad \\displaystyle 6\\frac{13}{15} \\)','harazono',NOW(),0);</v>
      </c>
      <c r="BG429" s="128">
        <f t="shared" ca="1" si="6661"/>
        <v>8</v>
      </c>
      <c r="BH429" s="22">
        <f t="shared" ref="BH429" ca="1" si="7229">RANDBETWEEN(1,BH430-1)</f>
        <v>6</v>
      </c>
      <c r="BI429" s="120" t="s">
        <v>235</v>
      </c>
      <c r="BJ429" s="128">
        <f t="shared" ref="BJ429" ca="1" si="7230">RANDBETWEEN(1,BG429-1)</f>
        <v>1</v>
      </c>
      <c r="BK429" s="22">
        <f t="shared" ref="BK429" ca="1" si="7231">RANDBETWEEN(1,BK430-1)</f>
        <v>4</v>
      </c>
      <c r="BL429">
        <f t="shared" ref="BL429" ca="1" si="7232">(BH429+BG429*BH430)</f>
        <v>78</v>
      </c>
      <c r="BM429">
        <f t="shared" ref="BM429" ca="1" si="7233">BK429+BJ429*BK430</f>
        <v>9</v>
      </c>
      <c r="BN429" s="114">
        <f t="shared" ref="BN429" ca="1" si="7234">(BH429+BG429*BH430)/BH430</f>
        <v>8.6666666666666661</v>
      </c>
      <c r="BO429" s="114">
        <f t="shared" ref="BO429" ca="1" si="7235">(BK429+BJ429*BK430)/BK430</f>
        <v>1.8</v>
      </c>
      <c r="BP429" s="114" t="s">
        <v>26</v>
      </c>
      <c r="BQ429" s="129">
        <f t="shared" ref="BQ429" ca="1" si="7236">IF(BN429&gt;BO429,BG429,BJ429)</f>
        <v>8</v>
      </c>
      <c r="BR429" s="57">
        <f t="shared" ref="BR429" ca="1" si="7237">IF(BN429&gt;BO429,BH429,BK429)</f>
        <v>6</v>
      </c>
      <c r="BS429" s="114" t="str">
        <f t="shared" ref="BS429" si="7238">BI429</f>
        <v>　－　</v>
      </c>
      <c r="BT429" s="129">
        <f t="shared" ref="BT429" ca="1" si="7239">IF(BN429&lt;BO429,BG429,BJ429)</f>
        <v>1</v>
      </c>
      <c r="BU429" s="57">
        <f t="shared" ref="BU429" ca="1" si="7240">IF(BN429&lt;BO429,BH429,BK429)</f>
        <v>4</v>
      </c>
      <c r="BV429" s="27">
        <f t="shared" ref="BV429" ca="1" si="7241">IF(BN429&gt;BO429,BL429,BM429)</f>
        <v>78</v>
      </c>
      <c r="BW429" s="27">
        <f t="shared" ref="BW429" ca="1" si="7242">IF(BN429&lt;BO429,BL429,BM429)</f>
        <v>9</v>
      </c>
      <c r="BX429" s="58">
        <f t="shared" ref="BX429" ca="1" si="7243">BV429*BW430-BW429*BV430</f>
        <v>309</v>
      </c>
      <c r="BY429" s="114" t="s">
        <v>26</v>
      </c>
      <c r="BZ429" s="114" t="str">
        <f t="shared" ref="BZ429" ca="1" si="7244">IF(BX429&lt;0,"-","")</f>
        <v/>
      </c>
      <c r="CA429" s="30">
        <f t="shared" ca="1" si="6628"/>
        <v>309</v>
      </c>
      <c r="CB429" s="24">
        <f t="shared" ca="1" si="6678"/>
        <v>103</v>
      </c>
      <c r="CD429" s="128">
        <f t="shared" ref="CD429" ca="1" si="7245">QUOTIENT(CB429,CB430)</f>
        <v>6</v>
      </c>
      <c r="CE429" s="57">
        <f t="shared" ref="CE429" ca="1" si="7246">MOD(CB429,CB430)</f>
        <v>13</v>
      </c>
      <c r="CG429"/>
      <c r="CK429" s="5"/>
      <c r="CN429" s="5"/>
    </row>
    <row r="430" spans="2:92" ht="32" customHeight="1" x14ac:dyDescent="0.55000000000000004">
      <c r="B430" s="61"/>
      <c r="C430" s="131"/>
      <c r="D430" s="114"/>
      <c r="E430" s="114"/>
      <c r="F430" s="59">
        <f t="shared" ca="1" si="6590"/>
        <v>9</v>
      </c>
      <c r="G430" s="114"/>
      <c r="H430" s="114"/>
      <c r="I430" s="59">
        <f t="shared" ca="1" si="6593"/>
        <v>5</v>
      </c>
      <c r="J430" s="26"/>
      <c r="K430" s="114"/>
      <c r="L430" s="27">
        <f t="shared" ca="1" si="6595"/>
        <v>15</v>
      </c>
      <c r="M430" s="118"/>
      <c r="N430" s="54"/>
      <c r="O430" s="118"/>
      <c r="P430" s="118"/>
      <c r="Q430" s="121"/>
      <c r="R430" s="114"/>
      <c r="S430" s="122"/>
      <c r="T430" s="114"/>
      <c r="U430" s="122"/>
      <c r="V430" s="114"/>
      <c r="W430" s="120"/>
      <c r="X430" s="56"/>
      <c r="Y430" s="121"/>
      <c r="Z430" s="114"/>
      <c r="AA430" s="122"/>
      <c r="AB430" s="114"/>
      <c r="AC430" s="122"/>
      <c r="AD430" s="114"/>
      <c r="AE430" s="27"/>
      <c r="AF430" s="114"/>
      <c r="AG430" t="s">
        <v>230</v>
      </c>
      <c r="AH430" t="s">
        <v>250</v>
      </c>
      <c r="AI430" s="1" t="str">
        <f t="shared" ref="AI430" ca="1" si="7247">IF(O429="","",O429)</f>
        <v/>
      </c>
      <c r="AK430" s="1"/>
      <c r="AM430" s="1"/>
      <c r="AO430" t="s">
        <v>230</v>
      </c>
      <c r="AP430" s="114"/>
      <c r="AQ430" t="str">
        <f t="shared" ca="1" si="6193"/>
        <v>\\(\\quad \\displaystyle  \\)</v>
      </c>
      <c r="AS430" s="114"/>
      <c r="AT430" s="114"/>
      <c r="AU430" s="114"/>
      <c r="AV430" s="114"/>
      <c r="AW430" s="114"/>
      <c r="AX430" s="114"/>
      <c r="AY430" s="114"/>
      <c r="AZ430" s="117"/>
      <c r="BG430" s="128"/>
      <c r="BH430" s="23">
        <f t="shared" ca="1" si="6682"/>
        <v>9</v>
      </c>
      <c r="BI430" s="120"/>
      <c r="BJ430" s="128"/>
      <c r="BK430" s="23">
        <f t="shared" ca="1" si="2496"/>
        <v>5</v>
      </c>
      <c r="BL430">
        <f t="shared" ref="BL430" ca="1" si="7248">BH430</f>
        <v>9</v>
      </c>
      <c r="BM430">
        <f t="shared" ref="BM430" ca="1" si="7249">BK430</f>
        <v>5</v>
      </c>
      <c r="BN430" s="114"/>
      <c r="BO430" s="114"/>
      <c r="BP430" s="114"/>
      <c r="BQ430" s="129"/>
      <c r="BR430" s="55">
        <f t="shared" ref="BR430" ca="1" si="7250">IF(BN429&gt;BO429,BH430,BK430)</f>
        <v>9</v>
      </c>
      <c r="BS430" s="114"/>
      <c r="BT430" s="129"/>
      <c r="BU430" s="55">
        <f t="shared" ref="BU430" ca="1" si="7251">IF(BN429&lt;BO429,BH430,BK430)</f>
        <v>5</v>
      </c>
      <c r="BV430" s="27">
        <f t="shared" ref="BV430" ca="1" si="7252">IF(BN429&gt;BO429,BL430,BM430)</f>
        <v>9</v>
      </c>
      <c r="BW430" s="27">
        <f t="shared" ref="BW430" ca="1" si="7253">IF(BN429&lt;BO429,BL430,BM430)</f>
        <v>5</v>
      </c>
      <c r="BX430" s="27">
        <f t="shared" ref="BX430" ca="1" si="7254">BV430*BW430</f>
        <v>45</v>
      </c>
      <c r="BY430" s="114"/>
      <c r="BZ430" s="114"/>
      <c r="CA430">
        <f t="shared" ca="1" si="6628"/>
        <v>45</v>
      </c>
      <c r="CB430" s="25">
        <f t="shared" ca="1" si="6690"/>
        <v>15</v>
      </c>
      <c r="CD430" s="128"/>
      <c r="CE430" s="23">
        <f t="shared" ref="CE430" ca="1" si="7255">CB430</f>
        <v>15</v>
      </c>
      <c r="CG430"/>
      <c r="CK430" s="5"/>
      <c r="CN430" s="5"/>
    </row>
    <row r="431" spans="2:92" ht="32" customHeight="1" thickBot="1" x14ac:dyDescent="0.6">
      <c r="B431" s="61"/>
      <c r="C431" s="130" t="s">
        <v>219</v>
      </c>
      <c r="D431" s="114">
        <v>14</v>
      </c>
      <c r="E431" s="114">
        <f t="shared" ref="E431" ca="1" si="7256">BQ431</f>
        <v>7</v>
      </c>
      <c r="F431" s="60">
        <f t="shared" ca="1" si="6590"/>
        <v>1</v>
      </c>
      <c r="G431" s="114" t="str">
        <f t="shared" ref="G431" si="7257">BS431</f>
        <v>　－　</v>
      </c>
      <c r="H431" s="114">
        <f t="shared" ref="H431" ca="1" si="7258">BT431</f>
        <v>4</v>
      </c>
      <c r="I431" s="60">
        <f t="shared" ca="1" si="6593"/>
        <v>4</v>
      </c>
      <c r="J431" s="26"/>
      <c r="K431" s="114">
        <f t="shared" ref="K431" ca="1" si="7259">CD431</f>
        <v>2</v>
      </c>
      <c r="L431" s="58">
        <f t="shared" ca="1" si="6595"/>
        <v>5</v>
      </c>
      <c r="M431" s="118" t="str">
        <f t="shared" ca="1" si="6644"/>
        <v/>
      </c>
      <c r="N431" s="54"/>
      <c r="O431" s="118" t="str">
        <f t="shared" ref="O431" ca="1" si="7260">IF(L431=0,K431,"")</f>
        <v/>
      </c>
      <c r="P431" s="118" t="s">
        <v>250</v>
      </c>
      <c r="Q431" s="121">
        <f t="shared" ref="Q431" ca="1" si="7261">IF(E431="","",E431)</f>
        <v>7</v>
      </c>
      <c r="R431" s="114" t="s">
        <v>249</v>
      </c>
      <c r="S431" s="122">
        <f t="shared" ref="S431" ca="1" si="7262">F431</f>
        <v>1</v>
      </c>
      <c r="T431" s="114" t="s">
        <v>216</v>
      </c>
      <c r="U431" s="122">
        <f t="shared" ref="U431" ca="1" si="7263">F432</f>
        <v>2</v>
      </c>
      <c r="V431" s="114" t="s">
        <v>217</v>
      </c>
      <c r="W431" s="120" t="str">
        <f t="shared" ref="W431" si="7264">G431</f>
        <v>　－　</v>
      </c>
      <c r="X431" s="56"/>
      <c r="Y431" s="121">
        <f t="shared" ref="Y431" ca="1" si="7265">IF(H431="","",H431)</f>
        <v>4</v>
      </c>
      <c r="Z431" s="114" t="s">
        <v>249</v>
      </c>
      <c r="AA431" s="122">
        <f t="shared" ref="AA431" ca="1" si="7266">I431</f>
        <v>4</v>
      </c>
      <c r="AB431" s="114" t="s">
        <v>216</v>
      </c>
      <c r="AC431" s="122">
        <f t="shared" ref="AC431" ca="1" si="7267">I432</f>
        <v>6</v>
      </c>
      <c r="AD431" s="114" t="s">
        <v>217</v>
      </c>
      <c r="AE431" s="27"/>
      <c r="AF431" s="114" t="s">
        <v>233</v>
      </c>
      <c r="AG431" t="s">
        <v>230</v>
      </c>
      <c r="AH431" t="s">
        <v>250</v>
      </c>
      <c r="AI431" s="1">
        <f t="shared" ref="AI431" ca="1" si="7268">IF(K431="","",K431)</f>
        <v>2</v>
      </c>
      <c r="AJ431" t="s">
        <v>249</v>
      </c>
      <c r="AK431" s="1">
        <f t="shared" ref="AK431" ca="1" si="7269">L431</f>
        <v>5</v>
      </c>
      <c r="AL431" t="s">
        <v>216</v>
      </c>
      <c r="AM431" s="1">
        <f t="shared" ref="AM431" ca="1" si="7270">L432</f>
        <v>6</v>
      </c>
      <c r="AN431" t="s">
        <v>217</v>
      </c>
      <c r="AO431" t="s">
        <v>230</v>
      </c>
      <c r="AP431" s="114" t="str">
        <f t="shared" ca="1" si="5722"/>
        <v>\\(\\quad \\displaystyle 7\\frac{1}{2}　－　4\\frac{4}{6}　=　 \\)</v>
      </c>
      <c r="AQ431" t="str">
        <f t="shared" ca="1" si="6193"/>
        <v>\\(\\quad \\displaystyle 2\\frac{5}{6} \\)</v>
      </c>
      <c r="AS431" s="114" t="str">
        <f t="shared" ref="AS431" ca="1" si="7271">AP431</f>
        <v>\\(\\quad \\displaystyle 7\\frac{1}{2}　－　4\\frac{4}{6}　=　 \\)</v>
      </c>
      <c r="AT431" s="114" t="str">
        <f t="shared" ref="AT431" ca="1" si="7272">IF(O431="",AQ431,AQ432)</f>
        <v>\\(\\quad \\displaystyle 2\\frac{5}{6} \\)</v>
      </c>
      <c r="AU431" s="114" t="s">
        <v>60</v>
      </c>
      <c r="AV431" s="115" t="s">
        <v>222</v>
      </c>
      <c r="AW431" s="115" t="str">
        <f t="shared" ref="AW431" ca="1" si="7273">AS431</f>
        <v>\\(\\quad \\displaystyle 7\\frac{1}{2}　－　4\\frac{4}{6}　=　 \\)</v>
      </c>
      <c r="AX431" s="115" t="str">
        <f t="shared" ref="AX431" ca="1" si="7274">AT431</f>
        <v>\\(\\quad \\displaystyle 2\\frac{5}{6} \\)</v>
      </c>
      <c r="AY431" s="115" t="s">
        <v>62</v>
      </c>
      <c r="AZ431" s="116" t="str">
        <f t="shared" ref="AZ431" ca="1" si="7275">"INSERT INTO "&amp;AU431&amp;"(tangen,question,answer,editor,date,count) VALUES('"&amp;AV431&amp;"','"&amp;AW431&amp;"','"&amp;AX431&amp;"','"&amp;AY431&amp;"',NOW(),0);"</f>
        <v>INSERT INTO math(tangen,question,answer,editor,date,count) VALUES('m3900','\\(\\quad \\displaystyle 7\\frac{1}{2}　－　4\\frac{4}{6}　=　 \\)','\\(\\quad \\displaystyle 2\\frac{5}{6} \\)','harazono',NOW(),0);</v>
      </c>
      <c r="BG431" s="128">
        <f t="shared" ca="1" si="6661"/>
        <v>7</v>
      </c>
      <c r="BH431" s="22">
        <f t="shared" ref="BH431" ca="1" si="7276">RANDBETWEEN(1,BH432-1)</f>
        <v>1</v>
      </c>
      <c r="BI431" s="120" t="s">
        <v>235</v>
      </c>
      <c r="BJ431" s="128">
        <f t="shared" ref="BJ431" ca="1" si="7277">RANDBETWEEN(1,BG431-1)</f>
        <v>4</v>
      </c>
      <c r="BK431" s="22">
        <f t="shared" ref="BK431" ca="1" si="7278">RANDBETWEEN(1,BK432-1)</f>
        <v>4</v>
      </c>
      <c r="BL431">
        <f t="shared" ref="BL431" ca="1" si="7279">(BH431+BG431*BH432)</f>
        <v>15</v>
      </c>
      <c r="BM431">
        <f t="shared" ref="BM431" ca="1" si="7280">BK431+BJ431*BK432</f>
        <v>28</v>
      </c>
      <c r="BN431" s="114">
        <f t="shared" ref="BN431" ca="1" si="7281">(BH431+BG431*BH432)/BH432</f>
        <v>7.5</v>
      </c>
      <c r="BO431" s="114">
        <f t="shared" ref="BO431" ca="1" si="7282">(BK431+BJ431*BK432)/BK432</f>
        <v>4.666666666666667</v>
      </c>
      <c r="BP431" s="114" t="s">
        <v>26</v>
      </c>
      <c r="BQ431" s="129">
        <f t="shared" ref="BQ431" ca="1" si="7283">IF(BN431&gt;BO431,BG431,BJ431)</f>
        <v>7</v>
      </c>
      <c r="BR431" s="57">
        <f t="shared" ref="BR431" ca="1" si="7284">IF(BN431&gt;BO431,BH431,BK431)</f>
        <v>1</v>
      </c>
      <c r="BS431" s="114" t="str">
        <f t="shared" ref="BS431" si="7285">BI431</f>
        <v>　－　</v>
      </c>
      <c r="BT431" s="129">
        <f t="shared" ref="BT431" ca="1" si="7286">IF(BN431&lt;BO431,BG431,BJ431)</f>
        <v>4</v>
      </c>
      <c r="BU431" s="57">
        <f t="shared" ref="BU431" ca="1" si="7287">IF(BN431&lt;BO431,BH431,BK431)</f>
        <v>4</v>
      </c>
      <c r="BV431" s="27">
        <f t="shared" ref="BV431" ca="1" si="7288">IF(BN431&gt;BO431,BL431,BM431)</f>
        <v>15</v>
      </c>
      <c r="BW431" s="27">
        <f t="shared" ref="BW431" ca="1" si="7289">IF(BN431&lt;BO431,BL431,BM431)</f>
        <v>28</v>
      </c>
      <c r="BX431" s="58">
        <f t="shared" ref="BX431" ca="1" si="7290">BV431*BW432-BW431*BV432</f>
        <v>34</v>
      </c>
      <c r="BY431" s="114" t="s">
        <v>26</v>
      </c>
      <c r="BZ431" s="114" t="str">
        <f t="shared" ref="BZ431" ca="1" si="7291">IF(BX431&lt;0,"-","")</f>
        <v/>
      </c>
      <c r="CA431" s="30">
        <f t="shared" ca="1" si="6628"/>
        <v>34</v>
      </c>
      <c r="CB431" s="24">
        <f t="shared" ca="1" si="6678"/>
        <v>17</v>
      </c>
      <c r="CD431" s="128">
        <f t="shared" ref="CD431" ca="1" si="7292">QUOTIENT(CB431,CB432)</f>
        <v>2</v>
      </c>
      <c r="CE431" s="57">
        <f t="shared" ref="CE431" ca="1" si="7293">MOD(CB431,CB432)</f>
        <v>5</v>
      </c>
      <c r="CG431"/>
      <c r="CK431" s="5"/>
      <c r="CN431" s="5"/>
    </row>
    <row r="432" spans="2:92" ht="32" customHeight="1" x14ac:dyDescent="0.55000000000000004">
      <c r="B432" s="61"/>
      <c r="C432" s="131"/>
      <c r="D432" s="114"/>
      <c r="E432" s="114"/>
      <c r="F432" s="59">
        <f t="shared" ca="1" si="6590"/>
        <v>2</v>
      </c>
      <c r="G432" s="114"/>
      <c r="H432" s="114"/>
      <c r="I432" s="59">
        <f t="shared" ca="1" si="6593"/>
        <v>6</v>
      </c>
      <c r="J432" s="26"/>
      <c r="K432" s="114"/>
      <c r="L432" s="27">
        <f t="shared" ca="1" si="6595"/>
        <v>6</v>
      </c>
      <c r="M432" s="118"/>
      <c r="N432" s="54"/>
      <c r="O432" s="118"/>
      <c r="P432" s="118"/>
      <c r="Q432" s="121"/>
      <c r="R432" s="114"/>
      <c r="S432" s="122"/>
      <c r="T432" s="114"/>
      <c r="U432" s="122"/>
      <c r="V432" s="114"/>
      <c r="W432" s="120"/>
      <c r="X432" s="56"/>
      <c r="Y432" s="121"/>
      <c r="Z432" s="114"/>
      <c r="AA432" s="122"/>
      <c r="AB432" s="114"/>
      <c r="AC432" s="122"/>
      <c r="AD432" s="114"/>
      <c r="AE432" s="27"/>
      <c r="AF432" s="114"/>
      <c r="AG432" t="s">
        <v>230</v>
      </c>
      <c r="AH432" t="s">
        <v>250</v>
      </c>
      <c r="AI432" s="1" t="str">
        <f t="shared" ref="AI432" ca="1" si="7294">IF(O431="","",O431)</f>
        <v/>
      </c>
      <c r="AK432" s="1"/>
      <c r="AM432" s="1"/>
      <c r="AO432" t="s">
        <v>230</v>
      </c>
      <c r="AP432" s="114"/>
      <c r="AQ432" t="str">
        <f t="shared" ca="1" si="6193"/>
        <v>\\(\\quad \\displaystyle  \\)</v>
      </c>
      <c r="AS432" s="114"/>
      <c r="AT432" s="114"/>
      <c r="AU432" s="114"/>
      <c r="AV432" s="114"/>
      <c r="AW432" s="114"/>
      <c r="AX432" s="114"/>
      <c r="AY432" s="114"/>
      <c r="AZ432" s="117"/>
      <c r="BG432" s="128"/>
      <c r="BH432" s="23">
        <f t="shared" ca="1" si="6682"/>
        <v>2</v>
      </c>
      <c r="BI432" s="120"/>
      <c r="BJ432" s="128"/>
      <c r="BK432" s="23">
        <f t="shared" ca="1" si="2496"/>
        <v>6</v>
      </c>
      <c r="BL432">
        <f t="shared" ref="BL432" ca="1" si="7295">BH432</f>
        <v>2</v>
      </c>
      <c r="BM432">
        <f t="shared" ref="BM432" ca="1" si="7296">BK432</f>
        <v>6</v>
      </c>
      <c r="BN432" s="114"/>
      <c r="BO432" s="114"/>
      <c r="BP432" s="114"/>
      <c r="BQ432" s="129"/>
      <c r="BR432" s="55">
        <f t="shared" ref="BR432" ca="1" si="7297">IF(BN431&gt;BO431,BH432,BK432)</f>
        <v>2</v>
      </c>
      <c r="BS432" s="114"/>
      <c r="BT432" s="129"/>
      <c r="BU432" s="55">
        <f t="shared" ref="BU432" ca="1" si="7298">IF(BN431&lt;BO431,BH432,BK432)</f>
        <v>6</v>
      </c>
      <c r="BV432" s="27">
        <f t="shared" ref="BV432" ca="1" si="7299">IF(BN431&gt;BO431,BL432,BM432)</f>
        <v>2</v>
      </c>
      <c r="BW432" s="27">
        <f t="shared" ref="BW432" ca="1" si="7300">IF(BN431&lt;BO431,BL432,BM432)</f>
        <v>6</v>
      </c>
      <c r="BX432" s="27">
        <f t="shared" ref="BX432" ca="1" si="7301">BV432*BW432</f>
        <v>12</v>
      </c>
      <c r="BY432" s="114"/>
      <c r="BZ432" s="114"/>
      <c r="CA432">
        <f t="shared" ca="1" si="6628"/>
        <v>12</v>
      </c>
      <c r="CB432" s="25">
        <f t="shared" ca="1" si="6690"/>
        <v>6</v>
      </c>
      <c r="CD432" s="128"/>
      <c r="CE432" s="23">
        <f t="shared" ref="CE432" ca="1" si="7302">CB432</f>
        <v>6</v>
      </c>
      <c r="CG432"/>
      <c r="CK432" s="5"/>
      <c r="CN432" s="5"/>
    </row>
    <row r="433" spans="2:92" ht="32" customHeight="1" thickBot="1" x14ac:dyDescent="0.6">
      <c r="B433" s="61"/>
      <c r="C433" s="130" t="s">
        <v>219</v>
      </c>
      <c r="D433" s="114">
        <v>15</v>
      </c>
      <c r="E433" s="114">
        <f t="shared" ref="E433" ca="1" si="7303">BQ433</f>
        <v>9</v>
      </c>
      <c r="F433" s="60">
        <f t="shared" ca="1" si="6590"/>
        <v>1</v>
      </c>
      <c r="G433" s="114" t="str">
        <f t="shared" ref="G433" si="7304">BS433</f>
        <v>　－　</v>
      </c>
      <c r="H433" s="114">
        <f t="shared" ref="H433" ca="1" si="7305">BT433</f>
        <v>3</v>
      </c>
      <c r="I433" s="60">
        <f t="shared" ca="1" si="6593"/>
        <v>1</v>
      </c>
      <c r="J433" s="26"/>
      <c r="K433" s="114">
        <f t="shared" ref="K433" ca="1" si="7306">CD433</f>
        <v>6</v>
      </c>
      <c r="L433" s="58">
        <f t="shared" ca="1" si="6595"/>
        <v>3</v>
      </c>
      <c r="M433" s="118" t="str">
        <f t="shared" ca="1" si="6644"/>
        <v/>
      </c>
      <c r="N433" s="54"/>
      <c r="O433" s="118" t="str">
        <f t="shared" ref="O433" ca="1" si="7307">IF(L433=0,K433,"")</f>
        <v/>
      </c>
      <c r="P433" s="118" t="s">
        <v>250</v>
      </c>
      <c r="Q433" s="121">
        <f t="shared" ref="Q433" ca="1" si="7308">IF(E433="","",E433)</f>
        <v>9</v>
      </c>
      <c r="R433" s="114" t="s">
        <v>249</v>
      </c>
      <c r="S433" s="122">
        <f t="shared" ref="S433" ca="1" si="7309">F433</f>
        <v>1</v>
      </c>
      <c r="T433" s="114" t="s">
        <v>216</v>
      </c>
      <c r="U433" s="122">
        <f t="shared" ref="U433" ca="1" si="7310">F434</f>
        <v>4</v>
      </c>
      <c r="V433" s="114" t="s">
        <v>217</v>
      </c>
      <c r="W433" s="120" t="str">
        <f t="shared" ref="W433" si="7311">G433</f>
        <v>　－　</v>
      </c>
      <c r="X433" s="56"/>
      <c r="Y433" s="121">
        <f t="shared" ref="Y433" ca="1" si="7312">IF(H433="","",H433)</f>
        <v>3</v>
      </c>
      <c r="Z433" s="114" t="s">
        <v>249</v>
      </c>
      <c r="AA433" s="122">
        <f t="shared" ref="AA433" ca="1" si="7313">I433</f>
        <v>1</v>
      </c>
      <c r="AB433" s="114" t="s">
        <v>216</v>
      </c>
      <c r="AC433" s="122">
        <f t="shared" ref="AC433" ca="1" si="7314">I434</f>
        <v>10</v>
      </c>
      <c r="AD433" s="114" t="s">
        <v>217</v>
      </c>
      <c r="AE433" s="27"/>
      <c r="AF433" s="114" t="s">
        <v>233</v>
      </c>
      <c r="AG433" t="s">
        <v>230</v>
      </c>
      <c r="AH433" t="s">
        <v>250</v>
      </c>
      <c r="AI433" s="1">
        <f t="shared" ref="AI433" ca="1" si="7315">IF(K433="","",K433)</f>
        <v>6</v>
      </c>
      <c r="AJ433" t="s">
        <v>249</v>
      </c>
      <c r="AK433" s="1">
        <f t="shared" ref="AK433" ca="1" si="7316">L433</f>
        <v>3</v>
      </c>
      <c r="AL433" t="s">
        <v>216</v>
      </c>
      <c r="AM433" s="1">
        <f t="shared" ref="AM433" ca="1" si="7317">L434</f>
        <v>20</v>
      </c>
      <c r="AN433" t="s">
        <v>217</v>
      </c>
      <c r="AO433" t="s">
        <v>230</v>
      </c>
      <c r="AP433" s="114" t="str">
        <f t="shared" ref="AP433:AP495" ca="1" si="7318">P433&amp;Q433&amp;R433&amp;S433&amp;T433&amp;U433&amp;V433&amp;W433&amp;X433&amp;Y433&amp;Z433&amp;AA433&amp;AB433&amp;AC433&amp;AD433&amp;AE433&amp;AF433&amp;AG433</f>
        <v>\\(\\quad \\displaystyle 9\\frac{1}{4}　－　3\\frac{1}{10}　=　 \\)</v>
      </c>
      <c r="AQ433" t="str">
        <f t="shared" ca="1" si="6193"/>
        <v>\\(\\quad \\displaystyle 6\\frac{3}{20} \\)</v>
      </c>
      <c r="AS433" s="114" t="str">
        <f t="shared" ref="AS433" ca="1" si="7319">AP433</f>
        <v>\\(\\quad \\displaystyle 9\\frac{1}{4}　－　3\\frac{1}{10}　=　 \\)</v>
      </c>
      <c r="AT433" s="114" t="str">
        <f t="shared" ref="AT433" ca="1" si="7320">IF(O433="",AQ433,AQ434)</f>
        <v>\\(\\quad \\displaystyle 6\\frac{3}{20} \\)</v>
      </c>
      <c r="AU433" s="114" t="s">
        <v>60</v>
      </c>
      <c r="AV433" s="115" t="s">
        <v>222</v>
      </c>
      <c r="AW433" s="115" t="str">
        <f t="shared" ref="AW433" ca="1" si="7321">AS433</f>
        <v>\\(\\quad \\displaystyle 9\\frac{1}{4}　－　3\\frac{1}{10}　=　 \\)</v>
      </c>
      <c r="AX433" s="115" t="str">
        <f t="shared" ref="AX433" ca="1" si="7322">AT433</f>
        <v>\\(\\quad \\displaystyle 6\\frac{3}{20} \\)</v>
      </c>
      <c r="AY433" s="115" t="s">
        <v>62</v>
      </c>
      <c r="AZ433" s="116" t="str">
        <f t="shared" ref="AZ433" ca="1" si="7323">"INSERT INTO "&amp;AU433&amp;"(tangen,question,answer,editor,date,count) VALUES('"&amp;AV433&amp;"','"&amp;AW433&amp;"','"&amp;AX433&amp;"','"&amp;AY433&amp;"',NOW(),0);"</f>
        <v>INSERT INTO math(tangen,question,answer,editor,date,count) VALUES('m3900','\\(\\quad \\displaystyle 9\\frac{1}{4}　－　3\\frac{1}{10}　=　 \\)','\\(\\quad \\displaystyle 6\\frac{3}{20} \\)','harazono',NOW(),0);</v>
      </c>
      <c r="BG433" s="128">
        <f t="shared" ca="1" si="6661"/>
        <v>9</v>
      </c>
      <c r="BH433" s="22">
        <f t="shared" ref="BH433" ca="1" si="7324">RANDBETWEEN(1,BH434-1)</f>
        <v>1</v>
      </c>
      <c r="BI433" s="120" t="s">
        <v>235</v>
      </c>
      <c r="BJ433" s="128">
        <f t="shared" ref="BJ433" ca="1" si="7325">RANDBETWEEN(1,BG433-1)</f>
        <v>3</v>
      </c>
      <c r="BK433" s="22">
        <f t="shared" ref="BK433" ca="1" si="7326">RANDBETWEEN(1,BK434-1)</f>
        <v>1</v>
      </c>
      <c r="BL433">
        <f t="shared" ref="BL433" ca="1" si="7327">(BH433+BG433*BH434)</f>
        <v>37</v>
      </c>
      <c r="BM433">
        <f t="shared" ref="BM433" ca="1" si="7328">BK433+BJ433*BK434</f>
        <v>31</v>
      </c>
      <c r="BN433" s="114">
        <f t="shared" ref="BN433" ca="1" si="7329">(BH433+BG433*BH434)/BH434</f>
        <v>9.25</v>
      </c>
      <c r="BO433" s="114">
        <f t="shared" ref="BO433" ca="1" si="7330">(BK433+BJ433*BK434)/BK434</f>
        <v>3.1</v>
      </c>
      <c r="BP433" s="114" t="s">
        <v>26</v>
      </c>
      <c r="BQ433" s="129">
        <f t="shared" ref="BQ433" ca="1" si="7331">IF(BN433&gt;BO433,BG433,BJ433)</f>
        <v>9</v>
      </c>
      <c r="BR433" s="57">
        <f t="shared" ref="BR433" ca="1" si="7332">IF(BN433&gt;BO433,BH433,BK433)</f>
        <v>1</v>
      </c>
      <c r="BS433" s="114" t="str">
        <f t="shared" ref="BS433" si="7333">BI433</f>
        <v>　－　</v>
      </c>
      <c r="BT433" s="129">
        <f t="shared" ref="BT433" ca="1" si="7334">IF(BN433&lt;BO433,BG433,BJ433)</f>
        <v>3</v>
      </c>
      <c r="BU433" s="57">
        <f t="shared" ref="BU433" ca="1" si="7335">IF(BN433&lt;BO433,BH433,BK433)</f>
        <v>1</v>
      </c>
      <c r="BV433" s="27">
        <f t="shared" ref="BV433" ca="1" si="7336">IF(BN433&gt;BO433,BL433,BM433)</f>
        <v>37</v>
      </c>
      <c r="BW433" s="27">
        <f t="shared" ref="BW433" ca="1" si="7337">IF(BN433&lt;BO433,BL433,BM433)</f>
        <v>31</v>
      </c>
      <c r="BX433" s="58">
        <f t="shared" ref="BX433" ca="1" si="7338">BV433*BW434-BW433*BV434</f>
        <v>246</v>
      </c>
      <c r="BY433" s="114" t="s">
        <v>26</v>
      </c>
      <c r="BZ433" s="114" t="str">
        <f t="shared" ref="BZ433" ca="1" si="7339">IF(BX433&lt;0,"-","")</f>
        <v/>
      </c>
      <c r="CA433" s="30">
        <f t="shared" ca="1" si="6628"/>
        <v>246</v>
      </c>
      <c r="CB433" s="24">
        <f t="shared" ca="1" si="6678"/>
        <v>123</v>
      </c>
      <c r="CD433" s="128">
        <f t="shared" ref="CD433" ca="1" si="7340">QUOTIENT(CB433,CB434)</f>
        <v>6</v>
      </c>
      <c r="CE433" s="57">
        <f t="shared" ref="CE433" ca="1" si="7341">MOD(CB433,CB434)</f>
        <v>3</v>
      </c>
      <c r="CG433"/>
      <c r="CK433" s="5"/>
      <c r="CN433" s="5"/>
    </row>
    <row r="434" spans="2:92" ht="32" customHeight="1" x14ac:dyDescent="0.55000000000000004">
      <c r="B434" s="61"/>
      <c r="C434" s="131"/>
      <c r="D434" s="114"/>
      <c r="E434" s="114"/>
      <c r="F434" s="59">
        <f t="shared" ca="1" si="6590"/>
        <v>4</v>
      </c>
      <c r="G434" s="114"/>
      <c r="H434" s="114"/>
      <c r="I434" s="59">
        <f t="shared" ca="1" si="6593"/>
        <v>10</v>
      </c>
      <c r="J434" s="26"/>
      <c r="K434" s="114"/>
      <c r="L434" s="27">
        <f t="shared" ca="1" si="6595"/>
        <v>20</v>
      </c>
      <c r="M434" s="118"/>
      <c r="N434" s="54"/>
      <c r="O434" s="118"/>
      <c r="P434" s="118"/>
      <c r="Q434" s="121"/>
      <c r="R434" s="114"/>
      <c r="S434" s="122"/>
      <c r="T434" s="114"/>
      <c r="U434" s="122"/>
      <c r="V434" s="114"/>
      <c r="W434" s="120"/>
      <c r="X434" s="56"/>
      <c r="Y434" s="121"/>
      <c r="Z434" s="114"/>
      <c r="AA434" s="122"/>
      <c r="AB434" s="114"/>
      <c r="AC434" s="122"/>
      <c r="AD434" s="114"/>
      <c r="AE434" s="27"/>
      <c r="AF434" s="114"/>
      <c r="AG434" t="s">
        <v>230</v>
      </c>
      <c r="AH434" t="s">
        <v>250</v>
      </c>
      <c r="AI434" s="1" t="str">
        <f t="shared" ref="AI434" ca="1" si="7342">IF(O433="","",O433)</f>
        <v/>
      </c>
      <c r="AK434" s="1"/>
      <c r="AM434" s="1"/>
      <c r="AO434" t="s">
        <v>230</v>
      </c>
      <c r="AP434" s="114"/>
      <c r="AQ434" t="str">
        <f t="shared" ca="1" si="6193"/>
        <v>\\(\\quad \\displaystyle  \\)</v>
      </c>
      <c r="AS434" s="114"/>
      <c r="AT434" s="114"/>
      <c r="AU434" s="114"/>
      <c r="AV434" s="114"/>
      <c r="AW434" s="114"/>
      <c r="AX434" s="114"/>
      <c r="AY434" s="114"/>
      <c r="AZ434" s="117"/>
      <c r="BG434" s="128"/>
      <c r="BH434" s="23">
        <f t="shared" ca="1" si="6682"/>
        <v>4</v>
      </c>
      <c r="BI434" s="120"/>
      <c r="BJ434" s="128"/>
      <c r="BK434" s="23">
        <f t="shared" ca="1" si="2496"/>
        <v>10</v>
      </c>
      <c r="BL434">
        <f t="shared" ref="BL434" ca="1" si="7343">BH434</f>
        <v>4</v>
      </c>
      <c r="BM434">
        <f t="shared" ref="BM434" ca="1" si="7344">BK434</f>
        <v>10</v>
      </c>
      <c r="BN434" s="114"/>
      <c r="BO434" s="114"/>
      <c r="BP434" s="114"/>
      <c r="BQ434" s="129"/>
      <c r="BR434" s="55">
        <f t="shared" ref="BR434" ca="1" si="7345">IF(BN433&gt;BO433,BH434,BK434)</f>
        <v>4</v>
      </c>
      <c r="BS434" s="114"/>
      <c r="BT434" s="129"/>
      <c r="BU434" s="55">
        <f t="shared" ref="BU434" ca="1" si="7346">IF(BN433&lt;BO433,BH434,BK434)</f>
        <v>10</v>
      </c>
      <c r="BV434" s="27">
        <f t="shared" ref="BV434" ca="1" si="7347">IF(BN433&gt;BO433,BL434,BM434)</f>
        <v>4</v>
      </c>
      <c r="BW434" s="27">
        <f t="shared" ref="BW434" ca="1" si="7348">IF(BN433&lt;BO433,BL434,BM434)</f>
        <v>10</v>
      </c>
      <c r="BX434" s="27">
        <f t="shared" ref="BX434" ca="1" si="7349">BV434*BW434</f>
        <v>40</v>
      </c>
      <c r="BY434" s="114"/>
      <c r="BZ434" s="114"/>
      <c r="CA434">
        <f t="shared" ca="1" si="6628"/>
        <v>40</v>
      </c>
      <c r="CB434" s="25">
        <f t="shared" ca="1" si="6690"/>
        <v>20</v>
      </c>
      <c r="CD434" s="128"/>
      <c r="CE434" s="23">
        <f t="shared" ref="CE434" ca="1" si="7350">CB434</f>
        <v>20</v>
      </c>
      <c r="CG434"/>
      <c r="CK434" s="5"/>
      <c r="CN434" s="5"/>
    </row>
    <row r="435" spans="2:92" ht="32" customHeight="1" thickBot="1" x14ac:dyDescent="0.6">
      <c r="B435" s="61"/>
      <c r="C435" s="130" t="s">
        <v>219</v>
      </c>
      <c r="D435" s="114">
        <v>16</v>
      </c>
      <c r="E435" s="114">
        <f t="shared" ref="E435" ca="1" si="7351">BQ435</f>
        <v>7</v>
      </c>
      <c r="F435" s="60">
        <f t="shared" ca="1" si="6590"/>
        <v>5</v>
      </c>
      <c r="G435" s="114" t="str">
        <f t="shared" ref="G435" si="7352">BS435</f>
        <v>　－　</v>
      </c>
      <c r="H435" s="114">
        <f t="shared" ref="H435" ca="1" si="7353">BT435</f>
        <v>2</v>
      </c>
      <c r="I435" s="60">
        <f t="shared" ca="1" si="6593"/>
        <v>1</v>
      </c>
      <c r="J435" s="26"/>
      <c r="K435" s="114">
        <f t="shared" ref="K435" ca="1" si="7354">CD435</f>
        <v>5</v>
      </c>
      <c r="L435" s="58">
        <f t="shared" ca="1" si="6595"/>
        <v>7</v>
      </c>
      <c r="M435" s="118" t="str">
        <f t="shared" ca="1" si="6644"/>
        <v/>
      </c>
      <c r="N435" s="54"/>
      <c r="O435" s="118" t="str">
        <f t="shared" ref="O435" ca="1" si="7355">IF(L435=0,K435,"")</f>
        <v/>
      </c>
      <c r="P435" s="118" t="s">
        <v>250</v>
      </c>
      <c r="Q435" s="121">
        <f t="shared" ref="Q435" ca="1" si="7356">IF(E435="","",E435)</f>
        <v>7</v>
      </c>
      <c r="R435" s="114" t="s">
        <v>249</v>
      </c>
      <c r="S435" s="122">
        <f t="shared" ref="S435" ca="1" si="7357">F435</f>
        <v>5</v>
      </c>
      <c r="T435" s="114" t="s">
        <v>216</v>
      </c>
      <c r="U435" s="122">
        <f t="shared" ref="U435" ca="1" si="7358">F436</f>
        <v>9</v>
      </c>
      <c r="V435" s="114" t="s">
        <v>217</v>
      </c>
      <c r="W435" s="120" t="str">
        <f t="shared" ref="W435" si="7359">G435</f>
        <v>　－　</v>
      </c>
      <c r="X435" s="56"/>
      <c r="Y435" s="121">
        <f t="shared" ref="Y435" ca="1" si="7360">IF(H435="","",H435)</f>
        <v>2</v>
      </c>
      <c r="Z435" s="114" t="s">
        <v>249</v>
      </c>
      <c r="AA435" s="122">
        <f t="shared" ref="AA435" ca="1" si="7361">I435</f>
        <v>1</v>
      </c>
      <c r="AB435" s="114" t="s">
        <v>216</v>
      </c>
      <c r="AC435" s="122">
        <f t="shared" ref="AC435" ca="1" si="7362">I436</f>
        <v>6</v>
      </c>
      <c r="AD435" s="114" t="s">
        <v>217</v>
      </c>
      <c r="AE435" s="27"/>
      <c r="AF435" s="114" t="s">
        <v>233</v>
      </c>
      <c r="AG435" t="s">
        <v>230</v>
      </c>
      <c r="AH435" t="s">
        <v>250</v>
      </c>
      <c r="AI435" s="1">
        <f t="shared" ref="AI435" ca="1" si="7363">IF(K435="","",K435)</f>
        <v>5</v>
      </c>
      <c r="AJ435" t="s">
        <v>249</v>
      </c>
      <c r="AK435" s="1">
        <f t="shared" ref="AK435" ca="1" si="7364">L435</f>
        <v>7</v>
      </c>
      <c r="AL435" t="s">
        <v>216</v>
      </c>
      <c r="AM435" s="1">
        <f t="shared" ref="AM435" ca="1" si="7365">L436</f>
        <v>18</v>
      </c>
      <c r="AN435" t="s">
        <v>217</v>
      </c>
      <c r="AO435" t="s">
        <v>230</v>
      </c>
      <c r="AP435" s="114" t="str">
        <f t="shared" ca="1" si="7318"/>
        <v>\\(\\quad \\displaystyle 7\\frac{5}{9}　－　2\\frac{1}{6}　=　 \\)</v>
      </c>
      <c r="AQ435" t="str">
        <f t="shared" ca="1" si="6193"/>
        <v>\\(\\quad \\displaystyle 5\\frac{7}{18} \\)</v>
      </c>
      <c r="AS435" s="114" t="str">
        <f t="shared" ref="AS435" ca="1" si="7366">AP435</f>
        <v>\\(\\quad \\displaystyle 7\\frac{5}{9}　－　2\\frac{1}{6}　=　 \\)</v>
      </c>
      <c r="AT435" s="114" t="str">
        <f t="shared" ref="AT435" ca="1" si="7367">IF(O435="",AQ435,AQ436)</f>
        <v>\\(\\quad \\displaystyle 5\\frac{7}{18} \\)</v>
      </c>
      <c r="AU435" s="114" t="s">
        <v>60</v>
      </c>
      <c r="AV435" s="115" t="s">
        <v>222</v>
      </c>
      <c r="AW435" s="115" t="str">
        <f t="shared" ref="AW435" ca="1" si="7368">AS435</f>
        <v>\\(\\quad \\displaystyle 7\\frac{5}{9}　－　2\\frac{1}{6}　=　 \\)</v>
      </c>
      <c r="AX435" s="115" t="str">
        <f t="shared" ref="AX435" ca="1" si="7369">AT435</f>
        <v>\\(\\quad \\displaystyle 5\\frac{7}{18} \\)</v>
      </c>
      <c r="AY435" s="115" t="s">
        <v>62</v>
      </c>
      <c r="AZ435" s="116" t="str">
        <f t="shared" ref="AZ435" ca="1" si="7370">"INSERT INTO "&amp;AU435&amp;"(tangen,question,answer,editor,date,count) VALUES('"&amp;AV435&amp;"','"&amp;AW435&amp;"','"&amp;AX435&amp;"','"&amp;AY435&amp;"',NOW(),0);"</f>
        <v>INSERT INTO math(tangen,question,answer,editor,date,count) VALUES('m3900','\\(\\quad \\displaystyle 7\\frac{5}{9}　－　2\\frac{1}{6}　=　 \\)','\\(\\quad \\displaystyle 5\\frac{7}{18} \\)','harazono',NOW(),0);</v>
      </c>
      <c r="BG435" s="128">
        <f t="shared" ca="1" si="6661"/>
        <v>7</v>
      </c>
      <c r="BH435" s="22">
        <f t="shared" ref="BH435" ca="1" si="7371">RANDBETWEEN(1,BH436-1)</f>
        <v>5</v>
      </c>
      <c r="BI435" s="120" t="s">
        <v>235</v>
      </c>
      <c r="BJ435" s="128">
        <f t="shared" ref="BJ435" ca="1" si="7372">RANDBETWEEN(1,BG435-1)</f>
        <v>2</v>
      </c>
      <c r="BK435" s="22">
        <f t="shared" ref="BK435" ca="1" si="7373">RANDBETWEEN(1,BK436-1)</f>
        <v>1</v>
      </c>
      <c r="BL435">
        <f t="shared" ref="BL435" ca="1" si="7374">(BH435+BG435*BH436)</f>
        <v>68</v>
      </c>
      <c r="BM435">
        <f t="shared" ref="BM435" ca="1" si="7375">BK435+BJ435*BK436</f>
        <v>13</v>
      </c>
      <c r="BN435" s="114">
        <f t="shared" ref="BN435" ca="1" si="7376">(BH435+BG435*BH436)/BH436</f>
        <v>7.5555555555555554</v>
      </c>
      <c r="BO435" s="114">
        <f t="shared" ref="BO435" ca="1" si="7377">(BK435+BJ435*BK436)/BK436</f>
        <v>2.1666666666666665</v>
      </c>
      <c r="BP435" s="114" t="s">
        <v>26</v>
      </c>
      <c r="BQ435" s="129">
        <f t="shared" ref="BQ435" ca="1" si="7378">IF(BN435&gt;BO435,BG435,BJ435)</f>
        <v>7</v>
      </c>
      <c r="BR435" s="57">
        <f t="shared" ref="BR435" ca="1" si="7379">IF(BN435&gt;BO435,BH435,BK435)</f>
        <v>5</v>
      </c>
      <c r="BS435" s="114" t="str">
        <f t="shared" ref="BS435" si="7380">BI435</f>
        <v>　－　</v>
      </c>
      <c r="BT435" s="129">
        <f t="shared" ref="BT435" ca="1" si="7381">IF(BN435&lt;BO435,BG435,BJ435)</f>
        <v>2</v>
      </c>
      <c r="BU435" s="57">
        <f t="shared" ref="BU435" ca="1" si="7382">IF(BN435&lt;BO435,BH435,BK435)</f>
        <v>1</v>
      </c>
      <c r="BV435" s="27">
        <f t="shared" ref="BV435" ca="1" si="7383">IF(BN435&gt;BO435,BL435,BM435)</f>
        <v>68</v>
      </c>
      <c r="BW435" s="27">
        <f t="shared" ref="BW435" ca="1" si="7384">IF(BN435&lt;BO435,BL435,BM435)</f>
        <v>13</v>
      </c>
      <c r="BX435" s="58">
        <f t="shared" ref="BX435" ca="1" si="7385">BV435*BW436-BW435*BV436</f>
        <v>291</v>
      </c>
      <c r="BY435" s="114" t="s">
        <v>26</v>
      </c>
      <c r="BZ435" s="114" t="str">
        <f t="shared" ref="BZ435" ca="1" si="7386">IF(BX435&lt;0,"-","")</f>
        <v/>
      </c>
      <c r="CA435" s="30">
        <f t="shared" ca="1" si="6628"/>
        <v>291</v>
      </c>
      <c r="CB435" s="24">
        <f t="shared" ca="1" si="6678"/>
        <v>97</v>
      </c>
      <c r="CD435" s="128">
        <f t="shared" ref="CD435" ca="1" si="7387">QUOTIENT(CB435,CB436)</f>
        <v>5</v>
      </c>
      <c r="CE435" s="57">
        <f t="shared" ref="CE435" ca="1" si="7388">MOD(CB435,CB436)</f>
        <v>7</v>
      </c>
      <c r="CG435"/>
      <c r="CK435" s="5"/>
      <c r="CN435" s="5"/>
    </row>
    <row r="436" spans="2:92" ht="32" customHeight="1" x14ac:dyDescent="0.55000000000000004">
      <c r="B436" s="61"/>
      <c r="C436" s="131"/>
      <c r="D436" s="114"/>
      <c r="E436" s="114"/>
      <c r="F436" s="59">
        <f t="shared" ca="1" si="6590"/>
        <v>9</v>
      </c>
      <c r="G436" s="114"/>
      <c r="H436" s="114"/>
      <c r="I436" s="59">
        <f t="shared" ca="1" si="6593"/>
        <v>6</v>
      </c>
      <c r="J436" s="26"/>
      <c r="K436" s="114"/>
      <c r="L436" s="27">
        <f t="shared" ca="1" si="6595"/>
        <v>18</v>
      </c>
      <c r="M436" s="118"/>
      <c r="N436" s="54"/>
      <c r="O436" s="118"/>
      <c r="P436" s="118"/>
      <c r="Q436" s="121"/>
      <c r="R436" s="114"/>
      <c r="S436" s="122"/>
      <c r="T436" s="114"/>
      <c r="U436" s="122"/>
      <c r="V436" s="114"/>
      <c r="W436" s="120"/>
      <c r="X436" s="56"/>
      <c r="Y436" s="121"/>
      <c r="Z436" s="114"/>
      <c r="AA436" s="122"/>
      <c r="AB436" s="114"/>
      <c r="AC436" s="122"/>
      <c r="AD436" s="114"/>
      <c r="AE436" s="27"/>
      <c r="AF436" s="114"/>
      <c r="AG436" t="s">
        <v>230</v>
      </c>
      <c r="AH436" t="s">
        <v>250</v>
      </c>
      <c r="AI436" s="1" t="str">
        <f t="shared" ref="AI436" ca="1" si="7389">IF(O435="","",O435)</f>
        <v/>
      </c>
      <c r="AK436" s="1"/>
      <c r="AM436" s="1"/>
      <c r="AO436" t="s">
        <v>230</v>
      </c>
      <c r="AP436" s="114"/>
      <c r="AQ436" t="str">
        <f t="shared" ca="1" si="6193"/>
        <v>\\(\\quad \\displaystyle  \\)</v>
      </c>
      <c r="AS436" s="114"/>
      <c r="AT436" s="114"/>
      <c r="AU436" s="114"/>
      <c r="AV436" s="114"/>
      <c r="AW436" s="114"/>
      <c r="AX436" s="114"/>
      <c r="AY436" s="114"/>
      <c r="AZ436" s="117"/>
      <c r="BG436" s="128"/>
      <c r="BH436" s="23">
        <f t="shared" ca="1" si="6682"/>
        <v>9</v>
      </c>
      <c r="BI436" s="120"/>
      <c r="BJ436" s="128"/>
      <c r="BK436" s="23">
        <f t="shared" ca="1" si="2496"/>
        <v>6</v>
      </c>
      <c r="BL436">
        <f t="shared" ref="BL436" ca="1" si="7390">BH436</f>
        <v>9</v>
      </c>
      <c r="BM436">
        <f t="shared" ref="BM436" ca="1" si="7391">BK436</f>
        <v>6</v>
      </c>
      <c r="BN436" s="114"/>
      <c r="BO436" s="114"/>
      <c r="BP436" s="114"/>
      <c r="BQ436" s="129"/>
      <c r="BR436" s="55">
        <f t="shared" ref="BR436" ca="1" si="7392">IF(BN435&gt;BO435,BH436,BK436)</f>
        <v>9</v>
      </c>
      <c r="BS436" s="114"/>
      <c r="BT436" s="129"/>
      <c r="BU436" s="55">
        <f t="shared" ref="BU436" ca="1" si="7393">IF(BN435&lt;BO435,BH436,BK436)</f>
        <v>6</v>
      </c>
      <c r="BV436" s="27">
        <f t="shared" ref="BV436" ca="1" si="7394">IF(BN435&gt;BO435,BL436,BM436)</f>
        <v>9</v>
      </c>
      <c r="BW436" s="27">
        <f t="shared" ref="BW436" ca="1" si="7395">IF(BN435&lt;BO435,BL436,BM436)</f>
        <v>6</v>
      </c>
      <c r="BX436" s="27">
        <f t="shared" ref="BX436" ca="1" si="7396">BV436*BW436</f>
        <v>54</v>
      </c>
      <c r="BY436" s="114"/>
      <c r="BZ436" s="114"/>
      <c r="CA436">
        <f t="shared" ca="1" si="6628"/>
        <v>54</v>
      </c>
      <c r="CB436" s="25">
        <f t="shared" ca="1" si="6690"/>
        <v>18</v>
      </c>
      <c r="CD436" s="128"/>
      <c r="CE436" s="23">
        <f t="shared" ref="CE436" ca="1" si="7397">CB436</f>
        <v>18</v>
      </c>
      <c r="CG436"/>
      <c r="CK436" s="5"/>
      <c r="CN436" s="5"/>
    </row>
    <row r="437" spans="2:92" ht="32" customHeight="1" thickBot="1" x14ac:dyDescent="0.6">
      <c r="B437" s="61"/>
      <c r="C437" s="130" t="s">
        <v>219</v>
      </c>
      <c r="D437" s="114">
        <v>17</v>
      </c>
      <c r="E437" s="114">
        <f t="shared" ref="E437" ca="1" si="7398">BQ437</f>
        <v>8</v>
      </c>
      <c r="F437" s="60">
        <f t="shared" ref="F437:F442" ca="1" si="7399">BR437</f>
        <v>5</v>
      </c>
      <c r="G437" s="114" t="str">
        <f t="shared" ref="G437" si="7400">BS437</f>
        <v>　－　</v>
      </c>
      <c r="H437" s="114">
        <f t="shared" ref="H437" ca="1" si="7401">BT437</f>
        <v>5</v>
      </c>
      <c r="I437" s="60">
        <f t="shared" ref="I437:I442" ca="1" si="7402">BU437</f>
        <v>5</v>
      </c>
      <c r="J437" s="26"/>
      <c r="K437" s="114">
        <f t="shared" ref="K437" ca="1" si="7403">CD437</f>
        <v>2</v>
      </c>
      <c r="L437" s="58">
        <f t="shared" ref="L437:L442" ca="1" si="7404">CE437</f>
        <v>7</v>
      </c>
      <c r="M437" s="118" t="str">
        <f t="shared" ref="M437" ca="1" si="7405">IF(L438=1,"=","")</f>
        <v/>
      </c>
      <c r="N437" s="54"/>
      <c r="O437" s="118" t="str">
        <f t="shared" ref="O437" ca="1" si="7406">IF(L437=0,K437,"")</f>
        <v/>
      </c>
      <c r="P437" s="118" t="s">
        <v>250</v>
      </c>
      <c r="Q437" s="121">
        <f t="shared" ref="Q437" ca="1" si="7407">IF(E437="","",E437)</f>
        <v>8</v>
      </c>
      <c r="R437" s="114" t="s">
        <v>249</v>
      </c>
      <c r="S437" s="122">
        <f t="shared" ref="S437" ca="1" si="7408">F437</f>
        <v>5</v>
      </c>
      <c r="T437" s="114" t="s">
        <v>216</v>
      </c>
      <c r="U437" s="122">
        <f t="shared" ref="U437" ca="1" si="7409">F438</f>
        <v>10</v>
      </c>
      <c r="V437" s="114" t="s">
        <v>217</v>
      </c>
      <c r="W437" s="120" t="str">
        <f t="shared" ref="W437" si="7410">G437</f>
        <v>　－　</v>
      </c>
      <c r="X437" s="56"/>
      <c r="Y437" s="121">
        <f t="shared" ref="Y437" ca="1" si="7411">IF(H437="","",H437)</f>
        <v>5</v>
      </c>
      <c r="Z437" s="114" t="s">
        <v>249</v>
      </c>
      <c r="AA437" s="122">
        <f t="shared" ref="AA437" ca="1" si="7412">I437</f>
        <v>5</v>
      </c>
      <c r="AB437" s="114" t="s">
        <v>216</v>
      </c>
      <c r="AC437" s="122">
        <f t="shared" ref="AC437" ca="1" si="7413">I438</f>
        <v>8</v>
      </c>
      <c r="AD437" s="114" t="s">
        <v>217</v>
      </c>
      <c r="AE437" s="27"/>
      <c r="AF437" s="114" t="s">
        <v>233</v>
      </c>
      <c r="AG437" t="s">
        <v>230</v>
      </c>
      <c r="AH437" t="s">
        <v>250</v>
      </c>
      <c r="AI437" s="1">
        <f t="shared" ref="AI437" ca="1" si="7414">IF(K437="","",K437)</f>
        <v>2</v>
      </c>
      <c r="AJ437" t="s">
        <v>249</v>
      </c>
      <c r="AK437" s="1">
        <f t="shared" ref="AK437" ca="1" si="7415">L437</f>
        <v>7</v>
      </c>
      <c r="AL437" t="s">
        <v>216</v>
      </c>
      <c r="AM437" s="1">
        <f t="shared" ref="AM437" ca="1" si="7416">L438</f>
        <v>8</v>
      </c>
      <c r="AN437" t="s">
        <v>217</v>
      </c>
      <c r="AO437" t="s">
        <v>230</v>
      </c>
      <c r="AP437" s="114" t="str">
        <f t="shared" ca="1" si="7318"/>
        <v>\\(\\quad \\displaystyle 8\\frac{5}{10}　－　5\\frac{5}{8}　=　 \\)</v>
      </c>
      <c r="AQ437" t="str">
        <f t="shared" ca="1" si="6193"/>
        <v>\\(\\quad \\displaystyle 2\\frac{7}{8} \\)</v>
      </c>
      <c r="AS437" s="114" t="str">
        <f t="shared" ref="AS437" ca="1" si="7417">AP437</f>
        <v>\\(\\quad \\displaystyle 8\\frac{5}{10}　－　5\\frac{5}{8}　=　 \\)</v>
      </c>
      <c r="AT437" s="114" t="str">
        <f t="shared" ref="AT437" ca="1" si="7418">IF(O437="",AQ437,AQ438)</f>
        <v>\\(\\quad \\displaystyle 2\\frac{7}{8} \\)</v>
      </c>
      <c r="AU437" s="114" t="s">
        <v>60</v>
      </c>
      <c r="AV437" s="115" t="s">
        <v>222</v>
      </c>
      <c r="AW437" s="115" t="str">
        <f t="shared" ref="AW437" ca="1" si="7419">AS437</f>
        <v>\\(\\quad \\displaystyle 8\\frac{5}{10}　－　5\\frac{5}{8}　=　 \\)</v>
      </c>
      <c r="AX437" s="115" t="str">
        <f t="shared" ref="AX437" ca="1" si="7420">AT437</f>
        <v>\\(\\quad \\displaystyle 2\\frac{7}{8} \\)</v>
      </c>
      <c r="AY437" s="115" t="s">
        <v>62</v>
      </c>
      <c r="AZ437" s="116" t="str">
        <f t="shared" ref="AZ437" ca="1" si="7421">"INSERT INTO "&amp;AU437&amp;"(tangen,question,answer,editor,date,count) VALUES('"&amp;AV437&amp;"','"&amp;AW437&amp;"','"&amp;AX437&amp;"','"&amp;AY437&amp;"',NOW(),0);"</f>
        <v>INSERT INTO math(tangen,question,answer,editor,date,count) VALUES('m3900','\\(\\quad \\displaystyle 8\\frac{5}{10}　－　5\\frac{5}{8}　=　 \\)','\\(\\quad \\displaystyle 2\\frac{7}{8} \\)','harazono',NOW(),0);</v>
      </c>
      <c r="BG437" s="128">
        <f t="shared" ref="BG437" ca="1" si="7422">RANDBETWEEN(2,10)</f>
        <v>8</v>
      </c>
      <c r="BH437" s="22">
        <f t="shared" ref="BH437" ca="1" si="7423">RANDBETWEEN(1,BH438-1)</f>
        <v>5</v>
      </c>
      <c r="BI437" s="120" t="s">
        <v>235</v>
      </c>
      <c r="BJ437" s="128">
        <f t="shared" ref="BJ437" ca="1" si="7424">RANDBETWEEN(1,BG437-1)</f>
        <v>5</v>
      </c>
      <c r="BK437" s="22">
        <f t="shared" ref="BK437" ca="1" si="7425">RANDBETWEEN(1,BK438-1)</f>
        <v>5</v>
      </c>
      <c r="BL437">
        <f t="shared" ref="BL437" ca="1" si="7426">(BH437+BG437*BH438)</f>
        <v>85</v>
      </c>
      <c r="BM437">
        <f t="shared" ref="BM437" ca="1" si="7427">BK437+BJ437*BK438</f>
        <v>45</v>
      </c>
      <c r="BN437" s="114">
        <f t="shared" ref="BN437" ca="1" si="7428">(BH437+BG437*BH438)/BH438</f>
        <v>8.5</v>
      </c>
      <c r="BO437" s="114">
        <f t="shared" ref="BO437" ca="1" si="7429">(BK437+BJ437*BK438)/BK438</f>
        <v>5.625</v>
      </c>
      <c r="BP437" s="114" t="s">
        <v>26</v>
      </c>
      <c r="BQ437" s="129">
        <f t="shared" ref="BQ437" ca="1" si="7430">IF(BN437&gt;BO437,BG437,BJ437)</f>
        <v>8</v>
      </c>
      <c r="BR437" s="57">
        <f t="shared" ref="BR437" ca="1" si="7431">IF(BN437&gt;BO437,BH437,BK437)</f>
        <v>5</v>
      </c>
      <c r="BS437" s="114" t="str">
        <f t="shared" ref="BS437" si="7432">BI437</f>
        <v>　－　</v>
      </c>
      <c r="BT437" s="129">
        <f t="shared" ref="BT437" ca="1" si="7433">IF(BN437&lt;BO437,BG437,BJ437)</f>
        <v>5</v>
      </c>
      <c r="BU437" s="57">
        <f t="shared" ref="BU437" ca="1" si="7434">IF(BN437&lt;BO437,BH437,BK437)</f>
        <v>5</v>
      </c>
      <c r="BV437" s="27">
        <f t="shared" ref="BV437" ca="1" si="7435">IF(BN437&gt;BO437,BL437,BM437)</f>
        <v>85</v>
      </c>
      <c r="BW437" s="27">
        <f t="shared" ref="BW437" ca="1" si="7436">IF(BN437&lt;BO437,BL437,BM437)</f>
        <v>45</v>
      </c>
      <c r="BX437" s="58">
        <f t="shared" ref="BX437" ca="1" si="7437">BV437*BW438-BW437*BV438</f>
        <v>230</v>
      </c>
      <c r="BY437" s="114" t="s">
        <v>26</v>
      </c>
      <c r="BZ437" s="114" t="str">
        <f t="shared" ref="BZ437" ca="1" si="7438">IF(BX437&lt;0,"-","")</f>
        <v/>
      </c>
      <c r="CA437" s="30">
        <f t="shared" ref="CA437:CA442" ca="1" si="7439">ABS(BX437)</f>
        <v>230</v>
      </c>
      <c r="CB437" s="24">
        <f t="shared" ref="CB437" ca="1" si="7440">CA437/GCD(CA437,CA438)</f>
        <v>23</v>
      </c>
      <c r="CD437" s="128">
        <f t="shared" ref="CD437" ca="1" si="7441">QUOTIENT(CB437,CB438)</f>
        <v>2</v>
      </c>
      <c r="CE437" s="57">
        <f t="shared" ref="CE437" ca="1" si="7442">MOD(CB437,CB438)</f>
        <v>7</v>
      </c>
      <c r="CG437"/>
      <c r="CK437" s="5"/>
    </row>
    <row r="438" spans="2:92" ht="32" customHeight="1" x14ac:dyDescent="0.55000000000000004">
      <c r="B438" s="61"/>
      <c r="C438" s="131"/>
      <c r="D438" s="114"/>
      <c r="E438" s="114"/>
      <c r="F438" s="59">
        <f t="shared" ca="1" si="7399"/>
        <v>10</v>
      </c>
      <c r="G438" s="114"/>
      <c r="H438" s="114"/>
      <c r="I438" s="59">
        <f t="shared" ca="1" si="7402"/>
        <v>8</v>
      </c>
      <c r="J438" s="26"/>
      <c r="K438" s="114"/>
      <c r="L438" s="27">
        <f t="shared" ca="1" si="7404"/>
        <v>8</v>
      </c>
      <c r="M438" s="118"/>
      <c r="N438" s="54"/>
      <c r="O438" s="118"/>
      <c r="P438" s="118"/>
      <c r="Q438" s="121"/>
      <c r="R438" s="114"/>
      <c r="S438" s="122"/>
      <c r="T438" s="114"/>
      <c r="U438" s="122"/>
      <c r="V438" s="114"/>
      <c r="W438" s="120"/>
      <c r="X438" s="56"/>
      <c r="Y438" s="121"/>
      <c r="Z438" s="114"/>
      <c r="AA438" s="122"/>
      <c r="AB438" s="114"/>
      <c r="AC438" s="122"/>
      <c r="AD438" s="114"/>
      <c r="AE438" s="27"/>
      <c r="AF438" s="114"/>
      <c r="AG438" t="s">
        <v>230</v>
      </c>
      <c r="AH438" t="s">
        <v>250</v>
      </c>
      <c r="AI438" s="1" t="str">
        <f t="shared" ref="AI438" ca="1" si="7443">IF(O437="","",O437)</f>
        <v/>
      </c>
      <c r="AK438" s="1"/>
      <c r="AM438" s="1"/>
      <c r="AO438" t="s">
        <v>230</v>
      </c>
      <c r="AP438" s="114"/>
      <c r="AQ438" t="str">
        <f t="shared" ca="1" si="6193"/>
        <v>\\(\\quad \\displaystyle  \\)</v>
      </c>
      <c r="AS438" s="114"/>
      <c r="AT438" s="114"/>
      <c r="AU438" s="114"/>
      <c r="AV438" s="114"/>
      <c r="AW438" s="114"/>
      <c r="AX438" s="114"/>
      <c r="AY438" s="114"/>
      <c r="AZ438" s="117"/>
      <c r="BG438" s="128"/>
      <c r="BH438" s="23">
        <f t="shared" ref="BH438" ca="1" si="7444">RANDBETWEEN(2,10)</f>
        <v>10</v>
      </c>
      <c r="BI438" s="120"/>
      <c r="BJ438" s="128"/>
      <c r="BK438" s="23">
        <f t="shared" ca="1" si="2496"/>
        <v>8</v>
      </c>
      <c r="BL438">
        <f t="shared" ref="BL438" ca="1" si="7445">BH438</f>
        <v>10</v>
      </c>
      <c r="BM438">
        <f t="shared" ref="BM438" ca="1" si="7446">BK438</f>
        <v>8</v>
      </c>
      <c r="BN438" s="114"/>
      <c r="BO438" s="114"/>
      <c r="BP438" s="114"/>
      <c r="BQ438" s="129"/>
      <c r="BR438" s="55">
        <f t="shared" ref="BR438" ca="1" si="7447">IF(BN437&gt;BO437,BH438,BK438)</f>
        <v>10</v>
      </c>
      <c r="BS438" s="114"/>
      <c r="BT438" s="129"/>
      <c r="BU438" s="55">
        <f t="shared" ref="BU438" ca="1" si="7448">IF(BN437&lt;BO437,BH438,BK438)</f>
        <v>8</v>
      </c>
      <c r="BV438" s="27">
        <f t="shared" ref="BV438" ca="1" si="7449">IF(BN437&gt;BO437,BL438,BM438)</f>
        <v>10</v>
      </c>
      <c r="BW438" s="27">
        <f t="shared" ref="BW438" ca="1" si="7450">IF(BN437&lt;BO437,BL438,BM438)</f>
        <v>8</v>
      </c>
      <c r="BX438" s="27">
        <f t="shared" ref="BX438" ca="1" si="7451">BV438*BW438</f>
        <v>80</v>
      </c>
      <c r="BY438" s="114"/>
      <c r="BZ438" s="114"/>
      <c r="CA438">
        <f t="shared" ca="1" si="7439"/>
        <v>80</v>
      </c>
      <c r="CB438" s="25">
        <f t="shared" ref="CB438" ca="1" si="7452">CA438/GCD(CA437,CA438)</f>
        <v>8</v>
      </c>
      <c r="CD438" s="128"/>
      <c r="CE438" s="23">
        <f t="shared" ref="CE438" ca="1" si="7453">CB438</f>
        <v>8</v>
      </c>
      <c r="CG438"/>
      <c r="CK438" s="5"/>
    </row>
    <row r="439" spans="2:92" ht="32" customHeight="1" thickBot="1" x14ac:dyDescent="0.6">
      <c r="B439" s="61"/>
      <c r="C439" s="130" t="s">
        <v>219</v>
      </c>
      <c r="D439" s="114">
        <v>18</v>
      </c>
      <c r="E439" s="114">
        <f t="shared" ref="E439" ca="1" si="7454">BQ439</f>
        <v>8</v>
      </c>
      <c r="F439" s="60">
        <f t="shared" ca="1" si="7399"/>
        <v>8</v>
      </c>
      <c r="G439" s="114" t="str">
        <f t="shared" ref="G439" si="7455">BS439</f>
        <v>　－　</v>
      </c>
      <c r="H439" s="114">
        <f t="shared" ref="H439" ca="1" si="7456">BT439</f>
        <v>2</v>
      </c>
      <c r="I439" s="60">
        <f t="shared" ca="1" si="7402"/>
        <v>1</v>
      </c>
      <c r="J439" s="26"/>
      <c r="K439" s="114">
        <f t="shared" ref="K439" ca="1" si="7457">CD439</f>
        <v>6</v>
      </c>
      <c r="L439" s="58">
        <f t="shared" ca="1" si="7404"/>
        <v>7</v>
      </c>
      <c r="M439" s="118" t="str">
        <f t="shared" ref="M439" ca="1" si="7458">IF(L440=1,"=","")</f>
        <v/>
      </c>
      <c r="N439" s="54"/>
      <c r="O439" s="118" t="str">
        <f t="shared" ref="O439" ca="1" si="7459">IF(L439=0,K439,"")</f>
        <v/>
      </c>
      <c r="P439" s="118" t="s">
        <v>250</v>
      </c>
      <c r="Q439" s="121">
        <f t="shared" ref="Q439" ca="1" si="7460">IF(E439="","",E439)</f>
        <v>8</v>
      </c>
      <c r="R439" s="114" t="s">
        <v>249</v>
      </c>
      <c r="S439" s="122">
        <f t="shared" ref="S439" ca="1" si="7461">F439</f>
        <v>8</v>
      </c>
      <c r="T439" s="114" t="s">
        <v>216</v>
      </c>
      <c r="U439" s="122">
        <f t="shared" ref="U439" ca="1" si="7462">F440</f>
        <v>10</v>
      </c>
      <c r="V439" s="114" t="s">
        <v>217</v>
      </c>
      <c r="W439" s="120" t="str">
        <f t="shared" ref="W439" si="7463">G439</f>
        <v>　－　</v>
      </c>
      <c r="X439" s="56"/>
      <c r="Y439" s="121">
        <f t="shared" ref="Y439" ca="1" si="7464">IF(H439="","",H439)</f>
        <v>2</v>
      </c>
      <c r="Z439" s="114" t="s">
        <v>249</v>
      </c>
      <c r="AA439" s="122">
        <f t="shared" ref="AA439" ca="1" si="7465">I439</f>
        <v>1</v>
      </c>
      <c r="AB439" s="114" t="s">
        <v>216</v>
      </c>
      <c r="AC439" s="122">
        <f t="shared" ref="AC439" ca="1" si="7466">I440</f>
        <v>3</v>
      </c>
      <c r="AD439" s="114" t="s">
        <v>217</v>
      </c>
      <c r="AE439" s="27"/>
      <c r="AF439" s="114" t="s">
        <v>233</v>
      </c>
      <c r="AG439" t="s">
        <v>230</v>
      </c>
      <c r="AH439" t="s">
        <v>250</v>
      </c>
      <c r="AI439" s="1">
        <f t="shared" ref="AI439" ca="1" si="7467">IF(K439="","",K439)</f>
        <v>6</v>
      </c>
      <c r="AJ439" t="s">
        <v>249</v>
      </c>
      <c r="AK439" s="1">
        <f t="shared" ref="AK439" ca="1" si="7468">L439</f>
        <v>7</v>
      </c>
      <c r="AL439" t="s">
        <v>216</v>
      </c>
      <c r="AM439" s="1">
        <f t="shared" ref="AM439" ca="1" si="7469">L440</f>
        <v>15</v>
      </c>
      <c r="AN439" t="s">
        <v>217</v>
      </c>
      <c r="AO439" t="s">
        <v>230</v>
      </c>
      <c r="AP439" s="114" t="str">
        <f t="shared" ca="1" si="7318"/>
        <v>\\(\\quad \\displaystyle 8\\frac{8}{10}　－　2\\frac{1}{3}　=　 \\)</v>
      </c>
      <c r="AQ439" t="str">
        <f t="shared" ca="1" si="6193"/>
        <v>\\(\\quad \\displaystyle 6\\frac{7}{15} \\)</v>
      </c>
      <c r="AS439" s="114" t="str">
        <f t="shared" ref="AS439" ca="1" si="7470">AP439</f>
        <v>\\(\\quad \\displaystyle 8\\frac{8}{10}　－　2\\frac{1}{3}　=　 \\)</v>
      </c>
      <c r="AT439" s="114" t="str">
        <f t="shared" ref="AT439" ca="1" si="7471">IF(O439="",AQ439,AQ440)</f>
        <v>\\(\\quad \\displaystyle 6\\frac{7}{15} \\)</v>
      </c>
      <c r="AU439" s="114" t="s">
        <v>60</v>
      </c>
      <c r="AV439" s="115" t="s">
        <v>222</v>
      </c>
      <c r="AW439" s="115" t="str">
        <f t="shared" ref="AW439" ca="1" si="7472">AS439</f>
        <v>\\(\\quad \\displaystyle 8\\frac{8}{10}　－　2\\frac{1}{3}　=　 \\)</v>
      </c>
      <c r="AX439" s="115" t="str">
        <f t="shared" ref="AX439" ca="1" si="7473">AT439</f>
        <v>\\(\\quad \\displaystyle 6\\frac{7}{15} \\)</v>
      </c>
      <c r="AY439" s="115" t="s">
        <v>62</v>
      </c>
      <c r="AZ439" s="116" t="str">
        <f t="shared" ref="AZ439" ca="1" si="7474">"INSERT INTO "&amp;AU439&amp;"(tangen,question,answer,editor,date,count) VALUES('"&amp;AV439&amp;"','"&amp;AW439&amp;"','"&amp;AX439&amp;"','"&amp;AY439&amp;"',NOW(),0);"</f>
        <v>INSERT INTO math(tangen,question,answer,editor,date,count) VALUES('m3900','\\(\\quad \\displaystyle 8\\frac{8}{10}　－　2\\frac{1}{3}　=　 \\)','\\(\\quad \\displaystyle 6\\frac{7}{15} \\)','harazono',NOW(),0);</v>
      </c>
      <c r="BG439" s="128">
        <f t="shared" ref="BG439" ca="1" si="7475">RANDBETWEEN(2,10)</f>
        <v>8</v>
      </c>
      <c r="BH439" s="22">
        <f t="shared" ref="BH439" ca="1" si="7476">RANDBETWEEN(1,BH440-1)</f>
        <v>8</v>
      </c>
      <c r="BI439" s="120" t="s">
        <v>235</v>
      </c>
      <c r="BJ439" s="128">
        <f t="shared" ref="BJ439" ca="1" si="7477">RANDBETWEEN(1,BG439-1)</f>
        <v>2</v>
      </c>
      <c r="BK439" s="22">
        <f t="shared" ref="BK439" ca="1" si="7478">RANDBETWEEN(1,BK440-1)</f>
        <v>1</v>
      </c>
      <c r="BL439">
        <f t="shared" ref="BL439" ca="1" si="7479">(BH439+BG439*BH440)</f>
        <v>88</v>
      </c>
      <c r="BM439">
        <f t="shared" ref="BM439" ca="1" si="7480">BK439+BJ439*BK440</f>
        <v>7</v>
      </c>
      <c r="BN439" s="114">
        <f t="shared" ref="BN439" ca="1" si="7481">(BH439+BG439*BH440)/BH440</f>
        <v>8.8000000000000007</v>
      </c>
      <c r="BO439" s="114">
        <f t="shared" ref="BO439" ca="1" si="7482">(BK439+BJ439*BK440)/BK440</f>
        <v>2.3333333333333335</v>
      </c>
      <c r="BP439" s="114" t="s">
        <v>26</v>
      </c>
      <c r="BQ439" s="129">
        <f t="shared" ref="BQ439" ca="1" si="7483">IF(BN439&gt;BO439,BG439,BJ439)</f>
        <v>8</v>
      </c>
      <c r="BR439" s="57">
        <f t="shared" ref="BR439" ca="1" si="7484">IF(BN439&gt;BO439,BH439,BK439)</f>
        <v>8</v>
      </c>
      <c r="BS439" s="114" t="str">
        <f t="shared" ref="BS439" si="7485">BI439</f>
        <v>　－　</v>
      </c>
      <c r="BT439" s="129">
        <f t="shared" ref="BT439" ca="1" si="7486">IF(BN439&lt;BO439,BG439,BJ439)</f>
        <v>2</v>
      </c>
      <c r="BU439" s="57">
        <f t="shared" ref="BU439" ca="1" si="7487">IF(BN439&lt;BO439,BH439,BK439)</f>
        <v>1</v>
      </c>
      <c r="BV439" s="27">
        <f t="shared" ref="BV439" ca="1" si="7488">IF(BN439&gt;BO439,BL439,BM439)</f>
        <v>88</v>
      </c>
      <c r="BW439" s="27">
        <f t="shared" ref="BW439" ca="1" si="7489">IF(BN439&lt;BO439,BL439,BM439)</f>
        <v>7</v>
      </c>
      <c r="BX439" s="58">
        <f t="shared" ref="BX439" ca="1" si="7490">BV439*BW440-BW439*BV440</f>
        <v>194</v>
      </c>
      <c r="BY439" s="114" t="s">
        <v>26</v>
      </c>
      <c r="BZ439" s="114" t="str">
        <f t="shared" ref="BZ439" ca="1" si="7491">IF(BX439&lt;0,"-","")</f>
        <v/>
      </c>
      <c r="CA439" s="30">
        <f t="shared" ca="1" si="7439"/>
        <v>194</v>
      </c>
      <c r="CB439" s="24">
        <f t="shared" ref="CB439" ca="1" si="7492">CA439/GCD(CA439,CA440)</f>
        <v>97</v>
      </c>
      <c r="CD439" s="128">
        <f t="shared" ref="CD439" ca="1" si="7493">QUOTIENT(CB439,CB440)</f>
        <v>6</v>
      </c>
      <c r="CE439" s="57">
        <f t="shared" ref="CE439" ca="1" si="7494">MOD(CB439,CB440)</f>
        <v>7</v>
      </c>
      <c r="CG439"/>
      <c r="CK439" s="5"/>
    </row>
    <row r="440" spans="2:92" ht="32" customHeight="1" x14ac:dyDescent="0.55000000000000004">
      <c r="B440" s="61"/>
      <c r="C440" s="131"/>
      <c r="D440" s="114"/>
      <c r="E440" s="114"/>
      <c r="F440" s="59">
        <f t="shared" ca="1" si="7399"/>
        <v>10</v>
      </c>
      <c r="G440" s="114"/>
      <c r="H440" s="114"/>
      <c r="I440" s="59">
        <f t="shared" ca="1" si="7402"/>
        <v>3</v>
      </c>
      <c r="J440" s="26"/>
      <c r="K440" s="114"/>
      <c r="L440" s="27">
        <f t="shared" ca="1" si="7404"/>
        <v>15</v>
      </c>
      <c r="M440" s="118"/>
      <c r="N440" s="54"/>
      <c r="O440" s="118"/>
      <c r="P440" s="118"/>
      <c r="Q440" s="121"/>
      <c r="R440" s="114"/>
      <c r="S440" s="122"/>
      <c r="T440" s="114"/>
      <c r="U440" s="122"/>
      <c r="V440" s="114"/>
      <c r="W440" s="120"/>
      <c r="X440" s="56"/>
      <c r="Y440" s="121"/>
      <c r="Z440" s="114"/>
      <c r="AA440" s="122"/>
      <c r="AB440" s="114"/>
      <c r="AC440" s="122"/>
      <c r="AD440" s="114"/>
      <c r="AE440" s="27"/>
      <c r="AF440" s="114"/>
      <c r="AG440" t="s">
        <v>230</v>
      </c>
      <c r="AH440" t="s">
        <v>250</v>
      </c>
      <c r="AI440" s="1" t="str">
        <f t="shared" ref="AI440" ca="1" si="7495">IF(O439="","",O439)</f>
        <v/>
      </c>
      <c r="AK440" s="1"/>
      <c r="AM440" s="1"/>
      <c r="AO440" t="s">
        <v>230</v>
      </c>
      <c r="AP440" s="114"/>
      <c r="AQ440" t="str">
        <f t="shared" ca="1" si="6193"/>
        <v>\\(\\quad \\displaystyle  \\)</v>
      </c>
      <c r="AS440" s="114"/>
      <c r="AT440" s="114"/>
      <c r="AU440" s="114"/>
      <c r="AV440" s="114"/>
      <c r="AW440" s="114"/>
      <c r="AX440" s="114"/>
      <c r="AY440" s="114"/>
      <c r="AZ440" s="117"/>
      <c r="BG440" s="128"/>
      <c r="BH440" s="23">
        <f t="shared" ref="BH440" ca="1" si="7496">RANDBETWEEN(2,10)</f>
        <v>10</v>
      </c>
      <c r="BI440" s="120"/>
      <c r="BJ440" s="128"/>
      <c r="BK440" s="23">
        <f t="shared" ca="1" si="2496"/>
        <v>3</v>
      </c>
      <c r="BL440">
        <f t="shared" ref="BL440" ca="1" si="7497">BH440</f>
        <v>10</v>
      </c>
      <c r="BM440">
        <f t="shared" ref="BM440" ca="1" si="7498">BK440</f>
        <v>3</v>
      </c>
      <c r="BN440" s="114"/>
      <c r="BO440" s="114"/>
      <c r="BP440" s="114"/>
      <c r="BQ440" s="129"/>
      <c r="BR440" s="55">
        <f t="shared" ref="BR440" ca="1" si="7499">IF(BN439&gt;BO439,BH440,BK440)</f>
        <v>10</v>
      </c>
      <c r="BS440" s="114"/>
      <c r="BT440" s="129"/>
      <c r="BU440" s="55">
        <f t="shared" ref="BU440" ca="1" si="7500">IF(BN439&lt;BO439,BH440,BK440)</f>
        <v>3</v>
      </c>
      <c r="BV440" s="27">
        <f t="shared" ref="BV440" ca="1" si="7501">IF(BN439&gt;BO439,BL440,BM440)</f>
        <v>10</v>
      </c>
      <c r="BW440" s="27">
        <f t="shared" ref="BW440" ca="1" si="7502">IF(BN439&lt;BO439,BL440,BM440)</f>
        <v>3</v>
      </c>
      <c r="BX440" s="27">
        <f t="shared" ref="BX440" ca="1" si="7503">BV440*BW440</f>
        <v>30</v>
      </c>
      <c r="BY440" s="114"/>
      <c r="BZ440" s="114"/>
      <c r="CA440">
        <f t="shared" ca="1" si="7439"/>
        <v>30</v>
      </c>
      <c r="CB440" s="25">
        <f t="shared" ref="CB440" ca="1" si="7504">CA440/GCD(CA439,CA440)</f>
        <v>15</v>
      </c>
      <c r="CD440" s="128"/>
      <c r="CE440" s="23">
        <f t="shared" ref="CE440" ca="1" si="7505">CB440</f>
        <v>15</v>
      </c>
      <c r="CG440"/>
      <c r="CK440" s="5"/>
    </row>
    <row r="441" spans="2:92" ht="32" customHeight="1" thickBot="1" x14ac:dyDescent="0.6">
      <c r="B441" s="61"/>
      <c r="C441" s="130" t="s">
        <v>219</v>
      </c>
      <c r="D441" s="114">
        <v>19</v>
      </c>
      <c r="E441" s="114">
        <f t="shared" ref="E441" ca="1" si="7506">BQ441</f>
        <v>9</v>
      </c>
      <c r="F441" s="60">
        <f t="shared" ca="1" si="7399"/>
        <v>1</v>
      </c>
      <c r="G441" s="114" t="str">
        <f t="shared" ref="G441" si="7507">BS441</f>
        <v>　－　</v>
      </c>
      <c r="H441" s="114">
        <f t="shared" ref="H441" ca="1" si="7508">BT441</f>
        <v>2</v>
      </c>
      <c r="I441" s="60">
        <f t="shared" ca="1" si="7402"/>
        <v>1</v>
      </c>
      <c r="J441" s="26"/>
      <c r="K441" s="114">
        <f t="shared" ref="K441" ca="1" si="7509">CD441</f>
        <v>6</v>
      </c>
      <c r="L441" s="58">
        <f t="shared" ca="1" si="7404"/>
        <v>7</v>
      </c>
      <c r="M441" s="118" t="str">
        <f t="shared" ref="M441" ca="1" si="7510">IF(L442=1,"=","")</f>
        <v/>
      </c>
      <c r="N441" s="54"/>
      <c r="O441" s="118" t="str">
        <f t="shared" ref="O441" ca="1" si="7511">IF(L441=0,K441,"")</f>
        <v/>
      </c>
      <c r="P441" s="118" t="s">
        <v>250</v>
      </c>
      <c r="Q441" s="121">
        <f t="shared" ref="Q441" ca="1" si="7512">IF(E441="","",E441)</f>
        <v>9</v>
      </c>
      <c r="R441" s="114" t="s">
        <v>249</v>
      </c>
      <c r="S441" s="122">
        <f t="shared" ref="S441" ca="1" si="7513">F441</f>
        <v>1</v>
      </c>
      <c r="T441" s="114" t="s">
        <v>216</v>
      </c>
      <c r="U441" s="122">
        <f t="shared" ref="U441" ca="1" si="7514">F442</f>
        <v>5</v>
      </c>
      <c r="V441" s="114" t="s">
        <v>217</v>
      </c>
      <c r="W441" s="120" t="str">
        <f t="shared" ref="W441" si="7515">G441</f>
        <v>　－　</v>
      </c>
      <c r="X441" s="56"/>
      <c r="Y441" s="121">
        <f t="shared" ref="Y441" ca="1" si="7516">IF(H441="","",H441)</f>
        <v>2</v>
      </c>
      <c r="Z441" s="114" t="s">
        <v>249</v>
      </c>
      <c r="AA441" s="122">
        <f t="shared" ref="AA441" ca="1" si="7517">I441</f>
        <v>1</v>
      </c>
      <c r="AB441" s="114" t="s">
        <v>216</v>
      </c>
      <c r="AC441" s="122">
        <f t="shared" ref="AC441" ca="1" si="7518">I442</f>
        <v>2</v>
      </c>
      <c r="AD441" s="114" t="s">
        <v>217</v>
      </c>
      <c r="AE441" s="27"/>
      <c r="AF441" s="114" t="s">
        <v>233</v>
      </c>
      <c r="AG441" t="s">
        <v>230</v>
      </c>
      <c r="AH441" t="s">
        <v>250</v>
      </c>
      <c r="AI441" s="1">
        <f t="shared" ref="AI441" ca="1" si="7519">IF(K441="","",K441)</f>
        <v>6</v>
      </c>
      <c r="AJ441" t="s">
        <v>249</v>
      </c>
      <c r="AK441" s="1">
        <f t="shared" ref="AK441" ca="1" si="7520">L441</f>
        <v>7</v>
      </c>
      <c r="AL441" t="s">
        <v>216</v>
      </c>
      <c r="AM441" s="1">
        <f t="shared" ref="AM441" ca="1" si="7521">L442</f>
        <v>10</v>
      </c>
      <c r="AN441" t="s">
        <v>217</v>
      </c>
      <c r="AO441" t="s">
        <v>230</v>
      </c>
      <c r="AP441" s="114" t="str">
        <f t="shared" ca="1" si="7318"/>
        <v>\\(\\quad \\displaystyle 9\\frac{1}{5}　－　2\\frac{1}{2}　=　 \\)</v>
      </c>
      <c r="AQ441" t="str">
        <f t="shared" ca="1" si="6193"/>
        <v>\\(\\quad \\displaystyle 6\\frac{7}{10} \\)</v>
      </c>
      <c r="AS441" s="114" t="str">
        <f t="shared" ref="AS441" ca="1" si="7522">AP441</f>
        <v>\\(\\quad \\displaystyle 9\\frac{1}{5}　－　2\\frac{1}{2}　=　 \\)</v>
      </c>
      <c r="AT441" s="114" t="str">
        <f t="shared" ref="AT441" ca="1" si="7523">IF(O441="",AQ441,AQ442)</f>
        <v>\\(\\quad \\displaystyle 6\\frac{7}{10} \\)</v>
      </c>
      <c r="AU441" s="114" t="s">
        <v>60</v>
      </c>
      <c r="AV441" s="115" t="s">
        <v>222</v>
      </c>
      <c r="AW441" s="115" t="str">
        <f t="shared" ref="AW441" ca="1" si="7524">AS441</f>
        <v>\\(\\quad \\displaystyle 9\\frac{1}{5}　－　2\\frac{1}{2}　=　 \\)</v>
      </c>
      <c r="AX441" s="115" t="str">
        <f t="shared" ref="AX441" ca="1" si="7525">AT441</f>
        <v>\\(\\quad \\displaystyle 6\\frac{7}{10} \\)</v>
      </c>
      <c r="AY441" s="115" t="s">
        <v>62</v>
      </c>
      <c r="AZ441" s="116" t="str">
        <f t="shared" ref="AZ441" ca="1" si="7526">"INSERT INTO "&amp;AU441&amp;"(tangen,question,answer,editor,date,count) VALUES('"&amp;AV441&amp;"','"&amp;AW441&amp;"','"&amp;AX441&amp;"','"&amp;AY441&amp;"',NOW(),0);"</f>
        <v>INSERT INTO math(tangen,question,answer,editor,date,count) VALUES('m3900','\\(\\quad \\displaystyle 9\\frac{1}{5}　－　2\\frac{1}{2}　=　 \\)','\\(\\quad \\displaystyle 6\\frac{7}{10} \\)','harazono',NOW(),0);</v>
      </c>
      <c r="BG441" s="128">
        <f t="shared" ref="BG441" ca="1" si="7527">RANDBETWEEN(2,10)</f>
        <v>9</v>
      </c>
      <c r="BH441" s="22">
        <f t="shared" ref="BH441" ca="1" si="7528">RANDBETWEEN(1,BH442-1)</f>
        <v>1</v>
      </c>
      <c r="BI441" s="120" t="s">
        <v>235</v>
      </c>
      <c r="BJ441" s="128">
        <f t="shared" ref="BJ441" ca="1" si="7529">RANDBETWEEN(1,BG441-1)</f>
        <v>2</v>
      </c>
      <c r="BK441" s="22">
        <f t="shared" ref="BK441" ca="1" si="7530">RANDBETWEEN(1,BK442-1)</f>
        <v>1</v>
      </c>
      <c r="BL441">
        <f t="shared" ref="BL441" ca="1" si="7531">(BH441+BG441*BH442)</f>
        <v>46</v>
      </c>
      <c r="BM441">
        <f t="shared" ref="BM441" ca="1" si="7532">BK441+BJ441*BK442</f>
        <v>5</v>
      </c>
      <c r="BN441" s="114">
        <f t="shared" ref="BN441" ca="1" si="7533">(BH441+BG441*BH442)/BH442</f>
        <v>9.1999999999999993</v>
      </c>
      <c r="BO441" s="114">
        <f t="shared" ref="BO441" ca="1" si="7534">(BK441+BJ441*BK442)/BK442</f>
        <v>2.5</v>
      </c>
      <c r="BP441" s="114" t="s">
        <v>26</v>
      </c>
      <c r="BQ441" s="129">
        <f t="shared" ref="BQ441" ca="1" si="7535">IF(BN441&gt;BO441,BG441,BJ441)</f>
        <v>9</v>
      </c>
      <c r="BR441" s="57">
        <f t="shared" ref="BR441" ca="1" si="7536">IF(BN441&gt;BO441,BH441,BK441)</f>
        <v>1</v>
      </c>
      <c r="BS441" s="114" t="str">
        <f t="shared" ref="BS441" si="7537">BI441</f>
        <v>　－　</v>
      </c>
      <c r="BT441" s="129">
        <f t="shared" ref="BT441" ca="1" si="7538">IF(BN441&lt;BO441,BG441,BJ441)</f>
        <v>2</v>
      </c>
      <c r="BU441" s="57">
        <f t="shared" ref="BU441" ca="1" si="7539">IF(BN441&lt;BO441,BH441,BK441)</f>
        <v>1</v>
      </c>
      <c r="BV441" s="27">
        <f t="shared" ref="BV441" ca="1" si="7540">IF(BN441&gt;BO441,BL441,BM441)</f>
        <v>46</v>
      </c>
      <c r="BW441" s="27">
        <f t="shared" ref="BW441" ca="1" si="7541">IF(BN441&lt;BO441,BL441,BM441)</f>
        <v>5</v>
      </c>
      <c r="BX441" s="58">
        <f t="shared" ref="BX441" ca="1" si="7542">BV441*BW442-BW441*BV442</f>
        <v>67</v>
      </c>
      <c r="BY441" s="114" t="s">
        <v>26</v>
      </c>
      <c r="BZ441" s="114" t="str">
        <f t="shared" ref="BZ441" ca="1" si="7543">IF(BX441&lt;0,"-","")</f>
        <v/>
      </c>
      <c r="CA441" s="30">
        <f t="shared" ca="1" si="7439"/>
        <v>67</v>
      </c>
      <c r="CB441" s="24">
        <f t="shared" ref="CB441" ca="1" si="7544">CA441/GCD(CA441,CA442)</f>
        <v>67</v>
      </c>
      <c r="CD441" s="128">
        <f t="shared" ref="CD441" ca="1" si="7545">QUOTIENT(CB441,CB442)</f>
        <v>6</v>
      </c>
      <c r="CE441" s="57">
        <f t="shared" ref="CE441" ca="1" si="7546">MOD(CB441,CB442)</f>
        <v>7</v>
      </c>
      <c r="CG441"/>
      <c r="CK441" s="5"/>
    </row>
    <row r="442" spans="2:92" ht="32" customHeight="1" x14ac:dyDescent="0.55000000000000004">
      <c r="B442" s="61"/>
      <c r="C442" s="131"/>
      <c r="D442" s="114"/>
      <c r="E442" s="114"/>
      <c r="F442" s="59">
        <f t="shared" ca="1" si="7399"/>
        <v>5</v>
      </c>
      <c r="G442" s="114"/>
      <c r="H442" s="114"/>
      <c r="I442" s="59">
        <f t="shared" ca="1" si="7402"/>
        <v>2</v>
      </c>
      <c r="J442" s="26"/>
      <c r="K442" s="114"/>
      <c r="L442" s="27">
        <f t="shared" ca="1" si="7404"/>
        <v>10</v>
      </c>
      <c r="M442" s="118"/>
      <c r="N442" s="54"/>
      <c r="O442" s="118"/>
      <c r="P442" s="118"/>
      <c r="Q442" s="121"/>
      <c r="R442" s="114"/>
      <c r="S442" s="122"/>
      <c r="T442" s="114"/>
      <c r="U442" s="122"/>
      <c r="V442" s="114"/>
      <c r="W442" s="120"/>
      <c r="X442" s="56"/>
      <c r="Y442" s="121"/>
      <c r="Z442" s="114"/>
      <c r="AA442" s="122"/>
      <c r="AB442" s="114"/>
      <c r="AC442" s="122"/>
      <c r="AD442" s="114"/>
      <c r="AE442" s="27"/>
      <c r="AF442" s="114"/>
      <c r="AG442" t="s">
        <v>230</v>
      </c>
      <c r="AH442" t="s">
        <v>250</v>
      </c>
      <c r="AI442" s="1" t="str">
        <f t="shared" ref="AI442" ca="1" si="7547">IF(O441="","",O441)</f>
        <v/>
      </c>
      <c r="AK442" s="1"/>
      <c r="AM442" s="1"/>
      <c r="AO442" t="s">
        <v>230</v>
      </c>
      <c r="AP442" s="114"/>
      <c r="AQ442" t="str">
        <f t="shared" ca="1" si="6193"/>
        <v>\\(\\quad \\displaystyle  \\)</v>
      </c>
      <c r="AS442" s="114"/>
      <c r="AT442" s="114"/>
      <c r="AU442" s="114"/>
      <c r="AV442" s="114"/>
      <c r="AW442" s="114"/>
      <c r="AX442" s="114"/>
      <c r="AY442" s="114"/>
      <c r="AZ442" s="117"/>
      <c r="BG442" s="128"/>
      <c r="BH442" s="23">
        <f t="shared" ref="BH442" ca="1" si="7548">RANDBETWEEN(2,10)</f>
        <v>5</v>
      </c>
      <c r="BI442" s="120"/>
      <c r="BJ442" s="128"/>
      <c r="BK442" s="23">
        <f t="shared" ca="1" si="2496"/>
        <v>2</v>
      </c>
      <c r="BL442">
        <f t="shared" ref="BL442" ca="1" si="7549">BH442</f>
        <v>5</v>
      </c>
      <c r="BM442">
        <f t="shared" ref="BM442" ca="1" si="7550">BK442</f>
        <v>2</v>
      </c>
      <c r="BN442" s="114"/>
      <c r="BO442" s="114"/>
      <c r="BP442" s="114"/>
      <c r="BQ442" s="129"/>
      <c r="BR442" s="55">
        <f t="shared" ref="BR442" ca="1" si="7551">IF(BN441&gt;BO441,BH442,BK442)</f>
        <v>5</v>
      </c>
      <c r="BS442" s="114"/>
      <c r="BT442" s="129"/>
      <c r="BU442" s="55">
        <f t="shared" ref="BU442" ca="1" si="7552">IF(BN441&lt;BO441,BH442,BK442)</f>
        <v>2</v>
      </c>
      <c r="BV442" s="27">
        <f t="shared" ref="BV442" ca="1" si="7553">IF(BN441&gt;BO441,BL442,BM442)</f>
        <v>5</v>
      </c>
      <c r="BW442" s="27">
        <f t="shared" ref="BW442" ca="1" si="7554">IF(BN441&lt;BO441,BL442,BM442)</f>
        <v>2</v>
      </c>
      <c r="BX442" s="27">
        <f t="shared" ref="BX442" ca="1" si="7555">BV442*BW442</f>
        <v>10</v>
      </c>
      <c r="BY442" s="114"/>
      <c r="BZ442" s="114"/>
      <c r="CA442">
        <f t="shared" ca="1" si="7439"/>
        <v>10</v>
      </c>
      <c r="CB442" s="25">
        <f t="shared" ref="CB442" ca="1" si="7556">CA442/GCD(CA441,CA442)</f>
        <v>10</v>
      </c>
      <c r="CD442" s="128"/>
      <c r="CE442" s="23">
        <f t="shared" ref="CE442" ca="1" si="7557">CB442</f>
        <v>10</v>
      </c>
      <c r="CG442"/>
      <c r="CK442" s="5"/>
    </row>
    <row r="443" spans="2:92" ht="32" customHeight="1" thickBot="1" x14ac:dyDescent="0.6">
      <c r="B443" s="61"/>
      <c r="C443" s="130" t="s">
        <v>219</v>
      </c>
      <c r="D443" s="114">
        <v>20</v>
      </c>
      <c r="E443" s="114">
        <f ca="1">BQ443</f>
        <v>7</v>
      </c>
      <c r="F443" s="60">
        <f t="shared" ca="1" si="4121"/>
        <v>1</v>
      </c>
      <c r="G443" s="114" t="str">
        <f>BS443</f>
        <v>　－　</v>
      </c>
      <c r="H443" s="114">
        <f ca="1">BT443</f>
        <v>2</v>
      </c>
      <c r="I443" s="60">
        <f t="shared" ca="1" si="4122"/>
        <v>2</v>
      </c>
      <c r="J443" s="26"/>
      <c r="K443" s="114">
        <f ca="1">CD443</f>
        <v>4</v>
      </c>
      <c r="L443" s="58">
        <f t="shared" ca="1" si="4123"/>
        <v>11</v>
      </c>
      <c r="M443" s="118" t="str">
        <f ca="1">IF(L444=1,"=","")</f>
        <v/>
      </c>
      <c r="N443" s="54"/>
      <c r="O443" s="118" t="str">
        <f ca="1">IF(L443=0,K443,"")</f>
        <v/>
      </c>
      <c r="P443" s="118" t="s">
        <v>250</v>
      </c>
      <c r="Q443" s="121">
        <f t="shared" ref="Q443" ca="1" si="7558">IF(E443="","",E443)</f>
        <v>7</v>
      </c>
      <c r="R443" s="114" t="s">
        <v>249</v>
      </c>
      <c r="S443" s="122">
        <f t="shared" ref="S443" ca="1" si="7559">F443</f>
        <v>1</v>
      </c>
      <c r="T443" s="114" t="s">
        <v>216</v>
      </c>
      <c r="U443" s="122">
        <f t="shared" ref="U443" ca="1" si="7560">F444</f>
        <v>4</v>
      </c>
      <c r="V443" s="114" t="s">
        <v>217</v>
      </c>
      <c r="W443" s="120" t="str">
        <f t="shared" ref="W443" si="7561">G443</f>
        <v>　－　</v>
      </c>
      <c r="X443" s="56"/>
      <c r="Y443" s="121">
        <f t="shared" ref="Y443" ca="1" si="7562">IF(H443="","",H443)</f>
        <v>2</v>
      </c>
      <c r="Z443" s="114" t="s">
        <v>249</v>
      </c>
      <c r="AA443" s="122">
        <f t="shared" ref="AA443" ca="1" si="7563">I443</f>
        <v>2</v>
      </c>
      <c r="AB443" s="114" t="s">
        <v>216</v>
      </c>
      <c r="AC443" s="122">
        <f t="shared" ref="AC443" ca="1" si="7564">I444</f>
        <v>6</v>
      </c>
      <c r="AD443" s="114" t="s">
        <v>217</v>
      </c>
      <c r="AE443" s="27"/>
      <c r="AF443" s="114" t="s">
        <v>233</v>
      </c>
      <c r="AG443" t="s">
        <v>230</v>
      </c>
      <c r="AH443" t="s">
        <v>250</v>
      </c>
      <c r="AI443" s="1">
        <f t="shared" ca="1" si="4115"/>
        <v>4</v>
      </c>
      <c r="AJ443" t="s">
        <v>249</v>
      </c>
      <c r="AK443" s="1">
        <f t="shared" ref="AK443" ca="1" si="7565">L443</f>
        <v>11</v>
      </c>
      <c r="AL443" t="s">
        <v>216</v>
      </c>
      <c r="AM443" s="1">
        <f t="shared" ref="AM443" ca="1" si="7566">L444</f>
        <v>12</v>
      </c>
      <c r="AN443" t="s">
        <v>217</v>
      </c>
      <c r="AO443" t="s">
        <v>230</v>
      </c>
      <c r="AP443" s="114" t="str">
        <f t="shared" ca="1" si="7318"/>
        <v>\\(\\quad \\displaystyle 7\\frac{1}{4}　－　2\\frac{2}{6}　=　 \\)</v>
      </c>
      <c r="AQ443" t="str">
        <f t="shared" ca="1" si="6193"/>
        <v>\\(\\quad \\displaystyle 4\\frac{11}{12} \\)</v>
      </c>
      <c r="AS443" s="114" t="str">
        <f t="shared" ca="1" si="4119"/>
        <v>\\(\\quad \\displaystyle 7\\frac{1}{4}　－　2\\frac{2}{6}　=　 \\)</v>
      </c>
      <c r="AT443" s="114" t="str">
        <f ca="1">IF(O443="",AQ443,AQ444)</f>
        <v>\\(\\quad \\displaystyle 4\\frac{11}{12} \\)</v>
      </c>
      <c r="AU443" s="114" t="s">
        <v>60</v>
      </c>
      <c r="AV443" s="115" t="s">
        <v>222</v>
      </c>
      <c r="AW443" s="115" t="str">
        <f ca="1">AS443</f>
        <v>\\(\\quad \\displaystyle 7\\frac{1}{4}　－　2\\frac{2}{6}　=　 \\)</v>
      </c>
      <c r="AX443" s="115" t="str">
        <f ca="1">AT443</f>
        <v>\\(\\quad \\displaystyle 4\\frac{11}{12} \\)</v>
      </c>
      <c r="AY443" s="115" t="s">
        <v>62</v>
      </c>
      <c r="AZ443" s="116" t="str">
        <f ca="1">"INSERT INTO "&amp;AU443&amp;"(tangen,question,answer,editor,date,count) VALUES('"&amp;AV443&amp;"','"&amp;AW443&amp;"','"&amp;AX443&amp;"','"&amp;AY443&amp;"',NOW(),0);"</f>
        <v>INSERT INTO math(tangen,question,answer,editor,date,count) VALUES('m3900','\\(\\quad \\displaystyle 7\\frac{1}{4}　－　2\\frac{2}{6}　=　 \\)','\\(\\quad \\displaystyle 4\\frac{11}{12} \\)','harazono',NOW(),0);</v>
      </c>
      <c r="BG443" s="128">
        <f ca="1">RANDBETWEEN(2,10)</f>
        <v>7</v>
      </c>
      <c r="BH443" s="22">
        <f ca="1">RANDBETWEEN(1,BH444-1)</f>
        <v>1</v>
      </c>
      <c r="BI443" s="120" t="s">
        <v>235</v>
      </c>
      <c r="BJ443" s="128">
        <f ca="1">RANDBETWEEN(1,BG443-1)</f>
        <v>2</v>
      </c>
      <c r="BK443" s="22">
        <f ca="1">RANDBETWEEN(1,BK444-1)</f>
        <v>2</v>
      </c>
      <c r="BL443">
        <f ca="1">(BH443+BG443*BH444)</f>
        <v>29</v>
      </c>
      <c r="BM443">
        <f ca="1">BK443+BJ443*BK444</f>
        <v>14</v>
      </c>
      <c r="BN443" s="114">
        <f ca="1">(BH443+BG443*BH444)/BH444</f>
        <v>7.25</v>
      </c>
      <c r="BO443" s="114">
        <f ca="1">(BK443+BJ443*BK444)/BK444</f>
        <v>2.3333333333333335</v>
      </c>
      <c r="BP443" s="114" t="s">
        <v>26</v>
      </c>
      <c r="BQ443" s="129">
        <f ca="1">IF(BN443&gt;BO443,BG443,BJ443)</f>
        <v>7</v>
      </c>
      <c r="BR443" s="57">
        <f ca="1">IF(BN443&gt;BO443,BH443,BK443)</f>
        <v>1</v>
      </c>
      <c r="BS443" s="114" t="str">
        <f>BI443</f>
        <v>　－　</v>
      </c>
      <c r="BT443" s="129">
        <f ca="1">IF(BN443&lt;BO443,BG443,BJ443)</f>
        <v>2</v>
      </c>
      <c r="BU443" s="57">
        <f ca="1">IF(BN443&lt;BO443,BH443,BK443)</f>
        <v>2</v>
      </c>
      <c r="BV443" s="27">
        <f ca="1">IF(BN443&gt;BO443,BL443,BM443)</f>
        <v>29</v>
      </c>
      <c r="BW443" s="27">
        <f ca="1">IF(BN443&lt;BO443,BL443,BM443)</f>
        <v>14</v>
      </c>
      <c r="BX443" s="58">
        <f ca="1">BV443*BW444-BW443*BV444</f>
        <v>118</v>
      </c>
      <c r="BY443" s="114" t="s">
        <v>26</v>
      </c>
      <c r="BZ443" s="114" t="str">
        <f ca="1">IF(BX443&lt;0,"-","")</f>
        <v/>
      </c>
      <c r="CA443" s="30">
        <f t="shared" ca="1" si="4120"/>
        <v>118</v>
      </c>
      <c r="CB443" s="24">
        <f ca="1">CA443/GCD(CA443,CA444)</f>
        <v>59</v>
      </c>
      <c r="CD443" s="128">
        <f ca="1">QUOTIENT(CB443,CB444)</f>
        <v>4</v>
      </c>
      <c r="CE443" s="57">
        <f ca="1">MOD(CB443,CB444)</f>
        <v>11</v>
      </c>
      <c r="CG443"/>
      <c r="CK443" s="5"/>
    </row>
    <row r="444" spans="2:92" ht="32" customHeight="1" x14ac:dyDescent="0.55000000000000004">
      <c r="B444" s="61"/>
      <c r="C444" s="131"/>
      <c r="D444" s="114"/>
      <c r="E444" s="114"/>
      <c r="F444" s="59">
        <f t="shared" ca="1" si="4121"/>
        <v>4</v>
      </c>
      <c r="G444" s="114"/>
      <c r="H444" s="114"/>
      <c r="I444" s="59">
        <f t="shared" ca="1" si="4122"/>
        <v>6</v>
      </c>
      <c r="J444" s="26"/>
      <c r="K444" s="114"/>
      <c r="L444" s="27">
        <f t="shared" ca="1" si="4123"/>
        <v>12</v>
      </c>
      <c r="M444" s="118"/>
      <c r="N444" s="54"/>
      <c r="O444" s="118"/>
      <c r="P444" s="118"/>
      <c r="Q444" s="121"/>
      <c r="R444" s="114"/>
      <c r="S444" s="122"/>
      <c r="T444" s="114"/>
      <c r="U444" s="122"/>
      <c r="V444" s="114"/>
      <c r="W444" s="120"/>
      <c r="X444" s="56"/>
      <c r="Y444" s="121"/>
      <c r="Z444" s="114"/>
      <c r="AA444" s="122"/>
      <c r="AB444" s="114"/>
      <c r="AC444" s="122"/>
      <c r="AD444" s="114"/>
      <c r="AE444" s="27"/>
      <c r="AF444" s="114"/>
      <c r="AG444" t="s">
        <v>230</v>
      </c>
      <c r="AH444" t="s">
        <v>250</v>
      </c>
      <c r="AI444" s="1" t="str">
        <f ca="1">IF(O443="","",O443)</f>
        <v/>
      </c>
      <c r="AK444" s="1"/>
      <c r="AM444" s="1"/>
      <c r="AO444" t="s">
        <v>230</v>
      </c>
      <c r="AP444" s="114"/>
      <c r="AQ444" t="str">
        <f t="shared" ca="1" si="6193"/>
        <v>\\(\\quad \\displaystyle  \\)</v>
      </c>
      <c r="AS444" s="114"/>
      <c r="AT444" s="114"/>
      <c r="AU444" s="114"/>
      <c r="AV444" s="114"/>
      <c r="AW444" s="114"/>
      <c r="AX444" s="114"/>
      <c r="AY444" s="114"/>
      <c r="AZ444" s="117"/>
      <c r="BG444" s="128"/>
      <c r="BH444" s="23">
        <f ca="1">RANDBETWEEN(2,10)</f>
        <v>4</v>
      </c>
      <c r="BI444" s="120"/>
      <c r="BJ444" s="128"/>
      <c r="BK444" s="23">
        <f t="shared" ca="1" si="2496"/>
        <v>6</v>
      </c>
      <c r="BL444">
        <f ca="1">BH444</f>
        <v>4</v>
      </c>
      <c r="BM444">
        <f ca="1">BK444</f>
        <v>6</v>
      </c>
      <c r="BN444" s="114"/>
      <c r="BO444" s="114"/>
      <c r="BP444" s="114"/>
      <c r="BQ444" s="129"/>
      <c r="BR444" s="55">
        <f ca="1">IF(BN443&gt;BO443,BH444,BK444)</f>
        <v>4</v>
      </c>
      <c r="BS444" s="114"/>
      <c r="BT444" s="129"/>
      <c r="BU444" s="55">
        <f ca="1">IF(BN443&lt;BO443,BH444,BK444)</f>
        <v>6</v>
      </c>
      <c r="BV444" s="27">
        <f ca="1">IF(BN443&gt;BO443,BL444,BM444)</f>
        <v>4</v>
      </c>
      <c r="BW444" s="27">
        <f ca="1">IF(BN443&lt;BO443,BL444,BM444)</f>
        <v>6</v>
      </c>
      <c r="BX444" s="27">
        <f ca="1">BV444*BW444</f>
        <v>24</v>
      </c>
      <c r="BY444" s="114"/>
      <c r="BZ444" s="114"/>
      <c r="CA444">
        <f t="shared" ca="1" si="4120"/>
        <v>24</v>
      </c>
      <c r="CB444" s="25">
        <f ca="1">CA444/GCD(CA443,CA444)</f>
        <v>12</v>
      </c>
      <c r="CD444" s="128"/>
      <c r="CE444" s="23">
        <f ca="1">CB444</f>
        <v>12</v>
      </c>
      <c r="CG444"/>
      <c r="CK444" s="5"/>
    </row>
    <row r="445" spans="2:92" ht="32" customHeight="1" thickBot="1" x14ac:dyDescent="0.6">
      <c r="B445" s="61"/>
      <c r="C445" s="130" t="s">
        <v>219</v>
      </c>
      <c r="D445" s="114">
        <v>21</v>
      </c>
      <c r="E445" s="114">
        <f t="shared" ref="E445" ca="1" si="7567">BQ445</f>
        <v>6</v>
      </c>
      <c r="F445" s="60">
        <f t="shared" ref="F445:F452" ca="1" si="7568">BR445</f>
        <v>2</v>
      </c>
      <c r="G445" s="114" t="str">
        <f t="shared" ref="G445" si="7569">BS445</f>
        <v>　－　</v>
      </c>
      <c r="H445" s="114">
        <f t="shared" ref="H445" ca="1" si="7570">BT445</f>
        <v>1</v>
      </c>
      <c r="I445" s="60">
        <f t="shared" ref="I445:I452" ca="1" si="7571">BU445</f>
        <v>2</v>
      </c>
      <c r="J445" s="26"/>
      <c r="K445" s="114">
        <f t="shared" ref="K445" ca="1" si="7572">CD445</f>
        <v>5</v>
      </c>
      <c r="L445" s="58">
        <f t="shared" ref="L445:L452" ca="1" si="7573">CE445</f>
        <v>1</v>
      </c>
      <c r="M445" s="118" t="str">
        <f t="shared" ref="M445" ca="1" si="7574">IF(L446=1,"=","")</f>
        <v/>
      </c>
      <c r="N445" s="54"/>
      <c r="O445" s="118" t="str">
        <f t="shared" ref="O445" ca="1" si="7575">IF(L445=0,K445,"")</f>
        <v/>
      </c>
      <c r="P445" s="118" t="s">
        <v>250</v>
      </c>
      <c r="Q445" s="121">
        <f t="shared" ref="Q445" ca="1" si="7576">IF(E445="","",E445)</f>
        <v>6</v>
      </c>
      <c r="R445" s="114" t="s">
        <v>249</v>
      </c>
      <c r="S445" s="122">
        <f t="shared" ref="S445" ca="1" si="7577">F445</f>
        <v>2</v>
      </c>
      <c r="T445" s="114" t="s">
        <v>216</v>
      </c>
      <c r="U445" s="122">
        <f t="shared" ref="U445" ca="1" si="7578">F446</f>
        <v>3</v>
      </c>
      <c r="V445" s="114" t="s">
        <v>217</v>
      </c>
      <c r="W445" s="120" t="str">
        <f t="shared" ref="W445" si="7579">G445</f>
        <v>　－　</v>
      </c>
      <c r="X445" s="56"/>
      <c r="Y445" s="121">
        <f t="shared" ref="Y445" ca="1" si="7580">IF(H445="","",H445)</f>
        <v>1</v>
      </c>
      <c r="Z445" s="114" t="s">
        <v>249</v>
      </c>
      <c r="AA445" s="122">
        <f t="shared" ref="AA445" ca="1" si="7581">I445</f>
        <v>2</v>
      </c>
      <c r="AB445" s="114" t="s">
        <v>216</v>
      </c>
      <c r="AC445" s="122">
        <f t="shared" ref="AC445" ca="1" si="7582">I446</f>
        <v>6</v>
      </c>
      <c r="AD445" s="114" t="s">
        <v>217</v>
      </c>
      <c r="AE445" s="27"/>
      <c r="AF445" s="114" t="s">
        <v>233</v>
      </c>
      <c r="AG445" t="s">
        <v>230</v>
      </c>
      <c r="AH445" t="s">
        <v>250</v>
      </c>
      <c r="AI445" s="1">
        <f t="shared" ref="AI445" ca="1" si="7583">IF(K445="","",K445)</f>
        <v>5</v>
      </c>
      <c r="AJ445" t="s">
        <v>249</v>
      </c>
      <c r="AK445" s="1">
        <f t="shared" ref="AK445" ca="1" si="7584">L445</f>
        <v>1</v>
      </c>
      <c r="AL445" t="s">
        <v>216</v>
      </c>
      <c r="AM445" s="1">
        <f t="shared" ref="AM445" ca="1" si="7585">L446</f>
        <v>3</v>
      </c>
      <c r="AN445" t="s">
        <v>217</v>
      </c>
      <c r="AO445" t="s">
        <v>230</v>
      </c>
      <c r="AP445" s="114" t="str">
        <f t="shared" ca="1" si="7318"/>
        <v>\\(\\quad \\displaystyle 6\\frac{2}{3}　－　1\\frac{2}{6}　=　 \\)</v>
      </c>
      <c r="AQ445" t="str">
        <f t="shared" ca="1" si="6193"/>
        <v>\\(\\quad \\displaystyle 5\\frac{1}{3} \\)</v>
      </c>
      <c r="AS445" s="114" t="str">
        <f t="shared" ref="AS445" ca="1" si="7586">AP445</f>
        <v>\\(\\quad \\displaystyle 6\\frac{2}{3}　－　1\\frac{2}{6}　=　 \\)</v>
      </c>
      <c r="AT445" s="114" t="str">
        <f t="shared" ref="AT445" ca="1" si="7587">IF(O445="",AQ445,AQ446)</f>
        <v>\\(\\quad \\displaystyle 5\\frac{1}{3} \\)</v>
      </c>
      <c r="AU445" s="114" t="s">
        <v>60</v>
      </c>
      <c r="AV445" s="115" t="s">
        <v>222</v>
      </c>
      <c r="AW445" s="115" t="str">
        <f t="shared" ref="AW445" ca="1" si="7588">AS445</f>
        <v>\\(\\quad \\displaystyle 6\\frac{2}{3}　－　1\\frac{2}{6}　=　 \\)</v>
      </c>
      <c r="AX445" s="115" t="str">
        <f t="shared" ref="AX445" ca="1" si="7589">AT445</f>
        <v>\\(\\quad \\displaystyle 5\\frac{1}{3} \\)</v>
      </c>
      <c r="AY445" s="115" t="s">
        <v>62</v>
      </c>
      <c r="AZ445" s="116" t="str">
        <f t="shared" ref="AZ445" ca="1" si="7590">"INSERT INTO "&amp;AU445&amp;"(tangen,question,answer,editor,date,count) VALUES('"&amp;AV445&amp;"','"&amp;AW445&amp;"','"&amp;AX445&amp;"','"&amp;AY445&amp;"',NOW(),0);"</f>
        <v>INSERT INTO math(tangen,question,answer,editor,date,count) VALUES('m3900','\\(\\quad \\displaystyle 6\\frac{2}{3}　－　1\\frac{2}{6}　=　 \\)','\\(\\quad \\displaystyle 5\\frac{1}{3} \\)','harazono',NOW(),0);</v>
      </c>
      <c r="BG445" s="128">
        <f t="shared" ref="BG445" ca="1" si="7591">RANDBETWEEN(2,10)</f>
        <v>6</v>
      </c>
      <c r="BH445" s="22">
        <f t="shared" ref="BH445" ca="1" si="7592">RANDBETWEEN(1,BH446-1)</f>
        <v>2</v>
      </c>
      <c r="BI445" s="120" t="s">
        <v>235</v>
      </c>
      <c r="BJ445" s="128">
        <f t="shared" ref="BJ445" ca="1" si="7593">RANDBETWEEN(1,BG445-1)</f>
        <v>1</v>
      </c>
      <c r="BK445" s="22">
        <f t="shared" ref="BK445" ca="1" si="7594">RANDBETWEEN(1,BK446-1)</f>
        <v>2</v>
      </c>
      <c r="BL445">
        <f t="shared" ref="BL445" ca="1" si="7595">(BH445+BG445*BH446)</f>
        <v>20</v>
      </c>
      <c r="BM445">
        <f t="shared" ref="BM445" ca="1" si="7596">BK445+BJ445*BK446</f>
        <v>8</v>
      </c>
      <c r="BN445" s="114">
        <f t="shared" ref="BN445" ca="1" si="7597">(BH445+BG445*BH446)/BH446</f>
        <v>6.666666666666667</v>
      </c>
      <c r="BO445" s="114">
        <f t="shared" ref="BO445" ca="1" si="7598">(BK445+BJ445*BK446)/BK446</f>
        <v>1.3333333333333333</v>
      </c>
      <c r="BP445" s="114" t="s">
        <v>26</v>
      </c>
      <c r="BQ445" s="129">
        <f t="shared" ref="BQ445" ca="1" si="7599">IF(BN445&gt;BO445,BG445,BJ445)</f>
        <v>6</v>
      </c>
      <c r="BR445" s="57">
        <f t="shared" ref="BR445" ca="1" si="7600">IF(BN445&gt;BO445,BH445,BK445)</f>
        <v>2</v>
      </c>
      <c r="BS445" s="114" t="str">
        <f t="shared" ref="BS445" si="7601">BI445</f>
        <v>　－　</v>
      </c>
      <c r="BT445" s="129">
        <f t="shared" ref="BT445" ca="1" si="7602">IF(BN445&lt;BO445,BG445,BJ445)</f>
        <v>1</v>
      </c>
      <c r="BU445" s="57">
        <f t="shared" ref="BU445" ca="1" si="7603">IF(BN445&lt;BO445,BH445,BK445)</f>
        <v>2</v>
      </c>
      <c r="BV445" s="27">
        <f t="shared" ref="BV445" ca="1" si="7604">IF(BN445&gt;BO445,BL445,BM445)</f>
        <v>20</v>
      </c>
      <c r="BW445" s="27">
        <f t="shared" ref="BW445" ca="1" si="7605">IF(BN445&lt;BO445,BL445,BM445)</f>
        <v>8</v>
      </c>
      <c r="BX445" s="58">
        <f t="shared" ref="BX445" ca="1" si="7606">BV445*BW446-BW445*BV446</f>
        <v>96</v>
      </c>
      <c r="BY445" s="114" t="s">
        <v>26</v>
      </c>
      <c r="BZ445" s="114" t="str">
        <f t="shared" ref="BZ445" ca="1" si="7607">IF(BX445&lt;0,"-","")</f>
        <v/>
      </c>
      <c r="CA445" s="30">
        <f t="shared" ref="CA445:CA452" ca="1" si="7608">ABS(BX445)</f>
        <v>96</v>
      </c>
      <c r="CB445" s="24">
        <f t="shared" ref="CB445" ca="1" si="7609">CA445/GCD(CA445,CA446)</f>
        <v>16</v>
      </c>
      <c r="CD445" s="128">
        <f t="shared" ref="CD445" ca="1" si="7610">QUOTIENT(CB445,CB446)</f>
        <v>5</v>
      </c>
      <c r="CE445" s="57">
        <f t="shared" ref="CE445" ca="1" si="7611">MOD(CB445,CB446)</f>
        <v>1</v>
      </c>
      <c r="CG445"/>
      <c r="CK445" s="5"/>
    </row>
    <row r="446" spans="2:92" ht="32" customHeight="1" x14ac:dyDescent="0.55000000000000004">
      <c r="B446" s="61"/>
      <c r="C446" s="131"/>
      <c r="D446" s="114"/>
      <c r="E446" s="114"/>
      <c r="F446" s="59">
        <f t="shared" ca="1" si="7568"/>
        <v>3</v>
      </c>
      <c r="G446" s="114"/>
      <c r="H446" s="114"/>
      <c r="I446" s="59">
        <f t="shared" ca="1" si="7571"/>
        <v>6</v>
      </c>
      <c r="J446" s="26"/>
      <c r="K446" s="114"/>
      <c r="L446" s="27">
        <f t="shared" ca="1" si="7573"/>
        <v>3</v>
      </c>
      <c r="M446" s="118"/>
      <c r="N446" s="54"/>
      <c r="O446" s="118"/>
      <c r="P446" s="118"/>
      <c r="Q446" s="121"/>
      <c r="R446" s="114"/>
      <c r="S446" s="122"/>
      <c r="T446" s="114"/>
      <c r="U446" s="122"/>
      <c r="V446" s="114"/>
      <c r="W446" s="120"/>
      <c r="X446" s="56"/>
      <c r="Y446" s="121"/>
      <c r="Z446" s="114"/>
      <c r="AA446" s="122"/>
      <c r="AB446" s="114"/>
      <c r="AC446" s="122"/>
      <c r="AD446" s="114"/>
      <c r="AE446" s="27"/>
      <c r="AF446" s="114"/>
      <c r="AG446" t="s">
        <v>230</v>
      </c>
      <c r="AH446" t="s">
        <v>250</v>
      </c>
      <c r="AI446" s="1" t="str">
        <f t="shared" ref="AI446" ca="1" si="7612">IF(O445="","",O445)</f>
        <v/>
      </c>
      <c r="AK446" s="1"/>
      <c r="AM446" s="1"/>
      <c r="AO446" t="s">
        <v>230</v>
      </c>
      <c r="AP446" s="114"/>
      <c r="AQ446" t="str">
        <f t="shared" ca="1" si="6193"/>
        <v>\\(\\quad \\displaystyle  \\)</v>
      </c>
      <c r="AS446" s="114"/>
      <c r="AT446" s="114"/>
      <c r="AU446" s="114"/>
      <c r="AV446" s="114"/>
      <c r="AW446" s="114"/>
      <c r="AX446" s="114"/>
      <c r="AY446" s="114"/>
      <c r="AZ446" s="117"/>
      <c r="BG446" s="128"/>
      <c r="BH446" s="23">
        <f t="shared" ref="BH446" ca="1" si="7613">RANDBETWEEN(2,10)</f>
        <v>3</v>
      </c>
      <c r="BI446" s="120"/>
      <c r="BJ446" s="128"/>
      <c r="BK446" s="23">
        <f t="shared" ca="1" si="2496"/>
        <v>6</v>
      </c>
      <c r="BL446">
        <f t="shared" ref="BL446" ca="1" si="7614">BH446</f>
        <v>3</v>
      </c>
      <c r="BM446">
        <f t="shared" ref="BM446" ca="1" si="7615">BK446</f>
        <v>6</v>
      </c>
      <c r="BN446" s="114"/>
      <c r="BO446" s="114"/>
      <c r="BP446" s="114"/>
      <c r="BQ446" s="129"/>
      <c r="BR446" s="55">
        <f t="shared" ref="BR446" ca="1" si="7616">IF(BN445&gt;BO445,BH446,BK446)</f>
        <v>3</v>
      </c>
      <c r="BS446" s="114"/>
      <c r="BT446" s="129"/>
      <c r="BU446" s="55">
        <f t="shared" ref="BU446" ca="1" si="7617">IF(BN445&lt;BO445,BH446,BK446)</f>
        <v>6</v>
      </c>
      <c r="BV446" s="27">
        <f t="shared" ref="BV446" ca="1" si="7618">IF(BN445&gt;BO445,BL446,BM446)</f>
        <v>3</v>
      </c>
      <c r="BW446" s="27">
        <f t="shared" ref="BW446" ca="1" si="7619">IF(BN445&lt;BO445,BL446,BM446)</f>
        <v>6</v>
      </c>
      <c r="BX446" s="27">
        <f t="shared" ref="BX446" ca="1" si="7620">BV446*BW446</f>
        <v>18</v>
      </c>
      <c r="BY446" s="114"/>
      <c r="BZ446" s="114"/>
      <c r="CA446">
        <f t="shared" ca="1" si="7608"/>
        <v>18</v>
      </c>
      <c r="CB446" s="25">
        <f t="shared" ref="CB446" ca="1" si="7621">CA446/GCD(CA445,CA446)</f>
        <v>3</v>
      </c>
      <c r="CD446" s="128"/>
      <c r="CE446" s="23">
        <f t="shared" ref="CE446" ca="1" si="7622">CB446</f>
        <v>3</v>
      </c>
      <c r="CG446"/>
      <c r="CK446" s="5"/>
    </row>
    <row r="447" spans="2:92" ht="32" customHeight="1" thickBot="1" x14ac:dyDescent="0.6">
      <c r="B447" s="61"/>
      <c r="C447" s="130" t="s">
        <v>219</v>
      </c>
      <c r="D447" s="114">
        <v>22</v>
      </c>
      <c r="E447" s="114">
        <f t="shared" ref="E447" ca="1" si="7623">BQ447</f>
        <v>10</v>
      </c>
      <c r="F447" s="60">
        <f t="shared" ca="1" si="7568"/>
        <v>7</v>
      </c>
      <c r="G447" s="114" t="str">
        <f t="shared" ref="G447" si="7624">BS447</f>
        <v>　－　</v>
      </c>
      <c r="H447" s="114">
        <f t="shared" ref="H447" ca="1" si="7625">BT447</f>
        <v>2</v>
      </c>
      <c r="I447" s="60">
        <f t="shared" ca="1" si="7571"/>
        <v>8</v>
      </c>
      <c r="J447" s="26"/>
      <c r="K447" s="114">
        <f t="shared" ref="K447" ca="1" si="7626">CD447</f>
        <v>8</v>
      </c>
      <c r="L447" s="58">
        <f t="shared" ca="1" si="7573"/>
        <v>3</v>
      </c>
      <c r="M447" s="118" t="str">
        <f t="shared" ref="M447" ca="1" si="7627">IF(L448=1,"=","")</f>
        <v/>
      </c>
      <c r="N447" s="54"/>
      <c r="O447" s="118" t="str">
        <f t="shared" ref="O447" ca="1" si="7628">IF(L447=0,K447,"")</f>
        <v/>
      </c>
      <c r="P447" s="118" t="s">
        <v>250</v>
      </c>
      <c r="Q447" s="121">
        <f t="shared" ref="Q447" ca="1" si="7629">IF(E447="","",E447)</f>
        <v>10</v>
      </c>
      <c r="R447" s="114" t="s">
        <v>249</v>
      </c>
      <c r="S447" s="122">
        <f t="shared" ref="S447" ca="1" si="7630">F447</f>
        <v>7</v>
      </c>
      <c r="T447" s="114" t="s">
        <v>216</v>
      </c>
      <c r="U447" s="122">
        <f t="shared" ref="U447" ca="1" si="7631">F448</f>
        <v>8</v>
      </c>
      <c r="V447" s="114" t="s">
        <v>217</v>
      </c>
      <c r="W447" s="120" t="str">
        <f t="shared" ref="W447" si="7632">G447</f>
        <v>　－　</v>
      </c>
      <c r="X447" s="56"/>
      <c r="Y447" s="121">
        <f t="shared" ref="Y447" ca="1" si="7633">IF(H447="","",H447)</f>
        <v>2</v>
      </c>
      <c r="Z447" s="114" t="s">
        <v>249</v>
      </c>
      <c r="AA447" s="122">
        <f t="shared" ref="AA447" ca="1" si="7634">I447</f>
        <v>8</v>
      </c>
      <c r="AB447" s="114" t="s">
        <v>216</v>
      </c>
      <c r="AC447" s="122">
        <f t="shared" ref="AC447" ca="1" si="7635">I448</f>
        <v>10</v>
      </c>
      <c r="AD447" s="114" t="s">
        <v>217</v>
      </c>
      <c r="AE447" s="27"/>
      <c r="AF447" s="114" t="s">
        <v>233</v>
      </c>
      <c r="AG447" t="s">
        <v>230</v>
      </c>
      <c r="AH447" t="s">
        <v>250</v>
      </c>
      <c r="AI447" s="1">
        <f t="shared" ref="AI447" ca="1" si="7636">IF(K447="","",K447)</f>
        <v>8</v>
      </c>
      <c r="AJ447" t="s">
        <v>249</v>
      </c>
      <c r="AK447" s="1">
        <f t="shared" ref="AK447" ca="1" si="7637">L447</f>
        <v>3</v>
      </c>
      <c r="AL447" t="s">
        <v>216</v>
      </c>
      <c r="AM447" s="1">
        <f t="shared" ref="AM447" ca="1" si="7638">L448</f>
        <v>40</v>
      </c>
      <c r="AN447" t="s">
        <v>217</v>
      </c>
      <c r="AO447" t="s">
        <v>230</v>
      </c>
      <c r="AP447" s="114" t="str">
        <f t="shared" ca="1" si="7318"/>
        <v>\\(\\quad \\displaystyle 10\\frac{7}{8}　－　2\\frac{8}{10}　=　 \\)</v>
      </c>
      <c r="AQ447" t="str">
        <f t="shared" ca="1" si="6193"/>
        <v>\\(\\quad \\displaystyle 8\\frac{3}{40} \\)</v>
      </c>
      <c r="AS447" s="114" t="str">
        <f t="shared" ref="AS447" ca="1" si="7639">AP447</f>
        <v>\\(\\quad \\displaystyle 10\\frac{7}{8}　－　2\\frac{8}{10}　=　 \\)</v>
      </c>
      <c r="AT447" s="114" t="str">
        <f t="shared" ref="AT447" ca="1" si="7640">IF(O447="",AQ447,AQ448)</f>
        <v>\\(\\quad \\displaystyle 8\\frac{3}{40} \\)</v>
      </c>
      <c r="AU447" s="114" t="s">
        <v>60</v>
      </c>
      <c r="AV447" s="115" t="s">
        <v>222</v>
      </c>
      <c r="AW447" s="115" t="str">
        <f t="shared" ref="AW447" ca="1" si="7641">AS447</f>
        <v>\\(\\quad \\displaystyle 10\\frac{7}{8}　－　2\\frac{8}{10}　=　 \\)</v>
      </c>
      <c r="AX447" s="115" t="str">
        <f t="shared" ref="AX447" ca="1" si="7642">AT447</f>
        <v>\\(\\quad \\displaystyle 8\\frac{3}{40} \\)</v>
      </c>
      <c r="AY447" s="115" t="s">
        <v>62</v>
      </c>
      <c r="AZ447" s="116" t="str">
        <f t="shared" ref="AZ447" ca="1" si="7643">"INSERT INTO "&amp;AU447&amp;"(tangen,question,answer,editor,date,count) VALUES('"&amp;AV447&amp;"','"&amp;AW447&amp;"','"&amp;AX447&amp;"','"&amp;AY447&amp;"',NOW(),0);"</f>
        <v>INSERT INTO math(tangen,question,answer,editor,date,count) VALUES('m3900','\\(\\quad \\displaystyle 10\\frac{7}{8}　－　2\\frac{8}{10}　=　 \\)','\\(\\quad \\displaystyle 8\\frac{3}{40} \\)','harazono',NOW(),0);</v>
      </c>
      <c r="BG447" s="128">
        <f t="shared" ref="BG447" ca="1" si="7644">RANDBETWEEN(2,10)</f>
        <v>10</v>
      </c>
      <c r="BH447" s="22">
        <f t="shared" ref="BH447" ca="1" si="7645">RANDBETWEEN(1,BH448-1)</f>
        <v>7</v>
      </c>
      <c r="BI447" s="120" t="s">
        <v>235</v>
      </c>
      <c r="BJ447" s="128">
        <f t="shared" ref="BJ447" ca="1" si="7646">RANDBETWEEN(1,BG447-1)</f>
        <v>2</v>
      </c>
      <c r="BK447" s="22">
        <f t="shared" ref="BK447" ca="1" si="7647">RANDBETWEEN(1,BK448-1)</f>
        <v>8</v>
      </c>
      <c r="BL447">
        <f t="shared" ref="BL447" ca="1" si="7648">(BH447+BG447*BH448)</f>
        <v>87</v>
      </c>
      <c r="BM447">
        <f t="shared" ref="BM447" ca="1" si="7649">BK447+BJ447*BK448</f>
        <v>28</v>
      </c>
      <c r="BN447" s="114">
        <f t="shared" ref="BN447" ca="1" si="7650">(BH447+BG447*BH448)/BH448</f>
        <v>10.875</v>
      </c>
      <c r="BO447" s="114">
        <f t="shared" ref="BO447" ca="1" si="7651">(BK447+BJ447*BK448)/BK448</f>
        <v>2.8</v>
      </c>
      <c r="BP447" s="114" t="s">
        <v>26</v>
      </c>
      <c r="BQ447" s="129">
        <f t="shared" ref="BQ447" ca="1" si="7652">IF(BN447&gt;BO447,BG447,BJ447)</f>
        <v>10</v>
      </c>
      <c r="BR447" s="57">
        <f t="shared" ref="BR447" ca="1" si="7653">IF(BN447&gt;BO447,BH447,BK447)</f>
        <v>7</v>
      </c>
      <c r="BS447" s="114" t="str">
        <f t="shared" ref="BS447" si="7654">BI447</f>
        <v>　－　</v>
      </c>
      <c r="BT447" s="129">
        <f t="shared" ref="BT447" ca="1" si="7655">IF(BN447&lt;BO447,BG447,BJ447)</f>
        <v>2</v>
      </c>
      <c r="BU447" s="57">
        <f t="shared" ref="BU447" ca="1" si="7656">IF(BN447&lt;BO447,BH447,BK447)</f>
        <v>8</v>
      </c>
      <c r="BV447" s="27">
        <f t="shared" ref="BV447" ca="1" si="7657">IF(BN447&gt;BO447,BL447,BM447)</f>
        <v>87</v>
      </c>
      <c r="BW447" s="27">
        <f t="shared" ref="BW447" ca="1" si="7658">IF(BN447&lt;BO447,BL447,BM447)</f>
        <v>28</v>
      </c>
      <c r="BX447" s="58">
        <f t="shared" ref="BX447" ca="1" si="7659">BV447*BW448-BW447*BV448</f>
        <v>646</v>
      </c>
      <c r="BY447" s="114" t="s">
        <v>26</v>
      </c>
      <c r="BZ447" s="114" t="str">
        <f t="shared" ref="BZ447" ca="1" si="7660">IF(BX447&lt;0,"-","")</f>
        <v/>
      </c>
      <c r="CA447" s="30">
        <f t="shared" ca="1" si="7608"/>
        <v>646</v>
      </c>
      <c r="CB447" s="24">
        <f t="shared" ref="CB447" ca="1" si="7661">CA447/GCD(CA447,CA448)</f>
        <v>323</v>
      </c>
      <c r="CD447" s="128">
        <f t="shared" ref="CD447" ca="1" si="7662">QUOTIENT(CB447,CB448)</f>
        <v>8</v>
      </c>
      <c r="CE447" s="57">
        <f t="shared" ref="CE447" ca="1" si="7663">MOD(CB447,CB448)</f>
        <v>3</v>
      </c>
      <c r="CG447"/>
      <c r="CK447" s="5"/>
    </row>
    <row r="448" spans="2:92" ht="32" customHeight="1" x14ac:dyDescent="0.55000000000000004">
      <c r="B448" s="61"/>
      <c r="C448" s="131"/>
      <c r="D448" s="114"/>
      <c r="E448" s="114"/>
      <c r="F448" s="59">
        <f t="shared" ca="1" si="7568"/>
        <v>8</v>
      </c>
      <c r="G448" s="114"/>
      <c r="H448" s="114"/>
      <c r="I448" s="59">
        <f t="shared" ca="1" si="7571"/>
        <v>10</v>
      </c>
      <c r="J448" s="26"/>
      <c r="K448" s="114"/>
      <c r="L448" s="27">
        <f t="shared" ca="1" si="7573"/>
        <v>40</v>
      </c>
      <c r="M448" s="118"/>
      <c r="N448" s="54"/>
      <c r="O448" s="118"/>
      <c r="P448" s="118"/>
      <c r="Q448" s="121"/>
      <c r="R448" s="114"/>
      <c r="S448" s="122"/>
      <c r="T448" s="114"/>
      <c r="U448" s="122"/>
      <c r="V448" s="114"/>
      <c r="W448" s="120"/>
      <c r="X448" s="56"/>
      <c r="Y448" s="121"/>
      <c r="Z448" s="114"/>
      <c r="AA448" s="122"/>
      <c r="AB448" s="114"/>
      <c r="AC448" s="122"/>
      <c r="AD448" s="114"/>
      <c r="AE448" s="27"/>
      <c r="AF448" s="114"/>
      <c r="AG448" t="s">
        <v>230</v>
      </c>
      <c r="AH448" t="s">
        <v>250</v>
      </c>
      <c r="AI448" s="1" t="str">
        <f t="shared" ref="AI448" ca="1" si="7664">IF(O447="","",O447)</f>
        <v/>
      </c>
      <c r="AK448" s="1"/>
      <c r="AM448" s="1"/>
      <c r="AO448" t="s">
        <v>230</v>
      </c>
      <c r="AP448" s="114"/>
      <c r="AQ448" t="str">
        <f t="shared" ca="1" si="6193"/>
        <v>\\(\\quad \\displaystyle  \\)</v>
      </c>
      <c r="AS448" s="114"/>
      <c r="AT448" s="114"/>
      <c r="AU448" s="114"/>
      <c r="AV448" s="114"/>
      <c r="AW448" s="114"/>
      <c r="AX448" s="114"/>
      <c r="AY448" s="114"/>
      <c r="AZ448" s="117"/>
      <c r="BG448" s="128"/>
      <c r="BH448" s="23">
        <f t="shared" ref="BH448" ca="1" si="7665">RANDBETWEEN(2,10)</f>
        <v>8</v>
      </c>
      <c r="BI448" s="120"/>
      <c r="BJ448" s="128"/>
      <c r="BK448" s="23">
        <f t="shared" ca="1" si="2496"/>
        <v>10</v>
      </c>
      <c r="BL448">
        <f t="shared" ref="BL448" ca="1" si="7666">BH448</f>
        <v>8</v>
      </c>
      <c r="BM448">
        <f t="shared" ref="BM448" ca="1" si="7667">BK448</f>
        <v>10</v>
      </c>
      <c r="BN448" s="114"/>
      <c r="BO448" s="114"/>
      <c r="BP448" s="114"/>
      <c r="BQ448" s="129"/>
      <c r="BR448" s="55">
        <f t="shared" ref="BR448" ca="1" si="7668">IF(BN447&gt;BO447,BH448,BK448)</f>
        <v>8</v>
      </c>
      <c r="BS448" s="114"/>
      <c r="BT448" s="129"/>
      <c r="BU448" s="55">
        <f t="shared" ref="BU448" ca="1" si="7669">IF(BN447&lt;BO447,BH448,BK448)</f>
        <v>10</v>
      </c>
      <c r="BV448" s="27">
        <f t="shared" ref="BV448" ca="1" si="7670">IF(BN447&gt;BO447,BL448,BM448)</f>
        <v>8</v>
      </c>
      <c r="BW448" s="27">
        <f t="shared" ref="BW448" ca="1" si="7671">IF(BN447&lt;BO447,BL448,BM448)</f>
        <v>10</v>
      </c>
      <c r="BX448" s="27">
        <f t="shared" ref="BX448" ca="1" si="7672">BV448*BW448</f>
        <v>80</v>
      </c>
      <c r="BY448" s="114"/>
      <c r="BZ448" s="114"/>
      <c r="CA448">
        <f t="shared" ca="1" si="7608"/>
        <v>80</v>
      </c>
      <c r="CB448" s="25">
        <f t="shared" ref="CB448" ca="1" si="7673">CA448/GCD(CA447,CA448)</f>
        <v>40</v>
      </c>
      <c r="CD448" s="128"/>
      <c r="CE448" s="23">
        <f t="shared" ref="CE448" ca="1" si="7674">CB448</f>
        <v>40</v>
      </c>
      <c r="CG448"/>
      <c r="CK448" s="5"/>
    </row>
    <row r="449" spans="2:89" ht="32" customHeight="1" thickBot="1" x14ac:dyDescent="0.6">
      <c r="B449" s="61"/>
      <c r="C449" s="130" t="s">
        <v>219</v>
      </c>
      <c r="D449" s="114">
        <v>23</v>
      </c>
      <c r="E449" s="114">
        <f t="shared" ref="E449" ca="1" si="7675">BQ449</f>
        <v>7</v>
      </c>
      <c r="F449" s="60">
        <f t="shared" ca="1" si="7568"/>
        <v>1</v>
      </c>
      <c r="G449" s="114" t="str">
        <f t="shared" ref="G449" si="7676">BS449</f>
        <v>　－　</v>
      </c>
      <c r="H449" s="114">
        <f t="shared" ref="H449" ca="1" si="7677">BT449</f>
        <v>6</v>
      </c>
      <c r="I449" s="60">
        <f t="shared" ca="1" si="7571"/>
        <v>7</v>
      </c>
      <c r="J449" s="26"/>
      <c r="K449" s="114">
        <f t="shared" ref="K449" ca="1" si="7678">CD449</f>
        <v>0</v>
      </c>
      <c r="L449" s="58">
        <f t="shared" ca="1" si="7573"/>
        <v>9</v>
      </c>
      <c r="M449" s="118" t="str">
        <f t="shared" ref="M449" ca="1" si="7679">IF(L450=1,"=","")</f>
        <v/>
      </c>
      <c r="N449" s="54"/>
      <c r="O449" s="118" t="str">
        <f t="shared" ref="O449" ca="1" si="7680">IF(L449=0,K449,"")</f>
        <v/>
      </c>
      <c r="P449" s="118" t="s">
        <v>250</v>
      </c>
      <c r="Q449" s="121">
        <f t="shared" ref="Q449" ca="1" si="7681">IF(E449="","",E449)</f>
        <v>7</v>
      </c>
      <c r="R449" s="114" t="s">
        <v>249</v>
      </c>
      <c r="S449" s="122">
        <f t="shared" ref="S449" ca="1" si="7682">F449</f>
        <v>1</v>
      </c>
      <c r="T449" s="114" t="s">
        <v>216</v>
      </c>
      <c r="U449" s="122">
        <f t="shared" ref="U449" ca="1" si="7683">F450</f>
        <v>10</v>
      </c>
      <c r="V449" s="114" t="s">
        <v>217</v>
      </c>
      <c r="W449" s="120" t="str">
        <f t="shared" ref="W449" si="7684">G449</f>
        <v>　－　</v>
      </c>
      <c r="X449" s="56"/>
      <c r="Y449" s="121">
        <f t="shared" ref="Y449" ca="1" si="7685">IF(H449="","",H449)</f>
        <v>6</v>
      </c>
      <c r="Z449" s="114" t="s">
        <v>249</v>
      </c>
      <c r="AA449" s="122">
        <f t="shared" ref="AA449" ca="1" si="7686">I449</f>
        <v>7</v>
      </c>
      <c r="AB449" s="114" t="s">
        <v>216</v>
      </c>
      <c r="AC449" s="122">
        <f t="shared" ref="AC449" ca="1" si="7687">I450</f>
        <v>8</v>
      </c>
      <c r="AD449" s="114" t="s">
        <v>217</v>
      </c>
      <c r="AE449" s="27"/>
      <c r="AF449" s="114" t="s">
        <v>233</v>
      </c>
      <c r="AG449" t="s">
        <v>230</v>
      </c>
      <c r="AH449" t="s">
        <v>250</v>
      </c>
      <c r="AI449" s="1">
        <f t="shared" ref="AI449" ca="1" si="7688">IF(K449="","",K449)</f>
        <v>0</v>
      </c>
      <c r="AJ449" t="s">
        <v>249</v>
      </c>
      <c r="AK449" s="1">
        <f t="shared" ref="AK449" ca="1" si="7689">L449</f>
        <v>9</v>
      </c>
      <c r="AL449" t="s">
        <v>216</v>
      </c>
      <c r="AM449" s="1">
        <f t="shared" ref="AM449" ca="1" si="7690">L450</f>
        <v>40</v>
      </c>
      <c r="AN449" t="s">
        <v>217</v>
      </c>
      <c r="AO449" t="s">
        <v>230</v>
      </c>
      <c r="AP449" s="114" t="str">
        <f t="shared" ca="1" si="7318"/>
        <v>\\(\\quad \\displaystyle 7\\frac{1}{10}　－　6\\frac{7}{8}　=　 \\)</v>
      </c>
      <c r="AQ449" t="str">
        <f t="shared" ca="1" si="6193"/>
        <v>\\(\\quad \\displaystyle 0\\frac{9}{40} \\)</v>
      </c>
      <c r="AS449" s="114" t="str">
        <f t="shared" ref="AS449" ca="1" si="7691">AP449</f>
        <v>\\(\\quad \\displaystyle 7\\frac{1}{10}　－　6\\frac{7}{8}　=　 \\)</v>
      </c>
      <c r="AT449" s="114" t="str">
        <f t="shared" ref="AT449" ca="1" si="7692">IF(O449="",AQ449,AQ450)</f>
        <v>\\(\\quad \\displaystyle 0\\frac{9}{40} \\)</v>
      </c>
      <c r="AU449" s="114" t="s">
        <v>60</v>
      </c>
      <c r="AV449" s="115" t="s">
        <v>222</v>
      </c>
      <c r="AW449" s="115" t="str">
        <f t="shared" ref="AW449" ca="1" si="7693">AS449</f>
        <v>\\(\\quad \\displaystyle 7\\frac{1}{10}　－　6\\frac{7}{8}　=　 \\)</v>
      </c>
      <c r="AX449" s="115" t="str">
        <f t="shared" ref="AX449" ca="1" si="7694">AT449</f>
        <v>\\(\\quad \\displaystyle 0\\frac{9}{40} \\)</v>
      </c>
      <c r="AY449" s="115" t="s">
        <v>62</v>
      </c>
      <c r="AZ449" s="116" t="str">
        <f t="shared" ref="AZ449" ca="1" si="7695">"INSERT INTO "&amp;AU449&amp;"(tangen,question,answer,editor,date,count) VALUES('"&amp;AV449&amp;"','"&amp;AW449&amp;"','"&amp;AX449&amp;"','"&amp;AY449&amp;"',NOW(),0);"</f>
        <v>INSERT INTO math(tangen,question,answer,editor,date,count) VALUES('m3900','\\(\\quad \\displaystyle 7\\frac{1}{10}　－　6\\frac{7}{8}　=　 \\)','\\(\\quad \\displaystyle 0\\frac{9}{40} \\)','harazono',NOW(),0);</v>
      </c>
      <c r="BG449" s="128">
        <f t="shared" ref="BG449" ca="1" si="7696">RANDBETWEEN(2,10)</f>
        <v>7</v>
      </c>
      <c r="BH449" s="22">
        <f t="shared" ref="BH449" ca="1" si="7697">RANDBETWEEN(1,BH450-1)</f>
        <v>1</v>
      </c>
      <c r="BI449" s="120" t="s">
        <v>235</v>
      </c>
      <c r="BJ449" s="128">
        <f t="shared" ref="BJ449" ca="1" si="7698">RANDBETWEEN(1,BG449-1)</f>
        <v>6</v>
      </c>
      <c r="BK449" s="22">
        <f t="shared" ref="BK449" ca="1" si="7699">RANDBETWEEN(1,BK450-1)</f>
        <v>7</v>
      </c>
      <c r="BL449">
        <f t="shared" ref="BL449" ca="1" si="7700">(BH449+BG449*BH450)</f>
        <v>71</v>
      </c>
      <c r="BM449">
        <f t="shared" ref="BM449" ca="1" si="7701">BK449+BJ449*BK450</f>
        <v>55</v>
      </c>
      <c r="BN449" s="114">
        <f t="shared" ref="BN449" ca="1" si="7702">(BH449+BG449*BH450)/BH450</f>
        <v>7.1</v>
      </c>
      <c r="BO449" s="114">
        <f t="shared" ref="BO449" ca="1" si="7703">(BK449+BJ449*BK450)/BK450</f>
        <v>6.875</v>
      </c>
      <c r="BP449" s="114" t="s">
        <v>26</v>
      </c>
      <c r="BQ449" s="129">
        <f t="shared" ref="BQ449" ca="1" si="7704">IF(BN449&gt;BO449,BG449,BJ449)</f>
        <v>7</v>
      </c>
      <c r="BR449" s="57">
        <f t="shared" ref="BR449" ca="1" si="7705">IF(BN449&gt;BO449,BH449,BK449)</f>
        <v>1</v>
      </c>
      <c r="BS449" s="114" t="str">
        <f t="shared" ref="BS449" si="7706">BI449</f>
        <v>　－　</v>
      </c>
      <c r="BT449" s="129">
        <f t="shared" ref="BT449" ca="1" si="7707">IF(BN449&lt;BO449,BG449,BJ449)</f>
        <v>6</v>
      </c>
      <c r="BU449" s="57">
        <f t="shared" ref="BU449" ca="1" si="7708">IF(BN449&lt;BO449,BH449,BK449)</f>
        <v>7</v>
      </c>
      <c r="BV449" s="27">
        <f t="shared" ref="BV449" ca="1" si="7709">IF(BN449&gt;BO449,BL449,BM449)</f>
        <v>71</v>
      </c>
      <c r="BW449" s="27">
        <f t="shared" ref="BW449" ca="1" si="7710">IF(BN449&lt;BO449,BL449,BM449)</f>
        <v>55</v>
      </c>
      <c r="BX449" s="58">
        <f t="shared" ref="BX449" ca="1" si="7711">BV449*BW450-BW449*BV450</f>
        <v>18</v>
      </c>
      <c r="BY449" s="114" t="s">
        <v>26</v>
      </c>
      <c r="BZ449" s="114" t="str">
        <f t="shared" ref="BZ449" ca="1" si="7712">IF(BX449&lt;0,"-","")</f>
        <v/>
      </c>
      <c r="CA449" s="30">
        <f t="shared" ca="1" si="7608"/>
        <v>18</v>
      </c>
      <c r="CB449" s="24">
        <f t="shared" ref="CB449" ca="1" si="7713">CA449/GCD(CA449,CA450)</f>
        <v>9</v>
      </c>
      <c r="CD449" s="128">
        <f t="shared" ref="CD449" ca="1" si="7714">QUOTIENT(CB449,CB450)</f>
        <v>0</v>
      </c>
      <c r="CE449" s="57">
        <f t="shared" ref="CE449" ca="1" si="7715">MOD(CB449,CB450)</f>
        <v>9</v>
      </c>
      <c r="CG449"/>
      <c r="CK449" s="5"/>
    </row>
    <row r="450" spans="2:89" ht="32" customHeight="1" x14ac:dyDescent="0.55000000000000004">
      <c r="B450" s="61"/>
      <c r="C450" s="131"/>
      <c r="D450" s="114"/>
      <c r="E450" s="114"/>
      <c r="F450" s="59">
        <f t="shared" ca="1" si="7568"/>
        <v>10</v>
      </c>
      <c r="G450" s="114"/>
      <c r="H450" s="114"/>
      <c r="I450" s="59">
        <f t="shared" ca="1" si="7571"/>
        <v>8</v>
      </c>
      <c r="J450" s="26"/>
      <c r="K450" s="114"/>
      <c r="L450" s="27">
        <f t="shared" ca="1" si="7573"/>
        <v>40</v>
      </c>
      <c r="M450" s="118"/>
      <c r="N450" s="54"/>
      <c r="O450" s="118"/>
      <c r="P450" s="118"/>
      <c r="Q450" s="121"/>
      <c r="R450" s="114"/>
      <c r="S450" s="122"/>
      <c r="T450" s="114"/>
      <c r="U450" s="122"/>
      <c r="V450" s="114"/>
      <c r="W450" s="120"/>
      <c r="X450" s="56"/>
      <c r="Y450" s="121"/>
      <c r="Z450" s="114"/>
      <c r="AA450" s="122"/>
      <c r="AB450" s="114"/>
      <c r="AC450" s="122"/>
      <c r="AD450" s="114"/>
      <c r="AE450" s="27"/>
      <c r="AF450" s="114"/>
      <c r="AG450" t="s">
        <v>230</v>
      </c>
      <c r="AH450" t="s">
        <v>250</v>
      </c>
      <c r="AI450" s="1" t="str">
        <f t="shared" ref="AI450" ca="1" si="7716">IF(O449="","",O449)</f>
        <v/>
      </c>
      <c r="AK450" s="1"/>
      <c r="AM450" s="1"/>
      <c r="AO450" t="s">
        <v>230</v>
      </c>
      <c r="AP450" s="114"/>
      <c r="AQ450" t="str">
        <f t="shared" ca="1" si="6193"/>
        <v>\\(\\quad \\displaystyle  \\)</v>
      </c>
      <c r="AS450" s="114"/>
      <c r="AT450" s="114"/>
      <c r="AU450" s="114"/>
      <c r="AV450" s="114"/>
      <c r="AW450" s="114"/>
      <c r="AX450" s="114"/>
      <c r="AY450" s="114"/>
      <c r="AZ450" s="117"/>
      <c r="BG450" s="128"/>
      <c r="BH450" s="23">
        <f t="shared" ref="BH450" ca="1" si="7717">RANDBETWEEN(2,10)</f>
        <v>10</v>
      </c>
      <c r="BI450" s="120"/>
      <c r="BJ450" s="128"/>
      <c r="BK450" s="23">
        <f t="shared" ca="1" si="2496"/>
        <v>8</v>
      </c>
      <c r="BL450">
        <f t="shared" ref="BL450" ca="1" si="7718">BH450</f>
        <v>10</v>
      </c>
      <c r="BM450">
        <f t="shared" ref="BM450" ca="1" si="7719">BK450</f>
        <v>8</v>
      </c>
      <c r="BN450" s="114"/>
      <c r="BO450" s="114"/>
      <c r="BP450" s="114"/>
      <c r="BQ450" s="129"/>
      <c r="BR450" s="55">
        <f t="shared" ref="BR450" ca="1" si="7720">IF(BN449&gt;BO449,BH450,BK450)</f>
        <v>10</v>
      </c>
      <c r="BS450" s="114"/>
      <c r="BT450" s="129"/>
      <c r="BU450" s="55">
        <f t="shared" ref="BU450" ca="1" si="7721">IF(BN449&lt;BO449,BH450,BK450)</f>
        <v>8</v>
      </c>
      <c r="BV450" s="27">
        <f t="shared" ref="BV450" ca="1" si="7722">IF(BN449&gt;BO449,BL450,BM450)</f>
        <v>10</v>
      </c>
      <c r="BW450" s="27">
        <f t="shared" ref="BW450" ca="1" si="7723">IF(BN449&lt;BO449,BL450,BM450)</f>
        <v>8</v>
      </c>
      <c r="BX450" s="27">
        <f t="shared" ref="BX450" ca="1" si="7724">BV450*BW450</f>
        <v>80</v>
      </c>
      <c r="BY450" s="114"/>
      <c r="BZ450" s="114"/>
      <c r="CA450">
        <f t="shared" ca="1" si="7608"/>
        <v>80</v>
      </c>
      <c r="CB450" s="25">
        <f t="shared" ref="CB450" ca="1" si="7725">CA450/GCD(CA449,CA450)</f>
        <v>40</v>
      </c>
      <c r="CD450" s="128"/>
      <c r="CE450" s="23">
        <f t="shared" ref="CE450" ca="1" si="7726">CB450</f>
        <v>40</v>
      </c>
      <c r="CG450"/>
      <c r="CK450" s="5"/>
    </row>
    <row r="451" spans="2:89" ht="32" customHeight="1" thickBot="1" x14ac:dyDescent="0.6">
      <c r="B451" s="61"/>
      <c r="C451" s="130" t="s">
        <v>219</v>
      </c>
      <c r="D451" s="114">
        <v>24</v>
      </c>
      <c r="E451" s="114">
        <f t="shared" ref="E451" ca="1" si="7727">BQ451</f>
        <v>4</v>
      </c>
      <c r="F451" s="60">
        <f t="shared" ca="1" si="7568"/>
        <v>1</v>
      </c>
      <c r="G451" s="114" t="str">
        <f t="shared" ref="G451" si="7728">BS451</f>
        <v>　－　</v>
      </c>
      <c r="H451" s="114">
        <f t="shared" ref="H451" ca="1" si="7729">BT451</f>
        <v>2</v>
      </c>
      <c r="I451" s="60">
        <f t="shared" ca="1" si="7571"/>
        <v>2</v>
      </c>
      <c r="J451" s="26"/>
      <c r="K451" s="114">
        <f t="shared" ref="K451" ca="1" si="7730">CD451</f>
        <v>1</v>
      </c>
      <c r="L451" s="58">
        <f t="shared" ca="1" si="7573"/>
        <v>58</v>
      </c>
      <c r="M451" s="118" t="str">
        <f t="shared" ref="M451:M503" ca="1" si="7731">IF(L452=1,"=","")</f>
        <v/>
      </c>
      <c r="N451" s="54"/>
      <c r="O451" s="118" t="str">
        <f t="shared" ref="O451" ca="1" si="7732">IF(L451=0,K451,"")</f>
        <v/>
      </c>
      <c r="P451" s="118" t="s">
        <v>250</v>
      </c>
      <c r="Q451" s="121">
        <f t="shared" ref="Q451" ca="1" si="7733">IF(E451="","",E451)</f>
        <v>4</v>
      </c>
      <c r="R451" s="114" t="s">
        <v>249</v>
      </c>
      <c r="S451" s="122">
        <f t="shared" ref="S451" ca="1" si="7734">F451</f>
        <v>1</v>
      </c>
      <c r="T451" s="114" t="s">
        <v>216</v>
      </c>
      <c r="U451" s="122">
        <f t="shared" ref="U451" ca="1" si="7735">F452</f>
        <v>7</v>
      </c>
      <c r="V451" s="114" t="s">
        <v>217</v>
      </c>
      <c r="W451" s="120" t="str">
        <f t="shared" ref="W451" si="7736">G451</f>
        <v>　－　</v>
      </c>
      <c r="X451" s="56"/>
      <c r="Y451" s="121">
        <f t="shared" ref="Y451" ca="1" si="7737">IF(H451="","",H451)</f>
        <v>2</v>
      </c>
      <c r="Z451" s="114" t="s">
        <v>249</v>
      </c>
      <c r="AA451" s="122">
        <f t="shared" ref="AA451" ca="1" si="7738">I451</f>
        <v>2</v>
      </c>
      <c r="AB451" s="114" t="s">
        <v>216</v>
      </c>
      <c r="AC451" s="122">
        <f t="shared" ref="AC451" ca="1" si="7739">I452</f>
        <v>9</v>
      </c>
      <c r="AD451" s="114" t="s">
        <v>217</v>
      </c>
      <c r="AE451" s="27"/>
      <c r="AF451" s="114" t="s">
        <v>233</v>
      </c>
      <c r="AG451" t="s">
        <v>230</v>
      </c>
      <c r="AH451" t="s">
        <v>250</v>
      </c>
      <c r="AI451" s="1">
        <f t="shared" ref="AI451" ca="1" si="7740">IF(K451="","",K451)</f>
        <v>1</v>
      </c>
      <c r="AJ451" t="s">
        <v>249</v>
      </c>
      <c r="AK451" s="1">
        <f t="shared" ref="AK451" ca="1" si="7741">L451</f>
        <v>58</v>
      </c>
      <c r="AL451" t="s">
        <v>216</v>
      </c>
      <c r="AM451" s="1">
        <f t="shared" ref="AM451" ca="1" si="7742">L452</f>
        <v>63</v>
      </c>
      <c r="AN451" t="s">
        <v>217</v>
      </c>
      <c r="AO451" t="s">
        <v>230</v>
      </c>
      <c r="AP451" s="114" t="str">
        <f t="shared" ca="1" si="7318"/>
        <v>\\(\\quad \\displaystyle 4\\frac{1}{7}　－　2\\frac{2}{9}　=　 \\)</v>
      </c>
      <c r="AQ451" t="str">
        <f t="shared" ref="AQ451:AQ514" ca="1" si="7743">AH451&amp;AI451&amp;AJ451&amp;AK451&amp;AL451&amp;AM451&amp;AN451&amp;AO451</f>
        <v>\\(\\quad \\displaystyle 1\\frac{58}{63} \\)</v>
      </c>
      <c r="AS451" s="114" t="str">
        <f t="shared" ref="AS451" ca="1" si="7744">AP451</f>
        <v>\\(\\quad \\displaystyle 4\\frac{1}{7}　－　2\\frac{2}{9}　=　 \\)</v>
      </c>
      <c r="AT451" s="114" t="str">
        <f t="shared" ref="AT451" ca="1" si="7745">IF(O451="",AQ451,AQ452)</f>
        <v>\\(\\quad \\displaystyle 1\\frac{58}{63} \\)</v>
      </c>
      <c r="AU451" s="114" t="s">
        <v>60</v>
      </c>
      <c r="AV451" s="115" t="s">
        <v>222</v>
      </c>
      <c r="AW451" s="115" t="str">
        <f t="shared" ref="AW451" ca="1" si="7746">AS451</f>
        <v>\\(\\quad \\displaystyle 4\\frac{1}{7}　－　2\\frac{2}{9}　=　 \\)</v>
      </c>
      <c r="AX451" s="115" t="str">
        <f t="shared" ref="AX451" ca="1" si="7747">AT451</f>
        <v>\\(\\quad \\displaystyle 1\\frac{58}{63} \\)</v>
      </c>
      <c r="AY451" s="115" t="s">
        <v>62</v>
      </c>
      <c r="AZ451" s="116" t="str">
        <f t="shared" ref="AZ451" ca="1" si="7748">"INSERT INTO "&amp;AU451&amp;"(tangen,question,answer,editor,date,count) VALUES('"&amp;AV451&amp;"','"&amp;AW451&amp;"','"&amp;AX451&amp;"','"&amp;AY451&amp;"',NOW(),0);"</f>
        <v>INSERT INTO math(tangen,question,answer,editor,date,count) VALUES('m3900','\\(\\quad \\displaystyle 4\\frac{1}{7}　－　2\\frac{2}{9}　=　 \\)','\\(\\quad \\displaystyle 1\\frac{58}{63} \\)','harazono',NOW(),0);</v>
      </c>
      <c r="BG451" s="128">
        <f t="shared" ref="BG451:BG503" ca="1" si="7749">RANDBETWEEN(2,10)</f>
        <v>4</v>
      </c>
      <c r="BH451" s="22">
        <f t="shared" ref="BH451" ca="1" si="7750">RANDBETWEEN(1,BH452-1)</f>
        <v>1</v>
      </c>
      <c r="BI451" s="120" t="s">
        <v>235</v>
      </c>
      <c r="BJ451" s="128">
        <f t="shared" ref="BJ451" ca="1" si="7751">RANDBETWEEN(1,BG451-1)</f>
        <v>2</v>
      </c>
      <c r="BK451" s="22">
        <f t="shared" ref="BK451" ca="1" si="7752">RANDBETWEEN(1,BK452-1)</f>
        <v>2</v>
      </c>
      <c r="BL451">
        <f t="shared" ref="BL451" ca="1" si="7753">(BH451+BG451*BH452)</f>
        <v>29</v>
      </c>
      <c r="BM451">
        <f t="shared" ref="BM451" ca="1" si="7754">BK451+BJ451*BK452</f>
        <v>20</v>
      </c>
      <c r="BN451" s="114">
        <f t="shared" ref="BN451" ca="1" si="7755">(BH451+BG451*BH452)/BH452</f>
        <v>4.1428571428571432</v>
      </c>
      <c r="BO451" s="114">
        <f t="shared" ref="BO451" ca="1" si="7756">(BK451+BJ451*BK452)/BK452</f>
        <v>2.2222222222222223</v>
      </c>
      <c r="BP451" s="114" t="s">
        <v>26</v>
      </c>
      <c r="BQ451" s="129">
        <f t="shared" ref="BQ451" ca="1" si="7757">IF(BN451&gt;BO451,BG451,BJ451)</f>
        <v>4</v>
      </c>
      <c r="BR451" s="57">
        <f t="shared" ref="BR451" ca="1" si="7758">IF(BN451&gt;BO451,BH451,BK451)</f>
        <v>1</v>
      </c>
      <c r="BS451" s="114" t="str">
        <f t="shared" ref="BS451" si="7759">BI451</f>
        <v>　－　</v>
      </c>
      <c r="BT451" s="129">
        <f t="shared" ref="BT451" ca="1" si="7760">IF(BN451&lt;BO451,BG451,BJ451)</f>
        <v>2</v>
      </c>
      <c r="BU451" s="57">
        <f t="shared" ref="BU451" ca="1" si="7761">IF(BN451&lt;BO451,BH451,BK451)</f>
        <v>2</v>
      </c>
      <c r="BV451" s="27">
        <f t="shared" ref="BV451" ca="1" si="7762">IF(BN451&gt;BO451,BL451,BM451)</f>
        <v>29</v>
      </c>
      <c r="BW451" s="27">
        <f t="shared" ref="BW451" ca="1" si="7763">IF(BN451&lt;BO451,BL451,BM451)</f>
        <v>20</v>
      </c>
      <c r="BX451" s="58">
        <f t="shared" ref="BX451" ca="1" si="7764">BV451*BW452-BW451*BV452</f>
        <v>121</v>
      </c>
      <c r="BY451" s="114" t="s">
        <v>26</v>
      </c>
      <c r="BZ451" s="114" t="str">
        <f t="shared" ref="BZ451" ca="1" si="7765">IF(BX451&lt;0,"-","")</f>
        <v/>
      </c>
      <c r="CA451" s="30">
        <f t="shared" ca="1" si="7608"/>
        <v>121</v>
      </c>
      <c r="CB451" s="24">
        <f t="shared" ref="CB451:CB503" ca="1" si="7766">CA451/GCD(CA451,CA452)</f>
        <v>121</v>
      </c>
      <c r="CD451" s="128">
        <f t="shared" ref="CD451" ca="1" si="7767">QUOTIENT(CB451,CB452)</f>
        <v>1</v>
      </c>
      <c r="CE451" s="57">
        <f t="shared" ref="CE451" ca="1" si="7768">MOD(CB451,CB452)</f>
        <v>58</v>
      </c>
      <c r="CG451"/>
      <c r="CK451" s="5"/>
    </row>
    <row r="452" spans="2:89" ht="32" customHeight="1" x14ac:dyDescent="0.55000000000000004">
      <c r="B452" s="61"/>
      <c r="C452" s="131"/>
      <c r="D452" s="114"/>
      <c r="E452" s="114"/>
      <c r="F452" s="59">
        <f t="shared" ca="1" si="7568"/>
        <v>7</v>
      </c>
      <c r="G452" s="114"/>
      <c r="H452" s="114"/>
      <c r="I452" s="59">
        <f t="shared" ca="1" si="7571"/>
        <v>9</v>
      </c>
      <c r="J452" s="26"/>
      <c r="K452" s="114"/>
      <c r="L452" s="27">
        <f t="shared" ca="1" si="7573"/>
        <v>63</v>
      </c>
      <c r="M452" s="118"/>
      <c r="N452" s="54"/>
      <c r="O452" s="118"/>
      <c r="P452" s="118"/>
      <c r="Q452" s="121"/>
      <c r="R452" s="114"/>
      <c r="S452" s="122"/>
      <c r="T452" s="114"/>
      <c r="U452" s="122"/>
      <c r="V452" s="114"/>
      <c r="W452" s="120"/>
      <c r="X452" s="56"/>
      <c r="Y452" s="121"/>
      <c r="Z452" s="114"/>
      <c r="AA452" s="122"/>
      <c r="AB452" s="114"/>
      <c r="AC452" s="122"/>
      <c r="AD452" s="114"/>
      <c r="AE452" s="27"/>
      <c r="AF452" s="114"/>
      <c r="AG452" t="s">
        <v>230</v>
      </c>
      <c r="AH452" t="s">
        <v>250</v>
      </c>
      <c r="AI452" s="1" t="str">
        <f t="shared" ref="AI452" ca="1" si="7769">IF(O451="","",O451)</f>
        <v/>
      </c>
      <c r="AK452" s="1"/>
      <c r="AM452" s="1"/>
      <c r="AO452" t="s">
        <v>230</v>
      </c>
      <c r="AP452" s="114"/>
      <c r="AQ452" t="str">
        <f t="shared" ca="1" si="7743"/>
        <v>\\(\\quad \\displaystyle  \\)</v>
      </c>
      <c r="AS452" s="114"/>
      <c r="AT452" s="114"/>
      <c r="AU452" s="114"/>
      <c r="AV452" s="114"/>
      <c r="AW452" s="114"/>
      <c r="AX452" s="114"/>
      <c r="AY452" s="114"/>
      <c r="AZ452" s="117"/>
      <c r="BG452" s="128"/>
      <c r="BH452" s="23">
        <f t="shared" ref="BH452:BH504" ca="1" si="7770">RANDBETWEEN(2,10)</f>
        <v>7</v>
      </c>
      <c r="BI452" s="120"/>
      <c r="BJ452" s="128"/>
      <c r="BK452" s="23">
        <f t="shared" ca="1" si="2496"/>
        <v>9</v>
      </c>
      <c r="BL452">
        <f t="shared" ref="BL452" ca="1" si="7771">BH452</f>
        <v>7</v>
      </c>
      <c r="BM452">
        <f t="shared" ref="BM452" ca="1" si="7772">BK452</f>
        <v>9</v>
      </c>
      <c r="BN452" s="114"/>
      <c r="BO452" s="114"/>
      <c r="BP452" s="114"/>
      <c r="BQ452" s="129"/>
      <c r="BR452" s="55">
        <f t="shared" ref="BR452" ca="1" si="7773">IF(BN451&gt;BO451,BH452,BK452)</f>
        <v>7</v>
      </c>
      <c r="BS452" s="114"/>
      <c r="BT452" s="129"/>
      <c r="BU452" s="55">
        <f t="shared" ref="BU452" ca="1" si="7774">IF(BN451&lt;BO451,BH452,BK452)</f>
        <v>9</v>
      </c>
      <c r="BV452" s="27">
        <f t="shared" ref="BV452" ca="1" si="7775">IF(BN451&gt;BO451,BL452,BM452)</f>
        <v>7</v>
      </c>
      <c r="BW452" s="27">
        <f t="shared" ref="BW452" ca="1" si="7776">IF(BN451&lt;BO451,BL452,BM452)</f>
        <v>9</v>
      </c>
      <c r="BX452" s="27">
        <f t="shared" ref="BX452" ca="1" si="7777">BV452*BW452</f>
        <v>63</v>
      </c>
      <c r="BY452" s="114"/>
      <c r="BZ452" s="114"/>
      <c r="CA452">
        <f t="shared" ca="1" si="7608"/>
        <v>63</v>
      </c>
      <c r="CB452" s="25">
        <f t="shared" ref="CB452:CB504" ca="1" si="7778">CA452/GCD(CA451,CA452)</f>
        <v>63</v>
      </c>
      <c r="CD452" s="128"/>
      <c r="CE452" s="23">
        <f t="shared" ref="CE452" ca="1" si="7779">CB452</f>
        <v>63</v>
      </c>
      <c r="CG452"/>
      <c r="CK452" s="5"/>
    </row>
    <row r="453" spans="2:89" ht="32" customHeight="1" thickBot="1" x14ac:dyDescent="0.6">
      <c r="B453" s="61"/>
      <c r="C453" s="130" t="s">
        <v>219</v>
      </c>
      <c r="D453" s="114">
        <v>25</v>
      </c>
      <c r="E453" s="114">
        <f t="shared" ref="E453" ca="1" si="7780">BQ453</f>
        <v>2</v>
      </c>
      <c r="F453" s="60">
        <f t="shared" ref="F453:F506" ca="1" si="7781">BR453</f>
        <v>4</v>
      </c>
      <c r="G453" s="114" t="str">
        <f t="shared" ref="G453" si="7782">BS453</f>
        <v>　－　</v>
      </c>
      <c r="H453" s="114">
        <f t="shared" ref="H453" ca="1" si="7783">BT453</f>
        <v>1</v>
      </c>
      <c r="I453" s="60">
        <f t="shared" ref="I453:I506" ca="1" si="7784">BU453</f>
        <v>6</v>
      </c>
      <c r="J453" s="26"/>
      <c r="K453" s="114">
        <f t="shared" ref="K453" ca="1" si="7785">CD453</f>
        <v>0</v>
      </c>
      <c r="L453" s="58">
        <f t="shared" ref="L453:L506" ca="1" si="7786">CE453</f>
        <v>9</v>
      </c>
      <c r="M453" s="118" t="str">
        <f t="shared" ca="1" si="7731"/>
        <v/>
      </c>
      <c r="N453" s="54"/>
      <c r="O453" s="118" t="str">
        <f t="shared" ref="O453" ca="1" si="7787">IF(L453=0,K453,"")</f>
        <v/>
      </c>
      <c r="P453" s="118" t="s">
        <v>250</v>
      </c>
      <c r="Q453" s="121">
        <f t="shared" ref="Q453" ca="1" si="7788">IF(E453="","",E453)</f>
        <v>2</v>
      </c>
      <c r="R453" s="114" t="s">
        <v>249</v>
      </c>
      <c r="S453" s="122">
        <f t="shared" ref="S453" ca="1" si="7789">F453</f>
        <v>4</v>
      </c>
      <c r="T453" s="114" t="s">
        <v>216</v>
      </c>
      <c r="U453" s="122">
        <f t="shared" ref="U453" ca="1" si="7790">F454</f>
        <v>8</v>
      </c>
      <c r="V453" s="114" t="s">
        <v>217</v>
      </c>
      <c r="W453" s="120" t="str">
        <f t="shared" ref="W453" si="7791">G453</f>
        <v>　－　</v>
      </c>
      <c r="X453" s="56"/>
      <c r="Y453" s="121">
        <f t="shared" ref="Y453" ca="1" si="7792">IF(H453="","",H453)</f>
        <v>1</v>
      </c>
      <c r="Z453" s="114" t="s">
        <v>249</v>
      </c>
      <c r="AA453" s="122">
        <f t="shared" ref="AA453" ca="1" si="7793">I453</f>
        <v>6</v>
      </c>
      <c r="AB453" s="114" t="s">
        <v>216</v>
      </c>
      <c r="AC453" s="122">
        <f t="shared" ref="AC453" ca="1" si="7794">I454</f>
        <v>7</v>
      </c>
      <c r="AD453" s="114" t="s">
        <v>217</v>
      </c>
      <c r="AE453" s="27"/>
      <c r="AF453" s="114" t="s">
        <v>233</v>
      </c>
      <c r="AG453" t="s">
        <v>230</v>
      </c>
      <c r="AH453" t="s">
        <v>250</v>
      </c>
      <c r="AI453" s="1">
        <f t="shared" ref="AI453" ca="1" si="7795">IF(K453="","",K453)</f>
        <v>0</v>
      </c>
      <c r="AJ453" t="s">
        <v>249</v>
      </c>
      <c r="AK453" s="1">
        <f t="shared" ref="AK453" ca="1" si="7796">L453</f>
        <v>9</v>
      </c>
      <c r="AL453" t="s">
        <v>216</v>
      </c>
      <c r="AM453" s="1">
        <f t="shared" ref="AM453" ca="1" si="7797">L454</f>
        <v>14</v>
      </c>
      <c r="AN453" t="s">
        <v>217</v>
      </c>
      <c r="AO453" t="s">
        <v>230</v>
      </c>
      <c r="AP453" s="114" t="str">
        <f t="shared" ca="1" si="7318"/>
        <v>\\(\\quad \\displaystyle 2\\frac{4}{8}　－　1\\frac{6}{7}　=　 \\)</v>
      </c>
      <c r="AQ453" t="str">
        <f t="shared" ca="1" si="7743"/>
        <v>\\(\\quad \\displaystyle 0\\frac{9}{14} \\)</v>
      </c>
      <c r="AS453" s="114" t="str">
        <f t="shared" ref="AS453" ca="1" si="7798">AP453</f>
        <v>\\(\\quad \\displaystyle 2\\frac{4}{8}　－　1\\frac{6}{7}　=　 \\)</v>
      </c>
      <c r="AT453" s="114" t="str">
        <f t="shared" ref="AT453" ca="1" si="7799">IF(O453="",AQ453,AQ454)</f>
        <v>\\(\\quad \\displaystyle 0\\frac{9}{14} \\)</v>
      </c>
      <c r="AU453" s="114" t="s">
        <v>60</v>
      </c>
      <c r="AV453" s="115" t="s">
        <v>222</v>
      </c>
      <c r="AW453" s="115" t="str">
        <f t="shared" ref="AW453" ca="1" si="7800">AS453</f>
        <v>\\(\\quad \\displaystyle 2\\frac{4}{8}　－　1\\frac{6}{7}　=　 \\)</v>
      </c>
      <c r="AX453" s="115" t="str">
        <f t="shared" ref="AX453" ca="1" si="7801">AT453</f>
        <v>\\(\\quad \\displaystyle 0\\frac{9}{14} \\)</v>
      </c>
      <c r="AY453" s="115" t="s">
        <v>62</v>
      </c>
      <c r="AZ453" s="116" t="str">
        <f t="shared" ref="AZ453" ca="1" si="7802">"INSERT INTO "&amp;AU453&amp;"(tangen,question,answer,editor,date,count) VALUES('"&amp;AV453&amp;"','"&amp;AW453&amp;"','"&amp;AX453&amp;"','"&amp;AY453&amp;"',NOW(),0);"</f>
        <v>INSERT INTO math(tangen,question,answer,editor,date,count) VALUES('m3900','\\(\\quad \\displaystyle 2\\frac{4}{8}　－　1\\frac{6}{7}　=　 \\)','\\(\\quad \\displaystyle 0\\frac{9}{14} \\)','harazono',NOW(),0);</v>
      </c>
      <c r="BG453" s="128">
        <f t="shared" ca="1" si="7749"/>
        <v>2</v>
      </c>
      <c r="BH453" s="22">
        <f t="shared" ref="BH453" ca="1" si="7803">RANDBETWEEN(1,BH454-1)</f>
        <v>4</v>
      </c>
      <c r="BI453" s="120" t="s">
        <v>235</v>
      </c>
      <c r="BJ453" s="128">
        <f t="shared" ref="BJ453" ca="1" si="7804">RANDBETWEEN(1,BG453-1)</f>
        <v>1</v>
      </c>
      <c r="BK453" s="22">
        <f t="shared" ref="BK453" ca="1" si="7805">RANDBETWEEN(1,BK454-1)</f>
        <v>6</v>
      </c>
      <c r="BL453">
        <f t="shared" ref="BL453" ca="1" si="7806">(BH453+BG453*BH454)</f>
        <v>20</v>
      </c>
      <c r="BM453">
        <f t="shared" ref="BM453" ca="1" si="7807">BK453+BJ453*BK454</f>
        <v>13</v>
      </c>
      <c r="BN453" s="114">
        <f t="shared" ref="BN453" ca="1" si="7808">(BH453+BG453*BH454)/BH454</f>
        <v>2.5</v>
      </c>
      <c r="BO453" s="114">
        <f t="shared" ref="BO453" ca="1" si="7809">(BK453+BJ453*BK454)/BK454</f>
        <v>1.8571428571428572</v>
      </c>
      <c r="BP453" s="114" t="s">
        <v>26</v>
      </c>
      <c r="BQ453" s="129">
        <f t="shared" ref="BQ453" ca="1" si="7810">IF(BN453&gt;BO453,BG453,BJ453)</f>
        <v>2</v>
      </c>
      <c r="BR453" s="57">
        <f t="shared" ref="BR453" ca="1" si="7811">IF(BN453&gt;BO453,BH453,BK453)</f>
        <v>4</v>
      </c>
      <c r="BS453" s="114" t="str">
        <f t="shared" ref="BS453" si="7812">BI453</f>
        <v>　－　</v>
      </c>
      <c r="BT453" s="129">
        <f t="shared" ref="BT453" ca="1" si="7813">IF(BN453&lt;BO453,BG453,BJ453)</f>
        <v>1</v>
      </c>
      <c r="BU453" s="57">
        <f t="shared" ref="BU453" ca="1" si="7814">IF(BN453&lt;BO453,BH453,BK453)</f>
        <v>6</v>
      </c>
      <c r="BV453" s="27">
        <f t="shared" ref="BV453" ca="1" si="7815">IF(BN453&gt;BO453,BL453,BM453)</f>
        <v>20</v>
      </c>
      <c r="BW453" s="27">
        <f t="shared" ref="BW453" ca="1" si="7816">IF(BN453&lt;BO453,BL453,BM453)</f>
        <v>13</v>
      </c>
      <c r="BX453" s="58">
        <f t="shared" ref="BX453" ca="1" si="7817">BV453*BW454-BW453*BV454</f>
        <v>36</v>
      </c>
      <c r="BY453" s="114" t="s">
        <v>26</v>
      </c>
      <c r="BZ453" s="114" t="str">
        <f t="shared" ref="BZ453" ca="1" si="7818">IF(BX453&lt;0,"-","")</f>
        <v/>
      </c>
      <c r="CA453" s="30">
        <f t="shared" ref="CA453:CA506" ca="1" si="7819">ABS(BX453)</f>
        <v>36</v>
      </c>
      <c r="CB453" s="24">
        <f t="shared" ca="1" si="7766"/>
        <v>9</v>
      </c>
      <c r="CD453" s="128">
        <f t="shared" ref="CD453" ca="1" si="7820">QUOTIENT(CB453,CB454)</f>
        <v>0</v>
      </c>
      <c r="CE453" s="57">
        <f t="shared" ref="CE453" ca="1" si="7821">MOD(CB453,CB454)</f>
        <v>9</v>
      </c>
      <c r="CG453"/>
      <c r="CK453" s="5"/>
    </row>
    <row r="454" spans="2:89" ht="32" customHeight="1" x14ac:dyDescent="0.55000000000000004">
      <c r="B454" s="61"/>
      <c r="C454" s="131"/>
      <c r="D454" s="114"/>
      <c r="E454" s="114"/>
      <c r="F454" s="59">
        <f t="shared" ca="1" si="7781"/>
        <v>8</v>
      </c>
      <c r="G454" s="114"/>
      <c r="H454" s="114"/>
      <c r="I454" s="59">
        <f t="shared" ca="1" si="7784"/>
        <v>7</v>
      </c>
      <c r="J454" s="26"/>
      <c r="K454" s="114"/>
      <c r="L454" s="27">
        <f t="shared" ca="1" si="7786"/>
        <v>14</v>
      </c>
      <c r="M454" s="118"/>
      <c r="N454" s="54"/>
      <c r="O454" s="118"/>
      <c r="P454" s="118"/>
      <c r="Q454" s="121"/>
      <c r="R454" s="114"/>
      <c r="S454" s="122"/>
      <c r="T454" s="114"/>
      <c r="U454" s="122"/>
      <c r="V454" s="114"/>
      <c r="W454" s="120"/>
      <c r="X454" s="56"/>
      <c r="Y454" s="121"/>
      <c r="Z454" s="114"/>
      <c r="AA454" s="122"/>
      <c r="AB454" s="114"/>
      <c r="AC454" s="122"/>
      <c r="AD454" s="114"/>
      <c r="AE454" s="27"/>
      <c r="AF454" s="114"/>
      <c r="AG454" t="s">
        <v>230</v>
      </c>
      <c r="AH454" t="s">
        <v>250</v>
      </c>
      <c r="AI454" s="1" t="str">
        <f t="shared" ref="AI454" ca="1" si="7822">IF(O453="","",O453)</f>
        <v/>
      </c>
      <c r="AK454" s="1"/>
      <c r="AM454" s="1"/>
      <c r="AO454" t="s">
        <v>230</v>
      </c>
      <c r="AP454" s="114"/>
      <c r="AQ454" t="str">
        <f t="shared" ca="1" si="7743"/>
        <v>\\(\\quad \\displaystyle  \\)</v>
      </c>
      <c r="AS454" s="114"/>
      <c r="AT454" s="114"/>
      <c r="AU454" s="114"/>
      <c r="AV454" s="114"/>
      <c r="AW454" s="114"/>
      <c r="AX454" s="114"/>
      <c r="AY454" s="114"/>
      <c r="AZ454" s="117"/>
      <c r="BG454" s="128"/>
      <c r="BH454" s="23">
        <f t="shared" ca="1" si="7770"/>
        <v>8</v>
      </c>
      <c r="BI454" s="120"/>
      <c r="BJ454" s="128"/>
      <c r="BK454" s="23">
        <f t="shared" ca="1" si="2496"/>
        <v>7</v>
      </c>
      <c r="BL454">
        <f t="shared" ref="BL454" ca="1" si="7823">BH454</f>
        <v>8</v>
      </c>
      <c r="BM454">
        <f t="shared" ref="BM454" ca="1" si="7824">BK454</f>
        <v>7</v>
      </c>
      <c r="BN454" s="114"/>
      <c r="BO454" s="114"/>
      <c r="BP454" s="114"/>
      <c r="BQ454" s="129"/>
      <c r="BR454" s="55">
        <f t="shared" ref="BR454" ca="1" si="7825">IF(BN453&gt;BO453,BH454,BK454)</f>
        <v>8</v>
      </c>
      <c r="BS454" s="114"/>
      <c r="BT454" s="129"/>
      <c r="BU454" s="55">
        <f t="shared" ref="BU454" ca="1" si="7826">IF(BN453&lt;BO453,BH454,BK454)</f>
        <v>7</v>
      </c>
      <c r="BV454" s="27">
        <f t="shared" ref="BV454" ca="1" si="7827">IF(BN453&gt;BO453,BL454,BM454)</f>
        <v>8</v>
      </c>
      <c r="BW454" s="27">
        <f t="shared" ref="BW454" ca="1" si="7828">IF(BN453&lt;BO453,BL454,BM454)</f>
        <v>7</v>
      </c>
      <c r="BX454" s="27">
        <f t="shared" ref="BX454" ca="1" si="7829">BV454*BW454</f>
        <v>56</v>
      </c>
      <c r="BY454" s="114"/>
      <c r="BZ454" s="114"/>
      <c r="CA454">
        <f t="shared" ca="1" si="7819"/>
        <v>56</v>
      </c>
      <c r="CB454" s="25">
        <f t="shared" ca="1" si="7778"/>
        <v>14</v>
      </c>
      <c r="CD454" s="128"/>
      <c r="CE454" s="23">
        <f t="shared" ref="CE454" ca="1" si="7830">CB454</f>
        <v>14</v>
      </c>
      <c r="CG454"/>
      <c r="CK454" s="5"/>
    </row>
    <row r="455" spans="2:89" ht="32" customHeight="1" thickBot="1" x14ac:dyDescent="0.6">
      <c r="B455" s="61"/>
      <c r="C455" s="130" t="s">
        <v>219</v>
      </c>
      <c r="D455" s="114">
        <v>26</v>
      </c>
      <c r="E455" s="114">
        <f t="shared" ref="E455" ca="1" si="7831">BQ455</f>
        <v>5</v>
      </c>
      <c r="F455" s="60">
        <f t="shared" ca="1" si="7781"/>
        <v>1</v>
      </c>
      <c r="G455" s="114" t="str">
        <f t="shared" ref="G455" si="7832">BS455</f>
        <v>　－　</v>
      </c>
      <c r="H455" s="114">
        <f t="shared" ref="H455" ca="1" si="7833">BT455</f>
        <v>4</v>
      </c>
      <c r="I455" s="60">
        <f t="shared" ca="1" si="7784"/>
        <v>7</v>
      </c>
      <c r="J455" s="26"/>
      <c r="K455" s="114">
        <f t="shared" ref="K455" ca="1" si="7834">CD455</f>
        <v>0</v>
      </c>
      <c r="L455" s="58">
        <f t="shared" ca="1" si="7786"/>
        <v>5</v>
      </c>
      <c r="M455" s="118" t="str">
        <f t="shared" ca="1" si="7731"/>
        <v/>
      </c>
      <c r="N455" s="54"/>
      <c r="O455" s="118" t="str">
        <f t="shared" ref="O455" ca="1" si="7835">IF(L455=0,K455,"")</f>
        <v/>
      </c>
      <c r="P455" s="118" t="s">
        <v>250</v>
      </c>
      <c r="Q455" s="121">
        <f t="shared" ref="Q455" ca="1" si="7836">IF(E455="","",E455)</f>
        <v>5</v>
      </c>
      <c r="R455" s="114" t="s">
        <v>249</v>
      </c>
      <c r="S455" s="122">
        <f t="shared" ref="S455" ca="1" si="7837">F455</f>
        <v>1</v>
      </c>
      <c r="T455" s="114" t="s">
        <v>216</v>
      </c>
      <c r="U455" s="122">
        <f t="shared" ref="U455" ca="1" si="7838">F456</f>
        <v>2</v>
      </c>
      <c r="V455" s="114" t="s">
        <v>217</v>
      </c>
      <c r="W455" s="120" t="str">
        <f t="shared" ref="W455" si="7839">G455</f>
        <v>　－　</v>
      </c>
      <c r="X455" s="56"/>
      <c r="Y455" s="121">
        <f t="shared" ref="Y455" ca="1" si="7840">IF(H455="","",H455)</f>
        <v>4</v>
      </c>
      <c r="Z455" s="114" t="s">
        <v>249</v>
      </c>
      <c r="AA455" s="122">
        <f t="shared" ref="AA455" ca="1" si="7841">I455</f>
        <v>7</v>
      </c>
      <c r="AB455" s="114" t="s">
        <v>216</v>
      </c>
      <c r="AC455" s="122">
        <f t="shared" ref="AC455" ca="1" si="7842">I456</f>
        <v>8</v>
      </c>
      <c r="AD455" s="114" t="s">
        <v>217</v>
      </c>
      <c r="AE455" s="27"/>
      <c r="AF455" s="114" t="s">
        <v>233</v>
      </c>
      <c r="AG455" t="s">
        <v>230</v>
      </c>
      <c r="AH455" t="s">
        <v>250</v>
      </c>
      <c r="AI455" s="1">
        <f t="shared" ref="AI455" ca="1" si="7843">IF(K455="","",K455)</f>
        <v>0</v>
      </c>
      <c r="AJ455" t="s">
        <v>249</v>
      </c>
      <c r="AK455" s="1">
        <f t="shared" ref="AK455" ca="1" si="7844">L455</f>
        <v>5</v>
      </c>
      <c r="AL455" t="s">
        <v>216</v>
      </c>
      <c r="AM455" s="1">
        <f t="shared" ref="AM455" ca="1" si="7845">L456</f>
        <v>8</v>
      </c>
      <c r="AN455" t="s">
        <v>217</v>
      </c>
      <c r="AO455" t="s">
        <v>230</v>
      </c>
      <c r="AP455" s="114" t="str">
        <f t="shared" ca="1" si="7318"/>
        <v>\\(\\quad \\displaystyle 5\\frac{1}{2}　－　4\\frac{7}{8}　=　 \\)</v>
      </c>
      <c r="AQ455" t="str">
        <f t="shared" ca="1" si="7743"/>
        <v>\\(\\quad \\displaystyle 0\\frac{5}{8} \\)</v>
      </c>
      <c r="AS455" s="114" t="str">
        <f t="shared" ref="AS455" ca="1" si="7846">AP455</f>
        <v>\\(\\quad \\displaystyle 5\\frac{1}{2}　－　4\\frac{7}{8}　=　 \\)</v>
      </c>
      <c r="AT455" s="114" t="str">
        <f t="shared" ref="AT455" ca="1" si="7847">IF(O455="",AQ455,AQ456)</f>
        <v>\\(\\quad \\displaystyle 0\\frac{5}{8} \\)</v>
      </c>
      <c r="AU455" s="114" t="s">
        <v>60</v>
      </c>
      <c r="AV455" s="115" t="s">
        <v>222</v>
      </c>
      <c r="AW455" s="115" t="str">
        <f t="shared" ref="AW455" ca="1" si="7848">AS455</f>
        <v>\\(\\quad \\displaystyle 5\\frac{1}{2}　－　4\\frac{7}{8}　=　 \\)</v>
      </c>
      <c r="AX455" s="115" t="str">
        <f t="shared" ref="AX455" ca="1" si="7849">AT455</f>
        <v>\\(\\quad \\displaystyle 0\\frac{5}{8} \\)</v>
      </c>
      <c r="AY455" s="115" t="s">
        <v>62</v>
      </c>
      <c r="AZ455" s="116" t="str">
        <f t="shared" ref="AZ455" ca="1" si="7850">"INSERT INTO "&amp;AU455&amp;"(tangen,question,answer,editor,date,count) VALUES('"&amp;AV455&amp;"','"&amp;AW455&amp;"','"&amp;AX455&amp;"','"&amp;AY455&amp;"',NOW(),0);"</f>
        <v>INSERT INTO math(tangen,question,answer,editor,date,count) VALUES('m3900','\\(\\quad \\displaystyle 5\\frac{1}{2}　－　4\\frac{7}{8}　=　 \\)','\\(\\quad \\displaystyle 0\\frac{5}{8} \\)','harazono',NOW(),0);</v>
      </c>
      <c r="BG455" s="128">
        <f t="shared" ca="1" si="7749"/>
        <v>5</v>
      </c>
      <c r="BH455" s="22">
        <f t="shared" ref="BH455" ca="1" si="7851">RANDBETWEEN(1,BH456-1)</f>
        <v>1</v>
      </c>
      <c r="BI455" s="120" t="s">
        <v>235</v>
      </c>
      <c r="BJ455" s="128">
        <f t="shared" ref="BJ455" ca="1" si="7852">RANDBETWEEN(1,BG455-1)</f>
        <v>4</v>
      </c>
      <c r="BK455" s="22">
        <f t="shared" ref="BK455" ca="1" si="7853">RANDBETWEEN(1,BK456-1)</f>
        <v>7</v>
      </c>
      <c r="BL455">
        <f t="shared" ref="BL455" ca="1" si="7854">(BH455+BG455*BH456)</f>
        <v>11</v>
      </c>
      <c r="BM455">
        <f t="shared" ref="BM455" ca="1" si="7855">BK455+BJ455*BK456</f>
        <v>39</v>
      </c>
      <c r="BN455" s="114">
        <f t="shared" ref="BN455" ca="1" si="7856">(BH455+BG455*BH456)/BH456</f>
        <v>5.5</v>
      </c>
      <c r="BO455" s="114">
        <f t="shared" ref="BO455" ca="1" si="7857">(BK455+BJ455*BK456)/BK456</f>
        <v>4.875</v>
      </c>
      <c r="BP455" s="114" t="s">
        <v>26</v>
      </c>
      <c r="BQ455" s="129">
        <f t="shared" ref="BQ455" ca="1" si="7858">IF(BN455&gt;BO455,BG455,BJ455)</f>
        <v>5</v>
      </c>
      <c r="BR455" s="57">
        <f t="shared" ref="BR455" ca="1" si="7859">IF(BN455&gt;BO455,BH455,BK455)</f>
        <v>1</v>
      </c>
      <c r="BS455" s="114" t="str">
        <f t="shared" ref="BS455" si="7860">BI455</f>
        <v>　－　</v>
      </c>
      <c r="BT455" s="129">
        <f t="shared" ref="BT455" ca="1" si="7861">IF(BN455&lt;BO455,BG455,BJ455)</f>
        <v>4</v>
      </c>
      <c r="BU455" s="57">
        <f t="shared" ref="BU455" ca="1" si="7862">IF(BN455&lt;BO455,BH455,BK455)</f>
        <v>7</v>
      </c>
      <c r="BV455" s="27">
        <f t="shared" ref="BV455" ca="1" si="7863">IF(BN455&gt;BO455,BL455,BM455)</f>
        <v>11</v>
      </c>
      <c r="BW455" s="27">
        <f t="shared" ref="BW455" ca="1" si="7864">IF(BN455&lt;BO455,BL455,BM455)</f>
        <v>39</v>
      </c>
      <c r="BX455" s="58">
        <f t="shared" ref="BX455" ca="1" si="7865">BV455*BW456-BW455*BV456</f>
        <v>10</v>
      </c>
      <c r="BY455" s="114" t="s">
        <v>26</v>
      </c>
      <c r="BZ455" s="114" t="str">
        <f t="shared" ref="BZ455" ca="1" si="7866">IF(BX455&lt;0,"-","")</f>
        <v/>
      </c>
      <c r="CA455" s="30">
        <f t="shared" ca="1" si="7819"/>
        <v>10</v>
      </c>
      <c r="CB455" s="24">
        <f t="shared" ca="1" si="7766"/>
        <v>5</v>
      </c>
      <c r="CD455" s="128">
        <f t="shared" ref="CD455" ca="1" si="7867">QUOTIENT(CB455,CB456)</f>
        <v>0</v>
      </c>
      <c r="CE455" s="57">
        <f t="shared" ref="CE455" ca="1" si="7868">MOD(CB455,CB456)</f>
        <v>5</v>
      </c>
      <c r="CG455"/>
      <c r="CK455" s="5"/>
    </row>
    <row r="456" spans="2:89" ht="32" customHeight="1" x14ac:dyDescent="0.55000000000000004">
      <c r="B456" s="61"/>
      <c r="C456" s="131"/>
      <c r="D456" s="114"/>
      <c r="E456" s="114"/>
      <c r="F456" s="59">
        <f t="shared" ca="1" si="7781"/>
        <v>2</v>
      </c>
      <c r="G456" s="114"/>
      <c r="H456" s="114"/>
      <c r="I456" s="59">
        <f t="shared" ca="1" si="7784"/>
        <v>8</v>
      </c>
      <c r="J456" s="26"/>
      <c r="K456" s="114"/>
      <c r="L456" s="27">
        <f t="shared" ca="1" si="7786"/>
        <v>8</v>
      </c>
      <c r="M456" s="118"/>
      <c r="N456" s="54"/>
      <c r="O456" s="118"/>
      <c r="P456" s="118"/>
      <c r="Q456" s="121"/>
      <c r="R456" s="114"/>
      <c r="S456" s="122"/>
      <c r="T456" s="114"/>
      <c r="U456" s="122"/>
      <c r="V456" s="114"/>
      <c r="W456" s="120"/>
      <c r="X456" s="56"/>
      <c r="Y456" s="121"/>
      <c r="Z456" s="114"/>
      <c r="AA456" s="122"/>
      <c r="AB456" s="114"/>
      <c r="AC456" s="122"/>
      <c r="AD456" s="114"/>
      <c r="AE456" s="27"/>
      <c r="AF456" s="114"/>
      <c r="AG456" t="s">
        <v>230</v>
      </c>
      <c r="AH456" t="s">
        <v>250</v>
      </c>
      <c r="AI456" s="1" t="str">
        <f t="shared" ref="AI456" ca="1" si="7869">IF(O455="","",O455)</f>
        <v/>
      </c>
      <c r="AK456" s="1"/>
      <c r="AM456" s="1"/>
      <c r="AO456" t="s">
        <v>230</v>
      </c>
      <c r="AP456" s="114"/>
      <c r="AQ456" t="str">
        <f t="shared" ca="1" si="7743"/>
        <v>\\(\\quad \\displaystyle  \\)</v>
      </c>
      <c r="AS456" s="114"/>
      <c r="AT456" s="114"/>
      <c r="AU456" s="114"/>
      <c r="AV456" s="114"/>
      <c r="AW456" s="114"/>
      <c r="AX456" s="114"/>
      <c r="AY456" s="114"/>
      <c r="AZ456" s="117"/>
      <c r="BG456" s="128"/>
      <c r="BH456" s="23">
        <f t="shared" ca="1" si="7770"/>
        <v>2</v>
      </c>
      <c r="BI456" s="120"/>
      <c r="BJ456" s="128"/>
      <c r="BK456" s="23">
        <f t="shared" ca="1" si="2496"/>
        <v>8</v>
      </c>
      <c r="BL456">
        <f t="shared" ref="BL456" ca="1" si="7870">BH456</f>
        <v>2</v>
      </c>
      <c r="BM456">
        <f t="shared" ref="BM456" ca="1" si="7871">BK456</f>
        <v>8</v>
      </c>
      <c r="BN456" s="114"/>
      <c r="BO456" s="114"/>
      <c r="BP456" s="114"/>
      <c r="BQ456" s="129"/>
      <c r="BR456" s="55">
        <f t="shared" ref="BR456" ca="1" si="7872">IF(BN455&gt;BO455,BH456,BK456)</f>
        <v>2</v>
      </c>
      <c r="BS456" s="114"/>
      <c r="BT456" s="129"/>
      <c r="BU456" s="55">
        <f t="shared" ref="BU456" ca="1" si="7873">IF(BN455&lt;BO455,BH456,BK456)</f>
        <v>8</v>
      </c>
      <c r="BV456" s="27">
        <f t="shared" ref="BV456" ca="1" si="7874">IF(BN455&gt;BO455,BL456,BM456)</f>
        <v>2</v>
      </c>
      <c r="BW456" s="27">
        <f t="shared" ref="BW456" ca="1" si="7875">IF(BN455&lt;BO455,BL456,BM456)</f>
        <v>8</v>
      </c>
      <c r="BX456" s="27">
        <f t="shared" ref="BX456" ca="1" si="7876">BV456*BW456</f>
        <v>16</v>
      </c>
      <c r="BY456" s="114"/>
      <c r="BZ456" s="114"/>
      <c r="CA456">
        <f t="shared" ca="1" si="7819"/>
        <v>16</v>
      </c>
      <c r="CB456" s="25">
        <f t="shared" ca="1" si="7778"/>
        <v>8</v>
      </c>
      <c r="CD456" s="128"/>
      <c r="CE456" s="23">
        <f t="shared" ref="CE456" ca="1" si="7877">CB456</f>
        <v>8</v>
      </c>
      <c r="CG456"/>
      <c r="CK456" s="5"/>
    </row>
    <row r="457" spans="2:89" ht="32" customHeight="1" thickBot="1" x14ac:dyDescent="0.6">
      <c r="B457" s="61"/>
      <c r="C457" s="130" t="s">
        <v>219</v>
      </c>
      <c r="D457" s="114">
        <v>27</v>
      </c>
      <c r="E457" s="114">
        <f t="shared" ref="E457" ca="1" si="7878">BQ457</f>
        <v>5</v>
      </c>
      <c r="F457" s="60">
        <f t="shared" ca="1" si="7781"/>
        <v>5</v>
      </c>
      <c r="G457" s="114" t="str">
        <f t="shared" ref="G457" si="7879">BS457</f>
        <v>　－　</v>
      </c>
      <c r="H457" s="114">
        <f t="shared" ref="H457" ca="1" si="7880">BT457</f>
        <v>4</v>
      </c>
      <c r="I457" s="60">
        <f t="shared" ca="1" si="7784"/>
        <v>1</v>
      </c>
      <c r="J457" s="26"/>
      <c r="K457" s="114">
        <f t="shared" ref="K457" ca="1" si="7881">CD457</f>
        <v>1</v>
      </c>
      <c r="L457" s="58">
        <f t="shared" ca="1" si="7786"/>
        <v>1</v>
      </c>
      <c r="M457" s="118" t="str">
        <f t="shared" ca="1" si="7731"/>
        <v/>
      </c>
      <c r="N457" s="54"/>
      <c r="O457" s="118" t="str">
        <f t="shared" ref="O457" ca="1" si="7882">IF(L457=0,K457,"")</f>
        <v/>
      </c>
      <c r="P457" s="118" t="s">
        <v>250</v>
      </c>
      <c r="Q457" s="121">
        <f t="shared" ref="Q457" ca="1" si="7883">IF(E457="","",E457)</f>
        <v>5</v>
      </c>
      <c r="R457" s="114" t="s">
        <v>249</v>
      </c>
      <c r="S457" s="122">
        <f t="shared" ref="S457" ca="1" si="7884">F457</f>
        <v>5</v>
      </c>
      <c r="T457" s="114" t="s">
        <v>216</v>
      </c>
      <c r="U457" s="122">
        <f t="shared" ref="U457" ca="1" si="7885">F458</f>
        <v>6</v>
      </c>
      <c r="V457" s="114" t="s">
        <v>217</v>
      </c>
      <c r="W457" s="120" t="str">
        <f t="shared" ref="W457" si="7886">G457</f>
        <v>　－　</v>
      </c>
      <c r="X457" s="56"/>
      <c r="Y457" s="121">
        <f t="shared" ref="Y457" ca="1" si="7887">IF(H457="","",H457)</f>
        <v>4</v>
      </c>
      <c r="Z457" s="114" t="s">
        <v>249</v>
      </c>
      <c r="AA457" s="122">
        <f t="shared" ref="AA457" ca="1" si="7888">I457</f>
        <v>1</v>
      </c>
      <c r="AB457" s="114" t="s">
        <v>216</v>
      </c>
      <c r="AC457" s="122">
        <f t="shared" ref="AC457" ca="1" si="7889">I458</f>
        <v>2</v>
      </c>
      <c r="AD457" s="114" t="s">
        <v>217</v>
      </c>
      <c r="AE457" s="27"/>
      <c r="AF457" s="114" t="s">
        <v>233</v>
      </c>
      <c r="AG457" t="s">
        <v>230</v>
      </c>
      <c r="AH457" t="s">
        <v>250</v>
      </c>
      <c r="AI457" s="1">
        <f t="shared" ref="AI457" ca="1" si="7890">IF(K457="","",K457)</f>
        <v>1</v>
      </c>
      <c r="AJ457" t="s">
        <v>249</v>
      </c>
      <c r="AK457" s="1">
        <f t="shared" ref="AK457" ca="1" si="7891">L457</f>
        <v>1</v>
      </c>
      <c r="AL457" t="s">
        <v>216</v>
      </c>
      <c r="AM457" s="1">
        <f t="shared" ref="AM457" ca="1" si="7892">L458</f>
        <v>3</v>
      </c>
      <c r="AN457" t="s">
        <v>217</v>
      </c>
      <c r="AO457" t="s">
        <v>230</v>
      </c>
      <c r="AP457" s="114" t="str">
        <f t="shared" ca="1" si="7318"/>
        <v>\\(\\quad \\displaystyle 5\\frac{5}{6}　－　4\\frac{1}{2}　=　 \\)</v>
      </c>
      <c r="AQ457" t="str">
        <f t="shared" ca="1" si="7743"/>
        <v>\\(\\quad \\displaystyle 1\\frac{1}{3} \\)</v>
      </c>
      <c r="AS457" s="114" t="str">
        <f t="shared" ref="AS457" ca="1" si="7893">AP457</f>
        <v>\\(\\quad \\displaystyle 5\\frac{5}{6}　－　4\\frac{1}{2}　=　 \\)</v>
      </c>
      <c r="AT457" s="114" t="str">
        <f t="shared" ref="AT457" ca="1" si="7894">IF(O457="",AQ457,AQ458)</f>
        <v>\\(\\quad \\displaystyle 1\\frac{1}{3} \\)</v>
      </c>
      <c r="AU457" s="114" t="s">
        <v>60</v>
      </c>
      <c r="AV457" s="115" t="s">
        <v>222</v>
      </c>
      <c r="AW457" s="115" t="str">
        <f t="shared" ref="AW457" ca="1" si="7895">AS457</f>
        <v>\\(\\quad \\displaystyle 5\\frac{5}{6}　－　4\\frac{1}{2}　=　 \\)</v>
      </c>
      <c r="AX457" s="115" t="str">
        <f t="shared" ref="AX457" ca="1" si="7896">AT457</f>
        <v>\\(\\quad \\displaystyle 1\\frac{1}{3} \\)</v>
      </c>
      <c r="AY457" s="115" t="s">
        <v>62</v>
      </c>
      <c r="AZ457" s="116" t="str">
        <f t="shared" ref="AZ457" ca="1" si="7897">"INSERT INTO "&amp;AU457&amp;"(tangen,question,answer,editor,date,count) VALUES('"&amp;AV457&amp;"','"&amp;AW457&amp;"','"&amp;AX457&amp;"','"&amp;AY457&amp;"',NOW(),0);"</f>
        <v>INSERT INTO math(tangen,question,answer,editor,date,count) VALUES('m3900','\\(\\quad \\displaystyle 5\\frac{5}{6}　－　4\\frac{1}{2}　=　 \\)','\\(\\quad \\displaystyle 1\\frac{1}{3} \\)','harazono',NOW(),0);</v>
      </c>
      <c r="BG457" s="128">
        <f t="shared" ca="1" si="7749"/>
        <v>5</v>
      </c>
      <c r="BH457" s="22">
        <f t="shared" ref="BH457" ca="1" si="7898">RANDBETWEEN(1,BH458-1)</f>
        <v>5</v>
      </c>
      <c r="BI457" s="120" t="s">
        <v>235</v>
      </c>
      <c r="BJ457" s="128">
        <f t="shared" ref="BJ457" ca="1" si="7899">RANDBETWEEN(1,BG457-1)</f>
        <v>4</v>
      </c>
      <c r="BK457" s="22">
        <f t="shared" ref="BK457" ca="1" si="7900">RANDBETWEEN(1,BK458-1)</f>
        <v>1</v>
      </c>
      <c r="BL457">
        <f t="shared" ref="BL457" ca="1" si="7901">(BH457+BG457*BH458)</f>
        <v>35</v>
      </c>
      <c r="BM457">
        <f t="shared" ref="BM457" ca="1" si="7902">BK457+BJ457*BK458</f>
        <v>9</v>
      </c>
      <c r="BN457" s="114">
        <f t="shared" ref="BN457" ca="1" si="7903">(BH457+BG457*BH458)/BH458</f>
        <v>5.833333333333333</v>
      </c>
      <c r="BO457" s="114">
        <f t="shared" ref="BO457" ca="1" si="7904">(BK457+BJ457*BK458)/BK458</f>
        <v>4.5</v>
      </c>
      <c r="BP457" s="114" t="s">
        <v>26</v>
      </c>
      <c r="BQ457" s="129">
        <f t="shared" ref="BQ457" ca="1" si="7905">IF(BN457&gt;BO457,BG457,BJ457)</f>
        <v>5</v>
      </c>
      <c r="BR457" s="57">
        <f t="shared" ref="BR457" ca="1" si="7906">IF(BN457&gt;BO457,BH457,BK457)</f>
        <v>5</v>
      </c>
      <c r="BS457" s="114" t="str">
        <f t="shared" ref="BS457" si="7907">BI457</f>
        <v>　－　</v>
      </c>
      <c r="BT457" s="129">
        <f t="shared" ref="BT457" ca="1" si="7908">IF(BN457&lt;BO457,BG457,BJ457)</f>
        <v>4</v>
      </c>
      <c r="BU457" s="57">
        <f t="shared" ref="BU457" ca="1" si="7909">IF(BN457&lt;BO457,BH457,BK457)</f>
        <v>1</v>
      </c>
      <c r="BV457" s="27">
        <f t="shared" ref="BV457" ca="1" si="7910">IF(BN457&gt;BO457,BL457,BM457)</f>
        <v>35</v>
      </c>
      <c r="BW457" s="27">
        <f t="shared" ref="BW457" ca="1" si="7911">IF(BN457&lt;BO457,BL457,BM457)</f>
        <v>9</v>
      </c>
      <c r="BX457" s="58">
        <f t="shared" ref="BX457" ca="1" si="7912">BV457*BW458-BW457*BV458</f>
        <v>16</v>
      </c>
      <c r="BY457" s="114" t="s">
        <v>26</v>
      </c>
      <c r="BZ457" s="114" t="str">
        <f t="shared" ref="BZ457" ca="1" si="7913">IF(BX457&lt;0,"-","")</f>
        <v/>
      </c>
      <c r="CA457" s="30">
        <f t="shared" ca="1" si="7819"/>
        <v>16</v>
      </c>
      <c r="CB457" s="24">
        <f t="shared" ca="1" si="7766"/>
        <v>4</v>
      </c>
      <c r="CD457" s="128">
        <f t="shared" ref="CD457" ca="1" si="7914">QUOTIENT(CB457,CB458)</f>
        <v>1</v>
      </c>
      <c r="CE457" s="57">
        <f t="shared" ref="CE457" ca="1" si="7915">MOD(CB457,CB458)</f>
        <v>1</v>
      </c>
      <c r="CG457"/>
      <c r="CK457" s="5"/>
    </row>
    <row r="458" spans="2:89" ht="32" customHeight="1" x14ac:dyDescent="0.55000000000000004">
      <c r="B458" s="61"/>
      <c r="C458" s="131"/>
      <c r="D458" s="114"/>
      <c r="E458" s="114"/>
      <c r="F458" s="59">
        <f t="shared" ca="1" si="7781"/>
        <v>6</v>
      </c>
      <c r="G458" s="114"/>
      <c r="H458" s="114"/>
      <c r="I458" s="59">
        <f t="shared" ca="1" si="7784"/>
        <v>2</v>
      </c>
      <c r="J458" s="26"/>
      <c r="K458" s="114"/>
      <c r="L458" s="27">
        <f t="shared" ca="1" si="7786"/>
        <v>3</v>
      </c>
      <c r="M458" s="118"/>
      <c r="N458" s="54"/>
      <c r="O458" s="118"/>
      <c r="P458" s="118"/>
      <c r="Q458" s="121"/>
      <c r="R458" s="114"/>
      <c r="S458" s="122"/>
      <c r="T458" s="114"/>
      <c r="U458" s="122"/>
      <c r="V458" s="114"/>
      <c r="W458" s="120"/>
      <c r="X458" s="56"/>
      <c r="Y458" s="121"/>
      <c r="Z458" s="114"/>
      <c r="AA458" s="122"/>
      <c r="AB458" s="114"/>
      <c r="AC458" s="122"/>
      <c r="AD458" s="114"/>
      <c r="AE458" s="27"/>
      <c r="AF458" s="114"/>
      <c r="AG458" t="s">
        <v>230</v>
      </c>
      <c r="AH458" t="s">
        <v>250</v>
      </c>
      <c r="AI458" s="1" t="str">
        <f t="shared" ref="AI458" ca="1" si="7916">IF(O457="","",O457)</f>
        <v/>
      </c>
      <c r="AK458" s="1"/>
      <c r="AM458" s="1"/>
      <c r="AO458" t="s">
        <v>230</v>
      </c>
      <c r="AP458" s="114"/>
      <c r="AQ458" t="str">
        <f t="shared" ca="1" si="7743"/>
        <v>\\(\\quad \\displaystyle  \\)</v>
      </c>
      <c r="AS458" s="114"/>
      <c r="AT458" s="114"/>
      <c r="AU458" s="114"/>
      <c r="AV458" s="114"/>
      <c r="AW458" s="114"/>
      <c r="AX458" s="114"/>
      <c r="AY458" s="114"/>
      <c r="AZ458" s="117"/>
      <c r="BG458" s="128"/>
      <c r="BH458" s="23">
        <f t="shared" ca="1" si="7770"/>
        <v>6</v>
      </c>
      <c r="BI458" s="120"/>
      <c r="BJ458" s="128"/>
      <c r="BK458" s="23">
        <f t="shared" ca="1" si="2496"/>
        <v>2</v>
      </c>
      <c r="BL458">
        <f t="shared" ref="BL458" ca="1" si="7917">BH458</f>
        <v>6</v>
      </c>
      <c r="BM458">
        <f t="shared" ref="BM458" ca="1" si="7918">BK458</f>
        <v>2</v>
      </c>
      <c r="BN458" s="114"/>
      <c r="BO458" s="114"/>
      <c r="BP458" s="114"/>
      <c r="BQ458" s="129"/>
      <c r="BR458" s="55">
        <f t="shared" ref="BR458" ca="1" si="7919">IF(BN457&gt;BO457,BH458,BK458)</f>
        <v>6</v>
      </c>
      <c r="BS458" s="114"/>
      <c r="BT458" s="129"/>
      <c r="BU458" s="55">
        <f t="shared" ref="BU458" ca="1" si="7920">IF(BN457&lt;BO457,BH458,BK458)</f>
        <v>2</v>
      </c>
      <c r="BV458" s="27">
        <f t="shared" ref="BV458" ca="1" si="7921">IF(BN457&gt;BO457,BL458,BM458)</f>
        <v>6</v>
      </c>
      <c r="BW458" s="27">
        <f t="shared" ref="BW458" ca="1" si="7922">IF(BN457&lt;BO457,BL458,BM458)</f>
        <v>2</v>
      </c>
      <c r="BX458" s="27">
        <f t="shared" ref="BX458" ca="1" si="7923">BV458*BW458</f>
        <v>12</v>
      </c>
      <c r="BY458" s="114"/>
      <c r="BZ458" s="114"/>
      <c r="CA458">
        <f t="shared" ca="1" si="7819"/>
        <v>12</v>
      </c>
      <c r="CB458" s="25">
        <f t="shared" ca="1" si="7778"/>
        <v>3</v>
      </c>
      <c r="CD458" s="128"/>
      <c r="CE458" s="23">
        <f t="shared" ref="CE458" ca="1" si="7924">CB458</f>
        <v>3</v>
      </c>
      <c r="CG458"/>
      <c r="CK458" s="5"/>
    </row>
    <row r="459" spans="2:89" ht="32" customHeight="1" thickBot="1" x14ac:dyDescent="0.6">
      <c r="B459" s="61"/>
      <c r="C459" s="130" t="s">
        <v>219</v>
      </c>
      <c r="D459" s="114">
        <v>28</v>
      </c>
      <c r="E459" s="114">
        <f t="shared" ref="E459" ca="1" si="7925">BQ459</f>
        <v>8</v>
      </c>
      <c r="F459" s="60">
        <f t="shared" ca="1" si="7781"/>
        <v>2</v>
      </c>
      <c r="G459" s="114" t="str">
        <f t="shared" ref="G459" si="7926">BS459</f>
        <v>　－　</v>
      </c>
      <c r="H459" s="114">
        <f t="shared" ref="H459" ca="1" si="7927">BT459</f>
        <v>2</v>
      </c>
      <c r="I459" s="60">
        <f t="shared" ca="1" si="7784"/>
        <v>3</v>
      </c>
      <c r="J459" s="26"/>
      <c r="K459" s="114">
        <f t="shared" ref="K459" ca="1" si="7928">CD459</f>
        <v>5</v>
      </c>
      <c r="L459" s="58">
        <f t="shared" ca="1" si="7786"/>
        <v>11</v>
      </c>
      <c r="M459" s="118" t="str">
        <f t="shared" ca="1" si="7731"/>
        <v/>
      </c>
      <c r="N459" s="54"/>
      <c r="O459" s="118" t="str">
        <f t="shared" ref="O459" ca="1" si="7929">IF(L459=0,K459,"")</f>
        <v/>
      </c>
      <c r="P459" s="118" t="s">
        <v>250</v>
      </c>
      <c r="Q459" s="121">
        <f t="shared" ref="Q459" ca="1" si="7930">IF(E459="","",E459)</f>
        <v>8</v>
      </c>
      <c r="R459" s="114" t="s">
        <v>249</v>
      </c>
      <c r="S459" s="122">
        <f t="shared" ref="S459" ca="1" si="7931">F459</f>
        <v>2</v>
      </c>
      <c r="T459" s="114" t="s">
        <v>216</v>
      </c>
      <c r="U459" s="122">
        <f t="shared" ref="U459" ca="1" si="7932">F460</f>
        <v>6</v>
      </c>
      <c r="V459" s="114" t="s">
        <v>217</v>
      </c>
      <c r="W459" s="120" t="str">
        <f t="shared" ref="W459" si="7933">G459</f>
        <v>　－　</v>
      </c>
      <c r="X459" s="56"/>
      <c r="Y459" s="121">
        <f t="shared" ref="Y459" ca="1" si="7934">IF(H459="","",H459)</f>
        <v>2</v>
      </c>
      <c r="Z459" s="114" t="s">
        <v>249</v>
      </c>
      <c r="AA459" s="122">
        <f t="shared" ref="AA459" ca="1" si="7935">I459</f>
        <v>3</v>
      </c>
      <c r="AB459" s="114" t="s">
        <v>216</v>
      </c>
      <c r="AC459" s="122">
        <f t="shared" ref="AC459" ca="1" si="7936">I460</f>
        <v>5</v>
      </c>
      <c r="AD459" s="114" t="s">
        <v>217</v>
      </c>
      <c r="AE459" s="27"/>
      <c r="AF459" s="114" t="s">
        <v>233</v>
      </c>
      <c r="AG459" t="s">
        <v>230</v>
      </c>
      <c r="AH459" t="s">
        <v>250</v>
      </c>
      <c r="AI459" s="1">
        <f t="shared" ref="AI459" ca="1" si="7937">IF(K459="","",K459)</f>
        <v>5</v>
      </c>
      <c r="AJ459" t="s">
        <v>249</v>
      </c>
      <c r="AK459" s="1">
        <f t="shared" ref="AK459" ca="1" si="7938">L459</f>
        <v>11</v>
      </c>
      <c r="AL459" t="s">
        <v>216</v>
      </c>
      <c r="AM459" s="1">
        <f t="shared" ref="AM459" ca="1" si="7939">L460</f>
        <v>15</v>
      </c>
      <c r="AN459" t="s">
        <v>217</v>
      </c>
      <c r="AO459" t="s">
        <v>230</v>
      </c>
      <c r="AP459" s="114" t="str">
        <f t="shared" ca="1" si="7318"/>
        <v>\\(\\quad \\displaystyle 8\\frac{2}{6}　－　2\\frac{3}{5}　=　 \\)</v>
      </c>
      <c r="AQ459" t="str">
        <f t="shared" ca="1" si="7743"/>
        <v>\\(\\quad \\displaystyle 5\\frac{11}{15} \\)</v>
      </c>
      <c r="AS459" s="114" t="str">
        <f t="shared" ref="AS459" ca="1" si="7940">AP459</f>
        <v>\\(\\quad \\displaystyle 8\\frac{2}{6}　－　2\\frac{3}{5}　=　 \\)</v>
      </c>
      <c r="AT459" s="114" t="str">
        <f t="shared" ref="AT459" ca="1" si="7941">IF(O459="",AQ459,AQ460)</f>
        <v>\\(\\quad \\displaystyle 5\\frac{11}{15} \\)</v>
      </c>
      <c r="AU459" s="114" t="s">
        <v>60</v>
      </c>
      <c r="AV459" s="115" t="s">
        <v>222</v>
      </c>
      <c r="AW459" s="115" t="str">
        <f t="shared" ref="AW459" ca="1" si="7942">AS459</f>
        <v>\\(\\quad \\displaystyle 8\\frac{2}{6}　－　2\\frac{3}{5}　=　 \\)</v>
      </c>
      <c r="AX459" s="115" t="str">
        <f t="shared" ref="AX459" ca="1" si="7943">AT459</f>
        <v>\\(\\quad \\displaystyle 5\\frac{11}{15} \\)</v>
      </c>
      <c r="AY459" s="115" t="s">
        <v>62</v>
      </c>
      <c r="AZ459" s="116" t="str">
        <f t="shared" ref="AZ459" ca="1" si="7944">"INSERT INTO "&amp;AU459&amp;"(tangen,question,answer,editor,date,count) VALUES('"&amp;AV459&amp;"','"&amp;AW459&amp;"','"&amp;AX459&amp;"','"&amp;AY459&amp;"',NOW(),0);"</f>
        <v>INSERT INTO math(tangen,question,answer,editor,date,count) VALUES('m3900','\\(\\quad \\displaystyle 8\\frac{2}{6}　－　2\\frac{3}{5}　=　 \\)','\\(\\quad \\displaystyle 5\\frac{11}{15} \\)','harazono',NOW(),0);</v>
      </c>
      <c r="BG459" s="128">
        <f t="shared" ca="1" si="7749"/>
        <v>8</v>
      </c>
      <c r="BH459" s="22">
        <f t="shared" ref="BH459" ca="1" si="7945">RANDBETWEEN(1,BH460-1)</f>
        <v>2</v>
      </c>
      <c r="BI459" s="120" t="s">
        <v>235</v>
      </c>
      <c r="BJ459" s="128">
        <f t="shared" ref="BJ459" ca="1" si="7946">RANDBETWEEN(1,BG459-1)</f>
        <v>2</v>
      </c>
      <c r="BK459" s="22">
        <f t="shared" ref="BK459" ca="1" si="7947">RANDBETWEEN(1,BK460-1)</f>
        <v>3</v>
      </c>
      <c r="BL459">
        <f t="shared" ref="BL459" ca="1" si="7948">(BH459+BG459*BH460)</f>
        <v>50</v>
      </c>
      <c r="BM459">
        <f t="shared" ref="BM459" ca="1" si="7949">BK459+BJ459*BK460</f>
        <v>13</v>
      </c>
      <c r="BN459" s="114">
        <f t="shared" ref="BN459" ca="1" si="7950">(BH459+BG459*BH460)/BH460</f>
        <v>8.3333333333333339</v>
      </c>
      <c r="BO459" s="114">
        <f t="shared" ref="BO459" ca="1" si="7951">(BK459+BJ459*BK460)/BK460</f>
        <v>2.6</v>
      </c>
      <c r="BP459" s="114" t="s">
        <v>26</v>
      </c>
      <c r="BQ459" s="129">
        <f t="shared" ref="BQ459" ca="1" si="7952">IF(BN459&gt;BO459,BG459,BJ459)</f>
        <v>8</v>
      </c>
      <c r="BR459" s="57">
        <f t="shared" ref="BR459" ca="1" si="7953">IF(BN459&gt;BO459,BH459,BK459)</f>
        <v>2</v>
      </c>
      <c r="BS459" s="114" t="str">
        <f t="shared" ref="BS459" si="7954">BI459</f>
        <v>　－　</v>
      </c>
      <c r="BT459" s="129">
        <f t="shared" ref="BT459" ca="1" si="7955">IF(BN459&lt;BO459,BG459,BJ459)</f>
        <v>2</v>
      </c>
      <c r="BU459" s="57">
        <f t="shared" ref="BU459" ca="1" si="7956">IF(BN459&lt;BO459,BH459,BK459)</f>
        <v>3</v>
      </c>
      <c r="BV459" s="27">
        <f t="shared" ref="BV459" ca="1" si="7957">IF(BN459&gt;BO459,BL459,BM459)</f>
        <v>50</v>
      </c>
      <c r="BW459" s="27">
        <f t="shared" ref="BW459" ca="1" si="7958">IF(BN459&lt;BO459,BL459,BM459)</f>
        <v>13</v>
      </c>
      <c r="BX459" s="58">
        <f t="shared" ref="BX459" ca="1" si="7959">BV459*BW460-BW459*BV460</f>
        <v>172</v>
      </c>
      <c r="BY459" s="114" t="s">
        <v>26</v>
      </c>
      <c r="BZ459" s="114" t="str">
        <f t="shared" ref="BZ459" ca="1" si="7960">IF(BX459&lt;0,"-","")</f>
        <v/>
      </c>
      <c r="CA459" s="30">
        <f t="shared" ca="1" si="7819"/>
        <v>172</v>
      </c>
      <c r="CB459" s="24">
        <f t="shared" ca="1" si="7766"/>
        <v>86</v>
      </c>
      <c r="CD459" s="128">
        <f t="shared" ref="CD459" ca="1" si="7961">QUOTIENT(CB459,CB460)</f>
        <v>5</v>
      </c>
      <c r="CE459" s="57">
        <f t="shared" ref="CE459" ca="1" si="7962">MOD(CB459,CB460)</f>
        <v>11</v>
      </c>
      <c r="CG459"/>
      <c r="CK459" s="5"/>
    </row>
    <row r="460" spans="2:89" ht="32" customHeight="1" x14ac:dyDescent="0.55000000000000004">
      <c r="B460" s="61"/>
      <c r="C460" s="131"/>
      <c r="D460" s="114"/>
      <c r="E460" s="114"/>
      <c r="F460" s="59">
        <f t="shared" ca="1" si="7781"/>
        <v>6</v>
      </c>
      <c r="G460" s="114"/>
      <c r="H460" s="114"/>
      <c r="I460" s="59">
        <f t="shared" ca="1" si="7784"/>
        <v>5</v>
      </c>
      <c r="J460" s="26"/>
      <c r="K460" s="114"/>
      <c r="L460" s="27">
        <f t="shared" ca="1" si="7786"/>
        <v>15</v>
      </c>
      <c r="M460" s="118"/>
      <c r="N460" s="54"/>
      <c r="O460" s="118"/>
      <c r="P460" s="118"/>
      <c r="Q460" s="121"/>
      <c r="R460" s="114"/>
      <c r="S460" s="122"/>
      <c r="T460" s="114"/>
      <c r="U460" s="122"/>
      <c r="V460" s="114"/>
      <c r="W460" s="120"/>
      <c r="X460" s="56"/>
      <c r="Y460" s="121"/>
      <c r="Z460" s="114"/>
      <c r="AA460" s="122"/>
      <c r="AB460" s="114"/>
      <c r="AC460" s="122"/>
      <c r="AD460" s="114"/>
      <c r="AE460" s="27"/>
      <c r="AF460" s="114"/>
      <c r="AG460" t="s">
        <v>230</v>
      </c>
      <c r="AH460" t="s">
        <v>250</v>
      </c>
      <c r="AI460" s="1" t="str">
        <f t="shared" ref="AI460" ca="1" si="7963">IF(O459="","",O459)</f>
        <v/>
      </c>
      <c r="AK460" s="1"/>
      <c r="AM460" s="1"/>
      <c r="AO460" t="s">
        <v>230</v>
      </c>
      <c r="AP460" s="114"/>
      <c r="AQ460" t="str">
        <f t="shared" ca="1" si="7743"/>
        <v>\\(\\quad \\displaystyle  \\)</v>
      </c>
      <c r="AS460" s="114"/>
      <c r="AT460" s="114"/>
      <c r="AU460" s="114"/>
      <c r="AV460" s="114"/>
      <c r="AW460" s="114"/>
      <c r="AX460" s="114"/>
      <c r="AY460" s="114"/>
      <c r="AZ460" s="117"/>
      <c r="BG460" s="128"/>
      <c r="BH460" s="23">
        <f t="shared" ca="1" si="7770"/>
        <v>6</v>
      </c>
      <c r="BI460" s="120"/>
      <c r="BJ460" s="128"/>
      <c r="BK460" s="23">
        <f t="shared" ca="1" si="2496"/>
        <v>5</v>
      </c>
      <c r="BL460">
        <f t="shared" ref="BL460" ca="1" si="7964">BH460</f>
        <v>6</v>
      </c>
      <c r="BM460">
        <f t="shared" ref="BM460" ca="1" si="7965">BK460</f>
        <v>5</v>
      </c>
      <c r="BN460" s="114"/>
      <c r="BO460" s="114"/>
      <c r="BP460" s="114"/>
      <c r="BQ460" s="129"/>
      <c r="BR460" s="55">
        <f t="shared" ref="BR460" ca="1" si="7966">IF(BN459&gt;BO459,BH460,BK460)</f>
        <v>6</v>
      </c>
      <c r="BS460" s="114"/>
      <c r="BT460" s="129"/>
      <c r="BU460" s="55">
        <f t="shared" ref="BU460" ca="1" si="7967">IF(BN459&lt;BO459,BH460,BK460)</f>
        <v>5</v>
      </c>
      <c r="BV460" s="27">
        <f t="shared" ref="BV460" ca="1" si="7968">IF(BN459&gt;BO459,BL460,BM460)</f>
        <v>6</v>
      </c>
      <c r="BW460" s="27">
        <f t="shared" ref="BW460" ca="1" si="7969">IF(BN459&lt;BO459,BL460,BM460)</f>
        <v>5</v>
      </c>
      <c r="BX460" s="27">
        <f t="shared" ref="BX460" ca="1" si="7970">BV460*BW460</f>
        <v>30</v>
      </c>
      <c r="BY460" s="114"/>
      <c r="BZ460" s="114"/>
      <c r="CA460">
        <f t="shared" ca="1" si="7819"/>
        <v>30</v>
      </c>
      <c r="CB460" s="25">
        <f t="shared" ca="1" si="7778"/>
        <v>15</v>
      </c>
      <c r="CD460" s="128"/>
      <c r="CE460" s="23">
        <f t="shared" ref="CE460" ca="1" si="7971">CB460</f>
        <v>15</v>
      </c>
      <c r="CG460"/>
      <c r="CK460" s="5"/>
    </row>
    <row r="461" spans="2:89" ht="32" customHeight="1" thickBot="1" x14ac:dyDescent="0.6">
      <c r="B461" s="61"/>
      <c r="C461" s="130" t="s">
        <v>219</v>
      </c>
      <c r="D461" s="114">
        <v>29</v>
      </c>
      <c r="E461" s="114">
        <f t="shared" ref="E461" ca="1" si="7972">BQ461</f>
        <v>4</v>
      </c>
      <c r="F461" s="60">
        <f t="shared" ca="1" si="7781"/>
        <v>1</v>
      </c>
      <c r="G461" s="114" t="str">
        <f t="shared" ref="G461" si="7973">BS461</f>
        <v>　－　</v>
      </c>
      <c r="H461" s="114">
        <f t="shared" ref="H461" ca="1" si="7974">BT461</f>
        <v>3</v>
      </c>
      <c r="I461" s="60">
        <f t="shared" ca="1" si="7784"/>
        <v>4</v>
      </c>
      <c r="J461" s="26"/>
      <c r="K461" s="114">
        <f t="shared" ref="K461" ca="1" si="7975">CD461</f>
        <v>0</v>
      </c>
      <c r="L461" s="58">
        <f t="shared" ca="1" si="7786"/>
        <v>22</v>
      </c>
      <c r="M461" s="118" t="str">
        <f t="shared" ca="1" si="7731"/>
        <v/>
      </c>
      <c r="N461" s="54"/>
      <c r="O461" s="118" t="str">
        <f t="shared" ref="O461" ca="1" si="7976">IF(L461=0,K461,"")</f>
        <v/>
      </c>
      <c r="P461" s="118" t="s">
        <v>250</v>
      </c>
      <c r="Q461" s="121">
        <f t="shared" ref="Q461" ca="1" si="7977">IF(E461="","",E461)</f>
        <v>4</v>
      </c>
      <c r="R461" s="114" t="s">
        <v>249</v>
      </c>
      <c r="S461" s="122">
        <f t="shared" ref="S461" ca="1" si="7978">F461</f>
        <v>1</v>
      </c>
      <c r="T461" s="114" t="s">
        <v>216</v>
      </c>
      <c r="U461" s="122">
        <f t="shared" ref="U461" ca="1" si="7979">F462</f>
        <v>5</v>
      </c>
      <c r="V461" s="114" t="s">
        <v>217</v>
      </c>
      <c r="W461" s="120" t="str">
        <f t="shared" ref="W461" si="7980">G461</f>
        <v>　－　</v>
      </c>
      <c r="X461" s="56"/>
      <c r="Y461" s="121">
        <f t="shared" ref="Y461" ca="1" si="7981">IF(H461="","",H461)</f>
        <v>3</v>
      </c>
      <c r="Z461" s="114" t="s">
        <v>249</v>
      </c>
      <c r="AA461" s="122">
        <f t="shared" ref="AA461" ca="1" si="7982">I461</f>
        <v>4</v>
      </c>
      <c r="AB461" s="114" t="s">
        <v>216</v>
      </c>
      <c r="AC461" s="122">
        <f t="shared" ref="AC461" ca="1" si="7983">I462</f>
        <v>7</v>
      </c>
      <c r="AD461" s="114" t="s">
        <v>217</v>
      </c>
      <c r="AE461" s="27"/>
      <c r="AF461" s="114" t="s">
        <v>233</v>
      </c>
      <c r="AG461" t="s">
        <v>230</v>
      </c>
      <c r="AH461" t="s">
        <v>250</v>
      </c>
      <c r="AI461" s="1">
        <f t="shared" ref="AI461" ca="1" si="7984">IF(K461="","",K461)</f>
        <v>0</v>
      </c>
      <c r="AJ461" t="s">
        <v>249</v>
      </c>
      <c r="AK461" s="1">
        <f t="shared" ref="AK461" ca="1" si="7985">L461</f>
        <v>22</v>
      </c>
      <c r="AL461" t="s">
        <v>216</v>
      </c>
      <c r="AM461" s="1">
        <f t="shared" ref="AM461" ca="1" si="7986">L462</f>
        <v>35</v>
      </c>
      <c r="AN461" t="s">
        <v>217</v>
      </c>
      <c r="AO461" t="s">
        <v>230</v>
      </c>
      <c r="AP461" s="114" t="str">
        <f t="shared" ca="1" si="7318"/>
        <v>\\(\\quad \\displaystyle 4\\frac{1}{5}　－　3\\frac{4}{7}　=　 \\)</v>
      </c>
      <c r="AQ461" t="str">
        <f t="shared" ca="1" si="7743"/>
        <v>\\(\\quad \\displaystyle 0\\frac{22}{35} \\)</v>
      </c>
      <c r="AS461" s="114" t="str">
        <f t="shared" ref="AS461" ca="1" si="7987">AP461</f>
        <v>\\(\\quad \\displaystyle 4\\frac{1}{5}　－　3\\frac{4}{7}　=　 \\)</v>
      </c>
      <c r="AT461" s="114" t="str">
        <f t="shared" ref="AT461" ca="1" si="7988">IF(O461="",AQ461,AQ462)</f>
        <v>\\(\\quad \\displaystyle 0\\frac{22}{35} \\)</v>
      </c>
      <c r="AU461" s="114" t="s">
        <v>60</v>
      </c>
      <c r="AV461" s="115" t="s">
        <v>222</v>
      </c>
      <c r="AW461" s="115" t="str">
        <f t="shared" ref="AW461" ca="1" si="7989">AS461</f>
        <v>\\(\\quad \\displaystyle 4\\frac{1}{5}　－　3\\frac{4}{7}　=　 \\)</v>
      </c>
      <c r="AX461" s="115" t="str">
        <f t="shared" ref="AX461" ca="1" si="7990">AT461</f>
        <v>\\(\\quad \\displaystyle 0\\frac{22}{35} \\)</v>
      </c>
      <c r="AY461" s="115" t="s">
        <v>62</v>
      </c>
      <c r="AZ461" s="116" t="str">
        <f t="shared" ref="AZ461" ca="1" si="7991">"INSERT INTO "&amp;AU461&amp;"(tangen,question,answer,editor,date,count) VALUES('"&amp;AV461&amp;"','"&amp;AW461&amp;"','"&amp;AX461&amp;"','"&amp;AY461&amp;"',NOW(),0);"</f>
        <v>INSERT INTO math(tangen,question,answer,editor,date,count) VALUES('m3900','\\(\\quad \\displaystyle 4\\frac{1}{5}　－　3\\frac{4}{7}　=　 \\)','\\(\\quad \\displaystyle 0\\frac{22}{35} \\)','harazono',NOW(),0);</v>
      </c>
      <c r="BG461" s="128">
        <f t="shared" ca="1" si="7749"/>
        <v>4</v>
      </c>
      <c r="BH461" s="22">
        <f t="shared" ref="BH461" ca="1" si="7992">RANDBETWEEN(1,BH462-1)</f>
        <v>1</v>
      </c>
      <c r="BI461" s="120" t="s">
        <v>235</v>
      </c>
      <c r="BJ461" s="128">
        <f t="shared" ref="BJ461" ca="1" si="7993">RANDBETWEEN(1,BG461-1)</f>
        <v>3</v>
      </c>
      <c r="BK461" s="22">
        <f t="shared" ref="BK461" ca="1" si="7994">RANDBETWEEN(1,BK462-1)</f>
        <v>4</v>
      </c>
      <c r="BL461">
        <f t="shared" ref="BL461" ca="1" si="7995">(BH461+BG461*BH462)</f>
        <v>21</v>
      </c>
      <c r="BM461">
        <f t="shared" ref="BM461" ca="1" si="7996">BK461+BJ461*BK462</f>
        <v>25</v>
      </c>
      <c r="BN461" s="114">
        <f t="shared" ref="BN461" ca="1" si="7997">(BH461+BG461*BH462)/BH462</f>
        <v>4.2</v>
      </c>
      <c r="BO461" s="114">
        <f t="shared" ref="BO461" ca="1" si="7998">(BK461+BJ461*BK462)/BK462</f>
        <v>3.5714285714285716</v>
      </c>
      <c r="BP461" s="114" t="s">
        <v>26</v>
      </c>
      <c r="BQ461" s="129">
        <f t="shared" ref="BQ461" ca="1" si="7999">IF(BN461&gt;BO461,BG461,BJ461)</f>
        <v>4</v>
      </c>
      <c r="BR461" s="57">
        <f t="shared" ref="BR461" ca="1" si="8000">IF(BN461&gt;BO461,BH461,BK461)</f>
        <v>1</v>
      </c>
      <c r="BS461" s="114" t="str">
        <f t="shared" ref="BS461" si="8001">BI461</f>
        <v>　－　</v>
      </c>
      <c r="BT461" s="129">
        <f t="shared" ref="BT461" ca="1" si="8002">IF(BN461&lt;BO461,BG461,BJ461)</f>
        <v>3</v>
      </c>
      <c r="BU461" s="57">
        <f t="shared" ref="BU461" ca="1" si="8003">IF(BN461&lt;BO461,BH461,BK461)</f>
        <v>4</v>
      </c>
      <c r="BV461" s="27">
        <f t="shared" ref="BV461" ca="1" si="8004">IF(BN461&gt;BO461,BL461,BM461)</f>
        <v>21</v>
      </c>
      <c r="BW461" s="27">
        <f t="shared" ref="BW461" ca="1" si="8005">IF(BN461&lt;BO461,BL461,BM461)</f>
        <v>25</v>
      </c>
      <c r="BX461" s="58">
        <f t="shared" ref="BX461" ca="1" si="8006">BV461*BW462-BW461*BV462</f>
        <v>22</v>
      </c>
      <c r="BY461" s="114" t="s">
        <v>26</v>
      </c>
      <c r="BZ461" s="114" t="str">
        <f t="shared" ref="BZ461" ca="1" si="8007">IF(BX461&lt;0,"-","")</f>
        <v/>
      </c>
      <c r="CA461" s="30">
        <f t="shared" ca="1" si="7819"/>
        <v>22</v>
      </c>
      <c r="CB461" s="24">
        <f t="shared" ca="1" si="7766"/>
        <v>22</v>
      </c>
      <c r="CD461" s="128">
        <f t="shared" ref="CD461" ca="1" si="8008">QUOTIENT(CB461,CB462)</f>
        <v>0</v>
      </c>
      <c r="CE461" s="57">
        <f t="shared" ref="CE461" ca="1" si="8009">MOD(CB461,CB462)</f>
        <v>22</v>
      </c>
      <c r="CG461"/>
      <c r="CK461" s="5"/>
    </row>
    <row r="462" spans="2:89" ht="32" customHeight="1" x14ac:dyDescent="0.55000000000000004">
      <c r="B462" s="61"/>
      <c r="C462" s="131"/>
      <c r="D462" s="114"/>
      <c r="E462" s="114"/>
      <c r="F462" s="59">
        <f t="shared" ca="1" si="7781"/>
        <v>5</v>
      </c>
      <c r="G462" s="114"/>
      <c r="H462" s="114"/>
      <c r="I462" s="59">
        <f t="shared" ca="1" si="7784"/>
        <v>7</v>
      </c>
      <c r="J462" s="26"/>
      <c r="K462" s="114"/>
      <c r="L462" s="27">
        <f t="shared" ca="1" si="7786"/>
        <v>35</v>
      </c>
      <c r="M462" s="118"/>
      <c r="N462" s="54"/>
      <c r="O462" s="118"/>
      <c r="P462" s="118"/>
      <c r="Q462" s="121"/>
      <c r="R462" s="114"/>
      <c r="S462" s="122"/>
      <c r="T462" s="114"/>
      <c r="U462" s="122"/>
      <c r="V462" s="114"/>
      <c r="W462" s="120"/>
      <c r="X462" s="56"/>
      <c r="Y462" s="121"/>
      <c r="Z462" s="114"/>
      <c r="AA462" s="122"/>
      <c r="AB462" s="114"/>
      <c r="AC462" s="122"/>
      <c r="AD462" s="114"/>
      <c r="AE462" s="27"/>
      <c r="AF462" s="114"/>
      <c r="AG462" t="s">
        <v>230</v>
      </c>
      <c r="AH462" t="s">
        <v>250</v>
      </c>
      <c r="AI462" s="1" t="str">
        <f t="shared" ref="AI462" ca="1" si="8010">IF(O461="","",O461)</f>
        <v/>
      </c>
      <c r="AK462" s="1"/>
      <c r="AM462" s="1"/>
      <c r="AO462" t="s">
        <v>230</v>
      </c>
      <c r="AP462" s="114"/>
      <c r="AQ462" t="str">
        <f t="shared" ca="1" si="7743"/>
        <v>\\(\\quad \\displaystyle  \\)</v>
      </c>
      <c r="AS462" s="114"/>
      <c r="AT462" s="114"/>
      <c r="AU462" s="114"/>
      <c r="AV462" s="114"/>
      <c r="AW462" s="114"/>
      <c r="AX462" s="114"/>
      <c r="AY462" s="114"/>
      <c r="AZ462" s="117"/>
      <c r="BG462" s="128"/>
      <c r="BH462" s="23">
        <f t="shared" ca="1" si="7770"/>
        <v>5</v>
      </c>
      <c r="BI462" s="120"/>
      <c r="BJ462" s="128"/>
      <c r="BK462" s="23">
        <f t="shared" ca="1" si="2496"/>
        <v>7</v>
      </c>
      <c r="BL462">
        <f t="shared" ref="BL462" ca="1" si="8011">BH462</f>
        <v>5</v>
      </c>
      <c r="BM462">
        <f t="shared" ref="BM462" ca="1" si="8012">BK462</f>
        <v>7</v>
      </c>
      <c r="BN462" s="114"/>
      <c r="BO462" s="114"/>
      <c r="BP462" s="114"/>
      <c r="BQ462" s="129"/>
      <c r="BR462" s="55">
        <f t="shared" ref="BR462" ca="1" si="8013">IF(BN461&gt;BO461,BH462,BK462)</f>
        <v>5</v>
      </c>
      <c r="BS462" s="114"/>
      <c r="BT462" s="129"/>
      <c r="BU462" s="55">
        <f t="shared" ref="BU462" ca="1" si="8014">IF(BN461&lt;BO461,BH462,BK462)</f>
        <v>7</v>
      </c>
      <c r="BV462" s="27">
        <f t="shared" ref="BV462" ca="1" si="8015">IF(BN461&gt;BO461,BL462,BM462)</f>
        <v>5</v>
      </c>
      <c r="BW462" s="27">
        <f t="shared" ref="BW462" ca="1" si="8016">IF(BN461&lt;BO461,BL462,BM462)</f>
        <v>7</v>
      </c>
      <c r="BX462" s="27">
        <f t="shared" ref="BX462" ca="1" si="8017">BV462*BW462</f>
        <v>35</v>
      </c>
      <c r="BY462" s="114"/>
      <c r="BZ462" s="114"/>
      <c r="CA462">
        <f t="shared" ca="1" si="7819"/>
        <v>35</v>
      </c>
      <c r="CB462" s="25">
        <f t="shared" ca="1" si="7778"/>
        <v>35</v>
      </c>
      <c r="CD462" s="128"/>
      <c r="CE462" s="23">
        <f t="shared" ref="CE462" ca="1" si="8018">CB462</f>
        <v>35</v>
      </c>
      <c r="CG462"/>
      <c r="CK462" s="5"/>
    </row>
    <row r="463" spans="2:89" ht="32" customHeight="1" thickBot="1" x14ac:dyDescent="0.6">
      <c r="B463" s="61"/>
      <c r="C463" s="130" t="s">
        <v>219</v>
      </c>
      <c r="D463" s="114">
        <v>30</v>
      </c>
      <c r="E463" s="114">
        <f t="shared" ref="E463" ca="1" si="8019">BQ463</f>
        <v>10</v>
      </c>
      <c r="F463" s="60">
        <f t="shared" ca="1" si="7781"/>
        <v>3</v>
      </c>
      <c r="G463" s="114" t="str">
        <f t="shared" ref="G463" si="8020">BS463</f>
        <v>　－　</v>
      </c>
      <c r="H463" s="114">
        <f t="shared" ref="H463" ca="1" si="8021">BT463</f>
        <v>7</v>
      </c>
      <c r="I463" s="60">
        <f t="shared" ca="1" si="7784"/>
        <v>7</v>
      </c>
      <c r="J463" s="26"/>
      <c r="K463" s="114">
        <f t="shared" ref="K463" ca="1" si="8022">CD463</f>
        <v>2</v>
      </c>
      <c r="L463" s="58">
        <f t="shared" ca="1" si="7786"/>
        <v>43</v>
      </c>
      <c r="M463" s="118" t="str">
        <f t="shared" ca="1" si="7731"/>
        <v/>
      </c>
      <c r="N463" s="54"/>
      <c r="O463" s="118" t="str">
        <f t="shared" ref="O463" ca="1" si="8023">IF(L463=0,K463,"")</f>
        <v/>
      </c>
      <c r="P463" s="118" t="s">
        <v>250</v>
      </c>
      <c r="Q463" s="121">
        <f t="shared" ref="Q463" ca="1" si="8024">IF(E463="","",E463)</f>
        <v>10</v>
      </c>
      <c r="R463" s="114" t="s">
        <v>249</v>
      </c>
      <c r="S463" s="122">
        <f t="shared" ref="S463" ca="1" si="8025">F463</f>
        <v>3</v>
      </c>
      <c r="T463" s="114" t="s">
        <v>216</v>
      </c>
      <c r="U463" s="122">
        <f t="shared" ref="U463" ca="1" si="8026">F464</f>
        <v>8</v>
      </c>
      <c r="V463" s="114" t="s">
        <v>217</v>
      </c>
      <c r="W463" s="120" t="str">
        <f t="shared" ref="W463" si="8027">G463</f>
        <v>　－　</v>
      </c>
      <c r="X463" s="56"/>
      <c r="Y463" s="121">
        <f t="shared" ref="Y463" ca="1" si="8028">IF(H463="","",H463)</f>
        <v>7</v>
      </c>
      <c r="Z463" s="114" t="s">
        <v>249</v>
      </c>
      <c r="AA463" s="122">
        <f t="shared" ref="AA463" ca="1" si="8029">I463</f>
        <v>7</v>
      </c>
      <c r="AB463" s="114" t="s">
        <v>216</v>
      </c>
      <c r="AC463" s="122">
        <f t="shared" ref="AC463" ca="1" si="8030">I464</f>
        <v>9</v>
      </c>
      <c r="AD463" s="114" t="s">
        <v>217</v>
      </c>
      <c r="AE463" s="27"/>
      <c r="AF463" s="114" t="s">
        <v>233</v>
      </c>
      <c r="AG463" t="s">
        <v>230</v>
      </c>
      <c r="AH463" t="s">
        <v>250</v>
      </c>
      <c r="AI463" s="1">
        <f t="shared" ref="AI463" ca="1" si="8031">IF(K463="","",K463)</f>
        <v>2</v>
      </c>
      <c r="AJ463" t="s">
        <v>249</v>
      </c>
      <c r="AK463" s="1">
        <f t="shared" ref="AK463" ca="1" si="8032">L463</f>
        <v>43</v>
      </c>
      <c r="AL463" t="s">
        <v>216</v>
      </c>
      <c r="AM463" s="1">
        <f t="shared" ref="AM463" ca="1" si="8033">L464</f>
        <v>72</v>
      </c>
      <c r="AN463" t="s">
        <v>217</v>
      </c>
      <c r="AO463" t="s">
        <v>230</v>
      </c>
      <c r="AP463" s="114" t="str">
        <f t="shared" ca="1" si="7318"/>
        <v>\\(\\quad \\displaystyle 10\\frac{3}{8}　－　7\\frac{7}{9}　=　 \\)</v>
      </c>
      <c r="AQ463" t="str">
        <f t="shared" ca="1" si="7743"/>
        <v>\\(\\quad \\displaystyle 2\\frac{43}{72} \\)</v>
      </c>
      <c r="AS463" s="114" t="str">
        <f t="shared" ref="AS463" ca="1" si="8034">AP463</f>
        <v>\\(\\quad \\displaystyle 10\\frac{3}{8}　－　7\\frac{7}{9}　=　 \\)</v>
      </c>
      <c r="AT463" s="114" t="str">
        <f t="shared" ref="AT463" ca="1" si="8035">IF(O463="",AQ463,AQ464)</f>
        <v>\\(\\quad \\displaystyle 2\\frac{43}{72} \\)</v>
      </c>
      <c r="AU463" s="114" t="s">
        <v>60</v>
      </c>
      <c r="AV463" s="115" t="s">
        <v>222</v>
      </c>
      <c r="AW463" s="115" t="str">
        <f t="shared" ref="AW463" ca="1" si="8036">AS463</f>
        <v>\\(\\quad \\displaystyle 10\\frac{3}{8}　－　7\\frac{7}{9}　=　 \\)</v>
      </c>
      <c r="AX463" s="115" t="str">
        <f t="shared" ref="AX463" ca="1" si="8037">AT463</f>
        <v>\\(\\quad \\displaystyle 2\\frac{43}{72} \\)</v>
      </c>
      <c r="AY463" s="115" t="s">
        <v>62</v>
      </c>
      <c r="AZ463" s="116" t="str">
        <f t="shared" ref="AZ463" ca="1" si="8038">"INSERT INTO "&amp;AU463&amp;"(tangen,question,answer,editor,date,count) VALUES('"&amp;AV463&amp;"','"&amp;AW463&amp;"','"&amp;AX463&amp;"','"&amp;AY463&amp;"',NOW(),0);"</f>
        <v>INSERT INTO math(tangen,question,answer,editor,date,count) VALUES('m3900','\\(\\quad \\displaystyle 10\\frac{3}{8}　－　7\\frac{7}{9}　=　 \\)','\\(\\quad \\displaystyle 2\\frac{43}{72} \\)','harazono',NOW(),0);</v>
      </c>
      <c r="BG463" s="128">
        <f t="shared" ca="1" si="7749"/>
        <v>10</v>
      </c>
      <c r="BH463" s="22">
        <f t="shared" ref="BH463" ca="1" si="8039">RANDBETWEEN(1,BH464-1)</f>
        <v>3</v>
      </c>
      <c r="BI463" s="120" t="s">
        <v>235</v>
      </c>
      <c r="BJ463" s="128">
        <f t="shared" ref="BJ463" ca="1" si="8040">RANDBETWEEN(1,BG463-1)</f>
        <v>7</v>
      </c>
      <c r="BK463" s="22">
        <f t="shared" ref="BK463" ca="1" si="8041">RANDBETWEEN(1,BK464-1)</f>
        <v>7</v>
      </c>
      <c r="BL463">
        <f t="shared" ref="BL463" ca="1" si="8042">(BH463+BG463*BH464)</f>
        <v>83</v>
      </c>
      <c r="BM463">
        <f t="shared" ref="BM463" ca="1" si="8043">BK463+BJ463*BK464</f>
        <v>70</v>
      </c>
      <c r="BN463" s="114">
        <f t="shared" ref="BN463" ca="1" si="8044">(BH463+BG463*BH464)/BH464</f>
        <v>10.375</v>
      </c>
      <c r="BO463" s="114">
        <f t="shared" ref="BO463" ca="1" si="8045">(BK463+BJ463*BK464)/BK464</f>
        <v>7.7777777777777777</v>
      </c>
      <c r="BP463" s="114" t="s">
        <v>26</v>
      </c>
      <c r="BQ463" s="129">
        <f t="shared" ref="BQ463" ca="1" si="8046">IF(BN463&gt;BO463,BG463,BJ463)</f>
        <v>10</v>
      </c>
      <c r="BR463" s="57">
        <f t="shared" ref="BR463" ca="1" si="8047">IF(BN463&gt;BO463,BH463,BK463)</f>
        <v>3</v>
      </c>
      <c r="BS463" s="114" t="str">
        <f t="shared" ref="BS463" si="8048">BI463</f>
        <v>　－　</v>
      </c>
      <c r="BT463" s="129">
        <f t="shared" ref="BT463" ca="1" si="8049">IF(BN463&lt;BO463,BG463,BJ463)</f>
        <v>7</v>
      </c>
      <c r="BU463" s="57">
        <f t="shared" ref="BU463" ca="1" si="8050">IF(BN463&lt;BO463,BH463,BK463)</f>
        <v>7</v>
      </c>
      <c r="BV463" s="27">
        <f t="shared" ref="BV463" ca="1" si="8051">IF(BN463&gt;BO463,BL463,BM463)</f>
        <v>83</v>
      </c>
      <c r="BW463" s="27">
        <f t="shared" ref="BW463" ca="1" si="8052">IF(BN463&lt;BO463,BL463,BM463)</f>
        <v>70</v>
      </c>
      <c r="BX463" s="58">
        <f t="shared" ref="BX463" ca="1" si="8053">BV463*BW464-BW463*BV464</f>
        <v>187</v>
      </c>
      <c r="BY463" s="114" t="s">
        <v>26</v>
      </c>
      <c r="BZ463" s="114" t="str">
        <f t="shared" ref="BZ463" ca="1" si="8054">IF(BX463&lt;0,"-","")</f>
        <v/>
      </c>
      <c r="CA463" s="30">
        <f t="shared" ca="1" si="7819"/>
        <v>187</v>
      </c>
      <c r="CB463" s="24">
        <f t="shared" ca="1" si="7766"/>
        <v>187</v>
      </c>
      <c r="CD463" s="128">
        <f t="shared" ref="CD463" ca="1" si="8055">QUOTIENT(CB463,CB464)</f>
        <v>2</v>
      </c>
      <c r="CE463" s="57">
        <f t="shared" ref="CE463" ca="1" si="8056">MOD(CB463,CB464)</f>
        <v>43</v>
      </c>
      <c r="CG463"/>
      <c r="CK463" s="5"/>
    </row>
    <row r="464" spans="2:89" ht="32" customHeight="1" x14ac:dyDescent="0.55000000000000004">
      <c r="B464" s="61"/>
      <c r="C464" s="131"/>
      <c r="D464" s="114"/>
      <c r="E464" s="114"/>
      <c r="F464" s="59">
        <f t="shared" ca="1" si="7781"/>
        <v>8</v>
      </c>
      <c r="G464" s="114"/>
      <c r="H464" s="114"/>
      <c r="I464" s="59">
        <f t="shared" ca="1" si="7784"/>
        <v>9</v>
      </c>
      <c r="J464" s="26"/>
      <c r="K464" s="114"/>
      <c r="L464" s="27">
        <f t="shared" ca="1" si="7786"/>
        <v>72</v>
      </c>
      <c r="M464" s="118"/>
      <c r="N464" s="54"/>
      <c r="O464" s="118"/>
      <c r="P464" s="118"/>
      <c r="Q464" s="121"/>
      <c r="R464" s="114"/>
      <c r="S464" s="122"/>
      <c r="T464" s="114"/>
      <c r="U464" s="122"/>
      <c r="V464" s="114"/>
      <c r="W464" s="120"/>
      <c r="X464" s="56"/>
      <c r="Y464" s="121"/>
      <c r="Z464" s="114"/>
      <c r="AA464" s="122"/>
      <c r="AB464" s="114"/>
      <c r="AC464" s="122"/>
      <c r="AD464" s="114"/>
      <c r="AE464" s="27"/>
      <c r="AF464" s="114"/>
      <c r="AG464" t="s">
        <v>230</v>
      </c>
      <c r="AH464" t="s">
        <v>250</v>
      </c>
      <c r="AI464" s="1" t="str">
        <f t="shared" ref="AI464" ca="1" si="8057">IF(O463="","",O463)</f>
        <v/>
      </c>
      <c r="AK464" s="1"/>
      <c r="AM464" s="1"/>
      <c r="AO464" t="s">
        <v>230</v>
      </c>
      <c r="AP464" s="114"/>
      <c r="AQ464" t="str">
        <f t="shared" ca="1" si="7743"/>
        <v>\\(\\quad \\displaystyle  \\)</v>
      </c>
      <c r="AS464" s="114"/>
      <c r="AT464" s="114"/>
      <c r="AU464" s="114"/>
      <c r="AV464" s="114"/>
      <c r="AW464" s="114"/>
      <c r="AX464" s="114"/>
      <c r="AY464" s="114"/>
      <c r="AZ464" s="117"/>
      <c r="BG464" s="128"/>
      <c r="BH464" s="23">
        <f t="shared" ca="1" si="7770"/>
        <v>8</v>
      </c>
      <c r="BI464" s="120"/>
      <c r="BJ464" s="128"/>
      <c r="BK464" s="23">
        <f t="shared" ca="1" si="2496"/>
        <v>9</v>
      </c>
      <c r="BL464">
        <f t="shared" ref="BL464" ca="1" si="8058">BH464</f>
        <v>8</v>
      </c>
      <c r="BM464">
        <f t="shared" ref="BM464" ca="1" si="8059">BK464</f>
        <v>9</v>
      </c>
      <c r="BN464" s="114"/>
      <c r="BO464" s="114"/>
      <c r="BP464" s="114"/>
      <c r="BQ464" s="129"/>
      <c r="BR464" s="55">
        <f t="shared" ref="BR464" ca="1" si="8060">IF(BN463&gt;BO463,BH464,BK464)</f>
        <v>8</v>
      </c>
      <c r="BS464" s="114"/>
      <c r="BT464" s="129"/>
      <c r="BU464" s="55">
        <f t="shared" ref="BU464" ca="1" si="8061">IF(BN463&lt;BO463,BH464,BK464)</f>
        <v>9</v>
      </c>
      <c r="BV464" s="27">
        <f t="shared" ref="BV464" ca="1" si="8062">IF(BN463&gt;BO463,BL464,BM464)</f>
        <v>8</v>
      </c>
      <c r="BW464" s="27">
        <f t="shared" ref="BW464" ca="1" si="8063">IF(BN463&lt;BO463,BL464,BM464)</f>
        <v>9</v>
      </c>
      <c r="BX464" s="27">
        <f t="shared" ref="BX464" ca="1" si="8064">BV464*BW464</f>
        <v>72</v>
      </c>
      <c r="BY464" s="114"/>
      <c r="BZ464" s="114"/>
      <c r="CA464">
        <f t="shared" ca="1" si="7819"/>
        <v>72</v>
      </c>
      <c r="CB464" s="25">
        <f t="shared" ca="1" si="7778"/>
        <v>72</v>
      </c>
      <c r="CD464" s="128"/>
      <c r="CE464" s="23">
        <f t="shared" ref="CE464" ca="1" si="8065">CB464</f>
        <v>72</v>
      </c>
      <c r="CG464"/>
      <c r="CK464" s="5"/>
    </row>
    <row r="465" spans="2:89" ht="32" customHeight="1" thickBot="1" x14ac:dyDescent="0.6">
      <c r="B465" s="61"/>
      <c r="C465" s="130" t="s">
        <v>219</v>
      </c>
      <c r="D465" s="114">
        <v>31</v>
      </c>
      <c r="E465" s="114">
        <f t="shared" ref="E465" ca="1" si="8066">BQ465</f>
        <v>8</v>
      </c>
      <c r="F465" s="60">
        <f t="shared" ca="1" si="7781"/>
        <v>5</v>
      </c>
      <c r="G465" s="114" t="str">
        <f t="shared" ref="G465" si="8067">BS465</f>
        <v>　－　</v>
      </c>
      <c r="H465" s="114">
        <f t="shared" ref="H465" ca="1" si="8068">BT465</f>
        <v>1</v>
      </c>
      <c r="I465" s="60">
        <f t="shared" ca="1" si="7784"/>
        <v>1</v>
      </c>
      <c r="J465" s="26"/>
      <c r="K465" s="114">
        <f t="shared" ref="K465" ca="1" si="8069">CD465</f>
        <v>7</v>
      </c>
      <c r="L465" s="58">
        <f t="shared" ca="1" si="7786"/>
        <v>8</v>
      </c>
      <c r="M465" s="118" t="str">
        <f t="shared" ca="1" si="7731"/>
        <v/>
      </c>
      <c r="N465" s="54"/>
      <c r="O465" s="118" t="str">
        <f t="shared" ref="O465" ca="1" si="8070">IF(L465=0,K465,"")</f>
        <v/>
      </c>
      <c r="P465" s="118" t="s">
        <v>250</v>
      </c>
      <c r="Q465" s="121">
        <f t="shared" ref="Q465" ca="1" si="8071">IF(E465="","",E465)</f>
        <v>8</v>
      </c>
      <c r="R465" s="114" t="s">
        <v>249</v>
      </c>
      <c r="S465" s="122">
        <f t="shared" ref="S465" ca="1" si="8072">F465</f>
        <v>5</v>
      </c>
      <c r="T465" s="114" t="s">
        <v>216</v>
      </c>
      <c r="U465" s="122">
        <f t="shared" ref="U465" ca="1" si="8073">F466</f>
        <v>7</v>
      </c>
      <c r="V465" s="114" t="s">
        <v>217</v>
      </c>
      <c r="W465" s="120" t="str">
        <f t="shared" ref="W465" si="8074">G465</f>
        <v>　－　</v>
      </c>
      <c r="X465" s="56"/>
      <c r="Y465" s="121">
        <f t="shared" ref="Y465" ca="1" si="8075">IF(H465="","",H465)</f>
        <v>1</v>
      </c>
      <c r="Z465" s="114" t="s">
        <v>249</v>
      </c>
      <c r="AA465" s="122">
        <f t="shared" ref="AA465" ca="1" si="8076">I465</f>
        <v>1</v>
      </c>
      <c r="AB465" s="114" t="s">
        <v>216</v>
      </c>
      <c r="AC465" s="122">
        <f t="shared" ref="AC465" ca="1" si="8077">I466</f>
        <v>3</v>
      </c>
      <c r="AD465" s="114" t="s">
        <v>217</v>
      </c>
      <c r="AE465" s="27"/>
      <c r="AF465" s="114" t="s">
        <v>233</v>
      </c>
      <c r="AG465" t="s">
        <v>230</v>
      </c>
      <c r="AH465" t="s">
        <v>250</v>
      </c>
      <c r="AI465" s="1">
        <f t="shared" ref="AI465" ca="1" si="8078">IF(K465="","",K465)</f>
        <v>7</v>
      </c>
      <c r="AJ465" t="s">
        <v>249</v>
      </c>
      <c r="AK465" s="1">
        <f t="shared" ref="AK465" ca="1" si="8079">L465</f>
        <v>8</v>
      </c>
      <c r="AL465" t="s">
        <v>216</v>
      </c>
      <c r="AM465" s="1">
        <f t="shared" ref="AM465" ca="1" si="8080">L466</f>
        <v>21</v>
      </c>
      <c r="AN465" t="s">
        <v>217</v>
      </c>
      <c r="AO465" t="s">
        <v>230</v>
      </c>
      <c r="AP465" s="114" t="str">
        <f t="shared" ca="1" si="7318"/>
        <v>\\(\\quad \\displaystyle 8\\frac{5}{7}　－　1\\frac{1}{3}　=　 \\)</v>
      </c>
      <c r="AQ465" t="str">
        <f t="shared" ca="1" si="7743"/>
        <v>\\(\\quad \\displaystyle 7\\frac{8}{21} \\)</v>
      </c>
      <c r="AS465" s="114" t="str">
        <f t="shared" ref="AS465" ca="1" si="8081">AP465</f>
        <v>\\(\\quad \\displaystyle 8\\frac{5}{7}　－　1\\frac{1}{3}　=　 \\)</v>
      </c>
      <c r="AT465" s="114" t="str">
        <f t="shared" ref="AT465" ca="1" si="8082">IF(O465="",AQ465,AQ466)</f>
        <v>\\(\\quad \\displaystyle 7\\frac{8}{21} \\)</v>
      </c>
      <c r="AU465" s="114" t="s">
        <v>60</v>
      </c>
      <c r="AV465" s="115" t="s">
        <v>222</v>
      </c>
      <c r="AW465" s="115" t="str">
        <f t="shared" ref="AW465" ca="1" si="8083">AS465</f>
        <v>\\(\\quad \\displaystyle 8\\frac{5}{7}　－　1\\frac{1}{3}　=　 \\)</v>
      </c>
      <c r="AX465" s="115" t="str">
        <f t="shared" ref="AX465" ca="1" si="8084">AT465</f>
        <v>\\(\\quad \\displaystyle 7\\frac{8}{21} \\)</v>
      </c>
      <c r="AY465" s="115" t="s">
        <v>62</v>
      </c>
      <c r="AZ465" s="116" t="str">
        <f t="shared" ref="AZ465" ca="1" si="8085">"INSERT INTO "&amp;AU465&amp;"(tangen,question,answer,editor,date,count) VALUES('"&amp;AV465&amp;"','"&amp;AW465&amp;"','"&amp;AX465&amp;"','"&amp;AY465&amp;"',NOW(),0);"</f>
        <v>INSERT INTO math(tangen,question,answer,editor,date,count) VALUES('m3900','\\(\\quad \\displaystyle 8\\frac{5}{7}　－　1\\frac{1}{3}　=　 \\)','\\(\\quad \\displaystyle 7\\frac{8}{21} \\)','harazono',NOW(),0);</v>
      </c>
      <c r="BG465" s="128">
        <f t="shared" ca="1" si="7749"/>
        <v>8</v>
      </c>
      <c r="BH465" s="22">
        <f t="shared" ref="BH465" ca="1" si="8086">RANDBETWEEN(1,BH466-1)</f>
        <v>5</v>
      </c>
      <c r="BI465" s="120" t="s">
        <v>235</v>
      </c>
      <c r="BJ465" s="128">
        <f t="shared" ref="BJ465" ca="1" si="8087">RANDBETWEEN(1,BG465-1)</f>
        <v>1</v>
      </c>
      <c r="BK465" s="22">
        <f t="shared" ref="BK465" ca="1" si="8088">RANDBETWEEN(1,BK466-1)</f>
        <v>1</v>
      </c>
      <c r="BL465">
        <f t="shared" ref="BL465" ca="1" si="8089">(BH465+BG465*BH466)</f>
        <v>61</v>
      </c>
      <c r="BM465">
        <f t="shared" ref="BM465" ca="1" si="8090">BK465+BJ465*BK466</f>
        <v>4</v>
      </c>
      <c r="BN465" s="114">
        <f t="shared" ref="BN465" ca="1" si="8091">(BH465+BG465*BH466)/BH466</f>
        <v>8.7142857142857135</v>
      </c>
      <c r="BO465" s="114">
        <f t="shared" ref="BO465" ca="1" si="8092">(BK465+BJ465*BK466)/BK466</f>
        <v>1.3333333333333333</v>
      </c>
      <c r="BP465" s="114" t="s">
        <v>26</v>
      </c>
      <c r="BQ465" s="129">
        <f t="shared" ref="BQ465" ca="1" si="8093">IF(BN465&gt;BO465,BG465,BJ465)</f>
        <v>8</v>
      </c>
      <c r="BR465" s="57">
        <f t="shared" ref="BR465" ca="1" si="8094">IF(BN465&gt;BO465,BH465,BK465)</f>
        <v>5</v>
      </c>
      <c r="BS465" s="114" t="str">
        <f t="shared" ref="BS465" si="8095">BI465</f>
        <v>　－　</v>
      </c>
      <c r="BT465" s="129">
        <f t="shared" ref="BT465" ca="1" si="8096">IF(BN465&lt;BO465,BG465,BJ465)</f>
        <v>1</v>
      </c>
      <c r="BU465" s="57">
        <f t="shared" ref="BU465" ca="1" si="8097">IF(BN465&lt;BO465,BH465,BK465)</f>
        <v>1</v>
      </c>
      <c r="BV465" s="27">
        <f t="shared" ref="BV465" ca="1" si="8098">IF(BN465&gt;BO465,BL465,BM465)</f>
        <v>61</v>
      </c>
      <c r="BW465" s="27">
        <f t="shared" ref="BW465" ca="1" si="8099">IF(BN465&lt;BO465,BL465,BM465)</f>
        <v>4</v>
      </c>
      <c r="BX465" s="58">
        <f t="shared" ref="BX465" ca="1" si="8100">BV465*BW466-BW465*BV466</f>
        <v>155</v>
      </c>
      <c r="BY465" s="114" t="s">
        <v>26</v>
      </c>
      <c r="BZ465" s="114" t="str">
        <f t="shared" ref="BZ465" ca="1" si="8101">IF(BX465&lt;0,"-","")</f>
        <v/>
      </c>
      <c r="CA465" s="30">
        <f t="shared" ca="1" si="7819"/>
        <v>155</v>
      </c>
      <c r="CB465" s="24">
        <f t="shared" ca="1" si="7766"/>
        <v>155</v>
      </c>
      <c r="CD465" s="128">
        <f t="shared" ref="CD465" ca="1" si="8102">QUOTIENT(CB465,CB466)</f>
        <v>7</v>
      </c>
      <c r="CE465" s="57">
        <f t="shared" ref="CE465" ca="1" si="8103">MOD(CB465,CB466)</f>
        <v>8</v>
      </c>
      <c r="CG465"/>
      <c r="CK465" s="5"/>
    </row>
    <row r="466" spans="2:89" ht="32" customHeight="1" x14ac:dyDescent="0.55000000000000004">
      <c r="B466" s="61"/>
      <c r="C466" s="131"/>
      <c r="D466" s="114"/>
      <c r="E466" s="114"/>
      <c r="F466" s="59">
        <f t="shared" ca="1" si="7781"/>
        <v>7</v>
      </c>
      <c r="G466" s="114"/>
      <c r="H466" s="114"/>
      <c r="I466" s="59">
        <f t="shared" ca="1" si="7784"/>
        <v>3</v>
      </c>
      <c r="J466" s="26"/>
      <c r="K466" s="114"/>
      <c r="L466" s="27">
        <f t="shared" ca="1" si="7786"/>
        <v>21</v>
      </c>
      <c r="M466" s="118"/>
      <c r="N466" s="54"/>
      <c r="O466" s="118"/>
      <c r="P466" s="118"/>
      <c r="Q466" s="121"/>
      <c r="R466" s="114"/>
      <c r="S466" s="122"/>
      <c r="T466" s="114"/>
      <c r="U466" s="122"/>
      <c r="V466" s="114"/>
      <c r="W466" s="120"/>
      <c r="X466" s="56"/>
      <c r="Y466" s="121"/>
      <c r="Z466" s="114"/>
      <c r="AA466" s="122"/>
      <c r="AB466" s="114"/>
      <c r="AC466" s="122"/>
      <c r="AD466" s="114"/>
      <c r="AE466" s="27"/>
      <c r="AF466" s="114"/>
      <c r="AG466" t="s">
        <v>230</v>
      </c>
      <c r="AH466" t="s">
        <v>250</v>
      </c>
      <c r="AI466" s="1" t="str">
        <f t="shared" ref="AI466" ca="1" si="8104">IF(O465="","",O465)</f>
        <v/>
      </c>
      <c r="AK466" s="1"/>
      <c r="AM466" s="1"/>
      <c r="AO466" t="s">
        <v>230</v>
      </c>
      <c r="AP466" s="114"/>
      <c r="AQ466" t="str">
        <f t="shared" ca="1" si="7743"/>
        <v>\\(\\quad \\displaystyle  \\)</v>
      </c>
      <c r="AS466" s="114"/>
      <c r="AT466" s="114"/>
      <c r="AU466" s="114"/>
      <c r="AV466" s="114"/>
      <c r="AW466" s="114"/>
      <c r="AX466" s="114"/>
      <c r="AY466" s="114"/>
      <c r="AZ466" s="117"/>
      <c r="BG466" s="128"/>
      <c r="BH466" s="23">
        <f t="shared" ca="1" si="7770"/>
        <v>7</v>
      </c>
      <c r="BI466" s="120"/>
      <c r="BJ466" s="128"/>
      <c r="BK466" s="23">
        <f t="shared" ca="1" si="2496"/>
        <v>3</v>
      </c>
      <c r="BL466">
        <f t="shared" ref="BL466" ca="1" si="8105">BH466</f>
        <v>7</v>
      </c>
      <c r="BM466">
        <f t="shared" ref="BM466" ca="1" si="8106">BK466</f>
        <v>3</v>
      </c>
      <c r="BN466" s="114"/>
      <c r="BO466" s="114"/>
      <c r="BP466" s="114"/>
      <c r="BQ466" s="129"/>
      <c r="BR466" s="55">
        <f t="shared" ref="BR466" ca="1" si="8107">IF(BN465&gt;BO465,BH466,BK466)</f>
        <v>7</v>
      </c>
      <c r="BS466" s="114"/>
      <c r="BT466" s="129"/>
      <c r="BU466" s="55">
        <f t="shared" ref="BU466" ca="1" si="8108">IF(BN465&lt;BO465,BH466,BK466)</f>
        <v>3</v>
      </c>
      <c r="BV466" s="27">
        <f t="shared" ref="BV466" ca="1" si="8109">IF(BN465&gt;BO465,BL466,BM466)</f>
        <v>7</v>
      </c>
      <c r="BW466" s="27">
        <f t="shared" ref="BW466" ca="1" si="8110">IF(BN465&lt;BO465,BL466,BM466)</f>
        <v>3</v>
      </c>
      <c r="BX466" s="27">
        <f t="shared" ref="BX466" ca="1" si="8111">BV466*BW466</f>
        <v>21</v>
      </c>
      <c r="BY466" s="114"/>
      <c r="BZ466" s="114"/>
      <c r="CA466">
        <f t="shared" ca="1" si="7819"/>
        <v>21</v>
      </c>
      <c r="CB466" s="25">
        <f t="shared" ca="1" si="7778"/>
        <v>21</v>
      </c>
      <c r="CD466" s="128"/>
      <c r="CE466" s="23">
        <f t="shared" ref="CE466" ca="1" si="8112">CB466</f>
        <v>21</v>
      </c>
      <c r="CG466"/>
      <c r="CK466" s="5"/>
    </row>
    <row r="467" spans="2:89" ht="32" customHeight="1" thickBot="1" x14ac:dyDescent="0.6">
      <c r="B467" s="61"/>
      <c r="C467" s="130" t="s">
        <v>219</v>
      </c>
      <c r="D467" s="114">
        <v>32</v>
      </c>
      <c r="E467" s="114">
        <f t="shared" ref="E467" ca="1" si="8113">BQ467</f>
        <v>5</v>
      </c>
      <c r="F467" s="60">
        <f t="shared" ca="1" si="7781"/>
        <v>1</v>
      </c>
      <c r="G467" s="114" t="str">
        <f t="shared" ref="G467" si="8114">BS467</f>
        <v>　－　</v>
      </c>
      <c r="H467" s="114">
        <f t="shared" ref="H467" ca="1" si="8115">BT467</f>
        <v>1</v>
      </c>
      <c r="I467" s="60">
        <f t="shared" ca="1" si="7784"/>
        <v>1</v>
      </c>
      <c r="J467" s="26"/>
      <c r="K467" s="114">
        <f t="shared" ref="K467" ca="1" si="8116">CD467</f>
        <v>3</v>
      </c>
      <c r="L467" s="58">
        <f t="shared" ca="1" si="7786"/>
        <v>3</v>
      </c>
      <c r="M467" s="118" t="str">
        <f t="shared" ca="1" si="7731"/>
        <v/>
      </c>
      <c r="N467" s="54"/>
      <c r="O467" s="118" t="str">
        <f t="shared" ref="O467" ca="1" si="8117">IF(L467=0,K467,"")</f>
        <v/>
      </c>
      <c r="P467" s="118" t="s">
        <v>250</v>
      </c>
      <c r="Q467" s="121">
        <f t="shared" ref="Q467" ca="1" si="8118">IF(E467="","",E467)</f>
        <v>5</v>
      </c>
      <c r="R467" s="114" t="s">
        <v>249</v>
      </c>
      <c r="S467" s="122">
        <f t="shared" ref="S467" ca="1" si="8119">F467</f>
        <v>1</v>
      </c>
      <c r="T467" s="114" t="s">
        <v>216</v>
      </c>
      <c r="U467" s="122">
        <f t="shared" ref="U467" ca="1" si="8120">F468</f>
        <v>4</v>
      </c>
      <c r="V467" s="114" t="s">
        <v>217</v>
      </c>
      <c r="W467" s="120" t="str">
        <f t="shared" ref="W467" si="8121">G467</f>
        <v>　－　</v>
      </c>
      <c r="X467" s="56"/>
      <c r="Y467" s="121">
        <f t="shared" ref="Y467" ca="1" si="8122">IF(H467="","",H467)</f>
        <v>1</v>
      </c>
      <c r="Z467" s="114" t="s">
        <v>249</v>
      </c>
      <c r="AA467" s="122">
        <f t="shared" ref="AA467" ca="1" si="8123">I467</f>
        <v>1</v>
      </c>
      <c r="AB467" s="114" t="s">
        <v>216</v>
      </c>
      <c r="AC467" s="122">
        <f t="shared" ref="AC467" ca="1" si="8124">I468</f>
        <v>2</v>
      </c>
      <c r="AD467" s="114" t="s">
        <v>217</v>
      </c>
      <c r="AE467" s="27"/>
      <c r="AF467" s="114" t="s">
        <v>233</v>
      </c>
      <c r="AG467" t="s">
        <v>230</v>
      </c>
      <c r="AH467" t="s">
        <v>250</v>
      </c>
      <c r="AI467" s="1">
        <f t="shared" ref="AI467" ca="1" si="8125">IF(K467="","",K467)</f>
        <v>3</v>
      </c>
      <c r="AJ467" t="s">
        <v>249</v>
      </c>
      <c r="AK467" s="1">
        <f t="shared" ref="AK467" ca="1" si="8126">L467</f>
        <v>3</v>
      </c>
      <c r="AL467" t="s">
        <v>216</v>
      </c>
      <c r="AM467" s="1">
        <f t="shared" ref="AM467" ca="1" si="8127">L468</f>
        <v>4</v>
      </c>
      <c r="AN467" t="s">
        <v>217</v>
      </c>
      <c r="AO467" t="s">
        <v>230</v>
      </c>
      <c r="AP467" s="114" t="str">
        <f t="shared" ca="1" si="7318"/>
        <v>\\(\\quad \\displaystyle 5\\frac{1}{4}　－　1\\frac{1}{2}　=　 \\)</v>
      </c>
      <c r="AQ467" t="str">
        <f t="shared" ca="1" si="7743"/>
        <v>\\(\\quad \\displaystyle 3\\frac{3}{4} \\)</v>
      </c>
      <c r="AS467" s="114" t="str">
        <f t="shared" ref="AS467" ca="1" si="8128">AP467</f>
        <v>\\(\\quad \\displaystyle 5\\frac{1}{4}　－　1\\frac{1}{2}　=　 \\)</v>
      </c>
      <c r="AT467" s="114" t="str">
        <f t="shared" ref="AT467" ca="1" si="8129">IF(O467="",AQ467,AQ468)</f>
        <v>\\(\\quad \\displaystyle 3\\frac{3}{4} \\)</v>
      </c>
      <c r="AU467" s="114" t="s">
        <v>60</v>
      </c>
      <c r="AV467" s="115" t="s">
        <v>222</v>
      </c>
      <c r="AW467" s="115" t="str">
        <f t="shared" ref="AW467" ca="1" si="8130">AS467</f>
        <v>\\(\\quad \\displaystyle 5\\frac{1}{4}　－　1\\frac{1}{2}　=　 \\)</v>
      </c>
      <c r="AX467" s="115" t="str">
        <f t="shared" ref="AX467" ca="1" si="8131">AT467</f>
        <v>\\(\\quad \\displaystyle 3\\frac{3}{4} \\)</v>
      </c>
      <c r="AY467" s="115" t="s">
        <v>62</v>
      </c>
      <c r="AZ467" s="116" t="str">
        <f t="shared" ref="AZ467" ca="1" si="8132">"INSERT INTO "&amp;AU467&amp;"(tangen,question,answer,editor,date,count) VALUES('"&amp;AV467&amp;"','"&amp;AW467&amp;"','"&amp;AX467&amp;"','"&amp;AY467&amp;"',NOW(),0);"</f>
        <v>INSERT INTO math(tangen,question,answer,editor,date,count) VALUES('m3900','\\(\\quad \\displaystyle 5\\frac{1}{4}　－　1\\frac{1}{2}　=　 \\)','\\(\\quad \\displaystyle 3\\frac{3}{4} \\)','harazono',NOW(),0);</v>
      </c>
      <c r="BG467" s="128">
        <f t="shared" ca="1" si="7749"/>
        <v>5</v>
      </c>
      <c r="BH467" s="22">
        <f t="shared" ref="BH467" ca="1" si="8133">RANDBETWEEN(1,BH468-1)</f>
        <v>1</v>
      </c>
      <c r="BI467" s="120" t="s">
        <v>235</v>
      </c>
      <c r="BJ467" s="128">
        <f t="shared" ref="BJ467" ca="1" si="8134">RANDBETWEEN(1,BG467-1)</f>
        <v>1</v>
      </c>
      <c r="BK467" s="22">
        <f t="shared" ref="BK467" ca="1" si="8135">RANDBETWEEN(1,BK468-1)</f>
        <v>1</v>
      </c>
      <c r="BL467">
        <f t="shared" ref="BL467" ca="1" si="8136">(BH467+BG467*BH468)</f>
        <v>21</v>
      </c>
      <c r="BM467">
        <f t="shared" ref="BM467" ca="1" si="8137">BK467+BJ467*BK468</f>
        <v>3</v>
      </c>
      <c r="BN467" s="114">
        <f t="shared" ref="BN467" ca="1" si="8138">(BH467+BG467*BH468)/BH468</f>
        <v>5.25</v>
      </c>
      <c r="BO467" s="114">
        <f t="shared" ref="BO467" ca="1" si="8139">(BK467+BJ467*BK468)/BK468</f>
        <v>1.5</v>
      </c>
      <c r="BP467" s="114" t="s">
        <v>26</v>
      </c>
      <c r="BQ467" s="129">
        <f t="shared" ref="BQ467" ca="1" si="8140">IF(BN467&gt;BO467,BG467,BJ467)</f>
        <v>5</v>
      </c>
      <c r="BR467" s="57">
        <f t="shared" ref="BR467" ca="1" si="8141">IF(BN467&gt;BO467,BH467,BK467)</f>
        <v>1</v>
      </c>
      <c r="BS467" s="114" t="str">
        <f t="shared" ref="BS467" si="8142">BI467</f>
        <v>　－　</v>
      </c>
      <c r="BT467" s="129">
        <f t="shared" ref="BT467" ca="1" si="8143">IF(BN467&lt;BO467,BG467,BJ467)</f>
        <v>1</v>
      </c>
      <c r="BU467" s="57">
        <f t="shared" ref="BU467" ca="1" si="8144">IF(BN467&lt;BO467,BH467,BK467)</f>
        <v>1</v>
      </c>
      <c r="BV467" s="27">
        <f t="shared" ref="BV467" ca="1" si="8145">IF(BN467&gt;BO467,BL467,BM467)</f>
        <v>21</v>
      </c>
      <c r="BW467" s="27">
        <f t="shared" ref="BW467" ca="1" si="8146">IF(BN467&lt;BO467,BL467,BM467)</f>
        <v>3</v>
      </c>
      <c r="BX467" s="58">
        <f t="shared" ref="BX467" ca="1" si="8147">BV467*BW468-BW467*BV468</f>
        <v>30</v>
      </c>
      <c r="BY467" s="114" t="s">
        <v>26</v>
      </c>
      <c r="BZ467" s="114" t="str">
        <f t="shared" ref="BZ467" ca="1" si="8148">IF(BX467&lt;0,"-","")</f>
        <v/>
      </c>
      <c r="CA467" s="30">
        <f t="shared" ca="1" si="7819"/>
        <v>30</v>
      </c>
      <c r="CB467" s="24">
        <f t="shared" ca="1" si="7766"/>
        <v>15</v>
      </c>
      <c r="CD467" s="128">
        <f t="shared" ref="CD467" ca="1" si="8149">QUOTIENT(CB467,CB468)</f>
        <v>3</v>
      </c>
      <c r="CE467" s="57">
        <f t="shared" ref="CE467" ca="1" si="8150">MOD(CB467,CB468)</f>
        <v>3</v>
      </c>
      <c r="CG467"/>
      <c r="CK467" s="5"/>
    </row>
    <row r="468" spans="2:89" ht="32" customHeight="1" x14ac:dyDescent="0.55000000000000004">
      <c r="B468" s="61"/>
      <c r="C468" s="131"/>
      <c r="D468" s="114"/>
      <c r="E468" s="114"/>
      <c r="F468" s="59">
        <f t="shared" ca="1" si="7781"/>
        <v>4</v>
      </c>
      <c r="G468" s="114"/>
      <c r="H468" s="114"/>
      <c r="I468" s="59">
        <f t="shared" ca="1" si="7784"/>
        <v>2</v>
      </c>
      <c r="J468" s="26"/>
      <c r="K468" s="114"/>
      <c r="L468" s="27">
        <f t="shared" ca="1" si="7786"/>
        <v>4</v>
      </c>
      <c r="M468" s="118"/>
      <c r="N468" s="54"/>
      <c r="O468" s="118"/>
      <c r="P468" s="118"/>
      <c r="Q468" s="121"/>
      <c r="R468" s="114"/>
      <c r="S468" s="122"/>
      <c r="T468" s="114"/>
      <c r="U468" s="122"/>
      <c r="V468" s="114"/>
      <c r="W468" s="120"/>
      <c r="X468" s="56"/>
      <c r="Y468" s="121"/>
      <c r="Z468" s="114"/>
      <c r="AA468" s="122"/>
      <c r="AB468" s="114"/>
      <c r="AC468" s="122"/>
      <c r="AD468" s="114"/>
      <c r="AE468" s="27"/>
      <c r="AF468" s="114"/>
      <c r="AG468" t="s">
        <v>230</v>
      </c>
      <c r="AH468" t="s">
        <v>250</v>
      </c>
      <c r="AI468" s="1" t="str">
        <f t="shared" ref="AI468" ca="1" si="8151">IF(O467="","",O467)</f>
        <v/>
      </c>
      <c r="AK468" s="1"/>
      <c r="AM468" s="1"/>
      <c r="AO468" t="s">
        <v>230</v>
      </c>
      <c r="AP468" s="114"/>
      <c r="AQ468" t="str">
        <f t="shared" ca="1" si="7743"/>
        <v>\\(\\quad \\displaystyle  \\)</v>
      </c>
      <c r="AS468" s="114"/>
      <c r="AT468" s="114"/>
      <c r="AU468" s="114"/>
      <c r="AV468" s="114"/>
      <c r="AW468" s="114"/>
      <c r="AX468" s="114"/>
      <c r="AY468" s="114"/>
      <c r="AZ468" s="117"/>
      <c r="BG468" s="128"/>
      <c r="BH468" s="23">
        <f t="shared" ca="1" si="7770"/>
        <v>4</v>
      </c>
      <c r="BI468" s="120"/>
      <c r="BJ468" s="128"/>
      <c r="BK468" s="23">
        <f t="shared" ca="1" si="2496"/>
        <v>2</v>
      </c>
      <c r="BL468">
        <f t="shared" ref="BL468" ca="1" si="8152">BH468</f>
        <v>4</v>
      </c>
      <c r="BM468">
        <f t="shared" ref="BM468" ca="1" si="8153">BK468</f>
        <v>2</v>
      </c>
      <c r="BN468" s="114"/>
      <c r="BO468" s="114"/>
      <c r="BP468" s="114"/>
      <c r="BQ468" s="129"/>
      <c r="BR468" s="55">
        <f t="shared" ref="BR468" ca="1" si="8154">IF(BN467&gt;BO467,BH468,BK468)</f>
        <v>4</v>
      </c>
      <c r="BS468" s="114"/>
      <c r="BT468" s="129"/>
      <c r="BU468" s="55">
        <f t="shared" ref="BU468" ca="1" si="8155">IF(BN467&lt;BO467,BH468,BK468)</f>
        <v>2</v>
      </c>
      <c r="BV468" s="27">
        <f t="shared" ref="BV468" ca="1" si="8156">IF(BN467&gt;BO467,BL468,BM468)</f>
        <v>4</v>
      </c>
      <c r="BW468" s="27">
        <f t="shared" ref="BW468" ca="1" si="8157">IF(BN467&lt;BO467,BL468,BM468)</f>
        <v>2</v>
      </c>
      <c r="BX468" s="27">
        <f t="shared" ref="BX468" ca="1" si="8158">BV468*BW468</f>
        <v>8</v>
      </c>
      <c r="BY468" s="114"/>
      <c r="BZ468" s="114"/>
      <c r="CA468">
        <f t="shared" ca="1" si="7819"/>
        <v>8</v>
      </c>
      <c r="CB468" s="25">
        <f t="shared" ca="1" si="7778"/>
        <v>4</v>
      </c>
      <c r="CD468" s="128"/>
      <c r="CE468" s="23">
        <f t="shared" ref="CE468" ca="1" si="8159">CB468</f>
        <v>4</v>
      </c>
      <c r="CG468"/>
      <c r="CK468" s="5"/>
    </row>
    <row r="469" spans="2:89" ht="32" customHeight="1" thickBot="1" x14ac:dyDescent="0.6">
      <c r="B469" s="61"/>
      <c r="C469" s="130" t="s">
        <v>219</v>
      </c>
      <c r="D469" s="114">
        <v>33</v>
      </c>
      <c r="E469" s="114">
        <f t="shared" ref="E469" ca="1" si="8160">BQ469</f>
        <v>5</v>
      </c>
      <c r="F469" s="60">
        <f t="shared" ca="1" si="7781"/>
        <v>7</v>
      </c>
      <c r="G469" s="114" t="str">
        <f t="shared" ref="G469" si="8161">BS469</f>
        <v>　－　</v>
      </c>
      <c r="H469" s="114">
        <f t="shared" ref="H469" ca="1" si="8162">BT469</f>
        <v>2</v>
      </c>
      <c r="I469" s="60">
        <f t="shared" ca="1" si="7784"/>
        <v>5</v>
      </c>
      <c r="J469" s="26"/>
      <c r="K469" s="114">
        <f t="shared" ref="K469" ca="1" si="8163">CD469</f>
        <v>3</v>
      </c>
      <c r="L469" s="58">
        <f t="shared" ca="1" si="7786"/>
        <v>23</v>
      </c>
      <c r="M469" s="118" t="str">
        <f t="shared" ca="1" si="7731"/>
        <v/>
      </c>
      <c r="N469" s="54"/>
      <c r="O469" s="118" t="str">
        <f t="shared" ref="O469" ca="1" si="8164">IF(L469=0,K469,"")</f>
        <v/>
      </c>
      <c r="P469" s="118" t="s">
        <v>250</v>
      </c>
      <c r="Q469" s="121">
        <f t="shared" ref="Q469" ca="1" si="8165">IF(E469="","",E469)</f>
        <v>5</v>
      </c>
      <c r="R469" s="114" t="s">
        <v>249</v>
      </c>
      <c r="S469" s="122">
        <f t="shared" ref="S469" ca="1" si="8166">F469</f>
        <v>7</v>
      </c>
      <c r="T469" s="114" t="s">
        <v>216</v>
      </c>
      <c r="U469" s="122">
        <f t="shared" ref="U469" ca="1" si="8167">F470</f>
        <v>8</v>
      </c>
      <c r="V469" s="114" t="s">
        <v>217</v>
      </c>
      <c r="W469" s="120" t="str">
        <f t="shared" ref="W469" si="8168">G469</f>
        <v>　－　</v>
      </c>
      <c r="X469" s="56"/>
      <c r="Y469" s="121">
        <f t="shared" ref="Y469" ca="1" si="8169">IF(H469="","",H469)</f>
        <v>2</v>
      </c>
      <c r="Z469" s="114" t="s">
        <v>249</v>
      </c>
      <c r="AA469" s="122">
        <f t="shared" ref="AA469" ca="1" si="8170">I469</f>
        <v>5</v>
      </c>
      <c r="AB469" s="114" t="s">
        <v>216</v>
      </c>
      <c r="AC469" s="122">
        <f t="shared" ref="AC469" ca="1" si="8171">I470</f>
        <v>9</v>
      </c>
      <c r="AD469" s="114" t="s">
        <v>217</v>
      </c>
      <c r="AE469" s="27"/>
      <c r="AF469" s="114" t="s">
        <v>233</v>
      </c>
      <c r="AG469" t="s">
        <v>230</v>
      </c>
      <c r="AH469" t="s">
        <v>250</v>
      </c>
      <c r="AI469" s="1">
        <f t="shared" ref="AI469" ca="1" si="8172">IF(K469="","",K469)</f>
        <v>3</v>
      </c>
      <c r="AJ469" t="s">
        <v>249</v>
      </c>
      <c r="AK469" s="1">
        <f t="shared" ref="AK469" ca="1" si="8173">L469</f>
        <v>23</v>
      </c>
      <c r="AL469" t="s">
        <v>216</v>
      </c>
      <c r="AM469" s="1">
        <f t="shared" ref="AM469" ca="1" si="8174">L470</f>
        <v>72</v>
      </c>
      <c r="AN469" t="s">
        <v>217</v>
      </c>
      <c r="AO469" t="s">
        <v>230</v>
      </c>
      <c r="AP469" s="114" t="str">
        <f t="shared" ca="1" si="7318"/>
        <v>\\(\\quad \\displaystyle 5\\frac{7}{8}　－　2\\frac{5}{9}　=　 \\)</v>
      </c>
      <c r="AQ469" t="str">
        <f t="shared" ca="1" si="7743"/>
        <v>\\(\\quad \\displaystyle 3\\frac{23}{72} \\)</v>
      </c>
      <c r="AS469" s="114" t="str">
        <f t="shared" ref="AS469" ca="1" si="8175">AP469</f>
        <v>\\(\\quad \\displaystyle 5\\frac{7}{8}　－　2\\frac{5}{9}　=　 \\)</v>
      </c>
      <c r="AT469" s="114" t="str">
        <f t="shared" ref="AT469" ca="1" si="8176">IF(O469="",AQ469,AQ470)</f>
        <v>\\(\\quad \\displaystyle 3\\frac{23}{72} \\)</v>
      </c>
      <c r="AU469" s="114" t="s">
        <v>60</v>
      </c>
      <c r="AV469" s="115" t="s">
        <v>222</v>
      </c>
      <c r="AW469" s="115" t="str">
        <f t="shared" ref="AW469" ca="1" si="8177">AS469</f>
        <v>\\(\\quad \\displaystyle 5\\frac{7}{8}　－　2\\frac{5}{9}　=　 \\)</v>
      </c>
      <c r="AX469" s="115" t="str">
        <f t="shared" ref="AX469" ca="1" si="8178">AT469</f>
        <v>\\(\\quad \\displaystyle 3\\frac{23}{72} \\)</v>
      </c>
      <c r="AY469" s="115" t="s">
        <v>62</v>
      </c>
      <c r="AZ469" s="116" t="str">
        <f t="shared" ref="AZ469" ca="1" si="8179">"INSERT INTO "&amp;AU469&amp;"(tangen,question,answer,editor,date,count) VALUES('"&amp;AV469&amp;"','"&amp;AW469&amp;"','"&amp;AX469&amp;"','"&amp;AY469&amp;"',NOW(),0);"</f>
        <v>INSERT INTO math(tangen,question,answer,editor,date,count) VALUES('m3900','\\(\\quad \\displaystyle 5\\frac{7}{8}　－　2\\frac{5}{9}　=　 \\)','\\(\\quad \\displaystyle 3\\frac{23}{72} \\)','harazono',NOW(),0);</v>
      </c>
      <c r="BG469" s="128">
        <f t="shared" ca="1" si="7749"/>
        <v>5</v>
      </c>
      <c r="BH469" s="22">
        <f t="shared" ref="BH469" ca="1" si="8180">RANDBETWEEN(1,BH470-1)</f>
        <v>7</v>
      </c>
      <c r="BI469" s="120" t="s">
        <v>235</v>
      </c>
      <c r="BJ469" s="128">
        <f t="shared" ref="BJ469" ca="1" si="8181">RANDBETWEEN(1,BG469-1)</f>
        <v>2</v>
      </c>
      <c r="BK469" s="22">
        <f t="shared" ref="BK469" ca="1" si="8182">RANDBETWEEN(1,BK470-1)</f>
        <v>5</v>
      </c>
      <c r="BL469">
        <f t="shared" ref="BL469" ca="1" si="8183">(BH469+BG469*BH470)</f>
        <v>47</v>
      </c>
      <c r="BM469">
        <f t="shared" ref="BM469" ca="1" si="8184">BK469+BJ469*BK470</f>
        <v>23</v>
      </c>
      <c r="BN469" s="114">
        <f t="shared" ref="BN469" ca="1" si="8185">(BH469+BG469*BH470)/BH470</f>
        <v>5.875</v>
      </c>
      <c r="BO469" s="114">
        <f t="shared" ref="BO469" ca="1" si="8186">(BK469+BJ469*BK470)/BK470</f>
        <v>2.5555555555555554</v>
      </c>
      <c r="BP469" s="114" t="s">
        <v>26</v>
      </c>
      <c r="BQ469" s="129">
        <f t="shared" ref="BQ469" ca="1" si="8187">IF(BN469&gt;BO469,BG469,BJ469)</f>
        <v>5</v>
      </c>
      <c r="BR469" s="57">
        <f t="shared" ref="BR469" ca="1" si="8188">IF(BN469&gt;BO469,BH469,BK469)</f>
        <v>7</v>
      </c>
      <c r="BS469" s="114" t="str">
        <f t="shared" ref="BS469" si="8189">BI469</f>
        <v>　－　</v>
      </c>
      <c r="BT469" s="129">
        <f t="shared" ref="BT469" ca="1" si="8190">IF(BN469&lt;BO469,BG469,BJ469)</f>
        <v>2</v>
      </c>
      <c r="BU469" s="57">
        <f t="shared" ref="BU469" ca="1" si="8191">IF(BN469&lt;BO469,BH469,BK469)</f>
        <v>5</v>
      </c>
      <c r="BV469" s="27">
        <f t="shared" ref="BV469" ca="1" si="8192">IF(BN469&gt;BO469,BL469,BM469)</f>
        <v>47</v>
      </c>
      <c r="BW469" s="27">
        <f t="shared" ref="BW469" ca="1" si="8193">IF(BN469&lt;BO469,BL469,BM469)</f>
        <v>23</v>
      </c>
      <c r="BX469" s="58">
        <f t="shared" ref="BX469" ca="1" si="8194">BV469*BW470-BW469*BV470</f>
        <v>239</v>
      </c>
      <c r="BY469" s="114" t="s">
        <v>26</v>
      </c>
      <c r="BZ469" s="114" t="str">
        <f t="shared" ref="BZ469" ca="1" si="8195">IF(BX469&lt;0,"-","")</f>
        <v/>
      </c>
      <c r="CA469" s="30">
        <f t="shared" ca="1" si="7819"/>
        <v>239</v>
      </c>
      <c r="CB469" s="24">
        <f t="shared" ca="1" si="7766"/>
        <v>239</v>
      </c>
      <c r="CD469" s="128">
        <f t="shared" ref="CD469" ca="1" si="8196">QUOTIENT(CB469,CB470)</f>
        <v>3</v>
      </c>
      <c r="CE469" s="57">
        <f t="shared" ref="CE469" ca="1" si="8197">MOD(CB469,CB470)</f>
        <v>23</v>
      </c>
      <c r="CG469"/>
      <c r="CK469" s="5"/>
    </row>
    <row r="470" spans="2:89" ht="32" customHeight="1" x14ac:dyDescent="0.55000000000000004">
      <c r="B470" s="61"/>
      <c r="C470" s="131"/>
      <c r="D470" s="114"/>
      <c r="E470" s="114"/>
      <c r="F470" s="59">
        <f t="shared" ca="1" si="7781"/>
        <v>8</v>
      </c>
      <c r="G470" s="114"/>
      <c r="H470" s="114"/>
      <c r="I470" s="59">
        <f t="shared" ca="1" si="7784"/>
        <v>9</v>
      </c>
      <c r="J470" s="26"/>
      <c r="K470" s="114"/>
      <c r="L470" s="27">
        <f t="shared" ca="1" si="7786"/>
        <v>72</v>
      </c>
      <c r="M470" s="118"/>
      <c r="N470" s="54"/>
      <c r="O470" s="118"/>
      <c r="P470" s="118"/>
      <c r="Q470" s="121"/>
      <c r="R470" s="114"/>
      <c r="S470" s="122"/>
      <c r="T470" s="114"/>
      <c r="U470" s="122"/>
      <c r="V470" s="114"/>
      <c r="W470" s="120"/>
      <c r="X470" s="56"/>
      <c r="Y470" s="121"/>
      <c r="Z470" s="114"/>
      <c r="AA470" s="122"/>
      <c r="AB470" s="114"/>
      <c r="AC470" s="122"/>
      <c r="AD470" s="114"/>
      <c r="AE470" s="27"/>
      <c r="AF470" s="114"/>
      <c r="AG470" t="s">
        <v>230</v>
      </c>
      <c r="AH470" t="s">
        <v>250</v>
      </c>
      <c r="AI470" s="1" t="str">
        <f t="shared" ref="AI470" ca="1" si="8198">IF(O469="","",O469)</f>
        <v/>
      </c>
      <c r="AK470" s="1"/>
      <c r="AM470" s="1"/>
      <c r="AO470" t="s">
        <v>230</v>
      </c>
      <c r="AP470" s="114"/>
      <c r="AQ470" t="str">
        <f t="shared" ca="1" si="7743"/>
        <v>\\(\\quad \\displaystyle  \\)</v>
      </c>
      <c r="AS470" s="114"/>
      <c r="AT470" s="114"/>
      <c r="AU470" s="114"/>
      <c r="AV470" s="114"/>
      <c r="AW470" s="114"/>
      <c r="AX470" s="114"/>
      <c r="AY470" s="114"/>
      <c r="AZ470" s="117"/>
      <c r="BG470" s="128"/>
      <c r="BH470" s="23">
        <f t="shared" ca="1" si="7770"/>
        <v>8</v>
      </c>
      <c r="BI470" s="120"/>
      <c r="BJ470" s="128"/>
      <c r="BK470" s="23">
        <f t="shared" ca="1" si="2496"/>
        <v>9</v>
      </c>
      <c r="BL470">
        <f t="shared" ref="BL470" ca="1" si="8199">BH470</f>
        <v>8</v>
      </c>
      <c r="BM470">
        <f t="shared" ref="BM470" ca="1" si="8200">BK470</f>
        <v>9</v>
      </c>
      <c r="BN470" s="114"/>
      <c r="BO470" s="114"/>
      <c r="BP470" s="114"/>
      <c r="BQ470" s="129"/>
      <c r="BR470" s="55">
        <f t="shared" ref="BR470" ca="1" si="8201">IF(BN469&gt;BO469,BH470,BK470)</f>
        <v>8</v>
      </c>
      <c r="BS470" s="114"/>
      <c r="BT470" s="129"/>
      <c r="BU470" s="55">
        <f t="shared" ref="BU470" ca="1" si="8202">IF(BN469&lt;BO469,BH470,BK470)</f>
        <v>9</v>
      </c>
      <c r="BV470" s="27">
        <f t="shared" ref="BV470" ca="1" si="8203">IF(BN469&gt;BO469,BL470,BM470)</f>
        <v>8</v>
      </c>
      <c r="BW470" s="27">
        <f t="shared" ref="BW470" ca="1" si="8204">IF(BN469&lt;BO469,BL470,BM470)</f>
        <v>9</v>
      </c>
      <c r="BX470" s="27">
        <f t="shared" ref="BX470" ca="1" si="8205">BV470*BW470</f>
        <v>72</v>
      </c>
      <c r="BY470" s="114"/>
      <c r="BZ470" s="114"/>
      <c r="CA470">
        <f t="shared" ca="1" si="7819"/>
        <v>72</v>
      </c>
      <c r="CB470" s="25">
        <f t="shared" ca="1" si="7778"/>
        <v>72</v>
      </c>
      <c r="CD470" s="128"/>
      <c r="CE470" s="23">
        <f t="shared" ref="CE470" ca="1" si="8206">CB470</f>
        <v>72</v>
      </c>
      <c r="CG470"/>
      <c r="CK470" s="5"/>
    </row>
    <row r="471" spans="2:89" ht="32" customHeight="1" thickBot="1" x14ac:dyDescent="0.6">
      <c r="B471" s="61"/>
      <c r="C471" s="130" t="s">
        <v>219</v>
      </c>
      <c r="D471" s="114">
        <v>34</v>
      </c>
      <c r="E471" s="114">
        <f t="shared" ref="E471" ca="1" si="8207">BQ471</f>
        <v>10</v>
      </c>
      <c r="F471" s="60">
        <f t="shared" ca="1" si="7781"/>
        <v>3</v>
      </c>
      <c r="G471" s="114" t="str">
        <f t="shared" ref="G471" si="8208">BS471</f>
        <v>　－　</v>
      </c>
      <c r="H471" s="114">
        <f t="shared" ref="H471" ca="1" si="8209">BT471</f>
        <v>9</v>
      </c>
      <c r="I471" s="60">
        <f t="shared" ca="1" si="7784"/>
        <v>3</v>
      </c>
      <c r="J471" s="26"/>
      <c r="K471" s="114">
        <f t="shared" ref="K471" ca="1" si="8210">CD471</f>
        <v>1</v>
      </c>
      <c r="L471" s="58">
        <f t="shared" ca="1" si="7786"/>
        <v>9</v>
      </c>
      <c r="M471" s="118" t="str">
        <f t="shared" ca="1" si="7731"/>
        <v/>
      </c>
      <c r="N471" s="54"/>
      <c r="O471" s="118" t="str">
        <f t="shared" ref="O471" ca="1" si="8211">IF(L471=0,K471,"")</f>
        <v/>
      </c>
      <c r="P471" s="118" t="s">
        <v>250</v>
      </c>
      <c r="Q471" s="121">
        <f t="shared" ref="Q471" ca="1" si="8212">IF(E471="","",E471)</f>
        <v>10</v>
      </c>
      <c r="R471" s="114" t="s">
        <v>249</v>
      </c>
      <c r="S471" s="122">
        <f t="shared" ref="S471" ca="1" si="8213">F471</f>
        <v>3</v>
      </c>
      <c r="T471" s="114" t="s">
        <v>216</v>
      </c>
      <c r="U471" s="122">
        <f t="shared" ref="U471" ca="1" si="8214">F472</f>
        <v>4</v>
      </c>
      <c r="V471" s="114" t="s">
        <v>217</v>
      </c>
      <c r="W471" s="120" t="str">
        <f t="shared" ref="W471" si="8215">G471</f>
        <v>　－　</v>
      </c>
      <c r="X471" s="56"/>
      <c r="Y471" s="121">
        <f t="shared" ref="Y471" ca="1" si="8216">IF(H471="","",H471)</f>
        <v>9</v>
      </c>
      <c r="Z471" s="114" t="s">
        <v>249</v>
      </c>
      <c r="AA471" s="122">
        <f t="shared" ref="AA471" ca="1" si="8217">I471</f>
        <v>3</v>
      </c>
      <c r="AB471" s="114" t="s">
        <v>216</v>
      </c>
      <c r="AC471" s="122">
        <f t="shared" ref="AC471" ca="1" si="8218">I472</f>
        <v>7</v>
      </c>
      <c r="AD471" s="114" t="s">
        <v>217</v>
      </c>
      <c r="AE471" s="27"/>
      <c r="AF471" s="114" t="s">
        <v>233</v>
      </c>
      <c r="AG471" t="s">
        <v>230</v>
      </c>
      <c r="AH471" t="s">
        <v>250</v>
      </c>
      <c r="AI471" s="1">
        <f t="shared" ref="AI471" ca="1" si="8219">IF(K471="","",K471)</f>
        <v>1</v>
      </c>
      <c r="AJ471" t="s">
        <v>249</v>
      </c>
      <c r="AK471" s="1">
        <f t="shared" ref="AK471" ca="1" si="8220">L471</f>
        <v>9</v>
      </c>
      <c r="AL471" t="s">
        <v>216</v>
      </c>
      <c r="AM471" s="1">
        <f t="shared" ref="AM471" ca="1" si="8221">L472</f>
        <v>28</v>
      </c>
      <c r="AN471" t="s">
        <v>217</v>
      </c>
      <c r="AO471" t="s">
        <v>230</v>
      </c>
      <c r="AP471" s="114" t="str">
        <f t="shared" ca="1" si="7318"/>
        <v>\\(\\quad \\displaystyle 10\\frac{3}{4}　－　9\\frac{3}{7}　=　 \\)</v>
      </c>
      <c r="AQ471" t="str">
        <f t="shared" ca="1" si="7743"/>
        <v>\\(\\quad \\displaystyle 1\\frac{9}{28} \\)</v>
      </c>
      <c r="AS471" s="114" t="str">
        <f t="shared" ref="AS471" ca="1" si="8222">AP471</f>
        <v>\\(\\quad \\displaystyle 10\\frac{3}{4}　－　9\\frac{3}{7}　=　 \\)</v>
      </c>
      <c r="AT471" s="114" t="str">
        <f t="shared" ref="AT471" ca="1" si="8223">IF(O471="",AQ471,AQ472)</f>
        <v>\\(\\quad \\displaystyle 1\\frac{9}{28} \\)</v>
      </c>
      <c r="AU471" s="114" t="s">
        <v>60</v>
      </c>
      <c r="AV471" s="115" t="s">
        <v>222</v>
      </c>
      <c r="AW471" s="115" t="str">
        <f t="shared" ref="AW471" ca="1" si="8224">AS471</f>
        <v>\\(\\quad \\displaystyle 10\\frac{3}{4}　－　9\\frac{3}{7}　=　 \\)</v>
      </c>
      <c r="AX471" s="115" t="str">
        <f t="shared" ref="AX471" ca="1" si="8225">AT471</f>
        <v>\\(\\quad \\displaystyle 1\\frac{9}{28} \\)</v>
      </c>
      <c r="AY471" s="115" t="s">
        <v>62</v>
      </c>
      <c r="AZ471" s="116" t="str">
        <f t="shared" ref="AZ471" ca="1" si="8226">"INSERT INTO "&amp;AU471&amp;"(tangen,question,answer,editor,date,count) VALUES('"&amp;AV471&amp;"','"&amp;AW471&amp;"','"&amp;AX471&amp;"','"&amp;AY471&amp;"',NOW(),0);"</f>
        <v>INSERT INTO math(tangen,question,answer,editor,date,count) VALUES('m3900','\\(\\quad \\displaystyle 10\\frac{3}{4}　－　9\\frac{3}{7}　=　 \\)','\\(\\quad \\displaystyle 1\\frac{9}{28} \\)','harazono',NOW(),0);</v>
      </c>
      <c r="BG471" s="128">
        <f t="shared" ca="1" si="7749"/>
        <v>10</v>
      </c>
      <c r="BH471" s="22">
        <f t="shared" ref="BH471" ca="1" si="8227">RANDBETWEEN(1,BH472-1)</f>
        <v>3</v>
      </c>
      <c r="BI471" s="120" t="s">
        <v>235</v>
      </c>
      <c r="BJ471" s="128">
        <f t="shared" ref="BJ471" ca="1" si="8228">RANDBETWEEN(1,BG471-1)</f>
        <v>9</v>
      </c>
      <c r="BK471" s="22">
        <f t="shared" ref="BK471" ca="1" si="8229">RANDBETWEEN(1,BK472-1)</f>
        <v>3</v>
      </c>
      <c r="BL471">
        <f t="shared" ref="BL471" ca="1" si="8230">(BH471+BG471*BH472)</f>
        <v>43</v>
      </c>
      <c r="BM471">
        <f t="shared" ref="BM471" ca="1" si="8231">BK471+BJ471*BK472</f>
        <v>66</v>
      </c>
      <c r="BN471" s="114">
        <f t="shared" ref="BN471" ca="1" si="8232">(BH471+BG471*BH472)/BH472</f>
        <v>10.75</v>
      </c>
      <c r="BO471" s="114">
        <f t="shared" ref="BO471" ca="1" si="8233">(BK471+BJ471*BK472)/BK472</f>
        <v>9.4285714285714288</v>
      </c>
      <c r="BP471" s="114" t="s">
        <v>26</v>
      </c>
      <c r="BQ471" s="129">
        <f t="shared" ref="BQ471" ca="1" si="8234">IF(BN471&gt;BO471,BG471,BJ471)</f>
        <v>10</v>
      </c>
      <c r="BR471" s="57">
        <f t="shared" ref="BR471" ca="1" si="8235">IF(BN471&gt;BO471,BH471,BK471)</f>
        <v>3</v>
      </c>
      <c r="BS471" s="114" t="str">
        <f t="shared" ref="BS471" si="8236">BI471</f>
        <v>　－　</v>
      </c>
      <c r="BT471" s="129">
        <f t="shared" ref="BT471" ca="1" si="8237">IF(BN471&lt;BO471,BG471,BJ471)</f>
        <v>9</v>
      </c>
      <c r="BU471" s="57">
        <f t="shared" ref="BU471" ca="1" si="8238">IF(BN471&lt;BO471,BH471,BK471)</f>
        <v>3</v>
      </c>
      <c r="BV471" s="27">
        <f t="shared" ref="BV471" ca="1" si="8239">IF(BN471&gt;BO471,BL471,BM471)</f>
        <v>43</v>
      </c>
      <c r="BW471" s="27">
        <f t="shared" ref="BW471" ca="1" si="8240">IF(BN471&lt;BO471,BL471,BM471)</f>
        <v>66</v>
      </c>
      <c r="BX471" s="58">
        <f t="shared" ref="BX471" ca="1" si="8241">BV471*BW472-BW471*BV472</f>
        <v>37</v>
      </c>
      <c r="BY471" s="114" t="s">
        <v>26</v>
      </c>
      <c r="BZ471" s="114" t="str">
        <f t="shared" ref="BZ471" ca="1" si="8242">IF(BX471&lt;0,"-","")</f>
        <v/>
      </c>
      <c r="CA471" s="30">
        <f t="shared" ca="1" si="7819"/>
        <v>37</v>
      </c>
      <c r="CB471" s="24">
        <f t="shared" ca="1" si="7766"/>
        <v>37</v>
      </c>
      <c r="CD471" s="128">
        <f t="shared" ref="CD471" ca="1" si="8243">QUOTIENT(CB471,CB472)</f>
        <v>1</v>
      </c>
      <c r="CE471" s="57">
        <f t="shared" ref="CE471" ca="1" si="8244">MOD(CB471,CB472)</f>
        <v>9</v>
      </c>
      <c r="CG471"/>
      <c r="CK471" s="5"/>
    </row>
    <row r="472" spans="2:89" ht="32" customHeight="1" x14ac:dyDescent="0.55000000000000004">
      <c r="B472" s="61"/>
      <c r="C472" s="131"/>
      <c r="D472" s="114"/>
      <c r="E472" s="114"/>
      <c r="F472" s="59">
        <f t="shared" ca="1" si="7781"/>
        <v>4</v>
      </c>
      <c r="G472" s="114"/>
      <c r="H472" s="114"/>
      <c r="I472" s="59">
        <f t="shared" ca="1" si="7784"/>
        <v>7</v>
      </c>
      <c r="J472" s="26"/>
      <c r="K472" s="114"/>
      <c r="L472" s="27">
        <f t="shared" ca="1" si="7786"/>
        <v>28</v>
      </c>
      <c r="M472" s="118"/>
      <c r="N472" s="54"/>
      <c r="O472" s="118"/>
      <c r="P472" s="118"/>
      <c r="Q472" s="121"/>
      <c r="R472" s="114"/>
      <c r="S472" s="122"/>
      <c r="T472" s="114"/>
      <c r="U472" s="122"/>
      <c r="V472" s="114"/>
      <c r="W472" s="120"/>
      <c r="X472" s="56"/>
      <c r="Y472" s="121"/>
      <c r="Z472" s="114"/>
      <c r="AA472" s="122"/>
      <c r="AB472" s="114"/>
      <c r="AC472" s="122"/>
      <c r="AD472" s="114"/>
      <c r="AE472" s="27"/>
      <c r="AF472" s="114"/>
      <c r="AG472" t="s">
        <v>230</v>
      </c>
      <c r="AH472" t="s">
        <v>250</v>
      </c>
      <c r="AI472" s="1" t="str">
        <f t="shared" ref="AI472" ca="1" si="8245">IF(O471="","",O471)</f>
        <v/>
      </c>
      <c r="AK472" s="1"/>
      <c r="AM472" s="1"/>
      <c r="AO472" t="s">
        <v>230</v>
      </c>
      <c r="AP472" s="114"/>
      <c r="AQ472" t="str">
        <f t="shared" ca="1" si="7743"/>
        <v>\\(\\quad \\displaystyle  \\)</v>
      </c>
      <c r="AS472" s="114"/>
      <c r="AT472" s="114"/>
      <c r="AU472" s="114"/>
      <c r="AV472" s="114"/>
      <c r="AW472" s="114"/>
      <c r="AX472" s="114"/>
      <c r="AY472" s="114"/>
      <c r="AZ472" s="117"/>
      <c r="BG472" s="128"/>
      <c r="BH472" s="23">
        <f t="shared" ca="1" si="7770"/>
        <v>4</v>
      </c>
      <c r="BI472" s="120"/>
      <c r="BJ472" s="128"/>
      <c r="BK472" s="23">
        <f t="shared" ca="1" si="2496"/>
        <v>7</v>
      </c>
      <c r="BL472">
        <f t="shared" ref="BL472" ca="1" si="8246">BH472</f>
        <v>4</v>
      </c>
      <c r="BM472">
        <f t="shared" ref="BM472" ca="1" si="8247">BK472</f>
        <v>7</v>
      </c>
      <c r="BN472" s="114"/>
      <c r="BO472" s="114"/>
      <c r="BP472" s="114"/>
      <c r="BQ472" s="129"/>
      <c r="BR472" s="55">
        <f t="shared" ref="BR472" ca="1" si="8248">IF(BN471&gt;BO471,BH472,BK472)</f>
        <v>4</v>
      </c>
      <c r="BS472" s="114"/>
      <c r="BT472" s="129"/>
      <c r="BU472" s="55">
        <f t="shared" ref="BU472" ca="1" si="8249">IF(BN471&lt;BO471,BH472,BK472)</f>
        <v>7</v>
      </c>
      <c r="BV472" s="27">
        <f t="shared" ref="BV472" ca="1" si="8250">IF(BN471&gt;BO471,BL472,BM472)</f>
        <v>4</v>
      </c>
      <c r="BW472" s="27">
        <f t="shared" ref="BW472" ca="1" si="8251">IF(BN471&lt;BO471,BL472,BM472)</f>
        <v>7</v>
      </c>
      <c r="BX472" s="27">
        <f t="shared" ref="BX472" ca="1" si="8252">BV472*BW472</f>
        <v>28</v>
      </c>
      <c r="BY472" s="114"/>
      <c r="BZ472" s="114"/>
      <c r="CA472">
        <f t="shared" ca="1" si="7819"/>
        <v>28</v>
      </c>
      <c r="CB472" s="25">
        <f t="shared" ca="1" si="7778"/>
        <v>28</v>
      </c>
      <c r="CD472" s="128"/>
      <c r="CE472" s="23">
        <f t="shared" ref="CE472" ca="1" si="8253">CB472</f>
        <v>28</v>
      </c>
      <c r="CG472"/>
      <c r="CK472" s="5"/>
    </row>
    <row r="473" spans="2:89" ht="32" customHeight="1" thickBot="1" x14ac:dyDescent="0.6">
      <c r="B473" s="61"/>
      <c r="C473" s="130" t="s">
        <v>219</v>
      </c>
      <c r="D473" s="114">
        <v>35</v>
      </c>
      <c r="E473" s="114">
        <f t="shared" ref="E473" ca="1" si="8254">BQ473</f>
        <v>10</v>
      </c>
      <c r="F473" s="60">
        <f t="shared" ca="1" si="7781"/>
        <v>1</v>
      </c>
      <c r="G473" s="114" t="str">
        <f t="shared" ref="G473" si="8255">BS473</f>
        <v>　－　</v>
      </c>
      <c r="H473" s="114">
        <f t="shared" ref="H473" ca="1" si="8256">BT473</f>
        <v>8</v>
      </c>
      <c r="I473" s="60">
        <f t="shared" ca="1" si="7784"/>
        <v>9</v>
      </c>
      <c r="J473" s="26"/>
      <c r="K473" s="114">
        <f t="shared" ref="K473" ca="1" si="8257">CD473</f>
        <v>1</v>
      </c>
      <c r="L473" s="58">
        <f t="shared" ca="1" si="7786"/>
        <v>3</v>
      </c>
      <c r="M473" s="118" t="str">
        <f t="shared" ca="1" si="7731"/>
        <v/>
      </c>
      <c r="N473" s="54"/>
      <c r="O473" s="118" t="str">
        <f t="shared" ref="O473" ca="1" si="8258">IF(L473=0,K473,"")</f>
        <v/>
      </c>
      <c r="P473" s="118" t="s">
        <v>250</v>
      </c>
      <c r="Q473" s="121">
        <f t="shared" ref="Q473" ca="1" si="8259">IF(E473="","",E473)</f>
        <v>10</v>
      </c>
      <c r="R473" s="114" t="s">
        <v>249</v>
      </c>
      <c r="S473" s="122">
        <f t="shared" ref="S473" ca="1" si="8260">F473</f>
        <v>1</v>
      </c>
      <c r="T473" s="114" t="s">
        <v>216</v>
      </c>
      <c r="U473" s="122">
        <f t="shared" ref="U473" ca="1" si="8261">F474</f>
        <v>2</v>
      </c>
      <c r="V473" s="114" t="s">
        <v>217</v>
      </c>
      <c r="W473" s="120" t="str">
        <f t="shared" ref="W473" si="8262">G473</f>
        <v>　－　</v>
      </c>
      <c r="X473" s="56"/>
      <c r="Y473" s="121">
        <f t="shared" ref="Y473" ca="1" si="8263">IF(H473="","",H473)</f>
        <v>8</v>
      </c>
      <c r="Z473" s="114" t="s">
        <v>249</v>
      </c>
      <c r="AA473" s="122">
        <f t="shared" ref="AA473" ca="1" si="8264">I473</f>
        <v>9</v>
      </c>
      <c r="AB473" s="114" t="s">
        <v>216</v>
      </c>
      <c r="AC473" s="122">
        <f t="shared" ref="AC473" ca="1" si="8265">I474</f>
        <v>10</v>
      </c>
      <c r="AD473" s="114" t="s">
        <v>217</v>
      </c>
      <c r="AE473" s="27"/>
      <c r="AF473" s="114" t="s">
        <v>233</v>
      </c>
      <c r="AG473" t="s">
        <v>230</v>
      </c>
      <c r="AH473" t="s">
        <v>250</v>
      </c>
      <c r="AI473" s="1">
        <f t="shared" ref="AI473" ca="1" si="8266">IF(K473="","",K473)</f>
        <v>1</v>
      </c>
      <c r="AJ473" t="s">
        <v>249</v>
      </c>
      <c r="AK473" s="1">
        <f t="shared" ref="AK473" ca="1" si="8267">L473</f>
        <v>3</v>
      </c>
      <c r="AL473" t="s">
        <v>216</v>
      </c>
      <c r="AM473" s="1">
        <f t="shared" ref="AM473" ca="1" si="8268">L474</f>
        <v>5</v>
      </c>
      <c r="AN473" t="s">
        <v>217</v>
      </c>
      <c r="AO473" t="s">
        <v>230</v>
      </c>
      <c r="AP473" s="114" t="str">
        <f t="shared" ca="1" si="7318"/>
        <v>\\(\\quad \\displaystyle 10\\frac{1}{2}　－　8\\frac{9}{10}　=　 \\)</v>
      </c>
      <c r="AQ473" t="str">
        <f t="shared" ca="1" si="7743"/>
        <v>\\(\\quad \\displaystyle 1\\frac{3}{5} \\)</v>
      </c>
      <c r="AS473" s="114" t="str">
        <f t="shared" ref="AS473" ca="1" si="8269">AP473</f>
        <v>\\(\\quad \\displaystyle 10\\frac{1}{2}　－　8\\frac{9}{10}　=　 \\)</v>
      </c>
      <c r="AT473" s="114" t="str">
        <f t="shared" ref="AT473" ca="1" si="8270">IF(O473="",AQ473,AQ474)</f>
        <v>\\(\\quad \\displaystyle 1\\frac{3}{5} \\)</v>
      </c>
      <c r="AU473" s="114" t="s">
        <v>60</v>
      </c>
      <c r="AV473" s="115" t="s">
        <v>222</v>
      </c>
      <c r="AW473" s="115" t="str">
        <f t="shared" ref="AW473" ca="1" si="8271">AS473</f>
        <v>\\(\\quad \\displaystyle 10\\frac{1}{2}　－　8\\frac{9}{10}　=　 \\)</v>
      </c>
      <c r="AX473" s="115" t="str">
        <f t="shared" ref="AX473" ca="1" si="8272">AT473</f>
        <v>\\(\\quad \\displaystyle 1\\frac{3}{5} \\)</v>
      </c>
      <c r="AY473" s="115" t="s">
        <v>62</v>
      </c>
      <c r="AZ473" s="116" t="str">
        <f t="shared" ref="AZ473" ca="1" si="8273">"INSERT INTO "&amp;AU473&amp;"(tangen,question,answer,editor,date,count) VALUES('"&amp;AV473&amp;"','"&amp;AW473&amp;"','"&amp;AX473&amp;"','"&amp;AY473&amp;"',NOW(),0);"</f>
        <v>INSERT INTO math(tangen,question,answer,editor,date,count) VALUES('m3900','\\(\\quad \\displaystyle 10\\frac{1}{2}　－　8\\frac{9}{10}　=　 \\)','\\(\\quad \\displaystyle 1\\frac{3}{5} \\)','harazono',NOW(),0);</v>
      </c>
      <c r="BG473" s="128">
        <f t="shared" ca="1" si="7749"/>
        <v>10</v>
      </c>
      <c r="BH473" s="22">
        <f t="shared" ref="BH473" ca="1" si="8274">RANDBETWEEN(1,BH474-1)</f>
        <v>1</v>
      </c>
      <c r="BI473" s="120" t="s">
        <v>235</v>
      </c>
      <c r="BJ473" s="128">
        <f t="shared" ref="BJ473" ca="1" si="8275">RANDBETWEEN(1,BG473-1)</f>
        <v>8</v>
      </c>
      <c r="BK473" s="22">
        <f t="shared" ref="BK473" ca="1" si="8276">RANDBETWEEN(1,BK474-1)</f>
        <v>9</v>
      </c>
      <c r="BL473">
        <f t="shared" ref="BL473" ca="1" si="8277">(BH473+BG473*BH474)</f>
        <v>21</v>
      </c>
      <c r="BM473">
        <f t="shared" ref="BM473" ca="1" si="8278">BK473+BJ473*BK474</f>
        <v>89</v>
      </c>
      <c r="BN473" s="114">
        <f t="shared" ref="BN473" ca="1" si="8279">(BH473+BG473*BH474)/BH474</f>
        <v>10.5</v>
      </c>
      <c r="BO473" s="114">
        <f t="shared" ref="BO473" ca="1" si="8280">(BK473+BJ473*BK474)/BK474</f>
        <v>8.9</v>
      </c>
      <c r="BP473" s="114" t="s">
        <v>26</v>
      </c>
      <c r="BQ473" s="129">
        <f t="shared" ref="BQ473" ca="1" si="8281">IF(BN473&gt;BO473,BG473,BJ473)</f>
        <v>10</v>
      </c>
      <c r="BR473" s="57">
        <f t="shared" ref="BR473" ca="1" si="8282">IF(BN473&gt;BO473,BH473,BK473)</f>
        <v>1</v>
      </c>
      <c r="BS473" s="114" t="str">
        <f t="shared" ref="BS473" si="8283">BI473</f>
        <v>　－　</v>
      </c>
      <c r="BT473" s="129">
        <f t="shared" ref="BT473" ca="1" si="8284">IF(BN473&lt;BO473,BG473,BJ473)</f>
        <v>8</v>
      </c>
      <c r="BU473" s="57">
        <f t="shared" ref="BU473" ca="1" si="8285">IF(BN473&lt;BO473,BH473,BK473)</f>
        <v>9</v>
      </c>
      <c r="BV473" s="27">
        <f t="shared" ref="BV473" ca="1" si="8286">IF(BN473&gt;BO473,BL473,BM473)</f>
        <v>21</v>
      </c>
      <c r="BW473" s="27">
        <f t="shared" ref="BW473" ca="1" si="8287">IF(BN473&lt;BO473,BL473,BM473)</f>
        <v>89</v>
      </c>
      <c r="BX473" s="58">
        <f t="shared" ref="BX473" ca="1" si="8288">BV473*BW474-BW473*BV474</f>
        <v>32</v>
      </c>
      <c r="BY473" s="114" t="s">
        <v>26</v>
      </c>
      <c r="BZ473" s="114" t="str">
        <f t="shared" ref="BZ473" ca="1" si="8289">IF(BX473&lt;0,"-","")</f>
        <v/>
      </c>
      <c r="CA473" s="30">
        <f t="shared" ca="1" si="7819"/>
        <v>32</v>
      </c>
      <c r="CB473" s="24">
        <f t="shared" ca="1" si="7766"/>
        <v>8</v>
      </c>
      <c r="CD473" s="128">
        <f t="shared" ref="CD473" ca="1" si="8290">QUOTIENT(CB473,CB474)</f>
        <v>1</v>
      </c>
      <c r="CE473" s="57">
        <f t="shared" ref="CE473" ca="1" si="8291">MOD(CB473,CB474)</f>
        <v>3</v>
      </c>
      <c r="CG473"/>
      <c r="CK473" s="5"/>
    </row>
    <row r="474" spans="2:89" ht="32" customHeight="1" x14ac:dyDescent="0.55000000000000004">
      <c r="B474" s="61"/>
      <c r="C474" s="131"/>
      <c r="D474" s="114"/>
      <c r="E474" s="114"/>
      <c r="F474" s="59">
        <f t="shared" ca="1" si="7781"/>
        <v>2</v>
      </c>
      <c r="G474" s="114"/>
      <c r="H474" s="114"/>
      <c r="I474" s="59">
        <f t="shared" ca="1" si="7784"/>
        <v>10</v>
      </c>
      <c r="J474" s="26"/>
      <c r="K474" s="114"/>
      <c r="L474" s="27">
        <f t="shared" ca="1" si="7786"/>
        <v>5</v>
      </c>
      <c r="M474" s="118"/>
      <c r="N474" s="54"/>
      <c r="O474" s="118"/>
      <c r="P474" s="118"/>
      <c r="Q474" s="121"/>
      <c r="R474" s="114"/>
      <c r="S474" s="122"/>
      <c r="T474" s="114"/>
      <c r="U474" s="122"/>
      <c r="V474" s="114"/>
      <c r="W474" s="120"/>
      <c r="X474" s="56"/>
      <c r="Y474" s="121"/>
      <c r="Z474" s="114"/>
      <c r="AA474" s="122"/>
      <c r="AB474" s="114"/>
      <c r="AC474" s="122"/>
      <c r="AD474" s="114"/>
      <c r="AE474" s="27"/>
      <c r="AF474" s="114"/>
      <c r="AG474" t="s">
        <v>230</v>
      </c>
      <c r="AH474" t="s">
        <v>250</v>
      </c>
      <c r="AI474" s="1" t="str">
        <f t="shared" ref="AI474" ca="1" si="8292">IF(O473="","",O473)</f>
        <v/>
      </c>
      <c r="AK474" s="1"/>
      <c r="AM474" s="1"/>
      <c r="AO474" t="s">
        <v>230</v>
      </c>
      <c r="AP474" s="114"/>
      <c r="AQ474" t="str">
        <f t="shared" ca="1" si="7743"/>
        <v>\\(\\quad \\displaystyle  \\)</v>
      </c>
      <c r="AS474" s="114"/>
      <c r="AT474" s="114"/>
      <c r="AU474" s="114"/>
      <c r="AV474" s="114"/>
      <c r="AW474" s="114"/>
      <c r="AX474" s="114"/>
      <c r="AY474" s="114"/>
      <c r="AZ474" s="117"/>
      <c r="BG474" s="128"/>
      <c r="BH474" s="23">
        <f t="shared" ca="1" si="7770"/>
        <v>2</v>
      </c>
      <c r="BI474" s="120"/>
      <c r="BJ474" s="128"/>
      <c r="BK474" s="23">
        <f t="shared" ca="1" si="2496"/>
        <v>10</v>
      </c>
      <c r="BL474">
        <f t="shared" ref="BL474" ca="1" si="8293">BH474</f>
        <v>2</v>
      </c>
      <c r="BM474">
        <f t="shared" ref="BM474" ca="1" si="8294">BK474</f>
        <v>10</v>
      </c>
      <c r="BN474" s="114"/>
      <c r="BO474" s="114"/>
      <c r="BP474" s="114"/>
      <c r="BQ474" s="129"/>
      <c r="BR474" s="55">
        <f t="shared" ref="BR474" ca="1" si="8295">IF(BN473&gt;BO473,BH474,BK474)</f>
        <v>2</v>
      </c>
      <c r="BS474" s="114"/>
      <c r="BT474" s="129"/>
      <c r="BU474" s="55">
        <f t="shared" ref="BU474" ca="1" si="8296">IF(BN473&lt;BO473,BH474,BK474)</f>
        <v>10</v>
      </c>
      <c r="BV474" s="27">
        <f t="shared" ref="BV474" ca="1" si="8297">IF(BN473&gt;BO473,BL474,BM474)</f>
        <v>2</v>
      </c>
      <c r="BW474" s="27">
        <f t="shared" ref="BW474" ca="1" si="8298">IF(BN473&lt;BO473,BL474,BM474)</f>
        <v>10</v>
      </c>
      <c r="BX474" s="27">
        <f t="shared" ref="BX474" ca="1" si="8299">BV474*BW474</f>
        <v>20</v>
      </c>
      <c r="BY474" s="114"/>
      <c r="BZ474" s="114"/>
      <c r="CA474">
        <f t="shared" ca="1" si="7819"/>
        <v>20</v>
      </c>
      <c r="CB474" s="25">
        <f t="shared" ca="1" si="7778"/>
        <v>5</v>
      </c>
      <c r="CD474" s="128"/>
      <c r="CE474" s="23">
        <f t="shared" ref="CE474" ca="1" si="8300">CB474</f>
        <v>5</v>
      </c>
      <c r="CG474"/>
      <c r="CK474" s="5"/>
    </row>
    <row r="475" spans="2:89" ht="32" customHeight="1" thickBot="1" x14ac:dyDescent="0.6">
      <c r="B475" s="61"/>
      <c r="C475" s="130" t="s">
        <v>219</v>
      </c>
      <c r="D475" s="114">
        <v>36</v>
      </c>
      <c r="E475" s="114">
        <f t="shared" ref="E475" ca="1" si="8301">BQ475</f>
        <v>9</v>
      </c>
      <c r="F475" s="60">
        <f t="shared" ca="1" si="7781"/>
        <v>1</v>
      </c>
      <c r="G475" s="114" t="str">
        <f t="shared" ref="G475" si="8302">BS475</f>
        <v>　－　</v>
      </c>
      <c r="H475" s="114">
        <f t="shared" ref="H475" ca="1" si="8303">BT475</f>
        <v>5</v>
      </c>
      <c r="I475" s="60">
        <f t="shared" ca="1" si="7784"/>
        <v>7</v>
      </c>
      <c r="J475" s="26"/>
      <c r="K475" s="114">
        <f t="shared" ref="K475" ca="1" si="8304">CD475</f>
        <v>3</v>
      </c>
      <c r="L475" s="58">
        <f t="shared" ca="1" si="7786"/>
        <v>11</v>
      </c>
      <c r="M475" s="118" t="str">
        <f t="shared" ca="1" si="7731"/>
        <v/>
      </c>
      <c r="N475" s="54"/>
      <c r="O475" s="118" t="str">
        <f t="shared" ref="O475" ca="1" si="8305">IF(L475=0,K475,"")</f>
        <v/>
      </c>
      <c r="P475" s="118" t="s">
        <v>250</v>
      </c>
      <c r="Q475" s="121">
        <f t="shared" ref="Q475" ca="1" si="8306">IF(E475="","",E475)</f>
        <v>9</v>
      </c>
      <c r="R475" s="114" t="s">
        <v>249</v>
      </c>
      <c r="S475" s="122">
        <f t="shared" ref="S475" ca="1" si="8307">F475</f>
        <v>1</v>
      </c>
      <c r="T475" s="114" t="s">
        <v>216</v>
      </c>
      <c r="U475" s="122">
        <f t="shared" ref="U475" ca="1" si="8308">F476</f>
        <v>3</v>
      </c>
      <c r="V475" s="114" t="s">
        <v>217</v>
      </c>
      <c r="W475" s="120" t="str">
        <f t="shared" ref="W475" si="8309">G475</f>
        <v>　－　</v>
      </c>
      <c r="X475" s="56"/>
      <c r="Y475" s="121">
        <f t="shared" ref="Y475" ca="1" si="8310">IF(H475="","",H475)</f>
        <v>5</v>
      </c>
      <c r="Z475" s="114" t="s">
        <v>249</v>
      </c>
      <c r="AA475" s="122">
        <f t="shared" ref="AA475" ca="1" si="8311">I475</f>
        <v>7</v>
      </c>
      <c r="AB475" s="114" t="s">
        <v>216</v>
      </c>
      <c r="AC475" s="122">
        <f t="shared" ref="AC475" ca="1" si="8312">I476</f>
        <v>8</v>
      </c>
      <c r="AD475" s="114" t="s">
        <v>217</v>
      </c>
      <c r="AE475" s="27"/>
      <c r="AF475" s="114" t="s">
        <v>233</v>
      </c>
      <c r="AG475" t="s">
        <v>230</v>
      </c>
      <c r="AH475" t="s">
        <v>250</v>
      </c>
      <c r="AI475" s="1">
        <f t="shared" ref="AI475" ca="1" si="8313">IF(K475="","",K475)</f>
        <v>3</v>
      </c>
      <c r="AJ475" t="s">
        <v>249</v>
      </c>
      <c r="AK475" s="1">
        <f t="shared" ref="AK475" ca="1" si="8314">L475</f>
        <v>11</v>
      </c>
      <c r="AL475" t="s">
        <v>216</v>
      </c>
      <c r="AM475" s="1">
        <f t="shared" ref="AM475" ca="1" si="8315">L476</f>
        <v>24</v>
      </c>
      <c r="AN475" t="s">
        <v>217</v>
      </c>
      <c r="AO475" t="s">
        <v>230</v>
      </c>
      <c r="AP475" s="114" t="str">
        <f t="shared" ca="1" si="7318"/>
        <v>\\(\\quad \\displaystyle 9\\frac{1}{3}　－　5\\frac{7}{8}　=　 \\)</v>
      </c>
      <c r="AQ475" t="str">
        <f t="shared" ca="1" si="7743"/>
        <v>\\(\\quad \\displaystyle 3\\frac{11}{24} \\)</v>
      </c>
      <c r="AS475" s="114" t="str">
        <f t="shared" ref="AS475" ca="1" si="8316">AP475</f>
        <v>\\(\\quad \\displaystyle 9\\frac{1}{3}　－　5\\frac{7}{8}　=　 \\)</v>
      </c>
      <c r="AT475" s="114" t="str">
        <f t="shared" ref="AT475" ca="1" si="8317">IF(O475="",AQ475,AQ476)</f>
        <v>\\(\\quad \\displaystyle 3\\frac{11}{24} \\)</v>
      </c>
      <c r="AU475" s="114" t="s">
        <v>60</v>
      </c>
      <c r="AV475" s="115" t="s">
        <v>222</v>
      </c>
      <c r="AW475" s="115" t="str">
        <f t="shared" ref="AW475" ca="1" si="8318">AS475</f>
        <v>\\(\\quad \\displaystyle 9\\frac{1}{3}　－　5\\frac{7}{8}　=　 \\)</v>
      </c>
      <c r="AX475" s="115" t="str">
        <f t="shared" ref="AX475" ca="1" si="8319">AT475</f>
        <v>\\(\\quad \\displaystyle 3\\frac{11}{24} \\)</v>
      </c>
      <c r="AY475" s="115" t="s">
        <v>62</v>
      </c>
      <c r="AZ475" s="116" t="str">
        <f t="shared" ref="AZ475" ca="1" si="8320">"INSERT INTO "&amp;AU475&amp;"(tangen,question,answer,editor,date,count) VALUES('"&amp;AV475&amp;"','"&amp;AW475&amp;"','"&amp;AX475&amp;"','"&amp;AY475&amp;"',NOW(),0);"</f>
        <v>INSERT INTO math(tangen,question,answer,editor,date,count) VALUES('m3900','\\(\\quad \\displaystyle 9\\frac{1}{3}　－　5\\frac{7}{8}　=　 \\)','\\(\\quad \\displaystyle 3\\frac{11}{24} \\)','harazono',NOW(),0);</v>
      </c>
      <c r="BG475" s="128">
        <f t="shared" ca="1" si="7749"/>
        <v>9</v>
      </c>
      <c r="BH475" s="22">
        <f t="shared" ref="BH475" ca="1" si="8321">RANDBETWEEN(1,BH476-1)</f>
        <v>1</v>
      </c>
      <c r="BI475" s="120" t="s">
        <v>235</v>
      </c>
      <c r="BJ475" s="128">
        <f t="shared" ref="BJ475" ca="1" si="8322">RANDBETWEEN(1,BG475-1)</f>
        <v>5</v>
      </c>
      <c r="BK475" s="22">
        <f t="shared" ref="BK475" ca="1" si="8323">RANDBETWEEN(1,BK476-1)</f>
        <v>7</v>
      </c>
      <c r="BL475">
        <f t="shared" ref="BL475" ca="1" si="8324">(BH475+BG475*BH476)</f>
        <v>28</v>
      </c>
      <c r="BM475">
        <f t="shared" ref="BM475" ca="1" si="8325">BK475+BJ475*BK476</f>
        <v>47</v>
      </c>
      <c r="BN475" s="114">
        <f t="shared" ref="BN475" ca="1" si="8326">(BH475+BG475*BH476)/BH476</f>
        <v>9.3333333333333339</v>
      </c>
      <c r="BO475" s="114">
        <f t="shared" ref="BO475" ca="1" si="8327">(BK475+BJ475*BK476)/BK476</f>
        <v>5.875</v>
      </c>
      <c r="BP475" s="114" t="s">
        <v>26</v>
      </c>
      <c r="BQ475" s="129">
        <f t="shared" ref="BQ475" ca="1" si="8328">IF(BN475&gt;BO475,BG475,BJ475)</f>
        <v>9</v>
      </c>
      <c r="BR475" s="57">
        <f t="shared" ref="BR475" ca="1" si="8329">IF(BN475&gt;BO475,BH475,BK475)</f>
        <v>1</v>
      </c>
      <c r="BS475" s="114" t="str">
        <f t="shared" ref="BS475" si="8330">BI475</f>
        <v>　－　</v>
      </c>
      <c r="BT475" s="129">
        <f t="shared" ref="BT475" ca="1" si="8331">IF(BN475&lt;BO475,BG475,BJ475)</f>
        <v>5</v>
      </c>
      <c r="BU475" s="57">
        <f t="shared" ref="BU475" ca="1" si="8332">IF(BN475&lt;BO475,BH475,BK475)</f>
        <v>7</v>
      </c>
      <c r="BV475" s="27">
        <f t="shared" ref="BV475" ca="1" si="8333">IF(BN475&gt;BO475,BL475,BM475)</f>
        <v>28</v>
      </c>
      <c r="BW475" s="27">
        <f t="shared" ref="BW475" ca="1" si="8334">IF(BN475&lt;BO475,BL475,BM475)</f>
        <v>47</v>
      </c>
      <c r="BX475" s="58">
        <f t="shared" ref="BX475" ca="1" si="8335">BV475*BW476-BW475*BV476</f>
        <v>83</v>
      </c>
      <c r="BY475" s="114" t="s">
        <v>26</v>
      </c>
      <c r="BZ475" s="114" t="str">
        <f t="shared" ref="BZ475" ca="1" si="8336">IF(BX475&lt;0,"-","")</f>
        <v/>
      </c>
      <c r="CA475" s="30">
        <f t="shared" ca="1" si="7819"/>
        <v>83</v>
      </c>
      <c r="CB475" s="24">
        <f t="shared" ca="1" si="7766"/>
        <v>83</v>
      </c>
      <c r="CD475" s="128">
        <f t="shared" ref="CD475" ca="1" si="8337">QUOTIENT(CB475,CB476)</f>
        <v>3</v>
      </c>
      <c r="CE475" s="57">
        <f t="shared" ref="CE475" ca="1" si="8338">MOD(CB475,CB476)</f>
        <v>11</v>
      </c>
      <c r="CG475"/>
      <c r="CK475" s="5"/>
    </row>
    <row r="476" spans="2:89" ht="32" customHeight="1" x14ac:dyDescent="0.55000000000000004">
      <c r="B476" s="61"/>
      <c r="C476" s="131"/>
      <c r="D476" s="114"/>
      <c r="E476" s="114"/>
      <c r="F476" s="59">
        <f t="shared" ca="1" si="7781"/>
        <v>3</v>
      </c>
      <c r="G476" s="114"/>
      <c r="H476" s="114"/>
      <c r="I476" s="59">
        <f t="shared" ca="1" si="7784"/>
        <v>8</v>
      </c>
      <c r="J476" s="26"/>
      <c r="K476" s="114"/>
      <c r="L476" s="27">
        <f t="shared" ca="1" si="7786"/>
        <v>24</v>
      </c>
      <c r="M476" s="118"/>
      <c r="N476" s="54"/>
      <c r="O476" s="118"/>
      <c r="P476" s="118"/>
      <c r="Q476" s="121"/>
      <c r="R476" s="114"/>
      <c r="S476" s="122"/>
      <c r="T476" s="114"/>
      <c r="U476" s="122"/>
      <c r="V476" s="114"/>
      <c r="W476" s="120"/>
      <c r="X476" s="56"/>
      <c r="Y476" s="121"/>
      <c r="Z476" s="114"/>
      <c r="AA476" s="122"/>
      <c r="AB476" s="114"/>
      <c r="AC476" s="122"/>
      <c r="AD476" s="114"/>
      <c r="AE476" s="27"/>
      <c r="AF476" s="114"/>
      <c r="AG476" t="s">
        <v>230</v>
      </c>
      <c r="AH476" t="s">
        <v>250</v>
      </c>
      <c r="AI476" s="1" t="str">
        <f t="shared" ref="AI476" ca="1" si="8339">IF(O475="","",O475)</f>
        <v/>
      </c>
      <c r="AK476" s="1"/>
      <c r="AM476" s="1"/>
      <c r="AO476" t="s">
        <v>230</v>
      </c>
      <c r="AP476" s="114"/>
      <c r="AQ476" t="str">
        <f t="shared" ca="1" si="7743"/>
        <v>\\(\\quad \\displaystyle  \\)</v>
      </c>
      <c r="AS476" s="114"/>
      <c r="AT476" s="114"/>
      <c r="AU476" s="114"/>
      <c r="AV476" s="114"/>
      <c r="AW476" s="114"/>
      <c r="AX476" s="114"/>
      <c r="AY476" s="114"/>
      <c r="AZ476" s="117"/>
      <c r="BG476" s="128"/>
      <c r="BH476" s="23">
        <f t="shared" ca="1" si="7770"/>
        <v>3</v>
      </c>
      <c r="BI476" s="120"/>
      <c r="BJ476" s="128"/>
      <c r="BK476" s="23">
        <f t="shared" ca="1" si="2496"/>
        <v>8</v>
      </c>
      <c r="BL476">
        <f t="shared" ref="BL476" ca="1" si="8340">BH476</f>
        <v>3</v>
      </c>
      <c r="BM476">
        <f t="shared" ref="BM476" ca="1" si="8341">BK476</f>
        <v>8</v>
      </c>
      <c r="BN476" s="114"/>
      <c r="BO476" s="114"/>
      <c r="BP476" s="114"/>
      <c r="BQ476" s="129"/>
      <c r="BR476" s="55">
        <f t="shared" ref="BR476" ca="1" si="8342">IF(BN475&gt;BO475,BH476,BK476)</f>
        <v>3</v>
      </c>
      <c r="BS476" s="114"/>
      <c r="BT476" s="129"/>
      <c r="BU476" s="55">
        <f t="shared" ref="BU476" ca="1" si="8343">IF(BN475&lt;BO475,BH476,BK476)</f>
        <v>8</v>
      </c>
      <c r="BV476" s="27">
        <f t="shared" ref="BV476" ca="1" si="8344">IF(BN475&gt;BO475,BL476,BM476)</f>
        <v>3</v>
      </c>
      <c r="BW476" s="27">
        <f t="shared" ref="BW476" ca="1" si="8345">IF(BN475&lt;BO475,BL476,BM476)</f>
        <v>8</v>
      </c>
      <c r="BX476" s="27">
        <f t="shared" ref="BX476" ca="1" si="8346">BV476*BW476</f>
        <v>24</v>
      </c>
      <c r="BY476" s="114"/>
      <c r="BZ476" s="114"/>
      <c r="CA476">
        <f t="shared" ca="1" si="7819"/>
        <v>24</v>
      </c>
      <c r="CB476" s="25">
        <f t="shared" ca="1" si="7778"/>
        <v>24</v>
      </c>
      <c r="CD476" s="128"/>
      <c r="CE476" s="23">
        <f t="shared" ref="CE476" ca="1" si="8347">CB476</f>
        <v>24</v>
      </c>
      <c r="CG476"/>
      <c r="CK476" s="5"/>
    </row>
    <row r="477" spans="2:89" ht="32" customHeight="1" thickBot="1" x14ac:dyDescent="0.6">
      <c r="B477" s="61"/>
      <c r="C477" s="130" t="s">
        <v>219</v>
      </c>
      <c r="D477" s="114">
        <v>37</v>
      </c>
      <c r="E477" s="114">
        <f t="shared" ref="E477" ca="1" si="8348">BQ477</f>
        <v>8</v>
      </c>
      <c r="F477" s="60">
        <f t="shared" ca="1" si="7781"/>
        <v>4</v>
      </c>
      <c r="G477" s="114" t="str">
        <f t="shared" ref="G477" si="8349">BS477</f>
        <v>　－　</v>
      </c>
      <c r="H477" s="114">
        <f t="shared" ref="H477" ca="1" si="8350">BT477</f>
        <v>4</v>
      </c>
      <c r="I477" s="60">
        <f t="shared" ca="1" si="7784"/>
        <v>4</v>
      </c>
      <c r="J477" s="26"/>
      <c r="K477" s="114">
        <f t="shared" ref="K477" ca="1" si="8351">CD477</f>
        <v>4</v>
      </c>
      <c r="L477" s="58">
        <f t="shared" ca="1" si="7786"/>
        <v>4</v>
      </c>
      <c r="M477" s="118" t="str">
        <f t="shared" ca="1" si="7731"/>
        <v/>
      </c>
      <c r="N477" s="54"/>
      <c r="O477" s="118" t="str">
        <f t="shared" ref="O477" ca="1" si="8352">IF(L477=0,K477,"")</f>
        <v/>
      </c>
      <c r="P477" s="118" t="s">
        <v>250</v>
      </c>
      <c r="Q477" s="121">
        <f t="shared" ref="Q477" ca="1" si="8353">IF(E477="","",E477)</f>
        <v>8</v>
      </c>
      <c r="R477" s="114" t="s">
        <v>249</v>
      </c>
      <c r="S477" s="122">
        <f t="shared" ref="S477" ca="1" si="8354">F477</f>
        <v>4</v>
      </c>
      <c r="T477" s="114" t="s">
        <v>216</v>
      </c>
      <c r="U477" s="122">
        <f t="shared" ref="U477" ca="1" si="8355">F478</f>
        <v>6</v>
      </c>
      <c r="V477" s="114" t="s">
        <v>217</v>
      </c>
      <c r="W477" s="120" t="str">
        <f t="shared" ref="W477" si="8356">G477</f>
        <v>　－　</v>
      </c>
      <c r="X477" s="56"/>
      <c r="Y477" s="121">
        <f t="shared" ref="Y477" ca="1" si="8357">IF(H477="","",H477)</f>
        <v>4</v>
      </c>
      <c r="Z477" s="114" t="s">
        <v>249</v>
      </c>
      <c r="AA477" s="122">
        <f t="shared" ref="AA477" ca="1" si="8358">I477</f>
        <v>4</v>
      </c>
      <c r="AB477" s="114" t="s">
        <v>216</v>
      </c>
      <c r="AC477" s="122">
        <f t="shared" ref="AC477" ca="1" si="8359">I478</f>
        <v>10</v>
      </c>
      <c r="AD477" s="114" t="s">
        <v>217</v>
      </c>
      <c r="AE477" s="27"/>
      <c r="AF477" s="114" t="s">
        <v>233</v>
      </c>
      <c r="AG477" t="s">
        <v>230</v>
      </c>
      <c r="AH477" t="s">
        <v>250</v>
      </c>
      <c r="AI477" s="1">
        <f t="shared" ref="AI477" ca="1" si="8360">IF(K477="","",K477)</f>
        <v>4</v>
      </c>
      <c r="AJ477" t="s">
        <v>249</v>
      </c>
      <c r="AK477" s="1">
        <f t="shared" ref="AK477" ca="1" si="8361">L477</f>
        <v>4</v>
      </c>
      <c r="AL477" t="s">
        <v>216</v>
      </c>
      <c r="AM477" s="1">
        <f t="shared" ref="AM477" ca="1" si="8362">L478</f>
        <v>15</v>
      </c>
      <c r="AN477" t="s">
        <v>217</v>
      </c>
      <c r="AO477" t="s">
        <v>230</v>
      </c>
      <c r="AP477" s="114" t="str">
        <f t="shared" ca="1" si="7318"/>
        <v>\\(\\quad \\displaystyle 8\\frac{4}{6}　－　4\\frac{4}{10}　=　 \\)</v>
      </c>
      <c r="AQ477" t="str">
        <f t="shared" ca="1" si="7743"/>
        <v>\\(\\quad \\displaystyle 4\\frac{4}{15} \\)</v>
      </c>
      <c r="AS477" s="114" t="str">
        <f t="shared" ref="AS477" ca="1" si="8363">AP477</f>
        <v>\\(\\quad \\displaystyle 8\\frac{4}{6}　－　4\\frac{4}{10}　=　 \\)</v>
      </c>
      <c r="AT477" s="114" t="str">
        <f t="shared" ref="AT477" ca="1" si="8364">IF(O477="",AQ477,AQ478)</f>
        <v>\\(\\quad \\displaystyle 4\\frac{4}{15} \\)</v>
      </c>
      <c r="AU477" s="114" t="s">
        <v>60</v>
      </c>
      <c r="AV477" s="115" t="s">
        <v>222</v>
      </c>
      <c r="AW477" s="115" t="str">
        <f t="shared" ref="AW477" ca="1" si="8365">AS477</f>
        <v>\\(\\quad \\displaystyle 8\\frac{4}{6}　－　4\\frac{4}{10}　=　 \\)</v>
      </c>
      <c r="AX477" s="115" t="str">
        <f t="shared" ref="AX477" ca="1" si="8366">AT477</f>
        <v>\\(\\quad \\displaystyle 4\\frac{4}{15} \\)</v>
      </c>
      <c r="AY477" s="115" t="s">
        <v>62</v>
      </c>
      <c r="AZ477" s="116" t="str">
        <f t="shared" ref="AZ477" ca="1" si="8367">"INSERT INTO "&amp;AU477&amp;"(tangen,question,answer,editor,date,count) VALUES('"&amp;AV477&amp;"','"&amp;AW477&amp;"','"&amp;AX477&amp;"','"&amp;AY477&amp;"',NOW(),0);"</f>
        <v>INSERT INTO math(tangen,question,answer,editor,date,count) VALUES('m3900','\\(\\quad \\displaystyle 8\\frac{4}{6}　－　4\\frac{4}{10}　=　 \\)','\\(\\quad \\displaystyle 4\\frac{4}{15} \\)','harazono',NOW(),0);</v>
      </c>
      <c r="BG477" s="128">
        <f t="shared" ca="1" si="7749"/>
        <v>8</v>
      </c>
      <c r="BH477" s="22">
        <f t="shared" ref="BH477" ca="1" si="8368">RANDBETWEEN(1,BH478-1)</f>
        <v>4</v>
      </c>
      <c r="BI477" s="120" t="s">
        <v>235</v>
      </c>
      <c r="BJ477" s="128">
        <f t="shared" ref="BJ477" ca="1" si="8369">RANDBETWEEN(1,BG477-1)</f>
        <v>4</v>
      </c>
      <c r="BK477" s="22">
        <f t="shared" ref="BK477" ca="1" si="8370">RANDBETWEEN(1,BK478-1)</f>
        <v>4</v>
      </c>
      <c r="BL477">
        <f t="shared" ref="BL477" ca="1" si="8371">(BH477+BG477*BH478)</f>
        <v>52</v>
      </c>
      <c r="BM477">
        <f t="shared" ref="BM477" ca="1" si="8372">BK477+BJ477*BK478</f>
        <v>44</v>
      </c>
      <c r="BN477" s="114">
        <f t="shared" ref="BN477" ca="1" si="8373">(BH477+BG477*BH478)/BH478</f>
        <v>8.6666666666666661</v>
      </c>
      <c r="BO477" s="114">
        <f t="shared" ref="BO477" ca="1" si="8374">(BK477+BJ477*BK478)/BK478</f>
        <v>4.4000000000000004</v>
      </c>
      <c r="BP477" s="114" t="s">
        <v>26</v>
      </c>
      <c r="BQ477" s="129">
        <f t="shared" ref="BQ477" ca="1" si="8375">IF(BN477&gt;BO477,BG477,BJ477)</f>
        <v>8</v>
      </c>
      <c r="BR477" s="57">
        <f t="shared" ref="BR477" ca="1" si="8376">IF(BN477&gt;BO477,BH477,BK477)</f>
        <v>4</v>
      </c>
      <c r="BS477" s="114" t="str">
        <f t="shared" ref="BS477" si="8377">BI477</f>
        <v>　－　</v>
      </c>
      <c r="BT477" s="129">
        <f t="shared" ref="BT477" ca="1" si="8378">IF(BN477&lt;BO477,BG477,BJ477)</f>
        <v>4</v>
      </c>
      <c r="BU477" s="57">
        <f t="shared" ref="BU477" ca="1" si="8379">IF(BN477&lt;BO477,BH477,BK477)</f>
        <v>4</v>
      </c>
      <c r="BV477" s="27">
        <f t="shared" ref="BV477" ca="1" si="8380">IF(BN477&gt;BO477,BL477,BM477)</f>
        <v>52</v>
      </c>
      <c r="BW477" s="27">
        <f t="shared" ref="BW477" ca="1" si="8381">IF(BN477&lt;BO477,BL477,BM477)</f>
        <v>44</v>
      </c>
      <c r="BX477" s="58">
        <f t="shared" ref="BX477" ca="1" si="8382">BV477*BW478-BW477*BV478</f>
        <v>256</v>
      </c>
      <c r="BY477" s="114" t="s">
        <v>26</v>
      </c>
      <c r="BZ477" s="114" t="str">
        <f t="shared" ref="BZ477" ca="1" si="8383">IF(BX477&lt;0,"-","")</f>
        <v/>
      </c>
      <c r="CA477" s="30">
        <f t="shared" ca="1" si="7819"/>
        <v>256</v>
      </c>
      <c r="CB477" s="24">
        <f t="shared" ca="1" si="7766"/>
        <v>64</v>
      </c>
      <c r="CD477" s="128">
        <f t="shared" ref="CD477" ca="1" si="8384">QUOTIENT(CB477,CB478)</f>
        <v>4</v>
      </c>
      <c r="CE477" s="57">
        <f t="shared" ref="CE477" ca="1" si="8385">MOD(CB477,CB478)</f>
        <v>4</v>
      </c>
      <c r="CG477"/>
      <c r="CK477" s="5"/>
    </row>
    <row r="478" spans="2:89" ht="32" customHeight="1" x14ac:dyDescent="0.55000000000000004">
      <c r="B478" s="61"/>
      <c r="C478" s="131"/>
      <c r="D478" s="114"/>
      <c r="E478" s="114"/>
      <c r="F478" s="59">
        <f t="shared" ca="1" si="7781"/>
        <v>6</v>
      </c>
      <c r="G478" s="114"/>
      <c r="H478" s="114"/>
      <c r="I478" s="59">
        <f t="shared" ca="1" si="7784"/>
        <v>10</v>
      </c>
      <c r="J478" s="26"/>
      <c r="K478" s="114"/>
      <c r="L478" s="27">
        <f t="shared" ca="1" si="7786"/>
        <v>15</v>
      </c>
      <c r="M478" s="118"/>
      <c r="N478" s="54"/>
      <c r="O478" s="118"/>
      <c r="P478" s="118"/>
      <c r="Q478" s="121"/>
      <c r="R478" s="114"/>
      <c r="S478" s="122"/>
      <c r="T478" s="114"/>
      <c r="U478" s="122"/>
      <c r="V478" s="114"/>
      <c r="W478" s="120"/>
      <c r="X478" s="56"/>
      <c r="Y478" s="121"/>
      <c r="Z478" s="114"/>
      <c r="AA478" s="122"/>
      <c r="AB478" s="114"/>
      <c r="AC478" s="122"/>
      <c r="AD478" s="114"/>
      <c r="AE478" s="27"/>
      <c r="AF478" s="114"/>
      <c r="AG478" t="s">
        <v>230</v>
      </c>
      <c r="AH478" t="s">
        <v>250</v>
      </c>
      <c r="AI478" s="1" t="str">
        <f t="shared" ref="AI478" ca="1" si="8386">IF(O477="","",O477)</f>
        <v/>
      </c>
      <c r="AK478" s="1"/>
      <c r="AM478" s="1"/>
      <c r="AO478" t="s">
        <v>230</v>
      </c>
      <c r="AP478" s="114"/>
      <c r="AQ478" t="str">
        <f t="shared" ca="1" si="7743"/>
        <v>\\(\\quad \\displaystyle  \\)</v>
      </c>
      <c r="AS478" s="114"/>
      <c r="AT478" s="114"/>
      <c r="AU478" s="114"/>
      <c r="AV478" s="114"/>
      <c r="AW478" s="114"/>
      <c r="AX478" s="114"/>
      <c r="AY478" s="114"/>
      <c r="AZ478" s="117"/>
      <c r="BG478" s="128"/>
      <c r="BH478" s="23">
        <f t="shared" ca="1" si="7770"/>
        <v>6</v>
      </c>
      <c r="BI478" s="120"/>
      <c r="BJ478" s="128"/>
      <c r="BK478" s="23">
        <f t="shared" ca="1" si="2496"/>
        <v>10</v>
      </c>
      <c r="BL478">
        <f t="shared" ref="BL478" ca="1" si="8387">BH478</f>
        <v>6</v>
      </c>
      <c r="BM478">
        <f t="shared" ref="BM478" ca="1" si="8388">BK478</f>
        <v>10</v>
      </c>
      <c r="BN478" s="114"/>
      <c r="BO478" s="114"/>
      <c r="BP478" s="114"/>
      <c r="BQ478" s="129"/>
      <c r="BR478" s="55">
        <f t="shared" ref="BR478" ca="1" si="8389">IF(BN477&gt;BO477,BH478,BK478)</f>
        <v>6</v>
      </c>
      <c r="BS478" s="114"/>
      <c r="BT478" s="129"/>
      <c r="BU478" s="55">
        <f t="shared" ref="BU478" ca="1" si="8390">IF(BN477&lt;BO477,BH478,BK478)</f>
        <v>10</v>
      </c>
      <c r="BV478" s="27">
        <f t="shared" ref="BV478" ca="1" si="8391">IF(BN477&gt;BO477,BL478,BM478)</f>
        <v>6</v>
      </c>
      <c r="BW478" s="27">
        <f t="shared" ref="BW478" ca="1" si="8392">IF(BN477&lt;BO477,BL478,BM478)</f>
        <v>10</v>
      </c>
      <c r="BX478" s="27">
        <f t="shared" ref="BX478" ca="1" si="8393">BV478*BW478</f>
        <v>60</v>
      </c>
      <c r="BY478" s="114"/>
      <c r="BZ478" s="114"/>
      <c r="CA478">
        <f t="shared" ca="1" si="7819"/>
        <v>60</v>
      </c>
      <c r="CB478" s="25">
        <f t="shared" ca="1" si="7778"/>
        <v>15</v>
      </c>
      <c r="CD478" s="128"/>
      <c r="CE478" s="23">
        <f t="shared" ref="CE478" ca="1" si="8394">CB478</f>
        <v>15</v>
      </c>
      <c r="CG478"/>
      <c r="CK478" s="5"/>
    </row>
    <row r="479" spans="2:89" ht="32" customHeight="1" thickBot="1" x14ac:dyDescent="0.6">
      <c r="B479" s="61"/>
      <c r="C479" s="130" t="s">
        <v>219</v>
      </c>
      <c r="D479" s="114">
        <v>38</v>
      </c>
      <c r="E479" s="114">
        <f t="shared" ref="E479" ca="1" si="8395">BQ479</f>
        <v>7</v>
      </c>
      <c r="F479" s="60">
        <f t="shared" ca="1" si="7781"/>
        <v>2</v>
      </c>
      <c r="G479" s="114" t="str">
        <f t="shared" ref="G479" si="8396">BS479</f>
        <v>　－　</v>
      </c>
      <c r="H479" s="114">
        <f t="shared" ref="H479" ca="1" si="8397">BT479</f>
        <v>5</v>
      </c>
      <c r="I479" s="60">
        <f t="shared" ca="1" si="7784"/>
        <v>3</v>
      </c>
      <c r="J479" s="26"/>
      <c r="K479" s="114">
        <f t="shared" ref="K479" ca="1" si="8398">CD479</f>
        <v>2</v>
      </c>
      <c r="L479" s="58">
        <f t="shared" ca="1" si="7786"/>
        <v>1</v>
      </c>
      <c r="M479" s="118" t="str">
        <f t="shared" ca="1" si="7731"/>
        <v/>
      </c>
      <c r="N479" s="54"/>
      <c r="O479" s="118" t="str">
        <f t="shared" ref="O479" ca="1" si="8399">IF(L479=0,K479,"")</f>
        <v/>
      </c>
      <c r="P479" s="118" t="s">
        <v>250</v>
      </c>
      <c r="Q479" s="121">
        <f t="shared" ref="Q479" ca="1" si="8400">IF(E479="","",E479)</f>
        <v>7</v>
      </c>
      <c r="R479" s="114" t="s">
        <v>249</v>
      </c>
      <c r="S479" s="122">
        <f t="shared" ref="S479" ca="1" si="8401">F479</f>
        <v>2</v>
      </c>
      <c r="T479" s="114" t="s">
        <v>216</v>
      </c>
      <c r="U479" s="122">
        <f t="shared" ref="U479" ca="1" si="8402">F480</f>
        <v>5</v>
      </c>
      <c r="V479" s="114" t="s">
        <v>217</v>
      </c>
      <c r="W479" s="120" t="str">
        <f t="shared" ref="W479" si="8403">G479</f>
        <v>　－　</v>
      </c>
      <c r="X479" s="56"/>
      <c r="Y479" s="121">
        <f t="shared" ref="Y479" ca="1" si="8404">IF(H479="","",H479)</f>
        <v>5</v>
      </c>
      <c r="Z479" s="114" t="s">
        <v>249</v>
      </c>
      <c r="AA479" s="122">
        <f t="shared" ref="AA479" ca="1" si="8405">I479</f>
        <v>3</v>
      </c>
      <c r="AB479" s="114" t="s">
        <v>216</v>
      </c>
      <c r="AC479" s="122">
        <f t="shared" ref="AC479" ca="1" si="8406">I480</f>
        <v>8</v>
      </c>
      <c r="AD479" s="114" t="s">
        <v>217</v>
      </c>
      <c r="AE479" s="27"/>
      <c r="AF479" s="114" t="s">
        <v>233</v>
      </c>
      <c r="AG479" t="s">
        <v>230</v>
      </c>
      <c r="AH479" t="s">
        <v>250</v>
      </c>
      <c r="AI479" s="1">
        <f t="shared" ref="AI479" ca="1" si="8407">IF(K479="","",K479)</f>
        <v>2</v>
      </c>
      <c r="AJ479" t="s">
        <v>249</v>
      </c>
      <c r="AK479" s="1">
        <f t="shared" ref="AK479" ca="1" si="8408">L479</f>
        <v>1</v>
      </c>
      <c r="AL479" t="s">
        <v>216</v>
      </c>
      <c r="AM479" s="1">
        <f t="shared" ref="AM479" ca="1" si="8409">L480</f>
        <v>40</v>
      </c>
      <c r="AN479" t="s">
        <v>217</v>
      </c>
      <c r="AO479" t="s">
        <v>230</v>
      </c>
      <c r="AP479" s="114" t="str">
        <f t="shared" ca="1" si="7318"/>
        <v>\\(\\quad \\displaystyle 7\\frac{2}{5}　－　5\\frac{3}{8}　=　 \\)</v>
      </c>
      <c r="AQ479" t="str">
        <f t="shared" ca="1" si="7743"/>
        <v>\\(\\quad \\displaystyle 2\\frac{1}{40} \\)</v>
      </c>
      <c r="AS479" s="114" t="str">
        <f t="shared" ref="AS479" ca="1" si="8410">AP479</f>
        <v>\\(\\quad \\displaystyle 7\\frac{2}{5}　－　5\\frac{3}{8}　=　 \\)</v>
      </c>
      <c r="AT479" s="114" t="str">
        <f t="shared" ref="AT479" ca="1" si="8411">IF(O479="",AQ479,AQ480)</f>
        <v>\\(\\quad \\displaystyle 2\\frac{1}{40} \\)</v>
      </c>
      <c r="AU479" s="114" t="s">
        <v>60</v>
      </c>
      <c r="AV479" s="115" t="s">
        <v>222</v>
      </c>
      <c r="AW479" s="115" t="str">
        <f t="shared" ref="AW479" ca="1" si="8412">AS479</f>
        <v>\\(\\quad \\displaystyle 7\\frac{2}{5}　－　5\\frac{3}{8}　=　 \\)</v>
      </c>
      <c r="AX479" s="115" t="str">
        <f t="shared" ref="AX479" ca="1" si="8413">AT479</f>
        <v>\\(\\quad \\displaystyle 2\\frac{1}{40} \\)</v>
      </c>
      <c r="AY479" s="115" t="s">
        <v>62</v>
      </c>
      <c r="AZ479" s="116" t="str">
        <f t="shared" ref="AZ479" ca="1" si="8414">"INSERT INTO "&amp;AU479&amp;"(tangen,question,answer,editor,date,count) VALUES('"&amp;AV479&amp;"','"&amp;AW479&amp;"','"&amp;AX479&amp;"','"&amp;AY479&amp;"',NOW(),0);"</f>
        <v>INSERT INTO math(tangen,question,answer,editor,date,count) VALUES('m3900','\\(\\quad \\displaystyle 7\\frac{2}{5}　－　5\\frac{3}{8}　=　 \\)','\\(\\quad \\displaystyle 2\\frac{1}{40} \\)','harazono',NOW(),0);</v>
      </c>
      <c r="BG479" s="128">
        <f t="shared" ca="1" si="7749"/>
        <v>7</v>
      </c>
      <c r="BH479" s="22">
        <f t="shared" ref="BH479" ca="1" si="8415">RANDBETWEEN(1,BH480-1)</f>
        <v>2</v>
      </c>
      <c r="BI479" s="120" t="s">
        <v>235</v>
      </c>
      <c r="BJ479" s="128">
        <f t="shared" ref="BJ479" ca="1" si="8416">RANDBETWEEN(1,BG479-1)</f>
        <v>5</v>
      </c>
      <c r="BK479" s="22">
        <f t="shared" ref="BK479" ca="1" si="8417">RANDBETWEEN(1,BK480-1)</f>
        <v>3</v>
      </c>
      <c r="BL479">
        <f t="shared" ref="BL479" ca="1" si="8418">(BH479+BG479*BH480)</f>
        <v>37</v>
      </c>
      <c r="BM479">
        <f t="shared" ref="BM479" ca="1" si="8419">BK479+BJ479*BK480</f>
        <v>43</v>
      </c>
      <c r="BN479" s="114">
        <f t="shared" ref="BN479" ca="1" si="8420">(BH479+BG479*BH480)/BH480</f>
        <v>7.4</v>
      </c>
      <c r="BO479" s="114">
        <f t="shared" ref="BO479" ca="1" si="8421">(BK479+BJ479*BK480)/BK480</f>
        <v>5.375</v>
      </c>
      <c r="BP479" s="114" t="s">
        <v>26</v>
      </c>
      <c r="BQ479" s="129">
        <f t="shared" ref="BQ479" ca="1" si="8422">IF(BN479&gt;BO479,BG479,BJ479)</f>
        <v>7</v>
      </c>
      <c r="BR479" s="57">
        <f t="shared" ref="BR479" ca="1" si="8423">IF(BN479&gt;BO479,BH479,BK479)</f>
        <v>2</v>
      </c>
      <c r="BS479" s="114" t="str">
        <f t="shared" ref="BS479" si="8424">BI479</f>
        <v>　－　</v>
      </c>
      <c r="BT479" s="129">
        <f t="shared" ref="BT479" ca="1" si="8425">IF(BN479&lt;BO479,BG479,BJ479)</f>
        <v>5</v>
      </c>
      <c r="BU479" s="57">
        <f t="shared" ref="BU479" ca="1" si="8426">IF(BN479&lt;BO479,BH479,BK479)</f>
        <v>3</v>
      </c>
      <c r="BV479" s="27">
        <f t="shared" ref="BV479" ca="1" si="8427">IF(BN479&gt;BO479,BL479,BM479)</f>
        <v>37</v>
      </c>
      <c r="BW479" s="27">
        <f t="shared" ref="BW479" ca="1" si="8428">IF(BN479&lt;BO479,BL479,BM479)</f>
        <v>43</v>
      </c>
      <c r="BX479" s="58">
        <f t="shared" ref="BX479" ca="1" si="8429">BV479*BW480-BW479*BV480</f>
        <v>81</v>
      </c>
      <c r="BY479" s="114" t="s">
        <v>26</v>
      </c>
      <c r="BZ479" s="114" t="str">
        <f t="shared" ref="BZ479" ca="1" si="8430">IF(BX479&lt;0,"-","")</f>
        <v/>
      </c>
      <c r="CA479" s="30">
        <f t="shared" ca="1" si="7819"/>
        <v>81</v>
      </c>
      <c r="CB479" s="24">
        <f t="shared" ca="1" si="7766"/>
        <v>81</v>
      </c>
      <c r="CD479" s="128">
        <f t="shared" ref="CD479" ca="1" si="8431">QUOTIENT(CB479,CB480)</f>
        <v>2</v>
      </c>
      <c r="CE479" s="57">
        <f t="shared" ref="CE479" ca="1" si="8432">MOD(CB479,CB480)</f>
        <v>1</v>
      </c>
      <c r="CG479"/>
      <c r="CK479" s="5"/>
    </row>
    <row r="480" spans="2:89" ht="32" customHeight="1" x14ac:dyDescent="0.55000000000000004">
      <c r="B480" s="61"/>
      <c r="C480" s="131"/>
      <c r="D480" s="114"/>
      <c r="E480" s="114"/>
      <c r="F480" s="59">
        <f t="shared" ca="1" si="7781"/>
        <v>5</v>
      </c>
      <c r="G480" s="114"/>
      <c r="H480" s="114"/>
      <c r="I480" s="59">
        <f t="shared" ca="1" si="7784"/>
        <v>8</v>
      </c>
      <c r="J480" s="26"/>
      <c r="K480" s="114"/>
      <c r="L480" s="27">
        <f t="shared" ca="1" si="7786"/>
        <v>40</v>
      </c>
      <c r="M480" s="118"/>
      <c r="N480" s="54"/>
      <c r="O480" s="118"/>
      <c r="P480" s="118"/>
      <c r="Q480" s="121"/>
      <c r="R480" s="114"/>
      <c r="S480" s="122"/>
      <c r="T480" s="114"/>
      <c r="U480" s="122"/>
      <c r="V480" s="114"/>
      <c r="W480" s="120"/>
      <c r="X480" s="56"/>
      <c r="Y480" s="121"/>
      <c r="Z480" s="114"/>
      <c r="AA480" s="122"/>
      <c r="AB480" s="114"/>
      <c r="AC480" s="122"/>
      <c r="AD480" s="114"/>
      <c r="AE480" s="27"/>
      <c r="AF480" s="114"/>
      <c r="AG480" t="s">
        <v>230</v>
      </c>
      <c r="AH480" t="s">
        <v>250</v>
      </c>
      <c r="AI480" s="1" t="str">
        <f t="shared" ref="AI480" ca="1" si="8433">IF(O479="","",O479)</f>
        <v/>
      </c>
      <c r="AK480" s="1"/>
      <c r="AM480" s="1"/>
      <c r="AO480" t="s">
        <v>230</v>
      </c>
      <c r="AP480" s="114"/>
      <c r="AQ480" t="str">
        <f t="shared" ca="1" si="7743"/>
        <v>\\(\\quad \\displaystyle  \\)</v>
      </c>
      <c r="AS480" s="114"/>
      <c r="AT480" s="114"/>
      <c r="AU480" s="114"/>
      <c r="AV480" s="114"/>
      <c r="AW480" s="114"/>
      <c r="AX480" s="114"/>
      <c r="AY480" s="114"/>
      <c r="AZ480" s="117"/>
      <c r="BG480" s="128"/>
      <c r="BH480" s="23">
        <f t="shared" ca="1" si="7770"/>
        <v>5</v>
      </c>
      <c r="BI480" s="120"/>
      <c r="BJ480" s="128"/>
      <c r="BK480" s="23">
        <f t="shared" ca="1" si="2496"/>
        <v>8</v>
      </c>
      <c r="BL480">
        <f t="shared" ref="BL480" ca="1" si="8434">BH480</f>
        <v>5</v>
      </c>
      <c r="BM480">
        <f t="shared" ref="BM480" ca="1" si="8435">BK480</f>
        <v>8</v>
      </c>
      <c r="BN480" s="114"/>
      <c r="BO480" s="114"/>
      <c r="BP480" s="114"/>
      <c r="BQ480" s="129"/>
      <c r="BR480" s="55">
        <f t="shared" ref="BR480" ca="1" si="8436">IF(BN479&gt;BO479,BH480,BK480)</f>
        <v>5</v>
      </c>
      <c r="BS480" s="114"/>
      <c r="BT480" s="129"/>
      <c r="BU480" s="55">
        <f t="shared" ref="BU480" ca="1" si="8437">IF(BN479&lt;BO479,BH480,BK480)</f>
        <v>8</v>
      </c>
      <c r="BV480" s="27">
        <f t="shared" ref="BV480" ca="1" si="8438">IF(BN479&gt;BO479,BL480,BM480)</f>
        <v>5</v>
      </c>
      <c r="BW480" s="27">
        <f t="shared" ref="BW480" ca="1" si="8439">IF(BN479&lt;BO479,BL480,BM480)</f>
        <v>8</v>
      </c>
      <c r="BX480" s="27">
        <f t="shared" ref="BX480" ca="1" si="8440">BV480*BW480</f>
        <v>40</v>
      </c>
      <c r="BY480" s="114"/>
      <c r="BZ480" s="114"/>
      <c r="CA480">
        <f t="shared" ca="1" si="7819"/>
        <v>40</v>
      </c>
      <c r="CB480" s="25">
        <f t="shared" ca="1" si="7778"/>
        <v>40</v>
      </c>
      <c r="CD480" s="128"/>
      <c r="CE480" s="23">
        <f t="shared" ref="CE480" ca="1" si="8441">CB480</f>
        <v>40</v>
      </c>
      <c r="CG480"/>
      <c r="CK480" s="5"/>
    </row>
    <row r="481" spans="2:89" ht="32" customHeight="1" thickBot="1" x14ac:dyDescent="0.6">
      <c r="B481" s="61"/>
      <c r="C481" s="130" t="s">
        <v>219</v>
      </c>
      <c r="D481" s="114">
        <v>39</v>
      </c>
      <c r="E481" s="114">
        <f t="shared" ref="E481" ca="1" si="8442">BQ481</f>
        <v>7</v>
      </c>
      <c r="F481" s="60">
        <f t="shared" ca="1" si="7781"/>
        <v>2</v>
      </c>
      <c r="G481" s="114" t="str">
        <f t="shared" ref="G481" si="8443">BS481</f>
        <v>　－　</v>
      </c>
      <c r="H481" s="114">
        <f t="shared" ref="H481" ca="1" si="8444">BT481</f>
        <v>5</v>
      </c>
      <c r="I481" s="60">
        <f t="shared" ca="1" si="7784"/>
        <v>3</v>
      </c>
      <c r="J481" s="26"/>
      <c r="K481" s="114">
        <f t="shared" ref="K481" ca="1" si="8445">CD481</f>
        <v>2</v>
      </c>
      <c r="L481" s="58">
        <f t="shared" ca="1" si="7786"/>
        <v>1</v>
      </c>
      <c r="M481" s="118" t="str">
        <f t="shared" ca="1" si="7731"/>
        <v/>
      </c>
      <c r="N481" s="54"/>
      <c r="O481" s="118" t="str">
        <f t="shared" ref="O481" ca="1" si="8446">IF(L481=0,K481,"")</f>
        <v/>
      </c>
      <c r="P481" s="118" t="s">
        <v>250</v>
      </c>
      <c r="Q481" s="121">
        <f t="shared" ref="Q481" ca="1" si="8447">IF(E481="","",E481)</f>
        <v>7</v>
      </c>
      <c r="R481" s="114" t="s">
        <v>249</v>
      </c>
      <c r="S481" s="122">
        <f t="shared" ref="S481" ca="1" si="8448">F481</f>
        <v>2</v>
      </c>
      <c r="T481" s="114" t="s">
        <v>216</v>
      </c>
      <c r="U481" s="122">
        <f t="shared" ref="U481" ca="1" si="8449">F482</f>
        <v>3</v>
      </c>
      <c r="V481" s="114" t="s">
        <v>217</v>
      </c>
      <c r="W481" s="120" t="str">
        <f t="shared" ref="W481" si="8450">G481</f>
        <v>　－　</v>
      </c>
      <c r="X481" s="56"/>
      <c r="Y481" s="121">
        <f t="shared" ref="Y481" ca="1" si="8451">IF(H481="","",H481)</f>
        <v>5</v>
      </c>
      <c r="Z481" s="114" t="s">
        <v>249</v>
      </c>
      <c r="AA481" s="122">
        <f t="shared" ref="AA481" ca="1" si="8452">I481</f>
        <v>3</v>
      </c>
      <c r="AB481" s="114" t="s">
        <v>216</v>
      </c>
      <c r="AC481" s="122">
        <f t="shared" ref="AC481" ca="1" si="8453">I482</f>
        <v>9</v>
      </c>
      <c r="AD481" s="114" t="s">
        <v>217</v>
      </c>
      <c r="AE481" s="27"/>
      <c r="AF481" s="114" t="s">
        <v>233</v>
      </c>
      <c r="AG481" t="s">
        <v>230</v>
      </c>
      <c r="AH481" t="s">
        <v>250</v>
      </c>
      <c r="AI481" s="1">
        <f t="shared" ref="AI481" ca="1" si="8454">IF(K481="","",K481)</f>
        <v>2</v>
      </c>
      <c r="AJ481" t="s">
        <v>249</v>
      </c>
      <c r="AK481" s="1">
        <f t="shared" ref="AK481" ca="1" si="8455">L481</f>
        <v>1</v>
      </c>
      <c r="AL481" t="s">
        <v>216</v>
      </c>
      <c r="AM481" s="1">
        <f t="shared" ref="AM481" ca="1" si="8456">L482</f>
        <v>3</v>
      </c>
      <c r="AN481" t="s">
        <v>217</v>
      </c>
      <c r="AO481" t="s">
        <v>230</v>
      </c>
      <c r="AP481" s="114" t="str">
        <f t="shared" ca="1" si="7318"/>
        <v>\\(\\quad \\displaystyle 7\\frac{2}{3}　－　5\\frac{3}{9}　=　 \\)</v>
      </c>
      <c r="AQ481" t="str">
        <f t="shared" ca="1" si="7743"/>
        <v>\\(\\quad \\displaystyle 2\\frac{1}{3} \\)</v>
      </c>
      <c r="AS481" s="114" t="str">
        <f t="shared" ref="AS481" ca="1" si="8457">AP481</f>
        <v>\\(\\quad \\displaystyle 7\\frac{2}{3}　－　5\\frac{3}{9}　=　 \\)</v>
      </c>
      <c r="AT481" s="114" t="str">
        <f t="shared" ref="AT481" ca="1" si="8458">IF(O481="",AQ481,AQ482)</f>
        <v>\\(\\quad \\displaystyle 2\\frac{1}{3} \\)</v>
      </c>
      <c r="AU481" s="114" t="s">
        <v>60</v>
      </c>
      <c r="AV481" s="115" t="s">
        <v>222</v>
      </c>
      <c r="AW481" s="115" t="str">
        <f t="shared" ref="AW481" ca="1" si="8459">AS481</f>
        <v>\\(\\quad \\displaystyle 7\\frac{2}{3}　－　5\\frac{3}{9}　=　 \\)</v>
      </c>
      <c r="AX481" s="115" t="str">
        <f t="shared" ref="AX481" ca="1" si="8460">AT481</f>
        <v>\\(\\quad \\displaystyle 2\\frac{1}{3} \\)</v>
      </c>
      <c r="AY481" s="115" t="s">
        <v>62</v>
      </c>
      <c r="AZ481" s="116" t="str">
        <f t="shared" ref="AZ481" ca="1" si="8461">"INSERT INTO "&amp;AU481&amp;"(tangen,question,answer,editor,date,count) VALUES('"&amp;AV481&amp;"','"&amp;AW481&amp;"','"&amp;AX481&amp;"','"&amp;AY481&amp;"',NOW(),0);"</f>
        <v>INSERT INTO math(tangen,question,answer,editor,date,count) VALUES('m3900','\\(\\quad \\displaystyle 7\\frac{2}{3}　－　5\\frac{3}{9}　=　 \\)','\\(\\quad \\displaystyle 2\\frac{1}{3} \\)','harazono',NOW(),0);</v>
      </c>
      <c r="BG481" s="128">
        <f t="shared" ca="1" si="7749"/>
        <v>7</v>
      </c>
      <c r="BH481" s="22">
        <f t="shared" ref="BH481" ca="1" si="8462">RANDBETWEEN(1,BH482-1)</f>
        <v>2</v>
      </c>
      <c r="BI481" s="120" t="s">
        <v>235</v>
      </c>
      <c r="BJ481" s="128">
        <f t="shared" ref="BJ481" ca="1" si="8463">RANDBETWEEN(1,BG481-1)</f>
        <v>5</v>
      </c>
      <c r="BK481" s="22">
        <f t="shared" ref="BK481" ca="1" si="8464">RANDBETWEEN(1,BK482-1)</f>
        <v>3</v>
      </c>
      <c r="BL481">
        <f t="shared" ref="BL481" ca="1" si="8465">(BH481+BG481*BH482)</f>
        <v>23</v>
      </c>
      <c r="BM481">
        <f t="shared" ref="BM481" ca="1" si="8466">BK481+BJ481*BK482</f>
        <v>48</v>
      </c>
      <c r="BN481" s="114">
        <f t="shared" ref="BN481" ca="1" si="8467">(BH481+BG481*BH482)/BH482</f>
        <v>7.666666666666667</v>
      </c>
      <c r="BO481" s="114">
        <f t="shared" ref="BO481" ca="1" si="8468">(BK481+BJ481*BK482)/BK482</f>
        <v>5.333333333333333</v>
      </c>
      <c r="BP481" s="114" t="s">
        <v>26</v>
      </c>
      <c r="BQ481" s="129">
        <f t="shared" ref="BQ481" ca="1" si="8469">IF(BN481&gt;BO481,BG481,BJ481)</f>
        <v>7</v>
      </c>
      <c r="BR481" s="57">
        <f t="shared" ref="BR481" ca="1" si="8470">IF(BN481&gt;BO481,BH481,BK481)</f>
        <v>2</v>
      </c>
      <c r="BS481" s="114" t="str">
        <f t="shared" ref="BS481" si="8471">BI481</f>
        <v>　－　</v>
      </c>
      <c r="BT481" s="129">
        <f t="shared" ref="BT481" ca="1" si="8472">IF(BN481&lt;BO481,BG481,BJ481)</f>
        <v>5</v>
      </c>
      <c r="BU481" s="57">
        <f t="shared" ref="BU481" ca="1" si="8473">IF(BN481&lt;BO481,BH481,BK481)</f>
        <v>3</v>
      </c>
      <c r="BV481" s="27">
        <f t="shared" ref="BV481" ca="1" si="8474">IF(BN481&gt;BO481,BL481,BM481)</f>
        <v>23</v>
      </c>
      <c r="BW481" s="27">
        <f t="shared" ref="BW481" ca="1" si="8475">IF(BN481&lt;BO481,BL481,BM481)</f>
        <v>48</v>
      </c>
      <c r="BX481" s="58">
        <f t="shared" ref="BX481" ca="1" si="8476">BV481*BW482-BW481*BV482</f>
        <v>63</v>
      </c>
      <c r="BY481" s="114" t="s">
        <v>26</v>
      </c>
      <c r="BZ481" s="114" t="str">
        <f t="shared" ref="BZ481" ca="1" si="8477">IF(BX481&lt;0,"-","")</f>
        <v/>
      </c>
      <c r="CA481" s="30">
        <f t="shared" ca="1" si="7819"/>
        <v>63</v>
      </c>
      <c r="CB481" s="24">
        <f t="shared" ca="1" si="7766"/>
        <v>7</v>
      </c>
      <c r="CD481" s="128">
        <f t="shared" ref="CD481" ca="1" si="8478">QUOTIENT(CB481,CB482)</f>
        <v>2</v>
      </c>
      <c r="CE481" s="57">
        <f t="shared" ref="CE481" ca="1" si="8479">MOD(CB481,CB482)</f>
        <v>1</v>
      </c>
      <c r="CG481"/>
      <c r="CK481" s="5"/>
    </row>
    <row r="482" spans="2:89" ht="32" customHeight="1" x14ac:dyDescent="0.55000000000000004">
      <c r="B482" s="61"/>
      <c r="C482" s="131"/>
      <c r="D482" s="114"/>
      <c r="E482" s="114"/>
      <c r="F482" s="59">
        <f t="shared" ca="1" si="7781"/>
        <v>3</v>
      </c>
      <c r="G482" s="114"/>
      <c r="H482" s="114"/>
      <c r="I482" s="59">
        <f t="shared" ca="1" si="7784"/>
        <v>9</v>
      </c>
      <c r="J482" s="26"/>
      <c r="K482" s="114"/>
      <c r="L482" s="27">
        <f t="shared" ca="1" si="7786"/>
        <v>3</v>
      </c>
      <c r="M482" s="118"/>
      <c r="N482" s="54"/>
      <c r="O482" s="118"/>
      <c r="P482" s="118"/>
      <c r="Q482" s="121"/>
      <c r="R482" s="114"/>
      <c r="S482" s="122"/>
      <c r="T482" s="114"/>
      <c r="U482" s="122"/>
      <c r="V482" s="114"/>
      <c r="W482" s="120"/>
      <c r="X482" s="56"/>
      <c r="Y482" s="121"/>
      <c r="Z482" s="114"/>
      <c r="AA482" s="122"/>
      <c r="AB482" s="114"/>
      <c r="AC482" s="122"/>
      <c r="AD482" s="114"/>
      <c r="AE482" s="27"/>
      <c r="AF482" s="114"/>
      <c r="AG482" t="s">
        <v>230</v>
      </c>
      <c r="AH482" t="s">
        <v>250</v>
      </c>
      <c r="AI482" s="1" t="str">
        <f t="shared" ref="AI482" ca="1" si="8480">IF(O481="","",O481)</f>
        <v/>
      </c>
      <c r="AK482" s="1"/>
      <c r="AM482" s="1"/>
      <c r="AO482" t="s">
        <v>230</v>
      </c>
      <c r="AP482" s="114"/>
      <c r="AQ482" t="str">
        <f t="shared" ca="1" si="7743"/>
        <v>\\(\\quad \\displaystyle  \\)</v>
      </c>
      <c r="AS482" s="114"/>
      <c r="AT482" s="114"/>
      <c r="AU482" s="114"/>
      <c r="AV482" s="114"/>
      <c r="AW482" s="114"/>
      <c r="AX482" s="114"/>
      <c r="AY482" s="114"/>
      <c r="AZ482" s="117"/>
      <c r="BG482" s="128"/>
      <c r="BH482" s="23">
        <f t="shared" ca="1" si="7770"/>
        <v>3</v>
      </c>
      <c r="BI482" s="120"/>
      <c r="BJ482" s="128"/>
      <c r="BK482" s="23">
        <f t="shared" ca="1" si="2496"/>
        <v>9</v>
      </c>
      <c r="BL482">
        <f t="shared" ref="BL482" ca="1" si="8481">BH482</f>
        <v>3</v>
      </c>
      <c r="BM482">
        <f t="shared" ref="BM482" ca="1" si="8482">BK482</f>
        <v>9</v>
      </c>
      <c r="BN482" s="114"/>
      <c r="BO482" s="114"/>
      <c r="BP482" s="114"/>
      <c r="BQ482" s="129"/>
      <c r="BR482" s="55">
        <f t="shared" ref="BR482" ca="1" si="8483">IF(BN481&gt;BO481,BH482,BK482)</f>
        <v>3</v>
      </c>
      <c r="BS482" s="114"/>
      <c r="BT482" s="129"/>
      <c r="BU482" s="55">
        <f t="shared" ref="BU482" ca="1" si="8484">IF(BN481&lt;BO481,BH482,BK482)</f>
        <v>9</v>
      </c>
      <c r="BV482" s="27">
        <f t="shared" ref="BV482" ca="1" si="8485">IF(BN481&gt;BO481,BL482,BM482)</f>
        <v>3</v>
      </c>
      <c r="BW482" s="27">
        <f t="shared" ref="BW482" ca="1" si="8486">IF(BN481&lt;BO481,BL482,BM482)</f>
        <v>9</v>
      </c>
      <c r="BX482" s="27">
        <f t="shared" ref="BX482" ca="1" si="8487">BV482*BW482</f>
        <v>27</v>
      </c>
      <c r="BY482" s="114"/>
      <c r="BZ482" s="114"/>
      <c r="CA482">
        <f t="shared" ca="1" si="7819"/>
        <v>27</v>
      </c>
      <c r="CB482" s="25">
        <f t="shared" ca="1" si="7778"/>
        <v>3</v>
      </c>
      <c r="CD482" s="128"/>
      <c r="CE482" s="23">
        <f t="shared" ref="CE482" ca="1" si="8488">CB482</f>
        <v>3</v>
      </c>
      <c r="CG482"/>
      <c r="CK482" s="5"/>
    </row>
    <row r="483" spans="2:89" ht="32" customHeight="1" thickBot="1" x14ac:dyDescent="0.6">
      <c r="B483" s="61"/>
      <c r="C483" s="130" t="s">
        <v>219</v>
      </c>
      <c r="D483" s="114">
        <v>40</v>
      </c>
      <c r="E483" s="114">
        <f t="shared" ref="E483" ca="1" si="8489">BQ483</f>
        <v>6</v>
      </c>
      <c r="F483" s="60">
        <f t="shared" ca="1" si="7781"/>
        <v>2</v>
      </c>
      <c r="G483" s="114" t="str">
        <f t="shared" ref="G483" si="8490">BS483</f>
        <v>　－　</v>
      </c>
      <c r="H483" s="114">
        <f t="shared" ref="H483" ca="1" si="8491">BT483</f>
        <v>5</v>
      </c>
      <c r="I483" s="60">
        <f t="shared" ca="1" si="7784"/>
        <v>2</v>
      </c>
      <c r="J483" s="26"/>
      <c r="K483" s="114">
        <f t="shared" ref="K483" ca="1" si="8492">CD483</f>
        <v>1</v>
      </c>
      <c r="L483" s="58">
        <f t="shared" ca="1" si="7786"/>
        <v>1</v>
      </c>
      <c r="M483" s="118" t="str">
        <f t="shared" ca="1" si="7731"/>
        <v/>
      </c>
      <c r="N483" s="54"/>
      <c r="O483" s="118" t="str">
        <f t="shared" ref="O483" ca="1" si="8493">IF(L483=0,K483,"")</f>
        <v/>
      </c>
      <c r="P483" s="118" t="s">
        <v>250</v>
      </c>
      <c r="Q483" s="121">
        <f t="shared" ref="Q483" ca="1" si="8494">IF(E483="","",E483)</f>
        <v>6</v>
      </c>
      <c r="R483" s="114" t="s">
        <v>249</v>
      </c>
      <c r="S483" s="122">
        <f t="shared" ref="S483" ca="1" si="8495">F483</f>
        <v>2</v>
      </c>
      <c r="T483" s="114" t="s">
        <v>216</v>
      </c>
      <c r="U483" s="122">
        <f t="shared" ref="U483" ca="1" si="8496">F484</f>
        <v>4</v>
      </c>
      <c r="V483" s="114" t="s">
        <v>217</v>
      </c>
      <c r="W483" s="120" t="str">
        <f t="shared" ref="W483" si="8497">G483</f>
        <v>　－　</v>
      </c>
      <c r="X483" s="56"/>
      <c r="Y483" s="121">
        <f t="shared" ref="Y483" ca="1" si="8498">IF(H483="","",H483)</f>
        <v>5</v>
      </c>
      <c r="Z483" s="114" t="s">
        <v>249</v>
      </c>
      <c r="AA483" s="122">
        <f t="shared" ref="AA483" ca="1" si="8499">I483</f>
        <v>2</v>
      </c>
      <c r="AB483" s="114" t="s">
        <v>216</v>
      </c>
      <c r="AC483" s="122">
        <f t="shared" ref="AC483" ca="1" si="8500">I484</f>
        <v>8</v>
      </c>
      <c r="AD483" s="114" t="s">
        <v>217</v>
      </c>
      <c r="AE483" s="27"/>
      <c r="AF483" s="114" t="s">
        <v>233</v>
      </c>
      <c r="AG483" t="s">
        <v>230</v>
      </c>
      <c r="AH483" t="s">
        <v>250</v>
      </c>
      <c r="AI483" s="1">
        <f t="shared" ref="AI483" ca="1" si="8501">IF(K483="","",K483)</f>
        <v>1</v>
      </c>
      <c r="AJ483" t="s">
        <v>249</v>
      </c>
      <c r="AK483" s="1">
        <f t="shared" ref="AK483" ca="1" si="8502">L483</f>
        <v>1</v>
      </c>
      <c r="AL483" t="s">
        <v>216</v>
      </c>
      <c r="AM483" s="1">
        <f t="shared" ref="AM483" ca="1" si="8503">L484</f>
        <v>4</v>
      </c>
      <c r="AN483" t="s">
        <v>217</v>
      </c>
      <c r="AO483" t="s">
        <v>230</v>
      </c>
      <c r="AP483" s="114" t="str">
        <f t="shared" ca="1" si="7318"/>
        <v>\\(\\quad \\displaystyle 6\\frac{2}{4}　－　5\\frac{2}{8}　=　 \\)</v>
      </c>
      <c r="AQ483" t="str">
        <f t="shared" ca="1" si="7743"/>
        <v>\\(\\quad \\displaystyle 1\\frac{1}{4} \\)</v>
      </c>
      <c r="AS483" s="114" t="str">
        <f t="shared" ref="AS483" ca="1" si="8504">AP483</f>
        <v>\\(\\quad \\displaystyle 6\\frac{2}{4}　－　5\\frac{2}{8}　=　 \\)</v>
      </c>
      <c r="AT483" s="114" t="str">
        <f t="shared" ref="AT483" ca="1" si="8505">IF(O483="",AQ483,AQ484)</f>
        <v>\\(\\quad \\displaystyle 1\\frac{1}{4} \\)</v>
      </c>
      <c r="AU483" s="114" t="s">
        <v>60</v>
      </c>
      <c r="AV483" s="115" t="s">
        <v>222</v>
      </c>
      <c r="AW483" s="115" t="str">
        <f t="shared" ref="AW483" ca="1" si="8506">AS483</f>
        <v>\\(\\quad \\displaystyle 6\\frac{2}{4}　－　5\\frac{2}{8}　=　 \\)</v>
      </c>
      <c r="AX483" s="115" t="str">
        <f t="shared" ref="AX483" ca="1" si="8507">AT483</f>
        <v>\\(\\quad \\displaystyle 1\\frac{1}{4} \\)</v>
      </c>
      <c r="AY483" s="115" t="s">
        <v>62</v>
      </c>
      <c r="AZ483" s="116" t="str">
        <f t="shared" ref="AZ483" ca="1" si="8508">"INSERT INTO "&amp;AU483&amp;"(tangen,question,answer,editor,date,count) VALUES('"&amp;AV483&amp;"','"&amp;AW483&amp;"','"&amp;AX483&amp;"','"&amp;AY483&amp;"',NOW(),0);"</f>
        <v>INSERT INTO math(tangen,question,answer,editor,date,count) VALUES('m3900','\\(\\quad \\displaystyle 6\\frac{2}{4}　－　5\\frac{2}{8}　=　 \\)','\\(\\quad \\displaystyle 1\\frac{1}{4} \\)','harazono',NOW(),0);</v>
      </c>
      <c r="BG483" s="128">
        <f t="shared" ca="1" si="7749"/>
        <v>6</v>
      </c>
      <c r="BH483" s="22">
        <f t="shared" ref="BH483" ca="1" si="8509">RANDBETWEEN(1,BH484-1)</f>
        <v>2</v>
      </c>
      <c r="BI483" s="120" t="s">
        <v>235</v>
      </c>
      <c r="BJ483" s="128">
        <f t="shared" ref="BJ483" ca="1" si="8510">RANDBETWEEN(1,BG483-1)</f>
        <v>5</v>
      </c>
      <c r="BK483" s="22">
        <f t="shared" ref="BK483" ca="1" si="8511">RANDBETWEEN(1,BK484-1)</f>
        <v>2</v>
      </c>
      <c r="BL483">
        <f t="shared" ref="BL483" ca="1" si="8512">(BH483+BG483*BH484)</f>
        <v>26</v>
      </c>
      <c r="BM483">
        <f t="shared" ref="BM483" ca="1" si="8513">BK483+BJ483*BK484</f>
        <v>42</v>
      </c>
      <c r="BN483" s="114">
        <f t="shared" ref="BN483" ca="1" si="8514">(BH483+BG483*BH484)/BH484</f>
        <v>6.5</v>
      </c>
      <c r="BO483" s="114">
        <f t="shared" ref="BO483" ca="1" si="8515">(BK483+BJ483*BK484)/BK484</f>
        <v>5.25</v>
      </c>
      <c r="BP483" s="114" t="s">
        <v>26</v>
      </c>
      <c r="BQ483" s="129">
        <f t="shared" ref="BQ483" ca="1" si="8516">IF(BN483&gt;BO483,BG483,BJ483)</f>
        <v>6</v>
      </c>
      <c r="BR483" s="57">
        <f t="shared" ref="BR483" ca="1" si="8517">IF(BN483&gt;BO483,BH483,BK483)</f>
        <v>2</v>
      </c>
      <c r="BS483" s="114" t="str">
        <f t="shared" ref="BS483" si="8518">BI483</f>
        <v>　－　</v>
      </c>
      <c r="BT483" s="129">
        <f t="shared" ref="BT483" ca="1" si="8519">IF(BN483&lt;BO483,BG483,BJ483)</f>
        <v>5</v>
      </c>
      <c r="BU483" s="57">
        <f t="shared" ref="BU483" ca="1" si="8520">IF(BN483&lt;BO483,BH483,BK483)</f>
        <v>2</v>
      </c>
      <c r="BV483" s="27">
        <f t="shared" ref="BV483" ca="1" si="8521">IF(BN483&gt;BO483,BL483,BM483)</f>
        <v>26</v>
      </c>
      <c r="BW483" s="27">
        <f t="shared" ref="BW483" ca="1" si="8522">IF(BN483&lt;BO483,BL483,BM483)</f>
        <v>42</v>
      </c>
      <c r="BX483" s="58">
        <f t="shared" ref="BX483" ca="1" si="8523">BV483*BW484-BW483*BV484</f>
        <v>40</v>
      </c>
      <c r="BY483" s="114" t="s">
        <v>26</v>
      </c>
      <c r="BZ483" s="114" t="str">
        <f t="shared" ref="BZ483" ca="1" si="8524">IF(BX483&lt;0,"-","")</f>
        <v/>
      </c>
      <c r="CA483" s="30">
        <f t="shared" ca="1" si="7819"/>
        <v>40</v>
      </c>
      <c r="CB483" s="24">
        <f t="shared" ca="1" si="7766"/>
        <v>5</v>
      </c>
      <c r="CD483" s="128">
        <f t="shared" ref="CD483" ca="1" si="8525">QUOTIENT(CB483,CB484)</f>
        <v>1</v>
      </c>
      <c r="CE483" s="57">
        <f t="shared" ref="CE483" ca="1" si="8526">MOD(CB483,CB484)</f>
        <v>1</v>
      </c>
      <c r="CG483"/>
      <c r="CK483" s="5"/>
    </row>
    <row r="484" spans="2:89" ht="32" customHeight="1" x14ac:dyDescent="0.55000000000000004">
      <c r="B484" s="61"/>
      <c r="C484" s="131"/>
      <c r="D484" s="114"/>
      <c r="E484" s="114"/>
      <c r="F484" s="59">
        <f t="shared" ca="1" si="7781"/>
        <v>4</v>
      </c>
      <c r="G484" s="114"/>
      <c r="H484" s="114"/>
      <c r="I484" s="59">
        <f t="shared" ca="1" si="7784"/>
        <v>8</v>
      </c>
      <c r="J484" s="26"/>
      <c r="K484" s="114"/>
      <c r="L484" s="27">
        <f t="shared" ca="1" si="7786"/>
        <v>4</v>
      </c>
      <c r="M484" s="118"/>
      <c r="N484" s="54"/>
      <c r="O484" s="118"/>
      <c r="P484" s="118"/>
      <c r="Q484" s="121"/>
      <c r="R484" s="114"/>
      <c r="S484" s="122"/>
      <c r="T484" s="114"/>
      <c r="U484" s="122"/>
      <c r="V484" s="114"/>
      <c r="W484" s="120"/>
      <c r="X484" s="56"/>
      <c r="Y484" s="121"/>
      <c r="Z484" s="114"/>
      <c r="AA484" s="122"/>
      <c r="AB484" s="114"/>
      <c r="AC484" s="122"/>
      <c r="AD484" s="114"/>
      <c r="AE484" s="27"/>
      <c r="AF484" s="114"/>
      <c r="AG484" t="s">
        <v>230</v>
      </c>
      <c r="AH484" t="s">
        <v>250</v>
      </c>
      <c r="AI484" s="1" t="str">
        <f t="shared" ref="AI484" ca="1" si="8527">IF(O483="","",O483)</f>
        <v/>
      </c>
      <c r="AK484" s="1"/>
      <c r="AM484" s="1"/>
      <c r="AO484" t="s">
        <v>230</v>
      </c>
      <c r="AP484" s="114"/>
      <c r="AQ484" t="str">
        <f t="shared" ca="1" si="7743"/>
        <v>\\(\\quad \\displaystyle  \\)</v>
      </c>
      <c r="AS484" s="114"/>
      <c r="AT484" s="114"/>
      <c r="AU484" s="114"/>
      <c r="AV484" s="114"/>
      <c r="AW484" s="114"/>
      <c r="AX484" s="114"/>
      <c r="AY484" s="114"/>
      <c r="AZ484" s="117"/>
      <c r="BG484" s="128"/>
      <c r="BH484" s="23">
        <f t="shared" ca="1" si="7770"/>
        <v>4</v>
      </c>
      <c r="BI484" s="120"/>
      <c r="BJ484" s="128"/>
      <c r="BK484" s="23">
        <f t="shared" ca="1" si="2496"/>
        <v>8</v>
      </c>
      <c r="BL484">
        <f t="shared" ref="BL484" ca="1" si="8528">BH484</f>
        <v>4</v>
      </c>
      <c r="BM484">
        <f t="shared" ref="BM484" ca="1" si="8529">BK484</f>
        <v>8</v>
      </c>
      <c r="BN484" s="114"/>
      <c r="BO484" s="114"/>
      <c r="BP484" s="114"/>
      <c r="BQ484" s="129"/>
      <c r="BR484" s="55">
        <f t="shared" ref="BR484" ca="1" si="8530">IF(BN483&gt;BO483,BH484,BK484)</f>
        <v>4</v>
      </c>
      <c r="BS484" s="114"/>
      <c r="BT484" s="129"/>
      <c r="BU484" s="55">
        <f t="shared" ref="BU484" ca="1" si="8531">IF(BN483&lt;BO483,BH484,BK484)</f>
        <v>8</v>
      </c>
      <c r="BV484" s="27">
        <f t="shared" ref="BV484" ca="1" si="8532">IF(BN483&gt;BO483,BL484,BM484)</f>
        <v>4</v>
      </c>
      <c r="BW484" s="27">
        <f t="shared" ref="BW484" ca="1" si="8533">IF(BN483&lt;BO483,BL484,BM484)</f>
        <v>8</v>
      </c>
      <c r="BX484" s="27">
        <f t="shared" ref="BX484" ca="1" si="8534">BV484*BW484</f>
        <v>32</v>
      </c>
      <c r="BY484" s="114"/>
      <c r="BZ484" s="114"/>
      <c r="CA484">
        <f t="shared" ca="1" si="7819"/>
        <v>32</v>
      </c>
      <c r="CB484" s="25">
        <f t="shared" ca="1" si="7778"/>
        <v>4</v>
      </c>
      <c r="CD484" s="128"/>
      <c r="CE484" s="23">
        <f t="shared" ref="CE484" ca="1" si="8535">CB484</f>
        <v>4</v>
      </c>
      <c r="CG484"/>
      <c r="CK484" s="5"/>
    </row>
    <row r="485" spans="2:89" ht="32" customHeight="1" thickBot="1" x14ac:dyDescent="0.6">
      <c r="B485" s="61"/>
      <c r="C485" s="130" t="s">
        <v>219</v>
      </c>
      <c r="D485" s="114">
        <v>41</v>
      </c>
      <c r="E485" s="114">
        <f t="shared" ref="E485" ca="1" si="8536">BQ485</f>
        <v>8</v>
      </c>
      <c r="F485" s="60">
        <f t="shared" ca="1" si="7781"/>
        <v>9</v>
      </c>
      <c r="G485" s="114" t="str">
        <f t="shared" ref="G485" si="8537">BS485</f>
        <v>　－　</v>
      </c>
      <c r="H485" s="114">
        <f t="shared" ref="H485" ca="1" si="8538">BT485</f>
        <v>6</v>
      </c>
      <c r="I485" s="60">
        <f t="shared" ca="1" si="7784"/>
        <v>3</v>
      </c>
      <c r="J485" s="26"/>
      <c r="K485" s="114">
        <f t="shared" ref="K485" ca="1" si="8539">CD485</f>
        <v>2</v>
      </c>
      <c r="L485" s="58">
        <f t="shared" ca="1" si="7786"/>
        <v>17</v>
      </c>
      <c r="M485" s="118" t="str">
        <f t="shared" ca="1" si="7731"/>
        <v/>
      </c>
      <c r="N485" s="54"/>
      <c r="O485" s="118" t="str">
        <f t="shared" ref="O485" ca="1" si="8540">IF(L485=0,K485,"")</f>
        <v/>
      </c>
      <c r="P485" s="118" t="s">
        <v>250</v>
      </c>
      <c r="Q485" s="121">
        <f t="shared" ref="Q485" ca="1" si="8541">IF(E485="","",E485)</f>
        <v>8</v>
      </c>
      <c r="R485" s="114" t="s">
        <v>249</v>
      </c>
      <c r="S485" s="122">
        <f t="shared" ref="S485" ca="1" si="8542">F485</f>
        <v>9</v>
      </c>
      <c r="T485" s="114" t="s">
        <v>216</v>
      </c>
      <c r="U485" s="122">
        <f t="shared" ref="U485" ca="1" si="8543">F486</f>
        <v>10</v>
      </c>
      <c r="V485" s="114" t="s">
        <v>217</v>
      </c>
      <c r="W485" s="120" t="str">
        <f t="shared" ref="W485" si="8544">G485</f>
        <v>　－　</v>
      </c>
      <c r="X485" s="56"/>
      <c r="Y485" s="121">
        <f t="shared" ref="Y485" ca="1" si="8545">IF(H485="","",H485)</f>
        <v>6</v>
      </c>
      <c r="Z485" s="114" t="s">
        <v>249</v>
      </c>
      <c r="AA485" s="122">
        <f t="shared" ref="AA485" ca="1" si="8546">I485</f>
        <v>3</v>
      </c>
      <c r="AB485" s="114" t="s">
        <v>216</v>
      </c>
      <c r="AC485" s="122">
        <f t="shared" ref="AC485" ca="1" si="8547">I486</f>
        <v>9</v>
      </c>
      <c r="AD485" s="114" t="s">
        <v>217</v>
      </c>
      <c r="AE485" s="27"/>
      <c r="AF485" s="114" t="s">
        <v>233</v>
      </c>
      <c r="AG485" t="s">
        <v>230</v>
      </c>
      <c r="AH485" t="s">
        <v>250</v>
      </c>
      <c r="AI485" s="1">
        <f t="shared" ref="AI485" ca="1" si="8548">IF(K485="","",K485)</f>
        <v>2</v>
      </c>
      <c r="AJ485" t="s">
        <v>249</v>
      </c>
      <c r="AK485" s="1">
        <f t="shared" ref="AK485" ca="1" si="8549">L485</f>
        <v>17</v>
      </c>
      <c r="AL485" t="s">
        <v>216</v>
      </c>
      <c r="AM485" s="1">
        <f t="shared" ref="AM485" ca="1" si="8550">L486</f>
        <v>30</v>
      </c>
      <c r="AN485" t="s">
        <v>217</v>
      </c>
      <c r="AO485" t="s">
        <v>230</v>
      </c>
      <c r="AP485" s="114" t="str">
        <f t="shared" ca="1" si="7318"/>
        <v>\\(\\quad \\displaystyle 8\\frac{9}{10}　－　6\\frac{3}{9}　=　 \\)</v>
      </c>
      <c r="AQ485" t="str">
        <f t="shared" ca="1" si="7743"/>
        <v>\\(\\quad \\displaystyle 2\\frac{17}{30} \\)</v>
      </c>
      <c r="AS485" s="114" t="str">
        <f t="shared" ref="AS485" ca="1" si="8551">AP485</f>
        <v>\\(\\quad \\displaystyle 8\\frac{9}{10}　－　6\\frac{3}{9}　=　 \\)</v>
      </c>
      <c r="AT485" s="114" t="str">
        <f t="shared" ref="AT485" ca="1" si="8552">IF(O485="",AQ485,AQ486)</f>
        <v>\\(\\quad \\displaystyle 2\\frac{17}{30} \\)</v>
      </c>
      <c r="AU485" s="114" t="s">
        <v>60</v>
      </c>
      <c r="AV485" s="115" t="s">
        <v>222</v>
      </c>
      <c r="AW485" s="115" t="str">
        <f t="shared" ref="AW485" ca="1" si="8553">AS485</f>
        <v>\\(\\quad \\displaystyle 8\\frac{9}{10}　－　6\\frac{3}{9}　=　 \\)</v>
      </c>
      <c r="AX485" s="115" t="str">
        <f t="shared" ref="AX485" ca="1" si="8554">AT485</f>
        <v>\\(\\quad \\displaystyle 2\\frac{17}{30} \\)</v>
      </c>
      <c r="AY485" s="115" t="s">
        <v>62</v>
      </c>
      <c r="AZ485" s="116" t="str">
        <f t="shared" ref="AZ485" ca="1" si="8555">"INSERT INTO "&amp;AU485&amp;"(tangen,question,answer,editor,date,count) VALUES('"&amp;AV485&amp;"','"&amp;AW485&amp;"','"&amp;AX485&amp;"','"&amp;AY485&amp;"',NOW(),0);"</f>
        <v>INSERT INTO math(tangen,question,answer,editor,date,count) VALUES('m3900','\\(\\quad \\displaystyle 8\\frac{9}{10}　－　6\\frac{3}{9}　=　 \\)','\\(\\quad \\displaystyle 2\\frac{17}{30} \\)','harazono',NOW(),0);</v>
      </c>
      <c r="BG485" s="128">
        <f t="shared" ca="1" si="7749"/>
        <v>8</v>
      </c>
      <c r="BH485" s="22">
        <f t="shared" ref="BH485" ca="1" si="8556">RANDBETWEEN(1,BH486-1)</f>
        <v>9</v>
      </c>
      <c r="BI485" s="120" t="s">
        <v>235</v>
      </c>
      <c r="BJ485" s="128">
        <f t="shared" ref="BJ485" ca="1" si="8557">RANDBETWEEN(1,BG485-1)</f>
        <v>6</v>
      </c>
      <c r="BK485" s="22">
        <f t="shared" ref="BK485" ca="1" si="8558">RANDBETWEEN(1,BK486-1)</f>
        <v>3</v>
      </c>
      <c r="BL485">
        <f t="shared" ref="BL485" ca="1" si="8559">(BH485+BG485*BH486)</f>
        <v>89</v>
      </c>
      <c r="BM485">
        <f t="shared" ref="BM485" ca="1" si="8560">BK485+BJ485*BK486</f>
        <v>57</v>
      </c>
      <c r="BN485" s="114">
        <f t="shared" ref="BN485" ca="1" si="8561">(BH485+BG485*BH486)/BH486</f>
        <v>8.9</v>
      </c>
      <c r="BO485" s="114">
        <f t="shared" ref="BO485" ca="1" si="8562">(BK485+BJ485*BK486)/BK486</f>
        <v>6.333333333333333</v>
      </c>
      <c r="BP485" s="114" t="s">
        <v>26</v>
      </c>
      <c r="BQ485" s="129">
        <f t="shared" ref="BQ485" ca="1" si="8563">IF(BN485&gt;BO485,BG485,BJ485)</f>
        <v>8</v>
      </c>
      <c r="BR485" s="57">
        <f t="shared" ref="BR485" ca="1" si="8564">IF(BN485&gt;BO485,BH485,BK485)</f>
        <v>9</v>
      </c>
      <c r="BS485" s="114" t="str">
        <f t="shared" ref="BS485" si="8565">BI485</f>
        <v>　－　</v>
      </c>
      <c r="BT485" s="129">
        <f t="shared" ref="BT485" ca="1" si="8566">IF(BN485&lt;BO485,BG485,BJ485)</f>
        <v>6</v>
      </c>
      <c r="BU485" s="57">
        <f t="shared" ref="BU485" ca="1" si="8567">IF(BN485&lt;BO485,BH485,BK485)</f>
        <v>3</v>
      </c>
      <c r="BV485" s="27">
        <f t="shared" ref="BV485" ca="1" si="8568">IF(BN485&gt;BO485,BL485,BM485)</f>
        <v>89</v>
      </c>
      <c r="BW485" s="27">
        <f t="shared" ref="BW485" ca="1" si="8569">IF(BN485&lt;BO485,BL485,BM485)</f>
        <v>57</v>
      </c>
      <c r="BX485" s="58">
        <f t="shared" ref="BX485" ca="1" si="8570">BV485*BW486-BW485*BV486</f>
        <v>231</v>
      </c>
      <c r="BY485" s="114" t="s">
        <v>26</v>
      </c>
      <c r="BZ485" s="114" t="str">
        <f t="shared" ref="BZ485" ca="1" si="8571">IF(BX485&lt;0,"-","")</f>
        <v/>
      </c>
      <c r="CA485" s="30">
        <f t="shared" ca="1" si="7819"/>
        <v>231</v>
      </c>
      <c r="CB485" s="24">
        <f t="shared" ca="1" si="7766"/>
        <v>77</v>
      </c>
      <c r="CD485" s="128">
        <f t="shared" ref="CD485" ca="1" si="8572">QUOTIENT(CB485,CB486)</f>
        <v>2</v>
      </c>
      <c r="CE485" s="57">
        <f t="shared" ref="CE485" ca="1" si="8573">MOD(CB485,CB486)</f>
        <v>17</v>
      </c>
      <c r="CG485"/>
      <c r="CK485" s="5"/>
    </row>
    <row r="486" spans="2:89" ht="32" customHeight="1" x14ac:dyDescent="0.55000000000000004">
      <c r="B486" s="61"/>
      <c r="C486" s="131"/>
      <c r="D486" s="114"/>
      <c r="E486" s="114"/>
      <c r="F486" s="59">
        <f t="shared" ca="1" si="7781"/>
        <v>10</v>
      </c>
      <c r="G486" s="114"/>
      <c r="H486" s="114"/>
      <c r="I486" s="59">
        <f t="shared" ca="1" si="7784"/>
        <v>9</v>
      </c>
      <c r="J486" s="26"/>
      <c r="K486" s="114"/>
      <c r="L486" s="27">
        <f t="shared" ca="1" si="7786"/>
        <v>30</v>
      </c>
      <c r="M486" s="118"/>
      <c r="N486" s="54"/>
      <c r="O486" s="118"/>
      <c r="P486" s="118"/>
      <c r="Q486" s="121"/>
      <c r="R486" s="114"/>
      <c r="S486" s="122"/>
      <c r="T486" s="114"/>
      <c r="U486" s="122"/>
      <c r="V486" s="114"/>
      <c r="W486" s="120"/>
      <c r="X486" s="56"/>
      <c r="Y486" s="121"/>
      <c r="Z486" s="114"/>
      <c r="AA486" s="122"/>
      <c r="AB486" s="114"/>
      <c r="AC486" s="122"/>
      <c r="AD486" s="114"/>
      <c r="AE486" s="27"/>
      <c r="AF486" s="114"/>
      <c r="AG486" t="s">
        <v>230</v>
      </c>
      <c r="AH486" t="s">
        <v>250</v>
      </c>
      <c r="AI486" s="1" t="str">
        <f t="shared" ref="AI486" ca="1" si="8574">IF(O485="","",O485)</f>
        <v/>
      </c>
      <c r="AK486" s="1"/>
      <c r="AM486" s="1"/>
      <c r="AO486" t="s">
        <v>230</v>
      </c>
      <c r="AP486" s="114"/>
      <c r="AQ486" t="str">
        <f t="shared" ca="1" si="7743"/>
        <v>\\(\\quad \\displaystyle  \\)</v>
      </c>
      <c r="AS486" s="114"/>
      <c r="AT486" s="114"/>
      <c r="AU486" s="114"/>
      <c r="AV486" s="114"/>
      <c r="AW486" s="114"/>
      <c r="AX486" s="114"/>
      <c r="AY486" s="114"/>
      <c r="AZ486" s="117"/>
      <c r="BG486" s="128"/>
      <c r="BH486" s="23">
        <f t="shared" ca="1" si="7770"/>
        <v>10</v>
      </c>
      <c r="BI486" s="120"/>
      <c r="BJ486" s="128"/>
      <c r="BK486" s="23">
        <f t="shared" ca="1" si="2496"/>
        <v>9</v>
      </c>
      <c r="BL486">
        <f t="shared" ref="BL486" ca="1" si="8575">BH486</f>
        <v>10</v>
      </c>
      <c r="BM486">
        <f t="shared" ref="BM486" ca="1" si="8576">BK486</f>
        <v>9</v>
      </c>
      <c r="BN486" s="114"/>
      <c r="BO486" s="114"/>
      <c r="BP486" s="114"/>
      <c r="BQ486" s="129"/>
      <c r="BR486" s="55">
        <f t="shared" ref="BR486" ca="1" si="8577">IF(BN485&gt;BO485,BH486,BK486)</f>
        <v>10</v>
      </c>
      <c r="BS486" s="114"/>
      <c r="BT486" s="129"/>
      <c r="BU486" s="55">
        <f t="shared" ref="BU486" ca="1" si="8578">IF(BN485&lt;BO485,BH486,BK486)</f>
        <v>9</v>
      </c>
      <c r="BV486" s="27">
        <f t="shared" ref="BV486" ca="1" si="8579">IF(BN485&gt;BO485,BL486,BM486)</f>
        <v>10</v>
      </c>
      <c r="BW486" s="27">
        <f t="shared" ref="BW486" ca="1" si="8580">IF(BN485&lt;BO485,BL486,BM486)</f>
        <v>9</v>
      </c>
      <c r="BX486" s="27">
        <f t="shared" ref="BX486" ca="1" si="8581">BV486*BW486</f>
        <v>90</v>
      </c>
      <c r="BY486" s="114"/>
      <c r="BZ486" s="114"/>
      <c r="CA486">
        <f t="shared" ca="1" si="7819"/>
        <v>90</v>
      </c>
      <c r="CB486" s="25">
        <f t="shared" ca="1" si="7778"/>
        <v>30</v>
      </c>
      <c r="CD486" s="128"/>
      <c r="CE486" s="23">
        <f t="shared" ref="CE486" ca="1" si="8582">CB486</f>
        <v>30</v>
      </c>
      <c r="CG486"/>
      <c r="CK486" s="5"/>
    </row>
    <row r="487" spans="2:89" ht="32" customHeight="1" thickBot="1" x14ac:dyDescent="0.6">
      <c r="B487" s="61"/>
      <c r="C487" s="130" t="s">
        <v>219</v>
      </c>
      <c r="D487" s="114">
        <v>42</v>
      </c>
      <c r="E487" s="114">
        <f t="shared" ref="E487" ca="1" si="8583">BQ487</f>
        <v>8</v>
      </c>
      <c r="F487" s="60">
        <f t="shared" ca="1" si="7781"/>
        <v>1</v>
      </c>
      <c r="G487" s="114" t="str">
        <f t="shared" ref="G487" si="8584">BS487</f>
        <v>　－　</v>
      </c>
      <c r="H487" s="114">
        <f t="shared" ref="H487" ca="1" si="8585">BT487</f>
        <v>3</v>
      </c>
      <c r="I487" s="60">
        <f t="shared" ca="1" si="7784"/>
        <v>1</v>
      </c>
      <c r="J487" s="26"/>
      <c r="K487" s="114">
        <f t="shared" ref="K487" ca="1" si="8586">CD487</f>
        <v>4</v>
      </c>
      <c r="L487" s="58">
        <f t="shared" ca="1" si="7786"/>
        <v>11</v>
      </c>
      <c r="M487" s="118" t="str">
        <f t="shared" ca="1" si="7731"/>
        <v/>
      </c>
      <c r="N487" s="54"/>
      <c r="O487" s="118" t="str">
        <f t="shared" ref="O487" ca="1" si="8587">IF(L487=0,K487,"")</f>
        <v/>
      </c>
      <c r="P487" s="118" t="s">
        <v>250</v>
      </c>
      <c r="Q487" s="121">
        <f t="shared" ref="Q487" ca="1" si="8588">IF(E487="","",E487)</f>
        <v>8</v>
      </c>
      <c r="R487" s="114" t="s">
        <v>249</v>
      </c>
      <c r="S487" s="122">
        <f t="shared" ref="S487" ca="1" si="8589">F487</f>
        <v>1</v>
      </c>
      <c r="T487" s="114" t="s">
        <v>216</v>
      </c>
      <c r="U487" s="122">
        <f t="shared" ref="U487" ca="1" si="8590">F488</f>
        <v>6</v>
      </c>
      <c r="V487" s="114" t="s">
        <v>217</v>
      </c>
      <c r="W487" s="120" t="str">
        <f t="shared" ref="W487" si="8591">G487</f>
        <v>　－　</v>
      </c>
      <c r="X487" s="56"/>
      <c r="Y487" s="121">
        <f t="shared" ref="Y487" ca="1" si="8592">IF(H487="","",H487)</f>
        <v>3</v>
      </c>
      <c r="Z487" s="114" t="s">
        <v>249</v>
      </c>
      <c r="AA487" s="122">
        <f t="shared" ref="AA487" ca="1" si="8593">I487</f>
        <v>1</v>
      </c>
      <c r="AB487" s="114" t="s">
        <v>216</v>
      </c>
      <c r="AC487" s="122">
        <f t="shared" ref="AC487" ca="1" si="8594">I488</f>
        <v>4</v>
      </c>
      <c r="AD487" s="114" t="s">
        <v>217</v>
      </c>
      <c r="AE487" s="27"/>
      <c r="AF487" s="114" t="s">
        <v>233</v>
      </c>
      <c r="AG487" t="s">
        <v>230</v>
      </c>
      <c r="AH487" t="s">
        <v>250</v>
      </c>
      <c r="AI487" s="1">
        <f t="shared" ref="AI487" ca="1" si="8595">IF(K487="","",K487)</f>
        <v>4</v>
      </c>
      <c r="AJ487" t="s">
        <v>249</v>
      </c>
      <c r="AK487" s="1">
        <f t="shared" ref="AK487" ca="1" si="8596">L487</f>
        <v>11</v>
      </c>
      <c r="AL487" t="s">
        <v>216</v>
      </c>
      <c r="AM487" s="1">
        <f t="shared" ref="AM487" ca="1" si="8597">L488</f>
        <v>12</v>
      </c>
      <c r="AN487" t="s">
        <v>217</v>
      </c>
      <c r="AO487" t="s">
        <v>230</v>
      </c>
      <c r="AP487" s="114" t="str">
        <f t="shared" ca="1" si="7318"/>
        <v>\\(\\quad \\displaystyle 8\\frac{1}{6}　－　3\\frac{1}{4}　=　 \\)</v>
      </c>
      <c r="AQ487" t="str">
        <f t="shared" ca="1" si="7743"/>
        <v>\\(\\quad \\displaystyle 4\\frac{11}{12} \\)</v>
      </c>
      <c r="AS487" s="114" t="str">
        <f t="shared" ref="AS487" ca="1" si="8598">AP487</f>
        <v>\\(\\quad \\displaystyle 8\\frac{1}{6}　－　3\\frac{1}{4}　=　 \\)</v>
      </c>
      <c r="AT487" s="114" t="str">
        <f t="shared" ref="AT487" ca="1" si="8599">IF(O487="",AQ487,AQ488)</f>
        <v>\\(\\quad \\displaystyle 4\\frac{11}{12} \\)</v>
      </c>
      <c r="AU487" s="114" t="s">
        <v>60</v>
      </c>
      <c r="AV487" s="115" t="s">
        <v>222</v>
      </c>
      <c r="AW487" s="115" t="str">
        <f t="shared" ref="AW487" ca="1" si="8600">AS487</f>
        <v>\\(\\quad \\displaystyle 8\\frac{1}{6}　－　3\\frac{1}{4}　=　 \\)</v>
      </c>
      <c r="AX487" s="115" t="str">
        <f t="shared" ref="AX487" ca="1" si="8601">AT487</f>
        <v>\\(\\quad \\displaystyle 4\\frac{11}{12} \\)</v>
      </c>
      <c r="AY487" s="115" t="s">
        <v>62</v>
      </c>
      <c r="AZ487" s="116" t="str">
        <f t="shared" ref="AZ487" ca="1" si="8602">"INSERT INTO "&amp;AU487&amp;"(tangen,question,answer,editor,date,count) VALUES('"&amp;AV487&amp;"','"&amp;AW487&amp;"','"&amp;AX487&amp;"','"&amp;AY487&amp;"',NOW(),0);"</f>
        <v>INSERT INTO math(tangen,question,answer,editor,date,count) VALUES('m3900','\\(\\quad \\displaystyle 8\\frac{1}{6}　－　3\\frac{1}{4}　=　 \\)','\\(\\quad \\displaystyle 4\\frac{11}{12} \\)','harazono',NOW(),0);</v>
      </c>
      <c r="BG487" s="128">
        <f t="shared" ca="1" si="7749"/>
        <v>8</v>
      </c>
      <c r="BH487" s="22">
        <f t="shared" ref="BH487" ca="1" si="8603">RANDBETWEEN(1,BH488-1)</f>
        <v>1</v>
      </c>
      <c r="BI487" s="120" t="s">
        <v>235</v>
      </c>
      <c r="BJ487" s="128">
        <f t="shared" ref="BJ487" ca="1" si="8604">RANDBETWEEN(1,BG487-1)</f>
        <v>3</v>
      </c>
      <c r="BK487" s="22">
        <f t="shared" ref="BK487" ca="1" si="8605">RANDBETWEEN(1,BK488-1)</f>
        <v>1</v>
      </c>
      <c r="BL487">
        <f t="shared" ref="BL487" ca="1" si="8606">(BH487+BG487*BH488)</f>
        <v>49</v>
      </c>
      <c r="BM487">
        <f t="shared" ref="BM487" ca="1" si="8607">BK487+BJ487*BK488</f>
        <v>13</v>
      </c>
      <c r="BN487" s="114">
        <f t="shared" ref="BN487" ca="1" si="8608">(BH487+BG487*BH488)/BH488</f>
        <v>8.1666666666666661</v>
      </c>
      <c r="BO487" s="114">
        <f t="shared" ref="BO487" ca="1" si="8609">(BK487+BJ487*BK488)/BK488</f>
        <v>3.25</v>
      </c>
      <c r="BP487" s="114" t="s">
        <v>26</v>
      </c>
      <c r="BQ487" s="129">
        <f t="shared" ref="BQ487" ca="1" si="8610">IF(BN487&gt;BO487,BG487,BJ487)</f>
        <v>8</v>
      </c>
      <c r="BR487" s="57">
        <f t="shared" ref="BR487" ca="1" si="8611">IF(BN487&gt;BO487,BH487,BK487)</f>
        <v>1</v>
      </c>
      <c r="BS487" s="114" t="str">
        <f t="shared" ref="BS487" si="8612">BI487</f>
        <v>　－　</v>
      </c>
      <c r="BT487" s="129">
        <f t="shared" ref="BT487" ca="1" si="8613">IF(BN487&lt;BO487,BG487,BJ487)</f>
        <v>3</v>
      </c>
      <c r="BU487" s="57">
        <f t="shared" ref="BU487" ca="1" si="8614">IF(BN487&lt;BO487,BH487,BK487)</f>
        <v>1</v>
      </c>
      <c r="BV487" s="27">
        <f t="shared" ref="BV487" ca="1" si="8615">IF(BN487&gt;BO487,BL487,BM487)</f>
        <v>49</v>
      </c>
      <c r="BW487" s="27">
        <f t="shared" ref="BW487" ca="1" si="8616">IF(BN487&lt;BO487,BL487,BM487)</f>
        <v>13</v>
      </c>
      <c r="BX487" s="58">
        <f t="shared" ref="BX487" ca="1" si="8617">BV487*BW488-BW487*BV488</f>
        <v>118</v>
      </c>
      <c r="BY487" s="114" t="s">
        <v>26</v>
      </c>
      <c r="BZ487" s="114" t="str">
        <f t="shared" ref="BZ487" ca="1" si="8618">IF(BX487&lt;0,"-","")</f>
        <v/>
      </c>
      <c r="CA487" s="30">
        <f t="shared" ca="1" si="7819"/>
        <v>118</v>
      </c>
      <c r="CB487" s="24">
        <f t="shared" ca="1" si="7766"/>
        <v>59</v>
      </c>
      <c r="CD487" s="128">
        <f t="shared" ref="CD487" ca="1" si="8619">QUOTIENT(CB487,CB488)</f>
        <v>4</v>
      </c>
      <c r="CE487" s="57">
        <f t="shared" ref="CE487" ca="1" si="8620">MOD(CB487,CB488)</f>
        <v>11</v>
      </c>
      <c r="CG487"/>
      <c r="CK487" s="5"/>
    </row>
    <row r="488" spans="2:89" ht="32" customHeight="1" x14ac:dyDescent="0.55000000000000004">
      <c r="B488" s="61"/>
      <c r="C488" s="131"/>
      <c r="D488" s="114"/>
      <c r="E488" s="114"/>
      <c r="F488" s="59">
        <f t="shared" ca="1" si="7781"/>
        <v>6</v>
      </c>
      <c r="G488" s="114"/>
      <c r="H488" s="114"/>
      <c r="I488" s="59">
        <f t="shared" ca="1" si="7784"/>
        <v>4</v>
      </c>
      <c r="J488" s="26"/>
      <c r="K488" s="114"/>
      <c r="L488" s="27">
        <f t="shared" ca="1" si="7786"/>
        <v>12</v>
      </c>
      <c r="M488" s="118"/>
      <c r="N488" s="54"/>
      <c r="O488" s="118"/>
      <c r="P488" s="118"/>
      <c r="Q488" s="121"/>
      <c r="R488" s="114"/>
      <c r="S488" s="122"/>
      <c r="T488" s="114"/>
      <c r="U488" s="122"/>
      <c r="V488" s="114"/>
      <c r="W488" s="120"/>
      <c r="X488" s="56"/>
      <c r="Y488" s="121"/>
      <c r="Z488" s="114"/>
      <c r="AA488" s="122"/>
      <c r="AB488" s="114"/>
      <c r="AC488" s="122"/>
      <c r="AD488" s="114"/>
      <c r="AE488" s="27"/>
      <c r="AF488" s="114"/>
      <c r="AG488" t="s">
        <v>230</v>
      </c>
      <c r="AH488" t="s">
        <v>250</v>
      </c>
      <c r="AI488" s="1" t="str">
        <f t="shared" ref="AI488" ca="1" si="8621">IF(O487="","",O487)</f>
        <v/>
      </c>
      <c r="AK488" s="1"/>
      <c r="AM488" s="1"/>
      <c r="AO488" t="s">
        <v>230</v>
      </c>
      <c r="AP488" s="114"/>
      <c r="AQ488" t="str">
        <f t="shared" ca="1" si="7743"/>
        <v>\\(\\quad \\displaystyle  \\)</v>
      </c>
      <c r="AS488" s="114"/>
      <c r="AT488" s="114"/>
      <c r="AU488" s="114"/>
      <c r="AV488" s="114"/>
      <c r="AW488" s="114"/>
      <c r="AX488" s="114"/>
      <c r="AY488" s="114"/>
      <c r="AZ488" s="117"/>
      <c r="BG488" s="128"/>
      <c r="BH488" s="23">
        <f t="shared" ca="1" si="7770"/>
        <v>6</v>
      </c>
      <c r="BI488" s="120"/>
      <c r="BJ488" s="128"/>
      <c r="BK488" s="23">
        <f t="shared" ca="1" si="2496"/>
        <v>4</v>
      </c>
      <c r="BL488">
        <f t="shared" ref="BL488" ca="1" si="8622">BH488</f>
        <v>6</v>
      </c>
      <c r="BM488">
        <f t="shared" ref="BM488" ca="1" si="8623">BK488</f>
        <v>4</v>
      </c>
      <c r="BN488" s="114"/>
      <c r="BO488" s="114"/>
      <c r="BP488" s="114"/>
      <c r="BQ488" s="129"/>
      <c r="BR488" s="55">
        <f t="shared" ref="BR488" ca="1" si="8624">IF(BN487&gt;BO487,BH488,BK488)</f>
        <v>6</v>
      </c>
      <c r="BS488" s="114"/>
      <c r="BT488" s="129"/>
      <c r="BU488" s="55">
        <f t="shared" ref="BU488" ca="1" si="8625">IF(BN487&lt;BO487,BH488,BK488)</f>
        <v>4</v>
      </c>
      <c r="BV488" s="27">
        <f t="shared" ref="BV488" ca="1" si="8626">IF(BN487&gt;BO487,BL488,BM488)</f>
        <v>6</v>
      </c>
      <c r="BW488" s="27">
        <f t="shared" ref="BW488" ca="1" si="8627">IF(BN487&lt;BO487,BL488,BM488)</f>
        <v>4</v>
      </c>
      <c r="BX488" s="27">
        <f t="shared" ref="BX488" ca="1" si="8628">BV488*BW488</f>
        <v>24</v>
      </c>
      <c r="BY488" s="114"/>
      <c r="BZ488" s="114"/>
      <c r="CA488">
        <f t="shared" ca="1" si="7819"/>
        <v>24</v>
      </c>
      <c r="CB488" s="25">
        <f t="shared" ca="1" si="7778"/>
        <v>12</v>
      </c>
      <c r="CD488" s="128"/>
      <c r="CE488" s="23">
        <f t="shared" ref="CE488" ca="1" si="8629">CB488</f>
        <v>12</v>
      </c>
      <c r="CG488"/>
      <c r="CK488" s="5"/>
    </row>
    <row r="489" spans="2:89" ht="32" customHeight="1" thickBot="1" x14ac:dyDescent="0.6">
      <c r="B489" s="61"/>
      <c r="C489" s="130" t="s">
        <v>219</v>
      </c>
      <c r="D489" s="114">
        <v>43</v>
      </c>
      <c r="E489" s="114">
        <f t="shared" ref="E489" ca="1" si="8630">BQ489</f>
        <v>6</v>
      </c>
      <c r="F489" s="60">
        <f t="shared" ca="1" si="7781"/>
        <v>3</v>
      </c>
      <c r="G489" s="114" t="str">
        <f t="shared" ref="G489" si="8631">BS489</f>
        <v>　－　</v>
      </c>
      <c r="H489" s="114">
        <f t="shared" ref="H489" ca="1" si="8632">BT489</f>
        <v>4</v>
      </c>
      <c r="I489" s="60">
        <f t="shared" ca="1" si="7784"/>
        <v>2</v>
      </c>
      <c r="J489" s="26"/>
      <c r="K489" s="114">
        <f t="shared" ref="K489" ca="1" si="8633">CD489</f>
        <v>2</v>
      </c>
      <c r="L489" s="58">
        <f t="shared" ca="1" si="7786"/>
        <v>1</v>
      </c>
      <c r="M489" s="118" t="str">
        <f t="shared" ca="1" si="7731"/>
        <v/>
      </c>
      <c r="N489" s="54"/>
      <c r="O489" s="118" t="str">
        <f t="shared" ref="O489" ca="1" si="8634">IF(L489=0,K489,"")</f>
        <v/>
      </c>
      <c r="P489" s="118" t="s">
        <v>250</v>
      </c>
      <c r="Q489" s="121">
        <f t="shared" ref="Q489" ca="1" si="8635">IF(E489="","",E489)</f>
        <v>6</v>
      </c>
      <c r="R489" s="114" t="s">
        <v>249</v>
      </c>
      <c r="S489" s="122">
        <f t="shared" ref="S489" ca="1" si="8636">F489</f>
        <v>3</v>
      </c>
      <c r="T489" s="114" t="s">
        <v>216</v>
      </c>
      <c r="U489" s="122">
        <f t="shared" ref="U489" ca="1" si="8637">F490</f>
        <v>4</v>
      </c>
      <c r="V489" s="114" t="s">
        <v>217</v>
      </c>
      <c r="W489" s="120" t="str">
        <f t="shared" ref="W489" si="8638">G489</f>
        <v>　－　</v>
      </c>
      <c r="X489" s="56"/>
      <c r="Y489" s="121">
        <f t="shared" ref="Y489" ca="1" si="8639">IF(H489="","",H489)</f>
        <v>4</v>
      </c>
      <c r="Z489" s="114" t="s">
        <v>249</v>
      </c>
      <c r="AA489" s="122">
        <f t="shared" ref="AA489" ca="1" si="8640">I489</f>
        <v>2</v>
      </c>
      <c r="AB489" s="114" t="s">
        <v>216</v>
      </c>
      <c r="AC489" s="122">
        <f t="shared" ref="AC489" ca="1" si="8641">I490</f>
        <v>4</v>
      </c>
      <c r="AD489" s="114" t="s">
        <v>217</v>
      </c>
      <c r="AE489" s="27"/>
      <c r="AF489" s="114" t="s">
        <v>233</v>
      </c>
      <c r="AG489" t="s">
        <v>230</v>
      </c>
      <c r="AH489" t="s">
        <v>250</v>
      </c>
      <c r="AI489" s="1">
        <f t="shared" ref="AI489" ca="1" si="8642">IF(K489="","",K489)</f>
        <v>2</v>
      </c>
      <c r="AJ489" t="s">
        <v>249</v>
      </c>
      <c r="AK489" s="1">
        <f t="shared" ref="AK489" ca="1" si="8643">L489</f>
        <v>1</v>
      </c>
      <c r="AL489" t="s">
        <v>216</v>
      </c>
      <c r="AM489" s="1">
        <f t="shared" ref="AM489" ca="1" si="8644">L490</f>
        <v>4</v>
      </c>
      <c r="AN489" t="s">
        <v>217</v>
      </c>
      <c r="AO489" t="s">
        <v>230</v>
      </c>
      <c r="AP489" s="114" t="str">
        <f t="shared" ca="1" si="7318"/>
        <v>\\(\\quad \\displaystyle 6\\frac{3}{4}　－　4\\frac{2}{4}　=　 \\)</v>
      </c>
      <c r="AQ489" t="str">
        <f t="shared" ca="1" si="7743"/>
        <v>\\(\\quad \\displaystyle 2\\frac{1}{4} \\)</v>
      </c>
      <c r="AS489" s="114" t="str">
        <f t="shared" ref="AS489" ca="1" si="8645">AP489</f>
        <v>\\(\\quad \\displaystyle 6\\frac{3}{4}　－　4\\frac{2}{4}　=　 \\)</v>
      </c>
      <c r="AT489" s="114" t="str">
        <f t="shared" ref="AT489" ca="1" si="8646">IF(O489="",AQ489,AQ490)</f>
        <v>\\(\\quad \\displaystyle 2\\frac{1}{4} \\)</v>
      </c>
      <c r="AU489" s="114" t="s">
        <v>60</v>
      </c>
      <c r="AV489" s="115" t="s">
        <v>222</v>
      </c>
      <c r="AW489" s="115" t="str">
        <f t="shared" ref="AW489" ca="1" si="8647">AS489</f>
        <v>\\(\\quad \\displaystyle 6\\frac{3}{4}　－　4\\frac{2}{4}　=　 \\)</v>
      </c>
      <c r="AX489" s="115" t="str">
        <f t="shared" ref="AX489" ca="1" si="8648">AT489</f>
        <v>\\(\\quad \\displaystyle 2\\frac{1}{4} \\)</v>
      </c>
      <c r="AY489" s="115" t="s">
        <v>62</v>
      </c>
      <c r="AZ489" s="116" t="str">
        <f t="shared" ref="AZ489" ca="1" si="8649">"INSERT INTO "&amp;AU489&amp;"(tangen,question,answer,editor,date,count) VALUES('"&amp;AV489&amp;"','"&amp;AW489&amp;"','"&amp;AX489&amp;"','"&amp;AY489&amp;"',NOW(),0);"</f>
        <v>INSERT INTO math(tangen,question,answer,editor,date,count) VALUES('m3900','\\(\\quad \\displaystyle 6\\frac{3}{4}　－　4\\frac{2}{4}　=　 \\)','\\(\\quad \\displaystyle 2\\frac{1}{4} \\)','harazono',NOW(),0);</v>
      </c>
      <c r="BG489" s="128">
        <f t="shared" ca="1" si="7749"/>
        <v>6</v>
      </c>
      <c r="BH489" s="22">
        <f t="shared" ref="BH489" ca="1" si="8650">RANDBETWEEN(1,BH490-1)</f>
        <v>3</v>
      </c>
      <c r="BI489" s="120" t="s">
        <v>235</v>
      </c>
      <c r="BJ489" s="128">
        <f t="shared" ref="BJ489" ca="1" si="8651">RANDBETWEEN(1,BG489-1)</f>
        <v>4</v>
      </c>
      <c r="BK489" s="22">
        <f t="shared" ref="BK489" ca="1" si="8652">RANDBETWEEN(1,BK490-1)</f>
        <v>2</v>
      </c>
      <c r="BL489">
        <f t="shared" ref="BL489" ca="1" si="8653">(BH489+BG489*BH490)</f>
        <v>27</v>
      </c>
      <c r="BM489">
        <f t="shared" ref="BM489" ca="1" si="8654">BK489+BJ489*BK490</f>
        <v>18</v>
      </c>
      <c r="BN489" s="114">
        <f t="shared" ref="BN489" ca="1" si="8655">(BH489+BG489*BH490)/BH490</f>
        <v>6.75</v>
      </c>
      <c r="BO489" s="114">
        <f t="shared" ref="BO489" ca="1" si="8656">(BK489+BJ489*BK490)/BK490</f>
        <v>4.5</v>
      </c>
      <c r="BP489" s="114" t="s">
        <v>26</v>
      </c>
      <c r="BQ489" s="129">
        <f t="shared" ref="BQ489" ca="1" si="8657">IF(BN489&gt;BO489,BG489,BJ489)</f>
        <v>6</v>
      </c>
      <c r="BR489" s="57">
        <f t="shared" ref="BR489" ca="1" si="8658">IF(BN489&gt;BO489,BH489,BK489)</f>
        <v>3</v>
      </c>
      <c r="BS489" s="114" t="str">
        <f t="shared" ref="BS489" si="8659">BI489</f>
        <v>　－　</v>
      </c>
      <c r="BT489" s="129">
        <f t="shared" ref="BT489" ca="1" si="8660">IF(BN489&lt;BO489,BG489,BJ489)</f>
        <v>4</v>
      </c>
      <c r="BU489" s="57">
        <f t="shared" ref="BU489" ca="1" si="8661">IF(BN489&lt;BO489,BH489,BK489)</f>
        <v>2</v>
      </c>
      <c r="BV489" s="27">
        <f t="shared" ref="BV489" ca="1" si="8662">IF(BN489&gt;BO489,BL489,BM489)</f>
        <v>27</v>
      </c>
      <c r="BW489" s="27">
        <f t="shared" ref="BW489" ca="1" si="8663">IF(BN489&lt;BO489,BL489,BM489)</f>
        <v>18</v>
      </c>
      <c r="BX489" s="58">
        <f t="shared" ref="BX489" ca="1" si="8664">BV489*BW490-BW489*BV490</f>
        <v>36</v>
      </c>
      <c r="BY489" s="114" t="s">
        <v>26</v>
      </c>
      <c r="BZ489" s="114" t="str">
        <f t="shared" ref="BZ489" ca="1" si="8665">IF(BX489&lt;0,"-","")</f>
        <v/>
      </c>
      <c r="CA489" s="30">
        <f t="shared" ca="1" si="7819"/>
        <v>36</v>
      </c>
      <c r="CB489" s="24">
        <f t="shared" ca="1" si="7766"/>
        <v>9</v>
      </c>
      <c r="CD489" s="128">
        <f t="shared" ref="CD489" ca="1" si="8666">QUOTIENT(CB489,CB490)</f>
        <v>2</v>
      </c>
      <c r="CE489" s="57">
        <f t="shared" ref="CE489" ca="1" si="8667">MOD(CB489,CB490)</f>
        <v>1</v>
      </c>
      <c r="CG489"/>
      <c r="CK489" s="5"/>
    </row>
    <row r="490" spans="2:89" ht="32" customHeight="1" x14ac:dyDescent="0.55000000000000004">
      <c r="B490" s="61"/>
      <c r="C490" s="131"/>
      <c r="D490" s="114"/>
      <c r="E490" s="114"/>
      <c r="F490" s="59">
        <f t="shared" ca="1" si="7781"/>
        <v>4</v>
      </c>
      <c r="G490" s="114"/>
      <c r="H490" s="114"/>
      <c r="I490" s="59">
        <f t="shared" ca="1" si="7784"/>
        <v>4</v>
      </c>
      <c r="J490" s="26"/>
      <c r="K490" s="114"/>
      <c r="L490" s="27">
        <f t="shared" ca="1" si="7786"/>
        <v>4</v>
      </c>
      <c r="M490" s="118"/>
      <c r="N490" s="54"/>
      <c r="O490" s="118"/>
      <c r="P490" s="118"/>
      <c r="Q490" s="121"/>
      <c r="R490" s="114"/>
      <c r="S490" s="122"/>
      <c r="T490" s="114"/>
      <c r="U490" s="122"/>
      <c r="V490" s="114"/>
      <c r="W490" s="120"/>
      <c r="X490" s="56"/>
      <c r="Y490" s="121"/>
      <c r="Z490" s="114"/>
      <c r="AA490" s="122"/>
      <c r="AB490" s="114"/>
      <c r="AC490" s="122"/>
      <c r="AD490" s="114"/>
      <c r="AE490" s="27"/>
      <c r="AF490" s="114"/>
      <c r="AG490" t="s">
        <v>230</v>
      </c>
      <c r="AH490" t="s">
        <v>250</v>
      </c>
      <c r="AI490" s="1" t="str">
        <f t="shared" ref="AI490" ca="1" si="8668">IF(O489="","",O489)</f>
        <v/>
      </c>
      <c r="AK490" s="1"/>
      <c r="AM490" s="1"/>
      <c r="AO490" t="s">
        <v>230</v>
      </c>
      <c r="AP490" s="114"/>
      <c r="AQ490" t="str">
        <f t="shared" ca="1" si="7743"/>
        <v>\\(\\quad \\displaystyle  \\)</v>
      </c>
      <c r="AS490" s="114"/>
      <c r="AT490" s="114"/>
      <c r="AU490" s="114"/>
      <c r="AV490" s="114"/>
      <c r="AW490" s="114"/>
      <c r="AX490" s="114"/>
      <c r="AY490" s="114"/>
      <c r="AZ490" s="117"/>
      <c r="BG490" s="128"/>
      <c r="BH490" s="23">
        <f t="shared" ca="1" si="7770"/>
        <v>4</v>
      </c>
      <c r="BI490" s="120"/>
      <c r="BJ490" s="128"/>
      <c r="BK490" s="23">
        <f t="shared" ca="1" si="2496"/>
        <v>4</v>
      </c>
      <c r="BL490">
        <f t="shared" ref="BL490" ca="1" si="8669">BH490</f>
        <v>4</v>
      </c>
      <c r="BM490">
        <f t="shared" ref="BM490" ca="1" si="8670">BK490</f>
        <v>4</v>
      </c>
      <c r="BN490" s="114"/>
      <c r="BO490" s="114"/>
      <c r="BP490" s="114"/>
      <c r="BQ490" s="129"/>
      <c r="BR490" s="55">
        <f t="shared" ref="BR490" ca="1" si="8671">IF(BN489&gt;BO489,BH490,BK490)</f>
        <v>4</v>
      </c>
      <c r="BS490" s="114"/>
      <c r="BT490" s="129"/>
      <c r="BU490" s="55">
        <f t="shared" ref="BU490" ca="1" si="8672">IF(BN489&lt;BO489,BH490,BK490)</f>
        <v>4</v>
      </c>
      <c r="BV490" s="27">
        <f t="shared" ref="BV490" ca="1" si="8673">IF(BN489&gt;BO489,BL490,BM490)</f>
        <v>4</v>
      </c>
      <c r="BW490" s="27">
        <f t="shared" ref="BW490" ca="1" si="8674">IF(BN489&lt;BO489,BL490,BM490)</f>
        <v>4</v>
      </c>
      <c r="BX490" s="27">
        <f t="shared" ref="BX490" ca="1" si="8675">BV490*BW490</f>
        <v>16</v>
      </c>
      <c r="BY490" s="114"/>
      <c r="BZ490" s="114"/>
      <c r="CA490">
        <f t="shared" ca="1" si="7819"/>
        <v>16</v>
      </c>
      <c r="CB490" s="25">
        <f t="shared" ca="1" si="7778"/>
        <v>4</v>
      </c>
      <c r="CD490" s="128"/>
      <c r="CE490" s="23">
        <f t="shared" ref="CE490" ca="1" si="8676">CB490</f>
        <v>4</v>
      </c>
      <c r="CG490"/>
      <c r="CK490" s="5"/>
    </row>
    <row r="491" spans="2:89" ht="32" customHeight="1" thickBot="1" x14ac:dyDescent="0.6">
      <c r="B491" s="61"/>
      <c r="C491" s="130" t="s">
        <v>219</v>
      </c>
      <c r="D491" s="114">
        <v>44</v>
      </c>
      <c r="E491" s="114">
        <f t="shared" ref="E491" ca="1" si="8677">BQ491</f>
        <v>5</v>
      </c>
      <c r="F491" s="60">
        <f t="shared" ca="1" si="7781"/>
        <v>1</v>
      </c>
      <c r="G491" s="114" t="str">
        <f t="shared" ref="G491" si="8678">BS491</f>
        <v>　－　</v>
      </c>
      <c r="H491" s="114">
        <f t="shared" ref="H491" ca="1" si="8679">BT491</f>
        <v>4</v>
      </c>
      <c r="I491" s="60">
        <f t="shared" ca="1" si="7784"/>
        <v>2</v>
      </c>
      <c r="J491" s="26"/>
      <c r="K491" s="114">
        <f t="shared" ref="K491" ca="1" si="8680">CD491</f>
        <v>1</v>
      </c>
      <c r="L491" s="58">
        <f t="shared" ca="1" si="7786"/>
        <v>1</v>
      </c>
      <c r="M491" s="118" t="str">
        <f t="shared" ca="1" si="7731"/>
        <v/>
      </c>
      <c r="N491" s="54"/>
      <c r="O491" s="118" t="str">
        <f t="shared" ref="O491" ca="1" si="8681">IF(L491=0,K491,"")</f>
        <v/>
      </c>
      <c r="P491" s="118" t="s">
        <v>250</v>
      </c>
      <c r="Q491" s="121">
        <f t="shared" ref="Q491" ca="1" si="8682">IF(E491="","",E491)</f>
        <v>5</v>
      </c>
      <c r="R491" s="114" t="s">
        <v>249</v>
      </c>
      <c r="S491" s="122">
        <f t="shared" ref="S491" ca="1" si="8683">F491</f>
        <v>1</v>
      </c>
      <c r="T491" s="114" t="s">
        <v>216</v>
      </c>
      <c r="U491" s="122">
        <f t="shared" ref="U491" ca="1" si="8684">F492</f>
        <v>2</v>
      </c>
      <c r="V491" s="114" t="s">
        <v>217</v>
      </c>
      <c r="W491" s="120" t="str">
        <f t="shared" ref="W491" si="8685">G491</f>
        <v>　－　</v>
      </c>
      <c r="X491" s="56"/>
      <c r="Y491" s="121">
        <f t="shared" ref="Y491" ca="1" si="8686">IF(H491="","",H491)</f>
        <v>4</v>
      </c>
      <c r="Z491" s="114" t="s">
        <v>249</v>
      </c>
      <c r="AA491" s="122">
        <f t="shared" ref="AA491" ca="1" si="8687">I491</f>
        <v>2</v>
      </c>
      <c r="AB491" s="114" t="s">
        <v>216</v>
      </c>
      <c r="AC491" s="122">
        <f t="shared" ref="AC491" ca="1" si="8688">I492</f>
        <v>5</v>
      </c>
      <c r="AD491" s="114" t="s">
        <v>217</v>
      </c>
      <c r="AE491" s="27"/>
      <c r="AF491" s="114" t="s">
        <v>233</v>
      </c>
      <c r="AG491" t="s">
        <v>230</v>
      </c>
      <c r="AH491" t="s">
        <v>250</v>
      </c>
      <c r="AI491" s="1">
        <f t="shared" ref="AI491" ca="1" si="8689">IF(K491="","",K491)</f>
        <v>1</v>
      </c>
      <c r="AJ491" t="s">
        <v>249</v>
      </c>
      <c r="AK491" s="1">
        <f t="shared" ref="AK491" ca="1" si="8690">L491</f>
        <v>1</v>
      </c>
      <c r="AL491" t="s">
        <v>216</v>
      </c>
      <c r="AM491" s="1">
        <f t="shared" ref="AM491" ca="1" si="8691">L492</f>
        <v>10</v>
      </c>
      <c r="AN491" t="s">
        <v>217</v>
      </c>
      <c r="AO491" t="s">
        <v>230</v>
      </c>
      <c r="AP491" s="114" t="str">
        <f t="shared" ca="1" si="7318"/>
        <v>\\(\\quad \\displaystyle 5\\frac{1}{2}　－　4\\frac{2}{5}　=　 \\)</v>
      </c>
      <c r="AQ491" t="str">
        <f t="shared" ca="1" si="7743"/>
        <v>\\(\\quad \\displaystyle 1\\frac{1}{10} \\)</v>
      </c>
      <c r="AS491" s="114" t="str">
        <f t="shared" ref="AS491" ca="1" si="8692">AP491</f>
        <v>\\(\\quad \\displaystyle 5\\frac{1}{2}　－　4\\frac{2}{5}　=　 \\)</v>
      </c>
      <c r="AT491" s="114" t="str">
        <f t="shared" ref="AT491" ca="1" si="8693">IF(O491="",AQ491,AQ492)</f>
        <v>\\(\\quad \\displaystyle 1\\frac{1}{10} \\)</v>
      </c>
      <c r="AU491" s="114" t="s">
        <v>60</v>
      </c>
      <c r="AV491" s="115" t="s">
        <v>222</v>
      </c>
      <c r="AW491" s="115" t="str">
        <f t="shared" ref="AW491" ca="1" si="8694">AS491</f>
        <v>\\(\\quad \\displaystyle 5\\frac{1}{2}　－　4\\frac{2}{5}　=　 \\)</v>
      </c>
      <c r="AX491" s="115" t="str">
        <f t="shared" ref="AX491" ca="1" si="8695">AT491</f>
        <v>\\(\\quad \\displaystyle 1\\frac{1}{10} \\)</v>
      </c>
      <c r="AY491" s="115" t="s">
        <v>62</v>
      </c>
      <c r="AZ491" s="116" t="str">
        <f t="shared" ref="AZ491" ca="1" si="8696">"INSERT INTO "&amp;AU491&amp;"(tangen,question,answer,editor,date,count) VALUES('"&amp;AV491&amp;"','"&amp;AW491&amp;"','"&amp;AX491&amp;"','"&amp;AY491&amp;"',NOW(),0);"</f>
        <v>INSERT INTO math(tangen,question,answer,editor,date,count) VALUES('m3900','\\(\\quad \\displaystyle 5\\frac{1}{2}　－　4\\frac{2}{5}　=　 \\)','\\(\\quad \\displaystyle 1\\frac{1}{10} \\)','harazono',NOW(),0);</v>
      </c>
      <c r="BG491" s="128">
        <f t="shared" ca="1" si="7749"/>
        <v>5</v>
      </c>
      <c r="BH491" s="22">
        <f t="shared" ref="BH491" ca="1" si="8697">RANDBETWEEN(1,BH492-1)</f>
        <v>1</v>
      </c>
      <c r="BI491" s="120" t="s">
        <v>235</v>
      </c>
      <c r="BJ491" s="128">
        <f t="shared" ref="BJ491" ca="1" si="8698">RANDBETWEEN(1,BG491-1)</f>
        <v>4</v>
      </c>
      <c r="BK491" s="22">
        <f t="shared" ref="BK491" ca="1" si="8699">RANDBETWEEN(1,BK492-1)</f>
        <v>2</v>
      </c>
      <c r="BL491">
        <f t="shared" ref="BL491" ca="1" si="8700">(BH491+BG491*BH492)</f>
        <v>11</v>
      </c>
      <c r="BM491">
        <f t="shared" ref="BM491" ca="1" si="8701">BK491+BJ491*BK492</f>
        <v>22</v>
      </c>
      <c r="BN491" s="114">
        <f t="shared" ref="BN491" ca="1" si="8702">(BH491+BG491*BH492)/BH492</f>
        <v>5.5</v>
      </c>
      <c r="BO491" s="114">
        <f t="shared" ref="BO491" ca="1" si="8703">(BK491+BJ491*BK492)/BK492</f>
        <v>4.4000000000000004</v>
      </c>
      <c r="BP491" s="114" t="s">
        <v>26</v>
      </c>
      <c r="BQ491" s="129">
        <f t="shared" ref="BQ491" ca="1" si="8704">IF(BN491&gt;BO491,BG491,BJ491)</f>
        <v>5</v>
      </c>
      <c r="BR491" s="57">
        <f t="shared" ref="BR491" ca="1" si="8705">IF(BN491&gt;BO491,BH491,BK491)</f>
        <v>1</v>
      </c>
      <c r="BS491" s="114" t="str">
        <f t="shared" ref="BS491" si="8706">BI491</f>
        <v>　－　</v>
      </c>
      <c r="BT491" s="129">
        <f t="shared" ref="BT491" ca="1" si="8707">IF(BN491&lt;BO491,BG491,BJ491)</f>
        <v>4</v>
      </c>
      <c r="BU491" s="57">
        <f t="shared" ref="BU491" ca="1" si="8708">IF(BN491&lt;BO491,BH491,BK491)</f>
        <v>2</v>
      </c>
      <c r="BV491" s="27">
        <f t="shared" ref="BV491" ca="1" si="8709">IF(BN491&gt;BO491,BL491,BM491)</f>
        <v>11</v>
      </c>
      <c r="BW491" s="27">
        <f t="shared" ref="BW491" ca="1" si="8710">IF(BN491&lt;BO491,BL491,BM491)</f>
        <v>22</v>
      </c>
      <c r="BX491" s="58">
        <f t="shared" ref="BX491" ca="1" si="8711">BV491*BW492-BW491*BV492</f>
        <v>11</v>
      </c>
      <c r="BY491" s="114" t="s">
        <v>26</v>
      </c>
      <c r="BZ491" s="114" t="str">
        <f t="shared" ref="BZ491" ca="1" si="8712">IF(BX491&lt;0,"-","")</f>
        <v/>
      </c>
      <c r="CA491" s="30">
        <f t="shared" ca="1" si="7819"/>
        <v>11</v>
      </c>
      <c r="CB491" s="24">
        <f t="shared" ca="1" si="7766"/>
        <v>11</v>
      </c>
      <c r="CD491" s="128">
        <f t="shared" ref="CD491" ca="1" si="8713">QUOTIENT(CB491,CB492)</f>
        <v>1</v>
      </c>
      <c r="CE491" s="57">
        <f t="shared" ref="CE491" ca="1" si="8714">MOD(CB491,CB492)</f>
        <v>1</v>
      </c>
      <c r="CG491"/>
      <c r="CK491" s="5"/>
    </row>
    <row r="492" spans="2:89" ht="32" customHeight="1" x14ac:dyDescent="0.55000000000000004">
      <c r="B492" s="61"/>
      <c r="C492" s="131"/>
      <c r="D492" s="114"/>
      <c r="E492" s="114"/>
      <c r="F492" s="59">
        <f t="shared" ca="1" si="7781"/>
        <v>2</v>
      </c>
      <c r="G492" s="114"/>
      <c r="H492" s="114"/>
      <c r="I492" s="59">
        <f t="shared" ca="1" si="7784"/>
        <v>5</v>
      </c>
      <c r="J492" s="26"/>
      <c r="K492" s="114"/>
      <c r="L492" s="27">
        <f t="shared" ca="1" si="7786"/>
        <v>10</v>
      </c>
      <c r="M492" s="118"/>
      <c r="N492" s="54"/>
      <c r="O492" s="118"/>
      <c r="P492" s="118"/>
      <c r="Q492" s="121"/>
      <c r="R492" s="114"/>
      <c r="S492" s="122"/>
      <c r="T492" s="114"/>
      <c r="U492" s="122"/>
      <c r="V492" s="114"/>
      <c r="W492" s="120"/>
      <c r="X492" s="56"/>
      <c r="Y492" s="121"/>
      <c r="Z492" s="114"/>
      <c r="AA492" s="122"/>
      <c r="AB492" s="114"/>
      <c r="AC492" s="122"/>
      <c r="AD492" s="114"/>
      <c r="AE492" s="27"/>
      <c r="AF492" s="114"/>
      <c r="AG492" t="s">
        <v>230</v>
      </c>
      <c r="AH492" t="s">
        <v>250</v>
      </c>
      <c r="AI492" s="1" t="str">
        <f t="shared" ref="AI492" ca="1" si="8715">IF(O491="","",O491)</f>
        <v/>
      </c>
      <c r="AK492" s="1"/>
      <c r="AM492" s="1"/>
      <c r="AO492" t="s">
        <v>230</v>
      </c>
      <c r="AP492" s="114"/>
      <c r="AQ492" t="str">
        <f t="shared" ca="1" si="7743"/>
        <v>\\(\\quad \\displaystyle  \\)</v>
      </c>
      <c r="AS492" s="114"/>
      <c r="AT492" s="114"/>
      <c r="AU492" s="114"/>
      <c r="AV492" s="114"/>
      <c r="AW492" s="114"/>
      <c r="AX492" s="114"/>
      <c r="AY492" s="114"/>
      <c r="AZ492" s="117"/>
      <c r="BG492" s="128"/>
      <c r="BH492" s="23">
        <f t="shared" ca="1" si="7770"/>
        <v>2</v>
      </c>
      <c r="BI492" s="120"/>
      <c r="BJ492" s="128"/>
      <c r="BK492" s="23">
        <f t="shared" ca="1" si="2496"/>
        <v>5</v>
      </c>
      <c r="BL492">
        <f t="shared" ref="BL492" ca="1" si="8716">BH492</f>
        <v>2</v>
      </c>
      <c r="BM492">
        <f t="shared" ref="BM492" ca="1" si="8717">BK492</f>
        <v>5</v>
      </c>
      <c r="BN492" s="114"/>
      <c r="BO492" s="114"/>
      <c r="BP492" s="114"/>
      <c r="BQ492" s="129"/>
      <c r="BR492" s="55">
        <f t="shared" ref="BR492" ca="1" si="8718">IF(BN491&gt;BO491,BH492,BK492)</f>
        <v>2</v>
      </c>
      <c r="BS492" s="114"/>
      <c r="BT492" s="129"/>
      <c r="BU492" s="55">
        <f t="shared" ref="BU492" ca="1" si="8719">IF(BN491&lt;BO491,BH492,BK492)</f>
        <v>5</v>
      </c>
      <c r="BV492" s="27">
        <f t="shared" ref="BV492" ca="1" si="8720">IF(BN491&gt;BO491,BL492,BM492)</f>
        <v>2</v>
      </c>
      <c r="BW492" s="27">
        <f t="shared" ref="BW492" ca="1" si="8721">IF(BN491&lt;BO491,BL492,BM492)</f>
        <v>5</v>
      </c>
      <c r="BX492" s="27">
        <f t="shared" ref="BX492" ca="1" si="8722">BV492*BW492</f>
        <v>10</v>
      </c>
      <c r="BY492" s="114"/>
      <c r="BZ492" s="114"/>
      <c r="CA492">
        <f t="shared" ca="1" si="7819"/>
        <v>10</v>
      </c>
      <c r="CB492" s="25">
        <f t="shared" ca="1" si="7778"/>
        <v>10</v>
      </c>
      <c r="CD492" s="128"/>
      <c r="CE492" s="23">
        <f t="shared" ref="CE492" ca="1" si="8723">CB492</f>
        <v>10</v>
      </c>
      <c r="CG492"/>
      <c r="CK492" s="5"/>
    </row>
    <row r="493" spans="2:89" ht="32" customHeight="1" thickBot="1" x14ac:dyDescent="0.6">
      <c r="B493" s="61"/>
      <c r="C493" s="130" t="s">
        <v>219</v>
      </c>
      <c r="D493" s="114">
        <v>45</v>
      </c>
      <c r="E493" s="114">
        <f t="shared" ref="E493" ca="1" si="8724">BQ493</f>
        <v>10</v>
      </c>
      <c r="F493" s="60">
        <f t="shared" ca="1" si="7781"/>
        <v>3</v>
      </c>
      <c r="G493" s="114" t="str">
        <f t="shared" ref="G493" si="8725">BS493</f>
        <v>　－　</v>
      </c>
      <c r="H493" s="114">
        <f t="shared" ref="H493" ca="1" si="8726">BT493</f>
        <v>1</v>
      </c>
      <c r="I493" s="60">
        <f t="shared" ca="1" si="7784"/>
        <v>2</v>
      </c>
      <c r="J493" s="26"/>
      <c r="K493" s="114">
        <f t="shared" ref="K493" ca="1" si="8727">CD493</f>
        <v>9</v>
      </c>
      <c r="L493" s="58">
        <f t="shared" ca="1" si="7786"/>
        <v>13</v>
      </c>
      <c r="M493" s="118" t="str">
        <f t="shared" ca="1" si="7731"/>
        <v/>
      </c>
      <c r="N493" s="54"/>
      <c r="O493" s="118" t="str">
        <f t="shared" ref="O493" ca="1" si="8728">IF(L493=0,K493,"")</f>
        <v/>
      </c>
      <c r="P493" s="118" t="s">
        <v>250</v>
      </c>
      <c r="Q493" s="121">
        <f t="shared" ref="Q493" ca="1" si="8729">IF(E493="","",E493)</f>
        <v>10</v>
      </c>
      <c r="R493" s="114" t="s">
        <v>249</v>
      </c>
      <c r="S493" s="122">
        <f t="shared" ref="S493" ca="1" si="8730">F493</f>
        <v>3</v>
      </c>
      <c r="T493" s="114" t="s">
        <v>216</v>
      </c>
      <c r="U493" s="122">
        <f t="shared" ref="U493" ca="1" si="8731">F494</f>
        <v>7</v>
      </c>
      <c r="V493" s="114" t="s">
        <v>217</v>
      </c>
      <c r="W493" s="120" t="str">
        <f t="shared" ref="W493" si="8732">G493</f>
        <v>　－　</v>
      </c>
      <c r="X493" s="56"/>
      <c r="Y493" s="121">
        <f t="shared" ref="Y493" ca="1" si="8733">IF(H493="","",H493)</f>
        <v>1</v>
      </c>
      <c r="Z493" s="114" t="s">
        <v>249</v>
      </c>
      <c r="AA493" s="122">
        <f t="shared" ref="AA493" ca="1" si="8734">I493</f>
        <v>2</v>
      </c>
      <c r="AB493" s="114" t="s">
        <v>216</v>
      </c>
      <c r="AC493" s="122">
        <f t="shared" ref="AC493" ca="1" si="8735">I494</f>
        <v>9</v>
      </c>
      <c r="AD493" s="114" t="s">
        <v>217</v>
      </c>
      <c r="AE493" s="27"/>
      <c r="AF493" s="114" t="s">
        <v>233</v>
      </c>
      <c r="AG493" t="s">
        <v>230</v>
      </c>
      <c r="AH493" t="s">
        <v>250</v>
      </c>
      <c r="AI493" s="1">
        <f t="shared" ref="AI493" ca="1" si="8736">IF(K493="","",K493)</f>
        <v>9</v>
      </c>
      <c r="AJ493" t="s">
        <v>249</v>
      </c>
      <c r="AK493" s="1">
        <f t="shared" ref="AK493" ca="1" si="8737">L493</f>
        <v>13</v>
      </c>
      <c r="AL493" t="s">
        <v>216</v>
      </c>
      <c r="AM493" s="1">
        <f t="shared" ref="AM493" ca="1" si="8738">L494</f>
        <v>63</v>
      </c>
      <c r="AN493" t="s">
        <v>217</v>
      </c>
      <c r="AO493" t="s">
        <v>230</v>
      </c>
      <c r="AP493" s="114" t="str">
        <f t="shared" ca="1" si="7318"/>
        <v>\\(\\quad \\displaystyle 10\\frac{3}{7}　－　1\\frac{2}{9}　=　 \\)</v>
      </c>
      <c r="AQ493" t="str">
        <f t="shared" ca="1" si="7743"/>
        <v>\\(\\quad \\displaystyle 9\\frac{13}{63} \\)</v>
      </c>
      <c r="AS493" s="114" t="str">
        <f t="shared" ref="AS493" ca="1" si="8739">AP493</f>
        <v>\\(\\quad \\displaystyle 10\\frac{3}{7}　－　1\\frac{2}{9}　=　 \\)</v>
      </c>
      <c r="AT493" s="114" t="str">
        <f t="shared" ref="AT493" ca="1" si="8740">IF(O493="",AQ493,AQ494)</f>
        <v>\\(\\quad \\displaystyle 9\\frac{13}{63} \\)</v>
      </c>
      <c r="AU493" s="114" t="s">
        <v>60</v>
      </c>
      <c r="AV493" s="115" t="s">
        <v>222</v>
      </c>
      <c r="AW493" s="115" t="str">
        <f t="shared" ref="AW493" ca="1" si="8741">AS493</f>
        <v>\\(\\quad \\displaystyle 10\\frac{3}{7}　－　1\\frac{2}{9}　=　 \\)</v>
      </c>
      <c r="AX493" s="115" t="str">
        <f t="shared" ref="AX493" ca="1" si="8742">AT493</f>
        <v>\\(\\quad \\displaystyle 9\\frac{13}{63} \\)</v>
      </c>
      <c r="AY493" s="115" t="s">
        <v>62</v>
      </c>
      <c r="AZ493" s="116" t="str">
        <f t="shared" ref="AZ493" ca="1" si="8743">"INSERT INTO "&amp;AU493&amp;"(tangen,question,answer,editor,date,count) VALUES('"&amp;AV493&amp;"','"&amp;AW493&amp;"','"&amp;AX493&amp;"','"&amp;AY493&amp;"',NOW(),0);"</f>
        <v>INSERT INTO math(tangen,question,answer,editor,date,count) VALUES('m3900','\\(\\quad \\displaystyle 10\\frac{3}{7}　－　1\\frac{2}{9}　=　 \\)','\\(\\quad \\displaystyle 9\\frac{13}{63} \\)','harazono',NOW(),0);</v>
      </c>
      <c r="BG493" s="128">
        <f t="shared" ca="1" si="7749"/>
        <v>10</v>
      </c>
      <c r="BH493" s="22">
        <f t="shared" ref="BH493" ca="1" si="8744">RANDBETWEEN(1,BH494-1)</f>
        <v>3</v>
      </c>
      <c r="BI493" s="120" t="s">
        <v>235</v>
      </c>
      <c r="BJ493" s="128">
        <f t="shared" ref="BJ493" ca="1" si="8745">RANDBETWEEN(1,BG493-1)</f>
        <v>1</v>
      </c>
      <c r="BK493" s="22">
        <f t="shared" ref="BK493" ca="1" si="8746">RANDBETWEEN(1,BK494-1)</f>
        <v>2</v>
      </c>
      <c r="BL493">
        <f t="shared" ref="BL493" ca="1" si="8747">(BH493+BG493*BH494)</f>
        <v>73</v>
      </c>
      <c r="BM493">
        <f t="shared" ref="BM493" ca="1" si="8748">BK493+BJ493*BK494</f>
        <v>11</v>
      </c>
      <c r="BN493" s="114">
        <f t="shared" ref="BN493" ca="1" si="8749">(BH493+BG493*BH494)/BH494</f>
        <v>10.428571428571429</v>
      </c>
      <c r="BO493" s="114">
        <f t="shared" ref="BO493" ca="1" si="8750">(BK493+BJ493*BK494)/BK494</f>
        <v>1.2222222222222223</v>
      </c>
      <c r="BP493" s="114" t="s">
        <v>26</v>
      </c>
      <c r="BQ493" s="129">
        <f t="shared" ref="BQ493" ca="1" si="8751">IF(BN493&gt;BO493,BG493,BJ493)</f>
        <v>10</v>
      </c>
      <c r="BR493" s="57">
        <f t="shared" ref="BR493" ca="1" si="8752">IF(BN493&gt;BO493,BH493,BK493)</f>
        <v>3</v>
      </c>
      <c r="BS493" s="114" t="str">
        <f t="shared" ref="BS493" si="8753">BI493</f>
        <v>　－　</v>
      </c>
      <c r="BT493" s="129">
        <f t="shared" ref="BT493" ca="1" si="8754">IF(BN493&lt;BO493,BG493,BJ493)</f>
        <v>1</v>
      </c>
      <c r="BU493" s="57">
        <f t="shared" ref="BU493" ca="1" si="8755">IF(BN493&lt;BO493,BH493,BK493)</f>
        <v>2</v>
      </c>
      <c r="BV493" s="27">
        <f t="shared" ref="BV493" ca="1" si="8756">IF(BN493&gt;BO493,BL493,BM493)</f>
        <v>73</v>
      </c>
      <c r="BW493" s="27">
        <f t="shared" ref="BW493" ca="1" si="8757">IF(BN493&lt;BO493,BL493,BM493)</f>
        <v>11</v>
      </c>
      <c r="BX493" s="58">
        <f t="shared" ref="BX493" ca="1" si="8758">BV493*BW494-BW493*BV494</f>
        <v>580</v>
      </c>
      <c r="BY493" s="114" t="s">
        <v>26</v>
      </c>
      <c r="BZ493" s="114" t="str">
        <f t="shared" ref="BZ493" ca="1" si="8759">IF(BX493&lt;0,"-","")</f>
        <v/>
      </c>
      <c r="CA493" s="30">
        <f t="shared" ca="1" si="7819"/>
        <v>580</v>
      </c>
      <c r="CB493" s="24">
        <f t="shared" ca="1" si="7766"/>
        <v>580</v>
      </c>
      <c r="CD493" s="128">
        <f t="shared" ref="CD493" ca="1" si="8760">QUOTIENT(CB493,CB494)</f>
        <v>9</v>
      </c>
      <c r="CE493" s="57">
        <f t="shared" ref="CE493" ca="1" si="8761">MOD(CB493,CB494)</f>
        <v>13</v>
      </c>
      <c r="CG493"/>
      <c r="CK493" s="5"/>
    </row>
    <row r="494" spans="2:89" ht="32" customHeight="1" x14ac:dyDescent="0.55000000000000004">
      <c r="B494" s="61"/>
      <c r="C494" s="131"/>
      <c r="D494" s="114"/>
      <c r="E494" s="114"/>
      <c r="F494" s="59">
        <f t="shared" ca="1" si="7781"/>
        <v>7</v>
      </c>
      <c r="G494" s="114"/>
      <c r="H494" s="114"/>
      <c r="I494" s="59">
        <f t="shared" ca="1" si="7784"/>
        <v>9</v>
      </c>
      <c r="J494" s="26"/>
      <c r="K494" s="114"/>
      <c r="L494" s="27">
        <f t="shared" ca="1" si="7786"/>
        <v>63</v>
      </c>
      <c r="M494" s="118"/>
      <c r="N494" s="54"/>
      <c r="O494" s="118"/>
      <c r="P494" s="118"/>
      <c r="Q494" s="121"/>
      <c r="R494" s="114"/>
      <c r="S494" s="122"/>
      <c r="T494" s="114"/>
      <c r="U494" s="122"/>
      <c r="V494" s="114"/>
      <c r="W494" s="120"/>
      <c r="X494" s="56"/>
      <c r="Y494" s="121"/>
      <c r="Z494" s="114"/>
      <c r="AA494" s="122"/>
      <c r="AB494" s="114"/>
      <c r="AC494" s="122"/>
      <c r="AD494" s="114"/>
      <c r="AE494" s="27"/>
      <c r="AF494" s="114"/>
      <c r="AG494" t="s">
        <v>230</v>
      </c>
      <c r="AH494" t="s">
        <v>250</v>
      </c>
      <c r="AI494" s="1" t="str">
        <f t="shared" ref="AI494" ca="1" si="8762">IF(O493="","",O493)</f>
        <v/>
      </c>
      <c r="AK494" s="1"/>
      <c r="AM494" s="1"/>
      <c r="AO494" t="s">
        <v>230</v>
      </c>
      <c r="AP494" s="114"/>
      <c r="AQ494" t="str">
        <f t="shared" ca="1" si="7743"/>
        <v>\\(\\quad \\displaystyle  \\)</v>
      </c>
      <c r="AS494" s="114"/>
      <c r="AT494" s="114"/>
      <c r="AU494" s="114"/>
      <c r="AV494" s="114"/>
      <c r="AW494" s="114"/>
      <c r="AX494" s="114"/>
      <c r="AY494" s="114"/>
      <c r="AZ494" s="117"/>
      <c r="BG494" s="128"/>
      <c r="BH494" s="23">
        <f t="shared" ca="1" si="7770"/>
        <v>7</v>
      </c>
      <c r="BI494" s="120"/>
      <c r="BJ494" s="128"/>
      <c r="BK494" s="23">
        <f t="shared" ca="1" si="2496"/>
        <v>9</v>
      </c>
      <c r="BL494">
        <f t="shared" ref="BL494" ca="1" si="8763">BH494</f>
        <v>7</v>
      </c>
      <c r="BM494">
        <f t="shared" ref="BM494" ca="1" si="8764">BK494</f>
        <v>9</v>
      </c>
      <c r="BN494" s="114"/>
      <c r="BO494" s="114"/>
      <c r="BP494" s="114"/>
      <c r="BQ494" s="129"/>
      <c r="BR494" s="55">
        <f t="shared" ref="BR494" ca="1" si="8765">IF(BN493&gt;BO493,BH494,BK494)</f>
        <v>7</v>
      </c>
      <c r="BS494" s="114"/>
      <c r="BT494" s="129"/>
      <c r="BU494" s="55">
        <f t="shared" ref="BU494" ca="1" si="8766">IF(BN493&lt;BO493,BH494,BK494)</f>
        <v>9</v>
      </c>
      <c r="BV494" s="27">
        <f t="shared" ref="BV494" ca="1" si="8767">IF(BN493&gt;BO493,BL494,BM494)</f>
        <v>7</v>
      </c>
      <c r="BW494" s="27">
        <f t="shared" ref="BW494" ca="1" si="8768">IF(BN493&lt;BO493,BL494,BM494)</f>
        <v>9</v>
      </c>
      <c r="BX494" s="27">
        <f t="shared" ref="BX494" ca="1" si="8769">BV494*BW494</f>
        <v>63</v>
      </c>
      <c r="BY494" s="114"/>
      <c r="BZ494" s="114"/>
      <c r="CA494">
        <f t="shared" ca="1" si="7819"/>
        <v>63</v>
      </c>
      <c r="CB494" s="25">
        <f t="shared" ca="1" si="7778"/>
        <v>63</v>
      </c>
      <c r="CD494" s="128"/>
      <c r="CE494" s="23">
        <f t="shared" ref="CE494" ca="1" si="8770">CB494</f>
        <v>63</v>
      </c>
      <c r="CG494"/>
      <c r="CK494" s="5"/>
    </row>
    <row r="495" spans="2:89" ht="32" customHeight="1" thickBot="1" x14ac:dyDescent="0.6">
      <c r="B495" s="61"/>
      <c r="C495" s="130" t="s">
        <v>219</v>
      </c>
      <c r="D495" s="114">
        <v>46</v>
      </c>
      <c r="E495" s="114">
        <f t="shared" ref="E495" ca="1" si="8771">BQ495</f>
        <v>2</v>
      </c>
      <c r="F495" s="60">
        <f t="shared" ca="1" si="7781"/>
        <v>2</v>
      </c>
      <c r="G495" s="114" t="str">
        <f t="shared" ref="G495" si="8772">BS495</f>
        <v>　－　</v>
      </c>
      <c r="H495" s="114">
        <f t="shared" ref="H495" ca="1" si="8773">BT495</f>
        <v>1</v>
      </c>
      <c r="I495" s="60">
        <f t="shared" ca="1" si="7784"/>
        <v>1</v>
      </c>
      <c r="J495" s="26"/>
      <c r="K495" s="114">
        <f t="shared" ref="K495" ca="1" si="8774">CD495</f>
        <v>0</v>
      </c>
      <c r="L495" s="58">
        <f t="shared" ca="1" si="7786"/>
        <v>11</v>
      </c>
      <c r="M495" s="118" t="str">
        <f t="shared" ca="1" si="7731"/>
        <v/>
      </c>
      <c r="N495" s="54"/>
      <c r="O495" s="118" t="str">
        <f t="shared" ref="O495" ca="1" si="8775">IF(L495=0,K495,"")</f>
        <v/>
      </c>
      <c r="P495" s="118" t="s">
        <v>250</v>
      </c>
      <c r="Q495" s="121">
        <f t="shared" ref="Q495" ca="1" si="8776">IF(E495="","",E495)</f>
        <v>2</v>
      </c>
      <c r="R495" s="114" t="s">
        <v>249</v>
      </c>
      <c r="S495" s="122">
        <f t="shared" ref="S495" ca="1" si="8777">F495</f>
        <v>2</v>
      </c>
      <c r="T495" s="114" t="s">
        <v>216</v>
      </c>
      <c r="U495" s="122">
        <f t="shared" ref="U495" ca="1" si="8778">F496</f>
        <v>7</v>
      </c>
      <c r="V495" s="114" t="s">
        <v>217</v>
      </c>
      <c r="W495" s="120" t="str">
        <f t="shared" ref="W495" si="8779">G495</f>
        <v>　－　</v>
      </c>
      <c r="X495" s="56"/>
      <c r="Y495" s="121">
        <f t="shared" ref="Y495" ca="1" si="8780">IF(H495="","",H495)</f>
        <v>1</v>
      </c>
      <c r="Z495" s="114" t="s">
        <v>249</v>
      </c>
      <c r="AA495" s="122">
        <f t="shared" ref="AA495" ca="1" si="8781">I495</f>
        <v>1</v>
      </c>
      <c r="AB495" s="114" t="s">
        <v>216</v>
      </c>
      <c r="AC495" s="122">
        <f t="shared" ref="AC495" ca="1" si="8782">I496</f>
        <v>2</v>
      </c>
      <c r="AD495" s="114" t="s">
        <v>217</v>
      </c>
      <c r="AE495" s="27"/>
      <c r="AF495" s="114" t="s">
        <v>233</v>
      </c>
      <c r="AG495" t="s">
        <v>230</v>
      </c>
      <c r="AH495" t="s">
        <v>250</v>
      </c>
      <c r="AI495" s="1">
        <f t="shared" ref="AI495" ca="1" si="8783">IF(K495="","",K495)</f>
        <v>0</v>
      </c>
      <c r="AJ495" t="s">
        <v>249</v>
      </c>
      <c r="AK495" s="1">
        <f t="shared" ref="AK495" ca="1" si="8784">L495</f>
        <v>11</v>
      </c>
      <c r="AL495" t="s">
        <v>216</v>
      </c>
      <c r="AM495" s="1">
        <f t="shared" ref="AM495" ca="1" si="8785">L496</f>
        <v>14</v>
      </c>
      <c r="AN495" t="s">
        <v>217</v>
      </c>
      <c r="AO495" t="s">
        <v>230</v>
      </c>
      <c r="AP495" s="114" t="str">
        <f t="shared" ca="1" si="7318"/>
        <v>\\(\\quad \\displaystyle 2\\frac{2}{7}　－　1\\frac{1}{2}　=　 \\)</v>
      </c>
      <c r="AQ495" t="str">
        <f t="shared" ca="1" si="7743"/>
        <v>\\(\\quad \\displaystyle 0\\frac{11}{14} \\)</v>
      </c>
      <c r="AS495" s="114" t="str">
        <f t="shared" ref="AS495" ca="1" si="8786">AP495</f>
        <v>\\(\\quad \\displaystyle 2\\frac{2}{7}　－　1\\frac{1}{2}　=　 \\)</v>
      </c>
      <c r="AT495" s="114" t="str">
        <f t="shared" ref="AT495" ca="1" si="8787">IF(O495="",AQ495,AQ496)</f>
        <v>\\(\\quad \\displaystyle 0\\frac{11}{14} \\)</v>
      </c>
      <c r="AU495" s="114" t="s">
        <v>60</v>
      </c>
      <c r="AV495" s="115" t="s">
        <v>222</v>
      </c>
      <c r="AW495" s="115" t="str">
        <f t="shared" ref="AW495" ca="1" si="8788">AS495</f>
        <v>\\(\\quad \\displaystyle 2\\frac{2}{7}　－　1\\frac{1}{2}　=　 \\)</v>
      </c>
      <c r="AX495" s="115" t="str">
        <f t="shared" ref="AX495" ca="1" si="8789">AT495</f>
        <v>\\(\\quad \\displaystyle 0\\frac{11}{14} \\)</v>
      </c>
      <c r="AY495" s="115" t="s">
        <v>62</v>
      </c>
      <c r="AZ495" s="116" t="str">
        <f t="shared" ref="AZ495" ca="1" si="8790">"INSERT INTO "&amp;AU495&amp;"(tangen,question,answer,editor,date,count) VALUES('"&amp;AV495&amp;"','"&amp;AW495&amp;"','"&amp;AX495&amp;"','"&amp;AY495&amp;"',NOW(),0);"</f>
        <v>INSERT INTO math(tangen,question,answer,editor,date,count) VALUES('m3900','\\(\\quad \\displaystyle 2\\frac{2}{7}　－　1\\frac{1}{2}　=　 \\)','\\(\\quad \\displaystyle 0\\frac{11}{14} \\)','harazono',NOW(),0);</v>
      </c>
      <c r="BG495" s="128">
        <f t="shared" ca="1" si="7749"/>
        <v>2</v>
      </c>
      <c r="BH495" s="22">
        <f t="shared" ref="BH495" ca="1" si="8791">RANDBETWEEN(1,BH496-1)</f>
        <v>2</v>
      </c>
      <c r="BI495" s="120" t="s">
        <v>235</v>
      </c>
      <c r="BJ495" s="128">
        <f t="shared" ref="BJ495" ca="1" si="8792">RANDBETWEEN(1,BG495-1)</f>
        <v>1</v>
      </c>
      <c r="BK495" s="22">
        <f t="shared" ref="BK495" ca="1" si="8793">RANDBETWEEN(1,BK496-1)</f>
        <v>1</v>
      </c>
      <c r="BL495">
        <f t="shared" ref="BL495" ca="1" si="8794">(BH495+BG495*BH496)</f>
        <v>16</v>
      </c>
      <c r="BM495">
        <f t="shared" ref="BM495" ca="1" si="8795">BK495+BJ495*BK496</f>
        <v>3</v>
      </c>
      <c r="BN495" s="114">
        <f t="shared" ref="BN495" ca="1" si="8796">(BH495+BG495*BH496)/BH496</f>
        <v>2.2857142857142856</v>
      </c>
      <c r="BO495" s="114">
        <f t="shared" ref="BO495" ca="1" si="8797">(BK495+BJ495*BK496)/BK496</f>
        <v>1.5</v>
      </c>
      <c r="BP495" s="114" t="s">
        <v>26</v>
      </c>
      <c r="BQ495" s="129">
        <f t="shared" ref="BQ495" ca="1" si="8798">IF(BN495&gt;BO495,BG495,BJ495)</f>
        <v>2</v>
      </c>
      <c r="BR495" s="57">
        <f t="shared" ref="BR495" ca="1" si="8799">IF(BN495&gt;BO495,BH495,BK495)</f>
        <v>2</v>
      </c>
      <c r="BS495" s="114" t="str">
        <f t="shared" ref="BS495" si="8800">BI495</f>
        <v>　－　</v>
      </c>
      <c r="BT495" s="129">
        <f t="shared" ref="BT495" ca="1" si="8801">IF(BN495&lt;BO495,BG495,BJ495)</f>
        <v>1</v>
      </c>
      <c r="BU495" s="57">
        <f t="shared" ref="BU495" ca="1" si="8802">IF(BN495&lt;BO495,BH495,BK495)</f>
        <v>1</v>
      </c>
      <c r="BV495" s="27">
        <f t="shared" ref="BV495" ca="1" si="8803">IF(BN495&gt;BO495,BL495,BM495)</f>
        <v>16</v>
      </c>
      <c r="BW495" s="27">
        <f t="shared" ref="BW495" ca="1" si="8804">IF(BN495&lt;BO495,BL495,BM495)</f>
        <v>3</v>
      </c>
      <c r="BX495" s="58">
        <f t="shared" ref="BX495" ca="1" si="8805">BV495*BW496-BW495*BV496</f>
        <v>11</v>
      </c>
      <c r="BY495" s="114" t="s">
        <v>26</v>
      </c>
      <c r="BZ495" s="114" t="str">
        <f t="shared" ref="BZ495" ca="1" si="8806">IF(BX495&lt;0,"-","")</f>
        <v/>
      </c>
      <c r="CA495" s="30">
        <f t="shared" ca="1" si="7819"/>
        <v>11</v>
      </c>
      <c r="CB495" s="24">
        <f t="shared" ca="1" si="7766"/>
        <v>11</v>
      </c>
      <c r="CD495" s="128">
        <f t="shared" ref="CD495" ca="1" si="8807">QUOTIENT(CB495,CB496)</f>
        <v>0</v>
      </c>
      <c r="CE495" s="57">
        <f t="shared" ref="CE495" ca="1" si="8808">MOD(CB495,CB496)</f>
        <v>11</v>
      </c>
      <c r="CG495"/>
      <c r="CK495" s="5"/>
    </row>
    <row r="496" spans="2:89" ht="32" customHeight="1" x14ac:dyDescent="0.55000000000000004">
      <c r="B496" s="61"/>
      <c r="C496" s="131"/>
      <c r="D496" s="114"/>
      <c r="E496" s="114"/>
      <c r="F496" s="59">
        <f t="shared" ca="1" si="7781"/>
        <v>7</v>
      </c>
      <c r="G496" s="114"/>
      <c r="H496" s="114"/>
      <c r="I496" s="59">
        <f t="shared" ca="1" si="7784"/>
        <v>2</v>
      </c>
      <c r="J496" s="26"/>
      <c r="K496" s="114"/>
      <c r="L496" s="27">
        <f t="shared" ca="1" si="7786"/>
        <v>14</v>
      </c>
      <c r="M496" s="118"/>
      <c r="N496" s="54"/>
      <c r="O496" s="118"/>
      <c r="P496" s="118"/>
      <c r="Q496" s="121"/>
      <c r="R496" s="114"/>
      <c r="S496" s="122"/>
      <c r="T496" s="114"/>
      <c r="U496" s="122"/>
      <c r="V496" s="114"/>
      <c r="W496" s="120"/>
      <c r="X496" s="56"/>
      <c r="Y496" s="121"/>
      <c r="Z496" s="114"/>
      <c r="AA496" s="122"/>
      <c r="AB496" s="114"/>
      <c r="AC496" s="122"/>
      <c r="AD496" s="114"/>
      <c r="AE496" s="27"/>
      <c r="AF496" s="114"/>
      <c r="AG496" t="s">
        <v>230</v>
      </c>
      <c r="AH496" t="s">
        <v>250</v>
      </c>
      <c r="AI496" s="1" t="str">
        <f t="shared" ref="AI496" ca="1" si="8809">IF(O495="","",O495)</f>
        <v/>
      </c>
      <c r="AK496" s="1"/>
      <c r="AM496" s="1"/>
      <c r="AO496" t="s">
        <v>230</v>
      </c>
      <c r="AP496" s="114"/>
      <c r="AQ496" t="str">
        <f t="shared" ca="1" si="7743"/>
        <v>\\(\\quad \\displaystyle  \\)</v>
      </c>
      <c r="AS496" s="114"/>
      <c r="AT496" s="114"/>
      <c r="AU496" s="114"/>
      <c r="AV496" s="114"/>
      <c r="AW496" s="114"/>
      <c r="AX496" s="114"/>
      <c r="AY496" s="114"/>
      <c r="AZ496" s="117"/>
      <c r="BG496" s="128"/>
      <c r="BH496" s="23">
        <f t="shared" ca="1" si="7770"/>
        <v>7</v>
      </c>
      <c r="BI496" s="120"/>
      <c r="BJ496" s="128"/>
      <c r="BK496" s="23">
        <f t="shared" ca="1" si="2496"/>
        <v>2</v>
      </c>
      <c r="BL496">
        <f t="shared" ref="BL496" ca="1" si="8810">BH496</f>
        <v>7</v>
      </c>
      <c r="BM496">
        <f t="shared" ref="BM496" ca="1" si="8811">BK496</f>
        <v>2</v>
      </c>
      <c r="BN496" s="114"/>
      <c r="BO496" s="114"/>
      <c r="BP496" s="114"/>
      <c r="BQ496" s="129"/>
      <c r="BR496" s="55">
        <f t="shared" ref="BR496" ca="1" si="8812">IF(BN495&gt;BO495,BH496,BK496)</f>
        <v>7</v>
      </c>
      <c r="BS496" s="114"/>
      <c r="BT496" s="129"/>
      <c r="BU496" s="55">
        <f t="shared" ref="BU496" ca="1" si="8813">IF(BN495&lt;BO495,BH496,BK496)</f>
        <v>2</v>
      </c>
      <c r="BV496" s="27">
        <f t="shared" ref="BV496" ca="1" si="8814">IF(BN495&gt;BO495,BL496,BM496)</f>
        <v>7</v>
      </c>
      <c r="BW496" s="27">
        <f t="shared" ref="BW496" ca="1" si="8815">IF(BN495&lt;BO495,BL496,BM496)</f>
        <v>2</v>
      </c>
      <c r="BX496" s="27">
        <f t="shared" ref="BX496" ca="1" si="8816">BV496*BW496</f>
        <v>14</v>
      </c>
      <c r="BY496" s="114"/>
      <c r="BZ496" s="114"/>
      <c r="CA496">
        <f t="shared" ca="1" si="7819"/>
        <v>14</v>
      </c>
      <c r="CB496" s="25">
        <f t="shared" ca="1" si="7778"/>
        <v>14</v>
      </c>
      <c r="CD496" s="128"/>
      <c r="CE496" s="23">
        <f t="shared" ref="CE496" ca="1" si="8817">CB496</f>
        <v>14</v>
      </c>
      <c r="CG496"/>
      <c r="CK496" s="5"/>
    </row>
    <row r="497" spans="2:89" ht="32" customHeight="1" thickBot="1" x14ac:dyDescent="0.6">
      <c r="B497" s="61"/>
      <c r="C497" s="130" t="s">
        <v>219</v>
      </c>
      <c r="D497" s="114">
        <v>47</v>
      </c>
      <c r="E497" s="114">
        <f t="shared" ref="E497" ca="1" si="8818">BQ497</f>
        <v>2</v>
      </c>
      <c r="F497" s="60">
        <f t="shared" ca="1" si="7781"/>
        <v>2</v>
      </c>
      <c r="G497" s="114" t="str">
        <f t="shared" ref="G497" si="8819">BS497</f>
        <v>　－　</v>
      </c>
      <c r="H497" s="114">
        <f t="shared" ref="H497" ca="1" si="8820">BT497</f>
        <v>1</v>
      </c>
      <c r="I497" s="60">
        <f t="shared" ca="1" si="7784"/>
        <v>1</v>
      </c>
      <c r="J497" s="26"/>
      <c r="K497" s="114">
        <f t="shared" ref="K497" ca="1" si="8821">CD497</f>
        <v>1</v>
      </c>
      <c r="L497" s="58">
        <f t="shared" ca="1" si="7786"/>
        <v>0</v>
      </c>
      <c r="M497" s="118" t="str">
        <f t="shared" ca="1" si="7731"/>
        <v>=</v>
      </c>
      <c r="N497" s="54"/>
      <c r="O497" s="118">
        <f t="shared" ref="O497" ca="1" si="8822">IF(L497=0,K497,"")</f>
        <v>1</v>
      </c>
      <c r="P497" s="118" t="s">
        <v>250</v>
      </c>
      <c r="Q497" s="121">
        <f t="shared" ref="Q497" ca="1" si="8823">IF(E497="","",E497)</f>
        <v>2</v>
      </c>
      <c r="R497" s="114" t="s">
        <v>249</v>
      </c>
      <c r="S497" s="122">
        <f t="shared" ref="S497" ca="1" si="8824">F497</f>
        <v>2</v>
      </c>
      <c r="T497" s="114" t="s">
        <v>216</v>
      </c>
      <c r="U497" s="122">
        <f t="shared" ref="U497" ca="1" si="8825">F498</f>
        <v>4</v>
      </c>
      <c r="V497" s="114" t="s">
        <v>217</v>
      </c>
      <c r="W497" s="120" t="str">
        <f t="shared" ref="W497" si="8826">G497</f>
        <v>　－　</v>
      </c>
      <c r="X497" s="56"/>
      <c r="Y497" s="121">
        <f t="shared" ref="Y497" ca="1" si="8827">IF(H497="","",H497)</f>
        <v>1</v>
      </c>
      <c r="Z497" s="114" t="s">
        <v>249</v>
      </c>
      <c r="AA497" s="122">
        <f t="shared" ref="AA497" ca="1" si="8828">I497</f>
        <v>1</v>
      </c>
      <c r="AB497" s="114" t="s">
        <v>216</v>
      </c>
      <c r="AC497" s="122">
        <f t="shared" ref="AC497" ca="1" si="8829">I498</f>
        <v>2</v>
      </c>
      <c r="AD497" s="114" t="s">
        <v>217</v>
      </c>
      <c r="AE497" s="27"/>
      <c r="AF497" s="114" t="s">
        <v>233</v>
      </c>
      <c r="AG497" t="s">
        <v>230</v>
      </c>
      <c r="AH497" t="s">
        <v>250</v>
      </c>
      <c r="AI497" s="1">
        <f t="shared" ref="AI497" ca="1" si="8830">IF(K497="","",K497)</f>
        <v>1</v>
      </c>
      <c r="AJ497" t="s">
        <v>249</v>
      </c>
      <c r="AK497" s="1">
        <f t="shared" ref="AK497" ca="1" si="8831">L497</f>
        <v>0</v>
      </c>
      <c r="AL497" t="s">
        <v>216</v>
      </c>
      <c r="AM497" s="1">
        <f t="shared" ref="AM497" ca="1" si="8832">L498</f>
        <v>1</v>
      </c>
      <c r="AN497" t="s">
        <v>217</v>
      </c>
      <c r="AO497" t="s">
        <v>230</v>
      </c>
      <c r="AP497" s="114" t="str">
        <f t="shared" ref="AP497:AP559" ca="1" si="8833">P497&amp;Q497&amp;R497&amp;S497&amp;T497&amp;U497&amp;V497&amp;W497&amp;X497&amp;Y497&amp;Z497&amp;AA497&amp;AB497&amp;AC497&amp;AD497&amp;AE497&amp;AF497&amp;AG497</f>
        <v>\\(\\quad \\displaystyle 2\\frac{2}{4}　－　1\\frac{1}{2}　=　 \\)</v>
      </c>
      <c r="AQ497" t="str">
        <f t="shared" ca="1" si="7743"/>
        <v>\\(\\quad \\displaystyle 1\\frac{0}{1} \\)</v>
      </c>
      <c r="AS497" s="114" t="str">
        <f t="shared" ref="AS497" ca="1" si="8834">AP497</f>
        <v>\\(\\quad \\displaystyle 2\\frac{2}{4}　－　1\\frac{1}{2}　=　 \\)</v>
      </c>
      <c r="AT497" s="114" t="str">
        <f t="shared" ref="AT497" ca="1" si="8835">IF(O497="",AQ497,AQ498)</f>
        <v>\\(\\quad \\displaystyle 1 \\)</v>
      </c>
      <c r="AU497" s="114" t="s">
        <v>60</v>
      </c>
      <c r="AV497" s="115" t="s">
        <v>222</v>
      </c>
      <c r="AW497" s="115" t="str">
        <f t="shared" ref="AW497" ca="1" si="8836">AS497</f>
        <v>\\(\\quad \\displaystyle 2\\frac{2}{4}　－　1\\frac{1}{2}　=　 \\)</v>
      </c>
      <c r="AX497" s="115" t="str">
        <f t="shared" ref="AX497" ca="1" si="8837">AT497</f>
        <v>\\(\\quad \\displaystyle 1 \\)</v>
      </c>
      <c r="AY497" s="115" t="s">
        <v>62</v>
      </c>
      <c r="AZ497" s="116" t="str">
        <f t="shared" ref="AZ497" ca="1" si="8838">"INSERT INTO "&amp;AU497&amp;"(tangen,question,answer,editor,date,count) VALUES('"&amp;AV497&amp;"','"&amp;AW497&amp;"','"&amp;AX497&amp;"','"&amp;AY497&amp;"',NOW(),0);"</f>
        <v>INSERT INTO math(tangen,question,answer,editor,date,count) VALUES('m3900','\\(\\quad \\displaystyle 2\\frac{2}{4}　－　1\\frac{1}{2}　=　 \\)','\\(\\quad \\displaystyle 1 \\)','harazono',NOW(),0);</v>
      </c>
      <c r="BG497" s="128">
        <f t="shared" ca="1" si="7749"/>
        <v>2</v>
      </c>
      <c r="BH497" s="22">
        <f t="shared" ref="BH497" ca="1" si="8839">RANDBETWEEN(1,BH498-1)</f>
        <v>2</v>
      </c>
      <c r="BI497" s="120" t="s">
        <v>235</v>
      </c>
      <c r="BJ497" s="128">
        <f t="shared" ref="BJ497" ca="1" si="8840">RANDBETWEEN(1,BG497-1)</f>
        <v>1</v>
      </c>
      <c r="BK497" s="22">
        <f t="shared" ref="BK497" ca="1" si="8841">RANDBETWEEN(1,BK498-1)</f>
        <v>1</v>
      </c>
      <c r="BL497">
        <f t="shared" ref="BL497" ca="1" si="8842">(BH497+BG497*BH498)</f>
        <v>10</v>
      </c>
      <c r="BM497">
        <f t="shared" ref="BM497" ca="1" si="8843">BK497+BJ497*BK498</f>
        <v>3</v>
      </c>
      <c r="BN497" s="114">
        <f t="shared" ref="BN497" ca="1" si="8844">(BH497+BG497*BH498)/BH498</f>
        <v>2.5</v>
      </c>
      <c r="BO497" s="114">
        <f t="shared" ref="BO497" ca="1" si="8845">(BK497+BJ497*BK498)/BK498</f>
        <v>1.5</v>
      </c>
      <c r="BP497" s="114" t="s">
        <v>26</v>
      </c>
      <c r="BQ497" s="129">
        <f t="shared" ref="BQ497" ca="1" si="8846">IF(BN497&gt;BO497,BG497,BJ497)</f>
        <v>2</v>
      </c>
      <c r="BR497" s="57">
        <f t="shared" ref="BR497" ca="1" si="8847">IF(BN497&gt;BO497,BH497,BK497)</f>
        <v>2</v>
      </c>
      <c r="BS497" s="114" t="str">
        <f t="shared" ref="BS497" si="8848">BI497</f>
        <v>　－　</v>
      </c>
      <c r="BT497" s="129">
        <f t="shared" ref="BT497" ca="1" si="8849">IF(BN497&lt;BO497,BG497,BJ497)</f>
        <v>1</v>
      </c>
      <c r="BU497" s="57">
        <f t="shared" ref="BU497" ca="1" si="8850">IF(BN497&lt;BO497,BH497,BK497)</f>
        <v>1</v>
      </c>
      <c r="BV497" s="27">
        <f t="shared" ref="BV497" ca="1" si="8851">IF(BN497&gt;BO497,BL497,BM497)</f>
        <v>10</v>
      </c>
      <c r="BW497" s="27">
        <f t="shared" ref="BW497" ca="1" si="8852">IF(BN497&lt;BO497,BL497,BM497)</f>
        <v>3</v>
      </c>
      <c r="BX497" s="58">
        <f t="shared" ref="BX497" ca="1" si="8853">BV497*BW498-BW497*BV498</f>
        <v>8</v>
      </c>
      <c r="BY497" s="114" t="s">
        <v>26</v>
      </c>
      <c r="BZ497" s="114" t="str">
        <f t="shared" ref="BZ497" ca="1" si="8854">IF(BX497&lt;0,"-","")</f>
        <v/>
      </c>
      <c r="CA497" s="30">
        <f t="shared" ca="1" si="7819"/>
        <v>8</v>
      </c>
      <c r="CB497" s="24">
        <f t="shared" ca="1" si="7766"/>
        <v>1</v>
      </c>
      <c r="CD497" s="128">
        <f t="shared" ref="CD497" ca="1" si="8855">QUOTIENT(CB497,CB498)</f>
        <v>1</v>
      </c>
      <c r="CE497" s="57">
        <f t="shared" ref="CE497" ca="1" si="8856">MOD(CB497,CB498)</f>
        <v>0</v>
      </c>
      <c r="CG497"/>
      <c r="CK497" s="5"/>
    </row>
    <row r="498" spans="2:89" ht="32" customHeight="1" x14ac:dyDescent="0.55000000000000004">
      <c r="B498" s="61"/>
      <c r="C498" s="131"/>
      <c r="D498" s="114"/>
      <c r="E498" s="114"/>
      <c r="F498" s="59">
        <f t="shared" ca="1" si="7781"/>
        <v>4</v>
      </c>
      <c r="G498" s="114"/>
      <c r="H498" s="114"/>
      <c r="I498" s="59">
        <f t="shared" ca="1" si="7784"/>
        <v>2</v>
      </c>
      <c r="J498" s="26"/>
      <c r="K498" s="114"/>
      <c r="L498" s="27">
        <f t="shared" ca="1" si="7786"/>
        <v>1</v>
      </c>
      <c r="M498" s="118"/>
      <c r="N498" s="54"/>
      <c r="O498" s="118"/>
      <c r="P498" s="118"/>
      <c r="Q498" s="121"/>
      <c r="R498" s="114"/>
      <c r="S498" s="122"/>
      <c r="T498" s="114"/>
      <c r="U498" s="122"/>
      <c r="V498" s="114"/>
      <c r="W498" s="120"/>
      <c r="X498" s="56"/>
      <c r="Y498" s="121"/>
      <c r="Z498" s="114"/>
      <c r="AA498" s="122"/>
      <c r="AB498" s="114"/>
      <c r="AC498" s="122"/>
      <c r="AD498" s="114"/>
      <c r="AE498" s="27"/>
      <c r="AF498" s="114"/>
      <c r="AG498" t="s">
        <v>230</v>
      </c>
      <c r="AH498" t="s">
        <v>250</v>
      </c>
      <c r="AI498" s="1">
        <f t="shared" ref="AI498" ca="1" si="8857">IF(O497="","",O497)</f>
        <v>1</v>
      </c>
      <c r="AK498" s="1"/>
      <c r="AM498" s="1"/>
      <c r="AO498" t="s">
        <v>230</v>
      </c>
      <c r="AP498" s="114"/>
      <c r="AQ498" t="str">
        <f t="shared" ca="1" si="7743"/>
        <v>\\(\\quad \\displaystyle 1 \\)</v>
      </c>
      <c r="AS498" s="114"/>
      <c r="AT498" s="114"/>
      <c r="AU498" s="114"/>
      <c r="AV498" s="114"/>
      <c r="AW498" s="114"/>
      <c r="AX498" s="114"/>
      <c r="AY498" s="114"/>
      <c r="AZ498" s="117"/>
      <c r="BG498" s="128"/>
      <c r="BH498" s="23">
        <f t="shared" ca="1" si="7770"/>
        <v>4</v>
      </c>
      <c r="BI498" s="120"/>
      <c r="BJ498" s="128"/>
      <c r="BK498" s="23">
        <f t="shared" ca="1" si="2496"/>
        <v>2</v>
      </c>
      <c r="BL498">
        <f t="shared" ref="BL498" ca="1" si="8858">BH498</f>
        <v>4</v>
      </c>
      <c r="BM498">
        <f t="shared" ref="BM498" ca="1" si="8859">BK498</f>
        <v>2</v>
      </c>
      <c r="BN498" s="114"/>
      <c r="BO498" s="114"/>
      <c r="BP498" s="114"/>
      <c r="BQ498" s="129"/>
      <c r="BR498" s="55">
        <f t="shared" ref="BR498" ca="1" si="8860">IF(BN497&gt;BO497,BH498,BK498)</f>
        <v>4</v>
      </c>
      <c r="BS498" s="114"/>
      <c r="BT498" s="129"/>
      <c r="BU498" s="55">
        <f t="shared" ref="BU498" ca="1" si="8861">IF(BN497&lt;BO497,BH498,BK498)</f>
        <v>2</v>
      </c>
      <c r="BV498" s="27">
        <f t="shared" ref="BV498" ca="1" si="8862">IF(BN497&gt;BO497,BL498,BM498)</f>
        <v>4</v>
      </c>
      <c r="BW498" s="27">
        <f t="shared" ref="BW498" ca="1" si="8863">IF(BN497&lt;BO497,BL498,BM498)</f>
        <v>2</v>
      </c>
      <c r="BX498" s="27">
        <f t="shared" ref="BX498" ca="1" si="8864">BV498*BW498</f>
        <v>8</v>
      </c>
      <c r="BY498" s="114"/>
      <c r="BZ498" s="114"/>
      <c r="CA498">
        <f t="shared" ca="1" si="7819"/>
        <v>8</v>
      </c>
      <c r="CB498" s="25">
        <f t="shared" ca="1" si="7778"/>
        <v>1</v>
      </c>
      <c r="CD498" s="128"/>
      <c r="CE498" s="23">
        <f t="shared" ref="CE498" ca="1" si="8865">CB498</f>
        <v>1</v>
      </c>
      <c r="CG498"/>
      <c r="CK498" s="5"/>
    </row>
    <row r="499" spans="2:89" ht="32" customHeight="1" thickBot="1" x14ac:dyDescent="0.6">
      <c r="B499" s="61"/>
      <c r="C499" s="130" t="s">
        <v>219</v>
      </c>
      <c r="D499" s="114">
        <v>48</v>
      </c>
      <c r="E499" s="114">
        <f t="shared" ref="E499" ca="1" si="8866">BQ499</f>
        <v>8</v>
      </c>
      <c r="F499" s="60">
        <f t="shared" ca="1" si="7781"/>
        <v>6</v>
      </c>
      <c r="G499" s="114" t="str">
        <f t="shared" ref="G499" si="8867">BS499</f>
        <v>　－　</v>
      </c>
      <c r="H499" s="114">
        <f t="shared" ref="H499" ca="1" si="8868">BT499</f>
        <v>6</v>
      </c>
      <c r="I499" s="60">
        <f t="shared" ca="1" si="7784"/>
        <v>6</v>
      </c>
      <c r="J499" s="26"/>
      <c r="K499" s="114">
        <f t="shared" ref="K499" ca="1" si="8869">CD499</f>
        <v>1</v>
      </c>
      <c r="L499" s="58">
        <f t="shared" ca="1" si="7786"/>
        <v>17</v>
      </c>
      <c r="M499" s="118" t="str">
        <f t="shared" ca="1" si="7731"/>
        <v/>
      </c>
      <c r="N499" s="54"/>
      <c r="O499" s="118" t="str">
        <f t="shared" ref="O499" ca="1" si="8870">IF(L499=0,K499,"")</f>
        <v/>
      </c>
      <c r="P499" s="118" t="s">
        <v>250</v>
      </c>
      <c r="Q499" s="121">
        <f t="shared" ref="Q499" ca="1" si="8871">IF(E499="","",E499)</f>
        <v>8</v>
      </c>
      <c r="R499" s="114" t="s">
        <v>249</v>
      </c>
      <c r="S499" s="122">
        <f t="shared" ref="S499" ca="1" si="8872">F499</f>
        <v>6</v>
      </c>
      <c r="T499" s="114" t="s">
        <v>216</v>
      </c>
      <c r="U499" s="122">
        <f t="shared" ref="U499" ca="1" si="8873">F500</f>
        <v>10</v>
      </c>
      <c r="V499" s="114" t="s">
        <v>217</v>
      </c>
      <c r="W499" s="120" t="str">
        <f t="shared" ref="W499" si="8874">G499</f>
        <v>　－　</v>
      </c>
      <c r="X499" s="56"/>
      <c r="Y499" s="121">
        <f t="shared" ref="Y499" ca="1" si="8875">IF(H499="","",H499)</f>
        <v>6</v>
      </c>
      <c r="Z499" s="114" t="s">
        <v>249</v>
      </c>
      <c r="AA499" s="122">
        <f t="shared" ref="AA499" ca="1" si="8876">I499</f>
        <v>6</v>
      </c>
      <c r="AB499" s="114" t="s">
        <v>216</v>
      </c>
      <c r="AC499" s="122">
        <f t="shared" ref="AC499" ca="1" si="8877">I500</f>
        <v>8</v>
      </c>
      <c r="AD499" s="114" t="s">
        <v>217</v>
      </c>
      <c r="AE499" s="27"/>
      <c r="AF499" s="114" t="s">
        <v>233</v>
      </c>
      <c r="AG499" t="s">
        <v>230</v>
      </c>
      <c r="AH499" t="s">
        <v>250</v>
      </c>
      <c r="AI499" s="1">
        <f t="shared" ref="AI499" ca="1" si="8878">IF(K499="","",K499)</f>
        <v>1</v>
      </c>
      <c r="AJ499" t="s">
        <v>249</v>
      </c>
      <c r="AK499" s="1">
        <f t="shared" ref="AK499" ca="1" si="8879">L499</f>
        <v>17</v>
      </c>
      <c r="AL499" t="s">
        <v>216</v>
      </c>
      <c r="AM499" s="1">
        <f t="shared" ref="AM499" ca="1" si="8880">L500</f>
        <v>20</v>
      </c>
      <c r="AN499" t="s">
        <v>217</v>
      </c>
      <c r="AO499" t="s">
        <v>230</v>
      </c>
      <c r="AP499" s="114" t="str">
        <f t="shared" ca="1" si="8833"/>
        <v>\\(\\quad \\displaystyle 8\\frac{6}{10}　－　6\\frac{6}{8}　=　 \\)</v>
      </c>
      <c r="AQ499" t="str">
        <f t="shared" ca="1" si="7743"/>
        <v>\\(\\quad \\displaystyle 1\\frac{17}{20} \\)</v>
      </c>
      <c r="AS499" s="114" t="str">
        <f t="shared" ref="AS499" ca="1" si="8881">AP499</f>
        <v>\\(\\quad \\displaystyle 8\\frac{6}{10}　－　6\\frac{6}{8}　=　 \\)</v>
      </c>
      <c r="AT499" s="114" t="str">
        <f t="shared" ref="AT499" ca="1" si="8882">IF(O499="",AQ499,AQ500)</f>
        <v>\\(\\quad \\displaystyle 1\\frac{17}{20} \\)</v>
      </c>
      <c r="AU499" s="114" t="s">
        <v>60</v>
      </c>
      <c r="AV499" s="115" t="s">
        <v>222</v>
      </c>
      <c r="AW499" s="115" t="str">
        <f t="shared" ref="AW499" ca="1" si="8883">AS499</f>
        <v>\\(\\quad \\displaystyle 8\\frac{6}{10}　－　6\\frac{6}{8}　=　 \\)</v>
      </c>
      <c r="AX499" s="115" t="str">
        <f t="shared" ref="AX499" ca="1" si="8884">AT499</f>
        <v>\\(\\quad \\displaystyle 1\\frac{17}{20} \\)</v>
      </c>
      <c r="AY499" s="115" t="s">
        <v>62</v>
      </c>
      <c r="AZ499" s="116" t="str">
        <f t="shared" ref="AZ499" ca="1" si="8885">"INSERT INTO "&amp;AU499&amp;"(tangen,question,answer,editor,date,count) VALUES('"&amp;AV499&amp;"','"&amp;AW499&amp;"','"&amp;AX499&amp;"','"&amp;AY499&amp;"',NOW(),0);"</f>
        <v>INSERT INTO math(tangen,question,answer,editor,date,count) VALUES('m3900','\\(\\quad \\displaystyle 8\\frac{6}{10}　－　6\\frac{6}{8}　=　 \\)','\\(\\quad \\displaystyle 1\\frac{17}{20} \\)','harazono',NOW(),0);</v>
      </c>
      <c r="BG499" s="128">
        <f t="shared" ca="1" si="7749"/>
        <v>8</v>
      </c>
      <c r="BH499" s="22">
        <f t="shared" ref="BH499" ca="1" si="8886">RANDBETWEEN(1,BH500-1)</f>
        <v>6</v>
      </c>
      <c r="BI499" s="120" t="s">
        <v>235</v>
      </c>
      <c r="BJ499" s="128">
        <f t="shared" ref="BJ499" ca="1" si="8887">RANDBETWEEN(1,BG499-1)</f>
        <v>6</v>
      </c>
      <c r="BK499" s="22">
        <f t="shared" ref="BK499" ca="1" si="8888">RANDBETWEEN(1,BK500-1)</f>
        <v>6</v>
      </c>
      <c r="BL499">
        <f t="shared" ref="BL499" ca="1" si="8889">(BH499+BG499*BH500)</f>
        <v>86</v>
      </c>
      <c r="BM499">
        <f t="shared" ref="BM499" ca="1" si="8890">BK499+BJ499*BK500</f>
        <v>54</v>
      </c>
      <c r="BN499" s="114">
        <f t="shared" ref="BN499" ca="1" si="8891">(BH499+BG499*BH500)/BH500</f>
        <v>8.6</v>
      </c>
      <c r="BO499" s="114">
        <f t="shared" ref="BO499" ca="1" si="8892">(BK499+BJ499*BK500)/BK500</f>
        <v>6.75</v>
      </c>
      <c r="BP499" s="114" t="s">
        <v>26</v>
      </c>
      <c r="BQ499" s="129">
        <f t="shared" ref="BQ499" ca="1" si="8893">IF(BN499&gt;BO499,BG499,BJ499)</f>
        <v>8</v>
      </c>
      <c r="BR499" s="57">
        <f t="shared" ref="BR499" ca="1" si="8894">IF(BN499&gt;BO499,BH499,BK499)</f>
        <v>6</v>
      </c>
      <c r="BS499" s="114" t="str">
        <f t="shared" ref="BS499" si="8895">BI499</f>
        <v>　－　</v>
      </c>
      <c r="BT499" s="129">
        <f t="shared" ref="BT499" ca="1" si="8896">IF(BN499&lt;BO499,BG499,BJ499)</f>
        <v>6</v>
      </c>
      <c r="BU499" s="57">
        <f t="shared" ref="BU499" ca="1" si="8897">IF(BN499&lt;BO499,BH499,BK499)</f>
        <v>6</v>
      </c>
      <c r="BV499" s="27">
        <f t="shared" ref="BV499" ca="1" si="8898">IF(BN499&gt;BO499,BL499,BM499)</f>
        <v>86</v>
      </c>
      <c r="BW499" s="27">
        <f t="shared" ref="BW499" ca="1" si="8899">IF(BN499&lt;BO499,BL499,BM499)</f>
        <v>54</v>
      </c>
      <c r="BX499" s="58">
        <f t="shared" ref="BX499" ca="1" si="8900">BV499*BW500-BW499*BV500</f>
        <v>148</v>
      </c>
      <c r="BY499" s="114" t="s">
        <v>26</v>
      </c>
      <c r="BZ499" s="114" t="str">
        <f t="shared" ref="BZ499" ca="1" si="8901">IF(BX499&lt;0,"-","")</f>
        <v/>
      </c>
      <c r="CA499" s="30">
        <f t="shared" ca="1" si="7819"/>
        <v>148</v>
      </c>
      <c r="CB499" s="24">
        <f t="shared" ca="1" si="7766"/>
        <v>37</v>
      </c>
      <c r="CD499" s="128">
        <f t="shared" ref="CD499" ca="1" si="8902">QUOTIENT(CB499,CB500)</f>
        <v>1</v>
      </c>
      <c r="CE499" s="57">
        <f t="shared" ref="CE499" ca="1" si="8903">MOD(CB499,CB500)</f>
        <v>17</v>
      </c>
      <c r="CG499"/>
      <c r="CK499" s="5"/>
    </row>
    <row r="500" spans="2:89" ht="32" customHeight="1" x14ac:dyDescent="0.55000000000000004">
      <c r="B500" s="61"/>
      <c r="C500" s="131"/>
      <c r="D500" s="114"/>
      <c r="E500" s="114"/>
      <c r="F500" s="59">
        <f t="shared" ca="1" si="7781"/>
        <v>10</v>
      </c>
      <c r="G500" s="114"/>
      <c r="H500" s="114"/>
      <c r="I500" s="59">
        <f t="shared" ca="1" si="7784"/>
        <v>8</v>
      </c>
      <c r="J500" s="26"/>
      <c r="K500" s="114"/>
      <c r="L500" s="27">
        <f t="shared" ca="1" si="7786"/>
        <v>20</v>
      </c>
      <c r="M500" s="118"/>
      <c r="N500" s="54"/>
      <c r="O500" s="118"/>
      <c r="P500" s="118"/>
      <c r="Q500" s="121"/>
      <c r="R500" s="114"/>
      <c r="S500" s="122"/>
      <c r="T500" s="114"/>
      <c r="U500" s="122"/>
      <c r="V500" s="114"/>
      <c r="W500" s="120"/>
      <c r="X500" s="56"/>
      <c r="Y500" s="121"/>
      <c r="Z500" s="114"/>
      <c r="AA500" s="122"/>
      <c r="AB500" s="114"/>
      <c r="AC500" s="122"/>
      <c r="AD500" s="114"/>
      <c r="AE500" s="27"/>
      <c r="AF500" s="114"/>
      <c r="AG500" t="s">
        <v>230</v>
      </c>
      <c r="AH500" t="s">
        <v>250</v>
      </c>
      <c r="AI500" s="1" t="str">
        <f t="shared" ref="AI500" ca="1" si="8904">IF(O499="","",O499)</f>
        <v/>
      </c>
      <c r="AK500" s="1"/>
      <c r="AM500" s="1"/>
      <c r="AO500" t="s">
        <v>230</v>
      </c>
      <c r="AP500" s="114"/>
      <c r="AQ500" t="str">
        <f t="shared" ca="1" si="7743"/>
        <v>\\(\\quad \\displaystyle  \\)</v>
      </c>
      <c r="AS500" s="114"/>
      <c r="AT500" s="114"/>
      <c r="AU500" s="114"/>
      <c r="AV500" s="114"/>
      <c r="AW500" s="114"/>
      <c r="AX500" s="114"/>
      <c r="AY500" s="114"/>
      <c r="AZ500" s="117"/>
      <c r="BG500" s="128"/>
      <c r="BH500" s="23">
        <f t="shared" ca="1" si="7770"/>
        <v>10</v>
      </c>
      <c r="BI500" s="120"/>
      <c r="BJ500" s="128"/>
      <c r="BK500" s="23">
        <f t="shared" ca="1" si="2496"/>
        <v>8</v>
      </c>
      <c r="BL500">
        <f t="shared" ref="BL500" ca="1" si="8905">BH500</f>
        <v>10</v>
      </c>
      <c r="BM500">
        <f t="shared" ref="BM500" ca="1" si="8906">BK500</f>
        <v>8</v>
      </c>
      <c r="BN500" s="114"/>
      <c r="BO500" s="114"/>
      <c r="BP500" s="114"/>
      <c r="BQ500" s="129"/>
      <c r="BR500" s="55">
        <f t="shared" ref="BR500" ca="1" si="8907">IF(BN499&gt;BO499,BH500,BK500)</f>
        <v>10</v>
      </c>
      <c r="BS500" s="114"/>
      <c r="BT500" s="129"/>
      <c r="BU500" s="55">
        <f t="shared" ref="BU500" ca="1" si="8908">IF(BN499&lt;BO499,BH500,BK500)</f>
        <v>8</v>
      </c>
      <c r="BV500" s="27">
        <f t="shared" ref="BV500" ca="1" si="8909">IF(BN499&gt;BO499,BL500,BM500)</f>
        <v>10</v>
      </c>
      <c r="BW500" s="27">
        <f t="shared" ref="BW500" ca="1" si="8910">IF(BN499&lt;BO499,BL500,BM500)</f>
        <v>8</v>
      </c>
      <c r="BX500" s="27">
        <f t="shared" ref="BX500" ca="1" si="8911">BV500*BW500</f>
        <v>80</v>
      </c>
      <c r="BY500" s="114"/>
      <c r="BZ500" s="114"/>
      <c r="CA500">
        <f t="shared" ca="1" si="7819"/>
        <v>80</v>
      </c>
      <c r="CB500" s="25">
        <f t="shared" ca="1" si="7778"/>
        <v>20</v>
      </c>
      <c r="CD500" s="128"/>
      <c r="CE500" s="23">
        <f t="shared" ref="CE500" ca="1" si="8912">CB500</f>
        <v>20</v>
      </c>
      <c r="CG500"/>
      <c r="CK500" s="5"/>
    </row>
    <row r="501" spans="2:89" ht="32" customHeight="1" thickBot="1" x14ac:dyDescent="0.6">
      <c r="B501" s="61"/>
      <c r="C501" s="130" t="s">
        <v>219</v>
      </c>
      <c r="D501" s="114">
        <v>49</v>
      </c>
      <c r="E501" s="114">
        <f t="shared" ref="E501" ca="1" si="8913">BQ501</f>
        <v>5</v>
      </c>
      <c r="F501" s="60">
        <f t="shared" ca="1" si="7781"/>
        <v>1</v>
      </c>
      <c r="G501" s="114" t="str">
        <f t="shared" ref="G501" si="8914">BS501</f>
        <v>　－　</v>
      </c>
      <c r="H501" s="114">
        <f t="shared" ref="H501" ca="1" si="8915">BT501</f>
        <v>4</v>
      </c>
      <c r="I501" s="60">
        <f t="shared" ca="1" si="7784"/>
        <v>2</v>
      </c>
      <c r="J501" s="26"/>
      <c r="K501" s="114">
        <f t="shared" ref="K501" ca="1" si="8916">CD501</f>
        <v>0</v>
      </c>
      <c r="L501" s="58">
        <f t="shared" ca="1" si="7786"/>
        <v>8</v>
      </c>
      <c r="M501" s="118" t="str">
        <f t="shared" ca="1" si="7731"/>
        <v/>
      </c>
      <c r="N501" s="54"/>
      <c r="O501" s="118" t="str">
        <f t="shared" ref="O501" ca="1" si="8917">IF(L501=0,K501,"")</f>
        <v/>
      </c>
      <c r="P501" s="118" t="s">
        <v>250</v>
      </c>
      <c r="Q501" s="121">
        <f t="shared" ref="Q501" ca="1" si="8918">IF(E501="","",E501)</f>
        <v>5</v>
      </c>
      <c r="R501" s="114" t="s">
        <v>249</v>
      </c>
      <c r="S501" s="122">
        <f t="shared" ref="S501" ca="1" si="8919">F501</f>
        <v>1</v>
      </c>
      <c r="T501" s="114" t="s">
        <v>216</v>
      </c>
      <c r="U501" s="122">
        <f t="shared" ref="U501" ca="1" si="8920">F502</f>
        <v>9</v>
      </c>
      <c r="V501" s="114" t="s">
        <v>217</v>
      </c>
      <c r="W501" s="120" t="str">
        <f t="shared" ref="W501" si="8921">G501</f>
        <v>　－　</v>
      </c>
      <c r="X501" s="56"/>
      <c r="Y501" s="121">
        <f t="shared" ref="Y501" ca="1" si="8922">IF(H501="","",H501)</f>
        <v>4</v>
      </c>
      <c r="Z501" s="114" t="s">
        <v>249</v>
      </c>
      <c r="AA501" s="122">
        <f t="shared" ref="AA501" ca="1" si="8923">I501</f>
        <v>2</v>
      </c>
      <c r="AB501" s="114" t="s">
        <v>216</v>
      </c>
      <c r="AC501" s="122">
        <f t="shared" ref="AC501" ca="1" si="8924">I502</f>
        <v>9</v>
      </c>
      <c r="AD501" s="114" t="s">
        <v>217</v>
      </c>
      <c r="AE501" s="27"/>
      <c r="AF501" s="114" t="s">
        <v>233</v>
      </c>
      <c r="AG501" t="s">
        <v>230</v>
      </c>
      <c r="AH501" t="s">
        <v>250</v>
      </c>
      <c r="AI501" s="1">
        <f t="shared" ref="AI501" ca="1" si="8925">IF(K501="","",K501)</f>
        <v>0</v>
      </c>
      <c r="AJ501" t="s">
        <v>249</v>
      </c>
      <c r="AK501" s="1">
        <f t="shared" ref="AK501" ca="1" si="8926">L501</f>
        <v>8</v>
      </c>
      <c r="AL501" t="s">
        <v>216</v>
      </c>
      <c r="AM501" s="1">
        <f t="shared" ref="AM501" ca="1" si="8927">L502</f>
        <v>9</v>
      </c>
      <c r="AN501" t="s">
        <v>217</v>
      </c>
      <c r="AO501" t="s">
        <v>230</v>
      </c>
      <c r="AP501" s="114" t="str">
        <f t="shared" ca="1" si="8833"/>
        <v>\\(\\quad \\displaystyle 5\\frac{1}{9}　－　4\\frac{2}{9}　=　 \\)</v>
      </c>
      <c r="AQ501" t="str">
        <f t="shared" ca="1" si="7743"/>
        <v>\\(\\quad \\displaystyle 0\\frac{8}{9} \\)</v>
      </c>
      <c r="AS501" s="114" t="str">
        <f t="shared" ref="AS501" ca="1" si="8928">AP501</f>
        <v>\\(\\quad \\displaystyle 5\\frac{1}{9}　－　4\\frac{2}{9}　=　 \\)</v>
      </c>
      <c r="AT501" s="114" t="str">
        <f t="shared" ref="AT501" ca="1" si="8929">IF(O501="",AQ501,AQ502)</f>
        <v>\\(\\quad \\displaystyle 0\\frac{8}{9} \\)</v>
      </c>
      <c r="AU501" s="114" t="s">
        <v>60</v>
      </c>
      <c r="AV501" s="115" t="s">
        <v>222</v>
      </c>
      <c r="AW501" s="115" t="str">
        <f t="shared" ref="AW501" ca="1" si="8930">AS501</f>
        <v>\\(\\quad \\displaystyle 5\\frac{1}{9}　－　4\\frac{2}{9}　=　 \\)</v>
      </c>
      <c r="AX501" s="115" t="str">
        <f t="shared" ref="AX501" ca="1" si="8931">AT501</f>
        <v>\\(\\quad \\displaystyle 0\\frac{8}{9} \\)</v>
      </c>
      <c r="AY501" s="115" t="s">
        <v>62</v>
      </c>
      <c r="AZ501" s="116" t="str">
        <f t="shared" ref="AZ501" ca="1" si="8932">"INSERT INTO "&amp;AU501&amp;"(tangen,question,answer,editor,date,count) VALUES('"&amp;AV501&amp;"','"&amp;AW501&amp;"','"&amp;AX501&amp;"','"&amp;AY501&amp;"',NOW(),0);"</f>
        <v>INSERT INTO math(tangen,question,answer,editor,date,count) VALUES('m3900','\\(\\quad \\displaystyle 5\\frac{1}{9}　－　4\\frac{2}{9}　=　 \\)','\\(\\quad \\displaystyle 0\\frac{8}{9} \\)','harazono',NOW(),0);</v>
      </c>
      <c r="BG501" s="128">
        <f t="shared" ca="1" si="7749"/>
        <v>5</v>
      </c>
      <c r="BH501" s="22">
        <f t="shared" ref="BH501" ca="1" si="8933">RANDBETWEEN(1,BH502-1)</f>
        <v>1</v>
      </c>
      <c r="BI501" s="120" t="s">
        <v>235</v>
      </c>
      <c r="BJ501" s="128">
        <f t="shared" ref="BJ501" ca="1" si="8934">RANDBETWEEN(1,BG501-1)</f>
        <v>4</v>
      </c>
      <c r="BK501" s="22">
        <f t="shared" ref="BK501" ca="1" si="8935">RANDBETWEEN(1,BK502-1)</f>
        <v>2</v>
      </c>
      <c r="BL501">
        <f t="shared" ref="BL501" ca="1" si="8936">(BH501+BG501*BH502)</f>
        <v>46</v>
      </c>
      <c r="BM501">
        <f t="shared" ref="BM501" ca="1" si="8937">BK501+BJ501*BK502</f>
        <v>38</v>
      </c>
      <c r="BN501" s="114">
        <f t="shared" ref="BN501" ca="1" si="8938">(BH501+BG501*BH502)/BH502</f>
        <v>5.1111111111111107</v>
      </c>
      <c r="BO501" s="114">
        <f t="shared" ref="BO501" ca="1" si="8939">(BK501+BJ501*BK502)/BK502</f>
        <v>4.2222222222222223</v>
      </c>
      <c r="BP501" s="114" t="s">
        <v>26</v>
      </c>
      <c r="BQ501" s="129">
        <f t="shared" ref="BQ501" ca="1" si="8940">IF(BN501&gt;BO501,BG501,BJ501)</f>
        <v>5</v>
      </c>
      <c r="BR501" s="57">
        <f t="shared" ref="BR501" ca="1" si="8941">IF(BN501&gt;BO501,BH501,BK501)</f>
        <v>1</v>
      </c>
      <c r="BS501" s="114" t="str">
        <f t="shared" ref="BS501" si="8942">BI501</f>
        <v>　－　</v>
      </c>
      <c r="BT501" s="129">
        <f t="shared" ref="BT501" ca="1" si="8943">IF(BN501&lt;BO501,BG501,BJ501)</f>
        <v>4</v>
      </c>
      <c r="BU501" s="57">
        <f t="shared" ref="BU501" ca="1" si="8944">IF(BN501&lt;BO501,BH501,BK501)</f>
        <v>2</v>
      </c>
      <c r="BV501" s="27">
        <f t="shared" ref="BV501" ca="1" si="8945">IF(BN501&gt;BO501,BL501,BM501)</f>
        <v>46</v>
      </c>
      <c r="BW501" s="27">
        <f t="shared" ref="BW501" ca="1" si="8946">IF(BN501&lt;BO501,BL501,BM501)</f>
        <v>38</v>
      </c>
      <c r="BX501" s="58">
        <f t="shared" ref="BX501" ca="1" si="8947">BV501*BW502-BW501*BV502</f>
        <v>72</v>
      </c>
      <c r="BY501" s="114" t="s">
        <v>26</v>
      </c>
      <c r="BZ501" s="114" t="str">
        <f t="shared" ref="BZ501" ca="1" si="8948">IF(BX501&lt;0,"-","")</f>
        <v/>
      </c>
      <c r="CA501" s="30">
        <f t="shared" ca="1" si="7819"/>
        <v>72</v>
      </c>
      <c r="CB501" s="24">
        <f t="shared" ca="1" si="7766"/>
        <v>8</v>
      </c>
      <c r="CD501" s="128">
        <f t="shared" ref="CD501" ca="1" si="8949">QUOTIENT(CB501,CB502)</f>
        <v>0</v>
      </c>
      <c r="CE501" s="57">
        <f t="shared" ref="CE501" ca="1" si="8950">MOD(CB501,CB502)</f>
        <v>8</v>
      </c>
      <c r="CG501"/>
      <c r="CK501" s="5"/>
    </row>
    <row r="502" spans="2:89" ht="32" customHeight="1" x14ac:dyDescent="0.55000000000000004">
      <c r="B502" s="61"/>
      <c r="C502" s="131"/>
      <c r="D502" s="114"/>
      <c r="E502" s="114"/>
      <c r="F502" s="59">
        <f t="shared" ca="1" si="7781"/>
        <v>9</v>
      </c>
      <c r="G502" s="114"/>
      <c r="H502" s="114"/>
      <c r="I502" s="59">
        <f t="shared" ca="1" si="7784"/>
        <v>9</v>
      </c>
      <c r="J502" s="26"/>
      <c r="K502" s="114"/>
      <c r="L502" s="27">
        <f t="shared" ca="1" si="7786"/>
        <v>9</v>
      </c>
      <c r="M502" s="118"/>
      <c r="N502" s="54"/>
      <c r="O502" s="118"/>
      <c r="P502" s="118"/>
      <c r="Q502" s="121"/>
      <c r="R502" s="114"/>
      <c r="S502" s="122"/>
      <c r="T502" s="114"/>
      <c r="U502" s="122"/>
      <c r="V502" s="114"/>
      <c r="W502" s="120"/>
      <c r="X502" s="56"/>
      <c r="Y502" s="121"/>
      <c r="Z502" s="114"/>
      <c r="AA502" s="122"/>
      <c r="AB502" s="114"/>
      <c r="AC502" s="122"/>
      <c r="AD502" s="114"/>
      <c r="AE502" s="27"/>
      <c r="AF502" s="114"/>
      <c r="AG502" t="s">
        <v>230</v>
      </c>
      <c r="AH502" t="s">
        <v>250</v>
      </c>
      <c r="AI502" s="1" t="str">
        <f t="shared" ref="AI502" ca="1" si="8951">IF(O501="","",O501)</f>
        <v/>
      </c>
      <c r="AK502" s="1"/>
      <c r="AM502" s="1"/>
      <c r="AO502" t="s">
        <v>230</v>
      </c>
      <c r="AP502" s="114"/>
      <c r="AQ502" t="str">
        <f t="shared" ca="1" si="7743"/>
        <v>\\(\\quad \\displaystyle  \\)</v>
      </c>
      <c r="AS502" s="114"/>
      <c r="AT502" s="114"/>
      <c r="AU502" s="114"/>
      <c r="AV502" s="114"/>
      <c r="AW502" s="114"/>
      <c r="AX502" s="114"/>
      <c r="AY502" s="114"/>
      <c r="AZ502" s="117"/>
      <c r="BG502" s="128"/>
      <c r="BH502" s="23">
        <f t="shared" ca="1" si="7770"/>
        <v>9</v>
      </c>
      <c r="BI502" s="120"/>
      <c r="BJ502" s="128"/>
      <c r="BK502" s="23">
        <f t="shared" ca="1" si="2496"/>
        <v>9</v>
      </c>
      <c r="BL502">
        <f t="shared" ref="BL502" ca="1" si="8952">BH502</f>
        <v>9</v>
      </c>
      <c r="BM502">
        <f t="shared" ref="BM502" ca="1" si="8953">BK502</f>
        <v>9</v>
      </c>
      <c r="BN502" s="114"/>
      <c r="BO502" s="114"/>
      <c r="BP502" s="114"/>
      <c r="BQ502" s="129"/>
      <c r="BR502" s="55">
        <f t="shared" ref="BR502" ca="1" si="8954">IF(BN501&gt;BO501,BH502,BK502)</f>
        <v>9</v>
      </c>
      <c r="BS502" s="114"/>
      <c r="BT502" s="129"/>
      <c r="BU502" s="55">
        <f t="shared" ref="BU502" ca="1" si="8955">IF(BN501&lt;BO501,BH502,BK502)</f>
        <v>9</v>
      </c>
      <c r="BV502" s="27">
        <f t="shared" ref="BV502" ca="1" si="8956">IF(BN501&gt;BO501,BL502,BM502)</f>
        <v>9</v>
      </c>
      <c r="BW502" s="27">
        <f t="shared" ref="BW502" ca="1" si="8957">IF(BN501&lt;BO501,BL502,BM502)</f>
        <v>9</v>
      </c>
      <c r="BX502" s="27">
        <f t="shared" ref="BX502" ca="1" si="8958">BV502*BW502</f>
        <v>81</v>
      </c>
      <c r="BY502" s="114"/>
      <c r="BZ502" s="114"/>
      <c r="CA502">
        <f t="shared" ca="1" si="7819"/>
        <v>81</v>
      </c>
      <c r="CB502" s="25">
        <f t="shared" ca="1" si="7778"/>
        <v>9</v>
      </c>
      <c r="CD502" s="128"/>
      <c r="CE502" s="23">
        <f t="shared" ref="CE502" ca="1" si="8959">CB502</f>
        <v>9</v>
      </c>
      <c r="CG502"/>
      <c r="CK502" s="5"/>
    </row>
    <row r="503" spans="2:89" ht="32" customHeight="1" thickBot="1" x14ac:dyDescent="0.6">
      <c r="B503" s="61"/>
      <c r="C503" s="130" t="s">
        <v>219</v>
      </c>
      <c r="D503" s="114">
        <v>50</v>
      </c>
      <c r="E503" s="114">
        <f t="shared" ref="E503" ca="1" si="8960">BQ503</f>
        <v>7</v>
      </c>
      <c r="F503" s="60">
        <f t="shared" ca="1" si="7781"/>
        <v>4</v>
      </c>
      <c r="G503" s="114" t="str">
        <f t="shared" ref="G503" si="8961">BS503</f>
        <v>－</v>
      </c>
      <c r="H503" s="114">
        <f t="shared" ref="H503" ca="1" si="8962">BT503</f>
        <v>6</v>
      </c>
      <c r="I503" s="60">
        <f t="shared" ca="1" si="7784"/>
        <v>2</v>
      </c>
      <c r="J503" s="26"/>
      <c r="K503" s="114">
        <f t="shared" ref="K503" ca="1" si="8963">CD503</f>
        <v>0</v>
      </c>
      <c r="L503" s="58">
        <f t="shared" ca="1" si="7786"/>
        <v>7</v>
      </c>
      <c r="M503" s="118" t="str">
        <f t="shared" ca="1" si="7731"/>
        <v/>
      </c>
      <c r="N503" s="54"/>
      <c r="O503" s="118" t="str">
        <f t="shared" ref="O503" ca="1" si="8964">IF(L503=0,K503,"")</f>
        <v/>
      </c>
      <c r="P503" s="118" t="s">
        <v>250</v>
      </c>
      <c r="Q503" s="121">
        <f t="shared" ref="Q503" ca="1" si="8965">IF(E503="","",E503)</f>
        <v>7</v>
      </c>
      <c r="R503" s="114" t="s">
        <v>249</v>
      </c>
      <c r="S503" s="122">
        <f t="shared" ref="S503" ca="1" si="8966">F503</f>
        <v>4</v>
      </c>
      <c r="T503" s="114" t="s">
        <v>216</v>
      </c>
      <c r="U503" s="122">
        <f t="shared" ref="U503" ca="1" si="8967">F504</f>
        <v>9</v>
      </c>
      <c r="V503" s="114" t="s">
        <v>217</v>
      </c>
      <c r="W503" s="120" t="str">
        <f t="shared" ref="W503" si="8968">G503</f>
        <v>－</v>
      </c>
      <c r="X503" s="56"/>
      <c r="Y503" s="121">
        <f t="shared" ref="Y503" ca="1" si="8969">IF(H503="","",H503)</f>
        <v>6</v>
      </c>
      <c r="Z503" s="114" t="s">
        <v>249</v>
      </c>
      <c r="AA503" s="122">
        <f t="shared" ref="AA503" ca="1" si="8970">I503</f>
        <v>2</v>
      </c>
      <c r="AB503" s="114" t="s">
        <v>216</v>
      </c>
      <c r="AC503" s="122">
        <f t="shared" ref="AC503" ca="1" si="8971">I504</f>
        <v>3</v>
      </c>
      <c r="AD503" s="114" t="s">
        <v>217</v>
      </c>
      <c r="AE503" s="27"/>
      <c r="AF503" s="114" t="s">
        <v>233</v>
      </c>
      <c r="AG503" t="s">
        <v>230</v>
      </c>
      <c r="AH503" t="s">
        <v>250</v>
      </c>
      <c r="AI503" s="1">
        <f t="shared" ref="AI503" ca="1" si="8972">IF(K503="","",K503)</f>
        <v>0</v>
      </c>
      <c r="AJ503" t="s">
        <v>249</v>
      </c>
      <c r="AK503" s="1">
        <f t="shared" ref="AK503" ca="1" si="8973">L503</f>
        <v>7</v>
      </c>
      <c r="AL503" t="s">
        <v>216</v>
      </c>
      <c r="AM503" s="1">
        <f t="shared" ref="AM503" ca="1" si="8974">L504</f>
        <v>9</v>
      </c>
      <c r="AN503" t="s">
        <v>217</v>
      </c>
      <c r="AO503" t="s">
        <v>230</v>
      </c>
      <c r="AP503" s="114" t="str">
        <f t="shared" ca="1" si="8833"/>
        <v>\\(\\quad \\displaystyle 7\\frac{4}{9}－6\\frac{2}{3}　=　 \\)</v>
      </c>
      <c r="AQ503" t="str">
        <f t="shared" ca="1" si="7743"/>
        <v>\\(\\quad \\displaystyle 0\\frac{7}{9} \\)</v>
      </c>
      <c r="AS503" s="114" t="str">
        <f t="shared" ref="AS503" ca="1" si="8975">AP503</f>
        <v>\\(\\quad \\displaystyle 7\\frac{4}{9}－6\\frac{2}{3}　=　 \\)</v>
      </c>
      <c r="AT503" s="114" t="str">
        <f t="shared" ref="AT503" ca="1" si="8976">IF(O503="",AQ503,AQ504)</f>
        <v>\\(\\quad \\displaystyle 0\\frac{7}{9} \\)</v>
      </c>
      <c r="AU503" s="114" t="s">
        <v>60</v>
      </c>
      <c r="AV503" s="115" t="s">
        <v>222</v>
      </c>
      <c r="AW503" s="115" t="str">
        <f t="shared" ref="AW503" ca="1" si="8977">AS503</f>
        <v>\\(\\quad \\displaystyle 7\\frac{4}{9}－6\\frac{2}{3}　=　 \\)</v>
      </c>
      <c r="AX503" s="115" t="str">
        <f t="shared" ref="AX503" ca="1" si="8978">AT503</f>
        <v>\\(\\quad \\displaystyle 0\\frac{7}{9} \\)</v>
      </c>
      <c r="AY503" s="115" t="s">
        <v>62</v>
      </c>
      <c r="AZ503" s="116" t="str">
        <f t="shared" ref="AZ503" ca="1" si="8979">"INSERT INTO "&amp;AU503&amp;"(tangen,question,answer,editor,date,count) VALUES('"&amp;AV503&amp;"','"&amp;AW503&amp;"','"&amp;AX503&amp;"','"&amp;AY503&amp;"',NOW(),0);"</f>
        <v>INSERT INTO math(tangen,question,answer,editor,date,count) VALUES('m3900','\\(\\quad \\displaystyle 7\\frac{4}{9}－6\\frac{2}{3}　=　 \\)','\\(\\quad \\displaystyle 0\\frac{7}{9} \\)','harazono',NOW(),0);</v>
      </c>
      <c r="BG503" s="128">
        <f t="shared" ca="1" si="7749"/>
        <v>7</v>
      </c>
      <c r="BH503" s="22">
        <f t="shared" ref="BH503" ca="1" si="8980">RANDBETWEEN(1,BH504-1)</f>
        <v>4</v>
      </c>
      <c r="BI503" s="120" t="s">
        <v>160</v>
      </c>
      <c r="BJ503" s="128">
        <f t="shared" ref="BJ503" ca="1" si="8981">RANDBETWEEN(1,BG503-1)</f>
        <v>6</v>
      </c>
      <c r="BK503" s="22">
        <f t="shared" ref="BK503" ca="1" si="8982">RANDBETWEEN(1,BK504-1)</f>
        <v>2</v>
      </c>
      <c r="BL503">
        <f t="shared" ref="BL503" ca="1" si="8983">(BH503+BG503*BH504)</f>
        <v>67</v>
      </c>
      <c r="BM503">
        <f t="shared" ref="BM503" ca="1" si="8984">BK503+BJ503*BK504</f>
        <v>20</v>
      </c>
      <c r="BN503" s="114">
        <f t="shared" ref="BN503" ca="1" si="8985">(BH503+BG503*BH504)/BH504</f>
        <v>7.4444444444444446</v>
      </c>
      <c r="BO503" s="114">
        <f t="shared" ref="BO503" ca="1" si="8986">(BK503+BJ503*BK504)/BK504</f>
        <v>6.666666666666667</v>
      </c>
      <c r="BP503" s="114" t="s">
        <v>26</v>
      </c>
      <c r="BQ503" s="129">
        <f t="shared" ref="BQ503" ca="1" si="8987">IF(BN503&gt;BO503,BG503,BJ503)</f>
        <v>7</v>
      </c>
      <c r="BR503" s="57">
        <f t="shared" ref="BR503" ca="1" si="8988">IF(BN503&gt;BO503,BH503,BK503)</f>
        <v>4</v>
      </c>
      <c r="BS503" s="114" t="str">
        <f t="shared" ref="BS503" si="8989">BI503</f>
        <v>－</v>
      </c>
      <c r="BT503" s="129">
        <f t="shared" ref="BT503" ca="1" si="8990">IF(BN503&lt;BO503,BG503,BJ503)</f>
        <v>6</v>
      </c>
      <c r="BU503" s="57">
        <f t="shared" ref="BU503" ca="1" si="8991">IF(BN503&lt;BO503,BH503,BK503)</f>
        <v>2</v>
      </c>
      <c r="BV503" s="27">
        <f t="shared" ref="BV503" ca="1" si="8992">IF(BN503&gt;BO503,BL503,BM503)</f>
        <v>67</v>
      </c>
      <c r="BW503" s="27">
        <f t="shared" ref="BW503" ca="1" si="8993">IF(BN503&lt;BO503,BL503,BM503)</f>
        <v>20</v>
      </c>
      <c r="BX503" s="58">
        <f t="shared" ref="BX503" ca="1" si="8994">BV503*BW504-BW503*BV504</f>
        <v>21</v>
      </c>
      <c r="BY503" s="114" t="s">
        <v>26</v>
      </c>
      <c r="BZ503" s="114" t="str">
        <f t="shared" ref="BZ503" ca="1" si="8995">IF(BX503&lt;0,"-","")</f>
        <v/>
      </c>
      <c r="CA503" s="30">
        <f t="shared" ca="1" si="7819"/>
        <v>21</v>
      </c>
      <c r="CB503" s="24">
        <f t="shared" ca="1" si="7766"/>
        <v>7</v>
      </c>
      <c r="CD503" s="128">
        <f t="shared" ref="CD503" ca="1" si="8996">QUOTIENT(CB503,CB504)</f>
        <v>0</v>
      </c>
      <c r="CE503" s="57">
        <f t="shared" ref="CE503" ca="1" si="8997">MOD(CB503,CB504)</f>
        <v>7</v>
      </c>
      <c r="CG503"/>
      <c r="CK503" s="5"/>
    </row>
    <row r="504" spans="2:89" ht="32" customHeight="1" x14ac:dyDescent="0.55000000000000004">
      <c r="B504" s="61"/>
      <c r="C504" s="131"/>
      <c r="D504" s="114"/>
      <c r="E504" s="114"/>
      <c r="F504" s="59">
        <f t="shared" ca="1" si="7781"/>
        <v>9</v>
      </c>
      <c r="G504" s="114"/>
      <c r="H504" s="114"/>
      <c r="I504" s="59">
        <f t="shared" ca="1" si="7784"/>
        <v>3</v>
      </c>
      <c r="J504" s="26"/>
      <c r="K504" s="114"/>
      <c r="L504" s="27">
        <f t="shared" ca="1" si="7786"/>
        <v>9</v>
      </c>
      <c r="M504" s="118"/>
      <c r="N504" s="54"/>
      <c r="O504" s="118"/>
      <c r="P504" s="118"/>
      <c r="Q504" s="121"/>
      <c r="R504" s="114"/>
      <c r="S504" s="122"/>
      <c r="T504" s="114"/>
      <c r="U504" s="122"/>
      <c r="V504" s="114"/>
      <c r="W504" s="120"/>
      <c r="X504" s="56"/>
      <c r="Y504" s="121"/>
      <c r="Z504" s="114"/>
      <c r="AA504" s="122"/>
      <c r="AB504" s="114"/>
      <c r="AC504" s="122"/>
      <c r="AD504" s="114"/>
      <c r="AE504" s="27"/>
      <c r="AF504" s="114"/>
      <c r="AG504" t="s">
        <v>230</v>
      </c>
      <c r="AH504" t="s">
        <v>250</v>
      </c>
      <c r="AI504" s="1" t="str">
        <f t="shared" ref="AI504" ca="1" si="8998">IF(O503="","",O503)</f>
        <v/>
      </c>
      <c r="AK504" s="1"/>
      <c r="AM504" s="1"/>
      <c r="AO504" t="s">
        <v>230</v>
      </c>
      <c r="AP504" s="114"/>
      <c r="AQ504" t="str">
        <f t="shared" ca="1" si="7743"/>
        <v>\\(\\quad \\displaystyle  \\)</v>
      </c>
      <c r="AS504" s="114"/>
      <c r="AT504" s="114"/>
      <c r="AU504" s="114"/>
      <c r="AV504" s="114"/>
      <c r="AW504" s="114"/>
      <c r="AX504" s="114"/>
      <c r="AY504" s="114"/>
      <c r="AZ504" s="117"/>
      <c r="BG504" s="128"/>
      <c r="BH504" s="23">
        <f t="shared" ca="1" si="7770"/>
        <v>9</v>
      </c>
      <c r="BI504" s="120"/>
      <c r="BJ504" s="128"/>
      <c r="BK504" s="23">
        <f t="shared" ca="1" si="2496"/>
        <v>3</v>
      </c>
      <c r="BL504">
        <f t="shared" ref="BL504" ca="1" si="8999">BH504</f>
        <v>9</v>
      </c>
      <c r="BM504">
        <f t="shared" ref="BM504" ca="1" si="9000">BK504</f>
        <v>3</v>
      </c>
      <c r="BN504" s="114"/>
      <c r="BO504" s="114"/>
      <c r="BP504" s="114"/>
      <c r="BQ504" s="129"/>
      <c r="BR504" s="55">
        <f t="shared" ref="BR504" ca="1" si="9001">IF(BN503&gt;BO503,BH504,BK504)</f>
        <v>9</v>
      </c>
      <c r="BS504" s="114"/>
      <c r="BT504" s="129"/>
      <c r="BU504" s="55">
        <f t="shared" ref="BU504" ca="1" si="9002">IF(BN503&lt;BO503,BH504,BK504)</f>
        <v>3</v>
      </c>
      <c r="BV504" s="27">
        <f t="shared" ref="BV504" ca="1" si="9003">IF(BN503&gt;BO503,BL504,BM504)</f>
        <v>9</v>
      </c>
      <c r="BW504" s="27">
        <f t="shared" ref="BW504" ca="1" si="9004">IF(BN503&lt;BO503,BL504,BM504)</f>
        <v>3</v>
      </c>
      <c r="BX504" s="27">
        <f t="shared" ref="BX504" ca="1" si="9005">BV504*BW504</f>
        <v>27</v>
      </c>
      <c r="BY504" s="114"/>
      <c r="BZ504" s="114"/>
      <c r="CA504">
        <f t="shared" ca="1" si="7819"/>
        <v>27</v>
      </c>
      <c r="CB504" s="25">
        <f t="shared" ca="1" si="7778"/>
        <v>9</v>
      </c>
      <c r="CD504" s="128"/>
      <c r="CE504" s="23">
        <f t="shared" ref="CE504" ca="1" si="9006">CB504</f>
        <v>9</v>
      </c>
      <c r="CG504"/>
      <c r="CK504" s="5"/>
    </row>
    <row r="505" spans="2:89" ht="32" customHeight="1" thickBot="1" x14ac:dyDescent="0.6">
      <c r="B505" s="61"/>
      <c r="C505" s="130" t="s">
        <v>220</v>
      </c>
      <c r="D505" s="114">
        <v>1</v>
      </c>
      <c r="E505" s="114">
        <f ca="1">BQ505</f>
        <v>5</v>
      </c>
      <c r="F505" s="60">
        <f t="shared" ca="1" si="7781"/>
        <v>3</v>
      </c>
      <c r="G505" s="114" t="s">
        <v>237</v>
      </c>
      <c r="H505" s="114">
        <f ca="1">BT505</f>
        <v>2</v>
      </c>
      <c r="I505" s="60">
        <f t="shared" ca="1" si="7784"/>
        <v>1</v>
      </c>
      <c r="J505" s="26"/>
      <c r="K505" s="114">
        <f ca="1">CD505</f>
        <v>12</v>
      </c>
      <c r="L505" s="58">
        <f t="shared" ca="1" si="7786"/>
        <v>8</v>
      </c>
      <c r="M505" s="118" t="str">
        <f ca="1">IF(L506=1,"=","")</f>
        <v/>
      </c>
      <c r="N505" s="54"/>
      <c r="O505" s="118" t="str">
        <f ca="1">IF(L505=0,K505,"")</f>
        <v/>
      </c>
      <c r="P505" s="118" t="s">
        <v>250</v>
      </c>
      <c r="Q505" s="121">
        <f t="shared" ref="Q505" ca="1" si="9007">IF(E505="","",E505)</f>
        <v>5</v>
      </c>
      <c r="R505" s="114" t="s">
        <v>249</v>
      </c>
      <c r="S505" s="122">
        <f t="shared" ref="S505" ca="1" si="9008">F505</f>
        <v>3</v>
      </c>
      <c r="T505" s="114" t="s">
        <v>216</v>
      </c>
      <c r="U505" s="122">
        <f t="shared" ref="U505" ca="1" si="9009">F506</f>
        <v>5</v>
      </c>
      <c r="V505" s="114" t="s">
        <v>217</v>
      </c>
      <c r="W505" s="120" t="str">
        <f t="shared" ref="W505" si="9010">G505</f>
        <v>　×　</v>
      </c>
      <c r="X505" s="56"/>
      <c r="Y505" s="121">
        <f t="shared" ref="Y505" ca="1" si="9011">IF(H505="","",H505)</f>
        <v>2</v>
      </c>
      <c r="Z505" s="114" t="s">
        <v>249</v>
      </c>
      <c r="AA505" s="122">
        <f t="shared" ref="AA505" ca="1" si="9012">I505</f>
        <v>1</v>
      </c>
      <c r="AB505" s="114" t="s">
        <v>216</v>
      </c>
      <c r="AC505" s="122">
        <f t="shared" ref="AC505" ca="1" si="9013">I506</f>
        <v>5</v>
      </c>
      <c r="AD505" s="114" t="s">
        <v>217</v>
      </c>
      <c r="AE505" s="27"/>
      <c r="AF505" s="114" t="s">
        <v>233</v>
      </c>
      <c r="AG505" t="s">
        <v>230</v>
      </c>
      <c r="AH505" t="s">
        <v>250</v>
      </c>
      <c r="AI505" s="1">
        <f t="shared" ref="AI505" ca="1" si="9014">IF(K505="","",K505)</f>
        <v>12</v>
      </c>
      <c r="AJ505" t="s">
        <v>249</v>
      </c>
      <c r="AK505" s="1">
        <f t="shared" ref="AK505" ca="1" si="9015">L505</f>
        <v>8</v>
      </c>
      <c r="AL505" t="s">
        <v>216</v>
      </c>
      <c r="AM505" s="1">
        <f t="shared" ref="AM505" ca="1" si="9016">L506</f>
        <v>25</v>
      </c>
      <c r="AN505" t="s">
        <v>217</v>
      </c>
      <c r="AO505" t="s">
        <v>230</v>
      </c>
      <c r="AP505" s="114" t="str">
        <f t="shared" ca="1" si="8833"/>
        <v>\\(\\quad \\displaystyle 5\\frac{3}{5}　×　2\\frac{1}{5}　=　 \\)</v>
      </c>
      <c r="AQ505" t="str">
        <f t="shared" ca="1" si="7743"/>
        <v>\\(\\quad \\displaystyle 12\\frac{8}{25} \\)</v>
      </c>
      <c r="AS505" s="114" t="str">
        <f t="shared" ref="AS505" ca="1" si="9017">AP505</f>
        <v>\\(\\quad \\displaystyle 5\\frac{3}{5}　×　2\\frac{1}{5}　=　 \\)</v>
      </c>
      <c r="AT505" s="114" t="str">
        <f ca="1">IF(O505="",AQ505,AQ506)</f>
        <v>\\(\\quad \\displaystyle 12\\frac{8}{25} \\)</v>
      </c>
      <c r="AU505" s="114" t="s">
        <v>60</v>
      </c>
      <c r="AV505" s="115" t="s">
        <v>222</v>
      </c>
      <c r="AW505" s="115" t="str">
        <f ca="1">AS505</f>
        <v>\\(\\quad \\displaystyle 5\\frac{3}{5}　×　2\\frac{1}{5}　=　 \\)</v>
      </c>
      <c r="AX505" s="115" t="str">
        <f ca="1">AT505</f>
        <v>\\(\\quad \\displaystyle 12\\frac{8}{25} \\)</v>
      </c>
      <c r="AY505" s="115" t="s">
        <v>62</v>
      </c>
      <c r="AZ505" s="116" t="str">
        <f ca="1">"INSERT INTO "&amp;AU505&amp;"(tangen,question,answer,editor,date,count) VALUES('"&amp;AV505&amp;"','"&amp;AW505&amp;"','"&amp;AX505&amp;"','"&amp;AY505&amp;"',NOW(),0);"</f>
        <v>INSERT INTO math(tangen,question,answer,editor,date,count) VALUES('m3900','\\(\\quad \\displaystyle 5\\frac{3}{5}　×　2\\frac{1}{5}　=　 \\)','\\(\\quad \\displaystyle 12\\frac{8}{25} \\)','harazono',NOW(),0);</v>
      </c>
      <c r="BG505" s="128">
        <f ca="1">RANDBETWEEN(2,6)</f>
        <v>5</v>
      </c>
      <c r="BH505" s="22">
        <f ca="1">RANDBETWEEN(1,BH506-1)</f>
        <v>3</v>
      </c>
      <c r="BI505" s="120" t="s">
        <v>22</v>
      </c>
      <c r="BJ505" s="128">
        <f ca="1">RANDBETWEEN(1,BG505-1)</f>
        <v>2</v>
      </c>
      <c r="BK505" s="22">
        <f ca="1">RANDBETWEEN(1,BK506-1)</f>
        <v>1</v>
      </c>
      <c r="BL505">
        <f ca="1">(BH505+BG505*BH506)</f>
        <v>28</v>
      </c>
      <c r="BM505">
        <f ca="1">BK505+BJ505*BK506</f>
        <v>11</v>
      </c>
      <c r="BN505" s="114">
        <f ca="1">(BH505+BG505*BH506)/BH506</f>
        <v>5.6</v>
      </c>
      <c r="BO505" s="114">
        <f ca="1">(BK505+BJ505*BK506)/BK506</f>
        <v>2.2000000000000002</v>
      </c>
      <c r="BP505" s="114" t="s">
        <v>26</v>
      </c>
      <c r="BQ505" s="129">
        <f ca="1">IF(BN505&gt;BO505,BG505,BJ505)</f>
        <v>5</v>
      </c>
      <c r="BR505" s="57">
        <f ca="1">IF(BN505&gt;BO505,BH505,BK505)</f>
        <v>3</v>
      </c>
      <c r="BS505" s="114" t="str">
        <f>BI505</f>
        <v>×</v>
      </c>
      <c r="BT505" s="129">
        <f ca="1">IF(BN505&lt;BO505,BG505,BJ505)</f>
        <v>2</v>
      </c>
      <c r="BU505" s="57">
        <f ca="1">IF(BN505&lt;BO505,BH505,BK505)</f>
        <v>1</v>
      </c>
      <c r="BV505" s="27">
        <f ca="1">IF(BN505&gt;BO505,BL505,BM505)</f>
        <v>28</v>
      </c>
      <c r="BW505" s="27">
        <f ca="1">IF(BN505&lt;BO505,BL505,BM505)</f>
        <v>11</v>
      </c>
      <c r="BX505" s="58">
        <f ca="1">BV505*BW505</f>
        <v>308</v>
      </c>
      <c r="BY505" s="114" t="s">
        <v>26</v>
      </c>
      <c r="BZ505" s="114" t="str">
        <f ca="1">IF(BX505&lt;0,"-","")</f>
        <v/>
      </c>
      <c r="CA505" s="30">
        <f t="shared" ca="1" si="7819"/>
        <v>308</v>
      </c>
      <c r="CB505" s="24">
        <f ca="1">CA505/GCD(CA505,CA506)</f>
        <v>308</v>
      </c>
      <c r="CD505" s="128">
        <f ca="1">QUOTIENT(CB505,CB506)</f>
        <v>12</v>
      </c>
      <c r="CE505" s="57">
        <f ca="1">MOD(CB505,CB506)</f>
        <v>8</v>
      </c>
      <c r="CF505" s="25"/>
      <c r="CG505"/>
      <c r="CH505" s="5"/>
      <c r="CK505" s="5"/>
    </row>
    <row r="506" spans="2:89" ht="32" customHeight="1" x14ac:dyDescent="0.55000000000000004">
      <c r="B506" s="61"/>
      <c r="C506" s="131"/>
      <c r="D506" s="114"/>
      <c r="E506" s="114"/>
      <c r="F506" s="59">
        <f t="shared" ca="1" si="7781"/>
        <v>5</v>
      </c>
      <c r="G506" s="114"/>
      <c r="H506" s="114"/>
      <c r="I506" s="59">
        <f t="shared" ca="1" si="7784"/>
        <v>5</v>
      </c>
      <c r="J506" s="26"/>
      <c r="K506" s="114"/>
      <c r="L506" s="27">
        <f t="shared" ca="1" si="7786"/>
        <v>25</v>
      </c>
      <c r="M506" s="118"/>
      <c r="N506" s="54"/>
      <c r="O506" s="118"/>
      <c r="P506" s="118"/>
      <c r="Q506" s="121"/>
      <c r="R506" s="114"/>
      <c r="S506" s="122"/>
      <c r="T506" s="114"/>
      <c r="U506" s="122"/>
      <c r="V506" s="114"/>
      <c r="W506" s="120"/>
      <c r="X506" s="56"/>
      <c r="Y506" s="121"/>
      <c r="Z506" s="114"/>
      <c r="AA506" s="122"/>
      <c r="AB506" s="114"/>
      <c r="AC506" s="122"/>
      <c r="AD506" s="114"/>
      <c r="AE506" s="27"/>
      <c r="AF506" s="114"/>
      <c r="AG506" t="s">
        <v>230</v>
      </c>
      <c r="AH506" t="s">
        <v>250</v>
      </c>
      <c r="AI506" s="1" t="str">
        <f t="shared" ref="AI506" ca="1" si="9018">IF(O505="","",O505)</f>
        <v/>
      </c>
      <c r="AK506" s="1"/>
      <c r="AM506" s="1"/>
      <c r="AO506" t="s">
        <v>230</v>
      </c>
      <c r="AP506" s="114"/>
      <c r="AQ506" t="str">
        <f t="shared" ca="1" si="7743"/>
        <v>\\(\\quad \\displaystyle  \\)</v>
      </c>
      <c r="AS506" s="114"/>
      <c r="AT506" s="114"/>
      <c r="AU506" s="114"/>
      <c r="AV506" s="114"/>
      <c r="AW506" s="114"/>
      <c r="AX506" s="114"/>
      <c r="AY506" s="114"/>
      <c r="AZ506" s="117"/>
      <c r="BG506" s="128"/>
      <c r="BH506" s="23">
        <f ca="1">RANDBETWEEN(2,10)</f>
        <v>5</v>
      </c>
      <c r="BI506" s="120"/>
      <c r="BJ506" s="128"/>
      <c r="BK506" s="23">
        <f t="shared" ca="1" si="2496"/>
        <v>5</v>
      </c>
      <c r="BL506">
        <f ca="1">BH506</f>
        <v>5</v>
      </c>
      <c r="BM506">
        <f ca="1">BK506</f>
        <v>5</v>
      </c>
      <c r="BN506" s="114"/>
      <c r="BO506" s="114"/>
      <c r="BP506" s="114"/>
      <c r="BQ506" s="129"/>
      <c r="BR506" s="55">
        <f ca="1">IF(BN505&gt;BO505,BH506,BK506)</f>
        <v>5</v>
      </c>
      <c r="BS506" s="114"/>
      <c r="BT506" s="129"/>
      <c r="BU506" s="55">
        <f ca="1">IF(BN505&lt;BO505,BH506,BK506)</f>
        <v>5</v>
      </c>
      <c r="BV506" s="27">
        <f ca="1">IF(BN505&gt;BO505,BL506,BM506)</f>
        <v>5</v>
      </c>
      <c r="BW506" s="27">
        <f ca="1">IF(BN505&lt;BO505,BL506,BM506)</f>
        <v>5</v>
      </c>
      <c r="BX506" s="27">
        <f ca="1">BV506*BW506</f>
        <v>25</v>
      </c>
      <c r="BY506" s="114"/>
      <c r="BZ506" s="114"/>
      <c r="CA506">
        <f t="shared" ca="1" si="7819"/>
        <v>25</v>
      </c>
      <c r="CB506" s="25">
        <f ca="1">CA506/GCD(CA505,CA506)</f>
        <v>25</v>
      </c>
      <c r="CD506" s="128"/>
      <c r="CE506" s="23">
        <f ca="1">CB506</f>
        <v>25</v>
      </c>
      <c r="CF506" s="25"/>
      <c r="CG506"/>
      <c r="CH506" s="5"/>
      <c r="CK506" s="5"/>
    </row>
    <row r="507" spans="2:89" ht="32" customHeight="1" thickBot="1" x14ac:dyDescent="0.6">
      <c r="B507" s="61"/>
      <c r="C507" s="130" t="s">
        <v>220</v>
      </c>
      <c r="D507" s="114">
        <v>2</v>
      </c>
      <c r="E507" s="114">
        <f t="shared" ref="E507" ca="1" si="9019">BQ507</f>
        <v>4</v>
      </c>
      <c r="F507" s="60">
        <f t="shared" ref="F507:F514" ca="1" si="9020">BR507</f>
        <v>2</v>
      </c>
      <c r="G507" s="114" t="s">
        <v>237</v>
      </c>
      <c r="H507" s="114">
        <f t="shared" ref="H507" ca="1" si="9021">BT507</f>
        <v>1</v>
      </c>
      <c r="I507" s="60">
        <f t="shared" ref="I507:I514" ca="1" si="9022">BU507</f>
        <v>4</v>
      </c>
      <c r="J507" s="26"/>
      <c r="K507" s="114">
        <f t="shared" ref="K507" ca="1" si="9023">CD507</f>
        <v>8</v>
      </c>
      <c r="L507" s="58">
        <f t="shared" ref="L507:L514" ca="1" si="9024">CE507</f>
        <v>2</v>
      </c>
      <c r="M507" s="118" t="str">
        <f t="shared" ref="M507" ca="1" si="9025">IF(L508=1,"=","")</f>
        <v/>
      </c>
      <c r="N507" s="54"/>
      <c r="O507" s="118" t="str">
        <f t="shared" ref="O507" ca="1" si="9026">IF(L507=0,K507,"")</f>
        <v/>
      </c>
      <c r="P507" s="118" t="s">
        <v>250</v>
      </c>
      <c r="Q507" s="121">
        <f t="shared" ref="Q507" ca="1" si="9027">IF(E507="","",E507)</f>
        <v>4</v>
      </c>
      <c r="R507" s="114" t="s">
        <v>249</v>
      </c>
      <c r="S507" s="122">
        <f t="shared" ref="S507" ca="1" si="9028">F507</f>
        <v>2</v>
      </c>
      <c r="T507" s="114" t="s">
        <v>216</v>
      </c>
      <c r="U507" s="122">
        <f t="shared" ref="U507" ca="1" si="9029">F508</f>
        <v>3</v>
      </c>
      <c r="V507" s="114" t="s">
        <v>217</v>
      </c>
      <c r="W507" s="120" t="str">
        <f t="shared" ref="W507" si="9030">G507</f>
        <v>　×　</v>
      </c>
      <c r="X507" s="56"/>
      <c r="Y507" s="121">
        <f t="shared" ref="Y507" ca="1" si="9031">IF(H507="","",H507)</f>
        <v>1</v>
      </c>
      <c r="Z507" s="114" t="s">
        <v>249</v>
      </c>
      <c r="AA507" s="122">
        <f t="shared" ref="AA507" ca="1" si="9032">I507</f>
        <v>4</v>
      </c>
      <c r="AB507" s="114" t="s">
        <v>216</v>
      </c>
      <c r="AC507" s="122">
        <f t="shared" ref="AC507" ca="1" si="9033">I508</f>
        <v>5</v>
      </c>
      <c r="AD507" s="114" t="s">
        <v>217</v>
      </c>
      <c r="AE507" s="27"/>
      <c r="AF507" s="114" t="s">
        <v>233</v>
      </c>
      <c r="AG507" t="s">
        <v>230</v>
      </c>
      <c r="AH507" t="s">
        <v>250</v>
      </c>
      <c r="AI507" s="1">
        <f t="shared" ref="AI507" ca="1" si="9034">IF(K507="","",K507)</f>
        <v>8</v>
      </c>
      <c r="AJ507" t="s">
        <v>249</v>
      </c>
      <c r="AK507" s="1">
        <f t="shared" ref="AK507" ca="1" si="9035">L507</f>
        <v>2</v>
      </c>
      <c r="AL507" t="s">
        <v>216</v>
      </c>
      <c r="AM507" s="1">
        <f t="shared" ref="AM507" ca="1" si="9036">L508</f>
        <v>5</v>
      </c>
      <c r="AN507" t="s">
        <v>217</v>
      </c>
      <c r="AO507" t="s">
        <v>230</v>
      </c>
      <c r="AP507" s="114" t="str">
        <f t="shared" ca="1" si="8833"/>
        <v>\\(\\quad \\displaystyle 4\\frac{2}{3}　×　1\\frac{4}{5}　=　 \\)</v>
      </c>
      <c r="AQ507" t="str">
        <f t="shared" ca="1" si="7743"/>
        <v>\\(\\quad \\displaystyle 8\\frac{2}{5} \\)</v>
      </c>
      <c r="AS507" s="114" t="str">
        <f t="shared" ref="AS507" ca="1" si="9037">AP507</f>
        <v>\\(\\quad \\displaystyle 4\\frac{2}{3}　×　1\\frac{4}{5}　=　 \\)</v>
      </c>
      <c r="AT507" s="114" t="str">
        <f t="shared" ref="AT507" ca="1" si="9038">IF(O507="",AQ507,AQ508)</f>
        <v>\\(\\quad \\displaystyle 8\\frac{2}{5} \\)</v>
      </c>
      <c r="AU507" s="114" t="s">
        <v>60</v>
      </c>
      <c r="AV507" s="115" t="s">
        <v>222</v>
      </c>
      <c r="AW507" s="115" t="str">
        <f t="shared" ref="AW507" ca="1" si="9039">AS507</f>
        <v>\\(\\quad \\displaystyle 4\\frac{2}{3}　×　1\\frac{4}{5}　=　 \\)</v>
      </c>
      <c r="AX507" s="115" t="str">
        <f t="shared" ref="AX507" ca="1" si="9040">AT507</f>
        <v>\\(\\quad \\displaystyle 8\\frac{2}{5} \\)</v>
      </c>
      <c r="AY507" s="115" t="s">
        <v>62</v>
      </c>
      <c r="AZ507" s="116" t="str">
        <f t="shared" ref="AZ507" ca="1" si="9041">"INSERT INTO "&amp;AU507&amp;"(tangen,question,answer,editor,date,count) VALUES('"&amp;AV507&amp;"','"&amp;AW507&amp;"','"&amp;AX507&amp;"','"&amp;AY507&amp;"',NOW(),0);"</f>
        <v>INSERT INTO math(tangen,question,answer,editor,date,count) VALUES('m3900','\\(\\quad \\displaystyle 4\\frac{2}{3}　×　1\\frac{4}{5}　=　 \\)','\\(\\quad \\displaystyle 8\\frac{2}{5} \\)','harazono',NOW(),0);</v>
      </c>
      <c r="BG507" s="128">
        <f t="shared" ref="BG507" ca="1" si="9042">RANDBETWEEN(2,6)</f>
        <v>4</v>
      </c>
      <c r="BH507" s="22">
        <f t="shared" ref="BH507" ca="1" si="9043">RANDBETWEEN(1,BH508-1)</f>
        <v>2</v>
      </c>
      <c r="BI507" s="120" t="s">
        <v>22</v>
      </c>
      <c r="BJ507" s="128">
        <f t="shared" ref="BJ507" ca="1" si="9044">RANDBETWEEN(1,BG507-1)</f>
        <v>1</v>
      </c>
      <c r="BK507" s="22">
        <f t="shared" ref="BK507" ca="1" si="9045">RANDBETWEEN(1,BK508-1)</f>
        <v>4</v>
      </c>
      <c r="BL507">
        <f t="shared" ref="BL507" ca="1" si="9046">(BH507+BG507*BH508)</f>
        <v>14</v>
      </c>
      <c r="BM507">
        <f t="shared" ref="BM507" ca="1" si="9047">BK507+BJ507*BK508</f>
        <v>9</v>
      </c>
      <c r="BN507" s="114">
        <f t="shared" ref="BN507" ca="1" si="9048">(BH507+BG507*BH508)/BH508</f>
        <v>4.666666666666667</v>
      </c>
      <c r="BO507" s="114">
        <f t="shared" ref="BO507" ca="1" si="9049">(BK507+BJ507*BK508)/BK508</f>
        <v>1.8</v>
      </c>
      <c r="BP507" s="114" t="s">
        <v>26</v>
      </c>
      <c r="BQ507" s="129">
        <f t="shared" ref="BQ507" ca="1" si="9050">IF(BN507&gt;BO507,BG507,BJ507)</f>
        <v>4</v>
      </c>
      <c r="BR507" s="57">
        <f t="shared" ref="BR507" ca="1" si="9051">IF(BN507&gt;BO507,BH507,BK507)</f>
        <v>2</v>
      </c>
      <c r="BS507" s="114" t="str">
        <f t="shared" ref="BS507" si="9052">BI507</f>
        <v>×</v>
      </c>
      <c r="BT507" s="129">
        <f t="shared" ref="BT507" ca="1" si="9053">IF(BN507&lt;BO507,BG507,BJ507)</f>
        <v>1</v>
      </c>
      <c r="BU507" s="57">
        <f t="shared" ref="BU507" ca="1" si="9054">IF(BN507&lt;BO507,BH507,BK507)</f>
        <v>4</v>
      </c>
      <c r="BV507" s="27">
        <f t="shared" ref="BV507" ca="1" si="9055">IF(BN507&gt;BO507,BL507,BM507)</f>
        <v>14</v>
      </c>
      <c r="BW507" s="27">
        <f t="shared" ref="BW507" ca="1" si="9056">IF(BN507&lt;BO507,BL507,BM507)</f>
        <v>9</v>
      </c>
      <c r="BX507" s="58">
        <f t="shared" ref="BX507:BX514" ca="1" si="9057">BV507*BW507</f>
        <v>126</v>
      </c>
      <c r="BY507" s="114" t="s">
        <v>26</v>
      </c>
      <c r="BZ507" s="114" t="str">
        <f t="shared" ref="BZ507" ca="1" si="9058">IF(BX507&lt;0,"-","")</f>
        <v/>
      </c>
      <c r="CA507" s="30">
        <f t="shared" ref="CA507:CA514" ca="1" si="9059">ABS(BX507)</f>
        <v>126</v>
      </c>
      <c r="CB507" s="24">
        <f t="shared" ref="CB507" ca="1" si="9060">CA507/GCD(CA507,CA508)</f>
        <v>42</v>
      </c>
      <c r="CD507" s="128">
        <f t="shared" ref="CD507" ca="1" si="9061">QUOTIENT(CB507,CB508)</f>
        <v>8</v>
      </c>
      <c r="CE507" s="57">
        <f t="shared" ref="CE507" ca="1" si="9062">MOD(CB507,CB508)</f>
        <v>2</v>
      </c>
      <c r="CF507" s="25"/>
      <c r="CG507"/>
      <c r="CH507" s="5"/>
      <c r="CK507" s="5"/>
    </row>
    <row r="508" spans="2:89" ht="32" customHeight="1" x14ac:dyDescent="0.55000000000000004">
      <c r="B508" s="61"/>
      <c r="C508" s="131"/>
      <c r="D508" s="114"/>
      <c r="E508" s="114"/>
      <c r="F508" s="59">
        <f t="shared" ca="1" si="9020"/>
        <v>3</v>
      </c>
      <c r="G508" s="114"/>
      <c r="H508" s="114"/>
      <c r="I508" s="59">
        <f t="shared" ca="1" si="9022"/>
        <v>5</v>
      </c>
      <c r="J508" s="26"/>
      <c r="K508" s="114"/>
      <c r="L508" s="27">
        <f t="shared" ca="1" si="9024"/>
        <v>5</v>
      </c>
      <c r="M508" s="118"/>
      <c r="N508" s="54"/>
      <c r="O508" s="118"/>
      <c r="P508" s="118"/>
      <c r="Q508" s="121"/>
      <c r="R508" s="114"/>
      <c r="S508" s="122"/>
      <c r="T508" s="114"/>
      <c r="U508" s="122"/>
      <c r="V508" s="114"/>
      <c r="W508" s="120"/>
      <c r="X508" s="56"/>
      <c r="Y508" s="121"/>
      <c r="Z508" s="114"/>
      <c r="AA508" s="122"/>
      <c r="AB508" s="114"/>
      <c r="AC508" s="122"/>
      <c r="AD508" s="114"/>
      <c r="AE508" s="27"/>
      <c r="AF508" s="114"/>
      <c r="AG508" t="s">
        <v>230</v>
      </c>
      <c r="AH508" t="s">
        <v>250</v>
      </c>
      <c r="AI508" s="1" t="str">
        <f t="shared" ref="AI508" ca="1" si="9063">IF(O507="","",O507)</f>
        <v/>
      </c>
      <c r="AK508" s="1"/>
      <c r="AM508" s="1"/>
      <c r="AO508" t="s">
        <v>230</v>
      </c>
      <c r="AP508" s="114"/>
      <c r="AQ508" t="str">
        <f t="shared" ca="1" si="7743"/>
        <v>\\(\\quad \\displaystyle  \\)</v>
      </c>
      <c r="AS508" s="114"/>
      <c r="AT508" s="114"/>
      <c r="AU508" s="114"/>
      <c r="AV508" s="114"/>
      <c r="AW508" s="114"/>
      <c r="AX508" s="114"/>
      <c r="AY508" s="114"/>
      <c r="AZ508" s="117"/>
      <c r="BG508" s="128"/>
      <c r="BH508" s="23">
        <f t="shared" ref="BH508" ca="1" si="9064">RANDBETWEEN(2,10)</f>
        <v>3</v>
      </c>
      <c r="BI508" s="120"/>
      <c r="BJ508" s="128"/>
      <c r="BK508" s="23">
        <f t="shared" ca="1" si="2496"/>
        <v>5</v>
      </c>
      <c r="BL508">
        <f t="shared" ref="BL508" ca="1" si="9065">BH508</f>
        <v>3</v>
      </c>
      <c r="BM508">
        <f t="shared" ref="BM508" ca="1" si="9066">BK508</f>
        <v>5</v>
      </c>
      <c r="BN508" s="114"/>
      <c r="BO508" s="114"/>
      <c r="BP508" s="114"/>
      <c r="BQ508" s="129"/>
      <c r="BR508" s="55">
        <f t="shared" ref="BR508" ca="1" si="9067">IF(BN507&gt;BO507,BH508,BK508)</f>
        <v>3</v>
      </c>
      <c r="BS508" s="114"/>
      <c r="BT508" s="129"/>
      <c r="BU508" s="55">
        <f t="shared" ref="BU508" ca="1" si="9068">IF(BN507&lt;BO507,BH508,BK508)</f>
        <v>5</v>
      </c>
      <c r="BV508" s="27">
        <f t="shared" ref="BV508" ca="1" si="9069">IF(BN507&gt;BO507,BL508,BM508)</f>
        <v>3</v>
      </c>
      <c r="BW508" s="27">
        <f t="shared" ref="BW508" ca="1" si="9070">IF(BN507&lt;BO507,BL508,BM508)</f>
        <v>5</v>
      </c>
      <c r="BX508" s="27">
        <f t="shared" ca="1" si="9057"/>
        <v>15</v>
      </c>
      <c r="BY508" s="114"/>
      <c r="BZ508" s="114"/>
      <c r="CA508">
        <f t="shared" ca="1" si="9059"/>
        <v>15</v>
      </c>
      <c r="CB508" s="25">
        <f t="shared" ref="CB508" ca="1" si="9071">CA508/GCD(CA507,CA508)</f>
        <v>5</v>
      </c>
      <c r="CD508" s="128"/>
      <c r="CE508" s="23">
        <f t="shared" ref="CE508" ca="1" si="9072">CB508</f>
        <v>5</v>
      </c>
      <c r="CF508" s="25"/>
      <c r="CG508"/>
      <c r="CH508" s="5"/>
      <c r="CK508" s="5"/>
    </row>
    <row r="509" spans="2:89" ht="32" customHeight="1" thickBot="1" x14ac:dyDescent="0.6">
      <c r="B509" s="61"/>
      <c r="C509" s="130" t="s">
        <v>220</v>
      </c>
      <c r="D509" s="114">
        <v>3</v>
      </c>
      <c r="E509" s="114">
        <f t="shared" ref="E509" ca="1" si="9073">BQ509</f>
        <v>4</v>
      </c>
      <c r="F509" s="60">
        <f t="shared" ca="1" si="9020"/>
        <v>4</v>
      </c>
      <c r="G509" s="114" t="s">
        <v>237</v>
      </c>
      <c r="H509" s="114">
        <f t="shared" ref="H509" ca="1" si="9074">BT509</f>
        <v>1</v>
      </c>
      <c r="I509" s="60">
        <f t="shared" ca="1" si="9022"/>
        <v>1</v>
      </c>
      <c r="J509" s="26"/>
      <c r="K509" s="114">
        <f t="shared" ref="K509" ca="1" si="9075">CD509</f>
        <v>5</v>
      </c>
      <c r="L509" s="58">
        <f t="shared" ca="1" si="9024"/>
        <v>19</v>
      </c>
      <c r="M509" s="118" t="str">
        <f t="shared" ref="M509" ca="1" si="9076">IF(L510=1,"=","")</f>
        <v/>
      </c>
      <c r="N509" s="54"/>
      <c r="O509" s="118" t="str">
        <f t="shared" ref="O509" ca="1" si="9077">IF(L509=0,K509,"")</f>
        <v/>
      </c>
      <c r="P509" s="118" t="s">
        <v>250</v>
      </c>
      <c r="Q509" s="121">
        <f t="shared" ref="Q509" ca="1" si="9078">IF(E509="","",E509)</f>
        <v>4</v>
      </c>
      <c r="R509" s="114" t="s">
        <v>249</v>
      </c>
      <c r="S509" s="122">
        <f t="shared" ref="S509" ca="1" si="9079">F509</f>
        <v>4</v>
      </c>
      <c r="T509" s="114" t="s">
        <v>216</v>
      </c>
      <c r="U509" s="122">
        <f t="shared" ref="U509" ca="1" si="9080">F510</f>
        <v>5</v>
      </c>
      <c r="V509" s="114" t="s">
        <v>217</v>
      </c>
      <c r="W509" s="120" t="str">
        <f t="shared" ref="W509" si="9081">G509</f>
        <v>　×　</v>
      </c>
      <c r="X509" s="56"/>
      <c r="Y509" s="121">
        <f t="shared" ref="Y509" ca="1" si="9082">IF(H509="","",H509)</f>
        <v>1</v>
      </c>
      <c r="Z509" s="114" t="s">
        <v>249</v>
      </c>
      <c r="AA509" s="122">
        <f t="shared" ref="AA509" ca="1" si="9083">I509</f>
        <v>1</v>
      </c>
      <c r="AB509" s="114" t="s">
        <v>216</v>
      </c>
      <c r="AC509" s="122">
        <f t="shared" ref="AC509" ca="1" si="9084">I510</f>
        <v>5</v>
      </c>
      <c r="AD509" s="114" t="s">
        <v>217</v>
      </c>
      <c r="AE509" s="27"/>
      <c r="AF509" s="114" t="s">
        <v>233</v>
      </c>
      <c r="AG509" t="s">
        <v>230</v>
      </c>
      <c r="AH509" t="s">
        <v>250</v>
      </c>
      <c r="AI509" s="1">
        <f t="shared" ref="AI509" ca="1" si="9085">IF(K509="","",K509)</f>
        <v>5</v>
      </c>
      <c r="AJ509" t="s">
        <v>249</v>
      </c>
      <c r="AK509" s="1">
        <f t="shared" ref="AK509" ca="1" si="9086">L509</f>
        <v>19</v>
      </c>
      <c r="AL509" t="s">
        <v>216</v>
      </c>
      <c r="AM509" s="1">
        <f t="shared" ref="AM509" ca="1" si="9087">L510</f>
        <v>25</v>
      </c>
      <c r="AN509" t="s">
        <v>217</v>
      </c>
      <c r="AO509" t="s">
        <v>230</v>
      </c>
      <c r="AP509" s="114" t="str">
        <f t="shared" ca="1" si="8833"/>
        <v>\\(\\quad \\displaystyle 4\\frac{4}{5}　×　1\\frac{1}{5}　=　 \\)</v>
      </c>
      <c r="AQ509" t="str">
        <f t="shared" ca="1" si="7743"/>
        <v>\\(\\quad \\displaystyle 5\\frac{19}{25} \\)</v>
      </c>
      <c r="AS509" s="114" t="str">
        <f t="shared" ref="AS509" ca="1" si="9088">AP509</f>
        <v>\\(\\quad \\displaystyle 4\\frac{4}{5}　×　1\\frac{1}{5}　=　 \\)</v>
      </c>
      <c r="AT509" s="114" t="str">
        <f t="shared" ref="AT509" ca="1" si="9089">IF(O509="",AQ509,AQ510)</f>
        <v>\\(\\quad \\displaystyle 5\\frac{19}{25} \\)</v>
      </c>
      <c r="AU509" s="114" t="s">
        <v>60</v>
      </c>
      <c r="AV509" s="115" t="s">
        <v>222</v>
      </c>
      <c r="AW509" s="115" t="str">
        <f t="shared" ref="AW509" ca="1" si="9090">AS509</f>
        <v>\\(\\quad \\displaystyle 4\\frac{4}{5}　×　1\\frac{1}{5}　=　 \\)</v>
      </c>
      <c r="AX509" s="115" t="str">
        <f t="shared" ref="AX509" ca="1" si="9091">AT509</f>
        <v>\\(\\quad \\displaystyle 5\\frac{19}{25} \\)</v>
      </c>
      <c r="AY509" s="115" t="s">
        <v>62</v>
      </c>
      <c r="AZ509" s="116" t="str">
        <f t="shared" ref="AZ509" ca="1" si="9092">"INSERT INTO "&amp;AU509&amp;"(tangen,question,answer,editor,date,count) VALUES('"&amp;AV509&amp;"','"&amp;AW509&amp;"','"&amp;AX509&amp;"','"&amp;AY509&amp;"',NOW(),0);"</f>
        <v>INSERT INTO math(tangen,question,answer,editor,date,count) VALUES('m3900','\\(\\quad \\displaystyle 4\\frac{4}{5}　×　1\\frac{1}{5}　=　 \\)','\\(\\quad \\displaystyle 5\\frac{19}{25} \\)','harazono',NOW(),0);</v>
      </c>
      <c r="BG509" s="128">
        <f t="shared" ref="BG509" ca="1" si="9093">RANDBETWEEN(2,6)</f>
        <v>4</v>
      </c>
      <c r="BH509" s="22">
        <f t="shared" ref="BH509" ca="1" si="9094">RANDBETWEEN(1,BH510-1)</f>
        <v>4</v>
      </c>
      <c r="BI509" s="120" t="s">
        <v>22</v>
      </c>
      <c r="BJ509" s="128">
        <f t="shared" ref="BJ509" ca="1" si="9095">RANDBETWEEN(1,BG509-1)</f>
        <v>1</v>
      </c>
      <c r="BK509" s="22">
        <f t="shared" ref="BK509" ca="1" si="9096">RANDBETWEEN(1,BK510-1)</f>
        <v>1</v>
      </c>
      <c r="BL509">
        <f t="shared" ref="BL509" ca="1" si="9097">(BH509+BG509*BH510)</f>
        <v>24</v>
      </c>
      <c r="BM509">
        <f t="shared" ref="BM509" ca="1" si="9098">BK509+BJ509*BK510</f>
        <v>6</v>
      </c>
      <c r="BN509" s="114">
        <f t="shared" ref="BN509" ca="1" si="9099">(BH509+BG509*BH510)/BH510</f>
        <v>4.8</v>
      </c>
      <c r="BO509" s="114">
        <f t="shared" ref="BO509" ca="1" si="9100">(BK509+BJ509*BK510)/BK510</f>
        <v>1.2</v>
      </c>
      <c r="BP509" s="114" t="s">
        <v>26</v>
      </c>
      <c r="BQ509" s="129">
        <f t="shared" ref="BQ509" ca="1" si="9101">IF(BN509&gt;BO509,BG509,BJ509)</f>
        <v>4</v>
      </c>
      <c r="BR509" s="57">
        <f t="shared" ref="BR509" ca="1" si="9102">IF(BN509&gt;BO509,BH509,BK509)</f>
        <v>4</v>
      </c>
      <c r="BS509" s="114" t="str">
        <f t="shared" ref="BS509" si="9103">BI509</f>
        <v>×</v>
      </c>
      <c r="BT509" s="129">
        <f t="shared" ref="BT509" ca="1" si="9104">IF(BN509&lt;BO509,BG509,BJ509)</f>
        <v>1</v>
      </c>
      <c r="BU509" s="57">
        <f t="shared" ref="BU509" ca="1" si="9105">IF(BN509&lt;BO509,BH509,BK509)</f>
        <v>1</v>
      </c>
      <c r="BV509" s="27">
        <f t="shared" ref="BV509" ca="1" si="9106">IF(BN509&gt;BO509,BL509,BM509)</f>
        <v>24</v>
      </c>
      <c r="BW509" s="27">
        <f t="shared" ref="BW509" ca="1" si="9107">IF(BN509&lt;BO509,BL509,BM509)</f>
        <v>6</v>
      </c>
      <c r="BX509" s="58">
        <f t="shared" ca="1" si="9057"/>
        <v>144</v>
      </c>
      <c r="BY509" s="114" t="s">
        <v>26</v>
      </c>
      <c r="BZ509" s="114" t="str">
        <f t="shared" ref="BZ509" ca="1" si="9108">IF(BX509&lt;0,"-","")</f>
        <v/>
      </c>
      <c r="CA509" s="30">
        <f t="shared" ca="1" si="9059"/>
        <v>144</v>
      </c>
      <c r="CB509" s="24">
        <f t="shared" ref="CB509" ca="1" si="9109">CA509/GCD(CA509,CA510)</f>
        <v>144</v>
      </c>
      <c r="CD509" s="128">
        <f t="shared" ref="CD509" ca="1" si="9110">QUOTIENT(CB509,CB510)</f>
        <v>5</v>
      </c>
      <c r="CE509" s="57">
        <f t="shared" ref="CE509" ca="1" si="9111">MOD(CB509,CB510)</f>
        <v>19</v>
      </c>
      <c r="CF509" s="25"/>
      <c r="CG509"/>
      <c r="CH509" s="5"/>
      <c r="CK509" s="5"/>
    </row>
    <row r="510" spans="2:89" ht="32" customHeight="1" x14ac:dyDescent="0.55000000000000004">
      <c r="B510" s="61"/>
      <c r="C510" s="131"/>
      <c r="D510" s="114"/>
      <c r="E510" s="114"/>
      <c r="F510" s="59">
        <f t="shared" ca="1" si="9020"/>
        <v>5</v>
      </c>
      <c r="G510" s="114"/>
      <c r="H510" s="114"/>
      <c r="I510" s="59">
        <f t="shared" ca="1" si="9022"/>
        <v>5</v>
      </c>
      <c r="J510" s="26"/>
      <c r="K510" s="114"/>
      <c r="L510" s="27">
        <f t="shared" ca="1" si="9024"/>
        <v>25</v>
      </c>
      <c r="M510" s="118"/>
      <c r="N510" s="54"/>
      <c r="O510" s="118"/>
      <c r="P510" s="118"/>
      <c r="Q510" s="121"/>
      <c r="R510" s="114"/>
      <c r="S510" s="122"/>
      <c r="T510" s="114"/>
      <c r="U510" s="122"/>
      <c r="V510" s="114"/>
      <c r="W510" s="120"/>
      <c r="X510" s="56"/>
      <c r="Y510" s="121"/>
      <c r="Z510" s="114"/>
      <c r="AA510" s="122"/>
      <c r="AB510" s="114"/>
      <c r="AC510" s="122"/>
      <c r="AD510" s="114"/>
      <c r="AE510" s="27"/>
      <c r="AF510" s="114"/>
      <c r="AG510" t="s">
        <v>230</v>
      </c>
      <c r="AH510" t="s">
        <v>250</v>
      </c>
      <c r="AI510" s="1" t="str">
        <f t="shared" ref="AI510" ca="1" si="9112">IF(O509="","",O509)</f>
        <v/>
      </c>
      <c r="AK510" s="1"/>
      <c r="AM510" s="1"/>
      <c r="AO510" t="s">
        <v>230</v>
      </c>
      <c r="AP510" s="114"/>
      <c r="AQ510" t="str">
        <f t="shared" ca="1" si="7743"/>
        <v>\\(\\quad \\displaystyle  \\)</v>
      </c>
      <c r="AS510" s="114"/>
      <c r="AT510" s="114"/>
      <c r="AU510" s="114"/>
      <c r="AV510" s="114"/>
      <c r="AW510" s="114"/>
      <c r="AX510" s="114"/>
      <c r="AY510" s="114"/>
      <c r="AZ510" s="117"/>
      <c r="BG510" s="128"/>
      <c r="BH510" s="23">
        <f t="shared" ref="BH510" ca="1" si="9113">RANDBETWEEN(2,10)</f>
        <v>5</v>
      </c>
      <c r="BI510" s="120"/>
      <c r="BJ510" s="128"/>
      <c r="BK510" s="23">
        <f t="shared" ca="1" si="2496"/>
        <v>5</v>
      </c>
      <c r="BL510">
        <f t="shared" ref="BL510" ca="1" si="9114">BH510</f>
        <v>5</v>
      </c>
      <c r="BM510">
        <f t="shared" ref="BM510" ca="1" si="9115">BK510</f>
        <v>5</v>
      </c>
      <c r="BN510" s="114"/>
      <c r="BO510" s="114"/>
      <c r="BP510" s="114"/>
      <c r="BQ510" s="129"/>
      <c r="BR510" s="55">
        <f t="shared" ref="BR510" ca="1" si="9116">IF(BN509&gt;BO509,BH510,BK510)</f>
        <v>5</v>
      </c>
      <c r="BS510" s="114"/>
      <c r="BT510" s="129"/>
      <c r="BU510" s="55">
        <f t="shared" ref="BU510" ca="1" si="9117">IF(BN509&lt;BO509,BH510,BK510)</f>
        <v>5</v>
      </c>
      <c r="BV510" s="27">
        <f t="shared" ref="BV510" ca="1" si="9118">IF(BN509&gt;BO509,BL510,BM510)</f>
        <v>5</v>
      </c>
      <c r="BW510" s="27">
        <f t="shared" ref="BW510" ca="1" si="9119">IF(BN509&lt;BO509,BL510,BM510)</f>
        <v>5</v>
      </c>
      <c r="BX510" s="27">
        <f t="shared" ca="1" si="9057"/>
        <v>25</v>
      </c>
      <c r="BY510" s="114"/>
      <c r="BZ510" s="114"/>
      <c r="CA510">
        <f t="shared" ca="1" si="9059"/>
        <v>25</v>
      </c>
      <c r="CB510" s="25">
        <f t="shared" ref="CB510" ca="1" si="9120">CA510/GCD(CA509,CA510)</f>
        <v>25</v>
      </c>
      <c r="CD510" s="128"/>
      <c r="CE510" s="23">
        <f t="shared" ref="CE510" ca="1" si="9121">CB510</f>
        <v>25</v>
      </c>
      <c r="CF510" s="25"/>
      <c r="CG510"/>
      <c r="CH510" s="5"/>
      <c r="CK510" s="5"/>
    </row>
    <row r="511" spans="2:89" ht="32" customHeight="1" thickBot="1" x14ac:dyDescent="0.6">
      <c r="B511" s="61"/>
      <c r="C511" s="130" t="s">
        <v>220</v>
      </c>
      <c r="D511" s="114">
        <v>4</v>
      </c>
      <c r="E511" s="114">
        <f t="shared" ref="E511" ca="1" si="9122">BQ511</f>
        <v>6</v>
      </c>
      <c r="F511" s="60">
        <f t="shared" ca="1" si="9020"/>
        <v>7</v>
      </c>
      <c r="G511" s="114" t="s">
        <v>237</v>
      </c>
      <c r="H511" s="114">
        <f t="shared" ref="H511" ca="1" si="9123">BT511</f>
        <v>1</v>
      </c>
      <c r="I511" s="60">
        <f t="shared" ca="1" si="9022"/>
        <v>1</v>
      </c>
      <c r="J511" s="26"/>
      <c r="K511" s="114">
        <f t="shared" ref="K511" ca="1" si="9124">CD511</f>
        <v>8</v>
      </c>
      <c r="L511" s="58">
        <f t="shared" ca="1" si="9024"/>
        <v>1</v>
      </c>
      <c r="M511" s="118" t="str">
        <f t="shared" ref="M511" ca="1" si="9125">IF(L512=1,"=","")</f>
        <v/>
      </c>
      <c r="N511" s="54"/>
      <c r="O511" s="118" t="str">
        <f t="shared" ref="O511" ca="1" si="9126">IF(L511=0,K511,"")</f>
        <v/>
      </c>
      <c r="P511" s="118" t="s">
        <v>250</v>
      </c>
      <c r="Q511" s="121">
        <f t="shared" ref="Q511" ca="1" si="9127">IF(E511="","",E511)</f>
        <v>6</v>
      </c>
      <c r="R511" s="114" t="s">
        <v>249</v>
      </c>
      <c r="S511" s="122">
        <f t="shared" ref="S511" ca="1" si="9128">F511</f>
        <v>7</v>
      </c>
      <c r="T511" s="114" t="s">
        <v>216</v>
      </c>
      <c r="U511" s="122">
        <f t="shared" ref="U511" ca="1" si="9129">F512</f>
        <v>8</v>
      </c>
      <c r="V511" s="114" t="s">
        <v>217</v>
      </c>
      <c r="W511" s="120" t="str">
        <f t="shared" ref="W511" si="9130">G511</f>
        <v>　×　</v>
      </c>
      <c r="X511" s="56"/>
      <c r="Y511" s="121">
        <f t="shared" ref="Y511" ca="1" si="9131">IF(H511="","",H511)</f>
        <v>1</v>
      </c>
      <c r="Z511" s="114" t="s">
        <v>249</v>
      </c>
      <c r="AA511" s="122">
        <f t="shared" ref="AA511" ca="1" si="9132">I511</f>
        <v>1</v>
      </c>
      <c r="AB511" s="114" t="s">
        <v>216</v>
      </c>
      <c r="AC511" s="122">
        <f t="shared" ref="AC511" ca="1" si="9133">I512</f>
        <v>6</v>
      </c>
      <c r="AD511" s="114" t="s">
        <v>217</v>
      </c>
      <c r="AE511" s="27"/>
      <c r="AF511" s="114" t="s">
        <v>233</v>
      </c>
      <c r="AG511" t="s">
        <v>230</v>
      </c>
      <c r="AH511" t="s">
        <v>250</v>
      </c>
      <c r="AI511" s="1">
        <f t="shared" ref="AI511" ca="1" si="9134">IF(K511="","",K511)</f>
        <v>8</v>
      </c>
      <c r="AJ511" t="s">
        <v>249</v>
      </c>
      <c r="AK511" s="1">
        <f t="shared" ref="AK511" ca="1" si="9135">L511</f>
        <v>1</v>
      </c>
      <c r="AL511" t="s">
        <v>216</v>
      </c>
      <c r="AM511" s="1">
        <f t="shared" ref="AM511" ca="1" si="9136">L512</f>
        <v>48</v>
      </c>
      <c r="AN511" t="s">
        <v>217</v>
      </c>
      <c r="AO511" t="s">
        <v>230</v>
      </c>
      <c r="AP511" s="114" t="str">
        <f t="shared" ca="1" si="8833"/>
        <v>\\(\\quad \\displaystyle 6\\frac{7}{8}　×　1\\frac{1}{6}　=　 \\)</v>
      </c>
      <c r="AQ511" t="str">
        <f t="shared" ca="1" si="7743"/>
        <v>\\(\\quad \\displaystyle 8\\frac{1}{48} \\)</v>
      </c>
      <c r="AS511" s="114" t="str">
        <f t="shared" ref="AS511" ca="1" si="9137">AP511</f>
        <v>\\(\\quad \\displaystyle 6\\frac{7}{8}　×　1\\frac{1}{6}　=　 \\)</v>
      </c>
      <c r="AT511" s="114" t="str">
        <f t="shared" ref="AT511" ca="1" si="9138">IF(O511="",AQ511,AQ512)</f>
        <v>\\(\\quad \\displaystyle 8\\frac{1}{48} \\)</v>
      </c>
      <c r="AU511" s="114" t="s">
        <v>60</v>
      </c>
      <c r="AV511" s="115" t="s">
        <v>222</v>
      </c>
      <c r="AW511" s="115" t="str">
        <f t="shared" ref="AW511" ca="1" si="9139">AS511</f>
        <v>\\(\\quad \\displaystyle 6\\frac{7}{8}　×　1\\frac{1}{6}　=　 \\)</v>
      </c>
      <c r="AX511" s="115" t="str">
        <f t="shared" ref="AX511" ca="1" si="9140">AT511</f>
        <v>\\(\\quad \\displaystyle 8\\frac{1}{48} \\)</v>
      </c>
      <c r="AY511" s="115" t="s">
        <v>62</v>
      </c>
      <c r="AZ511" s="116" t="str">
        <f t="shared" ref="AZ511" ca="1" si="9141">"INSERT INTO "&amp;AU511&amp;"(tangen,question,answer,editor,date,count) VALUES('"&amp;AV511&amp;"','"&amp;AW511&amp;"','"&amp;AX511&amp;"','"&amp;AY511&amp;"',NOW(),0);"</f>
        <v>INSERT INTO math(tangen,question,answer,editor,date,count) VALUES('m3900','\\(\\quad \\displaystyle 6\\frac{7}{8}　×　1\\frac{1}{6}　=　 \\)','\\(\\quad \\displaystyle 8\\frac{1}{48} \\)','harazono',NOW(),0);</v>
      </c>
      <c r="BG511" s="128">
        <f t="shared" ref="BG511" ca="1" si="9142">RANDBETWEEN(2,6)</f>
        <v>6</v>
      </c>
      <c r="BH511" s="22">
        <f t="shared" ref="BH511" ca="1" si="9143">RANDBETWEEN(1,BH512-1)</f>
        <v>7</v>
      </c>
      <c r="BI511" s="120" t="s">
        <v>22</v>
      </c>
      <c r="BJ511" s="128">
        <f t="shared" ref="BJ511" ca="1" si="9144">RANDBETWEEN(1,BG511-1)</f>
        <v>1</v>
      </c>
      <c r="BK511" s="22">
        <f t="shared" ref="BK511" ca="1" si="9145">RANDBETWEEN(1,BK512-1)</f>
        <v>1</v>
      </c>
      <c r="BL511">
        <f t="shared" ref="BL511" ca="1" si="9146">(BH511+BG511*BH512)</f>
        <v>55</v>
      </c>
      <c r="BM511">
        <f t="shared" ref="BM511" ca="1" si="9147">BK511+BJ511*BK512</f>
        <v>7</v>
      </c>
      <c r="BN511" s="114">
        <f t="shared" ref="BN511" ca="1" si="9148">(BH511+BG511*BH512)/BH512</f>
        <v>6.875</v>
      </c>
      <c r="BO511" s="114">
        <f t="shared" ref="BO511" ca="1" si="9149">(BK511+BJ511*BK512)/BK512</f>
        <v>1.1666666666666667</v>
      </c>
      <c r="BP511" s="114" t="s">
        <v>26</v>
      </c>
      <c r="BQ511" s="129">
        <f t="shared" ref="BQ511" ca="1" si="9150">IF(BN511&gt;BO511,BG511,BJ511)</f>
        <v>6</v>
      </c>
      <c r="BR511" s="57">
        <f t="shared" ref="BR511" ca="1" si="9151">IF(BN511&gt;BO511,BH511,BK511)</f>
        <v>7</v>
      </c>
      <c r="BS511" s="114" t="str">
        <f t="shared" ref="BS511" si="9152">BI511</f>
        <v>×</v>
      </c>
      <c r="BT511" s="129">
        <f t="shared" ref="BT511" ca="1" si="9153">IF(BN511&lt;BO511,BG511,BJ511)</f>
        <v>1</v>
      </c>
      <c r="BU511" s="57">
        <f t="shared" ref="BU511" ca="1" si="9154">IF(BN511&lt;BO511,BH511,BK511)</f>
        <v>1</v>
      </c>
      <c r="BV511" s="27">
        <f t="shared" ref="BV511" ca="1" si="9155">IF(BN511&gt;BO511,BL511,BM511)</f>
        <v>55</v>
      </c>
      <c r="BW511" s="27">
        <f t="shared" ref="BW511" ca="1" si="9156">IF(BN511&lt;BO511,BL511,BM511)</f>
        <v>7</v>
      </c>
      <c r="BX511" s="58">
        <f t="shared" ca="1" si="9057"/>
        <v>385</v>
      </c>
      <c r="BY511" s="114" t="s">
        <v>26</v>
      </c>
      <c r="BZ511" s="114" t="str">
        <f t="shared" ref="BZ511" ca="1" si="9157">IF(BX511&lt;0,"-","")</f>
        <v/>
      </c>
      <c r="CA511" s="30">
        <f t="shared" ca="1" si="9059"/>
        <v>385</v>
      </c>
      <c r="CB511" s="24">
        <f t="shared" ref="CB511" ca="1" si="9158">CA511/GCD(CA511,CA512)</f>
        <v>385</v>
      </c>
      <c r="CD511" s="128">
        <f t="shared" ref="CD511" ca="1" si="9159">QUOTIENT(CB511,CB512)</f>
        <v>8</v>
      </c>
      <c r="CE511" s="57">
        <f t="shared" ref="CE511" ca="1" si="9160">MOD(CB511,CB512)</f>
        <v>1</v>
      </c>
      <c r="CF511" s="25"/>
      <c r="CG511"/>
      <c r="CH511" s="5"/>
      <c r="CK511" s="5"/>
    </row>
    <row r="512" spans="2:89" ht="32" customHeight="1" x14ac:dyDescent="0.55000000000000004">
      <c r="B512" s="61"/>
      <c r="C512" s="131"/>
      <c r="D512" s="114"/>
      <c r="E512" s="114"/>
      <c r="F512" s="59">
        <f t="shared" ca="1" si="9020"/>
        <v>8</v>
      </c>
      <c r="G512" s="114"/>
      <c r="H512" s="114"/>
      <c r="I512" s="59">
        <f t="shared" ca="1" si="9022"/>
        <v>6</v>
      </c>
      <c r="J512" s="26"/>
      <c r="K512" s="114"/>
      <c r="L512" s="27">
        <f t="shared" ca="1" si="9024"/>
        <v>48</v>
      </c>
      <c r="M512" s="118"/>
      <c r="N512" s="54"/>
      <c r="O512" s="118"/>
      <c r="P512" s="118"/>
      <c r="Q512" s="121"/>
      <c r="R512" s="114"/>
      <c r="S512" s="122"/>
      <c r="T512" s="114"/>
      <c r="U512" s="122"/>
      <c r="V512" s="114"/>
      <c r="W512" s="120"/>
      <c r="X512" s="56"/>
      <c r="Y512" s="121"/>
      <c r="Z512" s="114"/>
      <c r="AA512" s="122"/>
      <c r="AB512" s="114"/>
      <c r="AC512" s="122"/>
      <c r="AD512" s="114"/>
      <c r="AE512" s="27"/>
      <c r="AF512" s="114"/>
      <c r="AG512" t="s">
        <v>230</v>
      </c>
      <c r="AH512" t="s">
        <v>250</v>
      </c>
      <c r="AI512" s="1" t="str">
        <f t="shared" ref="AI512" ca="1" si="9161">IF(O511="","",O511)</f>
        <v/>
      </c>
      <c r="AK512" s="1"/>
      <c r="AM512" s="1"/>
      <c r="AO512" t="s">
        <v>230</v>
      </c>
      <c r="AP512" s="114"/>
      <c r="AQ512" t="str">
        <f t="shared" ca="1" si="7743"/>
        <v>\\(\\quad \\displaystyle  \\)</v>
      </c>
      <c r="AS512" s="114"/>
      <c r="AT512" s="114"/>
      <c r="AU512" s="114"/>
      <c r="AV512" s="114"/>
      <c r="AW512" s="114"/>
      <c r="AX512" s="114"/>
      <c r="AY512" s="114"/>
      <c r="AZ512" s="117"/>
      <c r="BG512" s="128"/>
      <c r="BH512" s="23">
        <f t="shared" ref="BH512" ca="1" si="9162">RANDBETWEEN(2,10)</f>
        <v>8</v>
      </c>
      <c r="BI512" s="120"/>
      <c r="BJ512" s="128"/>
      <c r="BK512" s="23">
        <f t="shared" ca="1" si="2496"/>
        <v>6</v>
      </c>
      <c r="BL512">
        <f t="shared" ref="BL512" ca="1" si="9163">BH512</f>
        <v>8</v>
      </c>
      <c r="BM512">
        <f t="shared" ref="BM512" ca="1" si="9164">BK512</f>
        <v>6</v>
      </c>
      <c r="BN512" s="114"/>
      <c r="BO512" s="114"/>
      <c r="BP512" s="114"/>
      <c r="BQ512" s="129"/>
      <c r="BR512" s="55">
        <f t="shared" ref="BR512" ca="1" si="9165">IF(BN511&gt;BO511,BH512,BK512)</f>
        <v>8</v>
      </c>
      <c r="BS512" s="114"/>
      <c r="BT512" s="129"/>
      <c r="BU512" s="55">
        <f t="shared" ref="BU512" ca="1" si="9166">IF(BN511&lt;BO511,BH512,BK512)</f>
        <v>6</v>
      </c>
      <c r="BV512" s="27">
        <f t="shared" ref="BV512" ca="1" si="9167">IF(BN511&gt;BO511,BL512,BM512)</f>
        <v>8</v>
      </c>
      <c r="BW512" s="27">
        <f t="shared" ref="BW512" ca="1" si="9168">IF(BN511&lt;BO511,BL512,BM512)</f>
        <v>6</v>
      </c>
      <c r="BX512" s="27">
        <f t="shared" ca="1" si="9057"/>
        <v>48</v>
      </c>
      <c r="BY512" s="114"/>
      <c r="BZ512" s="114"/>
      <c r="CA512">
        <f t="shared" ca="1" si="9059"/>
        <v>48</v>
      </c>
      <c r="CB512" s="25">
        <f t="shared" ref="CB512" ca="1" si="9169">CA512/GCD(CA511,CA512)</f>
        <v>48</v>
      </c>
      <c r="CD512" s="128"/>
      <c r="CE512" s="23">
        <f t="shared" ref="CE512" ca="1" si="9170">CB512</f>
        <v>48</v>
      </c>
      <c r="CF512" s="25"/>
      <c r="CG512"/>
      <c r="CH512" s="5"/>
      <c r="CK512" s="5"/>
    </row>
    <row r="513" spans="2:89" ht="32" customHeight="1" thickBot="1" x14ac:dyDescent="0.6">
      <c r="B513" s="61"/>
      <c r="C513" s="130" t="s">
        <v>220</v>
      </c>
      <c r="D513" s="114">
        <v>5</v>
      </c>
      <c r="E513" s="114">
        <f t="shared" ref="E513" ca="1" si="9171">BQ513</f>
        <v>2</v>
      </c>
      <c r="F513" s="60">
        <f t="shared" ca="1" si="9020"/>
        <v>2</v>
      </c>
      <c r="G513" s="114" t="s">
        <v>237</v>
      </c>
      <c r="H513" s="114">
        <f t="shared" ref="H513" ca="1" si="9172">BT513</f>
        <v>1</v>
      </c>
      <c r="I513" s="60">
        <f t="shared" ca="1" si="9022"/>
        <v>1</v>
      </c>
      <c r="J513" s="26"/>
      <c r="K513" s="114">
        <f t="shared" ref="K513" ca="1" si="9173">CD513</f>
        <v>3</v>
      </c>
      <c r="L513" s="58">
        <f t="shared" ca="1" si="9024"/>
        <v>5</v>
      </c>
      <c r="M513" s="118" t="str">
        <f t="shared" ref="M513" ca="1" si="9174">IF(L514=1,"=","")</f>
        <v/>
      </c>
      <c r="N513" s="54"/>
      <c r="O513" s="118" t="str">
        <f t="shared" ref="O513" ca="1" si="9175">IF(L513=0,K513,"")</f>
        <v/>
      </c>
      <c r="P513" s="118" t="s">
        <v>250</v>
      </c>
      <c r="Q513" s="121">
        <f t="shared" ref="Q513" ca="1" si="9176">IF(E513="","",E513)</f>
        <v>2</v>
      </c>
      <c r="R513" s="114" t="s">
        <v>249</v>
      </c>
      <c r="S513" s="122">
        <f t="shared" ref="S513" ca="1" si="9177">F513</f>
        <v>2</v>
      </c>
      <c r="T513" s="114" t="s">
        <v>216</v>
      </c>
      <c r="U513" s="122">
        <f t="shared" ref="U513" ca="1" si="9178">F514</f>
        <v>3</v>
      </c>
      <c r="V513" s="114" t="s">
        <v>217</v>
      </c>
      <c r="W513" s="120" t="str">
        <f t="shared" ref="W513" si="9179">G513</f>
        <v>　×　</v>
      </c>
      <c r="X513" s="56"/>
      <c r="Y513" s="121">
        <f t="shared" ref="Y513" ca="1" si="9180">IF(H513="","",H513)</f>
        <v>1</v>
      </c>
      <c r="Z513" s="114" t="s">
        <v>249</v>
      </c>
      <c r="AA513" s="122">
        <f t="shared" ref="AA513" ca="1" si="9181">I513</f>
        <v>1</v>
      </c>
      <c r="AB513" s="114" t="s">
        <v>216</v>
      </c>
      <c r="AC513" s="122">
        <f t="shared" ref="AC513" ca="1" si="9182">I514</f>
        <v>3</v>
      </c>
      <c r="AD513" s="114" t="s">
        <v>217</v>
      </c>
      <c r="AE513" s="27"/>
      <c r="AF513" s="114" t="s">
        <v>233</v>
      </c>
      <c r="AG513" t="s">
        <v>230</v>
      </c>
      <c r="AH513" t="s">
        <v>250</v>
      </c>
      <c r="AI513" s="1">
        <f t="shared" ref="AI513" ca="1" si="9183">IF(K513="","",K513)</f>
        <v>3</v>
      </c>
      <c r="AJ513" t="s">
        <v>249</v>
      </c>
      <c r="AK513" s="1">
        <f t="shared" ref="AK513" ca="1" si="9184">L513</f>
        <v>5</v>
      </c>
      <c r="AL513" t="s">
        <v>216</v>
      </c>
      <c r="AM513" s="1">
        <f t="shared" ref="AM513" ca="1" si="9185">L514</f>
        <v>9</v>
      </c>
      <c r="AN513" t="s">
        <v>217</v>
      </c>
      <c r="AO513" t="s">
        <v>230</v>
      </c>
      <c r="AP513" s="114" t="str">
        <f t="shared" ca="1" si="8833"/>
        <v>\\(\\quad \\displaystyle 2\\frac{2}{3}　×　1\\frac{1}{3}　=　 \\)</v>
      </c>
      <c r="AQ513" t="str">
        <f t="shared" ca="1" si="7743"/>
        <v>\\(\\quad \\displaystyle 3\\frac{5}{9} \\)</v>
      </c>
      <c r="AS513" s="114" t="str">
        <f t="shared" ref="AS513" ca="1" si="9186">AP513</f>
        <v>\\(\\quad \\displaystyle 2\\frac{2}{3}　×　1\\frac{1}{3}　=　 \\)</v>
      </c>
      <c r="AT513" s="114" t="str">
        <f t="shared" ref="AT513" ca="1" si="9187">IF(O513="",AQ513,AQ514)</f>
        <v>\\(\\quad \\displaystyle 3\\frac{5}{9} \\)</v>
      </c>
      <c r="AU513" s="114" t="s">
        <v>60</v>
      </c>
      <c r="AV513" s="115" t="s">
        <v>222</v>
      </c>
      <c r="AW513" s="115" t="str">
        <f t="shared" ref="AW513" ca="1" si="9188">AS513</f>
        <v>\\(\\quad \\displaystyle 2\\frac{2}{3}　×　1\\frac{1}{3}　=　 \\)</v>
      </c>
      <c r="AX513" s="115" t="str">
        <f t="shared" ref="AX513" ca="1" si="9189">AT513</f>
        <v>\\(\\quad \\displaystyle 3\\frac{5}{9} \\)</v>
      </c>
      <c r="AY513" s="115" t="s">
        <v>62</v>
      </c>
      <c r="AZ513" s="116" t="str">
        <f t="shared" ref="AZ513" ca="1" si="9190">"INSERT INTO "&amp;AU513&amp;"(tangen,question,answer,editor,date,count) VALUES('"&amp;AV513&amp;"','"&amp;AW513&amp;"','"&amp;AX513&amp;"','"&amp;AY513&amp;"',NOW(),0);"</f>
        <v>INSERT INTO math(tangen,question,answer,editor,date,count) VALUES('m3900','\\(\\quad \\displaystyle 2\\frac{2}{3}　×　1\\frac{1}{3}　=　 \\)','\\(\\quad \\displaystyle 3\\frac{5}{9} \\)','harazono',NOW(),0);</v>
      </c>
      <c r="BG513" s="128">
        <f t="shared" ref="BG513" ca="1" si="9191">RANDBETWEEN(2,6)</f>
        <v>2</v>
      </c>
      <c r="BH513" s="22">
        <f t="shared" ref="BH513" ca="1" si="9192">RANDBETWEEN(1,BH514-1)</f>
        <v>2</v>
      </c>
      <c r="BI513" s="120" t="s">
        <v>22</v>
      </c>
      <c r="BJ513" s="128">
        <f t="shared" ref="BJ513" ca="1" si="9193">RANDBETWEEN(1,BG513-1)</f>
        <v>1</v>
      </c>
      <c r="BK513" s="22">
        <f t="shared" ref="BK513" ca="1" si="9194">RANDBETWEEN(1,BK514-1)</f>
        <v>1</v>
      </c>
      <c r="BL513">
        <f t="shared" ref="BL513" ca="1" si="9195">(BH513+BG513*BH514)</f>
        <v>8</v>
      </c>
      <c r="BM513">
        <f t="shared" ref="BM513" ca="1" si="9196">BK513+BJ513*BK514</f>
        <v>4</v>
      </c>
      <c r="BN513" s="114">
        <f t="shared" ref="BN513" ca="1" si="9197">(BH513+BG513*BH514)/BH514</f>
        <v>2.6666666666666665</v>
      </c>
      <c r="BO513" s="114">
        <f t="shared" ref="BO513" ca="1" si="9198">(BK513+BJ513*BK514)/BK514</f>
        <v>1.3333333333333333</v>
      </c>
      <c r="BP513" s="114" t="s">
        <v>26</v>
      </c>
      <c r="BQ513" s="129">
        <f t="shared" ref="BQ513" ca="1" si="9199">IF(BN513&gt;BO513,BG513,BJ513)</f>
        <v>2</v>
      </c>
      <c r="BR513" s="57">
        <f t="shared" ref="BR513" ca="1" si="9200">IF(BN513&gt;BO513,BH513,BK513)</f>
        <v>2</v>
      </c>
      <c r="BS513" s="114" t="str">
        <f t="shared" ref="BS513" si="9201">BI513</f>
        <v>×</v>
      </c>
      <c r="BT513" s="129">
        <f t="shared" ref="BT513" ca="1" si="9202">IF(BN513&lt;BO513,BG513,BJ513)</f>
        <v>1</v>
      </c>
      <c r="BU513" s="57">
        <f t="shared" ref="BU513" ca="1" si="9203">IF(BN513&lt;BO513,BH513,BK513)</f>
        <v>1</v>
      </c>
      <c r="BV513" s="27">
        <f t="shared" ref="BV513" ca="1" si="9204">IF(BN513&gt;BO513,BL513,BM513)</f>
        <v>8</v>
      </c>
      <c r="BW513" s="27">
        <f t="shared" ref="BW513" ca="1" si="9205">IF(BN513&lt;BO513,BL513,BM513)</f>
        <v>4</v>
      </c>
      <c r="BX513" s="58">
        <f t="shared" ca="1" si="9057"/>
        <v>32</v>
      </c>
      <c r="BY513" s="114" t="s">
        <v>26</v>
      </c>
      <c r="BZ513" s="114" t="str">
        <f t="shared" ref="BZ513" ca="1" si="9206">IF(BX513&lt;0,"-","")</f>
        <v/>
      </c>
      <c r="CA513" s="30">
        <f t="shared" ca="1" si="9059"/>
        <v>32</v>
      </c>
      <c r="CB513" s="24">
        <f t="shared" ref="CB513" ca="1" si="9207">CA513/GCD(CA513,CA514)</f>
        <v>32</v>
      </c>
      <c r="CD513" s="128">
        <f t="shared" ref="CD513" ca="1" si="9208">QUOTIENT(CB513,CB514)</f>
        <v>3</v>
      </c>
      <c r="CE513" s="57">
        <f t="shared" ref="CE513" ca="1" si="9209">MOD(CB513,CB514)</f>
        <v>5</v>
      </c>
      <c r="CF513" s="25"/>
      <c r="CG513"/>
      <c r="CH513" s="5"/>
      <c r="CK513" s="5"/>
    </row>
    <row r="514" spans="2:89" ht="32" customHeight="1" x14ac:dyDescent="0.55000000000000004">
      <c r="B514" s="61"/>
      <c r="C514" s="131"/>
      <c r="D514" s="114"/>
      <c r="E514" s="114"/>
      <c r="F514" s="59">
        <f t="shared" ca="1" si="9020"/>
        <v>3</v>
      </c>
      <c r="G514" s="114"/>
      <c r="H514" s="114"/>
      <c r="I514" s="59">
        <f t="shared" ca="1" si="9022"/>
        <v>3</v>
      </c>
      <c r="J514" s="26"/>
      <c r="K514" s="114"/>
      <c r="L514" s="27">
        <f t="shared" ca="1" si="9024"/>
        <v>9</v>
      </c>
      <c r="M514" s="118"/>
      <c r="N514" s="54"/>
      <c r="O514" s="118"/>
      <c r="P514" s="118"/>
      <c r="Q514" s="121"/>
      <c r="R514" s="114"/>
      <c r="S514" s="122"/>
      <c r="T514" s="114"/>
      <c r="U514" s="122"/>
      <c r="V514" s="114"/>
      <c r="W514" s="120"/>
      <c r="X514" s="56"/>
      <c r="Y514" s="121"/>
      <c r="Z514" s="114"/>
      <c r="AA514" s="122"/>
      <c r="AB514" s="114"/>
      <c r="AC514" s="122"/>
      <c r="AD514" s="114"/>
      <c r="AE514" s="27"/>
      <c r="AF514" s="114"/>
      <c r="AG514" t="s">
        <v>230</v>
      </c>
      <c r="AH514" t="s">
        <v>250</v>
      </c>
      <c r="AI514" s="1" t="str">
        <f t="shared" ref="AI514" ca="1" si="9210">IF(O513="","",O513)</f>
        <v/>
      </c>
      <c r="AK514" s="1"/>
      <c r="AM514" s="1"/>
      <c r="AO514" t="s">
        <v>230</v>
      </c>
      <c r="AP514" s="114"/>
      <c r="AQ514" t="str">
        <f t="shared" ca="1" si="7743"/>
        <v>\\(\\quad \\displaystyle  \\)</v>
      </c>
      <c r="AS514" s="114"/>
      <c r="AT514" s="114"/>
      <c r="AU514" s="114"/>
      <c r="AV514" s="114"/>
      <c r="AW514" s="114"/>
      <c r="AX514" s="114"/>
      <c r="AY514" s="114"/>
      <c r="AZ514" s="117"/>
      <c r="BG514" s="128"/>
      <c r="BH514" s="23">
        <f t="shared" ref="BH514" ca="1" si="9211">RANDBETWEEN(2,10)</f>
        <v>3</v>
      </c>
      <c r="BI514" s="120"/>
      <c r="BJ514" s="128"/>
      <c r="BK514" s="23">
        <f t="shared" ca="1" si="2496"/>
        <v>3</v>
      </c>
      <c r="BL514">
        <f t="shared" ref="BL514" ca="1" si="9212">BH514</f>
        <v>3</v>
      </c>
      <c r="BM514">
        <f t="shared" ref="BM514" ca="1" si="9213">BK514</f>
        <v>3</v>
      </c>
      <c r="BN514" s="114"/>
      <c r="BO514" s="114"/>
      <c r="BP514" s="114"/>
      <c r="BQ514" s="129"/>
      <c r="BR514" s="55">
        <f t="shared" ref="BR514" ca="1" si="9214">IF(BN513&gt;BO513,BH514,BK514)</f>
        <v>3</v>
      </c>
      <c r="BS514" s="114"/>
      <c r="BT514" s="129"/>
      <c r="BU514" s="55">
        <f t="shared" ref="BU514" ca="1" si="9215">IF(BN513&lt;BO513,BH514,BK514)</f>
        <v>3</v>
      </c>
      <c r="BV514" s="27">
        <f t="shared" ref="BV514" ca="1" si="9216">IF(BN513&gt;BO513,BL514,BM514)</f>
        <v>3</v>
      </c>
      <c r="BW514" s="27">
        <f t="shared" ref="BW514" ca="1" si="9217">IF(BN513&lt;BO513,BL514,BM514)</f>
        <v>3</v>
      </c>
      <c r="BX514" s="27">
        <f t="shared" ca="1" si="9057"/>
        <v>9</v>
      </c>
      <c r="BY514" s="114"/>
      <c r="BZ514" s="114"/>
      <c r="CA514">
        <f t="shared" ca="1" si="9059"/>
        <v>9</v>
      </c>
      <c r="CB514" s="25">
        <f t="shared" ref="CB514" ca="1" si="9218">CA514/GCD(CA513,CA514)</f>
        <v>9</v>
      </c>
      <c r="CD514" s="128"/>
      <c r="CE514" s="23">
        <f t="shared" ref="CE514" ca="1" si="9219">CB514</f>
        <v>9</v>
      </c>
      <c r="CF514" s="25"/>
      <c r="CG514"/>
      <c r="CH514" s="5"/>
      <c r="CK514" s="5"/>
    </row>
    <row r="515" spans="2:89" ht="32" customHeight="1" thickBot="1" x14ac:dyDescent="0.6">
      <c r="B515" s="61"/>
      <c r="C515" s="130" t="s">
        <v>220</v>
      </c>
      <c r="D515" s="114">
        <v>6</v>
      </c>
      <c r="E515" s="114">
        <f ca="1">BQ515</f>
        <v>2</v>
      </c>
      <c r="F515" s="60">
        <f t="shared" ca="1" si="4121"/>
        <v>2</v>
      </c>
      <c r="G515" s="114" t="s">
        <v>237</v>
      </c>
      <c r="H515" s="114">
        <f ca="1">BT515</f>
        <v>1</v>
      </c>
      <c r="I515" s="60">
        <f t="shared" ca="1" si="4122"/>
        <v>3</v>
      </c>
      <c r="J515" s="26"/>
      <c r="K515" s="114">
        <f ca="1">CD515</f>
        <v>3</v>
      </c>
      <c r="L515" s="58">
        <f t="shared" ca="1" si="4123"/>
        <v>3</v>
      </c>
      <c r="M515" s="118" t="str">
        <f ca="1">IF(L516=1,"=","")</f>
        <v/>
      </c>
      <c r="N515" s="54"/>
      <c r="O515" s="118" t="str">
        <f ca="1">IF(L515=0,K515,"")</f>
        <v/>
      </c>
      <c r="P515" s="118" t="s">
        <v>250</v>
      </c>
      <c r="Q515" s="121">
        <f t="shared" ref="Q515" ca="1" si="9220">IF(E515="","",E515)</f>
        <v>2</v>
      </c>
      <c r="R515" s="114" t="s">
        <v>249</v>
      </c>
      <c r="S515" s="122">
        <f t="shared" ref="S515" ca="1" si="9221">F515</f>
        <v>2</v>
      </c>
      <c r="T515" s="114" t="s">
        <v>216</v>
      </c>
      <c r="U515" s="122">
        <f t="shared" ref="U515" ca="1" si="9222">F516</f>
        <v>8</v>
      </c>
      <c r="V515" s="114" t="s">
        <v>217</v>
      </c>
      <c r="W515" s="120" t="str">
        <f t="shared" ref="W515" si="9223">G515</f>
        <v>　×　</v>
      </c>
      <c r="X515" s="56"/>
      <c r="Y515" s="121">
        <f t="shared" ref="Y515" ca="1" si="9224">IF(H515="","",H515)</f>
        <v>1</v>
      </c>
      <c r="Z515" s="114" t="s">
        <v>249</v>
      </c>
      <c r="AA515" s="122">
        <f t="shared" ref="AA515" ca="1" si="9225">I515</f>
        <v>3</v>
      </c>
      <c r="AB515" s="114" t="s">
        <v>216</v>
      </c>
      <c r="AC515" s="122">
        <f t="shared" ref="AC515" ca="1" si="9226">I516</f>
        <v>5</v>
      </c>
      <c r="AD515" s="114" t="s">
        <v>217</v>
      </c>
      <c r="AE515" s="27"/>
      <c r="AF515" s="114" t="s">
        <v>233</v>
      </c>
      <c r="AG515" t="s">
        <v>230</v>
      </c>
      <c r="AH515" t="s">
        <v>250</v>
      </c>
      <c r="AI515" s="1">
        <f t="shared" ca="1" si="4115"/>
        <v>3</v>
      </c>
      <c r="AJ515" t="s">
        <v>249</v>
      </c>
      <c r="AK515" s="1">
        <f t="shared" ref="AK515" ca="1" si="9227">L515</f>
        <v>3</v>
      </c>
      <c r="AL515" t="s">
        <v>216</v>
      </c>
      <c r="AM515" s="1">
        <f t="shared" ref="AM515" ca="1" si="9228">L516</f>
        <v>5</v>
      </c>
      <c r="AN515" t="s">
        <v>217</v>
      </c>
      <c r="AO515" t="s">
        <v>230</v>
      </c>
      <c r="AP515" s="114" t="str">
        <f t="shared" ca="1" si="8833"/>
        <v>\\(\\quad \\displaystyle 2\\frac{2}{8}　×　1\\frac{3}{5}　=　 \\)</v>
      </c>
      <c r="AQ515" t="str">
        <f t="shared" ref="AQ515:AQ578" ca="1" si="9229">AH515&amp;AI515&amp;AJ515&amp;AK515&amp;AL515&amp;AM515&amp;AN515&amp;AO515</f>
        <v>\\(\\quad \\displaystyle 3\\frac{3}{5} \\)</v>
      </c>
      <c r="AS515" s="114" t="str">
        <f t="shared" ca="1" si="4119"/>
        <v>\\(\\quad \\displaystyle 2\\frac{2}{8}　×　1\\frac{3}{5}　=　 \\)</v>
      </c>
      <c r="AT515" s="114" t="str">
        <f ca="1">IF(O515="",AQ515,AQ516)</f>
        <v>\\(\\quad \\displaystyle 3\\frac{3}{5} \\)</v>
      </c>
      <c r="AU515" s="114" t="s">
        <v>60</v>
      </c>
      <c r="AV515" s="115" t="s">
        <v>222</v>
      </c>
      <c r="AW515" s="115" t="str">
        <f ca="1">AS515</f>
        <v>\\(\\quad \\displaystyle 2\\frac{2}{8}　×　1\\frac{3}{5}　=　 \\)</v>
      </c>
      <c r="AX515" s="115" t="str">
        <f ca="1">AT515</f>
        <v>\\(\\quad \\displaystyle 3\\frac{3}{5} \\)</v>
      </c>
      <c r="AY515" s="115" t="s">
        <v>62</v>
      </c>
      <c r="AZ515" s="116" t="str">
        <f ca="1">"INSERT INTO "&amp;AU515&amp;"(tangen,question,answer,editor,date,count) VALUES('"&amp;AV515&amp;"','"&amp;AW515&amp;"','"&amp;AX515&amp;"','"&amp;AY515&amp;"',NOW(),0);"</f>
        <v>INSERT INTO math(tangen,question,answer,editor,date,count) VALUES('m3900','\\(\\quad \\displaystyle 2\\frac{2}{8}　×　1\\frac{3}{5}　=　 \\)','\\(\\quad \\displaystyle 3\\frac{3}{5} \\)','harazono',NOW(),0);</v>
      </c>
      <c r="BG515" s="128">
        <f ca="1">RANDBETWEEN(2,6)</f>
        <v>2</v>
      </c>
      <c r="BH515" s="22">
        <f ca="1">RANDBETWEEN(1,BH516-1)</f>
        <v>2</v>
      </c>
      <c r="BI515" s="120" t="s">
        <v>22</v>
      </c>
      <c r="BJ515" s="128">
        <f ca="1">RANDBETWEEN(1,BG515-1)</f>
        <v>1</v>
      </c>
      <c r="BK515" s="22">
        <f ca="1">RANDBETWEEN(1,BK516-1)</f>
        <v>3</v>
      </c>
      <c r="BL515">
        <f ca="1">(BH515+BG515*BH516)</f>
        <v>18</v>
      </c>
      <c r="BM515">
        <f ca="1">BK515+BJ515*BK516</f>
        <v>8</v>
      </c>
      <c r="BN515" s="114">
        <f ca="1">(BH515+BG515*BH516)/BH516</f>
        <v>2.25</v>
      </c>
      <c r="BO515" s="114">
        <f ca="1">(BK515+BJ515*BK516)/BK516</f>
        <v>1.6</v>
      </c>
      <c r="BP515" s="114" t="s">
        <v>26</v>
      </c>
      <c r="BQ515" s="129">
        <f ca="1">IF(BN515&gt;BO515,BG515,BJ515)</f>
        <v>2</v>
      </c>
      <c r="BR515" s="57">
        <f ca="1">IF(BN515&gt;BO515,BH515,BK515)</f>
        <v>2</v>
      </c>
      <c r="BS515" s="114" t="str">
        <f>BI515</f>
        <v>×</v>
      </c>
      <c r="BT515" s="129">
        <f ca="1">IF(BN515&lt;BO515,BG515,BJ515)</f>
        <v>1</v>
      </c>
      <c r="BU515" s="57">
        <f ca="1">IF(BN515&lt;BO515,BH515,BK515)</f>
        <v>3</v>
      </c>
      <c r="BV515" s="27">
        <f ca="1">IF(BN515&gt;BO515,BL515,BM515)</f>
        <v>18</v>
      </c>
      <c r="BW515" s="27">
        <f ca="1">IF(BN515&lt;BO515,BL515,BM515)</f>
        <v>8</v>
      </c>
      <c r="BX515" s="58">
        <f ca="1">BV515*BW515</f>
        <v>144</v>
      </c>
      <c r="BY515" s="114" t="s">
        <v>26</v>
      </c>
      <c r="BZ515" s="114" t="str">
        <f ca="1">IF(BX515&lt;0,"-","")</f>
        <v/>
      </c>
      <c r="CA515" s="30">
        <f t="shared" ca="1" si="4120"/>
        <v>144</v>
      </c>
      <c r="CB515" s="24">
        <f ca="1">CA515/GCD(CA515,CA516)</f>
        <v>18</v>
      </c>
      <c r="CD515" s="128">
        <f ca="1">QUOTIENT(CB515,CB516)</f>
        <v>3</v>
      </c>
      <c r="CE515" s="57">
        <f ca="1">MOD(CB515,CB516)</f>
        <v>3</v>
      </c>
      <c r="CF515" s="25"/>
      <c r="CG515"/>
      <c r="CH515" s="5"/>
      <c r="CK515" s="5"/>
    </row>
    <row r="516" spans="2:89" ht="32" customHeight="1" x14ac:dyDescent="0.55000000000000004">
      <c r="B516" s="61"/>
      <c r="C516" s="131"/>
      <c r="D516" s="114"/>
      <c r="E516" s="114"/>
      <c r="F516" s="59">
        <f t="shared" ca="1" si="4121"/>
        <v>8</v>
      </c>
      <c r="G516" s="114"/>
      <c r="H516" s="114"/>
      <c r="I516" s="59">
        <f t="shared" ca="1" si="4122"/>
        <v>5</v>
      </c>
      <c r="J516" s="26"/>
      <c r="K516" s="114"/>
      <c r="L516" s="27">
        <f t="shared" ca="1" si="4123"/>
        <v>5</v>
      </c>
      <c r="M516" s="118"/>
      <c r="N516" s="54"/>
      <c r="O516" s="118"/>
      <c r="P516" s="118"/>
      <c r="Q516" s="121"/>
      <c r="R516" s="114"/>
      <c r="S516" s="122"/>
      <c r="T516" s="114"/>
      <c r="U516" s="122"/>
      <c r="V516" s="114"/>
      <c r="W516" s="120"/>
      <c r="X516" s="56"/>
      <c r="Y516" s="121"/>
      <c r="Z516" s="114"/>
      <c r="AA516" s="122"/>
      <c r="AB516" s="114"/>
      <c r="AC516" s="122"/>
      <c r="AD516" s="114"/>
      <c r="AE516" s="27"/>
      <c r="AF516" s="114"/>
      <c r="AG516" t="s">
        <v>230</v>
      </c>
      <c r="AH516" t="s">
        <v>250</v>
      </c>
      <c r="AI516" s="1" t="str">
        <f t="shared" ref="AI516" ca="1" si="9230">IF(O515="","",O515)</f>
        <v/>
      </c>
      <c r="AK516" s="1"/>
      <c r="AM516" s="1"/>
      <c r="AO516" t="s">
        <v>230</v>
      </c>
      <c r="AP516" s="114"/>
      <c r="AQ516" t="str">
        <f t="shared" ca="1" si="9229"/>
        <v>\\(\\quad \\displaystyle  \\)</v>
      </c>
      <c r="AS516" s="114"/>
      <c r="AT516" s="114"/>
      <c r="AU516" s="114"/>
      <c r="AV516" s="114"/>
      <c r="AW516" s="114"/>
      <c r="AX516" s="114"/>
      <c r="AY516" s="114"/>
      <c r="AZ516" s="117"/>
      <c r="BG516" s="128"/>
      <c r="BH516" s="23">
        <f ca="1">RANDBETWEEN(2,10)</f>
        <v>8</v>
      </c>
      <c r="BI516" s="120"/>
      <c r="BJ516" s="128"/>
      <c r="BK516" s="23">
        <f t="shared" ca="1" si="2496"/>
        <v>5</v>
      </c>
      <c r="BL516">
        <f ca="1">BH516</f>
        <v>8</v>
      </c>
      <c r="BM516">
        <f ca="1">BK516</f>
        <v>5</v>
      </c>
      <c r="BN516" s="114"/>
      <c r="BO516" s="114"/>
      <c r="BP516" s="114"/>
      <c r="BQ516" s="129"/>
      <c r="BR516" s="55">
        <f ca="1">IF(BN515&gt;BO515,BH516,BK516)</f>
        <v>8</v>
      </c>
      <c r="BS516" s="114"/>
      <c r="BT516" s="129"/>
      <c r="BU516" s="55">
        <f ca="1">IF(BN515&lt;BO515,BH516,BK516)</f>
        <v>5</v>
      </c>
      <c r="BV516" s="27">
        <f ca="1">IF(BN515&gt;BO515,BL516,BM516)</f>
        <v>8</v>
      </c>
      <c r="BW516" s="27">
        <f ca="1">IF(BN515&lt;BO515,BL516,BM516)</f>
        <v>5</v>
      </c>
      <c r="BX516" s="27">
        <f ca="1">BV516*BW516</f>
        <v>40</v>
      </c>
      <c r="BY516" s="114"/>
      <c r="BZ516" s="114"/>
      <c r="CA516">
        <f t="shared" ca="1" si="4120"/>
        <v>40</v>
      </c>
      <c r="CB516" s="25">
        <f ca="1">CA516/GCD(CA515,CA516)</f>
        <v>5</v>
      </c>
      <c r="CD516" s="128"/>
      <c r="CE516" s="23">
        <f ca="1">CB516</f>
        <v>5</v>
      </c>
      <c r="CF516" s="25"/>
      <c r="CG516"/>
      <c r="CH516" s="5"/>
      <c r="CK516" s="5"/>
    </row>
    <row r="517" spans="2:89" ht="32" customHeight="1" thickBot="1" x14ac:dyDescent="0.6">
      <c r="B517" s="61"/>
      <c r="C517" s="130" t="s">
        <v>220</v>
      </c>
      <c r="D517" s="114">
        <v>7</v>
      </c>
      <c r="E517" s="114">
        <f t="shared" ref="E517" ca="1" si="9231">BQ517</f>
        <v>3</v>
      </c>
      <c r="F517" s="60">
        <f t="shared" ref="F517:F580" ca="1" si="9232">BR517</f>
        <v>7</v>
      </c>
      <c r="G517" s="114" t="s">
        <v>237</v>
      </c>
      <c r="H517" s="114">
        <f t="shared" ref="H517" ca="1" si="9233">BT517</f>
        <v>1</v>
      </c>
      <c r="I517" s="60">
        <f t="shared" ref="I517:I580" ca="1" si="9234">BU517</f>
        <v>4</v>
      </c>
      <c r="J517" s="26"/>
      <c r="K517" s="114">
        <f t="shared" ref="K517" ca="1" si="9235">CD517</f>
        <v>6</v>
      </c>
      <c r="L517" s="58">
        <f t="shared" ref="L517:L580" ca="1" si="9236">CE517</f>
        <v>5</v>
      </c>
      <c r="M517" s="118" t="str">
        <f t="shared" ref="M517" ca="1" si="9237">IF(L518=1,"=","")</f>
        <v/>
      </c>
      <c r="N517" s="54"/>
      <c r="O517" s="118" t="str">
        <f t="shared" ref="O517" ca="1" si="9238">IF(L517=0,K517,"")</f>
        <v/>
      </c>
      <c r="P517" s="118" t="s">
        <v>250</v>
      </c>
      <c r="Q517" s="121">
        <f t="shared" ref="Q517" ca="1" si="9239">IF(E517="","",E517)</f>
        <v>3</v>
      </c>
      <c r="R517" s="114" t="s">
        <v>249</v>
      </c>
      <c r="S517" s="122">
        <f t="shared" ref="S517" ca="1" si="9240">F517</f>
        <v>7</v>
      </c>
      <c r="T517" s="114" t="s">
        <v>216</v>
      </c>
      <c r="U517" s="122">
        <f t="shared" ref="U517" ca="1" si="9241">F518</f>
        <v>8</v>
      </c>
      <c r="V517" s="114" t="s">
        <v>217</v>
      </c>
      <c r="W517" s="120" t="str">
        <f t="shared" ref="W517" si="9242">G517</f>
        <v>　×　</v>
      </c>
      <c r="X517" s="56"/>
      <c r="Y517" s="121">
        <f t="shared" ref="Y517" ca="1" si="9243">IF(H517="","",H517)</f>
        <v>1</v>
      </c>
      <c r="Z517" s="114" t="s">
        <v>249</v>
      </c>
      <c r="AA517" s="122">
        <f t="shared" ref="AA517" ca="1" si="9244">I517</f>
        <v>4</v>
      </c>
      <c r="AB517" s="114" t="s">
        <v>216</v>
      </c>
      <c r="AC517" s="122">
        <f t="shared" ref="AC517" ca="1" si="9245">I518</f>
        <v>7</v>
      </c>
      <c r="AD517" s="114" t="s">
        <v>217</v>
      </c>
      <c r="AE517" s="27"/>
      <c r="AF517" s="114" t="s">
        <v>233</v>
      </c>
      <c r="AG517" t="s">
        <v>230</v>
      </c>
      <c r="AH517" t="s">
        <v>250</v>
      </c>
      <c r="AI517" s="1">
        <f t="shared" ref="AI517" ca="1" si="9246">IF(K517="","",K517)</f>
        <v>6</v>
      </c>
      <c r="AJ517" t="s">
        <v>249</v>
      </c>
      <c r="AK517" s="1">
        <f t="shared" ref="AK517" ca="1" si="9247">L517</f>
        <v>5</v>
      </c>
      <c r="AL517" t="s">
        <v>216</v>
      </c>
      <c r="AM517" s="1">
        <f t="shared" ref="AM517" ca="1" si="9248">L518</f>
        <v>56</v>
      </c>
      <c r="AN517" t="s">
        <v>217</v>
      </c>
      <c r="AO517" t="s">
        <v>230</v>
      </c>
      <c r="AP517" s="114" t="str">
        <f t="shared" ca="1" si="8833"/>
        <v>\\(\\quad \\displaystyle 3\\frac{7}{8}　×　1\\frac{4}{7}　=　 \\)</v>
      </c>
      <c r="AQ517" t="str">
        <f t="shared" ca="1" si="9229"/>
        <v>\\(\\quad \\displaystyle 6\\frac{5}{56} \\)</v>
      </c>
      <c r="AS517" s="114" t="str">
        <f t="shared" ref="AS517" ca="1" si="9249">AP517</f>
        <v>\\(\\quad \\displaystyle 3\\frac{7}{8}　×　1\\frac{4}{7}　=　 \\)</v>
      </c>
      <c r="AT517" s="114" t="str">
        <f t="shared" ref="AT517" ca="1" si="9250">IF(O517="",AQ517,AQ518)</f>
        <v>\\(\\quad \\displaystyle 6\\frac{5}{56} \\)</v>
      </c>
      <c r="AU517" s="114" t="s">
        <v>60</v>
      </c>
      <c r="AV517" s="115" t="s">
        <v>222</v>
      </c>
      <c r="AW517" s="115" t="str">
        <f t="shared" ref="AW517" ca="1" si="9251">AS517</f>
        <v>\\(\\quad \\displaystyle 3\\frac{7}{8}　×　1\\frac{4}{7}　=　 \\)</v>
      </c>
      <c r="AX517" s="115" t="str">
        <f t="shared" ref="AX517" ca="1" si="9252">AT517</f>
        <v>\\(\\quad \\displaystyle 6\\frac{5}{56} \\)</v>
      </c>
      <c r="AY517" s="115" t="s">
        <v>62</v>
      </c>
      <c r="AZ517" s="116" t="str">
        <f t="shared" ref="AZ517" ca="1" si="9253">"INSERT INTO "&amp;AU517&amp;"(tangen,question,answer,editor,date,count) VALUES('"&amp;AV517&amp;"','"&amp;AW517&amp;"','"&amp;AX517&amp;"','"&amp;AY517&amp;"',NOW(),0);"</f>
        <v>INSERT INTO math(tangen,question,answer,editor,date,count) VALUES('m3900','\\(\\quad \\displaystyle 3\\frac{7}{8}　×　1\\frac{4}{7}　=　 \\)','\\(\\quad \\displaystyle 6\\frac{5}{56} \\)','harazono',NOW(),0);</v>
      </c>
      <c r="BG517" s="128">
        <f t="shared" ref="BG517" ca="1" si="9254">RANDBETWEEN(2,6)</f>
        <v>3</v>
      </c>
      <c r="BH517" s="22">
        <f t="shared" ref="BH517" ca="1" si="9255">RANDBETWEEN(1,BH518-1)</f>
        <v>7</v>
      </c>
      <c r="BI517" s="120" t="s">
        <v>22</v>
      </c>
      <c r="BJ517" s="128">
        <f t="shared" ref="BJ517" ca="1" si="9256">RANDBETWEEN(1,BG517-1)</f>
        <v>1</v>
      </c>
      <c r="BK517" s="22">
        <f t="shared" ref="BK517" ca="1" si="9257">RANDBETWEEN(1,BK518-1)</f>
        <v>4</v>
      </c>
      <c r="BL517">
        <f t="shared" ref="BL517" ca="1" si="9258">(BH517+BG517*BH518)</f>
        <v>31</v>
      </c>
      <c r="BM517">
        <f t="shared" ref="BM517" ca="1" si="9259">BK517+BJ517*BK518</f>
        <v>11</v>
      </c>
      <c r="BN517" s="114">
        <f t="shared" ref="BN517" ca="1" si="9260">(BH517+BG517*BH518)/BH518</f>
        <v>3.875</v>
      </c>
      <c r="BO517" s="114">
        <f t="shared" ref="BO517" ca="1" si="9261">(BK517+BJ517*BK518)/BK518</f>
        <v>1.5714285714285714</v>
      </c>
      <c r="BP517" s="114" t="s">
        <v>26</v>
      </c>
      <c r="BQ517" s="129">
        <f t="shared" ref="BQ517" ca="1" si="9262">IF(BN517&gt;BO517,BG517,BJ517)</f>
        <v>3</v>
      </c>
      <c r="BR517" s="57">
        <f t="shared" ref="BR517" ca="1" si="9263">IF(BN517&gt;BO517,BH517,BK517)</f>
        <v>7</v>
      </c>
      <c r="BS517" s="114" t="str">
        <f t="shared" ref="BS517" si="9264">BI517</f>
        <v>×</v>
      </c>
      <c r="BT517" s="129">
        <f t="shared" ref="BT517" ca="1" si="9265">IF(BN517&lt;BO517,BG517,BJ517)</f>
        <v>1</v>
      </c>
      <c r="BU517" s="57">
        <f t="shared" ref="BU517" ca="1" si="9266">IF(BN517&lt;BO517,BH517,BK517)</f>
        <v>4</v>
      </c>
      <c r="BV517" s="27">
        <f t="shared" ref="BV517" ca="1" si="9267">IF(BN517&gt;BO517,BL517,BM517)</f>
        <v>31</v>
      </c>
      <c r="BW517" s="27">
        <f t="shared" ref="BW517" ca="1" si="9268">IF(BN517&lt;BO517,BL517,BM517)</f>
        <v>11</v>
      </c>
      <c r="BX517" s="58">
        <f t="shared" ref="BX517:BX580" ca="1" si="9269">BV517*BW517</f>
        <v>341</v>
      </c>
      <c r="BY517" s="114" t="s">
        <v>26</v>
      </c>
      <c r="BZ517" s="114" t="str">
        <f t="shared" ref="BZ517" ca="1" si="9270">IF(BX517&lt;0,"-","")</f>
        <v/>
      </c>
      <c r="CA517" s="30">
        <f t="shared" ref="CA517:CA580" ca="1" si="9271">ABS(BX517)</f>
        <v>341</v>
      </c>
      <c r="CB517" s="24">
        <f t="shared" ref="CB517" ca="1" si="9272">CA517/GCD(CA517,CA518)</f>
        <v>341</v>
      </c>
      <c r="CD517" s="128">
        <f t="shared" ref="CD517" ca="1" si="9273">QUOTIENT(CB517,CB518)</f>
        <v>6</v>
      </c>
      <c r="CE517" s="57">
        <f t="shared" ref="CE517" ca="1" si="9274">MOD(CB517,CB518)</f>
        <v>5</v>
      </c>
      <c r="CF517" s="25"/>
      <c r="CG517"/>
      <c r="CH517" s="5"/>
      <c r="CK517" s="5"/>
    </row>
    <row r="518" spans="2:89" ht="32" customHeight="1" x14ac:dyDescent="0.55000000000000004">
      <c r="B518" s="61"/>
      <c r="C518" s="131"/>
      <c r="D518" s="114"/>
      <c r="E518" s="114"/>
      <c r="F518" s="59">
        <f t="shared" ca="1" si="9232"/>
        <v>8</v>
      </c>
      <c r="G518" s="114"/>
      <c r="H518" s="114"/>
      <c r="I518" s="59">
        <f t="shared" ca="1" si="9234"/>
        <v>7</v>
      </c>
      <c r="J518" s="26"/>
      <c r="K518" s="114"/>
      <c r="L518" s="27">
        <f t="shared" ca="1" si="9236"/>
        <v>56</v>
      </c>
      <c r="M518" s="118"/>
      <c r="N518" s="54"/>
      <c r="O518" s="118"/>
      <c r="P518" s="118"/>
      <c r="Q518" s="121"/>
      <c r="R518" s="114"/>
      <c r="S518" s="122"/>
      <c r="T518" s="114"/>
      <c r="U518" s="122"/>
      <c r="V518" s="114"/>
      <c r="W518" s="120"/>
      <c r="X518" s="56"/>
      <c r="Y518" s="121"/>
      <c r="Z518" s="114"/>
      <c r="AA518" s="122"/>
      <c r="AB518" s="114"/>
      <c r="AC518" s="122"/>
      <c r="AD518" s="114"/>
      <c r="AE518" s="27"/>
      <c r="AF518" s="114"/>
      <c r="AG518" t="s">
        <v>230</v>
      </c>
      <c r="AH518" t="s">
        <v>250</v>
      </c>
      <c r="AI518" s="1" t="str">
        <f t="shared" ref="AI518" ca="1" si="9275">IF(O517="","",O517)</f>
        <v/>
      </c>
      <c r="AK518" s="1"/>
      <c r="AM518" s="1"/>
      <c r="AO518" t="s">
        <v>230</v>
      </c>
      <c r="AP518" s="114"/>
      <c r="AQ518" t="str">
        <f t="shared" ca="1" si="9229"/>
        <v>\\(\\quad \\displaystyle  \\)</v>
      </c>
      <c r="AS518" s="114"/>
      <c r="AT518" s="114"/>
      <c r="AU518" s="114"/>
      <c r="AV518" s="114"/>
      <c r="AW518" s="114"/>
      <c r="AX518" s="114"/>
      <c r="AY518" s="114"/>
      <c r="AZ518" s="117"/>
      <c r="BG518" s="128"/>
      <c r="BH518" s="23">
        <f t="shared" ref="BH518" ca="1" si="9276">RANDBETWEEN(2,10)</f>
        <v>8</v>
      </c>
      <c r="BI518" s="120"/>
      <c r="BJ518" s="128"/>
      <c r="BK518" s="23">
        <f t="shared" ca="1" si="2496"/>
        <v>7</v>
      </c>
      <c r="BL518">
        <f t="shared" ref="BL518" ca="1" si="9277">BH518</f>
        <v>8</v>
      </c>
      <c r="BM518">
        <f t="shared" ref="BM518" ca="1" si="9278">BK518</f>
        <v>7</v>
      </c>
      <c r="BN518" s="114"/>
      <c r="BO518" s="114"/>
      <c r="BP518" s="114"/>
      <c r="BQ518" s="129"/>
      <c r="BR518" s="55">
        <f t="shared" ref="BR518" ca="1" si="9279">IF(BN517&gt;BO517,BH518,BK518)</f>
        <v>8</v>
      </c>
      <c r="BS518" s="114"/>
      <c r="BT518" s="129"/>
      <c r="BU518" s="55">
        <f t="shared" ref="BU518" ca="1" si="9280">IF(BN517&lt;BO517,BH518,BK518)</f>
        <v>7</v>
      </c>
      <c r="BV518" s="27">
        <f t="shared" ref="BV518" ca="1" si="9281">IF(BN517&gt;BO517,BL518,BM518)</f>
        <v>8</v>
      </c>
      <c r="BW518" s="27">
        <f t="shared" ref="BW518" ca="1" si="9282">IF(BN517&lt;BO517,BL518,BM518)</f>
        <v>7</v>
      </c>
      <c r="BX518" s="27">
        <f t="shared" ca="1" si="9269"/>
        <v>56</v>
      </c>
      <c r="BY518" s="114"/>
      <c r="BZ518" s="114"/>
      <c r="CA518">
        <f t="shared" ca="1" si="9271"/>
        <v>56</v>
      </c>
      <c r="CB518" s="25">
        <f t="shared" ref="CB518" ca="1" si="9283">CA518/GCD(CA517,CA518)</f>
        <v>56</v>
      </c>
      <c r="CD518" s="128"/>
      <c r="CE518" s="23">
        <f t="shared" ref="CE518" ca="1" si="9284">CB518</f>
        <v>56</v>
      </c>
      <c r="CF518" s="25"/>
      <c r="CG518"/>
      <c r="CH518" s="5"/>
      <c r="CK518" s="5"/>
    </row>
    <row r="519" spans="2:89" ht="32" customHeight="1" thickBot="1" x14ac:dyDescent="0.6">
      <c r="B519" s="61"/>
      <c r="C519" s="130" t="s">
        <v>220</v>
      </c>
      <c r="D519" s="114">
        <v>8</v>
      </c>
      <c r="E519" s="114">
        <f t="shared" ref="E519" ca="1" si="9285">BQ519</f>
        <v>5</v>
      </c>
      <c r="F519" s="60">
        <f t="shared" ca="1" si="9232"/>
        <v>1</v>
      </c>
      <c r="G519" s="114" t="s">
        <v>237</v>
      </c>
      <c r="H519" s="114">
        <f t="shared" ref="H519" ca="1" si="9286">BT519</f>
        <v>4</v>
      </c>
      <c r="I519" s="60">
        <f t="shared" ca="1" si="9234"/>
        <v>2</v>
      </c>
      <c r="J519" s="26"/>
      <c r="K519" s="114">
        <f t="shared" ref="K519" ca="1" si="9287">CD519</f>
        <v>24</v>
      </c>
      <c r="L519" s="58">
        <f t="shared" ca="1" si="9236"/>
        <v>3</v>
      </c>
      <c r="M519" s="118" t="str">
        <f t="shared" ref="M519" ca="1" si="9288">IF(L520=1,"=","")</f>
        <v/>
      </c>
      <c r="N519" s="54"/>
      <c r="O519" s="118" t="str">
        <f t="shared" ref="O519" ca="1" si="9289">IF(L519=0,K519,"")</f>
        <v/>
      </c>
      <c r="P519" s="118" t="s">
        <v>250</v>
      </c>
      <c r="Q519" s="121">
        <f t="shared" ref="Q519" ca="1" si="9290">IF(E519="","",E519)</f>
        <v>5</v>
      </c>
      <c r="R519" s="114" t="s">
        <v>249</v>
      </c>
      <c r="S519" s="122">
        <f t="shared" ref="S519" ca="1" si="9291">F519</f>
        <v>1</v>
      </c>
      <c r="T519" s="114" t="s">
        <v>216</v>
      </c>
      <c r="U519" s="122">
        <f t="shared" ref="U519" ca="1" si="9292">F520</f>
        <v>2</v>
      </c>
      <c r="V519" s="114" t="s">
        <v>217</v>
      </c>
      <c r="W519" s="120" t="str">
        <f t="shared" ref="W519" si="9293">G519</f>
        <v>　×　</v>
      </c>
      <c r="X519" s="56"/>
      <c r="Y519" s="121">
        <f t="shared" ref="Y519" ca="1" si="9294">IF(H519="","",H519)</f>
        <v>4</v>
      </c>
      <c r="Z519" s="114" t="s">
        <v>249</v>
      </c>
      <c r="AA519" s="122">
        <f t="shared" ref="AA519" ca="1" si="9295">I519</f>
        <v>2</v>
      </c>
      <c r="AB519" s="114" t="s">
        <v>216</v>
      </c>
      <c r="AC519" s="122">
        <f t="shared" ref="AC519" ca="1" si="9296">I520</f>
        <v>4</v>
      </c>
      <c r="AD519" s="114" t="s">
        <v>217</v>
      </c>
      <c r="AE519" s="27"/>
      <c r="AF519" s="114" t="s">
        <v>233</v>
      </c>
      <c r="AG519" t="s">
        <v>230</v>
      </c>
      <c r="AH519" t="s">
        <v>250</v>
      </c>
      <c r="AI519" s="1">
        <f t="shared" ref="AI519" ca="1" si="9297">IF(K519="","",K519)</f>
        <v>24</v>
      </c>
      <c r="AJ519" t="s">
        <v>249</v>
      </c>
      <c r="AK519" s="1">
        <f t="shared" ref="AK519" ca="1" si="9298">L519</f>
        <v>3</v>
      </c>
      <c r="AL519" t="s">
        <v>216</v>
      </c>
      <c r="AM519" s="1">
        <f t="shared" ref="AM519" ca="1" si="9299">L520</f>
        <v>4</v>
      </c>
      <c r="AN519" t="s">
        <v>217</v>
      </c>
      <c r="AO519" t="s">
        <v>230</v>
      </c>
      <c r="AP519" s="114" t="str">
        <f t="shared" ca="1" si="8833"/>
        <v>\\(\\quad \\displaystyle 5\\frac{1}{2}　×　4\\frac{2}{4}　=　 \\)</v>
      </c>
      <c r="AQ519" t="str">
        <f t="shared" ca="1" si="9229"/>
        <v>\\(\\quad \\displaystyle 24\\frac{3}{4} \\)</v>
      </c>
      <c r="AS519" s="114" t="str">
        <f t="shared" ref="AS519" ca="1" si="9300">AP519</f>
        <v>\\(\\quad \\displaystyle 5\\frac{1}{2}　×　4\\frac{2}{4}　=　 \\)</v>
      </c>
      <c r="AT519" s="114" t="str">
        <f t="shared" ref="AT519" ca="1" si="9301">IF(O519="",AQ519,AQ520)</f>
        <v>\\(\\quad \\displaystyle 24\\frac{3}{4} \\)</v>
      </c>
      <c r="AU519" s="114" t="s">
        <v>60</v>
      </c>
      <c r="AV519" s="115" t="s">
        <v>222</v>
      </c>
      <c r="AW519" s="115" t="str">
        <f t="shared" ref="AW519" ca="1" si="9302">AS519</f>
        <v>\\(\\quad \\displaystyle 5\\frac{1}{2}　×　4\\frac{2}{4}　=　 \\)</v>
      </c>
      <c r="AX519" s="115" t="str">
        <f t="shared" ref="AX519" ca="1" si="9303">AT519</f>
        <v>\\(\\quad \\displaystyle 24\\frac{3}{4} \\)</v>
      </c>
      <c r="AY519" s="115" t="s">
        <v>62</v>
      </c>
      <c r="AZ519" s="116" t="str">
        <f t="shared" ref="AZ519" ca="1" si="9304">"INSERT INTO "&amp;AU519&amp;"(tangen,question,answer,editor,date,count) VALUES('"&amp;AV519&amp;"','"&amp;AW519&amp;"','"&amp;AX519&amp;"','"&amp;AY519&amp;"',NOW(),0);"</f>
        <v>INSERT INTO math(tangen,question,answer,editor,date,count) VALUES('m3900','\\(\\quad \\displaystyle 5\\frac{1}{2}　×　4\\frac{2}{4}　=　 \\)','\\(\\quad \\displaystyle 24\\frac{3}{4} \\)','harazono',NOW(),0);</v>
      </c>
      <c r="BG519" s="128">
        <f t="shared" ref="BG519" ca="1" si="9305">RANDBETWEEN(2,6)</f>
        <v>5</v>
      </c>
      <c r="BH519" s="22">
        <f t="shared" ref="BH519" ca="1" si="9306">RANDBETWEEN(1,BH520-1)</f>
        <v>1</v>
      </c>
      <c r="BI519" s="120" t="s">
        <v>22</v>
      </c>
      <c r="BJ519" s="128">
        <f t="shared" ref="BJ519" ca="1" si="9307">RANDBETWEEN(1,BG519-1)</f>
        <v>4</v>
      </c>
      <c r="BK519" s="22">
        <f t="shared" ref="BK519" ca="1" si="9308">RANDBETWEEN(1,BK520-1)</f>
        <v>2</v>
      </c>
      <c r="BL519">
        <f t="shared" ref="BL519" ca="1" si="9309">(BH519+BG519*BH520)</f>
        <v>11</v>
      </c>
      <c r="BM519">
        <f t="shared" ref="BM519" ca="1" si="9310">BK519+BJ519*BK520</f>
        <v>18</v>
      </c>
      <c r="BN519" s="114">
        <f t="shared" ref="BN519" ca="1" si="9311">(BH519+BG519*BH520)/BH520</f>
        <v>5.5</v>
      </c>
      <c r="BO519" s="114">
        <f t="shared" ref="BO519" ca="1" si="9312">(BK519+BJ519*BK520)/BK520</f>
        <v>4.5</v>
      </c>
      <c r="BP519" s="114" t="s">
        <v>26</v>
      </c>
      <c r="BQ519" s="129">
        <f t="shared" ref="BQ519" ca="1" si="9313">IF(BN519&gt;BO519,BG519,BJ519)</f>
        <v>5</v>
      </c>
      <c r="BR519" s="57">
        <f t="shared" ref="BR519" ca="1" si="9314">IF(BN519&gt;BO519,BH519,BK519)</f>
        <v>1</v>
      </c>
      <c r="BS519" s="114" t="str">
        <f t="shared" ref="BS519" si="9315">BI519</f>
        <v>×</v>
      </c>
      <c r="BT519" s="129">
        <f t="shared" ref="BT519" ca="1" si="9316">IF(BN519&lt;BO519,BG519,BJ519)</f>
        <v>4</v>
      </c>
      <c r="BU519" s="57">
        <f t="shared" ref="BU519" ca="1" si="9317">IF(BN519&lt;BO519,BH519,BK519)</f>
        <v>2</v>
      </c>
      <c r="BV519" s="27">
        <f t="shared" ref="BV519" ca="1" si="9318">IF(BN519&gt;BO519,BL519,BM519)</f>
        <v>11</v>
      </c>
      <c r="BW519" s="27">
        <f t="shared" ref="BW519" ca="1" si="9319">IF(BN519&lt;BO519,BL519,BM519)</f>
        <v>18</v>
      </c>
      <c r="BX519" s="58">
        <f t="shared" ca="1" si="9269"/>
        <v>198</v>
      </c>
      <c r="BY519" s="114" t="s">
        <v>26</v>
      </c>
      <c r="BZ519" s="114" t="str">
        <f t="shared" ref="BZ519" ca="1" si="9320">IF(BX519&lt;0,"-","")</f>
        <v/>
      </c>
      <c r="CA519" s="30">
        <f t="shared" ca="1" si="9271"/>
        <v>198</v>
      </c>
      <c r="CB519" s="24">
        <f t="shared" ref="CB519" ca="1" si="9321">CA519/GCD(CA519,CA520)</f>
        <v>99</v>
      </c>
      <c r="CD519" s="128">
        <f t="shared" ref="CD519" ca="1" si="9322">QUOTIENT(CB519,CB520)</f>
        <v>24</v>
      </c>
      <c r="CE519" s="57">
        <f t="shared" ref="CE519" ca="1" si="9323">MOD(CB519,CB520)</f>
        <v>3</v>
      </c>
      <c r="CF519" s="25"/>
      <c r="CG519"/>
      <c r="CH519" s="5"/>
      <c r="CK519" s="5"/>
    </row>
    <row r="520" spans="2:89" ht="32" customHeight="1" x14ac:dyDescent="0.55000000000000004">
      <c r="B520" s="61"/>
      <c r="C520" s="131"/>
      <c r="D520" s="114"/>
      <c r="E520" s="114"/>
      <c r="F520" s="59">
        <f t="shared" ca="1" si="9232"/>
        <v>2</v>
      </c>
      <c r="G520" s="114"/>
      <c r="H520" s="114"/>
      <c r="I520" s="59">
        <f t="shared" ca="1" si="9234"/>
        <v>4</v>
      </c>
      <c r="J520" s="26"/>
      <c r="K520" s="114"/>
      <c r="L520" s="27">
        <f t="shared" ca="1" si="9236"/>
        <v>4</v>
      </c>
      <c r="M520" s="118"/>
      <c r="N520" s="54"/>
      <c r="O520" s="118"/>
      <c r="P520" s="118"/>
      <c r="Q520" s="121"/>
      <c r="R520" s="114"/>
      <c r="S520" s="122"/>
      <c r="T520" s="114"/>
      <c r="U520" s="122"/>
      <c r="V520" s="114"/>
      <c r="W520" s="120"/>
      <c r="X520" s="56"/>
      <c r="Y520" s="121"/>
      <c r="Z520" s="114"/>
      <c r="AA520" s="122"/>
      <c r="AB520" s="114"/>
      <c r="AC520" s="122"/>
      <c r="AD520" s="114"/>
      <c r="AE520" s="27"/>
      <c r="AF520" s="114"/>
      <c r="AG520" t="s">
        <v>230</v>
      </c>
      <c r="AH520" t="s">
        <v>250</v>
      </c>
      <c r="AI520" s="1" t="str">
        <f t="shared" ref="AI520" ca="1" si="9324">IF(O519="","",O519)</f>
        <v/>
      </c>
      <c r="AK520" s="1"/>
      <c r="AM520" s="1"/>
      <c r="AO520" t="s">
        <v>230</v>
      </c>
      <c r="AP520" s="114"/>
      <c r="AQ520" t="str">
        <f t="shared" ca="1" si="9229"/>
        <v>\\(\\quad \\displaystyle  \\)</v>
      </c>
      <c r="AS520" s="114"/>
      <c r="AT520" s="114"/>
      <c r="AU520" s="114"/>
      <c r="AV520" s="114"/>
      <c r="AW520" s="114"/>
      <c r="AX520" s="114"/>
      <c r="AY520" s="114"/>
      <c r="AZ520" s="117"/>
      <c r="BG520" s="128"/>
      <c r="BH520" s="23">
        <f t="shared" ref="BH520" ca="1" si="9325">RANDBETWEEN(2,10)</f>
        <v>2</v>
      </c>
      <c r="BI520" s="120"/>
      <c r="BJ520" s="128"/>
      <c r="BK520" s="23">
        <f t="shared" ca="1" si="2496"/>
        <v>4</v>
      </c>
      <c r="BL520">
        <f t="shared" ref="BL520" ca="1" si="9326">BH520</f>
        <v>2</v>
      </c>
      <c r="BM520">
        <f t="shared" ref="BM520" ca="1" si="9327">BK520</f>
        <v>4</v>
      </c>
      <c r="BN520" s="114"/>
      <c r="BO520" s="114"/>
      <c r="BP520" s="114"/>
      <c r="BQ520" s="129"/>
      <c r="BR520" s="55">
        <f t="shared" ref="BR520" ca="1" si="9328">IF(BN519&gt;BO519,BH520,BK520)</f>
        <v>2</v>
      </c>
      <c r="BS520" s="114"/>
      <c r="BT520" s="129"/>
      <c r="BU520" s="55">
        <f t="shared" ref="BU520" ca="1" si="9329">IF(BN519&lt;BO519,BH520,BK520)</f>
        <v>4</v>
      </c>
      <c r="BV520" s="27">
        <f t="shared" ref="BV520" ca="1" si="9330">IF(BN519&gt;BO519,BL520,BM520)</f>
        <v>2</v>
      </c>
      <c r="BW520" s="27">
        <f t="shared" ref="BW520" ca="1" si="9331">IF(BN519&lt;BO519,BL520,BM520)</f>
        <v>4</v>
      </c>
      <c r="BX520" s="27">
        <f t="shared" ca="1" si="9269"/>
        <v>8</v>
      </c>
      <c r="BY520" s="114"/>
      <c r="BZ520" s="114"/>
      <c r="CA520">
        <f t="shared" ca="1" si="9271"/>
        <v>8</v>
      </c>
      <c r="CB520" s="25">
        <f t="shared" ref="CB520" ca="1" si="9332">CA520/GCD(CA519,CA520)</f>
        <v>4</v>
      </c>
      <c r="CD520" s="128"/>
      <c r="CE520" s="23">
        <f t="shared" ref="CE520" ca="1" si="9333">CB520</f>
        <v>4</v>
      </c>
      <c r="CF520" s="25"/>
      <c r="CG520"/>
      <c r="CH520" s="5"/>
      <c r="CK520" s="5"/>
    </row>
    <row r="521" spans="2:89" ht="32" customHeight="1" thickBot="1" x14ac:dyDescent="0.6">
      <c r="B521" s="61"/>
      <c r="C521" s="130" t="s">
        <v>220</v>
      </c>
      <c r="D521" s="114">
        <v>9</v>
      </c>
      <c r="E521" s="114">
        <f t="shared" ref="E521" ca="1" si="9334">BQ521</f>
        <v>3</v>
      </c>
      <c r="F521" s="60">
        <f t="shared" ca="1" si="9232"/>
        <v>5</v>
      </c>
      <c r="G521" s="114" t="s">
        <v>237</v>
      </c>
      <c r="H521" s="114">
        <f t="shared" ref="H521" ca="1" si="9335">BT521</f>
        <v>1</v>
      </c>
      <c r="I521" s="60">
        <f t="shared" ca="1" si="9234"/>
        <v>2</v>
      </c>
      <c r="J521" s="26"/>
      <c r="K521" s="114">
        <f t="shared" ref="K521" ca="1" si="9336">CD521</f>
        <v>4</v>
      </c>
      <c r="L521" s="58">
        <f t="shared" ca="1" si="9236"/>
        <v>34</v>
      </c>
      <c r="M521" s="118" t="str">
        <f t="shared" ref="M521" ca="1" si="9337">IF(L522=1,"=","")</f>
        <v/>
      </c>
      <c r="N521" s="54"/>
      <c r="O521" s="118" t="str">
        <f t="shared" ref="O521" ca="1" si="9338">IF(L521=0,K521,"")</f>
        <v/>
      </c>
      <c r="P521" s="118" t="s">
        <v>250</v>
      </c>
      <c r="Q521" s="121">
        <f t="shared" ref="Q521" ca="1" si="9339">IF(E521="","",E521)</f>
        <v>3</v>
      </c>
      <c r="R521" s="114" t="s">
        <v>249</v>
      </c>
      <c r="S521" s="122">
        <f t="shared" ref="S521" ca="1" si="9340">F521</f>
        <v>5</v>
      </c>
      <c r="T521" s="114" t="s">
        <v>216</v>
      </c>
      <c r="U521" s="122">
        <f t="shared" ref="U521" ca="1" si="9341">F522</f>
        <v>7</v>
      </c>
      <c r="V521" s="114" t="s">
        <v>217</v>
      </c>
      <c r="W521" s="120" t="str">
        <f t="shared" ref="W521" si="9342">G521</f>
        <v>　×　</v>
      </c>
      <c r="X521" s="56"/>
      <c r="Y521" s="121">
        <f t="shared" ref="Y521" ca="1" si="9343">IF(H521="","",H521)</f>
        <v>1</v>
      </c>
      <c r="Z521" s="114" t="s">
        <v>249</v>
      </c>
      <c r="AA521" s="122">
        <f t="shared" ref="AA521" ca="1" si="9344">I521</f>
        <v>2</v>
      </c>
      <c r="AB521" s="114" t="s">
        <v>216</v>
      </c>
      <c r="AC521" s="122">
        <f t="shared" ref="AC521" ca="1" si="9345">I522</f>
        <v>9</v>
      </c>
      <c r="AD521" s="114" t="s">
        <v>217</v>
      </c>
      <c r="AE521" s="27"/>
      <c r="AF521" s="114" t="s">
        <v>233</v>
      </c>
      <c r="AG521" t="s">
        <v>230</v>
      </c>
      <c r="AH521" t="s">
        <v>250</v>
      </c>
      <c r="AI521" s="1">
        <f t="shared" ref="AI521" ca="1" si="9346">IF(K521="","",K521)</f>
        <v>4</v>
      </c>
      <c r="AJ521" t="s">
        <v>249</v>
      </c>
      <c r="AK521" s="1">
        <f t="shared" ref="AK521" ca="1" si="9347">L521</f>
        <v>34</v>
      </c>
      <c r="AL521" t="s">
        <v>216</v>
      </c>
      <c r="AM521" s="1">
        <f t="shared" ref="AM521" ca="1" si="9348">L522</f>
        <v>63</v>
      </c>
      <c r="AN521" t="s">
        <v>217</v>
      </c>
      <c r="AO521" t="s">
        <v>230</v>
      </c>
      <c r="AP521" s="114" t="str">
        <f t="shared" ca="1" si="8833"/>
        <v>\\(\\quad \\displaystyle 3\\frac{5}{7}　×　1\\frac{2}{9}　=　 \\)</v>
      </c>
      <c r="AQ521" t="str">
        <f t="shared" ca="1" si="9229"/>
        <v>\\(\\quad \\displaystyle 4\\frac{34}{63} \\)</v>
      </c>
      <c r="AS521" s="114" t="str">
        <f t="shared" ref="AS521" ca="1" si="9349">AP521</f>
        <v>\\(\\quad \\displaystyle 3\\frac{5}{7}　×　1\\frac{2}{9}　=　 \\)</v>
      </c>
      <c r="AT521" s="114" t="str">
        <f t="shared" ref="AT521" ca="1" si="9350">IF(O521="",AQ521,AQ522)</f>
        <v>\\(\\quad \\displaystyle 4\\frac{34}{63} \\)</v>
      </c>
      <c r="AU521" s="114" t="s">
        <v>60</v>
      </c>
      <c r="AV521" s="115" t="s">
        <v>222</v>
      </c>
      <c r="AW521" s="115" t="str">
        <f t="shared" ref="AW521" ca="1" si="9351">AS521</f>
        <v>\\(\\quad \\displaystyle 3\\frac{5}{7}　×　1\\frac{2}{9}　=　 \\)</v>
      </c>
      <c r="AX521" s="115" t="str">
        <f t="shared" ref="AX521" ca="1" si="9352">AT521</f>
        <v>\\(\\quad \\displaystyle 4\\frac{34}{63} \\)</v>
      </c>
      <c r="AY521" s="115" t="s">
        <v>62</v>
      </c>
      <c r="AZ521" s="116" t="str">
        <f t="shared" ref="AZ521" ca="1" si="9353">"INSERT INTO "&amp;AU521&amp;"(tangen,question,answer,editor,date,count) VALUES('"&amp;AV521&amp;"','"&amp;AW521&amp;"','"&amp;AX521&amp;"','"&amp;AY521&amp;"',NOW(),0);"</f>
        <v>INSERT INTO math(tangen,question,answer,editor,date,count) VALUES('m3900','\\(\\quad \\displaystyle 3\\frac{5}{7}　×　1\\frac{2}{9}　=　 \\)','\\(\\quad \\displaystyle 4\\frac{34}{63} \\)','harazono',NOW(),0);</v>
      </c>
      <c r="BG521" s="128">
        <f t="shared" ref="BG521" ca="1" si="9354">RANDBETWEEN(2,6)</f>
        <v>3</v>
      </c>
      <c r="BH521" s="22">
        <f t="shared" ref="BH521" ca="1" si="9355">RANDBETWEEN(1,BH522-1)</f>
        <v>5</v>
      </c>
      <c r="BI521" s="120" t="s">
        <v>22</v>
      </c>
      <c r="BJ521" s="128">
        <f t="shared" ref="BJ521" ca="1" si="9356">RANDBETWEEN(1,BG521-1)</f>
        <v>1</v>
      </c>
      <c r="BK521" s="22">
        <f t="shared" ref="BK521" ca="1" si="9357">RANDBETWEEN(1,BK522-1)</f>
        <v>2</v>
      </c>
      <c r="BL521">
        <f t="shared" ref="BL521" ca="1" si="9358">(BH521+BG521*BH522)</f>
        <v>26</v>
      </c>
      <c r="BM521">
        <f t="shared" ref="BM521" ca="1" si="9359">BK521+BJ521*BK522</f>
        <v>11</v>
      </c>
      <c r="BN521" s="114">
        <f t="shared" ref="BN521" ca="1" si="9360">(BH521+BG521*BH522)/BH522</f>
        <v>3.7142857142857144</v>
      </c>
      <c r="BO521" s="114">
        <f t="shared" ref="BO521" ca="1" si="9361">(BK521+BJ521*BK522)/BK522</f>
        <v>1.2222222222222223</v>
      </c>
      <c r="BP521" s="114" t="s">
        <v>26</v>
      </c>
      <c r="BQ521" s="129">
        <f t="shared" ref="BQ521" ca="1" si="9362">IF(BN521&gt;BO521,BG521,BJ521)</f>
        <v>3</v>
      </c>
      <c r="BR521" s="57">
        <f t="shared" ref="BR521" ca="1" si="9363">IF(BN521&gt;BO521,BH521,BK521)</f>
        <v>5</v>
      </c>
      <c r="BS521" s="114" t="str">
        <f t="shared" ref="BS521" si="9364">BI521</f>
        <v>×</v>
      </c>
      <c r="BT521" s="129">
        <f t="shared" ref="BT521" ca="1" si="9365">IF(BN521&lt;BO521,BG521,BJ521)</f>
        <v>1</v>
      </c>
      <c r="BU521" s="57">
        <f t="shared" ref="BU521" ca="1" si="9366">IF(BN521&lt;BO521,BH521,BK521)</f>
        <v>2</v>
      </c>
      <c r="BV521" s="27">
        <f t="shared" ref="BV521" ca="1" si="9367">IF(BN521&gt;BO521,BL521,BM521)</f>
        <v>26</v>
      </c>
      <c r="BW521" s="27">
        <f t="shared" ref="BW521" ca="1" si="9368">IF(BN521&lt;BO521,BL521,BM521)</f>
        <v>11</v>
      </c>
      <c r="BX521" s="58">
        <f t="shared" ca="1" si="9269"/>
        <v>286</v>
      </c>
      <c r="BY521" s="114" t="s">
        <v>26</v>
      </c>
      <c r="BZ521" s="114" t="str">
        <f t="shared" ref="BZ521" ca="1" si="9369">IF(BX521&lt;0,"-","")</f>
        <v/>
      </c>
      <c r="CA521" s="30">
        <f t="shared" ca="1" si="9271"/>
        <v>286</v>
      </c>
      <c r="CB521" s="24">
        <f t="shared" ref="CB521" ca="1" si="9370">CA521/GCD(CA521,CA522)</f>
        <v>286</v>
      </c>
      <c r="CD521" s="128">
        <f t="shared" ref="CD521" ca="1" si="9371">QUOTIENT(CB521,CB522)</f>
        <v>4</v>
      </c>
      <c r="CE521" s="57">
        <f t="shared" ref="CE521" ca="1" si="9372">MOD(CB521,CB522)</f>
        <v>34</v>
      </c>
      <c r="CF521" s="25"/>
      <c r="CG521"/>
      <c r="CH521" s="5"/>
      <c r="CK521" s="5"/>
    </row>
    <row r="522" spans="2:89" ht="32" customHeight="1" x14ac:dyDescent="0.55000000000000004">
      <c r="B522" s="61"/>
      <c r="C522" s="131"/>
      <c r="D522" s="114"/>
      <c r="E522" s="114"/>
      <c r="F522" s="59">
        <f t="shared" ca="1" si="9232"/>
        <v>7</v>
      </c>
      <c r="G522" s="114"/>
      <c r="H522" s="114"/>
      <c r="I522" s="59">
        <f t="shared" ca="1" si="9234"/>
        <v>9</v>
      </c>
      <c r="J522" s="26"/>
      <c r="K522" s="114"/>
      <c r="L522" s="27">
        <f t="shared" ca="1" si="9236"/>
        <v>63</v>
      </c>
      <c r="M522" s="118"/>
      <c r="N522" s="54"/>
      <c r="O522" s="118"/>
      <c r="P522" s="118"/>
      <c r="Q522" s="121"/>
      <c r="R522" s="114"/>
      <c r="S522" s="122"/>
      <c r="T522" s="114"/>
      <c r="U522" s="122"/>
      <c r="V522" s="114"/>
      <c r="W522" s="120"/>
      <c r="X522" s="56"/>
      <c r="Y522" s="121"/>
      <c r="Z522" s="114"/>
      <c r="AA522" s="122"/>
      <c r="AB522" s="114"/>
      <c r="AC522" s="122"/>
      <c r="AD522" s="114"/>
      <c r="AE522" s="27"/>
      <c r="AF522" s="114"/>
      <c r="AG522" t="s">
        <v>230</v>
      </c>
      <c r="AH522" t="s">
        <v>250</v>
      </c>
      <c r="AI522" s="1" t="str">
        <f t="shared" ref="AI522" ca="1" si="9373">IF(O521="","",O521)</f>
        <v/>
      </c>
      <c r="AK522" s="1"/>
      <c r="AM522" s="1"/>
      <c r="AO522" t="s">
        <v>230</v>
      </c>
      <c r="AP522" s="114"/>
      <c r="AQ522" t="str">
        <f t="shared" ca="1" si="9229"/>
        <v>\\(\\quad \\displaystyle  \\)</v>
      </c>
      <c r="AS522" s="114"/>
      <c r="AT522" s="114"/>
      <c r="AU522" s="114"/>
      <c r="AV522" s="114"/>
      <c r="AW522" s="114"/>
      <c r="AX522" s="114"/>
      <c r="AY522" s="114"/>
      <c r="AZ522" s="117"/>
      <c r="BG522" s="128"/>
      <c r="BH522" s="23">
        <f t="shared" ref="BH522" ca="1" si="9374">RANDBETWEEN(2,10)</f>
        <v>7</v>
      </c>
      <c r="BI522" s="120"/>
      <c r="BJ522" s="128"/>
      <c r="BK522" s="23">
        <f t="shared" ca="1" si="2496"/>
        <v>9</v>
      </c>
      <c r="BL522">
        <f t="shared" ref="BL522" ca="1" si="9375">BH522</f>
        <v>7</v>
      </c>
      <c r="BM522">
        <f t="shared" ref="BM522" ca="1" si="9376">BK522</f>
        <v>9</v>
      </c>
      <c r="BN522" s="114"/>
      <c r="BO522" s="114"/>
      <c r="BP522" s="114"/>
      <c r="BQ522" s="129"/>
      <c r="BR522" s="55">
        <f t="shared" ref="BR522" ca="1" si="9377">IF(BN521&gt;BO521,BH522,BK522)</f>
        <v>7</v>
      </c>
      <c r="BS522" s="114"/>
      <c r="BT522" s="129"/>
      <c r="BU522" s="55">
        <f t="shared" ref="BU522" ca="1" si="9378">IF(BN521&lt;BO521,BH522,BK522)</f>
        <v>9</v>
      </c>
      <c r="BV522" s="27">
        <f t="shared" ref="BV522" ca="1" si="9379">IF(BN521&gt;BO521,BL522,BM522)</f>
        <v>7</v>
      </c>
      <c r="BW522" s="27">
        <f t="shared" ref="BW522" ca="1" si="9380">IF(BN521&lt;BO521,BL522,BM522)</f>
        <v>9</v>
      </c>
      <c r="BX522" s="27">
        <f t="shared" ca="1" si="9269"/>
        <v>63</v>
      </c>
      <c r="BY522" s="114"/>
      <c r="BZ522" s="114"/>
      <c r="CA522">
        <f t="shared" ca="1" si="9271"/>
        <v>63</v>
      </c>
      <c r="CB522" s="25">
        <f t="shared" ref="CB522" ca="1" si="9381">CA522/GCD(CA521,CA522)</f>
        <v>63</v>
      </c>
      <c r="CD522" s="128"/>
      <c r="CE522" s="23">
        <f t="shared" ref="CE522" ca="1" si="9382">CB522</f>
        <v>63</v>
      </c>
      <c r="CF522" s="25"/>
      <c r="CG522"/>
      <c r="CH522" s="5"/>
      <c r="CK522" s="5"/>
    </row>
    <row r="523" spans="2:89" ht="32" customHeight="1" thickBot="1" x14ac:dyDescent="0.6">
      <c r="B523" s="61"/>
      <c r="C523" s="130" t="s">
        <v>220</v>
      </c>
      <c r="D523" s="114">
        <v>10</v>
      </c>
      <c r="E523" s="114">
        <f t="shared" ref="E523" ca="1" si="9383">BQ523</f>
        <v>6</v>
      </c>
      <c r="F523" s="60">
        <f t="shared" ca="1" si="9232"/>
        <v>6</v>
      </c>
      <c r="G523" s="114" t="s">
        <v>237</v>
      </c>
      <c r="H523" s="114">
        <f t="shared" ref="H523" ca="1" si="9384">BT523</f>
        <v>1</v>
      </c>
      <c r="I523" s="60">
        <f t="shared" ca="1" si="9234"/>
        <v>6</v>
      </c>
      <c r="J523" s="26"/>
      <c r="K523" s="114">
        <f t="shared" ref="K523" ca="1" si="9385">CD523</f>
        <v>12</v>
      </c>
      <c r="L523" s="58">
        <f t="shared" ca="1" si="9236"/>
        <v>9</v>
      </c>
      <c r="M523" s="118" t="str">
        <f t="shared" ref="M523" ca="1" si="9386">IF(L524=1,"=","")</f>
        <v/>
      </c>
      <c r="N523" s="54"/>
      <c r="O523" s="118" t="str">
        <f t="shared" ref="O523" ca="1" si="9387">IF(L523=0,K523,"")</f>
        <v/>
      </c>
      <c r="P523" s="118" t="s">
        <v>250</v>
      </c>
      <c r="Q523" s="121">
        <f t="shared" ref="Q523" ca="1" si="9388">IF(E523="","",E523)</f>
        <v>6</v>
      </c>
      <c r="R523" s="114" t="s">
        <v>249</v>
      </c>
      <c r="S523" s="122">
        <f t="shared" ref="S523" ca="1" si="9389">F523</f>
        <v>6</v>
      </c>
      <c r="T523" s="114" t="s">
        <v>216</v>
      </c>
      <c r="U523" s="122">
        <f t="shared" ref="U523" ca="1" si="9390">F524</f>
        <v>10</v>
      </c>
      <c r="V523" s="114" t="s">
        <v>217</v>
      </c>
      <c r="W523" s="120" t="str">
        <f t="shared" ref="W523" si="9391">G523</f>
        <v>　×　</v>
      </c>
      <c r="X523" s="56"/>
      <c r="Y523" s="121">
        <f t="shared" ref="Y523" ca="1" si="9392">IF(H523="","",H523)</f>
        <v>1</v>
      </c>
      <c r="Z523" s="114" t="s">
        <v>249</v>
      </c>
      <c r="AA523" s="122">
        <f t="shared" ref="AA523" ca="1" si="9393">I523</f>
        <v>6</v>
      </c>
      <c r="AB523" s="114" t="s">
        <v>216</v>
      </c>
      <c r="AC523" s="122">
        <f t="shared" ref="AC523" ca="1" si="9394">I524</f>
        <v>7</v>
      </c>
      <c r="AD523" s="114" t="s">
        <v>217</v>
      </c>
      <c r="AE523" s="27"/>
      <c r="AF523" s="114" t="s">
        <v>233</v>
      </c>
      <c r="AG523" t="s">
        <v>230</v>
      </c>
      <c r="AH523" t="s">
        <v>250</v>
      </c>
      <c r="AI523" s="1">
        <f t="shared" ref="AI523" ca="1" si="9395">IF(K523="","",K523)</f>
        <v>12</v>
      </c>
      <c r="AJ523" t="s">
        <v>249</v>
      </c>
      <c r="AK523" s="1">
        <f t="shared" ref="AK523" ca="1" si="9396">L523</f>
        <v>9</v>
      </c>
      <c r="AL523" t="s">
        <v>216</v>
      </c>
      <c r="AM523" s="1">
        <f t="shared" ref="AM523" ca="1" si="9397">L524</f>
        <v>35</v>
      </c>
      <c r="AN523" t="s">
        <v>217</v>
      </c>
      <c r="AO523" t="s">
        <v>230</v>
      </c>
      <c r="AP523" s="114" t="str">
        <f t="shared" ca="1" si="8833"/>
        <v>\\(\\quad \\displaystyle 6\\frac{6}{10}　×　1\\frac{6}{7}　=　 \\)</v>
      </c>
      <c r="AQ523" t="str">
        <f t="shared" ca="1" si="9229"/>
        <v>\\(\\quad \\displaystyle 12\\frac{9}{35} \\)</v>
      </c>
      <c r="AS523" s="114" t="str">
        <f t="shared" ref="AS523" ca="1" si="9398">AP523</f>
        <v>\\(\\quad \\displaystyle 6\\frac{6}{10}　×　1\\frac{6}{7}　=　 \\)</v>
      </c>
      <c r="AT523" s="114" t="str">
        <f t="shared" ref="AT523" ca="1" si="9399">IF(O523="",AQ523,AQ524)</f>
        <v>\\(\\quad \\displaystyle 12\\frac{9}{35} \\)</v>
      </c>
      <c r="AU523" s="114" t="s">
        <v>60</v>
      </c>
      <c r="AV523" s="115" t="s">
        <v>222</v>
      </c>
      <c r="AW523" s="115" t="str">
        <f t="shared" ref="AW523" ca="1" si="9400">AS523</f>
        <v>\\(\\quad \\displaystyle 6\\frac{6}{10}　×　1\\frac{6}{7}　=　 \\)</v>
      </c>
      <c r="AX523" s="115" t="str">
        <f t="shared" ref="AX523" ca="1" si="9401">AT523</f>
        <v>\\(\\quad \\displaystyle 12\\frac{9}{35} \\)</v>
      </c>
      <c r="AY523" s="115" t="s">
        <v>62</v>
      </c>
      <c r="AZ523" s="116" t="str">
        <f t="shared" ref="AZ523" ca="1" si="9402">"INSERT INTO "&amp;AU523&amp;"(tangen,question,answer,editor,date,count) VALUES('"&amp;AV523&amp;"','"&amp;AW523&amp;"','"&amp;AX523&amp;"','"&amp;AY523&amp;"',NOW(),0);"</f>
        <v>INSERT INTO math(tangen,question,answer,editor,date,count) VALUES('m3900','\\(\\quad \\displaystyle 6\\frac{6}{10}　×　1\\frac{6}{7}　=　 \\)','\\(\\quad \\displaystyle 12\\frac{9}{35} \\)','harazono',NOW(),0);</v>
      </c>
      <c r="BG523" s="128">
        <f t="shared" ref="BG523" ca="1" si="9403">RANDBETWEEN(2,6)</f>
        <v>6</v>
      </c>
      <c r="BH523" s="22">
        <f t="shared" ref="BH523" ca="1" si="9404">RANDBETWEEN(1,BH524-1)</f>
        <v>6</v>
      </c>
      <c r="BI523" s="120" t="s">
        <v>22</v>
      </c>
      <c r="BJ523" s="128">
        <f t="shared" ref="BJ523" ca="1" si="9405">RANDBETWEEN(1,BG523-1)</f>
        <v>1</v>
      </c>
      <c r="BK523" s="22">
        <f t="shared" ref="BK523" ca="1" si="9406">RANDBETWEEN(1,BK524-1)</f>
        <v>6</v>
      </c>
      <c r="BL523">
        <f t="shared" ref="BL523" ca="1" si="9407">(BH523+BG523*BH524)</f>
        <v>66</v>
      </c>
      <c r="BM523">
        <f t="shared" ref="BM523" ca="1" si="9408">BK523+BJ523*BK524</f>
        <v>13</v>
      </c>
      <c r="BN523" s="114">
        <f t="shared" ref="BN523" ca="1" si="9409">(BH523+BG523*BH524)/BH524</f>
        <v>6.6</v>
      </c>
      <c r="BO523" s="114">
        <f t="shared" ref="BO523" ca="1" si="9410">(BK523+BJ523*BK524)/BK524</f>
        <v>1.8571428571428572</v>
      </c>
      <c r="BP523" s="114" t="s">
        <v>26</v>
      </c>
      <c r="BQ523" s="129">
        <f t="shared" ref="BQ523" ca="1" si="9411">IF(BN523&gt;BO523,BG523,BJ523)</f>
        <v>6</v>
      </c>
      <c r="BR523" s="57">
        <f t="shared" ref="BR523" ca="1" si="9412">IF(BN523&gt;BO523,BH523,BK523)</f>
        <v>6</v>
      </c>
      <c r="BS523" s="114" t="str">
        <f t="shared" ref="BS523" si="9413">BI523</f>
        <v>×</v>
      </c>
      <c r="BT523" s="129">
        <f t="shared" ref="BT523" ca="1" si="9414">IF(BN523&lt;BO523,BG523,BJ523)</f>
        <v>1</v>
      </c>
      <c r="BU523" s="57">
        <f t="shared" ref="BU523" ca="1" si="9415">IF(BN523&lt;BO523,BH523,BK523)</f>
        <v>6</v>
      </c>
      <c r="BV523" s="27">
        <f t="shared" ref="BV523" ca="1" si="9416">IF(BN523&gt;BO523,BL523,BM523)</f>
        <v>66</v>
      </c>
      <c r="BW523" s="27">
        <f t="shared" ref="BW523" ca="1" si="9417">IF(BN523&lt;BO523,BL523,BM523)</f>
        <v>13</v>
      </c>
      <c r="BX523" s="58">
        <f t="shared" ca="1" si="9269"/>
        <v>858</v>
      </c>
      <c r="BY523" s="114" t="s">
        <v>26</v>
      </c>
      <c r="BZ523" s="114" t="str">
        <f t="shared" ref="BZ523" ca="1" si="9418">IF(BX523&lt;0,"-","")</f>
        <v/>
      </c>
      <c r="CA523" s="30">
        <f t="shared" ca="1" si="9271"/>
        <v>858</v>
      </c>
      <c r="CB523" s="24">
        <f t="shared" ref="CB523" ca="1" si="9419">CA523/GCD(CA523,CA524)</f>
        <v>429</v>
      </c>
      <c r="CD523" s="128">
        <f t="shared" ref="CD523" ca="1" si="9420">QUOTIENT(CB523,CB524)</f>
        <v>12</v>
      </c>
      <c r="CE523" s="57">
        <f t="shared" ref="CE523" ca="1" si="9421">MOD(CB523,CB524)</f>
        <v>9</v>
      </c>
      <c r="CF523" s="25"/>
      <c r="CG523"/>
      <c r="CH523" s="5"/>
      <c r="CK523" s="5"/>
    </row>
    <row r="524" spans="2:89" ht="32" customHeight="1" x14ac:dyDescent="0.55000000000000004">
      <c r="B524" s="61"/>
      <c r="C524" s="131"/>
      <c r="D524" s="114"/>
      <c r="E524" s="114"/>
      <c r="F524" s="59">
        <f t="shared" ca="1" si="9232"/>
        <v>10</v>
      </c>
      <c r="G524" s="114"/>
      <c r="H524" s="114"/>
      <c r="I524" s="59">
        <f t="shared" ca="1" si="9234"/>
        <v>7</v>
      </c>
      <c r="J524" s="26"/>
      <c r="K524" s="114"/>
      <c r="L524" s="27">
        <f t="shared" ca="1" si="9236"/>
        <v>35</v>
      </c>
      <c r="M524" s="118"/>
      <c r="N524" s="54"/>
      <c r="O524" s="118"/>
      <c r="P524" s="118"/>
      <c r="Q524" s="121"/>
      <c r="R524" s="114"/>
      <c r="S524" s="122"/>
      <c r="T524" s="114"/>
      <c r="U524" s="122"/>
      <c r="V524" s="114"/>
      <c r="W524" s="120"/>
      <c r="X524" s="56"/>
      <c r="Y524" s="121"/>
      <c r="Z524" s="114"/>
      <c r="AA524" s="122"/>
      <c r="AB524" s="114"/>
      <c r="AC524" s="122"/>
      <c r="AD524" s="114"/>
      <c r="AE524" s="27"/>
      <c r="AF524" s="114"/>
      <c r="AG524" t="s">
        <v>230</v>
      </c>
      <c r="AH524" t="s">
        <v>250</v>
      </c>
      <c r="AI524" s="1" t="str">
        <f t="shared" ref="AI524" ca="1" si="9422">IF(O523="","",O523)</f>
        <v/>
      </c>
      <c r="AK524" s="1"/>
      <c r="AM524" s="1"/>
      <c r="AO524" t="s">
        <v>230</v>
      </c>
      <c r="AP524" s="114"/>
      <c r="AQ524" t="str">
        <f t="shared" ca="1" si="9229"/>
        <v>\\(\\quad \\displaystyle  \\)</v>
      </c>
      <c r="AS524" s="114"/>
      <c r="AT524" s="114"/>
      <c r="AU524" s="114"/>
      <c r="AV524" s="114"/>
      <c r="AW524" s="114"/>
      <c r="AX524" s="114"/>
      <c r="AY524" s="114"/>
      <c r="AZ524" s="117"/>
      <c r="BG524" s="128"/>
      <c r="BH524" s="23">
        <f t="shared" ref="BH524" ca="1" si="9423">RANDBETWEEN(2,10)</f>
        <v>10</v>
      </c>
      <c r="BI524" s="120"/>
      <c r="BJ524" s="128"/>
      <c r="BK524" s="23">
        <f t="shared" ca="1" si="2496"/>
        <v>7</v>
      </c>
      <c r="BL524">
        <f t="shared" ref="BL524" ca="1" si="9424">BH524</f>
        <v>10</v>
      </c>
      <c r="BM524">
        <f t="shared" ref="BM524" ca="1" si="9425">BK524</f>
        <v>7</v>
      </c>
      <c r="BN524" s="114"/>
      <c r="BO524" s="114"/>
      <c r="BP524" s="114"/>
      <c r="BQ524" s="129"/>
      <c r="BR524" s="55">
        <f t="shared" ref="BR524" ca="1" si="9426">IF(BN523&gt;BO523,BH524,BK524)</f>
        <v>10</v>
      </c>
      <c r="BS524" s="114"/>
      <c r="BT524" s="129"/>
      <c r="BU524" s="55">
        <f t="shared" ref="BU524" ca="1" si="9427">IF(BN523&lt;BO523,BH524,BK524)</f>
        <v>7</v>
      </c>
      <c r="BV524" s="27">
        <f t="shared" ref="BV524" ca="1" si="9428">IF(BN523&gt;BO523,BL524,BM524)</f>
        <v>10</v>
      </c>
      <c r="BW524" s="27">
        <f t="shared" ref="BW524" ca="1" si="9429">IF(BN523&lt;BO523,BL524,BM524)</f>
        <v>7</v>
      </c>
      <c r="BX524" s="27">
        <f t="shared" ca="1" si="9269"/>
        <v>70</v>
      </c>
      <c r="BY524" s="114"/>
      <c r="BZ524" s="114"/>
      <c r="CA524">
        <f t="shared" ca="1" si="9271"/>
        <v>70</v>
      </c>
      <c r="CB524" s="25">
        <f t="shared" ref="CB524" ca="1" si="9430">CA524/GCD(CA523,CA524)</f>
        <v>35</v>
      </c>
      <c r="CD524" s="128"/>
      <c r="CE524" s="23">
        <f t="shared" ref="CE524" ca="1" si="9431">CB524</f>
        <v>35</v>
      </c>
      <c r="CF524" s="25"/>
      <c r="CG524"/>
      <c r="CH524" s="5"/>
      <c r="CK524" s="5"/>
    </row>
    <row r="525" spans="2:89" ht="32" customHeight="1" thickBot="1" x14ac:dyDescent="0.6">
      <c r="B525" s="61"/>
      <c r="C525" s="130" t="s">
        <v>220</v>
      </c>
      <c r="D525" s="114">
        <v>11</v>
      </c>
      <c r="E525" s="114">
        <f t="shared" ref="E525" ca="1" si="9432">BQ525</f>
        <v>2</v>
      </c>
      <c r="F525" s="60">
        <f t="shared" ca="1" si="9232"/>
        <v>2</v>
      </c>
      <c r="G525" s="114" t="s">
        <v>237</v>
      </c>
      <c r="H525" s="114">
        <f t="shared" ref="H525" ca="1" si="9433">BT525</f>
        <v>1</v>
      </c>
      <c r="I525" s="60">
        <f t="shared" ca="1" si="9234"/>
        <v>5</v>
      </c>
      <c r="J525" s="26"/>
      <c r="K525" s="114">
        <f t="shared" ref="K525" ca="1" si="9434">CD525</f>
        <v>4</v>
      </c>
      <c r="L525" s="58">
        <f t="shared" ca="1" si="9236"/>
        <v>0</v>
      </c>
      <c r="M525" s="118" t="str">
        <f t="shared" ref="M525" ca="1" si="9435">IF(L526=1,"=","")</f>
        <v>=</v>
      </c>
      <c r="N525" s="54"/>
      <c r="O525" s="118">
        <f t="shared" ref="O525" ca="1" si="9436">IF(L525=0,K525,"")</f>
        <v>4</v>
      </c>
      <c r="P525" s="118" t="s">
        <v>250</v>
      </c>
      <c r="Q525" s="121">
        <f t="shared" ref="Q525" ca="1" si="9437">IF(E525="","",E525)</f>
        <v>2</v>
      </c>
      <c r="R525" s="114" t="s">
        <v>249</v>
      </c>
      <c r="S525" s="122">
        <f t="shared" ref="S525" ca="1" si="9438">F525</f>
        <v>2</v>
      </c>
      <c r="T525" s="114" t="s">
        <v>216</v>
      </c>
      <c r="U525" s="122">
        <f t="shared" ref="U525" ca="1" si="9439">F526</f>
        <v>6</v>
      </c>
      <c r="V525" s="114" t="s">
        <v>217</v>
      </c>
      <c r="W525" s="120" t="str">
        <f t="shared" ref="W525" si="9440">G525</f>
        <v>　×　</v>
      </c>
      <c r="X525" s="56"/>
      <c r="Y525" s="121">
        <f t="shared" ref="Y525" ca="1" si="9441">IF(H525="","",H525)</f>
        <v>1</v>
      </c>
      <c r="Z525" s="114" t="s">
        <v>249</v>
      </c>
      <c r="AA525" s="122">
        <f t="shared" ref="AA525" ca="1" si="9442">I525</f>
        <v>5</v>
      </c>
      <c r="AB525" s="114" t="s">
        <v>216</v>
      </c>
      <c r="AC525" s="122">
        <f t="shared" ref="AC525" ca="1" si="9443">I526</f>
        <v>7</v>
      </c>
      <c r="AD525" s="114" t="s">
        <v>217</v>
      </c>
      <c r="AE525" s="27"/>
      <c r="AF525" s="114" t="s">
        <v>233</v>
      </c>
      <c r="AG525" t="s">
        <v>230</v>
      </c>
      <c r="AH525" t="s">
        <v>250</v>
      </c>
      <c r="AI525" s="1">
        <f t="shared" ref="AI525" ca="1" si="9444">IF(K525="","",K525)</f>
        <v>4</v>
      </c>
      <c r="AJ525" t="s">
        <v>249</v>
      </c>
      <c r="AK525" s="1">
        <f t="shared" ref="AK525" ca="1" si="9445">L525</f>
        <v>0</v>
      </c>
      <c r="AL525" t="s">
        <v>216</v>
      </c>
      <c r="AM525" s="1">
        <f t="shared" ref="AM525" ca="1" si="9446">L526</f>
        <v>1</v>
      </c>
      <c r="AN525" t="s">
        <v>217</v>
      </c>
      <c r="AO525" t="s">
        <v>230</v>
      </c>
      <c r="AP525" s="114" t="str">
        <f t="shared" ca="1" si="8833"/>
        <v>\\(\\quad \\displaystyle 2\\frac{2}{6}　×　1\\frac{5}{7}　=　 \\)</v>
      </c>
      <c r="AQ525" t="str">
        <f t="shared" ca="1" si="9229"/>
        <v>\\(\\quad \\displaystyle 4\\frac{0}{1} \\)</v>
      </c>
      <c r="AS525" s="114" t="str">
        <f t="shared" ref="AS525" ca="1" si="9447">AP525</f>
        <v>\\(\\quad \\displaystyle 2\\frac{2}{6}　×　1\\frac{5}{7}　=　 \\)</v>
      </c>
      <c r="AT525" s="114" t="str">
        <f t="shared" ref="AT525" ca="1" si="9448">IF(O525="",AQ525,AQ526)</f>
        <v>\\(\\quad \\displaystyle 4 \\)</v>
      </c>
      <c r="AU525" s="114" t="s">
        <v>60</v>
      </c>
      <c r="AV525" s="115" t="s">
        <v>222</v>
      </c>
      <c r="AW525" s="115" t="str">
        <f t="shared" ref="AW525" ca="1" si="9449">AS525</f>
        <v>\\(\\quad \\displaystyle 2\\frac{2}{6}　×　1\\frac{5}{7}　=　 \\)</v>
      </c>
      <c r="AX525" s="115" t="str">
        <f t="shared" ref="AX525" ca="1" si="9450">AT525</f>
        <v>\\(\\quad \\displaystyle 4 \\)</v>
      </c>
      <c r="AY525" s="115" t="s">
        <v>62</v>
      </c>
      <c r="AZ525" s="116" t="str">
        <f t="shared" ref="AZ525" ca="1" si="9451">"INSERT INTO "&amp;AU525&amp;"(tangen,question,answer,editor,date,count) VALUES('"&amp;AV525&amp;"','"&amp;AW525&amp;"','"&amp;AX525&amp;"','"&amp;AY525&amp;"',NOW(),0);"</f>
        <v>INSERT INTO math(tangen,question,answer,editor,date,count) VALUES('m3900','\\(\\quad \\displaystyle 2\\frac{2}{6}　×　1\\frac{5}{7}　=　 \\)','\\(\\quad \\displaystyle 4 \\)','harazono',NOW(),0);</v>
      </c>
      <c r="BG525" s="128">
        <f t="shared" ref="BG525" ca="1" si="9452">RANDBETWEEN(2,6)</f>
        <v>2</v>
      </c>
      <c r="BH525" s="22">
        <f t="shared" ref="BH525" ca="1" si="9453">RANDBETWEEN(1,BH526-1)</f>
        <v>2</v>
      </c>
      <c r="BI525" s="120" t="s">
        <v>22</v>
      </c>
      <c r="BJ525" s="128">
        <f t="shared" ref="BJ525" ca="1" si="9454">RANDBETWEEN(1,BG525-1)</f>
        <v>1</v>
      </c>
      <c r="BK525" s="22">
        <f t="shared" ref="BK525" ca="1" si="9455">RANDBETWEEN(1,BK526-1)</f>
        <v>5</v>
      </c>
      <c r="BL525">
        <f t="shared" ref="BL525" ca="1" si="9456">(BH525+BG525*BH526)</f>
        <v>14</v>
      </c>
      <c r="BM525">
        <f t="shared" ref="BM525" ca="1" si="9457">BK525+BJ525*BK526</f>
        <v>12</v>
      </c>
      <c r="BN525" s="114">
        <f t="shared" ref="BN525" ca="1" si="9458">(BH525+BG525*BH526)/BH526</f>
        <v>2.3333333333333335</v>
      </c>
      <c r="BO525" s="114">
        <f t="shared" ref="BO525" ca="1" si="9459">(BK525+BJ525*BK526)/BK526</f>
        <v>1.7142857142857142</v>
      </c>
      <c r="BP525" s="114" t="s">
        <v>26</v>
      </c>
      <c r="BQ525" s="129">
        <f t="shared" ref="BQ525" ca="1" si="9460">IF(BN525&gt;BO525,BG525,BJ525)</f>
        <v>2</v>
      </c>
      <c r="BR525" s="57">
        <f t="shared" ref="BR525" ca="1" si="9461">IF(BN525&gt;BO525,BH525,BK525)</f>
        <v>2</v>
      </c>
      <c r="BS525" s="114" t="str">
        <f t="shared" ref="BS525" si="9462">BI525</f>
        <v>×</v>
      </c>
      <c r="BT525" s="129">
        <f t="shared" ref="BT525" ca="1" si="9463">IF(BN525&lt;BO525,BG525,BJ525)</f>
        <v>1</v>
      </c>
      <c r="BU525" s="57">
        <f t="shared" ref="BU525" ca="1" si="9464">IF(BN525&lt;BO525,BH525,BK525)</f>
        <v>5</v>
      </c>
      <c r="BV525" s="27">
        <f t="shared" ref="BV525" ca="1" si="9465">IF(BN525&gt;BO525,BL525,BM525)</f>
        <v>14</v>
      </c>
      <c r="BW525" s="27">
        <f t="shared" ref="BW525" ca="1" si="9466">IF(BN525&lt;BO525,BL525,BM525)</f>
        <v>12</v>
      </c>
      <c r="BX525" s="58">
        <f t="shared" ca="1" si="9269"/>
        <v>168</v>
      </c>
      <c r="BY525" s="114" t="s">
        <v>26</v>
      </c>
      <c r="BZ525" s="114" t="str">
        <f t="shared" ref="BZ525" ca="1" si="9467">IF(BX525&lt;0,"-","")</f>
        <v/>
      </c>
      <c r="CA525" s="30">
        <f t="shared" ca="1" si="9271"/>
        <v>168</v>
      </c>
      <c r="CB525" s="24">
        <f t="shared" ref="CB525" ca="1" si="9468">CA525/GCD(CA525,CA526)</f>
        <v>4</v>
      </c>
      <c r="CD525" s="128">
        <f t="shared" ref="CD525" ca="1" si="9469">QUOTIENT(CB525,CB526)</f>
        <v>4</v>
      </c>
      <c r="CE525" s="57">
        <f t="shared" ref="CE525" ca="1" si="9470">MOD(CB525,CB526)</f>
        <v>0</v>
      </c>
      <c r="CF525" s="25"/>
      <c r="CG525"/>
      <c r="CH525" s="5"/>
      <c r="CK525" s="5"/>
    </row>
    <row r="526" spans="2:89" ht="32" customHeight="1" x14ac:dyDescent="0.55000000000000004">
      <c r="B526" s="61"/>
      <c r="C526" s="131"/>
      <c r="D526" s="114"/>
      <c r="E526" s="114"/>
      <c r="F526" s="59">
        <f t="shared" ca="1" si="9232"/>
        <v>6</v>
      </c>
      <c r="G526" s="114"/>
      <c r="H526" s="114"/>
      <c r="I526" s="59">
        <f t="shared" ca="1" si="9234"/>
        <v>7</v>
      </c>
      <c r="J526" s="26"/>
      <c r="K526" s="114"/>
      <c r="L526" s="27">
        <f t="shared" ca="1" si="9236"/>
        <v>1</v>
      </c>
      <c r="M526" s="118"/>
      <c r="N526" s="54"/>
      <c r="O526" s="118"/>
      <c r="P526" s="118"/>
      <c r="Q526" s="121"/>
      <c r="R526" s="114"/>
      <c r="S526" s="122"/>
      <c r="T526" s="114"/>
      <c r="U526" s="122"/>
      <c r="V526" s="114"/>
      <c r="W526" s="120"/>
      <c r="X526" s="56"/>
      <c r="Y526" s="121"/>
      <c r="Z526" s="114"/>
      <c r="AA526" s="122"/>
      <c r="AB526" s="114"/>
      <c r="AC526" s="122"/>
      <c r="AD526" s="114"/>
      <c r="AE526" s="27"/>
      <c r="AF526" s="114"/>
      <c r="AG526" t="s">
        <v>230</v>
      </c>
      <c r="AH526" t="s">
        <v>250</v>
      </c>
      <c r="AI526" s="1">
        <f t="shared" ref="AI526" ca="1" si="9471">IF(O525="","",O525)</f>
        <v>4</v>
      </c>
      <c r="AK526" s="1"/>
      <c r="AM526" s="1"/>
      <c r="AO526" t="s">
        <v>230</v>
      </c>
      <c r="AP526" s="114"/>
      <c r="AQ526" t="str">
        <f t="shared" ca="1" si="9229"/>
        <v>\\(\\quad \\displaystyle 4 \\)</v>
      </c>
      <c r="AS526" s="114"/>
      <c r="AT526" s="114"/>
      <c r="AU526" s="114"/>
      <c r="AV526" s="114"/>
      <c r="AW526" s="114"/>
      <c r="AX526" s="114"/>
      <c r="AY526" s="114"/>
      <c r="AZ526" s="117"/>
      <c r="BG526" s="128"/>
      <c r="BH526" s="23">
        <f t="shared" ref="BH526" ca="1" si="9472">RANDBETWEEN(2,10)</f>
        <v>6</v>
      </c>
      <c r="BI526" s="120"/>
      <c r="BJ526" s="128"/>
      <c r="BK526" s="23">
        <f t="shared" ca="1" si="2496"/>
        <v>7</v>
      </c>
      <c r="BL526">
        <f t="shared" ref="BL526" ca="1" si="9473">BH526</f>
        <v>6</v>
      </c>
      <c r="BM526">
        <f t="shared" ref="BM526" ca="1" si="9474">BK526</f>
        <v>7</v>
      </c>
      <c r="BN526" s="114"/>
      <c r="BO526" s="114"/>
      <c r="BP526" s="114"/>
      <c r="BQ526" s="129"/>
      <c r="BR526" s="55">
        <f t="shared" ref="BR526" ca="1" si="9475">IF(BN525&gt;BO525,BH526,BK526)</f>
        <v>6</v>
      </c>
      <c r="BS526" s="114"/>
      <c r="BT526" s="129"/>
      <c r="BU526" s="55">
        <f t="shared" ref="BU526" ca="1" si="9476">IF(BN525&lt;BO525,BH526,BK526)</f>
        <v>7</v>
      </c>
      <c r="BV526" s="27">
        <f t="shared" ref="BV526" ca="1" si="9477">IF(BN525&gt;BO525,BL526,BM526)</f>
        <v>6</v>
      </c>
      <c r="BW526" s="27">
        <f t="shared" ref="BW526" ca="1" si="9478">IF(BN525&lt;BO525,BL526,BM526)</f>
        <v>7</v>
      </c>
      <c r="BX526" s="27">
        <f t="shared" ca="1" si="9269"/>
        <v>42</v>
      </c>
      <c r="BY526" s="114"/>
      <c r="BZ526" s="114"/>
      <c r="CA526">
        <f t="shared" ca="1" si="9271"/>
        <v>42</v>
      </c>
      <c r="CB526" s="25">
        <f t="shared" ref="CB526" ca="1" si="9479">CA526/GCD(CA525,CA526)</f>
        <v>1</v>
      </c>
      <c r="CD526" s="128"/>
      <c r="CE526" s="23">
        <f t="shared" ref="CE526" ca="1" si="9480">CB526</f>
        <v>1</v>
      </c>
      <c r="CF526" s="25"/>
      <c r="CG526"/>
      <c r="CH526" s="5"/>
      <c r="CK526" s="5"/>
    </row>
    <row r="527" spans="2:89" ht="32" customHeight="1" thickBot="1" x14ac:dyDescent="0.6">
      <c r="B527" s="61"/>
      <c r="C527" s="130" t="s">
        <v>220</v>
      </c>
      <c r="D527" s="114">
        <v>12</v>
      </c>
      <c r="E527" s="114">
        <f t="shared" ref="E527" ca="1" si="9481">BQ527</f>
        <v>3</v>
      </c>
      <c r="F527" s="60">
        <f t="shared" ca="1" si="9232"/>
        <v>4</v>
      </c>
      <c r="G527" s="114" t="s">
        <v>237</v>
      </c>
      <c r="H527" s="114">
        <f t="shared" ref="H527" ca="1" si="9482">BT527</f>
        <v>2</v>
      </c>
      <c r="I527" s="60">
        <f t="shared" ca="1" si="9234"/>
        <v>1</v>
      </c>
      <c r="J527" s="26"/>
      <c r="K527" s="114">
        <f t="shared" ref="K527" ca="1" si="9483">CD527</f>
        <v>7</v>
      </c>
      <c r="L527" s="58">
        <f t="shared" ca="1" si="9236"/>
        <v>49</v>
      </c>
      <c r="M527" s="118" t="str">
        <f t="shared" ref="M527" ca="1" si="9484">IF(L528=1,"=","")</f>
        <v/>
      </c>
      <c r="N527" s="54"/>
      <c r="O527" s="118" t="str">
        <f t="shared" ref="O527" ca="1" si="9485">IF(L527=0,K527,"")</f>
        <v/>
      </c>
      <c r="P527" s="118" t="s">
        <v>250</v>
      </c>
      <c r="Q527" s="121">
        <f t="shared" ref="Q527" ca="1" si="9486">IF(E527="","",E527)</f>
        <v>3</v>
      </c>
      <c r="R527" s="114" t="s">
        <v>249</v>
      </c>
      <c r="S527" s="122">
        <f t="shared" ref="S527" ca="1" si="9487">F527</f>
        <v>4</v>
      </c>
      <c r="T527" s="114" t="s">
        <v>216</v>
      </c>
      <c r="U527" s="122">
        <f t="shared" ref="U527" ca="1" si="9488">F528</f>
        <v>5</v>
      </c>
      <c r="V527" s="114" t="s">
        <v>217</v>
      </c>
      <c r="W527" s="120" t="str">
        <f t="shared" ref="W527" si="9489">G527</f>
        <v>　×　</v>
      </c>
      <c r="X527" s="56"/>
      <c r="Y527" s="121">
        <f t="shared" ref="Y527" ca="1" si="9490">IF(H527="","",H527)</f>
        <v>2</v>
      </c>
      <c r="Z527" s="114" t="s">
        <v>249</v>
      </c>
      <c r="AA527" s="122">
        <f t="shared" ref="AA527" ca="1" si="9491">I527</f>
        <v>1</v>
      </c>
      <c r="AB527" s="114" t="s">
        <v>216</v>
      </c>
      <c r="AC527" s="122">
        <f t="shared" ref="AC527" ca="1" si="9492">I528</f>
        <v>10</v>
      </c>
      <c r="AD527" s="114" t="s">
        <v>217</v>
      </c>
      <c r="AE527" s="27"/>
      <c r="AF527" s="114" t="s">
        <v>233</v>
      </c>
      <c r="AG527" t="s">
        <v>230</v>
      </c>
      <c r="AH527" t="s">
        <v>250</v>
      </c>
      <c r="AI527" s="1">
        <f t="shared" ref="AI527" ca="1" si="9493">IF(K527="","",K527)</f>
        <v>7</v>
      </c>
      <c r="AJ527" t="s">
        <v>249</v>
      </c>
      <c r="AK527" s="1">
        <f t="shared" ref="AK527" ca="1" si="9494">L527</f>
        <v>49</v>
      </c>
      <c r="AL527" t="s">
        <v>216</v>
      </c>
      <c r="AM527" s="1">
        <f t="shared" ref="AM527" ca="1" si="9495">L528</f>
        <v>50</v>
      </c>
      <c r="AN527" t="s">
        <v>217</v>
      </c>
      <c r="AO527" t="s">
        <v>230</v>
      </c>
      <c r="AP527" s="114" t="str">
        <f t="shared" ca="1" si="8833"/>
        <v>\\(\\quad \\displaystyle 3\\frac{4}{5}　×　2\\frac{1}{10}　=　 \\)</v>
      </c>
      <c r="AQ527" t="str">
        <f t="shared" ca="1" si="9229"/>
        <v>\\(\\quad \\displaystyle 7\\frac{49}{50} \\)</v>
      </c>
      <c r="AS527" s="114" t="str">
        <f t="shared" ref="AS527" ca="1" si="9496">AP527</f>
        <v>\\(\\quad \\displaystyle 3\\frac{4}{5}　×　2\\frac{1}{10}　=　 \\)</v>
      </c>
      <c r="AT527" s="114" t="str">
        <f t="shared" ref="AT527" ca="1" si="9497">IF(O527="",AQ527,AQ528)</f>
        <v>\\(\\quad \\displaystyle 7\\frac{49}{50} \\)</v>
      </c>
      <c r="AU527" s="114" t="s">
        <v>60</v>
      </c>
      <c r="AV527" s="115" t="s">
        <v>222</v>
      </c>
      <c r="AW527" s="115" t="str">
        <f t="shared" ref="AW527" ca="1" si="9498">AS527</f>
        <v>\\(\\quad \\displaystyle 3\\frac{4}{5}　×　2\\frac{1}{10}　=　 \\)</v>
      </c>
      <c r="AX527" s="115" t="str">
        <f t="shared" ref="AX527" ca="1" si="9499">AT527</f>
        <v>\\(\\quad \\displaystyle 7\\frac{49}{50} \\)</v>
      </c>
      <c r="AY527" s="115" t="s">
        <v>62</v>
      </c>
      <c r="AZ527" s="116" t="str">
        <f t="shared" ref="AZ527" ca="1" si="9500">"INSERT INTO "&amp;AU527&amp;"(tangen,question,answer,editor,date,count) VALUES('"&amp;AV527&amp;"','"&amp;AW527&amp;"','"&amp;AX527&amp;"','"&amp;AY527&amp;"',NOW(),0);"</f>
        <v>INSERT INTO math(tangen,question,answer,editor,date,count) VALUES('m3900','\\(\\quad \\displaystyle 3\\frac{4}{5}　×　2\\frac{1}{10}　=　 \\)','\\(\\quad \\displaystyle 7\\frac{49}{50} \\)','harazono',NOW(),0);</v>
      </c>
      <c r="BG527" s="128">
        <f t="shared" ref="BG527" ca="1" si="9501">RANDBETWEEN(2,6)</f>
        <v>3</v>
      </c>
      <c r="BH527" s="22">
        <f t="shared" ref="BH527" ca="1" si="9502">RANDBETWEEN(1,BH528-1)</f>
        <v>4</v>
      </c>
      <c r="BI527" s="120" t="s">
        <v>22</v>
      </c>
      <c r="BJ527" s="128">
        <f t="shared" ref="BJ527" ca="1" si="9503">RANDBETWEEN(1,BG527-1)</f>
        <v>2</v>
      </c>
      <c r="BK527" s="22">
        <f t="shared" ref="BK527" ca="1" si="9504">RANDBETWEEN(1,BK528-1)</f>
        <v>1</v>
      </c>
      <c r="BL527">
        <f t="shared" ref="BL527" ca="1" si="9505">(BH527+BG527*BH528)</f>
        <v>19</v>
      </c>
      <c r="BM527">
        <f t="shared" ref="BM527" ca="1" si="9506">BK527+BJ527*BK528</f>
        <v>21</v>
      </c>
      <c r="BN527" s="114">
        <f t="shared" ref="BN527" ca="1" si="9507">(BH527+BG527*BH528)/BH528</f>
        <v>3.8</v>
      </c>
      <c r="BO527" s="114">
        <f t="shared" ref="BO527" ca="1" si="9508">(BK527+BJ527*BK528)/BK528</f>
        <v>2.1</v>
      </c>
      <c r="BP527" s="114" t="s">
        <v>26</v>
      </c>
      <c r="BQ527" s="129">
        <f t="shared" ref="BQ527" ca="1" si="9509">IF(BN527&gt;BO527,BG527,BJ527)</f>
        <v>3</v>
      </c>
      <c r="BR527" s="57">
        <f t="shared" ref="BR527" ca="1" si="9510">IF(BN527&gt;BO527,BH527,BK527)</f>
        <v>4</v>
      </c>
      <c r="BS527" s="114" t="str">
        <f t="shared" ref="BS527" si="9511">BI527</f>
        <v>×</v>
      </c>
      <c r="BT527" s="129">
        <f t="shared" ref="BT527" ca="1" si="9512">IF(BN527&lt;BO527,BG527,BJ527)</f>
        <v>2</v>
      </c>
      <c r="BU527" s="57">
        <f t="shared" ref="BU527" ca="1" si="9513">IF(BN527&lt;BO527,BH527,BK527)</f>
        <v>1</v>
      </c>
      <c r="BV527" s="27">
        <f t="shared" ref="BV527" ca="1" si="9514">IF(BN527&gt;BO527,BL527,BM527)</f>
        <v>19</v>
      </c>
      <c r="BW527" s="27">
        <f t="shared" ref="BW527" ca="1" si="9515">IF(BN527&lt;BO527,BL527,BM527)</f>
        <v>21</v>
      </c>
      <c r="BX527" s="58">
        <f t="shared" ca="1" si="9269"/>
        <v>399</v>
      </c>
      <c r="BY527" s="114" t="s">
        <v>26</v>
      </c>
      <c r="BZ527" s="114" t="str">
        <f t="shared" ref="BZ527" ca="1" si="9516">IF(BX527&lt;0,"-","")</f>
        <v/>
      </c>
      <c r="CA527" s="30">
        <f t="shared" ca="1" si="9271"/>
        <v>399</v>
      </c>
      <c r="CB527" s="24">
        <f t="shared" ref="CB527" ca="1" si="9517">CA527/GCD(CA527,CA528)</f>
        <v>399</v>
      </c>
      <c r="CD527" s="128">
        <f t="shared" ref="CD527" ca="1" si="9518">QUOTIENT(CB527,CB528)</f>
        <v>7</v>
      </c>
      <c r="CE527" s="57">
        <f t="shared" ref="CE527" ca="1" si="9519">MOD(CB527,CB528)</f>
        <v>49</v>
      </c>
      <c r="CF527" s="25"/>
      <c r="CG527"/>
      <c r="CH527" s="5"/>
      <c r="CK527" s="5"/>
    </row>
    <row r="528" spans="2:89" ht="32" customHeight="1" x14ac:dyDescent="0.55000000000000004">
      <c r="B528" s="61"/>
      <c r="C528" s="131"/>
      <c r="D528" s="114"/>
      <c r="E528" s="114"/>
      <c r="F528" s="59">
        <f t="shared" ca="1" si="9232"/>
        <v>5</v>
      </c>
      <c r="G528" s="114"/>
      <c r="H528" s="114"/>
      <c r="I528" s="59">
        <f t="shared" ca="1" si="9234"/>
        <v>10</v>
      </c>
      <c r="J528" s="26"/>
      <c r="K528" s="114"/>
      <c r="L528" s="27">
        <f t="shared" ca="1" si="9236"/>
        <v>50</v>
      </c>
      <c r="M528" s="118"/>
      <c r="N528" s="54"/>
      <c r="O528" s="118"/>
      <c r="P528" s="118"/>
      <c r="Q528" s="121"/>
      <c r="R528" s="114"/>
      <c r="S528" s="122"/>
      <c r="T528" s="114"/>
      <c r="U528" s="122"/>
      <c r="V528" s="114"/>
      <c r="W528" s="120"/>
      <c r="X528" s="56"/>
      <c r="Y528" s="121"/>
      <c r="Z528" s="114"/>
      <c r="AA528" s="122"/>
      <c r="AB528" s="114"/>
      <c r="AC528" s="122"/>
      <c r="AD528" s="114"/>
      <c r="AE528" s="27"/>
      <c r="AF528" s="114"/>
      <c r="AG528" t="s">
        <v>230</v>
      </c>
      <c r="AH528" t="s">
        <v>250</v>
      </c>
      <c r="AI528" s="1" t="str">
        <f t="shared" ref="AI528" ca="1" si="9520">IF(O527="","",O527)</f>
        <v/>
      </c>
      <c r="AK528" s="1"/>
      <c r="AM528" s="1"/>
      <c r="AO528" t="s">
        <v>230</v>
      </c>
      <c r="AP528" s="114"/>
      <c r="AQ528" t="str">
        <f t="shared" ca="1" si="9229"/>
        <v>\\(\\quad \\displaystyle  \\)</v>
      </c>
      <c r="AS528" s="114"/>
      <c r="AT528" s="114"/>
      <c r="AU528" s="114"/>
      <c r="AV528" s="114"/>
      <c r="AW528" s="114"/>
      <c r="AX528" s="114"/>
      <c r="AY528" s="114"/>
      <c r="AZ528" s="117"/>
      <c r="BG528" s="128"/>
      <c r="BH528" s="23">
        <f t="shared" ref="BH528" ca="1" si="9521">RANDBETWEEN(2,10)</f>
        <v>5</v>
      </c>
      <c r="BI528" s="120"/>
      <c r="BJ528" s="128"/>
      <c r="BK528" s="23">
        <f t="shared" ca="1" si="2496"/>
        <v>10</v>
      </c>
      <c r="BL528">
        <f t="shared" ref="BL528" ca="1" si="9522">BH528</f>
        <v>5</v>
      </c>
      <c r="BM528">
        <f t="shared" ref="BM528" ca="1" si="9523">BK528</f>
        <v>10</v>
      </c>
      <c r="BN528" s="114"/>
      <c r="BO528" s="114"/>
      <c r="BP528" s="114"/>
      <c r="BQ528" s="129"/>
      <c r="BR528" s="55">
        <f t="shared" ref="BR528" ca="1" si="9524">IF(BN527&gt;BO527,BH528,BK528)</f>
        <v>5</v>
      </c>
      <c r="BS528" s="114"/>
      <c r="BT528" s="129"/>
      <c r="BU528" s="55">
        <f t="shared" ref="BU528" ca="1" si="9525">IF(BN527&lt;BO527,BH528,BK528)</f>
        <v>10</v>
      </c>
      <c r="BV528" s="27">
        <f t="shared" ref="BV528" ca="1" si="9526">IF(BN527&gt;BO527,BL528,BM528)</f>
        <v>5</v>
      </c>
      <c r="BW528" s="27">
        <f t="shared" ref="BW528" ca="1" si="9527">IF(BN527&lt;BO527,BL528,BM528)</f>
        <v>10</v>
      </c>
      <c r="BX528" s="27">
        <f t="shared" ca="1" si="9269"/>
        <v>50</v>
      </c>
      <c r="BY528" s="114"/>
      <c r="BZ528" s="114"/>
      <c r="CA528">
        <f t="shared" ca="1" si="9271"/>
        <v>50</v>
      </c>
      <c r="CB528" s="25">
        <f t="shared" ref="CB528" ca="1" si="9528">CA528/GCD(CA527,CA528)</f>
        <v>50</v>
      </c>
      <c r="CD528" s="128"/>
      <c r="CE528" s="23">
        <f t="shared" ref="CE528" ca="1" si="9529">CB528</f>
        <v>50</v>
      </c>
      <c r="CF528" s="25"/>
      <c r="CG528"/>
      <c r="CH528" s="5"/>
      <c r="CK528" s="5"/>
    </row>
    <row r="529" spans="2:89" ht="32" customHeight="1" thickBot="1" x14ac:dyDescent="0.6">
      <c r="B529" s="61"/>
      <c r="C529" s="130" t="s">
        <v>220</v>
      </c>
      <c r="D529" s="114">
        <v>13</v>
      </c>
      <c r="E529" s="114">
        <f t="shared" ref="E529" ca="1" si="9530">BQ529</f>
        <v>2</v>
      </c>
      <c r="F529" s="60">
        <f t="shared" ca="1" si="9232"/>
        <v>6</v>
      </c>
      <c r="G529" s="114" t="s">
        <v>237</v>
      </c>
      <c r="H529" s="114">
        <f t="shared" ref="H529" ca="1" si="9531">BT529</f>
        <v>1</v>
      </c>
      <c r="I529" s="60">
        <f t="shared" ca="1" si="9234"/>
        <v>1</v>
      </c>
      <c r="J529" s="26"/>
      <c r="K529" s="114">
        <f t="shared" ref="K529" ca="1" si="9532">CD529</f>
        <v>3</v>
      </c>
      <c r="L529" s="58">
        <f t="shared" ca="1" si="9236"/>
        <v>3</v>
      </c>
      <c r="M529" s="118" t="str">
        <f t="shared" ref="M529" ca="1" si="9533">IF(L530=1,"=","")</f>
        <v/>
      </c>
      <c r="N529" s="54"/>
      <c r="O529" s="118" t="str">
        <f t="shared" ref="O529" ca="1" si="9534">IF(L529=0,K529,"")</f>
        <v/>
      </c>
      <c r="P529" s="118" t="s">
        <v>250</v>
      </c>
      <c r="Q529" s="121">
        <f t="shared" ref="Q529" ca="1" si="9535">IF(E529="","",E529)</f>
        <v>2</v>
      </c>
      <c r="R529" s="114" t="s">
        <v>249</v>
      </c>
      <c r="S529" s="122">
        <f t="shared" ref="S529" ca="1" si="9536">F529</f>
        <v>6</v>
      </c>
      <c r="T529" s="114" t="s">
        <v>216</v>
      </c>
      <c r="U529" s="122">
        <f t="shared" ref="U529" ca="1" si="9537">F530</f>
        <v>10</v>
      </c>
      <c r="V529" s="114" t="s">
        <v>217</v>
      </c>
      <c r="W529" s="120" t="str">
        <f t="shared" ref="W529" si="9538">G529</f>
        <v>　×　</v>
      </c>
      <c r="X529" s="56"/>
      <c r="Y529" s="121">
        <f t="shared" ref="Y529" ca="1" si="9539">IF(H529="","",H529)</f>
        <v>1</v>
      </c>
      <c r="Z529" s="114" t="s">
        <v>249</v>
      </c>
      <c r="AA529" s="122">
        <f t="shared" ref="AA529" ca="1" si="9540">I529</f>
        <v>1</v>
      </c>
      <c r="AB529" s="114" t="s">
        <v>216</v>
      </c>
      <c r="AC529" s="122">
        <f t="shared" ref="AC529" ca="1" si="9541">I530</f>
        <v>5</v>
      </c>
      <c r="AD529" s="114" t="s">
        <v>217</v>
      </c>
      <c r="AE529" s="27"/>
      <c r="AF529" s="114" t="s">
        <v>233</v>
      </c>
      <c r="AG529" t="s">
        <v>230</v>
      </c>
      <c r="AH529" t="s">
        <v>250</v>
      </c>
      <c r="AI529" s="1">
        <f t="shared" ref="AI529" ca="1" si="9542">IF(K529="","",K529)</f>
        <v>3</v>
      </c>
      <c r="AJ529" t="s">
        <v>249</v>
      </c>
      <c r="AK529" s="1">
        <f t="shared" ref="AK529" ca="1" si="9543">L529</f>
        <v>3</v>
      </c>
      <c r="AL529" t="s">
        <v>216</v>
      </c>
      <c r="AM529" s="1">
        <f t="shared" ref="AM529" ca="1" si="9544">L530</f>
        <v>25</v>
      </c>
      <c r="AN529" t="s">
        <v>217</v>
      </c>
      <c r="AO529" t="s">
        <v>230</v>
      </c>
      <c r="AP529" s="114" t="str">
        <f t="shared" ca="1" si="8833"/>
        <v>\\(\\quad \\displaystyle 2\\frac{6}{10}　×　1\\frac{1}{5}　=　 \\)</v>
      </c>
      <c r="AQ529" t="str">
        <f t="shared" ca="1" si="9229"/>
        <v>\\(\\quad \\displaystyle 3\\frac{3}{25} \\)</v>
      </c>
      <c r="AS529" s="114" t="str">
        <f t="shared" ref="AS529" ca="1" si="9545">AP529</f>
        <v>\\(\\quad \\displaystyle 2\\frac{6}{10}　×　1\\frac{1}{5}　=　 \\)</v>
      </c>
      <c r="AT529" s="114" t="str">
        <f t="shared" ref="AT529" ca="1" si="9546">IF(O529="",AQ529,AQ530)</f>
        <v>\\(\\quad \\displaystyle 3\\frac{3}{25} \\)</v>
      </c>
      <c r="AU529" s="114" t="s">
        <v>60</v>
      </c>
      <c r="AV529" s="115" t="s">
        <v>222</v>
      </c>
      <c r="AW529" s="115" t="str">
        <f t="shared" ref="AW529" ca="1" si="9547">AS529</f>
        <v>\\(\\quad \\displaystyle 2\\frac{6}{10}　×　1\\frac{1}{5}　=　 \\)</v>
      </c>
      <c r="AX529" s="115" t="str">
        <f t="shared" ref="AX529" ca="1" si="9548">AT529</f>
        <v>\\(\\quad \\displaystyle 3\\frac{3}{25} \\)</v>
      </c>
      <c r="AY529" s="115" t="s">
        <v>62</v>
      </c>
      <c r="AZ529" s="116" t="str">
        <f t="shared" ref="AZ529" ca="1" si="9549">"INSERT INTO "&amp;AU529&amp;"(tangen,question,answer,editor,date,count) VALUES('"&amp;AV529&amp;"','"&amp;AW529&amp;"','"&amp;AX529&amp;"','"&amp;AY529&amp;"',NOW(),0);"</f>
        <v>INSERT INTO math(tangen,question,answer,editor,date,count) VALUES('m3900','\\(\\quad \\displaystyle 2\\frac{6}{10}　×　1\\frac{1}{5}　=　 \\)','\\(\\quad \\displaystyle 3\\frac{3}{25} \\)','harazono',NOW(),0);</v>
      </c>
      <c r="BG529" s="128">
        <f t="shared" ref="BG529" ca="1" si="9550">RANDBETWEEN(2,6)</f>
        <v>2</v>
      </c>
      <c r="BH529" s="22">
        <f t="shared" ref="BH529" ca="1" si="9551">RANDBETWEEN(1,BH530-1)</f>
        <v>6</v>
      </c>
      <c r="BI529" s="120" t="s">
        <v>22</v>
      </c>
      <c r="BJ529" s="128">
        <f t="shared" ref="BJ529" ca="1" si="9552">RANDBETWEEN(1,BG529-1)</f>
        <v>1</v>
      </c>
      <c r="BK529" s="22">
        <f t="shared" ref="BK529" ca="1" si="9553">RANDBETWEEN(1,BK530-1)</f>
        <v>1</v>
      </c>
      <c r="BL529">
        <f t="shared" ref="BL529" ca="1" si="9554">(BH529+BG529*BH530)</f>
        <v>26</v>
      </c>
      <c r="BM529">
        <f t="shared" ref="BM529" ca="1" si="9555">BK529+BJ529*BK530</f>
        <v>6</v>
      </c>
      <c r="BN529" s="114">
        <f t="shared" ref="BN529" ca="1" si="9556">(BH529+BG529*BH530)/BH530</f>
        <v>2.6</v>
      </c>
      <c r="BO529" s="114">
        <f t="shared" ref="BO529" ca="1" si="9557">(BK529+BJ529*BK530)/BK530</f>
        <v>1.2</v>
      </c>
      <c r="BP529" s="114" t="s">
        <v>26</v>
      </c>
      <c r="BQ529" s="129">
        <f t="shared" ref="BQ529" ca="1" si="9558">IF(BN529&gt;BO529,BG529,BJ529)</f>
        <v>2</v>
      </c>
      <c r="BR529" s="57">
        <f t="shared" ref="BR529" ca="1" si="9559">IF(BN529&gt;BO529,BH529,BK529)</f>
        <v>6</v>
      </c>
      <c r="BS529" s="114" t="str">
        <f t="shared" ref="BS529" si="9560">BI529</f>
        <v>×</v>
      </c>
      <c r="BT529" s="129">
        <f t="shared" ref="BT529" ca="1" si="9561">IF(BN529&lt;BO529,BG529,BJ529)</f>
        <v>1</v>
      </c>
      <c r="BU529" s="57">
        <f t="shared" ref="BU529" ca="1" si="9562">IF(BN529&lt;BO529,BH529,BK529)</f>
        <v>1</v>
      </c>
      <c r="BV529" s="27">
        <f t="shared" ref="BV529" ca="1" si="9563">IF(BN529&gt;BO529,BL529,BM529)</f>
        <v>26</v>
      </c>
      <c r="BW529" s="27">
        <f t="shared" ref="BW529" ca="1" si="9564">IF(BN529&lt;BO529,BL529,BM529)</f>
        <v>6</v>
      </c>
      <c r="BX529" s="58">
        <f t="shared" ca="1" si="9269"/>
        <v>156</v>
      </c>
      <c r="BY529" s="114" t="s">
        <v>26</v>
      </c>
      <c r="BZ529" s="114" t="str">
        <f t="shared" ref="BZ529" ca="1" si="9565">IF(BX529&lt;0,"-","")</f>
        <v/>
      </c>
      <c r="CA529" s="30">
        <f t="shared" ca="1" si="9271"/>
        <v>156</v>
      </c>
      <c r="CB529" s="24">
        <f t="shared" ref="CB529" ca="1" si="9566">CA529/GCD(CA529,CA530)</f>
        <v>78</v>
      </c>
      <c r="CD529" s="128">
        <f t="shared" ref="CD529" ca="1" si="9567">QUOTIENT(CB529,CB530)</f>
        <v>3</v>
      </c>
      <c r="CE529" s="57">
        <f t="shared" ref="CE529" ca="1" si="9568">MOD(CB529,CB530)</f>
        <v>3</v>
      </c>
      <c r="CF529" s="25"/>
      <c r="CG529"/>
      <c r="CH529" s="5"/>
      <c r="CK529" s="5"/>
    </row>
    <row r="530" spans="2:89" ht="32" customHeight="1" x14ac:dyDescent="0.55000000000000004">
      <c r="B530" s="61"/>
      <c r="C530" s="131"/>
      <c r="D530" s="114"/>
      <c r="E530" s="114"/>
      <c r="F530" s="59">
        <f t="shared" ca="1" si="9232"/>
        <v>10</v>
      </c>
      <c r="G530" s="114"/>
      <c r="H530" s="114"/>
      <c r="I530" s="59">
        <f t="shared" ca="1" si="9234"/>
        <v>5</v>
      </c>
      <c r="J530" s="26"/>
      <c r="K530" s="114"/>
      <c r="L530" s="27">
        <f t="shared" ca="1" si="9236"/>
        <v>25</v>
      </c>
      <c r="M530" s="118"/>
      <c r="N530" s="54"/>
      <c r="O530" s="118"/>
      <c r="P530" s="118"/>
      <c r="Q530" s="121"/>
      <c r="R530" s="114"/>
      <c r="S530" s="122"/>
      <c r="T530" s="114"/>
      <c r="U530" s="122"/>
      <c r="V530" s="114"/>
      <c r="W530" s="120"/>
      <c r="X530" s="56"/>
      <c r="Y530" s="121"/>
      <c r="Z530" s="114"/>
      <c r="AA530" s="122"/>
      <c r="AB530" s="114"/>
      <c r="AC530" s="122"/>
      <c r="AD530" s="114"/>
      <c r="AE530" s="27"/>
      <c r="AF530" s="114"/>
      <c r="AG530" t="s">
        <v>230</v>
      </c>
      <c r="AH530" t="s">
        <v>250</v>
      </c>
      <c r="AI530" s="1" t="str">
        <f t="shared" ref="AI530" ca="1" si="9569">IF(O529="","",O529)</f>
        <v/>
      </c>
      <c r="AK530" s="1"/>
      <c r="AM530" s="1"/>
      <c r="AO530" t="s">
        <v>230</v>
      </c>
      <c r="AP530" s="114"/>
      <c r="AQ530" t="str">
        <f t="shared" ca="1" si="9229"/>
        <v>\\(\\quad \\displaystyle  \\)</v>
      </c>
      <c r="AS530" s="114"/>
      <c r="AT530" s="114"/>
      <c r="AU530" s="114"/>
      <c r="AV530" s="114"/>
      <c r="AW530" s="114"/>
      <c r="AX530" s="114"/>
      <c r="AY530" s="114"/>
      <c r="AZ530" s="117"/>
      <c r="BG530" s="128"/>
      <c r="BH530" s="23">
        <f t="shared" ref="BH530" ca="1" si="9570">RANDBETWEEN(2,10)</f>
        <v>10</v>
      </c>
      <c r="BI530" s="120"/>
      <c r="BJ530" s="128"/>
      <c r="BK530" s="23">
        <f t="shared" ca="1" si="2496"/>
        <v>5</v>
      </c>
      <c r="BL530">
        <f t="shared" ref="BL530" ca="1" si="9571">BH530</f>
        <v>10</v>
      </c>
      <c r="BM530">
        <f t="shared" ref="BM530" ca="1" si="9572">BK530</f>
        <v>5</v>
      </c>
      <c r="BN530" s="114"/>
      <c r="BO530" s="114"/>
      <c r="BP530" s="114"/>
      <c r="BQ530" s="129"/>
      <c r="BR530" s="55">
        <f t="shared" ref="BR530" ca="1" si="9573">IF(BN529&gt;BO529,BH530,BK530)</f>
        <v>10</v>
      </c>
      <c r="BS530" s="114"/>
      <c r="BT530" s="129"/>
      <c r="BU530" s="55">
        <f t="shared" ref="BU530" ca="1" si="9574">IF(BN529&lt;BO529,BH530,BK530)</f>
        <v>5</v>
      </c>
      <c r="BV530" s="27">
        <f t="shared" ref="BV530" ca="1" si="9575">IF(BN529&gt;BO529,BL530,BM530)</f>
        <v>10</v>
      </c>
      <c r="BW530" s="27">
        <f t="shared" ref="BW530" ca="1" si="9576">IF(BN529&lt;BO529,BL530,BM530)</f>
        <v>5</v>
      </c>
      <c r="BX530" s="27">
        <f t="shared" ca="1" si="9269"/>
        <v>50</v>
      </c>
      <c r="BY530" s="114"/>
      <c r="BZ530" s="114"/>
      <c r="CA530">
        <f t="shared" ca="1" si="9271"/>
        <v>50</v>
      </c>
      <c r="CB530" s="25">
        <f t="shared" ref="CB530" ca="1" si="9577">CA530/GCD(CA529,CA530)</f>
        <v>25</v>
      </c>
      <c r="CD530" s="128"/>
      <c r="CE530" s="23">
        <f t="shared" ref="CE530" ca="1" si="9578">CB530</f>
        <v>25</v>
      </c>
      <c r="CF530" s="25"/>
      <c r="CG530"/>
      <c r="CH530" s="5"/>
      <c r="CK530" s="5"/>
    </row>
    <row r="531" spans="2:89" ht="32" customHeight="1" thickBot="1" x14ac:dyDescent="0.6">
      <c r="B531" s="61"/>
      <c r="C531" s="130" t="s">
        <v>220</v>
      </c>
      <c r="D531" s="114">
        <v>14</v>
      </c>
      <c r="E531" s="114">
        <f t="shared" ref="E531" ca="1" si="9579">BQ531</f>
        <v>2</v>
      </c>
      <c r="F531" s="60">
        <f t="shared" ca="1" si="9232"/>
        <v>5</v>
      </c>
      <c r="G531" s="114" t="s">
        <v>237</v>
      </c>
      <c r="H531" s="114">
        <f t="shared" ref="H531" ca="1" si="9580">BT531</f>
        <v>1</v>
      </c>
      <c r="I531" s="60">
        <f t="shared" ca="1" si="9234"/>
        <v>7</v>
      </c>
      <c r="J531" s="26"/>
      <c r="K531" s="114">
        <f t="shared" ref="K531" ca="1" si="9581">CD531</f>
        <v>5</v>
      </c>
      <c r="L531" s="58">
        <f t="shared" ca="1" si="9236"/>
        <v>5</v>
      </c>
      <c r="M531" s="118" t="str">
        <f t="shared" ref="M531" ca="1" si="9582">IF(L532=1,"=","")</f>
        <v/>
      </c>
      <c r="N531" s="54"/>
      <c r="O531" s="118" t="str">
        <f t="shared" ref="O531" ca="1" si="9583">IF(L531=0,K531,"")</f>
        <v/>
      </c>
      <c r="P531" s="118" t="s">
        <v>250</v>
      </c>
      <c r="Q531" s="121">
        <f t="shared" ref="Q531" ca="1" si="9584">IF(E531="","",E531)</f>
        <v>2</v>
      </c>
      <c r="R531" s="114" t="s">
        <v>249</v>
      </c>
      <c r="S531" s="122">
        <f t="shared" ref="S531" ca="1" si="9585">F531</f>
        <v>5</v>
      </c>
      <c r="T531" s="114" t="s">
        <v>216</v>
      </c>
      <c r="U531" s="122">
        <f t="shared" ref="U531" ca="1" si="9586">F532</f>
        <v>7</v>
      </c>
      <c r="V531" s="114" t="s">
        <v>217</v>
      </c>
      <c r="W531" s="120" t="str">
        <f t="shared" ref="W531" si="9587">G531</f>
        <v>　×　</v>
      </c>
      <c r="X531" s="56"/>
      <c r="Y531" s="121">
        <f t="shared" ref="Y531" ca="1" si="9588">IF(H531="","",H531)</f>
        <v>1</v>
      </c>
      <c r="Z531" s="114" t="s">
        <v>249</v>
      </c>
      <c r="AA531" s="122">
        <f t="shared" ref="AA531" ca="1" si="9589">I531</f>
        <v>7</v>
      </c>
      <c r="AB531" s="114" t="s">
        <v>216</v>
      </c>
      <c r="AC531" s="122">
        <f t="shared" ref="AC531" ca="1" si="9590">I532</f>
        <v>8</v>
      </c>
      <c r="AD531" s="114" t="s">
        <v>217</v>
      </c>
      <c r="AE531" s="27"/>
      <c r="AF531" s="114" t="s">
        <v>233</v>
      </c>
      <c r="AG531" t="s">
        <v>230</v>
      </c>
      <c r="AH531" t="s">
        <v>250</v>
      </c>
      <c r="AI531" s="1">
        <f t="shared" ref="AI531" ca="1" si="9591">IF(K531="","",K531)</f>
        <v>5</v>
      </c>
      <c r="AJ531" t="s">
        <v>249</v>
      </c>
      <c r="AK531" s="1">
        <f t="shared" ref="AK531" ca="1" si="9592">L531</f>
        <v>5</v>
      </c>
      <c r="AL531" t="s">
        <v>216</v>
      </c>
      <c r="AM531" s="1">
        <f t="shared" ref="AM531" ca="1" si="9593">L532</f>
        <v>56</v>
      </c>
      <c r="AN531" t="s">
        <v>217</v>
      </c>
      <c r="AO531" t="s">
        <v>230</v>
      </c>
      <c r="AP531" s="114" t="str">
        <f t="shared" ca="1" si="8833"/>
        <v>\\(\\quad \\displaystyle 2\\frac{5}{7}　×　1\\frac{7}{8}　=　 \\)</v>
      </c>
      <c r="AQ531" t="str">
        <f t="shared" ca="1" si="9229"/>
        <v>\\(\\quad \\displaystyle 5\\frac{5}{56} \\)</v>
      </c>
      <c r="AS531" s="114" t="str">
        <f t="shared" ref="AS531" ca="1" si="9594">AP531</f>
        <v>\\(\\quad \\displaystyle 2\\frac{5}{7}　×　1\\frac{7}{8}　=　 \\)</v>
      </c>
      <c r="AT531" s="114" t="str">
        <f t="shared" ref="AT531" ca="1" si="9595">IF(O531="",AQ531,AQ532)</f>
        <v>\\(\\quad \\displaystyle 5\\frac{5}{56} \\)</v>
      </c>
      <c r="AU531" s="114" t="s">
        <v>60</v>
      </c>
      <c r="AV531" s="115" t="s">
        <v>222</v>
      </c>
      <c r="AW531" s="115" t="str">
        <f t="shared" ref="AW531" ca="1" si="9596">AS531</f>
        <v>\\(\\quad \\displaystyle 2\\frac{5}{7}　×　1\\frac{7}{8}　=　 \\)</v>
      </c>
      <c r="AX531" s="115" t="str">
        <f t="shared" ref="AX531" ca="1" si="9597">AT531</f>
        <v>\\(\\quad \\displaystyle 5\\frac{5}{56} \\)</v>
      </c>
      <c r="AY531" s="115" t="s">
        <v>62</v>
      </c>
      <c r="AZ531" s="116" t="str">
        <f t="shared" ref="AZ531" ca="1" si="9598">"INSERT INTO "&amp;AU531&amp;"(tangen,question,answer,editor,date,count) VALUES('"&amp;AV531&amp;"','"&amp;AW531&amp;"','"&amp;AX531&amp;"','"&amp;AY531&amp;"',NOW(),0);"</f>
        <v>INSERT INTO math(tangen,question,answer,editor,date,count) VALUES('m3900','\\(\\quad \\displaystyle 2\\frac{5}{7}　×　1\\frac{7}{8}　=　 \\)','\\(\\quad \\displaystyle 5\\frac{5}{56} \\)','harazono',NOW(),0);</v>
      </c>
      <c r="BG531" s="128">
        <f t="shared" ref="BG531" ca="1" si="9599">RANDBETWEEN(2,6)</f>
        <v>2</v>
      </c>
      <c r="BH531" s="22">
        <f t="shared" ref="BH531" ca="1" si="9600">RANDBETWEEN(1,BH532-1)</f>
        <v>5</v>
      </c>
      <c r="BI531" s="120" t="s">
        <v>22</v>
      </c>
      <c r="BJ531" s="128">
        <f t="shared" ref="BJ531" ca="1" si="9601">RANDBETWEEN(1,BG531-1)</f>
        <v>1</v>
      </c>
      <c r="BK531" s="22">
        <f t="shared" ref="BK531" ca="1" si="9602">RANDBETWEEN(1,BK532-1)</f>
        <v>7</v>
      </c>
      <c r="BL531">
        <f t="shared" ref="BL531" ca="1" si="9603">(BH531+BG531*BH532)</f>
        <v>19</v>
      </c>
      <c r="BM531">
        <f t="shared" ref="BM531" ca="1" si="9604">BK531+BJ531*BK532</f>
        <v>15</v>
      </c>
      <c r="BN531" s="114">
        <f t="shared" ref="BN531" ca="1" si="9605">(BH531+BG531*BH532)/BH532</f>
        <v>2.7142857142857144</v>
      </c>
      <c r="BO531" s="114">
        <f t="shared" ref="BO531" ca="1" si="9606">(BK531+BJ531*BK532)/BK532</f>
        <v>1.875</v>
      </c>
      <c r="BP531" s="114" t="s">
        <v>26</v>
      </c>
      <c r="BQ531" s="129">
        <f t="shared" ref="BQ531" ca="1" si="9607">IF(BN531&gt;BO531,BG531,BJ531)</f>
        <v>2</v>
      </c>
      <c r="BR531" s="57">
        <f t="shared" ref="BR531" ca="1" si="9608">IF(BN531&gt;BO531,BH531,BK531)</f>
        <v>5</v>
      </c>
      <c r="BS531" s="114" t="str">
        <f t="shared" ref="BS531" si="9609">BI531</f>
        <v>×</v>
      </c>
      <c r="BT531" s="129">
        <f t="shared" ref="BT531" ca="1" si="9610">IF(BN531&lt;BO531,BG531,BJ531)</f>
        <v>1</v>
      </c>
      <c r="BU531" s="57">
        <f t="shared" ref="BU531" ca="1" si="9611">IF(BN531&lt;BO531,BH531,BK531)</f>
        <v>7</v>
      </c>
      <c r="BV531" s="27">
        <f t="shared" ref="BV531" ca="1" si="9612">IF(BN531&gt;BO531,BL531,BM531)</f>
        <v>19</v>
      </c>
      <c r="BW531" s="27">
        <f t="shared" ref="BW531" ca="1" si="9613">IF(BN531&lt;BO531,BL531,BM531)</f>
        <v>15</v>
      </c>
      <c r="BX531" s="58">
        <f t="shared" ca="1" si="9269"/>
        <v>285</v>
      </c>
      <c r="BY531" s="114" t="s">
        <v>26</v>
      </c>
      <c r="BZ531" s="114" t="str">
        <f t="shared" ref="BZ531" ca="1" si="9614">IF(BX531&lt;0,"-","")</f>
        <v/>
      </c>
      <c r="CA531" s="30">
        <f t="shared" ca="1" si="9271"/>
        <v>285</v>
      </c>
      <c r="CB531" s="24">
        <f t="shared" ref="CB531" ca="1" si="9615">CA531/GCD(CA531,CA532)</f>
        <v>285</v>
      </c>
      <c r="CD531" s="128">
        <f t="shared" ref="CD531" ca="1" si="9616">QUOTIENT(CB531,CB532)</f>
        <v>5</v>
      </c>
      <c r="CE531" s="57">
        <f t="shared" ref="CE531" ca="1" si="9617">MOD(CB531,CB532)</f>
        <v>5</v>
      </c>
      <c r="CF531" s="25"/>
      <c r="CG531"/>
      <c r="CH531" s="5"/>
      <c r="CK531" s="5"/>
    </row>
    <row r="532" spans="2:89" ht="32" customHeight="1" x14ac:dyDescent="0.55000000000000004">
      <c r="B532" s="61"/>
      <c r="C532" s="131"/>
      <c r="D532" s="114"/>
      <c r="E532" s="114"/>
      <c r="F532" s="59">
        <f t="shared" ca="1" si="9232"/>
        <v>7</v>
      </c>
      <c r="G532" s="114"/>
      <c r="H532" s="114"/>
      <c r="I532" s="59">
        <f t="shared" ca="1" si="9234"/>
        <v>8</v>
      </c>
      <c r="J532" s="26"/>
      <c r="K532" s="114"/>
      <c r="L532" s="27">
        <f t="shared" ca="1" si="9236"/>
        <v>56</v>
      </c>
      <c r="M532" s="118"/>
      <c r="N532" s="54"/>
      <c r="O532" s="118"/>
      <c r="P532" s="118"/>
      <c r="Q532" s="121"/>
      <c r="R532" s="114"/>
      <c r="S532" s="122"/>
      <c r="T532" s="114"/>
      <c r="U532" s="122"/>
      <c r="V532" s="114"/>
      <c r="W532" s="120"/>
      <c r="X532" s="56"/>
      <c r="Y532" s="121"/>
      <c r="Z532" s="114"/>
      <c r="AA532" s="122"/>
      <c r="AB532" s="114"/>
      <c r="AC532" s="122"/>
      <c r="AD532" s="114"/>
      <c r="AE532" s="27"/>
      <c r="AF532" s="114"/>
      <c r="AG532" t="s">
        <v>230</v>
      </c>
      <c r="AH532" t="s">
        <v>250</v>
      </c>
      <c r="AI532" s="1" t="str">
        <f t="shared" ref="AI532" ca="1" si="9618">IF(O531="","",O531)</f>
        <v/>
      </c>
      <c r="AK532" s="1"/>
      <c r="AM532" s="1"/>
      <c r="AO532" t="s">
        <v>230</v>
      </c>
      <c r="AP532" s="114"/>
      <c r="AQ532" t="str">
        <f t="shared" ca="1" si="9229"/>
        <v>\\(\\quad \\displaystyle  \\)</v>
      </c>
      <c r="AS532" s="114"/>
      <c r="AT532" s="114"/>
      <c r="AU532" s="114"/>
      <c r="AV532" s="114"/>
      <c r="AW532" s="114"/>
      <c r="AX532" s="114"/>
      <c r="AY532" s="114"/>
      <c r="AZ532" s="117"/>
      <c r="BG532" s="128"/>
      <c r="BH532" s="23">
        <f t="shared" ref="BH532" ca="1" si="9619">RANDBETWEEN(2,10)</f>
        <v>7</v>
      </c>
      <c r="BI532" s="120"/>
      <c r="BJ532" s="128"/>
      <c r="BK532" s="23">
        <f t="shared" ca="1" si="2496"/>
        <v>8</v>
      </c>
      <c r="BL532">
        <f t="shared" ref="BL532" ca="1" si="9620">BH532</f>
        <v>7</v>
      </c>
      <c r="BM532">
        <f t="shared" ref="BM532" ca="1" si="9621">BK532</f>
        <v>8</v>
      </c>
      <c r="BN532" s="114"/>
      <c r="BO532" s="114"/>
      <c r="BP532" s="114"/>
      <c r="BQ532" s="129"/>
      <c r="BR532" s="55">
        <f t="shared" ref="BR532" ca="1" si="9622">IF(BN531&gt;BO531,BH532,BK532)</f>
        <v>7</v>
      </c>
      <c r="BS532" s="114"/>
      <c r="BT532" s="129"/>
      <c r="BU532" s="55">
        <f t="shared" ref="BU532" ca="1" si="9623">IF(BN531&lt;BO531,BH532,BK532)</f>
        <v>8</v>
      </c>
      <c r="BV532" s="27">
        <f t="shared" ref="BV532" ca="1" si="9624">IF(BN531&gt;BO531,BL532,BM532)</f>
        <v>7</v>
      </c>
      <c r="BW532" s="27">
        <f t="shared" ref="BW532" ca="1" si="9625">IF(BN531&lt;BO531,BL532,BM532)</f>
        <v>8</v>
      </c>
      <c r="BX532" s="27">
        <f t="shared" ca="1" si="9269"/>
        <v>56</v>
      </c>
      <c r="BY532" s="114"/>
      <c r="BZ532" s="114"/>
      <c r="CA532">
        <f t="shared" ca="1" si="9271"/>
        <v>56</v>
      </c>
      <c r="CB532" s="25">
        <f t="shared" ref="CB532" ca="1" si="9626">CA532/GCD(CA531,CA532)</f>
        <v>56</v>
      </c>
      <c r="CD532" s="128"/>
      <c r="CE532" s="23">
        <f t="shared" ref="CE532" ca="1" si="9627">CB532</f>
        <v>56</v>
      </c>
      <c r="CF532" s="25"/>
      <c r="CG532"/>
      <c r="CH532" s="5"/>
      <c r="CK532" s="5"/>
    </row>
    <row r="533" spans="2:89" ht="32" customHeight="1" thickBot="1" x14ac:dyDescent="0.6">
      <c r="B533" s="61"/>
      <c r="C533" s="130" t="s">
        <v>220</v>
      </c>
      <c r="D533" s="114">
        <v>15</v>
      </c>
      <c r="E533" s="114">
        <f t="shared" ref="E533" ca="1" si="9628">BQ533</f>
        <v>6</v>
      </c>
      <c r="F533" s="60">
        <f t="shared" ca="1" si="9232"/>
        <v>2</v>
      </c>
      <c r="G533" s="114" t="s">
        <v>237</v>
      </c>
      <c r="H533" s="114">
        <f t="shared" ref="H533" ca="1" si="9629">BT533</f>
        <v>5</v>
      </c>
      <c r="I533" s="60">
        <f t="shared" ca="1" si="9234"/>
        <v>1</v>
      </c>
      <c r="J533" s="26"/>
      <c r="K533" s="114">
        <f t="shared" ref="K533" ca="1" si="9630">CD533</f>
        <v>33</v>
      </c>
      <c r="L533" s="58">
        <f t="shared" ca="1" si="9236"/>
        <v>3</v>
      </c>
      <c r="M533" s="118" t="str">
        <f t="shared" ref="M533" ca="1" si="9631">IF(L534=1,"=","")</f>
        <v/>
      </c>
      <c r="N533" s="54"/>
      <c r="O533" s="118" t="str">
        <f t="shared" ref="O533" ca="1" si="9632">IF(L533=0,K533,"")</f>
        <v/>
      </c>
      <c r="P533" s="118" t="s">
        <v>250</v>
      </c>
      <c r="Q533" s="121">
        <f t="shared" ref="Q533" ca="1" si="9633">IF(E533="","",E533)</f>
        <v>6</v>
      </c>
      <c r="R533" s="114" t="s">
        <v>249</v>
      </c>
      <c r="S533" s="122">
        <f t="shared" ref="S533" ca="1" si="9634">F533</f>
        <v>2</v>
      </c>
      <c r="T533" s="114" t="s">
        <v>216</v>
      </c>
      <c r="U533" s="122">
        <f t="shared" ref="U533" ca="1" si="9635">F534</f>
        <v>5</v>
      </c>
      <c r="V533" s="114" t="s">
        <v>217</v>
      </c>
      <c r="W533" s="120" t="str">
        <f t="shared" ref="W533" si="9636">G533</f>
        <v>　×　</v>
      </c>
      <c r="X533" s="56"/>
      <c r="Y533" s="121">
        <f t="shared" ref="Y533" ca="1" si="9637">IF(H533="","",H533)</f>
        <v>5</v>
      </c>
      <c r="Z533" s="114" t="s">
        <v>249</v>
      </c>
      <c r="AA533" s="122">
        <f t="shared" ref="AA533" ca="1" si="9638">I533</f>
        <v>1</v>
      </c>
      <c r="AB533" s="114" t="s">
        <v>216</v>
      </c>
      <c r="AC533" s="122">
        <f t="shared" ref="AC533" ca="1" si="9639">I534</f>
        <v>4</v>
      </c>
      <c r="AD533" s="114" t="s">
        <v>217</v>
      </c>
      <c r="AE533" s="27"/>
      <c r="AF533" s="114" t="s">
        <v>233</v>
      </c>
      <c r="AG533" t="s">
        <v>230</v>
      </c>
      <c r="AH533" t="s">
        <v>250</v>
      </c>
      <c r="AI533" s="1">
        <f t="shared" ref="AI533" ca="1" si="9640">IF(K533="","",K533)</f>
        <v>33</v>
      </c>
      <c r="AJ533" t="s">
        <v>249</v>
      </c>
      <c r="AK533" s="1">
        <f t="shared" ref="AK533" ca="1" si="9641">L533</f>
        <v>3</v>
      </c>
      <c r="AL533" t="s">
        <v>216</v>
      </c>
      <c r="AM533" s="1">
        <f t="shared" ref="AM533" ca="1" si="9642">L534</f>
        <v>5</v>
      </c>
      <c r="AN533" t="s">
        <v>217</v>
      </c>
      <c r="AO533" t="s">
        <v>230</v>
      </c>
      <c r="AP533" s="114" t="str">
        <f t="shared" ca="1" si="8833"/>
        <v>\\(\\quad \\displaystyle 6\\frac{2}{5}　×　5\\frac{1}{4}　=　 \\)</v>
      </c>
      <c r="AQ533" t="str">
        <f t="shared" ca="1" si="9229"/>
        <v>\\(\\quad \\displaystyle 33\\frac{3}{5} \\)</v>
      </c>
      <c r="AS533" s="114" t="str">
        <f t="shared" ref="AS533" ca="1" si="9643">AP533</f>
        <v>\\(\\quad \\displaystyle 6\\frac{2}{5}　×　5\\frac{1}{4}　=　 \\)</v>
      </c>
      <c r="AT533" s="114" t="str">
        <f t="shared" ref="AT533" ca="1" si="9644">IF(O533="",AQ533,AQ534)</f>
        <v>\\(\\quad \\displaystyle 33\\frac{3}{5} \\)</v>
      </c>
      <c r="AU533" s="114" t="s">
        <v>60</v>
      </c>
      <c r="AV533" s="115" t="s">
        <v>222</v>
      </c>
      <c r="AW533" s="115" t="str">
        <f t="shared" ref="AW533" ca="1" si="9645">AS533</f>
        <v>\\(\\quad \\displaystyle 6\\frac{2}{5}　×　5\\frac{1}{4}　=　 \\)</v>
      </c>
      <c r="AX533" s="115" t="str">
        <f t="shared" ref="AX533" ca="1" si="9646">AT533</f>
        <v>\\(\\quad \\displaystyle 33\\frac{3}{5} \\)</v>
      </c>
      <c r="AY533" s="115" t="s">
        <v>62</v>
      </c>
      <c r="AZ533" s="116" t="str">
        <f t="shared" ref="AZ533" ca="1" si="9647">"INSERT INTO "&amp;AU533&amp;"(tangen,question,answer,editor,date,count) VALUES('"&amp;AV533&amp;"','"&amp;AW533&amp;"','"&amp;AX533&amp;"','"&amp;AY533&amp;"',NOW(),0);"</f>
        <v>INSERT INTO math(tangen,question,answer,editor,date,count) VALUES('m3900','\\(\\quad \\displaystyle 6\\frac{2}{5}　×　5\\frac{1}{4}　=　 \\)','\\(\\quad \\displaystyle 33\\frac{3}{5} \\)','harazono',NOW(),0);</v>
      </c>
      <c r="BG533" s="128">
        <f t="shared" ref="BG533" ca="1" si="9648">RANDBETWEEN(2,6)</f>
        <v>6</v>
      </c>
      <c r="BH533" s="22">
        <f t="shared" ref="BH533" ca="1" si="9649">RANDBETWEEN(1,BH534-1)</f>
        <v>2</v>
      </c>
      <c r="BI533" s="120" t="s">
        <v>22</v>
      </c>
      <c r="BJ533" s="128">
        <f t="shared" ref="BJ533" ca="1" si="9650">RANDBETWEEN(1,BG533-1)</f>
        <v>5</v>
      </c>
      <c r="BK533" s="22">
        <f t="shared" ref="BK533" ca="1" si="9651">RANDBETWEEN(1,BK534-1)</f>
        <v>1</v>
      </c>
      <c r="BL533">
        <f t="shared" ref="BL533" ca="1" si="9652">(BH533+BG533*BH534)</f>
        <v>32</v>
      </c>
      <c r="BM533">
        <f t="shared" ref="BM533" ca="1" si="9653">BK533+BJ533*BK534</f>
        <v>21</v>
      </c>
      <c r="BN533" s="114">
        <f t="shared" ref="BN533" ca="1" si="9654">(BH533+BG533*BH534)/BH534</f>
        <v>6.4</v>
      </c>
      <c r="BO533" s="114">
        <f t="shared" ref="BO533" ca="1" si="9655">(BK533+BJ533*BK534)/BK534</f>
        <v>5.25</v>
      </c>
      <c r="BP533" s="114" t="s">
        <v>26</v>
      </c>
      <c r="BQ533" s="129">
        <f t="shared" ref="BQ533" ca="1" si="9656">IF(BN533&gt;BO533,BG533,BJ533)</f>
        <v>6</v>
      </c>
      <c r="BR533" s="57">
        <f t="shared" ref="BR533" ca="1" si="9657">IF(BN533&gt;BO533,BH533,BK533)</f>
        <v>2</v>
      </c>
      <c r="BS533" s="114" t="str">
        <f t="shared" ref="BS533" si="9658">BI533</f>
        <v>×</v>
      </c>
      <c r="BT533" s="129">
        <f t="shared" ref="BT533" ca="1" si="9659">IF(BN533&lt;BO533,BG533,BJ533)</f>
        <v>5</v>
      </c>
      <c r="BU533" s="57">
        <f t="shared" ref="BU533" ca="1" si="9660">IF(BN533&lt;BO533,BH533,BK533)</f>
        <v>1</v>
      </c>
      <c r="BV533" s="27">
        <f t="shared" ref="BV533" ca="1" si="9661">IF(BN533&gt;BO533,BL533,BM533)</f>
        <v>32</v>
      </c>
      <c r="BW533" s="27">
        <f t="shared" ref="BW533" ca="1" si="9662">IF(BN533&lt;BO533,BL533,BM533)</f>
        <v>21</v>
      </c>
      <c r="BX533" s="58">
        <f t="shared" ca="1" si="9269"/>
        <v>672</v>
      </c>
      <c r="BY533" s="114" t="s">
        <v>26</v>
      </c>
      <c r="BZ533" s="114" t="str">
        <f t="shared" ref="BZ533" ca="1" si="9663">IF(BX533&lt;0,"-","")</f>
        <v/>
      </c>
      <c r="CA533" s="30">
        <f t="shared" ca="1" si="9271"/>
        <v>672</v>
      </c>
      <c r="CB533" s="24">
        <f t="shared" ref="CB533" ca="1" si="9664">CA533/GCD(CA533,CA534)</f>
        <v>168</v>
      </c>
      <c r="CD533" s="128">
        <f t="shared" ref="CD533" ca="1" si="9665">QUOTIENT(CB533,CB534)</f>
        <v>33</v>
      </c>
      <c r="CE533" s="57">
        <f t="shared" ref="CE533" ca="1" si="9666">MOD(CB533,CB534)</f>
        <v>3</v>
      </c>
      <c r="CF533" s="25"/>
      <c r="CG533"/>
      <c r="CH533" s="5"/>
      <c r="CK533" s="5"/>
    </row>
    <row r="534" spans="2:89" ht="32" customHeight="1" x14ac:dyDescent="0.55000000000000004">
      <c r="B534" s="61"/>
      <c r="C534" s="131"/>
      <c r="D534" s="114"/>
      <c r="E534" s="114"/>
      <c r="F534" s="59">
        <f t="shared" ca="1" si="9232"/>
        <v>5</v>
      </c>
      <c r="G534" s="114"/>
      <c r="H534" s="114"/>
      <c r="I534" s="59">
        <f t="shared" ca="1" si="9234"/>
        <v>4</v>
      </c>
      <c r="J534" s="26"/>
      <c r="K534" s="114"/>
      <c r="L534" s="27">
        <f t="shared" ca="1" si="9236"/>
        <v>5</v>
      </c>
      <c r="M534" s="118"/>
      <c r="N534" s="54"/>
      <c r="O534" s="118"/>
      <c r="P534" s="118"/>
      <c r="Q534" s="121"/>
      <c r="R534" s="114"/>
      <c r="S534" s="122"/>
      <c r="T534" s="114"/>
      <c r="U534" s="122"/>
      <c r="V534" s="114"/>
      <c r="W534" s="120"/>
      <c r="X534" s="56"/>
      <c r="Y534" s="121"/>
      <c r="Z534" s="114"/>
      <c r="AA534" s="122"/>
      <c r="AB534" s="114"/>
      <c r="AC534" s="122"/>
      <c r="AD534" s="114"/>
      <c r="AE534" s="27"/>
      <c r="AF534" s="114"/>
      <c r="AG534" t="s">
        <v>230</v>
      </c>
      <c r="AH534" t="s">
        <v>250</v>
      </c>
      <c r="AI534" s="1" t="str">
        <f t="shared" ref="AI534" ca="1" si="9667">IF(O533="","",O533)</f>
        <v/>
      </c>
      <c r="AK534" s="1"/>
      <c r="AM534" s="1"/>
      <c r="AO534" t="s">
        <v>230</v>
      </c>
      <c r="AP534" s="114"/>
      <c r="AQ534" t="str">
        <f t="shared" ca="1" si="9229"/>
        <v>\\(\\quad \\displaystyle  \\)</v>
      </c>
      <c r="AS534" s="114"/>
      <c r="AT534" s="114"/>
      <c r="AU534" s="114"/>
      <c r="AV534" s="114"/>
      <c r="AW534" s="114"/>
      <c r="AX534" s="114"/>
      <c r="AY534" s="114"/>
      <c r="AZ534" s="117"/>
      <c r="BG534" s="128"/>
      <c r="BH534" s="23">
        <f t="shared" ref="BH534" ca="1" si="9668">RANDBETWEEN(2,10)</f>
        <v>5</v>
      </c>
      <c r="BI534" s="120"/>
      <c r="BJ534" s="128"/>
      <c r="BK534" s="23">
        <f t="shared" ca="1" si="2496"/>
        <v>4</v>
      </c>
      <c r="BL534">
        <f t="shared" ref="BL534" ca="1" si="9669">BH534</f>
        <v>5</v>
      </c>
      <c r="BM534">
        <f t="shared" ref="BM534" ca="1" si="9670">BK534</f>
        <v>4</v>
      </c>
      <c r="BN534" s="114"/>
      <c r="BO534" s="114"/>
      <c r="BP534" s="114"/>
      <c r="BQ534" s="129"/>
      <c r="BR534" s="55">
        <f t="shared" ref="BR534" ca="1" si="9671">IF(BN533&gt;BO533,BH534,BK534)</f>
        <v>5</v>
      </c>
      <c r="BS534" s="114"/>
      <c r="BT534" s="129"/>
      <c r="BU534" s="55">
        <f t="shared" ref="BU534" ca="1" si="9672">IF(BN533&lt;BO533,BH534,BK534)</f>
        <v>4</v>
      </c>
      <c r="BV534" s="27">
        <f t="shared" ref="BV534" ca="1" si="9673">IF(BN533&gt;BO533,BL534,BM534)</f>
        <v>5</v>
      </c>
      <c r="BW534" s="27">
        <f t="shared" ref="BW534" ca="1" si="9674">IF(BN533&lt;BO533,BL534,BM534)</f>
        <v>4</v>
      </c>
      <c r="BX534" s="27">
        <f t="shared" ca="1" si="9269"/>
        <v>20</v>
      </c>
      <c r="BY534" s="114"/>
      <c r="BZ534" s="114"/>
      <c r="CA534">
        <f t="shared" ca="1" si="9271"/>
        <v>20</v>
      </c>
      <c r="CB534" s="25">
        <f t="shared" ref="CB534" ca="1" si="9675">CA534/GCD(CA533,CA534)</f>
        <v>5</v>
      </c>
      <c r="CD534" s="128"/>
      <c r="CE534" s="23">
        <f t="shared" ref="CE534" ca="1" si="9676">CB534</f>
        <v>5</v>
      </c>
      <c r="CF534" s="25"/>
      <c r="CG534"/>
      <c r="CH534" s="5"/>
      <c r="CK534" s="5"/>
    </row>
    <row r="535" spans="2:89" ht="32" customHeight="1" thickBot="1" x14ac:dyDescent="0.6">
      <c r="B535" s="61"/>
      <c r="C535" s="130" t="s">
        <v>220</v>
      </c>
      <c r="D535" s="114">
        <v>16</v>
      </c>
      <c r="E535" s="114">
        <f t="shared" ref="E535" ca="1" si="9677">BQ535</f>
        <v>5</v>
      </c>
      <c r="F535" s="60">
        <f t="shared" ca="1" si="9232"/>
        <v>1</v>
      </c>
      <c r="G535" s="114" t="s">
        <v>237</v>
      </c>
      <c r="H535" s="114">
        <f t="shared" ref="H535" ca="1" si="9678">BT535</f>
        <v>3</v>
      </c>
      <c r="I535" s="60">
        <f t="shared" ca="1" si="9234"/>
        <v>4</v>
      </c>
      <c r="J535" s="26"/>
      <c r="K535" s="114">
        <f t="shared" ref="K535" ca="1" si="9679">CD535</f>
        <v>18</v>
      </c>
      <c r="L535" s="58">
        <f t="shared" ca="1" si="9236"/>
        <v>17</v>
      </c>
      <c r="M535" s="118" t="str">
        <f t="shared" ref="M535" ca="1" si="9680">IF(L536=1,"=","")</f>
        <v/>
      </c>
      <c r="N535" s="54"/>
      <c r="O535" s="118" t="str">
        <f t="shared" ref="O535" ca="1" si="9681">IF(L535=0,K535,"")</f>
        <v/>
      </c>
      <c r="P535" s="118" t="s">
        <v>250</v>
      </c>
      <c r="Q535" s="121">
        <f t="shared" ref="Q535" ca="1" si="9682">IF(E535="","",E535)</f>
        <v>5</v>
      </c>
      <c r="R535" s="114" t="s">
        <v>249</v>
      </c>
      <c r="S535" s="122">
        <f t="shared" ref="S535" ca="1" si="9683">F535</f>
        <v>1</v>
      </c>
      <c r="T535" s="114" t="s">
        <v>216</v>
      </c>
      <c r="U535" s="122">
        <f t="shared" ref="U535" ca="1" si="9684">F536</f>
        <v>2</v>
      </c>
      <c r="V535" s="114" t="s">
        <v>217</v>
      </c>
      <c r="W535" s="120" t="str">
        <f t="shared" ref="W535" si="9685">G535</f>
        <v>　×　</v>
      </c>
      <c r="X535" s="56"/>
      <c r="Y535" s="121">
        <f t="shared" ref="Y535" ca="1" si="9686">IF(H535="","",H535)</f>
        <v>3</v>
      </c>
      <c r="Z535" s="114" t="s">
        <v>249</v>
      </c>
      <c r="AA535" s="122">
        <f t="shared" ref="AA535" ca="1" si="9687">I535</f>
        <v>4</v>
      </c>
      <c r="AB535" s="114" t="s">
        <v>216</v>
      </c>
      <c r="AC535" s="122">
        <f t="shared" ref="AC535" ca="1" si="9688">I536</f>
        <v>9</v>
      </c>
      <c r="AD535" s="114" t="s">
        <v>217</v>
      </c>
      <c r="AE535" s="27"/>
      <c r="AF535" s="114" t="s">
        <v>233</v>
      </c>
      <c r="AG535" t="s">
        <v>230</v>
      </c>
      <c r="AH535" t="s">
        <v>250</v>
      </c>
      <c r="AI535" s="1">
        <f t="shared" ref="AI535" ca="1" si="9689">IF(K535="","",K535)</f>
        <v>18</v>
      </c>
      <c r="AJ535" t="s">
        <v>249</v>
      </c>
      <c r="AK535" s="1">
        <f t="shared" ref="AK535" ca="1" si="9690">L535</f>
        <v>17</v>
      </c>
      <c r="AL535" t="s">
        <v>216</v>
      </c>
      <c r="AM535" s="1">
        <f t="shared" ref="AM535" ca="1" si="9691">L536</f>
        <v>18</v>
      </c>
      <c r="AN535" t="s">
        <v>217</v>
      </c>
      <c r="AO535" t="s">
        <v>230</v>
      </c>
      <c r="AP535" s="114" t="str">
        <f t="shared" ca="1" si="8833"/>
        <v>\\(\\quad \\displaystyle 5\\frac{1}{2}　×　3\\frac{4}{9}　=　 \\)</v>
      </c>
      <c r="AQ535" t="str">
        <f t="shared" ca="1" si="9229"/>
        <v>\\(\\quad \\displaystyle 18\\frac{17}{18} \\)</v>
      </c>
      <c r="AS535" s="114" t="str">
        <f t="shared" ref="AS535" ca="1" si="9692">AP535</f>
        <v>\\(\\quad \\displaystyle 5\\frac{1}{2}　×　3\\frac{4}{9}　=　 \\)</v>
      </c>
      <c r="AT535" s="114" t="str">
        <f t="shared" ref="AT535" ca="1" si="9693">IF(O535="",AQ535,AQ536)</f>
        <v>\\(\\quad \\displaystyle 18\\frac{17}{18} \\)</v>
      </c>
      <c r="AU535" s="114" t="s">
        <v>60</v>
      </c>
      <c r="AV535" s="115" t="s">
        <v>222</v>
      </c>
      <c r="AW535" s="115" t="str">
        <f t="shared" ref="AW535" ca="1" si="9694">AS535</f>
        <v>\\(\\quad \\displaystyle 5\\frac{1}{2}　×　3\\frac{4}{9}　=　 \\)</v>
      </c>
      <c r="AX535" s="115" t="str">
        <f t="shared" ref="AX535" ca="1" si="9695">AT535</f>
        <v>\\(\\quad \\displaystyle 18\\frac{17}{18} \\)</v>
      </c>
      <c r="AY535" s="115" t="s">
        <v>62</v>
      </c>
      <c r="AZ535" s="116" t="str">
        <f t="shared" ref="AZ535" ca="1" si="9696">"INSERT INTO "&amp;AU535&amp;"(tangen,question,answer,editor,date,count) VALUES('"&amp;AV535&amp;"','"&amp;AW535&amp;"','"&amp;AX535&amp;"','"&amp;AY535&amp;"',NOW(),0);"</f>
        <v>INSERT INTO math(tangen,question,answer,editor,date,count) VALUES('m3900','\\(\\quad \\displaystyle 5\\frac{1}{2}　×　3\\frac{4}{9}　=　 \\)','\\(\\quad \\displaystyle 18\\frac{17}{18} \\)','harazono',NOW(),0);</v>
      </c>
      <c r="BG535" s="128">
        <f t="shared" ref="BG535" ca="1" si="9697">RANDBETWEEN(2,6)</f>
        <v>5</v>
      </c>
      <c r="BH535" s="22">
        <f t="shared" ref="BH535" ca="1" si="9698">RANDBETWEEN(1,BH536-1)</f>
        <v>1</v>
      </c>
      <c r="BI535" s="120" t="s">
        <v>22</v>
      </c>
      <c r="BJ535" s="128">
        <f t="shared" ref="BJ535" ca="1" si="9699">RANDBETWEEN(1,BG535-1)</f>
        <v>3</v>
      </c>
      <c r="BK535" s="22">
        <f t="shared" ref="BK535" ca="1" si="9700">RANDBETWEEN(1,BK536-1)</f>
        <v>4</v>
      </c>
      <c r="BL535">
        <f t="shared" ref="BL535" ca="1" si="9701">(BH535+BG535*BH536)</f>
        <v>11</v>
      </c>
      <c r="BM535">
        <f t="shared" ref="BM535" ca="1" si="9702">BK535+BJ535*BK536</f>
        <v>31</v>
      </c>
      <c r="BN535" s="114">
        <f t="shared" ref="BN535" ca="1" si="9703">(BH535+BG535*BH536)/BH536</f>
        <v>5.5</v>
      </c>
      <c r="BO535" s="114">
        <f t="shared" ref="BO535" ca="1" si="9704">(BK535+BJ535*BK536)/BK536</f>
        <v>3.4444444444444446</v>
      </c>
      <c r="BP535" s="114" t="s">
        <v>26</v>
      </c>
      <c r="BQ535" s="129">
        <f t="shared" ref="BQ535" ca="1" si="9705">IF(BN535&gt;BO535,BG535,BJ535)</f>
        <v>5</v>
      </c>
      <c r="BR535" s="57">
        <f t="shared" ref="BR535" ca="1" si="9706">IF(BN535&gt;BO535,BH535,BK535)</f>
        <v>1</v>
      </c>
      <c r="BS535" s="114" t="str">
        <f t="shared" ref="BS535" si="9707">BI535</f>
        <v>×</v>
      </c>
      <c r="BT535" s="129">
        <f t="shared" ref="BT535" ca="1" si="9708">IF(BN535&lt;BO535,BG535,BJ535)</f>
        <v>3</v>
      </c>
      <c r="BU535" s="57">
        <f t="shared" ref="BU535" ca="1" si="9709">IF(BN535&lt;BO535,BH535,BK535)</f>
        <v>4</v>
      </c>
      <c r="BV535" s="27">
        <f t="shared" ref="BV535" ca="1" si="9710">IF(BN535&gt;BO535,BL535,BM535)</f>
        <v>11</v>
      </c>
      <c r="BW535" s="27">
        <f t="shared" ref="BW535" ca="1" si="9711">IF(BN535&lt;BO535,BL535,BM535)</f>
        <v>31</v>
      </c>
      <c r="BX535" s="58">
        <f t="shared" ca="1" si="9269"/>
        <v>341</v>
      </c>
      <c r="BY535" s="114" t="s">
        <v>26</v>
      </c>
      <c r="BZ535" s="114" t="str">
        <f t="shared" ref="BZ535" ca="1" si="9712">IF(BX535&lt;0,"-","")</f>
        <v/>
      </c>
      <c r="CA535" s="30">
        <f t="shared" ca="1" si="9271"/>
        <v>341</v>
      </c>
      <c r="CB535" s="24">
        <f t="shared" ref="CB535" ca="1" si="9713">CA535/GCD(CA535,CA536)</f>
        <v>341</v>
      </c>
      <c r="CD535" s="128">
        <f t="shared" ref="CD535" ca="1" si="9714">QUOTIENT(CB535,CB536)</f>
        <v>18</v>
      </c>
      <c r="CE535" s="57">
        <f t="shared" ref="CE535" ca="1" si="9715">MOD(CB535,CB536)</f>
        <v>17</v>
      </c>
      <c r="CF535" s="25"/>
      <c r="CG535"/>
      <c r="CH535" s="5"/>
      <c r="CK535" s="5"/>
    </row>
    <row r="536" spans="2:89" ht="32" customHeight="1" x14ac:dyDescent="0.55000000000000004">
      <c r="B536" s="61"/>
      <c r="C536" s="131"/>
      <c r="D536" s="114"/>
      <c r="E536" s="114"/>
      <c r="F536" s="59">
        <f t="shared" ca="1" si="9232"/>
        <v>2</v>
      </c>
      <c r="G536" s="114"/>
      <c r="H536" s="114"/>
      <c r="I536" s="59">
        <f t="shared" ca="1" si="9234"/>
        <v>9</v>
      </c>
      <c r="J536" s="26"/>
      <c r="K536" s="114"/>
      <c r="L536" s="27">
        <f t="shared" ca="1" si="9236"/>
        <v>18</v>
      </c>
      <c r="M536" s="118"/>
      <c r="N536" s="54"/>
      <c r="O536" s="118"/>
      <c r="P536" s="118"/>
      <c r="Q536" s="121"/>
      <c r="R536" s="114"/>
      <c r="S536" s="122"/>
      <c r="T536" s="114"/>
      <c r="U536" s="122"/>
      <c r="V536" s="114"/>
      <c r="W536" s="120"/>
      <c r="X536" s="56"/>
      <c r="Y536" s="121"/>
      <c r="Z536" s="114"/>
      <c r="AA536" s="122"/>
      <c r="AB536" s="114"/>
      <c r="AC536" s="122"/>
      <c r="AD536" s="114"/>
      <c r="AE536" s="27"/>
      <c r="AF536" s="114"/>
      <c r="AG536" t="s">
        <v>230</v>
      </c>
      <c r="AH536" t="s">
        <v>250</v>
      </c>
      <c r="AI536" s="1" t="str">
        <f t="shared" ref="AI536" ca="1" si="9716">IF(O535="","",O535)</f>
        <v/>
      </c>
      <c r="AK536" s="1"/>
      <c r="AM536" s="1"/>
      <c r="AO536" t="s">
        <v>230</v>
      </c>
      <c r="AP536" s="114"/>
      <c r="AQ536" t="str">
        <f t="shared" ca="1" si="9229"/>
        <v>\\(\\quad \\displaystyle  \\)</v>
      </c>
      <c r="AS536" s="114"/>
      <c r="AT536" s="114"/>
      <c r="AU536" s="114"/>
      <c r="AV536" s="114"/>
      <c r="AW536" s="114"/>
      <c r="AX536" s="114"/>
      <c r="AY536" s="114"/>
      <c r="AZ536" s="117"/>
      <c r="BG536" s="128"/>
      <c r="BH536" s="23">
        <f t="shared" ref="BH536" ca="1" si="9717">RANDBETWEEN(2,10)</f>
        <v>2</v>
      </c>
      <c r="BI536" s="120"/>
      <c r="BJ536" s="128"/>
      <c r="BK536" s="23">
        <f t="shared" ca="1" si="2496"/>
        <v>9</v>
      </c>
      <c r="BL536">
        <f t="shared" ref="BL536" ca="1" si="9718">BH536</f>
        <v>2</v>
      </c>
      <c r="BM536">
        <f t="shared" ref="BM536" ca="1" si="9719">BK536</f>
        <v>9</v>
      </c>
      <c r="BN536" s="114"/>
      <c r="BO536" s="114"/>
      <c r="BP536" s="114"/>
      <c r="BQ536" s="129"/>
      <c r="BR536" s="55">
        <f t="shared" ref="BR536" ca="1" si="9720">IF(BN535&gt;BO535,BH536,BK536)</f>
        <v>2</v>
      </c>
      <c r="BS536" s="114"/>
      <c r="BT536" s="129"/>
      <c r="BU536" s="55">
        <f t="shared" ref="BU536" ca="1" si="9721">IF(BN535&lt;BO535,BH536,BK536)</f>
        <v>9</v>
      </c>
      <c r="BV536" s="27">
        <f t="shared" ref="BV536" ca="1" si="9722">IF(BN535&gt;BO535,BL536,BM536)</f>
        <v>2</v>
      </c>
      <c r="BW536" s="27">
        <f t="shared" ref="BW536" ca="1" si="9723">IF(BN535&lt;BO535,BL536,BM536)</f>
        <v>9</v>
      </c>
      <c r="BX536" s="27">
        <f t="shared" ca="1" si="9269"/>
        <v>18</v>
      </c>
      <c r="BY536" s="114"/>
      <c r="BZ536" s="114"/>
      <c r="CA536">
        <f t="shared" ca="1" si="9271"/>
        <v>18</v>
      </c>
      <c r="CB536" s="25">
        <f t="shared" ref="CB536" ca="1" si="9724">CA536/GCD(CA535,CA536)</f>
        <v>18</v>
      </c>
      <c r="CD536" s="128"/>
      <c r="CE536" s="23">
        <f t="shared" ref="CE536" ca="1" si="9725">CB536</f>
        <v>18</v>
      </c>
      <c r="CF536" s="25"/>
      <c r="CG536"/>
      <c r="CH536" s="5"/>
      <c r="CK536" s="5"/>
    </row>
    <row r="537" spans="2:89" ht="32" customHeight="1" thickBot="1" x14ac:dyDescent="0.6">
      <c r="B537" s="61"/>
      <c r="C537" s="130" t="s">
        <v>220</v>
      </c>
      <c r="D537" s="114">
        <v>17</v>
      </c>
      <c r="E537" s="114">
        <f t="shared" ref="E537" ca="1" si="9726">BQ537</f>
        <v>6</v>
      </c>
      <c r="F537" s="60">
        <f t="shared" ca="1" si="9232"/>
        <v>1</v>
      </c>
      <c r="G537" s="114" t="s">
        <v>237</v>
      </c>
      <c r="H537" s="114">
        <f t="shared" ref="H537" ca="1" si="9727">BT537</f>
        <v>4</v>
      </c>
      <c r="I537" s="60">
        <f t="shared" ca="1" si="9234"/>
        <v>4</v>
      </c>
      <c r="J537" s="26"/>
      <c r="K537" s="114">
        <f t="shared" ref="K537" ca="1" si="9728">CD537</f>
        <v>29</v>
      </c>
      <c r="L537" s="58">
        <f t="shared" ca="1" si="9236"/>
        <v>5</v>
      </c>
      <c r="M537" s="118" t="str">
        <f t="shared" ref="M537" ca="1" si="9729">IF(L538=1,"=","")</f>
        <v/>
      </c>
      <c r="N537" s="54"/>
      <c r="O537" s="118" t="str">
        <f t="shared" ref="O537" ca="1" si="9730">IF(L537=0,K537,"")</f>
        <v/>
      </c>
      <c r="P537" s="118" t="s">
        <v>250</v>
      </c>
      <c r="Q537" s="121">
        <f t="shared" ref="Q537" ca="1" si="9731">IF(E537="","",E537)</f>
        <v>6</v>
      </c>
      <c r="R537" s="114" t="s">
        <v>249</v>
      </c>
      <c r="S537" s="122">
        <f t="shared" ref="S537" ca="1" si="9732">F537</f>
        <v>1</v>
      </c>
      <c r="T537" s="114" t="s">
        <v>216</v>
      </c>
      <c r="U537" s="122">
        <f t="shared" ref="U537" ca="1" si="9733">F538</f>
        <v>2</v>
      </c>
      <c r="V537" s="114" t="s">
        <v>217</v>
      </c>
      <c r="W537" s="120" t="str">
        <f t="shared" ref="W537" si="9734">G537</f>
        <v>　×　</v>
      </c>
      <c r="X537" s="56"/>
      <c r="Y537" s="121">
        <f t="shared" ref="Y537" ca="1" si="9735">IF(H537="","",H537)</f>
        <v>4</v>
      </c>
      <c r="Z537" s="114" t="s">
        <v>249</v>
      </c>
      <c r="AA537" s="122">
        <f t="shared" ref="AA537" ca="1" si="9736">I537</f>
        <v>4</v>
      </c>
      <c r="AB537" s="114" t="s">
        <v>216</v>
      </c>
      <c r="AC537" s="122">
        <f t="shared" ref="AC537" ca="1" si="9737">I538</f>
        <v>7</v>
      </c>
      <c r="AD537" s="114" t="s">
        <v>217</v>
      </c>
      <c r="AE537" s="27"/>
      <c r="AF537" s="114" t="s">
        <v>233</v>
      </c>
      <c r="AG537" t="s">
        <v>230</v>
      </c>
      <c r="AH537" t="s">
        <v>250</v>
      </c>
      <c r="AI537" s="1">
        <f t="shared" ref="AI537" ca="1" si="9738">IF(K537="","",K537)</f>
        <v>29</v>
      </c>
      <c r="AJ537" t="s">
        <v>249</v>
      </c>
      <c r="AK537" s="1">
        <f t="shared" ref="AK537" ca="1" si="9739">L537</f>
        <v>5</v>
      </c>
      <c r="AL537" t="s">
        <v>216</v>
      </c>
      <c r="AM537" s="1">
        <f t="shared" ref="AM537" ca="1" si="9740">L538</f>
        <v>7</v>
      </c>
      <c r="AN537" t="s">
        <v>217</v>
      </c>
      <c r="AO537" t="s">
        <v>230</v>
      </c>
      <c r="AP537" s="114" t="str">
        <f t="shared" ca="1" si="8833"/>
        <v>\\(\\quad \\displaystyle 6\\frac{1}{2}　×　4\\frac{4}{7}　=　 \\)</v>
      </c>
      <c r="AQ537" t="str">
        <f t="shared" ca="1" si="9229"/>
        <v>\\(\\quad \\displaystyle 29\\frac{5}{7} \\)</v>
      </c>
      <c r="AS537" s="114" t="str">
        <f t="shared" ref="AS537" ca="1" si="9741">AP537</f>
        <v>\\(\\quad \\displaystyle 6\\frac{1}{2}　×　4\\frac{4}{7}　=　 \\)</v>
      </c>
      <c r="AT537" s="114" t="str">
        <f t="shared" ref="AT537" ca="1" si="9742">IF(O537="",AQ537,AQ538)</f>
        <v>\\(\\quad \\displaystyle 29\\frac{5}{7} \\)</v>
      </c>
      <c r="AU537" s="114" t="s">
        <v>60</v>
      </c>
      <c r="AV537" s="115" t="s">
        <v>222</v>
      </c>
      <c r="AW537" s="115" t="str">
        <f t="shared" ref="AW537" ca="1" si="9743">AS537</f>
        <v>\\(\\quad \\displaystyle 6\\frac{1}{2}　×　4\\frac{4}{7}　=　 \\)</v>
      </c>
      <c r="AX537" s="115" t="str">
        <f t="shared" ref="AX537" ca="1" si="9744">AT537</f>
        <v>\\(\\quad \\displaystyle 29\\frac{5}{7} \\)</v>
      </c>
      <c r="AY537" s="115" t="s">
        <v>62</v>
      </c>
      <c r="AZ537" s="116" t="str">
        <f t="shared" ref="AZ537" ca="1" si="9745">"INSERT INTO "&amp;AU537&amp;"(tangen,question,answer,editor,date,count) VALUES('"&amp;AV537&amp;"','"&amp;AW537&amp;"','"&amp;AX537&amp;"','"&amp;AY537&amp;"',NOW(),0);"</f>
        <v>INSERT INTO math(tangen,question,answer,editor,date,count) VALUES('m3900','\\(\\quad \\displaystyle 6\\frac{1}{2}　×　4\\frac{4}{7}　=　 \\)','\\(\\quad \\displaystyle 29\\frac{5}{7} \\)','harazono',NOW(),0);</v>
      </c>
      <c r="BG537" s="128">
        <f t="shared" ref="BG537" ca="1" si="9746">RANDBETWEEN(2,6)</f>
        <v>6</v>
      </c>
      <c r="BH537" s="22">
        <f t="shared" ref="BH537" ca="1" si="9747">RANDBETWEEN(1,BH538-1)</f>
        <v>1</v>
      </c>
      <c r="BI537" s="120" t="s">
        <v>22</v>
      </c>
      <c r="BJ537" s="128">
        <f t="shared" ref="BJ537" ca="1" si="9748">RANDBETWEEN(1,BG537-1)</f>
        <v>4</v>
      </c>
      <c r="BK537" s="22">
        <f t="shared" ref="BK537" ca="1" si="9749">RANDBETWEEN(1,BK538-1)</f>
        <v>4</v>
      </c>
      <c r="BL537">
        <f t="shared" ref="BL537" ca="1" si="9750">(BH537+BG537*BH538)</f>
        <v>13</v>
      </c>
      <c r="BM537">
        <f t="shared" ref="BM537" ca="1" si="9751">BK537+BJ537*BK538</f>
        <v>32</v>
      </c>
      <c r="BN537" s="114">
        <f t="shared" ref="BN537" ca="1" si="9752">(BH537+BG537*BH538)/BH538</f>
        <v>6.5</v>
      </c>
      <c r="BO537" s="114">
        <f t="shared" ref="BO537" ca="1" si="9753">(BK537+BJ537*BK538)/BK538</f>
        <v>4.5714285714285712</v>
      </c>
      <c r="BP537" s="114" t="s">
        <v>26</v>
      </c>
      <c r="BQ537" s="129">
        <f t="shared" ref="BQ537" ca="1" si="9754">IF(BN537&gt;BO537,BG537,BJ537)</f>
        <v>6</v>
      </c>
      <c r="BR537" s="57">
        <f t="shared" ref="BR537" ca="1" si="9755">IF(BN537&gt;BO537,BH537,BK537)</f>
        <v>1</v>
      </c>
      <c r="BS537" s="114" t="str">
        <f t="shared" ref="BS537" si="9756">BI537</f>
        <v>×</v>
      </c>
      <c r="BT537" s="129">
        <f t="shared" ref="BT537" ca="1" si="9757">IF(BN537&lt;BO537,BG537,BJ537)</f>
        <v>4</v>
      </c>
      <c r="BU537" s="57">
        <f t="shared" ref="BU537" ca="1" si="9758">IF(BN537&lt;BO537,BH537,BK537)</f>
        <v>4</v>
      </c>
      <c r="BV537" s="27">
        <f t="shared" ref="BV537" ca="1" si="9759">IF(BN537&gt;BO537,BL537,BM537)</f>
        <v>13</v>
      </c>
      <c r="BW537" s="27">
        <f t="shared" ref="BW537" ca="1" si="9760">IF(BN537&lt;BO537,BL537,BM537)</f>
        <v>32</v>
      </c>
      <c r="BX537" s="58">
        <f t="shared" ca="1" si="9269"/>
        <v>416</v>
      </c>
      <c r="BY537" s="114" t="s">
        <v>26</v>
      </c>
      <c r="BZ537" s="114" t="str">
        <f t="shared" ref="BZ537" ca="1" si="9761">IF(BX537&lt;0,"-","")</f>
        <v/>
      </c>
      <c r="CA537" s="30">
        <f t="shared" ca="1" si="9271"/>
        <v>416</v>
      </c>
      <c r="CB537" s="24">
        <f t="shared" ref="CB537" ca="1" si="9762">CA537/GCD(CA537,CA538)</f>
        <v>208</v>
      </c>
      <c r="CD537" s="128">
        <f t="shared" ref="CD537" ca="1" si="9763">QUOTIENT(CB537,CB538)</f>
        <v>29</v>
      </c>
      <c r="CE537" s="57">
        <f t="shared" ref="CE537" ca="1" si="9764">MOD(CB537,CB538)</f>
        <v>5</v>
      </c>
      <c r="CF537" s="25"/>
      <c r="CG537"/>
      <c r="CH537" s="5"/>
      <c r="CK537" s="5"/>
    </row>
    <row r="538" spans="2:89" ht="32" customHeight="1" x14ac:dyDescent="0.55000000000000004">
      <c r="B538" s="61"/>
      <c r="C538" s="131"/>
      <c r="D538" s="114"/>
      <c r="E538" s="114"/>
      <c r="F538" s="59">
        <f t="shared" ca="1" si="9232"/>
        <v>2</v>
      </c>
      <c r="G538" s="114"/>
      <c r="H538" s="114"/>
      <c r="I538" s="59">
        <f t="shared" ca="1" si="9234"/>
        <v>7</v>
      </c>
      <c r="J538" s="26"/>
      <c r="K538" s="114"/>
      <c r="L538" s="27">
        <f t="shared" ca="1" si="9236"/>
        <v>7</v>
      </c>
      <c r="M538" s="118"/>
      <c r="N538" s="54"/>
      <c r="O538" s="118"/>
      <c r="P538" s="118"/>
      <c r="Q538" s="121"/>
      <c r="R538" s="114"/>
      <c r="S538" s="122"/>
      <c r="T538" s="114"/>
      <c r="U538" s="122"/>
      <c r="V538" s="114"/>
      <c r="W538" s="120"/>
      <c r="X538" s="56"/>
      <c r="Y538" s="121"/>
      <c r="Z538" s="114"/>
      <c r="AA538" s="122"/>
      <c r="AB538" s="114"/>
      <c r="AC538" s="122"/>
      <c r="AD538" s="114"/>
      <c r="AE538" s="27"/>
      <c r="AF538" s="114"/>
      <c r="AG538" t="s">
        <v>230</v>
      </c>
      <c r="AH538" t="s">
        <v>250</v>
      </c>
      <c r="AI538" s="1" t="str">
        <f t="shared" ref="AI538" ca="1" si="9765">IF(O537="","",O537)</f>
        <v/>
      </c>
      <c r="AK538" s="1"/>
      <c r="AM538" s="1"/>
      <c r="AO538" t="s">
        <v>230</v>
      </c>
      <c r="AP538" s="114"/>
      <c r="AQ538" t="str">
        <f t="shared" ca="1" si="9229"/>
        <v>\\(\\quad \\displaystyle  \\)</v>
      </c>
      <c r="AS538" s="114"/>
      <c r="AT538" s="114"/>
      <c r="AU538" s="114"/>
      <c r="AV538" s="114"/>
      <c r="AW538" s="114"/>
      <c r="AX538" s="114"/>
      <c r="AY538" s="114"/>
      <c r="AZ538" s="117"/>
      <c r="BG538" s="128"/>
      <c r="BH538" s="23">
        <f t="shared" ref="BH538" ca="1" si="9766">RANDBETWEEN(2,10)</f>
        <v>2</v>
      </c>
      <c r="BI538" s="120"/>
      <c r="BJ538" s="128"/>
      <c r="BK538" s="23">
        <f t="shared" ca="1" si="2496"/>
        <v>7</v>
      </c>
      <c r="BL538">
        <f t="shared" ref="BL538" ca="1" si="9767">BH538</f>
        <v>2</v>
      </c>
      <c r="BM538">
        <f t="shared" ref="BM538" ca="1" si="9768">BK538</f>
        <v>7</v>
      </c>
      <c r="BN538" s="114"/>
      <c r="BO538" s="114"/>
      <c r="BP538" s="114"/>
      <c r="BQ538" s="129"/>
      <c r="BR538" s="55">
        <f t="shared" ref="BR538" ca="1" si="9769">IF(BN537&gt;BO537,BH538,BK538)</f>
        <v>2</v>
      </c>
      <c r="BS538" s="114"/>
      <c r="BT538" s="129"/>
      <c r="BU538" s="55">
        <f t="shared" ref="BU538" ca="1" si="9770">IF(BN537&lt;BO537,BH538,BK538)</f>
        <v>7</v>
      </c>
      <c r="BV538" s="27">
        <f t="shared" ref="BV538" ca="1" si="9771">IF(BN537&gt;BO537,BL538,BM538)</f>
        <v>2</v>
      </c>
      <c r="BW538" s="27">
        <f t="shared" ref="BW538" ca="1" si="9772">IF(BN537&lt;BO537,BL538,BM538)</f>
        <v>7</v>
      </c>
      <c r="BX538" s="27">
        <f t="shared" ca="1" si="9269"/>
        <v>14</v>
      </c>
      <c r="BY538" s="114"/>
      <c r="BZ538" s="114"/>
      <c r="CA538">
        <f t="shared" ca="1" si="9271"/>
        <v>14</v>
      </c>
      <c r="CB538" s="25">
        <f t="shared" ref="CB538" ca="1" si="9773">CA538/GCD(CA537,CA538)</f>
        <v>7</v>
      </c>
      <c r="CD538" s="128"/>
      <c r="CE538" s="23">
        <f t="shared" ref="CE538" ca="1" si="9774">CB538</f>
        <v>7</v>
      </c>
      <c r="CF538" s="25"/>
      <c r="CG538"/>
      <c r="CH538" s="5"/>
      <c r="CK538" s="5"/>
    </row>
    <row r="539" spans="2:89" ht="32" customHeight="1" thickBot="1" x14ac:dyDescent="0.6">
      <c r="B539" s="61"/>
      <c r="C539" s="130" t="s">
        <v>220</v>
      </c>
      <c r="D539" s="114">
        <v>18</v>
      </c>
      <c r="E539" s="114">
        <f t="shared" ref="E539" ca="1" si="9775">BQ539</f>
        <v>6</v>
      </c>
      <c r="F539" s="60">
        <f t="shared" ca="1" si="9232"/>
        <v>1</v>
      </c>
      <c r="G539" s="114" t="s">
        <v>237</v>
      </c>
      <c r="H539" s="114">
        <f t="shared" ref="H539" ca="1" si="9776">BT539</f>
        <v>2</v>
      </c>
      <c r="I539" s="60">
        <f t="shared" ca="1" si="9234"/>
        <v>2</v>
      </c>
      <c r="J539" s="26"/>
      <c r="K539" s="114">
        <f t="shared" ref="K539" ca="1" si="9777">CD539</f>
        <v>13</v>
      </c>
      <c r="L539" s="58">
        <f t="shared" ca="1" si="9236"/>
        <v>23</v>
      </c>
      <c r="M539" s="118" t="str">
        <f t="shared" ref="M539" ca="1" si="9778">IF(L540=1,"=","")</f>
        <v/>
      </c>
      <c r="N539" s="54"/>
      <c r="O539" s="118" t="str">
        <f t="shared" ref="O539" ca="1" si="9779">IF(L539=0,K539,"")</f>
        <v/>
      </c>
      <c r="P539" s="118" t="s">
        <v>250</v>
      </c>
      <c r="Q539" s="121">
        <f t="shared" ref="Q539" ca="1" si="9780">IF(E539="","",E539)</f>
        <v>6</v>
      </c>
      <c r="R539" s="114" t="s">
        <v>249</v>
      </c>
      <c r="S539" s="122">
        <f t="shared" ref="S539" ca="1" si="9781">F539</f>
        <v>1</v>
      </c>
      <c r="T539" s="114" t="s">
        <v>216</v>
      </c>
      <c r="U539" s="122">
        <f t="shared" ref="U539" ca="1" si="9782">F540</f>
        <v>7</v>
      </c>
      <c r="V539" s="114" t="s">
        <v>217</v>
      </c>
      <c r="W539" s="120" t="str">
        <f t="shared" ref="W539" si="9783">G539</f>
        <v>　×　</v>
      </c>
      <c r="X539" s="56"/>
      <c r="Y539" s="121">
        <f t="shared" ref="Y539" ca="1" si="9784">IF(H539="","",H539)</f>
        <v>2</v>
      </c>
      <c r="Z539" s="114" t="s">
        <v>249</v>
      </c>
      <c r="AA539" s="122">
        <f t="shared" ref="AA539" ca="1" si="9785">I539</f>
        <v>2</v>
      </c>
      <c r="AB539" s="114" t="s">
        <v>216</v>
      </c>
      <c r="AC539" s="122">
        <f t="shared" ref="AC539" ca="1" si="9786">I540</f>
        <v>8</v>
      </c>
      <c r="AD539" s="114" t="s">
        <v>217</v>
      </c>
      <c r="AE539" s="27"/>
      <c r="AF539" s="114" t="s">
        <v>233</v>
      </c>
      <c r="AG539" t="s">
        <v>230</v>
      </c>
      <c r="AH539" t="s">
        <v>250</v>
      </c>
      <c r="AI539" s="1">
        <f t="shared" ref="AI539" ca="1" si="9787">IF(K539="","",K539)</f>
        <v>13</v>
      </c>
      <c r="AJ539" t="s">
        <v>249</v>
      </c>
      <c r="AK539" s="1">
        <f t="shared" ref="AK539" ca="1" si="9788">L539</f>
        <v>23</v>
      </c>
      <c r="AL539" t="s">
        <v>216</v>
      </c>
      <c r="AM539" s="1">
        <f t="shared" ref="AM539" ca="1" si="9789">L540</f>
        <v>28</v>
      </c>
      <c r="AN539" t="s">
        <v>217</v>
      </c>
      <c r="AO539" t="s">
        <v>230</v>
      </c>
      <c r="AP539" s="114" t="str">
        <f t="shared" ca="1" si="8833"/>
        <v>\\(\\quad \\displaystyle 6\\frac{1}{7}　×　2\\frac{2}{8}　=　 \\)</v>
      </c>
      <c r="AQ539" t="str">
        <f t="shared" ca="1" si="9229"/>
        <v>\\(\\quad \\displaystyle 13\\frac{23}{28} \\)</v>
      </c>
      <c r="AS539" s="114" t="str">
        <f t="shared" ref="AS539" ca="1" si="9790">AP539</f>
        <v>\\(\\quad \\displaystyle 6\\frac{1}{7}　×　2\\frac{2}{8}　=　 \\)</v>
      </c>
      <c r="AT539" s="114" t="str">
        <f t="shared" ref="AT539" ca="1" si="9791">IF(O539="",AQ539,AQ540)</f>
        <v>\\(\\quad \\displaystyle 13\\frac{23}{28} \\)</v>
      </c>
      <c r="AU539" s="114" t="s">
        <v>60</v>
      </c>
      <c r="AV539" s="115" t="s">
        <v>222</v>
      </c>
      <c r="AW539" s="115" t="str">
        <f t="shared" ref="AW539" ca="1" si="9792">AS539</f>
        <v>\\(\\quad \\displaystyle 6\\frac{1}{7}　×　2\\frac{2}{8}　=　 \\)</v>
      </c>
      <c r="AX539" s="115" t="str">
        <f t="shared" ref="AX539" ca="1" si="9793">AT539</f>
        <v>\\(\\quad \\displaystyle 13\\frac{23}{28} \\)</v>
      </c>
      <c r="AY539" s="115" t="s">
        <v>62</v>
      </c>
      <c r="AZ539" s="116" t="str">
        <f t="shared" ref="AZ539" ca="1" si="9794">"INSERT INTO "&amp;AU539&amp;"(tangen,question,answer,editor,date,count) VALUES('"&amp;AV539&amp;"','"&amp;AW539&amp;"','"&amp;AX539&amp;"','"&amp;AY539&amp;"',NOW(),0);"</f>
        <v>INSERT INTO math(tangen,question,answer,editor,date,count) VALUES('m3900','\\(\\quad \\displaystyle 6\\frac{1}{7}　×　2\\frac{2}{8}　=　 \\)','\\(\\quad \\displaystyle 13\\frac{23}{28} \\)','harazono',NOW(),0);</v>
      </c>
      <c r="BG539" s="128">
        <f t="shared" ref="BG539" ca="1" si="9795">RANDBETWEEN(2,6)</f>
        <v>6</v>
      </c>
      <c r="BH539" s="22">
        <f t="shared" ref="BH539" ca="1" si="9796">RANDBETWEEN(1,BH540-1)</f>
        <v>1</v>
      </c>
      <c r="BI539" s="120" t="s">
        <v>22</v>
      </c>
      <c r="BJ539" s="128">
        <f t="shared" ref="BJ539" ca="1" si="9797">RANDBETWEEN(1,BG539-1)</f>
        <v>2</v>
      </c>
      <c r="BK539" s="22">
        <f t="shared" ref="BK539" ca="1" si="9798">RANDBETWEEN(1,BK540-1)</f>
        <v>2</v>
      </c>
      <c r="BL539">
        <f t="shared" ref="BL539" ca="1" si="9799">(BH539+BG539*BH540)</f>
        <v>43</v>
      </c>
      <c r="BM539">
        <f t="shared" ref="BM539" ca="1" si="9800">BK539+BJ539*BK540</f>
        <v>18</v>
      </c>
      <c r="BN539" s="114">
        <f t="shared" ref="BN539" ca="1" si="9801">(BH539+BG539*BH540)/BH540</f>
        <v>6.1428571428571432</v>
      </c>
      <c r="BO539" s="114">
        <f t="shared" ref="BO539" ca="1" si="9802">(BK539+BJ539*BK540)/BK540</f>
        <v>2.25</v>
      </c>
      <c r="BP539" s="114" t="s">
        <v>26</v>
      </c>
      <c r="BQ539" s="129">
        <f t="shared" ref="BQ539" ca="1" si="9803">IF(BN539&gt;BO539,BG539,BJ539)</f>
        <v>6</v>
      </c>
      <c r="BR539" s="57">
        <f t="shared" ref="BR539" ca="1" si="9804">IF(BN539&gt;BO539,BH539,BK539)</f>
        <v>1</v>
      </c>
      <c r="BS539" s="114" t="str">
        <f t="shared" ref="BS539" si="9805">BI539</f>
        <v>×</v>
      </c>
      <c r="BT539" s="129">
        <f t="shared" ref="BT539" ca="1" si="9806">IF(BN539&lt;BO539,BG539,BJ539)</f>
        <v>2</v>
      </c>
      <c r="BU539" s="57">
        <f t="shared" ref="BU539" ca="1" si="9807">IF(BN539&lt;BO539,BH539,BK539)</f>
        <v>2</v>
      </c>
      <c r="BV539" s="27">
        <f t="shared" ref="BV539" ca="1" si="9808">IF(BN539&gt;BO539,BL539,BM539)</f>
        <v>43</v>
      </c>
      <c r="BW539" s="27">
        <f t="shared" ref="BW539" ca="1" si="9809">IF(BN539&lt;BO539,BL539,BM539)</f>
        <v>18</v>
      </c>
      <c r="BX539" s="58">
        <f t="shared" ca="1" si="9269"/>
        <v>774</v>
      </c>
      <c r="BY539" s="114" t="s">
        <v>26</v>
      </c>
      <c r="BZ539" s="114" t="str">
        <f t="shared" ref="BZ539" ca="1" si="9810">IF(BX539&lt;0,"-","")</f>
        <v/>
      </c>
      <c r="CA539" s="30">
        <f t="shared" ca="1" si="9271"/>
        <v>774</v>
      </c>
      <c r="CB539" s="24">
        <f t="shared" ref="CB539" ca="1" si="9811">CA539/GCD(CA539,CA540)</f>
        <v>387</v>
      </c>
      <c r="CD539" s="128">
        <f t="shared" ref="CD539" ca="1" si="9812">QUOTIENT(CB539,CB540)</f>
        <v>13</v>
      </c>
      <c r="CE539" s="57">
        <f t="shared" ref="CE539" ca="1" si="9813">MOD(CB539,CB540)</f>
        <v>23</v>
      </c>
      <c r="CF539" s="25"/>
      <c r="CG539"/>
      <c r="CH539" s="5"/>
      <c r="CK539" s="5"/>
    </row>
    <row r="540" spans="2:89" ht="32" customHeight="1" x14ac:dyDescent="0.55000000000000004">
      <c r="B540" s="61"/>
      <c r="C540" s="131"/>
      <c r="D540" s="114"/>
      <c r="E540" s="114"/>
      <c r="F540" s="59">
        <f t="shared" ca="1" si="9232"/>
        <v>7</v>
      </c>
      <c r="G540" s="114"/>
      <c r="H540" s="114"/>
      <c r="I540" s="59">
        <f t="shared" ca="1" si="9234"/>
        <v>8</v>
      </c>
      <c r="J540" s="26"/>
      <c r="K540" s="114"/>
      <c r="L540" s="27">
        <f t="shared" ca="1" si="9236"/>
        <v>28</v>
      </c>
      <c r="M540" s="118"/>
      <c r="N540" s="54"/>
      <c r="O540" s="118"/>
      <c r="P540" s="118"/>
      <c r="Q540" s="121"/>
      <c r="R540" s="114"/>
      <c r="S540" s="122"/>
      <c r="T540" s="114"/>
      <c r="U540" s="122"/>
      <c r="V540" s="114"/>
      <c r="W540" s="120"/>
      <c r="X540" s="56"/>
      <c r="Y540" s="121"/>
      <c r="Z540" s="114"/>
      <c r="AA540" s="122"/>
      <c r="AB540" s="114"/>
      <c r="AC540" s="122"/>
      <c r="AD540" s="114"/>
      <c r="AE540" s="27"/>
      <c r="AF540" s="114"/>
      <c r="AG540" t="s">
        <v>230</v>
      </c>
      <c r="AH540" t="s">
        <v>250</v>
      </c>
      <c r="AI540" s="1" t="str">
        <f t="shared" ref="AI540" ca="1" si="9814">IF(O539="","",O539)</f>
        <v/>
      </c>
      <c r="AK540" s="1"/>
      <c r="AM540" s="1"/>
      <c r="AO540" t="s">
        <v>230</v>
      </c>
      <c r="AP540" s="114"/>
      <c r="AQ540" t="str">
        <f t="shared" ca="1" si="9229"/>
        <v>\\(\\quad \\displaystyle  \\)</v>
      </c>
      <c r="AS540" s="114"/>
      <c r="AT540" s="114"/>
      <c r="AU540" s="114"/>
      <c r="AV540" s="114"/>
      <c r="AW540" s="114"/>
      <c r="AX540" s="114"/>
      <c r="AY540" s="114"/>
      <c r="AZ540" s="117"/>
      <c r="BG540" s="128"/>
      <c r="BH540" s="23">
        <f t="shared" ref="BH540" ca="1" si="9815">RANDBETWEEN(2,10)</f>
        <v>7</v>
      </c>
      <c r="BI540" s="120"/>
      <c r="BJ540" s="128"/>
      <c r="BK540" s="23">
        <f t="shared" ca="1" si="2496"/>
        <v>8</v>
      </c>
      <c r="BL540">
        <f t="shared" ref="BL540" ca="1" si="9816">BH540</f>
        <v>7</v>
      </c>
      <c r="BM540">
        <f t="shared" ref="BM540" ca="1" si="9817">BK540</f>
        <v>8</v>
      </c>
      <c r="BN540" s="114"/>
      <c r="BO540" s="114"/>
      <c r="BP540" s="114"/>
      <c r="BQ540" s="129"/>
      <c r="BR540" s="55">
        <f t="shared" ref="BR540" ca="1" si="9818">IF(BN539&gt;BO539,BH540,BK540)</f>
        <v>7</v>
      </c>
      <c r="BS540" s="114"/>
      <c r="BT540" s="129"/>
      <c r="BU540" s="55">
        <f t="shared" ref="BU540" ca="1" si="9819">IF(BN539&lt;BO539,BH540,BK540)</f>
        <v>8</v>
      </c>
      <c r="BV540" s="27">
        <f t="shared" ref="BV540" ca="1" si="9820">IF(BN539&gt;BO539,BL540,BM540)</f>
        <v>7</v>
      </c>
      <c r="BW540" s="27">
        <f t="shared" ref="BW540" ca="1" si="9821">IF(BN539&lt;BO539,BL540,BM540)</f>
        <v>8</v>
      </c>
      <c r="BX540" s="27">
        <f t="shared" ca="1" si="9269"/>
        <v>56</v>
      </c>
      <c r="BY540" s="114"/>
      <c r="BZ540" s="114"/>
      <c r="CA540">
        <f t="shared" ca="1" si="9271"/>
        <v>56</v>
      </c>
      <c r="CB540" s="25">
        <f t="shared" ref="CB540" ca="1" si="9822">CA540/GCD(CA539,CA540)</f>
        <v>28</v>
      </c>
      <c r="CD540" s="128"/>
      <c r="CE540" s="23">
        <f t="shared" ref="CE540" ca="1" si="9823">CB540</f>
        <v>28</v>
      </c>
      <c r="CF540" s="25"/>
      <c r="CG540"/>
      <c r="CH540" s="5"/>
      <c r="CK540" s="5"/>
    </row>
    <row r="541" spans="2:89" ht="32" customHeight="1" thickBot="1" x14ac:dyDescent="0.6">
      <c r="B541" s="61"/>
      <c r="C541" s="130" t="s">
        <v>220</v>
      </c>
      <c r="D541" s="114">
        <v>19</v>
      </c>
      <c r="E541" s="114">
        <f t="shared" ref="E541" ca="1" si="9824">BQ541</f>
        <v>4</v>
      </c>
      <c r="F541" s="60">
        <f t="shared" ca="1" si="9232"/>
        <v>1</v>
      </c>
      <c r="G541" s="114" t="s">
        <v>237</v>
      </c>
      <c r="H541" s="114">
        <f t="shared" ref="H541" ca="1" si="9825">BT541</f>
        <v>1</v>
      </c>
      <c r="I541" s="60">
        <f t="shared" ca="1" si="9234"/>
        <v>3</v>
      </c>
      <c r="J541" s="26"/>
      <c r="K541" s="114">
        <f t="shared" ref="K541" ca="1" si="9826">CD541</f>
        <v>6</v>
      </c>
      <c r="L541" s="58">
        <f t="shared" ca="1" si="9236"/>
        <v>3</v>
      </c>
      <c r="M541" s="118" t="str">
        <f t="shared" ref="M541" ca="1" si="9827">IF(L542=1,"=","")</f>
        <v/>
      </c>
      <c r="N541" s="54"/>
      <c r="O541" s="118" t="str">
        <f t="shared" ref="O541" ca="1" si="9828">IF(L541=0,K541,"")</f>
        <v/>
      </c>
      <c r="P541" s="118" t="s">
        <v>250</v>
      </c>
      <c r="Q541" s="121">
        <f t="shared" ref="Q541" ca="1" si="9829">IF(E541="","",E541)</f>
        <v>4</v>
      </c>
      <c r="R541" s="114" t="s">
        <v>249</v>
      </c>
      <c r="S541" s="122">
        <f t="shared" ref="S541" ca="1" si="9830">F541</f>
        <v>1</v>
      </c>
      <c r="T541" s="114" t="s">
        <v>216</v>
      </c>
      <c r="U541" s="122">
        <f t="shared" ref="U541" ca="1" si="9831">F542</f>
        <v>4</v>
      </c>
      <c r="V541" s="114" t="s">
        <v>217</v>
      </c>
      <c r="W541" s="120" t="str">
        <f t="shared" ref="W541" si="9832">G541</f>
        <v>　×　</v>
      </c>
      <c r="X541" s="56"/>
      <c r="Y541" s="121">
        <f t="shared" ref="Y541" ca="1" si="9833">IF(H541="","",H541)</f>
        <v>1</v>
      </c>
      <c r="Z541" s="114" t="s">
        <v>249</v>
      </c>
      <c r="AA541" s="122">
        <f t="shared" ref="AA541" ca="1" si="9834">I541</f>
        <v>3</v>
      </c>
      <c r="AB541" s="114" t="s">
        <v>216</v>
      </c>
      <c r="AC541" s="122">
        <f t="shared" ref="AC541" ca="1" si="9835">I542</f>
        <v>6</v>
      </c>
      <c r="AD541" s="114" t="s">
        <v>217</v>
      </c>
      <c r="AE541" s="27"/>
      <c r="AF541" s="114" t="s">
        <v>233</v>
      </c>
      <c r="AG541" t="s">
        <v>230</v>
      </c>
      <c r="AH541" t="s">
        <v>250</v>
      </c>
      <c r="AI541" s="1">
        <f t="shared" ref="AI541" ca="1" si="9836">IF(K541="","",K541)</f>
        <v>6</v>
      </c>
      <c r="AJ541" t="s">
        <v>249</v>
      </c>
      <c r="AK541" s="1">
        <f t="shared" ref="AK541" ca="1" si="9837">L541</f>
        <v>3</v>
      </c>
      <c r="AL541" t="s">
        <v>216</v>
      </c>
      <c r="AM541" s="1">
        <f t="shared" ref="AM541" ca="1" si="9838">L542</f>
        <v>8</v>
      </c>
      <c r="AN541" t="s">
        <v>217</v>
      </c>
      <c r="AO541" t="s">
        <v>230</v>
      </c>
      <c r="AP541" s="114" t="str">
        <f t="shared" ca="1" si="8833"/>
        <v>\\(\\quad \\displaystyle 4\\frac{1}{4}　×　1\\frac{3}{6}　=　 \\)</v>
      </c>
      <c r="AQ541" t="str">
        <f t="shared" ca="1" si="9229"/>
        <v>\\(\\quad \\displaystyle 6\\frac{3}{8} \\)</v>
      </c>
      <c r="AS541" s="114" t="str">
        <f t="shared" ref="AS541" ca="1" si="9839">AP541</f>
        <v>\\(\\quad \\displaystyle 4\\frac{1}{4}　×　1\\frac{3}{6}　=　 \\)</v>
      </c>
      <c r="AT541" s="114" t="str">
        <f t="shared" ref="AT541" ca="1" si="9840">IF(O541="",AQ541,AQ542)</f>
        <v>\\(\\quad \\displaystyle 6\\frac{3}{8} \\)</v>
      </c>
      <c r="AU541" s="114" t="s">
        <v>60</v>
      </c>
      <c r="AV541" s="115" t="s">
        <v>222</v>
      </c>
      <c r="AW541" s="115" t="str">
        <f t="shared" ref="AW541" ca="1" si="9841">AS541</f>
        <v>\\(\\quad \\displaystyle 4\\frac{1}{4}　×　1\\frac{3}{6}　=　 \\)</v>
      </c>
      <c r="AX541" s="115" t="str">
        <f t="shared" ref="AX541" ca="1" si="9842">AT541</f>
        <v>\\(\\quad \\displaystyle 6\\frac{3}{8} \\)</v>
      </c>
      <c r="AY541" s="115" t="s">
        <v>62</v>
      </c>
      <c r="AZ541" s="116" t="str">
        <f t="shared" ref="AZ541" ca="1" si="9843">"INSERT INTO "&amp;AU541&amp;"(tangen,question,answer,editor,date,count) VALUES('"&amp;AV541&amp;"','"&amp;AW541&amp;"','"&amp;AX541&amp;"','"&amp;AY541&amp;"',NOW(),0);"</f>
        <v>INSERT INTO math(tangen,question,answer,editor,date,count) VALUES('m3900','\\(\\quad \\displaystyle 4\\frac{1}{4}　×　1\\frac{3}{6}　=　 \\)','\\(\\quad \\displaystyle 6\\frac{3}{8} \\)','harazono',NOW(),0);</v>
      </c>
      <c r="BG541" s="128">
        <f t="shared" ref="BG541" ca="1" si="9844">RANDBETWEEN(2,6)</f>
        <v>4</v>
      </c>
      <c r="BH541" s="22">
        <f t="shared" ref="BH541" ca="1" si="9845">RANDBETWEEN(1,BH542-1)</f>
        <v>1</v>
      </c>
      <c r="BI541" s="120" t="s">
        <v>22</v>
      </c>
      <c r="BJ541" s="128">
        <f t="shared" ref="BJ541" ca="1" si="9846">RANDBETWEEN(1,BG541-1)</f>
        <v>1</v>
      </c>
      <c r="BK541" s="22">
        <f t="shared" ref="BK541" ca="1" si="9847">RANDBETWEEN(1,BK542-1)</f>
        <v>3</v>
      </c>
      <c r="BL541">
        <f t="shared" ref="BL541" ca="1" si="9848">(BH541+BG541*BH542)</f>
        <v>17</v>
      </c>
      <c r="BM541">
        <f t="shared" ref="BM541" ca="1" si="9849">BK541+BJ541*BK542</f>
        <v>9</v>
      </c>
      <c r="BN541" s="114">
        <f t="shared" ref="BN541" ca="1" si="9850">(BH541+BG541*BH542)/BH542</f>
        <v>4.25</v>
      </c>
      <c r="BO541" s="114">
        <f t="shared" ref="BO541" ca="1" si="9851">(BK541+BJ541*BK542)/BK542</f>
        <v>1.5</v>
      </c>
      <c r="BP541" s="114" t="s">
        <v>26</v>
      </c>
      <c r="BQ541" s="129">
        <f t="shared" ref="BQ541" ca="1" si="9852">IF(BN541&gt;BO541,BG541,BJ541)</f>
        <v>4</v>
      </c>
      <c r="BR541" s="57">
        <f t="shared" ref="BR541" ca="1" si="9853">IF(BN541&gt;BO541,BH541,BK541)</f>
        <v>1</v>
      </c>
      <c r="BS541" s="114" t="str">
        <f t="shared" ref="BS541" si="9854">BI541</f>
        <v>×</v>
      </c>
      <c r="BT541" s="129">
        <f t="shared" ref="BT541" ca="1" si="9855">IF(BN541&lt;BO541,BG541,BJ541)</f>
        <v>1</v>
      </c>
      <c r="BU541" s="57">
        <f t="shared" ref="BU541" ca="1" si="9856">IF(BN541&lt;BO541,BH541,BK541)</f>
        <v>3</v>
      </c>
      <c r="BV541" s="27">
        <f t="shared" ref="BV541" ca="1" si="9857">IF(BN541&gt;BO541,BL541,BM541)</f>
        <v>17</v>
      </c>
      <c r="BW541" s="27">
        <f t="shared" ref="BW541" ca="1" si="9858">IF(BN541&lt;BO541,BL541,BM541)</f>
        <v>9</v>
      </c>
      <c r="BX541" s="58">
        <f t="shared" ca="1" si="9269"/>
        <v>153</v>
      </c>
      <c r="BY541" s="114" t="s">
        <v>26</v>
      </c>
      <c r="BZ541" s="114" t="str">
        <f t="shared" ref="BZ541" ca="1" si="9859">IF(BX541&lt;0,"-","")</f>
        <v/>
      </c>
      <c r="CA541" s="30">
        <f t="shared" ca="1" si="9271"/>
        <v>153</v>
      </c>
      <c r="CB541" s="24">
        <f t="shared" ref="CB541" ca="1" si="9860">CA541/GCD(CA541,CA542)</f>
        <v>51</v>
      </c>
      <c r="CD541" s="128">
        <f t="shared" ref="CD541" ca="1" si="9861">QUOTIENT(CB541,CB542)</f>
        <v>6</v>
      </c>
      <c r="CE541" s="57">
        <f t="shared" ref="CE541" ca="1" si="9862">MOD(CB541,CB542)</f>
        <v>3</v>
      </c>
      <c r="CF541" s="25"/>
      <c r="CG541"/>
      <c r="CH541" s="5"/>
      <c r="CK541" s="5"/>
    </row>
    <row r="542" spans="2:89" ht="32" customHeight="1" x14ac:dyDescent="0.55000000000000004">
      <c r="B542" s="61"/>
      <c r="C542" s="131"/>
      <c r="D542" s="114"/>
      <c r="E542" s="114"/>
      <c r="F542" s="59">
        <f t="shared" ca="1" si="9232"/>
        <v>4</v>
      </c>
      <c r="G542" s="114"/>
      <c r="H542" s="114"/>
      <c r="I542" s="59">
        <f t="shared" ca="1" si="9234"/>
        <v>6</v>
      </c>
      <c r="J542" s="26"/>
      <c r="K542" s="114"/>
      <c r="L542" s="27">
        <f t="shared" ca="1" si="9236"/>
        <v>8</v>
      </c>
      <c r="M542" s="118"/>
      <c r="N542" s="54"/>
      <c r="O542" s="118"/>
      <c r="P542" s="118"/>
      <c r="Q542" s="121"/>
      <c r="R542" s="114"/>
      <c r="S542" s="122"/>
      <c r="T542" s="114"/>
      <c r="U542" s="122"/>
      <c r="V542" s="114"/>
      <c r="W542" s="120"/>
      <c r="X542" s="56"/>
      <c r="Y542" s="121"/>
      <c r="Z542" s="114"/>
      <c r="AA542" s="122"/>
      <c r="AB542" s="114"/>
      <c r="AC542" s="122"/>
      <c r="AD542" s="114"/>
      <c r="AE542" s="27"/>
      <c r="AF542" s="114"/>
      <c r="AG542" t="s">
        <v>230</v>
      </c>
      <c r="AH542" t="s">
        <v>250</v>
      </c>
      <c r="AI542" s="1" t="str">
        <f t="shared" ref="AI542" ca="1" si="9863">IF(O541="","",O541)</f>
        <v/>
      </c>
      <c r="AK542" s="1"/>
      <c r="AM542" s="1"/>
      <c r="AO542" t="s">
        <v>230</v>
      </c>
      <c r="AP542" s="114"/>
      <c r="AQ542" t="str">
        <f t="shared" ca="1" si="9229"/>
        <v>\\(\\quad \\displaystyle  \\)</v>
      </c>
      <c r="AS542" s="114"/>
      <c r="AT542" s="114"/>
      <c r="AU542" s="114"/>
      <c r="AV542" s="114"/>
      <c r="AW542" s="114"/>
      <c r="AX542" s="114"/>
      <c r="AY542" s="114"/>
      <c r="AZ542" s="117"/>
      <c r="BG542" s="128"/>
      <c r="BH542" s="23">
        <f t="shared" ref="BH542" ca="1" si="9864">RANDBETWEEN(2,10)</f>
        <v>4</v>
      </c>
      <c r="BI542" s="120"/>
      <c r="BJ542" s="128"/>
      <c r="BK542" s="23">
        <f t="shared" ca="1" si="2496"/>
        <v>6</v>
      </c>
      <c r="BL542">
        <f t="shared" ref="BL542" ca="1" si="9865">BH542</f>
        <v>4</v>
      </c>
      <c r="BM542">
        <f t="shared" ref="BM542" ca="1" si="9866">BK542</f>
        <v>6</v>
      </c>
      <c r="BN542" s="114"/>
      <c r="BO542" s="114"/>
      <c r="BP542" s="114"/>
      <c r="BQ542" s="129"/>
      <c r="BR542" s="55">
        <f t="shared" ref="BR542" ca="1" si="9867">IF(BN541&gt;BO541,BH542,BK542)</f>
        <v>4</v>
      </c>
      <c r="BS542" s="114"/>
      <c r="BT542" s="129"/>
      <c r="BU542" s="55">
        <f t="shared" ref="BU542" ca="1" si="9868">IF(BN541&lt;BO541,BH542,BK542)</f>
        <v>6</v>
      </c>
      <c r="BV542" s="27">
        <f t="shared" ref="BV542" ca="1" si="9869">IF(BN541&gt;BO541,BL542,BM542)</f>
        <v>4</v>
      </c>
      <c r="BW542" s="27">
        <f t="shared" ref="BW542" ca="1" si="9870">IF(BN541&lt;BO541,BL542,BM542)</f>
        <v>6</v>
      </c>
      <c r="BX542" s="27">
        <f t="shared" ca="1" si="9269"/>
        <v>24</v>
      </c>
      <c r="BY542" s="114"/>
      <c r="BZ542" s="114"/>
      <c r="CA542">
        <f t="shared" ca="1" si="9271"/>
        <v>24</v>
      </c>
      <c r="CB542" s="25">
        <f t="shared" ref="CB542" ca="1" si="9871">CA542/GCD(CA541,CA542)</f>
        <v>8</v>
      </c>
      <c r="CD542" s="128"/>
      <c r="CE542" s="23">
        <f t="shared" ref="CE542" ca="1" si="9872">CB542</f>
        <v>8</v>
      </c>
      <c r="CF542" s="25"/>
      <c r="CG542"/>
      <c r="CH542" s="5"/>
      <c r="CK542" s="5"/>
    </row>
    <row r="543" spans="2:89" ht="32" customHeight="1" thickBot="1" x14ac:dyDescent="0.6">
      <c r="B543" s="61"/>
      <c r="C543" s="130" t="s">
        <v>220</v>
      </c>
      <c r="D543" s="114">
        <v>20</v>
      </c>
      <c r="E543" s="114">
        <f t="shared" ref="E543" ca="1" si="9873">BQ543</f>
        <v>3</v>
      </c>
      <c r="F543" s="60">
        <f t="shared" ca="1" si="9232"/>
        <v>1</v>
      </c>
      <c r="G543" s="114" t="s">
        <v>237</v>
      </c>
      <c r="H543" s="114">
        <f t="shared" ref="H543" ca="1" si="9874">BT543</f>
        <v>2</v>
      </c>
      <c r="I543" s="60">
        <f t="shared" ca="1" si="9234"/>
        <v>3</v>
      </c>
      <c r="J543" s="26"/>
      <c r="K543" s="114">
        <f t="shared" ref="K543" ca="1" si="9875">CD543</f>
        <v>9</v>
      </c>
      <c r="L543" s="58">
        <f t="shared" ca="1" si="9236"/>
        <v>5</v>
      </c>
      <c r="M543" s="118" t="str">
        <f t="shared" ref="M543" ca="1" si="9876">IF(L544=1,"=","")</f>
        <v/>
      </c>
      <c r="N543" s="54"/>
      <c r="O543" s="118" t="str">
        <f t="shared" ref="O543" ca="1" si="9877">IF(L543=0,K543,"")</f>
        <v/>
      </c>
      <c r="P543" s="118" t="s">
        <v>250</v>
      </c>
      <c r="Q543" s="121">
        <f t="shared" ref="Q543" ca="1" si="9878">IF(E543="","",E543)</f>
        <v>3</v>
      </c>
      <c r="R543" s="114" t="s">
        <v>249</v>
      </c>
      <c r="S543" s="122">
        <f t="shared" ref="S543" ca="1" si="9879">F543</f>
        <v>1</v>
      </c>
      <c r="T543" s="114" t="s">
        <v>216</v>
      </c>
      <c r="U543" s="122">
        <f t="shared" ref="U543" ca="1" si="9880">F544</f>
        <v>2</v>
      </c>
      <c r="V543" s="114" t="s">
        <v>217</v>
      </c>
      <c r="W543" s="120" t="str">
        <f t="shared" ref="W543" si="9881">G543</f>
        <v>　×　</v>
      </c>
      <c r="X543" s="56"/>
      <c r="Y543" s="121">
        <f t="shared" ref="Y543" ca="1" si="9882">IF(H543="","",H543)</f>
        <v>2</v>
      </c>
      <c r="Z543" s="114" t="s">
        <v>249</v>
      </c>
      <c r="AA543" s="122">
        <f t="shared" ref="AA543" ca="1" si="9883">I543</f>
        <v>3</v>
      </c>
      <c r="AB543" s="114" t="s">
        <v>216</v>
      </c>
      <c r="AC543" s="122">
        <f t="shared" ref="AC543" ca="1" si="9884">I544</f>
        <v>4</v>
      </c>
      <c r="AD543" s="114" t="s">
        <v>217</v>
      </c>
      <c r="AE543" s="27"/>
      <c r="AF543" s="114" t="s">
        <v>233</v>
      </c>
      <c r="AG543" t="s">
        <v>230</v>
      </c>
      <c r="AH543" t="s">
        <v>250</v>
      </c>
      <c r="AI543" s="1">
        <f t="shared" ref="AI543" ca="1" si="9885">IF(K543="","",K543)</f>
        <v>9</v>
      </c>
      <c r="AJ543" t="s">
        <v>249</v>
      </c>
      <c r="AK543" s="1">
        <f t="shared" ref="AK543" ca="1" si="9886">L543</f>
        <v>5</v>
      </c>
      <c r="AL543" t="s">
        <v>216</v>
      </c>
      <c r="AM543" s="1">
        <f t="shared" ref="AM543" ca="1" si="9887">L544</f>
        <v>8</v>
      </c>
      <c r="AN543" t="s">
        <v>217</v>
      </c>
      <c r="AO543" t="s">
        <v>230</v>
      </c>
      <c r="AP543" s="114" t="str">
        <f t="shared" ca="1" si="8833"/>
        <v>\\(\\quad \\displaystyle 3\\frac{1}{2}　×　2\\frac{3}{4}　=　 \\)</v>
      </c>
      <c r="AQ543" t="str">
        <f t="shared" ca="1" si="9229"/>
        <v>\\(\\quad \\displaystyle 9\\frac{5}{8} \\)</v>
      </c>
      <c r="AS543" s="114" t="str">
        <f t="shared" ref="AS543" ca="1" si="9888">AP543</f>
        <v>\\(\\quad \\displaystyle 3\\frac{1}{2}　×　2\\frac{3}{4}　=　 \\)</v>
      </c>
      <c r="AT543" s="114" t="str">
        <f t="shared" ref="AT543" ca="1" si="9889">IF(O543="",AQ543,AQ544)</f>
        <v>\\(\\quad \\displaystyle 9\\frac{5}{8} \\)</v>
      </c>
      <c r="AU543" s="114" t="s">
        <v>60</v>
      </c>
      <c r="AV543" s="115" t="s">
        <v>222</v>
      </c>
      <c r="AW543" s="115" t="str">
        <f t="shared" ref="AW543" ca="1" si="9890">AS543</f>
        <v>\\(\\quad \\displaystyle 3\\frac{1}{2}　×　2\\frac{3}{4}　=　 \\)</v>
      </c>
      <c r="AX543" s="115" t="str">
        <f t="shared" ref="AX543" ca="1" si="9891">AT543</f>
        <v>\\(\\quad \\displaystyle 9\\frac{5}{8} \\)</v>
      </c>
      <c r="AY543" s="115" t="s">
        <v>62</v>
      </c>
      <c r="AZ543" s="116" t="str">
        <f t="shared" ref="AZ543" ca="1" si="9892">"INSERT INTO "&amp;AU543&amp;"(tangen,question,answer,editor,date,count) VALUES('"&amp;AV543&amp;"','"&amp;AW543&amp;"','"&amp;AX543&amp;"','"&amp;AY543&amp;"',NOW(),0);"</f>
        <v>INSERT INTO math(tangen,question,answer,editor,date,count) VALUES('m3900','\\(\\quad \\displaystyle 3\\frac{1}{2}　×　2\\frac{3}{4}　=　 \\)','\\(\\quad \\displaystyle 9\\frac{5}{8} \\)','harazono',NOW(),0);</v>
      </c>
      <c r="BG543" s="128">
        <f t="shared" ref="BG543" ca="1" si="9893">RANDBETWEEN(2,6)</f>
        <v>3</v>
      </c>
      <c r="BH543" s="22">
        <f t="shared" ref="BH543" ca="1" si="9894">RANDBETWEEN(1,BH544-1)</f>
        <v>1</v>
      </c>
      <c r="BI543" s="120" t="s">
        <v>22</v>
      </c>
      <c r="BJ543" s="128">
        <f t="shared" ref="BJ543" ca="1" si="9895">RANDBETWEEN(1,BG543-1)</f>
        <v>2</v>
      </c>
      <c r="BK543" s="22">
        <f t="shared" ref="BK543" ca="1" si="9896">RANDBETWEEN(1,BK544-1)</f>
        <v>3</v>
      </c>
      <c r="BL543">
        <f t="shared" ref="BL543" ca="1" si="9897">(BH543+BG543*BH544)</f>
        <v>7</v>
      </c>
      <c r="BM543">
        <f t="shared" ref="BM543" ca="1" si="9898">BK543+BJ543*BK544</f>
        <v>11</v>
      </c>
      <c r="BN543" s="114">
        <f t="shared" ref="BN543" ca="1" si="9899">(BH543+BG543*BH544)/BH544</f>
        <v>3.5</v>
      </c>
      <c r="BO543" s="114">
        <f t="shared" ref="BO543" ca="1" si="9900">(BK543+BJ543*BK544)/BK544</f>
        <v>2.75</v>
      </c>
      <c r="BP543" s="114" t="s">
        <v>26</v>
      </c>
      <c r="BQ543" s="129">
        <f t="shared" ref="BQ543" ca="1" si="9901">IF(BN543&gt;BO543,BG543,BJ543)</f>
        <v>3</v>
      </c>
      <c r="BR543" s="57">
        <f t="shared" ref="BR543" ca="1" si="9902">IF(BN543&gt;BO543,BH543,BK543)</f>
        <v>1</v>
      </c>
      <c r="BS543" s="114" t="str">
        <f t="shared" ref="BS543" si="9903">BI543</f>
        <v>×</v>
      </c>
      <c r="BT543" s="129">
        <f t="shared" ref="BT543" ca="1" si="9904">IF(BN543&lt;BO543,BG543,BJ543)</f>
        <v>2</v>
      </c>
      <c r="BU543" s="57">
        <f t="shared" ref="BU543" ca="1" si="9905">IF(BN543&lt;BO543,BH543,BK543)</f>
        <v>3</v>
      </c>
      <c r="BV543" s="27">
        <f t="shared" ref="BV543" ca="1" si="9906">IF(BN543&gt;BO543,BL543,BM543)</f>
        <v>7</v>
      </c>
      <c r="BW543" s="27">
        <f t="shared" ref="BW543" ca="1" si="9907">IF(BN543&lt;BO543,BL543,BM543)</f>
        <v>11</v>
      </c>
      <c r="BX543" s="58">
        <f t="shared" ca="1" si="9269"/>
        <v>77</v>
      </c>
      <c r="BY543" s="114" t="s">
        <v>26</v>
      </c>
      <c r="BZ543" s="114" t="str">
        <f t="shared" ref="BZ543" ca="1" si="9908">IF(BX543&lt;0,"-","")</f>
        <v/>
      </c>
      <c r="CA543" s="30">
        <f t="shared" ca="1" si="9271"/>
        <v>77</v>
      </c>
      <c r="CB543" s="24">
        <f t="shared" ref="CB543" ca="1" si="9909">CA543/GCD(CA543,CA544)</f>
        <v>77</v>
      </c>
      <c r="CD543" s="128">
        <f t="shared" ref="CD543" ca="1" si="9910">QUOTIENT(CB543,CB544)</f>
        <v>9</v>
      </c>
      <c r="CE543" s="57">
        <f t="shared" ref="CE543" ca="1" si="9911">MOD(CB543,CB544)</f>
        <v>5</v>
      </c>
      <c r="CF543" s="25"/>
      <c r="CG543"/>
      <c r="CH543" s="5"/>
      <c r="CK543" s="5"/>
    </row>
    <row r="544" spans="2:89" ht="32" customHeight="1" x14ac:dyDescent="0.55000000000000004">
      <c r="B544" s="61"/>
      <c r="C544" s="131"/>
      <c r="D544" s="114"/>
      <c r="E544" s="114"/>
      <c r="F544" s="59">
        <f t="shared" ca="1" si="9232"/>
        <v>2</v>
      </c>
      <c r="G544" s="114"/>
      <c r="H544" s="114"/>
      <c r="I544" s="59">
        <f t="shared" ca="1" si="9234"/>
        <v>4</v>
      </c>
      <c r="J544" s="26"/>
      <c r="K544" s="114"/>
      <c r="L544" s="27">
        <f t="shared" ca="1" si="9236"/>
        <v>8</v>
      </c>
      <c r="M544" s="118"/>
      <c r="N544" s="54"/>
      <c r="O544" s="118"/>
      <c r="P544" s="118"/>
      <c r="Q544" s="121"/>
      <c r="R544" s="114"/>
      <c r="S544" s="122"/>
      <c r="T544" s="114"/>
      <c r="U544" s="122"/>
      <c r="V544" s="114"/>
      <c r="W544" s="120"/>
      <c r="X544" s="56"/>
      <c r="Y544" s="121"/>
      <c r="Z544" s="114"/>
      <c r="AA544" s="122"/>
      <c r="AB544" s="114"/>
      <c r="AC544" s="122"/>
      <c r="AD544" s="114"/>
      <c r="AE544" s="27"/>
      <c r="AF544" s="114"/>
      <c r="AG544" t="s">
        <v>230</v>
      </c>
      <c r="AH544" t="s">
        <v>250</v>
      </c>
      <c r="AI544" s="1" t="str">
        <f t="shared" ref="AI544" ca="1" si="9912">IF(O543="","",O543)</f>
        <v/>
      </c>
      <c r="AK544" s="1"/>
      <c r="AM544" s="1"/>
      <c r="AO544" t="s">
        <v>230</v>
      </c>
      <c r="AP544" s="114"/>
      <c r="AQ544" t="str">
        <f t="shared" ca="1" si="9229"/>
        <v>\\(\\quad \\displaystyle  \\)</v>
      </c>
      <c r="AS544" s="114"/>
      <c r="AT544" s="114"/>
      <c r="AU544" s="114"/>
      <c r="AV544" s="114"/>
      <c r="AW544" s="114"/>
      <c r="AX544" s="114"/>
      <c r="AY544" s="114"/>
      <c r="AZ544" s="117"/>
      <c r="BG544" s="128"/>
      <c r="BH544" s="23">
        <f t="shared" ref="BH544" ca="1" si="9913">RANDBETWEEN(2,10)</f>
        <v>2</v>
      </c>
      <c r="BI544" s="120"/>
      <c r="BJ544" s="128"/>
      <c r="BK544" s="23">
        <f t="shared" ca="1" si="2496"/>
        <v>4</v>
      </c>
      <c r="BL544">
        <f t="shared" ref="BL544" ca="1" si="9914">BH544</f>
        <v>2</v>
      </c>
      <c r="BM544">
        <f t="shared" ref="BM544" ca="1" si="9915">BK544</f>
        <v>4</v>
      </c>
      <c r="BN544" s="114"/>
      <c r="BO544" s="114"/>
      <c r="BP544" s="114"/>
      <c r="BQ544" s="129"/>
      <c r="BR544" s="55">
        <f t="shared" ref="BR544" ca="1" si="9916">IF(BN543&gt;BO543,BH544,BK544)</f>
        <v>2</v>
      </c>
      <c r="BS544" s="114"/>
      <c r="BT544" s="129"/>
      <c r="BU544" s="55">
        <f t="shared" ref="BU544" ca="1" si="9917">IF(BN543&lt;BO543,BH544,BK544)</f>
        <v>4</v>
      </c>
      <c r="BV544" s="27">
        <f t="shared" ref="BV544" ca="1" si="9918">IF(BN543&gt;BO543,BL544,BM544)</f>
        <v>2</v>
      </c>
      <c r="BW544" s="27">
        <f t="shared" ref="BW544" ca="1" si="9919">IF(BN543&lt;BO543,BL544,BM544)</f>
        <v>4</v>
      </c>
      <c r="BX544" s="27">
        <f t="shared" ca="1" si="9269"/>
        <v>8</v>
      </c>
      <c r="BY544" s="114"/>
      <c r="BZ544" s="114"/>
      <c r="CA544">
        <f t="shared" ca="1" si="9271"/>
        <v>8</v>
      </c>
      <c r="CB544" s="25">
        <f t="shared" ref="CB544" ca="1" si="9920">CA544/GCD(CA543,CA544)</f>
        <v>8</v>
      </c>
      <c r="CD544" s="128"/>
      <c r="CE544" s="23">
        <f t="shared" ref="CE544" ca="1" si="9921">CB544</f>
        <v>8</v>
      </c>
      <c r="CF544" s="25"/>
      <c r="CG544"/>
      <c r="CH544" s="5"/>
      <c r="CK544" s="5"/>
    </row>
    <row r="545" spans="2:89" ht="32" customHeight="1" thickBot="1" x14ac:dyDescent="0.6">
      <c r="B545" s="61"/>
      <c r="C545" s="130" t="s">
        <v>220</v>
      </c>
      <c r="D545" s="114">
        <v>21</v>
      </c>
      <c r="E545" s="114">
        <f t="shared" ref="E545" ca="1" si="9922">BQ545</f>
        <v>5</v>
      </c>
      <c r="F545" s="60">
        <f t="shared" ca="1" si="9232"/>
        <v>4</v>
      </c>
      <c r="G545" s="114" t="s">
        <v>237</v>
      </c>
      <c r="H545" s="114">
        <f t="shared" ref="H545" ca="1" si="9923">BT545</f>
        <v>1</v>
      </c>
      <c r="I545" s="60">
        <f t="shared" ca="1" si="9234"/>
        <v>3</v>
      </c>
      <c r="J545" s="26"/>
      <c r="K545" s="114">
        <f t="shared" ref="K545" ca="1" si="9924">CD545</f>
        <v>7</v>
      </c>
      <c r="L545" s="58">
        <f t="shared" ca="1" si="9236"/>
        <v>7</v>
      </c>
      <c r="M545" s="118" t="str">
        <f t="shared" ref="M545" ca="1" si="9925">IF(L546=1,"=","")</f>
        <v/>
      </c>
      <c r="N545" s="54"/>
      <c r="O545" s="118" t="str">
        <f t="shared" ref="O545" ca="1" si="9926">IF(L545=0,K545,"")</f>
        <v/>
      </c>
      <c r="P545" s="118" t="s">
        <v>250</v>
      </c>
      <c r="Q545" s="121">
        <f t="shared" ref="Q545" ca="1" si="9927">IF(E545="","",E545)</f>
        <v>5</v>
      </c>
      <c r="R545" s="114" t="s">
        <v>249</v>
      </c>
      <c r="S545" s="122">
        <f t="shared" ref="S545" ca="1" si="9928">F545</f>
        <v>4</v>
      </c>
      <c r="T545" s="114" t="s">
        <v>216</v>
      </c>
      <c r="U545" s="122">
        <f t="shared" ref="U545" ca="1" si="9929">F546</f>
        <v>9</v>
      </c>
      <c r="V545" s="114" t="s">
        <v>217</v>
      </c>
      <c r="W545" s="120" t="str">
        <f t="shared" ref="W545" si="9930">G545</f>
        <v>　×　</v>
      </c>
      <c r="X545" s="56"/>
      <c r="Y545" s="121">
        <f t="shared" ref="Y545" ca="1" si="9931">IF(H545="","",H545)</f>
        <v>1</v>
      </c>
      <c r="Z545" s="114" t="s">
        <v>249</v>
      </c>
      <c r="AA545" s="122">
        <f t="shared" ref="AA545" ca="1" si="9932">I545</f>
        <v>3</v>
      </c>
      <c r="AB545" s="114" t="s">
        <v>216</v>
      </c>
      <c r="AC545" s="122">
        <f t="shared" ref="AC545" ca="1" si="9933">I546</f>
        <v>9</v>
      </c>
      <c r="AD545" s="114" t="s">
        <v>217</v>
      </c>
      <c r="AE545" s="27"/>
      <c r="AF545" s="114" t="s">
        <v>233</v>
      </c>
      <c r="AG545" t="s">
        <v>230</v>
      </c>
      <c r="AH545" t="s">
        <v>250</v>
      </c>
      <c r="AI545" s="1">
        <f t="shared" ref="AI545" ca="1" si="9934">IF(K545="","",K545)</f>
        <v>7</v>
      </c>
      <c r="AJ545" t="s">
        <v>249</v>
      </c>
      <c r="AK545" s="1">
        <f t="shared" ref="AK545" ca="1" si="9935">L545</f>
        <v>7</v>
      </c>
      <c r="AL545" t="s">
        <v>216</v>
      </c>
      <c r="AM545" s="1">
        <f t="shared" ref="AM545" ca="1" si="9936">L546</f>
        <v>27</v>
      </c>
      <c r="AN545" t="s">
        <v>217</v>
      </c>
      <c r="AO545" t="s">
        <v>230</v>
      </c>
      <c r="AP545" s="114" t="str">
        <f t="shared" ca="1" si="8833"/>
        <v>\\(\\quad \\displaystyle 5\\frac{4}{9}　×　1\\frac{3}{9}　=　 \\)</v>
      </c>
      <c r="AQ545" t="str">
        <f t="shared" ca="1" si="9229"/>
        <v>\\(\\quad \\displaystyle 7\\frac{7}{27} \\)</v>
      </c>
      <c r="AS545" s="114" t="str">
        <f t="shared" ref="AS545" ca="1" si="9937">AP545</f>
        <v>\\(\\quad \\displaystyle 5\\frac{4}{9}　×　1\\frac{3}{9}　=　 \\)</v>
      </c>
      <c r="AT545" s="114" t="str">
        <f t="shared" ref="AT545" ca="1" si="9938">IF(O545="",AQ545,AQ546)</f>
        <v>\\(\\quad \\displaystyle 7\\frac{7}{27} \\)</v>
      </c>
      <c r="AU545" s="114" t="s">
        <v>60</v>
      </c>
      <c r="AV545" s="115" t="s">
        <v>222</v>
      </c>
      <c r="AW545" s="115" t="str">
        <f t="shared" ref="AW545" ca="1" si="9939">AS545</f>
        <v>\\(\\quad \\displaystyle 5\\frac{4}{9}　×　1\\frac{3}{9}　=　 \\)</v>
      </c>
      <c r="AX545" s="115" t="str">
        <f t="shared" ref="AX545" ca="1" si="9940">AT545</f>
        <v>\\(\\quad \\displaystyle 7\\frac{7}{27} \\)</v>
      </c>
      <c r="AY545" s="115" t="s">
        <v>62</v>
      </c>
      <c r="AZ545" s="116" t="str">
        <f t="shared" ref="AZ545" ca="1" si="9941">"INSERT INTO "&amp;AU545&amp;"(tangen,question,answer,editor,date,count) VALUES('"&amp;AV545&amp;"','"&amp;AW545&amp;"','"&amp;AX545&amp;"','"&amp;AY545&amp;"',NOW(),0);"</f>
        <v>INSERT INTO math(tangen,question,answer,editor,date,count) VALUES('m3900','\\(\\quad \\displaystyle 5\\frac{4}{9}　×　1\\frac{3}{9}　=　 \\)','\\(\\quad \\displaystyle 7\\frac{7}{27} \\)','harazono',NOW(),0);</v>
      </c>
      <c r="BG545" s="128">
        <f t="shared" ref="BG545" ca="1" si="9942">RANDBETWEEN(2,6)</f>
        <v>5</v>
      </c>
      <c r="BH545" s="22">
        <f t="shared" ref="BH545" ca="1" si="9943">RANDBETWEEN(1,BH546-1)</f>
        <v>4</v>
      </c>
      <c r="BI545" s="120" t="s">
        <v>22</v>
      </c>
      <c r="BJ545" s="128">
        <f t="shared" ref="BJ545" ca="1" si="9944">RANDBETWEEN(1,BG545-1)</f>
        <v>1</v>
      </c>
      <c r="BK545" s="22">
        <f t="shared" ref="BK545" ca="1" si="9945">RANDBETWEEN(1,BK546-1)</f>
        <v>3</v>
      </c>
      <c r="BL545">
        <f t="shared" ref="BL545" ca="1" si="9946">(BH545+BG545*BH546)</f>
        <v>49</v>
      </c>
      <c r="BM545">
        <f t="shared" ref="BM545" ca="1" si="9947">BK545+BJ545*BK546</f>
        <v>12</v>
      </c>
      <c r="BN545" s="114">
        <f t="shared" ref="BN545" ca="1" si="9948">(BH545+BG545*BH546)/BH546</f>
        <v>5.4444444444444446</v>
      </c>
      <c r="BO545" s="114">
        <f t="shared" ref="BO545" ca="1" si="9949">(BK545+BJ545*BK546)/BK546</f>
        <v>1.3333333333333333</v>
      </c>
      <c r="BP545" s="114" t="s">
        <v>26</v>
      </c>
      <c r="BQ545" s="129">
        <f t="shared" ref="BQ545" ca="1" si="9950">IF(BN545&gt;BO545,BG545,BJ545)</f>
        <v>5</v>
      </c>
      <c r="BR545" s="57">
        <f t="shared" ref="BR545" ca="1" si="9951">IF(BN545&gt;BO545,BH545,BK545)</f>
        <v>4</v>
      </c>
      <c r="BS545" s="114" t="str">
        <f t="shared" ref="BS545" si="9952">BI545</f>
        <v>×</v>
      </c>
      <c r="BT545" s="129">
        <f t="shared" ref="BT545" ca="1" si="9953">IF(BN545&lt;BO545,BG545,BJ545)</f>
        <v>1</v>
      </c>
      <c r="BU545" s="57">
        <f t="shared" ref="BU545" ca="1" si="9954">IF(BN545&lt;BO545,BH545,BK545)</f>
        <v>3</v>
      </c>
      <c r="BV545" s="27">
        <f t="shared" ref="BV545" ca="1" si="9955">IF(BN545&gt;BO545,BL545,BM545)</f>
        <v>49</v>
      </c>
      <c r="BW545" s="27">
        <f t="shared" ref="BW545" ca="1" si="9956">IF(BN545&lt;BO545,BL545,BM545)</f>
        <v>12</v>
      </c>
      <c r="BX545" s="58">
        <f t="shared" ca="1" si="9269"/>
        <v>588</v>
      </c>
      <c r="BY545" s="114" t="s">
        <v>26</v>
      </c>
      <c r="BZ545" s="114" t="str">
        <f t="shared" ref="BZ545" ca="1" si="9957">IF(BX545&lt;0,"-","")</f>
        <v/>
      </c>
      <c r="CA545" s="30">
        <f t="shared" ca="1" si="9271"/>
        <v>588</v>
      </c>
      <c r="CB545" s="24">
        <f t="shared" ref="CB545" ca="1" si="9958">CA545/GCD(CA545,CA546)</f>
        <v>196</v>
      </c>
      <c r="CD545" s="128">
        <f t="shared" ref="CD545" ca="1" si="9959">QUOTIENT(CB545,CB546)</f>
        <v>7</v>
      </c>
      <c r="CE545" s="57">
        <f t="shared" ref="CE545" ca="1" si="9960">MOD(CB545,CB546)</f>
        <v>7</v>
      </c>
      <c r="CF545" s="25"/>
      <c r="CG545"/>
      <c r="CH545" s="5"/>
      <c r="CK545" s="5"/>
    </row>
    <row r="546" spans="2:89" ht="32" customHeight="1" x14ac:dyDescent="0.55000000000000004">
      <c r="B546" s="61"/>
      <c r="C546" s="131"/>
      <c r="D546" s="114"/>
      <c r="E546" s="114"/>
      <c r="F546" s="59">
        <f t="shared" ca="1" si="9232"/>
        <v>9</v>
      </c>
      <c r="G546" s="114"/>
      <c r="H546" s="114"/>
      <c r="I546" s="59">
        <f t="shared" ca="1" si="9234"/>
        <v>9</v>
      </c>
      <c r="J546" s="26"/>
      <c r="K546" s="114"/>
      <c r="L546" s="27">
        <f t="shared" ca="1" si="9236"/>
        <v>27</v>
      </c>
      <c r="M546" s="118"/>
      <c r="N546" s="54"/>
      <c r="O546" s="118"/>
      <c r="P546" s="118"/>
      <c r="Q546" s="121"/>
      <c r="R546" s="114"/>
      <c r="S546" s="122"/>
      <c r="T546" s="114"/>
      <c r="U546" s="122"/>
      <c r="V546" s="114"/>
      <c r="W546" s="120"/>
      <c r="X546" s="56"/>
      <c r="Y546" s="121"/>
      <c r="Z546" s="114"/>
      <c r="AA546" s="122"/>
      <c r="AB546" s="114"/>
      <c r="AC546" s="122"/>
      <c r="AD546" s="114"/>
      <c r="AE546" s="27"/>
      <c r="AF546" s="114"/>
      <c r="AG546" t="s">
        <v>230</v>
      </c>
      <c r="AH546" t="s">
        <v>250</v>
      </c>
      <c r="AI546" s="1" t="str">
        <f t="shared" ref="AI546" ca="1" si="9961">IF(O545="","",O545)</f>
        <v/>
      </c>
      <c r="AK546" s="1"/>
      <c r="AM546" s="1"/>
      <c r="AO546" t="s">
        <v>230</v>
      </c>
      <c r="AP546" s="114"/>
      <c r="AQ546" t="str">
        <f t="shared" ca="1" si="9229"/>
        <v>\\(\\quad \\displaystyle  \\)</v>
      </c>
      <c r="AS546" s="114"/>
      <c r="AT546" s="114"/>
      <c r="AU546" s="114"/>
      <c r="AV546" s="114"/>
      <c r="AW546" s="114"/>
      <c r="AX546" s="114"/>
      <c r="AY546" s="114"/>
      <c r="AZ546" s="117"/>
      <c r="BG546" s="128"/>
      <c r="BH546" s="23">
        <f t="shared" ref="BH546" ca="1" si="9962">RANDBETWEEN(2,10)</f>
        <v>9</v>
      </c>
      <c r="BI546" s="120"/>
      <c r="BJ546" s="128"/>
      <c r="BK546" s="23">
        <f t="shared" ca="1" si="2496"/>
        <v>9</v>
      </c>
      <c r="BL546">
        <f t="shared" ref="BL546" ca="1" si="9963">BH546</f>
        <v>9</v>
      </c>
      <c r="BM546">
        <f t="shared" ref="BM546" ca="1" si="9964">BK546</f>
        <v>9</v>
      </c>
      <c r="BN546" s="114"/>
      <c r="BO546" s="114"/>
      <c r="BP546" s="114"/>
      <c r="BQ546" s="129"/>
      <c r="BR546" s="55">
        <f t="shared" ref="BR546" ca="1" si="9965">IF(BN545&gt;BO545,BH546,BK546)</f>
        <v>9</v>
      </c>
      <c r="BS546" s="114"/>
      <c r="BT546" s="129"/>
      <c r="BU546" s="55">
        <f t="shared" ref="BU546" ca="1" si="9966">IF(BN545&lt;BO545,BH546,BK546)</f>
        <v>9</v>
      </c>
      <c r="BV546" s="27">
        <f t="shared" ref="BV546" ca="1" si="9967">IF(BN545&gt;BO545,BL546,BM546)</f>
        <v>9</v>
      </c>
      <c r="BW546" s="27">
        <f t="shared" ref="BW546" ca="1" si="9968">IF(BN545&lt;BO545,BL546,BM546)</f>
        <v>9</v>
      </c>
      <c r="BX546" s="27">
        <f t="shared" ca="1" si="9269"/>
        <v>81</v>
      </c>
      <c r="BY546" s="114"/>
      <c r="BZ546" s="114"/>
      <c r="CA546">
        <f t="shared" ca="1" si="9271"/>
        <v>81</v>
      </c>
      <c r="CB546" s="25">
        <f t="shared" ref="CB546" ca="1" si="9969">CA546/GCD(CA545,CA546)</f>
        <v>27</v>
      </c>
      <c r="CD546" s="128"/>
      <c r="CE546" s="23">
        <f t="shared" ref="CE546" ca="1" si="9970">CB546</f>
        <v>27</v>
      </c>
      <c r="CF546" s="25"/>
      <c r="CG546"/>
      <c r="CH546" s="5"/>
      <c r="CK546" s="5"/>
    </row>
    <row r="547" spans="2:89" ht="32" customHeight="1" thickBot="1" x14ac:dyDescent="0.6">
      <c r="B547" s="61"/>
      <c r="C547" s="130" t="s">
        <v>220</v>
      </c>
      <c r="D547" s="114">
        <v>22</v>
      </c>
      <c r="E547" s="114">
        <f t="shared" ref="E547" ca="1" si="9971">BQ547</f>
        <v>2</v>
      </c>
      <c r="F547" s="60">
        <f t="shared" ca="1" si="9232"/>
        <v>5</v>
      </c>
      <c r="G547" s="114" t="s">
        <v>237</v>
      </c>
      <c r="H547" s="114">
        <f t="shared" ref="H547" ca="1" si="9972">BT547</f>
        <v>1</v>
      </c>
      <c r="I547" s="60">
        <f t="shared" ca="1" si="9234"/>
        <v>2</v>
      </c>
      <c r="J547" s="26"/>
      <c r="K547" s="114">
        <f t="shared" ref="K547" ca="1" si="9973">CD547</f>
        <v>3</v>
      </c>
      <c r="L547" s="58">
        <f t="shared" ca="1" si="9236"/>
        <v>27</v>
      </c>
      <c r="M547" s="118" t="str">
        <f t="shared" ref="M547" ca="1" si="9974">IF(L548=1,"=","")</f>
        <v/>
      </c>
      <c r="N547" s="54"/>
      <c r="O547" s="118" t="str">
        <f t="shared" ref="O547" ca="1" si="9975">IF(L547=0,K547,"")</f>
        <v/>
      </c>
      <c r="P547" s="118" t="s">
        <v>250</v>
      </c>
      <c r="Q547" s="121">
        <f t="shared" ref="Q547" ca="1" si="9976">IF(E547="","",E547)</f>
        <v>2</v>
      </c>
      <c r="R547" s="114" t="s">
        <v>249</v>
      </c>
      <c r="S547" s="122">
        <f t="shared" ref="S547" ca="1" si="9977">F547</f>
        <v>5</v>
      </c>
      <c r="T547" s="114" t="s">
        <v>216</v>
      </c>
      <c r="U547" s="122">
        <f t="shared" ref="U547" ca="1" si="9978">F548</f>
        <v>8</v>
      </c>
      <c r="V547" s="114" t="s">
        <v>217</v>
      </c>
      <c r="W547" s="120" t="str">
        <f t="shared" ref="W547" si="9979">G547</f>
        <v>　×　</v>
      </c>
      <c r="X547" s="56"/>
      <c r="Y547" s="121">
        <f t="shared" ref="Y547" ca="1" si="9980">IF(H547="","",H547)</f>
        <v>1</v>
      </c>
      <c r="Z547" s="114" t="s">
        <v>249</v>
      </c>
      <c r="AA547" s="122">
        <f t="shared" ref="AA547" ca="1" si="9981">I547</f>
        <v>2</v>
      </c>
      <c r="AB547" s="114" t="s">
        <v>216</v>
      </c>
      <c r="AC547" s="122">
        <f t="shared" ref="AC547" ca="1" si="9982">I548</f>
        <v>5</v>
      </c>
      <c r="AD547" s="114" t="s">
        <v>217</v>
      </c>
      <c r="AE547" s="27"/>
      <c r="AF547" s="114" t="s">
        <v>233</v>
      </c>
      <c r="AG547" t="s">
        <v>230</v>
      </c>
      <c r="AH547" t="s">
        <v>250</v>
      </c>
      <c r="AI547" s="1">
        <f t="shared" ref="AI547" ca="1" si="9983">IF(K547="","",K547)</f>
        <v>3</v>
      </c>
      <c r="AJ547" t="s">
        <v>249</v>
      </c>
      <c r="AK547" s="1">
        <f t="shared" ref="AK547" ca="1" si="9984">L547</f>
        <v>27</v>
      </c>
      <c r="AL547" t="s">
        <v>216</v>
      </c>
      <c r="AM547" s="1">
        <f t="shared" ref="AM547" ca="1" si="9985">L548</f>
        <v>40</v>
      </c>
      <c r="AN547" t="s">
        <v>217</v>
      </c>
      <c r="AO547" t="s">
        <v>230</v>
      </c>
      <c r="AP547" s="114" t="str">
        <f t="shared" ca="1" si="8833"/>
        <v>\\(\\quad \\displaystyle 2\\frac{5}{8}　×　1\\frac{2}{5}　=　 \\)</v>
      </c>
      <c r="AQ547" t="str">
        <f t="shared" ca="1" si="9229"/>
        <v>\\(\\quad \\displaystyle 3\\frac{27}{40} \\)</v>
      </c>
      <c r="AS547" s="114" t="str">
        <f t="shared" ref="AS547" ca="1" si="9986">AP547</f>
        <v>\\(\\quad \\displaystyle 2\\frac{5}{8}　×　1\\frac{2}{5}　=　 \\)</v>
      </c>
      <c r="AT547" s="114" t="str">
        <f t="shared" ref="AT547" ca="1" si="9987">IF(O547="",AQ547,AQ548)</f>
        <v>\\(\\quad \\displaystyle 3\\frac{27}{40} \\)</v>
      </c>
      <c r="AU547" s="114" t="s">
        <v>60</v>
      </c>
      <c r="AV547" s="115" t="s">
        <v>222</v>
      </c>
      <c r="AW547" s="115" t="str">
        <f t="shared" ref="AW547" ca="1" si="9988">AS547</f>
        <v>\\(\\quad \\displaystyle 2\\frac{5}{8}　×　1\\frac{2}{5}　=　 \\)</v>
      </c>
      <c r="AX547" s="115" t="str">
        <f t="shared" ref="AX547" ca="1" si="9989">AT547</f>
        <v>\\(\\quad \\displaystyle 3\\frac{27}{40} \\)</v>
      </c>
      <c r="AY547" s="115" t="s">
        <v>62</v>
      </c>
      <c r="AZ547" s="116" t="str">
        <f t="shared" ref="AZ547" ca="1" si="9990">"INSERT INTO "&amp;AU547&amp;"(tangen,question,answer,editor,date,count) VALUES('"&amp;AV547&amp;"','"&amp;AW547&amp;"','"&amp;AX547&amp;"','"&amp;AY547&amp;"',NOW(),0);"</f>
        <v>INSERT INTO math(tangen,question,answer,editor,date,count) VALUES('m3900','\\(\\quad \\displaystyle 2\\frac{5}{8}　×　1\\frac{2}{5}　=　 \\)','\\(\\quad \\displaystyle 3\\frac{27}{40} \\)','harazono',NOW(),0);</v>
      </c>
      <c r="BG547" s="128">
        <f t="shared" ref="BG547" ca="1" si="9991">RANDBETWEEN(2,6)</f>
        <v>2</v>
      </c>
      <c r="BH547" s="22">
        <f t="shared" ref="BH547" ca="1" si="9992">RANDBETWEEN(1,BH548-1)</f>
        <v>5</v>
      </c>
      <c r="BI547" s="120" t="s">
        <v>22</v>
      </c>
      <c r="BJ547" s="128">
        <f t="shared" ref="BJ547" ca="1" si="9993">RANDBETWEEN(1,BG547-1)</f>
        <v>1</v>
      </c>
      <c r="BK547" s="22">
        <f t="shared" ref="BK547" ca="1" si="9994">RANDBETWEEN(1,BK548-1)</f>
        <v>2</v>
      </c>
      <c r="BL547">
        <f t="shared" ref="BL547" ca="1" si="9995">(BH547+BG547*BH548)</f>
        <v>21</v>
      </c>
      <c r="BM547">
        <f t="shared" ref="BM547" ca="1" si="9996">BK547+BJ547*BK548</f>
        <v>7</v>
      </c>
      <c r="BN547" s="114">
        <f t="shared" ref="BN547" ca="1" si="9997">(BH547+BG547*BH548)/BH548</f>
        <v>2.625</v>
      </c>
      <c r="BO547" s="114">
        <f t="shared" ref="BO547" ca="1" si="9998">(BK547+BJ547*BK548)/BK548</f>
        <v>1.4</v>
      </c>
      <c r="BP547" s="114" t="s">
        <v>26</v>
      </c>
      <c r="BQ547" s="129">
        <f t="shared" ref="BQ547" ca="1" si="9999">IF(BN547&gt;BO547,BG547,BJ547)</f>
        <v>2</v>
      </c>
      <c r="BR547" s="57">
        <f t="shared" ref="BR547" ca="1" si="10000">IF(BN547&gt;BO547,BH547,BK547)</f>
        <v>5</v>
      </c>
      <c r="BS547" s="114" t="str">
        <f t="shared" ref="BS547" si="10001">BI547</f>
        <v>×</v>
      </c>
      <c r="BT547" s="129">
        <f t="shared" ref="BT547" ca="1" si="10002">IF(BN547&lt;BO547,BG547,BJ547)</f>
        <v>1</v>
      </c>
      <c r="BU547" s="57">
        <f t="shared" ref="BU547" ca="1" si="10003">IF(BN547&lt;BO547,BH547,BK547)</f>
        <v>2</v>
      </c>
      <c r="BV547" s="27">
        <f t="shared" ref="BV547" ca="1" si="10004">IF(BN547&gt;BO547,BL547,BM547)</f>
        <v>21</v>
      </c>
      <c r="BW547" s="27">
        <f t="shared" ref="BW547" ca="1" si="10005">IF(BN547&lt;BO547,BL547,BM547)</f>
        <v>7</v>
      </c>
      <c r="BX547" s="58">
        <f t="shared" ca="1" si="9269"/>
        <v>147</v>
      </c>
      <c r="BY547" s="114" t="s">
        <v>26</v>
      </c>
      <c r="BZ547" s="114" t="str">
        <f t="shared" ref="BZ547" ca="1" si="10006">IF(BX547&lt;0,"-","")</f>
        <v/>
      </c>
      <c r="CA547" s="30">
        <f t="shared" ca="1" si="9271"/>
        <v>147</v>
      </c>
      <c r="CB547" s="24">
        <f t="shared" ref="CB547" ca="1" si="10007">CA547/GCD(CA547,CA548)</f>
        <v>147</v>
      </c>
      <c r="CD547" s="128">
        <f t="shared" ref="CD547" ca="1" si="10008">QUOTIENT(CB547,CB548)</f>
        <v>3</v>
      </c>
      <c r="CE547" s="57">
        <f t="shared" ref="CE547" ca="1" si="10009">MOD(CB547,CB548)</f>
        <v>27</v>
      </c>
      <c r="CF547" s="25"/>
      <c r="CG547"/>
      <c r="CH547" s="5"/>
      <c r="CK547" s="5"/>
    </row>
    <row r="548" spans="2:89" ht="32" customHeight="1" x14ac:dyDescent="0.55000000000000004">
      <c r="B548" s="61"/>
      <c r="C548" s="131"/>
      <c r="D548" s="114"/>
      <c r="E548" s="114"/>
      <c r="F548" s="59">
        <f t="shared" ca="1" si="9232"/>
        <v>8</v>
      </c>
      <c r="G548" s="114"/>
      <c r="H548" s="114"/>
      <c r="I548" s="59">
        <f t="shared" ca="1" si="9234"/>
        <v>5</v>
      </c>
      <c r="J548" s="26"/>
      <c r="K548" s="114"/>
      <c r="L548" s="27">
        <f t="shared" ca="1" si="9236"/>
        <v>40</v>
      </c>
      <c r="M548" s="118"/>
      <c r="N548" s="54"/>
      <c r="O548" s="118"/>
      <c r="P548" s="118"/>
      <c r="Q548" s="121"/>
      <c r="R548" s="114"/>
      <c r="S548" s="122"/>
      <c r="T548" s="114"/>
      <c r="U548" s="122"/>
      <c r="V548" s="114"/>
      <c r="W548" s="120"/>
      <c r="X548" s="56"/>
      <c r="Y548" s="121"/>
      <c r="Z548" s="114"/>
      <c r="AA548" s="122"/>
      <c r="AB548" s="114"/>
      <c r="AC548" s="122"/>
      <c r="AD548" s="114"/>
      <c r="AE548" s="27"/>
      <c r="AF548" s="114"/>
      <c r="AG548" t="s">
        <v>230</v>
      </c>
      <c r="AH548" t="s">
        <v>250</v>
      </c>
      <c r="AI548" s="1" t="str">
        <f t="shared" ref="AI548" ca="1" si="10010">IF(O547="","",O547)</f>
        <v/>
      </c>
      <c r="AK548" s="1"/>
      <c r="AM548" s="1"/>
      <c r="AO548" t="s">
        <v>230</v>
      </c>
      <c r="AP548" s="114"/>
      <c r="AQ548" t="str">
        <f t="shared" ca="1" si="9229"/>
        <v>\\(\\quad \\displaystyle  \\)</v>
      </c>
      <c r="AS548" s="114"/>
      <c r="AT548" s="114"/>
      <c r="AU548" s="114"/>
      <c r="AV548" s="114"/>
      <c r="AW548" s="114"/>
      <c r="AX548" s="114"/>
      <c r="AY548" s="114"/>
      <c r="AZ548" s="117"/>
      <c r="BG548" s="128"/>
      <c r="BH548" s="23">
        <f t="shared" ref="BH548" ca="1" si="10011">RANDBETWEEN(2,10)</f>
        <v>8</v>
      </c>
      <c r="BI548" s="120"/>
      <c r="BJ548" s="128"/>
      <c r="BK548" s="23">
        <f t="shared" ca="1" si="2496"/>
        <v>5</v>
      </c>
      <c r="BL548">
        <f t="shared" ref="BL548" ca="1" si="10012">BH548</f>
        <v>8</v>
      </c>
      <c r="BM548">
        <f t="shared" ref="BM548" ca="1" si="10013">BK548</f>
        <v>5</v>
      </c>
      <c r="BN548" s="114"/>
      <c r="BO548" s="114"/>
      <c r="BP548" s="114"/>
      <c r="BQ548" s="129"/>
      <c r="BR548" s="55">
        <f t="shared" ref="BR548" ca="1" si="10014">IF(BN547&gt;BO547,BH548,BK548)</f>
        <v>8</v>
      </c>
      <c r="BS548" s="114"/>
      <c r="BT548" s="129"/>
      <c r="BU548" s="55">
        <f t="shared" ref="BU548" ca="1" si="10015">IF(BN547&lt;BO547,BH548,BK548)</f>
        <v>5</v>
      </c>
      <c r="BV548" s="27">
        <f t="shared" ref="BV548" ca="1" si="10016">IF(BN547&gt;BO547,BL548,BM548)</f>
        <v>8</v>
      </c>
      <c r="BW548" s="27">
        <f t="shared" ref="BW548" ca="1" si="10017">IF(BN547&lt;BO547,BL548,BM548)</f>
        <v>5</v>
      </c>
      <c r="BX548" s="27">
        <f t="shared" ca="1" si="9269"/>
        <v>40</v>
      </c>
      <c r="BY548" s="114"/>
      <c r="BZ548" s="114"/>
      <c r="CA548">
        <f t="shared" ca="1" si="9271"/>
        <v>40</v>
      </c>
      <c r="CB548" s="25">
        <f t="shared" ref="CB548" ca="1" si="10018">CA548/GCD(CA547,CA548)</f>
        <v>40</v>
      </c>
      <c r="CD548" s="128"/>
      <c r="CE548" s="23">
        <f t="shared" ref="CE548" ca="1" si="10019">CB548</f>
        <v>40</v>
      </c>
      <c r="CF548" s="25"/>
      <c r="CG548"/>
      <c r="CH548" s="5"/>
      <c r="CK548" s="5"/>
    </row>
    <row r="549" spans="2:89" ht="32" customHeight="1" thickBot="1" x14ac:dyDescent="0.6">
      <c r="B549" s="61"/>
      <c r="C549" s="130" t="s">
        <v>220</v>
      </c>
      <c r="D549" s="114">
        <v>23</v>
      </c>
      <c r="E549" s="114">
        <f t="shared" ref="E549" ca="1" si="10020">BQ549</f>
        <v>6</v>
      </c>
      <c r="F549" s="60">
        <f t="shared" ca="1" si="9232"/>
        <v>1</v>
      </c>
      <c r="G549" s="114" t="s">
        <v>237</v>
      </c>
      <c r="H549" s="114">
        <f t="shared" ref="H549" ca="1" si="10021">BT549</f>
        <v>5</v>
      </c>
      <c r="I549" s="60">
        <f t="shared" ca="1" si="9234"/>
        <v>1</v>
      </c>
      <c r="J549" s="26"/>
      <c r="K549" s="114">
        <f t="shared" ref="K549" ca="1" si="10022">CD549</f>
        <v>31</v>
      </c>
      <c r="L549" s="58">
        <f t="shared" ca="1" si="9236"/>
        <v>31</v>
      </c>
      <c r="M549" s="118" t="str">
        <f t="shared" ref="M549" ca="1" si="10023">IF(L550=1,"=","")</f>
        <v/>
      </c>
      <c r="N549" s="54"/>
      <c r="O549" s="118" t="str">
        <f t="shared" ref="O549" ca="1" si="10024">IF(L549=0,K549,"")</f>
        <v/>
      </c>
      <c r="P549" s="118" t="s">
        <v>250</v>
      </c>
      <c r="Q549" s="121">
        <f t="shared" ref="Q549" ca="1" si="10025">IF(E549="","",E549)</f>
        <v>6</v>
      </c>
      <c r="R549" s="114" t="s">
        <v>249</v>
      </c>
      <c r="S549" s="122">
        <f t="shared" ref="S549" ca="1" si="10026">F549</f>
        <v>1</v>
      </c>
      <c r="T549" s="114" t="s">
        <v>216</v>
      </c>
      <c r="U549" s="122">
        <f t="shared" ref="U549" ca="1" si="10027">F550</f>
        <v>8</v>
      </c>
      <c r="V549" s="114" t="s">
        <v>217</v>
      </c>
      <c r="W549" s="120" t="str">
        <f t="shared" ref="W549" si="10028">G549</f>
        <v>　×　</v>
      </c>
      <c r="X549" s="56"/>
      <c r="Y549" s="121">
        <f t="shared" ref="Y549" ca="1" si="10029">IF(H549="","",H549)</f>
        <v>5</v>
      </c>
      <c r="Z549" s="114" t="s">
        <v>249</v>
      </c>
      <c r="AA549" s="122">
        <f t="shared" ref="AA549" ca="1" si="10030">I549</f>
        <v>1</v>
      </c>
      <c r="AB549" s="114" t="s">
        <v>216</v>
      </c>
      <c r="AC549" s="122">
        <f t="shared" ref="AC549" ca="1" si="10031">I550</f>
        <v>6</v>
      </c>
      <c r="AD549" s="114" t="s">
        <v>217</v>
      </c>
      <c r="AE549" s="27"/>
      <c r="AF549" s="114" t="s">
        <v>233</v>
      </c>
      <c r="AG549" t="s">
        <v>230</v>
      </c>
      <c r="AH549" t="s">
        <v>250</v>
      </c>
      <c r="AI549" s="1">
        <f t="shared" ref="AI549" ca="1" si="10032">IF(K549="","",K549)</f>
        <v>31</v>
      </c>
      <c r="AJ549" t="s">
        <v>249</v>
      </c>
      <c r="AK549" s="1">
        <f t="shared" ref="AK549" ca="1" si="10033">L549</f>
        <v>31</v>
      </c>
      <c r="AL549" t="s">
        <v>216</v>
      </c>
      <c r="AM549" s="1">
        <f t="shared" ref="AM549" ca="1" si="10034">L550</f>
        <v>48</v>
      </c>
      <c r="AN549" t="s">
        <v>217</v>
      </c>
      <c r="AO549" t="s">
        <v>230</v>
      </c>
      <c r="AP549" s="114" t="str">
        <f t="shared" ca="1" si="8833"/>
        <v>\\(\\quad \\displaystyle 6\\frac{1}{8}　×　5\\frac{1}{6}　=　 \\)</v>
      </c>
      <c r="AQ549" t="str">
        <f t="shared" ca="1" si="9229"/>
        <v>\\(\\quad \\displaystyle 31\\frac{31}{48} \\)</v>
      </c>
      <c r="AS549" s="114" t="str">
        <f t="shared" ref="AS549" ca="1" si="10035">AP549</f>
        <v>\\(\\quad \\displaystyle 6\\frac{1}{8}　×　5\\frac{1}{6}　=　 \\)</v>
      </c>
      <c r="AT549" s="114" t="str">
        <f t="shared" ref="AT549" ca="1" si="10036">IF(O549="",AQ549,AQ550)</f>
        <v>\\(\\quad \\displaystyle 31\\frac{31}{48} \\)</v>
      </c>
      <c r="AU549" s="114" t="s">
        <v>60</v>
      </c>
      <c r="AV549" s="115" t="s">
        <v>222</v>
      </c>
      <c r="AW549" s="115" t="str">
        <f t="shared" ref="AW549" ca="1" si="10037">AS549</f>
        <v>\\(\\quad \\displaystyle 6\\frac{1}{8}　×　5\\frac{1}{6}　=　 \\)</v>
      </c>
      <c r="AX549" s="115" t="str">
        <f t="shared" ref="AX549" ca="1" si="10038">AT549</f>
        <v>\\(\\quad \\displaystyle 31\\frac{31}{48} \\)</v>
      </c>
      <c r="AY549" s="115" t="s">
        <v>62</v>
      </c>
      <c r="AZ549" s="116" t="str">
        <f t="shared" ref="AZ549" ca="1" si="10039">"INSERT INTO "&amp;AU549&amp;"(tangen,question,answer,editor,date,count) VALUES('"&amp;AV549&amp;"','"&amp;AW549&amp;"','"&amp;AX549&amp;"','"&amp;AY549&amp;"',NOW(),0);"</f>
        <v>INSERT INTO math(tangen,question,answer,editor,date,count) VALUES('m3900','\\(\\quad \\displaystyle 6\\frac{1}{8}　×　5\\frac{1}{6}　=　 \\)','\\(\\quad \\displaystyle 31\\frac{31}{48} \\)','harazono',NOW(),0);</v>
      </c>
      <c r="BG549" s="128">
        <f t="shared" ref="BG549" ca="1" si="10040">RANDBETWEEN(2,6)</f>
        <v>6</v>
      </c>
      <c r="BH549" s="22">
        <f t="shared" ref="BH549" ca="1" si="10041">RANDBETWEEN(1,BH550-1)</f>
        <v>1</v>
      </c>
      <c r="BI549" s="120" t="s">
        <v>22</v>
      </c>
      <c r="BJ549" s="128">
        <f t="shared" ref="BJ549" ca="1" si="10042">RANDBETWEEN(1,BG549-1)</f>
        <v>5</v>
      </c>
      <c r="BK549" s="22">
        <f t="shared" ref="BK549" ca="1" si="10043">RANDBETWEEN(1,BK550-1)</f>
        <v>1</v>
      </c>
      <c r="BL549">
        <f t="shared" ref="BL549" ca="1" si="10044">(BH549+BG549*BH550)</f>
        <v>49</v>
      </c>
      <c r="BM549">
        <f t="shared" ref="BM549" ca="1" si="10045">BK549+BJ549*BK550</f>
        <v>31</v>
      </c>
      <c r="BN549" s="114">
        <f t="shared" ref="BN549" ca="1" si="10046">(BH549+BG549*BH550)/BH550</f>
        <v>6.125</v>
      </c>
      <c r="BO549" s="114">
        <f t="shared" ref="BO549" ca="1" si="10047">(BK549+BJ549*BK550)/BK550</f>
        <v>5.166666666666667</v>
      </c>
      <c r="BP549" s="114" t="s">
        <v>26</v>
      </c>
      <c r="BQ549" s="129">
        <f t="shared" ref="BQ549" ca="1" si="10048">IF(BN549&gt;BO549,BG549,BJ549)</f>
        <v>6</v>
      </c>
      <c r="BR549" s="57">
        <f t="shared" ref="BR549" ca="1" si="10049">IF(BN549&gt;BO549,BH549,BK549)</f>
        <v>1</v>
      </c>
      <c r="BS549" s="114" t="str">
        <f t="shared" ref="BS549" si="10050">BI549</f>
        <v>×</v>
      </c>
      <c r="BT549" s="129">
        <f t="shared" ref="BT549" ca="1" si="10051">IF(BN549&lt;BO549,BG549,BJ549)</f>
        <v>5</v>
      </c>
      <c r="BU549" s="57">
        <f t="shared" ref="BU549" ca="1" si="10052">IF(BN549&lt;BO549,BH549,BK549)</f>
        <v>1</v>
      </c>
      <c r="BV549" s="27">
        <f t="shared" ref="BV549" ca="1" si="10053">IF(BN549&gt;BO549,BL549,BM549)</f>
        <v>49</v>
      </c>
      <c r="BW549" s="27">
        <f t="shared" ref="BW549" ca="1" si="10054">IF(BN549&lt;BO549,BL549,BM549)</f>
        <v>31</v>
      </c>
      <c r="BX549" s="58">
        <f t="shared" ca="1" si="9269"/>
        <v>1519</v>
      </c>
      <c r="BY549" s="114" t="s">
        <v>26</v>
      </c>
      <c r="BZ549" s="114" t="str">
        <f t="shared" ref="BZ549" ca="1" si="10055">IF(BX549&lt;0,"-","")</f>
        <v/>
      </c>
      <c r="CA549" s="30">
        <f t="shared" ca="1" si="9271"/>
        <v>1519</v>
      </c>
      <c r="CB549" s="24">
        <f t="shared" ref="CB549" ca="1" si="10056">CA549/GCD(CA549,CA550)</f>
        <v>1519</v>
      </c>
      <c r="CD549" s="128">
        <f t="shared" ref="CD549" ca="1" si="10057">QUOTIENT(CB549,CB550)</f>
        <v>31</v>
      </c>
      <c r="CE549" s="57">
        <f t="shared" ref="CE549" ca="1" si="10058">MOD(CB549,CB550)</f>
        <v>31</v>
      </c>
      <c r="CF549" s="25"/>
      <c r="CG549"/>
      <c r="CH549" s="5"/>
      <c r="CK549" s="5"/>
    </row>
    <row r="550" spans="2:89" ht="32" customHeight="1" x14ac:dyDescent="0.55000000000000004">
      <c r="B550" s="61"/>
      <c r="C550" s="131"/>
      <c r="D550" s="114"/>
      <c r="E550" s="114"/>
      <c r="F550" s="59">
        <f t="shared" ca="1" si="9232"/>
        <v>8</v>
      </c>
      <c r="G550" s="114"/>
      <c r="H550" s="114"/>
      <c r="I550" s="59">
        <f t="shared" ca="1" si="9234"/>
        <v>6</v>
      </c>
      <c r="J550" s="26"/>
      <c r="K550" s="114"/>
      <c r="L550" s="27">
        <f t="shared" ca="1" si="9236"/>
        <v>48</v>
      </c>
      <c r="M550" s="118"/>
      <c r="N550" s="54"/>
      <c r="O550" s="118"/>
      <c r="P550" s="118"/>
      <c r="Q550" s="121"/>
      <c r="R550" s="114"/>
      <c r="S550" s="122"/>
      <c r="T550" s="114"/>
      <c r="U550" s="122"/>
      <c r="V550" s="114"/>
      <c r="W550" s="120"/>
      <c r="X550" s="56"/>
      <c r="Y550" s="121"/>
      <c r="Z550" s="114"/>
      <c r="AA550" s="122"/>
      <c r="AB550" s="114"/>
      <c r="AC550" s="122"/>
      <c r="AD550" s="114"/>
      <c r="AE550" s="27"/>
      <c r="AF550" s="114"/>
      <c r="AG550" t="s">
        <v>230</v>
      </c>
      <c r="AH550" t="s">
        <v>250</v>
      </c>
      <c r="AI550" s="1" t="str">
        <f t="shared" ref="AI550" ca="1" si="10059">IF(O549="","",O549)</f>
        <v/>
      </c>
      <c r="AK550" s="1"/>
      <c r="AM550" s="1"/>
      <c r="AO550" t="s">
        <v>230</v>
      </c>
      <c r="AP550" s="114"/>
      <c r="AQ550" t="str">
        <f t="shared" ca="1" si="9229"/>
        <v>\\(\\quad \\displaystyle  \\)</v>
      </c>
      <c r="AS550" s="114"/>
      <c r="AT550" s="114"/>
      <c r="AU550" s="114"/>
      <c r="AV550" s="114"/>
      <c r="AW550" s="114"/>
      <c r="AX550" s="114"/>
      <c r="AY550" s="114"/>
      <c r="AZ550" s="117"/>
      <c r="BG550" s="128"/>
      <c r="BH550" s="23">
        <f t="shared" ref="BH550" ca="1" si="10060">RANDBETWEEN(2,10)</f>
        <v>8</v>
      </c>
      <c r="BI550" s="120"/>
      <c r="BJ550" s="128"/>
      <c r="BK550" s="23">
        <f t="shared" ca="1" si="2496"/>
        <v>6</v>
      </c>
      <c r="BL550">
        <f t="shared" ref="BL550" ca="1" si="10061">BH550</f>
        <v>8</v>
      </c>
      <c r="BM550">
        <f t="shared" ref="BM550" ca="1" si="10062">BK550</f>
        <v>6</v>
      </c>
      <c r="BN550" s="114"/>
      <c r="BO550" s="114"/>
      <c r="BP550" s="114"/>
      <c r="BQ550" s="129"/>
      <c r="BR550" s="55">
        <f t="shared" ref="BR550" ca="1" si="10063">IF(BN549&gt;BO549,BH550,BK550)</f>
        <v>8</v>
      </c>
      <c r="BS550" s="114"/>
      <c r="BT550" s="129"/>
      <c r="BU550" s="55">
        <f t="shared" ref="BU550" ca="1" si="10064">IF(BN549&lt;BO549,BH550,BK550)</f>
        <v>6</v>
      </c>
      <c r="BV550" s="27">
        <f t="shared" ref="BV550" ca="1" si="10065">IF(BN549&gt;BO549,BL550,BM550)</f>
        <v>8</v>
      </c>
      <c r="BW550" s="27">
        <f t="shared" ref="BW550" ca="1" si="10066">IF(BN549&lt;BO549,BL550,BM550)</f>
        <v>6</v>
      </c>
      <c r="BX550" s="27">
        <f t="shared" ca="1" si="9269"/>
        <v>48</v>
      </c>
      <c r="BY550" s="114"/>
      <c r="BZ550" s="114"/>
      <c r="CA550">
        <f t="shared" ca="1" si="9271"/>
        <v>48</v>
      </c>
      <c r="CB550" s="25">
        <f t="shared" ref="CB550" ca="1" si="10067">CA550/GCD(CA549,CA550)</f>
        <v>48</v>
      </c>
      <c r="CD550" s="128"/>
      <c r="CE550" s="23">
        <f t="shared" ref="CE550" ca="1" si="10068">CB550</f>
        <v>48</v>
      </c>
      <c r="CF550" s="25"/>
      <c r="CG550"/>
      <c r="CH550" s="5"/>
      <c r="CK550" s="5"/>
    </row>
    <row r="551" spans="2:89" ht="32" customHeight="1" thickBot="1" x14ac:dyDescent="0.6">
      <c r="B551" s="61"/>
      <c r="C551" s="130" t="s">
        <v>220</v>
      </c>
      <c r="D551" s="114">
        <v>24</v>
      </c>
      <c r="E551" s="114">
        <f t="shared" ref="E551" ca="1" si="10069">BQ551</f>
        <v>2</v>
      </c>
      <c r="F551" s="60">
        <f t="shared" ca="1" si="9232"/>
        <v>1</v>
      </c>
      <c r="G551" s="114" t="s">
        <v>237</v>
      </c>
      <c r="H551" s="114">
        <f t="shared" ref="H551" ca="1" si="10070">BT551</f>
        <v>1</v>
      </c>
      <c r="I551" s="60">
        <f t="shared" ca="1" si="9234"/>
        <v>6</v>
      </c>
      <c r="J551" s="26"/>
      <c r="K551" s="114">
        <f t="shared" ref="K551" ca="1" si="10071">CD551</f>
        <v>4</v>
      </c>
      <c r="L551" s="58">
        <f t="shared" ca="1" si="9236"/>
        <v>1</v>
      </c>
      <c r="M551" s="118" t="str">
        <f t="shared" ref="M551" ca="1" si="10072">IF(L552=1,"=","")</f>
        <v/>
      </c>
      <c r="N551" s="54"/>
      <c r="O551" s="118" t="str">
        <f t="shared" ref="O551" ca="1" si="10073">IF(L551=0,K551,"")</f>
        <v/>
      </c>
      <c r="P551" s="118" t="s">
        <v>250</v>
      </c>
      <c r="Q551" s="121">
        <f t="shared" ref="Q551" ca="1" si="10074">IF(E551="","",E551)</f>
        <v>2</v>
      </c>
      <c r="R551" s="114" t="s">
        <v>249</v>
      </c>
      <c r="S551" s="122">
        <f t="shared" ref="S551" ca="1" si="10075">F551</f>
        <v>1</v>
      </c>
      <c r="T551" s="114" t="s">
        <v>216</v>
      </c>
      <c r="U551" s="122">
        <f t="shared" ref="U551" ca="1" si="10076">F552</f>
        <v>3</v>
      </c>
      <c r="V551" s="114" t="s">
        <v>217</v>
      </c>
      <c r="W551" s="120" t="str">
        <f t="shared" ref="W551" si="10077">G551</f>
        <v>　×　</v>
      </c>
      <c r="X551" s="56"/>
      <c r="Y551" s="121">
        <f t="shared" ref="Y551" ca="1" si="10078">IF(H551="","",H551)</f>
        <v>1</v>
      </c>
      <c r="Z551" s="114" t="s">
        <v>249</v>
      </c>
      <c r="AA551" s="122">
        <f t="shared" ref="AA551" ca="1" si="10079">I551</f>
        <v>6</v>
      </c>
      <c r="AB551" s="114" t="s">
        <v>216</v>
      </c>
      <c r="AC551" s="122">
        <f t="shared" ref="AC551" ca="1" si="10080">I552</f>
        <v>7</v>
      </c>
      <c r="AD551" s="114" t="s">
        <v>217</v>
      </c>
      <c r="AE551" s="27"/>
      <c r="AF551" s="114" t="s">
        <v>233</v>
      </c>
      <c r="AG551" t="s">
        <v>230</v>
      </c>
      <c r="AH551" t="s">
        <v>250</v>
      </c>
      <c r="AI551" s="1">
        <f t="shared" ref="AI551" ca="1" si="10081">IF(K551="","",K551)</f>
        <v>4</v>
      </c>
      <c r="AJ551" t="s">
        <v>249</v>
      </c>
      <c r="AK551" s="1">
        <f t="shared" ref="AK551" ca="1" si="10082">L551</f>
        <v>1</v>
      </c>
      <c r="AL551" t="s">
        <v>216</v>
      </c>
      <c r="AM551" s="1">
        <f t="shared" ref="AM551" ca="1" si="10083">L552</f>
        <v>3</v>
      </c>
      <c r="AN551" t="s">
        <v>217</v>
      </c>
      <c r="AO551" t="s">
        <v>230</v>
      </c>
      <c r="AP551" s="114" t="str">
        <f t="shared" ca="1" si="8833"/>
        <v>\\(\\quad \\displaystyle 2\\frac{1}{3}　×　1\\frac{6}{7}　=　 \\)</v>
      </c>
      <c r="AQ551" t="str">
        <f t="shared" ca="1" si="9229"/>
        <v>\\(\\quad \\displaystyle 4\\frac{1}{3} \\)</v>
      </c>
      <c r="AS551" s="114" t="str">
        <f t="shared" ref="AS551" ca="1" si="10084">AP551</f>
        <v>\\(\\quad \\displaystyle 2\\frac{1}{3}　×　1\\frac{6}{7}　=　 \\)</v>
      </c>
      <c r="AT551" s="114" t="str">
        <f t="shared" ref="AT551" ca="1" si="10085">IF(O551="",AQ551,AQ552)</f>
        <v>\\(\\quad \\displaystyle 4\\frac{1}{3} \\)</v>
      </c>
      <c r="AU551" s="114" t="s">
        <v>60</v>
      </c>
      <c r="AV551" s="115" t="s">
        <v>222</v>
      </c>
      <c r="AW551" s="115" t="str">
        <f t="shared" ref="AW551" ca="1" si="10086">AS551</f>
        <v>\\(\\quad \\displaystyle 2\\frac{1}{3}　×　1\\frac{6}{7}　=　 \\)</v>
      </c>
      <c r="AX551" s="115" t="str">
        <f t="shared" ref="AX551" ca="1" si="10087">AT551</f>
        <v>\\(\\quad \\displaystyle 4\\frac{1}{3} \\)</v>
      </c>
      <c r="AY551" s="115" t="s">
        <v>62</v>
      </c>
      <c r="AZ551" s="116" t="str">
        <f t="shared" ref="AZ551" ca="1" si="10088">"INSERT INTO "&amp;AU551&amp;"(tangen,question,answer,editor,date,count) VALUES('"&amp;AV551&amp;"','"&amp;AW551&amp;"','"&amp;AX551&amp;"','"&amp;AY551&amp;"',NOW(),0);"</f>
        <v>INSERT INTO math(tangen,question,answer,editor,date,count) VALUES('m3900','\\(\\quad \\displaystyle 2\\frac{1}{3}　×　1\\frac{6}{7}　=　 \\)','\\(\\quad \\displaystyle 4\\frac{1}{3} \\)','harazono',NOW(),0);</v>
      </c>
      <c r="BG551" s="128">
        <f t="shared" ref="BG551" ca="1" si="10089">RANDBETWEEN(2,6)</f>
        <v>2</v>
      </c>
      <c r="BH551" s="22">
        <f t="shared" ref="BH551" ca="1" si="10090">RANDBETWEEN(1,BH552-1)</f>
        <v>1</v>
      </c>
      <c r="BI551" s="120" t="s">
        <v>22</v>
      </c>
      <c r="BJ551" s="128">
        <f t="shared" ref="BJ551" ca="1" si="10091">RANDBETWEEN(1,BG551-1)</f>
        <v>1</v>
      </c>
      <c r="BK551" s="22">
        <f t="shared" ref="BK551" ca="1" si="10092">RANDBETWEEN(1,BK552-1)</f>
        <v>6</v>
      </c>
      <c r="BL551">
        <f t="shared" ref="BL551" ca="1" si="10093">(BH551+BG551*BH552)</f>
        <v>7</v>
      </c>
      <c r="BM551">
        <f t="shared" ref="BM551" ca="1" si="10094">BK551+BJ551*BK552</f>
        <v>13</v>
      </c>
      <c r="BN551" s="114">
        <f t="shared" ref="BN551" ca="1" si="10095">(BH551+BG551*BH552)/BH552</f>
        <v>2.3333333333333335</v>
      </c>
      <c r="BO551" s="114">
        <f t="shared" ref="BO551" ca="1" si="10096">(BK551+BJ551*BK552)/BK552</f>
        <v>1.8571428571428572</v>
      </c>
      <c r="BP551" s="114" t="s">
        <v>26</v>
      </c>
      <c r="BQ551" s="129">
        <f t="shared" ref="BQ551" ca="1" si="10097">IF(BN551&gt;BO551,BG551,BJ551)</f>
        <v>2</v>
      </c>
      <c r="BR551" s="57">
        <f t="shared" ref="BR551" ca="1" si="10098">IF(BN551&gt;BO551,BH551,BK551)</f>
        <v>1</v>
      </c>
      <c r="BS551" s="114" t="str">
        <f t="shared" ref="BS551" si="10099">BI551</f>
        <v>×</v>
      </c>
      <c r="BT551" s="129">
        <f t="shared" ref="BT551" ca="1" si="10100">IF(BN551&lt;BO551,BG551,BJ551)</f>
        <v>1</v>
      </c>
      <c r="BU551" s="57">
        <f t="shared" ref="BU551" ca="1" si="10101">IF(BN551&lt;BO551,BH551,BK551)</f>
        <v>6</v>
      </c>
      <c r="BV551" s="27">
        <f t="shared" ref="BV551" ca="1" si="10102">IF(BN551&gt;BO551,BL551,BM551)</f>
        <v>7</v>
      </c>
      <c r="BW551" s="27">
        <f t="shared" ref="BW551" ca="1" si="10103">IF(BN551&lt;BO551,BL551,BM551)</f>
        <v>13</v>
      </c>
      <c r="BX551" s="58">
        <f t="shared" ca="1" si="9269"/>
        <v>91</v>
      </c>
      <c r="BY551" s="114" t="s">
        <v>26</v>
      </c>
      <c r="BZ551" s="114" t="str">
        <f t="shared" ref="BZ551" ca="1" si="10104">IF(BX551&lt;0,"-","")</f>
        <v/>
      </c>
      <c r="CA551" s="30">
        <f t="shared" ca="1" si="9271"/>
        <v>91</v>
      </c>
      <c r="CB551" s="24">
        <f t="shared" ref="CB551" ca="1" si="10105">CA551/GCD(CA551,CA552)</f>
        <v>13</v>
      </c>
      <c r="CD551" s="128">
        <f t="shared" ref="CD551" ca="1" si="10106">QUOTIENT(CB551,CB552)</f>
        <v>4</v>
      </c>
      <c r="CE551" s="57">
        <f t="shared" ref="CE551" ca="1" si="10107">MOD(CB551,CB552)</f>
        <v>1</v>
      </c>
      <c r="CF551" s="25"/>
      <c r="CG551"/>
      <c r="CH551" s="5"/>
      <c r="CK551" s="5"/>
    </row>
    <row r="552" spans="2:89" ht="32" customHeight="1" x14ac:dyDescent="0.55000000000000004">
      <c r="B552" s="61"/>
      <c r="C552" s="131"/>
      <c r="D552" s="114"/>
      <c r="E552" s="114"/>
      <c r="F552" s="59">
        <f t="shared" ca="1" si="9232"/>
        <v>3</v>
      </c>
      <c r="G552" s="114"/>
      <c r="H552" s="114"/>
      <c r="I552" s="59">
        <f t="shared" ca="1" si="9234"/>
        <v>7</v>
      </c>
      <c r="J552" s="26"/>
      <c r="K552" s="114"/>
      <c r="L552" s="27">
        <f t="shared" ca="1" si="9236"/>
        <v>3</v>
      </c>
      <c r="M552" s="118"/>
      <c r="N552" s="54"/>
      <c r="O552" s="118"/>
      <c r="P552" s="118"/>
      <c r="Q552" s="121"/>
      <c r="R552" s="114"/>
      <c r="S552" s="122"/>
      <c r="T552" s="114"/>
      <c r="U552" s="122"/>
      <c r="V552" s="114"/>
      <c r="W552" s="120"/>
      <c r="X552" s="56"/>
      <c r="Y552" s="121"/>
      <c r="Z552" s="114"/>
      <c r="AA552" s="122"/>
      <c r="AB552" s="114"/>
      <c r="AC552" s="122"/>
      <c r="AD552" s="114"/>
      <c r="AE552" s="27"/>
      <c r="AF552" s="114"/>
      <c r="AG552" t="s">
        <v>230</v>
      </c>
      <c r="AH552" t="s">
        <v>250</v>
      </c>
      <c r="AI552" s="1" t="str">
        <f t="shared" ref="AI552" ca="1" si="10108">IF(O551="","",O551)</f>
        <v/>
      </c>
      <c r="AK552" s="1"/>
      <c r="AM552" s="1"/>
      <c r="AO552" t="s">
        <v>230</v>
      </c>
      <c r="AP552" s="114"/>
      <c r="AQ552" t="str">
        <f t="shared" ca="1" si="9229"/>
        <v>\\(\\quad \\displaystyle  \\)</v>
      </c>
      <c r="AS552" s="114"/>
      <c r="AT552" s="114"/>
      <c r="AU552" s="114"/>
      <c r="AV552" s="114"/>
      <c r="AW552" s="114"/>
      <c r="AX552" s="114"/>
      <c r="AY552" s="114"/>
      <c r="AZ552" s="117"/>
      <c r="BG552" s="128"/>
      <c r="BH552" s="23">
        <f t="shared" ref="BH552" ca="1" si="10109">RANDBETWEEN(2,10)</f>
        <v>3</v>
      </c>
      <c r="BI552" s="120"/>
      <c r="BJ552" s="128"/>
      <c r="BK552" s="23">
        <f t="shared" ca="1" si="2496"/>
        <v>7</v>
      </c>
      <c r="BL552">
        <f t="shared" ref="BL552" ca="1" si="10110">BH552</f>
        <v>3</v>
      </c>
      <c r="BM552">
        <f t="shared" ref="BM552" ca="1" si="10111">BK552</f>
        <v>7</v>
      </c>
      <c r="BN552" s="114"/>
      <c r="BO552" s="114"/>
      <c r="BP552" s="114"/>
      <c r="BQ552" s="129"/>
      <c r="BR552" s="55">
        <f t="shared" ref="BR552" ca="1" si="10112">IF(BN551&gt;BO551,BH552,BK552)</f>
        <v>3</v>
      </c>
      <c r="BS552" s="114"/>
      <c r="BT552" s="129"/>
      <c r="BU552" s="55">
        <f t="shared" ref="BU552" ca="1" si="10113">IF(BN551&lt;BO551,BH552,BK552)</f>
        <v>7</v>
      </c>
      <c r="BV552" s="27">
        <f t="shared" ref="BV552" ca="1" si="10114">IF(BN551&gt;BO551,BL552,BM552)</f>
        <v>3</v>
      </c>
      <c r="BW552" s="27">
        <f t="shared" ref="BW552" ca="1" si="10115">IF(BN551&lt;BO551,BL552,BM552)</f>
        <v>7</v>
      </c>
      <c r="BX552" s="27">
        <f t="shared" ca="1" si="9269"/>
        <v>21</v>
      </c>
      <c r="BY552" s="114"/>
      <c r="BZ552" s="114"/>
      <c r="CA552">
        <f t="shared" ca="1" si="9271"/>
        <v>21</v>
      </c>
      <c r="CB552" s="25">
        <f t="shared" ref="CB552" ca="1" si="10116">CA552/GCD(CA551,CA552)</f>
        <v>3</v>
      </c>
      <c r="CD552" s="128"/>
      <c r="CE552" s="23">
        <f t="shared" ref="CE552" ca="1" si="10117">CB552</f>
        <v>3</v>
      </c>
      <c r="CF552" s="25"/>
      <c r="CG552"/>
      <c r="CH552" s="5"/>
      <c r="CK552" s="5"/>
    </row>
    <row r="553" spans="2:89" ht="32" customHeight="1" thickBot="1" x14ac:dyDescent="0.6">
      <c r="B553" s="61"/>
      <c r="C553" s="130" t="s">
        <v>220</v>
      </c>
      <c r="D553" s="114">
        <v>25</v>
      </c>
      <c r="E553" s="114">
        <f t="shared" ref="E553" ca="1" si="10118">BQ553</f>
        <v>4</v>
      </c>
      <c r="F553" s="60">
        <f t="shared" ca="1" si="9232"/>
        <v>7</v>
      </c>
      <c r="G553" s="114" t="s">
        <v>237</v>
      </c>
      <c r="H553" s="114">
        <f t="shared" ref="H553" ca="1" si="10119">BT553</f>
        <v>1</v>
      </c>
      <c r="I553" s="60">
        <f t="shared" ca="1" si="9234"/>
        <v>1</v>
      </c>
      <c r="J553" s="26"/>
      <c r="K553" s="114">
        <f t="shared" ref="K553" ca="1" si="10120">CD553</f>
        <v>7</v>
      </c>
      <c r="L553" s="58">
        <f t="shared" ca="1" si="9236"/>
        <v>1</v>
      </c>
      <c r="M553" s="118" t="str">
        <f t="shared" ref="M553" ca="1" si="10121">IF(L554=1,"=","")</f>
        <v/>
      </c>
      <c r="N553" s="54"/>
      <c r="O553" s="118" t="str">
        <f t="shared" ref="O553" ca="1" si="10122">IF(L553=0,K553,"")</f>
        <v/>
      </c>
      <c r="P553" s="118" t="s">
        <v>250</v>
      </c>
      <c r="Q553" s="121">
        <f t="shared" ref="Q553" ca="1" si="10123">IF(E553="","",E553)</f>
        <v>4</v>
      </c>
      <c r="R553" s="114" t="s">
        <v>249</v>
      </c>
      <c r="S553" s="122">
        <f t="shared" ref="S553" ca="1" si="10124">F553</f>
        <v>7</v>
      </c>
      <c r="T553" s="114" t="s">
        <v>216</v>
      </c>
      <c r="U553" s="122">
        <f t="shared" ref="U553" ca="1" si="10125">F554</f>
        <v>10</v>
      </c>
      <c r="V553" s="114" t="s">
        <v>217</v>
      </c>
      <c r="W553" s="120" t="str">
        <f t="shared" ref="W553" si="10126">G553</f>
        <v>　×　</v>
      </c>
      <c r="X553" s="56"/>
      <c r="Y553" s="121">
        <f t="shared" ref="Y553" ca="1" si="10127">IF(H553="","",H553)</f>
        <v>1</v>
      </c>
      <c r="Z553" s="114" t="s">
        <v>249</v>
      </c>
      <c r="AA553" s="122">
        <f t="shared" ref="AA553" ca="1" si="10128">I553</f>
        <v>1</v>
      </c>
      <c r="AB553" s="114" t="s">
        <v>216</v>
      </c>
      <c r="AC553" s="122">
        <f t="shared" ref="AC553" ca="1" si="10129">I554</f>
        <v>2</v>
      </c>
      <c r="AD553" s="114" t="s">
        <v>217</v>
      </c>
      <c r="AE553" s="27"/>
      <c r="AF553" s="114" t="s">
        <v>233</v>
      </c>
      <c r="AG553" t="s">
        <v>230</v>
      </c>
      <c r="AH553" t="s">
        <v>250</v>
      </c>
      <c r="AI553" s="1">
        <f t="shared" ref="AI553" ca="1" si="10130">IF(K553="","",K553)</f>
        <v>7</v>
      </c>
      <c r="AJ553" t="s">
        <v>249</v>
      </c>
      <c r="AK553" s="1">
        <f t="shared" ref="AK553" ca="1" si="10131">L553</f>
        <v>1</v>
      </c>
      <c r="AL553" t="s">
        <v>216</v>
      </c>
      <c r="AM553" s="1">
        <f t="shared" ref="AM553" ca="1" si="10132">L554</f>
        <v>20</v>
      </c>
      <c r="AN553" t="s">
        <v>217</v>
      </c>
      <c r="AO553" t="s">
        <v>230</v>
      </c>
      <c r="AP553" s="114" t="str">
        <f t="shared" ca="1" si="8833"/>
        <v>\\(\\quad \\displaystyle 4\\frac{7}{10}　×　1\\frac{1}{2}　=　 \\)</v>
      </c>
      <c r="AQ553" t="str">
        <f t="shared" ca="1" si="9229"/>
        <v>\\(\\quad \\displaystyle 7\\frac{1}{20} \\)</v>
      </c>
      <c r="AS553" s="114" t="str">
        <f t="shared" ref="AS553" ca="1" si="10133">AP553</f>
        <v>\\(\\quad \\displaystyle 4\\frac{7}{10}　×　1\\frac{1}{2}　=　 \\)</v>
      </c>
      <c r="AT553" s="114" t="str">
        <f t="shared" ref="AT553" ca="1" si="10134">IF(O553="",AQ553,AQ554)</f>
        <v>\\(\\quad \\displaystyle 7\\frac{1}{20} \\)</v>
      </c>
      <c r="AU553" s="114" t="s">
        <v>60</v>
      </c>
      <c r="AV553" s="115" t="s">
        <v>222</v>
      </c>
      <c r="AW553" s="115" t="str">
        <f t="shared" ref="AW553" ca="1" si="10135">AS553</f>
        <v>\\(\\quad \\displaystyle 4\\frac{7}{10}　×　1\\frac{1}{2}　=　 \\)</v>
      </c>
      <c r="AX553" s="115" t="str">
        <f t="shared" ref="AX553" ca="1" si="10136">AT553</f>
        <v>\\(\\quad \\displaystyle 7\\frac{1}{20} \\)</v>
      </c>
      <c r="AY553" s="115" t="s">
        <v>62</v>
      </c>
      <c r="AZ553" s="116" t="str">
        <f t="shared" ref="AZ553" ca="1" si="10137">"INSERT INTO "&amp;AU553&amp;"(tangen,question,answer,editor,date,count) VALUES('"&amp;AV553&amp;"','"&amp;AW553&amp;"','"&amp;AX553&amp;"','"&amp;AY553&amp;"',NOW(),0);"</f>
        <v>INSERT INTO math(tangen,question,answer,editor,date,count) VALUES('m3900','\\(\\quad \\displaystyle 4\\frac{7}{10}　×　1\\frac{1}{2}　=　 \\)','\\(\\quad \\displaystyle 7\\frac{1}{20} \\)','harazono',NOW(),0);</v>
      </c>
      <c r="BG553" s="128">
        <f t="shared" ref="BG553" ca="1" si="10138">RANDBETWEEN(2,6)</f>
        <v>4</v>
      </c>
      <c r="BH553" s="22">
        <f t="shared" ref="BH553" ca="1" si="10139">RANDBETWEEN(1,BH554-1)</f>
        <v>7</v>
      </c>
      <c r="BI553" s="120" t="s">
        <v>22</v>
      </c>
      <c r="BJ553" s="128">
        <f t="shared" ref="BJ553" ca="1" si="10140">RANDBETWEEN(1,BG553-1)</f>
        <v>1</v>
      </c>
      <c r="BK553" s="22">
        <f t="shared" ref="BK553" ca="1" si="10141">RANDBETWEEN(1,BK554-1)</f>
        <v>1</v>
      </c>
      <c r="BL553">
        <f t="shared" ref="BL553" ca="1" si="10142">(BH553+BG553*BH554)</f>
        <v>47</v>
      </c>
      <c r="BM553">
        <f t="shared" ref="BM553" ca="1" si="10143">BK553+BJ553*BK554</f>
        <v>3</v>
      </c>
      <c r="BN553" s="114">
        <f t="shared" ref="BN553" ca="1" si="10144">(BH553+BG553*BH554)/BH554</f>
        <v>4.7</v>
      </c>
      <c r="BO553" s="114">
        <f t="shared" ref="BO553" ca="1" si="10145">(BK553+BJ553*BK554)/BK554</f>
        <v>1.5</v>
      </c>
      <c r="BP553" s="114" t="s">
        <v>26</v>
      </c>
      <c r="BQ553" s="129">
        <f t="shared" ref="BQ553" ca="1" si="10146">IF(BN553&gt;BO553,BG553,BJ553)</f>
        <v>4</v>
      </c>
      <c r="BR553" s="57">
        <f t="shared" ref="BR553" ca="1" si="10147">IF(BN553&gt;BO553,BH553,BK553)</f>
        <v>7</v>
      </c>
      <c r="BS553" s="114" t="str">
        <f t="shared" ref="BS553" si="10148">BI553</f>
        <v>×</v>
      </c>
      <c r="BT553" s="129">
        <f t="shared" ref="BT553" ca="1" si="10149">IF(BN553&lt;BO553,BG553,BJ553)</f>
        <v>1</v>
      </c>
      <c r="BU553" s="57">
        <f t="shared" ref="BU553" ca="1" si="10150">IF(BN553&lt;BO553,BH553,BK553)</f>
        <v>1</v>
      </c>
      <c r="BV553" s="27">
        <f t="shared" ref="BV553" ca="1" si="10151">IF(BN553&gt;BO553,BL553,BM553)</f>
        <v>47</v>
      </c>
      <c r="BW553" s="27">
        <f t="shared" ref="BW553" ca="1" si="10152">IF(BN553&lt;BO553,BL553,BM553)</f>
        <v>3</v>
      </c>
      <c r="BX553" s="58">
        <f t="shared" ca="1" si="9269"/>
        <v>141</v>
      </c>
      <c r="BY553" s="114" t="s">
        <v>26</v>
      </c>
      <c r="BZ553" s="114" t="str">
        <f t="shared" ref="BZ553" ca="1" si="10153">IF(BX553&lt;0,"-","")</f>
        <v/>
      </c>
      <c r="CA553" s="30">
        <f t="shared" ca="1" si="9271"/>
        <v>141</v>
      </c>
      <c r="CB553" s="24">
        <f t="shared" ref="CB553" ca="1" si="10154">CA553/GCD(CA553,CA554)</f>
        <v>141</v>
      </c>
      <c r="CD553" s="128">
        <f t="shared" ref="CD553" ca="1" si="10155">QUOTIENT(CB553,CB554)</f>
        <v>7</v>
      </c>
      <c r="CE553" s="57">
        <f t="shared" ref="CE553" ca="1" si="10156">MOD(CB553,CB554)</f>
        <v>1</v>
      </c>
      <c r="CF553" s="25"/>
      <c r="CG553"/>
      <c r="CH553" s="5"/>
      <c r="CK553" s="5"/>
    </row>
    <row r="554" spans="2:89" ht="32" customHeight="1" x14ac:dyDescent="0.55000000000000004">
      <c r="B554" s="61"/>
      <c r="C554" s="131"/>
      <c r="D554" s="114"/>
      <c r="E554" s="114"/>
      <c r="F554" s="59">
        <f t="shared" ca="1" si="9232"/>
        <v>10</v>
      </c>
      <c r="G554" s="114"/>
      <c r="H554" s="114"/>
      <c r="I554" s="59">
        <f t="shared" ca="1" si="9234"/>
        <v>2</v>
      </c>
      <c r="J554" s="26"/>
      <c r="K554" s="114"/>
      <c r="L554" s="27">
        <f t="shared" ca="1" si="9236"/>
        <v>20</v>
      </c>
      <c r="M554" s="118"/>
      <c r="N554" s="54"/>
      <c r="O554" s="118"/>
      <c r="P554" s="118"/>
      <c r="Q554" s="121"/>
      <c r="R554" s="114"/>
      <c r="S554" s="122"/>
      <c r="T554" s="114"/>
      <c r="U554" s="122"/>
      <c r="V554" s="114"/>
      <c r="W554" s="120"/>
      <c r="X554" s="56"/>
      <c r="Y554" s="121"/>
      <c r="Z554" s="114"/>
      <c r="AA554" s="122"/>
      <c r="AB554" s="114"/>
      <c r="AC554" s="122"/>
      <c r="AD554" s="114"/>
      <c r="AE554" s="27"/>
      <c r="AF554" s="114"/>
      <c r="AG554" t="s">
        <v>230</v>
      </c>
      <c r="AH554" t="s">
        <v>250</v>
      </c>
      <c r="AI554" s="1" t="str">
        <f t="shared" ref="AI554" ca="1" si="10157">IF(O553="","",O553)</f>
        <v/>
      </c>
      <c r="AK554" s="1"/>
      <c r="AM554" s="1"/>
      <c r="AO554" t="s">
        <v>230</v>
      </c>
      <c r="AP554" s="114"/>
      <c r="AQ554" t="str">
        <f t="shared" ca="1" si="9229"/>
        <v>\\(\\quad \\displaystyle  \\)</v>
      </c>
      <c r="AS554" s="114"/>
      <c r="AT554" s="114"/>
      <c r="AU554" s="114"/>
      <c r="AV554" s="114"/>
      <c r="AW554" s="114"/>
      <c r="AX554" s="114"/>
      <c r="AY554" s="114"/>
      <c r="AZ554" s="117"/>
      <c r="BG554" s="128"/>
      <c r="BH554" s="23">
        <f t="shared" ref="BH554" ca="1" si="10158">RANDBETWEEN(2,10)</f>
        <v>10</v>
      </c>
      <c r="BI554" s="120"/>
      <c r="BJ554" s="128"/>
      <c r="BK554" s="23">
        <f t="shared" ca="1" si="2496"/>
        <v>2</v>
      </c>
      <c r="BL554">
        <f t="shared" ref="BL554" ca="1" si="10159">BH554</f>
        <v>10</v>
      </c>
      <c r="BM554">
        <f t="shared" ref="BM554" ca="1" si="10160">BK554</f>
        <v>2</v>
      </c>
      <c r="BN554" s="114"/>
      <c r="BO554" s="114"/>
      <c r="BP554" s="114"/>
      <c r="BQ554" s="129"/>
      <c r="BR554" s="55">
        <f t="shared" ref="BR554" ca="1" si="10161">IF(BN553&gt;BO553,BH554,BK554)</f>
        <v>10</v>
      </c>
      <c r="BS554" s="114"/>
      <c r="BT554" s="129"/>
      <c r="BU554" s="55">
        <f t="shared" ref="BU554" ca="1" si="10162">IF(BN553&lt;BO553,BH554,BK554)</f>
        <v>2</v>
      </c>
      <c r="BV554" s="27">
        <f t="shared" ref="BV554" ca="1" si="10163">IF(BN553&gt;BO553,BL554,BM554)</f>
        <v>10</v>
      </c>
      <c r="BW554" s="27">
        <f t="shared" ref="BW554" ca="1" si="10164">IF(BN553&lt;BO553,BL554,BM554)</f>
        <v>2</v>
      </c>
      <c r="BX554" s="27">
        <f t="shared" ca="1" si="9269"/>
        <v>20</v>
      </c>
      <c r="BY554" s="114"/>
      <c r="BZ554" s="114"/>
      <c r="CA554">
        <f t="shared" ca="1" si="9271"/>
        <v>20</v>
      </c>
      <c r="CB554" s="25">
        <f t="shared" ref="CB554" ca="1" si="10165">CA554/GCD(CA553,CA554)</f>
        <v>20</v>
      </c>
      <c r="CD554" s="128"/>
      <c r="CE554" s="23">
        <f t="shared" ref="CE554" ca="1" si="10166">CB554</f>
        <v>20</v>
      </c>
      <c r="CF554" s="25"/>
      <c r="CG554"/>
      <c r="CH554" s="5"/>
      <c r="CK554" s="5"/>
    </row>
    <row r="555" spans="2:89" ht="32" customHeight="1" thickBot="1" x14ac:dyDescent="0.6">
      <c r="B555" s="61"/>
      <c r="C555" s="130" t="s">
        <v>220</v>
      </c>
      <c r="D555" s="114">
        <v>26</v>
      </c>
      <c r="E555" s="114">
        <f t="shared" ref="E555" ca="1" si="10167">BQ555</f>
        <v>3</v>
      </c>
      <c r="F555" s="60">
        <f t="shared" ca="1" si="9232"/>
        <v>4</v>
      </c>
      <c r="G555" s="114" t="s">
        <v>237</v>
      </c>
      <c r="H555" s="114">
        <f t="shared" ref="H555" ca="1" si="10168">BT555</f>
        <v>1</v>
      </c>
      <c r="I555" s="60">
        <f t="shared" ca="1" si="9234"/>
        <v>5</v>
      </c>
      <c r="J555" s="26"/>
      <c r="K555" s="114">
        <f t="shared" ref="K555" ca="1" si="10169">CD555</f>
        <v>5</v>
      </c>
      <c r="L555" s="58">
        <f t="shared" ca="1" si="9236"/>
        <v>5</v>
      </c>
      <c r="M555" s="118" t="str">
        <f t="shared" ref="M555" ca="1" si="10170">IF(L556=1,"=","")</f>
        <v/>
      </c>
      <c r="N555" s="54"/>
      <c r="O555" s="118" t="str">
        <f t="shared" ref="O555" ca="1" si="10171">IF(L555=0,K555,"")</f>
        <v/>
      </c>
      <c r="P555" s="118" t="s">
        <v>250</v>
      </c>
      <c r="Q555" s="121">
        <f t="shared" ref="Q555" ca="1" si="10172">IF(E555="","",E555)</f>
        <v>3</v>
      </c>
      <c r="R555" s="114" t="s">
        <v>249</v>
      </c>
      <c r="S555" s="122">
        <f t="shared" ref="S555" ca="1" si="10173">F555</f>
        <v>4</v>
      </c>
      <c r="T555" s="114" t="s">
        <v>216</v>
      </c>
      <c r="U555" s="122">
        <f t="shared" ref="U555" ca="1" si="10174">F556</f>
        <v>7</v>
      </c>
      <c r="V555" s="114" t="s">
        <v>217</v>
      </c>
      <c r="W555" s="120" t="str">
        <f t="shared" ref="W555" si="10175">G555</f>
        <v>　×　</v>
      </c>
      <c r="X555" s="56"/>
      <c r="Y555" s="121">
        <f t="shared" ref="Y555" ca="1" si="10176">IF(H555="","",H555)</f>
        <v>1</v>
      </c>
      <c r="Z555" s="114" t="s">
        <v>249</v>
      </c>
      <c r="AA555" s="122">
        <f t="shared" ref="AA555" ca="1" si="10177">I555</f>
        <v>5</v>
      </c>
      <c r="AB555" s="114" t="s">
        <v>216</v>
      </c>
      <c r="AC555" s="122">
        <f t="shared" ref="AC555" ca="1" si="10178">I556</f>
        <v>9</v>
      </c>
      <c r="AD555" s="114" t="s">
        <v>217</v>
      </c>
      <c r="AE555" s="27"/>
      <c r="AF555" s="114" t="s">
        <v>233</v>
      </c>
      <c r="AG555" t="s">
        <v>230</v>
      </c>
      <c r="AH555" t="s">
        <v>250</v>
      </c>
      <c r="AI555" s="1">
        <f t="shared" ref="AI555" ca="1" si="10179">IF(K555="","",K555)</f>
        <v>5</v>
      </c>
      <c r="AJ555" t="s">
        <v>249</v>
      </c>
      <c r="AK555" s="1">
        <f t="shared" ref="AK555" ca="1" si="10180">L555</f>
        <v>5</v>
      </c>
      <c r="AL555" t="s">
        <v>216</v>
      </c>
      <c r="AM555" s="1">
        <f t="shared" ref="AM555" ca="1" si="10181">L556</f>
        <v>9</v>
      </c>
      <c r="AN555" t="s">
        <v>217</v>
      </c>
      <c r="AO555" t="s">
        <v>230</v>
      </c>
      <c r="AP555" s="114" t="str">
        <f t="shared" ca="1" si="8833"/>
        <v>\\(\\quad \\displaystyle 3\\frac{4}{7}　×　1\\frac{5}{9}　=　 \\)</v>
      </c>
      <c r="AQ555" t="str">
        <f t="shared" ca="1" si="9229"/>
        <v>\\(\\quad \\displaystyle 5\\frac{5}{9} \\)</v>
      </c>
      <c r="AS555" s="114" t="str">
        <f t="shared" ref="AS555" ca="1" si="10182">AP555</f>
        <v>\\(\\quad \\displaystyle 3\\frac{4}{7}　×　1\\frac{5}{9}　=　 \\)</v>
      </c>
      <c r="AT555" s="114" t="str">
        <f t="shared" ref="AT555" ca="1" si="10183">IF(O555="",AQ555,AQ556)</f>
        <v>\\(\\quad \\displaystyle 5\\frac{5}{9} \\)</v>
      </c>
      <c r="AU555" s="114" t="s">
        <v>60</v>
      </c>
      <c r="AV555" s="115" t="s">
        <v>222</v>
      </c>
      <c r="AW555" s="115" t="str">
        <f t="shared" ref="AW555" ca="1" si="10184">AS555</f>
        <v>\\(\\quad \\displaystyle 3\\frac{4}{7}　×　1\\frac{5}{9}　=　 \\)</v>
      </c>
      <c r="AX555" s="115" t="str">
        <f t="shared" ref="AX555" ca="1" si="10185">AT555</f>
        <v>\\(\\quad \\displaystyle 5\\frac{5}{9} \\)</v>
      </c>
      <c r="AY555" s="115" t="s">
        <v>62</v>
      </c>
      <c r="AZ555" s="116" t="str">
        <f t="shared" ref="AZ555" ca="1" si="10186">"INSERT INTO "&amp;AU555&amp;"(tangen,question,answer,editor,date,count) VALUES('"&amp;AV555&amp;"','"&amp;AW555&amp;"','"&amp;AX555&amp;"','"&amp;AY555&amp;"',NOW(),0);"</f>
        <v>INSERT INTO math(tangen,question,answer,editor,date,count) VALUES('m3900','\\(\\quad \\displaystyle 3\\frac{4}{7}　×　1\\frac{5}{9}　=　 \\)','\\(\\quad \\displaystyle 5\\frac{5}{9} \\)','harazono',NOW(),0);</v>
      </c>
      <c r="BG555" s="128">
        <f t="shared" ref="BG555" ca="1" si="10187">RANDBETWEEN(2,6)</f>
        <v>3</v>
      </c>
      <c r="BH555" s="22">
        <f t="shared" ref="BH555" ca="1" si="10188">RANDBETWEEN(1,BH556-1)</f>
        <v>4</v>
      </c>
      <c r="BI555" s="120" t="s">
        <v>22</v>
      </c>
      <c r="BJ555" s="128">
        <f t="shared" ref="BJ555" ca="1" si="10189">RANDBETWEEN(1,BG555-1)</f>
        <v>1</v>
      </c>
      <c r="BK555" s="22">
        <f t="shared" ref="BK555" ca="1" si="10190">RANDBETWEEN(1,BK556-1)</f>
        <v>5</v>
      </c>
      <c r="BL555">
        <f t="shared" ref="BL555" ca="1" si="10191">(BH555+BG555*BH556)</f>
        <v>25</v>
      </c>
      <c r="BM555">
        <f t="shared" ref="BM555" ca="1" si="10192">BK555+BJ555*BK556</f>
        <v>14</v>
      </c>
      <c r="BN555" s="114">
        <f t="shared" ref="BN555" ca="1" si="10193">(BH555+BG555*BH556)/BH556</f>
        <v>3.5714285714285716</v>
      </c>
      <c r="BO555" s="114">
        <f t="shared" ref="BO555" ca="1" si="10194">(BK555+BJ555*BK556)/BK556</f>
        <v>1.5555555555555556</v>
      </c>
      <c r="BP555" s="114" t="s">
        <v>26</v>
      </c>
      <c r="BQ555" s="129">
        <f t="shared" ref="BQ555" ca="1" si="10195">IF(BN555&gt;BO555,BG555,BJ555)</f>
        <v>3</v>
      </c>
      <c r="BR555" s="57">
        <f t="shared" ref="BR555" ca="1" si="10196">IF(BN555&gt;BO555,BH555,BK555)</f>
        <v>4</v>
      </c>
      <c r="BS555" s="114" t="str">
        <f t="shared" ref="BS555" si="10197">BI555</f>
        <v>×</v>
      </c>
      <c r="BT555" s="129">
        <f t="shared" ref="BT555" ca="1" si="10198">IF(BN555&lt;BO555,BG555,BJ555)</f>
        <v>1</v>
      </c>
      <c r="BU555" s="57">
        <f t="shared" ref="BU555" ca="1" si="10199">IF(BN555&lt;BO555,BH555,BK555)</f>
        <v>5</v>
      </c>
      <c r="BV555" s="27">
        <f t="shared" ref="BV555" ca="1" si="10200">IF(BN555&gt;BO555,BL555,BM555)</f>
        <v>25</v>
      </c>
      <c r="BW555" s="27">
        <f t="shared" ref="BW555" ca="1" si="10201">IF(BN555&lt;BO555,BL555,BM555)</f>
        <v>14</v>
      </c>
      <c r="BX555" s="58">
        <f t="shared" ca="1" si="9269"/>
        <v>350</v>
      </c>
      <c r="BY555" s="114" t="s">
        <v>26</v>
      </c>
      <c r="BZ555" s="114" t="str">
        <f t="shared" ref="BZ555" ca="1" si="10202">IF(BX555&lt;0,"-","")</f>
        <v/>
      </c>
      <c r="CA555" s="30">
        <f t="shared" ca="1" si="9271"/>
        <v>350</v>
      </c>
      <c r="CB555" s="24">
        <f t="shared" ref="CB555" ca="1" si="10203">CA555/GCD(CA555,CA556)</f>
        <v>50</v>
      </c>
      <c r="CD555" s="128">
        <f t="shared" ref="CD555" ca="1" si="10204">QUOTIENT(CB555,CB556)</f>
        <v>5</v>
      </c>
      <c r="CE555" s="57">
        <f t="shared" ref="CE555" ca="1" si="10205">MOD(CB555,CB556)</f>
        <v>5</v>
      </c>
      <c r="CF555" s="25"/>
      <c r="CG555"/>
      <c r="CH555" s="5"/>
      <c r="CK555" s="5"/>
    </row>
    <row r="556" spans="2:89" ht="32" customHeight="1" x14ac:dyDescent="0.55000000000000004">
      <c r="B556" s="61"/>
      <c r="C556" s="131"/>
      <c r="D556" s="114"/>
      <c r="E556" s="114"/>
      <c r="F556" s="59">
        <f t="shared" ca="1" si="9232"/>
        <v>7</v>
      </c>
      <c r="G556" s="114"/>
      <c r="H556" s="114"/>
      <c r="I556" s="59">
        <f t="shared" ca="1" si="9234"/>
        <v>9</v>
      </c>
      <c r="J556" s="26"/>
      <c r="K556" s="114"/>
      <c r="L556" s="27">
        <f t="shared" ca="1" si="9236"/>
        <v>9</v>
      </c>
      <c r="M556" s="118"/>
      <c r="N556" s="54"/>
      <c r="O556" s="118"/>
      <c r="P556" s="118"/>
      <c r="Q556" s="121"/>
      <c r="R556" s="114"/>
      <c r="S556" s="122"/>
      <c r="T556" s="114"/>
      <c r="U556" s="122"/>
      <c r="V556" s="114"/>
      <c r="W556" s="120"/>
      <c r="X556" s="56"/>
      <c r="Y556" s="121"/>
      <c r="Z556" s="114"/>
      <c r="AA556" s="122"/>
      <c r="AB556" s="114"/>
      <c r="AC556" s="122"/>
      <c r="AD556" s="114"/>
      <c r="AE556" s="27"/>
      <c r="AF556" s="114"/>
      <c r="AG556" t="s">
        <v>230</v>
      </c>
      <c r="AH556" t="s">
        <v>250</v>
      </c>
      <c r="AI556" s="1" t="str">
        <f t="shared" ref="AI556" ca="1" si="10206">IF(O555="","",O555)</f>
        <v/>
      </c>
      <c r="AK556" s="1"/>
      <c r="AM556" s="1"/>
      <c r="AO556" t="s">
        <v>230</v>
      </c>
      <c r="AP556" s="114"/>
      <c r="AQ556" t="str">
        <f t="shared" ca="1" si="9229"/>
        <v>\\(\\quad \\displaystyle  \\)</v>
      </c>
      <c r="AS556" s="114"/>
      <c r="AT556" s="114"/>
      <c r="AU556" s="114"/>
      <c r="AV556" s="114"/>
      <c r="AW556" s="114"/>
      <c r="AX556" s="114"/>
      <c r="AY556" s="114"/>
      <c r="AZ556" s="117"/>
      <c r="BG556" s="128"/>
      <c r="BH556" s="23">
        <f t="shared" ref="BH556" ca="1" si="10207">RANDBETWEEN(2,10)</f>
        <v>7</v>
      </c>
      <c r="BI556" s="120"/>
      <c r="BJ556" s="128"/>
      <c r="BK556" s="23">
        <f t="shared" ca="1" si="2496"/>
        <v>9</v>
      </c>
      <c r="BL556">
        <f t="shared" ref="BL556" ca="1" si="10208">BH556</f>
        <v>7</v>
      </c>
      <c r="BM556">
        <f t="shared" ref="BM556" ca="1" si="10209">BK556</f>
        <v>9</v>
      </c>
      <c r="BN556" s="114"/>
      <c r="BO556" s="114"/>
      <c r="BP556" s="114"/>
      <c r="BQ556" s="129"/>
      <c r="BR556" s="55">
        <f t="shared" ref="BR556" ca="1" si="10210">IF(BN555&gt;BO555,BH556,BK556)</f>
        <v>7</v>
      </c>
      <c r="BS556" s="114"/>
      <c r="BT556" s="129"/>
      <c r="BU556" s="55">
        <f t="shared" ref="BU556" ca="1" si="10211">IF(BN555&lt;BO555,BH556,BK556)</f>
        <v>9</v>
      </c>
      <c r="BV556" s="27">
        <f t="shared" ref="BV556" ca="1" si="10212">IF(BN555&gt;BO555,BL556,BM556)</f>
        <v>7</v>
      </c>
      <c r="BW556" s="27">
        <f t="shared" ref="BW556" ca="1" si="10213">IF(BN555&lt;BO555,BL556,BM556)</f>
        <v>9</v>
      </c>
      <c r="BX556" s="27">
        <f t="shared" ca="1" si="9269"/>
        <v>63</v>
      </c>
      <c r="BY556" s="114"/>
      <c r="BZ556" s="114"/>
      <c r="CA556">
        <f t="shared" ca="1" si="9271"/>
        <v>63</v>
      </c>
      <c r="CB556" s="25">
        <f t="shared" ref="CB556" ca="1" si="10214">CA556/GCD(CA555,CA556)</f>
        <v>9</v>
      </c>
      <c r="CD556" s="128"/>
      <c r="CE556" s="23">
        <f t="shared" ref="CE556" ca="1" si="10215">CB556</f>
        <v>9</v>
      </c>
      <c r="CF556" s="25"/>
      <c r="CG556"/>
      <c r="CH556" s="5"/>
      <c r="CK556" s="5"/>
    </row>
    <row r="557" spans="2:89" ht="32" customHeight="1" thickBot="1" x14ac:dyDescent="0.6">
      <c r="B557" s="61"/>
      <c r="C557" s="130" t="s">
        <v>220</v>
      </c>
      <c r="D557" s="114">
        <v>27</v>
      </c>
      <c r="E557" s="114">
        <f t="shared" ref="E557" ca="1" si="10216">BQ557</f>
        <v>6</v>
      </c>
      <c r="F557" s="60">
        <f t="shared" ca="1" si="9232"/>
        <v>3</v>
      </c>
      <c r="G557" s="114" t="s">
        <v>237</v>
      </c>
      <c r="H557" s="114">
        <f t="shared" ref="H557" ca="1" si="10217">BT557</f>
        <v>2</v>
      </c>
      <c r="I557" s="60">
        <f t="shared" ca="1" si="9234"/>
        <v>1</v>
      </c>
      <c r="J557" s="26"/>
      <c r="K557" s="114">
        <f t="shared" ref="K557" ca="1" si="10218">CD557</f>
        <v>15</v>
      </c>
      <c r="L557" s="58">
        <f t="shared" ca="1" si="9236"/>
        <v>3</v>
      </c>
      <c r="M557" s="118" t="str">
        <f t="shared" ref="M557" ca="1" si="10219">IF(L558=1,"=","")</f>
        <v/>
      </c>
      <c r="N557" s="54"/>
      <c r="O557" s="118" t="str">
        <f t="shared" ref="O557" ca="1" si="10220">IF(L557=0,K557,"")</f>
        <v/>
      </c>
      <c r="P557" s="118" t="s">
        <v>250</v>
      </c>
      <c r="Q557" s="121">
        <f t="shared" ref="Q557" ca="1" si="10221">IF(E557="","",E557)</f>
        <v>6</v>
      </c>
      <c r="R557" s="114" t="s">
        <v>249</v>
      </c>
      <c r="S557" s="122">
        <f t="shared" ref="S557" ca="1" si="10222">F557</f>
        <v>3</v>
      </c>
      <c r="T557" s="114" t="s">
        <v>216</v>
      </c>
      <c r="U557" s="122">
        <f t="shared" ref="U557" ca="1" si="10223">F558</f>
        <v>4</v>
      </c>
      <c r="V557" s="114" t="s">
        <v>217</v>
      </c>
      <c r="W557" s="120" t="str">
        <f t="shared" ref="W557" si="10224">G557</f>
        <v>　×　</v>
      </c>
      <c r="X557" s="56"/>
      <c r="Y557" s="121">
        <f t="shared" ref="Y557" ca="1" si="10225">IF(H557="","",H557)</f>
        <v>2</v>
      </c>
      <c r="Z557" s="114" t="s">
        <v>249</v>
      </c>
      <c r="AA557" s="122">
        <f t="shared" ref="AA557" ca="1" si="10226">I557</f>
        <v>1</v>
      </c>
      <c r="AB557" s="114" t="s">
        <v>216</v>
      </c>
      <c r="AC557" s="122">
        <f t="shared" ref="AC557" ca="1" si="10227">I558</f>
        <v>3</v>
      </c>
      <c r="AD557" s="114" t="s">
        <v>217</v>
      </c>
      <c r="AE557" s="27"/>
      <c r="AF557" s="114" t="s">
        <v>233</v>
      </c>
      <c r="AG557" t="s">
        <v>230</v>
      </c>
      <c r="AH557" t="s">
        <v>250</v>
      </c>
      <c r="AI557" s="1">
        <f t="shared" ref="AI557" ca="1" si="10228">IF(K557="","",K557)</f>
        <v>15</v>
      </c>
      <c r="AJ557" t="s">
        <v>249</v>
      </c>
      <c r="AK557" s="1">
        <f t="shared" ref="AK557" ca="1" si="10229">L557</f>
        <v>3</v>
      </c>
      <c r="AL557" t="s">
        <v>216</v>
      </c>
      <c r="AM557" s="1">
        <f t="shared" ref="AM557" ca="1" si="10230">L558</f>
        <v>4</v>
      </c>
      <c r="AN557" t="s">
        <v>217</v>
      </c>
      <c r="AO557" t="s">
        <v>230</v>
      </c>
      <c r="AP557" s="114" t="str">
        <f t="shared" ca="1" si="8833"/>
        <v>\\(\\quad \\displaystyle 6\\frac{3}{4}　×　2\\frac{1}{3}　=　 \\)</v>
      </c>
      <c r="AQ557" t="str">
        <f t="shared" ca="1" si="9229"/>
        <v>\\(\\quad \\displaystyle 15\\frac{3}{4} \\)</v>
      </c>
      <c r="AS557" s="114" t="str">
        <f t="shared" ref="AS557" ca="1" si="10231">AP557</f>
        <v>\\(\\quad \\displaystyle 6\\frac{3}{4}　×　2\\frac{1}{3}　=　 \\)</v>
      </c>
      <c r="AT557" s="114" t="str">
        <f t="shared" ref="AT557" ca="1" si="10232">IF(O557="",AQ557,AQ558)</f>
        <v>\\(\\quad \\displaystyle 15\\frac{3}{4} \\)</v>
      </c>
      <c r="AU557" s="114" t="s">
        <v>60</v>
      </c>
      <c r="AV557" s="115" t="s">
        <v>222</v>
      </c>
      <c r="AW557" s="115" t="str">
        <f t="shared" ref="AW557" ca="1" si="10233">AS557</f>
        <v>\\(\\quad \\displaystyle 6\\frac{3}{4}　×　2\\frac{1}{3}　=　 \\)</v>
      </c>
      <c r="AX557" s="115" t="str">
        <f t="shared" ref="AX557" ca="1" si="10234">AT557</f>
        <v>\\(\\quad \\displaystyle 15\\frac{3}{4} \\)</v>
      </c>
      <c r="AY557" s="115" t="s">
        <v>62</v>
      </c>
      <c r="AZ557" s="116" t="str">
        <f t="shared" ref="AZ557" ca="1" si="10235">"INSERT INTO "&amp;AU557&amp;"(tangen,question,answer,editor,date,count) VALUES('"&amp;AV557&amp;"','"&amp;AW557&amp;"','"&amp;AX557&amp;"','"&amp;AY557&amp;"',NOW(),0);"</f>
        <v>INSERT INTO math(tangen,question,answer,editor,date,count) VALUES('m3900','\\(\\quad \\displaystyle 6\\frac{3}{4}　×　2\\frac{1}{3}　=　 \\)','\\(\\quad \\displaystyle 15\\frac{3}{4} \\)','harazono',NOW(),0);</v>
      </c>
      <c r="BG557" s="128">
        <f t="shared" ref="BG557" ca="1" si="10236">RANDBETWEEN(2,6)</f>
        <v>6</v>
      </c>
      <c r="BH557" s="22">
        <f t="shared" ref="BH557" ca="1" si="10237">RANDBETWEEN(1,BH558-1)</f>
        <v>3</v>
      </c>
      <c r="BI557" s="120" t="s">
        <v>22</v>
      </c>
      <c r="BJ557" s="128">
        <f t="shared" ref="BJ557" ca="1" si="10238">RANDBETWEEN(1,BG557-1)</f>
        <v>2</v>
      </c>
      <c r="BK557" s="22">
        <f t="shared" ref="BK557" ca="1" si="10239">RANDBETWEEN(1,BK558-1)</f>
        <v>1</v>
      </c>
      <c r="BL557">
        <f t="shared" ref="BL557" ca="1" si="10240">(BH557+BG557*BH558)</f>
        <v>27</v>
      </c>
      <c r="BM557">
        <f t="shared" ref="BM557" ca="1" si="10241">BK557+BJ557*BK558</f>
        <v>7</v>
      </c>
      <c r="BN557" s="114">
        <f t="shared" ref="BN557" ca="1" si="10242">(BH557+BG557*BH558)/BH558</f>
        <v>6.75</v>
      </c>
      <c r="BO557" s="114">
        <f t="shared" ref="BO557" ca="1" si="10243">(BK557+BJ557*BK558)/BK558</f>
        <v>2.3333333333333335</v>
      </c>
      <c r="BP557" s="114" t="s">
        <v>26</v>
      </c>
      <c r="BQ557" s="129">
        <f t="shared" ref="BQ557" ca="1" si="10244">IF(BN557&gt;BO557,BG557,BJ557)</f>
        <v>6</v>
      </c>
      <c r="BR557" s="57">
        <f t="shared" ref="BR557" ca="1" si="10245">IF(BN557&gt;BO557,BH557,BK557)</f>
        <v>3</v>
      </c>
      <c r="BS557" s="114" t="str">
        <f t="shared" ref="BS557" si="10246">BI557</f>
        <v>×</v>
      </c>
      <c r="BT557" s="129">
        <f t="shared" ref="BT557" ca="1" si="10247">IF(BN557&lt;BO557,BG557,BJ557)</f>
        <v>2</v>
      </c>
      <c r="BU557" s="57">
        <f t="shared" ref="BU557" ca="1" si="10248">IF(BN557&lt;BO557,BH557,BK557)</f>
        <v>1</v>
      </c>
      <c r="BV557" s="27">
        <f t="shared" ref="BV557" ca="1" si="10249">IF(BN557&gt;BO557,BL557,BM557)</f>
        <v>27</v>
      </c>
      <c r="BW557" s="27">
        <f t="shared" ref="BW557" ca="1" si="10250">IF(BN557&lt;BO557,BL557,BM557)</f>
        <v>7</v>
      </c>
      <c r="BX557" s="58">
        <f t="shared" ca="1" si="9269"/>
        <v>189</v>
      </c>
      <c r="BY557" s="114" t="s">
        <v>26</v>
      </c>
      <c r="BZ557" s="114" t="str">
        <f t="shared" ref="BZ557" ca="1" si="10251">IF(BX557&lt;0,"-","")</f>
        <v/>
      </c>
      <c r="CA557" s="30">
        <f t="shared" ca="1" si="9271"/>
        <v>189</v>
      </c>
      <c r="CB557" s="24">
        <f t="shared" ref="CB557" ca="1" si="10252">CA557/GCD(CA557,CA558)</f>
        <v>63</v>
      </c>
      <c r="CD557" s="128">
        <f t="shared" ref="CD557" ca="1" si="10253">QUOTIENT(CB557,CB558)</f>
        <v>15</v>
      </c>
      <c r="CE557" s="57">
        <f t="shared" ref="CE557" ca="1" si="10254">MOD(CB557,CB558)</f>
        <v>3</v>
      </c>
      <c r="CF557" s="25"/>
      <c r="CG557"/>
      <c r="CH557" s="5"/>
      <c r="CK557" s="5"/>
    </row>
    <row r="558" spans="2:89" ht="32" customHeight="1" x14ac:dyDescent="0.55000000000000004">
      <c r="B558" s="61"/>
      <c r="C558" s="131"/>
      <c r="D558" s="114"/>
      <c r="E558" s="114"/>
      <c r="F558" s="59">
        <f t="shared" ca="1" si="9232"/>
        <v>4</v>
      </c>
      <c r="G558" s="114"/>
      <c r="H558" s="114"/>
      <c r="I558" s="59">
        <f t="shared" ca="1" si="9234"/>
        <v>3</v>
      </c>
      <c r="J558" s="26"/>
      <c r="K558" s="114"/>
      <c r="L558" s="27">
        <f t="shared" ca="1" si="9236"/>
        <v>4</v>
      </c>
      <c r="M558" s="118"/>
      <c r="N558" s="54"/>
      <c r="O558" s="118"/>
      <c r="P558" s="118"/>
      <c r="Q558" s="121"/>
      <c r="R558" s="114"/>
      <c r="S558" s="122"/>
      <c r="T558" s="114"/>
      <c r="U558" s="122"/>
      <c r="V558" s="114"/>
      <c r="W558" s="120"/>
      <c r="X558" s="56"/>
      <c r="Y558" s="121"/>
      <c r="Z558" s="114"/>
      <c r="AA558" s="122"/>
      <c r="AB558" s="114"/>
      <c r="AC558" s="122"/>
      <c r="AD558" s="114"/>
      <c r="AE558" s="27"/>
      <c r="AF558" s="114"/>
      <c r="AG558" t="s">
        <v>230</v>
      </c>
      <c r="AH558" t="s">
        <v>250</v>
      </c>
      <c r="AI558" s="1" t="str">
        <f t="shared" ref="AI558" ca="1" si="10255">IF(O557="","",O557)</f>
        <v/>
      </c>
      <c r="AK558" s="1"/>
      <c r="AM558" s="1"/>
      <c r="AO558" t="s">
        <v>230</v>
      </c>
      <c r="AP558" s="114"/>
      <c r="AQ558" t="str">
        <f t="shared" ca="1" si="9229"/>
        <v>\\(\\quad \\displaystyle  \\)</v>
      </c>
      <c r="AS558" s="114"/>
      <c r="AT558" s="114"/>
      <c r="AU558" s="114"/>
      <c r="AV558" s="114"/>
      <c r="AW558" s="114"/>
      <c r="AX558" s="114"/>
      <c r="AY558" s="114"/>
      <c r="AZ558" s="117"/>
      <c r="BG558" s="128"/>
      <c r="BH558" s="23">
        <f t="shared" ref="BH558" ca="1" si="10256">RANDBETWEEN(2,10)</f>
        <v>4</v>
      </c>
      <c r="BI558" s="120"/>
      <c r="BJ558" s="128"/>
      <c r="BK558" s="23">
        <f t="shared" ca="1" si="2496"/>
        <v>3</v>
      </c>
      <c r="BL558">
        <f t="shared" ref="BL558" ca="1" si="10257">BH558</f>
        <v>4</v>
      </c>
      <c r="BM558">
        <f t="shared" ref="BM558" ca="1" si="10258">BK558</f>
        <v>3</v>
      </c>
      <c r="BN558" s="114"/>
      <c r="BO558" s="114"/>
      <c r="BP558" s="114"/>
      <c r="BQ558" s="129"/>
      <c r="BR558" s="55">
        <f t="shared" ref="BR558" ca="1" si="10259">IF(BN557&gt;BO557,BH558,BK558)</f>
        <v>4</v>
      </c>
      <c r="BS558" s="114"/>
      <c r="BT558" s="129"/>
      <c r="BU558" s="55">
        <f t="shared" ref="BU558" ca="1" si="10260">IF(BN557&lt;BO557,BH558,BK558)</f>
        <v>3</v>
      </c>
      <c r="BV558" s="27">
        <f t="shared" ref="BV558" ca="1" si="10261">IF(BN557&gt;BO557,BL558,BM558)</f>
        <v>4</v>
      </c>
      <c r="BW558" s="27">
        <f t="shared" ref="BW558" ca="1" si="10262">IF(BN557&lt;BO557,BL558,BM558)</f>
        <v>3</v>
      </c>
      <c r="BX558" s="27">
        <f t="shared" ca="1" si="9269"/>
        <v>12</v>
      </c>
      <c r="BY558" s="114"/>
      <c r="BZ558" s="114"/>
      <c r="CA558">
        <f t="shared" ca="1" si="9271"/>
        <v>12</v>
      </c>
      <c r="CB558" s="25">
        <f t="shared" ref="CB558" ca="1" si="10263">CA558/GCD(CA557,CA558)</f>
        <v>4</v>
      </c>
      <c r="CD558" s="128"/>
      <c r="CE558" s="23">
        <f t="shared" ref="CE558" ca="1" si="10264">CB558</f>
        <v>4</v>
      </c>
      <c r="CF558" s="25"/>
      <c r="CG558"/>
      <c r="CH558" s="5"/>
      <c r="CK558" s="5"/>
    </row>
    <row r="559" spans="2:89" ht="32" customHeight="1" thickBot="1" x14ac:dyDescent="0.6">
      <c r="B559" s="61"/>
      <c r="C559" s="130" t="s">
        <v>220</v>
      </c>
      <c r="D559" s="114">
        <v>28</v>
      </c>
      <c r="E559" s="114">
        <f t="shared" ref="E559" ca="1" si="10265">BQ559</f>
        <v>6</v>
      </c>
      <c r="F559" s="60">
        <f t="shared" ca="1" si="9232"/>
        <v>1</v>
      </c>
      <c r="G559" s="114" t="s">
        <v>237</v>
      </c>
      <c r="H559" s="114">
        <f t="shared" ref="H559" ca="1" si="10266">BT559</f>
        <v>4</v>
      </c>
      <c r="I559" s="60">
        <f t="shared" ca="1" si="9234"/>
        <v>2</v>
      </c>
      <c r="J559" s="26"/>
      <c r="K559" s="114">
        <f t="shared" ref="K559" ca="1" si="10267">CD559</f>
        <v>25</v>
      </c>
      <c r="L559" s="58">
        <f t="shared" ca="1" si="9236"/>
        <v>31</v>
      </c>
      <c r="M559" s="118" t="str">
        <f t="shared" ref="M559" ca="1" si="10268">IF(L560=1,"=","")</f>
        <v/>
      </c>
      <c r="N559" s="54"/>
      <c r="O559" s="118" t="str">
        <f t="shared" ref="O559" ca="1" si="10269">IF(L559=0,K559,"")</f>
        <v/>
      </c>
      <c r="P559" s="118" t="s">
        <v>250</v>
      </c>
      <c r="Q559" s="121">
        <f t="shared" ref="Q559" ca="1" si="10270">IF(E559="","",E559)</f>
        <v>6</v>
      </c>
      <c r="R559" s="114" t="s">
        <v>249</v>
      </c>
      <c r="S559" s="122">
        <f t="shared" ref="S559" ca="1" si="10271">F559</f>
        <v>1</v>
      </c>
      <c r="T559" s="114" t="s">
        <v>216</v>
      </c>
      <c r="U559" s="122">
        <f t="shared" ref="U559" ca="1" si="10272">F560</f>
        <v>8</v>
      </c>
      <c r="V559" s="114" t="s">
        <v>217</v>
      </c>
      <c r="W559" s="120" t="str">
        <f t="shared" ref="W559" si="10273">G559</f>
        <v>　×　</v>
      </c>
      <c r="X559" s="56"/>
      <c r="Y559" s="121">
        <f t="shared" ref="Y559" ca="1" si="10274">IF(H559="","",H559)</f>
        <v>4</v>
      </c>
      <c r="Z559" s="114" t="s">
        <v>249</v>
      </c>
      <c r="AA559" s="122">
        <f t="shared" ref="AA559" ca="1" si="10275">I559</f>
        <v>2</v>
      </c>
      <c r="AB559" s="114" t="s">
        <v>216</v>
      </c>
      <c r="AC559" s="122">
        <f t="shared" ref="AC559" ca="1" si="10276">I560</f>
        <v>9</v>
      </c>
      <c r="AD559" s="114" t="s">
        <v>217</v>
      </c>
      <c r="AE559" s="27"/>
      <c r="AF559" s="114" t="s">
        <v>233</v>
      </c>
      <c r="AG559" t="s">
        <v>230</v>
      </c>
      <c r="AH559" t="s">
        <v>250</v>
      </c>
      <c r="AI559" s="1">
        <f t="shared" ref="AI559" ca="1" si="10277">IF(K559="","",K559)</f>
        <v>25</v>
      </c>
      <c r="AJ559" t="s">
        <v>249</v>
      </c>
      <c r="AK559" s="1">
        <f t="shared" ref="AK559" ca="1" si="10278">L559</f>
        <v>31</v>
      </c>
      <c r="AL559" t="s">
        <v>216</v>
      </c>
      <c r="AM559" s="1">
        <f t="shared" ref="AM559" ca="1" si="10279">L560</f>
        <v>36</v>
      </c>
      <c r="AN559" t="s">
        <v>217</v>
      </c>
      <c r="AO559" t="s">
        <v>230</v>
      </c>
      <c r="AP559" s="114" t="str">
        <f t="shared" ca="1" si="8833"/>
        <v>\\(\\quad \\displaystyle 6\\frac{1}{8}　×　4\\frac{2}{9}　=　 \\)</v>
      </c>
      <c r="AQ559" t="str">
        <f t="shared" ca="1" si="9229"/>
        <v>\\(\\quad \\displaystyle 25\\frac{31}{36} \\)</v>
      </c>
      <c r="AS559" s="114" t="str">
        <f t="shared" ref="AS559" ca="1" si="10280">AP559</f>
        <v>\\(\\quad \\displaystyle 6\\frac{1}{8}　×　4\\frac{2}{9}　=　 \\)</v>
      </c>
      <c r="AT559" s="114" t="str">
        <f t="shared" ref="AT559" ca="1" si="10281">IF(O559="",AQ559,AQ560)</f>
        <v>\\(\\quad \\displaystyle 25\\frac{31}{36} \\)</v>
      </c>
      <c r="AU559" s="114" t="s">
        <v>60</v>
      </c>
      <c r="AV559" s="115" t="s">
        <v>222</v>
      </c>
      <c r="AW559" s="115" t="str">
        <f t="shared" ref="AW559" ca="1" si="10282">AS559</f>
        <v>\\(\\quad \\displaystyle 6\\frac{1}{8}　×　4\\frac{2}{9}　=　 \\)</v>
      </c>
      <c r="AX559" s="115" t="str">
        <f t="shared" ref="AX559" ca="1" si="10283">AT559</f>
        <v>\\(\\quad \\displaystyle 25\\frac{31}{36} \\)</v>
      </c>
      <c r="AY559" s="115" t="s">
        <v>62</v>
      </c>
      <c r="AZ559" s="116" t="str">
        <f t="shared" ref="AZ559" ca="1" si="10284">"INSERT INTO "&amp;AU559&amp;"(tangen,question,answer,editor,date,count) VALUES('"&amp;AV559&amp;"','"&amp;AW559&amp;"','"&amp;AX559&amp;"','"&amp;AY559&amp;"',NOW(),0);"</f>
        <v>INSERT INTO math(tangen,question,answer,editor,date,count) VALUES('m3900','\\(\\quad \\displaystyle 6\\frac{1}{8}　×　4\\frac{2}{9}　=　 \\)','\\(\\quad \\displaystyle 25\\frac{31}{36} \\)','harazono',NOW(),0);</v>
      </c>
      <c r="BG559" s="128">
        <f t="shared" ref="BG559" ca="1" si="10285">RANDBETWEEN(2,6)</f>
        <v>6</v>
      </c>
      <c r="BH559" s="22">
        <f t="shared" ref="BH559" ca="1" si="10286">RANDBETWEEN(1,BH560-1)</f>
        <v>1</v>
      </c>
      <c r="BI559" s="120" t="s">
        <v>22</v>
      </c>
      <c r="BJ559" s="128">
        <f t="shared" ref="BJ559" ca="1" si="10287">RANDBETWEEN(1,BG559-1)</f>
        <v>4</v>
      </c>
      <c r="BK559" s="22">
        <f t="shared" ref="BK559" ca="1" si="10288">RANDBETWEEN(1,BK560-1)</f>
        <v>2</v>
      </c>
      <c r="BL559">
        <f t="shared" ref="BL559" ca="1" si="10289">(BH559+BG559*BH560)</f>
        <v>49</v>
      </c>
      <c r="BM559">
        <f t="shared" ref="BM559" ca="1" si="10290">BK559+BJ559*BK560</f>
        <v>38</v>
      </c>
      <c r="BN559" s="114">
        <f t="shared" ref="BN559" ca="1" si="10291">(BH559+BG559*BH560)/BH560</f>
        <v>6.125</v>
      </c>
      <c r="BO559" s="114">
        <f t="shared" ref="BO559" ca="1" si="10292">(BK559+BJ559*BK560)/BK560</f>
        <v>4.2222222222222223</v>
      </c>
      <c r="BP559" s="114" t="s">
        <v>26</v>
      </c>
      <c r="BQ559" s="129">
        <f t="shared" ref="BQ559" ca="1" si="10293">IF(BN559&gt;BO559,BG559,BJ559)</f>
        <v>6</v>
      </c>
      <c r="BR559" s="57">
        <f t="shared" ref="BR559" ca="1" si="10294">IF(BN559&gt;BO559,BH559,BK559)</f>
        <v>1</v>
      </c>
      <c r="BS559" s="114" t="str">
        <f t="shared" ref="BS559" si="10295">BI559</f>
        <v>×</v>
      </c>
      <c r="BT559" s="129">
        <f t="shared" ref="BT559" ca="1" si="10296">IF(BN559&lt;BO559,BG559,BJ559)</f>
        <v>4</v>
      </c>
      <c r="BU559" s="57">
        <f t="shared" ref="BU559" ca="1" si="10297">IF(BN559&lt;BO559,BH559,BK559)</f>
        <v>2</v>
      </c>
      <c r="BV559" s="27">
        <f t="shared" ref="BV559" ca="1" si="10298">IF(BN559&gt;BO559,BL559,BM559)</f>
        <v>49</v>
      </c>
      <c r="BW559" s="27">
        <f t="shared" ref="BW559" ca="1" si="10299">IF(BN559&lt;BO559,BL559,BM559)</f>
        <v>38</v>
      </c>
      <c r="BX559" s="58">
        <f t="shared" ca="1" si="9269"/>
        <v>1862</v>
      </c>
      <c r="BY559" s="114" t="s">
        <v>26</v>
      </c>
      <c r="BZ559" s="114" t="str">
        <f t="shared" ref="BZ559" ca="1" si="10300">IF(BX559&lt;0,"-","")</f>
        <v/>
      </c>
      <c r="CA559" s="30">
        <f t="shared" ca="1" si="9271"/>
        <v>1862</v>
      </c>
      <c r="CB559" s="24">
        <f t="shared" ref="CB559" ca="1" si="10301">CA559/GCD(CA559,CA560)</f>
        <v>931</v>
      </c>
      <c r="CD559" s="128">
        <f t="shared" ref="CD559" ca="1" si="10302">QUOTIENT(CB559,CB560)</f>
        <v>25</v>
      </c>
      <c r="CE559" s="57">
        <f t="shared" ref="CE559" ca="1" si="10303">MOD(CB559,CB560)</f>
        <v>31</v>
      </c>
      <c r="CF559" s="25"/>
      <c r="CG559"/>
      <c r="CH559" s="5"/>
      <c r="CK559" s="5"/>
    </row>
    <row r="560" spans="2:89" ht="32" customHeight="1" x14ac:dyDescent="0.55000000000000004">
      <c r="B560" s="61"/>
      <c r="C560" s="131"/>
      <c r="D560" s="114"/>
      <c r="E560" s="114"/>
      <c r="F560" s="59">
        <f t="shared" ca="1" si="9232"/>
        <v>8</v>
      </c>
      <c r="G560" s="114"/>
      <c r="H560" s="114"/>
      <c r="I560" s="59">
        <f t="shared" ca="1" si="9234"/>
        <v>9</v>
      </c>
      <c r="J560" s="26"/>
      <c r="K560" s="114"/>
      <c r="L560" s="27">
        <f t="shared" ca="1" si="9236"/>
        <v>36</v>
      </c>
      <c r="M560" s="118"/>
      <c r="N560" s="54"/>
      <c r="O560" s="118"/>
      <c r="P560" s="118"/>
      <c r="Q560" s="121"/>
      <c r="R560" s="114"/>
      <c r="S560" s="122"/>
      <c r="T560" s="114"/>
      <c r="U560" s="122"/>
      <c r="V560" s="114"/>
      <c r="W560" s="120"/>
      <c r="X560" s="56"/>
      <c r="Y560" s="121"/>
      <c r="Z560" s="114"/>
      <c r="AA560" s="122"/>
      <c r="AB560" s="114"/>
      <c r="AC560" s="122"/>
      <c r="AD560" s="114"/>
      <c r="AE560" s="27"/>
      <c r="AF560" s="114"/>
      <c r="AG560" t="s">
        <v>230</v>
      </c>
      <c r="AH560" t="s">
        <v>250</v>
      </c>
      <c r="AI560" s="1" t="str">
        <f t="shared" ref="AI560" ca="1" si="10304">IF(O559="","",O559)</f>
        <v/>
      </c>
      <c r="AK560" s="1"/>
      <c r="AM560" s="1"/>
      <c r="AO560" t="s">
        <v>230</v>
      </c>
      <c r="AP560" s="114"/>
      <c r="AQ560" t="str">
        <f t="shared" ca="1" si="9229"/>
        <v>\\(\\quad \\displaystyle  \\)</v>
      </c>
      <c r="AS560" s="114"/>
      <c r="AT560" s="114"/>
      <c r="AU560" s="114"/>
      <c r="AV560" s="114"/>
      <c r="AW560" s="114"/>
      <c r="AX560" s="114"/>
      <c r="AY560" s="114"/>
      <c r="AZ560" s="117"/>
      <c r="BG560" s="128"/>
      <c r="BH560" s="23">
        <f t="shared" ref="BH560" ca="1" si="10305">RANDBETWEEN(2,10)</f>
        <v>8</v>
      </c>
      <c r="BI560" s="120"/>
      <c r="BJ560" s="128"/>
      <c r="BK560" s="23">
        <f t="shared" ca="1" si="2496"/>
        <v>9</v>
      </c>
      <c r="BL560">
        <f t="shared" ref="BL560" ca="1" si="10306">BH560</f>
        <v>8</v>
      </c>
      <c r="BM560">
        <f t="shared" ref="BM560" ca="1" si="10307">BK560</f>
        <v>9</v>
      </c>
      <c r="BN560" s="114"/>
      <c r="BO560" s="114"/>
      <c r="BP560" s="114"/>
      <c r="BQ560" s="129"/>
      <c r="BR560" s="55">
        <f t="shared" ref="BR560" ca="1" si="10308">IF(BN559&gt;BO559,BH560,BK560)</f>
        <v>8</v>
      </c>
      <c r="BS560" s="114"/>
      <c r="BT560" s="129"/>
      <c r="BU560" s="55">
        <f t="shared" ref="BU560" ca="1" si="10309">IF(BN559&lt;BO559,BH560,BK560)</f>
        <v>9</v>
      </c>
      <c r="BV560" s="27">
        <f t="shared" ref="BV560" ca="1" si="10310">IF(BN559&gt;BO559,BL560,BM560)</f>
        <v>8</v>
      </c>
      <c r="BW560" s="27">
        <f t="shared" ref="BW560" ca="1" si="10311">IF(BN559&lt;BO559,BL560,BM560)</f>
        <v>9</v>
      </c>
      <c r="BX560" s="27">
        <f t="shared" ca="1" si="9269"/>
        <v>72</v>
      </c>
      <c r="BY560" s="114"/>
      <c r="BZ560" s="114"/>
      <c r="CA560">
        <f t="shared" ca="1" si="9271"/>
        <v>72</v>
      </c>
      <c r="CB560" s="25">
        <f t="shared" ref="CB560" ca="1" si="10312">CA560/GCD(CA559,CA560)</f>
        <v>36</v>
      </c>
      <c r="CD560" s="128"/>
      <c r="CE560" s="23">
        <f t="shared" ref="CE560" ca="1" si="10313">CB560</f>
        <v>36</v>
      </c>
      <c r="CF560" s="25"/>
      <c r="CG560"/>
      <c r="CH560" s="5"/>
      <c r="CK560" s="5"/>
    </row>
    <row r="561" spans="2:89" ht="32" customHeight="1" thickBot="1" x14ac:dyDescent="0.6">
      <c r="B561" s="61"/>
      <c r="C561" s="130" t="s">
        <v>220</v>
      </c>
      <c r="D561" s="114">
        <v>29</v>
      </c>
      <c r="E561" s="114">
        <f t="shared" ref="E561" ca="1" si="10314">BQ561</f>
        <v>6</v>
      </c>
      <c r="F561" s="60">
        <f t="shared" ca="1" si="9232"/>
        <v>5</v>
      </c>
      <c r="G561" s="114" t="s">
        <v>237</v>
      </c>
      <c r="H561" s="114">
        <f t="shared" ref="H561" ca="1" si="10315">BT561</f>
        <v>2</v>
      </c>
      <c r="I561" s="60">
        <f t="shared" ca="1" si="9234"/>
        <v>1</v>
      </c>
      <c r="J561" s="26"/>
      <c r="K561" s="114">
        <f t="shared" ref="K561" ca="1" si="10316">CD561</f>
        <v>17</v>
      </c>
      <c r="L561" s="58">
        <f t="shared" ca="1" si="9236"/>
        <v>1</v>
      </c>
      <c r="M561" s="118" t="str">
        <f t="shared" ref="M561" ca="1" si="10317">IF(L562=1,"=","")</f>
        <v/>
      </c>
      <c r="N561" s="54"/>
      <c r="O561" s="118" t="str">
        <f t="shared" ref="O561" ca="1" si="10318">IF(L561=0,K561,"")</f>
        <v/>
      </c>
      <c r="P561" s="118" t="s">
        <v>250</v>
      </c>
      <c r="Q561" s="121">
        <f t="shared" ref="Q561" ca="1" si="10319">IF(E561="","",E561)</f>
        <v>6</v>
      </c>
      <c r="R561" s="114" t="s">
        <v>249</v>
      </c>
      <c r="S561" s="122">
        <f t="shared" ref="S561" ca="1" si="10320">F561</f>
        <v>5</v>
      </c>
      <c r="T561" s="114" t="s">
        <v>216</v>
      </c>
      <c r="U561" s="122">
        <f t="shared" ref="U561" ca="1" si="10321">F562</f>
        <v>6</v>
      </c>
      <c r="V561" s="114" t="s">
        <v>217</v>
      </c>
      <c r="W561" s="120" t="str">
        <f t="shared" ref="W561" si="10322">G561</f>
        <v>　×　</v>
      </c>
      <c r="X561" s="56"/>
      <c r="Y561" s="121">
        <f t="shared" ref="Y561" ca="1" si="10323">IF(H561="","",H561)</f>
        <v>2</v>
      </c>
      <c r="Z561" s="114" t="s">
        <v>249</v>
      </c>
      <c r="AA561" s="122">
        <f t="shared" ref="AA561" ca="1" si="10324">I561</f>
        <v>1</v>
      </c>
      <c r="AB561" s="114" t="s">
        <v>216</v>
      </c>
      <c r="AC561" s="122">
        <f t="shared" ref="AC561" ca="1" si="10325">I562</f>
        <v>2</v>
      </c>
      <c r="AD561" s="114" t="s">
        <v>217</v>
      </c>
      <c r="AE561" s="27"/>
      <c r="AF561" s="114" t="s">
        <v>233</v>
      </c>
      <c r="AG561" t="s">
        <v>230</v>
      </c>
      <c r="AH561" t="s">
        <v>250</v>
      </c>
      <c r="AI561" s="1">
        <f t="shared" ref="AI561" ca="1" si="10326">IF(K561="","",K561)</f>
        <v>17</v>
      </c>
      <c r="AJ561" t="s">
        <v>249</v>
      </c>
      <c r="AK561" s="1">
        <f t="shared" ref="AK561" ca="1" si="10327">L561</f>
        <v>1</v>
      </c>
      <c r="AL561" t="s">
        <v>216</v>
      </c>
      <c r="AM561" s="1">
        <f t="shared" ref="AM561" ca="1" si="10328">L562</f>
        <v>12</v>
      </c>
      <c r="AN561" t="s">
        <v>217</v>
      </c>
      <c r="AO561" t="s">
        <v>230</v>
      </c>
      <c r="AP561" s="114" t="str">
        <f t="shared" ref="AP561:AP623" ca="1" si="10329">P561&amp;Q561&amp;R561&amp;S561&amp;T561&amp;U561&amp;V561&amp;W561&amp;X561&amp;Y561&amp;Z561&amp;AA561&amp;AB561&amp;AC561&amp;AD561&amp;AE561&amp;AF561&amp;AG561</f>
        <v>\\(\\quad \\displaystyle 6\\frac{5}{6}　×　2\\frac{1}{2}　=　 \\)</v>
      </c>
      <c r="AQ561" t="str">
        <f t="shared" ca="1" si="9229"/>
        <v>\\(\\quad \\displaystyle 17\\frac{1}{12} \\)</v>
      </c>
      <c r="AS561" s="114" t="str">
        <f t="shared" ref="AS561" ca="1" si="10330">AP561</f>
        <v>\\(\\quad \\displaystyle 6\\frac{5}{6}　×　2\\frac{1}{2}　=　 \\)</v>
      </c>
      <c r="AT561" s="114" t="str">
        <f t="shared" ref="AT561" ca="1" si="10331">IF(O561="",AQ561,AQ562)</f>
        <v>\\(\\quad \\displaystyle 17\\frac{1}{12} \\)</v>
      </c>
      <c r="AU561" s="114" t="s">
        <v>60</v>
      </c>
      <c r="AV561" s="115" t="s">
        <v>222</v>
      </c>
      <c r="AW561" s="115" t="str">
        <f t="shared" ref="AW561" ca="1" si="10332">AS561</f>
        <v>\\(\\quad \\displaystyle 6\\frac{5}{6}　×　2\\frac{1}{2}　=　 \\)</v>
      </c>
      <c r="AX561" s="115" t="str">
        <f t="shared" ref="AX561" ca="1" si="10333">AT561</f>
        <v>\\(\\quad \\displaystyle 17\\frac{1}{12} \\)</v>
      </c>
      <c r="AY561" s="115" t="s">
        <v>62</v>
      </c>
      <c r="AZ561" s="116" t="str">
        <f t="shared" ref="AZ561" ca="1" si="10334">"INSERT INTO "&amp;AU561&amp;"(tangen,question,answer,editor,date,count) VALUES('"&amp;AV561&amp;"','"&amp;AW561&amp;"','"&amp;AX561&amp;"','"&amp;AY561&amp;"',NOW(),0);"</f>
        <v>INSERT INTO math(tangen,question,answer,editor,date,count) VALUES('m3900','\\(\\quad \\displaystyle 6\\frac{5}{6}　×　2\\frac{1}{2}　=　 \\)','\\(\\quad \\displaystyle 17\\frac{1}{12} \\)','harazono',NOW(),0);</v>
      </c>
      <c r="BG561" s="128">
        <f t="shared" ref="BG561" ca="1" si="10335">RANDBETWEEN(2,6)</f>
        <v>6</v>
      </c>
      <c r="BH561" s="22">
        <f t="shared" ref="BH561" ca="1" si="10336">RANDBETWEEN(1,BH562-1)</f>
        <v>5</v>
      </c>
      <c r="BI561" s="120" t="s">
        <v>22</v>
      </c>
      <c r="BJ561" s="128">
        <f t="shared" ref="BJ561" ca="1" si="10337">RANDBETWEEN(1,BG561-1)</f>
        <v>2</v>
      </c>
      <c r="BK561" s="22">
        <f t="shared" ref="BK561" ca="1" si="10338">RANDBETWEEN(1,BK562-1)</f>
        <v>1</v>
      </c>
      <c r="BL561">
        <f t="shared" ref="BL561" ca="1" si="10339">(BH561+BG561*BH562)</f>
        <v>41</v>
      </c>
      <c r="BM561">
        <f t="shared" ref="BM561" ca="1" si="10340">BK561+BJ561*BK562</f>
        <v>5</v>
      </c>
      <c r="BN561" s="114">
        <f t="shared" ref="BN561" ca="1" si="10341">(BH561+BG561*BH562)/BH562</f>
        <v>6.833333333333333</v>
      </c>
      <c r="BO561" s="114">
        <f t="shared" ref="BO561" ca="1" si="10342">(BK561+BJ561*BK562)/BK562</f>
        <v>2.5</v>
      </c>
      <c r="BP561" s="114" t="s">
        <v>26</v>
      </c>
      <c r="BQ561" s="129">
        <f t="shared" ref="BQ561" ca="1" si="10343">IF(BN561&gt;BO561,BG561,BJ561)</f>
        <v>6</v>
      </c>
      <c r="BR561" s="57">
        <f t="shared" ref="BR561" ca="1" si="10344">IF(BN561&gt;BO561,BH561,BK561)</f>
        <v>5</v>
      </c>
      <c r="BS561" s="114" t="str">
        <f t="shared" ref="BS561" si="10345">BI561</f>
        <v>×</v>
      </c>
      <c r="BT561" s="129">
        <f t="shared" ref="BT561" ca="1" si="10346">IF(BN561&lt;BO561,BG561,BJ561)</f>
        <v>2</v>
      </c>
      <c r="BU561" s="57">
        <f t="shared" ref="BU561" ca="1" si="10347">IF(BN561&lt;BO561,BH561,BK561)</f>
        <v>1</v>
      </c>
      <c r="BV561" s="27">
        <f t="shared" ref="BV561" ca="1" si="10348">IF(BN561&gt;BO561,BL561,BM561)</f>
        <v>41</v>
      </c>
      <c r="BW561" s="27">
        <f t="shared" ref="BW561" ca="1" si="10349">IF(BN561&lt;BO561,BL561,BM561)</f>
        <v>5</v>
      </c>
      <c r="BX561" s="58">
        <f t="shared" ca="1" si="9269"/>
        <v>205</v>
      </c>
      <c r="BY561" s="114" t="s">
        <v>26</v>
      </c>
      <c r="BZ561" s="114" t="str">
        <f t="shared" ref="BZ561" ca="1" si="10350">IF(BX561&lt;0,"-","")</f>
        <v/>
      </c>
      <c r="CA561" s="30">
        <f t="shared" ca="1" si="9271"/>
        <v>205</v>
      </c>
      <c r="CB561" s="24">
        <f t="shared" ref="CB561" ca="1" si="10351">CA561/GCD(CA561,CA562)</f>
        <v>205</v>
      </c>
      <c r="CD561" s="128">
        <f t="shared" ref="CD561" ca="1" si="10352">QUOTIENT(CB561,CB562)</f>
        <v>17</v>
      </c>
      <c r="CE561" s="57">
        <f t="shared" ref="CE561" ca="1" si="10353">MOD(CB561,CB562)</f>
        <v>1</v>
      </c>
      <c r="CF561" s="25"/>
      <c r="CG561"/>
      <c r="CH561" s="5"/>
      <c r="CK561" s="5"/>
    </row>
    <row r="562" spans="2:89" ht="32" customHeight="1" x14ac:dyDescent="0.55000000000000004">
      <c r="B562" s="61"/>
      <c r="C562" s="131"/>
      <c r="D562" s="114"/>
      <c r="E562" s="114"/>
      <c r="F562" s="59">
        <f t="shared" ca="1" si="9232"/>
        <v>6</v>
      </c>
      <c r="G562" s="114"/>
      <c r="H562" s="114"/>
      <c r="I562" s="59">
        <f t="shared" ca="1" si="9234"/>
        <v>2</v>
      </c>
      <c r="J562" s="26"/>
      <c r="K562" s="114"/>
      <c r="L562" s="27">
        <f t="shared" ca="1" si="9236"/>
        <v>12</v>
      </c>
      <c r="M562" s="118"/>
      <c r="N562" s="54"/>
      <c r="O562" s="118"/>
      <c r="P562" s="118"/>
      <c r="Q562" s="121"/>
      <c r="R562" s="114"/>
      <c r="S562" s="122"/>
      <c r="T562" s="114"/>
      <c r="U562" s="122"/>
      <c r="V562" s="114"/>
      <c r="W562" s="120"/>
      <c r="X562" s="56"/>
      <c r="Y562" s="121"/>
      <c r="Z562" s="114"/>
      <c r="AA562" s="122"/>
      <c r="AB562" s="114"/>
      <c r="AC562" s="122"/>
      <c r="AD562" s="114"/>
      <c r="AE562" s="27"/>
      <c r="AF562" s="114"/>
      <c r="AG562" t="s">
        <v>230</v>
      </c>
      <c r="AH562" t="s">
        <v>250</v>
      </c>
      <c r="AI562" s="1" t="str">
        <f t="shared" ref="AI562" ca="1" si="10354">IF(O561="","",O561)</f>
        <v/>
      </c>
      <c r="AK562" s="1"/>
      <c r="AM562" s="1"/>
      <c r="AO562" t="s">
        <v>230</v>
      </c>
      <c r="AP562" s="114"/>
      <c r="AQ562" t="str">
        <f t="shared" ca="1" si="9229"/>
        <v>\\(\\quad \\displaystyle  \\)</v>
      </c>
      <c r="AS562" s="114"/>
      <c r="AT562" s="114"/>
      <c r="AU562" s="114"/>
      <c r="AV562" s="114"/>
      <c r="AW562" s="114"/>
      <c r="AX562" s="114"/>
      <c r="AY562" s="114"/>
      <c r="AZ562" s="117"/>
      <c r="BG562" s="128"/>
      <c r="BH562" s="23">
        <f t="shared" ref="BH562" ca="1" si="10355">RANDBETWEEN(2,10)</f>
        <v>6</v>
      </c>
      <c r="BI562" s="120"/>
      <c r="BJ562" s="128"/>
      <c r="BK562" s="23">
        <f t="shared" ca="1" si="2496"/>
        <v>2</v>
      </c>
      <c r="BL562">
        <f t="shared" ref="BL562" ca="1" si="10356">BH562</f>
        <v>6</v>
      </c>
      <c r="BM562">
        <f t="shared" ref="BM562" ca="1" si="10357">BK562</f>
        <v>2</v>
      </c>
      <c r="BN562" s="114"/>
      <c r="BO562" s="114"/>
      <c r="BP562" s="114"/>
      <c r="BQ562" s="129"/>
      <c r="BR562" s="55">
        <f t="shared" ref="BR562" ca="1" si="10358">IF(BN561&gt;BO561,BH562,BK562)</f>
        <v>6</v>
      </c>
      <c r="BS562" s="114"/>
      <c r="BT562" s="129"/>
      <c r="BU562" s="55">
        <f t="shared" ref="BU562" ca="1" si="10359">IF(BN561&lt;BO561,BH562,BK562)</f>
        <v>2</v>
      </c>
      <c r="BV562" s="27">
        <f t="shared" ref="BV562" ca="1" si="10360">IF(BN561&gt;BO561,BL562,BM562)</f>
        <v>6</v>
      </c>
      <c r="BW562" s="27">
        <f t="shared" ref="BW562" ca="1" si="10361">IF(BN561&lt;BO561,BL562,BM562)</f>
        <v>2</v>
      </c>
      <c r="BX562" s="27">
        <f t="shared" ca="1" si="9269"/>
        <v>12</v>
      </c>
      <c r="BY562" s="114"/>
      <c r="BZ562" s="114"/>
      <c r="CA562">
        <f t="shared" ca="1" si="9271"/>
        <v>12</v>
      </c>
      <c r="CB562" s="25">
        <f t="shared" ref="CB562" ca="1" si="10362">CA562/GCD(CA561,CA562)</f>
        <v>12</v>
      </c>
      <c r="CD562" s="128"/>
      <c r="CE562" s="23">
        <f t="shared" ref="CE562" ca="1" si="10363">CB562</f>
        <v>12</v>
      </c>
      <c r="CF562" s="25"/>
      <c r="CG562"/>
      <c r="CH562" s="5"/>
      <c r="CK562" s="5"/>
    </row>
    <row r="563" spans="2:89" ht="32" customHeight="1" thickBot="1" x14ac:dyDescent="0.6">
      <c r="B563" s="61"/>
      <c r="C563" s="130" t="s">
        <v>220</v>
      </c>
      <c r="D563" s="114">
        <v>30</v>
      </c>
      <c r="E563" s="114">
        <f t="shared" ref="E563" ca="1" si="10364">BQ563</f>
        <v>6</v>
      </c>
      <c r="F563" s="60">
        <f t="shared" ca="1" si="9232"/>
        <v>1</v>
      </c>
      <c r="G563" s="114" t="s">
        <v>237</v>
      </c>
      <c r="H563" s="114">
        <f t="shared" ref="H563" ca="1" si="10365">BT563</f>
        <v>3</v>
      </c>
      <c r="I563" s="60">
        <f t="shared" ca="1" si="9234"/>
        <v>1</v>
      </c>
      <c r="J563" s="26"/>
      <c r="K563" s="114">
        <f t="shared" ref="K563" ca="1" si="10366">CD563</f>
        <v>20</v>
      </c>
      <c r="L563" s="58">
        <f t="shared" ca="1" si="9236"/>
        <v>5</v>
      </c>
      <c r="M563" s="118" t="str">
        <f t="shared" ref="M563" ca="1" si="10367">IF(L564=1,"=","")</f>
        <v/>
      </c>
      <c r="N563" s="54"/>
      <c r="O563" s="118" t="str">
        <f t="shared" ref="O563" ca="1" si="10368">IF(L563=0,K563,"")</f>
        <v/>
      </c>
      <c r="P563" s="118" t="s">
        <v>250</v>
      </c>
      <c r="Q563" s="121">
        <f t="shared" ref="Q563" ca="1" si="10369">IF(E563="","",E563)</f>
        <v>6</v>
      </c>
      <c r="R563" s="114" t="s">
        <v>249</v>
      </c>
      <c r="S563" s="122">
        <f t="shared" ref="S563" ca="1" si="10370">F563</f>
        <v>1</v>
      </c>
      <c r="T563" s="114" t="s">
        <v>216</v>
      </c>
      <c r="U563" s="122">
        <f t="shared" ref="U563" ca="1" si="10371">F564</f>
        <v>2</v>
      </c>
      <c r="V563" s="114" t="s">
        <v>217</v>
      </c>
      <c r="W563" s="120" t="str">
        <f t="shared" ref="W563" si="10372">G563</f>
        <v>　×　</v>
      </c>
      <c r="X563" s="56"/>
      <c r="Y563" s="121">
        <f t="shared" ref="Y563" ca="1" si="10373">IF(H563="","",H563)</f>
        <v>3</v>
      </c>
      <c r="Z563" s="114" t="s">
        <v>249</v>
      </c>
      <c r="AA563" s="122">
        <f t="shared" ref="AA563" ca="1" si="10374">I563</f>
        <v>1</v>
      </c>
      <c r="AB563" s="114" t="s">
        <v>216</v>
      </c>
      <c r="AC563" s="122">
        <f t="shared" ref="AC563" ca="1" si="10375">I564</f>
        <v>8</v>
      </c>
      <c r="AD563" s="114" t="s">
        <v>217</v>
      </c>
      <c r="AE563" s="27"/>
      <c r="AF563" s="114" t="s">
        <v>233</v>
      </c>
      <c r="AG563" t="s">
        <v>230</v>
      </c>
      <c r="AH563" t="s">
        <v>250</v>
      </c>
      <c r="AI563" s="1">
        <f t="shared" ref="AI563" ca="1" si="10376">IF(K563="","",K563)</f>
        <v>20</v>
      </c>
      <c r="AJ563" t="s">
        <v>249</v>
      </c>
      <c r="AK563" s="1">
        <f t="shared" ref="AK563" ca="1" si="10377">L563</f>
        <v>5</v>
      </c>
      <c r="AL563" t="s">
        <v>216</v>
      </c>
      <c r="AM563" s="1">
        <f t="shared" ref="AM563" ca="1" si="10378">L564</f>
        <v>16</v>
      </c>
      <c r="AN563" t="s">
        <v>217</v>
      </c>
      <c r="AO563" t="s">
        <v>230</v>
      </c>
      <c r="AP563" s="114" t="str">
        <f t="shared" ca="1" si="10329"/>
        <v>\\(\\quad \\displaystyle 6\\frac{1}{2}　×　3\\frac{1}{8}　=　 \\)</v>
      </c>
      <c r="AQ563" t="str">
        <f t="shared" ca="1" si="9229"/>
        <v>\\(\\quad \\displaystyle 20\\frac{5}{16} \\)</v>
      </c>
      <c r="AS563" s="114" t="str">
        <f t="shared" ref="AS563" ca="1" si="10379">AP563</f>
        <v>\\(\\quad \\displaystyle 6\\frac{1}{2}　×　3\\frac{1}{8}　=　 \\)</v>
      </c>
      <c r="AT563" s="114" t="str">
        <f t="shared" ref="AT563" ca="1" si="10380">IF(O563="",AQ563,AQ564)</f>
        <v>\\(\\quad \\displaystyle 20\\frac{5}{16} \\)</v>
      </c>
      <c r="AU563" s="114" t="s">
        <v>60</v>
      </c>
      <c r="AV563" s="115" t="s">
        <v>222</v>
      </c>
      <c r="AW563" s="115" t="str">
        <f t="shared" ref="AW563" ca="1" si="10381">AS563</f>
        <v>\\(\\quad \\displaystyle 6\\frac{1}{2}　×　3\\frac{1}{8}　=　 \\)</v>
      </c>
      <c r="AX563" s="115" t="str">
        <f t="shared" ref="AX563" ca="1" si="10382">AT563</f>
        <v>\\(\\quad \\displaystyle 20\\frac{5}{16} \\)</v>
      </c>
      <c r="AY563" s="115" t="s">
        <v>62</v>
      </c>
      <c r="AZ563" s="116" t="str">
        <f t="shared" ref="AZ563" ca="1" si="10383">"INSERT INTO "&amp;AU563&amp;"(tangen,question,answer,editor,date,count) VALUES('"&amp;AV563&amp;"','"&amp;AW563&amp;"','"&amp;AX563&amp;"','"&amp;AY563&amp;"',NOW(),0);"</f>
        <v>INSERT INTO math(tangen,question,answer,editor,date,count) VALUES('m3900','\\(\\quad \\displaystyle 6\\frac{1}{2}　×　3\\frac{1}{8}　=　 \\)','\\(\\quad \\displaystyle 20\\frac{5}{16} \\)','harazono',NOW(),0);</v>
      </c>
      <c r="BG563" s="128">
        <f t="shared" ref="BG563" ca="1" si="10384">RANDBETWEEN(2,6)</f>
        <v>6</v>
      </c>
      <c r="BH563" s="22">
        <f t="shared" ref="BH563" ca="1" si="10385">RANDBETWEEN(1,BH564-1)</f>
        <v>1</v>
      </c>
      <c r="BI563" s="120" t="s">
        <v>22</v>
      </c>
      <c r="BJ563" s="128">
        <f t="shared" ref="BJ563" ca="1" si="10386">RANDBETWEEN(1,BG563-1)</f>
        <v>3</v>
      </c>
      <c r="BK563" s="22">
        <f t="shared" ref="BK563" ca="1" si="10387">RANDBETWEEN(1,BK564-1)</f>
        <v>1</v>
      </c>
      <c r="BL563">
        <f t="shared" ref="BL563" ca="1" si="10388">(BH563+BG563*BH564)</f>
        <v>13</v>
      </c>
      <c r="BM563">
        <f t="shared" ref="BM563" ca="1" si="10389">BK563+BJ563*BK564</f>
        <v>25</v>
      </c>
      <c r="BN563" s="114">
        <f t="shared" ref="BN563" ca="1" si="10390">(BH563+BG563*BH564)/BH564</f>
        <v>6.5</v>
      </c>
      <c r="BO563" s="114">
        <f t="shared" ref="BO563" ca="1" si="10391">(BK563+BJ563*BK564)/BK564</f>
        <v>3.125</v>
      </c>
      <c r="BP563" s="114" t="s">
        <v>26</v>
      </c>
      <c r="BQ563" s="129">
        <f t="shared" ref="BQ563" ca="1" si="10392">IF(BN563&gt;BO563,BG563,BJ563)</f>
        <v>6</v>
      </c>
      <c r="BR563" s="57">
        <f t="shared" ref="BR563" ca="1" si="10393">IF(BN563&gt;BO563,BH563,BK563)</f>
        <v>1</v>
      </c>
      <c r="BS563" s="114" t="str">
        <f t="shared" ref="BS563" si="10394">BI563</f>
        <v>×</v>
      </c>
      <c r="BT563" s="129">
        <f t="shared" ref="BT563" ca="1" si="10395">IF(BN563&lt;BO563,BG563,BJ563)</f>
        <v>3</v>
      </c>
      <c r="BU563" s="57">
        <f t="shared" ref="BU563" ca="1" si="10396">IF(BN563&lt;BO563,BH563,BK563)</f>
        <v>1</v>
      </c>
      <c r="BV563" s="27">
        <f t="shared" ref="BV563" ca="1" si="10397">IF(BN563&gt;BO563,BL563,BM563)</f>
        <v>13</v>
      </c>
      <c r="BW563" s="27">
        <f t="shared" ref="BW563" ca="1" si="10398">IF(BN563&lt;BO563,BL563,BM563)</f>
        <v>25</v>
      </c>
      <c r="BX563" s="58">
        <f t="shared" ca="1" si="9269"/>
        <v>325</v>
      </c>
      <c r="BY563" s="114" t="s">
        <v>26</v>
      </c>
      <c r="BZ563" s="114" t="str">
        <f t="shared" ref="BZ563" ca="1" si="10399">IF(BX563&lt;0,"-","")</f>
        <v/>
      </c>
      <c r="CA563" s="30">
        <f t="shared" ca="1" si="9271"/>
        <v>325</v>
      </c>
      <c r="CB563" s="24">
        <f t="shared" ref="CB563" ca="1" si="10400">CA563/GCD(CA563,CA564)</f>
        <v>325</v>
      </c>
      <c r="CD563" s="128">
        <f t="shared" ref="CD563" ca="1" si="10401">QUOTIENT(CB563,CB564)</f>
        <v>20</v>
      </c>
      <c r="CE563" s="57">
        <f t="shared" ref="CE563" ca="1" si="10402">MOD(CB563,CB564)</f>
        <v>5</v>
      </c>
      <c r="CF563" s="25"/>
      <c r="CG563"/>
      <c r="CH563" s="5"/>
      <c r="CK563" s="5"/>
    </row>
    <row r="564" spans="2:89" ht="32" customHeight="1" x14ac:dyDescent="0.55000000000000004">
      <c r="B564" s="61"/>
      <c r="C564" s="131"/>
      <c r="D564" s="114"/>
      <c r="E564" s="114"/>
      <c r="F564" s="59">
        <f t="shared" ca="1" si="9232"/>
        <v>2</v>
      </c>
      <c r="G564" s="114"/>
      <c r="H564" s="114"/>
      <c r="I564" s="59">
        <f t="shared" ca="1" si="9234"/>
        <v>8</v>
      </c>
      <c r="J564" s="26"/>
      <c r="K564" s="114"/>
      <c r="L564" s="27">
        <f t="shared" ca="1" si="9236"/>
        <v>16</v>
      </c>
      <c r="M564" s="118"/>
      <c r="N564" s="54"/>
      <c r="O564" s="118"/>
      <c r="P564" s="118"/>
      <c r="Q564" s="121"/>
      <c r="R564" s="114"/>
      <c r="S564" s="122"/>
      <c r="T564" s="114"/>
      <c r="U564" s="122"/>
      <c r="V564" s="114"/>
      <c r="W564" s="120"/>
      <c r="X564" s="56"/>
      <c r="Y564" s="121"/>
      <c r="Z564" s="114"/>
      <c r="AA564" s="122"/>
      <c r="AB564" s="114"/>
      <c r="AC564" s="122"/>
      <c r="AD564" s="114"/>
      <c r="AE564" s="27"/>
      <c r="AF564" s="114"/>
      <c r="AG564" t="s">
        <v>230</v>
      </c>
      <c r="AH564" t="s">
        <v>250</v>
      </c>
      <c r="AI564" s="1" t="str">
        <f t="shared" ref="AI564" ca="1" si="10403">IF(O563="","",O563)</f>
        <v/>
      </c>
      <c r="AK564" s="1"/>
      <c r="AM564" s="1"/>
      <c r="AO564" t="s">
        <v>230</v>
      </c>
      <c r="AP564" s="114"/>
      <c r="AQ564" t="str">
        <f t="shared" ca="1" si="9229"/>
        <v>\\(\\quad \\displaystyle  \\)</v>
      </c>
      <c r="AS564" s="114"/>
      <c r="AT564" s="114"/>
      <c r="AU564" s="114"/>
      <c r="AV564" s="114"/>
      <c r="AW564" s="114"/>
      <c r="AX564" s="114"/>
      <c r="AY564" s="114"/>
      <c r="AZ564" s="117"/>
      <c r="BG564" s="128"/>
      <c r="BH564" s="23">
        <f t="shared" ref="BH564" ca="1" si="10404">RANDBETWEEN(2,10)</f>
        <v>2</v>
      </c>
      <c r="BI564" s="120"/>
      <c r="BJ564" s="128"/>
      <c r="BK564" s="23">
        <f t="shared" ca="1" si="2496"/>
        <v>8</v>
      </c>
      <c r="BL564">
        <f t="shared" ref="BL564" ca="1" si="10405">BH564</f>
        <v>2</v>
      </c>
      <c r="BM564">
        <f t="shared" ref="BM564" ca="1" si="10406">BK564</f>
        <v>8</v>
      </c>
      <c r="BN564" s="114"/>
      <c r="BO564" s="114"/>
      <c r="BP564" s="114"/>
      <c r="BQ564" s="129"/>
      <c r="BR564" s="55">
        <f t="shared" ref="BR564" ca="1" si="10407">IF(BN563&gt;BO563,BH564,BK564)</f>
        <v>2</v>
      </c>
      <c r="BS564" s="114"/>
      <c r="BT564" s="129"/>
      <c r="BU564" s="55">
        <f t="shared" ref="BU564" ca="1" si="10408">IF(BN563&lt;BO563,BH564,BK564)</f>
        <v>8</v>
      </c>
      <c r="BV564" s="27">
        <f t="shared" ref="BV564" ca="1" si="10409">IF(BN563&gt;BO563,BL564,BM564)</f>
        <v>2</v>
      </c>
      <c r="BW564" s="27">
        <f t="shared" ref="BW564" ca="1" si="10410">IF(BN563&lt;BO563,BL564,BM564)</f>
        <v>8</v>
      </c>
      <c r="BX564" s="27">
        <f t="shared" ca="1" si="9269"/>
        <v>16</v>
      </c>
      <c r="BY564" s="114"/>
      <c r="BZ564" s="114"/>
      <c r="CA564">
        <f t="shared" ca="1" si="9271"/>
        <v>16</v>
      </c>
      <c r="CB564" s="25">
        <f t="shared" ref="CB564" ca="1" si="10411">CA564/GCD(CA563,CA564)</f>
        <v>16</v>
      </c>
      <c r="CD564" s="128"/>
      <c r="CE564" s="23">
        <f t="shared" ref="CE564" ca="1" si="10412">CB564</f>
        <v>16</v>
      </c>
      <c r="CF564" s="25"/>
      <c r="CG564"/>
      <c r="CH564" s="5"/>
      <c r="CK564" s="5"/>
    </row>
    <row r="565" spans="2:89" ht="32" customHeight="1" thickBot="1" x14ac:dyDescent="0.6">
      <c r="B565" s="61"/>
      <c r="C565" s="130" t="s">
        <v>220</v>
      </c>
      <c r="D565" s="114">
        <v>31</v>
      </c>
      <c r="E565" s="114">
        <f t="shared" ref="E565" ca="1" si="10413">BQ565</f>
        <v>2</v>
      </c>
      <c r="F565" s="60">
        <f t="shared" ca="1" si="9232"/>
        <v>5</v>
      </c>
      <c r="G565" s="114" t="s">
        <v>237</v>
      </c>
      <c r="H565" s="114">
        <f t="shared" ref="H565" ca="1" si="10414">BT565</f>
        <v>1</v>
      </c>
      <c r="I565" s="60">
        <f t="shared" ca="1" si="9234"/>
        <v>4</v>
      </c>
      <c r="J565" s="26"/>
      <c r="K565" s="114">
        <f t="shared" ref="K565" ca="1" si="10415">CD565</f>
        <v>4</v>
      </c>
      <c r="L565" s="58">
        <f t="shared" ca="1" si="9236"/>
        <v>19</v>
      </c>
      <c r="M565" s="118" t="str">
        <f t="shared" ref="M565" ca="1" si="10416">IF(L566=1,"=","")</f>
        <v/>
      </c>
      <c r="N565" s="54"/>
      <c r="O565" s="118" t="str">
        <f t="shared" ref="O565" ca="1" si="10417">IF(L565=0,K565,"")</f>
        <v/>
      </c>
      <c r="P565" s="118" t="s">
        <v>250</v>
      </c>
      <c r="Q565" s="121">
        <f t="shared" ref="Q565" ca="1" si="10418">IF(E565="","",E565)</f>
        <v>2</v>
      </c>
      <c r="R565" s="114" t="s">
        <v>249</v>
      </c>
      <c r="S565" s="122">
        <f t="shared" ref="S565" ca="1" si="10419">F565</f>
        <v>5</v>
      </c>
      <c r="T565" s="114" t="s">
        <v>216</v>
      </c>
      <c r="U565" s="122">
        <f t="shared" ref="U565" ca="1" si="10420">F566</f>
        <v>6</v>
      </c>
      <c r="V565" s="114" t="s">
        <v>217</v>
      </c>
      <c r="W565" s="120" t="str">
        <f t="shared" ref="W565" si="10421">G565</f>
        <v>　×　</v>
      </c>
      <c r="X565" s="56"/>
      <c r="Y565" s="121">
        <f t="shared" ref="Y565" ca="1" si="10422">IF(H565="","",H565)</f>
        <v>1</v>
      </c>
      <c r="Z565" s="114" t="s">
        <v>249</v>
      </c>
      <c r="AA565" s="122">
        <f t="shared" ref="AA565" ca="1" si="10423">I565</f>
        <v>4</v>
      </c>
      <c r="AB565" s="114" t="s">
        <v>216</v>
      </c>
      <c r="AC565" s="122">
        <f t="shared" ref="AC565" ca="1" si="10424">I566</f>
        <v>7</v>
      </c>
      <c r="AD565" s="114" t="s">
        <v>217</v>
      </c>
      <c r="AE565" s="27"/>
      <c r="AF565" s="114" t="s">
        <v>233</v>
      </c>
      <c r="AG565" t="s">
        <v>230</v>
      </c>
      <c r="AH565" t="s">
        <v>250</v>
      </c>
      <c r="AI565" s="1">
        <f t="shared" ref="AI565" ca="1" si="10425">IF(K565="","",K565)</f>
        <v>4</v>
      </c>
      <c r="AJ565" t="s">
        <v>249</v>
      </c>
      <c r="AK565" s="1">
        <f t="shared" ref="AK565" ca="1" si="10426">L565</f>
        <v>19</v>
      </c>
      <c r="AL565" t="s">
        <v>216</v>
      </c>
      <c r="AM565" s="1">
        <f t="shared" ref="AM565" ca="1" si="10427">L566</f>
        <v>42</v>
      </c>
      <c r="AN565" t="s">
        <v>217</v>
      </c>
      <c r="AO565" t="s">
        <v>230</v>
      </c>
      <c r="AP565" s="114" t="str">
        <f t="shared" ca="1" si="10329"/>
        <v>\\(\\quad \\displaystyle 2\\frac{5}{6}　×　1\\frac{4}{7}　=　 \\)</v>
      </c>
      <c r="AQ565" t="str">
        <f t="shared" ca="1" si="9229"/>
        <v>\\(\\quad \\displaystyle 4\\frac{19}{42} \\)</v>
      </c>
      <c r="AS565" s="114" t="str">
        <f t="shared" ref="AS565" ca="1" si="10428">AP565</f>
        <v>\\(\\quad \\displaystyle 2\\frac{5}{6}　×　1\\frac{4}{7}　=　 \\)</v>
      </c>
      <c r="AT565" s="114" t="str">
        <f t="shared" ref="AT565" ca="1" si="10429">IF(O565="",AQ565,AQ566)</f>
        <v>\\(\\quad \\displaystyle 4\\frac{19}{42} \\)</v>
      </c>
      <c r="AU565" s="114" t="s">
        <v>60</v>
      </c>
      <c r="AV565" s="115" t="s">
        <v>222</v>
      </c>
      <c r="AW565" s="115" t="str">
        <f t="shared" ref="AW565" ca="1" si="10430">AS565</f>
        <v>\\(\\quad \\displaystyle 2\\frac{5}{6}　×　1\\frac{4}{7}　=　 \\)</v>
      </c>
      <c r="AX565" s="115" t="str">
        <f t="shared" ref="AX565" ca="1" si="10431">AT565</f>
        <v>\\(\\quad \\displaystyle 4\\frac{19}{42} \\)</v>
      </c>
      <c r="AY565" s="115" t="s">
        <v>62</v>
      </c>
      <c r="AZ565" s="116" t="str">
        <f t="shared" ref="AZ565" ca="1" si="10432">"INSERT INTO "&amp;AU565&amp;"(tangen,question,answer,editor,date,count) VALUES('"&amp;AV565&amp;"','"&amp;AW565&amp;"','"&amp;AX565&amp;"','"&amp;AY565&amp;"',NOW(),0);"</f>
        <v>INSERT INTO math(tangen,question,answer,editor,date,count) VALUES('m3900','\\(\\quad \\displaystyle 2\\frac{5}{6}　×　1\\frac{4}{7}　=　 \\)','\\(\\quad \\displaystyle 4\\frac{19}{42} \\)','harazono',NOW(),0);</v>
      </c>
      <c r="BG565" s="128">
        <f t="shared" ref="BG565" ca="1" si="10433">RANDBETWEEN(2,6)</f>
        <v>2</v>
      </c>
      <c r="BH565" s="22">
        <f t="shared" ref="BH565" ca="1" si="10434">RANDBETWEEN(1,BH566-1)</f>
        <v>5</v>
      </c>
      <c r="BI565" s="120" t="s">
        <v>22</v>
      </c>
      <c r="BJ565" s="128">
        <f t="shared" ref="BJ565" ca="1" si="10435">RANDBETWEEN(1,BG565-1)</f>
        <v>1</v>
      </c>
      <c r="BK565" s="22">
        <f t="shared" ref="BK565" ca="1" si="10436">RANDBETWEEN(1,BK566-1)</f>
        <v>4</v>
      </c>
      <c r="BL565">
        <f t="shared" ref="BL565" ca="1" si="10437">(BH565+BG565*BH566)</f>
        <v>17</v>
      </c>
      <c r="BM565">
        <f t="shared" ref="BM565" ca="1" si="10438">BK565+BJ565*BK566</f>
        <v>11</v>
      </c>
      <c r="BN565" s="114">
        <f t="shared" ref="BN565" ca="1" si="10439">(BH565+BG565*BH566)/BH566</f>
        <v>2.8333333333333335</v>
      </c>
      <c r="BO565" s="114">
        <f t="shared" ref="BO565" ca="1" si="10440">(BK565+BJ565*BK566)/BK566</f>
        <v>1.5714285714285714</v>
      </c>
      <c r="BP565" s="114" t="s">
        <v>26</v>
      </c>
      <c r="BQ565" s="129">
        <f t="shared" ref="BQ565" ca="1" si="10441">IF(BN565&gt;BO565,BG565,BJ565)</f>
        <v>2</v>
      </c>
      <c r="BR565" s="57">
        <f t="shared" ref="BR565" ca="1" si="10442">IF(BN565&gt;BO565,BH565,BK565)</f>
        <v>5</v>
      </c>
      <c r="BS565" s="114" t="str">
        <f t="shared" ref="BS565" si="10443">BI565</f>
        <v>×</v>
      </c>
      <c r="BT565" s="129">
        <f t="shared" ref="BT565" ca="1" si="10444">IF(BN565&lt;BO565,BG565,BJ565)</f>
        <v>1</v>
      </c>
      <c r="BU565" s="57">
        <f t="shared" ref="BU565" ca="1" si="10445">IF(BN565&lt;BO565,BH565,BK565)</f>
        <v>4</v>
      </c>
      <c r="BV565" s="27">
        <f t="shared" ref="BV565" ca="1" si="10446">IF(BN565&gt;BO565,BL565,BM565)</f>
        <v>17</v>
      </c>
      <c r="BW565" s="27">
        <f t="shared" ref="BW565" ca="1" si="10447">IF(BN565&lt;BO565,BL565,BM565)</f>
        <v>11</v>
      </c>
      <c r="BX565" s="58">
        <f t="shared" ca="1" si="9269"/>
        <v>187</v>
      </c>
      <c r="BY565" s="114" t="s">
        <v>26</v>
      </c>
      <c r="BZ565" s="114" t="str">
        <f t="shared" ref="BZ565" ca="1" si="10448">IF(BX565&lt;0,"-","")</f>
        <v/>
      </c>
      <c r="CA565" s="30">
        <f t="shared" ca="1" si="9271"/>
        <v>187</v>
      </c>
      <c r="CB565" s="24">
        <f t="shared" ref="CB565" ca="1" si="10449">CA565/GCD(CA565,CA566)</f>
        <v>187</v>
      </c>
      <c r="CD565" s="128">
        <f t="shared" ref="CD565" ca="1" si="10450">QUOTIENT(CB565,CB566)</f>
        <v>4</v>
      </c>
      <c r="CE565" s="57">
        <f t="shared" ref="CE565" ca="1" si="10451">MOD(CB565,CB566)</f>
        <v>19</v>
      </c>
      <c r="CF565" s="25"/>
      <c r="CG565"/>
      <c r="CH565" s="5"/>
      <c r="CK565" s="5"/>
    </row>
    <row r="566" spans="2:89" ht="32" customHeight="1" x14ac:dyDescent="0.55000000000000004">
      <c r="B566" s="61"/>
      <c r="C566" s="131"/>
      <c r="D566" s="114"/>
      <c r="E566" s="114"/>
      <c r="F566" s="59">
        <f t="shared" ca="1" si="9232"/>
        <v>6</v>
      </c>
      <c r="G566" s="114"/>
      <c r="H566" s="114"/>
      <c r="I566" s="59">
        <f t="shared" ca="1" si="9234"/>
        <v>7</v>
      </c>
      <c r="J566" s="26"/>
      <c r="K566" s="114"/>
      <c r="L566" s="27">
        <f t="shared" ca="1" si="9236"/>
        <v>42</v>
      </c>
      <c r="M566" s="118"/>
      <c r="N566" s="54"/>
      <c r="O566" s="118"/>
      <c r="P566" s="118"/>
      <c r="Q566" s="121"/>
      <c r="R566" s="114"/>
      <c r="S566" s="122"/>
      <c r="T566" s="114"/>
      <c r="U566" s="122"/>
      <c r="V566" s="114"/>
      <c r="W566" s="120"/>
      <c r="X566" s="56"/>
      <c r="Y566" s="121"/>
      <c r="Z566" s="114"/>
      <c r="AA566" s="122"/>
      <c r="AB566" s="114"/>
      <c r="AC566" s="122"/>
      <c r="AD566" s="114"/>
      <c r="AE566" s="27"/>
      <c r="AF566" s="114"/>
      <c r="AG566" t="s">
        <v>230</v>
      </c>
      <c r="AH566" t="s">
        <v>250</v>
      </c>
      <c r="AI566" s="1" t="str">
        <f t="shared" ref="AI566" ca="1" si="10452">IF(O565="","",O565)</f>
        <v/>
      </c>
      <c r="AK566" s="1"/>
      <c r="AM566" s="1"/>
      <c r="AO566" t="s">
        <v>230</v>
      </c>
      <c r="AP566" s="114"/>
      <c r="AQ566" t="str">
        <f t="shared" ca="1" si="9229"/>
        <v>\\(\\quad \\displaystyle  \\)</v>
      </c>
      <c r="AS566" s="114"/>
      <c r="AT566" s="114"/>
      <c r="AU566" s="114"/>
      <c r="AV566" s="114"/>
      <c r="AW566" s="114"/>
      <c r="AX566" s="114"/>
      <c r="AY566" s="114"/>
      <c r="AZ566" s="117"/>
      <c r="BG566" s="128"/>
      <c r="BH566" s="23">
        <f t="shared" ref="BH566" ca="1" si="10453">RANDBETWEEN(2,10)</f>
        <v>6</v>
      </c>
      <c r="BI566" s="120"/>
      <c r="BJ566" s="128"/>
      <c r="BK566" s="23">
        <f t="shared" ca="1" si="2496"/>
        <v>7</v>
      </c>
      <c r="BL566">
        <f t="shared" ref="BL566" ca="1" si="10454">BH566</f>
        <v>6</v>
      </c>
      <c r="BM566">
        <f t="shared" ref="BM566" ca="1" si="10455">BK566</f>
        <v>7</v>
      </c>
      <c r="BN566" s="114"/>
      <c r="BO566" s="114"/>
      <c r="BP566" s="114"/>
      <c r="BQ566" s="129"/>
      <c r="BR566" s="55">
        <f t="shared" ref="BR566" ca="1" si="10456">IF(BN565&gt;BO565,BH566,BK566)</f>
        <v>6</v>
      </c>
      <c r="BS566" s="114"/>
      <c r="BT566" s="129"/>
      <c r="BU566" s="55">
        <f t="shared" ref="BU566" ca="1" si="10457">IF(BN565&lt;BO565,BH566,BK566)</f>
        <v>7</v>
      </c>
      <c r="BV566" s="27">
        <f t="shared" ref="BV566" ca="1" si="10458">IF(BN565&gt;BO565,BL566,BM566)</f>
        <v>6</v>
      </c>
      <c r="BW566" s="27">
        <f t="shared" ref="BW566" ca="1" si="10459">IF(BN565&lt;BO565,BL566,BM566)</f>
        <v>7</v>
      </c>
      <c r="BX566" s="27">
        <f t="shared" ca="1" si="9269"/>
        <v>42</v>
      </c>
      <c r="BY566" s="114"/>
      <c r="BZ566" s="114"/>
      <c r="CA566">
        <f t="shared" ca="1" si="9271"/>
        <v>42</v>
      </c>
      <c r="CB566" s="25">
        <f t="shared" ref="CB566" ca="1" si="10460">CA566/GCD(CA565,CA566)</f>
        <v>42</v>
      </c>
      <c r="CD566" s="128"/>
      <c r="CE566" s="23">
        <f t="shared" ref="CE566" ca="1" si="10461">CB566</f>
        <v>42</v>
      </c>
      <c r="CF566" s="25"/>
      <c r="CG566"/>
      <c r="CH566" s="5"/>
      <c r="CK566" s="5"/>
    </row>
    <row r="567" spans="2:89" ht="32" customHeight="1" thickBot="1" x14ac:dyDescent="0.6">
      <c r="B567" s="61"/>
      <c r="C567" s="130" t="s">
        <v>220</v>
      </c>
      <c r="D567" s="114">
        <v>32</v>
      </c>
      <c r="E567" s="114">
        <f t="shared" ref="E567" ca="1" si="10462">BQ567</f>
        <v>6</v>
      </c>
      <c r="F567" s="60">
        <f t="shared" ca="1" si="9232"/>
        <v>3</v>
      </c>
      <c r="G567" s="114" t="s">
        <v>237</v>
      </c>
      <c r="H567" s="114">
        <f t="shared" ref="H567" ca="1" si="10463">BT567</f>
        <v>5</v>
      </c>
      <c r="I567" s="60">
        <f t="shared" ca="1" si="9234"/>
        <v>2</v>
      </c>
      <c r="J567" s="26"/>
      <c r="K567" s="114">
        <f t="shared" ref="K567" ca="1" si="10464">CD567</f>
        <v>36</v>
      </c>
      <c r="L567" s="58">
        <f t="shared" ca="1" si="9236"/>
        <v>3</v>
      </c>
      <c r="M567" s="118" t="str">
        <f t="shared" ref="M567" ca="1" si="10465">IF(L568=1,"=","")</f>
        <v/>
      </c>
      <c r="N567" s="54"/>
      <c r="O567" s="118" t="str">
        <f t="shared" ref="O567" ca="1" si="10466">IF(L567=0,K567,"")</f>
        <v/>
      </c>
      <c r="P567" s="118" t="s">
        <v>250</v>
      </c>
      <c r="Q567" s="121">
        <f t="shared" ref="Q567" ca="1" si="10467">IF(E567="","",E567)</f>
        <v>6</v>
      </c>
      <c r="R567" s="114" t="s">
        <v>249</v>
      </c>
      <c r="S567" s="122">
        <f t="shared" ref="S567" ca="1" si="10468">F567</f>
        <v>3</v>
      </c>
      <c r="T567" s="114" t="s">
        <v>216</v>
      </c>
      <c r="U567" s="122">
        <f t="shared" ref="U567" ca="1" si="10469">F568</f>
        <v>5</v>
      </c>
      <c r="V567" s="114" t="s">
        <v>217</v>
      </c>
      <c r="W567" s="120" t="str">
        <f t="shared" ref="W567" si="10470">G567</f>
        <v>　×　</v>
      </c>
      <c r="X567" s="56"/>
      <c r="Y567" s="121">
        <f t="shared" ref="Y567" ca="1" si="10471">IF(H567="","",H567)</f>
        <v>5</v>
      </c>
      <c r="Z567" s="114" t="s">
        <v>249</v>
      </c>
      <c r="AA567" s="122">
        <f t="shared" ref="AA567" ca="1" si="10472">I567</f>
        <v>2</v>
      </c>
      <c r="AB567" s="114" t="s">
        <v>216</v>
      </c>
      <c r="AC567" s="122">
        <f t="shared" ref="AC567" ca="1" si="10473">I568</f>
        <v>4</v>
      </c>
      <c r="AD567" s="114" t="s">
        <v>217</v>
      </c>
      <c r="AE567" s="27"/>
      <c r="AF567" s="114" t="s">
        <v>233</v>
      </c>
      <c r="AG567" t="s">
        <v>230</v>
      </c>
      <c r="AH567" t="s">
        <v>250</v>
      </c>
      <c r="AI567" s="1">
        <f t="shared" ref="AI567" ca="1" si="10474">IF(K567="","",K567)</f>
        <v>36</v>
      </c>
      <c r="AJ567" t="s">
        <v>249</v>
      </c>
      <c r="AK567" s="1">
        <f t="shared" ref="AK567" ca="1" si="10475">L567</f>
        <v>3</v>
      </c>
      <c r="AL567" t="s">
        <v>216</v>
      </c>
      <c r="AM567" s="1">
        <f t="shared" ref="AM567" ca="1" si="10476">L568</f>
        <v>10</v>
      </c>
      <c r="AN567" t="s">
        <v>217</v>
      </c>
      <c r="AO567" t="s">
        <v>230</v>
      </c>
      <c r="AP567" s="114" t="str">
        <f t="shared" ca="1" si="10329"/>
        <v>\\(\\quad \\displaystyle 6\\frac{3}{5}　×　5\\frac{2}{4}　=　 \\)</v>
      </c>
      <c r="AQ567" t="str">
        <f t="shared" ca="1" si="9229"/>
        <v>\\(\\quad \\displaystyle 36\\frac{3}{10} \\)</v>
      </c>
      <c r="AS567" s="114" t="str">
        <f t="shared" ref="AS567" ca="1" si="10477">AP567</f>
        <v>\\(\\quad \\displaystyle 6\\frac{3}{5}　×　5\\frac{2}{4}　=　 \\)</v>
      </c>
      <c r="AT567" s="114" t="str">
        <f t="shared" ref="AT567" ca="1" si="10478">IF(O567="",AQ567,AQ568)</f>
        <v>\\(\\quad \\displaystyle 36\\frac{3}{10} \\)</v>
      </c>
      <c r="AU567" s="114" t="s">
        <v>60</v>
      </c>
      <c r="AV567" s="115" t="s">
        <v>222</v>
      </c>
      <c r="AW567" s="115" t="str">
        <f t="shared" ref="AW567" ca="1" si="10479">AS567</f>
        <v>\\(\\quad \\displaystyle 6\\frac{3}{5}　×　5\\frac{2}{4}　=　 \\)</v>
      </c>
      <c r="AX567" s="115" t="str">
        <f t="shared" ref="AX567" ca="1" si="10480">AT567</f>
        <v>\\(\\quad \\displaystyle 36\\frac{3}{10} \\)</v>
      </c>
      <c r="AY567" s="115" t="s">
        <v>62</v>
      </c>
      <c r="AZ567" s="116" t="str">
        <f t="shared" ref="AZ567" ca="1" si="10481">"INSERT INTO "&amp;AU567&amp;"(tangen,question,answer,editor,date,count) VALUES('"&amp;AV567&amp;"','"&amp;AW567&amp;"','"&amp;AX567&amp;"','"&amp;AY567&amp;"',NOW(),0);"</f>
        <v>INSERT INTO math(tangen,question,answer,editor,date,count) VALUES('m3900','\\(\\quad \\displaystyle 6\\frac{3}{5}　×　5\\frac{2}{4}　=　 \\)','\\(\\quad \\displaystyle 36\\frac{3}{10} \\)','harazono',NOW(),0);</v>
      </c>
      <c r="BG567" s="128">
        <f t="shared" ref="BG567" ca="1" si="10482">RANDBETWEEN(2,6)</f>
        <v>6</v>
      </c>
      <c r="BH567" s="22">
        <f t="shared" ref="BH567" ca="1" si="10483">RANDBETWEEN(1,BH568-1)</f>
        <v>3</v>
      </c>
      <c r="BI567" s="120" t="s">
        <v>22</v>
      </c>
      <c r="BJ567" s="128">
        <f t="shared" ref="BJ567" ca="1" si="10484">RANDBETWEEN(1,BG567-1)</f>
        <v>5</v>
      </c>
      <c r="BK567" s="22">
        <f t="shared" ref="BK567" ca="1" si="10485">RANDBETWEEN(1,BK568-1)</f>
        <v>2</v>
      </c>
      <c r="BL567">
        <f t="shared" ref="BL567" ca="1" si="10486">(BH567+BG567*BH568)</f>
        <v>33</v>
      </c>
      <c r="BM567">
        <f t="shared" ref="BM567" ca="1" si="10487">BK567+BJ567*BK568</f>
        <v>22</v>
      </c>
      <c r="BN567" s="114">
        <f t="shared" ref="BN567" ca="1" si="10488">(BH567+BG567*BH568)/BH568</f>
        <v>6.6</v>
      </c>
      <c r="BO567" s="114">
        <f t="shared" ref="BO567" ca="1" si="10489">(BK567+BJ567*BK568)/BK568</f>
        <v>5.5</v>
      </c>
      <c r="BP567" s="114" t="s">
        <v>26</v>
      </c>
      <c r="BQ567" s="129">
        <f t="shared" ref="BQ567" ca="1" si="10490">IF(BN567&gt;BO567,BG567,BJ567)</f>
        <v>6</v>
      </c>
      <c r="BR567" s="57">
        <f t="shared" ref="BR567" ca="1" si="10491">IF(BN567&gt;BO567,BH567,BK567)</f>
        <v>3</v>
      </c>
      <c r="BS567" s="114" t="str">
        <f t="shared" ref="BS567" si="10492">BI567</f>
        <v>×</v>
      </c>
      <c r="BT567" s="129">
        <f t="shared" ref="BT567" ca="1" si="10493">IF(BN567&lt;BO567,BG567,BJ567)</f>
        <v>5</v>
      </c>
      <c r="BU567" s="57">
        <f t="shared" ref="BU567" ca="1" si="10494">IF(BN567&lt;BO567,BH567,BK567)</f>
        <v>2</v>
      </c>
      <c r="BV567" s="27">
        <f t="shared" ref="BV567" ca="1" si="10495">IF(BN567&gt;BO567,BL567,BM567)</f>
        <v>33</v>
      </c>
      <c r="BW567" s="27">
        <f t="shared" ref="BW567" ca="1" si="10496">IF(BN567&lt;BO567,BL567,BM567)</f>
        <v>22</v>
      </c>
      <c r="BX567" s="58">
        <f t="shared" ca="1" si="9269"/>
        <v>726</v>
      </c>
      <c r="BY567" s="114" t="s">
        <v>26</v>
      </c>
      <c r="BZ567" s="114" t="str">
        <f t="shared" ref="BZ567" ca="1" si="10497">IF(BX567&lt;0,"-","")</f>
        <v/>
      </c>
      <c r="CA567" s="30">
        <f t="shared" ca="1" si="9271"/>
        <v>726</v>
      </c>
      <c r="CB567" s="24">
        <f t="shared" ref="CB567" ca="1" si="10498">CA567/GCD(CA567,CA568)</f>
        <v>363</v>
      </c>
      <c r="CD567" s="128">
        <f t="shared" ref="CD567" ca="1" si="10499">QUOTIENT(CB567,CB568)</f>
        <v>36</v>
      </c>
      <c r="CE567" s="57">
        <f t="shared" ref="CE567" ca="1" si="10500">MOD(CB567,CB568)</f>
        <v>3</v>
      </c>
      <c r="CF567" s="25"/>
      <c r="CG567"/>
      <c r="CH567" s="5"/>
      <c r="CK567" s="5"/>
    </row>
    <row r="568" spans="2:89" ht="32" customHeight="1" x14ac:dyDescent="0.55000000000000004">
      <c r="B568" s="61"/>
      <c r="C568" s="131"/>
      <c r="D568" s="114"/>
      <c r="E568" s="114"/>
      <c r="F568" s="59">
        <f t="shared" ca="1" si="9232"/>
        <v>5</v>
      </c>
      <c r="G568" s="114"/>
      <c r="H568" s="114"/>
      <c r="I568" s="59">
        <f t="shared" ca="1" si="9234"/>
        <v>4</v>
      </c>
      <c r="J568" s="26"/>
      <c r="K568" s="114"/>
      <c r="L568" s="27">
        <f t="shared" ca="1" si="9236"/>
        <v>10</v>
      </c>
      <c r="M568" s="118"/>
      <c r="N568" s="54"/>
      <c r="O568" s="118"/>
      <c r="P568" s="118"/>
      <c r="Q568" s="121"/>
      <c r="R568" s="114"/>
      <c r="S568" s="122"/>
      <c r="T568" s="114"/>
      <c r="U568" s="122"/>
      <c r="V568" s="114"/>
      <c r="W568" s="120"/>
      <c r="X568" s="56"/>
      <c r="Y568" s="121"/>
      <c r="Z568" s="114"/>
      <c r="AA568" s="122"/>
      <c r="AB568" s="114"/>
      <c r="AC568" s="122"/>
      <c r="AD568" s="114"/>
      <c r="AE568" s="27"/>
      <c r="AF568" s="114"/>
      <c r="AG568" t="s">
        <v>230</v>
      </c>
      <c r="AH568" t="s">
        <v>250</v>
      </c>
      <c r="AI568" s="1" t="str">
        <f t="shared" ref="AI568" ca="1" si="10501">IF(O567="","",O567)</f>
        <v/>
      </c>
      <c r="AK568" s="1"/>
      <c r="AM568" s="1"/>
      <c r="AO568" t="s">
        <v>230</v>
      </c>
      <c r="AP568" s="114"/>
      <c r="AQ568" t="str">
        <f t="shared" ca="1" si="9229"/>
        <v>\\(\\quad \\displaystyle  \\)</v>
      </c>
      <c r="AS568" s="114"/>
      <c r="AT568" s="114"/>
      <c r="AU568" s="114"/>
      <c r="AV568" s="114"/>
      <c r="AW568" s="114"/>
      <c r="AX568" s="114"/>
      <c r="AY568" s="114"/>
      <c r="AZ568" s="117"/>
      <c r="BG568" s="128"/>
      <c r="BH568" s="23">
        <f t="shared" ref="BH568" ca="1" si="10502">RANDBETWEEN(2,10)</f>
        <v>5</v>
      </c>
      <c r="BI568" s="120"/>
      <c r="BJ568" s="128"/>
      <c r="BK568" s="23">
        <f t="shared" ca="1" si="2496"/>
        <v>4</v>
      </c>
      <c r="BL568">
        <f t="shared" ref="BL568" ca="1" si="10503">BH568</f>
        <v>5</v>
      </c>
      <c r="BM568">
        <f t="shared" ref="BM568" ca="1" si="10504">BK568</f>
        <v>4</v>
      </c>
      <c r="BN568" s="114"/>
      <c r="BO568" s="114"/>
      <c r="BP568" s="114"/>
      <c r="BQ568" s="129"/>
      <c r="BR568" s="55">
        <f t="shared" ref="BR568" ca="1" si="10505">IF(BN567&gt;BO567,BH568,BK568)</f>
        <v>5</v>
      </c>
      <c r="BS568" s="114"/>
      <c r="BT568" s="129"/>
      <c r="BU568" s="55">
        <f t="shared" ref="BU568" ca="1" si="10506">IF(BN567&lt;BO567,BH568,BK568)</f>
        <v>4</v>
      </c>
      <c r="BV568" s="27">
        <f t="shared" ref="BV568" ca="1" si="10507">IF(BN567&gt;BO567,BL568,BM568)</f>
        <v>5</v>
      </c>
      <c r="BW568" s="27">
        <f t="shared" ref="BW568" ca="1" si="10508">IF(BN567&lt;BO567,BL568,BM568)</f>
        <v>4</v>
      </c>
      <c r="BX568" s="27">
        <f t="shared" ca="1" si="9269"/>
        <v>20</v>
      </c>
      <c r="BY568" s="114"/>
      <c r="BZ568" s="114"/>
      <c r="CA568">
        <f t="shared" ca="1" si="9271"/>
        <v>20</v>
      </c>
      <c r="CB568" s="25">
        <f t="shared" ref="CB568" ca="1" si="10509">CA568/GCD(CA567,CA568)</f>
        <v>10</v>
      </c>
      <c r="CD568" s="128"/>
      <c r="CE568" s="23">
        <f t="shared" ref="CE568" ca="1" si="10510">CB568</f>
        <v>10</v>
      </c>
      <c r="CF568" s="25"/>
      <c r="CG568"/>
      <c r="CH568" s="5"/>
      <c r="CK568" s="5"/>
    </row>
    <row r="569" spans="2:89" ht="32" customHeight="1" thickBot="1" x14ac:dyDescent="0.6">
      <c r="B569" s="61"/>
      <c r="C569" s="130" t="s">
        <v>220</v>
      </c>
      <c r="D569" s="114">
        <v>33</v>
      </c>
      <c r="E569" s="114">
        <f t="shared" ref="E569" ca="1" si="10511">BQ569</f>
        <v>6</v>
      </c>
      <c r="F569" s="60">
        <f t="shared" ca="1" si="9232"/>
        <v>2</v>
      </c>
      <c r="G569" s="114" t="s">
        <v>237</v>
      </c>
      <c r="H569" s="114">
        <f t="shared" ref="H569" ca="1" si="10512">BT569</f>
        <v>5</v>
      </c>
      <c r="I569" s="60">
        <f t="shared" ca="1" si="9234"/>
        <v>7</v>
      </c>
      <c r="J569" s="26"/>
      <c r="K569" s="114">
        <f t="shared" ref="K569" ca="1" si="10513">CD569</f>
        <v>35</v>
      </c>
      <c r="L569" s="58">
        <f t="shared" ca="1" si="9236"/>
        <v>29</v>
      </c>
      <c r="M569" s="118" t="str">
        <f t="shared" ref="M569" ca="1" si="10514">IF(L570=1,"=","")</f>
        <v/>
      </c>
      <c r="N569" s="54"/>
      <c r="O569" s="118" t="str">
        <f t="shared" ref="O569" ca="1" si="10515">IF(L569=0,K569,"")</f>
        <v/>
      </c>
      <c r="P569" s="118" t="s">
        <v>250</v>
      </c>
      <c r="Q569" s="121">
        <f t="shared" ref="Q569" ca="1" si="10516">IF(E569="","",E569)</f>
        <v>6</v>
      </c>
      <c r="R569" s="114" t="s">
        <v>249</v>
      </c>
      <c r="S569" s="122">
        <f t="shared" ref="S569" ca="1" si="10517">F569</f>
        <v>2</v>
      </c>
      <c r="T569" s="114" t="s">
        <v>216</v>
      </c>
      <c r="U569" s="122">
        <f t="shared" ref="U569" ca="1" si="10518">F570</f>
        <v>7</v>
      </c>
      <c r="V569" s="114" t="s">
        <v>217</v>
      </c>
      <c r="W569" s="120" t="str">
        <f t="shared" ref="W569" si="10519">G569</f>
        <v>　×　</v>
      </c>
      <c r="X569" s="56"/>
      <c r="Y569" s="121">
        <f t="shared" ref="Y569" ca="1" si="10520">IF(H569="","",H569)</f>
        <v>5</v>
      </c>
      <c r="Z569" s="114" t="s">
        <v>249</v>
      </c>
      <c r="AA569" s="122">
        <f t="shared" ref="AA569" ca="1" si="10521">I569</f>
        <v>7</v>
      </c>
      <c r="AB569" s="114" t="s">
        <v>216</v>
      </c>
      <c r="AC569" s="122">
        <f t="shared" ref="AC569" ca="1" si="10522">I570</f>
        <v>10</v>
      </c>
      <c r="AD569" s="114" t="s">
        <v>217</v>
      </c>
      <c r="AE569" s="27"/>
      <c r="AF569" s="114" t="s">
        <v>233</v>
      </c>
      <c r="AG569" t="s">
        <v>230</v>
      </c>
      <c r="AH569" t="s">
        <v>250</v>
      </c>
      <c r="AI569" s="1">
        <f t="shared" ref="AI569" ca="1" si="10523">IF(K569="","",K569)</f>
        <v>35</v>
      </c>
      <c r="AJ569" t="s">
        <v>249</v>
      </c>
      <c r="AK569" s="1">
        <f t="shared" ref="AK569" ca="1" si="10524">L569</f>
        <v>29</v>
      </c>
      <c r="AL569" t="s">
        <v>216</v>
      </c>
      <c r="AM569" s="1">
        <f t="shared" ref="AM569" ca="1" si="10525">L570</f>
        <v>35</v>
      </c>
      <c r="AN569" t="s">
        <v>217</v>
      </c>
      <c r="AO569" t="s">
        <v>230</v>
      </c>
      <c r="AP569" s="114" t="str">
        <f t="shared" ca="1" si="10329"/>
        <v>\\(\\quad \\displaystyle 6\\frac{2}{7}　×　5\\frac{7}{10}　=　 \\)</v>
      </c>
      <c r="AQ569" t="str">
        <f t="shared" ca="1" si="9229"/>
        <v>\\(\\quad \\displaystyle 35\\frac{29}{35} \\)</v>
      </c>
      <c r="AS569" s="114" t="str">
        <f t="shared" ref="AS569" ca="1" si="10526">AP569</f>
        <v>\\(\\quad \\displaystyle 6\\frac{2}{7}　×　5\\frac{7}{10}　=　 \\)</v>
      </c>
      <c r="AT569" s="114" t="str">
        <f t="shared" ref="AT569" ca="1" si="10527">IF(O569="",AQ569,AQ570)</f>
        <v>\\(\\quad \\displaystyle 35\\frac{29}{35} \\)</v>
      </c>
      <c r="AU569" s="114" t="s">
        <v>60</v>
      </c>
      <c r="AV569" s="115" t="s">
        <v>222</v>
      </c>
      <c r="AW569" s="115" t="str">
        <f t="shared" ref="AW569" ca="1" si="10528">AS569</f>
        <v>\\(\\quad \\displaystyle 6\\frac{2}{7}　×　5\\frac{7}{10}　=　 \\)</v>
      </c>
      <c r="AX569" s="115" t="str">
        <f t="shared" ref="AX569" ca="1" si="10529">AT569</f>
        <v>\\(\\quad \\displaystyle 35\\frac{29}{35} \\)</v>
      </c>
      <c r="AY569" s="115" t="s">
        <v>62</v>
      </c>
      <c r="AZ569" s="116" t="str">
        <f t="shared" ref="AZ569" ca="1" si="10530">"INSERT INTO "&amp;AU569&amp;"(tangen,question,answer,editor,date,count) VALUES('"&amp;AV569&amp;"','"&amp;AW569&amp;"','"&amp;AX569&amp;"','"&amp;AY569&amp;"',NOW(),0);"</f>
        <v>INSERT INTO math(tangen,question,answer,editor,date,count) VALUES('m3900','\\(\\quad \\displaystyle 6\\frac{2}{7}　×　5\\frac{7}{10}　=　 \\)','\\(\\quad \\displaystyle 35\\frac{29}{35} \\)','harazono',NOW(),0);</v>
      </c>
      <c r="BG569" s="128">
        <f t="shared" ref="BG569" ca="1" si="10531">RANDBETWEEN(2,6)</f>
        <v>6</v>
      </c>
      <c r="BH569" s="22">
        <f t="shared" ref="BH569" ca="1" si="10532">RANDBETWEEN(1,BH570-1)</f>
        <v>2</v>
      </c>
      <c r="BI569" s="120" t="s">
        <v>22</v>
      </c>
      <c r="BJ569" s="128">
        <f t="shared" ref="BJ569" ca="1" si="10533">RANDBETWEEN(1,BG569-1)</f>
        <v>5</v>
      </c>
      <c r="BK569" s="22">
        <f t="shared" ref="BK569" ca="1" si="10534">RANDBETWEEN(1,BK570-1)</f>
        <v>7</v>
      </c>
      <c r="BL569">
        <f t="shared" ref="BL569" ca="1" si="10535">(BH569+BG569*BH570)</f>
        <v>44</v>
      </c>
      <c r="BM569">
        <f t="shared" ref="BM569" ca="1" si="10536">BK569+BJ569*BK570</f>
        <v>57</v>
      </c>
      <c r="BN569" s="114">
        <f t="shared" ref="BN569" ca="1" si="10537">(BH569+BG569*BH570)/BH570</f>
        <v>6.2857142857142856</v>
      </c>
      <c r="BO569" s="114">
        <f t="shared" ref="BO569" ca="1" si="10538">(BK569+BJ569*BK570)/BK570</f>
        <v>5.7</v>
      </c>
      <c r="BP569" s="114" t="s">
        <v>26</v>
      </c>
      <c r="BQ569" s="129">
        <f t="shared" ref="BQ569" ca="1" si="10539">IF(BN569&gt;BO569,BG569,BJ569)</f>
        <v>6</v>
      </c>
      <c r="BR569" s="57">
        <f t="shared" ref="BR569" ca="1" si="10540">IF(BN569&gt;BO569,BH569,BK569)</f>
        <v>2</v>
      </c>
      <c r="BS569" s="114" t="str">
        <f t="shared" ref="BS569" si="10541">BI569</f>
        <v>×</v>
      </c>
      <c r="BT569" s="129">
        <f t="shared" ref="BT569" ca="1" si="10542">IF(BN569&lt;BO569,BG569,BJ569)</f>
        <v>5</v>
      </c>
      <c r="BU569" s="57">
        <f t="shared" ref="BU569" ca="1" si="10543">IF(BN569&lt;BO569,BH569,BK569)</f>
        <v>7</v>
      </c>
      <c r="BV569" s="27">
        <f t="shared" ref="BV569" ca="1" si="10544">IF(BN569&gt;BO569,BL569,BM569)</f>
        <v>44</v>
      </c>
      <c r="BW569" s="27">
        <f t="shared" ref="BW569" ca="1" si="10545">IF(BN569&lt;BO569,BL569,BM569)</f>
        <v>57</v>
      </c>
      <c r="BX569" s="58">
        <f t="shared" ca="1" si="9269"/>
        <v>2508</v>
      </c>
      <c r="BY569" s="114" t="s">
        <v>26</v>
      </c>
      <c r="BZ569" s="114" t="str">
        <f t="shared" ref="BZ569" ca="1" si="10546">IF(BX569&lt;0,"-","")</f>
        <v/>
      </c>
      <c r="CA569" s="30">
        <f t="shared" ca="1" si="9271"/>
        <v>2508</v>
      </c>
      <c r="CB569" s="24">
        <f t="shared" ref="CB569" ca="1" si="10547">CA569/GCD(CA569,CA570)</f>
        <v>1254</v>
      </c>
      <c r="CD569" s="128">
        <f t="shared" ref="CD569" ca="1" si="10548">QUOTIENT(CB569,CB570)</f>
        <v>35</v>
      </c>
      <c r="CE569" s="57">
        <f t="shared" ref="CE569" ca="1" si="10549">MOD(CB569,CB570)</f>
        <v>29</v>
      </c>
      <c r="CF569" s="25"/>
      <c r="CG569"/>
      <c r="CH569" s="5"/>
      <c r="CK569" s="5"/>
    </row>
    <row r="570" spans="2:89" ht="32" customHeight="1" x14ac:dyDescent="0.55000000000000004">
      <c r="B570" s="61"/>
      <c r="C570" s="131"/>
      <c r="D570" s="114"/>
      <c r="E570" s="114"/>
      <c r="F570" s="59">
        <f t="shared" ca="1" si="9232"/>
        <v>7</v>
      </c>
      <c r="G570" s="114"/>
      <c r="H570" s="114"/>
      <c r="I570" s="59">
        <f t="shared" ca="1" si="9234"/>
        <v>10</v>
      </c>
      <c r="J570" s="26"/>
      <c r="K570" s="114"/>
      <c r="L570" s="27">
        <f t="shared" ca="1" si="9236"/>
        <v>35</v>
      </c>
      <c r="M570" s="118"/>
      <c r="N570" s="54"/>
      <c r="O570" s="118"/>
      <c r="P570" s="118"/>
      <c r="Q570" s="121"/>
      <c r="R570" s="114"/>
      <c r="S570" s="122"/>
      <c r="T570" s="114"/>
      <c r="U570" s="122"/>
      <c r="V570" s="114"/>
      <c r="W570" s="120"/>
      <c r="X570" s="56"/>
      <c r="Y570" s="121"/>
      <c r="Z570" s="114"/>
      <c r="AA570" s="122"/>
      <c r="AB570" s="114"/>
      <c r="AC570" s="122"/>
      <c r="AD570" s="114"/>
      <c r="AE570" s="27"/>
      <c r="AF570" s="114"/>
      <c r="AG570" t="s">
        <v>230</v>
      </c>
      <c r="AH570" t="s">
        <v>250</v>
      </c>
      <c r="AI570" s="1" t="str">
        <f t="shared" ref="AI570" ca="1" si="10550">IF(O569="","",O569)</f>
        <v/>
      </c>
      <c r="AK570" s="1"/>
      <c r="AM570" s="1"/>
      <c r="AO570" t="s">
        <v>230</v>
      </c>
      <c r="AP570" s="114"/>
      <c r="AQ570" t="str">
        <f t="shared" ca="1" si="9229"/>
        <v>\\(\\quad \\displaystyle  \\)</v>
      </c>
      <c r="AS570" s="114"/>
      <c r="AT570" s="114"/>
      <c r="AU570" s="114"/>
      <c r="AV570" s="114"/>
      <c r="AW570" s="114"/>
      <c r="AX570" s="114"/>
      <c r="AY570" s="114"/>
      <c r="AZ570" s="117"/>
      <c r="BG570" s="128"/>
      <c r="BH570" s="23">
        <f t="shared" ref="BH570" ca="1" si="10551">RANDBETWEEN(2,10)</f>
        <v>7</v>
      </c>
      <c r="BI570" s="120"/>
      <c r="BJ570" s="128"/>
      <c r="BK570" s="23">
        <f t="shared" ca="1" si="2496"/>
        <v>10</v>
      </c>
      <c r="BL570">
        <f t="shared" ref="BL570" ca="1" si="10552">BH570</f>
        <v>7</v>
      </c>
      <c r="BM570">
        <f t="shared" ref="BM570" ca="1" si="10553">BK570</f>
        <v>10</v>
      </c>
      <c r="BN570" s="114"/>
      <c r="BO570" s="114"/>
      <c r="BP570" s="114"/>
      <c r="BQ570" s="129"/>
      <c r="BR570" s="55">
        <f t="shared" ref="BR570" ca="1" si="10554">IF(BN569&gt;BO569,BH570,BK570)</f>
        <v>7</v>
      </c>
      <c r="BS570" s="114"/>
      <c r="BT570" s="129"/>
      <c r="BU570" s="55">
        <f t="shared" ref="BU570" ca="1" si="10555">IF(BN569&lt;BO569,BH570,BK570)</f>
        <v>10</v>
      </c>
      <c r="BV570" s="27">
        <f t="shared" ref="BV570" ca="1" si="10556">IF(BN569&gt;BO569,BL570,BM570)</f>
        <v>7</v>
      </c>
      <c r="BW570" s="27">
        <f t="shared" ref="BW570" ca="1" si="10557">IF(BN569&lt;BO569,BL570,BM570)</f>
        <v>10</v>
      </c>
      <c r="BX570" s="27">
        <f t="shared" ca="1" si="9269"/>
        <v>70</v>
      </c>
      <c r="BY570" s="114"/>
      <c r="BZ570" s="114"/>
      <c r="CA570">
        <f t="shared" ca="1" si="9271"/>
        <v>70</v>
      </c>
      <c r="CB570" s="25">
        <f t="shared" ref="CB570" ca="1" si="10558">CA570/GCD(CA569,CA570)</f>
        <v>35</v>
      </c>
      <c r="CD570" s="128"/>
      <c r="CE570" s="23">
        <f t="shared" ref="CE570" ca="1" si="10559">CB570</f>
        <v>35</v>
      </c>
      <c r="CF570" s="25"/>
      <c r="CG570"/>
      <c r="CH570" s="5"/>
      <c r="CK570" s="5"/>
    </row>
    <row r="571" spans="2:89" ht="32" customHeight="1" thickBot="1" x14ac:dyDescent="0.6">
      <c r="B571" s="61"/>
      <c r="C571" s="130" t="s">
        <v>220</v>
      </c>
      <c r="D571" s="114">
        <v>34</v>
      </c>
      <c r="E571" s="114">
        <f t="shared" ref="E571" ca="1" si="10560">BQ571</f>
        <v>3</v>
      </c>
      <c r="F571" s="60">
        <f t="shared" ca="1" si="9232"/>
        <v>8</v>
      </c>
      <c r="G571" s="114" t="s">
        <v>237</v>
      </c>
      <c r="H571" s="114">
        <f t="shared" ref="H571" ca="1" si="10561">BT571</f>
        <v>2</v>
      </c>
      <c r="I571" s="60">
        <f t="shared" ca="1" si="9234"/>
        <v>6</v>
      </c>
      <c r="J571" s="26"/>
      <c r="K571" s="114">
        <f t="shared" ref="K571" ca="1" si="10562">CD571</f>
        <v>10</v>
      </c>
      <c r="L571" s="58">
        <f t="shared" ca="1" si="9236"/>
        <v>10</v>
      </c>
      <c r="M571" s="118" t="str">
        <f t="shared" ref="M571" ca="1" si="10563">IF(L572=1,"=","")</f>
        <v/>
      </c>
      <c r="N571" s="54"/>
      <c r="O571" s="118" t="str">
        <f t="shared" ref="O571" ca="1" si="10564">IF(L571=0,K571,"")</f>
        <v/>
      </c>
      <c r="P571" s="118" t="s">
        <v>250</v>
      </c>
      <c r="Q571" s="121">
        <f t="shared" ref="Q571" ca="1" si="10565">IF(E571="","",E571)</f>
        <v>3</v>
      </c>
      <c r="R571" s="114" t="s">
        <v>249</v>
      </c>
      <c r="S571" s="122">
        <f t="shared" ref="S571" ca="1" si="10566">F571</f>
        <v>8</v>
      </c>
      <c r="T571" s="114" t="s">
        <v>216</v>
      </c>
      <c r="U571" s="122">
        <f t="shared" ref="U571" ca="1" si="10567">F572</f>
        <v>9</v>
      </c>
      <c r="V571" s="114" t="s">
        <v>217</v>
      </c>
      <c r="W571" s="120" t="str">
        <f t="shared" ref="W571" si="10568">G571</f>
        <v>　×　</v>
      </c>
      <c r="X571" s="56"/>
      <c r="Y571" s="121">
        <f t="shared" ref="Y571" ca="1" si="10569">IF(H571="","",H571)</f>
        <v>2</v>
      </c>
      <c r="Z571" s="114" t="s">
        <v>249</v>
      </c>
      <c r="AA571" s="122">
        <f t="shared" ref="AA571" ca="1" si="10570">I571</f>
        <v>6</v>
      </c>
      <c r="AB571" s="114" t="s">
        <v>216</v>
      </c>
      <c r="AC571" s="122">
        <f t="shared" ref="AC571" ca="1" si="10571">I572</f>
        <v>9</v>
      </c>
      <c r="AD571" s="114" t="s">
        <v>217</v>
      </c>
      <c r="AE571" s="27"/>
      <c r="AF571" s="114" t="s">
        <v>233</v>
      </c>
      <c r="AG571" t="s">
        <v>230</v>
      </c>
      <c r="AH571" t="s">
        <v>250</v>
      </c>
      <c r="AI571" s="1">
        <f t="shared" ref="AI571" ca="1" si="10572">IF(K571="","",K571)</f>
        <v>10</v>
      </c>
      <c r="AJ571" t="s">
        <v>249</v>
      </c>
      <c r="AK571" s="1">
        <f t="shared" ref="AK571" ca="1" si="10573">L571</f>
        <v>10</v>
      </c>
      <c r="AL571" t="s">
        <v>216</v>
      </c>
      <c r="AM571" s="1">
        <f t="shared" ref="AM571" ca="1" si="10574">L572</f>
        <v>27</v>
      </c>
      <c r="AN571" t="s">
        <v>217</v>
      </c>
      <c r="AO571" t="s">
        <v>230</v>
      </c>
      <c r="AP571" s="114" t="str">
        <f t="shared" ca="1" si="10329"/>
        <v>\\(\\quad \\displaystyle 3\\frac{8}{9}　×　2\\frac{6}{9}　=　 \\)</v>
      </c>
      <c r="AQ571" t="str">
        <f t="shared" ca="1" si="9229"/>
        <v>\\(\\quad \\displaystyle 10\\frac{10}{27} \\)</v>
      </c>
      <c r="AS571" s="114" t="str">
        <f t="shared" ref="AS571" ca="1" si="10575">AP571</f>
        <v>\\(\\quad \\displaystyle 3\\frac{8}{9}　×　2\\frac{6}{9}　=　 \\)</v>
      </c>
      <c r="AT571" s="114" t="str">
        <f t="shared" ref="AT571" ca="1" si="10576">IF(O571="",AQ571,AQ572)</f>
        <v>\\(\\quad \\displaystyle 10\\frac{10}{27} \\)</v>
      </c>
      <c r="AU571" s="114" t="s">
        <v>60</v>
      </c>
      <c r="AV571" s="115" t="s">
        <v>222</v>
      </c>
      <c r="AW571" s="115" t="str">
        <f t="shared" ref="AW571" ca="1" si="10577">AS571</f>
        <v>\\(\\quad \\displaystyle 3\\frac{8}{9}　×　2\\frac{6}{9}　=　 \\)</v>
      </c>
      <c r="AX571" s="115" t="str">
        <f t="shared" ref="AX571" ca="1" si="10578">AT571</f>
        <v>\\(\\quad \\displaystyle 10\\frac{10}{27} \\)</v>
      </c>
      <c r="AY571" s="115" t="s">
        <v>62</v>
      </c>
      <c r="AZ571" s="116" t="str">
        <f t="shared" ref="AZ571" ca="1" si="10579">"INSERT INTO "&amp;AU571&amp;"(tangen,question,answer,editor,date,count) VALUES('"&amp;AV571&amp;"','"&amp;AW571&amp;"','"&amp;AX571&amp;"','"&amp;AY571&amp;"',NOW(),0);"</f>
        <v>INSERT INTO math(tangen,question,answer,editor,date,count) VALUES('m3900','\\(\\quad \\displaystyle 3\\frac{8}{9}　×　2\\frac{6}{9}　=　 \\)','\\(\\quad \\displaystyle 10\\frac{10}{27} \\)','harazono',NOW(),0);</v>
      </c>
      <c r="BG571" s="128">
        <f t="shared" ref="BG571" ca="1" si="10580">RANDBETWEEN(2,6)</f>
        <v>3</v>
      </c>
      <c r="BH571" s="22">
        <f t="shared" ref="BH571" ca="1" si="10581">RANDBETWEEN(1,BH572-1)</f>
        <v>8</v>
      </c>
      <c r="BI571" s="120" t="s">
        <v>22</v>
      </c>
      <c r="BJ571" s="128">
        <f t="shared" ref="BJ571" ca="1" si="10582">RANDBETWEEN(1,BG571-1)</f>
        <v>2</v>
      </c>
      <c r="BK571" s="22">
        <f t="shared" ref="BK571" ca="1" si="10583">RANDBETWEEN(1,BK572-1)</f>
        <v>6</v>
      </c>
      <c r="BL571">
        <f t="shared" ref="BL571" ca="1" si="10584">(BH571+BG571*BH572)</f>
        <v>35</v>
      </c>
      <c r="BM571">
        <f t="shared" ref="BM571" ca="1" si="10585">BK571+BJ571*BK572</f>
        <v>24</v>
      </c>
      <c r="BN571" s="114">
        <f t="shared" ref="BN571" ca="1" si="10586">(BH571+BG571*BH572)/BH572</f>
        <v>3.8888888888888888</v>
      </c>
      <c r="BO571" s="114">
        <f t="shared" ref="BO571" ca="1" si="10587">(BK571+BJ571*BK572)/BK572</f>
        <v>2.6666666666666665</v>
      </c>
      <c r="BP571" s="114" t="s">
        <v>26</v>
      </c>
      <c r="BQ571" s="129">
        <f t="shared" ref="BQ571" ca="1" si="10588">IF(BN571&gt;BO571,BG571,BJ571)</f>
        <v>3</v>
      </c>
      <c r="BR571" s="57">
        <f t="shared" ref="BR571" ca="1" si="10589">IF(BN571&gt;BO571,BH571,BK571)</f>
        <v>8</v>
      </c>
      <c r="BS571" s="114" t="str">
        <f t="shared" ref="BS571" si="10590">BI571</f>
        <v>×</v>
      </c>
      <c r="BT571" s="129">
        <f t="shared" ref="BT571" ca="1" si="10591">IF(BN571&lt;BO571,BG571,BJ571)</f>
        <v>2</v>
      </c>
      <c r="BU571" s="57">
        <f t="shared" ref="BU571" ca="1" si="10592">IF(BN571&lt;BO571,BH571,BK571)</f>
        <v>6</v>
      </c>
      <c r="BV571" s="27">
        <f t="shared" ref="BV571" ca="1" si="10593">IF(BN571&gt;BO571,BL571,BM571)</f>
        <v>35</v>
      </c>
      <c r="BW571" s="27">
        <f t="shared" ref="BW571" ca="1" si="10594">IF(BN571&lt;BO571,BL571,BM571)</f>
        <v>24</v>
      </c>
      <c r="BX571" s="58">
        <f t="shared" ca="1" si="9269"/>
        <v>840</v>
      </c>
      <c r="BY571" s="114" t="s">
        <v>26</v>
      </c>
      <c r="BZ571" s="114" t="str">
        <f t="shared" ref="BZ571" ca="1" si="10595">IF(BX571&lt;0,"-","")</f>
        <v/>
      </c>
      <c r="CA571" s="30">
        <f t="shared" ca="1" si="9271"/>
        <v>840</v>
      </c>
      <c r="CB571" s="24">
        <f t="shared" ref="CB571" ca="1" si="10596">CA571/GCD(CA571,CA572)</f>
        <v>280</v>
      </c>
      <c r="CD571" s="128">
        <f t="shared" ref="CD571" ca="1" si="10597">QUOTIENT(CB571,CB572)</f>
        <v>10</v>
      </c>
      <c r="CE571" s="57">
        <f t="shared" ref="CE571" ca="1" si="10598">MOD(CB571,CB572)</f>
        <v>10</v>
      </c>
      <c r="CF571" s="25"/>
      <c r="CG571"/>
      <c r="CH571" s="5"/>
      <c r="CK571" s="5"/>
    </row>
    <row r="572" spans="2:89" ht="32" customHeight="1" x14ac:dyDescent="0.55000000000000004">
      <c r="B572" s="61"/>
      <c r="C572" s="131"/>
      <c r="D572" s="114"/>
      <c r="E572" s="114"/>
      <c r="F572" s="59">
        <f t="shared" ca="1" si="9232"/>
        <v>9</v>
      </c>
      <c r="G572" s="114"/>
      <c r="H572" s="114"/>
      <c r="I572" s="59">
        <f t="shared" ca="1" si="9234"/>
        <v>9</v>
      </c>
      <c r="J572" s="26"/>
      <c r="K572" s="114"/>
      <c r="L572" s="27">
        <f t="shared" ca="1" si="9236"/>
        <v>27</v>
      </c>
      <c r="M572" s="118"/>
      <c r="N572" s="54"/>
      <c r="O572" s="118"/>
      <c r="P572" s="118"/>
      <c r="Q572" s="121"/>
      <c r="R572" s="114"/>
      <c r="S572" s="122"/>
      <c r="T572" s="114"/>
      <c r="U572" s="122"/>
      <c r="V572" s="114"/>
      <c r="W572" s="120"/>
      <c r="X572" s="56"/>
      <c r="Y572" s="121"/>
      <c r="Z572" s="114"/>
      <c r="AA572" s="122"/>
      <c r="AB572" s="114"/>
      <c r="AC572" s="122"/>
      <c r="AD572" s="114"/>
      <c r="AE572" s="27"/>
      <c r="AF572" s="114"/>
      <c r="AG572" t="s">
        <v>230</v>
      </c>
      <c r="AH572" t="s">
        <v>250</v>
      </c>
      <c r="AI572" s="1" t="str">
        <f t="shared" ref="AI572" ca="1" si="10599">IF(O571="","",O571)</f>
        <v/>
      </c>
      <c r="AK572" s="1"/>
      <c r="AM572" s="1"/>
      <c r="AO572" t="s">
        <v>230</v>
      </c>
      <c r="AP572" s="114"/>
      <c r="AQ572" t="str">
        <f t="shared" ca="1" si="9229"/>
        <v>\\(\\quad \\displaystyle  \\)</v>
      </c>
      <c r="AS572" s="114"/>
      <c r="AT572" s="114"/>
      <c r="AU572" s="114"/>
      <c r="AV572" s="114"/>
      <c r="AW572" s="114"/>
      <c r="AX572" s="114"/>
      <c r="AY572" s="114"/>
      <c r="AZ572" s="117"/>
      <c r="BG572" s="128"/>
      <c r="BH572" s="23">
        <f t="shared" ref="BH572" ca="1" si="10600">RANDBETWEEN(2,10)</f>
        <v>9</v>
      </c>
      <c r="BI572" s="120"/>
      <c r="BJ572" s="128"/>
      <c r="BK572" s="23">
        <f t="shared" ca="1" si="2496"/>
        <v>9</v>
      </c>
      <c r="BL572">
        <f t="shared" ref="BL572" ca="1" si="10601">BH572</f>
        <v>9</v>
      </c>
      <c r="BM572">
        <f t="shared" ref="BM572" ca="1" si="10602">BK572</f>
        <v>9</v>
      </c>
      <c r="BN572" s="114"/>
      <c r="BO572" s="114"/>
      <c r="BP572" s="114"/>
      <c r="BQ572" s="129"/>
      <c r="BR572" s="55">
        <f t="shared" ref="BR572" ca="1" si="10603">IF(BN571&gt;BO571,BH572,BK572)</f>
        <v>9</v>
      </c>
      <c r="BS572" s="114"/>
      <c r="BT572" s="129"/>
      <c r="BU572" s="55">
        <f t="shared" ref="BU572" ca="1" si="10604">IF(BN571&lt;BO571,BH572,BK572)</f>
        <v>9</v>
      </c>
      <c r="BV572" s="27">
        <f t="shared" ref="BV572" ca="1" si="10605">IF(BN571&gt;BO571,BL572,BM572)</f>
        <v>9</v>
      </c>
      <c r="BW572" s="27">
        <f t="shared" ref="BW572" ca="1" si="10606">IF(BN571&lt;BO571,BL572,BM572)</f>
        <v>9</v>
      </c>
      <c r="BX572" s="27">
        <f t="shared" ca="1" si="9269"/>
        <v>81</v>
      </c>
      <c r="BY572" s="114"/>
      <c r="BZ572" s="114"/>
      <c r="CA572">
        <f t="shared" ca="1" si="9271"/>
        <v>81</v>
      </c>
      <c r="CB572" s="25">
        <f t="shared" ref="CB572" ca="1" si="10607">CA572/GCD(CA571,CA572)</f>
        <v>27</v>
      </c>
      <c r="CD572" s="128"/>
      <c r="CE572" s="23">
        <f t="shared" ref="CE572" ca="1" si="10608">CB572</f>
        <v>27</v>
      </c>
      <c r="CF572" s="25"/>
      <c r="CG572"/>
      <c r="CH572" s="5"/>
      <c r="CK572" s="5"/>
    </row>
    <row r="573" spans="2:89" ht="32" customHeight="1" thickBot="1" x14ac:dyDescent="0.6">
      <c r="B573" s="61"/>
      <c r="C573" s="130" t="s">
        <v>220</v>
      </c>
      <c r="D573" s="114">
        <v>35</v>
      </c>
      <c r="E573" s="114">
        <f t="shared" ref="E573" ca="1" si="10609">BQ573</f>
        <v>5</v>
      </c>
      <c r="F573" s="60">
        <f t="shared" ca="1" si="9232"/>
        <v>1</v>
      </c>
      <c r="G573" s="114" t="s">
        <v>237</v>
      </c>
      <c r="H573" s="114">
        <f t="shared" ref="H573" ca="1" si="10610">BT573</f>
        <v>4</v>
      </c>
      <c r="I573" s="60">
        <f t="shared" ca="1" si="9234"/>
        <v>1</v>
      </c>
      <c r="J573" s="26"/>
      <c r="K573" s="114">
        <f t="shared" ref="K573" ca="1" si="10611">CD573</f>
        <v>21</v>
      </c>
      <c r="L573" s="58">
        <f t="shared" ca="1" si="9236"/>
        <v>25</v>
      </c>
      <c r="M573" s="118" t="str">
        <f t="shared" ref="M573" ca="1" si="10612">IF(L574=1,"=","")</f>
        <v/>
      </c>
      <c r="N573" s="54"/>
      <c r="O573" s="118" t="str">
        <f t="shared" ref="O573" ca="1" si="10613">IF(L573=0,K573,"")</f>
        <v/>
      </c>
      <c r="P573" s="118" t="s">
        <v>250</v>
      </c>
      <c r="Q573" s="121">
        <f t="shared" ref="Q573" ca="1" si="10614">IF(E573="","",E573)</f>
        <v>5</v>
      </c>
      <c r="R573" s="114" t="s">
        <v>249</v>
      </c>
      <c r="S573" s="122">
        <f t="shared" ref="S573" ca="1" si="10615">F573</f>
        <v>1</v>
      </c>
      <c r="T573" s="114" t="s">
        <v>216</v>
      </c>
      <c r="U573" s="122">
        <f t="shared" ref="U573" ca="1" si="10616">F574</f>
        <v>3</v>
      </c>
      <c r="V573" s="114" t="s">
        <v>217</v>
      </c>
      <c r="W573" s="120" t="str">
        <f t="shared" ref="W573" si="10617">G573</f>
        <v>　×　</v>
      </c>
      <c r="X573" s="56"/>
      <c r="Y573" s="121">
        <f t="shared" ref="Y573" ca="1" si="10618">IF(H573="","",H573)</f>
        <v>4</v>
      </c>
      <c r="Z573" s="114" t="s">
        <v>249</v>
      </c>
      <c r="AA573" s="122">
        <f t="shared" ref="AA573" ca="1" si="10619">I573</f>
        <v>1</v>
      </c>
      <c r="AB573" s="114" t="s">
        <v>216</v>
      </c>
      <c r="AC573" s="122">
        <f t="shared" ref="AC573" ca="1" si="10620">I574</f>
        <v>9</v>
      </c>
      <c r="AD573" s="114" t="s">
        <v>217</v>
      </c>
      <c r="AE573" s="27"/>
      <c r="AF573" s="114" t="s">
        <v>233</v>
      </c>
      <c r="AG573" t="s">
        <v>230</v>
      </c>
      <c r="AH573" t="s">
        <v>250</v>
      </c>
      <c r="AI573" s="1">
        <f t="shared" ref="AI573" ca="1" si="10621">IF(K573="","",K573)</f>
        <v>21</v>
      </c>
      <c r="AJ573" t="s">
        <v>249</v>
      </c>
      <c r="AK573" s="1">
        <f t="shared" ref="AK573" ca="1" si="10622">L573</f>
        <v>25</v>
      </c>
      <c r="AL573" t="s">
        <v>216</v>
      </c>
      <c r="AM573" s="1">
        <f t="shared" ref="AM573" ca="1" si="10623">L574</f>
        <v>27</v>
      </c>
      <c r="AN573" t="s">
        <v>217</v>
      </c>
      <c r="AO573" t="s">
        <v>230</v>
      </c>
      <c r="AP573" s="114" t="str">
        <f t="shared" ca="1" si="10329"/>
        <v>\\(\\quad \\displaystyle 5\\frac{1}{3}　×　4\\frac{1}{9}　=　 \\)</v>
      </c>
      <c r="AQ573" t="str">
        <f t="shared" ca="1" si="9229"/>
        <v>\\(\\quad \\displaystyle 21\\frac{25}{27} \\)</v>
      </c>
      <c r="AS573" s="114" t="str">
        <f t="shared" ref="AS573" ca="1" si="10624">AP573</f>
        <v>\\(\\quad \\displaystyle 5\\frac{1}{3}　×　4\\frac{1}{9}　=　 \\)</v>
      </c>
      <c r="AT573" s="114" t="str">
        <f t="shared" ref="AT573" ca="1" si="10625">IF(O573="",AQ573,AQ574)</f>
        <v>\\(\\quad \\displaystyle 21\\frac{25}{27} \\)</v>
      </c>
      <c r="AU573" s="114" t="s">
        <v>60</v>
      </c>
      <c r="AV573" s="115" t="s">
        <v>222</v>
      </c>
      <c r="AW573" s="115" t="str">
        <f t="shared" ref="AW573" ca="1" si="10626">AS573</f>
        <v>\\(\\quad \\displaystyle 5\\frac{1}{3}　×　4\\frac{1}{9}　=　 \\)</v>
      </c>
      <c r="AX573" s="115" t="str">
        <f t="shared" ref="AX573" ca="1" si="10627">AT573</f>
        <v>\\(\\quad \\displaystyle 21\\frac{25}{27} \\)</v>
      </c>
      <c r="AY573" s="115" t="s">
        <v>62</v>
      </c>
      <c r="AZ573" s="116" t="str">
        <f t="shared" ref="AZ573" ca="1" si="10628">"INSERT INTO "&amp;AU573&amp;"(tangen,question,answer,editor,date,count) VALUES('"&amp;AV573&amp;"','"&amp;AW573&amp;"','"&amp;AX573&amp;"','"&amp;AY573&amp;"',NOW(),0);"</f>
        <v>INSERT INTO math(tangen,question,answer,editor,date,count) VALUES('m3900','\\(\\quad \\displaystyle 5\\frac{1}{3}　×　4\\frac{1}{9}　=　 \\)','\\(\\quad \\displaystyle 21\\frac{25}{27} \\)','harazono',NOW(),0);</v>
      </c>
      <c r="BG573" s="128">
        <f t="shared" ref="BG573" ca="1" si="10629">RANDBETWEEN(2,6)</f>
        <v>5</v>
      </c>
      <c r="BH573" s="22">
        <f t="shared" ref="BH573" ca="1" si="10630">RANDBETWEEN(1,BH574-1)</f>
        <v>1</v>
      </c>
      <c r="BI573" s="120" t="s">
        <v>22</v>
      </c>
      <c r="BJ573" s="128">
        <f t="shared" ref="BJ573" ca="1" si="10631">RANDBETWEEN(1,BG573-1)</f>
        <v>4</v>
      </c>
      <c r="BK573" s="22">
        <f t="shared" ref="BK573" ca="1" si="10632">RANDBETWEEN(1,BK574-1)</f>
        <v>1</v>
      </c>
      <c r="BL573">
        <f t="shared" ref="BL573" ca="1" si="10633">(BH573+BG573*BH574)</f>
        <v>16</v>
      </c>
      <c r="BM573">
        <f t="shared" ref="BM573" ca="1" si="10634">BK573+BJ573*BK574</f>
        <v>37</v>
      </c>
      <c r="BN573" s="114">
        <f t="shared" ref="BN573" ca="1" si="10635">(BH573+BG573*BH574)/BH574</f>
        <v>5.333333333333333</v>
      </c>
      <c r="BO573" s="114">
        <f t="shared" ref="BO573" ca="1" si="10636">(BK573+BJ573*BK574)/BK574</f>
        <v>4.1111111111111107</v>
      </c>
      <c r="BP573" s="114" t="s">
        <v>26</v>
      </c>
      <c r="BQ573" s="129">
        <f t="shared" ref="BQ573" ca="1" si="10637">IF(BN573&gt;BO573,BG573,BJ573)</f>
        <v>5</v>
      </c>
      <c r="BR573" s="57">
        <f t="shared" ref="BR573" ca="1" si="10638">IF(BN573&gt;BO573,BH573,BK573)</f>
        <v>1</v>
      </c>
      <c r="BS573" s="114" t="str">
        <f t="shared" ref="BS573" si="10639">BI573</f>
        <v>×</v>
      </c>
      <c r="BT573" s="129">
        <f t="shared" ref="BT573" ca="1" si="10640">IF(BN573&lt;BO573,BG573,BJ573)</f>
        <v>4</v>
      </c>
      <c r="BU573" s="57">
        <f t="shared" ref="BU573" ca="1" si="10641">IF(BN573&lt;BO573,BH573,BK573)</f>
        <v>1</v>
      </c>
      <c r="BV573" s="27">
        <f t="shared" ref="BV573" ca="1" si="10642">IF(BN573&gt;BO573,BL573,BM573)</f>
        <v>16</v>
      </c>
      <c r="BW573" s="27">
        <f t="shared" ref="BW573" ca="1" si="10643">IF(BN573&lt;BO573,BL573,BM573)</f>
        <v>37</v>
      </c>
      <c r="BX573" s="58">
        <f t="shared" ca="1" si="9269"/>
        <v>592</v>
      </c>
      <c r="BY573" s="114" t="s">
        <v>26</v>
      </c>
      <c r="BZ573" s="114" t="str">
        <f t="shared" ref="BZ573" ca="1" si="10644">IF(BX573&lt;0,"-","")</f>
        <v/>
      </c>
      <c r="CA573" s="30">
        <f t="shared" ca="1" si="9271"/>
        <v>592</v>
      </c>
      <c r="CB573" s="24">
        <f t="shared" ref="CB573" ca="1" si="10645">CA573/GCD(CA573,CA574)</f>
        <v>592</v>
      </c>
      <c r="CD573" s="128">
        <f t="shared" ref="CD573" ca="1" si="10646">QUOTIENT(CB573,CB574)</f>
        <v>21</v>
      </c>
      <c r="CE573" s="57">
        <f t="shared" ref="CE573" ca="1" si="10647">MOD(CB573,CB574)</f>
        <v>25</v>
      </c>
      <c r="CF573" s="25"/>
      <c r="CG573"/>
      <c r="CH573" s="5"/>
      <c r="CK573" s="5"/>
    </row>
    <row r="574" spans="2:89" ht="32" customHeight="1" x14ac:dyDescent="0.55000000000000004">
      <c r="B574" s="61"/>
      <c r="C574" s="131"/>
      <c r="D574" s="114"/>
      <c r="E574" s="114"/>
      <c r="F574" s="59">
        <f t="shared" ca="1" si="9232"/>
        <v>3</v>
      </c>
      <c r="G574" s="114"/>
      <c r="H574" s="114"/>
      <c r="I574" s="59">
        <f t="shared" ca="1" si="9234"/>
        <v>9</v>
      </c>
      <c r="J574" s="26"/>
      <c r="K574" s="114"/>
      <c r="L574" s="27">
        <f t="shared" ca="1" si="9236"/>
        <v>27</v>
      </c>
      <c r="M574" s="118"/>
      <c r="N574" s="54"/>
      <c r="O574" s="118"/>
      <c r="P574" s="118"/>
      <c r="Q574" s="121"/>
      <c r="R574" s="114"/>
      <c r="S574" s="122"/>
      <c r="T574" s="114"/>
      <c r="U574" s="122"/>
      <c r="V574" s="114"/>
      <c r="W574" s="120"/>
      <c r="X574" s="56"/>
      <c r="Y574" s="121"/>
      <c r="Z574" s="114"/>
      <c r="AA574" s="122"/>
      <c r="AB574" s="114"/>
      <c r="AC574" s="122"/>
      <c r="AD574" s="114"/>
      <c r="AE574" s="27"/>
      <c r="AF574" s="114"/>
      <c r="AG574" t="s">
        <v>230</v>
      </c>
      <c r="AH574" t="s">
        <v>250</v>
      </c>
      <c r="AI574" s="1" t="str">
        <f t="shared" ref="AI574" ca="1" si="10648">IF(O573="","",O573)</f>
        <v/>
      </c>
      <c r="AK574" s="1"/>
      <c r="AM574" s="1"/>
      <c r="AO574" t="s">
        <v>230</v>
      </c>
      <c r="AP574" s="114"/>
      <c r="AQ574" t="str">
        <f t="shared" ca="1" si="9229"/>
        <v>\\(\\quad \\displaystyle  \\)</v>
      </c>
      <c r="AS574" s="114"/>
      <c r="AT574" s="114"/>
      <c r="AU574" s="114"/>
      <c r="AV574" s="114"/>
      <c r="AW574" s="114"/>
      <c r="AX574" s="114"/>
      <c r="AY574" s="114"/>
      <c r="AZ574" s="117"/>
      <c r="BG574" s="128"/>
      <c r="BH574" s="23">
        <f t="shared" ref="BH574" ca="1" si="10649">RANDBETWEEN(2,10)</f>
        <v>3</v>
      </c>
      <c r="BI574" s="120"/>
      <c r="BJ574" s="128"/>
      <c r="BK574" s="23">
        <f t="shared" ca="1" si="2496"/>
        <v>9</v>
      </c>
      <c r="BL574">
        <f t="shared" ref="BL574" ca="1" si="10650">BH574</f>
        <v>3</v>
      </c>
      <c r="BM574">
        <f t="shared" ref="BM574" ca="1" si="10651">BK574</f>
        <v>9</v>
      </c>
      <c r="BN574" s="114"/>
      <c r="BO574" s="114"/>
      <c r="BP574" s="114"/>
      <c r="BQ574" s="129"/>
      <c r="BR574" s="55">
        <f t="shared" ref="BR574" ca="1" si="10652">IF(BN573&gt;BO573,BH574,BK574)</f>
        <v>3</v>
      </c>
      <c r="BS574" s="114"/>
      <c r="BT574" s="129"/>
      <c r="BU574" s="55">
        <f t="shared" ref="BU574" ca="1" si="10653">IF(BN573&lt;BO573,BH574,BK574)</f>
        <v>9</v>
      </c>
      <c r="BV574" s="27">
        <f t="shared" ref="BV574" ca="1" si="10654">IF(BN573&gt;BO573,BL574,BM574)</f>
        <v>3</v>
      </c>
      <c r="BW574" s="27">
        <f t="shared" ref="BW574" ca="1" si="10655">IF(BN573&lt;BO573,BL574,BM574)</f>
        <v>9</v>
      </c>
      <c r="BX574" s="27">
        <f t="shared" ca="1" si="9269"/>
        <v>27</v>
      </c>
      <c r="BY574" s="114"/>
      <c r="BZ574" s="114"/>
      <c r="CA574">
        <f t="shared" ca="1" si="9271"/>
        <v>27</v>
      </c>
      <c r="CB574" s="25">
        <f t="shared" ref="CB574" ca="1" si="10656">CA574/GCD(CA573,CA574)</f>
        <v>27</v>
      </c>
      <c r="CD574" s="128"/>
      <c r="CE574" s="23">
        <f t="shared" ref="CE574" ca="1" si="10657">CB574</f>
        <v>27</v>
      </c>
      <c r="CF574" s="25"/>
      <c r="CG574"/>
      <c r="CH574" s="5"/>
      <c r="CK574" s="5"/>
    </row>
    <row r="575" spans="2:89" ht="32" customHeight="1" thickBot="1" x14ac:dyDescent="0.6">
      <c r="B575" s="61"/>
      <c r="C575" s="130" t="s">
        <v>220</v>
      </c>
      <c r="D575" s="114">
        <v>36</v>
      </c>
      <c r="E575" s="114">
        <f t="shared" ref="E575" ca="1" si="10658">BQ575</f>
        <v>6</v>
      </c>
      <c r="F575" s="60">
        <f t="shared" ca="1" si="9232"/>
        <v>1</v>
      </c>
      <c r="G575" s="114" t="s">
        <v>237</v>
      </c>
      <c r="H575" s="114">
        <f t="shared" ref="H575" ca="1" si="10659">BT575</f>
        <v>4</v>
      </c>
      <c r="I575" s="60">
        <f t="shared" ca="1" si="9234"/>
        <v>1</v>
      </c>
      <c r="J575" s="26"/>
      <c r="K575" s="114">
        <f t="shared" ref="K575" ca="1" si="10660">CD575</f>
        <v>28</v>
      </c>
      <c r="L575" s="58">
        <f t="shared" ca="1" si="9236"/>
        <v>1</v>
      </c>
      <c r="M575" s="118" t="str">
        <f t="shared" ref="M575" ca="1" si="10661">IF(L576=1,"=","")</f>
        <v/>
      </c>
      <c r="N575" s="54"/>
      <c r="O575" s="118" t="str">
        <f t="shared" ref="O575" ca="1" si="10662">IF(L575=0,K575,"")</f>
        <v/>
      </c>
      <c r="P575" s="118" t="s">
        <v>250</v>
      </c>
      <c r="Q575" s="121">
        <f t="shared" ref="Q575" ca="1" si="10663">IF(E575="","",E575)</f>
        <v>6</v>
      </c>
      <c r="R575" s="114" t="s">
        <v>249</v>
      </c>
      <c r="S575" s="122">
        <f t="shared" ref="S575" ca="1" si="10664">F575</f>
        <v>1</v>
      </c>
      <c r="T575" s="114" t="s">
        <v>216</v>
      </c>
      <c r="U575" s="122">
        <f t="shared" ref="U575" ca="1" si="10665">F576</f>
        <v>4</v>
      </c>
      <c r="V575" s="114" t="s">
        <v>217</v>
      </c>
      <c r="W575" s="120" t="str">
        <f t="shared" ref="W575" si="10666">G575</f>
        <v>　×　</v>
      </c>
      <c r="X575" s="56"/>
      <c r="Y575" s="121">
        <f t="shared" ref="Y575" ca="1" si="10667">IF(H575="","",H575)</f>
        <v>4</v>
      </c>
      <c r="Z575" s="114" t="s">
        <v>249</v>
      </c>
      <c r="AA575" s="122">
        <f t="shared" ref="AA575" ca="1" si="10668">I575</f>
        <v>1</v>
      </c>
      <c r="AB575" s="114" t="s">
        <v>216</v>
      </c>
      <c r="AC575" s="122">
        <f t="shared" ref="AC575" ca="1" si="10669">I576</f>
        <v>2</v>
      </c>
      <c r="AD575" s="114" t="s">
        <v>217</v>
      </c>
      <c r="AE575" s="27"/>
      <c r="AF575" s="114" t="s">
        <v>233</v>
      </c>
      <c r="AG575" t="s">
        <v>230</v>
      </c>
      <c r="AH575" t="s">
        <v>250</v>
      </c>
      <c r="AI575" s="1">
        <f t="shared" ref="AI575" ca="1" si="10670">IF(K575="","",K575)</f>
        <v>28</v>
      </c>
      <c r="AJ575" t="s">
        <v>249</v>
      </c>
      <c r="AK575" s="1">
        <f t="shared" ref="AK575" ca="1" si="10671">L575</f>
        <v>1</v>
      </c>
      <c r="AL575" t="s">
        <v>216</v>
      </c>
      <c r="AM575" s="1">
        <f t="shared" ref="AM575" ca="1" si="10672">L576</f>
        <v>8</v>
      </c>
      <c r="AN575" t="s">
        <v>217</v>
      </c>
      <c r="AO575" t="s">
        <v>230</v>
      </c>
      <c r="AP575" s="114" t="str">
        <f t="shared" ca="1" si="10329"/>
        <v>\\(\\quad \\displaystyle 6\\frac{1}{4}　×　4\\frac{1}{2}　=　 \\)</v>
      </c>
      <c r="AQ575" t="str">
        <f t="shared" ca="1" si="9229"/>
        <v>\\(\\quad \\displaystyle 28\\frac{1}{8} \\)</v>
      </c>
      <c r="AS575" s="114" t="str">
        <f t="shared" ref="AS575" ca="1" si="10673">AP575</f>
        <v>\\(\\quad \\displaystyle 6\\frac{1}{4}　×　4\\frac{1}{2}　=　 \\)</v>
      </c>
      <c r="AT575" s="114" t="str">
        <f t="shared" ref="AT575" ca="1" si="10674">IF(O575="",AQ575,AQ576)</f>
        <v>\\(\\quad \\displaystyle 28\\frac{1}{8} \\)</v>
      </c>
      <c r="AU575" s="114" t="s">
        <v>60</v>
      </c>
      <c r="AV575" s="115" t="s">
        <v>222</v>
      </c>
      <c r="AW575" s="115" t="str">
        <f t="shared" ref="AW575" ca="1" si="10675">AS575</f>
        <v>\\(\\quad \\displaystyle 6\\frac{1}{4}　×　4\\frac{1}{2}　=　 \\)</v>
      </c>
      <c r="AX575" s="115" t="str">
        <f t="shared" ref="AX575" ca="1" si="10676">AT575</f>
        <v>\\(\\quad \\displaystyle 28\\frac{1}{8} \\)</v>
      </c>
      <c r="AY575" s="115" t="s">
        <v>62</v>
      </c>
      <c r="AZ575" s="116" t="str">
        <f t="shared" ref="AZ575" ca="1" si="10677">"INSERT INTO "&amp;AU575&amp;"(tangen,question,answer,editor,date,count) VALUES('"&amp;AV575&amp;"','"&amp;AW575&amp;"','"&amp;AX575&amp;"','"&amp;AY575&amp;"',NOW(),0);"</f>
        <v>INSERT INTO math(tangen,question,answer,editor,date,count) VALUES('m3900','\\(\\quad \\displaystyle 6\\frac{1}{4}　×　4\\frac{1}{2}　=　 \\)','\\(\\quad \\displaystyle 28\\frac{1}{8} \\)','harazono',NOW(),0);</v>
      </c>
      <c r="BG575" s="128">
        <f t="shared" ref="BG575" ca="1" si="10678">RANDBETWEEN(2,6)</f>
        <v>6</v>
      </c>
      <c r="BH575" s="22">
        <f t="shared" ref="BH575" ca="1" si="10679">RANDBETWEEN(1,BH576-1)</f>
        <v>1</v>
      </c>
      <c r="BI575" s="120" t="s">
        <v>22</v>
      </c>
      <c r="BJ575" s="128">
        <f t="shared" ref="BJ575" ca="1" si="10680">RANDBETWEEN(1,BG575-1)</f>
        <v>4</v>
      </c>
      <c r="BK575" s="22">
        <f t="shared" ref="BK575" ca="1" si="10681">RANDBETWEEN(1,BK576-1)</f>
        <v>1</v>
      </c>
      <c r="BL575">
        <f t="shared" ref="BL575" ca="1" si="10682">(BH575+BG575*BH576)</f>
        <v>25</v>
      </c>
      <c r="BM575">
        <f t="shared" ref="BM575" ca="1" si="10683">BK575+BJ575*BK576</f>
        <v>9</v>
      </c>
      <c r="BN575" s="114">
        <f t="shared" ref="BN575" ca="1" si="10684">(BH575+BG575*BH576)/BH576</f>
        <v>6.25</v>
      </c>
      <c r="BO575" s="114">
        <f t="shared" ref="BO575" ca="1" si="10685">(BK575+BJ575*BK576)/BK576</f>
        <v>4.5</v>
      </c>
      <c r="BP575" s="114" t="s">
        <v>26</v>
      </c>
      <c r="BQ575" s="129">
        <f t="shared" ref="BQ575" ca="1" si="10686">IF(BN575&gt;BO575,BG575,BJ575)</f>
        <v>6</v>
      </c>
      <c r="BR575" s="57">
        <f t="shared" ref="BR575" ca="1" si="10687">IF(BN575&gt;BO575,BH575,BK575)</f>
        <v>1</v>
      </c>
      <c r="BS575" s="114" t="str">
        <f t="shared" ref="BS575" si="10688">BI575</f>
        <v>×</v>
      </c>
      <c r="BT575" s="129">
        <f t="shared" ref="BT575" ca="1" si="10689">IF(BN575&lt;BO575,BG575,BJ575)</f>
        <v>4</v>
      </c>
      <c r="BU575" s="57">
        <f t="shared" ref="BU575" ca="1" si="10690">IF(BN575&lt;BO575,BH575,BK575)</f>
        <v>1</v>
      </c>
      <c r="BV575" s="27">
        <f t="shared" ref="BV575" ca="1" si="10691">IF(BN575&gt;BO575,BL575,BM575)</f>
        <v>25</v>
      </c>
      <c r="BW575" s="27">
        <f t="shared" ref="BW575" ca="1" si="10692">IF(BN575&lt;BO575,BL575,BM575)</f>
        <v>9</v>
      </c>
      <c r="BX575" s="58">
        <f t="shared" ca="1" si="9269"/>
        <v>225</v>
      </c>
      <c r="BY575" s="114" t="s">
        <v>26</v>
      </c>
      <c r="BZ575" s="114" t="str">
        <f t="shared" ref="BZ575" ca="1" si="10693">IF(BX575&lt;0,"-","")</f>
        <v/>
      </c>
      <c r="CA575" s="30">
        <f t="shared" ca="1" si="9271"/>
        <v>225</v>
      </c>
      <c r="CB575" s="24">
        <f t="shared" ref="CB575" ca="1" si="10694">CA575/GCD(CA575,CA576)</f>
        <v>225</v>
      </c>
      <c r="CD575" s="128">
        <f t="shared" ref="CD575" ca="1" si="10695">QUOTIENT(CB575,CB576)</f>
        <v>28</v>
      </c>
      <c r="CE575" s="57">
        <f t="shared" ref="CE575" ca="1" si="10696">MOD(CB575,CB576)</f>
        <v>1</v>
      </c>
      <c r="CF575" s="25"/>
      <c r="CG575"/>
      <c r="CH575" s="5"/>
      <c r="CK575" s="5"/>
    </row>
    <row r="576" spans="2:89" ht="32" customHeight="1" x14ac:dyDescent="0.55000000000000004">
      <c r="B576" s="61"/>
      <c r="C576" s="131"/>
      <c r="D576" s="114"/>
      <c r="E576" s="114"/>
      <c r="F576" s="59">
        <f t="shared" ca="1" si="9232"/>
        <v>4</v>
      </c>
      <c r="G576" s="114"/>
      <c r="H576" s="114"/>
      <c r="I576" s="59">
        <f t="shared" ca="1" si="9234"/>
        <v>2</v>
      </c>
      <c r="J576" s="26"/>
      <c r="K576" s="114"/>
      <c r="L576" s="27">
        <f t="shared" ca="1" si="9236"/>
        <v>8</v>
      </c>
      <c r="M576" s="118"/>
      <c r="N576" s="54"/>
      <c r="O576" s="118"/>
      <c r="P576" s="118"/>
      <c r="Q576" s="121"/>
      <c r="R576" s="114"/>
      <c r="S576" s="122"/>
      <c r="T576" s="114"/>
      <c r="U576" s="122"/>
      <c r="V576" s="114"/>
      <c r="W576" s="120"/>
      <c r="X576" s="56"/>
      <c r="Y576" s="121"/>
      <c r="Z576" s="114"/>
      <c r="AA576" s="122"/>
      <c r="AB576" s="114"/>
      <c r="AC576" s="122"/>
      <c r="AD576" s="114"/>
      <c r="AE576" s="27"/>
      <c r="AF576" s="114"/>
      <c r="AG576" t="s">
        <v>230</v>
      </c>
      <c r="AH576" t="s">
        <v>250</v>
      </c>
      <c r="AI576" s="1" t="str">
        <f t="shared" ref="AI576" ca="1" si="10697">IF(O575="","",O575)</f>
        <v/>
      </c>
      <c r="AK576" s="1"/>
      <c r="AM576" s="1"/>
      <c r="AO576" t="s">
        <v>230</v>
      </c>
      <c r="AP576" s="114"/>
      <c r="AQ576" t="str">
        <f t="shared" ca="1" si="9229"/>
        <v>\\(\\quad \\displaystyle  \\)</v>
      </c>
      <c r="AS576" s="114"/>
      <c r="AT576" s="114"/>
      <c r="AU576" s="114"/>
      <c r="AV576" s="114"/>
      <c r="AW576" s="114"/>
      <c r="AX576" s="114"/>
      <c r="AY576" s="114"/>
      <c r="AZ576" s="117"/>
      <c r="BG576" s="128"/>
      <c r="BH576" s="23">
        <f t="shared" ref="BH576" ca="1" si="10698">RANDBETWEEN(2,10)</f>
        <v>4</v>
      </c>
      <c r="BI576" s="120"/>
      <c r="BJ576" s="128"/>
      <c r="BK576" s="23">
        <f t="shared" ca="1" si="2496"/>
        <v>2</v>
      </c>
      <c r="BL576">
        <f t="shared" ref="BL576" ca="1" si="10699">BH576</f>
        <v>4</v>
      </c>
      <c r="BM576">
        <f t="shared" ref="BM576" ca="1" si="10700">BK576</f>
        <v>2</v>
      </c>
      <c r="BN576" s="114"/>
      <c r="BO576" s="114"/>
      <c r="BP576" s="114"/>
      <c r="BQ576" s="129"/>
      <c r="BR576" s="55">
        <f t="shared" ref="BR576" ca="1" si="10701">IF(BN575&gt;BO575,BH576,BK576)</f>
        <v>4</v>
      </c>
      <c r="BS576" s="114"/>
      <c r="BT576" s="129"/>
      <c r="BU576" s="55">
        <f t="shared" ref="BU576" ca="1" si="10702">IF(BN575&lt;BO575,BH576,BK576)</f>
        <v>2</v>
      </c>
      <c r="BV576" s="27">
        <f t="shared" ref="BV576" ca="1" si="10703">IF(BN575&gt;BO575,BL576,BM576)</f>
        <v>4</v>
      </c>
      <c r="BW576" s="27">
        <f t="shared" ref="BW576" ca="1" si="10704">IF(BN575&lt;BO575,BL576,BM576)</f>
        <v>2</v>
      </c>
      <c r="BX576" s="27">
        <f t="shared" ca="1" si="9269"/>
        <v>8</v>
      </c>
      <c r="BY576" s="114"/>
      <c r="BZ576" s="114"/>
      <c r="CA576">
        <f t="shared" ca="1" si="9271"/>
        <v>8</v>
      </c>
      <c r="CB576" s="25">
        <f t="shared" ref="CB576" ca="1" si="10705">CA576/GCD(CA575,CA576)</f>
        <v>8</v>
      </c>
      <c r="CD576" s="128"/>
      <c r="CE576" s="23">
        <f t="shared" ref="CE576" ca="1" si="10706">CB576</f>
        <v>8</v>
      </c>
      <c r="CF576" s="25"/>
      <c r="CG576"/>
      <c r="CH576" s="5"/>
      <c r="CK576" s="5"/>
    </row>
    <row r="577" spans="2:89" ht="32" customHeight="1" thickBot="1" x14ac:dyDescent="0.6">
      <c r="B577" s="61"/>
      <c r="C577" s="130" t="s">
        <v>220</v>
      </c>
      <c r="D577" s="114">
        <v>37</v>
      </c>
      <c r="E577" s="114">
        <f t="shared" ref="E577" ca="1" si="10707">BQ577</f>
        <v>6</v>
      </c>
      <c r="F577" s="60">
        <f t="shared" ca="1" si="9232"/>
        <v>1</v>
      </c>
      <c r="G577" s="114" t="s">
        <v>237</v>
      </c>
      <c r="H577" s="114">
        <f t="shared" ref="H577" ca="1" si="10708">BT577</f>
        <v>3</v>
      </c>
      <c r="I577" s="60">
        <f t="shared" ca="1" si="9234"/>
        <v>1</v>
      </c>
      <c r="J577" s="26"/>
      <c r="K577" s="114">
        <f t="shared" ref="K577" ca="1" si="10709">CD577</f>
        <v>21</v>
      </c>
      <c r="L577" s="58">
        <f t="shared" ca="1" si="9236"/>
        <v>1</v>
      </c>
      <c r="M577" s="118" t="str">
        <f t="shared" ref="M577" ca="1" si="10710">IF(L578=1,"=","")</f>
        <v/>
      </c>
      <c r="N577" s="54"/>
      <c r="O577" s="118" t="str">
        <f t="shared" ref="O577" ca="1" si="10711">IF(L577=0,K577,"")</f>
        <v/>
      </c>
      <c r="P577" s="118" t="s">
        <v>250</v>
      </c>
      <c r="Q577" s="121">
        <f t="shared" ref="Q577" ca="1" si="10712">IF(E577="","",E577)</f>
        <v>6</v>
      </c>
      <c r="R577" s="114" t="s">
        <v>249</v>
      </c>
      <c r="S577" s="122">
        <f t="shared" ref="S577" ca="1" si="10713">F577</f>
        <v>1</v>
      </c>
      <c r="T577" s="114" t="s">
        <v>216</v>
      </c>
      <c r="U577" s="122">
        <f t="shared" ref="U577" ca="1" si="10714">F578</f>
        <v>3</v>
      </c>
      <c r="V577" s="114" t="s">
        <v>217</v>
      </c>
      <c r="W577" s="120" t="str">
        <f t="shared" ref="W577" si="10715">G577</f>
        <v>　×　</v>
      </c>
      <c r="X577" s="56"/>
      <c r="Y577" s="121">
        <f t="shared" ref="Y577" ca="1" si="10716">IF(H577="","",H577)</f>
        <v>3</v>
      </c>
      <c r="Z577" s="114" t="s">
        <v>249</v>
      </c>
      <c r="AA577" s="122">
        <f t="shared" ref="AA577" ca="1" si="10717">I577</f>
        <v>1</v>
      </c>
      <c r="AB577" s="114" t="s">
        <v>216</v>
      </c>
      <c r="AC577" s="122">
        <f t="shared" ref="AC577" ca="1" si="10718">I578</f>
        <v>3</v>
      </c>
      <c r="AD577" s="114" t="s">
        <v>217</v>
      </c>
      <c r="AE577" s="27"/>
      <c r="AF577" s="114" t="s">
        <v>233</v>
      </c>
      <c r="AG577" t="s">
        <v>230</v>
      </c>
      <c r="AH577" t="s">
        <v>250</v>
      </c>
      <c r="AI577" s="1">
        <f t="shared" ref="AI577" ca="1" si="10719">IF(K577="","",K577)</f>
        <v>21</v>
      </c>
      <c r="AJ577" t="s">
        <v>249</v>
      </c>
      <c r="AK577" s="1">
        <f t="shared" ref="AK577" ca="1" si="10720">L577</f>
        <v>1</v>
      </c>
      <c r="AL577" t="s">
        <v>216</v>
      </c>
      <c r="AM577" s="1">
        <f t="shared" ref="AM577" ca="1" si="10721">L578</f>
        <v>9</v>
      </c>
      <c r="AN577" t="s">
        <v>217</v>
      </c>
      <c r="AO577" t="s">
        <v>230</v>
      </c>
      <c r="AP577" s="114" t="str">
        <f t="shared" ca="1" si="10329"/>
        <v>\\(\\quad \\displaystyle 6\\frac{1}{3}　×　3\\frac{1}{3}　=　 \\)</v>
      </c>
      <c r="AQ577" t="str">
        <f t="shared" ca="1" si="9229"/>
        <v>\\(\\quad \\displaystyle 21\\frac{1}{9} \\)</v>
      </c>
      <c r="AS577" s="114" t="str">
        <f t="shared" ref="AS577" ca="1" si="10722">AP577</f>
        <v>\\(\\quad \\displaystyle 6\\frac{1}{3}　×　3\\frac{1}{3}　=　 \\)</v>
      </c>
      <c r="AT577" s="114" t="str">
        <f t="shared" ref="AT577" ca="1" si="10723">IF(O577="",AQ577,AQ578)</f>
        <v>\\(\\quad \\displaystyle 21\\frac{1}{9} \\)</v>
      </c>
      <c r="AU577" s="114" t="s">
        <v>60</v>
      </c>
      <c r="AV577" s="115" t="s">
        <v>222</v>
      </c>
      <c r="AW577" s="115" t="str">
        <f t="shared" ref="AW577" ca="1" si="10724">AS577</f>
        <v>\\(\\quad \\displaystyle 6\\frac{1}{3}　×　3\\frac{1}{3}　=　 \\)</v>
      </c>
      <c r="AX577" s="115" t="str">
        <f t="shared" ref="AX577" ca="1" si="10725">AT577</f>
        <v>\\(\\quad \\displaystyle 21\\frac{1}{9} \\)</v>
      </c>
      <c r="AY577" s="115" t="s">
        <v>62</v>
      </c>
      <c r="AZ577" s="116" t="str">
        <f t="shared" ref="AZ577" ca="1" si="10726">"INSERT INTO "&amp;AU577&amp;"(tangen,question,answer,editor,date,count) VALUES('"&amp;AV577&amp;"','"&amp;AW577&amp;"','"&amp;AX577&amp;"','"&amp;AY577&amp;"',NOW(),0);"</f>
        <v>INSERT INTO math(tangen,question,answer,editor,date,count) VALUES('m3900','\\(\\quad \\displaystyle 6\\frac{1}{3}　×　3\\frac{1}{3}　=　 \\)','\\(\\quad \\displaystyle 21\\frac{1}{9} \\)','harazono',NOW(),0);</v>
      </c>
      <c r="BG577" s="128">
        <f t="shared" ref="BG577" ca="1" si="10727">RANDBETWEEN(2,6)</f>
        <v>6</v>
      </c>
      <c r="BH577" s="22">
        <f t="shared" ref="BH577" ca="1" si="10728">RANDBETWEEN(1,BH578-1)</f>
        <v>1</v>
      </c>
      <c r="BI577" s="120" t="s">
        <v>22</v>
      </c>
      <c r="BJ577" s="128">
        <f t="shared" ref="BJ577" ca="1" si="10729">RANDBETWEEN(1,BG577-1)</f>
        <v>3</v>
      </c>
      <c r="BK577" s="22">
        <f t="shared" ref="BK577" ca="1" si="10730">RANDBETWEEN(1,BK578-1)</f>
        <v>1</v>
      </c>
      <c r="BL577">
        <f t="shared" ref="BL577" ca="1" si="10731">(BH577+BG577*BH578)</f>
        <v>19</v>
      </c>
      <c r="BM577">
        <f t="shared" ref="BM577" ca="1" si="10732">BK577+BJ577*BK578</f>
        <v>10</v>
      </c>
      <c r="BN577" s="114">
        <f t="shared" ref="BN577" ca="1" si="10733">(BH577+BG577*BH578)/BH578</f>
        <v>6.333333333333333</v>
      </c>
      <c r="BO577" s="114">
        <f t="shared" ref="BO577" ca="1" si="10734">(BK577+BJ577*BK578)/BK578</f>
        <v>3.3333333333333335</v>
      </c>
      <c r="BP577" s="114" t="s">
        <v>26</v>
      </c>
      <c r="BQ577" s="129">
        <f t="shared" ref="BQ577" ca="1" si="10735">IF(BN577&gt;BO577,BG577,BJ577)</f>
        <v>6</v>
      </c>
      <c r="BR577" s="57">
        <f t="shared" ref="BR577" ca="1" si="10736">IF(BN577&gt;BO577,BH577,BK577)</f>
        <v>1</v>
      </c>
      <c r="BS577" s="114" t="str">
        <f t="shared" ref="BS577" si="10737">BI577</f>
        <v>×</v>
      </c>
      <c r="BT577" s="129">
        <f t="shared" ref="BT577" ca="1" si="10738">IF(BN577&lt;BO577,BG577,BJ577)</f>
        <v>3</v>
      </c>
      <c r="BU577" s="57">
        <f t="shared" ref="BU577" ca="1" si="10739">IF(BN577&lt;BO577,BH577,BK577)</f>
        <v>1</v>
      </c>
      <c r="BV577" s="27">
        <f t="shared" ref="BV577" ca="1" si="10740">IF(BN577&gt;BO577,BL577,BM577)</f>
        <v>19</v>
      </c>
      <c r="BW577" s="27">
        <f t="shared" ref="BW577" ca="1" si="10741">IF(BN577&lt;BO577,BL577,BM577)</f>
        <v>10</v>
      </c>
      <c r="BX577" s="58">
        <f t="shared" ca="1" si="9269"/>
        <v>190</v>
      </c>
      <c r="BY577" s="114" t="s">
        <v>26</v>
      </c>
      <c r="BZ577" s="114" t="str">
        <f t="shared" ref="BZ577" ca="1" si="10742">IF(BX577&lt;0,"-","")</f>
        <v/>
      </c>
      <c r="CA577" s="30">
        <f t="shared" ca="1" si="9271"/>
        <v>190</v>
      </c>
      <c r="CB577" s="24">
        <f t="shared" ref="CB577" ca="1" si="10743">CA577/GCD(CA577,CA578)</f>
        <v>190</v>
      </c>
      <c r="CD577" s="128">
        <f t="shared" ref="CD577" ca="1" si="10744">QUOTIENT(CB577,CB578)</f>
        <v>21</v>
      </c>
      <c r="CE577" s="57">
        <f t="shared" ref="CE577" ca="1" si="10745">MOD(CB577,CB578)</f>
        <v>1</v>
      </c>
      <c r="CF577" s="25"/>
      <c r="CG577"/>
      <c r="CH577" s="5"/>
      <c r="CK577" s="5"/>
    </row>
    <row r="578" spans="2:89" ht="32" customHeight="1" x14ac:dyDescent="0.55000000000000004">
      <c r="B578" s="61"/>
      <c r="C578" s="131"/>
      <c r="D578" s="114"/>
      <c r="E578" s="114"/>
      <c r="F578" s="59">
        <f t="shared" ca="1" si="9232"/>
        <v>3</v>
      </c>
      <c r="G578" s="114"/>
      <c r="H578" s="114"/>
      <c r="I578" s="59">
        <f t="shared" ca="1" si="9234"/>
        <v>3</v>
      </c>
      <c r="J578" s="26"/>
      <c r="K578" s="114"/>
      <c r="L578" s="27">
        <f t="shared" ca="1" si="9236"/>
        <v>9</v>
      </c>
      <c r="M578" s="118"/>
      <c r="N578" s="54"/>
      <c r="O578" s="118"/>
      <c r="P578" s="118"/>
      <c r="Q578" s="121"/>
      <c r="R578" s="114"/>
      <c r="S578" s="122"/>
      <c r="T578" s="114"/>
      <c r="U578" s="122"/>
      <c r="V578" s="114"/>
      <c r="W578" s="120"/>
      <c r="X578" s="56"/>
      <c r="Y578" s="121"/>
      <c r="Z578" s="114"/>
      <c r="AA578" s="122"/>
      <c r="AB578" s="114"/>
      <c r="AC578" s="122"/>
      <c r="AD578" s="114"/>
      <c r="AE578" s="27"/>
      <c r="AF578" s="114"/>
      <c r="AG578" t="s">
        <v>230</v>
      </c>
      <c r="AH578" t="s">
        <v>250</v>
      </c>
      <c r="AI578" s="1" t="str">
        <f t="shared" ref="AI578" ca="1" si="10746">IF(O577="","",O577)</f>
        <v/>
      </c>
      <c r="AK578" s="1"/>
      <c r="AM578" s="1"/>
      <c r="AO578" t="s">
        <v>230</v>
      </c>
      <c r="AP578" s="114"/>
      <c r="AQ578" t="str">
        <f t="shared" ca="1" si="9229"/>
        <v>\\(\\quad \\displaystyle  \\)</v>
      </c>
      <c r="AS578" s="114"/>
      <c r="AT578" s="114"/>
      <c r="AU578" s="114"/>
      <c r="AV578" s="114"/>
      <c r="AW578" s="114"/>
      <c r="AX578" s="114"/>
      <c r="AY578" s="114"/>
      <c r="AZ578" s="117"/>
      <c r="BG578" s="128"/>
      <c r="BH578" s="23">
        <f t="shared" ref="BH578" ca="1" si="10747">RANDBETWEEN(2,10)</f>
        <v>3</v>
      </c>
      <c r="BI578" s="120"/>
      <c r="BJ578" s="128"/>
      <c r="BK578" s="23">
        <f t="shared" ca="1" si="2496"/>
        <v>3</v>
      </c>
      <c r="BL578">
        <f t="shared" ref="BL578" ca="1" si="10748">BH578</f>
        <v>3</v>
      </c>
      <c r="BM578">
        <f t="shared" ref="BM578" ca="1" si="10749">BK578</f>
        <v>3</v>
      </c>
      <c r="BN578" s="114"/>
      <c r="BO578" s="114"/>
      <c r="BP578" s="114"/>
      <c r="BQ578" s="129"/>
      <c r="BR578" s="55">
        <f t="shared" ref="BR578" ca="1" si="10750">IF(BN577&gt;BO577,BH578,BK578)</f>
        <v>3</v>
      </c>
      <c r="BS578" s="114"/>
      <c r="BT578" s="129"/>
      <c r="BU578" s="55">
        <f t="shared" ref="BU578" ca="1" si="10751">IF(BN577&lt;BO577,BH578,BK578)</f>
        <v>3</v>
      </c>
      <c r="BV578" s="27">
        <f t="shared" ref="BV578" ca="1" si="10752">IF(BN577&gt;BO577,BL578,BM578)</f>
        <v>3</v>
      </c>
      <c r="BW578" s="27">
        <f t="shared" ref="BW578" ca="1" si="10753">IF(BN577&lt;BO577,BL578,BM578)</f>
        <v>3</v>
      </c>
      <c r="BX578" s="27">
        <f t="shared" ca="1" si="9269"/>
        <v>9</v>
      </c>
      <c r="BY578" s="114"/>
      <c r="BZ578" s="114"/>
      <c r="CA578">
        <f t="shared" ca="1" si="9271"/>
        <v>9</v>
      </c>
      <c r="CB578" s="25">
        <f t="shared" ref="CB578" ca="1" si="10754">CA578/GCD(CA577,CA578)</f>
        <v>9</v>
      </c>
      <c r="CD578" s="128"/>
      <c r="CE578" s="23">
        <f t="shared" ref="CE578" ca="1" si="10755">CB578</f>
        <v>9</v>
      </c>
      <c r="CF578" s="25"/>
      <c r="CG578"/>
      <c r="CH578" s="5"/>
      <c r="CK578" s="5"/>
    </row>
    <row r="579" spans="2:89" ht="32" customHeight="1" thickBot="1" x14ac:dyDescent="0.6">
      <c r="B579" s="61"/>
      <c r="C579" s="130" t="s">
        <v>220</v>
      </c>
      <c r="D579" s="114">
        <v>38</v>
      </c>
      <c r="E579" s="114">
        <f t="shared" ref="E579" ca="1" si="10756">BQ579</f>
        <v>4</v>
      </c>
      <c r="F579" s="60">
        <f t="shared" ca="1" si="9232"/>
        <v>7</v>
      </c>
      <c r="G579" s="114" t="s">
        <v>237</v>
      </c>
      <c r="H579" s="114">
        <f t="shared" ref="H579" ca="1" si="10757">BT579</f>
        <v>2</v>
      </c>
      <c r="I579" s="60">
        <f t="shared" ca="1" si="9234"/>
        <v>4</v>
      </c>
      <c r="J579" s="26"/>
      <c r="K579" s="114">
        <f t="shared" ref="K579" ca="1" si="10758">CD579</f>
        <v>13</v>
      </c>
      <c r="L579" s="58">
        <f t="shared" ca="1" si="9236"/>
        <v>17</v>
      </c>
      <c r="M579" s="118" t="str">
        <f t="shared" ref="M579" ca="1" si="10759">IF(L580=1,"=","")</f>
        <v/>
      </c>
      <c r="N579" s="54"/>
      <c r="O579" s="118" t="str">
        <f t="shared" ref="O579" ca="1" si="10760">IF(L579=0,K579,"")</f>
        <v/>
      </c>
      <c r="P579" s="118" t="s">
        <v>250</v>
      </c>
      <c r="Q579" s="121">
        <f t="shared" ref="Q579" ca="1" si="10761">IF(E579="","",E579)</f>
        <v>4</v>
      </c>
      <c r="R579" s="114" t="s">
        <v>249</v>
      </c>
      <c r="S579" s="122">
        <f t="shared" ref="S579" ca="1" si="10762">F579</f>
        <v>7</v>
      </c>
      <c r="T579" s="114" t="s">
        <v>216</v>
      </c>
      <c r="U579" s="122">
        <f t="shared" ref="U579" ca="1" si="10763">F580</f>
        <v>9</v>
      </c>
      <c r="V579" s="114" t="s">
        <v>217</v>
      </c>
      <c r="W579" s="120" t="str">
        <f t="shared" ref="W579" si="10764">G579</f>
        <v>　×　</v>
      </c>
      <c r="X579" s="56"/>
      <c r="Y579" s="121">
        <f t="shared" ref="Y579" ca="1" si="10765">IF(H579="","",H579)</f>
        <v>2</v>
      </c>
      <c r="Z579" s="114" t="s">
        <v>249</v>
      </c>
      <c r="AA579" s="122">
        <f t="shared" ref="AA579" ca="1" si="10766">I579</f>
        <v>4</v>
      </c>
      <c r="AB579" s="114" t="s">
        <v>216</v>
      </c>
      <c r="AC579" s="122">
        <f t="shared" ref="AC579" ca="1" si="10767">I580</f>
        <v>5</v>
      </c>
      <c r="AD579" s="114" t="s">
        <v>217</v>
      </c>
      <c r="AE579" s="27"/>
      <c r="AF579" s="114" t="s">
        <v>233</v>
      </c>
      <c r="AG579" t="s">
        <v>230</v>
      </c>
      <c r="AH579" t="s">
        <v>250</v>
      </c>
      <c r="AI579" s="1">
        <f t="shared" ref="AI579" ca="1" si="10768">IF(K579="","",K579)</f>
        <v>13</v>
      </c>
      <c r="AJ579" t="s">
        <v>249</v>
      </c>
      <c r="AK579" s="1">
        <f t="shared" ref="AK579" ca="1" si="10769">L579</f>
        <v>17</v>
      </c>
      <c r="AL579" t="s">
        <v>216</v>
      </c>
      <c r="AM579" s="1">
        <f t="shared" ref="AM579" ca="1" si="10770">L580</f>
        <v>45</v>
      </c>
      <c r="AN579" t="s">
        <v>217</v>
      </c>
      <c r="AO579" t="s">
        <v>230</v>
      </c>
      <c r="AP579" s="114" t="str">
        <f t="shared" ca="1" si="10329"/>
        <v>\\(\\quad \\displaystyle 4\\frac{7}{9}　×　2\\frac{4}{5}　=　 \\)</v>
      </c>
      <c r="AQ579" t="str">
        <f t="shared" ref="AQ579:AQ642" ca="1" si="10771">AH579&amp;AI579&amp;AJ579&amp;AK579&amp;AL579&amp;AM579&amp;AN579&amp;AO579</f>
        <v>\\(\\quad \\displaystyle 13\\frac{17}{45} \\)</v>
      </c>
      <c r="AS579" s="114" t="str">
        <f t="shared" ref="AS579" ca="1" si="10772">AP579</f>
        <v>\\(\\quad \\displaystyle 4\\frac{7}{9}　×　2\\frac{4}{5}　=　 \\)</v>
      </c>
      <c r="AT579" s="114" t="str">
        <f t="shared" ref="AT579" ca="1" si="10773">IF(O579="",AQ579,AQ580)</f>
        <v>\\(\\quad \\displaystyle 13\\frac{17}{45} \\)</v>
      </c>
      <c r="AU579" s="114" t="s">
        <v>60</v>
      </c>
      <c r="AV579" s="115" t="s">
        <v>222</v>
      </c>
      <c r="AW579" s="115" t="str">
        <f t="shared" ref="AW579" ca="1" si="10774">AS579</f>
        <v>\\(\\quad \\displaystyle 4\\frac{7}{9}　×　2\\frac{4}{5}　=　 \\)</v>
      </c>
      <c r="AX579" s="115" t="str">
        <f t="shared" ref="AX579" ca="1" si="10775">AT579</f>
        <v>\\(\\quad \\displaystyle 13\\frac{17}{45} \\)</v>
      </c>
      <c r="AY579" s="115" t="s">
        <v>62</v>
      </c>
      <c r="AZ579" s="116" t="str">
        <f t="shared" ref="AZ579" ca="1" si="10776">"INSERT INTO "&amp;AU579&amp;"(tangen,question,answer,editor,date,count) VALUES('"&amp;AV579&amp;"','"&amp;AW579&amp;"','"&amp;AX579&amp;"','"&amp;AY579&amp;"',NOW(),0);"</f>
        <v>INSERT INTO math(tangen,question,answer,editor,date,count) VALUES('m3900','\\(\\quad \\displaystyle 4\\frac{7}{9}　×　2\\frac{4}{5}　=　 \\)','\\(\\quad \\displaystyle 13\\frac{17}{45} \\)','harazono',NOW(),0);</v>
      </c>
      <c r="BG579" s="128">
        <f t="shared" ref="BG579" ca="1" si="10777">RANDBETWEEN(2,6)</f>
        <v>4</v>
      </c>
      <c r="BH579" s="22">
        <f t="shared" ref="BH579" ca="1" si="10778">RANDBETWEEN(1,BH580-1)</f>
        <v>7</v>
      </c>
      <c r="BI579" s="120" t="s">
        <v>22</v>
      </c>
      <c r="BJ579" s="128">
        <f t="shared" ref="BJ579" ca="1" si="10779">RANDBETWEEN(1,BG579-1)</f>
        <v>2</v>
      </c>
      <c r="BK579" s="22">
        <f t="shared" ref="BK579" ca="1" si="10780">RANDBETWEEN(1,BK580-1)</f>
        <v>4</v>
      </c>
      <c r="BL579">
        <f t="shared" ref="BL579" ca="1" si="10781">(BH579+BG579*BH580)</f>
        <v>43</v>
      </c>
      <c r="BM579">
        <f t="shared" ref="BM579" ca="1" si="10782">BK579+BJ579*BK580</f>
        <v>14</v>
      </c>
      <c r="BN579" s="114">
        <f t="shared" ref="BN579" ca="1" si="10783">(BH579+BG579*BH580)/BH580</f>
        <v>4.7777777777777777</v>
      </c>
      <c r="BO579" s="114">
        <f t="shared" ref="BO579" ca="1" si="10784">(BK579+BJ579*BK580)/BK580</f>
        <v>2.8</v>
      </c>
      <c r="BP579" s="114" t="s">
        <v>26</v>
      </c>
      <c r="BQ579" s="129">
        <f t="shared" ref="BQ579" ca="1" si="10785">IF(BN579&gt;BO579,BG579,BJ579)</f>
        <v>4</v>
      </c>
      <c r="BR579" s="57">
        <f t="shared" ref="BR579" ca="1" si="10786">IF(BN579&gt;BO579,BH579,BK579)</f>
        <v>7</v>
      </c>
      <c r="BS579" s="114" t="str">
        <f t="shared" ref="BS579" si="10787">BI579</f>
        <v>×</v>
      </c>
      <c r="BT579" s="129">
        <f t="shared" ref="BT579" ca="1" si="10788">IF(BN579&lt;BO579,BG579,BJ579)</f>
        <v>2</v>
      </c>
      <c r="BU579" s="57">
        <f t="shared" ref="BU579" ca="1" si="10789">IF(BN579&lt;BO579,BH579,BK579)</f>
        <v>4</v>
      </c>
      <c r="BV579" s="27">
        <f t="shared" ref="BV579" ca="1" si="10790">IF(BN579&gt;BO579,BL579,BM579)</f>
        <v>43</v>
      </c>
      <c r="BW579" s="27">
        <f t="shared" ref="BW579" ca="1" si="10791">IF(BN579&lt;BO579,BL579,BM579)</f>
        <v>14</v>
      </c>
      <c r="BX579" s="58">
        <f t="shared" ca="1" si="9269"/>
        <v>602</v>
      </c>
      <c r="BY579" s="114" t="s">
        <v>26</v>
      </c>
      <c r="BZ579" s="114" t="str">
        <f t="shared" ref="BZ579" ca="1" si="10792">IF(BX579&lt;0,"-","")</f>
        <v/>
      </c>
      <c r="CA579" s="30">
        <f t="shared" ca="1" si="9271"/>
        <v>602</v>
      </c>
      <c r="CB579" s="24">
        <f t="shared" ref="CB579" ca="1" si="10793">CA579/GCD(CA579,CA580)</f>
        <v>602</v>
      </c>
      <c r="CD579" s="128">
        <f t="shared" ref="CD579" ca="1" si="10794">QUOTIENT(CB579,CB580)</f>
        <v>13</v>
      </c>
      <c r="CE579" s="57">
        <f t="shared" ref="CE579" ca="1" si="10795">MOD(CB579,CB580)</f>
        <v>17</v>
      </c>
      <c r="CF579" s="25"/>
      <c r="CG579"/>
      <c r="CH579" s="5"/>
      <c r="CK579" s="5"/>
    </row>
    <row r="580" spans="2:89" ht="32" customHeight="1" x14ac:dyDescent="0.55000000000000004">
      <c r="B580" s="61"/>
      <c r="C580" s="131"/>
      <c r="D580" s="114"/>
      <c r="E580" s="114"/>
      <c r="F580" s="59">
        <f t="shared" ca="1" si="9232"/>
        <v>9</v>
      </c>
      <c r="G580" s="114"/>
      <c r="H580" s="114"/>
      <c r="I580" s="59">
        <f t="shared" ca="1" si="9234"/>
        <v>5</v>
      </c>
      <c r="J580" s="26"/>
      <c r="K580" s="114"/>
      <c r="L580" s="27">
        <f t="shared" ca="1" si="9236"/>
        <v>45</v>
      </c>
      <c r="M580" s="118"/>
      <c r="N580" s="54"/>
      <c r="O580" s="118"/>
      <c r="P580" s="118"/>
      <c r="Q580" s="121"/>
      <c r="R580" s="114"/>
      <c r="S580" s="122"/>
      <c r="T580" s="114"/>
      <c r="U580" s="122"/>
      <c r="V580" s="114"/>
      <c r="W580" s="120"/>
      <c r="X580" s="56"/>
      <c r="Y580" s="121"/>
      <c r="Z580" s="114"/>
      <c r="AA580" s="122"/>
      <c r="AB580" s="114"/>
      <c r="AC580" s="122"/>
      <c r="AD580" s="114"/>
      <c r="AE580" s="27"/>
      <c r="AF580" s="114"/>
      <c r="AG580" t="s">
        <v>230</v>
      </c>
      <c r="AH580" t="s">
        <v>250</v>
      </c>
      <c r="AI580" s="1" t="str">
        <f t="shared" ref="AI580" ca="1" si="10796">IF(O579="","",O579)</f>
        <v/>
      </c>
      <c r="AK580" s="1"/>
      <c r="AM580" s="1"/>
      <c r="AO580" t="s">
        <v>230</v>
      </c>
      <c r="AP580" s="114"/>
      <c r="AQ580" t="str">
        <f t="shared" ca="1" si="10771"/>
        <v>\\(\\quad \\displaystyle  \\)</v>
      </c>
      <c r="AS580" s="114"/>
      <c r="AT580" s="114"/>
      <c r="AU580" s="114"/>
      <c r="AV580" s="114"/>
      <c r="AW580" s="114"/>
      <c r="AX580" s="114"/>
      <c r="AY580" s="114"/>
      <c r="AZ580" s="117"/>
      <c r="BG580" s="128"/>
      <c r="BH580" s="23">
        <f t="shared" ref="BH580" ca="1" si="10797">RANDBETWEEN(2,10)</f>
        <v>9</v>
      </c>
      <c r="BI580" s="120"/>
      <c r="BJ580" s="128"/>
      <c r="BK580" s="23">
        <f t="shared" ca="1" si="2496"/>
        <v>5</v>
      </c>
      <c r="BL580">
        <f t="shared" ref="BL580" ca="1" si="10798">BH580</f>
        <v>9</v>
      </c>
      <c r="BM580">
        <f t="shared" ref="BM580" ca="1" si="10799">BK580</f>
        <v>5</v>
      </c>
      <c r="BN580" s="114"/>
      <c r="BO580" s="114"/>
      <c r="BP580" s="114"/>
      <c r="BQ580" s="129"/>
      <c r="BR580" s="55">
        <f t="shared" ref="BR580" ca="1" si="10800">IF(BN579&gt;BO579,BH580,BK580)</f>
        <v>9</v>
      </c>
      <c r="BS580" s="114"/>
      <c r="BT580" s="129"/>
      <c r="BU580" s="55">
        <f t="shared" ref="BU580" ca="1" si="10801">IF(BN579&lt;BO579,BH580,BK580)</f>
        <v>5</v>
      </c>
      <c r="BV580" s="27">
        <f t="shared" ref="BV580" ca="1" si="10802">IF(BN579&gt;BO579,BL580,BM580)</f>
        <v>9</v>
      </c>
      <c r="BW580" s="27">
        <f t="shared" ref="BW580" ca="1" si="10803">IF(BN579&lt;BO579,BL580,BM580)</f>
        <v>5</v>
      </c>
      <c r="BX580" s="27">
        <f t="shared" ca="1" si="9269"/>
        <v>45</v>
      </c>
      <c r="BY580" s="114"/>
      <c r="BZ580" s="114"/>
      <c r="CA580">
        <f t="shared" ca="1" si="9271"/>
        <v>45</v>
      </c>
      <c r="CB580" s="25">
        <f t="shared" ref="CB580" ca="1" si="10804">CA580/GCD(CA579,CA580)</f>
        <v>45</v>
      </c>
      <c r="CD580" s="128"/>
      <c r="CE580" s="23">
        <f t="shared" ref="CE580" ca="1" si="10805">CB580</f>
        <v>45</v>
      </c>
      <c r="CF580" s="25"/>
      <c r="CG580"/>
      <c r="CH580" s="5"/>
      <c r="CK580" s="5"/>
    </row>
    <row r="581" spans="2:89" ht="32" customHeight="1" thickBot="1" x14ac:dyDescent="0.6">
      <c r="B581" s="61"/>
      <c r="C581" s="130" t="s">
        <v>220</v>
      </c>
      <c r="D581" s="114">
        <v>39</v>
      </c>
      <c r="E581" s="114">
        <f t="shared" ref="E581" ca="1" si="10806">BQ581</f>
        <v>5</v>
      </c>
      <c r="F581" s="60">
        <f t="shared" ref="F581:F606" ca="1" si="10807">BR581</f>
        <v>1</v>
      </c>
      <c r="G581" s="114" t="s">
        <v>237</v>
      </c>
      <c r="H581" s="114">
        <f t="shared" ref="H581" ca="1" si="10808">BT581</f>
        <v>4</v>
      </c>
      <c r="I581" s="60">
        <f t="shared" ref="I581:I606" ca="1" si="10809">BU581</f>
        <v>4</v>
      </c>
      <c r="J581" s="26"/>
      <c r="K581" s="114">
        <f t="shared" ref="K581" ca="1" si="10810">CD581</f>
        <v>24</v>
      </c>
      <c r="L581" s="58">
        <f t="shared" ref="L581:L606" ca="1" si="10811">CE581</f>
        <v>3</v>
      </c>
      <c r="M581" s="118" t="str">
        <f t="shared" ref="M581" ca="1" si="10812">IF(L582=1,"=","")</f>
        <v/>
      </c>
      <c r="N581" s="54"/>
      <c r="O581" s="118" t="str">
        <f t="shared" ref="O581" ca="1" si="10813">IF(L581=0,K581,"")</f>
        <v/>
      </c>
      <c r="P581" s="118" t="s">
        <v>250</v>
      </c>
      <c r="Q581" s="121">
        <f t="shared" ref="Q581" ca="1" si="10814">IF(E581="","",E581)</f>
        <v>5</v>
      </c>
      <c r="R581" s="114" t="s">
        <v>249</v>
      </c>
      <c r="S581" s="122">
        <f t="shared" ref="S581" ca="1" si="10815">F581</f>
        <v>1</v>
      </c>
      <c r="T581" s="114" t="s">
        <v>216</v>
      </c>
      <c r="U581" s="122">
        <f t="shared" ref="U581" ca="1" si="10816">F582</f>
        <v>2</v>
      </c>
      <c r="V581" s="114" t="s">
        <v>217</v>
      </c>
      <c r="W581" s="120" t="str">
        <f t="shared" ref="W581" si="10817">G581</f>
        <v>　×　</v>
      </c>
      <c r="X581" s="56"/>
      <c r="Y581" s="121">
        <f t="shared" ref="Y581" ca="1" si="10818">IF(H581="","",H581)</f>
        <v>4</v>
      </c>
      <c r="Z581" s="114" t="s">
        <v>249</v>
      </c>
      <c r="AA581" s="122">
        <f t="shared" ref="AA581" ca="1" si="10819">I581</f>
        <v>4</v>
      </c>
      <c r="AB581" s="114" t="s">
        <v>216</v>
      </c>
      <c r="AC581" s="122">
        <f t="shared" ref="AC581" ca="1" si="10820">I582</f>
        <v>8</v>
      </c>
      <c r="AD581" s="114" t="s">
        <v>217</v>
      </c>
      <c r="AE581" s="27"/>
      <c r="AF581" s="114" t="s">
        <v>233</v>
      </c>
      <c r="AG581" t="s">
        <v>230</v>
      </c>
      <c r="AH581" t="s">
        <v>250</v>
      </c>
      <c r="AI581" s="1">
        <f t="shared" ref="AI581" ca="1" si="10821">IF(K581="","",K581)</f>
        <v>24</v>
      </c>
      <c r="AJ581" t="s">
        <v>249</v>
      </c>
      <c r="AK581" s="1">
        <f t="shared" ref="AK581" ca="1" si="10822">L581</f>
        <v>3</v>
      </c>
      <c r="AL581" t="s">
        <v>216</v>
      </c>
      <c r="AM581" s="1">
        <f t="shared" ref="AM581" ca="1" si="10823">L582</f>
        <v>4</v>
      </c>
      <c r="AN581" t="s">
        <v>217</v>
      </c>
      <c r="AO581" t="s">
        <v>230</v>
      </c>
      <c r="AP581" s="114" t="str">
        <f t="shared" ca="1" si="10329"/>
        <v>\\(\\quad \\displaystyle 5\\frac{1}{2}　×　4\\frac{4}{8}　=　 \\)</v>
      </c>
      <c r="AQ581" t="str">
        <f t="shared" ca="1" si="10771"/>
        <v>\\(\\quad \\displaystyle 24\\frac{3}{4} \\)</v>
      </c>
      <c r="AS581" s="114" t="str">
        <f t="shared" ref="AS581" ca="1" si="10824">AP581</f>
        <v>\\(\\quad \\displaystyle 5\\frac{1}{2}　×　4\\frac{4}{8}　=　 \\)</v>
      </c>
      <c r="AT581" s="114" t="str">
        <f t="shared" ref="AT581" ca="1" si="10825">IF(O581="",AQ581,AQ582)</f>
        <v>\\(\\quad \\displaystyle 24\\frac{3}{4} \\)</v>
      </c>
      <c r="AU581" s="114" t="s">
        <v>60</v>
      </c>
      <c r="AV581" s="115" t="s">
        <v>222</v>
      </c>
      <c r="AW581" s="115" t="str">
        <f t="shared" ref="AW581" ca="1" si="10826">AS581</f>
        <v>\\(\\quad \\displaystyle 5\\frac{1}{2}　×　4\\frac{4}{8}　=　 \\)</v>
      </c>
      <c r="AX581" s="115" t="str">
        <f t="shared" ref="AX581" ca="1" si="10827">AT581</f>
        <v>\\(\\quad \\displaystyle 24\\frac{3}{4} \\)</v>
      </c>
      <c r="AY581" s="115" t="s">
        <v>62</v>
      </c>
      <c r="AZ581" s="116" t="str">
        <f t="shared" ref="AZ581" ca="1" si="10828">"INSERT INTO "&amp;AU581&amp;"(tangen,question,answer,editor,date,count) VALUES('"&amp;AV581&amp;"','"&amp;AW581&amp;"','"&amp;AX581&amp;"','"&amp;AY581&amp;"',NOW(),0);"</f>
        <v>INSERT INTO math(tangen,question,answer,editor,date,count) VALUES('m3900','\\(\\quad \\displaystyle 5\\frac{1}{2}　×　4\\frac{4}{8}　=　 \\)','\\(\\quad \\displaystyle 24\\frac{3}{4} \\)','harazono',NOW(),0);</v>
      </c>
      <c r="BG581" s="128">
        <f t="shared" ref="BG581" ca="1" si="10829">RANDBETWEEN(2,6)</f>
        <v>5</v>
      </c>
      <c r="BH581" s="22">
        <f t="shared" ref="BH581" ca="1" si="10830">RANDBETWEEN(1,BH582-1)</f>
        <v>1</v>
      </c>
      <c r="BI581" s="120" t="s">
        <v>22</v>
      </c>
      <c r="BJ581" s="128">
        <f t="shared" ref="BJ581" ca="1" si="10831">RANDBETWEEN(1,BG581-1)</f>
        <v>4</v>
      </c>
      <c r="BK581" s="22">
        <f t="shared" ref="BK581" ca="1" si="10832">RANDBETWEEN(1,BK582-1)</f>
        <v>4</v>
      </c>
      <c r="BL581">
        <f t="shared" ref="BL581" ca="1" si="10833">(BH581+BG581*BH582)</f>
        <v>11</v>
      </c>
      <c r="BM581">
        <f t="shared" ref="BM581" ca="1" si="10834">BK581+BJ581*BK582</f>
        <v>36</v>
      </c>
      <c r="BN581" s="114">
        <f t="shared" ref="BN581" ca="1" si="10835">(BH581+BG581*BH582)/BH582</f>
        <v>5.5</v>
      </c>
      <c r="BO581" s="114">
        <f t="shared" ref="BO581" ca="1" si="10836">(BK581+BJ581*BK582)/BK582</f>
        <v>4.5</v>
      </c>
      <c r="BP581" s="114" t="s">
        <v>26</v>
      </c>
      <c r="BQ581" s="129">
        <f t="shared" ref="BQ581" ca="1" si="10837">IF(BN581&gt;BO581,BG581,BJ581)</f>
        <v>5</v>
      </c>
      <c r="BR581" s="57">
        <f t="shared" ref="BR581" ca="1" si="10838">IF(BN581&gt;BO581,BH581,BK581)</f>
        <v>1</v>
      </c>
      <c r="BS581" s="114" t="str">
        <f t="shared" ref="BS581" si="10839">BI581</f>
        <v>×</v>
      </c>
      <c r="BT581" s="129">
        <f t="shared" ref="BT581" ca="1" si="10840">IF(BN581&lt;BO581,BG581,BJ581)</f>
        <v>4</v>
      </c>
      <c r="BU581" s="57">
        <f t="shared" ref="BU581" ca="1" si="10841">IF(BN581&lt;BO581,BH581,BK581)</f>
        <v>4</v>
      </c>
      <c r="BV581" s="27">
        <f t="shared" ref="BV581" ca="1" si="10842">IF(BN581&gt;BO581,BL581,BM581)</f>
        <v>11</v>
      </c>
      <c r="BW581" s="27">
        <f t="shared" ref="BW581" ca="1" si="10843">IF(BN581&lt;BO581,BL581,BM581)</f>
        <v>36</v>
      </c>
      <c r="BX581" s="58">
        <f t="shared" ref="BX581:BX604" ca="1" si="10844">BV581*BW581</f>
        <v>396</v>
      </c>
      <c r="BY581" s="114" t="s">
        <v>26</v>
      </c>
      <c r="BZ581" s="114" t="str">
        <f t="shared" ref="BZ581" ca="1" si="10845">IF(BX581&lt;0,"-","")</f>
        <v/>
      </c>
      <c r="CA581" s="30">
        <f t="shared" ref="CA581:CA606" ca="1" si="10846">ABS(BX581)</f>
        <v>396</v>
      </c>
      <c r="CB581" s="24">
        <f t="shared" ref="CB581" ca="1" si="10847">CA581/GCD(CA581,CA582)</f>
        <v>99</v>
      </c>
      <c r="CD581" s="128">
        <f t="shared" ref="CD581" ca="1" si="10848">QUOTIENT(CB581,CB582)</f>
        <v>24</v>
      </c>
      <c r="CE581" s="57">
        <f t="shared" ref="CE581" ca="1" si="10849">MOD(CB581,CB582)</f>
        <v>3</v>
      </c>
      <c r="CF581" s="25"/>
      <c r="CG581"/>
      <c r="CH581" s="5"/>
      <c r="CK581" s="5"/>
    </row>
    <row r="582" spans="2:89" ht="32" customHeight="1" x14ac:dyDescent="0.55000000000000004">
      <c r="B582" s="61"/>
      <c r="C582" s="131"/>
      <c r="D582" s="114"/>
      <c r="E582" s="114"/>
      <c r="F582" s="59">
        <f t="shared" ca="1" si="10807"/>
        <v>2</v>
      </c>
      <c r="G582" s="114"/>
      <c r="H582" s="114"/>
      <c r="I582" s="59">
        <f t="shared" ca="1" si="10809"/>
        <v>8</v>
      </c>
      <c r="J582" s="26"/>
      <c r="K582" s="114"/>
      <c r="L582" s="27">
        <f t="shared" ca="1" si="10811"/>
        <v>4</v>
      </c>
      <c r="M582" s="118"/>
      <c r="N582" s="54"/>
      <c r="O582" s="118"/>
      <c r="P582" s="118"/>
      <c r="Q582" s="121"/>
      <c r="R582" s="114"/>
      <c r="S582" s="122"/>
      <c r="T582" s="114"/>
      <c r="U582" s="122"/>
      <c r="V582" s="114"/>
      <c r="W582" s="120"/>
      <c r="X582" s="56"/>
      <c r="Y582" s="121"/>
      <c r="Z582" s="114"/>
      <c r="AA582" s="122"/>
      <c r="AB582" s="114"/>
      <c r="AC582" s="122"/>
      <c r="AD582" s="114"/>
      <c r="AE582" s="27"/>
      <c r="AF582" s="114"/>
      <c r="AG582" t="s">
        <v>230</v>
      </c>
      <c r="AH582" t="s">
        <v>250</v>
      </c>
      <c r="AI582" s="1" t="str">
        <f t="shared" ref="AI582" ca="1" si="10850">IF(O581="","",O581)</f>
        <v/>
      </c>
      <c r="AK582" s="1"/>
      <c r="AM582" s="1"/>
      <c r="AO582" t="s">
        <v>230</v>
      </c>
      <c r="AP582" s="114"/>
      <c r="AQ582" t="str">
        <f t="shared" ca="1" si="10771"/>
        <v>\\(\\quad \\displaystyle  \\)</v>
      </c>
      <c r="AS582" s="114"/>
      <c r="AT582" s="114"/>
      <c r="AU582" s="114"/>
      <c r="AV582" s="114"/>
      <c r="AW582" s="114"/>
      <c r="AX582" s="114"/>
      <c r="AY582" s="114"/>
      <c r="AZ582" s="117"/>
      <c r="BG582" s="128"/>
      <c r="BH582" s="23">
        <f t="shared" ref="BH582" ca="1" si="10851">RANDBETWEEN(2,10)</f>
        <v>2</v>
      </c>
      <c r="BI582" s="120"/>
      <c r="BJ582" s="128"/>
      <c r="BK582" s="23">
        <f t="shared" ca="1" si="2496"/>
        <v>8</v>
      </c>
      <c r="BL582">
        <f t="shared" ref="BL582" ca="1" si="10852">BH582</f>
        <v>2</v>
      </c>
      <c r="BM582">
        <f t="shared" ref="BM582" ca="1" si="10853">BK582</f>
        <v>8</v>
      </c>
      <c r="BN582" s="114"/>
      <c r="BO582" s="114"/>
      <c r="BP582" s="114"/>
      <c r="BQ582" s="129"/>
      <c r="BR582" s="55">
        <f t="shared" ref="BR582" ca="1" si="10854">IF(BN581&gt;BO581,BH582,BK582)</f>
        <v>2</v>
      </c>
      <c r="BS582" s="114"/>
      <c r="BT582" s="129"/>
      <c r="BU582" s="55">
        <f t="shared" ref="BU582" ca="1" si="10855">IF(BN581&lt;BO581,BH582,BK582)</f>
        <v>8</v>
      </c>
      <c r="BV582" s="27">
        <f t="shared" ref="BV582" ca="1" si="10856">IF(BN581&gt;BO581,BL582,BM582)</f>
        <v>2</v>
      </c>
      <c r="BW582" s="27">
        <f t="shared" ref="BW582" ca="1" si="10857">IF(BN581&lt;BO581,BL582,BM582)</f>
        <v>8</v>
      </c>
      <c r="BX582" s="27">
        <f t="shared" ca="1" si="10844"/>
        <v>16</v>
      </c>
      <c r="BY582" s="114"/>
      <c r="BZ582" s="114"/>
      <c r="CA582">
        <f t="shared" ca="1" si="10846"/>
        <v>16</v>
      </c>
      <c r="CB582" s="25">
        <f t="shared" ref="CB582" ca="1" si="10858">CA582/GCD(CA581,CA582)</f>
        <v>4</v>
      </c>
      <c r="CD582" s="128"/>
      <c r="CE582" s="23">
        <f t="shared" ref="CE582" ca="1" si="10859">CB582</f>
        <v>4</v>
      </c>
      <c r="CF582" s="25"/>
      <c r="CG582"/>
      <c r="CH582" s="5"/>
      <c r="CK582" s="5"/>
    </row>
    <row r="583" spans="2:89" ht="32" customHeight="1" thickBot="1" x14ac:dyDescent="0.6">
      <c r="B583" s="61"/>
      <c r="C583" s="130" t="s">
        <v>220</v>
      </c>
      <c r="D583" s="114">
        <v>40</v>
      </c>
      <c r="E583" s="114">
        <f t="shared" ref="E583" ca="1" si="10860">BQ583</f>
        <v>3</v>
      </c>
      <c r="F583" s="60">
        <f t="shared" ca="1" si="10807"/>
        <v>5</v>
      </c>
      <c r="G583" s="114" t="s">
        <v>237</v>
      </c>
      <c r="H583" s="114">
        <f t="shared" ref="H583" ca="1" si="10861">BT583</f>
        <v>2</v>
      </c>
      <c r="I583" s="60">
        <f t="shared" ca="1" si="10809"/>
        <v>1</v>
      </c>
      <c r="J583" s="26"/>
      <c r="K583" s="114">
        <f t="shared" ref="K583" ca="1" si="10862">CD583</f>
        <v>8</v>
      </c>
      <c r="L583" s="58">
        <f t="shared" ca="1" si="10811"/>
        <v>17</v>
      </c>
      <c r="M583" s="118" t="str">
        <f t="shared" ref="M583" ca="1" si="10863">IF(L584=1,"=","")</f>
        <v/>
      </c>
      <c r="N583" s="54"/>
      <c r="O583" s="118" t="str">
        <f t="shared" ref="O583" ca="1" si="10864">IF(L583=0,K583,"")</f>
        <v/>
      </c>
      <c r="P583" s="118" t="s">
        <v>250</v>
      </c>
      <c r="Q583" s="121">
        <f t="shared" ref="Q583" ca="1" si="10865">IF(E583="","",E583)</f>
        <v>3</v>
      </c>
      <c r="R583" s="114" t="s">
        <v>249</v>
      </c>
      <c r="S583" s="122">
        <f t="shared" ref="S583" ca="1" si="10866">F583</f>
        <v>5</v>
      </c>
      <c r="T583" s="114" t="s">
        <v>216</v>
      </c>
      <c r="U583" s="122">
        <f t="shared" ref="U583" ca="1" si="10867">F584</f>
        <v>6</v>
      </c>
      <c r="V583" s="114" t="s">
        <v>217</v>
      </c>
      <c r="W583" s="120" t="str">
        <f t="shared" ref="W583" si="10868">G583</f>
        <v>　×　</v>
      </c>
      <c r="X583" s="56"/>
      <c r="Y583" s="121">
        <f t="shared" ref="Y583" ca="1" si="10869">IF(H583="","",H583)</f>
        <v>2</v>
      </c>
      <c r="Z583" s="114" t="s">
        <v>249</v>
      </c>
      <c r="AA583" s="122">
        <f t="shared" ref="AA583" ca="1" si="10870">I583</f>
        <v>1</v>
      </c>
      <c r="AB583" s="114" t="s">
        <v>216</v>
      </c>
      <c r="AC583" s="122">
        <f t="shared" ref="AC583" ca="1" si="10871">I584</f>
        <v>3</v>
      </c>
      <c r="AD583" s="114" t="s">
        <v>217</v>
      </c>
      <c r="AE583" s="27"/>
      <c r="AF583" s="114" t="s">
        <v>233</v>
      </c>
      <c r="AG583" t="s">
        <v>230</v>
      </c>
      <c r="AH583" t="s">
        <v>250</v>
      </c>
      <c r="AI583" s="1">
        <f t="shared" ref="AI583" ca="1" si="10872">IF(K583="","",K583)</f>
        <v>8</v>
      </c>
      <c r="AJ583" t="s">
        <v>249</v>
      </c>
      <c r="AK583" s="1">
        <f t="shared" ref="AK583" ca="1" si="10873">L583</f>
        <v>17</v>
      </c>
      <c r="AL583" t="s">
        <v>216</v>
      </c>
      <c r="AM583" s="1">
        <f t="shared" ref="AM583" ca="1" si="10874">L584</f>
        <v>18</v>
      </c>
      <c r="AN583" t="s">
        <v>217</v>
      </c>
      <c r="AO583" t="s">
        <v>230</v>
      </c>
      <c r="AP583" s="114" t="str">
        <f t="shared" ca="1" si="10329"/>
        <v>\\(\\quad \\displaystyle 3\\frac{5}{6}　×　2\\frac{1}{3}　=　 \\)</v>
      </c>
      <c r="AQ583" t="str">
        <f t="shared" ca="1" si="10771"/>
        <v>\\(\\quad \\displaystyle 8\\frac{17}{18} \\)</v>
      </c>
      <c r="AS583" s="114" t="str">
        <f t="shared" ref="AS583" ca="1" si="10875">AP583</f>
        <v>\\(\\quad \\displaystyle 3\\frac{5}{6}　×　2\\frac{1}{3}　=　 \\)</v>
      </c>
      <c r="AT583" s="114" t="str">
        <f t="shared" ref="AT583" ca="1" si="10876">IF(O583="",AQ583,AQ584)</f>
        <v>\\(\\quad \\displaystyle 8\\frac{17}{18} \\)</v>
      </c>
      <c r="AU583" s="114" t="s">
        <v>60</v>
      </c>
      <c r="AV583" s="115" t="s">
        <v>222</v>
      </c>
      <c r="AW583" s="115" t="str">
        <f t="shared" ref="AW583" ca="1" si="10877">AS583</f>
        <v>\\(\\quad \\displaystyle 3\\frac{5}{6}　×　2\\frac{1}{3}　=　 \\)</v>
      </c>
      <c r="AX583" s="115" t="str">
        <f t="shared" ref="AX583" ca="1" si="10878">AT583</f>
        <v>\\(\\quad \\displaystyle 8\\frac{17}{18} \\)</v>
      </c>
      <c r="AY583" s="115" t="s">
        <v>62</v>
      </c>
      <c r="AZ583" s="116" t="str">
        <f t="shared" ref="AZ583" ca="1" si="10879">"INSERT INTO "&amp;AU583&amp;"(tangen,question,answer,editor,date,count) VALUES('"&amp;AV583&amp;"','"&amp;AW583&amp;"','"&amp;AX583&amp;"','"&amp;AY583&amp;"',NOW(),0);"</f>
        <v>INSERT INTO math(tangen,question,answer,editor,date,count) VALUES('m3900','\\(\\quad \\displaystyle 3\\frac{5}{6}　×　2\\frac{1}{3}　=　 \\)','\\(\\quad \\displaystyle 8\\frac{17}{18} \\)','harazono',NOW(),0);</v>
      </c>
      <c r="BG583" s="128">
        <f t="shared" ref="BG583" ca="1" si="10880">RANDBETWEEN(2,6)</f>
        <v>3</v>
      </c>
      <c r="BH583" s="22">
        <f t="shared" ref="BH583" ca="1" si="10881">RANDBETWEEN(1,BH584-1)</f>
        <v>5</v>
      </c>
      <c r="BI583" s="120" t="s">
        <v>22</v>
      </c>
      <c r="BJ583" s="128">
        <f t="shared" ref="BJ583" ca="1" si="10882">RANDBETWEEN(1,BG583-1)</f>
        <v>2</v>
      </c>
      <c r="BK583" s="22">
        <f t="shared" ref="BK583" ca="1" si="10883">RANDBETWEEN(1,BK584-1)</f>
        <v>1</v>
      </c>
      <c r="BL583">
        <f t="shared" ref="BL583" ca="1" si="10884">(BH583+BG583*BH584)</f>
        <v>23</v>
      </c>
      <c r="BM583">
        <f t="shared" ref="BM583" ca="1" si="10885">BK583+BJ583*BK584</f>
        <v>7</v>
      </c>
      <c r="BN583" s="114">
        <f t="shared" ref="BN583" ca="1" si="10886">(BH583+BG583*BH584)/BH584</f>
        <v>3.8333333333333335</v>
      </c>
      <c r="BO583" s="114">
        <f t="shared" ref="BO583" ca="1" si="10887">(BK583+BJ583*BK584)/BK584</f>
        <v>2.3333333333333335</v>
      </c>
      <c r="BP583" s="114" t="s">
        <v>26</v>
      </c>
      <c r="BQ583" s="129">
        <f t="shared" ref="BQ583" ca="1" si="10888">IF(BN583&gt;BO583,BG583,BJ583)</f>
        <v>3</v>
      </c>
      <c r="BR583" s="57">
        <f t="shared" ref="BR583" ca="1" si="10889">IF(BN583&gt;BO583,BH583,BK583)</f>
        <v>5</v>
      </c>
      <c r="BS583" s="114" t="str">
        <f t="shared" ref="BS583" si="10890">BI583</f>
        <v>×</v>
      </c>
      <c r="BT583" s="129">
        <f t="shared" ref="BT583" ca="1" si="10891">IF(BN583&lt;BO583,BG583,BJ583)</f>
        <v>2</v>
      </c>
      <c r="BU583" s="57">
        <f t="shared" ref="BU583" ca="1" si="10892">IF(BN583&lt;BO583,BH583,BK583)</f>
        <v>1</v>
      </c>
      <c r="BV583" s="27">
        <f t="shared" ref="BV583" ca="1" si="10893">IF(BN583&gt;BO583,BL583,BM583)</f>
        <v>23</v>
      </c>
      <c r="BW583" s="27">
        <f t="shared" ref="BW583" ca="1" si="10894">IF(BN583&lt;BO583,BL583,BM583)</f>
        <v>7</v>
      </c>
      <c r="BX583" s="58">
        <f t="shared" ca="1" si="10844"/>
        <v>161</v>
      </c>
      <c r="BY583" s="114" t="s">
        <v>26</v>
      </c>
      <c r="BZ583" s="114" t="str">
        <f t="shared" ref="BZ583" ca="1" si="10895">IF(BX583&lt;0,"-","")</f>
        <v/>
      </c>
      <c r="CA583" s="30">
        <f t="shared" ca="1" si="10846"/>
        <v>161</v>
      </c>
      <c r="CB583" s="24">
        <f t="shared" ref="CB583" ca="1" si="10896">CA583/GCD(CA583,CA584)</f>
        <v>161</v>
      </c>
      <c r="CD583" s="128">
        <f t="shared" ref="CD583" ca="1" si="10897">QUOTIENT(CB583,CB584)</f>
        <v>8</v>
      </c>
      <c r="CE583" s="57">
        <f t="shared" ref="CE583" ca="1" si="10898">MOD(CB583,CB584)</f>
        <v>17</v>
      </c>
      <c r="CF583" s="25"/>
      <c r="CG583"/>
      <c r="CH583" s="5"/>
      <c r="CK583" s="5"/>
    </row>
    <row r="584" spans="2:89" ht="32" customHeight="1" x14ac:dyDescent="0.55000000000000004">
      <c r="B584" s="61"/>
      <c r="C584" s="131"/>
      <c r="D584" s="114"/>
      <c r="E584" s="114"/>
      <c r="F584" s="59">
        <f t="shared" ca="1" si="10807"/>
        <v>6</v>
      </c>
      <c r="G584" s="114"/>
      <c r="H584" s="114"/>
      <c r="I584" s="59">
        <f t="shared" ca="1" si="10809"/>
        <v>3</v>
      </c>
      <c r="J584" s="26"/>
      <c r="K584" s="114"/>
      <c r="L584" s="27">
        <f t="shared" ca="1" si="10811"/>
        <v>18</v>
      </c>
      <c r="M584" s="118"/>
      <c r="N584" s="54"/>
      <c r="O584" s="118"/>
      <c r="P584" s="118"/>
      <c r="Q584" s="121"/>
      <c r="R584" s="114"/>
      <c r="S584" s="122"/>
      <c r="T584" s="114"/>
      <c r="U584" s="122"/>
      <c r="V584" s="114"/>
      <c r="W584" s="120"/>
      <c r="X584" s="56"/>
      <c r="Y584" s="121"/>
      <c r="Z584" s="114"/>
      <c r="AA584" s="122"/>
      <c r="AB584" s="114"/>
      <c r="AC584" s="122"/>
      <c r="AD584" s="114"/>
      <c r="AE584" s="27"/>
      <c r="AF584" s="114"/>
      <c r="AG584" t="s">
        <v>230</v>
      </c>
      <c r="AH584" t="s">
        <v>250</v>
      </c>
      <c r="AI584" s="1" t="str">
        <f t="shared" ref="AI584" ca="1" si="10899">IF(O583="","",O583)</f>
        <v/>
      </c>
      <c r="AK584" s="1"/>
      <c r="AM584" s="1"/>
      <c r="AO584" t="s">
        <v>230</v>
      </c>
      <c r="AP584" s="114"/>
      <c r="AQ584" t="str">
        <f t="shared" ca="1" si="10771"/>
        <v>\\(\\quad \\displaystyle  \\)</v>
      </c>
      <c r="AS584" s="114"/>
      <c r="AT584" s="114"/>
      <c r="AU584" s="114"/>
      <c r="AV584" s="114"/>
      <c r="AW584" s="114"/>
      <c r="AX584" s="114"/>
      <c r="AY584" s="114"/>
      <c r="AZ584" s="117"/>
      <c r="BG584" s="128"/>
      <c r="BH584" s="23">
        <f t="shared" ref="BH584" ca="1" si="10900">RANDBETWEEN(2,10)</f>
        <v>6</v>
      </c>
      <c r="BI584" s="120"/>
      <c r="BJ584" s="128"/>
      <c r="BK584" s="23">
        <f t="shared" ca="1" si="2496"/>
        <v>3</v>
      </c>
      <c r="BL584">
        <f t="shared" ref="BL584" ca="1" si="10901">BH584</f>
        <v>6</v>
      </c>
      <c r="BM584">
        <f t="shared" ref="BM584" ca="1" si="10902">BK584</f>
        <v>3</v>
      </c>
      <c r="BN584" s="114"/>
      <c r="BO584" s="114"/>
      <c r="BP584" s="114"/>
      <c r="BQ584" s="129"/>
      <c r="BR584" s="55">
        <f t="shared" ref="BR584" ca="1" si="10903">IF(BN583&gt;BO583,BH584,BK584)</f>
        <v>6</v>
      </c>
      <c r="BS584" s="114"/>
      <c r="BT584" s="129"/>
      <c r="BU584" s="55">
        <f t="shared" ref="BU584" ca="1" si="10904">IF(BN583&lt;BO583,BH584,BK584)</f>
        <v>3</v>
      </c>
      <c r="BV584" s="27">
        <f t="shared" ref="BV584" ca="1" si="10905">IF(BN583&gt;BO583,BL584,BM584)</f>
        <v>6</v>
      </c>
      <c r="BW584" s="27">
        <f t="shared" ref="BW584" ca="1" si="10906">IF(BN583&lt;BO583,BL584,BM584)</f>
        <v>3</v>
      </c>
      <c r="BX584" s="27">
        <f t="shared" ca="1" si="10844"/>
        <v>18</v>
      </c>
      <c r="BY584" s="114"/>
      <c r="BZ584" s="114"/>
      <c r="CA584">
        <f t="shared" ca="1" si="10846"/>
        <v>18</v>
      </c>
      <c r="CB584" s="25">
        <f t="shared" ref="CB584" ca="1" si="10907">CA584/GCD(CA583,CA584)</f>
        <v>18</v>
      </c>
      <c r="CD584" s="128"/>
      <c r="CE584" s="23">
        <f t="shared" ref="CE584" ca="1" si="10908">CB584</f>
        <v>18</v>
      </c>
      <c r="CF584" s="25"/>
      <c r="CG584"/>
      <c r="CH584" s="5"/>
      <c r="CK584" s="5"/>
    </row>
    <row r="585" spans="2:89" ht="32" customHeight="1" thickBot="1" x14ac:dyDescent="0.6">
      <c r="B585" s="61"/>
      <c r="C585" s="130" t="s">
        <v>220</v>
      </c>
      <c r="D585" s="114">
        <v>41</v>
      </c>
      <c r="E585" s="114">
        <f t="shared" ref="E585" ca="1" si="10909">BQ585</f>
        <v>2</v>
      </c>
      <c r="F585" s="60">
        <f t="shared" ca="1" si="10807"/>
        <v>5</v>
      </c>
      <c r="G585" s="114" t="s">
        <v>237</v>
      </c>
      <c r="H585" s="114">
        <f t="shared" ref="H585" ca="1" si="10910">BT585</f>
        <v>1</v>
      </c>
      <c r="I585" s="60">
        <f t="shared" ca="1" si="10809"/>
        <v>1</v>
      </c>
      <c r="J585" s="26"/>
      <c r="K585" s="114">
        <f t="shared" ref="K585" ca="1" si="10911">CD585</f>
        <v>3</v>
      </c>
      <c r="L585" s="58">
        <f t="shared" ca="1" si="10811"/>
        <v>3</v>
      </c>
      <c r="M585" s="118" t="str">
        <f t="shared" ref="M585" ca="1" si="10912">IF(L586=1,"=","")</f>
        <v/>
      </c>
      <c r="N585" s="54"/>
      <c r="O585" s="118" t="str">
        <f t="shared" ref="O585" ca="1" si="10913">IF(L585=0,K585,"")</f>
        <v/>
      </c>
      <c r="P585" s="118" t="s">
        <v>250</v>
      </c>
      <c r="Q585" s="121">
        <f t="shared" ref="Q585" ca="1" si="10914">IF(E585="","",E585)</f>
        <v>2</v>
      </c>
      <c r="R585" s="114" t="s">
        <v>249</v>
      </c>
      <c r="S585" s="122">
        <f t="shared" ref="S585" ca="1" si="10915">F585</f>
        <v>5</v>
      </c>
      <c r="T585" s="114" t="s">
        <v>216</v>
      </c>
      <c r="U585" s="122">
        <f t="shared" ref="U585" ca="1" si="10916">F586</f>
        <v>10</v>
      </c>
      <c r="V585" s="114" t="s">
        <v>217</v>
      </c>
      <c r="W585" s="120" t="str">
        <f t="shared" ref="W585" si="10917">G585</f>
        <v>　×　</v>
      </c>
      <c r="X585" s="56"/>
      <c r="Y585" s="121">
        <f t="shared" ref="Y585" ca="1" si="10918">IF(H585="","",H585)</f>
        <v>1</v>
      </c>
      <c r="Z585" s="114" t="s">
        <v>249</v>
      </c>
      <c r="AA585" s="122">
        <f t="shared" ref="AA585" ca="1" si="10919">I585</f>
        <v>1</v>
      </c>
      <c r="AB585" s="114" t="s">
        <v>216</v>
      </c>
      <c r="AC585" s="122">
        <f t="shared" ref="AC585" ca="1" si="10920">I586</f>
        <v>2</v>
      </c>
      <c r="AD585" s="114" t="s">
        <v>217</v>
      </c>
      <c r="AE585" s="27"/>
      <c r="AF585" s="114" t="s">
        <v>233</v>
      </c>
      <c r="AG585" t="s">
        <v>230</v>
      </c>
      <c r="AH585" t="s">
        <v>250</v>
      </c>
      <c r="AI585" s="1">
        <f t="shared" ref="AI585" ca="1" si="10921">IF(K585="","",K585)</f>
        <v>3</v>
      </c>
      <c r="AJ585" t="s">
        <v>249</v>
      </c>
      <c r="AK585" s="1">
        <f t="shared" ref="AK585" ca="1" si="10922">L585</f>
        <v>3</v>
      </c>
      <c r="AL585" t="s">
        <v>216</v>
      </c>
      <c r="AM585" s="1">
        <f t="shared" ref="AM585" ca="1" si="10923">L586</f>
        <v>4</v>
      </c>
      <c r="AN585" t="s">
        <v>217</v>
      </c>
      <c r="AO585" t="s">
        <v>230</v>
      </c>
      <c r="AP585" s="114" t="str">
        <f t="shared" ca="1" si="10329"/>
        <v>\\(\\quad \\displaystyle 2\\frac{5}{10}　×　1\\frac{1}{2}　=　 \\)</v>
      </c>
      <c r="AQ585" t="str">
        <f t="shared" ca="1" si="10771"/>
        <v>\\(\\quad \\displaystyle 3\\frac{3}{4} \\)</v>
      </c>
      <c r="AS585" s="114" t="str">
        <f t="shared" ref="AS585" ca="1" si="10924">AP585</f>
        <v>\\(\\quad \\displaystyle 2\\frac{5}{10}　×　1\\frac{1}{2}　=　 \\)</v>
      </c>
      <c r="AT585" s="114" t="str">
        <f t="shared" ref="AT585" ca="1" si="10925">IF(O585="",AQ585,AQ586)</f>
        <v>\\(\\quad \\displaystyle 3\\frac{3}{4} \\)</v>
      </c>
      <c r="AU585" s="114" t="s">
        <v>60</v>
      </c>
      <c r="AV585" s="115" t="s">
        <v>222</v>
      </c>
      <c r="AW585" s="115" t="str">
        <f t="shared" ref="AW585" ca="1" si="10926">AS585</f>
        <v>\\(\\quad \\displaystyle 2\\frac{5}{10}　×　1\\frac{1}{2}　=　 \\)</v>
      </c>
      <c r="AX585" s="115" t="str">
        <f t="shared" ref="AX585" ca="1" si="10927">AT585</f>
        <v>\\(\\quad \\displaystyle 3\\frac{3}{4} \\)</v>
      </c>
      <c r="AY585" s="115" t="s">
        <v>62</v>
      </c>
      <c r="AZ585" s="116" t="str">
        <f t="shared" ref="AZ585" ca="1" si="10928">"INSERT INTO "&amp;AU585&amp;"(tangen,question,answer,editor,date,count) VALUES('"&amp;AV585&amp;"','"&amp;AW585&amp;"','"&amp;AX585&amp;"','"&amp;AY585&amp;"',NOW(),0);"</f>
        <v>INSERT INTO math(tangen,question,answer,editor,date,count) VALUES('m3900','\\(\\quad \\displaystyle 2\\frac{5}{10}　×　1\\frac{1}{2}　=　 \\)','\\(\\quad \\displaystyle 3\\frac{3}{4} \\)','harazono',NOW(),0);</v>
      </c>
      <c r="BG585" s="128">
        <f t="shared" ref="BG585" ca="1" si="10929">RANDBETWEEN(2,6)</f>
        <v>2</v>
      </c>
      <c r="BH585" s="22">
        <f t="shared" ref="BH585" ca="1" si="10930">RANDBETWEEN(1,BH586-1)</f>
        <v>5</v>
      </c>
      <c r="BI585" s="120" t="s">
        <v>22</v>
      </c>
      <c r="BJ585" s="128">
        <f t="shared" ref="BJ585" ca="1" si="10931">RANDBETWEEN(1,BG585-1)</f>
        <v>1</v>
      </c>
      <c r="BK585" s="22">
        <f t="shared" ref="BK585" ca="1" si="10932">RANDBETWEEN(1,BK586-1)</f>
        <v>1</v>
      </c>
      <c r="BL585">
        <f t="shared" ref="BL585" ca="1" si="10933">(BH585+BG585*BH586)</f>
        <v>25</v>
      </c>
      <c r="BM585">
        <f t="shared" ref="BM585" ca="1" si="10934">BK585+BJ585*BK586</f>
        <v>3</v>
      </c>
      <c r="BN585" s="114">
        <f t="shared" ref="BN585" ca="1" si="10935">(BH585+BG585*BH586)/BH586</f>
        <v>2.5</v>
      </c>
      <c r="BO585" s="114">
        <f t="shared" ref="BO585" ca="1" si="10936">(BK585+BJ585*BK586)/BK586</f>
        <v>1.5</v>
      </c>
      <c r="BP585" s="114" t="s">
        <v>26</v>
      </c>
      <c r="BQ585" s="129">
        <f t="shared" ref="BQ585" ca="1" si="10937">IF(BN585&gt;BO585,BG585,BJ585)</f>
        <v>2</v>
      </c>
      <c r="BR585" s="57">
        <f t="shared" ref="BR585" ca="1" si="10938">IF(BN585&gt;BO585,BH585,BK585)</f>
        <v>5</v>
      </c>
      <c r="BS585" s="114" t="str">
        <f t="shared" ref="BS585" si="10939">BI585</f>
        <v>×</v>
      </c>
      <c r="BT585" s="129">
        <f t="shared" ref="BT585" ca="1" si="10940">IF(BN585&lt;BO585,BG585,BJ585)</f>
        <v>1</v>
      </c>
      <c r="BU585" s="57">
        <f t="shared" ref="BU585" ca="1" si="10941">IF(BN585&lt;BO585,BH585,BK585)</f>
        <v>1</v>
      </c>
      <c r="BV585" s="27">
        <f t="shared" ref="BV585" ca="1" si="10942">IF(BN585&gt;BO585,BL585,BM585)</f>
        <v>25</v>
      </c>
      <c r="BW585" s="27">
        <f t="shared" ref="BW585" ca="1" si="10943">IF(BN585&lt;BO585,BL585,BM585)</f>
        <v>3</v>
      </c>
      <c r="BX585" s="58">
        <f t="shared" ca="1" si="10844"/>
        <v>75</v>
      </c>
      <c r="BY585" s="114" t="s">
        <v>26</v>
      </c>
      <c r="BZ585" s="114" t="str">
        <f t="shared" ref="BZ585" ca="1" si="10944">IF(BX585&lt;0,"-","")</f>
        <v/>
      </c>
      <c r="CA585" s="30">
        <f t="shared" ca="1" si="10846"/>
        <v>75</v>
      </c>
      <c r="CB585" s="24">
        <f t="shared" ref="CB585" ca="1" si="10945">CA585/GCD(CA585,CA586)</f>
        <v>15</v>
      </c>
      <c r="CD585" s="128">
        <f t="shared" ref="CD585" ca="1" si="10946">QUOTIENT(CB585,CB586)</f>
        <v>3</v>
      </c>
      <c r="CE585" s="57">
        <f t="shared" ref="CE585" ca="1" si="10947">MOD(CB585,CB586)</f>
        <v>3</v>
      </c>
      <c r="CF585" s="25"/>
      <c r="CG585"/>
      <c r="CH585" s="5"/>
      <c r="CK585" s="5"/>
    </row>
    <row r="586" spans="2:89" ht="32" customHeight="1" x14ac:dyDescent="0.55000000000000004">
      <c r="B586" s="61"/>
      <c r="C586" s="131"/>
      <c r="D586" s="114"/>
      <c r="E586" s="114"/>
      <c r="F586" s="59">
        <f t="shared" ca="1" si="10807"/>
        <v>10</v>
      </c>
      <c r="G586" s="114"/>
      <c r="H586" s="114"/>
      <c r="I586" s="59">
        <f t="shared" ca="1" si="10809"/>
        <v>2</v>
      </c>
      <c r="J586" s="26"/>
      <c r="K586" s="114"/>
      <c r="L586" s="27">
        <f t="shared" ca="1" si="10811"/>
        <v>4</v>
      </c>
      <c r="M586" s="118"/>
      <c r="N586" s="54"/>
      <c r="O586" s="118"/>
      <c r="P586" s="118"/>
      <c r="Q586" s="121"/>
      <c r="R586" s="114"/>
      <c r="S586" s="122"/>
      <c r="T586" s="114"/>
      <c r="U586" s="122"/>
      <c r="V586" s="114"/>
      <c r="W586" s="120"/>
      <c r="X586" s="56"/>
      <c r="Y586" s="121"/>
      <c r="Z586" s="114"/>
      <c r="AA586" s="122"/>
      <c r="AB586" s="114"/>
      <c r="AC586" s="122"/>
      <c r="AD586" s="114"/>
      <c r="AE586" s="27"/>
      <c r="AF586" s="114"/>
      <c r="AG586" t="s">
        <v>230</v>
      </c>
      <c r="AH586" t="s">
        <v>250</v>
      </c>
      <c r="AI586" s="1" t="str">
        <f t="shared" ref="AI586" ca="1" si="10948">IF(O585="","",O585)</f>
        <v/>
      </c>
      <c r="AK586" s="1"/>
      <c r="AM586" s="1"/>
      <c r="AO586" t="s">
        <v>230</v>
      </c>
      <c r="AP586" s="114"/>
      <c r="AQ586" t="str">
        <f t="shared" ca="1" si="10771"/>
        <v>\\(\\quad \\displaystyle  \\)</v>
      </c>
      <c r="AS586" s="114"/>
      <c r="AT586" s="114"/>
      <c r="AU586" s="114"/>
      <c r="AV586" s="114"/>
      <c r="AW586" s="114"/>
      <c r="AX586" s="114"/>
      <c r="AY586" s="114"/>
      <c r="AZ586" s="117"/>
      <c r="BG586" s="128"/>
      <c r="BH586" s="23">
        <f t="shared" ref="BH586" ca="1" si="10949">RANDBETWEEN(2,10)</f>
        <v>10</v>
      </c>
      <c r="BI586" s="120"/>
      <c r="BJ586" s="128"/>
      <c r="BK586" s="23">
        <f t="shared" ca="1" si="2496"/>
        <v>2</v>
      </c>
      <c r="BL586">
        <f t="shared" ref="BL586" ca="1" si="10950">BH586</f>
        <v>10</v>
      </c>
      <c r="BM586">
        <f t="shared" ref="BM586" ca="1" si="10951">BK586</f>
        <v>2</v>
      </c>
      <c r="BN586" s="114"/>
      <c r="BO586" s="114"/>
      <c r="BP586" s="114"/>
      <c r="BQ586" s="129"/>
      <c r="BR586" s="55">
        <f t="shared" ref="BR586" ca="1" si="10952">IF(BN585&gt;BO585,BH586,BK586)</f>
        <v>10</v>
      </c>
      <c r="BS586" s="114"/>
      <c r="BT586" s="129"/>
      <c r="BU586" s="55">
        <f t="shared" ref="BU586" ca="1" si="10953">IF(BN585&lt;BO585,BH586,BK586)</f>
        <v>2</v>
      </c>
      <c r="BV586" s="27">
        <f t="shared" ref="BV586" ca="1" si="10954">IF(BN585&gt;BO585,BL586,BM586)</f>
        <v>10</v>
      </c>
      <c r="BW586" s="27">
        <f t="shared" ref="BW586" ca="1" si="10955">IF(BN585&lt;BO585,BL586,BM586)</f>
        <v>2</v>
      </c>
      <c r="BX586" s="27">
        <f t="shared" ca="1" si="10844"/>
        <v>20</v>
      </c>
      <c r="BY586" s="114"/>
      <c r="BZ586" s="114"/>
      <c r="CA586">
        <f t="shared" ca="1" si="10846"/>
        <v>20</v>
      </c>
      <c r="CB586" s="25">
        <f t="shared" ref="CB586" ca="1" si="10956">CA586/GCD(CA585,CA586)</f>
        <v>4</v>
      </c>
      <c r="CD586" s="128"/>
      <c r="CE586" s="23">
        <f t="shared" ref="CE586" ca="1" si="10957">CB586</f>
        <v>4</v>
      </c>
      <c r="CF586" s="25"/>
      <c r="CG586"/>
      <c r="CH586" s="5"/>
      <c r="CK586" s="5"/>
    </row>
    <row r="587" spans="2:89" ht="32" customHeight="1" thickBot="1" x14ac:dyDescent="0.6">
      <c r="B587" s="61"/>
      <c r="C587" s="130" t="s">
        <v>220</v>
      </c>
      <c r="D587" s="114">
        <v>42</v>
      </c>
      <c r="E587" s="114">
        <f t="shared" ref="E587" ca="1" si="10958">BQ587</f>
        <v>2</v>
      </c>
      <c r="F587" s="60">
        <f t="shared" ca="1" si="10807"/>
        <v>2</v>
      </c>
      <c r="G587" s="114" t="s">
        <v>237</v>
      </c>
      <c r="H587" s="114">
        <f t="shared" ref="H587" ca="1" si="10959">BT587</f>
        <v>1</v>
      </c>
      <c r="I587" s="60">
        <f t="shared" ca="1" si="10809"/>
        <v>1</v>
      </c>
      <c r="J587" s="26"/>
      <c r="K587" s="114">
        <f t="shared" ref="K587" ca="1" si="10960">CD587</f>
        <v>3</v>
      </c>
      <c r="L587" s="58">
        <f t="shared" ca="1" si="10811"/>
        <v>3</v>
      </c>
      <c r="M587" s="118" t="str">
        <f t="shared" ref="M587" ca="1" si="10961">IF(L588=1,"=","")</f>
        <v/>
      </c>
      <c r="N587" s="54"/>
      <c r="O587" s="118" t="str">
        <f t="shared" ref="O587" ca="1" si="10962">IF(L587=0,K587,"")</f>
        <v/>
      </c>
      <c r="P587" s="118" t="s">
        <v>250</v>
      </c>
      <c r="Q587" s="121">
        <f t="shared" ref="Q587" ca="1" si="10963">IF(E587="","",E587)</f>
        <v>2</v>
      </c>
      <c r="R587" s="114" t="s">
        <v>249</v>
      </c>
      <c r="S587" s="122">
        <f t="shared" ref="S587" ca="1" si="10964">F587</f>
        <v>2</v>
      </c>
      <c r="T587" s="114" t="s">
        <v>216</v>
      </c>
      <c r="U587" s="122">
        <f t="shared" ref="U587" ca="1" si="10965">F588</f>
        <v>4</v>
      </c>
      <c r="V587" s="114" t="s">
        <v>217</v>
      </c>
      <c r="W587" s="120" t="str">
        <f t="shared" ref="W587" si="10966">G587</f>
        <v>　×　</v>
      </c>
      <c r="X587" s="56"/>
      <c r="Y587" s="121">
        <f t="shared" ref="Y587" ca="1" si="10967">IF(H587="","",H587)</f>
        <v>1</v>
      </c>
      <c r="Z587" s="114" t="s">
        <v>249</v>
      </c>
      <c r="AA587" s="122">
        <f t="shared" ref="AA587" ca="1" si="10968">I587</f>
        <v>1</v>
      </c>
      <c r="AB587" s="114" t="s">
        <v>216</v>
      </c>
      <c r="AC587" s="122">
        <f t="shared" ref="AC587" ca="1" si="10969">I588</f>
        <v>2</v>
      </c>
      <c r="AD587" s="114" t="s">
        <v>217</v>
      </c>
      <c r="AE587" s="27"/>
      <c r="AF587" s="114" t="s">
        <v>233</v>
      </c>
      <c r="AG587" t="s">
        <v>230</v>
      </c>
      <c r="AH587" t="s">
        <v>250</v>
      </c>
      <c r="AI587" s="1">
        <f t="shared" ref="AI587" ca="1" si="10970">IF(K587="","",K587)</f>
        <v>3</v>
      </c>
      <c r="AJ587" t="s">
        <v>249</v>
      </c>
      <c r="AK587" s="1">
        <f t="shared" ref="AK587" ca="1" si="10971">L587</f>
        <v>3</v>
      </c>
      <c r="AL587" t="s">
        <v>216</v>
      </c>
      <c r="AM587" s="1">
        <f t="shared" ref="AM587" ca="1" si="10972">L588</f>
        <v>4</v>
      </c>
      <c r="AN587" t="s">
        <v>217</v>
      </c>
      <c r="AO587" t="s">
        <v>230</v>
      </c>
      <c r="AP587" s="114" t="str">
        <f t="shared" ca="1" si="10329"/>
        <v>\\(\\quad \\displaystyle 2\\frac{2}{4}　×　1\\frac{1}{2}　=　 \\)</v>
      </c>
      <c r="AQ587" t="str">
        <f t="shared" ca="1" si="10771"/>
        <v>\\(\\quad \\displaystyle 3\\frac{3}{4} \\)</v>
      </c>
      <c r="AS587" s="114" t="str">
        <f t="shared" ref="AS587" ca="1" si="10973">AP587</f>
        <v>\\(\\quad \\displaystyle 2\\frac{2}{4}　×　1\\frac{1}{2}　=　 \\)</v>
      </c>
      <c r="AT587" s="114" t="str">
        <f t="shared" ref="AT587" ca="1" si="10974">IF(O587="",AQ587,AQ588)</f>
        <v>\\(\\quad \\displaystyle 3\\frac{3}{4} \\)</v>
      </c>
      <c r="AU587" s="114" t="s">
        <v>60</v>
      </c>
      <c r="AV587" s="115" t="s">
        <v>222</v>
      </c>
      <c r="AW587" s="115" t="str">
        <f t="shared" ref="AW587" ca="1" si="10975">AS587</f>
        <v>\\(\\quad \\displaystyle 2\\frac{2}{4}　×　1\\frac{1}{2}　=　 \\)</v>
      </c>
      <c r="AX587" s="115" t="str">
        <f t="shared" ref="AX587" ca="1" si="10976">AT587</f>
        <v>\\(\\quad \\displaystyle 3\\frac{3}{4} \\)</v>
      </c>
      <c r="AY587" s="115" t="s">
        <v>62</v>
      </c>
      <c r="AZ587" s="116" t="str">
        <f t="shared" ref="AZ587" ca="1" si="10977">"INSERT INTO "&amp;AU587&amp;"(tangen,question,answer,editor,date,count) VALUES('"&amp;AV587&amp;"','"&amp;AW587&amp;"','"&amp;AX587&amp;"','"&amp;AY587&amp;"',NOW(),0);"</f>
        <v>INSERT INTO math(tangen,question,answer,editor,date,count) VALUES('m3900','\\(\\quad \\displaystyle 2\\frac{2}{4}　×　1\\frac{1}{2}　=　 \\)','\\(\\quad \\displaystyle 3\\frac{3}{4} \\)','harazono',NOW(),0);</v>
      </c>
      <c r="BG587" s="128">
        <f t="shared" ref="BG587" ca="1" si="10978">RANDBETWEEN(2,6)</f>
        <v>2</v>
      </c>
      <c r="BH587" s="22">
        <f t="shared" ref="BH587" ca="1" si="10979">RANDBETWEEN(1,BH588-1)</f>
        <v>2</v>
      </c>
      <c r="BI587" s="120" t="s">
        <v>22</v>
      </c>
      <c r="BJ587" s="128">
        <f t="shared" ref="BJ587" ca="1" si="10980">RANDBETWEEN(1,BG587-1)</f>
        <v>1</v>
      </c>
      <c r="BK587" s="22">
        <f t="shared" ref="BK587" ca="1" si="10981">RANDBETWEEN(1,BK588-1)</f>
        <v>1</v>
      </c>
      <c r="BL587">
        <f t="shared" ref="BL587" ca="1" si="10982">(BH587+BG587*BH588)</f>
        <v>10</v>
      </c>
      <c r="BM587">
        <f t="shared" ref="BM587" ca="1" si="10983">BK587+BJ587*BK588</f>
        <v>3</v>
      </c>
      <c r="BN587" s="114">
        <f t="shared" ref="BN587" ca="1" si="10984">(BH587+BG587*BH588)/BH588</f>
        <v>2.5</v>
      </c>
      <c r="BO587" s="114">
        <f t="shared" ref="BO587" ca="1" si="10985">(BK587+BJ587*BK588)/BK588</f>
        <v>1.5</v>
      </c>
      <c r="BP587" s="114" t="s">
        <v>26</v>
      </c>
      <c r="BQ587" s="129">
        <f t="shared" ref="BQ587" ca="1" si="10986">IF(BN587&gt;BO587,BG587,BJ587)</f>
        <v>2</v>
      </c>
      <c r="BR587" s="57">
        <f t="shared" ref="BR587" ca="1" si="10987">IF(BN587&gt;BO587,BH587,BK587)</f>
        <v>2</v>
      </c>
      <c r="BS587" s="114" t="str">
        <f t="shared" ref="BS587" si="10988">BI587</f>
        <v>×</v>
      </c>
      <c r="BT587" s="129">
        <f t="shared" ref="BT587" ca="1" si="10989">IF(BN587&lt;BO587,BG587,BJ587)</f>
        <v>1</v>
      </c>
      <c r="BU587" s="57">
        <f t="shared" ref="BU587" ca="1" si="10990">IF(BN587&lt;BO587,BH587,BK587)</f>
        <v>1</v>
      </c>
      <c r="BV587" s="27">
        <f t="shared" ref="BV587" ca="1" si="10991">IF(BN587&gt;BO587,BL587,BM587)</f>
        <v>10</v>
      </c>
      <c r="BW587" s="27">
        <f t="shared" ref="BW587" ca="1" si="10992">IF(BN587&lt;BO587,BL587,BM587)</f>
        <v>3</v>
      </c>
      <c r="BX587" s="58">
        <f t="shared" ca="1" si="10844"/>
        <v>30</v>
      </c>
      <c r="BY587" s="114" t="s">
        <v>26</v>
      </c>
      <c r="BZ587" s="114" t="str">
        <f t="shared" ref="BZ587" ca="1" si="10993">IF(BX587&lt;0,"-","")</f>
        <v/>
      </c>
      <c r="CA587" s="30">
        <f t="shared" ca="1" si="10846"/>
        <v>30</v>
      </c>
      <c r="CB587" s="24">
        <f t="shared" ref="CB587" ca="1" si="10994">CA587/GCD(CA587,CA588)</f>
        <v>15</v>
      </c>
      <c r="CD587" s="128">
        <f t="shared" ref="CD587" ca="1" si="10995">QUOTIENT(CB587,CB588)</f>
        <v>3</v>
      </c>
      <c r="CE587" s="57">
        <f t="shared" ref="CE587" ca="1" si="10996">MOD(CB587,CB588)</f>
        <v>3</v>
      </c>
      <c r="CF587" s="25"/>
      <c r="CG587"/>
      <c r="CH587" s="5"/>
      <c r="CK587" s="5"/>
    </row>
    <row r="588" spans="2:89" ht="32" customHeight="1" x14ac:dyDescent="0.55000000000000004">
      <c r="B588" s="61"/>
      <c r="C588" s="131"/>
      <c r="D588" s="114"/>
      <c r="E588" s="114"/>
      <c r="F588" s="59">
        <f t="shared" ca="1" si="10807"/>
        <v>4</v>
      </c>
      <c r="G588" s="114"/>
      <c r="H588" s="114"/>
      <c r="I588" s="59">
        <f t="shared" ca="1" si="10809"/>
        <v>2</v>
      </c>
      <c r="J588" s="26"/>
      <c r="K588" s="114"/>
      <c r="L588" s="27">
        <f t="shared" ca="1" si="10811"/>
        <v>4</v>
      </c>
      <c r="M588" s="118"/>
      <c r="N588" s="54"/>
      <c r="O588" s="118"/>
      <c r="P588" s="118"/>
      <c r="Q588" s="121"/>
      <c r="R588" s="114"/>
      <c r="S588" s="122"/>
      <c r="T588" s="114"/>
      <c r="U588" s="122"/>
      <c r="V588" s="114"/>
      <c r="W588" s="120"/>
      <c r="X588" s="56"/>
      <c r="Y588" s="121"/>
      <c r="Z588" s="114"/>
      <c r="AA588" s="122"/>
      <c r="AB588" s="114"/>
      <c r="AC588" s="122"/>
      <c r="AD588" s="114"/>
      <c r="AE588" s="27"/>
      <c r="AF588" s="114"/>
      <c r="AG588" t="s">
        <v>230</v>
      </c>
      <c r="AH588" t="s">
        <v>250</v>
      </c>
      <c r="AI588" s="1" t="str">
        <f t="shared" ref="AI588" ca="1" si="10997">IF(O587="","",O587)</f>
        <v/>
      </c>
      <c r="AK588" s="1"/>
      <c r="AM588" s="1"/>
      <c r="AO588" t="s">
        <v>230</v>
      </c>
      <c r="AP588" s="114"/>
      <c r="AQ588" t="str">
        <f t="shared" ca="1" si="10771"/>
        <v>\\(\\quad \\displaystyle  \\)</v>
      </c>
      <c r="AS588" s="114"/>
      <c r="AT588" s="114"/>
      <c r="AU588" s="114"/>
      <c r="AV588" s="114"/>
      <c r="AW588" s="114"/>
      <c r="AX588" s="114"/>
      <c r="AY588" s="114"/>
      <c r="AZ588" s="117"/>
      <c r="BG588" s="128"/>
      <c r="BH588" s="23">
        <f t="shared" ref="BH588" ca="1" si="10998">RANDBETWEEN(2,10)</f>
        <v>4</v>
      </c>
      <c r="BI588" s="120"/>
      <c r="BJ588" s="128"/>
      <c r="BK588" s="23">
        <f t="shared" ca="1" si="2496"/>
        <v>2</v>
      </c>
      <c r="BL588">
        <f t="shared" ref="BL588" ca="1" si="10999">BH588</f>
        <v>4</v>
      </c>
      <c r="BM588">
        <f t="shared" ref="BM588" ca="1" si="11000">BK588</f>
        <v>2</v>
      </c>
      <c r="BN588" s="114"/>
      <c r="BO588" s="114"/>
      <c r="BP588" s="114"/>
      <c r="BQ588" s="129"/>
      <c r="BR588" s="55">
        <f t="shared" ref="BR588" ca="1" si="11001">IF(BN587&gt;BO587,BH588,BK588)</f>
        <v>4</v>
      </c>
      <c r="BS588" s="114"/>
      <c r="BT588" s="129"/>
      <c r="BU588" s="55">
        <f t="shared" ref="BU588" ca="1" si="11002">IF(BN587&lt;BO587,BH588,BK588)</f>
        <v>2</v>
      </c>
      <c r="BV588" s="27">
        <f t="shared" ref="BV588" ca="1" si="11003">IF(BN587&gt;BO587,BL588,BM588)</f>
        <v>4</v>
      </c>
      <c r="BW588" s="27">
        <f t="shared" ref="BW588" ca="1" si="11004">IF(BN587&lt;BO587,BL588,BM588)</f>
        <v>2</v>
      </c>
      <c r="BX588" s="27">
        <f t="shared" ca="1" si="10844"/>
        <v>8</v>
      </c>
      <c r="BY588" s="114"/>
      <c r="BZ588" s="114"/>
      <c r="CA588">
        <f t="shared" ca="1" si="10846"/>
        <v>8</v>
      </c>
      <c r="CB588" s="25">
        <f t="shared" ref="CB588" ca="1" si="11005">CA588/GCD(CA587,CA588)</f>
        <v>4</v>
      </c>
      <c r="CD588" s="128"/>
      <c r="CE588" s="23">
        <f t="shared" ref="CE588" ca="1" si="11006">CB588</f>
        <v>4</v>
      </c>
      <c r="CF588" s="25"/>
      <c r="CG588"/>
      <c r="CH588" s="5"/>
      <c r="CK588" s="5"/>
    </row>
    <row r="589" spans="2:89" ht="32" customHeight="1" thickBot="1" x14ac:dyDescent="0.6">
      <c r="B589" s="61"/>
      <c r="C589" s="130" t="s">
        <v>220</v>
      </c>
      <c r="D589" s="114">
        <v>43</v>
      </c>
      <c r="E589" s="114">
        <f t="shared" ref="E589" ca="1" si="11007">BQ589</f>
        <v>5</v>
      </c>
      <c r="F589" s="60">
        <f t="shared" ca="1" si="10807"/>
        <v>6</v>
      </c>
      <c r="G589" s="114" t="s">
        <v>237</v>
      </c>
      <c r="H589" s="114">
        <f t="shared" ref="H589" ca="1" si="11008">BT589</f>
        <v>2</v>
      </c>
      <c r="I589" s="60">
        <f t="shared" ca="1" si="10809"/>
        <v>3</v>
      </c>
      <c r="J589" s="26"/>
      <c r="K589" s="114">
        <f t="shared" ref="K589" ca="1" si="11009">CD589</f>
        <v>13</v>
      </c>
      <c r="L589" s="58">
        <f t="shared" ca="1" si="10811"/>
        <v>51</v>
      </c>
      <c r="M589" s="118" t="str">
        <f t="shared" ref="M589" ca="1" si="11010">IF(L590=1,"=","")</f>
        <v/>
      </c>
      <c r="N589" s="54"/>
      <c r="O589" s="118" t="str">
        <f t="shared" ref="O589" ca="1" si="11011">IF(L589=0,K589,"")</f>
        <v/>
      </c>
      <c r="P589" s="118" t="s">
        <v>250</v>
      </c>
      <c r="Q589" s="121">
        <f t="shared" ref="Q589" ca="1" si="11012">IF(E589="","",E589)</f>
        <v>5</v>
      </c>
      <c r="R589" s="114" t="s">
        <v>249</v>
      </c>
      <c r="S589" s="122">
        <f t="shared" ref="S589" ca="1" si="11013">F589</f>
        <v>6</v>
      </c>
      <c r="T589" s="114" t="s">
        <v>216</v>
      </c>
      <c r="U589" s="122">
        <f t="shared" ref="U589" ca="1" si="11014">F590</f>
        <v>7</v>
      </c>
      <c r="V589" s="114" t="s">
        <v>217</v>
      </c>
      <c r="W589" s="120" t="str">
        <f t="shared" ref="W589" si="11015">G589</f>
        <v>　×　</v>
      </c>
      <c r="X589" s="56"/>
      <c r="Y589" s="121">
        <f t="shared" ref="Y589" ca="1" si="11016">IF(H589="","",H589)</f>
        <v>2</v>
      </c>
      <c r="Z589" s="114" t="s">
        <v>249</v>
      </c>
      <c r="AA589" s="122">
        <f t="shared" ref="AA589" ca="1" si="11017">I589</f>
        <v>3</v>
      </c>
      <c r="AB589" s="114" t="s">
        <v>216</v>
      </c>
      <c r="AC589" s="122">
        <f t="shared" ref="AC589" ca="1" si="11018">I590</f>
        <v>8</v>
      </c>
      <c r="AD589" s="114" t="s">
        <v>217</v>
      </c>
      <c r="AE589" s="27"/>
      <c r="AF589" s="114" t="s">
        <v>233</v>
      </c>
      <c r="AG589" t="s">
        <v>230</v>
      </c>
      <c r="AH589" t="s">
        <v>250</v>
      </c>
      <c r="AI589" s="1">
        <f t="shared" ref="AI589" ca="1" si="11019">IF(K589="","",K589)</f>
        <v>13</v>
      </c>
      <c r="AJ589" t="s">
        <v>249</v>
      </c>
      <c r="AK589" s="1">
        <f t="shared" ref="AK589" ca="1" si="11020">L589</f>
        <v>51</v>
      </c>
      <c r="AL589" t="s">
        <v>216</v>
      </c>
      <c r="AM589" s="1">
        <f t="shared" ref="AM589" ca="1" si="11021">L590</f>
        <v>56</v>
      </c>
      <c r="AN589" t="s">
        <v>217</v>
      </c>
      <c r="AO589" t="s">
        <v>230</v>
      </c>
      <c r="AP589" s="114" t="str">
        <f t="shared" ca="1" si="10329"/>
        <v>\\(\\quad \\displaystyle 5\\frac{6}{7}　×　2\\frac{3}{8}　=　 \\)</v>
      </c>
      <c r="AQ589" t="str">
        <f t="shared" ca="1" si="10771"/>
        <v>\\(\\quad \\displaystyle 13\\frac{51}{56} \\)</v>
      </c>
      <c r="AS589" s="114" t="str">
        <f t="shared" ref="AS589" ca="1" si="11022">AP589</f>
        <v>\\(\\quad \\displaystyle 5\\frac{6}{7}　×　2\\frac{3}{8}　=　 \\)</v>
      </c>
      <c r="AT589" s="114" t="str">
        <f t="shared" ref="AT589" ca="1" si="11023">IF(O589="",AQ589,AQ590)</f>
        <v>\\(\\quad \\displaystyle 13\\frac{51}{56} \\)</v>
      </c>
      <c r="AU589" s="114" t="s">
        <v>60</v>
      </c>
      <c r="AV589" s="115" t="s">
        <v>222</v>
      </c>
      <c r="AW589" s="115" t="str">
        <f t="shared" ref="AW589" ca="1" si="11024">AS589</f>
        <v>\\(\\quad \\displaystyle 5\\frac{6}{7}　×　2\\frac{3}{8}　=　 \\)</v>
      </c>
      <c r="AX589" s="115" t="str">
        <f t="shared" ref="AX589" ca="1" si="11025">AT589</f>
        <v>\\(\\quad \\displaystyle 13\\frac{51}{56} \\)</v>
      </c>
      <c r="AY589" s="115" t="s">
        <v>62</v>
      </c>
      <c r="AZ589" s="116" t="str">
        <f t="shared" ref="AZ589" ca="1" si="11026">"INSERT INTO "&amp;AU589&amp;"(tangen,question,answer,editor,date,count) VALUES('"&amp;AV589&amp;"','"&amp;AW589&amp;"','"&amp;AX589&amp;"','"&amp;AY589&amp;"',NOW(),0);"</f>
        <v>INSERT INTO math(tangen,question,answer,editor,date,count) VALUES('m3900','\\(\\quad \\displaystyle 5\\frac{6}{7}　×　2\\frac{3}{8}　=　 \\)','\\(\\quad \\displaystyle 13\\frac{51}{56} \\)','harazono',NOW(),0);</v>
      </c>
      <c r="BG589" s="128">
        <f t="shared" ref="BG589" ca="1" si="11027">RANDBETWEEN(2,6)</f>
        <v>5</v>
      </c>
      <c r="BH589" s="22">
        <f t="shared" ref="BH589" ca="1" si="11028">RANDBETWEEN(1,BH590-1)</f>
        <v>6</v>
      </c>
      <c r="BI589" s="120" t="s">
        <v>22</v>
      </c>
      <c r="BJ589" s="128">
        <f t="shared" ref="BJ589" ca="1" si="11029">RANDBETWEEN(1,BG589-1)</f>
        <v>2</v>
      </c>
      <c r="BK589" s="22">
        <f t="shared" ref="BK589" ca="1" si="11030">RANDBETWEEN(1,BK590-1)</f>
        <v>3</v>
      </c>
      <c r="BL589">
        <f t="shared" ref="BL589" ca="1" si="11031">(BH589+BG589*BH590)</f>
        <v>41</v>
      </c>
      <c r="BM589">
        <f t="shared" ref="BM589" ca="1" si="11032">BK589+BJ589*BK590</f>
        <v>19</v>
      </c>
      <c r="BN589" s="114">
        <f t="shared" ref="BN589" ca="1" si="11033">(BH589+BG589*BH590)/BH590</f>
        <v>5.8571428571428568</v>
      </c>
      <c r="BO589" s="114">
        <f t="shared" ref="BO589" ca="1" si="11034">(BK589+BJ589*BK590)/BK590</f>
        <v>2.375</v>
      </c>
      <c r="BP589" s="114" t="s">
        <v>26</v>
      </c>
      <c r="BQ589" s="129">
        <f t="shared" ref="BQ589" ca="1" si="11035">IF(BN589&gt;BO589,BG589,BJ589)</f>
        <v>5</v>
      </c>
      <c r="BR589" s="57">
        <f t="shared" ref="BR589" ca="1" si="11036">IF(BN589&gt;BO589,BH589,BK589)</f>
        <v>6</v>
      </c>
      <c r="BS589" s="114" t="str">
        <f t="shared" ref="BS589" si="11037">BI589</f>
        <v>×</v>
      </c>
      <c r="BT589" s="129">
        <f t="shared" ref="BT589" ca="1" si="11038">IF(BN589&lt;BO589,BG589,BJ589)</f>
        <v>2</v>
      </c>
      <c r="BU589" s="57">
        <f t="shared" ref="BU589" ca="1" si="11039">IF(BN589&lt;BO589,BH589,BK589)</f>
        <v>3</v>
      </c>
      <c r="BV589" s="27">
        <f t="shared" ref="BV589" ca="1" si="11040">IF(BN589&gt;BO589,BL589,BM589)</f>
        <v>41</v>
      </c>
      <c r="BW589" s="27">
        <f t="shared" ref="BW589" ca="1" si="11041">IF(BN589&lt;BO589,BL589,BM589)</f>
        <v>19</v>
      </c>
      <c r="BX589" s="58">
        <f t="shared" ca="1" si="10844"/>
        <v>779</v>
      </c>
      <c r="BY589" s="114" t="s">
        <v>26</v>
      </c>
      <c r="BZ589" s="114" t="str">
        <f t="shared" ref="BZ589" ca="1" si="11042">IF(BX589&lt;0,"-","")</f>
        <v/>
      </c>
      <c r="CA589" s="30">
        <f t="shared" ca="1" si="10846"/>
        <v>779</v>
      </c>
      <c r="CB589" s="24">
        <f t="shared" ref="CB589" ca="1" si="11043">CA589/GCD(CA589,CA590)</f>
        <v>779</v>
      </c>
      <c r="CD589" s="128">
        <f t="shared" ref="CD589" ca="1" si="11044">QUOTIENT(CB589,CB590)</f>
        <v>13</v>
      </c>
      <c r="CE589" s="57">
        <f t="shared" ref="CE589" ca="1" si="11045">MOD(CB589,CB590)</f>
        <v>51</v>
      </c>
      <c r="CF589" s="25"/>
      <c r="CG589"/>
      <c r="CH589" s="5"/>
      <c r="CK589" s="5"/>
    </row>
    <row r="590" spans="2:89" ht="32" customHeight="1" x14ac:dyDescent="0.55000000000000004">
      <c r="B590" s="61"/>
      <c r="C590" s="131"/>
      <c r="D590" s="114"/>
      <c r="E590" s="114"/>
      <c r="F590" s="59">
        <f t="shared" ca="1" si="10807"/>
        <v>7</v>
      </c>
      <c r="G590" s="114"/>
      <c r="H590" s="114"/>
      <c r="I590" s="59">
        <f t="shared" ca="1" si="10809"/>
        <v>8</v>
      </c>
      <c r="J590" s="26"/>
      <c r="K590" s="114"/>
      <c r="L590" s="27">
        <f t="shared" ca="1" si="10811"/>
        <v>56</v>
      </c>
      <c r="M590" s="118"/>
      <c r="N590" s="54"/>
      <c r="O590" s="118"/>
      <c r="P590" s="118"/>
      <c r="Q590" s="121"/>
      <c r="R590" s="114"/>
      <c r="S590" s="122"/>
      <c r="T590" s="114"/>
      <c r="U590" s="122"/>
      <c r="V590" s="114"/>
      <c r="W590" s="120"/>
      <c r="X590" s="56"/>
      <c r="Y590" s="121"/>
      <c r="Z590" s="114"/>
      <c r="AA590" s="122"/>
      <c r="AB590" s="114"/>
      <c r="AC590" s="122"/>
      <c r="AD590" s="114"/>
      <c r="AE590" s="27"/>
      <c r="AF590" s="114"/>
      <c r="AG590" t="s">
        <v>230</v>
      </c>
      <c r="AH590" t="s">
        <v>250</v>
      </c>
      <c r="AI590" s="1" t="str">
        <f t="shared" ref="AI590" ca="1" si="11046">IF(O589="","",O589)</f>
        <v/>
      </c>
      <c r="AK590" s="1"/>
      <c r="AM590" s="1"/>
      <c r="AO590" t="s">
        <v>230</v>
      </c>
      <c r="AP590" s="114"/>
      <c r="AQ590" t="str">
        <f t="shared" ca="1" si="10771"/>
        <v>\\(\\quad \\displaystyle  \\)</v>
      </c>
      <c r="AS590" s="114"/>
      <c r="AT590" s="114"/>
      <c r="AU590" s="114"/>
      <c r="AV590" s="114"/>
      <c r="AW590" s="114"/>
      <c r="AX590" s="114"/>
      <c r="AY590" s="114"/>
      <c r="AZ590" s="117"/>
      <c r="BG590" s="128"/>
      <c r="BH590" s="23">
        <f t="shared" ref="BH590" ca="1" si="11047">RANDBETWEEN(2,10)</f>
        <v>7</v>
      </c>
      <c r="BI590" s="120"/>
      <c r="BJ590" s="128"/>
      <c r="BK590" s="23">
        <f t="shared" ca="1" si="2496"/>
        <v>8</v>
      </c>
      <c r="BL590">
        <f t="shared" ref="BL590" ca="1" si="11048">BH590</f>
        <v>7</v>
      </c>
      <c r="BM590">
        <f t="shared" ref="BM590" ca="1" si="11049">BK590</f>
        <v>8</v>
      </c>
      <c r="BN590" s="114"/>
      <c r="BO590" s="114"/>
      <c r="BP590" s="114"/>
      <c r="BQ590" s="129"/>
      <c r="BR590" s="55">
        <f t="shared" ref="BR590" ca="1" si="11050">IF(BN589&gt;BO589,BH590,BK590)</f>
        <v>7</v>
      </c>
      <c r="BS590" s="114"/>
      <c r="BT590" s="129"/>
      <c r="BU590" s="55">
        <f t="shared" ref="BU590" ca="1" si="11051">IF(BN589&lt;BO589,BH590,BK590)</f>
        <v>8</v>
      </c>
      <c r="BV590" s="27">
        <f t="shared" ref="BV590" ca="1" si="11052">IF(BN589&gt;BO589,BL590,BM590)</f>
        <v>7</v>
      </c>
      <c r="BW590" s="27">
        <f t="shared" ref="BW590" ca="1" si="11053">IF(BN589&lt;BO589,BL590,BM590)</f>
        <v>8</v>
      </c>
      <c r="BX590" s="27">
        <f t="shared" ca="1" si="10844"/>
        <v>56</v>
      </c>
      <c r="BY590" s="114"/>
      <c r="BZ590" s="114"/>
      <c r="CA590">
        <f t="shared" ca="1" si="10846"/>
        <v>56</v>
      </c>
      <c r="CB590" s="25">
        <f t="shared" ref="CB590" ca="1" si="11054">CA590/GCD(CA589,CA590)</f>
        <v>56</v>
      </c>
      <c r="CD590" s="128"/>
      <c r="CE590" s="23">
        <f t="shared" ref="CE590" ca="1" si="11055">CB590</f>
        <v>56</v>
      </c>
      <c r="CF590" s="25"/>
      <c r="CG590"/>
      <c r="CH590" s="5"/>
      <c r="CK590" s="5"/>
    </row>
    <row r="591" spans="2:89" ht="32" customHeight="1" thickBot="1" x14ac:dyDescent="0.6">
      <c r="B591" s="61"/>
      <c r="C591" s="130" t="s">
        <v>220</v>
      </c>
      <c r="D591" s="114">
        <v>44</v>
      </c>
      <c r="E591" s="114">
        <f t="shared" ref="E591" ca="1" si="11056">BQ591</f>
        <v>5</v>
      </c>
      <c r="F591" s="60">
        <f t="shared" ca="1" si="10807"/>
        <v>3</v>
      </c>
      <c r="G591" s="114" t="s">
        <v>237</v>
      </c>
      <c r="H591" s="114">
        <f t="shared" ref="H591" ca="1" si="11057">BT591</f>
        <v>4</v>
      </c>
      <c r="I591" s="60">
        <f t="shared" ca="1" si="10809"/>
        <v>7</v>
      </c>
      <c r="J591" s="26"/>
      <c r="K591" s="114">
        <f t="shared" ref="K591" ca="1" si="11058">CD591</f>
        <v>25</v>
      </c>
      <c r="L591" s="58">
        <f t="shared" ca="1" si="10811"/>
        <v>67</v>
      </c>
      <c r="M591" s="118" t="str">
        <f t="shared" ref="M591" ca="1" si="11059">IF(L592=1,"=","")</f>
        <v/>
      </c>
      <c r="N591" s="54"/>
      <c r="O591" s="118" t="str">
        <f t="shared" ref="O591" ca="1" si="11060">IF(L591=0,K591,"")</f>
        <v/>
      </c>
      <c r="P591" s="118" t="s">
        <v>250</v>
      </c>
      <c r="Q591" s="121">
        <f t="shared" ref="Q591" ca="1" si="11061">IF(E591="","",E591)</f>
        <v>5</v>
      </c>
      <c r="R591" s="114" t="s">
        <v>249</v>
      </c>
      <c r="S591" s="122">
        <f t="shared" ref="S591" ca="1" si="11062">F591</f>
        <v>3</v>
      </c>
      <c r="T591" s="114" t="s">
        <v>216</v>
      </c>
      <c r="U591" s="122">
        <f t="shared" ref="U591" ca="1" si="11063">F592</f>
        <v>10</v>
      </c>
      <c r="V591" s="114" t="s">
        <v>217</v>
      </c>
      <c r="W591" s="120" t="str">
        <f t="shared" ref="W591" si="11064">G591</f>
        <v>　×　</v>
      </c>
      <c r="X591" s="56"/>
      <c r="Y591" s="121">
        <f t="shared" ref="Y591" ca="1" si="11065">IF(H591="","",H591)</f>
        <v>4</v>
      </c>
      <c r="Z591" s="114" t="s">
        <v>249</v>
      </c>
      <c r="AA591" s="122">
        <f t="shared" ref="AA591" ca="1" si="11066">I591</f>
        <v>7</v>
      </c>
      <c r="AB591" s="114" t="s">
        <v>216</v>
      </c>
      <c r="AC591" s="122">
        <f t="shared" ref="AC591" ca="1" si="11067">I592</f>
        <v>8</v>
      </c>
      <c r="AD591" s="114" t="s">
        <v>217</v>
      </c>
      <c r="AE591" s="27"/>
      <c r="AF591" s="114" t="s">
        <v>233</v>
      </c>
      <c r="AG591" t="s">
        <v>230</v>
      </c>
      <c r="AH591" t="s">
        <v>250</v>
      </c>
      <c r="AI591" s="1">
        <f t="shared" ref="AI591" ca="1" si="11068">IF(K591="","",K591)</f>
        <v>25</v>
      </c>
      <c r="AJ591" t="s">
        <v>249</v>
      </c>
      <c r="AK591" s="1">
        <f t="shared" ref="AK591" ca="1" si="11069">L591</f>
        <v>67</v>
      </c>
      <c r="AL591" t="s">
        <v>216</v>
      </c>
      <c r="AM591" s="1">
        <f t="shared" ref="AM591" ca="1" si="11070">L592</f>
        <v>80</v>
      </c>
      <c r="AN591" t="s">
        <v>217</v>
      </c>
      <c r="AO591" t="s">
        <v>230</v>
      </c>
      <c r="AP591" s="114" t="str">
        <f t="shared" ca="1" si="10329"/>
        <v>\\(\\quad \\displaystyle 5\\frac{3}{10}　×　4\\frac{7}{8}　=　 \\)</v>
      </c>
      <c r="AQ591" t="str">
        <f t="shared" ca="1" si="10771"/>
        <v>\\(\\quad \\displaystyle 25\\frac{67}{80} \\)</v>
      </c>
      <c r="AS591" s="114" t="str">
        <f t="shared" ref="AS591" ca="1" si="11071">AP591</f>
        <v>\\(\\quad \\displaystyle 5\\frac{3}{10}　×　4\\frac{7}{8}　=　 \\)</v>
      </c>
      <c r="AT591" s="114" t="str">
        <f t="shared" ref="AT591" ca="1" si="11072">IF(O591="",AQ591,AQ592)</f>
        <v>\\(\\quad \\displaystyle 25\\frac{67}{80} \\)</v>
      </c>
      <c r="AU591" s="114" t="s">
        <v>60</v>
      </c>
      <c r="AV591" s="115" t="s">
        <v>222</v>
      </c>
      <c r="AW591" s="115" t="str">
        <f t="shared" ref="AW591" ca="1" si="11073">AS591</f>
        <v>\\(\\quad \\displaystyle 5\\frac{3}{10}　×　4\\frac{7}{8}　=　 \\)</v>
      </c>
      <c r="AX591" s="115" t="str">
        <f t="shared" ref="AX591" ca="1" si="11074">AT591</f>
        <v>\\(\\quad \\displaystyle 25\\frac{67}{80} \\)</v>
      </c>
      <c r="AY591" s="115" t="s">
        <v>62</v>
      </c>
      <c r="AZ591" s="116" t="str">
        <f t="shared" ref="AZ591" ca="1" si="11075">"INSERT INTO "&amp;AU591&amp;"(tangen,question,answer,editor,date,count) VALUES('"&amp;AV591&amp;"','"&amp;AW591&amp;"','"&amp;AX591&amp;"','"&amp;AY591&amp;"',NOW(),0);"</f>
        <v>INSERT INTO math(tangen,question,answer,editor,date,count) VALUES('m3900','\\(\\quad \\displaystyle 5\\frac{3}{10}　×　4\\frac{7}{8}　=　 \\)','\\(\\quad \\displaystyle 25\\frac{67}{80} \\)','harazono',NOW(),0);</v>
      </c>
      <c r="BG591" s="128">
        <f t="shared" ref="BG591" ca="1" si="11076">RANDBETWEEN(2,6)</f>
        <v>5</v>
      </c>
      <c r="BH591" s="22">
        <f t="shared" ref="BH591" ca="1" si="11077">RANDBETWEEN(1,BH592-1)</f>
        <v>3</v>
      </c>
      <c r="BI591" s="120" t="s">
        <v>22</v>
      </c>
      <c r="BJ591" s="128">
        <f t="shared" ref="BJ591" ca="1" si="11078">RANDBETWEEN(1,BG591-1)</f>
        <v>4</v>
      </c>
      <c r="BK591" s="22">
        <f t="shared" ref="BK591" ca="1" si="11079">RANDBETWEEN(1,BK592-1)</f>
        <v>7</v>
      </c>
      <c r="BL591">
        <f t="shared" ref="BL591" ca="1" si="11080">(BH591+BG591*BH592)</f>
        <v>53</v>
      </c>
      <c r="BM591">
        <f t="shared" ref="BM591" ca="1" si="11081">BK591+BJ591*BK592</f>
        <v>39</v>
      </c>
      <c r="BN591" s="114">
        <f t="shared" ref="BN591" ca="1" si="11082">(BH591+BG591*BH592)/BH592</f>
        <v>5.3</v>
      </c>
      <c r="BO591" s="114">
        <f t="shared" ref="BO591" ca="1" si="11083">(BK591+BJ591*BK592)/BK592</f>
        <v>4.875</v>
      </c>
      <c r="BP591" s="114" t="s">
        <v>26</v>
      </c>
      <c r="BQ591" s="129">
        <f t="shared" ref="BQ591" ca="1" si="11084">IF(BN591&gt;BO591,BG591,BJ591)</f>
        <v>5</v>
      </c>
      <c r="BR591" s="57">
        <f t="shared" ref="BR591" ca="1" si="11085">IF(BN591&gt;BO591,BH591,BK591)</f>
        <v>3</v>
      </c>
      <c r="BS591" s="114" t="str">
        <f t="shared" ref="BS591" si="11086">BI591</f>
        <v>×</v>
      </c>
      <c r="BT591" s="129">
        <f t="shared" ref="BT591" ca="1" si="11087">IF(BN591&lt;BO591,BG591,BJ591)</f>
        <v>4</v>
      </c>
      <c r="BU591" s="57">
        <f t="shared" ref="BU591" ca="1" si="11088">IF(BN591&lt;BO591,BH591,BK591)</f>
        <v>7</v>
      </c>
      <c r="BV591" s="27">
        <f t="shared" ref="BV591" ca="1" si="11089">IF(BN591&gt;BO591,BL591,BM591)</f>
        <v>53</v>
      </c>
      <c r="BW591" s="27">
        <f t="shared" ref="BW591" ca="1" si="11090">IF(BN591&lt;BO591,BL591,BM591)</f>
        <v>39</v>
      </c>
      <c r="BX591" s="58">
        <f t="shared" ca="1" si="10844"/>
        <v>2067</v>
      </c>
      <c r="BY591" s="114" t="s">
        <v>26</v>
      </c>
      <c r="BZ591" s="114" t="str">
        <f t="shared" ref="BZ591" ca="1" si="11091">IF(BX591&lt;0,"-","")</f>
        <v/>
      </c>
      <c r="CA591" s="30">
        <f t="shared" ca="1" si="10846"/>
        <v>2067</v>
      </c>
      <c r="CB591" s="24">
        <f t="shared" ref="CB591" ca="1" si="11092">CA591/GCD(CA591,CA592)</f>
        <v>2067</v>
      </c>
      <c r="CD591" s="128">
        <f t="shared" ref="CD591" ca="1" si="11093">QUOTIENT(CB591,CB592)</f>
        <v>25</v>
      </c>
      <c r="CE591" s="57">
        <f t="shared" ref="CE591" ca="1" si="11094">MOD(CB591,CB592)</f>
        <v>67</v>
      </c>
      <c r="CF591" s="25"/>
      <c r="CG591"/>
      <c r="CH591" s="5"/>
      <c r="CK591" s="5"/>
    </row>
    <row r="592" spans="2:89" ht="32" customHeight="1" x14ac:dyDescent="0.55000000000000004">
      <c r="B592" s="61"/>
      <c r="C592" s="131"/>
      <c r="D592" s="114"/>
      <c r="E592" s="114"/>
      <c r="F592" s="59">
        <f t="shared" ca="1" si="10807"/>
        <v>10</v>
      </c>
      <c r="G592" s="114"/>
      <c r="H592" s="114"/>
      <c r="I592" s="59">
        <f t="shared" ca="1" si="10809"/>
        <v>8</v>
      </c>
      <c r="J592" s="26"/>
      <c r="K592" s="114"/>
      <c r="L592" s="27">
        <f t="shared" ca="1" si="10811"/>
        <v>80</v>
      </c>
      <c r="M592" s="118"/>
      <c r="N592" s="54"/>
      <c r="O592" s="118"/>
      <c r="P592" s="118"/>
      <c r="Q592" s="121"/>
      <c r="R592" s="114"/>
      <c r="S592" s="122"/>
      <c r="T592" s="114"/>
      <c r="U592" s="122"/>
      <c r="V592" s="114"/>
      <c r="W592" s="120"/>
      <c r="X592" s="56"/>
      <c r="Y592" s="121"/>
      <c r="Z592" s="114"/>
      <c r="AA592" s="122"/>
      <c r="AB592" s="114"/>
      <c r="AC592" s="122"/>
      <c r="AD592" s="114"/>
      <c r="AE592" s="27"/>
      <c r="AF592" s="114"/>
      <c r="AG592" t="s">
        <v>230</v>
      </c>
      <c r="AH592" t="s">
        <v>250</v>
      </c>
      <c r="AI592" s="1" t="str">
        <f t="shared" ref="AI592" ca="1" si="11095">IF(O591="","",O591)</f>
        <v/>
      </c>
      <c r="AK592" s="1"/>
      <c r="AM592" s="1"/>
      <c r="AO592" t="s">
        <v>230</v>
      </c>
      <c r="AP592" s="114"/>
      <c r="AQ592" t="str">
        <f t="shared" ca="1" si="10771"/>
        <v>\\(\\quad \\displaystyle  \\)</v>
      </c>
      <c r="AS592" s="114"/>
      <c r="AT592" s="114"/>
      <c r="AU592" s="114"/>
      <c r="AV592" s="114"/>
      <c r="AW592" s="114"/>
      <c r="AX592" s="114"/>
      <c r="AY592" s="114"/>
      <c r="AZ592" s="117"/>
      <c r="BG592" s="128"/>
      <c r="BH592" s="23">
        <f t="shared" ref="BH592" ca="1" si="11096">RANDBETWEEN(2,10)</f>
        <v>10</v>
      </c>
      <c r="BI592" s="120"/>
      <c r="BJ592" s="128"/>
      <c r="BK592" s="23">
        <f t="shared" ca="1" si="2496"/>
        <v>8</v>
      </c>
      <c r="BL592">
        <f t="shared" ref="BL592" ca="1" si="11097">BH592</f>
        <v>10</v>
      </c>
      <c r="BM592">
        <f t="shared" ref="BM592" ca="1" si="11098">BK592</f>
        <v>8</v>
      </c>
      <c r="BN592" s="114"/>
      <c r="BO592" s="114"/>
      <c r="BP592" s="114"/>
      <c r="BQ592" s="129"/>
      <c r="BR592" s="55">
        <f t="shared" ref="BR592" ca="1" si="11099">IF(BN591&gt;BO591,BH592,BK592)</f>
        <v>10</v>
      </c>
      <c r="BS592" s="114"/>
      <c r="BT592" s="129"/>
      <c r="BU592" s="55">
        <f t="shared" ref="BU592" ca="1" si="11100">IF(BN591&lt;BO591,BH592,BK592)</f>
        <v>8</v>
      </c>
      <c r="BV592" s="27">
        <f t="shared" ref="BV592" ca="1" si="11101">IF(BN591&gt;BO591,BL592,BM592)</f>
        <v>10</v>
      </c>
      <c r="BW592" s="27">
        <f t="shared" ref="BW592" ca="1" si="11102">IF(BN591&lt;BO591,BL592,BM592)</f>
        <v>8</v>
      </c>
      <c r="BX592" s="27">
        <f t="shared" ca="1" si="10844"/>
        <v>80</v>
      </c>
      <c r="BY592" s="114"/>
      <c r="BZ592" s="114"/>
      <c r="CA592">
        <f t="shared" ca="1" si="10846"/>
        <v>80</v>
      </c>
      <c r="CB592" s="25">
        <f t="shared" ref="CB592" ca="1" si="11103">CA592/GCD(CA591,CA592)</f>
        <v>80</v>
      </c>
      <c r="CD592" s="128"/>
      <c r="CE592" s="23">
        <f t="shared" ref="CE592" ca="1" si="11104">CB592</f>
        <v>80</v>
      </c>
      <c r="CF592" s="25"/>
      <c r="CG592"/>
      <c r="CH592" s="5"/>
      <c r="CK592" s="5"/>
    </row>
    <row r="593" spans="1:89" ht="32" customHeight="1" thickBot="1" x14ac:dyDescent="0.6">
      <c r="B593" s="61"/>
      <c r="C593" s="130" t="s">
        <v>220</v>
      </c>
      <c r="D593" s="114">
        <v>45</v>
      </c>
      <c r="E593" s="114">
        <f t="shared" ref="E593" ca="1" si="11105">BQ593</f>
        <v>6</v>
      </c>
      <c r="F593" s="60">
        <f t="shared" ca="1" si="10807"/>
        <v>2</v>
      </c>
      <c r="G593" s="114" t="s">
        <v>237</v>
      </c>
      <c r="H593" s="114">
        <f t="shared" ref="H593" ca="1" si="11106">BT593</f>
        <v>1</v>
      </c>
      <c r="I593" s="60">
        <f t="shared" ca="1" si="10809"/>
        <v>2</v>
      </c>
      <c r="J593" s="26"/>
      <c r="K593" s="114">
        <f t="shared" ref="K593" ca="1" si="11107">CD593</f>
        <v>8</v>
      </c>
      <c r="L593" s="58">
        <f t="shared" ca="1" si="10811"/>
        <v>13</v>
      </c>
      <c r="M593" s="118" t="str">
        <f t="shared" ref="M593" ca="1" si="11108">IF(L594=1,"=","")</f>
        <v/>
      </c>
      <c r="N593" s="54"/>
      <c r="O593" s="118" t="str">
        <f t="shared" ref="O593" ca="1" si="11109">IF(L593=0,K593,"")</f>
        <v/>
      </c>
      <c r="P593" s="118" t="s">
        <v>250</v>
      </c>
      <c r="Q593" s="121">
        <f t="shared" ref="Q593" ca="1" si="11110">IF(E593="","",E593)</f>
        <v>6</v>
      </c>
      <c r="R593" s="114" t="s">
        <v>249</v>
      </c>
      <c r="S593" s="122">
        <f t="shared" ref="S593" ca="1" si="11111">F593</f>
        <v>2</v>
      </c>
      <c r="T593" s="114" t="s">
        <v>216</v>
      </c>
      <c r="U593" s="122">
        <f t="shared" ref="U593" ca="1" si="11112">F594</f>
        <v>6</v>
      </c>
      <c r="V593" s="114" t="s">
        <v>217</v>
      </c>
      <c r="W593" s="120" t="str">
        <f t="shared" ref="W593" si="11113">G593</f>
        <v>　×　</v>
      </c>
      <c r="X593" s="56"/>
      <c r="Y593" s="121">
        <f t="shared" ref="Y593" ca="1" si="11114">IF(H593="","",H593)</f>
        <v>1</v>
      </c>
      <c r="Z593" s="114" t="s">
        <v>249</v>
      </c>
      <c r="AA593" s="122">
        <f t="shared" ref="AA593" ca="1" si="11115">I593</f>
        <v>2</v>
      </c>
      <c r="AB593" s="114" t="s">
        <v>216</v>
      </c>
      <c r="AC593" s="122">
        <f t="shared" ref="AC593" ca="1" si="11116">I594</f>
        <v>5</v>
      </c>
      <c r="AD593" s="114" t="s">
        <v>217</v>
      </c>
      <c r="AE593" s="27"/>
      <c r="AF593" s="114" t="s">
        <v>233</v>
      </c>
      <c r="AG593" t="s">
        <v>230</v>
      </c>
      <c r="AH593" t="s">
        <v>250</v>
      </c>
      <c r="AI593" s="1">
        <f t="shared" ref="AI593" ca="1" si="11117">IF(K593="","",K593)</f>
        <v>8</v>
      </c>
      <c r="AJ593" t="s">
        <v>249</v>
      </c>
      <c r="AK593" s="1">
        <f t="shared" ref="AK593" ca="1" si="11118">L593</f>
        <v>13</v>
      </c>
      <c r="AL593" t="s">
        <v>216</v>
      </c>
      <c r="AM593" s="1">
        <f t="shared" ref="AM593" ca="1" si="11119">L594</f>
        <v>15</v>
      </c>
      <c r="AN593" t="s">
        <v>217</v>
      </c>
      <c r="AO593" t="s">
        <v>230</v>
      </c>
      <c r="AP593" s="114" t="str">
        <f t="shared" ca="1" si="10329"/>
        <v>\\(\\quad \\displaystyle 6\\frac{2}{6}　×　1\\frac{2}{5}　=　 \\)</v>
      </c>
      <c r="AQ593" t="str">
        <f t="shared" ca="1" si="10771"/>
        <v>\\(\\quad \\displaystyle 8\\frac{13}{15} \\)</v>
      </c>
      <c r="AS593" s="114" t="str">
        <f t="shared" ref="AS593" ca="1" si="11120">AP593</f>
        <v>\\(\\quad \\displaystyle 6\\frac{2}{6}　×　1\\frac{2}{5}　=　 \\)</v>
      </c>
      <c r="AT593" s="114" t="str">
        <f t="shared" ref="AT593" ca="1" si="11121">IF(O593="",AQ593,AQ594)</f>
        <v>\\(\\quad \\displaystyle 8\\frac{13}{15} \\)</v>
      </c>
      <c r="AU593" s="114" t="s">
        <v>60</v>
      </c>
      <c r="AV593" s="115" t="s">
        <v>222</v>
      </c>
      <c r="AW593" s="115" t="str">
        <f t="shared" ref="AW593" ca="1" si="11122">AS593</f>
        <v>\\(\\quad \\displaystyle 6\\frac{2}{6}　×　1\\frac{2}{5}　=　 \\)</v>
      </c>
      <c r="AX593" s="115" t="str">
        <f t="shared" ref="AX593" ca="1" si="11123">AT593</f>
        <v>\\(\\quad \\displaystyle 8\\frac{13}{15} \\)</v>
      </c>
      <c r="AY593" s="115" t="s">
        <v>62</v>
      </c>
      <c r="AZ593" s="116" t="str">
        <f t="shared" ref="AZ593" ca="1" si="11124">"INSERT INTO "&amp;AU593&amp;"(tangen,question,answer,editor,date,count) VALUES('"&amp;AV593&amp;"','"&amp;AW593&amp;"','"&amp;AX593&amp;"','"&amp;AY593&amp;"',NOW(),0);"</f>
        <v>INSERT INTO math(tangen,question,answer,editor,date,count) VALUES('m3900','\\(\\quad \\displaystyle 6\\frac{2}{6}　×　1\\frac{2}{5}　=　 \\)','\\(\\quad \\displaystyle 8\\frac{13}{15} \\)','harazono',NOW(),0);</v>
      </c>
      <c r="BG593" s="128">
        <f t="shared" ref="BG593" ca="1" si="11125">RANDBETWEEN(2,6)</f>
        <v>6</v>
      </c>
      <c r="BH593" s="22">
        <f t="shared" ref="BH593" ca="1" si="11126">RANDBETWEEN(1,BH594-1)</f>
        <v>2</v>
      </c>
      <c r="BI593" s="120" t="s">
        <v>22</v>
      </c>
      <c r="BJ593" s="128">
        <f t="shared" ref="BJ593" ca="1" si="11127">RANDBETWEEN(1,BG593-1)</f>
        <v>1</v>
      </c>
      <c r="BK593" s="22">
        <f t="shared" ref="BK593" ca="1" si="11128">RANDBETWEEN(1,BK594-1)</f>
        <v>2</v>
      </c>
      <c r="BL593">
        <f t="shared" ref="BL593" ca="1" si="11129">(BH593+BG593*BH594)</f>
        <v>38</v>
      </c>
      <c r="BM593">
        <f t="shared" ref="BM593" ca="1" si="11130">BK593+BJ593*BK594</f>
        <v>7</v>
      </c>
      <c r="BN593" s="114">
        <f t="shared" ref="BN593" ca="1" si="11131">(BH593+BG593*BH594)/BH594</f>
        <v>6.333333333333333</v>
      </c>
      <c r="BO593" s="114">
        <f t="shared" ref="BO593" ca="1" si="11132">(BK593+BJ593*BK594)/BK594</f>
        <v>1.4</v>
      </c>
      <c r="BP593" s="114" t="s">
        <v>26</v>
      </c>
      <c r="BQ593" s="129">
        <f t="shared" ref="BQ593" ca="1" si="11133">IF(BN593&gt;BO593,BG593,BJ593)</f>
        <v>6</v>
      </c>
      <c r="BR593" s="57">
        <f t="shared" ref="BR593" ca="1" si="11134">IF(BN593&gt;BO593,BH593,BK593)</f>
        <v>2</v>
      </c>
      <c r="BS593" s="114" t="str">
        <f t="shared" ref="BS593" si="11135">BI593</f>
        <v>×</v>
      </c>
      <c r="BT593" s="129">
        <f t="shared" ref="BT593" ca="1" si="11136">IF(BN593&lt;BO593,BG593,BJ593)</f>
        <v>1</v>
      </c>
      <c r="BU593" s="57">
        <f t="shared" ref="BU593" ca="1" si="11137">IF(BN593&lt;BO593,BH593,BK593)</f>
        <v>2</v>
      </c>
      <c r="BV593" s="27">
        <f t="shared" ref="BV593" ca="1" si="11138">IF(BN593&gt;BO593,BL593,BM593)</f>
        <v>38</v>
      </c>
      <c r="BW593" s="27">
        <f t="shared" ref="BW593" ca="1" si="11139">IF(BN593&lt;BO593,BL593,BM593)</f>
        <v>7</v>
      </c>
      <c r="BX593" s="58">
        <f t="shared" ca="1" si="10844"/>
        <v>266</v>
      </c>
      <c r="BY593" s="114" t="s">
        <v>26</v>
      </c>
      <c r="BZ593" s="114" t="str">
        <f t="shared" ref="BZ593" ca="1" si="11140">IF(BX593&lt;0,"-","")</f>
        <v/>
      </c>
      <c r="CA593" s="30">
        <f t="shared" ca="1" si="10846"/>
        <v>266</v>
      </c>
      <c r="CB593" s="24">
        <f t="shared" ref="CB593" ca="1" si="11141">CA593/GCD(CA593,CA594)</f>
        <v>133</v>
      </c>
      <c r="CD593" s="128">
        <f t="shared" ref="CD593" ca="1" si="11142">QUOTIENT(CB593,CB594)</f>
        <v>8</v>
      </c>
      <c r="CE593" s="57">
        <f t="shared" ref="CE593" ca="1" si="11143">MOD(CB593,CB594)</f>
        <v>13</v>
      </c>
      <c r="CF593" s="25"/>
      <c r="CG593"/>
      <c r="CH593" s="5"/>
      <c r="CK593" s="5"/>
    </row>
    <row r="594" spans="1:89" ht="32" customHeight="1" x14ac:dyDescent="0.55000000000000004">
      <c r="B594" s="61"/>
      <c r="C594" s="131"/>
      <c r="D594" s="114"/>
      <c r="E594" s="114"/>
      <c r="F594" s="59">
        <f t="shared" ca="1" si="10807"/>
        <v>6</v>
      </c>
      <c r="G594" s="114"/>
      <c r="H594" s="114"/>
      <c r="I594" s="59">
        <f t="shared" ca="1" si="10809"/>
        <v>5</v>
      </c>
      <c r="J594" s="26"/>
      <c r="K594" s="114"/>
      <c r="L594" s="27">
        <f t="shared" ca="1" si="10811"/>
        <v>15</v>
      </c>
      <c r="M594" s="118"/>
      <c r="N594" s="54"/>
      <c r="O594" s="118"/>
      <c r="P594" s="118"/>
      <c r="Q594" s="121"/>
      <c r="R594" s="114"/>
      <c r="S594" s="122"/>
      <c r="T594" s="114"/>
      <c r="U594" s="122"/>
      <c r="V594" s="114"/>
      <c r="W594" s="120"/>
      <c r="X594" s="56"/>
      <c r="Y594" s="121"/>
      <c r="Z594" s="114"/>
      <c r="AA594" s="122"/>
      <c r="AB594" s="114"/>
      <c r="AC594" s="122"/>
      <c r="AD594" s="114"/>
      <c r="AE594" s="27"/>
      <c r="AF594" s="114"/>
      <c r="AG594" t="s">
        <v>230</v>
      </c>
      <c r="AH594" t="s">
        <v>250</v>
      </c>
      <c r="AI594" s="1" t="str">
        <f t="shared" ref="AI594" ca="1" si="11144">IF(O593="","",O593)</f>
        <v/>
      </c>
      <c r="AK594" s="1"/>
      <c r="AM594" s="1"/>
      <c r="AO594" t="s">
        <v>230</v>
      </c>
      <c r="AP594" s="114"/>
      <c r="AQ594" t="str">
        <f t="shared" ca="1" si="10771"/>
        <v>\\(\\quad \\displaystyle  \\)</v>
      </c>
      <c r="AS594" s="114"/>
      <c r="AT594" s="114"/>
      <c r="AU594" s="114"/>
      <c r="AV594" s="114"/>
      <c r="AW594" s="114"/>
      <c r="AX594" s="114"/>
      <c r="AY594" s="114"/>
      <c r="AZ594" s="117"/>
      <c r="BG594" s="128"/>
      <c r="BH594" s="23">
        <f t="shared" ref="BH594" ca="1" si="11145">RANDBETWEEN(2,10)</f>
        <v>6</v>
      </c>
      <c r="BI594" s="120"/>
      <c r="BJ594" s="128"/>
      <c r="BK594" s="23">
        <f t="shared" ca="1" si="2496"/>
        <v>5</v>
      </c>
      <c r="BL594">
        <f t="shared" ref="BL594" ca="1" si="11146">BH594</f>
        <v>6</v>
      </c>
      <c r="BM594">
        <f t="shared" ref="BM594" ca="1" si="11147">BK594</f>
        <v>5</v>
      </c>
      <c r="BN594" s="114"/>
      <c r="BO594" s="114"/>
      <c r="BP594" s="114"/>
      <c r="BQ594" s="129"/>
      <c r="BR594" s="55">
        <f t="shared" ref="BR594" ca="1" si="11148">IF(BN593&gt;BO593,BH594,BK594)</f>
        <v>6</v>
      </c>
      <c r="BS594" s="114"/>
      <c r="BT594" s="129"/>
      <c r="BU594" s="55">
        <f t="shared" ref="BU594" ca="1" si="11149">IF(BN593&lt;BO593,BH594,BK594)</f>
        <v>5</v>
      </c>
      <c r="BV594" s="27">
        <f t="shared" ref="BV594" ca="1" si="11150">IF(BN593&gt;BO593,BL594,BM594)</f>
        <v>6</v>
      </c>
      <c r="BW594" s="27">
        <f t="shared" ref="BW594" ca="1" si="11151">IF(BN593&lt;BO593,BL594,BM594)</f>
        <v>5</v>
      </c>
      <c r="BX594" s="27">
        <f t="shared" ca="1" si="10844"/>
        <v>30</v>
      </c>
      <c r="BY594" s="114"/>
      <c r="BZ594" s="114"/>
      <c r="CA594">
        <f t="shared" ca="1" si="10846"/>
        <v>30</v>
      </c>
      <c r="CB594" s="25">
        <f t="shared" ref="CB594" ca="1" si="11152">CA594/GCD(CA593,CA594)</f>
        <v>15</v>
      </c>
      <c r="CD594" s="128"/>
      <c r="CE594" s="23">
        <f t="shared" ref="CE594" ca="1" si="11153">CB594</f>
        <v>15</v>
      </c>
      <c r="CF594" s="25"/>
      <c r="CG594"/>
      <c r="CH594" s="5"/>
      <c r="CK594" s="5"/>
    </row>
    <row r="595" spans="1:89" ht="32" customHeight="1" thickBot="1" x14ac:dyDescent="0.6">
      <c r="B595" s="61"/>
      <c r="C595" s="130" t="s">
        <v>220</v>
      </c>
      <c r="D595" s="114">
        <v>46</v>
      </c>
      <c r="E595" s="114">
        <f t="shared" ref="E595" ca="1" si="11154">BQ595</f>
        <v>3</v>
      </c>
      <c r="F595" s="60">
        <f t="shared" ca="1" si="10807"/>
        <v>1</v>
      </c>
      <c r="G595" s="114" t="s">
        <v>237</v>
      </c>
      <c r="H595" s="114">
        <f t="shared" ref="H595" ca="1" si="11155">BT595</f>
        <v>1</v>
      </c>
      <c r="I595" s="60">
        <f t="shared" ca="1" si="10809"/>
        <v>4</v>
      </c>
      <c r="J595" s="26"/>
      <c r="K595" s="114">
        <f t="shared" ref="K595" ca="1" si="11156">CD595</f>
        <v>5</v>
      </c>
      <c r="L595" s="58">
        <f t="shared" ca="1" si="10811"/>
        <v>3</v>
      </c>
      <c r="M595" s="118" t="str">
        <f t="shared" ref="M595" ca="1" si="11157">IF(L596=1,"=","")</f>
        <v/>
      </c>
      <c r="N595" s="54"/>
      <c r="O595" s="118" t="str">
        <f t="shared" ref="O595" ca="1" si="11158">IF(L595=0,K595,"")</f>
        <v/>
      </c>
      <c r="P595" s="118" t="s">
        <v>250</v>
      </c>
      <c r="Q595" s="121">
        <f t="shared" ref="Q595" ca="1" si="11159">IF(E595="","",E595)</f>
        <v>3</v>
      </c>
      <c r="R595" s="114" t="s">
        <v>249</v>
      </c>
      <c r="S595" s="122">
        <f t="shared" ref="S595" ca="1" si="11160">F595</f>
        <v>1</v>
      </c>
      <c r="T595" s="114" t="s">
        <v>216</v>
      </c>
      <c r="U595" s="122">
        <f t="shared" ref="U595" ca="1" si="11161">F596</f>
        <v>9</v>
      </c>
      <c r="V595" s="114" t="s">
        <v>217</v>
      </c>
      <c r="W595" s="120" t="str">
        <f t="shared" ref="W595" si="11162">G595</f>
        <v>　×　</v>
      </c>
      <c r="X595" s="56"/>
      <c r="Y595" s="121">
        <f t="shared" ref="Y595" ca="1" si="11163">IF(H595="","",H595)</f>
        <v>1</v>
      </c>
      <c r="Z595" s="114" t="s">
        <v>249</v>
      </c>
      <c r="AA595" s="122">
        <f t="shared" ref="AA595" ca="1" si="11164">I595</f>
        <v>4</v>
      </c>
      <c r="AB595" s="114" t="s">
        <v>216</v>
      </c>
      <c r="AC595" s="122">
        <f t="shared" ref="AC595" ca="1" si="11165">I596</f>
        <v>5</v>
      </c>
      <c r="AD595" s="114" t="s">
        <v>217</v>
      </c>
      <c r="AE595" s="27"/>
      <c r="AF595" s="114" t="s">
        <v>233</v>
      </c>
      <c r="AG595" t="s">
        <v>230</v>
      </c>
      <c r="AH595" t="s">
        <v>250</v>
      </c>
      <c r="AI595" s="1">
        <f t="shared" ref="AI595" ca="1" si="11166">IF(K595="","",K595)</f>
        <v>5</v>
      </c>
      <c r="AJ595" t="s">
        <v>249</v>
      </c>
      <c r="AK595" s="1">
        <f t="shared" ref="AK595" ca="1" si="11167">L595</f>
        <v>3</v>
      </c>
      <c r="AL595" t="s">
        <v>216</v>
      </c>
      <c r="AM595" s="1">
        <f t="shared" ref="AM595" ca="1" si="11168">L596</f>
        <v>5</v>
      </c>
      <c r="AN595" t="s">
        <v>217</v>
      </c>
      <c r="AO595" t="s">
        <v>230</v>
      </c>
      <c r="AP595" s="114" t="str">
        <f t="shared" ca="1" si="10329"/>
        <v>\\(\\quad \\displaystyle 3\\frac{1}{9}　×　1\\frac{4}{5}　=　 \\)</v>
      </c>
      <c r="AQ595" t="str">
        <f t="shared" ca="1" si="10771"/>
        <v>\\(\\quad \\displaystyle 5\\frac{3}{5} \\)</v>
      </c>
      <c r="AS595" s="114" t="str">
        <f t="shared" ref="AS595" ca="1" si="11169">AP595</f>
        <v>\\(\\quad \\displaystyle 3\\frac{1}{9}　×　1\\frac{4}{5}　=　 \\)</v>
      </c>
      <c r="AT595" s="114" t="str">
        <f t="shared" ref="AT595" ca="1" si="11170">IF(O595="",AQ595,AQ596)</f>
        <v>\\(\\quad \\displaystyle 5\\frac{3}{5} \\)</v>
      </c>
      <c r="AU595" s="114" t="s">
        <v>60</v>
      </c>
      <c r="AV595" s="115" t="s">
        <v>222</v>
      </c>
      <c r="AW595" s="115" t="str">
        <f t="shared" ref="AW595" ca="1" si="11171">AS595</f>
        <v>\\(\\quad \\displaystyle 3\\frac{1}{9}　×　1\\frac{4}{5}　=　 \\)</v>
      </c>
      <c r="AX595" s="115" t="str">
        <f t="shared" ref="AX595" ca="1" si="11172">AT595</f>
        <v>\\(\\quad \\displaystyle 5\\frac{3}{5} \\)</v>
      </c>
      <c r="AY595" s="115" t="s">
        <v>62</v>
      </c>
      <c r="AZ595" s="116" t="str">
        <f t="shared" ref="AZ595" ca="1" si="11173">"INSERT INTO "&amp;AU595&amp;"(tangen,question,answer,editor,date,count) VALUES('"&amp;AV595&amp;"','"&amp;AW595&amp;"','"&amp;AX595&amp;"','"&amp;AY595&amp;"',NOW(),0);"</f>
        <v>INSERT INTO math(tangen,question,answer,editor,date,count) VALUES('m3900','\\(\\quad \\displaystyle 3\\frac{1}{9}　×　1\\frac{4}{5}　=　 \\)','\\(\\quad \\displaystyle 5\\frac{3}{5} \\)','harazono',NOW(),0);</v>
      </c>
      <c r="BG595" s="128">
        <f t="shared" ref="BG595" ca="1" si="11174">RANDBETWEEN(2,6)</f>
        <v>3</v>
      </c>
      <c r="BH595" s="22">
        <f t="shared" ref="BH595" ca="1" si="11175">RANDBETWEEN(1,BH596-1)</f>
        <v>1</v>
      </c>
      <c r="BI595" s="120" t="s">
        <v>22</v>
      </c>
      <c r="BJ595" s="128">
        <f t="shared" ref="BJ595" ca="1" si="11176">RANDBETWEEN(1,BG595-1)</f>
        <v>1</v>
      </c>
      <c r="BK595" s="22">
        <f t="shared" ref="BK595" ca="1" si="11177">RANDBETWEEN(1,BK596-1)</f>
        <v>4</v>
      </c>
      <c r="BL595">
        <f t="shared" ref="BL595" ca="1" si="11178">(BH595+BG595*BH596)</f>
        <v>28</v>
      </c>
      <c r="BM595">
        <f t="shared" ref="BM595" ca="1" si="11179">BK595+BJ595*BK596</f>
        <v>9</v>
      </c>
      <c r="BN595" s="114">
        <f t="shared" ref="BN595" ca="1" si="11180">(BH595+BG595*BH596)/BH596</f>
        <v>3.1111111111111112</v>
      </c>
      <c r="BO595" s="114">
        <f t="shared" ref="BO595" ca="1" si="11181">(BK595+BJ595*BK596)/BK596</f>
        <v>1.8</v>
      </c>
      <c r="BP595" s="114" t="s">
        <v>26</v>
      </c>
      <c r="BQ595" s="129">
        <f t="shared" ref="BQ595" ca="1" si="11182">IF(BN595&gt;BO595,BG595,BJ595)</f>
        <v>3</v>
      </c>
      <c r="BR595" s="57">
        <f t="shared" ref="BR595" ca="1" si="11183">IF(BN595&gt;BO595,BH595,BK595)</f>
        <v>1</v>
      </c>
      <c r="BS595" s="114" t="str">
        <f t="shared" ref="BS595" si="11184">BI595</f>
        <v>×</v>
      </c>
      <c r="BT595" s="129">
        <f t="shared" ref="BT595" ca="1" si="11185">IF(BN595&lt;BO595,BG595,BJ595)</f>
        <v>1</v>
      </c>
      <c r="BU595" s="57">
        <f t="shared" ref="BU595" ca="1" si="11186">IF(BN595&lt;BO595,BH595,BK595)</f>
        <v>4</v>
      </c>
      <c r="BV595" s="27">
        <f t="shared" ref="BV595" ca="1" si="11187">IF(BN595&gt;BO595,BL595,BM595)</f>
        <v>28</v>
      </c>
      <c r="BW595" s="27">
        <f t="shared" ref="BW595" ca="1" si="11188">IF(BN595&lt;BO595,BL595,BM595)</f>
        <v>9</v>
      </c>
      <c r="BX595" s="58">
        <f t="shared" ca="1" si="10844"/>
        <v>252</v>
      </c>
      <c r="BY595" s="114" t="s">
        <v>26</v>
      </c>
      <c r="BZ595" s="114" t="str">
        <f t="shared" ref="BZ595" ca="1" si="11189">IF(BX595&lt;0,"-","")</f>
        <v/>
      </c>
      <c r="CA595" s="30">
        <f t="shared" ca="1" si="10846"/>
        <v>252</v>
      </c>
      <c r="CB595" s="24">
        <f t="shared" ref="CB595" ca="1" si="11190">CA595/GCD(CA595,CA596)</f>
        <v>28</v>
      </c>
      <c r="CD595" s="128">
        <f t="shared" ref="CD595" ca="1" si="11191">QUOTIENT(CB595,CB596)</f>
        <v>5</v>
      </c>
      <c r="CE595" s="57">
        <f t="shared" ref="CE595" ca="1" si="11192">MOD(CB595,CB596)</f>
        <v>3</v>
      </c>
      <c r="CF595" s="25"/>
      <c r="CG595"/>
      <c r="CH595" s="5"/>
      <c r="CK595" s="5"/>
    </row>
    <row r="596" spans="1:89" ht="32" customHeight="1" x14ac:dyDescent="0.55000000000000004">
      <c r="B596" s="61"/>
      <c r="C596" s="131"/>
      <c r="D596" s="114"/>
      <c r="E596" s="114"/>
      <c r="F596" s="59">
        <f t="shared" ca="1" si="10807"/>
        <v>9</v>
      </c>
      <c r="G596" s="114"/>
      <c r="H596" s="114"/>
      <c r="I596" s="59">
        <f t="shared" ca="1" si="10809"/>
        <v>5</v>
      </c>
      <c r="J596" s="26"/>
      <c r="K596" s="114"/>
      <c r="L596" s="27">
        <f t="shared" ca="1" si="10811"/>
        <v>5</v>
      </c>
      <c r="M596" s="118"/>
      <c r="N596" s="54"/>
      <c r="O596" s="118"/>
      <c r="P596" s="118"/>
      <c r="Q596" s="121"/>
      <c r="R596" s="114"/>
      <c r="S596" s="122"/>
      <c r="T596" s="114"/>
      <c r="U596" s="122"/>
      <c r="V596" s="114"/>
      <c r="W596" s="120"/>
      <c r="X596" s="56"/>
      <c r="Y596" s="121"/>
      <c r="Z596" s="114"/>
      <c r="AA596" s="122"/>
      <c r="AB596" s="114"/>
      <c r="AC596" s="122"/>
      <c r="AD596" s="114"/>
      <c r="AE596" s="27"/>
      <c r="AF596" s="114"/>
      <c r="AG596" t="s">
        <v>230</v>
      </c>
      <c r="AH596" t="s">
        <v>250</v>
      </c>
      <c r="AI596" s="1" t="str">
        <f t="shared" ref="AI596" ca="1" si="11193">IF(O595="","",O595)</f>
        <v/>
      </c>
      <c r="AK596" s="1"/>
      <c r="AM596" s="1"/>
      <c r="AO596" t="s">
        <v>230</v>
      </c>
      <c r="AP596" s="114"/>
      <c r="AQ596" t="str">
        <f t="shared" ca="1" si="10771"/>
        <v>\\(\\quad \\displaystyle  \\)</v>
      </c>
      <c r="AS596" s="114"/>
      <c r="AT596" s="114"/>
      <c r="AU596" s="114"/>
      <c r="AV596" s="114"/>
      <c r="AW596" s="114"/>
      <c r="AX596" s="114"/>
      <c r="AY596" s="114"/>
      <c r="AZ596" s="117"/>
      <c r="BG596" s="128"/>
      <c r="BH596" s="23">
        <f t="shared" ref="BH596" ca="1" si="11194">RANDBETWEEN(2,10)</f>
        <v>9</v>
      </c>
      <c r="BI596" s="120"/>
      <c r="BJ596" s="128"/>
      <c r="BK596" s="23">
        <f t="shared" ca="1" si="2496"/>
        <v>5</v>
      </c>
      <c r="BL596">
        <f t="shared" ref="BL596" ca="1" si="11195">BH596</f>
        <v>9</v>
      </c>
      <c r="BM596">
        <f t="shared" ref="BM596" ca="1" si="11196">BK596</f>
        <v>5</v>
      </c>
      <c r="BN596" s="114"/>
      <c r="BO596" s="114"/>
      <c r="BP596" s="114"/>
      <c r="BQ596" s="129"/>
      <c r="BR596" s="55">
        <f t="shared" ref="BR596" ca="1" si="11197">IF(BN595&gt;BO595,BH596,BK596)</f>
        <v>9</v>
      </c>
      <c r="BS596" s="114"/>
      <c r="BT596" s="129"/>
      <c r="BU596" s="55">
        <f t="shared" ref="BU596" ca="1" si="11198">IF(BN595&lt;BO595,BH596,BK596)</f>
        <v>5</v>
      </c>
      <c r="BV596" s="27">
        <f t="shared" ref="BV596" ca="1" si="11199">IF(BN595&gt;BO595,BL596,BM596)</f>
        <v>9</v>
      </c>
      <c r="BW596" s="27">
        <f t="shared" ref="BW596" ca="1" si="11200">IF(BN595&lt;BO595,BL596,BM596)</f>
        <v>5</v>
      </c>
      <c r="BX596" s="27">
        <f t="shared" ca="1" si="10844"/>
        <v>45</v>
      </c>
      <c r="BY596" s="114"/>
      <c r="BZ596" s="114"/>
      <c r="CA596">
        <f t="shared" ca="1" si="10846"/>
        <v>45</v>
      </c>
      <c r="CB596" s="25">
        <f t="shared" ref="CB596" ca="1" si="11201">CA596/GCD(CA595,CA596)</f>
        <v>5</v>
      </c>
      <c r="CD596" s="128"/>
      <c r="CE596" s="23">
        <f t="shared" ref="CE596" ca="1" si="11202">CB596</f>
        <v>5</v>
      </c>
      <c r="CF596" s="25"/>
      <c r="CG596"/>
      <c r="CH596" s="5"/>
      <c r="CK596" s="5"/>
    </row>
    <row r="597" spans="1:89" ht="32" customHeight="1" thickBot="1" x14ac:dyDescent="0.6">
      <c r="B597" s="61"/>
      <c r="C597" s="130" t="s">
        <v>220</v>
      </c>
      <c r="D597" s="114">
        <v>47</v>
      </c>
      <c r="E597" s="114">
        <f t="shared" ref="E597" ca="1" si="11203">BQ597</f>
        <v>2</v>
      </c>
      <c r="F597" s="60">
        <f t="shared" ca="1" si="10807"/>
        <v>4</v>
      </c>
      <c r="G597" s="114" t="s">
        <v>237</v>
      </c>
      <c r="H597" s="114">
        <f t="shared" ref="H597" ca="1" si="11204">BT597</f>
        <v>1</v>
      </c>
      <c r="I597" s="60">
        <f t="shared" ca="1" si="10809"/>
        <v>6</v>
      </c>
      <c r="J597" s="26"/>
      <c r="K597" s="114">
        <f t="shared" ref="K597" ca="1" si="11205">CD597</f>
        <v>4</v>
      </c>
      <c r="L597" s="58">
        <f t="shared" ca="1" si="10811"/>
        <v>4</v>
      </c>
      <c r="M597" s="118" t="str">
        <f t="shared" ref="M597" ca="1" si="11206">IF(L598=1,"=","")</f>
        <v/>
      </c>
      <c r="N597" s="54"/>
      <c r="O597" s="118" t="str">
        <f t="shared" ref="O597" ca="1" si="11207">IF(L597=0,K597,"")</f>
        <v/>
      </c>
      <c r="P597" s="118" t="s">
        <v>250</v>
      </c>
      <c r="Q597" s="121">
        <f t="shared" ref="Q597" ca="1" si="11208">IF(E597="","",E597)</f>
        <v>2</v>
      </c>
      <c r="R597" s="114" t="s">
        <v>249</v>
      </c>
      <c r="S597" s="122">
        <f t="shared" ref="S597" ca="1" si="11209">F597</f>
        <v>4</v>
      </c>
      <c r="T597" s="114" t="s">
        <v>216</v>
      </c>
      <c r="U597" s="122">
        <f t="shared" ref="U597" ca="1" si="11210">F598</f>
        <v>7</v>
      </c>
      <c r="V597" s="114" t="s">
        <v>217</v>
      </c>
      <c r="W597" s="120" t="str">
        <f t="shared" ref="W597" si="11211">G597</f>
        <v>　×　</v>
      </c>
      <c r="X597" s="56"/>
      <c r="Y597" s="121">
        <f t="shared" ref="Y597" ca="1" si="11212">IF(H597="","",H597)</f>
        <v>1</v>
      </c>
      <c r="Z597" s="114" t="s">
        <v>249</v>
      </c>
      <c r="AA597" s="122">
        <f t="shared" ref="AA597" ca="1" si="11213">I597</f>
        <v>6</v>
      </c>
      <c r="AB597" s="114" t="s">
        <v>216</v>
      </c>
      <c r="AC597" s="122">
        <f t="shared" ref="AC597" ca="1" si="11214">I598</f>
        <v>10</v>
      </c>
      <c r="AD597" s="114" t="s">
        <v>217</v>
      </c>
      <c r="AE597" s="27"/>
      <c r="AF597" s="114" t="s">
        <v>233</v>
      </c>
      <c r="AG597" t="s">
        <v>230</v>
      </c>
      <c r="AH597" t="s">
        <v>250</v>
      </c>
      <c r="AI597" s="1">
        <f t="shared" ref="AI597" ca="1" si="11215">IF(K597="","",K597)</f>
        <v>4</v>
      </c>
      <c r="AJ597" t="s">
        <v>249</v>
      </c>
      <c r="AK597" s="1">
        <f t="shared" ref="AK597" ca="1" si="11216">L597</f>
        <v>4</v>
      </c>
      <c r="AL597" t="s">
        <v>216</v>
      </c>
      <c r="AM597" s="1">
        <f t="shared" ref="AM597" ca="1" si="11217">L598</f>
        <v>35</v>
      </c>
      <c r="AN597" t="s">
        <v>217</v>
      </c>
      <c r="AO597" t="s">
        <v>230</v>
      </c>
      <c r="AP597" s="114" t="str">
        <f t="shared" ca="1" si="10329"/>
        <v>\\(\\quad \\displaystyle 2\\frac{4}{7}　×　1\\frac{6}{10}　=　 \\)</v>
      </c>
      <c r="AQ597" t="str">
        <f t="shared" ca="1" si="10771"/>
        <v>\\(\\quad \\displaystyle 4\\frac{4}{35} \\)</v>
      </c>
      <c r="AS597" s="114" t="str">
        <f t="shared" ref="AS597" ca="1" si="11218">AP597</f>
        <v>\\(\\quad \\displaystyle 2\\frac{4}{7}　×　1\\frac{6}{10}　=　 \\)</v>
      </c>
      <c r="AT597" s="114" t="str">
        <f t="shared" ref="AT597" ca="1" si="11219">IF(O597="",AQ597,AQ598)</f>
        <v>\\(\\quad \\displaystyle 4\\frac{4}{35} \\)</v>
      </c>
      <c r="AU597" s="114" t="s">
        <v>60</v>
      </c>
      <c r="AV597" s="115" t="s">
        <v>222</v>
      </c>
      <c r="AW597" s="115" t="str">
        <f t="shared" ref="AW597" ca="1" si="11220">AS597</f>
        <v>\\(\\quad \\displaystyle 2\\frac{4}{7}　×　1\\frac{6}{10}　=　 \\)</v>
      </c>
      <c r="AX597" s="115" t="str">
        <f t="shared" ref="AX597" ca="1" si="11221">AT597</f>
        <v>\\(\\quad \\displaystyle 4\\frac{4}{35} \\)</v>
      </c>
      <c r="AY597" s="115" t="s">
        <v>62</v>
      </c>
      <c r="AZ597" s="116" t="str">
        <f t="shared" ref="AZ597" ca="1" si="11222">"INSERT INTO "&amp;AU597&amp;"(tangen,question,answer,editor,date,count) VALUES('"&amp;AV597&amp;"','"&amp;AW597&amp;"','"&amp;AX597&amp;"','"&amp;AY597&amp;"',NOW(),0);"</f>
        <v>INSERT INTO math(tangen,question,answer,editor,date,count) VALUES('m3900','\\(\\quad \\displaystyle 2\\frac{4}{7}　×　1\\frac{6}{10}　=　 \\)','\\(\\quad \\displaystyle 4\\frac{4}{35} \\)','harazono',NOW(),0);</v>
      </c>
      <c r="BG597" s="128">
        <f t="shared" ref="BG597" ca="1" si="11223">RANDBETWEEN(2,6)</f>
        <v>2</v>
      </c>
      <c r="BH597" s="22">
        <f t="shared" ref="BH597" ca="1" si="11224">RANDBETWEEN(1,BH598-1)</f>
        <v>4</v>
      </c>
      <c r="BI597" s="120" t="s">
        <v>22</v>
      </c>
      <c r="BJ597" s="128">
        <f t="shared" ref="BJ597" ca="1" si="11225">RANDBETWEEN(1,BG597-1)</f>
        <v>1</v>
      </c>
      <c r="BK597" s="22">
        <f t="shared" ref="BK597" ca="1" si="11226">RANDBETWEEN(1,BK598-1)</f>
        <v>6</v>
      </c>
      <c r="BL597">
        <f t="shared" ref="BL597" ca="1" si="11227">(BH597+BG597*BH598)</f>
        <v>18</v>
      </c>
      <c r="BM597">
        <f t="shared" ref="BM597" ca="1" si="11228">BK597+BJ597*BK598</f>
        <v>16</v>
      </c>
      <c r="BN597" s="114">
        <f t="shared" ref="BN597" ca="1" si="11229">(BH597+BG597*BH598)/BH598</f>
        <v>2.5714285714285716</v>
      </c>
      <c r="BO597" s="114">
        <f t="shared" ref="BO597" ca="1" si="11230">(BK597+BJ597*BK598)/BK598</f>
        <v>1.6</v>
      </c>
      <c r="BP597" s="114" t="s">
        <v>26</v>
      </c>
      <c r="BQ597" s="129">
        <f t="shared" ref="BQ597" ca="1" si="11231">IF(BN597&gt;BO597,BG597,BJ597)</f>
        <v>2</v>
      </c>
      <c r="BR597" s="57">
        <f t="shared" ref="BR597" ca="1" si="11232">IF(BN597&gt;BO597,BH597,BK597)</f>
        <v>4</v>
      </c>
      <c r="BS597" s="114" t="str">
        <f t="shared" ref="BS597" si="11233">BI597</f>
        <v>×</v>
      </c>
      <c r="BT597" s="129">
        <f t="shared" ref="BT597" ca="1" si="11234">IF(BN597&lt;BO597,BG597,BJ597)</f>
        <v>1</v>
      </c>
      <c r="BU597" s="57">
        <f t="shared" ref="BU597" ca="1" si="11235">IF(BN597&lt;BO597,BH597,BK597)</f>
        <v>6</v>
      </c>
      <c r="BV597" s="27">
        <f t="shared" ref="BV597" ca="1" si="11236">IF(BN597&gt;BO597,BL597,BM597)</f>
        <v>18</v>
      </c>
      <c r="BW597" s="27">
        <f t="shared" ref="BW597" ca="1" si="11237">IF(BN597&lt;BO597,BL597,BM597)</f>
        <v>16</v>
      </c>
      <c r="BX597" s="58">
        <f t="shared" ca="1" si="10844"/>
        <v>288</v>
      </c>
      <c r="BY597" s="114" t="s">
        <v>26</v>
      </c>
      <c r="BZ597" s="114" t="str">
        <f t="shared" ref="BZ597" ca="1" si="11238">IF(BX597&lt;0,"-","")</f>
        <v/>
      </c>
      <c r="CA597" s="30">
        <f t="shared" ca="1" si="10846"/>
        <v>288</v>
      </c>
      <c r="CB597" s="24">
        <f t="shared" ref="CB597" ca="1" si="11239">CA597/GCD(CA597,CA598)</f>
        <v>144</v>
      </c>
      <c r="CD597" s="128">
        <f t="shared" ref="CD597" ca="1" si="11240">QUOTIENT(CB597,CB598)</f>
        <v>4</v>
      </c>
      <c r="CE597" s="57">
        <f t="shared" ref="CE597" ca="1" si="11241">MOD(CB597,CB598)</f>
        <v>4</v>
      </c>
      <c r="CF597" s="25"/>
      <c r="CG597"/>
      <c r="CH597" s="5"/>
      <c r="CK597" s="5"/>
    </row>
    <row r="598" spans="1:89" ht="32" customHeight="1" x14ac:dyDescent="0.55000000000000004">
      <c r="B598" s="61"/>
      <c r="C598" s="131"/>
      <c r="D598" s="114"/>
      <c r="E598" s="114"/>
      <c r="F598" s="59">
        <f t="shared" ca="1" si="10807"/>
        <v>7</v>
      </c>
      <c r="G598" s="114"/>
      <c r="H598" s="114"/>
      <c r="I598" s="59">
        <f t="shared" ca="1" si="10809"/>
        <v>10</v>
      </c>
      <c r="J598" s="26"/>
      <c r="K598" s="114"/>
      <c r="L598" s="27">
        <f t="shared" ca="1" si="10811"/>
        <v>35</v>
      </c>
      <c r="M598" s="118"/>
      <c r="N598" s="54"/>
      <c r="O598" s="118"/>
      <c r="P598" s="118"/>
      <c r="Q598" s="121"/>
      <c r="R598" s="114"/>
      <c r="S598" s="122"/>
      <c r="T598" s="114"/>
      <c r="U598" s="122"/>
      <c r="V598" s="114"/>
      <c r="W598" s="120"/>
      <c r="X598" s="56"/>
      <c r="Y598" s="121"/>
      <c r="Z598" s="114"/>
      <c r="AA598" s="122"/>
      <c r="AB598" s="114"/>
      <c r="AC598" s="122"/>
      <c r="AD598" s="114"/>
      <c r="AE598" s="27"/>
      <c r="AF598" s="114"/>
      <c r="AG598" t="s">
        <v>230</v>
      </c>
      <c r="AH598" t="s">
        <v>250</v>
      </c>
      <c r="AI598" s="1" t="str">
        <f t="shared" ref="AI598" ca="1" si="11242">IF(O597="","",O597)</f>
        <v/>
      </c>
      <c r="AK598" s="1"/>
      <c r="AM598" s="1"/>
      <c r="AO598" t="s">
        <v>230</v>
      </c>
      <c r="AP598" s="114"/>
      <c r="AQ598" t="str">
        <f t="shared" ca="1" si="10771"/>
        <v>\\(\\quad \\displaystyle  \\)</v>
      </c>
      <c r="AS598" s="114"/>
      <c r="AT598" s="114"/>
      <c r="AU598" s="114"/>
      <c r="AV598" s="114"/>
      <c r="AW598" s="114"/>
      <c r="AX598" s="114"/>
      <c r="AY598" s="114"/>
      <c r="AZ598" s="117"/>
      <c r="BG598" s="128"/>
      <c r="BH598" s="23">
        <f t="shared" ref="BH598" ca="1" si="11243">RANDBETWEEN(2,10)</f>
        <v>7</v>
      </c>
      <c r="BI598" s="120"/>
      <c r="BJ598" s="128"/>
      <c r="BK598" s="23">
        <f t="shared" ca="1" si="2496"/>
        <v>10</v>
      </c>
      <c r="BL598">
        <f t="shared" ref="BL598" ca="1" si="11244">BH598</f>
        <v>7</v>
      </c>
      <c r="BM598">
        <f t="shared" ref="BM598" ca="1" si="11245">BK598</f>
        <v>10</v>
      </c>
      <c r="BN598" s="114"/>
      <c r="BO598" s="114"/>
      <c r="BP598" s="114"/>
      <c r="BQ598" s="129"/>
      <c r="BR598" s="55">
        <f t="shared" ref="BR598" ca="1" si="11246">IF(BN597&gt;BO597,BH598,BK598)</f>
        <v>7</v>
      </c>
      <c r="BS598" s="114"/>
      <c r="BT598" s="129"/>
      <c r="BU598" s="55">
        <f t="shared" ref="BU598" ca="1" si="11247">IF(BN597&lt;BO597,BH598,BK598)</f>
        <v>10</v>
      </c>
      <c r="BV598" s="27">
        <f t="shared" ref="BV598" ca="1" si="11248">IF(BN597&gt;BO597,BL598,BM598)</f>
        <v>7</v>
      </c>
      <c r="BW598" s="27">
        <f t="shared" ref="BW598" ca="1" si="11249">IF(BN597&lt;BO597,BL598,BM598)</f>
        <v>10</v>
      </c>
      <c r="BX598" s="27">
        <f t="shared" ca="1" si="10844"/>
        <v>70</v>
      </c>
      <c r="BY598" s="114"/>
      <c r="BZ598" s="114"/>
      <c r="CA598">
        <f t="shared" ca="1" si="10846"/>
        <v>70</v>
      </c>
      <c r="CB598" s="25">
        <f t="shared" ref="CB598" ca="1" si="11250">CA598/GCD(CA597,CA598)</f>
        <v>35</v>
      </c>
      <c r="CD598" s="128"/>
      <c r="CE598" s="23">
        <f t="shared" ref="CE598" ca="1" si="11251">CB598</f>
        <v>35</v>
      </c>
      <c r="CF598" s="25"/>
      <c r="CG598"/>
      <c r="CH598" s="5"/>
      <c r="CK598" s="5"/>
    </row>
    <row r="599" spans="1:89" ht="32" customHeight="1" thickBot="1" x14ac:dyDescent="0.6">
      <c r="B599" s="61"/>
      <c r="C599" s="130" t="s">
        <v>220</v>
      </c>
      <c r="D599" s="114">
        <v>48</v>
      </c>
      <c r="E599" s="114">
        <f t="shared" ref="E599" ca="1" si="11252">BQ599</f>
        <v>5</v>
      </c>
      <c r="F599" s="60">
        <f t="shared" ca="1" si="10807"/>
        <v>7</v>
      </c>
      <c r="G599" s="114" t="s">
        <v>237</v>
      </c>
      <c r="H599" s="114">
        <f t="shared" ref="H599" ca="1" si="11253">BT599</f>
        <v>4</v>
      </c>
      <c r="I599" s="60">
        <f t="shared" ca="1" si="10809"/>
        <v>2</v>
      </c>
      <c r="J599" s="26"/>
      <c r="K599" s="114">
        <f t="shared" ref="K599" ca="1" si="11254">CD599</f>
        <v>26</v>
      </c>
      <c r="L599" s="58">
        <f t="shared" ca="1" si="10811"/>
        <v>7</v>
      </c>
      <c r="M599" s="118" t="str">
        <f t="shared" ref="M599" ca="1" si="11255">IF(L600=1,"=","")</f>
        <v/>
      </c>
      <c r="N599" s="54"/>
      <c r="O599" s="118" t="str">
        <f t="shared" ref="O599" ca="1" si="11256">IF(L599=0,K599,"")</f>
        <v/>
      </c>
      <c r="P599" s="118" t="s">
        <v>250</v>
      </c>
      <c r="Q599" s="121">
        <f t="shared" ref="Q599" ca="1" si="11257">IF(E599="","",E599)</f>
        <v>5</v>
      </c>
      <c r="R599" s="114" t="s">
        <v>249</v>
      </c>
      <c r="S599" s="122">
        <f t="shared" ref="S599" ca="1" si="11258">F599</f>
        <v>7</v>
      </c>
      <c r="T599" s="114" t="s">
        <v>216</v>
      </c>
      <c r="U599" s="122">
        <f t="shared" ref="U599" ca="1" si="11259">F600</f>
        <v>8</v>
      </c>
      <c r="V599" s="114" t="s">
        <v>217</v>
      </c>
      <c r="W599" s="120" t="str">
        <f t="shared" ref="W599" si="11260">G599</f>
        <v>　×　</v>
      </c>
      <c r="X599" s="56"/>
      <c r="Y599" s="121">
        <f t="shared" ref="Y599" ca="1" si="11261">IF(H599="","",H599)</f>
        <v>4</v>
      </c>
      <c r="Z599" s="114" t="s">
        <v>249</v>
      </c>
      <c r="AA599" s="122">
        <f t="shared" ref="AA599" ca="1" si="11262">I599</f>
        <v>2</v>
      </c>
      <c r="AB599" s="114" t="s">
        <v>216</v>
      </c>
      <c r="AC599" s="122">
        <f t="shared" ref="AC599" ca="1" si="11263">I600</f>
        <v>4</v>
      </c>
      <c r="AD599" s="114" t="s">
        <v>217</v>
      </c>
      <c r="AE599" s="27"/>
      <c r="AF599" s="114" t="s">
        <v>233</v>
      </c>
      <c r="AG599" t="s">
        <v>230</v>
      </c>
      <c r="AH599" t="s">
        <v>250</v>
      </c>
      <c r="AI599" s="1">
        <f t="shared" ref="AI599" ca="1" si="11264">IF(K599="","",K599)</f>
        <v>26</v>
      </c>
      <c r="AJ599" t="s">
        <v>249</v>
      </c>
      <c r="AK599" s="1">
        <f t="shared" ref="AK599" ca="1" si="11265">L599</f>
        <v>7</v>
      </c>
      <c r="AL599" t="s">
        <v>216</v>
      </c>
      <c r="AM599" s="1">
        <f t="shared" ref="AM599" ca="1" si="11266">L600</f>
        <v>16</v>
      </c>
      <c r="AN599" t="s">
        <v>217</v>
      </c>
      <c r="AO599" t="s">
        <v>230</v>
      </c>
      <c r="AP599" s="114" t="str">
        <f t="shared" ca="1" si="10329"/>
        <v>\\(\\quad \\displaystyle 5\\frac{7}{8}　×　4\\frac{2}{4}　=　 \\)</v>
      </c>
      <c r="AQ599" t="str">
        <f t="shared" ca="1" si="10771"/>
        <v>\\(\\quad \\displaystyle 26\\frac{7}{16} \\)</v>
      </c>
      <c r="AS599" s="114" t="str">
        <f t="shared" ref="AS599" ca="1" si="11267">AP599</f>
        <v>\\(\\quad \\displaystyle 5\\frac{7}{8}　×　4\\frac{2}{4}　=　 \\)</v>
      </c>
      <c r="AT599" s="114" t="str">
        <f t="shared" ref="AT599" ca="1" si="11268">IF(O599="",AQ599,AQ600)</f>
        <v>\\(\\quad \\displaystyle 26\\frac{7}{16} \\)</v>
      </c>
      <c r="AU599" s="114" t="s">
        <v>60</v>
      </c>
      <c r="AV599" s="115" t="s">
        <v>222</v>
      </c>
      <c r="AW599" s="115" t="str">
        <f t="shared" ref="AW599" ca="1" si="11269">AS599</f>
        <v>\\(\\quad \\displaystyle 5\\frac{7}{8}　×　4\\frac{2}{4}　=　 \\)</v>
      </c>
      <c r="AX599" s="115" t="str">
        <f t="shared" ref="AX599" ca="1" si="11270">AT599</f>
        <v>\\(\\quad \\displaystyle 26\\frac{7}{16} \\)</v>
      </c>
      <c r="AY599" s="115" t="s">
        <v>62</v>
      </c>
      <c r="AZ599" s="116" t="str">
        <f t="shared" ref="AZ599" ca="1" si="11271">"INSERT INTO "&amp;AU599&amp;"(tangen,question,answer,editor,date,count) VALUES('"&amp;AV599&amp;"','"&amp;AW599&amp;"','"&amp;AX599&amp;"','"&amp;AY599&amp;"',NOW(),0);"</f>
        <v>INSERT INTO math(tangen,question,answer,editor,date,count) VALUES('m3900','\\(\\quad \\displaystyle 5\\frac{7}{8}　×　4\\frac{2}{4}　=　 \\)','\\(\\quad \\displaystyle 26\\frac{7}{16} \\)','harazono',NOW(),0);</v>
      </c>
      <c r="BG599" s="128">
        <f t="shared" ref="BG599" ca="1" si="11272">RANDBETWEEN(2,6)</f>
        <v>5</v>
      </c>
      <c r="BH599" s="22">
        <f t="shared" ref="BH599" ca="1" si="11273">RANDBETWEEN(1,BH600-1)</f>
        <v>7</v>
      </c>
      <c r="BI599" s="120" t="s">
        <v>22</v>
      </c>
      <c r="BJ599" s="128">
        <f t="shared" ref="BJ599" ca="1" si="11274">RANDBETWEEN(1,BG599-1)</f>
        <v>4</v>
      </c>
      <c r="BK599" s="22">
        <f t="shared" ref="BK599" ca="1" si="11275">RANDBETWEEN(1,BK600-1)</f>
        <v>2</v>
      </c>
      <c r="BL599">
        <f t="shared" ref="BL599" ca="1" si="11276">(BH599+BG599*BH600)</f>
        <v>47</v>
      </c>
      <c r="BM599">
        <f t="shared" ref="BM599" ca="1" si="11277">BK599+BJ599*BK600</f>
        <v>18</v>
      </c>
      <c r="BN599" s="114">
        <f t="shared" ref="BN599" ca="1" si="11278">(BH599+BG599*BH600)/BH600</f>
        <v>5.875</v>
      </c>
      <c r="BO599" s="114">
        <f t="shared" ref="BO599" ca="1" si="11279">(BK599+BJ599*BK600)/BK600</f>
        <v>4.5</v>
      </c>
      <c r="BP599" s="114" t="s">
        <v>26</v>
      </c>
      <c r="BQ599" s="129">
        <f t="shared" ref="BQ599" ca="1" si="11280">IF(BN599&gt;BO599,BG599,BJ599)</f>
        <v>5</v>
      </c>
      <c r="BR599" s="57">
        <f t="shared" ref="BR599" ca="1" si="11281">IF(BN599&gt;BO599,BH599,BK599)</f>
        <v>7</v>
      </c>
      <c r="BS599" s="114" t="str">
        <f t="shared" ref="BS599" si="11282">BI599</f>
        <v>×</v>
      </c>
      <c r="BT599" s="129">
        <f t="shared" ref="BT599" ca="1" si="11283">IF(BN599&lt;BO599,BG599,BJ599)</f>
        <v>4</v>
      </c>
      <c r="BU599" s="57">
        <f t="shared" ref="BU599" ca="1" si="11284">IF(BN599&lt;BO599,BH599,BK599)</f>
        <v>2</v>
      </c>
      <c r="BV599" s="27">
        <f t="shared" ref="BV599" ca="1" si="11285">IF(BN599&gt;BO599,BL599,BM599)</f>
        <v>47</v>
      </c>
      <c r="BW599" s="27">
        <f t="shared" ref="BW599" ca="1" si="11286">IF(BN599&lt;BO599,BL599,BM599)</f>
        <v>18</v>
      </c>
      <c r="BX599" s="58">
        <f t="shared" ca="1" si="10844"/>
        <v>846</v>
      </c>
      <c r="BY599" s="114" t="s">
        <v>26</v>
      </c>
      <c r="BZ599" s="114" t="str">
        <f t="shared" ref="BZ599" ca="1" si="11287">IF(BX599&lt;0,"-","")</f>
        <v/>
      </c>
      <c r="CA599" s="30">
        <f t="shared" ca="1" si="10846"/>
        <v>846</v>
      </c>
      <c r="CB599" s="24">
        <f t="shared" ref="CB599" ca="1" si="11288">CA599/GCD(CA599,CA600)</f>
        <v>423</v>
      </c>
      <c r="CD599" s="128">
        <f t="shared" ref="CD599" ca="1" si="11289">QUOTIENT(CB599,CB600)</f>
        <v>26</v>
      </c>
      <c r="CE599" s="57">
        <f t="shared" ref="CE599" ca="1" si="11290">MOD(CB599,CB600)</f>
        <v>7</v>
      </c>
      <c r="CF599" s="25"/>
      <c r="CG599"/>
      <c r="CH599" s="5"/>
      <c r="CK599" s="5"/>
    </row>
    <row r="600" spans="1:89" ht="32" customHeight="1" x14ac:dyDescent="0.55000000000000004">
      <c r="B600" s="61"/>
      <c r="C600" s="131"/>
      <c r="D600" s="114"/>
      <c r="E600" s="114"/>
      <c r="F600" s="59">
        <f t="shared" ca="1" si="10807"/>
        <v>8</v>
      </c>
      <c r="G600" s="114"/>
      <c r="H600" s="114"/>
      <c r="I600" s="59">
        <f t="shared" ca="1" si="10809"/>
        <v>4</v>
      </c>
      <c r="J600" s="26"/>
      <c r="K600" s="114"/>
      <c r="L600" s="27">
        <f t="shared" ca="1" si="10811"/>
        <v>16</v>
      </c>
      <c r="M600" s="118"/>
      <c r="N600" s="54"/>
      <c r="O600" s="118"/>
      <c r="P600" s="118"/>
      <c r="Q600" s="121"/>
      <c r="R600" s="114"/>
      <c r="S600" s="122"/>
      <c r="T600" s="114"/>
      <c r="U600" s="122"/>
      <c r="V600" s="114"/>
      <c r="W600" s="120"/>
      <c r="X600" s="56"/>
      <c r="Y600" s="121"/>
      <c r="Z600" s="114"/>
      <c r="AA600" s="122"/>
      <c r="AB600" s="114"/>
      <c r="AC600" s="122"/>
      <c r="AD600" s="114"/>
      <c r="AE600" s="27"/>
      <c r="AF600" s="114"/>
      <c r="AG600" t="s">
        <v>230</v>
      </c>
      <c r="AH600" t="s">
        <v>250</v>
      </c>
      <c r="AI600" s="1" t="str">
        <f t="shared" ref="AI600" ca="1" si="11291">IF(O599="","",O599)</f>
        <v/>
      </c>
      <c r="AK600" s="1"/>
      <c r="AM600" s="1"/>
      <c r="AO600" t="s">
        <v>230</v>
      </c>
      <c r="AP600" s="114"/>
      <c r="AQ600" t="str">
        <f t="shared" ca="1" si="10771"/>
        <v>\\(\\quad \\displaystyle  \\)</v>
      </c>
      <c r="AS600" s="114"/>
      <c r="AT600" s="114"/>
      <c r="AU600" s="114"/>
      <c r="AV600" s="114"/>
      <c r="AW600" s="114"/>
      <c r="AX600" s="114"/>
      <c r="AY600" s="114"/>
      <c r="AZ600" s="117"/>
      <c r="BG600" s="128"/>
      <c r="BH600" s="23">
        <f t="shared" ref="BH600" ca="1" si="11292">RANDBETWEEN(2,10)</f>
        <v>8</v>
      </c>
      <c r="BI600" s="120"/>
      <c r="BJ600" s="128"/>
      <c r="BK600" s="23">
        <f t="shared" ca="1" si="2496"/>
        <v>4</v>
      </c>
      <c r="BL600">
        <f t="shared" ref="BL600" ca="1" si="11293">BH600</f>
        <v>8</v>
      </c>
      <c r="BM600">
        <f t="shared" ref="BM600" ca="1" si="11294">BK600</f>
        <v>4</v>
      </c>
      <c r="BN600" s="114"/>
      <c r="BO600" s="114"/>
      <c r="BP600" s="114"/>
      <c r="BQ600" s="129"/>
      <c r="BR600" s="55">
        <f t="shared" ref="BR600" ca="1" si="11295">IF(BN599&gt;BO599,BH600,BK600)</f>
        <v>8</v>
      </c>
      <c r="BS600" s="114"/>
      <c r="BT600" s="129"/>
      <c r="BU600" s="55">
        <f t="shared" ref="BU600" ca="1" si="11296">IF(BN599&lt;BO599,BH600,BK600)</f>
        <v>4</v>
      </c>
      <c r="BV600" s="27">
        <f t="shared" ref="BV600" ca="1" si="11297">IF(BN599&gt;BO599,BL600,BM600)</f>
        <v>8</v>
      </c>
      <c r="BW600" s="27">
        <f t="shared" ref="BW600" ca="1" si="11298">IF(BN599&lt;BO599,BL600,BM600)</f>
        <v>4</v>
      </c>
      <c r="BX600" s="27">
        <f t="shared" ca="1" si="10844"/>
        <v>32</v>
      </c>
      <c r="BY600" s="114"/>
      <c r="BZ600" s="114"/>
      <c r="CA600">
        <f t="shared" ca="1" si="10846"/>
        <v>32</v>
      </c>
      <c r="CB600" s="25">
        <f t="shared" ref="CB600" ca="1" si="11299">CA600/GCD(CA599,CA600)</f>
        <v>16</v>
      </c>
      <c r="CD600" s="128"/>
      <c r="CE600" s="23">
        <f t="shared" ref="CE600" ca="1" si="11300">CB600</f>
        <v>16</v>
      </c>
      <c r="CF600" s="25"/>
      <c r="CG600"/>
      <c r="CH600" s="5"/>
      <c r="CK600" s="5"/>
    </row>
    <row r="601" spans="1:89" ht="32" customHeight="1" thickBot="1" x14ac:dyDescent="0.6">
      <c r="B601" s="61"/>
      <c r="C601" s="130" t="s">
        <v>220</v>
      </c>
      <c r="D601" s="114">
        <v>49</v>
      </c>
      <c r="E601" s="114">
        <f t="shared" ref="E601" ca="1" si="11301">BQ601</f>
        <v>6</v>
      </c>
      <c r="F601" s="60">
        <f t="shared" ca="1" si="10807"/>
        <v>1</v>
      </c>
      <c r="G601" s="114" t="s">
        <v>237</v>
      </c>
      <c r="H601" s="114">
        <f t="shared" ref="H601" ca="1" si="11302">BT601</f>
        <v>3</v>
      </c>
      <c r="I601" s="60">
        <f t="shared" ca="1" si="10809"/>
        <v>2</v>
      </c>
      <c r="J601" s="26"/>
      <c r="K601" s="114">
        <f t="shared" ref="K601" ca="1" si="11303">CD601</f>
        <v>19</v>
      </c>
      <c r="L601" s="58">
        <f t="shared" ca="1" si="10811"/>
        <v>53</v>
      </c>
      <c r="M601" s="118" t="str">
        <f t="shared" ref="M601" ca="1" si="11304">IF(L602=1,"=","")</f>
        <v/>
      </c>
      <c r="N601" s="54"/>
      <c r="O601" s="118" t="str">
        <f t="shared" ref="O601" ca="1" si="11305">IF(L601=0,K601,"")</f>
        <v/>
      </c>
      <c r="P601" s="118" t="s">
        <v>250</v>
      </c>
      <c r="Q601" s="121">
        <f t="shared" ref="Q601" ca="1" si="11306">IF(E601="","",E601)</f>
        <v>6</v>
      </c>
      <c r="R601" s="114" t="s">
        <v>249</v>
      </c>
      <c r="S601" s="122">
        <f t="shared" ref="S601" ca="1" si="11307">F601</f>
        <v>1</v>
      </c>
      <c r="T601" s="114" t="s">
        <v>216</v>
      </c>
      <c r="U601" s="122">
        <f t="shared" ref="U601" ca="1" si="11308">F602</f>
        <v>8</v>
      </c>
      <c r="V601" s="114" t="s">
        <v>217</v>
      </c>
      <c r="W601" s="120" t="str">
        <f t="shared" ref="W601" si="11309">G601</f>
        <v>　×　</v>
      </c>
      <c r="X601" s="56"/>
      <c r="Y601" s="121">
        <f t="shared" ref="Y601" ca="1" si="11310">IF(H601="","",H601)</f>
        <v>3</v>
      </c>
      <c r="Z601" s="114" t="s">
        <v>249</v>
      </c>
      <c r="AA601" s="122">
        <f t="shared" ref="AA601" ca="1" si="11311">I601</f>
        <v>2</v>
      </c>
      <c r="AB601" s="114" t="s">
        <v>216</v>
      </c>
      <c r="AC601" s="122">
        <f t="shared" ref="AC601" ca="1" si="11312">I602</f>
        <v>9</v>
      </c>
      <c r="AD601" s="114" t="s">
        <v>217</v>
      </c>
      <c r="AE601" s="27"/>
      <c r="AF601" s="114" t="s">
        <v>233</v>
      </c>
      <c r="AG601" t="s">
        <v>230</v>
      </c>
      <c r="AH601" t="s">
        <v>250</v>
      </c>
      <c r="AI601" s="1">
        <f t="shared" ref="AI601" ca="1" si="11313">IF(K601="","",K601)</f>
        <v>19</v>
      </c>
      <c r="AJ601" t="s">
        <v>249</v>
      </c>
      <c r="AK601" s="1">
        <f t="shared" ref="AK601" ca="1" si="11314">L601</f>
        <v>53</v>
      </c>
      <c r="AL601" t="s">
        <v>216</v>
      </c>
      <c r="AM601" s="1">
        <f t="shared" ref="AM601" ca="1" si="11315">L602</f>
        <v>72</v>
      </c>
      <c r="AN601" t="s">
        <v>217</v>
      </c>
      <c r="AO601" t="s">
        <v>230</v>
      </c>
      <c r="AP601" s="114" t="str">
        <f t="shared" ca="1" si="10329"/>
        <v>\\(\\quad \\displaystyle 6\\frac{1}{8}　×　3\\frac{2}{9}　=　 \\)</v>
      </c>
      <c r="AQ601" t="str">
        <f t="shared" ca="1" si="10771"/>
        <v>\\(\\quad \\displaystyle 19\\frac{53}{72} \\)</v>
      </c>
      <c r="AS601" s="114" t="str">
        <f t="shared" ref="AS601" ca="1" si="11316">AP601</f>
        <v>\\(\\quad \\displaystyle 6\\frac{1}{8}　×　3\\frac{2}{9}　=　 \\)</v>
      </c>
      <c r="AT601" s="114" t="str">
        <f t="shared" ref="AT601" ca="1" si="11317">IF(O601="",AQ601,AQ602)</f>
        <v>\\(\\quad \\displaystyle 19\\frac{53}{72} \\)</v>
      </c>
      <c r="AU601" s="114" t="s">
        <v>60</v>
      </c>
      <c r="AV601" s="115" t="s">
        <v>222</v>
      </c>
      <c r="AW601" s="115" t="str">
        <f t="shared" ref="AW601" ca="1" si="11318">AS601</f>
        <v>\\(\\quad \\displaystyle 6\\frac{1}{8}　×　3\\frac{2}{9}　=　 \\)</v>
      </c>
      <c r="AX601" s="115" t="str">
        <f t="shared" ref="AX601" ca="1" si="11319">AT601</f>
        <v>\\(\\quad \\displaystyle 19\\frac{53}{72} \\)</v>
      </c>
      <c r="AY601" s="115" t="s">
        <v>62</v>
      </c>
      <c r="AZ601" s="116" t="str">
        <f t="shared" ref="AZ601" ca="1" si="11320">"INSERT INTO "&amp;AU601&amp;"(tangen,question,answer,editor,date,count) VALUES('"&amp;AV601&amp;"','"&amp;AW601&amp;"','"&amp;AX601&amp;"','"&amp;AY601&amp;"',NOW(),0);"</f>
        <v>INSERT INTO math(tangen,question,answer,editor,date,count) VALUES('m3900','\\(\\quad \\displaystyle 6\\frac{1}{8}　×　3\\frac{2}{9}　=　 \\)','\\(\\quad \\displaystyle 19\\frac{53}{72} \\)','harazono',NOW(),0);</v>
      </c>
      <c r="BG601" s="128">
        <f t="shared" ref="BG601" ca="1" si="11321">RANDBETWEEN(2,6)</f>
        <v>6</v>
      </c>
      <c r="BH601" s="22">
        <f t="shared" ref="BH601" ca="1" si="11322">RANDBETWEEN(1,BH602-1)</f>
        <v>1</v>
      </c>
      <c r="BI601" s="120" t="s">
        <v>22</v>
      </c>
      <c r="BJ601" s="128">
        <f t="shared" ref="BJ601" ca="1" si="11323">RANDBETWEEN(1,BG601-1)</f>
        <v>3</v>
      </c>
      <c r="BK601" s="22">
        <f t="shared" ref="BK601" ca="1" si="11324">RANDBETWEEN(1,BK602-1)</f>
        <v>2</v>
      </c>
      <c r="BL601">
        <f t="shared" ref="BL601" ca="1" si="11325">(BH601+BG601*BH602)</f>
        <v>49</v>
      </c>
      <c r="BM601">
        <f t="shared" ref="BM601" ca="1" si="11326">BK601+BJ601*BK602</f>
        <v>29</v>
      </c>
      <c r="BN601" s="114">
        <f t="shared" ref="BN601" ca="1" si="11327">(BH601+BG601*BH602)/BH602</f>
        <v>6.125</v>
      </c>
      <c r="BO601" s="114">
        <f t="shared" ref="BO601" ca="1" si="11328">(BK601+BJ601*BK602)/BK602</f>
        <v>3.2222222222222223</v>
      </c>
      <c r="BP601" s="114" t="s">
        <v>26</v>
      </c>
      <c r="BQ601" s="129">
        <f t="shared" ref="BQ601" ca="1" si="11329">IF(BN601&gt;BO601,BG601,BJ601)</f>
        <v>6</v>
      </c>
      <c r="BR601" s="57">
        <f t="shared" ref="BR601" ca="1" si="11330">IF(BN601&gt;BO601,BH601,BK601)</f>
        <v>1</v>
      </c>
      <c r="BS601" s="114" t="str">
        <f t="shared" ref="BS601" si="11331">BI601</f>
        <v>×</v>
      </c>
      <c r="BT601" s="129">
        <f t="shared" ref="BT601" ca="1" si="11332">IF(BN601&lt;BO601,BG601,BJ601)</f>
        <v>3</v>
      </c>
      <c r="BU601" s="57">
        <f t="shared" ref="BU601" ca="1" si="11333">IF(BN601&lt;BO601,BH601,BK601)</f>
        <v>2</v>
      </c>
      <c r="BV601" s="27">
        <f t="shared" ref="BV601" ca="1" si="11334">IF(BN601&gt;BO601,BL601,BM601)</f>
        <v>49</v>
      </c>
      <c r="BW601" s="27">
        <f t="shared" ref="BW601" ca="1" si="11335">IF(BN601&lt;BO601,BL601,BM601)</f>
        <v>29</v>
      </c>
      <c r="BX601" s="58">
        <f t="shared" ca="1" si="10844"/>
        <v>1421</v>
      </c>
      <c r="BY601" s="114" t="s">
        <v>26</v>
      </c>
      <c r="BZ601" s="114" t="str">
        <f t="shared" ref="BZ601" ca="1" si="11336">IF(BX601&lt;0,"-","")</f>
        <v/>
      </c>
      <c r="CA601" s="30">
        <f t="shared" ca="1" si="10846"/>
        <v>1421</v>
      </c>
      <c r="CB601" s="24">
        <f t="shared" ref="CB601" ca="1" si="11337">CA601/GCD(CA601,CA602)</f>
        <v>1421</v>
      </c>
      <c r="CD601" s="128">
        <f t="shared" ref="CD601" ca="1" si="11338">QUOTIENT(CB601,CB602)</f>
        <v>19</v>
      </c>
      <c r="CE601" s="57">
        <f t="shared" ref="CE601" ca="1" si="11339">MOD(CB601,CB602)</f>
        <v>53</v>
      </c>
      <c r="CF601" s="25"/>
      <c r="CG601"/>
      <c r="CH601" s="5"/>
      <c r="CK601" s="5"/>
    </row>
    <row r="602" spans="1:89" ht="32" customHeight="1" x14ac:dyDescent="0.55000000000000004">
      <c r="B602" s="61"/>
      <c r="C602" s="131"/>
      <c r="D602" s="114"/>
      <c r="E602" s="114"/>
      <c r="F602" s="59">
        <f t="shared" ca="1" si="10807"/>
        <v>8</v>
      </c>
      <c r="G602" s="114"/>
      <c r="H602" s="114"/>
      <c r="I602" s="59">
        <f t="shared" ca="1" si="10809"/>
        <v>9</v>
      </c>
      <c r="J602" s="26"/>
      <c r="K602" s="114"/>
      <c r="L602" s="27">
        <f t="shared" ca="1" si="10811"/>
        <v>72</v>
      </c>
      <c r="M602" s="118"/>
      <c r="N602" s="54"/>
      <c r="O602" s="118"/>
      <c r="P602" s="118"/>
      <c r="Q602" s="121"/>
      <c r="R602" s="114"/>
      <c r="S602" s="122"/>
      <c r="T602" s="114"/>
      <c r="U602" s="122"/>
      <c r="V602" s="114"/>
      <c r="W602" s="120"/>
      <c r="X602" s="56"/>
      <c r="Y602" s="121"/>
      <c r="Z602" s="114"/>
      <c r="AA602" s="122"/>
      <c r="AB602" s="114"/>
      <c r="AC602" s="122"/>
      <c r="AD602" s="114"/>
      <c r="AE602" s="27"/>
      <c r="AF602" s="114"/>
      <c r="AG602" t="s">
        <v>230</v>
      </c>
      <c r="AH602" t="s">
        <v>250</v>
      </c>
      <c r="AI602" s="1" t="str">
        <f t="shared" ref="AI602" ca="1" si="11340">IF(O601="","",O601)</f>
        <v/>
      </c>
      <c r="AK602" s="1"/>
      <c r="AM602" s="1"/>
      <c r="AO602" t="s">
        <v>230</v>
      </c>
      <c r="AP602" s="114"/>
      <c r="AQ602" t="str">
        <f t="shared" ca="1" si="10771"/>
        <v>\\(\\quad \\displaystyle  \\)</v>
      </c>
      <c r="AS602" s="114"/>
      <c r="AT602" s="114"/>
      <c r="AU602" s="114"/>
      <c r="AV602" s="114"/>
      <c r="AW602" s="114"/>
      <c r="AX602" s="114"/>
      <c r="AY602" s="114"/>
      <c r="AZ602" s="117"/>
      <c r="BG602" s="128"/>
      <c r="BH602" s="23">
        <f t="shared" ref="BH602" ca="1" si="11341">RANDBETWEEN(2,10)</f>
        <v>8</v>
      </c>
      <c r="BI602" s="120"/>
      <c r="BJ602" s="128"/>
      <c r="BK602" s="23">
        <f t="shared" ca="1" si="2496"/>
        <v>9</v>
      </c>
      <c r="BL602">
        <f t="shared" ref="BL602" ca="1" si="11342">BH602</f>
        <v>8</v>
      </c>
      <c r="BM602">
        <f t="shared" ref="BM602" ca="1" si="11343">BK602</f>
        <v>9</v>
      </c>
      <c r="BN602" s="114"/>
      <c r="BO602" s="114"/>
      <c r="BP602" s="114"/>
      <c r="BQ602" s="129"/>
      <c r="BR602" s="55">
        <f t="shared" ref="BR602" ca="1" si="11344">IF(BN601&gt;BO601,BH602,BK602)</f>
        <v>8</v>
      </c>
      <c r="BS602" s="114"/>
      <c r="BT602" s="129"/>
      <c r="BU602" s="55">
        <f t="shared" ref="BU602" ca="1" si="11345">IF(BN601&lt;BO601,BH602,BK602)</f>
        <v>9</v>
      </c>
      <c r="BV602" s="27">
        <f t="shared" ref="BV602" ca="1" si="11346">IF(BN601&gt;BO601,BL602,BM602)</f>
        <v>8</v>
      </c>
      <c r="BW602" s="27">
        <f t="shared" ref="BW602" ca="1" si="11347">IF(BN601&lt;BO601,BL602,BM602)</f>
        <v>9</v>
      </c>
      <c r="BX602" s="27">
        <f t="shared" ca="1" si="10844"/>
        <v>72</v>
      </c>
      <c r="BY602" s="114"/>
      <c r="BZ602" s="114"/>
      <c r="CA602">
        <f t="shared" ca="1" si="10846"/>
        <v>72</v>
      </c>
      <c r="CB602" s="25">
        <f t="shared" ref="CB602" ca="1" si="11348">CA602/GCD(CA601,CA602)</f>
        <v>72</v>
      </c>
      <c r="CD602" s="128"/>
      <c r="CE602" s="23">
        <f t="shared" ref="CE602" ca="1" si="11349">CB602</f>
        <v>72</v>
      </c>
      <c r="CF602" s="25"/>
      <c r="CG602"/>
      <c r="CH602" s="5"/>
      <c r="CK602" s="5"/>
    </row>
    <row r="603" spans="1:89" ht="32" customHeight="1" thickBot="1" x14ac:dyDescent="0.6">
      <c r="B603" s="61"/>
      <c r="C603" s="130" t="s">
        <v>220</v>
      </c>
      <c r="D603" s="114">
        <v>50</v>
      </c>
      <c r="E603" s="114">
        <f t="shared" ref="E603" ca="1" si="11350">BQ603</f>
        <v>2</v>
      </c>
      <c r="F603" s="60">
        <f t="shared" ca="1" si="10807"/>
        <v>1</v>
      </c>
      <c r="G603" s="114" t="s">
        <v>237</v>
      </c>
      <c r="H603" s="114">
        <f t="shared" ref="H603" ca="1" si="11351">BT603</f>
        <v>1</v>
      </c>
      <c r="I603" s="60">
        <f t="shared" ca="1" si="10809"/>
        <v>1</v>
      </c>
      <c r="J603" s="26"/>
      <c r="K603" s="114">
        <f t="shared" ref="K603" ca="1" si="11352">CD603</f>
        <v>2</v>
      </c>
      <c r="L603" s="58">
        <f t="shared" ca="1" si="10811"/>
        <v>4</v>
      </c>
      <c r="M603" s="118" t="str">
        <f t="shared" ref="M603" ca="1" si="11353">IF(L604=1,"=","")</f>
        <v/>
      </c>
      <c r="N603" s="54"/>
      <c r="O603" s="118" t="str">
        <f t="shared" ref="O603" ca="1" si="11354">IF(L603=0,K603,"")</f>
        <v/>
      </c>
      <c r="P603" s="118" t="s">
        <v>250</v>
      </c>
      <c r="Q603" s="121">
        <f t="shared" ref="Q603" ca="1" si="11355">IF(E603="","",E603)</f>
        <v>2</v>
      </c>
      <c r="R603" s="114" t="s">
        <v>249</v>
      </c>
      <c r="S603" s="122">
        <f t="shared" ref="S603" ca="1" si="11356">F603</f>
        <v>1</v>
      </c>
      <c r="T603" s="114" t="s">
        <v>216</v>
      </c>
      <c r="U603" s="122">
        <f t="shared" ref="U603" ca="1" si="11357">F604</f>
        <v>3</v>
      </c>
      <c r="V603" s="114" t="s">
        <v>217</v>
      </c>
      <c r="W603" s="120" t="str">
        <f t="shared" ref="W603" si="11358">G603</f>
        <v>　×　</v>
      </c>
      <c r="X603" s="56"/>
      <c r="Y603" s="121">
        <f t="shared" ref="Y603" ca="1" si="11359">IF(H603="","",H603)</f>
        <v>1</v>
      </c>
      <c r="Z603" s="114" t="s">
        <v>249</v>
      </c>
      <c r="AA603" s="122">
        <f t="shared" ref="AA603" ca="1" si="11360">I603</f>
        <v>1</v>
      </c>
      <c r="AB603" s="114" t="s">
        <v>216</v>
      </c>
      <c r="AC603" s="122">
        <f t="shared" ref="AC603" ca="1" si="11361">I604</f>
        <v>5</v>
      </c>
      <c r="AD603" s="114" t="s">
        <v>217</v>
      </c>
      <c r="AE603" s="27"/>
      <c r="AF603" s="114" t="s">
        <v>233</v>
      </c>
      <c r="AG603" t="s">
        <v>230</v>
      </c>
      <c r="AH603" t="s">
        <v>250</v>
      </c>
      <c r="AI603" s="1">
        <f t="shared" ref="AI603" ca="1" si="11362">IF(K603="","",K603)</f>
        <v>2</v>
      </c>
      <c r="AJ603" t="s">
        <v>249</v>
      </c>
      <c r="AK603" s="1">
        <f t="shared" ref="AK603" ca="1" si="11363">L603</f>
        <v>4</v>
      </c>
      <c r="AL603" t="s">
        <v>216</v>
      </c>
      <c r="AM603" s="1">
        <f t="shared" ref="AM603" ca="1" si="11364">L604</f>
        <v>5</v>
      </c>
      <c r="AN603" t="s">
        <v>217</v>
      </c>
      <c r="AO603" t="s">
        <v>230</v>
      </c>
      <c r="AP603" s="114" t="str">
        <f t="shared" ca="1" si="10329"/>
        <v>\\(\\quad \\displaystyle 2\\frac{1}{3}　×　1\\frac{1}{5}　=　 \\)</v>
      </c>
      <c r="AQ603" t="str">
        <f t="shared" ca="1" si="10771"/>
        <v>\\(\\quad \\displaystyle 2\\frac{4}{5} \\)</v>
      </c>
      <c r="AS603" s="114" t="str">
        <f t="shared" ref="AS603" ca="1" si="11365">AP603</f>
        <v>\\(\\quad \\displaystyle 2\\frac{1}{3}　×　1\\frac{1}{5}　=　 \\)</v>
      </c>
      <c r="AT603" s="114" t="str">
        <f t="shared" ref="AT603" ca="1" si="11366">IF(O603="",AQ603,AQ604)</f>
        <v>\\(\\quad \\displaystyle 2\\frac{4}{5} \\)</v>
      </c>
      <c r="AU603" s="114" t="s">
        <v>60</v>
      </c>
      <c r="AV603" s="115" t="s">
        <v>222</v>
      </c>
      <c r="AW603" s="115" t="str">
        <f t="shared" ref="AW603" ca="1" si="11367">AS603</f>
        <v>\\(\\quad \\displaystyle 2\\frac{1}{3}　×　1\\frac{1}{5}　=　 \\)</v>
      </c>
      <c r="AX603" s="115" t="str">
        <f t="shared" ref="AX603" ca="1" si="11368">AT603</f>
        <v>\\(\\quad \\displaystyle 2\\frac{4}{5} \\)</v>
      </c>
      <c r="AY603" s="115" t="s">
        <v>62</v>
      </c>
      <c r="AZ603" s="116" t="str">
        <f t="shared" ref="AZ603" ca="1" si="11369">"INSERT INTO "&amp;AU603&amp;"(tangen,question,answer,editor,date,count) VALUES('"&amp;AV603&amp;"','"&amp;AW603&amp;"','"&amp;AX603&amp;"','"&amp;AY603&amp;"',NOW(),0);"</f>
        <v>INSERT INTO math(tangen,question,answer,editor,date,count) VALUES('m3900','\\(\\quad \\displaystyle 2\\frac{1}{3}　×　1\\frac{1}{5}　=　 \\)','\\(\\quad \\displaystyle 2\\frac{4}{5} \\)','harazono',NOW(),0);</v>
      </c>
      <c r="BG603" s="128">
        <f t="shared" ref="BG603" ca="1" si="11370">RANDBETWEEN(2,6)</f>
        <v>2</v>
      </c>
      <c r="BH603" s="22">
        <f t="shared" ref="BH603" ca="1" si="11371">RANDBETWEEN(1,BH604-1)</f>
        <v>1</v>
      </c>
      <c r="BI603" s="120" t="s">
        <v>22</v>
      </c>
      <c r="BJ603" s="128">
        <f t="shared" ref="BJ603" ca="1" si="11372">RANDBETWEEN(1,BG603-1)</f>
        <v>1</v>
      </c>
      <c r="BK603" s="22">
        <f t="shared" ref="BK603" ca="1" si="11373">RANDBETWEEN(1,BK604-1)</f>
        <v>1</v>
      </c>
      <c r="BL603">
        <f t="shared" ref="BL603" ca="1" si="11374">(BH603+BG603*BH604)</f>
        <v>7</v>
      </c>
      <c r="BM603">
        <f t="shared" ref="BM603" ca="1" si="11375">BK603+BJ603*BK604</f>
        <v>6</v>
      </c>
      <c r="BN603" s="114">
        <f t="shared" ref="BN603" ca="1" si="11376">(BH603+BG603*BH604)/BH604</f>
        <v>2.3333333333333335</v>
      </c>
      <c r="BO603" s="114">
        <f t="shared" ref="BO603" ca="1" si="11377">(BK603+BJ603*BK604)/BK604</f>
        <v>1.2</v>
      </c>
      <c r="BP603" s="114" t="s">
        <v>26</v>
      </c>
      <c r="BQ603" s="129">
        <f t="shared" ref="BQ603" ca="1" si="11378">IF(BN603&gt;BO603,BG603,BJ603)</f>
        <v>2</v>
      </c>
      <c r="BR603" s="57">
        <f t="shared" ref="BR603" ca="1" si="11379">IF(BN603&gt;BO603,BH603,BK603)</f>
        <v>1</v>
      </c>
      <c r="BS603" s="114" t="str">
        <f t="shared" ref="BS603" si="11380">BI603</f>
        <v>×</v>
      </c>
      <c r="BT603" s="129">
        <f t="shared" ref="BT603" ca="1" si="11381">IF(BN603&lt;BO603,BG603,BJ603)</f>
        <v>1</v>
      </c>
      <c r="BU603" s="57">
        <f t="shared" ref="BU603" ca="1" si="11382">IF(BN603&lt;BO603,BH603,BK603)</f>
        <v>1</v>
      </c>
      <c r="BV603" s="27">
        <f t="shared" ref="BV603" ca="1" si="11383">IF(BN603&gt;BO603,BL603,BM603)</f>
        <v>7</v>
      </c>
      <c r="BW603" s="27">
        <f t="shared" ref="BW603" ca="1" si="11384">IF(BN603&lt;BO603,BL603,BM603)</f>
        <v>6</v>
      </c>
      <c r="BX603" s="58">
        <f t="shared" ca="1" si="10844"/>
        <v>42</v>
      </c>
      <c r="BY603" s="114" t="s">
        <v>26</v>
      </c>
      <c r="BZ603" s="114" t="str">
        <f t="shared" ref="BZ603" ca="1" si="11385">IF(BX603&lt;0,"-","")</f>
        <v/>
      </c>
      <c r="CA603" s="30">
        <f t="shared" ca="1" si="10846"/>
        <v>42</v>
      </c>
      <c r="CB603" s="24">
        <f t="shared" ref="CB603" ca="1" si="11386">CA603/GCD(CA603,CA604)</f>
        <v>14</v>
      </c>
      <c r="CD603" s="128">
        <f t="shared" ref="CD603" ca="1" si="11387">QUOTIENT(CB603,CB604)</f>
        <v>2</v>
      </c>
      <c r="CE603" s="57">
        <f t="shared" ref="CE603" ca="1" si="11388">MOD(CB603,CB604)</f>
        <v>4</v>
      </c>
      <c r="CF603" s="25"/>
      <c r="CG603"/>
      <c r="CH603" s="5"/>
      <c r="CK603" s="5"/>
    </row>
    <row r="604" spans="1:89" ht="32" customHeight="1" x14ac:dyDescent="0.55000000000000004">
      <c r="B604" s="61"/>
      <c r="C604" s="131"/>
      <c r="D604" s="114"/>
      <c r="E604" s="114"/>
      <c r="F604" s="59">
        <f t="shared" ca="1" si="10807"/>
        <v>3</v>
      </c>
      <c r="G604" s="114"/>
      <c r="H604" s="114"/>
      <c r="I604" s="59">
        <f t="shared" ca="1" si="10809"/>
        <v>5</v>
      </c>
      <c r="J604" s="26"/>
      <c r="K604" s="114"/>
      <c r="L604" s="27">
        <f t="shared" ca="1" si="10811"/>
        <v>5</v>
      </c>
      <c r="M604" s="118"/>
      <c r="N604" s="54"/>
      <c r="O604" s="118"/>
      <c r="P604" s="118"/>
      <c r="Q604" s="121"/>
      <c r="R604" s="114"/>
      <c r="S604" s="122"/>
      <c r="T604" s="114"/>
      <c r="U604" s="122"/>
      <c r="V604" s="114"/>
      <c r="W604" s="120"/>
      <c r="X604" s="56"/>
      <c r="Y604" s="121"/>
      <c r="Z604" s="114"/>
      <c r="AA604" s="122"/>
      <c r="AB604" s="114"/>
      <c r="AC604" s="122"/>
      <c r="AD604" s="114"/>
      <c r="AE604" s="27"/>
      <c r="AF604" s="114"/>
      <c r="AG604" t="s">
        <v>230</v>
      </c>
      <c r="AH604" t="s">
        <v>250</v>
      </c>
      <c r="AI604" s="1" t="str">
        <f t="shared" ref="AI604" ca="1" si="11389">IF(O603="","",O603)</f>
        <v/>
      </c>
      <c r="AK604" s="1"/>
      <c r="AM604" s="1"/>
      <c r="AO604" t="s">
        <v>230</v>
      </c>
      <c r="AP604" s="114"/>
      <c r="AQ604" t="str">
        <f t="shared" ca="1" si="10771"/>
        <v>\\(\\quad \\displaystyle  \\)</v>
      </c>
      <c r="AS604" s="114"/>
      <c r="AT604" s="114"/>
      <c r="AU604" s="114"/>
      <c r="AV604" s="114"/>
      <c r="AW604" s="114"/>
      <c r="AX604" s="114"/>
      <c r="AY604" s="114"/>
      <c r="AZ604" s="117"/>
      <c r="BG604" s="128"/>
      <c r="BH604" s="23">
        <f t="shared" ref="BH604" ca="1" si="11390">RANDBETWEEN(2,10)</f>
        <v>3</v>
      </c>
      <c r="BI604" s="120"/>
      <c r="BJ604" s="128"/>
      <c r="BK604" s="23">
        <f t="shared" ca="1" si="2496"/>
        <v>5</v>
      </c>
      <c r="BL604">
        <f t="shared" ref="BL604" ca="1" si="11391">BH604</f>
        <v>3</v>
      </c>
      <c r="BM604">
        <f t="shared" ref="BM604" ca="1" si="11392">BK604</f>
        <v>5</v>
      </c>
      <c r="BN604" s="114"/>
      <c r="BO604" s="114"/>
      <c r="BP604" s="114"/>
      <c r="BQ604" s="129"/>
      <c r="BR604" s="55">
        <f t="shared" ref="BR604" ca="1" si="11393">IF(BN603&gt;BO603,BH604,BK604)</f>
        <v>3</v>
      </c>
      <c r="BS604" s="114"/>
      <c r="BT604" s="129"/>
      <c r="BU604" s="55">
        <f t="shared" ref="BU604" ca="1" si="11394">IF(BN603&lt;BO603,BH604,BK604)</f>
        <v>5</v>
      </c>
      <c r="BV604" s="27">
        <f t="shared" ref="BV604" ca="1" si="11395">IF(BN603&gt;BO603,BL604,BM604)</f>
        <v>3</v>
      </c>
      <c r="BW604" s="27">
        <f t="shared" ref="BW604" ca="1" si="11396">IF(BN603&lt;BO603,BL604,BM604)</f>
        <v>5</v>
      </c>
      <c r="BX604" s="27">
        <f t="shared" ca="1" si="10844"/>
        <v>15</v>
      </c>
      <c r="BY604" s="114"/>
      <c r="BZ604" s="114"/>
      <c r="CA604">
        <f t="shared" ca="1" si="10846"/>
        <v>15</v>
      </c>
      <c r="CB604" s="25">
        <f t="shared" ref="CB604" ca="1" si="11397">CA604/GCD(CA603,CA604)</f>
        <v>5</v>
      </c>
      <c r="CD604" s="128"/>
      <c r="CE604" s="23">
        <f t="shared" ref="CE604" ca="1" si="11398">CB604</f>
        <v>5</v>
      </c>
      <c r="CF604" s="25"/>
      <c r="CG604"/>
      <c r="CH604" s="5"/>
      <c r="CK604" s="5"/>
    </row>
    <row r="605" spans="1:89" s="1" customFormat="1" ht="32" customHeight="1" thickBot="1" x14ac:dyDescent="0.6">
      <c r="A605"/>
      <c r="B605" s="61"/>
      <c r="C605" s="130" t="s">
        <v>221</v>
      </c>
      <c r="D605" s="114">
        <v>1</v>
      </c>
      <c r="E605" s="114">
        <f ca="1">BQ605</f>
        <v>2</v>
      </c>
      <c r="F605" s="60">
        <f t="shared" ca="1" si="10807"/>
        <v>6</v>
      </c>
      <c r="G605" s="114" t="s">
        <v>240</v>
      </c>
      <c r="H605" s="114">
        <f ca="1">BT605</f>
        <v>1</v>
      </c>
      <c r="I605" s="60">
        <f t="shared" ca="1" si="10809"/>
        <v>6</v>
      </c>
      <c r="J605" s="26"/>
      <c r="K605" s="114">
        <f ca="1">CD605</f>
        <v>1</v>
      </c>
      <c r="L605" s="58">
        <f t="shared" ca="1" si="10811"/>
        <v>17</v>
      </c>
      <c r="M605" s="118" t="str">
        <f ca="1">IF(L606=1,"=","")</f>
        <v/>
      </c>
      <c r="N605" s="54"/>
      <c r="O605" s="118" t="str">
        <f ca="1">IF(L605=0,K605,"")</f>
        <v/>
      </c>
      <c r="P605" s="118" t="s">
        <v>250</v>
      </c>
      <c r="Q605" s="121">
        <f t="shared" ref="Q605" ca="1" si="11399">IF(E605="","",E605)</f>
        <v>2</v>
      </c>
      <c r="R605" s="114" t="s">
        <v>249</v>
      </c>
      <c r="S605" s="122">
        <f ca="1">F605</f>
        <v>6</v>
      </c>
      <c r="T605" s="114" t="s">
        <v>216</v>
      </c>
      <c r="U605" s="122">
        <f t="shared" ref="U605" ca="1" si="11400">F606</f>
        <v>9</v>
      </c>
      <c r="V605" s="114" t="s">
        <v>217</v>
      </c>
      <c r="W605" s="120" t="str">
        <f t="shared" ref="W605" si="11401">G605</f>
        <v>　÷　</v>
      </c>
      <c r="X605" s="56"/>
      <c r="Y605" s="121">
        <f t="shared" ref="Y605" ca="1" si="11402">IF(H605="","",H605)</f>
        <v>1</v>
      </c>
      <c r="Z605" s="114" t="s">
        <v>249</v>
      </c>
      <c r="AA605" s="122">
        <f t="shared" ref="AA605" ca="1" si="11403">I605</f>
        <v>6</v>
      </c>
      <c r="AB605" s="114" t="s">
        <v>216</v>
      </c>
      <c r="AC605" s="122">
        <f t="shared" ref="AC605" ca="1" si="11404">I606</f>
        <v>7</v>
      </c>
      <c r="AD605" s="114" t="s">
        <v>217</v>
      </c>
      <c r="AE605" s="27"/>
      <c r="AF605" s="114" t="s">
        <v>233</v>
      </c>
      <c r="AG605" t="s">
        <v>230</v>
      </c>
      <c r="AH605" t="s">
        <v>250</v>
      </c>
      <c r="AI605" s="1">
        <f t="shared" ref="AI605" ca="1" si="11405">IF(K605="","",K605)</f>
        <v>1</v>
      </c>
      <c r="AJ605" t="s">
        <v>249</v>
      </c>
      <c r="AK605" s="1">
        <f t="shared" ref="AK605" ca="1" si="11406">L605</f>
        <v>17</v>
      </c>
      <c r="AL605" t="s">
        <v>216</v>
      </c>
      <c r="AM605" s="1">
        <f t="shared" ref="AM605" ca="1" si="11407">L606</f>
        <v>39</v>
      </c>
      <c r="AN605" t="s">
        <v>217</v>
      </c>
      <c r="AO605" t="s">
        <v>230</v>
      </c>
      <c r="AP605" s="114" t="str">
        <f t="shared" ca="1" si="10329"/>
        <v>\\(\\quad \\displaystyle 2\\frac{6}{9}　÷　1\\frac{6}{7}　=　 \\)</v>
      </c>
      <c r="AQ605" t="str">
        <f t="shared" ca="1" si="10771"/>
        <v>\\(\\quad \\displaystyle 1\\frac{17}{39} \\)</v>
      </c>
      <c r="AR605"/>
      <c r="AS605" s="114" t="str">
        <f t="shared" ref="AS605" ca="1" si="11408">AP605</f>
        <v>\\(\\quad \\displaystyle 2\\frac{6}{9}　÷　1\\frac{6}{7}　=　 \\)</v>
      </c>
      <c r="AT605" s="114" t="str">
        <f ca="1">IF(O605="",AQ605,AQ606)</f>
        <v>\\(\\quad \\displaystyle 1\\frac{17}{39} \\)</v>
      </c>
      <c r="AU605" s="114" t="s">
        <v>60</v>
      </c>
      <c r="AV605" s="115" t="s">
        <v>222</v>
      </c>
      <c r="AW605" s="115" t="str">
        <f ca="1">AS605</f>
        <v>\\(\\quad \\displaystyle 2\\frac{6}{9}　÷　1\\frac{6}{7}　=　 \\)</v>
      </c>
      <c r="AX605" s="115" t="str">
        <f ca="1">AT605</f>
        <v>\\(\\quad \\displaystyle 1\\frac{17}{39} \\)</v>
      </c>
      <c r="AY605" s="115" t="s">
        <v>62</v>
      </c>
      <c r="AZ605" s="116" t="str">
        <f ca="1">"INSERT INTO "&amp;AU605&amp;"(tangen,question,answer,editor,date,count) VALUES('"&amp;AV605&amp;"','"&amp;AW605&amp;"','"&amp;AX605&amp;"','"&amp;AY605&amp;"',NOW(),0);"</f>
        <v>INSERT INTO math(tangen,question,answer,editor,date,count) VALUES('m3900','\\(\\quad \\displaystyle 2\\frac{6}{9}　÷　1\\frac{6}{7}　=　 \\)','\\(\\quad \\displaystyle 1\\frac{17}{39} \\)','harazono',NOW(),0);</v>
      </c>
      <c r="BA605"/>
      <c r="BB605"/>
      <c r="BC605"/>
      <c r="BD605"/>
      <c r="BE605"/>
      <c r="BF605" s="45"/>
      <c r="BG605" s="128">
        <f ca="1">RANDBETWEEN(2,6)</f>
        <v>2</v>
      </c>
      <c r="BH605" s="22">
        <f ca="1">RANDBETWEEN(1,BH606-1)</f>
        <v>6</v>
      </c>
      <c r="BI605" s="120" t="s">
        <v>22</v>
      </c>
      <c r="BJ605" s="128">
        <f ca="1">RANDBETWEEN(1,BG605-1)</f>
        <v>1</v>
      </c>
      <c r="BK605" s="22">
        <f ca="1">RANDBETWEEN(1,BK606-1)</f>
        <v>6</v>
      </c>
      <c r="BL605">
        <f ca="1">(BH605+BG605*BH606)</f>
        <v>24</v>
      </c>
      <c r="BM605">
        <f ca="1">BK605+BJ605*BK606</f>
        <v>13</v>
      </c>
      <c r="BN605" s="114">
        <f ca="1">(BH605+BG605*BH606)/BH606</f>
        <v>2.6666666666666665</v>
      </c>
      <c r="BO605" s="114">
        <f ca="1">(BK605+BJ605*BK606)/BK606</f>
        <v>1.8571428571428572</v>
      </c>
      <c r="BP605" s="114" t="s">
        <v>26</v>
      </c>
      <c r="BQ605" s="129">
        <f ca="1">IF(BN605&gt;BO605,BG605,BJ605)</f>
        <v>2</v>
      </c>
      <c r="BR605" s="57">
        <f ca="1">IF(BN605&gt;BO605,BH605,BK605)</f>
        <v>6</v>
      </c>
      <c r="BS605" s="114" t="s">
        <v>27</v>
      </c>
      <c r="BT605" s="129">
        <f ca="1">IF(BN605&lt;BO605,BG605,BJ605)</f>
        <v>1</v>
      </c>
      <c r="BU605" s="57">
        <f ca="1">IF(BN605&lt;BO605,BH605,BK605)</f>
        <v>6</v>
      </c>
      <c r="BV605" s="27">
        <f ca="1">IF(BN605&gt;BO605,BL605,BM605)</f>
        <v>24</v>
      </c>
      <c r="BW605" s="27">
        <f ca="1">IF(BN605&lt;BO605,BL606,BM606)</f>
        <v>7</v>
      </c>
      <c r="BX605" s="58">
        <f ca="1">BV605*BW605</f>
        <v>168</v>
      </c>
      <c r="BY605" s="114" t="s">
        <v>26</v>
      </c>
      <c r="BZ605" s="114" t="str">
        <f ca="1">IF(BX605&lt;0,"-","")</f>
        <v/>
      </c>
      <c r="CA605" s="30">
        <f t="shared" ca="1" si="10846"/>
        <v>168</v>
      </c>
      <c r="CB605" s="24">
        <f ca="1">CA605/GCD(CA605,CA606)</f>
        <v>56</v>
      </c>
      <c r="CC605"/>
      <c r="CD605" s="128">
        <f ca="1">QUOTIENT(CB605,CB606)</f>
        <v>1</v>
      </c>
      <c r="CE605" s="57">
        <f ca="1">MOD(CB605,CB606)</f>
        <v>17</v>
      </c>
      <c r="CF605" s="25"/>
      <c r="CH605" s="77"/>
      <c r="CK605" s="77"/>
    </row>
    <row r="606" spans="1:89" ht="32" customHeight="1" x14ac:dyDescent="0.55000000000000004">
      <c r="B606" s="61"/>
      <c r="C606" s="131"/>
      <c r="D606" s="114"/>
      <c r="E606" s="114"/>
      <c r="F606" s="59">
        <f t="shared" ca="1" si="10807"/>
        <v>9</v>
      </c>
      <c r="G606" s="114"/>
      <c r="H606" s="114"/>
      <c r="I606" s="59">
        <f t="shared" ca="1" si="10809"/>
        <v>7</v>
      </c>
      <c r="J606" s="26"/>
      <c r="K606" s="114"/>
      <c r="L606" s="27">
        <f t="shared" ca="1" si="10811"/>
        <v>39</v>
      </c>
      <c r="M606" s="118"/>
      <c r="N606" s="54"/>
      <c r="O606" s="118"/>
      <c r="P606" s="118"/>
      <c r="Q606" s="121"/>
      <c r="R606" s="114"/>
      <c r="S606" s="122"/>
      <c r="T606" s="114"/>
      <c r="U606" s="122"/>
      <c r="V606" s="114"/>
      <c r="W606" s="120"/>
      <c r="X606" s="56"/>
      <c r="Y606" s="121"/>
      <c r="Z606" s="114"/>
      <c r="AA606" s="122"/>
      <c r="AB606" s="114"/>
      <c r="AC606" s="122"/>
      <c r="AD606" s="114"/>
      <c r="AE606" s="27"/>
      <c r="AF606" s="114"/>
      <c r="AG606" t="s">
        <v>230</v>
      </c>
      <c r="AH606" t="s">
        <v>250</v>
      </c>
      <c r="AI606" s="1" t="str">
        <f ca="1">IF(O605="","",O605)</f>
        <v/>
      </c>
      <c r="AK606" s="1"/>
      <c r="AM606" s="1"/>
      <c r="AO606" t="s">
        <v>230</v>
      </c>
      <c r="AP606" s="114"/>
      <c r="AQ606" t="str">
        <f t="shared" ca="1" si="10771"/>
        <v>\\(\\quad \\displaystyle  \\)</v>
      </c>
      <c r="AS606" s="114"/>
      <c r="AT606" s="114"/>
      <c r="AU606" s="114"/>
      <c r="AV606" s="114"/>
      <c r="AW606" s="114"/>
      <c r="AX606" s="114"/>
      <c r="AY606" s="114"/>
      <c r="AZ606" s="117"/>
      <c r="BG606" s="128"/>
      <c r="BH606" s="23">
        <f ca="1">RANDBETWEEN(2,10)</f>
        <v>9</v>
      </c>
      <c r="BI606" s="120"/>
      <c r="BJ606" s="128"/>
      <c r="BK606" s="23">
        <f t="shared" ca="1" si="2496"/>
        <v>7</v>
      </c>
      <c r="BL606">
        <f ca="1">BH606</f>
        <v>9</v>
      </c>
      <c r="BM606">
        <f ca="1">BK606</f>
        <v>7</v>
      </c>
      <c r="BN606" s="114"/>
      <c r="BO606" s="114"/>
      <c r="BP606" s="114"/>
      <c r="BQ606" s="129"/>
      <c r="BR606" s="55">
        <f ca="1">IF(BN605&gt;BO605,BH606,BK606)</f>
        <v>9</v>
      </c>
      <c r="BS606" s="114"/>
      <c r="BT606" s="129"/>
      <c r="BU606" s="55">
        <f ca="1">IF(BN605&lt;BO605,BH606,BK606)</f>
        <v>7</v>
      </c>
      <c r="BV606" s="27">
        <f ca="1">IF(BN605&gt;BO605,BL606,BM606)</f>
        <v>9</v>
      </c>
      <c r="BW606" s="27">
        <f ca="1">IF(BN605&lt;BO605,BL605,BM605)</f>
        <v>13</v>
      </c>
      <c r="BX606" s="27">
        <f ca="1">BV606*BW606</f>
        <v>117</v>
      </c>
      <c r="BY606" s="114"/>
      <c r="BZ606" s="114"/>
      <c r="CA606">
        <f t="shared" ca="1" si="10846"/>
        <v>117</v>
      </c>
      <c r="CB606" s="25">
        <f ca="1">CA606/GCD(CA605,CA606)</f>
        <v>39</v>
      </c>
      <c r="CD606" s="128"/>
      <c r="CE606" s="23">
        <f ca="1">CB606</f>
        <v>39</v>
      </c>
      <c r="CF606" s="25"/>
      <c r="CG606"/>
      <c r="CH606" s="5"/>
      <c r="CK606" s="5"/>
    </row>
    <row r="607" spans="1:89" ht="32" customHeight="1" thickBot="1" x14ac:dyDescent="0.6">
      <c r="B607" s="61"/>
      <c r="C607" s="130" t="s">
        <v>221</v>
      </c>
      <c r="D607" s="114">
        <v>2</v>
      </c>
      <c r="E607" s="114">
        <f t="shared" ref="E607" ca="1" si="11409">BQ607</f>
        <v>4</v>
      </c>
      <c r="F607" s="60">
        <f t="shared" ref="F607:F610" ca="1" si="11410">BR607</f>
        <v>2</v>
      </c>
      <c r="G607" s="114" t="s">
        <v>240</v>
      </c>
      <c r="H607" s="114">
        <f t="shared" ref="H607" ca="1" si="11411">BT607</f>
        <v>1</v>
      </c>
      <c r="I607" s="60">
        <f t="shared" ref="I607:I610" ca="1" si="11412">BU607</f>
        <v>3</v>
      </c>
      <c r="J607" s="26"/>
      <c r="K607" s="114">
        <f t="shared" ref="K607" ca="1" si="11413">CD607</f>
        <v>2</v>
      </c>
      <c r="L607" s="58">
        <f t="shared" ref="L607:L610" ca="1" si="11414">CE607</f>
        <v>23</v>
      </c>
      <c r="M607" s="118" t="str">
        <f t="shared" ref="M607" ca="1" si="11415">IF(L608=1,"=","")</f>
        <v/>
      </c>
      <c r="N607" s="54"/>
      <c r="O607" s="118" t="str">
        <f t="shared" ref="O607" ca="1" si="11416">IF(L607=0,K607,"")</f>
        <v/>
      </c>
      <c r="P607" s="118" t="s">
        <v>250</v>
      </c>
      <c r="Q607" s="121">
        <f t="shared" ref="Q607" ca="1" si="11417">IF(E607="","",E607)</f>
        <v>4</v>
      </c>
      <c r="R607" s="114" t="s">
        <v>249</v>
      </c>
      <c r="S607" s="122">
        <f t="shared" ref="S607" ca="1" si="11418">F607</f>
        <v>2</v>
      </c>
      <c r="T607" s="114" t="s">
        <v>216</v>
      </c>
      <c r="U607" s="122">
        <f t="shared" ref="U607" ca="1" si="11419">F608</f>
        <v>9</v>
      </c>
      <c r="V607" s="114" t="s">
        <v>217</v>
      </c>
      <c r="W607" s="120" t="str">
        <f t="shared" ref="W607" si="11420">G607</f>
        <v>　÷　</v>
      </c>
      <c r="X607" s="56"/>
      <c r="Y607" s="121">
        <f t="shared" ref="Y607" ca="1" si="11421">IF(H607="","",H607)</f>
        <v>1</v>
      </c>
      <c r="Z607" s="114" t="s">
        <v>249</v>
      </c>
      <c r="AA607" s="122">
        <f t="shared" ref="AA607" ca="1" si="11422">I607</f>
        <v>3</v>
      </c>
      <c r="AB607" s="114" t="s">
        <v>216</v>
      </c>
      <c r="AC607" s="122">
        <f t="shared" ref="AC607" ca="1" si="11423">I608</f>
        <v>5</v>
      </c>
      <c r="AD607" s="114" t="s">
        <v>217</v>
      </c>
      <c r="AE607" s="27"/>
      <c r="AF607" s="114" t="s">
        <v>233</v>
      </c>
      <c r="AG607" t="s">
        <v>230</v>
      </c>
      <c r="AH607" t="s">
        <v>250</v>
      </c>
      <c r="AI607" s="1">
        <f t="shared" ref="AI607" ca="1" si="11424">IF(K607="","",K607)</f>
        <v>2</v>
      </c>
      <c r="AJ607" t="s">
        <v>249</v>
      </c>
      <c r="AK607" s="1">
        <f t="shared" ref="AK607" ca="1" si="11425">L607</f>
        <v>23</v>
      </c>
      <c r="AL607" t="s">
        <v>216</v>
      </c>
      <c r="AM607" s="1">
        <f t="shared" ref="AM607" ca="1" si="11426">L608</f>
        <v>36</v>
      </c>
      <c r="AN607" t="s">
        <v>217</v>
      </c>
      <c r="AO607" t="s">
        <v>230</v>
      </c>
      <c r="AP607" s="114" t="str">
        <f t="shared" ca="1" si="10329"/>
        <v>\\(\\quad \\displaystyle 4\\frac{2}{9}　÷　1\\frac{3}{5}　=　 \\)</v>
      </c>
      <c r="AQ607" t="str">
        <f t="shared" ca="1" si="10771"/>
        <v>\\(\\quad \\displaystyle 2\\frac{23}{36} \\)</v>
      </c>
      <c r="AS607" s="114" t="str">
        <f t="shared" ref="AS607" ca="1" si="11427">AP607</f>
        <v>\\(\\quad \\displaystyle 4\\frac{2}{9}　÷　1\\frac{3}{5}　=　 \\)</v>
      </c>
      <c r="AT607" s="114" t="str">
        <f t="shared" ref="AT607" ca="1" si="11428">IF(O607="",AQ607,AQ608)</f>
        <v>\\(\\quad \\displaystyle 2\\frac{23}{36} \\)</v>
      </c>
      <c r="AU607" s="114" t="s">
        <v>60</v>
      </c>
      <c r="AV607" s="115" t="s">
        <v>222</v>
      </c>
      <c r="AW607" s="115" t="str">
        <f t="shared" ref="AW607" ca="1" si="11429">AS607</f>
        <v>\\(\\quad \\displaystyle 4\\frac{2}{9}　÷　1\\frac{3}{5}　=　 \\)</v>
      </c>
      <c r="AX607" s="115" t="str">
        <f t="shared" ref="AX607" ca="1" si="11430">AT607</f>
        <v>\\(\\quad \\displaystyle 2\\frac{23}{36} \\)</v>
      </c>
      <c r="AY607" s="115" t="s">
        <v>62</v>
      </c>
      <c r="AZ607" s="116" t="str">
        <f t="shared" ref="AZ607" ca="1" si="11431">"INSERT INTO "&amp;AU607&amp;"(tangen,question,answer,editor,date,count) VALUES('"&amp;AV607&amp;"','"&amp;AW607&amp;"','"&amp;AX607&amp;"','"&amp;AY607&amp;"',NOW(),0);"</f>
        <v>INSERT INTO math(tangen,question,answer,editor,date,count) VALUES('m3900','\\(\\quad \\displaystyle 4\\frac{2}{9}　÷　1\\frac{3}{5}　=　 \\)','\\(\\quad \\displaystyle 2\\frac{23}{36} \\)','harazono',NOW(),0);</v>
      </c>
      <c r="BG607" s="128">
        <f t="shared" ref="BG607" ca="1" si="11432">RANDBETWEEN(2,6)</f>
        <v>4</v>
      </c>
      <c r="BH607" s="22">
        <f t="shared" ref="BH607" ca="1" si="11433">RANDBETWEEN(1,BH608-1)</f>
        <v>2</v>
      </c>
      <c r="BI607" s="120" t="s">
        <v>22</v>
      </c>
      <c r="BJ607" s="128">
        <f t="shared" ref="BJ607" ca="1" si="11434">RANDBETWEEN(1,BG607-1)</f>
        <v>1</v>
      </c>
      <c r="BK607" s="22">
        <f t="shared" ref="BK607" ca="1" si="11435">RANDBETWEEN(1,BK608-1)</f>
        <v>3</v>
      </c>
      <c r="BL607">
        <f t="shared" ref="BL607" ca="1" si="11436">(BH607+BG607*BH608)</f>
        <v>38</v>
      </c>
      <c r="BM607">
        <f t="shared" ref="BM607" ca="1" si="11437">BK607+BJ607*BK608</f>
        <v>8</v>
      </c>
      <c r="BN607" s="114">
        <f t="shared" ref="BN607" ca="1" si="11438">(BH607+BG607*BH608)/BH608</f>
        <v>4.2222222222222223</v>
      </c>
      <c r="BO607" s="114">
        <f t="shared" ref="BO607" ca="1" si="11439">(BK607+BJ607*BK608)/BK608</f>
        <v>1.6</v>
      </c>
      <c r="BP607" s="114" t="s">
        <v>26</v>
      </c>
      <c r="BQ607" s="129">
        <f t="shared" ref="BQ607" ca="1" si="11440">IF(BN607&gt;BO607,BG607,BJ607)</f>
        <v>4</v>
      </c>
      <c r="BR607" s="57">
        <f t="shared" ref="BR607" ca="1" si="11441">IF(BN607&gt;BO607,BH607,BK607)</f>
        <v>2</v>
      </c>
      <c r="BS607" s="114" t="s">
        <v>27</v>
      </c>
      <c r="BT607" s="129">
        <f t="shared" ref="BT607" ca="1" si="11442">IF(BN607&lt;BO607,BG607,BJ607)</f>
        <v>1</v>
      </c>
      <c r="BU607" s="57">
        <f t="shared" ref="BU607" ca="1" si="11443">IF(BN607&lt;BO607,BH607,BK607)</f>
        <v>3</v>
      </c>
      <c r="BV607" s="27">
        <f t="shared" ref="BV607" ca="1" si="11444">IF(BN607&gt;BO607,BL607,BM607)</f>
        <v>38</v>
      </c>
      <c r="BW607" s="27">
        <f t="shared" ref="BW607" ca="1" si="11445">IF(BN607&lt;BO607,BL608,BM608)</f>
        <v>5</v>
      </c>
      <c r="BX607" s="58">
        <f t="shared" ref="BX607:BX610" ca="1" si="11446">BV607*BW607</f>
        <v>190</v>
      </c>
      <c r="BY607" s="114" t="s">
        <v>26</v>
      </c>
      <c r="BZ607" s="114" t="str">
        <f t="shared" ref="BZ607" ca="1" si="11447">IF(BX607&lt;0,"-","")</f>
        <v/>
      </c>
      <c r="CA607" s="30">
        <f t="shared" ref="CA607:CA610" ca="1" si="11448">ABS(BX607)</f>
        <v>190</v>
      </c>
      <c r="CB607" s="24">
        <f t="shared" ref="CB607" ca="1" si="11449">CA607/GCD(CA607,CA608)</f>
        <v>95</v>
      </c>
      <c r="CD607" s="128">
        <f t="shared" ref="CD607" ca="1" si="11450">QUOTIENT(CB607,CB608)</f>
        <v>2</v>
      </c>
      <c r="CE607" s="57">
        <f t="shared" ref="CE607" ca="1" si="11451">MOD(CB607,CB608)</f>
        <v>23</v>
      </c>
      <c r="CF607" s="25"/>
      <c r="CG607"/>
      <c r="CH607" s="5"/>
      <c r="CK607" s="5"/>
    </row>
    <row r="608" spans="1:89" ht="32" customHeight="1" x14ac:dyDescent="0.55000000000000004">
      <c r="B608" s="61"/>
      <c r="C608" s="131"/>
      <c r="D608" s="114"/>
      <c r="E608" s="114"/>
      <c r="F608" s="59">
        <f t="shared" ca="1" si="11410"/>
        <v>9</v>
      </c>
      <c r="G608" s="114"/>
      <c r="H608" s="114"/>
      <c r="I608" s="59">
        <f t="shared" ca="1" si="11412"/>
        <v>5</v>
      </c>
      <c r="J608" s="26"/>
      <c r="K608" s="114"/>
      <c r="L608" s="27">
        <f t="shared" ca="1" si="11414"/>
        <v>36</v>
      </c>
      <c r="M608" s="118"/>
      <c r="N608" s="54"/>
      <c r="O608" s="118"/>
      <c r="P608" s="118"/>
      <c r="Q608" s="121"/>
      <c r="R608" s="114"/>
      <c r="S608" s="122"/>
      <c r="T608" s="114"/>
      <c r="U608" s="122"/>
      <c r="V608" s="114"/>
      <c r="W608" s="120"/>
      <c r="X608" s="56"/>
      <c r="Y608" s="121"/>
      <c r="Z608" s="114"/>
      <c r="AA608" s="122"/>
      <c r="AB608" s="114"/>
      <c r="AC608" s="122"/>
      <c r="AD608" s="114"/>
      <c r="AE608" s="27"/>
      <c r="AF608" s="114"/>
      <c r="AG608" t="s">
        <v>230</v>
      </c>
      <c r="AH608" t="s">
        <v>250</v>
      </c>
      <c r="AI608" s="1" t="str">
        <f t="shared" ref="AI608" ca="1" si="11452">IF(O607="","",O607)</f>
        <v/>
      </c>
      <c r="AK608" s="1"/>
      <c r="AM608" s="1"/>
      <c r="AO608" t="s">
        <v>230</v>
      </c>
      <c r="AP608" s="114"/>
      <c r="AQ608" t="str">
        <f t="shared" ca="1" si="10771"/>
        <v>\\(\\quad \\displaystyle  \\)</v>
      </c>
      <c r="AS608" s="114"/>
      <c r="AT608" s="114"/>
      <c r="AU608" s="114"/>
      <c r="AV608" s="114"/>
      <c r="AW608" s="114"/>
      <c r="AX608" s="114"/>
      <c r="AY608" s="114"/>
      <c r="AZ608" s="117"/>
      <c r="BG608" s="128"/>
      <c r="BH608" s="23">
        <f t="shared" ref="BH608" ca="1" si="11453">RANDBETWEEN(2,10)</f>
        <v>9</v>
      </c>
      <c r="BI608" s="120"/>
      <c r="BJ608" s="128"/>
      <c r="BK608" s="23">
        <f t="shared" ca="1" si="2496"/>
        <v>5</v>
      </c>
      <c r="BL608">
        <f t="shared" ref="BL608" ca="1" si="11454">BH608</f>
        <v>9</v>
      </c>
      <c r="BM608">
        <f t="shared" ref="BM608" ca="1" si="11455">BK608</f>
        <v>5</v>
      </c>
      <c r="BN608" s="114"/>
      <c r="BO608" s="114"/>
      <c r="BP608" s="114"/>
      <c r="BQ608" s="129"/>
      <c r="BR608" s="55">
        <f t="shared" ref="BR608" ca="1" si="11456">IF(BN607&gt;BO607,BH608,BK608)</f>
        <v>9</v>
      </c>
      <c r="BS608" s="114"/>
      <c r="BT608" s="129"/>
      <c r="BU608" s="55">
        <f t="shared" ref="BU608" ca="1" si="11457">IF(BN607&lt;BO607,BH608,BK608)</f>
        <v>5</v>
      </c>
      <c r="BV608" s="27">
        <f t="shared" ref="BV608" ca="1" si="11458">IF(BN607&gt;BO607,BL608,BM608)</f>
        <v>9</v>
      </c>
      <c r="BW608" s="27">
        <f t="shared" ref="BW608" ca="1" si="11459">IF(BN607&lt;BO607,BL607,BM607)</f>
        <v>8</v>
      </c>
      <c r="BX608" s="27">
        <f t="shared" ca="1" si="11446"/>
        <v>72</v>
      </c>
      <c r="BY608" s="114"/>
      <c r="BZ608" s="114"/>
      <c r="CA608">
        <f t="shared" ca="1" si="11448"/>
        <v>72</v>
      </c>
      <c r="CB608" s="25">
        <f t="shared" ref="CB608" ca="1" si="11460">CA608/GCD(CA607,CA608)</f>
        <v>36</v>
      </c>
      <c r="CD608" s="128"/>
      <c r="CE608" s="23">
        <f t="shared" ref="CE608" ca="1" si="11461">CB608</f>
        <v>36</v>
      </c>
      <c r="CF608" s="25"/>
      <c r="CG608"/>
      <c r="CH608" s="5"/>
      <c r="CK608" s="5"/>
    </row>
    <row r="609" spans="2:89" ht="32" customHeight="1" thickBot="1" x14ac:dyDescent="0.6">
      <c r="B609" s="61"/>
      <c r="C609" s="130" t="s">
        <v>221</v>
      </c>
      <c r="D609" s="114">
        <v>3</v>
      </c>
      <c r="E609" s="114">
        <f t="shared" ref="E609" ca="1" si="11462">BQ609</f>
        <v>4</v>
      </c>
      <c r="F609" s="60">
        <f t="shared" ca="1" si="11410"/>
        <v>3</v>
      </c>
      <c r="G609" s="114" t="s">
        <v>240</v>
      </c>
      <c r="H609" s="114">
        <f t="shared" ref="H609" ca="1" si="11463">BT609</f>
        <v>1</v>
      </c>
      <c r="I609" s="60">
        <f t="shared" ca="1" si="11412"/>
        <v>4</v>
      </c>
      <c r="J609" s="26"/>
      <c r="K609" s="114">
        <f t="shared" ref="K609" ca="1" si="11464">CD609</f>
        <v>3</v>
      </c>
      <c r="L609" s="58">
        <f t="shared" ca="1" si="11414"/>
        <v>0</v>
      </c>
      <c r="M609" s="118" t="str">
        <f t="shared" ref="M609:M611" ca="1" si="11465">IF(L610=1,"=","")</f>
        <v>=</v>
      </c>
      <c r="N609" s="54"/>
      <c r="O609" s="118">
        <f t="shared" ref="O609" ca="1" si="11466">IF(L609=0,K609,"")</f>
        <v>3</v>
      </c>
      <c r="P609" s="118" t="s">
        <v>250</v>
      </c>
      <c r="Q609" s="121">
        <f t="shared" ref="Q609" ca="1" si="11467">IF(E609="","",E609)</f>
        <v>4</v>
      </c>
      <c r="R609" s="114" t="s">
        <v>249</v>
      </c>
      <c r="S609" s="122">
        <f t="shared" ref="S609" ca="1" si="11468">F609</f>
        <v>3</v>
      </c>
      <c r="T609" s="114" t="s">
        <v>216</v>
      </c>
      <c r="U609" s="122">
        <f t="shared" ref="U609" ca="1" si="11469">F610</f>
        <v>6</v>
      </c>
      <c r="V609" s="114" t="s">
        <v>217</v>
      </c>
      <c r="W609" s="120" t="str">
        <f t="shared" ref="W609" si="11470">G609</f>
        <v>　÷　</v>
      </c>
      <c r="X609" s="56"/>
      <c r="Y609" s="121">
        <f t="shared" ref="Y609" ca="1" si="11471">IF(H609="","",H609)</f>
        <v>1</v>
      </c>
      <c r="Z609" s="114" t="s">
        <v>249</v>
      </c>
      <c r="AA609" s="122">
        <f t="shared" ref="AA609" ca="1" si="11472">I609</f>
        <v>4</v>
      </c>
      <c r="AB609" s="114" t="s">
        <v>216</v>
      </c>
      <c r="AC609" s="122">
        <f t="shared" ref="AC609" ca="1" si="11473">I610</f>
        <v>8</v>
      </c>
      <c r="AD609" s="114" t="s">
        <v>217</v>
      </c>
      <c r="AE609" s="27"/>
      <c r="AF609" s="114" t="s">
        <v>233</v>
      </c>
      <c r="AG609" t="s">
        <v>230</v>
      </c>
      <c r="AH609" t="s">
        <v>250</v>
      </c>
      <c r="AI609" s="1">
        <f t="shared" ref="AI609" ca="1" si="11474">IF(K609="","",K609)</f>
        <v>3</v>
      </c>
      <c r="AJ609" t="s">
        <v>249</v>
      </c>
      <c r="AK609" s="1">
        <f t="shared" ref="AK609" ca="1" si="11475">L609</f>
        <v>0</v>
      </c>
      <c r="AL609" t="s">
        <v>216</v>
      </c>
      <c r="AM609" s="1">
        <f t="shared" ref="AM609" ca="1" si="11476">L610</f>
        <v>1</v>
      </c>
      <c r="AN609" t="s">
        <v>217</v>
      </c>
      <c r="AO609" t="s">
        <v>230</v>
      </c>
      <c r="AP609" s="114" t="str">
        <f t="shared" ca="1" si="10329"/>
        <v>\\(\\quad \\displaystyle 4\\frac{3}{6}　÷　1\\frac{4}{8}　=　 \\)</v>
      </c>
      <c r="AQ609" t="str">
        <f t="shared" ca="1" si="10771"/>
        <v>\\(\\quad \\displaystyle 3\\frac{0}{1} \\)</v>
      </c>
      <c r="AS609" s="114" t="str">
        <f t="shared" ref="AS609" ca="1" si="11477">AP609</f>
        <v>\\(\\quad \\displaystyle 4\\frac{3}{6}　÷　1\\frac{4}{8}　=　 \\)</v>
      </c>
      <c r="AT609" s="114" t="str">
        <f t="shared" ref="AT609" ca="1" si="11478">IF(O609="",AQ609,AQ610)</f>
        <v>\\(\\quad \\displaystyle 3 \\)</v>
      </c>
      <c r="AU609" s="114" t="s">
        <v>60</v>
      </c>
      <c r="AV609" s="115" t="s">
        <v>222</v>
      </c>
      <c r="AW609" s="115" t="str">
        <f t="shared" ref="AW609" ca="1" si="11479">AS609</f>
        <v>\\(\\quad \\displaystyle 4\\frac{3}{6}　÷　1\\frac{4}{8}　=　 \\)</v>
      </c>
      <c r="AX609" s="115" t="str">
        <f t="shared" ref="AX609" ca="1" si="11480">AT609</f>
        <v>\\(\\quad \\displaystyle 3 \\)</v>
      </c>
      <c r="AY609" s="115" t="s">
        <v>62</v>
      </c>
      <c r="AZ609" s="116" t="str">
        <f t="shared" ref="AZ609" ca="1" si="11481">"INSERT INTO "&amp;AU609&amp;"(tangen,question,answer,editor,date,count) VALUES('"&amp;AV609&amp;"','"&amp;AW609&amp;"','"&amp;AX609&amp;"','"&amp;AY609&amp;"',NOW(),0);"</f>
        <v>INSERT INTO math(tangen,question,answer,editor,date,count) VALUES('m3900','\\(\\quad \\displaystyle 4\\frac{3}{6}　÷　1\\frac{4}{8}　=　 \\)','\\(\\quad \\displaystyle 3 \\)','harazono',NOW(),0);</v>
      </c>
      <c r="BG609" s="128">
        <f t="shared" ref="BG609:BG611" ca="1" si="11482">RANDBETWEEN(2,6)</f>
        <v>4</v>
      </c>
      <c r="BH609" s="22">
        <f t="shared" ref="BH609" ca="1" si="11483">RANDBETWEEN(1,BH610-1)</f>
        <v>3</v>
      </c>
      <c r="BI609" s="120" t="s">
        <v>22</v>
      </c>
      <c r="BJ609" s="128">
        <f t="shared" ref="BJ609" ca="1" si="11484">RANDBETWEEN(1,BG609-1)</f>
        <v>1</v>
      </c>
      <c r="BK609" s="22">
        <f t="shared" ref="BK609" ca="1" si="11485">RANDBETWEEN(1,BK610-1)</f>
        <v>4</v>
      </c>
      <c r="BL609">
        <f t="shared" ref="BL609" ca="1" si="11486">(BH609+BG609*BH610)</f>
        <v>27</v>
      </c>
      <c r="BM609">
        <f t="shared" ref="BM609" ca="1" si="11487">BK609+BJ609*BK610</f>
        <v>12</v>
      </c>
      <c r="BN609" s="114">
        <f t="shared" ref="BN609" ca="1" si="11488">(BH609+BG609*BH610)/BH610</f>
        <v>4.5</v>
      </c>
      <c r="BO609" s="114">
        <f t="shared" ref="BO609" ca="1" si="11489">(BK609+BJ609*BK610)/BK610</f>
        <v>1.5</v>
      </c>
      <c r="BP609" s="114" t="s">
        <v>26</v>
      </c>
      <c r="BQ609" s="129">
        <f t="shared" ref="BQ609" ca="1" si="11490">IF(BN609&gt;BO609,BG609,BJ609)</f>
        <v>4</v>
      </c>
      <c r="BR609" s="57">
        <f t="shared" ref="BR609" ca="1" si="11491">IF(BN609&gt;BO609,BH609,BK609)</f>
        <v>3</v>
      </c>
      <c r="BS609" s="114" t="s">
        <v>27</v>
      </c>
      <c r="BT609" s="129">
        <f t="shared" ref="BT609" ca="1" si="11492">IF(BN609&lt;BO609,BG609,BJ609)</f>
        <v>1</v>
      </c>
      <c r="BU609" s="57">
        <f t="shared" ref="BU609" ca="1" si="11493">IF(BN609&lt;BO609,BH609,BK609)</f>
        <v>4</v>
      </c>
      <c r="BV609" s="27">
        <f t="shared" ref="BV609" ca="1" si="11494">IF(BN609&gt;BO609,BL609,BM609)</f>
        <v>27</v>
      </c>
      <c r="BW609" s="27">
        <f t="shared" ref="BW609" ca="1" si="11495">IF(BN609&lt;BO609,BL610,BM610)</f>
        <v>8</v>
      </c>
      <c r="BX609" s="58">
        <f t="shared" ca="1" si="11446"/>
        <v>216</v>
      </c>
      <c r="BY609" s="114" t="s">
        <v>26</v>
      </c>
      <c r="BZ609" s="114" t="str">
        <f t="shared" ref="BZ609" ca="1" si="11496">IF(BX609&lt;0,"-","")</f>
        <v/>
      </c>
      <c r="CA609" s="30">
        <f t="shared" ca="1" si="11448"/>
        <v>216</v>
      </c>
      <c r="CB609" s="24">
        <f t="shared" ref="CB609:CB611" ca="1" si="11497">CA609/GCD(CA609,CA610)</f>
        <v>3</v>
      </c>
      <c r="CD609" s="128">
        <f t="shared" ref="CD609" ca="1" si="11498">QUOTIENT(CB609,CB610)</f>
        <v>3</v>
      </c>
      <c r="CE609" s="57">
        <f t="shared" ref="CE609" ca="1" si="11499">MOD(CB609,CB610)</f>
        <v>0</v>
      </c>
      <c r="CF609" s="25"/>
      <c r="CG609"/>
      <c r="CH609" s="5"/>
      <c r="CK609" s="5"/>
    </row>
    <row r="610" spans="2:89" ht="32" customHeight="1" x14ac:dyDescent="0.55000000000000004">
      <c r="B610" s="61"/>
      <c r="C610" s="131"/>
      <c r="D610" s="114"/>
      <c r="E610" s="114"/>
      <c r="F610" s="59">
        <f t="shared" ca="1" si="11410"/>
        <v>6</v>
      </c>
      <c r="G610" s="114"/>
      <c r="H610" s="114"/>
      <c r="I610" s="59">
        <f t="shared" ca="1" si="11412"/>
        <v>8</v>
      </c>
      <c r="J610" s="26"/>
      <c r="K610" s="114"/>
      <c r="L610" s="27">
        <f t="shared" ca="1" si="11414"/>
        <v>1</v>
      </c>
      <c r="M610" s="118"/>
      <c r="N610" s="54"/>
      <c r="O610" s="118"/>
      <c r="P610" s="118"/>
      <c r="Q610" s="121"/>
      <c r="R610" s="114"/>
      <c r="S610" s="122"/>
      <c r="T610" s="114"/>
      <c r="U610" s="122"/>
      <c r="V610" s="114"/>
      <c r="W610" s="120"/>
      <c r="X610" s="56"/>
      <c r="Y610" s="121"/>
      <c r="Z610" s="114"/>
      <c r="AA610" s="122"/>
      <c r="AB610" s="114"/>
      <c r="AC610" s="122"/>
      <c r="AD610" s="114"/>
      <c r="AE610" s="27"/>
      <c r="AF610" s="114"/>
      <c r="AG610" t="s">
        <v>230</v>
      </c>
      <c r="AH610" t="s">
        <v>250</v>
      </c>
      <c r="AI610" s="1">
        <f t="shared" ref="AI610" ca="1" si="11500">IF(O609="","",O609)</f>
        <v>3</v>
      </c>
      <c r="AK610" s="1"/>
      <c r="AM610" s="1"/>
      <c r="AO610" t="s">
        <v>230</v>
      </c>
      <c r="AP610" s="114"/>
      <c r="AQ610" t="str">
        <f t="shared" ca="1" si="10771"/>
        <v>\\(\\quad \\displaystyle 3 \\)</v>
      </c>
      <c r="AS610" s="114"/>
      <c r="AT610" s="114"/>
      <c r="AU610" s="114"/>
      <c r="AV610" s="114"/>
      <c r="AW610" s="114"/>
      <c r="AX610" s="114"/>
      <c r="AY610" s="114"/>
      <c r="AZ610" s="117"/>
      <c r="BG610" s="128"/>
      <c r="BH610" s="23">
        <f t="shared" ref="BH610:BH612" ca="1" si="11501">RANDBETWEEN(2,10)</f>
        <v>6</v>
      </c>
      <c r="BI610" s="120"/>
      <c r="BJ610" s="128"/>
      <c r="BK610" s="23">
        <f t="shared" ca="1" si="2496"/>
        <v>8</v>
      </c>
      <c r="BL610">
        <f t="shared" ref="BL610" ca="1" si="11502">BH610</f>
        <v>6</v>
      </c>
      <c r="BM610">
        <f t="shared" ref="BM610" ca="1" si="11503">BK610</f>
        <v>8</v>
      </c>
      <c r="BN610" s="114"/>
      <c r="BO610" s="114"/>
      <c r="BP610" s="114"/>
      <c r="BQ610" s="129"/>
      <c r="BR610" s="55">
        <f t="shared" ref="BR610" ca="1" si="11504">IF(BN609&gt;BO609,BH610,BK610)</f>
        <v>6</v>
      </c>
      <c r="BS610" s="114"/>
      <c r="BT610" s="129"/>
      <c r="BU610" s="55">
        <f t="shared" ref="BU610" ca="1" si="11505">IF(BN609&lt;BO609,BH610,BK610)</f>
        <v>8</v>
      </c>
      <c r="BV610" s="27">
        <f t="shared" ref="BV610" ca="1" si="11506">IF(BN609&gt;BO609,BL610,BM610)</f>
        <v>6</v>
      </c>
      <c r="BW610" s="27">
        <f t="shared" ref="BW610" ca="1" si="11507">IF(BN609&lt;BO609,BL609,BM609)</f>
        <v>12</v>
      </c>
      <c r="BX610" s="27">
        <f t="shared" ca="1" si="11446"/>
        <v>72</v>
      </c>
      <c r="BY610" s="114"/>
      <c r="BZ610" s="114"/>
      <c r="CA610">
        <f t="shared" ca="1" si="11448"/>
        <v>72</v>
      </c>
      <c r="CB610" s="25">
        <f t="shared" ref="CB610:CB612" ca="1" si="11508">CA610/GCD(CA609,CA610)</f>
        <v>1</v>
      </c>
      <c r="CD610" s="128"/>
      <c r="CE610" s="23">
        <f t="shared" ref="CE610" ca="1" si="11509">CB610</f>
        <v>1</v>
      </c>
      <c r="CF610" s="25"/>
      <c r="CG610"/>
      <c r="CH610" s="5"/>
      <c r="CK610" s="5"/>
    </row>
    <row r="611" spans="2:89" ht="32" customHeight="1" thickBot="1" x14ac:dyDescent="0.6">
      <c r="B611" s="61"/>
      <c r="C611" s="130" t="s">
        <v>221</v>
      </c>
      <c r="D611" s="114">
        <v>4</v>
      </c>
      <c r="E611" s="114">
        <f t="shared" ref="E611" ca="1" si="11510">BQ611</f>
        <v>6</v>
      </c>
      <c r="F611" s="60">
        <f t="shared" ref="F611:F612" ca="1" si="11511">BR611</f>
        <v>5</v>
      </c>
      <c r="G611" s="114" t="s">
        <v>240</v>
      </c>
      <c r="H611" s="114">
        <f t="shared" ref="H611" ca="1" si="11512">BT611</f>
        <v>1</v>
      </c>
      <c r="I611" s="60">
        <f t="shared" ref="I611:I612" ca="1" si="11513">BU611</f>
        <v>2</v>
      </c>
      <c r="J611" s="26"/>
      <c r="K611" s="114">
        <f t="shared" ref="K611" ca="1" si="11514">CD611</f>
        <v>5</v>
      </c>
      <c r="L611" s="58">
        <f t="shared" ref="L611:L612" ca="1" si="11515">CE611</f>
        <v>25</v>
      </c>
      <c r="M611" s="118" t="str">
        <f t="shared" ca="1" si="11465"/>
        <v/>
      </c>
      <c r="N611" s="54"/>
      <c r="O611" s="118" t="str">
        <f t="shared" ref="O611" ca="1" si="11516">IF(L611=0,K611,"")</f>
        <v/>
      </c>
      <c r="P611" s="118" t="s">
        <v>250</v>
      </c>
      <c r="Q611" s="121">
        <f t="shared" ref="Q611" ca="1" si="11517">IF(E611="","",E611)</f>
        <v>6</v>
      </c>
      <c r="R611" s="114" t="s">
        <v>249</v>
      </c>
      <c r="S611" s="122">
        <f t="shared" ref="S611" ca="1" si="11518">F611</f>
        <v>5</v>
      </c>
      <c r="T611" s="114" t="s">
        <v>216</v>
      </c>
      <c r="U611" s="122">
        <f t="shared" ref="U611" ca="1" si="11519">F612</f>
        <v>9</v>
      </c>
      <c r="V611" s="114" t="s">
        <v>217</v>
      </c>
      <c r="W611" s="120" t="str">
        <f t="shared" ref="W611" si="11520">G611</f>
        <v>　÷　</v>
      </c>
      <c r="X611" s="56"/>
      <c r="Y611" s="121">
        <f t="shared" ref="Y611" ca="1" si="11521">IF(H611="","",H611)</f>
        <v>1</v>
      </c>
      <c r="Z611" s="114" t="s">
        <v>249</v>
      </c>
      <c r="AA611" s="122">
        <f t="shared" ref="AA611" ca="1" si="11522">I611</f>
        <v>2</v>
      </c>
      <c r="AB611" s="114" t="s">
        <v>216</v>
      </c>
      <c r="AC611" s="122">
        <f t="shared" ref="AC611" ca="1" si="11523">I612</f>
        <v>10</v>
      </c>
      <c r="AD611" s="114" t="s">
        <v>217</v>
      </c>
      <c r="AE611" s="27"/>
      <c r="AF611" s="114" t="s">
        <v>233</v>
      </c>
      <c r="AG611" t="s">
        <v>230</v>
      </c>
      <c r="AH611" t="s">
        <v>250</v>
      </c>
      <c r="AI611" s="1">
        <f t="shared" ref="AI611" ca="1" si="11524">IF(K611="","",K611)</f>
        <v>5</v>
      </c>
      <c r="AJ611" t="s">
        <v>249</v>
      </c>
      <c r="AK611" s="1">
        <f t="shared" ref="AK611" ca="1" si="11525">L611</f>
        <v>25</v>
      </c>
      <c r="AL611" t="s">
        <v>216</v>
      </c>
      <c r="AM611" s="1">
        <f t="shared" ref="AM611" ca="1" si="11526">L612</f>
        <v>54</v>
      </c>
      <c r="AN611" t="s">
        <v>217</v>
      </c>
      <c r="AO611" t="s">
        <v>230</v>
      </c>
      <c r="AP611" s="114" t="str">
        <f t="shared" ca="1" si="10329"/>
        <v>\\(\\quad \\displaystyle 6\\frac{5}{9}　÷　1\\frac{2}{10}　=　 \\)</v>
      </c>
      <c r="AQ611" t="str">
        <f t="shared" ca="1" si="10771"/>
        <v>\\(\\quad \\displaystyle 5\\frac{25}{54} \\)</v>
      </c>
      <c r="AS611" s="114" t="str">
        <f t="shared" ref="AS611" ca="1" si="11527">AP611</f>
        <v>\\(\\quad \\displaystyle 6\\frac{5}{9}　÷　1\\frac{2}{10}　=　 \\)</v>
      </c>
      <c r="AT611" s="114" t="str">
        <f t="shared" ref="AT611" ca="1" si="11528">IF(O611="",AQ611,AQ612)</f>
        <v>\\(\\quad \\displaystyle 5\\frac{25}{54} \\)</v>
      </c>
      <c r="AU611" s="114" t="s">
        <v>60</v>
      </c>
      <c r="AV611" s="115" t="s">
        <v>222</v>
      </c>
      <c r="AW611" s="115" t="str">
        <f t="shared" ref="AW611" ca="1" si="11529">AS611</f>
        <v>\\(\\quad \\displaystyle 6\\frac{5}{9}　÷　1\\frac{2}{10}　=　 \\)</v>
      </c>
      <c r="AX611" s="115" t="str">
        <f t="shared" ref="AX611" ca="1" si="11530">AT611</f>
        <v>\\(\\quad \\displaystyle 5\\frac{25}{54} \\)</v>
      </c>
      <c r="AY611" s="115" t="s">
        <v>62</v>
      </c>
      <c r="AZ611" s="116" t="str">
        <f t="shared" ref="AZ611" ca="1" si="11531">"INSERT INTO "&amp;AU611&amp;"(tangen,question,answer,editor,date,count) VALUES('"&amp;AV611&amp;"','"&amp;AW611&amp;"','"&amp;AX611&amp;"','"&amp;AY611&amp;"',NOW(),0);"</f>
        <v>INSERT INTO math(tangen,question,answer,editor,date,count) VALUES('m3900','\\(\\quad \\displaystyle 6\\frac{5}{9}　÷　1\\frac{2}{10}　=　 \\)','\\(\\quad \\displaystyle 5\\frac{25}{54} \\)','harazono',NOW(),0);</v>
      </c>
      <c r="BG611" s="128">
        <f t="shared" ca="1" si="11482"/>
        <v>6</v>
      </c>
      <c r="BH611" s="22">
        <f t="shared" ref="BH611" ca="1" si="11532">RANDBETWEEN(1,BH612-1)</f>
        <v>5</v>
      </c>
      <c r="BI611" s="120" t="s">
        <v>22</v>
      </c>
      <c r="BJ611" s="128">
        <f t="shared" ref="BJ611" ca="1" si="11533">RANDBETWEEN(1,BG611-1)</f>
        <v>1</v>
      </c>
      <c r="BK611" s="22">
        <f t="shared" ref="BK611" ca="1" si="11534">RANDBETWEEN(1,BK612-1)</f>
        <v>2</v>
      </c>
      <c r="BL611">
        <f t="shared" ref="BL611" ca="1" si="11535">(BH611+BG611*BH612)</f>
        <v>59</v>
      </c>
      <c r="BM611">
        <f t="shared" ref="BM611" ca="1" si="11536">BK611+BJ611*BK612</f>
        <v>12</v>
      </c>
      <c r="BN611" s="114">
        <f t="shared" ref="BN611" ca="1" si="11537">(BH611+BG611*BH612)/BH612</f>
        <v>6.5555555555555554</v>
      </c>
      <c r="BO611" s="114">
        <f t="shared" ref="BO611" ca="1" si="11538">(BK611+BJ611*BK612)/BK612</f>
        <v>1.2</v>
      </c>
      <c r="BP611" s="114" t="s">
        <v>26</v>
      </c>
      <c r="BQ611" s="129">
        <f t="shared" ref="BQ611" ca="1" si="11539">IF(BN611&gt;BO611,BG611,BJ611)</f>
        <v>6</v>
      </c>
      <c r="BR611" s="57">
        <f t="shared" ref="BR611" ca="1" si="11540">IF(BN611&gt;BO611,BH611,BK611)</f>
        <v>5</v>
      </c>
      <c r="BS611" s="114" t="s">
        <v>27</v>
      </c>
      <c r="BT611" s="129">
        <f t="shared" ref="BT611" ca="1" si="11541">IF(BN611&lt;BO611,BG611,BJ611)</f>
        <v>1</v>
      </c>
      <c r="BU611" s="57">
        <f t="shared" ref="BU611" ca="1" si="11542">IF(BN611&lt;BO611,BH611,BK611)</f>
        <v>2</v>
      </c>
      <c r="BV611" s="27">
        <f t="shared" ref="BV611" ca="1" si="11543">IF(BN611&gt;BO611,BL611,BM611)</f>
        <v>59</v>
      </c>
      <c r="BW611" s="27">
        <f t="shared" ref="BW611" ca="1" si="11544">IF(BN611&lt;BO611,BL612,BM612)</f>
        <v>10</v>
      </c>
      <c r="BX611" s="58">
        <f t="shared" ref="BX611:BX612" ca="1" si="11545">BV611*BW611</f>
        <v>590</v>
      </c>
      <c r="BY611" s="114" t="s">
        <v>26</v>
      </c>
      <c r="BZ611" s="114" t="str">
        <f t="shared" ref="BZ611" ca="1" si="11546">IF(BX611&lt;0,"-","")</f>
        <v/>
      </c>
      <c r="CA611" s="30">
        <f t="shared" ref="CA611:CA612" ca="1" si="11547">ABS(BX611)</f>
        <v>590</v>
      </c>
      <c r="CB611" s="24">
        <f t="shared" ca="1" si="11497"/>
        <v>295</v>
      </c>
      <c r="CD611" s="128">
        <f t="shared" ref="CD611" ca="1" si="11548">QUOTIENT(CB611,CB612)</f>
        <v>5</v>
      </c>
      <c r="CE611" s="57">
        <f t="shared" ref="CE611" ca="1" si="11549">MOD(CB611,CB612)</f>
        <v>25</v>
      </c>
      <c r="CF611" s="25"/>
      <c r="CG611"/>
      <c r="CH611" s="5"/>
      <c r="CK611" s="5"/>
    </row>
    <row r="612" spans="2:89" ht="32" customHeight="1" x14ac:dyDescent="0.55000000000000004">
      <c r="B612" s="61"/>
      <c r="C612" s="131"/>
      <c r="D612" s="114"/>
      <c r="E612" s="114"/>
      <c r="F612" s="59">
        <f t="shared" ca="1" si="11511"/>
        <v>9</v>
      </c>
      <c r="G612" s="114"/>
      <c r="H612" s="114"/>
      <c r="I612" s="59">
        <f t="shared" ca="1" si="11513"/>
        <v>10</v>
      </c>
      <c r="J612" s="26"/>
      <c r="K612" s="114"/>
      <c r="L612" s="27">
        <f t="shared" ca="1" si="11515"/>
        <v>54</v>
      </c>
      <c r="M612" s="118"/>
      <c r="N612" s="54"/>
      <c r="O612" s="118"/>
      <c r="P612" s="118"/>
      <c r="Q612" s="121"/>
      <c r="R612" s="114"/>
      <c r="S612" s="122"/>
      <c r="T612" s="114"/>
      <c r="U612" s="122"/>
      <c r="V612" s="114"/>
      <c r="W612" s="120"/>
      <c r="X612" s="56"/>
      <c r="Y612" s="121"/>
      <c r="Z612" s="114"/>
      <c r="AA612" s="122"/>
      <c r="AB612" s="114"/>
      <c r="AC612" s="122"/>
      <c r="AD612" s="114"/>
      <c r="AE612" s="27"/>
      <c r="AF612" s="114"/>
      <c r="AG612" t="s">
        <v>230</v>
      </c>
      <c r="AH612" t="s">
        <v>250</v>
      </c>
      <c r="AI612" s="1" t="str">
        <f t="shared" ref="AI612" ca="1" si="11550">IF(O611="","",O611)</f>
        <v/>
      </c>
      <c r="AK612" s="1"/>
      <c r="AM612" s="1"/>
      <c r="AO612" t="s">
        <v>230</v>
      </c>
      <c r="AP612" s="114"/>
      <c r="AQ612" t="str">
        <f t="shared" ca="1" si="10771"/>
        <v>\\(\\quad \\displaystyle  \\)</v>
      </c>
      <c r="AS612" s="114"/>
      <c r="AT612" s="114"/>
      <c r="AU612" s="114"/>
      <c r="AV612" s="114"/>
      <c r="AW612" s="114"/>
      <c r="AX612" s="114"/>
      <c r="AY612" s="114"/>
      <c r="AZ612" s="117"/>
      <c r="BG612" s="128"/>
      <c r="BH612" s="23">
        <f t="shared" ca="1" si="11501"/>
        <v>9</v>
      </c>
      <c r="BI612" s="120"/>
      <c r="BJ612" s="128"/>
      <c r="BK612" s="23">
        <f t="shared" ca="1" si="2496"/>
        <v>10</v>
      </c>
      <c r="BL612">
        <f t="shared" ref="BL612" ca="1" si="11551">BH612</f>
        <v>9</v>
      </c>
      <c r="BM612">
        <f t="shared" ref="BM612" ca="1" si="11552">BK612</f>
        <v>10</v>
      </c>
      <c r="BN612" s="114"/>
      <c r="BO612" s="114"/>
      <c r="BP612" s="114"/>
      <c r="BQ612" s="129"/>
      <c r="BR612" s="55">
        <f t="shared" ref="BR612" ca="1" si="11553">IF(BN611&gt;BO611,BH612,BK612)</f>
        <v>9</v>
      </c>
      <c r="BS612" s="114"/>
      <c r="BT612" s="129"/>
      <c r="BU612" s="55">
        <f t="shared" ref="BU612" ca="1" si="11554">IF(BN611&lt;BO611,BH612,BK612)</f>
        <v>10</v>
      </c>
      <c r="BV612" s="27">
        <f t="shared" ref="BV612" ca="1" si="11555">IF(BN611&gt;BO611,BL612,BM612)</f>
        <v>9</v>
      </c>
      <c r="BW612" s="27">
        <f t="shared" ref="BW612" ca="1" si="11556">IF(BN611&lt;BO611,BL611,BM611)</f>
        <v>12</v>
      </c>
      <c r="BX612" s="27">
        <f t="shared" ca="1" si="11545"/>
        <v>108</v>
      </c>
      <c r="BY612" s="114"/>
      <c r="BZ612" s="114"/>
      <c r="CA612">
        <f t="shared" ca="1" si="11547"/>
        <v>108</v>
      </c>
      <c r="CB612" s="25">
        <f t="shared" ca="1" si="11508"/>
        <v>54</v>
      </c>
      <c r="CD612" s="128"/>
      <c r="CE612" s="23">
        <f t="shared" ref="CE612" ca="1" si="11557">CB612</f>
        <v>54</v>
      </c>
      <c r="CF612" s="25"/>
      <c r="CG612"/>
      <c r="CH612" s="5"/>
      <c r="CK612" s="5"/>
    </row>
    <row r="613" spans="2:89" ht="32" customHeight="1" thickBot="1" x14ac:dyDescent="0.6">
      <c r="B613" s="61"/>
      <c r="C613" s="130" t="s">
        <v>221</v>
      </c>
      <c r="D613" s="114">
        <v>5</v>
      </c>
      <c r="E613" s="114">
        <f ca="1">BQ613</f>
        <v>4</v>
      </c>
      <c r="F613" s="60">
        <f t="shared" ca="1" si="4121"/>
        <v>2</v>
      </c>
      <c r="G613" s="114" t="s">
        <v>240</v>
      </c>
      <c r="H613" s="114">
        <f ca="1">BT613</f>
        <v>1</v>
      </c>
      <c r="I613" s="60">
        <f t="shared" ca="1" si="4122"/>
        <v>2</v>
      </c>
      <c r="J613" s="26"/>
      <c r="K613" s="114">
        <f ca="1">CD613</f>
        <v>2</v>
      </c>
      <c r="L613" s="58">
        <f t="shared" ca="1" si="4123"/>
        <v>4</v>
      </c>
      <c r="M613" s="118" t="str">
        <f ca="1">IF(L614=1,"=","")</f>
        <v/>
      </c>
      <c r="N613" s="54"/>
      <c r="O613" s="118" t="str">
        <f ca="1">IF(L613=0,K613,"")</f>
        <v/>
      </c>
      <c r="P613" s="118" t="s">
        <v>250</v>
      </c>
      <c r="Q613" s="121">
        <f t="shared" ref="Q613" ca="1" si="11558">IF(E613="","",E613)</f>
        <v>4</v>
      </c>
      <c r="R613" s="114" t="s">
        <v>249</v>
      </c>
      <c r="S613" s="122">
        <f ca="1">F613</f>
        <v>2</v>
      </c>
      <c r="T613" s="114" t="s">
        <v>216</v>
      </c>
      <c r="U613" s="122">
        <f t="shared" ref="U613" ca="1" si="11559">F614</f>
        <v>3</v>
      </c>
      <c r="V613" s="114" t="s">
        <v>217</v>
      </c>
      <c r="W613" s="120" t="str">
        <f t="shared" ref="W613" si="11560">G613</f>
        <v>　÷　</v>
      </c>
      <c r="X613" s="56"/>
      <c r="Y613" s="121">
        <f t="shared" ref="Y613" ca="1" si="11561">IF(H613="","",H613)</f>
        <v>1</v>
      </c>
      <c r="Z613" s="114" t="s">
        <v>249</v>
      </c>
      <c r="AA613" s="122">
        <f t="shared" ref="AA613" ca="1" si="11562">I613</f>
        <v>2</v>
      </c>
      <c r="AB613" s="114" t="s">
        <v>216</v>
      </c>
      <c r="AC613" s="122">
        <f t="shared" ref="AC613" ca="1" si="11563">I614</f>
        <v>3</v>
      </c>
      <c r="AD613" s="114" t="s">
        <v>217</v>
      </c>
      <c r="AE613" s="27"/>
      <c r="AF613" s="114" t="s">
        <v>233</v>
      </c>
      <c r="AG613" t="s">
        <v>230</v>
      </c>
      <c r="AH613" t="s">
        <v>250</v>
      </c>
      <c r="AI613" s="1">
        <f t="shared" ref="AI613" ca="1" si="11564">IF(K613="","",K613)</f>
        <v>2</v>
      </c>
      <c r="AJ613" t="s">
        <v>249</v>
      </c>
      <c r="AK613" s="1">
        <f t="shared" ref="AK613" ca="1" si="11565">L613</f>
        <v>4</v>
      </c>
      <c r="AL613" t="s">
        <v>216</v>
      </c>
      <c r="AM613" s="1">
        <f t="shared" ref="AM613" ca="1" si="11566">L614</f>
        <v>5</v>
      </c>
      <c r="AN613" t="s">
        <v>217</v>
      </c>
      <c r="AO613" t="s">
        <v>230</v>
      </c>
      <c r="AP613" s="114" t="str">
        <f t="shared" ca="1" si="10329"/>
        <v>\\(\\quad \\displaystyle 4\\frac{2}{3}　÷　1\\frac{2}{3}　=　 \\)</v>
      </c>
      <c r="AQ613" t="str">
        <f t="shared" ca="1" si="10771"/>
        <v>\\(\\quad \\displaystyle 2\\frac{4}{5} \\)</v>
      </c>
      <c r="AS613" s="114" t="str">
        <f t="shared" ref="AS613" ca="1" si="11567">AP613</f>
        <v>\\(\\quad \\displaystyle 4\\frac{2}{3}　÷　1\\frac{2}{3}　=　 \\)</v>
      </c>
      <c r="AT613" s="114" t="str">
        <f ca="1">IF(O613="",AQ613,AQ614)</f>
        <v>\\(\\quad \\displaystyle 2\\frac{4}{5} \\)</v>
      </c>
      <c r="AU613" s="114" t="s">
        <v>60</v>
      </c>
      <c r="AV613" s="115" t="s">
        <v>222</v>
      </c>
      <c r="AW613" s="115" t="str">
        <f ca="1">AS613</f>
        <v>\\(\\quad \\displaystyle 4\\frac{2}{3}　÷　1\\frac{2}{3}　=　 \\)</v>
      </c>
      <c r="AX613" s="115" t="str">
        <f ca="1">AT613</f>
        <v>\\(\\quad \\displaystyle 2\\frac{4}{5} \\)</v>
      </c>
      <c r="AY613" s="115" t="s">
        <v>62</v>
      </c>
      <c r="AZ613" s="116" t="str">
        <f ca="1">"INSERT INTO "&amp;AU613&amp;"(tangen,question,answer,editor,date,count) VALUES('"&amp;AV613&amp;"','"&amp;AW613&amp;"','"&amp;AX613&amp;"','"&amp;AY613&amp;"',NOW(),0);"</f>
        <v>INSERT INTO math(tangen,question,answer,editor,date,count) VALUES('m3900','\\(\\quad \\displaystyle 4\\frac{2}{3}　÷　1\\frac{2}{3}　=　 \\)','\\(\\quad \\displaystyle 2\\frac{4}{5} \\)','harazono',NOW(),0);</v>
      </c>
      <c r="BG613" s="128">
        <f ca="1">RANDBETWEEN(2,6)</f>
        <v>4</v>
      </c>
      <c r="BH613" s="22">
        <f ca="1">RANDBETWEEN(1,BH614-1)</f>
        <v>2</v>
      </c>
      <c r="BI613" s="120" t="s">
        <v>22</v>
      </c>
      <c r="BJ613" s="128">
        <f ca="1">RANDBETWEEN(1,BG613-1)</f>
        <v>1</v>
      </c>
      <c r="BK613" s="22">
        <f ca="1">RANDBETWEEN(1,BK614-1)</f>
        <v>2</v>
      </c>
      <c r="BL613">
        <f ca="1">(BH613+BG613*BH614)</f>
        <v>14</v>
      </c>
      <c r="BM613">
        <f ca="1">BK613+BJ613*BK614</f>
        <v>5</v>
      </c>
      <c r="BN613" s="114">
        <f ca="1">(BH613+BG613*BH614)/BH614</f>
        <v>4.666666666666667</v>
      </c>
      <c r="BO613" s="114">
        <f ca="1">(BK613+BJ613*BK614)/BK614</f>
        <v>1.6666666666666667</v>
      </c>
      <c r="BP613" s="114" t="s">
        <v>26</v>
      </c>
      <c r="BQ613" s="129">
        <f ca="1">IF(BN613&gt;BO613,BG613,BJ613)</f>
        <v>4</v>
      </c>
      <c r="BR613" s="57">
        <f ca="1">IF(BN613&gt;BO613,BH613,BK613)</f>
        <v>2</v>
      </c>
      <c r="BS613" s="114" t="s">
        <v>27</v>
      </c>
      <c r="BT613" s="129">
        <f ca="1">IF(BN613&lt;BO613,BG613,BJ613)</f>
        <v>1</v>
      </c>
      <c r="BU613" s="57">
        <f ca="1">IF(BN613&lt;BO613,BH613,BK613)</f>
        <v>2</v>
      </c>
      <c r="BV613" s="27">
        <f ca="1">IF(BN613&gt;BO613,BL613,BM613)</f>
        <v>14</v>
      </c>
      <c r="BW613" s="27">
        <f ca="1">IF(BN613&lt;BO613,BL614,BM614)</f>
        <v>3</v>
      </c>
      <c r="BX613" s="58">
        <f ca="1">BV613*BW613</f>
        <v>42</v>
      </c>
      <c r="BY613" s="114" t="s">
        <v>26</v>
      </c>
      <c r="BZ613" s="114" t="str">
        <f ca="1">IF(BX613&lt;0,"-","")</f>
        <v/>
      </c>
      <c r="CA613" s="30">
        <f t="shared" ca="1" si="4120"/>
        <v>42</v>
      </c>
      <c r="CB613" s="24">
        <f ca="1">CA613/GCD(CA613,CA614)</f>
        <v>14</v>
      </c>
      <c r="CD613" s="128">
        <f ca="1">QUOTIENT(CB613,CB614)</f>
        <v>2</v>
      </c>
      <c r="CE613" s="57">
        <f ca="1">MOD(CB613,CB614)</f>
        <v>4</v>
      </c>
      <c r="CF613" s="25"/>
      <c r="CG613"/>
      <c r="CH613" s="5"/>
      <c r="CK613" s="5"/>
    </row>
    <row r="614" spans="2:89" ht="32" customHeight="1" x14ac:dyDescent="0.55000000000000004">
      <c r="B614" s="61"/>
      <c r="C614" s="131"/>
      <c r="D614" s="114"/>
      <c r="E614" s="114"/>
      <c r="F614" s="59">
        <f t="shared" ca="1" si="4121"/>
        <v>3</v>
      </c>
      <c r="G614" s="114"/>
      <c r="H614" s="114"/>
      <c r="I614" s="59">
        <f t="shared" ca="1" si="4122"/>
        <v>3</v>
      </c>
      <c r="J614" s="26"/>
      <c r="K614" s="114"/>
      <c r="L614" s="27">
        <f t="shared" ca="1" si="4123"/>
        <v>5</v>
      </c>
      <c r="M614" s="118"/>
      <c r="N614" s="54"/>
      <c r="O614" s="118"/>
      <c r="P614" s="118"/>
      <c r="Q614" s="121"/>
      <c r="R614" s="114"/>
      <c r="S614" s="122"/>
      <c r="T614" s="114"/>
      <c r="U614" s="122"/>
      <c r="V614" s="114"/>
      <c r="W614" s="120"/>
      <c r="X614" s="56"/>
      <c r="Y614" s="121"/>
      <c r="Z614" s="114"/>
      <c r="AA614" s="122"/>
      <c r="AB614" s="114"/>
      <c r="AC614" s="122"/>
      <c r="AD614" s="114"/>
      <c r="AE614" s="27"/>
      <c r="AF614" s="114"/>
      <c r="AG614" t="s">
        <v>230</v>
      </c>
      <c r="AH614" t="s">
        <v>250</v>
      </c>
      <c r="AI614" s="1" t="str">
        <f ca="1">IF(O613="","",O613)</f>
        <v/>
      </c>
      <c r="AK614" s="1"/>
      <c r="AM614" s="1"/>
      <c r="AO614" t="s">
        <v>230</v>
      </c>
      <c r="AP614" s="114"/>
      <c r="AQ614" t="str">
        <f t="shared" ca="1" si="10771"/>
        <v>\\(\\quad \\displaystyle  \\)</v>
      </c>
      <c r="AS614" s="114"/>
      <c r="AT614" s="114"/>
      <c r="AU614" s="114"/>
      <c r="AV614" s="114"/>
      <c r="AW614" s="114"/>
      <c r="AX614" s="114"/>
      <c r="AY614" s="114"/>
      <c r="AZ614" s="117"/>
      <c r="BG614" s="128"/>
      <c r="BH614" s="23">
        <f ca="1">RANDBETWEEN(2,10)</f>
        <v>3</v>
      </c>
      <c r="BI614" s="120"/>
      <c r="BJ614" s="128"/>
      <c r="BK614" s="23">
        <f t="shared" ca="1" si="2496"/>
        <v>3</v>
      </c>
      <c r="BL614">
        <f ca="1">BH614</f>
        <v>3</v>
      </c>
      <c r="BM614">
        <f ca="1">BK614</f>
        <v>3</v>
      </c>
      <c r="BN614" s="114"/>
      <c r="BO614" s="114"/>
      <c r="BP614" s="114"/>
      <c r="BQ614" s="129"/>
      <c r="BR614" s="55">
        <f ca="1">IF(BN613&gt;BO613,BH614,BK614)</f>
        <v>3</v>
      </c>
      <c r="BS614" s="114"/>
      <c r="BT614" s="129"/>
      <c r="BU614" s="55">
        <f ca="1">IF(BN613&lt;BO613,BH614,BK614)</f>
        <v>3</v>
      </c>
      <c r="BV614" s="27">
        <f ca="1">IF(BN613&gt;BO613,BL614,BM614)</f>
        <v>3</v>
      </c>
      <c r="BW614" s="27">
        <f ca="1">IF(BN613&lt;BO613,BL613,BM613)</f>
        <v>5</v>
      </c>
      <c r="BX614" s="27">
        <f ca="1">BV614*BW614</f>
        <v>15</v>
      </c>
      <c r="BY614" s="114"/>
      <c r="BZ614" s="114"/>
      <c r="CA614">
        <f t="shared" ca="1" si="4120"/>
        <v>15</v>
      </c>
      <c r="CB614" s="25">
        <f ca="1">CA614/GCD(CA613,CA614)</f>
        <v>5</v>
      </c>
      <c r="CD614" s="128"/>
      <c r="CE614" s="23">
        <f ca="1">CB614</f>
        <v>5</v>
      </c>
      <c r="CF614" s="25"/>
      <c r="CG614"/>
      <c r="CH614" s="5"/>
      <c r="CK614" s="5"/>
    </row>
    <row r="615" spans="2:89" ht="32" customHeight="1" thickBot="1" x14ac:dyDescent="0.6">
      <c r="B615" s="61"/>
      <c r="C615" s="130" t="s">
        <v>221</v>
      </c>
      <c r="D615" s="114">
        <v>6</v>
      </c>
      <c r="E615" s="114">
        <f t="shared" ref="E615" ca="1" si="11568">BQ615</f>
        <v>4</v>
      </c>
      <c r="F615" s="60">
        <f t="shared" ref="F615:F674" ca="1" si="11569">BR615</f>
        <v>8</v>
      </c>
      <c r="G615" s="114" t="s">
        <v>240</v>
      </c>
      <c r="H615" s="114">
        <f t="shared" ref="H615" ca="1" si="11570">BT615</f>
        <v>2</v>
      </c>
      <c r="I615" s="60">
        <f t="shared" ref="I615:I674" ca="1" si="11571">BU615</f>
        <v>3</v>
      </c>
      <c r="J615" s="26"/>
      <c r="K615" s="114">
        <f t="shared" ref="K615" ca="1" si="11572">CD615</f>
        <v>2</v>
      </c>
      <c r="L615" s="58">
        <f t="shared" ref="L615:L674" ca="1" si="11573">CE615</f>
        <v>2</v>
      </c>
      <c r="M615" s="118" t="str">
        <f t="shared" ref="M615" ca="1" si="11574">IF(L616=1,"=","")</f>
        <v/>
      </c>
      <c r="N615" s="54"/>
      <c r="O615" s="118" t="str">
        <f t="shared" ref="O615" ca="1" si="11575">IF(L615=0,K615,"")</f>
        <v/>
      </c>
      <c r="P615" s="118" t="s">
        <v>250</v>
      </c>
      <c r="Q615" s="121">
        <f t="shared" ref="Q615" ca="1" si="11576">IF(E615="","",E615)</f>
        <v>4</v>
      </c>
      <c r="R615" s="114" t="s">
        <v>249</v>
      </c>
      <c r="S615" s="122">
        <f t="shared" ref="S615" ca="1" si="11577">F615</f>
        <v>8</v>
      </c>
      <c r="T615" s="114" t="s">
        <v>216</v>
      </c>
      <c r="U615" s="122">
        <f t="shared" ref="U615" ca="1" si="11578">F616</f>
        <v>10</v>
      </c>
      <c r="V615" s="114" t="s">
        <v>217</v>
      </c>
      <c r="W615" s="120" t="str">
        <f t="shared" ref="W615" si="11579">G615</f>
        <v>　÷　</v>
      </c>
      <c r="X615" s="56"/>
      <c r="Y615" s="121">
        <f t="shared" ref="Y615" ca="1" si="11580">IF(H615="","",H615)</f>
        <v>2</v>
      </c>
      <c r="Z615" s="114" t="s">
        <v>249</v>
      </c>
      <c r="AA615" s="122">
        <f t="shared" ref="AA615" ca="1" si="11581">I615</f>
        <v>3</v>
      </c>
      <c r="AB615" s="114" t="s">
        <v>216</v>
      </c>
      <c r="AC615" s="122">
        <f t="shared" ref="AC615" ca="1" si="11582">I616</f>
        <v>8</v>
      </c>
      <c r="AD615" s="114" t="s">
        <v>217</v>
      </c>
      <c r="AE615" s="27"/>
      <c r="AF615" s="114" t="s">
        <v>233</v>
      </c>
      <c r="AG615" t="s">
        <v>230</v>
      </c>
      <c r="AH615" t="s">
        <v>250</v>
      </c>
      <c r="AI615" s="1">
        <f t="shared" ref="AI615" ca="1" si="11583">IF(K615="","",K615)</f>
        <v>2</v>
      </c>
      <c r="AJ615" t="s">
        <v>249</v>
      </c>
      <c r="AK615" s="1">
        <f t="shared" ref="AK615" ca="1" si="11584">L615</f>
        <v>2</v>
      </c>
      <c r="AL615" t="s">
        <v>216</v>
      </c>
      <c r="AM615" s="1">
        <f t="shared" ref="AM615" ca="1" si="11585">L616</f>
        <v>95</v>
      </c>
      <c r="AN615" t="s">
        <v>217</v>
      </c>
      <c r="AO615" t="s">
        <v>230</v>
      </c>
      <c r="AP615" s="114" t="str">
        <f t="shared" ca="1" si="10329"/>
        <v>\\(\\quad \\displaystyle 4\\frac{8}{10}　÷　2\\frac{3}{8}　=　 \\)</v>
      </c>
      <c r="AQ615" t="str">
        <f t="shared" ca="1" si="10771"/>
        <v>\\(\\quad \\displaystyle 2\\frac{2}{95} \\)</v>
      </c>
      <c r="AS615" s="114" t="str">
        <f t="shared" ref="AS615" ca="1" si="11586">AP615</f>
        <v>\\(\\quad \\displaystyle 4\\frac{8}{10}　÷　2\\frac{3}{8}　=　 \\)</v>
      </c>
      <c r="AT615" s="114" t="str">
        <f t="shared" ref="AT615" ca="1" si="11587">IF(O615="",AQ615,AQ616)</f>
        <v>\\(\\quad \\displaystyle 2\\frac{2}{95} \\)</v>
      </c>
      <c r="AU615" s="114" t="s">
        <v>60</v>
      </c>
      <c r="AV615" s="115" t="s">
        <v>222</v>
      </c>
      <c r="AW615" s="115" t="str">
        <f t="shared" ref="AW615" ca="1" si="11588">AS615</f>
        <v>\\(\\quad \\displaystyle 4\\frac{8}{10}　÷　2\\frac{3}{8}　=　 \\)</v>
      </c>
      <c r="AX615" s="115" t="str">
        <f t="shared" ref="AX615" ca="1" si="11589">AT615</f>
        <v>\\(\\quad \\displaystyle 2\\frac{2}{95} \\)</v>
      </c>
      <c r="AY615" s="115" t="s">
        <v>62</v>
      </c>
      <c r="AZ615" s="116" t="str">
        <f t="shared" ref="AZ615" ca="1" si="11590">"INSERT INTO "&amp;AU615&amp;"(tangen,question,answer,editor,date,count) VALUES('"&amp;AV615&amp;"','"&amp;AW615&amp;"','"&amp;AX615&amp;"','"&amp;AY615&amp;"',NOW(),0);"</f>
        <v>INSERT INTO math(tangen,question,answer,editor,date,count) VALUES('m3900','\\(\\quad \\displaystyle 4\\frac{8}{10}　÷　2\\frac{3}{8}　=　 \\)','\\(\\quad \\displaystyle 2\\frac{2}{95} \\)','harazono',NOW(),0);</v>
      </c>
      <c r="BG615" s="128">
        <f t="shared" ref="BG615" ca="1" si="11591">RANDBETWEEN(2,6)</f>
        <v>4</v>
      </c>
      <c r="BH615" s="22">
        <f t="shared" ref="BH615" ca="1" si="11592">RANDBETWEEN(1,BH616-1)</f>
        <v>8</v>
      </c>
      <c r="BI615" s="120" t="s">
        <v>22</v>
      </c>
      <c r="BJ615" s="128">
        <f t="shared" ref="BJ615" ca="1" si="11593">RANDBETWEEN(1,BG615-1)</f>
        <v>2</v>
      </c>
      <c r="BK615" s="22">
        <f t="shared" ref="BK615" ca="1" si="11594">RANDBETWEEN(1,BK616-1)</f>
        <v>3</v>
      </c>
      <c r="BL615">
        <f t="shared" ref="BL615" ca="1" si="11595">(BH615+BG615*BH616)</f>
        <v>48</v>
      </c>
      <c r="BM615">
        <f t="shared" ref="BM615" ca="1" si="11596">BK615+BJ615*BK616</f>
        <v>19</v>
      </c>
      <c r="BN615" s="114">
        <f t="shared" ref="BN615" ca="1" si="11597">(BH615+BG615*BH616)/BH616</f>
        <v>4.8</v>
      </c>
      <c r="BO615" s="114">
        <f t="shared" ref="BO615" ca="1" si="11598">(BK615+BJ615*BK616)/BK616</f>
        <v>2.375</v>
      </c>
      <c r="BP615" s="114" t="s">
        <v>26</v>
      </c>
      <c r="BQ615" s="129">
        <f t="shared" ref="BQ615" ca="1" si="11599">IF(BN615&gt;BO615,BG615,BJ615)</f>
        <v>4</v>
      </c>
      <c r="BR615" s="57">
        <f t="shared" ref="BR615" ca="1" si="11600">IF(BN615&gt;BO615,BH615,BK615)</f>
        <v>8</v>
      </c>
      <c r="BS615" s="114" t="s">
        <v>27</v>
      </c>
      <c r="BT615" s="129">
        <f t="shared" ref="BT615" ca="1" si="11601">IF(BN615&lt;BO615,BG615,BJ615)</f>
        <v>2</v>
      </c>
      <c r="BU615" s="57">
        <f t="shared" ref="BU615" ca="1" si="11602">IF(BN615&lt;BO615,BH615,BK615)</f>
        <v>3</v>
      </c>
      <c r="BV615" s="27">
        <f t="shared" ref="BV615" ca="1" si="11603">IF(BN615&gt;BO615,BL615,BM615)</f>
        <v>48</v>
      </c>
      <c r="BW615" s="27">
        <f t="shared" ref="BW615" ca="1" si="11604">IF(BN615&lt;BO615,BL616,BM616)</f>
        <v>8</v>
      </c>
      <c r="BX615" s="58">
        <f t="shared" ref="BX615:BX674" ca="1" si="11605">BV615*BW615</f>
        <v>384</v>
      </c>
      <c r="BY615" s="114" t="s">
        <v>26</v>
      </c>
      <c r="BZ615" s="114" t="str">
        <f t="shared" ref="BZ615" ca="1" si="11606">IF(BX615&lt;0,"-","")</f>
        <v/>
      </c>
      <c r="CA615" s="30">
        <f t="shared" ref="CA615:CA674" ca="1" si="11607">ABS(BX615)</f>
        <v>384</v>
      </c>
      <c r="CB615" s="24">
        <f t="shared" ref="CB615" ca="1" si="11608">CA615/GCD(CA615,CA616)</f>
        <v>192</v>
      </c>
      <c r="CD615" s="128">
        <f t="shared" ref="CD615" ca="1" si="11609">QUOTIENT(CB615,CB616)</f>
        <v>2</v>
      </c>
      <c r="CE615" s="57">
        <f t="shared" ref="CE615" ca="1" si="11610">MOD(CB615,CB616)</f>
        <v>2</v>
      </c>
      <c r="CF615" s="25"/>
      <c r="CG615"/>
      <c r="CH615" s="5"/>
      <c r="CK615" s="5"/>
    </row>
    <row r="616" spans="2:89" ht="32" customHeight="1" x14ac:dyDescent="0.55000000000000004">
      <c r="B616" s="61"/>
      <c r="C616" s="131"/>
      <c r="D616" s="114"/>
      <c r="E616" s="114"/>
      <c r="F616" s="59">
        <f t="shared" ca="1" si="11569"/>
        <v>10</v>
      </c>
      <c r="G616" s="114"/>
      <c r="H616" s="114"/>
      <c r="I616" s="59">
        <f t="shared" ca="1" si="11571"/>
        <v>8</v>
      </c>
      <c r="J616" s="26"/>
      <c r="K616" s="114"/>
      <c r="L616" s="27">
        <f t="shared" ca="1" si="11573"/>
        <v>95</v>
      </c>
      <c r="M616" s="118"/>
      <c r="N616" s="54"/>
      <c r="O616" s="118"/>
      <c r="P616" s="118"/>
      <c r="Q616" s="121"/>
      <c r="R616" s="114"/>
      <c r="S616" s="122"/>
      <c r="T616" s="114"/>
      <c r="U616" s="122"/>
      <c r="V616" s="114"/>
      <c r="W616" s="120"/>
      <c r="X616" s="56"/>
      <c r="Y616" s="121"/>
      <c r="Z616" s="114"/>
      <c r="AA616" s="122"/>
      <c r="AB616" s="114"/>
      <c r="AC616" s="122"/>
      <c r="AD616" s="114"/>
      <c r="AE616" s="27"/>
      <c r="AF616" s="114"/>
      <c r="AG616" t="s">
        <v>230</v>
      </c>
      <c r="AH616" t="s">
        <v>250</v>
      </c>
      <c r="AI616" s="1" t="str">
        <f t="shared" ref="AI616" ca="1" si="11611">IF(O615="","",O615)</f>
        <v/>
      </c>
      <c r="AK616" s="1"/>
      <c r="AM616" s="1"/>
      <c r="AO616" t="s">
        <v>230</v>
      </c>
      <c r="AP616" s="114"/>
      <c r="AQ616" t="str">
        <f t="shared" ca="1" si="10771"/>
        <v>\\(\\quad \\displaystyle  \\)</v>
      </c>
      <c r="AS616" s="114"/>
      <c r="AT616" s="114"/>
      <c r="AU616" s="114"/>
      <c r="AV616" s="114"/>
      <c r="AW616" s="114"/>
      <c r="AX616" s="114"/>
      <c r="AY616" s="114"/>
      <c r="AZ616" s="117"/>
      <c r="BG616" s="128"/>
      <c r="BH616" s="23">
        <f t="shared" ref="BH616" ca="1" si="11612">RANDBETWEEN(2,10)</f>
        <v>10</v>
      </c>
      <c r="BI616" s="120"/>
      <c r="BJ616" s="128"/>
      <c r="BK616" s="23">
        <f t="shared" ca="1" si="2496"/>
        <v>8</v>
      </c>
      <c r="BL616">
        <f t="shared" ref="BL616" ca="1" si="11613">BH616</f>
        <v>10</v>
      </c>
      <c r="BM616">
        <f t="shared" ref="BM616" ca="1" si="11614">BK616</f>
        <v>8</v>
      </c>
      <c r="BN616" s="114"/>
      <c r="BO616" s="114"/>
      <c r="BP616" s="114"/>
      <c r="BQ616" s="129"/>
      <c r="BR616" s="55">
        <f t="shared" ref="BR616" ca="1" si="11615">IF(BN615&gt;BO615,BH616,BK616)</f>
        <v>10</v>
      </c>
      <c r="BS616" s="114"/>
      <c r="BT616" s="129"/>
      <c r="BU616" s="55">
        <f t="shared" ref="BU616" ca="1" si="11616">IF(BN615&lt;BO615,BH616,BK616)</f>
        <v>8</v>
      </c>
      <c r="BV616" s="27">
        <f t="shared" ref="BV616" ca="1" si="11617">IF(BN615&gt;BO615,BL616,BM616)</f>
        <v>10</v>
      </c>
      <c r="BW616" s="27">
        <f t="shared" ref="BW616" ca="1" si="11618">IF(BN615&lt;BO615,BL615,BM615)</f>
        <v>19</v>
      </c>
      <c r="BX616" s="27">
        <f t="shared" ca="1" si="11605"/>
        <v>190</v>
      </c>
      <c r="BY616" s="114"/>
      <c r="BZ616" s="114"/>
      <c r="CA616">
        <f t="shared" ca="1" si="11607"/>
        <v>190</v>
      </c>
      <c r="CB616" s="25">
        <f t="shared" ref="CB616" ca="1" si="11619">CA616/GCD(CA615,CA616)</f>
        <v>95</v>
      </c>
      <c r="CD616" s="128"/>
      <c r="CE616" s="23">
        <f t="shared" ref="CE616" ca="1" si="11620">CB616</f>
        <v>95</v>
      </c>
      <c r="CF616" s="25"/>
      <c r="CG616"/>
      <c r="CH616" s="5"/>
      <c r="CK616" s="5"/>
    </row>
    <row r="617" spans="2:89" ht="32" customHeight="1" thickBot="1" x14ac:dyDescent="0.6">
      <c r="B617" s="61"/>
      <c r="C617" s="130" t="s">
        <v>221</v>
      </c>
      <c r="D617" s="114">
        <v>7</v>
      </c>
      <c r="E617" s="114">
        <f t="shared" ref="E617" ca="1" si="11621">BQ617</f>
        <v>6</v>
      </c>
      <c r="F617" s="60">
        <f t="shared" ca="1" si="11569"/>
        <v>3</v>
      </c>
      <c r="G617" s="114" t="s">
        <v>240</v>
      </c>
      <c r="H617" s="114">
        <f t="shared" ref="H617" ca="1" si="11622">BT617</f>
        <v>2</v>
      </c>
      <c r="I617" s="60">
        <f t="shared" ca="1" si="11571"/>
        <v>4</v>
      </c>
      <c r="J617" s="26"/>
      <c r="K617" s="114">
        <f t="shared" ref="K617" ca="1" si="11623">CD617</f>
        <v>2</v>
      </c>
      <c r="L617" s="58">
        <f t="shared" ca="1" si="11573"/>
        <v>9</v>
      </c>
      <c r="M617" s="118" t="str">
        <f t="shared" ref="M617" ca="1" si="11624">IF(L618=1,"=","")</f>
        <v/>
      </c>
      <c r="N617" s="54"/>
      <c r="O617" s="118" t="str">
        <f t="shared" ref="O617" ca="1" si="11625">IF(L617=0,K617,"")</f>
        <v/>
      </c>
      <c r="P617" s="118" t="s">
        <v>250</v>
      </c>
      <c r="Q617" s="121">
        <f t="shared" ref="Q617" ca="1" si="11626">IF(E617="","",E617)</f>
        <v>6</v>
      </c>
      <c r="R617" s="114" t="s">
        <v>249</v>
      </c>
      <c r="S617" s="122">
        <f t="shared" ref="S617" ca="1" si="11627">F617</f>
        <v>3</v>
      </c>
      <c r="T617" s="114" t="s">
        <v>216</v>
      </c>
      <c r="U617" s="122">
        <f t="shared" ref="U617" ca="1" si="11628">F618</f>
        <v>6</v>
      </c>
      <c r="V617" s="114" t="s">
        <v>217</v>
      </c>
      <c r="W617" s="120" t="str">
        <f t="shared" ref="W617" si="11629">G617</f>
        <v>　÷　</v>
      </c>
      <c r="X617" s="56"/>
      <c r="Y617" s="121">
        <f t="shared" ref="Y617" ca="1" si="11630">IF(H617="","",H617)</f>
        <v>2</v>
      </c>
      <c r="Z617" s="114" t="s">
        <v>249</v>
      </c>
      <c r="AA617" s="122">
        <f t="shared" ref="AA617" ca="1" si="11631">I617</f>
        <v>4</v>
      </c>
      <c r="AB617" s="114" t="s">
        <v>216</v>
      </c>
      <c r="AC617" s="122">
        <f t="shared" ref="AC617" ca="1" si="11632">I618</f>
        <v>5</v>
      </c>
      <c r="AD617" s="114" t="s">
        <v>217</v>
      </c>
      <c r="AE617" s="27"/>
      <c r="AF617" s="114" t="s">
        <v>233</v>
      </c>
      <c r="AG617" t="s">
        <v>230</v>
      </c>
      <c r="AH617" t="s">
        <v>250</v>
      </c>
      <c r="AI617" s="1">
        <f t="shared" ref="AI617" ca="1" si="11633">IF(K617="","",K617)</f>
        <v>2</v>
      </c>
      <c r="AJ617" t="s">
        <v>249</v>
      </c>
      <c r="AK617" s="1">
        <f t="shared" ref="AK617" ca="1" si="11634">L617</f>
        <v>9</v>
      </c>
      <c r="AL617" t="s">
        <v>216</v>
      </c>
      <c r="AM617" s="1">
        <f t="shared" ref="AM617" ca="1" si="11635">L618</f>
        <v>28</v>
      </c>
      <c r="AN617" t="s">
        <v>217</v>
      </c>
      <c r="AO617" t="s">
        <v>230</v>
      </c>
      <c r="AP617" s="114" t="str">
        <f t="shared" ca="1" si="10329"/>
        <v>\\(\\quad \\displaystyle 6\\frac{3}{6}　÷　2\\frac{4}{5}　=　 \\)</v>
      </c>
      <c r="AQ617" t="str">
        <f t="shared" ca="1" si="10771"/>
        <v>\\(\\quad \\displaystyle 2\\frac{9}{28} \\)</v>
      </c>
      <c r="AS617" s="114" t="str">
        <f t="shared" ref="AS617" ca="1" si="11636">AP617</f>
        <v>\\(\\quad \\displaystyle 6\\frac{3}{6}　÷　2\\frac{4}{5}　=　 \\)</v>
      </c>
      <c r="AT617" s="114" t="str">
        <f t="shared" ref="AT617" ca="1" si="11637">IF(O617="",AQ617,AQ618)</f>
        <v>\\(\\quad \\displaystyle 2\\frac{9}{28} \\)</v>
      </c>
      <c r="AU617" s="114" t="s">
        <v>60</v>
      </c>
      <c r="AV617" s="115" t="s">
        <v>222</v>
      </c>
      <c r="AW617" s="115" t="str">
        <f t="shared" ref="AW617" ca="1" si="11638">AS617</f>
        <v>\\(\\quad \\displaystyle 6\\frac{3}{6}　÷　2\\frac{4}{5}　=　 \\)</v>
      </c>
      <c r="AX617" s="115" t="str">
        <f t="shared" ref="AX617" ca="1" si="11639">AT617</f>
        <v>\\(\\quad \\displaystyle 2\\frac{9}{28} \\)</v>
      </c>
      <c r="AY617" s="115" t="s">
        <v>62</v>
      </c>
      <c r="AZ617" s="116" t="str">
        <f t="shared" ref="AZ617" ca="1" si="11640">"INSERT INTO "&amp;AU617&amp;"(tangen,question,answer,editor,date,count) VALUES('"&amp;AV617&amp;"','"&amp;AW617&amp;"','"&amp;AX617&amp;"','"&amp;AY617&amp;"',NOW(),0);"</f>
        <v>INSERT INTO math(tangen,question,answer,editor,date,count) VALUES('m3900','\\(\\quad \\displaystyle 6\\frac{3}{6}　÷　2\\frac{4}{5}　=　 \\)','\\(\\quad \\displaystyle 2\\frac{9}{28} \\)','harazono',NOW(),0);</v>
      </c>
      <c r="BG617" s="128">
        <f t="shared" ref="BG617" ca="1" si="11641">RANDBETWEEN(2,6)</f>
        <v>6</v>
      </c>
      <c r="BH617" s="22">
        <f t="shared" ref="BH617" ca="1" si="11642">RANDBETWEEN(1,BH618-1)</f>
        <v>3</v>
      </c>
      <c r="BI617" s="120" t="s">
        <v>22</v>
      </c>
      <c r="BJ617" s="128">
        <f t="shared" ref="BJ617" ca="1" si="11643">RANDBETWEEN(1,BG617-1)</f>
        <v>2</v>
      </c>
      <c r="BK617" s="22">
        <f t="shared" ref="BK617" ca="1" si="11644">RANDBETWEEN(1,BK618-1)</f>
        <v>4</v>
      </c>
      <c r="BL617">
        <f t="shared" ref="BL617" ca="1" si="11645">(BH617+BG617*BH618)</f>
        <v>39</v>
      </c>
      <c r="BM617">
        <f t="shared" ref="BM617" ca="1" si="11646">BK617+BJ617*BK618</f>
        <v>14</v>
      </c>
      <c r="BN617" s="114">
        <f t="shared" ref="BN617" ca="1" si="11647">(BH617+BG617*BH618)/BH618</f>
        <v>6.5</v>
      </c>
      <c r="BO617" s="114">
        <f t="shared" ref="BO617" ca="1" si="11648">(BK617+BJ617*BK618)/BK618</f>
        <v>2.8</v>
      </c>
      <c r="BP617" s="114" t="s">
        <v>26</v>
      </c>
      <c r="BQ617" s="129">
        <f t="shared" ref="BQ617" ca="1" si="11649">IF(BN617&gt;BO617,BG617,BJ617)</f>
        <v>6</v>
      </c>
      <c r="BR617" s="57">
        <f t="shared" ref="BR617" ca="1" si="11650">IF(BN617&gt;BO617,BH617,BK617)</f>
        <v>3</v>
      </c>
      <c r="BS617" s="114" t="s">
        <v>27</v>
      </c>
      <c r="BT617" s="129">
        <f t="shared" ref="BT617" ca="1" si="11651">IF(BN617&lt;BO617,BG617,BJ617)</f>
        <v>2</v>
      </c>
      <c r="BU617" s="57">
        <f t="shared" ref="BU617" ca="1" si="11652">IF(BN617&lt;BO617,BH617,BK617)</f>
        <v>4</v>
      </c>
      <c r="BV617" s="27">
        <f t="shared" ref="BV617" ca="1" si="11653">IF(BN617&gt;BO617,BL617,BM617)</f>
        <v>39</v>
      </c>
      <c r="BW617" s="27">
        <f t="shared" ref="BW617" ca="1" si="11654">IF(BN617&lt;BO617,BL618,BM618)</f>
        <v>5</v>
      </c>
      <c r="BX617" s="58">
        <f t="shared" ca="1" si="11605"/>
        <v>195</v>
      </c>
      <c r="BY617" s="114" t="s">
        <v>26</v>
      </c>
      <c r="BZ617" s="114" t="str">
        <f t="shared" ref="BZ617" ca="1" si="11655">IF(BX617&lt;0,"-","")</f>
        <v/>
      </c>
      <c r="CA617" s="30">
        <f t="shared" ca="1" si="11607"/>
        <v>195</v>
      </c>
      <c r="CB617" s="24">
        <f t="shared" ref="CB617" ca="1" si="11656">CA617/GCD(CA617,CA618)</f>
        <v>65</v>
      </c>
      <c r="CD617" s="128">
        <f t="shared" ref="CD617" ca="1" si="11657">QUOTIENT(CB617,CB618)</f>
        <v>2</v>
      </c>
      <c r="CE617" s="57">
        <f t="shared" ref="CE617" ca="1" si="11658">MOD(CB617,CB618)</f>
        <v>9</v>
      </c>
      <c r="CF617" s="25"/>
      <c r="CG617"/>
      <c r="CH617" s="5"/>
      <c r="CK617" s="5"/>
    </row>
    <row r="618" spans="2:89" ht="32" customHeight="1" x14ac:dyDescent="0.55000000000000004">
      <c r="B618" s="61"/>
      <c r="C618" s="131"/>
      <c r="D618" s="114"/>
      <c r="E618" s="114"/>
      <c r="F618" s="59">
        <f t="shared" ca="1" si="11569"/>
        <v>6</v>
      </c>
      <c r="G618" s="114"/>
      <c r="H618" s="114"/>
      <c r="I618" s="59">
        <f t="shared" ca="1" si="11571"/>
        <v>5</v>
      </c>
      <c r="J618" s="26"/>
      <c r="K618" s="114"/>
      <c r="L618" s="27">
        <f t="shared" ca="1" si="11573"/>
        <v>28</v>
      </c>
      <c r="M618" s="118"/>
      <c r="N618" s="54"/>
      <c r="O618" s="118"/>
      <c r="P618" s="118"/>
      <c r="Q618" s="121"/>
      <c r="R618" s="114"/>
      <c r="S618" s="122"/>
      <c r="T618" s="114"/>
      <c r="U618" s="122"/>
      <c r="V618" s="114"/>
      <c r="W618" s="120"/>
      <c r="X618" s="56"/>
      <c r="Y618" s="121"/>
      <c r="Z618" s="114"/>
      <c r="AA618" s="122"/>
      <c r="AB618" s="114"/>
      <c r="AC618" s="122"/>
      <c r="AD618" s="114"/>
      <c r="AE618" s="27"/>
      <c r="AF618" s="114"/>
      <c r="AG618" t="s">
        <v>230</v>
      </c>
      <c r="AH618" t="s">
        <v>250</v>
      </c>
      <c r="AI618" s="1" t="str">
        <f t="shared" ref="AI618" ca="1" si="11659">IF(O617="","",O617)</f>
        <v/>
      </c>
      <c r="AK618" s="1"/>
      <c r="AM618" s="1"/>
      <c r="AO618" t="s">
        <v>230</v>
      </c>
      <c r="AP618" s="114"/>
      <c r="AQ618" t="str">
        <f t="shared" ca="1" si="10771"/>
        <v>\\(\\quad \\displaystyle  \\)</v>
      </c>
      <c r="AS618" s="114"/>
      <c r="AT618" s="114"/>
      <c r="AU618" s="114"/>
      <c r="AV618" s="114"/>
      <c r="AW618" s="114"/>
      <c r="AX618" s="114"/>
      <c r="AY618" s="114"/>
      <c r="AZ618" s="117"/>
      <c r="BG618" s="128"/>
      <c r="BH618" s="23">
        <f t="shared" ref="BH618" ca="1" si="11660">RANDBETWEEN(2,10)</f>
        <v>6</v>
      </c>
      <c r="BI618" s="120"/>
      <c r="BJ618" s="128"/>
      <c r="BK618" s="23">
        <f t="shared" ref="BK618:BK680" ca="1" si="11661">RANDBETWEEN(2,10)</f>
        <v>5</v>
      </c>
      <c r="BL618">
        <f t="shared" ref="BL618" ca="1" si="11662">BH618</f>
        <v>6</v>
      </c>
      <c r="BM618">
        <f t="shared" ref="BM618" ca="1" si="11663">BK618</f>
        <v>5</v>
      </c>
      <c r="BN618" s="114"/>
      <c r="BO618" s="114"/>
      <c r="BP618" s="114"/>
      <c r="BQ618" s="129"/>
      <c r="BR618" s="55">
        <f t="shared" ref="BR618" ca="1" si="11664">IF(BN617&gt;BO617,BH618,BK618)</f>
        <v>6</v>
      </c>
      <c r="BS618" s="114"/>
      <c r="BT618" s="129"/>
      <c r="BU618" s="55">
        <f t="shared" ref="BU618" ca="1" si="11665">IF(BN617&lt;BO617,BH618,BK618)</f>
        <v>5</v>
      </c>
      <c r="BV618" s="27">
        <f t="shared" ref="BV618" ca="1" si="11666">IF(BN617&gt;BO617,BL618,BM618)</f>
        <v>6</v>
      </c>
      <c r="BW618" s="27">
        <f t="shared" ref="BW618" ca="1" si="11667">IF(BN617&lt;BO617,BL617,BM617)</f>
        <v>14</v>
      </c>
      <c r="BX618" s="27">
        <f t="shared" ca="1" si="11605"/>
        <v>84</v>
      </c>
      <c r="BY618" s="114"/>
      <c r="BZ618" s="114"/>
      <c r="CA618">
        <f t="shared" ca="1" si="11607"/>
        <v>84</v>
      </c>
      <c r="CB618" s="25">
        <f t="shared" ref="CB618" ca="1" si="11668">CA618/GCD(CA617,CA618)</f>
        <v>28</v>
      </c>
      <c r="CD618" s="128"/>
      <c r="CE618" s="23">
        <f t="shared" ref="CE618" ca="1" si="11669">CB618</f>
        <v>28</v>
      </c>
      <c r="CF618" s="25"/>
      <c r="CG618"/>
      <c r="CH618" s="5"/>
      <c r="CK618" s="5"/>
    </row>
    <row r="619" spans="2:89" ht="32" customHeight="1" thickBot="1" x14ac:dyDescent="0.6">
      <c r="B619" s="61"/>
      <c r="C619" s="130" t="s">
        <v>221</v>
      </c>
      <c r="D619" s="114">
        <v>8</v>
      </c>
      <c r="E619" s="114">
        <f t="shared" ref="E619" ca="1" si="11670">BQ619</f>
        <v>6</v>
      </c>
      <c r="F619" s="60">
        <f t="shared" ca="1" si="11569"/>
        <v>2</v>
      </c>
      <c r="G619" s="114" t="s">
        <v>240</v>
      </c>
      <c r="H619" s="114">
        <f t="shared" ref="H619" ca="1" si="11671">BT619</f>
        <v>2</v>
      </c>
      <c r="I619" s="60">
        <f t="shared" ca="1" si="11571"/>
        <v>3</v>
      </c>
      <c r="J619" s="26"/>
      <c r="K619" s="114">
        <f t="shared" ref="K619" ca="1" si="11672">CD619</f>
        <v>2</v>
      </c>
      <c r="L619" s="58">
        <f t="shared" ca="1" si="11573"/>
        <v>18</v>
      </c>
      <c r="M619" s="118" t="str">
        <f t="shared" ref="M619" ca="1" si="11673">IF(L620=1,"=","")</f>
        <v/>
      </c>
      <c r="N619" s="54"/>
      <c r="O619" s="118" t="str">
        <f t="shared" ref="O619" ca="1" si="11674">IF(L619=0,K619,"")</f>
        <v/>
      </c>
      <c r="P619" s="118" t="s">
        <v>250</v>
      </c>
      <c r="Q619" s="121">
        <f t="shared" ref="Q619" ca="1" si="11675">IF(E619="","",E619)</f>
        <v>6</v>
      </c>
      <c r="R619" s="114" t="s">
        <v>249</v>
      </c>
      <c r="S619" s="122">
        <f t="shared" ref="S619" ca="1" si="11676">F619</f>
        <v>2</v>
      </c>
      <c r="T619" s="114" t="s">
        <v>216</v>
      </c>
      <c r="U619" s="122">
        <f t="shared" ref="U619" ca="1" si="11677">F620</f>
        <v>5</v>
      </c>
      <c r="V619" s="114" t="s">
        <v>217</v>
      </c>
      <c r="W619" s="120" t="str">
        <f t="shared" ref="W619" si="11678">G619</f>
        <v>　÷　</v>
      </c>
      <c r="X619" s="56"/>
      <c r="Y619" s="121">
        <f t="shared" ref="Y619" ca="1" si="11679">IF(H619="","",H619)</f>
        <v>2</v>
      </c>
      <c r="Z619" s="114" t="s">
        <v>249</v>
      </c>
      <c r="AA619" s="122">
        <f t="shared" ref="AA619" ca="1" si="11680">I619</f>
        <v>3</v>
      </c>
      <c r="AB619" s="114" t="s">
        <v>216</v>
      </c>
      <c r="AC619" s="122">
        <f t="shared" ref="AC619" ca="1" si="11681">I620</f>
        <v>4</v>
      </c>
      <c r="AD619" s="114" t="s">
        <v>217</v>
      </c>
      <c r="AE619" s="27"/>
      <c r="AF619" s="114" t="s">
        <v>233</v>
      </c>
      <c r="AG619" t="s">
        <v>230</v>
      </c>
      <c r="AH619" t="s">
        <v>250</v>
      </c>
      <c r="AI619" s="1">
        <f t="shared" ref="AI619" ca="1" si="11682">IF(K619="","",K619)</f>
        <v>2</v>
      </c>
      <c r="AJ619" t="s">
        <v>249</v>
      </c>
      <c r="AK619" s="1">
        <f t="shared" ref="AK619" ca="1" si="11683">L619</f>
        <v>18</v>
      </c>
      <c r="AL619" t="s">
        <v>216</v>
      </c>
      <c r="AM619" s="1">
        <f t="shared" ref="AM619" ca="1" si="11684">L620</f>
        <v>55</v>
      </c>
      <c r="AN619" t="s">
        <v>217</v>
      </c>
      <c r="AO619" t="s">
        <v>230</v>
      </c>
      <c r="AP619" s="114" t="str">
        <f t="shared" ca="1" si="10329"/>
        <v>\\(\\quad \\displaystyle 6\\frac{2}{5}　÷　2\\frac{3}{4}　=　 \\)</v>
      </c>
      <c r="AQ619" t="str">
        <f t="shared" ca="1" si="10771"/>
        <v>\\(\\quad \\displaystyle 2\\frac{18}{55} \\)</v>
      </c>
      <c r="AS619" s="114" t="str">
        <f t="shared" ref="AS619" ca="1" si="11685">AP619</f>
        <v>\\(\\quad \\displaystyle 6\\frac{2}{5}　÷　2\\frac{3}{4}　=　 \\)</v>
      </c>
      <c r="AT619" s="114" t="str">
        <f t="shared" ref="AT619" ca="1" si="11686">IF(O619="",AQ619,AQ620)</f>
        <v>\\(\\quad \\displaystyle 2\\frac{18}{55} \\)</v>
      </c>
      <c r="AU619" s="114" t="s">
        <v>60</v>
      </c>
      <c r="AV619" s="115" t="s">
        <v>222</v>
      </c>
      <c r="AW619" s="115" t="str">
        <f t="shared" ref="AW619" ca="1" si="11687">AS619</f>
        <v>\\(\\quad \\displaystyle 6\\frac{2}{5}　÷　2\\frac{3}{4}　=　 \\)</v>
      </c>
      <c r="AX619" s="115" t="str">
        <f t="shared" ref="AX619" ca="1" si="11688">AT619</f>
        <v>\\(\\quad \\displaystyle 2\\frac{18}{55} \\)</v>
      </c>
      <c r="AY619" s="115" t="s">
        <v>62</v>
      </c>
      <c r="AZ619" s="116" t="str">
        <f t="shared" ref="AZ619" ca="1" si="11689">"INSERT INTO "&amp;AU619&amp;"(tangen,question,answer,editor,date,count) VALUES('"&amp;AV619&amp;"','"&amp;AW619&amp;"','"&amp;AX619&amp;"','"&amp;AY619&amp;"',NOW(),0);"</f>
        <v>INSERT INTO math(tangen,question,answer,editor,date,count) VALUES('m3900','\\(\\quad \\displaystyle 6\\frac{2}{5}　÷　2\\frac{3}{4}　=　 \\)','\\(\\quad \\displaystyle 2\\frac{18}{55} \\)','harazono',NOW(),0);</v>
      </c>
      <c r="BG619" s="128">
        <f t="shared" ref="BG619" ca="1" si="11690">RANDBETWEEN(2,6)</f>
        <v>6</v>
      </c>
      <c r="BH619" s="22">
        <f t="shared" ref="BH619" ca="1" si="11691">RANDBETWEEN(1,BH620-1)</f>
        <v>2</v>
      </c>
      <c r="BI619" s="120" t="s">
        <v>22</v>
      </c>
      <c r="BJ619" s="128">
        <f t="shared" ref="BJ619" ca="1" si="11692">RANDBETWEEN(1,BG619-1)</f>
        <v>2</v>
      </c>
      <c r="BK619" s="22">
        <f t="shared" ref="BK619" ca="1" si="11693">RANDBETWEEN(1,BK620-1)</f>
        <v>3</v>
      </c>
      <c r="BL619">
        <f t="shared" ref="BL619" ca="1" si="11694">(BH619+BG619*BH620)</f>
        <v>32</v>
      </c>
      <c r="BM619">
        <f t="shared" ref="BM619" ca="1" si="11695">BK619+BJ619*BK620</f>
        <v>11</v>
      </c>
      <c r="BN619" s="114">
        <f t="shared" ref="BN619" ca="1" si="11696">(BH619+BG619*BH620)/BH620</f>
        <v>6.4</v>
      </c>
      <c r="BO619" s="114">
        <f t="shared" ref="BO619" ca="1" si="11697">(BK619+BJ619*BK620)/BK620</f>
        <v>2.75</v>
      </c>
      <c r="BP619" s="114" t="s">
        <v>26</v>
      </c>
      <c r="BQ619" s="129">
        <f t="shared" ref="BQ619" ca="1" si="11698">IF(BN619&gt;BO619,BG619,BJ619)</f>
        <v>6</v>
      </c>
      <c r="BR619" s="57">
        <f t="shared" ref="BR619" ca="1" si="11699">IF(BN619&gt;BO619,BH619,BK619)</f>
        <v>2</v>
      </c>
      <c r="BS619" s="114" t="s">
        <v>27</v>
      </c>
      <c r="BT619" s="129">
        <f t="shared" ref="BT619" ca="1" si="11700">IF(BN619&lt;BO619,BG619,BJ619)</f>
        <v>2</v>
      </c>
      <c r="BU619" s="57">
        <f t="shared" ref="BU619" ca="1" si="11701">IF(BN619&lt;BO619,BH619,BK619)</f>
        <v>3</v>
      </c>
      <c r="BV619" s="27">
        <f t="shared" ref="BV619" ca="1" si="11702">IF(BN619&gt;BO619,BL619,BM619)</f>
        <v>32</v>
      </c>
      <c r="BW619" s="27">
        <f t="shared" ref="BW619" ca="1" si="11703">IF(BN619&lt;BO619,BL620,BM620)</f>
        <v>4</v>
      </c>
      <c r="BX619" s="58">
        <f t="shared" ca="1" si="11605"/>
        <v>128</v>
      </c>
      <c r="BY619" s="114" t="s">
        <v>26</v>
      </c>
      <c r="BZ619" s="114" t="str">
        <f t="shared" ref="BZ619" ca="1" si="11704">IF(BX619&lt;0,"-","")</f>
        <v/>
      </c>
      <c r="CA619" s="30">
        <f t="shared" ca="1" si="11607"/>
        <v>128</v>
      </c>
      <c r="CB619" s="24">
        <f t="shared" ref="CB619" ca="1" si="11705">CA619/GCD(CA619,CA620)</f>
        <v>128</v>
      </c>
      <c r="CD619" s="128">
        <f t="shared" ref="CD619" ca="1" si="11706">QUOTIENT(CB619,CB620)</f>
        <v>2</v>
      </c>
      <c r="CE619" s="57">
        <f t="shared" ref="CE619" ca="1" si="11707">MOD(CB619,CB620)</f>
        <v>18</v>
      </c>
      <c r="CF619" s="25"/>
      <c r="CG619"/>
      <c r="CH619" s="5"/>
      <c r="CK619" s="5"/>
    </row>
    <row r="620" spans="2:89" ht="32" customHeight="1" x14ac:dyDescent="0.55000000000000004">
      <c r="B620" s="61"/>
      <c r="C620" s="131"/>
      <c r="D620" s="114"/>
      <c r="E620" s="114"/>
      <c r="F620" s="59">
        <f t="shared" ca="1" si="11569"/>
        <v>5</v>
      </c>
      <c r="G620" s="114"/>
      <c r="H620" s="114"/>
      <c r="I620" s="59">
        <f t="shared" ca="1" si="11571"/>
        <v>4</v>
      </c>
      <c r="J620" s="26"/>
      <c r="K620" s="114"/>
      <c r="L620" s="27">
        <f t="shared" ca="1" si="11573"/>
        <v>55</v>
      </c>
      <c r="M620" s="118"/>
      <c r="N620" s="54"/>
      <c r="O620" s="118"/>
      <c r="P620" s="118"/>
      <c r="Q620" s="121"/>
      <c r="R620" s="114"/>
      <c r="S620" s="122"/>
      <c r="T620" s="114"/>
      <c r="U620" s="122"/>
      <c r="V620" s="114"/>
      <c r="W620" s="120"/>
      <c r="X620" s="56"/>
      <c r="Y620" s="121"/>
      <c r="Z620" s="114"/>
      <c r="AA620" s="122"/>
      <c r="AB620" s="114"/>
      <c r="AC620" s="122"/>
      <c r="AD620" s="114"/>
      <c r="AE620" s="27"/>
      <c r="AF620" s="114"/>
      <c r="AG620" t="s">
        <v>230</v>
      </c>
      <c r="AH620" t="s">
        <v>250</v>
      </c>
      <c r="AI620" s="1" t="str">
        <f t="shared" ref="AI620" ca="1" si="11708">IF(O619="","",O619)</f>
        <v/>
      </c>
      <c r="AK620" s="1"/>
      <c r="AM620" s="1"/>
      <c r="AO620" t="s">
        <v>230</v>
      </c>
      <c r="AP620" s="114"/>
      <c r="AQ620" t="str">
        <f t="shared" ca="1" si="10771"/>
        <v>\\(\\quad \\displaystyle  \\)</v>
      </c>
      <c r="AS620" s="114"/>
      <c r="AT620" s="114"/>
      <c r="AU620" s="114"/>
      <c r="AV620" s="114"/>
      <c r="AW620" s="114"/>
      <c r="AX620" s="114"/>
      <c r="AY620" s="114"/>
      <c r="AZ620" s="117"/>
      <c r="BG620" s="128"/>
      <c r="BH620" s="23">
        <f t="shared" ref="BH620" ca="1" si="11709">RANDBETWEEN(2,10)</f>
        <v>5</v>
      </c>
      <c r="BI620" s="120"/>
      <c r="BJ620" s="128"/>
      <c r="BK620" s="23">
        <f t="shared" ca="1" si="11661"/>
        <v>4</v>
      </c>
      <c r="BL620">
        <f t="shared" ref="BL620" ca="1" si="11710">BH620</f>
        <v>5</v>
      </c>
      <c r="BM620">
        <f t="shared" ref="BM620" ca="1" si="11711">BK620</f>
        <v>4</v>
      </c>
      <c r="BN620" s="114"/>
      <c r="BO620" s="114"/>
      <c r="BP620" s="114"/>
      <c r="BQ620" s="129"/>
      <c r="BR620" s="55">
        <f t="shared" ref="BR620" ca="1" si="11712">IF(BN619&gt;BO619,BH620,BK620)</f>
        <v>5</v>
      </c>
      <c r="BS620" s="114"/>
      <c r="BT620" s="129"/>
      <c r="BU620" s="55">
        <f t="shared" ref="BU620" ca="1" si="11713">IF(BN619&lt;BO619,BH620,BK620)</f>
        <v>4</v>
      </c>
      <c r="BV620" s="27">
        <f t="shared" ref="BV620" ca="1" si="11714">IF(BN619&gt;BO619,BL620,BM620)</f>
        <v>5</v>
      </c>
      <c r="BW620" s="27">
        <f t="shared" ref="BW620" ca="1" si="11715">IF(BN619&lt;BO619,BL619,BM619)</f>
        <v>11</v>
      </c>
      <c r="BX620" s="27">
        <f t="shared" ca="1" si="11605"/>
        <v>55</v>
      </c>
      <c r="BY620" s="114"/>
      <c r="BZ620" s="114"/>
      <c r="CA620">
        <f t="shared" ca="1" si="11607"/>
        <v>55</v>
      </c>
      <c r="CB620" s="25">
        <f t="shared" ref="CB620" ca="1" si="11716">CA620/GCD(CA619,CA620)</f>
        <v>55</v>
      </c>
      <c r="CD620" s="128"/>
      <c r="CE620" s="23">
        <f t="shared" ref="CE620" ca="1" si="11717">CB620</f>
        <v>55</v>
      </c>
      <c r="CF620" s="25"/>
      <c r="CG620"/>
      <c r="CH620" s="5"/>
      <c r="CK620" s="5"/>
    </row>
    <row r="621" spans="2:89" ht="32" customHeight="1" thickBot="1" x14ac:dyDescent="0.6">
      <c r="B621" s="61"/>
      <c r="C621" s="130" t="s">
        <v>221</v>
      </c>
      <c r="D621" s="114">
        <v>9</v>
      </c>
      <c r="E621" s="114">
        <f t="shared" ref="E621" ca="1" si="11718">BQ621</f>
        <v>4</v>
      </c>
      <c r="F621" s="60">
        <f t="shared" ca="1" si="11569"/>
        <v>1</v>
      </c>
      <c r="G621" s="114" t="s">
        <v>240</v>
      </c>
      <c r="H621" s="114">
        <f t="shared" ref="H621" ca="1" si="11719">BT621</f>
        <v>3</v>
      </c>
      <c r="I621" s="60">
        <f t="shared" ca="1" si="11571"/>
        <v>2</v>
      </c>
      <c r="J621" s="26"/>
      <c r="K621" s="114">
        <f t="shared" ref="K621" ca="1" si="11720">CD621</f>
        <v>1</v>
      </c>
      <c r="L621" s="58">
        <f t="shared" ca="1" si="11573"/>
        <v>3</v>
      </c>
      <c r="M621" s="118" t="str">
        <f t="shared" ref="M621" ca="1" si="11721">IF(L622=1,"=","")</f>
        <v/>
      </c>
      <c r="N621" s="54"/>
      <c r="O621" s="118" t="str">
        <f t="shared" ref="O621" ca="1" si="11722">IF(L621=0,K621,"")</f>
        <v/>
      </c>
      <c r="P621" s="118" t="s">
        <v>250</v>
      </c>
      <c r="Q621" s="121">
        <f t="shared" ref="Q621" ca="1" si="11723">IF(E621="","",E621)</f>
        <v>4</v>
      </c>
      <c r="R621" s="114" t="s">
        <v>249</v>
      </c>
      <c r="S621" s="122">
        <f t="shared" ref="S621" ca="1" si="11724">F621</f>
        <v>1</v>
      </c>
      <c r="T621" s="114" t="s">
        <v>216</v>
      </c>
      <c r="U621" s="122">
        <f t="shared" ref="U621" ca="1" si="11725">F622</f>
        <v>3</v>
      </c>
      <c r="V621" s="114" t="s">
        <v>217</v>
      </c>
      <c r="W621" s="120" t="str">
        <f t="shared" ref="W621" si="11726">G621</f>
        <v>　÷　</v>
      </c>
      <c r="X621" s="56"/>
      <c r="Y621" s="121">
        <f t="shared" ref="Y621" ca="1" si="11727">IF(H621="","",H621)</f>
        <v>3</v>
      </c>
      <c r="Z621" s="114" t="s">
        <v>249</v>
      </c>
      <c r="AA621" s="122">
        <f t="shared" ref="AA621" ca="1" si="11728">I621</f>
        <v>2</v>
      </c>
      <c r="AB621" s="114" t="s">
        <v>216</v>
      </c>
      <c r="AC621" s="122">
        <f t="shared" ref="AC621" ca="1" si="11729">I622</f>
        <v>6</v>
      </c>
      <c r="AD621" s="114" t="s">
        <v>217</v>
      </c>
      <c r="AE621" s="27"/>
      <c r="AF621" s="114" t="s">
        <v>233</v>
      </c>
      <c r="AG621" t="s">
        <v>230</v>
      </c>
      <c r="AH621" t="s">
        <v>250</v>
      </c>
      <c r="AI621" s="1">
        <f t="shared" ref="AI621" ca="1" si="11730">IF(K621="","",K621)</f>
        <v>1</v>
      </c>
      <c r="AJ621" t="s">
        <v>249</v>
      </c>
      <c r="AK621" s="1">
        <f t="shared" ref="AK621" ca="1" si="11731">L621</f>
        <v>3</v>
      </c>
      <c r="AL621" t="s">
        <v>216</v>
      </c>
      <c r="AM621" s="1">
        <f t="shared" ref="AM621" ca="1" si="11732">L622</f>
        <v>10</v>
      </c>
      <c r="AN621" t="s">
        <v>217</v>
      </c>
      <c r="AO621" t="s">
        <v>230</v>
      </c>
      <c r="AP621" s="114" t="str">
        <f t="shared" ca="1" si="10329"/>
        <v>\\(\\quad \\displaystyle 4\\frac{1}{3}　÷　3\\frac{2}{6}　=　 \\)</v>
      </c>
      <c r="AQ621" t="str">
        <f t="shared" ca="1" si="10771"/>
        <v>\\(\\quad \\displaystyle 1\\frac{3}{10} \\)</v>
      </c>
      <c r="AS621" s="114" t="str">
        <f t="shared" ref="AS621" ca="1" si="11733">AP621</f>
        <v>\\(\\quad \\displaystyle 4\\frac{1}{3}　÷　3\\frac{2}{6}　=　 \\)</v>
      </c>
      <c r="AT621" s="114" t="str">
        <f t="shared" ref="AT621" ca="1" si="11734">IF(O621="",AQ621,AQ622)</f>
        <v>\\(\\quad \\displaystyle 1\\frac{3}{10} \\)</v>
      </c>
      <c r="AU621" s="114" t="s">
        <v>60</v>
      </c>
      <c r="AV621" s="115" t="s">
        <v>222</v>
      </c>
      <c r="AW621" s="115" t="str">
        <f t="shared" ref="AW621" ca="1" si="11735">AS621</f>
        <v>\\(\\quad \\displaystyle 4\\frac{1}{3}　÷　3\\frac{2}{6}　=　 \\)</v>
      </c>
      <c r="AX621" s="115" t="str">
        <f t="shared" ref="AX621" ca="1" si="11736">AT621</f>
        <v>\\(\\quad \\displaystyle 1\\frac{3}{10} \\)</v>
      </c>
      <c r="AY621" s="115" t="s">
        <v>62</v>
      </c>
      <c r="AZ621" s="116" t="str">
        <f t="shared" ref="AZ621" ca="1" si="11737">"INSERT INTO "&amp;AU621&amp;"(tangen,question,answer,editor,date,count) VALUES('"&amp;AV621&amp;"','"&amp;AW621&amp;"','"&amp;AX621&amp;"','"&amp;AY621&amp;"',NOW(),0);"</f>
        <v>INSERT INTO math(tangen,question,answer,editor,date,count) VALUES('m3900','\\(\\quad \\displaystyle 4\\frac{1}{3}　÷　3\\frac{2}{6}　=　 \\)','\\(\\quad \\displaystyle 1\\frac{3}{10} \\)','harazono',NOW(),0);</v>
      </c>
      <c r="BG621" s="128">
        <f t="shared" ref="BG621" ca="1" si="11738">RANDBETWEEN(2,6)</f>
        <v>4</v>
      </c>
      <c r="BH621" s="22">
        <f t="shared" ref="BH621" ca="1" si="11739">RANDBETWEEN(1,BH622-1)</f>
        <v>1</v>
      </c>
      <c r="BI621" s="120" t="s">
        <v>22</v>
      </c>
      <c r="BJ621" s="128">
        <f t="shared" ref="BJ621" ca="1" si="11740">RANDBETWEEN(1,BG621-1)</f>
        <v>3</v>
      </c>
      <c r="BK621" s="22">
        <f t="shared" ref="BK621" ca="1" si="11741">RANDBETWEEN(1,BK622-1)</f>
        <v>2</v>
      </c>
      <c r="BL621">
        <f t="shared" ref="BL621" ca="1" si="11742">(BH621+BG621*BH622)</f>
        <v>13</v>
      </c>
      <c r="BM621">
        <f t="shared" ref="BM621" ca="1" si="11743">BK621+BJ621*BK622</f>
        <v>20</v>
      </c>
      <c r="BN621" s="114">
        <f t="shared" ref="BN621" ca="1" si="11744">(BH621+BG621*BH622)/BH622</f>
        <v>4.333333333333333</v>
      </c>
      <c r="BO621" s="114">
        <f t="shared" ref="BO621" ca="1" si="11745">(BK621+BJ621*BK622)/BK622</f>
        <v>3.3333333333333335</v>
      </c>
      <c r="BP621" s="114" t="s">
        <v>26</v>
      </c>
      <c r="BQ621" s="129">
        <f t="shared" ref="BQ621" ca="1" si="11746">IF(BN621&gt;BO621,BG621,BJ621)</f>
        <v>4</v>
      </c>
      <c r="BR621" s="57">
        <f t="shared" ref="BR621" ca="1" si="11747">IF(BN621&gt;BO621,BH621,BK621)</f>
        <v>1</v>
      </c>
      <c r="BS621" s="114" t="s">
        <v>27</v>
      </c>
      <c r="BT621" s="129">
        <f t="shared" ref="BT621" ca="1" si="11748">IF(BN621&lt;BO621,BG621,BJ621)</f>
        <v>3</v>
      </c>
      <c r="BU621" s="57">
        <f t="shared" ref="BU621" ca="1" si="11749">IF(BN621&lt;BO621,BH621,BK621)</f>
        <v>2</v>
      </c>
      <c r="BV621" s="27">
        <f t="shared" ref="BV621" ca="1" si="11750">IF(BN621&gt;BO621,BL621,BM621)</f>
        <v>13</v>
      </c>
      <c r="BW621" s="27">
        <f t="shared" ref="BW621" ca="1" si="11751">IF(BN621&lt;BO621,BL622,BM622)</f>
        <v>6</v>
      </c>
      <c r="BX621" s="58">
        <f t="shared" ca="1" si="11605"/>
        <v>78</v>
      </c>
      <c r="BY621" s="114" t="s">
        <v>26</v>
      </c>
      <c r="BZ621" s="114" t="str">
        <f t="shared" ref="BZ621" ca="1" si="11752">IF(BX621&lt;0,"-","")</f>
        <v/>
      </c>
      <c r="CA621" s="30">
        <f t="shared" ca="1" si="11607"/>
        <v>78</v>
      </c>
      <c r="CB621" s="24">
        <f t="shared" ref="CB621" ca="1" si="11753">CA621/GCD(CA621,CA622)</f>
        <v>13</v>
      </c>
      <c r="CD621" s="128">
        <f t="shared" ref="CD621" ca="1" si="11754">QUOTIENT(CB621,CB622)</f>
        <v>1</v>
      </c>
      <c r="CE621" s="57">
        <f t="shared" ref="CE621" ca="1" si="11755">MOD(CB621,CB622)</f>
        <v>3</v>
      </c>
      <c r="CF621" s="25"/>
      <c r="CG621"/>
      <c r="CH621" s="5"/>
      <c r="CK621" s="5"/>
    </row>
    <row r="622" spans="2:89" ht="32" customHeight="1" x14ac:dyDescent="0.55000000000000004">
      <c r="B622" s="61"/>
      <c r="C622" s="131"/>
      <c r="D622" s="114"/>
      <c r="E622" s="114"/>
      <c r="F622" s="59">
        <f t="shared" ca="1" si="11569"/>
        <v>3</v>
      </c>
      <c r="G622" s="114"/>
      <c r="H622" s="114"/>
      <c r="I622" s="59">
        <f t="shared" ca="1" si="11571"/>
        <v>6</v>
      </c>
      <c r="J622" s="26"/>
      <c r="K622" s="114"/>
      <c r="L622" s="27">
        <f t="shared" ca="1" si="11573"/>
        <v>10</v>
      </c>
      <c r="M622" s="118"/>
      <c r="N622" s="54"/>
      <c r="O622" s="118"/>
      <c r="P622" s="118"/>
      <c r="Q622" s="121"/>
      <c r="R622" s="114"/>
      <c r="S622" s="122"/>
      <c r="T622" s="114"/>
      <c r="U622" s="122"/>
      <c r="V622" s="114"/>
      <c r="W622" s="120"/>
      <c r="X622" s="56"/>
      <c r="Y622" s="121"/>
      <c r="Z622" s="114"/>
      <c r="AA622" s="122"/>
      <c r="AB622" s="114"/>
      <c r="AC622" s="122"/>
      <c r="AD622" s="114"/>
      <c r="AE622" s="27"/>
      <c r="AF622" s="114"/>
      <c r="AG622" t="s">
        <v>230</v>
      </c>
      <c r="AH622" t="s">
        <v>250</v>
      </c>
      <c r="AI622" s="1" t="str">
        <f t="shared" ref="AI622" ca="1" si="11756">IF(O621="","",O621)</f>
        <v/>
      </c>
      <c r="AK622" s="1"/>
      <c r="AM622" s="1"/>
      <c r="AO622" t="s">
        <v>230</v>
      </c>
      <c r="AP622" s="114"/>
      <c r="AQ622" t="str">
        <f t="shared" ca="1" si="10771"/>
        <v>\\(\\quad \\displaystyle  \\)</v>
      </c>
      <c r="AS622" s="114"/>
      <c r="AT622" s="114"/>
      <c r="AU622" s="114"/>
      <c r="AV622" s="114"/>
      <c r="AW622" s="114"/>
      <c r="AX622" s="114"/>
      <c r="AY622" s="114"/>
      <c r="AZ622" s="117"/>
      <c r="BG622" s="128"/>
      <c r="BH622" s="23">
        <f t="shared" ref="BH622" ca="1" si="11757">RANDBETWEEN(2,10)</f>
        <v>3</v>
      </c>
      <c r="BI622" s="120"/>
      <c r="BJ622" s="128"/>
      <c r="BK622" s="23">
        <f t="shared" ca="1" si="11661"/>
        <v>6</v>
      </c>
      <c r="BL622">
        <f t="shared" ref="BL622" ca="1" si="11758">BH622</f>
        <v>3</v>
      </c>
      <c r="BM622">
        <f t="shared" ref="BM622" ca="1" si="11759">BK622</f>
        <v>6</v>
      </c>
      <c r="BN622" s="114"/>
      <c r="BO622" s="114"/>
      <c r="BP622" s="114"/>
      <c r="BQ622" s="129"/>
      <c r="BR622" s="55">
        <f t="shared" ref="BR622" ca="1" si="11760">IF(BN621&gt;BO621,BH622,BK622)</f>
        <v>3</v>
      </c>
      <c r="BS622" s="114"/>
      <c r="BT622" s="129"/>
      <c r="BU622" s="55">
        <f t="shared" ref="BU622" ca="1" si="11761">IF(BN621&lt;BO621,BH622,BK622)</f>
        <v>6</v>
      </c>
      <c r="BV622" s="27">
        <f t="shared" ref="BV622" ca="1" si="11762">IF(BN621&gt;BO621,BL622,BM622)</f>
        <v>3</v>
      </c>
      <c r="BW622" s="27">
        <f t="shared" ref="BW622" ca="1" si="11763">IF(BN621&lt;BO621,BL621,BM621)</f>
        <v>20</v>
      </c>
      <c r="BX622" s="27">
        <f t="shared" ca="1" si="11605"/>
        <v>60</v>
      </c>
      <c r="BY622" s="114"/>
      <c r="BZ622" s="114"/>
      <c r="CA622">
        <f t="shared" ca="1" si="11607"/>
        <v>60</v>
      </c>
      <c r="CB622" s="25">
        <f t="shared" ref="CB622" ca="1" si="11764">CA622/GCD(CA621,CA622)</f>
        <v>10</v>
      </c>
      <c r="CD622" s="128"/>
      <c r="CE622" s="23">
        <f t="shared" ref="CE622" ca="1" si="11765">CB622</f>
        <v>10</v>
      </c>
      <c r="CF622" s="25"/>
      <c r="CG622"/>
      <c r="CH622" s="5"/>
      <c r="CK622" s="5"/>
    </row>
    <row r="623" spans="2:89" ht="32" customHeight="1" thickBot="1" x14ac:dyDescent="0.6">
      <c r="B623" s="61"/>
      <c r="C623" s="130" t="s">
        <v>221</v>
      </c>
      <c r="D623" s="114">
        <v>10</v>
      </c>
      <c r="E623" s="114">
        <f t="shared" ref="E623" ca="1" si="11766">BQ623</f>
        <v>3</v>
      </c>
      <c r="F623" s="60">
        <f t="shared" ca="1" si="11569"/>
        <v>4</v>
      </c>
      <c r="G623" s="114" t="s">
        <v>240</v>
      </c>
      <c r="H623" s="114">
        <f t="shared" ref="H623" ca="1" si="11767">BT623</f>
        <v>1</v>
      </c>
      <c r="I623" s="60">
        <f t="shared" ca="1" si="11571"/>
        <v>3</v>
      </c>
      <c r="J623" s="26"/>
      <c r="K623" s="114">
        <f t="shared" ref="K623" ca="1" si="11768">CD623</f>
        <v>2</v>
      </c>
      <c r="L623" s="58">
        <f t="shared" ca="1" si="11573"/>
        <v>26</v>
      </c>
      <c r="M623" s="118" t="str">
        <f t="shared" ref="M623" ca="1" si="11769">IF(L624=1,"=","")</f>
        <v/>
      </c>
      <c r="N623" s="54"/>
      <c r="O623" s="118" t="str">
        <f t="shared" ref="O623" ca="1" si="11770">IF(L623=0,K623,"")</f>
        <v/>
      </c>
      <c r="P623" s="118" t="s">
        <v>250</v>
      </c>
      <c r="Q623" s="121">
        <f t="shared" ref="Q623" ca="1" si="11771">IF(E623="","",E623)</f>
        <v>3</v>
      </c>
      <c r="R623" s="114" t="s">
        <v>249</v>
      </c>
      <c r="S623" s="122">
        <f t="shared" ref="S623" ca="1" si="11772">F623</f>
        <v>4</v>
      </c>
      <c r="T623" s="114" t="s">
        <v>216</v>
      </c>
      <c r="U623" s="122">
        <f t="shared" ref="U623" ca="1" si="11773">F624</f>
        <v>10</v>
      </c>
      <c r="V623" s="114" t="s">
        <v>217</v>
      </c>
      <c r="W623" s="120" t="str">
        <f t="shared" ref="W623" si="11774">G623</f>
        <v>　÷　</v>
      </c>
      <c r="X623" s="56"/>
      <c r="Y623" s="121">
        <f t="shared" ref="Y623" ca="1" si="11775">IF(H623="","",H623)</f>
        <v>1</v>
      </c>
      <c r="Z623" s="114" t="s">
        <v>249</v>
      </c>
      <c r="AA623" s="122">
        <f t="shared" ref="AA623" ca="1" si="11776">I623</f>
        <v>3</v>
      </c>
      <c r="AB623" s="114" t="s">
        <v>216</v>
      </c>
      <c r="AC623" s="122">
        <f t="shared" ref="AC623" ca="1" si="11777">I624</f>
        <v>8</v>
      </c>
      <c r="AD623" s="114" t="s">
        <v>217</v>
      </c>
      <c r="AE623" s="27"/>
      <c r="AF623" s="114" t="s">
        <v>233</v>
      </c>
      <c r="AG623" t="s">
        <v>230</v>
      </c>
      <c r="AH623" t="s">
        <v>250</v>
      </c>
      <c r="AI623" s="1">
        <f t="shared" ref="AI623" ca="1" si="11778">IF(K623="","",K623)</f>
        <v>2</v>
      </c>
      <c r="AJ623" t="s">
        <v>249</v>
      </c>
      <c r="AK623" s="1">
        <f t="shared" ref="AK623" ca="1" si="11779">L623</f>
        <v>26</v>
      </c>
      <c r="AL623" t="s">
        <v>216</v>
      </c>
      <c r="AM623" s="1">
        <f t="shared" ref="AM623" ca="1" si="11780">L624</f>
        <v>55</v>
      </c>
      <c r="AN623" t="s">
        <v>217</v>
      </c>
      <c r="AO623" t="s">
        <v>230</v>
      </c>
      <c r="AP623" s="114" t="str">
        <f t="shared" ca="1" si="10329"/>
        <v>\\(\\quad \\displaystyle 3\\frac{4}{10}　÷　1\\frac{3}{8}　=　 \\)</v>
      </c>
      <c r="AQ623" t="str">
        <f t="shared" ca="1" si="10771"/>
        <v>\\(\\quad \\displaystyle 2\\frac{26}{55} \\)</v>
      </c>
      <c r="AS623" s="114" t="str">
        <f t="shared" ref="AS623" ca="1" si="11781">AP623</f>
        <v>\\(\\quad \\displaystyle 3\\frac{4}{10}　÷　1\\frac{3}{8}　=　 \\)</v>
      </c>
      <c r="AT623" s="114" t="str">
        <f t="shared" ref="AT623" ca="1" si="11782">IF(O623="",AQ623,AQ624)</f>
        <v>\\(\\quad \\displaystyle 2\\frac{26}{55} \\)</v>
      </c>
      <c r="AU623" s="114" t="s">
        <v>60</v>
      </c>
      <c r="AV623" s="115" t="s">
        <v>222</v>
      </c>
      <c r="AW623" s="115" t="str">
        <f t="shared" ref="AW623" ca="1" si="11783">AS623</f>
        <v>\\(\\quad \\displaystyle 3\\frac{4}{10}　÷　1\\frac{3}{8}　=　 \\)</v>
      </c>
      <c r="AX623" s="115" t="str">
        <f t="shared" ref="AX623" ca="1" si="11784">AT623</f>
        <v>\\(\\quad \\displaystyle 2\\frac{26}{55} \\)</v>
      </c>
      <c r="AY623" s="115" t="s">
        <v>62</v>
      </c>
      <c r="AZ623" s="116" t="str">
        <f t="shared" ref="AZ623" ca="1" si="11785">"INSERT INTO "&amp;AU623&amp;"(tangen,question,answer,editor,date,count) VALUES('"&amp;AV623&amp;"','"&amp;AW623&amp;"','"&amp;AX623&amp;"','"&amp;AY623&amp;"',NOW(),0);"</f>
        <v>INSERT INTO math(tangen,question,answer,editor,date,count) VALUES('m3900','\\(\\quad \\displaystyle 3\\frac{4}{10}　÷　1\\frac{3}{8}　=　 \\)','\\(\\quad \\displaystyle 2\\frac{26}{55} \\)','harazono',NOW(),0);</v>
      </c>
      <c r="BG623" s="128">
        <f t="shared" ref="BG623" ca="1" si="11786">RANDBETWEEN(2,6)</f>
        <v>3</v>
      </c>
      <c r="BH623" s="22">
        <f t="shared" ref="BH623" ca="1" si="11787">RANDBETWEEN(1,BH624-1)</f>
        <v>4</v>
      </c>
      <c r="BI623" s="120" t="s">
        <v>22</v>
      </c>
      <c r="BJ623" s="128">
        <f t="shared" ref="BJ623" ca="1" si="11788">RANDBETWEEN(1,BG623-1)</f>
        <v>1</v>
      </c>
      <c r="BK623" s="22">
        <f t="shared" ref="BK623" ca="1" si="11789">RANDBETWEEN(1,BK624-1)</f>
        <v>3</v>
      </c>
      <c r="BL623">
        <f t="shared" ref="BL623" ca="1" si="11790">(BH623+BG623*BH624)</f>
        <v>34</v>
      </c>
      <c r="BM623">
        <f t="shared" ref="BM623" ca="1" si="11791">BK623+BJ623*BK624</f>
        <v>11</v>
      </c>
      <c r="BN623" s="114">
        <f t="shared" ref="BN623" ca="1" si="11792">(BH623+BG623*BH624)/BH624</f>
        <v>3.4</v>
      </c>
      <c r="BO623" s="114">
        <f t="shared" ref="BO623" ca="1" si="11793">(BK623+BJ623*BK624)/BK624</f>
        <v>1.375</v>
      </c>
      <c r="BP623" s="114" t="s">
        <v>26</v>
      </c>
      <c r="BQ623" s="129">
        <f t="shared" ref="BQ623" ca="1" si="11794">IF(BN623&gt;BO623,BG623,BJ623)</f>
        <v>3</v>
      </c>
      <c r="BR623" s="57">
        <f t="shared" ref="BR623" ca="1" si="11795">IF(BN623&gt;BO623,BH623,BK623)</f>
        <v>4</v>
      </c>
      <c r="BS623" s="114" t="s">
        <v>27</v>
      </c>
      <c r="BT623" s="129">
        <f t="shared" ref="BT623" ca="1" si="11796">IF(BN623&lt;BO623,BG623,BJ623)</f>
        <v>1</v>
      </c>
      <c r="BU623" s="57">
        <f t="shared" ref="BU623" ca="1" si="11797">IF(BN623&lt;BO623,BH623,BK623)</f>
        <v>3</v>
      </c>
      <c r="BV623" s="27">
        <f t="shared" ref="BV623" ca="1" si="11798">IF(BN623&gt;BO623,BL623,BM623)</f>
        <v>34</v>
      </c>
      <c r="BW623" s="27">
        <f t="shared" ref="BW623" ca="1" si="11799">IF(BN623&lt;BO623,BL624,BM624)</f>
        <v>8</v>
      </c>
      <c r="BX623" s="58">
        <f t="shared" ca="1" si="11605"/>
        <v>272</v>
      </c>
      <c r="BY623" s="114" t="s">
        <v>26</v>
      </c>
      <c r="BZ623" s="114" t="str">
        <f t="shared" ref="BZ623" ca="1" si="11800">IF(BX623&lt;0,"-","")</f>
        <v/>
      </c>
      <c r="CA623" s="30">
        <f t="shared" ca="1" si="11607"/>
        <v>272</v>
      </c>
      <c r="CB623" s="24">
        <f t="shared" ref="CB623" ca="1" si="11801">CA623/GCD(CA623,CA624)</f>
        <v>136</v>
      </c>
      <c r="CD623" s="128">
        <f t="shared" ref="CD623" ca="1" si="11802">QUOTIENT(CB623,CB624)</f>
        <v>2</v>
      </c>
      <c r="CE623" s="57">
        <f t="shared" ref="CE623" ca="1" si="11803">MOD(CB623,CB624)</f>
        <v>26</v>
      </c>
      <c r="CF623" s="25"/>
      <c r="CG623"/>
      <c r="CH623" s="5"/>
      <c r="CK623" s="5"/>
    </row>
    <row r="624" spans="2:89" ht="32" customHeight="1" x14ac:dyDescent="0.55000000000000004">
      <c r="B624" s="61"/>
      <c r="C624" s="131"/>
      <c r="D624" s="114"/>
      <c r="E624" s="114"/>
      <c r="F624" s="59">
        <f t="shared" ca="1" si="11569"/>
        <v>10</v>
      </c>
      <c r="G624" s="114"/>
      <c r="H624" s="114"/>
      <c r="I624" s="59">
        <f t="shared" ca="1" si="11571"/>
        <v>8</v>
      </c>
      <c r="J624" s="26"/>
      <c r="K624" s="114"/>
      <c r="L624" s="27">
        <f t="shared" ca="1" si="11573"/>
        <v>55</v>
      </c>
      <c r="M624" s="118"/>
      <c r="N624" s="54"/>
      <c r="O624" s="118"/>
      <c r="P624" s="118"/>
      <c r="Q624" s="121"/>
      <c r="R624" s="114"/>
      <c r="S624" s="122"/>
      <c r="T624" s="114"/>
      <c r="U624" s="122"/>
      <c r="V624" s="114"/>
      <c r="W624" s="120"/>
      <c r="X624" s="56"/>
      <c r="Y624" s="121"/>
      <c r="Z624" s="114"/>
      <c r="AA624" s="122"/>
      <c r="AB624" s="114"/>
      <c r="AC624" s="122"/>
      <c r="AD624" s="114"/>
      <c r="AE624" s="27"/>
      <c r="AF624" s="114"/>
      <c r="AG624" t="s">
        <v>230</v>
      </c>
      <c r="AH624" t="s">
        <v>250</v>
      </c>
      <c r="AI624" s="1" t="str">
        <f t="shared" ref="AI624" ca="1" si="11804">IF(O623="","",O623)</f>
        <v/>
      </c>
      <c r="AK624" s="1"/>
      <c r="AM624" s="1"/>
      <c r="AO624" t="s">
        <v>230</v>
      </c>
      <c r="AP624" s="114"/>
      <c r="AQ624" t="str">
        <f t="shared" ca="1" si="10771"/>
        <v>\\(\\quad \\displaystyle  \\)</v>
      </c>
      <c r="AS624" s="114"/>
      <c r="AT624" s="114"/>
      <c r="AU624" s="114"/>
      <c r="AV624" s="114"/>
      <c r="AW624" s="114"/>
      <c r="AX624" s="114"/>
      <c r="AY624" s="114"/>
      <c r="AZ624" s="117"/>
      <c r="BG624" s="128"/>
      <c r="BH624" s="23">
        <f t="shared" ref="BH624" ca="1" si="11805">RANDBETWEEN(2,10)</f>
        <v>10</v>
      </c>
      <c r="BI624" s="120"/>
      <c r="BJ624" s="128"/>
      <c r="BK624" s="23">
        <f t="shared" ca="1" si="11661"/>
        <v>8</v>
      </c>
      <c r="BL624">
        <f t="shared" ref="BL624" ca="1" si="11806">BH624</f>
        <v>10</v>
      </c>
      <c r="BM624">
        <f t="shared" ref="BM624" ca="1" si="11807">BK624</f>
        <v>8</v>
      </c>
      <c r="BN624" s="114"/>
      <c r="BO624" s="114"/>
      <c r="BP624" s="114"/>
      <c r="BQ624" s="129"/>
      <c r="BR624" s="55">
        <f t="shared" ref="BR624" ca="1" si="11808">IF(BN623&gt;BO623,BH624,BK624)</f>
        <v>10</v>
      </c>
      <c r="BS624" s="114"/>
      <c r="BT624" s="129"/>
      <c r="BU624" s="55">
        <f t="shared" ref="BU624" ca="1" si="11809">IF(BN623&lt;BO623,BH624,BK624)</f>
        <v>8</v>
      </c>
      <c r="BV624" s="27">
        <f t="shared" ref="BV624" ca="1" si="11810">IF(BN623&gt;BO623,BL624,BM624)</f>
        <v>10</v>
      </c>
      <c r="BW624" s="27">
        <f t="shared" ref="BW624" ca="1" si="11811">IF(BN623&lt;BO623,BL623,BM623)</f>
        <v>11</v>
      </c>
      <c r="BX624" s="27">
        <f t="shared" ca="1" si="11605"/>
        <v>110</v>
      </c>
      <c r="BY624" s="114"/>
      <c r="BZ624" s="114"/>
      <c r="CA624">
        <f t="shared" ca="1" si="11607"/>
        <v>110</v>
      </c>
      <c r="CB624" s="25">
        <f t="shared" ref="CB624" ca="1" si="11812">CA624/GCD(CA623,CA624)</f>
        <v>55</v>
      </c>
      <c r="CD624" s="128"/>
      <c r="CE624" s="23">
        <f t="shared" ref="CE624" ca="1" si="11813">CB624</f>
        <v>55</v>
      </c>
      <c r="CF624" s="25"/>
      <c r="CG624"/>
      <c r="CH624" s="5"/>
      <c r="CK624" s="5"/>
    </row>
    <row r="625" spans="2:89" ht="32" customHeight="1" thickBot="1" x14ac:dyDescent="0.6">
      <c r="B625" s="61"/>
      <c r="C625" s="130" t="s">
        <v>221</v>
      </c>
      <c r="D625" s="114">
        <v>11</v>
      </c>
      <c r="E625" s="114">
        <f t="shared" ref="E625" ca="1" si="11814">BQ625</f>
        <v>4</v>
      </c>
      <c r="F625" s="60">
        <f t="shared" ca="1" si="11569"/>
        <v>4</v>
      </c>
      <c r="G625" s="114" t="s">
        <v>240</v>
      </c>
      <c r="H625" s="114">
        <f t="shared" ref="H625" ca="1" si="11815">BT625</f>
        <v>1</v>
      </c>
      <c r="I625" s="60">
        <f t="shared" ca="1" si="11571"/>
        <v>1</v>
      </c>
      <c r="J625" s="26"/>
      <c r="K625" s="114">
        <f t="shared" ref="K625" ca="1" si="11816">CD625</f>
        <v>3</v>
      </c>
      <c r="L625" s="58">
        <f t="shared" ca="1" si="11573"/>
        <v>1</v>
      </c>
      <c r="M625" s="118" t="str">
        <f t="shared" ref="M625" ca="1" si="11817">IF(L626=1,"=","")</f>
        <v/>
      </c>
      <c r="N625" s="54"/>
      <c r="O625" s="118" t="str">
        <f t="shared" ref="O625" ca="1" si="11818">IF(L625=0,K625,"")</f>
        <v/>
      </c>
      <c r="P625" s="118" t="s">
        <v>250</v>
      </c>
      <c r="Q625" s="121">
        <f t="shared" ref="Q625" ca="1" si="11819">IF(E625="","",E625)</f>
        <v>4</v>
      </c>
      <c r="R625" s="114" t="s">
        <v>249</v>
      </c>
      <c r="S625" s="122">
        <f t="shared" ref="S625" ca="1" si="11820">F625</f>
        <v>4</v>
      </c>
      <c r="T625" s="114" t="s">
        <v>216</v>
      </c>
      <c r="U625" s="122">
        <f t="shared" ref="U625" ca="1" si="11821">F626</f>
        <v>5</v>
      </c>
      <c r="V625" s="114" t="s">
        <v>217</v>
      </c>
      <c r="W625" s="120" t="str">
        <f t="shared" ref="W625" si="11822">G625</f>
        <v>　÷　</v>
      </c>
      <c r="X625" s="56"/>
      <c r="Y625" s="121">
        <f t="shared" ref="Y625" ca="1" si="11823">IF(H625="","",H625)</f>
        <v>1</v>
      </c>
      <c r="Z625" s="114" t="s">
        <v>249</v>
      </c>
      <c r="AA625" s="122">
        <f t="shared" ref="AA625" ca="1" si="11824">I625</f>
        <v>1</v>
      </c>
      <c r="AB625" s="114" t="s">
        <v>216</v>
      </c>
      <c r="AC625" s="122">
        <f t="shared" ref="AC625" ca="1" si="11825">I626</f>
        <v>2</v>
      </c>
      <c r="AD625" s="114" t="s">
        <v>217</v>
      </c>
      <c r="AE625" s="27"/>
      <c r="AF625" s="114" t="s">
        <v>233</v>
      </c>
      <c r="AG625" t="s">
        <v>230</v>
      </c>
      <c r="AH625" t="s">
        <v>250</v>
      </c>
      <c r="AI625" s="1">
        <f t="shared" ref="AI625" ca="1" si="11826">IF(K625="","",K625)</f>
        <v>3</v>
      </c>
      <c r="AJ625" t="s">
        <v>249</v>
      </c>
      <c r="AK625" s="1">
        <f t="shared" ref="AK625" ca="1" si="11827">L625</f>
        <v>1</v>
      </c>
      <c r="AL625" t="s">
        <v>216</v>
      </c>
      <c r="AM625" s="1">
        <f t="shared" ref="AM625" ca="1" si="11828">L626</f>
        <v>5</v>
      </c>
      <c r="AN625" t="s">
        <v>217</v>
      </c>
      <c r="AO625" t="s">
        <v>230</v>
      </c>
      <c r="AP625" s="114" t="str">
        <f t="shared" ref="AP625:AP687" ca="1" si="11829">P625&amp;Q625&amp;R625&amp;S625&amp;T625&amp;U625&amp;V625&amp;W625&amp;X625&amp;Y625&amp;Z625&amp;AA625&amp;AB625&amp;AC625&amp;AD625&amp;AE625&amp;AF625&amp;AG625</f>
        <v>\\(\\quad \\displaystyle 4\\frac{4}{5}　÷　1\\frac{1}{2}　=　 \\)</v>
      </c>
      <c r="AQ625" t="str">
        <f t="shared" ca="1" si="10771"/>
        <v>\\(\\quad \\displaystyle 3\\frac{1}{5} \\)</v>
      </c>
      <c r="AS625" s="114" t="str">
        <f t="shared" ref="AS625" ca="1" si="11830">AP625</f>
        <v>\\(\\quad \\displaystyle 4\\frac{4}{5}　÷　1\\frac{1}{2}　=　 \\)</v>
      </c>
      <c r="AT625" s="114" t="str">
        <f t="shared" ref="AT625" ca="1" si="11831">IF(O625="",AQ625,AQ626)</f>
        <v>\\(\\quad \\displaystyle 3\\frac{1}{5} \\)</v>
      </c>
      <c r="AU625" s="114" t="s">
        <v>60</v>
      </c>
      <c r="AV625" s="115" t="s">
        <v>222</v>
      </c>
      <c r="AW625" s="115" t="str">
        <f t="shared" ref="AW625" ca="1" si="11832">AS625</f>
        <v>\\(\\quad \\displaystyle 4\\frac{4}{5}　÷　1\\frac{1}{2}　=　 \\)</v>
      </c>
      <c r="AX625" s="115" t="str">
        <f t="shared" ref="AX625" ca="1" si="11833">AT625</f>
        <v>\\(\\quad \\displaystyle 3\\frac{1}{5} \\)</v>
      </c>
      <c r="AY625" s="115" t="s">
        <v>62</v>
      </c>
      <c r="AZ625" s="116" t="str">
        <f t="shared" ref="AZ625" ca="1" si="11834">"INSERT INTO "&amp;AU625&amp;"(tangen,question,answer,editor,date,count) VALUES('"&amp;AV625&amp;"','"&amp;AW625&amp;"','"&amp;AX625&amp;"','"&amp;AY625&amp;"',NOW(),0);"</f>
        <v>INSERT INTO math(tangen,question,answer,editor,date,count) VALUES('m3900','\\(\\quad \\displaystyle 4\\frac{4}{5}　÷　1\\frac{1}{2}　=　 \\)','\\(\\quad \\displaystyle 3\\frac{1}{5} \\)','harazono',NOW(),0);</v>
      </c>
      <c r="BG625" s="128">
        <f t="shared" ref="BG625" ca="1" si="11835">RANDBETWEEN(2,6)</f>
        <v>4</v>
      </c>
      <c r="BH625" s="22">
        <f t="shared" ref="BH625" ca="1" si="11836">RANDBETWEEN(1,BH626-1)</f>
        <v>4</v>
      </c>
      <c r="BI625" s="120" t="s">
        <v>22</v>
      </c>
      <c r="BJ625" s="128">
        <f t="shared" ref="BJ625" ca="1" si="11837">RANDBETWEEN(1,BG625-1)</f>
        <v>1</v>
      </c>
      <c r="BK625" s="22">
        <f t="shared" ref="BK625" ca="1" si="11838">RANDBETWEEN(1,BK626-1)</f>
        <v>1</v>
      </c>
      <c r="BL625">
        <f t="shared" ref="BL625" ca="1" si="11839">(BH625+BG625*BH626)</f>
        <v>24</v>
      </c>
      <c r="BM625">
        <f t="shared" ref="BM625" ca="1" si="11840">BK625+BJ625*BK626</f>
        <v>3</v>
      </c>
      <c r="BN625" s="114">
        <f t="shared" ref="BN625" ca="1" si="11841">(BH625+BG625*BH626)/BH626</f>
        <v>4.8</v>
      </c>
      <c r="BO625" s="114">
        <f t="shared" ref="BO625" ca="1" si="11842">(BK625+BJ625*BK626)/BK626</f>
        <v>1.5</v>
      </c>
      <c r="BP625" s="114" t="s">
        <v>26</v>
      </c>
      <c r="BQ625" s="129">
        <f t="shared" ref="BQ625" ca="1" si="11843">IF(BN625&gt;BO625,BG625,BJ625)</f>
        <v>4</v>
      </c>
      <c r="BR625" s="57">
        <f t="shared" ref="BR625" ca="1" si="11844">IF(BN625&gt;BO625,BH625,BK625)</f>
        <v>4</v>
      </c>
      <c r="BS625" s="114" t="s">
        <v>27</v>
      </c>
      <c r="BT625" s="129">
        <f t="shared" ref="BT625" ca="1" si="11845">IF(BN625&lt;BO625,BG625,BJ625)</f>
        <v>1</v>
      </c>
      <c r="BU625" s="57">
        <f t="shared" ref="BU625" ca="1" si="11846">IF(BN625&lt;BO625,BH625,BK625)</f>
        <v>1</v>
      </c>
      <c r="BV625" s="27">
        <f t="shared" ref="BV625" ca="1" si="11847">IF(BN625&gt;BO625,BL625,BM625)</f>
        <v>24</v>
      </c>
      <c r="BW625" s="27">
        <f t="shared" ref="BW625" ca="1" si="11848">IF(BN625&lt;BO625,BL626,BM626)</f>
        <v>2</v>
      </c>
      <c r="BX625" s="58">
        <f t="shared" ca="1" si="11605"/>
        <v>48</v>
      </c>
      <c r="BY625" s="114" t="s">
        <v>26</v>
      </c>
      <c r="BZ625" s="114" t="str">
        <f t="shared" ref="BZ625" ca="1" si="11849">IF(BX625&lt;0,"-","")</f>
        <v/>
      </c>
      <c r="CA625" s="30">
        <f t="shared" ca="1" si="11607"/>
        <v>48</v>
      </c>
      <c r="CB625" s="24">
        <f t="shared" ref="CB625" ca="1" si="11850">CA625/GCD(CA625,CA626)</f>
        <v>16</v>
      </c>
      <c r="CD625" s="128">
        <f t="shared" ref="CD625" ca="1" si="11851">QUOTIENT(CB625,CB626)</f>
        <v>3</v>
      </c>
      <c r="CE625" s="57">
        <f t="shared" ref="CE625" ca="1" si="11852">MOD(CB625,CB626)</f>
        <v>1</v>
      </c>
      <c r="CF625" s="25"/>
      <c r="CG625"/>
      <c r="CH625" s="5"/>
      <c r="CK625" s="5"/>
    </row>
    <row r="626" spans="2:89" ht="32" customHeight="1" x14ac:dyDescent="0.55000000000000004">
      <c r="B626" s="61"/>
      <c r="C626" s="131"/>
      <c r="D626" s="114"/>
      <c r="E626" s="114"/>
      <c r="F626" s="59">
        <f t="shared" ca="1" si="11569"/>
        <v>5</v>
      </c>
      <c r="G626" s="114"/>
      <c r="H626" s="114"/>
      <c r="I626" s="59">
        <f t="shared" ca="1" si="11571"/>
        <v>2</v>
      </c>
      <c r="J626" s="26"/>
      <c r="K626" s="114"/>
      <c r="L626" s="27">
        <f t="shared" ca="1" si="11573"/>
        <v>5</v>
      </c>
      <c r="M626" s="118"/>
      <c r="N626" s="54"/>
      <c r="O626" s="118"/>
      <c r="P626" s="118"/>
      <c r="Q626" s="121"/>
      <c r="R626" s="114"/>
      <c r="S626" s="122"/>
      <c r="T626" s="114"/>
      <c r="U626" s="122"/>
      <c r="V626" s="114"/>
      <c r="W626" s="120"/>
      <c r="X626" s="56"/>
      <c r="Y626" s="121"/>
      <c r="Z626" s="114"/>
      <c r="AA626" s="122"/>
      <c r="AB626" s="114"/>
      <c r="AC626" s="122"/>
      <c r="AD626" s="114"/>
      <c r="AE626" s="27"/>
      <c r="AF626" s="114"/>
      <c r="AG626" t="s">
        <v>230</v>
      </c>
      <c r="AH626" t="s">
        <v>250</v>
      </c>
      <c r="AI626" s="1" t="str">
        <f t="shared" ref="AI626" ca="1" si="11853">IF(O625="","",O625)</f>
        <v/>
      </c>
      <c r="AK626" s="1"/>
      <c r="AM626" s="1"/>
      <c r="AO626" t="s">
        <v>230</v>
      </c>
      <c r="AP626" s="114"/>
      <c r="AQ626" t="str">
        <f t="shared" ca="1" si="10771"/>
        <v>\\(\\quad \\displaystyle  \\)</v>
      </c>
      <c r="AS626" s="114"/>
      <c r="AT626" s="114"/>
      <c r="AU626" s="114"/>
      <c r="AV626" s="114"/>
      <c r="AW626" s="114"/>
      <c r="AX626" s="114"/>
      <c r="AY626" s="114"/>
      <c r="AZ626" s="117"/>
      <c r="BG626" s="128"/>
      <c r="BH626" s="23">
        <f t="shared" ref="BH626" ca="1" si="11854">RANDBETWEEN(2,10)</f>
        <v>5</v>
      </c>
      <c r="BI626" s="120"/>
      <c r="BJ626" s="128"/>
      <c r="BK626" s="23">
        <f t="shared" ca="1" si="11661"/>
        <v>2</v>
      </c>
      <c r="BL626">
        <f t="shared" ref="BL626" ca="1" si="11855">BH626</f>
        <v>5</v>
      </c>
      <c r="BM626">
        <f t="shared" ref="BM626" ca="1" si="11856">BK626</f>
        <v>2</v>
      </c>
      <c r="BN626" s="114"/>
      <c r="BO626" s="114"/>
      <c r="BP626" s="114"/>
      <c r="BQ626" s="129"/>
      <c r="BR626" s="55">
        <f t="shared" ref="BR626" ca="1" si="11857">IF(BN625&gt;BO625,BH626,BK626)</f>
        <v>5</v>
      </c>
      <c r="BS626" s="114"/>
      <c r="BT626" s="129"/>
      <c r="BU626" s="55">
        <f t="shared" ref="BU626" ca="1" si="11858">IF(BN625&lt;BO625,BH626,BK626)</f>
        <v>2</v>
      </c>
      <c r="BV626" s="27">
        <f t="shared" ref="BV626" ca="1" si="11859">IF(BN625&gt;BO625,BL626,BM626)</f>
        <v>5</v>
      </c>
      <c r="BW626" s="27">
        <f t="shared" ref="BW626" ca="1" si="11860">IF(BN625&lt;BO625,BL625,BM625)</f>
        <v>3</v>
      </c>
      <c r="BX626" s="27">
        <f t="shared" ca="1" si="11605"/>
        <v>15</v>
      </c>
      <c r="BY626" s="114"/>
      <c r="BZ626" s="114"/>
      <c r="CA626">
        <f t="shared" ca="1" si="11607"/>
        <v>15</v>
      </c>
      <c r="CB626" s="25">
        <f t="shared" ref="CB626" ca="1" si="11861">CA626/GCD(CA625,CA626)</f>
        <v>5</v>
      </c>
      <c r="CD626" s="128"/>
      <c r="CE626" s="23">
        <f t="shared" ref="CE626" ca="1" si="11862">CB626</f>
        <v>5</v>
      </c>
      <c r="CF626" s="25"/>
      <c r="CG626"/>
      <c r="CH626" s="5"/>
      <c r="CK626" s="5"/>
    </row>
    <row r="627" spans="2:89" ht="32" customHeight="1" thickBot="1" x14ac:dyDescent="0.6">
      <c r="B627" s="61"/>
      <c r="C627" s="130" t="s">
        <v>221</v>
      </c>
      <c r="D627" s="114">
        <v>12</v>
      </c>
      <c r="E627" s="114">
        <f t="shared" ref="E627" ca="1" si="11863">BQ627</f>
        <v>3</v>
      </c>
      <c r="F627" s="60">
        <f t="shared" ca="1" si="11569"/>
        <v>2</v>
      </c>
      <c r="G627" s="114" t="s">
        <v>240</v>
      </c>
      <c r="H627" s="114">
        <f t="shared" ref="H627" ca="1" si="11864">BT627</f>
        <v>2</v>
      </c>
      <c r="I627" s="60">
        <f t="shared" ca="1" si="11571"/>
        <v>2</v>
      </c>
      <c r="J627" s="26"/>
      <c r="K627" s="114">
        <f t="shared" ref="K627" ca="1" si="11865">CD627</f>
        <v>1</v>
      </c>
      <c r="L627" s="58">
        <f t="shared" ca="1" si="11573"/>
        <v>13</v>
      </c>
      <c r="M627" s="118" t="str">
        <f t="shared" ref="M627" ca="1" si="11866">IF(L628=1,"=","")</f>
        <v/>
      </c>
      <c r="N627" s="54"/>
      <c r="O627" s="118" t="str">
        <f t="shared" ref="O627" ca="1" si="11867">IF(L627=0,K627,"")</f>
        <v/>
      </c>
      <c r="P627" s="118" t="s">
        <v>250</v>
      </c>
      <c r="Q627" s="121">
        <f t="shared" ref="Q627" ca="1" si="11868">IF(E627="","",E627)</f>
        <v>3</v>
      </c>
      <c r="R627" s="114" t="s">
        <v>249</v>
      </c>
      <c r="S627" s="122">
        <f t="shared" ref="S627" ca="1" si="11869">F627</f>
        <v>2</v>
      </c>
      <c r="T627" s="114" t="s">
        <v>216</v>
      </c>
      <c r="U627" s="122">
        <f t="shared" ref="U627" ca="1" si="11870">F628</f>
        <v>7</v>
      </c>
      <c r="V627" s="114" t="s">
        <v>217</v>
      </c>
      <c r="W627" s="120" t="str">
        <f t="shared" ref="W627" si="11871">G627</f>
        <v>　÷　</v>
      </c>
      <c r="X627" s="56"/>
      <c r="Y627" s="121">
        <f t="shared" ref="Y627" ca="1" si="11872">IF(H627="","",H627)</f>
        <v>2</v>
      </c>
      <c r="Z627" s="114" t="s">
        <v>249</v>
      </c>
      <c r="AA627" s="122">
        <f t="shared" ref="AA627" ca="1" si="11873">I627</f>
        <v>2</v>
      </c>
      <c r="AB627" s="114" t="s">
        <v>216</v>
      </c>
      <c r="AC627" s="122">
        <f t="shared" ref="AC627" ca="1" si="11874">I628</f>
        <v>3</v>
      </c>
      <c r="AD627" s="114" t="s">
        <v>217</v>
      </c>
      <c r="AE627" s="27"/>
      <c r="AF627" s="114" t="s">
        <v>233</v>
      </c>
      <c r="AG627" t="s">
        <v>230</v>
      </c>
      <c r="AH627" t="s">
        <v>250</v>
      </c>
      <c r="AI627" s="1">
        <f t="shared" ref="AI627" ca="1" si="11875">IF(K627="","",K627)</f>
        <v>1</v>
      </c>
      <c r="AJ627" t="s">
        <v>249</v>
      </c>
      <c r="AK627" s="1">
        <f t="shared" ref="AK627" ca="1" si="11876">L627</f>
        <v>13</v>
      </c>
      <c r="AL627" t="s">
        <v>216</v>
      </c>
      <c r="AM627" s="1">
        <f t="shared" ref="AM627" ca="1" si="11877">L628</f>
        <v>56</v>
      </c>
      <c r="AN627" t="s">
        <v>217</v>
      </c>
      <c r="AO627" t="s">
        <v>230</v>
      </c>
      <c r="AP627" s="114" t="str">
        <f t="shared" ca="1" si="11829"/>
        <v>\\(\\quad \\displaystyle 3\\frac{2}{7}　÷　2\\frac{2}{3}　=　 \\)</v>
      </c>
      <c r="AQ627" t="str">
        <f t="shared" ca="1" si="10771"/>
        <v>\\(\\quad \\displaystyle 1\\frac{13}{56} \\)</v>
      </c>
      <c r="AS627" s="114" t="str">
        <f t="shared" ref="AS627" ca="1" si="11878">AP627</f>
        <v>\\(\\quad \\displaystyle 3\\frac{2}{7}　÷　2\\frac{2}{3}　=　 \\)</v>
      </c>
      <c r="AT627" s="114" t="str">
        <f t="shared" ref="AT627" ca="1" si="11879">IF(O627="",AQ627,AQ628)</f>
        <v>\\(\\quad \\displaystyle 1\\frac{13}{56} \\)</v>
      </c>
      <c r="AU627" s="114" t="s">
        <v>60</v>
      </c>
      <c r="AV627" s="115" t="s">
        <v>222</v>
      </c>
      <c r="AW627" s="115" t="str">
        <f t="shared" ref="AW627" ca="1" si="11880">AS627</f>
        <v>\\(\\quad \\displaystyle 3\\frac{2}{7}　÷　2\\frac{2}{3}　=　 \\)</v>
      </c>
      <c r="AX627" s="115" t="str">
        <f t="shared" ref="AX627" ca="1" si="11881">AT627</f>
        <v>\\(\\quad \\displaystyle 1\\frac{13}{56} \\)</v>
      </c>
      <c r="AY627" s="115" t="s">
        <v>62</v>
      </c>
      <c r="AZ627" s="116" t="str">
        <f t="shared" ref="AZ627" ca="1" si="11882">"INSERT INTO "&amp;AU627&amp;"(tangen,question,answer,editor,date,count) VALUES('"&amp;AV627&amp;"','"&amp;AW627&amp;"','"&amp;AX627&amp;"','"&amp;AY627&amp;"',NOW(),0);"</f>
        <v>INSERT INTO math(tangen,question,answer,editor,date,count) VALUES('m3900','\\(\\quad \\displaystyle 3\\frac{2}{7}　÷　2\\frac{2}{3}　=　 \\)','\\(\\quad \\displaystyle 1\\frac{13}{56} \\)','harazono',NOW(),0);</v>
      </c>
      <c r="BG627" s="128">
        <f t="shared" ref="BG627" ca="1" si="11883">RANDBETWEEN(2,6)</f>
        <v>3</v>
      </c>
      <c r="BH627" s="22">
        <f t="shared" ref="BH627" ca="1" si="11884">RANDBETWEEN(1,BH628-1)</f>
        <v>2</v>
      </c>
      <c r="BI627" s="120" t="s">
        <v>22</v>
      </c>
      <c r="BJ627" s="128">
        <f t="shared" ref="BJ627" ca="1" si="11885">RANDBETWEEN(1,BG627-1)</f>
        <v>2</v>
      </c>
      <c r="BK627" s="22">
        <f t="shared" ref="BK627" ca="1" si="11886">RANDBETWEEN(1,BK628-1)</f>
        <v>2</v>
      </c>
      <c r="BL627">
        <f t="shared" ref="BL627" ca="1" si="11887">(BH627+BG627*BH628)</f>
        <v>23</v>
      </c>
      <c r="BM627">
        <f t="shared" ref="BM627" ca="1" si="11888">BK627+BJ627*BK628</f>
        <v>8</v>
      </c>
      <c r="BN627" s="114">
        <f t="shared" ref="BN627" ca="1" si="11889">(BH627+BG627*BH628)/BH628</f>
        <v>3.2857142857142856</v>
      </c>
      <c r="BO627" s="114">
        <f t="shared" ref="BO627" ca="1" si="11890">(BK627+BJ627*BK628)/BK628</f>
        <v>2.6666666666666665</v>
      </c>
      <c r="BP627" s="114" t="s">
        <v>26</v>
      </c>
      <c r="BQ627" s="129">
        <f t="shared" ref="BQ627" ca="1" si="11891">IF(BN627&gt;BO627,BG627,BJ627)</f>
        <v>3</v>
      </c>
      <c r="BR627" s="57">
        <f t="shared" ref="BR627" ca="1" si="11892">IF(BN627&gt;BO627,BH627,BK627)</f>
        <v>2</v>
      </c>
      <c r="BS627" s="114" t="s">
        <v>27</v>
      </c>
      <c r="BT627" s="129">
        <f t="shared" ref="BT627" ca="1" si="11893">IF(BN627&lt;BO627,BG627,BJ627)</f>
        <v>2</v>
      </c>
      <c r="BU627" s="57">
        <f t="shared" ref="BU627" ca="1" si="11894">IF(BN627&lt;BO627,BH627,BK627)</f>
        <v>2</v>
      </c>
      <c r="BV627" s="27">
        <f t="shared" ref="BV627" ca="1" si="11895">IF(BN627&gt;BO627,BL627,BM627)</f>
        <v>23</v>
      </c>
      <c r="BW627" s="27">
        <f t="shared" ref="BW627" ca="1" si="11896">IF(BN627&lt;BO627,BL628,BM628)</f>
        <v>3</v>
      </c>
      <c r="BX627" s="58">
        <f t="shared" ca="1" si="11605"/>
        <v>69</v>
      </c>
      <c r="BY627" s="114" t="s">
        <v>26</v>
      </c>
      <c r="BZ627" s="114" t="str">
        <f t="shared" ref="BZ627" ca="1" si="11897">IF(BX627&lt;0,"-","")</f>
        <v/>
      </c>
      <c r="CA627" s="30">
        <f t="shared" ca="1" si="11607"/>
        <v>69</v>
      </c>
      <c r="CB627" s="24">
        <f t="shared" ref="CB627" ca="1" si="11898">CA627/GCD(CA627,CA628)</f>
        <v>69</v>
      </c>
      <c r="CD627" s="128">
        <f t="shared" ref="CD627" ca="1" si="11899">QUOTIENT(CB627,CB628)</f>
        <v>1</v>
      </c>
      <c r="CE627" s="57">
        <f t="shared" ref="CE627" ca="1" si="11900">MOD(CB627,CB628)</f>
        <v>13</v>
      </c>
      <c r="CF627" s="25"/>
      <c r="CG627"/>
      <c r="CH627" s="5"/>
      <c r="CK627" s="5"/>
    </row>
    <row r="628" spans="2:89" ht="32" customHeight="1" x14ac:dyDescent="0.55000000000000004">
      <c r="B628" s="61"/>
      <c r="C628" s="131"/>
      <c r="D628" s="114"/>
      <c r="E628" s="114"/>
      <c r="F628" s="59">
        <f t="shared" ca="1" si="11569"/>
        <v>7</v>
      </c>
      <c r="G628" s="114"/>
      <c r="H628" s="114"/>
      <c r="I628" s="59">
        <f t="shared" ca="1" si="11571"/>
        <v>3</v>
      </c>
      <c r="J628" s="26"/>
      <c r="K628" s="114"/>
      <c r="L628" s="27">
        <f t="shared" ca="1" si="11573"/>
        <v>56</v>
      </c>
      <c r="M628" s="118"/>
      <c r="N628" s="54"/>
      <c r="O628" s="118"/>
      <c r="P628" s="118"/>
      <c r="Q628" s="121"/>
      <c r="R628" s="114"/>
      <c r="S628" s="122"/>
      <c r="T628" s="114"/>
      <c r="U628" s="122"/>
      <c r="V628" s="114"/>
      <c r="W628" s="120"/>
      <c r="X628" s="56"/>
      <c r="Y628" s="121"/>
      <c r="Z628" s="114"/>
      <c r="AA628" s="122"/>
      <c r="AB628" s="114"/>
      <c r="AC628" s="122"/>
      <c r="AD628" s="114"/>
      <c r="AE628" s="27"/>
      <c r="AF628" s="114"/>
      <c r="AG628" t="s">
        <v>230</v>
      </c>
      <c r="AH628" t="s">
        <v>250</v>
      </c>
      <c r="AI628" s="1" t="str">
        <f t="shared" ref="AI628" ca="1" si="11901">IF(O627="","",O627)</f>
        <v/>
      </c>
      <c r="AK628" s="1"/>
      <c r="AM628" s="1"/>
      <c r="AO628" t="s">
        <v>230</v>
      </c>
      <c r="AP628" s="114"/>
      <c r="AQ628" t="str">
        <f t="shared" ca="1" si="10771"/>
        <v>\\(\\quad \\displaystyle  \\)</v>
      </c>
      <c r="AS628" s="114"/>
      <c r="AT628" s="114"/>
      <c r="AU628" s="114"/>
      <c r="AV628" s="114"/>
      <c r="AW628" s="114"/>
      <c r="AX628" s="114"/>
      <c r="AY628" s="114"/>
      <c r="AZ628" s="117"/>
      <c r="BG628" s="128"/>
      <c r="BH628" s="23">
        <f t="shared" ref="BH628" ca="1" si="11902">RANDBETWEEN(2,10)</f>
        <v>7</v>
      </c>
      <c r="BI628" s="120"/>
      <c r="BJ628" s="128"/>
      <c r="BK628" s="23">
        <f t="shared" ca="1" si="11661"/>
        <v>3</v>
      </c>
      <c r="BL628">
        <f t="shared" ref="BL628" ca="1" si="11903">BH628</f>
        <v>7</v>
      </c>
      <c r="BM628">
        <f t="shared" ref="BM628" ca="1" si="11904">BK628</f>
        <v>3</v>
      </c>
      <c r="BN628" s="114"/>
      <c r="BO628" s="114"/>
      <c r="BP628" s="114"/>
      <c r="BQ628" s="129"/>
      <c r="BR628" s="55">
        <f t="shared" ref="BR628" ca="1" si="11905">IF(BN627&gt;BO627,BH628,BK628)</f>
        <v>7</v>
      </c>
      <c r="BS628" s="114"/>
      <c r="BT628" s="129"/>
      <c r="BU628" s="55">
        <f t="shared" ref="BU628" ca="1" si="11906">IF(BN627&lt;BO627,BH628,BK628)</f>
        <v>3</v>
      </c>
      <c r="BV628" s="27">
        <f t="shared" ref="BV628" ca="1" si="11907">IF(BN627&gt;BO627,BL628,BM628)</f>
        <v>7</v>
      </c>
      <c r="BW628" s="27">
        <f t="shared" ref="BW628" ca="1" si="11908">IF(BN627&lt;BO627,BL627,BM627)</f>
        <v>8</v>
      </c>
      <c r="BX628" s="27">
        <f t="shared" ca="1" si="11605"/>
        <v>56</v>
      </c>
      <c r="BY628" s="114"/>
      <c r="BZ628" s="114"/>
      <c r="CA628">
        <f t="shared" ca="1" si="11607"/>
        <v>56</v>
      </c>
      <c r="CB628" s="25">
        <f t="shared" ref="CB628" ca="1" si="11909">CA628/GCD(CA627,CA628)</f>
        <v>56</v>
      </c>
      <c r="CD628" s="128"/>
      <c r="CE628" s="23">
        <f t="shared" ref="CE628" ca="1" si="11910">CB628</f>
        <v>56</v>
      </c>
      <c r="CF628" s="25"/>
      <c r="CG628"/>
      <c r="CH628" s="5"/>
      <c r="CK628" s="5"/>
    </row>
    <row r="629" spans="2:89" ht="32" customHeight="1" thickBot="1" x14ac:dyDescent="0.6">
      <c r="B629" s="61"/>
      <c r="C629" s="130" t="s">
        <v>221</v>
      </c>
      <c r="D629" s="114">
        <v>13</v>
      </c>
      <c r="E629" s="114">
        <f t="shared" ref="E629" ca="1" si="11911">BQ629</f>
        <v>5</v>
      </c>
      <c r="F629" s="60">
        <f t="shared" ca="1" si="11569"/>
        <v>1</v>
      </c>
      <c r="G629" s="114" t="s">
        <v>240</v>
      </c>
      <c r="H629" s="114">
        <f t="shared" ref="H629" ca="1" si="11912">BT629</f>
        <v>2</v>
      </c>
      <c r="I629" s="60">
        <f t="shared" ca="1" si="11571"/>
        <v>1</v>
      </c>
      <c r="J629" s="26"/>
      <c r="K629" s="114">
        <f t="shared" ref="K629" ca="1" si="11913">CD629</f>
        <v>2</v>
      </c>
      <c r="L629" s="58">
        <f t="shared" ca="1" si="11573"/>
        <v>2</v>
      </c>
      <c r="M629" s="118" t="str">
        <f t="shared" ref="M629" ca="1" si="11914">IF(L630=1,"=","")</f>
        <v/>
      </c>
      <c r="N629" s="54"/>
      <c r="O629" s="118" t="str">
        <f t="shared" ref="O629" ca="1" si="11915">IF(L629=0,K629,"")</f>
        <v/>
      </c>
      <c r="P629" s="118" t="s">
        <v>250</v>
      </c>
      <c r="Q629" s="121">
        <f t="shared" ref="Q629" ca="1" si="11916">IF(E629="","",E629)</f>
        <v>5</v>
      </c>
      <c r="R629" s="114" t="s">
        <v>249</v>
      </c>
      <c r="S629" s="122">
        <f t="shared" ref="S629" ca="1" si="11917">F629</f>
        <v>1</v>
      </c>
      <c r="T629" s="114" t="s">
        <v>216</v>
      </c>
      <c r="U629" s="122">
        <f t="shared" ref="U629" ca="1" si="11918">F630</f>
        <v>7</v>
      </c>
      <c r="V629" s="114" t="s">
        <v>217</v>
      </c>
      <c r="W629" s="120" t="str">
        <f t="shared" ref="W629" si="11919">G629</f>
        <v>　÷　</v>
      </c>
      <c r="X629" s="56"/>
      <c r="Y629" s="121">
        <f t="shared" ref="Y629" ca="1" si="11920">IF(H629="","",H629)</f>
        <v>2</v>
      </c>
      <c r="Z629" s="114" t="s">
        <v>249</v>
      </c>
      <c r="AA629" s="122">
        <f t="shared" ref="AA629" ca="1" si="11921">I629</f>
        <v>1</v>
      </c>
      <c r="AB629" s="114" t="s">
        <v>216</v>
      </c>
      <c r="AC629" s="122">
        <f t="shared" ref="AC629" ca="1" si="11922">I630</f>
        <v>7</v>
      </c>
      <c r="AD629" s="114" t="s">
        <v>217</v>
      </c>
      <c r="AE629" s="27"/>
      <c r="AF629" s="114" t="s">
        <v>233</v>
      </c>
      <c r="AG629" t="s">
        <v>230</v>
      </c>
      <c r="AH629" t="s">
        <v>250</v>
      </c>
      <c r="AI629" s="1">
        <f t="shared" ref="AI629" ca="1" si="11923">IF(K629="","",K629)</f>
        <v>2</v>
      </c>
      <c r="AJ629" t="s">
        <v>249</v>
      </c>
      <c r="AK629" s="1">
        <f t="shared" ref="AK629" ca="1" si="11924">L629</f>
        <v>2</v>
      </c>
      <c r="AL629" t="s">
        <v>216</v>
      </c>
      <c r="AM629" s="1">
        <f t="shared" ref="AM629" ca="1" si="11925">L630</f>
        <v>5</v>
      </c>
      <c r="AN629" t="s">
        <v>217</v>
      </c>
      <c r="AO629" t="s">
        <v>230</v>
      </c>
      <c r="AP629" s="114" t="str">
        <f t="shared" ca="1" si="11829"/>
        <v>\\(\\quad \\displaystyle 5\\frac{1}{7}　÷　2\\frac{1}{7}　=　 \\)</v>
      </c>
      <c r="AQ629" t="str">
        <f t="shared" ca="1" si="10771"/>
        <v>\\(\\quad \\displaystyle 2\\frac{2}{5} \\)</v>
      </c>
      <c r="AS629" s="114" t="str">
        <f t="shared" ref="AS629" ca="1" si="11926">AP629</f>
        <v>\\(\\quad \\displaystyle 5\\frac{1}{7}　÷　2\\frac{1}{7}　=　 \\)</v>
      </c>
      <c r="AT629" s="114" t="str">
        <f t="shared" ref="AT629" ca="1" si="11927">IF(O629="",AQ629,AQ630)</f>
        <v>\\(\\quad \\displaystyle 2\\frac{2}{5} \\)</v>
      </c>
      <c r="AU629" s="114" t="s">
        <v>60</v>
      </c>
      <c r="AV629" s="115" t="s">
        <v>222</v>
      </c>
      <c r="AW629" s="115" t="str">
        <f t="shared" ref="AW629" ca="1" si="11928">AS629</f>
        <v>\\(\\quad \\displaystyle 5\\frac{1}{7}　÷　2\\frac{1}{7}　=　 \\)</v>
      </c>
      <c r="AX629" s="115" t="str">
        <f t="shared" ref="AX629" ca="1" si="11929">AT629</f>
        <v>\\(\\quad \\displaystyle 2\\frac{2}{5} \\)</v>
      </c>
      <c r="AY629" s="115" t="s">
        <v>62</v>
      </c>
      <c r="AZ629" s="116" t="str">
        <f t="shared" ref="AZ629" ca="1" si="11930">"INSERT INTO "&amp;AU629&amp;"(tangen,question,answer,editor,date,count) VALUES('"&amp;AV629&amp;"','"&amp;AW629&amp;"','"&amp;AX629&amp;"','"&amp;AY629&amp;"',NOW(),0);"</f>
        <v>INSERT INTO math(tangen,question,answer,editor,date,count) VALUES('m3900','\\(\\quad \\displaystyle 5\\frac{1}{7}　÷　2\\frac{1}{7}　=　 \\)','\\(\\quad \\displaystyle 2\\frac{2}{5} \\)','harazono',NOW(),0);</v>
      </c>
      <c r="BG629" s="128">
        <f t="shared" ref="BG629" ca="1" si="11931">RANDBETWEEN(2,6)</f>
        <v>5</v>
      </c>
      <c r="BH629" s="22">
        <f t="shared" ref="BH629" ca="1" si="11932">RANDBETWEEN(1,BH630-1)</f>
        <v>1</v>
      </c>
      <c r="BI629" s="120" t="s">
        <v>22</v>
      </c>
      <c r="BJ629" s="128">
        <f t="shared" ref="BJ629" ca="1" si="11933">RANDBETWEEN(1,BG629-1)</f>
        <v>2</v>
      </c>
      <c r="BK629" s="22">
        <f t="shared" ref="BK629" ca="1" si="11934">RANDBETWEEN(1,BK630-1)</f>
        <v>1</v>
      </c>
      <c r="BL629">
        <f t="shared" ref="BL629" ca="1" si="11935">(BH629+BG629*BH630)</f>
        <v>36</v>
      </c>
      <c r="BM629">
        <f t="shared" ref="BM629" ca="1" si="11936">BK629+BJ629*BK630</f>
        <v>15</v>
      </c>
      <c r="BN629" s="114">
        <f t="shared" ref="BN629" ca="1" si="11937">(BH629+BG629*BH630)/BH630</f>
        <v>5.1428571428571432</v>
      </c>
      <c r="BO629" s="114">
        <f t="shared" ref="BO629" ca="1" si="11938">(BK629+BJ629*BK630)/BK630</f>
        <v>2.1428571428571428</v>
      </c>
      <c r="BP629" s="114" t="s">
        <v>26</v>
      </c>
      <c r="BQ629" s="129">
        <f t="shared" ref="BQ629" ca="1" si="11939">IF(BN629&gt;BO629,BG629,BJ629)</f>
        <v>5</v>
      </c>
      <c r="BR629" s="57">
        <f t="shared" ref="BR629" ca="1" si="11940">IF(BN629&gt;BO629,BH629,BK629)</f>
        <v>1</v>
      </c>
      <c r="BS629" s="114" t="s">
        <v>27</v>
      </c>
      <c r="BT629" s="129">
        <f t="shared" ref="BT629" ca="1" si="11941">IF(BN629&lt;BO629,BG629,BJ629)</f>
        <v>2</v>
      </c>
      <c r="BU629" s="57">
        <f t="shared" ref="BU629" ca="1" si="11942">IF(BN629&lt;BO629,BH629,BK629)</f>
        <v>1</v>
      </c>
      <c r="BV629" s="27">
        <f t="shared" ref="BV629" ca="1" si="11943">IF(BN629&gt;BO629,BL629,BM629)</f>
        <v>36</v>
      </c>
      <c r="BW629" s="27">
        <f t="shared" ref="BW629" ca="1" si="11944">IF(BN629&lt;BO629,BL630,BM630)</f>
        <v>7</v>
      </c>
      <c r="BX629" s="58">
        <f t="shared" ca="1" si="11605"/>
        <v>252</v>
      </c>
      <c r="BY629" s="114" t="s">
        <v>26</v>
      </c>
      <c r="BZ629" s="114" t="str">
        <f t="shared" ref="BZ629" ca="1" si="11945">IF(BX629&lt;0,"-","")</f>
        <v/>
      </c>
      <c r="CA629" s="30">
        <f t="shared" ca="1" si="11607"/>
        <v>252</v>
      </c>
      <c r="CB629" s="24">
        <f t="shared" ref="CB629" ca="1" si="11946">CA629/GCD(CA629,CA630)</f>
        <v>12</v>
      </c>
      <c r="CD629" s="128">
        <f t="shared" ref="CD629" ca="1" si="11947">QUOTIENT(CB629,CB630)</f>
        <v>2</v>
      </c>
      <c r="CE629" s="57">
        <f t="shared" ref="CE629" ca="1" si="11948">MOD(CB629,CB630)</f>
        <v>2</v>
      </c>
      <c r="CF629" s="25"/>
      <c r="CG629"/>
      <c r="CH629" s="5"/>
      <c r="CK629" s="5"/>
    </row>
    <row r="630" spans="2:89" ht="32" customHeight="1" x14ac:dyDescent="0.55000000000000004">
      <c r="B630" s="61"/>
      <c r="C630" s="131"/>
      <c r="D630" s="114"/>
      <c r="E630" s="114"/>
      <c r="F630" s="59">
        <f t="shared" ca="1" si="11569"/>
        <v>7</v>
      </c>
      <c r="G630" s="114"/>
      <c r="H630" s="114"/>
      <c r="I630" s="59">
        <f t="shared" ca="1" si="11571"/>
        <v>7</v>
      </c>
      <c r="J630" s="26"/>
      <c r="K630" s="114"/>
      <c r="L630" s="27">
        <f t="shared" ca="1" si="11573"/>
        <v>5</v>
      </c>
      <c r="M630" s="118"/>
      <c r="N630" s="54"/>
      <c r="O630" s="118"/>
      <c r="P630" s="118"/>
      <c r="Q630" s="121"/>
      <c r="R630" s="114"/>
      <c r="S630" s="122"/>
      <c r="T630" s="114"/>
      <c r="U630" s="122"/>
      <c r="V630" s="114"/>
      <c r="W630" s="120"/>
      <c r="X630" s="56"/>
      <c r="Y630" s="121"/>
      <c r="Z630" s="114"/>
      <c r="AA630" s="122"/>
      <c r="AB630" s="114"/>
      <c r="AC630" s="122"/>
      <c r="AD630" s="114"/>
      <c r="AE630" s="27"/>
      <c r="AF630" s="114"/>
      <c r="AG630" t="s">
        <v>230</v>
      </c>
      <c r="AH630" t="s">
        <v>250</v>
      </c>
      <c r="AI630" s="1" t="str">
        <f t="shared" ref="AI630" ca="1" si="11949">IF(O629="","",O629)</f>
        <v/>
      </c>
      <c r="AK630" s="1"/>
      <c r="AM630" s="1"/>
      <c r="AO630" t="s">
        <v>230</v>
      </c>
      <c r="AP630" s="114"/>
      <c r="AQ630" t="str">
        <f t="shared" ca="1" si="10771"/>
        <v>\\(\\quad \\displaystyle  \\)</v>
      </c>
      <c r="AS630" s="114"/>
      <c r="AT630" s="114"/>
      <c r="AU630" s="114"/>
      <c r="AV630" s="114"/>
      <c r="AW630" s="114"/>
      <c r="AX630" s="114"/>
      <c r="AY630" s="114"/>
      <c r="AZ630" s="117"/>
      <c r="BG630" s="128"/>
      <c r="BH630" s="23">
        <f t="shared" ref="BH630" ca="1" si="11950">RANDBETWEEN(2,10)</f>
        <v>7</v>
      </c>
      <c r="BI630" s="120"/>
      <c r="BJ630" s="128"/>
      <c r="BK630" s="23">
        <f t="shared" ca="1" si="11661"/>
        <v>7</v>
      </c>
      <c r="BL630">
        <f t="shared" ref="BL630" ca="1" si="11951">BH630</f>
        <v>7</v>
      </c>
      <c r="BM630">
        <f t="shared" ref="BM630" ca="1" si="11952">BK630</f>
        <v>7</v>
      </c>
      <c r="BN630" s="114"/>
      <c r="BO630" s="114"/>
      <c r="BP630" s="114"/>
      <c r="BQ630" s="129"/>
      <c r="BR630" s="55">
        <f t="shared" ref="BR630" ca="1" si="11953">IF(BN629&gt;BO629,BH630,BK630)</f>
        <v>7</v>
      </c>
      <c r="BS630" s="114"/>
      <c r="BT630" s="129"/>
      <c r="BU630" s="55">
        <f t="shared" ref="BU630" ca="1" si="11954">IF(BN629&lt;BO629,BH630,BK630)</f>
        <v>7</v>
      </c>
      <c r="BV630" s="27">
        <f t="shared" ref="BV630" ca="1" si="11955">IF(BN629&gt;BO629,BL630,BM630)</f>
        <v>7</v>
      </c>
      <c r="BW630" s="27">
        <f t="shared" ref="BW630" ca="1" si="11956">IF(BN629&lt;BO629,BL629,BM629)</f>
        <v>15</v>
      </c>
      <c r="BX630" s="27">
        <f t="shared" ca="1" si="11605"/>
        <v>105</v>
      </c>
      <c r="BY630" s="114"/>
      <c r="BZ630" s="114"/>
      <c r="CA630">
        <f t="shared" ca="1" si="11607"/>
        <v>105</v>
      </c>
      <c r="CB630" s="25">
        <f t="shared" ref="CB630" ca="1" si="11957">CA630/GCD(CA629,CA630)</f>
        <v>5</v>
      </c>
      <c r="CD630" s="128"/>
      <c r="CE630" s="23">
        <f t="shared" ref="CE630" ca="1" si="11958">CB630</f>
        <v>5</v>
      </c>
      <c r="CF630" s="25"/>
      <c r="CG630"/>
      <c r="CH630" s="5"/>
      <c r="CK630" s="5"/>
    </row>
    <row r="631" spans="2:89" ht="32" customHeight="1" thickBot="1" x14ac:dyDescent="0.6">
      <c r="B631" s="61"/>
      <c r="C631" s="130" t="s">
        <v>221</v>
      </c>
      <c r="D631" s="114">
        <v>14</v>
      </c>
      <c r="E631" s="114">
        <f t="shared" ref="E631" ca="1" si="11959">BQ631</f>
        <v>2</v>
      </c>
      <c r="F631" s="60">
        <f t="shared" ca="1" si="11569"/>
        <v>1</v>
      </c>
      <c r="G631" s="114" t="s">
        <v>240</v>
      </c>
      <c r="H631" s="114">
        <f t="shared" ref="H631" ca="1" si="11960">BT631</f>
        <v>1</v>
      </c>
      <c r="I631" s="60">
        <f t="shared" ca="1" si="11571"/>
        <v>3</v>
      </c>
      <c r="J631" s="26"/>
      <c r="K631" s="114">
        <f t="shared" ref="K631" ca="1" si="11961">CD631</f>
        <v>1</v>
      </c>
      <c r="L631" s="58">
        <f t="shared" ca="1" si="11573"/>
        <v>12</v>
      </c>
      <c r="M631" s="118" t="str">
        <f t="shared" ref="M631" ca="1" si="11962">IF(L632=1,"=","")</f>
        <v/>
      </c>
      <c r="N631" s="54"/>
      <c r="O631" s="118" t="str">
        <f t="shared" ref="O631" ca="1" si="11963">IF(L631=0,K631,"")</f>
        <v/>
      </c>
      <c r="P631" s="118" t="s">
        <v>250</v>
      </c>
      <c r="Q631" s="121">
        <f t="shared" ref="Q631" ca="1" si="11964">IF(E631="","",E631)</f>
        <v>2</v>
      </c>
      <c r="R631" s="114" t="s">
        <v>249</v>
      </c>
      <c r="S631" s="122">
        <f t="shared" ref="S631" ca="1" si="11965">F631</f>
        <v>1</v>
      </c>
      <c r="T631" s="114" t="s">
        <v>216</v>
      </c>
      <c r="U631" s="122">
        <f t="shared" ref="U631" ca="1" si="11966">F632</f>
        <v>2</v>
      </c>
      <c r="V631" s="114" t="s">
        <v>217</v>
      </c>
      <c r="W631" s="120" t="str">
        <f t="shared" ref="W631" si="11967">G631</f>
        <v>　÷　</v>
      </c>
      <c r="X631" s="56"/>
      <c r="Y631" s="121">
        <f t="shared" ref="Y631" ca="1" si="11968">IF(H631="","",H631)</f>
        <v>1</v>
      </c>
      <c r="Z631" s="114" t="s">
        <v>249</v>
      </c>
      <c r="AA631" s="122">
        <f t="shared" ref="AA631" ca="1" si="11969">I631</f>
        <v>3</v>
      </c>
      <c r="AB631" s="114" t="s">
        <v>216</v>
      </c>
      <c r="AC631" s="122">
        <f t="shared" ref="AC631" ca="1" si="11970">I632</f>
        <v>10</v>
      </c>
      <c r="AD631" s="114" t="s">
        <v>217</v>
      </c>
      <c r="AE631" s="27"/>
      <c r="AF631" s="114" t="s">
        <v>233</v>
      </c>
      <c r="AG631" t="s">
        <v>230</v>
      </c>
      <c r="AH631" t="s">
        <v>250</v>
      </c>
      <c r="AI631" s="1">
        <f t="shared" ref="AI631" ca="1" si="11971">IF(K631="","",K631)</f>
        <v>1</v>
      </c>
      <c r="AJ631" t="s">
        <v>249</v>
      </c>
      <c r="AK631" s="1">
        <f t="shared" ref="AK631" ca="1" si="11972">L631</f>
        <v>12</v>
      </c>
      <c r="AL631" t="s">
        <v>216</v>
      </c>
      <c r="AM631" s="1">
        <f t="shared" ref="AM631" ca="1" si="11973">L632</f>
        <v>13</v>
      </c>
      <c r="AN631" t="s">
        <v>217</v>
      </c>
      <c r="AO631" t="s">
        <v>230</v>
      </c>
      <c r="AP631" s="114" t="str">
        <f t="shared" ca="1" si="11829"/>
        <v>\\(\\quad \\displaystyle 2\\frac{1}{2}　÷　1\\frac{3}{10}　=　 \\)</v>
      </c>
      <c r="AQ631" t="str">
        <f t="shared" ca="1" si="10771"/>
        <v>\\(\\quad \\displaystyle 1\\frac{12}{13} \\)</v>
      </c>
      <c r="AS631" s="114" t="str">
        <f t="shared" ref="AS631" ca="1" si="11974">AP631</f>
        <v>\\(\\quad \\displaystyle 2\\frac{1}{2}　÷　1\\frac{3}{10}　=　 \\)</v>
      </c>
      <c r="AT631" s="114" t="str">
        <f t="shared" ref="AT631" ca="1" si="11975">IF(O631="",AQ631,AQ632)</f>
        <v>\\(\\quad \\displaystyle 1\\frac{12}{13} \\)</v>
      </c>
      <c r="AU631" s="114" t="s">
        <v>60</v>
      </c>
      <c r="AV631" s="115" t="s">
        <v>222</v>
      </c>
      <c r="AW631" s="115" t="str">
        <f t="shared" ref="AW631" ca="1" si="11976">AS631</f>
        <v>\\(\\quad \\displaystyle 2\\frac{1}{2}　÷　1\\frac{3}{10}　=　 \\)</v>
      </c>
      <c r="AX631" s="115" t="str">
        <f t="shared" ref="AX631" ca="1" si="11977">AT631</f>
        <v>\\(\\quad \\displaystyle 1\\frac{12}{13} \\)</v>
      </c>
      <c r="AY631" s="115" t="s">
        <v>62</v>
      </c>
      <c r="AZ631" s="116" t="str">
        <f t="shared" ref="AZ631" ca="1" si="11978">"INSERT INTO "&amp;AU631&amp;"(tangen,question,answer,editor,date,count) VALUES('"&amp;AV631&amp;"','"&amp;AW631&amp;"','"&amp;AX631&amp;"','"&amp;AY631&amp;"',NOW(),0);"</f>
        <v>INSERT INTO math(tangen,question,answer,editor,date,count) VALUES('m3900','\\(\\quad \\displaystyle 2\\frac{1}{2}　÷　1\\frac{3}{10}　=　 \\)','\\(\\quad \\displaystyle 1\\frac{12}{13} \\)','harazono',NOW(),0);</v>
      </c>
      <c r="BG631" s="128">
        <f t="shared" ref="BG631" ca="1" si="11979">RANDBETWEEN(2,6)</f>
        <v>2</v>
      </c>
      <c r="BH631" s="22">
        <f t="shared" ref="BH631" ca="1" si="11980">RANDBETWEEN(1,BH632-1)</f>
        <v>1</v>
      </c>
      <c r="BI631" s="120" t="s">
        <v>22</v>
      </c>
      <c r="BJ631" s="128">
        <f t="shared" ref="BJ631" ca="1" si="11981">RANDBETWEEN(1,BG631-1)</f>
        <v>1</v>
      </c>
      <c r="BK631" s="22">
        <f t="shared" ref="BK631" ca="1" si="11982">RANDBETWEEN(1,BK632-1)</f>
        <v>3</v>
      </c>
      <c r="BL631">
        <f t="shared" ref="BL631" ca="1" si="11983">(BH631+BG631*BH632)</f>
        <v>5</v>
      </c>
      <c r="BM631">
        <f t="shared" ref="BM631" ca="1" si="11984">BK631+BJ631*BK632</f>
        <v>13</v>
      </c>
      <c r="BN631" s="114">
        <f t="shared" ref="BN631" ca="1" si="11985">(BH631+BG631*BH632)/BH632</f>
        <v>2.5</v>
      </c>
      <c r="BO631" s="114">
        <f t="shared" ref="BO631" ca="1" si="11986">(BK631+BJ631*BK632)/BK632</f>
        <v>1.3</v>
      </c>
      <c r="BP631" s="114" t="s">
        <v>26</v>
      </c>
      <c r="BQ631" s="129">
        <f t="shared" ref="BQ631" ca="1" si="11987">IF(BN631&gt;BO631,BG631,BJ631)</f>
        <v>2</v>
      </c>
      <c r="BR631" s="57">
        <f t="shared" ref="BR631" ca="1" si="11988">IF(BN631&gt;BO631,BH631,BK631)</f>
        <v>1</v>
      </c>
      <c r="BS631" s="114" t="s">
        <v>27</v>
      </c>
      <c r="BT631" s="129">
        <f t="shared" ref="BT631" ca="1" si="11989">IF(BN631&lt;BO631,BG631,BJ631)</f>
        <v>1</v>
      </c>
      <c r="BU631" s="57">
        <f t="shared" ref="BU631" ca="1" si="11990">IF(BN631&lt;BO631,BH631,BK631)</f>
        <v>3</v>
      </c>
      <c r="BV631" s="27">
        <f t="shared" ref="BV631" ca="1" si="11991">IF(BN631&gt;BO631,BL631,BM631)</f>
        <v>5</v>
      </c>
      <c r="BW631" s="27">
        <f t="shared" ref="BW631" ca="1" si="11992">IF(BN631&lt;BO631,BL632,BM632)</f>
        <v>10</v>
      </c>
      <c r="BX631" s="58">
        <f t="shared" ca="1" si="11605"/>
        <v>50</v>
      </c>
      <c r="BY631" s="114" t="s">
        <v>26</v>
      </c>
      <c r="BZ631" s="114" t="str">
        <f t="shared" ref="BZ631" ca="1" si="11993">IF(BX631&lt;0,"-","")</f>
        <v/>
      </c>
      <c r="CA631" s="30">
        <f t="shared" ca="1" si="11607"/>
        <v>50</v>
      </c>
      <c r="CB631" s="24">
        <f t="shared" ref="CB631" ca="1" si="11994">CA631/GCD(CA631,CA632)</f>
        <v>25</v>
      </c>
      <c r="CD631" s="128">
        <f t="shared" ref="CD631" ca="1" si="11995">QUOTIENT(CB631,CB632)</f>
        <v>1</v>
      </c>
      <c r="CE631" s="57">
        <f t="shared" ref="CE631" ca="1" si="11996">MOD(CB631,CB632)</f>
        <v>12</v>
      </c>
      <c r="CF631" s="25"/>
      <c r="CG631"/>
      <c r="CH631" s="5"/>
      <c r="CK631" s="5"/>
    </row>
    <row r="632" spans="2:89" ht="32" customHeight="1" x14ac:dyDescent="0.55000000000000004">
      <c r="B632" s="61"/>
      <c r="C632" s="131"/>
      <c r="D632" s="114"/>
      <c r="E632" s="114"/>
      <c r="F632" s="59">
        <f t="shared" ca="1" si="11569"/>
        <v>2</v>
      </c>
      <c r="G632" s="114"/>
      <c r="H632" s="114"/>
      <c r="I632" s="59">
        <f t="shared" ca="1" si="11571"/>
        <v>10</v>
      </c>
      <c r="J632" s="26"/>
      <c r="K632" s="114"/>
      <c r="L632" s="27">
        <f t="shared" ca="1" si="11573"/>
        <v>13</v>
      </c>
      <c r="M632" s="118"/>
      <c r="N632" s="54"/>
      <c r="O632" s="118"/>
      <c r="P632" s="118"/>
      <c r="Q632" s="121"/>
      <c r="R632" s="114"/>
      <c r="S632" s="122"/>
      <c r="T632" s="114"/>
      <c r="U632" s="122"/>
      <c r="V632" s="114"/>
      <c r="W632" s="120"/>
      <c r="X632" s="56"/>
      <c r="Y632" s="121"/>
      <c r="Z632" s="114"/>
      <c r="AA632" s="122"/>
      <c r="AB632" s="114"/>
      <c r="AC632" s="122"/>
      <c r="AD632" s="114"/>
      <c r="AE632" s="27"/>
      <c r="AF632" s="114"/>
      <c r="AG632" t="s">
        <v>230</v>
      </c>
      <c r="AH632" t="s">
        <v>250</v>
      </c>
      <c r="AI632" s="1" t="str">
        <f t="shared" ref="AI632" ca="1" si="11997">IF(O631="","",O631)</f>
        <v/>
      </c>
      <c r="AK632" s="1"/>
      <c r="AM632" s="1"/>
      <c r="AO632" t="s">
        <v>230</v>
      </c>
      <c r="AP632" s="114"/>
      <c r="AQ632" t="str">
        <f t="shared" ca="1" si="10771"/>
        <v>\\(\\quad \\displaystyle  \\)</v>
      </c>
      <c r="AS632" s="114"/>
      <c r="AT632" s="114"/>
      <c r="AU632" s="114"/>
      <c r="AV632" s="114"/>
      <c r="AW632" s="114"/>
      <c r="AX632" s="114"/>
      <c r="AY632" s="114"/>
      <c r="AZ632" s="117"/>
      <c r="BG632" s="128"/>
      <c r="BH632" s="23">
        <f t="shared" ref="BH632" ca="1" si="11998">RANDBETWEEN(2,10)</f>
        <v>2</v>
      </c>
      <c r="BI632" s="120"/>
      <c r="BJ632" s="128"/>
      <c r="BK632" s="23">
        <f t="shared" ca="1" si="11661"/>
        <v>10</v>
      </c>
      <c r="BL632">
        <f t="shared" ref="BL632" ca="1" si="11999">BH632</f>
        <v>2</v>
      </c>
      <c r="BM632">
        <f t="shared" ref="BM632" ca="1" si="12000">BK632</f>
        <v>10</v>
      </c>
      <c r="BN632" s="114"/>
      <c r="BO632" s="114"/>
      <c r="BP632" s="114"/>
      <c r="BQ632" s="129"/>
      <c r="BR632" s="55">
        <f t="shared" ref="BR632" ca="1" si="12001">IF(BN631&gt;BO631,BH632,BK632)</f>
        <v>2</v>
      </c>
      <c r="BS632" s="114"/>
      <c r="BT632" s="129"/>
      <c r="BU632" s="55">
        <f t="shared" ref="BU632" ca="1" si="12002">IF(BN631&lt;BO631,BH632,BK632)</f>
        <v>10</v>
      </c>
      <c r="BV632" s="27">
        <f t="shared" ref="BV632" ca="1" si="12003">IF(BN631&gt;BO631,BL632,BM632)</f>
        <v>2</v>
      </c>
      <c r="BW632" s="27">
        <f t="shared" ref="BW632" ca="1" si="12004">IF(BN631&lt;BO631,BL631,BM631)</f>
        <v>13</v>
      </c>
      <c r="BX632" s="27">
        <f t="shared" ca="1" si="11605"/>
        <v>26</v>
      </c>
      <c r="BY632" s="114"/>
      <c r="BZ632" s="114"/>
      <c r="CA632">
        <f t="shared" ca="1" si="11607"/>
        <v>26</v>
      </c>
      <c r="CB632" s="25">
        <f t="shared" ref="CB632" ca="1" si="12005">CA632/GCD(CA631,CA632)</f>
        <v>13</v>
      </c>
      <c r="CD632" s="128"/>
      <c r="CE632" s="23">
        <f t="shared" ref="CE632" ca="1" si="12006">CB632</f>
        <v>13</v>
      </c>
      <c r="CF632" s="25"/>
      <c r="CG632"/>
      <c r="CH632" s="5"/>
      <c r="CK632" s="5"/>
    </row>
    <row r="633" spans="2:89" ht="32" customHeight="1" thickBot="1" x14ac:dyDescent="0.6">
      <c r="B633" s="61"/>
      <c r="C633" s="130" t="s">
        <v>221</v>
      </c>
      <c r="D633" s="114">
        <v>15</v>
      </c>
      <c r="E633" s="114">
        <f t="shared" ref="E633" ca="1" si="12007">BQ633</f>
        <v>3</v>
      </c>
      <c r="F633" s="60">
        <f t="shared" ca="1" si="11569"/>
        <v>1</v>
      </c>
      <c r="G633" s="114" t="s">
        <v>240</v>
      </c>
      <c r="H633" s="114">
        <f t="shared" ref="H633" ca="1" si="12008">BT633</f>
        <v>1</v>
      </c>
      <c r="I633" s="60">
        <f t="shared" ca="1" si="11571"/>
        <v>1</v>
      </c>
      <c r="J633" s="26"/>
      <c r="K633" s="114">
        <f t="shared" ref="K633" ca="1" si="12009">CD633</f>
        <v>2</v>
      </c>
      <c r="L633" s="58">
        <f t="shared" ca="1" si="11573"/>
        <v>1</v>
      </c>
      <c r="M633" s="118" t="str">
        <f t="shared" ref="M633" ca="1" si="12010">IF(L634=1,"=","")</f>
        <v/>
      </c>
      <c r="N633" s="54"/>
      <c r="O633" s="118" t="str">
        <f t="shared" ref="O633" ca="1" si="12011">IF(L633=0,K633,"")</f>
        <v/>
      </c>
      <c r="P633" s="118" t="s">
        <v>250</v>
      </c>
      <c r="Q633" s="121">
        <f t="shared" ref="Q633" ca="1" si="12012">IF(E633="","",E633)</f>
        <v>3</v>
      </c>
      <c r="R633" s="114" t="s">
        <v>249</v>
      </c>
      <c r="S633" s="122">
        <f t="shared" ref="S633" ca="1" si="12013">F633</f>
        <v>1</v>
      </c>
      <c r="T633" s="114" t="s">
        <v>216</v>
      </c>
      <c r="U633" s="122">
        <f t="shared" ref="U633" ca="1" si="12014">F634</f>
        <v>2</v>
      </c>
      <c r="V633" s="114" t="s">
        <v>217</v>
      </c>
      <c r="W633" s="120" t="str">
        <f t="shared" ref="W633" si="12015">G633</f>
        <v>　÷　</v>
      </c>
      <c r="X633" s="56"/>
      <c r="Y633" s="121">
        <f t="shared" ref="Y633" ca="1" si="12016">IF(H633="","",H633)</f>
        <v>1</v>
      </c>
      <c r="Z633" s="114" t="s">
        <v>249</v>
      </c>
      <c r="AA633" s="122">
        <f t="shared" ref="AA633" ca="1" si="12017">I633</f>
        <v>1</v>
      </c>
      <c r="AB633" s="114" t="s">
        <v>216</v>
      </c>
      <c r="AC633" s="122">
        <f t="shared" ref="AC633" ca="1" si="12018">I634</f>
        <v>2</v>
      </c>
      <c r="AD633" s="114" t="s">
        <v>217</v>
      </c>
      <c r="AE633" s="27"/>
      <c r="AF633" s="114" t="s">
        <v>233</v>
      </c>
      <c r="AG633" t="s">
        <v>230</v>
      </c>
      <c r="AH633" t="s">
        <v>250</v>
      </c>
      <c r="AI633" s="1">
        <f t="shared" ref="AI633" ca="1" si="12019">IF(K633="","",K633)</f>
        <v>2</v>
      </c>
      <c r="AJ633" t="s">
        <v>249</v>
      </c>
      <c r="AK633" s="1">
        <f t="shared" ref="AK633" ca="1" si="12020">L633</f>
        <v>1</v>
      </c>
      <c r="AL633" t="s">
        <v>216</v>
      </c>
      <c r="AM633" s="1">
        <f t="shared" ref="AM633" ca="1" si="12021">L634</f>
        <v>3</v>
      </c>
      <c r="AN633" t="s">
        <v>217</v>
      </c>
      <c r="AO633" t="s">
        <v>230</v>
      </c>
      <c r="AP633" s="114" t="str">
        <f t="shared" ca="1" si="11829"/>
        <v>\\(\\quad \\displaystyle 3\\frac{1}{2}　÷　1\\frac{1}{2}　=　 \\)</v>
      </c>
      <c r="AQ633" t="str">
        <f t="shared" ca="1" si="10771"/>
        <v>\\(\\quad \\displaystyle 2\\frac{1}{3} \\)</v>
      </c>
      <c r="AS633" s="114" t="str">
        <f t="shared" ref="AS633" ca="1" si="12022">AP633</f>
        <v>\\(\\quad \\displaystyle 3\\frac{1}{2}　÷　1\\frac{1}{2}　=　 \\)</v>
      </c>
      <c r="AT633" s="114" t="str">
        <f t="shared" ref="AT633" ca="1" si="12023">IF(O633="",AQ633,AQ634)</f>
        <v>\\(\\quad \\displaystyle 2\\frac{1}{3} \\)</v>
      </c>
      <c r="AU633" s="114" t="s">
        <v>60</v>
      </c>
      <c r="AV633" s="115" t="s">
        <v>222</v>
      </c>
      <c r="AW633" s="115" t="str">
        <f t="shared" ref="AW633" ca="1" si="12024">AS633</f>
        <v>\\(\\quad \\displaystyle 3\\frac{1}{2}　÷　1\\frac{1}{2}　=　 \\)</v>
      </c>
      <c r="AX633" s="115" t="str">
        <f t="shared" ref="AX633" ca="1" si="12025">AT633</f>
        <v>\\(\\quad \\displaystyle 2\\frac{1}{3} \\)</v>
      </c>
      <c r="AY633" s="115" t="s">
        <v>62</v>
      </c>
      <c r="AZ633" s="116" t="str">
        <f t="shared" ref="AZ633" ca="1" si="12026">"INSERT INTO "&amp;AU633&amp;"(tangen,question,answer,editor,date,count) VALUES('"&amp;AV633&amp;"','"&amp;AW633&amp;"','"&amp;AX633&amp;"','"&amp;AY633&amp;"',NOW(),0);"</f>
        <v>INSERT INTO math(tangen,question,answer,editor,date,count) VALUES('m3900','\\(\\quad \\displaystyle 3\\frac{1}{2}　÷　1\\frac{1}{2}　=　 \\)','\\(\\quad \\displaystyle 2\\frac{1}{3} \\)','harazono',NOW(),0);</v>
      </c>
      <c r="BG633" s="128">
        <f t="shared" ref="BG633" ca="1" si="12027">RANDBETWEEN(2,6)</f>
        <v>3</v>
      </c>
      <c r="BH633" s="22">
        <f t="shared" ref="BH633" ca="1" si="12028">RANDBETWEEN(1,BH634-1)</f>
        <v>1</v>
      </c>
      <c r="BI633" s="120" t="s">
        <v>22</v>
      </c>
      <c r="BJ633" s="128">
        <f t="shared" ref="BJ633" ca="1" si="12029">RANDBETWEEN(1,BG633-1)</f>
        <v>1</v>
      </c>
      <c r="BK633" s="22">
        <f t="shared" ref="BK633" ca="1" si="12030">RANDBETWEEN(1,BK634-1)</f>
        <v>1</v>
      </c>
      <c r="BL633">
        <f t="shared" ref="BL633" ca="1" si="12031">(BH633+BG633*BH634)</f>
        <v>7</v>
      </c>
      <c r="BM633">
        <f t="shared" ref="BM633" ca="1" si="12032">BK633+BJ633*BK634</f>
        <v>3</v>
      </c>
      <c r="BN633" s="114">
        <f t="shared" ref="BN633" ca="1" si="12033">(BH633+BG633*BH634)/BH634</f>
        <v>3.5</v>
      </c>
      <c r="BO633" s="114">
        <f t="shared" ref="BO633" ca="1" si="12034">(BK633+BJ633*BK634)/BK634</f>
        <v>1.5</v>
      </c>
      <c r="BP633" s="114" t="s">
        <v>26</v>
      </c>
      <c r="BQ633" s="129">
        <f t="shared" ref="BQ633" ca="1" si="12035">IF(BN633&gt;BO633,BG633,BJ633)</f>
        <v>3</v>
      </c>
      <c r="BR633" s="57">
        <f t="shared" ref="BR633" ca="1" si="12036">IF(BN633&gt;BO633,BH633,BK633)</f>
        <v>1</v>
      </c>
      <c r="BS633" s="114" t="s">
        <v>27</v>
      </c>
      <c r="BT633" s="129">
        <f t="shared" ref="BT633" ca="1" si="12037">IF(BN633&lt;BO633,BG633,BJ633)</f>
        <v>1</v>
      </c>
      <c r="BU633" s="57">
        <f t="shared" ref="BU633" ca="1" si="12038">IF(BN633&lt;BO633,BH633,BK633)</f>
        <v>1</v>
      </c>
      <c r="BV633" s="27">
        <f t="shared" ref="BV633" ca="1" si="12039">IF(BN633&gt;BO633,BL633,BM633)</f>
        <v>7</v>
      </c>
      <c r="BW633" s="27">
        <f t="shared" ref="BW633" ca="1" si="12040">IF(BN633&lt;BO633,BL634,BM634)</f>
        <v>2</v>
      </c>
      <c r="BX633" s="58">
        <f t="shared" ca="1" si="11605"/>
        <v>14</v>
      </c>
      <c r="BY633" s="114" t="s">
        <v>26</v>
      </c>
      <c r="BZ633" s="114" t="str">
        <f t="shared" ref="BZ633" ca="1" si="12041">IF(BX633&lt;0,"-","")</f>
        <v/>
      </c>
      <c r="CA633" s="30">
        <f t="shared" ca="1" si="11607"/>
        <v>14</v>
      </c>
      <c r="CB633" s="24">
        <f t="shared" ref="CB633" ca="1" si="12042">CA633/GCD(CA633,CA634)</f>
        <v>7</v>
      </c>
      <c r="CD633" s="128">
        <f t="shared" ref="CD633" ca="1" si="12043">QUOTIENT(CB633,CB634)</f>
        <v>2</v>
      </c>
      <c r="CE633" s="57">
        <f t="shared" ref="CE633" ca="1" si="12044">MOD(CB633,CB634)</f>
        <v>1</v>
      </c>
      <c r="CF633" s="25"/>
      <c r="CG633"/>
      <c r="CH633" s="5"/>
      <c r="CK633" s="5"/>
    </row>
    <row r="634" spans="2:89" ht="32" customHeight="1" x14ac:dyDescent="0.55000000000000004">
      <c r="B634" s="61"/>
      <c r="C634" s="131"/>
      <c r="D634" s="114"/>
      <c r="E634" s="114"/>
      <c r="F634" s="59">
        <f t="shared" ca="1" si="11569"/>
        <v>2</v>
      </c>
      <c r="G634" s="114"/>
      <c r="H634" s="114"/>
      <c r="I634" s="59">
        <f t="shared" ca="1" si="11571"/>
        <v>2</v>
      </c>
      <c r="J634" s="26"/>
      <c r="K634" s="114"/>
      <c r="L634" s="27">
        <f t="shared" ca="1" si="11573"/>
        <v>3</v>
      </c>
      <c r="M634" s="118"/>
      <c r="N634" s="54"/>
      <c r="O634" s="118"/>
      <c r="P634" s="118"/>
      <c r="Q634" s="121"/>
      <c r="R634" s="114"/>
      <c r="S634" s="122"/>
      <c r="T634" s="114"/>
      <c r="U634" s="122"/>
      <c r="V634" s="114"/>
      <c r="W634" s="120"/>
      <c r="X634" s="56"/>
      <c r="Y634" s="121"/>
      <c r="Z634" s="114"/>
      <c r="AA634" s="122"/>
      <c r="AB634" s="114"/>
      <c r="AC634" s="122"/>
      <c r="AD634" s="114"/>
      <c r="AE634" s="27"/>
      <c r="AF634" s="114"/>
      <c r="AG634" t="s">
        <v>230</v>
      </c>
      <c r="AH634" t="s">
        <v>250</v>
      </c>
      <c r="AI634" s="1" t="str">
        <f t="shared" ref="AI634" ca="1" si="12045">IF(O633="","",O633)</f>
        <v/>
      </c>
      <c r="AK634" s="1"/>
      <c r="AM634" s="1"/>
      <c r="AO634" t="s">
        <v>230</v>
      </c>
      <c r="AP634" s="114"/>
      <c r="AQ634" t="str">
        <f t="shared" ca="1" si="10771"/>
        <v>\\(\\quad \\displaystyle  \\)</v>
      </c>
      <c r="AS634" s="114"/>
      <c r="AT634" s="114"/>
      <c r="AU634" s="114"/>
      <c r="AV634" s="114"/>
      <c r="AW634" s="114"/>
      <c r="AX634" s="114"/>
      <c r="AY634" s="114"/>
      <c r="AZ634" s="117"/>
      <c r="BG634" s="128"/>
      <c r="BH634" s="23">
        <f t="shared" ref="BH634" ca="1" si="12046">RANDBETWEEN(2,10)</f>
        <v>2</v>
      </c>
      <c r="BI634" s="120"/>
      <c r="BJ634" s="128"/>
      <c r="BK634" s="23">
        <f t="shared" ca="1" si="11661"/>
        <v>2</v>
      </c>
      <c r="BL634">
        <f t="shared" ref="BL634" ca="1" si="12047">BH634</f>
        <v>2</v>
      </c>
      <c r="BM634">
        <f t="shared" ref="BM634" ca="1" si="12048">BK634</f>
        <v>2</v>
      </c>
      <c r="BN634" s="114"/>
      <c r="BO634" s="114"/>
      <c r="BP634" s="114"/>
      <c r="BQ634" s="129"/>
      <c r="BR634" s="55">
        <f t="shared" ref="BR634" ca="1" si="12049">IF(BN633&gt;BO633,BH634,BK634)</f>
        <v>2</v>
      </c>
      <c r="BS634" s="114"/>
      <c r="BT634" s="129"/>
      <c r="BU634" s="55">
        <f t="shared" ref="BU634" ca="1" si="12050">IF(BN633&lt;BO633,BH634,BK634)</f>
        <v>2</v>
      </c>
      <c r="BV634" s="27">
        <f t="shared" ref="BV634" ca="1" si="12051">IF(BN633&gt;BO633,BL634,BM634)</f>
        <v>2</v>
      </c>
      <c r="BW634" s="27">
        <f t="shared" ref="BW634" ca="1" si="12052">IF(BN633&lt;BO633,BL633,BM633)</f>
        <v>3</v>
      </c>
      <c r="BX634" s="27">
        <f t="shared" ca="1" si="11605"/>
        <v>6</v>
      </c>
      <c r="BY634" s="114"/>
      <c r="BZ634" s="114"/>
      <c r="CA634">
        <f t="shared" ca="1" si="11607"/>
        <v>6</v>
      </c>
      <c r="CB634" s="25">
        <f t="shared" ref="CB634" ca="1" si="12053">CA634/GCD(CA633,CA634)</f>
        <v>3</v>
      </c>
      <c r="CD634" s="128"/>
      <c r="CE634" s="23">
        <f t="shared" ref="CE634" ca="1" si="12054">CB634</f>
        <v>3</v>
      </c>
      <c r="CF634" s="25"/>
      <c r="CG634"/>
      <c r="CH634" s="5"/>
      <c r="CK634" s="5"/>
    </row>
    <row r="635" spans="2:89" ht="32" customHeight="1" thickBot="1" x14ac:dyDescent="0.6">
      <c r="B635" s="61"/>
      <c r="C635" s="130" t="s">
        <v>221</v>
      </c>
      <c r="D635" s="114">
        <v>16</v>
      </c>
      <c r="E635" s="114">
        <f t="shared" ref="E635" ca="1" si="12055">BQ635</f>
        <v>4</v>
      </c>
      <c r="F635" s="60">
        <f t="shared" ca="1" si="11569"/>
        <v>3</v>
      </c>
      <c r="G635" s="114" t="s">
        <v>240</v>
      </c>
      <c r="H635" s="114">
        <f t="shared" ref="H635" ca="1" si="12056">BT635</f>
        <v>1</v>
      </c>
      <c r="I635" s="60">
        <f t="shared" ca="1" si="11571"/>
        <v>8</v>
      </c>
      <c r="J635" s="26"/>
      <c r="K635" s="114">
        <f t="shared" ref="K635" ca="1" si="12057">CD635</f>
        <v>2</v>
      </c>
      <c r="L635" s="58">
        <f t="shared" ca="1" si="11573"/>
        <v>35</v>
      </c>
      <c r="M635" s="118" t="str">
        <f t="shared" ref="M635" ca="1" si="12058">IF(L636=1,"=","")</f>
        <v/>
      </c>
      <c r="N635" s="54"/>
      <c r="O635" s="118" t="str">
        <f t="shared" ref="O635" ca="1" si="12059">IF(L635=0,K635,"")</f>
        <v/>
      </c>
      <c r="P635" s="118" t="s">
        <v>250</v>
      </c>
      <c r="Q635" s="121">
        <f t="shared" ref="Q635" ca="1" si="12060">IF(E635="","",E635)</f>
        <v>4</v>
      </c>
      <c r="R635" s="114" t="s">
        <v>249</v>
      </c>
      <c r="S635" s="122">
        <f t="shared" ref="S635" ca="1" si="12061">F635</f>
        <v>3</v>
      </c>
      <c r="T635" s="114" t="s">
        <v>216</v>
      </c>
      <c r="U635" s="122">
        <f t="shared" ref="U635" ca="1" si="12062">F636</f>
        <v>4</v>
      </c>
      <c r="V635" s="114" t="s">
        <v>217</v>
      </c>
      <c r="W635" s="120" t="str">
        <f t="shared" ref="W635" si="12063">G635</f>
        <v>　÷　</v>
      </c>
      <c r="X635" s="56"/>
      <c r="Y635" s="121">
        <f t="shared" ref="Y635" ca="1" si="12064">IF(H635="","",H635)</f>
        <v>1</v>
      </c>
      <c r="Z635" s="114" t="s">
        <v>249</v>
      </c>
      <c r="AA635" s="122">
        <f t="shared" ref="AA635" ca="1" si="12065">I635</f>
        <v>8</v>
      </c>
      <c r="AB635" s="114" t="s">
        <v>216</v>
      </c>
      <c r="AC635" s="122">
        <f t="shared" ref="AC635" ca="1" si="12066">I636</f>
        <v>9</v>
      </c>
      <c r="AD635" s="114" t="s">
        <v>217</v>
      </c>
      <c r="AE635" s="27"/>
      <c r="AF635" s="114" t="s">
        <v>233</v>
      </c>
      <c r="AG635" t="s">
        <v>230</v>
      </c>
      <c r="AH635" t="s">
        <v>250</v>
      </c>
      <c r="AI635" s="1">
        <f t="shared" ref="AI635" ca="1" si="12067">IF(K635="","",K635)</f>
        <v>2</v>
      </c>
      <c r="AJ635" t="s">
        <v>249</v>
      </c>
      <c r="AK635" s="1">
        <f t="shared" ref="AK635" ca="1" si="12068">L635</f>
        <v>35</v>
      </c>
      <c r="AL635" t="s">
        <v>216</v>
      </c>
      <c r="AM635" s="1">
        <f t="shared" ref="AM635" ca="1" si="12069">L636</f>
        <v>68</v>
      </c>
      <c r="AN635" t="s">
        <v>217</v>
      </c>
      <c r="AO635" t="s">
        <v>230</v>
      </c>
      <c r="AP635" s="114" t="str">
        <f t="shared" ca="1" si="11829"/>
        <v>\\(\\quad \\displaystyle 4\\frac{3}{4}　÷　1\\frac{8}{9}　=　 \\)</v>
      </c>
      <c r="AQ635" t="str">
        <f t="shared" ca="1" si="10771"/>
        <v>\\(\\quad \\displaystyle 2\\frac{35}{68} \\)</v>
      </c>
      <c r="AS635" s="114" t="str">
        <f t="shared" ref="AS635" ca="1" si="12070">AP635</f>
        <v>\\(\\quad \\displaystyle 4\\frac{3}{4}　÷　1\\frac{8}{9}　=　 \\)</v>
      </c>
      <c r="AT635" s="114" t="str">
        <f t="shared" ref="AT635" ca="1" si="12071">IF(O635="",AQ635,AQ636)</f>
        <v>\\(\\quad \\displaystyle 2\\frac{35}{68} \\)</v>
      </c>
      <c r="AU635" s="114" t="s">
        <v>60</v>
      </c>
      <c r="AV635" s="115" t="s">
        <v>222</v>
      </c>
      <c r="AW635" s="115" t="str">
        <f t="shared" ref="AW635" ca="1" si="12072">AS635</f>
        <v>\\(\\quad \\displaystyle 4\\frac{3}{4}　÷　1\\frac{8}{9}　=　 \\)</v>
      </c>
      <c r="AX635" s="115" t="str">
        <f t="shared" ref="AX635" ca="1" si="12073">AT635</f>
        <v>\\(\\quad \\displaystyle 2\\frac{35}{68} \\)</v>
      </c>
      <c r="AY635" s="115" t="s">
        <v>62</v>
      </c>
      <c r="AZ635" s="116" t="str">
        <f t="shared" ref="AZ635" ca="1" si="12074">"INSERT INTO "&amp;AU635&amp;"(tangen,question,answer,editor,date,count) VALUES('"&amp;AV635&amp;"','"&amp;AW635&amp;"','"&amp;AX635&amp;"','"&amp;AY635&amp;"',NOW(),0);"</f>
        <v>INSERT INTO math(tangen,question,answer,editor,date,count) VALUES('m3900','\\(\\quad \\displaystyle 4\\frac{3}{4}　÷　1\\frac{8}{9}　=　 \\)','\\(\\quad \\displaystyle 2\\frac{35}{68} \\)','harazono',NOW(),0);</v>
      </c>
      <c r="BG635" s="128">
        <f t="shared" ref="BG635" ca="1" si="12075">RANDBETWEEN(2,6)</f>
        <v>4</v>
      </c>
      <c r="BH635" s="22">
        <f t="shared" ref="BH635" ca="1" si="12076">RANDBETWEEN(1,BH636-1)</f>
        <v>3</v>
      </c>
      <c r="BI635" s="120" t="s">
        <v>22</v>
      </c>
      <c r="BJ635" s="128">
        <f t="shared" ref="BJ635" ca="1" si="12077">RANDBETWEEN(1,BG635-1)</f>
        <v>1</v>
      </c>
      <c r="BK635" s="22">
        <f t="shared" ref="BK635" ca="1" si="12078">RANDBETWEEN(1,BK636-1)</f>
        <v>8</v>
      </c>
      <c r="BL635">
        <f t="shared" ref="BL635" ca="1" si="12079">(BH635+BG635*BH636)</f>
        <v>19</v>
      </c>
      <c r="BM635">
        <f t="shared" ref="BM635" ca="1" si="12080">BK635+BJ635*BK636</f>
        <v>17</v>
      </c>
      <c r="BN635" s="114">
        <f t="shared" ref="BN635" ca="1" si="12081">(BH635+BG635*BH636)/BH636</f>
        <v>4.75</v>
      </c>
      <c r="BO635" s="114">
        <f t="shared" ref="BO635" ca="1" si="12082">(BK635+BJ635*BK636)/BK636</f>
        <v>1.8888888888888888</v>
      </c>
      <c r="BP635" s="114" t="s">
        <v>26</v>
      </c>
      <c r="BQ635" s="129">
        <f t="shared" ref="BQ635" ca="1" si="12083">IF(BN635&gt;BO635,BG635,BJ635)</f>
        <v>4</v>
      </c>
      <c r="BR635" s="57">
        <f t="shared" ref="BR635" ca="1" si="12084">IF(BN635&gt;BO635,BH635,BK635)</f>
        <v>3</v>
      </c>
      <c r="BS635" s="114" t="s">
        <v>27</v>
      </c>
      <c r="BT635" s="129">
        <f t="shared" ref="BT635" ca="1" si="12085">IF(BN635&lt;BO635,BG635,BJ635)</f>
        <v>1</v>
      </c>
      <c r="BU635" s="57">
        <f t="shared" ref="BU635" ca="1" si="12086">IF(BN635&lt;BO635,BH635,BK635)</f>
        <v>8</v>
      </c>
      <c r="BV635" s="27">
        <f t="shared" ref="BV635" ca="1" si="12087">IF(BN635&gt;BO635,BL635,BM635)</f>
        <v>19</v>
      </c>
      <c r="BW635" s="27">
        <f t="shared" ref="BW635" ca="1" si="12088">IF(BN635&lt;BO635,BL636,BM636)</f>
        <v>9</v>
      </c>
      <c r="BX635" s="58">
        <f t="shared" ca="1" si="11605"/>
        <v>171</v>
      </c>
      <c r="BY635" s="114" t="s">
        <v>26</v>
      </c>
      <c r="BZ635" s="114" t="str">
        <f t="shared" ref="BZ635" ca="1" si="12089">IF(BX635&lt;0,"-","")</f>
        <v/>
      </c>
      <c r="CA635" s="30">
        <f t="shared" ca="1" si="11607"/>
        <v>171</v>
      </c>
      <c r="CB635" s="24">
        <f t="shared" ref="CB635" ca="1" si="12090">CA635/GCD(CA635,CA636)</f>
        <v>171</v>
      </c>
      <c r="CD635" s="128">
        <f t="shared" ref="CD635" ca="1" si="12091">QUOTIENT(CB635,CB636)</f>
        <v>2</v>
      </c>
      <c r="CE635" s="57">
        <f t="shared" ref="CE635" ca="1" si="12092">MOD(CB635,CB636)</f>
        <v>35</v>
      </c>
      <c r="CF635" s="25"/>
      <c r="CG635"/>
      <c r="CH635" s="5"/>
      <c r="CK635" s="5"/>
    </row>
    <row r="636" spans="2:89" ht="32" customHeight="1" x14ac:dyDescent="0.55000000000000004">
      <c r="B636" s="61"/>
      <c r="C636" s="131"/>
      <c r="D636" s="114"/>
      <c r="E636" s="114"/>
      <c r="F636" s="59">
        <f t="shared" ca="1" si="11569"/>
        <v>4</v>
      </c>
      <c r="G636" s="114"/>
      <c r="H636" s="114"/>
      <c r="I636" s="59">
        <f t="shared" ca="1" si="11571"/>
        <v>9</v>
      </c>
      <c r="J636" s="26"/>
      <c r="K636" s="114"/>
      <c r="L636" s="27">
        <f t="shared" ca="1" si="11573"/>
        <v>68</v>
      </c>
      <c r="M636" s="118"/>
      <c r="N636" s="54"/>
      <c r="O636" s="118"/>
      <c r="P636" s="118"/>
      <c r="Q636" s="121"/>
      <c r="R636" s="114"/>
      <c r="S636" s="122"/>
      <c r="T636" s="114"/>
      <c r="U636" s="122"/>
      <c r="V636" s="114"/>
      <c r="W636" s="120"/>
      <c r="X636" s="56"/>
      <c r="Y636" s="121"/>
      <c r="Z636" s="114"/>
      <c r="AA636" s="122"/>
      <c r="AB636" s="114"/>
      <c r="AC636" s="122"/>
      <c r="AD636" s="114"/>
      <c r="AE636" s="27"/>
      <c r="AF636" s="114"/>
      <c r="AG636" t="s">
        <v>230</v>
      </c>
      <c r="AH636" t="s">
        <v>250</v>
      </c>
      <c r="AI636" s="1" t="str">
        <f t="shared" ref="AI636" ca="1" si="12093">IF(O635="","",O635)</f>
        <v/>
      </c>
      <c r="AK636" s="1"/>
      <c r="AM636" s="1"/>
      <c r="AO636" t="s">
        <v>230</v>
      </c>
      <c r="AP636" s="114"/>
      <c r="AQ636" t="str">
        <f t="shared" ca="1" si="10771"/>
        <v>\\(\\quad \\displaystyle  \\)</v>
      </c>
      <c r="AS636" s="114"/>
      <c r="AT636" s="114"/>
      <c r="AU636" s="114"/>
      <c r="AV636" s="114"/>
      <c r="AW636" s="114"/>
      <c r="AX636" s="114"/>
      <c r="AY636" s="114"/>
      <c r="AZ636" s="117"/>
      <c r="BG636" s="128"/>
      <c r="BH636" s="23">
        <f t="shared" ref="BH636" ca="1" si="12094">RANDBETWEEN(2,10)</f>
        <v>4</v>
      </c>
      <c r="BI636" s="120"/>
      <c r="BJ636" s="128"/>
      <c r="BK636" s="23">
        <f t="shared" ca="1" si="11661"/>
        <v>9</v>
      </c>
      <c r="BL636">
        <f t="shared" ref="BL636" ca="1" si="12095">BH636</f>
        <v>4</v>
      </c>
      <c r="BM636">
        <f t="shared" ref="BM636" ca="1" si="12096">BK636</f>
        <v>9</v>
      </c>
      <c r="BN636" s="114"/>
      <c r="BO636" s="114"/>
      <c r="BP636" s="114"/>
      <c r="BQ636" s="129"/>
      <c r="BR636" s="55">
        <f t="shared" ref="BR636" ca="1" si="12097">IF(BN635&gt;BO635,BH636,BK636)</f>
        <v>4</v>
      </c>
      <c r="BS636" s="114"/>
      <c r="BT636" s="129"/>
      <c r="BU636" s="55">
        <f t="shared" ref="BU636" ca="1" si="12098">IF(BN635&lt;BO635,BH636,BK636)</f>
        <v>9</v>
      </c>
      <c r="BV636" s="27">
        <f t="shared" ref="BV636" ca="1" si="12099">IF(BN635&gt;BO635,BL636,BM636)</f>
        <v>4</v>
      </c>
      <c r="BW636" s="27">
        <f t="shared" ref="BW636" ca="1" si="12100">IF(BN635&lt;BO635,BL635,BM635)</f>
        <v>17</v>
      </c>
      <c r="BX636" s="27">
        <f t="shared" ca="1" si="11605"/>
        <v>68</v>
      </c>
      <c r="BY636" s="114"/>
      <c r="BZ636" s="114"/>
      <c r="CA636">
        <f t="shared" ca="1" si="11607"/>
        <v>68</v>
      </c>
      <c r="CB636" s="25">
        <f t="shared" ref="CB636" ca="1" si="12101">CA636/GCD(CA635,CA636)</f>
        <v>68</v>
      </c>
      <c r="CD636" s="128"/>
      <c r="CE636" s="23">
        <f t="shared" ref="CE636" ca="1" si="12102">CB636</f>
        <v>68</v>
      </c>
      <c r="CF636" s="25"/>
      <c r="CG636"/>
      <c r="CH636" s="5"/>
      <c r="CK636" s="5"/>
    </row>
    <row r="637" spans="2:89" ht="32" customHeight="1" thickBot="1" x14ac:dyDescent="0.6">
      <c r="B637" s="61"/>
      <c r="C637" s="130" t="s">
        <v>221</v>
      </c>
      <c r="D637" s="114">
        <v>17</v>
      </c>
      <c r="E637" s="114">
        <f t="shared" ref="E637" ca="1" si="12103">BQ637</f>
        <v>5</v>
      </c>
      <c r="F637" s="60">
        <f t="shared" ca="1" si="11569"/>
        <v>4</v>
      </c>
      <c r="G637" s="114" t="s">
        <v>240</v>
      </c>
      <c r="H637" s="114">
        <f t="shared" ref="H637" ca="1" si="12104">BT637</f>
        <v>1</v>
      </c>
      <c r="I637" s="60">
        <f t="shared" ca="1" si="11571"/>
        <v>2</v>
      </c>
      <c r="J637" s="26"/>
      <c r="K637" s="114">
        <f t="shared" ref="K637" ca="1" si="12105">CD637</f>
        <v>4</v>
      </c>
      <c r="L637" s="58">
        <f t="shared" ca="1" si="11573"/>
        <v>1</v>
      </c>
      <c r="M637" s="118" t="str">
        <f t="shared" ref="M637" ca="1" si="12106">IF(L638=1,"=","")</f>
        <v/>
      </c>
      <c r="N637" s="54"/>
      <c r="O637" s="118" t="str">
        <f t="shared" ref="O637" ca="1" si="12107">IF(L637=0,K637,"")</f>
        <v/>
      </c>
      <c r="P637" s="118" t="s">
        <v>250</v>
      </c>
      <c r="Q637" s="121">
        <f t="shared" ref="Q637" ca="1" si="12108">IF(E637="","",E637)</f>
        <v>5</v>
      </c>
      <c r="R637" s="114" t="s">
        <v>249</v>
      </c>
      <c r="S637" s="122">
        <f t="shared" ref="S637" ca="1" si="12109">F637</f>
        <v>4</v>
      </c>
      <c r="T637" s="114" t="s">
        <v>216</v>
      </c>
      <c r="U637" s="122">
        <f t="shared" ref="U637" ca="1" si="12110">F638</f>
        <v>5</v>
      </c>
      <c r="V637" s="114" t="s">
        <v>217</v>
      </c>
      <c r="W637" s="120" t="str">
        <f t="shared" ref="W637" si="12111">G637</f>
        <v>　÷　</v>
      </c>
      <c r="X637" s="56"/>
      <c r="Y637" s="121">
        <f t="shared" ref="Y637" ca="1" si="12112">IF(H637="","",H637)</f>
        <v>1</v>
      </c>
      <c r="Z637" s="114" t="s">
        <v>249</v>
      </c>
      <c r="AA637" s="122">
        <f t="shared" ref="AA637" ca="1" si="12113">I637</f>
        <v>2</v>
      </c>
      <c r="AB637" s="114" t="s">
        <v>216</v>
      </c>
      <c r="AC637" s="122">
        <f t="shared" ref="AC637" ca="1" si="12114">I638</f>
        <v>5</v>
      </c>
      <c r="AD637" s="114" t="s">
        <v>217</v>
      </c>
      <c r="AE637" s="27"/>
      <c r="AF637" s="114" t="s">
        <v>233</v>
      </c>
      <c r="AG637" t="s">
        <v>230</v>
      </c>
      <c r="AH637" t="s">
        <v>250</v>
      </c>
      <c r="AI637" s="1">
        <f t="shared" ref="AI637" ca="1" si="12115">IF(K637="","",K637)</f>
        <v>4</v>
      </c>
      <c r="AJ637" t="s">
        <v>249</v>
      </c>
      <c r="AK637" s="1">
        <f t="shared" ref="AK637" ca="1" si="12116">L637</f>
        <v>1</v>
      </c>
      <c r="AL637" t="s">
        <v>216</v>
      </c>
      <c r="AM637" s="1">
        <f t="shared" ref="AM637" ca="1" si="12117">L638</f>
        <v>7</v>
      </c>
      <c r="AN637" t="s">
        <v>217</v>
      </c>
      <c r="AO637" t="s">
        <v>230</v>
      </c>
      <c r="AP637" s="114" t="str">
        <f t="shared" ca="1" si="11829"/>
        <v>\\(\\quad \\displaystyle 5\\frac{4}{5}　÷　1\\frac{2}{5}　=　 \\)</v>
      </c>
      <c r="AQ637" t="str">
        <f t="shared" ca="1" si="10771"/>
        <v>\\(\\quad \\displaystyle 4\\frac{1}{7} \\)</v>
      </c>
      <c r="AS637" s="114" t="str">
        <f t="shared" ref="AS637" ca="1" si="12118">AP637</f>
        <v>\\(\\quad \\displaystyle 5\\frac{4}{5}　÷　1\\frac{2}{5}　=　 \\)</v>
      </c>
      <c r="AT637" s="114" t="str">
        <f t="shared" ref="AT637" ca="1" si="12119">IF(O637="",AQ637,AQ638)</f>
        <v>\\(\\quad \\displaystyle 4\\frac{1}{7} \\)</v>
      </c>
      <c r="AU637" s="114" t="s">
        <v>60</v>
      </c>
      <c r="AV637" s="115" t="s">
        <v>222</v>
      </c>
      <c r="AW637" s="115" t="str">
        <f t="shared" ref="AW637" ca="1" si="12120">AS637</f>
        <v>\\(\\quad \\displaystyle 5\\frac{4}{5}　÷　1\\frac{2}{5}　=　 \\)</v>
      </c>
      <c r="AX637" s="115" t="str">
        <f t="shared" ref="AX637" ca="1" si="12121">AT637</f>
        <v>\\(\\quad \\displaystyle 4\\frac{1}{7} \\)</v>
      </c>
      <c r="AY637" s="115" t="s">
        <v>62</v>
      </c>
      <c r="AZ637" s="116" t="str">
        <f t="shared" ref="AZ637" ca="1" si="12122">"INSERT INTO "&amp;AU637&amp;"(tangen,question,answer,editor,date,count) VALUES('"&amp;AV637&amp;"','"&amp;AW637&amp;"','"&amp;AX637&amp;"','"&amp;AY637&amp;"',NOW(),0);"</f>
        <v>INSERT INTO math(tangen,question,answer,editor,date,count) VALUES('m3900','\\(\\quad \\displaystyle 5\\frac{4}{5}　÷　1\\frac{2}{5}　=　 \\)','\\(\\quad \\displaystyle 4\\frac{1}{7} \\)','harazono',NOW(),0);</v>
      </c>
      <c r="BG637" s="128">
        <f t="shared" ref="BG637" ca="1" si="12123">RANDBETWEEN(2,6)</f>
        <v>5</v>
      </c>
      <c r="BH637" s="22">
        <f t="shared" ref="BH637" ca="1" si="12124">RANDBETWEEN(1,BH638-1)</f>
        <v>4</v>
      </c>
      <c r="BI637" s="120" t="s">
        <v>22</v>
      </c>
      <c r="BJ637" s="128">
        <f t="shared" ref="BJ637" ca="1" si="12125">RANDBETWEEN(1,BG637-1)</f>
        <v>1</v>
      </c>
      <c r="BK637" s="22">
        <f t="shared" ref="BK637" ca="1" si="12126">RANDBETWEEN(1,BK638-1)</f>
        <v>2</v>
      </c>
      <c r="BL637">
        <f t="shared" ref="BL637" ca="1" si="12127">(BH637+BG637*BH638)</f>
        <v>29</v>
      </c>
      <c r="BM637">
        <f t="shared" ref="BM637" ca="1" si="12128">BK637+BJ637*BK638</f>
        <v>7</v>
      </c>
      <c r="BN637" s="114">
        <f t="shared" ref="BN637" ca="1" si="12129">(BH637+BG637*BH638)/BH638</f>
        <v>5.8</v>
      </c>
      <c r="BO637" s="114">
        <f t="shared" ref="BO637" ca="1" si="12130">(BK637+BJ637*BK638)/BK638</f>
        <v>1.4</v>
      </c>
      <c r="BP637" s="114" t="s">
        <v>26</v>
      </c>
      <c r="BQ637" s="129">
        <f t="shared" ref="BQ637" ca="1" si="12131">IF(BN637&gt;BO637,BG637,BJ637)</f>
        <v>5</v>
      </c>
      <c r="BR637" s="57">
        <f t="shared" ref="BR637" ca="1" si="12132">IF(BN637&gt;BO637,BH637,BK637)</f>
        <v>4</v>
      </c>
      <c r="BS637" s="114" t="s">
        <v>27</v>
      </c>
      <c r="BT637" s="129">
        <f t="shared" ref="BT637" ca="1" si="12133">IF(BN637&lt;BO637,BG637,BJ637)</f>
        <v>1</v>
      </c>
      <c r="BU637" s="57">
        <f t="shared" ref="BU637" ca="1" si="12134">IF(BN637&lt;BO637,BH637,BK637)</f>
        <v>2</v>
      </c>
      <c r="BV637" s="27">
        <f t="shared" ref="BV637" ca="1" si="12135">IF(BN637&gt;BO637,BL637,BM637)</f>
        <v>29</v>
      </c>
      <c r="BW637" s="27">
        <f t="shared" ref="BW637" ca="1" si="12136">IF(BN637&lt;BO637,BL638,BM638)</f>
        <v>5</v>
      </c>
      <c r="BX637" s="58">
        <f t="shared" ca="1" si="11605"/>
        <v>145</v>
      </c>
      <c r="BY637" s="114" t="s">
        <v>26</v>
      </c>
      <c r="BZ637" s="114" t="str">
        <f t="shared" ref="BZ637" ca="1" si="12137">IF(BX637&lt;0,"-","")</f>
        <v/>
      </c>
      <c r="CA637" s="30">
        <f t="shared" ca="1" si="11607"/>
        <v>145</v>
      </c>
      <c r="CB637" s="24">
        <f t="shared" ref="CB637" ca="1" si="12138">CA637/GCD(CA637,CA638)</f>
        <v>29</v>
      </c>
      <c r="CD637" s="128">
        <f t="shared" ref="CD637" ca="1" si="12139">QUOTIENT(CB637,CB638)</f>
        <v>4</v>
      </c>
      <c r="CE637" s="57">
        <f t="shared" ref="CE637" ca="1" si="12140">MOD(CB637,CB638)</f>
        <v>1</v>
      </c>
      <c r="CF637" s="25"/>
      <c r="CG637"/>
      <c r="CH637" s="5"/>
      <c r="CK637" s="5"/>
    </row>
    <row r="638" spans="2:89" ht="32" customHeight="1" x14ac:dyDescent="0.55000000000000004">
      <c r="B638" s="61"/>
      <c r="C638" s="131"/>
      <c r="D638" s="114"/>
      <c r="E638" s="114"/>
      <c r="F638" s="59">
        <f t="shared" ca="1" si="11569"/>
        <v>5</v>
      </c>
      <c r="G638" s="114"/>
      <c r="H638" s="114"/>
      <c r="I638" s="59">
        <f t="shared" ca="1" si="11571"/>
        <v>5</v>
      </c>
      <c r="J638" s="26"/>
      <c r="K638" s="114"/>
      <c r="L638" s="27">
        <f t="shared" ca="1" si="11573"/>
        <v>7</v>
      </c>
      <c r="M638" s="118"/>
      <c r="N638" s="54"/>
      <c r="O638" s="118"/>
      <c r="P638" s="118"/>
      <c r="Q638" s="121"/>
      <c r="R638" s="114"/>
      <c r="S638" s="122"/>
      <c r="T638" s="114"/>
      <c r="U638" s="122"/>
      <c r="V638" s="114"/>
      <c r="W638" s="120"/>
      <c r="X638" s="56"/>
      <c r="Y638" s="121"/>
      <c r="Z638" s="114"/>
      <c r="AA638" s="122"/>
      <c r="AB638" s="114"/>
      <c r="AC638" s="122"/>
      <c r="AD638" s="114"/>
      <c r="AE638" s="27"/>
      <c r="AF638" s="114"/>
      <c r="AG638" t="s">
        <v>230</v>
      </c>
      <c r="AH638" t="s">
        <v>250</v>
      </c>
      <c r="AI638" s="1" t="str">
        <f t="shared" ref="AI638" ca="1" si="12141">IF(O637="","",O637)</f>
        <v/>
      </c>
      <c r="AK638" s="1"/>
      <c r="AM638" s="1"/>
      <c r="AO638" t="s">
        <v>230</v>
      </c>
      <c r="AP638" s="114"/>
      <c r="AQ638" t="str">
        <f t="shared" ca="1" si="10771"/>
        <v>\\(\\quad \\displaystyle  \\)</v>
      </c>
      <c r="AS638" s="114"/>
      <c r="AT638" s="114"/>
      <c r="AU638" s="114"/>
      <c r="AV638" s="114"/>
      <c r="AW638" s="114"/>
      <c r="AX638" s="114"/>
      <c r="AY638" s="114"/>
      <c r="AZ638" s="117"/>
      <c r="BG638" s="128"/>
      <c r="BH638" s="23">
        <f t="shared" ref="BH638" ca="1" si="12142">RANDBETWEEN(2,10)</f>
        <v>5</v>
      </c>
      <c r="BI638" s="120"/>
      <c r="BJ638" s="128"/>
      <c r="BK638" s="23">
        <f t="shared" ca="1" si="11661"/>
        <v>5</v>
      </c>
      <c r="BL638">
        <f t="shared" ref="BL638" ca="1" si="12143">BH638</f>
        <v>5</v>
      </c>
      <c r="BM638">
        <f t="shared" ref="BM638" ca="1" si="12144">BK638</f>
        <v>5</v>
      </c>
      <c r="BN638" s="114"/>
      <c r="BO638" s="114"/>
      <c r="BP638" s="114"/>
      <c r="BQ638" s="129"/>
      <c r="BR638" s="55">
        <f t="shared" ref="BR638" ca="1" si="12145">IF(BN637&gt;BO637,BH638,BK638)</f>
        <v>5</v>
      </c>
      <c r="BS638" s="114"/>
      <c r="BT638" s="129"/>
      <c r="BU638" s="55">
        <f t="shared" ref="BU638" ca="1" si="12146">IF(BN637&lt;BO637,BH638,BK638)</f>
        <v>5</v>
      </c>
      <c r="BV638" s="27">
        <f t="shared" ref="BV638" ca="1" si="12147">IF(BN637&gt;BO637,BL638,BM638)</f>
        <v>5</v>
      </c>
      <c r="BW638" s="27">
        <f t="shared" ref="BW638" ca="1" si="12148">IF(BN637&lt;BO637,BL637,BM637)</f>
        <v>7</v>
      </c>
      <c r="BX638" s="27">
        <f t="shared" ca="1" si="11605"/>
        <v>35</v>
      </c>
      <c r="BY638" s="114"/>
      <c r="BZ638" s="114"/>
      <c r="CA638">
        <f t="shared" ca="1" si="11607"/>
        <v>35</v>
      </c>
      <c r="CB638" s="25">
        <f t="shared" ref="CB638" ca="1" si="12149">CA638/GCD(CA637,CA638)</f>
        <v>7</v>
      </c>
      <c r="CD638" s="128"/>
      <c r="CE638" s="23">
        <f t="shared" ref="CE638" ca="1" si="12150">CB638</f>
        <v>7</v>
      </c>
      <c r="CF638" s="25"/>
      <c r="CG638"/>
      <c r="CH638" s="5"/>
      <c r="CK638" s="5"/>
    </row>
    <row r="639" spans="2:89" ht="32" customHeight="1" thickBot="1" x14ac:dyDescent="0.6">
      <c r="B639" s="61"/>
      <c r="C639" s="130" t="s">
        <v>221</v>
      </c>
      <c r="D639" s="114">
        <v>18</v>
      </c>
      <c r="E639" s="114">
        <f t="shared" ref="E639" ca="1" si="12151">BQ639</f>
        <v>3</v>
      </c>
      <c r="F639" s="60">
        <f t="shared" ca="1" si="11569"/>
        <v>4</v>
      </c>
      <c r="G639" s="114" t="s">
        <v>240</v>
      </c>
      <c r="H639" s="114">
        <f t="shared" ref="H639" ca="1" si="12152">BT639</f>
        <v>2</v>
      </c>
      <c r="I639" s="60">
        <f t="shared" ca="1" si="11571"/>
        <v>3</v>
      </c>
      <c r="J639" s="26"/>
      <c r="K639" s="114">
        <f t="shared" ref="K639" ca="1" si="12153">CD639</f>
        <v>1</v>
      </c>
      <c r="L639" s="58">
        <f t="shared" ca="1" si="11573"/>
        <v>13</v>
      </c>
      <c r="M639" s="118" t="str">
        <f t="shared" ref="M639" ca="1" si="12154">IF(L640=1,"=","")</f>
        <v/>
      </c>
      <c r="N639" s="54"/>
      <c r="O639" s="118" t="str">
        <f t="shared" ref="O639" ca="1" si="12155">IF(L639=0,K639,"")</f>
        <v/>
      </c>
      <c r="P639" s="118" t="s">
        <v>250</v>
      </c>
      <c r="Q639" s="121">
        <f t="shared" ref="Q639" ca="1" si="12156">IF(E639="","",E639)</f>
        <v>3</v>
      </c>
      <c r="R639" s="114" t="s">
        <v>249</v>
      </c>
      <c r="S639" s="122">
        <f t="shared" ref="S639" ca="1" si="12157">F639</f>
        <v>4</v>
      </c>
      <c r="T639" s="114" t="s">
        <v>216</v>
      </c>
      <c r="U639" s="122">
        <f t="shared" ref="U639" ca="1" si="12158">F640</f>
        <v>5</v>
      </c>
      <c r="V639" s="114" t="s">
        <v>217</v>
      </c>
      <c r="W639" s="120" t="str">
        <f t="shared" ref="W639" si="12159">G639</f>
        <v>　÷　</v>
      </c>
      <c r="X639" s="56"/>
      <c r="Y639" s="121">
        <f t="shared" ref="Y639" ca="1" si="12160">IF(H639="","",H639)</f>
        <v>2</v>
      </c>
      <c r="Z639" s="114" t="s">
        <v>249</v>
      </c>
      <c r="AA639" s="122">
        <f t="shared" ref="AA639" ca="1" si="12161">I639</f>
        <v>3</v>
      </c>
      <c r="AB639" s="114" t="s">
        <v>216</v>
      </c>
      <c r="AC639" s="122">
        <f t="shared" ref="AC639" ca="1" si="12162">I640</f>
        <v>6</v>
      </c>
      <c r="AD639" s="114" t="s">
        <v>217</v>
      </c>
      <c r="AE639" s="27"/>
      <c r="AF639" s="114" t="s">
        <v>233</v>
      </c>
      <c r="AG639" t="s">
        <v>230</v>
      </c>
      <c r="AH639" t="s">
        <v>250</v>
      </c>
      <c r="AI639" s="1">
        <f t="shared" ref="AI639" ca="1" si="12163">IF(K639="","",K639)</f>
        <v>1</v>
      </c>
      <c r="AJ639" t="s">
        <v>249</v>
      </c>
      <c r="AK639" s="1">
        <f t="shared" ref="AK639" ca="1" si="12164">L639</f>
        <v>13</v>
      </c>
      <c r="AL639" t="s">
        <v>216</v>
      </c>
      <c r="AM639" s="1">
        <f t="shared" ref="AM639" ca="1" si="12165">L640</f>
        <v>25</v>
      </c>
      <c r="AN639" t="s">
        <v>217</v>
      </c>
      <c r="AO639" t="s">
        <v>230</v>
      </c>
      <c r="AP639" s="114" t="str">
        <f t="shared" ca="1" si="11829"/>
        <v>\\(\\quad \\displaystyle 3\\frac{4}{5}　÷　2\\frac{3}{6}　=　 \\)</v>
      </c>
      <c r="AQ639" t="str">
        <f t="shared" ca="1" si="10771"/>
        <v>\\(\\quad \\displaystyle 1\\frac{13}{25} \\)</v>
      </c>
      <c r="AS639" s="114" t="str">
        <f t="shared" ref="AS639" ca="1" si="12166">AP639</f>
        <v>\\(\\quad \\displaystyle 3\\frac{4}{5}　÷　2\\frac{3}{6}　=　 \\)</v>
      </c>
      <c r="AT639" s="114" t="str">
        <f t="shared" ref="AT639" ca="1" si="12167">IF(O639="",AQ639,AQ640)</f>
        <v>\\(\\quad \\displaystyle 1\\frac{13}{25} \\)</v>
      </c>
      <c r="AU639" s="114" t="s">
        <v>60</v>
      </c>
      <c r="AV639" s="115" t="s">
        <v>222</v>
      </c>
      <c r="AW639" s="115" t="str">
        <f t="shared" ref="AW639" ca="1" si="12168">AS639</f>
        <v>\\(\\quad \\displaystyle 3\\frac{4}{5}　÷　2\\frac{3}{6}　=　 \\)</v>
      </c>
      <c r="AX639" s="115" t="str">
        <f t="shared" ref="AX639" ca="1" si="12169">AT639</f>
        <v>\\(\\quad \\displaystyle 1\\frac{13}{25} \\)</v>
      </c>
      <c r="AY639" s="115" t="s">
        <v>62</v>
      </c>
      <c r="AZ639" s="116" t="str">
        <f t="shared" ref="AZ639" ca="1" si="12170">"INSERT INTO "&amp;AU639&amp;"(tangen,question,answer,editor,date,count) VALUES('"&amp;AV639&amp;"','"&amp;AW639&amp;"','"&amp;AX639&amp;"','"&amp;AY639&amp;"',NOW(),0);"</f>
        <v>INSERT INTO math(tangen,question,answer,editor,date,count) VALUES('m3900','\\(\\quad \\displaystyle 3\\frac{4}{5}　÷　2\\frac{3}{6}　=　 \\)','\\(\\quad \\displaystyle 1\\frac{13}{25} \\)','harazono',NOW(),0);</v>
      </c>
      <c r="BG639" s="128">
        <f t="shared" ref="BG639" ca="1" si="12171">RANDBETWEEN(2,6)</f>
        <v>3</v>
      </c>
      <c r="BH639" s="22">
        <f t="shared" ref="BH639" ca="1" si="12172">RANDBETWEEN(1,BH640-1)</f>
        <v>4</v>
      </c>
      <c r="BI639" s="120" t="s">
        <v>22</v>
      </c>
      <c r="BJ639" s="128">
        <f t="shared" ref="BJ639" ca="1" si="12173">RANDBETWEEN(1,BG639-1)</f>
        <v>2</v>
      </c>
      <c r="BK639" s="22">
        <f t="shared" ref="BK639" ca="1" si="12174">RANDBETWEEN(1,BK640-1)</f>
        <v>3</v>
      </c>
      <c r="BL639">
        <f t="shared" ref="BL639" ca="1" si="12175">(BH639+BG639*BH640)</f>
        <v>19</v>
      </c>
      <c r="BM639">
        <f t="shared" ref="BM639" ca="1" si="12176">BK639+BJ639*BK640</f>
        <v>15</v>
      </c>
      <c r="BN639" s="114">
        <f t="shared" ref="BN639" ca="1" si="12177">(BH639+BG639*BH640)/BH640</f>
        <v>3.8</v>
      </c>
      <c r="BO639" s="114">
        <f t="shared" ref="BO639" ca="1" si="12178">(BK639+BJ639*BK640)/BK640</f>
        <v>2.5</v>
      </c>
      <c r="BP639" s="114" t="s">
        <v>26</v>
      </c>
      <c r="BQ639" s="129">
        <f t="shared" ref="BQ639" ca="1" si="12179">IF(BN639&gt;BO639,BG639,BJ639)</f>
        <v>3</v>
      </c>
      <c r="BR639" s="57">
        <f t="shared" ref="BR639" ca="1" si="12180">IF(BN639&gt;BO639,BH639,BK639)</f>
        <v>4</v>
      </c>
      <c r="BS639" s="114" t="s">
        <v>27</v>
      </c>
      <c r="BT639" s="129">
        <f t="shared" ref="BT639" ca="1" si="12181">IF(BN639&lt;BO639,BG639,BJ639)</f>
        <v>2</v>
      </c>
      <c r="BU639" s="57">
        <f t="shared" ref="BU639" ca="1" si="12182">IF(BN639&lt;BO639,BH639,BK639)</f>
        <v>3</v>
      </c>
      <c r="BV639" s="27">
        <f t="shared" ref="BV639" ca="1" si="12183">IF(BN639&gt;BO639,BL639,BM639)</f>
        <v>19</v>
      </c>
      <c r="BW639" s="27">
        <f t="shared" ref="BW639" ca="1" si="12184">IF(BN639&lt;BO639,BL640,BM640)</f>
        <v>6</v>
      </c>
      <c r="BX639" s="58">
        <f t="shared" ca="1" si="11605"/>
        <v>114</v>
      </c>
      <c r="BY639" s="114" t="s">
        <v>26</v>
      </c>
      <c r="BZ639" s="114" t="str">
        <f t="shared" ref="BZ639" ca="1" si="12185">IF(BX639&lt;0,"-","")</f>
        <v/>
      </c>
      <c r="CA639" s="30">
        <f t="shared" ca="1" si="11607"/>
        <v>114</v>
      </c>
      <c r="CB639" s="24">
        <f t="shared" ref="CB639" ca="1" si="12186">CA639/GCD(CA639,CA640)</f>
        <v>38</v>
      </c>
      <c r="CD639" s="128">
        <f t="shared" ref="CD639" ca="1" si="12187">QUOTIENT(CB639,CB640)</f>
        <v>1</v>
      </c>
      <c r="CE639" s="57">
        <f t="shared" ref="CE639" ca="1" si="12188">MOD(CB639,CB640)</f>
        <v>13</v>
      </c>
      <c r="CF639" s="25"/>
      <c r="CG639"/>
      <c r="CH639" s="5"/>
      <c r="CK639" s="5"/>
    </row>
    <row r="640" spans="2:89" ht="32" customHeight="1" x14ac:dyDescent="0.55000000000000004">
      <c r="B640" s="61"/>
      <c r="C640" s="131"/>
      <c r="D640" s="114"/>
      <c r="E640" s="114"/>
      <c r="F640" s="59">
        <f t="shared" ca="1" si="11569"/>
        <v>5</v>
      </c>
      <c r="G640" s="114"/>
      <c r="H640" s="114"/>
      <c r="I640" s="59">
        <f t="shared" ca="1" si="11571"/>
        <v>6</v>
      </c>
      <c r="J640" s="26"/>
      <c r="K640" s="114"/>
      <c r="L640" s="27">
        <f t="shared" ca="1" si="11573"/>
        <v>25</v>
      </c>
      <c r="M640" s="118"/>
      <c r="N640" s="54"/>
      <c r="O640" s="118"/>
      <c r="P640" s="118"/>
      <c r="Q640" s="121"/>
      <c r="R640" s="114"/>
      <c r="S640" s="122"/>
      <c r="T640" s="114"/>
      <c r="U640" s="122"/>
      <c r="V640" s="114"/>
      <c r="W640" s="120"/>
      <c r="X640" s="56"/>
      <c r="Y640" s="121"/>
      <c r="Z640" s="114"/>
      <c r="AA640" s="122"/>
      <c r="AB640" s="114"/>
      <c r="AC640" s="122"/>
      <c r="AD640" s="114"/>
      <c r="AE640" s="27"/>
      <c r="AF640" s="114"/>
      <c r="AG640" t="s">
        <v>230</v>
      </c>
      <c r="AH640" t="s">
        <v>250</v>
      </c>
      <c r="AI640" s="1" t="str">
        <f t="shared" ref="AI640" ca="1" si="12189">IF(O639="","",O639)</f>
        <v/>
      </c>
      <c r="AK640" s="1"/>
      <c r="AM640" s="1"/>
      <c r="AO640" t="s">
        <v>230</v>
      </c>
      <c r="AP640" s="114"/>
      <c r="AQ640" t="str">
        <f t="shared" ca="1" si="10771"/>
        <v>\\(\\quad \\displaystyle  \\)</v>
      </c>
      <c r="AS640" s="114"/>
      <c r="AT640" s="114"/>
      <c r="AU640" s="114"/>
      <c r="AV640" s="114"/>
      <c r="AW640" s="114"/>
      <c r="AX640" s="114"/>
      <c r="AY640" s="114"/>
      <c r="AZ640" s="117"/>
      <c r="BG640" s="128"/>
      <c r="BH640" s="23">
        <f t="shared" ref="BH640" ca="1" si="12190">RANDBETWEEN(2,10)</f>
        <v>5</v>
      </c>
      <c r="BI640" s="120"/>
      <c r="BJ640" s="128"/>
      <c r="BK640" s="23">
        <f t="shared" ca="1" si="11661"/>
        <v>6</v>
      </c>
      <c r="BL640">
        <f t="shared" ref="BL640" ca="1" si="12191">BH640</f>
        <v>5</v>
      </c>
      <c r="BM640">
        <f t="shared" ref="BM640" ca="1" si="12192">BK640</f>
        <v>6</v>
      </c>
      <c r="BN640" s="114"/>
      <c r="BO640" s="114"/>
      <c r="BP640" s="114"/>
      <c r="BQ640" s="129"/>
      <c r="BR640" s="55">
        <f t="shared" ref="BR640" ca="1" si="12193">IF(BN639&gt;BO639,BH640,BK640)</f>
        <v>5</v>
      </c>
      <c r="BS640" s="114"/>
      <c r="BT640" s="129"/>
      <c r="BU640" s="55">
        <f t="shared" ref="BU640" ca="1" si="12194">IF(BN639&lt;BO639,BH640,BK640)</f>
        <v>6</v>
      </c>
      <c r="BV640" s="27">
        <f t="shared" ref="BV640" ca="1" si="12195">IF(BN639&gt;BO639,BL640,BM640)</f>
        <v>5</v>
      </c>
      <c r="BW640" s="27">
        <f t="shared" ref="BW640" ca="1" si="12196">IF(BN639&lt;BO639,BL639,BM639)</f>
        <v>15</v>
      </c>
      <c r="BX640" s="27">
        <f t="shared" ca="1" si="11605"/>
        <v>75</v>
      </c>
      <c r="BY640" s="114"/>
      <c r="BZ640" s="114"/>
      <c r="CA640">
        <f t="shared" ca="1" si="11607"/>
        <v>75</v>
      </c>
      <c r="CB640" s="25">
        <f t="shared" ref="CB640" ca="1" si="12197">CA640/GCD(CA639,CA640)</f>
        <v>25</v>
      </c>
      <c r="CD640" s="128"/>
      <c r="CE640" s="23">
        <f t="shared" ref="CE640" ca="1" si="12198">CB640</f>
        <v>25</v>
      </c>
      <c r="CF640" s="25"/>
      <c r="CG640"/>
      <c r="CH640" s="5"/>
      <c r="CK640" s="5"/>
    </row>
    <row r="641" spans="2:89" ht="32" customHeight="1" thickBot="1" x14ac:dyDescent="0.6">
      <c r="B641" s="61"/>
      <c r="C641" s="130" t="s">
        <v>221</v>
      </c>
      <c r="D641" s="114">
        <v>19</v>
      </c>
      <c r="E641" s="114">
        <f t="shared" ref="E641" ca="1" si="12199">BQ641</f>
        <v>5</v>
      </c>
      <c r="F641" s="60">
        <f t="shared" ca="1" si="11569"/>
        <v>8</v>
      </c>
      <c r="G641" s="114" t="s">
        <v>240</v>
      </c>
      <c r="H641" s="114">
        <f t="shared" ref="H641" ca="1" si="12200">BT641</f>
        <v>1</v>
      </c>
      <c r="I641" s="60">
        <f t="shared" ca="1" si="11571"/>
        <v>7</v>
      </c>
      <c r="J641" s="26"/>
      <c r="K641" s="114">
        <f t="shared" ref="K641" ca="1" si="12201">CD641</f>
        <v>3</v>
      </c>
      <c r="L641" s="58">
        <f t="shared" ca="1" si="11573"/>
        <v>19</v>
      </c>
      <c r="M641" s="118" t="str">
        <f t="shared" ref="M641" ca="1" si="12202">IF(L642=1,"=","")</f>
        <v/>
      </c>
      <c r="N641" s="54"/>
      <c r="O641" s="118" t="str">
        <f t="shared" ref="O641" ca="1" si="12203">IF(L641=0,K641,"")</f>
        <v/>
      </c>
      <c r="P641" s="118" t="s">
        <v>250</v>
      </c>
      <c r="Q641" s="121">
        <f t="shared" ref="Q641" ca="1" si="12204">IF(E641="","",E641)</f>
        <v>5</v>
      </c>
      <c r="R641" s="114" t="s">
        <v>249</v>
      </c>
      <c r="S641" s="122">
        <f t="shared" ref="S641" ca="1" si="12205">F641</f>
        <v>8</v>
      </c>
      <c r="T641" s="114" t="s">
        <v>216</v>
      </c>
      <c r="U641" s="122">
        <f t="shared" ref="U641" ca="1" si="12206">F642</f>
        <v>9</v>
      </c>
      <c r="V641" s="114" t="s">
        <v>217</v>
      </c>
      <c r="W641" s="120" t="str">
        <f t="shared" ref="W641" si="12207">G641</f>
        <v>　÷　</v>
      </c>
      <c r="X641" s="56"/>
      <c r="Y641" s="121">
        <f t="shared" ref="Y641" ca="1" si="12208">IF(H641="","",H641)</f>
        <v>1</v>
      </c>
      <c r="Z641" s="114" t="s">
        <v>249</v>
      </c>
      <c r="AA641" s="122">
        <f t="shared" ref="AA641" ca="1" si="12209">I641</f>
        <v>7</v>
      </c>
      <c r="AB641" s="114" t="s">
        <v>216</v>
      </c>
      <c r="AC641" s="122">
        <f t="shared" ref="AC641" ca="1" si="12210">I642</f>
        <v>8</v>
      </c>
      <c r="AD641" s="114" t="s">
        <v>217</v>
      </c>
      <c r="AE641" s="27"/>
      <c r="AF641" s="114" t="s">
        <v>233</v>
      </c>
      <c r="AG641" t="s">
        <v>230</v>
      </c>
      <c r="AH641" t="s">
        <v>250</v>
      </c>
      <c r="AI641" s="1">
        <f t="shared" ref="AI641" ca="1" si="12211">IF(K641="","",K641)</f>
        <v>3</v>
      </c>
      <c r="AJ641" t="s">
        <v>249</v>
      </c>
      <c r="AK641" s="1">
        <f t="shared" ref="AK641" ca="1" si="12212">L641</f>
        <v>19</v>
      </c>
      <c r="AL641" t="s">
        <v>216</v>
      </c>
      <c r="AM641" s="1">
        <f t="shared" ref="AM641" ca="1" si="12213">L642</f>
        <v>135</v>
      </c>
      <c r="AN641" t="s">
        <v>217</v>
      </c>
      <c r="AO641" t="s">
        <v>230</v>
      </c>
      <c r="AP641" s="114" t="str">
        <f t="shared" ca="1" si="11829"/>
        <v>\\(\\quad \\displaystyle 5\\frac{8}{9}　÷　1\\frac{7}{8}　=　 \\)</v>
      </c>
      <c r="AQ641" t="str">
        <f t="shared" ca="1" si="10771"/>
        <v>\\(\\quad \\displaystyle 3\\frac{19}{135} \\)</v>
      </c>
      <c r="AS641" s="114" t="str">
        <f t="shared" ref="AS641" ca="1" si="12214">AP641</f>
        <v>\\(\\quad \\displaystyle 5\\frac{8}{9}　÷　1\\frac{7}{8}　=　 \\)</v>
      </c>
      <c r="AT641" s="114" t="str">
        <f t="shared" ref="AT641" ca="1" si="12215">IF(O641="",AQ641,AQ642)</f>
        <v>\\(\\quad \\displaystyle 3\\frac{19}{135} \\)</v>
      </c>
      <c r="AU641" s="114" t="s">
        <v>60</v>
      </c>
      <c r="AV641" s="115" t="s">
        <v>222</v>
      </c>
      <c r="AW641" s="115" t="str">
        <f t="shared" ref="AW641" ca="1" si="12216">AS641</f>
        <v>\\(\\quad \\displaystyle 5\\frac{8}{9}　÷　1\\frac{7}{8}　=　 \\)</v>
      </c>
      <c r="AX641" s="115" t="str">
        <f t="shared" ref="AX641" ca="1" si="12217">AT641</f>
        <v>\\(\\quad \\displaystyle 3\\frac{19}{135} \\)</v>
      </c>
      <c r="AY641" s="115" t="s">
        <v>62</v>
      </c>
      <c r="AZ641" s="116" t="str">
        <f t="shared" ref="AZ641" ca="1" si="12218">"INSERT INTO "&amp;AU641&amp;"(tangen,question,answer,editor,date,count) VALUES('"&amp;AV641&amp;"','"&amp;AW641&amp;"','"&amp;AX641&amp;"','"&amp;AY641&amp;"',NOW(),0);"</f>
        <v>INSERT INTO math(tangen,question,answer,editor,date,count) VALUES('m3900','\\(\\quad \\displaystyle 5\\frac{8}{9}　÷　1\\frac{7}{8}　=　 \\)','\\(\\quad \\displaystyle 3\\frac{19}{135} \\)','harazono',NOW(),0);</v>
      </c>
      <c r="BG641" s="128">
        <f t="shared" ref="BG641" ca="1" si="12219">RANDBETWEEN(2,6)</f>
        <v>5</v>
      </c>
      <c r="BH641" s="22">
        <f t="shared" ref="BH641" ca="1" si="12220">RANDBETWEEN(1,BH642-1)</f>
        <v>8</v>
      </c>
      <c r="BI641" s="120" t="s">
        <v>22</v>
      </c>
      <c r="BJ641" s="128">
        <f t="shared" ref="BJ641" ca="1" si="12221">RANDBETWEEN(1,BG641-1)</f>
        <v>1</v>
      </c>
      <c r="BK641" s="22">
        <f t="shared" ref="BK641" ca="1" si="12222">RANDBETWEEN(1,BK642-1)</f>
        <v>7</v>
      </c>
      <c r="BL641">
        <f t="shared" ref="BL641" ca="1" si="12223">(BH641+BG641*BH642)</f>
        <v>53</v>
      </c>
      <c r="BM641">
        <f t="shared" ref="BM641" ca="1" si="12224">BK641+BJ641*BK642</f>
        <v>15</v>
      </c>
      <c r="BN641" s="114">
        <f t="shared" ref="BN641" ca="1" si="12225">(BH641+BG641*BH642)/BH642</f>
        <v>5.8888888888888893</v>
      </c>
      <c r="BO641" s="114">
        <f t="shared" ref="BO641" ca="1" si="12226">(BK641+BJ641*BK642)/BK642</f>
        <v>1.875</v>
      </c>
      <c r="BP641" s="114" t="s">
        <v>26</v>
      </c>
      <c r="BQ641" s="129">
        <f t="shared" ref="BQ641" ca="1" si="12227">IF(BN641&gt;BO641,BG641,BJ641)</f>
        <v>5</v>
      </c>
      <c r="BR641" s="57">
        <f t="shared" ref="BR641" ca="1" si="12228">IF(BN641&gt;BO641,BH641,BK641)</f>
        <v>8</v>
      </c>
      <c r="BS641" s="114" t="s">
        <v>27</v>
      </c>
      <c r="BT641" s="129">
        <f t="shared" ref="BT641" ca="1" si="12229">IF(BN641&lt;BO641,BG641,BJ641)</f>
        <v>1</v>
      </c>
      <c r="BU641" s="57">
        <f t="shared" ref="BU641" ca="1" si="12230">IF(BN641&lt;BO641,BH641,BK641)</f>
        <v>7</v>
      </c>
      <c r="BV641" s="27">
        <f t="shared" ref="BV641" ca="1" si="12231">IF(BN641&gt;BO641,BL641,BM641)</f>
        <v>53</v>
      </c>
      <c r="BW641" s="27">
        <f t="shared" ref="BW641" ca="1" si="12232">IF(BN641&lt;BO641,BL642,BM642)</f>
        <v>8</v>
      </c>
      <c r="BX641" s="58">
        <f t="shared" ca="1" si="11605"/>
        <v>424</v>
      </c>
      <c r="BY641" s="114" t="s">
        <v>26</v>
      </c>
      <c r="BZ641" s="114" t="str">
        <f t="shared" ref="BZ641" ca="1" si="12233">IF(BX641&lt;0,"-","")</f>
        <v/>
      </c>
      <c r="CA641" s="30">
        <f t="shared" ca="1" si="11607"/>
        <v>424</v>
      </c>
      <c r="CB641" s="24">
        <f t="shared" ref="CB641" ca="1" si="12234">CA641/GCD(CA641,CA642)</f>
        <v>424</v>
      </c>
      <c r="CD641" s="128">
        <f t="shared" ref="CD641" ca="1" si="12235">QUOTIENT(CB641,CB642)</f>
        <v>3</v>
      </c>
      <c r="CE641" s="57">
        <f t="shared" ref="CE641" ca="1" si="12236">MOD(CB641,CB642)</f>
        <v>19</v>
      </c>
      <c r="CF641" s="25"/>
      <c r="CG641"/>
      <c r="CH641" s="5"/>
      <c r="CK641" s="5"/>
    </row>
    <row r="642" spans="2:89" ht="32" customHeight="1" x14ac:dyDescent="0.55000000000000004">
      <c r="B642" s="61"/>
      <c r="C642" s="131"/>
      <c r="D642" s="114"/>
      <c r="E642" s="114"/>
      <c r="F642" s="59">
        <f t="shared" ca="1" si="11569"/>
        <v>9</v>
      </c>
      <c r="G642" s="114"/>
      <c r="H642" s="114"/>
      <c r="I642" s="59">
        <f t="shared" ca="1" si="11571"/>
        <v>8</v>
      </c>
      <c r="J642" s="26"/>
      <c r="K642" s="114"/>
      <c r="L642" s="27">
        <f t="shared" ca="1" si="11573"/>
        <v>135</v>
      </c>
      <c r="M642" s="118"/>
      <c r="N642" s="54"/>
      <c r="O642" s="118"/>
      <c r="P642" s="118"/>
      <c r="Q642" s="121"/>
      <c r="R642" s="114"/>
      <c r="S642" s="122"/>
      <c r="T642" s="114"/>
      <c r="U642" s="122"/>
      <c r="V642" s="114"/>
      <c r="W642" s="120"/>
      <c r="X642" s="56"/>
      <c r="Y642" s="121"/>
      <c r="Z642" s="114"/>
      <c r="AA642" s="122"/>
      <c r="AB642" s="114"/>
      <c r="AC642" s="122"/>
      <c r="AD642" s="114"/>
      <c r="AE642" s="27"/>
      <c r="AF642" s="114"/>
      <c r="AG642" t="s">
        <v>230</v>
      </c>
      <c r="AH642" t="s">
        <v>250</v>
      </c>
      <c r="AI642" s="1" t="str">
        <f t="shared" ref="AI642" ca="1" si="12237">IF(O641="","",O641)</f>
        <v/>
      </c>
      <c r="AK642" s="1"/>
      <c r="AM642" s="1"/>
      <c r="AO642" t="s">
        <v>230</v>
      </c>
      <c r="AP642" s="114"/>
      <c r="AQ642" t="str">
        <f t="shared" ca="1" si="10771"/>
        <v>\\(\\quad \\displaystyle  \\)</v>
      </c>
      <c r="AS642" s="114"/>
      <c r="AT642" s="114"/>
      <c r="AU642" s="114"/>
      <c r="AV642" s="114"/>
      <c r="AW642" s="114"/>
      <c r="AX642" s="114"/>
      <c r="AY642" s="114"/>
      <c r="AZ642" s="117"/>
      <c r="BG642" s="128"/>
      <c r="BH642" s="23">
        <f t="shared" ref="BH642" ca="1" si="12238">RANDBETWEEN(2,10)</f>
        <v>9</v>
      </c>
      <c r="BI642" s="120"/>
      <c r="BJ642" s="128"/>
      <c r="BK642" s="23">
        <f t="shared" ca="1" si="11661"/>
        <v>8</v>
      </c>
      <c r="BL642">
        <f t="shared" ref="BL642" ca="1" si="12239">BH642</f>
        <v>9</v>
      </c>
      <c r="BM642">
        <f t="shared" ref="BM642" ca="1" si="12240">BK642</f>
        <v>8</v>
      </c>
      <c r="BN642" s="114"/>
      <c r="BO642" s="114"/>
      <c r="BP642" s="114"/>
      <c r="BQ642" s="129"/>
      <c r="BR642" s="55">
        <f t="shared" ref="BR642" ca="1" si="12241">IF(BN641&gt;BO641,BH642,BK642)</f>
        <v>9</v>
      </c>
      <c r="BS642" s="114"/>
      <c r="BT642" s="129"/>
      <c r="BU642" s="55">
        <f t="shared" ref="BU642" ca="1" si="12242">IF(BN641&lt;BO641,BH642,BK642)</f>
        <v>8</v>
      </c>
      <c r="BV642" s="27">
        <f t="shared" ref="BV642" ca="1" si="12243">IF(BN641&gt;BO641,BL642,BM642)</f>
        <v>9</v>
      </c>
      <c r="BW642" s="27">
        <f t="shared" ref="BW642" ca="1" si="12244">IF(BN641&lt;BO641,BL641,BM641)</f>
        <v>15</v>
      </c>
      <c r="BX642" s="27">
        <f t="shared" ca="1" si="11605"/>
        <v>135</v>
      </c>
      <c r="BY642" s="114"/>
      <c r="BZ642" s="114"/>
      <c r="CA642">
        <f t="shared" ca="1" si="11607"/>
        <v>135</v>
      </c>
      <c r="CB642" s="25">
        <f t="shared" ref="CB642" ca="1" si="12245">CA642/GCD(CA641,CA642)</f>
        <v>135</v>
      </c>
      <c r="CD642" s="128"/>
      <c r="CE642" s="23">
        <f t="shared" ref="CE642" ca="1" si="12246">CB642</f>
        <v>135</v>
      </c>
      <c r="CF642" s="25"/>
      <c r="CG642"/>
      <c r="CH642" s="5"/>
      <c r="CK642" s="5"/>
    </row>
    <row r="643" spans="2:89" ht="32" customHeight="1" thickBot="1" x14ac:dyDescent="0.6">
      <c r="B643" s="61"/>
      <c r="C643" s="130" t="s">
        <v>221</v>
      </c>
      <c r="D643" s="114">
        <v>20</v>
      </c>
      <c r="E643" s="114">
        <f t="shared" ref="E643" ca="1" si="12247">BQ643</f>
        <v>5</v>
      </c>
      <c r="F643" s="60">
        <f t="shared" ca="1" si="11569"/>
        <v>2</v>
      </c>
      <c r="G643" s="114" t="s">
        <v>240</v>
      </c>
      <c r="H643" s="114">
        <f t="shared" ref="H643" ca="1" si="12248">BT643</f>
        <v>4</v>
      </c>
      <c r="I643" s="60">
        <f t="shared" ca="1" si="11571"/>
        <v>2</v>
      </c>
      <c r="J643" s="26"/>
      <c r="K643" s="114">
        <f t="shared" ref="K643" ca="1" si="12249">CD643</f>
        <v>1</v>
      </c>
      <c r="L643" s="58">
        <f t="shared" ca="1" si="11573"/>
        <v>1</v>
      </c>
      <c r="M643" s="118" t="str">
        <f t="shared" ref="M643" ca="1" si="12250">IF(L644=1,"=","")</f>
        <v/>
      </c>
      <c r="N643" s="54"/>
      <c r="O643" s="118" t="str">
        <f t="shared" ref="O643" ca="1" si="12251">IF(L643=0,K643,"")</f>
        <v/>
      </c>
      <c r="P643" s="118" t="s">
        <v>250</v>
      </c>
      <c r="Q643" s="121">
        <f t="shared" ref="Q643" ca="1" si="12252">IF(E643="","",E643)</f>
        <v>5</v>
      </c>
      <c r="R643" s="114" t="s">
        <v>249</v>
      </c>
      <c r="S643" s="122">
        <f t="shared" ref="S643" ca="1" si="12253">F643</f>
        <v>2</v>
      </c>
      <c r="T643" s="114" t="s">
        <v>216</v>
      </c>
      <c r="U643" s="122">
        <f t="shared" ref="U643" ca="1" si="12254">F644</f>
        <v>8</v>
      </c>
      <c r="V643" s="114" t="s">
        <v>217</v>
      </c>
      <c r="W643" s="120" t="str">
        <f t="shared" ref="W643" si="12255">G643</f>
        <v>　÷　</v>
      </c>
      <c r="X643" s="56"/>
      <c r="Y643" s="121">
        <f t="shared" ref="Y643" ca="1" si="12256">IF(H643="","",H643)</f>
        <v>4</v>
      </c>
      <c r="Z643" s="114" t="s">
        <v>249</v>
      </c>
      <c r="AA643" s="122">
        <f t="shared" ref="AA643" ca="1" si="12257">I643</f>
        <v>2</v>
      </c>
      <c r="AB643" s="114" t="s">
        <v>216</v>
      </c>
      <c r="AC643" s="122">
        <f t="shared" ref="AC643" ca="1" si="12258">I644</f>
        <v>10</v>
      </c>
      <c r="AD643" s="114" t="s">
        <v>217</v>
      </c>
      <c r="AE643" s="27"/>
      <c r="AF643" s="114" t="s">
        <v>233</v>
      </c>
      <c r="AG643" t="s">
        <v>230</v>
      </c>
      <c r="AH643" t="s">
        <v>250</v>
      </c>
      <c r="AI643" s="1">
        <f t="shared" ref="AI643" ca="1" si="12259">IF(K643="","",K643)</f>
        <v>1</v>
      </c>
      <c r="AJ643" t="s">
        <v>249</v>
      </c>
      <c r="AK643" s="1">
        <f t="shared" ref="AK643" ca="1" si="12260">L643</f>
        <v>1</v>
      </c>
      <c r="AL643" t="s">
        <v>216</v>
      </c>
      <c r="AM643" s="1">
        <f t="shared" ref="AM643" ca="1" si="12261">L644</f>
        <v>4</v>
      </c>
      <c r="AN643" t="s">
        <v>217</v>
      </c>
      <c r="AO643" t="s">
        <v>230</v>
      </c>
      <c r="AP643" s="114" t="str">
        <f t="shared" ca="1" si="11829"/>
        <v>\\(\\quad \\displaystyle 5\\frac{2}{8}　÷　4\\frac{2}{10}　=　 \\)</v>
      </c>
      <c r="AQ643" t="str">
        <f t="shared" ref="AQ643:AQ706" ca="1" si="12262">AH643&amp;AI643&amp;AJ643&amp;AK643&amp;AL643&amp;AM643&amp;AN643&amp;AO643</f>
        <v>\\(\\quad \\displaystyle 1\\frac{1}{4} \\)</v>
      </c>
      <c r="AS643" s="114" t="str">
        <f t="shared" ref="AS643" ca="1" si="12263">AP643</f>
        <v>\\(\\quad \\displaystyle 5\\frac{2}{8}　÷　4\\frac{2}{10}　=　 \\)</v>
      </c>
      <c r="AT643" s="114" t="str">
        <f t="shared" ref="AT643" ca="1" si="12264">IF(O643="",AQ643,AQ644)</f>
        <v>\\(\\quad \\displaystyle 1\\frac{1}{4} \\)</v>
      </c>
      <c r="AU643" s="114" t="s">
        <v>60</v>
      </c>
      <c r="AV643" s="115" t="s">
        <v>222</v>
      </c>
      <c r="AW643" s="115" t="str">
        <f t="shared" ref="AW643" ca="1" si="12265">AS643</f>
        <v>\\(\\quad \\displaystyle 5\\frac{2}{8}　÷　4\\frac{2}{10}　=　 \\)</v>
      </c>
      <c r="AX643" s="115" t="str">
        <f t="shared" ref="AX643" ca="1" si="12266">AT643</f>
        <v>\\(\\quad \\displaystyle 1\\frac{1}{4} \\)</v>
      </c>
      <c r="AY643" s="115" t="s">
        <v>62</v>
      </c>
      <c r="AZ643" s="116" t="str">
        <f t="shared" ref="AZ643" ca="1" si="12267">"INSERT INTO "&amp;AU643&amp;"(tangen,question,answer,editor,date,count) VALUES('"&amp;AV643&amp;"','"&amp;AW643&amp;"','"&amp;AX643&amp;"','"&amp;AY643&amp;"',NOW(),0);"</f>
        <v>INSERT INTO math(tangen,question,answer,editor,date,count) VALUES('m3900','\\(\\quad \\displaystyle 5\\frac{2}{8}　÷　4\\frac{2}{10}　=　 \\)','\\(\\quad \\displaystyle 1\\frac{1}{4} \\)','harazono',NOW(),0);</v>
      </c>
      <c r="BG643" s="128">
        <f t="shared" ref="BG643" ca="1" si="12268">RANDBETWEEN(2,6)</f>
        <v>5</v>
      </c>
      <c r="BH643" s="22">
        <f t="shared" ref="BH643" ca="1" si="12269">RANDBETWEEN(1,BH644-1)</f>
        <v>2</v>
      </c>
      <c r="BI643" s="120" t="s">
        <v>22</v>
      </c>
      <c r="BJ643" s="128">
        <f t="shared" ref="BJ643" ca="1" si="12270">RANDBETWEEN(1,BG643-1)</f>
        <v>4</v>
      </c>
      <c r="BK643" s="22">
        <f t="shared" ref="BK643" ca="1" si="12271">RANDBETWEEN(1,BK644-1)</f>
        <v>2</v>
      </c>
      <c r="BL643">
        <f t="shared" ref="BL643" ca="1" si="12272">(BH643+BG643*BH644)</f>
        <v>42</v>
      </c>
      <c r="BM643">
        <f t="shared" ref="BM643" ca="1" si="12273">BK643+BJ643*BK644</f>
        <v>42</v>
      </c>
      <c r="BN643" s="114">
        <f t="shared" ref="BN643" ca="1" si="12274">(BH643+BG643*BH644)/BH644</f>
        <v>5.25</v>
      </c>
      <c r="BO643" s="114">
        <f t="shared" ref="BO643" ca="1" si="12275">(BK643+BJ643*BK644)/BK644</f>
        <v>4.2</v>
      </c>
      <c r="BP643" s="114" t="s">
        <v>26</v>
      </c>
      <c r="BQ643" s="129">
        <f t="shared" ref="BQ643" ca="1" si="12276">IF(BN643&gt;BO643,BG643,BJ643)</f>
        <v>5</v>
      </c>
      <c r="BR643" s="57">
        <f t="shared" ref="BR643" ca="1" si="12277">IF(BN643&gt;BO643,BH643,BK643)</f>
        <v>2</v>
      </c>
      <c r="BS643" s="114" t="s">
        <v>27</v>
      </c>
      <c r="BT643" s="129">
        <f t="shared" ref="BT643" ca="1" si="12278">IF(BN643&lt;BO643,BG643,BJ643)</f>
        <v>4</v>
      </c>
      <c r="BU643" s="57">
        <f t="shared" ref="BU643" ca="1" si="12279">IF(BN643&lt;BO643,BH643,BK643)</f>
        <v>2</v>
      </c>
      <c r="BV643" s="27">
        <f t="shared" ref="BV643" ca="1" si="12280">IF(BN643&gt;BO643,BL643,BM643)</f>
        <v>42</v>
      </c>
      <c r="BW643" s="27">
        <f t="shared" ref="BW643" ca="1" si="12281">IF(BN643&lt;BO643,BL644,BM644)</f>
        <v>10</v>
      </c>
      <c r="BX643" s="58">
        <f t="shared" ca="1" si="11605"/>
        <v>420</v>
      </c>
      <c r="BY643" s="114" t="s">
        <v>26</v>
      </c>
      <c r="BZ643" s="114" t="str">
        <f t="shared" ref="BZ643" ca="1" si="12282">IF(BX643&lt;0,"-","")</f>
        <v/>
      </c>
      <c r="CA643" s="30">
        <f t="shared" ca="1" si="11607"/>
        <v>420</v>
      </c>
      <c r="CB643" s="24">
        <f t="shared" ref="CB643" ca="1" si="12283">CA643/GCD(CA643,CA644)</f>
        <v>5</v>
      </c>
      <c r="CD643" s="128">
        <f t="shared" ref="CD643" ca="1" si="12284">QUOTIENT(CB643,CB644)</f>
        <v>1</v>
      </c>
      <c r="CE643" s="57">
        <f t="shared" ref="CE643" ca="1" si="12285">MOD(CB643,CB644)</f>
        <v>1</v>
      </c>
      <c r="CF643" s="25"/>
      <c r="CG643"/>
      <c r="CH643" s="5"/>
      <c r="CK643" s="5"/>
    </row>
    <row r="644" spans="2:89" ht="32" customHeight="1" x14ac:dyDescent="0.55000000000000004">
      <c r="B644" s="61"/>
      <c r="C644" s="131"/>
      <c r="D644" s="114"/>
      <c r="E644" s="114"/>
      <c r="F644" s="59">
        <f t="shared" ca="1" si="11569"/>
        <v>8</v>
      </c>
      <c r="G644" s="114"/>
      <c r="H644" s="114"/>
      <c r="I644" s="59">
        <f t="shared" ca="1" si="11571"/>
        <v>10</v>
      </c>
      <c r="J644" s="26"/>
      <c r="K644" s="114"/>
      <c r="L644" s="27">
        <f t="shared" ca="1" si="11573"/>
        <v>4</v>
      </c>
      <c r="M644" s="118"/>
      <c r="N644" s="54"/>
      <c r="O644" s="118"/>
      <c r="P644" s="118"/>
      <c r="Q644" s="121"/>
      <c r="R644" s="114"/>
      <c r="S644" s="122"/>
      <c r="T644" s="114"/>
      <c r="U644" s="122"/>
      <c r="V644" s="114"/>
      <c r="W644" s="120"/>
      <c r="X644" s="56"/>
      <c r="Y644" s="121"/>
      <c r="Z644" s="114"/>
      <c r="AA644" s="122"/>
      <c r="AB644" s="114"/>
      <c r="AC644" s="122"/>
      <c r="AD644" s="114"/>
      <c r="AE644" s="27"/>
      <c r="AF644" s="114"/>
      <c r="AG644" t="s">
        <v>230</v>
      </c>
      <c r="AH644" t="s">
        <v>250</v>
      </c>
      <c r="AI644" s="1" t="str">
        <f t="shared" ref="AI644" ca="1" si="12286">IF(O643="","",O643)</f>
        <v/>
      </c>
      <c r="AK644" s="1"/>
      <c r="AM644" s="1"/>
      <c r="AO644" t="s">
        <v>230</v>
      </c>
      <c r="AP644" s="114"/>
      <c r="AQ644" t="str">
        <f t="shared" ca="1" si="12262"/>
        <v>\\(\\quad \\displaystyle  \\)</v>
      </c>
      <c r="AS644" s="114"/>
      <c r="AT644" s="114"/>
      <c r="AU644" s="114"/>
      <c r="AV644" s="114"/>
      <c r="AW644" s="114"/>
      <c r="AX644" s="114"/>
      <c r="AY644" s="114"/>
      <c r="AZ644" s="117"/>
      <c r="BG644" s="128"/>
      <c r="BH644" s="23">
        <f t="shared" ref="BH644" ca="1" si="12287">RANDBETWEEN(2,10)</f>
        <v>8</v>
      </c>
      <c r="BI644" s="120"/>
      <c r="BJ644" s="128"/>
      <c r="BK644" s="23">
        <f t="shared" ca="1" si="11661"/>
        <v>10</v>
      </c>
      <c r="BL644">
        <f t="shared" ref="BL644" ca="1" si="12288">BH644</f>
        <v>8</v>
      </c>
      <c r="BM644">
        <f t="shared" ref="BM644" ca="1" si="12289">BK644</f>
        <v>10</v>
      </c>
      <c r="BN644" s="114"/>
      <c r="BO644" s="114"/>
      <c r="BP644" s="114"/>
      <c r="BQ644" s="129"/>
      <c r="BR644" s="55">
        <f t="shared" ref="BR644" ca="1" si="12290">IF(BN643&gt;BO643,BH644,BK644)</f>
        <v>8</v>
      </c>
      <c r="BS644" s="114"/>
      <c r="BT644" s="129"/>
      <c r="BU644" s="55">
        <f t="shared" ref="BU644" ca="1" si="12291">IF(BN643&lt;BO643,BH644,BK644)</f>
        <v>10</v>
      </c>
      <c r="BV644" s="27">
        <f t="shared" ref="BV644" ca="1" si="12292">IF(BN643&gt;BO643,BL644,BM644)</f>
        <v>8</v>
      </c>
      <c r="BW644" s="27">
        <f t="shared" ref="BW644" ca="1" si="12293">IF(BN643&lt;BO643,BL643,BM643)</f>
        <v>42</v>
      </c>
      <c r="BX644" s="27">
        <f t="shared" ca="1" si="11605"/>
        <v>336</v>
      </c>
      <c r="BY644" s="114"/>
      <c r="BZ644" s="114"/>
      <c r="CA644">
        <f t="shared" ca="1" si="11607"/>
        <v>336</v>
      </c>
      <c r="CB644" s="25">
        <f t="shared" ref="CB644" ca="1" si="12294">CA644/GCD(CA643,CA644)</f>
        <v>4</v>
      </c>
      <c r="CD644" s="128"/>
      <c r="CE644" s="23">
        <f t="shared" ref="CE644" ca="1" si="12295">CB644</f>
        <v>4</v>
      </c>
      <c r="CF644" s="25"/>
      <c r="CG644"/>
      <c r="CH644" s="5"/>
      <c r="CK644" s="5"/>
    </row>
    <row r="645" spans="2:89" ht="32" customHeight="1" thickBot="1" x14ac:dyDescent="0.6">
      <c r="B645" s="61"/>
      <c r="C645" s="130" t="s">
        <v>221</v>
      </c>
      <c r="D645" s="114">
        <v>21</v>
      </c>
      <c r="E645" s="114">
        <f t="shared" ref="E645" ca="1" si="12296">BQ645</f>
        <v>2</v>
      </c>
      <c r="F645" s="60">
        <f t="shared" ca="1" si="11569"/>
        <v>3</v>
      </c>
      <c r="G645" s="114" t="s">
        <v>240</v>
      </c>
      <c r="H645" s="114">
        <f t="shared" ref="H645" ca="1" si="12297">BT645</f>
        <v>1</v>
      </c>
      <c r="I645" s="60">
        <f t="shared" ca="1" si="11571"/>
        <v>1</v>
      </c>
      <c r="J645" s="26"/>
      <c r="K645" s="114">
        <f t="shared" ref="K645" ca="1" si="12298">CD645</f>
        <v>1</v>
      </c>
      <c r="L645" s="58">
        <f t="shared" ca="1" si="11573"/>
        <v>11</v>
      </c>
      <c r="M645" s="118" t="str">
        <f t="shared" ref="M645" ca="1" si="12299">IF(L646=1,"=","")</f>
        <v/>
      </c>
      <c r="N645" s="54"/>
      <c r="O645" s="118" t="str">
        <f t="shared" ref="O645" ca="1" si="12300">IF(L645=0,K645,"")</f>
        <v/>
      </c>
      <c r="P645" s="118" t="s">
        <v>250</v>
      </c>
      <c r="Q645" s="121">
        <f t="shared" ref="Q645" ca="1" si="12301">IF(E645="","",E645)</f>
        <v>2</v>
      </c>
      <c r="R645" s="114" t="s">
        <v>249</v>
      </c>
      <c r="S645" s="122">
        <f t="shared" ref="S645" ca="1" si="12302">F645</f>
        <v>3</v>
      </c>
      <c r="T645" s="114" t="s">
        <v>216</v>
      </c>
      <c r="U645" s="122">
        <f t="shared" ref="U645" ca="1" si="12303">F646</f>
        <v>5</v>
      </c>
      <c r="V645" s="114" t="s">
        <v>217</v>
      </c>
      <c r="W645" s="120" t="str">
        <f t="shared" ref="W645" si="12304">G645</f>
        <v>　÷　</v>
      </c>
      <c r="X645" s="56"/>
      <c r="Y645" s="121">
        <f t="shared" ref="Y645" ca="1" si="12305">IF(H645="","",H645)</f>
        <v>1</v>
      </c>
      <c r="Z645" s="114" t="s">
        <v>249</v>
      </c>
      <c r="AA645" s="122">
        <f t="shared" ref="AA645" ca="1" si="12306">I645</f>
        <v>1</v>
      </c>
      <c r="AB645" s="114" t="s">
        <v>216</v>
      </c>
      <c r="AC645" s="122">
        <f t="shared" ref="AC645" ca="1" si="12307">I646</f>
        <v>2</v>
      </c>
      <c r="AD645" s="114" t="s">
        <v>217</v>
      </c>
      <c r="AE645" s="27"/>
      <c r="AF645" s="114" t="s">
        <v>233</v>
      </c>
      <c r="AG645" t="s">
        <v>230</v>
      </c>
      <c r="AH645" t="s">
        <v>250</v>
      </c>
      <c r="AI645" s="1">
        <f t="shared" ref="AI645" ca="1" si="12308">IF(K645="","",K645)</f>
        <v>1</v>
      </c>
      <c r="AJ645" t="s">
        <v>249</v>
      </c>
      <c r="AK645" s="1">
        <f t="shared" ref="AK645" ca="1" si="12309">L645</f>
        <v>11</v>
      </c>
      <c r="AL645" t="s">
        <v>216</v>
      </c>
      <c r="AM645" s="1">
        <f t="shared" ref="AM645" ca="1" si="12310">L646</f>
        <v>15</v>
      </c>
      <c r="AN645" t="s">
        <v>217</v>
      </c>
      <c r="AO645" t="s">
        <v>230</v>
      </c>
      <c r="AP645" s="114" t="str">
        <f t="shared" ca="1" si="11829"/>
        <v>\\(\\quad \\displaystyle 2\\frac{3}{5}　÷　1\\frac{1}{2}　=　 \\)</v>
      </c>
      <c r="AQ645" t="str">
        <f t="shared" ca="1" si="12262"/>
        <v>\\(\\quad \\displaystyle 1\\frac{11}{15} \\)</v>
      </c>
      <c r="AS645" s="114" t="str">
        <f t="shared" ref="AS645" ca="1" si="12311">AP645</f>
        <v>\\(\\quad \\displaystyle 2\\frac{3}{5}　÷　1\\frac{1}{2}　=　 \\)</v>
      </c>
      <c r="AT645" s="114" t="str">
        <f t="shared" ref="AT645" ca="1" si="12312">IF(O645="",AQ645,AQ646)</f>
        <v>\\(\\quad \\displaystyle 1\\frac{11}{15} \\)</v>
      </c>
      <c r="AU645" s="114" t="s">
        <v>60</v>
      </c>
      <c r="AV645" s="115" t="s">
        <v>222</v>
      </c>
      <c r="AW645" s="115" t="str">
        <f t="shared" ref="AW645" ca="1" si="12313">AS645</f>
        <v>\\(\\quad \\displaystyle 2\\frac{3}{5}　÷　1\\frac{1}{2}　=　 \\)</v>
      </c>
      <c r="AX645" s="115" t="str">
        <f t="shared" ref="AX645" ca="1" si="12314">AT645</f>
        <v>\\(\\quad \\displaystyle 1\\frac{11}{15} \\)</v>
      </c>
      <c r="AY645" s="115" t="s">
        <v>62</v>
      </c>
      <c r="AZ645" s="116" t="str">
        <f t="shared" ref="AZ645" ca="1" si="12315">"INSERT INTO "&amp;AU645&amp;"(tangen,question,answer,editor,date,count) VALUES('"&amp;AV645&amp;"','"&amp;AW645&amp;"','"&amp;AX645&amp;"','"&amp;AY645&amp;"',NOW(),0);"</f>
        <v>INSERT INTO math(tangen,question,answer,editor,date,count) VALUES('m3900','\\(\\quad \\displaystyle 2\\frac{3}{5}　÷　1\\frac{1}{2}　=　 \\)','\\(\\quad \\displaystyle 1\\frac{11}{15} \\)','harazono',NOW(),0);</v>
      </c>
      <c r="BG645" s="128">
        <f t="shared" ref="BG645" ca="1" si="12316">RANDBETWEEN(2,6)</f>
        <v>2</v>
      </c>
      <c r="BH645" s="22">
        <f t="shared" ref="BH645" ca="1" si="12317">RANDBETWEEN(1,BH646-1)</f>
        <v>3</v>
      </c>
      <c r="BI645" s="120" t="s">
        <v>22</v>
      </c>
      <c r="BJ645" s="128">
        <f t="shared" ref="BJ645" ca="1" si="12318">RANDBETWEEN(1,BG645-1)</f>
        <v>1</v>
      </c>
      <c r="BK645" s="22">
        <f t="shared" ref="BK645" ca="1" si="12319">RANDBETWEEN(1,BK646-1)</f>
        <v>1</v>
      </c>
      <c r="BL645">
        <f t="shared" ref="BL645" ca="1" si="12320">(BH645+BG645*BH646)</f>
        <v>13</v>
      </c>
      <c r="BM645">
        <f t="shared" ref="BM645" ca="1" si="12321">BK645+BJ645*BK646</f>
        <v>3</v>
      </c>
      <c r="BN645" s="114">
        <f t="shared" ref="BN645" ca="1" si="12322">(BH645+BG645*BH646)/BH646</f>
        <v>2.6</v>
      </c>
      <c r="BO645" s="114">
        <f t="shared" ref="BO645" ca="1" si="12323">(BK645+BJ645*BK646)/BK646</f>
        <v>1.5</v>
      </c>
      <c r="BP645" s="114" t="s">
        <v>26</v>
      </c>
      <c r="BQ645" s="129">
        <f t="shared" ref="BQ645" ca="1" si="12324">IF(BN645&gt;BO645,BG645,BJ645)</f>
        <v>2</v>
      </c>
      <c r="BR645" s="57">
        <f t="shared" ref="BR645" ca="1" si="12325">IF(BN645&gt;BO645,BH645,BK645)</f>
        <v>3</v>
      </c>
      <c r="BS645" s="114" t="s">
        <v>27</v>
      </c>
      <c r="BT645" s="129">
        <f t="shared" ref="BT645" ca="1" si="12326">IF(BN645&lt;BO645,BG645,BJ645)</f>
        <v>1</v>
      </c>
      <c r="BU645" s="57">
        <f t="shared" ref="BU645" ca="1" si="12327">IF(BN645&lt;BO645,BH645,BK645)</f>
        <v>1</v>
      </c>
      <c r="BV645" s="27">
        <f t="shared" ref="BV645" ca="1" si="12328">IF(BN645&gt;BO645,BL645,BM645)</f>
        <v>13</v>
      </c>
      <c r="BW645" s="27">
        <f t="shared" ref="BW645" ca="1" si="12329">IF(BN645&lt;BO645,BL646,BM646)</f>
        <v>2</v>
      </c>
      <c r="BX645" s="58">
        <f t="shared" ca="1" si="11605"/>
        <v>26</v>
      </c>
      <c r="BY645" s="114" t="s">
        <v>26</v>
      </c>
      <c r="BZ645" s="114" t="str">
        <f t="shared" ref="BZ645" ca="1" si="12330">IF(BX645&lt;0,"-","")</f>
        <v/>
      </c>
      <c r="CA645" s="30">
        <f t="shared" ca="1" si="11607"/>
        <v>26</v>
      </c>
      <c r="CB645" s="24">
        <f t="shared" ref="CB645" ca="1" si="12331">CA645/GCD(CA645,CA646)</f>
        <v>26</v>
      </c>
      <c r="CD645" s="128">
        <f t="shared" ref="CD645" ca="1" si="12332">QUOTIENT(CB645,CB646)</f>
        <v>1</v>
      </c>
      <c r="CE645" s="57">
        <f t="shared" ref="CE645" ca="1" si="12333">MOD(CB645,CB646)</f>
        <v>11</v>
      </c>
      <c r="CF645" s="25"/>
      <c r="CG645"/>
      <c r="CH645" s="5"/>
      <c r="CK645" s="5"/>
    </row>
    <row r="646" spans="2:89" ht="32" customHeight="1" x14ac:dyDescent="0.55000000000000004">
      <c r="B646" s="61"/>
      <c r="C646" s="131"/>
      <c r="D646" s="114"/>
      <c r="E646" s="114"/>
      <c r="F646" s="59">
        <f t="shared" ca="1" si="11569"/>
        <v>5</v>
      </c>
      <c r="G646" s="114"/>
      <c r="H646" s="114"/>
      <c r="I646" s="59">
        <f t="shared" ca="1" si="11571"/>
        <v>2</v>
      </c>
      <c r="J646" s="26"/>
      <c r="K646" s="114"/>
      <c r="L646" s="27">
        <f t="shared" ca="1" si="11573"/>
        <v>15</v>
      </c>
      <c r="M646" s="118"/>
      <c r="N646" s="54"/>
      <c r="O646" s="118"/>
      <c r="P646" s="118"/>
      <c r="Q646" s="121"/>
      <c r="R646" s="114"/>
      <c r="S646" s="122"/>
      <c r="T646" s="114"/>
      <c r="U646" s="122"/>
      <c r="V646" s="114"/>
      <c r="W646" s="120"/>
      <c r="X646" s="56"/>
      <c r="Y646" s="121"/>
      <c r="Z646" s="114"/>
      <c r="AA646" s="122"/>
      <c r="AB646" s="114"/>
      <c r="AC646" s="122"/>
      <c r="AD646" s="114"/>
      <c r="AE646" s="27"/>
      <c r="AF646" s="114"/>
      <c r="AG646" t="s">
        <v>230</v>
      </c>
      <c r="AH646" t="s">
        <v>250</v>
      </c>
      <c r="AI646" s="1" t="str">
        <f t="shared" ref="AI646" ca="1" si="12334">IF(O645="","",O645)</f>
        <v/>
      </c>
      <c r="AK646" s="1"/>
      <c r="AM646" s="1"/>
      <c r="AO646" t="s">
        <v>230</v>
      </c>
      <c r="AP646" s="114"/>
      <c r="AQ646" t="str">
        <f t="shared" ca="1" si="12262"/>
        <v>\\(\\quad \\displaystyle  \\)</v>
      </c>
      <c r="AS646" s="114"/>
      <c r="AT646" s="114"/>
      <c r="AU646" s="114"/>
      <c r="AV646" s="114"/>
      <c r="AW646" s="114"/>
      <c r="AX646" s="114"/>
      <c r="AY646" s="114"/>
      <c r="AZ646" s="117"/>
      <c r="BG646" s="128"/>
      <c r="BH646" s="23">
        <f t="shared" ref="BH646" ca="1" si="12335">RANDBETWEEN(2,10)</f>
        <v>5</v>
      </c>
      <c r="BI646" s="120"/>
      <c r="BJ646" s="128"/>
      <c r="BK646" s="23">
        <f t="shared" ca="1" si="11661"/>
        <v>2</v>
      </c>
      <c r="BL646">
        <f t="shared" ref="BL646" ca="1" si="12336">BH646</f>
        <v>5</v>
      </c>
      <c r="BM646">
        <f t="shared" ref="BM646" ca="1" si="12337">BK646</f>
        <v>2</v>
      </c>
      <c r="BN646" s="114"/>
      <c r="BO646" s="114"/>
      <c r="BP646" s="114"/>
      <c r="BQ646" s="129"/>
      <c r="BR646" s="55">
        <f t="shared" ref="BR646" ca="1" si="12338">IF(BN645&gt;BO645,BH646,BK646)</f>
        <v>5</v>
      </c>
      <c r="BS646" s="114"/>
      <c r="BT646" s="129"/>
      <c r="BU646" s="55">
        <f t="shared" ref="BU646" ca="1" si="12339">IF(BN645&lt;BO645,BH646,BK646)</f>
        <v>2</v>
      </c>
      <c r="BV646" s="27">
        <f t="shared" ref="BV646" ca="1" si="12340">IF(BN645&gt;BO645,BL646,BM646)</f>
        <v>5</v>
      </c>
      <c r="BW646" s="27">
        <f t="shared" ref="BW646" ca="1" si="12341">IF(BN645&lt;BO645,BL645,BM645)</f>
        <v>3</v>
      </c>
      <c r="BX646" s="27">
        <f t="shared" ca="1" si="11605"/>
        <v>15</v>
      </c>
      <c r="BY646" s="114"/>
      <c r="BZ646" s="114"/>
      <c r="CA646">
        <f t="shared" ca="1" si="11607"/>
        <v>15</v>
      </c>
      <c r="CB646" s="25">
        <f t="shared" ref="CB646" ca="1" si="12342">CA646/GCD(CA645,CA646)</f>
        <v>15</v>
      </c>
      <c r="CD646" s="128"/>
      <c r="CE646" s="23">
        <f t="shared" ref="CE646" ca="1" si="12343">CB646</f>
        <v>15</v>
      </c>
      <c r="CF646" s="25"/>
      <c r="CG646"/>
      <c r="CH646" s="5"/>
      <c r="CK646" s="5"/>
    </row>
    <row r="647" spans="2:89" ht="32" customHeight="1" thickBot="1" x14ac:dyDescent="0.6">
      <c r="B647" s="61"/>
      <c r="C647" s="130" t="s">
        <v>221</v>
      </c>
      <c r="D647" s="114">
        <v>22</v>
      </c>
      <c r="E647" s="114">
        <f t="shared" ref="E647" ca="1" si="12344">BQ647</f>
        <v>3</v>
      </c>
      <c r="F647" s="60">
        <f t="shared" ca="1" si="11569"/>
        <v>7</v>
      </c>
      <c r="G647" s="114" t="s">
        <v>240</v>
      </c>
      <c r="H647" s="114">
        <f t="shared" ref="H647" ca="1" si="12345">BT647</f>
        <v>1</v>
      </c>
      <c r="I647" s="60">
        <f t="shared" ca="1" si="11571"/>
        <v>2</v>
      </c>
      <c r="J647" s="26"/>
      <c r="K647" s="114">
        <f t="shared" ref="K647" ca="1" si="12346">CD647</f>
        <v>2</v>
      </c>
      <c r="L647" s="58">
        <f t="shared" ca="1" si="11573"/>
        <v>31</v>
      </c>
      <c r="M647" s="118" t="str">
        <f t="shared" ref="M647" ca="1" si="12347">IF(L648=1,"=","")</f>
        <v/>
      </c>
      <c r="N647" s="54"/>
      <c r="O647" s="118" t="str">
        <f t="shared" ref="O647" ca="1" si="12348">IF(L647=0,K647,"")</f>
        <v/>
      </c>
      <c r="P647" s="118" t="s">
        <v>250</v>
      </c>
      <c r="Q647" s="121">
        <f t="shared" ref="Q647" ca="1" si="12349">IF(E647="","",E647)</f>
        <v>3</v>
      </c>
      <c r="R647" s="114" t="s">
        <v>249</v>
      </c>
      <c r="S647" s="122">
        <f t="shared" ref="S647" ca="1" si="12350">F647</f>
        <v>7</v>
      </c>
      <c r="T647" s="114" t="s">
        <v>216</v>
      </c>
      <c r="U647" s="122">
        <f t="shared" ref="U647" ca="1" si="12351">F648</f>
        <v>10</v>
      </c>
      <c r="V647" s="114" t="s">
        <v>217</v>
      </c>
      <c r="W647" s="120" t="str">
        <f t="shared" ref="W647" si="12352">G647</f>
        <v>　÷　</v>
      </c>
      <c r="X647" s="56"/>
      <c r="Y647" s="121">
        <f t="shared" ref="Y647" ca="1" si="12353">IF(H647="","",H647)</f>
        <v>1</v>
      </c>
      <c r="Z647" s="114" t="s">
        <v>249</v>
      </c>
      <c r="AA647" s="122">
        <f t="shared" ref="AA647" ca="1" si="12354">I647</f>
        <v>2</v>
      </c>
      <c r="AB647" s="114" t="s">
        <v>216</v>
      </c>
      <c r="AC647" s="122">
        <f t="shared" ref="AC647" ca="1" si="12355">I648</f>
        <v>6</v>
      </c>
      <c r="AD647" s="114" t="s">
        <v>217</v>
      </c>
      <c r="AE647" s="27"/>
      <c r="AF647" s="114" t="s">
        <v>233</v>
      </c>
      <c r="AG647" t="s">
        <v>230</v>
      </c>
      <c r="AH647" t="s">
        <v>250</v>
      </c>
      <c r="AI647" s="1">
        <f t="shared" ref="AI647" ca="1" si="12356">IF(K647="","",K647)</f>
        <v>2</v>
      </c>
      <c r="AJ647" t="s">
        <v>249</v>
      </c>
      <c r="AK647" s="1">
        <f t="shared" ref="AK647" ca="1" si="12357">L647</f>
        <v>31</v>
      </c>
      <c r="AL647" t="s">
        <v>216</v>
      </c>
      <c r="AM647" s="1">
        <f t="shared" ref="AM647" ca="1" si="12358">L648</f>
        <v>40</v>
      </c>
      <c r="AN647" t="s">
        <v>217</v>
      </c>
      <c r="AO647" t="s">
        <v>230</v>
      </c>
      <c r="AP647" s="114" t="str">
        <f t="shared" ca="1" si="11829"/>
        <v>\\(\\quad \\displaystyle 3\\frac{7}{10}　÷　1\\frac{2}{6}　=　 \\)</v>
      </c>
      <c r="AQ647" t="str">
        <f t="shared" ca="1" si="12262"/>
        <v>\\(\\quad \\displaystyle 2\\frac{31}{40} \\)</v>
      </c>
      <c r="AS647" s="114" t="str">
        <f t="shared" ref="AS647" ca="1" si="12359">AP647</f>
        <v>\\(\\quad \\displaystyle 3\\frac{7}{10}　÷　1\\frac{2}{6}　=　 \\)</v>
      </c>
      <c r="AT647" s="114" t="str">
        <f t="shared" ref="AT647" ca="1" si="12360">IF(O647="",AQ647,AQ648)</f>
        <v>\\(\\quad \\displaystyle 2\\frac{31}{40} \\)</v>
      </c>
      <c r="AU647" s="114" t="s">
        <v>60</v>
      </c>
      <c r="AV647" s="115" t="s">
        <v>222</v>
      </c>
      <c r="AW647" s="115" t="str">
        <f t="shared" ref="AW647" ca="1" si="12361">AS647</f>
        <v>\\(\\quad \\displaystyle 3\\frac{7}{10}　÷　1\\frac{2}{6}　=　 \\)</v>
      </c>
      <c r="AX647" s="115" t="str">
        <f t="shared" ref="AX647" ca="1" si="12362">AT647</f>
        <v>\\(\\quad \\displaystyle 2\\frac{31}{40} \\)</v>
      </c>
      <c r="AY647" s="115" t="s">
        <v>62</v>
      </c>
      <c r="AZ647" s="116" t="str">
        <f t="shared" ref="AZ647" ca="1" si="12363">"INSERT INTO "&amp;AU647&amp;"(tangen,question,answer,editor,date,count) VALUES('"&amp;AV647&amp;"','"&amp;AW647&amp;"','"&amp;AX647&amp;"','"&amp;AY647&amp;"',NOW(),0);"</f>
        <v>INSERT INTO math(tangen,question,answer,editor,date,count) VALUES('m3900','\\(\\quad \\displaystyle 3\\frac{7}{10}　÷　1\\frac{2}{6}　=　 \\)','\\(\\quad \\displaystyle 2\\frac{31}{40} \\)','harazono',NOW(),0);</v>
      </c>
      <c r="BG647" s="128">
        <f t="shared" ref="BG647" ca="1" si="12364">RANDBETWEEN(2,6)</f>
        <v>3</v>
      </c>
      <c r="BH647" s="22">
        <f t="shared" ref="BH647" ca="1" si="12365">RANDBETWEEN(1,BH648-1)</f>
        <v>7</v>
      </c>
      <c r="BI647" s="120" t="s">
        <v>22</v>
      </c>
      <c r="BJ647" s="128">
        <f t="shared" ref="BJ647" ca="1" si="12366">RANDBETWEEN(1,BG647-1)</f>
        <v>1</v>
      </c>
      <c r="BK647" s="22">
        <f t="shared" ref="BK647" ca="1" si="12367">RANDBETWEEN(1,BK648-1)</f>
        <v>2</v>
      </c>
      <c r="BL647">
        <f t="shared" ref="BL647" ca="1" si="12368">(BH647+BG647*BH648)</f>
        <v>37</v>
      </c>
      <c r="BM647">
        <f t="shared" ref="BM647" ca="1" si="12369">BK647+BJ647*BK648</f>
        <v>8</v>
      </c>
      <c r="BN647" s="114">
        <f t="shared" ref="BN647" ca="1" si="12370">(BH647+BG647*BH648)/BH648</f>
        <v>3.7</v>
      </c>
      <c r="BO647" s="114">
        <f t="shared" ref="BO647" ca="1" si="12371">(BK647+BJ647*BK648)/BK648</f>
        <v>1.3333333333333333</v>
      </c>
      <c r="BP647" s="114" t="s">
        <v>26</v>
      </c>
      <c r="BQ647" s="129">
        <f t="shared" ref="BQ647" ca="1" si="12372">IF(BN647&gt;BO647,BG647,BJ647)</f>
        <v>3</v>
      </c>
      <c r="BR647" s="57">
        <f t="shared" ref="BR647" ca="1" si="12373">IF(BN647&gt;BO647,BH647,BK647)</f>
        <v>7</v>
      </c>
      <c r="BS647" s="114" t="s">
        <v>27</v>
      </c>
      <c r="BT647" s="129">
        <f t="shared" ref="BT647" ca="1" si="12374">IF(BN647&lt;BO647,BG647,BJ647)</f>
        <v>1</v>
      </c>
      <c r="BU647" s="57">
        <f t="shared" ref="BU647" ca="1" si="12375">IF(BN647&lt;BO647,BH647,BK647)</f>
        <v>2</v>
      </c>
      <c r="BV647" s="27">
        <f t="shared" ref="BV647" ca="1" si="12376">IF(BN647&gt;BO647,BL647,BM647)</f>
        <v>37</v>
      </c>
      <c r="BW647" s="27">
        <f t="shared" ref="BW647" ca="1" si="12377">IF(BN647&lt;BO647,BL648,BM648)</f>
        <v>6</v>
      </c>
      <c r="BX647" s="58">
        <f t="shared" ca="1" si="11605"/>
        <v>222</v>
      </c>
      <c r="BY647" s="114" t="s">
        <v>26</v>
      </c>
      <c r="BZ647" s="114" t="str">
        <f t="shared" ref="BZ647" ca="1" si="12378">IF(BX647&lt;0,"-","")</f>
        <v/>
      </c>
      <c r="CA647" s="30">
        <f t="shared" ca="1" si="11607"/>
        <v>222</v>
      </c>
      <c r="CB647" s="24">
        <f t="shared" ref="CB647" ca="1" si="12379">CA647/GCD(CA647,CA648)</f>
        <v>111</v>
      </c>
      <c r="CD647" s="128">
        <f t="shared" ref="CD647" ca="1" si="12380">QUOTIENT(CB647,CB648)</f>
        <v>2</v>
      </c>
      <c r="CE647" s="57">
        <f t="shared" ref="CE647" ca="1" si="12381">MOD(CB647,CB648)</f>
        <v>31</v>
      </c>
      <c r="CF647" s="25"/>
      <c r="CG647"/>
      <c r="CH647" s="5"/>
      <c r="CK647" s="5"/>
    </row>
    <row r="648" spans="2:89" ht="32" customHeight="1" x14ac:dyDescent="0.55000000000000004">
      <c r="B648" s="61"/>
      <c r="C648" s="131"/>
      <c r="D648" s="114"/>
      <c r="E648" s="114"/>
      <c r="F648" s="59">
        <f t="shared" ca="1" si="11569"/>
        <v>10</v>
      </c>
      <c r="G648" s="114"/>
      <c r="H648" s="114"/>
      <c r="I648" s="59">
        <f t="shared" ca="1" si="11571"/>
        <v>6</v>
      </c>
      <c r="J648" s="26"/>
      <c r="K648" s="114"/>
      <c r="L648" s="27">
        <f t="shared" ca="1" si="11573"/>
        <v>40</v>
      </c>
      <c r="M648" s="118"/>
      <c r="N648" s="54"/>
      <c r="O648" s="118"/>
      <c r="P648" s="118"/>
      <c r="Q648" s="121"/>
      <c r="R648" s="114"/>
      <c r="S648" s="122"/>
      <c r="T648" s="114"/>
      <c r="U648" s="122"/>
      <c r="V648" s="114"/>
      <c r="W648" s="120"/>
      <c r="X648" s="56"/>
      <c r="Y648" s="121"/>
      <c r="Z648" s="114"/>
      <c r="AA648" s="122"/>
      <c r="AB648" s="114"/>
      <c r="AC648" s="122"/>
      <c r="AD648" s="114"/>
      <c r="AE648" s="27"/>
      <c r="AF648" s="114"/>
      <c r="AG648" t="s">
        <v>230</v>
      </c>
      <c r="AH648" t="s">
        <v>250</v>
      </c>
      <c r="AI648" s="1" t="str">
        <f t="shared" ref="AI648" ca="1" si="12382">IF(O647="","",O647)</f>
        <v/>
      </c>
      <c r="AK648" s="1"/>
      <c r="AM648" s="1"/>
      <c r="AO648" t="s">
        <v>230</v>
      </c>
      <c r="AP648" s="114"/>
      <c r="AQ648" t="str">
        <f t="shared" ca="1" si="12262"/>
        <v>\\(\\quad \\displaystyle  \\)</v>
      </c>
      <c r="AS648" s="114"/>
      <c r="AT648" s="114"/>
      <c r="AU648" s="114"/>
      <c r="AV648" s="114"/>
      <c r="AW648" s="114"/>
      <c r="AX648" s="114"/>
      <c r="AY648" s="114"/>
      <c r="AZ648" s="117"/>
      <c r="BG648" s="128"/>
      <c r="BH648" s="23">
        <f t="shared" ref="BH648" ca="1" si="12383">RANDBETWEEN(2,10)</f>
        <v>10</v>
      </c>
      <c r="BI648" s="120"/>
      <c r="BJ648" s="128"/>
      <c r="BK648" s="23">
        <f t="shared" ca="1" si="11661"/>
        <v>6</v>
      </c>
      <c r="BL648">
        <f t="shared" ref="BL648" ca="1" si="12384">BH648</f>
        <v>10</v>
      </c>
      <c r="BM648">
        <f t="shared" ref="BM648" ca="1" si="12385">BK648</f>
        <v>6</v>
      </c>
      <c r="BN648" s="114"/>
      <c r="BO648" s="114"/>
      <c r="BP648" s="114"/>
      <c r="BQ648" s="129"/>
      <c r="BR648" s="55">
        <f t="shared" ref="BR648" ca="1" si="12386">IF(BN647&gt;BO647,BH648,BK648)</f>
        <v>10</v>
      </c>
      <c r="BS648" s="114"/>
      <c r="BT648" s="129"/>
      <c r="BU648" s="55">
        <f t="shared" ref="BU648" ca="1" si="12387">IF(BN647&lt;BO647,BH648,BK648)</f>
        <v>6</v>
      </c>
      <c r="BV648" s="27">
        <f t="shared" ref="BV648" ca="1" si="12388">IF(BN647&gt;BO647,BL648,BM648)</f>
        <v>10</v>
      </c>
      <c r="BW648" s="27">
        <f t="shared" ref="BW648" ca="1" si="12389">IF(BN647&lt;BO647,BL647,BM647)</f>
        <v>8</v>
      </c>
      <c r="BX648" s="27">
        <f t="shared" ca="1" si="11605"/>
        <v>80</v>
      </c>
      <c r="BY648" s="114"/>
      <c r="BZ648" s="114"/>
      <c r="CA648">
        <f t="shared" ca="1" si="11607"/>
        <v>80</v>
      </c>
      <c r="CB648" s="25">
        <f t="shared" ref="CB648" ca="1" si="12390">CA648/GCD(CA647,CA648)</f>
        <v>40</v>
      </c>
      <c r="CD648" s="128"/>
      <c r="CE648" s="23">
        <f t="shared" ref="CE648" ca="1" si="12391">CB648</f>
        <v>40</v>
      </c>
      <c r="CF648" s="25"/>
      <c r="CG648"/>
      <c r="CH648" s="5"/>
      <c r="CK648" s="5"/>
    </row>
    <row r="649" spans="2:89" ht="32" customHeight="1" thickBot="1" x14ac:dyDescent="0.6">
      <c r="B649" s="61"/>
      <c r="C649" s="130" t="s">
        <v>221</v>
      </c>
      <c r="D649" s="114">
        <v>23</v>
      </c>
      <c r="E649" s="114">
        <f t="shared" ref="E649" ca="1" si="12392">BQ649</f>
        <v>2</v>
      </c>
      <c r="F649" s="60">
        <f t="shared" ca="1" si="11569"/>
        <v>5</v>
      </c>
      <c r="G649" s="114" t="s">
        <v>240</v>
      </c>
      <c r="H649" s="114">
        <f t="shared" ref="H649" ca="1" si="12393">BT649</f>
        <v>1</v>
      </c>
      <c r="I649" s="60">
        <f t="shared" ca="1" si="11571"/>
        <v>4</v>
      </c>
      <c r="J649" s="26"/>
      <c r="K649" s="114">
        <f t="shared" ref="K649" ca="1" si="12394">CD649</f>
        <v>1</v>
      </c>
      <c r="L649" s="58">
        <f t="shared" ca="1" si="11573"/>
        <v>1</v>
      </c>
      <c r="M649" s="118" t="str">
        <f t="shared" ref="M649" ca="1" si="12395">IF(L650=1,"=","")</f>
        <v/>
      </c>
      <c r="N649" s="54"/>
      <c r="O649" s="118" t="str">
        <f t="shared" ref="O649" ca="1" si="12396">IF(L649=0,K649,"")</f>
        <v/>
      </c>
      <c r="P649" s="118" t="s">
        <v>250</v>
      </c>
      <c r="Q649" s="121">
        <f t="shared" ref="Q649" ca="1" si="12397">IF(E649="","",E649)</f>
        <v>2</v>
      </c>
      <c r="R649" s="114" t="s">
        <v>249</v>
      </c>
      <c r="S649" s="122">
        <f t="shared" ref="S649" ca="1" si="12398">F649</f>
        <v>5</v>
      </c>
      <c r="T649" s="114" t="s">
        <v>216</v>
      </c>
      <c r="U649" s="122">
        <f t="shared" ref="U649" ca="1" si="12399">F650</f>
        <v>10</v>
      </c>
      <c r="V649" s="114" t="s">
        <v>217</v>
      </c>
      <c r="W649" s="120" t="str">
        <f t="shared" ref="W649" si="12400">G649</f>
        <v>　÷　</v>
      </c>
      <c r="X649" s="56"/>
      <c r="Y649" s="121">
        <f t="shared" ref="Y649" ca="1" si="12401">IF(H649="","",H649)</f>
        <v>1</v>
      </c>
      <c r="Z649" s="114" t="s">
        <v>249</v>
      </c>
      <c r="AA649" s="122">
        <f t="shared" ref="AA649" ca="1" si="12402">I649</f>
        <v>4</v>
      </c>
      <c r="AB649" s="114" t="s">
        <v>216</v>
      </c>
      <c r="AC649" s="122">
        <f t="shared" ref="AC649" ca="1" si="12403">I650</f>
        <v>6</v>
      </c>
      <c r="AD649" s="114" t="s">
        <v>217</v>
      </c>
      <c r="AE649" s="27"/>
      <c r="AF649" s="114" t="s">
        <v>233</v>
      </c>
      <c r="AG649" t="s">
        <v>230</v>
      </c>
      <c r="AH649" t="s">
        <v>250</v>
      </c>
      <c r="AI649" s="1">
        <f t="shared" ref="AI649" ca="1" si="12404">IF(K649="","",K649)</f>
        <v>1</v>
      </c>
      <c r="AJ649" t="s">
        <v>249</v>
      </c>
      <c r="AK649" s="1">
        <f t="shared" ref="AK649" ca="1" si="12405">L649</f>
        <v>1</v>
      </c>
      <c r="AL649" t="s">
        <v>216</v>
      </c>
      <c r="AM649" s="1">
        <f t="shared" ref="AM649" ca="1" si="12406">L650</f>
        <v>2</v>
      </c>
      <c r="AN649" t="s">
        <v>217</v>
      </c>
      <c r="AO649" t="s">
        <v>230</v>
      </c>
      <c r="AP649" s="114" t="str">
        <f t="shared" ca="1" si="11829"/>
        <v>\\(\\quad \\displaystyle 2\\frac{5}{10}　÷　1\\frac{4}{6}　=　 \\)</v>
      </c>
      <c r="AQ649" t="str">
        <f t="shared" ca="1" si="12262"/>
        <v>\\(\\quad \\displaystyle 1\\frac{1}{2} \\)</v>
      </c>
      <c r="AS649" s="114" t="str">
        <f t="shared" ref="AS649" ca="1" si="12407">AP649</f>
        <v>\\(\\quad \\displaystyle 2\\frac{5}{10}　÷　1\\frac{4}{6}　=　 \\)</v>
      </c>
      <c r="AT649" s="114" t="str">
        <f t="shared" ref="AT649" ca="1" si="12408">IF(O649="",AQ649,AQ650)</f>
        <v>\\(\\quad \\displaystyle 1\\frac{1}{2} \\)</v>
      </c>
      <c r="AU649" s="114" t="s">
        <v>60</v>
      </c>
      <c r="AV649" s="115" t="s">
        <v>222</v>
      </c>
      <c r="AW649" s="115" t="str">
        <f t="shared" ref="AW649" ca="1" si="12409">AS649</f>
        <v>\\(\\quad \\displaystyle 2\\frac{5}{10}　÷　1\\frac{4}{6}　=　 \\)</v>
      </c>
      <c r="AX649" s="115" t="str">
        <f t="shared" ref="AX649" ca="1" si="12410">AT649</f>
        <v>\\(\\quad \\displaystyle 1\\frac{1}{2} \\)</v>
      </c>
      <c r="AY649" s="115" t="s">
        <v>62</v>
      </c>
      <c r="AZ649" s="116" t="str">
        <f t="shared" ref="AZ649" ca="1" si="12411">"INSERT INTO "&amp;AU649&amp;"(tangen,question,answer,editor,date,count) VALUES('"&amp;AV649&amp;"','"&amp;AW649&amp;"','"&amp;AX649&amp;"','"&amp;AY649&amp;"',NOW(),0);"</f>
        <v>INSERT INTO math(tangen,question,answer,editor,date,count) VALUES('m3900','\\(\\quad \\displaystyle 2\\frac{5}{10}　÷　1\\frac{4}{6}　=　 \\)','\\(\\quad \\displaystyle 1\\frac{1}{2} \\)','harazono',NOW(),0);</v>
      </c>
      <c r="BG649" s="128">
        <f t="shared" ref="BG649" ca="1" si="12412">RANDBETWEEN(2,6)</f>
        <v>2</v>
      </c>
      <c r="BH649" s="22">
        <f t="shared" ref="BH649" ca="1" si="12413">RANDBETWEEN(1,BH650-1)</f>
        <v>5</v>
      </c>
      <c r="BI649" s="120" t="s">
        <v>22</v>
      </c>
      <c r="BJ649" s="128">
        <f t="shared" ref="BJ649" ca="1" si="12414">RANDBETWEEN(1,BG649-1)</f>
        <v>1</v>
      </c>
      <c r="BK649" s="22">
        <f t="shared" ref="BK649" ca="1" si="12415">RANDBETWEEN(1,BK650-1)</f>
        <v>4</v>
      </c>
      <c r="BL649">
        <f t="shared" ref="BL649" ca="1" si="12416">(BH649+BG649*BH650)</f>
        <v>25</v>
      </c>
      <c r="BM649">
        <f t="shared" ref="BM649" ca="1" si="12417">BK649+BJ649*BK650</f>
        <v>10</v>
      </c>
      <c r="BN649" s="114">
        <f t="shared" ref="BN649" ca="1" si="12418">(BH649+BG649*BH650)/BH650</f>
        <v>2.5</v>
      </c>
      <c r="BO649" s="114">
        <f t="shared" ref="BO649" ca="1" si="12419">(BK649+BJ649*BK650)/BK650</f>
        <v>1.6666666666666667</v>
      </c>
      <c r="BP649" s="114" t="s">
        <v>26</v>
      </c>
      <c r="BQ649" s="129">
        <f t="shared" ref="BQ649" ca="1" si="12420">IF(BN649&gt;BO649,BG649,BJ649)</f>
        <v>2</v>
      </c>
      <c r="BR649" s="57">
        <f t="shared" ref="BR649" ca="1" si="12421">IF(BN649&gt;BO649,BH649,BK649)</f>
        <v>5</v>
      </c>
      <c r="BS649" s="114" t="s">
        <v>27</v>
      </c>
      <c r="BT649" s="129">
        <f t="shared" ref="BT649" ca="1" si="12422">IF(BN649&lt;BO649,BG649,BJ649)</f>
        <v>1</v>
      </c>
      <c r="BU649" s="57">
        <f t="shared" ref="BU649" ca="1" si="12423">IF(BN649&lt;BO649,BH649,BK649)</f>
        <v>4</v>
      </c>
      <c r="BV649" s="27">
        <f t="shared" ref="BV649" ca="1" si="12424">IF(BN649&gt;BO649,BL649,BM649)</f>
        <v>25</v>
      </c>
      <c r="BW649" s="27">
        <f t="shared" ref="BW649" ca="1" si="12425">IF(BN649&lt;BO649,BL650,BM650)</f>
        <v>6</v>
      </c>
      <c r="BX649" s="58">
        <f t="shared" ca="1" si="11605"/>
        <v>150</v>
      </c>
      <c r="BY649" s="114" t="s">
        <v>26</v>
      </c>
      <c r="BZ649" s="114" t="str">
        <f t="shared" ref="BZ649" ca="1" si="12426">IF(BX649&lt;0,"-","")</f>
        <v/>
      </c>
      <c r="CA649" s="30">
        <f t="shared" ca="1" si="11607"/>
        <v>150</v>
      </c>
      <c r="CB649" s="24">
        <f t="shared" ref="CB649" ca="1" si="12427">CA649/GCD(CA649,CA650)</f>
        <v>3</v>
      </c>
      <c r="CD649" s="128">
        <f t="shared" ref="CD649" ca="1" si="12428">QUOTIENT(CB649,CB650)</f>
        <v>1</v>
      </c>
      <c r="CE649" s="57">
        <f t="shared" ref="CE649" ca="1" si="12429">MOD(CB649,CB650)</f>
        <v>1</v>
      </c>
      <c r="CF649" s="25"/>
      <c r="CG649"/>
      <c r="CH649" s="5"/>
      <c r="CK649" s="5"/>
    </row>
    <row r="650" spans="2:89" ht="32" customHeight="1" x14ac:dyDescent="0.55000000000000004">
      <c r="B650" s="61"/>
      <c r="C650" s="131"/>
      <c r="D650" s="114"/>
      <c r="E650" s="114"/>
      <c r="F650" s="59">
        <f t="shared" ca="1" si="11569"/>
        <v>10</v>
      </c>
      <c r="G650" s="114"/>
      <c r="H650" s="114"/>
      <c r="I650" s="59">
        <f t="shared" ca="1" si="11571"/>
        <v>6</v>
      </c>
      <c r="J650" s="26"/>
      <c r="K650" s="114"/>
      <c r="L650" s="27">
        <f t="shared" ca="1" si="11573"/>
        <v>2</v>
      </c>
      <c r="M650" s="118"/>
      <c r="N650" s="54"/>
      <c r="O650" s="118"/>
      <c r="P650" s="118"/>
      <c r="Q650" s="121"/>
      <c r="R650" s="114"/>
      <c r="S650" s="122"/>
      <c r="T650" s="114"/>
      <c r="U650" s="122"/>
      <c r="V650" s="114"/>
      <c r="W650" s="120"/>
      <c r="X650" s="56"/>
      <c r="Y650" s="121"/>
      <c r="Z650" s="114"/>
      <c r="AA650" s="122"/>
      <c r="AB650" s="114"/>
      <c r="AC650" s="122"/>
      <c r="AD650" s="114"/>
      <c r="AE650" s="27"/>
      <c r="AF650" s="114"/>
      <c r="AG650" t="s">
        <v>230</v>
      </c>
      <c r="AH650" t="s">
        <v>250</v>
      </c>
      <c r="AI650" s="1" t="str">
        <f t="shared" ref="AI650" ca="1" si="12430">IF(O649="","",O649)</f>
        <v/>
      </c>
      <c r="AK650" s="1"/>
      <c r="AM650" s="1"/>
      <c r="AO650" t="s">
        <v>230</v>
      </c>
      <c r="AP650" s="114"/>
      <c r="AQ650" t="str">
        <f t="shared" ca="1" si="12262"/>
        <v>\\(\\quad \\displaystyle  \\)</v>
      </c>
      <c r="AS650" s="114"/>
      <c r="AT650" s="114"/>
      <c r="AU650" s="114"/>
      <c r="AV650" s="114"/>
      <c r="AW650" s="114"/>
      <c r="AX650" s="114"/>
      <c r="AY650" s="114"/>
      <c r="AZ650" s="117"/>
      <c r="BG650" s="128"/>
      <c r="BH650" s="23">
        <f t="shared" ref="BH650" ca="1" si="12431">RANDBETWEEN(2,10)</f>
        <v>10</v>
      </c>
      <c r="BI650" s="120"/>
      <c r="BJ650" s="128"/>
      <c r="BK650" s="23">
        <f t="shared" ca="1" si="11661"/>
        <v>6</v>
      </c>
      <c r="BL650">
        <f t="shared" ref="BL650" ca="1" si="12432">BH650</f>
        <v>10</v>
      </c>
      <c r="BM650">
        <f t="shared" ref="BM650" ca="1" si="12433">BK650</f>
        <v>6</v>
      </c>
      <c r="BN650" s="114"/>
      <c r="BO650" s="114"/>
      <c r="BP650" s="114"/>
      <c r="BQ650" s="129"/>
      <c r="BR650" s="55">
        <f t="shared" ref="BR650" ca="1" si="12434">IF(BN649&gt;BO649,BH650,BK650)</f>
        <v>10</v>
      </c>
      <c r="BS650" s="114"/>
      <c r="BT650" s="129"/>
      <c r="BU650" s="55">
        <f t="shared" ref="BU650" ca="1" si="12435">IF(BN649&lt;BO649,BH650,BK650)</f>
        <v>6</v>
      </c>
      <c r="BV650" s="27">
        <f t="shared" ref="BV650" ca="1" si="12436">IF(BN649&gt;BO649,BL650,BM650)</f>
        <v>10</v>
      </c>
      <c r="BW650" s="27">
        <f t="shared" ref="BW650" ca="1" si="12437">IF(BN649&lt;BO649,BL649,BM649)</f>
        <v>10</v>
      </c>
      <c r="BX650" s="27">
        <f t="shared" ca="1" si="11605"/>
        <v>100</v>
      </c>
      <c r="BY650" s="114"/>
      <c r="BZ650" s="114"/>
      <c r="CA650">
        <f t="shared" ca="1" si="11607"/>
        <v>100</v>
      </c>
      <c r="CB650" s="25">
        <f t="shared" ref="CB650" ca="1" si="12438">CA650/GCD(CA649,CA650)</f>
        <v>2</v>
      </c>
      <c r="CD650" s="128"/>
      <c r="CE650" s="23">
        <f t="shared" ref="CE650" ca="1" si="12439">CB650</f>
        <v>2</v>
      </c>
      <c r="CF650" s="25"/>
      <c r="CG650"/>
      <c r="CH650" s="5"/>
      <c r="CK650" s="5"/>
    </row>
    <row r="651" spans="2:89" ht="32" customHeight="1" thickBot="1" x14ac:dyDescent="0.6">
      <c r="B651" s="61"/>
      <c r="C651" s="130" t="s">
        <v>221</v>
      </c>
      <c r="D651" s="114">
        <v>24</v>
      </c>
      <c r="E651" s="114">
        <f t="shared" ref="E651" ca="1" si="12440">BQ651</f>
        <v>3</v>
      </c>
      <c r="F651" s="60">
        <f t="shared" ca="1" si="11569"/>
        <v>2</v>
      </c>
      <c r="G651" s="114" t="s">
        <v>240</v>
      </c>
      <c r="H651" s="114">
        <f t="shared" ref="H651" ca="1" si="12441">BT651</f>
        <v>2</v>
      </c>
      <c r="I651" s="60">
        <f t="shared" ca="1" si="11571"/>
        <v>3</v>
      </c>
      <c r="J651" s="26"/>
      <c r="K651" s="114">
        <f t="shared" ref="K651" ca="1" si="12442">CD651</f>
        <v>1</v>
      </c>
      <c r="L651" s="58">
        <f t="shared" ca="1" si="11573"/>
        <v>13</v>
      </c>
      <c r="M651" s="118" t="str">
        <f t="shared" ref="M651" ca="1" si="12443">IF(L652=1,"=","")</f>
        <v/>
      </c>
      <c r="N651" s="54"/>
      <c r="O651" s="118" t="str">
        <f t="shared" ref="O651" ca="1" si="12444">IF(L651=0,K651,"")</f>
        <v/>
      </c>
      <c r="P651" s="118" t="s">
        <v>250</v>
      </c>
      <c r="Q651" s="121">
        <f t="shared" ref="Q651" ca="1" si="12445">IF(E651="","",E651)</f>
        <v>3</v>
      </c>
      <c r="R651" s="114" t="s">
        <v>249</v>
      </c>
      <c r="S651" s="122">
        <f t="shared" ref="S651" ca="1" si="12446">F651</f>
        <v>2</v>
      </c>
      <c r="T651" s="114" t="s">
        <v>216</v>
      </c>
      <c r="U651" s="122">
        <f t="shared" ref="U651" ca="1" si="12447">F652</f>
        <v>5</v>
      </c>
      <c r="V651" s="114" t="s">
        <v>217</v>
      </c>
      <c r="W651" s="120" t="str">
        <f t="shared" ref="W651" si="12448">G651</f>
        <v>　÷　</v>
      </c>
      <c r="X651" s="56"/>
      <c r="Y651" s="121">
        <f t="shared" ref="Y651" ca="1" si="12449">IF(H651="","",H651)</f>
        <v>2</v>
      </c>
      <c r="Z651" s="114" t="s">
        <v>249</v>
      </c>
      <c r="AA651" s="122">
        <f t="shared" ref="AA651" ca="1" si="12450">I651</f>
        <v>3</v>
      </c>
      <c r="AB651" s="114" t="s">
        <v>216</v>
      </c>
      <c r="AC651" s="122">
        <f t="shared" ref="AC651" ca="1" si="12451">I652</f>
        <v>4</v>
      </c>
      <c r="AD651" s="114" t="s">
        <v>217</v>
      </c>
      <c r="AE651" s="27"/>
      <c r="AF651" s="114" t="s">
        <v>233</v>
      </c>
      <c r="AG651" t="s">
        <v>230</v>
      </c>
      <c r="AH651" t="s">
        <v>250</v>
      </c>
      <c r="AI651" s="1">
        <f t="shared" ref="AI651" ca="1" si="12452">IF(K651="","",K651)</f>
        <v>1</v>
      </c>
      <c r="AJ651" t="s">
        <v>249</v>
      </c>
      <c r="AK651" s="1">
        <f t="shared" ref="AK651" ca="1" si="12453">L651</f>
        <v>13</v>
      </c>
      <c r="AL651" t="s">
        <v>216</v>
      </c>
      <c r="AM651" s="1">
        <f t="shared" ref="AM651" ca="1" si="12454">L652</f>
        <v>55</v>
      </c>
      <c r="AN651" t="s">
        <v>217</v>
      </c>
      <c r="AO651" t="s">
        <v>230</v>
      </c>
      <c r="AP651" s="114" t="str">
        <f t="shared" ca="1" si="11829"/>
        <v>\\(\\quad \\displaystyle 3\\frac{2}{5}　÷　2\\frac{3}{4}　=　 \\)</v>
      </c>
      <c r="AQ651" t="str">
        <f t="shared" ca="1" si="12262"/>
        <v>\\(\\quad \\displaystyle 1\\frac{13}{55} \\)</v>
      </c>
      <c r="AS651" s="114" t="str">
        <f t="shared" ref="AS651" ca="1" si="12455">AP651</f>
        <v>\\(\\quad \\displaystyle 3\\frac{2}{5}　÷　2\\frac{3}{4}　=　 \\)</v>
      </c>
      <c r="AT651" s="114" t="str">
        <f t="shared" ref="AT651" ca="1" si="12456">IF(O651="",AQ651,AQ652)</f>
        <v>\\(\\quad \\displaystyle 1\\frac{13}{55} \\)</v>
      </c>
      <c r="AU651" s="114" t="s">
        <v>60</v>
      </c>
      <c r="AV651" s="115" t="s">
        <v>222</v>
      </c>
      <c r="AW651" s="115" t="str">
        <f t="shared" ref="AW651" ca="1" si="12457">AS651</f>
        <v>\\(\\quad \\displaystyle 3\\frac{2}{5}　÷　2\\frac{3}{4}　=　 \\)</v>
      </c>
      <c r="AX651" s="115" t="str">
        <f t="shared" ref="AX651" ca="1" si="12458">AT651</f>
        <v>\\(\\quad \\displaystyle 1\\frac{13}{55} \\)</v>
      </c>
      <c r="AY651" s="115" t="s">
        <v>62</v>
      </c>
      <c r="AZ651" s="116" t="str">
        <f t="shared" ref="AZ651" ca="1" si="12459">"INSERT INTO "&amp;AU651&amp;"(tangen,question,answer,editor,date,count) VALUES('"&amp;AV651&amp;"','"&amp;AW651&amp;"','"&amp;AX651&amp;"','"&amp;AY651&amp;"',NOW(),0);"</f>
        <v>INSERT INTO math(tangen,question,answer,editor,date,count) VALUES('m3900','\\(\\quad \\displaystyle 3\\frac{2}{5}　÷　2\\frac{3}{4}　=　 \\)','\\(\\quad \\displaystyle 1\\frac{13}{55} \\)','harazono',NOW(),0);</v>
      </c>
      <c r="BG651" s="128">
        <f t="shared" ref="BG651" ca="1" si="12460">RANDBETWEEN(2,6)</f>
        <v>3</v>
      </c>
      <c r="BH651" s="22">
        <f t="shared" ref="BH651" ca="1" si="12461">RANDBETWEEN(1,BH652-1)</f>
        <v>2</v>
      </c>
      <c r="BI651" s="120" t="s">
        <v>22</v>
      </c>
      <c r="BJ651" s="128">
        <f t="shared" ref="BJ651" ca="1" si="12462">RANDBETWEEN(1,BG651-1)</f>
        <v>2</v>
      </c>
      <c r="BK651" s="22">
        <f t="shared" ref="BK651" ca="1" si="12463">RANDBETWEEN(1,BK652-1)</f>
        <v>3</v>
      </c>
      <c r="BL651">
        <f t="shared" ref="BL651" ca="1" si="12464">(BH651+BG651*BH652)</f>
        <v>17</v>
      </c>
      <c r="BM651">
        <f t="shared" ref="BM651" ca="1" si="12465">BK651+BJ651*BK652</f>
        <v>11</v>
      </c>
      <c r="BN651" s="114">
        <f t="shared" ref="BN651" ca="1" si="12466">(BH651+BG651*BH652)/BH652</f>
        <v>3.4</v>
      </c>
      <c r="BO651" s="114">
        <f t="shared" ref="BO651" ca="1" si="12467">(BK651+BJ651*BK652)/BK652</f>
        <v>2.75</v>
      </c>
      <c r="BP651" s="114" t="s">
        <v>26</v>
      </c>
      <c r="BQ651" s="129">
        <f t="shared" ref="BQ651" ca="1" si="12468">IF(BN651&gt;BO651,BG651,BJ651)</f>
        <v>3</v>
      </c>
      <c r="BR651" s="57">
        <f t="shared" ref="BR651" ca="1" si="12469">IF(BN651&gt;BO651,BH651,BK651)</f>
        <v>2</v>
      </c>
      <c r="BS651" s="114" t="s">
        <v>27</v>
      </c>
      <c r="BT651" s="129">
        <f t="shared" ref="BT651" ca="1" si="12470">IF(BN651&lt;BO651,BG651,BJ651)</f>
        <v>2</v>
      </c>
      <c r="BU651" s="57">
        <f t="shared" ref="BU651" ca="1" si="12471">IF(BN651&lt;BO651,BH651,BK651)</f>
        <v>3</v>
      </c>
      <c r="BV651" s="27">
        <f t="shared" ref="BV651" ca="1" si="12472">IF(BN651&gt;BO651,BL651,BM651)</f>
        <v>17</v>
      </c>
      <c r="BW651" s="27">
        <f t="shared" ref="BW651" ca="1" si="12473">IF(BN651&lt;BO651,BL652,BM652)</f>
        <v>4</v>
      </c>
      <c r="BX651" s="58">
        <f t="shared" ca="1" si="11605"/>
        <v>68</v>
      </c>
      <c r="BY651" s="114" t="s">
        <v>26</v>
      </c>
      <c r="BZ651" s="114" t="str">
        <f t="shared" ref="BZ651" ca="1" si="12474">IF(BX651&lt;0,"-","")</f>
        <v/>
      </c>
      <c r="CA651" s="30">
        <f t="shared" ca="1" si="11607"/>
        <v>68</v>
      </c>
      <c r="CB651" s="24">
        <f t="shared" ref="CB651" ca="1" si="12475">CA651/GCD(CA651,CA652)</f>
        <v>68</v>
      </c>
      <c r="CD651" s="128">
        <f t="shared" ref="CD651" ca="1" si="12476">QUOTIENT(CB651,CB652)</f>
        <v>1</v>
      </c>
      <c r="CE651" s="57">
        <f t="shared" ref="CE651" ca="1" si="12477">MOD(CB651,CB652)</f>
        <v>13</v>
      </c>
      <c r="CF651" s="25"/>
      <c r="CG651"/>
      <c r="CH651" s="5"/>
      <c r="CK651" s="5"/>
    </row>
    <row r="652" spans="2:89" ht="32" customHeight="1" x14ac:dyDescent="0.55000000000000004">
      <c r="B652" s="61"/>
      <c r="C652" s="131"/>
      <c r="D652" s="114"/>
      <c r="E652" s="114"/>
      <c r="F652" s="59">
        <f t="shared" ca="1" si="11569"/>
        <v>5</v>
      </c>
      <c r="G652" s="114"/>
      <c r="H652" s="114"/>
      <c r="I652" s="59">
        <f t="shared" ca="1" si="11571"/>
        <v>4</v>
      </c>
      <c r="J652" s="26"/>
      <c r="K652" s="114"/>
      <c r="L652" s="27">
        <f t="shared" ca="1" si="11573"/>
        <v>55</v>
      </c>
      <c r="M652" s="118"/>
      <c r="N652" s="54"/>
      <c r="O652" s="118"/>
      <c r="P652" s="118"/>
      <c r="Q652" s="121"/>
      <c r="R652" s="114"/>
      <c r="S652" s="122"/>
      <c r="T652" s="114"/>
      <c r="U652" s="122"/>
      <c r="V652" s="114"/>
      <c r="W652" s="120"/>
      <c r="X652" s="56"/>
      <c r="Y652" s="121"/>
      <c r="Z652" s="114"/>
      <c r="AA652" s="122"/>
      <c r="AB652" s="114"/>
      <c r="AC652" s="122"/>
      <c r="AD652" s="114"/>
      <c r="AE652" s="27"/>
      <c r="AF652" s="114"/>
      <c r="AG652" t="s">
        <v>230</v>
      </c>
      <c r="AH652" t="s">
        <v>250</v>
      </c>
      <c r="AI652" s="1" t="str">
        <f t="shared" ref="AI652" ca="1" si="12478">IF(O651="","",O651)</f>
        <v/>
      </c>
      <c r="AK652" s="1"/>
      <c r="AM652" s="1"/>
      <c r="AO652" t="s">
        <v>230</v>
      </c>
      <c r="AP652" s="114"/>
      <c r="AQ652" t="str">
        <f t="shared" ca="1" si="12262"/>
        <v>\\(\\quad \\displaystyle  \\)</v>
      </c>
      <c r="AS652" s="114"/>
      <c r="AT652" s="114"/>
      <c r="AU652" s="114"/>
      <c r="AV652" s="114"/>
      <c r="AW652" s="114"/>
      <c r="AX652" s="114"/>
      <c r="AY652" s="114"/>
      <c r="AZ652" s="117"/>
      <c r="BG652" s="128"/>
      <c r="BH652" s="23">
        <f t="shared" ref="BH652" ca="1" si="12479">RANDBETWEEN(2,10)</f>
        <v>5</v>
      </c>
      <c r="BI652" s="120"/>
      <c r="BJ652" s="128"/>
      <c r="BK652" s="23">
        <f t="shared" ca="1" si="11661"/>
        <v>4</v>
      </c>
      <c r="BL652">
        <f t="shared" ref="BL652" ca="1" si="12480">BH652</f>
        <v>5</v>
      </c>
      <c r="BM652">
        <f t="shared" ref="BM652" ca="1" si="12481">BK652</f>
        <v>4</v>
      </c>
      <c r="BN652" s="114"/>
      <c r="BO652" s="114"/>
      <c r="BP652" s="114"/>
      <c r="BQ652" s="129"/>
      <c r="BR652" s="55">
        <f t="shared" ref="BR652" ca="1" si="12482">IF(BN651&gt;BO651,BH652,BK652)</f>
        <v>5</v>
      </c>
      <c r="BS652" s="114"/>
      <c r="BT652" s="129"/>
      <c r="BU652" s="55">
        <f t="shared" ref="BU652" ca="1" si="12483">IF(BN651&lt;BO651,BH652,BK652)</f>
        <v>4</v>
      </c>
      <c r="BV652" s="27">
        <f t="shared" ref="BV652" ca="1" si="12484">IF(BN651&gt;BO651,BL652,BM652)</f>
        <v>5</v>
      </c>
      <c r="BW652" s="27">
        <f t="shared" ref="BW652" ca="1" si="12485">IF(BN651&lt;BO651,BL651,BM651)</f>
        <v>11</v>
      </c>
      <c r="BX652" s="27">
        <f t="shared" ca="1" si="11605"/>
        <v>55</v>
      </c>
      <c r="BY652" s="114"/>
      <c r="BZ652" s="114"/>
      <c r="CA652">
        <f t="shared" ca="1" si="11607"/>
        <v>55</v>
      </c>
      <c r="CB652" s="25">
        <f t="shared" ref="CB652" ca="1" si="12486">CA652/GCD(CA651,CA652)</f>
        <v>55</v>
      </c>
      <c r="CD652" s="128"/>
      <c r="CE652" s="23">
        <f t="shared" ref="CE652" ca="1" si="12487">CB652</f>
        <v>55</v>
      </c>
      <c r="CF652" s="25"/>
      <c r="CG652"/>
      <c r="CH652" s="5"/>
      <c r="CK652" s="5"/>
    </row>
    <row r="653" spans="2:89" ht="32" customHeight="1" thickBot="1" x14ac:dyDescent="0.6">
      <c r="B653" s="61"/>
      <c r="C653" s="130" t="s">
        <v>221</v>
      </c>
      <c r="D653" s="114">
        <v>25</v>
      </c>
      <c r="E653" s="114">
        <f t="shared" ref="E653" ca="1" si="12488">BQ653</f>
        <v>4</v>
      </c>
      <c r="F653" s="60">
        <f t="shared" ca="1" si="11569"/>
        <v>3</v>
      </c>
      <c r="G653" s="114" t="s">
        <v>240</v>
      </c>
      <c r="H653" s="114">
        <f t="shared" ref="H653" ca="1" si="12489">BT653</f>
        <v>1</v>
      </c>
      <c r="I653" s="60">
        <f t="shared" ca="1" si="11571"/>
        <v>3</v>
      </c>
      <c r="J653" s="26"/>
      <c r="K653" s="114">
        <f t="shared" ref="K653" ca="1" si="12490">CD653</f>
        <v>2</v>
      </c>
      <c r="L653" s="58">
        <f t="shared" ca="1" si="11573"/>
        <v>7</v>
      </c>
      <c r="M653" s="118" t="str">
        <f t="shared" ref="M653" ca="1" si="12491">IF(L654=1,"=","")</f>
        <v/>
      </c>
      <c r="N653" s="54"/>
      <c r="O653" s="118" t="str">
        <f t="shared" ref="O653" ca="1" si="12492">IF(L653=0,K653,"")</f>
        <v/>
      </c>
      <c r="P653" s="118" t="s">
        <v>250</v>
      </c>
      <c r="Q653" s="121">
        <f t="shared" ref="Q653" ca="1" si="12493">IF(E653="","",E653)</f>
        <v>4</v>
      </c>
      <c r="R653" s="114" t="s">
        <v>249</v>
      </c>
      <c r="S653" s="122">
        <f t="shared" ref="S653" ca="1" si="12494">F653</f>
        <v>3</v>
      </c>
      <c r="T653" s="114" t="s">
        <v>216</v>
      </c>
      <c r="U653" s="122">
        <f t="shared" ref="U653" ca="1" si="12495">F654</f>
        <v>5</v>
      </c>
      <c r="V653" s="114" t="s">
        <v>217</v>
      </c>
      <c r="W653" s="120" t="str">
        <f t="shared" ref="W653" si="12496">G653</f>
        <v>　÷　</v>
      </c>
      <c r="X653" s="56"/>
      <c r="Y653" s="121">
        <f t="shared" ref="Y653" ca="1" si="12497">IF(H653="","",H653)</f>
        <v>1</v>
      </c>
      <c r="Z653" s="114" t="s">
        <v>249</v>
      </c>
      <c r="AA653" s="122">
        <f t="shared" ref="AA653" ca="1" si="12498">I653</f>
        <v>3</v>
      </c>
      <c r="AB653" s="114" t="s">
        <v>216</v>
      </c>
      <c r="AC653" s="122">
        <f t="shared" ref="AC653" ca="1" si="12499">I654</f>
        <v>5</v>
      </c>
      <c r="AD653" s="114" t="s">
        <v>217</v>
      </c>
      <c r="AE653" s="27"/>
      <c r="AF653" s="114" t="s">
        <v>233</v>
      </c>
      <c r="AG653" t="s">
        <v>230</v>
      </c>
      <c r="AH653" t="s">
        <v>250</v>
      </c>
      <c r="AI653" s="1">
        <f t="shared" ref="AI653" ca="1" si="12500">IF(K653="","",K653)</f>
        <v>2</v>
      </c>
      <c r="AJ653" t="s">
        <v>249</v>
      </c>
      <c r="AK653" s="1">
        <f t="shared" ref="AK653" ca="1" si="12501">L653</f>
        <v>7</v>
      </c>
      <c r="AL653" t="s">
        <v>216</v>
      </c>
      <c r="AM653" s="1">
        <f t="shared" ref="AM653" ca="1" si="12502">L654</f>
        <v>8</v>
      </c>
      <c r="AN653" t="s">
        <v>217</v>
      </c>
      <c r="AO653" t="s">
        <v>230</v>
      </c>
      <c r="AP653" s="114" t="str">
        <f t="shared" ca="1" si="11829"/>
        <v>\\(\\quad \\displaystyle 4\\frac{3}{5}　÷　1\\frac{3}{5}　=　 \\)</v>
      </c>
      <c r="AQ653" t="str">
        <f t="shared" ca="1" si="12262"/>
        <v>\\(\\quad \\displaystyle 2\\frac{7}{8} \\)</v>
      </c>
      <c r="AS653" s="114" t="str">
        <f t="shared" ref="AS653" ca="1" si="12503">AP653</f>
        <v>\\(\\quad \\displaystyle 4\\frac{3}{5}　÷　1\\frac{3}{5}　=　 \\)</v>
      </c>
      <c r="AT653" s="114" t="str">
        <f t="shared" ref="AT653" ca="1" si="12504">IF(O653="",AQ653,AQ654)</f>
        <v>\\(\\quad \\displaystyle 2\\frac{7}{8} \\)</v>
      </c>
      <c r="AU653" s="114" t="s">
        <v>60</v>
      </c>
      <c r="AV653" s="115" t="s">
        <v>222</v>
      </c>
      <c r="AW653" s="115" t="str">
        <f t="shared" ref="AW653" ca="1" si="12505">AS653</f>
        <v>\\(\\quad \\displaystyle 4\\frac{3}{5}　÷　1\\frac{3}{5}　=　 \\)</v>
      </c>
      <c r="AX653" s="115" t="str">
        <f t="shared" ref="AX653" ca="1" si="12506">AT653</f>
        <v>\\(\\quad \\displaystyle 2\\frac{7}{8} \\)</v>
      </c>
      <c r="AY653" s="115" t="s">
        <v>62</v>
      </c>
      <c r="AZ653" s="116" t="str">
        <f t="shared" ref="AZ653" ca="1" si="12507">"INSERT INTO "&amp;AU653&amp;"(tangen,question,answer,editor,date,count) VALUES('"&amp;AV653&amp;"','"&amp;AW653&amp;"','"&amp;AX653&amp;"','"&amp;AY653&amp;"',NOW(),0);"</f>
        <v>INSERT INTO math(tangen,question,answer,editor,date,count) VALUES('m3900','\\(\\quad \\displaystyle 4\\frac{3}{5}　÷　1\\frac{3}{5}　=　 \\)','\\(\\quad \\displaystyle 2\\frac{7}{8} \\)','harazono',NOW(),0);</v>
      </c>
      <c r="BG653" s="128">
        <f t="shared" ref="BG653" ca="1" si="12508">RANDBETWEEN(2,6)</f>
        <v>4</v>
      </c>
      <c r="BH653" s="22">
        <f t="shared" ref="BH653" ca="1" si="12509">RANDBETWEEN(1,BH654-1)</f>
        <v>3</v>
      </c>
      <c r="BI653" s="120" t="s">
        <v>22</v>
      </c>
      <c r="BJ653" s="128">
        <f t="shared" ref="BJ653" ca="1" si="12510">RANDBETWEEN(1,BG653-1)</f>
        <v>1</v>
      </c>
      <c r="BK653" s="22">
        <f t="shared" ref="BK653" ca="1" si="12511">RANDBETWEEN(1,BK654-1)</f>
        <v>3</v>
      </c>
      <c r="BL653">
        <f t="shared" ref="BL653" ca="1" si="12512">(BH653+BG653*BH654)</f>
        <v>23</v>
      </c>
      <c r="BM653">
        <f t="shared" ref="BM653" ca="1" si="12513">BK653+BJ653*BK654</f>
        <v>8</v>
      </c>
      <c r="BN653" s="114">
        <f t="shared" ref="BN653" ca="1" si="12514">(BH653+BG653*BH654)/BH654</f>
        <v>4.5999999999999996</v>
      </c>
      <c r="BO653" s="114">
        <f t="shared" ref="BO653" ca="1" si="12515">(BK653+BJ653*BK654)/BK654</f>
        <v>1.6</v>
      </c>
      <c r="BP653" s="114" t="s">
        <v>26</v>
      </c>
      <c r="BQ653" s="129">
        <f t="shared" ref="BQ653" ca="1" si="12516">IF(BN653&gt;BO653,BG653,BJ653)</f>
        <v>4</v>
      </c>
      <c r="BR653" s="57">
        <f t="shared" ref="BR653" ca="1" si="12517">IF(BN653&gt;BO653,BH653,BK653)</f>
        <v>3</v>
      </c>
      <c r="BS653" s="114" t="s">
        <v>27</v>
      </c>
      <c r="BT653" s="129">
        <f t="shared" ref="BT653" ca="1" si="12518">IF(BN653&lt;BO653,BG653,BJ653)</f>
        <v>1</v>
      </c>
      <c r="BU653" s="57">
        <f t="shared" ref="BU653" ca="1" si="12519">IF(BN653&lt;BO653,BH653,BK653)</f>
        <v>3</v>
      </c>
      <c r="BV653" s="27">
        <f t="shared" ref="BV653" ca="1" si="12520">IF(BN653&gt;BO653,BL653,BM653)</f>
        <v>23</v>
      </c>
      <c r="BW653" s="27">
        <f t="shared" ref="BW653" ca="1" si="12521">IF(BN653&lt;BO653,BL654,BM654)</f>
        <v>5</v>
      </c>
      <c r="BX653" s="58">
        <f t="shared" ca="1" si="11605"/>
        <v>115</v>
      </c>
      <c r="BY653" s="114" t="s">
        <v>26</v>
      </c>
      <c r="BZ653" s="114" t="str">
        <f t="shared" ref="BZ653" ca="1" si="12522">IF(BX653&lt;0,"-","")</f>
        <v/>
      </c>
      <c r="CA653" s="30">
        <f t="shared" ca="1" si="11607"/>
        <v>115</v>
      </c>
      <c r="CB653" s="24">
        <f t="shared" ref="CB653" ca="1" si="12523">CA653/GCD(CA653,CA654)</f>
        <v>23</v>
      </c>
      <c r="CD653" s="128">
        <f t="shared" ref="CD653" ca="1" si="12524">QUOTIENT(CB653,CB654)</f>
        <v>2</v>
      </c>
      <c r="CE653" s="57">
        <f t="shared" ref="CE653" ca="1" si="12525">MOD(CB653,CB654)</f>
        <v>7</v>
      </c>
      <c r="CF653" s="25"/>
      <c r="CG653"/>
      <c r="CH653" s="5"/>
      <c r="CK653" s="5"/>
    </row>
    <row r="654" spans="2:89" ht="32" customHeight="1" x14ac:dyDescent="0.55000000000000004">
      <c r="B654" s="61"/>
      <c r="C654" s="131"/>
      <c r="D654" s="114"/>
      <c r="E654" s="114"/>
      <c r="F654" s="59">
        <f t="shared" ca="1" si="11569"/>
        <v>5</v>
      </c>
      <c r="G654" s="114"/>
      <c r="H654" s="114"/>
      <c r="I654" s="59">
        <f t="shared" ca="1" si="11571"/>
        <v>5</v>
      </c>
      <c r="J654" s="26"/>
      <c r="K654" s="114"/>
      <c r="L654" s="27">
        <f t="shared" ca="1" si="11573"/>
        <v>8</v>
      </c>
      <c r="M654" s="118"/>
      <c r="N654" s="54"/>
      <c r="O654" s="118"/>
      <c r="P654" s="118"/>
      <c r="Q654" s="121"/>
      <c r="R654" s="114"/>
      <c r="S654" s="122"/>
      <c r="T654" s="114"/>
      <c r="U654" s="122"/>
      <c r="V654" s="114"/>
      <c r="W654" s="120"/>
      <c r="X654" s="56"/>
      <c r="Y654" s="121"/>
      <c r="Z654" s="114"/>
      <c r="AA654" s="122"/>
      <c r="AB654" s="114"/>
      <c r="AC654" s="122"/>
      <c r="AD654" s="114"/>
      <c r="AE654" s="27"/>
      <c r="AF654" s="114"/>
      <c r="AG654" t="s">
        <v>230</v>
      </c>
      <c r="AH654" t="s">
        <v>250</v>
      </c>
      <c r="AI654" s="1" t="str">
        <f t="shared" ref="AI654" ca="1" si="12526">IF(O653="","",O653)</f>
        <v/>
      </c>
      <c r="AK654" s="1"/>
      <c r="AM654" s="1"/>
      <c r="AO654" t="s">
        <v>230</v>
      </c>
      <c r="AP654" s="114"/>
      <c r="AQ654" t="str">
        <f t="shared" ca="1" si="12262"/>
        <v>\\(\\quad \\displaystyle  \\)</v>
      </c>
      <c r="AS654" s="114"/>
      <c r="AT654" s="114"/>
      <c r="AU654" s="114"/>
      <c r="AV654" s="114"/>
      <c r="AW654" s="114"/>
      <c r="AX654" s="114"/>
      <c r="AY654" s="114"/>
      <c r="AZ654" s="117"/>
      <c r="BG654" s="128"/>
      <c r="BH654" s="23">
        <f t="shared" ref="BH654" ca="1" si="12527">RANDBETWEEN(2,10)</f>
        <v>5</v>
      </c>
      <c r="BI654" s="120"/>
      <c r="BJ654" s="128"/>
      <c r="BK654" s="23">
        <f t="shared" ca="1" si="11661"/>
        <v>5</v>
      </c>
      <c r="BL654">
        <f t="shared" ref="BL654" ca="1" si="12528">BH654</f>
        <v>5</v>
      </c>
      <c r="BM654">
        <f t="shared" ref="BM654" ca="1" si="12529">BK654</f>
        <v>5</v>
      </c>
      <c r="BN654" s="114"/>
      <c r="BO654" s="114"/>
      <c r="BP654" s="114"/>
      <c r="BQ654" s="129"/>
      <c r="BR654" s="55">
        <f t="shared" ref="BR654" ca="1" si="12530">IF(BN653&gt;BO653,BH654,BK654)</f>
        <v>5</v>
      </c>
      <c r="BS654" s="114"/>
      <c r="BT654" s="129"/>
      <c r="BU654" s="55">
        <f t="shared" ref="BU654" ca="1" si="12531">IF(BN653&lt;BO653,BH654,BK654)</f>
        <v>5</v>
      </c>
      <c r="BV654" s="27">
        <f t="shared" ref="BV654" ca="1" si="12532">IF(BN653&gt;BO653,BL654,BM654)</f>
        <v>5</v>
      </c>
      <c r="BW654" s="27">
        <f t="shared" ref="BW654" ca="1" si="12533">IF(BN653&lt;BO653,BL653,BM653)</f>
        <v>8</v>
      </c>
      <c r="BX654" s="27">
        <f t="shared" ca="1" si="11605"/>
        <v>40</v>
      </c>
      <c r="BY654" s="114"/>
      <c r="BZ654" s="114"/>
      <c r="CA654">
        <f t="shared" ca="1" si="11607"/>
        <v>40</v>
      </c>
      <c r="CB654" s="25">
        <f t="shared" ref="CB654" ca="1" si="12534">CA654/GCD(CA653,CA654)</f>
        <v>8</v>
      </c>
      <c r="CD654" s="128"/>
      <c r="CE654" s="23">
        <f t="shared" ref="CE654" ca="1" si="12535">CB654</f>
        <v>8</v>
      </c>
      <c r="CF654" s="25"/>
      <c r="CG654"/>
      <c r="CH654" s="5"/>
      <c r="CK654" s="5"/>
    </row>
    <row r="655" spans="2:89" ht="32" customHeight="1" thickBot="1" x14ac:dyDescent="0.6">
      <c r="B655" s="61"/>
      <c r="C655" s="130" t="s">
        <v>221</v>
      </c>
      <c r="D655" s="114">
        <v>26</v>
      </c>
      <c r="E655" s="114">
        <f t="shared" ref="E655" ca="1" si="12536">BQ655</f>
        <v>2</v>
      </c>
      <c r="F655" s="60">
        <f t="shared" ca="1" si="11569"/>
        <v>1</v>
      </c>
      <c r="G655" s="114" t="s">
        <v>240</v>
      </c>
      <c r="H655" s="114">
        <f t="shared" ref="H655" ca="1" si="12537">BT655</f>
        <v>1</v>
      </c>
      <c r="I655" s="60">
        <f t="shared" ca="1" si="11571"/>
        <v>6</v>
      </c>
      <c r="J655" s="26"/>
      <c r="K655" s="114">
        <f t="shared" ref="K655" ca="1" si="12538">CD655</f>
        <v>1</v>
      </c>
      <c r="L655" s="58">
        <f t="shared" ca="1" si="11573"/>
        <v>9</v>
      </c>
      <c r="M655" s="118" t="str">
        <f t="shared" ref="M655" ca="1" si="12539">IF(L656=1,"=","")</f>
        <v/>
      </c>
      <c r="N655" s="54"/>
      <c r="O655" s="118" t="str">
        <f t="shared" ref="O655" ca="1" si="12540">IF(L655=0,K655,"")</f>
        <v/>
      </c>
      <c r="P655" s="118" t="s">
        <v>250</v>
      </c>
      <c r="Q655" s="121">
        <f t="shared" ref="Q655" ca="1" si="12541">IF(E655="","",E655)</f>
        <v>2</v>
      </c>
      <c r="R655" s="114" t="s">
        <v>249</v>
      </c>
      <c r="S655" s="122">
        <f t="shared" ref="S655" ca="1" si="12542">F655</f>
        <v>1</v>
      </c>
      <c r="T655" s="114" t="s">
        <v>216</v>
      </c>
      <c r="U655" s="122">
        <f t="shared" ref="U655" ca="1" si="12543">F656</f>
        <v>2</v>
      </c>
      <c r="V655" s="114" t="s">
        <v>217</v>
      </c>
      <c r="W655" s="120" t="str">
        <f t="shared" ref="W655" si="12544">G655</f>
        <v>　÷　</v>
      </c>
      <c r="X655" s="56"/>
      <c r="Y655" s="121">
        <f t="shared" ref="Y655" ca="1" si="12545">IF(H655="","",H655)</f>
        <v>1</v>
      </c>
      <c r="Z655" s="114" t="s">
        <v>249</v>
      </c>
      <c r="AA655" s="122">
        <f t="shared" ref="AA655" ca="1" si="12546">I655</f>
        <v>6</v>
      </c>
      <c r="AB655" s="114" t="s">
        <v>216</v>
      </c>
      <c r="AC655" s="122">
        <f t="shared" ref="AC655" ca="1" si="12547">I656</f>
        <v>7</v>
      </c>
      <c r="AD655" s="114" t="s">
        <v>217</v>
      </c>
      <c r="AE655" s="27"/>
      <c r="AF655" s="114" t="s">
        <v>233</v>
      </c>
      <c r="AG655" t="s">
        <v>230</v>
      </c>
      <c r="AH655" t="s">
        <v>250</v>
      </c>
      <c r="AI655" s="1">
        <f t="shared" ref="AI655" ca="1" si="12548">IF(K655="","",K655)</f>
        <v>1</v>
      </c>
      <c r="AJ655" t="s">
        <v>249</v>
      </c>
      <c r="AK655" s="1">
        <f t="shared" ref="AK655" ca="1" si="12549">L655</f>
        <v>9</v>
      </c>
      <c r="AL655" t="s">
        <v>216</v>
      </c>
      <c r="AM655" s="1">
        <f t="shared" ref="AM655" ca="1" si="12550">L656</f>
        <v>26</v>
      </c>
      <c r="AN655" t="s">
        <v>217</v>
      </c>
      <c r="AO655" t="s">
        <v>230</v>
      </c>
      <c r="AP655" s="114" t="str">
        <f t="shared" ca="1" si="11829"/>
        <v>\\(\\quad \\displaystyle 2\\frac{1}{2}　÷　1\\frac{6}{7}　=　 \\)</v>
      </c>
      <c r="AQ655" t="str">
        <f t="shared" ca="1" si="12262"/>
        <v>\\(\\quad \\displaystyle 1\\frac{9}{26} \\)</v>
      </c>
      <c r="AS655" s="114" t="str">
        <f t="shared" ref="AS655" ca="1" si="12551">AP655</f>
        <v>\\(\\quad \\displaystyle 2\\frac{1}{2}　÷　1\\frac{6}{7}　=　 \\)</v>
      </c>
      <c r="AT655" s="114" t="str">
        <f t="shared" ref="AT655" ca="1" si="12552">IF(O655="",AQ655,AQ656)</f>
        <v>\\(\\quad \\displaystyle 1\\frac{9}{26} \\)</v>
      </c>
      <c r="AU655" s="114" t="s">
        <v>60</v>
      </c>
      <c r="AV655" s="115" t="s">
        <v>222</v>
      </c>
      <c r="AW655" s="115" t="str">
        <f t="shared" ref="AW655" ca="1" si="12553">AS655</f>
        <v>\\(\\quad \\displaystyle 2\\frac{1}{2}　÷　1\\frac{6}{7}　=　 \\)</v>
      </c>
      <c r="AX655" s="115" t="str">
        <f t="shared" ref="AX655" ca="1" si="12554">AT655</f>
        <v>\\(\\quad \\displaystyle 1\\frac{9}{26} \\)</v>
      </c>
      <c r="AY655" s="115" t="s">
        <v>62</v>
      </c>
      <c r="AZ655" s="116" t="str">
        <f t="shared" ref="AZ655" ca="1" si="12555">"INSERT INTO "&amp;AU655&amp;"(tangen,question,answer,editor,date,count) VALUES('"&amp;AV655&amp;"','"&amp;AW655&amp;"','"&amp;AX655&amp;"','"&amp;AY655&amp;"',NOW(),0);"</f>
        <v>INSERT INTO math(tangen,question,answer,editor,date,count) VALUES('m3900','\\(\\quad \\displaystyle 2\\frac{1}{2}　÷　1\\frac{6}{7}　=　 \\)','\\(\\quad \\displaystyle 1\\frac{9}{26} \\)','harazono',NOW(),0);</v>
      </c>
      <c r="BG655" s="128">
        <f t="shared" ref="BG655" ca="1" si="12556">RANDBETWEEN(2,6)</f>
        <v>2</v>
      </c>
      <c r="BH655" s="22">
        <f t="shared" ref="BH655" ca="1" si="12557">RANDBETWEEN(1,BH656-1)</f>
        <v>1</v>
      </c>
      <c r="BI655" s="120" t="s">
        <v>22</v>
      </c>
      <c r="BJ655" s="128">
        <f t="shared" ref="BJ655" ca="1" si="12558">RANDBETWEEN(1,BG655-1)</f>
        <v>1</v>
      </c>
      <c r="BK655" s="22">
        <f t="shared" ref="BK655" ca="1" si="12559">RANDBETWEEN(1,BK656-1)</f>
        <v>6</v>
      </c>
      <c r="BL655">
        <f t="shared" ref="BL655" ca="1" si="12560">(BH655+BG655*BH656)</f>
        <v>5</v>
      </c>
      <c r="BM655">
        <f t="shared" ref="BM655" ca="1" si="12561">BK655+BJ655*BK656</f>
        <v>13</v>
      </c>
      <c r="BN655" s="114">
        <f t="shared" ref="BN655" ca="1" si="12562">(BH655+BG655*BH656)/BH656</f>
        <v>2.5</v>
      </c>
      <c r="BO655" s="114">
        <f t="shared" ref="BO655" ca="1" si="12563">(BK655+BJ655*BK656)/BK656</f>
        <v>1.8571428571428572</v>
      </c>
      <c r="BP655" s="114" t="s">
        <v>26</v>
      </c>
      <c r="BQ655" s="129">
        <f t="shared" ref="BQ655" ca="1" si="12564">IF(BN655&gt;BO655,BG655,BJ655)</f>
        <v>2</v>
      </c>
      <c r="BR655" s="57">
        <f t="shared" ref="BR655" ca="1" si="12565">IF(BN655&gt;BO655,BH655,BK655)</f>
        <v>1</v>
      </c>
      <c r="BS655" s="114" t="s">
        <v>27</v>
      </c>
      <c r="BT655" s="129">
        <f t="shared" ref="BT655" ca="1" si="12566">IF(BN655&lt;BO655,BG655,BJ655)</f>
        <v>1</v>
      </c>
      <c r="BU655" s="57">
        <f t="shared" ref="BU655" ca="1" si="12567">IF(BN655&lt;BO655,BH655,BK655)</f>
        <v>6</v>
      </c>
      <c r="BV655" s="27">
        <f t="shared" ref="BV655" ca="1" si="12568">IF(BN655&gt;BO655,BL655,BM655)</f>
        <v>5</v>
      </c>
      <c r="BW655" s="27">
        <f t="shared" ref="BW655" ca="1" si="12569">IF(BN655&lt;BO655,BL656,BM656)</f>
        <v>7</v>
      </c>
      <c r="BX655" s="58">
        <f t="shared" ca="1" si="11605"/>
        <v>35</v>
      </c>
      <c r="BY655" s="114" t="s">
        <v>26</v>
      </c>
      <c r="BZ655" s="114" t="str">
        <f t="shared" ref="BZ655" ca="1" si="12570">IF(BX655&lt;0,"-","")</f>
        <v/>
      </c>
      <c r="CA655" s="30">
        <f t="shared" ca="1" si="11607"/>
        <v>35</v>
      </c>
      <c r="CB655" s="24">
        <f t="shared" ref="CB655" ca="1" si="12571">CA655/GCD(CA655,CA656)</f>
        <v>35</v>
      </c>
      <c r="CD655" s="128">
        <f t="shared" ref="CD655" ca="1" si="12572">QUOTIENT(CB655,CB656)</f>
        <v>1</v>
      </c>
      <c r="CE655" s="57">
        <f t="shared" ref="CE655" ca="1" si="12573">MOD(CB655,CB656)</f>
        <v>9</v>
      </c>
      <c r="CF655" s="25"/>
      <c r="CG655"/>
      <c r="CH655" s="5"/>
      <c r="CK655" s="5"/>
    </row>
    <row r="656" spans="2:89" ht="32" customHeight="1" x14ac:dyDescent="0.55000000000000004">
      <c r="B656" s="61"/>
      <c r="C656" s="131"/>
      <c r="D656" s="114"/>
      <c r="E656" s="114"/>
      <c r="F656" s="59">
        <f t="shared" ca="1" si="11569"/>
        <v>2</v>
      </c>
      <c r="G656" s="114"/>
      <c r="H656" s="114"/>
      <c r="I656" s="59">
        <f t="shared" ca="1" si="11571"/>
        <v>7</v>
      </c>
      <c r="J656" s="26"/>
      <c r="K656" s="114"/>
      <c r="L656" s="27">
        <f t="shared" ca="1" si="11573"/>
        <v>26</v>
      </c>
      <c r="M656" s="118"/>
      <c r="N656" s="54"/>
      <c r="O656" s="118"/>
      <c r="P656" s="118"/>
      <c r="Q656" s="121"/>
      <c r="R656" s="114"/>
      <c r="S656" s="122"/>
      <c r="T656" s="114"/>
      <c r="U656" s="122"/>
      <c r="V656" s="114"/>
      <c r="W656" s="120"/>
      <c r="X656" s="56"/>
      <c r="Y656" s="121"/>
      <c r="Z656" s="114"/>
      <c r="AA656" s="122"/>
      <c r="AB656" s="114"/>
      <c r="AC656" s="122"/>
      <c r="AD656" s="114"/>
      <c r="AE656" s="27"/>
      <c r="AF656" s="114"/>
      <c r="AG656" t="s">
        <v>230</v>
      </c>
      <c r="AH656" t="s">
        <v>250</v>
      </c>
      <c r="AI656" s="1" t="str">
        <f t="shared" ref="AI656" ca="1" si="12574">IF(O655="","",O655)</f>
        <v/>
      </c>
      <c r="AK656" s="1"/>
      <c r="AM656" s="1"/>
      <c r="AO656" t="s">
        <v>230</v>
      </c>
      <c r="AP656" s="114"/>
      <c r="AQ656" t="str">
        <f t="shared" ca="1" si="12262"/>
        <v>\\(\\quad \\displaystyle  \\)</v>
      </c>
      <c r="AS656" s="114"/>
      <c r="AT656" s="114"/>
      <c r="AU656" s="114"/>
      <c r="AV656" s="114"/>
      <c r="AW656" s="114"/>
      <c r="AX656" s="114"/>
      <c r="AY656" s="114"/>
      <c r="AZ656" s="117"/>
      <c r="BG656" s="128"/>
      <c r="BH656" s="23">
        <f t="shared" ref="BH656" ca="1" si="12575">RANDBETWEEN(2,10)</f>
        <v>2</v>
      </c>
      <c r="BI656" s="120"/>
      <c r="BJ656" s="128"/>
      <c r="BK656" s="23">
        <f t="shared" ca="1" si="11661"/>
        <v>7</v>
      </c>
      <c r="BL656">
        <f t="shared" ref="BL656" ca="1" si="12576">BH656</f>
        <v>2</v>
      </c>
      <c r="BM656">
        <f t="shared" ref="BM656" ca="1" si="12577">BK656</f>
        <v>7</v>
      </c>
      <c r="BN656" s="114"/>
      <c r="BO656" s="114"/>
      <c r="BP656" s="114"/>
      <c r="BQ656" s="129"/>
      <c r="BR656" s="55">
        <f t="shared" ref="BR656" ca="1" si="12578">IF(BN655&gt;BO655,BH656,BK656)</f>
        <v>2</v>
      </c>
      <c r="BS656" s="114"/>
      <c r="BT656" s="129"/>
      <c r="BU656" s="55">
        <f t="shared" ref="BU656" ca="1" si="12579">IF(BN655&lt;BO655,BH656,BK656)</f>
        <v>7</v>
      </c>
      <c r="BV656" s="27">
        <f t="shared" ref="BV656" ca="1" si="12580">IF(BN655&gt;BO655,BL656,BM656)</f>
        <v>2</v>
      </c>
      <c r="BW656" s="27">
        <f t="shared" ref="BW656" ca="1" si="12581">IF(BN655&lt;BO655,BL655,BM655)</f>
        <v>13</v>
      </c>
      <c r="BX656" s="27">
        <f t="shared" ca="1" si="11605"/>
        <v>26</v>
      </c>
      <c r="BY656" s="114"/>
      <c r="BZ656" s="114"/>
      <c r="CA656">
        <f t="shared" ca="1" si="11607"/>
        <v>26</v>
      </c>
      <c r="CB656" s="25">
        <f t="shared" ref="CB656" ca="1" si="12582">CA656/GCD(CA655,CA656)</f>
        <v>26</v>
      </c>
      <c r="CD656" s="128"/>
      <c r="CE656" s="23">
        <f t="shared" ref="CE656" ca="1" si="12583">CB656</f>
        <v>26</v>
      </c>
      <c r="CF656" s="25"/>
      <c r="CG656"/>
      <c r="CH656" s="5"/>
      <c r="CK656" s="5"/>
    </row>
    <row r="657" spans="2:89" ht="32" customHeight="1" thickBot="1" x14ac:dyDescent="0.6">
      <c r="B657" s="61"/>
      <c r="C657" s="130" t="s">
        <v>221</v>
      </c>
      <c r="D657" s="114">
        <v>27</v>
      </c>
      <c r="E657" s="114">
        <f t="shared" ref="E657" ca="1" si="12584">BQ657</f>
        <v>3</v>
      </c>
      <c r="F657" s="60">
        <f t="shared" ca="1" si="11569"/>
        <v>5</v>
      </c>
      <c r="G657" s="114" t="s">
        <v>240</v>
      </c>
      <c r="H657" s="114">
        <f t="shared" ref="H657" ca="1" si="12585">BT657</f>
        <v>2</v>
      </c>
      <c r="I657" s="60">
        <f t="shared" ca="1" si="11571"/>
        <v>5</v>
      </c>
      <c r="J657" s="26"/>
      <c r="K657" s="114">
        <f t="shared" ref="K657" ca="1" si="12586">CD657</f>
        <v>1</v>
      </c>
      <c r="L657" s="58">
        <f t="shared" ca="1" si="11573"/>
        <v>47</v>
      </c>
      <c r="M657" s="118" t="str">
        <f t="shared" ref="M657" ca="1" si="12587">IF(L658=1,"=","")</f>
        <v/>
      </c>
      <c r="N657" s="54"/>
      <c r="O657" s="118" t="str">
        <f t="shared" ref="O657" ca="1" si="12588">IF(L657=0,K657,"")</f>
        <v/>
      </c>
      <c r="P657" s="118" t="s">
        <v>250</v>
      </c>
      <c r="Q657" s="121">
        <f t="shared" ref="Q657" ca="1" si="12589">IF(E657="","",E657)</f>
        <v>3</v>
      </c>
      <c r="R657" s="114" t="s">
        <v>249</v>
      </c>
      <c r="S657" s="122">
        <f t="shared" ref="S657" ca="1" si="12590">F657</f>
        <v>5</v>
      </c>
      <c r="T657" s="114" t="s">
        <v>216</v>
      </c>
      <c r="U657" s="122">
        <f t="shared" ref="U657" ca="1" si="12591">F658</f>
        <v>6</v>
      </c>
      <c r="V657" s="114" t="s">
        <v>217</v>
      </c>
      <c r="W657" s="120" t="str">
        <f t="shared" ref="W657" si="12592">G657</f>
        <v>　÷　</v>
      </c>
      <c r="X657" s="56"/>
      <c r="Y657" s="121">
        <f t="shared" ref="Y657" ca="1" si="12593">IF(H657="","",H657)</f>
        <v>2</v>
      </c>
      <c r="Z657" s="114" t="s">
        <v>249</v>
      </c>
      <c r="AA657" s="122">
        <f t="shared" ref="AA657" ca="1" si="12594">I657</f>
        <v>5</v>
      </c>
      <c r="AB657" s="114" t="s">
        <v>216</v>
      </c>
      <c r="AC657" s="122">
        <f t="shared" ref="AC657" ca="1" si="12595">I658</f>
        <v>7</v>
      </c>
      <c r="AD657" s="114" t="s">
        <v>217</v>
      </c>
      <c r="AE657" s="27"/>
      <c r="AF657" s="114" t="s">
        <v>233</v>
      </c>
      <c r="AG657" t="s">
        <v>230</v>
      </c>
      <c r="AH657" t="s">
        <v>250</v>
      </c>
      <c r="AI657" s="1">
        <f t="shared" ref="AI657" ca="1" si="12596">IF(K657="","",K657)</f>
        <v>1</v>
      </c>
      <c r="AJ657" t="s">
        <v>249</v>
      </c>
      <c r="AK657" s="1">
        <f t="shared" ref="AK657" ca="1" si="12597">L657</f>
        <v>47</v>
      </c>
      <c r="AL657" t="s">
        <v>216</v>
      </c>
      <c r="AM657" s="1">
        <f t="shared" ref="AM657" ca="1" si="12598">L658</f>
        <v>114</v>
      </c>
      <c r="AN657" t="s">
        <v>217</v>
      </c>
      <c r="AO657" t="s">
        <v>230</v>
      </c>
      <c r="AP657" s="114" t="str">
        <f t="shared" ca="1" si="11829"/>
        <v>\\(\\quad \\displaystyle 3\\frac{5}{6}　÷　2\\frac{5}{7}　=　 \\)</v>
      </c>
      <c r="AQ657" t="str">
        <f t="shared" ca="1" si="12262"/>
        <v>\\(\\quad \\displaystyle 1\\frac{47}{114} \\)</v>
      </c>
      <c r="AS657" s="114" t="str">
        <f t="shared" ref="AS657" ca="1" si="12599">AP657</f>
        <v>\\(\\quad \\displaystyle 3\\frac{5}{6}　÷　2\\frac{5}{7}　=　 \\)</v>
      </c>
      <c r="AT657" s="114" t="str">
        <f t="shared" ref="AT657" ca="1" si="12600">IF(O657="",AQ657,AQ658)</f>
        <v>\\(\\quad \\displaystyle 1\\frac{47}{114} \\)</v>
      </c>
      <c r="AU657" s="114" t="s">
        <v>60</v>
      </c>
      <c r="AV657" s="115" t="s">
        <v>222</v>
      </c>
      <c r="AW657" s="115" t="str">
        <f t="shared" ref="AW657" ca="1" si="12601">AS657</f>
        <v>\\(\\quad \\displaystyle 3\\frac{5}{6}　÷　2\\frac{5}{7}　=　 \\)</v>
      </c>
      <c r="AX657" s="115" t="str">
        <f t="shared" ref="AX657" ca="1" si="12602">AT657</f>
        <v>\\(\\quad \\displaystyle 1\\frac{47}{114} \\)</v>
      </c>
      <c r="AY657" s="115" t="s">
        <v>62</v>
      </c>
      <c r="AZ657" s="116" t="str">
        <f t="shared" ref="AZ657" ca="1" si="12603">"INSERT INTO "&amp;AU657&amp;"(tangen,question,answer,editor,date,count) VALUES('"&amp;AV657&amp;"','"&amp;AW657&amp;"','"&amp;AX657&amp;"','"&amp;AY657&amp;"',NOW(),0);"</f>
        <v>INSERT INTO math(tangen,question,answer,editor,date,count) VALUES('m3900','\\(\\quad \\displaystyle 3\\frac{5}{6}　÷　2\\frac{5}{7}　=　 \\)','\\(\\quad \\displaystyle 1\\frac{47}{114} \\)','harazono',NOW(),0);</v>
      </c>
      <c r="BG657" s="128">
        <f t="shared" ref="BG657" ca="1" si="12604">RANDBETWEEN(2,6)</f>
        <v>3</v>
      </c>
      <c r="BH657" s="22">
        <f t="shared" ref="BH657" ca="1" si="12605">RANDBETWEEN(1,BH658-1)</f>
        <v>5</v>
      </c>
      <c r="BI657" s="120" t="s">
        <v>22</v>
      </c>
      <c r="BJ657" s="128">
        <f t="shared" ref="BJ657" ca="1" si="12606">RANDBETWEEN(1,BG657-1)</f>
        <v>2</v>
      </c>
      <c r="BK657" s="22">
        <f t="shared" ref="BK657" ca="1" si="12607">RANDBETWEEN(1,BK658-1)</f>
        <v>5</v>
      </c>
      <c r="BL657">
        <f t="shared" ref="BL657" ca="1" si="12608">(BH657+BG657*BH658)</f>
        <v>23</v>
      </c>
      <c r="BM657">
        <f t="shared" ref="BM657" ca="1" si="12609">BK657+BJ657*BK658</f>
        <v>19</v>
      </c>
      <c r="BN657" s="114">
        <f t="shared" ref="BN657" ca="1" si="12610">(BH657+BG657*BH658)/BH658</f>
        <v>3.8333333333333335</v>
      </c>
      <c r="BO657" s="114">
        <f t="shared" ref="BO657" ca="1" si="12611">(BK657+BJ657*BK658)/BK658</f>
        <v>2.7142857142857144</v>
      </c>
      <c r="BP657" s="114" t="s">
        <v>26</v>
      </c>
      <c r="BQ657" s="129">
        <f t="shared" ref="BQ657" ca="1" si="12612">IF(BN657&gt;BO657,BG657,BJ657)</f>
        <v>3</v>
      </c>
      <c r="BR657" s="57">
        <f t="shared" ref="BR657" ca="1" si="12613">IF(BN657&gt;BO657,BH657,BK657)</f>
        <v>5</v>
      </c>
      <c r="BS657" s="114" t="s">
        <v>27</v>
      </c>
      <c r="BT657" s="129">
        <f t="shared" ref="BT657" ca="1" si="12614">IF(BN657&lt;BO657,BG657,BJ657)</f>
        <v>2</v>
      </c>
      <c r="BU657" s="57">
        <f t="shared" ref="BU657" ca="1" si="12615">IF(BN657&lt;BO657,BH657,BK657)</f>
        <v>5</v>
      </c>
      <c r="BV657" s="27">
        <f t="shared" ref="BV657" ca="1" si="12616">IF(BN657&gt;BO657,BL657,BM657)</f>
        <v>23</v>
      </c>
      <c r="BW657" s="27">
        <f t="shared" ref="BW657" ca="1" si="12617">IF(BN657&lt;BO657,BL658,BM658)</f>
        <v>7</v>
      </c>
      <c r="BX657" s="58">
        <f t="shared" ca="1" si="11605"/>
        <v>161</v>
      </c>
      <c r="BY657" s="114" t="s">
        <v>26</v>
      </c>
      <c r="BZ657" s="114" t="str">
        <f t="shared" ref="BZ657" ca="1" si="12618">IF(BX657&lt;0,"-","")</f>
        <v/>
      </c>
      <c r="CA657" s="30">
        <f t="shared" ca="1" si="11607"/>
        <v>161</v>
      </c>
      <c r="CB657" s="24">
        <f t="shared" ref="CB657" ca="1" si="12619">CA657/GCD(CA657,CA658)</f>
        <v>161</v>
      </c>
      <c r="CD657" s="128">
        <f t="shared" ref="CD657" ca="1" si="12620">QUOTIENT(CB657,CB658)</f>
        <v>1</v>
      </c>
      <c r="CE657" s="57">
        <f t="shared" ref="CE657" ca="1" si="12621">MOD(CB657,CB658)</f>
        <v>47</v>
      </c>
      <c r="CF657" s="25"/>
      <c r="CG657"/>
      <c r="CH657" s="5"/>
      <c r="CK657" s="5"/>
    </row>
    <row r="658" spans="2:89" ht="32" customHeight="1" x14ac:dyDescent="0.55000000000000004">
      <c r="B658" s="61"/>
      <c r="C658" s="131"/>
      <c r="D658" s="114"/>
      <c r="E658" s="114"/>
      <c r="F658" s="59">
        <f t="shared" ca="1" si="11569"/>
        <v>6</v>
      </c>
      <c r="G658" s="114"/>
      <c r="H658" s="114"/>
      <c r="I658" s="59">
        <f t="shared" ca="1" si="11571"/>
        <v>7</v>
      </c>
      <c r="J658" s="26"/>
      <c r="K658" s="114"/>
      <c r="L658" s="27">
        <f t="shared" ca="1" si="11573"/>
        <v>114</v>
      </c>
      <c r="M658" s="118"/>
      <c r="N658" s="54"/>
      <c r="O658" s="118"/>
      <c r="P658" s="118"/>
      <c r="Q658" s="121"/>
      <c r="R658" s="114"/>
      <c r="S658" s="122"/>
      <c r="T658" s="114"/>
      <c r="U658" s="122"/>
      <c r="V658" s="114"/>
      <c r="W658" s="120"/>
      <c r="X658" s="56"/>
      <c r="Y658" s="121"/>
      <c r="Z658" s="114"/>
      <c r="AA658" s="122"/>
      <c r="AB658" s="114"/>
      <c r="AC658" s="122"/>
      <c r="AD658" s="114"/>
      <c r="AE658" s="27"/>
      <c r="AF658" s="114"/>
      <c r="AG658" t="s">
        <v>230</v>
      </c>
      <c r="AH658" t="s">
        <v>250</v>
      </c>
      <c r="AI658" s="1" t="str">
        <f t="shared" ref="AI658" ca="1" si="12622">IF(O657="","",O657)</f>
        <v/>
      </c>
      <c r="AK658" s="1"/>
      <c r="AM658" s="1"/>
      <c r="AO658" t="s">
        <v>230</v>
      </c>
      <c r="AP658" s="114"/>
      <c r="AQ658" t="str">
        <f t="shared" ca="1" si="12262"/>
        <v>\\(\\quad \\displaystyle  \\)</v>
      </c>
      <c r="AS658" s="114"/>
      <c r="AT658" s="114"/>
      <c r="AU658" s="114"/>
      <c r="AV658" s="114"/>
      <c r="AW658" s="114"/>
      <c r="AX658" s="114"/>
      <c r="AY658" s="114"/>
      <c r="AZ658" s="117"/>
      <c r="BG658" s="128"/>
      <c r="BH658" s="23">
        <f t="shared" ref="BH658" ca="1" si="12623">RANDBETWEEN(2,10)</f>
        <v>6</v>
      </c>
      <c r="BI658" s="120"/>
      <c r="BJ658" s="128"/>
      <c r="BK658" s="23">
        <f t="shared" ca="1" si="11661"/>
        <v>7</v>
      </c>
      <c r="BL658">
        <f t="shared" ref="BL658" ca="1" si="12624">BH658</f>
        <v>6</v>
      </c>
      <c r="BM658">
        <f t="shared" ref="BM658" ca="1" si="12625">BK658</f>
        <v>7</v>
      </c>
      <c r="BN658" s="114"/>
      <c r="BO658" s="114"/>
      <c r="BP658" s="114"/>
      <c r="BQ658" s="129"/>
      <c r="BR658" s="55">
        <f t="shared" ref="BR658" ca="1" si="12626">IF(BN657&gt;BO657,BH658,BK658)</f>
        <v>6</v>
      </c>
      <c r="BS658" s="114"/>
      <c r="BT658" s="129"/>
      <c r="BU658" s="55">
        <f t="shared" ref="BU658" ca="1" si="12627">IF(BN657&lt;BO657,BH658,BK658)</f>
        <v>7</v>
      </c>
      <c r="BV658" s="27">
        <f t="shared" ref="BV658" ca="1" si="12628">IF(BN657&gt;BO657,BL658,BM658)</f>
        <v>6</v>
      </c>
      <c r="BW658" s="27">
        <f t="shared" ref="BW658" ca="1" si="12629">IF(BN657&lt;BO657,BL657,BM657)</f>
        <v>19</v>
      </c>
      <c r="BX658" s="27">
        <f t="shared" ca="1" si="11605"/>
        <v>114</v>
      </c>
      <c r="BY658" s="114"/>
      <c r="BZ658" s="114"/>
      <c r="CA658">
        <f t="shared" ca="1" si="11607"/>
        <v>114</v>
      </c>
      <c r="CB658" s="25">
        <f t="shared" ref="CB658" ca="1" si="12630">CA658/GCD(CA657,CA658)</f>
        <v>114</v>
      </c>
      <c r="CD658" s="128"/>
      <c r="CE658" s="23">
        <f t="shared" ref="CE658" ca="1" si="12631">CB658</f>
        <v>114</v>
      </c>
      <c r="CF658" s="25"/>
      <c r="CG658"/>
      <c r="CH658" s="5"/>
      <c r="CK658" s="5"/>
    </row>
    <row r="659" spans="2:89" ht="32" customHeight="1" thickBot="1" x14ac:dyDescent="0.6">
      <c r="B659" s="61"/>
      <c r="C659" s="130" t="s">
        <v>221</v>
      </c>
      <c r="D659" s="114">
        <v>28</v>
      </c>
      <c r="E659" s="114">
        <f t="shared" ref="E659" ca="1" si="12632">BQ659</f>
        <v>3</v>
      </c>
      <c r="F659" s="60">
        <f t="shared" ca="1" si="11569"/>
        <v>3</v>
      </c>
      <c r="G659" s="114" t="s">
        <v>240</v>
      </c>
      <c r="H659" s="114">
        <f t="shared" ref="H659" ca="1" si="12633">BT659</f>
        <v>1</v>
      </c>
      <c r="I659" s="60">
        <f t="shared" ca="1" si="11571"/>
        <v>1</v>
      </c>
      <c r="J659" s="26"/>
      <c r="K659" s="114">
        <f t="shared" ref="K659" ca="1" si="12634">CD659</f>
        <v>2</v>
      </c>
      <c r="L659" s="58">
        <f t="shared" ca="1" si="11573"/>
        <v>5</v>
      </c>
      <c r="M659" s="118" t="str">
        <f t="shared" ref="M659" ca="1" si="12635">IF(L660=1,"=","")</f>
        <v/>
      </c>
      <c r="N659" s="54"/>
      <c r="O659" s="118" t="str">
        <f t="shared" ref="O659" ca="1" si="12636">IF(L659=0,K659,"")</f>
        <v/>
      </c>
      <c r="P659" s="118" t="s">
        <v>250</v>
      </c>
      <c r="Q659" s="121">
        <f t="shared" ref="Q659" ca="1" si="12637">IF(E659="","",E659)</f>
        <v>3</v>
      </c>
      <c r="R659" s="114" t="s">
        <v>249</v>
      </c>
      <c r="S659" s="122">
        <f t="shared" ref="S659" ca="1" si="12638">F659</f>
        <v>3</v>
      </c>
      <c r="T659" s="114" t="s">
        <v>216</v>
      </c>
      <c r="U659" s="122">
        <f t="shared" ref="U659" ca="1" si="12639">F660</f>
        <v>6</v>
      </c>
      <c r="V659" s="114" t="s">
        <v>217</v>
      </c>
      <c r="W659" s="120" t="str">
        <f t="shared" ref="W659" si="12640">G659</f>
        <v>　÷　</v>
      </c>
      <c r="X659" s="56"/>
      <c r="Y659" s="121">
        <f t="shared" ref="Y659" ca="1" si="12641">IF(H659="","",H659)</f>
        <v>1</v>
      </c>
      <c r="Z659" s="114" t="s">
        <v>249</v>
      </c>
      <c r="AA659" s="122">
        <f t="shared" ref="AA659" ca="1" si="12642">I659</f>
        <v>1</v>
      </c>
      <c r="AB659" s="114" t="s">
        <v>216</v>
      </c>
      <c r="AC659" s="122">
        <f t="shared" ref="AC659" ca="1" si="12643">I660</f>
        <v>3</v>
      </c>
      <c r="AD659" s="114" t="s">
        <v>217</v>
      </c>
      <c r="AE659" s="27"/>
      <c r="AF659" s="114" t="s">
        <v>233</v>
      </c>
      <c r="AG659" t="s">
        <v>230</v>
      </c>
      <c r="AH659" t="s">
        <v>250</v>
      </c>
      <c r="AI659" s="1">
        <f t="shared" ref="AI659" ca="1" si="12644">IF(K659="","",K659)</f>
        <v>2</v>
      </c>
      <c r="AJ659" t="s">
        <v>249</v>
      </c>
      <c r="AK659" s="1">
        <f t="shared" ref="AK659" ca="1" si="12645">L659</f>
        <v>5</v>
      </c>
      <c r="AL659" t="s">
        <v>216</v>
      </c>
      <c r="AM659" s="1">
        <f t="shared" ref="AM659" ca="1" si="12646">L660</f>
        <v>8</v>
      </c>
      <c r="AN659" t="s">
        <v>217</v>
      </c>
      <c r="AO659" t="s">
        <v>230</v>
      </c>
      <c r="AP659" s="114" t="str">
        <f t="shared" ca="1" si="11829"/>
        <v>\\(\\quad \\displaystyle 3\\frac{3}{6}　÷　1\\frac{1}{3}　=　 \\)</v>
      </c>
      <c r="AQ659" t="str">
        <f t="shared" ca="1" si="12262"/>
        <v>\\(\\quad \\displaystyle 2\\frac{5}{8} \\)</v>
      </c>
      <c r="AS659" s="114" t="str">
        <f t="shared" ref="AS659" ca="1" si="12647">AP659</f>
        <v>\\(\\quad \\displaystyle 3\\frac{3}{6}　÷　1\\frac{1}{3}　=　 \\)</v>
      </c>
      <c r="AT659" s="114" t="str">
        <f t="shared" ref="AT659" ca="1" si="12648">IF(O659="",AQ659,AQ660)</f>
        <v>\\(\\quad \\displaystyle 2\\frac{5}{8} \\)</v>
      </c>
      <c r="AU659" s="114" t="s">
        <v>60</v>
      </c>
      <c r="AV659" s="115" t="s">
        <v>222</v>
      </c>
      <c r="AW659" s="115" t="str">
        <f t="shared" ref="AW659" ca="1" si="12649">AS659</f>
        <v>\\(\\quad \\displaystyle 3\\frac{3}{6}　÷　1\\frac{1}{3}　=　 \\)</v>
      </c>
      <c r="AX659" s="115" t="str">
        <f t="shared" ref="AX659" ca="1" si="12650">AT659</f>
        <v>\\(\\quad \\displaystyle 2\\frac{5}{8} \\)</v>
      </c>
      <c r="AY659" s="115" t="s">
        <v>62</v>
      </c>
      <c r="AZ659" s="116" t="str">
        <f t="shared" ref="AZ659" ca="1" si="12651">"INSERT INTO "&amp;AU659&amp;"(tangen,question,answer,editor,date,count) VALUES('"&amp;AV659&amp;"','"&amp;AW659&amp;"','"&amp;AX659&amp;"','"&amp;AY659&amp;"',NOW(),0);"</f>
        <v>INSERT INTO math(tangen,question,answer,editor,date,count) VALUES('m3900','\\(\\quad \\displaystyle 3\\frac{3}{6}　÷　1\\frac{1}{3}　=　 \\)','\\(\\quad \\displaystyle 2\\frac{5}{8} \\)','harazono',NOW(),0);</v>
      </c>
      <c r="BG659" s="128">
        <f t="shared" ref="BG659" ca="1" si="12652">RANDBETWEEN(2,6)</f>
        <v>3</v>
      </c>
      <c r="BH659" s="22">
        <f t="shared" ref="BH659" ca="1" si="12653">RANDBETWEEN(1,BH660-1)</f>
        <v>3</v>
      </c>
      <c r="BI659" s="120" t="s">
        <v>22</v>
      </c>
      <c r="BJ659" s="128">
        <f t="shared" ref="BJ659" ca="1" si="12654">RANDBETWEEN(1,BG659-1)</f>
        <v>1</v>
      </c>
      <c r="BK659" s="22">
        <f t="shared" ref="BK659" ca="1" si="12655">RANDBETWEEN(1,BK660-1)</f>
        <v>1</v>
      </c>
      <c r="BL659">
        <f t="shared" ref="BL659" ca="1" si="12656">(BH659+BG659*BH660)</f>
        <v>21</v>
      </c>
      <c r="BM659">
        <f t="shared" ref="BM659" ca="1" si="12657">BK659+BJ659*BK660</f>
        <v>4</v>
      </c>
      <c r="BN659" s="114">
        <f t="shared" ref="BN659" ca="1" si="12658">(BH659+BG659*BH660)/BH660</f>
        <v>3.5</v>
      </c>
      <c r="BO659" s="114">
        <f t="shared" ref="BO659" ca="1" si="12659">(BK659+BJ659*BK660)/BK660</f>
        <v>1.3333333333333333</v>
      </c>
      <c r="BP659" s="114" t="s">
        <v>26</v>
      </c>
      <c r="BQ659" s="129">
        <f t="shared" ref="BQ659" ca="1" si="12660">IF(BN659&gt;BO659,BG659,BJ659)</f>
        <v>3</v>
      </c>
      <c r="BR659" s="57">
        <f t="shared" ref="BR659" ca="1" si="12661">IF(BN659&gt;BO659,BH659,BK659)</f>
        <v>3</v>
      </c>
      <c r="BS659" s="114" t="s">
        <v>27</v>
      </c>
      <c r="BT659" s="129">
        <f t="shared" ref="BT659" ca="1" si="12662">IF(BN659&lt;BO659,BG659,BJ659)</f>
        <v>1</v>
      </c>
      <c r="BU659" s="57">
        <f t="shared" ref="BU659" ca="1" si="12663">IF(BN659&lt;BO659,BH659,BK659)</f>
        <v>1</v>
      </c>
      <c r="BV659" s="27">
        <f t="shared" ref="BV659" ca="1" si="12664">IF(BN659&gt;BO659,BL659,BM659)</f>
        <v>21</v>
      </c>
      <c r="BW659" s="27">
        <f t="shared" ref="BW659" ca="1" si="12665">IF(BN659&lt;BO659,BL660,BM660)</f>
        <v>3</v>
      </c>
      <c r="BX659" s="58">
        <f t="shared" ca="1" si="11605"/>
        <v>63</v>
      </c>
      <c r="BY659" s="114" t="s">
        <v>26</v>
      </c>
      <c r="BZ659" s="114" t="str">
        <f t="shared" ref="BZ659" ca="1" si="12666">IF(BX659&lt;0,"-","")</f>
        <v/>
      </c>
      <c r="CA659" s="30">
        <f t="shared" ca="1" si="11607"/>
        <v>63</v>
      </c>
      <c r="CB659" s="24">
        <f t="shared" ref="CB659" ca="1" si="12667">CA659/GCD(CA659,CA660)</f>
        <v>21</v>
      </c>
      <c r="CD659" s="128">
        <f t="shared" ref="CD659" ca="1" si="12668">QUOTIENT(CB659,CB660)</f>
        <v>2</v>
      </c>
      <c r="CE659" s="57">
        <f t="shared" ref="CE659" ca="1" si="12669">MOD(CB659,CB660)</f>
        <v>5</v>
      </c>
      <c r="CF659" s="25"/>
      <c r="CG659"/>
      <c r="CH659" s="5"/>
      <c r="CK659" s="5"/>
    </row>
    <row r="660" spans="2:89" ht="32" customHeight="1" x14ac:dyDescent="0.55000000000000004">
      <c r="B660" s="61"/>
      <c r="C660" s="131"/>
      <c r="D660" s="114"/>
      <c r="E660" s="114"/>
      <c r="F660" s="59">
        <f t="shared" ca="1" si="11569"/>
        <v>6</v>
      </c>
      <c r="G660" s="114"/>
      <c r="H660" s="114"/>
      <c r="I660" s="59">
        <f t="shared" ca="1" si="11571"/>
        <v>3</v>
      </c>
      <c r="J660" s="26"/>
      <c r="K660" s="114"/>
      <c r="L660" s="27">
        <f t="shared" ca="1" si="11573"/>
        <v>8</v>
      </c>
      <c r="M660" s="118"/>
      <c r="N660" s="54"/>
      <c r="O660" s="118"/>
      <c r="P660" s="118"/>
      <c r="Q660" s="121"/>
      <c r="R660" s="114"/>
      <c r="S660" s="122"/>
      <c r="T660" s="114"/>
      <c r="U660" s="122"/>
      <c r="V660" s="114"/>
      <c r="W660" s="120"/>
      <c r="X660" s="56"/>
      <c r="Y660" s="121"/>
      <c r="Z660" s="114"/>
      <c r="AA660" s="122"/>
      <c r="AB660" s="114"/>
      <c r="AC660" s="122"/>
      <c r="AD660" s="114"/>
      <c r="AE660" s="27"/>
      <c r="AF660" s="114"/>
      <c r="AG660" t="s">
        <v>230</v>
      </c>
      <c r="AH660" t="s">
        <v>250</v>
      </c>
      <c r="AI660" s="1" t="str">
        <f t="shared" ref="AI660" ca="1" si="12670">IF(O659="","",O659)</f>
        <v/>
      </c>
      <c r="AK660" s="1"/>
      <c r="AM660" s="1"/>
      <c r="AO660" t="s">
        <v>230</v>
      </c>
      <c r="AP660" s="114"/>
      <c r="AQ660" t="str">
        <f t="shared" ca="1" si="12262"/>
        <v>\\(\\quad \\displaystyle  \\)</v>
      </c>
      <c r="AS660" s="114"/>
      <c r="AT660" s="114"/>
      <c r="AU660" s="114"/>
      <c r="AV660" s="114"/>
      <c r="AW660" s="114"/>
      <c r="AX660" s="114"/>
      <c r="AY660" s="114"/>
      <c r="AZ660" s="117"/>
      <c r="BG660" s="128"/>
      <c r="BH660" s="23">
        <f t="shared" ref="BH660" ca="1" si="12671">RANDBETWEEN(2,10)</f>
        <v>6</v>
      </c>
      <c r="BI660" s="120"/>
      <c r="BJ660" s="128"/>
      <c r="BK660" s="23">
        <f t="shared" ca="1" si="11661"/>
        <v>3</v>
      </c>
      <c r="BL660">
        <f t="shared" ref="BL660" ca="1" si="12672">BH660</f>
        <v>6</v>
      </c>
      <c r="BM660">
        <f t="shared" ref="BM660" ca="1" si="12673">BK660</f>
        <v>3</v>
      </c>
      <c r="BN660" s="114"/>
      <c r="BO660" s="114"/>
      <c r="BP660" s="114"/>
      <c r="BQ660" s="129"/>
      <c r="BR660" s="55">
        <f t="shared" ref="BR660" ca="1" si="12674">IF(BN659&gt;BO659,BH660,BK660)</f>
        <v>6</v>
      </c>
      <c r="BS660" s="114"/>
      <c r="BT660" s="129"/>
      <c r="BU660" s="55">
        <f t="shared" ref="BU660" ca="1" si="12675">IF(BN659&lt;BO659,BH660,BK660)</f>
        <v>3</v>
      </c>
      <c r="BV660" s="27">
        <f t="shared" ref="BV660" ca="1" si="12676">IF(BN659&gt;BO659,BL660,BM660)</f>
        <v>6</v>
      </c>
      <c r="BW660" s="27">
        <f t="shared" ref="BW660" ca="1" si="12677">IF(BN659&lt;BO659,BL659,BM659)</f>
        <v>4</v>
      </c>
      <c r="BX660" s="27">
        <f t="shared" ca="1" si="11605"/>
        <v>24</v>
      </c>
      <c r="BY660" s="114"/>
      <c r="BZ660" s="114"/>
      <c r="CA660">
        <f t="shared" ca="1" si="11607"/>
        <v>24</v>
      </c>
      <c r="CB660" s="25">
        <f t="shared" ref="CB660" ca="1" si="12678">CA660/GCD(CA659,CA660)</f>
        <v>8</v>
      </c>
      <c r="CD660" s="128"/>
      <c r="CE660" s="23">
        <f t="shared" ref="CE660" ca="1" si="12679">CB660</f>
        <v>8</v>
      </c>
      <c r="CF660" s="25"/>
      <c r="CG660"/>
      <c r="CH660" s="5"/>
      <c r="CK660" s="5"/>
    </row>
    <row r="661" spans="2:89" ht="32" customHeight="1" thickBot="1" x14ac:dyDescent="0.6">
      <c r="B661" s="61"/>
      <c r="C661" s="130" t="s">
        <v>221</v>
      </c>
      <c r="D661" s="114">
        <v>29</v>
      </c>
      <c r="E661" s="114">
        <f t="shared" ref="E661" ca="1" si="12680">BQ661</f>
        <v>6</v>
      </c>
      <c r="F661" s="60">
        <f t="shared" ca="1" si="11569"/>
        <v>1</v>
      </c>
      <c r="G661" s="114" t="s">
        <v>240</v>
      </c>
      <c r="H661" s="114">
        <f t="shared" ref="H661" ca="1" si="12681">BT661</f>
        <v>1</v>
      </c>
      <c r="I661" s="60">
        <f t="shared" ca="1" si="11571"/>
        <v>4</v>
      </c>
      <c r="J661" s="26"/>
      <c r="K661" s="114">
        <f t="shared" ref="K661" ca="1" si="12682">CD661</f>
        <v>3</v>
      </c>
      <c r="L661" s="58">
        <f t="shared" ca="1" si="11573"/>
        <v>79</v>
      </c>
      <c r="M661" s="118" t="str">
        <f t="shared" ref="M661" ca="1" si="12683">IF(L662=1,"=","")</f>
        <v/>
      </c>
      <c r="N661" s="54"/>
      <c r="O661" s="118" t="str">
        <f t="shared" ref="O661" ca="1" si="12684">IF(L661=0,K661,"")</f>
        <v/>
      </c>
      <c r="P661" s="118" t="s">
        <v>250</v>
      </c>
      <c r="Q661" s="121">
        <f t="shared" ref="Q661" ca="1" si="12685">IF(E661="","",E661)</f>
        <v>6</v>
      </c>
      <c r="R661" s="114" t="s">
        <v>249</v>
      </c>
      <c r="S661" s="122">
        <f t="shared" ref="S661" ca="1" si="12686">F661</f>
        <v>1</v>
      </c>
      <c r="T661" s="114" t="s">
        <v>216</v>
      </c>
      <c r="U661" s="122">
        <f t="shared" ref="U661" ca="1" si="12687">F662</f>
        <v>8</v>
      </c>
      <c r="V661" s="114" t="s">
        <v>217</v>
      </c>
      <c r="W661" s="120" t="str">
        <f t="shared" ref="W661" si="12688">G661</f>
        <v>　÷　</v>
      </c>
      <c r="X661" s="56"/>
      <c r="Y661" s="121">
        <f t="shared" ref="Y661" ca="1" si="12689">IF(H661="","",H661)</f>
        <v>1</v>
      </c>
      <c r="Z661" s="114" t="s">
        <v>249</v>
      </c>
      <c r="AA661" s="122">
        <f t="shared" ref="AA661" ca="1" si="12690">I661</f>
        <v>4</v>
      </c>
      <c r="AB661" s="114" t="s">
        <v>216</v>
      </c>
      <c r="AC661" s="122">
        <f t="shared" ref="AC661" ca="1" si="12691">I662</f>
        <v>7</v>
      </c>
      <c r="AD661" s="114" t="s">
        <v>217</v>
      </c>
      <c r="AE661" s="27"/>
      <c r="AF661" s="114" t="s">
        <v>233</v>
      </c>
      <c r="AG661" t="s">
        <v>230</v>
      </c>
      <c r="AH661" t="s">
        <v>250</v>
      </c>
      <c r="AI661" s="1">
        <f t="shared" ref="AI661" ca="1" si="12692">IF(K661="","",K661)</f>
        <v>3</v>
      </c>
      <c r="AJ661" t="s">
        <v>249</v>
      </c>
      <c r="AK661" s="1">
        <f t="shared" ref="AK661" ca="1" si="12693">L661</f>
        <v>79</v>
      </c>
      <c r="AL661" t="s">
        <v>216</v>
      </c>
      <c r="AM661" s="1">
        <f t="shared" ref="AM661" ca="1" si="12694">L662</f>
        <v>88</v>
      </c>
      <c r="AN661" t="s">
        <v>217</v>
      </c>
      <c r="AO661" t="s">
        <v>230</v>
      </c>
      <c r="AP661" s="114" t="str">
        <f t="shared" ca="1" si="11829"/>
        <v>\\(\\quad \\displaystyle 6\\frac{1}{8}　÷　1\\frac{4}{7}　=　 \\)</v>
      </c>
      <c r="AQ661" t="str">
        <f t="shared" ca="1" si="12262"/>
        <v>\\(\\quad \\displaystyle 3\\frac{79}{88} \\)</v>
      </c>
      <c r="AS661" s="114" t="str">
        <f t="shared" ref="AS661" ca="1" si="12695">AP661</f>
        <v>\\(\\quad \\displaystyle 6\\frac{1}{8}　÷　1\\frac{4}{7}　=　 \\)</v>
      </c>
      <c r="AT661" s="114" t="str">
        <f t="shared" ref="AT661" ca="1" si="12696">IF(O661="",AQ661,AQ662)</f>
        <v>\\(\\quad \\displaystyle 3\\frac{79}{88} \\)</v>
      </c>
      <c r="AU661" s="114" t="s">
        <v>60</v>
      </c>
      <c r="AV661" s="115" t="s">
        <v>222</v>
      </c>
      <c r="AW661" s="115" t="str">
        <f t="shared" ref="AW661" ca="1" si="12697">AS661</f>
        <v>\\(\\quad \\displaystyle 6\\frac{1}{8}　÷　1\\frac{4}{7}　=　 \\)</v>
      </c>
      <c r="AX661" s="115" t="str">
        <f t="shared" ref="AX661" ca="1" si="12698">AT661</f>
        <v>\\(\\quad \\displaystyle 3\\frac{79}{88} \\)</v>
      </c>
      <c r="AY661" s="115" t="s">
        <v>62</v>
      </c>
      <c r="AZ661" s="116" t="str">
        <f t="shared" ref="AZ661" ca="1" si="12699">"INSERT INTO "&amp;AU661&amp;"(tangen,question,answer,editor,date,count) VALUES('"&amp;AV661&amp;"','"&amp;AW661&amp;"','"&amp;AX661&amp;"','"&amp;AY661&amp;"',NOW(),0);"</f>
        <v>INSERT INTO math(tangen,question,answer,editor,date,count) VALUES('m3900','\\(\\quad \\displaystyle 6\\frac{1}{8}　÷　1\\frac{4}{7}　=　 \\)','\\(\\quad \\displaystyle 3\\frac{79}{88} \\)','harazono',NOW(),0);</v>
      </c>
      <c r="BG661" s="128">
        <f t="shared" ref="BG661" ca="1" si="12700">RANDBETWEEN(2,6)</f>
        <v>6</v>
      </c>
      <c r="BH661" s="22">
        <f t="shared" ref="BH661" ca="1" si="12701">RANDBETWEEN(1,BH662-1)</f>
        <v>1</v>
      </c>
      <c r="BI661" s="120" t="s">
        <v>22</v>
      </c>
      <c r="BJ661" s="128">
        <f t="shared" ref="BJ661" ca="1" si="12702">RANDBETWEEN(1,BG661-1)</f>
        <v>1</v>
      </c>
      <c r="BK661" s="22">
        <f t="shared" ref="BK661" ca="1" si="12703">RANDBETWEEN(1,BK662-1)</f>
        <v>4</v>
      </c>
      <c r="BL661">
        <f t="shared" ref="BL661" ca="1" si="12704">(BH661+BG661*BH662)</f>
        <v>49</v>
      </c>
      <c r="BM661">
        <f t="shared" ref="BM661" ca="1" si="12705">BK661+BJ661*BK662</f>
        <v>11</v>
      </c>
      <c r="BN661" s="114">
        <f t="shared" ref="BN661" ca="1" si="12706">(BH661+BG661*BH662)/BH662</f>
        <v>6.125</v>
      </c>
      <c r="BO661" s="114">
        <f t="shared" ref="BO661" ca="1" si="12707">(BK661+BJ661*BK662)/BK662</f>
        <v>1.5714285714285714</v>
      </c>
      <c r="BP661" s="114" t="s">
        <v>26</v>
      </c>
      <c r="BQ661" s="129">
        <f t="shared" ref="BQ661" ca="1" si="12708">IF(BN661&gt;BO661,BG661,BJ661)</f>
        <v>6</v>
      </c>
      <c r="BR661" s="57">
        <f t="shared" ref="BR661" ca="1" si="12709">IF(BN661&gt;BO661,BH661,BK661)</f>
        <v>1</v>
      </c>
      <c r="BS661" s="114" t="s">
        <v>27</v>
      </c>
      <c r="BT661" s="129">
        <f t="shared" ref="BT661" ca="1" si="12710">IF(BN661&lt;BO661,BG661,BJ661)</f>
        <v>1</v>
      </c>
      <c r="BU661" s="57">
        <f t="shared" ref="BU661" ca="1" si="12711">IF(BN661&lt;BO661,BH661,BK661)</f>
        <v>4</v>
      </c>
      <c r="BV661" s="27">
        <f t="shared" ref="BV661" ca="1" si="12712">IF(BN661&gt;BO661,BL661,BM661)</f>
        <v>49</v>
      </c>
      <c r="BW661" s="27">
        <f t="shared" ref="BW661" ca="1" si="12713">IF(BN661&lt;BO661,BL662,BM662)</f>
        <v>7</v>
      </c>
      <c r="BX661" s="58">
        <f t="shared" ca="1" si="11605"/>
        <v>343</v>
      </c>
      <c r="BY661" s="114" t="s">
        <v>26</v>
      </c>
      <c r="BZ661" s="114" t="str">
        <f t="shared" ref="BZ661" ca="1" si="12714">IF(BX661&lt;0,"-","")</f>
        <v/>
      </c>
      <c r="CA661" s="30">
        <f t="shared" ca="1" si="11607"/>
        <v>343</v>
      </c>
      <c r="CB661" s="24">
        <f t="shared" ref="CB661" ca="1" si="12715">CA661/GCD(CA661,CA662)</f>
        <v>343</v>
      </c>
      <c r="CD661" s="128">
        <f t="shared" ref="CD661" ca="1" si="12716">QUOTIENT(CB661,CB662)</f>
        <v>3</v>
      </c>
      <c r="CE661" s="57">
        <f t="shared" ref="CE661" ca="1" si="12717">MOD(CB661,CB662)</f>
        <v>79</v>
      </c>
      <c r="CF661" s="25"/>
      <c r="CG661"/>
      <c r="CH661" s="5"/>
      <c r="CK661" s="5"/>
    </row>
    <row r="662" spans="2:89" ht="32" customHeight="1" x14ac:dyDescent="0.55000000000000004">
      <c r="B662" s="61"/>
      <c r="C662" s="131"/>
      <c r="D662" s="114"/>
      <c r="E662" s="114"/>
      <c r="F662" s="59">
        <f t="shared" ca="1" si="11569"/>
        <v>8</v>
      </c>
      <c r="G662" s="114"/>
      <c r="H662" s="114"/>
      <c r="I662" s="59">
        <f t="shared" ca="1" si="11571"/>
        <v>7</v>
      </c>
      <c r="J662" s="26"/>
      <c r="K662" s="114"/>
      <c r="L662" s="27">
        <f t="shared" ca="1" si="11573"/>
        <v>88</v>
      </c>
      <c r="M662" s="118"/>
      <c r="N662" s="54"/>
      <c r="O662" s="118"/>
      <c r="P662" s="118"/>
      <c r="Q662" s="121"/>
      <c r="R662" s="114"/>
      <c r="S662" s="122"/>
      <c r="T662" s="114"/>
      <c r="U662" s="122"/>
      <c r="V662" s="114"/>
      <c r="W662" s="120"/>
      <c r="X662" s="56"/>
      <c r="Y662" s="121"/>
      <c r="Z662" s="114"/>
      <c r="AA662" s="122"/>
      <c r="AB662" s="114"/>
      <c r="AC662" s="122"/>
      <c r="AD662" s="114"/>
      <c r="AE662" s="27"/>
      <c r="AF662" s="114"/>
      <c r="AG662" t="s">
        <v>230</v>
      </c>
      <c r="AH662" t="s">
        <v>250</v>
      </c>
      <c r="AI662" s="1" t="str">
        <f t="shared" ref="AI662" ca="1" si="12718">IF(O661="","",O661)</f>
        <v/>
      </c>
      <c r="AK662" s="1"/>
      <c r="AM662" s="1"/>
      <c r="AO662" t="s">
        <v>230</v>
      </c>
      <c r="AP662" s="114"/>
      <c r="AQ662" t="str">
        <f t="shared" ca="1" si="12262"/>
        <v>\\(\\quad \\displaystyle  \\)</v>
      </c>
      <c r="AS662" s="114"/>
      <c r="AT662" s="114"/>
      <c r="AU662" s="114"/>
      <c r="AV662" s="114"/>
      <c r="AW662" s="114"/>
      <c r="AX662" s="114"/>
      <c r="AY662" s="114"/>
      <c r="AZ662" s="117"/>
      <c r="BG662" s="128"/>
      <c r="BH662" s="23">
        <f t="shared" ref="BH662" ca="1" si="12719">RANDBETWEEN(2,10)</f>
        <v>8</v>
      </c>
      <c r="BI662" s="120"/>
      <c r="BJ662" s="128"/>
      <c r="BK662" s="23">
        <f t="shared" ca="1" si="11661"/>
        <v>7</v>
      </c>
      <c r="BL662">
        <f t="shared" ref="BL662" ca="1" si="12720">BH662</f>
        <v>8</v>
      </c>
      <c r="BM662">
        <f t="shared" ref="BM662" ca="1" si="12721">BK662</f>
        <v>7</v>
      </c>
      <c r="BN662" s="114"/>
      <c r="BO662" s="114"/>
      <c r="BP662" s="114"/>
      <c r="BQ662" s="129"/>
      <c r="BR662" s="55">
        <f t="shared" ref="BR662" ca="1" si="12722">IF(BN661&gt;BO661,BH662,BK662)</f>
        <v>8</v>
      </c>
      <c r="BS662" s="114"/>
      <c r="BT662" s="129"/>
      <c r="BU662" s="55">
        <f t="shared" ref="BU662" ca="1" si="12723">IF(BN661&lt;BO661,BH662,BK662)</f>
        <v>7</v>
      </c>
      <c r="BV662" s="27">
        <f t="shared" ref="BV662" ca="1" si="12724">IF(BN661&gt;BO661,BL662,BM662)</f>
        <v>8</v>
      </c>
      <c r="BW662" s="27">
        <f t="shared" ref="BW662" ca="1" si="12725">IF(BN661&lt;BO661,BL661,BM661)</f>
        <v>11</v>
      </c>
      <c r="BX662" s="27">
        <f t="shared" ca="1" si="11605"/>
        <v>88</v>
      </c>
      <c r="BY662" s="114"/>
      <c r="BZ662" s="114"/>
      <c r="CA662">
        <f t="shared" ca="1" si="11607"/>
        <v>88</v>
      </c>
      <c r="CB662" s="25">
        <f t="shared" ref="CB662" ca="1" si="12726">CA662/GCD(CA661,CA662)</f>
        <v>88</v>
      </c>
      <c r="CD662" s="128"/>
      <c r="CE662" s="23">
        <f t="shared" ref="CE662" ca="1" si="12727">CB662</f>
        <v>88</v>
      </c>
      <c r="CF662" s="25"/>
      <c r="CG662"/>
      <c r="CH662" s="5"/>
      <c r="CK662" s="5"/>
    </row>
    <row r="663" spans="2:89" ht="32" customHeight="1" thickBot="1" x14ac:dyDescent="0.6">
      <c r="B663" s="61"/>
      <c r="C663" s="130" t="s">
        <v>221</v>
      </c>
      <c r="D663" s="114">
        <v>30</v>
      </c>
      <c r="E663" s="114">
        <f t="shared" ref="E663" ca="1" si="12728">BQ663</f>
        <v>3</v>
      </c>
      <c r="F663" s="60">
        <f t="shared" ca="1" si="11569"/>
        <v>5</v>
      </c>
      <c r="G663" s="114" t="s">
        <v>240</v>
      </c>
      <c r="H663" s="114">
        <f t="shared" ref="H663" ca="1" si="12729">BT663</f>
        <v>2</v>
      </c>
      <c r="I663" s="60">
        <f t="shared" ca="1" si="11571"/>
        <v>2</v>
      </c>
      <c r="J663" s="26"/>
      <c r="K663" s="114">
        <f t="shared" ref="K663" ca="1" si="12730">CD663</f>
        <v>1</v>
      </c>
      <c r="L663" s="58">
        <f t="shared" ca="1" si="11573"/>
        <v>57</v>
      </c>
      <c r="M663" s="118" t="str">
        <f t="shared" ref="M663" ca="1" si="12731">IF(L664=1,"=","")</f>
        <v/>
      </c>
      <c r="N663" s="54"/>
      <c r="O663" s="118" t="str">
        <f t="shared" ref="O663" ca="1" si="12732">IF(L663=0,K663,"")</f>
        <v/>
      </c>
      <c r="P663" s="118" t="s">
        <v>250</v>
      </c>
      <c r="Q663" s="121">
        <f t="shared" ref="Q663" ca="1" si="12733">IF(E663="","",E663)</f>
        <v>3</v>
      </c>
      <c r="R663" s="114" t="s">
        <v>249</v>
      </c>
      <c r="S663" s="122">
        <f t="shared" ref="S663" ca="1" si="12734">F663</f>
        <v>5</v>
      </c>
      <c r="T663" s="114" t="s">
        <v>216</v>
      </c>
      <c r="U663" s="122">
        <f t="shared" ref="U663" ca="1" si="12735">F664</f>
        <v>8</v>
      </c>
      <c r="V663" s="114" t="s">
        <v>217</v>
      </c>
      <c r="W663" s="120" t="str">
        <f t="shared" ref="W663" si="12736">G663</f>
        <v>　÷　</v>
      </c>
      <c r="X663" s="56"/>
      <c r="Y663" s="121">
        <f t="shared" ref="Y663" ca="1" si="12737">IF(H663="","",H663)</f>
        <v>2</v>
      </c>
      <c r="Z663" s="114" t="s">
        <v>249</v>
      </c>
      <c r="AA663" s="122">
        <f t="shared" ref="AA663" ca="1" si="12738">I663</f>
        <v>2</v>
      </c>
      <c r="AB663" s="114" t="s">
        <v>216</v>
      </c>
      <c r="AC663" s="122">
        <f t="shared" ref="AC663" ca="1" si="12739">I664</f>
        <v>10</v>
      </c>
      <c r="AD663" s="114" t="s">
        <v>217</v>
      </c>
      <c r="AE663" s="27"/>
      <c r="AF663" s="114" t="s">
        <v>233</v>
      </c>
      <c r="AG663" t="s">
        <v>230</v>
      </c>
      <c r="AH663" t="s">
        <v>250</v>
      </c>
      <c r="AI663" s="1">
        <f t="shared" ref="AI663" ca="1" si="12740">IF(K663="","",K663)</f>
        <v>1</v>
      </c>
      <c r="AJ663" t="s">
        <v>249</v>
      </c>
      <c r="AK663" s="1">
        <f t="shared" ref="AK663" ca="1" si="12741">L663</f>
        <v>57</v>
      </c>
      <c r="AL663" t="s">
        <v>216</v>
      </c>
      <c r="AM663" s="1">
        <f t="shared" ref="AM663" ca="1" si="12742">L664</f>
        <v>88</v>
      </c>
      <c r="AN663" t="s">
        <v>217</v>
      </c>
      <c r="AO663" t="s">
        <v>230</v>
      </c>
      <c r="AP663" s="114" t="str">
        <f t="shared" ca="1" si="11829"/>
        <v>\\(\\quad \\displaystyle 3\\frac{5}{8}　÷　2\\frac{2}{10}　=　 \\)</v>
      </c>
      <c r="AQ663" t="str">
        <f t="shared" ca="1" si="12262"/>
        <v>\\(\\quad \\displaystyle 1\\frac{57}{88} \\)</v>
      </c>
      <c r="AS663" s="114" t="str">
        <f t="shared" ref="AS663" ca="1" si="12743">AP663</f>
        <v>\\(\\quad \\displaystyle 3\\frac{5}{8}　÷　2\\frac{2}{10}　=　 \\)</v>
      </c>
      <c r="AT663" s="114" t="str">
        <f t="shared" ref="AT663" ca="1" si="12744">IF(O663="",AQ663,AQ664)</f>
        <v>\\(\\quad \\displaystyle 1\\frac{57}{88} \\)</v>
      </c>
      <c r="AU663" s="114" t="s">
        <v>60</v>
      </c>
      <c r="AV663" s="115" t="s">
        <v>222</v>
      </c>
      <c r="AW663" s="115" t="str">
        <f t="shared" ref="AW663" ca="1" si="12745">AS663</f>
        <v>\\(\\quad \\displaystyle 3\\frac{5}{8}　÷　2\\frac{2}{10}　=　 \\)</v>
      </c>
      <c r="AX663" s="115" t="str">
        <f t="shared" ref="AX663" ca="1" si="12746">AT663</f>
        <v>\\(\\quad \\displaystyle 1\\frac{57}{88} \\)</v>
      </c>
      <c r="AY663" s="115" t="s">
        <v>62</v>
      </c>
      <c r="AZ663" s="116" t="str">
        <f t="shared" ref="AZ663" ca="1" si="12747">"INSERT INTO "&amp;AU663&amp;"(tangen,question,answer,editor,date,count) VALUES('"&amp;AV663&amp;"','"&amp;AW663&amp;"','"&amp;AX663&amp;"','"&amp;AY663&amp;"',NOW(),0);"</f>
        <v>INSERT INTO math(tangen,question,answer,editor,date,count) VALUES('m3900','\\(\\quad \\displaystyle 3\\frac{5}{8}　÷　2\\frac{2}{10}　=　 \\)','\\(\\quad \\displaystyle 1\\frac{57}{88} \\)','harazono',NOW(),0);</v>
      </c>
      <c r="BG663" s="128">
        <f t="shared" ref="BG663" ca="1" si="12748">RANDBETWEEN(2,6)</f>
        <v>3</v>
      </c>
      <c r="BH663" s="22">
        <f t="shared" ref="BH663" ca="1" si="12749">RANDBETWEEN(1,BH664-1)</f>
        <v>5</v>
      </c>
      <c r="BI663" s="120" t="s">
        <v>22</v>
      </c>
      <c r="BJ663" s="128">
        <f t="shared" ref="BJ663" ca="1" si="12750">RANDBETWEEN(1,BG663-1)</f>
        <v>2</v>
      </c>
      <c r="BK663" s="22">
        <f t="shared" ref="BK663" ca="1" si="12751">RANDBETWEEN(1,BK664-1)</f>
        <v>2</v>
      </c>
      <c r="BL663">
        <f t="shared" ref="BL663" ca="1" si="12752">(BH663+BG663*BH664)</f>
        <v>29</v>
      </c>
      <c r="BM663">
        <f t="shared" ref="BM663" ca="1" si="12753">BK663+BJ663*BK664</f>
        <v>22</v>
      </c>
      <c r="BN663" s="114">
        <f t="shared" ref="BN663" ca="1" si="12754">(BH663+BG663*BH664)/BH664</f>
        <v>3.625</v>
      </c>
      <c r="BO663" s="114">
        <f t="shared" ref="BO663" ca="1" si="12755">(BK663+BJ663*BK664)/BK664</f>
        <v>2.2000000000000002</v>
      </c>
      <c r="BP663" s="114" t="s">
        <v>26</v>
      </c>
      <c r="BQ663" s="129">
        <f t="shared" ref="BQ663" ca="1" si="12756">IF(BN663&gt;BO663,BG663,BJ663)</f>
        <v>3</v>
      </c>
      <c r="BR663" s="57">
        <f t="shared" ref="BR663" ca="1" si="12757">IF(BN663&gt;BO663,BH663,BK663)</f>
        <v>5</v>
      </c>
      <c r="BS663" s="114" t="s">
        <v>27</v>
      </c>
      <c r="BT663" s="129">
        <f t="shared" ref="BT663" ca="1" si="12758">IF(BN663&lt;BO663,BG663,BJ663)</f>
        <v>2</v>
      </c>
      <c r="BU663" s="57">
        <f t="shared" ref="BU663" ca="1" si="12759">IF(BN663&lt;BO663,BH663,BK663)</f>
        <v>2</v>
      </c>
      <c r="BV663" s="27">
        <f t="shared" ref="BV663" ca="1" si="12760">IF(BN663&gt;BO663,BL663,BM663)</f>
        <v>29</v>
      </c>
      <c r="BW663" s="27">
        <f t="shared" ref="BW663" ca="1" si="12761">IF(BN663&lt;BO663,BL664,BM664)</f>
        <v>10</v>
      </c>
      <c r="BX663" s="58">
        <f t="shared" ca="1" si="11605"/>
        <v>290</v>
      </c>
      <c r="BY663" s="114" t="s">
        <v>26</v>
      </c>
      <c r="BZ663" s="114" t="str">
        <f t="shared" ref="BZ663" ca="1" si="12762">IF(BX663&lt;0,"-","")</f>
        <v/>
      </c>
      <c r="CA663" s="30">
        <f t="shared" ca="1" si="11607"/>
        <v>290</v>
      </c>
      <c r="CB663" s="24">
        <f t="shared" ref="CB663" ca="1" si="12763">CA663/GCD(CA663,CA664)</f>
        <v>145</v>
      </c>
      <c r="CD663" s="128">
        <f t="shared" ref="CD663" ca="1" si="12764">QUOTIENT(CB663,CB664)</f>
        <v>1</v>
      </c>
      <c r="CE663" s="57">
        <f t="shared" ref="CE663" ca="1" si="12765">MOD(CB663,CB664)</f>
        <v>57</v>
      </c>
      <c r="CF663" s="25"/>
      <c r="CG663"/>
      <c r="CH663" s="5"/>
      <c r="CK663" s="5"/>
    </row>
    <row r="664" spans="2:89" ht="32" customHeight="1" x14ac:dyDescent="0.55000000000000004">
      <c r="B664" s="61"/>
      <c r="C664" s="131"/>
      <c r="D664" s="114"/>
      <c r="E664" s="114"/>
      <c r="F664" s="59">
        <f t="shared" ca="1" si="11569"/>
        <v>8</v>
      </c>
      <c r="G664" s="114"/>
      <c r="H664" s="114"/>
      <c r="I664" s="59">
        <f t="shared" ca="1" si="11571"/>
        <v>10</v>
      </c>
      <c r="J664" s="26"/>
      <c r="K664" s="114"/>
      <c r="L664" s="27">
        <f t="shared" ca="1" si="11573"/>
        <v>88</v>
      </c>
      <c r="M664" s="118"/>
      <c r="N664" s="54"/>
      <c r="O664" s="118"/>
      <c r="P664" s="118"/>
      <c r="Q664" s="121"/>
      <c r="R664" s="114"/>
      <c r="S664" s="122"/>
      <c r="T664" s="114"/>
      <c r="U664" s="122"/>
      <c r="V664" s="114"/>
      <c r="W664" s="120"/>
      <c r="X664" s="56"/>
      <c r="Y664" s="121"/>
      <c r="Z664" s="114"/>
      <c r="AA664" s="122"/>
      <c r="AB664" s="114"/>
      <c r="AC664" s="122"/>
      <c r="AD664" s="114"/>
      <c r="AE664" s="27"/>
      <c r="AF664" s="114"/>
      <c r="AG664" t="s">
        <v>230</v>
      </c>
      <c r="AH664" t="s">
        <v>250</v>
      </c>
      <c r="AI664" s="1" t="str">
        <f t="shared" ref="AI664" ca="1" si="12766">IF(O663="","",O663)</f>
        <v/>
      </c>
      <c r="AK664" s="1"/>
      <c r="AM664" s="1"/>
      <c r="AO664" t="s">
        <v>230</v>
      </c>
      <c r="AP664" s="114"/>
      <c r="AQ664" t="str">
        <f t="shared" ca="1" si="12262"/>
        <v>\\(\\quad \\displaystyle  \\)</v>
      </c>
      <c r="AS664" s="114"/>
      <c r="AT664" s="114"/>
      <c r="AU664" s="114"/>
      <c r="AV664" s="114"/>
      <c r="AW664" s="114"/>
      <c r="AX664" s="114"/>
      <c r="AY664" s="114"/>
      <c r="AZ664" s="117"/>
      <c r="BG664" s="128"/>
      <c r="BH664" s="23">
        <f t="shared" ref="BH664" ca="1" si="12767">RANDBETWEEN(2,10)</f>
        <v>8</v>
      </c>
      <c r="BI664" s="120"/>
      <c r="BJ664" s="128"/>
      <c r="BK664" s="23">
        <f t="shared" ca="1" si="11661"/>
        <v>10</v>
      </c>
      <c r="BL664">
        <f t="shared" ref="BL664" ca="1" si="12768">BH664</f>
        <v>8</v>
      </c>
      <c r="BM664">
        <f t="shared" ref="BM664" ca="1" si="12769">BK664</f>
        <v>10</v>
      </c>
      <c r="BN664" s="114"/>
      <c r="BO664" s="114"/>
      <c r="BP664" s="114"/>
      <c r="BQ664" s="129"/>
      <c r="BR664" s="55">
        <f t="shared" ref="BR664" ca="1" si="12770">IF(BN663&gt;BO663,BH664,BK664)</f>
        <v>8</v>
      </c>
      <c r="BS664" s="114"/>
      <c r="BT664" s="129"/>
      <c r="BU664" s="55">
        <f t="shared" ref="BU664" ca="1" si="12771">IF(BN663&lt;BO663,BH664,BK664)</f>
        <v>10</v>
      </c>
      <c r="BV664" s="27">
        <f t="shared" ref="BV664" ca="1" si="12772">IF(BN663&gt;BO663,BL664,BM664)</f>
        <v>8</v>
      </c>
      <c r="BW664" s="27">
        <f t="shared" ref="BW664" ca="1" si="12773">IF(BN663&lt;BO663,BL663,BM663)</f>
        <v>22</v>
      </c>
      <c r="BX664" s="27">
        <f t="shared" ca="1" si="11605"/>
        <v>176</v>
      </c>
      <c r="BY664" s="114"/>
      <c r="BZ664" s="114"/>
      <c r="CA664">
        <f t="shared" ca="1" si="11607"/>
        <v>176</v>
      </c>
      <c r="CB664" s="25">
        <f t="shared" ref="CB664" ca="1" si="12774">CA664/GCD(CA663,CA664)</f>
        <v>88</v>
      </c>
      <c r="CD664" s="128"/>
      <c r="CE664" s="23">
        <f t="shared" ref="CE664" ca="1" si="12775">CB664</f>
        <v>88</v>
      </c>
      <c r="CF664" s="25"/>
      <c r="CG664"/>
      <c r="CH664" s="5"/>
      <c r="CK664" s="5"/>
    </row>
    <row r="665" spans="2:89" ht="32" customHeight="1" thickBot="1" x14ac:dyDescent="0.6">
      <c r="B665" s="61"/>
      <c r="C665" s="130" t="s">
        <v>221</v>
      </c>
      <c r="D665" s="114">
        <v>31</v>
      </c>
      <c r="E665" s="114">
        <f t="shared" ref="E665" ca="1" si="12776">BQ665</f>
        <v>4</v>
      </c>
      <c r="F665" s="60">
        <f t="shared" ca="1" si="11569"/>
        <v>9</v>
      </c>
      <c r="G665" s="114" t="s">
        <v>240</v>
      </c>
      <c r="H665" s="114">
        <f t="shared" ref="H665" ca="1" si="12777">BT665</f>
        <v>1</v>
      </c>
      <c r="I665" s="60">
        <f t="shared" ca="1" si="11571"/>
        <v>3</v>
      </c>
      <c r="J665" s="26"/>
      <c r="K665" s="114">
        <f t="shared" ref="K665" ca="1" si="12778">CD665</f>
        <v>3</v>
      </c>
      <c r="L665" s="58">
        <f t="shared" ca="1" si="11573"/>
        <v>1</v>
      </c>
      <c r="M665" s="118" t="str">
        <f t="shared" ref="M665" ca="1" si="12779">IF(L666=1,"=","")</f>
        <v/>
      </c>
      <c r="N665" s="54"/>
      <c r="O665" s="118" t="str">
        <f t="shared" ref="O665" ca="1" si="12780">IF(L665=0,K665,"")</f>
        <v/>
      </c>
      <c r="P665" s="118" t="s">
        <v>250</v>
      </c>
      <c r="Q665" s="121">
        <f t="shared" ref="Q665" ca="1" si="12781">IF(E665="","",E665)</f>
        <v>4</v>
      </c>
      <c r="R665" s="114" t="s">
        <v>249</v>
      </c>
      <c r="S665" s="122">
        <f t="shared" ref="S665" ca="1" si="12782">F665</f>
        <v>9</v>
      </c>
      <c r="T665" s="114" t="s">
        <v>216</v>
      </c>
      <c r="U665" s="122">
        <f t="shared" ref="U665" ca="1" si="12783">F666</f>
        <v>10</v>
      </c>
      <c r="V665" s="114" t="s">
        <v>217</v>
      </c>
      <c r="W665" s="120" t="str">
        <f t="shared" ref="W665" si="12784">G665</f>
        <v>　÷　</v>
      </c>
      <c r="X665" s="56"/>
      <c r="Y665" s="121">
        <f t="shared" ref="Y665" ca="1" si="12785">IF(H665="","",H665)</f>
        <v>1</v>
      </c>
      <c r="Z665" s="114" t="s">
        <v>249</v>
      </c>
      <c r="AA665" s="122">
        <f t="shared" ref="AA665" ca="1" si="12786">I665</f>
        <v>3</v>
      </c>
      <c r="AB665" s="114" t="s">
        <v>216</v>
      </c>
      <c r="AC665" s="122">
        <f t="shared" ref="AC665" ca="1" si="12787">I666</f>
        <v>5</v>
      </c>
      <c r="AD665" s="114" t="s">
        <v>217</v>
      </c>
      <c r="AE665" s="27"/>
      <c r="AF665" s="114" t="s">
        <v>233</v>
      </c>
      <c r="AG665" t="s">
        <v>230</v>
      </c>
      <c r="AH665" t="s">
        <v>250</v>
      </c>
      <c r="AI665" s="1">
        <f t="shared" ref="AI665" ca="1" si="12788">IF(K665="","",K665)</f>
        <v>3</v>
      </c>
      <c r="AJ665" t="s">
        <v>249</v>
      </c>
      <c r="AK665" s="1">
        <f t="shared" ref="AK665" ca="1" si="12789">L665</f>
        <v>1</v>
      </c>
      <c r="AL665" t="s">
        <v>216</v>
      </c>
      <c r="AM665" s="1">
        <f t="shared" ref="AM665" ca="1" si="12790">L666</f>
        <v>16</v>
      </c>
      <c r="AN665" t="s">
        <v>217</v>
      </c>
      <c r="AO665" t="s">
        <v>230</v>
      </c>
      <c r="AP665" s="114" t="str">
        <f t="shared" ca="1" si="11829"/>
        <v>\\(\\quad \\displaystyle 4\\frac{9}{10}　÷　1\\frac{3}{5}　=　 \\)</v>
      </c>
      <c r="AQ665" t="str">
        <f t="shared" ca="1" si="12262"/>
        <v>\\(\\quad \\displaystyle 3\\frac{1}{16} \\)</v>
      </c>
      <c r="AS665" s="114" t="str">
        <f t="shared" ref="AS665" ca="1" si="12791">AP665</f>
        <v>\\(\\quad \\displaystyle 4\\frac{9}{10}　÷　1\\frac{3}{5}　=　 \\)</v>
      </c>
      <c r="AT665" s="114" t="str">
        <f t="shared" ref="AT665" ca="1" si="12792">IF(O665="",AQ665,AQ666)</f>
        <v>\\(\\quad \\displaystyle 3\\frac{1}{16} \\)</v>
      </c>
      <c r="AU665" s="114" t="s">
        <v>60</v>
      </c>
      <c r="AV665" s="115" t="s">
        <v>222</v>
      </c>
      <c r="AW665" s="115" t="str">
        <f t="shared" ref="AW665" ca="1" si="12793">AS665</f>
        <v>\\(\\quad \\displaystyle 4\\frac{9}{10}　÷　1\\frac{3}{5}　=　 \\)</v>
      </c>
      <c r="AX665" s="115" t="str">
        <f t="shared" ref="AX665" ca="1" si="12794">AT665</f>
        <v>\\(\\quad \\displaystyle 3\\frac{1}{16} \\)</v>
      </c>
      <c r="AY665" s="115" t="s">
        <v>62</v>
      </c>
      <c r="AZ665" s="116" t="str">
        <f t="shared" ref="AZ665" ca="1" si="12795">"INSERT INTO "&amp;AU665&amp;"(tangen,question,answer,editor,date,count) VALUES('"&amp;AV665&amp;"','"&amp;AW665&amp;"','"&amp;AX665&amp;"','"&amp;AY665&amp;"',NOW(),0);"</f>
        <v>INSERT INTO math(tangen,question,answer,editor,date,count) VALUES('m3900','\\(\\quad \\displaystyle 4\\frac{9}{10}　÷　1\\frac{3}{5}　=　 \\)','\\(\\quad \\displaystyle 3\\frac{1}{16} \\)','harazono',NOW(),0);</v>
      </c>
      <c r="BG665" s="128">
        <f t="shared" ref="BG665" ca="1" si="12796">RANDBETWEEN(2,6)</f>
        <v>4</v>
      </c>
      <c r="BH665" s="22">
        <f t="shared" ref="BH665" ca="1" si="12797">RANDBETWEEN(1,BH666-1)</f>
        <v>9</v>
      </c>
      <c r="BI665" s="120" t="s">
        <v>22</v>
      </c>
      <c r="BJ665" s="128">
        <f t="shared" ref="BJ665" ca="1" si="12798">RANDBETWEEN(1,BG665-1)</f>
        <v>1</v>
      </c>
      <c r="BK665" s="22">
        <f t="shared" ref="BK665" ca="1" si="12799">RANDBETWEEN(1,BK666-1)</f>
        <v>3</v>
      </c>
      <c r="BL665">
        <f t="shared" ref="BL665" ca="1" si="12800">(BH665+BG665*BH666)</f>
        <v>49</v>
      </c>
      <c r="BM665">
        <f t="shared" ref="BM665" ca="1" si="12801">BK665+BJ665*BK666</f>
        <v>8</v>
      </c>
      <c r="BN665" s="114">
        <f t="shared" ref="BN665" ca="1" si="12802">(BH665+BG665*BH666)/BH666</f>
        <v>4.9000000000000004</v>
      </c>
      <c r="BO665" s="114">
        <f t="shared" ref="BO665" ca="1" si="12803">(BK665+BJ665*BK666)/BK666</f>
        <v>1.6</v>
      </c>
      <c r="BP665" s="114" t="s">
        <v>26</v>
      </c>
      <c r="BQ665" s="129">
        <f t="shared" ref="BQ665" ca="1" si="12804">IF(BN665&gt;BO665,BG665,BJ665)</f>
        <v>4</v>
      </c>
      <c r="BR665" s="57">
        <f t="shared" ref="BR665" ca="1" si="12805">IF(BN665&gt;BO665,BH665,BK665)</f>
        <v>9</v>
      </c>
      <c r="BS665" s="114" t="s">
        <v>27</v>
      </c>
      <c r="BT665" s="129">
        <f t="shared" ref="BT665" ca="1" si="12806">IF(BN665&lt;BO665,BG665,BJ665)</f>
        <v>1</v>
      </c>
      <c r="BU665" s="57">
        <f t="shared" ref="BU665" ca="1" si="12807">IF(BN665&lt;BO665,BH665,BK665)</f>
        <v>3</v>
      </c>
      <c r="BV665" s="27">
        <f t="shared" ref="BV665" ca="1" si="12808">IF(BN665&gt;BO665,BL665,BM665)</f>
        <v>49</v>
      </c>
      <c r="BW665" s="27">
        <f t="shared" ref="BW665" ca="1" si="12809">IF(BN665&lt;BO665,BL666,BM666)</f>
        <v>5</v>
      </c>
      <c r="BX665" s="58">
        <f t="shared" ca="1" si="11605"/>
        <v>245</v>
      </c>
      <c r="BY665" s="114" t="s">
        <v>26</v>
      </c>
      <c r="BZ665" s="114" t="str">
        <f t="shared" ref="BZ665" ca="1" si="12810">IF(BX665&lt;0,"-","")</f>
        <v/>
      </c>
      <c r="CA665" s="30">
        <f t="shared" ca="1" si="11607"/>
        <v>245</v>
      </c>
      <c r="CB665" s="24">
        <f t="shared" ref="CB665" ca="1" si="12811">CA665/GCD(CA665,CA666)</f>
        <v>49</v>
      </c>
      <c r="CD665" s="128">
        <f t="shared" ref="CD665" ca="1" si="12812">QUOTIENT(CB665,CB666)</f>
        <v>3</v>
      </c>
      <c r="CE665" s="57">
        <f t="shared" ref="CE665" ca="1" si="12813">MOD(CB665,CB666)</f>
        <v>1</v>
      </c>
      <c r="CF665" s="25"/>
      <c r="CG665"/>
      <c r="CH665" s="5"/>
      <c r="CK665" s="5"/>
    </row>
    <row r="666" spans="2:89" ht="32" customHeight="1" x14ac:dyDescent="0.55000000000000004">
      <c r="B666" s="61"/>
      <c r="C666" s="131"/>
      <c r="D666" s="114"/>
      <c r="E666" s="114"/>
      <c r="F666" s="59">
        <f t="shared" ca="1" si="11569"/>
        <v>10</v>
      </c>
      <c r="G666" s="114"/>
      <c r="H666" s="114"/>
      <c r="I666" s="59">
        <f t="shared" ca="1" si="11571"/>
        <v>5</v>
      </c>
      <c r="J666" s="26"/>
      <c r="K666" s="114"/>
      <c r="L666" s="27">
        <f t="shared" ca="1" si="11573"/>
        <v>16</v>
      </c>
      <c r="M666" s="118"/>
      <c r="N666" s="54"/>
      <c r="O666" s="118"/>
      <c r="P666" s="118"/>
      <c r="Q666" s="121"/>
      <c r="R666" s="114"/>
      <c r="S666" s="122"/>
      <c r="T666" s="114"/>
      <c r="U666" s="122"/>
      <c r="V666" s="114"/>
      <c r="W666" s="120"/>
      <c r="X666" s="56"/>
      <c r="Y666" s="121"/>
      <c r="Z666" s="114"/>
      <c r="AA666" s="122"/>
      <c r="AB666" s="114"/>
      <c r="AC666" s="122"/>
      <c r="AD666" s="114"/>
      <c r="AE666" s="27"/>
      <c r="AF666" s="114"/>
      <c r="AG666" t="s">
        <v>230</v>
      </c>
      <c r="AH666" t="s">
        <v>250</v>
      </c>
      <c r="AI666" s="1" t="str">
        <f t="shared" ref="AI666" ca="1" si="12814">IF(O665="","",O665)</f>
        <v/>
      </c>
      <c r="AK666" s="1"/>
      <c r="AM666" s="1"/>
      <c r="AO666" t="s">
        <v>230</v>
      </c>
      <c r="AP666" s="114"/>
      <c r="AQ666" t="str">
        <f t="shared" ca="1" si="12262"/>
        <v>\\(\\quad \\displaystyle  \\)</v>
      </c>
      <c r="AS666" s="114"/>
      <c r="AT666" s="114"/>
      <c r="AU666" s="114"/>
      <c r="AV666" s="114"/>
      <c r="AW666" s="114"/>
      <c r="AX666" s="114"/>
      <c r="AY666" s="114"/>
      <c r="AZ666" s="117"/>
      <c r="BG666" s="128"/>
      <c r="BH666" s="23">
        <f t="shared" ref="BH666" ca="1" si="12815">RANDBETWEEN(2,10)</f>
        <v>10</v>
      </c>
      <c r="BI666" s="120"/>
      <c r="BJ666" s="128"/>
      <c r="BK666" s="23">
        <f t="shared" ca="1" si="11661"/>
        <v>5</v>
      </c>
      <c r="BL666">
        <f t="shared" ref="BL666" ca="1" si="12816">BH666</f>
        <v>10</v>
      </c>
      <c r="BM666">
        <f t="shared" ref="BM666" ca="1" si="12817">BK666</f>
        <v>5</v>
      </c>
      <c r="BN666" s="114"/>
      <c r="BO666" s="114"/>
      <c r="BP666" s="114"/>
      <c r="BQ666" s="129"/>
      <c r="BR666" s="55">
        <f t="shared" ref="BR666" ca="1" si="12818">IF(BN665&gt;BO665,BH666,BK666)</f>
        <v>10</v>
      </c>
      <c r="BS666" s="114"/>
      <c r="BT666" s="129"/>
      <c r="BU666" s="55">
        <f t="shared" ref="BU666" ca="1" si="12819">IF(BN665&lt;BO665,BH666,BK666)</f>
        <v>5</v>
      </c>
      <c r="BV666" s="27">
        <f t="shared" ref="BV666" ca="1" si="12820">IF(BN665&gt;BO665,BL666,BM666)</f>
        <v>10</v>
      </c>
      <c r="BW666" s="27">
        <f t="shared" ref="BW666" ca="1" si="12821">IF(BN665&lt;BO665,BL665,BM665)</f>
        <v>8</v>
      </c>
      <c r="BX666" s="27">
        <f t="shared" ca="1" si="11605"/>
        <v>80</v>
      </c>
      <c r="BY666" s="114"/>
      <c r="BZ666" s="114"/>
      <c r="CA666">
        <f t="shared" ca="1" si="11607"/>
        <v>80</v>
      </c>
      <c r="CB666" s="25">
        <f t="shared" ref="CB666" ca="1" si="12822">CA666/GCD(CA665,CA666)</f>
        <v>16</v>
      </c>
      <c r="CD666" s="128"/>
      <c r="CE666" s="23">
        <f t="shared" ref="CE666" ca="1" si="12823">CB666</f>
        <v>16</v>
      </c>
      <c r="CF666" s="25"/>
      <c r="CG666"/>
      <c r="CH666" s="5"/>
      <c r="CK666" s="5"/>
    </row>
    <row r="667" spans="2:89" ht="32" customHeight="1" thickBot="1" x14ac:dyDescent="0.6">
      <c r="B667" s="61"/>
      <c r="C667" s="130" t="s">
        <v>221</v>
      </c>
      <c r="D667" s="114">
        <v>32</v>
      </c>
      <c r="E667" s="114">
        <f t="shared" ref="E667" ca="1" si="12824">BQ667</f>
        <v>6</v>
      </c>
      <c r="F667" s="60">
        <f t="shared" ca="1" si="11569"/>
        <v>1</v>
      </c>
      <c r="G667" s="114" t="s">
        <v>240</v>
      </c>
      <c r="H667" s="114">
        <f t="shared" ref="H667" ca="1" si="12825">BT667</f>
        <v>1</v>
      </c>
      <c r="I667" s="60">
        <f t="shared" ca="1" si="11571"/>
        <v>1</v>
      </c>
      <c r="J667" s="26"/>
      <c r="K667" s="114">
        <f t="shared" ref="K667" ca="1" si="12826">CD667</f>
        <v>4</v>
      </c>
      <c r="L667" s="58">
        <f t="shared" ca="1" si="11573"/>
        <v>2</v>
      </c>
      <c r="M667" s="118" t="str">
        <f t="shared" ref="M667" ca="1" si="12827">IF(L668=1,"=","")</f>
        <v/>
      </c>
      <c r="N667" s="54"/>
      <c r="O667" s="118" t="str">
        <f t="shared" ref="O667" ca="1" si="12828">IF(L667=0,K667,"")</f>
        <v/>
      </c>
      <c r="P667" s="118" t="s">
        <v>250</v>
      </c>
      <c r="Q667" s="121">
        <f t="shared" ref="Q667" ca="1" si="12829">IF(E667="","",E667)</f>
        <v>6</v>
      </c>
      <c r="R667" s="114" t="s">
        <v>249</v>
      </c>
      <c r="S667" s="122">
        <f t="shared" ref="S667" ca="1" si="12830">F667</f>
        <v>1</v>
      </c>
      <c r="T667" s="114" t="s">
        <v>216</v>
      </c>
      <c r="U667" s="122">
        <f t="shared" ref="U667" ca="1" si="12831">F668</f>
        <v>3</v>
      </c>
      <c r="V667" s="114" t="s">
        <v>217</v>
      </c>
      <c r="W667" s="120" t="str">
        <f t="shared" ref="W667" si="12832">G667</f>
        <v>　÷　</v>
      </c>
      <c r="X667" s="56"/>
      <c r="Y667" s="121">
        <f t="shared" ref="Y667" ca="1" si="12833">IF(H667="","",H667)</f>
        <v>1</v>
      </c>
      <c r="Z667" s="114" t="s">
        <v>249</v>
      </c>
      <c r="AA667" s="122">
        <f t="shared" ref="AA667" ca="1" si="12834">I667</f>
        <v>1</v>
      </c>
      <c r="AB667" s="114" t="s">
        <v>216</v>
      </c>
      <c r="AC667" s="122">
        <f t="shared" ref="AC667" ca="1" si="12835">I668</f>
        <v>2</v>
      </c>
      <c r="AD667" s="114" t="s">
        <v>217</v>
      </c>
      <c r="AE667" s="27"/>
      <c r="AF667" s="114" t="s">
        <v>233</v>
      </c>
      <c r="AG667" t="s">
        <v>230</v>
      </c>
      <c r="AH667" t="s">
        <v>250</v>
      </c>
      <c r="AI667" s="1">
        <f t="shared" ref="AI667" ca="1" si="12836">IF(K667="","",K667)</f>
        <v>4</v>
      </c>
      <c r="AJ667" t="s">
        <v>249</v>
      </c>
      <c r="AK667" s="1">
        <f t="shared" ref="AK667" ca="1" si="12837">L667</f>
        <v>2</v>
      </c>
      <c r="AL667" t="s">
        <v>216</v>
      </c>
      <c r="AM667" s="1">
        <f t="shared" ref="AM667" ca="1" si="12838">L668</f>
        <v>9</v>
      </c>
      <c r="AN667" t="s">
        <v>217</v>
      </c>
      <c r="AO667" t="s">
        <v>230</v>
      </c>
      <c r="AP667" s="114" t="str">
        <f t="shared" ca="1" si="11829"/>
        <v>\\(\\quad \\displaystyle 6\\frac{1}{3}　÷　1\\frac{1}{2}　=　 \\)</v>
      </c>
      <c r="AQ667" t="str">
        <f t="shared" ca="1" si="12262"/>
        <v>\\(\\quad \\displaystyle 4\\frac{2}{9} \\)</v>
      </c>
      <c r="AS667" s="114" t="str">
        <f t="shared" ref="AS667" ca="1" si="12839">AP667</f>
        <v>\\(\\quad \\displaystyle 6\\frac{1}{3}　÷　1\\frac{1}{2}　=　 \\)</v>
      </c>
      <c r="AT667" s="114" t="str">
        <f t="shared" ref="AT667" ca="1" si="12840">IF(O667="",AQ667,AQ668)</f>
        <v>\\(\\quad \\displaystyle 4\\frac{2}{9} \\)</v>
      </c>
      <c r="AU667" s="114" t="s">
        <v>60</v>
      </c>
      <c r="AV667" s="115" t="s">
        <v>222</v>
      </c>
      <c r="AW667" s="115" t="str">
        <f t="shared" ref="AW667" ca="1" si="12841">AS667</f>
        <v>\\(\\quad \\displaystyle 6\\frac{1}{3}　÷　1\\frac{1}{2}　=　 \\)</v>
      </c>
      <c r="AX667" s="115" t="str">
        <f t="shared" ref="AX667" ca="1" si="12842">AT667</f>
        <v>\\(\\quad \\displaystyle 4\\frac{2}{9} \\)</v>
      </c>
      <c r="AY667" s="115" t="s">
        <v>62</v>
      </c>
      <c r="AZ667" s="116" t="str">
        <f t="shared" ref="AZ667" ca="1" si="12843">"INSERT INTO "&amp;AU667&amp;"(tangen,question,answer,editor,date,count) VALUES('"&amp;AV667&amp;"','"&amp;AW667&amp;"','"&amp;AX667&amp;"','"&amp;AY667&amp;"',NOW(),0);"</f>
        <v>INSERT INTO math(tangen,question,answer,editor,date,count) VALUES('m3900','\\(\\quad \\displaystyle 6\\frac{1}{3}　÷　1\\frac{1}{2}　=　 \\)','\\(\\quad \\displaystyle 4\\frac{2}{9} \\)','harazono',NOW(),0);</v>
      </c>
      <c r="BG667" s="128">
        <f t="shared" ref="BG667" ca="1" si="12844">RANDBETWEEN(2,6)</f>
        <v>6</v>
      </c>
      <c r="BH667" s="22">
        <f t="shared" ref="BH667" ca="1" si="12845">RANDBETWEEN(1,BH668-1)</f>
        <v>1</v>
      </c>
      <c r="BI667" s="120" t="s">
        <v>22</v>
      </c>
      <c r="BJ667" s="128">
        <f t="shared" ref="BJ667" ca="1" si="12846">RANDBETWEEN(1,BG667-1)</f>
        <v>1</v>
      </c>
      <c r="BK667" s="22">
        <f t="shared" ref="BK667" ca="1" si="12847">RANDBETWEEN(1,BK668-1)</f>
        <v>1</v>
      </c>
      <c r="BL667">
        <f t="shared" ref="BL667" ca="1" si="12848">(BH667+BG667*BH668)</f>
        <v>19</v>
      </c>
      <c r="BM667">
        <f t="shared" ref="BM667" ca="1" si="12849">BK667+BJ667*BK668</f>
        <v>3</v>
      </c>
      <c r="BN667" s="114">
        <f t="shared" ref="BN667" ca="1" si="12850">(BH667+BG667*BH668)/BH668</f>
        <v>6.333333333333333</v>
      </c>
      <c r="BO667" s="114">
        <f t="shared" ref="BO667" ca="1" si="12851">(BK667+BJ667*BK668)/BK668</f>
        <v>1.5</v>
      </c>
      <c r="BP667" s="114" t="s">
        <v>26</v>
      </c>
      <c r="BQ667" s="129">
        <f t="shared" ref="BQ667" ca="1" si="12852">IF(BN667&gt;BO667,BG667,BJ667)</f>
        <v>6</v>
      </c>
      <c r="BR667" s="57">
        <f t="shared" ref="BR667" ca="1" si="12853">IF(BN667&gt;BO667,BH667,BK667)</f>
        <v>1</v>
      </c>
      <c r="BS667" s="114" t="s">
        <v>27</v>
      </c>
      <c r="BT667" s="129">
        <f t="shared" ref="BT667" ca="1" si="12854">IF(BN667&lt;BO667,BG667,BJ667)</f>
        <v>1</v>
      </c>
      <c r="BU667" s="57">
        <f t="shared" ref="BU667" ca="1" si="12855">IF(BN667&lt;BO667,BH667,BK667)</f>
        <v>1</v>
      </c>
      <c r="BV667" s="27">
        <f t="shared" ref="BV667" ca="1" si="12856">IF(BN667&gt;BO667,BL667,BM667)</f>
        <v>19</v>
      </c>
      <c r="BW667" s="27">
        <f t="shared" ref="BW667" ca="1" si="12857">IF(BN667&lt;BO667,BL668,BM668)</f>
        <v>2</v>
      </c>
      <c r="BX667" s="58">
        <f t="shared" ca="1" si="11605"/>
        <v>38</v>
      </c>
      <c r="BY667" s="114" t="s">
        <v>26</v>
      </c>
      <c r="BZ667" s="114" t="str">
        <f t="shared" ref="BZ667" ca="1" si="12858">IF(BX667&lt;0,"-","")</f>
        <v/>
      </c>
      <c r="CA667" s="30">
        <f t="shared" ca="1" si="11607"/>
        <v>38</v>
      </c>
      <c r="CB667" s="24">
        <f t="shared" ref="CB667" ca="1" si="12859">CA667/GCD(CA667,CA668)</f>
        <v>38</v>
      </c>
      <c r="CD667" s="128">
        <f t="shared" ref="CD667" ca="1" si="12860">QUOTIENT(CB667,CB668)</f>
        <v>4</v>
      </c>
      <c r="CE667" s="57">
        <f t="shared" ref="CE667" ca="1" si="12861">MOD(CB667,CB668)</f>
        <v>2</v>
      </c>
      <c r="CF667" s="25"/>
      <c r="CG667"/>
      <c r="CH667" s="5"/>
      <c r="CK667" s="5"/>
    </row>
    <row r="668" spans="2:89" ht="32" customHeight="1" x14ac:dyDescent="0.55000000000000004">
      <c r="B668" s="61"/>
      <c r="C668" s="131"/>
      <c r="D668" s="114"/>
      <c r="E668" s="114"/>
      <c r="F668" s="59">
        <f t="shared" ca="1" si="11569"/>
        <v>3</v>
      </c>
      <c r="G668" s="114"/>
      <c r="H668" s="114"/>
      <c r="I668" s="59">
        <f t="shared" ca="1" si="11571"/>
        <v>2</v>
      </c>
      <c r="J668" s="26"/>
      <c r="K668" s="114"/>
      <c r="L668" s="27">
        <f t="shared" ca="1" si="11573"/>
        <v>9</v>
      </c>
      <c r="M668" s="118"/>
      <c r="N668" s="54"/>
      <c r="O668" s="118"/>
      <c r="P668" s="118"/>
      <c r="Q668" s="121"/>
      <c r="R668" s="114"/>
      <c r="S668" s="122"/>
      <c r="T668" s="114"/>
      <c r="U668" s="122"/>
      <c r="V668" s="114"/>
      <c r="W668" s="120"/>
      <c r="X668" s="56"/>
      <c r="Y668" s="121"/>
      <c r="Z668" s="114"/>
      <c r="AA668" s="122"/>
      <c r="AB668" s="114"/>
      <c r="AC668" s="122"/>
      <c r="AD668" s="114"/>
      <c r="AE668" s="27"/>
      <c r="AF668" s="114"/>
      <c r="AG668" t="s">
        <v>230</v>
      </c>
      <c r="AH668" t="s">
        <v>250</v>
      </c>
      <c r="AI668" s="1" t="str">
        <f t="shared" ref="AI668" ca="1" si="12862">IF(O667="","",O667)</f>
        <v/>
      </c>
      <c r="AK668" s="1"/>
      <c r="AM668" s="1"/>
      <c r="AO668" t="s">
        <v>230</v>
      </c>
      <c r="AP668" s="114"/>
      <c r="AQ668" t="str">
        <f t="shared" ca="1" si="12262"/>
        <v>\\(\\quad \\displaystyle  \\)</v>
      </c>
      <c r="AS668" s="114"/>
      <c r="AT668" s="114"/>
      <c r="AU668" s="114"/>
      <c r="AV668" s="114"/>
      <c r="AW668" s="114"/>
      <c r="AX668" s="114"/>
      <c r="AY668" s="114"/>
      <c r="AZ668" s="117"/>
      <c r="BG668" s="128"/>
      <c r="BH668" s="23">
        <f t="shared" ref="BH668" ca="1" si="12863">RANDBETWEEN(2,10)</f>
        <v>3</v>
      </c>
      <c r="BI668" s="120"/>
      <c r="BJ668" s="128"/>
      <c r="BK668" s="23">
        <f t="shared" ca="1" si="11661"/>
        <v>2</v>
      </c>
      <c r="BL668">
        <f t="shared" ref="BL668" ca="1" si="12864">BH668</f>
        <v>3</v>
      </c>
      <c r="BM668">
        <f t="shared" ref="BM668" ca="1" si="12865">BK668</f>
        <v>2</v>
      </c>
      <c r="BN668" s="114"/>
      <c r="BO668" s="114"/>
      <c r="BP668" s="114"/>
      <c r="BQ668" s="129"/>
      <c r="BR668" s="55">
        <f t="shared" ref="BR668" ca="1" si="12866">IF(BN667&gt;BO667,BH668,BK668)</f>
        <v>3</v>
      </c>
      <c r="BS668" s="114"/>
      <c r="BT668" s="129"/>
      <c r="BU668" s="55">
        <f t="shared" ref="BU668" ca="1" si="12867">IF(BN667&lt;BO667,BH668,BK668)</f>
        <v>2</v>
      </c>
      <c r="BV668" s="27">
        <f t="shared" ref="BV668" ca="1" si="12868">IF(BN667&gt;BO667,BL668,BM668)</f>
        <v>3</v>
      </c>
      <c r="BW668" s="27">
        <f t="shared" ref="BW668" ca="1" si="12869">IF(BN667&lt;BO667,BL667,BM667)</f>
        <v>3</v>
      </c>
      <c r="BX668" s="27">
        <f t="shared" ca="1" si="11605"/>
        <v>9</v>
      </c>
      <c r="BY668" s="114"/>
      <c r="BZ668" s="114"/>
      <c r="CA668">
        <f t="shared" ca="1" si="11607"/>
        <v>9</v>
      </c>
      <c r="CB668" s="25">
        <f t="shared" ref="CB668" ca="1" si="12870">CA668/GCD(CA667,CA668)</f>
        <v>9</v>
      </c>
      <c r="CD668" s="128"/>
      <c r="CE668" s="23">
        <f t="shared" ref="CE668" ca="1" si="12871">CB668</f>
        <v>9</v>
      </c>
      <c r="CF668" s="25"/>
      <c r="CG668"/>
      <c r="CH668" s="5"/>
      <c r="CK668" s="5"/>
    </row>
    <row r="669" spans="2:89" ht="32" customHeight="1" thickBot="1" x14ac:dyDescent="0.6">
      <c r="B669" s="61"/>
      <c r="C669" s="130" t="s">
        <v>221</v>
      </c>
      <c r="D669" s="114">
        <v>33</v>
      </c>
      <c r="E669" s="114">
        <f t="shared" ref="E669" ca="1" si="12872">BQ669</f>
        <v>4</v>
      </c>
      <c r="F669" s="60">
        <f t="shared" ca="1" si="11569"/>
        <v>1</v>
      </c>
      <c r="G669" s="114" t="s">
        <v>240</v>
      </c>
      <c r="H669" s="114">
        <f t="shared" ref="H669" ca="1" si="12873">BT669</f>
        <v>3</v>
      </c>
      <c r="I669" s="60">
        <f t="shared" ca="1" si="11571"/>
        <v>4</v>
      </c>
      <c r="J669" s="26"/>
      <c r="K669" s="114">
        <f t="shared" ref="K669" ca="1" si="12874">CD669</f>
        <v>1</v>
      </c>
      <c r="L669" s="58">
        <f t="shared" ca="1" si="11573"/>
        <v>9</v>
      </c>
      <c r="M669" s="118" t="str">
        <f t="shared" ref="M669" ca="1" si="12875">IF(L670=1,"=","")</f>
        <v/>
      </c>
      <c r="N669" s="54"/>
      <c r="O669" s="118" t="str">
        <f t="shared" ref="O669" ca="1" si="12876">IF(L669=0,K669,"")</f>
        <v/>
      </c>
      <c r="P669" s="118" t="s">
        <v>250</v>
      </c>
      <c r="Q669" s="121">
        <f t="shared" ref="Q669" ca="1" si="12877">IF(E669="","",E669)</f>
        <v>4</v>
      </c>
      <c r="R669" s="114" t="s">
        <v>249</v>
      </c>
      <c r="S669" s="122">
        <f t="shared" ref="S669" ca="1" si="12878">F669</f>
        <v>1</v>
      </c>
      <c r="T669" s="114" t="s">
        <v>216</v>
      </c>
      <c r="U669" s="122">
        <f t="shared" ref="U669" ca="1" si="12879">F670</f>
        <v>4</v>
      </c>
      <c r="V669" s="114" t="s">
        <v>217</v>
      </c>
      <c r="W669" s="120" t="str">
        <f t="shared" ref="W669" si="12880">G669</f>
        <v>　÷　</v>
      </c>
      <c r="X669" s="56"/>
      <c r="Y669" s="121">
        <f t="shared" ref="Y669" ca="1" si="12881">IF(H669="","",H669)</f>
        <v>3</v>
      </c>
      <c r="Z669" s="114" t="s">
        <v>249</v>
      </c>
      <c r="AA669" s="122">
        <f t="shared" ref="AA669" ca="1" si="12882">I669</f>
        <v>4</v>
      </c>
      <c r="AB669" s="114" t="s">
        <v>216</v>
      </c>
      <c r="AC669" s="122">
        <f t="shared" ref="AC669" ca="1" si="12883">I670</f>
        <v>5</v>
      </c>
      <c r="AD669" s="114" t="s">
        <v>217</v>
      </c>
      <c r="AE669" s="27"/>
      <c r="AF669" s="114" t="s">
        <v>233</v>
      </c>
      <c r="AG669" t="s">
        <v>230</v>
      </c>
      <c r="AH669" t="s">
        <v>250</v>
      </c>
      <c r="AI669" s="1">
        <f t="shared" ref="AI669" ca="1" si="12884">IF(K669="","",K669)</f>
        <v>1</v>
      </c>
      <c r="AJ669" t="s">
        <v>249</v>
      </c>
      <c r="AK669" s="1">
        <f t="shared" ref="AK669" ca="1" si="12885">L669</f>
        <v>9</v>
      </c>
      <c r="AL669" t="s">
        <v>216</v>
      </c>
      <c r="AM669" s="1">
        <f t="shared" ref="AM669" ca="1" si="12886">L670</f>
        <v>76</v>
      </c>
      <c r="AN669" t="s">
        <v>217</v>
      </c>
      <c r="AO669" t="s">
        <v>230</v>
      </c>
      <c r="AP669" s="114" t="str">
        <f t="shared" ca="1" si="11829"/>
        <v>\\(\\quad \\displaystyle 4\\frac{1}{4}　÷　3\\frac{4}{5}　=　 \\)</v>
      </c>
      <c r="AQ669" t="str">
        <f t="shared" ca="1" si="12262"/>
        <v>\\(\\quad \\displaystyle 1\\frac{9}{76} \\)</v>
      </c>
      <c r="AS669" s="114" t="str">
        <f t="shared" ref="AS669" ca="1" si="12887">AP669</f>
        <v>\\(\\quad \\displaystyle 4\\frac{1}{4}　÷　3\\frac{4}{5}　=　 \\)</v>
      </c>
      <c r="AT669" s="114" t="str">
        <f t="shared" ref="AT669" ca="1" si="12888">IF(O669="",AQ669,AQ670)</f>
        <v>\\(\\quad \\displaystyle 1\\frac{9}{76} \\)</v>
      </c>
      <c r="AU669" s="114" t="s">
        <v>60</v>
      </c>
      <c r="AV669" s="115" t="s">
        <v>222</v>
      </c>
      <c r="AW669" s="115" t="str">
        <f t="shared" ref="AW669" ca="1" si="12889">AS669</f>
        <v>\\(\\quad \\displaystyle 4\\frac{1}{4}　÷　3\\frac{4}{5}　=　 \\)</v>
      </c>
      <c r="AX669" s="115" t="str">
        <f t="shared" ref="AX669" ca="1" si="12890">AT669</f>
        <v>\\(\\quad \\displaystyle 1\\frac{9}{76} \\)</v>
      </c>
      <c r="AY669" s="115" t="s">
        <v>62</v>
      </c>
      <c r="AZ669" s="116" t="str">
        <f t="shared" ref="AZ669" ca="1" si="12891">"INSERT INTO "&amp;AU669&amp;"(tangen,question,answer,editor,date,count) VALUES('"&amp;AV669&amp;"','"&amp;AW669&amp;"','"&amp;AX669&amp;"','"&amp;AY669&amp;"',NOW(),0);"</f>
        <v>INSERT INTO math(tangen,question,answer,editor,date,count) VALUES('m3900','\\(\\quad \\displaystyle 4\\frac{1}{4}　÷　3\\frac{4}{5}　=　 \\)','\\(\\quad \\displaystyle 1\\frac{9}{76} \\)','harazono',NOW(),0);</v>
      </c>
      <c r="BG669" s="128">
        <f t="shared" ref="BG669" ca="1" si="12892">RANDBETWEEN(2,6)</f>
        <v>4</v>
      </c>
      <c r="BH669" s="22">
        <f t="shared" ref="BH669" ca="1" si="12893">RANDBETWEEN(1,BH670-1)</f>
        <v>1</v>
      </c>
      <c r="BI669" s="120" t="s">
        <v>22</v>
      </c>
      <c r="BJ669" s="128">
        <f t="shared" ref="BJ669" ca="1" si="12894">RANDBETWEEN(1,BG669-1)</f>
        <v>3</v>
      </c>
      <c r="BK669" s="22">
        <f t="shared" ref="BK669" ca="1" si="12895">RANDBETWEEN(1,BK670-1)</f>
        <v>4</v>
      </c>
      <c r="BL669">
        <f t="shared" ref="BL669" ca="1" si="12896">(BH669+BG669*BH670)</f>
        <v>17</v>
      </c>
      <c r="BM669">
        <f t="shared" ref="BM669" ca="1" si="12897">BK669+BJ669*BK670</f>
        <v>19</v>
      </c>
      <c r="BN669" s="114">
        <f t="shared" ref="BN669" ca="1" si="12898">(BH669+BG669*BH670)/BH670</f>
        <v>4.25</v>
      </c>
      <c r="BO669" s="114">
        <f t="shared" ref="BO669" ca="1" si="12899">(BK669+BJ669*BK670)/BK670</f>
        <v>3.8</v>
      </c>
      <c r="BP669" s="114" t="s">
        <v>26</v>
      </c>
      <c r="BQ669" s="129">
        <f t="shared" ref="BQ669" ca="1" si="12900">IF(BN669&gt;BO669,BG669,BJ669)</f>
        <v>4</v>
      </c>
      <c r="BR669" s="57">
        <f t="shared" ref="BR669" ca="1" si="12901">IF(BN669&gt;BO669,BH669,BK669)</f>
        <v>1</v>
      </c>
      <c r="BS669" s="114" t="s">
        <v>27</v>
      </c>
      <c r="BT669" s="129">
        <f t="shared" ref="BT669" ca="1" si="12902">IF(BN669&lt;BO669,BG669,BJ669)</f>
        <v>3</v>
      </c>
      <c r="BU669" s="57">
        <f t="shared" ref="BU669" ca="1" si="12903">IF(BN669&lt;BO669,BH669,BK669)</f>
        <v>4</v>
      </c>
      <c r="BV669" s="27">
        <f t="shared" ref="BV669" ca="1" si="12904">IF(BN669&gt;BO669,BL669,BM669)</f>
        <v>17</v>
      </c>
      <c r="BW669" s="27">
        <f t="shared" ref="BW669" ca="1" si="12905">IF(BN669&lt;BO669,BL670,BM670)</f>
        <v>5</v>
      </c>
      <c r="BX669" s="58">
        <f t="shared" ca="1" si="11605"/>
        <v>85</v>
      </c>
      <c r="BY669" s="114" t="s">
        <v>26</v>
      </c>
      <c r="BZ669" s="114" t="str">
        <f t="shared" ref="BZ669" ca="1" si="12906">IF(BX669&lt;0,"-","")</f>
        <v/>
      </c>
      <c r="CA669" s="30">
        <f t="shared" ca="1" si="11607"/>
        <v>85</v>
      </c>
      <c r="CB669" s="24">
        <f t="shared" ref="CB669" ca="1" si="12907">CA669/GCD(CA669,CA670)</f>
        <v>85</v>
      </c>
      <c r="CD669" s="128">
        <f t="shared" ref="CD669" ca="1" si="12908">QUOTIENT(CB669,CB670)</f>
        <v>1</v>
      </c>
      <c r="CE669" s="57">
        <f t="shared" ref="CE669" ca="1" si="12909">MOD(CB669,CB670)</f>
        <v>9</v>
      </c>
      <c r="CF669" s="25"/>
      <c r="CG669"/>
      <c r="CH669" s="5"/>
      <c r="CK669" s="5"/>
    </row>
    <row r="670" spans="2:89" ht="32" customHeight="1" x14ac:dyDescent="0.55000000000000004">
      <c r="B670" s="61"/>
      <c r="C670" s="131"/>
      <c r="D670" s="114"/>
      <c r="E670" s="114"/>
      <c r="F670" s="59">
        <f t="shared" ca="1" si="11569"/>
        <v>4</v>
      </c>
      <c r="G670" s="114"/>
      <c r="H670" s="114"/>
      <c r="I670" s="59">
        <f t="shared" ca="1" si="11571"/>
        <v>5</v>
      </c>
      <c r="J670" s="26"/>
      <c r="K670" s="114"/>
      <c r="L670" s="27">
        <f t="shared" ca="1" si="11573"/>
        <v>76</v>
      </c>
      <c r="M670" s="118"/>
      <c r="N670" s="54"/>
      <c r="O670" s="118"/>
      <c r="P670" s="118"/>
      <c r="Q670" s="121"/>
      <c r="R670" s="114"/>
      <c r="S670" s="122"/>
      <c r="T670" s="114"/>
      <c r="U670" s="122"/>
      <c r="V670" s="114"/>
      <c r="W670" s="120"/>
      <c r="X670" s="56"/>
      <c r="Y670" s="121"/>
      <c r="Z670" s="114"/>
      <c r="AA670" s="122"/>
      <c r="AB670" s="114"/>
      <c r="AC670" s="122"/>
      <c r="AD670" s="114"/>
      <c r="AE670" s="27"/>
      <c r="AF670" s="114"/>
      <c r="AG670" t="s">
        <v>230</v>
      </c>
      <c r="AH670" t="s">
        <v>250</v>
      </c>
      <c r="AI670" s="1" t="str">
        <f t="shared" ref="AI670" ca="1" si="12910">IF(O669="","",O669)</f>
        <v/>
      </c>
      <c r="AK670" s="1"/>
      <c r="AM670" s="1"/>
      <c r="AO670" t="s">
        <v>230</v>
      </c>
      <c r="AP670" s="114"/>
      <c r="AQ670" t="str">
        <f t="shared" ca="1" si="12262"/>
        <v>\\(\\quad \\displaystyle  \\)</v>
      </c>
      <c r="AS670" s="114"/>
      <c r="AT670" s="114"/>
      <c r="AU670" s="114"/>
      <c r="AV670" s="114"/>
      <c r="AW670" s="114"/>
      <c r="AX670" s="114"/>
      <c r="AY670" s="114"/>
      <c r="AZ670" s="117"/>
      <c r="BG670" s="128"/>
      <c r="BH670" s="23">
        <f t="shared" ref="BH670" ca="1" si="12911">RANDBETWEEN(2,10)</f>
        <v>4</v>
      </c>
      <c r="BI670" s="120"/>
      <c r="BJ670" s="128"/>
      <c r="BK670" s="23">
        <f t="shared" ca="1" si="11661"/>
        <v>5</v>
      </c>
      <c r="BL670">
        <f t="shared" ref="BL670" ca="1" si="12912">BH670</f>
        <v>4</v>
      </c>
      <c r="BM670">
        <f t="shared" ref="BM670" ca="1" si="12913">BK670</f>
        <v>5</v>
      </c>
      <c r="BN670" s="114"/>
      <c r="BO670" s="114"/>
      <c r="BP670" s="114"/>
      <c r="BQ670" s="129"/>
      <c r="BR670" s="55">
        <f t="shared" ref="BR670" ca="1" si="12914">IF(BN669&gt;BO669,BH670,BK670)</f>
        <v>4</v>
      </c>
      <c r="BS670" s="114"/>
      <c r="BT670" s="129"/>
      <c r="BU670" s="55">
        <f t="shared" ref="BU670" ca="1" si="12915">IF(BN669&lt;BO669,BH670,BK670)</f>
        <v>5</v>
      </c>
      <c r="BV670" s="27">
        <f t="shared" ref="BV670" ca="1" si="12916">IF(BN669&gt;BO669,BL670,BM670)</f>
        <v>4</v>
      </c>
      <c r="BW670" s="27">
        <f t="shared" ref="BW670" ca="1" si="12917">IF(BN669&lt;BO669,BL669,BM669)</f>
        <v>19</v>
      </c>
      <c r="BX670" s="27">
        <f t="shared" ca="1" si="11605"/>
        <v>76</v>
      </c>
      <c r="BY670" s="114"/>
      <c r="BZ670" s="114"/>
      <c r="CA670">
        <f t="shared" ca="1" si="11607"/>
        <v>76</v>
      </c>
      <c r="CB670" s="25">
        <f t="shared" ref="CB670" ca="1" si="12918">CA670/GCD(CA669,CA670)</f>
        <v>76</v>
      </c>
      <c r="CD670" s="128"/>
      <c r="CE670" s="23">
        <f t="shared" ref="CE670" ca="1" si="12919">CB670</f>
        <v>76</v>
      </c>
      <c r="CF670" s="25"/>
      <c r="CG670"/>
      <c r="CH670" s="5"/>
      <c r="CK670" s="5"/>
    </row>
    <row r="671" spans="2:89" ht="32" customHeight="1" thickBot="1" x14ac:dyDescent="0.6">
      <c r="B671" s="61"/>
      <c r="C671" s="130" t="s">
        <v>221</v>
      </c>
      <c r="D671" s="114">
        <v>34</v>
      </c>
      <c r="E671" s="114">
        <f t="shared" ref="E671" ca="1" si="12920">BQ671</f>
        <v>3</v>
      </c>
      <c r="F671" s="60">
        <f t="shared" ca="1" si="11569"/>
        <v>3</v>
      </c>
      <c r="G671" s="114" t="s">
        <v>240</v>
      </c>
      <c r="H671" s="114">
        <f t="shared" ref="H671" ca="1" si="12921">BT671</f>
        <v>1</v>
      </c>
      <c r="I671" s="60">
        <f t="shared" ca="1" si="11571"/>
        <v>1</v>
      </c>
      <c r="J671" s="26"/>
      <c r="K671" s="114">
        <f t="shared" ref="K671" ca="1" si="12922">CD671</f>
        <v>2</v>
      </c>
      <c r="L671" s="58">
        <f t="shared" ca="1" si="11573"/>
        <v>7</v>
      </c>
      <c r="M671" s="118" t="str">
        <f t="shared" ref="M671" ca="1" si="12923">IF(L672=1,"=","")</f>
        <v/>
      </c>
      <c r="N671" s="54"/>
      <c r="O671" s="118" t="str">
        <f t="shared" ref="O671" ca="1" si="12924">IF(L671=0,K671,"")</f>
        <v/>
      </c>
      <c r="P671" s="118" t="s">
        <v>250</v>
      </c>
      <c r="Q671" s="121">
        <f t="shared" ref="Q671" ca="1" si="12925">IF(E671="","",E671)</f>
        <v>3</v>
      </c>
      <c r="R671" s="114" t="s">
        <v>249</v>
      </c>
      <c r="S671" s="122">
        <f t="shared" ref="S671" ca="1" si="12926">F671</f>
        <v>3</v>
      </c>
      <c r="T671" s="114" t="s">
        <v>216</v>
      </c>
      <c r="U671" s="122">
        <f t="shared" ref="U671" ca="1" si="12927">F672</f>
        <v>5</v>
      </c>
      <c r="V671" s="114" t="s">
        <v>217</v>
      </c>
      <c r="W671" s="120" t="str">
        <f t="shared" ref="W671" si="12928">G671</f>
        <v>　÷　</v>
      </c>
      <c r="X671" s="56"/>
      <c r="Y671" s="121">
        <f t="shared" ref="Y671" ca="1" si="12929">IF(H671="","",H671)</f>
        <v>1</v>
      </c>
      <c r="Z671" s="114" t="s">
        <v>249</v>
      </c>
      <c r="AA671" s="122">
        <f t="shared" ref="AA671" ca="1" si="12930">I671</f>
        <v>1</v>
      </c>
      <c r="AB671" s="114" t="s">
        <v>216</v>
      </c>
      <c r="AC671" s="122">
        <f t="shared" ref="AC671" ca="1" si="12931">I672</f>
        <v>3</v>
      </c>
      <c r="AD671" s="114" t="s">
        <v>217</v>
      </c>
      <c r="AE671" s="27"/>
      <c r="AF671" s="114" t="s">
        <v>233</v>
      </c>
      <c r="AG671" t="s">
        <v>230</v>
      </c>
      <c r="AH671" t="s">
        <v>250</v>
      </c>
      <c r="AI671" s="1">
        <f t="shared" ref="AI671" ca="1" si="12932">IF(K671="","",K671)</f>
        <v>2</v>
      </c>
      <c r="AJ671" t="s">
        <v>249</v>
      </c>
      <c r="AK671" s="1">
        <f t="shared" ref="AK671" ca="1" si="12933">L671</f>
        <v>7</v>
      </c>
      <c r="AL671" t="s">
        <v>216</v>
      </c>
      <c r="AM671" s="1">
        <f t="shared" ref="AM671" ca="1" si="12934">L672</f>
        <v>10</v>
      </c>
      <c r="AN671" t="s">
        <v>217</v>
      </c>
      <c r="AO671" t="s">
        <v>230</v>
      </c>
      <c r="AP671" s="114" t="str">
        <f t="shared" ca="1" si="11829"/>
        <v>\\(\\quad \\displaystyle 3\\frac{3}{5}　÷　1\\frac{1}{3}　=　 \\)</v>
      </c>
      <c r="AQ671" t="str">
        <f t="shared" ca="1" si="12262"/>
        <v>\\(\\quad \\displaystyle 2\\frac{7}{10} \\)</v>
      </c>
      <c r="AS671" s="114" t="str">
        <f t="shared" ref="AS671" ca="1" si="12935">AP671</f>
        <v>\\(\\quad \\displaystyle 3\\frac{3}{5}　÷　1\\frac{1}{3}　=　 \\)</v>
      </c>
      <c r="AT671" s="114" t="str">
        <f t="shared" ref="AT671" ca="1" si="12936">IF(O671="",AQ671,AQ672)</f>
        <v>\\(\\quad \\displaystyle 2\\frac{7}{10} \\)</v>
      </c>
      <c r="AU671" s="114" t="s">
        <v>60</v>
      </c>
      <c r="AV671" s="115" t="s">
        <v>222</v>
      </c>
      <c r="AW671" s="115" t="str">
        <f t="shared" ref="AW671" ca="1" si="12937">AS671</f>
        <v>\\(\\quad \\displaystyle 3\\frac{3}{5}　÷　1\\frac{1}{3}　=　 \\)</v>
      </c>
      <c r="AX671" s="115" t="str">
        <f t="shared" ref="AX671" ca="1" si="12938">AT671</f>
        <v>\\(\\quad \\displaystyle 2\\frac{7}{10} \\)</v>
      </c>
      <c r="AY671" s="115" t="s">
        <v>62</v>
      </c>
      <c r="AZ671" s="116" t="str">
        <f t="shared" ref="AZ671" ca="1" si="12939">"INSERT INTO "&amp;AU671&amp;"(tangen,question,answer,editor,date,count) VALUES('"&amp;AV671&amp;"','"&amp;AW671&amp;"','"&amp;AX671&amp;"','"&amp;AY671&amp;"',NOW(),0);"</f>
        <v>INSERT INTO math(tangen,question,answer,editor,date,count) VALUES('m3900','\\(\\quad \\displaystyle 3\\frac{3}{5}　÷　1\\frac{1}{3}　=　 \\)','\\(\\quad \\displaystyle 2\\frac{7}{10} \\)','harazono',NOW(),0);</v>
      </c>
      <c r="BG671" s="128">
        <f t="shared" ref="BG671" ca="1" si="12940">RANDBETWEEN(2,6)</f>
        <v>3</v>
      </c>
      <c r="BH671" s="22">
        <f t="shared" ref="BH671" ca="1" si="12941">RANDBETWEEN(1,BH672-1)</f>
        <v>3</v>
      </c>
      <c r="BI671" s="120" t="s">
        <v>22</v>
      </c>
      <c r="BJ671" s="128">
        <f t="shared" ref="BJ671" ca="1" si="12942">RANDBETWEEN(1,BG671-1)</f>
        <v>1</v>
      </c>
      <c r="BK671" s="22">
        <f t="shared" ref="BK671" ca="1" si="12943">RANDBETWEEN(1,BK672-1)</f>
        <v>1</v>
      </c>
      <c r="BL671">
        <f t="shared" ref="BL671" ca="1" si="12944">(BH671+BG671*BH672)</f>
        <v>18</v>
      </c>
      <c r="BM671">
        <f t="shared" ref="BM671" ca="1" si="12945">BK671+BJ671*BK672</f>
        <v>4</v>
      </c>
      <c r="BN671" s="114">
        <f t="shared" ref="BN671" ca="1" si="12946">(BH671+BG671*BH672)/BH672</f>
        <v>3.6</v>
      </c>
      <c r="BO671" s="114">
        <f t="shared" ref="BO671" ca="1" si="12947">(BK671+BJ671*BK672)/BK672</f>
        <v>1.3333333333333333</v>
      </c>
      <c r="BP671" s="114" t="s">
        <v>26</v>
      </c>
      <c r="BQ671" s="129">
        <f t="shared" ref="BQ671" ca="1" si="12948">IF(BN671&gt;BO671,BG671,BJ671)</f>
        <v>3</v>
      </c>
      <c r="BR671" s="57">
        <f t="shared" ref="BR671" ca="1" si="12949">IF(BN671&gt;BO671,BH671,BK671)</f>
        <v>3</v>
      </c>
      <c r="BS671" s="114" t="s">
        <v>27</v>
      </c>
      <c r="BT671" s="129">
        <f t="shared" ref="BT671" ca="1" si="12950">IF(BN671&lt;BO671,BG671,BJ671)</f>
        <v>1</v>
      </c>
      <c r="BU671" s="57">
        <f t="shared" ref="BU671" ca="1" si="12951">IF(BN671&lt;BO671,BH671,BK671)</f>
        <v>1</v>
      </c>
      <c r="BV671" s="27">
        <f t="shared" ref="BV671" ca="1" si="12952">IF(BN671&gt;BO671,BL671,BM671)</f>
        <v>18</v>
      </c>
      <c r="BW671" s="27">
        <f t="shared" ref="BW671" ca="1" si="12953">IF(BN671&lt;BO671,BL672,BM672)</f>
        <v>3</v>
      </c>
      <c r="BX671" s="58">
        <f t="shared" ca="1" si="11605"/>
        <v>54</v>
      </c>
      <c r="BY671" s="114" t="s">
        <v>26</v>
      </c>
      <c r="BZ671" s="114" t="str">
        <f t="shared" ref="BZ671" ca="1" si="12954">IF(BX671&lt;0,"-","")</f>
        <v/>
      </c>
      <c r="CA671" s="30">
        <f t="shared" ca="1" si="11607"/>
        <v>54</v>
      </c>
      <c r="CB671" s="24">
        <f t="shared" ref="CB671" ca="1" si="12955">CA671/GCD(CA671,CA672)</f>
        <v>27</v>
      </c>
      <c r="CD671" s="128">
        <f t="shared" ref="CD671" ca="1" si="12956">QUOTIENT(CB671,CB672)</f>
        <v>2</v>
      </c>
      <c r="CE671" s="57">
        <f t="shared" ref="CE671" ca="1" si="12957">MOD(CB671,CB672)</f>
        <v>7</v>
      </c>
      <c r="CF671" s="25"/>
      <c r="CG671"/>
      <c r="CH671" s="5"/>
      <c r="CK671" s="5"/>
    </row>
    <row r="672" spans="2:89" ht="32" customHeight="1" x14ac:dyDescent="0.55000000000000004">
      <c r="B672" s="61"/>
      <c r="C672" s="131"/>
      <c r="D672" s="114"/>
      <c r="E672" s="114"/>
      <c r="F672" s="59">
        <f t="shared" ca="1" si="11569"/>
        <v>5</v>
      </c>
      <c r="G672" s="114"/>
      <c r="H672" s="114"/>
      <c r="I672" s="59">
        <f t="shared" ca="1" si="11571"/>
        <v>3</v>
      </c>
      <c r="J672" s="26"/>
      <c r="K672" s="114"/>
      <c r="L672" s="27">
        <f t="shared" ca="1" si="11573"/>
        <v>10</v>
      </c>
      <c r="M672" s="118"/>
      <c r="N672" s="54"/>
      <c r="O672" s="118"/>
      <c r="P672" s="118"/>
      <c r="Q672" s="121"/>
      <c r="R672" s="114"/>
      <c r="S672" s="122"/>
      <c r="T672" s="114"/>
      <c r="U672" s="122"/>
      <c r="V672" s="114"/>
      <c r="W672" s="120"/>
      <c r="X672" s="56"/>
      <c r="Y672" s="121"/>
      <c r="Z672" s="114"/>
      <c r="AA672" s="122"/>
      <c r="AB672" s="114"/>
      <c r="AC672" s="122"/>
      <c r="AD672" s="114"/>
      <c r="AE672" s="27"/>
      <c r="AF672" s="114"/>
      <c r="AG672" t="s">
        <v>230</v>
      </c>
      <c r="AH672" t="s">
        <v>250</v>
      </c>
      <c r="AI672" s="1" t="str">
        <f t="shared" ref="AI672" ca="1" si="12958">IF(O671="","",O671)</f>
        <v/>
      </c>
      <c r="AK672" s="1"/>
      <c r="AM672" s="1"/>
      <c r="AO672" t="s">
        <v>230</v>
      </c>
      <c r="AP672" s="114"/>
      <c r="AQ672" t="str">
        <f t="shared" ca="1" si="12262"/>
        <v>\\(\\quad \\displaystyle  \\)</v>
      </c>
      <c r="AS672" s="114"/>
      <c r="AT672" s="114"/>
      <c r="AU672" s="114"/>
      <c r="AV672" s="114"/>
      <c r="AW672" s="114"/>
      <c r="AX672" s="114"/>
      <c r="AY672" s="114"/>
      <c r="AZ672" s="117"/>
      <c r="BG672" s="128"/>
      <c r="BH672" s="23">
        <f t="shared" ref="BH672" ca="1" si="12959">RANDBETWEEN(2,10)</f>
        <v>5</v>
      </c>
      <c r="BI672" s="120"/>
      <c r="BJ672" s="128"/>
      <c r="BK672" s="23">
        <f t="shared" ca="1" si="11661"/>
        <v>3</v>
      </c>
      <c r="BL672">
        <f t="shared" ref="BL672" ca="1" si="12960">BH672</f>
        <v>5</v>
      </c>
      <c r="BM672">
        <f t="shared" ref="BM672" ca="1" si="12961">BK672</f>
        <v>3</v>
      </c>
      <c r="BN672" s="114"/>
      <c r="BO672" s="114"/>
      <c r="BP672" s="114"/>
      <c r="BQ672" s="129"/>
      <c r="BR672" s="55">
        <f t="shared" ref="BR672" ca="1" si="12962">IF(BN671&gt;BO671,BH672,BK672)</f>
        <v>5</v>
      </c>
      <c r="BS672" s="114"/>
      <c r="BT672" s="129"/>
      <c r="BU672" s="55">
        <f t="shared" ref="BU672" ca="1" si="12963">IF(BN671&lt;BO671,BH672,BK672)</f>
        <v>3</v>
      </c>
      <c r="BV672" s="27">
        <f t="shared" ref="BV672" ca="1" si="12964">IF(BN671&gt;BO671,BL672,BM672)</f>
        <v>5</v>
      </c>
      <c r="BW672" s="27">
        <f t="shared" ref="BW672" ca="1" si="12965">IF(BN671&lt;BO671,BL671,BM671)</f>
        <v>4</v>
      </c>
      <c r="BX672" s="27">
        <f t="shared" ca="1" si="11605"/>
        <v>20</v>
      </c>
      <c r="BY672" s="114"/>
      <c r="BZ672" s="114"/>
      <c r="CA672">
        <f t="shared" ca="1" si="11607"/>
        <v>20</v>
      </c>
      <c r="CB672" s="25">
        <f t="shared" ref="CB672" ca="1" si="12966">CA672/GCD(CA671,CA672)</f>
        <v>10</v>
      </c>
      <c r="CD672" s="128"/>
      <c r="CE672" s="23">
        <f t="shared" ref="CE672" ca="1" si="12967">CB672</f>
        <v>10</v>
      </c>
      <c r="CF672" s="25"/>
      <c r="CG672"/>
      <c r="CH672" s="5"/>
      <c r="CK672" s="5"/>
    </row>
    <row r="673" spans="2:89" ht="32" customHeight="1" thickBot="1" x14ac:dyDescent="0.6">
      <c r="B673" s="61"/>
      <c r="C673" s="130" t="s">
        <v>221</v>
      </c>
      <c r="D673" s="114">
        <v>35</v>
      </c>
      <c r="E673" s="114">
        <f t="shared" ref="E673" ca="1" si="12968">BQ673</f>
        <v>3</v>
      </c>
      <c r="F673" s="60">
        <f t="shared" ca="1" si="11569"/>
        <v>7</v>
      </c>
      <c r="G673" s="114" t="s">
        <v>240</v>
      </c>
      <c r="H673" s="114">
        <f t="shared" ref="H673" ca="1" si="12969">BT673</f>
        <v>2</v>
      </c>
      <c r="I673" s="60">
        <f t="shared" ca="1" si="11571"/>
        <v>1</v>
      </c>
      <c r="J673" s="26"/>
      <c r="K673" s="114">
        <f t="shared" ref="K673" ca="1" si="12970">CD673</f>
        <v>1</v>
      </c>
      <c r="L673" s="58">
        <f t="shared" ca="1" si="11573"/>
        <v>12</v>
      </c>
      <c r="M673" s="118" t="str">
        <f t="shared" ref="M673:M703" ca="1" si="12971">IF(L674=1,"=","")</f>
        <v/>
      </c>
      <c r="N673" s="54"/>
      <c r="O673" s="118" t="str">
        <f t="shared" ref="O673" ca="1" si="12972">IF(L673=0,K673,"")</f>
        <v/>
      </c>
      <c r="P673" s="118" t="s">
        <v>250</v>
      </c>
      <c r="Q673" s="121">
        <f t="shared" ref="Q673" ca="1" si="12973">IF(E673="","",E673)</f>
        <v>3</v>
      </c>
      <c r="R673" s="114" t="s">
        <v>249</v>
      </c>
      <c r="S673" s="122">
        <f t="shared" ref="S673" ca="1" si="12974">F673</f>
        <v>7</v>
      </c>
      <c r="T673" s="114" t="s">
        <v>216</v>
      </c>
      <c r="U673" s="122">
        <f t="shared" ref="U673" ca="1" si="12975">F674</f>
        <v>10</v>
      </c>
      <c r="V673" s="114" t="s">
        <v>217</v>
      </c>
      <c r="W673" s="120" t="str">
        <f t="shared" ref="W673" si="12976">G673</f>
        <v>　÷　</v>
      </c>
      <c r="X673" s="56"/>
      <c r="Y673" s="121">
        <f t="shared" ref="Y673" ca="1" si="12977">IF(H673="","",H673)</f>
        <v>2</v>
      </c>
      <c r="Z673" s="114" t="s">
        <v>249</v>
      </c>
      <c r="AA673" s="122">
        <f t="shared" ref="AA673" ca="1" si="12978">I673</f>
        <v>1</v>
      </c>
      <c r="AB673" s="114" t="s">
        <v>216</v>
      </c>
      <c r="AC673" s="122">
        <f t="shared" ref="AC673" ca="1" si="12979">I674</f>
        <v>2</v>
      </c>
      <c r="AD673" s="114" t="s">
        <v>217</v>
      </c>
      <c r="AE673" s="27"/>
      <c r="AF673" s="114" t="s">
        <v>233</v>
      </c>
      <c r="AG673" t="s">
        <v>230</v>
      </c>
      <c r="AH673" t="s">
        <v>250</v>
      </c>
      <c r="AI673" s="1">
        <f t="shared" ref="AI673" ca="1" si="12980">IF(K673="","",K673)</f>
        <v>1</v>
      </c>
      <c r="AJ673" t="s">
        <v>249</v>
      </c>
      <c r="AK673" s="1">
        <f t="shared" ref="AK673" ca="1" si="12981">L673</f>
        <v>12</v>
      </c>
      <c r="AL673" t="s">
        <v>216</v>
      </c>
      <c r="AM673" s="1">
        <f t="shared" ref="AM673" ca="1" si="12982">L674</f>
        <v>25</v>
      </c>
      <c r="AN673" t="s">
        <v>217</v>
      </c>
      <c r="AO673" t="s">
        <v>230</v>
      </c>
      <c r="AP673" s="114" t="str">
        <f t="shared" ca="1" si="11829"/>
        <v>\\(\\quad \\displaystyle 3\\frac{7}{10}　÷　2\\frac{1}{2}　=　 \\)</v>
      </c>
      <c r="AQ673" t="str">
        <f t="shared" ca="1" si="12262"/>
        <v>\\(\\quad \\displaystyle 1\\frac{12}{25} \\)</v>
      </c>
      <c r="AS673" s="114" t="str">
        <f t="shared" ref="AS673" ca="1" si="12983">AP673</f>
        <v>\\(\\quad \\displaystyle 3\\frac{7}{10}　÷　2\\frac{1}{2}　=　 \\)</v>
      </c>
      <c r="AT673" s="114" t="str">
        <f t="shared" ref="AT673" ca="1" si="12984">IF(O673="",AQ673,AQ674)</f>
        <v>\\(\\quad \\displaystyle 1\\frac{12}{25} \\)</v>
      </c>
      <c r="AU673" s="114" t="s">
        <v>60</v>
      </c>
      <c r="AV673" s="115" t="s">
        <v>222</v>
      </c>
      <c r="AW673" s="115" t="str">
        <f t="shared" ref="AW673" ca="1" si="12985">AS673</f>
        <v>\\(\\quad \\displaystyle 3\\frac{7}{10}　÷　2\\frac{1}{2}　=　 \\)</v>
      </c>
      <c r="AX673" s="115" t="str">
        <f t="shared" ref="AX673" ca="1" si="12986">AT673</f>
        <v>\\(\\quad \\displaystyle 1\\frac{12}{25} \\)</v>
      </c>
      <c r="AY673" s="115" t="s">
        <v>62</v>
      </c>
      <c r="AZ673" s="116" t="str">
        <f t="shared" ref="AZ673" ca="1" si="12987">"INSERT INTO "&amp;AU673&amp;"(tangen,question,answer,editor,date,count) VALUES('"&amp;AV673&amp;"','"&amp;AW673&amp;"','"&amp;AX673&amp;"','"&amp;AY673&amp;"',NOW(),0);"</f>
        <v>INSERT INTO math(tangen,question,answer,editor,date,count) VALUES('m3900','\\(\\quad \\displaystyle 3\\frac{7}{10}　÷　2\\frac{1}{2}　=　 \\)','\\(\\quad \\displaystyle 1\\frac{12}{25} \\)','harazono',NOW(),0);</v>
      </c>
      <c r="BG673" s="128">
        <f t="shared" ref="BG673:BG703" ca="1" si="12988">RANDBETWEEN(2,6)</f>
        <v>3</v>
      </c>
      <c r="BH673" s="22">
        <f t="shared" ref="BH673" ca="1" si="12989">RANDBETWEEN(1,BH674-1)</f>
        <v>7</v>
      </c>
      <c r="BI673" s="120" t="s">
        <v>22</v>
      </c>
      <c r="BJ673" s="128">
        <f t="shared" ref="BJ673" ca="1" si="12990">RANDBETWEEN(1,BG673-1)</f>
        <v>2</v>
      </c>
      <c r="BK673" s="22">
        <f t="shared" ref="BK673" ca="1" si="12991">RANDBETWEEN(1,BK674-1)</f>
        <v>1</v>
      </c>
      <c r="BL673">
        <f t="shared" ref="BL673" ca="1" si="12992">(BH673+BG673*BH674)</f>
        <v>37</v>
      </c>
      <c r="BM673">
        <f t="shared" ref="BM673" ca="1" si="12993">BK673+BJ673*BK674</f>
        <v>5</v>
      </c>
      <c r="BN673" s="114">
        <f t="shared" ref="BN673" ca="1" si="12994">(BH673+BG673*BH674)/BH674</f>
        <v>3.7</v>
      </c>
      <c r="BO673" s="114">
        <f t="shared" ref="BO673" ca="1" si="12995">(BK673+BJ673*BK674)/BK674</f>
        <v>2.5</v>
      </c>
      <c r="BP673" s="114" t="s">
        <v>26</v>
      </c>
      <c r="BQ673" s="129">
        <f t="shared" ref="BQ673" ca="1" si="12996">IF(BN673&gt;BO673,BG673,BJ673)</f>
        <v>3</v>
      </c>
      <c r="BR673" s="57">
        <f t="shared" ref="BR673" ca="1" si="12997">IF(BN673&gt;BO673,BH673,BK673)</f>
        <v>7</v>
      </c>
      <c r="BS673" s="114" t="s">
        <v>27</v>
      </c>
      <c r="BT673" s="129">
        <f t="shared" ref="BT673" ca="1" si="12998">IF(BN673&lt;BO673,BG673,BJ673)</f>
        <v>2</v>
      </c>
      <c r="BU673" s="57">
        <f t="shared" ref="BU673" ca="1" si="12999">IF(BN673&lt;BO673,BH673,BK673)</f>
        <v>1</v>
      </c>
      <c r="BV673" s="27">
        <f t="shared" ref="BV673" ca="1" si="13000">IF(BN673&gt;BO673,BL673,BM673)</f>
        <v>37</v>
      </c>
      <c r="BW673" s="27">
        <f t="shared" ref="BW673" ca="1" si="13001">IF(BN673&lt;BO673,BL674,BM674)</f>
        <v>2</v>
      </c>
      <c r="BX673" s="58">
        <f t="shared" ca="1" si="11605"/>
        <v>74</v>
      </c>
      <c r="BY673" s="114" t="s">
        <v>26</v>
      </c>
      <c r="BZ673" s="114" t="str">
        <f t="shared" ref="BZ673" ca="1" si="13002">IF(BX673&lt;0,"-","")</f>
        <v/>
      </c>
      <c r="CA673" s="30">
        <f t="shared" ca="1" si="11607"/>
        <v>74</v>
      </c>
      <c r="CB673" s="24">
        <f t="shared" ref="CB673:CB703" ca="1" si="13003">CA673/GCD(CA673,CA674)</f>
        <v>37</v>
      </c>
      <c r="CD673" s="128">
        <f t="shared" ref="CD673" ca="1" si="13004">QUOTIENT(CB673,CB674)</f>
        <v>1</v>
      </c>
      <c r="CE673" s="57">
        <f t="shared" ref="CE673" ca="1" si="13005">MOD(CB673,CB674)</f>
        <v>12</v>
      </c>
      <c r="CF673" s="25"/>
      <c r="CG673"/>
      <c r="CH673" s="5"/>
      <c r="CK673" s="5"/>
    </row>
    <row r="674" spans="2:89" ht="32" customHeight="1" x14ac:dyDescent="0.55000000000000004">
      <c r="B674" s="61"/>
      <c r="C674" s="131"/>
      <c r="D674" s="114"/>
      <c r="E674" s="114"/>
      <c r="F674" s="59">
        <f t="shared" ca="1" si="11569"/>
        <v>10</v>
      </c>
      <c r="G674" s="114"/>
      <c r="H674" s="114"/>
      <c r="I674" s="59">
        <f t="shared" ca="1" si="11571"/>
        <v>2</v>
      </c>
      <c r="J674" s="26"/>
      <c r="K674" s="114"/>
      <c r="L674" s="27">
        <f t="shared" ca="1" si="11573"/>
        <v>25</v>
      </c>
      <c r="M674" s="118"/>
      <c r="N674" s="54"/>
      <c r="O674" s="118"/>
      <c r="P674" s="118"/>
      <c r="Q674" s="121"/>
      <c r="R674" s="114"/>
      <c r="S674" s="122"/>
      <c r="T674" s="114"/>
      <c r="U674" s="122"/>
      <c r="V674" s="114"/>
      <c r="W674" s="120"/>
      <c r="X674" s="56"/>
      <c r="Y674" s="121"/>
      <c r="Z674" s="114"/>
      <c r="AA674" s="122"/>
      <c r="AB674" s="114"/>
      <c r="AC674" s="122"/>
      <c r="AD674" s="114"/>
      <c r="AE674" s="27"/>
      <c r="AF674" s="114"/>
      <c r="AG674" t="s">
        <v>230</v>
      </c>
      <c r="AH674" t="s">
        <v>250</v>
      </c>
      <c r="AI674" s="1" t="str">
        <f t="shared" ref="AI674" ca="1" si="13006">IF(O673="","",O673)</f>
        <v/>
      </c>
      <c r="AK674" s="1"/>
      <c r="AM674" s="1"/>
      <c r="AO674" t="s">
        <v>230</v>
      </c>
      <c r="AP674" s="114"/>
      <c r="AQ674" t="str">
        <f t="shared" ca="1" si="12262"/>
        <v>\\(\\quad \\displaystyle  \\)</v>
      </c>
      <c r="AS674" s="114"/>
      <c r="AT674" s="114"/>
      <c r="AU674" s="114"/>
      <c r="AV674" s="114"/>
      <c r="AW674" s="114"/>
      <c r="AX674" s="114"/>
      <c r="AY674" s="114"/>
      <c r="AZ674" s="117"/>
      <c r="BG674" s="128"/>
      <c r="BH674" s="23">
        <f t="shared" ref="BH674:BH704" ca="1" si="13007">RANDBETWEEN(2,10)</f>
        <v>10</v>
      </c>
      <c r="BI674" s="120"/>
      <c r="BJ674" s="128"/>
      <c r="BK674" s="23">
        <f t="shared" ca="1" si="11661"/>
        <v>2</v>
      </c>
      <c r="BL674">
        <f t="shared" ref="BL674" ca="1" si="13008">BH674</f>
        <v>10</v>
      </c>
      <c r="BM674">
        <f t="shared" ref="BM674" ca="1" si="13009">BK674</f>
        <v>2</v>
      </c>
      <c r="BN674" s="114"/>
      <c r="BO674" s="114"/>
      <c r="BP674" s="114"/>
      <c r="BQ674" s="129"/>
      <c r="BR674" s="55">
        <f t="shared" ref="BR674" ca="1" si="13010">IF(BN673&gt;BO673,BH674,BK674)</f>
        <v>10</v>
      </c>
      <c r="BS674" s="114"/>
      <c r="BT674" s="129"/>
      <c r="BU674" s="55">
        <f t="shared" ref="BU674" ca="1" si="13011">IF(BN673&lt;BO673,BH674,BK674)</f>
        <v>2</v>
      </c>
      <c r="BV674" s="27">
        <f t="shared" ref="BV674" ca="1" si="13012">IF(BN673&gt;BO673,BL674,BM674)</f>
        <v>10</v>
      </c>
      <c r="BW674" s="27">
        <f t="shared" ref="BW674" ca="1" si="13013">IF(BN673&lt;BO673,BL673,BM673)</f>
        <v>5</v>
      </c>
      <c r="BX674" s="27">
        <f t="shared" ca="1" si="11605"/>
        <v>50</v>
      </c>
      <c r="BY674" s="114"/>
      <c r="BZ674" s="114"/>
      <c r="CA674">
        <f t="shared" ca="1" si="11607"/>
        <v>50</v>
      </c>
      <c r="CB674" s="25">
        <f t="shared" ref="CB674:CB704" ca="1" si="13014">CA674/GCD(CA673,CA674)</f>
        <v>25</v>
      </c>
      <c r="CD674" s="128"/>
      <c r="CE674" s="23">
        <f t="shared" ref="CE674" ca="1" si="13015">CB674</f>
        <v>25</v>
      </c>
      <c r="CF674" s="25"/>
      <c r="CG674"/>
      <c r="CH674" s="5"/>
      <c r="CK674" s="5"/>
    </row>
    <row r="675" spans="2:89" ht="32" customHeight="1" thickBot="1" x14ac:dyDescent="0.6">
      <c r="B675" s="61"/>
      <c r="C675" s="130" t="s">
        <v>221</v>
      </c>
      <c r="D675" s="114">
        <v>36</v>
      </c>
      <c r="E675" s="114">
        <f t="shared" ref="E675" ca="1" si="13016">BQ675</f>
        <v>5</v>
      </c>
      <c r="F675" s="60">
        <f t="shared" ref="F675:F692" ca="1" si="13017">BR675</f>
        <v>4</v>
      </c>
      <c r="G675" s="114" t="s">
        <v>240</v>
      </c>
      <c r="H675" s="114">
        <f t="shared" ref="H675" ca="1" si="13018">BT675</f>
        <v>2</v>
      </c>
      <c r="I675" s="60">
        <f t="shared" ref="I675:I692" ca="1" si="13019">BU675</f>
        <v>1</v>
      </c>
      <c r="J675" s="26"/>
      <c r="K675" s="114">
        <f t="shared" ref="K675" ca="1" si="13020">CD675</f>
        <v>2</v>
      </c>
      <c r="L675" s="58">
        <f t="shared" ref="L675:L692" ca="1" si="13021">CE675</f>
        <v>3</v>
      </c>
      <c r="M675" s="118" t="str">
        <f t="shared" ca="1" si="12971"/>
        <v/>
      </c>
      <c r="N675" s="54"/>
      <c r="O675" s="118" t="str">
        <f t="shared" ref="O675" ca="1" si="13022">IF(L675=0,K675,"")</f>
        <v/>
      </c>
      <c r="P675" s="118" t="s">
        <v>250</v>
      </c>
      <c r="Q675" s="121">
        <f t="shared" ref="Q675" ca="1" si="13023">IF(E675="","",E675)</f>
        <v>5</v>
      </c>
      <c r="R675" s="114" t="s">
        <v>249</v>
      </c>
      <c r="S675" s="122">
        <f t="shared" ref="S675" ca="1" si="13024">F675</f>
        <v>4</v>
      </c>
      <c r="T675" s="114" t="s">
        <v>216</v>
      </c>
      <c r="U675" s="122">
        <f t="shared" ref="U675" ca="1" si="13025">F676</f>
        <v>6</v>
      </c>
      <c r="V675" s="114" t="s">
        <v>217</v>
      </c>
      <c r="W675" s="120" t="str">
        <f t="shared" ref="W675" si="13026">G675</f>
        <v>　÷　</v>
      </c>
      <c r="X675" s="56"/>
      <c r="Y675" s="121">
        <f t="shared" ref="Y675" ca="1" si="13027">IF(H675="","",H675)</f>
        <v>2</v>
      </c>
      <c r="Z675" s="114" t="s">
        <v>249</v>
      </c>
      <c r="AA675" s="122">
        <f t="shared" ref="AA675" ca="1" si="13028">I675</f>
        <v>1</v>
      </c>
      <c r="AB675" s="114" t="s">
        <v>216</v>
      </c>
      <c r="AC675" s="122">
        <f t="shared" ref="AC675" ca="1" si="13029">I676</f>
        <v>3</v>
      </c>
      <c r="AD675" s="114" t="s">
        <v>217</v>
      </c>
      <c r="AE675" s="27"/>
      <c r="AF675" s="114" t="s">
        <v>233</v>
      </c>
      <c r="AG675" t="s">
        <v>230</v>
      </c>
      <c r="AH675" t="s">
        <v>250</v>
      </c>
      <c r="AI675" s="1">
        <f t="shared" ref="AI675" ca="1" si="13030">IF(K675="","",K675)</f>
        <v>2</v>
      </c>
      <c r="AJ675" t="s">
        <v>249</v>
      </c>
      <c r="AK675" s="1">
        <f t="shared" ref="AK675" ca="1" si="13031">L675</f>
        <v>3</v>
      </c>
      <c r="AL675" t="s">
        <v>216</v>
      </c>
      <c r="AM675" s="1">
        <f t="shared" ref="AM675" ca="1" si="13032">L676</f>
        <v>7</v>
      </c>
      <c r="AN675" t="s">
        <v>217</v>
      </c>
      <c r="AO675" t="s">
        <v>230</v>
      </c>
      <c r="AP675" s="114" t="str">
        <f t="shared" ca="1" si="11829"/>
        <v>\\(\\quad \\displaystyle 5\\frac{4}{6}　÷　2\\frac{1}{3}　=　 \\)</v>
      </c>
      <c r="AQ675" t="str">
        <f t="shared" ca="1" si="12262"/>
        <v>\\(\\quad \\displaystyle 2\\frac{3}{7} \\)</v>
      </c>
      <c r="AS675" s="114" t="str">
        <f t="shared" ref="AS675" ca="1" si="13033">AP675</f>
        <v>\\(\\quad \\displaystyle 5\\frac{4}{6}　÷　2\\frac{1}{3}　=　 \\)</v>
      </c>
      <c r="AT675" s="114" t="str">
        <f t="shared" ref="AT675" ca="1" si="13034">IF(O675="",AQ675,AQ676)</f>
        <v>\\(\\quad \\displaystyle 2\\frac{3}{7} \\)</v>
      </c>
      <c r="AU675" s="114" t="s">
        <v>60</v>
      </c>
      <c r="AV675" s="115" t="s">
        <v>222</v>
      </c>
      <c r="AW675" s="115" t="str">
        <f t="shared" ref="AW675" ca="1" si="13035">AS675</f>
        <v>\\(\\quad \\displaystyle 5\\frac{4}{6}　÷　2\\frac{1}{3}　=　 \\)</v>
      </c>
      <c r="AX675" s="115" t="str">
        <f t="shared" ref="AX675" ca="1" si="13036">AT675</f>
        <v>\\(\\quad \\displaystyle 2\\frac{3}{7} \\)</v>
      </c>
      <c r="AY675" s="115" t="s">
        <v>62</v>
      </c>
      <c r="AZ675" s="116" t="str">
        <f t="shared" ref="AZ675" ca="1" si="13037">"INSERT INTO "&amp;AU675&amp;"(tangen,question,answer,editor,date,count) VALUES('"&amp;AV675&amp;"','"&amp;AW675&amp;"','"&amp;AX675&amp;"','"&amp;AY675&amp;"',NOW(),0);"</f>
        <v>INSERT INTO math(tangen,question,answer,editor,date,count) VALUES('m3900','\\(\\quad \\displaystyle 5\\frac{4}{6}　÷　2\\frac{1}{3}　=　 \\)','\\(\\quad \\displaystyle 2\\frac{3}{7} \\)','harazono',NOW(),0);</v>
      </c>
      <c r="BG675" s="128">
        <f t="shared" ca="1" si="12988"/>
        <v>5</v>
      </c>
      <c r="BH675" s="22">
        <f t="shared" ref="BH675" ca="1" si="13038">RANDBETWEEN(1,BH676-1)</f>
        <v>4</v>
      </c>
      <c r="BI675" s="120" t="s">
        <v>22</v>
      </c>
      <c r="BJ675" s="128">
        <f t="shared" ref="BJ675" ca="1" si="13039">RANDBETWEEN(1,BG675-1)</f>
        <v>2</v>
      </c>
      <c r="BK675" s="22">
        <f t="shared" ref="BK675" ca="1" si="13040">RANDBETWEEN(1,BK676-1)</f>
        <v>1</v>
      </c>
      <c r="BL675">
        <f t="shared" ref="BL675" ca="1" si="13041">(BH675+BG675*BH676)</f>
        <v>34</v>
      </c>
      <c r="BM675">
        <f t="shared" ref="BM675" ca="1" si="13042">BK675+BJ675*BK676</f>
        <v>7</v>
      </c>
      <c r="BN675" s="114">
        <f t="shared" ref="BN675" ca="1" si="13043">(BH675+BG675*BH676)/BH676</f>
        <v>5.666666666666667</v>
      </c>
      <c r="BO675" s="114">
        <f t="shared" ref="BO675" ca="1" si="13044">(BK675+BJ675*BK676)/BK676</f>
        <v>2.3333333333333335</v>
      </c>
      <c r="BP675" s="114" t="s">
        <v>26</v>
      </c>
      <c r="BQ675" s="129">
        <f t="shared" ref="BQ675" ca="1" si="13045">IF(BN675&gt;BO675,BG675,BJ675)</f>
        <v>5</v>
      </c>
      <c r="BR675" s="57">
        <f t="shared" ref="BR675" ca="1" si="13046">IF(BN675&gt;BO675,BH675,BK675)</f>
        <v>4</v>
      </c>
      <c r="BS675" s="114" t="s">
        <v>27</v>
      </c>
      <c r="BT675" s="129">
        <f t="shared" ref="BT675" ca="1" si="13047">IF(BN675&lt;BO675,BG675,BJ675)</f>
        <v>2</v>
      </c>
      <c r="BU675" s="57">
        <f t="shared" ref="BU675" ca="1" si="13048">IF(BN675&lt;BO675,BH675,BK675)</f>
        <v>1</v>
      </c>
      <c r="BV675" s="27">
        <f t="shared" ref="BV675" ca="1" si="13049">IF(BN675&gt;BO675,BL675,BM675)</f>
        <v>34</v>
      </c>
      <c r="BW675" s="27">
        <f t="shared" ref="BW675" ca="1" si="13050">IF(BN675&lt;BO675,BL676,BM676)</f>
        <v>3</v>
      </c>
      <c r="BX675" s="58">
        <f t="shared" ref="BX675:BX692" ca="1" si="13051">BV675*BW675</f>
        <v>102</v>
      </c>
      <c r="BY675" s="114" t="s">
        <v>26</v>
      </c>
      <c r="BZ675" s="114" t="str">
        <f t="shared" ref="BZ675" ca="1" si="13052">IF(BX675&lt;0,"-","")</f>
        <v/>
      </c>
      <c r="CA675" s="30">
        <f t="shared" ref="CA675:CA692" ca="1" si="13053">ABS(BX675)</f>
        <v>102</v>
      </c>
      <c r="CB675" s="24">
        <f t="shared" ca="1" si="13003"/>
        <v>17</v>
      </c>
      <c r="CD675" s="128">
        <f t="shared" ref="CD675" ca="1" si="13054">QUOTIENT(CB675,CB676)</f>
        <v>2</v>
      </c>
      <c r="CE675" s="57">
        <f t="shared" ref="CE675" ca="1" si="13055">MOD(CB675,CB676)</f>
        <v>3</v>
      </c>
      <c r="CF675" s="25"/>
      <c r="CG675"/>
      <c r="CH675" s="5"/>
      <c r="CK675" s="5"/>
    </row>
    <row r="676" spans="2:89" ht="32" customHeight="1" x14ac:dyDescent="0.55000000000000004">
      <c r="B676" s="61"/>
      <c r="C676" s="131"/>
      <c r="D676" s="114"/>
      <c r="E676" s="114"/>
      <c r="F676" s="59">
        <f t="shared" ca="1" si="13017"/>
        <v>6</v>
      </c>
      <c r="G676" s="114"/>
      <c r="H676" s="114"/>
      <c r="I676" s="59">
        <f t="shared" ca="1" si="13019"/>
        <v>3</v>
      </c>
      <c r="J676" s="26"/>
      <c r="K676" s="114"/>
      <c r="L676" s="27">
        <f t="shared" ca="1" si="13021"/>
        <v>7</v>
      </c>
      <c r="M676" s="118"/>
      <c r="N676" s="54"/>
      <c r="O676" s="118"/>
      <c r="P676" s="118"/>
      <c r="Q676" s="121"/>
      <c r="R676" s="114"/>
      <c r="S676" s="122"/>
      <c r="T676" s="114"/>
      <c r="U676" s="122"/>
      <c r="V676" s="114"/>
      <c r="W676" s="120"/>
      <c r="X676" s="56"/>
      <c r="Y676" s="121"/>
      <c r="Z676" s="114"/>
      <c r="AA676" s="122"/>
      <c r="AB676" s="114"/>
      <c r="AC676" s="122"/>
      <c r="AD676" s="114"/>
      <c r="AE676" s="27"/>
      <c r="AF676" s="114"/>
      <c r="AG676" t="s">
        <v>230</v>
      </c>
      <c r="AH676" t="s">
        <v>250</v>
      </c>
      <c r="AI676" s="1" t="str">
        <f t="shared" ref="AI676" ca="1" si="13056">IF(O675="","",O675)</f>
        <v/>
      </c>
      <c r="AK676" s="1"/>
      <c r="AM676" s="1"/>
      <c r="AO676" t="s">
        <v>230</v>
      </c>
      <c r="AP676" s="114"/>
      <c r="AQ676" t="str">
        <f t="shared" ca="1" si="12262"/>
        <v>\\(\\quad \\displaystyle  \\)</v>
      </c>
      <c r="AS676" s="114"/>
      <c r="AT676" s="114"/>
      <c r="AU676" s="114"/>
      <c r="AV676" s="114"/>
      <c r="AW676" s="114"/>
      <c r="AX676" s="114"/>
      <c r="AY676" s="114"/>
      <c r="AZ676" s="117"/>
      <c r="BG676" s="128"/>
      <c r="BH676" s="23">
        <f t="shared" ca="1" si="13007"/>
        <v>6</v>
      </c>
      <c r="BI676" s="120"/>
      <c r="BJ676" s="128"/>
      <c r="BK676" s="23">
        <f t="shared" ca="1" si="11661"/>
        <v>3</v>
      </c>
      <c r="BL676">
        <f t="shared" ref="BL676" ca="1" si="13057">BH676</f>
        <v>6</v>
      </c>
      <c r="BM676">
        <f t="shared" ref="BM676" ca="1" si="13058">BK676</f>
        <v>3</v>
      </c>
      <c r="BN676" s="114"/>
      <c r="BO676" s="114"/>
      <c r="BP676" s="114"/>
      <c r="BQ676" s="129"/>
      <c r="BR676" s="55">
        <f t="shared" ref="BR676" ca="1" si="13059">IF(BN675&gt;BO675,BH676,BK676)</f>
        <v>6</v>
      </c>
      <c r="BS676" s="114"/>
      <c r="BT676" s="129"/>
      <c r="BU676" s="55">
        <f t="shared" ref="BU676" ca="1" si="13060">IF(BN675&lt;BO675,BH676,BK676)</f>
        <v>3</v>
      </c>
      <c r="BV676" s="27">
        <f t="shared" ref="BV676" ca="1" si="13061">IF(BN675&gt;BO675,BL676,BM676)</f>
        <v>6</v>
      </c>
      <c r="BW676" s="27">
        <f t="shared" ref="BW676" ca="1" si="13062">IF(BN675&lt;BO675,BL675,BM675)</f>
        <v>7</v>
      </c>
      <c r="BX676" s="27">
        <f t="shared" ca="1" si="13051"/>
        <v>42</v>
      </c>
      <c r="BY676" s="114"/>
      <c r="BZ676" s="114"/>
      <c r="CA676">
        <f t="shared" ca="1" si="13053"/>
        <v>42</v>
      </c>
      <c r="CB676" s="25">
        <f t="shared" ca="1" si="13014"/>
        <v>7</v>
      </c>
      <c r="CD676" s="128"/>
      <c r="CE676" s="23">
        <f t="shared" ref="CE676" ca="1" si="13063">CB676</f>
        <v>7</v>
      </c>
      <c r="CF676" s="25"/>
      <c r="CG676"/>
      <c r="CH676" s="5"/>
      <c r="CK676" s="5"/>
    </row>
    <row r="677" spans="2:89" ht="32" customHeight="1" thickBot="1" x14ac:dyDescent="0.6">
      <c r="B677" s="61"/>
      <c r="C677" s="130" t="s">
        <v>221</v>
      </c>
      <c r="D677" s="114">
        <v>37</v>
      </c>
      <c r="E677" s="114">
        <f t="shared" ref="E677" ca="1" si="13064">BQ677</f>
        <v>2</v>
      </c>
      <c r="F677" s="60">
        <f t="shared" ca="1" si="13017"/>
        <v>1</v>
      </c>
      <c r="G677" s="114" t="s">
        <v>240</v>
      </c>
      <c r="H677" s="114">
        <f t="shared" ref="H677" ca="1" si="13065">BT677</f>
        <v>1</v>
      </c>
      <c r="I677" s="60">
        <f t="shared" ca="1" si="13019"/>
        <v>1</v>
      </c>
      <c r="J677" s="26"/>
      <c r="K677" s="114">
        <f t="shared" ref="K677" ca="1" si="13066">CD677</f>
        <v>1</v>
      </c>
      <c r="L677" s="58">
        <f t="shared" ca="1" si="13021"/>
        <v>2</v>
      </c>
      <c r="M677" s="118" t="str">
        <f t="shared" ca="1" si="12971"/>
        <v/>
      </c>
      <c r="N677" s="54"/>
      <c r="O677" s="118" t="str">
        <f t="shared" ref="O677" ca="1" si="13067">IF(L677=0,K677,"")</f>
        <v/>
      </c>
      <c r="P677" s="118" t="s">
        <v>250</v>
      </c>
      <c r="Q677" s="121">
        <f t="shared" ref="Q677" ca="1" si="13068">IF(E677="","",E677)</f>
        <v>2</v>
      </c>
      <c r="R677" s="114" t="s">
        <v>249</v>
      </c>
      <c r="S677" s="122">
        <f t="shared" ref="S677" ca="1" si="13069">F677</f>
        <v>1</v>
      </c>
      <c r="T677" s="114" t="s">
        <v>216</v>
      </c>
      <c r="U677" s="122">
        <f t="shared" ref="U677" ca="1" si="13070">F678</f>
        <v>2</v>
      </c>
      <c r="V677" s="114" t="s">
        <v>217</v>
      </c>
      <c r="W677" s="120" t="str">
        <f t="shared" ref="W677" si="13071">G677</f>
        <v>　÷　</v>
      </c>
      <c r="X677" s="56"/>
      <c r="Y677" s="121">
        <f t="shared" ref="Y677" ca="1" si="13072">IF(H677="","",H677)</f>
        <v>1</v>
      </c>
      <c r="Z677" s="114" t="s">
        <v>249</v>
      </c>
      <c r="AA677" s="122">
        <f t="shared" ref="AA677" ca="1" si="13073">I677</f>
        <v>1</v>
      </c>
      <c r="AB677" s="114" t="s">
        <v>216</v>
      </c>
      <c r="AC677" s="122">
        <f t="shared" ref="AC677" ca="1" si="13074">I678</f>
        <v>2</v>
      </c>
      <c r="AD677" s="114" t="s">
        <v>217</v>
      </c>
      <c r="AE677" s="27"/>
      <c r="AF677" s="114" t="s">
        <v>233</v>
      </c>
      <c r="AG677" t="s">
        <v>230</v>
      </c>
      <c r="AH677" t="s">
        <v>250</v>
      </c>
      <c r="AI677" s="1">
        <f t="shared" ref="AI677" ca="1" si="13075">IF(K677="","",K677)</f>
        <v>1</v>
      </c>
      <c r="AJ677" t="s">
        <v>249</v>
      </c>
      <c r="AK677" s="1">
        <f t="shared" ref="AK677" ca="1" si="13076">L677</f>
        <v>2</v>
      </c>
      <c r="AL677" t="s">
        <v>216</v>
      </c>
      <c r="AM677" s="1">
        <f t="shared" ref="AM677" ca="1" si="13077">L678</f>
        <v>3</v>
      </c>
      <c r="AN677" t="s">
        <v>217</v>
      </c>
      <c r="AO677" t="s">
        <v>230</v>
      </c>
      <c r="AP677" s="114" t="str">
        <f t="shared" ca="1" si="11829"/>
        <v>\\(\\quad \\displaystyle 2\\frac{1}{2}　÷　1\\frac{1}{2}　=　 \\)</v>
      </c>
      <c r="AQ677" t="str">
        <f t="shared" ca="1" si="12262"/>
        <v>\\(\\quad \\displaystyle 1\\frac{2}{3} \\)</v>
      </c>
      <c r="AS677" s="114" t="str">
        <f t="shared" ref="AS677" ca="1" si="13078">AP677</f>
        <v>\\(\\quad \\displaystyle 2\\frac{1}{2}　÷　1\\frac{1}{2}　=　 \\)</v>
      </c>
      <c r="AT677" s="114" t="str">
        <f t="shared" ref="AT677" ca="1" si="13079">IF(O677="",AQ677,AQ678)</f>
        <v>\\(\\quad \\displaystyle 1\\frac{2}{3} \\)</v>
      </c>
      <c r="AU677" s="114" t="s">
        <v>60</v>
      </c>
      <c r="AV677" s="115" t="s">
        <v>222</v>
      </c>
      <c r="AW677" s="115" t="str">
        <f t="shared" ref="AW677" ca="1" si="13080">AS677</f>
        <v>\\(\\quad \\displaystyle 2\\frac{1}{2}　÷　1\\frac{1}{2}　=　 \\)</v>
      </c>
      <c r="AX677" s="115" t="str">
        <f t="shared" ref="AX677" ca="1" si="13081">AT677</f>
        <v>\\(\\quad \\displaystyle 1\\frac{2}{3} \\)</v>
      </c>
      <c r="AY677" s="115" t="s">
        <v>62</v>
      </c>
      <c r="AZ677" s="116" t="str">
        <f t="shared" ref="AZ677" ca="1" si="13082">"INSERT INTO "&amp;AU677&amp;"(tangen,question,answer,editor,date,count) VALUES('"&amp;AV677&amp;"','"&amp;AW677&amp;"','"&amp;AX677&amp;"','"&amp;AY677&amp;"',NOW(),0);"</f>
        <v>INSERT INTO math(tangen,question,answer,editor,date,count) VALUES('m3900','\\(\\quad \\displaystyle 2\\frac{1}{2}　÷　1\\frac{1}{2}　=　 \\)','\\(\\quad \\displaystyle 1\\frac{2}{3} \\)','harazono',NOW(),0);</v>
      </c>
      <c r="BG677" s="128">
        <f t="shared" ca="1" si="12988"/>
        <v>2</v>
      </c>
      <c r="BH677" s="22">
        <f t="shared" ref="BH677" ca="1" si="13083">RANDBETWEEN(1,BH678-1)</f>
        <v>1</v>
      </c>
      <c r="BI677" s="120" t="s">
        <v>22</v>
      </c>
      <c r="BJ677" s="128">
        <f t="shared" ref="BJ677" ca="1" si="13084">RANDBETWEEN(1,BG677-1)</f>
        <v>1</v>
      </c>
      <c r="BK677" s="22">
        <f t="shared" ref="BK677" ca="1" si="13085">RANDBETWEEN(1,BK678-1)</f>
        <v>1</v>
      </c>
      <c r="BL677">
        <f t="shared" ref="BL677" ca="1" si="13086">(BH677+BG677*BH678)</f>
        <v>5</v>
      </c>
      <c r="BM677">
        <f t="shared" ref="BM677" ca="1" si="13087">BK677+BJ677*BK678</f>
        <v>3</v>
      </c>
      <c r="BN677" s="114">
        <f t="shared" ref="BN677" ca="1" si="13088">(BH677+BG677*BH678)/BH678</f>
        <v>2.5</v>
      </c>
      <c r="BO677" s="114">
        <f t="shared" ref="BO677" ca="1" si="13089">(BK677+BJ677*BK678)/BK678</f>
        <v>1.5</v>
      </c>
      <c r="BP677" s="114" t="s">
        <v>26</v>
      </c>
      <c r="BQ677" s="129">
        <f t="shared" ref="BQ677" ca="1" si="13090">IF(BN677&gt;BO677,BG677,BJ677)</f>
        <v>2</v>
      </c>
      <c r="BR677" s="57">
        <f t="shared" ref="BR677" ca="1" si="13091">IF(BN677&gt;BO677,BH677,BK677)</f>
        <v>1</v>
      </c>
      <c r="BS677" s="114" t="s">
        <v>27</v>
      </c>
      <c r="BT677" s="129">
        <f t="shared" ref="BT677" ca="1" si="13092">IF(BN677&lt;BO677,BG677,BJ677)</f>
        <v>1</v>
      </c>
      <c r="BU677" s="57">
        <f t="shared" ref="BU677" ca="1" si="13093">IF(BN677&lt;BO677,BH677,BK677)</f>
        <v>1</v>
      </c>
      <c r="BV677" s="27">
        <f t="shared" ref="BV677" ca="1" si="13094">IF(BN677&gt;BO677,BL677,BM677)</f>
        <v>5</v>
      </c>
      <c r="BW677" s="27">
        <f t="shared" ref="BW677" ca="1" si="13095">IF(BN677&lt;BO677,BL678,BM678)</f>
        <v>2</v>
      </c>
      <c r="BX677" s="58">
        <f t="shared" ca="1" si="13051"/>
        <v>10</v>
      </c>
      <c r="BY677" s="114" t="s">
        <v>26</v>
      </c>
      <c r="BZ677" s="114" t="str">
        <f t="shared" ref="BZ677" ca="1" si="13096">IF(BX677&lt;0,"-","")</f>
        <v/>
      </c>
      <c r="CA677" s="30">
        <f t="shared" ca="1" si="13053"/>
        <v>10</v>
      </c>
      <c r="CB677" s="24">
        <f t="shared" ca="1" si="13003"/>
        <v>5</v>
      </c>
      <c r="CD677" s="128">
        <f t="shared" ref="CD677" ca="1" si="13097">QUOTIENT(CB677,CB678)</f>
        <v>1</v>
      </c>
      <c r="CE677" s="57">
        <f t="shared" ref="CE677" ca="1" si="13098">MOD(CB677,CB678)</f>
        <v>2</v>
      </c>
      <c r="CF677" s="25"/>
      <c r="CG677"/>
      <c r="CH677" s="5"/>
      <c r="CK677" s="5"/>
    </row>
    <row r="678" spans="2:89" ht="32" customHeight="1" x14ac:dyDescent="0.55000000000000004">
      <c r="B678" s="61"/>
      <c r="C678" s="131"/>
      <c r="D678" s="114"/>
      <c r="E678" s="114"/>
      <c r="F678" s="59">
        <f t="shared" ca="1" si="13017"/>
        <v>2</v>
      </c>
      <c r="G678" s="114"/>
      <c r="H678" s="114"/>
      <c r="I678" s="59">
        <f t="shared" ca="1" si="13019"/>
        <v>2</v>
      </c>
      <c r="J678" s="26"/>
      <c r="K678" s="114"/>
      <c r="L678" s="27">
        <f t="shared" ca="1" si="13021"/>
        <v>3</v>
      </c>
      <c r="M678" s="118"/>
      <c r="N678" s="54"/>
      <c r="O678" s="118"/>
      <c r="P678" s="118"/>
      <c r="Q678" s="121"/>
      <c r="R678" s="114"/>
      <c r="S678" s="122"/>
      <c r="T678" s="114"/>
      <c r="U678" s="122"/>
      <c r="V678" s="114"/>
      <c r="W678" s="120"/>
      <c r="X678" s="56"/>
      <c r="Y678" s="121"/>
      <c r="Z678" s="114"/>
      <c r="AA678" s="122"/>
      <c r="AB678" s="114"/>
      <c r="AC678" s="122"/>
      <c r="AD678" s="114"/>
      <c r="AE678" s="27"/>
      <c r="AF678" s="114"/>
      <c r="AG678" t="s">
        <v>230</v>
      </c>
      <c r="AH678" t="s">
        <v>250</v>
      </c>
      <c r="AI678" s="1" t="str">
        <f t="shared" ref="AI678" ca="1" si="13099">IF(O677="","",O677)</f>
        <v/>
      </c>
      <c r="AK678" s="1"/>
      <c r="AM678" s="1"/>
      <c r="AO678" t="s">
        <v>230</v>
      </c>
      <c r="AP678" s="114"/>
      <c r="AQ678" t="str">
        <f t="shared" ca="1" si="12262"/>
        <v>\\(\\quad \\displaystyle  \\)</v>
      </c>
      <c r="AS678" s="114"/>
      <c r="AT678" s="114"/>
      <c r="AU678" s="114"/>
      <c r="AV678" s="114"/>
      <c r="AW678" s="114"/>
      <c r="AX678" s="114"/>
      <c r="AY678" s="114"/>
      <c r="AZ678" s="117"/>
      <c r="BG678" s="128"/>
      <c r="BH678" s="23">
        <f t="shared" ca="1" si="13007"/>
        <v>2</v>
      </c>
      <c r="BI678" s="120"/>
      <c r="BJ678" s="128"/>
      <c r="BK678" s="23">
        <f t="shared" ca="1" si="11661"/>
        <v>2</v>
      </c>
      <c r="BL678">
        <f t="shared" ref="BL678" ca="1" si="13100">BH678</f>
        <v>2</v>
      </c>
      <c r="BM678">
        <f t="shared" ref="BM678" ca="1" si="13101">BK678</f>
        <v>2</v>
      </c>
      <c r="BN678" s="114"/>
      <c r="BO678" s="114"/>
      <c r="BP678" s="114"/>
      <c r="BQ678" s="129"/>
      <c r="BR678" s="55">
        <f t="shared" ref="BR678" ca="1" si="13102">IF(BN677&gt;BO677,BH678,BK678)</f>
        <v>2</v>
      </c>
      <c r="BS678" s="114"/>
      <c r="BT678" s="129"/>
      <c r="BU678" s="55">
        <f t="shared" ref="BU678" ca="1" si="13103">IF(BN677&lt;BO677,BH678,BK678)</f>
        <v>2</v>
      </c>
      <c r="BV678" s="27">
        <f t="shared" ref="BV678" ca="1" si="13104">IF(BN677&gt;BO677,BL678,BM678)</f>
        <v>2</v>
      </c>
      <c r="BW678" s="27">
        <f t="shared" ref="BW678" ca="1" si="13105">IF(BN677&lt;BO677,BL677,BM677)</f>
        <v>3</v>
      </c>
      <c r="BX678" s="27">
        <f t="shared" ca="1" si="13051"/>
        <v>6</v>
      </c>
      <c r="BY678" s="114"/>
      <c r="BZ678" s="114"/>
      <c r="CA678">
        <f t="shared" ca="1" si="13053"/>
        <v>6</v>
      </c>
      <c r="CB678" s="25">
        <f t="shared" ca="1" si="13014"/>
        <v>3</v>
      </c>
      <c r="CD678" s="128"/>
      <c r="CE678" s="23">
        <f t="shared" ref="CE678" ca="1" si="13106">CB678</f>
        <v>3</v>
      </c>
      <c r="CF678" s="25"/>
      <c r="CG678"/>
      <c r="CH678" s="5"/>
      <c r="CK678" s="5"/>
    </row>
    <row r="679" spans="2:89" ht="32" customHeight="1" thickBot="1" x14ac:dyDescent="0.6">
      <c r="B679" s="61"/>
      <c r="C679" s="130" t="s">
        <v>221</v>
      </c>
      <c r="D679" s="114">
        <v>38</v>
      </c>
      <c r="E679" s="114">
        <f t="shared" ref="E679" ca="1" si="13107">BQ679</f>
        <v>5</v>
      </c>
      <c r="F679" s="60">
        <f t="shared" ca="1" si="13017"/>
        <v>1</v>
      </c>
      <c r="G679" s="114" t="s">
        <v>240</v>
      </c>
      <c r="H679" s="114">
        <f t="shared" ref="H679" ca="1" si="13108">BT679</f>
        <v>4</v>
      </c>
      <c r="I679" s="60">
        <f t="shared" ca="1" si="13019"/>
        <v>1</v>
      </c>
      <c r="J679" s="26"/>
      <c r="K679" s="114">
        <f t="shared" ref="K679" ca="1" si="13109">CD679</f>
        <v>1</v>
      </c>
      <c r="L679" s="58">
        <f t="shared" ca="1" si="13021"/>
        <v>25</v>
      </c>
      <c r="M679" s="118" t="str">
        <f t="shared" ca="1" si="12971"/>
        <v/>
      </c>
      <c r="N679" s="54"/>
      <c r="O679" s="118" t="str">
        <f t="shared" ref="O679" ca="1" si="13110">IF(L679=0,K679,"")</f>
        <v/>
      </c>
      <c r="P679" s="118" t="s">
        <v>250</v>
      </c>
      <c r="Q679" s="121">
        <f t="shared" ref="Q679" ca="1" si="13111">IF(E679="","",E679)</f>
        <v>5</v>
      </c>
      <c r="R679" s="114" t="s">
        <v>249</v>
      </c>
      <c r="S679" s="122">
        <f t="shared" ref="S679" ca="1" si="13112">F679</f>
        <v>1</v>
      </c>
      <c r="T679" s="114" t="s">
        <v>216</v>
      </c>
      <c r="U679" s="122">
        <f t="shared" ref="U679" ca="1" si="13113">F680</f>
        <v>7</v>
      </c>
      <c r="V679" s="114" t="s">
        <v>217</v>
      </c>
      <c r="W679" s="120" t="str">
        <f t="shared" ref="W679" si="13114">G679</f>
        <v>　÷　</v>
      </c>
      <c r="X679" s="56"/>
      <c r="Y679" s="121">
        <f t="shared" ref="Y679" ca="1" si="13115">IF(H679="","",H679)</f>
        <v>4</v>
      </c>
      <c r="Z679" s="114" t="s">
        <v>249</v>
      </c>
      <c r="AA679" s="122">
        <f t="shared" ref="AA679" ca="1" si="13116">I679</f>
        <v>1</v>
      </c>
      <c r="AB679" s="114" t="s">
        <v>216</v>
      </c>
      <c r="AC679" s="122">
        <f t="shared" ref="AC679" ca="1" si="13117">I680</f>
        <v>4</v>
      </c>
      <c r="AD679" s="114" t="s">
        <v>217</v>
      </c>
      <c r="AE679" s="27"/>
      <c r="AF679" s="114" t="s">
        <v>233</v>
      </c>
      <c r="AG679" t="s">
        <v>230</v>
      </c>
      <c r="AH679" t="s">
        <v>250</v>
      </c>
      <c r="AI679" s="1">
        <f t="shared" ref="AI679" ca="1" si="13118">IF(K679="","",K679)</f>
        <v>1</v>
      </c>
      <c r="AJ679" t="s">
        <v>249</v>
      </c>
      <c r="AK679" s="1">
        <f t="shared" ref="AK679" ca="1" si="13119">L679</f>
        <v>25</v>
      </c>
      <c r="AL679" t="s">
        <v>216</v>
      </c>
      <c r="AM679" s="1">
        <f t="shared" ref="AM679" ca="1" si="13120">L680</f>
        <v>119</v>
      </c>
      <c r="AN679" t="s">
        <v>217</v>
      </c>
      <c r="AO679" t="s">
        <v>230</v>
      </c>
      <c r="AP679" s="114" t="str">
        <f t="shared" ca="1" si="11829"/>
        <v>\\(\\quad \\displaystyle 5\\frac{1}{7}　÷　4\\frac{1}{4}　=　 \\)</v>
      </c>
      <c r="AQ679" t="str">
        <f t="shared" ca="1" si="12262"/>
        <v>\\(\\quad \\displaystyle 1\\frac{25}{119} \\)</v>
      </c>
      <c r="AS679" s="114" t="str">
        <f t="shared" ref="AS679" ca="1" si="13121">AP679</f>
        <v>\\(\\quad \\displaystyle 5\\frac{1}{7}　÷　4\\frac{1}{4}　=　 \\)</v>
      </c>
      <c r="AT679" s="114" t="str">
        <f t="shared" ref="AT679" ca="1" si="13122">IF(O679="",AQ679,AQ680)</f>
        <v>\\(\\quad \\displaystyle 1\\frac{25}{119} \\)</v>
      </c>
      <c r="AU679" s="114" t="s">
        <v>60</v>
      </c>
      <c r="AV679" s="115" t="s">
        <v>222</v>
      </c>
      <c r="AW679" s="115" t="str">
        <f t="shared" ref="AW679" ca="1" si="13123">AS679</f>
        <v>\\(\\quad \\displaystyle 5\\frac{1}{7}　÷　4\\frac{1}{4}　=　 \\)</v>
      </c>
      <c r="AX679" s="115" t="str">
        <f t="shared" ref="AX679" ca="1" si="13124">AT679</f>
        <v>\\(\\quad \\displaystyle 1\\frac{25}{119} \\)</v>
      </c>
      <c r="AY679" s="115" t="s">
        <v>62</v>
      </c>
      <c r="AZ679" s="116" t="str">
        <f t="shared" ref="AZ679" ca="1" si="13125">"INSERT INTO "&amp;AU679&amp;"(tangen,question,answer,editor,date,count) VALUES('"&amp;AV679&amp;"','"&amp;AW679&amp;"','"&amp;AX679&amp;"','"&amp;AY679&amp;"',NOW(),0);"</f>
        <v>INSERT INTO math(tangen,question,answer,editor,date,count) VALUES('m3900','\\(\\quad \\displaystyle 5\\frac{1}{7}　÷　4\\frac{1}{4}　=　 \\)','\\(\\quad \\displaystyle 1\\frac{25}{119} \\)','harazono',NOW(),0);</v>
      </c>
      <c r="BG679" s="128">
        <f t="shared" ca="1" si="12988"/>
        <v>5</v>
      </c>
      <c r="BH679" s="22">
        <f t="shared" ref="BH679" ca="1" si="13126">RANDBETWEEN(1,BH680-1)</f>
        <v>1</v>
      </c>
      <c r="BI679" s="120" t="s">
        <v>22</v>
      </c>
      <c r="BJ679" s="128">
        <f t="shared" ref="BJ679" ca="1" si="13127">RANDBETWEEN(1,BG679-1)</f>
        <v>4</v>
      </c>
      <c r="BK679" s="22">
        <f t="shared" ref="BK679" ca="1" si="13128">RANDBETWEEN(1,BK680-1)</f>
        <v>1</v>
      </c>
      <c r="BL679">
        <f t="shared" ref="BL679" ca="1" si="13129">(BH679+BG679*BH680)</f>
        <v>36</v>
      </c>
      <c r="BM679">
        <f t="shared" ref="BM679" ca="1" si="13130">BK679+BJ679*BK680</f>
        <v>17</v>
      </c>
      <c r="BN679" s="114">
        <f t="shared" ref="BN679" ca="1" si="13131">(BH679+BG679*BH680)/BH680</f>
        <v>5.1428571428571432</v>
      </c>
      <c r="BO679" s="114">
        <f t="shared" ref="BO679" ca="1" si="13132">(BK679+BJ679*BK680)/BK680</f>
        <v>4.25</v>
      </c>
      <c r="BP679" s="114" t="s">
        <v>26</v>
      </c>
      <c r="BQ679" s="129">
        <f t="shared" ref="BQ679" ca="1" si="13133">IF(BN679&gt;BO679,BG679,BJ679)</f>
        <v>5</v>
      </c>
      <c r="BR679" s="57">
        <f t="shared" ref="BR679" ca="1" si="13134">IF(BN679&gt;BO679,BH679,BK679)</f>
        <v>1</v>
      </c>
      <c r="BS679" s="114" t="s">
        <v>27</v>
      </c>
      <c r="BT679" s="129">
        <f t="shared" ref="BT679" ca="1" si="13135">IF(BN679&lt;BO679,BG679,BJ679)</f>
        <v>4</v>
      </c>
      <c r="BU679" s="57">
        <f t="shared" ref="BU679" ca="1" si="13136">IF(BN679&lt;BO679,BH679,BK679)</f>
        <v>1</v>
      </c>
      <c r="BV679" s="27">
        <f t="shared" ref="BV679" ca="1" si="13137">IF(BN679&gt;BO679,BL679,BM679)</f>
        <v>36</v>
      </c>
      <c r="BW679" s="27">
        <f t="shared" ref="BW679" ca="1" si="13138">IF(BN679&lt;BO679,BL680,BM680)</f>
        <v>4</v>
      </c>
      <c r="BX679" s="58">
        <f t="shared" ca="1" si="13051"/>
        <v>144</v>
      </c>
      <c r="BY679" s="114" t="s">
        <v>26</v>
      </c>
      <c r="BZ679" s="114" t="str">
        <f t="shared" ref="BZ679" ca="1" si="13139">IF(BX679&lt;0,"-","")</f>
        <v/>
      </c>
      <c r="CA679" s="30">
        <f t="shared" ca="1" si="13053"/>
        <v>144</v>
      </c>
      <c r="CB679" s="24">
        <f t="shared" ca="1" si="13003"/>
        <v>144</v>
      </c>
      <c r="CD679" s="128">
        <f t="shared" ref="CD679" ca="1" si="13140">QUOTIENT(CB679,CB680)</f>
        <v>1</v>
      </c>
      <c r="CE679" s="57">
        <f t="shared" ref="CE679" ca="1" si="13141">MOD(CB679,CB680)</f>
        <v>25</v>
      </c>
      <c r="CF679" s="25"/>
      <c r="CG679"/>
      <c r="CH679" s="5"/>
      <c r="CK679" s="5"/>
    </row>
    <row r="680" spans="2:89" ht="32" customHeight="1" x14ac:dyDescent="0.55000000000000004">
      <c r="B680" s="61"/>
      <c r="C680" s="131"/>
      <c r="D680" s="114"/>
      <c r="E680" s="114"/>
      <c r="F680" s="59">
        <f t="shared" ca="1" si="13017"/>
        <v>7</v>
      </c>
      <c r="G680" s="114"/>
      <c r="H680" s="114"/>
      <c r="I680" s="59">
        <f t="shared" ca="1" si="13019"/>
        <v>4</v>
      </c>
      <c r="J680" s="26"/>
      <c r="K680" s="114"/>
      <c r="L680" s="27">
        <f t="shared" ca="1" si="13021"/>
        <v>119</v>
      </c>
      <c r="M680" s="118"/>
      <c r="N680" s="54"/>
      <c r="O680" s="118"/>
      <c r="P680" s="118"/>
      <c r="Q680" s="121"/>
      <c r="R680" s="114"/>
      <c r="S680" s="122"/>
      <c r="T680" s="114"/>
      <c r="U680" s="122"/>
      <c r="V680" s="114"/>
      <c r="W680" s="120"/>
      <c r="X680" s="56"/>
      <c r="Y680" s="121"/>
      <c r="Z680" s="114"/>
      <c r="AA680" s="122"/>
      <c r="AB680" s="114"/>
      <c r="AC680" s="122"/>
      <c r="AD680" s="114"/>
      <c r="AE680" s="27"/>
      <c r="AF680" s="114"/>
      <c r="AG680" t="s">
        <v>230</v>
      </c>
      <c r="AH680" t="s">
        <v>250</v>
      </c>
      <c r="AI680" s="1" t="str">
        <f t="shared" ref="AI680" ca="1" si="13142">IF(O679="","",O679)</f>
        <v/>
      </c>
      <c r="AK680" s="1"/>
      <c r="AM680" s="1"/>
      <c r="AO680" t="s">
        <v>230</v>
      </c>
      <c r="AP680" s="114"/>
      <c r="AQ680" t="str">
        <f t="shared" ca="1" si="12262"/>
        <v>\\(\\quad \\displaystyle  \\)</v>
      </c>
      <c r="AS680" s="114"/>
      <c r="AT680" s="114"/>
      <c r="AU680" s="114"/>
      <c r="AV680" s="114"/>
      <c r="AW680" s="114"/>
      <c r="AX680" s="114"/>
      <c r="AY680" s="114"/>
      <c r="AZ680" s="117"/>
      <c r="BG680" s="128"/>
      <c r="BH680" s="23">
        <f t="shared" ca="1" si="13007"/>
        <v>7</v>
      </c>
      <c r="BI680" s="120"/>
      <c r="BJ680" s="128"/>
      <c r="BK680" s="23">
        <f t="shared" ca="1" si="11661"/>
        <v>4</v>
      </c>
      <c r="BL680">
        <f t="shared" ref="BL680" ca="1" si="13143">BH680</f>
        <v>7</v>
      </c>
      <c r="BM680">
        <f t="shared" ref="BM680" ca="1" si="13144">BK680</f>
        <v>4</v>
      </c>
      <c r="BN680" s="114"/>
      <c r="BO680" s="114"/>
      <c r="BP680" s="114"/>
      <c r="BQ680" s="129"/>
      <c r="BR680" s="55">
        <f t="shared" ref="BR680" ca="1" si="13145">IF(BN679&gt;BO679,BH680,BK680)</f>
        <v>7</v>
      </c>
      <c r="BS680" s="114"/>
      <c r="BT680" s="129"/>
      <c r="BU680" s="55">
        <f t="shared" ref="BU680" ca="1" si="13146">IF(BN679&lt;BO679,BH680,BK680)</f>
        <v>4</v>
      </c>
      <c r="BV680" s="27">
        <f t="shared" ref="BV680" ca="1" si="13147">IF(BN679&gt;BO679,BL680,BM680)</f>
        <v>7</v>
      </c>
      <c r="BW680" s="27">
        <f t="shared" ref="BW680" ca="1" si="13148">IF(BN679&lt;BO679,BL679,BM679)</f>
        <v>17</v>
      </c>
      <c r="BX680" s="27">
        <f t="shared" ca="1" si="13051"/>
        <v>119</v>
      </c>
      <c r="BY680" s="114"/>
      <c r="BZ680" s="114"/>
      <c r="CA680">
        <f t="shared" ca="1" si="13053"/>
        <v>119</v>
      </c>
      <c r="CB680" s="25">
        <f t="shared" ca="1" si="13014"/>
        <v>119</v>
      </c>
      <c r="CD680" s="128"/>
      <c r="CE680" s="23">
        <f t="shared" ref="CE680" ca="1" si="13149">CB680</f>
        <v>119</v>
      </c>
      <c r="CF680" s="25"/>
      <c r="CG680"/>
      <c r="CH680" s="5"/>
      <c r="CK680" s="5"/>
    </row>
    <row r="681" spans="2:89" ht="32" customHeight="1" thickBot="1" x14ac:dyDescent="0.6">
      <c r="B681" s="61"/>
      <c r="C681" s="130" t="s">
        <v>221</v>
      </c>
      <c r="D681" s="114">
        <v>39</v>
      </c>
      <c r="E681" s="114">
        <f t="shared" ref="E681" ca="1" si="13150">BQ681</f>
        <v>4</v>
      </c>
      <c r="F681" s="60">
        <f t="shared" ca="1" si="13017"/>
        <v>3</v>
      </c>
      <c r="G681" s="114" t="s">
        <v>240</v>
      </c>
      <c r="H681" s="114">
        <f t="shared" ref="H681" ca="1" si="13151">BT681</f>
        <v>2</v>
      </c>
      <c r="I681" s="60">
        <f t="shared" ca="1" si="13019"/>
        <v>1</v>
      </c>
      <c r="J681" s="26"/>
      <c r="K681" s="114">
        <f t="shared" ref="K681" ca="1" si="13152">CD681</f>
        <v>1</v>
      </c>
      <c r="L681" s="58">
        <f t="shared" ca="1" si="13021"/>
        <v>3</v>
      </c>
      <c r="M681" s="118" t="str">
        <f t="shared" ca="1" si="12971"/>
        <v/>
      </c>
      <c r="N681" s="54"/>
      <c r="O681" s="118" t="str">
        <f t="shared" ref="O681" ca="1" si="13153">IF(L681=0,K681,"")</f>
        <v/>
      </c>
      <c r="P681" s="118" t="s">
        <v>250</v>
      </c>
      <c r="Q681" s="121">
        <f t="shared" ref="Q681" ca="1" si="13154">IF(E681="","",E681)</f>
        <v>4</v>
      </c>
      <c r="R681" s="114" t="s">
        <v>249</v>
      </c>
      <c r="S681" s="122">
        <f t="shared" ref="S681" ca="1" si="13155">F681</f>
        <v>3</v>
      </c>
      <c r="T681" s="114" t="s">
        <v>216</v>
      </c>
      <c r="U681" s="122">
        <f t="shared" ref="U681" ca="1" si="13156">F682</f>
        <v>8</v>
      </c>
      <c r="V681" s="114" t="s">
        <v>217</v>
      </c>
      <c r="W681" s="120" t="str">
        <f t="shared" ref="W681" si="13157">G681</f>
        <v>　÷　</v>
      </c>
      <c r="X681" s="56"/>
      <c r="Y681" s="121">
        <f t="shared" ref="Y681" ca="1" si="13158">IF(H681="","",H681)</f>
        <v>2</v>
      </c>
      <c r="Z681" s="114" t="s">
        <v>249</v>
      </c>
      <c r="AA681" s="122">
        <f t="shared" ref="AA681" ca="1" si="13159">I681</f>
        <v>1</v>
      </c>
      <c r="AB681" s="114" t="s">
        <v>216</v>
      </c>
      <c r="AC681" s="122">
        <f t="shared" ref="AC681" ca="1" si="13160">I682</f>
        <v>2</v>
      </c>
      <c r="AD681" s="114" t="s">
        <v>217</v>
      </c>
      <c r="AE681" s="27"/>
      <c r="AF681" s="114" t="s">
        <v>233</v>
      </c>
      <c r="AG681" t="s">
        <v>230</v>
      </c>
      <c r="AH681" t="s">
        <v>250</v>
      </c>
      <c r="AI681" s="1">
        <f t="shared" ref="AI681" ca="1" si="13161">IF(K681="","",K681)</f>
        <v>1</v>
      </c>
      <c r="AJ681" t="s">
        <v>249</v>
      </c>
      <c r="AK681" s="1">
        <f t="shared" ref="AK681" ca="1" si="13162">L681</f>
        <v>3</v>
      </c>
      <c r="AL681" t="s">
        <v>216</v>
      </c>
      <c r="AM681" s="1">
        <f t="shared" ref="AM681" ca="1" si="13163">L682</f>
        <v>4</v>
      </c>
      <c r="AN681" t="s">
        <v>217</v>
      </c>
      <c r="AO681" t="s">
        <v>230</v>
      </c>
      <c r="AP681" s="114" t="str">
        <f t="shared" ca="1" si="11829"/>
        <v>\\(\\quad \\displaystyle 4\\frac{3}{8}　÷　2\\frac{1}{2}　=　 \\)</v>
      </c>
      <c r="AQ681" t="str">
        <f t="shared" ca="1" si="12262"/>
        <v>\\(\\quad \\displaystyle 1\\frac{3}{4} \\)</v>
      </c>
      <c r="AS681" s="114" t="str">
        <f t="shared" ref="AS681" ca="1" si="13164">AP681</f>
        <v>\\(\\quad \\displaystyle 4\\frac{3}{8}　÷　2\\frac{1}{2}　=　 \\)</v>
      </c>
      <c r="AT681" s="114" t="str">
        <f t="shared" ref="AT681" ca="1" si="13165">IF(O681="",AQ681,AQ682)</f>
        <v>\\(\\quad \\displaystyle 1\\frac{3}{4} \\)</v>
      </c>
      <c r="AU681" s="114" t="s">
        <v>60</v>
      </c>
      <c r="AV681" s="115" t="s">
        <v>222</v>
      </c>
      <c r="AW681" s="115" t="str">
        <f t="shared" ref="AW681" ca="1" si="13166">AS681</f>
        <v>\\(\\quad \\displaystyle 4\\frac{3}{8}　÷　2\\frac{1}{2}　=　 \\)</v>
      </c>
      <c r="AX681" s="115" t="str">
        <f t="shared" ref="AX681" ca="1" si="13167">AT681</f>
        <v>\\(\\quad \\displaystyle 1\\frac{3}{4} \\)</v>
      </c>
      <c r="AY681" s="115" t="s">
        <v>62</v>
      </c>
      <c r="AZ681" s="116" t="str">
        <f t="shared" ref="AZ681" ca="1" si="13168">"INSERT INTO "&amp;AU681&amp;"(tangen,question,answer,editor,date,count) VALUES('"&amp;AV681&amp;"','"&amp;AW681&amp;"','"&amp;AX681&amp;"','"&amp;AY681&amp;"',NOW(),0);"</f>
        <v>INSERT INTO math(tangen,question,answer,editor,date,count) VALUES('m3900','\\(\\quad \\displaystyle 4\\frac{3}{8}　÷　2\\frac{1}{2}　=　 \\)','\\(\\quad \\displaystyle 1\\frac{3}{4} \\)','harazono',NOW(),0);</v>
      </c>
      <c r="BG681" s="128">
        <f t="shared" ca="1" si="12988"/>
        <v>4</v>
      </c>
      <c r="BH681" s="22">
        <f t="shared" ref="BH681" ca="1" si="13169">RANDBETWEEN(1,BH682-1)</f>
        <v>3</v>
      </c>
      <c r="BI681" s="120" t="s">
        <v>22</v>
      </c>
      <c r="BJ681" s="128">
        <f t="shared" ref="BJ681" ca="1" si="13170">RANDBETWEEN(1,BG681-1)</f>
        <v>2</v>
      </c>
      <c r="BK681" s="22">
        <f t="shared" ref="BK681" ca="1" si="13171">RANDBETWEEN(1,BK682-1)</f>
        <v>1</v>
      </c>
      <c r="BL681">
        <f t="shared" ref="BL681" ca="1" si="13172">(BH681+BG681*BH682)</f>
        <v>35</v>
      </c>
      <c r="BM681">
        <f t="shared" ref="BM681" ca="1" si="13173">BK681+BJ681*BK682</f>
        <v>5</v>
      </c>
      <c r="BN681" s="114">
        <f t="shared" ref="BN681" ca="1" si="13174">(BH681+BG681*BH682)/BH682</f>
        <v>4.375</v>
      </c>
      <c r="BO681" s="114">
        <f t="shared" ref="BO681" ca="1" si="13175">(BK681+BJ681*BK682)/BK682</f>
        <v>2.5</v>
      </c>
      <c r="BP681" s="114" t="s">
        <v>26</v>
      </c>
      <c r="BQ681" s="129">
        <f t="shared" ref="BQ681" ca="1" si="13176">IF(BN681&gt;BO681,BG681,BJ681)</f>
        <v>4</v>
      </c>
      <c r="BR681" s="57">
        <f t="shared" ref="BR681" ca="1" si="13177">IF(BN681&gt;BO681,BH681,BK681)</f>
        <v>3</v>
      </c>
      <c r="BS681" s="114" t="s">
        <v>27</v>
      </c>
      <c r="BT681" s="129">
        <f t="shared" ref="BT681" ca="1" si="13178">IF(BN681&lt;BO681,BG681,BJ681)</f>
        <v>2</v>
      </c>
      <c r="BU681" s="57">
        <f t="shared" ref="BU681" ca="1" si="13179">IF(BN681&lt;BO681,BH681,BK681)</f>
        <v>1</v>
      </c>
      <c r="BV681" s="27">
        <f t="shared" ref="BV681" ca="1" si="13180">IF(BN681&gt;BO681,BL681,BM681)</f>
        <v>35</v>
      </c>
      <c r="BW681" s="27">
        <f t="shared" ref="BW681" ca="1" si="13181">IF(BN681&lt;BO681,BL682,BM682)</f>
        <v>2</v>
      </c>
      <c r="BX681" s="58">
        <f t="shared" ca="1" si="13051"/>
        <v>70</v>
      </c>
      <c r="BY681" s="114" t="s">
        <v>26</v>
      </c>
      <c r="BZ681" s="114" t="str">
        <f t="shared" ref="BZ681" ca="1" si="13182">IF(BX681&lt;0,"-","")</f>
        <v/>
      </c>
      <c r="CA681" s="30">
        <f t="shared" ca="1" si="13053"/>
        <v>70</v>
      </c>
      <c r="CB681" s="24">
        <f t="shared" ca="1" si="13003"/>
        <v>7</v>
      </c>
      <c r="CD681" s="128">
        <f t="shared" ref="CD681" ca="1" si="13183">QUOTIENT(CB681,CB682)</f>
        <v>1</v>
      </c>
      <c r="CE681" s="57">
        <f t="shared" ref="CE681" ca="1" si="13184">MOD(CB681,CB682)</f>
        <v>3</v>
      </c>
      <c r="CF681" s="25"/>
      <c r="CG681"/>
      <c r="CH681" s="5"/>
      <c r="CK681" s="5"/>
    </row>
    <row r="682" spans="2:89" ht="32" customHeight="1" x14ac:dyDescent="0.55000000000000004">
      <c r="B682" s="61"/>
      <c r="C682" s="131"/>
      <c r="D682" s="114"/>
      <c r="E682" s="114"/>
      <c r="F682" s="59">
        <f t="shared" ca="1" si="13017"/>
        <v>8</v>
      </c>
      <c r="G682" s="114"/>
      <c r="H682" s="114"/>
      <c r="I682" s="59">
        <f t="shared" ca="1" si="13019"/>
        <v>2</v>
      </c>
      <c r="J682" s="26"/>
      <c r="K682" s="114"/>
      <c r="L682" s="27">
        <f t="shared" ca="1" si="13021"/>
        <v>4</v>
      </c>
      <c r="M682" s="118"/>
      <c r="N682" s="54"/>
      <c r="O682" s="118"/>
      <c r="P682" s="118"/>
      <c r="Q682" s="121"/>
      <c r="R682" s="114"/>
      <c r="S682" s="122"/>
      <c r="T682" s="114"/>
      <c r="U682" s="122"/>
      <c r="V682" s="114"/>
      <c r="W682" s="120"/>
      <c r="X682" s="56"/>
      <c r="Y682" s="121"/>
      <c r="Z682" s="114"/>
      <c r="AA682" s="122"/>
      <c r="AB682" s="114"/>
      <c r="AC682" s="122"/>
      <c r="AD682" s="114"/>
      <c r="AE682" s="27"/>
      <c r="AF682" s="114"/>
      <c r="AG682" t="s">
        <v>230</v>
      </c>
      <c r="AH682" t="s">
        <v>250</v>
      </c>
      <c r="AI682" s="1" t="str">
        <f t="shared" ref="AI682" ca="1" si="13185">IF(O681="","",O681)</f>
        <v/>
      </c>
      <c r="AK682" s="1"/>
      <c r="AM682" s="1"/>
      <c r="AO682" t="s">
        <v>230</v>
      </c>
      <c r="AP682" s="114"/>
      <c r="AQ682" t="str">
        <f t="shared" ca="1" si="12262"/>
        <v>\\(\\quad \\displaystyle  \\)</v>
      </c>
      <c r="AS682" s="114"/>
      <c r="AT682" s="114"/>
      <c r="AU682" s="114"/>
      <c r="AV682" s="114"/>
      <c r="AW682" s="114"/>
      <c r="AX682" s="114"/>
      <c r="AY682" s="114"/>
      <c r="AZ682" s="117"/>
      <c r="BG682" s="128"/>
      <c r="BH682" s="23">
        <f t="shared" ca="1" si="13007"/>
        <v>8</v>
      </c>
      <c r="BI682" s="120"/>
      <c r="BJ682" s="128"/>
      <c r="BK682" s="23">
        <f t="shared" ref="BK682:BK704" ca="1" si="13186">RANDBETWEEN(2,10)</f>
        <v>2</v>
      </c>
      <c r="BL682">
        <f t="shared" ref="BL682" ca="1" si="13187">BH682</f>
        <v>8</v>
      </c>
      <c r="BM682">
        <f t="shared" ref="BM682" ca="1" si="13188">BK682</f>
        <v>2</v>
      </c>
      <c r="BN682" s="114"/>
      <c r="BO682" s="114"/>
      <c r="BP682" s="114"/>
      <c r="BQ682" s="129"/>
      <c r="BR682" s="55">
        <f t="shared" ref="BR682" ca="1" si="13189">IF(BN681&gt;BO681,BH682,BK682)</f>
        <v>8</v>
      </c>
      <c r="BS682" s="114"/>
      <c r="BT682" s="129"/>
      <c r="BU682" s="55">
        <f t="shared" ref="BU682" ca="1" si="13190">IF(BN681&lt;BO681,BH682,BK682)</f>
        <v>2</v>
      </c>
      <c r="BV682" s="27">
        <f t="shared" ref="BV682" ca="1" si="13191">IF(BN681&gt;BO681,BL682,BM682)</f>
        <v>8</v>
      </c>
      <c r="BW682" s="27">
        <f t="shared" ref="BW682" ca="1" si="13192">IF(BN681&lt;BO681,BL681,BM681)</f>
        <v>5</v>
      </c>
      <c r="BX682" s="27">
        <f t="shared" ca="1" si="13051"/>
        <v>40</v>
      </c>
      <c r="BY682" s="114"/>
      <c r="BZ682" s="114"/>
      <c r="CA682">
        <f t="shared" ca="1" si="13053"/>
        <v>40</v>
      </c>
      <c r="CB682" s="25">
        <f t="shared" ca="1" si="13014"/>
        <v>4</v>
      </c>
      <c r="CD682" s="128"/>
      <c r="CE682" s="23">
        <f t="shared" ref="CE682" ca="1" si="13193">CB682</f>
        <v>4</v>
      </c>
      <c r="CF682" s="25"/>
      <c r="CG682"/>
      <c r="CH682" s="5"/>
      <c r="CK682" s="5"/>
    </row>
    <row r="683" spans="2:89" ht="32" customHeight="1" thickBot="1" x14ac:dyDescent="0.6">
      <c r="B683" s="61"/>
      <c r="C683" s="130" t="s">
        <v>221</v>
      </c>
      <c r="D683" s="114">
        <v>40</v>
      </c>
      <c r="E683" s="114">
        <f t="shared" ref="E683" ca="1" si="13194">BQ683</f>
        <v>6</v>
      </c>
      <c r="F683" s="60">
        <f t="shared" ca="1" si="13017"/>
        <v>3</v>
      </c>
      <c r="G683" s="114" t="s">
        <v>240</v>
      </c>
      <c r="H683" s="114">
        <f t="shared" ref="H683" ca="1" si="13195">BT683</f>
        <v>5</v>
      </c>
      <c r="I683" s="60">
        <f t="shared" ca="1" si="13019"/>
        <v>1</v>
      </c>
      <c r="J683" s="26"/>
      <c r="K683" s="114">
        <f t="shared" ref="K683" ca="1" si="13196">CD683</f>
        <v>1</v>
      </c>
      <c r="L683" s="58">
        <f t="shared" ca="1" si="13021"/>
        <v>43</v>
      </c>
      <c r="M683" s="118" t="str">
        <f t="shared" ca="1" si="12971"/>
        <v/>
      </c>
      <c r="N683" s="54"/>
      <c r="O683" s="118" t="str">
        <f t="shared" ref="O683" ca="1" si="13197">IF(L683=0,K683,"")</f>
        <v/>
      </c>
      <c r="P683" s="118" t="s">
        <v>250</v>
      </c>
      <c r="Q683" s="121">
        <f t="shared" ref="Q683" ca="1" si="13198">IF(E683="","",E683)</f>
        <v>6</v>
      </c>
      <c r="R683" s="114" t="s">
        <v>249</v>
      </c>
      <c r="S683" s="122">
        <f t="shared" ref="S683" ca="1" si="13199">F683</f>
        <v>3</v>
      </c>
      <c r="T683" s="114" t="s">
        <v>216</v>
      </c>
      <c r="U683" s="122">
        <f t="shared" ref="U683" ca="1" si="13200">F684</f>
        <v>5</v>
      </c>
      <c r="V683" s="114" t="s">
        <v>217</v>
      </c>
      <c r="W683" s="120" t="str">
        <f t="shared" ref="W683" si="13201">G683</f>
        <v>　÷　</v>
      </c>
      <c r="X683" s="56"/>
      <c r="Y683" s="121">
        <f t="shared" ref="Y683" ca="1" si="13202">IF(H683="","",H683)</f>
        <v>5</v>
      </c>
      <c r="Z683" s="114" t="s">
        <v>249</v>
      </c>
      <c r="AA683" s="122">
        <f t="shared" ref="AA683" ca="1" si="13203">I683</f>
        <v>1</v>
      </c>
      <c r="AB683" s="114" t="s">
        <v>216</v>
      </c>
      <c r="AC683" s="122">
        <f t="shared" ref="AC683" ca="1" si="13204">I684</f>
        <v>6</v>
      </c>
      <c r="AD683" s="114" t="s">
        <v>217</v>
      </c>
      <c r="AE683" s="27"/>
      <c r="AF683" s="114" t="s">
        <v>233</v>
      </c>
      <c r="AG683" t="s">
        <v>230</v>
      </c>
      <c r="AH683" t="s">
        <v>250</v>
      </c>
      <c r="AI683" s="1">
        <f t="shared" ref="AI683" ca="1" si="13205">IF(K683="","",K683)</f>
        <v>1</v>
      </c>
      <c r="AJ683" t="s">
        <v>249</v>
      </c>
      <c r="AK683" s="1">
        <f t="shared" ref="AK683" ca="1" si="13206">L683</f>
        <v>43</v>
      </c>
      <c r="AL683" t="s">
        <v>216</v>
      </c>
      <c r="AM683" s="1">
        <f t="shared" ref="AM683" ca="1" si="13207">L684</f>
        <v>155</v>
      </c>
      <c r="AN683" t="s">
        <v>217</v>
      </c>
      <c r="AO683" t="s">
        <v>230</v>
      </c>
      <c r="AP683" s="114" t="str">
        <f t="shared" ca="1" si="11829"/>
        <v>\\(\\quad \\displaystyle 6\\frac{3}{5}　÷　5\\frac{1}{6}　=　 \\)</v>
      </c>
      <c r="AQ683" t="str">
        <f t="shared" ca="1" si="12262"/>
        <v>\\(\\quad \\displaystyle 1\\frac{43}{155} \\)</v>
      </c>
      <c r="AS683" s="114" t="str">
        <f t="shared" ref="AS683" ca="1" si="13208">AP683</f>
        <v>\\(\\quad \\displaystyle 6\\frac{3}{5}　÷　5\\frac{1}{6}　=　 \\)</v>
      </c>
      <c r="AT683" s="114" t="str">
        <f t="shared" ref="AT683" ca="1" si="13209">IF(O683="",AQ683,AQ684)</f>
        <v>\\(\\quad \\displaystyle 1\\frac{43}{155} \\)</v>
      </c>
      <c r="AU683" s="114" t="s">
        <v>60</v>
      </c>
      <c r="AV683" s="115" t="s">
        <v>222</v>
      </c>
      <c r="AW683" s="115" t="str">
        <f t="shared" ref="AW683" ca="1" si="13210">AS683</f>
        <v>\\(\\quad \\displaystyle 6\\frac{3}{5}　÷　5\\frac{1}{6}　=　 \\)</v>
      </c>
      <c r="AX683" s="115" t="str">
        <f t="shared" ref="AX683" ca="1" si="13211">AT683</f>
        <v>\\(\\quad \\displaystyle 1\\frac{43}{155} \\)</v>
      </c>
      <c r="AY683" s="115" t="s">
        <v>62</v>
      </c>
      <c r="AZ683" s="116" t="str">
        <f t="shared" ref="AZ683" ca="1" si="13212">"INSERT INTO "&amp;AU683&amp;"(tangen,question,answer,editor,date,count) VALUES('"&amp;AV683&amp;"','"&amp;AW683&amp;"','"&amp;AX683&amp;"','"&amp;AY683&amp;"',NOW(),0);"</f>
        <v>INSERT INTO math(tangen,question,answer,editor,date,count) VALUES('m3900','\\(\\quad \\displaystyle 6\\frac{3}{5}　÷　5\\frac{1}{6}　=　 \\)','\\(\\quad \\displaystyle 1\\frac{43}{155} \\)','harazono',NOW(),0);</v>
      </c>
      <c r="BG683" s="128">
        <f t="shared" ca="1" si="12988"/>
        <v>6</v>
      </c>
      <c r="BH683" s="22">
        <f t="shared" ref="BH683" ca="1" si="13213">RANDBETWEEN(1,BH684-1)</f>
        <v>3</v>
      </c>
      <c r="BI683" s="120" t="s">
        <v>22</v>
      </c>
      <c r="BJ683" s="128">
        <f t="shared" ref="BJ683" ca="1" si="13214">RANDBETWEEN(1,BG683-1)</f>
        <v>5</v>
      </c>
      <c r="BK683" s="22">
        <f t="shared" ref="BK683" ca="1" si="13215">RANDBETWEEN(1,BK684-1)</f>
        <v>1</v>
      </c>
      <c r="BL683">
        <f t="shared" ref="BL683" ca="1" si="13216">(BH683+BG683*BH684)</f>
        <v>33</v>
      </c>
      <c r="BM683">
        <f t="shared" ref="BM683" ca="1" si="13217">BK683+BJ683*BK684</f>
        <v>31</v>
      </c>
      <c r="BN683" s="114">
        <f t="shared" ref="BN683" ca="1" si="13218">(BH683+BG683*BH684)/BH684</f>
        <v>6.6</v>
      </c>
      <c r="BO683" s="114">
        <f t="shared" ref="BO683" ca="1" si="13219">(BK683+BJ683*BK684)/BK684</f>
        <v>5.166666666666667</v>
      </c>
      <c r="BP683" s="114" t="s">
        <v>26</v>
      </c>
      <c r="BQ683" s="129">
        <f t="shared" ref="BQ683" ca="1" si="13220">IF(BN683&gt;BO683,BG683,BJ683)</f>
        <v>6</v>
      </c>
      <c r="BR683" s="57">
        <f t="shared" ref="BR683" ca="1" si="13221">IF(BN683&gt;BO683,BH683,BK683)</f>
        <v>3</v>
      </c>
      <c r="BS683" s="114" t="s">
        <v>27</v>
      </c>
      <c r="BT683" s="129">
        <f t="shared" ref="BT683" ca="1" si="13222">IF(BN683&lt;BO683,BG683,BJ683)</f>
        <v>5</v>
      </c>
      <c r="BU683" s="57">
        <f t="shared" ref="BU683" ca="1" si="13223">IF(BN683&lt;BO683,BH683,BK683)</f>
        <v>1</v>
      </c>
      <c r="BV683" s="27">
        <f t="shared" ref="BV683" ca="1" si="13224">IF(BN683&gt;BO683,BL683,BM683)</f>
        <v>33</v>
      </c>
      <c r="BW683" s="27">
        <f t="shared" ref="BW683" ca="1" si="13225">IF(BN683&lt;BO683,BL684,BM684)</f>
        <v>6</v>
      </c>
      <c r="BX683" s="58">
        <f t="shared" ca="1" si="13051"/>
        <v>198</v>
      </c>
      <c r="BY683" s="114" t="s">
        <v>26</v>
      </c>
      <c r="BZ683" s="114" t="str">
        <f t="shared" ref="BZ683" ca="1" si="13226">IF(BX683&lt;0,"-","")</f>
        <v/>
      </c>
      <c r="CA683" s="30">
        <f t="shared" ca="1" si="13053"/>
        <v>198</v>
      </c>
      <c r="CB683" s="24">
        <f t="shared" ca="1" si="13003"/>
        <v>198</v>
      </c>
      <c r="CD683" s="128">
        <f t="shared" ref="CD683" ca="1" si="13227">QUOTIENT(CB683,CB684)</f>
        <v>1</v>
      </c>
      <c r="CE683" s="57">
        <f t="shared" ref="CE683" ca="1" si="13228">MOD(CB683,CB684)</f>
        <v>43</v>
      </c>
      <c r="CF683" s="25"/>
      <c r="CG683"/>
      <c r="CH683" s="5"/>
      <c r="CK683" s="5"/>
    </row>
    <row r="684" spans="2:89" ht="32" customHeight="1" x14ac:dyDescent="0.55000000000000004">
      <c r="B684" s="61"/>
      <c r="C684" s="131"/>
      <c r="D684" s="114"/>
      <c r="E684" s="114"/>
      <c r="F684" s="59">
        <f t="shared" ca="1" si="13017"/>
        <v>5</v>
      </c>
      <c r="G684" s="114"/>
      <c r="H684" s="114"/>
      <c r="I684" s="59">
        <f t="shared" ca="1" si="13019"/>
        <v>6</v>
      </c>
      <c r="J684" s="26"/>
      <c r="K684" s="114"/>
      <c r="L684" s="27">
        <f t="shared" ca="1" si="13021"/>
        <v>155</v>
      </c>
      <c r="M684" s="118"/>
      <c r="N684" s="54"/>
      <c r="O684" s="118"/>
      <c r="P684" s="118"/>
      <c r="Q684" s="121"/>
      <c r="R684" s="114"/>
      <c r="S684" s="122"/>
      <c r="T684" s="114"/>
      <c r="U684" s="122"/>
      <c r="V684" s="114"/>
      <c r="W684" s="120"/>
      <c r="X684" s="56"/>
      <c r="Y684" s="121"/>
      <c r="Z684" s="114"/>
      <c r="AA684" s="122"/>
      <c r="AB684" s="114"/>
      <c r="AC684" s="122"/>
      <c r="AD684" s="114"/>
      <c r="AE684" s="27"/>
      <c r="AF684" s="114"/>
      <c r="AG684" t="s">
        <v>230</v>
      </c>
      <c r="AH684" t="s">
        <v>250</v>
      </c>
      <c r="AI684" s="1" t="str">
        <f t="shared" ref="AI684" ca="1" si="13229">IF(O683="","",O683)</f>
        <v/>
      </c>
      <c r="AK684" s="1"/>
      <c r="AM684" s="1"/>
      <c r="AO684" t="s">
        <v>230</v>
      </c>
      <c r="AP684" s="114"/>
      <c r="AQ684" t="str">
        <f t="shared" ca="1" si="12262"/>
        <v>\\(\\quad \\displaystyle  \\)</v>
      </c>
      <c r="AS684" s="114"/>
      <c r="AT684" s="114"/>
      <c r="AU684" s="114"/>
      <c r="AV684" s="114"/>
      <c r="AW684" s="114"/>
      <c r="AX684" s="114"/>
      <c r="AY684" s="114"/>
      <c r="AZ684" s="117"/>
      <c r="BG684" s="128"/>
      <c r="BH684" s="23">
        <f t="shared" ca="1" si="13007"/>
        <v>5</v>
      </c>
      <c r="BI684" s="120"/>
      <c r="BJ684" s="128"/>
      <c r="BK684" s="23">
        <f t="shared" ca="1" si="13186"/>
        <v>6</v>
      </c>
      <c r="BL684">
        <f t="shared" ref="BL684" ca="1" si="13230">BH684</f>
        <v>5</v>
      </c>
      <c r="BM684">
        <f t="shared" ref="BM684" ca="1" si="13231">BK684</f>
        <v>6</v>
      </c>
      <c r="BN684" s="114"/>
      <c r="BO684" s="114"/>
      <c r="BP684" s="114"/>
      <c r="BQ684" s="129"/>
      <c r="BR684" s="55">
        <f t="shared" ref="BR684" ca="1" si="13232">IF(BN683&gt;BO683,BH684,BK684)</f>
        <v>5</v>
      </c>
      <c r="BS684" s="114"/>
      <c r="BT684" s="129"/>
      <c r="BU684" s="55">
        <f t="shared" ref="BU684" ca="1" si="13233">IF(BN683&lt;BO683,BH684,BK684)</f>
        <v>6</v>
      </c>
      <c r="BV684" s="27">
        <f t="shared" ref="BV684" ca="1" si="13234">IF(BN683&gt;BO683,BL684,BM684)</f>
        <v>5</v>
      </c>
      <c r="BW684" s="27">
        <f t="shared" ref="BW684" ca="1" si="13235">IF(BN683&lt;BO683,BL683,BM683)</f>
        <v>31</v>
      </c>
      <c r="BX684" s="27">
        <f t="shared" ca="1" si="13051"/>
        <v>155</v>
      </c>
      <c r="BY684" s="114"/>
      <c r="BZ684" s="114"/>
      <c r="CA684">
        <f t="shared" ca="1" si="13053"/>
        <v>155</v>
      </c>
      <c r="CB684" s="25">
        <f t="shared" ca="1" si="13014"/>
        <v>155</v>
      </c>
      <c r="CD684" s="128"/>
      <c r="CE684" s="23">
        <f t="shared" ref="CE684" ca="1" si="13236">CB684</f>
        <v>155</v>
      </c>
      <c r="CF684" s="25"/>
      <c r="CG684"/>
      <c r="CH684" s="5"/>
      <c r="CK684" s="5"/>
    </row>
    <row r="685" spans="2:89" ht="32" customHeight="1" thickBot="1" x14ac:dyDescent="0.6">
      <c r="B685" s="61"/>
      <c r="C685" s="130" t="s">
        <v>221</v>
      </c>
      <c r="D685" s="114">
        <v>41</v>
      </c>
      <c r="E685" s="114">
        <f t="shared" ref="E685" ca="1" si="13237">BQ685</f>
        <v>5</v>
      </c>
      <c r="F685" s="60">
        <f t="shared" ca="1" si="13017"/>
        <v>1</v>
      </c>
      <c r="G685" s="114" t="s">
        <v>240</v>
      </c>
      <c r="H685" s="114">
        <f t="shared" ref="H685" ca="1" si="13238">BT685</f>
        <v>2</v>
      </c>
      <c r="I685" s="60">
        <f t="shared" ca="1" si="13019"/>
        <v>4</v>
      </c>
      <c r="J685" s="26"/>
      <c r="K685" s="114">
        <f t="shared" ref="K685" ca="1" si="13239">CD685</f>
        <v>2</v>
      </c>
      <c r="L685" s="58">
        <f t="shared" ca="1" si="13021"/>
        <v>1</v>
      </c>
      <c r="M685" s="118" t="str">
        <f t="shared" ca="1" si="12971"/>
        <v/>
      </c>
      <c r="N685" s="54"/>
      <c r="O685" s="118" t="str">
        <f t="shared" ref="O685" ca="1" si="13240">IF(L685=0,K685,"")</f>
        <v/>
      </c>
      <c r="P685" s="118" t="s">
        <v>250</v>
      </c>
      <c r="Q685" s="121">
        <f t="shared" ref="Q685" ca="1" si="13241">IF(E685="","",E685)</f>
        <v>5</v>
      </c>
      <c r="R685" s="114" t="s">
        <v>249</v>
      </c>
      <c r="S685" s="122">
        <f t="shared" ref="S685" ca="1" si="13242">F685</f>
        <v>1</v>
      </c>
      <c r="T685" s="114" t="s">
        <v>216</v>
      </c>
      <c r="U685" s="122">
        <f t="shared" ref="U685" ca="1" si="13243">F686</f>
        <v>8</v>
      </c>
      <c r="V685" s="114" t="s">
        <v>217</v>
      </c>
      <c r="W685" s="120" t="str">
        <f t="shared" ref="W685" si="13244">G685</f>
        <v>　÷　</v>
      </c>
      <c r="X685" s="56"/>
      <c r="Y685" s="121">
        <f t="shared" ref="Y685" ca="1" si="13245">IF(H685="","",H685)</f>
        <v>2</v>
      </c>
      <c r="Z685" s="114" t="s">
        <v>249</v>
      </c>
      <c r="AA685" s="122">
        <f t="shared" ref="AA685" ca="1" si="13246">I685</f>
        <v>4</v>
      </c>
      <c r="AB685" s="114" t="s">
        <v>216</v>
      </c>
      <c r="AC685" s="122">
        <f t="shared" ref="AC685" ca="1" si="13247">I686</f>
        <v>8</v>
      </c>
      <c r="AD685" s="114" t="s">
        <v>217</v>
      </c>
      <c r="AE685" s="27"/>
      <c r="AF685" s="114" t="s">
        <v>233</v>
      </c>
      <c r="AG685" t="s">
        <v>230</v>
      </c>
      <c r="AH685" t="s">
        <v>250</v>
      </c>
      <c r="AI685" s="1">
        <f t="shared" ref="AI685" ca="1" si="13248">IF(K685="","",K685)</f>
        <v>2</v>
      </c>
      <c r="AJ685" t="s">
        <v>249</v>
      </c>
      <c r="AK685" s="1">
        <f t="shared" ref="AK685" ca="1" si="13249">L685</f>
        <v>1</v>
      </c>
      <c r="AL685" t="s">
        <v>216</v>
      </c>
      <c r="AM685" s="1">
        <f t="shared" ref="AM685" ca="1" si="13250">L686</f>
        <v>20</v>
      </c>
      <c r="AN685" t="s">
        <v>217</v>
      </c>
      <c r="AO685" t="s">
        <v>230</v>
      </c>
      <c r="AP685" s="114" t="str">
        <f t="shared" ca="1" si="11829"/>
        <v>\\(\\quad \\displaystyle 5\\frac{1}{8}　÷　2\\frac{4}{8}　=　 \\)</v>
      </c>
      <c r="AQ685" t="str">
        <f t="shared" ca="1" si="12262"/>
        <v>\\(\\quad \\displaystyle 2\\frac{1}{20} \\)</v>
      </c>
      <c r="AS685" s="114" t="str">
        <f t="shared" ref="AS685" ca="1" si="13251">AP685</f>
        <v>\\(\\quad \\displaystyle 5\\frac{1}{8}　÷　2\\frac{4}{8}　=　 \\)</v>
      </c>
      <c r="AT685" s="114" t="str">
        <f t="shared" ref="AT685" ca="1" si="13252">IF(O685="",AQ685,AQ686)</f>
        <v>\\(\\quad \\displaystyle 2\\frac{1}{20} \\)</v>
      </c>
      <c r="AU685" s="114" t="s">
        <v>60</v>
      </c>
      <c r="AV685" s="115" t="s">
        <v>222</v>
      </c>
      <c r="AW685" s="115" t="str">
        <f t="shared" ref="AW685" ca="1" si="13253">AS685</f>
        <v>\\(\\quad \\displaystyle 5\\frac{1}{8}　÷　2\\frac{4}{8}　=　 \\)</v>
      </c>
      <c r="AX685" s="115" t="str">
        <f t="shared" ref="AX685" ca="1" si="13254">AT685</f>
        <v>\\(\\quad \\displaystyle 2\\frac{1}{20} \\)</v>
      </c>
      <c r="AY685" s="115" t="s">
        <v>62</v>
      </c>
      <c r="AZ685" s="116" t="str">
        <f t="shared" ref="AZ685" ca="1" si="13255">"INSERT INTO "&amp;AU685&amp;"(tangen,question,answer,editor,date,count) VALUES('"&amp;AV685&amp;"','"&amp;AW685&amp;"','"&amp;AX685&amp;"','"&amp;AY685&amp;"',NOW(),0);"</f>
        <v>INSERT INTO math(tangen,question,answer,editor,date,count) VALUES('m3900','\\(\\quad \\displaystyle 5\\frac{1}{8}　÷　2\\frac{4}{8}　=　 \\)','\\(\\quad \\displaystyle 2\\frac{1}{20} \\)','harazono',NOW(),0);</v>
      </c>
      <c r="BG685" s="128">
        <f t="shared" ca="1" si="12988"/>
        <v>5</v>
      </c>
      <c r="BH685" s="22">
        <f t="shared" ref="BH685" ca="1" si="13256">RANDBETWEEN(1,BH686-1)</f>
        <v>1</v>
      </c>
      <c r="BI685" s="120" t="s">
        <v>22</v>
      </c>
      <c r="BJ685" s="128">
        <f t="shared" ref="BJ685" ca="1" si="13257">RANDBETWEEN(1,BG685-1)</f>
        <v>2</v>
      </c>
      <c r="BK685" s="22">
        <f t="shared" ref="BK685" ca="1" si="13258">RANDBETWEEN(1,BK686-1)</f>
        <v>4</v>
      </c>
      <c r="BL685">
        <f t="shared" ref="BL685" ca="1" si="13259">(BH685+BG685*BH686)</f>
        <v>41</v>
      </c>
      <c r="BM685">
        <f t="shared" ref="BM685" ca="1" si="13260">BK685+BJ685*BK686</f>
        <v>20</v>
      </c>
      <c r="BN685" s="114">
        <f t="shared" ref="BN685" ca="1" si="13261">(BH685+BG685*BH686)/BH686</f>
        <v>5.125</v>
      </c>
      <c r="BO685" s="114">
        <f t="shared" ref="BO685" ca="1" si="13262">(BK685+BJ685*BK686)/BK686</f>
        <v>2.5</v>
      </c>
      <c r="BP685" s="114" t="s">
        <v>26</v>
      </c>
      <c r="BQ685" s="129">
        <f t="shared" ref="BQ685" ca="1" si="13263">IF(BN685&gt;BO685,BG685,BJ685)</f>
        <v>5</v>
      </c>
      <c r="BR685" s="57">
        <f t="shared" ref="BR685" ca="1" si="13264">IF(BN685&gt;BO685,BH685,BK685)</f>
        <v>1</v>
      </c>
      <c r="BS685" s="114" t="s">
        <v>27</v>
      </c>
      <c r="BT685" s="129">
        <f t="shared" ref="BT685" ca="1" si="13265">IF(BN685&lt;BO685,BG685,BJ685)</f>
        <v>2</v>
      </c>
      <c r="BU685" s="57">
        <f t="shared" ref="BU685" ca="1" si="13266">IF(BN685&lt;BO685,BH685,BK685)</f>
        <v>4</v>
      </c>
      <c r="BV685" s="27">
        <f t="shared" ref="BV685" ca="1" si="13267">IF(BN685&gt;BO685,BL685,BM685)</f>
        <v>41</v>
      </c>
      <c r="BW685" s="27">
        <f t="shared" ref="BW685" ca="1" si="13268">IF(BN685&lt;BO685,BL686,BM686)</f>
        <v>8</v>
      </c>
      <c r="BX685" s="58">
        <f t="shared" ca="1" si="13051"/>
        <v>328</v>
      </c>
      <c r="BY685" s="114" t="s">
        <v>26</v>
      </c>
      <c r="BZ685" s="114" t="str">
        <f t="shared" ref="BZ685" ca="1" si="13269">IF(BX685&lt;0,"-","")</f>
        <v/>
      </c>
      <c r="CA685" s="30">
        <f t="shared" ca="1" si="13053"/>
        <v>328</v>
      </c>
      <c r="CB685" s="24">
        <f t="shared" ca="1" si="13003"/>
        <v>41</v>
      </c>
      <c r="CD685" s="128">
        <f t="shared" ref="CD685" ca="1" si="13270">QUOTIENT(CB685,CB686)</f>
        <v>2</v>
      </c>
      <c r="CE685" s="57">
        <f t="shared" ref="CE685" ca="1" si="13271">MOD(CB685,CB686)</f>
        <v>1</v>
      </c>
      <c r="CF685" s="25"/>
      <c r="CG685"/>
      <c r="CH685" s="5"/>
      <c r="CK685" s="5"/>
    </row>
    <row r="686" spans="2:89" ht="32" customHeight="1" x14ac:dyDescent="0.55000000000000004">
      <c r="B686" s="61"/>
      <c r="C686" s="131"/>
      <c r="D686" s="114"/>
      <c r="E686" s="114"/>
      <c r="F686" s="59">
        <f t="shared" ca="1" si="13017"/>
        <v>8</v>
      </c>
      <c r="G686" s="114"/>
      <c r="H686" s="114"/>
      <c r="I686" s="59">
        <f t="shared" ca="1" si="13019"/>
        <v>8</v>
      </c>
      <c r="J686" s="26"/>
      <c r="K686" s="114"/>
      <c r="L686" s="27">
        <f t="shared" ca="1" si="13021"/>
        <v>20</v>
      </c>
      <c r="M686" s="118"/>
      <c r="N686" s="54"/>
      <c r="O686" s="118"/>
      <c r="P686" s="118"/>
      <c r="Q686" s="121"/>
      <c r="R686" s="114"/>
      <c r="S686" s="122"/>
      <c r="T686" s="114"/>
      <c r="U686" s="122"/>
      <c r="V686" s="114"/>
      <c r="W686" s="120"/>
      <c r="X686" s="56"/>
      <c r="Y686" s="121"/>
      <c r="Z686" s="114"/>
      <c r="AA686" s="122"/>
      <c r="AB686" s="114"/>
      <c r="AC686" s="122"/>
      <c r="AD686" s="114"/>
      <c r="AE686" s="27"/>
      <c r="AF686" s="114"/>
      <c r="AG686" t="s">
        <v>230</v>
      </c>
      <c r="AH686" t="s">
        <v>250</v>
      </c>
      <c r="AI686" s="1" t="str">
        <f t="shared" ref="AI686" ca="1" si="13272">IF(O685="","",O685)</f>
        <v/>
      </c>
      <c r="AK686" s="1"/>
      <c r="AM686" s="1"/>
      <c r="AO686" t="s">
        <v>230</v>
      </c>
      <c r="AP686" s="114"/>
      <c r="AQ686" t="str">
        <f t="shared" ca="1" si="12262"/>
        <v>\\(\\quad \\displaystyle  \\)</v>
      </c>
      <c r="AS686" s="114"/>
      <c r="AT686" s="114"/>
      <c r="AU686" s="114"/>
      <c r="AV686" s="114"/>
      <c r="AW686" s="114"/>
      <c r="AX686" s="114"/>
      <c r="AY686" s="114"/>
      <c r="AZ686" s="117"/>
      <c r="BG686" s="128"/>
      <c r="BH686" s="23">
        <f t="shared" ca="1" si="13007"/>
        <v>8</v>
      </c>
      <c r="BI686" s="120"/>
      <c r="BJ686" s="128"/>
      <c r="BK686" s="23">
        <f t="shared" ca="1" si="13186"/>
        <v>8</v>
      </c>
      <c r="BL686">
        <f t="shared" ref="BL686" ca="1" si="13273">BH686</f>
        <v>8</v>
      </c>
      <c r="BM686">
        <f t="shared" ref="BM686" ca="1" si="13274">BK686</f>
        <v>8</v>
      </c>
      <c r="BN686" s="114"/>
      <c r="BO686" s="114"/>
      <c r="BP686" s="114"/>
      <c r="BQ686" s="129"/>
      <c r="BR686" s="55">
        <f t="shared" ref="BR686" ca="1" si="13275">IF(BN685&gt;BO685,BH686,BK686)</f>
        <v>8</v>
      </c>
      <c r="BS686" s="114"/>
      <c r="BT686" s="129"/>
      <c r="BU686" s="55">
        <f t="shared" ref="BU686" ca="1" si="13276">IF(BN685&lt;BO685,BH686,BK686)</f>
        <v>8</v>
      </c>
      <c r="BV686" s="27">
        <f t="shared" ref="BV686" ca="1" si="13277">IF(BN685&gt;BO685,BL686,BM686)</f>
        <v>8</v>
      </c>
      <c r="BW686" s="27">
        <f t="shared" ref="BW686" ca="1" si="13278">IF(BN685&lt;BO685,BL685,BM685)</f>
        <v>20</v>
      </c>
      <c r="BX686" s="27">
        <f t="shared" ca="1" si="13051"/>
        <v>160</v>
      </c>
      <c r="BY686" s="114"/>
      <c r="BZ686" s="114"/>
      <c r="CA686">
        <f t="shared" ca="1" si="13053"/>
        <v>160</v>
      </c>
      <c r="CB686" s="25">
        <f t="shared" ca="1" si="13014"/>
        <v>20</v>
      </c>
      <c r="CD686" s="128"/>
      <c r="CE686" s="23">
        <f t="shared" ref="CE686" ca="1" si="13279">CB686</f>
        <v>20</v>
      </c>
      <c r="CF686" s="25"/>
      <c r="CG686"/>
      <c r="CH686" s="5"/>
      <c r="CK686" s="5"/>
    </row>
    <row r="687" spans="2:89" ht="32" customHeight="1" thickBot="1" x14ac:dyDescent="0.6">
      <c r="B687" s="61"/>
      <c r="C687" s="130" t="s">
        <v>221</v>
      </c>
      <c r="D687" s="114">
        <v>42</v>
      </c>
      <c r="E687" s="114">
        <f t="shared" ref="E687" ca="1" si="13280">BQ687</f>
        <v>6</v>
      </c>
      <c r="F687" s="60">
        <f t="shared" ca="1" si="13017"/>
        <v>4</v>
      </c>
      <c r="G687" s="114" t="s">
        <v>240</v>
      </c>
      <c r="H687" s="114">
        <f t="shared" ref="H687" ca="1" si="13281">BT687</f>
        <v>2</v>
      </c>
      <c r="I687" s="60">
        <f t="shared" ca="1" si="13019"/>
        <v>1</v>
      </c>
      <c r="J687" s="26"/>
      <c r="K687" s="114">
        <f t="shared" ref="K687" ca="1" si="13282">CD687</f>
        <v>3</v>
      </c>
      <c r="L687" s="58">
        <f t="shared" ca="1" si="13021"/>
        <v>9</v>
      </c>
      <c r="M687" s="118" t="str">
        <f t="shared" ca="1" si="12971"/>
        <v/>
      </c>
      <c r="N687" s="54"/>
      <c r="O687" s="118" t="str">
        <f t="shared" ref="O687" ca="1" si="13283">IF(L687=0,K687,"")</f>
        <v/>
      </c>
      <c r="P687" s="118" t="s">
        <v>250</v>
      </c>
      <c r="Q687" s="121">
        <f t="shared" ref="Q687" ca="1" si="13284">IF(E687="","",E687)</f>
        <v>6</v>
      </c>
      <c r="R687" s="114" t="s">
        <v>249</v>
      </c>
      <c r="S687" s="122">
        <f t="shared" ref="S687" ca="1" si="13285">F687</f>
        <v>4</v>
      </c>
      <c r="T687" s="114" t="s">
        <v>216</v>
      </c>
      <c r="U687" s="122">
        <f t="shared" ref="U687" ca="1" si="13286">F688</f>
        <v>5</v>
      </c>
      <c r="V687" s="114" t="s">
        <v>217</v>
      </c>
      <c r="W687" s="120" t="str">
        <f t="shared" ref="W687" si="13287">G687</f>
        <v>　÷　</v>
      </c>
      <c r="X687" s="56"/>
      <c r="Y687" s="121">
        <f t="shared" ref="Y687" ca="1" si="13288">IF(H687="","",H687)</f>
        <v>2</v>
      </c>
      <c r="Z687" s="114" t="s">
        <v>249</v>
      </c>
      <c r="AA687" s="122">
        <f t="shared" ref="AA687" ca="1" si="13289">I687</f>
        <v>1</v>
      </c>
      <c r="AB687" s="114" t="s">
        <v>216</v>
      </c>
      <c r="AC687" s="122">
        <f t="shared" ref="AC687" ca="1" si="13290">I688</f>
        <v>6</v>
      </c>
      <c r="AD687" s="114" t="s">
        <v>217</v>
      </c>
      <c r="AE687" s="27"/>
      <c r="AF687" s="114" t="s">
        <v>233</v>
      </c>
      <c r="AG687" t="s">
        <v>230</v>
      </c>
      <c r="AH687" t="s">
        <v>250</v>
      </c>
      <c r="AI687" s="1">
        <f t="shared" ref="AI687" ca="1" si="13291">IF(K687="","",K687)</f>
        <v>3</v>
      </c>
      <c r="AJ687" t="s">
        <v>249</v>
      </c>
      <c r="AK687" s="1">
        <f t="shared" ref="AK687" ca="1" si="13292">L687</f>
        <v>9</v>
      </c>
      <c r="AL687" t="s">
        <v>216</v>
      </c>
      <c r="AM687" s="1">
        <f t="shared" ref="AM687" ca="1" si="13293">L688</f>
        <v>65</v>
      </c>
      <c r="AN687" t="s">
        <v>217</v>
      </c>
      <c r="AO687" t="s">
        <v>230</v>
      </c>
      <c r="AP687" s="114" t="str">
        <f t="shared" ca="1" si="11829"/>
        <v>\\(\\quad \\displaystyle 6\\frac{4}{5}　÷　2\\frac{1}{6}　=　 \\)</v>
      </c>
      <c r="AQ687" t="str">
        <f t="shared" ca="1" si="12262"/>
        <v>\\(\\quad \\displaystyle 3\\frac{9}{65} \\)</v>
      </c>
      <c r="AS687" s="114" t="str">
        <f t="shared" ref="AS687" ca="1" si="13294">AP687</f>
        <v>\\(\\quad \\displaystyle 6\\frac{4}{5}　÷　2\\frac{1}{6}　=　 \\)</v>
      </c>
      <c r="AT687" s="114" t="str">
        <f t="shared" ref="AT687" ca="1" si="13295">IF(O687="",AQ687,AQ688)</f>
        <v>\\(\\quad \\displaystyle 3\\frac{9}{65} \\)</v>
      </c>
      <c r="AU687" s="114" t="s">
        <v>60</v>
      </c>
      <c r="AV687" s="115" t="s">
        <v>222</v>
      </c>
      <c r="AW687" s="115" t="str">
        <f t="shared" ref="AW687" ca="1" si="13296">AS687</f>
        <v>\\(\\quad \\displaystyle 6\\frac{4}{5}　÷　2\\frac{1}{6}　=　 \\)</v>
      </c>
      <c r="AX687" s="115" t="str">
        <f t="shared" ref="AX687" ca="1" si="13297">AT687</f>
        <v>\\(\\quad \\displaystyle 3\\frac{9}{65} \\)</v>
      </c>
      <c r="AY687" s="115" t="s">
        <v>62</v>
      </c>
      <c r="AZ687" s="116" t="str">
        <f t="shared" ref="AZ687" ca="1" si="13298">"INSERT INTO "&amp;AU687&amp;"(tangen,question,answer,editor,date,count) VALUES('"&amp;AV687&amp;"','"&amp;AW687&amp;"','"&amp;AX687&amp;"','"&amp;AY687&amp;"',NOW(),0);"</f>
        <v>INSERT INTO math(tangen,question,answer,editor,date,count) VALUES('m3900','\\(\\quad \\displaystyle 6\\frac{4}{5}　÷　2\\frac{1}{6}　=　 \\)','\\(\\quad \\displaystyle 3\\frac{9}{65} \\)','harazono',NOW(),0);</v>
      </c>
      <c r="BG687" s="128">
        <f t="shared" ca="1" si="12988"/>
        <v>6</v>
      </c>
      <c r="BH687" s="22">
        <f t="shared" ref="BH687" ca="1" si="13299">RANDBETWEEN(1,BH688-1)</f>
        <v>4</v>
      </c>
      <c r="BI687" s="120" t="s">
        <v>22</v>
      </c>
      <c r="BJ687" s="128">
        <f t="shared" ref="BJ687" ca="1" si="13300">RANDBETWEEN(1,BG687-1)</f>
        <v>2</v>
      </c>
      <c r="BK687" s="22">
        <f t="shared" ref="BK687" ca="1" si="13301">RANDBETWEEN(1,BK688-1)</f>
        <v>1</v>
      </c>
      <c r="BL687">
        <f t="shared" ref="BL687" ca="1" si="13302">(BH687+BG687*BH688)</f>
        <v>34</v>
      </c>
      <c r="BM687">
        <f t="shared" ref="BM687" ca="1" si="13303">BK687+BJ687*BK688</f>
        <v>13</v>
      </c>
      <c r="BN687" s="114">
        <f t="shared" ref="BN687" ca="1" si="13304">(BH687+BG687*BH688)/BH688</f>
        <v>6.8</v>
      </c>
      <c r="BO687" s="114">
        <f t="shared" ref="BO687" ca="1" si="13305">(BK687+BJ687*BK688)/BK688</f>
        <v>2.1666666666666665</v>
      </c>
      <c r="BP687" s="114" t="s">
        <v>26</v>
      </c>
      <c r="BQ687" s="129">
        <f t="shared" ref="BQ687" ca="1" si="13306">IF(BN687&gt;BO687,BG687,BJ687)</f>
        <v>6</v>
      </c>
      <c r="BR687" s="57">
        <f t="shared" ref="BR687" ca="1" si="13307">IF(BN687&gt;BO687,BH687,BK687)</f>
        <v>4</v>
      </c>
      <c r="BS687" s="114" t="s">
        <v>27</v>
      </c>
      <c r="BT687" s="129">
        <f t="shared" ref="BT687" ca="1" si="13308">IF(BN687&lt;BO687,BG687,BJ687)</f>
        <v>2</v>
      </c>
      <c r="BU687" s="57">
        <f t="shared" ref="BU687" ca="1" si="13309">IF(BN687&lt;BO687,BH687,BK687)</f>
        <v>1</v>
      </c>
      <c r="BV687" s="27">
        <f t="shared" ref="BV687" ca="1" si="13310">IF(BN687&gt;BO687,BL687,BM687)</f>
        <v>34</v>
      </c>
      <c r="BW687" s="27">
        <f t="shared" ref="BW687" ca="1" si="13311">IF(BN687&lt;BO687,BL688,BM688)</f>
        <v>6</v>
      </c>
      <c r="BX687" s="58">
        <f t="shared" ca="1" si="13051"/>
        <v>204</v>
      </c>
      <c r="BY687" s="114" t="s">
        <v>26</v>
      </c>
      <c r="BZ687" s="114" t="str">
        <f t="shared" ref="BZ687" ca="1" si="13312">IF(BX687&lt;0,"-","")</f>
        <v/>
      </c>
      <c r="CA687" s="30">
        <f t="shared" ca="1" si="13053"/>
        <v>204</v>
      </c>
      <c r="CB687" s="24">
        <f t="shared" ca="1" si="13003"/>
        <v>204</v>
      </c>
      <c r="CD687" s="128">
        <f t="shared" ref="CD687" ca="1" si="13313">QUOTIENT(CB687,CB688)</f>
        <v>3</v>
      </c>
      <c r="CE687" s="57">
        <f t="shared" ref="CE687" ca="1" si="13314">MOD(CB687,CB688)</f>
        <v>9</v>
      </c>
      <c r="CF687" s="25"/>
      <c r="CG687"/>
      <c r="CH687" s="5"/>
      <c r="CK687" s="5"/>
    </row>
    <row r="688" spans="2:89" ht="32" customHeight="1" x14ac:dyDescent="0.55000000000000004">
      <c r="B688" s="61"/>
      <c r="C688" s="131"/>
      <c r="D688" s="114"/>
      <c r="E688" s="114"/>
      <c r="F688" s="59">
        <f t="shared" ca="1" si="13017"/>
        <v>5</v>
      </c>
      <c r="G688" s="114"/>
      <c r="H688" s="114"/>
      <c r="I688" s="59">
        <f t="shared" ca="1" si="13019"/>
        <v>6</v>
      </c>
      <c r="J688" s="26"/>
      <c r="K688" s="114"/>
      <c r="L688" s="27">
        <f t="shared" ca="1" si="13021"/>
        <v>65</v>
      </c>
      <c r="M688" s="118"/>
      <c r="N688" s="54"/>
      <c r="O688" s="118"/>
      <c r="P688" s="118"/>
      <c r="Q688" s="121"/>
      <c r="R688" s="114"/>
      <c r="S688" s="122"/>
      <c r="T688" s="114"/>
      <c r="U688" s="122"/>
      <c r="V688" s="114"/>
      <c r="W688" s="120"/>
      <c r="X688" s="56"/>
      <c r="Y688" s="121"/>
      <c r="Z688" s="114"/>
      <c r="AA688" s="122"/>
      <c r="AB688" s="114"/>
      <c r="AC688" s="122"/>
      <c r="AD688" s="114"/>
      <c r="AE688" s="27"/>
      <c r="AF688" s="114"/>
      <c r="AG688" t="s">
        <v>230</v>
      </c>
      <c r="AH688" t="s">
        <v>250</v>
      </c>
      <c r="AI688" s="1" t="str">
        <f t="shared" ref="AI688" ca="1" si="13315">IF(O687="","",O687)</f>
        <v/>
      </c>
      <c r="AK688" s="1"/>
      <c r="AM688" s="1"/>
      <c r="AO688" t="s">
        <v>230</v>
      </c>
      <c r="AP688" s="114"/>
      <c r="AQ688" t="str">
        <f t="shared" ca="1" si="12262"/>
        <v>\\(\\quad \\displaystyle  \\)</v>
      </c>
      <c r="AS688" s="114"/>
      <c r="AT688" s="114"/>
      <c r="AU688" s="114"/>
      <c r="AV688" s="114"/>
      <c r="AW688" s="114"/>
      <c r="AX688" s="114"/>
      <c r="AY688" s="114"/>
      <c r="AZ688" s="117"/>
      <c r="BG688" s="128"/>
      <c r="BH688" s="23">
        <f t="shared" ca="1" si="13007"/>
        <v>5</v>
      </c>
      <c r="BI688" s="120"/>
      <c r="BJ688" s="128"/>
      <c r="BK688" s="23">
        <f t="shared" ca="1" si="13186"/>
        <v>6</v>
      </c>
      <c r="BL688">
        <f t="shared" ref="BL688" ca="1" si="13316">BH688</f>
        <v>5</v>
      </c>
      <c r="BM688">
        <f t="shared" ref="BM688" ca="1" si="13317">BK688</f>
        <v>6</v>
      </c>
      <c r="BN688" s="114"/>
      <c r="BO688" s="114"/>
      <c r="BP688" s="114"/>
      <c r="BQ688" s="129"/>
      <c r="BR688" s="55">
        <f t="shared" ref="BR688" ca="1" si="13318">IF(BN687&gt;BO687,BH688,BK688)</f>
        <v>5</v>
      </c>
      <c r="BS688" s="114"/>
      <c r="BT688" s="129"/>
      <c r="BU688" s="55">
        <f t="shared" ref="BU688" ca="1" si="13319">IF(BN687&lt;BO687,BH688,BK688)</f>
        <v>6</v>
      </c>
      <c r="BV688" s="27">
        <f t="shared" ref="BV688" ca="1" si="13320">IF(BN687&gt;BO687,BL688,BM688)</f>
        <v>5</v>
      </c>
      <c r="BW688" s="27">
        <f t="shared" ref="BW688" ca="1" si="13321">IF(BN687&lt;BO687,BL687,BM687)</f>
        <v>13</v>
      </c>
      <c r="BX688" s="27">
        <f t="shared" ca="1" si="13051"/>
        <v>65</v>
      </c>
      <c r="BY688" s="114"/>
      <c r="BZ688" s="114"/>
      <c r="CA688">
        <f t="shared" ca="1" si="13053"/>
        <v>65</v>
      </c>
      <c r="CB688" s="25">
        <f t="shared" ca="1" si="13014"/>
        <v>65</v>
      </c>
      <c r="CD688" s="128"/>
      <c r="CE688" s="23">
        <f t="shared" ref="CE688" ca="1" si="13322">CB688</f>
        <v>65</v>
      </c>
      <c r="CF688" s="25"/>
      <c r="CG688"/>
      <c r="CH688" s="5"/>
      <c r="CK688" s="5"/>
    </row>
    <row r="689" spans="2:89" ht="32" customHeight="1" thickBot="1" x14ac:dyDescent="0.6">
      <c r="B689" s="61"/>
      <c r="C689" s="130" t="s">
        <v>221</v>
      </c>
      <c r="D689" s="114">
        <v>43</v>
      </c>
      <c r="E689" s="114">
        <f t="shared" ref="E689" ca="1" si="13323">BQ689</f>
        <v>2</v>
      </c>
      <c r="F689" s="60">
        <f t="shared" ca="1" si="13017"/>
        <v>3</v>
      </c>
      <c r="G689" s="114" t="s">
        <v>240</v>
      </c>
      <c r="H689" s="114">
        <f t="shared" ref="H689" ca="1" si="13324">BT689</f>
        <v>1</v>
      </c>
      <c r="I689" s="60">
        <f t="shared" ca="1" si="13019"/>
        <v>4</v>
      </c>
      <c r="J689" s="26"/>
      <c r="K689" s="114">
        <f t="shared" ref="K689" ca="1" si="13325">CD689</f>
        <v>1</v>
      </c>
      <c r="L689" s="58">
        <f t="shared" ca="1" si="13021"/>
        <v>13</v>
      </c>
      <c r="M689" s="118" t="str">
        <f t="shared" ca="1" si="12971"/>
        <v/>
      </c>
      <c r="N689" s="54"/>
      <c r="O689" s="118" t="str">
        <f t="shared" ref="O689" ca="1" si="13326">IF(L689=0,K689,"")</f>
        <v/>
      </c>
      <c r="P689" s="118" t="s">
        <v>250</v>
      </c>
      <c r="Q689" s="121">
        <f t="shared" ref="Q689" ca="1" si="13327">IF(E689="","",E689)</f>
        <v>2</v>
      </c>
      <c r="R689" s="114" t="s">
        <v>249</v>
      </c>
      <c r="S689" s="122">
        <f t="shared" ref="S689" ca="1" si="13328">F689</f>
        <v>3</v>
      </c>
      <c r="T689" s="114" t="s">
        <v>216</v>
      </c>
      <c r="U689" s="122">
        <f t="shared" ref="U689" ca="1" si="13329">F690</f>
        <v>4</v>
      </c>
      <c r="V689" s="114" t="s">
        <v>217</v>
      </c>
      <c r="W689" s="120" t="str">
        <f t="shared" ref="W689" si="13330">G689</f>
        <v>　÷　</v>
      </c>
      <c r="X689" s="56"/>
      <c r="Y689" s="121">
        <f t="shared" ref="Y689" ca="1" si="13331">IF(H689="","",H689)</f>
        <v>1</v>
      </c>
      <c r="Z689" s="114" t="s">
        <v>249</v>
      </c>
      <c r="AA689" s="122">
        <f t="shared" ref="AA689" ca="1" si="13332">I689</f>
        <v>4</v>
      </c>
      <c r="AB689" s="114" t="s">
        <v>216</v>
      </c>
      <c r="AC689" s="122">
        <f t="shared" ref="AC689" ca="1" si="13333">I690</f>
        <v>6</v>
      </c>
      <c r="AD689" s="114" t="s">
        <v>217</v>
      </c>
      <c r="AE689" s="27"/>
      <c r="AF689" s="114" t="s">
        <v>233</v>
      </c>
      <c r="AG689" t="s">
        <v>230</v>
      </c>
      <c r="AH689" t="s">
        <v>250</v>
      </c>
      <c r="AI689" s="1">
        <f t="shared" ref="AI689" ca="1" si="13334">IF(K689="","",K689)</f>
        <v>1</v>
      </c>
      <c r="AJ689" t="s">
        <v>249</v>
      </c>
      <c r="AK689" s="1">
        <f t="shared" ref="AK689" ca="1" si="13335">L689</f>
        <v>13</v>
      </c>
      <c r="AL689" t="s">
        <v>216</v>
      </c>
      <c r="AM689" s="1">
        <f t="shared" ref="AM689" ca="1" si="13336">L690</f>
        <v>20</v>
      </c>
      <c r="AN689" t="s">
        <v>217</v>
      </c>
      <c r="AO689" t="s">
        <v>230</v>
      </c>
      <c r="AP689" s="114" t="str">
        <f t="shared" ref="AP689:AP701" ca="1" si="13337">P689&amp;Q689&amp;R689&amp;S689&amp;T689&amp;U689&amp;V689&amp;W689&amp;X689&amp;Y689&amp;Z689&amp;AA689&amp;AB689&amp;AC689&amp;AD689&amp;AE689&amp;AF689&amp;AG689</f>
        <v>\\(\\quad \\displaystyle 2\\frac{3}{4}　÷　1\\frac{4}{6}　=　 \\)</v>
      </c>
      <c r="AQ689" t="str">
        <f t="shared" ca="1" si="12262"/>
        <v>\\(\\quad \\displaystyle 1\\frac{13}{20} \\)</v>
      </c>
      <c r="AS689" s="114" t="str">
        <f t="shared" ref="AS689" ca="1" si="13338">AP689</f>
        <v>\\(\\quad \\displaystyle 2\\frac{3}{4}　÷　1\\frac{4}{6}　=　 \\)</v>
      </c>
      <c r="AT689" s="114" t="str">
        <f t="shared" ref="AT689" ca="1" si="13339">IF(O689="",AQ689,AQ690)</f>
        <v>\\(\\quad \\displaystyle 1\\frac{13}{20} \\)</v>
      </c>
      <c r="AU689" s="114" t="s">
        <v>60</v>
      </c>
      <c r="AV689" s="115" t="s">
        <v>222</v>
      </c>
      <c r="AW689" s="115" t="str">
        <f t="shared" ref="AW689" ca="1" si="13340">AS689</f>
        <v>\\(\\quad \\displaystyle 2\\frac{3}{4}　÷　1\\frac{4}{6}　=　 \\)</v>
      </c>
      <c r="AX689" s="115" t="str">
        <f t="shared" ref="AX689" ca="1" si="13341">AT689</f>
        <v>\\(\\quad \\displaystyle 1\\frac{13}{20} \\)</v>
      </c>
      <c r="AY689" s="115" t="s">
        <v>62</v>
      </c>
      <c r="AZ689" s="116" t="str">
        <f t="shared" ref="AZ689" ca="1" si="13342">"INSERT INTO "&amp;AU689&amp;"(tangen,question,answer,editor,date,count) VALUES('"&amp;AV689&amp;"','"&amp;AW689&amp;"','"&amp;AX689&amp;"','"&amp;AY689&amp;"',NOW(),0);"</f>
        <v>INSERT INTO math(tangen,question,answer,editor,date,count) VALUES('m3900','\\(\\quad \\displaystyle 2\\frac{3}{4}　÷　1\\frac{4}{6}　=　 \\)','\\(\\quad \\displaystyle 1\\frac{13}{20} \\)','harazono',NOW(),0);</v>
      </c>
      <c r="BG689" s="128">
        <f t="shared" ca="1" si="12988"/>
        <v>2</v>
      </c>
      <c r="BH689" s="22">
        <f t="shared" ref="BH689" ca="1" si="13343">RANDBETWEEN(1,BH690-1)</f>
        <v>3</v>
      </c>
      <c r="BI689" s="120" t="s">
        <v>22</v>
      </c>
      <c r="BJ689" s="128">
        <f t="shared" ref="BJ689" ca="1" si="13344">RANDBETWEEN(1,BG689-1)</f>
        <v>1</v>
      </c>
      <c r="BK689" s="22">
        <f t="shared" ref="BK689" ca="1" si="13345">RANDBETWEEN(1,BK690-1)</f>
        <v>4</v>
      </c>
      <c r="BL689">
        <f t="shared" ref="BL689" ca="1" si="13346">(BH689+BG689*BH690)</f>
        <v>11</v>
      </c>
      <c r="BM689">
        <f t="shared" ref="BM689" ca="1" si="13347">BK689+BJ689*BK690</f>
        <v>10</v>
      </c>
      <c r="BN689" s="114">
        <f t="shared" ref="BN689" ca="1" si="13348">(BH689+BG689*BH690)/BH690</f>
        <v>2.75</v>
      </c>
      <c r="BO689" s="114">
        <f t="shared" ref="BO689" ca="1" si="13349">(BK689+BJ689*BK690)/BK690</f>
        <v>1.6666666666666667</v>
      </c>
      <c r="BP689" s="114" t="s">
        <v>26</v>
      </c>
      <c r="BQ689" s="129">
        <f t="shared" ref="BQ689" ca="1" si="13350">IF(BN689&gt;BO689,BG689,BJ689)</f>
        <v>2</v>
      </c>
      <c r="BR689" s="57">
        <f t="shared" ref="BR689" ca="1" si="13351">IF(BN689&gt;BO689,BH689,BK689)</f>
        <v>3</v>
      </c>
      <c r="BS689" s="114" t="s">
        <v>27</v>
      </c>
      <c r="BT689" s="129">
        <f t="shared" ref="BT689" ca="1" si="13352">IF(BN689&lt;BO689,BG689,BJ689)</f>
        <v>1</v>
      </c>
      <c r="BU689" s="57">
        <f t="shared" ref="BU689" ca="1" si="13353">IF(BN689&lt;BO689,BH689,BK689)</f>
        <v>4</v>
      </c>
      <c r="BV689" s="27">
        <f t="shared" ref="BV689" ca="1" si="13354">IF(BN689&gt;BO689,BL689,BM689)</f>
        <v>11</v>
      </c>
      <c r="BW689" s="27">
        <f t="shared" ref="BW689" ca="1" si="13355">IF(BN689&lt;BO689,BL690,BM690)</f>
        <v>6</v>
      </c>
      <c r="BX689" s="58">
        <f t="shared" ca="1" si="13051"/>
        <v>66</v>
      </c>
      <c r="BY689" s="114" t="s">
        <v>26</v>
      </c>
      <c r="BZ689" s="114" t="str">
        <f t="shared" ref="BZ689" ca="1" si="13356">IF(BX689&lt;0,"-","")</f>
        <v/>
      </c>
      <c r="CA689" s="30">
        <f t="shared" ca="1" si="13053"/>
        <v>66</v>
      </c>
      <c r="CB689" s="24">
        <f t="shared" ca="1" si="13003"/>
        <v>33</v>
      </c>
      <c r="CD689" s="128">
        <f t="shared" ref="CD689" ca="1" si="13357">QUOTIENT(CB689,CB690)</f>
        <v>1</v>
      </c>
      <c r="CE689" s="57">
        <f t="shared" ref="CE689" ca="1" si="13358">MOD(CB689,CB690)</f>
        <v>13</v>
      </c>
      <c r="CF689" s="25"/>
      <c r="CG689"/>
      <c r="CH689" s="5"/>
      <c r="CK689" s="5"/>
    </row>
    <row r="690" spans="2:89" ht="32" customHeight="1" x14ac:dyDescent="0.55000000000000004">
      <c r="B690" s="61"/>
      <c r="C690" s="131"/>
      <c r="D690" s="114"/>
      <c r="E690" s="114"/>
      <c r="F690" s="59">
        <f t="shared" ca="1" si="13017"/>
        <v>4</v>
      </c>
      <c r="G690" s="114"/>
      <c r="H690" s="114"/>
      <c r="I690" s="59">
        <f t="shared" ca="1" si="13019"/>
        <v>6</v>
      </c>
      <c r="J690" s="26"/>
      <c r="K690" s="114"/>
      <c r="L690" s="27">
        <f t="shared" ca="1" si="13021"/>
        <v>20</v>
      </c>
      <c r="M690" s="118"/>
      <c r="N690" s="54"/>
      <c r="O690" s="118"/>
      <c r="P690" s="118"/>
      <c r="Q690" s="121"/>
      <c r="R690" s="114"/>
      <c r="S690" s="122"/>
      <c r="T690" s="114"/>
      <c r="U690" s="122"/>
      <c r="V690" s="114"/>
      <c r="W690" s="120"/>
      <c r="X690" s="56"/>
      <c r="Y690" s="121"/>
      <c r="Z690" s="114"/>
      <c r="AA690" s="122"/>
      <c r="AB690" s="114"/>
      <c r="AC690" s="122"/>
      <c r="AD690" s="114"/>
      <c r="AE690" s="27"/>
      <c r="AF690" s="114"/>
      <c r="AG690" t="s">
        <v>230</v>
      </c>
      <c r="AH690" t="s">
        <v>250</v>
      </c>
      <c r="AI690" s="1" t="str">
        <f t="shared" ref="AI690" ca="1" si="13359">IF(O689="","",O689)</f>
        <v/>
      </c>
      <c r="AK690" s="1"/>
      <c r="AM690" s="1"/>
      <c r="AO690" t="s">
        <v>230</v>
      </c>
      <c r="AP690" s="114"/>
      <c r="AQ690" t="str">
        <f t="shared" ca="1" si="12262"/>
        <v>\\(\\quad \\displaystyle  \\)</v>
      </c>
      <c r="AS690" s="114"/>
      <c r="AT690" s="114"/>
      <c r="AU690" s="114"/>
      <c r="AV690" s="114"/>
      <c r="AW690" s="114"/>
      <c r="AX690" s="114"/>
      <c r="AY690" s="114"/>
      <c r="AZ690" s="117"/>
      <c r="BG690" s="128"/>
      <c r="BH690" s="23">
        <f t="shared" ca="1" si="13007"/>
        <v>4</v>
      </c>
      <c r="BI690" s="120"/>
      <c r="BJ690" s="128"/>
      <c r="BK690" s="23">
        <f t="shared" ca="1" si="13186"/>
        <v>6</v>
      </c>
      <c r="BL690">
        <f t="shared" ref="BL690" ca="1" si="13360">BH690</f>
        <v>4</v>
      </c>
      <c r="BM690">
        <f t="shared" ref="BM690" ca="1" si="13361">BK690</f>
        <v>6</v>
      </c>
      <c r="BN690" s="114"/>
      <c r="BO690" s="114"/>
      <c r="BP690" s="114"/>
      <c r="BQ690" s="129"/>
      <c r="BR690" s="55">
        <f t="shared" ref="BR690" ca="1" si="13362">IF(BN689&gt;BO689,BH690,BK690)</f>
        <v>4</v>
      </c>
      <c r="BS690" s="114"/>
      <c r="BT690" s="129"/>
      <c r="BU690" s="55">
        <f t="shared" ref="BU690" ca="1" si="13363">IF(BN689&lt;BO689,BH690,BK690)</f>
        <v>6</v>
      </c>
      <c r="BV690" s="27">
        <f t="shared" ref="BV690" ca="1" si="13364">IF(BN689&gt;BO689,BL690,BM690)</f>
        <v>4</v>
      </c>
      <c r="BW690" s="27">
        <f t="shared" ref="BW690" ca="1" si="13365">IF(BN689&lt;BO689,BL689,BM689)</f>
        <v>10</v>
      </c>
      <c r="BX690" s="27">
        <f t="shared" ca="1" si="13051"/>
        <v>40</v>
      </c>
      <c r="BY690" s="114"/>
      <c r="BZ690" s="114"/>
      <c r="CA690">
        <f t="shared" ca="1" si="13053"/>
        <v>40</v>
      </c>
      <c r="CB690" s="25">
        <f t="shared" ca="1" si="13014"/>
        <v>20</v>
      </c>
      <c r="CD690" s="128"/>
      <c r="CE690" s="23">
        <f t="shared" ref="CE690" ca="1" si="13366">CB690</f>
        <v>20</v>
      </c>
      <c r="CF690" s="25"/>
      <c r="CG690"/>
      <c r="CH690" s="5"/>
      <c r="CK690" s="5"/>
    </row>
    <row r="691" spans="2:89" ht="32" customHeight="1" thickBot="1" x14ac:dyDescent="0.6">
      <c r="B691" s="61"/>
      <c r="C691" s="130" t="s">
        <v>221</v>
      </c>
      <c r="D691" s="114">
        <v>44</v>
      </c>
      <c r="E691" s="114">
        <f t="shared" ref="E691" ca="1" si="13367">BQ691</f>
        <v>2</v>
      </c>
      <c r="F691" s="60">
        <f t="shared" ca="1" si="13017"/>
        <v>6</v>
      </c>
      <c r="G691" s="114" t="s">
        <v>240</v>
      </c>
      <c r="H691" s="114">
        <f t="shared" ref="H691" ca="1" si="13368">BT691</f>
        <v>1</v>
      </c>
      <c r="I691" s="60">
        <f t="shared" ca="1" si="13019"/>
        <v>1</v>
      </c>
      <c r="J691" s="26"/>
      <c r="K691" s="114">
        <f t="shared" ref="K691" ca="1" si="13369">CD691</f>
        <v>2</v>
      </c>
      <c r="L691" s="58">
        <f t="shared" ca="1" si="13021"/>
        <v>1</v>
      </c>
      <c r="M691" s="118" t="str">
        <f t="shared" ca="1" si="12971"/>
        <v/>
      </c>
      <c r="N691" s="54"/>
      <c r="O691" s="118" t="str">
        <f t="shared" ref="O691" ca="1" si="13370">IF(L691=0,K691,"")</f>
        <v/>
      </c>
      <c r="P691" s="118" t="s">
        <v>250</v>
      </c>
      <c r="Q691" s="121">
        <f t="shared" ref="Q691" ca="1" si="13371">IF(E691="","",E691)</f>
        <v>2</v>
      </c>
      <c r="R691" s="114" t="s">
        <v>249</v>
      </c>
      <c r="S691" s="122">
        <f t="shared" ref="S691" ca="1" si="13372">F691</f>
        <v>6</v>
      </c>
      <c r="T691" s="114" t="s">
        <v>216</v>
      </c>
      <c r="U691" s="122">
        <f t="shared" ref="U691" ca="1" si="13373">F692</f>
        <v>10</v>
      </c>
      <c r="V691" s="114" t="s">
        <v>217</v>
      </c>
      <c r="W691" s="120" t="str">
        <f t="shared" ref="W691" si="13374">G691</f>
        <v>　÷　</v>
      </c>
      <c r="X691" s="56"/>
      <c r="Y691" s="121">
        <f t="shared" ref="Y691" ca="1" si="13375">IF(H691="","",H691)</f>
        <v>1</v>
      </c>
      <c r="Z691" s="114" t="s">
        <v>249</v>
      </c>
      <c r="AA691" s="122">
        <f t="shared" ref="AA691" ca="1" si="13376">I691</f>
        <v>1</v>
      </c>
      <c r="AB691" s="114" t="s">
        <v>216</v>
      </c>
      <c r="AC691" s="122">
        <f t="shared" ref="AC691" ca="1" si="13377">I692</f>
        <v>5</v>
      </c>
      <c r="AD691" s="114" t="s">
        <v>217</v>
      </c>
      <c r="AE691" s="27"/>
      <c r="AF691" s="114" t="s">
        <v>233</v>
      </c>
      <c r="AG691" t="s">
        <v>230</v>
      </c>
      <c r="AH691" t="s">
        <v>250</v>
      </c>
      <c r="AI691" s="1">
        <f t="shared" ref="AI691" ca="1" si="13378">IF(K691="","",K691)</f>
        <v>2</v>
      </c>
      <c r="AJ691" t="s">
        <v>249</v>
      </c>
      <c r="AK691" s="1">
        <f t="shared" ref="AK691" ca="1" si="13379">L691</f>
        <v>1</v>
      </c>
      <c r="AL691" t="s">
        <v>216</v>
      </c>
      <c r="AM691" s="1">
        <f t="shared" ref="AM691" ca="1" si="13380">L692</f>
        <v>6</v>
      </c>
      <c r="AN691" t="s">
        <v>217</v>
      </c>
      <c r="AO691" t="s">
        <v>230</v>
      </c>
      <c r="AP691" s="114" t="str">
        <f t="shared" ca="1" si="13337"/>
        <v>\\(\\quad \\displaystyle 2\\frac{6}{10}　÷　1\\frac{1}{5}　=　 \\)</v>
      </c>
      <c r="AQ691" t="str">
        <f t="shared" ca="1" si="12262"/>
        <v>\\(\\quad \\displaystyle 2\\frac{1}{6} \\)</v>
      </c>
      <c r="AS691" s="114" t="str">
        <f t="shared" ref="AS691" ca="1" si="13381">AP691</f>
        <v>\\(\\quad \\displaystyle 2\\frac{6}{10}　÷　1\\frac{1}{5}　=　 \\)</v>
      </c>
      <c r="AT691" s="114" t="str">
        <f t="shared" ref="AT691" ca="1" si="13382">IF(O691="",AQ691,AQ692)</f>
        <v>\\(\\quad \\displaystyle 2\\frac{1}{6} \\)</v>
      </c>
      <c r="AU691" s="114" t="s">
        <v>60</v>
      </c>
      <c r="AV691" s="115" t="s">
        <v>222</v>
      </c>
      <c r="AW691" s="115" t="str">
        <f t="shared" ref="AW691" ca="1" si="13383">AS691</f>
        <v>\\(\\quad \\displaystyle 2\\frac{6}{10}　÷　1\\frac{1}{5}　=　 \\)</v>
      </c>
      <c r="AX691" s="115" t="str">
        <f t="shared" ref="AX691" ca="1" si="13384">AT691</f>
        <v>\\(\\quad \\displaystyle 2\\frac{1}{6} \\)</v>
      </c>
      <c r="AY691" s="115" t="s">
        <v>62</v>
      </c>
      <c r="AZ691" s="116" t="str">
        <f t="shared" ref="AZ691" ca="1" si="13385">"INSERT INTO "&amp;AU691&amp;"(tangen,question,answer,editor,date,count) VALUES('"&amp;AV691&amp;"','"&amp;AW691&amp;"','"&amp;AX691&amp;"','"&amp;AY691&amp;"',NOW(),0);"</f>
        <v>INSERT INTO math(tangen,question,answer,editor,date,count) VALUES('m3900','\\(\\quad \\displaystyle 2\\frac{6}{10}　÷　1\\frac{1}{5}　=　 \\)','\\(\\quad \\displaystyle 2\\frac{1}{6} \\)','harazono',NOW(),0);</v>
      </c>
      <c r="BG691" s="128">
        <f t="shared" ca="1" si="12988"/>
        <v>2</v>
      </c>
      <c r="BH691" s="22">
        <f t="shared" ref="BH691" ca="1" si="13386">RANDBETWEEN(1,BH692-1)</f>
        <v>6</v>
      </c>
      <c r="BI691" s="120" t="s">
        <v>22</v>
      </c>
      <c r="BJ691" s="128">
        <f t="shared" ref="BJ691" ca="1" si="13387">RANDBETWEEN(1,BG691-1)</f>
        <v>1</v>
      </c>
      <c r="BK691" s="22">
        <f t="shared" ref="BK691" ca="1" si="13388">RANDBETWEEN(1,BK692-1)</f>
        <v>1</v>
      </c>
      <c r="BL691">
        <f t="shared" ref="BL691" ca="1" si="13389">(BH691+BG691*BH692)</f>
        <v>26</v>
      </c>
      <c r="BM691">
        <f t="shared" ref="BM691" ca="1" si="13390">BK691+BJ691*BK692</f>
        <v>6</v>
      </c>
      <c r="BN691" s="114">
        <f t="shared" ref="BN691" ca="1" si="13391">(BH691+BG691*BH692)/BH692</f>
        <v>2.6</v>
      </c>
      <c r="BO691" s="114">
        <f t="shared" ref="BO691" ca="1" si="13392">(BK691+BJ691*BK692)/BK692</f>
        <v>1.2</v>
      </c>
      <c r="BP691" s="114" t="s">
        <v>26</v>
      </c>
      <c r="BQ691" s="129">
        <f t="shared" ref="BQ691" ca="1" si="13393">IF(BN691&gt;BO691,BG691,BJ691)</f>
        <v>2</v>
      </c>
      <c r="BR691" s="57">
        <f t="shared" ref="BR691" ca="1" si="13394">IF(BN691&gt;BO691,BH691,BK691)</f>
        <v>6</v>
      </c>
      <c r="BS691" s="114" t="s">
        <v>27</v>
      </c>
      <c r="BT691" s="129">
        <f t="shared" ref="BT691" ca="1" si="13395">IF(BN691&lt;BO691,BG691,BJ691)</f>
        <v>1</v>
      </c>
      <c r="BU691" s="57">
        <f t="shared" ref="BU691" ca="1" si="13396">IF(BN691&lt;BO691,BH691,BK691)</f>
        <v>1</v>
      </c>
      <c r="BV691" s="27">
        <f t="shared" ref="BV691" ca="1" si="13397">IF(BN691&gt;BO691,BL691,BM691)</f>
        <v>26</v>
      </c>
      <c r="BW691" s="27">
        <f t="shared" ref="BW691" ca="1" si="13398">IF(BN691&lt;BO691,BL692,BM692)</f>
        <v>5</v>
      </c>
      <c r="BX691" s="58">
        <f t="shared" ca="1" si="13051"/>
        <v>130</v>
      </c>
      <c r="BY691" s="114" t="s">
        <v>26</v>
      </c>
      <c r="BZ691" s="114" t="str">
        <f t="shared" ref="BZ691" ca="1" si="13399">IF(BX691&lt;0,"-","")</f>
        <v/>
      </c>
      <c r="CA691" s="30">
        <f t="shared" ca="1" si="13053"/>
        <v>130</v>
      </c>
      <c r="CB691" s="24">
        <f t="shared" ca="1" si="13003"/>
        <v>13</v>
      </c>
      <c r="CD691" s="128">
        <f t="shared" ref="CD691" ca="1" si="13400">QUOTIENT(CB691,CB692)</f>
        <v>2</v>
      </c>
      <c r="CE691" s="57">
        <f t="shared" ref="CE691" ca="1" si="13401">MOD(CB691,CB692)</f>
        <v>1</v>
      </c>
      <c r="CF691" s="25"/>
      <c r="CG691"/>
      <c r="CH691" s="5"/>
      <c r="CK691" s="5"/>
    </row>
    <row r="692" spans="2:89" ht="32" customHeight="1" x14ac:dyDescent="0.55000000000000004">
      <c r="B692" s="61"/>
      <c r="C692" s="131"/>
      <c r="D692" s="114"/>
      <c r="E692" s="114"/>
      <c r="F692" s="59">
        <f t="shared" ca="1" si="13017"/>
        <v>10</v>
      </c>
      <c r="G692" s="114"/>
      <c r="H692" s="114"/>
      <c r="I692" s="59">
        <f t="shared" ca="1" si="13019"/>
        <v>5</v>
      </c>
      <c r="J692" s="26"/>
      <c r="K692" s="114"/>
      <c r="L692" s="27">
        <f t="shared" ca="1" si="13021"/>
        <v>6</v>
      </c>
      <c r="M692" s="118"/>
      <c r="N692" s="54"/>
      <c r="O692" s="118"/>
      <c r="P692" s="118"/>
      <c r="Q692" s="121"/>
      <c r="R692" s="114"/>
      <c r="S692" s="122"/>
      <c r="T692" s="114"/>
      <c r="U692" s="122"/>
      <c r="V692" s="114"/>
      <c r="W692" s="120"/>
      <c r="X692" s="56"/>
      <c r="Y692" s="121"/>
      <c r="Z692" s="114"/>
      <c r="AA692" s="122"/>
      <c r="AB692" s="114"/>
      <c r="AC692" s="122"/>
      <c r="AD692" s="114"/>
      <c r="AE692" s="27"/>
      <c r="AF692" s="114"/>
      <c r="AG692" t="s">
        <v>230</v>
      </c>
      <c r="AH692" t="s">
        <v>250</v>
      </c>
      <c r="AI692" s="1" t="str">
        <f t="shared" ref="AI692" ca="1" si="13402">IF(O691="","",O691)</f>
        <v/>
      </c>
      <c r="AK692" s="1"/>
      <c r="AM692" s="1"/>
      <c r="AO692" t="s">
        <v>230</v>
      </c>
      <c r="AP692" s="114"/>
      <c r="AQ692" t="str">
        <f t="shared" ca="1" si="12262"/>
        <v>\\(\\quad \\displaystyle  \\)</v>
      </c>
      <c r="AS692" s="114"/>
      <c r="AT692" s="114"/>
      <c r="AU692" s="114"/>
      <c r="AV692" s="114"/>
      <c r="AW692" s="114"/>
      <c r="AX692" s="114"/>
      <c r="AY692" s="114"/>
      <c r="AZ692" s="117"/>
      <c r="BG692" s="128"/>
      <c r="BH692" s="23">
        <f t="shared" ca="1" si="13007"/>
        <v>10</v>
      </c>
      <c r="BI692" s="120"/>
      <c r="BJ692" s="128"/>
      <c r="BK692" s="23">
        <f t="shared" ca="1" si="13186"/>
        <v>5</v>
      </c>
      <c r="BL692">
        <f t="shared" ref="BL692" ca="1" si="13403">BH692</f>
        <v>10</v>
      </c>
      <c r="BM692">
        <f t="shared" ref="BM692" ca="1" si="13404">BK692</f>
        <v>5</v>
      </c>
      <c r="BN692" s="114"/>
      <c r="BO692" s="114"/>
      <c r="BP692" s="114"/>
      <c r="BQ692" s="129"/>
      <c r="BR692" s="55">
        <f t="shared" ref="BR692" ca="1" si="13405">IF(BN691&gt;BO691,BH692,BK692)</f>
        <v>10</v>
      </c>
      <c r="BS692" s="114"/>
      <c r="BT692" s="129"/>
      <c r="BU692" s="55">
        <f t="shared" ref="BU692" ca="1" si="13406">IF(BN691&lt;BO691,BH692,BK692)</f>
        <v>5</v>
      </c>
      <c r="BV692" s="27">
        <f t="shared" ref="BV692" ca="1" si="13407">IF(BN691&gt;BO691,BL692,BM692)</f>
        <v>10</v>
      </c>
      <c r="BW692" s="27">
        <f t="shared" ref="BW692" ca="1" si="13408">IF(BN691&lt;BO691,BL691,BM691)</f>
        <v>6</v>
      </c>
      <c r="BX692" s="27">
        <f t="shared" ca="1" si="13051"/>
        <v>60</v>
      </c>
      <c r="BY692" s="114"/>
      <c r="BZ692" s="114"/>
      <c r="CA692">
        <f t="shared" ca="1" si="13053"/>
        <v>60</v>
      </c>
      <c r="CB692" s="25">
        <f t="shared" ca="1" si="13014"/>
        <v>6</v>
      </c>
      <c r="CD692" s="128"/>
      <c r="CE692" s="23">
        <f t="shared" ref="CE692" ca="1" si="13409">CB692</f>
        <v>6</v>
      </c>
      <c r="CF692" s="25"/>
      <c r="CG692"/>
      <c r="CH692" s="5"/>
      <c r="CK692" s="5"/>
    </row>
    <row r="693" spans="2:89" ht="32" customHeight="1" thickBot="1" x14ac:dyDescent="0.6">
      <c r="B693" s="61"/>
      <c r="C693" s="130" t="s">
        <v>221</v>
      </c>
      <c r="D693" s="114">
        <v>45</v>
      </c>
      <c r="E693" s="114">
        <f t="shared" ref="E693" ca="1" si="13410">BQ693</f>
        <v>3</v>
      </c>
      <c r="F693" s="60">
        <f t="shared" ref="F693:F704" ca="1" si="13411">BR693</f>
        <v>5</v>
      </c>
      <c r="G693" s="114" t="s">
        <v>240</v>
      </c>
      <c r="H693" s="114">
        <f t="shared" ref="H693" ca="1" si="13412">BT693</f>
        <v>1</v>
      </c>
      <c r="I693" s="60">
        <f t="shared" ref="I693:I704" ca="1" si="13413">BU693</f>
        <v>1</v>
      </c>
      <c r="J693" s="26"/>
      <c r="K693" s="114">
        <f t="shared" ref="K693" ca="1" si="13414">CD693</f>
        <v>2</v>
      </c>
      <c r="L693" s="58">
        <f t="shared" ref="L693:L704" ca="1" si="13415">CE693</f>
        <v>7</v>
      </c>
      <c r="M693" s="118" t="str">
        <f t="shared" ca="1" si="12971"/>
        <v/>
      </c>
      <c r="N693" s="54"/>
      <c r="O693" s="118" t="str">
        <f t="shared" ref="O693" ca="1" si="13416">IF(L693=0,K693,"")</f>
        <v/>
      </c>
      <c r="P693" s="118" t="s">
        <v>250</v>
      </c>
      <c r="Q693" s="121">
        <f t="shared" ref="Q693" ca="1" si="13417">IF(E693="","",E693)</f>
        <v>3</v>
      </c>
      <c r="R693" s="114" t="s">
        <v>249</v>
      </c>
      <c r="S693" s="122">
        <f t="shared" ref="S693" ca="1" si="13418">F693</f>
        <v>5</v>
      </c>
      <c r="T693" s="114" t="s">
        <v>216</v>
      </c>
      <c r="U693" s="122">
        <f t="shared" ref="U693" ca="1" si="13419">F694</f>
        <v>6</v>
      </c>
      <c r="V693" s="114" t="s">
        <v>217</v>
      </c>
      <c r="W693" s="120" t="str">
        <f t="shared" ref="W693" si="13420">G693</f>
        <v>　÷　</v>
      </c>
      <c r="X693" s="56"/>
      <c r="Y693" s="121">
        <f t="shared" ref="Y693" ca="1" si="13421">IF(H693="","",H693)</f>
        <v>1</v>
      </c>
      <c r="Z693" s="114" t="s">
        <v>249</v>
      </c>
      <c r="AA693" s="122">
        <f t="shared" ref="AA693" ca="1" si="13422">I693</f>
        <v>1</v>
      </c>
      <c r="AB693" s="114" t="s">
        <v>216</v>
      </c>
      <c r="AC693" s="122">
        <f t="shared" ref="AC693" ca="1" si="13423">I694</f>
        <v>3</v>
      </c>
      <c r="AD693" s="114" t="s">
        <v>217</v>
      </c>
      <c r="AE693" s="27"/>
      <c r="AF693" s="114" t="s">
        <v>233</v>
      </c>
      <c r="AG693" t="s">
        <v>230</v>
      </c>
      <c r="AH693" t="s">
        <v>250</v>
      </c>
      <c r="AI693" s="1">
        <f t="shared" ref="AI693" ca="1" si="13424">IF(K693="","",K693)</f>
        <v>2</v>
      </c>
      <c r="AJ693" t="s">
        <v>249</v>
      </c>
      <c r="AK693" s="1">
        <f t="shared" ref="AK693" ca="1" si="13425">L693</f>
        <v>7</v>
      </c>
      <c r="AL693" t="s">
        <v>216</v>
      </c>
      <c r="AM693" s="1">
        <f t="shared" ref="AM693" ca="1" si="13426">L694</f>
        <v>8</v>
      </c>
      <c r="AN693" t="s">
        <v>217</v>
      </c>
      <c r="AO693" t="s">
        <v>230</v>
      </c>
      <c r="AP693" s="114" t="str">
        <f t="shared" ca="1" si="13337"/>
        <v>\\(\\quad \\displaystyle 3\\frac{5}{6}　÷　1\\frac{1}{3}　=　 \\)</v>
      </c>
      <c r="AQ693" t="str">
        <f t="shared" ca="1" si="12262"/>
        <v>\\(\\quad \\displaystyle 2\\frac{7}{8} \\)</v>
      </c>
      <c r="AS693" s="114" t="str">
        <f t="shared" ref="AS693" ca="1" si="13427">AP693</f>
        <v>\\(\\quad \\displaystyle 3\\frac{5}{6}　÷　1\\frac{1}{3}　=　 \\)</v>
      </c>
      <c r="AT693" s="114" t="str">
        <f t="shared" ref="AT693" ca="1" si="13428">IF(O693="",AQ693,AQ694)</f>
        <v>\\(\\quad \\displaystyle 2\\frac{7}{8} \\)</v>
      </c>
      <c r="AU693" s="114" t="s">
        <v>60</v>
      </c>
      <c r="AV693" s="115" t="s">
        <v>222</v>
      </c>
      <c r="AW693" s="115" t="str">
        <f t="shared" ref="AW693" ca="1" si="13429">AS693</f>
        <v>\\(\\quad \\displaystyle 3\\frac{5}{6}　÷　1\\frac{1}{3}　=　 \\)</v>
      </c>
      <c r="AX693" s="115" t="str">
        <f t="shared" ref="AX693" ca="1" si="13430">AT693</f>
        <v>\\(\\quad \\displaystyle 2\\frac{7}{8} \\)</v>
      </c>
      <c r="AY693" s="115" t="s">
        <v>62</v>
      </c>
      <c r="AZ693" s="116" t="str">
        <f t="shared" ref="AZ693" ca="1" si="13431">"INSERT INTO "&amp;AU693&amp;"(tangen,question,answer,editor,date,count) VALUES('"&amp;AV693&amp;"','"&amp;AW693&amp;"','"&amp;AX693&amp;"','"&amp;AY693&amp;"',NOW(),0);"</f>
        <v>INSERT INTO math(tangen,question,answer,editor,date,count) VALUES('m3900','\\(\\quad \\displaystyle 3\\frac{5}{6}　÷　1\\frac{1}{3}　=　 \\)','\\(\\quad \\displaystyle 2\\frac{7}{8} \\)','harazono',NOW(),0);</v>
      </c>
      <c r="BG693" s="128">
        <f t="shared" ca="1" si="12988"/>
        <v>3</v>
      </c>
      <c r="BH693" s="22">
        <f t="shared" ref="BH693" ca="1" si="13432">RANDBETWEEN(1,BH694-1)</f>
        <v>5</v>
      </c>
      <c r="BI693" s="120" t="s">
        <v>22</v>
      </c>
      <c r="BJ693" s="128">
        <f t="shared" ref="BJ693" ca="1" si="13433">RANDBETWEEN(1,BG693-1)</f>
        <v>1</v>
      </c>
      <c r="BK693" s="22">
        <f t="shared" ref="BK693" ca="1" si="13434">RANDBETWEEN(1,BK694-1)</f>
        <v>1</v>
      </c>
      <c r="BL693">
        <f t="shared" ref="BL693" ca="1" si="13435">(BH693+BG693*BH694)</f>
        <v>23</v>
      </c>
      <c r="BM693">
        <f t="shared" ref="BM693" ca="1" si="13436">BK693+BJ693*BK694</f>
        <v>4</v>
      </c>
      <c r="BN693" s="114">
        <f t="shared" ref="BN693" ca="1" si="13437">(BH693+BG693*BH694)/BH694</f>
        <v>3.8333333333333335</v>
      </c>
      <c r="BO693" s="114">
        <f t="shared" ref="BO693" ca="1" si="13438">(BK693+BJ693*BK694)/BK694</f>
        <v>1.3333333333333333</v>
      </c>
      <c r="BP693" s="114" t="s">
        <v>26</v>
      </c>
      <c r="BQ693" s="129">
        <f t="shared" ref="BQ693" ca="1" si="13439">IF(BN693&gt;BO693,BG693,BJ693)</f>
        <v>3</v>
      </c>
      <c r="BR693" s="57">
        <f t="shared" ref="BR693" ca="1" si="13440">IF(BN693&gt;BO693,BH693,BK693)</f>
        <v>5</v>
      </c>
      <c r="BS693" s="114" t="s">
        <v>27</v>
      </c>
      <c r="BT693" s="129">
        <f t="shared" ref="BT693" ca="1" si="13441">IF(BN693&lt;BO693,BG693,BJ693)</f>
        <v>1</v>
      </c>
      <c r="BU693" s="57">
        <f t="shared" ref="BU693" ca="1" si="13442">IF(BN693&lt;BO693,BH693,BK693)</f>
        <v>1</v>
      </c>
      <c r="BV693" s="27">
        <f t="shared" ref="BV693" ca="1" si="13443">IF(BN693&gt;BO693,BL693,BM693)</f>
        <v>23</v>
      </c>
      <c r="BW693" s="27">
        <f t="shared" ref="BW693" ca="1" si="13444">IF(BN693&lt;BO693,BL694,BM694)</f>
        <v>3</v>
      </c>
      <c r="BX693" s="58">
        <f t="shared" ref="BX693:BX704" ca="1" si="13445">BV693*BW693</f>
        <v>69</v>
      </c>
      <c r="BY693" s="114" t="s">
        <v>26</v>
      </c>
      <c r="BZ693" s="114" t="str">
        <f t="shared" ref="BZ693" ca="1" si="13446">IF(BX693&lt;0,"-","")</f>
        <v/>
      </c>
      <c r="CA693" s="30">
        <f t="shared" ref="CA693:CA704" ca="1" si="13447">ABS(BX693)</f>
        <v>69</v>
      </c>
      <c r="CB693" s="24">
        <f t="shared" ca="1" si="13003"/>
        <v>23</v>
      </c>
      <c r="CD693" s="128">
        <f t="shared" ref="CD693" ca="1" si="13448">QUOTIENT(CB693,CB694)</f>
        <v>2</v>
      </c>
      <c r="CE693" s="57">
        <f t="shared" ref="CE693" ca="1" si="13449">MOD(CB693,CB694)</f>
        <v>7</v>
      </c>
      <c r="CF693" s="25"/>
      <c r="CG693"/>
      <c r="CH693" s="5"/>
      <c r="CK693" s="5"/>
    </row>
    <row r="694" spans="2:89" ht="32" customHeight="1" x14ac:dyDescent="0.55000000000000004">
      <c r="B694" s="61"/>
      <c r="C694" s="131"/>
      <c r="D694" s="114"/>
      <c r="E694" s="114"/>
      <c r="F694" s="59">
        <f t="shared" ca="1" si="13411"/>
        <v>6</v>
      </c>
      <c r="G694" s="114"/>
      <c r="H694" s="114"/>
      <c r="I694" s="59">
        <f t="shared" ca="1" si="13413"/>
        <v>3</v>
      </c>
      <c r="J694" s="26"/>
      <c r="K694" s="114"/>
      <c r="L694" s="27">
        <f t="shared" ca="1" si="13415"/>
        <v>8</v>
      </c>
      <c r="M694" s="118"/>
      <c r="N694" s="54"/>
      <c r="O694" s="118"/>
      <c r="P694" s="118"/>
      <c r="Q694" s="121"/>
      <c r="R694" s="114"/>
      <c r="S694" s="122"/>
      <c r="T694" s="114"/>
      <c r="U694" s="122"/>
      <c r="V694" s="114"/>
      <c r="W694" s="120"/>
      <c r="X694" s="56"/>
      <c r="Y694" s="121"/>
      <c r="Z694" s="114"/>
      <c r="AA694" s="122"/>
      <c r="AB694" s="114"/>
      <c r="AC694" s="122"/>
      <c r="AD694" s="114"/>
      <c r="AE694" s="27"/>
      <c r="AF694" s="114"/>
      <c r="AG694" t="s">
        <v>230</v>
      </c>
      <c r="AH694" t="s">
        <v>250</v>
      </c>
      <c r="AI694" s="1" t="str">
        <f t="shared" ref="AI694" ca="1" si="13450">IF(O693="","",O693)</f>
        <v/>
      </c>
      <c r="AK694" s="1"/>
      <c r="AM694" s="1"/>
      <c r="AO694" t="s">
        <v>230</v>
      </c>
      <c r="AP694" s="114"/>
      <c r="AQ694" t="str">
        <f t="shared" ca="1" si="12262"/>
        <v>\\(\\quad \\displaystyle  \\)</v>
      </c>
      <c r="AS694" s="114"/>
      <c r="AT694" s="114"/>
      <c r="AU694" s="114"/>
      <c r="AV694" s="114"/>
      <c r="AW694" s="114"/>
      <c r="AX694" s="114"/>
      <c r="AY694" s="114"/>
      <c r="AZ694" s="117"/>
      <c r="BG694" s="128"/>
      <c r="BH694" s="23">
        <f t="shared" ca="1" si="13007"/>
        <v>6</v>
      </c>
      <c r="BI694" s="120"/>
      <c r="BJ694" s="128"/>
      <c r="BK694" s="23">
        <f t="shared" ca="1" si="13186"/>
        <v>3</v>
      </c>
      <c r="BL694">
        <f t="shared" ref="BL694" ca="1" si="13451">BH694</f>
        <v>6</v>
      </c>
      <c r="BM694">
        <f t="shared" ref="BM694" ca="1" si="13452">BK694</f>
        <v>3</v>
      </c>
      <c r="BN694" s="114"/>
      <c r="BO694" s="114"/>
      <c r="BP694" s="114"/>
      <c r="BQ694" s="129"/>
      <c r="BR694" s="55">
        <f t="shared" ref="BR694" ca="1" si="13453">IF(BN693&gt;BO693,BH694,BK694)</f>
        <v>6</v>
      </c>
      <c r="BS694" s="114"/>
      <c r="BT694" s="129"/>
      <c r="BU694" s="55">
        <f t="shared" ref="BU694" ca="1" si="13454">IF(BN693&lt;BO693,BH694,BK694)</f>
        <v>3</v>
      </c>
      <c r="BV694" s="27">
        <f t="shared" ref="BV694" ca="1" si="13455">IF(BN693&gt;BO693,BL694,BM694)</f>
        <v>6</v>
      </c>
      <c r="BW694" s="27">
        <f t="shared" ref="BW694" ca="1" si="13456">IF(BN693&lt;BO693,BL693,BM693)</f>
        <v>4</v>
      </c>
      <c r="BX694" s="27">
        <f t="shared" ca="1" si="13445"/>
        <v>24</v>
      </c>
      <c r="BY694" s="114"/>
      <c r="BZ694" s="114"/>
      <c r="CA694">
        <f t="shared" ca="1" si="13447"/>
        <v>24</v>
      </c>
      <c r="CB694" s="25">
        <f t="shared" ca="1" si="13014"/>
        <v>8</v>
      </c>
      <c r="CD694" s="128"/>
      <c r="CE694" s="23">
        <f t="shared" ref="CE694" ca="1" si="13457">CB694</f>
        <v>8</v>
      </c>
      <c r="CF694" s="25"/>
      <c r="CG694"/>
      <c r="CH694" s="5"/>
      <c r="CK694" s="5"/>
    </row>
    <row r="695" spans="2:89" ht="32" customHeight="1" thickBot="1" x14ac:dyDescent="0.6">
      <c r="B695" s="61"/>
      <c r="C695" s="130" t="s">
        <v>221</v>
      </c>
      <c r="D695" s="114">
        <v>46</v>
      </c>
      <c r="E695" s="114">
        <f t="shared" ref="E695" ca="1" si="13458">BQ695</f>
        <v>3</v>
      </c>
      <c r="F695" s="60">
        <f t="shared" ca="1" si="13411"/>
        <v>1</v>
      </c>
      <c r="G695" s="114" t="s">
        <v>240</v>
      </c>
      <c r="H695" s="114">
        <f t="shared" ref="H695" ca="1" si="13459">BT695</f>
        <v>1</v>
      </c>
      <c r="I695" s="60">
        <f t="shared" ca="1" si="13413"/>
        <v>1</v>
      </c>
      <c r="J695" s="26"/>
      <c r="K695" s="114">
        <f t="shared" ref="K695" ca="1" si="13460">CD695</f>
        <v>2</v>
      </c>
      <c r="L695" s="58">
        <f t="shared" ca="1" si="13415"/>
        <v>3</v>
      </c>
      <c r="M695" s="118" t="str">
        <f t="shared" ca="1" si="12971"/>
        <v/>
      </c>
      <c r="N695" s="54"/>
      <c r="O695" s="118" t="str">
        <f t="shared" ref="O695" ca="1" si="13461">IF(L695=0,K695,"")</f>
        <v/>
      </c>
      <c r="P695" s="118" t="s">
        <v>250</v>
      </c>
      <c r="Q695" s="121">
        <f t="shared" ref="Q695" ca="1" si="13462">IF(E695="","",E695)</f>
        <v>3</v>
      </c>
      <c r="R695" s="114" t="s">
        <v>249</v>
      </c>
      <c r="S695" s="122">
        <f t="shared" ref="S695" ca="1" si="13463">F695</f>
        <v>1</v>
      </c>
      <c r="T695" s="114" t="s">
        <v>216</v>
      </c>
      <c r="U695" s="122">
        <f t="shared" ref="U695" ca="1" si="13464">F696</f>
        <v>4</v>
      </c>
      <c r="V695" s="114" t="s">
        <v>217</v>
      </c>
      <c r="W695" s="120" t="str">
        <f t="shared" ref="W695" si="13465">G695</f>
        <v>　÷　</v>
      </c>
      <c r="X695" s="56"/>
      <c r="Y695" s="121">
        <f t="shared" ref="Y695" ca="1" si="13466">IF(H695="","",H695)</f>
        <v>1</v>
      </c>
      <c r="Z695" s="114" t="s">
        <v>249</v>
      </c>
      <c r="AA695" s="122">
        <f t="shared" ref="AA695" ca="1" si="13467">I695</f>
        <v>1</v>
      </c>
      <c r="AB695" s="114" t="s">
        <v>216</v>
      </c>
      <c r="AC695" s="122">
        <f t="shared" ref="AC695" ca="1" si="13468">I696</f>
        <v>4</v>
      </c>
      <c r="AD695" s="114" t="s">
        <v>217</v>
      </c>
      <c r="AE695" s="27"/>
      <c r="AF695" s="114" t="s">
        <v>233</v>
      </c>
      <c r="AG695" t="s">
        <v>230</v>
      </c>
      <c r="AH695" t="s">
        <v>250</v>
      </c>
      <c r="AI695" s="1">
        <f t="shared" ref="AI695" ca="1" si="13469">IF(K695="","",K695)</f>
        <v>2</v>
      </c>
      <c r="AJ695" t="s">
        <v>249</v>
      </c>
      <c r="AK695" s="1">
        <f t="shared" ref="AK695" ca="1" si="13470">L695</f>
        <v>3</v>
      </c>
      <c r="AL695" t="s">
        <v>216</v>
      </c>
      <c r="AM695" s="1">
        <f t="shared" ref="AM695" ca="1" si="13471">L696</f>
        <v>5</v>
      </c>
      <c r="AN695" t="s">
        <v>217</v>
      </c>
      <c r="AO695" t="s">
        <v>230</v>
      </c>
      <c r="AP695" s="114" t="str">
        <f t="shared" ca="1" si="13337"/>
        <v>\\(\\quad \\displaystyle 3\\frac{1}{4}　÷　1\\frac{1}{4}　=　 \\)</v>
      </c>
      <c r="AQ695" t="str">
        <f t="shared" ca="1" si="12262"/>
        <v>\\(\\quad \\displaystyle 2\\frac{3}{5} \\)</v>
      </c>
      <c r="AS695" s="114" t="str">
        <f t="shared" ref="AS695" ca="1" si="13472">AP695</f>
        <v>\\(\\quad \\displaystyle 3\\frac{1}{4}　÷　1\\frac{1}{4}　=　 \\)</v>
      </c>
      <c r="AT695" s="114" t="str">
        <f t="shared" ref="AT695" ca="1" si="13473">IF(O695="",AQ695,AQ696)</f>
        <v>\\(\\quad \\displaystyle 2\\frac{3}{5} \\)</v>
      </c>
      <c r="AU695" s="114" t="s">
        <v>60</v>
      </c>
      <c r="AV695" s="115" t="s">
        <v>222</v>
      </c>
      <c r="AW695" s="115" t="str">
        <f t="shared" ref="AW695" ca="1" si="13474">AS695</f>
        <v>\\(\\quad \\displaystyle 3\\frac{1}{4}　÷　1\\frac{1}{4}　=　 \\)</v>
      </c>
      <c r="AX695" s="115" t="str">
        <f t="shared" ref="AX695" ca="1" si="13475">AT695</f>
        <v>\\(\\quad \\displaystyle 2\\frac{3}{5} \\)</v>
      </c>
      <c r="AY695" s="115" t="s">
        <v>62</v>
      </c>
      <c r="AZ695" s="116" t="str">
        <f t="shared" ref="AZ695" ca="1" si="13476">"INSERT INTO "&amp;AU695&amp;"(tangen,question,answer,editor,date,count) VALUES('"&amp;AV695&amp;"','"&amp;AW695&amp;"','"&amp;AX695&amp;"','"&amp;AY695&amp;"',NOW(),0);"</f>
        <v>INSERT INTO math(tangen,question,answer,editor,date,count) VALUES('m3900','\\(\\quad \\displaystyle 3\\frac{1}{4}　÷　1\\frac{1}{4}　=　 \\)','\\(\\quad \\displaystyle 2\\frac{3}{5} \\)','harazono',NOW(),0);</v>
      </c>
      <c r="BG695" s="128">
        <f t="shared" ca="1" si="12988"/>
        <v>3</v>
      </c>
      <c r="BH695" s="22">
        <f t="shared" ref="BH695" ca="1" si="13477">RANDBETWEEN(1,BH696-1)</f>
        <v>1</v>
      </c>
      <c r="BI695" s="120" t="s">
        <v>22</v>
      </c>
      <c r="BJ695" s="128">
        <f t="shared" ref="BJ695" ca="1" si="13478">RANDBETWEEN(1,BG695-1)</f>
        <v>1</v>
      </c>
      <c r="BK695" s="22">
        <f t="shared" ref="BK695" ca="1" si="13479">RANDBETWEEN(1,BK696-1)</f>
        <v>1</v>
      </c>
      <c r="BL695">
        <f t="shared" ref="BL695" ca="1" si="13480">(BH695+BG695*BH696)</f>
        <v>13</v>
      </c>
      <c r="BM695">
        <f t="shared" ref="BM695" ca="1" si="13481">BK695+BJ695*BK696</f>
        <v>5</v>
      </c>
      <c r="BN695" s="114">
        <f t="shared" ref="BN695" ca="1" si="13482">(BH695+BG695*BH696)/BH696</f>
        <v>3.25</v>
      </c>
      <c r="BO695" s="114">
        <f t="shared" ref="BO695" ca="1" si="13483">(BK695+BJ695*BK696)/BK696</f>
        <v>1.25</v>
      </c>
      <c r="BP695" s="114" t="s">
        <v>26</v>
      </c>
      <c r="BQ695" s="129">
        <f t="shared" ref="BQ695" ca="1" si="13484">IF(BN695&gt;BO695,BG695,BJ695)</f>
        <v>3</v>
      </c>
      <c r="BR695" s="57">
        <f t="shared" ref="BR695" ca="1" si="13485">IF(BN695&gt;BO695,BH695,BK695)</f>
        <v>1</v>
      </c>
      <c r="BS695" s="114" t="s">
        <v>27</v>
      </c>
      <c r="BT695" s="129">
        <f t="shared" ref="BT695" ca="1" si="13486">IF(BN695&lt;BO695,BG695,BJ695)</f>
        <v>1</v>
      </c>
      <c r="BU695" s="57">
        <f t="shared" ref="BU695" ca="1" si="13487">IF(BN695&lt;BO695,BH695,BK695)</f>
        <v>1</v>
      </c>
      <c r="BV695" s="27">
        <f t="shared" ref="BV695" ca="1" si="13488">IF(BN695&gt;BO695,BL695,BM695)</f>
        <v>13</v>
      </c>
      <c r="BW695" s="27">
        <f t="shared" ref="BW695" ca="1" si="13489">IF(BN695&lt;BO695,BL696,BM696)</f>
        <v>4</v>
      </c>
      <c r="BX695" s="58">
        <f t="shared" ca="1" si="13445"/>
        <v>52</v>
      </c>
      <c r="BY695" s="114" t="s">
        <v>26</v>
      </c>
      <c r="BZ695" s="114" t="str">
        <f t="shared" ref="BZ695" ca="1" si="13490">IF(BX695&lt;0,"-","")</f>
        <v/>
      </c>
      <c r="CA695" s="30">
        <f t="shared" ca="1" si="13447"/>
        <v>52</v>
      </c>
      <c r="CB695" s="24">
        <f t="shared" ca="1" si="13003"/>
        <v>13</v>
      </c>
      <c r="CD695" s="128">
        <f t="shared" ref="CD695" ca="1" si="13491">QUOTIENT(CB695,CB696)</f>
        <v>2</v>
      </c>
      <c r="CE695" s="57">
        <f t="shared" ref="CE695" ca="1" si="13492">MOD(CB695,CB696)</f>
        <v>3</v>
      </c>
      <c r="CF695" s="25"/>
      <c r="CG695"/>
      <c r="CH695" s="5"/>
      <c r="CK695" s="5"/>
    </row>
    <row r="696" spans="2:89" ht="32" customHeight="1" x14ac:dyDescent="0.55000000000000004">
      <c r="B696" s="61"/>
      <c r="C696" s="131"/>
      <c r="D696" s="114"/>
      <c r="E696" s="114"/>
      <c r="F696" s="59">
        <f t="shared" ca="1" si="13411"/>
        <v>4</v>
      </c>
      <c r="G696" s="114"/>
      <c r="H696" s="114"/>
      <c r="I696" s="59">
        <f t="shared" ca="1" si="13413"/>
        <v>4</v>
      </c>
      <c r="J696" s="26"/>
      <c r="K696" s="114"/>
      <c r="L696" s="27">
        <f t="shared" ca="1" si="13415"/>
        <v>5</v>
      </c>
      <c r="M696" s="118"/>
      <c r="N696" s="54"/>
      <c r="O696" s="118"/>
      <c r="P696" s="118"/>
      <c r="Q696" s="121"/>
      <c r="R696" s="114"/>
      <c r="S696" s="122"/>
      <c r="T696" s="114"/>
      <c r="U696" s="122"/>
      <c r="V696" s="114"/>
      <c r="W696" s="120"/>
      <c r="X696" s="56"/>
      <c r="Y696" s="121"/>
      <c r="Z696" s="114"/>
      <c r="AA696" s="122"/>
      <c r="AB696" s="114"/>
      <c r="AC696" s="122"/>
      <c r="AD696" s="114"/>
      <c r="AE696" s="27"/>
      <c r="AF696" s="114"/>
      <c r="AG696" t="s">
        <v>230</v>
      </c>
      <c r="AH696" t="s">
        <v>250</v>
      </c>
      <c r="AI696" s="1" t="str">
        <f t="shared" ref="AI696" ca="1" si="13493">IF(O695="","",O695)</f>
        <v/>
      </c>
      <c r="AK696" s="1"/>
      <c r="AM696" s="1"/>
      <c r="AO696" t="s">
        <v>230</v>
      </c>
      <c r="AP696" s="114"/>
      <c r="AQ696" t="str">
        <f t="shared" ca="1" si="12262"/>
        <v>\\(\\quad \\displaystyle  \\)</v>
      </c>
      <c r="AS696" s="114"/>
      <c r="AT696" s="114"/>
      <c r="AU696" s="114"/>
      <c r="AV696" s="114"/>
      <c r="AW696" s="114"/>
      <c r="AX696" s="114"/>
      <c r="AY696" s="114"/>
      <c r="AZ696" s="117"/>
      <c r="BG696" s="128"/>
      <c r="BH696" s="23">
        <f t="shared" ca="1" si="13007"/>
        <v>4</v>
      </c>
      <c r="BI696" s="120"/>
      <c r="BJ696" s="128"/>
      <c r="BK696" s="23">
        <f t="shared" ca="1" si="13186"/>
        <v>4</v>
      </c>
      <c r="BL696">
        <f t="shared" ref="BL696" ca="1" si="13494">BH696</f>
        <v>4</v>
      </c>
      <c r="BM696">
        <f t="shared" ref="BM696" ca="1" si="13495">BK696</f>
        <v>4</v>
      </c>
      <c r="BN696" s="114"/>
      <c r="BO696" s="114"/>
      <c r="BP696" s="114"/>
      <c r="BQ696" s="129"/>
      <c r="BR696" s="55">
        <f t="shared" ref="BR696" ca="1" si="13496">IF(BN695&gt;BO695,BH696,BK696)</f>
        <v>4</v>
      </c>
      <c r="BS696" s="114"/>
      <c r="BT696" s="129"/>
      <c r="BU696" s="55">
        <f t="shared" ref="BU696" ca="1" si="13497">IF(BN695&lt;BO695,BH696,BK696)</f>
        <v>4</v>
      </c>
      <c r="BV696" s="27">
        <f t="shared" ref="BV696" ca="1" si="13498">IF(BN695&gt;BO695,BL696,BM696)</f>
        <v>4</v>
      </c>
      <c r="BW696" s="27">
        <f t="shared" ref="BW696" ca="1" si="13499">IF(BN695&lt;BO695,BL695,BM695)</f>
        <v>5</v>
      </c>
      <c r="BX696" s="27">
        <f t="shared" ca="1" si="13445"/>
        <v>20</v>
      </c>
      <c r="BY696" s="114"/>
      <c r="BZ696" s="114"/>
      <c r="CA696">
        <f t="shared" ca="1" si="13447"/>
        <v>20</v>
      </c>
      <c r="CB696" s="25">
        <f t="shared" ca="1" si="13014"/>
        <v>5</v>
      </c>
      <c r="CD696" s="128"/>
      <c r="CE696" s="23">
        <f t="shared" ref="CE696" ca="1" si="13500">CB696</f>
        <v>5</v>
      </c>
      <c r="CF696" s="25"/>
      <c r="CG696"/>
      <c r="CH696" s="5"/>
      <c r="CK696" s="5"/>
    </row>
    <row r="697" spans="2:89" ht="32" customHeight="1" thickBot="1" x14ac:dyDescent="0.6">
      <c r="B697" s="61"/>
      <c r="C697" s="130" t="s">
        <v>221</v>
      </c>
      <c r="D697" s="114">
        <v>47</v>
      </c>
      <c r="E697" s="114">
        <f t="shared" ref="E697" ca="1" si="13501">BQ697</f>
        <v>2</v>
      </c>
      <c r="F697" s="60">
        <f t="shared" ca="1" si="13411"/>
        <v>4</v>
      </c>
      <c r="G697" s="114" t="s">
        <v>240</v>
      </c>
      <c r="H697" s="114">
        <f t="shared" ref="H697" ca="1" si="13502">BT697</f>
        <v>1</v>
      </c>
      <c r="I697" s="60">
        <f t="shared" ca="1" si="13413"/>
        <v>1</v>
      </c>
      <c r="J697" s="26"/>
      <c r="K697" s="114">
        <f t="shared" ref="K697" ca="1" si="13503">CD697</f>
        <v>2</v>
      </c>
      <c r="L697" s="58">
        <f t="shared" ca="1" si="13415"/>
        <v>1</v>
      </c>
      <c r="M697" s="118" t="str">
        <f t="shared" ca="1" si="12971"/>
        <v/>
      </c>
      <c r="N697" s="54"/>
      <c r="O697" s="118" t="str">
        <f t="shared" ref="O697" ca="1" si="13504">IF(L697=0,K697,"")</f>
        <v/>
      </c>
      <c r="P697" s="118" t="s">
        <v>250</v>
      </c>
      <c r="Q697" s="121">
        <f t="shared" ref="Q697" ca="1" si="13505">IF(E697="","",E697)</f>
        <v>2</v>
      </c>
      <c r="R697" s="114" t="s">
        <v>249</v>
      </c>
      <c r="S697" s="122">
        <f t="shared" ref="S697" ca="1" si="13506">F697</f>
        <v>4</v>
      </c>
      <c r="T697" s="114" t="s">
        <v>216</v>
      </c>
      <c r="U697" s="122">
        <f t="shared" ref="U697" ca="1" si="13507">F698</f>
        <v>8</v>
      </c>
      <c r="V697" s="114" t="s">
        <v>217</v>
      </c>
      <c r="W697" s="120" t="str">
        <f t="shared" ref="W697" si="13508">G697</f>
        <v>　÷　</v>
      </c>
      <c r="X697" s="56"/>
      <c r="Y697" s="121">
        <f t="shared" ref="Y697" ca="1" si="13509">IF(H697="","",H697)</f>
        <v>1</v>
      </c>
      <c r="Z697" s="114" t="s">
        <v>249</v>
      </c>
      <c r="AA697" s="122">
        <f t="shared" ref="AA697" ca="1" si="13510">I697</f>
        <v>1</v>
      </c>
      <c r="AB697" s="114" t="s">
        <v>216</v>
      </c>
      <c r="AC697" s="122">
        <f t="shared" ref="AC697" ca="1" si="13511">I698</f>
        <v>6</v>
      </c>
      <c r="AD697" s="114" t="s">
        <v>217</v>
      </c>
      <c r="AE697" s="27"/>
      <c r="AF697" s="114" t="s">
        <v>233</v>
      </c>
      <c r="AG697" t="s">
        <v>230</v>
      </c>
      <c r="AH697" t="s">
        <v>250</v>
      </c>
      <c r="AI697" s="1">
        <f t="shared" ref="AI697" ca="1" si="13512">IF(K697="","",K697)</f>
        <v>2</v>
      </c>
      <c r="AJ697" t="s">
        <v>249</v>
      </c>
      <c r="AK697" s="1">
        <f t="shared" ref="AK697" ca="1" si="13513">L697</f>
        <v>1</v>
      </c>
      <c r="AL697" t="s">
        <v>216</v>
      </c>
      <c r="AM697" s="1">
        <f t="shared" ref="AM697" ca="1" si="13514">L698</f>
        <v>7</v>
      </c>
      <c r="AN697" t="s">
        <v>217</v>
      </c>
      <c r="AO697" t="s">
        <v>230</v>
      </c>
      <c r="AP697" s="114" t="str">
        <f t="shared" ca="1" si="13337"/>
        <v>\\(\\quad \\displaystyle 2\\frac{4}{8}　÷　1\\frac{1}{6}　=　 \\)</v>
      </c>
      <c r="AQ697" t="str">
        <f t="shared" ca="1" si="12262"/>
        <v>\\(\\quad \\displaystyle 2\\frac{1}{7} \\)</v>
      </c>
      <c r="AS697" s="114" t="str">
        <f t="shared" ref="AS697" ca="1" si="13515">AP697</f>
        <v>\\(\\quad \\displaystyle 2\\frac{4}{8}　÷　1\\frac{1}{6}　=　 \\)</v>
      </c>
      <c r="AT697" s="114" t="str">
        <f t="shared" ref="AT697" ca="1" si="13516">IF(O697="",AQ697,AQ698)</f>
        <v>\\(\\quad \\displaystyle 2\\frac{1}{7} \\)</v>
      </c>
      <c r="AU697" s="114" t="s">
        <v>60</v>
      </c>
      <c r="AV697" s="115" t="s">
        <v>222</v>
      </c>
      <c r="AW697" s="115" t="str">
        <f t="shared" ref="AW697" ca="1" si="13517">AS697</f>
        <v>\\(\\quad \\displaystyle 2\\frac{4}{8}　÷　1\\frac{1}{6}　=　 \\)</v>
      </c>
      <c r="AX697" s="115" t="str">
        <f t="shared" ref="AX697" ca="1" si="13518">AT697</f>
        <v>\\(\\quad \\displaystyle 2\\frac{1}{7} \\)</v>
      </c>
      <c r="AY697" s="115" t="s">
        <v>62</v>
      </c>
      <c r="AZ697" s="116" t="str">
        <f t="shared" ref="AZ697" ca="1" si="13519">"INSERT INTO "&amp;AU697&amp;"(tangen,question,answer,editor,date,count) VALUES('"&amp;AV697&amp;"','"&amp;AW697&amp;"','"&amp;AX697&amp;"','"&amp;AY697&amp;"',NOW(),0);"</f>
        <v>INSERT INTO math(tangen,question,answer,editor,date,count) VALUES('m3900','\\(\\quad \\displaystyle 2\\frac{4}{8}　÷　1\\frac{1}{6}　=　 \\)','\\(\\quad \\displaystyle 2\\frac{1}{7} \\)','harazono',NOW(),0);</v>
      </c>
      <c r="BG697" s="128">
        <f t="shared" ca="1" si="12988"/>
        <v>2</v>
      </c>
      <c r="BH697" s="22">
        <f t="shared" ref="BH697" ca="1" si="13520">RANDBETWEEN(1,BH698-1)</f>
        <v>4</v>
      </c>
      <c r="BI697" s="120" t="s">
        <v>22</v>
      </c>
      <c r="BJ697" s="128">
        <f t="shared" ref="BJ697" ca="1" si="13521">RANDBETWEEN(1,BG697-1)</f>
        <v>1</v>
      </c>
      <c r="BK697" s="22">
        <f t="shared" ref="BK697" ca="1" si="13522">RANDBETWEEN(1,BK698-1)</f>
        <v>1</v>
      </c>
      <c r="BL697">
        <f t="shared" ref="BL697" ca="1" si="13523">(BH697+BG697*BH698)</f>
        <v>20</v>
      </c>
      <c r="BM697">
        <f t="shared" ref="BM697" ca="1" si="13524">BK697+BJ697*BK698</f>
        <v>7</v>
      </c>
      <c r="BN697" s="114">
        <f t="shared" ref="BN697" ca="1" si="13525">(BH697+BG697*BH698)/BH698</f>
        <v>2.5</v>
      </c>
      <c r="BO697" s="114">
        <f t="shared" ref="BO697" ca="1" si="13526">(BK697+BJ697*BK698)/BK698</f>
        <v>1.1666666666666667</v>
      </c>
      <c r="BP697" s="114" t="s">
        <v>26</v>
      </c>
      <c r="BQ697" s="129">
        <f t="shared" ref="BQ697" ca="1" si="13527">IF(BN697&gt;BO697,BG697,BJ697)</f>
        <v>2</v>
      </c>
      <c r="BR697" s="57">
        <f t="shared" ref="BR697" ca="1" si="13528">IF(BN697&gt;BO697,BH697,BK697)</f>
        <v>4</v>
      </c>
      <c r="BS697" s="114" t="s">
        <v>27</v>
      </c>
      <c r="BT697" s="129">
        <f t="shared" ref="BT697" ca="1" si="13529">IF(BN697&lt;BO697,BG697,BJ697)</f>
        <v>1</v>
      </c>
      <c r="BU697" s="57">
        <f t="shared" ref="BU697" ca="1" si="13530">IF(BN697&lt;BO697,BH697,BK697)</f>
        <v>1</v>
      </c>
      <c r="BV697" s="27">
        <f t="shared" ref="BV697" ca="1" si="13531">IF(BN697&gt;BO697,BL697,BM697)</f>
        <v>20</v>
      </c>
      <c r="BW697" s="27">
        <f t="shared" ref="BW697" ca="1" si="13532">IF(BN697&lt;BO697,BL698,BM698)</f>
        <v>6</v>
      </c>
      <c r="BX697" s="58">
        <f t="shared" ca="1" si="13445"/>
        <v>120</v>
      </c>
      <c r="BY697" s="114" t="s">
        <v>26</v>
      </c>
      <c r="BZ697" s="114" t="str">
        <f t="shared" ref="BZ697" ca="1" si="13533">IF(BX697&lt;0,"-","")</f>
        <v/>
      </c>
      <c r="CA697" s="30">
        <f t="shared" ca="1" si="13447"/>
        <v>120</v>
      </c>
      <c r="CB697" s="24">
        <f t="shared" ca="1" si="13003"/>
        <v>15</v>
      </c>
      <c r="CD697" s="128">
        <f t="shared" ref="CD697" ca="1" si="13534">QUOTIENT(CB697,CB698)</f>
        <v>2</v>
      </c>
      <c r="CE697" s="57">
        <f t="shared" ref="CE697" ca="1" si="13535">MOD(CB697,CB698)</f>
        <v>1</v>
      </c>
      <c r="CF697" s="25"/>
      <c r="CG697"/>
      <c r="CH697" s="5"/>
      <c r="CK697" s="5"/>
    </row>
    <row r="698" spans="2:89" ht="32" customHeight="1" x14ac:dyDescent="0.55000000000000004">
      <c r="B698" s="61"/>
      <c r="C698" s="131"/>
      <c r="D698" s="114"/>
      <c r="E698" s="114"/>
      <c r="F698" s="59">
        <f t="shared" ca="1" si="13411"/>
        <v>8</v>
      </c>
      <c r="G698" s="114"/>
      <c r="H698" s="114"/>
      <c r="I698" s="59">
        <f t="shared" ca="1" si="13413"/>
        <v>6</v>
      </c>
      <c r="J698" s="26"/>
      <c r="K698" s="114"/>
      <c r="L698" s="27">
        <f t="shared" ca="1" si="13415"/>
        <v>7</v>
      </c>
      <c r="M698" s="118"/>
      <c r="N698" s="54"/>
      <c r="O698" s="118"/>
      <c r="P698" s="118"/>
      <c r="Q698" s="121"/>
      <c r="R698" s="114"/>
      <c r="S698" s="122"/>
      <c r="T698" s="114"/>
      <c r="U698" s="122"/>
      <c r="V698" s="114"/>
      <c r="W698" s="120"/>
      <c r="X698" s="56"/>
      <c r="Y698" s="121"/>
      <c r="Z698" s="114"/>
      <c r="AA698" s="122"/>
      <c r="AB698" s="114"/>
      <c r="AC698" s="122"/>
      <c r="AD698" s="114"/>
      <c r="AE698" s="27"/>
      <c r="AF698" s="114"/>
      <c r="AG698" t="s">
        <v>230</v>
      </c>
      <c r="AH698" t="s">
        <v>250</v>
      </c>
      <c r="AI698" s="1" t="str">
        <f t="shared" ref="AI698" ca="1" si="13536">IF(O697="","",O697)</f>
        <v/>
      </c>
      <c r="AK698" s="1"/>
      <c r="AM698" s="1"/>
      <c r="AO698" t="s">
        <v>230</v>
      </c>
      <c r="AP698" s="114"/>
      <c r="AQ698" t="str">
        <f t="shared" ca="1" si="12262"/>
        <v>\\(\\quad \\displaystyle  \\)</v>
      </c>
      <c r="AS698" s="114"/>
      <c r="AT698" s="114"/>
      <c r="AU698" s="114"/>
      <c r="AV698" s="114"/>
      <c r="AW698" s="114"/>
      <c r="AX698" s="114"/>
      <c r="AY698" s="114"/>
      <c r="AZ698" s="117"/>
      <c r="BG698" s="128"/>
      <c r="BH698" s="23">
        <f t="shared" ca="1" si="13007"/>
        <v>8</v>
      </c>
      <c r="BI698" s="120"/>
      <c r="BJ698" s="128"/>
      <c r="BK698" s="23">
        <f t="shared" ca="1" si="13186"/>
        <v>6</v>
      </c>
      <c r="BL698">
        <f t="shared" ref="BL698" ca="1" si="13537">BH698</f>
        <v>8</v>
      </c>
      <c r="BM698">
        <f t="shared" ref="BM698" ca="1" si="13538">BK698</f>
        <v>6</v>
      </c>
      <c r="BN698" s="114"/>
      <c r="BO698" s="114"/>
      <c r="BP698" s="114"/>
      <c r="BQ698" s="129"/>
      <c r="BR698" s="55">
        <f t="shared" ref="BR698" ca="1" si="13539">IF(BN697&gt;BO697,BH698,BK698)</f>
        <v>8</v>
      </c>
      <c r="BS698" s="114"/>
      <c r="BT698" s="129"/>
      <c r="BU698" s="55">
        <f t="shared" ref="BU698" ca="1" si="13540">IF(BN697&lt;BO697,BH698,BK698)</f>
        <v>6</v>
      </c>
      <c r="BV698" s="27">
        <f t="shared" ref="BV698" ca="1" si="13541">IF(BN697&gt;BO697,BL698,BM698)</f>
        <v>8</v>
      </c>
      <c r="BW698" s="27">
        <f t="shared" ref="BW698" ca="1" si="13542">IF(BN697&lt;BO697,BL697,BM697)</f>
        <v>7</v>
      </c>
      <c r="BX698" s="27">
        <f t="shared" ca="1" si="13445"/>
        <v>56</v>
      </c>
      <c r="BY698" s="114"/>
      <c r="BZ698" s="114"/>
      <c r="CA698">
        <f t="shared" ca="1" si="13447"/>
        <v>56</v>
      </c>
      <c r="CB698" s="25">
        <f t="shared" ca="1" si="13014"/>
        <v>7</v>
      </c>
      <c r="CD698" s="128"/>
      <c r="CE698" s="23">
        <f t="shared" ref="CE698" ca="1" si="13543">CB698</f>
        <v>7</v>
      </c>
      <c r="CF698" s="25"/>
      <c r="CG698"/>
      <c r="CH698" s="5"/>
      <c r="CK698" s="5"/>
    </row>
    <row r="699" spans="2:89" ht="32" customHeight="1" thickBot="1" x14ac:dyDescent="0.6">
      <c r="B699" s="61"/>
      <c r="C699" s="130" t="s">
        <v>221</v>
      </c>
      <c r="D699" s="114">
        <v>48</v>
      </c>
      <c r="E699" s="114">
        <f t="shared" ref="E699" ca="1" si="13544">BQ699</f>
        <v>5</v>
      </c>
      <c r="F699" s="60">
        <f t="shared" ca="1" si="13411"/>
        <v>3</v>
      </c>
      <c r="G699" s="114" t="s">
        <v>240</v>
      </c>
      <c r="H699" s="114">
        <f t="shared" ref="H699" ca="1" si="13545">BT699</f>
        <v>3</v>
      </c>
      <c r="I699" s="60">
        <f t="shared" ca="1" si="13413"/>
        <v>4</v>
      </c>
      <c r="J699" s="26"/>
      <c r="K699" s="114">
        <f t="shared" ref="K699" ca="1" si="13546">CD699</f>
        <v>1</v>
      </c>
      <c r="L699" s="58">
        <f t="shared" ca="1" si="13415"/>
        <v>17</v>
      </c>
      <c r="M699" s="118" t="str">
        <f t="shared" ca="1" si="12971"/>
        <v/>
      </c>
      <c r="N699" s="54"/>
      <c r="O699" s="118" t="str">
        <f t="shared" ref="O699" ca="1" si="13547">IF(L699=0,K699,"")</f>
        <v/>
      </c>
      <c r="P699" s="118" t="s">
        <v>250</v>
      </c>
      <c r="Q699" s="121">
        <f t="shared" ref="Q699" ca="1" si="13548">IF(E699="","",E699)</f>
        <v>5</v>
      </c>
      <c r="R699" s="114" t="s">
        <v>249</v>
      </c>
      <c r="S699" s="122">
        <f t="shared" ref="S699" ca="1" si="13549">F699</f>
        <v>3</v>
      </c>
      <c r="T699" s="114" t="s">
        <v>216</v>
      </c>
      <c r="U699" s="122">
        <f t="shared" ref="U699" ca="1" si="13550">F700</f>
        <v>6</v>
      </c>
      <c r="V699" s="114" t="s">
        <v>217</v>
      </c>
      <c r="W699" s="120" t="str">
        <f t="shared" ref="W699" si="13551">G699</f>
        <v>　÷　</v>
      </c>
      <c r="X699" s="56"/>
      <c r="Y699" s="121">
        <f t="shared" ref="Y699" ca="1" si="13552">IF(H699="","",H699)</f>
        <v>3</v>
      </c>
      <c r="Z699" s="114" t="s">
        <v>249</v>
      </c>
      <c r="AA699" s="122">
        <f t="shared" ref="AA699" ca="1" si="13553">I699</f>
        <v>4</v>
      </c>
      <c r="AB699" s="114" t="s">
        <v>216</v>
      </c>
      <c r="AC699" s="122">
        <f t="shared" ref="AC699" ca="1" si="13554">I700</f>
        <v>5</v>
      </c>
      <c r="AD699" s="114" t="s">
        <v>217</v>
      </c>
      <c r="AE699" s="27"/>
      <c r="AF699" s="114" t="s">
        <v>233</v>
      </c>
      <c r="AG699" t="s">
        <v>230</v>
      </c>
      <c r="AH699" t="s">
        <v>250</v>
      </c>
      <c r="AI699" s="1">
        <f t="shared" ref="AI699" ca="1" si="13555">IF(K699="","",K699)</f>
        <v>1</v>
      </c>
      <c r="AJ699" t="s">
        <v>249</v>
      </c>
      <c r="AK699" s="1">
        <f t="shared" ref="AK699" ca="1" si="13556">L699</f>
        <v>17</v>
      </c>
      <c r="AL699" t="s">
        <v>216</v>
      </c>
      <c r="AM699" s="1">
        <f t="shared" ref="AM699" ca="1" si="13557">L700</f>
        <v>38</v>
      </c>
      <c r="AN699" t="s">
        <v>217</v>
      </c>
      <c r="AO699" t="s">
        <v>230</v>
      </c>
      <c r="AP699" s="114" t="str">
        <f t="shared" ca="1" si="13337"/>
        <v>\\(\\quad \\displaystyle 5\\frac{3}{6}　÷　3\\frac{4}{5}　=　 \\)</v>
      </c>
      <c r="AQ699" t="str">
        <f t="shared" ca="1" si="12262"/>
        <v>\\(\\quad \\displaystyle 1\\frac{17}{38} \\)</v>
      </c>
      <c r="AS699" s="114" t="str">
        <f t="shared" ref="AS699" ca="1" si="13558">AP699</f>
        <v>\\(\\quad \\displaystyle 5\\frac{3}{6}　÷　3\\frac{4}{5}　=　 \\)</v>
      </c>
      <c r="AT699" s="114" t="str">
        <f t="shared" ref="AT699" ca="1" si="13559">IF(O699="",AQ699,AQ700)</f>
        <v>\\(\\quad \\displaystyle 1\\frac{17}{38} \\)</v>
      </c>
      <c r="AU699" s="114" t="s">
        <v>60</v>
      </c>
      <c r="AV699" s="115" t="s">
        <v>222</v>
      </c>
      <c r="AW699" s="115" t="str">
        <f t="shared" ref="AW699" ca="1" si="13560">AS699</f>
        <v>\\(\\quad \\displaystyle 5\\frac{3}{6}　÷　3\\frac{4}{5}　=　 \\)</v>
      </c>
      <c r="AX699" s="115" t="str">
        <f t="shared" ref="AX699" ca="1" si="13561">AT699</f>
        <v>\\(\\quad \\displaystyle 1\\frac{17}{38} \\)</v>
      </c>
      <c r="AY699" s="115" t="s">
        <v>62</v>
      </c>
      <c r="AZ699" s="116" t="str">
        <f t="shared" ref="AZ699" ca="1" si="13562">"INSERT INTO "&amp;AU699&amp;"(tangen,question,answer,editor,date,count) VALUES('"&amp;AV699&amp;"','"&amp;AW699&amp;"','"&amp;AX699&amp;"','"&amp;AY699&amp;"',NOW(),0);"</f>
        <v>INSERT INTO math(tangen,question,answer,editor,date,count) VALUES('m3900','\\(\\quad \\displaystyle 5\\frac{3}{6}　÷　3\\frac{4}{5}　=　 \\)','\\(\\quad \\displaystyle 1\\frac{17}{38} \\)','harazono',NOW(),0);</v>
      </c>
      <c r="BG699" s="128">
        <f t="shared" ca="1" si="12988"/>
        <v>5</v>
      </c>
      <c r="BH699" s="22">
        <f t="shared" ref="BH699" ca="1" si="13563">RANDBETWEEN(1,BH700-1)</f>
        <v>3</v>
      </c>
      <c r="BI699" s="120" t="s">
        <v>22</v>
      </c>
      <c r="BJ699" s="128">
        <f t="shared" ref="BJ699" ca="1" si="13564">RANDBETWEEN(1,BG699-1)</f>
        <v>3</v>
      </c>
      <c r="BK699" s="22">
        <f t="shared" ref="BK699" ca="1" si="13565">RANDBETWEEN(1,BK700-1)</f>
        <v>4</v>
      </c>
      <c r="BL699">
        <f t="shared" ref="BL699" ca="1" si="13566">(BH699+BG699*BH700)</f>
        <v>33</v>
      </c>
      <c r="BM699">
        <f t="shared" ref="BM699" ca="1" si="13567">BK699+BJ699*BK700</f>
        <v>19</v>
      </c>
      <c r="BN699" s="114">
        <f t="shared" ref="BN699" ca="1" si="13568">(BH699+BG699*BH700)/BH700</f>
        <v>5.5</v>
      </c>
      <c r="BO699" s="114">
        <f t="shared" ref="BO699" ca="1" si="13569">(BK699+BJ699*BK700)/BK700</f>
        <v>3.8</v>
      </c>
      <c r="BP699" s="114" t="s">
        <v>26</v>
      </c>
      <c r="BQ699" s="129">
        <f t="shared" ref="BQ699" ca="1" si="13570">IF(BN699&gt;BO699,BG699,BJ699)</f>
        <v>5</v>
      </c>
      <c r="BR699" s="57">
        <f t="shared" ref="BR699" ca="1" si="13571">IF(BN699&gt;BO699,BH699,BK699)</f>
        <v>3</v>
      </c>
      <c r="BS699" s="114" t="s">
        <v>27</v>
      </c>
      <c r="BT699" s="129">
        <f t="shared" ref="BT699" ca="1" si="13572">IF(BN699&lt;BO699,BG699,BJ699)</f>
        <v>3</v>
      </c>
      <c r="BU699" s="57">
        <f t="shared" ref="BU699" ca="1" si="13573">IF(BN699&lt;BO699,BH699,BK699)</f>
        <v>4</v>
      </c>
      <c r="BV699" s="27">
        <f t="shared" ref="BV699" ca="1" si="13574">IF(BN699&gt;BO699,BL699,BM699)</f>
        <v>33</v>
      </c>
      <c r="BW699" s="27">
        <f t="shared" ref="BW699" ca="1" si="13575">IF(BN699&lt;BO699,BL700,BM700)</f>
        <v>5</v>
      </c>
      <c r="BX699" s="58">
        <f t="shared" ca="1" si="13445"/>
        <v>165</v>
      </c>
      <c r="BY699" s="114" t="s">
        <v>26</v>
      </c>
      <c r="BZ699" s="114" t="str">
        <f t="shared" ref="BZ699" ca="1" si="13576">IF(BX699&lt;0,"-","")</f>
        <v/>
      </c>
      <c r="CA699" s="30">
        <f t="shared" ca="1" si="13447"/>
        <v>165</v>
      </c>
      <c r="CB699" s="24">
        <f t="shared" ca="1" si="13003"/>
        <v>55</v>
      </c>
      <c r="CD699" s="128">
        <f t="shared" ref="CD699" ca="1" si="13577">QUOTIENT(CB699,CB700)</f>
        <v>1</v>
      </c>
      <c r="CE699" s="57">
        <f t="shared" ref="CE699" ca="1" si="13578">MOD(CB699,CB700)</f>
        <v>17</v>
      </c>
      <c r="CF699" s="25"/>
      <c r="CG699"/>
      <c r="CH699" s="5"/>
      <c r="CK699" s="5"/>
    </row>
    <row r="700" spans="2:89" ht="32" customHeight="1" x14ac:dyDescent="0.55000000000000004">
      <c r="B700" s="61"/>
      <c r="C700" s="131"/>
      <c r="D700" s="114"/>
      <c r="E700" s="114"/>
      <c r="F700" s="59">
        <f t="shared" ca="1" si="13411"/>
        <v>6</v>
      </c>
      <c r="G700" s="114"/>
      <c r="H700" s="114"/>
      <c r="I700" s="59">
        <f t="shared" ca="1" si="13413"/>
        <v>5</v>
      </c>
      <c r="J700" s="26"/>
      <c r="K700" s="114"/>
      <c r="L700" s="27">
        <f t="shared" ca="1" si="13415"/>
        <v>38</v>
      </c>
      <c r="M700" s="118"/>
      <c r="N700" s="54"/>
      <c r="O700" s="118"/>
      <c r="P700" s="118"/>
      <c r="Q700" s="121"/>
      <c r="R700" s="114"/>
      <c r="S700" s="122"/>
      <c r="T700" s="114"/>
      <c r="U700" s="122"/>
      <c r="V700" s="114"/>
      <c r="W700" s="120"/>
      <c r="X700" s="56"/>
      <c r="Y700" s="121"/>
      <c r="Z700" s="114"/>
      <c r="AA700" s="122"/>
      <c r="AB700" s="114"/>
      <c r="AC700" s="122"/>
      <c r="AD700" s="114"/>
      <c r="AE700" s="27"/>
      <c r="AF700" s="114"/>
      <c r="AG700" t="s">
        <v>230</v>
      </c>
      <c r="AH700" t="s">
        <v>250</v>
      </c>
      <c r="AI700" s="1" t="str">
        <f t="shared" ref="AI700" ca="1" si="13579">IF(O699="","",O699)</f>
        <v/>
      </c>
      <c r="AK700" s="1"/>
      <c r="AM700" s="1"/>
      <c r="AO700" t="s">
        <v>230</v>
      </c>
      <c r="AP700" s="114"/>
      <c r="AQ700" t="str">
        <f t="shared" ca="1" si="12262"/>
        <v>\\(\\quad \\displaystyle  \\)</v>
      </c>
      <c r="AS700" s="114"/>
      <c r="AT700" s="114"/>
      <c r="AU700" s="114"/>
      <c r="AV700" s="114"/>
      <c r="AW700" s="114"/>
      <c r="AX700" s="114"/>
      <c r="AY700" s="114"/>
      <c r="AZ700" s="117"/>
      <c r="BG700" s="128"/>
      <c r="BH700" s="23">
        <f t="shared" ca="1" si="13007"/>
        <v>6</v>
      </c>
      <c r="BI700" s="120"/>
      <c r="BJ700" s="128"/>
      <c r="BK700" s="23">
        <f t="shared" ca="1" si="13186"/>
        <v>5</v>
      </c>
      <c r="BL700">
        <f t="shared" ref="BL700" ca="1" si="13580">BH700</f>
        <v>6</v>
      </c>
      <c r="BM700">
        <f t="shared" ref="BM700" ca="1" si="13581">BK700</f>
        <v>5</v>
      </c>
      <c r="BN700" s="114"/>
      <c r="BO700" s="114"/>
      <c r="BP700" s="114"/>
      <c r="BQ700" s="129"/>
      <c r="BR700" s="55">
        <f t="shared" ref="BR700" ca="1" si="13582">IF(BN699&gt;BO699,BH700,BK700)</f>
        <v>6</v>
      </c>
      <c r="BS700" s="114"/>
      <c r="BT700" s="129"/>
      <c r="BU700" s="55">
        <f t="shared" ref="BU700" ca="1" si="13583">IF(BN699&lt;BO699,BH700,BK700)</f>
        <v>5</v>
      </c>
      <c r="BV700" s="27">
        <f t="shared" ref="BV700" ca="1" si="13584">IF(BN699&gt;BO699,BL700,BM700)</f>
        <v>6</v>
      </c>
      <c r="BW700" s="27">
        <f t="shared" ref="BW700" ca="1" si="13585">IF(BN699&lt;BO699,BL699,BM699)</f>
        <v>19</v>
      </c>
      <c r="BX700" s="27">
        <f t="shared" ca="1" si="13445"/>
        <v>114</v>
      </c>
      <c r="BY700" s="114"/>
      <c r="BZ700" s="114"/>
      <c r="CA700">
        <f t="shared" ca="1" si="13447"/>
        <v>114</v>
      </c>
      <c r="CB700" s="25">
        <f t="shared" ca="1" si="13014"/>
        <v>38</v>
      </c>
      <c r="CD700" s="128"/>
      <c r="CE700" s="23">
        <f t="shared" ref="CE700" ca="1" si="13586">CB700</f>
        <v>38</v>
      </c>
      <c r="CF700" s="25"/>
      <c r="CG700"/>
      <c r="CH700" s="5"/>
      <c r="CK700" s="5"/>
    </row>
    <row r="701" spans="2:89" ht="32" customHeight="1" thickBot="1" x14ac:dyDescent="0.6">
      <c r="B701" s="61"/>
      <c r="C701" s="130" t="s">
        <v>221</v>
      </c>
      <c r="D701" s="114">
        <v>49</v>
      </c>
      <c r="E701" s="114">
        <f t="shared" ref="E701" ca="1" si="13587">BQ701</f>
        <v>2</v>
      </c>
      <c r="F701" s="60">
        <f t="shared" ca="1" si="13411"/>
        <v>4</v>
      </c>
      <c r="G701" s="114" t="s">
        <v>240</v>
      </c>
      <c r="H701" s="114">
        <f t="shared" ref="H701" ca="1" si="13588">BT701</f>
        <v>1</v>
      </c>
      <c r="I701" s="60">
        <f t="shared" ca="1" si="13413"/>
        <v>1</v>
      </c>
      <c r="J701" s="26"/>
      <c r="K701" s="114">
        <f t="shared" ref="K701" ca="1" si="13589">CD701</f>
        <v>1</v>
      </c>
      <c r="L701" s="58">
        <f t="shared" ca="1" si="13415"/>
        <v>17</v>
      </c>
      <c r="M701" s="118" t="str">
        <f t="shared" ca="1" si="12971"/>
        <v/>
      </c>
      <c r="N701" s="54"/>
      <c r="O701" s="118" t="str">
        <f t="shared" ref="O701" ca="1" si="13590">IF(L701=0,K701,"")</f>
        <v/>
      </c>
      <c r="P701" s="118" t="s">
        <v>250</v>
      </c>
      <c r="Q701" s="121">
        <f t="shared" ref="Q701" ca="1" si="13591">IF(E701="","",E701)</f>
        <v>2</v>
      </c>
      <c r="R701" s="114" t="s">
        <v>249</v>
      </c>
      <c r="S701" s="122">
        <f t="shared" ref="S701" ca="1" si="13592">F701</f>
        <v>4</v>
      </c>
      <c r="T701" s="114" t="s">
        <v>216</v>
      </c>
      <c r="U701" s="122">
        <f t="shared" ref="U701" ca="1" si="13593">F702</f>
        <v>9</v>
      </c>
      <c r="V701" s="114" t="s">
        <v>217</v>
      </c>
      <c r="W701" s="120" t="str">
        <f t="shared" ref="W701" si="13594">G701</f>
        <v>　÷　</v>
      </c>
      <c r="X701" s="56"/>
      <c r="Y701" s="121">
        <f t="shared" ref="Y701" ca="1" si="13595">IF(H701="","",H701)</f>
        <v>1</v>
      </c>
      <c r="Z701" s="114" t="s">
        <v>249</v>
      </c>
      <c r="AA701" s="122">
        <f t="shared" ref="AA701" ca="1" si="13596">I701</f>
        <v>1</v>
      </c>
      <c r="AB701" s="114" t="s">
        <v>216</v>
      </c>
      <c r="AC701" s="122">
        <f t="shared" ref="AC701" ca="1" si="13597">I702</f>
        <v>2</v>
      </c>
      <c r="AD701" s="114" t="s">
        <v>217</v>
      </c>
      <c r="AE701" s="27"/>
      <c r="AF701" s="114" t="s">
        <v>233</v>
      </c>
      <c r="AG701" t="s">
        <v>230</v>
      </c>
      <c r="AH701" t="s">
        <v>250</v>
      </c>
      <c r="AI701" s="1">
        <f t="shared" ref="AI701" ca="1" si="13598">IF(K701="","",K701)</f>
        <v>1</v>
      </c>
      <c r="AJ701" t="s">
        <v>249</v>
      </c>
      <c r="AK701" s="1">
        <f t="shared" ref="AK701" ca="1" si="13599">L701</f>
        <v>17</v>
      </c>
      <c r="AL701" t="s">
        <v>216</v>
      </c>
      <c r="AM701" s="1">
        <f t="shared" ref="AM701" ca="1" si="13600">L702</f>
        <v>27</v>
      </c>
      <c r="AN701" t="s">
        <v>217</v>
      </c>
      <c r="AO701" t="s">
        <v>230</v>
      </c>
      <c r="AP701" s="114" t="str">
        <f t="shared" ca="1" si="13337"/>
        <v>\\(\\quad \\displaystyle 2\\frac{4}{9}　÷　1\\frac{1}{2}　=　 \\)</v>
      </c>
      <c r="AQ701" t="str">
        <f t="shared" ca="1" si="12262"/>
        <v>\\(\\quad \\displaystyle 1\\frac{17}{27} \\)</v>
      </c>
      <c r="AS701" s="114" t="str">
        <f t="shared" ref="AS701" ca="1" si="13601">AP701</f>
        <v>\\(\\quad \\displaystyle 2\\frac{4}{9}　÷　1\\frac{1}{2}　=　 \\)</v>
      </c>
      <c r="AT701" s="114" t="str">
        <f t="shared" ref="AT701" ca="1" si="13602">IF(O701="",AQ701,AQ702)</f>
        <v>\\(\\quad \\displaystyle 1\\frac{17}{27} \\)</v>
      </c>
      <c r="AU701" s="114" t="s">
        <v>60</v>
      </c>
      <c r="AV701" s="115" t="s">
        <v>222</v>
      </c>
      <c r="AW701" s="115" t="str">
        <f t="shared" ref="AW701" ca="1" si="13603">AS701</f>
        <v>\\(\\quad \\displaystyle 2\\frac{4}{9}　÷　1\\frac{1}{2}　=　 \\)</v>
      </c>
      <c r="AX701" s="115" t="str">
        <f t="shared" ref="AX701" ca="1" si="13604">AT701</f>
        <v>\\(\\quad \\displaystyle 1\\frac{17}{27} \\)</v>
      </c>
      <c r="AY701" s="115" t="s">
        <v>62</v>
      </c>
      <c r="AZ701" s="116" t="str">
        <f t="shared" ref="AZ701" ca="1" si="13605">"INSERT INTO "&amp;AU701&amp;"(tangen,question,answer,editor,date,count) VALUES('"&amp;AV701&amp;"','"&amp;AW701&amp;"','"&amp;AX701&amp;"','"&amp;AY701&amp;"',NOW(),0);"</f>
        <v>INSERT INTO math(tangen,question,answer,editor,date,count) VALUES('m3900','\\(\\quad \\displaystyle 2\\frac{4}{9}　÷　1\\frac{1}{2}　=　 \\)','\\(\\quad \\displaystyle 1\\frac{17}{27} \\)','harazono',NOW(),0);</v>
      </c>
      <c r="BG701" s="128">
        <f t="shared" ca="1" si="12988"/>
        <v>2</v>
      </c>
      <c r="BH701" s="22">
        <f t="shared" ref="BH701" ca="1" si="13606">RANDBETWEEN(1,BH702-1)</f>
        <v>4</v>
      </c>
      <c r="BI701" s="120" t="s">
        <v>22</v>
      </c>
      <c r="BJ701" s="128">
        <f t="shared" ref="BJ701" ca="1" si="13607">RANDBETWEEN(1,BG701-1)</f>
        <v>1</v>
      </c>
      <c r="BK701" s="22">
        <f t="shared" ref="BK701" ca="1" si="13608">RANDBETWEEN(1,BK702-1)</f>
        <v>1</v>
      </c>
      <c r="BL701">
        <f t="shared" ref="BL701" ca="1" si="13609">(BH701+BG701*BH702)</f>
        <v>22</v>
      </c>
      <c r="BM701">
        <f t="shared" ref="BM701" ca="1" si="13610">BK701+BJ701*BK702</f>
        <v>3</v>
      </c>
      <c r="BN701" s="114">
        <f t="shared" ref="BN701" ca="1" si="13611">(BH701+BG701*BH702)/BH702</f>
        <v>2.4444444444444446</v>
      </c>
      <c r="BO701" s="114">
        <f t="shared" ref="BO701" ca="1" si="13612">(BK701+BJ701*BK702)/BK702</f>
        <v>1.5</v>
      </c>
      <c r="BP701" s="114" t="s">
        <v>26</v>
      </c>
      <c r="BQ701" s="129">
        <f t="shared" ref="BQ701" ca="1" si="13613">IF(BN701&gt;BO701,BG701,BJ701)</f>
        <v>2</v>
      </c>
      <c r="BR701" s="57">
        <f t="shared" ref="BR701" ca="1" si="13614">IF(BN701&gt;BO701,BH701,BK701)</f>
        <v>4</v>
      </c>
      <c r="BS701" s="114" t="s">
        <v>27</v>
      </c>
      <c r="BT701" s="129">
        <f t="shared" ref="BT701" ca="1" si="13615">IF(BN701&lt;BO701,BG701,BJ701)</f>
        <v>1</v>
      </c>
      <c r="BU701" s="57">
        <f t="shared" ref="BU701" ca="1" si="13616">IF(BN701&lt;BO701,BH701,BK701)</f>
        <v>1</v>
      </c>
      <c r="BV701" s="27">
        <f t="shared" ref="BV701" ca="1" si="13617">IF(BN701&gt;BO701,BL701,BM701)</f>
        <v>22</v>
      </c>
      <c r="BW701" s="27">
        <f t="shared" ref="BW701" ca="1" si="13618">IF(BN701&lt;BO701,BL702,BM702)</f>
        <v>2</v>
      </c>
      <c r="BX701" s="58">
        <f t="shared" ca="1" si="13445"/>
        <v>44</v>
      </c>
      <c r="BY701" s="114" t="s">
        <v>26</v>
      </c>
      <c r="BZ701" s="114" t="str">
        <f t="shared" ref="BZ701" ca="1" si="13619">IF(BX701&lt;0,"-","")</f>
        <v/>
      </c>
      <c r="CA701" s="30">
        <f t="shared" ca="1" si="13447"/>
        <v>44</v>
      </c>
      <c r="CB701" s="24">
        <f t="shared" ca="1" si="13003"/>
        <v>44</v>
      </c>
      <c r="CD701" s="128">
        <f t="shared" ref="CD701" ca="1" si="13620">QUOTIENT(CB701,CB702)</f>
        <v>1</v>
      </c>
      <c r="CE701" s="57">
        <f t="shared" ref="CE701" ca="1" si="13621">MOD(CB701,CB702)</f>
        <v>17</v>
      </c>
      <c r="CF701" s="25"/>
      <c r="CG701"/>
      <c r="CH701" s="5"/>
      <c r="CK701" s="5"/>
    </row>
    <row r="702" spans="2:89" ht="32" customHeight="1" x14ac:dyDescent="0.55000000000000004">
      <c r="B702" s="61"/>
      <c r="C702" s="131"/>
      <c r="D702" s="114"/>
      <c r="E702" s="114"/>
      <c r="F702" s="59">
        <f t="shared" ca="1" si="13411"/>
        <v>9</v>
      </c>
      <c r="G702" s="114"/>
      <c r="H702" s="114"/>
      <c r="I702" s="59">
        <f t="shared" ca="1" si="13413"/>
        <v>2</v>
      </c>
      <c r="J702" s="26"/>
      <c r="K702" s="114"/>
      <c r="L702" s="27">
        <f t="shared" ca="1" si="13415"/>
        <v>27</v>
      </c>
      <c r="M702" s="118"/>
      <c r="N702" s="54"/>
      <c r="O702" s="118"/>
      <c r="P702" s="118"/>
      <c r="Q702" s="121"/>
      <c r="R702" s="114"/>
      <c r="S702" s="122"/>
      <c r="T702" s="114"/>
      <c r="U702" s="122"/>
      <c r="V702" s="114"/>
      <c r="W702" s="120"/>
      <c r="X702" s="56"/>
      <c r="Y702" s="121"/>
      <c r="Z702" s="114"/>
      <c r="AA702" s="122"/>
      <c r="AB702" s="114"/>
      <c r="AC702" s="122"/>
      <c r="AD702" s="114"/>
      <c r="AE702" s="27"/>
      <c r="AF702" s="114"/>
      <c r="AG702" t="s">
        <v>230</v>
      </c>
      <c r="AH702" t="s">
        <v>250</v>
      </c>
      <c r="AI702" s="1" t="str">
        <f t="shared" ref="AI702" ca="1" si="13622">IF(O701="","",O701)</f>
        <v/>
      </c>
      <c r="AK702" s="1"/>
      <c r="AM702" s="1"/>
      <c r="AO702" t="s">
        <v>230</v>
      </c>
      <c r="AP702" s="114"/>
      <c r="AQ702" t="str">
        <f t="shared" ca="1" si="12262"/>
        <v>\\(\\quad \\displaystyle  \\)</v>
      </c>
      <c r="AS702" s="114"/>
      <c r="AT702" s="114"/>
      <c r="AU702" s="114"/>
      <c r="AV702" s="114"/>
      <c r="AW702" s="114"/>
      <c r="AX702" s="114"/>
      <c r="AY702" s="114"/>
      <c r="AZ702" s="117"/>
      <c r="BG702" s="128"/>
      <c r="BH702" s="23">
        <f t="shared" ca="1" si="13007"/>
        <v>9</v>
      </c>
      <c r="BI702" s="120"/>
      <c r="BJ702" s="128"/>
      <c r="BK702" s="23">
        <f t="shared" ca="1" si="13186"/>
        <v>2</v>
      </c>
      <c r="BL702">
        <f t="shared" ref="BL702" ca="1" si="13623">BH702</f>
        <v>9</v>
      </c>
      <c r="BM702">
        <f t="shared" ref="BM702" ca="1" si="13624">BK702</f>
        <v>2</v>
      </c>
      <c r="BN702" s="114"/>
      <c r="BO702" s="114"/>
      <c r="BP702" s="114"/>
      <c r="BQ702" s="129"/>
      <c r="BR702" s="55">
        <f t="shared" ref="BR702" ca="1" si="13625">IF(BN701&gt;BO701,BH702,BK702)</f>
        <v>9</v>
      </c>
      <c r="BS702" s="114"/>
      <c r="BT702" s="129"/>
      <c r="BU702" s="55">
        <f t="shared" ref="BU702" ca="1" si="13626">IF(BN701&lt;BO701,BH702,BK702)</f>
        <v>2</v>
      </c>
      <c r="BV702" s="27">
        <f t="shared" ref="BV702" ca="1" si="13627">IF(BN701&gt;BO701,BL702,BM702)</f>
        <v>9</v>
      </c>
      <c r="BW702" s="27">
        <f t="shared" ref="BW702" ca="1" si="13628">IF(BN701&lt;BO701,BL701,BM701)</f>
        <v>3</v>
      </c>
      <c r="BX702" s="27">
        <f t="shared" ca="1" si="13445"/>
        <v>27</v>
      </c>
      <c r="BY702" s="114"/>
      <c r="BZ702" s="114"/>
      <c r="CA702">
        <f t="shared" ca="1" si="13447"/>
        <v>27</v>
      </c>
      <c r="CB702" s="25">
        <f t="shared" ca="1" si="13014"/>
        <v>27</v>
      </c>
      <c r="CD702" s="128"/>
      <c r="CE702" s="23">
        <f t="shared" ref="CE702" ca="1" si="13629">CB702</f>
        <v>27</v>
      </c>
      <c r="CF702" s="25"/>
      <c r="CG702"/>
      <c r="CH702" s="5"/>
      <c r="CK702" s="5"/>
    </row>
    <row r="703" spans="2:89" ht="32" customHeight="1" thickBot="1" x14ac:dyDescent="0.6">
      <c r="B703" s="61"/>
      <c r="C703" s="130" t="s">
        <v>221</v>
      </c>
      <c r="D703" s="114">
        <v>50</v>
      </c>
      <c r="E703" s="114">
        <f t="shared" ref="E703" ca="1" si="13630">BQ703</f>
        <v>5</v>
      </c>
      <c r="F703" s="60">
        <f t="shared" ca="1" si="13411"/>
        <v>6</v>
      </c>
      <c r="G703" s="114" t="s">
        <v>240</v>
      </c>
      <c r="H703" s="114">
        <f t="shared" ref="H703" ca="1" si="13631">BT703</f>
        <v>3</v>
      </c>
      <c r="I703" s="60">
        <f t="shared" ca="1" si="13413"/>
        <v>2</v>
      </c>
      <c r="J703" s="26"/>
      <c r="K703" s="114">
        <f t="shared" ref="K703" ca="1" si="13632">CD703</f>
        <v>1</v>
      </c>
      <c r="L703" s="58">
        <f t="shared" ca="1" si="13415"/>
        <v>10</v>
      </c>
      <c r="M703" s="118" t="str">
        <f t="shared" ca="1" si="12971"/>
        <v/>
      </c>
      <c r="N703" s="54"/>
      <c r="O703" s="118" t="str">
        <f t="shared" ref="O703" ca="1" si="13633">IF(L703=0,K703,"")</f>
        <v/>
      </c>
      <c r="P703" s="118" t="s">
        <v>250</v>
      </c>
      <c r="Q703" s="121">
        <f t="shared" ref="Q703" ca="1" si="13634">IF(E703="","",E703)</f>
        <v>5</v>
      </c>
      <c r="R703" s="114" t="s">
        <v>249</v>
      </c>
      <c r="S703" s="122">
        <f t="shared" ref="S703" ca="1" si="13635">F703</f>
        <v>6</v>
      </c>
      <c r="T703" s="114" t="s">
        <v>216</v>
      </c>
      <c r="U703" s="122">
        <f t="shared" ref="U703" ca="1" si="13636">F704</f>
        <v>8</v>
      </c>
      <c r="V703" s="114" t="s">
        <v>217</v>
      </c>
      <c r="W703" s="120" t="str">
        <f t="shared" ref="W703" si="13637">G703</f>
        <v>　÷　</v>
      </c>
      <c r="X703" s="56"/>
      <c r="Y703" s="121">
        <f t="shared" ref="Y703" ca="1" si="13638">IF(H703="","",H703)</f>
        <v>3</v>
      </c>
      <c r="Z703" s="114" t="s">
        <v>249</v>
      </c>
      <c r="AA703" s="122">
        <f t="shared" ref="AA703" ca="1" si="13639">I703</f>
        <v>2</v>
      </c>
      <c r="AB703" s="114" t="s">
        <v>216</v>
      </c>
      <c r="AC703" s="122">
        <f t="shared" ref="AC703" ca="1" si="13640">I704</f>
        <v>8</v>
      </c>
      <c r="AD703" s="114" t="s">
        <v>217</v>
      </c>
      <c r="AE703" s="27"/>
      <c r="AF703" s="114" t="s">
        <v>233</v>
      </c>
      <c r="AG703" t="s">
        <v>230</v>
      </c>
      <c r="AH703" t="s">
        <v>250</v>
      </c>
      <c r="AI703" s="1">
        <f t="shared" ref="AI703" ca="1" si="13641">IF(K703="","",K703)</f>
        <v>1</v>
      </c>
      <c r="AJ703" t="s">
        <v>249</v>
      </c>
      <c r="AK703" s="1">
        <f t="shared" ref="AK703" ca="1" si="13642">L703</f>
        <v>10</v>
      </c>
      <c r="AL703" t="s">
        <v>216</v>
      </c>
      <c r="AM703" s="1">
        <f t="shared" ref="AM703" ca="1" si="13643">L704</f>
        <v>13</v>
      </c>
      <c r="AN703" t="s">
        <v>217</v>
      </c>
      <c r="AO703" t="s">
        <v>230</v>
      </c>
      <c r="AP703" s="114" t="str">
        <f t="shared" ref="AP703" ca="1" si="13644">P703&amp;Q703&amp;R703&amp;S703&amp;T703&amp;U703&amp;V703&amp;W703&amp;X703&amp;Y703&amp;Z703&amp;AA703&amp;AB703&amp;AC703&amp;AD703&amp;AE703&amp;AF703&amp;AG703</f>
        <v>\\(\\quad \\displaystyle 5\\frac{6}{8}　÷　3\\frac{2}{8}　=　 \\)</v>
      </c>
      <c r="AQ703" t="str">
        <f t="shared" ca="1" si="12262"/>
        <v>\\(\\quad \\displaystyle 1\\frac{10}{13} \\)</v>
      </c>
      <c r="AS703" s="114" t="str">
        <f t="shared" ref="AS703" ca="1" si="13645">AP703</f>
        <v>\\(\\quad \\displaystyle 5\\frac{6}{8}　÷　3\\frac{2}{8}　=　 \\)</v>
      </c>
      <c r="AT703" s="114" t="str">
        <f t="shared" ref="AT703" ca="1" si="13646">IF(O703="",AQ703,AQ704)</f>
        <v>\\(\\quad \\displaystyle 1\\frac{10}{13} \\)</v>
      </c>
      <c r="AU703" s="114" t="s">
        <v>60</v>
      </c>
      <c r="AV703" s="115" t="s">
        <v>222</v>
      </c>
      <c r="AW703" s="115" t="str">
        <f t="shared" ref="AW703" ca="1" si="13647">AS703</f>
        <v>\\(\\quad \\displaystyle 5\\frac{6}{8}　÷　3\\frac{2}{8}　=　 \\)</v>
      </c>
      <c r="AX703" s="115" t="str">
        <f t="shared" ref="AX703" ca="1" si="13648">AT703</f>
        <v>\\(\\quad \\displaystyle 1\\frac{10}{13} \\)</v>
      </c>
      <c r="AY703" s="115" t="s">
        <v>62</v>
      </c>
      <c r="AZ703" s="116" t="str">
        <f t="shared" ref="AZ703" ca="1" si="13649">"INSERT INTO "&amp;AU703&amp;"(tangen,question,answer,editor,date,count) VALUES('"&amp;AV703&amp;"','"&amp;AW703&amp;"','"&amp;AX703&amp;"','"&amp;AY703&amp;"',NOW(),0);"</f>
        <v>INSERT INTO math(tangen,question,answer,editor,date,count) VALUES('m3900','\\(\\quad \\displaystyle 5\\frac{6}{8}　÷　3\\frac{2}{8}　=　 \\)','\\(\\quad \\displaystyle 1\\frac{10}{13} \\)','harazono',NOW(),0);</v>
      </c>
      <c r="BG703" s="128">
        <f t="shared" ca="1" si="12988"/>
        <v>5</v>
      </c>
      <c r="BH703" s="22">
        <f t="shared" ref="BH703" ca="1" si="13650">RANDBETWEEN(1,BH704-1)</f>
        <v>6</v>
      </c>
      <c r="BI703" s="120" t="s">
        <v>22</v>
      </c>
      <c r="BJ703" s="128">
        <f t="shared" ref="BJ703" ca="1" si="13651">RANDBETWEEN(1,BG703-1)</f>
        <v>3</v>
      </c>
      <c r="BK703" s="22">
        <f t="shared" ref="BK703" ca="1" si="13652">RANDBETWEEN(1,BK704-1)</f>
        <v>2</v>
      </c>
      <c r="BL703">
        <f t="shared" ref="BL703" ca="1" si="13653">(BH703+BG703*BH704)</f>
        <v>46</v>
      </c>
      <c r="BM703">
        <f t="shared" ref="BM703" ca="1" si="13654">BK703+BJ703*BK704</f>
        <v>26</v>
      </c>
      <c r="BN703" s="114">
        <f t="shared" ref="BN703" ca="1" si="13655">(BH703+BG703*BH704)/BH704</f>
        <v>5.75</v>
      </c>
      <c r="BO703" s="114">
        <f t="shared" ref="BO703" ca="1" si="13656">(BK703+BJ703*BK704)/BK704</f>
        <v>3.25</v>
      </c>
      <c r="BP703" s="114" t="s">
        <v>26</v>
      </c>
      <c r="BQ703" s="129">
        <f t="shared" ref="BQ703" ca="1" si="13657">IF(BN703&gt;BO703,BG703,BJ703)</f>
        <v>5</v>
      </c>
      <c r="BR703" s="57">
        <f t="shared" ref="BR703" ca="1" si="13658">IF(BN703&gt;BO703,BH703,BK703)</f>
        <v>6</v>
      </c>
      <c r="BS703" s="114" t="s">
        <v>27</v>
      </c>
      <c r="BT703" s="129">
        <f t="shared" ref="BT703" ca="1" si="13659">IF(BN703&lt;BO703,BG703,BJ703)</f>
        <v>3</v>
      </c>
      <c r="BU703" s="57">
        <f t="shared" ref="BU703" ca="1" si="13660">IF(BN703&lt;BO703,BH703,BK703)</f>
        <v>2</v>
      </c>
      <c r="BV703" s="27">
        <f t="shared" ref="BV703" ca="1" si="13661">IF(BN703&gt;BO703,BL703,BM703)</f>
        <v>46</v>
      </c>
      <c r="BW703" s="27">
        <f t="shared" ref="BW703" ca="1" si="13662">IF(BN703&lt;BO703,BL704,BM704)</f>
        <v>8</v>
      </c>
      <c r="BX703" s="58">
        <f t="shared" ca="1" si="13445"/>
        <v>368</v>
      </c>
      <c r="BY703" s="114" t="s">
        <v>26</v>
      </c>
      <c r="BZ703" s="114" t="str">
        <f t="shared" ref="BZ703" ca="1" si="13663">IF(BX703&lt;0,"-","")</f>
        <v/>
      </c>
      <c r="CA703" s="30">
        <f t="shared" ca="1" si="13447"/>
        <v>368</v>
      </c>
      <c r="CB703" s="24">
        <f t="shared" ca="1" si="13003"/>
        <v>23</v>
      </c>
      <c r="CD703" s="128">
        <f t="shared" ref="CD703" ca="1" si="13664">QUOTIENT(CB703,CB704)</f>
        <v>1</v>
      </c>
      <c r="CE703" s="57">
        <f t="shared" ref="CE703" ca="1" si="13665">MOD(CB703,CB704)</f>
        <v>10</v>
      </c>
      <c r="CF703" s="25"/>
      <c r="CG703"/>
      <c r="CH703" s="5"/>
      <c r="CK703" s="5"/>
    </row>
    <row r="704" spans="2:89" ht="32" customHeight="1" x14ac:dyDescent="0.55000000000000004">
      <c r="B704" s="61"/>
      <c r="C704" s="131"/>
      <c r="D704" s="114"/>
      <c r="E704" s="114"/>
      <c r="F704" s="59">
        <f t="shared" ca="1" si="13411"/>
        <v>8</v>
      </c>
      <c r="G704" s="114"/>
      <c r="H704" s="114"/>
      <c r="I704" s="59">
        <f t="shared" ca="1" si="13413"/>
        <v>8</v>
      </c>
      <c r="J704" s="26"/>
      <c r="K704" s="114"/>
      <c r="L704" s="27">
        <f t="shared" ca="1" si="13415"/>
        <v>13</v>
      </c>
      <c r="M704" s="118"/>
      <c r="N704" s="54"/>
      <c r="O704" s="118"/>
      <c r="P704" s="118"/>
      <c r="Q704" s="121"/>
      <c r="R704" s="114"/>
      <c r="S704" s="122"/>
      <c r="T704" s="114"/>
      <c r="U704" s="122"/>
      <c r="V704" s="114"/>
      <c r="W704" s="120"/>
      <c r="X704" s="56"/>
      <c r="Y704" s="121"/>
      <c r="Z704" s="114"/>
      <c r="AA704" s="122"/>
      <c r="AB704" s="114"/>
      <c r="AC704" s="122"/>
      <c r="AD704" s="114"/>
      <c r="AE704" s="27"/>
      <c r="AF704" s="114"/>
      <c r="AG704" t="s">
        <v>230</v>
      </c>
      <c r="AH704" t="s">
        <v>250</v>
      </c>
      <c r="AI704" s="1" t="str">
        <f t="shared" ref="AI704" ca="1" si="13666">IF(O703="","",O703)</f>
        <v/>
      </c>
      <c r="AK704" s="1"/>
      <c r="AM704" s="1"/>
      <c r="AO704" t="s">
        <v>230</v>
      </c>
      <c r="AP704" s="114"/>
      <c r="AQ704" t="str">
        <f t="shared" ca="1" si="12262"/>
        <v>\\(\\quad \\displaystyle  \\)</v>
      </c>
      <c r="AS704" s="114"/>
      <c r="AT704" s="114"/>
      <c r="AU704" s="114"/>
      <c r="AV704" s="114"/>
      <c r="AW704" s="114"/>
      <c r="AX704" s="114"/>
      <c r="AY704" s="114"/>
      <c r="AZ704" s="117"/>
      <c r="BG704" s="128"/>
      <c r="BH704" s="23">
        <f t="shared" ca="1" si="13007"/>
        <v>8</v>
      </c>
      <c r="BI704" s="120"/>
      <c r="BJ704" s="128"/>
      <c r="BK704" s="23">
        <f t="shared" ca="1" si="13186"/>
        <v>8</v>
      </c>
      <c r="BL704">
        <f t="shared" ref="BL704" ca="1" si="13667">BH704</f>
        <v>8</v>
      </c>
      <c r="BM704">
        <f t="shared" ref="BM704" ca="1" si="13668">BK704</f>
        <v>8</v>
      </c>
      <c r="BN704" s="114"/>
      <c r="BO704" s="114"/>
      <c r="BP704" s="114"/>
      <c r="BQ704" s="129"/>
      <c r="BR704" s="55">
        <f t="shared" ref="BR704" ca="1" si="13669">IF(BN703&gt;BO703,BH704,BK704)</f>
        <v>8</v>
      </c>
      <c r="BS704" s="114"/>
      <c r="BT704" s="129"/>
      <c r="BU704" s="55">
        <f t="shared" ref="BU704" ca="1" si="13670">IF(BN703&lt;BO703,BH704,BK704)</f>
        <v>8</v>
      </c>
      <c r="BV704" s="27">
        <f t="shared" ref="BV704" ca="1" si="13671">IF(BN703&gt;BO703,BL704,BM704)</f>
        <v>8</v>
      </c>
      <c r="BW704" s="27">
        <f t="shared" ref="BW704" ca="1" si="13672">IF(BN703&lt;BO703,BL703,BM703)</f>
        <v>26</v>
      </c>
      <c r="BX704" s="27">
        <f t="shared" ca="1" si="13445"/>
        <v>208</v>
      </c>
      <c r="BY704" s="114"/>
      <c r="BZ704" s="114"/>
      <c r="CA704">
        <f t="shared" ca="1" si="13447"/>
        <v>208</v>
      </c>
      <c r="CB704" s="25">
        <f t="shared" ca="1" si="13014"/>
        <v>13</v>
      </c>
      <c r="CD704" s="128"/>
      <c r="CE704" s="23">
        <f t="shared" ref="CE704" ca="1" si="13673">CB704</f>
        <v>13</v>
      </c>
      <c r="CF704" s="25"/>
      <c r="CG704"/>
      <c r="CH704" s="5"/>
      <c r="CK704" s="5"/>
    </row>
    <row r="705" spans="2:89" ht="32" customHeight="1" x14ac:dyDescent="0.55000000000000004">
      <c r="B705" s="62"/>
      <c r="C705" s="62"/>
      <c r="D705" s="62"/>
      <c r="E705" s="74"/>
      <c r="F705" s="75"/>
      <c r="G705" s="62"/>
      <c r="H705" s="62"/>
      <c r="I705" s="75"/>
      <c r="J705" s="65"/>
      <c r="K705" s="65"/>
      <c r="L705" s="62"/>
      <c r="M705" s="67"/>
      <c r="N705" s="68"/>
      <c r="O705" s="67"/>
      <c r="P705" s="67"/>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t="s">
        <v>230</v>
      </c>
      <c r="AP705" s="63"/>
      <c r="AQ705" t="str">
        <f t="shared" si="12262"/>
        <v xml:space="preserve"> \\)</v>
      </c>
      <c r="AR705" s="63"/>
      <c r="AS705" s="63"/>
      <c r="AT705" s="63"/>
      <c r="AU705" s="63"/>
      <c r="AV705" s="63"/>
      <c r="AW705" s="63"/>
      <c r="AX705" s="63"/>
      <c r="AY705" s="63"/>
      <c r="AZ705" s="2"/>
      <c r="BA705" s="63"/>
      <c r="BB705" s="63"/>
      <c r="BC705" s="63"/>
      <c r="BD705" s="63"/>
      <c r="BE705" s="63"/>
      <c r="BF705" s="63"/>
      <c r="BG705" s="63"/>
      <c r="BH705" s="66"/>
      <c r="BI705" s="62"/>
      <c r="BJ705" s="66"/>
      <c r="BK705" s="62"/>
      <c r="BL705" s="62"/>
      <c r="BM705" s="62"/>
      <c r="BN705" s="62"/>
      <c r="BO705" s="62"/>
      <c r="BP705" s="62"/>
      <c r="BQ705" s="66"/>
      <c r="BR705" s="62"/>
      <c r="BS705" s="62"/>
      <c r="BT705" s="63"/>
      <c r="BU705" s="66"/>
      <c r="BV705" s="63"/>
      <c r="BW705" s="63"/>
      <c r="BX705" s="63"/>
      <c r="BY705" s="63"/>
      <c r="BZ705" s="63"/>
      <c r="CA705" s="62"/>
      <c r="CB705" s="66"/>
      <c r="CC705" s="62"/>
      <c r="CD705" s="62"/>
      <c r="CE705" s="63"/>
      <c r="CF705" s="66"/>
      <c r="CG705"/>
      <c r="CH705" s="5"/>
      <c r="CK705" s="5"/>
    </row>
    <row r="706" spans="2:89" ht="32" customHeight="1" thickBot="1" x14ac:dyDescent="0.6">
      <c r="B706" s="121" t="s">
        <v>28</v>
      </c>
      <c r="C706" s="121" t="s">
        <v>50</v>
      </c>
      <c r="D706" s="114">
        <v>1</v>
      </c>
      <c r="E706" s="119"/>
      <c r="F706" s="28">
        <f ca="1">BH706</f>
        <v>6</v>
      </c>
      <c r="G706" s="114" t="s">
        <v>237</v>
      </c>
      <c r="H706" s="114"/>
      <c r="I706" s="28">
        <f ca="1">BJ706</f>
        <v>9</v>
      </c>
      <c r="J706" s="124" t="s">
        <v>13</v>
      </c>
      <c r="K706" s="125">
        <f t="shared" ref="K706" ca="1" si="13674">IF(CD706=0,"",CD706)</f>
        <v>3</v>
      </c>
      <c r="L706" s="24">
        <f t="shared" ref="L706:L813" ca="1" si="13675">CE706</f>
        <v>3</v>
      </c>
      <c r="M706" s="118" t="str">
        <f t="shared" ca="1" si="1043"/>
        <v/>
      </c>
      <c r="N706" s="125" t="str">
        <f ca="1">IF(L707=1,IF(BQ706&lt;0,"ー",""),"")</f>
        <v/>
      </c>
      <c r="O706" s="118" t="str">
        <f t="shared" ref="O706" ca="1" si="13676">IF(L706=0,K706,"")</f>
        <v/>
      </c>
      <c r="P706" s="118" t="s">
        <v>250</v>
      </c>
      <c r="Q706" s="121" t="str">
        <f t="shared" ref="Q706" si="13677">IF(E706="","",E706)</f>
        <v/>
      </c>
      <c r="R706" s="114" t="s">
        <v>249</v>
      </c>
      <c r="S706" s="122">
        <f t="shared" ref="S706" ca="1" si="13678">F706</f>
        <v>6</v>
      </c>
      <c r="T706" s="114" t="s">
        <v>216</v>
      </c>
      <c r="U706" s="122">
        <f t="shared" ref="U706" ca="1" si="13679">F707</f>
        <v>4</v>
      </c>
      <c r="V706" s="114" t="s">
        <v>217</v>
      </c>
      <c r="W706" s="120" t="str">
        <f t="shared" ref="W706" si="13680">G706</f>
        <v>　×　</v>
      </c>
      <c r="X706" s="56"/>
      <c r="Y706" s="121" t="str">
        <f t="shared" ref="Y706" si="13681">IF(H706="","",H706)</f>
        <v/>
      </c>
      <c r="Z706" s="114" t="s">
        <v>249</v>
      </c>
      <c r="AA706" s="122">
        <f t="shared" ref="AA706" ca="1" si="13682">I706</f>
        <v>9</v>
      </c>
      <c r="AB706" s="114" t="s">
        <v>216</v>
      </c>
      <c r="AC706" s="122">
        <f t="shared" ref="AC706" ca="1" si="13683">I707</f>
        <v>4</v>
      </c>
      <c r="AD706" s="114" t="s">
        <v>217</v>
      </c>
      <c r="AE706" s="27"/>
      <c r="AF706" s="114" t="s">
        <v>233</v>
      </c>
      <c r="AG706" t="s">
        <v>230</v>
      </c>
      <c r="AH706" t="s">
        <v>250</v>
      </c>
      <c r="AI706" s="1">
        <f t="shared" ref="AI706" ca="1" si="13684">IF(K706="","",K706)</f>
        <v>3</v>
      </c>
      <c r="AJ706" t="s">
        <v>249</v>
      </c>
      <c r="AK706" s="1">
        <f ca="1">L706</f>
        <v>3</v>
      </c>
      <c r="AL706" t="s">
        <v>216</v>
      </c>
      <c r="AM706" s="1">
        <f ca="1">L707</f>
        <v>8</v>
      </c>
      <c r="AN706" t="s">
        <v>217</v>
      </c>
      <c r="AO706" t="s">
        <v>230</v>
      </c>
      <c r="AP706" s="114" t="str">
        <f t="shared" ref="AP706:AP768" ca="1" si="13685">P706&amp;Q706&amp;R706&amp;S706&amp;T706&amp;U706&amp;V706&amp;W706&amp;X706&amp;Y706&amp;Z706&amp;AA706&amp;AB706&amp;AC706&amp;AD706&amp;AE706&amp;AF706&amp;AG706</f>
        <v>\\(\\quad \\displaystyle \\frac{6}{4}　×　\\frac{9}{4}　=　 \\)</v>
      </c>
      <c r="AQ706" t="str">
        <f t="shared" ca="1" si="12262"/>
        <v>\\(\\quad \\displaystyle 3\\frac{3}{8} \\)</v>
      </c>
      <c r="AS706" s="114" t="str">
        <f t="shared" ref="AS706" ca="1" si="13686">AP706</f>
        <v>\\(\\quad \\displaystyle \\frac{6}{4}　×　\\frac{9}{4}　=　 \\)</v>
      </c>
      <c r="AT706" s="114" t="str">
        <f ca="1">IF(O706="",AQ706,AQ707)</f>
        <v>\\(\\quad \\displaystyle 3\\frac{3}{8} \\)</v>
      </c>
      <c r="AU706" s="114" t="s">
        <v>60</v>
      </c>
      <c r="AV706" s="115" t="s">
        <v>226</v>
      </c>
      <c r="AW706" s="115" t="str">
        <f ca="1">AS706</f>
        <v>\\(\\quad \\displaystyle \\frac{6}{4}　×　\\frac{9}{4}　=　 \\)</v>
      </c>
      <c r="AX706" s="115" t="str">
        <f ca="1">AT706</f>
        <v>\\(\\quad \\displaystyle 3\\frac{3}{8} \\)</v>
      </c>
      <c r="AY706" s="115" t="s">
        <v>62</v>
      </c>
      <c r="AZ706" s="116" t="str">
        <f ca="1">"INSERT INTO "&amp;AU706&amp;"(tangen,question,answer,editor,date,count) VALUES('"&amp;AV706&amp;"','"&amp;AW706&amp;"','"&amp;AX706&amp;"','"&amp;AY706&amp;"',NOW(),0);"</f>
        <v>INSERT INTO math(tangen,question,answer,editor,date,count) VALUES('m3600','\\(\\quad \\displaystyle \\frac{6}{4}　×　\\frac{9}{4}　=　 \\)','\\(\\quad \\displaystyle 3\\frac{3}{8} \\)','harazono',NOW(),0);</v>
      </c>
      <c r="BH706" s="22">
        <f t="shared" ref="BH706:BJ806" ca="1" si="13687">RANDBETWEEN(1,10)</f>
        <v>6</v>
      </c>
      <c r="BI706" s="114" t="s">
        <v>22</v>
      </c>
      <c r="BJ706" s="22">
        <f t="shared" ca="1" si="13687"/>
        <v>9</v>
      </c>
      <c r="BK706" s="114" t="s">
        <v>26</v>
      </c>
      <c r="BL706" s="27"/>
      <c r="BM706" s="27"/>
      <c r="BN706" s="27"/>
      <c r="BO706" s="27"/>
      <c r="BP706" s="27"/>
      <c r="BQ706" s="24">
        <f ca="1">BH706*BJ706</f>
        <v>54</v>
      </c>
      <c r="BR706" s="114" t="s">
        <v>26</v>
      </c>
      <c r="BS706" s="114" t="str">
        <f ca="1">IF(BQ706&lt;=0,"-","")</f>
        <v/>
      </c>
      <c r="BT706" s="30">
        <f t="shared" ca="1" si="2433"/>
        <v>54</v>
      </c>
      <c r="BU706" s="24">
        <f t="shared" ca="1" si="2418"/>
        <v>27</v>
      </c>
      <c r="CD706" s="128">
        <f ca="1">QUOTIENT(BU706,BU707)</f>
        <v>3</v>
      </c>
      <c r="CE706" s="57">
        <f ca="1">MOD(BU706,BU707)</f>
        <v>3</v>
      </c>
      <c r="CG706"/>
      <c r="CH706" s="5"/>
    </row>
    <row r="707" spans="2:89" ht="32" customHeight="1" x14ac:dyDescent="0.55000000000000004">
      <c r="B707" s="121"/>
      <c r="C707" s="121"/>
      <c r="D707" s="114"/>
      <c r="E707" s="119"/>
      <c r="F707" s="29">
        <f t="shared" ref="F707:F714" ca="1" si="13688">BH707</f>
        <v>4</v>
      </c>
      <c r="G707" s="114"/>
      <c r="H707" s="114"/>
      <c r="I707" s="29">
        <f t="shared" ref="I707:I714" ca="1" si="13689">BJ707</f>
        <v>4</v>
      </c>
      <c r="J707" s="124"/>
      <c r="K707" s="125"/>
      <c r="L707" s="25">
        <f t="shared" ca="1" si="13675"/>
        <v>8</v>
      </c>
      <c r="M707" s="118"/>
      <c r="N707" s="125"/>
      <c r="O707" s="118"/>
      <c r="P707" s="118"/>
      <c r="Q707" s="121"/>
      <c r="R707" s="114"/>
      <c r="S707" s="122"/>
      <c r="T707" s="114"/>
      <c r="U707" s="122"/>
      <c r="V707" s="114"/>
      <c r="W707" s="120"/>
      <c r="X707" s="56"/>
      <c r="Y707" s="121"/>
      <c r="Z707" s="114"/>
      <c r="AA707" s="122"/>
      <c r="AB707" s="114"/>
      <c r="AC707" s="122"/>
      <c r="AD707" s="114"/>
      <c r="AE707" s="27"/>
      <c r="AF707" s="114"/>
      <c r="AG707" t="s">
        <v>230</v>
      </c>
      <c r="AH707" t="s">
        <v>250</v>
      </c>
      <c r="AI707" s="1" t="str">
        <f t="shared" ref="AI707" ca="1" si="13690">IF(N706="","",N706)</f>
        <v/>
      </c>
      <c r="AJ707" s="1" t="str">
        <f t="shared" ref="AJ707" ca="1" si="13691">IF(O706="","",O706)</f>
        <v/>
      </c>
      <c r="AK707" s="1"/>
      <c r="AM707" s="1"/>
      <c r="AO707" t="s">
        <v>230</v>
      </c>
      <c r="AP707" s="114"/>
      <c r="AQ707" t="str">
        <f t="shared" ref="AQ707:AQ770" ca="1" si="13692">AH707&amp;AI707&amp;AJ707&amp;AK707&amp;AL707&amp;AM707&amp;AN707&amp;AO707</f>
        <v>\\(\\quad \\displaystyle  \\)</v>
      </c>
      <c r="AS707" s="114"/>
      <c r="AT707" s="114"/>
      <c r="AU707" s="114"/>
      <c r="AV707" s="114"/>
      <c r="AW707" s="114"/>
      <c r="AX707" s="114"/>
      <c r="AY707" s="114"/>
      <c r="AZ707" s="117"/>
      <c r="BH707" s="23">
        <f t="shared" ref="BH707:BJ807" ca="1" si="13693">RANDBETWEEN(2,10)</f>
        <v>4</v>
      </c>
      <c r="BI707" s="114"/>
      <c r="BJ707" s="23">
        <f t="shared" ca="1" si="13693"/>
        <v>4</v>
      </c>
      <c r="BK707" s="114"/>
      <c r="BL707" s="27"/>
      <c r="BM707" s="27"/>
      <c r="BN707" s="27"/>
      <c r="BO707" s="27"/>
      <c r="BP707" s="27"/>
      <c r="BQ707" s="25">
        <f ca="1">BH707*BJ707</f>
        <v>16</v>
      </c>
      <c r="BR707" s="114"/>
      <c r="BS707" s="114"/>
      <c r="BT707">
        <f t="shared" ca="1" si="2433"/>
        <v>16</v>
      </c>
      <c r="BU707" s="25">
        <f t="shared" ca="1" si="2420"/>
        <v>8</v>
      </c>
      <c r="CD707" s="128"/>
      <c r="CE707" s="23">
        <f ca="1">BU707</f>
        <v>8</v>
      </c>
      <c r="CG707"/>
      <c r="CH707" s="5"/>
    </row>
    <row r="708" spans="2:89" ht="32" customHeight="1" thickBot="1" x14ac:dyDescent="0.6">
      <c r="B708" s="121" t="s">
        <v>28</v>
      </c>
      <c r="C708" s="121" t="s">
        <v>50</v>
      </c>
      <c r="D708" s="114">
        <v>2</v>
      </c>
      <c r="E708" s="119"/>
      <c r="F708" s="28">
        <f t="shared" ca="1" si="13688"/>
        <v>9</v>
      </c>
      <c r="G708" s="114" t="s">
        <v>237</v>
      </c>
      <c r="H708" s="114"/>
      <c r="I708" s="28">
        <f t="shared" ca="1" si="13689"/>
        <v>8</v>
      </c>
      <c r="J708" s="124" t="s">
        <v>13</v>
      </c>
      <c r="K708" s="125">
        <f t="shared" ref="K708" ca="1" si="13694">IF(CD708=0,"",CD708)</f>
        <v>1</v>
      </c>
      <c r="L708" s="24">
        <f t="shared" ca="1" si="13675"/>
        <v>4</v>
      </c>
      <c r="M708" s="118" t="str">
        <f t="shared" ca="1" si="1043"/>
        <v/>
      </c>
      <c r="N708" s="125" t="str">
        <f ca="1">IF(L709=1,IF(BQ708&lt;0,"ー",""),"")</f>
        <v/>
      </c>
      <c r="O708" s="118" t="str">
        <f t="shared" ref="O708" ca="1" si="13695">IF(L708=0,K708,"")</f>
        <v/>
      </c>
      <c r="P708" s="118" t="s">
        <v>250</v>
      </c>
      <c r="Q708" s="121" t="str">
        <f t="shared" ref="Q708" si="13696">IF(E708="","",E708)</f>
        <v/>
      </c>
      <c r="R708" s="114" t="s">
        <v>249</v>
      </c>
      <c r="S708" s="122">
        <f t="shared" ref="S708" ca="1" si="13697">F708</f>
        <v>9</v>
      </c>
      <c r="T708" s="114" t="s">
        <v>216</v>
      </c>
      <c r="U708" s="122">
        <f t="shared" ref="U708" ca="1" si="13698">F709</f>
        <v>5</v>
      </c>
      <c r="V708" s="114" t="s">
        <v>217</v>
      </c>
      <c r="W708" s="120" t="str">
        <f t="shared" ref="W708" si="13699">G708</f>
        <v>　×　</v>
      </c>
      <c r="X708" s="56"/>
      <c r="Y708" s="121" t="str">
        <f t="shared" ref="Y708" si="13700">IF(H708="","",H708)</f>
        <v/>
      </c>
      <c r="Z708" s="114" t="s">
        <v>249</v>
      </c>
      <c r="AA708" s="122">
        <f t="shared" ref="AA708" ca="1" si="13701">I708</f>
        <v>8</v>
      </c>
      <c r="AB708" s="114" t="s">
        <v>216</v>
      </c>
      <c r="AC708" s="122">
        <f t="shared" ref="AC708" ca="1" si="13702">I709</f>
        <v>8</v>
      </c>
      <c r="AD708" s="114" t="s">
        <v>217</v>
      </c>
      <c r="AE708" s="27"/>
      <c r="AF708" s="114" t="s">
        <v>233</v>
      </c>
      <c r="AG708" t="s">
        <v>230</v>
      </c>
      <c r="AH708" t="s">
        <v>250</v>
      </c>
      <c r="AI708" s="1">
        <f t="shared" ref="AI708" ca="1" si="13703">IF(K708="","",K708)</f>
        <v>1</v>
      </c>
      <c r="AJ708" t="s">
        <v>249</v>
      </c>
      <c r="AK708" s="1">
        <f t="shared" ref="AK708" ca="1" si="13704">L708</f>
        <v>4</v>
      </c>
      <c r="AL708" t="s">
        <v>216</v>
      </c>
      <c r="AM708" s="1">
        <f t="shared" ref="AM708" ca="1" si="13705">L709</f>
        <v>5</v>
      </c>
      <c r="AN708" t="s">
        <v>217</v>
      </c>
      <c r="AO708" t="s">
        <v>230</v>
      </c>
      <c r="AP708" s="114" t="str">
        <f t="shared" ca="1" si="13685"/>
        <v>\\(\\quad \\displaystyle \\frac{9}{5}　×　\\frac{8}{8}　=　 \\)</v>
      </c>
      <c r="AQ708" t="str">
        <f t="shared" ca="1" si="13692"/>
        <v>\\(\\quad \\displaystyle 1\\frac{4}{5} \\)</v>
      </c>
      <c r="AS708" s="114" t="str">
        <f t="shared" ref="AS708" ca="1" si="13706">AP708</f>
        <v>\\(\\quad \\displaystyle \\frac{9}{5}　×　\\frac{8}{8}　=　 \\)</v>
      </c>
      <c r="AT708" s="114" t="str">
        <f t="shared" ref="AT708" ca="1" si="13707">IF(O708="",AQ708,AQ709)</f>
        <v>\\(\\quad \\displaystyle 1\\frac{4}{5} \\)</v>
      </c>
      <c r="AU708" s="114" t="s">
        <v>60</v>
      </c>
      <c r="AV708" s="115" t="s">
        <v>226</v>
      </c>
      <c r="AW708" s="115" t="str">
        <f t="shared" ref="AW708" ca="1" si="13708">AS708</f>
        <v>\\(\\quad \\displaystyle \\frac{9}{5}　×　\\frac{8}{8}　=　 \\)</v>
      </c>
      <c r="AX708" s="115" t="str">
        <f t="shared" ref="AX708" ca="1" si="13709">AT708</f>
        <v>\\(\\quad \\displaystyle 1\\frac{4}{5} \\)</v>
      </c>
      <c r="AY708" s="115" t="s">
        <v>62</v>
      </c>
      <c r="AZ708" s="116" t="str">
        <f t="shared" ref="AZ708" ca="1" si="13710">"INSERT INTO "&amp;AU708&amp;"(tangen,question,answer,editor,date,count) VALUES('"&amp;AV708&amp;"','"&amp;AW708&amp;"','"&amp;AX708&amp;"','"&amp;AY708&amp;"',NOW(),0);"</f>
        <v>INSERT INTO math(tangen,question,answer,editor,date,count) VALUES('m3600','\\(\\quad \\displaystyle \\frac{9}{5}　×　\\frac{8}{8}　=　 \\)','\\(\\quad \\displaystyle 1\\frac{4}{5} \\)','harazono',NOW(),0);</v>
      </c>
      <c r="BH708" s="22">
        <f t="shared" ref="BH708:BJ708" ca="1" si="13711">RANDBETWEEN(1,10)</f>
        <v>9</v>
      </c>
      <c r="BI708" s="114" t="s">
        <v>22</v>
      </c>
      <c r="BJ708" s="22">
        <f t="shared" ca="1" si="13711"/>
        <v>8</v>
      </c>
      <c r="BK708" s="114" t="s">
        <v>26</v>
      </c>
      <c r="BL708" s="27"/>
      <c r="BM708" s="27"/>
      <c r="BN708" s="27"/>
      <c r="BO708" s="27"/>
      <c r="BP708" s="27"/>
      <c r="BQ708" s="24">
        <f t="shared" ref="BQ708:BQ715" ca="1" si="13712">BH708*BJ708</f>
        <v>72</v>
      </c>
      <c r="BR708" s="114" t="s">
        <v>26</v>
      </c>
      <c r="BS708" s="114" t="str">
        <f ca="1">IF(BQ708&lt;=0,"-","")</f>
        <v/>
      </c>
      <c r="BT708" s="30">
        <f t="shared" ref="BT708:BT715" ca="1" si="13713">ABS(BQ708)</f>
        <v>72</v>
      </c>
      <c r="BU708" s="24">
        <f t="shared" ref="BU708" ca="1" si="13714">BT708/GCD(BT708,BT709)</f>
        <v>9</v>
      </c>
      <c r="CD708" s="128">
        <f t="shared" ref="CD708" ca="1" si="13715">QUOTIENT(BU708,BU709)</f>
        <v>1</v>
      </c>
      <c r="CE708" s="57">
        <f t="shared" ref="CE708" ca="1" si="13716">MOD(BU708,BU709)</f>
        <v>4</v>
      </c>
      <c r="CG708"/>
      <c r="CH708" s="5"/>
    </row>
    <row r="709" spans="2:89" ht="32" customHeight="1" x14ac:dyDescent="0.55000000000000004">
      <c r="B709" s="121"/>
      <c r="C709" s="121"/>
      <c r="D709" s="114"/>
      <c r="E709" s="119"/>
      <c r="F709" s="29">
        <f t="shared" ca="1" si="13688"/>
        <v>5</v>
      </c>
      <c r="G709" s="114"/>
      <c r="H709" s="114"/>
      <c r="I709" s="29">
        <f t="shared" ca="1" si="13689"/>
        <v>8</v>
      </c>
      <c r="J709" s="124"/>
      <c r="K709" s="125"/>
      <c r="L709" s="25">
        <f t="shared" ca="1" si="13675"/>
        <v>5</v>
      </c>
      <c r="M709" s="118"/>
      <c r="N709" s="125"/>
      <c r="O709" s="118"/>
      <c r="P709" s="118"/>
      <c r="Q709" s="121"/>
      <c r="R709" s="114"/>
      <c r="S709" s="122"/>
      <c r="T709" s="114"/>
      <c r="U709" s="122"/>
      <c r="V709" s="114"/>
      <c r="W709" s="120"/>
      <c r="X709" s="56"/>
      <c r="Y709" s="121"/>
      <c r="Z709" s="114"/>
      <c r="AA709" s="122"/>
      <c r="AB709" s="114"/>
      <c r="AC709" s="122"/>
      <c r="AD709" s="114"/>
      <c r="AE709" s="27"/>
      <c r="AF709" s="114"/>
      <c r="AG709" t="s">
        <v>230</v>
      </c>
      <c r="AH709" t="s">
        <v>250</v>
      </c>
      <c r="AI709" s="1" t="str">
        <f t="shared" ref="AI709" ca="1" si="13717">IF(N708="","",N708)</f>
        <v/>
      </c>
      <c r="AJ709" s="1" t="str">
        <f t="shared" ref="AJ709" ca="1" si="13718">IF(O708="","",O708)</f>
        <v/>
      </c>
      <c r="AK709" s="1"/>
      <c r="AM709" s="1"/>
      <c r="AO709" t="s">
        <v>230</v>
      </c>
      <c r="AP709" s="114"/>
      <c r="AQ709" t="str">
        <f t="shared" ca="1" si="13692"/>
        <v>\\(\\quad \\displaystyle  \\)</v>
      </c>
      <c r="AS709" s="114"/>
      <c r="AT709" s="114"/>
      <c r="AU709" s="114"/>
      <c r="AV709" s="114"/>
      <c r="AW709" s="114"/>
      <c r="AX709" s="114"/>
      <c r="AY709" s="114"/>
      <c r="AZ709" s="117"/>
      <c r="BH709" s="23">
        <f t="shared" ref="BH709:BJ709" ca="1" si="13719">RANDBETWEEN(2,10)</f>
        <v>5</v>
      </c>
      <c r="BI709" s="114"/>
      <c r="BJ709" s="23">
        <f t="shared" ca="1" si="13719"/>
        <v>8</v>
      </c>
      <c r="BK709" s="114"/>
      <c r="BL709" s="27"/>
      <c r="BM709" s="27"/>
      <c r="BN709" s="27"/>
      <c r="BO709" s="27"/>
      <c r="BP709" s="27"/>
      <c r="BQ709" s="25">
        <f t="shared" ca="1" si="13712"/>
        <v>40</v>
      </c>
      <c r="BR709" s="114"/>
      <c r="BS709" s="114"/>
      <c r="BT709">
        <f t="shared" ca="1" si="13713"/>
        <v>40</v>
      </c>
      <c r="BU709" s="25">
        <f t="shared" ref="BU709" ca="1" si="13720">BT709/GCD(BT708,BT709)</f>
        <v>5</v>
      </c>
      <c r="CD709" s="128"/>
      <c r="CE709" s="23">
        <f t="shared" ref="CE709" ca="1" si="13721">BU709</f>
        <v>5</v>
      </c>
      <c r="CG709"/>
      <c r="CH709" s="5"/>
    </row>
    <row r="710" spans="2:89" ht="32" customHeight="1" thickBot="1" x14ac:dyDescent="0.6">
      <c r="B710" s="121" t="s">
        <v>28</v>
      </c>
      <c r="C710" s="121" t="s">
        <v>50</v>
      </c>
      <c r="D710" s="114">
        <v>3</v>
      </c>
      <c r="E710" s="119"/>
      <c r="F710" s="28">
        <f t="shared" ca="1" si="13688"/>
        <v>8</v>
      </c>
      <c r="G710" s="114" t="s">
        <v>237</v>
      </c>
      <c r="H710" s="114"/>
      <c r="I710" s="28">
        <f t="shared" ca="1" si="13689"/>
        <v>10</v>
      </c>
      <c r="J710" s="124" t="s">
        <v>13</v>
      </c>
      <c r="K710" s="125">
        <f t="shared" ref="K710" ca="1" si="13722">IF(CD710=0,"",CD710)</f>
        <v>4</v>
      </c>
      <c r="L710" s="24">
        <f t="shared" ca="1" si="13675"/>
        <v>4</v>
      </c>
      <c r="M710" s="118" t="str">
        <f t="shared" ca="1" si="1043"/>
        <v/>
      </c>
      <c r="N710" s="125" t="str">
        <f ca="1">IF(L711=1,IF(BQ710&lt;0,"ー",""),"")</f>
        <v/>
      </c>
      <c r="O710" s="118" t="str">
        <f t="shared" ref="O710" ca="1" si="13723">IF(L710=0,K710,"")</f>
        <v/>
      </c>
      <c r="P710" s="118" t="s">
        <v>250</v>
      </c>
      <c r="Q710" s="121" t="str">
        <f t="shared" ref="Q710" si="13724">IF(E710="","",E710)</f>
        <v/>
      </c>
      <c r="R710" s="114" t="s">
        <v>249</v>
      </c>
      <c r="S710" s="122">
        <f t="shared" ref="S710" ca="1" si="13725">F710</f>
        <v>8</v>
      </c>
      <c r="T710" s="114" t="s">
        <v>216</v>
      </c>
      <c r="U710" s="122">
        <f t="shared" ref="U710" ca="1" si="13726">F711</f>
        <v>2</v>
      </c>
      <c r="V710" s="114" t="s">
        <v>217</v>
      </c>
      <c r="W710" s="120" t="str">
        <f t="shared" ref="W710" si="13727">G710</f>
        <v>　×　</v>
      </c>
      <c r="X710" s="56"/>
      <c r="Y710" s="121" t="str">
        <f t="shared" ref="Y710" si="13728">IF(H710="","",H710)</f>
        <v/>
      </c>
      <c r="Z710" s="114" t="s">
        <v>249</v>
      </c>
      <c r="AA710" s="122">
        <f t="shared" ref="AA710" ca="1" si="13729">I710</f>
        <v>10</v>
      </c>
      <c r="AB710" s="114" t="s">
        <v>216</v>
      </c>
      <c r="AC710" s="122">
        <f t="shared" ref="AC710" ca="1" si="13730">I711</f>
        <v>9</v>
      </c>
      <c r="AD710" s="114" t="s">
        <v>217</v>
      </c>
      <c r="AE710" s="27"/>
      <c r="AF710" s="114" t="s">
        <v>233</v>
      </c>
      <c r="AG710" t="s">
        <v>230</v>
      </c>
      <c r="AH710" t="s">
        <v>250</v>
      </c>
      <c r="AI710" s="1">
        <f t="shared" ref="AI710" ca="1" si="13731">IF(K710="","",K710)</f>
        <v>4</v>
      </c>
      <c r="AJ710" t="s">
        <v>249</v>
      </c>
      <c r="AK710" s="1">
        <f t="shared" ref="AK710" ca="1" si="13732">L710</f>
        <v>4</v>
      </c>
      <c r="AL710" t="s">
        <v>216</v>
      </c>
      <c r="AM710" s="1">
        <f t="shared" ref="AM710" ca="1" si="13733">L711</f>
        <v>9</v>
      </c>
      <c r="AN710" t="s">
        <v>217</v>
      </c>
      <c r="AO710" t="s">
        <v>230</v>
      </c>
      <c r="AP710" s="114" t="str">
        <f t="shared" ca="1" si="13685"/>
        <v>\\(\\quad \\displaystyle \\frac{8}{2}　×　\\frac{10}{9}　=　 \\)</v>
      </c>
      <c r="AQ710" t="str">
        <f t="shared" ca="1" si="13692"/>
        <v>\\(\\quad \\displaystyle 4\\frac{4}{9} \\)</v>
      </c>
      <c r="AS710" s="114" t="str">
        <f t="shared" ref="AS710" ca="1" si="13734">AP710</f>
        <v>\\(\\quad \\displaystyle \\frac{8}{2}　×　\\frac{10}{9}　=　 \\)</v>
      </c>
      <c r="AT710" s="114" t="str">
        <f t="shared" ref="AT710" ca="1" si="13735">IF(O710="",AQ710,AQ711)</f>
        <v>\\(\\quad \\displaystyle 4\\frac{4}{9} \\)</v>
      </c>
      <c r="AU710" s="114" t="s">
        <v>60</v>
      </c>
      <c r="AV710" s="115" t="s">
        <v>226</v>
      </c>
      <c r="AW710" s="115" t="str">
        <f t="shared" ref="AW710" ca="1" si="13736">AS710</f>
        <v>\\(\\quad \\displaystyle \\frac{8}{2}　×　\\frac{10}{9}　=　 \\)</v>
      </c>
      <c r="AX710" s="115" t="str">
        <f t="shared" ref="AX710" ca="1" si="13737">AT710</f>
        <v>\\(\\quad \\displaystyle 4\\frac{4}{9} \\)</v>
      </c>
      <c r="AY710" s="115" t="s">
        <v>62</v>
      </c>
      <c r="AZ710" s="116" t="str">
        <f t="shared" ref="AZ710" ca="1" si="13738">"INSERT INTO "&amp;AU710&amp;"(tangen,question,answer,editor,date,count) VALUES('"&amp;AV710&amp;"','"&amp;AW710&amp;"','"&amp;AX710&amp;"','"&amp;AY710&amp;"',NOW(),0);"</f>
        <v>INSERT INTO math(tangen,question,answer,editor,date,count) VALUES('m3600','\\(\\quad \\displaystyle \\frac{8}{2}　×　\\frac{10}{9}　=　 \\)','\\(\\quad \\displaystyle 4\\frac{4}{9} \\)','harazono',NOW(),0);</v>
      </c>
      <c r="BH710" s="22">
        <f t="shared" ref="BH710:BJ710" ca="1" si="13739">RANDBETWEEN(1,10)</f>
        <v>8</v>
      </c>
      <c r="BI710" s="114" t="s">
        <v>22</v>
      </c>
      <c r="BJ710" s="22">
        <f t="shared" ca="1" si="13739"/>
        <v>10</v>
      </c>
      <c r="BK710" s="114" t="s">
        <v>26</v>
      </c>
      <c r="BL710" s="27"/>
      <c r="BM710" s="27"/>
      <c r="BN710" s="27"/>
      <c r="BO710" s="27"/>
      <c r="BP710" s="27"/>
      <c r="BQ710" s="24">
        <f t="shared" ca="1" si="13712"/>
        <v>80</v>
      </c>
      <c r="BR710" s="114" t="s">
        <v>26</v>
      </c>
      <c r="BS710" s="114" t="str">
        <f ca="1">IF(BQ710&lt;=0,"-","")</f>
        <v/>
      </c>
      <c r="BT710" s="30">
        <f t="shared" ca="1" si="13713"/>
        <v>80</v>
      </c>
      <c r="BU710" s="24">
        <f t="shared" ca="1" si="2404"/>
        <v>40</v>
      </c>
      <c r="CD710" s="128">
        <f t="shared" ref="CD710" ca="1" si="13740">QUOTIENT(BU710,BU711)</f>
        <v>4</v>
      </c>
      <c r="CE710" s="57">
        <f t="shared" ref="CE710" ca="1" si="13741">MOD(BU710,BU711)</f>
        <v>4</v>
      </c>
      <c r="CG710"/>
      <c r="CH710" s="5"/>
    </row>
    <row r="711" spans="2:89" ht="32" customHeight="1" x14ac:dyDescent="0.55000000000000004">
      <c r="B711" s="121"/>
      <c r="C711" s="121"/>
      <c r="D711" s="114"/>
      <c r="E711" s="119"/>
      <c r="F711" s="29">
        <f t="shared" ca="1" si="13688"/>
        <v>2</v>
      </c>
      <c r="G711" s="114"/>
      <c r="H711" s="114"/>
      <c r="I711" s="29">
        <f t="shared" ca="1" si="13689"/>
        <v>9</v>
      </c>
      <c r="J711" s="124"/>
      <c r="K711" s="125"/>
      <c r="L711" s="25">
        <f t="shared" ca="1" si="13675"/>
        <v>9</v>
      </c>
      <c r="M711" s="118"/>
      <c r="N711" s="125"/>
      <c r="O711" s="118"/>
      <c r="P711" s="118"/>
      <c r="Q711" s="121"/>
      <c r="R711" s="114"/>
      <c r="S711" s="122"/>
      <c r="T711" s="114"/>
      <c r="U711" s="122"/>
      <c r="V711" s="114"/>
      <c r="W711" s="120"/>
      <c r="X711" s="56"/>
      <c r="Y711" s="121"/>
      <c r="Z711" s="114"/>
      <c r="AA711" s="122"/>
      <c r="AB711" s="114"/>
      <c r="AC711" s="122"/>
      <c r="AD711" s="114"/>
      <c r="AE711" s="27"/>
      <c r="AF711" s="114"/>
      <c r="AG711" t="s">
        <v>230</v>
      </c>
      <c r="AH711" t="s">
        <v>250</v>
      </c>
      <c r="AI711" s="1" t="str">
        <f t="shared" ref="AI711" ca="1" si="13742">IF(N710="","",N710)</f>
        <v/>
      </c>
      <c r="AJ711" s="1" t="str">
        <f t="shared" ref="AJ711" ca="1" si="13743">IF(O710="","",O710)</f>
        <v/>
      </c>
      <c r="AK711" s="1"/>
      <c r="AM711" s="1"/>
      <c r="AO711" t="s">
        <v>230</v>
      </c>
      <c r="AP711" s="114"/>
      <c r="AQ711" t="str">
        <f t="shared" ca="1" si="13692"/>
        <v>\\(\\quad \\displaystyle  \\)</v>
      </c>
      <c r="AS711" s="114"/>
      <c r="AT711" s="114"/>
      <c r="AU711" s="114"/>
      <c r="AV711" s="114"/>
      <c r="AW711" s="114"/>
      <c r="AX711" s="114"/>
      <c r="AY711" s="114"/>
      <c r="AZ711" s="117"/>
      <c r="BH711" s="23">
        <f t="shared" ref="BH711:BJ711" ca="1" si="13744">RANDBETWEEN(2,10)</f>
        <v>2</v>
      </c>
      <c r="BI711" s="114"/>
      <c r="BJ711" s="23">
        <f t="shared" ca="1" si="13744"/>
        <v>9</v>
      </c>
      <c r="BK711" s="114"/>
      <c r="BL711" s="27"/>
      <c r="BM711" s="27"/>
      <c r="BN711" s="27"/>
      <c r="BO711" s="27"/>
      <c r="BP711" s="27"/>
      <c r="BQ711" s="25">
        <f t="shared" ca="1" si="13712"/>
        <v>18</v>
      </c>
      <c r="BR711" s="114"/>
      <c r="BS711" s="114"/>
      <c r="BT711">
        <f ca="1">ABS(BQ711)</f>
        <v>18</v>
      </c>
      <c r="BU711" s="25">
        <f t="shared" ca="1" si="2406"/>
        <v>9</v>
      </c>
      <c r="CD711" s="128"/>
      <c r="CE711" s="23">
        <f t="shared" ref="CE711" ca="1" si="13745">BU711</f>
        <v>9</v>
      </c>
      <c r="CG711"/>
      <c r="CH711" s="5"/>
    </row>
    <row r="712" spans="2:89" ht="32" customHeight="1" thickBot="1" x14ac:dyDescent="0.6">
      <c r="B712" s="121" t="s">
        <v>28</v>
      </c>
      <c r="C712" s="121" t="s">
        <v>50</v>
      </c>
      <c r="D712" s="114">
        <v>4</v>
      </c>
      <c r="E712" s="119"/>
      <c r="F712" s="28">
        <f t="shared" ca="1" si="13688"/>
        <v>3</v>
      </c>
      <c r="G712" s="114" t="s">
        <v>237</v>
      </c>
      <c r="H712" s="114"/>
      <c r="I712" s="28">
        <f t="shared" ca="1" si="13689"/>
        <v>7</v>
      </c>
      <c r="J712" s="124" t="s">
        <v>13</v>
      </c>
      <c r="K712" s="125">
        <f t="shared" ref="K712" ca="1" si="13746">IF(CD712=0,"",CD712)</f>
        <v>1</v>
      </c>
      <c r="L712" s="24">
        <f t="shared" ca="1" si="13675"/>
        <v>1</v>
      </c>
      <c r="M712" s="118" t="str">
        <f t="shared" ca="1" si="1043"/>
        <v/>
      </c>
      <c r="N712" s="125" t="str">
        <f ca="1">IF(L713=1,IF(BQ712&lt;0,"ー",""),"")</f>
        <v/>
      </c>
      <c r="O712" s="118" t="str">
        <f t="shared" ref="O712" ca="1" si="13747">IF(L712=0,K712,"")</f>
        <v/>
      </c>
      <c r="P712" s="118" t="s">
        <v>250</v>
      </c>
      <c r="Q712" s="121" t="str">
        <f t="shared" ref="Q712" si="13748">IF(E712="","",E712)</f>
        <v/>
      </c>
      <c r="R712" s="114" t="s">
        <v>249</v>
      </c>
      <c r="S712" s="122">
        <f t="shared" ref="S712" ca="1" si="13749">F712</f>
        <v>3</v>
      </c>
      <c r="T712" s="114" t="s">
        <v>216</v>
      </c>
      <c r="U712" s="122">
        <f t="shared" ref="U712" ca="1" si="13750">F713</f>
        <v>5</v>
      </c>
      <c r="V712" s="114" t="s">
        <v>217</v>
      </c>
      <c r="W712" s="120" t="str">
        <f t="shared" ref="W712" si="13751">G712</f>
        <v>　×　</v>
      </c>
      <c r="X712" s="56"/>
      <c r="Y712" s="121" t="str">
        <f t="shared" ref="Y712" si="13752">IF(H712="","",H712)</f>
        <v/>
      </c>
      <c r="Z712" s="114" t="s">
        <v>249</v>
      </c>
      <c r="AA712" s="122">
        <f t="shared" ref="AA712" ca="1" si="13753">I712</f>
        <v>7</v>
      </c>
      <c r="AB712" s="114" t="s">
        <v>216</v>
      </c>
      <c r="AC712" s="122">
        <f t="shared" ref="AC712" ca="1" si="13754">I713</f>
        <v>4</v>
      </c>
      <c r="AD712" s="114" t="s">
        <v>217</v>
      </c>
      <c r="AE712" s="27"/>
      <c r="AF712" s="114" t="s">
        <v>233</v>
      </c>
      <c r="AG712" t="s">
        <v>230</v>
      </c>
      <c r="AH712" t="s">
        <v>250</v>
      </c>
      <c r="AI712" s="1">
        <f t="shared" ref="AI712" ca="1" si="13755">IF(K712="","",K712)</f>
        <v>1</v>
      </c>
      <c r="AJ712" t="s">
        <v>249</v>
      </c>
      <c r="AK712" s="1">
        <f t="shared" ref="AK712" ca="1" si="13756">L712</f>
        <v>1</v>
      </c>
      <c r="AL712" t="s">
        <v>216</v>
      </c>
      <c r="AM712" s="1">
        <f t="shared" ref="AM712" ca="1" si="13757">L713</f>
        <v>20</v>
      </c>
      <c r="AN712" t="s">
        <v>217</v>
      </c>
      <c r="AO712" t="s">
        <v>230</v>
      </c>
      <c r="AP712" s="114" t="str">
        <f t="shared" ca="1" si="13685"/>
        <v>\\(\\quad \\displaystyle \\frac{3}{5}　×　\\frac{7}{4}　=　 \\)</v>
      </c>
      <c r="AQ712" t="str">
        <f t="shared" ca="1" si="13692"/>
        <v>\\(\\quad \\displaystyle 1\\frac{1}{20} \\)</v>
      </c>
      <c r="AS712" s="114" t="str">
        <f t="shared" ref="AS712" ca="1" si="13758">AP712</f>
        <v>\\(\\quad \\displaystyle \\frac{3}{5}　×　\\frac{7}{4}　=　 \\)</v>
      </c>
      <c r="AT712" s="114" t="str">
        <f t="shared" ref="AT712" ca="1" si="13759">IF(O712="",AQ712,AQ713)</f>
        <v>\\(\\quad \\displaystyle 1\\frac{1}{20} \\)</v>
      </c>
      <c r="AU712" s="114" t="s">
        <v>60</v>
      </c>
      <c r="AV712" s="115" t="s">
        <v>226</v>
      </c>
      <c r="AW712" s="115" t="str">
        <f t="shared" ref="AW712" ca="1" si="13760">AS712</f>
        <v>\\(\\quad \\displaystyle \\frac{3}{5}　×　\\frac{7}{4}　=　 \\)</v>
      </c>
      <c r="AX712" s="115" t="str">
        <f t="shared" ref="AX712" ca="1" si="13761">AT712</f>
        <v>\\(\\quad \\displaystyle 1\\frac{1}{20} \\)</v>
      </c>
      <c r="AY712" s="115" t="s">
        <v>62</v>
      </c>
      <c r="AZ712" s="116" t="str">
        <f t="shared" ref="AZ712" ca="1" si="13762">"INSERT INTO "&amp;AU712&amp;"(tangen,question,answer,editor,date,count) VALUES('"&amp;AV712&amp;"','"&amp;AW712&amp;"','"&amp;AX712&amp;"','"&amp;AY712&amp;"',NOW(),0);"</f>
        <v>INSERT INTO math(tangen,question,answer,editor,date,count) VALUES('m3600','\\(\\quad \\displaystyle \\frac{3}{5}　×　\\frac{7}{4}　=　 \\)','\\(\\quad \\displaystyle 1\\frac{1}{20} \\)','harazono',NOW(),0);</v>
      </c>
      <c r="BH712" s="22">
        <f t="shared" ref="BH712:BJ712" ca="1" si="13763">RANDBETWEEN(1,10)</f>
        <v>3</v>
      </c>
      <c r="BI712" s="114" t="s">
        <v>22</v>
      </c>
      <c r="BJ712" s="22">
        <f t="shared" ca="1" si="13763"/>
        <v>7</v>
      </c>
      <c r="BK712" s="114" t="s">
        <v>26</v>
      </c>
      <c r="BL712" s="27"/>
      <c r="BM712" s="27"/>
      <c r="BN712" s="27"/>
      <c r="BO712" s="27"/>
      <c r="BP712" s="27"/>
      <c r="BQ712" s="24">
        <f t="shared" ca="1" si="13712"/>
        <v>21</v>
      </c>
      <c r="BR712" s="114" t="s">
        <v>26</v>
      </c>
      <c r="BS712" s="114" t="str">
        <f ca="1">IF(BQ712&lt;=0,"-","")</f>
        <v/>
      </c>
      <c r="BT712" s="30">
        <f t="shared" ca="1" si="13713"/>
        <v>21</v>
      </c>
      <c r="BU712" s="24">
        <f t="shared" ca="1" si="2418"/>
        <v>21</v>
      </c>
      <c r="CD712" s="128">
        <f t="shared" ref="CD712" ca="1" si="13764">QUOTIENT(BU712,BU713)</f>
        <v>1</v>
      </c>
      <c r="CE712" s="57">
        <f t="shared" ref="CE712" ca="1" si="13765">MOD(BU712,BU713)</f>
        <v>1</v>
      </c>
      <c r="CG712"/>
      <c r="CH712" s="5"/>
    </row>
    <row r="713" spans="2:89" ht="32" customHeight="1" x14ac:dyDescent="0.55000000000000004">
      <c r="B713" s="121"/>
      <c r="C713" s="121"/>
      <c r="D713" s="114"/>
      <c r="E713" s="119"/>
      <c r="F713" s="29">
        <f t="shared" ca="1" si="13688"/>
        <v>5</v>
      </c>
      <c r="G713" s="114"/>
      <c r="H713" s="114"/>
      <c r="I713" s="29">
        <f t="shared" ca="1" si="13689"/>
        <v>4</v>
      </c>
      <c r="J713" s="124"/>
      <c r="K713" s="125"/>
      <c r="L713" s="25">
        <f t="shared" ca="1" si="13675"/>
        <v>20</v>
      </c>
      <c r="M713" s="118"/>
      <c r="N713" s="125"/>
      <c r="O713" s="118"/>
      <c r="P713" s="118"/>
      <c r="Q713" s="121"/>
      <c r="R713" s="114"/>
      <c r="S713" s="122"/>
      <c r="T713" s="114"/>
      <c r="U713" s="122"/>
      <c r="V713" s="114"/>
      <c r="W713" s="120"/>
      <c r="X713" s="56"/>
      <c r="Y713" s="121"/>
      <c r="Z713" s="114"/>
      <c r="AA713" s="122"/>
      <c r="AB713" s="114"/>
      <c r="AC713" s="122"/>
      <c r="AD713" s="114"/>
      <c r="AE713" s="27"/>
      <c r="AF713" s="114"/>
      <c r="AG713" t="s">
        <v>230</v>
      </c>
      <c r="AH713" t="s">
        <v>250</v>
      </c>
      <c r="AI713" s="1" t="str">
        <f ca="1">IF(N712="","",N712)</f>
        <v/>
      </c>
      <c r="AJ713" s="1" t="str">
        <f ca="1">IF(O712="","",O712)</f>
        <v/>
      </c>
      <c r="AK713" s="1"/>
      <c r="AM713" s="1"/>
      <c r="AO713" t="s">
        <v>230</v>
      </c>
      <c r="AP713" s="114"/>
      <c r="AQ713" t="str">
        <f t="shared" ca="1" si="13692"/>
        <v>\\(\\quad \\displaystyle  \\)</v>
      </c>
      <c r="AS713" s="114"/>
      <c r="AT713" s="114"/>
      <c r="AU713" s="114"/>
      <c r="AV713" s="114"/>
      <c r="AW713" s="114"/>
      <c r="AX713" s="114"/>
      <c r="AY713" s="114"/>
      <c r="AZ713" s="117"/>
      <c r="BH713" s="23">
        <f t="shared" ref="BH713:BJ713" ca="1" si="13766">RANDBETWEEN(2,10)</f>
        <v>5</v>
      </c>
      <c r="BI713" s="114"/>
      <c r="BJ713" s="23">
        <f t="shared" ca="1" si="13766"/>
        <v>4</v>
      </c>
      <c r="BK713" s="114"/>
      <c r="BL713" s="27"/>
      <c r="BM713" s="27"/>
      <c r="BN713" s="27"/>
      <c r="BO713" s="27"/>
      <c r="BP713" s="27"/>
      <c r="BQ713" s="25">
        <f t="shared" ca="1" si="13712"/>
        <v>20</v>
      </c>
      <c r="BR713" s="114"/>
      <c r="BS713" s="114"/>
      <c r="BT713">
        <f t="shared" ca="1" si="13713"/>
        <v>20</v>
      </c>
      <c r="BU713" s="25">
        <f t="shared" ca="1" si="2420"/>
        <v>20</v>
      </c>
      <c r="CD713" s="128"/>
      <c r="CE713" s="23">
        <f t="shared" ref="CE713" ca="1" si="13767">BU713</f>
        <v>20</v>
      </c>
      <c r="CG713"/>
      <c r="CH713" s="5"/>
    </row>
    <row r="714" spans="2:89" ht="32" customHeight="1" thickBot="1" x14ac:dyDescent="0.6">
      <c r="B714" s="121" t="s">
        <v>28</v>
      </c>
      <c r="C714" s="121" t="s">
        <v>50</v>
      </c>
      <c r="D714" s="114">
        <v>5</v>
      </c>
      <c r="E714" s="119"/>
      <c r="F714" s="28">
        <f t="shared" ca="1" si="13688"/>
        <v>8</v>
      </c>
      <c r="G714" s="114" t="s">
        <v>237</v>
      </c>
      <c r="H714" s="114"/>
      <c r="I714" s="28">
        <f t="shared" ca="1" si="13689"/>
        <v>8</v>
      </c>
      <c r="J714" s="124" t="s">
        <v>13</v>
      </c>
      <c r="K714" s="125" t="str">
        <f t="shared" ref="K714" ca="1" si="13768">IF(CD714=0,"",CD714)</f>
        <v/>
      </c>
      <c r="L714" s="24">
        <f t="shared" ca="1" si="13675"/>
        <v>4</v>
      </c>
      <c r="M714" s="118" t="str">
        <f t="shared" ca="1" si="1043"/>
        <v/>
      </c>
      <c r="N714" s="125" t="str">
        <f ca="1">IF(L715=1,IF(BQ714&lt;0,"ー",""),"")</f>
        <v/>
      </c>
      <c r="O714" s="118" t="str">
        <f t="shared" ref="O714" ca="1" si="13769">IF(L714=0,K714,"")</f>
        <v/>
      </c>
      <c r="P714" s="118" t="s">
        <v>250</v>
      </c>
      <c r="Q714" s="121" t="str">
        <f t="shared" ref="Q714" si="13770">IF(E714="","",E714)</f>
        <v/>
      </c>
      <c r="R714" s="114" t="s">
        <v>249</v>
      </c>
      <c r="S714" s="122">
        <f t="shared" ref="S714" ca="1" si="13771">F714</f>
        <v>8</v>
      </c>
      <c r="T714" s="114" t="s">
        <v>216</v>
      </c>
      <c r="U714" s="122">
        <f t="shared" ref="U714" ca="1" si="13772">F715</f>
        <v>8</v>
      </c>
      <c r="V714" s="114" t="s">
        <v>217</v>
      </c>
      <c r="W714" s="120" t="str">
        <f t="shared" ref="W714" si="13773">G714</f>
        <v>　×　</v>
      </c>
      <c r="X714" s="56"/>
      <c r="Y714" s="121" t="str">
        <f t="shared" ref="Y714" si="13774">IF(H714="","",H714)</f>
        <v/>
      </c>
      <c r="Z714" s="114" t="s">
        <v>249</v>
      </c>
      <c r="AA714" s="122">
        <f t="shared" ref="AA714" ca="1" si="13775">I714</f>
        <v>8</v>
      </c>
      <c r="AB714" s="114" t="s">
        <v>216</v>
      </c>
      <c r="AC714" s="122">
        <f t="shared" ref="AC714" ca="1" si="13776">I715</f>
        <v>10</v>
      </c>
      <c r="AD714" s="114" t="s">
        <v>217</v>
      </c>
      <c r="AE714" s="27"/>
      <c r="AF714" s="114" t="s">
        <v>233</v>
      </c>
      <c r="AG714" t="s">
        <v>230</v>
      </c>
      <c r="AH714" t="s">
        <v>250</v>
      </c>
      <c r="AI714" s="1" t="str">
        <f t="shared" ref="AI714:AI814" ca="1" si="13777">IF(K714="","",K714)</f>
        <v/>
      </c>
      <c r="AJ714" t="s">
        <v>249</v>
      </c>
      <c r="AK714" s="1">
        <f t="shared" ref="AK714" ca="1" si="13778">L714</f>
        <v>4</v>
      </c>
      <c r="AL714" t="s">
        <v>216</v>
      </c>
      <c r="AM714" s="1">
        <f t="shared" ref="AM714" ca="1" si="13779">L715</f>
        <v>5</v>
      </c>
      <c r="AN714" t="s">
        <v>217</v>
      </c>
      <c r="AO714" t="s">
        <v>230</v>
      </c>
      <c r="AP714" s="114" t="str">
        <f t="shared" ca="1" si="13685"/>
        <v>\\(\\quad \\displaystyle \\frac{8}{8}　×　\\frac{8}{10}　=　 \\)</v>
      </c>
      <c r="AQ714" t="str">
        <f t="shared" ca="1" si="13692"/>
        <v>\\(\\quad \\displaystyle \\frac{4}{5} \\)</v>
      </c>
      <c r="AS714" s="114" t="str">
        <f t="shared" ref="AS714" ca="1" si="13780">AP714</f>
        <v>\\(\\quad \\displaystyle \\frac{8}{8}　×　\\frac{8}{10}　=　 \\)</v>
      </c>
      <c r="AT714" s="114" t="str">
        <f t="shared" ref="AT714" ca="1" si="13781">IF(O714="",AQ714,AQ715)</f>
        <v>\\(\\quad \\displaystyle \\frac{4}{5} \\)</v>
      </c>
      <c r="AU714" s="114" t="s">
        <v>60</v>
      </c>
      <c r="AV714" s="115" t="s">
        <v>226</v>
      </c>
      <c r="AW714" s="115" t="str">
        <f t="shared" ref="AW714" ca="1" si="13782">AS714</f>
        <v>\\(\\quad \\displaystyle \\frac{8}{8}　×　\\frac{8}{10}　=　 \\)</v>
      </c>
      <c r="AX714" s="115" t="str">
        <f t="shared" ref="AX714" ca="1" si="13783">AT714</f>
        <v>\\(\\quad \\displaystyle \\frac{4}{5} \\)</v>
      </c>
      <c r="AY714" s="115" t="s">
        <v>62</v>
      </c>
      <c r="AZ714" s="116" t="str">
        <f t="shared" ref="AZ714" ca="1" si="13784">"INSERT INTO "&amp;AU714&amp;"(tangen,question,answer,editor,date,count) VALUES('"&amp;AV714&amp;"','"&amp;AW714&amp;"','"&amp;AX714&amp;"','"&amp;AY714&amp;"',NOW(),0);"</f>
        <v>INSERT INTO math(tangen,question,answer,editor,date,count) VALUES('m3600','\\(\\quad \\displaystyle \\frac{8}{8}　×　\\frac{8}{10}　=　 \\)','\\(\\quad \\displaystyle \\frac{4}{5} \\)','harazono',NOW(),0);</v>
      </c>
      <c r="BH714" s="22">
        <f t="shared" ref="BH714:BJ728" ca="1" si="13785">RANDBETWEEN(1,10)</f>
        <v>8</v>
      </c>
      <c r="BI714" s="114" t="s">
        <v>22</v>
      </c>
      <c r="BJ714" s="22">
        <f t="shared" ca="1" si="13785"/>
        <v>8</v>
      </c>
      <c r="BK714" s="114" t="s">
        <v>26</v>
      </c>
      <c r="BL714" s="27"/>
      <c r="BM714" s="27"/>
      <c r="BN714" s="27"/>
      <c r="BO714" s="27"/>
      <c r="BP714" s="27"/>
      <c r="BQ714" s="24">
        <f t="shared" ca="1" si="13712"/>
        <v>64</v>
      </c>
      <c r="BR714" s="114" t="s">
        <v>26</v>
      </c>
      <c r="BS714" s="114" t="str">
        <f ca="1">IF(BQ714&lt;=0,"-","")</f>
        <v/>
      </c>
      <c r="BT714" s="30">
        <f t="shared" ca="1" si="13713"/>
        <v>64</v>
      </c>
      <c r="BU714" s="24">
        <f t="shared" ref="BU714" ca="1" si="13786">BT714/GCD(BT714,BT715)</f>
        <v>4</v>
      </c>
      <c r="CD714" s="128">
        <f t="shared" ref="CD714" ca="1" si="13787">QUOTIENT(BU714,BU715)</f>
        <v>0</v>
      </c>
      <c r="CE714" s="57">
        <f t="shared" ref="CE714" ca="1" si="13788">MOD(BU714,BU715)</f>
        <v>4</v>
      </c>
      <c r="CG714"/>
      <c r="CH714" s="5"/>
    </row>
    <row r="715" spans="2:89" ht="32" customHeight="1" x14ac:dyDescent="0.55000000000000004">
      <c r="B715" s="121"/>
      <c r="C715" s="121"/>
      <c r="D715" s="114"/>
      <c r="E715" s="119"/>
      <c r="F715" s="29">
        <f ca="1">BH715</f>
        <v>8</v>
      </c>
      <c r="G715" s="114"/>
      <c r="H715" s="114"/>
      <c r="I715" s="29">
        <f ca="1">BJ715</f>
        <v>10</v>
      </c>
      <c r="J715" s="124"/>
      <c r="K715" s="125"/>
      <c r="L715" s="25">
        <f t="shared" ca="1" si="13675"/>
        <v>5</v>
      </c>
      <c r="M715" s="118"/>
      <c r="N715" s="125"/>
      <c r="O715" s="118"/>
      <c r="P715" s="118"/>
      <c r="Q715" s="121"/>
      <c r="R715" s="114"/>
      <c r="S715" s="122"/>
      <c r="T715" s="114"/>
      <c r="U715" s="122"/>
      <c r="V715" s="114"/>
      <c r="W715" s="120"/>
      <c r="X715" s="56"/>
      <c r="Y715" s="121"/>
      <c r="Z715" s="114"/>
      <c r="AA715" s="122"/>
      <c r="AB715" s="114"/>
      <c r="AC715" s="122"/>
      <c r="AD715" s="114"/>
      <c r="AE715" s="27"/>
      <c r="AF715" s="114"/>
      <c r="AG715" t="s">
        <v>230</v>
      </c>
      <c r="AH715" t="s">
        <v>250</v>
      </c>
      <c r="AI715" s="1" t="str">
        <f ca="1">IF(N714="","",N714)</f>
        <v/>
      </c>
      <c r="AJ715" s="1" t="str">
        <f ca="1">IF(O714="","",O714)</f>
        <v/>
      </c>
      <c r="AK715" s="1"/>
      <c r="AM715" s="1"/>
      <c r="AO715" t="s">
        <v>230</v>
      </c>
      <c r="AP715" s="114"/>
      <c r="AQ715" t="str">
        <f t="shared" ca="1" si="13692"/>
        <v>\\(\\quad \\displaystyle  \\)</v>
      </c>
      <c r="AS715" s="114"/>
      <c r="AT715" s="114"/>
      <c r="AU715" s="114"/>
      <c r="AV715" s="114"/>
      <c r="AW715" s="114"/>
      <c r="AX715" s="114"/>
      <c r="AY715" s="114"/>
      <c r="AZ715" s="117"/>
      <c r="BH715" s="23">
        <f t="shared" ref="BH715:BJ729" ca="1" si="13789">RANDBETWEEN(2,10)</f>
        <v>8</v>
      </c>
      <c r="BI715" s="114"/>
      <c r="BJ715" s="23">
        <f t="shared" ca="1" si="13789"/>
        <v>10</v>
      </c>
      <c r="BK715" s="114"/>
      <c r="BL715" s="27"/>
      <c r="BM715" s="27"/>
      <c r="BN715" s="27"/>
      <c r="BO715" s="27"/>
      <c r="BP715" s="27"/>
      <c r="BQ715" s="25">
        <f t="shared" ca="1" si="13712"/>
        <v>80</v>
      </c>
      <c r="BR715" s="114"/>
      <c r="BS715" s="114"/>
      <c r="BT715">
        <f t="shared" ca="1" si="13713"/>
        <v>80</v>
      </c>
      <c r="BU715" s="25">
        <f t="shared" ref="BU715" ca="1" si="13790">BT715/GCD(BT714,BT715)</f>
        <v>5</v>
      </c>
      <c r="CD715" s="128"/>
      <c r="CE715" s="23">
        <f t="shared" ref="CE715" ca="1" si="13791">BU715</f>
        <v>5</v>
      </c>
      <c r="CG715"/>
      <c r="CH715" s="5"/>
    </row>
    <row r="716" spans="2:89" ht="32" customHeight="1" thickBot="1" x14ac:dyDescent="0.6">
      <c r="B716" s="121" t="s">
        <v>28</v>
      </c>
      <c r="C716" s="121" t="s">
        <v>50</v>
      </c>
      <c r="D716" s="114">
        <v>6</v>
      </c>
      <c r="E716" s="119"/>
      <c r="F716" s="28">
        <f t="shared" ref="F716:F779" ca="1" si="13792">BH716</f>
        <v>7</v>
      </c>
      <c r="G716" s="114" t="s">
        <v>237</v>
      </c>
      <c r="H716" s="114"/>
      <c r="I716" s="28">
        <f t="shared" ref="I716:I779" ca="1" si="13793">BJ716</f>
        <v>3</v>
      </c>
      <c r="J716" s="124" t="s">
        <v>13</v>
      </c>
      <c r="K716" s="125" t="str">
        <f t="shared" ref="K716" ca="1" si="13794">IF(CD716=0,"",CD716)</f>
        <v/>
      </c>
      <c r="L716" s="24">
        <f t="shared" ref="L716:L779" ca="1" si="13795">CE716</f>
        <v>21</v>
      </c>
      <c r="M716" s="118" t="str">
        <f t="shared" ref="M716" ca="1" si="13796">IF(L717=1,"=","")</f>
        <v/>
      </c>
      <c r="N716" s="125" t="str">
        <f t="shared" ref="N716" ca="1" si="13797">IF(L717=1,IF(BQ716&lt;0,"ー",""),"")</f>
        <v/>
      </c>
      <c r="O716" s="118" t="str">
        <f t="shared" ref="O716" ca="1" si="13798">IF(L716=0,K716,"")</f>
        <v/>
      </c>
      <c r="P716" s="118" t="s">
        <v>250</v>
      </c>
      <c r="Q716" s="121" t="str">
        <f t="shared" ref="Q716" si="13799">IF(E716="","",E716)</f>
        <v/>
      </c>
      <c r="R716" s="114" t="s">
        <v>249</v>
      </c>
      <c r="S716" s="122">
        <f t="shared" ref="S716" ca="1" si="13800">F716</f>
        <v>7</v>
      </c>
      <c r="T716" s="114" t="s">
        <v>216</v>
      </c>
      <c r="U716" s="122">
        <f t="shared" ref="U716" ca="1" si="13801">F717</f>
        <v>10</v>
      </c>
      <c r="V716" s="114" t="s">
        <v>217</v>
      </c>
      <c r="W716" s="120" t="str">
        <f t="shared" ref="W716" si="13802">G716</f>
        <v>　×　</v>
      </c>
      <c r="X716" s="56"/>
      <c r="Y716" s="121" t="str">
        <f t="shared" ref="Y716" si="13803">IF(H716="","",H716)</f>
        <v/>
      </c>
      <c r="Z716" s="114" t="s">
        <v>249</v>
      </c>
      <c r="AA716" s="122">
        <f t="shared" ref="AA716" ca="1" si="13804">I716</f>
        <v>3</v>
      </c>
      <c r="AB716" s="114" t="s">
        <v>216</v>
      </c>
      <c r="AC716" s="122">
        <f t="shared" ref="AC716" ca="1" si="13805">I717</f>
        <v>4</v>
      </c>
      <c r="AD716" s="114" t="s">
        <v>217</v>
      </c>
      <c r="AE716" s="27"/>
      <c r="AF716" s="114" t="s">
        <v>233</v>
      </c>
      <c r="AG716" t="s">
        <v>230</v>
      </c>
      <c r="AH716" t="s">
        <v>250</v>
      </c>
      <c r="AI716" s="1" t="str">
        <f t="shared" ref="AI716" ca="1" si="13806">IF(K716="","",K716)</f>
        <v/>
      </c>
      <c r="AJ716" t="s">
        <v>249</v>
      </c>
      <c r="AK716" s="1">
        <f t="shared" ref="AK716" ca="1" si="13807">L716</f>
        <v>21</v>
      </c>
      <c r="AL716" t="s">
        <v>216</v>
      </c>
      <c r="AM716" s="1">
        <f t="shared" ref="AM716" ca="1" si="13808">L717</f>
        <v>40</v>
      </c>
      <c r="AN716" t="s">
        <v>217</v>
      </c>
      <c r="AO716" t="s">
        <v>230</v>
      </c>
      <c r="AP716" s="114" t="str">
        <f t="shared" ca="1" si="13685"/>
        <v>\\(\\quad \\displaystyle \\frac{7}{10}　×　\\frac{3}{4}　=　 \\)</v>
      </c>
      <c r="AQ716" t="str">
        <f t="shared" ca="1" si="13692"/>
        <v>\\(\\quad \\displaystyle \\frac{21}{40} \\)</v>
      </c>
      <c r="AS716" s="114" t="str">
        <f t="shared" ref="AS716" ca="1" si="13809">AP716</f>
        <v>\\(\\quad \\displaystyle \\frac{7}{10}　×　\\frac{3}{4}　=　 \\)</v>
      </c>
      <c r="AT716" s="114" t="str">
        <f t="shared" ref="AT716" ca="1" si="13810">IF(O716="",AQ716,AQ717)</f>
        <v>\\(\\quad \\displaystyle \\frac{21}{40} \\)</v>
      </c>
      <c r="AU716" s="114" t="s">
        <v>60</v>
      </c>
      <c r="AV716" s="115" t="s">
        <v>226</v>
      </c>
      <c r="AW716" s="115" t="str">
        <f t="shared" ref="AW716" ca="1" si="13811">AS716</f>
        <v>\\(\\quad \\displaystyle \\frac{7}{10}　×　\\frac{3}{4}　=　 \\)</v>
      </c>
      <c r="AX716" s="115" t="str">
        <f t="shared" ref="AX716" ca="1" si="13812">AT716</f>
        <v>\\(\\quad \\displaystyle \\frac{21}{40} \\)</v>
      </c>
      <c r="AY716" s="115" t="s">
        <v>62</v>
      </c>
      <c r="AZ716" s="116" t="str">
        <f t="shared" ref="AZ716" ca="1" si="13813">"INSERT INTO "&amp;AU716&amp;"(tangen,question,answer,editor,date,count) VALUES('"&amp;AV716&amp;"','"&amp;AW716&amp;"','"&amp;AX716&amp;"','"&amp;AY716&amp;"',NOW(),0);"</f>
        <v>INSERT INTO math(tangen,question,answer,editor,date,count) VALUES('m3600','\\(\\quad \\displaystyle \\frac{7}{10}　×　\\frac{3}{4}　=　 \\)','\\(\\quad \\displaystyle \\frac{21}{40} \\)','harazono',NOW(),0);</v>
      </c>
      <c r="BH716" s="22">
        <f t="shared" ca="1" si="13785"/>
        <v>7</v>
      </c>
      <c r="BI716" s="114" t="s">
        <v>22</v>
      </c>
      <c r="BJ716" s="22">
        <f t="shared" ca="1" si="13785"/>
        <v>3</v>
      </c>
      <c r="BK716" s="114" t="s">
        <v>26</v>
      </c>
      <c r="BL716" s="27"/>
      <c r="BM716" s="27"/>
      <c r="BN716" s="27"/>
      <c r="BO716" s="27"/>
      <c r="BP716" s="27"/>
      <c r="BQ716" s="24">
        <f t="shared" ref="BQ716:BQ779" ca="1" si="13814">BH716*BJ716</f>
        <v>21</v>
      </c>
      <c r="BR716" s="114" t="s">
        <v>26</v>
      </c>
      <c r="BS716" s="114" t="str">
        <f t="shared" ref="BS716" ca="1" si="13815">IF(BQ716&lt;=0,"-","")</f>
        <v/>
      </c>
      <c r="BT716" s="30">
        <f t="shared" ref="BT716:BT779" ca="1" si="13816">ABS(BQ716)</f>
        <v>21</v>
      </c>
      <c r="BU716" s="24">
        <f t="shared" ref="BU716" ca="1" si="13817">BT716/GCD(BT716,BT717)</f>
        <v>21</v>
      </c>
      <c r="CD716" s="128">
        <f t="shared" ref="CD716" ca="1" si="13818">QUOTIENT(BU716,BU717)</f>
        <v>0</v>
      </c>
      <c r="CE716" s="57">
        <f t="shared" ref="CE716" ca="1" si="13819">MOD(BU716,BU717)</f>
        <v>21</v>
      </c>
      <c r="CG716"/>
      <c r="CH716" s="5"/>
    </row>
    <row r="717" spans="2:89" ht="32" customHeight="1" x14ac:dyDescent="0.55000000000000004">
      <c r="B717" s="121"/>
      <c r="C717" s="121"/>
      <c r="D717" s="114"/>
      <c r="E717" s="119"/>
      <c r="F717" s="29">
        <f t="shared" ca="1" si="13792"/>
        <v>10</v>
      </c>
      <c r="G717" s="114"/>
      <c r="H717" s="114"/>
      <c r="I717" s="29">
        <f t="shared" ca="1" si="13793"/>
        <v>4</v>
      </c>
      <c r="J717" s="124"/>
      <c r="K717" s="125"/>
      <c r="L717" s="25">
        <f t="shared" ca="1" si="13795"/>
        <v>40</v>
      </c>
      <c r="M717" s="118"/>
      <c r="N717" s="125"/>
      <c r="O717" s="118"/>
      <c r="P717" s="118"/>
      <c r="Q717" s="121"/>
      <c r="R717" s="114"/>
      <c r="S717" s="122"/>
      <c r="T717" s="114"/>
      <c r="U717" s="122"/>
      <c r="V717" s="114"/>
      <c r="W717" s="120"/>
      <c r="X717" s="56"/>
      <c r="Y717" s="121"/>
      <c r="Z717" s="114"/>
      <c r="AA717" s="122"/>
      <c r="AB717" s="114"/>
      <c r="AC717" s="122"/>
      <c r="AD717" s="114"/>
      <c r="AE717" s="27"/>
      <c r="AF717" s="114"/>
      <c r="AG717" t="s">
        <v>230</v>
      </c>
      <c r="AH717" t="s">
        <v>250</v>
      </c>
      <c r="AI717" s="1" t="str">
        <f t="shared" ref="AI717" ca="1" si="13820">IF(N716="","",N716)</f>
        <v/>
      </c>
      <c r="AJ717" s="1" t="str">
        <f t="shared" ref="AJ717" ca="1" si="13821">IF(O716="","",O716)</f>
        <v/>
      </c>
      <c r="AK717" s="1"/>
      <c r="AM717" s="1"/>
      <c r="AO717" t="s">
        <v>230</v>
      </c>
      <c r="AP717" s="114"/>
      <c r="AQ717" t="str">
        <f t="shared" ca="1" si="13692"/>
        <v>\\(\\quad \\displaystyle  \\)</v>
      </c>
      <c r="AS717" s="114"/>
      <c r="AT717" s="114"/>
      <c r="AU717" s="114"/>
      <c r="AV717" s="114"/>
      <c r="AW717" s="114"/>
      <c r="AX717" s="114"/>
      <c r="AY717" s="114"/>
      <c r="AZ717" s="117"/>
      <c r="BH717" s="23">
        <f t="shared" ca="1" si="13789"/>
        <v>10</v>
      </c>
      <c r="BI717" s="114"/>
      <c r="BJ717" s="23">
        <f t="shared" ca="1" si="13789"/>
        <v>4</v>
      </c>
      <c r="BK717" s="114"/>
      <c r="BL717" s="27"/>
      <c r="BM717" s="27"/>
      <c r="BN717" s="27"/>
      <c r="BO717" s="27"/>
      <c r="BP717" s="27"/>
      <c r="BQ717" s="25">
        <f t="shared" ca="1" si="13814"/>
        <v>40</v>
      </c>
      <c r="BR717" s="114"/>
      <c r="BS717" s="114"/>
      <c r="BT717">
        <f t="shared" ca="1" si="13816"/>
        <v>40</v>
      </c>
      <c r="BU717" s="25">
        <f t="shared" ref="BU717" ca="1" si="13822">BT717/GCD(BT716,BT717)</f>
        <v>40</v>
      </c>
      <c r="CD717" s="128"/>
      <c r="CE717" s="23">
        <f t="shared" ref="CE717" ca="1" si="13823">BU717</f>
        <v>40</v>
      </c>
      <c r="CG717"/>
      <c r="CH717" s="5"/>
    </row>
    <row r="718" spans="2:89" ht="32" customHeight="1" thickBot="1" x14ac:dyDescent="0.6">
      <c r="B718" s="121" t="s">
        <v>28</v>
      </c>
      <c r="C718" s="121" t="s">
        <v>50</v>
      </c>
      <c r="D718" s="114">
        <v>7</v>
      </c>
      <c r="E718" s="119"/>
      <c r="F718" s="28">
        <f t="shared" ca="1" si="13792"/>
        <v>3</v>
      </c>
      <c r="G718" s="114" t="s">
        <v>237</v>
      </c>
      <c r="H718" s="114"/>
      <c r="I718" s="28">
        <f t="shared" ca="1" si="13793"/>
        <v>5</v>
      </c>
      <c r="J718" s="124" t="s">
        <v>13</v>
      </c>
      <c r="K718" s="125" t="str">
        <f t="shared" ref="K718" ca="1" si="13824">IF(CD718=0,"",CD718)</f>
        <v/>
      </c>
      <c r="L718" s="24">
        <f t="shared" ca="1" si="13795"/>
        <v>15</v>
      </c>
      <c r="M718" s="118" t="str">
        <f t="shared" ref="M718" ca="1" si="13825">IF(L719=1,"=","")</f>
        <v/>
      </c>
      <c r="N718" s="125" t="str">
        <f t="shared" ref="N718" ca="1" si="13826">IF(L719=1,IF(BQ718&lt;0,"ー",""),"")</f>
        <v/>
      </c>
      <c r="O718" s="118" t="str">
        <f t="shared" ref="O718" ca="1" si="13827">IF(L718=0,K718,"")</f>
        <v/>
      </c>
      <c r="P718" s="118" t="s">
        <v>250</v>
      </c>
      <c r="Q718" s="121" t="str">
        <f t="shared" ref="Q718" si="13828">IF(E718="","",E718)</f>
        <v/>
      </c>
      <c r="R718" s="114" t="s">
        <v>249</v>
      </c>
      <c r="S718" s="122">
        <f t="shared" ref="S718" ca="1" si="13829">F718</f>
        <v>3</v>
      </c>
      <c r="T718" s="114" t="s">
        <v>216</v>
      </c>
      <c r="U718" s="122">
        <f t="shared" ref="U718" ca="1" si="13830">F719</f>
        <v>4</v>
      </c>
      <c r="V718" s="114" t="s">
        <v>217</v>
      </c>
      <c r="W718" s="120" t="str">
        <f t="shared" ref="W718" si="13831">G718</f>
        <v>　×　</v>
      </c>
      <c r="X718" s="56"/>
      <c r="Y718" s="121" t="str">
        <f t="shared" ref="Y718" si="13832">IF(H718="","",H718)</f>
        <v/>
      </c>
      <c r="Z718" s="114" t="s">
        <v>249</v>
      </c>
      <c r="AA718" s="122">
        <f t="shared" ref="AA718" ca="1" si="13833">I718</f>
        <v>5</v>
      </c>
      <c r="AB718" s="114" t="s">
        <v>216</v>
      </c>
      <c r="AC718" s="122">
        <f t="shared" ref="AC718" ca="1" si="13834">I719</f>
        <v>7</v>
      </c>
      <c r="AD718" s="114" t="s">
        <v>217</v>
      </c>
      <c r="AE718" s="27"/>
      <c r="AF718" s="114" t="s">
        <v>233</v>
      </c>
      <c r="AG718" t="s">
        <v>230</v>
      </c>
      <c r="AH718" t="s">
        <v>250</v>
      </c>
      <c r="AI718" s="1" t="str">
        <f t="shared" ref="AI718" ca="1" si="13835">IF(K718="","",K718)</f>
        <v/>
      </c>
      <c r="AJ718" t="s">
        <v>249</v>
      </c>
      <c r="AK718" s="1">
        <f t="shared" ref="AK718" ca="1" si="13836">L718</f>
        <v>15</v>
      </c>
      <c r="AL718" t="s">
        <v>216</v>
      </c>
      <c r="AM718" s="1">
        <f t="shared" ref="AM718" ca="1" si="13837">L719</f>
        <v>28</v>
      </c>
      <c r="AN718" t="s">
        <v>217</v>
      </c>
      <c r="AO718" t="s">
        <v>230</v>
      </c>
      <c r="AP718" s="114" t="str">
        <f t="shared" ca="1" si="13685"/>
        <v>\\(\\quad \\displaystyle \\frac{3}{4}　×　\\frac{5}{7}　=　 \\)</v>
      </c>
      <c r="AQ718" t="str">
        <f t="shared" ca="1" si="13692"/>
        <v>\\(\\quad \\displaystyle \\frac{15}{28} \\)</v>
      </c>
      <c r="AS718" s="114" t="str">
        <f t="shared" ref="AS718" ca="1" si="13838">AP718</f>
        <v>\\(\\quad \\displaystyle \\frac{3}{4}　×　\\frac{5}{7}　=　 \\)</v>
      </c>
      <c r="AT718" s="114" t="str">
        <f t="shared" ref="AT718" ca="1" si="13839">IF(O718="",AQ718,AQ719)</f>
        <v>\\(\\quad \\displaystyle \\frac{15}{28} \\)</v>
      </c>
      <c r="AU718" s="114" t="s">
        <v>60</v>
      </c>
      <c r="AV718" s="115" t="s">
        <v>226</v>
      </c>
      <c r="AW718" s="115" t="str">
        <f t="shared" ref="AW718" ca="1" si="13840">AS718</f>
        <v>\\(\\quad \\displaystyle \\frac{3}{4}　×　\\frac{5}{7}　=　 \\)</v>
      </c>
      <c r="AX718" s="115" t="str">
        <f t="shared" ref="AX718" ca="1" si="13841">AT718</f>
        <v>\\(\\quad \\displaystyle \\frac{15}{28} \\)</v>
      </c>
      <c r="AY718" s="115" t="s">
        <v>62</v>
      </c>
      <c r="AZ718" s="116" t="str">
        <f t="shared" ref="AZ718" ca="1" si="13842">"INSERT INTO "&amp;AU718&amp;"(tangen,question,answer,editor,date,count) VALUES('"&amp;AV718&amp;"','"&amp;AW718&amp;"','"&amp;AX718&amp;"','"&amp;AY718&amp;"',NOW(),0);"</f>
        <v>INSERT INTO math(tangen,question,answer,editor,date,count) VALUES('m3600','\\(\\quad \\displaystyle \\frac{3}{4}　×　\\frac{5}{7}　=　 \\)','\\(\\quad \\displaystyle \\frac{15}{28} \\)','harazono',NOW(),0);</v>
      </c>
      <c r="BH718" s="22">
        <f t="shared" ca="1" si="13785"/>
        <v>3</v>
      </c>
      <c r="BI718" s="114" t="s">
        <v>22</v>
      </c>
      <c r="BJ718" s="22">
        <f t="shared" ca="1" si="13785"/>
        <v>5</v>
      </c>
      <c r="BK718" s="114" t="s">
        <v>26</v>
      </c>
      <c r="BL718" s="27"/>
      <c r="BM718" s="27"/>
      <c r="BN718" s="27"/>
      <c r="BO718" s="27"/>
      <c r="BP718" s="27"/>
      <c r="BQ718" s="24">
        <f t="shared" ca="1" si="13814"/>
        <v>15</v>
      </c>
      <c r="BR718" s="114" t="s">
        <v>26</v>
      </c>
      <c r="BS718" s="114" t="str">
        <f t="shared" ref="BS718" ca="1" si="13843">IF(BQ718&lt;=0,"-","")</f>
        <v/>
      </c>
      <c r="BT718" s="30">
        <f t="shared" ca="1" si="13816"/>
        <v>15</v>
      </c>
      <c r="BU718" s="24">
        <f t="shared" ref="BU718" ca="1" si="13844">BT718/GCD(BT718,BT719)</f>
        <v>15</v>
      </c>
      <c r="CD718" s="128">
        <f t="shared" ref="CD718" ca="1" si="13845">QUOTIENT(BU718,BU719)</f>
        <v>0</v>
      </c>
      <c r="CE718" s="57">
        <f t="shared" ref="CE718" ca="1" si="13846">MOD(BU718,BU719)</f>
        <v>15</v>
      </c>
      <c r="CG718"/>
      <c r="CH718" s="5"/>
    </row>
    <row r="719" spans="2:89" ht="32" customHeight="1" x14ac:dyDescent="0.55000000000000004">
      <c r="B719" s="121"/>
      <c r="C719" s="121"/>
      <c r="D719" s="114"/>
      <c r="E719" s="119"/>
      <c r="F719" s="29">
        <f t="shared" ca="1" si="13792"/>
        <v>4</v>
      </c>
      <c r="G719" s="114"/>
      <c r="H719" s="114"/>
      <c r="I719" s="29">
        <f t="shared" ca="1" si="13793"/>
        <v>7</v>
      </c>
      <c r="J719" s="124"/>
      <c r="K719" s="125"/>
      <c r="L719" s="25">
        <f t="shared" ca="1" si="13795"/>
        <v>28</v>
      </c>
      <c r="M719" s="118"/>
      <c r="N719" s="125"/>
      <c r="O719" s="118"/>
      <c r="P719" s="118"/>
      <c r="Q719" s="121"/>
      <c r="R719" s="114"/>
      <c r="S719" s="122"/>
      <c r="T719" s="114"/>
      <c r="U719" s="122"/>
      <c r="V719" s="114"/>
      <c r="W719" s="120"/>
      <c r="X719" s="56"/>
      <c r="Y719" s="121"/>
      <c r="Z719" s="114"/>
      <c r="AA719" s="122"/>
      <c r="AB719" s="114"/>
      <c r="AC719" s="122"/>
      <c r="AD719" s="114"/>
      <c r="AE719" s="27"/>
      <c r="AF719" s="114"/>
      <c r="AG719" t="s">
        <v>230</v>
      </c>
      <c r="AH719" t="s">
        <v>250</v>
      </c>
      <c r="AI719" s="1" t="str">
        <f t="shared" ref="AI719" ca="1" si="13847">IF(N718="","",N718)</f>
        <v/>
      </c>
      <c r="AJ719" s="1" t="str">
        <f t="shared" ref="AJ719" ca="1" si="13848">IF(O718="","",O718)</f>
        <v/>
      </c>
      <c r="AK719" s="1"/>
      <c r="AM719" s="1"/>
      <c r="AO719" t="s">
        <v>230</v>
      </c>
      <c r="AP719" s="114"/>
      <c r="AQ719" t="str">
        <f t="shared" ca="1" si="13692"/>
        <v>\\(\\quad \\displaystyle  \\)</v>
      </c>
      <c r="AS719" s="114"/>
      <c r="AT719" s="114"/>
      <c r="AU719" s="114"/>
      <c r="AV719" s="114"/>
      <c r="AW719" s="114"/>
      <c r="AX719" s="114"/>
      <c r="AY719" s="114"/>
      <c r="AZ719" s="117"/>
      <c r="BH719" s="23">
        <f t="shared" ca="1" si="13789"/>
        <v>4</v>
      </c>
      <c r="BI719" s="114"/>
      <c r="BJ719" s="23">
        <f t="shared" ca="1" si="13789"/>
        <v>7</v>
      </c>
      <c r="BK719" s="114"/>
      <c r="BL719" s="27"/>
      <c r="BM719" s="27"/>
      <c r="BN719" s="27"/>
      <c r="BO719" s="27"/>
      <c r="BP719" s="27"/>
      <c r="BQ719" s="25">
        <f t="shared" ca="1" si="13814"/>
        <v>28</v>
      </c>
      <c r="BR719" s="114"/>
      <c r="BS719" s="114"/>
      <c r="BT719">
        <f t="shared" ca="1" si="13816"/>
        <v>28</v>
      </c>
      <c r="BU719" s="25">
        <f t="shared" ref="BU719" ca="1" si="13849">BT719/GCD(BT718,BT719)</f>
        <v>28</v>
      </c>
      <c r="CD719" s="128"/>
      <c r="CE719" s="23">
        <f t="shared" ref="CE719" ca="1" si="13850">BU719</f>
        <v>28</v>
      </c>
      <c r="CG719"/>
      <c r="CH719" s="5"/>
    </row>
    <row r="720" spans="2:89" ht="32" customHeight="1" thickBot="1" x14ac:dyDescent="0.6">
      <c r="B720" s="121" t="s">
        <v>28</v>
      </c>
      <c r="C720" s="121" t="s">
        <v>50</v>
      </c>
      <c r="D720" s="114">
        <v>8</v>
      </c>
      <c r="E720" s="119"/>
      <c r="F720" s="28">
        <f t="shared" ca="1" si="13792"/>
        <v>8</v>
      </c>
      <c r="G720" s="114" t="s">
        <v>237</v>
      </c>
      <c r="H720" s="114"/>
      <c r="I720" s="28">
        <f t="shared" ca="1" si="13793"/>
        <v>1</v>
      </c>
      <c r="J720" s="124" t="s">
        <v>13</v>
      </c>
      <c r="K720" s="125" t="str">
        <f t="shared" ref="K720" ca="1" si="13851">IF(CD720=0,"",CD720)</f>
        <v/>
      </c>
      <c r="L720" s="24">
        <f t="shared" ca="1" si="13795"/>
        <v>8</v>
      </c>
      <c r="M720" s="118" t="str">
        <f t="shared" ref="M720" ca="1" si="13852">IF(L721=1,"=","")</f>
        <v/>
      </c>
      <c r="N720" s="125" t="str">
        <f t="shared" ref="N720" ca="1" si="13853">IF(L721=1,IF(BQ720&lt;0,"ー",""),"")</f>
        <v/>
      </c>
      <c r="O720" s="118" t="str">
        <f t="shared" ref="O720" ca="1" si="13854">IF(L720=0,K720,"")</f>
        <v/>
      </c>
      <c r="P720" s="118" t="s">
        <v>250</v>
      </c>
      <c r="Q720" s="121" t="str">
        <f t="shared" ref="Q720" si="13855">IF(E720="","",E720)</f>
        <v/>
      </c>
      <c r="R720" s="114" t="s">
        <v>249</v>
      </c>
      <c r="S720" s="122">
        <f t="shared" ref="S720" ca="1" si="13856">F720</f>
        <v>8</v>
      </c>
      <c r="T720" s="114" t="s">
        <v>216</v>
      </c>
      <c r="U720" s="122">
        <f t="shared" ref="U720" ca="1" si="13857">F721</f>
        <v>5</v>
      </c>
      <c r="V720" s="114" t="s">
        <v>217</v>
      </c>
      <c r="W720" s="120" t="str">
        <f t="shared" ref="W720" si="13858">G720</f>
        <v>　×　</v>
      </c>
      <c r="X720" s="56"/>
      <c r="Y720" s="121" t="str">
        <f t="shared" ref="Y720" si="13859">IF(H720="","",H720)</f>
        <v/>
      </c>
      <c r="Z720" s="114" t="s">
        <v>249</v>
      </c>
      <c r="AA720" s="122">
        <f t="shared" ref="AA720" ca="1" si="13860">I720</f>
        <v>1</v>
      </c>
      <c r="AB720" s="114" t="s">
        <v>216</v>
      </c>
      <c r="AC720" s="122">
        <f t="shared" ref="AC720" ca="1" si="13861">I721</f>
        <v>5</v>
      </c>
      <c r="AD720" s="114" t="s">
        <v>217</v>
      </c>
      <c r="AE720" s="27"/>
      <c r="AF720" s="114" t="s">
        <v>233</v>
      </c>
      <c r="AG720" t="s">
        <v>230</v>
      </c>
      <c r="AH720" t="s">
        <v>250</v>
      </c>
      <c r="AI720" s="1" t="str">
        <f t="shared" ref="AI720" ca="1" si="13862">IF(K720="","",K720)</f>
        <v/>
      </c>
      <c r="AJ720" t="s">
        <v>249</v>
      </c>
      <c r="AK720" s="1">
        <f t="shared" ref="AK720" ca="1" si="13863">L720</f>
        <v>8</v>
      </c>
      <c r="AL720" t="s">
        <v>216</v>
      </c>
      <c r="AM720" s="1">
        <f t="shared" ref="AM720" ca="1" si="13864">L721</f>
        <v>25</v>
      </c>
      <c r="AN720" t="s">
        <v>217</v>
      </c>
      <c r="AO720" t="s">
        <v>230</v>
      </c>
      <c r="AP720" s="114" t="str">
        <f t="shared" ca="1" si="13685"/>
        <v>\\(\\quad \\displaystyle \\frac{8}{5}　×　\\frac{1}{5}　=　 \\)</v>
      </c>
      <c r="AQ720" t="str">
        <f t="shared" ca="1" si="13692"/>
        <v>\\(\\quad \\displaystyle \\frac{8}{25} \\)</v>
      </c>
      <c r="AS720" s="114" t="str">
        <f t="shared" ref="AS720" ca="1" si="13865">AP720</f>
        <v>\\(\\quad \\displaystyle \\frac{8}{5}　×　\\frac{1}{5}　=　 \\)</v>
      </c>
      <c r="AT720" s="114" t="str">
        <f t="shared" ref="AT720" ca="1" si="13866">IF(O720="",AQ720,AQ721)</f>
        <v>\\(\\quad \\displaystyle \\frac{8}{25} \\)</v>
      </c>
      <c r="AU720" s="114" t="s">
        <v>60</v>
      </c>
      <c r="AV720" s="115" t="s">
        <v>226</v>
      </c>
      <c r="AW720" s="115" t="str">
        <f t="shared" ref="AW720" ca="1" si="13867">AS720</f>
        <v>\\(\\quad \\displaystyle \\frac{8}{5}　×　\\frac{1}{5}　=　 \\)</v>
      </c>
      <c r="AX720" s="115" t="str">
        <f t="shared" ref="AX720" ca="1" si="13868">AT720</f>
        <v>\\(\\quad \\displaystyle \\frac{8}{25} \\)</v>
      </c>
      <c r="AY720" s="115" t="s">
        <v>62</v>
      </c>
      <c r="AZ720" s="116" t="str">
        <f t="shared" ref="AZ720" ca="1" si="13869">"INSERT INTO "&amp;AU720&amp;"(tangen,question,answer,editor,date,count) VALUES('"&amp;AV720&amp;"','"&amp;AW720&amp;"','"&amp;AX720&amp;"','"&amp;AY720&amp;"',NOW(),0);"</f>
        <v>INSERT INTO math(tangen,question,answer,editor,date,count) VALUES('m3600','\\(\\quad \\displaystyle \\frac{8}{5}　×　\\frac{1}{5}　=　 \\)','\\(\\quad \\displaystyle \\frac{8}{25} \\)','harazono',NOW(),0);</v>
      </c>
      <c r="BH720" s="22">
        <f t="shared" ca="1" si="13785"/>
        <v>8</v>
      </c>
      <c r="BI720" s="114" t="s">
        <v>22</v>
      </c>
      <c r="BJ720" s="22">
        <f t="shared" ca="1" si="13785"/>
        <v>1</v>
      </c>
      <c r="BK720" s="114" t="s">
        <v>26</v>
      </c>
      <c r="BL720" s="27"/>
      <c r="BM720" s="27"/>
      <c r="BN720" s="27"/>
      <c r="BO720" s="27"/>
      <c r="BP720" s="27"/>
      <c r="BQ720" s="24">
        <f t="shared" ca="1" si="13814"/>
        <v>8</v>
      </c>
      <c r="BR720" s="114" t="s">
        <v>26</v>
      </c>
      <c r="BS720" s="114" t="str">
        <f t="shared" ref="BS720" ca="1" si="13870">IF(BQ720&lt;=0,"-","")</f>
        <v/>
      </c>
      <c r="BT720" s="30">
        <f t="shared" ca="1" si="13816"/>
        <v>8</v>
      </c>
      <c r="BU720" s="24">
        <f t="shared" ref="BU720" ca="1" si="13871">BT720/GCD(BT720,BT721)</f>
        <v>8</v>
      </c>
      <c r="CD720" s="128">
        <f t="shared" ref="CD720" ca="1" si="13872">QUOTIENT(BU720,BU721)</f>
        <v>0</v>
      </c>
      <c r="CE720" s="57">
        <f t="shared" ref="CE720" ca="1" si="13873">MOD(BU720,BU721)</f>
        <v>8</v>
      </c>
      <c r="CG720"/>
      <c r="CH720" s="5"/>
    </row>
    <row r="721" spans="2:86" ht="32" customHeight="1" x14ac:dyDescent="0.55000000000000004">
      <c r="B721" s="121"/>
      <c r="C721" s="121"/>
      <c r="D721" s="114"/>
      <c r="E721" s="119"/>
      <c r="F721" s="29">
        <f t="shared" ca="1" si="13792"/>
        <v>5</v>
      </c>
      <c r="G721" s="114"/>
      <c r="H721" s="114"/>
      <c r="I721" s="29">
        <f t="shared" ca="1" si="13793"/>
        <v>5</v>
      </c>
      <c r="J721" s="124"/>
      <c r="K721" s="125"/>
      <c r="L721" s="25">
        <f t="shared" ca="1" si="13795"/>
        <v>25</v>
      </c>
      <c r="M721" s="118"/>
      <c r="N721" s="125"/>
      <c r="O721" s="118"/>
      <c r="P721" s="118"/>
      <c r="Q721" s="121"/>
      <c r="R721" s="114"/>
      <c r="S721" s="122"/>
      <c r="T721" s="114"/>
      <c r="U721" s="122"/>
      <c r="V721" s="114"/>
      <c r="W721" s="120"/>
      <c r="X721" s="56"/>
      <c r="Y721" s="121"/>
      <c r="Z721" s="114"/>
      <c r="AA721" s="122"/>
      <c r="AB721" s="114"/>
      <c r="AC721" s="122"/>
      <c r="AD721" s="114"/>
      <c r="AE721" s="27"/>
      <c r="AF721" s="114"/>
      <c r="AG721" t="s">
        <v>230</v>
      </c>
      <c r="AH721" t="s">
        <v>250</v>
      </c>
      <c r="AI721" s="1" t="str">
        <f t="shared" ref="AI721" ca="1" si="13874">IF(N720="","",N720)</f>
        <v/>
      </c>
      <c r="AJ721" s="1" t="str">
        <f t="shared" ref="AJ721" ca="1" si="13875">IF(O720="","",O720)</f>
        <v/>
      </c>
      <c r="AK721" s="1"/>
      <c r="AM721" s="1"/>
      <c r="AO721" t="s">
        <v>230</v>
      </c>
      <c r="AP721" s="114"/>
      <c r="AQ721" t="str">
        <f t="shared" ca="1" si="13692"/>
        <v>\\(\\quad \\displaystyle  \\)</v>
      </c>
      <c r="AS721" s="114"/>
      <c r="AT721" s="114"/>
      <c r="AU721" s="114"/>
      <c r="AV721" s="114"/>
      <c r="AW721" s="114"/>
      <c r="AX721" s="114"/>
      <c r="AY721" s="114"/>
      <c r="AZ721" s="117"/>
      <c r="BH721" s="23">
        <f t="shared" ca="1" si="13789"/>
        <v>5</v>
      </c>
      <c r="BI721" s="114"/>
      <c r="BJ721" s="23">
        <f t="shared" ca="1" si="13789"/>
        <v>5</v>
      </c>
      <c r="BK721" s="114"/>
      <c r="BL721" s="27"/>
      <c r="BM721" s="27"/>
      <c r="BN721" s="27"/>
      <c r="BO721" s="27"/>
      <c r="BP721" s="27"/>
      <c r="BQ721" s="25">
        <f t="shared" ca="1" si="13814"/>
        <v>25</v>
      </c>
      <c r="BR721" s="114"/>
      <c r="BS721" s="114"/>
      <c r="BT721">
        <f t="shared" ca="1" si="13816"/>
        <v>25</v>
      </c>
      <c r="BU721" s="25">
        <f t="shared" ref="BU721" ca="1" si="13876">BT721/GCD(BT720,BT721)</f>
        <v>25</v>
      </c>
      <c r="CD721" s="128"/>
      <c r="CE721" s="23">
        <f t="shared" ref="CE721" ca="1" si="13877">BU721</f>
        <v>25</v>
      </c>
      <c r="CG721"/>
      <c r="CH721" s="5"/>
    </row>
    <row r="722" spans="2:86" ht="32" customHeight="1" thickBot="1" x14ac:dyDescent="0.6">
      <c r="B722" s="121" t="s">
        <v>28</v>
      </c>
      <c r="C722" s="121" t="s">
        <v>50</v>
      </c>
      <c r="D722" s="114">
        <v>9</v>
      </c>
      <c r="E722" s="119"/>
      <c r="F722" s="28">
        <f t="shared" ca="1" si="13792"/>
        <v>9</v>
      </c>
      <c r="G722" s="114" t="s">
        <v>237</v>
      </c>
      <c r="H722" s="114"/>
      <c r="I722" s="28">
        <f t="shared" ca="1" si="13793"/>
        <v>10</v>
      </c>
      <c r="J722" s="124" t="s">
        <v>13</v>
      </c>
      <c r="K722" s="125">
        <f t="shared" ref="K722" ca="1" si="13878">IF(CD722=0,"",CD722)</f>
        <v>1</v>
      </c>
      <c r="L722" s="24">
        <f t="shared" ca="1" si="13795"/>
        <v>0</v>
      </c>
      <c r="M722" s="118" t="str">
        <f t="shared" ref="M722" ca="1" si="13879">IF(L723=1,"=","")</f>
        <v>=</v>
      </c>
      <c r="N722" s="125" t="str">
        <f t="shared" ref="N722" ca="1" si="13880">IF(L723=1,IF(BQ722&lt;0,"ー",""),"")</f>
        <v/>
      </c>
      <c r="O722" s="118">
        <f t="shared" ref="O722" ca="1" si="13881">IF(L722=0,K722,"")</f>
        <v>1</v>
      </c>
      <c r="P722" s="118" t="s">
        <v>250</v>
      </c>
      <c r="Q722" s="121" t="str">
        <f t="shared" ref="Q722" si="13882">IF(E722="","",E722)</f>
        <v/>
      </c>
      <c r="R722" s="114" t="s">
        <v>249</v>
      </c>
      <c r="S722" s="122">
        <f t="shared" ref="S722" ca="1" si="13883">F722</f>
        <v>9</v>
      </c>
      <c r="T722" s="114" t="s">
        <v>216</v>
      </c>
      <c r="U722" s="122">
        <f t="shared" ref="U722" ca="1" si="13884">F723</f>
        <v>10</v>
      </c>
      <c r="V722" s="114" t="s">
        <v>217</v>
      </c>
      <c r="W722" s="120" t="str">
        <f t="shared" ref="W722" si="13885">G722</f>
        <v>　×　</v>
      </c>
      <c r="X722" s="56"/>
      <c r="Y722" s="121" t="str">
        <f t="shared" ref="Y722" si="13886">IF(H722="","",H722)</f>
        <v/>
      </c>
      <c r="Z722" s="114" t="s">
        <v>249</v>
      </c>
      <c r="AA722" s="122">
        <f t="shared" ref="AA722" ca="1" si="13887">I722</f>
        <v>10</v>
      </c>
      <c r="AB722" s="114" t="s">
        <v>216</v>
      </c>
      <c r="AC722" s="122">
        <f t="shared" ref="AC722" ca="1" si="13888">I723</f>
        <v>9</v>
      </c>
      <c r="AD722" s="114" t="s">
        <v>217</v>
      </c>
      <c r="AE722" s="27"/>
      <c r="AF722" s="114" t="s">
        <v>233</v>
      </c>
      <c r="AG722" t="s">
        <v>230</v>
      </c>
      <c r="AH722" t="s">
        <v>250</v>
      </c>
      <c r="AI722" s="1">
        <f t="shared" ref="AI722" ca="1" si="13889">IF(K722="","",K722)</f>
        <v>1</v>
      </c>
      <c r="AJ722" t="s">
        <v>249</v>
      </c>
      <c r="AK722" s="1">
        <f t="shared" ref="AK722" ca="1" si="13890">L722</f>
        <v>0</v>
      </c>
      <c r="AL722" t="s">
        <v>216</v>
      </c>
      <c r="AM722" s="1">
        <f t="shared" ref="AM722" ca="1" si="13891">L723</f>
        <v>1</v>
      </c>
      <c r="AN722" t="s">
        <v>217</v>
      </c>
      <c r="AO722" t="s">
        <v>230</v>
      </c>
      <c r="AP722" s="114" t="str">
        <f t="shared" ca="1" si="13685"/>
        <v>\\(\\quad \\displaystyle \\frac{9}{10}　×　\\frac{10}{9}　=　 \\)</v>
      </c>
      <c r="AQ722" t="str">
        <f t="shared" ca="1" si="13692"/>
        <v>\\(\\quad \\displaystyle 1\\frac{0}{1} \\)</v>
      </c>
      <c r="AS722" s="114" t="str">
        <f t="shared" ref="AS722" ca="1" si="13892">AP722</f>
        <v>\\(\\quad \\displaystyle \\frac{9}{10}　×　\\frac{10}{9}　=　 \\)</v>
      </c>
      <c r="AT722" s="114" t="str">
        <f t="shared" ref="AT722" ca="1" si="13893">IF(O722="",AQ722,AQ723)</f>
        <v>\\(\\quad \\displaystyle 1 \\)</v>
      </c>
      <c r="AU722" s="114" t="s">
        <v>60</v>
      </c>
      <c r="AV722" s="115" t="s">
        <v>226</v>
      </c>
      <c r="AW722" s="115" t="str">
        <f t="shared" ref="AW722" ca="1" si="13894">AS722</f>
        <v>\\(\\quad \\displaystyle \\frac{9}{10}　×　\\frac{10}{9}　=　 \\)</v>
      </c>
      <c r="AX722" s="115" t="str">
        <f t="shared" ref="AX722" ca="1" si="13895">AT722</f>
        <v>\\(\\quad \\displaystyle 1 \\)</v>
      </c>
      <c r="AY722" s="115" t="s">
        <v>62</v>
      </c>
      <c r="AZ722" s="116" t="str">
        <f t="shared" ref="AZ722" ca="1" si="13896">"INSERT INTO "&amp;AU722&amp;"(tangen,question,answer,editor,date,count) VALUES('"&amp;AV722&amp;"','"&amp;AW722&amp;"','"&amp;AX722&amp;"','"&amp;AY722&amp;"',NOW(),0);"</f>
        <v>INSERT INTO math(tangen,question,answer,editor,date,count) VALUES('m3600','\\(\\quad \\displaystyle \\frac{9}{10}　×　\\frac{10}{9}　=　 \\)','\\(\\quad \\displaystyle 1 \\)','harazono',NOW(),0);</v>
      </c>
      <c r="BH722" s="22">
        <f t="shared" ca="1" si="13785"/>
        <v>9</v>
      </c>
      <c r="BI722" s="114" t="s">
        <v>22</v>
      </c>
      <c r="BJ722" s="22">
        <f t="shared" ca="1" si="13785"/>
        <v>10</v>
      </c>
      <c r="BK722" s="114" t="s">
        <v>26</v>
      </c>
      <c r="BL722" s="27"/>
      <c r="BM722" s="27"/>
      <c r="BN722" s="27"/>
      <c r="BO722" s="27"/>
      <c r="BP722" s="27"/>
      <c r="BQ722" s="24">
        <f t="shared" ca="1" si="13814"/>
        <v>90</v>
      </c>
      <c r="BR722" s="114" t="s">
        <v>26</v>
      </c>
      <c r="BS722" s="114" t="str">
        <f t="shared" ref="BS722" ca="1" si="13897">IF(BQ722&lt;=0,"-","")</f>
        <v/>
      </c>
      <c r="BT722" s="30">
        <f t="shared" ca="1" si="13816"/>
        <v>90</v>
      </c>
      <c r="BU722" s="24">
        <f t="shared" ref="BU722" ca="1" si="13898">BT722/GCD(BT722,BT723)</f>
        <v>1</v>
      </c>
      <c r="CD722" s="128">
        <f t="shared" ref="CD722" ca="1" si="13899">QUOTIENT(BU722,BU723)</f>
        <v>1</v>
      </c>
      <c r="CE722" s="57">
        <f t="shared" ref="CE722" ca="1" si="13900">MOD(BU722,BU723)</f>
        <v>0</v>
      </c>
      <c r="CG722"/>
      <c r="CH722" s="5"/>
    </row>
    <row r="723" spans="2:86" ht="32" customHeight="1" x14ac:dyDescent="0.55000000000000004">
      <c r="B723" s="121"/>
      <c r="C723" s="121"/>
      <c r="D723" s="114"/>
      <c r="E723" s="119"/>
      <c r="F723" s="29">
        <f t="shared" ca="1" si="13792"/>
        <v>10</v>
      </c>
      <c r="G723" s="114"/>
      <c r="H723" s="114"/>
      <c r="I723" s="29">
        <f t="shared" ca="1" si="13793"/>
        <v>9</v>
      </c>
      <c r="J723" s="124"/>
      <c r="K723" s="125"/>
      <c r="L723" s="25">
        <f t="shared" ca="1" si="13795"/>
        <v>1</v>
      </c>
      <c r="M723" s="118"/>
      <c r="N723" s="125"/>
      <c r="O723" s="118"/>
      <c r="P723" s="118"/>
      <c r="Q723" s="121"/>
      <c r="R723" s="114"/>
      <c r="S723" s="122"/>
      <c r="T723" s="114"/>
      <c r="U723" s="122"/>
      <c r="V723" s="114"/>
      <c r="W723" s="120"/>
      <c r="X723" s="56"/>
      <c r="Y723" s="121"/>
      <c r="Z723" s="114"/>
      <c r="AA723" s="122"/>
      <c r="AB723" s="114"/>
      <c r="AC723" s="122"/>
      <c r="AD723" s="114"/>
      <c r="AE723" s="27"/>
      <c r="AF723" s="114"/>
      <c r="AG723" t="s">
        <v>230</v>
      </c>
      <c r="AH723" t="s">
        <v>250</v>
      </c>
      <c r="AI723" s="1" t="str">
        <f t="shared" ref="AI723" ca="1" si="13901">IF(N722="","",N722)</f>
        <v/>
      </c>
      <c r="AJ723" s="1">
        <f t="shared" ref="AJ723" ca="1" si="13902">IF(O722="","",O722)</f>
        <v>1</v>
      </c>
      <c r="AK723" s="1"/>
      <c r="AM723" s="1"/>
      <c r="AO723" t="s">
        <v>230</v>
      </c>
      <c r="AP723" s="114"/>
      <c r="AQ723" t="str">
        <f t="shared" ca="1" si="13692"/>
        <v>\\(\\quad \\displaystyle 1 \\)</v>
      </c>
      <c r="AS723" s="114"/>
      <c r="AT723" s="114"/>
      <c r="AU723" s="114"/>
      <c r="AV723" s="114"/>
      <c r="AW723" s="114"/>
      <c r="AX723" s="114"/>
      <c r="AY723" s="114"/>
      <c r="AZ723" s="117"/>
      <c r="BH723" s="23">
        <f t="shared" ca="1" si="13789"/>
        <v>10</v>
      </c>
      <c r="BI723" s="114"/>
      <c r="BJ723" s="23">
        <f t="shared" ca="1" si="13789"/>
        <v>9</v>
      </c>
      <c r="BK723" s="114"/>
      <c r="BL723" s="27"/>
      <c r="BM723" s="27"/>
      <c r="BN723" s="27"/>
      <c r="BO723" s="27"/>
      <c r="BP723" s="27"/>
      <c r="BQ723" s="25">
        <f t="shared" ca="1" si="13814"/>
        <v>90</v>
      </c>
      <c r="BR723" s="114"/>
      <c r="BS723" s="114"/>
      <c r="BT723">
        <f t="shared" ca="1" si="13816"/>
        <v>90</v>
      </c>
      <c r="BU723" s="25">
        <f t="shared" ref="BU723" ca="1" si="13903">BT723/GCD(BT722,BT723)</f>
        <v>1</v>
      </c>
      <c r="CD723" s="128"/>
      <c r="CE723" s="23">
        <f t="shared" ref="CE723" ca="1" si="13904">BU723</f>
        <v>1</v>
      </c>
      <c r="CG723"/>
      <c r="CH723" s="5"/>
    </row>
    <row r="724" spans="2:86" ht="32" customHeight="1" thickBot="1" x14ac:dyDescent="0.6">
      <c r="B724" s="121" t="s">
        <v>28</v>
      </c>
      <c r="C724" s="121" t="s">
        <v>50</v>
      </c>
      <c r="D724" s="114">
        <v>10</v>
      </c>
      <c r="E724" s="119"/>
      <c r="F724" s="28">
        <f t="shared" ca="1" si="13792"/>
        <v>8</v>
      </c>
      <c r="G724" s="114" t="s">
        <v>237</v>
      </c>
      <c r="H724" s="114"/>
      <c r="I724" s="28">
        <f t="shared" ca="1" si="13793"/>
        <v>2</v>
      </c>
      <c r="J724" s="124" t="s">
        <v>13</v>
      </c>
      <c r="K724" s="125">
        <f t="shared" ref="K724" ca="1" si="13905">IF(CD724=0,"",CD724)</f>
        <v>1</v>
      </c>
      <c r="L724" s="24">
        <f t="shared" ca="1" si="13795"/>
        <v>7</v>
      </c>
      <c r="M724" s="118" t="str">
        <f t="shared" ref="M724" ca="1" si="13906">IF(L725=1,"=","")</f>
        <v/>
      </c>
      <c r="N724" s="125" t="str">
        <f t="shared" ref="N724" ca="1" si="13907">IF(L725=1,IF(BQ724&lt;0,"ー",""),"")</f>
        <v/>
      </c>
      <c r="O724" s="118" t="str">
        <f t="shared" ref="O724" ca="1" si="13908">IF(L724=0,K724,"")</f>
        <v/>
      </c>
      <c r="P724" s="118" t="s">
        <v>250</v>
      </c>
      <c r="Q724" s="121" t="str">
        <f t="shared" ref="Q724" si="13909">IF(E724="","",E724)</f>
        <v/>
      </c>
      <c r="R724" s="114" t="s">
        <v>249</v>
      </c>
      <c r="S724" s="122">
        <f t="shared" ref="S724" ca="1" si="13910">F724</f>
        <v>8</v>
      </c>
      <c r="T724" s="114" t="s">
        <v>216</v>
      </c>
      <c r="U724" s="122">
        <f t="shared" ref="U724" ca="1" si="13911">F725</f>
        <v>3</v>
      </c>
      <c r="V724" s="114" t="s">
        <v>217</v>
      </c>
      <c r="W724" s="120" t="str">
        <f t="shared" ref="W724" si="13912">G724</f>
        <v>　×　</v>
      </c>
      <c r="X724" s="56"/>
      <c r="Y724" s="121" t="str">
        <f t="shared" ref="Y724" si="13913">IF(H724="","",H724)</f>
        <v/>
      </c>
      <c r="Z724" s="114" t="s">
        <v>249</v>
      </c>
      <c r="AA724" s="122">
        <f t="shared" ref="AA724" ca="1" si="13914">I724</f>
        <v>2</v>
      </c>
      <c r="AB724" s="114" t="s">
        <v>216</v>
      </c>
      <c r="AC724" s="122">
        <f t="shared" ref="AC724" ca="1" si="13915">I725</f>
        <v>3</v>
      </c>
      <c r="AD724" s="114" t="s">
        <v>217</v>
      </c>
      <c r="AE724" s="27"/>
      <c r="AF724" s="114" t="s">
        <v>233</v>
      </c>
      <c r="AG724" t="s">
        <v>230</v>
      </c>
      <c r="AH724" t="s">
        <v>250</v>
      </c>
      <c r="AI724" s="1">
        <f t="shared" ref="AI724" ca="1" si="13916">IF(K724="","",K724)</f>
        <v>1</v>
      </c>
      <c r="AJ724" t="s">
        <v>249</v>
      </c>
      <c r="AK724" s="1">
        <f t="shared" ref="AK724" ca="1" si="13917">L724</f>
        <v>7</v>
      </c>
      <c r="AL724" t="s">
        <v>216</v>
      </c>
      <c r="AM724" s="1">
        <f t="shared" ref="AM724" ca="1" si="13918">L725</f>
        <v>9</v>
      </c>
      <c r="AN724" t="s">
        <v>217</v>
      </c>
      <c r="AO724" t="s">
        <v>230</v>
      </c>
      <c r="AP724" s="114" t="str">
        <f t="shared" ca="1" si="13685"/>
        <v>\\(\\quad \\displaystyle \\frac{8}{3}　×　\\frac{2}{3}　=　 \\)</v>
      </c>
      <c r="AQ724" t="str">
        <f t="shared" ca="1" si="13692"/>
        <v>\\(\\quad \\displaystyle 1\\frac{7}{9} \\)</v>
      </c>
      <c r="AS724" s="114" t="str">
        <f t="shared" ref="AS724" ca="1" si="13919">AP724</f>
        <v>\\(\\quad \\displaystyle \\frac{8}{3}　×　\\frac{2}{3}　=　 \\)</v>
      </c>
      <c r="AT724" s="114" t="str">
        <f t="shared" ref="AT724" ca="1" si="13920">IF(O724="",AQ724,AQ725)</f>
        <v>\\(\\quad \\displaystyle 1\\frac{7}{9} \\)</v>
      </c>
      <c r="AU724" s="114" t="s">
        <v>60</v>
      </c>
      <c r="AV724" s="115" t="s">
        <v>226</v>
      </c>
      <c r="AW724" s="115" t="str">
        <f t="shared" ref="AW724" ca="1" si="13921">AS724</f>
        <v>\\(\\quad \\displaystyle \\frac{8}{3}　×　\\frac{2}{3}　=　 \\)</v>
      </c>
      <c r="AX724" s="115" t="str">
        <f t="shared" ref="AX724" ca="1" si="13922">AT724</f>
        <v>\\(\\quad \\displaystyle 1\\frac{7}{9} \\)</v>
      </c>
      <c r="AY724" s="115" t="s">
        <v>62</v>
      </c>
      <c r="AZ724" s="116" t="str">
        <f t="shared" ref="AZ724" ca="1" si="13923">"INSERT INTO "&amp;AU724&amp;"(tangen,question,answer,editor,date,count) VALUES('"&amp;AV724&amp;"','"&amp;AW724&amp;"','"&amp;AX724&amp;"','"&amp;AY724&amp;"',NOW(),0);"</f>
        <v>INSERT INTO math(tangen,question,answer,editor,date,count) VALUES('m3600','\\(\\quad \\displaystyle \\frac{8}{3}　×　\\frac{2}{3}　=　 \\)','\\(\\quad \\displaystyle 1\\frac{7}{9} \\)','harazono',NOW(),0);</v>
      </c>
      <c r="BH724" s="22">
        <f t="shared" ca="1" si="13785"/>
        <v>8</v>
      </c>
      <c r="BI724" s="114" t="s">
        <v>22</v>
      </c>
      <c r="BJ724" s="22">
        <f t="shared" ca="1" si="13785"/>
        <v>2</v>
      </c>
      <c r="BK724" s="114" t="s">
        <v>26</v>
      </c>
      <c r="BL724" s="27"/>
      <c r="BM724" s="27"/>
      <c r="BN724" s="27"/>
      <c r="BO724" s="27"/>
      <c r="BP724" s="27"/>
      <c r="BQ724" s="24">
        <f t="shared" ca="1" si="13814"/>
        <v>16</v>
      </c>
      <c r="BR724" s="114" t="s">
        <v>26</v>
      </c>
      <c r="BS724" s="114" t="str">
        <f t="shared" ref="BS724" ca="1" si="13924">IF(BQ724&lt;=0,"-","")</f>
        <v/>
      </c>
      <c r="BT724" s="30">
        <f t="shared" ca="1" si="13816"/>
        <v>16</v>
      </c>
      <c r="BU724" s="24">
        <f t="shared" ref="BU724" ca="1" si="13925">BT724/GCD(BT724,BT725)</f>
        <v>16</v>
      </c>
      <c r="CD724" s="128">
        <f t="shared" ref="CD724" ca="1" si="13926">QUOTIENT(BU724,BU725)</f>
        <v>1</v>
      </c>
      <c r="CE724" s="57">
        <f t="shared" ref="CE724" ca="1" si="13927">MOD(BU724,BU725)</f>
        <v>7</v>
      </c>
      <c r="CG724"/>
      <c r="CH724" s="5"/>
    </row>
    <row r="725" spans="2:86" ht="32" customHeight="1" x14ac:dyDescent="0.55000000000000004">
      <c r="B725" s="121"/>
      <c r="C725" s="121"/>
      <c r="D725" s="114"/>
      <c r="E725" s="119"/>
      <c r="F725" s="29">
        <f t="shared" ca="1" si="13792"/>
        <v>3</v>
      </c>
      <c r="G725" s="114"/>
      <c r="H725" s="114"/>
      <c r="I725" s="29">
        <f t="shared" ca="1" si="13793"/>
        <v>3</v>
      </c>
      <c r="J725" s="124"/>
      <c r="K725" s="125"/>
      <c r="L725" s="25">
        <f t="shared" ca="1" si="13795"/>
        <v>9</v>
      </c>
      <c r="M725" s="118"/>
      <c r="N725" s="125"/>
      <c r="O725" s="118"/>
      <c r="P725" s="118"/>
      <c r="Q725" s="121"/>
      <c r="R725" s="114"/>
      <c r="S725" s="122"/>
      <c r="T725" s="114"/>
      <c r="U725" s="122"/>
      <c r="V725" s="114"/>
      <c r="W725" s="120"/>
      <c r="X725" s="56"/>
      <c r="Y725" s="121"/>
      <c r="Z725" s="114"/>
      <c r="AA725" s="122"/>
      <c r="AB725" s="114"/>
      <c r="AC725" s="122"/>
      <c r="AD725" s="114"/>
      <c r="AE725" s="27"/>
      <c r="AF725" s="114"/>
      <c r="AG725" t="s">
        <v>230</v>
      </c>
      <c r="AH725" t="s">
        <v>250</v>
      </c>
      <c r="AI725" s="1" t="str">
        <f t="shared" ref="AI725" ca="1" si="13928">IF(N724="","",N724)</f>
        <v/>
      </c>
      <c r="AJ725" s="1" t="str">
        <f t="shared" ref="AJ725" ca="1" si="13929">IF(O724="","",O724)</f>
        <v/>
      </c>
      <c r="AK725" s="1"/>
      <c r="AM725" s="1"/>
      <c r="AO725" t="s">
        <v>230</v>
      </c>
      <c r="AP725" s="114"/>
      <c r="AQ725" t="str">
        <f t="shared" ca="1" si="13692"/>
        <v>\\(\\quad \\displaystyle  \\)</v>
      </c>
      <c r="AS725" s="114"/>
      <c r="AT725" s="114"/>
      <c r="AU725" s="114"/>
      <c r="AV725" s="114"/>
      <c r="AW725" s="114"/>
      <c r="AX725" s="114"/>
      <c r="AY725" s="114"/>
      <c r="AZ725" s="117"/>
      <c r="BH725" s="23">
        <f t="shared" ca="1" si="13789"/>
        <v>3</v>
      </c>
      <c r="BI725" s="114"/>
      <c r="BJ725" s="23">
        <f t="shared" ca="1" si="13789"/>
        <v>3</v>
      </c>
      <c r="BK725" s="114"/>
      <c r="BL725" s="27"/>
      <c r="BM725" s="27"/>
      <c r="BN725" s="27"/>
      <c r="BO725" s="27"/>
      <c r="BP725" s="27"/>
      <c r="BQ725" s="25">
        <f t="shared" ca="1" si="13814"/>
        <v>9</v>
      </c>
      <c r="BR725" s="114"/>
      <c r="BS725" s="114"/>
      <c r="BT725">
        <f t="shared" ca="1" si="13816"/>
        <v>9</v>
      </c>
      <c r="BU725" s="25">
        <f t="shared" ref="BU725" ca="1" si="13930">BT725/GCD(BT724,BT725)</f>
        <v>9</v>
      </c>
      <c r="CD725" s="128"/>
      <c r="CE725" s="23">
        <f t="shared" ref="CE725" ca="1" si="13931">BU725</f>
        <v>9</v>
      </c>
      <c r="CG725"/>
      <c r="CH725" s="5"/>
    </row>
    <row r="726" spans="2:86" ht="32" customHeight="1" thickBot="1" x14ac:dyDescent="0.6">
      <c r="B726" s="121" t="s">
        <v>28</v>
      </c>
      <c r="C726" s="121" t="s">
        <v>50</v>
      </c>
      <c r="D726" s="114">
        <v>11</v>
      </c>
      <c r="E726" s="119"/>
      <c r="F726" s="28">
        <f t="shared" ca="1" si="13792"/>
        <v>10</v>
      </c>
      <c r="G726" s="114" t="s">
        <v>237</v>
      </c>
      <c r="H726" s="114"/>
      <c r="I726" s="28">
        <f t="shared" ca="1" si="13793"/>
        <v>5</v>
      </c>
      <c r="J726" s="124" t="s">
        <v>13</v>
      </c>
      <c r="K726" s="125">
        <f t="shared" ref="K726" ca="1" si="13932">IF(CD726=0,"",CD726)</f>
        <v>12</v>
      </c>
      <c r="L726" s="24">
        <f t="shared" ca="1" si="13795"/>
        <v>1</v>
      </c>
      <c r="M726" s="118" t="str">
        <f t="shared" ref="M726" ca="1" si="13933">IF(L727=1,"=","")</f>
        <v/>
      </c>
      <c r="N726" s="125" t="str">
        <f t="shared" ref="N726" ca="1" si="13934">IF(L727=1,IF(BQ726&lt;0,"ー",""),"")</f>
        <v/>
      </c>
      <c r="O726" s="118" t="str">
        <f t="shared" ref="O726" ca="1" si="13935">IF(L726=0,K726,"")</f>
        <v/>
      </c>
      <c r="P726" s="118" t="s">
        <v>250</v>
      </c>
      <c r="Q726" s="121" t="str">
        <f t="shared" ref="Q726" si="13936">IF(E726="","",E726)</f>
        <v/>
      </c>
      <c r="R726" s="114" t="s">
        <v>249</v>
      </c>
      <c r="S726" s="122">
        <f t="shared" ref="S726" ca="1" si="13937">F726</f>
        <v>10</v>
      </c>
      <c r="T726" s="114" t="s">
        <v>216</v>
      </c>
      <c r="U726" s="122">
        <f t="shared" ref="U726" ca="1" si="13938">F727</f>
        <v>2</v>
      </c>
      <c r="V726" s="114" t="s">
        <v>217</v>
      </c>
      <c r="W726" s="120" t="str">
        <f t="shared" ref="W726" si="13939">G726</f>
        <v>　×　</v>
      </c>
      <c r="X726" s="56"/>
      <c r="Y726" s="121" t="str">
        <f t="shared" ref="Y726" si="13940">IF(H726="","",H726)</f>
        <v/>
      </c>
      <c r="Z726" s="114" t="s">
        <v>249</v>
      </c>
      <c r="AA726" s="122">
        <f t="shared" ref="AA726" ca="1" si="13941">I726</f>
        <v>5</v>
      </c>
      <c r="AB726" s="114" t="s">
        <v>216</v>
      </c>
      <c r="AC726" s="122">
        <f t="shared" ref="AC726" ca="1" si="13942">I727</f>
        <v>2</v>
      </c>
      <c r="AD726" s="114" t="s">
        <v>217</v>
      </c>
      <c r="AE726" s="27"/>
      <c r="AF726" s="114" t="s">
        <v>233</v>
      </c>
      <c r="AG726" t="s">
        <v>230</v>
      </c>
      <c r="AH726" t="s">
        <v>250</v>
      </c>
      <c r="AI726" s="1">
        <f t="shared" ref="AI726" ca="1" si="13943">IF(K726="","",K726)</f>
        <v>12</v>
      </c>
      <c r="AJ726" t="s">
        <v>249</v>
      </c>
      <c r="AK726" s="1">
        <f t="shared" ref="AK726" ca="1" si="13944">L726</f>
        <v>1</v>
      </c>
      <c r="AL726" t="s">
        <v>216</v>
      </c>
      <c r="AM726" s="1">
        <f t="shared" ref="AM726" ca="1" si="13945">L727</f>
        <v>2</v>
      </c>
      <c r="AN726" t="s">
        <v>217</v>
      </c>
      <c r="AO726" t="s">
        <v>230</v>
      </c>
      <c r="AP726" s="114" t="str">
        <f t="shared" ca="1" si="13685"/>
        <v>\\(\\quad \\displaystyle \\frac{10}{2}　×　\\frac{5}{2}　=　 \\)</v>
      </c>
      <c r="AQ726" t="str">
        <f t="shared" ca="1" si="13692"/>
        <v>\\(\\quad \\displaystyle 12\\frac{1}{2} \\)</v>
      </c>
      <c r="AS726" s="114" t="str">
        <f t="shared" ref="AS726" ca="1" si="13946">AP726</f>
        <v>\\(\\quad \\displaystyle \\frac{10}{2}　×　\\frac{5}{2}　=　 \\)</v>
      </c>
      <c r="AT726" s="114" t="str">
        <f t="shared" ref="AT726" ca="1" si="13947">IF(O726="",AQ726,AQ727)</f>
        <v>\\(\\quad \\displaystyle 12\\frac{1}{2} \\)</v>
      </c>
      <c r="AU726" s="114" t="s">
        <v>60</v>
      </c>
      <c r="AV726" s="115" t="s">
        <v>226</v>
      </c>
      <c r="AW726" s="115" t="str">
        <f t="shared" ref="AW726" ca="1" si="13948">AS726</f>
        <v>\\(\\quad \\displaystyle \\frac{10}{2}　×　\\frac{5}{2}　=　 \\)</v>
      </c>
      <c r="AX726" s="115" t="str">
        <f t="shared" ref="AX726" ca="1" si="13949">AT726</f>
        <v>\\(\\quad \\displaystyle 12\\frac{1}{2} \\)</v>
      </c>
      <c r="AY726" s="115" t="s">
        <v>62</v>
      </c>
      <c r="AZ726" s="116" t="str">
        <f t="shared" ref="AZ726" ca="1" si="13950">"INSERT INTO "&amp;AU726&amp;"(tangen,question,answer,editor,date,count) VALUES('"&amp;AV726&amp;"','"&amp;AW726&amp;"','"&amp;AX726&amp;"','"&amp;AY726&amp;"',NOW(),0);"</f>
        <v>INSERT INTO math(tangen,question,answer,editor,date,count) VALUES('m3600','\\(\\quad \\displaystyle \\frac{10}{2}　×　\\frac{5}{2}　=　 \\)','\\(\\quad \\displaystyle 12\\frac{1}{2} \\)','harazono',NOW(),0);</v>
      </c>
      <c r="BH726" s="22">
        <f t="shared" ca="1" si="13785"/>
        <v>10</v>
      </c>
      <c r="BI726" s="114" t="s">
        <v>22</v>
      </c>
      <c r="BJ726" s="22">
        <f t="shared" ca="1" si="13785"/>
        <v>5</v>
      </c>
      <c r="BK726" s="114" t="s">
        <v>26</v>
      </c>
      <c r="BL726" s="27"/>
      <c r="BM726" s="27"/>
      <c r="BN726" s="27"/>
      <c r="BO726" s="27"/>
      <c r="BP726" s="27"/>
      <c r="BQ726" s="24">
        <f t="shared" ca="1" si="13814"/>
        <v>50</v>
      </c>
      <c r="BR726" s="114" t="s">
        <v>26</v>
      </c>
      <c r="BS726" s="114" t="str">
        <f t="shared" ref="BS726" ca="1" si="13951">IF(BQ726&lt;=0,"-","")</f>
        <v/>
      </c>
      <c r="BT726" s="30">
        <f t="shared" ca="1" si="13816"/>
        <v>50</v>
      </c>
      <c r="BU726" s="24">
        <f t="shared" ref="BU726" ca="1" si="13952">BT726/GCD(BT726,BT727)</f>
        <v>25</v>
      </c>
      <c r="CD726" s="128">
        <f t="shared" ref="CD726" ca="1" si="13953">QUOTIENT(BU726,BU727)</f>
        <v>12</v>
      </c>
      <c r="CE726" s="57">
        <f t="shared" ref="CE726" ca="1" si="13954">MOD(BU726,BU727)</f>
        <v>1</v>
      </c>
      <c r="CG726"/>
      <c r="CH726" s="5"/>
    </row>
    <row r="727" spans="2:86" ht="32" customHeight="1" x14ac:dyDescent="0.55000000000000004">
      <c r="B727" s="121"/>
      <c r="C727" s="121"/>
      <c r="D727" s="114"/>
      <c r="E727" s="119"/>
      <c r="F727" s="29">
        <f t="shared" ca="1" si="13792"/>
        <v>2</v>
      </c>
      <c r="G727" s="114"/>
      <c r="H727" s="114"/>
      <c r="I727" s="29">
        <f t="shared" ca="1" si="13793"/>
        <v>2</v>
      </c>
      <c r="J727" s="124"/>
      <c r="K727" s="125"/>
      <c r="L727" s="25">
        <f t="shared" ca="1" si="13795"/>
        <v>2</v>
      </c>
      <c r="M727" s="118"/>
      <c r="N727" s="125"/>
      <c r="O727" s="118"/>
      <c r="P727" s="118"/>
      <c r="Q727" s="121"/>
      <c r="R727" s="114"/>
      <c r="S727" s="122"/>
      <c r="T727" s="114"/>
      <c r="U727" s="122"/>
      <c r="V727" s="114"/>
      <c r="W727" s="120"/>
      <c r="X727" s="56"/>
      <c r="Y727" s="121"/>
      <c r="Z727" s="114"/>
      <c r="AA727" s="122"/>
      <c r="AB727" s="114"/>
      <c r="AC727" s="122"/>
      <c r="AD727" s="114"/>
      <c r="AE727" s="27"/>
      <c r="AF727" s="114"/>
      <c r="AG727" t="s">
        <v>230</v>
      </c>
      <c r="AH727" t="s">
        <v>250</v>
      </c>
      <c r="AI727" s="1" t="str">
        <f t="shared" ref="AI727" ca="1" si="13955">IF(N726="","",N726)</f>
        <v/>
      </c>
      <c r="AJ727" s="1" t="str">
        <f t="shared" ref="AJ727" ca="1" si="13956">IF(O726="","",O726)</f>
        <v/>
      </c>
      <c r="AK727" s="1"/>
      <c r="AM727" s="1"/>
      <c r="AO727" t="s">
        <v>230</v>
      </c>
      <c r="AP727" s="114"/>
      <c r="AQ727" t="str">
        <f t="shared" ca="1" si="13692"/>
        <v>\\(\\quad \\displaystyle  \\)</v>
      </c>
      <c r="AS727" s="114"/>
      <c r="AT727" s="114"/>
      <c r="AU727" s="114"/>
      <c r="AV727" s="114"/>
      <c r="AW727" s="114"/>
      <c r="AX727" s="114"/>
      <c r="AY727" s="114"/>
      <c r="AZ727" s="117"/>
      <c r="BH727" s="23">
        <f t="shared" ca="1" si="13789"/>
        <v>2</v>
      </c>
      <c r="BI727" s="114"/>
      <c r="BJ727" s="23">
        <f t="shared" ca="1" si="13789"/>
        <v>2</v>
      </c>
      <c r="BK727" s="114"/>
      <c r="BL727" s="27"/>
      <c r="BM727" s="27"/>
      <c r="BN727" s="27"/>
      <c r="BO727" s="27"/>
      <c r="BP727" s="27"/>
      <c r="BQ727" s="25">
        <f t="shared" ca="1" si="13814"/>
        <v>4</v>
      </c>
      <c r="BR727" s="114"/>
      <c r="BS727" s="114"/>
      <c r="BT727">
        <f t="shared" ca="1" si="13816"/>
        <v>4</v>
      </c>
      <c r="BU727" s="25">
        <f t="shared" ref="BU727" ca="1" si="13957">BT727/GCD(BT726,BT727)</f>
        <v>2</v>
      </c>
      <c r="CD727" s="128"/>
      <c r="CE727" s="23">
        <f t="shared" ref="CE727" ca="1" si="13958">BU727</f>
        <v>2</v>
      </c>
      <c r="CG727"/>
      <c r="CH727" s="5"/>
    </row>
    <row r="728" spans="2:86" ht="32" customHeight="1" thickBot="1" x14ac:dyDescent="0.6">
      <c r="B728" s="121" t="s">
        <v>28</v>
      </c>
      <c r="C728" s="121" t="s">
        <v>50</v>
      </c>
      <c r="D728" s="114">
        <v>12</v>
      </c>
      <c r="E728" s="119"/>
      <c r="F728" s="28">
        <f t="shared" ca="1" si="13792"/>
        <v>5</v>
      </c>
      <c r="G728" s="114" t="s">
        <v>237</v>
      </c>
      <c r="H728" s="114"/>
      <c r="I728" s="28">
        <f t="shared" ca="1" si="13793"/>
        <v>9</v>
      </c>
      <c r="J728" s="124" t="s">
        <v>13</v>
      </c>
      <c r="K728" s="125" t="str">
        <f t="shared" ref="K728" ca="1" si="13959">IF(CD728=0,"",CD728)</f>
        <v/>
      </c>
      <c r="L728" s="24">
        <f t="shared" ca="1" si="13795"/>
        <v>9</v>
      </c>
      <c r="M728" s="118" t="str">
        <f t="shared" ref="M728" ca="1" si="13960">IF(L729=1,"=","")</f>
        <v/>
      </c>
      <c r="N728" s="125" t="str">
        <f t="shared" ref="N728" ca="1" si="13961">IF(L729=1,IF(BQ728&lt;0,"ー",""),"")</f>
        <v/>
      </c>
      <c r="O728" s="118" t="str">
        <f t="shared" ref="O728" ca="1" si="13962">IF(L728=0,K728,"")</f>
        <v/>
      </c>
      <c r="P728" s="118" t="s">
        <v>250</v>
      </c>
      <c r="Q728" s="121" t="str">
        <f t="shared" ref="Q728" si="13963">IF(E728="","",E728)</f>
        <v/>
      </c>
      <c r="R728" s="114" t="s">
        <v>249</v>
      </c>
      <c r="S728" s="122">
        <f t="shared" ref="S728" ca="1" si="13964">F728</f>
        <v>5</v>
      </c>
      <c r="T728" s="114" t="s">
        <v>216</v>
      </c>
      <c r="U728" s="122">
        <f t="shared" ref="U728" ca="1" si="13965">F729</f>
        <v>7</v>
      </c>
      <c r="V728" s="114" t="s">
        <v>217</v>
      </c>
      <c r="W728" s="120" t="str">
        <f t="shared" ref="W728" si="13966">G728</f>
        <v>　×　</v>
      </c>
      <c r="X728" s="56"/>
      <c r="Y728" s="121" t="str">
        <f t="shared" ref="Y728" si="13967">IF(H728="","",H728)</f>
        <v/>
      </c>
      <c r="Z728" s="114" t="s">
        <v>249</v>
      </c>
      <c r="AA728" s="122">
        <f t="shared" ref="AA728" ca="1" si="13968">I728</f>
        <v>9</v>
      </c>
      <c r="AB728" s="114" t="s">
        <v>216</v>
      </c>
      <c r="AC728" s="122">
        <f t="shared" ref="AC728" ca="1" si="13969">I729</f>
        <v>10</v>
      </c>
      <c r="AD728" s="114" t="s">
        <v>217</v>
      </c>
      <c r="AE728" s="27"/>
      <c r="AF728" s="114" t="s">
        <v>233</v>
      </c>
      <c r="AG728" t="s">
        <v>230</v>
      </c>
      <c r="AH728" t="s">
        <v>250</v>
      </c>
      <c r="AI728" s="1" t="str">
        <f t="shared" ref="AI728" ca="1" si="13970">IF(K728="","",K728)</f>
        <v/>
      </c>
      <c r="AJ728" t="s">
        <v>249</v>
      </c>
      <c r="AK728" s="1">
        <f t="shared" ref="AK728" ca="1" si="13971">L728</f>
        <v>9</v>
      </c>
      <c r="AL728" t="s">
        <v>216</v>
      </c>
      <c r="AM728" s="1">
        <f t="shared" ref="AM728" ca="1" si="13972">L729</f>
        <v>14</v>
      </c>
      <c r="AN728" t="s">
        <v>217</v>
      </c>
      <c r="AO728" t="s">
        <v>230</v>
      </c>
      <c r="AP728" s="114" t="str">
        <f t="shared" ca="1" si="13685"/>
        <v>\\(\\quad \\displaystyle \\frac{5}{7}　×　\\frac{9}{10}　=　 \\)</v>
      </c>
      <c r="AQ728" t="str">
        <f t="shared" ca="1" si="13692"/>
        <v>\\(\\quad \\displaystyle \\frac{9}{14} \\)</v>
      </c>
      <c r="AS728" s="114" t="str">
        <f t="shared" ref="AS728" ca="1" si="13973">AP728</f>
        <v>\\(\\quad \\displaystyle \\frac{5}{7}　×　\\frac{9}{10}　=　 \\)</v>
      </c>
      <c r="AT728" s="114" t="str">
        <f t="shared" ref="AT728" ca="1" si="13974">IF(O728="",AQ728,AQ729)</f>
        <v>\\(\\quad \\displaystyle \\frac{9}{14} \\)</v>
      </c>
      <c r="AU728" s="114" t="s">
        <v>60</v>
      </c>
      <c r="AV728" s="115" t="s">
        <v>226</v>
      </c>
      <c r="AW728" s="115" t="str">
        <f t="shared" ref="AW728" ca="1" si="13975">AS728</f>
        <v>\\(\\quad \\displaystyle \\frac{5}{7}　×　\\frac{9}{10}　=　 \\)</v>
      </c>
      <c r="AX728" s="115" t="str">
        <f t="shared" ref="AX728" ca="1" si="13976">AT728</f>
        <v>\\(\\quad \\displaystyle \\frac{9}{14} \\)</v>
      </c>
      <c r="AY728" s="115" t="s">
        <v>62</v>
      </c>
      <c r="AZ728" s="116" t="str">
        <f t="shared" ref="AZ728" ca="1" si="13977">"INSERT INTO "&amp;AU728&amp;"(tangen,question,answer,editor,date,count) VALUES('"&amp;AV728&amp;"','"&amp;AW728&amp;"','"&amp;AX728&amp;"','"&amp;AY728&amp;"',NOW(),0);"</f>
        <v>INSERT INTO math(tangen,question,answer,editor,date,count) VALUES('m3600','\\(\\quad \\displaystyle \\frac{5}{7}　×　\\frac{9}{10}　=　 \\)','\\(\\quad \\displaystyle \\frac{9}{14} \\)','harazono',NOW(),0);</v>
      </c>
      <c r="BH728" s="22">
        <f t="shared" ca="1" si="13785"/>
        <v>5</v>
      </c>
      <c r="BI728" s="114" t="s">
        <v>22</v>
      </c>
      <c r="BJ728" s="22">
        <f t="shared" ca="1" si="13785"/>
        <v>9</v>
      </c>
      <c r="BK728" s="114" t="s">
        <v>26</v>
      </c>
      <c r="BL728" s="27"/>
      <c r="BM728" s="27"/>
      <c r="BN728" s="27"/>
      <c r="BO728" s="27"/>
      <c r="BP728" s="27"/>
      <c r="BQ728" s="24">
        <f t="shared" ca="1" si="13814"/>
        <v>45</v>
      </c>
      <c r="BR728" s="114" t="s">
        <v>26</v>
      </c>
      <c r="BS728" s="114" t="str">
        <f t="shared" ref="BS728" ca="1" si="13978">IF(BQ728&lt;=0,"-","")</f>
        <v/>
      </c>
      <c r="BT728" s="30">
        <f t="shared" ca="1" si="13816"/>
        <v>45</v>
      </c>
      <c r="BU728" s="24">
        <f t="shared" ref="BU728" ca="1" si="13979">BT728/GCD(BT728,BT729)</f>
        <v>9</v>
      </c>
      <c r="CD728" s="128">
        <f t="shared" ref="CD728" ca="1" si="13980">QUOTIENT(BU728,BU729)</f>
        <v>0</v>
      </c>
      <c r="CE728" s="57">
        <f t="shared" ref="CE728" ca="1" si="13981">MOD(BU728,BU729)</f>
        <v>9</v>
      </c>
      <c r="CG728"/>
      <c r="CH728" s="5"/>
    </row>
    <row r="729" spans="2:86" ht="32" customHeight="1" x14ac:dyDescent="0.55000000000000004">
      <c r="B729" s="121"/>
      <c r="C729" s="121"/>
      <c r="D729" s="114"/>
      <c r="E729" s="119"/>
      <c r="F729" s="29">
        <f t="shared" ca="1" si="13792"/>
        <v>7</v>
      </c>
      <c r="G729" s="114"/>
      <c r="H729" s="114"/>
      <c r="I729" s="29">
        <f t="shared" ca="1" si="13793"/>
        <v>10</v>
      </c>
      <c r="J729" s="124"/>
      <c r="K729" s="125"/>
      <c r="L729" s="25">
        <f t="shared" ca="1" si="13795"/>
        <v>14</v>
      </c>
      <c r="M729" s="118"/>
      <c r="N729" s="125"/>
      <c r="O729" s="118"/>
      <c r="P729" s="118"/>
      <c r="Q729" s="121"/>
      <c r="R729" s="114"/>
      <c r="S729" s="122"/>
      <c r="T729" s="114"/>
      <c r="U729" s="122"/>
      <c r="V729" s="114"/>
      <c r="W729" s="120"/>
      <c r="X729" s="56"/>
      <c r="Y729" s="121"/>
      <c r="Z729" s="114"/>
      <c r="AA729" s="122"/>
      <c r="AB729" s="114"/>
      <c r="AC729" s="122"/>
      <c r="AD729" s="114"/>
      <c r="AE729" s="27"/>
      <c r="AF729" s="114"/>
      <c r="AG729" t="s">
        <v>230</v>
      </c>
      <c r="AH729" t="s">
        <v>250</v>
      </c>
      <c r="AI729" s="1" t="str">
        <f t="shared" ref="AI729" ca="1" si="13982">IF(N728="","",N728)</f>
        <v/>
      </c>
      <c r="AJ729" s="1" t="str">
        <f t="shared" ref="AJ729" ca="1" si="13983">IF(O728="","",O728)</f>
        <v/>
      </c>
      <c r="AK729" s="1"/>
      <c r="AM729" s="1"/>
      <c r="AO729" t="s">
        <v>230</v>
      </c>
      <c r="AP729" s="114"/>
      <c r="AQ729" t="str">
        <f t="shared" ca="1" si="13692"/>
        <v>\\(\\quad \\displaystyle  \\)</v>
      </c>
      <c r="AS729" s="114"/>
      <c r="AT729" s="114"/>
      <c r="AU729" s="114"/>
      <c r="AV729" s="114"/>
      <c r="AW729" s="114"/>
      <c r="AX729" s="114"/>
      <c r="AY729" s="114"/>
      <c r="AZ729" s="117"/>
      <c r="BH729" s="23">
        <f t="shared" ca="1" si="13789"/>
        <v>7</v>
      </c>
      <c r="BI729" s="114"/>
      <c r="BJ729" s="23">
        <f t="shared" ca="1" si="13789"/>
        <v>10</v>
      </c>
      <c r="BK729" s="114"/>
      <c r="BL729" s="27"/>
      <c r="BM729" s="27"/>
      <c r="BN729" s="27"/>
      <c r="BO729" s="27"/>
      <c r="BP729" s="27"/>
      <c r="BQ729" s="25">
        <f t="shared" ca="1" si="13814"/>
        <v>70</v>
      </c>
      <c r="BR729" s="114"/>
      <c r="BS729" s="114"/>
      <c r="BT729">
        <f t="shared" ca="1" si="13816"/>
        <v>70</v>
      </c>
      <c r="BU729" s="25">
        <f t="shared" ref="BU729" ca="1" si="13984">BT729/GCD(BT728,BT729)</f>
        <v>14</v>
      </c>
      <c r="CD729" s="128"/>
      <c r="CE729" s="23">
        <f t="shared" ref="CE729" ca="1" si="13985">BU729</f>
        <v>14</v>
      </c>
      <c r="CG729"/>
      <c r="CH729" s="5"/>
    </row>
    <row r="730" spans="2:86" ht="32" customHeight="1" thickBot="1" x14ac:dyDescent="0.6">
      <c r="B730" s="121" t="s">
        <v>28</v>
      </c>
      <c r="C730" s="121" t="s">
        <v>50</v>
      </c>
      <c r="D730" s="114">
        <v>13</v>
      </c>
      <c r="E730" s="119"/>
      <c r="F730" s="28">
        <f t="shared" ca="1" si="13792"/>
        <v>4</v>
      </c>
      <c r="G730" s="114" t="s">
        <v>237</v>
      </c>
      <c r="H730" s="114"/>
      <c r="I730" s="28">
        <f t="shared" ca="1" si="13793"/>
        <v>8</v>
      </c>
      <c r="J730" s="124" t="s">
        <v>13</v>
      </c>
      <c r="K730" s="125">
        <f t="shared" ref="K730" ca="1" si="13986">IF(CD730=0,"",CD730)</f>
        <v>3</v>
      </c>
      <c r="L730" s="24">
        <f t="shared" ca="1" si="13795"/>
        <v>1</v>
      </c>
      <c r="M730" s="118" t="str">
        <f t="shared" ref="M730" ca="1" si="13987">IF(L731=1,"=","")</f>
        <v/>
      </c>
      <c r="N730" s="125" t="str">
        <f t="shared" ref="N730" ca="1" si="13988">IF(L731=1,IF(BQ730&lt;0,"ー",""),"")</f>
        <v/>
      </c>
      <c r="O730" s="118" t="str">
        <f t="shared" ref="O730" ca="1" si="13989">IF(L730=0,K730,"")</f>
        <v/>
      </c>
      <c r="P730" s="118" t="s">
        <v>250</v>
      </c>
      <c r="Q730" s="121" t="str">
        <f t="shared" ref="Q730" si="13990">IF(E730="","",E730)</f>
        <v/>
      </c>
      <c r="R730" s="114" t="s">
        <v>249</v>
      </c>
      <c r="S730" s="122">
        <f t="shared" ref="S730" ca="1" si="13991">F730</f>
        <v>4</v>
      </c>
      <c r="T730" s="114" t="s">
        <v>216</v>
      </c>
      <c r="U730" s="122">
        <f t="shared" ref="U730" ca="1" si="13992">F731</f>
        <v>5</v>
      </c>
      <c r="V730" s="114" t="s">
        <v>217</v>
      </c>
      <c r="W730" s="120" t="str">
        <f t="shared" ref="W730" si="13993">G730</f>
        <v>　×　</v>
      </c>
      <c r="X730" s="56"/>
      <c r="Y730" s="121" t="str">
        <f t="shared" ref="Y730" si="13994">IF(H730="","",H730)</f>
        <v/>
      </c>
      <c r="Z730" s="114" t="s">
        <v>249</v>
      </c>
      <c r="AA730" s="122">
        <f t="shared" ref="AA730" ca="1" si="13995">I730</f>
        <v>8</v>
      </c>
      <c r="AB730" s="114" t="s">
        <v>216</v>
      </c>
      <c r="AC730" s="122">
        <f t="shared" ref="AC730" ca="1" si="13996">I731</f>
        <v>2</v>
      </c>
      <c r="AD730" s="114" t="s">
        <v>217</v>
      </c>
      <c r="AE730" s="27"/>
      <c r="AF730" s="114" t="s">
        <v>233</v>
      </c>
      <c r="AG730" t="s">
        <v>230</v>
      </c>
      <c r="AH730" t="s">
        <v>250</v>
      </c>
      <c r="AI730" s="1">
        <f t="shared" ref="AI730" ca="1" si="13997">IF(K730="","",K730)</f>
        <v>3</v>
      </c>
      <c r="AJ730" t="s">
        <v>249</v>
      </c>
      <c r="AK730" s="1">
        <f t="shared" ref="AK730" ca="1" si="13998">L730</f>
        <v>1</v>
      </c>
      <c r="AL730" t="s">
        <v>216</v>
      </c>
      <c r="AM730" s="1">
        <f t="shared" ref="AM730" ca="1" si="13999">L731</f>
        <v>5</v>
      </c>
      <c r="AN730" t="s">
        <v>217</v>
      </c>
      <c r="AO730" t="s">
        <v>230</v>
      </c>
      <c r="AP730" s="114" t="str">
        <f t="shared" ca="1" si="13685"/>
        <v>\\(\\quad \\displaystyle \\frac{4}{5}　×　\\frac{8}{2}　=　 \\)</v>
      </c>
      <c r="AQ730" t="str">
        <f t="shared" ca="1" si="13692"/>
        <v>\\(\\quad \\displaystyle 3\\frac{1}{5} \\)</v>
      </c>
      <c r="AS730" s="114" t="str">
        <f t="shared" ref="AS730" ca="1" si="14000">AP730</f>
        <v>\\(\\quad \\displaystyle \\frac{4}{5}　×　\\frac{8}{2}　=　 \\)</v>
      </c>
      <c r="AT730" s="114" t="str">
        <f t="shared" ref="AT730" ca="1" si="14001">IF(O730="",AQ730,AQ731)</f>
        <v>\\(\\quad \\displaystyle 3\\frac{1}{5} \\)</v>
      </c>
      <c r="AU730" s="114" t="s">
        <v>60</v>
      </c>
      <c r="AV730" s="115" t="s">
        <v>226</v>
      </c>
      <c r="AW730" s="115" t="str">
        <f t="shared" ref="AW730" ca="1" si="14002">AS730</f>
        <v>\\(\\quad \\displaystyle \\frac{4}{5}　×　\\frac{8}{2}　=　 \\)</v>
      </c>
      <c r="AX730" s="115" t="str">
        <f t="shared" ref="AX730" ca="1" si="14003">AT730</f>
        <v>\\(\\quad \\displaystyle 3\\frac{1}{5} \\)</v>
      </c>
      <c r="AY730" s="115" t="s">
        <v>62</v>
      </c>
      <c r="AZ730" s="116" t="str">
        <f t="shared" ref="AZ730" ca="1" si="14004">"INSERT INTO "&amp;AU730&amp;"(tangen,question,answer,editor,date,count) VALUES('"&amp;AV730&amp;"','"&amp;AW730&amp;"','"&amp;AX730&amp;"','"&amp;AY730&amp;"',NOW(),0);"</f>
        <v>INSERT INTO math(tangen,question,answer,editor,date,count) VALUES('m3600','\\(\\quad \\displaystyle \\frac{4}{5}　×　\\frac{8}{2}　=　 \\)','\\(\\quad \\displaystyle 3\\frac{1}{5} \\)','harazono',NOW(),0);</v>
      </c>
      <c r="BH730" s="22">
        <f t="shared" ref="BH730:BJ782" ca="1" si="14005">RANDBETWEEN(1,10)</f>
        <v>4</v>
      </c>
      <c r="BI730" s="114" t="s">
        <v>22</v>
      </c>
      <c r="BJ730" s="22">
        <f t="shared" ca="1" si="14005"/>
        <v>8</v>
      </c>
      <c r="BK730" s="114" t="s">
        <v>26</v>
      </c>
      <c r="BL730" s="27"/>
      <c r="BM730" s="27"/>
      <c r="BN730" s="27"/>
      <c r="BO730" s="27"/>
      <c r="BP730" s="27"/>
      <c r="BQ730" s="24">
        <f t="shared" ca="1" si="13814"/>
        <v>32</v>
      </c>
      <c r="BR730" s="114" t="s">
        <v>26</v>
      </c>
      <c r="BS730" s="114" t="str">
        <f t="shared" ref="BS730" ca="1" si="14006">IF(BQ730&lt;=0,"-","")</f>
        <v/>
      </c>
      <c r="BT730" s="30">
        <f t="shared" ca="1" si="13816"/>
        <v>32</v>
      </c>
      <c r="BU730" s="24">
        <f t="shared" ref="BU730" ca="1" si="14007">BT730/GCD(BT730,BT731)</f>
        <v>16</v>
      </c>
      <c r="CD730" s="128">
        <f t="shared" ref="CD730" ca="1" si="14008">QUOTIENT(BU730,BU731)</f>
        <v>3</v>
      </c>
      <c r="CE730" s="57">
        <f t="shared" ref="CE730" ca="1" si="14009">MOD(BU730,BU731)</f>
        <v>1</v>
      </c>
      <c r="CG730"/>
      <c r="CH730" s="5"/>
    </row>
    <row r="731" spans="2:86" ht="32" customHeight="1" x14ac:dyDescent="0.55000000000000004">
      <c r="B731" s="121"/>
      <c r="C731" s="121"/>
      <c r="D731" s="114"/>
      <c r="E731" s="119"/>
      <c r="F731" s="29">
        <f t="shared" ca="1" si="13792"/>
        <v>5</v>
      </c>
      <c r="G731" s="114"/>
      <c r="H731" s="114"/>
      <c r="I731" s="29">
        <f t="shared" ca="1" si="13793"/>
        <v>2</v>
      </c>
      <c r="J731" s="124"/>
      <c r="K731" s="125"/>
      <c r="L731" s="25">
        <f t="shared" ca="1" si="13795"/>
        <v>5</v>
      </c>
      <c r="M731" s="118"/>
      <c r="N731" s="125"/>
      <c r="O731" s="118"/>
      <c r="P731" s="118"/>
      <c r="Q731" s="121"/>
      <c r="R731" s="114"/>
      <c r="S731" s="122"/>
      <c r="T731" s="114"/>
      <c r="U731" s="122"/>
      <c r="V731" s="114"/>
      <c r="W731" s="120"/>
      <c r="X731" s="56"/>
      <c r="Y731" s="121"/>
      <c r="Z731" s="114"/>
      <c r="AA731" s="122"/>
      <c r="AB731" s="114"/>
      <c r="AC731" s="122"/>
      <c r="AD731" s="114"/>
      <c r="AE731" s="27"/>
      <c r="AF731" s="114"/>
      <c r="AG731" t="s">
        <v>230</v>
      </c>
      <c r="AH731" t="s">
        <v>250</v>
      </c>
      <c r="AI731" s="1" t="str">
        <f t="shared" ref="AI731" ca="1" si="14010">IF(N730="","",N730)</f>
        <v/>
      </c>
      <c r="AJ731" s="1" t="str">
        <f t="shared" ref="AJ731" ca="1" si="14011">IF(O730="","",O730)</f>
        <v/>
      </c>
      <c r="AK731" s="1"/>
      <c r="AM731" s="1"/>
      <c r="AO731" t="s">
        <v>230</v>
      </c>
      <c r="AP731" s="114"/>
      <c r="AQ731" t="str">
        <f t="shared" ca="1" si="13692"/>
        <v>\\(\\quad \\displaystyle  \\)</v>
      </c>
      <c r="AS731" s="114"/>
      <c r="AT731" s="114"/>
      <c r="AU731" s="114"/>
      <c r="AV731" s="114"/>
      <c r="AW731" s="114"/>
      <c r="AX731" s="114"/>
      <c r="AY731" s="114"/>
      <c r="AZ731" s="117"/>
      <c r="BH731" s="23">
        <f t="shared" ref="BH731:BJ783" ca="1" si="14012">RANDBETWEEN(2,10)</f>
        <v>5</v>
      </c>
      <c r="BI731" s="114"/>
      <c r="BJ731" s="23">
        <f t="shared" ca="1" si="14012"/>
        <v>2</v>
      </c>
      <c r="BK731" s="114"/>
      <c r="BL731" s="27"/>
      <c r="BM731" s="27"/>
      <c r="BN731" s="27"/>
      <c r="BO731" s="27"/>
      <c r="BP731" s="27"/>
      <c r="BQ731" s="25">
        <f t="shared" ca="1" si="13814"/>
        <v>10</v>
      </c>
      <c r="BR731" s="114"/>
      <c r="BS731" s="114"/>
      <c r="BT731">
        <f t="shared" ca="1" si="13816"/>
        <v>10</v>
      </c>
      <c r="BU731" s="25">
        <f t="shared" ref="BU731" ca="1" si="14013">BT731/GCD(BT730,BT731)</f>
        <v>5</v>
      </c>
      <c r="CD731" s="128"/>
      <c r="CE731" s="23">
        <f t="shared" ref="CE731" ca="1" si="14014">BU731</f>
        <v>5</v>
      </c>
      <c r="CG731"/>
      <c r="CH731" s="5"/>
    </row>
    <row r="732" spans="2:86" ht="32" customHeight="1" thickBot="1" x14ac:dyDescent="0.6">
      <c r="B732" s="121" t="s">
        <v>28</v>
      </c>
      <c r="C732" s="121" t="s">
        <v>50</v>
      </c>
      <c r="D732" s="114">
        <v>14</v>
      </c>
      <c r="E732" s="119"/>
      <c r="F732" s="28">
        <f t="shared" ca="1" si="13792"/>
        <v>4</v>
      </c>
      <c r="G732" s="114" t="s">
        <v>237</v>
      </c>
      <c r="H732" s="114"/>
      <c r="I732" s="28">
        <f t="shared" ca="1" si="13793"/>
        <v>6</v>
      </c>
      <c r="J732" s="124" t="s">
        <v>13</v>
      </c>
      <c r="K732" s="125" t="str">
        <f t="shared" ref="K732" ca="1" si="14015">IF(CD732=0,"",CD732)</f>
        <v/>
      </c>
      <c r="L732" s="24">
        <f t="shared" ca="1" si="13795"/>
        <v>2</v>
      </c>
      <c r="M732" s="118" t="str">
        <f t="shared" ref="M732" ca="1" si="14016">IF(L733=1,"=","")</f>
        <v/>
      </c>
      <c r="N732" s="125" t="str">
        <f t="shared" ref="N732" ca="1" si="14017">IF(L733=1,IF(BQ732&lt;0,"ー",""),"")</f>
        <v/>
      </c>
      <c r="O732" s="118" t="str">
        <f t="shared" ref="O732" ca="1" si="14018">IF(L732=0,K732,"")</f>
        <v/>
      </c>
      <c r="P732" s="118" t="s">
        <v>250</v>
      </c>
      <c r="Q732" s="121" t="str">
        <f t="shared" ref="Q732" si="14019">IF(E732="","",E732)</f>
        <v/>
      </c>
      <c r="R732" s="114" t="s">
        <v>249</v>
      </c>
      <c r="S732" s="122">
        <f t="shared" ref="S732" ca="1" si="14020">F732</f>
        <v>4</v>
      </c>
      <c r="T732" s="114" t="s">
        <v>216</v>
      </c>
      <c r="U732" s="122">
        <f t="shared" ref="U732" ca="1" si="14021">F733</f>
        <v>9</v>
      </c>
      <c r="V732" s="114" t="s">
        <v>217</v>
      </c>
      <c r="W732" s="120" t="str">
        <f t="shared" ref="W732" si="14022">G732</f>
        <v>　×　</v>
      </c>
      <c r="X732" s="56"/>
      <c r="Y732" s="121" t="str">
        <f t="shared" ref="Y732" si="14023">IF(H732="","",H732)</f>
        <v/>
      </c>
      <c r="Z732" s="114" t="s">
        <v>249</v>
      </c>
      <c r="AA732" s="122">
        <f t="shared" ref="AA732" ca="1" si="14024">I732</f>
        <v>6</v>
      </c>
      <c r="AB732" s="114" t="s">
        <v>216</v>
      </c>
      <c r="AC732" s="122">
        <f t="shared" ref="AC732" ca="1" si="14025">I733</f>
        <v>4</v>
      </c>
      <c r="AD732" s="114" t="s">
        <v>217</v>
      </c>
      <c r="AE732" s="27"/>
      <c r="AF732" s="114" t="s">
        <v>233</v>
      </c>
      <c r="AG732" t="s">
        <v>230</v>
      </c>
      <c r="AH732" t="s">
        <v>250</v>
      </c>
      <c r="AI732" s="1" t="str">
        <f t="shared" ref="AI732" ca="1" si="14026">IF(K732="","",K732)</f>
        <v/>
      </c>
      <c r="AJ732" t="s">
        <v>249</v>
      </c>
      <c r="AK732" s="1">
        <f t="shared" ref="AK732" ca="1" si="14027">L732</f>
        <v>2</v>
      </c>
      <c r="AL732" t="s">
        <v>216</v>
      </c>
      <c r="AM732" s="1">
        <f t="shared" ref="AM732" ca="1" si="14028">L733</f>
        <v>3</v>
      </c>
      <c r="AN732" t="s">
        <v>217</v>
      </c>
      <c r="AO732" t="s">
        <v>230</v>
      </c>
      <c r="AP732" s="114" t="str">
        <f t="shared" ca="1" si="13685"/>
        <v>\\(\\quad \\displaystyle \\frac{4}{9}　×　\\frac{6}{4}　=　 \\)</v>
      </c>
      <c r="AQ732" t="str">
        <f t="shared" ca="1" si="13692"/>
        <v>\\(\\quad \\displaystyle \\frac{2}{3} \\)</v>
      </c>
      <c r="AS732" s="114" t="str">
        <f t="shared" ref="AS732" ca="1" si="14029">AP732</f>
        <v>\\(\\quad \\displaystyle \\frac{4}{9}　×　\\frac{6}{4}　=　 \\)</v>
      </c>
      <c r="AT732" s="114" t="str">
        <f t="shared" ref="AT732" ca="1" si="14030">IF(O732="",AQ732,AQ733)</f>
        <v>\\(\\quad \\displaystyle \\frac{2}{3} \\)</v>
      </c>
      <c r="AU732" s="114" t="s">
        <v>60</v>
      </c>
      <c r="AV732" s="115" t="s">
        <v>226</v>
      </c>
      <c r="AW732" s="115" t="str">
        <f t="shared" ref="AW732" ca="1" si="14031">AS732</f>
        <v>\\(\\quad \\displaystyle \\frac{4}{9}　×　\\frac{6}{4}　=　 \\)</v>
      </c>
      <c r="AX732" s="115" t="str">
        <f t="shared" ref="AX732" ca="1" si="14032">AT732</f>
        <v>\\(\\quad \\displaystyle \\frac{2}{3} \\)</v>
      </c>
      <c r="AY732" s="115" t="s">
        <v>62</v>
      </c>
      <c r="AZ732" s="116" t="str">
        <f t="shared" ref="AZ732" ca="1" si="14033">"INSERT INTO "&amp;AU732&amp;"(tangen,question,answer,editor,date,count) VALUES('"&amp;AV732&amp;"','"&amp;AW732&amp;"','"&amp;AX732&amp;"','"&amp;AY732&amp;"',NOW(),0);"</f>
        <v>INSERT INTO math(tangen,question,answer,editor,date,count) VALUES('m3600','\\(\\quad \\displaystyle \\frac{4}{9}　×　\\frac{6}{4}　=　 \\)','\\(\\quad \\displaystyle \\frac{2}{3} \\)','harazono',NOW(),0);</v>
      </c>
      <c r="BH732" s="22">
        <f t="shared" ca="1" si="14005"/>
        <v>4</v>
      </c>
      <c r="BI732" s="114" t="s">
        <v>22</v>
      </c>
      <c r="BJ732" s="22">
        <f t="shared" ca="1" si="14005"/>
        <v>6</v>
      </c>
      <c r="BK732" s="114" t="s">
        <v>26</v>
      </c>
      <c r="BL732" s="27"/>
      <c r="BM732" s="27"/>
      <c r="BN732" s="27"/>
      <c r="BO732" s="27"/>
      <c r="BP732" s="27"/>
      <c r="BQ732" s="24">
        <f t="shared" ca="1" si="13814"/>
        <v>24</v>
      </c>
      <c r="BR732" s="114" t="s">
        <v>26</v>
      </c>
      <c r="BS732" s="114" t="str">
        <f t="shared" ref="BS732" ca="1" si="14034">IF(BQ732&lt;=0,"-","")</f>
        <v/>
      </c>
      <c r="BT732" s="30">
        <f t="shared" ca="1" si="13816"/>
        <v>24</v>
      </c>
      <c r="BU732" s="24">
        <f t="shared" ref="BU732" ca="1" si="14035">BT732/GCD(BT732,BT733)</f>
        <v>2</v>
      </c>
      <c r="CD732" s="128">
        <f t="shared" ref="CD732" ca="1" si="14036">QUOTIENT(BU732,BU733)</f>
        <v>0</v>
      </c>
      <c r="CE732" s="57">
        <f t="shared" ref="CE732" ca="1" si="14037">MOD(BU732,BU733)</f>
        <v>2</v>
      </c>
      <c r="CG732"/>
      <c r="CH732" s="5"/>
    </row>
    <row r="733" spans="2:86" ht="32" customHeight="1" x14ac:dyDescent="0.55000000000000004">
      <c r="B733" s="121"/>
      <c r="C733" s="121"/>
      <c r="D733" s="114"/>
      <c r="E733" s="119"/>
      <c r="F733" s="29">
        <f t="shared" ca="1" si="13792"/>
        <v>9</v>
      </c>
      <c r="G733" s="114"/>
      <c r="H733" s="114"/>
      <c r="I733" s="29">
        <f t="shared" ca="1" si="13793"/>
        <v>4</v>
      </c>
      <c r="J733" s="124"/>
      <c r="K733" s="125"/>
      <c r="L733" s="25">
        <f t="shared" ca="1" si="13795"/>
        <v>3</v>
      </c>
      <c r="M733" s="118"/>
      <c r="N733" s="125"/>
      <c r="O733" s="118"/>
      <c r="P733" s="118"/>
      <c r="Q733" s="121"/>
      <c r="R733" s="114"/>
      <c r="S733" s="122"/>
      <c r="T733" s="114"/>
      <c r="U733" s="122"/>
      <c r="V733" s="114"/>
      <c r="W733" s="120"/>
      <c r="X733" s="56"/>
      <c r="Y733" s="121"/>
      <c r="Z733" s="114"/>
      <c r="AA733" s="122"/>
      <c r="AB733" s="114"/>
      <c r="AC733" s="122"/>
      <c r="AD733" s="114"/>
      <c r="AE733" s="27"/>
      <c r="AF733" s="114"/>
      <c r="AG733" t="s">
        <v>230</v>
      </c>
      <c r="AH733" t="s">
        <v>250</v>
      </c>
      <c r="AI733" s="1" t="str">
        <f t="shared" ref="AI733" ca="1" si="14038">IF(N732="","",N732)</f>
        <v/>
      </c>
      <c r="AJ733" s="1" t="str">
        <f t="shared" ref="AJ733" ca="1" si="14039">IF(O732="","",O732)</f>
        <v/>
      </c>
      <c r="AK733" s="1"/>
      <c r="AM733" s="1"/>
      <c r="AO733" t="s">
        <v>230</v>
      </c>
      <c r="AP733" s="114"/>
      <c r="AQ733" t="str">
        <f t="shared" ca="1" si="13692"/>
        <v>\\(\\quad \\displaystyle  \\)</v>
      </c>
      <c r="AS733" s="114"/>
      <c r="AT733" s="114"/>
      <c r="AU733" s="114"/>
      <c r="AV733" s="114"/>
      <c r="AW733" s="114"/>
      <c r="AX733" s="114"/>
      <c r="AY733" s="114"/>
      <c r="AZ733" s="117"/>
      <c r="BH733" s="23">
        <f t="shared" ca="1" si="14012"/>
        <v>9</v>
      </c>
      <c r="BI733" s="114"/>
      <c r="BJ733" s="23">
        <f t="shared" ca="1" si="14012"/>
        <v>4</v>
      </c>
      <c r="BK733" s="114"/>
      <c r="BL733" s="27"/>
      <c r="BM733" s="27"/>
      <c r="BN733" s="27"/>
      <c r="BO733" s="27"/>
      <c r="BP733" s="27"/>
      <c r="BQ733" s="25">
        <f t="shared" ca="1" si="13814"/>
        <v>36</v>
      </c>
      <c r="BR733" s="114"/>
      <c r="BS733" s="114"/>
      <c r="BT733">
        <f t="shared" ca="1" si="13816"/>
        <v>36</v>
      </c>
      <c r="BU733" s="25">
        <f t="shared" ref="BU733" ca="1" si="14040">BT733/GCD(BT732,BT733)</f>
        <v>3</v>
      </c>
      <c r="CD733" s="128"/>
      <c r="CE733" s="23">
        <f t="shared" ref="CE733" ca="1" si="14041">BU733</f>
        <v>3</v>
      </c>
      <c r="CG733"/>
      <c r="CH733" s="5"/>
    </row>
    <row r="734" spans="2:86" ht="32" customHeight="1" thickBot="1" x14ac:dyDescent="0.6">
      <c r="B734" s="121" t="s">
        <v>28</v>
      </c>
      <c r="C734" s="121" t="s">
        <v>50</v>
      </c>
      <c r="D734" s="114">
        <v>15</v>
      </c>
      <c r="E734" s="119"/>
      <c r="F734" s="28">
        <f t="shared" ca="1" si="13792"/>
        <v>8</v>
      </c>
      <c r="G734" s="114" t="s">
        <v>237</v>
      </c>
      <c r="H734" s="114"/>
      <c r="I734" s="28">
        <f t="shared" ca="1" si="13793"/>
        <v>1</v>
      </c>
      <c r="J734" s="124" t="s">
        <v>13</v>
      </c>
      <c r="K734" s="125" t="str">
        <f t="shared" ref="K734" ca="1" si="14042">IF(CD734=0,"",CD734)</f>
        <v/>
      </c>
      <c r="L734" s="24">
        <f t="shared" ca="1" si="13795"/>
        <v>2</v>
      </c>
      <c r="M734" s="118" t="str">
        <f t="shared" ref="M734" ca="1" si="14043">IF(L735=1,"=","")</f>
        <v/>
      </c>
      <c r="N734" s="125" t="str">
        <f t="shared" ref="N734" ca="1" si="14044">IF(L735=1,IF(BQ734&lt;0,"ー",""),"")</f>
        <v/>
      </c>
      <c r="O734" s="118" t="str">
        <f t="shared" ref="O734" ca="1" si="14045">IF(L734=0,K734,"")</f>
        <v/>
      </c>
      <c r="P734" s="118" t="s">
        <v>250</v>
      </c>
      <c r="Q734" s="121" t="str">
        <f t="shared" ref="Q734" si="14046">IF(E734="","",E734)</f>
        <v/>
      </c>
      <c r="R734" s="114" t="s">
        <v>249</v>
      </c>
      <c r="S734" s="122">
        <f t="shared" ref="S734" ca="1" si="14047">F734</f>
        <v>8</v>
      </c>
      <c r="T734" s="114" t="s">
        <v>216</v>
      </c>
      <c r="U734" s="122">
        <f t="shared" ref="U734" ca="1" si="14048">F735</f>
        <v>6</v>
      </c>
      <c r="V734" s="114" t="s">
        <v>217</v>
      </c>
      <c r="W734" s="120" t="str">
        <f t="shared" ref="W734" si="14049">G734</f>
        <v>　×　</v>
      </c>
      <c r="X734" s="56"/>
      <c r="Y734" s="121" t="str">
        <f t="shared" ref="Y734" si="14050">IF(H734="","",H734)</f>
        <v/>
      </c>
      <c r="Z734" s="114" t="s">
        <v>249</v>
      </c>
      <c r="AA734" s="122">
        <f t="shared" ref="AA734" ca="1" si="14051">I734</f>
        <v>1</v>
      </c>
      <c r="AB734" s="114" t="s">
        <v>216</v>
      </c>
      <c r="AC734" s="122">
        <f t="shared" ref="AC734" ca="1" si="14052">I735</f>
        <v>10</v>
      </c>
      <c r="AD734" s="114" t="s">
        <v>217</v>
      </c>
      <c r="AE734" s="27"/>
      <c r="AF734" s="114" t="s">
        <v>233</v>
      </c>
      <c r="AG734" t="s">
        <v>230</v>
      </c>
      <c r="AH734" t="s">
        <v>250</v>
      </c>
      <c r="AI734" s="1" t="str">
        <f t="shared" ref="AI734" ca="1" si="14053">IF(K734="","",K734)</f>
        <v/>
      </c>
      <c r="AJ734" t="s">
        <v>249</v>
      </c>
      <c r="AK734" s="1">
        <f t="shared" ref="AK734" ca="1" si="14054">L734</f>
        <v>2</v>
      </c>
      <c r="AL734" t="s">
        <v>216</v>
      </c>
      <c r="AM734" s="1">
        <f t="shared" ref="AM734" ca="1" si="14055">L735</f>
        <v>15</v>
      </c>
      <c r="AN734" t="s">
        <v>217</v>
      </c>
      <c r="AO734" t="s">
        <v>230</v>
      </c>
      <c r="AP734" s="114" t="str">
        <f t="shared" ca="1" si="13685"/>
        <v>\\(\\quad \\displaystyle \\frac{8}{6}　×　\\frac{1}{10}　=　 \\)</v>
      </c>
      <c r="AQ734" t="str">
        <f t="shared" ca="1" si="13692"/>
        <v>\\(\\quad \\displaystyle \\frac{2}{15} \\)</v>
      </c>
      <c r="AS734" s="114" t="str">
        <f t="shared" ref="AS734" ca="1" si="14056">AP734</f>
        <v>\\(\\quad \\displaystyle \\frac{8}{6}　×　\\frac{1}{10}　=　 \\)</v>
      </c>
      <c r="AT734" s="114" t="str">
        <f t="shared" ref="AT734" ca="1" si="14057">IF(O734="",AQ734,AQ735)</f>
        <v>\\(\\quad \\displaystyle \\frac{2}{15} \\)</v>
      </c>
      <c r="AU734" s="114" t="s">
        <v>60</v>
      </c>
      <c r="AV734" s="115" t="s">
        <v>226</v>
      </c>
      <c r="AW734" s="115" t="str">
        <f t="shared" ref="AW734" ca="1" si="14058">AS734</f>
        <v>\\(\\quad \\displaystyle \\frac{8}{6}　×　\\frac{1}{10}　=　 \\)</v>
      </c>
      <c r="AX734" s="115" t="str">
        <f t="shared" ref="AX734" ca="1" si="14059">AT734</f>
        <v>\\(\\quad \\displaystyle \\frac{2}{15} \\)</v>
      </c>
      <c r="AY734" s="115" t="s">
        <v>62</v>
      </c>
      <c r="AZ734" s="116" t="str">
        <f t="shared" ref="AZ734" ca="1" si="14060">"INSERT INTO "&amp;AU734&amp;"(tangen,question,answer,editor,date,count) VALUES('"&amp;AV734&amp;"','"&amp;AW734&amp;"','"&amp;AX734&amp;"','"&amp;AY734&amp;"',NOW(),0);"</f>
        <v>INSERT INTO math(tangen,question,answer,editor,date,count) VALUES('m3600','\\(\\quad \\displaystyle \\frac{8}{6}　×　\\frac{1}{10}　=　 \\)','\\(\\quad \\displaystyle \\frac{2}{15} \\)','harazono',NOW(),0);</v>
      </c>
      <c r="BH734" s="22">
        <f t="shared" ca="1" si="14005"/>
        <v>8</v>
      </c>
      <c r="BI734" s="114" t="s">
        <v>22</v>
      </c>
      <c r="BJ734" s="22">
        <f t="shared" ca="1" si="14005"/>
        <v>1</v>
      </c>
      <c r="BK734" s="114" t="s">
        <v>26</v>
      </c>
      <c r="BL734" s="27"/>
      <c r="BM734" s="27"/>
      <c r="BN734" s="27"/>
      <c r="BO734" s="27"/>
      <c r="BP734" s="27"/>
      <c r="BQ734" s="24">
        <f t="shared" ca="1" si="13814"/>
        <v>8</v>
      </c>
      <c r="BR734" s="114" t="s">
        <v>26</v>
      </c>
      <c r="BS734" s="114" t="str">
        <f t="shared" ref="BS734" ca="1" si="14061">IF(BQ734&lt;=0,"-","")</f>
        <v/>
      </c>
      <c r="BT734" s="30">
        <f t="shared" ca="1" si="13816"/>
        <v>8</v>
      </c>
      <c r="BU734" s="24">
        <f t="shared" ref="BU734" ca="1" si="14062">BT734/GCD(BT734,BT735)</f>
        <v>2</v>
      </c>
      <c r="CD734" s="128">
        <f t="shared" ref="CD734" ca="1" si="14063">QUOTIENT(BU734,BU735)</f>
        <v>0</v>
      </c>
      <c r="CE734" s="57">
        <f t="shared" ref="CE734" ca="1" si="14064">MOD(BU734,BU735)</f>
        <v>2</v>
      </c>
      <c r="CG734"/>
      <c r="CH734" s="5"/>
    </row>
    <row r="735" spans="2:86" ht="32" customHeight="1" x14ac:dyDescent="0.55000000000000004">
      <c r="B735" s="121"/>
      <c r="C735" s="121"/>
      <c r="D735" s="114"/>
      <c r="E735" s="119"/>
      <c r="F735" s="29">
        <f t="shared" ca="1" si="13792"/>
        <v>6</v>
      </c>
      <c r="G735" s="114"/>
      <c r="H735" s="114"/>
      <c r="I735" s="29">
        <f t="shared" ca="1" si="13793"/>
        <v>10</v>
      </c>
      <c r="J735" s="124"/>
      <c r="K735" s="125"/>
      <c r="L735" s="25">
        <f t="shared" ca="1" si="13795"/>
        <v>15</v>
      </c>
      <c r="M735" s="118"/>
      <c r="N735" s="125"/>
      <c r="O735" s="118"/>
      <c r="P735" s="118"/>
      <c r="Q735" s="121"/>
      <c r="R735" s="114"/>
      <c r="S735" s="122"/>
      <c r="T735" s="114"/>
      <c r="U735" s="122"/>
      <c r="V735" s="114"/>
      <c r="W735" s="120"/>
      <c r="X735" s="56"/>
      <c r="Y735" s="121"/>
      <c r="Z735" s="114"/>
      <c r="AA735" s="122"/>
      <c r="AB735" s="114"/>
      <c r="AC735" s="122"/>
      <c r="AD735" s="114"/>
      <c r="AE735" s="27"/>
      <c r="AF735" s="114"/>
      <c r="AG735" t="s">
        <v>230</v>
      </c>
      <c r="AH735" t="s">
        <v>250</v>
      </c>
      <c r="AI735" s="1" t="str">
        <f t="shared" ref="AI735" ca="1" si="14065">IF(N734="","",N734)</f>
        <v/>
      </c>
      <c r="AJ735" s="1" t="str">
        <f t="shared" ref="AJ735" ca="1" si="14066">IF(O734="","",O734)</f>
        <v/>
      </c>
      <c r="AK735" s="1"/>
      <c r="AM735" s="1"/>
      <c r="AO735" t="s">
        <v>230</v>
      </c>
      <c r="AP735" s="114"/>
      <c r="AQ735" t="str">
        <f t="shared" ca="1" si="13692"/>
        <v>\\(\\quad \\displaystyle  \\)</v>
      </c>
      <c r="AS735" s="114"/>
      <c r="AT735" s="114"/>
      <c r="AU735" s="114"/>
      <c r="AV735" s="114"/>
      <c r="AW735" s="114"/>
      <c r="AX735" s="114"/>
      <c r="AY735" s="114"/>
      <c r="AZ735" s="117"/>
      <c r="BH735" s="23">
        <f t="shared" ca="1" si="14012"/>
        <v>6</v>
      </c>
      <c r="BI735" s="114"/>
      <c r="BJ735" s="23">
        <f t="shared" ca="1" si="14012"/>
        <v>10</v>
      </c>
      <c r="BK735" s="114"/>
      <c r="BL735" s="27"/>
      <c r="BM735" s="27"/>
      <c r="BN735" s="27"/>
      <c r="BO735" s="27"/>
      <c r="BP735" s="27"/>
      <c r="BQ735" s="25">
        <f t="shared" ca="1" si="13814"/>
        <v>60</v>
      </c>
      <c r="BR735" s="114"/>
      <c r="BS735" s="114"/>
      <c r="BT735">
        <f t="shared" ca="1" si="13816"/>
        <v>60</v>
      </c>
      <c r="BU735" s="25">
        <f t="shared" ref="BU735" ca="1" si="14067">BT735/GCD(BT734,BT735)</f>
        <v>15</v>
      </c>
      <c r="CD735" s="128"/>
      <c r="CE735" s="23">
        <f t="shared" ref="CE735" ca="1" si="14068">BU735</f>
        <v>15</v>
      </c>
      <c r="CG735"/>
      <c r="CH735" s="5"/>
    </row>
    <row r="736" spans="2:86" ht="32" customHeight="1" thickBot="1" x14ac:dyDescent="0.6">
      <c r="B736" s="121" t="s">
        <v>28</v>
      </c>
      <c r="C736" s="121" t="s">
        <v>50</v>
      </c>
      <c r="D736" s="114">
        <v>16</v>
      </c>
      <c r="E736" s="119"/>
      <c r="F736" s="28">
        <f t="shared" ca="1" si="13792"/>
        <v>10</v>
      </c>
      <c r="G736" s="114" t="s">
        <v>237</v>
      </c>
      <c r="H736" s="114"/>
      <c r="I736" s="28">
        <f t="shared" ca="1" si="13793"/>
        <v>4</v>
      </c>
      <c r="J736" s="124" t="s">
        <v>13</v>
      </c>
      <c r="K736" s="125">
        <f t="shared" ref="K736" ca="1" si="14069">IF(CD736=0,"",CD736)</f>
        <v>2</v>
      </c>
      <c r="L736" s="24">
        <f t="shared" ca="1" si="13795"/>
        <v>6</v>
      </c>
      <c r="M736" s="118" t="str">
        <f t="shared" ref="M736" ca="1" si="14070">IF(L737=1,"=","")</f>
        <v/>
      </c>
      <c r="N736" s="125" t="str">
        <f t="shared" ref="N736" ca="1" si="14071">IF(L737=1,IF(BQ736&lt;0,"ー",""),"")</f>
        <v/>
      </c>
      <c r="O736" s="118" t="str">
        <f t="shared" ref="O736" ca="1" si="14072">IF(L736=0,K736,"")</f>
        <v/>
      </c>
      <c r="P736" s="118" t="s">
        <v>250</v>
      </c>
      <c r="Q736" s="121" t="str">
        <f t="shared" ref="Q736" si="14073">IF(E736="","",E736)</f>
        <v/>
      </c>
      <c r="R736" s="114" t="s">
        <v>249</v>
      </c>
      <c r="S736" s="122">
        <f t="shared" ref="S736" ca="1" si="14074">F736</f>
        <v>10</v>
      </c>
      <c r="T736" s="114" t="s">
        <v>216</v>
      </c>
      <c r="U736" s="122">
        <f t="shared" ref="U736" ca="1" si="14075">F737</f>
        <v>2</v>
      </c>
      <c r="V736" s="114" t="s">
        <v>217</v>
      </c>
      <c r="W736" s="120" t="str">
        <f t="shared" ref="W736" si="14076">G736</f>
        <v>　×　</v>
      </c>
      <c r="X736" s="56"/>
      <c r="Y736" s="121" t="str">
        <f t="shared" ref="Y736" si="14077">IF(H736="","",H736)</f>
        <v/>
      </c>
      <c r="Z736" s="114" t="s">
        <v>249</v>
      </c>
      <c r="AA736" s="122">
        <f t="shared" ref="AA736" ca="1" si="14078">I736</f>
        <v>4</v>
      </c>
      <c r="AB736" s="114" t="s">
        <v>216</v>
      </c>
      <c r="AC736" s="122">
        <f t="shared" ref="AC736" ca="1" si="14079">I737</f>
        <v>7</v>
      </c>
      <c r="AD736" s="114" t="s">
        <v>217</v>
      </c>
      <c r="AE736" s="27"/>
      <c r="AF736" s="114" t="s">
        <v>233</v>
      </c>
      <c r="AG736" t="s">
        <v>230</v>
      </c>
      <c r="AH736" t="s">
        <v>250</v>
      </c>
      <c r="AI736" s="1">
        <f t="shared" ref="AI736" ca="1" si="14080">IF(K736="","",K736)</f>
        <v>2</v>
      </c>
      <c r="AJ736" t="s">
        <v>249</v>
      </c>
      <c r="AK736" s="1">
        <f t="shared" ref="AK736" ca="1" si="14081">L736</f>
        <v>6</v>
      </c>
      <c r="AL736" t="s">
        <v>216</v>
      </c>
      <c r="AM736" s="1">
        <f t="shared" ref="AM736" ca="1" si="14082">L737</f>
        <v>7</v>
      </c>
      <c r="AN736" t="s">
        <v>217</v>
      </c>
      <c r="AO736" t="s">
        <v>230</v>
      </c>
      <c r="AP736" s="114" t="str">
        <f t="shared" ca="1" si="13685"/>
        <v>\\(\\quad \\displaystyle \\frac{10}{2}　×　\\frac{4}{7}　=　 \\)</v>
      </c>
      <c r="AQ736" t="str">
        <f t="shared" ca="1" si="13692"/>
        <v>\\(\\quad \\displaystyle 2\\frac{6}{7} \\)</v>
      </c>
      <c r="AS736" s="114" t="str">
        <f t="shared" ref="AS736" ca="1" si="14083">AP736</f>
        <v>\\(\\quad \\displaystyle \\frac{10}{2}　×　\\frac{4}{7}　=　 \\)</v>
      </c>
      <c r="AT736" s="114" t="str">
        <f t="shared" ref="AT736" ca="1" si="14084">IF(O736="",AQ736,AQ737)</f>
        <v>\\(\\quad \\displaystyle 2\\frac{6}{7} \\)</v>
      </c>
      <c r="AU736" s="114" t="s">
        <v>60</v>
      </c>
      <c r="AV736" s="115" t="s">
        <v>226</v>
      </c>
      <c r="AW736" s="115" t="str">
        <f t="shared" ref="AW736" ca="1" si="14085">AS736</f>
        <v>\\(\\quad \\displaystyle \\frac{10}{2}　×　\\frac{4}{7}　=　 \\)</v>
      </c>
      <c r="AX736" s="115" t="str">
        <f t="shared" ref="AX736" ca="1" si="14086">AT736</f>
        <v>\\(\\quad \\displaystyle 2\\frac{6}{7} \\)</v>
      </c>
      <c r="AY736" s="115" t="s">
        <v>62</v>
      </c>
      <c r="AZ736" s="116" t="str">
        <f t="shared" ref="AZ736" ca="1" si="14087">"INSERT INTO "&amp;AU736&amp;"(tangen,question,answer,editor,date,count) VALUES('"&amp;AV736&amp;"','"&amp;AW736&amp;"','"&amp;AX736&amp;"','"&amp;AY736&amp;"',NOW(),0);"</f>
        <v>INSERT INTO math(tangen,question,answer,editor,date,count) VALUES('m3600','\\(\\quad \\displaystyle \\frac{10}{2}　×　\\frac{4}{7}　=　 \\)','\\(\\quad \\displaystyle 2\\frac{6}{7} \\)','harazono',NOW(),0);</v>
      </c>
      <c r="BH736" s="22">
        <f t="shared" ca="1" si="14005"/>
        <v>10</v>
      </c>
      <c r="BI736" s="114" t="s">
        <v>22</v>
      </c>
      <c r="BJ736" s="22">
        <f t="shared" ca="1" si="14005"/>
        <v>4</v>
      </c>
      <c r="BK736" s="114" t="s">
        <v>26</v>
      </c>
      <c r="BL736" s="27"/>
      <c r="BM736" s="27"/>
      <c r="BN736" s="27"/>
      <c r="BO736" s="27"/>
      <c r="BP736" s="27"/>
      <c r="BQ736" s="24">
        <f t="shared" ca="1" si="13814"/>
        <v>40</v>
      </c>
      <c r="BR736" s="114" t="s">
        <v>26</v>
      </c>
      <c r="BS736" s="114" t="str">
        <f t="shared" ref="BS736" ca="1" si="14088">IF(BQ736&lt;=0,"-","")</f>
        <v/>
      </c>
      <c r="BT736" s="30">
        <f t="shared" ca="1" si="13816"/>
        <v>40</v>
      </c>
      <c r="BU736" s="24">
        <f t="shared" ref="BU736" ca="1" si="14089">BT736/GCD(BT736,BT737)</f>
        <v>20</v>
      </c>
      <c r="CD736" s="128">
        <f t="shared" ref="CD736" ca="1" si="14090">QUOTIENT(BU736,BU737)</f>
        <v>2</v>
      </c>
      <c r="CE736" s="57">
        <f t="shared" ref="CE736" ca="1" si="14091">MOD(BU736,BU737)</f>
        <v>6</v>
      </c>
      <c r="CG736"/>
      <c r="CH736" s="5"/>
    </row>
    <row r="737" spans="2:86" ht="32" customHeight="1" x14ac:dyDescent="0.55000000000000004">
      <c r="B737" s="121"/>
      <c r="C737" s="121"/>
      <c r="D737" s="114"/>
      <c r="E737" s="119"/>
      <c r="F737" s="29">
        <f t="shared" ca="1" si="13792"/>
        <v>2</v>
      </c>
      <c r="G737" s="114"/>
      <c r="H737" s="114"/>
      <c r="I737" s="29">
        <f t="shared" ca="1" si="13793"/>
        <v>7</v>
      </c>
      <c r="J737" s="124"/>
      <c r="K737" s="125"/>
      <c r="L737" s="25">
        <f t="shared" ca="1" si="13795"/>
        <v>7</v>
      </c>
      <c r="M737" s="118"/>
      <c r="N737" s="125"/>
      <c r="O737" s="118"/>
      <c r="P737" s="118"/>
      <c r="Q737" s="121"/>
      <c r="R737" s="114"/>
      <c r="S737" s="122"/>
      <c r="T737" s="114"/>
      <c r="U737" s="122"/>
      <c r="V737" s="114"/>
      <c r="W737" s="120"/>
      <c r="X737" s="56"/>
      <c r="Y737" s="121"/>
      <c r="Z737" s="114"/>
      <c r="AA737" s="122"/>
      <c r="AB737" s="114"/>
      <c r="AC737" s="122"/>
      <c r="AD737" s="114"/>
      <c r="AE737" s="27"/>
      <c r="AF737" s="114"/>
      <c r="AG737" t="s">
        <v>230</v>
      </c>
      <c r="AH737" t="s">
        <v>250</v>
      </c>
      <c r="AI737" s="1" t="str">
        <f t="shared" ref="AI737" ca="1" si="14092">IF(N736="","",N736)</f>
        <v/>
      </c>
      <c r="AJ737" s="1" t="str">
        <f t="shared" ref="AJ737" ca="1" si="14093">IF(O736="","",O736)</f>
        <v/>
      </c>
      <c r="AK737" s="1"/>
      <c r="AM737" s="1"/>
      <c r="AO737" t="s">
        <v>230</v>
      </c>
      <c r="AP737" s="114"/>
      <c r="AQ737" t="str">
        <f t="shared" ca="1" si="13692"/>
        <v>\\(\\quad \\displaystyle  \\)</v>
      </c>
      <c r="AS737" s="114"/>
      <c r="AT737" s="114"/>
      <c r="AU737" s="114"/>
      <c r="AV737" s="114"/>
      <c r="AW737" s="114"/>
      <c r="AX737" s="114"/>
      <c r="AY737" s="114"/>
      <c r="AZ737" s="117"/>
      <c r="BH737" s="23">
        <f t="shared" ca="1" si="14012"/>
        <v>2</v>
      </c>
      <c r="BI737" s="114"/>
      <c r="BJ737" s="23">
        <f t="shared" ca="1" si="14012"/>
        <v>7</v>
      </c>
      <c r="BK737" s="114"/>
      <c r="BL737" s="27"/>
      <c r="BM737" s="27"/>
      <c r="BN737" s="27"/>
      <c r="BO737" s="27"/>
      <c r="BP737" s="27"/>
      <c r="BQ737" s="25">
        <f t="shared" ca="1" si="13814"/>
        <v>14</v>
      </c>
      <c r="BR737" s="114"/>
      <c r="BS737" s="114"/>
      <c r="BT737">
        <f t="shared" ca="1" si="13816"/>
        <v>14</v>
      </c>
      <c r="BU737" s="25">
        <f t="shared" ref="BU737" ca="1" si="14094">BT737/GCD(BT736,BT737)</f>
        <v>7</v>
      </c>
      <c r="CD737" s="128"/>
      <c r="CE737" s="23">
        <f t="shared" ref="CE737" ca="1" si="14095">BU737</f>
        <v>7</v>
      </c>
      <c r="CG737"/>
      <c r="CH737" s="5"/>
    </row>
    <row r="738" spans="2:86" ht="32" customHeight="1" thickBot="1" x14ac:dyDescent="0.6">
      <c r="B738" s="121" t="s">
        <v>28</v>
      </c>
      <c r="C738" s="121" t="s">
        <v>50</v>
      </c>
      <c r="D738" s="114">
        <v>17</v>
      </c>
      <c r="E738" s="119"/>
      <c r="F738" s="28">
        <f t="shared" ca="1" si="13792"/>
        <v>7</v>
      </c>
      <c r="G738" s="114" t="s">
        <v>237</v>
      </c>
      <c r="H738" s="114"/>
      <c r="I738" s="28">
        <f t="shared" ca="1" si="13793"/>
        <v>3</v>
      </c>
      <c r="J738" s="124" t="s">
        <v>13</v>
      </c>
      <c r="K738" s="125">
        <f t="shared" ref="K738" ca="1" si="14096">IF(CD738=0,"",CD738)</f>
        <v>1</v>
      </c>
      <c r="L738" s="24">
        <f t="shared" ca="1" si="13795"/>
        <v>3</v>
      </c>
      <c r="M738" s="118" t="str">
        <f t="shared" ref="M738" ca="1" si="14097">IF(L739=1,"=","")</f>
        <v/>
      </c>
      <c r="N738" s="125" t="str">
        <f t="shared" ref="N738" ca="1" si="14098">IF(L739=1,IF(BQ738&lt;0,"ー",""),"")</f>
        <v/>
      </c>
      <c r="O738" s="118" t="str">
        <f t="shared" ref="O738" ca="1" si="14099">IF(L738=0,K738,"")</f>
        <v/>
      </c>
      <c r="P738" s="118" t="s">
        <v>250</v>
      </c>
      <c r="Q738" s="121" t="str">
        <f t="shared" ref="Q738" si="14100">IF(E738="","",E738)</f>
        <v/>
      </c>
      <c r="R738" s="114" t="s">
        <v>249</v>
      </c>
      <c r="S738" s="122">
        <f t="shared" ref="S738" ca="1" si="14101">F738</f>
        <v>7</v>
      </c>
      <c r="T738" s="114" t="s">
        <v>216</v>
      </c>
      <c r="U738" s="122">
        <f t="shared" ref="U738" ca="1" si="14102">F739</f>
        <v>6</v>
      </c>
      <c r="V738" s="114" t="s">
        <v>217</v>
      </c>
      <c r="W738" s="120" t="str">
        <f t="shared" ref="W738" si="14103">G738</f>
        <v>　×　</v>
      </c>
      <c r="X738" s="56"/>
      <c r="Y738" s="121" t="str">
        <f t="shared" ref="Y738" si="14104">IF(H738="","",H738)</f>
        <v/>
      </c>
      <c r="Z738" s="114" t="s">
        <v>249</v>
      </c>
      <c r="AA738" s="122">
        <f t="shared" ref="AA738" ca="1" si="14105">I738</f>
        <v>3</v>
      </c>
      <c r="AB738" s="114" t="s">
        <v>216</v>
      </c>
      <c r="AC738" s="122">
        <f t="shared" ref="AC738" ca="1" si="14106">I739</f>
        <v>2</v>
      </c>
      <c r="AD738" s="114" t="s">
        <v>217</v>
      </c>
      <c r="AE738" s="27"/>
      <c r="AF738" s="114" t="s">
        <v>233</v>
      </c>
      <c r="AG738" t="s">
        <v>230</v>
      </c>
      <c r="AH738" t="s">
        <v>250</v>
      </c>
      <c r="AI738" s="1">
        <f t="shared" ref="AI738" ca="1" si="14107">IF(K738="","",K738)</f>
        <v>1</v>
      </c>
      <c r="AJ738" t="s">
        <v>249</v>
      </c>
      <c r="AK738" s="1">
        <f t="shared" ref="AK738" ca="1" si="14108">L738</f>
        <v>3</v>
      </c>
      <c r="AL738" t="s">
        <v>216</v>
      </c>
      <c r="AM738" s="1">
        <f t="shared" ref="AM738" ca="1" si="14109">L739</f>
        <v>4</v>
      </c>
      <c r="AN738" t="s">
        <v>217</v>
      </c>
      <c r="AO738" t="s">
        <v>230</v>
      </c>
      <c r="AP738" s="114" t="str">
        <f t="shared" ca="1" si="13685"/>
        <v>\\(\\quad \\displaystyle \\frac{7}{6}　×　\\frac{3}{2}　=　 \\)</v>
      </c>
      <c r="AQ738" t="str">
        <f t="shared" ca="1" si="13692"/>
        <v>\\(\\quad \\displaystyle 1\\frac{3}{4} \\)</v>
      </c>
      <c r="AS738" s="114" t="str">
        <f t="shared" ref="AS738" ca="1" si="14110">AP738</f>
        <v>\\(\\quad \\displaystyle \\frac{7}{6}　×　\\frac{3}{2}　=　 \\)</v>
      </c>
      <c r="AT738" s="114" t="str">
        <f t="shared" ref="AT738" ca="1" si="14111">IF(O738="",AQ738,AQ739)</f>
        <v>\\(\\quad \\displaystyle 1\\frac{3}{4} \\)</v>
      </c>
      <c r="AU738" s="114" t="s">
        <v>60</v>
      </c>
      <c r="AV738" s="115" t="s">
        <v>226</v>
      </c>
      <c r="AW738" s="115" t="str">
        <f t="shared" ref="AW738" ca="1" si="14112">AS738</f>
        <v>\\(\\quad \\displaystyle \\frac{7}{6}　×　\\frac{3}{2}　=　 \\)</v>
      </c>
      <c r="AX738" s="115" t="str">
        <f t="shared" ref="AX738" ca="1" si="14113">AT738</f>
        <v>\\(\\quad \\displaystyle 1\\frac{3}{4} \\)</v>
      </c>
      <c r="AY738" s="115" t="s">
        <v>62</v>
      </c>
      <c r="AZ738" s="116" t="str">
        <f t="shared" ref="AZ738" ca="1" si="14114">"INSERT INTO "&amp;AU738&amp;"(tangen,question,answer,editor,date,count) VALUES('"&amp;AV738&amp;"','"&amp;AW738&amp;"','"&amp;AX738&amp;"','"&amp;AY738&amp;"',NOW(),0);"</f>
        <v>INSERT INTO math(tangen,question,answer,editor,date,count) VALUES('m3600','\\(\\quad \\displaystyle \\frac{7}{6}　×　\\frac{3}{2}　=　 \\)','\\(\\quad \\displaystyle 1\\frac{3}{4} \\)','harazono',NOW(),0);</v>
      </c>
      <c r="BH738" s="22">
        <f t="shared" ca="1" si="14005"/>
        <v>7</v>
      </c>
      <c r="BI738" s="114" t="s">
        <v>22</v>
      </c>
      <c r="BJ738" s="22">
        <f t="shared" ca="1" si="14005"/>
        <v>3</v>
      </c>
      <c r="BK738" s="114" t="s">
        <v>26</v>
      </c>
      <c r="BL738" s="27"/>
      <c r="BM738" s="27"/>
      <c r="BN738" s="27"/>
      <c r="BO738" s="27"/>
      <c r="BP738" s="27"/>
      <c r="BQ738" s="24">
        <f t="shared" ca="1" si="13814"/>
        <v>21</v>
      </c>
      <c r="BR738" s="114" t="s">
        <v>26</v>
      </c>
      <c r="BS738" s="114" t="str">
        <f t="shared" ref="BS738" ca="1" si="14115">IF(BQ738&lt;=0,"-","")</f>
        <v/>
      </c>
      <c r="BT738" s="30">
        <f t="shared" ca="1" si="13816"/>
        <v>21</v>
      </c>
      <c r="BU738" s="24">
        <f t="shared" ref="BU738" ca="1" si="14116">BT738/GCD(BT738,BT739)</f>
        <v>7</v>
      </c>
      <c r="CD738" s="128">
        <f t="shared" ref="CD738" ca="1" si="14117">QUOTIENT(BU738,BU739)</f>
        <v>1</v>
      </c>
      <c r="CE738" s="57">
        <f t="shared" ref="CE738" ca="1" si="14118">MOD(BU738,BU739)</f>
        <v>3</v>
      </c>
      <c r="CG738"/>
      <c r="CH738" s="5"/>
    </row>
    <row r="739" spans="2:86" ht="32" customHeight="1" x14ac:dyDescent="0.55000000000000004">
      <c r="B739" s="121"/>
      <c r="C739" s="121"/>
      <c r="D739" s="114"/>
      <c r="E739" s="119"/>
      <c r="F739" s="29">
        <f t="shared" ca="1" si="13792"/>
        <v>6</v>
      </c>
      <c r="G739" s="114"/>
      <c r="H739" s="114"/>
      <c r="I739" s="29">
        <f t="shared" ca="1" si="13793"/>
        <v>2</v>
      </c>
      <c r="J739" s="124"/>
      <c r="K739" s="125"/>
      <c r="L739" s="25">
        <f t="shared" ca="1" si="13795"/>
        <v>4</v>
      </c>
      <c r="M739" s="118"/>
      <c r="N739" s="125"/>
      <c r="O739" s="118"/>
      <c r="P739" s="118"/>
      <c r="Q739" s="121"/>
      <c r="R739" s="114"/>
      <c r="S739" s="122"/>
      <c r="T739" s="114"/>
      <c r="U739" s="122"/>
      <c r="V739" s="114"/>
      <c r="W739" s="120"/>
      <c r="X739" s="56"/>
      <c r="Y739" s="121"/>
      <c r="Z739" s="114"/>
      <c r="AA739" s="122"/>
      <c r="AB739" s="114"/>
      <c r="AC739" s="122"/>
      <c r="AD739" s="114"/>
      <c r="AE739" s="27"/>
      <c r="AF739" s="114"/>
      <c r="AG739" t="s">
        <v>230</v>
      </c>
      <c r="AH739" t="s">
        <v>250</v>
      </c>
      <c r="AI739" s="1" t="str">
        <f t="shared" ref="AI739" ca="1" si="14119">IF(N738="","",N738)</f>
        <v/>
      </c>
      <c r="AJ739" s="1" t="str">
        <f t="shared" ref="AJ739" ca="1" si="14120">IF(O738="","",O738)</f>
        <v/>
      </c>
      <c r="AK739" s="1"/>
      <c r="AM739" s="1"/>
      <c r="AO739" t="s">
        <v>230</v>
      </c>
      <c r="AP739" s="114"/>
      <c r="AQ739" t="str">
        <f t="shared" ca="1" si="13692"/>
        <v>\\(\\quad \\displaystyle  \\)</v>
      </c>
      <c r="AS739" s="114"/>
      <c r="AT739" s="114"/>
      <c r="AU739" s="114"/>
      <c r="AV739" s="114"/>
      <c r="AW739" s="114"/>
      <c r="AX739" s="114"/>
      <c r="AY739" s="114"/>
      <c r="AZ739" s="117"/>
      <c r="BH739" s="23">
        <f t="shared" ca="1" si="14012"/>
        <v>6</v>
      </c>
      <c r="BI739" s="114"/>
      <c r="BJ739" s="23">
        <f t="shared" ca="1" si="14012"/>
        <v>2</v>
      </c>
      <c r="BK739" s="114"/>
      <c r="BL739" s="27"/>
      <c r="BM739" s="27"/>
      <c r="BN739" s="27"/>
      <c r="BO739" s="27"/>
      <c r="BP739" s="27"/>
      <c r="BQ739" s="25">
        <f t="shared" ca="1" si="13814"/>
        <v>12</v>
      </c>
      <c r="BR739" s="114"/>
      <c r="BS739" s="114"/>
      <c r="BT739">
        <f t="shared" ca="1" si="13816"/>
        <v>12</v>
      </c>
      <c r="BU739" s="25">
        <f t="shared" ref="BU739" ca="1" si="14121">BT739/GCD(BT738,BT739)</f>
        <v>4</v>
      </c>
      <c r="CD739" s="128"/>
      <c r="CE739" s="23">
        <f t="shared" ref="CE739" ca="1" si="14122">BU739</f>
        <v>4</v>
      </c>
      <c r="CG739"/>
      <c r="CH739" s="5"/>
    </row>
    <row r="740" spans="2:86" ht="32" customHeight="1" thickBot="1" x14ac:dyDescent="0.6">
      <c r="B740" s="121" t="s">
        <v>28</v>
      </c>
      <c r="C740" s="121" t="s">
        <v>50</v>
      </c>
      <c r="D740" s="114">
        <v>18</v>
      </c>
      <c r="E740" s="119"/>
      <c r="F740" s="28">
        <f t="shared" ca="1" si="13792"/>
        <v>4</v>
      </c>
      <c r="G740" s="114" t="s">
        <v>237</v>
      </c>
      <c r="H740" s="114"/>
      <c r="I740" s="28">
        <f t="shared" ca="1" si="13793"/>
        <v>4</v>
      </c>
      <c r="J740" s="124" t="s">
        <v>13</v>
      </c>
      <c r="K740" s="125" t="str">
        <f t="shared" ref="K740" ca="1" si="14123">IF(CD740=0,"",CD740)</f>
        <v/>
      </c>
      <c r="L740" s="24">
        <f t="shared" ca="1" si="13795"/>
        <v>16</v>
      </c>
      <c r="M740" s="118" t="str">
        <f t="shared" ref="M740" ca="1" si="14124">IF(L741=1,"=","")</f>
        <v/>
      </c>
      <c r="N740" s="125" t="str">
        <f t="shared" ref="N740" ca="1" si="14125">IF(L741=1,IF(BQ740&lt;0,"ー",""),"")</f>
        <v/>
      </c>
      <c r="O740" s="118" t="str">
        <f t="shared" ref="O740" ca="1" si="14126">IF(L740=0,K740,"")</f>
        <v/>
      </c>
      <c r="P740" s="118" t="s">
        <v>250</v>
      </c>
      <c r="Q740" s="121" t="str">
        <f t="shared" ref="Q740" si="14127">IF(E740="","",E740)</f>
        <v/>
      </c>
      <c r="R740" s="114" t="s">
        <v>249</v>
      </c>
      <c r="S740" s="122">
        <f t="shared" ref="S740" ca="1" si="14128">F740</f>
        <v>4</v>
      </c>
      <c r="T740" s="114" t="s">
        <v>216</v>
      </c>
      <c r="U740" s="122">
        <f t="shared" ref="U740" ca="1" si="14129">F741</f>
        <v>5</v>
      </c>
      <c r="V740" s="114" t="s">
        <v>217</v>
      </c>
      <c r="W740" s="120" t="str">
        <f t="shared" ref="W740" si="14130">G740</f>
        <v>　×　</v>
      </c>
      <c r="X740" s="56"/>
      <c r="Y740" s="121" t="str">
        <f t="shared" ref="Y740" si="14131">IF(H740="","",H740)</f>
        <v/>
      </c>
      <c r="Z740" s="114" t="s">
        <v>249</v>
      </c>
      <c r="AA740" s="122">
        <f t="shared" ref="AA740" ca="1" si="14132">I740</f>
        <v>4</v>
      </c>
      <c r="AB740" s="114" t="s">
        <v>216</v>
      </c>
      <c r="AC740" s="122">
        <f t="shared" ref="AC740" ca="1" si="14133">I741</f>
        <v>7</v>
      </c>
      <c r="AD740" s="114" t="s">
        <v>217</v>
      </c>
      <c r="AE740" s="27"/>
      <c r="AF740" s="114" t="s">
        <v>233</v>
      </c>
      <c r="AG740" t="s">
        <v>230</v>
      </c>
      <c r="AH740" t="s">
        <v>250</v>
      </c>
      <c r="AI740" s="1" t="str">
        <f t="shared" ref="AI740" ca="1" si="14134">IF(K740="","",K740)</f>
        <v/>
      </c>
      <c r="AJ740" t="s">
        <v>249</v>
      </c>
      <c r="AK740" s="1">
        <f t="shared" ref="AK740" ca="1" si="14135">L740</f>
        <v>16</v>
      </c>
      <c r="AL740" t="s">
        <v>216</v>
      </c>
      <c r="AM740" s="1">
        <f t="shared" ref="AM740" ca="1" si="14136">L741</f>
        <v>35</v>
      </c>
      <c r="AN740" t="s">
        <v>217</v>
      </c>
      <c r="AO740" t="s">
        <v>230</v>
      </c>
      <c r="AP740" s="114" t="str">
        <f t="shared" ca="1" si="13685"/>
        <v>\\(\\quad \\displaystyle \\frac{4}{5}　×　\\frac{4}{7}　=　 \\)</v>
      </c>
      <c r="AQ740" t="str">
        <f t="shared" ca="1" si="13692"/>
        <v>\\(\\quad \\displaystyle \\frac{16}{35} \\)</v>
      </c>
      <c r="AS740" s="114" t="str">
        <f t="shared" ref="AS740" ca="1" si="14137">AP740</f>
        <v>\\(\\quad \\displaystyle \\frac{4}{5}　×　\\frac{4}{7}　=　 \\)</v>
      </c>
      <c r="AT740" s="114" t="str">
        <f t="shared" ref="AT740" ca="1" si="14138">IF(O740="",AQ740,AQ741)</f>
        <v>\\(\\quad \\displaystyle \\frac{16}{35} \\)</v>
      </c>
      <c r="AU740" s="114" t="s">
        <v>60</v>
      </c>
      <c r="AV740" s="115" t="s">
        <v>226</v>
      </c>
      <c r="AW740" s="115" t="str">
        <f t="shared" ref="AW740" ca="1" si="14139">AS740</f>
        <v>\\(\\quad \\displaystyle \\frac{4}{5}　×　\\frac{4}{7}　=　 \\)</v>
      </c>
      <c r="AX740" s="115" t="str">
        <f t="shared" ref="AX740" ca="1" si="14140">AT740</f>
        <v>\\(\\quad \\displaystyle \\frac{16}{35} \\)</v>
      </c>
      <c r="AY740" s="115" t="s">
        <v>62</v>
      </c>
      <c r="AZ740" s="116" t="str">
        <f t="shared" ref="AZ740" ca="1" si="14141">"INSERT INTO "&amp;AU740&amp;"(tangen,question,answer,editor,date,count) VALUES('"&amp;AV740&amp;"','"&amp;AW740&amp;"','"&amp;AX740&amp;"','"&amp;AY740&amp;"',NOW(),0);"</f>
        <v>INSERT INTO math(tangen,question,answer,editor,date,count) VALUES('m3600','\\(\\quad \\displaystyle \\frac{4}{5}　×　\\frac{4}{7}　=　 \\)','\\(\\quad \\displaystyle \\frac{16}{35} \\)','harazono',NOW(),0);</v>
      </c>
      <c r="BH740" s="22">
        <f t="shared" ca="1" si="14005"/>
        <v>4</v>
      </c>
      <c r="BI740" s="114" t="s">
        <v>22</v>
      </c>
      <c r="BJ740" s="22">
        <f t="shared" ca="1" si="14005"/>
        <v>4</v>
      </c>
      <c r="BK740" s="114" t="s">
        <v>26</v>
      </c>
      <c r="BL740" s="27"/>
      <c r="BM740" s="27"/>
      <c r="BN740" s="27"/>
      <c r="BO740" s="27"/>
      <c r="BP740" s="27"/>
      <c r="BQ740" s="24">
        <f t="shared" ca="1" si="13814"/>
        <v>16</v>
      </c>
      <c r="BR740" s="114" t="s">
        <v>26</v>
      </c>
      <c r="BS740" s="114" t="str">
        <f t="shared" ref="BS740" ca="1" si="14142">IF(BQ740&lt;=0,"-","")</f>
        <v/>
      </c>
      <c r="BT740" s="30">
        <f t="shared" ca="1" si="13816"/>
        <v>16</v>
      </c>
      <c r="BU740" s="24">
        <f t="shared" ref="BU740" ca="1" si="14143">BT740/GCD(BT740,BT741)</f>
        <v>16</v>
      </c>
      <c r="CD740" s="128">
        <f t="shared" ref="CD740" ca="1" si="14144">QUOTIENT(BU740,BU741)</f>
        <v>0</v>
      </c>
      <c r="CE740" s="57">
        <f t="shared" ref="CE740" ca="1" si="14145">MOD(BU740,BU741)</f>
        <v>16</v>
      </c>
      <c r="CG740"/>
      <c r="CH740" s="5"/>
    </row>
    <row r="741" spans="2:86" ht="32" customHeight="1" x14ac:dyDescent="0.55000000000000004">
      <c r="B741" s="121"/>
      <c r="C741" s="121"/>
      <c r="D741" s="114"/>
      <c r="E741" s="119"/>
      <c r="F741" s="29">
        <f t="shared" ca="1" si="13792"/>
        <v>5</v>
      </c>
      <c r="G741" s="114"/>
      <c r="H741" s="114"/>
      <c r="I741" s="29">
        <f t="shared" ca="1" si="13793"/>
        <v>7</v>
      </c>
      <c r="J741" s="124"/>
      <c r="K741" s="125"/>
      <c r="L741" s="25">
        <f t="shared" ca="1" si="13795"/>
        <v>35</v>
      </c>
      <c r="M741" s="118"/>
      <c r="N741" s="125"/>
      <c r="O741" s="118"/>
      <c r="P741" s="118"/>
      <c r="Q741" s="121"/>
      <c r="R741" s="114"/>
      <c r="S741" s="122"/>
      <c r="T741" s="114"/>
      <c r="U741" s="122"/>
      <c r="V741" s="114"/>
      <c r="W741" s="120"/>
      <c r="X741" s="56"/>
      <c r="Y741" s="121"/>
      <c r="Z741" s="114"/>
      <c r="AA741" s="122"/>
      <c r="AB741" s="114"/>
      <c r="AC741" s="122"/>
      <c r="AD741" s="114"/>
      <c r="AE741" s="27"/>
      <c r="AF741" s="114"/>
      <c r="AG741" t="s">
        <v>230</v>
      </c>
      <c r="AH741" t="s">
        <v>250</v>
      </c>
      <c r="AI741" s="1" t="str">
        <f t="shared" ref="AI741" ca="1" si="14146">IF(N740="","",N740)</f>
        <v/>
      </c>
      <c r="AJ741" s="1" t="str">
        <f t="shared" ref="AJ741" ca="1" si="14147">IF(O740="","",O740)</f>
        <v/>
      </c>
      <c r="AK741" s="1"/>
      <c r="AM741" s="1"/>
      <c r="AO741" t="s">
        <v>230</v>
      </c>
      <c r="AP741" s="114"/>
      <c r="AQ741" t="str">
        <f t="shared" ca="1" si="13692"/>
        <v>\\(\\quad \\displaystyle  \\)</v>
      </c>
      <c r="AS741" s="114"/>
      <c r="AT741" s="114"/>
      <c r="AU741" s="114"/>
      <c r="AV741" s="114"/>
      <c r="AW741" s="114"/>
      <c r="AX741" s="114"/>
      <c r="AY741" s="114"/>
      <c r="AZ741" s="117"/>
      <c r="BH741" s="23">
        <f t="shared" ca="1" si="14012"/>
        <v>5</v>
      </c>
      <c r="BI741" s="114"/>
      <c r="BJ741" s="23">
        <f t="shared" ca="1" si="14012"/>
        <v>7</v>
      </c>
      <c r="BK741" s="114"/>
      <c r="BL741" s="27"/>
      <c r="BM741" s="27"/>
      <c r="BN741" s="27"/>
      <c r="BO741" s="27"/>
      <c r="BP741" s="27"/>
      <c r="BQ741" s="25">
        <f t="shared" ca="1" si="13814"/>
        <v>35</v>
      </c>
      <c r="BR741" s="114"/>
      <c r="BS741" s="114"/>
      <c r="BT741">
        <f t="shared" ca="1" si="13816"/>
        <v>35</v>
      </c>
      <c r="BU741" s="25">
        <f t="shared" ref="BU741" ca="1" si="14148">BT741/GCD(BT740,BT741)</f>
        <v>35</v>
      </c>
      <c r="CD741" s="128"/>
      <c r="CE741" s="23">
        <f t="shared" ref="CE741" ca="1" si="14149">BU741</f>
        <v>35</v>
      </c>
      <c r="CG741"/>
      <c r="CH741" s="5"/>
    </row>
    <row r="742" spans="2:86" ht="32" customHeight="1" thickBot="1" x14ac:dyDescent="0.6">
      <c r="B742" s="121" t="s">
        <v>28</v>
      </c>
      <c r="C742" s="121" t="s">
        <v>50</v>
      </c>
      <c r="D742" s="114">
        <v>19</v>
      </c>
      <c r="E742" s="119"/>
      <c r="F742" s="28">
        <f t="shared" ca="1" si="13792"/>
        <v>1</v>
      </c>
      <c r="G742" s="114" t="s">
        <v>237</v>
      </c>
      <c r="H742" s="114"/>
      <c r="I742" s="28">
        <f t="shared" ca="1" si="13793"/>
        <v>4</v>
      </c>
      <c r="J742" s="124" t="s">
        <v>13</v>
      </c>
      <c r="K742" s="125" t="str">
        <f t="shared" ref="K742" ca="1" si="14150">IF(CD742=0,"",CD742)</f>
        <v/>
      </c>
      <c r="L742" s="24">
        <f t="shared" ca="1" si="13795"/>
        <v>1</v>
      </c>
      <c r="M742" s="118" t="str">
        <f t="shared" ref="M742" ca="1" si="14151">IF(L743=1,"=","")</f>
        <v/>
      </c>
      <c r="N742" s="125" t="str">
        <f t="shared" ref="N742" ca="1" si="14152">IF(L743=1,IF(BQ742&lt;0,"ー",""),"")</f>
        <v/>
      </c>
      <c r="O742" s="118" t="str">
        <f t="shared" ref="O742" ca="1" si="14153">IF(L742=0,K742,"")</f>
        <v/>
      </c>
      <c r="P742" s="118" t="s">
        <v>250</v>
      </c>
      <c r="Q742" s="121" t="str">
        <f t="shared" ref="Q742" si="14154">IF(E742="","",E742)</f>
        <v/>
      </c>
      <c r="R742" s="114" t="s">
        <v>249</v>
      </c>
      <c r="S742" s="122">
        <f t="shared" ref="S742" ca="1" si="14155">F742</f>
        <v>1</v>
      </c>
      <c r="T742" s="114" t="s">
        <v>216</v>
      </c>
      <c r="U742" s="122">
        <f t="shared" ref="U742" ca="1" si="14156">F743</f>
        <v>5</v>
      </c>
      <c r="V742" s="114" t="s">
        <v>217</v>
      </c>
      <c r="W742" s="120" t="str">
        <f t="shared" ref="W742" si="14157">G742</f>
        <v>　×　</v>
      </c>
      <c r="X742" s="56"/>
      <c r="Y742" s="121" t="str">
        <f t="shared" ref="Y742" si="14158">IF(H742="","",H742)</f>
        <v/>
      </c>
      <c r="Z742" s="114" t="s">
        <v>249</v>
      </c>
      <c r="AA742" s="122">
        <f t="shared" ref="AA742" ca="1" si="14159">I742</f>
        <v>4</v>
      </c>
      <c r="AB742" s="114" t="s">
        <v>216</v>
      </c>
      <c r="AC742" s="122">
        <f t="shared" ref="AC742" ca="1" si="14160">I743</f>
        <v>8</v>
      </c>
      <c r="AD742" s="114" t="s">
        <v>217</v>
      </c>
      <c r="AE742" s="27"/>
      <c r="AF742" s="114" t="s">
        <v>233</v>
      </c>
      <c r="AG742" t="s">
        <v>230</v>
      </c>
      <c r="AH742" t="s">
        <v>250</v>
      </c>
      <c r="AI742" s="1" t="str">
        <f t="shared" ref="AI742" ca="1" si="14161">IF(K742="","",K742)</f>
        <v/>
      </c>
      <c r="AJ742" t="s">
        <v>249</v>
      </c>
      <c r="AK742" s="1">
        <f t="shared" ref="AK742" ca="1" si="14162">L742</f>
        <v>1</v>
      </c>
      <c r="AL742" t="s">
        <v>216</v>
      </c>
      <c r="AM742" s="1">
        <f t="shared" ref="AM742" ca="1" si="14163">L743</f>
        <v>10</v>
      </c>
      <c r="AN742" t="s">
        <v>217</v>
      </c>
      <c r="AO742" t="s">
        <v>230</v>
      </c>
      <c r="AP742" s="114" t="str">
        <f t="shared" ca="1" si="13685"/>
        <v>\\(\\quad \\displaystyle \\frac{1}{5}　×　\\frac{4}{8}　=　 \\)</v>
      </c>
      <c r="AQ742" t="str">
        <f t="shared" ca="1" si="13692"/>
        <v>\\(\\quad \\displaystyle \\frac{1}{10} \\)</v>
      </c>
      <c r="AS742" s="114" t="str">
        <f t="shared" ref="AS742" ca="1" si="14164">AP742</f>
        <v>\\(\\quad \\displaystyle \\frac{1}{5}　×　\\frac{4}{8}　=　 \\)</v>
      </c>
      <c r="AT742" s="114" t="str">
        <f t="shared" ref="AT742" ca="1" si="14165">IF(O742="",AQ742,AQ743)</f>
        <v>\\(\\quad \\displaystyle \\frac{1}{10} \\)</v>
      </c>
      <c r="AU742" s="114" t="s">
        <v>60</v>
      </c>
      <c r="AV742" s="115" t="s">
        <v>226</v>
      </c>
      <c r="AW742" s="115" t="str">
        <f t="shared" ref="AW742" ca="1" si="14166">AS742</f>
        <v>\\(\\quad \\displaystyle \\frac{1}{5}　×　\\frac{4}{8}　=　 \\)</v>
      </c>
      <c r="AX742" s="115" t="str">
        <f t="shared" ref="AX742" ca="1" si="14167">AT742</f>
        <v>\\(\\quad \\displaystyle \\frac{1}{10} \\)</v>
      </c>
      <c r="AY742" s="115" t="s">
        <v>62</v>
      </c>
      <c r="AZ742" s="116" t="str">
        <f t="shared" ref="AZ742" ca="1" si="14168">"INSERT INTO "&amp;AU742&amp;"(tangen,question,answer,editor,date,count) VALUES('"&amp;AV742&amp;"','"&amp;AW742&amp;"','"&amp;AX742&amp;"','"&amp;AY742&amp;"',NOW(),0);"</f>
        <v>INSERT INTO math(tangen,question,answer,editor,date,count) VALUES('m3600','\\(\\quad \\displaystyle \\frac{1}{5}　×　\\frac{4}{8}　=　 \\)','\\(\\quad \\displaystyle \\frac{1}{10} \\)','harazono',NOW(),0);</v>
      </c>
      <c r="BH742" s="22">
        <f t="shared" ca="1" si="14005"/>
        <v>1</v>
      </c>
      <c r="BI742" s="114" t="s">
        <v>22</v>
      </c>
      <c r="BJ742" s="22">
        <f t="shared" ca="1" si="14005"/>
        <v>4</v>
      </c>
      <c r="BK742" s="114" t="s">
        <v>26</v>
      </c>
      <c r="BL742" s="27"/>
      <c r="BM742" s="27"/>
      <c r="BN742" s="27"/>
      <c r="BO742" s="27"/>
      <c r="BP742" s="27"/>
      <c r="BQ742" s="24">
        <f t="shared" ca="1" si="13814"/>
        <v>4</v>
      </c>
      <c r="BR742" s="114" t="s">
        <v>26</v>
      </c>
      <c r="BS742" s="114" t="str">
        <f t="shared" ref="BS742" ca="1" si="14169">IF(BQ742&lt;=0,"-","")</f>
        <v/>
      </c>
      <c r="BT742" s="30">
        <f t="shared" ca="1" si="13816"/>
        <v>4</v>
      </c>
      <c r="BU742" s="24">
        <f t="shared" ref="BU742" ca="1" si="14170">BT742/GCD(BT742,BT743)</f>
        <v>1</v>
      </c>
      <c r="CD742" s="128">
        <f t="shared" ref="CD742" ca="1" si="14171">QUOTIENT(BU742,BU743)</f>
        <v>0</v>
      </c>
      <c r="CE742" s="57">
        <f t="shared" ref="CE742" ca="1" si="14172">MOD(BU742,BU743)</f>
        <v>1</v>
      </c>
      <c r="CG742"/>
      <c r="CH742" s="5"/>
    </row>
    <row r="743" spans="2:86" ht="32" customHeight="1" x14ac:dyDescent="0.55000000000000004">
      <c r="B743" s="121"/>
      <c r="C743" s="121"/>
      <c r="D743" s="114"/>
      <c r="E743" s="119"/>
      <c r="F743" s="29">
        <f t="shared" ca="1" si="13792"/>
        <v>5</v>
      </c>
      <c r="G743" s="114"/>
      <c r="H743" s="114"/>
      <c r="I743" s="29">
        <f t="shared" ca="1" si="13793"/>
        <v>8</v>
      </c>
      <c r="J743" s="124"/>
      <c r="K743" s="125"/>
      <c r="L743" s="25">
        <f t="shared" ca="1" si="13795"/>
        <v>10</v>
      </c>
      <c r="M743" s="118"/>
      <c r="N743" s="125"/>
      <c r="O743" s="118"/>
      <c r="P743" s="118"/>
      <c r="Q743" s="121"/>
      <c r="R743" s="114"/>
      <c r="S743" s="122"/>
      <c r="T743" s="114"/>
      <c r="U743" s="122"/>
      <c r="V743" s="114"/>
      <c r="W743" s="120"/>
      <c r="X743" s="56"/>
      <c r="Y743" s="121"/>
      <c r="Z743" s="114"/>
      <c r="AA743" s="122"/>
      <c r="AB743" s="114"/>
      <c r="AC743" s="122"/>
      <c r="AD743" s="114"/>
      <c r="AE743" s="27"/>
      <c r="AF743" s="114"/>
      <c r="AG743" t="s">
        <v>230</v>
      </c>
      <c r="AH743" t="s">
        <v>250</v>
      </c>
      <c r="AI743" s="1" t="str">
        <f t="shared" ref="AI743" ca="1" si="14173">IF(N742="","",N742)</f>
        <v/>
      </c>
      <c r="AJ743" s="1" t="str">
        <f t="shared" ref="AJ743" ca="1" si="14174">IF(O742="","",O742)</f>
        <v/>
      </c>
      <c r="AK743" s="1"/>
      <c r="AM743" s="1"/>
      <c r="AO743" t="s">
        <v>230</v>
      </c>
      <c r="AP743" s="114"/>
      <c r="AQ743" t="str">
        <f t="shared" ca="1" si="13692"/>
        <v>\\(\\quad \\displaystyle  \\)</v>
      </c>
      <c r="AS743" s="114"/>
      <c r="AT743" s="114"/>
      <c r="AU743" s="114"/>
      <c r="AV743" s="114"/>
      <c r="AW743" s="114"/>
      <c r="AX743" s="114"/>
      <c r="AY743" s="114"/>
      <c r="AZ743" s="117"/>
      <c r="BH743" s="23">
        <f t="shared" ca="1" si="14012"/>
        <v>5</v>
      </c>
      <c r="BI743" s="114"/>
      <c r="BJ743" s="23">
        <f t="shared" ca="1" si="14012"/>
        <v>8</v>
      </c>
      <c r="BK743" s="114"/>
      <c r="BL743" s="27"/>
      <c r="BM743" s="27"/>
      <c r="BN743" s="27"/>
      <c r="BO743" s="27"/>
      <c r="BP743" s="27"/>
      <c r="BQ743" s="25">
        <f t="shared" ca="1" si="13814"/>
        <v>40</v>
      </c>
      <c r="BR743" s="114"/>
      <c r="BS743" s="114"/>
      <c r="BT743">
        <f t="shared" ca="1" si="13816"/>
        <v>40</v>
      </c>
      <c r="BU743" s="25">
        <f t="shared" ref="BU743" ca="1" si="14175">BT743/GCD(BT742,BT743)</f>
        <v>10</v>
      </c>
      <c r="CD743" s="128"/>
      <c r="CE743" s="23">
        <f t="shared" ref="CE743" ca="1" si="14176">BU743</f>
        <v>10</v>
      </c>
      <c r="CG743"/>
      <c r="CH743" s="5"/>
    </row>
    <row r="744" spans="2:86" ht="32" customHeight="1" thickBot="1" x14ac:dyDescent="0.6">
      <c r="B744" s="121" t="s">
        <v>28</v>
      </c>
      <c r="C744" s="121" t="s">
        <v>50</v>
      </c>
      <c r="D744" s="114">
        <v>20</v>
      </c>
      <c r="E744" s="119"/>
      <c r="F744" s="28">
        <f t="shared" ca="1" si="13792"/>
        <v>9</v>
      </c>
      <c r="G744" s="114" t="s">
        <v>237</v>
      </c>
      <c r="H744" s="114"/>
      <c r="I744" s="28">
        <f t="shared" ca="1" si="13793"/>
        <v>3</v>
      </c>
      <c r="J744" s="124" t="s">
        <v>13</v>
      </c>
      <c r="K744" s="125" t="str">
        <f t="shared" ref="K744" ca="1" si="14177">IF(CD744=0,"",CD744)</f>
        <v/>
      </c>
      <c r="L744" s="24">
        <f t="shared" ca="1" si="13795"/>
        <v>3</v>
      </c>
      <c r="M744" s="118" t="str">
        <f t="shared" ref="M744" ca="1" si="14178">IF(L745=1,"=","")</f>
        <v/>
      </c>
      <c r="N744" s="125" t="str">
        <f t="shared" ref="N744" ca="1" si="14179">IF(L745=1,IF(BQ744&lt;0,"ー",""),"")</f>
        <v/>
      </c>
      <c r="O744" s="118" t="str">
        <f t="shared" ref="O744" ca="1" si="14180">IF(L744=0,K744,"")</f>
        <v/>
      </c>
      <c r="P744" s="118" t="s">
        <v>250</v>
      </c>
      <c r="Q744" s="121" t="str">
        <f t="shared" ref="Q744" si="14181">IF(E744="","",E744)</f>
        <v/>
      </c>
      <c r="R744" s="114" t="s">
        <v>249</v>
      </c>
      <c r="S744" s="122">
        <f t="shared" ref="S744" ca="1" si="14182">F744</f>
        <v>9</v>
      </c>
      <c r="T744" s="114" t="s">
        <v>216</v>
      </c>
      <c r="U744" s="122">
        <f t="shared" ref="U744" ca="1" si="14183">F745</f>
        <v>9</v>
      </c>
      <c r="V744" s="114" t="s">
        <v>217</v>
      </c>
      <c r="W744" s="120" t="str">
        <f t="shared" ref="W744" si="14184">G744</f>
        <v>　×　</v>
      </c>
      <c r="X744" s="56"/>
      <c r="Y744" s="121" t="str">
        <f t="shared" ref="Y744" si="14185">IF(H744="","",H744)</f>
        <v/>
      </c>
      <c r="Z744" s="114" t="s">
        <v>249</v>
      </c>
      <c r="AA744" s="122">
        <f t="shared" ref="AA744" ca="1" si="14186">I744</f>
        <v>3</v>
      </c>
      <c r="AB744" s="114" t="s">
        <v>216</v>
      </c>
      <c r="AC744" s="122">
        <f t="shared" ref="AC744" ca="1" si="14187">I745</f>
        <v>4</v>
      </c>
      <c r="AD744" s="114" t="s">
        <v>217</v>
      </c>
      <c r="AE744" s="27"/>
      <c r="AF744" s="114" t="s">
        <v>233</v>
      </c>
      <c r="AG744" t="s">
        <v>230</v>
      </c>
      <c r="AH744" t="s">
        <v>250</v>
      </c>
      <c r="AI744" s="1" t="str">
        <f t="shared" ref="AI744" ca="1" si="14188">IF(K744="","",K744)</f>
        <v/>
      </c>
      <c r="AJ744" t="s">
        <v>249</v>
      </c>
      <c r="AK744" s="1">
        <f t="shared" ref="AK744" ca="1" si="14189">L744</f>
        <v>3</v>
      </c>
      <c r="AL744" t="s">
        <v>216</v>
      </c>
      <c r="AM744" s="1">
        <f t="shared" ref="AM744" ca="1" si="14190">L745</f>
        <v>4</v>
      </c>
      <c r="AN744" t="s">
        <v>217</v>
      </c>
      <c r="AO744" t="s">
        <v>230</v>
      </c>
      <c r="AP744" s="114" t="str">
        <f t="shared" ca="1" si="13685"/>
        <v>\\(\\quad \\displaystyle \\frac{9}{9}　×　\\frac{3}{4}　=　 \\)</v>
      </c>
      <c r="AQ744" t="str">
        <f t="shared" ca="1" si="13692"/>
        <v>\\(\\quad \\displaystyle \\frac{3}{4} \\)</v>
      </c>
      <c r="AS744" s="114" t="str">
        <f t="shared" ref="AS744" ca="1" si="14191">AP744</f>
        <v>\\(\\quad \\displaystyle \\frac{9}{9}　×　\\frac{3}{4}　=　 \\)</v>
      </c>
      <c r="AT744" s="114" t="str">
        <f t="shared" ref="AT744" ca="1" si="14192">IF(O744="",AQ744,AQ745)</f>
        <v>\\(\\quad \\displaystyle \\frac{3}{4} \\)</v>
      </c>
      <c r="AU744" s="114" t="s">
        <v>60</v>
      </c>
      <c r="AV744" s="115" t="s">
        <v>226</v>
      </c>
      <c r="AW744" s="115" t="str">
        <f t="shared" ref="AW744" ca="1" si="14193">AS744</f>
        <v>\\(\\quad \\displaystyle \\frac{9}{9}　×　\\frac{3}{4}　=　 \\)</v>
      </c>
      <c r="AX744" s="115" t="str">
        <f t="shared" ref="AX744" ca="1" si="14194">AT744</f>
        <v>\\(\\quad \\displaystyle \\frac{3}{4} \\)</v>
      </c>
      <c r="AY744" s="115" t="s">
        <v>62</v>
      </c>
      <c r="AZ744" s="116" t="str">
        <f t="shared" ref="AZ744" ca="1" si="14195">"INSERT INTO "&amp;AU744&amp;"(tangen,question,answer,editor,date,count) VALUES('"&amp;AV744&amp;"','"&amp;AW744&amp;"','"&amp;AX744&amp;"','"&amp;AY744&amp;"',NOW(),0);"</f>
        <v>INSERT INTO math(tangen,question,answer,editor,date,count) VALUES('m3600','\\(\\quad \\displaystyle \\frac{9}{9}　×　\\frac{3}{4}　=　 \\)','\\(\\quad \\displaystyle \\frac{3}{4} \\)','harazono',NOW(),0);</v>
      </c>
      <c r="BH744" s="22">
        <f t="shared" ca="1" si="14005"/>
        <v>9</v>
      </c>
      <c r="BI744" s="114" t="s">
        <v>22</v>
      </c>
      <c r="BJ744" s="22">
        <f t="shared" ca="1" si="14005"/>
        <v>3</v>
      </c>
      <c r="BK744" s="114" t="s">
        <v>26</v>
      </c>
      <c r="BL744" s="27"/>
      <c r="BM744" s="27"/>
      <c r="BN744" s="27"/>
      <c r="BO744" s="27"/>
      <c r="BP744" s="27"/>
      <c r="BQ744" s="24">
        <f t="shared" ca="1" si="13814"/>
        <v>27</v>
      </c>
      <c r="BR744" s="114" t="s">
        <v>26</v>
      </c>
      <c r="BS744" s="114" t="str">
        <f t="shared" ref="BS744" ca="1" si="14196">IF(BQ744&lt;=0,"-","")</f>
        <v/>
      </c>
      <c r="BT744" s="30">
        <f t="shared" ca="1" si="13816"/>
        <v>27</v>
      </c>
      <c r="BU744" s="24">
        <f t="shared" ref="BU744" ca="1" si="14197">BT744/GCD(BT744,BT745)</f>
        <v>3</v>
      </c>
      <c r="CD744" s="128">
        <f t="shared" ref="CD744" ca="1" si="14198">QUOTIENT(BU744,BU745)</f>
        <v>0</v>
      </c>
      <c r="CE744" s="57">
        <f t="shared" ref="CE744" ca="1" si="14199">MOD(BU744,BU745)</f>
        <v>3</v>
      </c>
      <c r="CG744"/>
      <c r="CH744" s="5"/>
    </row>
    <row r="745" spans="2:86" ht="32" customHeight="1" x14ac:dyDescent="0.55000000000000004">
      <c r="B745" s="121"/>
      <c r="C745" s="121"/>
      <c r="D745" s="114"/>
      <c r="E745" s="119"/>
      <c r="F745" s="29">
        <f t="shared" ca="1" si="13792"/>
        <v>9</v>
      </c>
      <c r="G745" s="114"/>
      <c r="H745" s="114"/>
      <c r="I745" s="29">
        <f t="shared" ca="1" si="13793"/>
        <v>4</v>
      </c>
      <c r="J745" s="124"/>
      <c r="K745" s="125"/>
      <c r="L745" s="25">
        <f t="shared" ca="1" si="13795"/>
        <v>4</v>
      </c>
      <c r="M745" s="118"/>
      <c r="N745" s="125"/>
      <c r="O745" s="118"/>
      <c r="P745" s="118"/>
      <c r="Q745" s="121"/>
      <c r="R745" s="114"/>
      <c r="S745" s="122"/>
      <c r="T745" s="114"/>
      <c r="U745" s="122"/>
      <c r="V745" s="114"/>
      <c r="W745" s="120"/>
      <c r="X745" s="56"/>
      <c r="Y745" s="121"/>
      <c r="Z745" s="114"/>
      <c r="AA745" s="122"/>
      <c r="AB745" s="114"/>
      <c r="AC745" s="122"/>
      <c r="AD745" s="114"/>
      <c r="AE745" s="27"/>
      <c r="AF745" s="114"/>
      <c r="AG745" t="s">
        <v>230</v>
      </c>
      <c r="AH745" t="s">
        <v>250</v>
      </c>
      <c r="AI745" s="1" t="str">
        <f t="shared" ref="AI745" ca="1" si="14200">IF(N744="","",N744)</f>
        <v/>
      </c>
      <c r="AJ745" s="1" t="str">
        <f t="shared" ref="AJ745" ca="1" si="14201">IF(O744="","",O744)</f>
        <v/>
      </c>
      <c r="AK745" s="1"/>
      <c r="AM745" s="1"/>
      <c r="AO745" t="s">
        <v>230</v>
      </c>
      <c r="AP745" s="114"/>
      <c r="AQ745" t="str">
        <f t="shared" ca="1" si="13692"/>
        <v>\\(\\quad \\displaystyle  \\)</v>
      </c>
      <c r="AS745" s="114"/>
      <c r="AT745" s="114"/>
      <c r="AU745" s="114"/>
      <c r="AV745" s="114"/>
      <c r="AW745" s="114"/>
      <c r="AX745" s="114"/>
      <c r="AY745" s="114"/>
      <c r="AZ745" s="117"/>
      <c r="BH745" s="23">
        <f t="shared" ca="1" si="14012"/>
        <v>9</v>
      </c>
      <c r="BI745" s="114"/>
      <c r="BJ745" s="23">
        <f t="shared" ca="1" si="14012"/>
        <v>4</v>
      </c>
      <c r="BK745" s="114"/>
      <c r="BL745" s="27"/>
      <c r="BM745" s="27"/>
      <c r="BN745" s="27"/>
      <c r="BO745" s="27"/>
      <c r="BP745" s="27"/>
      <c r="BQ745" s="25">
        <f t="shared" ca="1" si="13814"/>
        <v>36</v>
      </c>
      <c r="BR745" s="114"/>
      <c r="BS745" s="114"/>
      <c r="BT745">
        <f t="shared" ca="1" si="13816"/>
        <v>36</v>
      </c>
      <c r="BU745" s="25">
        <f t="shared" ref="BU745" ca="1" si="14202">BT745/GCD(BT744,BT745)</f>
        <v>4</v>
      </c>
      <c r="CD745" s="128"/>
      <c r="CE745" s="23">
        <f t="shared" ref="CE745" ca="1" si="14203">BU745</f>
        <v>4</v>
      </c>
      <c r="CG745"/>
      <c r="CH745" s="5"/>
    </row>
    <row r="746" spans="2:86" ht="32" customHeight="1" thickBot="1" x14ac:dyDescent="0.6">
      <c r="B746" s="121" t="s">
        <v>28</v>
      </c>
      <c r="C746" s="121" t="s">
        <v>50</v>
      </c>
      <c r="D746" s="114">
        <v>21</v>
      </c>
      <c r="E746" s="119"/>
      <c r="F746" s="28">
        <f t="shared" ca="1" si="13792"/>
        <v>3</v>
      </c>
      <c r="G746" s="114" t="s">
        <v>237</v>
      </c>
      <c r="H746" s="114"/>
      <c r="I746" s="28">
        <f t="shared" ca="1" si="13793"/>
        <v>5</v>
      </c>
      <c r="J746" s="124" t="s">
        <v>13</v>
      </c>
      <c r="K746" s="125" t="str">
        <f t="shared" ref="K746" ca="1" si="14204">IF(CD746=0,"",CD746)</f>
        <v/>
      </c>
      <c r="L746" s="24">
        <f t="shared" ca="1" si="13795"/>
        <v>1</v>
      </c>
      <c r="M746" s="118" t="str">
        <f t="shared" ref="M746" ca="1" si="14205">IF(L747=1,"=","")</f>
        <v/>
      </c>
      <c r="N746" s="125" t="str">
        <f t="shared" ref="N746" ca="1" si="14206">IF(L747=1,IF(BQ746&lt;0,"ー",""),"")</f>
        <v/>
      </c>
      <c r="O746" s="118" t="str">
        <f t="shared" ref="O746" ca="1" si="14207">IF(L746=0,K746,"")</f>
        <v/>
      </c>
      <c r="P746" s="118" t="s">
        <v>250</v>
      </c>
      <c r="Q746" s="121" t="str">
        <f t="shared" ref="Q746" si="14208">IF(E746="","",E746)</f>
        <v/>
      </c>
      <c r="R746" s="114" t="s">
        <v>249</v>
      </c>
      <c r="S746" s="122">
        <f t="shared" ref="S746" ca="1" si="14209">F746</f>
        <v>3</v>
      </c>
      <c r="T746" s="114" t="s">
        <v>216</v>
      </c>
      <c r="U746" s="122">
        <f t="shared" ref="U746" ca="1" si="14210">F747</f>
        <v>3</v>
      </c>
      <c r="V746" s="114" t="s">
        <v>217</v>
      </c>
      <c r="W746" s="120" t="str">
        <f t="shared" ref="W746" si="14211">G746</f>
        <v>　×　</v>
      </c>
      <c r="X746" s="56"/>
      <c r="Y746" s="121" t="str">
        <f t="shared" ref="Y746" si="14212">IF(H746="","",H746)</f>
        <v/>
      </c>
      <c r="Z746" s="114" t="s">
        <v>249</v>
      </c>
      <c r="AA746" s="122">
        <f t="shared" ref="AA746" ca="1" si="14213">I746</f>
        <v>5</v>
      </c>
      <c r="AB746" s="114" t="s">
        <v>216</v>
      </c>
      <c r="AC746" s="122">
        <f t="shared" ref="AC746" ca="1" si="14214">I747</f>
        <v>10</v>
      </c>
      <c r="AD746" s="114" t="s">
        <v>217</v>
      </c>
      <c r="AE746" s="27"/>
      <c r="AF746" s="114" t="s">
        <v>233</v>
      </c>
      <c r="AG746" t="s">
        <v>230</v>
      </c>
      <c r="AH746" t="s">
        <v>250</v>
      </c>
      <c r="AI746" s="1" t="str">
        <f t="shared" ref="AI746" ca="1" si="14215">IF(K746="","",K746)</f>
        <v/>
      </c>
      <c r="AJ746" t="s">
        <v>249</v>
      </c>
      <c r="AK746" s="1">
        <f t="shared" ref="AK746" ca="1" si="14216">L746</f>
        <v>1</v>
      </c>
      <c r="AL746" t="s">
        <v>216</v>
      </c>
      <c r="AM746" s="1">
        <f t="shared" ref="AM746" ca="1" si="14217">L747</f>
        <v>2</v>
      </c>
      <c r="AN746" t="s">
        <v>217</v>
      </c>
      <c r="AO746" t="s">
        <v>230</v>
      </c>
      <c r="AP746" s="114" t="str">
        <f t="shared" ca="1" si="13685"/>
        <v>\\(\\quad \\displaystyle \\frac{3}{3}　×　\\frac{5}{10}　=　 \\)</v>
      </c>
      <c r="AQ746" t="str">
        <f t="shared" ca="1" si="13692"/>
        <v>\\(\\quad \\displaystyle \\frac{1}{2} \\)</v>
      </c>
      <c r="AS746" s="114" t="str">
        <f t="shared" ref="AS746" ca="1" si="14218">AP746</f>
        <v>\\(\\quad \\displaystyle \\frac{3}{3}　×　\\frac{5}{10}　=　 \\)</v>
      </c>
      <c r="AT746" s="114" t="str">
        <f t="shared" ref="AT746" ca="1" si="14219">IF(O746="",AQ746,AQ747)</f>
        <v>\\(\\quad \\displaystyle \\frac{1}{2} \\)</v>
      </c>
      <c r="AU746" s="114" t="s">
        <v>60</v>
      </c>
      <c r="AV746" s="115" t="s">
        <v>226</v>
      </c>
      <c r="AW746" s="115" t="str">
        <f t="shared" ref="AW746" ca="1" si="14220">AS746</f>
        <v>\\(\\quad \\displaystyle \\frac{3}{3}　×　\\frac{5}{10}　=　 \\)</v>
      </c>
      <c r="AX746" s="115" t="str">
        <f t="shared" ref="AX746" ca="1" si="14221">AT746</f>
        <v>\\(\\quad \\displaystyle \\frac{1}{2} \\)</v>
      </c>
      <c r="AY746" s="115" t="s">
        <v>62</v>
      </c>
      <c r="AZ746" s="116" t="str">
        <f t="shared" ref="AZ746" ca="1" si="14222">"INSERT INTO "&amp;AU746&amp;"(tangen,question,answer,editor,date,count) VALUES('"&amp;AV746&amp;"','"&amp;AW746&amp;"','"&amp;AX746&amp;"','"&amp;AY746&amp;"',NOW(),0);"</f>
        <v>INSERT INTO math(tangen,question,answer,editor,date,count) VALUES('m3600','\\(\\quad \\displaystyle \\frac{3}{3}　×　\\frac{5}{10}　=　 \\)','\\(\\quad \\displaystyle \\frac{1}{2} \\)','harazono',NOW(),0);</v>
      </c>
      <c r="BH746" s="22">
        <f t="shared" ca="1" si="14005"/>
        <v>3</v>
      </c>
      <c r="BI746" s="114" t="s">
        <v>22</v>
      </c>
      <c r="BJ746" s="22">
        <f t="shared" ca="1" si="14005"/>
        <v>5</v>
      </c>
      <c r="BK746" s="114" t="s">
        <v>26</v>
      </c>
      <c r="BL746" s="27"/>
      <c r="BM746" s="27"/>
      <c r="BN746" s="27"/>
      <c r="BO746" s="27"/>
      <c r="BP746" s="27"/>
      <c r="BQ746" s="24">
        <f t="shared" ca="1" si="13814"/>
        <v>15</v>
      </c>
      <c r="BR746" s="114" t="s">
        <v>26</v>
      </c>
      <c r="BS746" s="114" t="str">
        <f t="shared" ref="BS746" ca="1" si="14223">IF(BQ746&lt;=0,"-","")</f>
        <v/>
      </c>
      <c r="BT746" s="30">
        <f t="shared" ca="1" si="13816"/>
        <v>15</v>
      </c>
      <c r="BU746" s="24">
        <f t="shared" ref="BU746" ca="1" si="14224">BT746/GCD(BT746,BT747)</f>
        <v>1</v>
      </c>
      <c r="CD746" s="128">
        <f t="shared" ref="CD746" ca="1" si="14225">QUOTIENT(BU746,BU747)</f>
        <v>0</v>
      </c>
      <c r="CE746" s="57">
        <f t="shared" ref="CE746" ca="1" si="14226">MOD(BU746,BU747)</f>
        <v>1</v>
      </c>
      <c r="CG746"/>
      <c r="CH746" s="5"/>
    </row>
    <row r="747" spans="2:86" ht="32" customHeight="1" x14ac:dyDescent="0.55000000000000004">
      <c r="B747" s="121"/>
      <c r="C747" s="121"/>
      <c r="D747" s="114"/>
      <c r="E747" s="119"/>
      <c r="F747" s="29">
        <f t="shared" ca="1" si="13792"/>
        <v>3</v>
      </c>
      <c r="G747" s="114"/>
      <c r="H747" s="114"/>
      <c r="I747" s="29">
        <f t="shared" ca="1" si="13793"/>
        <v>10</v>
      </c>
      <c r="J747" s="124"/>
      <c r="K747" s="125"/>
      <c r="L747" s="25">
        <f t="shared" ca="1" si="13795"/>
        <v>2</v>
      </c>
      <c r="M747" s="118"/>
      <c r="N747" s="125"/>
      <c r="O747" s="118"/>
      <c r="P747" s="118"/>
      <c r="Q747" s="121"/>
      <c r="R747" s="114"/>
      <c r="S747" s="122"/>
      <c r="T747" s="114"/>
      <c r="U747" s="122"/>
      <c r="V747" s="114"/>
      <c r="W747" s="120"/>
      <c r="X747" s="56"/>
      <c r="Y747" s="121"/>
      <c r="Z747" s="114"/>
      <c r="AA747" s="122"/>
      <c r="AB747" s="114"/>
      <c r="AC747" s="122"/>
      <c r="AD747" s="114"/>
      <c r="AE747" s="27"/>
      <c r="AF747" s="114"/>
      <c r="AG747" t="s">
        <v>230</v>
      </c>
      <c r="AH747" t="s">
        <v>250</v>
      </c>
      <c r="AI747" s="1" t="str">
        <f t="shared" ref="AI747" ca="1" si="14227">IF(N746="","",N746)</f>
        <v/>
      </c>
      <c r="AJ747" s="1" t="str">
        <f t="shared" ref="AJ747" ca="1" si="14228">IF(O746="","",O746)</f>
        <v/>
      </c>
      <c r="AK747" s="1"/>
      <c r="AM747" s="1"/>
      <c r="AO747" t="s">
        <v>230</v>
      </c>
      <c r="AP747" s="114"/>
      <c r="AQ747" t="str">
        <f t="shared" ca="1" si="13692"/>
        <v>\\(\\quad \\displaystyle  \\)</v>
      </c>
      <c r="AS747" s="114"/>
      <c r="AT747" s="114"/>
      <c r="AU747" s="114"/>
      <c r="AV747" s="114"/>
      <c r="AW747" s="114"/>
      <c r="AX747" s="114"/>
      <c r="AY747" s="114"/>
      <c r="AZ747" s="117"/>
      <c r="BH747" s="23">
        <f t="shared" ca="1" si="14012"/>
        <v>3</v>
      </c>
      <c r="BI747" s="114"/>
      <c r="BJ747" s="23">
        <f t="shared" ca="1" si="14012"/>
        <v>10</v>
      </c>
      <c r="BK747" s="114"/>
      <c r="BL747" s="27"/>
      <c r="BM747" s="27"/>
      <c r="BN747" s="27"/>
      <c r="BO747" s="27"/>
      <c r="BP747" s="27"/>
      <c r="BQ747" s="25">
        <f t="shared" ca="1" si="13814"/>
        <v>30</v>
      </c>
      <c r="BR747" s="114"/>
      <c r="BS747" s="114"/>
      <c r="BT747">
        <f t="shared" ca="1" si="13816"/>
        <v>30</v>
      </c>
      <c r="BU747" s="25">
        <f t="shared" ref="BU747" ca="1" si="14229">BT747/GCD(BT746,BT747)</f>
        <v>2</v>
      </c>
      <c r="CD747" s="128"/>
      <c r="CE747" s="23">
        <f t="shared" ref="CE747" ca="1" si="14230">BU747</f>
        <v>2</v>
      </c>
      <c r="CG747"/>
      <c r="CH747" s="5"/>
    </row>
    <row r="748" spans="2:86" ht="32" customHeight="1" thickBot="1" x14ac:dyDescent="0.6">
      <c r="B748" s="121" t="s">
        <v>28</v>
      </c>
      <c r="C748" s="121" t="s">
        <v>50</v>
      </c>
      <c r="D748" s="114">
        <v>22</v>
      </c>
      <c r="E748" s="119"/>
      <c r="F748" s="28">
        <f t="shared" ca="1" si="13792"/>
        <v>4</v>
      </c>
      <c r="G748" s="114" t="s">
        <v>237</v>
      </c>
      <c r="H748" s="114"/>
      <c r="I748" s="28">
        <f t="shared" ca="1" si="13793"/>
        <v>3</v>
      </c>
      <c r="J748" s="124" t="s">
        <v>13</v>
      </c>
      <c r="K748" s="125" t="str">
        <f t="shared" ref="K748" ca="1" si="14231">IF(CD748=0,"",CD748)</f>
        <v/>
      </c>
      <c r="L748" s="24">
        <f t="shared" ca="1" si="13795"/>
        <v>3</v>
      </c>
      <c r="M748" s="118" t="str">
        <f t="shared" ref="M748" ca="1" si="14232">IF(L749=1,"=","")</f>
        <v/>
      </c>
      <c r="N748" s="125" t="str">
        <f t="shared" ref="N748" ca="1" si="14233">IF(L749=1,IF(BQ748&lt;0,"ー",""),"")</f>
        <v/>
      </c>
      <c r="O748" s="118" t="str">
        <f t="shared" ref="O748" ca="1" si="14234">IF(L748=0,K748,"")</f>
        <v/>
      </c>
      <c r="P748" s="118" t="s">
        <v>250</v>
      </c>
      <c r="Q748" s="121" t="str">
        <f t="shared" ref="Q748" si="14235">IF(E748="","",E748)</f>
        <v/>
      </c>
      <c r="R748" s="114" t="s">
        <v>249</v>
      </c>
      <c r="S748" s="122">
        <f t="shared" ref="S748" ca="1" si="14236">F748</f>
        <v>4</v>
      </c>
      <c r="T748" s="114" t="s">
        <v>216</v>
      </c>
      <c r="U748" s="122">
        <f t="shared" ref="U748" ca="1" si="14237">F749</f>
        <v>8</v>
      </c>
      <c r="V748" s="114" t="s">
        <v>217</v>
      </c>
      <c r="W748" s="120" t="str">
        <f t="shared" ref="W748" si="14238">G748</f>
        <v>　×　</v>
      </c>
      <c r="X748" s="56"/>
      <c r="Y748" s="121" t="str">
        <f t="shared" ref="Y748" si="14239">IF(H748="","",H748)</f>
        <v/>
      </c>
      <c r="Z748" s="114" t="s">
        <v>249</v>
      </c>
      <c r="AA748" s="122">
        <f t="shared" ref="AA748" ca="1" si="14240">I748</f>
        <v>3</v>
      </c>
      <c r="AB748" s="114" t="s">
        <v>216</v>
      </c>
      <c r="AC748" s="122">
        <f t="shared" ref="AC748" ca="1" si="14241">I749</f>
        <v>7</v>
      </c>
      <c r="AD748" s="114" t="s">
        <v>217</v>
      </c>
      <c r="AE748" s="27"/>
      <c r="AF748" s="114" t="s">
        <v>233</v>
      </c>
      <c r="AG748" t="s">
        <v>230</v>
      </c>
      <c r="AH748" t="s">
        <v>250</v>
      </c>
      <c r="AI748" s="1" t="str">
        <f t="shared" ref="AI748" ca="1" si="14242">IF(K748="","",K748)</f>
        <v/>
      </c>
      <c r="AJ748" t="s">
        <v>249</v>
      </c>
      <c r="AK748" s="1">
        <f t="shared" ref="AK748" ca="1" si="14243">L748</f>
        <v>3</v>
      </c>
      <c r="AL748" t="s">
        <v>216</v>
      </c>
      <c r="AM748" s="1">
        <f t="shared" ref="AM748" ca="1" si="14244">L749</f>
        <v>14</v>
      </c>
      <c r="AN748" t="s">
        <v>217</v>
      </c>
      <c r="AO748" t="s">
        <v>230</v>
      </c>
      <c r="AP748" s="114" t="str">
        <f t="shared" ca="1" si="13685"/>
        <v>\\(\\quad \\displaystyle \\frac{4}{8}　×　\\frac{3}{7}　=　 \\)</v>
      </c>
      <c r="AQ748" t="str">
        <f t="shared" ca="1" si="13692"/>
        <v>\\(\\quad \\displaystyle \\frac{3}{14} \\)</v>
      </c>
      <c r="AS748" s="114" t="str">
        <f t="shared" ref="AS748" ca="1" si="14245">AP748</f>
        <v>\\(\\quad \\displaystyle \\frac{4}{8}　×　\\frac{3}{7}　=　 \\)</v>
      </c>
      <c r="AT748" s="114" t="str">
        <f t="shared" ref="AT748" ca="1" si="14246">IF(O748="",AQ748,AQ749)</f>
        <v>\\(\\quad \\displaystyle \\frac{3}{14} \\)</v>
      </c>
      <c r="AU748" s="114" t="s">
        <v>60</v>
      </c>
      <c r="AV748" s="115" t="s">
        <v>226</v>
      </c>
      <c r="AW748" s="115" t="str">
        <f t="shared" ref="AW748" ca="1" si="14247">AS748</f>
        <v>\\(\\quad \\displaystyle \\frac{4}{8}　×　\\frac{3}{7}　=　 \\)</v>
      </c>
      <c r="AX748" s="115" t="str">
        <f t="shared" ref="AX748" ca="1" si="14248">AT748</f>
        <v>\\(\\quad \\displaystyle \\frac{3}{14} \\)</v>
      </c>
      <c r="AY748" s="115" t="s">
        <v>62</v>
      </c>
      <c r="AZ748" s="116" t="str">
        <f t="shared" ref="AZ748" ca="1" si="14249">"INSERT INTO "&amp;AU748&amp;"(tangen,question,answer,editor,date,count) VALUES('"&amp;AV748&amp;"','"&amp;AW748&amp;"','"&amp;AX748&amp;"','"&amp;AY748&amp;"',NOW(),0);"</f>
        <v>INSERT INTO math(tangen,question,answer,editor,date,count) VALUES('m3600','\\(\\quad \\displaystyle \\frac{4}{8}　×　\\frac{3}{7}　=　 \\)','\\(\\quad \\displaystyle \\frac{3}{14} \\)','harazono',NOW(),0);</v>
      </c>
      <c r="BH748" s="22">
        <f t="shared" ca="1" si="14005"/>
        <v>4</v>
      </c>
      <c r="BI748" s="114" t="s">
        <v>22</v>
      </c>
      <c r="BJ748" s="22">
        <f t="shared" ca="1" si="14005"/>
        <v>3</v>
      </c>
      <c r="BK748" s="114" t="s">
        <v>26</v>
      </c>
      <c r="BL748" s="27"/>
      <c r="BM748" s="27"/>
      <c r="BN748" s="27"/>
      <c r="BO748" s="27"/>
      <c r="BP748" s="27"/>
      <c r="BQ748" s="24">
        <f t="shared" ca="1" si="13814"/>
        <v>12</v>
      </c>
      <c r="BR748" s="114" t="s">
        <v>26</v>
      </c>
      <c r="BS748" s="114" t="str">
        <f t="shared" ref="BS748" ca="1" si="14250">IF(BQ748&lt;=0,"-","")</f>
        <v/>
      </c>
      <c r="BT748" s="30">
        <f t="shared" ca="1" si="13816"/>
        <v>12</v>
      </c>
      <c r="BU748" s="24">
        <f t="shared" ref="BU748" ca="1" si="14251">BT748/GCD(BT748,BT749)</f>
        <v>3</v>
      </c>
      <c r="CD748" s="128">
        <f t="shared" ref="CD748" ca="1" si="14252">QUOTIENT(BU748,BU749)</f>
        <v>0</v>
      </c>
      <c r="CE748" s="57">
        <f t="shared" ref="CE748" ca="1" si="14253">MOD(BU748,BU749)</f>
        <v>3</v>
      </c>
      <c r="CG748"/>
      <c r="CH748" s="5"/>
    </row>
    <row r="749" spans="2:86" ht="32" customHeight="1" x14ac:dyDescent="0.55000000000000004">
      <c r="B749" s="121"/>
      <c r="C749" s="121"/>
      <c r="D749" s="114"/>
      <c r="E749" s="119"/>
      <c r="F749" s="29">
        <f t="shared" ca="1" si="13792"/>
        <v>8</v>
      </c>
      <c r="G749" s="114"/>
      <c r="H749" s="114"/>
      <c r="I749" s="29">
        <f t="shared" ca="1" si="13793"/>
        <v>7</v>
      </c>
      <c r="J749" s="124"/>
      <c r="K749" s="125"/>
      <c r="L749" s="25">
        <f t="shared" ca="1" si="13795"/>
        <v>14</v>
      </c>
      <c r="M749" s="118"/>
      <c r="N749" s="125"/>
      <c r="O749" s="118"/>
      <c r="P749" s="118"/>
      <c r="Q749" s="121"/>
      <c r="R749" s="114"/>
      <c r="S749" s="122"/>
      <c r="T749" s="114"/>
      <c r="U749" s="122"/>
      <c r="V749" s="114"/>
      <c r="W749" s="120"/>
      <c r="X749" s="56"/>
      <c r="Y749" s="121"/>
      <c r="Z749" s="114"/>
      <c r="AA749" s="122"/>
      <c r="AB749" s="114"/>
      <c r="AC749" s="122"/>
      <c r="AD749" s="114"/>
      <c r="AE749" s="27"/>
      <c r="AF749" s="114"/>
      <c r="AG749" t="s">
        <v>230</v>
      </c>
      <c r="AH749" t="s">
        <v>250</v>
      </c>
      <c r="AI749" s="1" t="str">
        <f t="shared" ref="AI749" ca="1" si="14254">IF(N748="","",N748)</f>
        <v/>
      </c>
      <c r="AJ749" s="1" t="str">
        <f t="shared" ref="AJ749" ca="1" si="14255">IF(O748="","",O748)</f>
        <v/>
      </c>
      <c r="AK749" s="1"/>
      <c r="AM749" s="1"/>
      <c r="AO749" t="s">
        <v>230</v>
      </c>
      <c r="AP749" s="114"/>
      <c r="AQ749" t="str">
        <f t="shared" ca="1" si="13692"/>
        <v>\\(\\quad \\displaystyle  \\)</v>
      </c>
      <c r="AS749" s="114"/>
      <c r="AT749" s="114"/>
      <c r="AU749" s="114"/>
      <c r="AV749" s="114"/>
      <c r="AW749" s="114"/>
      <c r="AX749" s="114"/>
      <c r="AY749" s="114"/>
      <c r="AZ749" s="117"/>
      <c r="BH749" s="23">
        <f t="shared" ca="1" si="14012"/>
        <v>8</v>
      </c>
      <c r="BI749" s="114"/>
      <c r="BJ749" s="23">
        <f t="shared" ca="1" si="14012"/>
        <v>7</v>
      </c>
      <c r="BK749" s="114"/>
      <c r="BL749" s="27"/>
      <c r="BM749" s="27"/>
      <c r="BN749" s="27"/>
      <c r="BO749" s="27"/>
      <c r="BP749" s="27"/>
      <c r="BQ749" s="25">
        <f t="shared" ca="1" si="13814"/>
        <v>56</v>
      </c>
      <c r="BR749" s="114"/>
      <c r="BS749" s="114"/>
      <c r="BT749">
        <f t="shared" ca="1" si="13816"/>
        <v>56</v>
      </c>
      <c r="BU749" s="25">
        <f t="shared" ref="BU749" ca="1" si="14256">BT749/GCD(BT748,BT749)</f>
        <v>14</v>
      </c>
      <c r="CD749" s="128"/>
      <c r="CE749" s="23">
        <f t="shared" ref="CE749" ca="1" si="14257">BU749</f>
        <v>14</v>
      </c>
      <c r="CG749"/>
      <c r="CH749" s="5"/>
    </row>
    <row r="750" spans="2:86" ht="32" customHeight="1" thickBot="1" x14ac:dyDescent="0.6">
      <c r="B750" s="121" t="s">
        <v>28</v>
      </c>
      <c r="C750" s="121" t="s">
        <v>50</v>
      </c>
      <c r="D750" s="114">
        <v>23</v>
      </c>
      <c r="E750" s="119"/>
      <c r="F750" s="28">
        <f t="shared" ca="1" si="13792"/>
        <v>10</v>
      </c>
      <c r="G750" s="114" t="s">
        <v>237</v>
      </c>
      <c r="H750" s="114"/>
      <c r="I750" s="28">
        <f t="shared" ca="1" si="13793"/>
        <v>3</v>
      </c>
      <c r="J750" s="124" t="s">
        <v>13</v>
      </c>
      <c r="K750" s="125">
        <f t="shared" ref="K750" ca="1" si="14258">IF(CD750=0,"",CD750)</f>
        <v>1</v>
      </c>
      <c r="L750" s="24">
        <f t="shared" ca="1" si="13795"/>
        <v>1</v>
      </c>
      <c r="M750" s="118" t="str">
        <f t="shared" ref="M750" ca="1" si="14259">IF(L751=1,"=","")</f>
        <v/>
      </c>
      <c r="N750" s="125" t="str">
        <f t="shared" ref="N750" ca="1" si="14260">IF(L751=1,IF(BQ750&lt;0,"ー",""),"")</f>
        <v/>
      </c>
      <c r="O750" s="118" t="str">
        <f t="shared" ref="O750" ca="1" si="14261">IF(L750=0,K750,"")</f>
        <v/>
      </c>
      <c r="P750" s="118" t="s">
        <v>250</v>
      </c>
      <c r="Q750" s="121" t="str">
        <f t="shared" ref="Q750" si="14262">IF(E750="","",E750)</f>
        <v/>
      </c>
      <c r="R750" s="114" t="s">
        <v>249</v>
      </c>
      <c r="S750" s="122">
        <f t="shared" ref="S750" ca="1" si="14263">F750</f>
        <v>10</v>
      </c>
      <c r="T750" s="114" t="s">
        <v>216</v>
      </c>
      <c r="U750" s="122">
        <f t="shared" ref="U750" ca="1" si="14264">F751</f>
        <v>2</v>
      </c>
      <c r="V750" s="114" t="s">
        <v>217</v>
      </c>
      <c r="W750" s="120" t="str">
        <f t="shared" ref="W750" si="14265">G750</f>
        <v>　×　</v>
      </c>
      <c r="X750" s="56"/>
      <c r="Y750" s="121" t="str">
        <f t="shared" ref="Y750" si="14266">IF(H750="","",H750)</f>
        <v/>
      </c>
      <c r="Z750" s="114" t="s">
        <v>249</v>
      </c>
      <c r="AA750" s="122">
        <f t="shared" ref="AA750" ca="1" si="14267">I750</f>
        <v>3</v>
      </c>
      <c r="AB750" s="114" t="s">
        <v>216</v>
      </c>
      <c r="AC750" s="122">
        <f t="shared" ref="AC750" ca="1" si="14268">I751</f>
        <v>10</v>
      </c>
      <c r="AD750" s="114" t="s">
        <v>217</v>
      </c>
      <c r="AE750" s="27"/>
      <c r="AF750" s="114" t="s">
        <v>233</v>
      </c>
      <c r="AG750" t="s">
        <v>230</v>
      </c>
      <c r="AH750" t="s">
        <v>250</v>
      </c>
      <c r="AI750" s="1">
        <f t="shared" ref="AI750" ca="1" si="14269">IF(K750="","",K750)</f>
        <v>1</v>
      </c>
      <c r="AJ750" t="s">
        <v>249</v>
      </c>
      <c r="AK750" s="1">
        <f t="shared" ref="AK750" ca="1" si="14270">L750</f>
        <v>1</v>
      </c>
      <c r="AL750" t="s">
        <v>216</v>
      </c>
      <c r="AM750" s="1">
        <f t="shared" ref="AM750" ca="1" si="14271">L751</f>
        <v>2</v>
      </c>
      <c r="AN750" t="s">
        <v>217</v>
      </c>
      <c r="AO750" t="s">
        <v>230</v>
      </c>
      <c r="AP750" s="114" t="str">
        <f t="shared" ca="1" si="13685"/>
        <v>\\(\\quad \\displaystyle \\frac{10}{2}　×　\\frac{3}{10}　=　 \\)</v>
      </c>
      <c r="AQ750" t="str">
        <f t="shared" ca="1" si="13692"/>
        <v>\\(\\quad \\displaystyle 1\\frac{1}{2} \\)</v>
      </c>
      <c r="AS750" s="114" t="str">
        <f t="shared" ref="AS750" ca="1" si="14272">AP750</f>
        <v>\\(\\quad \\displaystyle \\frac{10}{2}　×　\\frac{3}{10}　=　 \\)</v>
      </c>
      <c r="AT750" s="114" t="str">
        <f t="shared" ref="AT750" ca="1" si="14273">IF(O750="",AQ750,AQ751)</f>
        <v>\\(\\quad \\displaystyle 1\\frac{1}{2} \\)</v>
      </c>
      <c r="AU750" s="114" t="s">
        <v>60</v>
      </c>
      <c r="AV750" s="115" t="s">
        <v>226</v>
      </c>
      <c r="AW750" s="115" t="str">
        <f t="shared" ref="AW750" ca="1" si="14274">AS750</f>
        <v>\\(\\quad \\displaystyle \\frac{10}{2}　×　\\frac{3}{10}　=　 \\)</v>
      </c>
      <c r="AX750" s="115" t="str">
        <f t="shared" ref="AX750" ca="1" si="14275">AT750</f>
        <v>\\(\\quad \\displaystyle 1\\frac{1}{2} \\)</v>
      </c>
      <c r="AY750" s="115" t="s">
        <v>62</v>
      </c>
      <c r="AZ750" s="116" t="str">
        <f t="shared" ref="AZ750" ca="1" si="14276">"INSERT INTO "&amp;AU750&amp;"(tangen,question,answer,editor,date,count) VALUES('"&amp;AV750&amp;"','"&amp;AW750&amp;"','"&amp;AX750&amp;"','"&amp;AY750&amp;"',NOW(),0);"</f>
        <v>INSERT INTO math(tangen,question,answer,editor,date,count) VALUES('m3600','\\(\\quad \\displaystyle \\frac{10}{2}　×　\\frac{3}{10}　=　 \\)','\\(\\quad \\displaystyle 1\\frac{1}{2} \\)','harazono',NOW(),0);</v>
      </c>
      <c r="BH750" s="22">
        <f t="shared" ca="1" si="14005"/>
        <v>10</v>
      </c>
      <c r="BI750" s="114" t="s">
        <v>22</v>
      </c>
      <c r="BJ750" s="22">
        <f t="shared" ca="1" si="14005"/>
        <v>3</v>
      </c>
      <c r="BK750" s="114" t="s">
        <v>26</v>
      </c>
      <c r="BL750" s="27"/>
      <c r="BM750" s="27"/>
      <c r="BN750" s="27"/>
      <c r="BO750" s="27"/>
      <c r="BP750" s="27"/>
      <c r="BQ750" s="24">
        <f t="shared" ca="1" si="13814"/>
        <v>30</v>
      </c>
      <c r="BR750" s="114" t="s">
        <v>26</v>
      </c>
      <c r="BS750" s="114" t="str">
        <f t="shared" ref="BS750" ca="1" si="14277">IF(BQ750&lt;=0,"-","")</f>
        <v/>
      </c>
      <c r="BT750" s="30">
        <f t="shared" ca="1" si="13816"/>
        <v>30</v>
      </c>
      <c r="BU750" s="24">
        <f t="shared" ref="BU750" ca="1" si="14278">BT750/GCD(BT750,BT751)</f>
        <v>3</v>
      </c>
      <c r="CD750" s="128">
        <f t="shared" ref="CD750" ca="1" si="14279">QUOTIENT(BU750,BU751)</f>
        <v>1</v>
      </c>
      <c r="CE750" s="57">
        <f t="shared" ref="CE750" ca="1" si="14280">MOD(BU750,BU751)</f>
        <v>1</v>
      </c>
      <c r="CG750"/>
      <c r="CH750" s="5"/>
    </row>
    <row r="751" spans="2:86" ht="32" customHeight="1" x14ac:dyDescent="0.55000000000000004">
      <c r="B751" s="121"/>
      <c r="C751" s="121"/>
      <c r="D751" s="114"/>
      <c r="E751" s="119"/>
      <c r="F751" s="29">
        <f t="shared" ca="1" si="13792"/>
        <v>2</v>
      </c>
      <c r="G751" s="114"/>
      <c r="H751" s="114"/>
      <c r="I751" s="29">
        <f t="shared" ca="1" si="13793"/>
        <v>10</v>
      </c>
      <c r="J751" s="124"/>
      <c r="K751" s="125"/>
      <c r="L751" s="25">
        <f t="shared" ca="1" si="13795"/>
        <v>2</v>
      </c>
      <c r="M751" s="118"/>
      <c r="N751" s="125"/>
      <c r="O751" s="118"/>
      <c r="P751" s="118"/>
      <c r="Q751" s="121"/>
      <c r="R751" s="114"/>
      <c r="S751" s="122"/>
      <c r="T751" s="114"/>
      <c r="U751" s="122"/>
      <c r="V751" s="114"/>
      <c r="W751" s="120"/>
      <c r="X751" s="56"/>
      <c r="Y751" s="121"/>
      <c r="Z751" s="114"/>
      <c r="AA751" s="122"/>
      <c r="AB751" s="114"/>
      <c r="AC751" s="122"/>
      <c r="AD751" s="114"/>
      <c r="AE751" s="27"/>
      <c r="AF751" s="114"/>
      <c r="AG751" t="s">
        <v>230</v>
      </c>
      <c r="AH751" t="s">
        <v>250</v>
      </c>
      <c r="AI751" s="1" t="str">
        <f t="shared" ref="AI751" ca="1" si="14281">IF(N750="","",N750)</f>
        <v/>
      </c>
      <c r="AJ751" s="1" t="str">
        <f t="shared" ref="AJ751" ca="1" si="14282">IF(O750="","",O750)</f>
        <v/>
      </c>
      <c r="AK751" s="1"/>
      <c r="AM751" s="1"/>
      <c r="AO751" t="s">
        <v>230</v>
      </c>
      <c r="AP751" s="114"/>
      <c r="AQ751" t="str">
        <f t="shared" ca="1" si="13692"/>
        <v>\\(\\quad \\displaystyle  \\)</v>
      </c>
      <c r="AS751" s="114"/>
      <c r="AT751" s="114"/>
      <c r="AU751" s="114"/>
      <c r="AV751" s="114"/>
      <c r="AW751" s="114"/>
      <c r="AX751" s="114"/>
      <c r="AY751" s="114"/>
      <c r="AZ751" s="117"/>
      <c r="BH751" s="23">
        <f t="shared" ca="1" si="14012"/>
        <v>2</v>
      </c>
      <c r="BI751" s="114"/>
      <c r="BJ751" s="23">
        <f t="shared" ca="1" si="14012"/>
        <v>10</v>
      </c>
      <c r="BK751" s="114"/>
      <c r="BL751" s="27"/>
      <c r="BM751" s="27"/>
      <c r="BN751" s="27"/>
      <c r="BO751" s="27"/>
      <c r="BP751" s="27"/>
      <c r="BQ751" s="25">
        <f t="shared" ca="1" si="13814"/>
        <v>20</v>
      </c>
      <c r="BR751" s="114"/>
      <c r="BS751" s="114"/>
      <c r="BT751">
        <f t="shared" ca="1" si="13816"/>
        <v>20</v>
      </c>
      <c r="BU751" s="25">
        <f t="shared" ref="BU751" ca="1" si="14283">BT751/GCD(BT750,BT751)</f>
        <v>2</v>
      </c>
      <c r="CD751" s="128"/>
      <c r="CE751" s="23">
        <f t="shared" ref="CE751" ca="1" si="14284">BU751</f>
        <v>2</v>
      </c>
      <c r="CG751"/>
      <c r="CH751" s="5"/>
    </row>
    <row r="752" spans="2:86" ht="32" customHeight="1" thickBot="1" x14ac:dyDescent="0.6">
      <c r="B752" s="121" t="s">
        <v>28</v>
      </c>
      <c r="C752" s="121" t="s">
        <v>50</v>
      </c>
      <c r="D752" s="114">
        <v>24</v>
      </c>
      <c r="E752" s="119"/>
      <c r="F752" s="28">
        <f t="shared" ca="1" si="13792"/>
        <v>8</v>
      </c>
      <c r="G752" s="114" t="s">
        <v>237</v>
      </c>
      <c r="H752" s="114"/>
      <c r="I752" s="28">
        <f t="shared" ca="1" si="13793"/>
        <v>3</v>
      </c>
      <c r="J752" s="124" t="s">
        <v>13</v>
      </c>
      <c r="K752" s="125">
        <f t="shared" ref="K752" ca="1" si="14285">IF(CD752=0,"",CD752)</f>
        <v>2</v>
      </c>
      <c r="L752" s="24">
        <f t="shared" ca="1" si="13795"/>
        <v>2</v>
      </c>
      <c r="M752" s="118" t="str">
        <f t="shared" ref="M752" ca="1" si="14286">IF(L753=1,"=","")</f>
        <v/>
      </c>
      <c r="N752" s="125" t="str">
        <f t="shared" ref="N752" ca="1" si="14287">IF(L753=1,IF(BQ752&lt;0,"ー",""),"")</f>
        <v/>
      </c>
      <c r="O752" s="118" t="str">
        <f t="shared" ref="O752" ca="1" si="14288">IF(L752=0,K752,"")</f>
        <v/>
      </c>
      <c r="P752" s="118" t="s">
        <v>250</v>
      </c>
      <c r="Q752" s="121" t="str">
        <f t="shared" ref="Q752" si="14289">IF(E752="","",E752)</f>
        <v/>
      </c>
      <c r="R752" s="114" t="s">
        <v>249</v>
      </c>
      <c r="S752" s="122">
        <f t="shared" ref="S752" ca="1" si="14290">F752</f>
        <v>8</v>
      </c>
      <c r="T752" s="114" t="s">
        <v>216</v>
      </c>
      <c r="U752" s="122">
        <f t="shared" ref="U752" ca="1" si="14291">F753</f>
        <v>3</v>
      </c>
      <c r="V752" s="114" t="s">
        <v>217</v>
      </c>
      <c r="W752" s="120" t="str">
        <f t="shared" ref="W752" si="14292">G752</f>
        <v>　×　</v>
      </c>
      <c r="X752" s="56"/>
      <c r="Y752" s="121" t="str">
        <f t="shared" ref="Y752" si="14293">IF(H752="","",H752)</f>
        <v/>
      </c>
      <c r="Z752" s="114" t="s">
        <v>249</v>
      </c>
      <c r="AA752" s="122">
        <f t="shared" ref="AA752" ca="1" si="14294">I752</f>
        <v>3</v>
      </c>
      <c r="AB752" s="114" t="s">
        <v>216</v>
      </c>
      <c r="AC752" s="122">
        <f t="shared" ref="AC752" ca="1" si="14295">I753</f>
        <v>3</v>
      </c>
      <c r="AD752" s="114" t="s">
        <v>217</v>
      </c>
      <c r="AE752" s="27"/>
      <c r="AF752" s="114" t="s">
        <v>233</v>
      </c>
      <c r="AG752" t="s">
        <v>230</v>
      </c>
      <c r="AH752" t="s">
        <v>250</v>
      </c>
      <c r="AI752" s="1">
        <f t="shared" ref="AI752" ca="1" si="14296">IF(K752="","",K752)</f>
        <v>2</v>
      </c>
      <c r="AJ752" t="s">
        <v>249</v>
      </c>
      <c r="AK752" s="1">
        <f t="shared" ref="AK752" ca="1" si="14297">L752</f>
        <v>2</v>
      </c>
      <c r="AL752" t="s">
        <v>216</v>
      </c>
      <c r="AM752" s="1">
        <f t="shared" ref="AM752" ca="1" si="14298">L753</f>
        <v>3</v>
      </c>
      <c r="AN752" t="s">
        <v>217</v>
      </c>
      <c r="AO752" t="s">
        <v>230</v>
      </c>
      <c r="AP752" s="114" t="str">
        <f t="shared" ca="1" si="13685"/>
        <v>\\(\\quad \\displaystyle \\frac{8}{3}　×　\\frac{3}{3}　=　 \\)</v>
      </c>
      <c r="AQ752" t="str">
        <f t="shared" ca="1" si="13692"/>
        <v>\\(\\quad \\displaystyle 2\\frac{2}{3} \\)</v>
      </c>
      <c r="AS752" s="114" t="str">
        <f t="shared" ref="AS752" ca="1" si="14299">AP752</f>
        <v>\\(\\quad \\displaystyle \\frac{8}{3}　×　\\frac{3}{3}　=　 \\)</v>
      </c>
      <c r="AT752" s="114" t="str">
        <f t="shared" ref="AT752" ca="1" si="14300">IF(O752="",AQ752,AQ753)</f>
        <v>\\(\\quad \\displaystyle 2\\frac{2}{3} \\)</v>
      </c>
      <c r="AU752" s="114" t="s">
        <v>60</v>
      </c>
      <c r="AV752" s="115" t="s">
        <v>226</v>
      </c>
      <c r="AW752" s="115" t="str">
        <f t="shared" ref="AW752" ca="1" si="14301">AS752</f>
        <v>\\(\\quad \\displaystyle \\frac{8}{3}　×　\\frac{3}{3}　=　 \\)</v>
      </c>
      <c r="AX752" s="115" t="str">
        <f t="shared" ref="AX752" ca="1" si="14302">AT752</f>
        <v>\\(\\quad \\displaystyle 2\\frac{2}{3} \\)</v>
      </c>
      <c r="AY752" s="115" t="s">
        <v>62</v>
      </c>
      <c r="AZ752" s="116" t="str">
        <f t="shared" ref="AZ752" ca="1" si="14303">"INSERT INTO "&amp;AU752&amp;"(tangen,question,answer,editor,date,count) VALUES('"&amp;AV752&amp;"','"&amp;AW752&amp;"','"&amp;AX752&amp;"','"&amp;AY752&amp;"',NOW(),0);"</f>
        <v>INSERT INTO math(tangen,question,answer,editor,date,count) VALUES('m3600','\\(\\quad \\displaystyle \\frac{8}{3}　×　\\frac{3}{3}　=　 \\)','\\(\\quad \\displaystyle 2\\frac{2}{3} \\)','harazono',NOW(),0);</v>
      </c>
      <c r="BH752" s="22">
        <f t="shared" ca="1" si="14005"/>
        <v>8</v>
      </c>
      <c r="BI752" s="114" t="s">
        <v>22</v>
      </c>
      <c r="BJ752" s="22">
        <f t="shared" ca="1" si="14005"/>
        <v>3</v>
      </c>
      <c r="BK752" s="114" t="s">
        <v>26</v>
      </c>
      <c r="BL752" s="27"/>
      <c r="BM752" s="27"/>
      <c r="BN752" s="27"/>
      <c r="BO752" s="27"/>
      <c r="BP752" s="27"/>
      <c r="BQ752" s="24">
        <f t="shared" ca="1" si="13814"/>
        <v>24</v>
      </c>
      <c r="BR752" s="114" t="s">
        <v>26</v>
      </c>
      <c r="BS752" s="114" t="str">
        <f t="shared" ref="BS752" ca="1" si="14304">IF(BQ752&lt;=0,"-","")</f>
        <v/>
      </c>
      <c r="BT752" s="30">
        <f t="shared" ca="1" si="13816"/>
        <v>24</v>
      </c>
      <c r="BU752" s="24">
        <f t="shared" ref="BU752" ca="1" si="14305">BT752/GCD(BT752,BT753)</f>
        <v>8</v>
      </c>
      <c r="CD752" s="128">
        <f t="shared" ref="CD752" ca="1" si="14306">QUOTIENT(BU752,BU753)</f>
        <v>2</v>
      </c>
      <c r="CE752" s="57">
        <f t="shared" ref="CE752" ca="1" si="14307">MOD(BU752,BU753)</f>
        <v>2</v>
      </c>
      <c r="CG752"/>
      <c r="CH752" s="5"/>
    </row>
    <row r="753" spans="2:86" ht="32" customHeight="1" x14ac:dyDescent="0.55000000000000004">
      <c r="B753" s="121"/>
      <c r="C753" s="121"/>
      <c r="D753" s="114"/>
      <c r="E753" s="119"/>
      <c r="F753" s="29">
        <f t="shared" ca="1" si="13792"/>
        <v>3</v>
      </c>
      <c r="G753" s="114"/>
      <c r="H753" s="114"/>
      <c r="I753" s="29">
        <f t="shared" ca="1" si="13793"/>
        <v>3</v>
      </c>
      <c r="J753" s="124"/>
      <c r="K753" s="125"/>
      <c r="L753" s="25">
        <f t="shared" ca="1" si="13795"/>
        <v>3</v>
      </c>
      <c r="M753" s="118"/>
      <c r="N753" s="125"/>
      <c r="O753" s="118"/>
      <c r="P753" s="118"/>
      <c r="Q753" s="121"/>
      <c r="R753" s="114"/>
      <c r="S753" s="122"/>
      <c r="T753" s="114"/>
      <c r="U753" s="122"/>
      <c r="V753" s="114"/>
      <c r="W753" s="120"/>
      <c r="X753" s="56"/>
      <c r="Y753" s="121"/>
      <c r="Z753" s="114"/>
      <c r="AA753" s="122"/>
      <c r="AB753" s="114"/>
      <c r="AC753" s="122"/>
      <c r="AD753" s="114"/>
      <c r="AE753" s="27"/>
      <c r="AF753" s="114"/>
      <c r="AG753" t="s">
        <v>230</v>
      </c>
      <c r="AH753" t="s">
        <v>250</v>
      </c>
      <c r="AI753" s="1" t="str">
        <f t="shared" ref="AI753" ca="1" si="14308">IF(N752="","",N752)</f>
        <v/>
      </c>
      <c r="AJ753" s="1" t="str">
        <f t="shared" ref="AJ753" ca="1" si="14309">IF(O752="","",O752)</f>
        <v/>
      </c>
      <c r="AK753" s="1"/>
      <c r="AM753" s="1"/>
      <c r="AO753" t="s">
        <v>230</v>
      </c>
      <c r="AP753" s="114"/>
      <c r="AQ753" t="str">
        <f t="shared" ca="1" si="13692"/>
        <v>\\(\\quad \\displaystyle  \\)</v>
      </c>
      <c r="AS753" s="114"/>
      <c r="AT753" s="114"/>
      <c r="AU753" s="114"/>
      <c r="AV753" s="114"/>
      <c r="AW753" s="114"/>
      <c r="AX753" s="114"/>
      <c r="AY753" s="114"/>
      <c r="AZ753" s="117"/>
      <c r="BH753" s="23">
        <f t="shared" ca="1" si="14012"/>
        <v>3</v>
      </c>
      <c r="BI753" s="114"/>
      <c r="BJ753" s="23">
        <f t="shared" ca="1" si="14012"/>
        <v>3</v>
      </c>
      <c r="BK753" s="114"/>
      <c r="BL753" s="27"/>
      <c r="BM753" s="27"/>
      <c r="BN753" s="27"/>
      <c r="BO753" s="27"/>
      <c r="BP753" s="27"/>
      <c r="BQ753" s="25">
        <f t="shared" ca="1" si="13814"/>
        <v>9</v>
      </c>
      <c r="BR753" s="114"/>
      <c r="BS753" s="114"/>
      <c r="BT753">
        <f t="shared" ca="1" si="13816"/>
        <v>9</v>
      </c>
      <c r="BU753" s="25">
        <f t="shared" ref="BU753" ca="1" si="14310">BT753/GCD(BT752,BT753)</f>
        <v>3</v>
      </c>
      <c r="CD753" s="128"/>
      <c r="CE753" s="23">
        <f t="shared" ref="CE753" ca="1" si="14311">BU753</f>
        <v>3</v>
      </c>
      <c r="CG753"/>
      <c r="CH753" s="5"/>
    </row>
    <row r="754" spans="2:86" ht="32" customHeight="1" thickBot="1" x14ac:dyDescent="0.6">
      <c r="B754" s="121" t="s">
        <v>28</v>
      </c>
      <c r="C754" s="121" t="s">
        <v>50</v>
      </c>
      <c r="D754" s="114">
        <v>25</v>
      </c>
      <c r="E754" s="119"/>
      <c r="F754" s="28">
        <f t="shared" ca="1" si="13792"/>
        <v>3</v>
      </c>
      <c r="G754" s="114" t="s">
        <v>237</v>
      </c>
      <c r="H754" s="114"/>
      <c r="I754" s="28">
        <f t="shared" ca="1" si="13793"/>
        <v>3</v>
      </c>
      <c r="J754" s="124" t="s">
        <v>13</v>
      </c>
      <c r="K754" s="125" t="str">
        <f t="shared" ref="K754" ca="1" si="14312">IF(CD754=0,"",CD754)</f>
        <v/>
      </c>
      <c r="L754" s="24">
        <f t="shared" ca="1" si="13795"/>
        <v>1</v>
      </c>
      <c r="M754" s="118" t="str">
        <f t="shared" ref="M754" ca="1" si="14313">IF(L755=1,"=","")</f>
        <v/>
      </c>
      <c r="N754" s="125" t="str">
        <f t="shared" ref="N754" ca="1" si="14314">IF(L755=1,IF(BQ754&lt;0,"ー",""),"")</f>
        <v/>
      </c>
      <c r="O754" s="118" t="str">
        <f t="shared" ref="O754" ca="1" si="14315">IF(L754=0,K754,"")</f>
        <v/>
      </c>
      <c r="P754" s="118" t="s">
        <v>250</v>
      </c>
      <c r="Q754" s="121" t="str">
        <f t="shared" ref="Q754" si="14316">IF(E754="","",E754)</f>
        <v/>
      </c>
      <c r="R754" s="114" t="s">
        <v>249</v>
      </c>
      <c r="S754" s="122">
        <f t="shared" ref="S754" ca="1" si="14317">F754</f>
        <v>3</v>
      </c>
      <c r="T754" s="114" t="s">
        <v>216</v>
      </c>
      <c r="U754" s="122">
        <f t="shared" ref="U754" ca="1" si="14318">F755</f>
        <v>9</v>
      </c>
      <c r="V754" s="114" t="s">
        <v>217</v>
      </c>
      <c r="W754" s="120" t="str">
        <f t="shared" ref="W754" si="14319">G754</f>
        <v>　×　</v>
      </c>
      <c r="X754" s="56"/>
      <c r="Y754" s="121" t="str">
        <f t="shared" ref="Y754" si="14320">IF(H754="","",H754)</f>
        <v/>
      </c>
      <c r="Z754" s="114" t="s">
        <v>249</v>
      </c>
      <c r="AA754" s="122">
        <f t="shared" ref="AA754" ca="1" si="14321">I754</f>
        <v>3</v>
      </c>
      <c r="AB754" s="114" t="s">
        <v>216</v>
      </c>
      <c r="AC754" s="122">
        <f t="shared" ref="AC754" ca="1" si="14322">I755</f>
        <v>7</v>
      </c>
      <c r="AD754" s="114" t="s">
        <v>217</v>
      </c>
      <c r="AE754" s="27"/>
      <c r="AF754" s="114" t="s">
        <v>233</v>
      </c>
      <c r="AG754" t="s">
        <v>230</v>
      </c>
      <c r="AH754" t="s">
        <v>250</v>
      </c>
      <c r="AI754" s="1" t="str">
        <f t="shared" ref="AI754" ca="1" si="14323">IF(K754="","",K754)</f>
        <v/>
      </c>
      <c r="AJ754" t="s">
        <v>249</v>
      </c>
      <c r="AK754" s="1">
        <f t="shared" ref="AK754" ca="1" si="14324">L754</f>
        <v>1</v>
      </c>
      <c r="AL754" t="s">
        <v>216</v>
      </c>
      <c r="AM754" s="1">
        <f t="shared" ref="AM754" ca="1" si="14325">L755</f>
        <v>7</v>
      </c>
      <c r="AN754" t="s">
        <v>217</v>
      </c>
      <c r="AO754" t="s">
        <v>230</v>
      </c>
      <c r="AP754" s="114" t="str">
        <f t="shared" ca="1" si="13685"/>
        <v>\\(\\quad \\displaystyle \\frac{3}{9}　×　\\frac{3}{7}　=　 \\)</v>
      </c>
      <c r="AQ754" t="str">
        <f t="shared" ca="1" si="13692"/>
        <v>\\(\\quad \\displaystyle \\frac{1}{7} \\)</v>
      </c>
      <c r="AS754" s="114" t="str">
        <f t="shared" ref="AS754" ca="1" si="14326">AP754</f>
        <v>\\(\\quad \\displaystyle \\frac{3}{9}　×　\\frac{3}{7}　=　 \\)</v>
      </c>
      <c r="AT754" s="114" t="str">
        <f t="shared" ref="AT754" ca="1" si="14327">IF(O754="",AQ754,AQ755)</f>
        <v>\\(\\quad \\displaystyle \\frac{1}{7} \\)</v>
      </c>
      <c r="AU754" s="114" t="s">
        <v>60</v>
      </c>
      <c r="AV754" s="115" t="s">
        <v>226</v>
      </c>
      <c r="AW754" s="115" t="str">
        <f t="shared" ref="AW754" ca="1" si="14328">AS754</f>
        <v>\\(\\quad \\displaystyle \\frac{3}{9}　×　\\frac{3}{7}　=　 \\)</v>
      </c>
      <c r="AX754" s="115" t="str">
        <f t="shared" ref="AX754" ca="1" si="14329">AT754</f>
        <v>\\(\\quad \\displaystyle \\frac{1}{7} \\)</v>
      </c>
      <c r="AY754" s="115" t="s">
        <v>62</v>
      </c>
      <c r="AZ754" s="116" t="str">
        <f t="shared" ref="AZ754" ca="1" si="14330">"INSERT INTO "&amp;AU754&amp;"(tangen,question,answer,editor,date,count) VALUES('"&amp;AV754&amp;"','"&amp;AW754&amp;"','"&amp;AX754&amp;"','"&amp;AY754&amp;"',NOW(),0);"</f>
        <v>INSERT INTO math(tangen,question,answer,editor,date,count) VALUES('m3600','\\(\\quad \\displaystyle \\frac{3}{9}　×　\\frac{3}{7}　=　 \\)','\\(\\quad \\displaystyle \\frac{1}{7} \\)','harazono',NOW(),0);</v>
      </c>
      <c r="BH754" s="22">
        <f t="shared" ca="1" si="14005"/>
        <v>3</v>
      </c>
      <c r="BI754" s="114" t="s">
        <v>22</v>
      </c>
      <c r="BJ754" s="22">
        <f t="shared" ca="1" si="14005"/>
        <v>3</v>
      </c>
      <c r="BK754" s="114" t="s">
        <v>26</v>
      </c>
      <c r="BL754" s="27"/>
      <c r="BM754" s="27"/>
      <c r="BN754" s="27"/>
      <c r="BO754" s="27"/>
      <c r="BP754" s="27"/>
      <c r="BQ754" s="24">
        <f t="shared" ca="1" si="13814"/>
        <v>9</v>
      </c>
      <c r="BR754" s="114" t="s">
        <v>26</v>
      </c>
      <c r="BS754" s="114" t="str">
        <f t="shared" ref="BS754" ca="1" si="14331">IF(BQ754&lt;=0,"-","")</f>
        <v/>
      </c>
      <c r="BT754" s="30">
        <f t="shared" ca="1" si="13816"/>
        <v>9</v>
      </c>
      <c r="BU754" s="24">
        <f t="shared" ref="BU754" ca="1" si="14332">BT754/GCD(BT754,BT755)</f>
        <v>1</v>
      </c>
      <c r="CD754" s="128">
        <f t="shared" ref="CD754" ca="1" si="14333">QUOTIENT(BU754,BU755)</f>
        <v>0</v>
      </c>
      <c r="CE754" s="57">
        <f t="shared" ref="CE754" ca="1" si="14334">MOD(BU754,BU755)</f>
        <v>1</v>
      </c>
      <c r="CG754"/>
      <c r="CH754" s="5"/>
    </row>
    <row r="755" spans="2:86" ht="32" customHeight="1" x14ac:dyDescent="0.55000000000000004">
      <c r="B755" s="121"/>
      <c r="C755" s="121"/>
      <c r="D755" s="114"/>
      <c r="E755" s="119"/>
      <c r="F755" s="29">
        <f t="shared" ca="1" si="13792"/>
        <v>9</v>
      </c>
      <c r="G755" s="114"/>
      <c r="H755" s="114"/>
      <c r="I755" s="29">
        <f t="shared" ca="1" si="13793"/>
        <v>7</v>
      </c>
      <c r="J755" s="124"/>
      <c r="K755" s="125"/>
      <c r="L755" s="25">
        <f t="shared" ca="1" si="13795"/>
        <v>7</v>
      </c>
      <c r="M755" s="118"/>
      <c r="N755" s="125"/>
      <c r="O755" s="118"/>
      <c r="P755" s="118"/>
      <c r="Q755" s="121"/>
      <c r="R755" s="114"/>
      <c r="S755" s="122"/>
      <c r="T755" s="114"/>
      <c r="U755" s="122"/>
      <c r="V755" s="114"/>
      <c r="W755" s="120"/>
      <c r="X755" s="56"/>
      <c r="Y755" s="121"/>
      <c r="Z755" s="114"/>
      <c r="AA755" s="122"/>
      <c r="AB755" s="114"/>
      <c r="AC755" s="122"/>
      <c r="AD755" s="114"/>
      <c r="AE755" s="27"/>
      <c r="AF755" s="114"/>
      <c r="AG755" t="s">
        <v>230</v>
      </c>
      <c r="AH755" t="s">
        <v>250</v>
      </c>
      <c r="AI755" s="1" t="str">
        <f t="shared" ref="AI755" ca="1" si="14335">IF(N754="","",N754)</f>
        <v/>
      </c>
      <c r="AJ755" s="1" t="str">
        <f t="shared" ref="AJ755" ca="1" si="14336">IF(O754="","",O754)</f>
        <v/>
      </c>
      <c r="AK755" s="1"/>
      <c r="AM755" s="1"/>
      <c r="AO755" t="s">
        <v>230</v>
      </c>
      <c r="AP755" s="114"/>
      <c r="AQ755" t="str">
        <f t="shared" ca="1" si="13692"/>
        <v>\\(\\quad \\displaystyle  \\)</v>
      </c>
      <c r="AS755" s="114"/>
      <c r="AT755" s="114"/>
      <c r="AU755" s="114"/>
      <c r="AV755" s="114"/>
      <c r="AW755" s="114"/>
      <c r="AX755" s="114"/>
      <c r="AY755" s="114"/>
      <c r="AZ755" s="117"/>
      <c r="BH755" s="23">
        <f t="shared" ca="1" si="14012"/>
        <v>9</v>
      </c>
      <c r="BI755" s="114"/>
      <c r="BJ755" s="23">
        <f t="shared" ca="1" si="14012"/>
        <v>7</v>
      </c>
      <c r="BK755" s="114"/>
      <c r="BL755" s="27"/>
      <c r="BM755" s="27"/>
      <c r="BN755" s="27"/>
      <c r="BO755" s="27"/>
      <c r="BP755" s="27"/>
      <c r="BQ755" s="25">
        <f t="shared" ca="1" si="13814"/>
        <v>63</v>
      </c>
      <c r="BR755" s="114"/>
      <c r="BS755" s="114"/>
      <c r="BT755">
        <f t="shared" ca="1" si="13816"/>
        <v>63</v>
      </c>
      <c r="BU755" s="25">
        <f t="shared" ref="BU755" ca="1" si="14337">BT755/GCD(BT754,BT755)</f>
        <v>7</v>
      </c>
      <c r="CD755" s="128"/>
      <c r="CE755" s="23">
        <f t="shared" ref="CE755" ca="1" si="14338">BU755</f>
        <v>7</v>
      </c>
      <c r="CG755"/>
      <c r="CH755" s="5"/>
    </row>
    <row r="756" spans="2:86" ht="32" customHeight="1" thickBot="1" x14ac:dyDescent="0.6">
      <c r="B756" s="121" t="s">
        <v>28</v>
      </c>
      <c r="C756" s="121" t="s">
        <v>50</v>
      </c>
      <c r="D756" s="114">
        <v>26</v>
      </c>
      <c r="E756" s="119"/>
      <c r="F756" s="28">
        <f t="shared" ca="1" si="13792"/>
        <v>4</v>
      </c>
      <c r="G756" s="114" t="s">
        <v>237</v>
      </c>
      <c r="H756" s="114"/>
      <c r="I756" s="28">
        <f t="shared" ca="1" si="13793"/>
        <v>3</v>
      </c>
      <c r="J756" s="124" t="s">
        <v>13</v>
      </c>
      <c r="K756" s="125" t="str">
        <f t="shared" ref="K756" ca="1" si="14339">IF(CD756=0,"",CD756)</f>
        <v/>
      </c>
      <c r="L756" s="24">
        <f t="shared" ca="1" si="13795"/>
        <v>2</v>
      </c>
      <c r="M756" s="118" t="str">
        <f t="shared" ref="M756" ca="1" si="14340">IF(L757=1,"=","")</f>
        <v/>
      </c>
      <c r="N756" s="125" t="str">
        <f t="shared" ref="N756" ca="1" si="14341">IF(L757=1,IF(BQ756&lt;0,"ー",""),"")</f>
        <v/>
      </c>
      <c r="O756" s="118" t="str">
        <f t="shared" ref="O756" ca="1" si="14342">IF(L756=0,K756,"")</f>
        <v/>
      </c>
      <c r="P756" s="118" t="s">
        <v>250</v>
      </c>
      <c r="Q756" s="121" t="str">
        <f t="shared" ref="Q756" si="14343">IF(E756="","",E756)</f>
        <v/>
      </c>
      <c r="R756" s="114" t="s">
        <v>249</v>
      </c>
      <c r="S756" s="122">
        <f t="shared" ref="S756" ca="1" si="14344">F756</f>
        <v>4</v>
      </c>
      <c r="T756" s="114" t="s">
        <v>216</v>
      </c>
      <c r="U756" s="122">
        <f t="shared" ref="U756" ca="1" si="14345">F757</f>
        <v>6</v>
      </c>
      <c r="V756" s="114" t="s">
        <v>217</v>
      </c>
      <c r="W756" s="120" t="str">
        <f t="shared" ref="W756" si="14346">G756</f>
        <v>　×　</v>
      </c>
      <c r="X756" s="56"/>
      <c r="Y756" s="121" t="str">
        <f t="shared" ref="Y756" si="14347">IF(H756="","",H756)</f>
        <v/>
      </c>
      <c r="Z756" s="114" t="s">
        <v>249</v>
      </c>
      <c r="AA756" s="122">
        <f t="shared" ref="AA756" ca="1" si="14348">I756</f>
        <v>3</v>
      </c>
      <c r="AB756" s="114" t="s">
        <v>216</v>
      </c>
      <c r="AC756" s="122">
        <f t="shared" ref="AC756" ca="1" si="14349">I757</f>
        <v>9</v>
      </c>
      <c r="AD756" s="114" t="s">
        <v>217</v>
      </c>
      <c r="AE756" s="27"/>
      <c r="AF756" s="114" t="s">
        <v>233</v>
      </c>
      <c r="AG756" t="s">
        <v>230</v>
      </c>
      <c r="AH756" t="s">
        <v>250</v>
      </c>
      <c r="AI756" s="1" t="str">
        <f t="shared" ref="AI756" ca="1" si="14350">IF(K756="","",K756)</f>
        <v/>
      </c>
      <c r="AJ756" t="s">
        <v>249</v>
      </c>
      <c r="AK756" s="1">
        <f t="shared" ref="AK756" ca="1" si="14351">L756</f>
        <v>2</v>
      </c>
      <c r="AL756" t="s">
        <v>216</v>
      </c>
      <c r="AM756" s="1">
        <f t="shared" ref="AM756" ca="1" si="14352">L757</f>
        <v>9</v>
      </c>
      <c r="AN756" t="s">
        <v>217</v>
      </c>
      <c r="AO756" t="s">
        <v>230</v>
      </c>
      <c r="AP756" s="114" t="str">
        <f t="shared" ca="1" si="13685"/>
        <v>\\(\\quad \\displaystyle \\frac{4}{6}　×　\\frac{3}{9}　=　 \\)</v>
      </c>
      <c r="AQ756" t="str">
        <f t="shared" ca="1" si="13692"/>
        <v>\\(\\quad \\displaystyle \\frac{2}{9} \\)</v>
      </c>
      <c r="AS756" s="114" t="str">
        <f t="shared" ref="AS756" ca="1" si="14353">AP756</f>
        <v>\\(\\quad \\displaystyle \\frac{4}{6}　×　\\frac{3}{9}　=　 \\)</v>
      </c>
      <c r="AT756" s="114" t="str">
        <f t="shared" ref="AT756" ca="1" si="14354">IF(O756="",AQ756,AQ757)</f>
        <v>\\(\\quad \\displaystyle \\frac{2}{9} \\)</v>
      </c>
      <c r="AU756" s="114" t="s">
        <v>60</v>
      </c>
      <c r="AV756" s="115" t="s">
        <v>226</v>
      </c>
      <c r="AW756" s="115" t="str">
        <f t="shared" ref="AW756" ca="1" si="14355">AS756</f>
        <v>\\(\\quad \\displaystyle \\frac{4}{6}　×　\\frac{3}{9}　=　 \\)</v>
      </c>
      <c r="AX756" s="115" t="str">
        <f t="shared" ref="AX756" ca="1" si="14356">AT756</f>
        <v>\\(\\quad \\displaystyle \\frac{2}{9} \\)</v>
      </c>
      <c r="AY756" s="115" t="s">
        <v>62</v>
      </c>
      <c r="AZ756" s="116" t="str">
        <f t="shared" ref="AZ756" ca="1" si="14357">"INSERT INTO "&amp;AU756&amp;"(tangen,question,answer,editor,date,count) VALUES('"&amp;AV756&amp;"','"&amp;AW756&amp;"','"&amp;AX756&amp;"','"&amp;AY756&amp;"',NOW(),0);"</f>
        <v>INSERT INTO math(tangen,question,answer,editor,date,count) VALUES('m3600','\\(\\quad \\displaystyle \\frac{4}{6}　×　\\frac{3}{9}　=　 \\)','\\(\\quad \\displaystyle \\frac{2}{9} \\)','harazono',NOW(),0);</v>
      </c>
      <c r="BH756" s="22">
        <f t="shared" ca="1" si="14005"/>
        <v>4</v>
      </c>
      <c r="BI756" s="114" t="s">
        <v>22</v>
      </c>
      <c r="BJ756" s="22">
        <f t="shared" ca="1" si="14005"/>
        <v>3</v>
      </c>
      <c r="BK756" s="114" t="s">
        <v>26</v>
      </c>
      <c r="BL756" s="27"/>
      <c r="BM756" s="27"/>
      <c r="BN756" s="27"/>
      <c r="BO756" s="27"/>
      <c r="BP756" s="27"/>
      <c r="BQ756" s="24">
        <f t="shared" ca="1" si="13814"/>
        <v>12</v>
      </c>
      <c r="BR756" s="114" t="s">
        <v>26</v>
      </c>
      <c r="BS756" s="114" t="str">
        <f t="shared" ref="BS756" ca="1" si="14358">IF(BQ756&lt;=0,"-","")</f>
        <v/>
      </c>
      <c r="BT756" s="30">
        <f t="shared" ca="1" si="13816"/>
        <v>12</v>
      </c>
      <c r="BU756" s="24">
        <f t="shared" ref="BU756" ca="1" si="14359">BT756/GCD(BT756,BT757)</f>
        <v>2</v>
      </c>
      <c r="CD756" s="128">
        <f t="shared" ref="CD756" ca="1" si="14360">QUOTIENT(BU756,BU757)</f>
        <v>0</v>
      </c>
      <c r="CE756" s="57">
        <f t="shared" ref="CE756" ca="1" si="14361">MOD(BU756,BU757)</f>
        <v>2</v>
      </c>
      <c r="CG756"/>
      <c r="CH756" s="5"/>
    </row>
    <row r="757" spans="2:86" ht="32" customHeight="1" x14ac:dyDescent="0.55000000000000004">
      <c r="B757" s="121"/>
      <c r="C757" s="121"/>
      <c r="D757" s="114"/>
      <c r="E757" s="119"/>
      <c r="F757" s="29">
        <f t="shared" ca="1" si="13792"/>
        <v>6</v>
      </c>
      <c r="G757" s="114"/>
      <c r="H757" s="114"/>
      <c r="I757" s="29">
        <f t="shared" ca="1" si="13793"/>
        <v>9</v>
      </c>
      <c r="J757" s="124"/>
      <c r="K757" s="125"/>
      <c r="L757" s="25">
        <f t="shared" ca="1" si="13795"/>
        <v>9</v>
      </c>
      <c r="M757" s="118"/>
      <c r="N757" s="125"/>
      <c r="O757" s="118"/>
      <c r="P757" s="118"/>
      <c r="Q757" s="121"/>
      <c r="R757" s="114"/>
      <c r="S757" s="122"/>
      <c r="T757" s="114"/>
      <c r="U757" s="122"/>
      <c r="V757" s="114"/>
      <c r="W757" s="120"/>
      <c r="X757" s="56"/>
      <c r="Y757" s="121"/>
      <c r="Z757" s="114"/>
      <c r="AA757" s="122"/>
      <c r="AB757" s="114"/>
      <c r="AC757" s="122"/>
      <c r="AD757" s="114"/>
      <c r="AE757" s="27"/>
      <c r="AF757" s="114"/>
      <c r="AG757" t="s">
        <v>230</v>
      </c>
      <c r="AH757" t="s">
        <v>250</v>
      </c>
      <c r="AI757" s="1" t="str">
        <f t="shared" ref="AI757" ca="1" si="14362">IF(N756="","",N756)</f>
        <v/>
      </c>
      <c r="AJ757" s="1" t="str">
        <f t="shared" ref="AJ757" ca="1" si="14363">IF(O756="","",O756)</f>
        <v/>
      </c>
      <c r="AK757" s="1"/>
      <c r="AM757" s="1"/>
      <c r="AO757" t="s">
        <v>230</v>
      </c>
      <c r="AP757" s="114"/>
      <c r="AQ757" t="str">
        <f t="shared" ca="1" si="13692"/>
        <v>\\(\\quad \\displaystyle  \\)</v>
      </c>
      <c r="AS757" s="114"/>
      <c r="AT757" s="114"/>
      <c r="AU757" s="114"/>
      <c r="AV757" s="114"/>
      <c r="AW757" s="114"/>
      <c r="AX757" s="114"/>
      <c r="AY757" s="114"/>
      <c r="AZ757" s="117"/>
      <c r="BH757" s="23">
        <f t="shared" ca="1" si="14012"/>
        <v>6</v>
      </c>
      <c r="BI757" s="114"/>
      <c r="BJ757" s="23">
        <f t="shared" ca="1" si="14012"/>
        <v>9</v>
      </c>
      <c r="BK757" s="114"/>
      <c r="BL757" s="27"/>
      <c r="BM757" s="27"/>
      <c r="BN757" s="27"/>
      <c r="BO757" s="27"/>
      <c r="BP757" s="27"/>
      <c r="BQ757" s="25">
        <f t="shared" ca="1" si="13814"/>
        <v>54</v>
      </c>
      <c r="BR757" s="114"/>
      <c r="BS757" s="114"/>
      <c r="BT757">
        <f t="shared" ca="1" si="13816"/>
        <v>54</v>
      </c>
      <c r="BU757" s="25">
        <f t="shared" ref="BU757" ca="1" si="14364">BT757/GCD(BT756,BT757)</f>
        <v>9</v>
      </c>
      <c r="CD757" s="128"/>
      <c r="CE757" s="23">
        <f t="shared" ref="CE757" ca="1" si="14365">BU757</f>
        <v>9</v>
      </c>
      <c r="CG757"/>
      <c r="CH757" s="5"/>
    </row>
    <row r="758" spans="2:86" ht="32" customHeight="1" thickBot="1" x14ac:dyDescent="0.6">
      <c r="B758" s="121" t="s">
        <v>28</v>
      </c>
      <c r="C758" s="121" t="s">
        <v>50</v>
      </c>
      <c r="D758" s="114">
        <v>27</v>
      </c>
      <c r="E758" s="119"/>
      <c r="F758" s="28">
        <f t="shared" ca="1" si="13792"/>
        <v>3</v>
      </c>
      <c r="G758" s="114" t="s">
        <v>237</v>
      </c>
      <c r="H758" s="114"/>
      <c r="I758" s="28">
        <f t="shared" ca="1" si="13793"/>
        <v>10</v>
      </c>
      <c r="J758" s="124" t="s">
        <v>13</v>
      </c>
      <c r="K758" s="125" t="str">
        <f t="shared" ref="K758" ca="1" si="14366">IF(CD758=0,"",CD758)</f>
        <v/>
      </c>
      <c r="L758" s="24">
        <f t="shared" ca="1" si="13795"/>
        <v>5</v>
      </c>
      <c r="M758" s="118" t="str">
        <f t="shared" ref="M758" ca="1" si="14367">IF(L759=1,"=","")</f>
        <v/>
      </c>
      <c r="N758" s="125" t="str">
        <f t="shared" ref="N758" ca="1" si="14368">IF(L759=1,IF(BQ758&lt;0,"ー",""),"")</f>
        <v/>
      </c>
      <c r="O758" s="118" t="str">
        <f t="shared" ref="O758" ca="1" si="14369">IF(L758=0,K758,"")</f>
        <v/>
      </c>
      <c r="P758" s="118" t="s">
        <v>250</v>
      </c>
      <c r="Q758" s="121" t="str">
        <f t="shared" ref="Q758" si="14370">IF(E758="","",E758)</f>
        <v/>
      </c>
      <c r="R758" s="114" t="s">
        <v>249</v>
      </c>
      <c r="S758" s="122">
        <f t="shared" ref="S758" ca="1" si="14371">F758</f>
        <v>3</v>
      </c>
      <c r="T758" s="114" t="s">
        <v>216</v>
      </c>
      <c r="U758" s="122">
        <f t="shared" ref="U758" ca="1" si="14372">F759</f>
        <v>9</v>
      </c>
      <c r="V758" s="114" t="s">
        <v>217</v>
      </c>
      <c r="W758" s="120" t="str">
        <f t="shared" ref="W758" si="14373">G758</f>
        <v>　×　</v>
      </c>
      <c r="X758" s="56"/>
      <c r="Y758" s="121" t="str">
        <f t="shared" ref="Y758" si="14374">IF(H758="","",H758)</f>
        <v/>
      </c>
      <c r="Z758" s="114" t="s">
        <v>249</v>
      </c>
      <c r="AA758" s="122">
        <f t="shared" ref="AA758" ca="1" si="14375">I758</f>
        <v>10</v>
      </c>
      <c r="AB758" s="114" t="s">
        <v>216</v>
      </c>
      <c r="AC758" s="122">
        <f t="shared" ref="AC758" ca="1" si="14376">I759</f>
        <v>8</v>
      </c>
      <c r="AD758" s="114" t="s">
        <v>217</v>
      </c>
      <c r="AE758" s="27"/>
      <c r="AF758" s="114" t="s">
        <v>233</v>
      </c>
      <c r="AG758" t="s">
        <v>230</v>
      </c>
      <c r="AH758" t="s">
        <v>250</v>
      </c>
      <c r="AI758" s="1" t="str">
        <f t="shared" ref="AI758" ca="1" si="14377">IF(K758="","",K758)</f>
        <v/>
      </c>
      <c r="AJ758" t="s">
        <v>249</v>
      </c>
      <c r="AK758" s="1">
        <f t="shared" ref="AK758" ca="1" si="14378">L758</f>
        <v>5</v>
      </c>
      <c r="AL758" t="s">
        <v>216</v>
      </c>
      <c r="AM758" s="1">
        <f t="shared" ref="AM758" ca="1" si="14379">L759</f>
        <v>12</v>
      </c>
      <c r="AN758" t="s">
        <v>217</v>
      </c>
      <c r="AO758" t="s">
        <v>230</v>
      </c>
      <c r="AP758" s="114" t="str">
        <f t="shared" ca="1" si="13685"/>
        <v>\\(\\quad \\displaystyle \\frac{3}{9}　×　\\frac{10}{8}　=　 \\)</v>
      </c>
      <c r="AQ758" t="str">
        <f t="shared" ca="1" si="13692"/>
        <v>\\(\\quad \\displaystyle \\frac{5}{12} \\)</v>
      </c>
      <c r="AS758" s="114" t="str">
        <f t="shared" ref="AS758" ca="1" si="14380">AP758</f>
        <v>\\(\\quad \\displaystyle \\frac{3}{9}　×　\\frac{10}{8}　=　 \\)</v>
      </c>
      <c r="AT758" s="114" t="str">
        <f t="shared" ref="AT758" ca="1" si="14381">IF(O758="",AQ758,AQ759)</f>
        <v>\\(\\quad \\displaystyle \\frac{5}{12} \\)</v>
      </c>
      <c r="AU758" s="114" t="s">
        <v>60</v>
      </c>
      <c r="AV758" s="115" t="s">
        <v>226</v>
      </c>
      <c r="AW758" s="115" t="str">
        <f t="shared" ref="AW758" ca="1" si="14382">AS758</f>
        <v>\\(\\quad \\displaystyle \\frac{3}{9}　×　\\frac{10}{8}　=　 \\)</v>
      </c>
      <c r="AX758" s="115" t="str">
        <f t="shared" ref="AX758" ca="1" si="14383">AT758</f>
        <v>\\(\\quad \\displaystyle \\frac{5}{12} \\)</v>
      </c>
      <c r="AY758" s="115" t="s">
        <v>62</v>
      </c>
      <c r="AZ758" s="116" t="str">
        <f t="shared" ref="AZ758" ca="1" si="14384">"INSERT INTO "&amp;AU758&amp;"(tangen,question,answer,editor,date,count) VALUES('"&amp;AV758&amp;"','"&amp;AW758&amp;"','"&amp;AX758&amp;"','"&amp;AY758&amp;"',NOW(),0);"</f>
        <v>INSERT INTO math(tangen,question,answer,editor,date,count) VALUES('m3600','\\(\\quad \\displaystyle \\frac{3}{9}　×　\\frac{10}{8}　=　 \\)','\\(\\quad \\displaystyle \\frac{5}{12} \\)','harazono',NOW(),0);</v>
      </c>
      <c r="BH758" s="22">
        <f t="shared" ca="1" si="14005"/>
        <v>3</v>
      </c>
      <c r="BI758" s="114" t="s">
        <v>22</v>
      </c>
      <c r="BJ758" s="22">
        <f t="shared" ca="1" si="14005"/>
        <v>10</v>
      </c>
      <c r="BK758" s="114" t="s">
        <v>26</v>
      </c>
      <c r="BL758" s="27"/>
      <c r="BM758" s="27"/>
      <c r="BN758" s="27"/>
      <c r="BO758" s="27"/>
      <c r="BP758" s="27"/>
      <c r="BQ758" s="24">
        <f t="shared" ca="1" si="13814"/>
        <v>30</v>
      </c>
      <c r="BR758" s="114" t="s">
        <v>26</v>
      </c>
      <c r="BS758" s="114" t="str">
        <f t="shared" ref="BS758" ca="1" si="14385">IF(BQ758&lt;=0,"-","")</f>
        <v/>
      </c>
      <c r="BT758" s="30">
        <f t="shared" ca="1" si="13816"/>
        <v>30</v>
      </c>
      <c r="BU758" s="24">
        <f t="shared" ref="BU758" ca="1" si="14386">BT758/GCD(BT758,BT759)</f>
        <v>5</v>
      </c>
      <c r="CD758" s="128">
        <f t="shared" ref="CD758" ca="1" si="14387">QUOTIENT(BU758,BU759)</f>
        <v>0</v>
      </c>
      <c r="CE758" s="57">
        <f t="shared" ref="CE758" ca="1" si="14388">MOD(BU758,BU759)</f>
        <v>5</v>
      </c>
      <c r="CG758"/>
      <c r="CH758" s="5"/>
    </row>
    <row r="759" spans="2:86" ht="32" customHeight="1" x14ac:dyDescent="0.55000000000000004">
      <c r="B759" s="121"/>
      <c r="C759" s="121"/>
      <c r="D759" s="114"/>
      <c r="E759" s="119"/>
      <c r="F759" s="29">
        <f t="shared" ca="1" si="13792"/>
        <v>9</v>
      </c>
      <c r="G759" s="114"/>
      <c r="H759" s="114"/>
      <c r="I759" s="29">
        <f t="shared" ca="1" si="13793"/>
        <v>8</v>
      </c>
      <c r="J759" s="124"/>
      <c r="K759" s="125"/>
      <c r="L759" s="25">
        <f t="shared" ca="1" si="13795"/>
        <v>12</v>
      </c>
      <c r="M759" s="118"/>
      <c r="N759" s="125"/>
      <c r="O759" s="118"/>
      <c r="P759" s="118"/>
      <c r="Q759" s="121"/>
      <c r="R759" s="114"/>
      <c r="S759" s="122"/>
      <c r="T759" s="114"/>
      <c r="U759" s="122"/>
      <c r="V759" s="114"/>
      <c r="W759" s="120"/>
      <c r="X759" s="56"/>
      <c r="Y759" s="121"/>
      <c r="Z759" s="114"/>
      <c r="AA759" s="122"/>
      <c r="AB759" s="114"/>
      <c r="AC759" s="122"/>
      <c r="AD759" s="114"/>
      <c r="AE759" s="27"/>
      <c r="AF759" s="114"/>
      <c r="AG759" t="s">
        <v>230</v>
      </c>
      <c r="AH759" t="s">
        <v>250</v>
      </c>
      <c r="AI759" s="1" t="str">
        <f t="shared" ref="AI759" ca="1" si="14389">IF(N758="","",N758)</f>
        <v/>
      </c>
      <c r="AJ759" s="1" t="str">
        <f t="shared" ref="AJ759" ca="1" si="14390">IF(O758="","",O758)</f>
        <v/>
      </c>
      <c r="AK759" s="1"/>
      <c r="AM759" s="1"/>
      <c r="AO759" t="s">
        <v>230</v>
      </c>
      <c r="AP759" s="114"/>
      <c r="AQ759" t="str">
        <f t="shared" ca="1" si="13692"/>
        <v>\\(\\quad \\displaystyle  \\)</v>
      </c>
      <c r="AS759" s="114"/>
      <c r="AT759" s="114"/>
      <c r="AU759" s="114"/>
      <c r="AV759" s="114"/>
      <c r="AW759" s="114"/>
      <c r="AX759" s="114"/>
      <c r="AY759" s="114"/>
      <c r="AZ759" s="117"/>
      <c r="BH759" s="23">
        <f t="shared" ca="1" si="14012"/>
        <v>9</v>
      </c>
      <c r="BI759" s="114"/>
      <c r="BJ759" s="23">
        <f t="shared" ca="1" si="14012"/>
        <v>8</v>
      </c>
      <c r="BK759" s="114"/>
      <c r="BL759" s="27"/>
      <c r="BM759" s="27"/>
      <c r="BN759" s="27"/>
      <c r="BO759" s="27"/>
      <c r="BP759" s="27"/>
      <c r="BQ759" s="25">
        <f t="shared" ca="1" si="13814"/>
        <v>72</v>
      </c>
      <c r="BR759" s="114"/>
      <c r="BS759" s="114"/>
      <c r="BT759">
        <f t="shared" ca="1" si="13816"/>
        <v>72</v>
      </c>
      <c r="BU759" s="25">
        <f t="shared" ref="BU759" ca="1" si="14391">BT759/GCD(BT758,BT759)</f>
        <v>12</v>
      </c>
      <c r="CD759" s="128"/>
      <c r="CE759" s="23">
        <f t="shared" ref="CE759" ca="1" si="14392">BU759</f>
        <v>12</v>
      </c>
      <c r="CG759"/>
      <c r="CH759" s="5"/>
    </row>
    <row r="760" spans="2:86" ht="32" customHeight="1" thickBot="1" x14ac:dyDescent="0.6">
      <c r="B760" s="121" t="s">
        <v>28</v>
      </c>
      <c r="C760" s="121" t="s">
        <v>50</v>
      </c>
      <c r="D760" s="114">
        <v>28</v>
      </c>
      <c r="E760" s="119"/>
      <c r="F760" s="28">
        <f t="shared" ca="1" si="13792"/>
        <v>8</v>
      </c>
      <c r="G760" s="114" t="s">
        <v>237</v>
      </c>
      <c r="H760" s="114"/>
      <c r="I760" s="28">
        <f t="shared" ca="1" si="13793"/>
        <v>7</v>
      </c>
      <c r="J760" s="124" t="s">
        <v>13</v>
      </c>
      <c r="K760" s="125">
        <f t="shared" ref="K760" ca="1" si="14393">IF(CD760=0,"",CD760)</f>
        <v>2</v>
      </c>
      <c r="L760" s="24">
        <f t="shared" ca="1" si="13795"/>
        <v>0</v>
      </c>
      <c r="M760" s="118" t="str">
        <f t="shared" ref="M760" ca="1" si="14394">IF(L761=1,"=","")</f>
        <v>=</v>
      </c>
      <c r="N760" s="125" t="str">
        <f t="shared" ref="N760" ca="1" si="14395">IF(L761=1,IF(BQ760&lt;0,"ー",""),"")</f>
        <v/>
      </c>
      <c r="O760" s="118">
        <f t="shared" ref="O760" ca="1" si="14396">IF(L760=0,K760,"")</f>
        <v>2</v>
      </c>
      <c r="P760" s="118" t="s">
        <v>250</v>
      </c>
      <c r="Q760" s="121" t="str">
        <f t="shared" ref="Q760" si="14397">IF(E760="","",E760)</f>
        <v/>
      </c>
      <c r="R760" s="114" t="s">
        <v>249</v>
      </c>
      <c r="S760" s="122">
        <f t="shared" ref="S760" ca="1" si="14398">F760</f>
        <v>8</v>
      </c>
      <c r="T760" s="114" t="s">
        <v>216</v>
      </c>
      <c r="U760" s="122">
        <f t="shared" ref="U760" ca="1" si="14399">F761</f>
        <v>7</v>
      </c>
      <c r="V760" s="114" t="s">
        <v>217</v>
      </c>
      <c r="W760" s="120" t="str">
        <f t="shared" ref="W760" si="14400">G760</f>
        <v>　×　</v>
      </c>
      <c r="X760" s="56"/>
      <c r="Y760" s="121" t="str">
        <f t="shared" ref="Y760" si="14401">IF(H760="","",H760)</f>
        <v/>
      </c>
      <c r="Z760" s="114" t="s">
        <v>249</v>
      </c>
      <c r="AA760" s="122">
        <f t="shared" ref="AA760" ca="1" si="14402">I760</f>
        <v>7</v>
      </c>
      <c r="AB760" s="114" t="s">
        <v>216</v>
      </c>
      <c r="AC760" s="122">
        <f t="shared" ref="AC760" ca="1" si="14403">I761</f>
        <v>4</v>
      </c>
      <c r="AD760" s="114" t="s">
        <v>217</v>
      </c>
      <c r="AE760" s="27"/>
      <c r="AF760" s="114" t="s">
        <v>233</v>
      </c>
      <c r="AG760" t="s">
        <v>230</v>
      </c>
      <c r="AH760" t="s">
        <v>250</v>
      </c>
      <c r="AI760" s="1">
        <f t="shared" ref="AI760" ca="1" si="14404">IF(K760="","",K760)</f>
        <v>2</v>
      </c>
      <c r="AJ760" t="s">
        <v>249</v>
      </c>
      <c r="AK760" s="1">
        <f t="shared" ref="AK760" ca="1" si="14405">L760</f>
        <v>0</v>
      </c>
      <c r="AL760" t="s">
        <v>216</v>
      </c>
      <c r="AM760" s="1">
        <f t="shared" ref="AM760" ca="1" si="14406">L761</f>
        <v>1</v>
      </c>
      <c r="AN760" t="s">
        <v>217</v>
      </c>
      <c r="AO760" t="s">
        <v>230</v>
      </c>
      <c r="AP760" s="114" t="str">
        <f t="shared" ca="1" si="13685"/>
        <v>\\(\\quad \\displaystyle \\frac{8}{7}　×　\\frac{7}{4}　=　 \\)</v>
      </c>
      <c r="AQ760" t="str">
        <f t="shared" ca="1" si="13692"/>
        <v>\\(\\quad \\displaystyle 2\\frac{0}{1} \\)</v>
      </c>
      <c r="AS760" s="114" t="str">
        <f t="shared" ref="AS760" ca="1" si="14407">AP760</f>
        <v>\\(\\quad \\displaystyle \\frac{8}{7}　×　\\frac{7}{4}　=　 \\)</v>
      </c>
      <c r="AT760" s="114" t="str">
        <f t="shared" ref="AT760" ca="1" si="14408">IF(O760="",AQ760,AQ761)</f>
        <v>\\(\\quad \\displaystyle 2 \\)</v>
      </c>
      <c r="AU760" s="114" t="s">
        <v>60</v>
      </c>
      <c r="AV760" s="115" t="s">
        <v>226</v>
      </c>
      <c r="AW760" s="115" t="str">
        <f t="shared" ref="AW760" ca="1" si="14409">AS760</f>
        <v>\\(\\quad \\displaystyle \\frac{8}{7}　×　\\frac{7}{4}　=　 \\)</v>
      </c>
      <c r="AX760" s="115" t="str">
        <f t="shared" ref="AX760" ca="1" si="14410">AT760</f>
        <v>\\(\\quad \\displaystyle 2 \\)</v>
      </c>
      <c r="AY760" s="115" t="s">
        <v>62</v>
      </c>
      <c r="AZ760" s="116" t="str">
        <f t="shared" ref="AZ760" ca="1" si="14411">"INSERT INTO "&amp;AU760&amp;"(tangen,question,answer,editor,date,count) VALUES('"&amp;AV760&amp;"','"&amp;AW760&amp;"','"&amp;AX760&amp;"','"&amp;AY760&amp;"',NOW(),0);"</f>
        <v>INSERT INTO math(tangen,question,answer,editor,date,count) VALUES('m3600','\\(\\quad \\displaystyle \\frac{8}{7}　×　\\frac{7}{4}　=　 \\)','\\(\\quad \\displaystyle 2 \\)','harazono',NOW(),0);</v>
      </c>
      <c r="BH760" s="22">
        <f t="shared" ca="1" si="14005"/>
        <v>8</v>
      </c>
      <c r="BI760" s="114" t="s">
        <v>22</v>
      </c>
      <c r="BJ760" s="22">
        <f t="shared" ca="1" si="14005"/>
        <v>7</v>
      </c>
      <c r="BK760" s="114" t="s">
        <v>26</v>
      </c>
      <c r="BL760" s="27"/>
      <c r="BM760" s="27"/>
      <c r="BN760" s="27"/>
      <c r="BO760" s="27"/>
      <c r="BP760" s="27"/>
      <c r="BQ760" s="24">
        <f t="shared" ca="1" si="13814"/>
        <v>56</v>
      </c>
      <c r="BR760" s="114" t="s">
        <v>26</v>
      </c>
      <c r="BS760" s="114" t="str">
        <f t="shared" ref="BS760" ca="1" si="14412">IF(BQ760&lt;=0,"-","")</f>
        <v/>
      </c>
      <c r="BT760" s="30">
        <f t="shared" ca="1" si="13816"/>
        <v>56</v>
      </c>
      <c r="BU760" s="24">
        <f t="shared" ref="BU760" ca="1" si="14413">BT760/GCD(BT760,BT761)</f>
        <v>2</v>
      </c>
      <c r="CD760" s="128">
        <f t="shared" ref="CD760" ca="1" si="14414">QUOTIENT(BU760,BU761)</f>
        <v>2</v>
      </c>
      <c r="CE760" s="57">
        <f t="shared" ref="CE760" ca="1" si="14415">MOD(BU760,BU761)</f>
        <v>0</v>
      </c>
      <c r="CG760"/>
      <c r="CH760" s="5"/>
    </row>
    <row r="761" spans="2:86" ht="32" customHeight="1" x14ac:dyDescent="0.55000000000000004">
      <c r="B761" s="121"/>
      <c r="C761" s="121"/>
      <c r="D761" s="114"/>
      <c r="E761" s="119"/>
      <c r="F761" s="29">
        <f t="shared" ca="1" si="13792"/>
        <v>7</v>
      </c>
      <c r="G761" s="114"/>
      <c r="H761" s="114"/>
      <c r="I761" s="29">
        <f t="shared" ca="1" si="13793"/>
        <v>4</v>
      </c>
      <c r="J761" s="124"/>
      <c r="K761" s="125"/>
      <c r="L761" s="25">
        <f t="shared" ca="1" si="13795"/>
        <v>1</v>
      </c>
      <c r="M761" s="118"/>
      <c r="N761" s="125"/>
      <c r="O761" s="118"/>
      <c r="P761" s="118"/>
      <c r="Q761" s="121"/>
      <c r="R761" s="114"/>
      <c r="S761" s="122"/>
      <c r="T761" s="114"/>
      <c r="U761" s="122"/>
      <c r="V761" s="114"/>
      <c r="W761" s="120"/>
      <c r="X761" s="56"/>
      <c r="Y761" s="121"/>
      <c r="Z761" s="114"/>
      <c r="AA761" s="122"/>
      <c r="AB761" s="114"/>
      <c r="AC761" s="122"/>
      <c r="AD761" s="114"/>
      <c r="AE761" s="27"/>
      <c r="AF761" s="114"/>
      <c r="AG761" t="s">
        <v>230</v>
      </c>
      <c r="AH761" t="s">
        <v>250</v>
      </c>
      <c r="AI761" s="1" t="str">
        <f t="shared" ref="AI761" ca="1" si="14416">IF(N760="","",N760)</f>
        <v/>
      </c>
      <c r="AJ761" s="1">
        <f t="shared" ref="AJ761" ca="1" si="14417">IF(O760="","",O760)</f>
        <v>2</v>
      </c>
      <c r="AK761" s="1"/>
      <c r="AM761" s="1"/>
      <c r="AO761" t="s">
        <v>230</v>
      </c>
      <c r="AP761" s="114"/>
      <c r="AQ761" t="str">
        <f t="shared" ca="1" si="13692"/>
        <v>\\(\\quad \\displaystyle 2 \\)</v>
      </c>
      <c r="AS761" s="114"/>
      <c r="AT761" s="114"/>
      <c r="AU761" s="114"/>
      <c r="AV761" s="114"/>
      <c r="AW761" s="114"/>
      <c r="AX761" s="114"/>
      <c r="AY761" s="114"/>
      <c r="AZ761" s="117"/>
      <c r="BH761" s="23">
        <f t="shared" ca="1" si="14012"/>
        <v>7</v>
      </c>
      <c r="BI761" s="114"/>
      <c r="BJ761" s="23">
        <f t="shared" ca="1" si="14012"/>
        <v>4</v>
      </c>
      <c r="BK761" s="114"/>
      <c r="BL761" s="27"/>
      <c r="BM761" s="27"/>
      <c r="BN761" s="27"/>
      <c r="BO761" s="27"/>
      <c r="BP761" s="27"/>
      <c r="BQ761" s="25">
        <f t="shared" ca="1" si="13814"/>
        <v>28</v>
      </c>
      <c r="BR761" s="114"/>
      <c r="BS761" s="114"/>
      <c r="BT761">
        <f t="shared" ca="1" si="13816"/>
        <v>28</v>
      </c>
      <c r="BU761" s="25">
        <f t="shared" ref="BU761" ca="1" si="14418">BT761/GCD(BT760,BT761)</f>
        <v>1</v>
      </c>
      <c r="CD761" s="128"/>
      <c r="CE761" s="23">
        <f t="shared" ref="CE761" ca="1" si="14419">BU761</f>
        <v>1</v>
      </c>
      <c r="CG761"/>
      <c r="CH761" s="5"/>
    </row>
    <row r="762" spans="2:86" ht="32" customHeight="1" thickBot="1" x14ac:dyDescent="0.6">
      <c r="B762" s="121" t="s">
        <v>28</v>
      </c>
      <c r="C762" s="121" t="s">
        <v>50</v>
      </c>
      <c r="D762" s="114">
        <v>29</v>
      </c>
      <c r="E762" s="119"/>
      <c r="F762" s="28">
        <f t="shared" ca="1" si="13792"/>
        <v>10</v>
      </c>
      <c r="G762" s="114" t="s">
        <v>237</v>
      </c>
      <c r="H762" s="114"/>
      <c r="I762" s="28">
        <f t="shared" ca="1" si="13793"/>
        <v>8</v>
      </c>
      <c r="J762" s="124" t="s">
        <v>13</v>
      </c>
      <c r="K762" s="125">
        <f t="shared" ref="K762" ca="1" si="14420">IF(CD762=0,"",CD762)</f>
        <v>2</v>
      </c>
      <c r="L762" s="24">
        <f t="shared" ca="1" si="13795"/>
        <v>1</v>
      </c>
      <c r="M762" s="118" t="str">
        <f t="shared" ref="M762" ca="1" si="14421">IF(L763=1,"=","")</f>
        <v/>
      </c>
      <c r="N762" s="125" t="str">
        <f t="shared" ref="N762" ca="1" si="14422">IF(L763=1,IF(BQ762&lt;0,"ー",""),"")</f>
        <v/>
      </c>
      <c r="O762" s="118" t="str">
        <f t="shared" ref="O762" ca="1" si="14423">IF(L762=0,K762,"")</f>
        <v/>
      </c>
      <c r="P762" s="118" t="s">
        <v>250</v>
      </c>
      <c r="Q762" s="121" t="str">
        <f t="shared" ref="Q762" si="14424">IF(E762="","",E762)</f>
        <v/>
      </c>
      <c r="R762" s="114" t="s">
        <v>249</v>
      </c>
      <c r="S762" s="122">
        <f t="shared" ref="S762" ca="1" si="14425">F762</f>
        <v>10</v>
      </c>
      <c r="T762" s="114" t="s">
        <v>216</v>
      </c>
      <c r="U762" s="122">
        <f t="shared" ref="U762" ca="1" si="14426">F763</f>
        <v>8</v>
      </c>
      <c r="V762" s="114" t="s">
        <v>217</v>
      </c>
      <c r="W762" s="120" t="str">
        <f t="shared" ref="W762" si="14427">G762</f>
        <v>　×　</v>
      </c>
      <c r="X762" s="56"/>
      <c r="Y762" s="121" t="str">
        <f t="shared" ref="Y762" si="14428">IF(H762="","",H762)</f>
        <v/>
      </c>
      <c r="Z762" s="114" t="s">
        <v>249</v>
      </c>
      <c r="AA762" s="122">
        <f t="shared" ref="AA762" ca="1" si="14429">I762</f>
        <v>8</v>
      </c>
      <c r="AB762" s="114" t="s">
        <v>216</v>
      </c>
      <c r="AC762" s="122">
        <f t="shared" ref="AC762" ca="1" si="14430">I763</f>
        <v>4</v>
      </c>
      <c r="AD762" s="114" t="s">
        <v>217</v>
      </c>
      <c r="AE762" s="27"/>
      <c r="AF762" s="114" t="s">
        <v>233</v>
      </c>
      <c r="AG762" t="s">
        <v>230</v>
      </c>
      <c r="AH762" t="s">
        <v>250</v>
      </c>
      <c r="AI762" s="1">
        <f t="shared" ref="AI762" ca="1" si="14431">IF(K762="","",K762)</f>
        <v>2</v>
      </c>
      <c r="AJ762" t="s">
        <v>249</v>
      </c>
      <c r="AK762" s="1">
        <f t="shared" ref="AK762" ca="1" si="14432">L762</f>
        <v>1</v>
      </c>
      <c r="AL762" t="s">
        <v>216</v>
      </c>
      <c r="AM762" s="1">
        <f t="shared" ref="AM762" ca="1" si="14433">L763</f>
        <v>2</v>
      </c>
      <c r="AN762" t="s">
        <v>217</v>
      </c>
      <c r="AO762" t="s">
        <v>230</v>
      </c>
      <c r="AP762" s="114" t="str">
        <f t="shared" ca="1" si="13685"/>
        <v>\\(\\quad \\displaystyle \\frac{10}{8}　×　\\frac{8}{4}　=　 \\)</v>
      </c>
      <c r="AQ762" t="str">
        <f t="shared" ca="1" si="13692"/>
        <v>\\(\\quad \\displaystyle 2\\frac{1}{2} \\)</v>
      </c>
      <c r="AS762" s="114" t="str">
        <f t="shared" ref="AS762" ca="1" si="14434">AP762</f>
        <v>\\(\\quad \\displaystyle \\frac{10}{8}　×　\\frac{8}{4}　=　 \\)</v>
      </c>
      <c r="AT762" s="114" t="str">
        <f t="shared" ref="AT762" ca="1" si="14435">IF(O762="",AQ762,AQ763)</f>
        <v>\\(\\quad \\displaystyle 2\\frac{1}{2} \\)</v>
      </c>
      <c r="AU762" s="114" t="s">
        <v>60</v>
      </c>
      <c r="AV762" s="115" t="s">
        <v>226</v>
      </c>
      <c r="AW762" s="115" t="str">
        <f t="shared" ref="AW762" ca="1" si="14436">AS762</f>
        <v>\\(\\quad \\displaystyle \\frac{10}{8}　×　\\frac{8}{4}　=　 \\)</v>
      </c>
      <c r="AX762" s="115" t="str">
        <f t="shared" ref="AX762" ca="1" si="14437">AT762</f>
        <v>\\(\\quad \\displaystyle 2\\frac{1}{2} \\)</v>
      </c>
      <c r="AY762" s="115" t="s">
        <v>62</v>
      </c>
      <c r="AZ762" s="116" t="str">
        <f t="shared" ref="AZ762" ca="1" si="14438">"INSERT INTO "&amp;AU762&amp;"(tangen,question,answer,editor,date,count) VALUES('"&amp;AV762&amp;"','"&amp;AW762&amp;"','"&amp;AX762&amp;"','"&amp;AY762&amp;"',NOW(),0);"</f>
        <v>INSERT INTO math(tangen,question,answer,editor,date,count) VALUES('m3600','\\(\\quad \\displaystyle \\frac{10}{8}　×　\\frac{8}{4}　=　 \\)','\\(\\quad \\displaystyle 2\\frac{1}{2} \\)','harazono',NOW(),0);</v>
      </c>
      <c r="BH762" s="22">
        <f t="shared" ca="1" si="14005"/>
        <v>10</v>
      </c>
      <c r="BI762" s="114" t="s">
        <v>22</v>
      </c>
      <c r="BJ762" s="22">
        <f t="shared" ca="1" si="14005"/>
        <v>8</v>
      </c>
      <c r="BK762" s="114" t="s">
        <v>26</v>
      </c>
      <c r="BL762" s="27"/>
      <c r="BM762" s="27"/>
      <c r="BN762" s="27"/>
      <c r="BO762" s="27"/>
      <c r="BP762" s="27"/>
      <c r="BQ762" s="24">
        <f t="shared" ca="1" si="13814"/>
        <v>80</v>
      </c>
      <c r="BR762" s="114" t="s">
        <v>26</v>
      </c>
      <c r="BS762" s="114" t="str">
        <f t="shared" ref="BS762" ca="1" si="14439">IF(BQ762&lt;=0,"-","")</f>
        <v/>
      </c>
      <c r="BT762" s="30">
        <f t="shared" ca="1" si="13816"/>
        <v>80</v>
      </c>
      <c r="BU762" s="24">
        <f t="shared" ref="BU762" ca="1" si="14440">BT762/GCD(BT762,BT763)</f>
        <v>5</v>
      </c>
      <c r="CD762" s="128">
        <f t="shared" ref="CD762" ca="1" si="14441">QUOTIENT(BU762,BU763)</f>
        <v>2</v>
      </c>
      <c r="CE762" s="57">
        <f t="shared" ref="CE762" ca="1" si="14442">MOD(BU762,BU763)</f>
        <v>1</v>
      </c>
      <c r="CG762"/>
      <c r="CH762" s="5"/>
    </row>
    <row r="763" spans="2:86" ht="32" customHeight="1" x14ac:dyDescent="0.55000000000000004">
      <c r="B763" s="121"/>
      <c r="C763" s="121"/>
      <c r="D763" s="114"/>
      <c r="E763" s="119"/>
      <c r="F763" s="29">
        <f t="shared" ca="1" si="13792"/>
        <v>8</v>
      </c>
      <c r="G763" s="114"/>
      <c r="H763" s="114"/>
      <c r="I763" s="29">
        <f t="shared" ca="1" si="13793"/>
        <v>4</v>
      </c>
      <c r="J763" s="124"/>
      <c r="K763" s="125"/>
      <c r="L763" s="25">
        <f t="shared" ca="1" si="13795"/>
        <v>2</v>
      </c>
      <c r="M763" s="118"/>
      <c r="N763" s="125"/>
      <c r="O763" s="118"/>
      <c r="P763" s="118"/>
      <c r="Q763" s="121"/>
      <c r="R763" s="114"/>
      <c r="S763" s="122"/>
      <c r="T763" s="114"/>
      <c r="U763" s="122"/>
      <c r="V763" s="114"/>
      <c r="W763" s="120"/>
      <c r="X763" s="56"/>
      <c r="Y763" s="121"/>
      <c r="Z763" s="114"/>
      <c r="AA763" s="122"/>
      <c r="AB763" s="114"/>
      <c r="AC763" s="122"/>
      <c r="AD763" s="114"/>
      <c r="AE763" s="27"/>
      <c r="AF763" s="114"/>
      <c r="AG763" t="s">
        <v>230</v>
      </c>
      <c r="AH763" t="s">
        <v>250</v>
      </c>
      <c r="AI763" s="1" t="str">
        <f t="shared" ref="AI763" ca="1" si="14443">IF(N762="","",N762)</f>
        <v/>
      </c>
      <c r="AJ763" s="1" t="str">
        <f t="shared" ref="AJ763" ca="1" si="14444">IF(O762="","",O762)</f>
        <v/>
      </c>
      <c r="AK763" s="1"/>
      <c r="AM763" s="1"/>
      <c r="AO763" t="s">
        <v>230</v>
      </c>
      <c r="AP763" s="114"/>
      <c r="AQ763" t="str">
        <f t="shared" ca="1" si="13692"/>
        <v>\\(\\quad \\displaystyle  \\)</v>
      </c>
      <c r="AS763" s="114"/>
      <c r="AT763" s="114"/>
      <c r="AU763" s="114"/>
      <c r="AV763" s="114"/>
      <c r="AW763" s="114"/>
      <c r="AX763" s="114"/>
      <c r="AY763" s="114"/>
      <c r="AZ763" s="117"/>
      <c r="BH763" s="23">
        <f t="shared" ca="1" si="14012"/>
        <v>8</v>
      </c>
      <c r="BI763" s="114"/>
      <c r="BJ763" s="23">
        <f t="shared" ca="1" si="14012"/>
        <v>4</v>
      </c>
      <c r="BK763" s="114"/>
      <c r="BL763" s="27"/>
      <c r="BM763" s="27"/>
      <c r="BN763" s="27"/>
      <c r="BO763" s="27"/>
      <c r="BP763" s="27"/>
      <c r="BQ763" s="25">
        <f t="shared" ca="1" si="13814"/>
        <v>32</v>
      </c>
      <c r="BR763" s="114"/>
      <c r="BS763" s="114"/>
      <c r="BT763">
        <f t="shared" ca="1" si="13816"/>
        <v>32</v>
      </c>
      <c r="BU763" s="25">
        <f t="shared" ref="BU763" ca="1" si="14445">BT763/GCD(BT762,BT763)</f>
        <v>2</v>
      </c>
      <c r="CD763" s="128"/>
      <c r="CE763" s="23">
        <f t="shared" ref="CE763" ca="1" si="14446">BU763</f>
        <v>2</v>
      </c>
      <c r="CG763"/>
      <c r="CH763" s="5"/>
    </row>
    <row r="764" spans="2:86" ht="32" customHeight="1" thickBot="1" x14ac:dyDescent="0.6">
      <c r="B764" s="121" t="s">
        <v>28</v>
      </c>
      <c r="C764" s="121" t="s">
        <v>50</v>
      </c>
      <c r="D764" s="114">
        <v>30</v>
      </c>
      <c r="E764" s="119"/>
      <c r="F764" s="28">
        <f t="shared" ca="1" si="13792"/>
        <v>3</v>
      </c>
      <c r="G764" s="114" t="s">
        <v>237</v>
      </c>
      <c r="H764" s="114"/>
      <c r="I764" s="28">
        <f t="shared" ca="1" si="13793"/>
        <v>2</v>
      </c>
      <c r="J764" s="124" t="s">
        <v>13</v>
      </c>
      <c r="K764" s="125" t="str">
        <f t="shared" ref="K764" ca="1" si="14447">IF(CD764=0,"",CD764)</f>
        <v/>
      </c>
      <c r="L764" s="24">
        <f t="shared" ca="1" si="13795"/>
        <v>3</v>
      </c>
      <c r="M764" s="118" t="str">
        <f t="shared" ref="M764" ca="1" si="14448">IF(L765=1,"=","")</f>
        <v/>
      </c>
      <c r="N764" s="125" t="str">
        <f t="shared" ref="N764" ca="1" si="14449">IF(L765=1,IF(BQ764&lt;0,"ー",""),"")</f>
        <v/>
      </c>
      <c r="O764" s="118" t="str">
        <f t="shared" ref="O764" ca="1" si="14450">IF(L764=0,K764,"")</f>
        <v/>
      </c>
      <c r="P764" s="118" t="s">
        <v>250</v>
      </c>
      <c r="Q764" s="121" t="str">
        <f t="shared" ref="Q764" si="14451">IF(E764="","",E764)</f>
        <v/>
      </c>
      <c r="R764" s="114" t="s">
        <v>249</v>
      </c>
      <c r="S764" s="122">
        <f t="shared" ref="S764" ca="1" si="14452">F764</f>
        <v>3</v>
      </c>
      <c r="T764" s="114" t="s">
        <v>216</v>
      </c>
      <c r="U764" s="122">
        <f t="shared" ref="U764" ca="1" si="14453">F765</f>
        <v>4</v>
      </c>
      <c r="V764" s="114" t="s">
        <v>217</v>
      </c>
      <c r="W764" s="120" t="str">
        <f t="shared" ref="W764" si="14454">G764</f>
        <v>　×　</v>
      </c>
      <c r="X764" s="56"/>
      <c r="Y764" s="121" t="str">
        <f t="shared" ref="Y764" si="14455">IF(H764="","",H764)</f>
        <v/>
      </c>
      <c r="Z764" s="114" t="s">
        <v>249</v>
      </c>
      <c r="AA764" s="122">
        <f t="shared" ref="AA764" ca="1" si="14456">I764</f>
        <v>2</v>
      </c>
      <c r="AB764" s="114" t="s">
        <v>216</v>
      </c>
      <c r="AC764" s="122">
        <f t="shared" ref="AC764" ca="1" si="14457">I765</f>
        <v>5</v>
      </c>
      <c r="AD764" s="114" t="s">
        <v>217</v>
      </c>
      <c r="AE764" s="27"/>
      <c r="AF764" s="114" t="s">
        <v>233</v>
      </c>
      <c r="AG764" t="s">
        <v>230</v>
      </c>
      <c r="AH764" t="s">
        <v>250</v>
      </c>
      <c r="AI764" s="1" t="str">
        <f t="shared" ref="AI764" ca="1" si="14458">IF(K764="","",K764)</f>
        <v/>
      </c>
      <c r="AJ764" t="s">
        <v>249</v>
      </c>
      <c r="AK764" s="1">
        <f t="shared" ref="AK764" ca="1" si="14459">L764</f>
        <v>3</v>
      </c>
      <c r="AL764" t="s">
        <v>216</v>
      </c>
      <c r="AM764" s="1">
        <f t="shared" ref="AM764" ca="1" si="14460">L765</f>
        <v>10</v>
      </c>
      <c r="AN764" t="s">
        <v>217</v>
      </c>
      <c r="AO764" t="s">
        <v>230</v>
      </c>
      <c r="AP764" s="114" t="str">
        <f t="shared" ca="1" si="13685"/>
        <v>\\(\\quad \\displaystyle \\frac{3}{4}　×　\\frac{2}{5}　=　 \\)</v>
      </c>
      <c r="AQ764" t="str">
        <f t="shared" ca="1" si="13692"/>
        <v>\\(\\quad \\displaystyle \\frac{3}{10} \\)</v>
      </c>
      <c r="AS764" s="114" t="str">
        <f t="shared" ref="AS764" ca="1" si="14461">AP764</f>
        <v>\\(\\quad \\displaystyle \\frac{3}{4}　×　\\frac{2}{5}　=　 \\)</v>
      </c>
      <c r="AT764" s="114" t="str">
        <f t="shared" ref="AT764" ca="1" si="14462">IF(O764="",AQ764,AQ765)</f>
        <v>\\(\\quad \\displaystyle \\frac{3}{10} \\)</v>
      </c>
      <c r="AU764" s="114" t="s">
        <v>60</v>
      </c>
      <c r="AV764" s="115" t="s">
        <v>226</v>
      </c>
      <c r="AW764" s="115" t="str">
        <f t="shared" ref="AW764" ca="1" si="14463">AS764</f>
        <v>\\(\\quad \\displaystyle \\frac{3}{4}　×　\\frac{2}{5}　=　 \\)</v>
      </c>
      <c r="AX764" s="115" t="str">
        <f t="shared" ref="AX764" ca="1" si="14464">AT764</f>
        <v>\\(\\quad \\displaystyle \\frac{3}{10} \\)</v>
      </c>
      <c r="AY764" s="115" t="s">
        <v>62</v>
      </c>
      <c r="AZ764" s="116" t="str">
        <f t="shared" ref="AZ764" ca="1" si="14465">"INSERT INTO "&amp;AU764&amp;"(tangen,question,answer,editor,date,count) VALUES('"&amp;AV764&amp;"','"&amp;AW764&amp;"','"&amp;AX764&amp;"','"&amp;AY764&amp;"',NOW(),0);"</f>
        <v>INSERT INTO math(tangen,question,answer,editor,date,count) VALUES('m3600','\\(\\quad \\displaystyle \\frac{3}{4}　×　\\frac{2}{5}　=　 \\)','\\(\\quad \\displaystyle \\frac{3}{10} \\)','harazono',NOW(),0);</v>
      </c>
      <c r="BH764" s="22">
        <f t="shared" ca="1" si="14005"/>
        <v>3</v>
      </c>
      <c r="BI764" s="114" t="s">
        <v>22</v>
      </c>
      <c r="BJ764" s="22">
        <f t="shared" ca="1" si="14005"/>
        <v>2</v>
      </c>
      <c r="BK764" s="114" t="s">
        <v>26</v>
      </c>
      <c r="BL764" s="27"/>
      <c r="BM764" s="27"/>
      <c r="BN764" s="27"/>
      <c r="BO764" s="27"/>
      <c r="BP764" s="27"/>
      <c r="BQ764" s="24">
        <f t="shared" ca="1" si="13814"/>
        <v>6</v>
      </c>
      <c r="BR764" s="114" t="s">
        <v>26</v>
      </c>
      <c r="BS764" s="114" t="str">
        <f t="shared" ref="BS764" ca="1" si="14466">IF(BQ764&lt;=0,"-","")</f>
        <v/>
      </c>
      <c r="BT764" s="30">
        <f t="shared" ca="1" si="13816"/>
        <v>6</v>
      </c>
      <c r="BU764" s="24">
        <f t="shared" ref="BU764" ca="1" si="14467">BT764/GCD(BT764,BT765)</f>
        <v>3</v>
      </c>
      <c r="CD764" s="128">
        <f t="shared" ref="CD764" ca="1" si="14468">QUOTIENT(BU764,BU765)</f>
        <v>0</v>
      </c>
      <c r="CE764" s="57">
        <f t="shared" ref="CE764" ca="1" si="14469">MOD(BU764,BU765)</f>
        <v>3</v>
      </c>
      <c r="CG764"/>
      <c r="CH764" s="5"/>
    </row>
    <row r="765" spans="2:86" ht="32" customHeight="1" x14ac:dyDescent="0.55000000000000004">
      <c r="B765" s="121"/>
      <c r="C765" s="121"/>
      <c r="D765" s="114"/>
      <c r="E765" s="119"/>
      <c r="F765" s="29">
        <f t="shared" ca="1" si="13792"/>
        <v>4</v>
      </c>
      <c r="G765" s="114"/>
      <c r="H765" s="114"/>
      <c r="I765" s="29">
        <f t="shared" ca="1" si="13793"/>
        <v>5</v>
      </c>
      <c r="J765" s="124"/>
      <c r="K765" s="125"/>
      <c r="L765" s="25">
        <f t="shared" ca="1" si="13795"/>
        <v>10</v>
      </c>
      <c r="M765" s="118"/>
      <c r="N765" s="125"/>
      <c r="O765" s="118"/>
      <c r="P765" s="118"/>
      <c r="Q765" s="121"/>
      <c r="R765" s="114"/>
      <c r="S765" s="122"/>
      <c r="T765" s="114"/>
      <c r="U765" s="122"/>
      <c r="V765" s="114"/>
      <c r="W765" s="120"/>
      <c r="X765" s="56"/>
      <c r="Y765" s="121"/>
      <c r="Z765" s="114"/>
      <c r="AA765" s="122"/>
      <c r="AB765" s="114"/>
      <c r="AC765" s="122"/>
      <c r="AD765" s="114"/>
      <c r="AE765" s="27"/>
      <c r="AF765" s="114"/>
      <c r="AG765" t="s">
        <v>230</v>
      </c>
      <c r="AH765" t="s">
        <v>250</v>
      </c>
      <c r="AI765" s="1" t="str">
        <f t="shared" ref="AI765" ca="1" si="14470">IF(N764="","",N764)</f>
        <v/>
      </c>
      <c r="AJ765" s="1" t="str">
        <f t="shared" ref="AJ765" ca="1" si="14471">IF(O764="","",O764)</f>
        <v/>
      </c>
      <c r="AK765" s="1"/>
      <c r="AM765" s="1"/>
      <c r="AO765" t="s">
        <v>230</v>
      </c>
      <c r="AP765" s="114"/>
      <c r="AQ765" t="str">
        <f t="shared" ca="1" si="13692"/>
        <v>\\(\\quad \\displaystyle  \\)</v>
      </c>
      <c r="AS765" s="114"/>
      <c r="AT765" s="114"/>
      <c r="AU765" s="114"/>
      <c r="AV765" s="114"/>
      <c r="AW765" s="114"/>
      <c r="AX765" s="114"/>
      <c r="AY765" s="114"/>
      <c r="AZ765" s="117"/>
      <c r="BH765" s="23">
        <f t="shared" ca="1" si="14012"/>
        <v>4</v>
      </c>
      <c r="BI765" s="114"/>
      <c r="BJ765" s="23">
        <f t="shared" ca="1" si="14012"/>
        <v>5</v>
      </c>
      <c r="BK765" s="114"/>
      <c r="BL765" s="27"/>
      <c r="BM765" s="27"/>
      <c r="BN765" s="27"/>
      <c r="BO765" s="27"/>
      <c r="BP765" s="27"/>
      <c r="BQ765" s="25">
        <f t="shared" ca="1" si="13814"/>
        <v>20</v>
      </c>
      <c r="BR765" s="114"/>
      <c r="BS765" s="114"/>
      <c r="BT765">
        <f t="shared" ca="1" si="13816"/>
        <v>20</v>
      </c>
      <c r="BU765" s="25">
        <f t="shared" ref="BU765" ca="1" si="14472">BT765/GCD(BT764,BT765)</f>
        <v>10</v>
      </c>
      <c r="CD765" s="128"/>
      <c r="CE765" s="23">
        <f t="shared" ref="CE765" ca="1" si="14473">BU765</f>
        <v>10</v>
      </c>
      <c r="CG765"/>
      <c r="CH765" s="5"/>
    </row>
    <row r="766" spans="2:86" ht="32" customHeight="1" thickBot="1" x14ac:dyDescent="0.6">
      <c r="B766" s="121" t="s">
        <v>28</v>
      </c>
      <c r="C766" s="121" t="s">
        <v>50</v>
      </c>
      <c r="D766" s="114">
        <v>31</v>
      </c>
      <c r="E766" s="119"/>
      <c r="F766" s="28">
        <f t="shared" ca="1" si="13792"/>
        <v>2</v>
      </c>
      <c r="G766" s="114" t="s">
        <v>237</v>
      </c>
      <c r="H766" s="114"/>
      <c r="I766" s="28">
        <f t="shared" ca="1" si="13793"/>
        <v>4</v>
      </c>
      <c r="J766" s="124" t="s">
        <v>13</v>
      </c>
      <c r="K766" s="125" t="str">
        <f t="shared" ref="K766" ca="1" si="14474">IF(CD766=0,"",CD766)</f>
        <v/>
      </c>
      <c r="L766" s="24">
        <f t="shared" ca="1" si="13795"/>
        <v>2</v>
      </c>
      <c r="M766" s="118" t="str">
        <f t="shared" ref="M766" ca="1" si="14475">IF(L767=1,"=","")</f>
        <v/>
      </c>
      <c r="N766" s="125" t="str">
        <f t="shared" ref="N766" ca="1" si="14476">IF(L767=1,IF(BQ766&lt;0,"ー",""),"")</f>
        <v/>
      </c>
      <c r="O766" s="118" t="str">
        <f t="shared" ref="O766" ca="1" si="14477">IF(L766=0,K766,"")</f>
        <v/>
      </c>
      <c r="P766" s="118" t="s">
        <v>250</v>
      </c>
      <c r="Q766" s="121" t="str">
        <f t="shared" ref="Q766" si="14478">IF(E766="","",E766)</f>
        <v/>
      </c>
      <c r="R766" s="114" t="s">
        <v>249</v>
      </c>
      <c r="S766" s="122">
        <f t="shared" ref="S766" ca="1" si="14479">F766</f>
        <v>2</v>
      </c>
      <c r="T766" s="114" t="s">
        <v>216</v>
      </c>
      <c r="U766" s="122">
        <f t="shared" ref="U766" ca="1" si="14480">F767</f>
        <v>2</v>
      </c>
      <c r="V766" s="114" t="s">
        <v>217</v>
      </c>
      <c r="W766" s="120" t="str">
        <f t="shared" ref="W766" si="14481">G766</f>
        <v>　×　</v>
      </c>
      <c r="X766" s="56"/>
      <c r="Y766" s="121" t="str">
        <f t="shared" ref="Y766" si="14482">IF(H766="","",H766)</f>
        <v/>
      </c>
      <c r="Z766" s="114" t="s">
        <v>249</v>
      </c>
      <c r="AA766" s="122">
        <f t="shared" ref="AA766" ca="1" si="14483">I766</f>
        <v>4</v>
      </c>
      <c r="AB766" s="114" t="s">
        <v>216</v>
      </c>
      <c r="AC766" s="122">
        <f t="shared" ref="AC766" ca="1" si="14484">I767</f>
        <v>10</v>
      </c>
      <c r="AD766" s="114" t="s">
        <v>217</v>
      </c>
      <c r="AE766" s="27"/>
      <c r="AF766" s="114" t="s">
        <v>233</v>
      </c>
      <c r="AG766" t="s">
        <v>230</v>
      </c>
      <c r="AH766" t="s">
        <v>250</v>
      </c>
      <c r="AI766" s="1" t="str">
        <f t="shared" ref="AI766" ca="1" si="14485">IF(K766="","",K766)</f>
        <v/>
      </c>
      <c r="AJ766" t="s">
        <v>249</v>
      </c>
      <c r="AK766" s="1">
        <f t="shared" ref="AK766" ca="1" si="14486">L766</f>
        <v>2</v>
      </c>
      <c r="AL766" t="s">
        <v>216</v>
      </c>
      <c r="AM766" s="1">
        <f t="shared" ref="AM766" ca="1" si="14487">L767</f>
        <v>5</v>
      </c>
      <c r="AN766" t="s">
        <v>217</v>
      </c>
      <c r="AO766" t="s">
        <v>230</v>
      </c>
      <c r="AP766" s="114" t="str">
        <f t="shared" ca="1" si="13685"/>
        <v>\\(\\quad \\displaystyle \\frac{2}{2}　×　\\frac{4}{10}　=　 \\)</v>
      </c>
      <c r="AQ766" t="str">
        <f t="shared" ca="1" si="13692"/>
        <v>\\(\\quad \\displaystyle \\frac{2}{5} \\)</v>
      </c>
      <c r="AS766" s="114" t="str">
        <f t="shared" ref="AS766" ca="1" si="14488">AP766</f>
        <v>\\(\\quad \\displaystyle \\frac{2}{2}　×　\\frac{4}{10}　=　 \\)</v>
      </c>
      <c r="AT766" s="114" t="str">
        <f t="shared" ref="AT766" ca="1" si="14489">IF(O766="",AQ766,AQ767)</f>
        <v>\\(\\quad \\displaystyle \\frac{2}{5} \\)</v>
      </c>
      <c r="AU766" s="114" t="s">
        <v>60</v>
      </c>
      <c r="AV766" s="115" t="s">
        <v>226</v>
      </c>
      <c r="AW766" s="115" t="str">
        <f t="shared" ref="AW766" ca="1" si="14490">AS766</f>
        <v>\\(\\quad \\displaystyle \\frac{2}{2}　×　\\frac{4}{10}　=　 \\)</v>
      </c>
      <c r="AX766" s="115" t="str">
        <f t="shared" ref="AX766" ca="1" si="14491">AT766</f>
        <v>\\(\\quad \\displaystyle \\frac{2}{5} \\)</v>
      </c>
      <c r="AY766" s="115" t="s">
        <v>62</v>
      </c>
      <c r="AZ766" s="116" t="str">
        <f t="shared" ref="AZ766" ca="1" si="14492">"INSERT INTO "&amp;AU766&amp;"(tangen,question,answer,editor,date,count) VALUES('"&amp;AV766&amp;"','"&amp;AW766&amp;"','"&amp;AX766&amp;"','"&amp;AY766&amp;"',NOW(),0);"</f>
        <v>INSERT INTO math(tangen,question,answer,editor,date,count) VALUES('m3600','\\(\\quad \\displaystyle \\frac{2}{2}　×　\\frac{4}{10}　=　 \\)','\\(\\quad \\displaystyle \\frac{2}{5} \\)','harazono',NOW(),0);</v>
      </c>
      <c r="BH766" s="22">
        <f t="shared" ca="1" si="14005"/>
        <v>2</v>
      </c>
      <c r="BI766" s="114" t="s">
        <v>22</v>
      </c>
      <c r="BJ766" s="22">
        <f t="shared" ca="1" si="14005"/>
        <v>4</v>
      </c>
      <c r="BK766" s="114" t="s">
        <v>26</v>
      </c>
      <c r="BL766" s="27"/>
      <c r="BM766" s="27"/>
      <c r="BN766" s="27"/>
      <c r="BO766" s="27"/>
      <c r="BP766" s="27"/>
      <c r="BQ766" s="24">
        <f t="shared" ca="1" si="13814"/>
        <v>8</v>
      </c>
      <c r="BR766" s="114" t="s">
        <v>26</v>
      </c>
      <c r="BS766" s="114" t="str">
        <f t="shared" ref="BS766" ca="1" si="14493">IF(BQ766&lt;=0,"-","")</f>
        <v/>
      </c>
      <c r="BT766" s="30">
        <f t="shared" ca="1" si="13816"/>
        <v>8</v>
      </c>
      <c r="BU766" s="24">
        <f t="shared" ref="BU766" ca="1" si="14494">BT766/GCD(BT766,BT767)</f>
        <v>2</v>
      </c>
      <c r="CD766" s="128">
        <f t="shared" ref="CD766" ca="1" si="14495">QUOTIENT(BU766,BU767)</f>
        <v>0</v>
      </c>
      <c r="CE766" s="57">
        <f t="shared" ref="CE766" ca="1" si="14496">MOD(BU766,BU767)</f>
        <v>2</v>
      </c>
      <c r="CG766"/>
      <c r="CH766" s="5"/>
    </row>
    <row r="767" spans="2:86" ht="32" customHeight="1" x14ac:dyDescent="0.55000000000000004">
      <c r="B767" s="121"/>
      <c r="C767" s="121"/>
      <c r="D767" s="114"/>
      <c r="E767" s="119"/>
      <c r="F767" s="29">
        <f t="shared" ca="1" si="13792"/>
        <v>2</v>
      </c>
      <c r="G767" s="114"/>
      <c r="H767" s="114"/>
      <c r="I767" s="29">
        <f t="shared" ca="1" si="13793"/>
        <v>10</v>
      </c>
      <c r="J767" s="124"/>
      <c r="K767" s="125"/>
      <c r="L767" s="25">
        <f t="shared" ca="1" si="13795"/>
        <v>5</v>
      </c>
      <c r="M767" s="118"/>
      <c r="N767" s="125"/>
      <c r="O767" s="118"/>
      <c r="P767" s="118"/>
      <c r="Q767" s="121"/>
      <c r="R767" s="114"/>
      <c r="S767" s="122"/>
      <c r="T767" s="114"/>
      <c r="U767" s="122"/>
      <c r="V767" s="114"/>
      <c r="W767" s="120"/>
      <c r="X767" s="56"/>
      <c r="Y767" s="121"/>
      <c r="Z767" s="114"/>
      <c r="AA767" s="122"/>
      <c r="AB767" s="114"/>
      <c r="AC767" s="122"/>
      <c r="AD767" s="114"/>
      <c r="AE767" s="27"/>
      <c r="AF767" s="114"/>
      <c r="AG767" t="s">
        <v>230</v>
      </c>
      <c r="AH767" t="s">
        <v>250</v>
      </c>
      <c r="AI767" s="1" t="str">
        <f t="shared" ref="AI767" ca="1" si="14497">IF(N766="","",N766)</f>
        <v/>
      </c>
      <c r="AJ767" s="1" t="str">
        <f t="shared" ref="AJ767" ca="1" si="14498">IF(O766="","",O766)</f>
        <v/>
      </c>
      <c r="AK767" s="1"/>
      <c r="AM767" s="1"/>
      <c r="AO767" t="s">
        <v>230</v>
      </c>
      <c r="AP767" s="114"/>
      <c r="AQ767" t="str">
        <f t="shared" ca="1" si="13692"/>
        <v>\\(\\quad \\displaystyle  \\)</v>
      </c>
      <c r="AS767" s="114"/>
      <c r="AT767" s="114"/>
      <c r="AU767" s="114"/>
      <c r="AV767" s="114"/>
      <c r="AW767" s="114"/>
      <c r="AX767" s="114"/>
      <c r="AY767" s="114"/>
      <c r="AZ767" s="117"/>
      <c r="BH767" s="23">
        <f t="shared" ca="1" si="14012"/>
        <v>2</v>
      </c>
      <c r="BI767" s="114"/>
      <c r="BJ767" s="23">
        <f t="shared" ca="1" si="14012"/>
        <v>10</v>
      </c>
      <c r="BK767" s="114"/>
      <c r="BL767" s="27"/>
      <c r="BM767" s="27"/>
      <c r="BN767" s="27"/>
      <c r="BO767" s="27"/>
      <c r="BP767" s="27"/>
      <c r="BQ767" s="25">
        <f t="shared" ca="1" si="13814"/>
        <v>20</v>
      </c>
      <c r="BR767" s="114"/>
      <c r="BS767" s="114"/>
      <c r="BT767">
        <f t="shared" ca="1" si="13816"/>
        <v>20</v>
      </c>
      <c r="BU767" s="25">
        <f t="shared" ref="BU767" ca="1" si="14499">BT767/GCD(BT766,BT767)</f>
        <v>5</v>
      </c>
      <c r="CD767" s="128"/>
      <c r="CE767" s="23">
        <f t="shared" ref="CE767" ca="1" si="14500">BU767</f>
        <v>5</v>
      </c>
      <c r="CG767"/>
      <c r="CH767" s="5"/>
    </row>
    <row r="768" spans="2:86" ht="32" customHeight="1" thickBot="1" x14ac:dyDescent="0.6">
      <c r="B768" s="121" t="s">
        <v>28</v>
      </c>
      <c r="C768" s="121" t="s">
        <v>50</v>
      </c>
      <c r="D768" s="114">
        <v>32</v>
      </c>
      <c r="E768" s="119"/>
      <c r="F768" s="28">
        <f t="shared" ca="1" si="13792"/>
        <v>7</v>
      </c>
      <c r="G768" s="114" t="s">
        <v>237</v>
      </c>
      <c r="H768" s="114"/>
      <c r="I768" s="28">
        <f t="shared" ca="1" si="13793"/>
        <v>1</v>
      </c>
      <c r="J768" s="124" t="s">
        <v>13</v>
      </c>
      <c r="K768" s="125" t="str">
        <f t="shared" ref="K768" ca="1" si="14501">IF(CD768=0,"",CD768)</f>
        <v/>
      </c>
      <c r="L768" s="24">
        <f t="shared" ca="1" si="13795"/>
        <v>7</v>
      </c>
      <c r="M768" s="118" t="str">
        <f t="shared" ref="M768" ca="1" si="14502">IF(L769=1,"=","")</f>
        <v/>
      </c>
      <c r="N768" s="125" t="str">
        <f t="shared" ref="N768" ca="1" si="14503">IF(L769=1,IF(BQ768&lt;0,"ー",""),"")</f>
        <v/>
      </c>
      <c r="O768" s="118" t="str">
        <f t="shared" ref="O768" ca="1" si="14504">IF(L768=0,K768,"")</f>
        <v/>
      </c>
      <c r="P768" s="118" t="s">
        <v>250</v>
      </c>
      <c r="Q768" s="121" t="str">
        <f t="shared" ref="Q768" si="14505">IF(E768="","",E768)</f>
        <v/>
      </c>
      <c r="R768" s="114" t="s">
        <v>249</v>
      </c>
      <c r="S768" s="122">
        <f t="shared" ref="S768" ca="1" si="14506">F768</f>
        <v>7</v>
      </c>
      <c r="T768" s="114" t="s">
        <v>216</v>
      </c>
      <c r="U768" s="122">
        <f t="shared" ref="U768" ca="1" si="14507">F769</f>
        <v>10</v>
      </c>
      <c r="V768" s="114" t="s">
        <v>217</v>
      </c>
      <c r="W768" s="120" t="str">
        <f t="shared" ref="W768" si="14508">G768</f>
        <v>　×　</v>
      </c>
      <c r="X768" s="56"/>
      <c r="Y768" s="121" t="str">
        <f t="shared" ref="Y768" si="14509">IF(H768="","",H768)</f>
        <v/>
      </c>
      <c r="Z768" s="114" t="s">
        <v>249</v>
      </c>
      <c r="AA768" s="122">
        <f t="shared" ref="AA768" ca="1" si="14510">I768</f>
        <v>1</v>
      </c>
      <c r="AB768" s="114" t="s">
        <v>216</v>
      </c>
      <c r="AC768" s="122">
        <f t="shared" ref="AC768" ca="1" si="14511">I769</f>
        <v>4</v>
      </c>
      <c r="AD768" s="114" t="s">
        <v>217</v>
      </c>
      <c r="AE768" s="27"/>
      <c r="AF768" s="114" t="s">
        <v>233</v>
      </c>
      <c r="AG768" t="s">
        <v>230</v>
      </c>
      <c r="AH768" t="s">
        <v>250</v>
      </c>
      <c r="AI768" s="1" t="str">
        <f t="shared" ref="AI768" ca="1" si="14512">IF(K768="","",K768)</f>
        <v/>
      </c>
      <c r="AJ768" t="s">
        <v>249</v>
      </c>
      <c r="AK768" s="1">
        <f t="shared" ref="AK768" ca="1" si="14513">L768</f>
        <v>7</v>
      </c>
      <c r="AL768" t="s">
        <v>216</v>
      </c>
      <c r="AM768" s="1">
        <f t="shared" ref="AM768" ca="1" si="14514">L769</f>
        <v>40</v>
      </c>
      <c r="AN768" t="s">
        <v>217</v>
      </c>
      <c r="AO768" t="s">
        <v>230</v>
      </c>
      <c r="AP768" s="114" t="str">
        <f t="shared" ca="1" si="13685"/>
        <v>\\(\\quad \\displaystyle \\frac{7}{10}　×　\\frac{1}{4}　=　 \\)</v>
      </c>
      <c r="AQ768" t="str">
        <f t="shared" ca="1" si="13692"/>
        <v>\\(\\quad \\displaystyle \\frac{7}{40} \\)</v>
      </c>
      <c r="AS768" s="114" t="str">
        <f t="shared" ref="AS768" ca="1" si="14515">AP768</f>
        <v>\\(\\quad \\displaystyle \\frac{7}{10}　×　\\frac{1}{4}　=　 \\)</v>
      </c>
      <c r="AT768" s="114" t="str">
        <f t="shared" ref="AT768" ca="1" si="14516">IF(O768="",AQ768,AQ769)</f>
        <v>\\(\\quad \\displaystyle \\frac{7}{40} \\)</v>
      </c>
      <c r="AU768" s="114" t="s">
        <v>60</v>
      </c>
      <c r="AV768" s="115" t="s">
        <v>226</v>
      </c>
      <c r="AW768" s="115" t="str">
        <f t="shared" ref="AW768" ca="1" si="14517">AS768</f>
        <v>\\(\\quad \\displaystyle \\frac{7}{10}　×　\\frac{1}{4}　=　 \\)</v>
      </c>
      <c r="AX768" s="115" t="str">
        <f t="shared" ref="AX768" ca="1" si="14518">AT768</f>
        <v>\\(\\quad \\displaystyle \\frac{7}{40} \\)</v>
      </c>
      <c r="AY768" s="115" t="s">
        <v>62</v>
      </c>
      <c r="AZ768" s="116" t="str">
        <f t="shared" ref="AZ768" ca="1" si="14519">"INSERT INTO "&amp;AU768&amp;"(tangen,question,answer,editor,date,count) VALUES('"&amp;AV768&amp;"','"&amp;AW768&amp;"','"&amp;AX768&amp;"','"&amp;AY768&amp;"',NOW(),0);"</f>
        <v>INSERT INTO math(tangen,question,answer,editor,date,count) VALUES('m3600','\\(\\quad \\displaystyle \\frac{7}{10}　×　\\frac{1}{4}　=　 \\)','\\(\\quad \\displaystyle \\frac{7}{40} \\)','harazono',NOW(),0);</v>
      </c>
      <c r="BH768" s="22">
        <f t="shared" ca="1" si="14005"/>
        <v>7</v>
      </c>
      <c r="BI768" s="114" t="s">
        <v>22</v>
      </c>
      <c r="BJ768" s="22">
        <f t="shared" ca="1" si="14005"/>
        <v>1</v>
      </c>
      <c r="BK768" s="114" t="s">
        <v>26</v>
      </c>
      <c r="BL768" s="27"/>
      <c r="BM768" s="27"/>
      <c r="BN768" s="27"/>
      <c r="BO768" s="27"/>
      <c r="BP768" s="27"/>
      <c r="BQ768" s="24">
        <f t="shared" ca="1" si="13814"/>
        <v>7</v>
      </c>
      <c r="BR768" s="114" t="s">
        <v>26</v>
      </c>
      <c r="BS768" s="114" t="str">
        <f t="shared" ref="BS768" ca="1" si="14520">IF(BQ768&lt;=0,"-","")</f>
        <v/>
      </c>
      <c r="BT768" s="30">
        <f t="shared" ca="1" si="13816"/>
        <v>7</v>
      </c>
      <c r="BU768" s="24">
        <f t="shared" ref="BU768" ca="1" si="14521">BT768/GCD(BT768,BT769)</f>
        <v>7</v>
      </c>
      <c r="CD768" s="128">
        <f t="shared" ref="CD768" ca="1" si="14522">QUOTIENT(BU768,BU769)</f>
        <v>0</v>
      </c>
      <c r="CE768" s="57">
        <f t="shared" ref="CE768" ca="1" si="14523">MOD(BU768,BU769)</f>
        <v>7</v>
      </c>
      <c r="CG768"/>
      <c r="CH768" s="5"/>
    </row>
    <row r="769" spans="2:86" ht="32" customHeight="1" x14ac:dyDescent="0.55000000000000004">
      <c r="B769" s="121"/>
      <c r="C769" s="121"/>
      <c r="D769" s="114"/>
      <c r="E769" s="119"/>
      <c r="F769" s="29">
        <f t="shared" ca="1" si="13792"/>
        <v>10</v>
      </c>
      <c r="G769" s="114"/>
      <c r="H769" s="114"/>
      <c r="I769" s="29">
        <f t="shared" ca="1" si="13793"/>
        <v>4</v>
      </c>
      <c r="J769" s="124"/>
      <c r="K769" s="125"/>
      <c r="L769" s="25">
        <f t="shared" ca="1" si="13795"/>
        <v>40</v>
      </c>
      <c r="M769" s="118"/>
      <c r="N769" s="125"/>
      <c r="O769" s="118"/>
      <c r="P769" s="118"/>
      <c r="Q769" s="121"/>
      <c r="R769" s="114"/>
      <c r="S769" s="122"/>
      <c r="T769" s="114"/>
      <c r="U769" s="122"/>
      <c r="V769" s="114"/>
      <c r="W769" s="120"/>
      <c r="X769" s="56"/>
      <c r="Y769" s="121"/>
      <c r="Z769" s="114"/>
      <c r="AA769" s="122"/>
      <c r="AB769" s="114"/>
      <c r="AC769" s="122"/>
      <c r="AD769" s="114"/>
      <c r="AE769" s="27"/>
      <c r="AF769" s="114"/>
      <c r="AG769" t="s">
        <v>230</v>
      </c>
      <c r="AH769" t="s">
        <v>250</v>
      </c>
      <c r="AI769" s="1" t="str">
        <f t="shared" ref="AI769" ca="1" si="14524">IF(N768="","",N768)</f>
        <v/>
      </c>
      <c r="AJ769" s="1" t="str">
        <f t="shared" ref="AJ769" ca="1" si="14525">IF(O768="","",O768)</f>
        <v/>
      </c>
      <c r="AK769" s="1"/>
      <c r="AM769" s="1"/>
      <c r="AO769" t="s">
        <v>230</v>
      </c>
      <c r="AP769" s="114"/>
      <c r="AQ769" t="str">
        <f t="shared" ca="1" si="13692"/>
        <v>\\(\\quad \\displaystyle  \\)</v>
      </c>
      <c r="AS769" s="114"/>
      <c r="AT769" s="114"/>
      <c r="AU769" s="114"/>
      <c r="AV769" s="114"/>
      <c r="AW769" s="114"/>
      <c r="AX769" s="114"/>
      <c r="AY769" s="114"/>
      <c r="AZ769" s="117"/>
      <c r="BH769" s="23">
        <f t="shared" ca="1" si="14012"/>
        <v>10</v>
      </c>
      <c r="BI769" s="114"/>
      <c r="BJ769" s="23">
        <f t="shared" ca="1" si="14012"/>
        <v>4</v>
      </c>
      <c r="BK769" s="114"/>
      <c r="BL769" s="27"/>
      <c r="BM769" s="27"/>
      <c r="BN769" s="27"/>
      <c r="BO769" s="27"/>
      <c r="BP769" s="27"/>
      <c r="BQ769" s="25">
        <f t="shared" ca="1" si="13814"/>
        <v>40</v>
      </c>
      <c r="BR769" s="114"/>
      <c r="BS769" s="114"/>
      <c r="BT769">
        <f t="shared" ca="1" si="13816"/>
        <v>40</v>
      </c>
      <c r="BU769" s="25">
        <f t="shared" ref="BU769" ca="1" si="14526">BT769/GCD(BT768,BT769)</f>
        <v>40</v>
      </c>
      <c r="CD769" s="128"/>
      <c r="CE769" s="23">
        <f t="shared" ref="CE769" ca="1" si="14527">BU769</f>
        <v>40</v>
      </c>
      <c r="CG769"/>
      <c r="CH769" s="5"/>
    </row>
    <row r="770" spans="2:86" ht="32" customHeight="1" thickBot="1" x14ac:dyDescent="0.6">
      <c r="B770" s="121" t="s">
        <v>28</v>
      </c>
      <c r="C770" s="121" t="s">
        <v>50</v>
      </c>
      <c r="D770" s="114">
        <v>33</v>
      </c>
      <c r="E770" s="119"/>
      <c r="F770" s="28">
        <f t="shared" ca="1" si="13792"/>
        <v>6</v>
      </c>
      <c r="G770" s="114" t="s">
        <v>237</v>
      </c>
      <c r="H770" s="114"/>
      <c r="I770" s="28">
        <f t="shared" ca="1" si="13793"/>
        <v>7</v>
      </c>
      <c r="J770" s="124" t="s">
        <v>13</v>
      </c>
      <c r="K770" s="125">
        <f t="shared" ref="K770" ca="1" si="14528">IF(CD770=0,"",CD770)</f>
        <v>4</v>
      </c>
      <c r="L770" s="24">
        <f t="shared" ca="1" si="13795"/>
        <v>1</v>
      </c>
      <c r="M770" s="118" t="str">
        <f t="shared" ref="M770" ca="1" si="14529">IF(L771=1,"=","")</f>
        <v/>
      </c>
      <c r="N770" s="125" t="str">
        <f t="shared" ref="N770" ca="1" si="14530">IF(L771=1,IF(BQ770&lt;0,"ー",""),"")</f>
        <v/>
      </c>
      <c r="O770" s="118" t="str">
        <f t="shared" ref="O770" ca="1" si="14531">IF(L770=0,K770,"")</f>
        <v/>
      </c>
      <c r="P770" s="118" t="s">
        <v>250</v>
      </c>
      <c r="Q770" s="121" t="str">
        <f t="shared" ref="Q770" si="14532">IF(E770="","",E770)</f>
        <v/>
      </c>
      <c r="R770" s="114" t="s">
        <v>249</v>
      </c>
      <c r="S770" s="122">
        <f t="shared" ref="S770" ca="1" si="14533">F770</f>
        <v>6</v>
      </c>
      <c r="T770" s="114" t="s">
        <v>216</v>
      </c>
      <c r="U770" s="122">
        <f t="shared" ref="U770" ca="1" si="14534">F771</f>
        <v>5</v>
      </c>
      <c r="V770" s="114" t="s">
        <v>217</v>
      </c>
      <c r="W770" s="120" t="str">
        <f t="shared" ref="W770" si="14535">G770</f>
        <v>　×　</v>
      </c>
      <c r="X770" s="56"/>
      <c r="Y770" s="121" t="str">
        <f t="shared" ref="Y770" si="14536">IF(H770="","",H770)</f>
        <v/>
      </c>
      <c r="Z770" s="114" t="s">
        <v>249</v>
      </c>
      <c r="AA770" s="122">
        <f t="shared" ref="AA770" ca="1" si="14537">I770</f>
        <v>7</v>
      </c>
      <c r="AB770" s="114" t="s">
        <v>216</v>
      </c>
      <c r="AC770" s="122">
        <f t="shared" ref="AC770" ca="1" si="14538">I771</f>
        <v>2</v>
      </c>
      <c r="AD770" s="114" t="s">
        <v>217</v>
      </c>
      <c r="AE770" s="27"/>
      <c r="AF770" s="114" t="s">
        <v>233</v>
      </c>
      <c r="AG770" t="s">
        <v>230</v>
      </c>
      <c r="AH770" t="s">
        <v>250</v>
      </c>
      <c r="AI770" s="1">
        <f t="shared" ref="AI770" ca="1" si="14539">IF(K770="","",K770)</f>
        <v>4</v>
      </c>
      <c r="AJ770" t="s">
        <v>249</v>
      </c>
      <c r="AK770" s="1">
        <f t="shared" ref="AK770" ca="1" si="14540">L770</f>
        <v>1</v>
      </c>
      <c r="AL770" t="s">
        <v>216</v>
      </c>
      <c r="AM770" s="1">
        <f t="shared" ref="AM770" ca="1" si="14541">L771</f>
        <v>5</v>
      </c>
      <c r="AN770" t="s">
        <v>217</v>
      </c>
      <c r="AO770" t="s">
        <v>230</v>
      </c>
      <c r="AP770" s="114" t="str">
        <f t="shared" ref="AP770:AP832" ca="1" si="14542">P770&amp;Q770&amp;R770&amp;S770&amp;T770&amp;U770&amp;V770&amp;W770&amp;X770&amp;Y770&amp;Z770&amp;AA770&amp;AB770&amp;AC770&amp;AD770&amp;AE770&amp;AF770&amp;AG770</f>
        <v>\\(\\quad \\displaystyle \\frac{6}{5}　×　\\frac{7}{2}　=　 \\)</v>
      </c>
      <c r="AQ770" t="str">
        <f t="shared" ca="1" si="13692"/>
        <v>\\(\\quad \\displaystyle 4\\frac{1}{5} \\)</v>
      </c>
      <c r="AS770" s="114" t="str">
        <f t="shared" ref="AS770" ca="1" si="14543">AP770</f>
        <v>\\(\\quad \\displaystyle \\frac{6}{5}　×　\\frac{7}{2}　=　 \\)</v>
      </c>
      <c r="AT770" s="114" t="str">
        <f t="shared" ref="AT770" ca="1" si="14544">IF(O770="",AQ770,AQ771)</f>
        <v>\\(\\quad \\displaystyle 4\\frac{1}{5} \\)</v>
      </c>
      <c r="AU770" s="114" t="s">
        <v>60</v>
      </c>
      <c r="AV770" s="115" t="s">
        <v>226</v>
      </c>
      <c r="AW770" s="115" t="str">
        <f t="shared" ref="AW770" ca="1" si="14545">AS770</f>
        <v>\\(\\quad \\displaystyle \\frac{6}{5}　×　\\frac{7}{2}　=　 \\)</v>
      </c>
      <c r="AX770" s="115" t="str">
        <f t="shared" ref="AX770" ca="1" si="14546">AT770</f>
        <v>\\(\\quad \\displaystyle 4\\frac{1}{5} \\)</v>
      </c>
      <c r="AY770" s="115" t="s">
        <v>62</v>
      </c>
      <c r="AZ770" s="116" t="str">
        <f t="shared" ref="AZ770" ca="1" si="14547">"INSERT INTO "&amp;AU770&amp;"(tangen,question,answer,editor,date,count) VALUES('"&amp;AV770&amp;"','"&amp;AW770&amp;"','"&amp;AX770&amp;"','"&amp;AY770&amp;"',NOW(),0);"</f>
        <v>INSERT INTO math(tangen,question,answer,editor,date,count) VALUES('m3600','\\(\\quad \\displaystyle \\frac{6}{5}　×　\\frac{7}{2}　=　 \\)','\\(\\quad \\displaystyle 4\\frac{1}{5} \\)','harazono',NOW(),0);</v>
      </c>
      <c r="BH770" s="22">
        <f t="shared" ca="1" si="14005"/>
        <v>6</v>
      </c>
      <c r="BI770" s="114" t="s">
        <v>22</v>
      </c>
      <c r="BJ770" s="22">
        <f t="shared" ca="1" si="14005"/>
        <v>7</v>
      </c>
      <c r="BK770" s="114" t="s">
        <v>26</v>
      </c>
      <c r="BL770" s="27"/>
      <c r="BM770" s="27"/>
      <c r="BN770" s="27"/>
      <c r="BO770" s="27"/>
      <c r="BP770" s="27"/>
      <c r="BQ770" s="24">
        <f t="shared" ca="1" si="13814"/>
        <v>42</v>
      </c>
      <c r="BR770" s="114" t="s">
        <v>26</v>
      </c>
      <c r="BS770" s="114" t="str">
        <f t="shared" ref="BS770" ca="1" si="14548">IF(BQ770&lt;=0,"-","")</f>
        <v/>
      </c>
      <c r="BT770" s="30">
        <f t="shared" ca="1" si="13816"/>
        <v>42</v>
      </c>
      <c r="BU770" s="24">
        <f t="shared" ref="BU770" ca="1" si="14549">BT770/GCD(BT770,BT771)</f>
        <v>21</v>
      </c>
      <c r="CD770" s="128">
        <f t="shared" ref="CD770" ca="1" si="14550">QUOTIENT(BU770,BU771)</f>
        <v>4</v>
      </c>
      <c r="CE770" s="57">
        <f t="shared" ref="CE770" ca="1" si="14551">MOD(BU770,BU771)</f>
        <v>1</v>
      </c>
      <c r="CG770"/>
      <c r="CH770" s="5"/>
    </row>
    <row r="771" spans="2:86" ht="32" customHeight="1" x14ac:dyDescent="0.55000000000000004">
      <c r="B771" s="121"/>
      <c r="C771" s="121"/>
      <c r="D771" s="114"/>
      <c r="E771" s="119"/>
      <c r="F771" s="29">
        <f t="shared" ca="1" si="13792"/>
        <v>5</v>
      </c>
      <c r="G771" s="114"/>
      <c r="H771" s="114"/>
      <c r="I771" s="29">
        <f t="shared" ca="1" si="13793"/>
        <v>2</v>
      </c>
      <c r="J771" s="124"/>
      <c r="K771" s="125"/>
      <c r="L771" s="25">
        <f t="shared" ca="1" si="13795"/>
        <v>5</v>
      </c>
      <c r="M771" s="118"/>
      <c r="N771" s="125"/>
      <c r="O771" s="118"/>
      <c r="P771" s="118"/>
      <c r="Q771" s="121"/>
      <c r="R771" s="114"/>
      <c r="S771" s="122"/>
      <c r="T771" s="114"/>
      <c r="U771" s="122"/>
      <c r="V771" s="114"/>
      <c r="W771" s="120"/>
      <c r="X771" s="56"/>
      <c r="Y771" s="121"/>
      <c r="Z771" s="114"/>
      <c r="AA771" s="122"/>
      <c r="AB771" s="114"/>
      <c r="AC771" s="122"/>
      <c r="AD771" s="114"/>
      <c r="AE771" s="27"/>
      <c r="AF771" s="114"/>
      <c r="AG771" t="s">
        <v>230</v>
      </c>
      <c r="AH771" t="s">
        <v>250</v>
      </c>
      <c r="AI771" s="1" t="str">
        <f t="shared" ref="AI771" ca="1" si="14552">IF(N770="","",N770)</f>
        <v/>
      </c>
      <c r="AJ771" s="1" t="str">
        <f t="shared" ref="AJ771" ca="1" si="14553">IF(O770="","",O770)</f>
        <v/>
      </c>
      <c r="AK771" s="1"/>
      <c r="AM771" s="1"/>
      <c r="AO771" t="s">
        <v>230</v>
      </c>
      <c r="AP771" s="114"/>
      <c r="AQ771" t="str">
        <f t="shared" ref="AQ771:AQ834" ca="1" si="14554">AH771&amp;AI771&amp;AJ771&amp;AK771&amp;AL771&amp;AM771&amp;AN771&amp;AO771</f>
        <v>\\(\\quad \\displaystyle  \\)</v>
      </c>
      <c r="AS771" s="114"/>
      <c r="AT771" s="114"/>
      <c r="AU771" s="114"/>
      <c r="AV771" s="114"/>
      <c r="AW771" s="114"/>
      <c r="AX771" s="114"/>
      <c r="AY771" s="114"/>
      <c r="AZ771" s="117"/>
      <c r="BH771" s="23">
        <f t="shared" ca="1" si="14012"/>
        <v>5</v>
      </c>
      <c r="BI771" s="114"/>
      <c r="BJ771" s="23">
        <f t="shared" ca="1" si="14012"/>
        <v>2</v>
      </c>
      <c r="BK771" s="114"/>
      <c r="BL771" s="27"/>
      <c r="BM771" s="27"/>
      <c r="BN771" s="27"/>
      <c r="BO771" s="27"/>
      <c r="BP771" s="27"/>
      <c r="BQ771" s="25">
        <f t="shared" ca="1" si="13814"/>
        <v>10</v>
      </c>
      <c r="BR771" s="114"/>
      <c r="BS771" s="114"/>
      <c r="BT771">
        <f t="shared" ca="1" si="13816"/>
        <v>10</v>
      </c>
      <c r="BU771" s="25">
        <f t="shared" ref="BU771" ca="1" si="14555">BT771/GCD(BT770,BT771)</f>
        <v>5</v>
      </c>
      <c r="CD771" s="128"/>
      <c r="CE771" s="23">
        <f t="shared" ref="CE771" ca="1" si="14556">BU771</f>
        <v>5</v>
      </c>
      <c r="CG771"/>
      <c r="CH771" s="5"/>
    </row>
    <row r="772" spans="2:86" ht="32" customHeight="1" thickBot="1" x14ac:dyDescent="0.6">
      <c r="B772" s="121" t="s">
        <v>28</v>
      </c>
      <c r="C772" s="121" t="s">
        <v>50</v>
      </c>
      <c r="D772" s="114">
        <v>34</v>
      </c>
      <c r="E772" s="119"/>
      <c r="F772" s="28">
        <f t="shared" ca="1" si="13792"/>
        <v>2</v>
      </c>
      <c r="G772" s="114" t="s">
        <v>237</v>
      </c>
      <c r="H772" s="114"/>
      <c r="I772" s="28">
        <f t="shared" ca="1" si="13793"/>
        <v>8</v>
      </c>
      <c r="J772" s="124" t="s">
        <v>13</v>
      </c>
      <c r="K772" s="125" t="str">
        <f t="shared" ref="K772" ca="1" si="14557">IF(CD772=0,"",CD772)</f>
        <v/>
      </c>
      <c r="L772" s="24">
        <f t="shared" ca="1" si="13795"/>
        <v>2</v>
      </c>
      <c r="M772" s="118" t="str">
        <f t="shared" ref="M772" ca="1" si="14558">IF(L773=1,"=","")</f>
        <v/>
      </c>
      <c r="N772" s="125" t="str">
        <f t="shared" ref="N772" ca="1" si="14559">IF(L773=1,IF(BQ772&lt;0,"ー",""),"")</f>
        <v/>
      </c>
      <c r="O772" s="118" t="str">
        <f t="shared" ref="O772" ca="1" si="14560">IF(L772=0,K772,"")</f>
        <v/>
      </c>
      <c r="P772" s="118" t="s">
        <v>250</v>
      </c>
      <c r="Q772" s="121" t="str">
        <f t="shared" ref="Q772" si="14561">IF(E772="","",E772)</f>
        <v/>
      </c>
      <c r="R772" s="114" t="s">
        <v>249</v>
      </c>
      <c r="S772" s="122">
        <f t="shared" ref="S772" ca="1" si="14562">F772</f>
        <v>2</v>
      </c>
      <c r="T772" s="114" t="s">
        <v>216</v>
      </c>
      <c r="U772" s="122">
        <f t="shared" ref="U772" ca="1" si="14563">F773</f>
        <v>3</v>
      </c>
      <c r="V772" s="114" t="s">
        <v>217</v>
      </c>
      <c r="W772" s="120" t="str">
        <f t="shared" ref="W772" si="14564">G772</f>
        <v>　×　</v>
      </c>
      <c r="X772" s="56"/>
      <c r="Y772" s="121" t="str">
        <f t="shared" ref="Y772" si="14565">IF(H772="","",H772)</f>
        <v/>
      </c>
      <c r="Z772" s="114" t="s">
        <v>249</v>
      </c>
      <c r="AA772" s="122">
        <f t="shared" ref="AA772" ca="1" si="14566">I772</f>
        <v>8</v>
      </c>
      <c r="AB772" s="114" t="s">
        <v>216</v>
      </c>
      <c r="AC772" s="122">
        <f t="shared" ref="AC772" ca="1" si="14567">I773</f>
        <v>8</v>
      </c>
      <c r="AD772" s="114" t="s">
        <v>217</v>
      </c>
      <c r="AE772" s="27"/>
      <c r="AF772" s="114" t="s">
        <v>233</v>
      </c>
      <c r="AG772" t="s">
        <v>230</v>
      </c>
      <c r="AH772" t="s">
        <v>250</v>
      </c>
      <c r="AI772" s="1" t="str">
        <f t="shared" ref="AI772" ca="1" si="14568">IF(K772="","",K772)</f>
        <v/>
      </c>
      <c r="AJ772" t="s">
        <v>249</v>
      </c>
      <c r="AK772" s="1">
        <f t="shared" ref="AK772" ca="1" si="14569">L772</f>
        <v>2</v>
      </c>
      <c r="AL772" t="s">
        <v>216</v>
      </c>
      <c r="AM772" s="1">
        <f t="shared" ref="AM772" ca="1" si="14570">L773</f>
        <v>3</v>
      </c>
      <c r="AN772" t="s">
        <v>217</v>
      </c>
      <c r="AO772" t="s">
        <v>230</v>
      </c>
      <c r="AP772" s="114" t="str">
        <f t="shared" ca="1" si="14542"/>
        <v>\\(\\quad \\displaystyle \\frac{2}{3}　×　\\frac{8}{8}　=　 \\)</v>
      </c>
      <c r="AQ772" t="str">
        <f t="shared" ca="1" si="14554"/>
        <v>\\(\\quad \\displaystyle \\frac{2}{3} \\)</v>
      </c>
      <c r="AS772" s="114" t="str">
        <f t="shared" ref="AS772" ca="1" si="14571">AP772</f>
        <v>\\(\\quad \\displaystyle \\frac{2}{3}　×　\\frac{8}{8}　=　 \\)</v>
      </c>
      <c r="AT772" s="114" t="str">
        <f t="shared" ref="AT772" ca="1" si="14572">IF(O772="",AQ772,AQ773)</f>
        <v>\\(\\quad \\displaystyle \\frac{2}{3} \\)</v>
      </c>
      <c r="AU772" s="114" t="s">
        <v>60</v>
      </c>
      <c r="AV772" s="115" t="s">
        <v>226</v>
      </c>
      <c r="AW772" s="115" t="str">
        <f t="shared" ref="AW772" ca="1" si="14573">AS772</f>
        <v>\\(\\quad \\displaystyle \\frac{2}{3}　×　\\frac{8}{8}　=　 \\)</v>
      </c>
      <c r="AX772" s="115" t="str">
        <f t="shared" ref="AX772" ca="1" si="14574">AT772</f>
        <v>\\(\\quad \\displaystyle \\frac{2}{3} \\)</v>
      </c>
      <c r="AY772" s="115" t="s">
        <v>62</v>
      </c>
      <c r="AZ772" s="116" t="str">
        <f t="shared" ref="AZ772" ca="1" si="14575">"INSERT INTO "&amp;AU772&amp;"(tangen,question,answer,editor,date,count) VALUES('"&amp;AV772&amp;"','"&amp;AW772&amp;"','"&amp;AX772&amp;"','"&amp;AY772&amp;"',NOW(),0);"</f>
        <v>INSERT INTO math(tangen,question,answer,editor,date,count) VALUES('m3600','\\(\\quad \\displaystyle \\frac{2}{3}　×　\\frac{8}{8}　=　 \\)','\\(\\quad \\displaystyle \\frac{2}{3} \\)','harazono',NOW(),0);</v>
      </c>
      <c r="BH772" s="22">
        <f t="shared" ca="1" si="14005"/>
        <v>2</v>
      </c>
      <c r="BI772" s="114" t="s">
        <v>22</v>
      </c>
      <c r="BJ772" s="22">
        <f t="shared" ca="1" si="14005"/>
        <v>8</v>
      </c>
      <c r="BK772" s="114" t="s">
        <v>26</v>
      </c>
      <c r="BL772" s="27"/>
      <c r="BM772" s="27"/>
      <c r="BN772" s="27"/>
      <c r="BO772" s="27"/>
      <c r="BP772" s="27"/>
      <c r="BQ772" s="24">
        <f t="shared" ca="1" si="13814"/>
        <v>16</v>
      </c>
      <c r="BR772" s="114" t="s">
        <v>26</v>
      </c>
      <c r="BS772" s="114" t="str">
        <f t="shared" ref="BS772" ca="1" si="14576">IF(BQ772&lt;=0,"-","")</f>
        <v/>
      </c>
      <c r="BT772" s="30">
        <f t="shared" ca="1" si="13816"/>
        <v>16</v>
      </c>
      <c r="BU772" s="24">
        <f t="shared" ref="BU772" ca="1" si="14577">BT772/GCD(BT772,BT773)</f>
        <v>2</v>
      </c>
      <c r="CD772" s="128">
        <f t="shared" ref="CD772" ca="1" si="14578">QUOTIENT(BU772,BU773)</f>
        <v>0</v>
      </c>
      <c r="CE772" s="57">
        <f t="shared" ref="CE772" ca="1" si="14579">MOD(BU772,BU773)</f>
        <v>2</v>
      </c>
      <c r="CG772"/>
      <c r="CH772" s="5"/>
    </row>
    <row r="773" spans="2:86" ht="32" customHeight="1" x14ac:dyDescent="0.55000000000000004">
      <c r="B773" s="121"/>
      <c r="C773" s="121"/>
      <c r="D773" s="114"/>
      <c r="E773" s="119"/>
      <c r="F773" s="29">
        <f t="shared" ca="1" si="13792"/>
        <v>3</v>
      </c>
      <c r="G773" s="114"/>
      <c r="H773" s="114"/>
      <c r="I773" s="29">
        <f t="shared" ca="1" si="13793"/>
        <v>8</v>
      </c>
      <c r="J773" s="124"/>
      <c r="K773" s="125"/>
      <c r="L773" s="25">
        <f t="shared" ca="1" si="13795"/>
        <v>3</v>
      </c>
      <c r="M773" s="118"/>
      <c r="N773" s="125"/>
      <c r="O773" s="118"/>
      <c r="P773" s="118"/>
      <c r="Q773" s="121"/>
      <c r="R773" s="114"/>
      <c r="S773" s="122"/>
      <c r="T773" s="114"/>
      <c r="U773" s="122"/>
      <c r="V773" s="114"/>
      <c r="W773" s="120"/>
      <c r="X773" s="56"/>
      <c r="Y773" s="121"/>
      <c r="Z773" s="114"/>
      <c r="AA773" s="122"/>
      <c r="AB773" s="114"/>
      <c r="AC773" s="122"/>
      <c r="AD773" s="114"/>
      <c r="AE773" s="27"/>
      <c r="AF773" s="114"/>
      <c r="AG773" t="s">
        <v>230</v>
      </c>
      <c r="AH773" t="s">
        <v>250</v>
      </c>
      <c r="AI773" s="1" t="str">
        <f t="shared" ref="AI773" ca="1" si="14580">IF(N772="","",N772)</f>
        <v/>
      </c>
      <c r="AJ773" s="1" t="str">
        <f t="shared" ref="AJ773" ca="1" si="14581">IF(O772="","",O772)</f>
        <v/>
      </c>
      <c r="AK773" s="1"/>
      <c r="AM773" s="1"/>
      <c r="AO773" t="s">
        <v>230</v>
      </c>
      <c r="AP773" s="114"/>
      <c r="AQ773" t="str">
        <f t="shared" ca="1" si="14554"/>
        <v>\\(\\quad \\displaystyle  \\)</v>
      </c>
      <c r="AS773" s="114"/>
      <c r="AT773" s="114"/>
      <c r="AU773" s="114"/>
      <c r="AV773" s="114"/>
      <c r="AW773" s="114"/>
      <c r="AX773" s="114"/>
      <c r="AY773" s="114"/>
      <c r="AZ773" s="117"/>
      <c r="BH773" s="23">
        <f t="shared" ca="1" si="14012"/>
        <v>3</v>
      </c>
      <c r="BI773" s="114"/>
      <c r="BJ773" s="23">
        <f t="shared" ca="1" si="14012"/>
        <v>8</v>
      </c>
      <c r="BK773" s="114"/>
      <c r="BL773" s="27"/>
      <c r="BM773" s="27"/>
      <c r="BN773" s="27"/>
      <c r="BO773" s="27"/>
      <c r="BP773" s="27"/>
      <c r="BQ773" s="25">
        <f t="shared" ca="1" si="13814"/>
        <v>24</v>
      </c>
      <c r="BR773" s="114"/>
      <c r="BS773" s="114"/>
      <c r="BT773">
        <f t="shared" ca="1" si="13816"/>
        <v>24</v>
      </c>
      <c r="BU773" s="25">
        <f t="shared" ref="BU773" ca="1" si="14582">BT773/GCD(BT772,BT773)</f>
        <v>3</v>
      </c>
      <c r="CD773" s="128"/>
      <c r="CE773" s="23">
        <f t="shared" ref="CE773" ca="1" si="14583">BU773</f>
        <v>3</v>
      </c>
      <c r="CG773"/>
      <c r="CH773" s="5"/>
    </row>
    <row r="774" spans="2:86" ht="32" customHeight="1" thickBot="1" x14ac:dyDescent="0.6">
      <c r="B774" s="121" t="s">
        <v>28</v>
      </c>
      <c r="C774" s="121" t="s">
        <v>50</v>
      </c>
      <c r="D774" s="114">
        <v>35</v>
      </c>
      <c r="E774" s="119"/>
      <c r="F774" s="28">
        <f t="shared" ca="1" si="13792"/>
        <v>1</v>
      </c>
      <c r="G774" s="114" t="s">
        <v>237</v>
      </c>
      <c r="H774" s="114"/>
      <c r="I774" s="28">
        <f t="shared" ca="1" si="13793"/>
        <v>3</v>
      </c>
      <c r="J774" s="124" t="s">
        <v>13</v>
      </c>
      <c r="K774" s="125" t="str">
        <f t="shared" ref="K774" ca="1" si="14584">IF(CD774=0,"",CD774)</f>
        <v/>
      </c>
      <c r="L774" s="24">
        <f t="shared" ca="1" si="13795"/>
        <v>3</v>
      </c>
      <c r="M774" s="118" t="str">
        <f t="shared" ref="M774" ca="1" si="14585">IF(L775=1,"=","")</f>
        <v/>
      </c>
      <c r="N774" s="125" t="str">
        <f t="shared" ref="N774" ca="1" si="14586">IF(L775=1,IF(BQ774&lt;0,"ー",""),"")</f>
        <v/>
      </c>
      <c r="O774" s="118" t="str">
        <f t="shared" ref="O774" ca="1" si="14587">IF(L774=0,K774,"")</f>
        <v/>
      </c>
      <c r="P774" s="118" t="s">
        <v>250</v>
      </c>
      <c r="Q774" s="121" t="str">
        <f t="shared" ref="Q774" si="14588">IF(E774="","",E774)</f>
        <v/>
      </c>
      <c r="R774" s="114" t="s">
        <v>249</v>
      </c>
      <c r="S774" s="122">
        <f t="shared" ref="S774" ca="1" si="14589">F774</f>
        <v>1</v>
      </c>
      <c r="T774" s="114" t="s">
        <v>216</v>
      </c>
      <c r="U774" s="122">
        <f t="shared" ref="U774" ca="1" si="14590">F775</f>
        <v>4</v>
      </c>
      <c r="V774" s="114" t="s">
        <v>217</v>
      </c>
      <c r="W774" s="120" t="str">
        <f t="shared" ref="W774" si="14591">G774</f>
        <v>　×　</v>
      </c>
      <c r="X774" s="56"/>
      <c r="Y774" s="121" t="str">
        <f t="shared" ref="Y774" si="14592">IF(H774="","",H774)</f>
        <v/>
      </c>
      <c r="Z774" s="114" t="s">
        <v>249</v>
      </c>
      <c r="AA774" s="122">
        <f t="shared" ref="AA774" ca="1" si="14593">I774</f>
        <v>3</v>
      </c>
      <c r="AB774" s="114" t="s">
        <v>216</v>
      </c>
      <c r="AC774" s="122">
        <f t="shared" ref="AC774" ca="1" si="14594">I775</f>
        <v>5</v>
      </c>
      <c r="AD774" s="114" t="s">
        <v>217</v>
      </c>
      <c r="AE774" s="27"/>
      <c r="AF774" s="114" t="s">
        <v>233</v>
      </c>
      <c r="AG774" t="s">
        <v>230</v>
      </c>
      <c r="AH774" t="s">
        <v>250</v>
      </c>
      <c r="AI774" s="1" t="str">
        <f t="shared" ref="AI774" ca="1" si="14595">IF(K774="","",K774)</f>
        <v/>
      </c>
      <c r="AJ774" t="s">
        <v>249</v>
      </c>
      <c r="AK774" s="1">
        <f t="shared" ref="AK774" ca="1" si="14596">L774</f>
        <v>3</v>
      </c>
      <c r="AL774" t="s">
        <v>216</v>
      </c>
      <c r="AM774" s="1">
        <f t="shared" ref="AM774" ca="1" si="14597">L775</f>
        <v>20</v>
      </c>
      <c r="AN774" t="s">
        <v>217</v>
      </c>
      <c r="AO774" t="s">
        <v>230</v>
      </c>
      <c r="AP774" s="114" t="str">
        <f t="shared" ca="1" si="14542"/>
        <v>\\(\\quad \\displaystyle \\frac{1}{4}　×　\\frac{3}{5}　=　 \\)</v>
      </c>
      <c r="AQ774" t="str">
        <f t="shared" ca="1" si="14554"/>
        <v>\\(\\quad \\displaystyle \\frac{3}{20} \\)</v>
      </c>
      <c r="AS774" s="114" t="str">
        <f t="shared" ref="AS774" ca="1" si="14598">AP774</f>
        <v>\\(\\quad \\displaystyle \\frac{1}{4}　×　\\frac{3}{5}　=　 \\)</v>
      </c>
      <c r="AT774" s="114" t="str">
        <f t="shared" ref="AT774" ca="1" si="14599">IF(O774="",AQ774,AQ775)</f>
        <v>\\(\\quad \\displaystyle \\frac{3}{20} \\)</v>
      </c>
      <c r="AU774" s="114" t="s">
        <v>60</v>
      </c>
      <c r="AV774" s="115" t="s">
        <v>226</v>
      </c>
      <c r="AW774" s="115" t="str">
        <f t="shared" ref="AW774" ca="1" si="14600">AS774</f>
        <v>\\(\\quad \\displaystyle \\frac{1}{4}　×　\\frac{3}{5}　=　 \\)</v>
      </c>
      <c r="AX774" s="115" t="str">
        <f t="shared" ref="AX774" ca="1" si="14601">AT774</f>
        <v>\\(\\quad \\displaystyle \\frac{3}{20} \\)</v>
      </c>
      <c r="AY774" s="115" t="s">
        <v>62</v>
      </c>
      <c r="AZ774" s="116" t="str">
        <f t="shared" ref="AZ774" ca="1" si="14602">"INSERT INTO "&amp;AU774&amp;"(tangen,question,answer,editor,date,count) VALUES('"&amp;AV774&amp;"','"&amp;AW774&amp;"','"&amp;AX774&amp;"','"&amp;AY774&amp;"',NOW(),0);"</f>
        <v>INSERT INTO math(tangen,question,answer,editor,date,count) VALUES('m3600','\\(\\quad \\displaystyle \\frac{1}{4}　×　\\frac{3}{5}　=　 \\)','\\(\\quad \\displaystyle \\frac{3}{20} \\)','harazono',NOW(),0);</v>
      </c>
      <c r="BH774" s="22">
        <f t="shared" ca="1" si="14005"/>
        <v>1</v>
      </c>
      <c r="BI774" s="114" t="s">
        <v>22</v>
      </c>
      <c r="BJ774" s="22">
        <f t="shared" ca="1" si="14005"/>
        <v>3</v>
      </c>
      <c r="BK774" s="114" t="s">
        <v>26</v>
      </c>
      <c r="BL774" s="27"/>
      <c r="BM774" s="27"/>
      <c r="BN774" s="27"/>
      <c r="BO774" s="27"/>
      <c r="BP774" s="27"/>
      <c r="BQ774" s="24">
        <f t="shared" ca="1" si="13814"/>
        <v>3</v>
      </c>
      <c r="BR774" s="114" t="s">
        <v>26</v>
      </c>
      <c r="BS774" s="114" t="str">
        <f t="shared" ref="BS774" ca="1" si="14603">IF(BQ774&lt;=0,"-","")</f>
        <v/>
      </c>
      <c r="BT774" s="30">
        <f t="shared" ca="1" si="13816"/>
        <v>3</v>
      </c>
      <c r="BU774" s="24">
        <f t="shared" ref="BU774" ca="1" si="14604">BT774/GCD(BT774,BT775)</f>
        <v>3</v>
      </c>
      <c r="CD774" s="128">
        <f t="shared" ref="CD774" ca="1" si="14605">QUOTIENT(BU774,BU775)</f>
        <v>0</v>
      </c>
      <c r="CE774" s="57">
        <f t="shared" ref="CE774" ca="1" si="14606">MOD(BU774,BU775)</f>
        <v>3</v>
      </c>
      <c r="CG774"/>
      <c r="CH774" s="5"/>
    </row>
    <row r="775" spans="2:86" ht="32" customHeight="1" x14ac:dyDescent="0.55000000000000004">
      <c r="B775" s="121"/>
      <c r="C775" s="121"/>
      <c r="D775" s="114"/>
      <c r="E775" s="119"/>
      <c r="F775" s="29">
        <f t="shared" ca="1" si="13792"/>
        <v>4</v>
      </c>
      <c r="G775" s="114"/>
      <c r="H775" s="114"/>
      <c r="I775" s="29">
        <f t="shared" ca="1" si="13793"/>
        <v>5</v>
      </c>
      <c r="J775" s="124"/>
      <c r="K775" s="125"/>
      <c r="L775" s="25">
        <f t="shared" ca="1" si="13795"/>
        <v>20</v>
      </c>
      <c r="M775" s="118"/>
      <c r="N775" s="125"/>
      <c r="O775" s="118"/>
      <c r="P775" s="118"/>
      <c r="Q775" s="121"/>
      <c r="R775" s="114"/>
      <c r="S775" s="122"/>
      <c r="T775" s="114"/>
      <c r="U775" s="122"/>
      <c r="V775" s="114"/>
      <c r="W775" s="120"/>
      <c r="X775" s="56"/>
      <c r="Y775" s="121"/>
      <c r="Z775" s="114"/>
      <c r="AA775" s="122"/>
      <c r="AB775" s="114"/>
      <c r="AC775" s="122"/>
      <c r="AD775" s="114"/>
      <c r="AE775" s="27"/>
      <c r="AF775" s="114"/>
      <c r="AG775" t="s">
        <v>230</v>
      </c>
      <c r="AH775" t="s">
        <v>250</v>
      </c>
      <c r="AI775" s="1" t="str">
        <f t="shared" ref="AI775" ca="1" si="14607">IF(N774="","",N774)</f>
        <v/>
      </c>
      <c r="AJ775" s="1" t="str">
        <f t="shared" ref="AJ775" ca="1" si="14608">IF(O774="","",O774)</f>
        <v/>
      </c>
      <c r="AK775" s="1"/>
      <c r="AM775" s="1"/>
      <c r="AO775" t="s">
        <v>230</v>
      </c>
      <c r="AP775" s="114"/>
      <c r="AQ775" t="str">
        <f t="shared" ca="1" si="14554"/>
        <v>\\(\\quad \\displaystyle  \\)</v>
      </c>
      <c r="AS775" s="114"/>
      <c r="AT775" s="114"/>
      <c r="AU775" s="114"/>
      <c r="AV775" s="114"/>
      <c r="AW775" s="114"/>
      <c r="AX775" s="114"/>
      <c r="AY775" s="114"/>
      <c r="AZ775" s="117"/>
      <c r="BH775" s="23">
        <f t="shared" ca="1" si="14012"/>
        <v>4</v>
      </c>
      <c r="BI775" s="114"/>
      <c r="BJ775" s="23">
        <f t="shared" ca="1" si="14012"/>
        <v>5</v>
      </c>
      <c r="BK775" s="114"/>
      <c r="BL775" s="27"/>
      <c r="BM775" s="27"/>
      <c r="BN775" s="27"/>
      <c r="BO775" s="27"/>
      <c r="BP775" s="27"/>
      <c r="BQ775" s="25">
        <f t="shared" ca="1" si="13814"/>
        <v>20</v>
      </c>
      <c r="BR775" s="114"/>
      <c r="BS775" s="114"/>
      <c r="BT775">
        <f t="shared" ca="1" si="13816"/>
        <v>20</v>
      </c>
      <c r="BU775" s="25">
        <f t="shared" ref="BU775" ca="1" si="14609">BT775/GCD(BT774,BT775)</f>
        <v>20</v>
      </c>
      <c r="CD775" s="128"/>
      <c r="CE775" s="23">
        <f t="shared" ref="CE775" ca="1" si="14610">BU775</f>
        <v>20</v>
      </c>
      <c r="CG775"/>
      <c r="CH775" s="5"/>
    </row>
    <row r="776" spans="2:86" ht="32" customHeight="1" thickBot="1" x14ac:dyDescent="0.6">
      <c r="B776" s="121" t="s">
        <v>28</v>
      </c>
      <c r="C776" s="121" t="s">
        <v>50</v>
      </c>
      <c r="D776" s="114">
        <v>36</v>
      </c>
      <c r="E776" s="119"/>
      <c r="F776" s="28">
        <f t="shared" ca="1" si="13792"/>
        <v>4</v>
      </c>
      <c r="G776" s="114" t="s">
        <v>237</v>
      </c>
      <c r="H776" s="114"/>
      <c r="I776" s="28">
        <f t="shared" ca="1" si="13793"/>
        <v>2</v>
      </c>
      <c r="J776" s="124" t="s">
        <v>13</v>
      </c>
      <c r="K776" s="125" t="str">
        <f t="shared" ref="K776" ca="1" si="14611">IF(CD776=0,"",CD776)</f>
        <v/>
      </c>
      <c r="L776" s="24">
        <f t="shared" ca="1" si="13795"/>
        <v>2</v>
      </c>
      <c r="M776" s="118" t="str">
        <f t="shared" ref="M776" ca="1" si="14612">IF(L777=1,"=","")</f>
        <v/>
      </c>
      <c r="N776" s="125" t="str">
        <f t="shared" ref="N776" ca="1" si="14613">IF(L777=1,IF(BQ776&lt;0,"ー",""),"")</f>
        <v/>
      </c>
      <c r="O776" s="118" t="str">
        <f t="shared" ref="O776" ca="1" si="14614">IF(L776=0,K776,"")</f>
        <v/>
      </c>
      <c r="P776" s="118" t="s">
        <v>250</v>
      </c>
      <c r="Q776" s="121" t="str">
        <f t="shared" ref="Q776" si="14615">IF(E776="","",E776)</f>
        <v/>
      </c>
      <c r="R776" s="114" t="s">
        <v>249</v>
      </c>
      <c r="S776" s="122">
        <f t="shared" ref="S776" ca="1" si="14616">F776</f>
        <v>4</v>
      </c>
      <c r="T776" s="114" t="s">
        <v>216</v>
      </c>
      <c r="U776" s="122">
        <f t="shared" ref="U776" ca="1" si="14617">F777</f>
        <v>6</v>
      </c>
      <c r="V776" s="114" t="s">
        <v>217</v>
      </c>
      <c r="W776" s="120" t="str">
        <f t="shared" ref="W776" si="14618">G776</f>
        <v>　×　</v>
      </c>
      <c r="X776" s="56"/>
      <c r="Y776" s="121" t="str">
        <f t="shared" ref="Y776" si="14619">IF(H776="","",H776)</f>
        <v/>
      </c>
      <c r="Z776" s="114" t="s">
        <v>249</v>
      </c>
      <c r="AA776" s="122">
        <f t="shared" ref="AA776" ca="1" si="14620">I776</f>
        <v>2</v>
      </c>
      <c r="AB776" s="114" t="s">
        <v>216</v>
      </c>
      <c r="AC776" s="122">
        <f t="shared" ref="AC776" ca="1" si="14621">I777</f>
        <v>2</v>
      </c>
      <c r="AD776" s="114" t="s">
        <v>217</v>
      </c>
      <c r="AE776" s="27"/>
      <c r="AF776" s="114" t="s">
        <v>233</v>
      </c>
      <c r="AG776" t="s">
        <v>230</v>
      </c>
      <c r="AH776" t="s">
        <v>250</v>
      </c>
      <c r="AI776" s="1" t="str">
        <f t="shared" ref="AI776" ca="1" si="14622">IF(K776="","",K776)</f>
        <v/>
      </c>
      <c r="AJ776" t="s">
        <v>249</v>
      </c>
      <c r="AK776" s="1">
        <f t="shared" ref="AK776" ca="1" si="14623">L776</f>
        <v>2</v>
      </c>
      <c r="AL776" t="s">
        <v>216</v>
      </c>
      <c r="AM776" s="1">
        <f t="shared" ref="AM776" ca="1" si="14624">L777</f>
        <v>3</v>
      </c>
      <c r="AN776" t="s">
        <v>217</v>
      </c>
      <c r="AO776" t="s">
        <v>230</v>
      </c>
      <c r="AP776" s="114" t="str">
        <f t="shared" ca="1" si="14542"/>
        <v>\\(\\quad \\displaystyle \\frac{4}{6}　×　\\frac{2}{2}　=　 \\)</v>
      </c>
      <c r="AQ776" t="str">
        <f t="shared" ca="1" si="14554"/>
        <v>\\(\\quad \\displaystyle \\frac{2}{3} \\)</v>
      </c>
      <c r="AS776" s="114" t="str">
        <f t="shared" ref="AS776" ca="1" si="14625">AP776</f>
        <v>\\(\\quad \\displaystyle \\frac{4}{6}　×　\\frac{2}{2}　=　 \\)</v>
      </c>
      <c r="AT776" s="114" t="str">
        <f t="shared" ref="AT776" ca="1" si="14626">IF(O776="",AQ776,AQ777)</f>
        <v>\\(\\quad \\displaystyle \\frac{2}{3} \\)</v>
      </c>
      <c r="AU776" s="114" t="s">
        <v>60</v>
      </c>
      <c r="AV776" s="115" t="s">
        <v>226</v>
      </c>
      <c r="AW776" s="115" t="str">
        <f t="shared" ref="AW776" ca="1" si="14627">AS776</f>
        <v>\\(\\quad \\displaystyle \\frac{4}{6}　×　\\frac{2}{2}　=　 \\)</v>
      </c>
      <c r="AX776" s="115" t="str">
        <f t="shared" ref="AX776" ca="1" si="14628">AT776</f>
        <v>\\(\\quad \\displaystyle \\frac{2}{3} \\)</v>
      </c>
      <c r="AY776" s="115" t="s">
        <v>62</v>
      </c>
      <c r="AZ776" s="116" t="str">
        <f t="shared" ref="AZ776" ca="1" si="14629">"INSERT INTO "&amp;AU776&amp;"(tangen,question,answer,editor,date,count) VALUES('"&amp;AV776&amp;"','"&amp;AW776&amp;"','"&amp;AX776&amp;"','"&amp;AY776&amp;"',NOW(),0);"</f>
        <v>INSERT INTO math(tangen,question,answer,editor,date,count) VALUES('m3600','\\(\\quad \\displaystyle \\frac{4}{6}　×　\\frac{2}{2}　=　 \\)','\\(\\quad \\displaystyle \\frac{2}{3} \\)','harazono',NOW(),0);</v>
      </c>
      <c r="BH776" s="22">
        <f t="shared" ca="1" si="14005"/>
        <v>4</v>
      </c>
      <c r="BI776" s="114" t="s">
        <v>22</v>
      </c>
      <c r="BJ776" s="22">
        <f t="shared" ca="1" si="14005"/>
        <v>2</v>
      </c>
      <c r="BK776" s="114" t="s">
        <v>26</v>
      </c>
      <c r="BL776" s="27"/>
      <c r="BM776" s="27"/>
      <c r="BN776" s="27"/>
      <c r="BO776" s="27"/>
      <c r="BP776" s="27"/>
      <c r="BQ776" s="24">
        <f t="shared" ca="1" si="13814"/>
        <v>8</v>
      </c>
      <c r="BR776" s="114" t="s">
        <v>26</v>
      </c>
      <c r="BS776" s="114" t="str">
        <f t="shared" ref="BS776" ca="1" si="14630">IF(BQ776&lt;=0,"-","")</f>
        <v/>
      </c>
      <c r="BT776" s="30">
        <f t="shared" ca="1" si="13816"/>
        <v>8</v>
      </c>
      <c r="BU776" s="24">
        <f t="shared" ref="BU776" ca="1" si="14631">BT776/GCD(BT776,BT777)</f>
        <v>2</v>
      </c>
      <c r="CD776" s="128">
        <f t="shared" ref="CD776" ca="1" si="14632">QUOTIENT(BU776,BU777)</f>
        <v>0</v>
      </c>
      <c r="CE776" s="57">
        <f t="shared" ref="CE776" ca="1" si="14633">MOD(BU776,BU777)</f>
        <v>2</v>
      </c>
      <c r="CG776"/>
      <c r="CH776" s="5"/>
    </row>
    <row r="777" spans="2:86" ht="32" customHeight="1" x14ac:dyDescent="0.55000000000000004">
      <c r="B777" s="121"/>
      <c r="C777" s="121"/>
      <c r="D777" s="114"/>
      <c r="E777" s="119"/>
      <c r="F777" s="29">
        <f t="shared" ca="1" si="13792"/>
        <v>6</v>
      </c>
      <c r="G777" s="114"/>
      <c r="H777" s="114"/>
      <c r="I777" s="29">
        <f t="shared" ca="1" si="13793"/>
        <v>2</v>
      </c>
      <c r="J777" s="124"/>
      <c r="K777" s="125"/>
      <c r="L777" s="25">
        <f t="shared" ca="1" si="13795"/>
        <v>3</v>
      </c>
      <c r="M777" s="118"/>
      <c r="N777" s="125"/>
      <c r="O777" s="118"/>
      <c r="P777" s="118"/>
      <c r="Q777" s="121"/>
      <c r="R777" s="114"/>
      <c r="S777" s="122"/>
      <c r="T777" s="114"/>
      <c r="U777" s="122"/>
      <c r="V777" s="114"/>
      <c r="W777" s="120"/>
      <c r="X777" s="56"/>
      <c r="Y777" s="121"/>
      <c r="Z777" s="114"/>
      <c r="AA777" s="122"/>
      <c r="AB777" s="114"/>
      <c r="AC777" s="122"/>
      <c r="AD777" s="114"/>
      <c r="AE777" s="27"/>
      <c r="AF777" s="114"/>
      <c r="AG777" t="s">
        <v>230</v>
      </c>
      <c r="AH777" t="s">
        <v>250</v>
      </c>
      <c r="AI777" s="1" t="str">
        <f t="shared" ref="AI777" ca="1" si="14634">IF(N776="","",N776)</f>
        <v/>
      </c>
      <c r="AJ777" s="1" t="str">
        <f t="shared" ref="AJ777" ca="1" si="14635">IF(O776="","",O776)</f>
        <v/>
      </c>
      <c r="AK777" s="1"/>
      <c r="AM777" s="1"/>
      <c r="AO777" t="s">
        <v>230</v>
      </c>
      <c r="AP777" s="114"/>
      <c r="AQ777" t="str">
        <f t="shared" ca="1" si="14554"/>
        <v>\\(\\quad \\displaystyle  \\)</v>
      </c>
      <c r="AS777" s="114"/>
      <c r="AT777" s="114"/>
      <c r="AU777" s="114"/>
      <c r="AV777" s="114"/>
      <c r="AW777" s="114"/>
      <c r="AX777" s="114"/>
      <c r="AY777" s="114"/>
      <c r="AZ777" s="117"/>
      <c r="BH777" s="23">
        <f t="shared" ca="1" si="14012"/>
        <v>6</v>
      </c>
      <c r="BI777" s="114"/>
      <c r="BJ777" s="23">
        <f t="shared" ca="1" si="14012"/>
        <v>2</v>
      </c>
      <c r="BK777" s="114"/>
      <c r="BL777" s="27"/>
      <c r="BM777" s="27"/>
      <c r="BN777" s="27"/>
      <c r="BO777" s="27"/>
      <c r="BP777" s="27"/>
      <c r="BQ777" s="25">
        <f t="shared" ca="1" si="13814"/>
        <v>12</v>
      </c>
      <c r="BR777" s="114"/>
      <c r="BS777" s="114"/>
      <c r="BT777">
        <f t="shared" ca="1" si="13816"/>
        <v>12</v>
      </c>
      <c r="BU777" s="25">
        <f t="shared" ref="BU777" ca="1" si="14636">BT777/GCD(BT776,BT777)</f>
        <v>3</v>
      </c>
      <c r="CD777" s="128"/>
      <c r="CE777" s="23">
        <f t="shared" ref="CE777" ca="1" si="14637">BU777</f>
        <v>3</v>
      </c>
      <c r="CG777"/>
      <c r="CH777" s="5"/>
    </row>
    <row r="778" spans="2:86" ht="32" customHeight="1" thickBot="1" x14ac:dyDescent="0.6">
      <c r="B778" s="121" t="s">
        <v>28</v>
      </c>
      <c r="C778" s="121" t="s">
        <v>50</v>
      </c>
      <c r="D778" s="114">
        <v>37</v>
      </c>
      <c r="E778" s="119"/>
      <c r="F778" s="28">
        <f t="shared" ca="1" si="13792"/>
        <v>1</v>
      </c>
      <c r="G778" s="114" t="s">
        <v>237</v>
      </c>
      <c r="H778" s="114"/>
      <c r="I778" s="28">
        <f t="shared" ca="1" si="13793"/>
        <v>7</v>
      </c>
      <c r="J778" s="124" t="s">
        <v>13</v>
      </c>
      <c r="K778" s="125" t="str">
        <f t="shared" ref="K778" ca="1" si="14638">IF(CD778=0,"",CD778)</f>
        <v/>
      </c>
      <c r="L778" s="24">
        <f t="shared" ca="1" si="13795"/>
        <v>7</v>
      </c>
      <c r="M778" s="118" t="str">
        <f t="shared" ref="M778" ca="1" si="14639">IF(L779=1,"=","")</f>
        <v/>
      </c>
      <c r="N778" s="125" t="str">
        <f t="shared" ref="N778" ca="1" si="14640">IF(L779=1,IF(BQ778&lt;0,"ー",""),"")</f>
        <v/>
      </c>
      <c r="O778" s="118" t="str">
        <f t="shared" ref="O778" ca="1" si="14641">IF(L778=0,K778,"")</f>
        <v/>
      </c>
      <c r="P778" s="118" t="s">
        <v>250</v>
      </c>
      <c r="Q778" s="121" t="str">
        <f t="shared" ref="Q778" si="14642">IF(E778="","",E778)</f>
        <v/>
      </c>
      <c r="R778" s="114" t="s">
        <v>249</v>
      </c>
      <c r="S778" s="122">
        <f t="shared" ref="S778" ca="1" si="14643">F778</f>
        <v>1</v>
      </c>
      <c r="T778" s="114" t="s">
        <v>216</v>
      </c>
      <c r="U778" s="122">
        <f t="shared" ref="U778" ca="1" si="14644">F779</f>
        <v>9</v>
      </c>
      <c r="V778" s="114" t="s">
        <v>217</v>
      </c>
      <c r="W778" s="120" t="str">
        <f t="shared" ref="W778" si="14645">G778</f>
        <v>　×　</v>
      </c>
      <c r="X778" s="56"/>
      <c r="Y778" s="121" t="str">
        <f t="shared" ref="Y778" si="14646">IF(H778="","",H778)</f>
        <v/>
      </c>
      <c r="Z778" s="114" t="s">
        <v>249</v>
      </c>
      <c r="AA778" s="122">
        <f t="shared" ref="AA778" ca="1" si="14647">I778</f>
        <v>7</v>
      </c>
      <c r="AB778" s="114" t="s">
        <v>216</v>
      </c>
      <c r="AC778" s="122">
        <f t="shared" ref="AC778" ca="1" si="14648">I779</f>
        <v>8</v>
      </c>
      <c r="AD778" s="114" t="s">
        <v>217</v>
      </c>
      <c r="AE778" s="27"/>
      <c r="AF778" s="114" t="s">
        <v>233</v>
      </c>
      <c r="AG778" t="s">
        <v>230</v>
      </c>
      <c r="AH778" t="s">
        <v>250</v>
      </c>
      <c r="AI778" s="1" t="str">
        <f t="shared" ref="AI778" ca="1" si="14649">IF(K778="","",K778)</f>
        <v/>
      </c>
      <c r="AJ778" t="s">
        <v>249</v>
      </c>
      <c r="AK778" s="1">
        <f t="shared" ref="AK778" ca="1" si="14650">L778</f>
        <v>7</v>
      </c>
      <c r="AL778" t="s">
        <v>216</v>
      </c>
      <c r="AM778" s="1">
        <f t="shared" ref="AM778" ca="1" si="14651">L779</f>
        <v>72</v>
      </c>
      <c r="AN778" t="s">
        <v>217</v>
      </c>
      <c r="AO778" t="s">
        <v>230</v>
      </c>
      <c r="AP778" s="114" t="str">
        <f t="shared" ca="1" si="14542"/>
        <v>\\(\\quad \\displaystyle \\frac{1}{9}　×　\\frac{7}{8}　=　 \\)</v>
      </c>
      <c r="AQ778" t="str">
        <f t="shared" ca="1" si="14554"/>
        <v>\\(\\quad \\displaystyle \\frac{7}{72} \\)</v>
      </c>
      <c r="AS778" s="114" t="str">
        <f t="shared" ref="AS778" ca="1" si="14652">AP778</f>
        <v>\\(\\quad \\displaystyle \\frac{1}{9}　×　\\frac{7}{8}　=　 \\)</v>
      </c>
      <c r="AT778" s="114" t="str">
        <f t="shared" ref="AT778" ca="1" si="14653">IF(O778="",AQ778,AQ779)</f>
        <v>\\(\\quad \\displaystyle \\frac{7}{72} \\)</v>
      </c>
      <c r="AU778" s="114" t="s">
        <v>60</v>
      </c>
      <c r="AV778" s="115" t="s">
        <v>226</v>
      </c>
      <c r="AW778" s="115" t="str">
        <f t="shared" ref="AW778" ca="1" si="14654">AS778</f>
        <v>\\(\\quad \\displaystyle \\frac{1}{9}　×　\\frac{7}{8}　=　 \\)</v>
      </c>
      <c r="AX778" s="115" t="str">
        <f t="shared" ref="AX778" ca="1" si="14655">AT778</f>
        <v>\\(\\quad \\displaystyle \\frac{7}{72} \\)</v>
      </c>
      <c r="AY778" s="115" t="s">
        <v>62</v>
      </c>
      <c r="AZ778" s="116" t="str">
        <f t="shared" ref="AZ778" ca="1" si="14656">"INSERT INTO "&amp;AU778&amp;"(tangen,question,answer,editor,date,count) VALUES('"&amp;AV778&amp;"','"&amp;AW778&amp;"','"&amp;AX778&amp;"','"&amp;AY778&amp;"',NOW(),0);"</f>
        <v>INSERT INTO math(tangen,question,answer,editor,date,count) VALUES('m3600','\\(\\quad \\displaystyle \\frac{1}{9}　×　\\frac{7}{8}　=　 \\)','\\(\\quad \\displaystyle \\frac{7}{72} \\)','harazono',NOW(),0);</v>
      </c>
      <c r="BH778" s="22">
        <f t="shared" ca="1" si="14005"/>
        <v>1</v>
      </c>
      <c r="BI778" s="114" t="s">
        <v>22</v>
      </c>
      <c r="BJ778" s="22">
        <f t="shared" ca="1" si="14005"/>
        <v>7</v>
      </c>
      <c r="BK778" s="114" t="s">
        <v>26</v>
      </c>
      <c r="BL778" s="27"/>
      <c r="BM778" s="27"/>
      <c r="BN778" s="27"/>
      <c r="BO778" s="27"/>
      <c r="BP778" s="27"/>
      <c r="BQ778" s="24">
        <f t="shared" ca="1" si="13814"/>
        <v>7</v>
      </c>
      <c r="BR778" s="114" t="s">
        <v>26</v>
      </c>
      <c r="BS778" s="114" t="str">
        <f t="shared" ref="BS778" ca="1" si="14657">IF(BQ778&lt;=0,"-","")</f>
        <v/>
      </c>
      <c r="BT778" s="30">
        <f t="shared" ca="1" si="13816"/>
        <v>7</v>
      </c>
      <c r="BU778" s="24">
        <f t="shared" ref="BU778" ca="1" si="14658">BT778/GCD(BT778,BT779)</f>
        <v>7</v>
      </c>
      <c r="CD778" s="128">
        <f t="shared" ref="CD778" ca="1" si="14659">QUOTIENT(BU778,BU779)</f>
        <v>0</v>
      </c>
      <c r="CE778" s="57">
        <f t="shared" ref="CE778" ca="1" si="14660">MOD(BU778,BU779)</f>
        <v>7</v>
      </c>
      <c r="CG778"/>
      <c r="CH778" s="5"/>
    </row>
    <row r="779" spans="2:86" ht="32" customHeight="1" x14ac:dyDescent="0.55000000000000004">
      <c r="B779" s="121"/>
      <c r="C779" s="121"/>
      <c r="D779" s="114"/>
      <c r="E779" s="119"/>
      <c r="F779" s="29">
        <f t="shared" ca="1" si="13792"/>
        <v>9</v>
      </c>
      <c r="G779" s="114"/>
      <c r="H779" s="114"/>
      <c r="I779" s="29">
        <f t="shared" ca="1" si="13793"/>
        <v>8</v>
      </c>
      <c r="J779" s="124"/>
      <c r="K779" s="125"/>
      <c r="L779" s="25">
        <f t="shared" ca="1" si="13795"/>
        <v>72</v>
      </c>
      <c r="M779" s="118"/>
      <c r="N779" s="125"/>
      <c r="O779" s="118"/>
      <c r="P779" s="118"/>
      <c r="Q779" s="121"/>
      <c r="R779" s="114"/>
      <c r="S779" s="122"/>
      <c r="T779" s="114"/>
      <c r="U779" s="122"/>
      <c r="V779" s="114"/>
      <c r="W779" s="120"/>
      <c r="X779" s="56"/>
      <c r="Y779" s="121"/>
      <c r="Z779" s="114"/>
      <c r="AA779" s="122"/>
      <c r="AB779" s="114"/>
      <c r="AC779" s="122"/>
      <c r="AD779" s="114"/>
      <c r="AE779" s="27"/>
      <c r="AF779" s="114"/>
      <c r="AG779" t="s">
        <v>230</v>
      </c>
      <c r="AH779" t="s">
        <v>250</v>
      </c>
      <c r="AI779" s="1" t="str">
        <f t="shared" ref="AI779" ca="1" si="14661">IF(N778="","",N778)</f>
        <v/>
      </c>
      <c r="AJ779" s="1" t="str">
        <f t="shared" ref="AJ779" ca="1" si="14662">IF(O778="","",O778)</f>
        <v/>
      </c>
      <c r="AK779" s="1"/>
      <c r="AM779" s="1"/>
      <c r="AO779" t="s">
        <v>230</v>
      </c>
      <c r="AP779" s="114"/>
      <c r="AQ779" t="str">
        <f t="shared" ca="1" si="14554"/>
        <v>\\(\\quad \\displaystyle  \\)</v>
      </c>
      <c r="AS779" s="114"/>
      <c r="AT779" s="114"/>
      <c r="AU779" s="114"/>
      <c r="AV779" s="114"/>
      <c r="AW779" s="114"/>
      <c r="AX779" s="114"/>
      <c r="AY779" s="114"/>
      <c r="AZ779" s="117"/>
      <c r="BH779" s="23">
        <f t="shared" ca="1" si="14012"/>
        <v>9</v>
      </c>
      <c r="BI779" s="114"/>
      <c r="BJ779" s="23">
        <f t="shared" ca="1" si="14012"/>
        <v>8</v>
      </c>
      <c r="BK779" s="114"/>
      <c r="BL779" s="27"/>
      <c r="BM779" s="27"/>
      <c r="BN779" s="27"/>
      <c r="BO779" s="27"/>
      <c r="BP779" s="27"/>
      <c r="BQ779" s="25">
        <f t="shared" ca="1" si="13814"/>
        <v>72</v>
      </c>
      <c r="BR779" s="114"/>
      <c r="BS779" s="114"/>
      <c r="BT779">
        <f t="shared" ca="1" si="13816"/>
        <v>72</v>
      </c>
      <c r="BU779" s="25">
        <f t="shared" ref="BU779" ca="1" si="14663">BT779/GCD(BT778,BT779)</f>
        <v>72</v>
      </c>
      <c r="CD779" s="128"/>
      <c r="CE779" s="23">
        <f t="shared" ref="CE779" ca="1" si="14664">BU779</f>
        <v>72</v>
      </c>
      <c r="CG779"/>
      <c r="CH779" s="5"/>
    </row>
    <row r="780" spans="2:86" ht="32" customHeight="1" thickBot="1" x14ac:dyDescent="0.6">
      <c r="B780" s="121" t="s">
        <v>28</v>
      </c>
      <c r="C780" s="121" t="s">
        <v>50</v>
      </c>
      <c r="D780" s="114">
        <v>38</v>
      </c>
      <c r="E780" s="119"/>
      <c r="F780" s="28">
        <f t="shared" ref="F780:F781" ca="1" si="14665">BH780</f>
        <v>1</v>
      </c>
      <c r="G780" s="114" t="s">
        <v>237</v>
      </c>
      <c r="H780" s="114"/>
      <c r="I780" s="28">
        <f t="shared" ref="I780:I781" ca="1" si="14666">BJ780</f>
        <v>2</v>
      </c>
      <c r="J780" s="124" t="s">
        <v>13</v>
      </c>
      <c r="K780" s="125" t="str">
        <f t="shared" ref="K780" ca="1" si="14667">IF(CD780=0,"",CD780)</f>
        <v/>
      </c>
      <c r="L780" s="24">
        <f t="shared" ref="L780:L781" ca="1" si="14668">CE780</f>
        <v>2</v>
      </c>
      <c r="M780" s="118" t="str">
        <f t="shared" ref="M780" ca="1" si="14669">IF(L781=1,"=","")</f>
        <v/>
      </c>
      <c r="N780" s="125" t="str">
        <f t="shared" ref="N780" ca="1" si="14670">IF(L781=1,IF(BQ780&lt;0,"ー",""),"")</f>
        <v/>
      </c>
      <c r="O780" s="118" t="str">
        <f t="shared" ref="O780" ca="1" si="14671">IF(L780=0,K780,"")</f>
        <v/>
      </c>
      <c r="P780" s="118" t="s">
        <v>250</v>
      </c>
      <c r="Q780" s="121" t="str">
        <f t="shared" ref="Q780" si="14672">IF(E780="","",E780)</f>
        <v/>
      </c>
      <c r="R780" s="114" t="s">
        <v>249</v>
      </c>
      <c r="S780" s="122">
        <f t="shared" ref="S780" ca="1" si="14673">F780</f>
        <v>1</v>
      </c>
      <c r="T780" s="114" t="s">
        <v>216</v>
      </c>
      <c r="U780" s="122">
        <f t="shared" ref="U780" ca="1" si="14674">F781</f>
        <v>9</v>
      </c>
      <c r="V780" s="114" t="s">
        <v>217</v>
      </c>
      <c r="W780" s="120" t="str">
        <f t="shared" ref="W780" si="14675">G780</f>
        <v>　×　</v>
      </c>
      <c r="X780" s="56"/>
      <c r="Y780" s="121" t="str">
        <f t="shared" ref="Y780" si="14676">IF(H780="","",H780)</f>
        <v/>
      </c>
      <c r="Z780" s="114" t="s">
        <v>249</v>
      </c>
      <c r="AA780" s="122">
        <f t="shared" ref="AA780" ca="1" si="14677">I780</f>
        <v>2</v>
      </c>
      <c r="AB780" s="114" t="s">
        <v>216</v>
      </c>
      <c r="AC780" s="122">
        <f t="shared" ref="AC780" ca="1" si="14678">I781</f>
        <v>3</v>
      </c>
      <c r="AD780" s="114" t="s">
        <v>217</v>
      </c>
      <c r="AE780" s="27"/>
      <c r="AF780" s="114" t="s">
        <v>233</v>
      </c>
      <c r="AG780" t="s">
        <v>230</v>
      </c>
      <c r="AH780" t="s">
        <v>250</v>
      </c>
      <c r="AI780" s="1" t="str">
        <f t="shared" ref="AI780" ca="1" si="14679">IF(K780="","",K780)</f>
        <v/>
      </c>
      <c r="AJ780" t="s">
        <v>249</v>
      </c>
      <c r="AK780" s="1">
        <f t="shared" ref="AK780" ca="1" si="14680">L780</f>
        <v>2</v>
      </c>
      <c r="AL780" t="s">
        <v>216</v>
      </c>
      <c r="AM780" s="1">
        <f t="shared" ref="AM780" ca="1" si="14681">L781</f>
        <v>27</v>
      </c>
      <c r="AN780" t="s">
        <v>217</v>
      </c>
      <c r="AO780" t="s">
        <v>230</v>
      </c>
      <c r="AP780" s="114" t="str">
        <f t="shared" ca="1" si="14542"/>
        <v>\\(\\quad \\displaystyle \\frac{1}{9}　×　\\frac{2}{3}　=　 \\)</v>
      </c>
      <c r="AQ780" t="str">
        <f t="shared" ca="1" si="14554"/>
        <v>\\(\\quad \\displaystyle \\frac{2}{27} \\)</v>
      </c>
      <c r="AS780" s="114" t="str">
        <f t="shared" ref="AS780" ca="1" si="14682">AP780</f>
        <v>\\(\\quad \\displaystyle \\frac{1}{9}　×　\\frac{2}{3}　=　 \\)</v>
      </c>
      <c r="AT780" s="114" t="str">
        <f t="shared" ref="AT780" ca="1" si="14683">IF(O780="",AQ780,AQ781)</f>
        <v>\\(\\quad \\displaystyle \\frac{2}{27} \\)</v>
      </c>
      <c r="AU780" s="114" t="s">
        <v>60</v>
      </c>
      <c r="AV780" s="115" t="s">
        <v>226</v>
      </c>
      <c r="AW780" s="115" t="str">
        <f t="shared" ref="AW780" ca="1" si="14684">AS780</f>
        <v>\\(\\quad \\displaystyle \\frac{1}{9}　×　\\frac{2}{3}　=　 \\)</v>
      </c>
      <c r="AX780" s="115" t="str">
        <f t="shared" ref="AX780" ca="1" si="14685">AT780</f>
        <v>\\(\\quad \\displaystyle \\frac{2}{27} \\)</v>
      </c>
      <c r="AY780" s="115" t="s">
        <v>62</v>
      </c>
      <c r="AZ780" s="116" t="str">
        <f t="shared" ref="AZ780" ca="1" si="14686">"INSERT INTO "&amp;AU780&amp;"(tangen,question,answer,editor,date,count) VALUES('"&amp;AV780&amp;"','"&amp;AW780&amp;"','"&amp;AX780&amp;"','"&amp;AY780&amp;"',NOW(),0);"</f>
        <v>INSERT INTO math(tangen,question,answer,editor,date,count) VALUES('m3600','\\(\\quad \\displaystyle \\frac{1}{9}　×　\\frac{2}{3}　=　 \\)','\\(\\quad \\displaystyle \\frac{2}{27} \\)','harazono',NOW(),0);</v>
      </c>
      <c r="BH780" s="22">
        <f t="shared" ca="1" si="14005"/>
        <v>1</v>
      </c>
      <c r="BI780" s="114" t="s">
        <v>22</v>
      </c>
      <c r="BJ780" s="22">
        <f t="shared" ca="1" si="14005"/>
        <v>2</v>
      </c>
      <c r="BK780" s="114" t="s">
        <v>26</v>
      </c>
      <c r="BL780" s="27"/>
      <c r="BM780" s="27"/>
      <c r="BN780" s="27"/>
      <c r="BO780" s="27"/>
      <c r="BP780" s="27"/>
      <c r="BQ780" s="24">
        <f t="shared" ref="BQ780:BQ781" ca="1" si="14687">BH780*BJ780</f>
        <v>2</v>
      </c>
      <c r="BR780" s="114" t="s">
        <v>26</v>
      </c>
      <c r="BS780" s="114" t="str">
        <f t="shared" ref="BS780" ca="1" si="14688">IF(BQ780&lt;=0,"-","")</f>
        <v/>
      </c>
      <c r="BT780" s="30">
        <f t="shared" ref="BT780:BT781" ca="1" si="14689">ABS(BQ780)</f>
        <v>2</v>
      </c>
      <c r="BU780" s="24">
        <f t="shared" ref="BU780" ca="1" si="14690">BT780/GCD(BT780,BT781)</f>
        <v>2</v>
      </c>
      <c r="CD780" s="128">
        <f t="shared" ref="CD780" ca="1" si="14691">QUOTIENT(BU780,BU781)</f>
        <v>0</v>
      </c>
      <c r="CE780" s="57">
        <f t="shared" ref="CE780" ca="1" si="14692">MOD(BU780,BU781)</f>
        <v>2</v>
      </c>
      <c r="CG780"/>
      <c r="CH780" s="5"/>
    </row>
    <row r="781" spans="2:86" ht="32" customHeight="1" x14ac:dyDescent="0.55000000000000004">
      <c r="B781" s="121"/>
      <c r="C781" s="121"/>
      <c r="D781" s="114"/>
      <c r="E781" s="119"/>
      <c r="F781" s="29">
        <f t="shared" ca="1" si="14665"/>
        <v>9</v>
      </c>
      <c r="G781" s="114"/>
      <c r="H781" s="114"/>
      <c r="I781" s="29">
        <f t="shared" ca="1" si="14666"/>
        <v>3</v>
      </c>
      <c r="J781" s="124"/>
      <c r="K781" s="125"/>
      <c r="L781" s="25">
        <f t="shared" ca="1" si="14668"/>
        <v>27</v>
      </c>
      <c r="M781" s="118"/>
      <c r="N781" s="125"/>
      <c r="O781" s="118"/>
      <c r="P781" s="118"/>
      <c r="Q781" s="121"/>
      <c r="R781" s="114"/>
      <c r="S781" s="122"/>
      <c r="T781" s="114"/>
      <c r="U781" s="122"/>
      <c r="V781" s="114"/>
      <c r="W781" s="120"/>
      <c r="X781" s="56"/>
      <c r="Y781" s="121"/>
      <c r="Z781" s="114"/>
      <c r="AA781" s="122"/>
      <c r="AB781" s="114"/>
      <c r="AC781" s="122"/>
      <c r="AD781" s="114"/>
      <c r="AE781" s="27"/>
      <c r="AF781" s="114"/>
      <c r="AG781" t="s">
        <v>230</v>
      </c>
      <c r="AH781" t="s">
        <v>250</v>
      </c>
      <c r="AI781" s="1" t="str">
        <f ca="1">IF(N780="","",N780)</f>
        <v/>
      </c>
      <c r="AJ781" s="1" t="str">
        <f ca="1">IF(O780="","",O780)</f>
        <v/>
      </c>
      <c r="AK781" s="1"/>
      <c r="AM781" s="1"/>
      <c r="AO781" t="s">
        <v>230</v>
      </c>
      <c r="AP781" s="114"/>
      <c r="AQ781" t="str">
        <f t="shared" ca="1" si="14554"/>
        <v>\\(\\quad \\displaystyle  \\)</v>
      </c>
      <c r="AS781" s="114"/>
      <c r="AT781" s="114"/>
      <c r="AU781" s="114"/>
      <c r="AV781" s="114"/>
      <c r="AW781" s="114"/>
      <c r="AX781" s="114"/>
      <c r="AY781" s="114"/>
      <c r="AZ781" s="117"/>
      <c r="BH781" s="23">
        <f t="shared" ca="1" si="14012"/>
        <v>9</v>
      </c>
      <c r="BI781" s="114"/>
      <c r="BJ781" s="23">
        <f t="shared" ca="1" si="14012"/>
        <v>3</v>
      </c>
      <c r="BK781" s="114"/>
      <c r="BL781" s="27"/>
      <c r="BM781" s="27"/>
      <c r="BN781" s="27"/>
      <c r="BO781" s="27"/>
      <c r="BP781" s="27"/>
      <c r="BQ781" s="25">
        <f t="shared" ca="1" si="14687"/>
        <v>27</v>
      </c>
      <c r="BR781" s="114"/>
      <c r="BS781" s="114"/>
      <c r="BT781">
        <f t="shared" ca="1" si="14689"/>
        <v>27</v>
      </c>
      <c r="BU781" s="25">
        <f t="shared" ref="BU781" ca="1" si="14693">BT781/GCD(BT780,BT781)</f>
        <v>27</v>
      </c>
      <c r="CD781" s="128"/>
      <c r="CE781" s="23">
        <f t="shared" ref="CE781" ca="1" si="14694">BU781</f>
        <v>27</v>
      </c>
      <c r="CG781"/>
      <c r="CH781" s="5"/>
    </row>
    <row r="782" spans="2:86" ht="32" customHeight="1" thickBot="1" x14ac:dyDescent="0.6">
      <c r="B782" s="121" t="s">
        <v>28</v>
      </c>
      <c r="C782" s="121" t="s">
        <v>50</v>
      </c>
      <c r="D782" s="114">
        <v>39</v>
      </c>
      <c r="E782" s="119"/>
      <c r="F782" s="28">
        <f t="shared" ref="F782:F803" ca="1" si="14695">BH782</f>
        <v>2</v>
      </c>
      <c r="G782" s="114" t="s">
        <v>237</v>
      </c>
      <c r="H782" s="114"/>
      <c r="I782" s="28">
        <f t="shared" ref="I782:I803" ca="1" si="14696">BJ782</f>
        <v>2</v>
      </c>
      <c r="J782" s="124" t="s">
        <v>13</v>
      </c>
      <c r="K782" s="125" t="str">
        <f t="shared" ref="K782" ca="1" si="14697">IF(CD782=0,"",CD782)</f>
        <v/>
      </c>
      <c r="L782" s="24">
        <f t="shared" ref="L782:L803" ca="1" si="14698">CE782</f>
        <v>4</v>
      </c>
      <c r="M782" s="118" t="str">
        <f t="shared" ref="M782" ca="1" si="14699">IF(L783=1,"=","")</f>
        <v/>
      </c>
      <c r="N782" s="125" t="str">
        <f t="shared" ref="N782" ca="1" si="14700">IF(L783=1,IF(BQ782&lt;0,"ー",""),"")</f>
        <v/>
      </c>
      <c r="O782" s="118" t="str">
        <f t="shared" ref="O782" ca="1" si="14701">IF(L782=0,K782,"")</f>
        <v/>
      </c>
      <c r="P782" s="118" t="s">
        <v>250</v>
      </c>
      <c r="Q782" s="121" t="str">
        <f t="shared" ref="Q782" si="14702">IF(E782="","",E782)</f>
        <v/>
      </c>
      <c r="R782" s="114" t="s">
        <v>249</v>
      </c>
      <c r="S782" s="122">
        <f t="shared" ref="S782" ca="1" si="14703">F782</f>
        <v>2</v>
      </c>
      <c r="T782" s="114" t="s">
        <v>216</v>
      </c>
      <c r="U782" s="122">
        <f t="shared" ref="U782" ca="1" si="14704">F783</f>
        <v>3</v>
      </c>
      <c r="V782" s="114" t="s">
        <v>217</v>
      </c>
      <c r="W782" s="120" t="str">
        <f t="shared" ref="W782" si="14705">G782</f>
        <v>　×　</v>
      </c>
      <c r="X782" s="56"/>
      <c r="Y782" s="121" t="str">
        <f t="shared" ref="Y782" si="14706">IF(H782="","",H782)</f>
        <v/>
      </c>
      <c r="Z782" s="114" t="s">
        <v>249</v>
      </c>
      <c r="AA782" s="122">
        <f t="shared" ref="AA782" ca="1" si="14707">I782</f>
        <v>2</v>
      </c>
      <c r="AB782" s="114" t="s">
        <v>216</v>
      </c>
      <c r="AC782" s="122">
        <f t="shared" ref="AC782" ca="1" si="14708">I783</f>
        <v>3</v>
      </c>
      <c r="AD782" s="114" t="s">
        <v>217</v>
      </c>
      <c r="AE782" s="27"/>
      <c r="AF782" s="114" t="s">
        <v>233</v>
      </c>
      <c r="AG782" t="s">
        <v>230</v>
      </c>
      <c r="AH782" t="s">
        <v>250</v>
      </c>
      <c r="AI782" s="1" t="str">
        <f t="shared" ref="AI782" ca="1" si="14709">IF(K782="","",K782)</f>
        <v/>
      </c>
      <c r="AJ782" t="s">
        <v>249</v>
      </c>
      <c r="AK782" s="1">
        <f t="shared" ref="AK782" ca="1" si="14710">L782</f>
        <v>4</v>
      </c>
      <c r="AL782" t="s">
        <v>216</v>
      </c>
      <c r="AM782" s="1">
        <f t="shared" ref="AM782" ca="1" si="14711">L783</f>
        <v>9</v>
      </c>
      <c r="AN782" t="s">
        <v>217</v>
      </c>
      <c r="AO782" t="s">
        <v>230</v>
      </c>
      <c r="AP782" s="114" t="str">
        <f t="shared" ca="1" si="14542"/>
        <v>\\(\\quad \\displaystyle \\frac{2}{3}　×　\\frac{2}{3}　=　 \\)</v>
      </c>
      <c r="AQ782" t="str">
        <f t="shared" ca="1" si="14554"/>
        <v>\\(\\quad \\displaystyle \\frac{4}{9} \\)</v>
      </c>
      <c r="AS782" s="114" t="str">
        <f t="shared" ref="AS782" ca="1" si="14712">AP782</f>
        <v>\\(\\quad \\displaystyle \\frac{2}{3}　×　\\frac{2}{3}　=　 \\)</v>
      </c>
      <c r="AT782" s="114" t="str">
        <f t="shared" ref="AT782" ca="1" si="14713">IF(O782="",AQ782,AQ783)</f>
        <v>\\(\\quad \\displaystyle \\frac{4}{9} \\)</v>
      </c>
      <c r="AU782" s="114" t="s">
        <v>60</v>
      </c>
      <c r="AV782" s="115" t="s">
        <v>226</v>
      </c>
      <c r="AW782" s="115" t="str">
        <f t="shared" ref="AW782" ca="1" si="14714">AS782</f>
        <v>\\(\\quad \\displaystyle \\frac{2}{3}　×　\\frac{2}{3}　=　 \\)</v>
      </c>
      <c r="AX782" s="115" t="str">
        <f t="shared" ref="AX782" ca="1" si="14715">AT782</f>
        <v>\\(\\quad \\displaystyle \\frac{4}{9} \\)</v>
      </c>
      <c r="AY782" s="115" t="s">
        <v>62</v>
      </c>
      <c r="AZ782" s="116" t="str">
        <f t="shared" ref="AZ782" ca="1" si="14716">"INSERT INTO "&amp;AU782&amp;"(tangen,question,answer,editor,date,count) VALUES('"&amp;AV782&amp;"','"&amp;AW782&amp;"','"&amp;AX782&amp;"','"&amp;AY782&amp;"',NOW(),0);"</f>
        <v>INSERT INTO math(tangen,question,answer,editor,date,count) VALUES('m3600','\\(\\quad \\displaystyle \\frac{2}{3}　×　\\frac{2}{3}　=　 \\)','\\(\\quad \\displaystyle \\frac{4}{9} \\)','harazono',NOW(),0);</v>
      </c>
      <c r="BH782" s="22">
        <f t="shared" ca="1" si="14005"/>
        <v>2</v>
      </c>
      <c r="BI782" s="114" t="s">
        <v>22</v>
      </c>
      <c r="BJ782" s="22">
        <f t="shared" ca="1" si="14005"/>
        <v>2</v>
      </c>
      <c r="BK782" s="114" t="s">
        <v>26</v>
      </c>
      <c r="BL782" s="27"/>
      <c r="BM782" s="27"/>
      <c r="BN782" s="27"/>
      <c r="BO782" s="27"/>
      <c r="BP782" s="27"/>
      <c r="BQ782" s="24">
        <f t="shared" ref="BQ782:BQ803" ca="1" si="14717">BH782*BJ782</f>
        <v>4</v>
      </c>
      <c r="BR782" s="114" t="s">
        <v>26</v>
      </c>
      <c r="BS782" s="114" t="str">
        <f t="shared" ref="BS782" ca="1" si="14718">IF(BQ782&lt;=0,"-","")</f>
        <v/>
      </c>
      <c r="BT782" s="30">
        <f t="shared" ref="BT782:BT803" ca="1" si="14719">ABS(BQ782)</f>
        <v>4</v>
      </c>
      <c r="BU782" s="24">
        <f t="shared" ref="BU782" ca="1" si="14720">BT782/GCD(BT782,BT783)</f>
        <v>4</v>
      </c>
      <c r="CD782" s="128">
        <f t="shared" ref="CD782" ca="1" si="14721">QUOTIENT(BU782,BU783)</f>
        <v>0</v>
      </c>
      <c r="CE782" s="57">
        <f t="shared" ref="CE782" ca="1" si="14722">MOD(BU782,BU783)</f>
        <v>4</v>
      </c>
      <c r="CG782"/>
      <c r="CH782" s="5"/>
    </row>
    <row r="783" spans="2:86" ht="32" customHeight="1" x14ac:dyDescent="0.55000000000000004">
      <c r="B783" s="121"/>
      <c r="C783" s="121"/>
      <c r="D783" s="114"/>
      <c r="E783" s="119"/>
      <c r="F783" s="29">
        <f t="shared" ca="1" si="14695"/>
        <v>3</v>
      </c>
      <c r="G783" s="114"/>
      <c r="H783" s="114"/>
      <c r="I783" s="29">
        <f t="shared" ca="1" si="14696"/>
        <v>3</v>
      </c>
      <c r="J783" s="124"/>
      <c r="K783" s="125"/>
      <c r="L783" s="25">
        <f t="shared" ca="1" si="14698"/>
        <v>9</v>
      </c>
      <c r="M783" s="118"/>
      <c r="N783" s="125"/>
      <c r="O783" s="118"/>
      <c r="P783" s="118"/>
      <c r="Q783" s="121"/>
      <c r="R783" s="114"/>
      <c r="S783" s="122"/>
      <c r="T783" s="114"/>
      <c r="U783" s="122"/>
      <c r="V783" s="114"/>
      <c r="W783" s="120"/>
      <c r="X783" s="56"/>
      <c r="Y783" s="121"/>
      <c r="Z783" s="114"/>
      <c r="AA783" s="122"/>
      <c r="AB783" s="114"/>
      <c r="AC783" s="122"/>
      <c r="AD783" s="114"/>
      <c r="AE783" s="27"/>
      <c r="AF783" s="114"/>
      <c r="AG783" t="s">
        <v>230</v>
      </c>
      <c r="AH783" t="s">
        <v>250</v>
      </c>
      <c r="AI783" s="1" t="str">
        <f t="shared" ref="AI783" ca="1" si="14723">IF(N782="","",N782)</f>
        <v/>
      </c>
      <c r="AJ783" s="1" t="str">
        <f t="shared" ref="AJ783" ca="1" si="14724">IF(O782="","",O782)</f>
        <v/>
      </c>
      <c r="AK783" s="1"/>
      <c r="AM783" s="1"/>
      <c r="AO783" t="s">
        <v>230</v>
      </c>
      <c r="AP783" s="114"/>
      <c r="AQ783" t="str">
        <f t="shared" ca="1" si="14554"/>
        <v>\\(\\quad \\displaystyle  \\)</v>
      </c>
      <c r="AS783" s="114"/>
      <c r="AT783" s="114"/>
      <c r="AU783" s="114"/>
      <c r="AV783" s="114"/>
      <c r="AW783" s="114"/>
      <c r="AX783" s="114"/>
      <c r="AY783" s="114"/>
      <c r="AZ783" s="117"/>
      <c r="BH783" s="23">
        <f t="shared" ca="1" si="14012"/>
        <v>3</v>
      </c>
      <c r="BI783" s="114"/>
      <c r="BJ783" s="23">
        <f t="shared" ca="1" si="14012"/>
        <v>3</v>
      </c>
      <c r="BK783" s="114"/>
      <c r="BL783" s="27"/>
      <c r="BM783" s="27"/>
      <c r="BN783" s="27"/>
      <c r="BO783" s="27"/>
      <c r="BP783" s="27"/>
      <c r="BQ783" s="25">
        <f t="shared" ca="1" si="14717"/>
        <v>9</v>
      </c>
      <c r="BR783" s="114"/>
      <c r="BS783" s="114"/>
      <c r="BT783">
        <f t="shared" ca="1" si="14719"/>
        <v>9</v>
      </c>
      <c r="BU783" s="25">
        <f t="shared" ref="BU783" ca="1" si="14725">BT783/GCD(BT782,BT783)</f>
        <v>9</v>
      </c>
      <c r="CD783" s="128"/>
      <c r="CE783" s="23">
        <f t="shared" ref="CE783" ca="1" si="14726">BU783</f>
        <v>9</v>
      </c>
      <c r="CG783"/>
      <c r="CH783" s="5"/>
    </row>
    <row r="784" spans="2:86" ht="32" customHeight="1" thickBot="1" x14ac:dyDescent="0.6">
      <c r="B784" s="121" t="s">
        <v>28</v>
      </c>
      <c r="C784" s="121" t="s">
        <v>50</v>
      </c>
      <c r="D784" s="114">
        <v>40</v>
      </c>
      <c r="E784" s="119"/>
      <c r="F784" s="28">
        <f t="shared" ca="1" si="14695"/>
        <v>5</v>
      </c>
      <c r="G784" s="114" t="s">
        <v>237</v>
      </c>
      <c r="H784" s="114"/>
      <c r="I784" s="28">
        <f t="shared" ca="1" si="14696"/>
        <v>7</v>
      </c>
      <c r="J784" s="124" t="s">
        <v>13</v>
      </c>
      <c r="K784" s="125">
        <f t="shared" ref="K784" ca="1" si="14727">IF(CD784=0,"",CD784)</f>
        <v>5</v>
      </c>
      <c r="L784" s="24">
        <f t="shared" ca="1" si="14698"/>
        <v>5</v>
      </c>
      <c r="M784" s="118" t="str">
        <f t="shared" ref="M784" ca="1" si="14728">IF(L785=1,"=","")</f>
        <v/>
      </c>
      <c r="N784" s="125" t="str">
        <f t="shared" ref="N784" ca="1" si="14729">IF(L785=1,IF(BQ784&lt;0,"ー",""),"")</f>
        <v/>
      </c>
      <c r="O784" s="118" t="str">
        <f t="shared" ref="O784" ca="1" si="14730">IF(L784=0,K784,"")</f>
        <v/>
      </c>
      <c r="P784" s="118" t="s">
        <v>250</v>
      </c>
      <c r="Q784" s="121" t="str">
        <f t="shared" ref="Q784" si="14731">IF(E784="","",E784)</f>
        <v/>
      </c>
      <c r="R784" s="114" t="s">
        <v>249</v>
      </c>
      <c r="S784" s="122">
        <f t="shared" ref="S784" ca="1" si="14732">F784</f>
        <v>5</v>
      </c>
      <c r="T784" s="114" t="s">
        <v>216</v>
      </c>
      <c r="U784" s="122">
        <f t="shared" ref="U784" ca="1" si="14733">F785</f>
        <v>2</v>
      </c>
      <c r="V784" s="114" t="s">
        <v>217</v>
      </c>
      <c r="W784" s="120" t="str">
        <f t="shared" ref="W784" si="14734">G784</f>
        <v>　×　</v>
      </c>
      <c r="X784" s="56"/>
      <c r="Y784" s="121" t="str">
        <f t="shared" ref="Y784" si="14735">IF(H784="","",H784)</f>
        <v/>
      </c>
      <c r="Z784" s="114" t="s">
        <v>249</v>
      </c>
      <c r="AA784" s="122">
        <f t="shared" ref="AA784" ca="1" si="14736">I784</f>
        <v>7</v>
      </c>
      <c r="AB784" s="114" t="s">
        <v>216</v>
      </c>
      <c r="AC784" s="122">
        <f t="shared" ref="AC784" ca="1" si="14737">I785</f>
        <v>3</v>
      </c>
      <c r="AD784" s="114" t="s">
        <v>217</v>
      </c>
      <c r="AE784" s="27"/>
      <c r="AF784" s="114" t="s">
        <v>233</v>
      </c>
      <c r="AG784" t="s">
        <v>230</v>
      </c>
      <c r="AH784" t="s">
        <v>250</v>
      </c>
      <c r="AI784" s="1">
        <f t="shared" ref="AI784" ca="1" si="14738">IF(K784="","",K784)</f>
        <v>5</v>
      </c>
      <c r="AJ784" t="s">
        <v>249</v>
      </c>
      <c r="AK784" s="1">
        <f t="shared" ref="AK784" ca="1" si="14739">L784</f>
        <v>5</v>
      </c>
      <c r="AL784" t="s">
        <v>216</v>
      </c>
      <c r="AM784" s="1">
        <f t="shared" ref="AM784" ca="1" si="14740">L785</f>
        <v>6</v>
      </c>
      <c r="AN784" t="s">
        <v>217</v>
      </c>
      <c r="AO784" t="s">
        <v>230</v>
      </c>
      <c r="AP784" s="114" t="str">
        <f t="shared" ca="1" si="14542"/>
        <v>\\(\\quad \\displaystyle \\frac{5}{2}　×　\\frac{7}{3}　=　 \\)</v>
      </c>
      <c r="AQ784" t="str">
        <f t="shared" ca="1" si="14554"/>
        <v>\\(\\quad \\displaystyle 5\\frac{5}{6} \\)</v>
      </c>
      <c r="AS784" s="114" t="str">
        <f t="shared" ref="AS784" ca="1" si="14741">AP784</f>
        <v>\\(\\quad \\displaystyle \\frac{5}{2}　×　\\frac{7}{3}　=　 \\)</v>
      </c>
      <c r="AT784" s="114" t="str">
        <f t="shared" ref="AT784" ca="1" si="14742">IF(O784="",AQ784,AQ785)</f>
        <v>\\(\\quad \\displaystyle 5\\frac{5}{6} \\)</v>
      </c>
      <c r="AU784" s="114" t="s">
        <v>60</v>
      </c>
      <c r="AV784" s="115" t="s">
        <v>226</v>
      </c>
      <c r="AW784" s="115" t="str">
        <f t="shared" ref="AW784" ca="1" si="14743">AS784</f>
        <v>\\(\\quad \\displaystyle \\frac{5}{2}　×　\\frac{7}{3}　=　 \\)</v>
      </c>
      <c r="AX784" s="115" t="str">
        <f t="shared" ref="AX784" ca="1" si="14744">AT784</f>
        <v>\\(\\quad \\displaystyle 5\\frac{5}{6} \\)</v>
      </c>
      <c r="AY784" s="115" t="s">
        <v>62</v>
      </c>
      <c r="AZ784" s="116" t="str">
        <f t="shared" ref="AZ784" ca="1" si="14745">"INSERT INTO "&amp;AU784&amp;"(tangen,question,answer,editor,date,count) VALUES('"&amp;AV784&amp;"','"&amp;AW784&amp;"','"&amp;AX784&amp;"','"&amp;AY784&amp;"',NOW(),0);"</f>
        <v>INSERT INTO math(tangen,question,answer,editor,date,count) VALUES('m3600','\\(\\quad \\displaystyle \\frac{5}{2}　×　\\frac{7}{3}　=　 \\)','\\(\\quad \\displaystyle 5\\frac{5}{6} \\)','harazono',NOW(),0);</v>
      </c>
      <c r="BH784" s="22">
        <f t="shared" ref="BH784:BJ804" ca="1" si="14746">RANDBETWEEN(1,10)</f>
        <v>5</v>
      </c>
      <c r="BI784" s="114" t="s">
        <v>22</v>
      </c>
      <c r="BJ784" s="22">
        <f t="shared" ca="1" si="14746"/>
        <v>7</v>
      </c>
      <c r="BK784" s="114" t="s">
        <v>26</v>
      </c>
      <c r="BL784" s="27"/>
      <c r="BM784" s="27"/>
      <c r="BN784" s="27"/>
      <c r="BO784" s="27"/>
      <c r="BP784" s="27"/>
      <c r="BQ784" s="24">
        <f t="shared" ca="1" si="14717"/>
        <v>35</v>
      </c>
      <c r="BR784" s="114" t="s">
        <v>26</v>
      </c>
      <c r="BS784" s="114" t="str">
        <f t="shared" ref="BS784" ca="1" si="14747">IF(BQ784&lt;=0,"-","")</f>
        <v/>
      </c>
      <c r="BT784" s="30">
        <f t="shared" ca="1" si="14719"/>
        <v>35</v>
      </c>
      <c r="BU784" s="24">
        <f t="shared" ref="BU784" ca="1" si="14748">BT784/GCD(BT784,BT785)</f>
        <v>35</v>
      </c>
      <c r="CD784" s="128">
        <f t="shared" ref="CD784" ca="1" si="14749">QUOTIENT(BU784,BU785)</f>
        <v>5</v>
      </c>
      <c r="CE784" s="57">
        <f t="shared" ref="CE784" ca="1" si="14750">MOD(BU784,BU785)</f>
        <v>5</v>
      </c>
      <c r="CG784"/>
      <c r="CH784" s="5"/>
    </row>
    <row r="785" spans="2:86" ht="32" customHeight="1" x14ac:dyDescent="0.55000000000000004">
      <c r="B785" s="121"/>
      <c r="C785" s="121"/>
      <c r="D785" s="114"/>
      <c r="E785" s="119"/>
      <c r="F785" s="29">
        <f t="shared" ca="1" si="14695"/>
        <v>2</v>
      </c>
      <c r="G785" s="114"/>
      <c r="H785" s="114"/>
      <c r="I785" s="29">
        <f t="shared" ca="1" si="14696"/>
        <v>3</v>
      </c>
      <c r="J785" s="124"/>
      <c r="K785" s="125"/>
      <c r="L785" s="25">
        <f t="shared" ca="1" si="14698"/>
        <v>6</v>
      </c>
      <c r="M785" s="118"/>
      <c r="N785" s="125"/>
      <c r="O785" s="118"/>
      <c r="P785" s="118"/>
      <c r="Q785" s="121"/>
      <c r="R785" s="114"/>
      <c r="S785" s="122"/>
      <c r="T785" s="114"/>
      <c r="U785" s="122"/>
      <c r="V785" s="114"/>
      <c r="W785" s="120"/>
      <c r="X785" s="56"/>
      <c r="Y785" s="121"/>
      <c r="Z785" s="114"/>
      <c r="AA785" s="122"/>
      <c r="AB785" s="114"/>
      <c r="AC785" s="122"/>
      <c r="AD785" s="114"/>
      <c r="AE785" s="27"/>
      <c r="AF785" s="114"/>
      <c r="AG785" t="s">
        <v>230</v>
      </c>
      <c r="AH785" t="s">
        <v>250</v>
      </c>
      <c r="AI785" s="1" t="str">
        <f t="shared" ref="AI785" ca="1" si="14751">IF(N784="","",N784)</f>
        <v/>
      </c>
      <c r="AJ785" s="1" t="str">
        <f t="shared" ref="AJ785" ca="1" si="14752">IF(O784="","",O784)</f>
        <v/>
      </c>
      <c r="AK785" s="1"/>
      <c r="AM785" s="1"/>
      <c r="AO785" t="s">
        <v>230</v>
      </c>
      <c r="AP785" s="114"/>
      <c r="AQ785" t="str">
        <f t="shared" ca="1" si="14554"/>
        <v>\\(\\quad \\displaystyle  \\)</v>
      </c>
      <c r="AS785" s="114"/>
      <c r="AT785" s="114"/>
      <c r="AU785" s="114"/>
      <c r="AV785" s="114"/>
      <c r="AW785" s="114"/>
      <c r="AX785" s="114"/>
      <c r="AY785" s="114"/>
      <c r="AZ785" s="117"/>
      <c r="BH785" s="23">
        <f t="shared" ref="BH785:BJ805" ca="1" si="14753">RANDBETWEEN(2,10)</f>
        <v>2</v>
      </c>
      <c r="BI785" s="114"/>
      <c r="BJ785" s="23">
        <f t="shared" ca="1" si="14753"/>
        <v>3</v>
      </c>
      <c r="BK785" s="114"/>
      <c r="BL785" s="27"/>
      <c r="BM785" s="27"/>
      <c r="BN785" s="27"/>
      <c r="BO785" s="27"/>
      <c r="BP785" s="27"/>
      <c r="BQ785" s="25">
        <f t="shared" ca="1" si="14717"/>
        <v>6</v>
      </c>
      <c r="BR785" s="114"/>
      <c r="BS785" s="114"/>
      <c r="BT785">
        <f t="shared" ca="1" si="14719"/>
        <v>6</v>
      </c>
      <c r="BU785" s="25">
        <f t="shared" ref="BU785" ca="1" si="14754">BT785/GCD(BT784,BT785)</f>
        <v>6</v>
      </c>
      <c r="CD785" s="128"/>
      <c r="CE785" s="23">
        <f t="shared" ref="CE785" ca="1" si="14755">BU785</f>
        <v>6</v>
      </c>
      <c r="CG785"/>
      <c r="CH785" s="5"/>
    </row>
    <row r="786" spans="2:86" ht="32" customHeight="1" thickBot="1" x14ac:dyDescent="0.6">
      <c r="B786" s="121" t="s">
        <v>28</v>
      </c>
      <c r="C786" s="121" t="s">
        <v>50</v>
      </c>
      <c r="D786" s="114">
        <v>41</v>
      </c>
      <c r="E786" s="119"/>
      <c r="F786" s="28">
        <f t="shared" ca="1" si="14695"/>
        <v>2</v>
      </c>
      <c r="G786" s="114" t="s">
        <v>237</v>
      </c>
      <c r="H786" s="114"/>
      <c r="I786" s="28">
        <f t="shared" ca="1" si="14696"/>
        <v>4</v>
      </c>
      <c r="J786" s="124" t="s">
        <v>13</v>
      </c>
      <c r="K786" s="125" t="str">
        <f t="shared" ref="K786" ca="1" si="14756">IF(CD786=0,"",CD786)</f>
        <v/>
      </c>
      <c r="L786" s="24">
        <f t="shared" ca="1" si="14698"/>
        <v>2</v>
      </c>
      <c r="M786" s="118" t="str">
        <f t="shared" ref="M786" ca="1" si="14757">IF(L787=1,"=","")</f>
        <v/>
      </c>
      <c r="N786" s="125" t="str">
        <f t="shared" ref="N786" ca="1" si="14758">IF(L787=1,IF(BQ786&lt;0,"ー",""),"")</f>
        <v/>
      </c>
      <c r="O786" s="118" t="str">
        <f t="shared" ref="O786" ca="1" si="14759">IF(L786=0,K786,"")</f>
        <v/>
      </c>
      <c r="P786" s="118" t="s">
        <v>250</v>
      </c>
      <c r="Q786" s="121" t="str">
        <f t="shared" ref="Q786" si="14760">IF(E786="","",E786)</f>
        <v/>
      </c>
      <c r="R786" s="114" t="s">
        <v>249</v>
      </c>
      <c r="S786" s="122">
        <f t="shared" ref="S786" ca="1" si="14761">F786</f>
        <v>2</v>
      </c>
      <c r="T786" s="114" t="s">
        <v>216</v>
      </c>
      <c r="U786" s="122">
        <f t="shared" ref="U786" ca="1" si="14762">F787</f>
        <v>5</v>
      </c>
      <c r="V786" s="114" t="s">
        <v>217</v>
      </c>
      <c r="W786" s="120" t="str">
        <f t="shared" ref="W786" si="14763">G786</f>
        <v>　×　</v>
      </c>
      <c r="X786" s="56"/>
      <c r="Y786" s="121" t="str">
        <f t="shared" ref="Y786" si="14764">IF(H786="","",H786)</f>
        <v/>
      </c>
      <c r="Z786" s="114" t="s">
        <v>249</v>
      </c>
      <c r="AA786" s="122">
        <f t="shared" ref="AA786" ca="1" si="14765">I786</f>
        <v>4</v>
      </c>
      <c r="AB786" s="114" t="s">
        <v>216</v>
      </c>
      <c r="AC786" s="122">
        <f t="shared" ref="AC786" ca="1" si="14766">I787</f>
        <v>4</v>
      </c>
      <c r="AD786" s="114" t="s">
        <v>217</v>
      </c>
      <c r="AE786" s="27"/>
      <c r="AF786" s="114" t="s">
        <v>233</v>
      </c>
      <c r="AG786" t="s">
        <v>230</v>
      </c>
      <c r="AH786" t="s">
        <v>250</v>
      </c>
      <c r="AI786" s="1" t="str">
        <f t="shared" ref="AI786" ca="1" si="14767">IF(K786="","",K786)</f>
        <v/>
      </c>
      <c r="AJ786" t="s">
        <v>249</v>
      </c>
      <c r="AK786" s="1">
        <f t="shared" ref="AK786" ca="1" si="14768">L786</f>
        <v>2</v>
      </c>
      <c r="AL786" t="s">
        <v>216</v>
      </c>
      <c r="AM786" s="1">
        <f t="shared" ref="AM786" ca="1" si="14769">L787</f>
        <v>5</v>
      </c>
      <c r="AN786" t="s">
        <v>217</v>
      </c>
      <c r="AO786" t="s">
        <v>230</v>
      </c>
      <c r="AP786" s="114" t="str">
        <f t="shared" ca="1" si="14542"/>
        <v>\\(\\quad \\displaystyle \\frac{2}{5}　×　\\frac{4}{4}　=　 \\)</v>
      </c>
      <c r="AQ786" t="str">
        <f t="shared" ca="1" si="14554"/>
        <v>\\(\\quad \\displaystyle \\frac{2}{5} \\)</v>
      </c>
      <c r="AS786" s="114" t="str">
        <f t="shared" ref="AS786" ca="1" si="14770">AP786</f>
        <v>\\(\\quad \\displaystyle \\frac{2}{5}　×　\\frac{4}{4}　=　 \\)</v>
      </c>
      <c r="AT786" s="114" t="str">
        <f t="shared" ref="AT786" ca="1" si="14771">IF(O786="",AQ786,AQ787)</f>
        <v>\\(\\quad \\displaystyle \\frac{2}{5} \\)</v>
      </c>
      <c r="AU786" s="114" t="s">
        <v>60</v>
      </c>
      <c r="AV786" s="115" t="s">
        <v>226</v>
      </c>
      <c r="AW786" s="115" t="str">
        <f t="shared" ref="AW786" ca="1" si="14772">AS786</f>
        <v>\\(\\quad \\displaystyle \\frac{2}{5}　×　\\frac{4}{4}　=　 \\)</v>
      </c>
      <c r="AX786" s="115" t="str">
        <f t="shared" ref="AX786" ca="1" si="14773">AT786</f>
        <v>\\(\\quad \\displaystyle \\frac{2}{5} \\)</v>
      </c>
      <c r="AY786" s="115" t="s">
        <v>62</v>
      </c>
      <c r="AZ786" s="116" t="str">
        <f t="shared" ref="AZ786" ca="1" si="14774">"INSERT INTO "&amp;AU786&amp;"(tangen,question,answer,editor,date,count) VALUES('"&amp;AV786&amp;"','"&amp;AW786&amp;"','"&amp;AX786&amp;"','"&amp;AY786&amp;"',NOW(),0);"</f>
        <v>INSERT INTO math(tangen,question,answer,editor,date,count) VALUES('m3600','\\(\\quad \\displaystyle \\frac{2}{5}　×　\\frac{4}{4}　=　 \\)','\\(\\quad \\displaystyle \\frac{2}{5} \\)','harazono',NOW(),0);</v>
      </c>
      <c r="BH786" s="22">
        <f t="shared" ca="1" si="14746"/>
        <v>2</v>
      </c>
      <c r="BI786" s="114" t="s">
        <v>22</v>
      </c>
      <c r="BJ786" s="22">
        <f t="shared" ca="1" si="14746"/>
        <v>4</v>
      </c>
      <c r="BK786" s="114" t="s">
        <v>26</v>
      </c>
      <c r="BL786" s="27"/>
      <c r="BM786" s="27"/>
      <c r="BN786" s="27"/>
      <c r="BO786" s="27"/>
      <c r="BP786" s="27"/>
      <c r="BQ786" s="24">
        <f t="shared" ca="1" si="14717"/>
        <v>8</v>
      </c>
      <c r="BR786" s="114" t="s">
        <v>26</v>
      </c>
      <c r="BS786" s="114" t="str">
        <f t="shared" ref="BS786" ca="1" si="14775">IF(BQ786&lt;=0,"-","")</f>
        <v/>
      </c>
      <c r="BT786" s="30">
        <f t="shared" ca="1" si="14719"/>
        <v>8</v>
      </c>
      <c r="BU786" s="24">
        <f t="shared" ref="BU786" ca="1" si="14776">BT786/GCD(BT786,BT787)</f>
        <v>2</v>
      </c>
      <c r="CD786" s="128">
        <f t="shared" ref="CD786" ca="1" si="14777">QUOTIENT(BU786,BU787)</f>
        <v>0</v>
      </c>
      <c r="CE786" s="57">
        <f t="shared" ref="CE786" ca="1" si="14778">MOD(BU786,BU787)</f>
        <v>2</v>
      </c>
      <c r="CG786"/>
      <c r="CH786" s="5"/>
    </row>
    <row r="787" spans="2:86" ht="32" customHeight="1" x14ac:dyDescent="0.55000000000000004">
      <c r="B787" s="121"/>
      <c r="C787" s="121"/>
      <c r="D787" s="114"/>
      <c r="E787" s="119"/>
      <c r="F787" s="29">
        <f t="shared" ca="1" si="14695"/>
        <v>5</v>
      </c>
      <c r="G787" s="114"/>
      <c r="H787" s="114"/>
      <c r="I787" s="29">
        <f t="shared" ca="1" si="14696"/>
        <v>4</v>
      </c>
      <c r="J787" s="124"/>
      <c r="K787" s="125"/>
      <c r="L787" s="25">
        <f t="shared" ca="1" si="14698"/>
        <v>5</v>
      </c>
      <c r="M787" s="118"/>
      <c r="N787" s="125"/>
      <c r="O787" s="118"/>
      <c r="P787" s="118"/>
      <c r="Q787" s="121"/>
      <c r="R787" s="114"/>
      <c r="S787" s="122"/>
      <c r="T787" s="114"/>
      <c r="U787" s="122"/>
      <c r="V787" s="114"/>
      <c r="W787" s="120"/>
      <c r="X787" s="56"/>
      <c r="Y787" s="121"/>
      <c r="Z787" s="114"/>
      <c r="AA787" s="122"/>
      <c r="AB787" s="114"/>
      <c r="AC787" s="122"/>
      <c r="AD787" s="114"/>
      <c r="AE787" s="27"/>
      <c r="AF787" s="114"/>
      <c r="AG787" t="s">
        <v>230</v>
      </c>
      <c r="AH787" t="s">
        <v>250</v>
      </c>
      <c r="AI787" s="1" t="str">
        <f t="shared" ref="AI787" ca="1" si="14779">IF(N786="","",N786)</f>
        <v/>
      </c>
      <c r="AJ787" s="1" t="str">
        <f t="shared" ref="AJ787" ca="1" si="14780">IF(O786="","",O786)</f>
        <v/>
      </c>
      <c r="AK787" s="1"/>
      <c r="AM787" s="1"/>
      <c r="AO787" t="s">
        <v>230</v>
      </c>
      <c r="AP787" s="114"/>
      <c r="AQ787" t="str">
        <f t="shared" ca="1" si="14554"/>
        <v>\\(\\quad \\displaystyle  \\)</v>
      </c>
      <c r="AS787" s="114"/>
      <c r="AT787" s="114"/>
      <c r="AU787" s="114"/>
      <c r="AV787" s="114"/>
      <c r="AW787" s="114"/>
      <c r="AX787" s="114"/>
      <c r="AY787" s="114"/>
      <c r="AZ787" s="117"/>
      <c r="BH787" s="23">
        <f t="shared" ca="1" si="14753"/>
        <v>5</v>
      </c>
      <c r="BI787" s="114"/>
      <c r="BJ787" s="23">
        <f t="shared" ca="1" si="14753"/>
        <v>4</v>
      </c>
      <c r="BK787" s="114"/>
      <c r="BL787" s="27"/>
      <c r="BM787" s="27"/>
      <c r="BN787" s="27"/>
      <c r="BO787" s="27"/>
      <c r="BP787" s="27"/>
      <c r="BQ787" s="25">
        <f t="shared" ca="1" si="14717"/>
        <v>20</v>
      </c>
      <c r="BR787" s="114"/>
      <c r="BS787" s="114"/>
      <c r="BT787">
        <f t="shared" ca="1" si="14719"/>
        <v>20</v>
      </c>
      <c r="BU787" s="25">
        <f t="shared" ref="BU787" ca="1" si="14781">BT787/GCD(BT786,BT787)</f>
        <v>5</v>
      </c>
      <c r="CD787" s="128"/>
      <c r="CE787" s="23">
        <f t="shared" ref="CE787" ca="1" si="14782">BU787</f>
        <v>5</v>
      </c>
      <c r="CG787"/>
      <c r="CH787" s="5"/>
    </row>
    <row r="788" spans="2:86" ht="32" customHeight="1" thickBot="1" x14ac:dyDescent="0.6">
      <c r="B788" s="121" t="s">
        <v>28</v>
      </c>
      <c r="C788" s="121" t="s">
        <v>50</v>
      </c>
      <c r="D788" s="114">
        <v>42</v>
      </c>
      <c r="E788" s="119"/>
      <c r="F788" s="28">
        <f t="shared" ca="1" si="14695"/>
        <v>6</v>
      </c>
      <c r="G788" s="114" t="s">
        <v>237</v>
      </c>
      <c r="H788" s="114"/>
      <c r="I788" s="28">
        <f t="shared" ca="1" si="14696"/>
        <v>5</v>
      </c>
      <c r="J788" s="124" t="s">
        <v>13</v>
      </c>
      <c r="K788" s="125" t="str">
        <f t="shared" ref="K788" ca="1" si="14783">IF(CD788=0,"",CD788)</f>
        <v/>
      </c>
      <c r="L788" s="24">
        <f t="shared" ca="1" si="14698"/>
        <v>1</v>
      </c>
      <c r="M788" s="118" t="str">
        <f t="shared" ref="M788" ca="1" si="14784">IF(L789=1,"=","")</f>
        <v/>
      </c>
      <c r="N788" s="125" t="str">
        <f t="shared" ref="N788" ca="1" si="14785">IF(L789=1,IF(BQ788&lt;0,"ー",""),"")</f>
        <v/>
      </c>
      <c r="O788" s="118" t="str">
        <f t="shared" ref="O788" ca="1" si="14786">IF(L788=0,K788,"")</f>
        <v/>
      </c>
      <c r="P788" s="118" t="s">
        <v>250</v>
      </c>
      <c r="Q788" s="121" t="str">
        <f t="shared" ref="Q788" si="14787">IF(E788="","",E788)</f>
        <v/>
      </c>
      <c r="R788" s="114" t="s">
        <v>249</v>
      </c>
      <c r="S788" s="122">
        <f t="shared" ref="S788" ca="1" si="14788">F788</f>
        <v>6</v>
      </c>
      <c r="T788" s="114" t="s">
        <v>216</v>
      </c>
      <c r="U788" s="122">
        <f t="shared" ref="U788" ca="1" si="14789">F789</f>
        <v>6</v>
      </c>
      <c r="V788" s="114" t="s">
        <v>217</v>
      </c>
      <c r="W788" s="120" t="str">
        <f t="shared" ref="W788" si="14790">G788</f>
        <v>　×　</v>
      </c>
      <c r="X788" s="56"/>
      <c r="Y788" s="121" t="str">
        <f t="shared" ref="Y788" si="14791">IF(H788="","",H788)</f>
        <v/>
      </c>
      <c r="Z788" s="114" t="s">
        <v>249</v>
      </c>
      <c r="AA788" s="122">
        <f t="shared" ref="AA788" ca="1" si="14792">I788</f>
        <v>5</v>
      </c>
      <c r="AB788" s="114" t="s">
        <v>216</v>
      </c>
      <c r="AC788" s="122">
        <f t="shared" ref="AC788" ca="1" si="14793">I789</f>
        <v>10</v>
      </c>
      <c r="AD788" s="114" t="s">
        <v>217</v>
      </c>
      <c r="AE788" s="27"/>
      <c r="AF788" s="114" t="s">
        <v>233</v>
      </c>
      <c r="AG788" t="s">
        <v>230</v>
      </c>
      <c r="AH788" t="s">
        <v>250</v>
      </c>
      <c r="AI788" s="1" t="str">
        <f t="shared" ref="AI788" ca="1" si="14794">IF(K788="","",K788)</f>
        <v/>
      </c>
      <c r="AJ788" t="s">
        <v>249</v>
      </c>
      <c r="AK788" s="1">
        <f t="shared" ref="AK788" ca="1" si="14795">L788</f>
        <v>1</v>
      </c>
      <c r="AL788" t="s">
        <v>216</v>
      </c>
      <c r="AM788" s="1">
        <f t="shared" ref="AM788" ca="1" si="14796">L789</f>
        <v>2</v>
      </c>
      <c r="AN788" t="s">
        <v>217</v>
      </c>
      <c r="AO788" t="s">
        <v>230</v>
      </c>
      <c r="AP788" s="114" t="str">
        <f t="shared" ca="1" si="14542"/>
        <v>\\(\\quad \\displaystyle \\frac{6}{6}　×　\\frac{5}{10}　=　 \\)</v>
      </c>
      <c r="AQ788" t="str">
        <f t="shared" ca="1" si="14554"/>
        <v>\\(\\quad \\displaystyle \\frac{1}{2} \\)</v>
      </c>
      <c r="AS788" s="114" t="str">
        <f t="shared" ref="AS788" ca="1" si="14797">AP788</f>
        <v>\\(\\quad \\displaystyle \\frac{6}{6}　×　\\frac{5}{10}　=　 \\)</v>
      </c>
      <c r="AT788" s="114" t="str">
        <f t="shared" ref="AT788" ca="1" si="14798">IF(O788="",AQ788,AQ789)</f>
        <v>\\(\\quad \\displaystyle \\frac{1}{2} \\)</v>
      </c>
      <c r="AU788" s="114" t="s">
        <v>60</v>
      </c>
      <c r="AV788" s="115" t="s">
        <v>226</v>
      </c>
      <c r="AW788" s="115" t="str">
        <f t="shared" ref="AW788" ca="1" si="14799">AS788</f>
        <v>\\(\\quad \\displaystyle \\frac{6}{6}　×　\\frac{5}{10}　=　 \\)</v>
      </c>
      <c r="AX788" s="115" t="str">
        <f t="shared" ref="AX788" ca="1" si="14800">AT788</f>
        <v>\\(\\quad \\displaystyle \\frac{1}{2} \\)</v>
      </c>
      <c r="AY788" s="115" t="s">
        <v>62</v>
      </c>
      <c r="AZ788" s="116" t="str">
        <f t="shared" ref="AZ788" ca="1" si="14801">"INSERT INTO "&amp;AU788&amp;"(tangen,question,answer,editor,date,count) VALUES('"&amp;AV788&amp;"','"&amp;AW788&amp;"','"&amp;AX788&amp;"','"&amp;AY788&amp;"',NOW(),0);"</f>
        <v>INSERT INTO math(tangen,question,answer,editor,date,count) VALUES('m3600','\\(\\quad \\displaystyle \\frac{6}{6}　×　\\frac{5}{10}　=　 \\)','\\(\\quad \\displaystyle \\frac{1}{2} \\)','harazono',NOW(),0);</v>
      </c>
      <c r="BH788" s="22">
        <f t="shared" ca="1" si="14746"/>
        <v>6</v>
      </c>
      <c r="BI788" s="114" t="s">
        <v>22</v>
      </c>
      <c r="BJ788" s="22">
        <f t="shared" ca="1" si="14746"/>
        <v>5</v>
      </c>
      <c r="BK788" s="114" t="s">
        <v>26</v>
      </c>
      <c r="BL788" s="27"/>
      <c r="BM788" s="27"/>
      <c r="BN788" s="27"/>
      <c r="BO788" s="27"/>
      <c r="BP788" s="27"/>
      <c r="BQ788" s="24">
        <f t="shared" ca="1" si="14717"/>
        <v>30</v>
      </c>
      <c r="BR788" s="114" t="s">
        <v>26</v>
      </c>
      <c r="BS788" s="114" t="str">
        <f t="shared" ref="BS788" ca="1" si="14802">IF(BQ788&lt;=0,"-","")</f>
        <v/>
      </c>
      <c r="BT788" s="30">
        <f t="shared" ca="1" si="14719"/>
        <v>30</v>
      </c>
      <c r="BU788" s="24">
        <f t="shared" ref="BU788" ca="1" si="14803">BT788/GCD(BT788,BT789)</f>
        <v>1</v>
      </c>
      <c r="CD788" s="128">
        <f t="shared" ref="CD788" ca="1" si="14804">QUOTIENT(BU788,BU789)</f>
        <v>0</v>
      </c>
      <c r="CE788" s="57">
        <f t="shared" ref="CE788" ca="1" si="14805">MOD(BU788,BU789)</f>
        <v>1</v>
      </c>
      <c r="CG788"/>
      <c r="CH788" s="5"/>
    </row>
    <row r="789" spans="2:86" ht="32" customHeight="1" x14ac:dyDescent="0.55000000000000004">
      <c r="B789" s="121"/>
      <c r="C789" s="121"/>
      <c r="D789" s="114"/>
      <c r="E789" s="119"/>
      <c r="F789" s="29">
        <f t="shared" ca="1" si="14695"/>
        <v>6</v>
      </c>
      <c r="G789" s="114"/>
      <c r="H789" s="114"/>
      <c r="I789" s="29">
        <f t="shared" ca="1" si="14696"/>
        <v>10</v>
      </c>
      <c r="J789" s="124"/>
      <c r="K789" s="125"/>
      <c r="L789" s="25">
        <f t="shared" ca="1" si="14698"/>
        <v>2</v>
      </c>
      <c r="M789" s="118"/>
      <c r="N789" s="125"/>
      <c r="O789" s="118"/>
      <c r="P789" s="118"/>
      <c r="Q789" s="121"/>
      <c r="R789" s="114"/>
      <c r="S789" s="122"/>
      <c r="T789" s="114"/>
      <c r="U789" s="122"/>
      <c r="V789" s="114"/>
      <c r="W789" s="120"/>
      <c r="X789" s="56"/>
      <c r="Y789" s="121"/>
      <c r="Z789" s="114"/>
      <c r="AA789" s="122"/>
      <c r="AB789" s="114"/>
      <c r="AC789" s="122"/>
      <c r="AD789" s="114"/>
      <c r="AE789" s="27"/>
      <c r="AF789" s="114"/>
      <c r="AG789" t="s">
        <v>230</v>
      </c>
      <c r="AH789" t="s">
        <v>250</v>
      </c>
      <c r="AI789" s="1" t="str">
        <f t="shared" ref="AI789" ca="1" si="14806">IF(N788="","",N788)</f>
        <v/>
      </c>
      <c r="AJ789" s="1" t="str">
        <f t="shared" ref="AJ789" ca="1" si="14807">IF(O788="","",O788)</f>
        <v/>
      </c>
      <c r="AK789" s="1"/>
      <c r="AM789" s="1"/>
      <c r="AO789" t="s">
        <v>230</v>
      </c>
      <c r="AP789" s="114"/>
      <c r="AQ789" t="str">
        <f t="shared" ca="1" si="14554"/>
        <v>\\(\\quad \\displaystyle  \\)</v>
      </c>
      <c r="AS789" s="114"/>
      <c r="AT789" s="114"/>
      <c r="AU789" s="114"/>
      <c r="AV789" s="114"/>
      <c r="AW789" s="114"/>
      <c r="AX789" s="114"/>
      <c r="AY789" s="114"/>
      <c r="AZ789" s="117"/>
      <c r="BH789" s="23">
        <f t="shared" ca="1" si="14753"/>
        <v>6</v>
      </c>
      <c r="BI789" s="114"/>
      <c r="BJ789" s="23">
        <f t="shared" ca="1" si="14753"/>
        <v>10</v>
      </c>
      <c r="BK789" s="114"/>
      <c r="BL789" s="27"/>
      <c r="BM789" s="27"/>
      <c r="BN789" s="27"/>
      <c r="BO789" s="27"/>
      <c r="BP789" s="27"/>
      <c r="BQ789" s="25">
        <f t="shared" ca="1" si="14717"/>
        <v>60</v>
      </c>
      <c r="BR789" s="114"/>
      <c r="BS789" s="114"/>
      <c r="BT789">
        <f t="shared" ca="1" si="14719"/>
        <v>60</v>
      </c>
      <c r="BU789" s="25">
        <f t="shared" ref="BU789" ca="1" si="14808">BT789/GCD(BT788,BT789)</f>
        <v>2</v>
      </c>
      <c r="CD789" s="128"/>
      <c r="CE789" s="23">
        <f t="shared" ref="CE789" ca="1" si="14809">BU789</f>
        <v>2</v>
      </c>
      <c r="CG789"/>
      <c r="CH789" s="5"/>
    </row>
    <row r="790" spans="2:86" ht="32" customHeight="1" thickBot="1" x14ac:dyDescent="0.6">
      <c r="B790" s="121" t="s">
        <v>28</v>
      </c>
      <c r="C790" s="121" t="s">
        <v>50</v>
      </c>
      <c r="D790" s="114">
        <v>43</v>
      </c>
      <c r="E790" s="119"/>
      <c r="F790" s="28">
        <f t="shared" ca="1" si="14695"/>
        <v>6</v>
      </c>
      <c r="G790" s="114" t="s">
        <v>237</v>
      </c>
      <c r="H790" s="114"/>
      <c r="I790" s="28">
        <f t="shared" ca="1" si="14696"/>
        <v>4</v>
      </c>
      <c r="J790" s="124" t="s">
        <v>13</v>
      </c>
      <c r="K790" s="125">
        <f t="shared" ref="K790" ca="1" si="14810">IF(CD790=0,"",CD790)</f>
        <v>2</v>
      </c>
      <c r="L790" s="24">
        <f t="shared" ca="1" si="14698"/>
        <v>0</v>
      </c>
      <c r="M790" s="118" t="str">
        <f t="shared" ref="M790" ca="1" si="14811">IF(L791=1,"=","")</f>
        <v>=</v>
      </c>
      <c r="N790" s="125" t="str">
        <f t="shared" ref="N790" ca="1" si="14812">IF(L791=1,IF(BQ790&lt;0,"ー",""),"")</f>
        <v/>
      </c>
      <c r="O790" s="118">
        <f t="shared" ref="O790" ca="1" si="14813">IF(L790=0,K790,"")</f>
        <v>2</v>
      </c>
      <c r="P790" s="118" t="s">
        <v>250</v>
      </c>
      <c r="Q790" s="121" t="str">
        <f t="shared" ref="Q790" si="14814">IF(E790="","",E790)</f>
        <v/>
      </c>
      <c r="R790" s="114" t="s">
        <v>249</v>
      </c>
      <c r="S790" s="122">
        <f t="shared" ref="S790" ca="1" si="14815">F790</f>
        <v>6</v>
      </c>
      <c r="T790" s="114" t="s">
        <v>216</v>
      </c>
      <c r="U790" s="122">
        <f t="shared" ref="U790" ca="1" si="14816">F791</f>
        <v>6</v>
      </c>
      <c r="V790" s="114" t="s">
        <v>217</v>
      </c>
      <c r="W790" s="120" t="str">
        <f t="shared" ref="W790" si="14817">G790</f>
        <v>　×　</v>
      </c>
      <c r="X790" s="56"/>
      <c r="Y790" s="121" t="str">
        <f t="shared" ref="Y790" si="14818">IF(H790="","",H790)</f>
        <v/>
      </c>
      <c r="Z790" s="114" t="s">
        <v>249</v>
      </c>
      <c r="AA790" s="122">
        <f t="shared" ref="AA790" ca="1" si="14819">I790</f>
        <v>4</v>
      </c>
      <c r="AB790" s="114" t="s">
        <v>216</v>
      </c>
      <c r="AC790" s="122">
        <f t="shared" ref="AC790" ca="1" si="14820">I791</f>
        <v>2</v>
      </c>
      <c r="AD790" s="114" t="s">
        <v>217</v>
      </c>
      <c r="AE790" s="27"/>
      <c r="AF790" s="114" t="s">
        <v>233</v>
      </c>
      <c r="AG790" t="s">
        <v>230</v>
      </c>
      <c r="AH790" t="s">
        <v>250</v>
      </c>
      <c r="AI790" s="1">
        <f t="shared" ref="AI790" ca="1" si="14821">IF(K790="","",K790)</f>
        <v>2</v>
      </c>
      <c r="AJ790" t="s">
        <v>249</v>
      </c>
      <c r="AK790" s="1">
        <f t="shared" ref="AK790" ca="1" si="14822">L790</f>
        <v>0</v>
      </c>
      <c r="AL790" t="s">
        <v>216</v>
      </c>
      <c r="AM790" s="1">
        <f t="shared" ref="AM790" ca="1" si="14823">L791</f>
        <v>1</v>
      </c>
      <c r="AN790" t="s">
        <v>217</v>
      </c>
      <c r="AO790" t="s">
        <v>230</v>
      </c>
      <c r="AP790" s="114" t="str">
        <f t="shared" ca="1" si="14542"/>
        <v>\\(\\quad \\displaystyle \\frac{6}{6}　×　\\frac{4}{2}　=　 \\)</v>
      </c>
      <c r="AQ790" t="str">
        <f t="shared" ca="1" si="14554"/>
        <v>\\(\\quad \\displaystyle 2\\frac{0}{1} \\)</v>
      </c>
      <c r="AS790" s="114" t="str">
        <f t="shared" ref="AS790" ca="1" si="14824">AP790</f>
        <v>\\(\\quad \\displaystyle \\frac{6}{6}　×　\\frac{4}{2}　=　 \\)</v>
      </c>
      <c r="AT790" s="114" t="str">
        <f t="shared" ref="AT790" ca="1" si="14825">IF(O790="",AQ790,AQ791)</f>
        <v>\\(\\quad \\displaystyle 2 \\)</v>
      </c>
      <c r="AU790" s="114" t="s">
        <v>60</v>
      </c>
      <c r="AV790" s="115" t="s">
        <v>226</v>
      </c>
      <c r="AW790" s="115" t="str">
        <f t="shared" ref="AW790" ca="1" si="14826">AS790</f>
        <v>\\(\\quad \\displaystyle \\frac{6}{6}　×　\\frac{4}{2}　=　 \\)</v>
      </c>
      <c r="AX790" s="115" t="str">
        <f t="shared" ref="AX790" ca="1" si="14827">AT790</f>
        <v>\\(\\quad \\displaystyle 2 \\)</v>
      </c>
      <c r="AY790" s="115" t="s">
        <v>62</v>
      </c>
      <c r="AZ790" s="116" t="str">
        <f t="shared" ref="AZ790" ca="1" si="14828">"INSERT INTO "&amp;AU790&amp;"(tangen,question,answer,editor,date,count) VALUES('"&amp;AV790&amp;"','"&amp;AW790&amp;"','"&amp;AX790&amp;"','"&amp;AY790&amp;"',NOW(),0);"</f>
        <v>INSERT INTO math(tangen,question,answer,editor,date,count) VALUES('m3600','\\(\\quad \\displaystyle \\frac{6}{6}　×　\\frac{4}{2}　=　 \\)','\\(\\quad \\displaystyle 2 \\)','harazono',NOW(),0);</v>
      </c>
      <c r="BH790" s="22">
        <f t="shared" ca="1" si="14746"/>
        <v>6</v>
      </c>
      <c r="BI790" s="114" t="s">
        <v>22</v>
      </c>
      <c r="BJ790" s="22">
        <f t="shared" ca="1" si="14746"/>
        <v>4</v>
      </c>
      <c r="BK790" s="114" t="s">
        <v>26</v>
      </c>
      <c r="BL790" s="27"/>
      <c r="BM790" s="27"/>
      <c r="BN790" s="27"/>
      <c r="BO790" s="27"/>
      <c r="BP790" s="27"/>
      <c r="BQ790" s="24">
        <f t="shared" ca="1" si="14717"/>
        <v>24</v>
      </c>
      <c r="BR790" s="114" t="s">
        <v>26</v>
      </c>
      <c r="BS790" s="114" t="str">
        <f t="shared" ref="BS790" ca="1" si="14829">IF(BQ790&lt;=0,"-","")</f>
        <v/>
      </c>
      <c r="BT790" s="30">
        <f t="shared" ca="1" si="14719"/>
        <v>24</v>
      </c>
      <c r="BU790" s="24">
        <f t="shared" ref="BU790" ca="1" si="14830">BT790/GCD(BT790,BT791)</f>
        <v>2</v>
      </c>
      <c r="CD790" s="128">
        <f t="shared" ref="CD790" ca="1" si="14831">QUOTIENT(BU790,BU791)</f>
        <v>2</v>
      </c>
      <c r="CE790" s="57">
        <f t="shared" ref="CE790" ca="1" si="14832">MOD(BU790,BU791)</f>
        <v>0</v>
      </c>
      <c r="CG790"/>
      <c r="CH790" s="5"/>
    </row>
    <row r="791" spans="2:86" ht="32" customHeight="1" x14ac:dyDescent="0.55000000000000004">
      <c r="B791" s="121"/>
      <c r="C791" s="121"/>
      <c r="D791" s="114"/>
      <c r="E791" s="119"/>
      <c r="F791" s="29">
        <f t="shared" ca="1" si="14695"/>
        <v>6</v>
      </c>
      <c r="G791" s="114"/>
      <c r="H791" s="114"/>
      <c r="I791" s="29">
        <f t="shared" ca="1" si="14696"/>
        <v>2</v>
      </c>
      <c r="J791" s="124"/>
      <c r="K791" s="125"/>
      <c r="L791" s="25">
        <f t="shared" ca="1" si="14698"/>
        <v>1</v>
      </c>
      <c r="M791" s="118"/>
      <c r="N791" s="125"/>
      <c r="O791" s="118"/>
      <c r="P791" s="118"/>
      <c r="Q791" s="121"/>
      <c r="R791" s="114"/>
      <c r="S791" s="122"/>
      <c r="T791" s="114"/>
      <c r="U791" s="122"/>
      <c r="V791" s="114"/>
      <c r="W791" s="120"/>
      <c r="X791" s="56"/>
      <c r="Y791" s="121"/>
      <c r="Z791" s="114"/>
      <c r="AA791" s="122"/>
      <c r="AB791" s="114"/>
      <c r="AC791" s="122"/>
      <c r="AD791" s="114"/>
      <c r="AE791" s="27"/>
      <c r="AF791" s="114"/>
      <c r="AG791" t="s">
        <v>230</v>
      </c>
      <c r="AH791" t="s">
        <v>250</v>
      </c>
      <c r="AI791" s="1" t="str">
        <f t="shared" ref="AI791" ca="1" si="14833">IF(N790="","",N790)</f>
        <v/>
      </c>
      <c r="AJ791" s="1">
        <f t="shared" ref="AJ791" ca="1" si="14834">IF(O790="","",O790)</f>
        <v>2</v>
      </c>
      <c r="AK791" s="1"/>
      <c r="AM791" s="1"/>
      <c r="AO791" t="s">
        <v>230</v>
      </c>
      <c r="AP791" s="114"/>
      <c r="AQ791" t="str">
        <f t="shared" ca="1" si="14554"/>
        <v>\\(\\quad \\displaystyle 2 \\)</v>
      </c>
      <c r="AS791" s="114"/>
      <c r="AT791" s="114"/>
      <c r="AU791" s="114"/>
      <c r="AV791" s="114"/>
      <c r="AW791" s="114"/>
      <c r="AX791" s="114"/>
      <c r="AY791" s="114"/>
      <c r="AZ791" s="117"/>
      <c r="BH791" s="23">
        <f t="shared" ca="1" si="14753"/>
        <v>6</v>
      </c>
      <c r="BI791" s="114"/>
      <c r="BJ791" s="23">
        <f t="shared" ca="1" si="14753"/>
        <v>2</v>
      </c>
      <c r="BK791" s="114"/>
      <c r="BL791" s="27"/>
      <c r="BM791" s="27"/>
      <c r="BN791" s="27"/>
      <c r="BO791" s="27"/>
      <c r="BP791" s="27"/>
      <c r="BQ791" s="25">
        <f t="shared" ca="1" si="14717"/>
        <v>12</v>
      </c>
      <c r="BR791" s="114"/>
      <c r="BS791" s="114"/>
      <c r="BT791">
        <f t="shared" ca="1" si="14719"/>
        <v>12</v>
      </c>
      <c r="BU791" s="25">
        <f t="shared" ref="BU791" ca="1" si="14835">BT791/GCD(BT790,BT791)</f>
        <v>1</v>
      </c>
      <c r="CD791" s="128"/>
      <c r="CE791" s="23">
        <f t="shared" ref="CE791" ca="1" si="14836">BU791</f>
        <v>1</v>
      </c>
      <c r="CG791"/>
      <c r="CH791" s="5"/>
    </row>
    <row r="792" spans="2:86" ht="32" customHeight="1" thickBot="1" x14ac:dyDescent="0.6">
      <c r="B792" s="121" t="s">
        <v>28</v>
      </c>
      <c r="C792" s="121" t="s">
        <v>50</v>
      </c>
      <c r="D792" s="114">
        <v>44</v>
      </c>
      <c r="E792" s="119"/>
      <c r="F792" s="28">
        <f t="shared" ca="1" si="14695"/>
        <v>2</v>
      </c>
      <c r="G792" s="114" t="s">
        <v>237</v>
      </c>
      <c r="H792" s="114"/>
      <c r="I792" s="28">
        <f t="shared" ca="1" si="14696"/>
        <v>9</v>
      </c>
      <c r="J792" s="124" t="s">
        <v>13</v>
      </c>
      <c r="K792" s="125" t="str">
        <f t="shared" ref="K792" ca="1" si="14837">IF(CD792=0,"",CD792)</f>
        <v/>
      </c>
      <c r="L792" s="24">
        <f t="shared" ca="1" si="14698"/>
        <v>9</v>
      </c>
      <c r="M792" s="118" t="str">
        <f t="shared" ref="M792" ca="1" si="14838">IF(L793=1,"=","")</f>
        <v/>
      </c>
      <c r="N792" s="125" t="str">
        <f t="shared" ref="N792" ca="1" si="14839">IF(L793=1,IF(BQ792&lt;0,"ー",""),"")</f>
        <v/>
      </c>
      <c r="O792" s="118" t="str">
        <f t="shared" ref="O792" ca="1" si="14840">IF(L792=0,K792,"")</f>
        <v/>
      </c>
      <c r="P792" s="118" t="s">
        <v>250</v>
      </c>
      <c r="Q792" s="121" t="str">
        <f t="shared" ref="Q792" si="14841">IF(E792="","",E792)</f>
        <v/>
      </c>
      <c r="R792" s="114" t="s">
        <v>249</v>
      </c>
      <c r="S792" s="122">
        <f t="shared" ref="S792" ca="1" si="14842">F792</f>
        <v>2</v>
      </c>
      <c r="T792" s="114" t="s">
        <v>216</v>
      </c>
      <c r="U792" s="122">
        <f t="shared" ref="U792" ca="1" si="14843">F793</f>
        <v>10</v>
      </c>
      <c r="V792" s="114" t="s">
        <v>217</v>
      </c>
      <c r="W792" s="120" t="str">
        <f t="shared" ref="W792" si="14844">G792</f>
        <v>　×　</v>
      </c>
      <c r="X792" s="56"/>
      <c r="Y792" s="121" t="str">
        <f t="shared" ref="Y792" si="14845">IF(H792="","",H792)</f>
        <v/>
      </c>
      <c r="Z792" s="114" t="s">
        <v>249</v>
      </c>
      <c r="AA792" s="122">
        <f t="shared" ref="AA792" ca="1" si="14846">I792</f>
        <v>9</v>
      </c>
      <c r="AB792" s="114" t="s">
        <v>216</v>
      </c>
      <c r="AC792" s="122">
        <f t="shared" ref="AC792" ca="1" si="14847">I793</f>
        <v>5</v>
      </c>
      <c r="AD792" s="114" t="s">
        <v>217</v>
      </c>
      <c r="AE792" s="27"/>
      <c r="AF792" s="114" t="s">
        <v>233</v>
      </c>
      <c r="AG792" t="s">
        <v>230</v>
      </c>
      <c r="AH792" t="s">
        <v>250</v>
      </c>
      <c r="AI792" s="1" t="str">
        <f t="shared" ref="AI792" ca="1" si="14848">IF(K792="","",K792)</f>
        <v/>
      </c>
      <c r="AJ792" t="s">
        <v>249</v>
      </c>
      <c r="AK792" s="1">
        <f t="shared" ref="AK792" ca="1" si="14849">L792</f>
        <v>9</v>
      </c>
      <c r="AL792" t="s">
        <v>216</v>
      </c>
      <c r="AM792" s="1">
        <f t="shared" ref="AM792" ca="1" si="14850">L793</f>
        <v>25</v>
      </c>
      <c r="AN792" t="s">
        <v>217</v>
      </c>
      <c r="AO792" t="s">
        <v>230</v>
      </c>
      <c r="AP792" s="114" t="str">
        <f t="shared" ca="1" si="14542"/>
        <v>\\(\\quad \\displaystyle \\frac{2}{10}　×　\\frac{9}{5}　=　 \\)</v>
      </c>
      <c r="AQ792" t="str">
        <f t="shared" ca="1" si="14554"/>
        <v>\\(\\quad \\displaystyle \\frac{9}{25} \\)</v>
      </c>
      <c r="AS792" s="114" t="str">
        <f t="shared" ref="AS792" ca="1" si="14851">AP792</f>
        <v>\\(\\quad \\displaystyle \\frac{2}{10}　×　\\frac{9}{5}　=　 \\)</v>
      </c>
      <c r="AT792" s="114" t="str">
        <f t="shared" ref="AT792" ca="1" si="14852">IF(O792="",AQ792,AQ793)</f>
        <v>\\(\\quad \\displaystyle \\frac{9}{25} \\)</v>
      </c>
      <c r="AU792" s="114" t="s">
        <v>60</v>
      </c>
      <c r="AV792" s="115" t="s">
        <v>226</v>
      </c>
      <c r="AW792" s="115" t="str">
        <f t="shared" ref="AW792" ca="1" si="14853">AS792</f>
        <v>\\(\\quad \\displaystyle \\frac{2}{10}　×　\\frac{9}{5}　=　 \\)</v>
      </c>
      <c r="AX792" s="115" t="str">
        <f t="shared" ref="AX792" ca="1" si="14854">AT792</f>
        <v>\\(\\quad \\displaystyle \\frac{9}{25} \\)</v>
      </c>
      <c r="AY792" s="115" t="s">
        <v>62</v>
      </c>
      <c r="AZ792" s="116" t="str">
        <f t="shared" ref="AZ792" ca="1" si="14855">"INSERT INTO "&amp;AU792&amp;"(tangen,question,answer,editor,date,count) VALUES('"&amp;AV792&amp;"','"&amp;AW792&amp;"','"&amp;AX792&amp;"','"&amp;AY792&amp;"',NOW(),0);"</f>
        <v>INSERT INTO math(tangen,question,answer,editor,date,count) VALUES('m3600','\\(\\quad \\displaystyle \\frac{2}{10}　×　\\frac{9}{5}　=　 \\)','\\(\\quad \\displaystyle \\frac{9}{25} \\)','harazono',NOW(),0);</v>
      </c>
      <c r="BH792" s="22">
        <f t="shared" ca="1" si="14746"/>
        <v>2</v>
      </c>
      <c r="BI792" s="114" t="s">
        <v>22</v>
      </c>
      <c r="BJ792" s="22">
        <f t="shared" ca="1" si="14746"/>
        <v>9</v>
      </c>
      <c r="BK792" s="114" t="s">
        <v>26</v>
      </c>
      <c r="BL792" s="27"/>
      <c r="BM792" s="27"/>
      <c r="BN792" s="27"/>
      <c r="BO792" s="27"/>
      <c r="BP792" s="27"/>
      <c r="BQ792" s="24">
        <f t="shared" ca="1" si="14717"/>
        <v>18</v>
      </c>
      <c r="BR792" s="114" t="s">
        <v>26</v>
      </c>
      <c r="BS792" s="114" t="str">
        <f t="shared" ref="BS792" ca="1" si="14856">IF(BQ792&lt;=0,"-","")</f>
        <v/>
      </c>
      <c r="BT792" s="30">
        <f t="shared" ca="1" si="14719"/>
        <v>18</v>
      </c>
      <c r="BU792" s="24">
        <f t="shared" ref="BU792" ca="1" si="14857">BT792/GCD(BT792,BT793)</f>
        <v>9</v>
      </c>
      <c r="CD792" s="128">
        <f t="shared" ref="CD792" ca="1" si="14858">QUOTIENT(BU792,BU793)</f>
        <v>0</v>
      </c>
      <c r="CE792" s="57">
        <f t="shared" ref="CE792" ca="1" si="14859">MOD(BU792,BU793)</f>
        <v>9</v>
      </c>
      <c r="CG792"/>
      <c r="CH792" s="5"/>
    </row>
    <row r="793" spans="2:86" ht="32" customHeight="1" x14ac:dyDescent="0.55000000000000004">
      <c r="B793" s="121"/>
      <c r="C793" s="121"/>
      <c r="D793" s="114"/>
      <c r="E793" s="119"/>
      <c r="F793" s="29">
        <f t="shared" ca="1" si="14695"/>
        <v>10</v>
      </c>
      <c r="G793" s="114"/>
      <c r="H793" s="114"/>
      <c r="I793" s="29">
        <f t="shared" ca="1" si="14696"/>
        <v>5</v>
      </c>
      <c r="J793" s="124"/>
      <c r="K793" s="125"/>
      <c r="L793" s="25">
        <f t="shared" ca="1" si="14698"/>
        <v>25</v>
      </c>
      <c r="M793" s="118"/>
      <c r="N793" s="125"/>
      <c r="O793" s="118"/>
      <c r="P793" s="118"/>
      <c r="Q793" s="121"/>
      <c r="R793" s="114"/>
      <c r="S793" s="122"/>
      <c r="T793" s="114"/>
      <c r="U793" s="122"/>
      <c r="V793" s="114"/>
      <c r="W793" s="120"/>
      <c r="X793" s="56"/>
      <c r="Y793" s="121"/>
      <c r="Z793" s="114"/>
      <c r="AA793" s="122"/>
      <c r="AB793" s="114"/>
      <c r="AC793" s="122"/>
      <c r="AD793" s="114"/>
      <c r="AE793" s="27"/>
      <c r="AF793" s="114"/>
      <c r="AG793" t="s">
        <v>230</v>
      </c>
      <c r="AH793" t="s">
        <v>250</v>
      </c>
      <c r="AI793" s="1" t="str">
        <f t="shared" ref="AI793" ca="1" si="14860">IF(N792="","",N792)</f>
        <v/>
      </c>
      <c r="AJ793" s="1" t="str">
        <f t="shared" ref="AJ793" ca="1" si="14861">IF(O792="","",O792)</f>
        <v/>
      </c>
      <c r="AK793" s="1"/>
      <c r="AM793" s="1"/>
      <c r="AO793" t="s">
        <v>230</v>
      </c>
      <c r="AP793" s="114"/>
      <c r="AQ793" t="str">
        <f t="shared" ca="1" si="14554"/>
        <v>\\(\\quad \\displaystyle  \\)</v>
      </c>
      <c r="AS793" s="114"/>
      <c r="AT793" s="114"/>
      <c r="AU793" s="114"/>
      <c r="AV793" s="114"/>
      <c r="AW793" s="114"/>
      <c r="AX793" s="114"/>
      <c r="AY793" s="114"/>
      <c r="AZ793" s="117"/>
      <c r="BH793" s="23">
        <f t="shared" ca="1" si="14753"/>
        <v>10</v>
      </c>
      <c r="BI793" s="114"/>
      <c r="BJ793" s="23">
        <f t="shared" ca="1" si="14753"/>
        <v>5</v>
      </c>
      <c r="BK793" s="114"/>
      <c r="BL793" s="27"/>
      <c r="BM793" s="27"/>
      <c r="BN793" s="27"/>
      <c r="BO793" s="27"/>
      <c r="BP793" s="27"/>
      <c r="BQ793" s="25">
        <f t="shared" ca="1" si="14717"/>
        <v>50</v>
      </c>
      <c r="BR793" s="114"/>
      <c r="BS793" s="114"/>
      <c r="BT793">
        <f t="shared" ca="1" si="14719"/>
        <v>50</v>
      </c>
      <c r="BU793" s="25">
        <f t="shared" ref="BU793" ca="1" si="14862">BT793/GCD(BT792,BT793)</f>
        <v>25</v>
      </c>
      <c r="CD793" s="128"/>
      <c r="CE793" s="23">
        <f t="shared" ref="CE793" ca="1" si="14863">BU793</f>
        <v>25</v>
      </c>
      <c r="CG793"/>
      <c r="CH793" s="5"/>
    </row>
    <row r="794" spans="2:86" ht="32" customHeight="1" thickBot="1" x14ac:dyDescent="0.6">
      <c r="B794" s="121" t="s">
        <v>28</v>
      </c>
      <c r="C794" s="121" t="s">
        <v>50</v>
      </c>
      <c r="D794" s="114">
        <v>45</v>
      </c>
      <c r="E794" s="119"/>
      <c r="F794" s="28">
        <f t="shared" ca="1" si="14695"/>
        <v>10</v>
      </c>
      <c r="G794" s="114" t="s">
        <v>237</v>
      </c>
      <c r="H794" s="114"/>
      <c r="I794" s="28">
        <f t="shared" ca="1" si="14696"/>
        <v>9</v>
      </c>
      <c r="J794" s="124" t="s">
        <v>13</v>
      </c>
      <c r="K794" s="125">
        <f t="shared" ref="K794" ca="1" si="14864">IF(CD794=0,"",CD794)</f>
        <v>2</v>
      </c>
      <c r="L794" s="24">
        <f t="shared" ca="1" si="14698"/>
        <v>1</v>
      </c>
      <c r="M794" s="118" t="str">
        <f t="shared" ref="M794" ca="1" si="14865">IF(L795=1,"=","")</f>
        <v/>
      </c>
      <c r="N794" s="125" t="str">
        <f t="shared" ref="N794" ca="1" si="14866">IF(L795=1,IF(BQ794&lt;0,"ー",""),"")</f>
        <v/>
      </c>
      <c r="O794" s="118" t="str">
        <f t="shared" ref="O794" ca="1" si="14867">IF(L794=0,K794,"")</f>
        <v/>
      </c>
      <c r="P794" s="118" t="s">
        <v>250</v>
      </c>
      <c r="Q794" s="121" t="str">
        <f t="shared" ref="Q794" si="14868">IF(E794="","",E794)</f>
        <v/>
      </c>
      <c r="R794" s="114" t="s">
        <v>249</v>
      </c>
      <c r="S794" s="122">
        <f t="shared" ref="S794" ca="1" si="14869">F794</f>
        <v>10</v>
      </c>
      <c r="T794" s="114" t="s">
        <v>216</v>
      </c>
      <c r="U794" s="122">
        <f t="shared" ref="U794" ca="1" si="14870">F795</f>
        <v>4</v>
      </c>
      <c r="V794" s="114" t="s">
        <v>217</v>
      </c>
      <c r="W794" s="120" t="str">
        <f t="shared" ref="W794" si="14871">G794</f>
        <v>　×　</v>
      </c>
      <c r="X794" s="56"/>
      <c r="Y794" s="121" t="str">
        <f t="shared" ref="Y794" si="14872">IF(H794="","",H794)</f>
        <v/>
      </c>
      <c r="Z794" s="114" t="s">
        <v>249</v>
      </c>
      <c r="AA794" s="122">
        <f t="shared" ref="AA794" ca="1" si="14873">I794</f>
        <v>9</v>
      </c>
      <c r="AB794" s="114" t="s">
        <v>216</v>
      </c>
      <c r="AC794" s="122">
        <f t="shared" ref="AC794" ca="1" si="14874">I795</f>
        <v>9</v>
      </c>
      <c r="AD794" s="114" t="s">
        <v>217</v>
      </c>
      <c r="AE794" s="27"/>
      <c r="AF794" s="114" t="s">
        <v>233</v>
      </c>
      <c r="AG794" t="s">
        <v>230</v>
      </c>
      <c r="AH794" t="s">
        <v>250</v>
      </c>
      <c r="AI794" s="1">
        <f t="shared" ref="AI794" ca="1" si="14875">IF(K794="","",K794)</f>
        <v>2</v>
      </c>
      <c r="AJ794" t="s">
        <v>249</v>
      </c>
      <c r="AK794" s="1">
        <f t="shared" ref="AK794" ca="1" si="14876">L794</f>
        <v>1</v>
      </c>
      <c r="AL794" t="s">
        <v>216</v>
      </c>
      <c r="AM794" s="1">
        <f t="shared" ref="AM794" ca="1" si="14877">L795</f>
        <v>2</v>
      </c>
      <c r="AN794" t="s">
        <v>217</v>
      </c>
      <c r="AO794" t="s">
        <v>230</v>
      </c>
      <c r="AP794" s="114" t="str">
        <f t="shared" ca="1" si="14542"/>
        <v>\\(\\quad \\displaystyle \\frac{10}{4}　×　\\frac{9}{9}　=　 \\)</v>
      </c>
      <c r="AQ794" t="str">
        <f t="shared" ca="1" si="14554"/>
        <v>\\(\\quad \\displaystyle 2\\frac{1}{2} \\)</v>
      </c>
      <c r="AS794" s="114" t="str">
        <f t="shared" ref="AS794" ca="1" si="14878">AP794</f>
        <v>\\(\\quad \\displaystyle \\frac{10}{4}　×　\\frac{9}{9}　=　 \\)</v>
      </c>
      <c r="AT794" s="114" t="str">
        <f t="shared" ref="AT794" ca="1" si="14879">IF(O794="",AQ794,AQ795)</f>
        <v>\\(\\quad \\displaystyle 2\\frac{1}{2} \\)</v>
      </c>
      <c r="AU794" s="114" t="s">
        <v>60</v>
      </c>
      <c r="AV794" s="115" t="s">
        <v>226</v>
      </c>
      <c r="AW794" s="115" t="str">
        <f t="shared" ref="AW794" ca="1" si="14880">AS794</f>
        <v>\\(\\quad \\displaystyle \\frac{10}{4}　×　\\frac{9}{9}　=　 \\)</v>
      </c>
      <c r="AX794" s="115" t="str">
        <f t="shared" ref="AX794" ca="1" si="14881">AT794</f>
        <v>\\(\\quad \\displaystyle 2\\frac{1}{2} \\)</v>
      </c>
      <c r="AY794" s="115" t="s">
        <v>62</v>
      </c>
      <c r="AZ794" s="116" t="str">
        <f t="shared" ref="AZ794" ca="1" si="14882">"INSERT INTO "&amp;AU794&amp;"(tangen,question,answer,editor,date,count) VALUES('"&amp;AV794&amp;"','"&amp;AW794&amp;"','"&amp;AX794&amp;"','"&amp;AY794&amp;"',NOW(),0);"</f>
        <v>INSERT INTO math(tangen,question,answer,editor,date,count) VALUES('m3600','\\(\\quad \\displaystyle \\frac{10}{4}　×　\\frac{9}{9}　=　 \\)','\\(\\quad \\displaystyle 2\\frac{1}{2} \\)','harazono',NOW(),0);</v>
      </c>
      <c r="BH794" s="22">
        <f t="shared" ca="1" si="14746"/>
        <v>10</v>
      </c>
      <c r="BI794" s="114" t="s">
        <v>22</v>
      </c>
      <c r="BJ794" s="22">
        <f t="shared" ca="1" si="14746"/>
        <v>9</v>
      </c>
      <c r="BK794" s="114" t="s">
        <v>26</v>
      </c>
      <c r="BL794" s="27"/>
      <c r="BM794" s="27"/>
      <c r="BN794" s="27"/>
      <c r="BO794" s="27"/>
      <c r="BP794" s="27"/>
      <c r="BQ794" s="24">
        <f t="shared" ca="1" si="14717"/>
        <v>90</v>
      </c>
      <c r="BR794" s="114" t="s">
        <v>26</v>
      </c>
      <c r="BS794" s="114" t="str">
        <f t="shared" ref="BS794" ca="1" si="14883">IF(BQ794&lt;=0,"-","")</f>
        <v/>
      </c>
      <c r="BT794" s="30">
        <f t="shared" ca="1" si="14719"/>
        <v>90</v>
      </c>
      <c r="BU794" s="24">
        <f t="shared" ref="BU794" ca="1" si="14884">BT794/GCD(BT794,BT795)</f>
        <v>5</v>
      </c>
      <c r="CD794" s="128">
        <f t="shared" ref="CD794" ca="1" si="14885">QUOTIENT(BU794,BU795)</f>
        <v>2</v>
      </c>
      <c r="CE794" s="57">
        <f t="shared" ref="CE794" ca="1" si="14886">MOD(BU794,BU795)</f>
        <v>1</v>
      </c>
      <c r="CG794"/>
      <c r="CH794" s="5"/>
    </row>
    <row r="795" spans="2:86" ht="32" customHeight="1" x14ac:dyDescent="0.55000000000000004">
      <c r="B795" s="121"/>
      <c r="C795" s="121"/>
      <c r="D795" s="114"/>
      <c r="E795" s="119"/>
      <c r="F795" s="29">
        <f t="shared" ca="1" si="14695"/>
        <v>4</v>
      </c>
      <c r="G795" s="114"/>
      <c r="H795" s="114"/>
      <c r="I795" s="29">
        <f t="shared" ca="1" si="14696"/>
        <v>9</v>
      </c>
      <c r="J795" s="124"/>
      <c r="K795" s="125"/>
      <c r="L795" s="25">
        <f t="shared" ca="1" si="14698"/>
        <v>2</v>
      </c>
      <c r="M795" s="118"/>
      <c r="N795" s="125"/>
      <c r="O795" s="118"/>
      <c r="P795" s="118"/>
      <c r="Q795" s="121"/>
      <c r="R795" s="114"/>
      <c r="S795" s="122"/>
      <c r="T795" s="114"/>
      <c r="U795" s="122"/>
      <c r="V795" s="114"/>
      <c r="W795" s="120"/>
      <c r="X795" s="56"/>
      <c r="Y795" s="121"/>
      <c r="Z795" s="114"/>
      <c r="AA795" s="122"/>
      <c r="AB795" s="114"/>
      <c r="AC795" s="122"/>
      <c r="AD795" s="114"/>
      <c r="AE795" s="27"/>
      <c r="AF795" s="114"/>
      <c r="AG795" t="s">
        <v>230</v>
      </c>
      <c r="AH795" t="s">
        <v>250</v>
      </c>
      <c r="AI795" s="1" t="str">
        <f t="shared" ref="AI795" ca="1" si="14887">IF(N794="","",N794)</f>
        <v/>
      </c>
      <c r="AJ795" s="1" t="str">
        <f t="shared" ref="AJ795" ca="1" si="14888">IF(O794="","",O794)</f>
        <v/>
      </c>
      <c r="AK795" s="1"/>
      <c r="AM795" s="1"/>
      <c r="AO795" t="s">
        <v>230</v>
      </c>
      <c r="AP795" s="114"/>
      <c r="AQ795" t="str">
        <f t="shared" ca="1" si="14554"/>
        <v>\\(\\quad \\displaystyle  \\)</v>
      </c>
      <c r="AS795" s="114"/>
      <c r="AT795" s="114"/>
      <c r="AU795" s="114"/>
      <c r="AV795" s="114"/>
      <c r="AW795" s="114"/>
      <c r="AX795" s="114"/>
      <c r="AY795" s="114"/>
      <c r="AZ795" s="117"/>
      <c r="BH795" s="23">
        <f t="shared" ca="1" si="14753"/>
        <v>4</v>
      </c>
      <c r="BI795" s="114"/>
      <c r="BJ795" s="23">
        <f t="shared" ca="1" si="14753"/>
        <v>9</v>
      </c>
      <c r="BK795" s="114"/>
      <c r="BL795" s="27"/>
      <c r="BM795" s="27"/>
      <c r="BN795" s="27"/>
      <c r="BO795" s="27"/>
      <c r="BP795" s="27"/>
      <c r="BQ795" s="25">
        <f t="shared" ca="1" si="14717"/>
        <v>36</v>
      </c>
      <c r="BR795" s="114"/>
      <c r="BS795" s="114"/>
      <c r="BT795">
        <f t="shared" ca="1" si="14719"/>
        <v>36</v>
      </c>
      <c r="BU795" s="25">
        <f t="shared" ref="BU795" ca="1" si="14889">BT795/GCD(BT794,BT795)</f>
        <v>2</v>
      </c>
      <c r="CD795" s="128"/>
      <c r="CE795" s="23">
        <f t="shared" ref="CE795" ca="1" si="14890">BU795</f>
        <v>2</v>
      </c>
      <c r="CG795"/>
      <c r="CH795" s="5"/>
    </row>
    <row r="796" spans="2:86" ht="32" customHeight="1" thickBot="1" x14ac:dyDescent="0.6">
      <c r="B796" s="121" t="s">
        <v>28</v>
      </c>
      <c r="C796" s="121" t="s">
        <v>50</v>
      </c>
      <c r="D796" s="114">
        <v>46</v>
      </c>
      <c r="E796" s="119"/>
      <c r="F796" s="28">
        <f t="shared" ca="1" si="14695"/>
        <v>5</v>
      </c>
      <c r="G796" s="114" t="s">
        <v>237</v>
      </c>
      <c r="H796" s="114"/>
      <c r="I796" s="28">
        <f t="shared" ca="1" si="14696"/>
        <v>6</v>
      </c>
      <c r="J796" s="124" t="s">
        <v>13</v>
      </c>
      <c r="K796" s="125">
        <f t="shared" ref="K796" ca="1" si="14891">IF(CD796=0,"",CD796)</f>
        <v>3</v>
      </c>
      <c r="L796" s="24">
        <f t="shared" ca="1" si="14698"/>
        <v>1</v>
      </c>
      <c r="M796" s="118" t="str">
        <f t="shared" ref="M796" ca="1" si="14892">IF(L797=1,"=","")</f>
        <v/>
      </c>
      <c r="N796" s="125" t="str">
        <f t="shared" ref="N796" ca="1" si="14893">IF(L797=1,IF(BQ796&lt;0,"ー",""),"")</f>
        <v/>
      </c>
      <c r="O796" s="118" t="str">
        <f t="shared" ref="O796" ca="1" si="14894">IF(L796=0,K796,"")</f>
        <v/>
      </c>
      <c r="P796" s="118" t="s">
        <v>250</v>
      </c>
      <c r="Q796" s="121" t="str">
        <f t="shared" ref="Q796" si="14895">IF(E796="","",E796)</f>
        <v/>
      </c>
      <c r="R796" s="114" t="s">
        <v>249</v>
      </c>
      <c r="S796" s="122">
        <f t="shared" ref="S796" ca="1" si="14896">F796</f>
        <v>5</v>
      </c>
      <c r="T796" s="114" t="s">
        <v>216</v>
      </c>
      <c r="U796" s="122">
        <f t="shared" ref="U796" ca="1" si="14897">F797</f>
        <v>3</v>
      </c>
      <c r="V796" s="114" t="s">
        <v>217</v>
      </c>
      <c r="W796" s="120" t="str">
        <f t="shared" ref="W796" si="14898">G796</f>
        <v>　×　</v>
      </c>
      <c r="X796" s="56"/>
      <c r="Y796" s="121" t="str">
        <f t="shared" ref="Y796" si="14899">IF(H796="","",H796)</f>
        <v/>
      </c>
      <c r="Z796" s="114" t="s">
        <v>249</v>
      </c>
      <c r="AA796" s="122">
        <f t="shared" ref="AA796" ca="1" si="14900">I796</f>
        <v>6</v>
      </c>
      <c r="AB796" s="114" t="s">
        <v>216</v>
      </c>
      <c r="AC796" s="122">
        <f t="shared" ref="AC796" ca="1" si="14901">I797</f>
        <v>3</v>
      </c>
      <c r="AD796" s="114" t="s">
        <v>217</v>
      </c>
      <c r="AE796" s="27"/>
      <c r="AF796" s="114" t="s">
        <v>233</v>
      </c>
      <c r="AG796" t="s">
        <v>230</v>
      </c>
      <c r="AH796" t="s">
        <v>250</v>
      </c>
      <c r="AI796" s="1">
        <f t="shared" ref="AI796" ca="1" si="14902">IF(K796="","",K796)</f>
        <v>3</v>
      </c>
      <c r="AJ796" t="s">
        <v>249</v>
      </c>
      <c r="AK796" s="1">
        <f t="shared" ref="AK796" ca="1" si="14903">L796</f>
        <v>1</v>
      </c>
      <c r="AL796" t="s">
        <v>216</v>
      </c>
      <c r="AM796" s="1">
        <f t="shared" ref="AM796" ca="1" si="14904">L797</f>
        <v>3</v>
      </c>
      <c r="AN796" t="s">
        <v>217</v>
      </c>
      <c r="AO796" t="s">
        <v>230</v>
      </c>
      <c r="AP796" s="114" t="str">
        <f t="shared" ca="1" si="14542"/>
        <v>\\(\\quad \\displaystyle \\frac{5}{3}　×　\\frac{6}{3}　=　 \\)</v>
      </c>
      <c r="AQ796" t="str">
        <f t="shared" ca="1" si="14554"/>
        <v>\\(\\quad \\displaystyle 3\\frac{1}{3} \\)</v>
      </c>
      <c r="AS796" s="114" t="str">
        <f t="shared" ref="AS796" ca="1" si="14905">AP796</f>
        <v>\\(\\quad \\displaystyle \\frac{5}{3}　×　\\frac{6}{3}　=　 \\)</v>
      </c>
      <c r="AT796" s="114" t="str">
        <f t="shared" ref="AT796" ca="1" si="14906">IF(O796="",AQ796,AQ797)</f>
        <v>\\(\\quad \\displaystyle 3\\frac{1}{3} \\)</v>
      </c>
      <c r="AU796" s="114" t="s">
        <v>60</v>
      </c>
      <c r="AV796" s="115" t="s">
        <v>226</v>
      </c>
      <c r="AW796" s="115" t="str">
        <f t="shared" ref="AW796" ca="1" si="14907">AS796</f>
        <v>\\(\\quad \\displaystyle \\frac{5}{3}　×　\\frac{6}{3}　=　 \\)</v>
      </c>
      <c r="AX796" s="115" t="str">
        <f t="shared" ref="AX796" ca="1" si="14908">AT796</f>
        <v>\\(\\quad \\displaystyle 3\\frac{1}{3} \\)</v>
      </c>
      <c r="AY796" s="115" t="s">
        <v>62</v>
      </c>
      <c r="AZ796" s="116" t="str">
        <f t="shared" ref="AZ796" ca="1" si="14909">"INSERT INTO "&amp;AU796&amp;"(tangen,question,answer,editor,date,count) VALUES('"&amp;AV796&amp;"','"&amp;AW796&amp;"','"&amp;AX796&amp;"','"&amp;AY796&amp;"',NOW(),0);"</f>
        <v>INSERT INTO math(tangen,question,answer,editor,date,count) VALUES('m3600','\\(\\quad \\displaystyle \\frac{5}{3}　×　\\frac{6}{3}　=　 \\)','\\(\\quad \\displaystyle 3\\frac{1}{3} \\)','harazono',NOW(),0);</v>
      </c>
      <c r="BH796" s="22">
        <f t="shared" ca="1" si="14746"/>
        <v>5</v>
      </c>
      <c r="BI796" s="114" t="s">
        <v>22</v>
      </c>
      <c r="BJ796" s="22">
        <f t="shared" ca="1" si="14746"/>
        <v>6</v>
      </c>
      <c r="BK796" s="114" t="s">
        <v>26</v>
      </c>
      <c r="BL796" s="27"/>
      <c r="BM796" s="27"/>
      <c r="BN796" s="27"/>
      <c r="BO796" s="27"/>
      <c r="BP796" s="27"/>
      <c r="BQ796" s="24">
        <f t="shared" ca="1" si="14717"/>
        <v>30</v>
      </c>
      <c r="BR796" s="114" t="s">
        <v>26</v>
      </c>
      <c r="BS796" s="114" t="str">
        <f t="shared" ref="BS796" ca="1" si="14910">IF(BQ796&lt;=0,"-","")</f>
        <v/>
      </c>
      <c r="BT796" s="30">
        <f t="shared" ca="1" si="14719"/>
        <v>30</v>
      </c>
      <c r="BU796" s="24">
        <f t="shared" ref="BU796" ca="1" si="14911">BT796/GCD(BT796,BT797)</f>
        <v>10</v>
      </c>
      <c r="CD796" s="128">
        <f t="shared" ref="CD796" ca="1" si="14912">QUOTIENT(BU796,BU797)</f>
        <v>3</v>
      </c>
      <c r="CE796" s="57">
        <f t="shared" ref="CE796" ca="1" si="14913">MOD(BU796,BU797)</f>
        <v>1</v>
      </c>
      <c r="CG796"/>
      <c r="CH796" s="5"/>
    </row>
    <row r="797" spans="2:86" ht="32" customHeight="1" x14ac:dyDescent="0.55000000000000004">
      <c r="B797" s="121"/>
      <c r="C797" s="121"/>
      <c r="D797" s="114"/>
      <c r="E797" s="119"/>
      <c r="F797" s="29">
        <f t="shared" ca="1" si="14695"/>
        <v>3</v>
      </c>
      <c r="G797" s="114"/>
      <c r="H797" s="114"/>
      <c r="I797" s="29">
        <f t="shared" ca="1" si="14696"/>
        <v>3</v>
      </c>
      <c r="J797" s="124"/>
      <c r="K797" s="125"/>
      <c r="L797" s="25">
        <f t="shared" ca="1" si="14698"/>
        <v>3</v>
      </c>
      <c r="M797" s="118"/>
      <c r="N797" s="125"/>
      <c r="O797" s="118"/>
      <c r="P797" s="118"/>
      <c r="Q797" s="121"/>
      <c r="R797" s="114"/>
      <c r="S797" s="122"/>
      <c r="T797" s="114"/>
      <c r="U797" s="122"/>
      <c r="V797" s="114"/>
      <c r="W797" s="120"/>
      <c r="X797" s="56"/>
      <c r="Y797" s="121"/>
      <c r="Z797" s="114"/>
      <c r="AA797" s="122"/>
      <c r="AB797" s="114"/>
      <c r="AC797" s="122"/>
      <c r="AD797" s="114"/>
      <c r="AE797" s="27"/>
      <c r="AF797" s="114"/>
      <c r="AG797" t="s">
        <v>230</v>
      </c>
      <c r="AH797" t="s">
        <v>250</v>
      </c>
      <c r="AI797" s="1" t="str">
        <f t="shared" ref="AI797" ca="1" si="14914">IF(N796="","",N796)</f>
        <v/>
      </c>
      <c r="AJ797" s="1" t="str">
        <f t="shared" ref="AJ797" ca="1" si="14915">IF(O796="","",O796)</f>
        <v/>
      </c>
      <c r="AK797" s="1"/>
      <c r="AM797" s="1"/>
      <c r="AO797" t="s">
        <v>230</v>
      </c>
      <c r="AP797" s="114"/>
      <c r="AQ797" t="str">
        <f t="shared" ca="1" si="14554"/>
        <v>\\(\\quad \\displaystyle  \\)</v>
      </c>
      <c r="AS797" s="114"/>
      <c r="AT797" s="114"/>
      <c r="AU797" s="114"/>
      <c r="AV797" s="114"/>
      <c r="AW797" s="114"/>
      <c r="AX797" s="114"/>
      <c r="AY797" s="114"/>
      <c r="AZ797" s="117"/>
      <c r="BH797" s="23">
        <f t="shared" ca="1" si="14753"/>
        <v>3</v>
      </c>
      <c r="BI797" s="114"/>
      <c r="BJ797" s="23">
        <f t="shared" ca="1" si="14753"/>
        <v>3</v>
      </c>
      <c r="BK797" s="114"/>
      <c r="BL797" s="27"/>
      <c r="BM797" s="27"/>
      <c r="BN797" s="27"/>
      <c r="BO797" s="27"/>
      <c r="BP797" s="27"/>
      <c r="BQ797" s="25">
        <f t="shared" ca="1" si="14717"/>
        <v>9</v>
      </c>
      <c r="BR797" s="114"/>
      <c r="BS797" s="114"/>
      <c r="BT797">
        <f t="shared" ca="1" si="14719"/>
        <v>9</v>
      </c>
      <c r="BU797" s="25">
        <f t="shared" ref="BU797" ca="1" si="14916">BT797/GCD(BT796,BT797)</f>
        <v>3</v>
      </c>
      <c r="CD797" s="128"/>
      <c r="CE797" s="23">
        <f t="shared" ref="CE797" ca="1" si="14917">BU797</f>
        <v>3</v>
      </c>
      <c r="CG797"/>
      <c r="CH797" s="5"/>
    </row>
    <row r="798" spans="2:86" ht="32" customHeight="1" thickBot="1" x14ac:dyDescent="0.6">
      <c r="B798" s="121" t="s">
        <v>28</v>
      </c>
      <c r="C798" s="121" t="s">
        <v>50</v>
      </c>
      <c r="D798" s="114">
        <v>47</v>
      </c>
      <c r="E798" s="119"/>
      <c r="F798" s="28">
        <f t="shared" ca="1" si="14695"/>
        <v>10</v>
      </c>
      <c r="G798" s="114" t="s">
        <v>237</v>
      </c>
      <c r="H798" s="114"/>
      <c r="I798" s="28">
        <f t="shared" ca="1" si="14696"/>
        <v>10</v>
      </c>
      <c r="J798" s="124" t="s">
        <v>13</v>
      </c>
      <c r="K798" s="125">
        <f t="shared" ref="K798" ca="1" si="14918">IF(CD798=0,"",CD798)</f>
        <v>3</v>
      </c>
      <c r="L798" s="24">
        <f t="shared" ca="1" si="14698"/>
        <v>4</v>
      </c>
      <c r="M798" s="118" t="str">
        <f t="shared" ref="M798" ca="1" si="14919">IF(L799=1,"=","")</f>
        <v/>
      </c>
      <c r="N798" s="125" t="str">
        <f t="shared" ref="N798" ca="1" si="14920">IF(L799=1,IF(BQ798&lt;0,"ー",""),"")</f>
        <v/>
      </c>
      <c r="O798" s="118" t="str">
        <f t="shared" ref="O798" ca="1" si="14921">IF(L798=0,K798,"")</f>
        <v/>
      </c>
      <c r="P798" s="118" t="s">
        <v>250</v>
      </c>
      <c r="Q798" s="121" t="str">
        <f t="shared" ref="Q798" si="14922">IF(E798="","",E798)</f>
        <v/>
      </c>
      <c r="R798" s="114" t="s">
        <v>249</v>
      </c>
      <c r="S798" s="122">
        <f t="shared" ref="S798" ca="1" si="14923">F798</f>
        <v>10</v>
      </c>
      <c r="T798" s="114" t="s">
        <v>216</v>
      </c>
      <c r="U798" s="122">
        <f t="shared" ref="U798" ca="1" si="14924">F799</f>
        <v>7</v>
      </c>
      <c r="V798" s="114" t="s">
        <v>217</v>
      </c>
      <c r="W798" s="120" t="str">
        <f t="shared" ref="W798" si="14925">G798</f>
        <v>　×　</v>
      </c>
      <c r="X798" s="56"/>
      <c r="Y798" s="121" t="str">
        <f t="shared" ref="Y798" si="14926">IF(H798="","",H798)</f>
        <v/>
      </c>
      <c r="Z798" s="114" t="s">
        <v>249</v>
      </c>
      <c r="AA798" s="122">
        <f t="shared" ref="AA798" ca="1" si="14927">I798</f>
        <v>10</v>
      </c>
      <c r="AB798" s="114" t="s">
        <v>216</v>
      </c>
      <c r="AC798" s="122">
        <f t="shared" ref="AC798" ca="1" si="14928">I799</f>
        <v>4</v>
      </c>
      <c r="AD798" s="114" t="s">
        <v>217</v>
      </c>
      <c r="AE798" s="27"/>
      <c r="AF798" s="114" t="s">
        <v>233</v>
      </c>
      <c r="AG798" t="s">
        <v>230</v>
      </c>
      <c r="AH798" t="s">
        <v>250</v>
      </c>
      <c r="AI798" s="1">
        <f t="shared" ref="AI798" ca="1" si="14929">IF(K798="","",K798)</f>
        <v>3</v>
      </c>
      <c r="AJ798" t="s">
        <v>249</v>
      </c>
      <c r="AK798" s="1">
        <f t="shared" ref="AK798" ca="1" si="14930">L798</f>
        <v>4</v>
      </c>
      <c r="AL798" t="s">
        <v>216</v>
      </c>
      <c r="AM798" s="1">
        <f t="shared" ref="AM798" ca="1" si="14931">L799</f>
        <v>7</v>
      </c>
      <c r="AN798" t="s">
        <v>217</v>
      </c>
      <c r="AO798" t="s">
        <v>230</v>
      </c>
      <c r="AP798" s="114" t="str">
        <f t="shared" ca="1" si="14542"/>
        <v>\\(\\quad \\displaystyle \\frac{10}{7}　×　\\frac{10}{4}　=　 \\)</v>
      </c>
      <c r="AQ798" t="str">
        <f t="shared" ca="1" si="14554"/>
        <v>\\(\\quad \\displaystyle 3\\frac{4}{7} \\)</v>
      </c>
      <c r="AS798" s="114" t="str">
        <f t="shared" ref="AS798" ca="1" si="14932">AP798</f>
        <v>\\(\\quad \\displaystyle \\frac{10}{7}　×　\\frac{10}{4}　=　 \\)</v>
      </c>
      <c r="AT798" s="114" t="str">
        <f t="shared" ref="AT798" ca="1" si="14933">IF(O798="",AQ798,AQ799)</f>
        <v>\\(\\quad \\displaystyle 3\\frac{4}{7} \\)</v>
      </c>
      <c r="AU798" s="114" t="s">
        <v>60</v>
      </c>
      <c r="AV798" s="115" t="s">
        <v>226</v>
      </c>
      <c r="AW798" s="115" t="str">
        <f t="shared" ref="AW798" ca="1" si="14934">AS798</f>
        <v>\\(\\quad \\displaystyle \\frac{10}{7}　×　\\frac{10}{4}　=　 \\)</v>
      </c>
      <c r="AX798" s="115" t="str">
        <f t="shared" ref="AX798" ca="1" si="14935">AT798</f>
        <v>\\(\\quad \\displaystyle 3\\frac{4}{7} \\)</v>
      </c>
      <c r="AY798" s="115" t="s">
        <v>62</v>
      </c>
      <c r="AZ798" s="116" t="str">
        <f t="shared" ref="AZ798" ca="1" si="14936">"INSERT INTO "&amp;AU798&amp;"(tangen,question,answer,editor,date,count) VALUES('"&amp;AV798&amp;"','"&amp;AW798&amp;"','"&amp;AX798&amp;"','"&amp;AY798&amp;"',NOW(),0);"</f>
        <v>INSERT INTO math(tangen,question,answer,editor,date,count) VALUES('m3600','\\(\\quad \\displaystyle \\frac{10}{7}　×　\\frac{10}{4}　=　 \\)','\\(\\quad \\displaystyle 3\\frac{4}{7} \\)','harazono',NOW(),0);</v>
      </c>
      <c r="BH798" s="22">
        <f t="shared" ca="1" si="14746"/>
        <v>10</v>
      </c>
      <c r="BI798" s="114" t="s">
        <v>22</v>
      </c>
      <c r="BJ798" s="22">
        <f t="shared" ca="1" si="14746"/>
        <v>10</v>
      </c>
      <c r="BK798" s="114" t="s">
        <v>26</v>
      </c>
      <c r="BL798" s="27"/>
      <c r="BM798" s="27"/>
      <c r="BN798" s="27"/>
      <c r="BO798" s="27"/>
      <c r="BP798" s="27"/>
      <c r="BQ798" s="24">
        <f t="shared" ca="1" si="14717"/>
        <v>100</v>
      </c>
      <c r="BR798" s="114" t="s">
        <v>26</v>
      </c>
      <c r="BS798" s="114" t="str">
        <f t="shared" ref="BS798" ca="1" si="14937">IF(BQ798&lt;=0,"-","")</f>
        <v/>
      </c>
      <c r="BT798" s="30">
        <f t="shared" ca="1" si="14719"/>
        <v>100</v>
      </c>
      <c r="BU798" s="24">
        <f t="shared" ref="BU798" ca="1" si="14938">BT798/GCD(BT798,BT799)</f>
        <v>25</v>
      </c>
      <c r="CD798" s="128">
        <f t="shared" ref="CD798" ca="1" si="14939">QUOTIENT(BU798,BU799)</f>
        <v>3</v>
      </c>
      <c r="CE798" s="57">
        <f t="shared" ref="CE798" ca="1" si="14940">MOD(BU798,BU799)</f>
        <v>4</v>
      </c>
      <c r="CG798"/>
      <c r="CH798" s="5"/>
    </row>
    <row r="799" spans="2:86" ht="32" customHeight="1" x14ac:dyDescent="0.55000000000000004">
      <c r="B799" s="121"/>
      <c r="C799" s="121"/>
      <c r="D799" s="114"/>
      <c r="E799" s="119"/>
      <c r="F799" s="29">
        <f t="shared" ca="1" si="14695"/>
        <v>7</v>
      </c>
      <c r="G799" s="114"/>
      <c r="H799" s="114"/>
      <c r="I799" s="29">
        <f t="shared" ca="1" si="14696"/>
        <v>4</v>
      </c>
      <c r="J799" s="124"/>
      <c r="K799" s="125"/>
      <c r="L799" s="25">
        <f t="shared" ca="1" si="14698"/>
        <v>7</v>
      </c>
      <c r="M799" s="118"/>
      <c r="N799" s="125"/>
      <c r="O799" s="118"/>
      <c r="P799" s="118"/>
      <c r="Q799" s="121"/>
      <c r="R799" s="114"/>
      <c r="S799" s="122"/>
      <c r="T799" s="114"/>
      <c r="U799" s="122"/>
      <c r="V799" s="114"/>
      <c r="W799" s="120"/>
      <c r="X799" s="56"/>
      <c r="Y799" s="121"/>
      <c r="Z799" s="114"/>
      <c r="AA799" s="122"/>
      <c r="AB799" s="114"/>
      <c r="AC799" s="122"/>
      <c r="AD799" s="114"/>
      <c r="AE799" s="27"/>
      <c r="AF799" s="114"/>
      <c r="AG799" t="s">
        <v>230</v>
      </c>
      <c r="AH799" t="s">
        <v>250</v>
      </c>
      <c r="AI799" s="1" t="str">
        <f t="shared" ref="AI799" ca="1" si="14941">IF(N798="","",N798)</f>
        <v/>
      </c>
      <c r="AJ799" s="1" t="str">
        <f t="shared" ref="AJ799" ca="1" si="14942">IF(O798="","",O798)</f>
        <v/>
      </c>
      <c r="AK799" s="1"/>
      <c r="AM799" s="1"/>
      <c r="AO799" t="s">
        <v>230</v>
      </c>
      <c r="AP799" s="114"/>
      <c r="AQ799" t="str">
        <f t="shared" ca="1" si="14554"/>
        <v>\\(\\quad \\displaystyle  \\)</v>
      </c>
      <c r="AS799" s="114"/>
      <c r="AT799" s="114"/>
      <c r="AU799" s="114"/>
      <c r="AV799" s="114"/>
      <c r="AW799" s="114"/>
      <c r="AX799" s="114"/>
      <c r="AY799" s="114"/>
      <c r="AZ799" s="117"/>
      <c r="BH799" s="23">
        <f t="shared" ca="1" si="14753"/>
        <v>7</v>
      </c>
      <c r="BI799" s="114"/>
      <c r="BJ799" s="23">
        <f t="shared" ca="1" si="14753"/>
        <v>4</v>
      </c>
      <c r="BK799" s="114"/>
      <c r="BL799" s="27"/>
      <c r="BM799" s="27"/>
      <c r="BN799" s="27"/>
      <c r="BO799" s="27"/>
      <c r="BP799" s="27"/>
      <c r="BQ799" s="25">
        <f t="shared" ca="1" si="14717"/>
        <v>28</v>
      </c>
      <c r="BR799" s="114"/>
      <c r="BS799" s="114"/>
      <c r="BT799">
        <f t="shared" ca="1" si="14719"/>
        <v>28</v>
      </c>
      <c r="BU799" s="25">
        <f t="shared" ref="BU799" ca="1" si="14943">BT799/GCD(BT798,BT799)</f>
        <v>7</v>
      </c>
      <c r="CD799" s="128"/>
      <c r="CE799" s="23">
        <f t="shared" ref="CE799" ca="1" si="14944">BU799</f>
        <v>7</v>
      </c>
      <c r="CG799"/>
      <c r="CH799" s="5"/>
    </row>
    <row r="800" spans="2:86" ht="32" customHeight="1" thickBot="1" x14ac:dyDescent="0.6">
      <c r="B800" s="121" t="s">
        <v>28</v>
      </c>
      <c r="C800" s="121" t="s">
        <v>50</v>
      </c>
      <c r="D800" s="114">
        <v>48</v>
      </c>
      <c r="E800" s="119"/>
      <c r="F800" s="28">
        <f t="shared" ca="1" si="14695"/>
        <v>8</v>
      </c>
      <c r="G800" s="114" t="s">
        <v>237</v>
      </c>
      <c r="H800" s="114"/>
      <c r="I800" s="28">
        <f t="shared" ca="1" si="14696"/>
        <v>7</v>
      </c>
      <c r="J800" s="124" t="s">
        <v>13</v>
      </c>
      <c r="K800" s="125">
        <f t="shared" ref="K800" ca="1" si="14945">IF(CD800=0,"",CD800)</f>
        <v>1</v>
      </c>
      <c r="L800" s="24">
        <f t="shared" ca="1" si="14698"/>
        <v>1</v>
      </c>
      <c r="M800" s="118" t="str">
        <f t="shared" ref="M800" ca="1" si="14946">IF(L801=1,"=","")</f>
        <v/>
      </c>
      <c r="N800" s="125" t="str">
        <f t="shared" ref="N800" ca="1" si="14947">IF(L801=1,IF(BQ800&lt;0,"ー",""),"")</f>
        <v/>
      </c>
      <c r="O800" s="118" t="str">
        <f t="shared" ref="O800" ca="1" si="14948">IF(L800=0,K800,"")</f>
        <v/>
      </c>
      <c r="P800" s="118" t="s">
        <v>250</v>
      </c>
      <c r="Q800" s="121" t="str">
        <f t="shared" ref="Q800" si="14949">IF(E800="","",E800)</f>
        <v/>
      </c>
      <c r="R800" s="114" t="s">
        <v>249</v>
      </c>
      <c r="S800" s="122">
        <f t="shared" ref="S800" ca="1" si="14950">F800</f>
        <v>8</v>
      </c>
      <c r="T800" s="114" t="s">
        <v>216</v>
      </c>
      <c r="U800" s="122">
        <f t="shared" ref="U800" ca="1" si="14951">F801</f>
        <v>8</v>
      </c>
      <c r="V800" s="114" t="s">
        <v>217</v>
      </c>
      <c r="W800" s="120" t="str">
        <f t="shared" ref="W800" si="14952">G800</f>
        <v>　×　</v>
      </c>
      <c r="X800" s="56"/>
      <c r="Y800" s="121" t="str">
        <f t="shared" ref="Y800" si="14953">IF(H800="","",H800)</f>
        <v/>
      </c>
      <c r="Z800" s="114" t="s">
        <v>249</v>
      </c>
      <c r="AA800" s="122">
        <f t="shared" ref="AA800" ca="1" si="14954">I800</f>
        <v>7</v>
      </c>
      <c r="AB800" s="114" t="s">
        <v>216</v>
      </c>
      <c r="AC800" s="122">
        <f t="shared" ref="AC800" ca="1" si="14955">I801</f>
        <v>6</v>
      </c>
      <c r="AD800" s="114" t="s">
        <v>217</v>
      </c>
      <c r="AE800" s="27"/>
      <c r="AF800" s="114" t="s">
        <v>233</v>
      </c>
      <c r="AG800" t="s">
        <v>230</v>
      </c>
      <c r="AH800" t="s">
        <v>250</v>
      </c>
      <c r="AI800" s="1">
        <f t="shared" ref="AI800" ca="1" si="14956">IF(K800="","",K800)</f>
        <v>1</v>
      </c>
      <c r="AJ800" t="s">
        <v>249</v>
      </c>
      <c r="AK800" s="1">
        <f t="shared" ref="AK800" ca="1" si="14957">L800</f>
        <v>1</v>
      </c>
      <c r="AL800" t="s">
        <v>216</v>
      </c>
      <c r="AM800" s="1">
        <f t="shared" ref="AM800" ca="1" si="14958">L801</f>
        <v>6</v>
      </c>
      <c r="AN800" t="s">
        <v>217</v>
      </c>
      <c r="AO800" t="s">
        <v>230</v>
      </c>
      <c r="AP800" s="114" t="str">
        <f t="shared" ca="1" si="14542"/>
        <v>\\(\\quad \\displaystyle \\frac{8}{8}　×　\\frac{7}{6}　=　 \\)</v>
      </c>
      <c r="AQ800" t="str">
        <f t="shared" ca="1" si="14554"/>
        <v>\\(\\quad \\displaystyle 1\\frac{1}{6} \\)</v>
      </c>
      <c r="AS800" s="114" t="str">
        <f t="shared" ref="AS800" ca="1" si="14959">AP800</f>
        <v>\\(\\quad \\displaystyle \\frac{8}{8}　×　\\frac{7}{6}　=　 \\)</v>
      </c>
      <c r="AT800" s="114" t="str">
        <f t="shared" ref="AT800" ca="1" si="14960">IF(O800="",AQ800,AQ801)</f>
        <v>\\(\\quad \\displaystyle 1\\frac{1}{6} \\)</v>
      </c>
      <c r="AU800" s="114" t="s">
        <v>60</v>
      </c>
      <c r="AV800" s="115" t="s">
        <v>226</v>
      </c>
      <c r="AW800" s="115" t="str">
        <f t="shared" ref="AW800" ca="1" si="14961">AS800</f>
        <v>\\(\\quad \\displaystyle \\frac{8}{8}　×　\\frac{7}{6}　=　 \\)</v>
      </c>
      <c r="AX800" s="115" t="str">
        <f t="shared" ref="AX800" ca="1" si="14962">AT800</f>
        <v>\\(\\quad \\displaystyle 1\\frac{1}{6} \\)</v>
      </c>
      <c r="AY800" s="115" t="s">
        <v>62</v>
      </c>
      <c r="AZ800" s="116" t="str">
        <f t="shared" ref="AZ800" ca="1" si="14963">"INSERT INTO "&amp;AU800&amp;"(tangen,question,answer,editor,date,count) VALUES('"&amp;AV800&amp;"','"&amp;AW800&amp;"','"&amp;AX800&amp;"','"&amp;AY800&amp;"',NOW(),0);"</f>
        <v>INSERT INTO math(tangen,question,answer,editor,date,count) VALUES('m3600','\\(\\quad \\displaystyle \\frac{8}{8}　×　\\frac{7}{6}　=　 \\)','\\(\\quad \\displaystyle 1\\frac{1}{6} \\)','harazono',NOW(),0);</v>
      </c>
      <c r="BH800" s="22">
        <f t="shared" ca="1" si="14746"/>
        <v>8</v>
      </c>
      <c r="BI800" s="114" t="s">
        <v>22</v>
      </c>
      <c r="BJ800" s="22">
        <f t="shared" ca="1" si="14746"/>
        <v>7</v>
      </c>
      <c r="BK800" s="114" t="s">
        <v>26</v>
      </c>
      <c r="BL800" s="27"/>
      <c r="BM800" s="27"/>
      <c r="BN800" s="27"/>
      <c r="BO800" s="27"/>
      <c r="BP800" s="27"/>
      <c r="BQ800" s="24">
        <f t="shared" ca="1" si="14717"/>
        <v>56</v>
      </c>
      <c r="BR800" s="114" t="s">
        <v>26</v>
      </c>
      <c r="BS800" s="114" t="str">
        <f t="shared" ref="BS800" ca="1" si="14964">IF(BQ800&lt;=0,"-","")</f>
        <v/>
      </c>
      <c r="BT800" s="30">
        <f t="shared" ca="1" si="14719"/>
        <v>56</v>
      </c>
      <c r="BU800" s="24">
        <f t="shared" ref="BU800" ca="1" si="14965">BT800/GCD(BT800,BT801)</f>
        <v>7</v>
      </c>
      <c r="CD800" s="128">
        <f t="shared" ref="CD800" ca="1" si="14966">QUOTIENT(BU800,BU801)</f>
        <v>1</v>
      </c>
      <c r="CE800" s="57">
        <f t="shared" ref="CE800" ca="1" si="14967">MOD(BU800,BU801)</f>
        <v>1</v>
      </c>
      <c r="CG800"/>
      <c r="CH800" s="5"/>
    </row>
    <row r="801" spans="2:86" ht="32" customHeight="1" x14ac:dyDescent="0.55000000000000004">
      <c r="B801" s="121"/>
      <c r="C801" s="121"/>
      <c r="D801" s="114"/>
      <c r="E801" s="119"/>
      <c r="F801" s="29">
        <f t="shared" ca="1" si="14695"/>
        <v>8</v>
      </c>
      <c r="G801" s="114"/>
      <c r="H801" s="114"/>
      <c r="I801" s="29">
        <f t="shared" ca="1" si="14696"/>
        <v>6</v>
      </c>
      <c r="J801" s="124"/>
      <c r="K801" s="125"/>
      <c r="L801" s="25">
        <f t="shared" ca="1" si="14698"/>
        <v>6</v>
      </c>
      <c r="M801" s="118"/>
      <c r="N801" s="125"/>
      <c r="O801" s="118"/>
      <c r="P801" s="118"/>
      <c r="Q801" s="121"/>
      <c r="R801" s="114"/>
      <c r="S801" s="122"/>
      <c r="T801" s="114"/>
      <c r="U801" s="122"/>
      <c r="V801" s="114"/>
      <c r="W801" s="120"/>
      <c r="X801" s="56"/>
      <c r="Y801" s="121"/>
      <c r="Z801" s="114"/>
      <c r="AA801" s="122"/>
      <c r="AB801" s="114"/>
      <c r="AC801" s="122"/>
      <c r="AD801" s="114"/>
      <c r="AE801" s="27"/>
      <c r="AF801" s="114"/>
      <c r="AG801" t="s">
        <v>230</v>
      </c>
      <c r="AH801" t="s">
        <v>250</v>
      </c>
      <c r="AI801" s="1" t="str">
        <f t="shared" ref="AI801" ca="1" si="14968">IF(N800="","",N800)</f>
        <v/>
      </c>
      <c r="AJ801" s="1" t="str">
        <f t="shared" ref="AJ801" ca="1" si="14969">IF(O800="","",O800)</f>
        <v/>
      </c>
      <c r="AK801" s="1"/>
      <c r="AM801" s="1"/>
      <c r="AO801" t="s">
        <v>230</v>
      </c>
      <c r="AP801" s="114"/>
      <c r="AQ801" t="str">
        <f t="shared" ca="1" si="14554"/>
        <v>\\(\\quad \\displaystyle  \\)</v>
      </c>
      <c r="AS801" s="114"/>
      <c r="AT801" s="114"/>
      <c r="AU801" s="114"/>
      <c r="AV801" s="114"/>
      <c r="AW801" s="114"/>
      <c r="AX801" s="114"/>
      <c r="AY801" s="114"/>
      <c r="AZ801" s="117"/>
      <c r="BH801" s="23">
        <f t="shared" ca="1" si="14753"/>
        <v>8</v>
      </c>
      <c r="BI801" s="114"/>
      <c r="BJ801" s="23">
        <f t="shared" ca="1" si="14753"/>
        <v>6</v>
      </c>
      <c r="BK801" s="114"/>
      <c r="BL801" s="27"/>
      <c r="BM801" s="27"/>
      <c r="BN801" s="27"/>
      <c r="BO801" s="27"/>
      <c r="BP801" s="27"/>
      <c r="BQ801" s="25">
        <f t="shared" ca="1" si="14717"/>
        <v>48</v>
      </c>
      <c r="BR801" s="114"/>
      <c r="BS801" s="114"/>
      <c r="BT801">
        <f t="shared" ca="1" si="14719"/>
        <v>48</v>
      </c>
      <c r="BU801" s="25">
        <f t="shared" ref="BU801" ca="1" si="14970">BT801/GCD(BT800,BT801)</f>
        <v>6</v>
      </c>
      <c r="CD801" s="128"/>
      <c r="CE801" s="23">
        <f t="shared" ref="CE801" ca="1" si="14971">BU801</f>
        <v>6</v>
      </c>
      <c r="CG801"/>
      <c r="CH801" s="5"/>
    </row>
    <row r="802" spans="2:86" ht="32" customHeight="1" thickBot="1" x14ac:dyDescent="0.6">
      <c r="B802" s="121" t="s">
        <v>28</v>
      </c>
      <c r="C802" s="121" t="s">
        <v>50</v>
      </c>
      <c r="D802" s="114">
        <v>49</v>
      </c>
      <c r="E802" s="119"/>
      <c r="F802" s="28">
        <f t="shared" ca="1" si="14695"/>
        <v>1</v>
      </c>
      <c r="G802" s="114" t="s">
        <v>237</v>
      </c>
      <c r="H802" s="114"/>
      <c r="I802" s="28">
        <f t="shared" ca="1" si="14696"/>
        <v>5</v>
      </c>
      <c r="J802" s="124" t="s">
        <v>13</v>
      </c>
      <c r="K802" s="125" t="str">
        <f t="shared" ref="K802" ca="1" si="14972">IF(CD802=0,"",CD802)</f>
        <v/>
      </c>
      <c r="L802" s="24">
        <f t="shared" ca="1" si="14698"/>
        <v>5</v>
      </c>
      <c r="M802" s="118" t="str">
        <f t="shared" ref="M802" ca="1" si="14973">IF(L803=1,"=","")</f>
        <v/>
      </c>
      <c r="N802" s="125" t="str">
        <f t="shared" ref="N802" ca="1" si="14974">IF(L803=1,IF(BQ802&lt;0,"ー",""),"")</f>
        <v/>
      </c>
      <c r="O802" s="118" t="str">
        <f t="shared" ref="O802" ca="1" si="14975">IF(L802=0,K802,"")</f>
        <v/>
      </c>
      <c r="P802" s="118" t="s">
        <v>250</v>
      </c>
      <c r="Q802" s="121" t="str">
        <f t="shared" ref="Q802" si="14976">IF(E802="","",E802)</f>
        <v/>
      </c>
      <c r="R802" s="114" t="s">
        <v>249</v>
      </c>
      <c r="S802" s="122">
        <f t="shared" ref="S802" ca="1" si="14977">F802</f>
        <v>1</v>
      </c>
      <c r="T802" s="114" t="s">
        <v>216</v>
      </c>
      <c r="U802" s="122">
        <f t="shared" ref="U802" ca="1" si="14978">F803</f>
        <v>3</v>
      </c>
      <c r="V802" s="114" t="s">
        <v>217</v>
      </c>
      <c r="W802" s="120" t="str">
        <f t="shared" ref="W802" si="14979">G802</f>
        <v>　×　</v>
      </c>
      <c r="X802" s="56"/>
      <c r="Y802" s="121" t="str">
        <f t="shared" ref="Y802" si="14980">IF(H802="","",H802)</f>
        <v/>
      </c>
      <c r="Z802" s="114" t="s">
        <v>249</v>
      </c>
      <c r="AA802" s="122">
        <f t="shared" ref="AA802" ca="1" si="14981">I802</f>
        <v>5</v>
      </c>
      <c r="AB802" s="114" t="s">
        <v>216</v>
      </c>
      <c r="AC802" s="122">
        <f t="shared" ref="AC802" ca="1" si="14982">I803</f>
        <v>2</v>
      </c>
      <c r="AD802" s="114" t="s">
        <v>217</v>
      </c>
      <c r="AE802" s="27"/>
      <c r="AF802" s="114" t="s">
        <v>233</v>
      </c>
      <c r="AG802" t="s">
        <v>230</v>
      </c>
      <c r="AH802" t="s">
        <v>250</v>
      </c>
      <c r="AI802" s="1" t="str">
        <f t="shared" ref="AI802" ca="1" si="14983">IF(K802="","",K802)</f>
        <v/>
      </c>
      <c r="AJ802" t="s">
        <v>249</v>
      </c>
      <c r="AK802" s="1">
        <f t="shared" ref="AK802" ca="1" si="14984">L802</f>
        <v>5</v>
      </c>
      <c r="AL802" t="s">
        <v>216</v>
      </c>
      <c r="AM802" s="1">
        <f t="shared" ref="AM802" ca="1" si="14985">L803</f>
        <v>6</v>
      </c>
      <c r="AN802" t="s">
        <v>217</v>
      </c>
      <c r="AO802" t="s">
        <v>230</v>
      </c>
      <c r="AP802" s="114" t="str">
        <f t="shared" ca="1" si="14542"/>
        <v>\\(\\quad \\displaystyle \\frac{1}{3}　×　\\frac{5}{2}　=　 \\)</v>
      </c>
      <c r="AQ802" t="str">
        <f t="shared" ca="1" si="14554"/>
        <v>\\(\\quad \\displaystyle \\frac{5}{6} \\)</v>
      </c>
      <c r="AS802" s="114" t="str">
        <f t="shared" ref="AS802" ca="1" si="14986">AP802</f>
        <v>\\(\\quad \\displaystyle \\frac{1}{3}　×　\\frac{5}{2}　=　 \\)</v>
      </c>
      <c r="AT802" s="114" t="str">
        <f t="shared" ref="AT802" ca="1" si="14987">IF(O802="",AQ802,AQ803)</f>
        <v>\\(\\quad \\displaystyle \\frac{5}{6} \\)</v>
      </c>
      <c r="AU802" s="114" t="s">
        <v>60</v>
      </c>
      <c r="AV802" s="115" t="s">
        <v>226</v>
      </c>
      <c r="AW802" s="115" t="str">
        <f t="shared" ref="AW802" ca="1" si="14988">AS802</f>
        <v>\\(\\quad \\displaystyle \\frac{1}{3}　×　\\frac{5}{2}　=　 \\)</v>
      </c>
      <c r="AX802" s="115" t="str">
        <f t="shared" ref="AX802" ca="1" si="14989">AT802</f>
        <v>\\(\\quad \\displaystyle \\frac{5}{6} \\)</v>
      </c>
      <c r="AY802" s="115" t="s">
        <v>62</v>
      </c>
      <c r="AZ802" s="116" t="str">
        <f t="shared" ref="AZ802" ca="1" si="14990">"INSERT INTO "&amp;AU802&amp;"(tangen,question,answer,editor,date,count) VALUES('"&amp;AV802&amp;"','"&amp;AW802&amp;"','"&amp;AX802&amp;"','"&amp;AY802&amp;"',NOW(),0);"</f>
        <v>INSERT INTO math(tangen,question,answer,editor,date,count) VALUES('m3600','\\(\\quad \\displaystyle \\frac{1}{3}　×　\\frac{5}{2}　=　 \\)','\\(\\quad \\displaystyle \\frac{5}{6} \\)','harazono',NOW(),0);</v>
      </c>
      <c r="BH802" s="22">
        <f t="shared" ca="1" si="14746"/>
        <v>1</v>
      </c>
      <c r="BI802" s="114" t="s">
        <v>22</v>
      </c>
      <c r="BJ802" s="22">
        <f t="shared" ca="1" si="14746"/>
        <v>5</v>
      </c>
      <c r="BK802" s="114" t="s">
        <v>26</v>
      </c>
      <c r="BL802" s="27"/>
      <c r="BM802" s="27"/>
      <c r="BN802" s="27"/>
      <c r="BO802" s="27"/>
      <c r="BP802" s="27"/>
      <c r="BQ802" s="24">
        <f t="shared" ca="1" si="14717"/>
        <v>5</v>
      </c>
      <c r="BR802" s="114" t="s">
        <v>26</v>
      </c>
      <c r="BS802" s="114" t="str">
        <f t="shared" ref="BS802" ca="1" si="14991">IF(BQ802&lt;=0,"-","")</f>
        <v/>
      </c>
      <c r="BT802" s="30">
        <f t="shared" ca="1" si="14719"/>
        <v>5</v>
      </c>
      <c r="BU802" s="24">
        <f t="shared" ref="BU802" ca="1" si="14992">BT802/GCD(BT802,BT803)</f>
        <v>5</v>
      </c>
      <c r="CD802" s="128">
        <f t="shared" ref="CD802" ca="1" si="14993">QUOTIENT(BU802,BU803)</f>
        <v>0</v>
      </c>
      <c r="CE802" s="57">
        <f t="shared" ref="CE802" ca="1" si="14994">MOD(BU802,BU803)</f>
        <v>5</v>
      </c>
      <c r="CG802"/>
      <c r="CH802" s="5"/>
    </row>
    <row r="803" spans="2:86" ht="32" customHeight="1" x14ac:dyDescent="0.55000000000000004">
      <c r="B803" s="121"/>
      <c r="C803" s="121"/>
      <c r="D803" s="114"/>
      <c r="E803" s="119"/>
      <c r="F803" s="29">
        <f t="shared" ca="1" si="14695"/>
        <v>3</v>
      </c>
      <c r="G803" s="114"/>
      <c r="H803" s="114"/>
      <c r="I803" s="29">
        <f t="shared" ca="1" si="14696"/>
        <v>2</v>
      </c>
      <c r="J803" s="124"/>
      <c r="K803" s="125"/>
      <c r="L803" s="25">
        <f t="shared" ca="1" si="14698"/>
        <v>6</v>
      </c>
      <c r="M803" s="118"/>
      <c r="N803" s="125"/>
      <c r="O803" s="118"/>
      <c r="P803" s="118"/>
      <c r="Q803" s="121"/>
      <c r="R803" s="114"/>
      <c r="S803" s="122"/>
      <c r="T803" s="114"/>
      <c r="U803" s="122"/>
      <c r="V803" s="114"/>
      <c r="W803" s="120"/>
      <c r="X803" s="56"/>
      <c r="Y803" s="121"/>
      <c r="Z803" s="114"/>
      <c r="AA803" s="122"/>
      <c r="AB803" s="114"/>
      <c r="AC803" s="122"/>
      <c r="AD803" s="114"/>
      <c r="AE803" s="27"/>
      <c r="AF803" s="114"/>
      <c r="AG803" t="s">
        <v>230</v>
      </c>
      <c r="AH803" t="s">
        <v>250</v>
      </c>
      <c r="AI803" s="1" t="str">
        <f t="shared" ref="AI803" ca="1" si="14995">IF(N802="","",N802)</f>
        <v/>
      </c>
      <c r="AJ803" s="1" t="str">
        <f t="shared" ref="AJ803" ca="1" si="14996">IF(O802="","",O802)</f>
        <v/>
      </c>
      <c r="AK803" s="1"/>
      <c r="AM803" s="1"/>
      <c r="AO803" t="s">
        <v>230</v>
      </c>
      <c r="AP803" s="114"/>
      <c r="AQ803" t="str">
        <f t="shared" ca="1" si="14554"/>
        <v>\\(\\quad \\displaystyle  \\)</v>
      </c>
      <c r="AS803" s="114"/>
      <c r="AT803" s="114"/>
      <c r="AU803" s="114"/>
      <c r="AV803" s="114"/>
      <c r="AW803" s="114"/>
      <c r="AX803" s="114"/>
      <c r="AY803" s="114"/>
      <c r="AZ803" s="117"/>
      <c r="BH803" s="23">
        <f t="shared" ca="1" si="14753"/>
        <v>3</v>
      </c>
      <c r="BI803" s="114"/>
      <c r="BJ803" s="23">
        <f t="shared" ca="1" si="14753"/>
        <v>2</v>
      </c>
      <c r="BK803" s="114"/>
      <c r="BL803" s="27"/>
      <c r="BM803" s="27"/>
      <c r="BN803" s="27"/>
      <c r="BO803" s="27"/>
      <c r="BP803" s="27"/>
      <c r="BQ803" s="25">
        <f t="shared" ca="1" si="14717"/>
        <v>6</v>
      </c>
      <c r="BR803" s="114"/>
      <c r="BS803" s="114"/>
      <c r="BT803">
        <f t="shared" ca="1" si="14719"/>
        <v>6</v>
      </c>
      <c r="BU803" s="25">
        <f t="shared" ref="BU803" ca="1" si="14997">BT803/GCD(BT802,BT803)</f>
        <v>6</v>
      </c>
      <c r="CD803" s="128"/>
      <c r="CE803" s="23">
        <f t="shared" ref="CE803" ca="1" si="14998">BU803</f>
        <v>6</v>
      </c>
      <c r="CG803"/>
      <c r="CH803" s="5"/>
    </row>
    <row r="804" spans="2:86" ht="32" customHeight="1" thickBot="1" x14ac:dyDescent="0.6">
      <c r="B804" s="121" t="s">
        <v>28</v>
      </c>
      <c r="C804" s="121" t="s">
        <v>50</v>
      </c>
      <c r="D804" s="114">
        <v>50</v>
      </c>
      <c r="E804" s="119"/>
      <c r="F804" s="28">
        <f t="shared" ref="F804:F805" ca="1" si="14999">BH804</f>
        <v>8</v>
      </c>
      <c r="G804" s="114" t="s">
        <v>237</v>
      </c>
      <c r="H804" s="114"/>
      <c r="I804" s="28">
        <f t="shared" ref="I804:I805" ca="1" si="15000">BJ804</f>
        <v>1</v>
      </c>
      <c r="J804" s="124" t="s">
        <v>13</v>
      </c>
      <c r="K804" s="125" t="str">
        <f t="shared" ref="K804" ca="1" si="15001">IF(CD804=0,"",CD804)</f>
        <v/>
      </c>
      <c r="L804" s="24">
        <f t="shared" ref="L804:L805" ca="1" si="15002">CE804</f>
        <v>1</v>
      </c>
      <c r="M804" s="118" t="str">
        <f t="shared" ref="M804" ca="1" si="15003">IF(L805=1,"=","")</f>
        <v/>
      </c>
      <c r="N804" s="125" t="str">
        <f t="shared" ref="N804" ca="1" si="15004">IF(L805=1,IF(BQ804&lt;0,"ー",""),"")</f>
        <v/>
      </c>
      <c r="O804" s="118" t="str">
        <f t="shared" ref="O804" ca="1" si="15005">IF(L804=0,K804,"")</f>
        <v/>
      </c>
      <c r="P804" s="118" t="s">
        <v>250</v>
      </c>
      <c r="Q804" s="121" t="str">
        <f t="shared" ref="Q804" si="15006">IF(E804="","",E804)</f>
        <v/>
      </c>
      <c r="R804" s="114" t="s">
        <v>249</v>
      </c>
      <c r="S804" s="122">
        <f t="shared" ref="S804" ca="1" si="15007">F804</f>
        <v>8</v>
      </c>
      <c r="T804" s="114" t="s">
        <v>216</v>
      </c>
      <c r="U804" s="122">
        <f t="shared" ref="U804" ca="1" si="15008">F805</f>
        <v>6</v>
      </c>
      <c r="V804" s="114" t="s">
        <v>217</v>
      </c>
      <c r="W804" s="120" t="str">
        <f t="shared" ref="W804" si="15009">G804</f>
        <v>　×　</v>
      </c>
      <c r="X804" s="56"/>
      <c r="Y804" s="121" t="str">
        <f t="shared" ref="Y804" si="15010">IF(H804="","",H804)</f>
        <v/>
      </c>
      <c r="Z804" s="114" t="s">
        <v>249</v>
      </c>
      <c r="AA804" s="122">
        <f t="shared" ref="AA804" ca="1" si="15011">I804</f>
        <v>1</v>
      </c>
      <c r="AB804" s="114" t="s">
        <v>216</v>
      </c>
      <c r="AC804" s="122">
        <f t="shared" ref="AC804" ca="1" si="15012">I805</f>
        <v>8</v>
      </c>
      <c r="AD804" s="114" t="s">
        <v>217</v>
      </c>
      <c r="AE804" s="27"/>
      <c r="AF804" s="114" t="s">
        <v>233</v>
      </c>
      <c r="AG804" t="s">
        <v>230</v>
      </c>
      <c r="AH804" t="s">
        <v>250</v>
      </c>
      <c r="AI804" s="1" t="str">
        <f t="shared" ref="AI804" ca="1" si="15013">IF(K804="","",K804)</f>
        <v/>
      </c>
      <c r="AJ804" t="s">
        <v>249</v>
      </c>
      <c r="AK804" s="1">
        <f t="shared" ref="AK804" ca="1" si="15014">L804</f>
        <v>1</v>
      </c>
      <c r="AL804" t="s">
        <v>216</v>
      </c>
      <c r="AM804" s="1">
        <f t="shared" ref="AM804" ca="1" si="15015">L805</f>
        <v>6</v>
      </c>
      <c r="AN804" t="s">
        <v>217</v>
      </c>
      <c r="AO804" t="s">
        <v>230</v>
      </c>
      <c r="AP804" s="114" t="str">
        <f t="shared" ca="1" si="14542"/>
        <v>\\(\\quad \\displaystyle \\frac{8}{6}　×　\\frac{1}{8}　=　 \\)</v>
      </c>
      <c r="AQ804" t="str">
        <f t="shared" ca="1" si="14554"/>
        <v>\\(\\quad \\displaystyle \\frac{1}{6} \\)</v>
      </c>
      <c r="AS804" s="114" t="str">
        <f t="shared" ref="AS804" ca="1" si="15016">AP804</f>
        <v>\\(\\quad \\displaystyle \\frac{8}{6}　×　\\frac{1}{8}　=　 \\)</v>
      </c>
      <c r="AT804" s="114" t="str">
        <f t="shared" ref="AT804" ca="1" si="15017">IF(O804="",AQ804,AQ805)</f>
        <v>\\(\\quad \\displaystyle \\frac{1}{6} \\)</v>
      </c>
      <c r="AU804" s="114" t="s">
        <v>60</v>
      </c>
      <c r="AV804" s="115" t="s">
        <v>226</v>
      </c>
      <c r="AW804" s="115" t="str">
        <f t="shared" ref="AW804" ca="1" si="15018">AS804</f>
        <v>\\(\\quad \\displaystyle \\frac{8}{6}　×　\\frac{1}{8}　=　 \\)</v>
      </c>
      <c r="AX804" s="115" t="str">
        <f t="shared" ref="AX804" ca="1" si="15019">AT804</f>
        <v>\\(\\quad \\displaystyle \\frac{1}{6} \\)</v>
      </c>
      <c r="AY804" s="115" t="s">
        <v>62</v>
      </c>
      <c r="AZ804" s="116" t="str">
        <f t="shared" ref="AZ804" ca="1" si="15020">"INSERT INTO "&amp;AU804&amp;"(tangen,question,answer,editor,date,count) VALUES('"&amp;AV804&amp;"','"&amp;AW804&amp;"','"&amp;AX804&amp;"','"&amp;AY804&amp;"',NOW(),0);"</f>
        <v>INSERT INTO math(tangen,question,answer,editor,date,count) VALUES('m3600','\\(\\quad \\displaystyle \\frac{8}{6}　×　\\frac{1}{8}　=　 \\)','\\(\\quad \\displaystyle \\frac{1}{6} \\)','harazono',NOW(),0);</v>
      </c>
      <c r="BH804" s="22">
        <f t="shared" ca="1" si="14746"/>
        <v>8</v>
      </c>
      <c r="BI804" s="114" t="s">
        <v>22</v>
      </c>
      <c r="BJ804" s="22">
        <f t="shared" ca="1" si="14746"/>
        <v>1</v>
      </c>
      <c r="BK804" s="114" t="s">
        <v>26</v>
      </c>
      <c r="BL804" s="27"/>
      <c r="BM804" s="27"/>
      <c r="BN804" s="27"/>
      <c r="BO804" s="27"/>
      <c r="BP804" s="27"/>
      <c r="BQ804" s="24">
        <f t="shared" ref="BQ804:BQ805" ca="1" si="15021">BH804*BJ804</f>
        <v>8</v>
      </c>
      <c r="BR804" s="114" t="s">
        <v>26</v>
      </c>
      <c r="BS804" s="114" t="str">
        <f t="shared" ref="BS804" ca="1" si="15022">IF(BQ804&lt;=0,"-","")</f>
        <v/>
      </c>
      <c r="BT804" s="30">
        <f t="shared" ref="BT804:BT805" ca="1" si="15023">ABS(BQ804)</f>
        <v>8</v>
      </c>
      <c r="BU804" s="24">
        <f t="shared" ref="BU804" ca="1" si="15024">BT804/GCD(BT804,BT805)</f>
        <v>1</v>
      </c>
      <c r="CD804" s="128">
        <f t="shared" ref="CD804" ca="1" si="15025">QUOTIENT(BU804,BU805)</f>
        <v>0</v>
      </c>
      <c r="CE804" s="57">
        <f t="shared" ref="CE804" ca="1" si="15026">MOD(BU804,BU805)</f>
        <v>1</v>
      </c>
      <c r="CG804"/>
      <c r="CH804" s="5"/>
    </row>
    <row r="805" spans="2:86" ht="32" customHeight="1" x14ac:dyDescent="0.55000000000000004">
      <c r="B805" s="121"/>
      <c r="C805" s="121"/>
      <c r="D805" s="114"/>
      <c r="E805" s="119"/>
      <c r="F805" s="29">
        <f t="shared" ca="1" si="14999"/>
        <v>6</v>
      </c>
      <c r="G805" s="114"/>
      <c r="H805" s="114"/>
      <c r="I805" s="29">
        <f t="shared" ca="1" si="15000"/>
        <v>8</v>
      </c>
      <c r="J805" s="124"/>
      <c r="K805" s="125"/>
      <c r="L805" s="25">
        <f t="shared" ca="1" si="15002"/>
        <v>6</v>
      </c>
      <c r="M805" s="118"/>
      <c r="N805" s="125"/>
      <c r="O805" s="118"/>
      <c r="P805" s="118"/>
      <c r="Q805" s="121"/>
      <c r="R805" s="114"/>
      <c r="S805" s="122"/>
      <c r="T805" s="114"/>
      <c r="U805" s="122"/>
      <c r="V805" s="114"/>
      <c r="W805" s="120"/>
      <c r="X805" s="56"/>
      <c r="Y805" s="121"/>
      <c r="Z805" s="114"/>
      <c r="AA805" s="122"/>
      <c r="AB805" s="114"/>
      <c r="AC805" s="122"/>
      <c r="AD805" s="114"/>
      <c r="AE805" s="27"/>
      <c r="AF805" s="114"/>
      <c r="AG805" t="s">
        <v>230</v>
      </c>
      <c r="AH805" t="s">
        <v>250</v>
      </c>
      <c r="AI805" s="1" t="str">
        <f t="shared" ref="AI805" ca="1" si="15027">IF(N804="","",N804)</f>
        <v/>
      </c>
      <c r="AJ805" s="1" t="str">
        <f t="shared" ref="AJ805" ca="1" si="15028">IF(O804="","",O804)</f>
        <v/>
      </c>
      <c r="AK805" s="1"/>
      <c r="AM805" s="1"/>
      <c r="AO805" t="s">
        <v>230</v>
      </c>
      <c r="AP805" s="114"/>
      <c r="AQ805" t="str">
        <f t="shared" ca="1" si="14554"/>
        <v>\\(\\quad \\displaystyle  \\)</v>
      </c>
      <c r="AS805" s="114"/>
      <c r="AT805" s="114"/>
      <c r="AU805" s="114"/>
      <c r="AV805" s="114"/>
      <c r="AW805" s="114"/>
      <c r="AX805" s="114"/>
      <c r="AY805" s="114"/>
      <c r="AZ805" s="117"/>
      <c r="BH805" s="23">
        <f t="shared" ca="1" si="14753"/>
        <v>6</v>
      </c>
      <c r="BI805" s="114"/>
      <c r="BJ805" s="23">
        <f t="shared" ca="1" si="14753"/>
        <v>8</v>
      </c>
      <c r="BK805" s="114"/>
      <c r="BL805" s="27"/>
      <c r="BM805" s="27"/>
      <c r="BN805" s="27"/>
      <c r="BO805" s="27"/>
      <c r="BP805" s="27"/>
      <c r="BQ805" s="25">
        <f t="shared" ca="1" si="15021"/>
        <v>48</v>
      </c>
      <c r="BR805" s="114"/>
      <c r="BS805" s="114"/>
      <c r="BT805">
        <f t="shared" ca="1" si="15023"/>
        <v>48</v>
      </c>
      <c r="BU805" s="25">
        <f t="shared" ref="BU805" ca="1" si="15029">BT805/GCD(BT804,BT805)</f>
        <v>6</v>
      </c>
      <c r="CD805" s="128"/>
      <c r="CE805" s="23">
        <f t="shared" ref="CE805" ca="1" si="15030">BU805</f>
        <v>6</v>
      </c>
      <c r="CG805"/>
      <c r="CH805" s="5"/>
    </row>
    <row r="806" spans="2:86" ht="32" customHeight="1" thickBot="1" x14ac:dyDescent="0.6">
      <c r="B806" s="121" t="s">
        <v>28</v>
      </c>
      <c r="C806" s="121" t="s">
        <v>51</v>
      </c>
      <c r="D806" s="114">
        <v>1</v>
      </c>
      <c r="E806" s="119"/>
      <c r="F806" s="28">
        <f ca="1">BH806</f>
        <v>5</v>
      </c>
      <c r="G806" s="114" t="s">
        <v>240</v>
      </c>
      <c r="H806" s="114"/>
      <c r="I806" s="28">
        <f ca="1">BJ806</f>
        <v>1</v>
      </c>
      <c r="J806" s="124" t="s">
        <v>13</v>
      </c>
      <c r="K806" s="125">
        <f t="shared" ref="K806" ca="1" si="15031">IF(CD806=0,"",CD806)</f>
        <v>9</v>
      </c>
      <c r="L806" s="24">
        <f t="shared" ca="1" si="13675"/>
        <v>0</v>
      </c>
      <c r="M806" s="118" t="str">
        <f t="shared" ca="1" si="1043"/>
        <v>=</v>
      </c>
      <c r="N806" s="125" t="str">
        <f ca="1">IF(L807=1,IF(BQ806&lt;0,"ー",""),"")</f>
        <v/>
      </c>
      <c r="O806" s="118">
        <f t="shared" ref="O806" ca="1" si="15032">IF(L806=0,K806,"")</f>
        <v>9</v>
      </c>
      <c r="P806" s="118" t="s">
        <v>250</v>
      </c>
      <c r="Q806" s="121" t="str">
        <f t="shared" ref="Q806" si="15033">IF(E806="","",E806)</f>
        <v/>
      </c>
      <c r="R806" s="114" t="s">
        <v>249</v>
      </c>
      <c r="S806" s="122">
        <f t="shared" ref="S806" ca="1" si="15034">F806</f>
        <v>5</v>
      </c>
      <c r="T806" s="114" t="s">
        <v>216</v>
      </c>
      <c r="U806" s="122">
        <f t="shared" ref="U806" ca="1" si="15035">F807</f>
        <v>5</v>
      </c>
      <c r="V806" s="114" t="s">
        <v>217</v>
      </c>
      <c r="W806" s="120" t="str">
        <f t="shared" ref="W806" si="15036">G806</f>
        <v>　÷　</v>
      </c>
      <c r="X806" s="56"/>
      <c r="Y806" s="121" t="str">
        <f t="shared" ref="Y806" si="15037">IF(H806="","",H806)</f>
        <v/>
      </c>
      <c r="Z806" s="114" t="s">
        <v>249</v>
      </c>
      <c r="AA806" s="122">
        <f t="shared" ref="AA806" ca="1" si="15038">I806</f>
        <v>1</v>
      </c>
      <c r="AB806" s="114" t="s">
        <v>216</v>
      </c>
      <c r="AC806" s="122">
        <f t="shared" ref="AC806" ca="1" si="15039">I807</f>
        <v>9</v>
      </c>
      <c r="AD806" s="114" t="s">
        <v>217</v>
      </c>
      <c r="AE806" s="27"/>
      <c r="AF806" s="114" t="s">
        <v>233</v>
      </c>
      <c r="AG806" t="s">
        <v>230</v>
      </c>
      <c r="AH806" t="s">
        <v>250</v>
      </c>
      <c r="AI806" s="1">
        <f t="shared" ca="1" si="13777"/>
        <v>9</v>
      </c>
      <c r="AJ806" t="s">
        <v>249</v>
      </c>
      <c r="AK806" s="1">
        <f t="shared" ref="AK806" ca="1" si="15040">L806</f>
        <v>0</v>
      </c>
      <c r="AL806" t="s">
        <v>216</v>
      </c>
      <c r="AM806" s="1">
        <f t="shared" ref="AM806" ca="1" si="15041">L807</f>
        <v>1</v>
      </c>
      <c r="AN806" t="s">
        <v>217</v>
      </c>
      <c r="AO806" t="s">
        <v>230</v>
      </c>
      <c r="AP806" s="114" t="str">
        <f t="shared" ca="1" si="14542"/>
        <v>\\(\\quad \\displaystyle \\frac{5}{5}　÷　\\frac{1}{9}　=　 \\)</v>
      </c>
      <c r="AQ806" t="str">
        <f t="shared" ca="1" si="14554"/>
        <v>\\(\\quad \\displaystyle 9\\frac{0}{1} \\)</v>
      </c>
      <c r="AS806" s="114" t="str">
        <f t="shared" ref="AS806" ca="1" si="15042">AP806</f>
        <v>\\(\\quad \\displaystyle \\frac{5}{5}　÷　\\frac{1}{9}　=　 \\)</v>
      </c>
      <c r="AT806" s="114" t="str">
        <f t="shared" ref="AT806" ca="1" si="15043">IF(O806="",AQ806,AQ807)</f>
        <v>\\(\\quad \\displaystyle 9 \\)</v>
      </c>
      <c r="AU806" s="114" t="s">
        <v>60</v>
      </c>
      <c r="AV806" s="115" t="s">
        <v>227</v>
      </c>
      <c r="AW806" s="115" t="str">
        <f t="shared" ref="AW806" ca="1" si="15044">AS806</f>
        <v>\\(\\quad \\displaystyle \\frac{5}{5}　÷　\\frac{1}{9}　=　 \\)</v>
      </c>
      <c r="AX806" s="115" t="str">
        <f t="shared" ref="AX806" ca="1" si="15045">AT806</f>
        <v>\\(\\quad \\displaystyle 9 \\)</v>
      </c>
      <c r="AY806" s="115" t="s">
        <v>62</v>
      </c>
      <c r="AZ806" s="116" t="str">
        <f t="shared" ref="AZ806" ca="1" si="15046">"INSERT INTO "&amp;AU806&amp;"(tangen,question,answer,editor,date,count) VALUES('"&amp;AV806&amp;"','"&amp;AW806&amp;"','"&amp;AX806&amp;"','"&amp;AY806&amp;"',NOW(),0);"</f>
        <v>INSERT INTO math(tangen,question,answer,editor,date,count) VALUES('m3700','\\(\\quad \\displaystyle \\frac{5}{5}　÷　\\frac{1}{9}　=　 \\)','\\(\\quad \\displaystyle 9 \\)','harazono',NOW(),0);</v>
      </c>
      <c r="BH806" s="22">
        <f t="shared" ca="1" si="13687"/>
        <v>5</v>
      </c>
      <c r="BI806" s="114" t="s">
        <v>27</v>
      </c>
      <c r="BJ806" s="22">
        <f t="shared" ca="1" si="13687"/>
        <v>1</v>
      </c>
      <c r="BK806" s="114" t="s">
        <v>26</v>
      </c>
      <c r="BL806" s="27"/>
      <c r="BM806" s="27"/>
      <c r="BN806" s="27"/>
      <c r="BO806" s="27"/>
      <c r="BP806" s="27"/>
      <c r="BQ806" s="24">
        <f ca="1">BH806*BJ807</f>
        <v>45</v>
      </c>
      <c r="BR806" s="114" t="s">
        <v>26</v>
      </c>
      <c r="BS806" s="114" t="str">
        <f ca="1">IF(BQ806&lt;=0,"-","")</f>
        <v/>
      </c>
      <c r="BT806" s="30">
        <f ca="1">ABS(BQ806)</f>
        <v>45</v>
      </c>
      <c r="BU806" s="24">
        <f t="shared" ca="1" si="2404"/>
        <v>9</v>
      </c>
      <c r="CD806" s="128">
        <f ca="1">QUOTIENT(BU806,BU807)</f>
        <v>9</v>
      </c>
      <c r="CE806" s="57">
        <f ca="1">MOD(BU806,BU807)</f>
        <v>0</v>
      </c>
      <c r="CG806"/>
      <c r="CH806" s="5"/>
    </row>
    <row r="807" spans="2:86" ht="32" customHeight="1" x14ac:dyDescent="0.55000000000000004">
      <c r="B807" s="121"/>
      <c r="C807" s="121"/>
      <c r="D807" s="114"/>
      <c r="E807" s="119"/>
      <c r="F807" s="29">
        <f t="shared" ref="F807:F814" ca="1" si="15047">BH807</f>
        <v>5</v>
      </c>
      <c r="G807" s="114"/>
      <c r="H807" s="114"/>
      <c r="I807" s="29">
        <f t="shared" ref="I807:I814" ca="1" si="15048">BJ807</f>
        <v>9</v>
      </c>
      <c r="J807" s="124"/>
      <c r="K807" s="125"/>
      <c r="L807" s="25">
        <f t="shared" ca="1" si="13675"/>
        <v>1</v>
      </c>
      <c r="M807" s="118"/>
      <c r="N807" s="125"/>
      <c r="O807" s="118"/>
      <c r="P807" s="118"/>
      <c r="Q807" s="121"/>
      <c r="R807" s="114"/>
      <c r="S807" s="122"/>
      <c r="T807" s="114"/>
      <c r="U807" s="122"/>
      <c r="V807" s="114"/>
      <c r="W807" s="120"/>
      <c r="X807" s="56"/>
      <c r="Y807" s="121"/>
      <c r="Z807" s="114"/>
      <c r="AA807" s="122"/>
      <c r="AB807" s="114"/>
      <c r="AC807" s="122"/>
      <c r="AD807" s="114"/>
      <c r="AE807" s="27"/>
      <c r="AF807" s="114"/>
      <c r="AG807" t="s">
        <v>230</v>
      </c>
      <c r="AH807" t="s">
        <v>250</v>
      </c>
      <c r="AI807" s="1" t="str">
        <f t="shared" ref="AI807" ca="1" si="15049">IF(N806="","",N806)</f>
        <v/>
      </c>
      <c r="AJ807" s="1">
        <f t="shared" ref="AJ807" ca="1" si="15050">IF(O806="","",O806)</f>
        <v>9</v>
      </c>
      <c r="AK807" s="1"/>
      <c r="AM807" s="1"/>
      <c r="AO807" t="s">
        <v>230</v>
      </c>
      <c r="AP807" s="114"/>
      <c r="AQ807" t="str">
        <f t="shared" ca="1" si="14554"/>
        <v>\\(\\quad \\displaystyle 9 \\)</v>
      </c>
      <c r="AS807" s="114"/>
      <c r="AT807" s="114"/>
      <c r="AU807" s="114"/>
      <c r="AV807" s="114"/>
      <c r="AW807" s="114"/>
      <c r="AX807" s="114"/>
      <c r="AY807" s="114"/>
      <c r="AZ807" s="117"/>
      <c r="BH807" s="23">
        <f t="shared" ca="1" si="13693"/>
        <v>5</v>
      </c>
      <c r="BI807" s="114"/>
      <c r="BJ807" s="23">
        <f t="shared" ca="1" si="13693"/>
        <v>9</v>
      </c>
      <c r="BK807" s="114"/>
      <c r="BL807" s="27"/>
      <c r="BM807" s="27"/>
      <c r="BN807" s="27"/>
      <c r="BO807" s="27"/>
      <c r="BP807" s="27"/>
      <c r="BQ807" s="25">
        <f ca="1">BH807*BJ806</f>
        <v>5</v>
      </c>
      <c r="BR807" s="114"/>
      <c r="BS807" s="114"/>
      <c r="BT807">
        <f ca="1">ABS(BQ807)</f>
        <v>5</v>
      </c>
      <c r="BU807" s="25">
        <f t="shared" ca="1" si="2406"/>
        <v>1</v>
      </c>
      <c r="CD807" s="128"/>
      <c r="CE807" s="23">
        <f ca="1">BU807</f>
        <v>1</v>
      </c>
      <c r="CG807"/>
      <c r="CH807" s="5"/>
    </row>
    <row r="808" spans="2:86" ht="32" customHeight="1" thickBot="1" x14ac:dyDescent="0.6">
      <c r="B808" s="121" t="s">
        <v>28</v>
      </c>
      <c r="C808" s="121" t="s">
        <v>51</v>
      </c>
      <c r="D808" s="114">
        <v>2</v>
      </c>
      <c r="E808" s="119"/>
      <c r="F808" s="28">
        <f t="shared" ca="1" si="15047"/>
        <v>6</v>
      </c>
      <c r="G808" s="114" t="s">
        <v>240</v>
      </c>
      <c r="H808" s="114"/>
      <c r="I808" s="28">
        <f t="shared" ca="1" si="15048"/>
        <v>5</v>
      </c>
      <c r="J808" s="124" t="s">
        <v>13</v>
      </c>
      <c r="K808" s="125" t="str">
        <f t="shared" ref="K808" ca="1" si="15051">IF(CD808=0,"",CD808)</f>
        <v/>
      </c>
      <c r="L808" s="24">
        <f t="shared" ca="1" si="13675"/>
        <v>4</v>
      </c>
      <c r="M808" s="118" t="str">
        <f t="shared" ca="1" si="1043"/>
        <v/>
      </c>
      <c r="N808" s="125" t="str">
        <f ca="1">IF(L809=1,IF(BQ808&lt;0,"ー",""),"")</f>
        <v/>
      </c>
      <c r="O808" s="118" t="str">
        <f t="shared" ref="O808" ca="1" si="15052">IF(L808=0,K808,"")</f>
        <v/>
      </c>
      <c r="P808" s="118" t="s">
        <v>250</v>
      </c>
      <c r="Q808" s="121" t="str">
        <f t="shared" ref="Q808" si="15053">IF(E808="","",E808)</f>
        <v/>
      </c>
      <c r="R808" s="114" t="s">
        <v>249</v>
      </c>
      <c r="S808" s="122">
        <f t="shared" ref="S808" ca="1" si="15054">F808</f>
        <v>6</v>
      </c>
      <c r="T808" s="114" t="s">
        <v>216</v>
      </c>
      <c r="U808" s="122">
        <f t="shared" ref="U808" ca="1" si="15055">F809</f>
        <v>3</v>
      </c>
      <c r="V808" s="114" t="s">
        <v>217</v>
      </c>
      <c r="W808" s="120" t="str">
        <f t="shared" ref="W808" si="15056">G808</f>
        <v>　÷　</v>
      </c>
      <c r="X808" s="56"/>
      <c r="Y808" s="121" t="str">
        <f t="shared" ref="Y808" si="15057">IF(H808="","",H808)</f>
        <v/>
      </c>
      <c r="Z808" s="114" t="s">
        <v>249</v>
      </c>
      <c r="AA808" s="122">
        <f t="shared" ref="AA808" ca="1" si="15058">I808</f>
        <v>5</v>
      </c>
      <c r="AB808" s="114" t="s">
        <v>216</v>
      </c>
      <c r="AC808" s="122">
        <f t="shared" ref="AC808" ca="1" si="15059">I809</f>
        <v>2</v>
      </c>
      <c r="AD808" s="114" t="s">
        <v>217</v>
      </c>
      <c r="AE808" s="27"/>
      <c r="AF808" s="114" t="s">
        <v>233</v>
      </c>
      <c r="AG808" t="s">
        <v>230</v>
      </c>
      <c r="AH808" t="s">
        <v>250</v>
      </c>
      <c r="AI808" s="1" t="str">
        <f t="shared" ca="1" si="13777"/>
        <v/>
      </c>
      <c r="AJ808" t="s">
        <v>249</v>
      </c>
      <c r="AK808" s="1">
        <f t="shared" ref="AK808" ca="1" si="15060">L808</f>
        <v>4</v>
      </c>
      <c r="AL808" t="s">
        <v>216</v>
      </c>
      <c r="AM808" s="1">
        <f t="shared" ref="AM808" ca="1" si="15061">L809</f>
        <v>5</v>
      </c>
      <c r="AN808" t="s">
        <v>217</v>
      </c>
      <c r="AO808" t="s">
        <v>230</v>
      </c>
      <c r="AP808" s="114" t="str">
        <f t="shared" ca="1" si="14542"/>
        <v>\\(\\quad \\displaystyle \\frac{6}{3}　÷　\\frac{5}{2}　=　 \\)</v>
      </c>
      <c r="AQ808" t="str">
        <f t="shared" ca="1" si="14554"/>
        <v>\\(\\quad \\displaystyle \\frac{4}{5} \\)</v>
      </c>
      <c r="AS808" s="114" t="str">
        <f t="shared" ref="AS808" ca="1" si="15062">AP808</f>
        <v>\\(\\quad \\displaystyle \\frac{6}{3}　÷　\\frac{5}{2}　=　 \\)</v>
      </c>
      <c r="AT808" s="114" t="str">
        <f t="shared" ref="AT808" ca="1" si="15063">IF(O808="",AQ808,AQ809)</f>
        <v>\\(\\quad \\displaystyle \\frac{4}{5} \\)</v>
      </c>
      <c r="AU808" s="114" t="s">
        <v>60</v>
      </c>
      <c r="AV808" s="115" t="s">
        <v>227</v>
      </c>
      <c r="AW808" s="115" t="str">
        <f t="shared" ref="AW808" ca="1" si="15064">AS808</f>
        <v>\\(\\quad \\displaystyle \\frac{6}{3}　÷　\\frac{5}{2}　=　 \\)</v>
      </c>
      <c r="AX808" s="115" t="str">
        <f t="shared" ref="AX808" ca="1" si="15065">AT808</f>
        <v>\\(\\quad \\displaystyle \\frac{4}{5} \\)</v>
      </c>
      <c r="AY808" s="115" t="s">
        <v>62</v>
      </c>
      <c r="AZ808" s="116" t="str">
        <f t="shared" ref="AZ808" ca="1" si="15066">"INSERT INTO "&amp;AU808&amp;"(tangen,question,answer,editor,date,count) VALUES('"&amp;AV808&amp;"','"&amp;AW808&amp;"','"&amp;AX808&amp;"','"&amp;AY808&amp;"',NOW(),0);"</f>
        <v>INSERT INTO math(tangen,question,answer,editor,date,count) VALUES('m3700','\\(\\quad \\displaystyle \\frac{6}{3}　÷　\\frac{5}{2}　=　 \\)','\\(\\quad \\displaystyle \\frac{4}{5} \\)','harazono',NOW(),0);</v>
      </c>
      <c r="BH808" s="22">
        <f t="shared" ref="BH808:BJ808" ca="1" si="15067">RANDBETWEEN(1,10)</f>
        <v>6</v>
      </c>
      <c r="BI808" s="114" t="s">
        <v>27</v>
      </c>
      <c r="BJ808" s="22">
        <f t="shared" ca="1" si="15067"/>
        <v>5</v>
      </c>
      <c r="BK808" s="114" t="s">
        <v>26</v>
      </c>
      <c r="BL808" s="27"/>
      <c r="BM808" s="27"/>
      <c r="BN808" s="27"/>
      <c r="BO808" s="27"/>
      <c r="BP808" s="27"/>
      <c r="BQ808" s="24">
        <f t="shared" ref="BQ808" ca="1" si="15068">BH808*BJ809</f>
        <v>12</v>
      </c>
      <c r="BR808" s="114" t="s">
        <v>26</v>
      </c>
      <c r="BS808" s="114" t="str">
        <f ca="1">IF(BQ808&lt;=0,"-","")</f>
        <v/>
      </c>
      <c r="BT808" s="30">
        <f t="shared" ref="BT808:BT815" ca="1" si="15069">ABS(BQ808)</f>
        <v>12</v>
      </c>
      <c r="BU808" s="24">
        <f t="shared" ca="1" si="2418"/>
        <v>4</v>
      </c>
      <c r="CD808" s="128">
        <f t="shared" ref="CD808" ca="1" si="15070">QUOTIENT(BU808,BU809)</f>
        <v>0</v>
      </c>
      <c r="CE808" s="57">
        <f t="shared" ref="CE808" ca="1" si="15071">MOD(BU808,BU809)</f>
        <v>4</v>
      </c>
      <c r="CG808"/>
      <c r="CH808" s="5"/>
    </row>
    <row r="809" spans="2:86" ht="32" customHeight="1" x14ac:dyDescent="0.55000000000000004">
      <c r="B809" s="121"/>
      <c r="C809" s="121"/>
      <c r="D809" s="114"/>
      <c r="E809" s="119"/>
      <c r="F809" s="29">
        <f t="shared" ca="1" si="15047"/>
        <v>3</v>
      </c>
      <c r="G809" s="114"/>
      <c r="H809" s="114"/>
      <c r="I809" s="29">
        <f t="shared" ca="1" si="15048"/>
        <v>2</v>
      </c>
      <c r="J809" s="124"/>
      <c r="K809" s="125"/>
      <c r="L809" s="25">
        <f t="shared" ca="1" si="13675"/>
        <v>5</v>
      </c>
      <c r="M809" s="118"/>
      <c r="N809" s="125"/>
      <c r="O809" s="118"/>
      <c r="P809" s="118"/>
      <c r="Q809" s="121"/>
      <c r="R809" s="114"/>
      <c r="S809" s="122"/>
      <c r="T809" s="114"/>
      <c r="U809" s="122"/>
      <c r="V809" s="114"/>
      <c r="W809" s="120"/>
      <c r="X809" s="56"/>
      <c r="Y809" s="121"/>
      <c r="Z809" s="114"/>
      <c r="AA809" s="122"/>
      <c r="AB809" s="114"/>
      <c r="AC809" s="122"/>
      <c r="AD809" s="114"/>
      <c r="AE809" s="27"/>
      <c r="AF809" s="114"/>
      <c r="AG809" t="s">
        <v>230</v>
      </c>
      <c r="AH809" t="s">
        <v>250</v>
      </c>
      <c r="AI809" s="1" t="str">
        <f t="shared" ref="AI809" ca="1" si="15072">IF(N808="","",N808)</f>
        <v/>
      </c>
      <c r="AJ809" s="1" t="str">
        <f t="shared" ref="AJ809" ca="1" si="15073">IF(O808="","",O808)</f>
        <v/>
      </c>
      <c r="AK809" s="1"/>
      <c r="AM809" s="1"/>
      <c r="AO809" t="s">
        <v>230</v>
      </c>
      <c r="AP809" s="114"/>
      <c r="AQ809" t="str">
        <f t="shared" ca="1" si="14554"/>
        <v>\\(\\quad \\displaystyle  \\)</v>
      </c>
      <c r="AS809" s="114"/>
      <c r="AT809" s="114"/>
      <c r="AU809" s="114"/>
      <c r="AV809" s="114"/>
      <c r="AW809" s="114"/>
      <c r="AX809" s="114"/>
      <c r="AY809" s="114"/>
      <c r="AZ809" s="117"/>
      <c r="BH809" s="23">
        <f t="shared" ref="BH809:BJ809" ca="1" si="15074">RANDBETWEEN(2,10)</f>
        <v>3</v>
      </c>
      <c r="BI809" s="114"/>
      <c r="BJ809" s="23">
        <f t="shared" ca="1" si="15074"/>
        <v>2</v>
      </c>
      <c r="BK809" s="114"/>
      <c r="BL809" s="27"/>
      <c r="BM809" s="27"/>
      <c r="BN809" s="27"/>
      <c r="BO809" s="27"/>
      <c r="BP809" s="27"/>
      <c r="BQ809" s="25">
        <f t="shared" ref="BQ809" ca="1" si="15075">BH809*BJ808</f>
        <v>15</v>
      </c>
      <c r="BR809" s="114"/>
      <c r="BS809" s="114"/>
      <c r="BT809">
        <f t="shared" ca="1" si="15069"/>
        <v>15</v>
      </c>
      <c r="BU809" s="25">
        <f t="shared" ca="1" si="2420"/>
        <v>5</v>
      </c>
      <c r="CD809" s="128"/>
      <c r="CE809" s="23">
        <f t="shared" ref="CE809" ca="1" si="15076">BU809</f>
        <v>5</v>
      </c>
      <c r="CG809"/>
      <c r="CH809" s="5"/>
    </row>
    <row r="810" spans="2:86" ht="32" customHeight="1" thickBot="1" x14ac:dyDescent="0.6">
      <c r="B810" s="121" t="s">
        <v>28</v>
      </c>
      <c r="C810" s="121" t="s">
        <v>51</v>
      </c>
      <c r="D810" s="114">
        <v>3</v>
      </c>
      <c r="E810" s="119"/>
      <c r="F810" s="28">
        <f t="shared" ca="1" si="15047"/>
        <v>6</v>
      </c>
      <c r="G810" s="114" t="s">
        <v>240</v>
      </c>
      <c r="H810" s="114"/>
      <c r="I810" s="28">
        <f t="shared" ca="1" si="15048"/>
        <v>1</v>
      </c>
      <c r="J810" s="124" t="s">
        <v>13</v>
      </c>
      <c r="K810" s="125">
        <f t="shared" ref="K810" ca="1" si="15077">IF(CD810=0,"",CD810)</f>
        <v>8</v>
      </c>
      <c r="L810" s="24">
        <f t="shared" ca="1" si="13675"/>
        <v>4</v>
      </c>
      <c r="M810" s="118" t="str">
        <f t="shared" ca="1" si="1043"/>
        <v/>
      </c>
      <c r="N810" s="125" t="str">
        <f ca="1">IF(L811=1,IF(BQ810&lt;0,"ー",""),"")</f>
        <v/>
      </c>
      <c r="O810" s="118" t="str">
        <f t="shared" ref="O810" ca="1" si="15078">IF(L810=0,K810,"")</f>
        <v/>
      </c>
      <c r="P810" s="118" t="s">
        <v>250</v>
      </c>
      <c r="Q810" s="121" t="str">
        <f t="shared" ref="Q810" si="15079">IF(E810="","",E810)</f>
        <v/>
      </c>
      <c r="R810" s="114" t="s">
        <v>249</v>
      </c>
      <c r="S810" s="122">
        <f t="shared" ref="S810" ca="1" si="15080">F810</f>
        <v>6</v>
      </c>
      <c r="T810" s="114" t="s">
        <v>216</v>
      </c>
      <c r="U810" s="122">
        <f t="shared" ref="U810" ca="1" si="15081">F811</f>
        <v>7</v>
      </c>
      <c r="V810" s="114" t="s">
        <v>217</v>
      </c>
      <c r="W810" s="120" t="str">
        <f t="shared" ref="W810" si="15082">G810</f>
        <v>　÷　</v>
      </c>
      <c r="X810" s="56"/>
      <c r="Y810" s="121" t="str">
        <f t="shared" ref="Y810" si="15083">IF(H810="","",H810)</f>
        <v/>
      </c>
      <c r="Z810" s="114" t="s">
        <v>249</v>
      </c>
      <c r="AA810" s="122">
        <f t="shared" ref="AA810" ca="1" si="15084">I810</f>
        <v>1</v>
      </c>
      <c r="AB810" s="114" t="s">
        <v>216</v>
      </c>
      <c r="AC810" s="122">
        <f t="shared" ref="AC810" ca="1" si="15085">I811</f>
        <v>10</v>
      </c>
      <c r="AD810" s="114" t="s">
        <v>217</v>
      </c>
      <c r="AE810" s="27"/>
      <c r="AF810" s="114" t="s">
        <v>233</v>
      </c>
      <c r="AG810" t="s">
        <v>230</v>
      </c>
      <c r="AH810" t="s">
        <v>250</v>
      </c>
      <c r="AI810" s="1">
        <f t="shared" ca="1" si="13777"/>
        <v>8</v>
      </c>
      <c r="AJ810" t="s">
        <v>249</v>
      </c>
      <c r="AK810" s="1">
        <f t="shared" ref="AK810" ca="1" si="15086">L810</f>
        <v>4</v>
      </c>
      <c r="AL810" t="s">
        <v>216</v>
      </c>
      <c r="AM810" s="1">
        <f t="shared" ref="AM810" ca="1" si="15087">L811</f>
        <v>7</v>
      </c>
      <c r="AN810" t="s">
        <v>217</v>
      </c>
      <c r="AO810" t="s">
        <v>230</v>
      </c>
      <c r="AP810" s="114" t="str">
        <f t="shared" ca="1" si="14542"/>
        <v>\\(\\quad \\displaystyle \\frac{6}{7}　÷　\\frac{1}{10}　=　 \\)</v>
      </c>
      <c r="AQ810" t="str">
        <f t="shared" ca="1" si="14554"/>
        <v>\\(\\quad \\displaystyle 8\\frac{4}{7} \\)</v>
      </c>
      <c r="AS810" s="114" t="str">
        <f t="shared" ref="AS810" ca="1" si="15088">AP810</f>
        <v>\\(\\quad \\displaystyle \\frac{6}{7}　÷　\\frac{1}{10}　=　 \\)</v>
      </c>
      <c r="AT810" s="114" t="str">
        <f t="shared" ref="AT810" ca="1" si="15089">IF(O810="",AQ810,AQ811)</f>
        <v>\\(\\quad \\displaystyle 8\\frac{4}{7} \\)</v>
      </c>
      <c r="AU810" s="114" t="s">
        <v>60</v>
      </c>
      <c r="AV810" s="115" t="s">
        <v>227</v>
      </c>
      <c r="AW810" s="115" t="str">
        <f t="shared" ref="AW810" ca="1" si="15090">AS810</f>
        <v>\\(\\quad \\displaystyle \\frac{6}{7}　÷　\\frac{1}{10}　=　 \\)</v>
      </c>
      <c r="AX810" s="115" t="str">
        <f t="shared" ref="AX810" ca="1" si="15091">AT810</f>
        <v>\\(\\quad \\displaystyle 8\\frac{4}{7} \\)</v>
      </c>
      <c r="AY810" s="115" t="s">
        <v>62</v>
      </c>
      <c r="AZ810" s="116" t="str">
        <f t="shared" ref="AZ810" ca="1" si="15092">"INSERT INTO "&amp;AU810&amp;"(tangen,question,answer,editor,date,count) VALUES('"&amp;AV810&amp;"','"&amp;AW810&amp;"','"&amp;AX810&amp;"','"&amp;AY810&amp;"',NOW(),0);"</f>
        <v>INSERT INTO math(tangen,question,answer,editor,date,count) VALUES('m3700','\\(\\quad \\displaystyle \\frac{6}{7}　÷　\\frac{1}{10}　=　 \\)','\\(\\quad \\displaystyle 8\\frac{4}{7} \\)','harazono',NOW(),0);</v>
      </c>
      <c r="BH810" s="22">
        <f t="shared" ref="BH810:BJ810" ca="1" si="15093">RANDBETWEEN(1,10)</f>
        <v>6</v>
      </c>
      <c r="BI810" s="114" t="s">
        <v>27</v>
      </c>
      <c r="BJ810" s="22">
        <f t="shared" ca="1" si="15093"/>
        <v>1</v>
      </c>
      <c r="BK810" s="114" t="s">
        <v>26</v>
      </c>
      <c r="BL810" s="27"/>
      <c r="BM810" s="27"/>
      <c r="BN810" s="27"/>
      <c r="BO810" s="27"/>
      <c r="BP810" s="27"/>
      <c r="BQ810" s="24">
        <f t="shared" ref="BQ810" ca="1" si="15094">BH810*BJ811</f>
        <v>60</v>
      </c>
      <c r="BR810" s="114" t="s">
        <v>26</v>
      </c>
      <c r="BS810" s="114" t="str">
        <f ca="1">IF(BQ810&lt;=0,"-","")</f>
        <v/>
      </c>
      <c r="BT810" s="30">
        <f t="shared" ca="1" si="15069"/>
        <v>60</v>
      </c>
      <c r="BU810" s="24">
        <f t="shared" ref="BU810" ca="1" si="15095">BT810/GCD(BT810,BT811)</f>
        <v>60</v>
      </c>
      <c r="CD810" s="128">
        <f t="shared" ref="CD810" ca="1" si="15096">QUOTIENT(BU810,BU811)</f>
        <v>8</v>
      </c>
      <c r="CE810" s="57">
        <f t="shared" ref="CE810" ca="1" si="15097">MOD(BU810,BU811)</f>
        <v>4</v>
      </c>
      <c r="CG810"/>
      <c r="CH810" s="5"/>
    </row>
    <row r="811" spans="2:86" ht="32" customHeight="1" x14ac:dyDescent="0.55000000000000004">
      <c r="B811" s="121"/>
      <c r="C811" s="121"/>
      <c r="D811" s="114"/>
      <c r="E811" s="119"/>
      <c r="F811" s="29">
        <f t="shared" ca="1" si="15047"/>
        <v>7</v>
      </c>
      <c r="G811" s="114"/>
      <c r="H811" s="114"/>
      <c r="I811" s="29">
        <f t="shared" ca="1" si="15048"/>
        <v>10</v>
      </c>
      <c r="J811" s="124"/>
      <c r="K811" s="125"/>
      <c r="L811" s="25">
        <f t="shared" ca="1" si="13675"/>
        <v>7</v>
      </c>
      <c r="M811" s="118"/>
      <c r="N811" s="125"/>
      <c r="O811" s="118"/>
      <c r="P811" s="118"/>
      <c r="Q811" s="121"/>
      <c r="R811" s="114"/>
      <c r="S811" s="122"/>
      <c r="T811" s="114"/>
      <c r="U811" s="122"/>
      <c r="V811" s="114"/>
      <c r="W811" s="120"/>
      <c r="X811" s="56"/>
      <c r="Y811" s="121"/>
      <c r="Z811" s="114"/>
      <c r="AA811" s="122"/>
      <c r="AB811" s="114"/>
      <c r="AC811" s="122"/>
      <c r="AD811" s="114"/>
      <c r="AE811" s="27"/>
      <c r="AF811" s="114"/>
      <c r="AG811" t="s">
        <v>230</v>
      </c>
      <c r="AH811" t="s">
        <v>250</v>
      </c>
      <c r="AI811" s="1" t="str">
        <f t="shared" ref="AI811" ca="1" si="15098">IF(N810="","",N810)</f>
        <v/>
      </c>
      <c r="AJ811" s="1" t="str">
        <f t="shared" ref="AJ811" ca="1" si="15099">IF(O810="","",O810)</f>
        <v/>
      </c>
      <c r="AK811" s="1"/>
      <c r="AM811" s="1"/>
      <c r="AO811" t="s">
        <v>230</v>
      </c>
      <c r="AP811" s="114"/>
      <c r="AQ811" t="str">
        <f t="shared" ca="1" si="14554"/>
        <v>\\(\\quad \\displaystyle  \\)</v>
      </c>
      <c r="AS811" s="114"/>
      <c r="AT811" s="114"/>
      <c r="AU811" s="114"/>
      <c r="AV811" s="114"/>
      <c r="AW811" s="114"/>
      <c r="AX811" s="114"/>
      <c r="AY811" s="114"/>
      <c r="AZ811" s="117"/>
      <c r="BH811" s="23">
        <f t="shared" ref="BH811:BJ811" ca="1" si="15100">RANDBETWEEN(2,10)</f>
        <v>7</v>
      </c>
      <c r="BI811" s="114"/>
      <c r="BJ811" s="23">
        <f t="shared" ca="1" si="15100"/>
        <v>10</v>
      </c>
      <c r="BK811" s="114"/>
      <c r="BL811" s="27"/>
      <c r="BM811" s="27"/>
      <c r="BN811" s="27"/>
      <c r="BO811" s="27"/>
      <c r="BP811" s="27"/>
      <c r="BQ811" s="25">
        <f t="shared" ref="BQ811" ca="1" si="15101">BH811*BJ810</f>
        <v>7</v>
      </c>
      <c r="BR811" s="114"/>
      <c r="BS811" s="114"/>
      <c r="BT811">
        <f t="shared" ca="1" si="15069"/>
        <v>7</v>
      </c>
      <c r="BU811" s="25">
        <f t="shared" ref="BU811" ca="1" si="15102">BT811/GCD(BT810,BT811)</f>
        <v>7</v>
      </c>
      <c r="CD811" s="128"/>
      <c r="CE811" s="23">
        <f t="shared" ref="CE811" ca="1" si="15103">BU811</f>
        <v>7</v>
      </c>
      <c r="CG811"/>
      <c r="CH811" s="5"/>
    </row>
    <row r="812" spans="2:86" ht="32" customHeight="1" thickBot="1" x14ac:dyDescent="0.6">
      <c r="B812" s="121" t="s">
        <v>28</v>
      </c>
      <c r="C812" s="121" t="s">
        <v>51</v>
      </c>
      <c r="D812" s="114">
        <v>4</v>
      </c>
      <c r="E812" s="119"/>
      <c r="F812" s="28">
        <f t="shared" ca="1" si="15047"/>
        <v>1</v>
      </c>
      <c r="G812" s="114" t="s">
        <v>240</v>
      </c>
      <c r="H812" s="114"/>
      <c r="I812" s="28">
        <f t="shared" ca="1" si="15048"/>
        <v>5</v>
      </c>
      <c r="J812" s="124" t="s">
        <v>13</v>
      </c>
      <c r="K812" s="125" t="str">
        <f t="shared" ref="K812" ca="1" si="15104">IF(CD812=0,"",CD812)</f>
        <v/>
      </c>
      <c r="L812" s="24">
        <f t="shared" ca="1" si="13675"/>
        <v>9</v>
      </c>
      <c r="M812" s="118" t="str">
        <f t="shared" ca="1" si="1043"/>
        <v/>
      </c>
      <c r="N812" s="125" t="str">
        <f ca="1">IF(L813=1,IF(BQ812&lt;0,"ー",""),"")</f>
        <v/>
      </c>
      <c r="O812" s="118" t="str">
        <f t="shared" ref="O812" ca="1" si="15105">IF(L812=0,K812,"")</f>
        <v/>
      </c>
      <c r="P812" s="118" t="s">
        <v>250</v>
      </c>
      <c r="Q812" s="121" t="str">
        <f t="shared" ref="Q812" si="15106">IF(E812="","",E812)</f>
        <v/>
      </c>
      <c r="R812" s="114" t="s">
        <v>249</v>
      </c>
      <c r="S812" s="122">
        <f t="shared" ref="S812" ca="1" si="15107">F812</f>
        <v>1</v>
      </c>
      <c r="T812" s="114" t="s">
        <v>216</v>
      </c>
      <c r="U812" s="122">
        <f t="shared" ref="U812" ca="1" si="15108">F813</f>
        <v>8</v>
      </c>
      <c r="V812" s="114" t="s">
        <v>217</v>
      </c>
      <c r="W812" s="120" t="str">
        <f t="shared" ref="W812" si="15109">G812</f>
        <v>　÷　</v>
      </c>
      <c r="X812" s="56"/>
      <c r="Y812" s="121" t="str">
        <f t="shared" ref="Y812" si="15110">IF(H812="","",H812)</f>
        <v/>
      </c>
      <c r="Z812" s="114" t="s">
        <v>249</v>
      </c>
      <c r="AA812" s="122">
        <f t="shared" ref="AA812" ca="1" si="15111">I812</f>
        <v>5</v>
      </c>
      <c r="AB812" s="114" t="s">
        <v>216</v>
      </c>
      <c r="AC812" s="122">
        <f t="shared" ref="AC812" ca="1" si="15112">I813</f>
        <v>9</v>
      </c>
      <c r="AD812" s="114" t="s">
        <v>217</v>
      </c>
      <c r="AE812" s="27"/>
      <c r="AF812" s="114" t="s">
        <v>233</v>
      </c>
      <c r="AG812" t="s">
        <v>230</v>
      </c>
      <c r="AH812" t="s">
        <v>250</v>
      </c>
      <c r="AI812" s="1" t="str">
        <f t="shared" ca="1" si="13777"/>
        <v/>
      </c>
      <c r="AJ812" t="s">
        <v>249</v>
      </c>
      <c r="AK812" s="1">
        <f t="shared" ref="AK812" ca="1" si="15113">L812</f>
        <v>9</v>
      </c>
      <c r="AL812" t="s">
        <v>216</v>
      </c>
      <c r="AM812" s="1">
        <f t="shared" ref="AM812" ca="1" si="15114">L813</f>
        <v>40</v>
      </c>
      <c r="AN812" t="s">
        <v>217</v>
      </c>
      <c r="AO812" t="s">
        <v>230</v>
      </c>
      <c r="AP812" s="114" t="str">
        <f t="shared" ca="1" si="14542"/>
        <v>\\(\\quad \\displaystyle \\frac{1}{8}　÷　\\frac{5}{9}　=　 \\)</v>
      </c>
      <c r="AQ812" t="str">
        <f t="shared" ca="1" si="14554"/>
        <v>\\(\\quad \\displaystyle \\frac{9}{40} \\)</v>
      </c>
      <c r="AS812" s="114" t="str">
        <f t="shared" ref="AS812" ca="1" si="15115">AP812</f>
        <v>\\(\\quad \\displaystyle \\frac{1}{8}　÷　\\frac{5}{9}　=　 \\)</v>
      </c>
      <c r="AT812" s="114" t="str">
        <f t="shared" ref="AT812" ca="1" si="15116">IF(O812="",AQ812,AQ813)</f>
        <v>\\(\\quad \\displaystyle \\frac{9}{40} \\)</v>
      </c>
      <c r="AU812" s="114" t="s">
        <v>60</v>
      </c>
      <c r="AV812" s="115" t="s">
        <v>227</v>
      </c>
      <c r="AW812" s="115" t="str">
        <f t="shared" ref="AW812" ca="1" si="15117">AS812</f>
        <v>\\(\\quad \\displaystyle \\frac{1}{8}　÷　\\frac{5}{9}　=　 \\)</v>
      </c>
      <c r="AX812" s="115" t="str">
        <f t="shared" ref="AX812" ca="1" si="15118">AT812</f>
        <v>\\(\\quad \\displaystyle \\frac{9}{40} \\)</v>
      </c>
      <c r="AY812" s="115" t="s">
        <v>62</v>
      </c>
      <c r="AZ812" s="116" t="str">
        <f t="shared" ref="AZ812" ca="1" si="15119">"INSERT INTO "&amp;AU812&amp;"(tangen,question,answer,editor,date,count) VALUES('"&amp;AV812&amp;"','"&amp;AW812&amp;"','"&amp;AX812&amp;"','"&amp;AY812&amp;"',NOW(),0);"</f>
        <v>INSERT INTO math(tangen,question,answer,editor,date,count) VALUES('m3700','\\(\\quad \\displaystyle \\frac{1}{8}　÷　\\frac{5}{9}　=　 \\)','\\(\\quad \\displaystyle \\frac{9}{40} \\)','harazono',NOW(),0);</v>
      </c>
      <c r="BH812" s="22">
        <f t="shared" ref="BH812:BJ812" ca="1" si="15120">RANDBETWEEN(1,10)</f>
        <v>1</v>
      </c>
      <c r="BI812" s="114" t="s">
        <v>27</v>
      </c>
      <c r="BJ812" s="22">
        <f t="shared" ca="1" si="15120"/>
        <v>5</v>
      </c>
      <c r="BK812" s="114" t="s">
        <v>26</v>
      </c>
      <c r="BL812" s="27"/>
      <c r="BM812" s="27"/>
      <c r="BN812" s="27"/>
      <c r="BO812" s="27"/>
      <c r="BP812" s="27"/>
      <c r="BQ812" s="24">
        <f t="shared" ref="BQ812" ca="1" si="15121">BH812*BJ813</f>
        <v>9</v>
      </c>
      <c r="BR812" s="114" t="s">
        <v>26</v>
      </c>
      <c r="BS812" s="114" t="str">
        <f ca="1">IF(BQ812&lt;=0,"-","")</f>
        <v/>
      </c>
      <c r="BT812" s="30">
        <f t="shared" ca="1" si="15069"/>
        <v>9</v>
      </c>
      <c r="BU812" s="24">
        <f t="shared" ca="1" si="2404"/>
        <v>9</v>
      </c>
      <c r="CD812" s="128">
        <f t="shared" ref="CD812" ca="1" si="15122">QUOTIENT(BU812,BU813)</f>
        <v>0</v>
      </c>
      <c r="CE812" s="57">
        <f t="shared" ref="CE812" ca="1" si="15123">MOD(BU812,BU813)</f>
        <v>9</v>
      </c>
      <c r="CG812"/>
      <c r="CH812" s="5"/>
    </row>
    <row r="813" spans="2:86" ht="32" customHeight="1" x14ac:dyDescent="0.55000000000000004">
      <c r="B813" s="121"/>
      <c r="C813" s="121"/>
      <c r="D813" s="114"/>
      <c r="E813" s="119"/>
      <c r="F813" s="29">
        <f t="shared" ca="1" si="15047"/>
        <v>8</v>
      </c>
      <c r="G813" s="114"/>
      <c r="H813" s="114"/>
      <c r="I813" s="29">
        <f t="shared" ca="1" si="15048"/>
        <v>9</v>
      </c>
      <c r="J813" s="124"/>
      <c r="K813" s="125"/>
      <c r="L813" s="25">
        <f t="shared" ca="1" si="13675"/>
        <v>40</v>
      </c>
      <c r="M813" s="118"/>
      <c r="N813" s="125"/>
      <c r="O813" s="118"/>
      <c r="P813" s="118"/>
      <c r="Q813" s="121"/>
      <c r="R813" s="114"/>
      <c r="S813" s="122"/>
      <c r="T813" s="114"/>
      <c r="U813" s="122"/>
      <c r="V813" s="114"/>
      <c r="W813" s="120"/>
      <c r="X813" s="56"/>
      <c r="Y813" s="121"/>
      <c r="Z813" s="114"/>
      <c r="AA813" s="122"/>
      <c r="AB813" s="114"/>
      <c r="AC813" s="122"/>
      <c r="AD813" s="114"/>
      <c r="AE813" s="27"/>
      <c r="AF813" s="114"/>
      <c r="AG813" t="s">
        <v>230</v>
      </c>
      <c r="AH813" t="s">
        <v>250</v>
      </c>
      <c r="AI813" s="1" t="str">
        <f t="shared" ref="AI813" ca="1" si="15124">IF(N812="","",N812)</f>
        <v/>
      </c>
      <c r="AJ813" s="1" t="str">
        <f t="shared" ref="AJ813" ca="1" si="15125">IF(O812="","",O812)</f>
        <v/>
      </c>
      <c r="AK813" s="1"/>
      <c r="AM813" s="1"/>
      <c r="AO813" t="s">
        <v>230</v>
      </c>
      <c r="AP813" s="114"/>
      <c r="AQ813" t="str">
        <f t="shared" ca="1" si="14554"/>
        <v>\\(\\quad \\displaystyle  \\)</v>
      </c>
      <c r="AS813" s="114"/>
      <c r="AT813" s="114"/>
      <c r="AU813" s="114"/>
      <c r="AV813" s="114"/>
      <c r="AW813" s="114"/>
      <c r="AX813" s="114"/>
      <c r="AY813" s="114"/>
      <c r="AZ813" s="117"/>
      <c r="BH813" s="23">
        <f t="shared" ref="BH813:BJ813" ca="1" si="15126">RANDBETWEEN(2,10)</f>
        <v>8</v>
      </c>
      <c r="BI813" s="114"/>
      <c r="BJ813" s="23">
        <f t="shared" ca="1" si="15126"/>
        <v>9</v>
      </c>
      <c r="BK813" s="114"/>
      <c r="BL813" s="27"/>
      <c r="BM813" s="27"/>
      <c r="BN813" s="27"/>
      <c r="BO813" s="27"/>
      <c r="BP813" s="27"/>
      <c r="BQ813" s="25">
        <f t="shared" ref="BQ813" ca="1" si="15127">BH813*BJ812</f>
        <v>40</v>
      </c>
      <c r="BR813" s="114"/>
      <c r="BS813" s="114"/>
      <c r="BT813">
        <f t="shared" ca="1" si="15069"/>
        <v>40</v>
      </c>
      <c r="BU813" s="25">
        <f t="shared" ca="1" si="2406"/>
        <v>40</v>
      </c>
      <c r="CD813" s="128"/>
      <c r="CE813" s="23">
        <f t="shared" ref="CE813" ca="1" si="15128">BU813</f>
        <v>40</v>
      </c>
      <c r="CG813"/>
      <c r="CH813" s="5"/>
    </row>
    <row r="814" spans="2:86" ht="32" customHeight="1" thickBot="1" x14ac:dyDescent="0.6">
      <c r="B814" s="121" t="s">
        <v>28</v>
      </c>
      <c r="C814" s="121" t="s">
        <v>51</v>
      </c>
      <c r="D814" s="114">
        <v>5</v>
      </c>
      <c r="E814" s="119"/>
      <c r="F814" s="28">
        <f t="shared" ca="1" si="15047"/>
        <v>8</v>
      </c>
      <c r="G814" s="114" t="s">
        <v>240</v>
      </c>
      <c r="H814" s="114"/>
      <c r="I814" s="28">
        <f t="shared" ca="1" si="15048"/>
        <v>5</v>
      </c>
      <c r="J814" s="124" t="s">
        <v>13</v>
      </c>
      <c r="K814" s="125">
        <f ca="1">IF(CD814=0,"",CD814)</f>
        <v>1</v>
      </c>
      <c r="L814" s="24">
        <f ca="1">CE814</f>
        <v>11</v>
      </c>
      <c r="M814" s="118" t="str">
        <f t="shared" ca="1" si="1043"/>
        <v/>
      </c>
      <c r="N814" s="125" t="str">
        <f ca="1">IF(L815=1,IF(BQ814&lt;0,"ー",""),"")</f>
        <v/>
      </c>
      <c r="O814" s="118" t="str">
        <f ca="1">IF(L814=0,K814,"")</f>
        <v/>
      </c>
      <c r="P814" s="118" t="s">
        <v>250</v>
      </c>
      <c r="Q814" s="121" t="str">
        <f t="shared" ref="Q814" si="15129">IF(E814="","",E814)</f>
        <v/>
      </c>
      <c r="R814" s="114" t="s">
        <v>249</v>
      </c>
      <c r="S814" s="122">
        <f ca="1">F814</f>
        <v>8</v>
      </c>
      <c r="T814" s="114" t="s">
        <v>216</v>
      </c>
      <c r="U814" s="122">
        <f t="shared" ref="U814" ca="1" si="15130">F815</f>
        <v>10</v>
      </c>
      <c r="V814" s="114" t="s">
        <v>217</v>
      </c>
      <c r="W814" s="120" t="str">
        <f t="shared" ref="W814" si="15131">G814</f>
        <v>　÷　</v>
      </c>
      <c r="X814" s="56"/>
      <c r="Y814" s="121" t="str">
        <f t="shared" ref="Y814" si="15132">IF(H814="","",H814)</f>
        <v/>
      </c>
      <c r="Z814" s="114" t="s">
        <v>249</v>
      </c>
      <c r="AA814" s="122">
        <f t="shared" ref="AA814" ca="1" si="15133">I814</f>
        <v>5</v>
      </c>
      <c r="AB814" s="114" t="s">
        <v>216</v>
      </c>
      <c r="AC814" s="122">
        <f t="shared" ref="AC814" ca="1" si="15134">I815</f>
        <v>9</v>
      </c>
      <c r="AD814" s="114" t="s">
        <v>217</v>
      </c>
      <c r="AE814" s="27"/>
      <c r="AF814" s="114" t="s">
        <v>233</v>
      </c>
      <c r="AG814" t="s">
        <v>230</v>
      </c>
      <c r="AH814" t="s">
        <v>250</v>
      </c>
      <c r="AI814" s="1">
        <f t="shared" ca="1" si="13777"/>
        <v>1</v>
      </c>
      <c r="AJ814" t="s">
        <v>249</v>
      </c>
      <c r="AK814" s="1">
        <f t="shared" ref="AK814" ca="1" si="15135">L814</f>
        <v>11</v>
      </c>
      <c r="AL814" t="s">
        <v>216</v>
      </c>
      <c r="AM814" s="1">
        <f t="shared" ref="AM814" ca="1" si="15136">L815</f>
        <v>25</v>
      </c>
      <c r="AN814" t="s">
        <v>217</v>
      </c>
      <c r="AO814" t="s">
        <v>230</v>
      </c>
      <c r="AP814" s="114" t="str">
        <f t="shared" ca="1" si="14542"/>
        <v>\\(\\quad \\displaystyle \\frac{8}{10}　÷　\\frac{5}{9}　=　 \\)</v>
      </c>
      <c r="AQ814" t="str">
        <f t="shared" ca="1" si="14554"/>
        <v>\\(\\quad \\displaystyle 1\\frac{11}{25} \\)</v>
      </c>
      <c r="AS814" s="114" t="str">
        <f ca="1">AP814</f>
        <v>\\(\\quad \\displaystyle \\frac{8}{10}　÷　\\frac{5}{9}　=　 \\)</v>
      </c>
      <c r="AT814" s="114" t="str">
        <f t="shared" ref="AT814" ca="1" si="15137">IF(O814="",AQ814,AQ815)</f>
        <v>\\(\\quad \\displaystyle 1\\frac{11}{25} \\)</v>
      </c>
      <c r="AU814" s="114" t="s">
        <v>60</v>
      </c>
      <c r="AV814" s="115" t="s">
        <v>227</v>
      </c>
      <c r="AW814" s="115" t="str">
        <f t="shared" ref="AW814" ca="1" si="15138">AS814</f>
        <v>\\(\\quad \\displaystyle \\frac{8}{10}　÷　\\frac{5}{9}　=　 \\)</v>
      </c>
      <c r="AX814" s="115" t="str">
        <f t="shared" ref="AX814" ca="1" si="15139">AT814</f>
        <v>\\(\\quad \\displaystyle 1\\frac{11}{25} \\)</v>
      </c>
      <c r="AY814" s="115" t="s">
        <v>62</v>
      </c>
      <c r="AZ814" s="116" t="str">
        <f t="shared" ref="AZ814" ca="1" si="15140">"INSERT INTO "&amp;AU814&amp;"(tangen,question,answer,editor,date,count) VALUES('"&amp;AV814&amp;"','"&amp;AW814&amp;"','"&amp;AX814&amp;"','"&amp;AY814&amp;"',NOW(),0);"</f>
        <v>INSERT INTO math(tangen,question,answer,editor,date,count) VALUES('m3700','\\(\\quad \\displaystyle \\frac{8}{10}　÷　\\frac{5}{9}　=　 \\)','\\(\\quad \\displaystyle 1\\frac{11}{25} \\)','harazono',NOW(),0);</v>
      </c>
      <c r="BH814" s="22">
        <f ca="1">RANDBETWEEN(1,10)</f>
        <v>8</v>
      </c>
      <c r="BI814" s="114" t="s">
        <v>27</v>
      </c>
      <c r="BJ814" s="22">
        <f t="shared" ref="BJ814:BJ876" ca="1" si="15141">RANDBETWEEN(1,10)</f>
        <v>5</v>
      </c>
      <c r="BK814" s="114" t="s">
        <v>26</v>
      </c>
      <c r="BL814" s="27"/>
      <c r="BM814" s="27"/>
      <c r="BN814" s="27"/>
      <c r="BO814" s="27"/>
      <c r="BP814" s="27"/>
      <c r="BQ814" s="24">
        <f t="shared" ref="BQ814" ca="1" si="15142">BH814*BJ815</f>
        <v>72</v>
      </c>
      <c r="BR814" s="114" t="s">
        <v>26</v>
      </c>
      <c r="BS814" s="114" t="str">
        <f ca="1">IF(BQ814&lt;=0,"-","")</f>
        <v/>
      </c>
      <c r="BT814" s="30">
        <f t="shared" ca="1" si="15069"/>
        <v>72</v>
      </c>
      <c r="BU814" s="24">
        <f t="shared" ca="1" si="2418"/>
        <v>36</v>
      </c>
      <c r="CD814" s="128">
        <f t="shared" ref="CD814" ca="1" si="15143">QUOTIENT(BU814,BU815)</f>
        <v>1</v>
      </c>
      <c r="CE814" s="57">
        <f t="shared" ref="CE814" ca="1" si="15144">MOD(BU814,BU815)</f>
        <v>11</v>
      </c>
      <c r="CG814"/>
      <c r="CH814" s="5"/>
    </row>
    <row r="815" spans="2:86" ht="32" customHeight="1" x14ac:dyDescent="0.55000000000000004">
      <c r="B815" s="121"/>
      <c r="C815" s="121"/>
      <c r="D815" s="114"/>
      <c r="E815" s="119"/>
      <c r="F815" s="29">
        <f ca="1">BH815</f>
        <v>10</v>
      </c>
      <c r="G815" s="114"/>
      <c r="H815" s="114"/>
      <c r="I815" s="29">
        <f ca="1">BJ815</f>
        <v>9</v>
      </c>
      <c r="J815" s="124"/>
      <c r="K815" s="125"/>
      <c r="L815" s="25">
        <f ca="1">CE815</f>
        <v>25</v>
      </c>
      <c r="M815" s="118"/>
      <c r="N815" s="125"/>
      <c r="O815" s="118"/>
      <c r="P815" s="118"/>
      <c r="Q815" s="121"/>
      <c r="R815" s="114"/>
      <c r="S815" s="122"/>
      <c r="T815" s="114"/>
      <c r="U815" s="122"/>
      <c r="V815" s="114"/>
      <c r="W815" s="120"/>
      <c r="X815" s="56"/>
      <c r="Y815" s="121"/>
      <c r="Z815" s="114"/>
      <c r="AA815" s="122"/>
      <c r="AB815" s="114"/>
      <c r="AC815" s="122"/>
      <c r="AD815" s="114"/>
      <c r="AE815" s="27"/>
      <c r="AF815" s="114"/>
      <c r="AG815" t="s">
        <v>230</v>
      </c>
      <c r="AH815" t="s">
        <v>250</v>
      </c>
      <c r="AI815" s="1" t="str">
        <f t="shared" ref="AI815" ca="1" si="15145">IF(N814="","",N814)</f>
        <v/>
      </c>
      <c r="AJ815" s="1" t="str">
        <f t="shared" ref="AJ815" ca="1" si="15146">IF(O814="","",O814)</f>
        <v/>
      </c>
      <c r="AK815" s="1"/>
      <c r="AM815" s="1"/>
      <c r="AO815" t="s">
        <v>230</v>
      </c>
      <c r="AP815" s="114"/>
      <c r="AQ815" t="str">
        <f t="shared" ca="1" si="14554"/>
        <v>\\(\\quad \\displaystyle  \\)</v>
      </c>
      <c r="AS815" s="114"/>
      <c r="AT815" s="114"/>
      <c r="AU815" s="114"/>
      <c r="AV815" s="114"/>
      <c r="AW815" s="114"/>
      <c r="AX815" s="114"/>
      <c r="AY815" s="114"/>
      <c r="AZ815" s="117"/>
      <c r="BH815" s="23">
        <f t="shared" ref="BH815:BJ829" ca="1" si="15147">RANDBETWEEN(2,10)</f>
        <v>10</v>
      </c>
      <c r="BI815" s="114"/>
      <c r="BJ815" s="23">
        <f t="shared" ca="1" si="15147"/>
        <v>9</v>
      </c>
      <c r="BK815" s="114"/>
      <c r="BL815" s="27"/>
      <c r="BM815" s="27"/>
      <c r="BN815" s="27"/>
      <c r="BO815" s="27"/>
      <c r="BP815" s="27"/>
      <c r="BQ815" s="25">
        <f t="shared" ref="BQ815" ca="1" si="15148">BH815*BJ814</f>
        <v>50</v>
      </c>
      <c r="BR815" s="114"/>
      <c r="BS815" s="114"/>
      <c r="BT815">
        <f t="shared" ca="1" si="15069"/>
        <v>50</v>
      </c>
      <c r="BU815" s="25">
        <f t="shared" ca="1" si="2420"/>
        <v>25</v>
      </c>
      <c r="CD815" s="128"/>
      <c r="CE815" s="23">
        <f t="shared" ref="CE815" ca="1" si="15149">BU815</f>
        <v>25</v>
      </c>
      <c r="CG815"/>
      <c r="CH815" s="5"/>
    </row>
    <row r="816" spans="2:86" ht="32" customHeight="1" thickBot="1" x14ac:dyDescent="0.6">
      <c r="B816" s="121" t="s">
        <v>28</v>
      </c>
      <c r="C816" s="121" t="s">
        <v>51</v>
      </c>
      <c r="D816" s="114">
        <v>6</v>
      </c>
      <c r="E816" s="119"/>
      <c r="F816" s="28">
        <f t="shared" ref="F816:F869" ca="1" si="15150">BH816</f>
        <v>1</v>
      </c>
      <c r="G816" s="114" t="s">
        <v>240</v>
      </c>
      <c r="H816" s="114"/>
      <c r="I816" s="28">
        <f t="shared" ref="I816:I869" ca="1" si="15151">BJ816</f>
        <v>6</v>
      </c>
      <c r="J816" s="124" t="s">
        <v>13</v>
      </c>
      <c r="K816" s="125" t="str">
        <f t="shared" ref="K816" ca="1" si="15152">IF(CD816=0,"",CD816)</f>
        <v/>
      </c>
      <c r="L816" s="24">
        <f t="shared" ref="L816:L869" ca="1" si="15153">CE816</f>
        <v>7</v>
      </c>
      <c r="M816" s="118" t="str">
        <f t="shared" ref="M816" ca="1" si="15154">IF(L817=1,"=","")</f>
        <v/>
      </c>
      <c r="N816" s="125" t="str">
        <f t="shared" ref="N816" ca="1" si="15155">IF(L817=1,IF(BQ816&lt;0,"ー",""),"")</f>
        <v/>
      </c>
      <c r="O816" s="118" t="str">
        <f t="shared" ref="O816" ca="1" si="15156">IF(L816=0,K816,"")</f>
        <v/>
      </c>
      <c r="P816" s="118" t="s">
        <v>250</v>
      </c>
      <c r="Q816" s="121" t="str">
        <f t="shared" ref="Q816" si="15157">IF(E816="","",E816)</f>
        <v/>
      </c>
      <c r="R816" s="114" t="s">
        <v>249</v>
      </c>
      <c r="S816" s="122">
        <f t="shared" ref="S816" ca="1" si="15158">F816</f>
        <v>1</v>
      </c>
      <c r="T816" s="114" t="s">
        <v>216</v>
      </c>
      <c r="U816" s="122">
        <f t="shared" ref="U816" ca="1" si="15159">F817</f>
        <v>6</v>
      </c>
      <c r="V816" s="114" t="s">
        <v>217</v>
      </c>
      <c r="W816" s="120" t="str">
        <f t="shared" ref="W816" si="15160">G816</f>
        <v>　÷　</v>
      </c>
      <c r="X816" s="56"/>
      <c r="Y816" s="121" t="str">
        <f t="shared" ref="Y816" si="15161">IF(H816="","",H816)</f>
        <v/>
      </c>
      <c r="Z816" s="114" t="s">
        <v>249</v>
      </c>
      <c r="AA816" s="122">
        <f t="shared" ref="AA816" ca="1" si="15162">I816</f>
        <v>6</v>
      </c>
      <c r="AB816" s="114" t="s">
        <v>216</v>
      </c>
      <c r="AC816" s="122">
        <f t="shared" ref="AC816" ca="1" si="15163">I817</f>
        <v>7</v>
      </c>
      <c r="AD816" s="114" t="s">
        <v>217</v>
      </c>
      <c r="AE816" s="27"/>
      <c r="AF816" s="114" t="s">
        <v>233</v>
      </c>
      <c r="AG816" t="s">
        <v>230</v>
      </c>
      <c r="AH816" t="s">
        <v>250</v>
      </c>
      <c r="AI816" s="1" t="str">
        <f t="shared" ref="AI816" ca="1" si="15164">IF(K816="","",K816)</f>
        <v/>
      </c>
      <c r="AJ816" t="s">
        <v>249</v>
      </c>
      <c r="AK816" s="1">
        <f t="shared" ref="AK816" ca="1" si="15165">L816</f>
        <v>7</v>
      </c>
      <c r="AL816" t="s">
        <v>216</v>
      </c>
      <c r="AM816" s="1">
        <f t="shared" ref="AM816" ca="1" si="15166">L817</f>
        <v>36</v>
      </c>
      <c r="AN816" t="s">
        <v>217</v>
      </c>
      <c r="AO816" t="s">
        <v>230</v>
      </c>
      <c r="AP816" s="114" t="str">
        <f t="shared" ca="1" si="14542"/>
        <v>\\(\\quad \\displaystyle \\frac{1}{6}　÷　\\frac{6}{7}　=　 \\)</v>
      </c>
      <c r="AQ816" t="str">
        <f t="shared" ca="1" si="14554"/>
        <v>\\(\\quad \\displaystyle \\frac{7}{36} \\)</v>
      </c>
      <c r="AS816" s="114" t="str">
        <f t="shared" ref="AS816" ca="1" si="15167">AP816</f>
        <v>\\(\\quad \\displaystyle \\frac{1}{6}　÷　\\frac{6}{7}　=　 \\)</v>
      </c>
      <c r="AT816" s="114" t="str">
        <f t="shared" ref="AT816" ca="1" si="15168">IF(O816="",AQ816,AQ817)</f>
        <v>\\(\\quad \\displaystyle \\frac{7}{36} \\)</v>
      </c>
      <c r="AU816" s="114" t="s">
        <v>60</v>
      </c>
      <c r="AV816" s="115" t="s">
        <v>227</v>
      </c>
      <c r="AW816" s="115" t="str">
        <f t="shared" ref="AW816" ca="1" si="15169">AS816</f>
        <v>\\(\\quad \\displaystyle \\frac{1}{6}　÷　\\frac{6}{7}　=　 \\)</v>
      </c>
      <c r="AX816" s="115" t="str">
        <f t="shared" ref="AX816" ca="1" si="15170">AT816</f>
        <v>\\(\\quad \\displaystyle \\frac{7}{36} \\)</v>
      </c>
      <c r="AY816" s="115" t="s">
        <v>62</v>
      </c>
      <c r="AZ816" s="116" t="str">
        <f t="shared" ref="AZ816" ca="1" si="15171">"INSERT INTO "&amp;AU816&amp;"(tangen,question,answer,editor,date,count) VALUES('"&amp;AV816&amp;"','"&amp;AW816&amp;"','"&amp;AX816&amp;"','"&amp;AY816&amp;"',NOW(),0);"</f>
        <v>INSERT INTO math(tangen,question,answer,editor,date,count) VALUES('m3700','\\(\\quad \\displaystyle \\frac{1}{6}　÷　\\frac{6}{7}　=　 \\)','\\(\\quad \\displaystyle \\frac{7}{36} \\)','harazono',NOW(),0);</v>
      </c>
      <c r="BH816" s="22">
        <f t="shared" ref="BH816" ca="1" si="15172">RANDBETWEEN(1,10)</f>
        <v>1</v>
      </c>
      <c r="BI816" s="114" t="s">
        <v>27</v>
      </c>
      <c r="BJ816" s="22">
        <f t="shared" ca="1" si="15141"/>
        <v>6</v>
      </c>
      <c r="BK816" s="114" t="s">
        <v>26</v>
      </c>
      <c r="BL816" s="27"/>
      <c r="BM816" s="27"/>
      <c r="BN816" s="27"/>
      <c r="BO816" s="27"/>
      <c r="BP816" s="27"/>
      <c r="BQ816" s="24">
        <f t="shared" ref="BQ816" ca="1" si="15173">BH816*BJ817</f>
        <v>7</v>
      </c>
      <c r="BR816" s="114" t="s">
        <v>26</v>
      </c>
      <c r="BS816" s="114" t="str">
        <f t="shared" ref="BS816" ca="1" si="15174">IF(BQ816&lt;=0,"-","")</f>
        <v/>
      </c>
      <c r="BT816" s="30">
        <f t="shared" ref="BT816:BT869" ca="1" si="15175">ABS(BQ816)</f>
        <v>7</v>
      </c>
      <c r="BU816" s="24">
        <f t="shared" ref="BU816" ca="1" si="15176">BT816/GCD(BT816,BT817)</f>
        <v>7</v>
      </c>
      <c r="CD816" s="128">
        <f t="shared" ref="CD816" ca="1" si="15177">QUOTIENT(BU816,BU817)</f>
        <v>0</v>
      </c>
      <c r="CE816" s="57">
        <f t="shared" ref="CE816" ca="1" si="15178">MOD(BU816,BU817)</f>
        <v>7</v>
      </c>
      <c r="CG816"/>
      <c r="CH816" s="5"/>
    </row>
    <row r="817" spans="2:86" ht="32" customHeight="1" x14ac:dyDescent="0.55000000000000004">
      <c r="B817" s="121"/>
      <c r="C817" s="121"/>
      <c r="D817" s="114"/>
      <c r="E817" s="119"/>
      <c r="F817" s="29">
        <f t="shared" ca="1" si="15150"/>
        <v>6</v>
      </c>
      <c r="G817" s="114"/>
      <c r="H817" s="114"/>
      <c r="I817" s="29">
        <f t="shared" ca="1" si="15151"/>
        <v>7</v>
      </c>
      <c r="J817" s="124"/>
      <c r="K817" s="125"/>
      <c r="L817" s="25">
        <f t="shared" ca="1" si="15153"/>
        <v>36</v>
      </c>
      <c r="M817" s="118"/>
      <c r="N817" s="125"/>
      <c r="O817" s="118"/>
      <c r="P817" s="118"/>
      <c r="Q817" s="121"/>
      <c r="R817" s="114"/>
      <c r="S817" s="122"/>
      <c r="T817" s="114"/>
      <c r="U817" s="122"/>
      <c r="V817" s="114"/>
      <c r="W817" s="120"/>
      <c r="X817" s="56"/>
      <c r="Y817" s="121"/>
      <c r="Z817" s="114"/>
      <c r="AA817" s="122"/>
      <c r="AB817" s="114"/>
      <c r="AC817" s="122"/>
      <c r="AD817" s="114"/>
      <c r="AE817" s="27"/>
      <c r="AF817" s="114"/>
      <c r="AG817" t="s">
        <v>230</v>
      </c>
      <c r="AH817" t="s">
        <v>250</v>
      </c>
      <c r="AI817" s="1" t="str">
        <f t="shared" ref="AI817" ca="1" si="15179">IF(N816="","",N816)</f>
        <v/>
      </c>
      <c r="AJ817" s="1" t="str">
        <f t="shared" ref="AJ817" ca="1" si="15180">IF(O816="","",O816)</f>
        <v/>
      </c>
      <c r="AK817" s="1"/>
      <c r="AM817" s="1"/>
      <c r="AO817" t="s">
        <v>230</v>
      </c>
      <c r="AP817" s="114"/>
      <c r="AQ817" t="str">
        <f t="shared" ca="1" si="14554"/>
        <v>\\(\\quad \\displaystyle  \\)</v>
      </c>
      <c r="AS817" s="114"/>
      <c r="AT817" s="114"/>
      <c r="AU817" s="114"/>
      <c r="AV817" s="114"/>
      <c r="AW817" s="114"/>
      <c r="AX817" s="114"/>
      <c r="AY817" s="114"/>
      <c r="AZ817" s="117"/>
      <c r="BH817" s="23">
        <f t="shared" ca="1" si="15147"/>
        <v>6</v>
      </c>
      <c r="BI817" s="114"/>
      <c r="BJ817" s="23">
        <f t="shared" ca="1" si="15147"/>
        <v>7</v>
      </c>
      <c r="BK817" s="114"/>
      <c r="BL817" s="27"/>
      <c r="BM817" s="27"/>
      <c r="BN817" s="27"/>
      <c r="BO817" s="27"/>
      <c r="BP817" s="27"/>
      <c r="BQ817" s="25">
        <f t="shared" ref="BQ817" ca="1" si="15181">BH817*BJ816</f>
        <v>36</v>
      </c>
      <c r="BR817" s="114"/>
      <c r="BS817" s="114"/>
      <c r="BT817">
        <f t="shared" ca="1" si="15175"/>
        <v>36</v>
      </c>
      <c r="BU817" s="25">
        <f t="shared" ref="BU817" ca="1" si="15182">BT817/GCD(BT816,BT817)</f>
        <v>36</v>
      </c>
      <c r="CD817" s="128"/>
      <c r="CE817" s="23">
        <f t="shared" ref="CE817" ca="1" si="15183">BU817</f>
        <v>36</v>
      </c>
      <c r="CG817"/>
      <c r="CH817" s="5"/>
    </row>
    <row r="818" spans="2:86" ht="32" customHeight="1" thickBot="1" x14ac:dyDescent="0.6">
      <c r="B818" s="121" t="s">
        <v>28</v>
      </c>
      <c r="C818" s="121" t="s">
        <v>51</v>
      </c>
      <c r="D818" s="114">
        <v>7</v>
      </c>
      <c r="E818" s="119"/>
      <c r="F818" s="28">
        <f t="shared" ca="1" si="15150"/>
        <v>7</v>
      </c>
      <c r="G818" s="114" t="s">
        <v>240</v>
      </c>
      <c r="H818" s="114"/>
      <c r="I818" s="28">
        <f t="shared" ca="1" si="15151"/>
        <v>6</v>
      </c>
      <c r="J818" s="124" t="s">
        <v>13</v>
      </c>
      <c r="K818" s="125" t="str">
        <f t="shared" ref="K818" ca="1" si="15184">IF(CD818=0,"",CD818)</f>
        <v/>
      </c>
      <c r="L818" s="24">
        <f t="shared" ca="1" si="15153"/>
        <v>7</v>
      </c>
      <c r="M818" s="118" t="str">
        <f t="shared" ref="M818" ca="1" si="15185">IF(L819=1,"=","")</f>
        <v/>
      </c>
      <c r="N818" s="125" t="str">
        <f t="shared" ref="N818" ca="1" si="15186">IF(L819=1,IF(BQ818&lt;0,"ー",""),"")</f>
        <v/>
      </c>
      <c r="O818" s="118" t="str">
        <f t="shared" ref="O818" ca="1" si="15187">IF(L818=0,K818,"")</f>
        <v/>
      </c>
      <c r="P818" s="118" t="s">
        <v>250</v>
      </c>
      <c r="Q818" s="121" t="str">
        <f t="shared" ref="Q818" si="15188">IF(E818="","",E818)</f>
        <v/>
      </c>
      <c r="R818" s="114" t="s">
        <v>249</v>
      </c>
      <c r="S818" s="122">
        <f t="shared" ref="S818" ca="1" si="15189">F818</f>
        <v>7</v>
      </c>
      <c r="T818" s="114" t="s">
        <v>216</v>
      </c>
      <c r="U818" s="122">
        <f t="shared" ref="U818" ca="1" si="15190">F819</f>
        <v>9</v>
      </c>
      <c r="V818" s="114" t="s">
        <v>217</v>
      </c>
      <c r="W818" s="120" t="str">
        <f t="shared" ref="W818" si="15191">G818</f>
        <v>　÷　</v>
      </c>
      <c r="X818" s="56"/>
      <c r="Y818" s="121" t="str">
        <f t="shared" ref="Y818" si="15192">IF(H818="","",H818)</f>
        <v/>
      </c>
      <c r="Z818" s="114" t="s">
        <v>249</v>
      </c>
      <c r="AA818" s="122">
        <f t="shared" ref="AA818" ca="1" si="15193">I818</f>
        <v>6</v>
      </c>
      <c r="AB818" s="114" t="s">
        <v>216</v>
      </c>
      <c r="AC818" s="122">
        <f t="shared" ref="AC818" ca="1" si="15194">I819</f>
        <v>6</v>
      </c>
      <c r="AD818" s="114" t="s">
        <v>217</v>
      </c>
      <c r="AE818" s="27"/>
      <c r="AF818" s="114" t="s">
        <v>233</v>
      </c>
      <c r="AG818" t="s">
        <v>230</v>
      </c>
      <c r="AH818" t="s">
        <v>250</v>
      </c>
      <c r="AI818" s="1" t="str">
        <f t="shared" ref="AI818" ca="1" si="15195">IF(K818="","",K818)</f>
        <v/>
      </c>
      <c r="AJ818" t="s">
        <v>249</v>
      </c>
      <c r="AK818" s="1">
        <f t="shared" ref="AK818" ca="1" si="15196">L818</f>
        <v>7</v>
      </c>
      <c r="AL818" t="s">
        <v>216</v>
      </c>
      <c r="AM818" s="1">
        <f t="shared" ref="AM818" ca="1" si="15197">L819</f>
        <v>9</v>
      </c>
      <c r="AN818" t="s">
        <v>217</v>
      </c>
      <c r="AO818" t="s">
        <v>230</v>
      </c>
      <c r="AP818" s="114" t="str">
        <f t="shared" ca="1" si="14542"/>
        <v>\\(\\quad \\displaystyle \\frac{7}{9}　÷　\\frac{6}{6}　=　 \\)</v>
      </c>
      <c r="AQ818" t="str">
        <f t="shared" ca="1" si="14554"/>
        <v>\\(\\quad \\displaystyle \\frac{7}{9} \\)</v>
      </c>
      <c r="AS818" s="114" t="str">
        <f t="shared" ref="AS818" ca="1" si="15198">AP818</f>
        <v>\\(\\quad \\displaystyle \\frac{7}{9}　÷　\\frac{6}{6}　=　 \\)</v>
      </c>
      <c r="AT818" s="114" t="str">
        <f t="shared" ref="AT818" ca="1" si="15199">IF(O818="",AQ818,AQ819)</f>
        <v>\\(\\quad \\displaystyle \\frac{7}{9} \\)</v>
      </c>
      <c r="AU818" s="114" t="s">
        <v>60</v>
      </c>
      <c r="AV818" s="115" t="s">
        <v>227</v>
      </c>
      <c r="AW818" s="115" t="str">
        <f t="shared" ref="AW818" ca="1" si="15200">AS818</f>
        <v>\\(\\quad \\displaystyle \\frac{7}{9}　÷　\\frac{6}{6}　=　 \\)</v>
      </c>
      <c r="AX818" s="115" t="str">
        <f t="shared" ref="AX818" ca="1" si="15201">AT818</f>
        <v>\\(\\quad \\displaystyle \\frac{7}{9} \\)</v>
      </c>
      <c r="AY818" s="115" t="s">
        <v>62</v>
      </c>
      <c r="AZ818" s="116" t="str">
        <f t="shared" ref="AZ818" ca="1" si="15202">"INSERT INTO "&amp;AU818&amp;"(tangen,question,answer,editor,date,count) VALUES('"&amp;AV818&amp;"','"&amp;AW818&amp;"','"&amp;AX818&amp;"','"&amp;AY818&amp;"',NOW(),0);"</f>
        <v>INSERT INTO math(tangen,question,answer,editor,date,count) VALUES('m3700','\\(\\quad \\displaystyle \\frac{7}{9}　÷　\\frac{6}{6}　=　 \\)','\\(\\quad \\displaystyle \\frac{7}{9} \\)','harazono',NOW(),0);</v>
      </c>
      <c r="BH818" s="22">
        <f t="shared" ref="BH818" ca="1" si="15203">RANDBETWEEN(1,10)</f>
        <v>7</v>
      </c>
      <c r="BI818" s="114" t="s">
        <v>27</v>
      </c>
      <c r="BJ818" s="22">
        <f t="shared" ca="1" si="15141"/>
        <v>6</v>
      </c>
      <c r="BK818" s="114" t="s">
        <v>26</v>
      </c>
      <c r="BL818" s="27"/>
      <c r="BM818" s="27"/>
      <c r="BN818" s="27"/>
      <c r="BO818" s="27"/>
      <c r="BP818" s="27"/>
      <c r="BQ818" s="24">
        <f t="shared" ref="BQ818" ca="1" si="15204">BH818*BJ819</f>
        <v>42</v>
      </c>
      <c r="BR818" s="114" t="s">
        <v>26</v>
      </c>
      <c r="BS818" s="114" t="str">
        <f t="shared" ref="BS818" ca="1" si="15205">IF(BQ818&lt;=0,"-","")</f>
        <v/>
      </c>
      <c r="BT818" s="30">
        <f t="shared" ca="1" si="15175"/>
        <v>42</v>
      </c>
      <c r="BU818" s="24">
        <f t="shared" ref="BU818" ca="1" si="15206">BT818/GCD(BT818,BT819)</f>
        <v>7</v>
      </c>
      <c r="CD818" s="128">
        <f t="shared" ref="CD818" ca="1" si="15207">QUOTIENT(BU818,BU819)</f>
        <v>0</v>
      </c>
      <c r="CE818" s="57">
        <f t="shared" ref="CE818" ca="1" si="15208">MOD(BU818,BU819)</f>
        <v>7</v>
      </c>
      <c r="CG818"/>
      <c r="CH818" s="5"/>
    </row>
    <row r="819" spans="2:86" ht="32" customHeight="1" x14ac:dyDescent="0.55000000000000004">
      <c r="B819" s="121"/>
      <c r="C819" s="121"/>
      <c r="D819" s="114"/>
      <c r="E819" s="119"/>
      <c r="F819" s="29">
        <f t="shared" ca="1" si="15150"/>
        <v>9</v>
      </c>
      <c r="G819" s="114"/>
      <c r="H819" s="114"/>
      <c r="I819" s="29">
        <f t="shared" ca="1" si="15151"/>
        <v>6</v>
      </c>
      <c r="J819" s="124"/>
      <c r="K819" s="125"/>
      <c r="L819" s="25">
        <f t="shared" ca="1" si="15153"/>
        <v>9</v>
      </c>
      <c r="M819" s="118"/>
      <c r="N819" s="125"/>
      <c r="O819" s="118"/>
      <c r="P819" s="118"/>
      <c r="Q819" s="121"/>
      <c r="R819" s="114"/>
      <c r="S819" s="122"/>
      <c r="T819" s="114"/>
      <c r="U819" s="122"/>
      <c r="V819" s="114"/>
      <c r="W819" s="120"/>
      <c r="X819" s="56"/>
      <c r="Y819" s="121"/>
      <c r="Z819" s="114"/>
      <c r="AA819" s="122"/>
      <c r="AB819" s="114"/>
      <c r="AC819" s="122"/>
      <c r="AD819" s="114"/>
      <c r="AE819" s="27"/>
      <c r="AF819" s="114"/>
      <c r="AG819" t="s">
        <v>230</v>
      </c>
      <c r="AH819" t="s">
        <v>250</v>
      </c>
      <c r="AI819" s="1" t="str">
        <f t="shared" ref="AI819" ca="1" si="15209">IF(N818="","",N818)</f>
        <v/>
      </c>
      <c r="AJ819" s="1" t="str">
        <f t="shared" ref="AJ819" ca="1" si="15210">IF(O818="","",O818)</f>
        <v/>
      </c>
      <c r="AK819" s="1"/>
      <c r="AM819" s="1"/>
      <c r="AO819" t="s">
        <v>230</v>
      </c>
      <c r="AP819" s="114"/>
      <c r="AQ819" t="str">
        <f t="shared" ca="1" si="14554"/>
        <v>\\(\\quad \\displaystyle  \\)</v>
      </c>
      <c r="AS819" s="114"/>
      <c r="AT819" s="114"/>
      <c r="AU819" s="114"/>
      <c r="AV819" s="114"/>
      <c r="AW819" s="114"/>
      <c r="AX819" s="114"/>
      <c r="AY819" s="114"/>
      <c r="AZ819" s="117"/>
      <c r="BH819" s="23">
        <f t="shared" ca="1" si="15147"/>
        <v>9</v>
      </c>
      <c r="BI819" s="114"/>
      <c r="BJ819" s="23">
        <f t="shared" ca="1" si="15147"/>
        <v>6</v>
      </c>
      <c r="BK819" s="114"/>
      <c r="BL819" s="27"/>
      <c r="BM819" s="27"/>
      <c r="BN819" s="27"/>
      <c r="BO819" s="27"/>
      <c r="BP819" s="27"/>
      <c r="BQ819" s="25">
        <f t="shared" ref="BQ819" ca="1" si="15211">BH819*BJ818</f>
        <v>54</v>
      </c>
      <c r="BR819" s="114"/>
      <c r="BS819" s="114"/>
      <c r="BT819">
        <f t="shared" ca="1" si="15175"/>
        <v>54</v>
      </c>
      <c r="BU819" s="25">
        <f t="shared" ref="BU819" ca="1" si="15212">BT819/GCD(BT818,BT819)</f>
        <v>9</v>
      </c>
      <c r="CD819" s="128"/>
      <c r="CE819" s="23">
        <f t="shared" ref="CE819" ca="1" si="15213">BU819</f>
        <v>9</v>
      </c>
      <c r="CG819"/>
      <c r="CH819" s="5"/>
    </row>
    <row r="820" spans="2:86" ht="32" customHeight="1" thickBot="1" x14ac:dyDescent="0.6">
      <c r="B820" s="121" t="s">
        <v>28</v>
      </c>
      <c r="C820" s="121" t="s">
        <v>51</v>
      </c>
      <c r="D820" s="114">
        <v>8</v>
      </c>
      <c r="E820" s="119"/>
      <c r="F820" s="28">
        <f t="shared" ca="1" si="15150"/>
        <v>5</v>
      </c>
      <c r="G820" s="114" t="s">
        <v>240</v>
      </c>
      <c r="H820" s="114"/>
      <c r="I820" s="28">
        <f t="shared" ca="1" si="15151"/>
        <v>9</v>
      </c>
      <c r="J820" s="124" t="s">
        <v>13</v>
      </c>
      <c r="K820" s="125" t="str">
        <f t="shared" ref="K820" ca="1" si="15214">IF(CD820=0,"",CD820)</f>
        <v/>
      </c>
      <c r="L820" s="24">
        <f t="shared" ca="1" si="15153"/>
        <v>10</v>
      </c>
      <c r="M820" s="118" t="str">
        <f t="shared" ref="M820" ca="1" si="15215">IF(L821=1,"=","")</f>
        <v/>
      </c>
      <c r="N820" s="125" t="str">
        <f t="shared" ref="N820" ca="1" si="15216">IF(L821=1,IF(BQ820&lt;0,"ー",""),"")</f>
        <v/>
      </c>
      <c r="O820" s="118" t="str">
        <f t="shared" ref="O820" ca="1" si="15217">IF(L820=0,K820,"")</f>
        <v/>
      </c>
      <c r="P820" s="118" t="s">
        <v>250</v>
      </c>
      <c r="Q820" s="121" t="str">
        <f t="shared" ref="Q820" si="15218">IF(E820="","",E820)</f>
        <v/>
      </c>
      <c r="R820" s="114" t="s">
        <v>249</v>
      </c>
      <c r="S820" s="122">
        <f t="shared" ref="S820" ca="1" si="15219">F820</f>
        <v>5</v>
      </c>
      <c r="T820" s="114" t="s">
        <v>216</v>
      </c>
      <c r="U820" s="122">
        <f t="shared" ref="U820" ca="1" si="15220">F821</f>
        <v>9</v>
      </c>
      <c r="V820" s="114" t="s">
        <v>217</v>
      </c>
      <c r="W820" s="120" t="str">
        <f t="shared" ref="W820" si="15221">G820</f>
        <v>　÷　</v>
      </c>
      <c r="X820" s="56"/>
      <c r="Y820" s="121" t="str">
        <f t="shared" ref="Y820" si="15222">IF(H820="","",H820)</f>
        <v/>
      </c>
      <c r="Z820" s="114" t="s">
        <v>249</v>
      </c>
      <c r="AA820" s="122">
        <f t="shared" ref="AA820" ca="1" si="15223">I820</f>
        <v>9</v>
      </c>
      <c r="AB820" s="114" t="s">
        <v>216</v>
      </c>
      <c r="AC820" s="122">
        <f t="shared" ref="AC820" ca="1" si="15224">I821</f>
        <v>2</v>
      </c>
      <c r="AD820" s="114" t="s">
        <v>217</v>
      </c>
      <c r="AE820" s="27"/>
      <c r="AF820" s="114" t="s">
        <v>233</v>
      </c>
      <c r="AG820" t="s">
        <v>230</v>
      </c>
      <c r="AH820" t="s">
        <v>250</v>
      </c>
      <c r="AI820" s="1" t="str">
        <f t="shared" ref="AI820" ca="1" si="15225">IF(K820="","",K820)</f>
        <v/>
      </c>
      <c r="AJ820" t="s">
        <v>249</v>
      </c>
      <c r="AK820" s="1">
        <f t="shared" ref="AK820" ca="1" si="15226">L820</f>
        <v>10</v>
      </c>
      <c r="AL820" t="s">
        <v>216</v>
      </c>
      <c r="AM820" s="1">
        <f t="shared" ref="AM820" ca="1" si="15227">L821</f>
        <v>81</v>
      </c>
      <c r="AN820" t="s">
        <v>217</v>
      </c>
      <c r="AO820" t="s">
        <v>230</v>
      </c>
      <c r="AP820" s="114" t="str">
        <f t="shared" ca="1" si="14542"/>
        <v>\\(\\quad \\displaystyle \\frac{5}{9}　÷　\\frac{9}{2}　=　 \\)</v>
      </c>
      <c r="AQ820" t="str">
        <f t="shared" ca="1" si="14554"/>
        <v>\\(\\quad \\displaystyle \\frac{10}{81} \\)</v>
      </c>
      <c r="AS820" s="114" t="str">
        <f t="shared" ref="AS820" ca="1" si="15228">AP820</f>
        <v>\\(\\quad \\displaystyle \\frac{5}{9}　÷　\\frac{9}{2}　=　 \\)</v>
      </c>
      <c r="AT820" s="114" t="str">
        <f t="shared" ref="AT820" ca="1" si="15229">IF(O820="",AQ820,AQ821)</f>
        <v>\\(\\quad \\displaystyle \\frac{10}{81} \\)</v>
      </c>
      <c r="AU820" s="114" t="s">
        <v>60</v>
      </c>
      <c r="AV820" s="115" t="s">
        <v>227</v>
      </c>
      <c r="AW820" s="115" t="str">
        <f t="shared" ref="AW820" ca="1" si="15230">AS820</f>
        <v>\\(\\quad \\displaystyle \\frac{5}{9}　÷　\\frac{9}{2}　=　 \\)</v>
      </c>
      <c r="AX820" s="115" t="str">
        <f t="shared" ref="AX820" ca="1" si="15231">AT820</f>
        <v>\\(\\quad \\displaystyle \\frac{10}{81} \\)</v>
      </c>
      <c r="AY820" s="115" t="s">
        <v>62</v>
      </c>
      <c r="AZ820" s="116" t="str">
        <f t="shared" ref="AZ820" ca="1" si="15232">"INSERT INTO "&amp;AU820&amp;"(tangen,question,answer,editor,date,count) VALUES('"&amp;AV820&amp;"','"&amp;AW820&amp;"','"&amp;AX820&amp;"','"&amp;AY820&amp;"',NOW(),0);"</f>
        <v>INSERT INTO math(tangen,question,answer,editor,date,count) VALUES('m3700','\\(\\quad \\displaystyle \\frac{5}{9}　÷　\\frac{9}{2}　=　 \\)','\\(\\quad \\displaystyle \\frac{10}{81} \\)','harazono',NOW(),0);</v>
      </c>
      <c r="BH820" s="22">
        <f t="shared" ref="BH820" ca="1" si="15233">RANDBETWEEN(1,10)</f>
        <v>5</v>
      </c>
      <c r="BI820" s="114" t="s">
        <v>27</v>
      </c>
      <c r="BJ820" s="22">
        <f t="shared" ca="1" si="15141"/>
        <v>9</v>
      </c>
      <c r="BK820" s="114" t="s">
        <v>26</v>
      </c>
      <c r="BL820" s="27"/>
      <c r="BM820" s="27"/>
      <c r="BN820" s="27"/>
      <c r="BO820" s="27"/>
      <c r="BP820" s="27"/>
      <c r="BQ820" s="24">
        <f t="shared" ref="BQ820" ca="1" si="15234">BH820*BJ821</f>
        <v>10</v>
      </c>
      <c r="BR820" s="114" t="s">
        <v>26</v>
      </c>
      <c r="BS820" s="114" t="str">
        <f t="shared" ref="BS820" ca="1" si="15235">IF(BQ820&lt;=0,"-","")</f>
        <v/>
      </c>
      <c r="BT820" s="30">
        <f t="shared" ca="1" si="15175"/>
        <v>10</v>
      </c>
      <c r="BU820" s="24">
        <f t="shared" ref="BU820" ca="1" si="15236">BT820/GCD(BT820,BT821)</f>
        <v>10</v>
      </c>
      <c r="CD820" s="128">
        <f t="shared" ref="CD820" ca="1" si="15237">QUOTIENT(BU820,BU821)</f>
        <v>0</v>
      </c>
      <c r="CE820" s="57">
        <f t="shared" ref="CE820" ca="1" si="15238">MOD(BU820,BU821)</f>
        <v>10</v>
      </c>
      <c r="CG820"/>
      <c r="CH820" s="5"/>
    </row>
    <row r="821" spans="2:86" ht="32" customHeight="1" x14ac:dyDescent="0.55000000000000004">
      <c r="B821" s="121"/>
      <c r="C821" s="121"/>
      <c r="D821" s="114"/>
      <c r="E821" s="119"/>
      <c r="F821" s="29">
        <f t="shared" ca="1" si="15150"/>
        <v>9</v>
      </c>
      <c r="G821" s="114"/>
      <c r="H821" s="114"/>
      <c r="I821" s="29">
        <f t="shared" ca="1" si="15151"/>
        <v>2</v>
      </c>
      <c r="J821" s="124"/>
      <c r="K821" s="125"/>
      <c r="L821" s="25">
        <f t="shared" ca="1" si="15153"/>
        <v>81</v>
      </c>
      <c r="M821" s="118"/>
      <c r="N821" s="125"/>
      <c r="O821" s="118"/>
      <c r="P821" s="118"/>
      <c r="Q821" s="121"/>
      <c r="R821" s="114"/>
      <c r="S821" s="122"/>
      <c r="T821" s="114"/>
      <c r="U821" s="122"/>
      <c r="V821" s="114"/>
      <c r="W821" s="120"/>
      <c r="X821" s="56"/>
      <c r="Y821" s="121"/>
      <c r="Z821" s="114"/>
      <c r="AA821" s="122"/>
      <c r="AB821" s="114"/>
      <c r="AC821" s="122"/>
      <c r="AD821" s="114"/>
      <c r="AE821" s="27"/>
      <c r="AF821" s="114"/>
      <c r="AG821" t="s">
        <v>230</v>
      </c>
      <c r="AH821" t="s">
        <v>250</v>
      </c>
      <c r="AI821" s="1" t="str">
        <f t="shared" ref="AI821" ca="1" si="15239">IF(N820="","",N820)</f>
        <v/>
      </c>
      <c r="AJ821" s="1" t="str">
        <f t="shared" ref="AJ821" ca="1" si="15240">IF(O820="","",O820)</f>
        <v/>
      </c>
      <c r="AK821" s="1"/>
      <c r="AM821" s="1"/>
      <c r="AO821" t="s">
        <v>230</v>
      </c>
      <c r="AP821" s="114"/>
      <c r="AQ821" t="str">
        <f t="shared" ca="1" si="14554"/>
        <v>\\(\\quad \\displaystyle  \\)</v>
      </c>
      <c r="AS821" s="114"/>
      <c r="AT821" s="114"/>
      <c r="AU821" s="114"/>
      <c r="AV821" s="114"/>
      <c r="AW821" s="114"/>
      <c r="AX821" s="114"/>
      <c r="AY821" s="114"/>
      <c r="AZ821" s="117"/>
      <c r="BH821" s="23">
        <f t="shared" ca="1" si="15147"/>
        <v>9</v>
      </c>
      <c r="BI821" s="114"/>
      <c r="BJ821" s="23">
        <f t="shared" ca="1" si="15147"/>
        <v>2</v>
      </c>
      <c r="BK821" s="114"/>
      <c r="BL821" s="27"/>
      <c r="BM821" s="27"/>
      <c r="BN821" s="27"/>
      <c r="BO821" s="27"/>
      <c r="BP821" s="27"/>
      <c r="BQ821" s="25">
        <f t="shared" ref="BQ821" ca="1" si="15241">BH821*BJ820</f>
        <v>81</v>
      </c>
      <c r="BR821" s="114"/>
      <c r="BS821" s="114"/>
      <c r="BT821">
        <f t="shared" ca="1" si="15175"/>
        <v>81</v>
      </c>
      <c r="BU821" s="25">
        <f t="shared" ref="BU821" ca="1" si="15242">BT821/GCD(BT820,BT821)</f>
        <v>81</v>
      </c>
      <c r="CD821" s="128"/>
      <c r="CE821" s="23">
        <f t="shared" ref="CE821" ca="1" si="15243">BU821</f>
        <v>81</v>
      </c>
      <c r="CG821"/>
      <c r="CH821" s="5"/>
    </row>
    <row r="822" spans="2:86" ht="32" customHeight="1" thickBot="1" x14ac:dyDescent="0.6">
      <c r="B822" s="121" t="s">
        <v>28</v>
      </c>
      <c r="C822" s="121" t="s">
        <v>51</v>
      </c>
      <c r="D822" s="114">
        <v>9</v>
      </c>
      <c r="E822" s="119"/>
      <c r="F822" s="28">
        <f t="shared" ca="1" si="15150"/>
        <v>8</v>
      </c>
      <c r="G822" s="114" t="s">
        <v>240</v>
      </c>
      <c r="H822" s="114"/>
      <c r="I822" s="28">
        <f t="shared" ca="1" si="15151"/>
        <v>4</v>
      </c>
      <c r="J822" s="124" t="s">
        <v>13</v>
      </c>
      <c r="K822" s="125" t="str">
        <f t="shared" ref="K822" ca="1" si="15244">IF(CD822=0,"",CD822)</f>
        <v/>
      </c>
      <c r="L822" s="24">
        <f t="shared" ca="1" si="15153"/>
        <v>2</v>
      </c>
      <c r="M822" s="118" t="str">
        <f t="shared" ref="M822" ca="1" si="15245">IF(L823=1,"=","")</f>
        <v/>
      </c>
      <c r="N822" s="125" t="str">
        <f t="shared" ref="N822" ca="1" si="15246">IF(L823=1,IF(BQ822&lt;0,"ー",""),"")</f>
        <v/>
      </c>
      <c r="O822" s="118" t="str">
        <f t="shared" ref="O822" ca="1" si="15247">IF(L822=0,K822,"")</f>
        <v/>
      </c>
      <c r="P822" s="118" t="s">
        <v>250</v>
      </c>
      <c r="Q822" s="121" t="str">
        <f t="shared" ref="Q822" si="15248">IF(E822="","",E822)</f>
        <v/>
      </c>
      <c r="R822" s="114" t="s">
        <v>249</v>
      </c>
      <c r="S822" s="122">
        <f t="shared" ref="S822" ca="1" si="15249">F822</f>
        <v>8</v>
      </c>
      <c r="T822" s="114" t="s">
        <v>216</v>
      </c>
      <c r="U822" s="122">
        <f t="shared" ref="U822" ca="1" si="15250">F823</f>
        <v>6</v>
      </c>
      <c r="V822" s="114" t="s">
        <v>217</v>
      </c>
      <c r="W822" s="120" t="str">
        <f t="shared" ref="W822" si="15251">G822</f>
        <v>　÷　</v>
      </c>
      <c r="X822" s="56"/>
      <c r="Y822" s="121" t="str">
        <f t="shared" ref="Y822" si="15252">IF(H822="","",H822)</f>
        <v/>
      </c>
      <c r="Z822" s="114" t="s">
        <v>249</v>
      </c>
      <c r="AA822" s="122">
        <f t="shared" ref="AA822" ca="1" si="15253">I822</f>
        <v>4</v>
      </c>
      <c r="AB822" s="114" t="s">
        <v>216</v>
      </c>
      <c r="AC822" s="122">
        <f t="shared" ref="AC822" ca="1" si="15254">I823</f>
        <v>2</v>
      </c>
      <c r="AD822" s="114" t="s">
        <v>217</v>
      </c>
      <c r="AE822" s="27"/>
      <c r="AF822" s="114" t="s">
        <v>233</v>
      </c>
      <c r="AG822" t="s">
        <v>230</v>
      </c>
      <c r="AH822" t="s">
        <v>250</v>
      </c>
      <c r="AI822" s="1" t="str">
        <f t="shared" ref="AI822" ca="1" si="15255">IF(K822="","",K822)</f>
        <v/>
      </c>
      <c r="AJ822" t="s">
        <v>249</v>
      </c>
      <c r="AK822" s="1">
        <f t="shared" ref="AK822" ca="1" si="15256">L822</f>
        <v>2</v>
      </c>
      <c r="AL822" t="s">
        <v>216</v>
      </c>
      <c r="AM822" s="1">
        <f t="shared" ref="AM822" ca="1" si="15257">L823</f>
        <v>3</v>
      </c>
      <c r="AN822" t="s">
        <v>217</v>
      </c>
      <c r="AO822" t="s">
        <v>230</v>
      </c>
      <c r="AP822" s="114" t="str">
        <f t="shared" ca="1" si="14542"/>
        <v>\\(\\quad \\displaystyle \\frac{8}{6}　÷　\\frac{4}{2}　=　 \\)</v>
      </c>
      <c r="AQ822" t="str">
        <f t="shared" ca="1" si="14554"/>
        <v>\\(\\quad \\displaystyle \\frac{2}{3} \\)</v>
      </c>
      <c r="AS822" s="114" t="str">
        <f t="shared" ref="AS822" ca="1" si="15258">AP822</f>
        <v>\\(\\quad \\displaystyle \\frac{8}{6}　÷　\\frac{4}{2}　=　 \\)</v>
      </c>
      <c r="AT822" s="114" t="str">
        <f t="shared" ref="AT822" ca="1" si="15259">IF(O822="",AQ822,AQ823)</f>
        <v>\\(\\quad \\displaystyle \\frac{2}{3} \\)</v>
      </c>
      <c r="AU822" s="114" t="s">
        <v>60</v>
      </c>
      <c r="AV822" s="115" t="s">
        <v>227</v>
      </c>
      <c r="AW822" s="115" t="str">
        <f t="shared" ref="AW822" ca="1" si="15260">AS822</f>
        <v>\\(\\quad \\displaystyle \\frac{8}{6}　÷　\\frac{4}{2}　=　 \\)</v>
      </c>
      <c r="AX822" s="115" t="str">
        <f t="shared" ref="AX822" ca="1" si="15261">AT822</f>
        <v>\\(\\quad \\displaystyle \\frac{2}{3} \\)</v>
      </c>
      <c r="AY822" s="115" t="s">
        <v>62</v>
      </c>
      <c r="AZ822" s="116" t="str">
        <f t="shared" ref="AZ822" ca="1" si="15262">"INSERT INTO "&amp;AU822&amp;"(tangen,question,answer,editor,date,count) VALUES('"&amp;AV822&amp;"','"&amp;AW822&amp;"','"&amp;AX822&amp;"','"&amp;AY822&amp;"',NOW(),0);"</f>
        <v>INSERT INTO math(tangen,question,answer,editor,date,count) VALUES('m3700','\\(\\quad \\displaystyle \\frac{8}{6}　÷　\\frac{4}{2}　=　 \\)','\\(\\quad \\displaystyle \\frac{2}{3} \\)','harazono',NOW(),0);</v>
      </c>
      <c r="BH822" s="22">
        <f t="shared" ref="BH822" ca="1" si="15263">RANDBETWEEN(1,10)</f>
        <v>8</v>
      </c>
      <c r="BI822" s="114" t="s">
        <v>27</v>
      </c>
      <c r="BJ822" s="22">
        <f t="shared" ca="1" si="15141"/>
        <v>4</v>
      </c>
      <c r="BK822" s="114" t="s">
        <v>26</v>
      </c>
      <c r="BL822" s="27"/>
      <c r="BM822" s="27"/>
      <c r="BN822" s="27"/>
      <c r="BO822" s="27"/>
      <c r="BP822" s="27"/>
      <c r="BQ822" s="24">
        <f t="shared" ref="BQ822" ca="1" si="15264">BH822*BJ823</f>
        <v>16</v>
      </c>
      <c r="BR822" s="114" t="s">
        <v>26</v>
      </c>
      <c r="BS822" s="114" t="str">
        <f t="shared" ref="BS822" ca="1" si="15265">IF(BQ822&lt;=0,"-","")</f>
        <v/>
      </c>
      <c r="BT822" s="30">
        <f t="shared" ca="1" si="15175"/>
        <v>16</v>
      </c>
      <c r="BU822" s="24">
        <f t="shared" ref="BU822" ca="1" si="15266">BT822/GCD(BT822,BT823)</f>
        <v>2</v>
      </c>
      <c r="CD822" s="128">
        <f t="shared" ref="CD822" ca="1" si="15267">QUOTIENT(BU822,BU823)</f>
        <v>0</v>
      </c>
      <c r="CE822" s="57">
        <f t="shared" ref="CE822" ca="1" si="15268">MOD(BU822,BU823)</f>
        <v>2</v>
      </c>
      <c r="CG822"/>
      <c r="CH822" s="5"/>
    </row>
    <row r="823" spans="2:86" ht="32" customHeight="1" x14ac:dyDescent="0.55000000000000004">
      <c r="B823" s="121"/>
      <c r="C823" s="121"/>
      <c r="D823" s="114"/>
      <c r="E823" s="119"/>
      <c r="F823" s="29">
        <f t="shared" ca="1" si="15150"/>
        <v>6</v>
      </c>
      <c r="G823" s="114"/>
      <c r="H823" s="114"/>
      <c r="I823" s="29">
        <f t="shared" ca="1" si="15151"/>
        <v>2</v>
      </c>
      <c r="J823" s="124"/>
      <c r="K823" s="125"/>
      <c r="L823" s="25">
        <f t="shared" ca="1" si="15153"/>
        <v>3</v>
      </c>
      <c r="M823" s="118"/>
      <c r="N823" s="125"/>
      <c r="O823" s="118"/>
      <c r="P823" s="118"/>
      <c r="Q823" s="121"/>
      <c r="R823" s="114"/>
      <c r="S823" s="122"/>
      <c r="T823" s="114"/>
      <c r="U823" s="122"/>
      <c r="V823" s="114"/>
      <c r="W823" s="120"/>
      <c r="X823" s="56"/>
      <c r="Y823" s="121"/>
      <c r="Z823" s="114"/>
      <c r="AA823" s="122"/>
      <c r="AB823" s="114"/>
      <c r="AC823" s="122"/>
      <c r="AD823" s="114"/>
      <c r="AE823" s="27"/>
      <c r="AF823" s="114"/>
      <c r="AG823" t="s">
        <v>230</v>
      </c>
      <c r="AH823" t="s">
        <v>250</v>
      </c>
      <c r="AI823" s="1" t="str">
        <f t="shared" ref="AI823" ca="1" si="15269">IF(N822="","",N822)</f>
        <v/>
      </c>
      <c r="AJ823" s="1" t="str">
        <f t="shared" ref="AJ823" ca="1" si="15270">IF(O822="","",O822)</f>
        <v/>
      </c>
      <c r="AK823" s="1"/>
      <c r="AM823" s="1"/>
      <c r="AO823" t="s">
        <v>230</v>
      </c>
      <c r="AP823" s="114"/>
      <c r="AQ823" t="str">
        <f t="shared" ca="1" si="14554"/>
        <v>\\(\\quad \\displaystyle  \\)</v>
      </c>
      <c r="AS823" s="114"/>
      <c r="AT823" s="114"/>
      <c r="AU823" s="114"/>
      <c r="AV823" s="114"/>
      <c r="AW823" s="114"/>
      <c r="AX823" s="114"/>
      <c r="AY823" s="114"/>
      <c r="AZ823" s="117"/>
      <c r="BH823" s="23">
        <f t="shared" ca="1" si="15147"/>
        <v>6</v>
      </c>
      <c r="BI823" s="114"/>
      <c r="BJ823" s="23">
        <f t="shared" ca="1" si="15147"/>
        <v>2</v>
      </c>
      <c r="BK823" s="114"/>
      <c r="BL823" s="27"/>
      <c r="BM823" s="27"/>
      <c r="BN823" s="27"/>
      <c r="BO823" s="27"/>
      <c r="BP823" s="27"/>
      <c r="BQ823" s="25">
        <f t="shared" ref="BQ823" ca="1" si="15271">BH823*BJ822</f>
        <v>24</v>
      </c>
      <c r="BR823" s="114"/>
      <c r="BS823" s="114"/>
      <c r="BT823">
        <f t="shared" ca="1" si="15175"/>
        <v>24</v>
      </c>
      <c r="BU823" s="25">
        <f t="shared" ref="BU823" ca="1" si="15272">BT823/GCD(BT822,BT823)</f>
        <v>3</v>
      </c>
      <c r="CD823" s="128"/>
      <c r="CE823" s="23">
        <f t="shared" ref="CE823" ca="1" si="15273">BU823</f>
        <v>3</v>
      </c>
      <c r="CG823"/>
      <c r="CH823" s="5"/>
    </row>
    <row r="824" spans="2:86" ht="32" customHeight="1" thickBot="1" x14ac:dyDescent="0.6">
      <c r="B824" s="121" t="s">
        <v>28</v>
      </c>
      <c r="C824" s="121" t="s">
        <v>51</v>
      </c>
      <c r="D824" s="114">
        <v>10</v>
      </c>
      <c r="E824" s="119"/>
      <c r="F824" s="28">
        <f t="shared" ca="1" si="15150"/>
        <v>6</v>
      </c>
      <c r="G824" s="114" t="s">
        <v>240</v>
      </c>
      <c r="H824" s="114"/>
      <c r="I824" s="28">
        <f t="shared" ca="1" si="15151"/>
        <v>1</v>
      </c>
      <c r="J824" s="124" t="s">
        <v>13</v>
      </c>
      <c r="K824" s="125">
        <f t="shared" ref="K824" ca="1" si="15274">IF(CD824=0,"",CD824)</f>
        <v>4</v>
      </c>
      <c r="L824" s="24">
        <f t="shared" ca="1" si="15153"/>
        <v>1</v>
      </c>
      <c r="M824" s="118" t="str">
        <f t="shared" ref="M824" ca="1" si="15275">IF(L825=1,"=","")</f>
        <v/>
      </c>
      <c r="N824" s="125" t="str">
        <f t="shared" ref="N824" ca="1" si="15276">IF(L825=1,IF(BQ824&lt;0,"ー",""),"")</f>
        <v/>
      </c>
      <c r="O824" s="118" t="str">
        <f t="shared" ref="O824" ca="1" si="15277">IF(L824=0,K824,"")</f>
        <v/>
      </c>
      <c r="P824" s="118" t="s">
        <v>250</v>
      </c>
      <c r="Q824" s="121" t="str">
        <f t="shared" ref="Q824" si="15278">IF(E824="","",E824)</f>
        <v/>
      </c>
      <c r="R824" s="114" t="s">
        <v>249</v>
      </c>
      <c r="S824" s="122">
        <f t="shared" ref="S824" ca="1" si="15279">F824</f>
        <v>6</v>
      </c>
      <c r="T824" s="114" t="s">
        <v>216</v>
      </c>
      <c r="U824" s="122">
        <f t="shared" ref="U824" ca="1" si="15280">F825</f>
        <v>4</v>
      </c>
      <c r="V824" s="114" t="s">
        <v>217</v>
      </c>
      <c r="W824" s="120" t="str">
        <f t="shared" ref="W824" si="15281">G824</f>
        <v>　÷　</v>
      </c>
      <c r="X824" s="56"/>
      <c r="Y824" s="121" t="str">
        <f t="shared" ref="Y824" si="15282">IF(H824="","",H824)</f>
        <v/>
      </c>
      <c r="Z824" s="114" t="s">
        <v>249</v>
      </c>
      <c r="AA824" s="122">
        <f t="shared" ref="AA824" ca="1" si="15283">I824</f>
        <v>1</v>
      </c>
      <c r="AB824" s="114" t="s">
        <v>216</v>
      </c>
      <c r="AC824" s="122">
        <f t="shared" ref="AC824" ca="1" si="15284">I825</f>
        <v>3</v>
      </c>
      <c r="AD824" s="114" t="s">
        <v>217</v>
      </c>
      <c r="AE824" s="27"/>
      <c r="AF824" s="114" t="s">
        <v>233</v>
      </c>
      <c r="AG824" t="s">
        <v>230</v>
      </c>
      <c r="AH824" t="s">
        <v>250</v>
      </c>
      <c r="AI824" s="1">
        <f t="shared" ref="AI824" ca="1" si="15285">IF(K824="","",K824)</f>
        <v>4</v>
      </c>
      <c r="AJ824" t="s">
        <v>249</v>
      </c>
      <c r="AK824" s="1">
        <f t="shared" ref="AK824" ca="1" si="15286">L824</f>
        <v>1</v>
      </c>
      <c r="AL824" t="s">
        <v>216</v>
      </c>
      <c r="AM824" s="1">
        <f t="shared" ref="AM824" ca="1" si="15287">L825</f>
        <v>2</v>
      </c>
      <c r="AN824" t="s">
        <v>217</v>
      </c>
      <c r="AO824" t="s">
        <v>230</v>
      </c>
      <c r="AP824" s="114" t="str">
        <f t="shared" ca="1" si="14542"/>
        <v>\\(\\quad \\displaystyle \\frac{6}{4}　÷　\\frac{1}{3}　=　 \\)</v>
      </c>
      <c r="AQ824" t="str">
        <f t="shared" ca="1" si="14554"/>
        <v>\\(\\quad \\displaystyle 4\\frac{1}{2} \\)</v>
      </c>
      <c r="AS824" s="114" t="str">
        <f t="shared" ref="AS824" ca="1" si="15288">AP824</f>
        <v>\\(\\quad \\displaystyle \\frac{6}{4}　÷　\\frac{1}{3}　=　 \\)</v>
      </c>
      <c r="AT824" s="114" t="str">
        <f t="shared" ref="AT824" ca="1" si="15289">IF(O824="",AQ824,AQ825)</f>
        <v>\\(\\quad \\displaystyle 4\\frac{1}{2} \\)</v>
      </c>
      <c r="AU824" s="114" t="s">
        <v>60</v>
      </c>
      <c r="AV824" s="115" t="s">
        <v>227</v>
      </c>
      <c r="AW824" s="115" t="str">
        <f t="shared" ref="AW824" ca="1" si="15290">AS824</f>
        <v>\\(\\quad \\displaystyle \\frac{6}{4}　÷　\\frac{1}{3}　=　 \\)</v>
      </c>
      <c r="AX824" s="115" t="str">
        <f t="shared" ref="AX824" ca="1" si="15291">AT824</f>
        <v>\\(\\quad \\displaystyle 4\\frac{1}{2} \\)</v>
      </c>
      <c r="AY824" s="115" t="s">
        <v>62</v>
      </c>
      <c r="AZ824" s="116" t="str">
        <f t="shared" ref="AZ824" ca="1" si="15292">"INSERT INTO "&amp;AU824&amp;"(tangen,question,answer,editor,date,count) VALUES('"&amp;AV824&amp;"','"&amp;AW824&amp;"','"&amp;AX824&amp;"','"&amp;AY824&amp;"',NOW(),0);"</f>
        <v>INSERT INTO math(tangen,question,answer,editor,date,count) VALUES('m3700','\\(\\quad \\displaystyle \\frac{6}{4}　÷　\\frac{1}{3}　=　 \\)','\\(\\quad \\displaystyle 4\\frac{1}{2} \\)','harazono',NOW(),0);</v>
      </c>
      <c r="BH824" s="22">
        <f t="shared" ref="BH824" ca="1" si="15293">RANDBETWEEN(1,10)</f>
        <v>6</v>
      </c>
      <c r="BI824" s="114" t="s">
        <v>27</v>
      </c>
      <c r="BJ824" s="22">
        <f t="shared" ca="1" si="15141"/>
        <v>1</v>
      </c>
      <c r="BK824" s="114" t="s">
        <v>26</v>
      </c>
      <c r="BL824" s="27"/>
      <c r="BM824" s="27"/>
      <c r="BN824" s="27"/>
      <c r="BO824" s="27"/>
      <c r="BP824" s="27"/>
      <c r="BQ824" s="24">
        <f t="shared" ref="BQ824" ca="1" si="15294">BH824*BJ825</f>
        <v>18</v>
      </c>
      <c r="BR824" s="114" t="s">
        <v>26</v>
      </c>
      <c r="BS824" s="114" t="str">
        <f t="shared" ref="BS824" ca="1" si="15295">IF(BQ824&lt;=0,"-","")</f>
        <v/>
      </c>
      <c r="BT824" s="30">
        <f t="shared" ca="1" si="15175"/>
        <v>18</v>
      </c>
      <c r="BU824" s="24">
        <f t="shared" ref="BU824" ca="1" si="15296">BT824/GCD(BT824,BT825)</f>
        <v>9</v>
      </c>
      <c r="CD824" s="128">
        <f t="shared" ref="CD824" ca="1" si="15297">QUOTIENT(BU824,BU825)</f>
        <v>4</v>
      </c>
      <c r="CE824" s="57">
        <f t="shared" ref="CE824" ca="1" si="15298">MOD(BU824,BU825)</f>
        <v>1</v>
      </c>
      <c r="CG824"/>
      <c r="CH824" s="5"/>
    </row>
    <row r="825" spans="2:86" ht="32" customHeight="1" x14ac:dyDescent="0.55000000000000004">
      <c r="B825" s="121"/>
      <c r="C825" s="121"/>
      <c r="D825" s="114"/>
      <c r="E825" s="119"/>
      <c r="F825" s="29">
        <f t="shared" ca="1" si="15150"/>
        <v>4</v>
      </c>
      <c r="G825" s="114"/>
      <c r="H825" s="114"/>
      <c r="I825" s="29">
        <f t="shared" ca="1" si="15151"/>
        <v>3</v>
      </c>
      <c r="J825" s="124"/>
      <c r="K825" s="125"/>
      <c r="L825" s="25">
        <f t="shared" ca="1" si="15153"/>
        <v>2</v>
      </c>
      <c r="M825" s="118"/>
      <c r="N825" s="125"/>
      <c r="O825" s="118"/>
      <c r="P825" s="118"/>
      <c r="Q825" s="121"/>
      <c r="R825" s="114"/>
      <c r="S825" s="122"/>
      <c r="T825" s="114"/>
      <c r="U825" s="122"/>
      <c r="V825" s="114"/>
      <c r="W825" s="120"/>
      <c r="X825" s="56"/>
      <c r="Y825" s="121"/>
      <c r="Z825" s="114"/>
      <c r="AA825" s="122"/>
      <c r="AB825" s="114"/>
      <c r="AC825" s="122"/>
      <c r="AD825" s="114"/>
      <c r="AE825" s="27"/>
      <c r="AF825" s="114"/>
      <c r="AG825" t="s">
        <v>230</v>
      </c>
      <c r="AH825" t="s">
        <v>250</v>
      </c>
      <c r="AI825" s="1" t="str">
        <f t="shared" ref="AI825" ca="1" si="15299">IF(N824="","",N824)</f>
        <v/>
      </c>
      <c r="AJ825" s="1" t="str">
        <f t="shared" ref="AJ825" ca="1" si="15300">IF(O824="","",O824)</f>
        <v/>
      </c>
      <c r="AK825" s="1"/>
      <c r="AM825" s="1"/>
      <c r="AO825" t="s">
        <v>230</v>
      </c>
      <c r="AP825" s="114"/>
      <c r="AQ825" t="str">
        <f t="shared" ca="1" si="14554"/>
        <v>\\(\\quad \\displaystyle  \\)</v>
      </c>
      <c r="AS825" s="114"/>
      <c r="AT825" s="114"/>
      <c r="AU825" s="114"/>
      <c r="AV825" s="114"/>
      <c r="AW825" s="114"/>
      <c r="AX825" s="114"/>
      <c r="AY825" s="114"/>
      <c r="AZ825" s="117"/>
      <c r="BH825" s="23">
        <f t="shared" ca="1" si="15147"/>
        <v>4</v>
      </c>
      <c r="BI825" s="114"/>
      <c r="BJ825" s="23">
        <f t="shared" ca="1" si="15147"/>
        <v>3</v>
      </c>
      <c r="BK825" s="114"/>
      <c r="BL825" s="27"/>
      <c r="BM825" s="27"/>
      <c r="BN825" s="27"/>
      <c r="BO825" s="27"/>
      <c r="BP825" s="27"/>
      <c r="BQ825" s="25">
        <f t="shared" ref="BQ825" ca="1" si="15301">BH825*BJ824</f>
        <v>4</v>
      </c>
      <c r="BR825" s="114"/>
      <c r="BS825" s="114"/>
      <c r="BT825">
        <f t="shared" ca="1" si="15175"/>
        <v>4</v>
      </c>
      <c r="BU825" s="25">
        <f t="shared" ref="BU825" ca="1" si="15302">BT825/GCD(BT824,BT825)</f>
        <v>2</v>
      </c>
      <c r="CD825" s="128"/>
      <c r="CE825" s="23">
        <f t="shared" ref="CE825" ca="1" si="15303">BU825</f>
        <v>2</v>
      </c>
      <c r="CG825"/>
      <c r="CH825" s="5"/>
    </row>
    <row r="826" spans="2:86" ht="32" customHeight="1" thickBot="1" x14ac:dyDescent="0.6">
      <c r="B826" s="121" t="s">
        <v>28</v>
      </c>
      <c r="C826" s="121" t="s">
        <v>51</v>
      </c>
      <c r="D826" s="114">
        <v>11</v>
      </c>
      <c r="E826" s="119"/>
      <c r="F826" s="28">
        <f t="shared" ca="1" si="15150"/>
        <v>1</v>
      </c>
      <c r="G826" s="114" t="s">
        <v>240</v>
      </c>
      <c r="H826" s="114"/>
      <c r="I826" s="28">
        <f t="shared" ca="1" si="15151"/>
        <v>7</v>
      </c>
      <c r="J826" s="124" t="s">
        <v>13</v>
      </c>
      <c r="K826" s="125" t="str">
        <f t="shared" ref="K826" ca="1" si="15304">IF(CD826=0,"",CD826)</f>
        <v/>
      </c>
      <c r="L826" s="24">
        <f t="shared" ca="1" si="15153"/>
        <v>2</v>
      </c>
      <c r="M826" s="118" t="str">
        <f t="shared" ref="M826" ca="1" si="15305">IF(L827=1,"=","")</f>
        <v/>
      </c>
      <c r="N826" s="125" t="str">
        <f t="shared" ref="N826" ca="1" si="15306">IF(L827=1,IF(BQ826&lt;0,"ー",""),"")</f>
        <v/>
      </c>
      <c r="O826" s="118" t="str">
        <f t="shared" ref="O826" ca="1" si="15307">IF(L826=0,K826,"")</f>
        <v/>
      </c>
      <c r="P826" s="118" t="s">
        <v>250</v>
      </c>
      <c r="Q826" s="121" t="str">
        <f t="shared" ref="Q826" si="15308">IF(E826="","",E826)</f>
        <v/>
      </c>
      <c r="R826" s="114" t="s">
        <v>249</v>
      </c>
      <c r="S826" s="122">
        <f t="shared" ref="S826" ca="1" si="15309">F826</f>
        <v>1</v>
      </c>
      <c r="T826" s="114" t="s">
        <v>216</v>
      </c>
      <c r="U826" s="122">
        <f t="shared" ref="U826" ca="1" si="15310">F827</f>
        <v>7</v>
      </c>
      <c r="V826" s="114" t="s">
        <v>217</v>
      </c>
      <c r="W826" s="120" t="str">
        <f t="shared" ref="W826" si="15311">G826</f>
        <v>　÷　</v>
      </c>
      <c r="X826" s="56"/>
      <c r="Y826" s="121" t="str">
        <f t="shared" ref="Y826" si="15312">IF(H826="","",H826)</f>
        <v/>
      </c>
      <c r="Z826" s="114" t="s">
        <v>249</v>
      </c>
      <c r="AA826" s="122">
        <f t="shared" ref="AA826" ca="1" si="15313">I826</f>
        <v>7</v>
      </c>
      <c r="AB826" s="114" t="s">
        <v>216</v>
      </c>
      <c r="AC826" s="122">
        <f t="shared" ref="AC826" ca="1" si="15314">I827</f>
        <v>2</v>
      </c>
      <c r="AD826" s="114" t="s">
        <v>217</v>
      </c>
      <c r="AE826" s="27"/>
      <c r="AF826" s="114" t="s">
        <v>233</v>
      </c>
      <c r="AG826" t="s">
        <v>230</v>
      </c>
      <c r="AH826" t="s">
        <v>250</v>
      </c>
      <c r="AI826" s="1" t="str">
        <f t="shared" ref="AI826" ca="1" si="15315">IF(K826="","",K826)</f>
        <v/>
      </c>
      <c r="AJ826" t="s">
        <v>249</v>
      </c>
      <c r="AK826" s="1">
        <f t="shared" ref="AK826" ca="1" si="15316">L826</f>
        <v>2</v>
      </c>
      <c r="AL826" t="s">
        <v>216</v>
      </c>
      <c r="AM826" s="1">
        <f t="shared" ref="AM826" ca="1" si="15317">L827</f>
        <v>49</v>
      </c>
      <c r="AN826" t="s">
        <v>217</v>
      </c>
      <c r="AO826" t="s">
        <v>230</v>
      </c>
      <c r="AP826" s="114" t="str">
        <f t="shared" ca="1" si="14542"/>
        <v>\\(\\quad \\displaystyle \\frac{1}{7}　÷　\\frac{7}{2}　=　 \\)</v>
      </c>
      <c r="AQ826" t="str">
        <f t="shared" ca="1" si="14554"/>
        <v>\\(\\quad \\displaystyle \\frac{2}{49} \\)</v>
      </c>
      <c r="AS826" s="114" t="str">
        <f t="shared" ref="AS826" ca="1" si="15318">AP826</f>
        <v>\\(\\quad \\displaystyle \\frac{1}{7}　÷　\\frac{7}{2}　=　 \\)</v>
      </c>
      <c r="AT826" s="114" t="str">
        <f t="shared" ref="AT826" ca="1" si="15319">IF(O826="",AQ826,AQ827)</f>
        <v>\\(\\quad \\displaystyle \\frac{2}{49} \\)</v>
      </c>
      <c r="AU826" s="114" t="s">
        <v>60</v>
      </c>
      <c r="AV826" s="115" t="s">
        <v>227</v>
      </c>
      <c r="AW826" s="115" t="str">
        <f t="shared" ref="AW826" ca="1" si="15320">AS826</f>
        <v>\\(\\quad \\displaystyle \\frac{1}{7}　÷　\\frac{7}{2}　=　 \\)</v>
      </c>
      <c r="AX826" s="115" t="str">
        <f t="shared" ref="AX826" ca="1" si="15321">AT826</f>
        <v>\\(\\quad \\displaystyle \\frac{2}{49} \\)</v>
      </c>
      <c r="AY826" s="115" t="s">
        <v>62</v>
      </c>
      <c r="AZ826" s="116" t="str">
        <f t="shared" ref="AZ826" ca="1" si="15322">"INSERT INTO "&amp;AU826&amp;"(tangen,question,answer,editor,date,count) VALUES('"&amp;AV826&amp;"','"&amp;AW826&amp;"','"&amp;AX826&amp;"','"&amp;AY826&amp;"',NOW(),0);"</f>
        <v>INSERT INTO math(tangen,question,answer,editor,date,count) VALUES('m3700','\\(\\quad \\displaystyle \\frac{1}{7}　÷　\\frac{7}{2}　=　 \\)','\\(\\quad \\displaystyle \\frac{2}{49} \\)','harazono',NOW(),0);</v>
      </c>
      <c r="BH826" s="22">
        <f t="shared" ref="BH826" ca="1" si="15323">RANDBETWEEN(1,10)</f>
        <v>1</v>
      </c>
      <c r="BI826" s="114" t="s">
        <v>27</v>
      </c>
      <c r="BJ826" s="22">
        <f t="shared" ca="1" si="15141"/>
        <v>7</v>
      </c>
      <c r="BK826" s="114" t="s">
        <v>26</v>
      </c>
      <c r="BL826" s="27"/>
      <c r="BM826" s="27"/>
      <c r="BN826" s="27"/>
      <c r="BO826" s="27"/>
      <c r="BP826" s="27"/>
      <c r="BQ826" s="24">
        <f t="shared" ref="BQ826" ca="1" si="15324">BH826*BJ827</f>
        <v>2</v>
      </c>
      <c r="BR826" s="114" t="s">
        <v>26</v>
      </c>
      <c r="BS826" s="114" t="str">
        <f t="shared" ref="BS826" ca="1" si="15325">IF(BQ826&lt;=0,"-","")</f>
        <v/>
      </c>
      <c r="BT826" s="30">
        <f t="shared" ca="1" si="15175"/>
        <v>2</v>
      </c>
      <c r="BU826" s="24">
        <f t="shared" ref="BU826" ca="1" si="15326">BT826/GCD(BT826,BT827)</f>
        <v>2</v>
      </c>
      <c r="CD826" s="128">
        <f t="shared" ref="CD826" ca="1" si="15327">QUOTIENT(BU826,BU827)</f>
        <v>0</v>
      </c>
      <c r="CE826" s="57">
        <f t="shared" ref="CE826" ca="1" si="15328">MOD(BU826,BU827)</f>
        <v>2</v>
      </c>
      <c r="CG826"/>
      <c r="CH826" s="5"/>
    </row>
    <row r="827" spans="2:86" ht="32" customHeight="1" x14ac:dyDescent="0.55000000000000004">
      <c r="B827" s="121"/>
      <c r="C827" s="121"/>
      <c r="D827" s="114"/>
      <c r="E827" s="119"/>
      <c r="F827" s="29">
        <f t="shared" ca="1" si="15150"/>
        <v>7</v>
      </c>
      <c r="G827" s="114"/>
      <c r="H827" s="114"/>
      <c r="I827" s="29">
        <f t="shared" ca="1" si="15151"/>
        <v>2</v>
      </c>
      <c r="J827" s="124"/>
      <c r="K827" s="125"/>
      <c r="L827" s="25">
        <f t="shared" ca="1" si="15153"/>
        <v>49</v>
      </c>
      <c r="M827" s="118"/>
      <c r="N827" s="125"/>
      <c r="O827" s="118"/>
      <c r="P827" s="118"/>
      <c r="Q827" s="121"/>
      <c r="R827" s="114"/>
      <c r="S827" s="122"/>
      <c r="T827" s="114"/>
      <c r="U827" s="122"/>
      <c r="V827" s="114"/>
      <c r="W827" s="120"/>
      <c r="X827" s="56"/>
      <c r="Y827" s="121"/>
      <c r="Z827" s="114"/>
      <c r="AA827" s="122"/>
      <c r="AB827" s="114"/>
      <c r="AC827" s="122"/>
      <c r="AD827" s="114"/>
      <c r="AE827" s="27"/>
      <c r="AF827" s="114"/>
      <c r="AG827" t="s">
        <v>230</v>
      </c>
      <c r="AH827" t="s">
        <v>250</v>
      </c>
      <c r="AI827" s="1" t="str">
        <f t="shared" ref="AI827" ca="1" si="15329">IF(N826="","",N826)</f>
        <v/>
      </c>
      <c r="AJ827" s="1" t="str">
        <f t="shared" ref="AJ827" ca="1" si="15330">IF(O826="","",O826)</f>
        <v/>
      </c>
      <c r="AK827" s="1"/>
      <c r="AM827" s="1"/>
      <c r="AO827" t="s">
        <v>230</v>
      </c>
      <c r="AP827" s="114"/>
      <c r="AQ827" t="str">
        <f t="shared" ca="1" si="14554"/>
        <v>\\(\\quad \\displaystyle  \\)</v>
      </c>
      <c r="AS827" s="114"/>
      <c r="AT827" s="114"/>
      <c r="AU827" s="114"/>
      <c r="AV827" s="114"/>
      <c r="AW827" s="114"/>
      <c r="AX827" s="114"/>
      <c r="AY827" s="114"/>
      <c r="AZ827" s="117"/>
      <c r="BH827" s="23">
        <f t="shared" ca="1" si="15147"/>
        <v>7</v>
      </c>
      <c r="BI827" s="114"/>
      <c r="BJ827" s="23">
        <f t="shared" ca="1" si="15147"/>
        <v>2</v>
      </c>
      <c r="BK827" s="114"/>
      <c r="BL827" s="27"/>
      <c r="BM827" s="27"/>
      <c r="BN827" s="27"/>
      <c r="BO827" s="27"/>
      <c r="BP827" s="27"/>
      <c r="BQ827" s="25">
        <f t="shared" ref="BQ827" ca="1" si="15331">BH827*BJ826</f>
        <v>49</v>
      </c>
      <c r="BR827" s="114"/>
      <c r="BS827" s="114"/>
      <c r="BT827">
        <f t="shared" ca="1" si="15175"/>
        <v>49</v>
      </c>
      <c r="BU827" s="25">
        <f t="shared" ref="BU827" ca="1" si="15332">BT827/GCD(BT826,BT827)</f>
        <v>49</v>
      </c>
      <c r="CD827" s="128"/>
      <c r="CE827" s="23">
        <f t="shared" ref="CE827" ca="1" si="15333">BU827</f>
        <v>49</v>
      </c>
      <c r="CG827"/>
      <c r="CH827" s="5"/>
    </row>
    <row r="828" spans="2:86" ht="32" customHeight="1" thickBot="1" x14ac:dyDescent="0.6">
      <c r="B828" s="121" t="s">
        <v>28</v>
      </c>
      <c r="C828" s="121" t="s">
        <v>51</v>
      </c>
      <c r="D828" s="114">
        <v>12</v>
      </c>
      <c r="E828" s="119"/>
      <c r="F828" s="28">
        <f t="shared" ca="1" si="15150"/>
        <v>2</v>
      </c>
      <c r="G828" s="114" t="s">
        <v>240</v>
      </c>
      <c r="H828" s="114"/>
      <c r="I828" s="28">
        <f t="shared" ca="1" si="15151"/>
        <v>6</v>
      </c>
      <c r="J828" s="124" t="s">
        <v>13</v>
      </c>
      <c r="K828" s="125" t="str">
        <f t="shared" ref="K828" ca="1" si="15334">IF(CD828=0,"",CD828)</f>
        <v/>
      </c>
      <c r="L828" s="24">
        <f t="shared" ca="1" si="15153"/>
        <v>5</v>
      </c>
      <c r="M828" s="118" t="str">
        <f t="shared" ref="M828" ca="1" si="15335">IF(L829=1,"=","")</f>
        <v/>
      </c>
      <c r="N828" s="125" t="str">
        <f t="shared" ref="N828" ca="1" si="15336">IF(L829=1,IF(BQ828&lt;0,"ー",""),"")</f>
        <v/>
      </c>
      <c r="O828" s="118" t="str">
        <f t="shared" ref="O828" ca="1" si="15337">IF(L828=0,K828,"")</f>
        <v/>
      </c>
      <c r="P828" s="118" t="s">
        <v>250</v>
      </c>
      <c r="Q828" s="121" t="str">
        <f t="shared" ref="Q828" si="15338">IF(E828="","",E828)</f>
        <v/>
      </c>
      <c r="R828" s="114" t="s">
        <v>249</v>
      </c>
      <c r="S828" s="122">
        <f t="shared" ref="S828" ca="1" si="15339">F828</f>
        <v>2</v>
      </c>
      <c r="T828" s="114" t="s">
        <v>216</v>
      </c>
      <c r="U828" s="122">
        <f t="shared" ref="U828" ca="1" si="15340">F829</f>
        <v>9</v>
      </c>
      <c r="V828" s="114" t="s">
        <v>217</v>
      </c>
      <c r="W828" s="120" t="str">
        <f t="shared" ref="W828" si="15341">G828</f>
        <v>　÷　</v>
      </c>
      <c r="X828" s="56"/>
      <c r="Y828" s="121" t="str">
        <f t="shared" ref="Y828" si="15342">IF(H828="","",H828)</f>
        <v/>
      </c>
      <c r="Z828" s="114" t="s">
        <v>249</v>
      </c>
      <c r="AA828" s="122">
        <f t="shared" ref="AA828" ca="1" si="15343">I828</f>
        <v>6</v>
      </c>
      <c r="AB828" s="114" t="s">
        <v>216</v>
      </c>
      <c r="AC828" s="122">
        <f t="shared" ref="AC828" ca="1" si="15344">I829</f>
        <v>5</v>
      </c>
      <c r="AD828" s="114" t="s">
        <v>217</v>
      </c>
      <c r="AE828" s="27"/>
      <c r="AF828" s="114" t="s">
        <v>233</v>
      </c>
      <c r="AG828" t="s">
        <v>230</v>
      </c>
      <c r="AH828" t="s">
        <v>250</v>
      </c>
      <c r="AI828" s="1" t="str">
        <f t="shared" ref="AI828" ca="1" si="15345">IF(K828="","",K828)</f>
        <v/>
      </c>
      <c r="AJ828" t="s">
        <v>249</v>
      </c>
      <c r="AK828" s="1">
        <f t="shared" ref="AK828" ca="1" si="15346">L828</f>
        <v>5</v>
      </c>
      <c r="AL828" t="s">
        <v>216</v>
      </c>
      <c r="AM828" s="1">
        <f t="shared" ref="AM828" ca="1" si="15347">L829</f>
        <v>27</v>
      </c>
      <c r="AN828" t="s">
        <v>217</v>
      </c>
      <c r="AO828" t="s">
        <v>230</v>
      </c>
      <c r="AP828" s="114" t="str">
        <f t="shared" ca="1" si="14542"/>
        <v>\\(\\quad \\displaystyle \\frac{2}{9}　÷　\\frac{6}{5}　=　 \\)</v>
      </c>
      <c r="AQ828" t="str">
        <f t="shared" ca="1" si="14554"/>
        <v>\\(\\quad \\displaystyle \\frac{5}{27} \\)</v>
      </c>
      <c r="AS828" s="114" t="str">
        <f t="shared" ref="AS828" ca="1" si="15348">AP828</f>
        <v>\\(\\quad \\displaystyle \\frac{2}{9}　÷　\\frac{6}{5}　=　 \\)</v>
      </c>
      <c r="AT828" s="114" t="str">
        <f t="shared" ref="AT828" ca="1" si="15349">IF(O828="",AQ828,AQ829)</f>
        <v>\\(\\quad \\displaystyle \\frac{5}{27} \\)</v>
      </c>
      <c r="AU828" s="114" t="s">
        <v>60</v>
      </c>
      <c r="AV828" s="115" t="s">
        <v>227</v>
      </c>
      <c r="AW828" s="115" t="str">
        <f t="shared" ref="AW828" ca="1" si="15350">AS828</f>
        <v>\\(\\quad \\displaystyle \\frac{2}{9}　÷　\\frac{6}{5}　=　 \\)</v>
      </c>
      <c r="AX828" s="115" t="str">
        <f t="shared" ref="AX828" ca="1" si="15351">AT828</f>
        <v>\\(\\quad \\displaystyle \\frac{5}{27} \\)</v>
      </c>
      <c r="AY828" s="115" t="s">
        <v>62</v>
      </c>
      <c r="AZ828" s="116" t="str">
        <f t="shared" ref="AZ828" ca="1" si="15352">"INSERT INTO "&amp;AU828&amp;"(tangen,question,answer,editor,date,count) VALUES('"&amp;AV828&amp;"','"&amp;AW828&amp;"','"&amp;AX828&amp;"','"&amp;AY828&amp;"',NOW(),0);"</f>
        <v>INSERT INTO math(tangen,question,answer,editor,date,count) VALUES('m3700','\\(\\quad \\displaystyle \\frac{2}{9}　÷　\\frac{6}{5}　=　 \\)','\\(\\quad \\displaystyle \\frac{5}{27} \\)','harazono',NOW(),0);</v>
      </c>
      <c r="BH828" s="22">
        <f t="shared" ref="BH828" ca="1" si="15353">RANDBETWEEN(1,10)</f>
        <v>2</v>
      </c>
      <c r="BI828" s="114" t="s">
        <v>27</v>
      </c>
      <c r="BJ828" s="22">
        <f t="shared" ca="1" si="15141"/>
        <v>6</v>
      </c>
      <c r="BK828" s="114" t="s">
        <v>26</v>
      </c>
      <c r="BL828" s="27"/>
      <c r="BM828" s="27"/>
      <c r="BN828" s="27"/>
      <c r="BO828" s="27"/>
      <c r="BP828" s="27"/>
      <c r="BQ828" s="24">
        <f t="shared" ref="BQ828" ca="1" si="15354">BH828*BJ829</f>
        <v>10</v>
      </c>
      <c r="BR828" s="114" t="s">
        <v>26</v>
      </c>
      <c r="BS828" s="114" t="str">
        <f t="shared" ref="BS828" ca="1" si="15355">IF(BQ828&lt;=0,"-","")</f>
        <v/>
      </c>
      <c r="BT828" s="30">
        <f t="shared" ca="1" si="15175"/>
        <v>10</v>
      </c>
      <c r="BU828" s="24">
        <f t="shared" ref="BU828" ca="1" si="15356">BT828/GCD(BT828,BT829)</f>
        <v>5</v>
      </c>
      <c r="CD828" s="128">
        <f t="shared" ref="CD828" ca="1" si="15357">QUOTIENT(BU828,BU829)</f>
        <v>0</v>
      </c>
      <c r="CE828" s="57">
        <f t="shared" ref="CE828" ca="1" si="15358">MOD(BU828,BU829)</f>
        <v>5</v>
      </c>
      <c r="CG828"/>
      <c r="CH828" s="5"/>
    </row>
    <row r="829" spans="2:86" ht="32" customHeight="1" x14ac:dyDescent="0.55000000000000004">
      <c r="B829" s="121"/>
      <c r="C829" s="121"/>
      <c r="D829" s="114"/>
      <c r="E829" s="119"/>
      <c r="F829" s="29">
        <f t="shared" ca="1" si="15150"/>
        <v>9</v>
      </c>
      <c r="G829" s="114"/>
      <c r="H829" s="114"/>
      <c r="I829" s="29">
        <f t="shared" ca="1" si="15151"/>
        <v>5</v>
      </c>
      <c r="J829" s="124"/>
      <c r="K829" s="125"/>
      <c r="L829" s="25">
        <f t="shared" ca="1" si="15153"/>
        <v>27</v>
      </c>
      <c r="M829" s="118"/>
      <c r="N829" s="125"/>
      <c r="O829" s="118"/>
      <c r="P829" s="118"/>
      <c r="Q829" s="121"/>
      <c r="R829" s="114"/>
      <c r="S829" s="122"/>
      <c r="T829" s="114"/>
      <c r="U829" s="122"/>
      <c r="V829" s="114"/>
      <c r="W829" s="120"/>
      <c r="X829" s="56"/>
      <c r="Y829" s="121"/>
      <c r="Z829" s="114"/>
      <c r="AA829" s="122"/>
      <c r="AB829" s="114"/>
      <c r="AC829" s="122"/>
      <c r="AD829" s="114"/>
      <c r="AE829" s="27"/>
      <c r="AF829" s="114"/>
      <c r="AG829" t="s">
        <v>230</v>
      </c>
      <c r="AH829" t="s">
        <v>250</v>
      </c>
      <c r="AI829" s="1" t="str">
        <f t="shared" ref="AI829" ca="1" si="15359">IF(N828="","",N828)</f>
        <v/>
      </c>
      <c r="AJ829" s="1" t="str">
        <f t="shared" ref="AJ829" ca="1" si="15360">IF(O828="","",O828)</f>
        <v/>
      </c>
      <c r="AK829" s="1"/>
      <c r="AM829" s="1"/>
      <c r="AO829" t="s">
        <v>230</v>
      </c>
      <c r="AP829" s="114"/>
      <c r="AQ829" t="str">
        <f t="shared" ca="1" si="14554"/>
        <v>\\(\\quad \\displaystyle  \\)</v>
      </c>
      <c r="AS829" s="114"/>
      <c r="AT829" s="114"/>
      <c r="AU829" s="114"/>
      <c r="AV829" s="114"/>
      <c r="AW829" s="114"/>
      <c r="AX829" s="114"/>
      <c r="AY829" s="114"/>
      <c r="AZ829" s="117"/>
      <c r="BH829" s="23">
        <f t="shared" ca="1" si="15147"/>
        <v>9</v>
      </c>
      <c r="BI829" s="114"/>
      <c r="BJ829" s="23">
        <f t="shared" ca="1" si="15147"/>
        <v>5</v>
      </c>
      <c r="BK829" s="114"/>
      <c r="BL829" s="27"/>
      <c r="BM829" s="27"/>
      <c r="BN829" s="27"/>
      <c r="BO829" s="27"/>
      <c r="BP829" s="27"/>
      <c r="BQ829" s="25">
        <f t="shared" ref="BQ829" ca="1" si="15361">BH829*BJ828</f>
        <v>54</v>
      </c>
      <c r="BR829" s="114"/>
      <c r="BS829" s="114"/>
      <c r="BT829">
        <f t="shared" ca="1" si="15175"/>
        <v>54</v>
      </c>
      <c r="BU829" s="25">
        <f t="shared" ref="BU829" ca="1" si="15362">BT829/GCD(BT828,BT829)</f>
        <v>27</v>
      </c>
      <c r="CD829" s="128"/>
      <c r="CE829" s="23">
        <f t="shared" ref="CE829" ca="1" si="15363">BU829</f>
        <v>27</v>
      </c>
      <c r="CG829"/>
      <c r="CH829" s="5"/>
    </row>
    <row r="830" spans="2:86" ht="32" customHeight="1" thickBot="1" x14ac:dyDescent="0.6">
      <c r="B830" s="121" t="s">
        <v>28</v>
      </c>
      <c r="C830" s="121" t="s">
        <v>51</v>
      </c>
      <c r="D830" s="114">
        <v>13</v>
      </c>
      <c r="E830" s="119"/>
      <c r="F830" s="28">
        <f t="shared" ca="1" si="15150"/>
        <v>2</v>
      </c>
      <c r="G830" s="114" t="s">
        <v>240</v>
      </c>
      <c r="H830" s="114"/>
      <c r="I830" s="28">
        <f t="shared" ca="1" si="15151"/>
        <v>7</v>
      </c>
      <c r="J830" s="124" t="s">
        <v>13</v>
      </c>
      <c r="K830" s="125" t="str">
        <f t="shared" ref="K830" ca="1" si="15364">IF(CD830=0,"",CD830)</f>
        <v/>
      </c>
      <c r="L830" s="24">
        <f t="shared" ca="1" si="15153"/>
        <v>8</v>
      </c>
      <c r="M830" s="118" t="str">
        <f t="shared" ref="M830" ca="1" si="15365">IF(L831=1,"=","")</f>
        <v/>
      </c>
      <c r="N830" s="125" t="str">
        <f t="shared" ref="N830" ca="1" si="15366">IF(L831=1,IF(BQ830&lt;0,"ー",""),"")</f>
        <v/>
      </c>
      <c r="O830" s="118" t="str">
        <f t="shared" ref="O830" ca="1" si="15367">IF(L830=0,K830,"")</f>
        <v/>
      </c>
      <c r="P830" s="118" t="s">
        <v>250</v>
      </c>
      <c r="Q830" s="121" t="str">
        <f t="shared" ref="Q830" si="15368">IF(E830="","",E830)</f>
        <v/>
      </c>
      <c r="R830" s="114" t="s">
        <v>249</v>
      </c>
      <c r="S830" s="122">
        <f t="shared" ref="S830" ca="1" si="15369">F830</f>
        <v>2</v>
      </c>
      <c r="T830" s="114" t="s">
        <v>216</v>
      </c>
      <c r="U830" s="122">
        <f t="shared" ref="U830" ca="1" si="15370">F831</f>
        <v>6</v>
      </c>
      <c r="V830" s="114" t="s">
        <v>217</v>
      </c>
      <c r="W830" s="120" t="str">
        <f t="shared" ref="W830" si="15371">G830</f>
        <v>　÷　</v>
      </c>
      <c r="X830" s="56"/>
      <c r="Y830" s="121" t="str">
        <f t="shared" ref="Y830" si="15372">IF(H830="","",H830)</f>
        <v/>
      </c>
      <c r="Z830" s="114" t="s">
        <v>249</v>
      </c>
      <c r="AA830" s="122">
        <f t="shared" ref="AA830" ca="1" si="15373">I830</f>
        <v>7</v>
      </c>
      <c r="AB830" s="114" t="s">
        <v>216</v>
      </c>
      <c r="AC830" s="122">
        <f t="shared" ref="AC830" ca="1" si="15374">I831</f>
        <v>8</v>
      </c>
      <c r="AD830" s="114" t="s">
        <v>217</v>
      </c>
      <c r="AE830" s="27"/>
      <c r="AF830" s="114" t="s">
        <v>233</v>
      </c>
      <c r="AG830" t="s">
        <v>230</v>
      </c>
      <c r="AH830" t="s">
        <v>250</v>
      </c>
      <c r="AI830" s="1" t="str">
        <f t="shared" ref="AI830" ca="1" si="15375">IF(K830="","",K830)</f>
        <v/>
      </c>
      <c r="AJ830" t="s">
        <v>249</v>
      </c>
      <c r="AK830" s="1">
        <f t="shared" ref="AK830" ca="1" si="15376">L830</f>
        <v>8</v>
      </c>
      <c r="AL830" t="s">
        <v>216</v>
      </c>
      <c r="AM830" s="1">
        <f t="shared" ref="AM830" ca="1" si="15377">L831</f>
        <v>21</v>
      </c>
      <c r="AN830" t="s">
        <v>217</v>
      </c>
      <c r="AO830" t="s">
        <v>230</v>
      </c>
      <c r="AP830" s="114" t="str">
        <f t="shared" ca="1" si="14542"/>
        <v>\\(\\quad \\displaystyle \\frac{2}{6}　÷　\\frac{7}{8}　=　 \\)</v>
      </c>
      <c r="AQ830" t="str">
        <f t="shared" ca="1" si="14554"/>
        <v>\\(\\quad \\displaystyle \\frac{8}{21} \\)</v>
      </c>
      <c r="AS830" s="114" t="str">
        <f t="shared" ref="AS830" ca="1" si="15378">AP830</f>
        <v>\\(\\quad \\displaystyle \\frac{2}{6}　÷　\\frac{7}{8}　=　 \\)</v>
      </c>
      <c r="AT830" s="114" t="str">
        <f t="shared" ref="AT830" ca="1" si="15379">IF(O830="",AQ830,AQ831)</f>
        <v>\\(\\quad \\displaystyle \\frac{8}{21} \\)</v>
      </c>
      <c r="AU830" s="114" t="s">
        <v>60</v>
      </c>
      <c r="AV830" s="115" t="s">
        <v>227</v>
      </c>
      <c r="AW830" s="115" t="str">
        <f t="shared" ref="AW830" ca="1" si="15380">AS830</f>
        <v>\\(\\quad \\displaystyle \\frac{2}{6}　÷　\\frac{7}{8}　=　 \\)</v>
      </c>
      <c r="AX830" s="115" t="str">
        <f t="shared" ref="AX830" ca="1" si="15381">AT830</f>
        <v>\\(\\quad \\displaystyle \\frac{8}{21} \\)</v>
      </c>
      <c r="AY830" s="115" t="s">
        <v>62</v>
      </c>
      <c r="AZ830" s="116" t="str">
        <f t="shared" ref="AZ830" ca="1" si="15382">"INSERT INTO "&amp;AU830&amp;"(tangen,question,answer,editor,date,count) VALUES('"&amp;AV830&amp;"','"&amp;AW830&amp;"','"&amp;AX830&amp;"','"&amp;AY830&amp;"',NOW(),0);"</f>
        <v>INSERT INTO math(tangen,question,answer,editor,date,count) VALUES('m3700','\\(\\quad \\displaystyle \\frac{2}{6}　÷　\\frac{7}{8}　=　 \\)','\\(\\quad \\displaystyle \\frac{8}{21} \\)','harazono',NOW(),0);</v>
      </c>
      <c r="BH830" s="22">
        <f t="shared" ref="BH830" ca="1" si="15383">RANDBETWEEN(1,10)</f>
        <v>2</v>
      </c>
      <c r="BI830" s="114" t="s">
        <v>27</v>
      </c>
      <c r="BJ830" s="22">
        <f t="shared" ca="1" si="15141"/>
        <v>7</v>
      </c>
      <c r="BK830" s="114" t="s">
        <v>26</v>
      </c>
      <c r="BL830" s="27"/>
      <c r="BM830" s="27"/>
      <c r="BN830" s="27"/>
      <c r="BO830" s="27"/>
      <c r="BP830" s="27"/>
      <c r="BQ830" s="24">
        <f t="shared" ref="BQ830" ca="1" si="15384">BH830*BJ831</f>
        <v>16</v>
      </c>
      <c r="BR830" s="114" t="s">
        <v>26</v>
      </c>
      <c r="BS830" s="114" t="str">
        <f t="shared" ref="BS830" ca="1" si="15385">IF(BQ830&lt;=0,"-","")</f>
        <v/>
      </c>
      <c r="BT830" s="30">
        <f t="shared" ca="1" si="15175"/>
        <v>16</v>
      </c>
      <c r="BU830" s="24">
        <f t="shared" ref="BU830" ca="1" si="15386">BT830/GCD(BT830,BT831)</f>
        <v>8</v>
      </c>
      <c r="CD830" s="128">
        <f t="shared" ref="CD830" ca="1" si="15387">QUOTIENT(BU830,BU831)</f>
        <v>0</v>
      </c>
      <c r="CE830" s="57">
        <f t="shared" ref="CE830" ca="1" si="15388">MOD(BU830,BU831)</f>
        <v>8</v>
      </c>
      <c r="CG830"/>
      <c r="CH830" s="5"/>
    </row>
    <row r="831" spans="2:86" ht="32" customHeight="1" x14ac:dyDescent="0.55000000000000004">
      <c r="B831" s="121"/>
      <c r="C831" s="121"/>
      <c r="D831" s="114"/>
      <c r="E831" s="119"/>
      <c r="F831" s="29">
        <f t="shared" ca="1" si="15150"/>
        <v>6</v>
      </c>
      <c r="G831" s="114"/>
      <c r="H831" s="114"/>
      <c r="I831" s="29">
        <f t="shared" ca="1" si="15151"/>
        <v>8</v>
      </c>
      <c r="J831" s="124"/>
      <c r="K831" s="125"/>
      <c r="L831" s="25">
        <f t="shared" ca="1" si="15153"/>
        <v>21</v>
      </c>
      <c r="M831" s="118"/>
      <c r="N831" s="125"/>
      <c r="O831" s="118"/>
      <c r="P831" s="118"/>
      <c r="Q831" s="121"/>
      <c r="R831" s="114"/>
      <c r="S831" s="122"/>
      <c r="T831" s="114"/>
      <c r="U831" s="122"/>
      <c r="V831" s="114"/>
      <c r="W831" s="120"/>
      <c r="X831" s="56"/>
      <c r="Y831" s="121"/>
      <c r="Z831" s="114"/>
      <c r="AA831" s="122"/>
      <c r="AB831" s="114"/>
      <c r="AC831" s="122"/>
      <c r="AD831" s="114"/>
      <c r="AE831" s="27"/>
      <c r="AF831" s="114"/>
      <c r="AG831" t="s">
        <v>230</v>
      </c>
      <c r="AH831" t="s">
        <v>250</v>
      </c>
      <c r="AI831" s="1" t="str">
        <f t="shared" ref="AI831" ca="1" si="15389">IF(N830="","",N830)</f>
        <v/>
      </c>
      <c r="AJ831" s="1" t="str">
        <f t="shared" ref="AJ831" ca="1" si="15390">IF(O830="","",O830)</f>
        <v/>
      </c>
      <c r="AK831" s="1"/>
      <c r="AM831" s="1"/>
      <c r="AO831" t="s">
        <v>230</v>
      </c>
      <c r="AP831" s="114"/>
      <c r="AQ831" t="str">
        <f t="shared" ca="1" si="14554"/>
        <v>\\(\\quad \\displaystyle  \\)</v>
      </c>
      <c r="AS831" s="114"/>
      <c r="AT831" s="114"/>
      <c r="AU831" s="114"/>
      <c r="AV831" s="114"/>
      <c r="AW831" s="114"/>
      <c r="AX831" s="114"/>
      <c r="AY831" s="114"/>
      <c r="AZ831" s="117"/>
      <c r="BH831" s="23">
        <f t="shared" ref="BH831:BJ871" ca="1" si="15391">RANDBETWEEN(2,10)</f>
        <v>6</v>
      </c>
      <c r="BI831" s="114"/>
      <c r="BJ831" s="23">
        <f t="shared" ca="1" si="15391"/>
        <v>8</v>
      </c>
      <c r="BK831" s="114"/>
      <c r="BL831" s="27"/>
      <c r="BM831" s="27"/>
      <c r="BN831" s="27"/>
      <c r="BO831" s="27"/>
      <c r="BP831" s="27"/>
      <c r="BQ831" s="25">
        <f t="shared" ref="BQ831" ca="1" si="15392">BH831*BJ830</f>
        <v>42</v>
      </c>
      <c r="BR831" s="114"/>
      <c r="BS831" s="114"/>
      <c r="BT831">
        <f t="shared" ca="1" si="15175"/>
        <v>42</v>
      </c>
      <c r="BU831" s="25">
        <f t="shared" ref="BU831" ca="1" si="15393">BT831/GCD(BT830,BT831)</f>
        <v>21</v>
      </c>
      <c r="CD831" s="128"/>
      <c r="CE831" s="23">
        <f t="shared" ref="CE831" ca="1" si="15394">BU831</f>
        <v>21</v>
      </c>
      <c r="CG831"/>
      <c r="CH831" s="5"/>
    </row>
    <row r="832" spans="2:86" ht="32" customHeight="1" thickBot="1" x14ac:dyDescent="0.6">
      <c r="B832" s="121" t="s">
        <v>28</v>
      </c>
      <c r="C832" s="121" t="s">
        <v>51</v>
      </c>
      <c r="D832" s="114">
        <v>14</v>
      </c>
      <c r="E832" s="119"/>
      <c r="F832" s="28">
        <f t="shared" ca="1" si="15150"/>
        <v>7</v>
      </c>
      <c r="G832" s="114" t="s">
        <v>240</v>
      </c>
      <c r="H832" s="114"/>
      <c r="I832" s="28">
        <f t="shared" ca="1" si="15151"/>
        <v>5</v>
      </c>
      <c r="J832" s="124" t="s">
        <v>13</v>
      </c>
      <c r="K832" s="125">
        <f t="shared" ref="K832" ca="1" si="15395">IF(CD832=0,"",CD832)</f>
        <v>3</v>
      </c>
      <c r="L832" s="24">
        <f t="shared" ca="1" si="15153"/>
        <v>4</v>
      </c>
      <c r="M832" s="118" t="str">
        <f t="shared" ref="M832" ca="1" si="15396">IF(L833=1,"=","")</f>
        <v/>
      </c>
      <c r="N832" s="125" t="str">
        <f t="shared" ref="N832" ca="1" si="15397">IF(L833=1,IF(BQ832&lt;0,"ー",""),"")</f>
        <v/>
      </c>
      <c r="O832" s="118" t="str">
        <f t="shared" ref="O832" ca="1" si="15398">IF(L832=0,K832,"")</f>
        <v/>
      </c>
      <c r="P832" s="118" t="s">
        <v>250</v>
      </c>
      <c r="Q832" s="121" t="str">
        <f t="shared" ref="Q832" si="15399">IF(E832="","",E832)</f>
        <v/>
      </c>
      <c r="R832" s="114" t="s">
        <v>249</v>
      </c>
      <c r="S832" s="122">
        <f t="shared" ref="S832" ca="1" si="15400">F832</f>
        <v>7</v>
      </c>
      <c r="T832" s="114" t="s">
        <v>216</v>
      </c>
      <c r="U832" s="122">
        <f t="shared" ref="U832" ca="1" si="15401">F833</f>
        <v>3</v>
      </c>
      <c r="V832" s="114" t="s">
        <v>217</v>
      </c>
      <c r="W832" s="120" t="str">
        <f t="shared" ref="W832" si="15402">G832</f>
        <v>　÷　</v>
      </c>
      <c r="X832" s="56"/>
      <c r="Y832" s="121" t="str">
        <f t="shared" ref="Y832" si="15403">IF(H832="","",H832)</f>
        <v/>
      </c>
      <c r="Z832" s="114" t="s">
        <v>249</v>
      </c>
      <c r="AA832" s="122">
        <f t="shared" ref="AA832" ca="1" si="15404">I832</f>
        <v>5</v>
      </c>
      <c r="AB832" s="114" t="s">
        <v>216</v>
      </c>
      <c r="AC832" s="122">
        <f t="shared" ref="AC832" ca="1" si="15405">I833</f>
        <v>7</v>
      </c>
      <c r="AD832" s="114" t="s">
        <v>217</v>
      </c>
      <c r="AE832" s="27"/>
      <c r="AF832" s="114" t="s">
        <v>233</v>
      </c>
      <c r="AG832" t="s">
        <v>230</v>
      </c>
      <c r="AH832" t="s">
        <v>250</v>
      </c>
      <c r="AI832" s="1">
        <f t="shared" ref="AI832" ca="1" si="15406">IF(K832="","",K832)</f>
        <v>3</v>
      </c>
      <c r="AJ832" t="s">
        <v>249</v>
      </c>
      <c r="AK832" s="1">
        <f t="shared" ref="AK832" ca="1" si="15407">L832</f>
        <v>4</v>
      </c>
      <c r="AL832" t="s">
        <v>216</v>
      </c>
      <c r="AM832" s="1">
        <f t="shared" ref="AM832" ca="1" si="15408">L833</f>
        <v>15</v>
      </c>
      <c r="AN832" t="s">
        <v>217</v>
      </c>
      <c r="AO832" t="s">
        <v>230</v>
      </c>
      <c r="AP832" s="114" t="str">
        <f t="shared" ca="1" si="14542"/>
        <v>\\(\\quad \\displaystyle \\frac{7}{3}　÷　\\frac{5}{7}　=　 \\)</v>
      </c>
      <c r="AQ832" t="str">
        <f t="shared" ca="1" si="14554"/>
        <v>\\(\\quad \\displaystyle 3\\frac{4}{15} \\)</v>
      </c>
      <c r="AS832" s="114" t="str">
        <f t="shared" ref="AS832" ca="1" si="15409">AP832</f>
        <v>\\(\\quad \\displaystyle \\frac{7}{3}　÷　\\frac{5}{7}　=　 \\)</v>
      </c>
      <c r="AT832" s="114" t="str">
        <f t="shared" ref="AT832" ca="1" si="15410">IF(O832="",AQ832,AQ833)</f>
        <v>\\(\\quad \\displaystyle 3\\frac{4}{15} \\)</v>
      </c>
      <c r="AU832" s="114" t="s">
        <v>60</v>
      </c>
      <c r="AV832" s="115" t="s">
        <v>227</v>
      </c>
      <c r="AW832" s="115" t="str">
        <f t="shared" ref="AW832" ca="1" si="15411">AS832</f>
        <v>\\(\\quad \\displaystyle \\frac{7}{3}　÷　\\frac{5}{7}　=　 \\)</v>
      </c>
      <c r="AX832" s="115" t="str">
        <f t="shared" ref="AX832" ca="1" si="15412">AT832</f>
        <v>\\(\\quad \\displaystyle 3\\frac{4}{15} \\)</v>
      </c>
      <c r="AY832" s="115" t="s">
        <v>62</v>
      </c>
      <c r="AZ832" s="116" t="str">
        <f t="shared" ref="AZ832" ca="1" si="15413">"INSERT INTO "&amp;AU832&amp;"(tangen,question,answer,editor,date,count) VALUES('"&amp;AV832&amp;"','"&amp;AW832&amp;"','"&amp;AX832&amp;"','"&amp;AY832&amp;"',NOW(),0);"</f>
        <v>INSERT INTO math(tangen,question,answer,editor,date,count) VALUES('m3700','\\(\\quad \\displaystyle \\frac{7}{3}　÷　\\frac{5}{7}　=　 \\)','\\(\\quad \\displaystyle 3\\frac{4}{15} \\)','harazono',NOW(),0);</v>
      </c>
      <c r="BH832" s="22">
        <f t="shared" ref="BH832" ca="1" si="15414">RANDBETWEEN(1,10)</f>
        <v>7</v>
      </c>
      <c r="BI832" s="114" t="s">
        <v>27</v>
      </c>
      <c r="BJ832" s="22">
        <f t="shared" ca="1" si="15141"/>
        <v>5</v>
      </c>
      <c r="BK832" s="114" t="s">
        <v>26</v>
      </c>
      <c r="BL832" s="27"/>
      <c r="BM832" s="27"/>
      <c r="BN832" s="27"/>
      <c r="BO832" s="27"/>
      <c r="BP832" s="27"/>
      <c r="BQ832" s="24">
        <f t="shared" ref="BQ832" ca="1" si="15415">BH832*BJ833</f>
        <v>49</v>
      </c>
      <c r="BR832" s="114" t="s">
        <v>26</v>
      </c>
      <c r="BS832" s="114" t="str">
        <f t="shared" ref="BS832" ca="1" si="15416">IF(BQ832&lt;=0,"-","")</f>
        <v/>
      </c>
      <c r="BT832" s="30">
        <f t="shared" ca="1" si="15175"/>
        <v>49</v>
      </c>
      <c r="BU832" s="24">
        <f t="shared" ref="BU832" ca="1" si="15417">BT832/GCD(BT832,BT833)</f>
        <v>49</v>
      </c>
      <c r="CD832" s="128">
        <f t="shared" ref="CD832" ca="1" si="15418">QUOTIENT(BU832,BU833)</f>
        <v>3</v>
      </c>
      <c r="CE832" s="57">
        <f t="shared" ref="CE832" ca="1" si="15419">MOD(BU832,BU833)</f>
        <v>4</v>
      </c>
      <c r="CG832"/>
      <c r="CH832" s="5"/>
    </row>
    <row r="833" spans="2:86" ht="32" customHeight="1" x14ac:dyDescent="0.55000000000000004">
      <c r="B833" s="121"/>
      <c r="C833" s="121"/>
      <c r="D833" s="114"/>
      <c r="E833" s="119"/>
      <c r="F833" s="29">
        <f t="shared" ca="1" si="15150"/>
        <v>3</v>
      </c>
      <c r="G833" s="114"/>
      <c r="H833" s="114"/>
      <c r="I833" s="29">
        <f t="shared" ca="1" si="15151"/>
        <v>7</v>
      </c>
      <c r="J833" s="124"/>
      <c r="K833" s="125"/>
      <c r="L833" s="25">
        <f t="shared" ca="1" si="15153"/>
        <v>15</v>
      </c>
      <c r="M833" s="118"/>
      <c r="N833" s="125"/>
      <c r="O833" s="118"/>
      <c r="P833" s="118"/>
      <c r="Q833" s="121"/>
      <c r="R833" s="114"/>
      <c r="S833" s="122"/>
      <c r="T833" s="114"/>
      <c r="U833" s="122"/>
      <c r="V833" s="114"/>
      <c r="W833" s="120"/>
      <c r="X833" s="56"/>
      <c r="Y833" s="121"/>
      <c r="Z833" s="114"/>
      <c r="AA833" s="122"/>
      <c r="AB833" s="114"/>
      <c r="AC833" s="122"/>
      <c r="AD833" s="114"/>
      <c r="AE833" s="27"/>
      <c r="AF833" s="114"/>
      <c r="AG833" t="s">
        <v>230</v>
      </c>
      <c r="AH833" t="s">
        <v>250</v>
      </c>
      <c r="AI833" s="1" t="str">
        <f t="shared" ref="AI833" ca="1" si="15420">IF(N832="","",N832)</f>
        <v/>
      </c>
      <c r="AJ833" s="1" t="str">
        <f t="shared" ref="AJ833" ca="1" si="15421">IF(O832="","",O832)</f>
        <v/>
      </c>
      <c r="AK833" s="1"/>
      <c r="AM833" s="1"/>
      <c r="AO833" t="s">
        <v>230</v>
      </c>
      <c r="AP833" s="114"/>
      <c r="AQ833" t="str">
        <f t="shared" ca="1" si="14554"/>
        <v>\\(\\quad \\displaystyle  \\)</v>
      </c>
      <c r="AS833" s="114"/>
      <c r="AT833" s="114"/>
      <c r="AU833" s="114"/>
      <c r="AV833" s="114"/>
      <c r="AW833" s="114"/>
      <c r="AX833" s="114"/>
      <c r="AY833" s="114"/>
      <c r="AZ833" s="117"/>
      <c r="BH833" s="23">
        <f t="shared" ca="1" si="15391"/>
        <v>3</v>
      </c>
      <c r="BI833" s="114"/>
      <c r="BJ833" s="23">
        <f t="shared" ca="1" si="15391"/>
        <v>7</v>
      </c>
      <c r="BK833" s="114"/>
      <c r="BL833" s="27"/>
      <c r="BM833" s="27"/>
      <c r="BN833" s="27"/>
      <c r="BO833" s="27"/>
      <c r="BP833" s="27"/>
      <c r="BQ833" s="25">
        <f t="shared" ref="BQ833" ca="1" si="15422">BH833*BJ832</f>
        <v>15</v>
      </c>
      <c r="BR833" s="114"/>
      <c r="BS833" s="114"/>
      <c r="BT833">
        <f t="shared" ca="1" si="15175"/>
        <v>15</v>
      </c>
      <c r="BU833" s="25">
        <f t="shared" ref="BU833" ca="1" si="15423">BT833/GCD(BT832,BT833)</f>
        <v>15</v>
      </c>
      <c r="CD833" s="128"/>
      <c r="CE833" s="23">
        <f t="shared" ref="CE833" ca="1" si="15424">BU833</f>
        <v>15</v>
      </c>
      <c r="CG833"/>
      <c r="CH833" s="5"/>
    </row>
    <row r="834" spans="2:86" ht="32" customHeight="1" thickBot="1" x14ac:dyDescent="0.6">
      <c r="B834" s="121" t="s">
        <v>28</v>
      </c>
      <c r="C834" s="121" t="s">
        <v>51</v>
      </c>
      <c r="D834" s="114">
        <v>15</v>
      </c>
      <c r="E834" s="119"/>
      <c r="F834" s="28">
        <f t="shared" ca="1" si="15150"/>
        <v>8</v>
      </c>
      <c r="G834" s="114" t="s">
        <v>240</v>
      </c>
      <c r="H834" s="114"/>
      <c r="I834" s="28">
        <f t="shared" ca="1" si="15151"/>
        <v>6</v>
      </c>
      <c r="J834" s="124" t="s">
        <v>13</v>
      </c>
      <c r="K834" s="125" t="str">
        <f t="shared" ref="K834" ca="1" si="15425">IF(CD834=0,"",CD834)</f>
        <v/>
      </c>
      <c r="L834" s="24">
        <f t="shared" ca="1" si="15153"/>
        <v>8</v>
      </c>
      <c r="M834" s="118" t="str">
        <f t="shared" ref="M834" ca="1" si="15426">IF(L835=1,"=","")</f>
        <v/>
      </c>
      <c r="N834" s="125" t="str">
        <f t="shared" ref="N834" ca="1" si="15427">IF(L835=1,IF(BQ834&lt;0,"ー",""),"")</f>
        <v/>
      </c>
      <c r="O834" s="118" t="str">
        <f t="shared" ref="O834" ca="1" si="15428">IF(L834=0,K834,"")</f>
        <v/>
      </c>
      <c r="P834" s="118" t="s">
        <v>250</v>
      </c>
      <c r="Q834" s="121" t="str">
        <f t="shared" ref="Q834" si="15429">IF(E834="","",E834)</f>
        <v/>
      </c>
      <c r="R834" s="114" t="s">
        <v>249</v>
      </c>
      <c r="S834" s="122">
        <f t="shared" ref="S834" ca="1" si="15430">F834</f>
        <v>8</v>
      </c>
      <c r="T834" s="114" t="s">
        <v>216</v>
      </c>
      <c r="U834" s="122">
        <f t="shared" ref="U834" ca="1" si="15431">F835</f>
        <v>6</v>
      </c>
      <c r="V834" s="114" t="s">
        <v>217</v>
      </c>
      <c r="W834" s="120" t="str">
        <f t="shared" ref="W834" si="15432">G834</f>
        <v>　÷　</v>
      </c>
      <c r="X834" s="56"/>
      <c r="Y834" s="121" t="str">
        <f t="shared" ref="Y834" si="15433">IF(H834="","",H834)</f>
        <v/>
      </c>
      <c r="Z834" s="114" t="s">
        <v>249</v>
      </c>
      <c r="AA834" s="122">
        <f t="shared" ref="AA834" ca="1" si="15434">I834</f>
        <v>6</v>
      </c>
      <c r="AB834" s="114" t="s">
        <v>216</v>
      </c>
      <c r="AC834" s="122">
        <f t="shared" ref="AC834" ca="1" si="15435">I835</f>
        <v>4</v>
      </c>
      <c r="AD834" s="114" t="s">
        <v>217</v>
      </c>
      <c r="AE834" s="27"/>
      <c r="AF834" s="114" t="s">
        <v>233</v>
      </c>
      <c r="AG834" t="s">
        <v>230</v>
      </c>
      <c r="AH834" t="s">
        <v>250</v>
      </c>
      <c r="AI834" s="1" t="str">
        <f t="shared" ref="AI834" ca="1" si="15436">IF(K834="","",K834)</f>
        <v/>
      </c>
      <c r="AJ834" t="s">
        <v>249</v>
      </c>
      <c r="AK834" s="1">
        <f t="shared" ref="AK834" ca="1" si="15437">L834</f>
        <v>8</v>
      </c>
      <c r="AL834" t="s">
        <v>216</v>
      </c>
      <c r="AM834" s="1">
        <f t="shared" ref="AM834" ca="1" si="15438">L835</f>
        <v>9</v>
      </c>
      <c r="AN834" t="s">
        <v>217</v>
      </c>
      <c r="AO834" t="s">
        <v>230</v>
      </c>
      <c r="AP834" s="114" t="str">
        <f t="shared" ref="AP834:AP896" ca="1" si="15439">P834&amp;Q834&amp;R834&amp;S834&amp;T834&amp;U834&amp;V834&amp;W834&amp;X834&amp;Y834&amp;Z834&amp;AA834&amp;AB834&amp;AC834&amp;AD834&amp;AE834&amp;AF834&amp;AG834</f>
        <v>\\(\\quad \\displaystyle \\frac{8}{6}　÷　\\frac{6}{4}　=　 \\)</v>
      </c>
      <c r="AQ834" t="str">
        <f t="shared" ca="1" si="14554"/>
        <v>\\(\\quad \\displaystyle \\frac{8}{9} \\)</v>
      </c>
      <c r="AS834" s="114" t="str">
        <f t="shared" ref="AS834" ca="1" si="15440">AP834</f>
        <v>\\(\\quad \\displaystyle \\frac{8}{6}　÷　\\frac{6}{4}　=　 \\)</v>
      </c>
      <c r="AT834" s="114" t="str">
        <f t="shared" ref="AT834" ca="1" si="15441">IF(O834="",AQ834,AQ835)</f>
        <v>\\(\\quad \\displaystyle \\frac{8}{9} \\)</v>
      </c>
      <c r="AU834" s="114" t="s">
        <v>60</v>
      </c>
      <c r="AV834" s="115" t="s">
        <v>227</v>
      </c>
      <c r="AW834" s="115" t="str">
        <f t="shared" ref="AW834" ca="1" si="15442">AS834</f>
        <v>\\(\\quad \\displaystyle \\frac{8}{6}　÷　\\frac{6}{4}　=　 \\)</v>
      </c>
      <c r="AX834" s="115" t="str">
        <f t="shared" ref="AX834" ca="1" si="15443">AT834</f>
        <v>\\(\\quad \\displaystyle \\frac{8}{9} \\)</v>
      </c>
      <c r="AY834" s="115" t="s">
        <v>62</v>
      </c>
      <c r="AZ834" s="116" t="str">
        <f t="shared" ref="AZ834" ca="1" si="15444">"INSERT INTO "&amp;AU834&amp;"(tangen,question,answer,editor,date,count) VALUES('"&amp;AV834&amp;"','"&amp;AW834&amp;"','"&amp;AX834&amp;"','"&amp;AY834&amp;"',NOW(),0);"</f>
        <v>INSERT INTO math(tangen,question,answer,editor,date,count) VALUES('m3700','\\(\\quad \\displaystyle \\frac{8}{6}　÷　\\frac{6}{4}　=　 \\)','\\(\\quad \\displaystyle \\frac{8}{9} \\)','harazono',NOW(),0);</v>
      </c>
      <c r="BH834" s="22">
        <f t="shared" ref="BH834" ca="1" si="15445">RANDBETWEEN(1,10)</f>
        <v>8</v>
      </c>
      <c r="BI834" s="114" t="s">
        <v>27</v>
      </c>
      <c r="BJ834" s="22">
        <f t="shared" ca="1" si="15141"/>
        <v>6</v>
      </c>
      <c r="BK834" s="114" t="s">
        <v>26</v>
      </c>
      <c r="BL834" s="27"/>
      <c r="BM834" s="27"/>
      <c r="BN834" s="27"/>
      <c r="BO834" s="27"/>
      <c r="BP834" s="27"/>
      <c r="BQ834" s="24">
        <f t="shared" ref="BQ834" ca="1" si="15446">BH834*BJ835</f>
        <v>32</v>
      </c>
      <c r="BR834" s="114" t="s">
        <v>26</v>
      </c>
      <c r="BS834" s="114" t="str">
        <f t="shared" ref="BS834" ca="1" si="15447">IF(BQ834&lt;=0,"-","")</f>
        <v/>
      </c>
      <c r="BT834" s="30">
        <f t="shared" ca="1" si="15175"/>
        <v>32</v>
      </c>
      <c r="BU834" s="24">
        <f t="shared" ref="BU834" ca="1" si="15448">BT834/GCD(BT834,BT835)</f>
        <v>8</v>
      </c>
      <c r="CD834" s="128">
        <f t="shared" ref="CD834" ca="1" si="15449">QUOTIENT(BU834,BU835)</f>
        <v>0</v>
      </c>
      <c r="CE834" s="57">
        <f t="shared" ref="CE834" ca="1" si="15450">MOD(BU834,BU835)</f>
        <v>8</v>
      </c>
      <c r="CG834"/>
      <c r="CH834" s="5"/>
    </row>
    <row r="835" spans="2:86" ht="32" customHeight="1" x14ac:dyDescent="0.55000000000000004">
      <c r="B835" s="121"/>
      <c r="C835" s="121"/>
      <c r="D835" s="114"/>
      <c r="E835" s="119"/>
      <c r="F835" s="29">
        <f t="shared" ca="1" si="15150"/>
        <v>6</v>
      </c>
      <c r="G835" s="114"/>
      <c r="H835" s="114"/>
      <c r="I835" s="29">
        <f t="shared" ca="1" si="15151"/>
        <v>4</v>
      </c>
      <c r="J835" s="124"/>
      <c r="K835" s="125"/>
      <c r="L835" s="25">
        <f t="shared" ca="1" si="15153"/>
        <v>9</v>
      </c>
      <c r="M835" s="118"/>
      <c r="N835" s="125"/>
      <c r="O835" s="118"/>
      <c r="P835" s="118"/>
      <c r="Q835" s="121"/>
      <c r="R835" s="114"/>
      <c r="S835" s="122"/>
      <c r="T835" s="114"/>
      <c r="U835" s="122"/>
      <c r="V835" s="114"/>
      <c r="W835" s="120"/>
      <c r="X835" s="56"/>
      <c r="Y835" s="121"/>
      <c r="Z835" s="114"/>
      <c r="AA835" s="122"/>
      <c r="AB835" s="114"/>
      <c r="AC835" s="122"/>
      <c r="AD835" s="114"/>
      <c r="AE835" s="27"/>
      <c r="AF835" s="114"/>
      <c r="AG835" t="s">
        <v>230</v>
      </c>
      <c r="AH835" t="s">
        <v>250</v>
      </c>
      <c r="AI835" s="1" t="str">
        <f t="shared" ref="AI835" ca="1" si="15451">IF(N834="","",N834)</f>
        <v/>
      </c>
      <c r="AJ835" s="1" t="str">
        <f t="shared" ref="AJ835" ca="1" si="15452">IF(O834="","",O834)</f>
        <v/>
      </c>
      <c r="AK835" s="1"/>
      <c r="AM835" s="1"/>
      <c r="AO835" t="s">
        <v>230</v>
      </c>
      <c r="AP835" s="114"/>
      <c r="AQ835" t="str">
        <f t="shared" ref="AQ835:AQ898" ca="1" si="15453">AH835&amp;AI835&amp;AJ835&amp;AK835&amp;AL835&amp;AM835&amp;AN835&amp;AO835</f>
        <v>\\(\\quad \\displaystyle  \\)</v>
      </c>
      <c r="AS835" s="114"/>
      <c r="AT835" s="114"/>
      <c r="AU835" s="114"/>
      <c r="AV835" s="114"/>
      <c r="AW835" s="114"/>
      <c r="AX835" s="114"/>
      <c r="AY835" s="114"/>
      <c r="AZ835" s="117"/>
      <c r="BH835" s="23">
        <f t="shared" ca="1" si="15391"/>
        <v>6</v>
      </c>
      <c r="BI835" s="114"/>
      <c r="BJ835" s="23">
        <f t="shared" ca="1" si="15391"/>
        <v>4</v>
      </c>
      <c r="BK835" s="114"/>
      <c r="BL835" s="27"/>
      <c r="BM835" s="27"/>
      <c r="BN835" s="27"/>
      <c r="BO835" s="27"/>
      <c r="BP835" s="27"/>
      <c r="BQ835" s="25">
        <f t="shared" ref="BQ835" ca="1" si="15454">BH835*BJ834</f>
        <v>36</v>
      </c>
      <c r="BR835" s="114"/>
      <c r="BS835" s="114"/>
      <c r="BT835">
        <f t="shared" ca="1" si="15175"/>
        <v>36</v>
      </c>
      <c r="BU835" s="25">
        <f t="shared" ref="BU835" ca="1" si="15455">BT835/GCD(BT834,BT835)</f>
        <v>9</v>
      </c>
      <c r="CD835" s="128"/>
      <c r="CE835" s="23">
        <f t="shared" ref="CE835" ca="1" si="15456">BU835</f>
        <v>9</v>
      </c>
      <c r="CG835"/>
      <c r="CH835" s="5"/>
    </row>
    <row r="836" spans="2:86" ht="32" customHeight="1" thickBot="1" x14ac:dyDescent="0.6">
      <c r="B836" s="121" t="s">
        <v>28</v>
      </c>
      <c r="C836" s="121" t="s">
        <v>51</v>
      </c>
      <c r="D836" s="114">
        <v>16</v>
      </c>
      <c r="E836" s="119"/>
      <c r="F836" s="28">
        <f t="shared" ca="1" si="15150"/>
        <v>1</v>
      </c>
      <c r="G836" s="114" t="s">
        <v>240</v>
      </c>
      <c r="H836" s="114"/>
      <c r="I836" s="28">
        <f t="shared" ca="1" si="15151"/>
        <v>10</v>
      </c>
      <c r="J836" s="124" t="s">
        <v>13</v>
      </c>
      <c r="K836" s="125" t="str">
        <f t="shared" ref="K836" ca="1" si="15457">IF(CD836=0,"",CD836)</f>
        <v/>
      </c>
      <c r="L836" s="24">
        <f t="shared" ca="1" si="15153"/>
        <v>1</v>
      </c>
      <c r="M836" s="118" t="str">
        <f t="shared" ref="M836" ca="1" si="15458">IF(L837=1,"=","")</f>
        <v/>
      </c>
      <c r="N836" s="125" t="str">
        <f t="shared" ref="N836" ca="1" si="15459">IF(L837=1,IF(BQ836&lt;0,"ー",""),"")</f>
        <v/>
      </c>
      <c r="O836" s="118" t="str">
        <f t="shared" ref="O836" ca="1" si="15460">IF(L836=0,K836,"")</f>
        <v/>
      </c>
      <c r="P836" s="118" t="s">
        <v>250</v>
      </c>
      <c r="Q836" s="121" t="str">
        <f t="shared" ref="Q836" si="15461">IF(E836="","",E836)</f>
        <v/>
      </c>
      <c r="R836" s="114" t="s">
        <v>249</v>
      </c>
      <c r="S836" s="122">
        <f t="shared" ref="S836" ca="1" si="15462">F836</f>
        <v>1</v>
      </c>
      <c r="T836" s="114" t="s">
        <v>216</v>
      </c>
      <c r="U836" s="122">
        <f t="shared" ref="U836" ca="1" si="15463">F837</f>
        <v>5</v>
      </c>
      <c r="V836" s="114" t="s">
        <v>217</v>
      </c>
      <c r="W836" s="120" t="str">
        <f t="shared" ref="W836" si="15464">G836</f>
        <v>　÷　</v>
      </c>
      <c r="X836" s="56"/>
      <c r="Y836" s="121" t="str">
        <f t="shared" ref="Y836" si="15465">IF(H836="","",H836)</f>
        <v/>
      </c>
      <c r="Z836" s="114" t="s">
        <v>249</v>
      </c>
      <c r="AA836" s="122">
        <f t="shared" ref="AA836" ca="1" si="15466">I836</f>
        <v>10</v>
      </c>
      <c r="AB836" s="114" t="s">
        <v>216</v>
      </c>
      <c r="AC836" s="122">
        <f t="shared" ref="AC836" ca="1" si="15467">I837</f>
        <v>10</v>
      </c>
      <c r="AD836" s="114" t="s">
        <v>217</v>
      </c>
      <c r="AE836" s="27"/>
      <c r="AF836" s="114" t="s">
        <v>233</v>
      </c>
      <c r="AG836" t="s">
        <v>230</v>
      </c>
      <c r="AH836" t="s">
        <v>250</v>
      </c>
      <c r="AI836" s="1" t="str">
        <f t="shared" ref="AI836" ca="1" si="15468">IF(K836="","",K836)</f>
        <v/>
      </c>
      <c r="AJ836" t="s">
        <v>249</v>
      </c>
      <c r="AK836" s="1">
        <f t="shared" ref="AK836" ca="1" si="15469">L836</f>
        <v>1</v>
      </c>
      <c r="AL836" t="s">
        <v>216</v>
      </c>
      <c r="AM836" s="1">
        <f t="shared" ref="AM836" ca="1" si="15470">L837</f>
        <v>5</v>
      </c>
      <c r="AN836" t="s">
        <v>217</v>
      </c>
      <c r="AO836" t="s">
        <v>230</v>
      </c>
      <c r="AP836" s="114" t="str">
        <f t="shared" ca="1" si="15439"/>
        <v>\\(\\quad \\displaystyle \\frac{1}{5}　÷　\\frac{10}{10}　=　 \\)</v>
      </c>
      <c r="AQ836" t="str">
        <f t="shared" ca="1" si="15453"/>
        <v>\\(\\quad \\displaystyle \\frac{1}{5} \\)</v>
      </c>
      <c r="AS836" s="114" t="str">
        <f t="shared" ref="AS836" ca="1" si="15471">AP836</f>
        <v>\\(\\quad \\displaystyle \\frac{1}{5}　÷　\\frac{10}{10}　=　 \\)</v>
      </c>
      <c r="AT836" s="114" t="str">
        <f t="shared" ref="AT836" ca="1" si="15472">IF(O836="",AQ836,AQ837)</f>
        <v>\\(\\quad \\displaystyle \\frac{1}{5} \\)</v>
      </c>
      <c r="AU836" s="114" t="s">
        <v>60</v>
      </c>
      <c r="AV836" s="115" t="s">
        <v>227</v>
      </c>
      <c r="AW836" s="115" t="str">
        <f t="shared" ref="AW836" ca="1" si="15473">AS836</f>
        <v>\\(\\quad \\displaystyle \\frac{1}{5}　÷　\\frac{10}{10}　=　 \\)</v>
      </c>
      <c r="AX836" s="115" t="str">
        <f t="shared" ref="AX836" ca="1" si="15474">AT836</f>
        <v>\\(\\quad \\displaystyle \\frac{1}{5} \\)</v>
      </c>
      <c r="AY836" s="115" t="s">
        <v>62</v>
      </c>
      <c r="AZ836" s="116" t="str">
        <f t="shared" ref="AZ836" ca="1" si="15475">"INSERT INTO "&amp;AU836&amp;"(tangen,question,answer,editor,date,count) VALUES('"&amp;AV836&amp;"','"&amp;AW836&amp;"','"&amp;AX836&amp;"','"&amp;AY836&amp;"',NOW(),0);"</f>
        <v>INSERT INTO math(tangen,question,answer,editor,date,count) VALUES('m3700','\\(\\quad \\displaystyle \\frac{1}{5}　÷　\\frac{10}{10}　=　 \\)','\\(\\quad \\displaystyle \\frac{1}{5} \\)','harazono',NOW(),0);</v>
      </c>
      <c r="BH836" s="22">
        <f t="shared" ref="BH836" ca="1" si="15476">RANDBETWEEN(1,10)</f>
        <v>1</v>
      </c>
      <c r="BI836" s="114" t="s">
        <v>27</v>
      </c>
      <c r="BJ836" s="22">
        <f t="shared" ca="1" si="15141"/>
        <v>10</v>
      </c>
      <c r="BK836" s="114" t="s">
        <v>26</v>
      </c>
      <c r="BL836" s="27"/>
      <c r="BM836" s="27"/>
      <c r="BN836" s="27"/>
      <c r="BO836" s="27"/>
      <c r="BP836" s="27"/>
      <c r="BQ836" s="24">
        <f t="shared" ref="BQ836" ca="1" si="15477">BH836*BJ837</f>
        <v>10</v>
      </c>
      <c r="BR836" s="114" t="s">
        <v>26</v>
      </c>
      <c r="BS836" s="114" t="str">
        <f t="shared" ref="BS836" ca="1" si="15478">IF(BQ836&lt;=0,"-","")</f>
        <v/>
      </c>
      <c r="BT836" s="30">
        <f t="shared" ca="1" si="15175"/>
        <v>10</v>
      </c>
      <c r="BU836" s="24">
        <f t="shared" ref="BU836" ca="1" si="15479">BT836/GCD(BT836,BT837)</f>
        <v>1</v>
      </c>
      <c r="CD836" s="128">
        <f t="shared" ref="CD836" ca="1" si="15480">QUOTIENT(BU836,BU837)</f>
        <v>0</v>
      </c>
      <c r="CE836" s="57">
        <f t="shared" ref="CE836" ca="1" si="15481">MOD(BU836,BU837)</f>
        <v>1</v>
      </c>
      <c r="CG836"/>
      <c r="CH836" s="5"/>
    </row>
    <row r="837" spans="2:86" ht="32" customHeight="1" x14ac:dyDescent="0.55000000000000004">
      <c r="B837" s="121"/>
      <c r="C837" s="121"/>
      <c r="D837" s="114"/>
      <c r="E837" s="119"/>
      <c r="F837" s="29">
        <f t="shared" ca="1" si="15150"/>
        <v>5</v>
      </c>
      <c r="G837" s="114"/>
      <c r="H837" s="114"/>
      <c r="I837" s="29">
        <f t="shared" ca="1" si="15151"/>
        <v>10</v>
      </c>
      <c r="J837" s="124"/>
      <c r="K837" s="125"/>
      <c r="L837" s="25">
        <f t="shared" ca="1" si="15153"/>
        <v>5</v>
      </c>
      <c r="M837" s="118"/>
      <c r="N837" s="125"/>
      <c r="O837" s="118"/>
      <c r="P837" s="118"/>
      <c r="Q837" s="121"/>
      <c r="R837" s="114"/>
      <c r="S837" s="122"/>
      <c r="T837" s="114"/>
      <c r="U837" s="122"/>
      <c r="V837" s="114"/>
      <c r="W837" s="120"/>
      <c r="X837" s="56"/>
      <c r="Y837" s="121"/>
      <c r="Z837" s="114"/>
      <c r="AA837" s="122"/>
      <c r="AB837" s="114"/>
      <c r="AC837" s="122"/>
      <c r="AD837" s="114"/>
      <c r="AE837" s="27"/>
      <c r="AF837" s="114"/>
      <c r="AG837" t="s">
        <v>230</v>
      </c>
      <c r="AH837" t="s">
        <v>250</v>
      </c>
      <c r="AI837" s="1" t="str">
        <f t="shared" ref="AI837" ca="1" si="15482">IF(N836="","",N836)</f>
        <v/>
      </c>
      <c r="AJ837" s="1" t="str">
        <f t="shared" ref="AJ837" ca="1" si="15483">IF(O836="","",O836)</f>
        <v/>
      </c>
      <c r="AK837" s="1"/>
      <c r="AM837" s="1"/>
      <c r="AO837" t="s">
        <v>230</v>
      </c>
      <c r="AP837" s="114"/>
      <c r="AQ837" t="str">
        <f t="shared" ca="1" si="15453"/>
        <v>\\(\\quad \\displaystyle  \\)</v>
      </c>
      <c r="AS837" s="114"/>
      <c r="AT837" s="114"/>
      <c r="AU837" s="114"/>
      <c r="AV837" s="114"/>
      <c r="AW837" s="114"/>
      <c r="AX837" s="114"/>
      <c r="AY837" s="114"/>
      <c r="AZ837" s="117"/>
      <c r="BH837" s="23">
        <f t="shared" ca="1" si="15391"/>
        <v>5</v>
      </c>
      <c r="BI837" s="114"/>
      <c r="BJ837" s="23">
        <f t="shared" ca="1" si="15391"/>
        <v>10</v>
      </c>
      <c r="BK837" s="114"/>
      <c r="BL837" s="27"/>
      <c r="BM837" s="27"/>
      <c r="BN837" s="27"/>
      <c r="BO837" s="27"/>
      <c r="BP837" s="27"/>
      <c r="BQ837" s="25">
        <f t="shared" ref="BQ837" ca="1" si="15484">BH837*BJ836</f>
        <v>50</v>
      </c>
      <c r="BR837" s="114"/>
      <c r="BS837" s="114"/>
      <c r="BT837">
        <f t="shared" ca="1" si="15175"/>
        <v>50</v>
      </c>
      <c r="BU837" s="25">
        <f t="shared" ref="BU837" ca="1" si="15485">BT837/GCD(BT836,BT837)</f>
        <v>5</v>
      </c>
      <c r="CD837" s="128"/>
      <c r="CE837" s="23">
        <f t="shared" ref="CE837" ca="1" si="15486">BU837</f>
        <v>5</v>
      </c>
      <c r="CG837"/>
      <c r="CH837" s="5"/>
    </row>
    <row r="838" spans="2:86" ht="32" customHeight="1" thickBot="1" x14ac:dyDescent="0.6">
      <c r="B838" s="121" t="s">
        <v>28</v>
      </c>
      <c r="C838" s="121" t="s">
        <v>51</v>
      </c>
      <c r="D838" s="114">
        <v>17</v>
      </c>
      <c r="E838" s="119"/>
      <c r="F838" s="28">
        <f t="shared" ca="1" si="15150"/>
        <v>3</v>
      </c>
      <c r="G838" s="114" t="s">
        <v>240</v>
      </c>
      <c r="H838" s="114"/>
      <c r="I838" s="28">
        <f t="shared" ca="1" si="15151"/>
        <v>10</v>
      </c>
      <c r="J838" s="124" t="s">
        <v>13</v>
      </c>
      <c r="K838" s="125" t="str">
        <f t="shared" ref="K838" ca="1" si="15487">IF(CD838=0,"",CD838)</f>
        <v/>
      </c>
      <c r="L838" s="24">
        <f t="shared" ca="1" si="15153"/>
        <v>9</v>
      </c>
      <c r="M838" s="118" t="str">
        <f t="shared" ref="M838" ca="1" si="15488">IF(L839=1,"=","")</f>
        <v/>
      </c>
      <c r="N838" s="125" t="str">
        <f t="shared" ref="N838" ca="1" si="15489">IF(L839=1,IF(BQ838&lt;0,"ー",""),"")</f>
        <v/>
      </c>
      <c r="O838" s="118" t="str">
        <f t="shared" ref="O838" ca="1" si="15490">IF(L838=0,K838,"")</f>
        <v/>
      </c>
      <c r="P838" s="118" t="s">
        <v>250</v>
      </c>
      <c r="Q838" s="121" t="str">
        <f t="shared" ref="Q838" si="15491">IF(E838="","",E838)</f>
        <v/>
      </c>
      <c r="R838" s="114" t="s">
        <v>249</v>
      </c>
      <c r="S838" s="122">
        <f t="shared" ref="S838" ca="1" si="15492">F838</f>
        <v>3</v>
      </c>
      <c r="T838" s="114" t="s">
        <v>216</v>
      </c>
      <c r="U838" s="122">
        <f t="shared" ref="U838" ca="1" si="15493">F839</f>
        <v>4</v>
      </c>
      <c r="V838" s="114" t="s">
        <v>217</v>
      </c>
      <c r="W838" s="120" t="str">
        <f t="shared" ref="W838" si="15494">G838</f>
        <v>　÷　</v>
      </c>
      <c r="X838" s="56"/>
      <c r="Y838" s="121" t="str">
        <f t="shared" ref="Y838" si="15495">IF(H838="","",H838)</f>
        <v/>
      </c>
      <c r="Z838" s="114" t="s">
        <v>249</v>
      </c>
      <c r="AA838" s="122">
        <f t="shared" ref="AA838" ca="1" si="15496">I838</f>
        <v>10</v>
      </c>
      <c r="AB838" s="114" t="s">
        <v>216</v>
      </c>
      <c r="AC838" s="122">
        <f t="shared" ref="AC838" ca="1" si="15497">I839</f>
        <v>3</v>
      </c>
      <c r="AD838" s="114" t="s">
        <v>217</v>
      </c>
      <c r="AE838" s="27"/>
      <c r="AF838" s="114" t="s">
        <v>233</v>
      </c>
      <c r="AG838" t="s">
        <v>230</v>
      </c>
      <c r="AH838" t="s">
        <v>250</v>
      </c>
      <c r="AI838" s="1" t="str">
        <f t="shared" ref="AI838" ca="1" si="15498">IF(K838="","",K838)</f>
        <v/>
      </c>
      <c r="AJ838" t="s">
        <v>249</v>
      </c>
      <c r="AK838" s="1">
        <f t="shared" ref="AK838" ca="1" si="15499">L838</f>
        <v>9</v>
      </c>
      <c r="AL838" t="s">
        <v>216</v>
      </c>
      <c r="AM838" s="1">
        <f t="shared" ref="AM838" ca="1" si="15500">L839</f>
        <v>40</v>
      </c>
      <c r="AN838" t="s">
        <v>217</v>
      </c>
      <c r="AO838" t="s">
        <v>230</v>
      </c>
      <c r="AP838" s="114" t="str">
        <f t="shared" ca="1" si="15439"/>
        <v>\\(\\quad \\displaystyle \\frac{3}{4}　÷　\\frac{10}{3}　=　 \\)</v>
      </c>
      <c r="AQ838" t="str">
        <f t="shared" ca="1" si="15453"/>
        <v>\\(\\quad \\displaystyle \\frac{9}{40} \\)</v>
      </c>
      <c r="AS838" s="114" t="str">
        <f t="shared" ref="AS838" ca="1" si="15501">AP838</f>
        <v>\\(\\quad \\displaystyle \\frac{3}{4}　÷　\\frac{10}{3}　=　 \\)</v>
      </c>
      <c r="AT838" s="114" t="str">
        <f t="shared" ref="AT838" ca="1" si="15502">IF(O838="",AQ838,AQ839)</f>
        <v>\\(\\quad \\displaystyle \\frac{9}{40} \\)</v>
      </c>
      <c r="AU838" s="114" t="s">
        <v>60</v>
      </c>
      <c r="AV838" s="115" t="s">
        <v>227</v>
      </c>
      <c r="AW838" s="115" t="str">
        <f t="shared" ref="AW838" ca="1" si="15503">AS838</f>
        <v>\\(\\quad \\displaystyle \\frac{3}{4}　÷　\\frac{10}{3}　=　 \\)</v>
      </c>
      <c r="AX838" s="115" t="str">
        <f t="shared" ref="AX838" ca="1" si="15504">AT838</f>
        <v>\\(\\quad \\displaystyle \\frac{9}{40} \\)</v>
      </c>
      <c r="AY838" s="115" t="s">
        <v>62</v>
      </c>
      <c r="AZ838" s="116" t="str">
        <f t="shared" ref="AZ838" ca="1" si="15505">"INSERT INTO "&amp;AU838&amp;"(tangen,question,answer,editor,date,count) VALUES('"&amp;AV838&amp;"','"&amp;AW838&amp;"','"&amp;AX838&amp;"','"&amp;AY838&amp;"',NOW(),0);"</f>
        <v>INSERT INTO math(tangen,question,answer,editor,date,count) VALUES('m3700','\\(\\quad \\displaystyle \\frac{3}{4}　÷　\\frac{10}{3}　=　 \\)','\\(\\quad \\displaystyle \\frac{9}{40} \\)','harazono',NOW(),0);</v>
      </c>
      <c r="BH838" s="22">
        <f t="shared" ref="BH838" ca="1" si="15506">RANDBETWEEN(1,10)</f>
        <v>3</v>
      </c>
      <c r="BI838" s="114" t="s">
        <v>27</v>
      </c>
      <c r="BJ838" s="22">
        <f t="shared" ca="1" si="15141"/>
        <v>10</v>
      </c>
      <c r="BK838" s="114" t="s">
        <v>26</v>
      </c>
      <c r="BL838" s="27"/>
      <c r="BM838" s="27"/>
      <c r="BN838" s="27"/>
      <c r="BO838" s="27"/>
      <c r="BP838" s="27"/>
      <c r="BQ838" s="24">
        <f t="shared" ref="BQ838" ca="1" si="15507">BH838*BJ839</f>
        <v>9</v>
      </c>
      <c r="BR838" s="114" t="s">
        <v>26</v>
      </c>
      <c r="BS838" s="114" t="str">
        <f t="shared" ref="BS838" ca="1" si="15508">IF(BQ838&lt;=0,"-","")</f>
        <v/>
      </c>
      <c r="BT838" s="30">
        <f t="shared" ca="1" si="15175"/>
        <v>9</v>
      </c>
      <c r="BU838" s="24">
        <f t="shared" ref="BU838" ca="1" si="15509">BT838/GCD(BT838,BT839)</f>
        <v>9</v>
      </c>
      <c r="CD838" s="128">
        <f t="shared" ref="CD838" ca="1" si="15510">QUOTIENT(BU838,BU839)</f>
        <v>0</v>
      </c>
      <c r="CE838" s="57">
        <f t="shared" ref="CE838" ca="1" si="15511">MOD(BU838,BU839)</f>
        <v>9</v>
      </c>
      <c r="CG838"/>
      <c r="CH838" s="5"/>
    </row>
    <row r="839" spans="2:86" ht="32" customHeight="1" x14ac:dyDescent="0.55000000000000004">
      <c r="B839" s="121"/>
      <c r="C839" s="121"/>
      <c r="D839" s="114"/>
      <c r="E839" s="119"/>
      <c r="F839" s="29">
        <f t="shared" ca="1" si="15150"/>
        <v>4</v>
      </c>
      <c r="G839" s="114"/>
      <c r="H839" s="114"/>
      <c r="I839" s="29">
        <f t="shared" ca="1" si="15151"/>
        <v>3</v>
      </c>
      <c r="J839" s="124"/>
      <c r="K839" s="125"/>
      <c r="L839" s="25">
        <f t="shared" ca="1" si="15153"/>
        <v>40</v>
      </c>
      <c r="M839" s="118"/>
      <c r="N839" s="125"/>
      <c r="O839" s="118"/>
      <c r="P839" s="118"/>
      <c r="Q839" s="121"/>
      <c r="R839" s="114"/>
      <c r="S839" s="122"/>
      <c r="T839" s="114"/>
      <c r="U839" s="122"/>
      <c r="V839" s="114"/>
      <c r="W839" s="120"/>
      <c r="X839" s="56"/>
      <c r="Y839" s="121"/>
      <c r="Z839" s="114"/>
      <c r="AA839" s="122"/>
      <c r="AB839" s="114"/>
      <c r="AC839" s="122"/>
      <c r="AD839" s="114"/>
      <c r="AE839" s="27"/>
      <c r="AF839" s="114"/>
      <c r="AG839" t="s">
        <v>230</v>
      </c>
      <c r="AH839" t="s">
        <v>250</v>
      </c>
      <c r="AI839" s="1" t="str">
        <f t="shared" ref="AI839" ca="1" si="15512">IF(N838="","",N838)</f>
        <v/>
      </c>
      <c r="AJ839" s="1" t="str">
        <f t="shared" ref="AJ839" ca="1" si="15513">IF(O838="","",O838)</f>
        <v/>
      </c>
      <c r="AK839" s="1"/>
      <c r="AM839" s="1"/>
      <c r="AO839" t="s">
        <v>230</v>
      </c>
      <c r="AP839" s="114"/>
      <c r="AQ839" t="str">
        <f t="shared" ca="1" si="15453"/>
        <v>\\(\\quad \\displaystyle  \\)</v>
      </c>
      <c r="AS839" s="114"/>
      <c r="AT839" s="114"/>
      <c r="AU839" s="114"/>
      <c r="AV839" s="114"/>
      <c r="AW839" s="114"/>
      <c r="AX839" s="114"/>
      <c r="AY839" s="114"/>
      <c r="AZ839" s="117"/>
      <c r="BH839" s="23">
        <f t="shared" ca="1" si="15391"/>
        <v>4</v>
      </c>
      <c r="BI839" s="114"/>
      <c r="BJ839" s="23">
        <f t="shared" ca="1" si="15391"/>
        <v>3</v>
      </c>
      <c r="BK839" s="114"/>
      <c r="BL839" s="27"/>
      <c r="BM839" s="27"/>
      <c r="BN839" s="27"/>
      <c r="BO839" s="27"/>
      <c r="BP839" s="27"/>
      <c r="BQ839" s="25">
        <f t="shared" ref="BQ839" ca="1" si="15514">BH839*BJ838</f>
        <v>40</v>
      </c>
      <c r="BR839" s="114"/>
      <c r="BS839" s="114"/>
      <c r="BT839">
        <f t="shared" ca="1" si="15175"/>
        <v>40</v>
      </c>
      <c r="BU839" s="25">
        <f t="shared" ref="BU839" ca="1" si="15515">BT839/GCD(BT838,BT839)</f>
        <v>40</v>
      </c>
      <c r="CD839" s="128"/>
      <c r="CE839" s="23">
        <f t="shared" ref="CE839" ca="1" si="15516">BU839</f>
        <v>40</v>
      </c>
      <c r="CG839"/>
      <c r="CH839" s="5"/>
    </row>
    <row r="840" spans="2:86" ht="32" customHeight="1" thickBot="1" x14ac:dyDescent="0.6">
      <c r="B840" s="121" t="s">
        <v>28</v>
      </c>
      <c r="C840" s="121" t="s">
        <v>51</v>
      </c>
      <c r="D840" s="114">
        <v>18</v>
      </c>
      <c r="E840" s="119"/>
      <c r="F840" s="28">
        <f t="shared" ca="1" si="15150"/>
        <v>5</v>
      </c>
      <c r="G840" s="114" t="s">
        <v>240</v>
      </c>
      <c r="H840" s="114"/>
      <c r="I840" s="28">
        <f t="shared" ca="1" si="15151"/>
        <v>10</v>
      </c>
      <c r="J840" s="124" t="s">
        <v>13</v>
      </c>
      <c r="K840" s="125" t="str">
        <f t="shared" ref="K840" ca="1" si="15517">IF(CD840=0,"",CD840)</f>
        <v/>
      </c>
      <c r="L840" s="24">
        <f t="shared" ca="1" si="15153"/>
        <v>1</v>
      </c>
      <c r="M840" s="118" t="str">
        <f t="shared" ref="M840" ca="1" si="15518">IF(L841=1,"=","")</f>
        <v/>
      </c>
      <c r="N840" s="125" t="str">
        <f t="shared" ref="N840" ca="1" si="15519">IF(L841=1,IF(BQ840&lt;0,"ー",""),"")</f>
        <v/>
      </c>
      <c r="O840" s="118" t="str">
        <f t="shared" ref="O840" ca="1" si="15520">IF(L840=0,K840,"")</f>
        <v/>
      </c>
      <c r="P840" s="118" t="s">
        <v>250</v>
      </c>
      <c r="Q840" s="121" t="str">
        <f t="shared" ref="Q840" si="15521">IF(E840="","",E840)</f>
        <v/>
      </c>
      <c r="R840" s="114" t="s">
        <v>249</v>
      </c>
      <c r="S840" s="122">
        <f t="shared" ref="S840" ca="1" si="15522">F840</f>
        <v>5</v>
      </c>
      <c r="T840" s="114" t="s">
        <v>216</v>
      </c>
      <c r="U840" s="122">
        <f t="shared" ref="U840" ca="1" si="15523">F841</f>
        <v>4</v>
      </c>
      <c r="V840" s="114" t="s">
        <v>217</v>
      </c>
      <c r="W840" s="120" t="str">
        <f t="shared" ref="W840" si="15524">G840</f>
        <v>　÷　</v>
      </c>
      <c r="X840" s="56"/>
      <c r="Y840" s="121" t="str">
        <f t="shared" ref="Y840" si="15525">IF(H840="","",H840)</f>
        <v/>
      </c>
      <c r="Z840" s="114" t="s">
        <v>249</v>
      </c>
      <c r="AA840" s="122">
        <f t="shared" ref="AA840" ca="1" si="15526">I840</f>
        <v>10</v>
      </c>
      <c r="AB840" s="114" t="s">
        <v>216</v>
      </c>
      <c r="AC840" s="122">
        <f t="shared" ref="AC840" ca="1" si="15527">I841</f>
        <v>4</v>
      </c>
      <c r="AD840" s="114" t="s">
        <v>217</v>
      </c>
      <c r="AE840" s="27"/>
      <c r="AF840" s="114" t="s">
        <v>233</v>
      </c>
      <c r="AG840" t="s">
        <v>230</v>
      </c>
      <c r="AH840" t="s">
        <v>250</v>
      </c>
      <c r="AI840" s="1" t="str">
        <f t="shared" ref="AI840" ca="1" si="15528">IF(K840="","",K840)</f>
        <v/>
      </c>
      <c r="AJ840" t="s">
        <v>249</v>
      </c>
      <c r="AK840" s="1">
        <f t="shared" ref="AK840" ca="1" si="15529">L840</f>
        <v>1</v>
      </c>
      <c r="AL840" t="s">
        <v>216</v>
      </c>
      <c r="AM840" s="1">
        <f t="shared" ref="AM840" ca="1" si="15530">L841</f>
        <v>2</v>
      </c>
      <c r="AN840" t="s">
        <v>217</v>
      </c>
      <c r="AO840" t="s">
        <v>230</v>
      </c>
      <c r="AP840" s="114" t="str">
        <f t="shared" ca="1" si="15439"/>
        <v>\\(\\quad \\displaystyle \\frac{5}{4}　÷　\\frac{10}{4}　=　 \\)</v>
      </c>
      <c r="AQ840" t="str">
        <f t="shared" ca="1" si="15453"/>
        <v>\\(\\quad \\displaystyle \\frac{1}{2} \\)</v>
      </c>
      <c r="AS840" s="114" t="str">
        <f t="shared" ref="AS840" ca="1" si="15531">AP840</f>
        <v>\\(\\quad \\displaystyle \\frac{5}{4}　÷　\\frac{10}{4}　=　 \\)</v>
      </c>
      <c r="AT840" s="114" t="str">
        <f t="shared" ref="AT840" ca="1" si="15532">IF(O840="",AQ840,AQ841)</f>
        <v>\\(\\quad \\displaystyle \\frac{1}{2} \\)</v>
      </c>
      <c r="AU840" s="114" t="s">
        <v>60</v>
      </c>
      <c r="AV840" s="115" t="s">
        <v>227</v>
      </c>
      <c r="AW840" s="115" t="str">
        <f t="shared" ref="AW840" ca="1" si="15533">AS840</f>
        <v>\\(\\quad \\displaystyle \\frac{5}{4}　÷　\\frac{10}{4}　=　 \\)</v>
      </c>
      <c r="AX840" s="115" t="str">
        <f t="shared" ref="AX840" ca="1" si="15534">AT840</f>
        <v>\\(\\quad \\displaystyle \\frac{1}{2} \\)</v>
      </c>
      <c r="AY840" s="115" t="s">
        <v>62</v>
      </c>
      <c r="AZ840" s="116" t="str">
        <f t="shared" ref="AZ840" ca="1" si="15535">"INSERT INTO "&amp;AU840&amp;"(tangen,question,answer,editor,date,count) VALUES('"&amp;AV840&amp;"','"&amp;AW840&amp;"','"&amp;AX840&amp;"','"&amp;AY840&amp;"',NOW(),0);"</f>
        <v>INSERT INTO math(tangen,question,answer,editor,date,count) VALUES('m3700','\\(\\quad \\displaystyle \\frac{5}{4}　÷　\\frac{10}{4}　=　 \\)','\\(\\quad \\displaystyle \\frac{1}{2} \\)','harazono',NOW(),0);</v>
      </c>
      <c r="BH840" s="22">
        <f t="shared" ref="BH840" ca="1" si="15536">RANDBETWEEN(1,10)</f>
        <v>5</v>
      </c>
      <c r="BI840" s="114" t="s">
        <v>27</v>
      </c>
      <c r="BJ840" s="22">
        <f t="shared" ca="1" si="15141"/>
        <v>10</v>
      </c>
      <c r="BK840" s="114" t="s">
        <v>26</v>
      </c>
      <c r="BL840" s="27"/>
      <c r="BM840" s="27"/>
      <c r="BN840" s="27"/>
      <c r="BO840" s="27"/>
      <c r="BP840" s="27"/>
      <c r="BQ840" s="24">
        <f t="shared" ref="BQ840" ca="1" si="15537">BH840*BJ841</f>
        <v>20</v>
      </c>
      <c r="BR840" s="114" t="s">
        <v>26</v>
      </c>
      <c r="BS840" s="114" t="str">
        <f t="shared" ref="BS840" ca="1" si="15538">IF(BQ840&lt;=0,"-","")</f>
        <v/>
      </c>
      <c r="BT840" s="30">
        <f t="shared" ca="1" si="15175"/>
        <v>20</v>
      </c>
      <c r="BU840" s="24">
        <f t="shared" ref="BU840" ca="1" si="15539">BT840/GCD(BT840,BT841)</f>
        <v>1</v>
      </c>
      <c r="CD840" s="128">
        <f t="shared" ref="CD840" ca="1" si="15540">QUOTIENT(BU840,BU841)</f>
        <v>0</v>
      </c>
      <c r="CE840" s="57">
        <f t="shared" ref="CE840" ca="1" si="15541">MOD(BU840,BU841)</f>
        <v>1</v>
      </c>
      <c r="CG840"/>
      <c r="CH840" s="5"/>
    </row>
    <row r="841" spans="2:86" ht="32" customHeight="1" x14ac:dyDescent="0.55000000000000004">
      <c r="B841" s="121"/>
      <c r="C841" s="121"/>
      <c r="D841" s="114"/>
      <c r="E841" s="119"/>
      <c r="F841" s="29">
        <f t="shared" ca="1" si="15150"/>
        <v>4</v>
      </c>
      <c r="G841" s="114"/>
      <c r="H841" s="114"/>
      <c r="I841" s="29">
        <f t="shared" ca="1" si="15151"/>
        <v>4</v>
      </c>
      <c r="J841" s="124"/>
      <c r="K841" s="125"/>
      <c r="L841" s="25">
        <f t="shared" ca="1" si="15153"/>
        <v>2</v>
      </c>
      <c r="M841" s="118"/>
      <c r="N841" s="125"/>
      <c r="O841" s="118"/>
      <c r="P841" s="118"/>
      <c r="Q841" s="121"/>
      <c r="R841" s="114"/>
      <c r="S841" s="122"/>
      <c r="T841" s="114"/>
      <c r="U841" s="122"/>
      <c r="V841" s="114"/>
      <c r="W841" s="120"/>
      <c r="X841" s="56"/>
      <c r="Y841" s="121"/>
      <c r="Z841" s="114"/>
      <c r="AA841" s="122"/>
      <c r="AB841" s="114"/>
      <c r="AC841" s="122"/>
      <c r="AD841" s="114"/>
      <c r="AE841" s="27"/>
      <c r="AF841" s="114"/>
      <c r="AG841" t="s">
        <v>230</v>
      </c>
      <c r="AH841" t="s">
        <v>250</v>
      </c>
      <c r="AI841" s="1" t="str">
        <f t="shared" ref="AI841" ca="1" si="15542">IF(N840="","",N840)</f>
        <v/>
      </c>
      <c r="AJ841" s="1" t="str">
        <f t="shared" ref="AJ841" ca="1" si="15543">IF(O840="","",O840)</f>
        <v/>
      </c>
      <c r="AK841" s="1"/>
      <c r="AM841" s="1"/>
      <c r="AO841" t="s">
        <v>230</v>
      </c>
      <c r="AP841" s="114"/>
      <c r="AQ841" t="str">
        <f t="shared" ca="1" si="15453"/>
        <v>\\(\\quad \\displaystyle  \\)</v>
      </c>
      <c r="AS841" s="114"/>
      <c r="AT841" s="114"/>
      <c r="AU841" s="114"/>
      <c r="AV841" s="114"/>
      <c r="AW841" s="114"/>
      <c r="AX841" s="114"/>
      <c r="AY841" s="114"/>
      <c r="AZ841" s="117"/>
      <c r="BH841" s="23">
        <f t="shared" ca="1" si="15391"/>
        <v>4</v>
      </c>
      <c r="BI841" s="114"/>
      <c r="BJ841" s="23">
        <f t="shared" ca="1" si="15391"/>
        <v>4</v>
      </c>
      <c r="BK841" s="114"/>
      <c r="BL841" s="27"/>
      <c r="BM841" s="27"/>
      <c r="BN841" s="27"/>
      <c r="BO841" s="27"/>
      <c r="BP841" s="27"/>
      <c r="BQ841" s="25">
        <f t="shared" ref="BQ841" ca="1" si="15544">BH841*BJ840</f>
        <v>40</v>
      </c>
      <c r="BR841" s="114"/>
      <c r="BS841" s="114"/>
      <c r="BT841">
        <f t="shared" ca="1" si="15175"/>
        <v>40</v>
      </c>
      <c r="BU841" s="25">
        <f t="shared" ref="BU841" ca="1" si="15545">BT841/GCD(BT840,BT841)</f>
        <v>2</v>
      </c>
      <c r="CD841" s="128"/>
      <c r="CE841" s="23">
        <f t="shared" ref="CE841" ca="1" si="15546">BU841</f>
        <v>2</v>
      </c>
      <c r="CG841"/>
      <c r="CH841" s="5"/>
    </row>
    <row r="842" spans="2:86" ht="32" customHeight="1" thickBot="1" x14ac:dyDescent="0.6">
      <c r="B842" s="121" t="s">
        <v>28</v>
      </c>
      <c r="C842" s="121" t="s">
        <v>51</v>
      </c>
      <c r="D842" s="114">
        <v>19</v>
      </c>
      <c r="E842" s="119"/>
      <c r="F842" s="28">
        <f t="shared" ca="1" si="15150"/>
        <v>1</v>
      </c>
      <c r="G842" s="114" t="s">
        <v>240</v>
      </c>
      <c r="H842" s="114"/>
      <c r="I842" s="28">
        <f t="shared" ca="1" si="15151"/>
        <v>7</v>
      </c>
      <c r="J842" s="124" t="s">
        <v>13</v>
      </c>
      <c r="K842" s="125" t="str">
        <f t="shared" ref="K842" ca="1" si="15547">IF(CD842=0,"",CD842)</f>
        <v/>
      </c>
      <c r="L842" s="24">
        <f t="shared" ca="1" si="15153"/>
        <v>5</v>
      </c>
      <c r="M842" s="118" t="str">
        <f t="shared" ref="M842" ca="1" si="15548">IF(L843=1,"=","")</f>
        <v/>
      </c>
      <c r="N842" s="125" t="str">
        <f t="shared" ref="N842" ca="1" si="15549">IF(L843=1,IF(BQ842&lt;0,"ー",""),"")</f>
        <v/>
      </c>
      <c r="O842" s="118" t="str">
        <f t="shared" ref="O842" ca="1" si="15550">IF(L842=0,K842,"")</f>
        <v/>
      </c>
      <c r="P842" s="118" t="s">
        <v>250</v>
      </c>
      <c r="Q842" s="121" t="str">
        <f t="shared" ref="Q842" si="15551">IF(E842="","",E842)</f>
        <v/>
      </c>
      <c r="R842" s="114" t="s">
        <v>249</v>
      </c>
      <c r="S842" s="122">
        <f t="shared" ref="S842" ca="1" si="15552">F842</f>
        <v>1</v>
      </c>
      <c r="T842" s="114" t="s">
        <v>216</v>
      </c>
      <c r="U842" s="122">
        <f t="shared" ref="U842" ca="1" si="15553">F843</f>
        <v>4</v>
      </c>
      <c r="V842" s="114" t="s">
        <v>217</v>
      </c>
      <c r="W842" s="120" t="str">
        <f t="shared" ref="W842" si="15554">G842</f>
        <v>　÷　</v>
      </c>
      <c r="X842" s="56"/>
      <c r="Y842" s="121" t="str">
        <f t="shared" ref="Y842" si="15555">IF(H842="","",H842)</f>
        <v/>
      </c>
      <c r="Z842" s="114" t="s">
        <v>249</v>
      </c>
      <c r="AA842" s="122">
        <f t="shared" ref="AA842" ca="1" si="15556">I842</f>
        <v>7</v>
      </c>
      <c r="AB842" s="114" t="s">
        <v>216</v>
      </c>
      <c r="AC842" s="122">
        <f t="shared" ref="AC842" ca="1" si="15557">I843</f>
        <v>5</v>
      </c>
      <c r="AD842" s="114" t="s">
        <v>217</v>
      </c>
      <c r="AE842" s="27"/>
      <c r="AF842" s="114" t="s">
        <v>233</v>
      </c>
      <c r="AG842" t="s">
        <v>230</v>
      </c>
      <c r="AH842" t="s">
        <v>250</v>
      </c>
      <c r="AI842" s="1" t="str">
        <f t="shared" ref="AI842" ca="1" si="15558">IF(K842="","",K842)</f>
        <v/>
      </c>
      <c r="AJ842" t="s">
        <v>249</v>
      </c>
      <c r="AK842" s="1">
        <f t="shared" ref="AK842" ca="1" si="15559">L842</f>
        <v>5</v>
      </c>
      <c r="AL842" t="s">
        <v>216</v>
      </c>
      <c r="AM842" s="1">
        <f t="shared" ref="AM842" ca="1" si="15560">L843</f>
        <v>28</v>
      </c>
      <c r="AN842" t="s">
        <v>217</v>
      </c>
      <c r="AO842" t="s">
        <v>230</v>
      </c>
      <c r="AP842" s="114" t="str">
        <f t="shared" ca="1" si="15439"/>
        <v>\\(\\quad \\displaystyle \\frac{1}{4}　÷　\\frac{7}{5}　=　 \\)</v>
      </c>
      <c r="AQ842" t="str">
        <f t="shared" ca="1" si="15453"/>
        <v>\\(\\quad \\displaystyle \\frac{5}{28} \\)</v>
      </c>
      <c r="AS842" s="114" t="str">
        <f t="shared" ref="AS842" ca="1" si="15561">AP842</f>
        <v>\\(\\quad \\displaystyle \\frac{1}{4}　÷　\\frac{7}{5}　=　 \\)</v>
      </c>
      <c r="AT842" s="114" t="str">
        <f t="shared" ref="AT842" ca="1" si="15562">IF(O842="",AQ842,AQ843)</f>
        <v>\\(\\quad \\displaystyle \\frac{5}{28} \\)</v>
      </c>
      <c r="AU842" s="114" t="s">
        <v>60</v>
      </c>
      <c r="AV842" s="115" t="s">
        <v>227</v>
      </c>
      <c r="AW842" s="115" t="str">
        <f t="shared" ref="AW842" ca="1" si="15563">AS842</f>
        <v>\\(\\quad \\displaystyle \\frac{1}{4}　÷　\\frac{7}{5}　=　 \\)</v>
      </c>
      <c r="AX842" s="115" t="str">
        <f t="shared" ref="AX842" ca="1" si="15564">AT842</f>
        <v>\\(\\quad \\displaystyle \\frac{5}{28} \\)</v>
      </c>
      <c r="AY842" s="115" t="s">
        <v>62</v>
      </c>
      <c r="AZ842" s="116" t="str">
        <f t="shared" ref="AZ842" ca="1" si="15565">"INSERT INTO "&amp;AU842&amp;"(tangen,question,answer,editor,date,count) VALUES('"&amp;AV842&amp;"','"&amp;AW842&amp;"','"&amp;AX842&amp;"','"&amp;AY842&amp;"',NOW(),0);"</f>
        <v>INSERT INTO math(tangen,question,answer,editor,date,count) VALUES('m3700','\\(\\quad \\displaystyle \\frac{1}{4}　÷　\\frac{7}{5}　=　 \\)','\\(\\quad \\displaystyle \\frac{5}{28} \\)','harazono',NOW(),0);</v>
      </c>
      <c r="BH842" s="22">
        <f t="shared" ref="BH842" ca="1" si="15566">RANDBETWEEN(1,10)</f>
        <v>1</v>
      </c>
      <c r="BI842" s="114" t="s">
        <v>27</v>
      </c>
      <c r="BJ842" s="22">
        <f t="shared" ca="1" si="15141"/>
        <v>7</v>
      </c>
      <c r="BK842" s="114" t="s">
        <v>26</v>
      </c>
      <c r="BL842" s="27"/>
      <c r="BM842" s="27"/>
      <c r="BN842" s="27"/>
      <c r="BO842" s="27"/>
      <c r="BP842" s="27"/>
      <c r="BQ842" s="24">
        <f t="shared" ref="BQ842" ca="1" si="15567">BH842*BJ843</f>
        <v>5</v>
      </c>
      <c r="BR842" s="114" t="s">
        <v>26</v>
      </c>
      <c r="BS842" s="114" t="str">
        <f t="shared" ref="BS842" ca="1" si="15568">IF(BQ842&lt;=0,"-","")</f>
        <v/>
      </c>
      <c r="BT842" s="30">
        <f t="shared" ca="1" si="15175"/>
        <v>5</v>
      </c>
      <c r="BU842" s="24">
        <f t="shared" ref="BU842" ca="1" si="15569">BT842/GCD(BT842,BT843)</f>
        <v>5</v>
      </c>
      <c r="CD842" s="128">
        <f t="shared" ref="CD842" ca="1" si="15570">QUOTIENT(BU842,BU843)</f>
        <v>0</v>
      </c>
      <c r="CE842" s="57">
        <f t="shared" ref="CE842" ca="1" si="15571">MOD(BU842,BU843)</f>
        <v>5</v>
      </c>
      <c r="CG842"/>
      <c r="CH842" s="5"/>
    </row>
    <row r="843" spans="2:86" ht="32" customHeight="1" x14ac:dyDescent="0.55000000000000004">
      <c r="B843" s="121"/>
      <c r="C843" s="121"/>
      <c r="D843" s="114"/>
      <c r="E843" s="119"/>
      <c r="F843" s="29">
        <f t="shared" ca="1" si="15150"/>
        <v>4</v>
      </c>
      <c r="G843" s="114"/>
      <c r="H843" s="114"/>
      <c r="I843" s="29">
        <f t="shared" ca="1" si="15151"/>
        <v>5</v>
      </c>
      <c r="J843" s="124"/>
      <c r="K843" s="125"/>
      <c r="L843" s="25">
        <f t="shared" ca="1" si="15153"/>
        <v>28</v>
      </c>
      <c r="M843" s="118"/>
      <c r="N843" s="125"/>
      <c r="O843" s="118"/>
      <c r="P843" s="118"/>
      <c r="Q843" s="121"/>
      <c r="R843" s="114"/>
      <c r="S843" s="122"/>
      <c r="T843" s="114"/>
      <c r="U843" s="122"/>
      <c r="V843" s="114"/>
      <c r="W843" s="120"/>
      <c r="X843" s="56"/>
      <c r="Y843" s="121"/>
      <c r="Z843" s="114"/>
      <c r="AA843" s="122"/>
      <c r="AB843" s="114"/>
      <c r="AC843" s="122"/>
      <c r="AD843" s="114"/>
      <c r="AE843" s="27"/>
      <c r="AF843" s="114"/>
      <c r="AG843" t="s">
        <v>230</v>
      </c>
      <c r="AH843" t="s">
        <v>250</v>
      </c>
      <c r="AI843" s="1" t="str">
        <f t="shared" ref="AI843" ca="1" si="15572">IF(N842="","",N842)</f>
        <v/>
      </c>
      <c r="AJ843" s="1" t="str">
        <f t="shared" ref="AJ843" ca="1" si="15573">IF(O842="","",O842)</f>
        <v/>
      </c>
      <c r="AK843" s="1"/>
      <c r="AM843" s="1"/>
      <c r="AO843" t="s">
        <v>230</v>
      </c>
      <c r="AP843" s="114"/>
      <c r="AQ843" t="str">
        <f t="shared" ca="1" si="15453"/>
        <v>\\(\\quad \\displaystyle  \\)</v>
      </c>
      <c r="AS843" s="114"/>
      <c r="AT843" s="114"/>
      <c r="AU843" s="114"/>
      <c r="AV843" s="114"/>
      <c r="AW843" s="114"/>
      <c r="AX843" s="114"/>
      <c r="AY843" s="114"/>
      <c r="AZ843" s="117"/>
      <c r="BH843" s="23">
        <f t="shared" ca="1" si="15391"/>
        <v>4</v>
      </c>
      <c r="BI843" s="114"/>
      <c r="BJ843" s="23">
        <f t="shared" ca="1" si="15391"/>
        <v>5</v>
      </c>
      <c r="BK843" s="114"/>
      <c r="BL843" s="27"/>
      <c r="BM843" s="27"/>
      <c r="BN843" s="27"/>
      <c r="BO843" s="27"/>
      <c r="BP843" s="27"/>
      <c r="BQ843" s="25">
        <f t="shared" ref="BQ843" ca="1" si="15574">BH843*BJ842</f>
        <v>28</v>
      </c>
      <c r="BR843" s="114"/>
      <c r="BS843" s="114"/>
      <c r="BT843">
        <f t="shared" ca="1" si="15175"/>
        <v>28</v>
      </c>
      <c r="BU843" s="25">
        <f t="shared" ref="BU843" ca="1" si="15575">BT843/GCD(BT842,BT843)</f>
        <v>28</v>
      </c>
      <c r="CD843" s="128"/>
      <c r="CE843" s="23">
        <f t="shared" ref="CE843" ca="1" si="15576">BU843</f>
        <v>28</v>
      </c>
      <c r="CG843"/>
      <c r="CH843" s="5"/>
    </row>
    <row r="844" spans="2:86" ht="32" customHeight="1" thickBot="1" x14ac:dyDescent="0.6">
      <c r="B844" s="121" t="s">
        <v>28</v>
      </c>
      <c r="C844" s="121" t="s">
        <v>51</v>
      </c>
      <c r="D844" s="114">
        <v>20</v>
      </c>
      <c r="E844" s="119"/>
      <c r="F844" s="28">
        <f t="shared" ca="1" si="15150"/>
        <v>3</v>
      </c>
      <c r="G844" s="114" t="s">
        <v>240</v>
      </c>
      <c r="H844" s="114"/>
      <c r="I844" s="28">
        <f t="shared" ca="1" si="15151"/>
        <v>4</v>
      </c>
      <c r="J844" s="124" t="s">
        <v>13</v>
      </c>
      <c r="K844" s="125">
        <f t="shared" ref="K844" ca="1" si="15577">IF(CD844=0,"",CD844)</f>
        <v>2</v>
      </c>
      <c r="L844" s="24">
        <f t="shared" ca="1" si="15153"/>
        <v>1</v>
      </c>
      <c r="M844" s="118" t="str">
        <f t="shared" ref="M844" ca="1" si="15578">IF(L845=1,"=","")</f>
        <v/>
      </c>
      <c r="N844" s="125" t="str">
        <f t="shared" ref="N844" ca="1" si="15579">IF(L845=1,IF(BQ844&lt;0,"ー",""),"")</f>
        <v/>
      </c>
      <c r="O844" s="118" t="str">
        <f t="shared" ref="O844" ca="1" si="15580">IF(L844=0,K844,"")</f>
        <v/>
      </c>
      <c r="P844" s="118" t="s">
        <v>250</v>
      </c>
      <c r="Q844" s="121" t="str">
        <f t="shared" ref="Q844" si="15581">IF(E844="","",E844)</f>
        <v/>
      </c>
      <c r="R844" s="114" t="s">
        <v>249</v>
      </c>
      <c r="S844" s="122">
        <f t="shared" ref="S844" ca="1" si="15582">F844</f>
        <v>3</v>
      </c>
      <c r="T844" s="114" t="s">
        <v>216</v>
      </c>
      <c r="U844" s="122">
        <f t="shared" ref="U844" ca="1" si="15583">F845</f>
        <v>3</v>
      </c>
      <c r="V844" s="114" t="s">
        <v>217</v>
      </c>
      <c r="W844" s="120" t="str">
        <f t="shared" ref="W844" si="15584">G844</f>
        <v>　÷　</v>
      </c>
      <c r="X844" s="56"/>
      <c r="Y844" s="121" t="str">
        <f t="shared" ref="Y844" si="15585">IF(H844="","",H844)</f>
        <v/>
      </c>
      <c r="Z844" s="114" t="s">
        <v>249</v>
      </c>
      <c r="AA844" s="122">
        <f t="shared" ref="AA844" ca="1" si="15586">I844</f>
        <v>4</v>
      </c>
      <c r="AB844" s="114" t="s">
        <v>216</v>
      </c>
      <c r="AC844" s="122">
        <f t="shared" ref="AC844" ca="1" si="15587">I845</f>
        <v>10</v>
      </c>
      <c r="AD844" s="114" t="s">
        <v>217</v>
      </c>
      <c r="AE844" s="27"/>
      <c r="AF844" s="114" t="s">
        <v>233</v>
      </c>
      <c r="AG844" t="s">
        <v>230</v>
      </c>
      <c r="AH844" t="s">
        <v>250</v>
      </c>
      <c r="AI844" s="1">
        <f t="shared" ref="AI844" ca="1" si="15588">IF(K844="","",K844)</f>
        <v>2</v>
      </c>
      <c r="AJ844" t="s">
        <v>249</v>
      </c>
      <c r="AK844" s="1">
        <f t="shared" ref="AK844" ca="1" si="15589">L844</f>
        <v>1</v>
      </c>
      <c r="AL844" t="s">
        <v>216</v>
      </c>
      <c r="AM844" s="1">
        <f t="shared" ref="AM844" ca="1" si="15590">L845</f>
        <v>2</v>
      </c>
      <c r="AN844" t="s">
        <v>217</v>
      </c>
      <c r="AO844" t="s">
        <v>230</v>
      </c>
      <c r="AP844" s="114" t="str">
        <f t="shared" ca="1" si="15439"/>
        <v>\\(\\quad \\displaystyle \\frac{3}{3}　÷　\\frac{4}{10}　=　 \\)</v>
      </c>
      <c r="AQ844" t="str">
        <f t="shared" ca="1" si="15453"/>
        <v>\\(\\quad \\displaystyle 2\\frac{1}{2} \\)</v>
      </c>
      <c r="AS844" s="114" t="str">
        <f t="shared" ref="AS844" ca="1" si="15591">AP844</f>
        <v>\\(\\quad \\displaystyle \\frac{3}{3}　÷　\\frac{4}{10}　=　 \\)</v>
      </c>
      <c r="AT844" s="114" t="str">
        <f t="shared" ref="AT844" ca="1" si="15592">IF(O844="",AQ844,AQ845)</f>
        <v>\\(\\quad \\displaystyle 2\\frac{1}{2} \\)</v>
      </c>
      <c r="AU844" s="114" t="s">
        <v>60</v>
      </c>
      <c r="AV844" s="115" t="s">
        <v>227</v>
      </c>
      <c r="AW844" s="115" t="str">
        <f t="shared" ref="AW844" ca="1" si="15593">AS844</f>
        <v>\\(\\quad \\displaystyle \\frac{3}{3}　÷　\\frac{4}{10}　=　 \\)</v>
      </c>
      <c r="AX844" s="115" t="str">
        <f t="shared" ref="AX844" ca="1" si="15594">AT844</f>
        <v>\\(\\quad \\displaystyle 2\\frac{1}{2} \\)</v>
      </c>
      <c r="AY844" s="115" t="s">
        <v>62</v>
      </c>
      <c r="AZ844" s="116" t="str">
        <f t="shared" ref="AZ844" ca="1" si="15595">"INSERT INTO "&amp;AU844&amp;"(tangen,question,answer,editor,date,count) VALUES('"&amp;AV844&amp;"','"&amp;AW844&amp;"','"&amp;AX844&amp;"','"&amp;AY844&amp;"',NOW(),0);"</f>
        <v>INSERT INTO math(tangen,question,answer,editor,date,count) VALUES('m3700','\\(\\quad \\displaystyle \\frac{3}{3}　÷　\\frac{4}{10}　=　 \\)','\\(\\quad \\displaystyle 2\\frac{1}{2} \\)','harazono',NOW(),0);</v>
      </c>
      <c r="BH844" s="22">
        <f t="shared" ref="BH844" ca="1" si="15596">RANDBETWEEN(1,10)</f>
        <v>3</v>
      </c>
      <c r="BI844" s="114" t="s">
        <v>27</v>
      </c>
      <c r="BJ844" s="22">
        <f t="shared" ca="1" si="15141"/>
        <v>4</v>
      </c>
      <c r="BK844" s="114" t="s">
        <v>26</v>
      </c>
      <c r="BL844" s="27"/>
      <c r="BM844" s="27"/>
      <c r="BN844" s="27"/>
      <c r="BO844" s="27"/>
      <c r="BP844" s="27"/>
      <c r="BQ844" s="24">
        <f t="shared" ref="BQ844" ca="1" si="15597">BH844*BJ845</f>
        <v>30</v>
      </c>
      <c r="BR844" s="114" t="s">
        <v>26</v>
      </c>
      <c r="BS844" s="114" t="str">
        <f t="shared" ref="BS844" ca="1" si="15598">IF(BQ844&lt;=0,"-","")</f>
        <v/>
      </c>
      <c r="BT844" s="30">
        <f t="shared" ca="1" si="15175"/>
        <v>30</v>
      </c>
      <c r="BU844" s="24">
        <f t="shared" ref="BU844" ca="1" si="15599">BT844/GCD(BT844,BT845)</f>
        <v>5</v>
      </c>
      <c r="CD844" s="128">
        <f t="shared" ref="CD844" ca="1" si="15600">QUOTIENT(BU844,BU845)</f>
        <v>2</v>
      </c>
      <c r="CE844" s="57">
        <f t="shared" ref="CE844" ca="1" si="15601">MOD(BU844,BU845)</f>
        <v>1</v>
      </c>
      <c r="CG844"/>
      <c r="CH844" s="5"/>
    </row>
    <row r="845" spans="2:86" ht="32" customHeight="1" x14ac:dyDescent="0.55000000000000004">
      <c r="B845" s="121"/>
      <c r="C845" s="121"/>
      <c r="D845" s="114"/>
      <c r="E845" s="119"/>
      <c r="F845" s="29">
        <f t="shared" ca="1" si="15150"/>
        <v>3</v>
      </c>
      <c r="G845" s="114"/>
      <c r="H845" s="114"/>
      <c r="I845" s="29">
        <f t="shared" ca="1" si="15151"/>
        <v>10</v>
      </c>
      <c r="J845" s="124"/>
      <c r="K845" s="125"/>
      <c r="L845" s="25">
        <f t="shared" ca="1" si="15153"/>
        <v>2</v>
      </c>
      <c r="M845" s="118"/>
      <c r="N845" s="125"/>
      <c r="O845" s="118"/>
      <c r="P845" s="118"/>
      <c r="Q845" s="121"/>
      <c r="R845" s="114"/>
      <c r="S845" s="122"/>
      <c r="T845" s="114"/>
      <c r="U845" s="122"/>
      <c r="V845" s="114"/>
      <c r="W845" s="120"/>
      <c r="X845" s="56"/>
      <c r="Y845" s="121"/>
      <c r="Z845" s="114"/>
      <c r="AA845" s="122"/>
      <c r="AB845" s="114"/>
      <c r="AC845" s="122"/>
      <c r="AD845" s="114"/>
      <c r="AE845" s="27"/>
      <c r="AF845" s="114"/>
      <c r="AG845" t="s">
        <v>230</v>
      </c>
      <c r="AH845" t="s">
        <v>250</v>
      </c>
      <c r="AI845" s="1" t="str">
        <f t="shared" ref="AI845" ca="1" si="15602">IF(N844="","",N844)</f>
        <v/>
      </c>
      <c r="AJ845" s="1" t="str">
        <f t="shared" ref="AJ845" ca="1" si="15603">IF(O844="","",O844)</f>
        <v/>
      </c>
      <c r="AK845" s="1"/>
      <c r="AM845" s="1"/>
      <c r="AO845" t="s">
        <v>230</v>
      </c>
      <c r="AP845" s="114"/>
      <c r="AQ845" t="str">
        <f t="shared" ca="1" si="15453"/>
        <v>\\(\\quad \\displaystyle  \\)</v>
      </c>
      <c r="AS845" s="114"/>
      <c r="AT845" s="114"/>
      <c r="AU845" s="114"/>
      <c r="AV845" s="114"/>
      <c r="AW845" s="114"/>
      <c r="AX845" s="114"/>
      <c r="AY845" s="114"/>
      <c r="AZ845" s="117"/>
      <c r="BH845" s="23">
        <f t="shared" ca="1" si="15391"/>
        <v>3</v>
      </c>
      <c r="BI845" s="114"/>
      <c r="BJ845" s="23">
        <f t="shared" ca="1" si="15391"/>
        <v>10</v>
      </c>
      <c r="BK845" s="114"/>
      <c r="BL845" s="27"/>
      <c r="BM845" s="27"/>
      <c r="BN845" s="27"/>
      <c r="BO845" s="27"/>
      <c r="BP845" s="27"/>
      <c r="BQ845" s="25">
        <f t="shared" ref="BQ845" ca="1" si="15604">BH845*BJ844</f>
        <v>12</v>
      </c>
      <c r="BR845" s="114"/>
      <c r="BS845" s="114"/>
      <c r="BT845">
        <f t="shared" ca="1" si="15175"/>
        <v>12</v>
      </c>
      <c r="BU845" s="25">
        <f t="shared" ref="BU845" ca="1" si="15605">BT845/GCD(BT844,BT845)</f>
        <v>2</v>
      </c>
      <c r="CD845" s="128"/>
      <c r="CE845" s="23">
        <f t="shared" ref="CE845" ca="1" si="15606">BU845</f>
        <v>2</v>
      </c>
      <c r="CG845"/>
      <c r="CH845" s="5"/>
    </row>
    <row r="846" spans="2:86" ht="32" customHeight="1" thickBot="1" x14ac:dyDescent="0.6">
      <c r="B846" s="121" t="s">
        <v>28</v>
      </c>
      <c r="C846" s="121" t="s">
        <v>51</v>
      </c>
      <c r="D846" s="114">
        <v>21</v>
      </c>
      <c r="E846" s="119"/>
      <c r="F846" s="28">
        <f t="shared" ca="1" si="15150"/>
        <v>3</v>
      </c>
      <c r="G846" s="114" t="s">
        <v>240</v>
      </c>
      <c r="H846" s="114"/>
      <c r="I846" s="28">
        <f t="shared" ca="1" si="15151"/>
        <v>3</v>
      </c>
      <c r="J846" s="124" t="s">
        <v>13</v>
      </c>
      <c r="K846" s="125" t="str">
        <f t="shared" ref="K846" ca="1" si="15607">IF(CD846=0,"",CD846)</f>
        <v/>
      </c>
      <c r="L846" s="24">
        <f t="shared" ca="1" si="15153"/>
        <v>2</v>
      </c>
      <c r="M846" s="118" t="str">
        <f t="shared" ref="M846" ca="1" si="15608">IF(L847=1,"=","")</f>
        <v/>
      </c>
      <c r="N846" s="125" t="str">
        <f t="shared" ref="N846" ca="1" si="15609">IF(L847=1,IF(BQ846&lt;0,"ー",""),"")</f>
        <v/>
      </c>
      <c r="O846" s="118" t="str">
        <f t="shared" ref="O846" ca="1" si="15610">IF(L846=0,K846,"")</f>
        <v/>
      </c>
      <c r="P846" s="118" t="s">
        <v>250</v>
      </c>
      <c r="Q846" s="121" t="str">
        <f t="shared" ref="Q846" si="15611">IF(E846="","",E846)</f>
        <v/>
      </c>
      <c r="R846" s="114" t="s">
        <v>249</v>
      </c>
      <c r="S846" s="122">
        <f t="shared" ref="S846" ca="1" si="15612">F846</f>
        <v>3</v>
      </c>
      <c r="T846" s="114" t="s">
        <v>216</v>
      </c>
      <c r="U846" s="122">
        <f t="shared" ref="U846" ca="1" si="15613">F847</f>
        <v>6</v>
      </c>
      <c r="V846" s="114" t="s">
        <v>217</v>
      </c>
      <c r="W846" s="120" t="str">
        <f t="shared" ref="W846" si="15614">G846</f>
        <v>　÷　</v>
      </c>
      <c r="X846" s="56"/>
      <c r="Y846" s="121" t="str">
        <f t="shared" ref="Y846" si="15615">IF(H846="","",H846)</f>
        <v/>
      </c>
      <c r="Z846" s="114" t="s">
        <v>249</v>
      </c>
      <c r="AA846" s="122">
        <f t="shared" ref="AA846" ca="1" si="15616">I846</f>
        <v>3</v>
      </c>
      <c r="AB846" s="114" t="s">
        <v>216</v>
      </c>
      <c r="AC846" s="122">
        <f t="shared" ref="AC846" ca="1" si="15617">I847</f>
        <v>4</v>
      </c>
      <c r="AD846" s="114" t="s">
        <v>217</v>
      </c>
      <c r="AE846" s="27"/>
      <c r="AF846" s="114" t="s">
        <v>233</v>
      </c>
      <c r="AG846" t="s">
        <v>230</v>
      </c>
      <c r="AH846" t="s">
        <v>250</v>
      </c>
      <c r="AI846" s="1" t="str">
        <f t="shared" ref="AI846" ca="1" si="15618">IF(K846="","",K846)</f>
        <v/>
      </c>
      <c r="AJ846" t="s">
        <v>249</v>
      </c>
      <c r="AK846" s="1">
        <f t="shared" ref="AK846" ca="1" si="15619">L846</f>
        <v>2</v>
      </c>
      <c r="AL846" t="s">
        <v>216</v>
      </c>
      <c r="AM846" s="1">
        <f t="shared" ref="AM846" ca="1" si="15620">L847</f>
        <v>3</v>
      </c>
      <c r="AN846" t="s">
        <v>217</v>
      </c>
      <c r="AO846" t="s">
        <v>230</v>
      </c>
      <c r="AP846" s="114" t="str">
        <f t="shared" ca="1" si="15439"/>
        <v>\\(\\quad \\displaystyle \\frac{3}{6}　÷　\\frac{3}{4}　=　 \\)</v>
      </c>
      <c r="AQ846" t="str">
        <f t="shared" ca="1" si="15453"/>
        <v>\\(\\quad \\displaystyle \\frac{2}{3} \\)</v>
      </c>
      <c r="AS846" s="114" t="str">
        <f t="shared" ref="AS846" ca="1" si="15621">AP846</f>
        <v>\\(\\quad \\displaystyle \\frac{3}{6}　÷　\\frac{3}{4}　=　 \\)</v>
      </c>
      <c r="AT846" s="114" t="str">
        <f t="shared" ref="AT846" ca="1" si="15622">IF(O846="",AQ846,AQ847)</f>
        <v>\\(\\quad \\displaystyle \\frac{2}{3} \\)</v>
      </c>
      <c r="AU846" s="114" t="s">
        <v>60</v>
      </c>
      <c r="AV846" s="115" t="s">
        <v>227</v>
      </c>
      <c r="AW846" s="115" t="str">
        <f t="shared" ref="AW846" ca="1" si="15623">AS846</f>
        <v>\\(\\quad \\displaystyle \\frac{3}{6}　÷　\\frac{3}{4}　=　 \\)</v>
      </c>
      <c r="AX846" s="115" t="str">
        <f t="shared" ref="AX846" ca="1" si="15624">AT846</f>
        <v>\\(\\quad \\displaystyle \\frac{2}{3} \\)</v>
      </c>
      <c r="AY846" s="115" t="s">
        <v>62</v>
      </c>
      <c r="AZ846" s="116" t="str">
        <f t="shared" ref="AZ846" ca="1" si="15625">"INSERT INTO "&amp;AU846&amp;"(tangen,question,answer,editor,date,count) VALUES('"&amp;AV846&amp;"','"&amp;AW846&amp;"','"&amp;AX846&amp;"','"&amp;AY846&amp;"',NOW(),0);"</f>
        <v>INSERT INTO math(tangen,question,answer,editor,date,count) VALUES('m3700','\\(\\quad \\displaystyle \\frac{3}{6}　÷　\\frac{3}{4}　=　 \\)','\\(\\quad \\displaystyle \\frac{2}{3} \\)','harazono',NOW(),0);</v>
      </c>
      <c r="BH846" s="22">
        <f t="shared" ref="BH846" ca="1" si="15626">RANDBETWEEN(1,10)</f>
        <v>3</v>
      </c>
      <c r="BI846" s="114" t="s">
        <v>27</v>
      </c>
      <c r="BJ846" s="22">
        <f t="shared" ca="1" si="15141"/>
        <v>3</v>
      </c>
      <c r="BK846" s="114" t="s">
        <v>26</v>
      </c>
      <c r="BL846" s="27"/>
      <c r="BM846" s="27"/>
      <c r="BN846" s="27"/>
      <c r="BO846" s="27"/>
      <c r="BP846" s="27"/>
      <c r="BQ846" s="24">
        <f t="shared" ref="BQ846" ca="1" si="15627">BH846*BJ847</f>
        <v>12</v>
      </c>
      <c r="BR846" s="114" t="s">
        <v>26</v>
      </c>
      <c r="BS846" s="114" t="str">
        <f t="shared" ref="BS846" ca="1" si="15628">IF(BQ846&lt;=0,"-","")</f>
        <v/>
      </c>
      <c r="BT846" s="30">
        <f t="shared" ca="1" si="15175"/>
        <v>12</v>
      </c>
      <c r="BU846" s="24">
        <f t="shared" ref="BU846" ca="1" si="15629">BT846/GCD(BT846,BT847)</f>
        <v>2</v>
      </c>
      <c r="CD846" s="128">
        <f t="shared" ref="CD846" ca="1" si="15630">QUOTIENT(BU846,BU847)</f>
        <v>0</v>
      </c>
      <c r="CE846" s="57">
        <f t="shared" ref="CE846" ca="1" si="15631">MOD(BU846,BU847)</f>
        <v>2</v>
      </c>
      <c r="CG846"/>
      <c r="CH846" s="5"/>
    </row>
    <row r="847" spans="2:86" ht="32" customHeight="1" x14ac:dyDescent="0.55000000000000004">
      <c r="B847" s="121"/>
      <c r="C847" s="121"/>
      <c r="D847" s="114"/>
      <c r="E847" s="119"/>
      <c r="F847" s="29">
        <f t="shared" ca="1" si="15150"/>
        <v>6</v>
      </c>
      <c r="G847" s="114"/>
      <c r="H847" s="114"/>
      <c r="I847" s="29">
        <f t="shared" ca="1" si="15151"/>
        <v>4</v>
      </c>
      <c r="J847" s="124"/>
      <c r="K847" s="125"/>
      <c r="L847" s="25">
        <f t="shared" ca="1" si="15153"/>
        <v>3</v>
      </c>
      <c r="M847" s="118"/>
      <c r="N847" s="125"/>
      <c r="O847" s="118"/>
      <c r="P847" s="118"/>
      <c r="Q847" s="121"/>
      <c r="R847" s="114"/>
      <c r="S847" s="122"/>
      <c r="T847" s="114"/>
      <c r="U847" s="122"/>
      <c r="V847" s="114"/>
      <c r="W847" s="120"/>
      <c r="X847" s="56"/>
      <c r="Y847" s="121"/>
      <c r="Z847" s="114"/>
      <c r="AA847" s="122"/>
      <c r="AB847" s="114"/>
      <c r="AC847" s="122"/>
      <c r="AD847" s="114"/>
      <c r="AE847" s="27"/>
      <c r="AF847" s="114"/>
      <c r="AG847" t="s">
        <v>230</v>
      </c>
      <c r="AH847" t="s">
        <v>250</v>
      </c>
      <c r="AI847" s="1" t="str">
        <f t="shared" ref="AI847" ca="1" si="15632">IF(N846="","",N846)</f>
        <v/>
      </c>
      <c r="AJ847" s="1" t="str">
        <f t="shared" ref="AJ847" ca="1" si="15633">IF(O846="","",O846)</f>
        <v/>
      </c>
      <c r="AK847" s="1"/>
      <c r="AM847" s="1"/>
      <c r="AO847" t="s">
        <v>230</v>
      </c>
      <c r="AP847" s="114"/>
      <c r="AQ847" t="str">
        <f t="shared" ca="1" si="15453"/>
        <v>\\(\\quad \\displaystyle  \\)</v>
      </c>
      <c r="AS847" s="114"/>
      <c r="AT847" s="114"/>
      <c r="AU847" s="114"/>
      <c r="AV847" s="114"/>
      <c r="AW847" s="114"/>
      <c r="AX847" s="114"/>
      <c r="AY847" s="114"/>
      <c r="AZ847" s="117"/>
      <c r="BH847" s="23">
        <f t="shared" ca="1" si="15391"/>
        <v>6</v>
      </c>
      <c r="BI847" s="114"/>
      <c r="BJ847" s="23">
        <f t="shared" ca="1" si="15391"/>
        <v>4</v>
      </c>
      <c r="BK847" s="114"/>
      <c r="BL847" s="27"/>
      <c r="BM847" s="27"/>
      <c r="BN847" s="27"/>
      <c r="BO847" s="27"/>
      <c r="BP847" s="27"/>
      <c r="BQ847" s="25">
        <f t="shared" ref="BQ847" ca="1" si="15634">BH847*BJ846</f>
        <v>18</v>
      </c>
      <c r="BR847" s="114"/>
      <c r="BS847" s="114"/>
      <c r="BT847">
        <f t="shared" ca="1" si="15175"/>
        <v>18</v>
      </c>
      <c r="BU847" s="25">
        <f t="shared" ref="BU847" ca="1" si="15635">BT847/GCD(BT846,BT847)</f>
        <v>3</v>
      </c>
      <c r="CD847" s="128"/>
      <c r="CE847" s="23">
        <f t="shared" ref="CE847" ca="1" si="15636">BU847</f>
        <v>3</v>
      </c>
      <c r="CG847"/>
      <c r="CH847" s="5"/>
    </row>
    <row r="848" spans="2:86" ht="32" customHeight="1" thickBot="1" x14ac:dyDescent="0.6">
      <c r="B848" s="121" t="s">
        <v>28</v>
      </c>
      <c r="C848" s="121" t="s">
        <v>51</v>
      </c>
      <c r="D848" s="114">
        <v>22</v>
      </c>
      <c r="E848" s="119"/>
      <c r="F848" s="28">
        <f t="shared" ca="1" si="15150"/>
        <v>7</v>
      </c>
      <c r="G848" s="114" t="s">
        <v>240</v>
      </c>
      <c r="H848" s="114"/>
      <c r="I848" s="28">
        <f t="shared" ca="1" si="15151"/>
        <v>6</v>
      </c>
      <c r="J848" s="124" t="s">
        <v>13</v>
      </c>
      <c r="K848" s="125">
        <f t="shared" ref="K848" ca="1" si="15637">IF(CD848=0,"",CD848)</f>
        <v>1</v>
      </c>
      <c r="L848" s="24">
        <f t="shared" ca="1" si="15153"/>
        <v>1</v>
      </c>
      <c r="M848" s="118" t="str">
        <f t="shared" ref="M848" ca="1" si="15638">IF(L849=1,"=","")</f>
        <v/>
      </c>
      <c r="N848" s="125" t="str">
        <f t="shared" ref="N848" ca="1" si="15639">IF(L849=1,IF(BQ848&lt;0,"ー",""),"")</f>
        <v/>
      </c>
      <c r="O848" s="118" t="str">
        <f t="shared" ref="O848" ca="1" si="15640">IF(L848=0,K848,"")</f>
        <v/>
      </c>
      <c r="P848" s="118" t="s">
        <v>250</v>
      </c>
      <c r="Q848" s="121" t="str">
        <f t="shared" ref="Q848" si="15641">IF(E848="","",E848)</f>
        <v/>
      </c>
      <c r="R848" s="114" t="s">
        <v>249</v>
      </c>
      <c r="S848" s="122">
        <f t="shared" ref="S848" ca="1" si="15642">F848</f>
        <v>7</v>
      </c>
      <c r="T848" s="114" t="s">
        <v>216</v>
      </c>
      <c r="U848" s="122">
        <f t="shared" ref="U848" ca="1" si="15643">F849</f>
        <v>4</v>
      </c>
      <c r="V848" s="114" t="s">
        <v>217</v>
      </c>
      <c r="W848" s="120" t="str">
        <f t="shared" ref="W848" si="15644">G848</f>
        <v>　÷　</v>
      </c>
      <c r="X848" s="56"/>
      <c r="Y848" s="121" t="str">
        <f t="shared" ref="Y848" si="15645">IF(H848="","",H848)</f>
        <v/>
      </c>
      <c r="Z848" s="114" t="s">
        <v>249</v>
      </c>
      <c r="AA848" s="122">
        <f t="shared" ref="AA848" ca="1" si="15646">I848</f>
        <v>6</v>
      </c>
      <c r="AB848" s="114" t="s">
        <v>216</v>
      </c>
      <c r="AC848" s="122">
        <f t="shared" ref="AC848" ca="1" si="15647">I849</f>
        <v>4</v>
      </c>
      <c r="AD848" s="114" t="s">
        <v>217</v>
      </c>
      <c r="AE848" s="27"/>
      <c r="AF848" s="114" t="s">
        <v>233</v>
      </c>
      <c r="AG848" t="s">
        <v>230</v>
      </c>
      <c r="AH848" t="s">
        <v>250</v>
      </c>
      <c r="AI848" s="1">
        <f t="shared" ref="AI848" ca="1" si="15648">IF(K848="","",K848)</f>
        <v>1</v>
      </c>
      <c r="AJ848" t="s">
        <v>249</v>
      </c>
      <c r="AK848" s="1">
        <f t="shared" ref="AK848" ca="1" si="15649">L848</f>
        <v>1</v>
      </c>
      <c r="AL848" t="s">
        <v>216</v>
      </c>
      <c r="AM848" s="1">
        <f t="shared" ref="AM848" ca="1" si="15650">L849</f>
        <v>6</v>
      </c>
      <c r="AN848" t="s">
        <v>217</v>
      </c>
      <c r="AO848" t="s">
        <v>230</v>
      </c>
      <c r="AP848" s="114" t="str">
        <f t="shared" ca="1" si="15439"/>
        <v>\\(\\quad \\displaystyle \\frac{7}{4}　÷　\\frac{6}{4}　=　 \\)</v>
      </c>
      <c r="AQ848" t="str">
        <f t="shared" ca="1" si="15453"/>
        <v>\\(\\quad \\displaystyle 1\\frac{1}{6} \\)</v>
      </c>
      <c r="AS848" s="114" t="str">
        <f t="shared" ref="AS848" ca="1" si="15651">AP848</f>
        <v>\\(\\quad \\displaystyle \\frac{7}{4}　÷　\\frac{6}{4}　=　 \\)</v>
      </c>
      <c r="AT848" s="114" t="str">
        <f t="shared" ref="AT848" ca="1" si="15652">IF(O848="",AQ848,AQ849)</f>
        <v>\\(\\quad \\displaystyle 1\\frac{1}{6} \\)</v>
      </c>
      <c r="AU848" s="114" t="s">
        <v>60</v>
      </c>
      <c r="AV848" s="115" t="s">
        <v>227</v>
      </c>
      <c r="AW848" s="115" t="str">
        <f t="shared" ref="AW848" ca="1" si="15653">AS848</f>
        <v>\\(\\quad \\displaystyle \\frac{7}{4}　÷　\\frac{6}{4}　=　 \\)</v>
      </c>
      <c r="AX848" s="115" t="str">
        <f t="shared" ref="AX848" ca="1" si="15654">AT848</f>
        <v>\\(\\quad \\displaystyle 1\\frac{1}{6} \\)</v>
      </c>
      <c r="AY848" s="115" t="s">
        <v>62</v>
      </c>
      <c r="AZ848" s="116" t="str">
        <f t="shared" ref="AZ848" ca="1" si="15655">"INSERT INTO "&amp;AU848&amp;"(tangen,question,answer,editor,date,count) VALUES('"&amp;AV848&amp;"','"&amp;AW848&amp;"','"&amp;AX848&amp;"','"&amp;AY848&amp;"',NOW(),0);"</f>
        <v>INSERT INTO math(tangen,question,answer,editor,date,count) VALUES('m3700','\\(\\quad \\displaystyle \\frac{7}{4}　÷　\\frac{6}{4}　=　 \\)','\\(\\quad \\displaystyle 1\\frac{1}{6} \\)','harazono',NOW(),0);</v>
      </c>
      <c r="BH848" s="22">
        <f t="shared" ref="BH848" ca="1" si="15656">RANDBETWEEN(1,10)</f>
        <v>7</v>
      </c>
      <c r="BI848" s="114" t="s">
        <v>27</v>
      </c>
      <c r="BJ848" s="22">
        <f t="shared" ca="1" si="15141"/>
        <v>6</v>
      </c>
      <c r="BK848" s="114" t="s">
        <v>26</v>
      </c>
      <c r="BL848" s="27"/>
      <c r="BM848" s="27"/>
      <c r="BN848" s="27"/>
      <c r="BO848" s="27"/>
      <c r="BP848" s="27"/>
      <c r="BQ848" s="24">
        <f t="shared" ref="BQ848" ca="1" si="15657">BH848*BJ849</f>
        <v>28</v>
      </c>
      <c r="BR848" s="114" t="s">
        <v>26</v>
      </c>
      <c r="BS848" s="114" t="str">
        <f t="shared" ref="BS848" ca="1" si="15658">IF(BQ848&lt;=0,"-","")</f>
        <v/>
      </c>
      <c r="BT848" s="30">
        <f t="shared" ca="1" si="15175"/>
        <v>28</v>
      </c>
      <c r="BU848" s="24">
        <f t="shared" ref="BU848" ca="1" si="15659">BT848/GCD(BT848,BT849)</f>
        <v>7</v>
      </c>
      <c r="CD848" s="128">
        <f t="shared" ref="CD848" ca="1" si="15660">QUOTIENT(BU848,BU849)</f>
        <v>1</v>
      </c>
      <c r="CE848" s="57">
        <f t="shared" ref="CE848" ca="1" si="15661">MOD(BU848,BU849)</f>
        <v>1</v>
      </c>
      <c r="CG848"/>
      <c r="CH848" s="5"/>
    </row>
    <row r="849" spans="2:86" ht="32" customHeight="1" x14ac:dyDescent="0.55000000000000004">
      <c r="B849" s="121"/>
      <c r="C849" s="121"/>
      <c r="D849" s="114"/>
      <c r="E849" s="119"/>
      <c r="F849" s="29">
        <f t="shared" ca="1" si="15150"/>
        <v>4</v>
      </c>
      <c r="G849" s="114"/>
      <c r="H849" s="114"/>
      <c r="I849" s="29">
        <f t="shared" ca="1" si="15151"/>
        <v>4</v>
      </c>
      <c r="J849" s="124"/>
      <c r="K849" s="125"/>
      <c r="L849" s="25">
        <f t="shared" ca="1" si="15153"/>
        <v>6</v>
      </c>
      <c r="M849" s="118"/>
      <c r="N849" s="125"/>
      <c r="O849" s="118"/>
      <c r="P849" s="118"/>
      <c r="Q849" s="121"/>
      <c r="R849" s="114"/>
      <c r="S849" s="122"/>
      <c r="T849" s="114"/>
      <c r="U849" s="122"/>
      <c r="V849" s="114"/>
      <c r="W849" s="120"/>
      <c r="X849" s="56"/>
      <c r="Y849" s="121"/>
      <c r="Z849" s="114"/>
      <c r="AA849" s="122"/>
      <c r="AB849" s="114"/>
      <c r="AC849" s="122"/>
      <c r="AD849" s="114"/>
      <c r="AE849" s="27"/>
      <c r="AF849" s="114"/>
      <c r="AG849" t="s">
        <v>230</v>
      </c>
      <c r="AH849" t="s">
        <v>250</v>
      </c>
      <c r="AI849" s="1" t="str">
        <f t="shared" ref="AI849" ca="1" si="15662">IF(N848="","",N848)</f>
        <v/>
      </c>
      <c r="AJ849" s="1" t="str">
        <f t="shared" ref="AJ849" ca="1" si="15663">IF(O848="","",O848)</f>
        <v/>
      </c>
      <c r="AK849" s="1"/>
      <c r="AM849" s="1"/>
      <c r="AO849" t="s">
        <v>230</v>
      </c>
      <c r="AP849" s="114"/>
      <c r="AQ849" t="str">
        <f t="shared" ca="1" si="15453"/>
        <v>\\(\\quad \\displaystyle  \\)</v>
      </c>
      <c r="AS849" s="114"/>
      <c r="AT849" s="114"/>
      <c r="AU849" s="114"/>
      <c r="AV849" s="114"/>
      <c r="AW849" s="114"/>
      <c r="AX849" s="114"/>
      <c r="AY849" s="114"/>
      <c r="AZ849" s="117"/>
      <c r="BH849" s="23">
        <f t="shared" ca="1" si="15391"/>
        <v>4</v>
      </c>
      <c r="BI849" s="114"/>
      <c r="BJ849" s="23">
        <f t="shared" ca="1" si="15391"/>
        <v>4</v>
      </c>
      <c r="BK849" s="114"/>
      <c r="BL849" s="27"/>
      <c r="BM849" s="27"/>
      <c r="BN849" s="27"/>
      <c r="BO849" s="27"/>
      <c r="BP849" s="27"/>
      <c r="BQ849" s="25">
        <f t="shared" ref="BQ849" ca="1" si="15664">BH849*BJ848</f>
        <v>24</v>
      </c>
      <c r="BR849" s="114"/>
      <c r="BS849" s="114"/>
      <c r="BT849">
        <f t="shared" ca="1" si="15175"/>
        <v>24</v>
      </c>
      <c r="BU849" s="25">
        <f t="shared" ref="BU849" ca="1" si="15665">BT849/GCD(BT848,BT849)</f>
        <v>6</v>
      </c>
      <c r="CD849" s="128"/>
      <c r="CE849" s="23">
        <f t="shared" ref="CE849" ca="1" si="15666">BU849</f>
        <v>6</v>
      </c>
      <c r="CG849"/>
      <c r="CH849" s="5"/>
    </row>
    <row r="850" spans="2:86" ht="32" customHeight="1" thickBot="1" x14ac:dyDescent="0.6">
      <c r="B850" s="121" t="s">
        <v>28</v>
      </c>
      <c r="C850" s="121" t="s">
        <v>51</v>
      </c>
      <c r="D850" s="114">
        <v>23</v>
      </c>
      <c r="E850" s="119"/>
      <c r="F850" s="28">
        <f t="shared" ca="1" si="15150"/>
        <v>5</v>
      </c>
      <c r="G850" s="114" t="s">
        <v>240</v>
      </c>
      <c r="H850" s="114"/>
      <c r="I850" s="28">
        <f t="shared" ca="1" si="15151"/>
        <v>7</v>
      </c>
      <c r="J850" s="124" t="s">
        <v>13</v>
      </c>
      <c r="K850" s="125">
        <f t="shared" ref="K850" ca="1" si="15667">IF(CD850=0,"",CD850)</f>
        <v>1</v>
      </c>
      <c r="L850" s="24">
        <f t="shared" ca="1" si="15153"/>
        <v>1</v>
      </c>
      <c r="M850" s="118" t="str">
        <f t="shared" ref="M850" ca="1" si="15668">IF(L851=1,"=","")</f>
        <v/>
      </c>
      <c r="N850" s="125" t="str">
        <f t="shared" ref="N850" ca="1" si="15669">IF(L851=1,IF(BQ850&lt;0,"ー",""),"")</f>
        <v/>
      </c>
      <c r="O850" s="118" t="str">
        <f t="shared" ref="O850" ca="1" si="15670">IF(L850=0,K850,"")</f>
        <v/>
      </c>
      <c r="P850" s="118" t="s">
        <v>250</v>
      </c>
      <c r="Q850" s="121" t="str">
        <f t="shared" ref="Q850" si="15671">IF(E850="","",E850)</f>
        <v/>
      </c>
      <c r="R850" s="114" t="s">
        <v>249</v>
      </c>
      <c r="S850" s="122">
        <f t="shared" ref="S850" ca="1" si="15672">F850</f>
        <v>5</v>
      </c>
      <c r="T850" s="114" t="s">
        <v>216</v>
      </c>
      <c r="U850" s="122">
        <f t="shared" ref="U850" ca="1" si="15673">F851</f>
        <v>4</v>
      </c>
      <c r="V850" s="114" t="s">
        <v>217</v>
      </c>
      <c r="W850" s="120" t="str">
        <f t="shared" ref="W850" si="15674">G850</f>
        <v>　÷　</v>
      </c>
      <c r="X850" s="56"/>
      <c r="Y850" s="121" t="str">
        <f t="shared" ref="Y850" si="15675">IF(H850="","",H850)</f>
        <v/>
      </c>
      <c r="Z850" s="114" t="s">
        <v>249</v>
      </c>
      <c r="AA850" s="122">
        <f t="shared" ref="AA850" ca="1" si="15676">I850</f>
        <v>7</v>
      </c>
      <c r="AB850" s="114" t="s">
        <v>216</v>
      </c>
      <c r="AC850" s="122">
        <f t="shared" ref="AC850" ca="1" si="15677">I851</f>
        <v>7</v>
      </c>
      <c r="AD850" s="114" t="s">
        <v>217</v>
      </c>
      <c r="AE850" s="27"/>
      <c r="AF850" s="114" t="s">
        <v>233</v>
      </c>
      <c r="AG850" t="s">
        <v>230</v>
      </c>
      <c r="AH850" t="s">
        <v>250</v>
      </c>
      <c r="AI850" s="1">
        <f t="shared" ref="AI850" ca="1" si="15678">IF(K850="","",K850)</f>
        <v>1</v>
      </c>
      <c r="AJ850" t="s">
        <v>249</v>
      </c>
      <c r="AK850" s="1">
        <f t="shared" ref="AK850" ca="1" si="15679">L850</f>
        <v>1</v>
      </c>
      <c r="AL850" t="s">
        <v>216</v>
      </c>
      <c r="AM850" s="1">
        <f t="shared" ref="AM850" ca="1" si="15680">L851</f>
        <v>4</v>
      </c>
      <c r="AN850" t="s">
        <v>217</v>
      </c>
      <c r="AO850" t="s">
        <v>230</v>
      </c>
      <c r="AP850" s="114" t="str">
        <f t="shared" ca="1" si="15439"/>
        <v>\\(\\quad \\displaystyle \\frac{5}{4}　÷　\\frac{7}{7}　=　 \\)</v>
      </c>
      <c r="AQ850" t="str">
        <f t="shared" ca="1" si="15453"/>
        <v>\\(\\quad \\displaystyle 1\\frac{1}{4} \\)</v>
      </c>
      <c r="AS850" s="114" t="str">
        <f t="shared" ref="AS850" ca="1" si="15681">AP850</f>
        <v>\\(\\quad \\displaystyle \\frac{5}{4}　÷　\\frac{7}{7}　=　 \\)</v>
      </c>
      <c r="AT850" s="114" t="str">
        <f t="shared" ref="AT850" ca="1" si="15682">IF(O850="",AQ850,AQ851)</f>
        <v>\\(\\quad \\displaystyle 1\\frac{1}{4} \\)</v>
      </c>
      <c r="AU850" s="114" t="s">
        <v>60</v>
      </c>
      <c r="AV850" s="115" t="s">
        <v>227</v>
      </c>
      <c r="AW850" s="115" t="str">
        <f t="shared" ref="AW850" ca="1" si="15683">AS850</f>
        <v>\\(\\quad \\displaystyle \\frac{5}{4}　÷　\\frac{7}{7}　=　 \\)</v>
      </c>
      <c r="AX850" s="115" t="str">
        <f t="shared" ref="AX850" ca="1" si="15684">AT850</f>
        <v>\\(\\quad \\displaystyle 1\\frac{1}{4} \\)</v>
      </c>
      <c r="AY850" s="115" t="s">
        <v>62</v>
      </c>
      <c r="AZ850" s="116" t="str">
        <f t="shared" ref="AZ850" ca="1" si="15685">"INSERT INTO "&amp;AU850&amp;"(tangen,question,answer,editor,date,count) VALUES('"&amp;AV850&amp;"','"&amp;AW850&amp;"','"&amp;AX850&amp;"','"&amp;AY850&amp;"',NOW(),0);"</f>
        <v>INSERT INTO math(tangen,question,answer,editor,date,count) VALUES('m3700','\\(\\quad \\displaystyle \\frac{5}{4}　÷　\\frac{7}{7}　=　 \\)','\\(\\quad \\displaystyle 1\\frac{1}{4} \\)','harazono',NOW(),0);</v>
      </c>
      <c r="BH850" s="22">
        <f t="shared" ref="BH850" ca="1" si="15686">RANDBETWEEN(1,10)</f>
        <v>5</v>
      </c>
      <c r="BI850" s="114" t="s">
        <v>27</v>
      </c>
      <c r="BJ850" s="22">
        <f t="shared" ca="1" si="15141"/>
        <v>7</v>
      </c>
      <c r="BK850" s="114" t="s">
        <v>26</v>
      </c>
      <c r="BL850" s="27"/>
      <c r="BM850" s="27"/>
      <c r="BN850" s="27"/>
      <c r="BO850" s="27"/>
      <c r="BP850" s="27"/>
      <c r="BQ850" s="24">
        <f t="shared" ref="BQ850" ca="1" si="15687">BH850*BJ851</f>
        <v>35</v>
      </c>
      <c r="BR850" s="114" t="s">
        <v>26</v>
      </c>
      <c r="BS850" s="114" t="str">
        <f t="shared" ref="BS850" ca="1" si="15688">IF(BQ850&lt;=0,"-","")</f>
        <v/>
      </c>
      <c r="BT850" s="30">
        <f t="shared" ca="1" si="15175"/>
        <v>35</v>
      </c>
      <c r="BU850" s="24">
        <f t="shared" ref="BU850" ca="1" si="15689">BT850/GCD(BT850,BT851)</f>
        <v>5</v>
      </c>
      <c r="CD850" s="128">
        <f t="shared" ref="CD850" ca="1" si="15690">QUOTIENT(BU850,BU851)</f>
        <v>1</v>
      </c>
      <c r="CE850" s="57">
        <f t="shared" ref="CE850" ca="1" si="15691">MOD(BU850,BU851)</f>
        <v>1</v>
      </c>
      <c r="CG850"/>
      <c r="CH850" s="5"/>
    </row>
    <row r="851" spans="2:86" ht="32" customHeight="1" x14ac:dyDescent="0.55000000000000004">
      <c r="B851" s="121"/>
      <c r="C851" s="121"/>
      <c r="D851" s="114"/>
      <c r="E851" s="119"/>
      <c r="F851" s="29">
        <f t="shared" ca="1" si="15150"/>
        <v>4</v>
      </c>
      <c r="G851" s="114"/>
      <c r="H851" s="114"/>
      <c r="I851" s="29">
        <f t="shared" ca="1" si="15151"/>
        <v>7</v>
      </c>
      <c r="J851" s="124"/>
      <c r="K851" s="125"/>
      <c r="L851" s="25">
        <f t="shared" ca="1" si="15153"/>
        <v>4</v>
      </c>
      <c r="M851" s="118"/>
      <c r="N851" s="125"/>
      <c r="O851" s="118"/>
      <c r="P851" s="118"/>
      <c r="Q851" s="121"/>
      <c r="R851" s="114"/>
      <c r="S851" s="122"/>
      <c r="T851" s="114"/>
      <c r="U851" s="122"/>
      <c r="V851" s="114"/>
      <c r="W851" s="120"/>
      <c r="X851" s="56"/>
      <c r="Y851" s="121"/>
      <c r="Z851" s="114"/>
      <c r="AA851" s="122"/>
      <c r="AB851" s="114"/>
      <c r="AC851" s="122"/>
      <c r="AD851" s="114"/>
      <c r="AE851" s="27"/>
      <c r="AF851" s="114"/>
      <c r="AG851" t="s">
        <v>230</v>
      </c>
      <c r="AH851" t="s">
        <v>250</v>
      </c>
      <c r="AI851" s="1" t="str">
        <f t="shared" ref="AI851" ca="1" si="15692">IF(N850="","",N850)</f>
        <v/>
      </c>
      <c r="AJ851" s="1" t="str">
        <f t="shared" ref="AJ851" ca="1" si="15693">IF(O850="","",O850)</f>
        <v/>
      </c>
      <c r="AK851" s="1"/>
      <c r="AM851" s="1"/>
      <c r="AO851" t="s">
        <v>230</v>
      </c>
      <c r="AP851" s="114"/>
      <c r="AQ851" t="str">
        <f t="shared" ca="1" si="15453"/>
        <v>\\(\\quad \\displaystyle  \\)</v>
      </c>
      <c r="AS851" s="114"/>
      <c r="AT851" s="114"/>
      <c r="AU851" s="114"/>
      <c r="AV851" s="114"/>
      <c r="AW851" s="114"/>
      <c r="AX851" s="114"/>
      <c r="AY851" s="114"/>
      <c r="AZ851" s="117"/>
      <c r="BH851" s="23">
        <f t="shared" ca="1" si="15391"/>
        <v>4</v>
      </c>
      <c r="BI851" s="114"/>
      <c r="BJ851" s="23">
        <f t="shared" ca="1" si="15391"/>
        <v>7</v>
      </c>
      <c r="BK851" s="114"/>
      <c r="BL851" s="27"/>
      <c r="BM851" s="27"/>
      <c r="BN851" s="27"/>
      <c r="BO851" s="27"/>
      <c r="BP851" s="27"/>
      <c r="BQ851" s="25">
        <f t="shared" ref="BQ851" ca="1" si="15694">BH851*BJ850</f>
        <v>28</v>
      </c>
      <c r="BR851" s="114"/>
      <c r="BS851" s="114"/>
      <c r="BT851">
        <f t="shared" ca="1" si="15175"/>
        <v>28</v>
      </c>
      <c r="BU851" s="25">
        <f t="shared" ref="BU851" ca="1" si="15695">BT851/GCD(BT850,BT851)</f>
        <v>4</v>
      </c>
      <c r="CD851" s="128"/>
      <c r="CE851" s="23">
        <f t="shared" ref="CE851" ca="1" si="15696">BU851</f>
        <v>4</v>
      </c>
      <c r="CG851"/>
      <c r="CH851" s="5"/>
    </row>
    <row r="852" spans="2:86" ht="32" customHeight="1" thickBot="1" x14ac:dyDescent="0.6">
      <c r="B852" s="121" t="s">
        <v>28</v>
      </c>
      <c r="C852" s="121" t="s">
        <v>51</v>
      </c>
      <c r="D852" s="114">
        <v>24</v>
      </c>
      <c r="E852" s="119"/>
      <c r="F852" s="28">
        <f t="shared" ca="1" si="15150"/>
        <v>6</v>
      </c>
      <c r="G852" s="114" t="s">
        <v>240</v>
      </c>
      <c r="H852" s="114"/>
      <c r="I852" s="28">
        <f t="shared" ca="1" si="15151"/>
        <v>8</v>
      </c>
      <c r="J852" s="124" t="s">
        <v>13</v>
      </c>
      <c r="K852" s="125" t="str">
        <f t="shared" ref="K852" ca="1" si="15697">IF(CD852=0,"",CD852)</f>
        <v/>
      </c>
      <c r="L852" s="24">
        <f t="shared" ca="1" si="15153"/>
        <v>3</v>
      </c>
      <c r="M852" s="118" t="str">
        <f t="shared" ref="M852" ca="1" si="15698">IF(L853=1,"=","")</f>
        <v/>
      </c>
      <c r="N852" s="125" t="str">
        <f t="shared" ref="N852" ca="1" si="15699">IF(L853=1,IF(BQ852&lt;0,"ー",""),"")</f>
        <v/>
      </c>
      <c r="O852" s="118" t="str">
        <f t="shared" ref="O852" ca="1" si="15700">IF(L852=0,K852,"")</f>
        <v/>
      </c>
      <c r="P852" s="118" t="s">
        <v>250</v>
      </c>
      <c r="Q852" s="121" t="str">
        <f t="shared" ref="Q852" si="15701">IF(E852="","",E852)</f>
        <v/>
      </c>
      <c r="R852" s="114" t="s">
        <v>249</v>
      </c>
      <c r="S852" s="122">
        <f t="shared" ref="S852" ca="1" si="15702">F852</f>
        <v>6</v>
      </c>
      <c r="T852" s="114" t="s">
        <v>216</v>
      </c>
      <c r="U852" s="122">
        <f t="shared" ref="U852" ca="1" si="15703">F853</f>
        <v>4</v>
      </c>
      <c r="V852" s="114" t="s">
        <v>217</v>
      </c>
      <c r="W852" s="120" t="str">
        <f t="shared" ref="W852" si="15704">G852</f>
        <v>　÷　</v>
      </c>
      <c r="X852" s="56"/>
      <c r="Y852" s="121" t="str">
        <f t="shared" ref="Y852" si="15705">IF(H852="","",H852)</f>
        <v/>
      </c>
      <c r="Z852" s="114" t="s">
        <v>249</v>
      </c>
      <c r="AA852" s="122">
        <f t="shared" ref="AA852" ca="1" si="15706">I852</f>
        <v>8</v>
      </c>
      <c r="AB852" s="114" t="s">
        <v>216</v>
      </c>
      <c r="AC852" s="122">
        <f t="shared" ref="AC852" ca="1" si="15707">I853</f>
        <v>4</v>
      </c>
      <c r="AD852" s="114" t="s">
        <v>217</v>
      </c>
      <c r="AE852" s="27"/>
      <c r="AF852" s="114" t="s">
        <v>233</v>
      </c>
      <c r="AG852" t="s">
        <v>230</v>
      </c>
      <c r="AH852" t="s">
        <v>250</v>
      </c>
      <c r="AI852" s="1" t="str">
        <f t="shared" ref="AI852" ca="1" si="15708">IF(K852="","",K852)</f>
        <v/>
      </c>
      <c r="AJ852" t="s">
        <v>249</v>
      </c>
      <c r="AK852" s="1">
        <f t="shared" ref="AK852" ca="1" si="15709">L852</f>
        <v>3</v>
      </c>
      <c r="AL852" t="s">
        <v>216</v>
      </c>
      <c r="AM852" s="1">
        <f t="shared" ref="AM852" ca="1" si="15710">L853</f>
        <v>4</v>
      </c>
      <c r="AN852" t="s">
        <v>217</v>
      </c>
      <c r="AO852" t="s">
        <v>230</v>
      </c>
      <c r="AP852" s="114" t="str">
        <f t="shared" ca="1" si="15439"/>
        <v>\\(\\quad \\displaystyle \\frac{6}{4}　÷　\\frac{8}{4}　=　 \\)</v>
      </c>
      <c r="AQ852" t="str">
        <f t="shared" ca="1" si="15453"/>
        <v>\\(\\quad \\displaystyle \\frac{3}{4} \\)</v>
      </c>
      <c r="AS852" s="114" t="str">
        <f t="shared" ref="AS852" ca="1" si="15711">AP852</f>
        <v>\\(\\quad \\displaystyle \\frac{6}{4}　÷　\\frac{8}{4}　=　 \\)</v>
      </c>
      <c r="AT852" s="114" t="str">
        <f t="shared" ref="AT852" ca="1" si="15712">IF(O852="",AQ852,AQ853)</f>
        <v>\\(\\quad \\displaystyle \\frac{3}{4} \\)</v>
      </c>
      <c r="AU852" s="114" t="s">
        <v>60</v>
      </c>
      <c r="AV852" s="115" t="s">
        <v>227</v>
      </c>
      <c r="AW852" s="115" t="str">
        <f t="shared" ref="AW852" ca="1" si="15713">AS852</f>
        <v>\\(\\quad \\displaystyle \\frac{6}{4}　÷　\\frac{8}{4}　=　 \\)</v>
      </c>
      <c r="AX852" s="115" t="str">
        <f t="shared" ref="AX852" ca="1" si="15714">AT852</f>
        <v>\\(\\quad \\displaystyle \\frac{3}{4} \\)</v>
      </c>
      <c r="AY852" s="115" t="s">
        <v>62</v>
      </c>
      <c r="AZ852" s="116" t="str">
        <f t="shared" ref="AZ852" ca="1" si="15715">"INSERT INTO "&amp;AU852&amp;"(tangen,question,answer,editor,date,count) VALUES('"&amp;AV852&amp;"','"&amp;AW852&amp;"','"&amp;AX852&amp;"','"&amp;AY852&amp;"',NOW(),0);"</f>
        <v>INSERT INTO math(tangen,question,answer,editor,date,count) VALUES('m3700','\\(\\quad \\displaystyle \\frac{6}{4}　÷　\\frac{8}{4}　=　 \\)','\\(\\quad \\displaystyle \\frac{3}{4} \\)','harazono',NOW(),0);</v>
      </c>
      <c r="BH852" s="22">
        <f t="shared" ref="BH852" ca="1" si="15716">RANDBETWEEN(1,10)</f>
        <v>6</v>
      </c>
      <c r="BI852" s="114" t="s">
        <v>27</v>
      </c>
      <c r="BJ852" s="22">
        <f t="shared" ca="1" si="15141"/>
        <v>8</v>
      </c>
      <c r="BK852" s="114" t="s">
        <v>26</v>
      </c>
      <c r="BL852" s="27"/>
      <c r="BM852" s="27"/>
      <c r="BN852" s="27"/>
      <c r="BO852" s="27"/>
      <c r="BP852" s="27"/>
      <c r="BQ852" s="24">
        <f t="shared" ref="BQ852" ca="1" si="15717">BH852*BJ853</f>
        <v>24</v>
      </c>
      <c r="BR852" s="114" t="s">
        <v>26</v>
      </c>
      <c r="BS852" s="114" t="str">
        <f t="shared" ref="BS852" ca="1" si="15718">IF(BQ852&lt;=0,"-","")</f>
        <v/>
      </c>
      <c r="BT852" s="30">
        <f t="shared" ca="1" si="15175"/>
        <v>24</v>
      </c>
      <c r="BU852" s="24">
        <f t="shared" ref="BU852" ca="1" si="15719">BT852/GCD(BT852,BT853)</f>
        <v>3</v>
      </c>
      <c r="CD852" s="128">
        <f t="shared" ref="CD852" ca="1" si="15720">QUOTIENT(BU852,BU853)</f>
        <v>0</v>
      </c>
      <c r="CE852" s="57">
        <f t="shared" ref="CE852" ca="1" si="15721">MOD(BU852,BU853)</f>
        <v>3</v>
      </c>
      <c r="CG852"/>
      <c r="CH852" s="5"/>
    </row>
    <row r="853" spans="2:86" ht="32" customHeight="1" x14ac:dyDescent="0.55000000000000004">
      <c r="B853" s="121"/>
      <c r="C853" s="121"/>
      <c r="D853" s="114"/>
      <c r="E853" s="119"/>
      <c r="F853" s="29">
        <f t="shared" ca="1" si="15150"/>
        <v>4</v>
      </c>
      <c r="G853" s="114"/>
      <c r="H853" s="114"/>
      <c r="I853" s="29">
        <f t="shared" ca="1" si="15151"/>
        <v>4</v>
      </c>
      <c r="J853" s="124"/>
      <c r="K853" s="125"/>
      <c r="L853" s="25">
        <f t="shared" ca="1" si="15153"/>
        <v>4</v>
      </c>
      <c r="M853" s="118"/>
      <c r="N853" s="125"/>
      <c r="O853" s="118"/>
      <c r="P853" s="118"/>
      <c r="Q853" s="121"/>
      <c r="R853" s="114"/>
      <c r="S853" s="122"/>
      <c r="T853" s="114"/>
      <c r="U853" s="122"/>
      <c r="V853" s="114"/>
      <c r="W853" s="120"/>
      <c r="X853" s="56"/>
      <c r="Y853" s="121"/>
      <c r="Z853" s="114"/>
      <c r="AA853" s="122"/>
      <c r="AB853" s="114"/>
      <c r="AC853" s="122"/>
      <c r="AD853" s="114"/>
      <c r="AE853" s="27"/>
      <c r="AF853" s="114"/>
      <c r="AG853" t="s">
        <v>230</v>
      </c>
      <c r="AH853" t="s">
        <v>250</v>
      </c>
      <c r="AI853" s="1" t="str">
        <f t="shared" ref="AI853" ca="1" si="15722">IF(N852="","",N852)</f>
        <v/>
      </c>
      <c r="AJ853" s="1" t="str">
        <f t="shared" ref="AJ853" ca="1" si="15723">IF(O852="","",O852)</f>
        <v/>
      </c>
      <c r="AK853" s="1"/>
      <c r="AM853" s="1"/>
      <c r="AO853" t="s">
        <v>230</v>
      </c>
      <c r="AP853" s="114"/>
      <c r="AQ853" t="str">
        <f t="shared" ca="1" si="15453"/>
        <v>\\(\\quad \\displaystyle  \\)</v>
      </c>
      <c r="AS853" s="114"/>
      <c r="AT853" s="114"/>
      <c r="AU853" s="114"/>
      <c r="AV853" s="114"/>
      <c r="AW853" s="114"/>
      <c r="AX853" s="114"/>
      <c r="AY853" s="114"/>
      <c r="AZ853" s="117"/>
      <c r="BH853" s="23">
        <f t="shared" ca="1" si="15391"/>
        <v>4</v>
      </c>
      <c r="BI853" s="114"/>
      <c r="BJ853" s="23">
        <f t="shared" ca="1" si="15391"/>
        <v>4</v>
      </c>
      <c r="BK853" s="114"/>
      <c r="BL853" s="27"/>
      <c r="BM853" s="27"/>
      <c r="BN853" s="27"/>
      <c r="BO853" s="27"/>
      <c r="BP853" s="27"/>
      <c r="BQ853" s="25">
        <f t="shared" ref="BQ853" ca="1" si="15724">BH853*BJ852</f>
        <v>32</v>
      </c>
      <c r="BR853" s="114"/>
      <c r="BS853" s="114"/>
      <c r="BT853">
        <f t="shared" ca="1" si="15175"/>
        <v>32</v>
      </c>
      <c r="BU853" s="25">
        <f t="shared" ref="BU853" ca="1" si="15725">BT853/GCD(BT852,BT853)</f>
        <v>4</v>
      </c>
      <c r="CD853" s="128"/>
      <c r="CE853" s="23">
        <f t="shared" ref="CE853" ca="1" si="15726">BU853</f>
        <v>4</v>
      </c>
      <c r="CG853"/>
      <c r="CH853" s="5"/>
    </row>
    <row r="854" spans="2:86" ht="32" customHeight="1" thickBot="1" x14ac:dyDescent="0.6">
      <c r="B854" s="121" t="s">
        <v>28</v>
      </c>
      <c r="C854" s="121" t="s">
        <v>51</v>
      </c>
      <c r="D854" s="114">
        <v>25</v>
      </c>
      <c r="E854" s="119"/>
      <c r="F854" s="28">
        <f t="shared" ca="1" si="15150"/>
        <v>7</v>
      </c>
      <c r="G854" s="114" t="s">
        <v>240</v>
      </c>
      <c r="H854" s="114"/>
      <c r="I854" s="28">
        <f t="shared" ca="1" si="15151"/>
        <v>3</v>
      </c>
      <c r="J854" s="124" t="s">
        <v>13</v>
      </c>
      <c r="K854" s="125">
        <f t="shared" ref="K854" ca="1" si="15727">IF(CD854=0,"",CD854)</f>
        <v>1</v>
      </c>
      <c r="L854" s="24">
        <f t="shared" ca="1" si="15153"/>
        <v>2</v>
      </c>
      <c r="M854" s="118" t="str">
        <f t="shared" ref="M854" ca="1" si="15728">IF(L855=1,"=","")</f>
        <v/>
      </c>
      <c r="N854" s="125" t="str">
        <f t="shared" ref="N854" ca="1" si="15729">IF(L855=1,IF(BQ854&lt;0,"ー",""),"")</f>
        <v/>
      </c>
      <c r="O854" s="118" t="str">
        <f t="shared" ref="O854" ca="1" si="15730">IF(L854=0,K854,"")</f>
        <v/>
      </c>
      <c r="P854" s="118" t="s">
        <v>250</v>
      </c>
      <c r="Q854" s="121" t="str">
        <f t="shared" ref="Q854" si="15731">IF(E854="","",E854)</f>
        <v/>
      </c>
      <c r="R854" s="114" t="s">
        <v>249</v>
      </c>
      <c r="S854" s="122">
        <f t="shared" ref="S854" ca="1" si="15732">F854</f>
        <v>7</v>
      </c>
      <c r="T854" s="114" t="s">
        <v>216</v>
      </c>
      <c r="U854" s="122">
        <f t="shared" ref="U854" ca="1" si="15733">F855</f>
        <v>5</v>
      </c>
      <c r="V854" s="114" t="s">
        <v>217</v>
      </c>
      <c r="W854" s="120" t="str">
        <f t="shared" ref="W854" si="15734">G854</f>
        <v>　÷　</v>
      </c>
      <c r="X854" s="56"/>
      <c r="Y854" s="121" t="str">
        <f t="shared" ref="Y854" si="15735">IF(H854="","",H854)</f>
        <v/>
      </c>
      <c r="Z854" s="114" t="s">
        <v>249</v>
      </c>
      <c r="AA854" s="122">
        <f t="shared" ref="AA854" ca="1" si="15736">I854</f>
        <v>3</v>
      </c>
      <c r="AB854" s="114" t="s">
        <v>216</v>
      </c>
      <c r="AC854" s="122">
        <f t="shared" ref="AC854" ca="1" si="15737">I855</f>
        <v>3</v>
      </c>
      <c r="AD854" s="114" t="s">
        <v>217</v>
      </c>
      <c r="AE854" s="27"/>
      <c r="AF854" s="114" t="s">
        <v>233</v>
      </c>
      <c r="AG854" t="s">
        <v>230</v>
      </c>
      <c r="AH854" t="s">
        <v>250</v>
      </c>
      <c r="AI854" s="1">
        <f t="shared" ref="AI854" ca="1" si="15738">IF(K854="","",K854)</f>
        <v>1</v>
      </c>
      <c r="AJ854" t="s">
        <v>249</v>
      </c>
      <c r="AK854" s="1">
        <f t="shared" ref="AK854" ca="1" si="15739">L854</f>
        <v>2</v>
      </c>
      <c r="AL854" t="s">
        <v>216</v>
      </c>
      <c r="AM854" s="1">
        <f t="shared" ref="AM854" ca="1" si="15740">L855</f>
        <v>5</v>
      </c>
      <c r="AN854" t="s">
        <v>217</v>
      </c>
      <c r="AO854" t="s">
        <v>230</v>
      </c>
      <c r="AP854" s="114" t="str">
        <f t="shared" ca="1" si="15439"/>
        <v>\\(\\quad \\displaystyle \\frac{7}{5}　÷　\\frac{3}{3}　=　 \\)</v>
      </c>
      <c r="AQ854" t="str">
        <f t="shared" ca="1" si="15453"/>
        <v>\\(\\quad \\displaystyle 1\\frac{2}{5} \\)</v>
      </c>
      <c r="AS854" s="114" t="str">
        <f t="shared" ref="AS854" ca="1" si="15741">AP854</f>
        <v>\\(\\quad \\displaystyle \\frac{7}{5}　÷　\\frac{3}{3}　=　 \\)</v>
      </c>
      <c r="AT854" s="114" t="str">
        <f t="shared" ref="AT854" ca="1" si="15742">IF(O854="",AQ854,AQ855)</f>
        <v>\\(\\quad \\displaystyle 1\\frac{2}{5} \\)</v>
      </c>
      <c r="AU854" s="114" t="s">
        <v>60</v>
      </c>
      <c r="AV854" s="115" t="s">
        <v>227</v>
      </c>
      <c r="AW854" s="115" t="str">
        <f t="shared" ref="AW854" ca="1" si="15743">AS854</f>
        <v>\\(\\quad \\displaystyle \\frac{7}{5}　÷　\\frac{3}{3}　=　 \\)</v>
      </c>
      <c r="AX854" s="115" t="str">
        <f t="shared" ref="AX854" ca="1" si="15744">AT854</f>
        <v>\\(\\quad \\displaystyle 1\\frac{2}{5} \\)</v>
      </c>
      <c r="AY854" s="115" t="s">
        <v>62</v>
      </c>
      <c r="AZ854" s="116" t="str">
        <f t="shared" ref="AZ854" ca="1" si="15745">"INSERT INTO "&amp;AU854&amp;"(tangen,question,answer,editor,date,count) VALUES('"&amp;AV854&amp;"','"&amp;AW854&amp;"','"&amp;AX854&amp;"','"&amp;AY854&amp;"',NOW(),0);"</f>
        <v>INSERT INTO math(tangen,question,answer,editor,date,count) VALUES('m3700','\\(\\quad \\displaystyle \\frac{7}{5}　÷　\\frac{3}{3}　=　 \\)','\\(\\quad \\displaystyle 1\\frac{2}{5} \\)','harazono',NOW(),0);</v>
      </c>
      <c r="BH854" s="22">
        <f t="shared" ref="BH854" ca="1" si="15746">RANDBETWEEN(1,10)</f>
        <v>7</v>
      </c>
      <c r="BI854" s="114" t="s">
        <v>27</v>
      </c>
      <c r="BJ854" s="22">
        <f t="shared" ca="1" si="15141"/>
        <v>3</v>
      </c>
      <c r="BK854" s="114" t="s">
        <v>26</v>
      </c>
      <c r="BL854" s="27"/>
      <c r="BM854" s="27"/>
      <c r="BN854" s="27"/>
      <c r="BO854" s="27"/>
      <c r="BP854" s="27"/>
      <c r="BQ854" s="24">
        <f t="shared" ref="BQ854" ca="1" si="15747">BH854*BJ855</f>
        <v>21</v>
      </c>
      <c r="BR854" s="114" t="s">
        <v>26</v>
      </c>
      <c r="BS854" s="114" t="str">
        <f t="shared" ref="BS854" ca="1" si="15748">IF(BQ854&lt;=0,"-","")</f>
        <v/>
      </c>
      <c r="BT854" s="30">
        <f t="shared" ca="1" si="15175"/>
        <v>21</v>
      </c>
      <c r="BU854" s="24">
        <f t="shared" ref="BU854" ca="1" si="15749">BT854/GCD(BT854,BT855)</f>
        <v>7</v>
      </c>
      <c r="CD854" s="128">
        <f t="shared" ref="CD854" ca="1" si="15750">QUOTIENT(BU854,BU855)</f>
        <v>1</v>
      </c>
      <c r="CE854" s="57">
        <f t="shared" ref="CE854" ca="1" si="15751">MOD(BU854,BU855)</f>
        <v>2</v>
      </c>
      <c r="CG854"/>
      <c r="CH854" s="5"/>
    </row>
    <row r="855" spans="2:86" ht="32" customHeight="1" x14ac:dyDescent="0.55000000000000004">
      <c r="B855" s="121"/>
      <c r="C855" s="121"/>
      <c r="D855" s="114"/>
      <c r="E855" s="119"/>
      <c r="F855" s="29">
        <f t="shared" ca="1" si="15150"/>
        <v>5</v>
      </c>
      <c r="G855" s="114"/>
      <c r="H855" s="114"/>
      <c r="I855" s="29">
        <f t="shared" ca="1" si="15151"/>
        <v>3</v>
      </c>
      <c r="J855" s="124"/>
      <c r="K855" s="125"/>
      <c r="L855" s="25">
        <f t="shared" ca="1" si="15153"/>
        <v>5</v>
      </c>
      <c r="M855" s="118"/>
      <c r="N855" s="125"/>
      <c r="O855" s="118"/>
      <c r="P855" s="118"/>
      <c r="Q855" s="121"/>
      <c r="R855" s="114"/>
      <c r="S855" s="122"/>
      <c r="T855" s="114"/>
      <c r="U855" s="122"/>
      <c r="V855" s="114"/>
      <c r="W855" s="120"/>
      <c r="X855" s="56"/>
      <c r="Y855" s="121"/>
      <c r="Z855" s="114"/>
      <c r="AA855" s="122"/>
      <c r="AB855" s="114"/>
      <c r="AC855" s="122"/>
      <c r="AD855" s="114"/>
      <c r="AE855" s="27"/>
      <c r="AF855" s="114"/>
      <c r="AG855" t="s">
        <v>230</v>
      </c>
      <c r="AH855" t="s">
        <v>250</v>
      </c>
      <c r="AI855" s="1" t="str">
        <f t="shared" ref="AI855" ca="1" si="15752">IF(N854="","",N854)</f>
        <v/>
      </c>
      <c r="AJ855" s="1" t="str">
        <f t="shared" ref="AJ855" ca="1" si="15753">IF(O854="","",O854)</f>
        <v/>
      </c>
      <c r="AK855" s="1"/>
      <c r="AM855" s="1"/>
      <c r="AO855" t="s">
        <v>230</v>
      </c>
      <c r="AP855" s="114"/>
      <c r="AQ855" t="str">
        <f t="shared" ca="1" si="15453"/>
        <v>\\(\\quad \\displaystyle  \\)</v>
      </c>
      <c r="AS855" s="114"/>
      <c r="AT855" s="114"/>
      <c r="AU855" s="114"/>
      <c r="AV855" s="114"/>
      <c r="AW855" s="114"/>
      <c r="AX855" s="114"/>
      <c r="AY855" s="114"/>
      <c r="AZ855" s="117"/>
      <c r="BH855" s="23">
        <f t="shared" ca="1" si="15391"/>
        <v>5</v>
      </c>
      <c r="BI855" s="114"/>
      <c r="BJ855" s="23">
        <f t="shared" ca="1" si="15391"/>
        <v>3</v>
      </c>
      <c r="BK855" s="114"/>
      <c r="BL855" s="27"/>
      <c r="BM855" s="27"/>
      <c r="BN855" s="27"/>
      <c r="BO855" s="27"/>
      <c r="BP855" s="27"/>
      <c r="BQ855" s="25">
        <f t="shared" ref="BQ855" ca="1" si="15754">BH855*BJ854</f>
        <v>15</v>
      </c>
      <c r="BR855" s="114"/>
      <c r="BS855" s="114"/>
      <c r="BT855">
        <f t="shared" ca="1" si="15175"/>
        <v>15</v>
      </c>
      <c r="BU855" s="25">
        <f t="shared" ref="BU855" ca="1" si="15755">BT855/GCD(BT854,BT855)</f>
        <v>5</v>
      </c>
      <c r="CD855" s="128"/>
      <c r="CE855" s="23">
        <f t="shared" ref="CE855" ca="1" si="15756">BU855</f>
        <v>5</v>
      </c>
      <c r="CG855"/>
      <c r="CH855" s="5"/>
    </row>
    <row r="856" spans="2:86" ht="32" customHeight="1" thickBot="1" x14ac:dyDescent="0.6">
      <c r="B856" s="121" t="s">
        <v>28</v>
      </c>
      <c r="C856" s="121" t="s">
        <v>51</v>
      </c>
      <c r="D856" s="114">
        <v>26</v>
      </c>
      <c r="E856" s="119"/>
      <c r="F856" s="28">
        <f t="shared" ca="1" si="15150"/>
        <v>1</v>
      </c>
      <c r="G856" s="114" t="s">
        <v>240</v>
      </c>
      <c r="H856" s="114"/>
      <c r="I856" s="28">
        <f t="shared" ca="1" si="15151"/>
        <v>1</v>
      </c>
      <c r="J856" s="124" t="s">
        <v>13</v>
      </c>
      <c r="K856" s="125">
        <f t="shared" ref="K856" ca="1" si="15757">IF(CD856=0,"",CD856)</f>
        <v>3</v>
      </c>
      <c r="L856" s="24">
        <f t="shared" ca="1" si="15153"/>
        <v>0</v>
      </c>
      <c r="M856" s="118" t="str">
        <f t="shared" ref="M856" ca="1" si="15758">IF(L857=1,"=","")</f>
        <v>=</v>
      </c>
      <c r="N856" s="125" t="str">
        <f t="shared" ref="N856" ca="1" si="15759">IF(L857=1,IF(BQ856&lt;0,"ー",""),"")</f>
        <v/>
      </c>
      <c r="O856" s="118">
        <f t="shared" ref="O856" ca="1" si="15760">IF(L856=0,K856,"")</f>
        <v>3</v>
      </c>
      <c r="P856" s="118" t="s">
        <v>250</v>
      </c>
      <c r="Q856" s="121" t="str">
        <f t="shared" ref="Q856" si="15761">IF(E856="","",E856)</f>
        <v/>
      </c>
      <c r="R856" s="114" t="s">
        <v>249</v>
      </c>
      <c r="S856" s="122">
        <f t="shared" ref="S856" ca="1" si="15762">F856</f>
        <v>1</v>
      </c>
      <c r="T856" s="114" t="s">
        <v>216</v>
      </c>
      <c r="U856" s="122">
        <f t="shared" ref="U856" ca="1" si="15763">F857</f>
        <v>2</v>
      </c>
      <c r="V856" s="114" t="s">
        <v>217</v>
      </c>
      <c r="W856" s="120" t="str">
        <f t="shared" ref="W856" si="15764">G856</f>
        <v>　÷　</v>
      </c>
      <c r="X856" s="56"/>
      <c r="Y856" s="121" t="str">
        <f t="shared" ref="Y856" si="15765">IF(H856="","",H856)</f>
        <v/>
      </c>
      <c r="Z856" s="114" t="s">
        <v>249</v>
      </c>
      <c r="AA856" s="122">
        <f t="shared" ref="AA856" ca="1" si="15766">I856</f>
        <v>1</v>
      </c>
      <c r="AB856" s="114" t="s">
        <v>216</v>
      </c>
      <c r="AC856" s="122">
        <f t="shared" ref="AC856" ca="1" si="15767">I857</f>
        <v>6</v>
      </c>
      <c r="AD856" s="114" t="s">
        <v>217</v>
      </c>
      <c r="AE856" s="27"/>
      <c r="AF856" s="114" t="s">
        <v>233</v>
      </c>
      <c r="AG856" t="s">
        <v>230</v>
      </c>
      <c r="AH856" t="s">
        <v>250</v>
      </c>
      <c r="AI856" s="1">
        <f t="shared" ref="AI856" ca="1" si="15768">IF(K856="","",K856)</f>
        <v>3</v>
      </c>
      <c r="AJ856" t="s">
        <v>249</v>
      </c>
      <c r="AK856" s="1">
        <f t="shared" ref="AK856" ca="1" si="15769">L856</f>
        <v>0</v>
      </c>
      <c r="AL856" t="s">
        <v>216</v>
      </c>
      <c r="AM856" s="1">
        <f t="shared" ref="AM856" ca="1" si="15770">L857</f>
        <v>1</v>
      </c>
      <c r="AN856" t="s">
        <v>217</v>
      </c>
      <c r="AO856" t="s">
        <v>230</v>
      </c>
      <c r="AP856" s="114" t="str">
        <f t="shared" ca="1" si="15439"/>
        <v>\\(\\quad \\displaystyle \\frac{1}{2}　÷　\\frac{1}{6}　=　 \\)</v>
      </c>
      <c r="AQ856" t="str">
        <f t="shared" ca="1" si="15453"/>
        <v>\\(\\quad \\displaystyle 3\\frac{0}{1} \\)</v>
      </c>
      <c r="AS856" s="114" t="str">
        <f t="shared" ref="AS856" ca="1" si="15771">AP856</f>
        <v>\\(\\quad \\displaystyle \\frac{1}{2}　÷　\\frac{1}{6}　=　 \\)</v>
      </c>
      <c r="AT856" s="114" t="str">
        <f t="shared" ref="AT856" ca="1" si="15772">IF(O856="",AQ856,AQ857)</f>
        <v>\\(\\quad \\displaystyle 3 \\)</v>
      </c>
      <c r="AU856" s="114" t="s">
        <v>60</v>
      </c>
      <c r="AV856" s="115" t="s">
        <v>227</v>
      </c>
      <c r="AW856" s="115" t="str">
        <f t="shared" ref="AW856" ca="1" si="15773">AS856</f>
        <v>\\(\\quad \\displaystyle \\frac{1}{2}　÷　\\frac{1}{6}　=　 \\)</v>
      </c>
      <c r="AX856" s="115" t="str">
        <f t="shared" ref="AX856" ca="1" si="15774">AT856</f>
        <v>\\(\\quad \\displaystyle 3 \\)</v>
      </c>
      <c r="AY856" s="115" t="s">
        <v>62</v>
      </c>
      <c r="AZ856" s="116" t="str">
        <f t="shared" ref="AZ856" ca="1" si="15775">"INSERT INTO "&amp;AU856&amp;"(tangen,question,answer,editor,date,count) VALUES('"&amp;AV856&amp;"','"&amp;AW856&amp;"','"&amp;AX856&amp;"','"&amp;AY856&amp;"',NOW(),0);"</f>
        <v>INSERT INTO math(tangen,question,answer,editor,date,count) VALUES('m3700','\\(\\quad \\displaystyle \\frac{1}{2}　÷　\\frac{1}{6}　=　 \\)','\\(\\quad \\displaystyle 3 \\)','harazono',NOW(),0);</v>
      </c>
      <c r="BH856" s="22">
        <f t="shared" ref="BH856" ca="1" si="15776">RANDBETWEEN(1,10)</f>
        <v>1</v>
      </c>
      <c r="BI856" s="114" t="s">
        <v>27</v>
      </c>
      <c r="BJ856" s="22">
        <f t="shared" ca="1" si="15141"/>
        <v>1</v>
      </c>
      <c r="BK856" s="114" t="s">
        <v>26</v>
      </c>
      <c r="BL856" s="27"/>
      <c r="BM856" s="27"/>
      <c r="BN856" s="27"/>
      <c r="BO856" s="27"/>
      <c r="BP856" s="27"/>
      <c r="BQ856" s="24">
        <f t="shared" ref="BQ856" ca="1" si="15777">BH856*BJ857</f>
        <v>6</v>
      </c>
      <c r="BR856" s="114" t="s">
        <v>26</v>
      </c>
      <c r="BS856" s="114" t="str">
        <f t="shared" ref="BS856" ca="1" si="15778">IF(BQ856&lt;=0,"-","")</f>
        <v/>
      </c>
      <c r="BT856" s="30">
        <f t="shared" ca="1" si="15175"/>
        <v>6</v>
      </c>
      <c r="BU856" s="24">
        <f t="shared" ref="BU856" ca="1" si="15779">BT856/GCD(BT856,BT857)</f>
        <v>3</v>
      </c>
      <c r="CD856" s="128">
        <f t="shared" ref="CD856" ca="1" si="15780">QUOTIENT(BU856,BU857)</f>
        <v>3</v>
      </c>
      <c r="CE856" s="57">
        <f t="shared" ref="CE856" ca="1" si="15781">MOD(BU856,BU857)</f>
        <v>0</v>
      </c>
      <c r="CG856"/>
      <c r="CH856" s="5"/>
    </row>
    <row r="857" spans="2:86" ht="32" customHeight="1" x14ac:dyDescent="0.55000000000000004">
      <c r="B857" s="121"/>
      <c r="C857" s="121"/>
      <c r="D857" s="114"/>
      <c r="E857" s="119"/>
      <c r="F857" s="29">
        <f t="shared" ca="1" si="15150"/>
        <v>2</v>
      </c>
      <c r="G857" s="114"/>
      <c r="H857" s="114"/>
      <c r="I857" s="29">
        <f t="shared" ca="1" si="15151"/>
        <v>6</v>
      </c>
      <c r="J857" s="124"/>
      <c r="K857" s="125"/>
      <c r="L857" s="25">
        <f t="shared" ca="1" si="15153"/>
        <v>1</v>
      </c>
      <c r="M857" s="118"/>
      <c r="N857" s="125"/>
      <c r="O857" s="118"/>
      <c r="P857" s="118"/>
      <c r="Q857" s="121"/>
      <c r="R857" s="114"/>
      <c r="S857" s="122"/>
      <c r="T857" s="114"/>
      <c r="U857" s="122"/>
      <c r="V857" s="114"/>
      <c r="W857" s="120"/>
      <c r="X857" s="56"/>
      <c r="Y857" s="121"/>
      <c r="Z857" s="114"/>
      <c r="AA857" s="122"/>
      <c r="AB857" s="114"/>
      <c r="AC857" s="122"/>
      <c r="AD857" s="114"/>
      <c r="AE857" s="27"/>
      <c r="AF857" s="114"/>
      <c r="AG857" t="s">
        <v>230</v>
      </c>
      <c r="AH857" t="s">
        <v>250</v>
      </c>
      <c r="AI857" s="1" t="str">
        <f t="shared" ref="AI857" ca="1" si="15782">IF(N856="","",N856)</f>
        <v/>
      </c>
      <c r="AJ857" s="1">
        <f t="shared" ref="AJ857" ca="1" si="15783">IF(O856="","",O856)</f>
        <v>3</v>
      </c>
      <c r="AK857" s="1"/>
      <c r="AM857" s="1"/>
      <c r="AO857" t="s">
        <v>230</v>
      </c>
      <c r="AP857" s="114"/>
      <c r="AQ857" t="str">
        <f t="shared" ca="1" si="15453"/>
        <v>\\(\\quad \\displaystyle 3 \\)</v>
      </c>
      <c r="AS857" s="114"/>
      <c r="AT857" s="114"/>
      <c r="AU857" s="114"/>
      <c r="AV857" s="114"/>
      <c r="AW857" s="114"/>
      <c r="AX857" s="114"/>
      <c r="AY857" s="114"/>
      <c r="AZ857" s="117"/>
      <c r="BH857" s="23">
        <f t="shared" ca="1" si="15391"/>
        <v>2</v>
      </c>
      <c r="BI857" s="114"/>
      <c r="BJ857" s="23">
        <f t="shared" ca="1" si="15391"/>
        <v>6</v>
      </c>
      <c r="BK857" s="114"/>
      <c r="BL857" s="27"/>
      <c r="BM857" s="27"/>
      <c r="BN857" s="27"/>
      <c r="BO857" s="27"/>
      <c r="BP857" s="27"/>
      <c r="BQ857" s="25">
        <f t="shared" ref="BQ857" ca="1" si="15784">BH857*BJ856</f>
        <v>2</v>
      </c>
      <c r="BR857" s="114"/>
      <c r="BS857" s="114"/>
      <c r="BT857">
        <f t="shared" ca="1" si="15175"/>
        <v>2</v>
      </c>
      <c r="BU857" s="25">
        <f t="shared" ref="BU857" ca="1" si="15785">BT857/GCD(BT856,BT857)</f>
        <v>1</v>
      </c>
      <c r="CD857" s="128"/>
      <c r="CE857" s="23">
        <f t="shared" ref="CE857" ca="1" si="15786">BU857</f>
        <v>1</v>
      </c>
      <c r="CG857"/>
      <c r="CH857" s="5"/>
    </row>
    <row r="858" spans="2:86" ht="32" customHeight="1" thickBot="1" x14ac:dyDescent="0.6">
      <c r="B858" s="121" t="s">
        <v>28</v>
      </c>
      <c r="C858" s="121" t="s">
        <v>51</v>
      </c>
      <c r="D858" s="114">
        <v>27</v>
      </c>
      <c r="E858" s="119"/>
      <c r="F858" s="28">
        <f t="shared" ca="1" si="15150"/>
        <v>6</v>
      </c>
      <c r="G858" s="114" t="s">
        <v>240</v>
      </c>
      <c r="H858" s="114"/>
      <c r="I858" s="28">
        <f t="shared" ca="1" si="15151"/>
        <v>6</v>
      </c>
      <c r="J858" s="124" t="s">
        <v>13</v>
      </c>
      <c r="K858" s="125">
        <f t="shared" ref="K858" ca="1" si="15787">IF(CD858=0,"",CD858)</f>
        <v>1</v>
      </c>
      <c r="L858" s="24">
        <f t="shared" ca="1" si="15153"/>
        <v>1</v>
      </c>
      <c r="M858" s="118" t="str">
        <f t="shared" ref="M858" ca="1" si="15788">IF(L859=1,"=","")</f>
        <v/>
      </c>
      <c r="N858" s="125" t="str">
        <f t="shared" ref="N858" ca="1" si="15789">IF(L859=1,IF(BQ858&lt;0,"ー",""),"")</f>
        <v/>
      </c>
      <c r="O858" s="118" t="str">
        <f t="shared" ref="O858" ca="1" si="15790">IF(L858=0,K858,"")</f>
        <v/>
      </c>
      <c r="P858" s="118" t="s">
        <v>250</v>
      </c>
      <c r="Q858" s="121" t="str">
        <f t="shared" ref="Q858" si="15791">IF(E858="","",E858)</f>
        <v/>
      </c>
      <c r="R858" s="114" t="s">
        <v>249</v>
      </c>
      <c r="S858" s="122">
        <f t="shared" ref="S858" ca="1" si="15792">F858</f>
        <v>6</v>
      </c>
      <c r="T858" s="114" t="s">
        <v>216</v>
      </c>
      <c r="U858" s="122">
        <f t="shared" ref="U858" ca="1" si="15793">F859</f>
        <v>5</v>
      </c>
      <c r="V858" s="114" t="s">
        <v>217</v>
      </c>
      <c r="W858" s="120" t="str">
        <f t="shared" ref="W858" si="15794">G858</f>
        <v>　÷　</v>
      </c>
      <c r="X858" s="56"/>
      <c r="Y858" s="121" t="str">
        <f t="shared" ref="Y858" si="15795">IF(H858="","",H858)</f>
        <v/>
      </c>
      <c r="Z858" s="114" t="s">
        <v>249</v>
      </c>
      <c r="AA858" s="122">
        <f t="shared" ref="AA858" ca="1" si="15796">I858</f>
        <v>6</v>
      </c>
      <c r="AB858" s="114" t="s">
        <v>216</v>
      </c>
      <c r="AC858" s="122">
        <f t="shared" ref="AC858" ca="1" si="15797">I859</f>
        <v>6</v>
      </c>
      <c r="AD858" s="114" t="s">
        <v>217</v>
      </c>
      <c r="AE858" s="27"/>
      <c r="AF858" s="114" t="s">
        <v>233</v>
      </c>
      <c r="AG858" t="s">
        <v>230</v>
      </c>
      <c r="AH858" t="s">
        <v>250</v>
      </c>
      <c r="AI858" s="1">
        <f t="shared" ref="AI858" ca="1" si="15798">IF(K858="","",K858)</f>
        <v>1</v>
      </c>
      <c r="AJ858" t="s">
        <v>249</v>
      </c>
      <c r="AK858" s="1">
        <f t="shared" ref="AK858" ca="1" si="15799">L858</f>
        <v>1</v>
      </c>
      <c r="AL858" t="s">
        <v>216</v>
      </c>
      <c r="AM858" s="1">
        <f t="shared" ref="AM858" ca="1" si="15800">L859</f>
        <v>5</v>
      </c>
      <c r="AN858" t="s">
        <v>217</v>
      </c>
      <c r="AO858" t="s">
        <v>230</v>
      </c>
      <c r="AP858" s="114" t="str">
        <f t="shared" ca="1" si="15439"/>
        <v>\\(\\quad \\displaystyle \\frac{6}{5}　÷　\\frac{6}{6}　=　 \\)</v>
      </c>
      <c r="AQ858" t="str">
        <f t="shared" ca="1" si="15453"/>
        <v>\\(\\quad \\displaystyle 1\\frac{1}{5} \\)</v>
      </c>
      <c r="AS858" s="114" t="str">
        <f t="shared" ref="AS858" ca="1" si="15801">AP858</f>
        <v>\\(\\quad \\displaystyle \\frac{6}{5}　÷　\\frac{6}{6}　=　 \\)</v>
      </c>
      <c r="AT858" s="114" t="str">
        <f t="shared" ref="AT858" ca="1" si="15802">IF(O858="",AQ858,AQ859)</f>
        <v>\\(\\quad \\displaystyle 1\\frac{1}{5} \\)</v>
      </c>
      <c r="AU858" s="114" t="s">
        <v>60</v>
      </c>
      <c r="AV858" s="115" t="s">
        <v>227</v>
      </c>
      <c r="AW858" s="115" t="str">
        <f t="shared" ref="AW858" ca="1" si="15803">AS858</f>
        <v>\\(\\quad \\displaystyle \\frac{6}{5}　÷　\\frac{6}{6}　=　 \\)</v>
      </c>
      <c r="AX858" s="115" t="str">
        <f t="shared" ref="AX858" ca="1" si="15804">AT858</f>
        <v>\\(\\quad \\displaystyle 1\\frac{1}{5} \\)</v>
      </c>
      <c r="AY858" s="115" t="s">
        <v>62</v>
      </c>
      <c r="AZ858" s="116" t="str">
        <f t="shared" ref="AZ858" ca="1" si="15805">"INSERT INTO "&amp;AU858&amp;"(tangen,question,answer,editor,date,count) VALUES('"&amp;AV858&amp;"','"&amp;AW858&amp;"','"&amp;AX858&amp;"','"&amp;AY858&amp;"',NOW(),0);"</f>
        <v>INSERT INTO math(tangen,question,answer,editor,date,count) VALUES('m3700','\\(\\quad \\displaystyle \\frac{6}{5}　÷　\\frac{6}{6}　=　 \\)','\\(\\quad \\displaystyle 1\\frac{1}{5} \\)','harazono',NOW(),0);</v>
      </c>
      <c r="BH858" s="22">
        <f t="shared" ref="BH858" ca="1" si="15806">RANDBETWEEN(1,10)</f>
        <v>6</v>
      </c>
      <c r="BI858" s="114" t="s">
        <v>27</v>
      </c>
      <c r="BJ858" s="22">
        <f t="shared" ca="1" si="15141"/>
        <v>6</v>
      </c>
      <c r="BK858" s="114" t="s">
        <v>26</v>
      </c>
      <c r="BL858" s="27"/>
      <c r="BM858" s="27"/>
      <c r="BN858" s="27"/>
      <c r="BO858" s="27"/>
      <c r="BP858" s="27"/>
      <c r="BQ858" s="24">
        <f t="shared" ref="BQ858" ca="1" si="15807">BH858*BJ859</f>
        <v>36</v>
      </c>
      <c r="BR858" s="114" t="s">
        <v>26</v>
      </c>
      <c r="BS858" s="114" t="str">
        <f t="shared" ref="BS858" ca="1" si="15808">IF(BQ858&lt;=0,"-","")</f>
        <v/>
      </c>
      <c r="BT858" s="30">
        <f t="shared" ca="1" si="15175"/>
        <v>36</v>
      </c>
      <c r="BU858" s="24">
        <f t="shared" ref="BU858" ca="1" si="15809">BT858/GCD(BT858,BT859)</f>
        <v>6</v>
      </c>
      <c r="CD858" s="128">
        <f t="shared" ref="CD858" ca="1" si="15810">QUOTIENT(BU858,BU859)</f>
        <v>1</v>
      </c>
      <c r="CE858" s="57">
        <f t="shared" ref="CE858" ca="1" si="15811">MOD(BU858,BU859)</f>
        <v>1</v>
      </c>
      <c r="CG858"/>
      <c r="CH858" s="5"/>
    </row>
    <row r="859" spans="2:86" ht="32" customHeight="1" x14ac:dyDescent="0.55000000000000004">
      <c r="B859" s="121"/>
      <c r="C859" s="121"/>
      <c r="D859" s="114"/>
      <c r="E859" s="119"/>
      <c r="F859" s="29">
        <f t="shared" ca="1" si="15150"/>
        <v>5</v>
      </c>
      <c r="G859" s="114"/>
      <c r="H859" s="114"/>
      <c r="I859" s="29">
        <f t="shared" ca="1" si="15151"/>
        <v>6</v>
      </c>
      <c r="J859" s="124"/>
      <c r="K859" s="125"/>
      <c r="L859" s="25">
        <f t="shared" ca="1" si="15153"/>
        <v>5</v>
      </c>
      <c r="M859" s="118"/>
      <c r="N859" s="125"/>
      <c r="O859" s="118"/>
      <c r="P859" s="118"/>
      <c r="Q859" s="121"/>
      <c r="R859" s="114"/>
      <c r="S859" s="122"/>
      <c r="T859" s="114"/>
      <c r="U859" s="122"/>
      <c r="V859" s="114"/>
      <c r="W859" s="120"/>
      <c r="X859" s="56"/>
      <c r="Y859" s="121"/>
      <c r="Z859" s="114"/>
      <c r="AA859" s="122"/>
      <c r="AB859" s="114"/>
      <c r="AC859" s="122"/>
      <c r="AD859" s="114"/>
      <c r="AE859" s="27"/>
      <c r="AF859" s="114"/>
      <c r="AG859" t="s">
        <v>230</v>
      </c>
      <c r="AH859" t="s">
        <v>250</v>
      </c>
      <c r="AI859" s="1" t="str">
        <f t="shared" ref="AI859" ca="1" si="15812">IF(N858="","",N858)</f>
        <v/>
      </c>
      <c r="AJ859" s="1" t="str">
        <f t="shared" ref="AJ859" ca="1" si="15813">IF(O858="","",O858)</f>
        <v/>
      </c>
      <c r="AK859" s="1"/>
      <c r="AM859" s="1"/>
      <c r="AO859" t="s">
        <v>230</v>
      </c>
      <c r="AP859" s="114"/>
      <c r="AQ859" t="str">
        <f t="shared" ca="1" si="15453"/>
        <v>\\(\\quad \\displaystyle  \\)</v>
      </c>
      <c r="AS859" s="114"/>
      <c r="AT859" s="114"/>
      <c r="AU859" s="114"/>
      <c r="AV859" s="114"/>
      <c r="AW859" s="114"/>
      <c r="AX859" s="114"/>
      <c r="AY859" s="114"/>
      <c r="AZ859" s="117"/>
      <c r="BH859" s="23">
        <f t="shared" ca="1" si="15391"/>
        <v>5</v>
      </c>
      <c r="BI859" s="114"/>
      <c r="BJ859" s="23">
        <f t="shared" ca="1" si="15391"/>
        <v>6</v>
      </c>
      <c r="BK859" s="114"/>
      <c r="BL859" s="27"/>
      <c r="BM859" s="27"/>
      <c r="BN859" s="27"/>
      <c r="BO859" s="27"/>
      <c r="BP859" s="27"/>
      <c r="BQ859" s="25">
        <f t="shared" ref="BQ859" ca="1" si="15814">BH859*BJ858</f>
        <v>30</v>
      </c>
      <c r="BR859" s="114"/>
      <c r="BS859" s="114"/>
      <c r="BT859">
        <f t="shared" ca="1" si="15175"/>
        <v>30</v>
      </c>
      <c r="BU859" s="25">
        <f t="shared" ref="BU859" ca="1" si="15815">BT859/GCD(BT858,BT859)</f>
        <v>5</v>
      </c>
      <c r="CD859" s="128"/>
      <c r="CE859" s="23">
        <f t="shared" ref="CE859" ca="1" si="15816">BU859</f>
        <v>5</v>
      </c>
      <c r="CG859"/>
      <c r="CH859" s="5"/>
    </row>
    <row r="860" spans="2:86" ht="32" customHeight="1" thickBot="1" x14ac:dyDescent="0.6">
      <c r="B860" s="121" t="s">
        <v>28</v>
      </c>
      <c r="C860" s="121" t="s">
        <v>51</v>
      </c>
      <c r="D860" s="114">
        <v>28</v>
      </c>
      <c r="E860" s="119"/>
      <c r="F860" s="28">
        <f t="shared" ca="1" si="15150"/>
        <v>10</v>
      </c>
      <c r="G860" s="114" t="s">
        <v>240</v>
      </c>
      <c r="H860" s="114"/>
      <c r="I860" s="28">
        <f t="shared" ca="1" si="15151"/>
        <v>1</v>
      </c>
      <c r="J860" s="124" t="s">
        <v>13</v>
      </c>
      <c r="K860" s="125">
        <f t="shared" ref="K860" ca="1" si="15817">IF(CD860=0,"",CD860)</f>
        <v>16</v>
      </c>
      <c r="L860" s="24">
        <f t="shared" ca="1" si="15153"/>
        <v>2</v>
      </c>
      <c r="M860" s="118" t="str">
        <f t="shared" ref="M860" ca="1" si="15818">IF(L861=1,"=","")</f>
        <v/>
      </c>
      <c r="N860" s="125" t="str">
        <f t="shared" ref="N860" ca="1" si="15819">IF(L861=1,IF(BQ860&lt;0,"ー",""),"")</f>
        <v/>
      </c>
      <c r="O860" s="118" t="str">
        <f t="shared" ref="O860" ca="1" si="15820">IF(L860=0,K860,"")</f>
        <v/>
      </c>
      <c r="P860" s="118" t="s">
        <v>250</v>
      </c>
      <c r="Q860" s="121" t="str">
        <f t="shared" ref="Q860" si="15821">IF(E860="","",E860)</f>
        <v/>
      </c>
      <c r="R860" s="114" t="s">
        <v>249</v>
      </c>
      <c r="S860" s="122">
        <f t="shared" ref="S860" ca="1" si="15822">F860</f>
        <v>10</v>
      </c>
      <c r="T860" s="114" t="s">
        <v>216</v>
      </c>
      <c r="U860" s="122">
        <f t="shared" ref="U860" ca="1" si="15823">F861</f>
        <v>6</v>
      </c>
      <c r="V860" s="114" t="s">
        <v>217</v>
      </c>
      <c r="W860" s="120" t="str">
        <f t="shared" ref="W860" si="15824">G860</f>
        <v>　÷　</v>
      </c>
      <c r="X860" s="56"/>
      <c r="Y860" s="121" t="str">
        <f t="shared" ref="Y860" si="15825">IF(H860="","",H860)</f>
        <v/>
      </c>
      <c r="Z860" s="114" t="s">
        <v>249</v>
      </c>
      <c r="AA860" s="122">
        <f t="shared" ref="AA860" ca="1" si="15826">I860</f>
        <v>1</v>
      </c>
      <c r="AB860" s="114" t="s">
        <v>216</v>
      </c>
      <c r="AC860" s="122">
        <f t="shared" ref="AC860" ca="1" si="15827">I861</f>
        <v>10</v>
      </c>
      <c r="AD860" s="114" t="s">
        <v>217</v>
      </c>
      <c r="AE860" s="27"/>
      <c r="AF860" s="114" t="s">
        <v>233</v>
      </c>
      <c r="AG860" t="s">
        <v>230</v>
      </c>
      <c r="AH860" t="s">
        <v>250</v>
      </c>
      <c r="AI860" s="1">
        <f t="shared" ref="AI860" ca="1" si="15828">IF(K860="","",K860)</f>
        <v>16</v>
      </c>
      <c r="AJ860" t="s">
        <v>249</v>
      </c>
      <c r="AK860" s="1">
        <f t="shared" ref="AK860" ca="1" si="15829">L860</f>
        <v>2</v>
      </c>
      <c r="AL860" t="s">
        <v>216</v>
      </c>
      <c r="AM860" s="1">
        <f t="shared" ref="AM860" ca="1" si="15830">L861</f>
        <v>3</v>
      </c>
      <c r="AN860" t="s">
        <v>217</v>
      </c>
      <c r="AO860" t="s">
        <v>230</v>
      </c>
      <c r="AP860" s="114" t="str">
        <f t="shared" ca="1" si="15439"/>
        <v>\\(\\quad \\displaystyle \\frac{10}{6}　÷　\\frac{1}{10}　=　 \\)</v>
      </c>
      <c r="AQ860" t="str">
        <f t="shared" ca="1" si="15453"/>
        <v>\\(\\quad \\displaystyle 16\\frac{2}{3} \\)</v>
      </c>
      <c r="AS860" s="114" t="str">
        <f t="shared" ref="AS860" ca="1" si="15831">AP860</f>
        <v>\\(\\quad \\displaystyle \\frac{10}{6}　÷　\\frac{1}{10}　=　 \\)</v>
      </c>
      <c r="AT860" s="114" t="str">
        <f t="shared" ref="AT860" ca="1" si="15832">IF(O860="",AQ860,AQ861)</f>
        <v>\\(\\quad \\displaystyle 16\\frac{2}{3} \\)</v>
      </c>
      <c r="AU860" s="114" t="s">
        <v>60</v>
      </c>
      <c r="AV860" s="115" t="s">
        <v>227</v>
      </c>
      <c r="AW860" s="115" t="str">
        <f t="shared" ref="AW860" ca="1" si="15833">AS860</f>
        <v>\\(\\quad \\displaystyle \\frac{10}{6}　÷　\\frac{1}{10}　=　 \\)</v>
      </c>
      <c r="AX860" s="115" t="str">
        <f t="shared" ref="AX860" ca="1" si="15834">AT860</f>
        <v>\\(\\quad \\displaystyle 16\\frac{2}{3} \\)</v>
      </c>
      <c r="AY860" s="115" t="s">
        <v>62</v>
      </c>
      <c r="AZ860" s="116" t="str">
        <f t="shared" ref="AZ860" ca="1" si="15835">"INSERT INTO "&amp;AU860&amp;"(tangen,question,answer,editor,date,count) VALUES('"&amp;AV860&amp;"','"&amp;AW860&amp;"','"&amp;AX860&amp;"','"&amp;AY860&amp;"',NOW(),0);"</f>
        <v>INSERT INTO math(tangen,question,answer,editor,date,count) VALUES('m3700','\\(\\quad \\displaystyle \\frac{10}{6}　÷　\\frac{1}{10}　=　 \\)','\\(\\quad \\displaystyle 16\\frac{2}{3} \\)','harazono',NOW(),0);</v>
      </c>
      <c r="BH860" s="22">
        <f t="shared" ref="BH860" ca="1" si="15836">RANDBETWEEN(1,10)</f>
        <v>10</v>
      </c>
      <c r="BI860" s="114" t="s">
        <v>27</v>
      </c>
      <c r="BJ860" s="22">
        <f t="shared" ca="1" si="15141"/>
        <v>1</v>
      </c>
      <c r="BK860" s="114" t="s">
        <v>26</v>
      </c>
      <c r="BL860" s="27"/>
      <c r="BM860" s="27"/>
      <c r="BN860" s="27"/>
      <c r="BO860" s="27"/>
      <c r="BP860" s="27"/>
      <c r="BQ860" s="24">
        <f t="shared" ref="BQ860" ca="1" si="15837">BH860*BJ861</f>
        <v>100</v>
      </c>
      <c r="BR860" s="114" t="s">
        <v>26</v>
      </c>
      <c r="BS860" s="114" t="str">
        <f t="shared" ref="BS860" ca="1" si="15838">IF(BQ860&lt;=0,"-","")</f>
        <v/>
      </c>
      <c r="BT860" s="30">
        <f t="shared" ca="1" si="15175"/>
        <v>100</v>
      </c>
      <c r="BU860" s="24">
        <f t="shared" ref="BU860" ca="1" si="15839">BT860/GCD(BT860,BT861)</f>
        <v>50</v>
      </c>
      <c r="CD860" s="128">
        <f t="shared" ref="CD860" ca="1" si="15840">QUOTIENT(BU860,BU861)</f>
        <v>16</v>
      </c>
      <c r="CE860" s="57">
        <f t="shared" ref="CE860" ca="1" si="15841">MOD(BU860,BU861)</f>
        <v>2</v>
      </c>
      <c r="CG860"/>
      <c r="CH860" s="5"/>
    </row>
    <row r="861" spans="2:86" ht="32" customHeight="1" x14ac:dyDescent="0.55000000000000004">
      <c r="B861" s="121"/>
      <c r="C861" s="121"/>
      <c r="D861" s="114"/>
      <c r="E861" s="119"/>
      <c r="F861" s="29">
        <f t="shared" ca="1" si="15150"/>
        <v>6</v>
      </c>
      <c r="G861" s="114"/>
      <c r="H861" s="114"/>
      <c r="I861" s="29">
        <f t="shared" ca="1" si="15151"/>
        <v>10</v>
      </c>
      <c r="J861" s="124"/>
      <c r="K861" s="125"/>
      <c r="L861" s="25">
        <f t="shared" ca="1" si="15153"/>
        <v>3</v>
      </c>
      <c r="M861" s="118"/>
      <c r="N861" s="125"/>
      <c r="O861" s="118"/>
      <c r="P861" s="118"/>
      <c r="Q861" s="121"/>
      <c r="R861" s="114"/>
      <c r="S861" s="122"/>
      <c r="T861" s="114"/>
      <c r="U861" s="122"/>
      <c r="V861" s="114"/>
      <c r="W861" s="120"/>
      <c r="X861" s="56"/>
      <c r="Y861" s="121"/>
      <c r="Z861" s="114"/>
      <c r="AA861" s="122"/>
      <c r="AB861" s="114"/>
      <c r="AC861" s="122"/>
      <c r="AD861" s="114"/>
      <c r="AE861" s="27"/>
      <c r="AF861" s="114"/>
      <c r="AG861" t="s">
        <v>230</v>
      </c>
      <c r="AH861" t="s">
        <v>250</v>
      </c>
      <c r="AI861" s="1" t="str">
        <f t="shared" ref="AI861" ca="1" si="15842">IF(N860="","",N860)</f>
        <v/>
      </c>
      <c r="AJ861" s="1" t="str">
        <f t="shared" ref="AJ861" ca="1" si="15843">IF(O860="","",O860)</f>
        <v/>
      </c>
      <c r="AK861" s="1"/>
      <c r="AM861" s="1"/>
      <c r="AO861" t="s">
        <v>230</v>
      </c>
      <c r="AP861" s="114"/>
      <c r="AQ861" t="str">
        <f t="shared" ca="1" si="15453"/>
        <v>\\(\\quad \\displaystyle  \\)</v>
      </c>
      <c r="AS861" s="114"/>
      <c r="AT861" s="114"/>
      <c r="AU861" s="114"/>
      <c r="AV861" s="114"/>
      <c r="AW861" s="114"/>
      <c r="AX861" s="114"/>
      <c r="AY861" s="114"/>
      <c r="AZ861" s="117"/>
      <c r="BH861" s="23">
        <f t="shared" ca="1" si="15391"/>
        <v>6</v>
      </c>
      <c r="BI861" s="114"/>
      <c r="BJ861" s="23">
        <f t="shared" ca="1" si="15391"/>
        <v>10</v>
      </c>
      <c r="BK861" s="114"/>
      <c r="BL861" s="27"/>
      <c r="BM861" s="27"/>
      <c r="BN861" s="27"/>
      <c r="BO861" s="27"/>
      <c r="BP861" s="27"/>
      <c r="BQ861" s="25">
        <f t="shared" ref="BQ861" ca="1" si="15844">BH861*BJ860</f>
        <v>6</v>
      </c>
      <c r="BR861" s="114"/>
      <c r="BS861" s="114"/>
      <c r="BT861">
        <f t="shared" ca="1" si="15175"/>
        <v>6</v>
      </c>
      <c r="BU861" s="25">
        <f t="shared" ref="BU861" ca="1" si="15845">BT861/GCD(BT860,BT861)</f>
        <v>3</v>
      </c>
      <c r="CD861" s="128"/>
      <c r="CE861" s="23">
        <f t="shared" ref="CE861" ca="1" si="15846">BU861</f>
        <v>3</v>
      </c>
      <c r="CG861"/>
      <c r="CH861" s="5"/>
    </row>
    <row r="862" spans="2:86" ht="32" customHeight="1" thickBot="1" x14ac:dyDescent="0.6">
      <c r="B862" s="121" t="s">
        <v>28</v>
      </c>
      <c r="C862" s="121" t="s">
        <v>51</v>
      </c>
      <c r="D862" s="114">
        <v>29</v>
      </c>
      <c r="E862" s="119"/>
      <c r="F862" s="28">
        <f t="shared" ca="1" si="15150"/>
        <v>9</v>
      </c>
      <c r="G862" s="114" t="s">
        <v>240</v>
      </c>
      <c r="H862" s="114"/>
      <c r="I862" s="28">
        <f t="shared" ca="1" si="15151"/>
        <v>4</v>
      </c>
      <c r="J862" s="124" t="s">
        <v>13</v>
      </c>
      <c r="K862" s="125" t="str">
        <f t="shared" ref="K862" ca="1" si="15847">IF(CD862=0,"",CD862)</f>
        <v/>
      </c>
      <c r="L862" s="24">
        <f t="shared" ca="1" si="15153"/>
        <v>3</v>
      </c>
      <c r="M862" s="118" t="str">
        <f t="shared" ref="M862" ca="1" si="15848">IF(L863=1,"=","")</f>
        <v/>
      </c>
      <c r="N862" s="125" t="str">
        <f t="shared" ref="N862" ca="1" si="15849">IF(L863=1,IF(BQ862&lt;0,"ー",""),"")</f>
        <v/>
      </c>
      <c r="O862" s="118" t="str">
        <f t="shared" ref="O862" ca="1" si="15850">IF(L862=0,K862,"")</f>
        <v/>
      </c>
      <c r="P862" s="118" t="s">
        <v>250</v>
      </c>
      <c r="Q862" s="121" t="str">
        <f t="shared" ref="Q862" si="15851">IF(E862="","",E862)</f>
        <v/>
      </c>
      <c r="R862" s="114" t="s">
        <v>249</v>
      </c>
      <c r="S862" s="122">
        <f t="shared" ref="S862" ca="1" si="15852">F862</f>
        <v>9</v>
      </c>
      <c r="T862" s="114" t="s">
        <v>216</v>
      </c>
      <c r="U862" s="122">
        <f t="shared" ref="U862" ca="1" si="15853">F863</f>
        <v>9</v>
      </c>
      <c r="V862" s="114" t="s">
        <v>217</v>
      </c>
      <c r="W862" s="120" t="str">
        <f t="shared" ref="W862" si="15854">G862</f>
        <v>　÷　</v>
      </c>
      <c r="X862" s="56"/>
      <c r="Y862" s="121" t="str">
        <f t="shared" ref="Y862" si="15855">IF(H862="","",H862)</f>
        <v/>
      </c>
      <c r="Z862" s="114" t="s">
        <v>249</v>
      </c>
      <c r="AA862" s="122">
        <f t="shared" ref="AA862" ca="1" si="15856">I862</f>
        <v>4</v>
      </c>
      <c r="AB862" s="114" t="s">
        <v>216</v>
      </c>
      <c r="AC862" s="122">
        <f t="shared" ref="AC862" ca="1" si="15857">I863</f>
        <v>3</v>
      </c>
      <c r="AD862" s="114" t="s">
        <v>217</v>
      </c>
      <c r="AE862" s="27"/>
      <c r="AF862" s="114" t="s">
        <v>233</v>
      </c>
      <c r="AG862" t="s">
        <v>230</v>
      </c>
      <c r="AH862" t="s">
        <v>250</v>
      </c>
      <c r="AI862" s="1" t="str">
        <f t="shared" ref="AI862" ca="1" si="15858">IF(K862="","",K862)</f>
        <v/>
      </c>
      <c r="AJ862" t="s">
        <v>249</v>
      </c>
      <c r="AK862" s="1">
        <f t="shared" ref="AK862" ca="1" si="15859">L862</f>
        <v>3</v>
      </c>
      <c r="AL862" t="s">
        <v>216</v>
      </c>
      <c r="AM862" s="1">
        <f t="shared" ref="AM862" ca="1" si="15860">L863</f>
        <v>4</v>
      </c>
      <c r="AN862" t="s">
        <v>217</v>
      </c>
      <c r="AO862" t="s">
        <v>230</v>
      </c>
      <c r="AP862" s="114" t="str">
        <f t="shared" ca="1" si="15439"/>
        <v>\\(\\quad \\displaystyle \\frac{9}{9}　÷　\\frac{4}{3}　=　 \\)</v>
      </c>
      <c r="AQ862" t="str">
        <f t="shared" ca="1" si="15453"/>
        <v>\\(\\quad \\displaystyle \\frac{3}{4} \\)</v>
      </c>
      <c r="AS862" s="114" t="str">
        <f t="shared" ref="AS862" ca="1" si="15861">AP862</f>
        <v>\\(\\quad \\displaystyle \\frac{9}{9}　÷　\\frac{4}{3}　=　 \\)</v>
      </c>
      <c r="AT862" s="114" t="str">
        <f t="shared" ref="AT862" ca="1" si="15862">IF(O862="",AQ862,AQ863)</f>
        <v>\\(\\quad \\displaystyle \\frac{3}{4} \\)</v>
      </c>
      <c r="AU862" s="114" t="s">
        <v>60</v>
      </c>
      <c r="AV862" s="115" t="s">
        <v>227</v>
      </c>
      <c r="AW862" s="115" t="str">
        <f t="shared" ref="AW862" ca="1" si="15863">AS862</f>
        <v>\\(\\quad \\displaystyle \\frac{9}{9}　÷　\\frac{4}{3}　=　 \\)</v>
      </c>
      <c r="AX862" s="115" t="str">
        <f t="shared" ref="AX862" ca="1" si="15864">AT862</f>
        <v>\\(\\quad \\displaystyle \\frac{3}{4} \\)</v>
      </c>
      <c r="AY862" s="115" t="s">
        <v>62</v>
      </c>
      <c r="AZ862" s="116" t="str">
        <f t="shared" ref="AZ862" ca="1" si="15865">"INSERT INTO "&amp;AU862&amp;"(tangen,question,answer,editor,date,count) VALUES('"&amp;AV862&amp;"','"&amp;AW862&amp;"','"&amp;AX862&amp;"','"&amp;AY862&amp;"',NOW(),0);"</f>
        <v>INSERT INTO math(tangen,question,answer,editor,date,count) VALUES('m3700','\\(\\quad \\displaystyle \\frac{9}{9}　÷　\\frac{4}{3}　=　 \\)','\\(\\quad \\displaystyle \\frac{3}{4} \\)','harazono',NOW(),0);</v>
      </c>
      <c r="BH862" s="22">
        <f t="shared" ref="BH862" ca="1" si="15866">RANDBETWEEN(1,10)</f>
        <v>9</v>
      </c>
      <c r="BI862" s="114" t="s">
        <v>27</v>
      </c>
      <c r="BJ862" s="22">
        <f t="shared" ca="1" si="15141"/>
        <v>4</v>
      </c>
      <c r="BK862" s="114" t="s">
        <v>26</v>
      </c>
      <c r="BL862" s="27"/>
      <c r="BM862" s="27"/>
      <c r="BN862" s="27"/>
      <c r="BO862" s="27"/>
      <c r="BP862" s="27"/>
      <c r="BQ862" s="24">
        <f t="shared" ref="BQ862" ca="1" si="15867">BH862*BJ863</f>
        <v>27</v>
      </c>
      <c r="BR862" s="114" t="s">
        <v>26</v>
      </c>
      <c r="BS862" s="114" t="str">
        <f t="shared" ref="BS862" ca="1" si="15868">IF(BQ862&lt;=0,"-","")</f>
        <v/>
      </c>
      <c r="BT862" s="30">
        <f t="shared" ca="1" si="15175"/>
        <v>27</v>
      </c>
      <c r="BU862" s="24">
        <f t="shared" ref="BU862" ca="1" si="15869">BT862/GCD(BT862,BT863)</f>
        <v>3</v>
      </c>
      <c r="CD862" s="128">
        <f t="shared" ref="CD862" ca="1" si="15870">QUOTIENT(BU862,BU863)</f>
        <v>0</v>
      </c>
      <c r="CE862" s="57">
        <f t="shared" ref="CE862" ca="1" si="15871">MOD(BU862,BU863)</f>
        <v>3</v>
      </c>
      <c r="CG862"/>
      <c r="CH862" s="5"/>
    </row>
    <row r="863" spans="2:86" ht="32" customHeight="1" x14ac:dyDescent="0.55000000000000004">
      <c r="B863" s="121"/>
      <c r="C863" s="121"/>
      <c r="D863" s="114"/>
      <c r="E863" s="119"/>
      <c r="F863" s="29">
        <f t="shared" ca="1" si="15150"/>
        <v>9</v>
      </c>
      <c r="G863" s="114"/>
      <c r="H863" s="114"/>
      <c r="I863" s="29">
        <f t="shared" ca="1" si="15151"/>
        <v>3</v>
      </c>
      <c r="J863" s="124"/>
      <c r="K863" s="125"/>
      <c r="L863" s="25">
        <f t="shared" ca="1" si="15153"/>
        <v>4</v>
      </c>
      <c r="M863" s="118"/>
      <c r="N863" s="125"/>
      <c r="O863" s="118"/>
      <c r="P863" s="118"/>
      <c r="Q863" s="121"/>
      <c r="R863" s="114"/>
      <c r="S863" s="122"/>
      <c r="T863" s="114"/>
      <c r="U863" s="122"/>
      <c r="V863" s="114"/>
      <c r="W863" s="120"/>
      <c r="X863" s="56"/>
      <c r="Y863" s="121"/>
      <c r="Z863" s="114"/>
      <c r="AA863" s="122"/>
      <c r="AB863" s="114"/>
      <c r="AC863" s="122"/>
      <c r="AD863" s="114"/>
      <c r="AE863" s="27"/>
      <c r="AF863" s="114"/>
      <c r="AG863" t="s">
        <v>230</v>
      </c>
      <c r="AH863" t="s">
        <v>250</v>
      </c>
      <c r="AI863" s="1" t="str">
        <f t="shared" ref="AI863" ca="1" si="15872">IF(N862="","",N862)</f>
        <v/>
      </c>
      <c r="AJ863" s="1" t="str">
        <f t="shared" ref="AJ863" ca="1" si="15873">IF(O862="","",O862)</f>
        <v/>
      </c>
      <c r="AK863" s="1"/>
      <c r="AM863" s="1"/>
      <c r="AO863" t="s">
        <v>230</v>
      </c>
      <c r="AP863" s="114"/>
      <c r="AQ863" t="str">
        <f t="shared" ca="1" si="15453"/>
        <v>\\(\\quad \\displaystyle  \\)</v>
      </c>
      <c r="AS863" s="114"/>
      <c r="AT863" s="114"/>
      <c r="AU863" s="114"/>
      <c r="AV863" s="114"/>
      <c r="AW863" s="114"/>
      <c r="AX863" s="114"/>
      <c r="AY863" s="114"/>
      <c r="AZ863" s="117"/>
      <c r="BH863" s="23">
        <f t="shared" ca="1" si="15391"/>
        <v>9</v>
      </c>
      <c r="BI863" s="114"/>
      <c r="BJ863" s="23">
        <f t="shared" ca="1" si="15391"/>
        <v>3</v>
      </c>
      <c r="BK863" s="114"/>
      <c r="BL863" s="27"/>
      <c r="BM863" s="27"/>
      <c r="BN863" s="27"/>
      <c r="BO863" s="27"/>
      <c r="BP863" s="27"/>
      <c r="BQ863" s="25">
        <f t="shared" ref="BQ863" ca="1" si="15874">BH863*BJ862</f>
        <v>36</v>
      </c>
      <c r="BR863" s="114"/>
      <c r="BS863" s="114"/>
      <c r="BT863">
        <f t="shared" ca="1" si="15175"/>
        <v>36</v>
      </c>
      <c r="BU863" s="25">
        <f t="shared" ref="BU863" ca="1" si="15875">BT863/GCD(BT862,BT863)</f>
        <v>4</v>
      </c>
      <c r="CD863" s="128"/>
      <c r="CE863" s="23">
        <f t="shared" ref="CE863" ca="1" si="15876">BU863</f>
        <v>4</v>
      </c>
      <c r="CG863"/>
      <c r="CH863" s="5"/>
    </row>
    <row r="864" spans="2:86" ht="32" customHeight="1" thickBot="1" x14ac:dyDescent="0.6">
      <c r="B864" s="121" t="s">
        <v>28</v>
      </c>
      <c r="C864" s="121" t="s">
        <v>51</v>
      </c>
      <c r="D864" s="114">
        <v>30</v>
      </c>
      <c r="E864" s="119"/>
      <c r="F864" s="28">
        <f t="shared" ca="1" si="15150"/>
        <v>4</v>
      </c>
      <c r="G864" s="114" t="s">
        <v>240</v>
      </c>
      <c r="H864" s="114"/>
      <c r="I864" s="28">
        <f t="shared" ca="1" si="15151"/>
        <v>2</v>
      </c>
      <c r="J864" s="124" t="s">
        <v>13</v>
      </c>
      <c r="K864" s="125">
        <f t="shared" ref="K864" ca="1" si="15877">IF(CD864=0,"",CD864)</f>
        <v>3</v>
      </c>
      <c r="L864" s="24">
        <f t="shared" ca="1" si="15153"/>
        <v>0</v>
      </c>
      <c r="M864" s="118" t="str">
        <f t="shared" ref="M864" ca="1" si="15878">IF(L865=1,"=","")</f>
        <v>=</v>
      </c>
      <c r="N864" s="125" t="str">
        <f t="shared" ref="N864" ca="1" si="15879">IF(L865=1,IF(BQ864&lt;0,"ー",""),"")</f>
        <v/>
      </c>
      <c r="O864" s="118">
        <f t="shared" ref="O864" ca="1" si="15880">IF(L864=0,K864,"")</f>
        <v>3</v>
      </c>
      <c r="P864" s="118" t="s">
        <v>250</v>
      </c>
      <c r="Q864" s="121" t="str">
        <f t="shared" ref="Q864" si="15881">IF(E864="","",E864)</f>
        <v/>
      </c>
      <c r="R864" s="114" t="s">
        <v>249</v>
      </c>
      <c r="S864" s="122">
        <f t="shared" ref="S864" ca="1" si="15882">F864</f>
        <v>4</v>
      </c>
      <c r="T864" s="114" t="s">
        <v>216</v>
      </c>
      <c r="U864" s="122">
        <f t="shared" ref="U864" ca="1" si="15883">F865</f>
        <v>2</v>
      </c>
      <c r="V864" s="114" t="s">
        <v>217</v>
      </c>
      <c r="W864" s="120" t="str">
        <f t="shared" ref="W864" si="15884">G864</f>
        <v>　÷　</v>
      </c>
      <c r="X864" s="56"/>
      <c r="Y864" s="121" t="str">
        <f t="shared" ref="Y864" si="15885">IF(H864="","",H864)</f>
        <v/>
      </c>
      <c r="Z864" s="114" t="s">
        <v>249</v>
      </c>
      <c r="AA864" s="122">
        <f t="shared" ref="AA864" ca="1" si="15886">I864</f>
        <v>2</v>
      </c>
      <c r="AB864" s="114" t="s">
        <v>216</v>
      </c>
      <c r="AC864" s="122">
        <f t="shared" ref="AC864" ca="1" si="15887">I865</f>
        <v>3</v>
      </c>
      <c r="AD864" s="114" t="s">
        <v>217</v>
      </c>
      <c r="AE864" s="27"/>
      <c r="AF864" s="114" t="s">
        <v>233</v>
      </c>
      <c r="AG864" t="s">
        <v>230</v>
      </c>
      <c r="AH864" t="s">
        <v>250</v>
      </c>
      <c r="AI864" s="1">
        <f t="shared" ref="AI864" ca="1" si="15888">IF(K864="","",K864)</f>
        <v>3</v>
      </c>
      <c r="AJ864" t="s">
        <v>249</v>
      </c>
      <c r="AK864" s="1">
        <f t="shared" ref="AK864" ca="1" si="15889">L864</f>
        <v>0</v>
      </c>
      <c r="AL864" t="s">
        <v>216</v>
      </c>
      <c r="AM864" s="1">
        <f t="shared" ref="AM864" ca="1" si="15890">L865</f>
        <v>1</v>
      </c>
      <c r="AN864" t="s">
        <v>217</v>
      </c>
      <c r="AO864" t="s">
        <v>230</v>
      </c>
      <c r="AP864" s="114" t="str">
        <f t="shared" ca="1" si="15439"/>
        <v>\\(\\quad \\displaystyle \\frac{4}{2}　÷　\\frac{2}{3}　=　 \\)</v>
      </c>
      <c r="AQ864" t="str">
        <f t="shared" ca="1" si="15453"/>
        <v>\\(\\quad \\displaystyle 3\\frac{0}{1} \\)</v>
      </c>
      <c r="AS864" s="114" t="str">
        <f t="shared" ref="AS864" ca="1" si="15891">AP864</f>
        <v>\\(\\quad \\displaystyle \\frac{4}{2}　÷　\\frac{2}{3}　=　 \\)</v>
      </c>
      <c r="AT864" s="114" t="str">
        <f t="shared" ref="AT864" ca="1" si="15892">IF(O864="",AQ864,AQ865)</f>
        <v>\\(\\quad \\displaystyle 3 \\)</v>
      </c>
      <c r="AU864" s="114" t="s">
        <v>60</v>
      </c>
      <c r="AV864" s="115" t="s">
        <v>227</v>
      </c>
      <c r="AW864" s="115" t="str">
        <f t="shared" ref="AW864" ca="1" si="15893">AS864</f>
        <v>\\(\\quad \\displaystyle \\frac{4}{2}　÷　\\frac{2}{3}　=　 \\)</v>
      </c>
      <c r="AX864" s="115" t="str">
        <f t="shared" ref="AX864" ca="1" si="15894">AT864</f>
        <v>\\(\\quad \\displaystyle 3 \\)</v>
      </c>
      <c r="AY864" s="115" t="s">
        <v>62</v>
      </c>
      <c r="AZ864" s="116" t="str">
        <f t="shared" ref="AZ864" ca="1" si="15895">"INSERT INTO "&amp;AU864&amp;"(tangen,question,answer,editor,date,count) VALUES('"&amp;AV864&amp;"','"&amp;AW864&amp;"','"&amp;AX864&amp;"','"&amp;AY864&amp;"',NOW(),0);"</f>
        <v>INSERT INTO math(tangen,question,answer,editor,date,count) VALUES('m3700','\\(\\quad \\displaystyle \\frac{4}{2}　÷　\\frac{2}{3}　=　 \\)','\\(\\quad \\displaystyle 3 \\)','harazono',NOW(),0);</v>
      </c>
      <c r="BH864" s="22">
        <f t="shared" ref="BH864" ca="1" si="15896">RANDBETWEEN(1,10)</f>
        <v>4</v>
      </c>
      <c r="BI864" s="114" t="s">
        <v>27</v>
      </c>
      <c r="BJ864" s="22">
        <f t="shared" ca="1" si="15141"/>
        <v>2</v>
      </c>
      <c r="BK864" s="114" t="s">
        <v>26</v>
      </c>
      <c r="BL864" s="27"/>
      <c r="BM864" s="27"/>
      <c r="BN864" s="27"/>
      <c r="BO864" s="27"/>
      <c r="BP864" s="27"/>
      <c r="BQ864" s="24">
        <f t="shared" ref="BQ864" ca="1" si="15897">BH864*BJ865</f>
        <v>12</v>
      </c>
      <c r="BR864" s="114" t="s">
        <v>26</v>
      </c>
      <c r="BS864" s="114" t="str">
        <f t="shared" ref="BS864" ca="1" si="15898">IF(BQ864&lt;=0,"-","")</f>
        <v/>
      </c>
      <c r="BT864" s="30">
        <f t="shared" ca="1" si="15175"/>
        <v>12</v>
      </c>
      <c r="BU864" s="24">
        <f t="shared" ref="BU864" ca="1" si="15899">BT864/GCD(BT864,BT865)</f>
        <v>3</v>
      </c>
      <c r="CD864" s="128">
        <f t="shared" ref="CD864" ca="1" si="15900">QUOTIENT(BU864,BU865)</f>
        <v>3</v>
      </c>
      <c r="CE864" s="57">
        <f t="shared" ref="CE864" ca="1" si="15901">MOD(BU864,BU865)</f>
        <v>0</v>
      </c>
      <c r="CG864"/>
      <c r="CH864" s="5"/>
    </row>
    <row r="865" spans="2:86" ht="32" customHeight="1" x14ac:dyDescent="0.55000000000000004">
      <c r="B865" s="121"/>
      <c r="C865" s="121"/>
      <c r="D865" s="114"/>
      <c r="E865" s="119"/>
      <c r="F865" s="29">
        <f t="shared" ca="1" si="15150"/>
        <v>2</v>
      </c>
      <c r="G865" s="114"/>
      <c r="H865" s="114"/>
      <c r="I865" s="29">
        <f t="shared" ca="1" si="15151"/>
        <v>3</v>
      </c>
      <c r="J865" s="124"/>
      <c r="K865" s="125"/>
      <c r="L865" s="25">
        <f t="shared" ca="1" si="15153"/>
        <v>1</v>
      </c>
      <c r="M865" s="118"/>
      <c r="N865" s="125"/>
      <c r="O865" s="118"/>
      <c r="P865" s="118"/>
      <c r="Q865" s="121"/>
      <c r="R865" s="114"/>
      <c r="S865" s="122"/>
      <c r="T865" s="114"/>
      <c r="U865" s="122"/>
      <c r="V865" s="114"/>
      <c r="W865" s="120"/>
      <c r="X865" s="56"/>
      <c r="Y865" s="121"/>
      <c r="Z865" s="114"/>
      <c r="AA865" s="122"/>
      <c r="AB865" s="114"/>
      <c r="AC865" s="122"/>
      <c r="AD865" s="114"/>
      <c r="AE865" s="27"/>
      <c r="AF865" s="114"/>
      <c r="AG865" t="s">
        <v>230</v>
      </c>
      <c r="AH865" t="s">
        <v>250</v>
      </c>
      <c r="AI865" s="1" t="str">
        <f t="shared" ref="AI865" ca="1" si="15902">IF(N864="","",N864)</f>
        <v/>
      </c>
      <c r="AJ865" s="1">
        <f t="shared" ref="AJ865" ca="1" si="15903">IF(O864="","",O864)</f>
        <v>3</v>
      </c>
      <c r="AK865" s="1"/>
      <c r="AM865" s="1"/>
      <c r="AO865" t="s">
        <v>230</v>
      </c>
      <c r="AP865" s="114"/>
      <c r="AQ865" t="str">
        <f t="shared" ca="1" si="15453"/>
        <v>\\(\\quad \\displaystyle 3 \\)</v>
      </c>
      <c r="AS865" s="114"/>
      <c r="AT865" s="114"/>
      <c r="AU865" s="114"/>
      <c r="AV865" s="114"/>
      <c r="AW865" s="114"/>
      <c r="AX865" s="114"/>
      <c r="AY865" s="114"/>
      <c r="AZ865" s="117"/>
      <c r="BH865" s="23">
        <f t="shared" ca="1" si="15391"/>
        <v>2</v>
      </c>
      <c r="BI865" s="114"/>
      <c r="BJ865" s="23">
        <f t="shared" ca="1" si="15391"/>
        <v>3</v>
      </c>
      <c r="BK865" s="114"/>
      <c r="BL865" s="27"/>
      <c r="BM865" s="27"/>
      <c r="BN865" s="27"/>
      <c r="BO865" s="27"/>
      <c r="BP865" s="27"/>
      <c r="BQ865" s="25">
        <f t="shared" ref="BQ865" ca="1" si="15904">BH865*BJ864</f>
        <v>4</v>
      </c>
      <c r="BR865" s="114"/>
      <c r="BS865" s="114"/>
      <c r="BT865">
        <f t="shared" ca="1" si="15175"/>
        <v>4</v>
      </c>
      <c r="BU865" s="25">
        <f t="shared" ref="BU865" ca="1" si="15905">BT865/GCD(BT864,BT865)</f>
        <v>1</v>
      </c>
      <c r="CD865" s="128"/>
      <c r="CE865" s="23">
        <f t="shared" ref="CE865" ca="1" si="15906">BU865</f>
        <v>1</v>
      </c>
      <c r="CG865"/>
      <c r="CH865" s="5"/>
    </row>
    <row r="866" spans="2:86" ht="32" customHeight="1" thickBot="1" x14ac:dyDescent="0.6">
      <c r="B866" s="121" t="s">
        <v>28</v>
      </c>
      <c r="C866" s="121" t="s">
        <v>51</v>
      </c>
      <c r="D866" s="114">
        <v>31</v>
      </c>
      <c r="E866" s="119"/>
      <c r="F866" s="28">
        <f t="shared" ca="1" si="15150"/>
        <v>9</v>
      </c>
      <c r="G866" s="114" t="s">
        <v>240</v>
      </c>
      <c r="H866" s="114"/>
      <c r="I866" s="28">
        <f t="shared" ca="1" si="15151"/>
        <v>5</v>
      </c>
      <c r="J866" s="124" t="s">
        <v>13</v>
      </c>
      <c r="K866" s="125" t="str">
        <f t="shared" ref="K866" ca="1" si="15907">IF(CD866=0,"",CD866)</f>
        <v/>
      </c>
      <c r="L866" s="24">
        <f t="shared" ca="1" si="15153"/>
        <v>2</v>
      </c>
      <c r="M866" s="118" t="str">
        <f t="shared" ref="M866" ca="1" si="15908">IF(L867=1,"=","")</f>
        <v/>
      </c>
      <c r="N866" s="125" t="str">
        <f t="shared" ref="N866" ca="1" si="15909">IF(L867=1,IF(BQ866&lt;0,"ー",""),"")</f>
        <v/>
      </c>
      <c r="O866" s="118" t="str">
        <f t="shared" ref="O866" ca="1" si="15910">IF(L866=0,K866,"")</f>
        <v/>
      </c>
      <c r="P866" s="118" t="s">
        <v>250</v>
      </c>
      <c r="Q866" s="121" t="str">
        <f t="shared" ref="Q866" si="15911">IF(E866="","",E866)</f>
        <v/>
      </c>
      <c r="R866" s="114" t="s">
        <v>249</v>
      </c>
      <c r="S866" s="122">
        <f t="shared" ref="S866" ca="1" si="15912">F866</f>
        <v>9</v>
      </c>
      <c r="T866" s="114" t="s">
        <v>216</v>
      </c>
      <c r="U866" s="122">
        <f t="shared" ref="U866" ca="1" si="15913">F867</f>
        <v>9</v>
      </c>
      <c r="V866" s="114" t="s">
        <v>217</v>
      </c>
      <c r="W866" s="120" t="str">
        <f t="shared" ref="W866" si="15914">G866</f>
        <v>　÷　</v>
      </c>
      <c r="X866" s="56"/>
      <c r="Y866" s="121" t="str">
        <f t="shared" ref="Y866" si="15915">IF(H866="","",H866)</f>
        <v/>
      </c>
      <c r="Z866" s="114" t="s">
        <v>249</v>
      </c>
      <c r="AA866" s="122">
        <f t="shared" ref="AA866" ca="1" si="15916">I866</f>
        <v>5</v>
      </c>
      <c r="AB866" s="114" t="s">
        <v>216</v>
      </c>
      <c r="AC866" s="122">
        <f t="shared" ref="AC866" ca="1" si="15917">I867</f>
        <v>2</v>
      </c>
      <c r="AD866" s="114" t="s">
        <v>217</v>
      </c>
      <c r="AE866" s="27"/>
      <c r="AF866" s="114" t="s">
        <v>233</v>
      </c>
      <c r="AG866" t="s">
        <v>230</v>
      </c>
      <c r="AH866" t="s">
        <v>250</v>
      </c>
      <c r="AI866" s="1" t="str">
        <f t="shared" ref="AI866" ca="1" si="15918">IF(K866="","",K866)</f>
        <v/>
      </c>
      <c r="AJ866" t="s">
        <v>249</v>
      </c>
      <c r="AK866" s="1">
        <f t="shared" ref="AK866" ca="1" si="15919">L866</f>
        <v>2</v>
      </c>
      <c r="AL866" t="s">
        <v>216</v>
      </c>
      <c r="AM866" s="1">
        <f t="shared" ref="AM866" ca="1" si="15920">L867</f>
        <v>5</v>
      </c>
      <c r="AN866" t="s">
        <v>217</v>
      </c>
      <c r="AO866" t="s">
        <v>230</v>
      </c>
      <c r="AP866" s="114" t="str">
        <f t="shared" ca="1" si="15439"/>
        <v>\\(\\quad \\displaystyle \\frac{9}{9}　÷　\\frac{5}{2}　=　 \\)</v>
      </c>
      <c r="AQ866" t="str">
        <f t="shared" ca="1" si="15453"/>
        <v>\\(\\quad \\displaystyle \\frac{2}{5} \\)</v>
      </c>
      <c r="AS866" s="114" t="str">
        <f t="shared" ref="AS866" ca="1" si="15921">AP866</f>
        <v>\\(\\quad \\displaystyle \\frac{9}{9}　÷　\\frac{5}{2}　=　 \\)</v>
      </c>
      <c r="AT866" s="114" t="str">
        <f t="shared" ref="AT866" ca="1" si="15922">IF(O866="",AQ866,AQ867)</f>
        <v>\\(\\quad \\displaystyle \\frac{2}{5} \\)</v>
      </c>
      <c r="AU866" s="114" t="s">
        <v>60</v>
      </c>
      <c r="AV866" s="115" t="s">
        <v>227</v>
      </c>
      <c r="AW866" s="115" t="str">
        <f t="shared" ref="AW866" ca="1" si="15923">AS866</f>
        <v>\\(\\quad \\displaystyle \\frac{9}{9}　÷　\\frac{5}{2}　=　 \\)</v>
      </c>
      <c r="AX866" s="115" t="str">
        <f t="shared" ref="AX866" ca="1" si="15924">AT866</f>
        <v>\\(\\quad \\displaystyle \\frac{2}{5} \\)</v>
      </c>
      <c r="AY866" s="115" t="s">
        <v>62</v>
      </c>
      <c r="AZ866" s="116" t="str">
        <f t="shared" ref="AZ866" ca="1" si="15925">"INSERT INTO "&amp;AU866&amp;"(tangen,question,answer,editor,date,count) VALUES('"&amp;AV866&amp;"','"&amp;AW866&amp;"','"&amp;AX866&amp;"','"&amp;AY866&amp;"',NOW(),0);"</f>
        <v>INSERT INTO math(tangen,question,answer,editor,date,count) VALUES('m3700','\\(\\quad \\displaystyle \\frac{9}{9}　÷　\\frac{5}{2}　=　 \\)','\\(\\quad \\displaystyle \\frac{2}{5} \\)','harazono',NOW(),0);</v>
      </c>
      <c r="BH866" s="22">
        <f t="shared" ref="BH866" ca="1" si="15926">RANDBETWEEN(1,10)</f>
        <v>9</v>
      </c>
      <c r="BI866" s="114" t="s">
        <v>27</v>
      </c>
      <c r="BJ866" s="22">
        <f t="shared" ca="1" si="15141"/>
        <v>5</v>
      </c>
      <c r="BK866" s="114" t="s">
        <v>26</v>
      </c>
      <c r="BL866" s="27"/>
      <c r="BM866" s="27"/>
      <c r="BN866" s="27"/>
      <c r="BO866" s="27"/>
      <c r="BP866" s="27"/>
      <c r="BQ866" s="24">
        <f t="shared" ref="BQ866" ca="1" si="15927">BH866*BJ867</f>
        <v>18</v>
      </c>
      <c r="BR866" s="114" t="s">
        <v>26</v>
      </c>
      <c r="BS866" s="114" t="str">
        <f t="shared" ref="BS866" ca="1" si="15928">IF(BQ866&lt;=0,"-","")</f>
        <v/>
      </c>
      <c r="BT866" s="30">
        <f t="shared" ca="1" si="15175"/>
        <v>18</v>
      </c>
      <c r="BU866" s="24">
        <f t="shared" ref="BU866" ca="1" si="15929">BT866/GCD(BT866,BT867)</f>
        <v>2</v>
      </c>
      <c r="CD866" s="128">
        <f t="shared" ref="CD866" ca="1" si="15930">QUOTIENT(BU866,BU867)</f>
        <v>0</v>
      </c>
      <c r="CE866" s="57">
        <f t="shared" ref="CE866" ca="1" si="15931">MOD(BU866,BU867)</f>
        <v>2</v>
      </c>
      <c r="CG866"/>
      <c r="CH866" s="5"/>
    </row>
    <row r="867" spans="2:86" ht="32" customHeight="1" x14ac:dyDescent="0.55000000000000004">
      <c r="B867" s="121"/>
      <c r="C867" s="121"/>
      <c r="D867" s="114"/>
      <c r="E867" s="119"/>
      <c r="F867" s="29">
        <f t="shared" ca="1" si="15150"/>
        <v>9</v>
      </c>
      <c r="G867" s="114"/>
      <c r="H867" s="114"/>
      <c r="I867" s="29">
        <f t="shared" ca="1" si="15151"/>
        <v>2</v>
      </c>
      <c r="J867" s="124"/>
      <c r="K867" s="125"/>
      <c r="L867" s="25">
        <f t="shared" ca="1" si="15153"/>
        <v>5</v>
      </c>
      <c r="M867" s="118"/>
      <c r="N867" s="125"/>
      <c r="O867" s="118"/>
      <c r="P867" s="118"/>
      <c r="Q867" s="121"/>
      <c r="R867" s="114"/>
      <c r="S867" s="122"/>
      <c r="T867" s="114"/>
      <c r="U867" s="122"/>
      <c r="V867" s="114"/>
      <c r="W867" s="120"/>
      <c r="X867" s="56"/>
      <c r="Y867" s="121"/>
      <c r="Z867" s="114"/>
      <c r="AA867" s="122"/>
      <c r="AB867" s="114"/>
      <c r="AC867" s="122"/>
      <c r="AD867" s="114"/>
      <c r="AE867" s="27"/>
      <c r="AF867" s="114"/>
      <c r="AG867" t="s">
        <v>230</v>
      </c>
      <c r="AH867" t="s">
        <v>250</v>
      </c>
      <c r="AI867" s="1" t="str">
        <f t="shared" ref="AI867" ca="1" si="15932">IF(N866="","",N866)</f>
        <v/>
      </c>
      <c r="AJ867" s="1" t="str">
        <f t="shared" ref="AJ867" ca="1" si="15933">IF(O866="","",O866)</f>
        <v/>
      </c>
      <c r="AK867" s="1"/>
      <c r="AM867" s="1"/>
      <c r="AO867" t="s">
        <v>230</v>
      </c>
      <c r="AP867" s="114"/>
      <c r="AQ867" t="str">
        <f t="shared" ca="1" si="15453"/>
        <v>\\(\\quad \\displaystyle  \\)</v>
      </c>
      <c r="AS867" s="114"/>
      <c r="AT867" s="114"/>
      <c r="AU867" s="114"/>
      <c r="AV867" s="114"/>
      <c r="AW867" s="114"/>
      <c r="AX867" s="114"/>
      <c r="AY867" s="114"/>
      <c r="AZ867" s="117"/>
      <c r="BH867" s="23">
        <f t="shared" ca="1" si="15391"/>
        <v>9</v>
      </c>
      <c r="BI867" s="114"/>
      <c r="BJ867" s="23">
        <f t="shared" ca="1" si="15391"/>
        <v>2</v>
      </c>
      <c r="BK867" s="114"/>
      <c r="BL867" s="27"/>
      <c r="BM867" s="27"/>
      <c r="BN867" s="27"/>
      <c r="BO867" s="27"/>
      <c r="BP867" s="27"/>
      <c r="BQ867" s="25">
        <f t="shared" ref="BQ867" ca="1" si="15934">BH867*BJ866</f>
        <v>45</v>
      </c>
      <c r="BR867" s="114"/>
      <c r="BS867" s="114"/>
      <c r="BT867">
        <f t="shared" ca="1" si="15175"/>
        <v>45</v>
      </c>
      <c r="BU867" s="25">
        <f t="shared" ref="BU867" ca="1" si="15935">BT867/GCD(BT866,BT867)</f>
        <v>5</v>
      </c>
      <c r="CD867" s="128"/>
      <c r="CE867" s="23">
        <f t="shared" ref="CE867" ca="1" si="15936">BU867</f>
        <v>5</v>
      </c>
      <c r="CG867"/>
      <c r="CH867" s="5"/>
    </row>
    <row r="868" spans="2:86" ht="32" customHeight="1" thickBot="1" x14ac:dyDescent="0.6">
      <c r="B868" s="121" t="s">
        <v>28</v>
      </c>
      <c r="C868" s="121" t="s">
        <v>51</v>
      </c>
      <c r="D868" s="114">
        <v>32</v>
      </c>
      <c r="E868" s="119"/>
      <c r="F868" s="28">
        <f t="shared" ca="1" si="15150"/>
        <v>8</v>
      </c>
      <c r="G868" s="114" t="s">
        <v>240</v>
      </c>
      <c r="H868" s="114"/>
      <c r="I868" s="28">
        <f t="shared" ca="1" si="15151"/>
        <v>3</v>
      </c>
      <c r="J868" s="124" t="s">
        <v>13</v>
      </c>
      <c r="K868" s="125">
        <f t="shared" ref="K868" ca="1" si="15937">IF(CD868=0,"",CD868)</f>
        <v>2</v>
      </c>
      <c r="L868" s="24">
        <f t="shared" ca="1" si="15153"/>
        <v>2</v>
      </c>
      <c r="M868" s="118" t="str">
        <f t="shared" ref="M868" ca="1" si="15938">IF(L869=1,"=","")</f>
        <v/>
      </c>
      <c r="N868" s="125" t="str">
        <f t="shared" ref="N868" ca="1" si="15939">IF(L869=1,IF(BQ868&lt;0,"ー",""),"")</f>
        <v/>
      </c>
      <c r="O868" s="118" t="str">
        <f t="shared" ref="O868" ca="1" si="15940">IF(L868=0,K868,"")</f>
        <v/>
      </c>
      <c r="P868" s="118" t="s">
        <v>250</v>
      </c>
      <c r="Q868" s="121" t="str">
        <f t="shared" ref="Q868" si="15941">IF(E868="","",E868)</f>
        <v/>
      </c>
      <c r="R868" s="114" t="s">
        <v>249</v>
      </c>
      <c r="S868" s="122">
        <f t="shared" ref="S868" ca="1" si="15942">F868</f>
        <v>8</v>
      </c>
      <c r="T868" s="114" t="s">
        <v>216</v>
      </c>
      <c r="U868" s="122">
        <f t="shared" ref="U868" ca="1" si="15943">F869</f>
        <v>10</v>
      </c>
      <c r="V868" s="114" t="s">
        <v>217</v>
      </c>
      <c r="W868" s="120" t="str">
        <f t="shared" ref="W868" si="15944">G868</f>
        <v>　÷　</v>
      </c>
      <c r="X868" s="56"/>
      <c r="Y868" s="121" t="str">
        <f t="shared" ref="Y868" si="15945">IF(H868="","",H868)</f>
        <v/>
      </c>
      <c r="Z868" s="114" t="s">
        <v>249</v>
      </c>
      <c r="AA868" s="122">
        <f t="shared" ref="AA868" ca="1" si="15946">I868</f>
        <v>3</v>
      </c>
      <c r="AB868" s="114" t="s">
        <v>216</v>
      </c>
      <c r="AC868" s="122">
        <f t="shared" ref="AC868" ca="1" si="15947">I869</f>
        <v>8</v>
      </c>
      <c r="AD868" s="114" t="s">
        <v>217</v>
      </c>
      <c r="AE868" s="27"/>
      <c r="AF868" s="114" t="s">
        <v>233</v>
      </c>
      <c r="AG868" t="s">
        <v>230</v>
      </c>
      <c r="AH868" t="s">
        <v>250</v>
      </c>
      <c r="AI868" s="1">
        <f t="shared" ref="AI868" ca="1" si="15948">IF(K868="","",K868)</f>
        <v>2</v>
      </c>
      <c r="AJ868" t="s">
        <v>249</v>
      </c>
      <c r="AK868" s="1">
        <f t="shared" ref="AK868" ca="1" si="15949">L868</f>
        <v>2</v>
      </c>
      <c r="AL868" t="s">
        <v>216</v>
      </c>
      <c r="AM868" s="1">
        <f t="shared" ref="AM868" ca="1" si="15950">L869</f>
        <v>15</v>
      </c>
      <c r="AN868" t="s">
        <v>217</v>
      </c>
      <c r="AO868" t="s">
        <v>230</v>
      </c>
      <c r="AP868" s="114" t="str">
        <f t="shared" ca="1" si="15439"/>
        <v>\\(\\quad \\displaystyle \\frac{8}{10}　÷　\\frac{3}{8}　=　 \\)</v>
      </c>
      <c r="AQ868" t="str">
        <f t="shared" ca="1" si="15453"/>
        <v>\\(\\quad \\displaystyle 2\\frac{2}{15} \\)</v>
      </c>
      <c r="AS868" s="114" t="str">
        <f t="shared" ref="AS868" ca="1" si="15951">AP868</f>
        <v>\\(\\quad \\displaystyle \\frac{8}{10}　÷　\\frac{3}{8}　=　 \\)</v>
      </c>
      <c r="AT868" s="114" t="str">
        <f t="shared" ref="AT868" ca="1" si="15952">IF(O868="",AQ868,AQ869)</f>
        <v>\\(\\quad \\displaystyle 2\\frac{2}{15} \\)</v>
      </c>
      <c r="AU868" s="114" t="s">
        <v>60</v>
      </c>
      <c r="AV868" s="115" t="s">
        <v>227</v>
      </c>
      <c r="AW868" s="115" t="str">
        <f t="shared" ref="AW868" ca="1" si="15953">AS868</f>
        <v>\\(\\quad \\displaystyle \\frac{8}{10}　÷　\\frac{3}{8}　=　 \\)</v>
      </c>
      <c r="AX868" s="115" t="str">
        <f t="shared" ref="AX868" ca="1" si="15954">AT868</f>
        <v>\\(\\quad \\displaystyle 2\\frac{2}{15} \\)</v>
      </c>
      <c r="AY868" s="115" t="s">
        <v>62</v>
      </c>
      <c r="AZ868" s="116" t="str">
        <f t="shared" ref="AZ868" ca="1" si="15955">"INSERT INTO "&amp;AU868&amp;"(tangen,question,answer,editor,date,count) VALUES('"&amp;AV868&amp;"','"&amp;AW868&amp;"','"&amp;AX868&amp;"','"&amp;AY868&amp;"',NOW(),0);"</f>
        <v>INSERT INTO math(tangen,question,answer,editor,date,count) VALUES('m3700','\\(\\quad \\displaystyle \\frac{8}{10}　÷　\\frac{3}{8}　=　 \\)','\\(\\quad \\displaystyle 2\\frac{2}{15} \\)','harazono',NOW(),0);</v>
      </c>
      <c r="BH868" s="22">
        <f t="shared" ref="BH868:BH904" ca="1" si="15956">RANDBETWEEN(1,10)</f>
        <v>8</v>
      </c>
      <c r="BI868" s="114" t="s">
        <v>27</v>
      </c>
      <c r="BJ868" s="22">
        <f t="shared" ca="1" si="15141"/>
        <v>3</v>
      </c>
      <c r="BK868" s="114" t="s">
        <v>26</v>
      </c>
      <c r="BL868" s="27"/>
      <c r="BM868" s="27"/>
      <c r="BN868" s="27"/>
      <c r="BO868" s="27"/>
      <c r="BP868" s="27"/>
      <c r="BQ868" s="24">
        <f t="shared" ref="BQ868" ca="1" si="15957">BH868*BJ869</f>
        <v>64</v>
      </c>
      <c r="BR868" s="114" t="s">
        <v>26</v>
      </c>
      <c r="BS868" s="114" t="str">
        <f t="shared" ref="BS868" ca="1" si="15958">IF(BQ868&lt;=0,"-","")</f>
        <v/>
      </c>
      <c r="BT868" s="30">
        <f t="shared" ca="1" si="15175"/>
        <v>64</v>
      </c>
      <c r="BU868" s="24">
        <f t="shared" ref="BU868" ca="1" si="15959">BT868/GCD(BT868,BT869)</f>
        <v>32</v>
      </c>
      <c r="CD868" s="128">
        <f t="shared" ref="CD868" ca="1" si="15960">QUOTIENT(BU868,BU869)</f>
        <v>2</v>
      </c>
      <c r="CE868" s="57">
        <f t="shared" ref="CE868" ca="1" si="15961">MOD(BU868,BU869)</f>
        <v>2</v>
      </c>
      <c r="CG868"/>
      <c r="CH868" s="5"/>
    </row>
    <row r="869" spans="2:86" ht="32" customHeight="1" x14ac:dyDescent="0.55000000000000004">
      <c r="B869" s="121"/>
      <c r="C869" s="121"/>
      <c r="D869" s="114"/>
      <c r="E869" s="119"/>
      <c r="F869" s="29">
        <f t="shared" ca="1" si="15150"/>
        <v>10</v>
      </c>
      <c r="G869" s="114"/>
      <c r="H869" s="114"/>
      <c r="I869" s="29">
        <f t="shared" ca="1" si="15151"/>
        <v>8</v>
      </c>
      <c r="J869" s="124"/>
      <c r="K869" s="125"/>
      <c r="L869" s="25">
        <f t="shared" ca="1" si="15153"/>
        <v>15</v>
      </c>
      <c r="M869" s="118"/>
      <c r="N869" s="125"/>
      <c r="O869" s="118"/>
      <c r="P869" s="118"/>
      <c r="Q869" s="121"/>
      <c r="R869" s="114"/>
      <c r="S869" s="122"/>
      <c r="T869" s="114"/>
      <c r="U869" s="122"/>
      <c r="V869" s="114"/>
      <c r="W869" s="120"/>
      <c r="X869" s="56"/>
      <c r="Y869" s="121"/>
      <c r="Z869" s="114"/>
      <c r="AA869" s="122"/>
      <c r="AB869" s="114"/>
      <c r="AC869" s="122"/>
      <c r="AD869" s="114"/>
      <c r="AE869" s="27"/>
      <c r="AF869" s="114"/>
      <c r="AG869" t="s">
        <v>230</v>
      </c>
      <c r="AH869" t="s">
        <v>250</v>
      </c>
      <c r="AI869" s="1" t="str">
        <f t="shared" ref="AI869" ca="1" si="15962">IF(N868="","",N868)</f>
        <v/>
      </c>
      <c r="AJ869" s="1" t="str">
        <f t="shared" ref="AJ869" ca="1" si="15963">IF(O868="","",O868)</f>
        <v/>
      </c>
      <c r="AK869" s="1"/>
      <c r="AM869" s="1"/>
      <c r="AO869" t="s">
        <v>230</v>
      </c>
      <c r="AP869" s="114"/>
      <c r="AQ869" t="str">
        <f t="shared" ca="1" si="15453"/>
        <v>\\(\\quad \\displaystyle  \\)</v>
      </c>
      <c r="AS869" s="114"/>
      <c r="AT869" s="114"/>
      <c r="AU869" s="114"/>
      <c r="AV869" s="114"/>
      <c r="AW869" s="114"/>
      <c r="AX869" s="114"/>
      <c r="AY869" s="114"/>
      <c r="AZ869" s="117"/>
      <c r="BH869" s="23">
        <f t="shared" ca="1" si="15391"/>
        <v>10</v>
      </c>
      <c r="BI869" s="114"/>
      <c r="BJ869" s="23">
        <f t="shared" ca="1" si="15391"/>
        <v>8</v>
      </c>
      <c r="BK869" s="114"/>
      <c r="BL869" s="27"/>
      <c r="BM869" s="27"/>
      <c r="BN869" s="27"/>
      <c r="BO869" s="27"/>
      <c r="BP869" s="27"/>
      <c r="BQ869" s="25">
        <f t="shared" ref="BQ869" ca="1" si="15964">BH869*BJ868</f>
        <v>30</v>
      </c>
      <c r="BR869" s="114"/>
      <c r="BS869" s="114"/>
      <c r="BT869">
        <f t="shared" ca="1" si="15175"/>
        <v>30</v>
      </c>
      <c r="BU869" s="25">
        <f t="shared" ref="BU869" ca="1" si="15965">BT869/GCD(BT868,BT869)</f>
        <v>15</v>
      </c>
      <c r="CD869" s="128"/>
      <c r="CE869" s="23">
        <f t="shared" ref="CE869" ca="1" si="15966">BU869</f>
        <v>15</v>
      </c>
      <c r="CG869"/>
      <c r="CH869" s="5"/>
    </row>
    <row r="870" spans="2:86" ht="32" customHeight="1" thickBot="1" x14ac:dyDescent="0.6">
      <c r="B870" s="121" t="s">
        <v>28</v>
      </c>
      <c r="C870" s="121" t="s">
        <v>51</v>
      </c>
      <c r="D870" s="114">
        <v>33</v>
      </c>
      <c r="E870" s="119"/>
      <c r="F870" s="28">
        <f t="shared" ref="F870:F875" ca="1" si="15967">BH870</f>
        <v>2</v>
      </c>
      <c r="G870" s="114" t="s">
        <v>240</v>
      </c>
      <c r="H870" s="114"/>
      <c r="I870" s="28">
        <f t="shared" ref="I870:I875" ca="1" si="15968">BJ870</f>
        <v>1</v>
      </c>
      <c r="J870" s="124" t="s">
        <v>13</v>
      </c>
      <c r="K870" s="125">
        <f t="shared" ref="K870" ca="1" si="15969">IF(CD870=0,"",CD870)</f>
        <v>1</v>
      </c>
      <c r="L870" s="24">
        <f t="shared" ref="L870:L875" ca="1" si="15970">CE870</f>
        <v>1</v>
      </c>
      <c r="M870" s="118" t="str">
        <f t="shared" ref="M870" ca="1" si="15971">IF(L871=1,"=","")</f>
        <v/>
      </c>
      <c r="N870" s="125" t="str">
        <f t="shared" ref="N870" ca="1" si="15972">IF(L871=1,IF(BQ870&lt;0,"ー",""),"")</f>
        <v/>
      </c>
      <c r="O870" s="118" t="str">
        <f t="shared" ref="O870" ca="1" si="15973">IF(L870=0,K870,"")</f>
        <v/>
      </c>
      <c r="P870" s="118" t="s">
        <v>250</v>
      </c>
      <c r="Q870" s="121" t="str">
        <f t="shared" ref="Q870" si="15974">IF(E870="","",E870)</f>
        <v/>
      </c>
      <c r="R870" s="114" t="s">
        <v>249</v>
      </c>
      <c r="S870" s="122">
        <f t="shared" ref="S870" ca="1" si="15975">F870</f>
        <v>2</v>
      </c>
      <c r="T870" s="114" t="s">
        <v>216</v>
      </c>
      <c r="U870" s="122">
        <f t="shared" ref="U870" ca="1" si="15976">F871</f>
        <v>10</v>
      </c>
      <c r="V870" s="114" t="s">
        <v>217</v>
      </c>
      <c r="W870" s="120" t="str">
        <f t="shared" ref="W870" si="15977">G870</f>
        <v>　÷　</v>
      </c>
      <c r="X870" s="56"/>
      <c r="Y870" s="121" t="str">
        <f t="shared" ref="Y870" si="15978">IF(H870="","",H870)</f>
        <v/>
      </c>
      <c r="Z870" s="114" t="s">
        <v>249</v>
      </c>
      <c r="AA870" s="122">
        <f t="shared" ref="AA870" ca="1" si="15979">I870</f>
        <v>1</v>
      </c>
      <c r="AB870" s="114" t="s">
        <v>216</v>
      </c>
      <c r="AC870" s="122">
        <f t="shared" ref="AC870" ca="1" si="15980">I871</f>
        <v>6</v>
      </c>
      <c r="AD870" s="114" t="s">
        <v>217</v>
      </c>
      <c r="AE870" s="27"/>
      <c r="AF870" s="114" t="s">
        <v>233</v>
      </c>
      <c r="AG870" t="s">
        <v>230</v>
      </c>
      <c r="AH870" t="s">
        <v>250</v>
      </c>
      <c r="AI870" s="1">
        <f t="shared" ref="AI870" ca="1" si="15981">IF(K870="","",K870)</f>
        <v>1</v>
      </c>
      <c r="AJ870" t="s">
        <v>249</v>
      </c>
      <c r="AK870" s="1">
        <f t="shared" ref="AK870" ca="1" si="15982">L870</f>
        <v>1</v>
      </c>
      <c r="AL870" t="s">
        <v>216</v>
      </c>
      <c r="AM870" s="1">
        <f t="shared" ref="AM870" ca="1" si="15983">L871</f>
        <v>5</v>
      </c>
      <c r="AN870" t="s">
        <v>217</v>
      </c>
      <c r="AO870" t="s">
        <v>230</v>
      </c>
      <c r="AP870" s="114" t="str">
        <f t="shared" ca="1" si="15439"/>
        <v>\\(\\quad \\displaystyle \\frac{2}{10}　÷　\\frac{1}{6}　=　 \\)</v>
      </c>
      <c r="AQ870" t="str">
        <f t="shared" ca="1" si="15453"/>
        <v>\\(\\quad \\displaystyle 1\\frac{1}{5} \\)</v>
      </c>
      <c r="AS870" s="114" t="str">
        <f t="shared" ref="AS870" ca="1" si="15984">AP870</f>
        <v>\\(\\quad \\displaystyle \\frac{2}{10}　÷　\\frac{1}{6}　=　 \\)</v>
      </c>
      <c r="AT870" s="114" t="str">
        <f t="shared" ref="AT870" ca="1" si="15985">IF(O870="",AQ870,AQ871)</f>
        <v>\\(\\quad \\displaystyle 1\\frac{1}{5} \\)</v>
      </c>
      <c r="AU870" s="114" t="s">
        <v>60</v>
      </c>
      <c r="AV870" s="115" t="s">
        <v>227</v>
      </c>
      <c r="AW870" s="115" t="str">
        <f t="shared" ref="AW870" ca="1" si="15986">AS870</f>
        <v>\\(\\quad \\displaystyle \\frac{2}{10}　÷　\\frac{1}{6}　=　 \\)</v>
      </c>
      <c r="AX870" s="115" t="str">
        <f t="shared" ref="AX870" ca="1" si="15987">AT870</f>
        <v>\\(\\quad \\displaystyle 1\\frac{1}{5} \\)</v>
      </c>
      <c r="AY870" s="115" t="s">
        <v>62</v>
      </c>
      <c r="AZ870" s="116" t="str">
        <f t="shared" ref="AZ870" ca="1" si="15988">"INSERT INTO "&amp;AU870&amp;"(tangen,question,answer,editor,date,count) VALUES('"&amp;AV870&amp;"','"&amp;AW870&amp;"','"&amp;AX870&amp;"','"&amp;AY870&amp;"',NOW(),0);"</f>
        <v>INSERT INTO math(tangen,question,answer,editor,date,count) VALUES('m3700','\\(\\quad \\displaystyle \\frac{2}{10}　÷　\\frac{1}{6}　=　 \\)','\\(\\quad \\displaystyle 1\\frac{1}{5} \\)','harazono',NOW(),0);</v>
      </c>
      <c r="BH870" s="22">
        <f t="shared" ca="1" si="15956"/>
        <v>2</v>
      </c>
      <c r="BI870" s="114" t="s">
        <v>27</v>
      </c>
      <c r="BJ870" s="22">
        <f t="shared" ca="1" si="15141"/>
        <v>1</v>
      </c>
      <c r="BK870" s="114" t="s">
        <v>26</v>
      </c>
      <c r="BL870" s="27"/>
      <c r="BM870" s="27"/>
      <c r="BN870" s="27"/>
      <c r="BO870" s="27"/>
      <c r="BP870" s="27"/>
      <c r="BQ870" s="24">
        <f t="shared" ref="BQ870" ca="1" si="15989">BH870*BJ871</f>
        <v>12</v>
      </c>
      <c r="BR870" s="114" t="s">
        <v>26</v>
      </c>
      <c r="BS870" s="114" t="str">
        <f t="shared" ref="BS870" ca="1" si="15990">IF(BQ870&lt;=0,"-","")</f>
        <v/>
      </c>
      <c r="BT870" s="30">
        <f t="shared" ref="BT870:BT875" ca="1" si="15991">ABS(BQ870)</f>
        <v>12</v>
      </c>
      <c r="BU870" s="24">
        <f t="shared" ref="BU870" ca="1" si="15992">BT870/GCD(BT870,BT871)</f>
        <v>6</v>
      </c>
      <c r="CD870" s="128">
        <f t="shared" ref="CD870" ca="1" si="15993">QUOTIENT(BU870,BU871)</f>
        <v>1</v>
      </c>
      <c r="CE870" s="57">
        <f t="shared" ref="CE870" ca="1" si="15994">MOD(BU870,BU871)</f>
        <v>1</v>
      </c>
      <c r="CG870"/>
      <c r="CH870" s="5"/>
    </row>
    <row r="871" spans="2:86" ht="32" customHeight="1" x14ac:dyDescent="0.55000000000000004">
      <c r="B871" s="121"/>
      <c r="C871" s="121"/>
      <c r="D871" s="114"/>
      <c r="E871" s="119"/>
      <c r="F871" s="29">
        <f t="shared" ca="1" si="15967"/>
        <v>10</v>
      </c>
      <c r="G871" s="114"/>
      <c r="H871" s="114"/>
      <c r="I871" s="29">
        <f t="shared" ca="1" si="15968"/>
        <v>6</v>
      </c>
      <c r="J871" s="124"/>
      <c r="K871" s="125"/>
      <c r="L871" s="25">
        <f t="shared" ca="1" si="15970"/>
        <v>5</v>
      </c>
      <c r="M871" s="118"/>
      <c r="N871" s="125"/>
      <c r="O871" s="118"/>
      <c r="P871" s="118"/>
      <c r="Q871" s="121"/>
      <c r="R871" s="114"/>
      <c r="S871" s="122"/>
      <c r="T871" s="114"/>
      <c r="U871" s="122"/>
      <c r="V871" s="114"/>
      <c r="W871" s="120"/>
      <c r="X871" s="56"/>
      <c r="Y871" s="121"/>
      <c r="Z871" s="114"/>
      <c r="AA871" s="122"/>
      <c r="AB871" s="114"/>
      <c r="AC871" s="122"/>
      <c r="AD871" s="114"/>
      <c r="AE871" s="27"/>
      <c r="AF871" s="114"/>
      <c r="AG871" t="s">
        <v>230</v>
      </c>
      <c r="AH871" t="s">
        <v>250</v>
      </c>
      <c r="AI871" s="1" t="str">
        <f t="shared" ref="AI871" ca="1" si="15995">IF(N870="","",N870)</f>
        <v/>
      </c>
      <c r="AJ871" s="1" t="str">
        <f t="shared" ref="AJ871" ca="1" si="15996">IF(O870="","",O870)</f>
        <v/>
      </c>
      <c r="AK871" s="1"/>
      <c r="AM871" s="1"/>
      <c r="AO871" t="s">
        <v>230</v>
      </c>
      <c r="AP871" s="114"/>
      <c r="AQ871" t="str">
        <f t="shared" ca="1" si="15453"/>
        <v>\\(\\quad \\displaystyle  \\)</v>
      </c>
      <c r="AS871" s="114"/>
      <c r="AT871" s="114"/>
      <c r="AU871" s="114"/>
      <c r="AV871" s="114"/>
      <c r="AW871" s="114"/>
      <c r="AX871" s="114"/>
      <c r="AY871" s="114"/>
      <c r="AZ871" s="117"/>
      <c r="BH871" s="23">
        <f t="shared" ca="1" si="15391"/>
        <v>10</v>
      </c>
      <c r="BI871" s="114"/>
      <c r="BJ871" s="23">
        <f t="shared" ca="1" si="15391"/>
        <v>6</v>
      </c>
      <c r="BK871" s="114"/>
      <c r="BL871" s="27"/>
      <c r="BM871" s="27"/>
      <c r="BN871" s="27"/>
      <c r="BO871" s="27"/>
      <c r="BP871" s="27"/>
      <c r="BQ871" s="25">
        <f t="shared" ref="BQ871" ca="1" si="15997">BH871*BJ870</f>
        <v>10</v>
      </c>
      <c r="BR871" s="114"/>
      <c r="BS871" s="114"/>
      <c r="BT871">
        <f t="shared" ca="1" si="15991"/>
        <v>10</v>
      </c>
      <c r="BU871" s="25">
        <f t="shared" ref="BU871" ca="1" si="15998">BT871/GCD(BT870,BT871)</f>
        <v>5</v>
      </c>
      <c r="CD871" s="128"/>
      <c r="CE871" s="23">
        <f t="shared" ref="CE871" ca="1" si="15999">BU871</f>
        <v>5</v>
      </c>
      <c r="CG871"/>
      <c r="CH871" s="5"/>
    </row>
    <row r="872" spans="2:86" ht="32" customHeight="1" thickBot="1" x14ac:dyDescent="0.6">
      <c r="B872" s="121" t="s">
        <v>28</v>
      </c>
      <c r="C872" s="121" t="s">
        <v>51</v>
      </c>
      <c r="D872" s="114">
        <v>34</v>
      </c>
      <c r="E872" s="119"/>
      <c r="F872" s="28">
        <f t="shared" ca="1" si="15967"/>
        <v>6</v>
      </c>
      <c r="G872" s="114" t="s">
        <v>240</v>
      </c>
      <c r="H872" s="114"/>
      <c r="I872" s="28">
        <f t="shared" ca="1" si="15968"/>
        <v>2</v>
      </c>
      <c r="J872" s="124" t="s">
        <v>13</v>
      </c>
      <c r="K872" s="125">
        <f t="shared" ref="K872" ca="1" si="16000">IF(CD872=0,"",CD872)</f>
        <v>10</v>
      </c>
      <c r="L872" s="24">
        <f t="shared" ca="1" si="15970"/>
        <v>1</v>
      </c>
      <c r="M872" s="118" t="str">
        <f t="shared" ref="M872" ca="1" si="16001">IF(L873=1,"=","")</f>
        <v/>
      </c>
      <c r="N872" s="125" t="str">
        <f t="shared" ref="N872" ca="1" si="16002">IF(L873=1,IF(BQ872&lt;0,"ー",""),"")</f>
        <v/>
      </c>
      <c r="O872" s="118" t="str">
        <f t="shared" ref="O872" ca="1" si="16003">IF(L872=0,K872,"")</f>
        <v/>
      </c>
      <c r="P872" s="118" t="s">
        <v>250</v>
      </c>
      <c r="Q872" s="121" t="str">
        <f t="shared" ref="Q872" si="16004">IF(E872="","",E872)</f>
        <v/>
      </c>
      <c r="R872" s="114" t="s">
        <v>249</v>
      </c>
      <c r="S872" s="122">
        <f t="shared" ref="S872" ca="1" si="16005">F872</f>
        <v>6</v>
      </c>
      <c r="T872" s="114" t="s">
        <v>216</v>
      </c>
      <c r="U872" s="122">
        <f t="shared" ref="U872" ca="1" si="16006">F873</f>
        <v>2</v>
      </c>
      <c r="V872" s="114" t="s">
        <v>217</v>
      </c>
      <c r="W872" s="120" t="str">
        <f t="shared" ref="W872" si="16007">G872</f>
        <v>　÷　</v>
      </c>
      <c r="X872" s="56"/>
      <c r="Y872" s="121" t="str">
        <f t="shared" ref="Y872" si="16008">IF(H872="","",H872)</f>
        <v/>
      </c>
      <c r="Z872" s="114" t="s">
        <v>249</v>
      </c>
      <c r="AA872" s="122">
        <f t="shared" ref="AA872" ca="1" si="16009">I872</f>
        <v>2</v>
      </c>
      <c r="AB872" s="114" t="s">
        <v>216</v>
      </c>
      <c r="AC872" s="122">
        <f t="shared" ref="AC872" ca="1" si="16010">I873</f>
        <v>7</v>
      </c>
      <c r="AD872" s="114" t="s">
        <v>217</v>
      </c>
      <c r="AE872" s="27"/>
      <c r="AF872" s="114" t="s">
        <v>233</v>
      </c>
      <c r="AG872" t="s">
        <v>230</v>
      </c>
      <c r="AH872" t="s">
        <v>250</v>
      </c>
      <c r="AI872" s="1">
        <f t="shared" ref="AI872" ca="1" si="16011">IF(K872="","",K872)</f>
        <v>10</v>
      </c>
      <c r="AJ872" t="s">
        <v>249</v>
      </c>
      <c r="AK872" s="1">
        <f t="shared" ref="AK872" ca="1" si="16012">L872</f>
        <v>1</v>
      </c>
      <c r="AL872" t="s">
        <v>216</v>
      </c>
      <c r="AM872" s="1">
        <f t="shared" ref="AM872" ca="1" si="16013">L873</f>
        <v>2</v>
      </c>
      <c r="AN872" t="s">
        <v>217</v>
      </c>
      <c r="AO872" t="s">
        <v>230</v>
      </c>
      <c r="AP872" s="114" t="str">
        <f t="shared" ca="1" si="15439"/>
        <v>\\(\\quad \\displaystyle \\frac{6}{2}　÷　\\frac{2}{7}　=　 \\)</v>
      </c>
      <c r="AQ872" t="str">
        <f t="shared" ca="1" si="15453"/>
        <v>\\(\\quad \\displaystyle 10\\frac{1}{2} \\)</v>
      </c>
      <c r="AS872" s="114" t="str">
        <f t="shared" ref="AS872" ca="1" si="16014">AP872</f>
        <v>\\(\\quad \\displaystyle \\frac{6}{2}　÷　\\frac{2}{7}　=　 \\)</v>
      </c>
      <c r="AT872" s="114" t="str">
        <f t="shared" ref="AT872" ca="1" si="16015">IF(O872="",AQ872,AQ873)</f>
        <v>\\(\\quad \\displaystyle 10\\frac{1}{2} \\)</v>
      </c>
      <c r="AU872" s="114" t="s">
        <v>60</v>
      </c>
      <c r="AV872" s="115" t="s">
        <v>227</v>
      </c>
      <c r="AW872" s="115" t="str">
        <f t="shared" ref="AW872" ca="1" si="16016">AS872</f>
        <v>\\(\\quad \\displaystyle \\frac{6}{2}　÷　\\frac{2}{7}　=　 \\)</v>
      </c>
      <c r="AX872" s="115" t="str">
        <f t="shared" ref="AX872" ca="1" si="16017">AT872</f>
        <v>\\(\\quad \\displaystyle 10\\frac{1}{2} \\)</v>
      </c>
      <c r="AY872" s="115" t="s">
        <v>62</v>
      </c>
      <c r="AZ872" s="116" t="str">
        <f t="shared" ref="AZ872" ca="1" si="16018">"INSERT INTO "&amp;AU872&amp;"(tangen,question,answer,editor,date,count) VALUES('"&amp;AV872&amp;"','"&amp;AW872&amp;"','"&amp;AX872&amp;"','"&amp;AY872&amp;"',NOW(),0);"</f>
        <v>INSERT INTO math(tangen,question,answer,editor,date,count) VALUES('m3700','\\(\\quad \\displaystyle \\frac{6}{2}　÷　\\frac{2}{7}　=　 \\)','\\(\\quad \\displaystyle 10\\frac{1}{2} \\)','harazono',NOW(),0);</v>
      </c>
      <c r="BH872" s="22">
        <f t="shared" ca="1" si="15956"/>
        <v>6</v>
      </c>
      <c r="BI872" s="114" t="s">
        <v>27</v>
      </c>
      <c r="BJ872" s="22">
        <f t="shared" ca="1" si="15141"/>
        <v>2</v>
      </c>
      <c r="BK872" s="114" t="s">
        <v>26</v>
      </c>
      <c r="BL872" s="27"/>
      <c r="BM872" s="27"/>
      <c r="BN872" s="27"/>
      <c r="BO872" s="27"/>
      <c r="BP872" s="27"/>
      <c r="BQ872" s="24">
        <f t="shared" ref="BQ872" ca="1" si="16019">BH872*BJ873</f>
        <v>42</v>
      </c>
      <c r="BR872" s="114" t="s">
        <v>26</v>
      </c>
      <c r="BS872" s="114" t="str">
        <f t="shared" ref="BS872" ca="1" si="16020">IF(BQ872&lt;=0,"-","")</f>
        <v/>
      </c>
      <c r="BT872" s="30">
        <f t="shared" ca="1" si="15991"/>
        <v>42</v>
      </c>
      <c r="BU872" s="24">
        <f t="shared" ref="BU872" ca="1" si="16021">BT872/GCD(BT872,BT873)</f>
        <v>21</v>
      </c>
      <c r="CD872" s="128">
        <f t="shared" ref="CD872" ca="1" si="16022">QUOTIENT(BU872,BU873)</f>
        <v>10</v>
      </c>
      <c r="CE872" s="57">
        <f t="shared" ref="CE872" ca="1" si="16023">MOD(BU872,BU873)</f>
        <v>1</v>
      </c>
      <c r="CG872"/>
      <c r="CH872" s="5"/>
    </row>
    <row r="873" spans="2:86" ht="32" customHeight="1" x14ac:dyDescent="0.55000000000000004">
      <c r="B873" s="121"/>
      <c r="C873" s="121"/>
      <c r="D873" s="114"/>
      <c r="E873" s="119"/>
      <c r="F873" s="29">
        <f t="shared" ca="1" si="15967"/>
        <v>2</v>
      </c>
      <c r="G873" s="114"/>
      <c r="H873" s="114"/>
      <c r="I873" s="29">
        <f t="shared" ca="1" si="15968"/>
        <v>7</v>
      </c>
      <c r="J873" s="124"/>
      <c r="K873" s="125"/>
      <c r="L873" s="25">
        <f t="shared" ca="1" si="15970"/>
        <v>2</v>
      </c>
      <c r="M873" s="118"/>
      <c r="N873" s="125"/>
      <c r="O873" s="118"/>
      <c r="P873" s="118"/>
      <c r="Q873" s="121"/>
      <c r="R873" s="114"/>
      <c r="S873" s="122"/>
      <c r="T873" s="114"/>
      <c r="U873" s="122"/>
      <c r="V873" s="114"/>
      <c r="W873" s="120"/>
      <c r="X873" s="56"/>
      <c r="Y873" s="121"/>
      <c r="Z873" s="114"/>
      <c r="AA873" s="122"/>
      <c r="AB873" s="114"/>
      <c r="AC873" s="122"/>
      <c r="AD873" s="114"/>
      <c r="AE873" s="27"/>
      <c r="AF873" s="114"/>
      <c r="AG873" t="s">
        <v>230</v>
      </c>
      <c r="AH873" t="s">
        <v>250</v>
      </c>
      <c r="AI873" s="1" t="str">
        <f t="shared" ref="AI873" ca="1" si="16024">IF(N872="","",N872)</f>
        <v/>
      </c>
      <c r="AJ873" s="1" t="str">
        <f t="shared" ref="AJ873" ca="1" si="16025">IF(O872="","",O872)</f>
        <v/>
      </c>
      <c r="AK873" s="1"/>
      <c r="AM873" s="1"/>
      <c r="AO873" t="s">
        <v>230</v>
      </c>
      <c r="AP873" s="114"/>
      <c r="AQ873" t="str">
        <f t="shared" ca="1" si="15453"/>
        <v>\\(\\quad \\displaystyle  \\)</v>
      </c>
      <c r="AS873" s="114"/>
      <c r="AT873" s="114"/>
      <c r="AU873" s="114"/>
      <c r="AV873" s="114"/>
      <c r="AW873" s="114"/>
      <c r="AX873" s="114"/>
      <c r="AY873" s="114"/>
      <c r="AZ873" s="117"/>
      <c r="BH873" s="23">
        <f t="shared" ref="BH873:BJ889" ca="1" si="16026">RANDBETWEEN(2,10)</f>
        <v>2</v>
      </c>
      <c r="BI873" s="114"/>
      <c r="BJ873" s="23">
        <f t="shared" ca="1" si="16026"/>
        <v>7</v>
      </c>
      <c r="BK873" s="114"/>
      <c r="BL873" s="27"/>
      <c r="BM873" s="27"/>
      <c r="BN873" s="27"/>
      <c r="BO873" s="27"/>
      <c r="BP873" s="27"/>
      <c r="BQ873" s="25">
        <f t="shared" ref="BQ873" ca="1" si="16027">BH873*BJ872</f>
        <v>4</v>
      </c>
      <c r="BR873" s="114"/>
      <c r="BS873" s="114"/>
      <c r="BT873">
        <f t="shared" ca="1" si="15991"/>
        <v>4</v>
      </c>
      <c r="BU873" s="25">
        <f t="shared" ref="BU873" ca="1" si="16028">BT873/GCD(BT872,BT873)</f>
        <v>2</v>
      </c>
      <c r="CD873" s="128"/>
      <c r="CE873" s="23">
        <f t="shared" ref="CE873" ca="1" si="16029">BU873</f>
        <v>2</v>
      </c>
      <c r="CG873"/>
      <c r="CH873" s="5"/>
    </row>
    <row r="874" spans="2:86" ht="32" customHeight="1" thickBot="1" x14ac:dyDescent="0.6">
      <c r="B874" s="121" t="s">
        <v>28</v>
      </c>
      <c r="C874" s="121" t="s">
        <v>51</v>
      </c>
      <c r="D874" s="114">
        <v>35</v>
      </c>
      <c r="E874" s="119"/>
      <c r="F874" s="28">
        <f t="shared" ca="1" si="15967"/>
        <v>1</v>
      </c>
      <c r="G874" s="114" t="s">
        <v>240</v>
      </c>
      <c r="H874" s="114"/>
      <c r="I874" s="28">
        <f t="shared" ca="1" si="15968"/>
        <v>2</v>
      </c>
      <c r="J874" s="124" t="s">
        <v>13</v>
      </c>
      <c r="K874" s="125" t="str">
        <f t="shared" ref="K874" ca="1" si="16030">IF(CD874=0,"",CD874)</f>
        <v/>
      </c>
      <c r="L874" s="24">
        <f t="shared" ca="1" si="15970"/>
        <v>7</v>
      </c>
      <c r="M874" s="118" t="str">
        <f t="shared" ref="M874" ca="1" si="16031">IF(L875=1,"=","")</f>
        <v/>
      </c>
      <c r="N874" s="125" t="str">
        <f t="shared" ref="N874" ca="1" si="16032">IF(L875=1,IF(BQ874&lt;0,"ー",""),"")</f>
        <v/>
      </c>
      <c r="O874" s="118" t="str">
        <f t="shared" ref="O874" ca="1" si="16033">IF(L874=0,K874,"")</f>
        <v/>
      </c>
      <c r="P874" s="118" t="s">
        <v>250</v>
      </c>
      <c r="Q874" s="121" t="str">
        <f t="shared" ref="Q874" si="16034">IF(E874="","",E874)</f>
        <v/>
      </c>
      <c r="R874" s="114" t="s">
        <v>249</v>
      </c>
      <c r="S874" s="122">
        <f t="shared" ref="S874" ca="1" si="16035">F874</f>
        <v>1</v>
      </c>
      <c r="T874" s="114" t="s">
        <v>216</v>
      </c>
      <c r="U874" s="122">
        <f t="shared" ref="U874" ca="1" si="16036">F875</f>
        <v>9</v>
      </c>
      <c r="V874" s="114" t="s">
        <v>217</v>
      </c>
      <c r="W874" s="120" t="str">
        <f t="shared" ref="W874" si="16037">G874</f>
        <v>　÷　</v>
      </c>
      <c r="X874" s="56"/>
      <c r="Y874" s="121" t="str">
        <f t="shared" ref="Y874" si="16038">IF(H874="","",H874)</f>
        <v/>
      </c>
      <c r="Z874" s="114" t="s">
        <v>249</v>
      </c>
      <c r="AA874" s="122">
        <f t="shared" ref="AA874" ca="1" si="16039">I874</f>
        <v>2</v>
      </c>
      <c r="AB874" s="114" t="s">
        <v>216</v>
      </c>
      <c r="AC874" s="122">
        <f t="shared" ref="AC874" ca="1" si="16040">I875</f>
        <v>7</v>
      </c>
      <c r="AD874" s="114" t="s">
        <v>217</v>
      </c>
      <c r="AE874" s="27"/>
      <c r="AF874" s="114" t="s">
        <v>233</v>
      </c>
      <c r="AG874" t="s">
        <v>230</v>
      </c>
      <c r="AH874" t="s">
        <v>250</v>
      </c>
      <c r="AI874" s="1" t="str">
        <f t="shared" ref="AI874" ca="1" si="16041">IF(K874="","",K874)</f>
        <v/>
      </c>
      <c r="AJ874" t="s">
        <v>249</v>
      </c>
      <c r="AK874" s="1">
        <f t="shared" ref="AK874" ca="1" si="16042">L874</f>
        <v>7</v>
      </c>
      <c r="AL874" t="s">
        <v>216</v>
      </c>
      <c r="AM874" s="1">
        <f t="shared" ref="AM874" ca="1" si="16043">L875</f>
        <v>18</v>
      </c>
      <c r="AN874" t="s">
        <v>217</v>
      </c>
      <c r="AO874" t="s">
        <v>230</v>
      </c>
      <c r="AP874" s="114" t="str">
        <f t="shared" ca="1" si="15439"/>
        <v>\\(\\quad \\displaystyle \\frac{1}{9}　÷　\\frac{2}{7}　=　 \\)</v>
      </c>
      <c r="AQ874" t="str">
        <f t="shared" ca="1" si="15453"/>
        <v>\\(\\quad \\displaystyle \\frac{7}{18} \\)</v>
      </c>
      <c r="AS874" s="114" t="str">
        <f t="shared" ref="AS874" ca="1" si="16044">AP874</f>
        <v>\\(\\quad \\displaystyle \\frac{1}{9}　÷　\\frac{2}{7}　=　 \\)</v>
      </c>
      <c r="AT874" s="114" t="str">
        <f t="shared" ref="AT874" ca="1" si="16045">IF(O874="",AQ874,AQ875)</f>
        <v>\\(\\quad \\displaystyle \\frac{7}{18} \\)</v>
      </c>
      <c r="AU874" s="114" t="s">
        <v>60</v>
      </c>
      <c r="AV874" s="115" t="s">
        <v>227</v>
      </c>
      <c r="AW874" s="115" t="str">
        <f t="shared" ref="AW874" ca="1" si="16046">AS874</f>
        <v>\\(\\quad \\displaystyle \\frac{1}{9}　÷　\\frac{2}{7}　=　 \\)</v>
      </c>
      <c r="AX874" s="115" t="str">
        <f t="shared" ref="AX874" ca="1" si="16047">AT874</f>
        <v>\\(\\quad \\displaystyle \\frac{7}{18} \\)</v>
      </c>
      <c r="AY874" s="115" t="s">
        <v>62</v>
      </c>
      <c r="AZ874" s="116" t="str">
        <f t="shared" ref="AZ874" ca="1" si="16048">"INSERT INTO "&amp;AU874&amp;"(tangen,question,answer,editor,date,count) VALUES('"&amp;AV874&amp;"','"&amp;AW874&amp;"','"&amp;AX874&amp;"','"&amp;AY874&amp;"',NOW(),0);"</f>
        <v>INSERT INTO math(tangen,question,answer,editor,date,count) VALUES('m3700','\\(\\quad \\displaystyle \\frac{1}{9}　÷　\\frac{2}{7}　=　 \\)','\\(\\quad \\displaystyle \\frac{7}{18} \\)','harazono',NOW(),0);</v>
      </c>
      <c r="BH874" s="22">
        <f t="shared" ca="1" si="15956"/>
        <v>1</v>
      </c>
      <c r="BI874" s="114" t="s">
        <v>27</v>
      </c>
      <c r="BJ874" s="22">
        <f t="shared" ca="1" si="15141"/>
        <v>2</v>
      </c>
      <c r="BK874" s="114" t="s">
        <v>26</v>
      </c>
      <c r="BL874" s="27"/>
      <c r="BM874" s="27"/>
      <c r="BN874" s="27"/>
      <c r="BO874" s="27"/>
      <c r="BP874" s="27"/>
      <c r="BQ874" s="24">
        <f t="shared" ref="BQ874" ca="1" si="16049">BH874*BJ875</f>
        <v>7</v>
      </c>
      <c r="BR874" s="114" t="s">
        <v>26</v>
      </c>
      <c r="BS874" s="114" t="str">
        <f t="shared" ref="BS874" ca="1" si="16050">IF(BQ874&lt;=0,"-","")</f>
        <v/>
      </c>
      <c r="BT874" s="30">
        <f t="shared" ca="1" si="15991"/>
        <v>7</v>
      </c>
      <c r="BU874" s="24">
        <f t="shared" ref="BU874" ca="1" si="16051">BT874/GCD(BT874,BT875)</f>
        <v>7</v>
      </c>
      <c r="CD874" s="128">
        <f t="shared" ref="CD874" ca="1" si="16052">QUOTIENT(BU874,BU875)</f>
        <v>0</v>
      </c>
      <c r="CE874" s="57">
        <f t="shared" ref="CE874" ca="1" si="16053">MOD(BU874,BU875)</f>
        <v>7</v>
      </c>
      <c r="CG874"/>
      <c r="CH874" s="5"/>
    </row>
    <row r="875" spans="2:86" ht="32" customHeight="1" x14ac:dyDescent="0.55000000000000004">
      <c r="B875" s="121"/>
      <c r="C875" s="121"/>
      <c r="D875" s="114"/>
      <c r="E875" s="119"/>
      <c r="F875" s="29">
        <f t="shared" ca="1" si="15967"/>
        <v>9</v>
      </c>
      <c r="G875" s="114"/>
      <c r="H875" s="114"/>
      <c r="I875" s="29">
        <f t="shared" ca="1" si="15968"/>
        <v>7</v>
      </c>
      <c r="J875" s="124"/>
      <c r="K875" s="125"/>
      <c r="L875" s="25">
        <f t="shared" ca="1" si="15970"/>
        <v>18</v>
      </c>
      <c r="M875" s="118"/>
      <c r="N875" s="125"/>
      <c r="O875" s="118"/>
      <c r="P875" s="118"/>
      <c r="Q875" s="121"/>
      <c r="R875" s="114"/>
      <c r="S875" s="122"/>
      <c r="T875" s="114"/>
      <c r="U875" s="122"/>
      <c r="V875" s="114"/>
      <c r="W875" s="120"/>
      <c r="X875" s="56"/>
      <c r="Y875" s="121"/>
      <c r="Z875" s="114"/>
      <c r="AA875" s="122"/>
      <c r="AB875" s="114"/>
      <c r="AC875" s="122"/>
      <c r="AD875" s="114"/>
      <c r="AE875" s="27"/>
      <c r="AF875" s="114"/>
      <c r="AG875" t="s">
        <v>230</v>
      </c>
      <c r="AH875" t="s">
        <v>250</v>
      </c>
      <c r="AI875" s="1" t="str">
        <f t="shared" ref="AI875" ca="1" si="16054">IF(N874="","",N874)</f>
        <v/>
      </c>
      <c r="AJ875" s="1" t="str">
        <f t="shared" ref="AJ875" ca="1" si="16055">IF(O874="","",O874)</f>
        <v/>
      </c>
      <c r="AK875" s="1"/>
      <c r="AM875" s="1"/>
      <c r="AO875" t="s">
        <v>230</v>
      </c>
      <c r="AP875" s="114"/>
      <c r="AQ875" t="str">
        <f t="shared" ca="1" si="15453"/>
        <v>\\(\\quad \\displaystyle  \\)</v>
      </c>
      <c r="AS875" s="114"/>
      <c r="AT875" s="114"/>
      <c r="AU875" s="114"/>
      <c r="AV875" s="114"/>
      <c r="AW875" s="114"/>
      <c r="AX875" s="114"/>
      <c r="AY875" s="114"/>
      <c r="AZ875" s="117"/>
      <c r="BH875" s="23">
        <f t="shared" ca="1" si="16026"/>
        <v>9</v>
      </c>
      <c r="BI875" s="114"/>
      <c r="BJ875" s="23">
        <f t="shared" ca="1" si="16026"/>
        <v>7</v>
      </c>
      <c r="BK875" s="114"/>
      <c r="BL875" s="27"/>
      <c r="BM875" s="27"/>
      <c r="BN875" s="27"/>
      <c r="BO875" s="27"/>
      <c r="BP875" s="27"/>
      <c r="BQ875" s="25">
        <f t="shared" ref="BQ875" ca="1" si="16056">BH875*BJ874</f>
        <v>18</v>
      </c>
      <c r="BR875" s="114"/>
      <c r="BS875" s="114"/>
      <c r="BT875">
        <f t="shared" ca="1" si="15991"/>
        <v>18</v>
      </c>
      <c r="BU875" s="25">
        <f t="shared" ref="BU875" ca="1" si="16057">BT875/GCD(BT874,BT875)</f>
        <v>18</v>
      </c>
      <c r="CD875" s="128"/>
      <c r="CE875" s="23">
        <f t="shared" ref="CE875" ca="1" si="16058">BU875</f>
        <v>18</v>
      </c>
      <c r="CG875"/>
      <c r="CH875" s="5"/>
    </row>
    <row r="876" spans="2:86" ht="32" customHeight="1" thickBot="1" x14ac:dyDescent="0.6">
      <c r="B876" s="121" t="s">
        <v>28</v>
      </c>
      <c r="C876" s="121" t="s">
        <v>51</v>
      </c>
      <c r="D876" s="114">
        <v>36</v>
      </c>
      <c r="E876" s="119"/>
      <c r="F876" s="28">
        <f t="shared" ref="F876:F887" ca="1" si="16059">BH876</f>
        <v>3</v>
      </c>
      <c r="G876" s="114" t="s">
        <v>240</v>
      </c>
      <c r="H876" s="114"/>
      <c r="I876" s="28">
        <f t="shared" ref="I876:I887" ca="1" si="16060">BJ876</f>
        <v>3</v>
      </c>
      <c r="J876" s="124" t="s">
        <v>13</v>
      </c>
      <c r="K876" s="125">
        <f t="shared" ref="K876" ca="1" si="16061">IF(CD876=0,"",CD876)</f>
        <v>1</v>
      </c>
      <c r="L876" s="24">
        <f t="shared" ref="L876:L887" ca="1" si="16062">CE876</f>
        <v>3</v>
      </c>
      <c r="M876" s="118" t="str">
        <f t="shared" ref="M876" ca="1" si="16063">IF(L877=1,"=","")</f>
        <v/>
      </c>
      <c r="N876" s="125" t="str">
        <f t="shared" ref="N876" ca="1" si="16064">IF(L877=1,IF(BQ876&lt;0,"ー",""),"")</f>
        <v/>
      </c>
      <c r="O876" s="118" t="str">
        <f t="shared" ref="O876" ca="1" si="16065">IF(L876=0,K876,"")</f>
        <v/>
      </c>
      <c r="P876" s="118" t="s">
        <v>250</v>
      </c>
      <c r="Q876" s="121" t="str">
        <f t="shared" ref="Q876" si="16066">IF(E876="","",E876)</f>
        <v/>
      </c>
      <c r="R876" s="114" t="s">
        <v>249</v>
      </c>
      <c r="S876" s="122">
        <f t="shared" ref="S876" ca="1" si="16067">F876</f>
        <v>3</v>
      </c>
      <c r="T876" s="114" t="s">
        <v>216</v>
      </c>
      <c r="U876" s="122">
        <f t="shared" ref="U876" ca="1" si="16068">F877</f>
        <v>7</v>
      </c>
      <c r="V876" s="114" t="s">
        <v>217</v>
      </c>
      <c r="W876" s="120" t="str">
        <f t="shared" ref="W876" si="16069">G876</f>
        <v>　÷　</v>
      </c>
      <c r="X876" s="56"/>
      <c r="Y876" s="121" t="str">
        <f t="shared" ref="Y876" si="16070">IF(H876="","",H876)</f>
        <v/>
      </c>
      <c r="Z876" s="114" t="s">
        <v>249</v>
      </c>
      <c r="AA876" s="122">
        <f t="shared" ref="AA876" ca="1" si="16071">I876</f>
        <v>3</v>
      </c>
      <c r="AB876" s="114" t="s">
        <v>216</v>
      </c>
      <c r="AC876" s="122">
        <f t="shared" ref="AC876" ca="1" si="16072">I877</f>
        <v>10</v>
      </c>
      <c r="AD876" s="114" t="s">
        <v>217</v>
      </c>
      <c r="AE876" s="27"/>
      <c r="AF876" s="114" t="s">
        <v>233</v>
      </c>
      <c r="AG876" t="s">
        <v>230</v>
      </c>
      <c r="AH876" t="s">
        <v>250</v>
      </c>
      <c r="AI876" s="1">
        <f t="shared" ref="AI876" ca="1" si="16073">IF(K876="","",K876)</f>
        <v>1</v>
      </c>
      <c r="AJ876" t="s">
        <v>249</v>
      </c>
      <c r="AK876" s="1">
        <f t="shared" ref="AK876" ca="1" si="16074">L876</f>
        <v>3</v>
      </c>
      <c r="AL876" t="s">
        <v>216</v>
      </c>
      <c r="AM876" s="1">
        <f t="shared" ref="AM876" ca="1" si="16075">L877</f>
        <v>7</v>
      </c>
      <c r="AN876" t="s">
        <v>217</v>
      </c>
      <c r="AO876" t="s">
        <v>230</v>
      </c>
      <c r="AP876" s="114" t="str">
        <f t="shared" ca="1" si="15439"/>
        <v>\\(\\quad \\displaystyle \\frac{3}{7}　÷　\\frac{3}{10}　=　 \\)</v>
      </c>
      <c r="AQ876" t="str">
        <f t="shared" ca="1" si="15453"/>
        <v>\\(\\quad \\displaystyle 1\\frac{3}{7} \\)</v>
      </c>
      <c r="AS876" s="114" t="str">
        <f t="shared" ref="AS876" ca="1" si="16076">AP876</f>
        <v>\\(\\quad \\displaystyle \\frac{3}{7}　÷　\\frac{3}{10}　=　 \\)</v>
      </c>
      <c r="AT876" s="114" t="str">
        <f t="shared" ref="AT876" ca="1" si="16077">IF(O876="",AQ876,AQ877)</f>
        <v>\\(\\quad \\displaystyle 1\\frac{3}{7} \\)</v>
      </c>
      <c r="AU876" s="114" t="s">
        <v>60</v>
      </c>
      <c r="AV876" s="115" t="s">
        <v>227</v>
      </c>
      <c r="AW876" s="115" t="str">
        <f t="shared" ref="AW876" ca="1" si="16078">AS876</f>
        <v>\\(\\quad \\displaystyle \\frac{3}{7}　÷　\\frac{3}{10}　=　 \\)</v>
      </c>
      <c r="AX876" s="115" t="str">
        <f t="shared" ref="AX876" ca="1" si="16079">AT876</f>
        <v>\\(\\quad \\displaystyle 1\\frac{3}{7} \\)</v>
      </c>
      <c r="AY876" s="115" t="s">
        <v>62</v>
      </c>
      <c r="AZ876" s="116" t="str">
        <f t="shared" ref="AZ876" ca="1" si="16080">"INSERT INTO "&amp;AU876&amp;"(tangen,question,answer,editor,date,count) VALUES('"&amp;AV876&amp;"','"&amp;AW876&amp;"','"&amp;AX876&amp;"','"&amp;AY876&amp;"',NOW(),0);"</f>
        <v>INSERT INTO math(tangen,question,answer,editor,date,count) VALUES('m3700','\\(\\quad \\displaystyle \\frac{3}{7}　÷　\\frac{3}{10}　=　 \\)','\\(\\quad \\displaystyle 1\\frac{3}{7} \\)','harazono',NOW(),0);</v>
      </c>
      <c r="BH876" s="22">
        <f t="shared" ca="1" si="15956"/>
        <v>3</v>
      </c>
      <c r="BI876" s="114" t="s">
        <v>27</v>
      </c>
      <c r="BJ876" s="22">
        <f t="shared" ca="1" si="15141"/>
        <v>3</v>
      </c>
      <c r="BK876" s="114" t="s">
        <v>26</v>
      </c>
      <c r="BL876" s="27"/>
      <c r="BM876" s="27"/>
      <c r="BN876" s="27"/>
      <c r="BO876" s="27"/>
      <c r="BP876" s="27"/>
      <c r="BQ876" s="24">
        <f t="shared" ref="BQ876" ca="1" si="16081">BH876*BJ877</f>
        <v>30</v>
      </c>
      <c r="BR876" s="114" t="s">
        <v>26</v>
      </c>
      <c r="BS876" s="114" t="str">
        <f t="shared" ref="BS876" ca="1" si="16082">IF(BQ876&lt;=0,"-","")</f>
        <v/>
      </c>
      <c r="BT876" s="30">
        <f t="shared" ref="BT876:BT887" ca="1" si="16083">ABS(BQ876)</f>
        <v>30</v>
      </c>
      <c r="BU876" s="24">
        <f t="shared" ref="BU876" ca="1" si="16084">BT876/GCD(BT876,BT877)</f>
        <v>10</v>
      </c>
      <c r="CD876" s="128">
        <f t="shared" ref="CD876" ca="1" si="16085">QUOTIENT(BU876,BU877)</f>
        <v>1</v>
      </c>
      <c r="CE876" s="57">
        <f t="shared" ref="CE876" ca="1" si="16086">MOD(BU876,BU877)</f>
        <v>3</v>
      </c>
      <c r="CG876"/>
      <c r="CH876" s="5"/>
    </row>
    <row r="877" spans="2:86" ht="32" customHeight="1" x14ac:dyDescent="0.55000000000000004">
      <c r="B877" s="121"/>
      <c r="C877" s="121"/>
      <c r="D877" s="114"/>
      <c r="E877" s="119"/>
      <c r="F877" s="29">
        <f t="shared" ca="1" si="16059"/>
        <v>7</v>
      </c>
      <c r="G877" s="114"/>
      <c r="H877" s="114"/>
      <c r="I877" s="29">
        <f t="shared" ca="1" si="16060"/>
        <v>10</v>
      </c>
      <c r="J877" s="124"/>
      <c r="K877" s="125"/>
      <c r="L877" s="25">
        <f t="shared" ca="1" si="16062"/>
        <v>7</v>
      </c>
      <c r="M877" s="118"/>
      <c r="N877" s="125"/>
      <c r="O877" s="118"/>
      <c r="P877" s="118"/>
      <c r="Q877" s="121"/>
      <c r="R877" s="114"/>
      <c r="S877" s="122"/>
      <c r="T877" s="114"/>
      <c r="U877" s="122"/>
      <c r="V877" s="114"/>
      <c r="W877" s="120"/>
      <c r="X877" s="56"/>
      <c r="Y877" s="121"/>
      <c r="Z877" s="114"/>
      <c r="AA877" s="122"/>
      <c r="AB877" s="114"/>
      <c r="AC877" s="122"/>
      <c r="AD877" s="114"/>
      <c r="AE877" s="27"/>
      <c r="AF877" s="114"/>
      <c r="AG877" t="s">
        <v>230</v>
      </c>
      <c r="AH877" t="s">
        <v>250</v>
      </c>
      <c r="AI877" s="1" t="str">
        <f t="shared" ref="AI877" ca="1" si="16087">IF(N876="","",N876)</f>
        <v/>
      </c>
      <c r="AJ877" s="1" t="str">
        <f t="shared" ref="AJ877" ca="1" si="16088">IF(O876="","",O876)</f>
        <v/>
      </c>
      <c r="AK877" s="1"/>
      <c r="AM877" s="1"/>
      <c r="AO877" t="s">
        <v>230</v>
      </c>
      <c r="AP877" s="114"/>
      <c r="AQ877" t="str">
        <f t="shared" ca="1" si="15453"/>
        <v>\\(\\quad \\displaystyle  \\)</v>
      </c>
      <c r="AS877" s="114"/>
      <c r="AT877" s="114"/>
      <c r="AU877" s="114"/>
      <c r="AV877" s="114"/>
      <c r="AW877" s="114"/>
      <c r="AX877" s="114"/>
      <c r="AY877" s="114"/>
      <c r="AZ877" s="117"/>
      <c r="BH877" s="23">
        <f t="shared" ca="1" si="16026"/>
        <v>7</v>
      </c>
      <c r="BI877" s="114"/>
      <c r="BJ877" s="23">
        <f t="shared" ca="1" si="16026"/>
        <v>10</v>
      </c>
      <c r="BK877" s="114"/>
      <c r="BL877" s="27"/>
      <c r="BM877" s="27"/>
      <c r="BN877" s="27"/>
      <c r="BO877" s="27"/>
      <c r="BP877" s="27"/>
      <c r="BQ877" s="25">
        <f t="shared" ref="BQ877" ca="1" si="16089">BH877*BJ876</f>
        <v>21</v>
      </c>
      <c r="BR877" s="114"/>
      <c r="BS877" s="114"/>
      <c r="BT877">
        <f t="shared" ca="1" si="16083"/>
        <v>21</v>
      </c>
      <c r="BU877" s="25">
        <f t="shared" ref="BU877" ca="1" si="16090">BT877/GCD(BT876,BT877)</f>
        <v>7</v>
      </c>
      <c r="CD877" s="128"/>
      <c r="CE877" s="23">
        <f t="shared" ref="CE877" ca="1" si="16091">BU877</f>
        <v>7</v>
      </c>
      <c r="CG877"/>
      <c r="CH877" s="5"/>
    </row>
    <row r="878" spans="2:86" ht="32" customHeight="1" thickBot="1" x14ac:dyDescent="0.6">
      <c r="B878" s="121" t="s">
        <v>28</v>
      </c>
      <c r="C878" s="121" t="s">
        <v>51</v>
      </c>
      <c r="D878" s="114">
        <v>37</v>
      </c>
      <c r="E878" s="119"/>
      <c r="F878" s="28">
        <f t="shared" ca="1" si="16059"/>
        <v>9</v>
      </c>
      <c r="G878" s="114" t="s">
        <v>240</v>
      </c>
      <c r="H878" s="114"/>
      <c r="I878" s="28">
        <f t="shared" ca="1" si="16060"/>
        <v>9</v>
      </c>
      <c r="J878" s="124" t="s">
        <v>13</v>
      </c>
      <c r="K878" s="125" t="str">
        <f t="shared" ref="K878" ca="1" si="16092">IF(CD878=0,"",CD878)</f>
        <v/>
      </c>
      <c r="L878" s="24">
        <f t="shared" ca="1" si="16062"/>
        <v>3</v>
      </c>
      <c r="M878" s="118" t="str">
        <f t="shared" ref="M878" ca="1" si="16093">IF(L879=1,"=","")</f>
        <v/>
      </c>
      <c r="N878" s="125" t="str">
        <f t="shared" ref="N878" ca="1" si="16094">IF(L879=1,IF(BQ878&lt;0,"ー",""),"")</f>
        <v/>
      </c>
      <c r="O878" s="118" t="str">
        <f t="shared" ref="O878" ca="1" si="16095">IF(L878=0,K878,"")</f>
        <v/>
      </c>
      <c r="P878" s="118" t="s">
        <v>250</v>
      </c>
      <c r="Q878" s="121" t="str">
        <f t="shared" ref="Q878" si="16096">IF(E878="","",E878)</f>
        <v/>
      </c>
      <c r="R878" s="114" t="s">
        <v>249</v>
      </c>
      <c r="S878" s="122">
        <f t="shared" ref="S878" ca="1" si="16097">F878</f>
        <v>9</v>
      </c>
      <c r="T878" s="114" t="s">
        <v>216</v>
      </c>
      <c r="U878" s="122">
        <f t="shared" ref="U878" ca="1" si="16098">F879</f>
        <v>8</v>
      </c>
      <c r="V878" s="114" t="s">
        <v>217</v>
      </c>
      <c r="W878" s="120" t="str">
        <f t="shared" ref="W878" si="16099">G878</f>
        <v>　÷　</v>
      </c>
      <c r="X878" s="56"/>
      <c r="Y878" s="121" t="str">
        <f t="shared" ref="Y878" si="16100">IF(H878="","",H878)</f>
        <v/>
      </c>
      <c r="Z878" s="114" t="s">
        <v>249</v>
      </c>
      <c r="AA878" s="122">
        <f t="shared" ref="AA878" ca="1" si="16101">I878</f>
        <v>9</v>
      </c>
      <c r="AB878" s="114" t="s">
        <v>216</v>
      </c>
      <c r="AC878" s="122">
        <f t="shared" ref="AC878" ca="1" si="16102">I879</f>
        <v>3</v>
      </c>
      <c r="AD878" s="114" t="s">
        <v>217</v>
      </c>
      <c r="AE878" s="27"/>
      <c r="AF878" s="114" t="s">
        <v>233</v>
      </c>
      <c r="AG878" t="s">
        <v>230</v>
      </c>
      <c r="AH878" t="s">
        <v>250</v>
      </c>
      <c r="AI878" s="1" t="str">
        <f t="shared" ref="AI878" ca="1" si="16103">IF(K878="","",K878)</f>
        <v/>
      </c>
      <c r="AJ878" t="s">
        <v>249</v>
      </c>
      <c r="AK878" s="1">
        <f t="shared" ref="AK878" ca="1" si="16104">L878</f>
        <v>3</v>
      </c>
      <c r="AL878" t="s">
        <v>216</v>
      </c>
      <c r="AM878" s="1">
        <f t="shared" ref="AM878" ca="1" si="16105">L879</f>
        <v>8</v>
      </c>
      <c r="AN878" t="s">
        <v>217</v>
      </c>
      <c r="AO878" t="s">
        <v>230</v>
      </c>
      <c r="AP878" s="114" t="str">
        <f t="shared" ca="1" si="15439"/>
        <v>\\(\\quad \\displaystyle \\frac{9}{8}　÷　\\frac{9}{3}　=　 \\)</v>
      </c>
      <c r="AQ878" t="str">
        <f t="shared" ca="1" si="15453"/>
        <v>\\(\\quad \\displaystyle \\frac{3}{8} \\)</v>
      </c>
      <c r="AS878" s="114" t="str">
        <f t="shared" ref="AS878" ca="1" si="16106">AP878</f>
        <v>\\(\\quad \\displaystyle \\frac{9}{8}　÷　\\frac{9}{3}　=　 \\)</v>
      </c>
      <c r="AT878" s="114" t="str">
        <f t="shared" ref="AT878" ca="1" si="16107">IF(O878="",AQ878,AQ879)</f>
        <v>\\(\\quad \\displaystyle \\frac{3}{8} \\)</v>
      </c>
      <c r="AU878" s="114" t="s">
        <v>60</v>
      </c>
      <c r="AV878" s="115" t="s">
        <v>227</v>
      </c>
      <c r="AW878" s="115" t="str">
        <f t="shared" ref="AW878" ca="1" si="16108">AS878</f>
        <v>\\(\\quad \\displaystyle \\frac{9}{8}　÷　\\frac{9}{3}　=　 \\)</v>
      </c>
      <c r="AX878" s="115" t="str">
        <f t="shared" ref="AX878" ca="1" si="16109">AT878</f>
        <v>\\(\\quad \\displaystyle \\frac{3}{8} \\)</v>
      </c>
      <c r="AY878" s="115" t="s">
        <v>62</v>
      </c>
      <c r="AZ878" s="116" t="str">
        <f t="shared" ref="AZ878" ca="1" si="16110">"INSERT INTO "&amp;AU878&amp;"(tangen,question,answer,editor,date,count) VALUES('"&amp;AV878&amp;"','"&amp;AW878&amp;"','"&amp;AX878&amp;"','"&amp;AY878&amp;"',NOW(),0);"</f>
        <v>INSERT INTO math(tangen,question,answer,editor,date,count) VALUES('m3700','\\(\\quad \\displaystyle \\frac{9}{8}　÷　\\frac{9}{3}　=　 \\)','\\(\\quad \\displaystyle \\frac{3}{8} \\)','harazono',NOW(),0);</v>
      </c>
      <c r="BH878" s="22">
        <f t="shared" ca="1" si="15956"/>
        <v>9</v>
      </c>
      <c r="BI878" s="114" t="s">
        <v>27</v>
      </c>
      <c r="BJ878" s="22">
        <f t="shared" ref="BJ878:BJ904" ca="1" si="16111">RANDBETWEEN(1,10)</f>
        <v>9</v>
      </c>
      <c r="BK878" s="114" t="s">
        <v>26</v>
      </c>
      <c r="BL878" s="27"/>
      <c r="BM878" s="27"/>
      <c r="BN878" s="27"/>
      <c r="BO878" s="27"/>
      <c r="BP878" s="27"/>
      <c r="BQ878" s="24">
        <f t="shared" ref="BQ878" ca="1" si="16112">BH878*BJ879</f>
        <v>27</v>
      </c>
      <c r="BR878" s="114" t="s">
        <v>26</v>
      </c>
      <c r="BS878" s="114" t="str">
        <f t="shared" ref="BS878" ca="1" si="16113">IF(BQ878&lt;=0,"-","")</f>
        <v/>
      </c>
      <c r="BT878" s="30">
        <f t="shared" ca="1" si="16083"/>
        <v>27</v>
      </c>
      <c r="BU878" s="24">
        <f t="shared" ref="BU878" ca="1" si="16114">BT878/GCD(BT878,BT879)</f>
        <v>3</v>
      </c>
      <c r="CD878" s="128">
        <f t="shared" ref="CD878" ca="1" si="16115">QUOTIENT(BU878,BU879)</f>
        <v>0</v>
      </c>
      <c r="CE878" s="57">
        <f t="shared" ref="CE878" ca="1" si="16116">MOD(BU878,BU879)</f>
        <v>3</v>
      </c>
      <c r="CG878"/>
      <c r="CH878" s="5"/>
    </row>
    <row r="879" spans="2:86" ht="32" customHeight="1" x14ac:dyDescent="0.55000000000000004">
      <c r="B879" s="121"/>
      <c r="C879" s="121"/>
      <c r="D879" s="114"/>
      <c r="E879" s="119"/>
      <c r="F879" s="29">
        <f t="shared" ca="1" si="16059"/>
        <v>8</v>
      </c>
      <c r="G879" s="114"/>
      <c r="H879" s="114"/>
      <c r="I879" s="29">
        <f t="shared" ca="1" si="16060"/>
        <v>3</v>
      </c>
      <c r="J879" s="124"/>
      <c r="K879" s="125"/>
      <c r="L879" s="25">
        <f t="shared" ca="1" si="16062"/>
        <v>8</v>
      </c>
      <c r="M879" s="118"/>
      <c r="N879" s="125"/>
      <c r="O879" s="118"/>
      <c r="P879" s="118"/>
      <c r="Q879" s="121"/>
      <c r="R879" s="114"/>
      <c r="S879" s="122"/>
      <c r="T879" s="114"/>
      <c r="U879" s="122"/>
      <c r="V879" s="114"/>
      <c r="W879" s="120"/>
      <c r="X879" s="56"/>
      <c r="Y879" s="121"/>
      <c r="Z879" s="114"/>
      <c r="AA879" s="122"/>
      <c r="AB879" s="114"/>
      <c r="AC879" s="122"/>
      <c r="AD879" s="114"/>
      <c r="AE879" s="27"/>
      <c r="AF879" s="114"/>
      <c r="AG879" t="s">
        <v>230</v>
      </c>
      <c r="AH879" t="s">
        <v>250</v>
      </c>
      <c r="AI879" s="1" t="str">
        <f t="shared" ref="AI879" ca="1" si="16117">IF(N878="","",N878)</f>
        <v/>
      </c>
      <c r="AJ879" s="1" t="str">
        <f t="shared" ref="AJ879" ca="1" si="16118">IF(O878="","",O878)</f>
        <v/>
      </c>
      <c r="AK879" s="1"/>
      <c r="AM879" s="1"/>
      <c r="AO879" t="s">
        <v>230</v>
      </c>
      <c r="AP879" s="114"/>
      <c r="AQ879" t="str">
        <f t="shared" ca="1" si="15453"/>
        <v>\\(\\quad \\displaystyle  \\)</v>
      </c>
      <c r="AS879" s="114"/>
      <c r="AT879" s="114"/>
      <c r="AU879" s="114"/>
      <c r="AV879" s="114"/>
      <c r="AW879" s="114"/>
      <c r="AX879" s="114"/>
      <c r="AY879" s="114"/>
      <c r="AZ879" s="117"/>
      <c r="BH879" s="23">
        <f t="shared" ca="1" si="16026"/>
        <v>8</v>
      </c>
      <c r="BI879" s="114"/>
      <c r="BJ879" s="23">
        <f t="shared" ca="1" si="16026"/>
        <v>3</v>
      </c>
      <c r="BK879" s="114"/>
      <c r="BL879" s="27"/>
      <c r="BM879" s="27"/>
      <c r="BN879" s="27"/>
      <c r="BO879" s="27"/>
      <c r="BP879" s="27"/>
      <c r="BQ879" s="25">
        <f t="shared" ref="BQ879" ca="1" si="16119">BH879*BJ878</f>
        <v>72</v>
      </c>
      <c r="BR879" s="114"/>
      <c r="BS879" s="114"/>
      <c r="BT879">
        <f t="shared" ca="1" si="16083"/>
        <v>72</v>
      </c>
      <c r="BU879" s="25">
        <f t="shared" ref="BU879" ca="1" si="16120">BT879/GCD(BT878,BT879)</f>
        <v>8</v>
      </c>
      <c r="CD879" s="128"/>
      <c r="CE879" s="23">
        <f t="shared" ref="CE879" ca="1" si="16121">BU879</f>
        <v>8</v>
      </c>
      <c r="CG879"/>
      <c r="CH879" s="5"/>
    </row>
    <row r="880" spans="2:86" ht="32" customHeight="1" thickBot="1" x14ac:dyDescent="0.6">
      <c r="B880" s="121" t="s">
        <v>28</v>
      </c>
      <c r="C880" s="121" t="s">
        <v>51</v>
      </c>
      <c r="D880" s="114">
        <v>38</v>
      </c>
      <c r="E880" s="119"/>
      <c r="F880" s="28">
        <f t="shared" ca="1" si="16059"/>
        <v>9</v>
      </c>
      <c r="G880" s="114" t="s">
        <v>240</v>
      </c>
      <c r="H880" s="114"/>
      <c r="I880" s="28">
        <f t="shared" ca="1" si="16060"/>
        <v>5</v>
      </c>
      <c r="J880" s="124" t="s">
        <v>13</v>
      </c>
      <c r="K880" s="125">
        <f t="shared" ref="K880" ca="1" si="16122">IF(CD880=0,"",CD880)</f>
        <v>2</v>
      </c>
      <c r="L880" s="24">
        <f t="shared" ca="1" si="16062"/>
        <v>2</v>
      </c>
      <c r="M880" s="118" t="str">
        <f t="shared" ref="M880" ca="1" si="16123">IF(L881=1,"=","")</f>
        <v/>
      </c>
      <c r="N880" s="125" t="str">
        <f t="shared" ref="N880" ca="1" si="16124">IF(L881=1,IF(BQ880&lt;0,"ー",""),"")</f>
        <v/>
      </c>
      <c r="O880" s="118" t="str">
        <f t="shared" ref="O880" ca="1" si="16125">IF(L880=0,K880,"")</f>
        <v/>
      </c>
      <c r="P880" s="118" t="s">
        <v>250</v>
      </c>
      <c r="Q880" s="121" t="str">
        <f t="shared" ref="Q880" si="16126">IF(E880="","",E880)</f>
        <v/>
      </c>
      <c r="R880" s="114" t="s">
        <v>249</v>
      </c>
      <c r="S880" s="122">
        <f t="shared" ref="S880" ca="1" si="16127">F880</f>
        <v>9</v>
      </c>
      <c r="T880" s="114" t="s">
        <v>216</v>
      </c>
      <c r="U880" s="122">
        <f t="shared" ref="U880" ca="1" si="16128">F881</f>
        <v>3</v>
      </c>
      <c r="V880" s="114" t="s">
        <v>217</v>
      </c>
      <c r="W880" s="120" t="str">
        <f t="shared" ref="W880" si="16129">G880</f>
        <v>　÷　</v>
      </c>
      <c r="X880" s="56"/>
      <c r="Y880" s="121" t="str">
        <f t="shared" ref="Y880" si="16130">IF(H880="","",H880)</f>
        <v/>
      </c>
      <c r="Z880" s="114" t="s">
        <v>249</v>
      </c>
      <c r="AA880" s="122">
        <f t="shared" ref="AA880" ca="1" si="16131">I880</f>
        <v>5</v>
      </c>
      <c r="AB880" s="114" t="s">
        <v>216</v>
      </c>
      <c r="AC880" s="122">
        <f t="shared" ref="AC880" ca="1" si="16132">I881</f>
        <v>4</v>
      </c>
      <c r="AD880" s="114" t="s">
        <v>217</v>
      </c>
      <c r="AE880" s="27"/>
      <c r="AF880" s="114" t="s">
        <v>233</v>
      </c>
      <c r="AG880" t="s">
        <v>230</v>
      </c>
      <c r="AH880" t="s">
        <v>250</v>
      </c>
      <c r="AI880" s="1">
        <f t="shared" ref="AI880" ca="1" si="16133">IF(K880="","",K880)</f>
        <v>2</v>
      </c>
      <c r="AJ880" t="s">
        <v>249</v>
      </c>
      <c r="AK880" s="1">
        <f t="shared" ref="AK880" ca="1" si="16134">L880</f>
        <v>2</v>
      </c>
      <c r="AL880" t="s">
        <v>216</v>
      </c>
      <c r="AM880" s="1">
        <f t="shared" ref="AM880" ca="1" si="16135">L881</f>
        <v>5</v>
      </c>
      <c r="AN880" t="s">
        <v>217</v>
      </c>
      <c r="AO880" t="s">
        <v>230</v>
      </c>
      <c r="AP880" s="114" t="str">
        <f t="shared" ca="1" si="15439"/>
        <v>\\(\\quad \\displaystyle \\frac{9}{3}　÷　\\frac{5}{4}　=　 \\)</v>
      </c>
      <c r="AQ880" t="str">
        <f t="shared" ca="1" si="15453"/>
        <v>\\(\\quad \\displaystyle 2\\frac{2}{5} \\)</v>
      </c>
      <c r="AS880" s="114" t="str">
        <f t="shared" ref="AS880" ca="1" si="16136">AP880</f>
        <v>\\(\\quad \\displaystyle \\frac{9}{3}　÷　\\frac{5}{4}　=　 \\)</v>
      </c>
      <c r="AT880" s="114" t="str">
        <f t="shared" ref="AT880" ca="1" si="16137">IF(O880="",AQ880,AQ881)</f>
        <v>\\(\\quad \\displaystyle 2\\frac{2}{5} \\)</v>
      </c>
      <c r="AU880" s="114" t="s">
        <v>60</v>
      </c>
      <c r="AV880" s="115" t="s">
        <v>227</v>
      </c>
      <c r="AW880" s="115" t="str">
        <f t="shared" ref="AW880" ca="1" si="16138">AS880</f>
        <v>\\(\\quad \\displaystyle \\frac{9}{3}　÷　\\frac{5}{4}　=　 \\)</v>
      </c>
      <c r="AX880" s="115" t="str">
        <f t="shared" ref="AX880" ca="1" si="16139">AT880</f>
        <v>\\(\\quad \\displaystyle 2\\frac{2}{5} \\)</v>
      </c>
      <c r="AY880" s="115" t="s">
        <v>62</v>
      </c>
      <c r="AZ880" s="116" t="str">
        <f t="shared" ref="AZ880" ca="1" si="16140">"INSERT INTO "&amp;AU880&amp;"(tangen,question,answer,editor,date,count) VALUES('"&amp;AV880&amp;"','"&amp;AW880&amp;"','"&amp;AX880&amp;"','"&amp;AY880&amp;"',NOW(),0);"</f>
        <v>INSERT INTO math(tangen,question,answer,editor,date,count) VALUES('m3700','\\(\\quad \\displaystyle \\frac{9}{3}　÷　\\frac{5}{4}　=　 \\)','\\(\\quad \\displaystyle 2\\frac{2}{5} \\)','harazono',NOW(),0);</v>
      </c>
      <c r="BH880" s="22">
        <f t="shared" ca="1" si="15956"/>
        <v>9</v>
      </c>
      <c r="BI880" s="114" t="s">
        <v>27</v>
      </c>
      <c r="BJ880" s="22">
        <f t="shared" ca="1" si="16111"/>
        <v>5</v>
      </c>
      <c r="BK880" s="114" t="s">
        <v>26</v>
      </c>
      <c r="BL880" s="27"/>
      <c r="BM880" s="27"/>
      <c r="BN880" s="27"/>
      <c r="BO880" s="27"/>
      <c r="BP880" s="27"/>
      <c r="BQ880" s="24">
        <f t="shared" ref="BQ880" ca="1" si="16141">BH880*BJ881</f>
        <v>36</v>
      </c>
      <c r="BR880" s="114" t="s">
        <v>26</v>
      </c>
      <c r="BS880" s="114" t="str">
        <f t="shared" ref="BS880" ca="1" si="16142">IF(BQ880&lt;=0,"-","")</f>
        <v/>
      </c>
      <c r="BT880" s="30">
        <f t="shared" ca="1" si="16083"/>
        <v>36</v>
      </c>
      <c r="BU880" s="24">
        <f t="shared" ref="BU880" ca="1" si="16143">BT880/GCD(BT880,BT881)</f>
        <v>12</v>
      </c>
      <c r="CD880" s="128">
        <f t="shared" ref="CD880" ca="1" si="16144">QUOTIENT(BU880,BU881)</f>
        <v>2</v>
      </c>
      <c r="CE880" s="57">
        <f t="shared" ref="CE880" ca="1" si="16145">MOD(BU880,BU881)</f>
        <v>2</v>
      </c>
      <c r="CG880"/>
      <c r="CH880" s="5"/>
    </row>
    <row r="881" spans="2:86" ht="32" customHeight="1" x14ac:dyDescent="0.55000000000000004">
      <c r="B881" s="121"/>
      <c r="C881" s="121"/>
      <c r="D881" s="114"/>
      <c r="E881" s="119"/>
      <c r="F881" s="29">
        <f t="shared" ca="1" si="16059"/>
        <v>3</v>
      </c>
      <c r="G881" s="114"/>
      <c r="H881" s="114"/>
      <c r="I881" s="29">
        <f t="shared" ca="1" si="16060"/>
        <v>4</v>
      </c>
      <c r="J881" s="124"/>
      <c r="K881" s="125"/>
      <c r="L881" s="25">
        <f t="shared" ca="1" si="16062"/>
        <v>5</v>
      </c>
      <c r="M881" s="118"/>
      <c r="N881" s="125"/>
      <c r="O881" s="118"/>
      <c r="P881" s="118"/>
      <c r="Q881" s="121"/>
      <c r="R881" s="114"/>
      <c r="S881" s="122"/>
      <c r="T881" s="114"/>
      <c r="U881" s="122"/>
      <c r="V881" s="114"/>
      <c r="W881" s="120"/>
      <c r="X881" s="56"/>
      <c r="Y881" s="121"/>
      <c r="Z881" s="114"/>
      <c r="AA881" s="122"/>
      <c r="AB881" s="114"/>
      <c r="AC881" s="122"/>
      <c r="AD881" s="114"/>
      <c r="AE881" s="27"/>
      <c r="AF881" s="114"/>
      <c r="AG881" t="s">
        <v>230</v>
      </c>
      <c r="AH881" t="s">
        <v>250</v>
      </c>
      <c r="AI881" s="1" t="str">
        <f t="shared" ref="AI881" ca="1" si="16146">IF(N880="","",N880)</f>
        <v/>
      </c>
      <c r="AJ881" s="1" t="str">
        <f t="shared" ref="AJ881" ca="1" si="16147">IF(O880="","",O880)</f>
        <v/>
      </c>
      <c r="AK881" s="1"/>
      <c r="AM881" s="1"/>
      <c r="AO881" t="s">
        <v>230</v>
      </c>
      <c r="AP881" s="114"/>
      <c r="AQ881" t="str">
        <f t="shared" ca="1" si="15453"/>
        <v>\\(\\quad \\displaystyle  \\)</v>
      </c>
      <c r="AS881" s="114"/>
      <c r="AT881" s="114"/>
      <c r="AU881" s="114"/>
      <c r="AV881" s="114"/>
      <c r="AW881" s="114"/>
      <c r="AX881" s="114"/>
      <c r="AY881" s="114"/>
      <c r="AZ881" s="117"/>
      <c r="BH881" s="23">
        <f t="shared" ca="1" si="16026"/>
        <v>3</v>
      </c>
      <c r="BI881" s="114"/>
      <c r="BJ881" s="23">
        <f t="shared" ca="1" si="16026"/>
        <v>4</v>
      </c>
      <c r="BK881" s="114"/>
      <c r="BL881" s="27"/>
      <c r="BM881" s="27"/>
      <c r="BN881" s="27"/>
      <c r="BO881" s="27"/>
      <c r="BP881" s="27"/>
      <c r="BQ881" s="25">
        <f t="shared" ref="BQ881" ca="1" si="16148">BH881*BJ880</f>
        <v>15</v>
      </c>
      <c r="BR881" s="114"/>
      <c r="BS881" s="114"/>
      <c r="BT881">
        <f t="shared" ca="1" si="16083"/>
        <v>15</v>
      </c>
      <c r="BU881" s="25">
        <f t="shared" ref="BU881" ca="1" si="16149">BT881/GCD(BT880,BT881)</f>
        <v>5</v>
      </c>
      <c r="CD881" s="128"/>
      <c r="CE881" s="23">
        <f t="shared" ref="CE881" ca="1" si="16150">BU881</f>
        <v>5</v>
      </c>
      <c r="CG881"/>
      <c r="CH881" s="5"/>
    </row>
    <row r="882" spans="2:86" ht="32" customHeight="1" thickBot="1" x14ac:dyDescent="0.6">
      <c r="B882" s="121" t="s">
        <v>28</v>
      </c>
      <c r="C882" s="121" t="s">
        <v>51</v>
      </c>
      <c r="D882" s="114">
        <v>39</v>
      </c>
      <c r="E882" s="119"/>
      <c r="F882" s="28">
        <f t="shared" ca="1" si="16059"/>
        <v>4</v>
      </c>
      <c r="G882" s="114" t="s">
        <v>240</v>
      </c>
      <c r="H882" s="114"/>
      <c r="I882" s="28">
        <f t="shared" ca="1" si="16060"/>
        <v>9</v>
      </c>
      <c r="J882" s="124" t="s">
        <v>13</v>
      </c>
      <c r="K882" s="125" t="str">
        <f t="shared" ref="K882" ca="1" si="16151">IF(CD882=0,"",CD882)</f>
        <v/>
      </c>
      <c r="L882" s="24">
        <f t="shared" ca="1" si="16062"/>
        <v>2</v>
      </c>
      <c r="M882" s="118" t="str">
        <f t="shared" ref="M882" ca="1" si="16152">IF(L883=1,"=","")</f>
        <v/>
      </c>
      <c r="N882" s="125" t="str">
        <f t="shared" ref="N882" ca="1" si="16153">IF(L883=1,IF(BQ882&lt;0,"ー",""),"")</f>
        <v/>
      </c>
      <c r="O882" s="118" t="str">
        <f t="shared" ref="O882" ca="1" si="16154">IF(L882=0,K882,"")</f>
        <v/>
      </c>
      <c r="P882" s="118" t="s">
        <v>250</v>
      </c>
      <c r="Q882" s="121" t="str">
        <f t="shared" ref="Q882" si="16155">IF(E882="","",E882)</f>
        <v/>
      </c>
      <c r="R882" s="114" t="s">
        <v>249</v>
      </c>
      <c r="S882" s="122">
        <f t="shared" ref="S882" ca="1" si="16156">F882</f>
        <v>4</v>
      </c>
      <c r="T882" s="114" t="s">
        <v>216</v>
      </c>
      <c r="U882" s="122">
        <f t="shared" ref="U882" ca="1" si="16157">F883</f>
        <v>8</v>
      </c>
      <c r="V882" s="114" t="s">
        <v>217</v>
      </c>
      <c r="W882" s="120" t="str">
        <f t="shared" ref="W882" si="16158">G882</f>
        <v>　÷　</v>
      </c>
      <c r="X882" s="56"/>
      <c r="Y882" s="121" t="str">
        <f t="shared" ref="Y882" si="16159">IF(H882="","",H882)</f>
        <v/>
      </c>
      <c r="Z882" s="114" t="s">
        <v>249</v>
      </c>
      <c r="AA882" s="122">
        <f t="shared" ref="AA882" ca="1" si="16160">I882</f>
        <v>9</v>
      </c>
      <c r="AB882" s="114" t="s">
        <v>216</v>
      </c>
      <c r="AC882" s="122">
        <f t="shared" ref="AC882" ca="1" si="16161">I883</f>
        <v>4</v>
      </c>
      <c r="AD882" s="114" t="s">
        <v>217</v>
      </c>
      <c r="AE882" s="27"/>
      <c r="AF882" s="114" t="s">
        <v>233</v>
      </c>
      <c r="AG882" t="s">
        <v>230</v>
      </c>
      <c r="AH882" t="s">
        <v>250</v>
      </c>
      <c r="AI882" s="1" t="str">
        <f t="shared" ref="AI882" ca="1" si="16162">IF(K882="","",K882)</f>
        <v/>
      </c>
      <c r="AJ882" t="s">
        <v>249</v>
      </c>
      <c r="AK882" s="1">
        <f t="shared" ref="AK882" ca="1" si="16163">L882</f>
        <v>2</v>
      </c>
      <c r="AL882" t="s">
        <v>216</v>
      </c>
      <c r="AM882" s="1">
        <f t="shared" ref="AM882" ca="1" si="16164">L883</f>
        <v>9</v>
      </c>
      <c r="AN882" t="s">
        <v>217</v>
      </c>
      <c r="AO882" t="s">
        <v>230</v>
      </c>
      <c r="AP882" s="114" t="str">
        <f t="shared" ca="1" si="15439"/>
        <v>\\(\\quad \\displaystyle \\frac{4}{8}　÷　\\frac{9}{4}　=　 \\)</v>
      </c>
      <c r="AQ882" t="str">
        <f t="shared" ca="1" si="15453"/>
        <v>\\(\\quad \\displaystyle \\frac{2}{9} \\)</v>
      </c>
      <c r="AS882" s="114" t="str">
        <f t="shared" ref="AS882" ca="1" si="16165">AP882</f>
        <v>\\(\\quad \\displaystyle \\frac{4}{8}　÷　\\frac{9}{4}　=　 \\)</v>
      </c>
      <c r="AT882" s="114" t="str">
        <f t="shared" ref="AT882" ca="1" si="16166">IF(O882="",AQ882,AQ883)</f>
        <v>\\(\\quad \\displaystyle \\frac{2}{9} \\)</v>
      </c>
      <c r="AU882" s="114" t="s">
        <v>60</v>
      </c>
      <c r="AV882" s="115" t="s">
        <v>227</v>
      </c>
      <c r="AW882" s="115" t="str">
        <f t="shared" ref="AW882" ca="1" si="16167">AS882</f>
        <v>\\(\\quad \\displaystyle \\frac{4}{8}　÷　\\frac{9}{4}　=　 \\)</v>
      </c>
      <c r="AX882" s="115" t="str">
        <f t="shared" ref="AX882" ca="1" si="16168">AT882</f>
        <v>\\(\\quad \\displaystyle \\frac{2}{9} \\)</v>
      </c>
      <c r="AY882" s="115" t="s">
        <v>62</v>
      </c>
      <c r="AZ882" s="116" t="str">
        <f t="shared" ref="AZ882" ca="1" si="16169">"INSERT INTO "&amp;AU882&amp;"(tangen,question,answer,editor,date,count) VALUES('"&amp;AV882&amp;"','"&amp;AW882&amp;"','"&amp;AX882&amp;"','"&amp;AY882&amp;"',NOW(),0);"</f>
        <v>INSERT INTO math(tangen,question,answer,editor,date,count) VALUES('m3700','\\(\\quad \\displaystyle \\frac{4}{8}　÷　\\frac{9}{4}　=　 \\)','\\(\\quad \\displaystyle \\frac{2}{9} \\)','harazono',NOW(),0);</v>
      </c>
      <c r="BH882" s="22">
        <f t="shared" ca="1" si="15956"/>
        <v>4</v>
      </c>
      <c r="BI882" s="114" t="s">
        <v>27</v>
      </c>
      <c r="BJ882" s="22">
        <f t="shared" ca="1" si="16111"/>
        <v>9</v>
      </c>
      <c r="BK882" s="114" t="s">
        <v>26</v>
      </c>
      <c r="BL882" s="27"/>
      <c r="BM882" s="27"/>
      <c r="BN882" s="27"/>
      <c r="BO882" s="27"/>
      <c r="BP882" s="27"/>
      <c r="BQ882" s="24">
        <f t="shared" ref="BQ882" ca="1" si="16170">BH882*BJ883</f>
        <v>16</v>
      </c>
      <c r="BR882" s="114" t="s">
        <v>26</v>
      </c>
      <c r="BS882" s="114" t="str">
        <f t="shared" ref="BS882" ca="1" si="16171">IF(BQ882&lt;=0,"-","")</f>
        <v/>
      </c>
      <c r="BT882" s="30">
        <f t="shared" ca="1" si="16083"/>
        <v>16</v>
      </c>
      <c r="BU882" s="24">
        <f t="shared" ref="BU882" ca="1" si="16172">BT882/GCD(BT882,BT883)</f>
        <v>2</v>
      </c>
      <c r="CD882" s="128">
        <f t="shared" ref="CD882" ca="1" si="16173">QUOTIENT(BU882,BU883)</f>
        <v>0</v>
      </c>
      <c r="CE882" s="57">
        <f t="shared" ref="CE882" ca="1" si="16174">MOD(BU882,BU883)</f>
        <v>2</v>
      </c>
      <c r="CG882"/>
      <c r="CH882" s="5"/>
    </row>
    <row r="883" spans="2:86" ht="32" customHeight="1" x14ac:dyDescent="0.55000000000000004">
      <c r="B883" s="121"/>
      <c r="C883" s="121"/>
      <c r="D883" s="114"/>
      <c r="E883" s="119"/>
      <c r="F883" s="29">
        <f t="shared" ca="1" si="16059"/>
        <v>8</v>
      </c>
      <c r="G883" s="114"/>
      <c r="H883" s="114"/>
      <c r="I883" s="29">
        <f t="shared" ca="1" si="16060"/>
        <v>4</v>
      </c>
      <c r="J883" s="124"/>
      <c r="K883" s="125"/>
      <c r="L883" s="25">
        <f t="shared" ca="1" si="16062"/>
        <v>9</v>
      </c>
      <c r="M883" s="118"/>
      <c r="N883" s="125"/>
      <c r="O883" s="118"/>
      <c r="P883" s="118"/>
      <c r="Q883" s="121"/>
      <c r="R883" s="114"/>
      <c r="S883" s="122"/>
      <c r="T883" s="114"/>
      <c r="U883" s="122"/>
      <c r="V883" s="114"/>
      <c r="W883" s="120"/>
      <c r="X883" s="56"/>
      <c r="Y883" s="121"/>
      <c r="Z883" s="114"/>
      <c r="AA883" s="122"/>
      <c r="AB883" s="114"/>
      <c r="AC883" s="122"/>
      <c r="AD883" s="114"/>
      <c r="AE883" s="27"/>
      <c r="AF883" s="114"/>
      <c r="AG883" t="s">
        <v>230</v>
      </c>
      <c r="AH883" t="s">
        <v>250</v>
      </c>
      <c r="AI883" s="1" t="str">
        <f t="shared" ref="AI883" ca="1" si="16175">IF(N882="","",N882)</f>
        <v/>
      </c>
      <c r="AJ883" s="1" t="str">
        <f t="shared" ref="AJ883" ca="1" si="16176">IF(O882="","",O882)</f>
        <v/>
      </c>
      <c r="AK883" s="1"/>
      <c r="AM883" s="1"/>
      <c r="AO883" t="s">
        <v>230</v>
      </c>
      <c r="AP883" s="114"/>
      <c r="AQ883" t="str">
        <f t="shared" ca="1" si="15453"/>
        <v>\\(\\quad \\displaystyle  \\)</v>
      </c>
      <c r="AS883" s="114"/>
      <c r="AT883" s="114"/>
      <c r="AU883" s="114"/>
      <c r="AV883" s="114"/>
      <c r="AW883" s="114"/>
      <c r="AX883" s="114"/>
      <c r="AY883" s="114"/>
      <c r="AZ883" s="117"/>
      <c r="BH883" s="23">
        <f t="shared" ca="1" si="16026"/>
        <v>8</v>
      </c>
      <c r="BI883" s="114"/>
      <c r="BJ883" s="23">
        <f t="shared" ca="1" si="16026"/>
        <v>4</v>
      </c>
      <c r="BK883" s="114"/>
      <c r="BL883" s="27"/>
      <c r="BM883" s="27"/>
      <c r="BN883" s="27"/>
      <c r="BO883" s="27"/>
      <c r="BP883" s="27"/>
      <c r="BQ883" s="25">
        <f t="shared" ref="BQ883" ca="1" si="16177">BH883*BJ882</f>
        <v>72</v>
      </c>
      <c r="BR883" s="114"/>
      <c r="BS883" s="114"/>
      <c r="BT883">
        <f t="shared" ca="1" si="16083"/>
        <v>72</v>
      </c>
      <c r="BU883" s="25">
        <f t="shared" ref="BU883" ca="1" si="16178">BT883/GCD(BT882,BT883)</f>
        <v>9</v>
      </c>
      <c r="CD883" s="128"/>
      <c r="CE883" s="23">
        <f t="shared" ref="CE883" ca="1" si="16179">BU883</f>
        <v>9</v>
      </c>
      <c r="CG883"/>
      <c r="CH883" s="5"/>
    </row>
    <row r="884" spans="2:86" ht="32" customHeight="1" thickBot="1" x14ac:dyDescent="0.6">
      <c r="B884" s="121" t="s">
        <v>28</v>
      </c>
      <c r="C884" s="121" t="s">
        <v>51</v>
      </c>
      <c r="D884" s="114">
        <v>40</v>
      </c>
      <c r="E884" s="119"/>
      <c r="F884" s="28">
        <f t="shared" ca="1" si="16059"/>
        <v>8</v>
      </c>
      <c r="G884" s="114" t="s">
        <v>240</v>
      </c>
      <c r="H884" s="114"/>
      <c r="I884" s="28">
        <f t="shared" ca="1" si="16060"/>
        <v>8</v>
      </c>
      <c r="J884" s="124" t="s">
        <v>13</v>
      </c>
      <c r="K884" s="125">
        <f t="shared" ref="K884" ca="1" si="16180">IF(CD884=0,"",CD884)</f>
        <v>1</v>
      </c>
      <c r="L884" s="24">
        <f t="shared" ca="1" si="16062"/>
        <v>1</v>
      </c>
      <c r="M884" s="118" t="str">
        <f t="shared" ref="M884" ca="1" si="16181">IF(L885=1,"=","")</f>
        <v/>
      </c>
      <c r="N884" s="125" t="str">
        <f t="shared" ref="N884" ca="1" si="16182">IF(L885=1,IF(BQ884&lt;0,"ー",""),"")</f>
        <v/>
      </c>
      <c r="O884" s="118" t="str">
        <f t="shared" ref="O884" ca="1" si="16183">IF(L884=0,K884,"")</f>
        <v/>
      </c>
      <c r="P884" s="118" t="s">
        <v>250</v>
      </c>
      <c r="Q884" s="121" t="str">
        <f t="shared" ref="Q884" si="16184">IF(E884="","",E884)</f>
        <v/>
      </c>
      <c r="R884" s="114" t="s">
        <v>249</v>
      </c>
      <c r="S884" s="122">
        <f t="shared" ref="S884" ca="1" si="16185">F884</f>
        <v>8</v>
      </c>
      <c r="T884" s="114" t="s">
        <v>216</v>
      </c>
      <c r="U884" s="122">
        <f t="shared" ref="U884" ca="1" si="16186">F885</f>
        <v>8</v>
      </c>
      <c r="V884" s="114" t="s">
        <v>217</v>
      </c>
      <c r="W884" s="120" t="str">
        <f t="shared" ref="W884" si="16187">G884</f>
        <v>　÷　</v>
      </c>
      <c r="X884" s="56"/>
      <c r="Y884" s="121" t="str">
        <f t="shared" ref="Y884" si="16188">IF(H884="","",H884)</f>
        <v/>
      </c>
      <c r="Z884" s="114" t="s">
        <v>249</v>
      </c>
      <c r="AA884" s="122">
        <f t="shared" ref="AA884" ca="1" si="16189">I884</f>
        <v>8</v>
      </c>
      <c r="AB884" s="114" t="s">
        <v>216</v>
      </c>
      <c r="AC884" s="122">
        <f t="shared" ref="AC884" ca="1" si="16190">I885</f>
        <v>9</v>
      </c>
      <c r="AD884" s="114" t="s">
        <v>217</v>
      </c>
      <c r="AE884" s="27"/>
      <c r="AF884" s="114" t="s">
        <v>233</v>
      </c>
      <c r="AG884" t="s">
        <v>230</v>
      </c>
      <c r="AH884" t="s">
        <v>250</v>
      </c>
      <c r="AI884" s="1">
        <f t="shared" ref="AI884" ca="1" si="16191">IF(K884="","",K884)</f>
        <v>1</v>
      </c>
      <c r="AJ884" t="s">
        <v>249</v>
      </c>
      <c r="AK884" s="1">
        <f t="shared" ref="AK884" ca="1" si="16192">L884</f>
        <v>1</v>
      </c>
      <c r="AL884" t="s">
        <v>216</v>
      </c>
      <c r="AM884" s="1">
        <f t="shared" ref="AM884" ca="1" si="16193">L885</f>
        <v>8</v>
      </c>
      <c r="AN884" t="s">
        <v>217</v>
      </c>
      <c r="AO884" t="s">
        <v>230</v>
      </c>
      <c r="AP884" s="114" t="str">
        <f t="shared" ca="1" si="15439"/>
        <v>\\(\\quad \\displaystyle \\frac{8}{8}　÷　\\frac{8}{9}　=　 \\)</v>
      </c>
      <c r="AQ884" t="str">
        <f t="shared" ca="1" si="15453"/>
        <v>\\(\\quad \\displaystyle 1\\frac{1}{8} \\)</v>
      </c>
      <c r="AS884" s="114" t="str">
        <f t="shared" ref="AS884" ca="1" si="16194">AP884</f>
        <v>\\(\\quad \\displaystyle \\frac{8}{8}　÷　\\frac{8}{9}　=　 \\)</v>
      </c>
      <c r="AT884" s="114" t="str">
        <f t="shared" ref="AT884" ca="1" si="16195">IF(O884="",AQ884,AQ885)</f>
        <v>\\(\\quad \\displaystyle 1\\frac{1}{8} \\)</v>
      </c>
      <c r="AU884" s="114" t="s">
        <v>60</v>
      </c>
      <c r="AV884" s="115" t="s">
        <v>227</v>
      </c>
      <c r="AW884" s="115" t="str">
        <f t="shared" ref="AW884" ca="1" si="16196">AS884</f>
        <v>\\(\\quad \\displaystyle \\frac{8}{8}　÷　\\frac{8}{9}　=　 \\)</v>
      </c>
      <c r="AX884" s="115" t="str">
        <f t="shared" ref="AX884" ca="1" si="16197">AT884</f>
        <v>\\(\\quad \\displaystyle 1\\frac{1}{8} \\)</v>
      </c>
      <c r="AY884" s="115" t="s">
        <v>62</v>
      </c>
      <c r="AZ884" s="116" t="str">
        <f t="shared" ref="AZ884" ca="1" si="16198">"INSERT INTO "&amp;AU884&amp;"(tangen,question,answer,editor,date,count) VALUES('"&amp;AV884&amp;"','"&amp;AW884&amp;"','"&amp;AX884&amp;"','"&amp;AY884&amp;"',NOW(),0);"</f>
        <v>INSERT INTO math(tangen,question,answer,editor,date,count) VALUES('m3700','\\(\\quad \\displaystyle \\frac{8}{8}　÷　\\frac{8}{9}　=　 \\)','\\(\\quad \\displaystyle 1\\frac{1}{8} \\)','harazono',NOW(),0);</v>
      </c>
      <c r="BH884" s="22">
        <f t="shared" ca="1" si="15956"/>
        <v>8</v>
      </c>
      <c r="BI884" s="114" t="s">
        <v>27</v>
      </c>
      <c r="BJ884" s="22">
        <f t="shared" ca="1" si="16111"/>
        <v>8</v>
      </c>
      <c r="BK884" s="114" t="s">
        <v>26</v>
      </c>
      <c r="BL884" s="27"/>
      <c r="BM884" s="27"/>
      <c r="BN884" s="27"/>
      <c r="BO884" s="27"/>
      <c r="BP884" s="27"/>
      <c r="BQ884" s="24">
        <f t="shared" ref="BQ884" ca="1" si="16199">BH884*BJ885</f>
        <v>72</v>
      </c>
      <c r="BR884" s="114" t="s">
        <v>26</v>
      </c>
      <c r="BS884" s="114" t="str">
        <f t="shared" ref="BS884" ca="1" si="16200">IF(BQ884&lt;=0,"-","")</f>
        <v/>
      </c>
      <c r="BT884" s="30">
        <f t="shared" ca="1" si="16083"/>
        <v>72</v>
      </c>
      <c r="BU884" s="24">
        <f t="shared" ref="BU884" ca="1" si="16201">BT884/GCD(BT884,BT885)</f>
        <v>9</v>
      </c>
      <c r="CD884" s="128">
        <f t="shared" ref="CD884" ca="1" si="16202">QUOTIENT(BU884,BU885)</f>
        <v>1</v>
      </c>
      <c r="CE884" s="57">
        <f t="shared" ref="CE884" ca="1" si="16203">MOD(BU884,BU885)</f>
        <v>1</v>
      </c>
      <c r="CG884"/>
      <c r="CH884" s="5"/>
    </row>
    <row r="885" spans="2:86" ht="32" customHeight="1" x14ac:dyDescent="0.55000000000000004">
      <c r="B885" s="121"/>
      <c r="C885" s="121"/>
      <c r="D885" s="114"/>
      <c r="E885" s="119"/>
      <c r="F885" s="29">
        <f t="shared" ca="1" si="16059"/>
        <v>8</v>
      </c>
      <c r="G885" s="114"/>
      <c r="H885" s="114"/>
      <c r="I885" s="29">
        <f t="shared" ca="1" si="16060"/>
        <v>9</v>
      </c>
      <c r="J885" s="124"/>
      <c r="K885" s="125"/>
      <c r="L885" s="25">
        <f t="shared" ca="1" si="16062"/>
        <v>8</v>
      </c>
      <c r="M885" s="118"/>
      <c r="N885" s="125"/>
      <c r="O885" s="118"/>
      <c r="P885" s="118"/>
      <c r="Q885" s="121"/>
      <c r="R885" s="114"/>
      <c r="S885" s="122"/>
      <c r="T885" s="114"/>
      <c r="U885" s="122"/>
      <c r="V885" s="114"/>
      <c r="W885" s="120"/>
      <c r="X885" s="56"/>
      <c r="Y885" s="121"/>
      <c r="Z885" s="114"/>
      <c r="AA885" s="122"/>
      <c r="AB885" s="114"/>
      <c r="AC885" s="122"/>
      <c r="AD885" s="114"/>
      <c r="AE885" s="27"/>
      <c r="AF885" s="114"/>
      <c r="AG885" t="s">
        <v>230</v>
      </c>
      <c r="AH885" t="s">
        <v>250</v>
      </c>
      <c r="AI885" s="1" t="str">
        <f t="shared" ref="AI885" ca="1" si="16204">IF(N884="","",N884)</f>
        <v/>
      </c>
      <c r="AJ885" s="1" t="str">
        <f t="shared" ref="AJ885" ca="1" si="16205">IF(O884="","",O884)</f>
        <v/>
      </c>
      <c r="AK885" s="1"/>
      <c r="AM885" s="1"/>
      <c r="AO885" t="s">
        <v>230</v>
      </c>
      <c r="AP885" s="114"/>
      <c r="AQ885" t="str">
        <f t="shared" ca="1" si="15453"/>
        <v>\\(\\quad \\displaystyle  \\)</v>
      </c>
      <c r="AS885" s="114"/>
      <c r="AT885" s="114"/>
      <c r="AU885" s="114"/>
      <c r="AV885" s="114"/>
      <c r="AW885" s="114"/>
      <c r="AX885" s="114"/>
      <c r="AY885" s="114"/>
      <c r="AZ885" s="117"/>
      <c r="BH885" s="23">
        <f t="shared" ca="1" si="16026"/>
        <v>8</v>
      </c>
      <c r="BI885" s="114"/>
      <c r="BJ885" s="23">
        <f t="shared" ca="1" si="16026"/>
        <v>9</v>
      </c>
      <c r="BK885" s="114"/>
      <c r="BL885" s="27"/>
      <c r="BM885" s="27"/>
      <c r="BN885" s="27"/>
      <c r="BO885" s="27"/>
      <c r="BP885" s="27"/>
      <c r="BQ885" s="25">
        <f t="shared" ref="BQ885" ca="1" si="16206">BH885*BJ884</f>
        <v>64</v>
      </c>
      <c r="BR885" s="114"/>
      <c r="BS885" s="114"/>
      <c r="BT885">
        <f t="shared" ca="1" si="16083"/>
        <v>64</v>
      </c>
      <c r="BU885" s="25">
        <f t="shared" ref="BU885" ca="1" si="16207">BT885/GCD(BT884,BT885)</f>
        <v>8</v>
      </c>
      <c r="CD885" s="128"/>
      <c r="CE885" s="23">
        <f t="shared" ref="CE885" ca="1" si="16208">BU885</f>
        <v>8</v>
      </c>
      <c r="CG885"/>
      <c r="CH885" s="5"/>
    </row>
    <row r="886" spans="2:86" ht="32" customHeight="1" thickBot="1" x14ac:dyDescent="0.6">
      <c r="B886" s="121" t="s">
        <v>28</v>
      </c>
      <c r="C886" s="121" t="s">
        <v>51</v>
      </c>
      <c r="D886" s="114">
        <v>41</v>
      </c>
      <c r="E886" s="119"/>
      <c r="F886" s="28">
        <f t="shared" ca="1" si="16059"/>
        <v>9</v>
      </c>
      <c r="G886" s="114" t="s">
        <v>240</v>
      </c>
      <c r="H886" s="114"/>
      <c r="I886" s="28">
        <f t="shared" ca="1" si="16060"/>
        <v>7</v>
      </c>
      <c r="J886" s="124" t="s">
        <v>13</v>
      </c>
      <c r="K886" s="125">
        <f t="shared" ref="K886" ca="1" si="16209">IF(CD886=0,"",CD886)</f>
        <v>1</v>
      </c>
      <c r="L886" s="24">
        <f t="shared" ca="1" si="16062"/>
        <v>2</v>
      </c>
      <c r="M886" s="118" t="str">
        <f t="shared" ref="M886" ca="1" si="16210">IF(L887=1,"=","")</f>
        <v/>
      </c>
      <c r="N886" s="125" t="str">
        <f t="shared" ref="N886" ca="1" si="16211">IF(L887=1,IF(BQ886&lt;0,"ー",""),"")</f>
        <v/>
      </c>
      <c r="O886" s="118" t="str">
        <f t="shared" ref="O886" ca="1" si="16212">IF(L886=0,K886,"")</f>
        <v/>
      </c>
      <c r="P886" s="118" t="s">
        <v>250</v>
      </c>
      <c r="Q886" s="121" t="str">
        <f t="shared" ref="Q886" si="16213">IF(E886="","",E886)</f>
        <v/>
      </c>
      <c r="R886" s="114" t="s">
        <v>249</v>
      </c>
      <c r="S886" s="122">
        <f t="shared" ref="S886" ca="1" si="16214">F886</f>
        <v>9</v>
      </c>
      <c r="T886" s="114" t="s">
        <v>216</v>
      </c>
      <c r="U886" s="122">
        <f t="shared" ref="U886" ca="1" si="16215">F887</f>
        <v>5</v>
      </c>
      <c r="V886" s="114" t="s">
        <v>217</v>
      </c>
      <c r="W886" s="120" t="str">
        <f t="shared" ref="W886" si="16216">G886</f>
        <v>　÷　</v>
      </c>
      <c r="X886" s="56"/>
      <c r="Y886" s="121" t="str">
        <f t="shared" ref="Y886" si="16217">IF(H886="","",H886)</f>
        <v/>
      </c>
      <c r="Z886" s="114" t="s">
        <v>249</v>
      </c>
      <c r="AA886" s="122">
        <f t="shared" ref="AA886" ca="1" si="16218">I886</f>
        <v>7</v>
      </c>
      <c r="AB886" s="114" t="s">
        <v>216</v>
      </c>
      <c r="AC886" s="122">
        <f t="shared" ref="AC886" ca="1" si="16219">I887</f>
        <v>5</v>
      </c>
      <c r="AD886" s="114" t="s">
        <v>217</v>
      </c>
      <c r="AE886" s="27"/>
      <c r="AF886" s="114" t="s">
        <v>233</v>
      </c>
      <c r="AG886" t="s">
        <v>230</v>
      </c>
      <c r="AH886" t="s">
        <v>250</v>
      </c>
      <c r="AI886" s="1">
        <f t="shared" ref="AI886" ca="1" si="16220">IF(K886="","",K886)</f>
        <v>1</v>
      </c>
      <c r="AJ886" t="s">
        <v>249</v>
      </c>
      <c r="AK886" s="1">
        <f t="shared" ref="AK886" ca="1" si="16221">L886</f>
        <v>2</v>
      </c>
      <c r="AL886" t="s">
        <v>216</v>
      </c>
      <c r="AM886" s="1">
        <f t="shared" ref="AM886" ca="1" si="16222">L887</f>
        <v>7</v>
      </c>
      <c r="AN886" t="s">
        <v>217</v>
      </c>
      <c r="AO886" t="s">
        <v>230</v>
      </c>
      <c r="AP886" s="114" t="str">
        <f t="shared" ca="1" si="15439"/>
        <v>\\(\\quad \\displaystyle \\frac{9}{5}　÷　\\frac{7}{5}　=　 \\)</v>
      </c>
      <c r="AQ886" t="str">
        <f t="shared" ca="1" si="15453"/>
        <v>\\(\\quad \\displaystyle 1\\frac{2}{7} \\)</v>
      </c>
      <c r="AS886" s="114" t="str">
        <f t="shared" ref="AS886" ca="1" si="16223">AP886</f>
        <v>\\(\\quad \\displaystyle \\frac{9}{5}　÷　\\frac{7}{5}　=　 \\)</v>
      </c>
      <c r="AT886" s="114" t="str">
        <f t="shared" ref="AT886" ca="1" si="16224">IF(O886="",AQ886,AQ887)</f>
        <v>\\(\\quad \\displaystyle 1\\frac{2}{7} \\)</v>
      </c>
      <c r="AU886" s="114" t="s">
        <v>60</v>
      </c>
      <c r="AV886" s="115" t="s">
        <v>227</v>
      </c>
      <c r="AW886" s="115" t="str">
        <f t="shared" ref="AW886" ca="1" si="16225">AS886</f>
        <v>\\(\\quad \\displaystyle \\frac{9}{5}　÷　\\frac{7}{5}　=　 \\)</v>
      </c>
      <c r="AX886" s="115" t="str">
        <f t="shared" ref="AX886" ca="1" si="16226">AT886</f>
        <v>\\(\\quad \\displaystyle 1\\frac{2}{7} \\)</v>
      </c>
      <c r="AY886" s="115" t="s">
        <v>62</v>
      </c>
      <c r="AZ886" s="116" t="str">
        <f t="shared" ref="AZ886" ca="1" si="16227">"INSERT INTO "&amp;AU886&amp;"(tangen,question,answer,editor,date,count) VALUES('"&amp;AV886&amp;"','"&amp;AW886&amp;"','"&amp;AX886&amp;"','"&amp;AY886&amp;"',NOW(),0);"</f>
        <v>INSERT INTO math(tangen,question,answer,editor,date,count) VALUES('m3700','\\(\\quad \\displaystyle \\frac{9}{5}　÷　\\frac{7}{5}　=　 \\)','\\(\\quad \\displaystyle 1\\frac{2}{7} \\)','harazono',NOW(),0);</v>
      </c>
      <c r="BH886" s="22">
        <f t="shared" ca="1" si="15956"/>
        <v>9</v>
      </c>
      <c r="BI886" s="114" t="s">
        <v>27</v>
      </c>
      <c r="BJ886" s="22">
        <f t="shared" ca="1" si="16111"/>
        <v>7</v>
      </c>
      <c r="BK886" s="114" t="s">
        <v>26</v>
      </c>
      <c r="BL886" s="27"/>
      <c r="BM886" s="27"/>
      <c r="BN886" s="27"/>
      <c r="BO886" s="27"/>
      <c r="BP886" s="27"/>
      <c r="BQ886" s="24">
        <f t="shared" ref="BQ886" ca="1" si="16228">BH886*BJ887</f>
        <v>45</v>
      </c>
      <c r="BR886" s="114" t="s">
        <v>26</v>
      </c>
      <c r="BS886" s="114" t="str">
        <f t="shared" ref="BS886" ca="1" si="16229">IF(BQ886&lt;=0,"-","")</f>
        <v/>
      </c>
      <c r="BT886" s="30">
        <f t="shared" ca="1" si="16083"/>
        <v>45</v>
      </c>
      <c r="BU886" s="24">
        <f t="shared" ref="BU886" ca="1" si="16230">BT886/GCD(BT886,BT887)</f>
        <v>9</v>
      </c>
      <c r="CD886" s="128">
        <f t="shared" ref="CD886" ca="1" si="16231">QUOTIENT(BU886,BU887)</f>
        <v>1</v>
      </c>
      <c r="CE886" s="57">
        <f t="shared" ref="CE886" ca="1" si="16232">MOD(BU886,BU887)</f>
        <v>2</v>
      </c>
      <c r="CG886"/>
      <c r="CH886" s="5"/>
    </row>
    <row r="887" spans="2:86" ht="32" customHeight="1" x14ac:dyDescent="0.55000000000000004">
      <c r="B887" s="121"/>
      <c r="C887" s="121"/>
      <c r="D887" s="114"/>
      <c r="E887" s="119"/>
      <c r="F887" s="29">
        <f t="shared" ca="1" si="16059"/>
        <v>5</v>
      </c>
      <c r="G887" s="114"/>
      <c r="H887" s="114"/>
      <c r="I887" s="29">
        <f t="shared" ca="1" si="16060"/>
        <v>5</v>
      </c>
      <c r="J887" s="124"/>
      <c r="K887" s="125"/>
      <c r="L887" s="25">
        <f t="shared" ca="1" si="16062"/>
        <v>7</v>
      </c>
      <c r="M887" s="118"/>
      <c r="N887" s="125"/>
      <c r="O887" s="118"/>
      <c r="P887" s="118"/>
      <c r="Q887" s="121"/>
      <c r="R887" s="114"/>
      <c r="S887" s="122"/>
      <c r="T887" s="114"/>
      <c r="U887" s="122"/>
      <c r="V887" s="114"/>
      <c r="W887" s="120"/>
      <c r="X887" s="56"/>
      <c r="Y887" s="121"/>
      <c r="Z887" s="114"/>
      <c r="AA887" s="122"/>
      <c r="AB887" s="114"/>
      <c r="AC887" s="122"/>
      <c r="AD887" s="114"/>
      <c r="AE887" s="27"/>
      <c r="AF887" s="114"/>
      <c r="AG887" t="s">
        <v>230</v>
      </c>
      <c r="AH887" t="s">
        <v>250</v>
      </c>
      <c r="AI887" s="1" t="str">
        <f t="shared" ref="AI887" ca="1" si="16233">IF(N886="","",N886)</f>
        <v/>
      </c>
      <c r="AJ887" s="1" t="str">
        <f t="shared" ref="AJ887" ca="1" si="16234">IF(O886="","",O886)</f>
        <v/>
      </c>
      <c r="AK887" s="1"/>
      <c r="AM887" s="1"/>
      <c r="AO887" t="s">
        <v>230</v>
      </c>
      <c r="AP887" s="114"/>
      <c r="AQ887" t="str">
        <f t="shared" ca="1" si="15453"/>
        <v>\\(\\quad \\displaystyle  \\)</v>
      </c>
      <c r="AS887" s="114"/>
      <c r="AT887" s="114"/>
      <c r="AU887" s="114"/>
      <c r="AV887" s="114"/>
      <c r="AW887" s="114"/>
      <c r="AX887" s="114"/>
      <c r="AY887" s="114"/>
      <c r="AZ887" s="117"/>
      <c r="BH887" s="23">
        <f t="shared" ca="1" si="16026"/>
        <v>5</v>
      </c>
      <c r="BI887" s="114"/>
      <c r="BJ887" s="23">
        <f t="shared" ca="1" si="16026"/>
        <v>5</v>
      </c>
      <c r="BK887" s="114"/>
      <c r="BL887" s="27"/>
      <c r="BM887" s="27"/>
      <c r="BN887" s="27"/>
      <c r="BO887" s="27"/>
      <c r="BP887" s="27"/>
      <c r="BQ887" s="25">
        <f t="shared" ref="BQ887" ca="1" si="16235">BH887*BJ886</f>
        <v>35</v>
      </c>
      <c r="BR887" s="114"/>
      <c r="BS887" s="114"/>
      <c r="BT887">
        <f t="shared" ca="1" si="16083"/>
        <v>35</v>
      </c>
      <c r="BU887" s="25">
        <f t="shared" ref="BU887" ca="1" si="16236">BT887/GCD(BT886,BT887)</f>
        <v>7</v>
      </c>
      <c r="CD887" s="128"/>
      <c r="CE887" s="23">
        <f t="shared" ref="CE887" ca="1" si="16237">BU887</f>
        <v>7</v>
      </c>
      <c r="CG887"/>
      <c r="CH887" s="5"/>
    </row>
    <row r="888" spans="2:86" ht="32" customHeight="1" thickBot="1" x14ac:dyDescent="0.6">
      <c r="B888" s="121" t="s">
        <v>28</v>
      </c>
      <c r="C888" s="121" t="s">
        <v>51</v>
      </c>
      <c r="D888" s="114">
        <v>42</v>
      </c>
      <c r="E888" s="119"/>
      <c r="F888" s="28">
        <f t="shared" ref="F888:F905" ca="1" si="16238">BH888</f>
        <v>6</v>
      </c>
      <c r="G888" s="114" t="s">
        <v>240</v>
      </c>
      <c r="H888" s="114"/>
      <c r="I888" s="28">
        <f t="shared" ref="I888:I905" ca="1" si="16239">BJ888</f>
        <v>7</v>
      </c>
      <c r="J888" s="124" t="s">
        <v>13</v>
      </c>
      <c r="K888" s="125">
        <f t="shared" ref="K888" ca="1" si="16240">IF(CD888=0,"",CD888)</f>
        <v>1</v>
      </c>
      <c r="L888" s="24">
        <f t="shared" ref="L888:L905" ca="1" si="16241">CE888</f>
        <v>2</v>
      </c>
      <c r="M888" s="118" t="str">
        <f t="shared" ref="M888" ca="1" si="16242">IF(L889=1,"=","")</f>
        <v/>
      </c>
      <c r="N888" s="125" t="str">
        <f t="shared" ref="N888" ca="1" si="16243">IF(L889=1,IF(BQ888&lt;0,"ー",""),"")</f>
        <v/>
      </c>
      <c r="O888" s="118" t="str">
        <f t="shared" ref="O888" ca="1" si="16244">IF(L888=0,K888,"")</f>
        <v/>
      </c>
      <c r="P888" s="118" t="s">
        <v>250</v>
      </c>
      <c r="Q888" s="121" t="str">
        <f t="shared" ref="Q888" si="16245">IF(E888="","",E888)</f>
        <v/>
      </c>
      <c r="R888" s="114" t="s">
        <v>249</v>
      </c>
      <c r="S888" s="122">
        <f t="shared" ref="S888" ca="1" si="16246">F888</f>
        <v>6</v>
      </c>
      <c r="T888" s="114" t="s">
        <v>216</v>
      </c>
      <c r="U888" s="122">
        <f t="shared" ref="U888" ca="1" si="16247">F889</f>
        <v>2</v>
      </c>
      <c r="V888" s="114" t="s">
        <v>217</v>
      </c>
      <c r="W888" s="120" t="str">
        <f t="shared" ref="W888" si="16248">G888</f>
        <v>　÷　</v>
      </c>
      <c r="X888" s="56"/>
      <c r="Y888" s="121" t="str">
        <f t="shared" ref="Y888" si="16249">IF(H888="","",H888)</f>
        <v/>
      </c>
      <c r="Z888" s="114" t="s">
        <v>249</v>
      </c>
      <c r="AA888" s="122">
        <f t="shared" ref="AA888" ca="1" si="16250">I888</f>
        <v>7</v>
      </c>
      <c r="AB888" s="114" t="s">
        <v>216</v>
      </c>
      <c r="AC888" s="122">
        <f t="shared" ref="AC888" ca="1" si="16251">I889</f>
        <v>3</v>
      </c>
      <c r="AD888" s="114" t="s">
        <v>217</v>
      </c>
      <c r="AE888" s="27"/>
      <c r="AF888" s="114" t="s">
        <v>233</v>
      </c>
      <c r="AG888" t="s">
        <v>230</v>
      </c>
      <c r="AH888" t="s">
        <v>250</v>
      </c>
      <c r="AI888" s="1">
        <f t="shared" ref="AI888" ca="1" si="16252">IF(K888="","",K888)</f>
        <v>1</v>
      </c>
      <c r="AJ888" t="s">
        <v>249</v>
      </c>
      <c r="AK888" s="1">
        <f t="shared" ref="AK888" ca="1" si="16253">L888</f>
        <v>2</v>
      </c>
      <c r="AL888" t="s">
        <v>216</v>
      </c>
      <c r="AM888" s="1">
        <f t="shared" ref="AM888" ca="1" si="16254">L889</f>
        <v>7</v>
      </c>
      <c r="AN888" t="s">
        <v>217</v>
      </c>
      <c r="AO888" t="s">
        <v>230</v>
      </c>
      <c r="AP888" s="114" t="str">
        <f t="shared" ca="1" si="15439"/>
        <v>\\(\\quad \\displaystyle \\frac{6}{2}　÷　\\frac{7}{3}　=　 \\)</v>
      </c>
      <c r="AQ888" t="str">
        <f t="shared" ca="1" si="15453"/>
        <v>\\(\\quad \\displaystyle 1\\frac{2}{7} \\)</v>
      </c>
      <c r="AS888" s="114" t="str">
        <f t="shared" ref="AS888" ca="1" si="16255">AP888</f>
        <v>\\(\\quad \\displaystyle \\frac{6}{2}　÷　\\frac{7}{3}　=　 \\)</v>
      </c>
      <c r="AT888" s="114" t="str">
        <f t="shared" ref="AT888" ca="1" si="16256">IF(O888="",AQ888,AQ889)</f>
        <v>\\(\\quad \\displaystyle 1\\frac{2}{7} \\)</v>
      </c>
      <c r="AU888" s="114" t="s">
        <v>60</v>
      </c>
      <c r="AV888" s="115" t="s">
        <v>227</v>
      </c>
      <c r="AW888" s="115" t="str">
        <f t="shared" ref="AW888" ca="1" si="16257">AS888</f>
        <v>\\(\\quad \\displaystyle \\frac{6}{2}　÷　\\frac{7}{3}　=　 \\)</v>
      </c>
      <c r="AX888" s="115" t="str">
        <f t="shared" ref="AX888" ca="1" si="16258">AT888</f>
        <v>\\(\\quad \\displaystyle 1\\frac{2}{7} \\)</v>
      </c>
      <c r="AY888" s="115" t="s">
        <v>62</v>
      </c>
      <c r="AZ888" s="116" t="str">
        <f t="shared" ref="AZ888" ca="1" si="16259">"INSERT INTO "&amp;AU888&amp;"(tangen,question,answer,editor,date,count) VALUES('"&amp;AV888&amp;"','"&amp;AW888&amp;"','"&amp;AX888&amp;"','"&amp;AY888&amp;"',NOW(),0);"</f>
        <v>INSERT INTO math(tangen,question,answer,editor,date,count) VALUES('m3700','\\(\\quad \\displaystyle \\frac{6}{2}　÷　\\frac{7}{3}　=　 \\)','\\(\\quad \\displaystyle 1\\frac{2}{7} \\)','harazono',NOW(),0);</v>
      </c>
      <c r="BH888" s="22">
        <f t="shared" ca="1" si="15956"/>
        <v>6</v>
      </c>
      <c r="BI888" s="114" t="s">
        <v>27</v>
      </c>
      <c r="BJ888" s="22">
        <f t="shared" ca="1" si="16111"/>
        <v>7</v>
      </c>
      <c r="BK888" s="114" t="s">
        <v>26</v>
      </c>
      <c r="BL888" s="27"/>
      <c r="BM888" s="27"/>
      <c r="BN888" s="27"/>
      <c r="BO888" s="27"/>
      <c r="BP888" s="27"/>
      <c r="BQ888" s="24">
        <f t="shared" ref="BQ888" ca="1" si="16260">BH888*BJ889</f>
        <v>18</v>
      </c>
      <c r="BR888" s="114" t="s">
        <v>26</v>
      </c>
      <c r="BS888" s="114" t="str">
        <f t="shared" ref="BS888" ca="1" si="16261">IF(BQ888&lt;=0,"-","")</f>
        <v/>
      </c>
      <c r="BT888" s="30">
        <f t="shared" ref="BT888:BT905" ca="1" si="16262">ABS(BQ888)</f>
        <v>18</v>
      </c>
      <c r="BU888" s="24">
        <f t="shared" ref="BU888" ca="1" si="16263">BT888/GCD(BT888,BT889)</f>
        <v>9</v>
      </c>
      <c r="CD888" s="128">
        <f t="shared" ref="CD888" ca="1" si="16264">QUOTIENT(BU888,BU889)</f>
        <v>1</v>
      </c>
      <c r="CE888" s="57">
        <f t="shared" ref="CE888" ca="1" si="16265">MOD(BU888,BU889)</f>
        <v>2</v>
      </c>
      <c r="CG888"/>
      <c r="CH888" s="5"/>
    </row>
    <row r="889" spans="2:86" ht="32" customHeight="1" x14ac:dyDescent="0.55000000000000004">
      <c r="B889" s="121"/>
      <c r="C889" s="121"/>
      <c r="D889" s="114"/>
      <c r="E889" s="119"/>
      <c r="F889" s="29">
        <f t="shared" ca="1" si="16238"/>
        <v>2</v>
      </c>
      <c r="G889" s="114"/>
      <c r="H889" s="114"/>
      <c r="I889" s="29">
        <f t="shared" ca="1" si="16239"/>
        <v>3</v>
      </c>
      <c r="J889" s="124"/>
      <c r="K889" s="125"/>
      <c r="L889" s="25">
        <f t="shared" ca="1" si="16241"/>
        <v>7</v>
      </c>
      <c r="M889" s="118"/>
      <c r="N889" s="125"/>
      <c r="O889" s="118"/>
      <c r="P889" s="118"/>
      <c r="Q889" s="121"/>
      <c r="R889" s="114"/>
      <c r="S889" s="122"/>
      <c r="T889" s="114"/>
      <c r="U889" s="122"/>
      <c r="V889" s="114"/>
      <c r="W889" s="120"/>
      <c r="X889" s="56"/>
      <c r="Y889" s="121"/>
      <c r="Z889" s="114"/>
      <c r="AA889" s="122"/>
      <c r="AB889" s="114"/>
      <c r="AC889" s="122"/>
      <c r="AD889" s="114"/>
      <c r="AE889" s="27"/>
      <c r="AF889" s="114"/>
      <c r="AG889" t="s">
        <v>230</v>
      </c>
      <c r="AH889" t="s">
        <v>250</v>
      </c>
      <c r="AI889" s="1" t="str">
        <f t="shared" ref="AI889" ca="1" si="16266">IF(N888="","",N888)</f>
        <v/>
      </c>
      <c r="AJ889" s="1" t="str">
        <f t="shared" ref="AJ889" ca="1" si="16267">IF(O888="","",O888)</f>
        <v/>
      </c>
      <c r="AK889" s="1"/>
      <c r="AM889" s="1"/>
      <c r="AO889" t="s">
        <v>230</v>
      </c>
      <c r="AP889" s="114"/>
      <c r="AQ889" t="str">
        <f t="shared" ca="1" si="15453"/>
        <v>\\(\\quad \\displaystyle  \\)</v>
      </c>
      <c r="AS889" s="114"/>
      <c r="AT889" s="114"/>
      <c r="AU889" s="114"/>
      <c r="AV889" s="114"/>
      <c r="AW889" s="114"/>
      <c r="AX889" s="114"/>
      <c r="AY889" s="114"/>
      <c r="AZ889" s="117"/>
      <c r="BH889" s="23">
        <f t="shared" ca="1" si="16026"/>
        <v>2</v>
      </c>
      <c r="BI889" s="114"/>
      <c r="BJ889" s="23">
        <f t="shared" ca="1" si="16026"/>
        <v>3</v>
      </c>
      <c r="BK889" s="114"/>
      <c r="BL889" s="27"/>
      <c r="BM889" s="27"/>
      <c r="BN889" s="27"/>
      <c r="BO889" s="27"/>
      <c r="BP889" s="27"/>
      <c r="BQ889" s="25">
        <f t="shared" ref="BQ889" ca="1" si="16268">BH889*BJ888</f>
        <v>14</v>
      </c>
      <c r="BR889" s="114"/>
      <c r="BS889" s="114"/>
      <c r="BT889">
        <f t="shared" ca="1" si="16262"/>
        <v>14</v>
      </c>
      <c r="BU889" s="25">
        <f t="shared" ref="BU889" ca="1" si="16269">BT889/GCD(BT888,BT889)</f>
        <v>7</v>
      </c>
      <c r="CD889" s="128"/>
      <c r="CE889" s="23">
        <f t="shared" ref="CE889" ca="1" si="16270">BU889</f>
        <v>7</v>
      </c>
      <c r="CG889"/>
      <c r="CH889" s="5"/>
    </row>
    <row r="890" spans="2:86" ht="32" customHeight="1" thickBot="1" x14ac:dyDescent="0.6">
      <c r="B890" s="121" t="s">
        <v>28</v>
      </c>
      <c r="C890" s="121" t="s">
        <v>51</v>
      </c>
      <c r="D890" s="114">
        <v>43</v>
      </c>
      <c r="E890" s="119"/>
      <c r="F890" s="28">
        <f t="shared" ca="1" si="16238"/>
        <v>4</v>
      </c>
      <c r="G890" s="114" t="s">
        <v>240</v>
      </c>
      <c r="H890" s="114"/>
      <c r="I890" s="28">
        <f t="shared" ca="1" si="16239"/>
        <v>5</v>
      </c>
      <c r="J890" s="124" t="s">
        <v>13</v>
      </c>
      <c r="K890" s="125">
        <f t="shared" ref="K890" ca="1" si="16271">IF(CD890=0,"",CD890)</f>
        <v>1</v>
      </c>
      <c r="L890" s="24">
        <f t="shared" ca="1" si="16241"/>
        <v>3</v>
      </c>
      <c r="M890" s="118" t="str">
        <f t="shared" ref="M890" ca="1" si="16272">IF(L891=1,"=","")</f>
        <v/>
      </c>
      <c r="N890" s="125" t="str">
        <f t="shared" ref="N890" ca="1" si="16273">IF(L891=1,IF(BQ890&lt;0,"ー",""),"")</f>
        <v/>
      </c>
      <c r="O890" s="118" t="str">
        <f t="shared" ref="O890" ca="1" si="16274">IF(L890=0,K890,"")</f>
        <v/>
      </c>
      <c r="P890" s="118" t="s">
        <v>250</v>
      </c>
      <c r="Q890" s="121" t="str">
        <f t="shared" ref="Q890" si="16275">IF(E890="","",E890)</f>
        <v/>
      </c>
      <c r="R890" s="114" t="s">
        <v>249</v>
      </c>
      <c r="S890" s="122">
        <f t="shared" ref="S890" ca="1" si="16276">F890</f>
        <v>4</v>
      </c>
      <c r="T890" s="114" t="s">
        <v>216</v>
      </c>
      <c r="U890" s="122">
        <f t="shared" ref="U890" ca="1" si="16277">F891</f>
        <v>4</v>
      </c>
      <c r="V890" s="114" t="s">
        <v>217</v>
      </c>
      <c r="W890" s="120" t="str">
        <f t="shared" ref="W890" si="16278">G890</f>
        <v>　÷　</v>
      </c>
      <c r="X890" s="56"/>
      <c r="Y890" s="121" t="str">
        <f t="shared" ref="Y890" si="16279">IF(H890="","",H890)</f>
        <v/>
      </c>
      <c r="Z890" s="114" t="s">
        <v>249</v>
      </c>
      <c r="AA890" s="122">
        <f t="shared" ref="AA890" ca="1" si="16280">I890</f>
        <v>5</v>
      </c>
      <c r="AB890" s="114" t="s">
        <v>216</v>
      </c>
      <c r="AC890" s="122">
        <f t="shared" ref="AC890" ca="1" si="16281">I891</f>
        <v>8</v>
      </c>
      <c r="AD890" s="114" t="s">
        <v>217</v>
      </c>
      <c r="AE890" s="27"/>
      <c r="AF890" s="114" t="s">
        <v>233</v>
      </c>
      <c r="AG890" t="s">
        <v>230</v>
      </c>
      <c r="AH890" t="s">
        <v>250</v>
      </c>
      <c r="AI890" s="1">
        <f t="shared" ref="AI890" ca="1" si="16282">IF(K890="","",K890)</f>
        <v>1</v>
      </c>
      <c r="AJ890" t="s">
        <v>249</v>
      </c>
      <c r="AK890" s="1">
        <f t="shared" ref="AK890" ca="1" si="16283">L890</f>
        <v>3</v>
      </c>
      <c r="AL890" t="s">
        <v>216</v>
      </c>
      <c r="AM890" s="1">
        <f t="shared" ref="AM890" ca="1" si="16284">L891</f>
        <v>5</v>
      </c>
      <c r="AN890" t="s">
        <v>217</v>
      </c>
      <c r="AO890" t="s">
        <v>230</v>
      </c>
      <c r="AP890" s="114" t="str">
        <f t="shared" ca="1" si="15439"/>
        <v>\\(\\quad \\displaystyle \\frac{4}{4}　÷　\\frac{5}{8}　=　 \\)</v>
      </c>
      <c r="AQ890" t="str">
        <f t="shared" ca="1" si="15453"/>
        <v>\\(\\quad \\displaystyle 1\\frac{3}{5} \\)</v>
      </c>
      <c r="AS890" s="114" t="str">
        <f t="shared" ref="AS890" ca="1" si="16285">AP890</f>
        <v>\\(\\quad \\displaystyle \\frac{4}{4}　÷　\\frac{5}{8}　=　 \\)</v>
      </c>
      <c r="AT890" s="114" t="str">
        <f t="shared" ref="AT890" ca="1" si="16286">IF(O890="",AQ890,AQ891)</f>
        <v>\\(\\quad \\displaystyle 1\\frac{3}{5} \\)</v>
      </c>
      <c r="AU890" s="114" t="s">
        <v>60</v>
      </c>
      <c r="AV890" s="115" t="s">
        <v>227</v>
      </c>
      <c r="AW890" s="115" t="str">
        <f t="shared" ref="AW890" ca="1" si="16287">AS890</f>
        <v>\\(\\quad \\displaystyle \\frac{4}{4}　÷　\\frac{5}{8}　=　 \\)</v>
      </c>
      <c r="AX890" s="115" t="str">
        <f t="shared" ref="AX890" ca="1" si="16288">AT890</f>
        <v>\\(\\quad \\displaystyle 1\\frac{3}{5} \\)</v>
      </c>
      <c r="AY890" s="115" t="s">
        <v>62</v>
      </c>
      <c r="AZ890" s="116" t="str">
        <f t="shared" ref="AZ890" ca="1" si="16289">"INSERT INTO "&amp;AU890&amp;"(tangen,question,answer,editor,date,count) VALUES('"&amp;AV890&amp;"','"&amp;AW890&amp;"','"&amp;AX890&amp;"','"&amp;AY890&amp;"',NOW(),0);"</f>
        <v>INSERT INTO math(tangen,question,answer,editor,date,count) VALUES('m3700','\\(\\quad \\displaystyle \\frac{4}{4}　÷　\\frac{5}{8}　=　 \\)','\\(\\quad \\displaystyle 1\\frac{3}{5} \\)','harazono',NOW(),0);</v>
      </c>
      <c r="BH890" s="22">
        <f t="shared" ca="1" si="15956"/>
        <v>4</v>
      </c>
      <c r="BI890" s="114" t="s">
        <v>27</v>
      </c>
      <c r="BJ890" s="22">
        <f t="shared" ca="1" si="16111"/>
        <v>5</v>
      </c>
      <c r="BK890" s="114" t="s">
        <v>26</v>
      </c>
      <c r="BL890" s="27"/>
      <c r="BM890" s="27"/>
      <c r="BN890" s="27"/>
      <c r="BO890" s="27"/>
      <c r="BP890" s="27"/>
      <c r="BQ890" s="24">
        <f t="shared" ref="BQ890" ca="1" si="16290">BH890*BJ891</f>
        <v>32</v>
      </c>
      <c r="BR890" s="114" t="s">
        <v>26</v>
      </c>
      <c r="BS890" s="114" t="str">
        <f t="shared" ref="BS890" ca="1" si="16291">IF(BQ890&lt;=0,"-","")</f>
        <v/>
      </c>
      <c r="BT890" s="30">
        <f t="shared" ca="1" si="16262"/>
        <v>32</v>
      </c>
      <c r="BU890" s="24">
        <f t="shared" ref="BU890" ca="1" si="16292">BT890/GCD(BT890,BT891)</f>
        <v>8</v>
      </c>
      <c r="CD890" s="128">
        <f t="shared" ref="CD890" ca="1" si="16293">QUOTIENT(BU890,BU891)</f>
        <v>1</v>
      </c>
      <c r="CE890" s="57">
        <f t="shared" ref="CE890" ca="1" si="16294">MOD(BU890,BU891)</f>
        <v>3</v>
      </c>
      <c r="CG890"/>
      <c r="CH890" s="5"/>
    </row>
    <row r="891" spans="2:86" ht="32" customHeight="1" x14ac:dyDescent="0.55000000000000004">
      <c r="B891" s="121"/>
      <c r="C891" s="121"/>
      <c r="D891" s="114"/>
      <c r="E891" s="119"/>
      <c r="F891" s="29">
        <f t="shared" ca="1" si="16238"/>
        <v>4</v>
      </c>
      <c r="G891" s="114"/>
      <c r="H891" s="114"/>
      <c r="I891" s="29">
        <f t="shared" ca="1" si="16239"/>
        <v>8</v>
      </c>
      <c r="J891" s="124"/>
      <c r="K891" s="125"/>
      <c r="L891" s="25">
        <f t="shared" ca="1" si="16241"/>
        <v>5</v>
      </c>
      <c r="M891" s="118"/>
      <c r="N891" s="125"/>
      <c r="O891" s="118"/>
      <c r="P891" s="118"/>
      <c r="Q891" s="121"/>
      <c r="R891" s="114"/>
      <c r="S891" s="122"/>
      <c r="T891" s="114"/>
      <c r="U891" s="122"/>
      <c r="V891" s="114"/>
      <c r="W891" s="120"/>
      <c r="X891" s="56"/>
      <c r="Y891" s="121"/>
      <c r="Z891" s="114"/>
      <c r="AA891" s="122"/>
      <c r="AB891" s="114"/>
      <c r="AC891" s="122"/>
      <c r="AD891" s="114"/>
      <c r="AE891" s="27"/>
      <c r="AF891" s="114"/>
      <c r="AG891" t="s">
        <v>230</v>
      </c>
      <c r="AH891" t="s">
        <v>250</v>
      </c>
      <c r="AI891" s="1" t="str">
        <f t="shared" ref="AI891" ca="1" si="16295">IF(N890="","",N890)</f>
        <v/>
      </c>
      <c r="AJ891" s="1" t="str">
        <f t="shared" ref="AJ891" ca="1" si="16296">IF(O890="","",O890)</f>
        <v/>
      </c>
      <c r="AK891" s="1"/>
      <c r="AM891" s="1"/>
      <c r="AO891" t="s">
        <v>230</v>
      </c>
      <c r="AP891" s="114"/>
      <c r="AQ891" t="str">
        <f t="shared" ca="1" si="15453"/>
        <v>\\(\\quad \\displaystyle  \\)</v>
      </c>
      <c r="AS891" s="114"/>
      <c r="AT891" s="114"/>
      <c r="AU891" s="114"/>
      <c r="AV891" s="114"/>
      <c r="AW891" s="114"/>
      <c r="AX891" s="114"/>
      <c r="AY891" s="114"/>
      <c r="AZ891" s="117"/>
      <c r="BH891" s="23">
        <f t="shared" ref="BH891:BJ905" ca="1" si="16297">RANDBETWEEN(2,10)</f>
        <v>4</v>
      </c>
      <c r="BI891" s="114"/>
      <c r="BJ891" s="23">
        <f t="shared" ca="1" si="16297"/>
        <v>8</v>
      </c>
      <c r="BK891" s="114"/>
      <c r="BL891" s="27"/>
      <c r="BM891" s="27"/>
      <c r="BN891" s="27"/>
      <c r="BO891" s="27"/>
      <c r="BP891" s="27"/>
      <c r="BQ891" s="25">
        <f t="shared" ref="BQ891" ca="1" si="16298">BH891*BJ890</f>
        <v>20</v>
      </c>
      <c r="BR891" s="114"/>
      <c r="BS891" s="114"/>
      <c r="BT891">
        <f t="shared" ca="1" si="16262"/>
        <v>20</v>
      </c>
      <c r="BU891" s="25">
        <f t="shared" ref="BU891" ca="1" si="16299">BT891/GCD(BT890,BT891)</f>
        <v>5</v>
      </c>
      <c r="CD891" s="128"/>
      <c r="CE891" s="23">
        <f t="shared" ref="CE891" ca="1" si="16300">BU891</f>
        <v>5</v>
      </c>
      <c r="CG891"/>
      <c r="CH891" s="5"/>
    </row>
    <row r="892" spans="2:86" ht="32" customHeight="1" thickBot="1" x14ac:dyDescent="0.6">
      <c r="B892" s="121" t="s">
        <v>28</v>
      </c>
      <c r="C892" s="121" t="s">
        <v>51</v>
      </c>
      <c r="D892" s="114">
        <v>44</v>
      </c>
      <c r="E892" s="119"/>
      <c r="F892" s="28">
        <f t="shared" ca="1" si="16238"/>
        <v>6</v>
      </c>
      <c r="G892" s="114" t="s">
        <v>240</v>
      </c>
      <c r="H892" s="114"/>
      <c r="I892" s="28">
        <f t="shared" ca="1" si="16239"/>
        <v>9</v>
      </c>
      <c r="J892" s="124" t="s">
        <v>13</v>
      </c>
      <c r="K892" s="125" t="str">
        <f t="shared" ref="K892" ca="1" si="16301">IF(CD892=0,"",CD892)</f>
        <v/>
      </c>
      <c r="L892" s="24">
        <f t="shared" ca="1" si="16241"/>
        <v>10</v>
      </c>
      <c r="M892" s="118" t="str">
        <f t="shared" ref="M892" ca="1" si="16302">IF(L893=1,"=","")</f>
        <v/>
      </c>
      <c r="N892" s="125" t="str">
        <f t="shared" ref="N892" ca="1" si="16303">IF(L893=1,IF(BQ892&lt;0,"ー",""),"")</f>
        <v/>
      </c>
      <c r="O892" s="118" t="str">
        <f t="shared" ref="O892" ca="1" si="16304">IF(L892=0,K892,"")</f>
        <v/>
      </c>
      <c r="P892" s="118" t="s">
        <v>250</v>
      </c>
      <c r="Q892" s="121" t="str">
        <f t="shared" ref="Q892" si="16305">IF(E892="","",E892)</f>
        <v/>
      </c>
      <c r="R892" s="114" t="s">
        <v>249</v>
      </c>
      <c r="S892" s="122">
        <f t="shared" ref="S892" ca="1" si="16306">F892</f>
        <v>6</v>
      </c>
      <c r="T892" s="114" t="s">
        <v>216</v>
      </c>
      <c r="U892" s="122">
        <f t="shared" ref="U892" ca="1" si="16307">F893</f>
        <v>9</v>
      </c>
      <c r="V892" s="114" t="s">
        <v>217</v>
      </c>
      <c r="W892" s="120" t="str">
        <f t="shared" ref="W892" si="16308">G892</f>
        <v>　÷　</v>
      </c>
      <c r="X892" s="56"/>
      <c r="Y892" s="121" t="str">
        <f t="shared" ref="Y892" si="16309">IF(H892="","",H892)</f>
        <v/>
      </c>
      <c r="Z892" s="114" t="s">
        <v>249</v>
      </c>
      <c r="AA892" s="122">
        <f t="shared" ref="AA892" ca="1" si="16310">I892</f>
        <v>9</v>
      </c>
      <c r="AB892" s="114" t="s">
        <v>216</v>
      </c>
      <c r="AC892" s="122">
        <f t="shared" ref="AC892" ca="1" si="16311">I893</f>
        <v>5</v>
      </c>
      <c r="AD892" s="114" t="s">
        <v>217</v>
      </c>
      <c r="AE892" s="27"/>
      <c r="AF892" s="114" t="s">
        <v>233</v>
      </c>
      <c r="AG892" t="s">
        <v>230</v>
      </c>
      <c r="AH892" t="s">
        <v>250</v>
      </c>
      <c r="AI892" s="1" t="str">
        <f t="shared" ref="AI892" ca="1" si="16312">IF(K892="","",K892)</f>
        <v/>
      </c>
      <c r="AJ892" t="s">
        <v>249</v>
      </c>
      <c r="AK892" s="1">
        <f t="shared" ref="AK892" ca="1" si="16313">L892</f>
        <v>10</v>
      </c>
      <c r="AL892" t="s">
        <v>216</v>
      </c>
      <c r="AM892" s="1">
        <f t="shared" ref="AM892" ca="1" si="16314">L893</f>
        <v>27</v>
      </c>
      <c r="AN892" t="s">
        <v>217</v>
      </c>
      <c r="AO892" t="s">
        <v>230</v>
      </c>
      <c r="AP892" s="114" t="str">
        <f t="shared" ca="1" si="15439"/>
        <v>\\(\\quad \\displaystyle \\frac{6}{9}　÷　\\frac{9}{5}　=　 \\)</v>
      </c>
      <c r="AQ892" t="str">
        <f t="shared" ca="1" si="15453"/>
        <v>\\(\\quad \\displaystyle \\frac{10}{27} \\)</v>
      </c>
      <c r="AS892" s="114" t="str">
        <f t="shared" ref="AS892" ca="1" si="16315">AP892</f>
        <v>\\(\\quad \\displaystyle \\frac{6}{9}　÷　\\frac{9}{5}　=　 \\)</v>
      </c>
      <c r="AT892" s="114" t="str">
        <f t="shared" ref="AT892" ca="1" si="16316">IF(O892="",AQ892,AQ893)</f>
        <v>\\(\\quad \\displaystyle \\frac{10}{27} \\)</v>
      </c>
      <c r="AU892" s="114" t="s">
        <v>60</v>
      </c>
      <c r="AV892" s="115" t="s">
        <v>227</v>
      </c>
      <c r="AW892" s="115" t="str">
        <f t="shared" ref="AW892" ca="1" si="16317">AS892</f>
        <v>\\(\\quad \\displaystyle \\frac{6}{9}　÷　\\frac{9}{5}　=　 \\)</v>
      </c>
      <c r="AX892" s="115" t="str">
        <f t="shared" ref="AX892" ca="1" si="16318">AT892</f>
        <v>\\(\\quad \\displaystyle \\frac{10}{27} \\)</v>
      </c>
      <c r="AY892" s="115" t="s">
        <v>62</v>
      </c>
      <c r="AZ892" s="116" t="str">
        <f t="shared" ref="AZ892" ca="1" si="16319">"INSERT INTO "&amp;AU892&amp;"(tangen,question,answer,editor,date,count) VALUES('"&amp;AV892&amp;"','"&amp;AW892&amp;"','"&amp;AX892&amp;"','"&amp;AY892&amp;"',NOW(),0);"</f>
        <v>INSERT INTO math(tangen,question,answer,editor,date,count) VALUES('m3700','\\(\\quad \\displaystyle \\frac{6}{9}　÷　\\frac{9}{5}　=　 \\)','\\(\\quad \\displaystyle \\frac{10}{27} \\)','harazono',NOW(),0);</v>
      </c>
      <c r="BH892" s="22">
        <f t="shared" ca="1" si="15956"/>
        <v>6</v>
      </c>
      <c r="BI892" s="114" t="s">
        <v>27</v>
      </c>
      <c r="BJ892" s="22">
        <f t="shared" ca="1" si="16111"/>
        <v>9</v>
      </c>
      <c r="BK892" s="114" t="s">
        <v>26</v>
      </c>
      <c r="BL892" s="27"/>
      <c r="BM892" s="27"/>
      <c r="BN892" s="27"/>
      <c r="BO892" s="27"/>
      <c r="BP892" s="27"/>
      <c r="BQ892" s="24">
        <f t="shared" ref="BQ892" ca="1" si="16320">BH892*BJ893</f>
        <v>30</v>
      </c>
      <c r="BR892" s="114" t="s">
        <v>26</v>
      </c>
      <c r="BS892" s="114" t="str">
        <f t="shared" ref="BS892" ca="1" si="16321">IF(BQ892&lt;=0,"-","")</f>
        <v/>
      </c>
      <c r="BT892" s="30">
        <f t="shared" ca="1" si="16262"/>
        <v>30</v>
      </c>
      <c r="BU892" s="24">
        <f t="shared" ref="BU892" ca="1" si="16322">BT892/GCD(BT892,BT893)</f>
        <v>10</v>
      </c>
      <c r="CD892" s="128">
        <f t="shared" ref="CD892" ca="1" si="16323">QUOTIENT(BU892,BU893)</f>
        <v>0</v>
      </c>
      <c r="CE892" s="57">
        <f t="shared" ref="CE892" ca="1" si="16324">MOD(BU892,BU893)</f>
        <v>10</v>
      </c>
      <c r="CG892"/>
      <c r="CH892" s="5"/>
    </row>
    <row r="893" spans="2:86" ht="32" customHeight="1" x14ac:dyDescent="0.55000000000000004">
      <c r="B893" s="121"/>
      <c r="C893" s="121"/>
      <c r="D893" s="114"/>
      <c r="E893" s="119"/>
      <c r="F893" s="29">
        <f t="shared" ca="1" si="16238"/>
        <v>9</v>
      </c>
      <c r="G893" s="114"/>
      <c r="H893" s="114"/>
      <c r="I893" s="29">
        <f t="shared" ca="1" si="16239"/>
        <v>5</v>
      </c>
      <c r="J893" s="124"/>
      <c r="K893" s="125"/>
      <c r="L893" s="25">
        <f t="shared" ca="1" si="16241"/>
        <v>27</v>
      </c>
      <c r="M893" s="118"/>
      <c r="N893" s="125"/>
      <c r="O893" s="118"/>
      <c r="P893" s="118"/>
      <c r="Q893" s="121"/>
      <c r="R893" s="114"/>
      <c r="S893" s="122"/>
      <c r="T893" s="114"/>
      <c r="U893" s="122"/>
      <c r="V893" s="114"/>
      <c r="W893" s="120"/>
      <c r="X893" s="56"/>
      <c r="Y893" s="121"/>
      <c r="Z893" s="114"/>
      <c r="AA893" s="122"/>
      <c r="AB893" s="114"/>
      <c r="AC893" s="122"/>
      <c r="AD893" s="114"/>
      <c r="AE893" s="27"/>
      <c r="AF893" s="114"/>
      <c r="AG893" t="s">
        <v>230</v>
      </c>
      <c r="AH893" t="s">
        <v>250</v>
      </c>
      <c r="AI893" s="1" t="str">
        <f t="shared" ref="AI893" ca="1" si="16325">IF(N892="","",N892)</f>
        <v/>
      </c>
      <c r="AJ893" s="1" t="str">
        <f t="shared" ref="AJ893" ca="1" si="16326">IF(O892="","",O892)</f>
        <v/>
      </c>
      <c r="AK893" s="1"/>
      <c r="AM893" s="1"/>
      <c r="AO893" t="s">
        <v>230</v>
      </c>
      <c r="AP893" s="114"/>
      <c r="AQ893" t="str">
        <f t="shared" ca="1" si="15453"/>
        <v>\\(\\quad \\displaystyle  \\)</v>
      </c>
      <c r="AS893" s="114"/>
      <c r="AT893" s="114"/>
      <c r="AU893" s="114"/>
      <c r="AV893" s="114"/>
      <c r="AW893" s="114"/>
      <c r="AX893" s="114"/>
      <c r="AY893" s="114"/>
      <c r="AZ893" s="117"/>
      <c r="BH893" s="23">
        <f t="shared" ca="1" si="16297"/>
        <v>9</v>
      </c>
      <c r="BI893" s="114"/>
      <c r="BJ893" s="23">
        <f t="shared" ca="1" si="16297"/>
        <v>5</v>
      </c>
      <c r="BK893" s="114"/>
      <c r="BL893" s="27"/>
      <c r="BM893" s="27"/>
      <c r="BN893" s="27"/>
      <c r="BO893" s="27"/>
      <c r="BP893" s="27"/>
      <c r="BQ893" s="25">
        <f t="shared" ref="BQ893" ca="1" si="16327">BH893*BJ892</f>
        <v>81</v>
      </c>
      <c r="BR893" s="114"/>
      <c r="BS893" s="114"/>
      <c r="BT893">
        <f t="shared" ca="1" si="16262"/>
        <v>81</v>
      </c>
      <c r="BU893" s="25">
        <f t="shared" ref="BU893" ca="1" si="16328">BT893/GCD(BT892,BT893)</f>
        <v>27</v>
      </c>
      <c r="CD893" s="128"/>
      <c r="CE893" s="23">
        <f t="shared" ref="CE893" ca="1" si="16329">BU893</f>
        <v>27</v>
      </c>
      <c r="CG893"/>
      <c r="CH893" s="5"/>
    </row>
    <row r="894" spans="2:86" ht="32" customHeight="1" thickBot="1" x14ac:dyDescent="0.6">
      <c r="B894" s="121" t="s">
        <v>28</v>
      </c>
      <c r="C894" s="121" t="s">
        <v>51</v>
      </c>
      <c r="D894" s="114">
        <v>45</v>
      </c>
      <c r="E894" s="119"/>
      <c r="F894" s="28">
        <f t="shared" ca="1" si="16238"/>
        <v>7</v>
      </c>
      <c r="G894" s="114" t="s">
        <v>240</v>
      </c>
      <c r="H894" s="114"/>
      <c r="I894" s="28">
        <f t="shared" ca="1" si="16239"/>
        <v>9</v>
      </c>
      <c r="J894" s="124" t="s">
        <v>13</v>
      </c>
      <c r="K894" s="125">
        <f t="shared" ref="K894" ca="1" si="16330">IF(CD894=0,"",CD894)</f>
        <v>1</v>
      </c>
      <c r="L894" s="24">
        <f t="shared" ca="1" si="16241"/>
        <v>11</v>
      </c>
      <c r="M894" s="118" t="str">
        <f t="shared" ref="M894" ca="1" si="16331">IF(L895=1,"=","")</f>
        <v/>
      </c>
      <c r="N894" s="125" t="str">
        <f t="shared" ref="N894" ca="1" si="16332">IF(L895=1,IF(BQ894&lt;0,"ー",""),"")</f>
        <v/>
      </c>
      <c r="O894" s="118" t="str">
        <f t="shared" ref="O894" ca="1" si="16333">IF(L894=0,K894,"")</f>
        <v/>
      </c>
      <c r="P894" s="118" t="s">
        <v>250</v>
      </c>
      <c r="Q894" s="121" t="str">
        <f t="shared" ref="Q894" si="16334">IF(E894="","",E894)</f>
        <v/>
      </c>
      <c r="R894" s="114" t="s">
        <v>249</v>
      </c>
      <c r="S894" s="122">
        <f t="shared" ref="S894" ca="1" si="16335">F894</f>
        <v>7</v>
      </c>
      <c r="T894" s="114" t="s">
        <v>216</v>
      </c>
      <c r="U894" s="122">
        <f t="shared" ref="U894" ca="1" si="16336">F895</f>
        <v>5</v>
      </c>
      <c r="V894" s="114" t="s">
        <v>217</v>
      </c>
      <c r="W894" s="120" t="str">
        <f t="shared" ref="W894" si="16337">G894</f>
        <v>　÷　</v>
      </c>
      <c r="X894" s="56"/>
      <c r="Y894" s="121" t="str">
        <f t="shared" ref="Y894" si="16338">IF(H894="","",H894)</f>
        <v/>
      </c>
      <c r="Z894" s="114" t="s">
        <v>249</v>
      </c>
      <c r="AA894" s="122">
        <f t="shared" ref="AA894" ca="1" si="16339">I894</f>
        <v>9</v>
      </c>
      <c r="AB894" s="114" t="s">
        <v>216</v>
      </c>
      <c r="AC894" s="122">
        <f t="shared" ref="AC894" ca="1" si="16340">I895</f>
        <v>8</v>
      </c>
      <c r="AD894" s="114" t="s">
        <v>217</v>
      </c>
      <c r="AE894" s="27"/>
      <c r="AF894" s="114" t="s">
        <v>233</v>
      </c>
      <c r="AG894" t="s">
        <v>230</v>
      </c>
      <c r="AH894" t="s">
        <v>250</v>
      </c>
      <c r="AI894" s="1">
        <f t="shared" ref="AI894" ca="1" si="16341">IF(K894="","",K894)</f>
        <v>1</v>
      </c>
      <c r="AJ894" t="s">
        <v>249</v>
      </c>
      <c r="AK894" s="1">
        <f t="shared" ref="AK894" ca="1" si="16342">L894</f>
        <v>11</v>
      </c>
      <c r="AL894" t="s">
        <v>216</v>
      </c>
      <c r="AM894" s="1">
        <f t="shared" ref="AM894" ca="1" si="16343">L895</f>
        <v>45</v>
      </c>
      <c r="AN894" t="s">
        <v>217</v>
      </c>
      <c r="AO894" t="s">
        <v>230</v>
      </c>
      <c r="AP894" s="114" t="str">
        <f t="shared" ca="1" si="15439"/>
        <v>\\(\\quad \\displaystyle \\frac{7}{5}　÷　\\frac{9}{8}　=　 \\)</v>
      </c>
      <c r="AQ894" t="str">
        <f t="shared" ca="1" si="15453"/>
        <v>\\(\\quad \\displaystyle 1\\frac{11}{45} \\)</v>
      </c>
      <c r="AS894" s="114" t="str">
        <f t="shared" ref="AS894" ca="1" si="16344">AP894</f>
        <v>\\(\\quad \\displaystyle \\frac{7}{5}　÷　\\frac{9}{8}　=　 \\)</v>
      </c>
      <c r="AT894" s="114" t="str">
        <f t="shared" ref="AT894" ca="1" si="16345">IF(O894="",AQ894,AQ895)</f>
        <v>\\(\\quad \\displaystyle 1\\frac{11}{45} \\)</v>
      </c>
      <c r="AU894" s="114" t="s">
        <v>60</v>
      </c>
      <c r="AV894" s="115" t="s">
        <v>227</v>
      </c>
      <c r="AW894" s="115" t="str">
        <f t="shared" ref="AW894" ca="1" si="16346">AS894</f>
        <v>\\(\\quad \\displaystyle \\frac{7}{5}　÷　\\frac{9}{8}　=　 \\)</v>
      </c>
      <c r="AX894" s="115" t="str">
        <f t="shared" ref="AX894" ca="1" si="16347">AT894</f>
        <v>\\(\\quad \\displaystyle 1\\frac{11}{45} \\)</v>
      </c>
      <c r="AY894" s="115" t="s">
        <v>62</v>
      </c>
      <c r="AZ894" s="116" t="str">
        <f t="shared" ref="AZ894" ca="1" si="16348">"INSERT INTO "&amp;AU894&amp;"(tangen,question,answer,editor,date,count) VALUES('"&amp;AV894&amp;"','"&amp;AW894&amp;"','"&amp;AX894&amp;"','"&amp;AY894&amp;"',NOW(),0);"</f>
        <v>INSERT INTO math(tangen,question,answer,editor,date,count) VALUES('m3700','\\(\\quad \\displaystyle \\frac{7}{5}　÷　\\frac{9}{8}　=　 \\)','\\(\\quad \\displaystyle 1\\frac{11}{45} \\)','harazono',NOW(),0);</v>
      </c>
      <c r="BH894" s="22">
        <f t="shared" ca="1" si="15956"/>
        <v>7</v>
      </c>
      <c r="BI894" s="114" t="s">
        <v>27</v>
      </c>
      <c r="BJ894" s="22">
        <f t="shared" ca="1" si="16111"/>
        <v>9</v>
      </c>
      <c r="BK894" s="114" t="s">
        <v>26</v>
      </c>
      <c r="BL894" s="27"/>
      <c r="BM894" s="27"/>
      <c r="BN894" s="27"/>
      <c r="BO894" s="27"/>
      <c r="BP894" s="27"/>
      <c r="BQ894" s="24">
        <f t="shared" ref="BQ894" ca="1" si="16349">BH894*BJ895</f>
        <v>56</v>
      </c>
      <c r="BR894" s="114" t="s">
        <v>26</v>
      </c>
      <c r="BS894" s="114" t="str">
        <f t="shared" ref="BS894" ca="1" si="16350">IF(BQ894&lt;=0,"-","")</f>
        <v/>
      </c>
      <c r="BT894" s="30">
        <f t="shared" ca="1" si="16262"/>
        <v>56</v>
      </c>
      <c r="BU894" s="24">
        <f t="shared" ref="BU894" ca="1" si="16351">BT894/GCD(BT894,BT895)</f>
        <v>56</v>
      </c>
      <c r="CD894" s="128">
        <f t="shared" ref="CD894" ca="1" si="16352">QUOTIENT(BU894,BU895)</f>
        <v>1</v>
      </c>
      <c r="CE894" s="57">
        <f t="shared" ref="CE894" ca="1" si="16353">MOD(BU894,BU895)</f>
        <v>11</v>
      </c>
      <c r="CG894"/>
      <c r="CH894" s="5"/>
    </row>
    <row r="895" spans="2:86" ht="32" customHeight="1" x14ac:dyDescent="0.55000000000000004">
      <c r="B895" s="121"/>
      <c r="C895" s="121"/>
      <c r="D895" s="114"/>
      <c r="E895" s="119"/>
      <c r="F895" s="29">
        <f t="shared" ca="1" si="16238"/>
        <v>5</v>
      </c>
      <c r="G895" s="114"/>
      <c r="H895" s="114"/>
      <c r="I895" s="29">
        <f t="shared" ca="1" si="16239"/>
        <v>8</v>
      </c>
      <c r="J895" s="124"/>
      <c r="K895" s="125"/>
      <c r="L895" s="25">
        <f t="shared" ca="1" si="16241"/>
        <v>45</v>
      </c>
      <c r="M895" s="118"/>
      <c r="N895" s="125"/>
      <c r="O895" s="118"/>
      <c r="P895" s="118"/>
      <c r="Q895" s="121"/>
      <c r="R895" s="114"/>
      <c r="S895" s="122"/>
      <c r="T895" s="114"/>
      <c r="U895" s="122"/>
      <c r="V895" s="114"/>
      <c r="W895" s="120"/>
      <c r="X895" s="56"/>
      <c r="Y895" s="121"/>
      <c r="Z895" s="114"/>
      <c r="AA895" s="122"/>
      <c r="AB895" s="114"/>
      <c r="AC895" s="122"/>
      <c r="AD895" s="114"/>
      <c r="AE895" s="27"/>
      <c r="AF895" s="114"/>
      <c r="AG895" t="s">
        <v>230</v>
      </c>
      <c r="AH895" t="s">
        <v>250</v>
      </c>
      <c r="AI895" s="1" t="str">
        <f t="shared" ref="AI895" ca="1" si="16354">IF(N894="","",N894)</f>
        <v/>
      </c>
      <c r="AJ895" s="1" t="str">
        <f t="shared" ref="AJ895" ca="1" si="16355">IF(O894="","",O894)</f>
        <v/>
      </c>
      <c r="AK895" s="1"/>
      <c r="AM895" s="1"/>
      <c r="AO895" t="s">
        <v>230</v>
      </c>
      <c r="AP895" s="114"/>
      <c r="AQ895" t="str">
        <f t="shared" ca="1" si="15453"/>
        <v>\\(\\quad \\displaystyle  \\)</v>
      </c>
      <c r="AS895" s="114"/>
      <c r="AT895" s="114"/>
      <c r="AU895" s="114"/>
      <c r="AV895" s="114"/>
      <c r="AW895" s="114"/>
      <c r="AX895" s="114"/>
      <c r="AY895" s="114"/>
      <c r="AZ895" s="117"/>
      <c r="BH895" s="23">
        <f t="shared" ca="1" si="16297"/>
        <v>5</v>
      </c>
      <c r="BI895" s="114"/>
      <c r="BJ895" s="23">
        <f t="shared" ca="1" si="16297"/>
        <v>8</v>
      </c>
      <c r="BK895" s="114"/>
      <c r="BL895" s="27"/>
      <c r="BM895" s="27"/>
      <c r="BN895" s="27"/>
      <c r="BO895" s="27"/>
      <c r="BP895" s="27"/>
      <c r="BQ895" s="25">
        <f t="shared" ref="BQ895" ca="1" si="16356">BH895*BJ894</f>
        <v>45</v>
      </c>
      <c r="BR895" s="114"/>
      <c r="BS895" s="114"/>
      <c r="BT895">
        <f t="shared" ca="1" si="16262"/>
        <v>45</v>
      </c>
      <c r="BU895" s="25">
        <f t="shared" ref="BU895" ca="1" si="16357">BT895/GCD(BT894,BT895)</f>
        <v>45</v>
      </c>
      <c r="CD895" s="128"/>
      <c r="CE895" s="23">
        <f t="shared" ref="CE895" ca="1" si="16358">BU895</f>
        <v>45</v>
      </c>
      <c r="CG895"/>
      <c r="CH895" s="5"/>
    </row>
    <row r="896" spans="2:86" ht="32" customHeight="1" thickBot="1" x14ac:dyDescent="0.6">
      <c r="B896" s="121" t="s">
        <v>28</v>
      </c>
      <c r="C896" s="121" t="s">
        <v>51</v>
      </c>
      <c r="D896" s="114">
        <v>46</v>
      </c>
      <c r="E896" s="119"/>
      <c r="F896" s="28">
        <f t="shared" ca="1" si="16238"/>
        <v>7</v>
      </c>
      <c r="G896" s="114" t="s">
        <v>240</v>
      </c>
      <c r="H896" s="114"/>
      <c r="I896" s="28">
        <f t="shared" ca="1" si="16239"/>
        <v>2</v>
      </c>
      <c r="J896" s="124" t="s">
        <v>13</v>
      </c>
      <c r="K896" s="125">
        <f t="shared" ref="K896" ca="1" si="16359">IF(CD896=0,"",CD896)</f>
        <v>5</v>
      </c>
      <c r="L896" s="24">
        <f t="shared" ca="1" si="16241"/>
        <v>0</v>
      </c>
      <c r="M896" s="118" t="str">
        <f t="shared" ref="M896" ca="1" si="16360">IF(L897=1,"=","")</f>
        <v>=</v>
      </c>
      <c r="N896" s="125" t="str">
        <f t="shared" ref="N896" ca="1" si="16361">IF(L897=1,IF(BQ896&lt;0,"ー",""),"")</f>
        <v/>
      </c>
      <c r="O896" s="118">
        <f t="shared" ref="O896" ca="1" si="16362">IF(L896=0,K896,"")</f>
        <v>5</v>
      </c>
      <c r="P896" s="118" t="s">
        <v>250</v>
      </c>
      <c r="Q896" s="121" t="str">
        <f t="shared" ref="Q896" si="16363">IF(E896="","",E896)</f>
        <v/>
      </c>
      <c r="R896" s="114" t="s">
        <v>249</v>
      </c>
      <c r="S896" s="122">
        <f t="shared" ref="S896" ca="1" si="16364">F896</f>
        <v>7</v>
      </c>
      <c r="T896" s="114" t="s">
        <v>216</v>
      </c>
      <c r="U896" s="122">
        <f t="shared" ref="U896" ca="1" si="16365">F897</f>
        <v>7</v>
      </c>
      <c r="V896" s="114" t="s">
        <v>217</v>
      </c>
      <c r="W896" s="120" t="str">
        <f t="shared" ref="W896" si="16366">G896</f>
        <v>　÷　</v>
      </c>
      <c r="X896" s="56"/>
      <c r="Y896" s="121" t="str">
        <f t="shared" ref="Y896" si="16367">IF(H896="","",H896)</f>
        <v/>
      </c>
      <c r="Z896" s="114" t="s">
        <v>249</v>
      </c>
      <c r="AA896" s="122">
        <f t="shared" ref="AA896" ca="1" si="16368">I896</f>
        <v>2</v>
      </c>
      <c r="AB896" s="114" t="s">
        <v>216</v>
      </c>
      <c r="AC896" s="122">
        <f t="shared" ref="AC896" ca="1" si="16369">I897</f>
        <v>10</v>
      </c>
      <c r="AD896" s="114" t="s">
        <v>217</v>
      </c>
      <c r="AE896" s="27"/>
      <c r="AF896" s="114" t="s">
        <v>233</v>
      </c>
      <c r="AG896" t="s">
        <v>230</v>
      </c>
      <c r="AH896" t="s">
        <v>250</v>
      </c>
      <c r="AI896" s="1">
        <f t="shared" ref="AI896" ca="1" si="16370">IF(K896="","",K896)</f>
        <v>5</v>
      </c>
      <c r="AJ896" t="s">
        <v>249</v>
      </c>
      <c r="AK896" s="1">
        <f t="shared" ref="AK896" ca="1" si="16371">L896</f>
        <v>0</v>
      </c>
      <c r="AL896" t="s">
        <v>216</v>
      </c>
      <c r="AM896" s="1">
        <f t="shared" ref="AM896" ca="1" si="16372">L897</f>
        <v>1</v>
      </c>
      <c r="AN896" t="s">
        <v>217</v>
      </c>
      <c r="AO896" t="s">
        <v>230</v>
      </c>
      <c r="AP896" s="114" t="str">
        <f t="shared" ca="1" si="15439"/>
        <v>\\(\\quad \\displaystyle \\frac{7}{7}　÷　\\frac{2}{10}　=　 \\)</v>
      </c>
      <c r="AQ896" t="str">
        <f t="shared" ca="1" si="15453"/>
        <v>\\(\\quad \\displaystyle 5\\frac{0}{1} \\)</v>
      </c>
      <c r="AS896" s="114" t="str">
        <f t="shared" ref="AS896" ca="1" si="16373">AP896</f>
        <v>\\(\\quad \\displaystyle \\frac{7}{7}　÷　\\frac{2}{10}　=　 \\)</v>
      </c>
      <c r="AT896" s="114" t="str">
        <f t="shared" ref="AT896" ca="1" si="16374">IF(O896="",AQ896,AQ897)</f>
        <v>\\(\\quad \\displaystyle 5 \\)</v>
      </c>
      <c r="AU896" s="114" t="s">
        <v>60</v>
      </c>
      <c r="AV896" s="115" t="s">
        <v>227</v>
      </c>
      <c r="AW896" s="115" t="str">
        <f t="shared" ref="AW896" ca="1" si="16375">AS896</f>
        <v>\\(\\quad \\displaystyle \\frac{7}{7}　÷　\\frac{2}{10}　=　 \\)</v>
      </c>
      <c r="AX896" s="115" t="str">
        <f t="shared" ref="AX896" ca="1" si="16376">AT896</f>
        <v>\\(\\quad \\displaystyle 5 \\)</v>
      </c>
      <c r="AY896" s="115" t="s">
        <v>62</v>
      </c>
      <c r="AZ896" s="116" t="str">
        <f t="shared" ref="AZ896" ca="1" si="16377">"INSERT INTO "&amp;AU896&amp;"(tangen,question,answer,editor,date,count) VALUES('"&amp;AV896&amp;"','"&amp;AW896&amp;"','"&amp;AX896&amp;"','"&amp;AY896&amp;"',NOW(),0);"</f>
        <v>INSERT INTO math(tangen,question,answer,editor,date,count) VALUES('m3700','\\(\\quad \\displaystyle \\frac{7}{7}　÷　\\frac{2}{10}　=　 \\)','\\(\\quad \\displaystyle 5 \\)','harazono',NOW(),0);</v>
      </c>
      <c r="BH896" s="22">
        <f t="shared" ca="1" si="15956"/>
        <v>7</v>
      </c>
      <c r="BI896" s="114" t="s">
        <v>27</v>
      </c>
      <c r="BJ896" s="22">
        <f t="shared" ca="1" si="16111"/>
        <v>2</v>
      </c>
      <c r="BK896" s="114" t="s">
        <v>26</v>
      </c>
      <c r="BL896" s="27"/>
      <c r="BM896" s="27"/>
      <c r="BN896" s="27"/>
      <c r="BO896" s="27"/>
      <c r="BP896" s="27"/>
      <c r="BQ896" s="24">
        <f t="shared" ref="BQ896" ca="1" si="16378">BH896*BJ897</f>
        <v>70</v>
      </c>
      <c r="BR896" s="114" t="s">
        <v>26</v>
      </c>
      <c r="BS896" s="114" t="str">
        <f t="shared" ref="BS896" ca="1" si="16379">IF(BQ896&lt;=0,"-","")</f>
        <v/>
      </c>
      <c r="BT896" s="30">
        <f t="shared" ca="1" si="16262"/>
        <v>70</v>
      </c>
      <c r="BU896" s="24">
        <f t="shared" ref="BU896" ca="1" si="16380">BT896/GCD(BT896,BT897)</f>
        <v>5</v>
      </c>
      <c r="CD896" s="128">
        <f t="shared" ref="CD896" ca="1" si="16381">QUOTIENT(BU896,BU897)</f>
        <v>5</v>
      </c>
      <c r="CE896" s="57">
        <f t="shared" ref="CE896" ca="1" si="16382">MOD(BU896,BU897)</f>
        <v>0</v>
      </c>
      <c r="CG896"/>
      <c r="CH896" s="5"/>
    </row>
    <row r="897" spans="2:89" ht="32" customHeight="1" x14ac:dyDescent="0.55000000000000004">
      <c r="B897" s="121"/>
      <c r="C897" s="121"/>
      <c r="D897" s="114"/>
      <c r="E897" s="119"/>
      <c r="F897" s="29">
        <f t="shared" ca="1" si="16238"/>
        <v>7</v>
      </c>
      <c r="G897" s="114"/>
      <c r="H897" s="114"/>
      <c r="I897" s="29">
        <f t="shared" ca="1" si="16239"/>
        <v>10</v>
      </c>
      <c r="J897" s="124"/>
      <c r="K897" s="125"/>
      <c r="L897" s="25">
        <f t="shared" ca="1" si="16241"/>
        <v>1</v>
      </c>
      <c r="M897" s="118"/>
      <c r="N897" s="125"/>
      <c r="O897" s="118"/>
      <c r="P897" s="118"/>
      <c r="Q897" s="121"/>
      <c r="R897" s="114"/>
      <c r="S897" s="122"/>
      <c r="T897" s="114"/>
      <c r="U897" s="122"/>
      <c r="V897" s="114"/>
      <c r="W897" s="120"/>
      <c r="X897" s="56"/>
      <c r="Y897" s="121"/>
      <c r="Z897" s="114"/>
      <c r="AA897" s="122"/>
      <c r="AB897" s="114"/>
      <c r="AC897" s="122"/>
      <c r="AD897" s="114"/>
      <c r="AE897" s="27"/>
      <c r="AF897" s="114"/>
      <c r="AG897" t="s">
        <v>230</v>
      </c>
      <c r="AH897" t="s">
        <v>250</v>
      </c>
      <c r="AI897" s="1" t="str">
        <f t="shared" ref="AI897" ca="1" si="16383">IF(N896="","",N896)</f>
        <v/>
      </c>
      <c r="AJ897" s="1">
        <f t="shared" ref="AJ897" ca="1" si="16384">IF(O896="","",O896)</f>
        <v>5</v>
      </c>
      <c r="AK897" s="1"/>
      <c r="AM897" s="1"/>
      <c r="AO897" t="s">
        <v>230</v>
      </c>
      <c r="AP897" s="114"/>
      <c r="AQ897" t="str">
        <f t="shared" ca="1" si="15453"/>
        <v>\\(\\quad \\displaystyle 5 \\)</v>
      </c>
      <c r="AS897" s="114"/>
      <c r="AT897" s="114"/>
      <c r="AU897" s="114"/>
      <c r="AV897" s="114"/>
      <c r="AW897" s="114"/>
      <c r="AX897" s="114"/>
      <c r="AY897" s="114"/>
      <c r="AZ897" s="117"/>
      <c r="BH897" s="23">
        <f t="shared" ca="1" si="16297"/>
        <v>7</v>
      </c>
      <c r="BI897" s="114"/>
      <c r="BJ897" s="23">
        <f t="shared" ca="1" si="16297"/>
        <v>10</v>
      </c>
      <c r="BK897" s="114"/>
      <c r="BL897" s="27"/>
      <c r="BM897" s="27"/>
      <c r="BN897" s="27"/>
      <c r="BO897" s="27"/>
      <c r="BP897" s="27"/>
      <c r="BQ897" s="25">
        <f t="shared" ref="BQ897" ca="1" si="16385">BH897*BJ896</f>
        <v>14</v>
      </c>
      <c r="BR897" s="114"/>
      <c r="BS897" s="114"/>
      <c r="BT897">
        <f t="shared" ca="1" si="16262"/>
        <v>14</v>
      </c>
      <c r="BU897" s="25">
        <f t="shared" ref="BU897" ca="1" si="16386">BT897/GCD(BT896,BT897)</f>
        <v>1</v>
      </c>
      <c r="CD897" s="128"/>
      <c r="CE897" s="23">
        <f t="shared" ref="CE897" ca="1" si="16387">BU897</f>
        <v>1</v>
      </c>
      <c r="CG897"/>
      <c r="CH897" s="5"/>
    </row>
    <row r="898" spans="2:89" ht="32" customHeight="1" thickBot="1" x14ac:dyDescent="0.6">
      <c r="B898" s="121" t="s">
        <v>28</v>
      </c>
      <c r="C898" s="121" t="s">
        <v>51</v>
      </c>
      <c r="D898" s="114">
        <v>47</v>
      </c>
      <c r="E898" s="119"/>
      <c r="F898" s="28">
        <f t="shared" ca="1" si="16238"/>
        <v>10</v>
      </c>
      <c r="G898" s="114" t="s">
        <v>240</v>
      </c>
      <c r="H898" s="114"/>
      <c r="I898" s="28">
        <f t="shared" ca="1" si="16239"/>
        <v>6</v>
      </c>
      <c r="J898" s="124" t="s">
        <v>13</v>
      </c>
      <c r="K898" s="125">
        <f t="shared" ref="K898" ca="1" si="16388">IF(CD898=0,"",CD898)</f>
        <v>1</v>
      </c>
      <c r="L898" s="24">
        <f t="shared" ca="1" si="16241"/>
        <v>1</v>
      </c>
      <c r="M898" s="118" t="str">
        <f t="shared" ref="M898" ca="1" si="16389">IF(L899=1,"=","")</f>
        <v/>
      </c>
      <c r="N898" s="125" t="str">
        <f t="shared" ref="N898" ca="1" si="16390">IF(L899=1,IF(BQ898&lt;0,"ー",""),"")</f>
        <v/>
      </c>
      <c r="O898" s="118" t="str">
        <f t="shared" ref="O898" ca="1" si="16391">IF(L898=0,K898,"")</f>
        <v/>
      </c>
      <c r="P898" s="118" t="s">
        <v>250</v>
      </c>
      <c r="Q898" s="121" t="str">
        <f t="shared" ref="Q898" si="16392">IF(E898="","",E898)</f>
        <v/>
      </c>
      <c r="R898" s="114" t="s">
        <v>249</v>
      </c>
      <c r="S898" s="122">
        <f t="shared" ref="S898" ca="1" si="16393">F898</f>
        <v>10</v>
      </c>
      <c r="T898" s="114" t="s">
        <v>216</v>
      </c>
      <c r="U898" s="122">
        <f t="shared" ref="U898" ca="1" si="16394">F899</f>
        <v>3</v>
      </c>
      <c r="V898" s="114" t="s">
        <v>217</v>
      </c>
      <c r="W898" s="120" t="str">
        <f t="shared" ref="W898" si="16395">G898</f>
        <v>　÷　</v>
      </c>
      <c r="X898" s="56"/>
      <c r="Y898" s="121" t="str">
        <f t="shared" ref="Y898" si="16396">IF(H898="","",H898)</f>
        <v/>
      </c>
      <c r="Z898" s="114" t="s">
        <v>249</v>
      </c>
      <c r="AA898" s="122">
        <f t="shared" ref="AA898" ca="1" si="16397">I898</f>
        <v>6</v>
      </c>
      <c r="AB898" s="114" t="s">
        <v>216</v>
      </c>
      <c r="AC898" s="122">
        <f t="shared" ref="AC898" ca="1" si="16398">I899</f>
        <v>2</v>
      </c>
      <c r="AD898" s="114" t="s">
        <v>217</v>
      </c>
      <c r="AE898" s="27"/>
      <c r="AF898" s="114" t="s">
        <v>233</v>
      </c>
      <c r="AG898" t="s">
        <v>230</v>
      </c>
      <c r="AH898" t="s">
        <v>250</v>
      </c>
      <c r="AI898" s="1">
        <f t="shared" ref="AI898" ca="1" si="16399">IF(K898="","",K898)</f>
        <v>1</v>
      </c>
      <c r="AJ898" t="s">
        <v>249</v>
      </c>
      <c r="AK898" s="1">
        <f t="shared" ref="AK898" ca="1" si="16400">L898</f>
        <v>1</v>
      </c>
      <c r="AL898" t="s">
        <v>216</v>
      </c>
      <c r="AM898" s="1">
        <f t="shared" ref="AM898" ca="1" si="16401">L899</f>
        <v>9</v>
      </c>
      <c r="AN898" t="s">
        <v>217</v>
      </c>
      <c r="AO898" t="s">
        <v>230</v>
      </c>
      <c r="AP898" s="114" t="str">
        <f t="shared" ref="AP898:AP902" ca="1" si="16402">P898&amp;Q898&amp;R898&amp;S898&amp;T898&amp;U898&amp;V898&amp;W898&amp;X898&amp;Y898&amp;Z898&amp;AA898&amp;AB898&amp;AC898&amp;AD898&amp;AE898&amp;AF898&amp;AG898</f>
        <v>\\(\\quad \\displaystyle \\frac{10}{3}　÷　\\frac{6}{2}　=　 \\)</v>
      </c>
      <c r="AQ898" t="str">
        <f t="shared" ca="1" si="15453"/>
        <v>\\(\\quad \\displaystyle 1\\frac{1}{9} \\)</v>
      </c>
      <c r="AS898" s="114" t="str">
        <f t="shared" ref="AS898" ca="1" si="16403">AP898</f>
        <v>\\(\\quad \\displaystyle \\frac{10}{3}　÷　\\frac{6}{2}　=　 \\)</v>
      </c>
      <c r="AT898" s="114" t="str">
        <f t="shared" ref="AT898" ca="1" si="16404">IF(O898="",AQ898,AQ899)</f>
        <v>\\(\\quad \\displaystyle 1\\frac{1}{9} \\)</v>
      </c>
      <c r="AU898" s="114" t="s">
        <v>60</v>
      </c>
      <c r="AV898" s="115" t="s">
        <v>227</v>
      </c>
      <c r="AW898" s="115" t="str">
        <f t="shared" ref="AW898" ca="1" si="16405">AS898</f>
        <v>\\(\\quad \\displaystyle \\frac{10}{3}　÷　\\frac{6}{2}　=　 \\)</v>
      </c>
      <c r="AX898" s="115" t="str">
        <f t="shared" ref="AX898" ca="1" si="16406">AT898</f>
        <v>\\(\\quad \\displaystyle 1\\frac{1}{9} \\)</v>
      </c>
      <c r="AY898" s="115" t="s">
        <v>62</v>
      </c>
      <c r="AZ898" s="116" t="str">
        <f t="shared" ref="AZ898" ca="1" si="16407">"INSERT INTO "&amp;AU898&amp;"(tangen,question,answer,editor,date,count) VALUES('"&amp;AV898&amp;"','"&amp;AW898&amp;"','"&amp;AX898&amp;"','"&amp;AY898&amp;"',NOW(),0);"</f>
        <v>INSERT INTO math(tangen,question,answer,editor,date,count) VALUES('m3700','\\(\\quad \\displaystyle \\frac{10}{3}　÷　\\frac{6}{2}　=　 \\)','\\(\\quad \\displaystyle 1\\frac{1}{9} \\)','harazono',NOW(),0);</v>
      </c>
      <c r="BH898" s="22">
        <f t="shared" ca="1" si="15956"/>
        <v>10</v>
      </c>
      <c r="BI898" s="114" t="s">
        <v>27</v>
      </c>
      <c r="BJ898" s="22">
        <f t="shared" ca="1" si="16111"/>
        <v>6</v>
      </c>
      <c r="BK898" s="114" t="s">
        <v>26</v>
      </c>
      <c r="BL898" s="27"/>
      <c r="BM898" s="27"/>
      <c r="BN898" s="27"/>
      <c r="BO898" s="27"/>
      <c r="BP898" s="27"/>
      <c r="BQ898" s="24">
        <f t="shared" ref="BQ898" ca="1" si="16408">BH898*BJ899</f>
        <v>20</v>
      </c>
      <c r="BR898" s="114" t="s">
        <v>26</v>
      </c>
      <c r="BS898" s="114" t="str">
        <f t="shared" ref="BS898" ca="1" si="16409">IF(BQ898&lt;=0,"-","")</f>
        <v/>
      </c>
      <c r="BT898" s="30">
        <f t="shared" ca="1" si="16262"/>
        <v>20</v>
      </c>
      <c r="BU898" s="24">
        <f t="shared" ref="BU898" ca="1" si="16410">BT898/GCD(BT898,BT899)</f>
        <v>10</v>
      </c>
      <c r="CD898" s="128">
        <f t="shared" ref="CD898" ca="1" si="16411">QUOTIENT(BU898,BU899)</f>
        <v>1</v>
      </c>
      <c r="CE898" s="57">
        <f t="shared" ref="CE898" ca="1" si="16412">MOD(BU898,BU899)</f>
        <v>1</v>
      </c>
      <c r="CG898"/>
      <c r="CH898" s="5"/>
    </row>
    <row r="899" spans="2:89" ht="32" customHeight="1" x14ac:dyDescent="0.55000000000000004">
      <c r="B899" s="121"/>
      <c r="C899" s="121"/>
      <c r="D899" s="114"/>
      <c r="E899" s="119"/>
      <c r="F899" s="29">
        <f t="shared" ca="1" si="16238"/>
        <v>3</v>
      </c>
      <c r="G899" s="114"/>
      <c r="H899" s="114"/>
      <c r="I899" s="29">
        <f t="shared" ca="1" si="16239"/>
        <v>2</v>
      </c>
      <c r="J899" s="124"/>
      <c r="K899" s="125"/>
      <c r="L899" s="25">
        <f t="shared" ca="1" si="16241"/>
        <v>9</v>
      </c>
      <c r="M899" s="118"/>
      <c r="N899" s="125"/>
      <c r="O899" s="118"/>
      <c r="P899" s="118"/>
      <c r="Q899" s="121"/>
      <c r="R899" s="114"/>
      <c r="S899" s="122"/>
      <c r="T899" s="114"/>
      <c r="U899" s="122"/>
      <c r="V899" s="114"/>
      <c r="W899" s="120"/>
      <c r="X899" s="56"/>
      <c r="Y899" s="121"/>
      <c r="Z899" s="114"/>
      <c r="AA899" s="122"/>
      <c r="AB899" s="114"/>
      <c r="AC899" s="122"/>
      <c r="AD899" s="114"/>
      <c r="AE899" s="27"/>
      <c r="AF899" s="114"/>
      <c r="AG899" t="s">
        <v>230</v>
      </c>
      <c r="AH899" t="s">
        <v>250</v>
      </c>
      <c r="AI899" s="1" t="str">
        <f t="shared" ref="AI899" ca="1" si="16413">IF(N898="","",N898)</f>
        <v/>
      </c>
      <c r="AJ899" s="1" t="str">
        <f t="shared" ref="AJ899" ca="1" si="16414">IF(O898="","",O898)</f>
        <v/>
      </c>
      <c r="AK899" s="1"/>
      <c r="AM899" s="1"/>
      <c r="AO899" t="s">
        <v>230</v>
      </c>
      <c r="AP899" s="114"/>
      <c r="AQ899" t="str">
        <f t="shared" ref="AQ899:AQ962" ca="1" si="16415">AH899&amp;AI899&amp;AJ899&amp;AK899&amp;AL899&amp;AM899&amp;AN899&amp;AO899</f>
        <v>\\(\\quad \\displaystyle  \\)</v>
      </c>
      <c r="AS899" s="114"/>
      <c r="AT899" s="114"/>
      <c r="AU899" s="114"/>
      <c r="AV899" s="114"/>
      <c r="AW899" s="114"/>
      <c r="AX899" s="114"/>
      <c r="AY899" s="114"/>
      <c r="AZ899" s="117"/>
      <c r="BH899" s="23">
        <f t="shared" ca="1" si="16297"/>
        <v>3</v>
      </c>
      <c r="BI899" s="114"/>
      <c r="BJ899" s="23">
        <f t="shared" ca="1" si="16297"/>
        <v>2</v>
      </c>
      <c r="BK899" s="114"/>
      <c r="BL899" s="27"/>
      <c r="BM899" s="27"/>
      <c r="BN899" s="27"/>
      <c r="BO899" s="27"/>
      <c r="BP899" s="27"/>
      <c r="BQ899" s="25">
        <f t="shared" ref="BQ899" ca="1" si="16416">BH899*BJ898</f>
        <v>18</v>
      </c>
      <c r="BR899" s="114"/>
      <c r="BS899" s="114"/>
      <c r="BT899">
        <f t="shared" ca="1" si="16262"/>
        <v>18</v>
      </c>
      <c r="BU899" s="25">
        <f t="shared" ref="BU899" ca="1" si="16417">BT899/GCD(BT898,BT899)</f>
        <v>9</v>
      </c>
      <c r="CD899" s="128"/>
      <c r="CE899" s="23">
        <f t="shared" ref="CE899" ca="1" si="16418">BU899</f>
        <v>9</v>
      </c>
      <c r="CG899"/>
      <c r="CH899" s="5"/>
    </row>
    <row r="900" spans="2:89" ht="32" customHeight="1" thickBot="1" x14ac:dyDescent="0.6">
      <c r="B900" s="121" t="s">
        <v>28</v>
      </c>
      <c r="C900" s="121" t="s">
        <v>51</v>
      </c>
      <c r="D900" s="114">
        <v>48</v>
      </c>
      <c r="E900" s="119"/>
      <c r="F900" s="28">
        <f t="shared" ca="1" si="16238"/>
        <v>3</v>
      </c>
      <c r="G900" s="114" t="s">
        <v>240</v>
      </c>
      <c r="H900" s="114"/>
      <c r="I900" s="28">
        <f t="shared" ca="1" si="16239"/>
        <v>5</v>
      </c>
      <c r="J900" s="124" t="s">
        <v>13</v>
      </c>
      <c r="K900" s="125">
        <f t="shared" ref="K900" ca="1" si="16419">IF(CD900=0,"",CD900)</f>
        <v>3</v>
      </c>
      <c r="L900" s="24">
        <f t="shared" ca="1" si="16241"/>
        <v>0</v>
      </c>
      <c r="M900" s="118" t="str">
        <f t="shared" ref="M900" ca="1" si="16420">IF(L901=1,"=","")</f>
        <v>=</v>
      </c>
      <c r="N900" s="125" t="str">
        <f t="shared" ref="N900" ca="1" si="16421">IF(L901=1,IF(BQ900&lt;0,"ー",""),"")</f>
        <v/>
      </c>
      <c r="O900" s="118">
        <f t="shared" ref="O900" ca="1" si="16422">IF(L900=0,K900,"")</f>
        <v>3</v>
      </c>
      <c r="P900" s="118" t="s">
        <v>250</v>
      </c>
      <c r="Q900" s="121" t="str">
        <f t="shared" ref="Q900" si="16423">IF(E900="","",E900)</f>
        <v/>
      </c>
      <c r="R900" s="114" t="s">
        <v>249</v>
      </c>
      <c r="S900" s="122">
        <f t="shared" ref="S900" ca="1" si="16424">F900</f>
        <v>3</v>
      </c>
      <c r="T900" s="114" t="s">
        <v>216</v>
      </c>
      <c r="U900" s="122">
        <f t="shared" ref="U900" ca="1" si="16425">F901</f>
        <v>2</v>
      </c>
      <c r="V900" s="114" t="s">
        <v>217</v>
      </c>
      <c r="W900" s="120" t="str">
        <f t="shared" ref="W900" si="16426">G900</f>
        <v>　÷　</v>
      </c>
      <c r="X900" s="56"/>
      <c r="Y900" s="121" t="str">
        <f t="shared" ref="Y900" si="16427">IF(H900="","",H900)</f>
        <v/>
      </c>
      <c r="Z900" s="114" t="s">
        <v>249</v>
      </c>
      <c r="AA900" s="122">
        <f t="shared" ref="AA900" ca="1" si="16428">I900</f>
        <v>5</v>
      </c>
      <c r="AB900" s="114" t="s">
        <v>216</v>
      </c>
      <c r="AC900" s="122">
        <f t="shared" ref="AC900" ca="1" si="16429">I901</f>
        <v>10</v>
      </c>
      <c r="AD900" s="114" t="s">
        <v>217</v>
      </c>
      <c r="AE900" s="27"/>
      <c r="AF900" s="114" t="s">
        <v>233</v>
      </c>
      <c r="AG900" t="s">
        <v>230</v>
      </c>
      <c r="AH900" t="s">
        <v>250</v>
      </c>
      <c r="AI900" s="1">
        <f t="shared" ref="AI900" ca="1" si="16430">IF(K900="","",K900)</f>
        <v>3</v>
      </c>
      <c r="AJ900" t="s">
        <v>249</v>
      </c>
      <c r="AK900" s="1">
        <f t="shared" ref="AK900" ca="1" si="16431">L900</f>
        <v>0</v>
      </c>
      <c r="AL900" t="s">
        <v>216</v>
      </c>
      <c r="AM900" s="1">
        <f t="shared" ref="AM900" ca="1" si="16432">L901</f>
        <v>1</v>
      </c>
      <c r="AN900" t="s">
        <v>217</v>
      </c>
      <c r="AO900" t="s">
        <v>230</v>
      </c>
      <c r="AP900" s="114" t="str">
        <f t="shared" ca="1" si="16402"/>
        <v>\\(\\quad \\displaystyle \\frac{3}{2}　÷　\\frac{5}{10}　=　 \\)</v>
      </c>
      <c r="AQ900" t="str">
        <f t="shared" ca="1" si="16415"/>
        <v>\\(\\quad \\displaystyle 3\\frac{0}{1} \\)</v>
      </c>
      <c r="AS900" s="114" t="str">
        <f t="shared" ref="AS900" ca="1" si="16433">AP900</f>
        <v>\\(\\quad \\displaystyle \\frac{3}{2}　÷　\\frac{5}{10}　=　 \\)</v>
      </c>
      <c r="AT900" s="114" t="str">
        <f t="shared" ref="AT900" ca="1" si="16434">IF(O900="",AQ900,AQ901)</f>
        <v>\\(\\quad \\displaystyle 3 \\)</v>
      </c>
      <c r="AU900" s="114" t="s">
        <v>60</v>
      </c>
      <c r="AV900" s="115" t="s">
        <v>227</v>
      </c>
      <c r="AW900" s="115" t="str">
        <f t="shared" ref="AW900" ca="1" si="16435">AS900</f>
        <v>\\(\\quad \\displaystyle \\frac{3}{2}　÷　\\frac{5}{10}　=　 \\)</v>
      </c>
      <c r="AX900" s="115" t="str">
        <f t="shared" ref="AX900" ca="1" si="16436">AT900</f>
        <v>\\(\\quad \\displaystyle 3 \\)</v>
      </c>
      <c r="AY900" s="115" t="s">
        <v>62</v>
      </c>
      <c r="AZ900" s="116" t="str">
        <f t="shared" ref="AZ900" ca="1" si="16437">"INSERT INTO "&amp;AU900&amp;"(tangen,question,answer,editor,date,count) VALUES('"&amp;AV900&amp;"','"&amp;AW900&amp;"','"&amp;AX900&amp;"','"&amp;AY900&amp;"',NOW(),0);"</f>
        <v>INSERT INTO math(tangen,question,answer,editor,date,count) VALUES('m3700','\\(\\quad \\displaystyle \\frac{3}{2}　÷　\\frac{5}{10}　=　 \\)','\\(\\quad \\displaystyle 3 \\)','harazono',NOW(),0);</v>
      </c>
      <c r="BH900" s="22">
        <f t="shared" ca="1" si="15956"/>
        <v>3</v>
      </c>
      <c r="BI900" s="114" t="s">
        <v>27</v>
      </c>
      <c r="BJ900" s="22">
        <f t="shared" ca="1" si="16111"/>
        <v>5</v>
      </c>
      <c r="BK900" s="114" t="s">
        <v>26</v>
      </c>
      <c r="BL900" s="27"/>
      <c r="BM900" s="27"/>
      <c r="BN900" s="27"/>
      <c r="BO900" s="27"/>
      <c r="BP900" s="27"/>
      <c r="BQ900" s="24">
        <f t="shared" ref="BQ900" ca="1" si="16438">BH900*BJ901</f>
        <v>30</v>
      </c>
      <c r="BR900" s="114" t="s">
        <v>26</v>
      </c>
      <c r="BS900" s="114" t="str">
        <f t="shared" ref="BS900" ca="1" si="16439">IF(BQ900&lt;=0,"-","")</f>
        <v/>
      </c>
      <c r="BT900" s="30">
        <f t="shared" ca="1" si="16262"/>
        <v>30</v>
      </c>
      <c r="BU900" s="24">
        <f t="shared" ref="BU900" ca="1" si="16440">BT900/GCD(BT900,BT901)</f>
        <v>3</v>
      </c>
      <c r="CD900" s="128">
        <f t="shared" ref="CD900" ca="1" si="16441">QUOTIENT(BU900,BU901)</f>
        <v>3</v>
      </c>
      <c r="CE900" s="57">
        <f t="shared" ref="CE900" ca="1" si="16442">MOD(BU900,BU901)</f>
        <v>0</v>
      </c>
      <c r="CG900"/>
      <c r="CH900" s="5"/>
    </row>
    <row r="901" spans="2:89" ht="32" customHeight="1" x14ac:dyDescent="0.55000000000000004">
      <c r="B901" s="121"/>
      <c r="C901" s="121"/>
      <c r="D901" s="114"/>
      <c r="E901" s="119"/>
      <c r="F901" s="29">
        <f t="shared" ca="1" si="16238"/>
        <v>2</v>
      </c>
      <c r="G901" s="114"/>
      <c r="H901" s="114"/>
      <c r="I901" s="29">
        <f t="shared" ca="1" si="16239"/>
        <v>10</v>
      </c>
      <c r="J901" s="124"/>
      <c r="K901" s="125"/>
      <c r="L901" s="25">
        <f t="shared" ca="1" si="16241"/>
        <v>1</v>
      </c>
      <c r="M901" s="118"/>
      <c r="N901" s="125"/>
      <c r="O901" s="118"/>
      <c r="P901" s="118"/>
      <c r="Q901" s="121"/>
      <c r="R901" s="114"/>
      <c r="S901" s="122"/>
      <c r="T901" s="114"/>
      <c r="U901" s="122"/>
      <c r="V901" s="114"/>
      <c r="W901" s="120"/>
      <c r="X901" s="56"/>
      <c r="Y901" s="121"/>
      <c r="Z901" s="114"/>
      <c r="AA901" s="122"/>
      <c r="AB901" s="114"/>
      <c r="AC901" s="122"/>
      <c r="AD901" s="114"/>
      <c r="AE901" s="27"/>
      <c r="AF901" s="114"/>
      <c r="AG901" t="s">
        <v>230</v>
      </c>
      <c r="AH901" t="s">
        <v>250</v>
      </c>
      <c r="AI901" s="1" t="str">
        <f t="shared" ref="AI901" ca="1" si="16443">IF(N900="","",N900)</f>
        <v/>
      </c>
      <c r="AJ901" s="1">
        <f t="shared" ref="AJ901" ca="1" si="16444">IF(O900="","",O900)</f>
        <v>3</v>
      </c>
      <c r="AK901" s="1"/>
      <c r="AM901" s="1"/>
      <c r="AO901" t="s">
        <v>230</v>
      </c>
      <c r="AP901" s="114"/>
      <c r="AQ901" t="str">
        <f t="shared" ca="1" si="16415"/>
        <v>\\(\\quad \\displaystyle 3 \\)</v>
      </c>
      <c r="AS901" s="114"/>
      <c r="AT901" s="114"/>
      <c r="AU901" s="114"/>
      <c r="AV901" s="114"/>
      <c r="AW901" s="114"/>
      <c r="AX901" s="114"/>
      <c r="AY901" s="114"/>
      <c r="AZ901" s="117"/>
      <c r="BH901" s="23">
        <f t="shared" ca="1" si="16297"/>
        <v>2</v>
      </c>
      <c r="BI901" s="114"/>
      <c r="BJ901" s="23">
        <f t="shared" ca="1" si="16297"/>
        <v>10</v>
      </c>
      <c r="BK901" s="114"/>
      <c r="BL901" s="27"/>
      <c r="BM901" s="27"/>
      <c r="BN901" s="27"/>
      <c r="BO901" s="27"/>
      <c r="BP901" s="27"/>
      <c r="BQ901" s="25">
        <f t="shared" ref="BQ901" ca="1" si="16445">BH901*BJ900</f>
        <v>10</v>
      </c>
      <c r="BR901" s="114"/>
      <c r="BS901" s="114"/>
      <c r="BT901">
        <f t="shared" ca="1" si="16262"/>
        <v>10</v>
      </c>
      <c r="BU901" s="25">
        <f t="shared" ref="BU901" ca="1" si="16446">BT901/GCD(BT900,BT901)</f>
        <v>1</v>
      </c>
      <c r="CD901" s="128"/>
      <c r="CE901" s="23">
        <f t="shared" ref="CE901" ca="1" si="16447">BU901</f>
        <v>1</v>
      </c>
      <c r="CG901"/>
      <c r="CH901" s="5"/>
    </row>
    <row r="902" spans="2:89" ht="32" customHeight="1" thickBot="1" x14ac:dyDescent="0.6">
      <c r="B902" s="121" t="s">
        <v>28</v>
      </c>
      <c r="C902" s="121" t="s">
        <v>51</v>
      </c>
      <c r="D902" s="114">
        <v>49</v>
      </c>
      <c r="E902" s="119"/>
      <c r="F902" s="28">
        <f t="shared" ca="1" si="16238"/>
        <v>8</v>
      </c>
      <c r="G902" s="114" t="s">
        <v>240</v>
      </c>
      <c r="H902" s="114"/>
      <c r="I902" s="28">
        <f t="shared" ca="1" si="16239"/>
        <v>10</v>
      </c>
      <c r="J902" s="124" t="s">
        <v>13</v>
      </c>
      <c r="K902" s="125" t="str">
        <f t="shared" ref="K902" ca="1" si="16448">IF(CD902=0,"",CD902)</f>
        <v/>
      </c>
      <c r="L902" s="24">
        <f t="shared" ca="1" si="16241"/>
        <v>4</v>
      </c>
      <c r="M902" s="118" t="str">
        <f t="shared" ref="M902" ca="1" si="16449">IF(L903=1,"=","")</f>
        <v/>
      </c>
      <c r="N902" s="125" t="str">
        <f t="shared" ref="N902" ca="1" si="16450">IF(L903=1,IF(BQ902&lt;0,"ー",""),"")</f>
        <v/>
      </c>
      <c r="O902" s="118" t="str">
        <f t="shared" ref="O902" ca="1" si="16451">IF(L902=0,K902,"")</f>
        <v/>
      </c>
      <c r="P902" s="118" t="s">
        <v>250</v>
      </c>
      <c r="Q902" s="121" t="str">
        <f t="shared" ref="Q902" si="16452">IF(E902="","",E902)</f>
        <v/>
      </c>
      <c r="R902" s="114" t="s">
        <v>249</v>
      </c>
      <c r="S902" s="122">
        <f t="shared" ref="S902" ca="1" si="16453">F902</f>
        <v>8</v>
      </c>
      <c r="T902" s="114" t="s">
        <v>216</v>
      </c>
      <c r="U902" s="122">
        <f t="shared" ref="U902" ca="1" si="16454">F903</f>
        <v>6</v>
      </c>
      <c r="V902" s="114" t="s">
        <v>217</v>
      </c>
      <c r="W902" s="120" t="str">
        <f t="shared" ref="W902" si="16455">G902</f>
        <v>　÷　</v>
      </c>
      <c r="X902" s="56"/>
      <c r="Y902" s="121" t="str">
        <f t="shared" ref="Y902" si="16456">IF(H902="","",H902)</f>
        <v/>
      </c>
      <c r="Z902" s="114" t="s">
        <v>249</v>
      </c>
      <c r="AA902" s="122">
        <f t="shared" ref="AA902" ca="1" si="16457">I902</f>
        <v>10</v>
      </c>
      <c r="AB902" s="114" t="s">
        <v>216</v>
      </c>
      <c r="AC902" s="122">
        <f t="shared" ref="AC902" ca="1" si="16458">I903</f>
        <v>6</v>
      </c>
      <c r="AD902" s="114" t="s">
        <v>217</v>
      </c>
      <c r="AE902" s="27"/>
      <c r="AF902" s="114" t="s">
        <v>233</v>
      </c>
      <c r="AG902" t="s">
        <v>230</v>
      </c>
      <c r="AH902" t="s">
        <v>250</v>
      </c>
      <c r="AI902" s="1" t="str">
        <f t="shared" ref="AI902" ca="1" si="16459">IF(K902="","",K902)</f>
        <v/>
      </c>
      <c r="AJ902" t="s">
        <v>249</v>
      </c>
      <c r="AK902" s="1">
        <f t="shared" ref="AK902" ca="1" si="16460">L902</f>
        <v>4</v>
      </c>
      <c r="AL902" t="s">
        <v>216</v>
      </c>
      <c r="AM902" s="1">
        <f t="shared" ref="AM902" ca="1" si="16461">L903</f>
        <v>5</v>
      </c>
      <c r="AN902" t="s">
        <v>217</v>
      </c>
      <c r="AO902" t="s">
        <v>230</v>
      </c>
      <c r="AP902" s="114" t="str">
        <f t="shared" ca="1" si="16402"/>
        <v>\\(\\quad \\displaystyle \\frac{8}{6}　÷　\\frac{10}{6}　=　 \\)</v>
      </c>
      <c r="AQ902" t="str">
        <f t="shared" ca="1" si="16415"/>
        <v>\\(\\quad \\displaystyle \\frac{4}{5} \\)</v>
      </c>
      <c r="AS902" s="114" t="str">
        <f t="shared" ref="AS902" ca="1" si="16462">AP902</f>
        <v>\\(\\quad \\displaystyle \\frac{8}{6}　÷　\\frac{10}{6}　=　 \\)</v>
      </c>
      <c r="AT902" s="114" t="str">
        <f t="shared" ref="AT902" ca="1" si="16463">IF(O902="",AQ902,AQ903)</f>
        <v>\\(\\quad \\displaystyle \\frac{4}{5} \\)</v>
      </c>
      <c r="AU902" s="114" t="s">
        <v>60</v>
      </c>
      <c r="AV902" s="115" t="s">
        <v>227</v>
      </c>
      <c r="AW902" s="115" t="str">
        <f t="shared" ref="AW902" ca="1" si="16464">AS902</f>
        <v>\\(\\quad \\displaystyle \\frac{8}{6}　÷　\\frac{10}{6}　=　 \\)</v>
      </c>
      <c r="AX902" s="115" t="str">
        <f t="shared" ref="AX902" ca="1" si="16465">AT902</f>
        <v>\\(\\quad \\displaystyle \\frac{4}{5} \\)</v>
      </c>
      <c r="AY902" s="115" t="s">
        <v>62</v>
      </c>
      <c r="AZ902" s="116" t="str">
        <f t="shared" ref="AZ902" ca="1" si="16466">"INSERT INTO "&amp;AU902&amp;"(tangen,question,answer,editor,date,count) VALUES('"&amp;AV902&amp;"','"&amp;AW902&amp;"','"&amp;AX902&amp;"','"&amp;AY902&amp;"',NOW(),0);"</f>
        <v>INSERT INTO math(tangen,question,answer,editor,date,count) VALUES('m3700','\\(\\quad \\displaystyle \\frac{8}{6}　÷　\\frac{10}{6}　=　 \\)','\\(\\quad \\displaystyle \\frac{4}{5} \\)','harazono',NOW(),0);</v>
      </c>
      <c r="BH902" s="22">
        <f t="shared" ca="1" si="15956"/>
        <v>8</v>
      </c>
      <c r="BI902" s="114" t="s">
        <v>27</v>
      </c>
      <c r="BJ902" s="22">
        <f t="shared" ca="1" si="16111"/>
        <v>10</v>
      </c>
      <c r="BK902" s="114" t="s">
        <v>26</v>
      </c>
      <c r="BL902" s="27"/>
      <c r="BM902" s="27"/>
      <c r="BN902" s="27"/>
      <c r="BO902" s="27"/>
      <c r="BP902" s="27"/>
      <c r="BQ902" s="24">
        <f t="shared" ref="BQ902" ca="1" si="16467">BH902*BJ903</f>
        <v>48</v>
      </c>
      <c r="BR902" s="114" t="s">
        <v>26</v>
      </c>
      <c r="BS902" s="114" t="str">
        <f t="shared" ref="BS902" ca="1" si="16468">IF(BQ902&lt;=0,"-","")</f>
        <v/>
      </c>
      <c r="BT902" s="30">
        <f t="shared" ca="1" si="16262"/>
        <v>48</v>
      </c>
      <c r="BU902" s="24">
        <f t="shared" ref="BU902" ca="1" si="16469">BT902/GCD(BT902,BT903)</f>
        <v>4</v>
      </c>
      <c r="CD902" s="128">
        <f t="shared" ref="CD902" ca="1" si="16470">QUOTIENT(BU902,BU903)</f>
        <v>0</v>
      </c>
      <c r="CE902" s="57">
        <f t="shared" ref="CE902" ca="1" si="16471">MOD(BU902,BU903)</f>
        <v>4</v>
      </c>
      <c r="CG902"/>
      <c r="CH902" s="5"/>
    </row>
    <row r="903" spans="2:89" ht="32" customHeight="1" x14ac:dyDescent="0.55000000000000004">
      <c r="B903" s="121"/>
      <c r="C903" s="121"/>
      <c r="D903" s="114"/>
      <c r="E903" s="119"/>
      <c r="F903" s="29">
        <f t="shared" ca="1" si="16238"/>
        <v>6</v>
      </c>
      <c r="G903" s="114"/>
      <c r="H903" s="114"/>
      <c r="I903" s="29">
        <f t="shared" ca="1" si="16239"/>
        <v>6</v>
      </c>
      <c r="J903" s="124"/>
      <c r="K903" s="125"/>
      <c r="L903" s="25">
        <f t="shared" ca="1" si="16241"/>
        <v>5</v>
      </c>
      <c r="M903" s="118"/>
      <c r="N903" s="125"/>
      <c r="O903" s="118"/>
      <c r="P903" s="118"/>
      <c r="Q903" s="121"/>
      <c r="R903" s="114"/>
      <c r="S903" s="122"/>
      <c r="T903" s="114"/>
      <c r="U903" s="122"/>
      <c r="V903" s="114"/>
      <c r="W903" s="120"/>
      <c r="X903" s="56"/>
      <c r="Y903" s="121"/>
      <c r="Z903" s="114"/>
      <c r="AA903" s="122"/>
      <c r="AB903" s="114"/>
      <c r="AC903" s="122"/>
      <c r="AD903" s="114"/>
      <c r="AE903" s="27"/>
      <c r="AF903" s="114"/>
      <c r="AG903" t="s">
        <v>230</v>
      </c>
      <c r="AH903" t="s">
        <v>250</v>
      </c>
      <c r="AI903" s="1" t="str">
        <f t="shared" ref="AI903" ca="1" si="16472">IF(N902="","",N902)</f>
        <v/>
      </c>
      <c r="AJ903" s="1" t="str">
        <f t="shared" ref="AJ903" ca="1" si="16473">IF(O902="","",O902)</f>
        <v/>
      </c>
      <c r="AK903" s="1"/>
      <c r="AM903" s="1"/>
      <c r="AO903" t="s">
        <v>230</v>
      </c>
      <c r="AP903" s="114"/>
      <c r="AQ903" t="str">
        <f t="shared" ca="1" si="16415"/>
        <v>\\(\\quad \\displaystyle  \\)</v>
      </c>
      <c r="AS903" s="114"/>
      <c r="AT903" s="114"/>
      <c r="AU903" s="114"/>
      <c r="AV903" s="114"/>
      <c r="AW903" s="114"/>
      <c r="AX903" s="114"/>
      <c r="AY903" s="114"/>
      <c r="AZ903" s="117"/>
      <c r="BH903" s="23">
        <f t="shared" ca="1" si="16297"/>
        <v>6</v>
      </c>
      <c r="BI903" s="114"/>
      <c r="BJ903" s="23">
        <f t="shared" ca="1" si="16297"/>
        <v>6</v>
      </c>
      <c r="BK903" s="114"/>
      <c r="BL903" s="27"/>
      <c r="BM903" s="27"/>
      <c r="BN903" s="27"/>
      <c r="BO903" s="27"/>
      <c r="BP903" s="27"/>
      <c r="BQ903" s="25">
        <f t="shared" ref="BQ903" ca="1" si="16474">BH903*BJ902</f>
        <v>60</v>
      </c>
      <c r="BR903" s="114"/>
      <c r="BS903" s="114"/>
      <c r="BT903">
        <f t="shared" ca="1" si="16262"/>
        <v>60</v>
      </c>
      <c r="BU903" s="25">
        <f t="shared" ref="BU903" ca="1" si="16475">BT903/GCD(BT902,BT903)</f>
        <v>5</v>
      </c>
      <c r="CD903" s="128"/>
      <c r="CE903" s="23">
        <f t="shared" ref="CE903" ca="1" si="16476">BU903</f>
        <v>5</v>
      </c>
      <c r="CG903"/>
      <c r="CH903" s="5"/>
    </row>
    <row r="904" spans="2:89" ht="32" customHeight="1" thickBot="1" x14ac:dyDescent="0.6">
      <c r="B904" s="121" t="s">
        <v>28</v>
      </c>
      <c r="C904" s="121" t="s">
        <v>51</v>
      </c>
      <c r="D904" s="114">
        <v>50</v>
      </c>
      <c r="E904" s="119"/>
      <c r="F904" s="28">
        <f t="shared" ca="1" si="16238"/>
        <v>8</v>
      </c>
      <c r="G904" s="114" t="s">
        <v>240</v>
      </c>
      <c r="H904" s="114"/>
      <c r="I904" s="28">
        <f t="shared" ca="1" si="16239"/>
        <v>2</v>
      </c>
      <c r="J904" s="124" t="s">
        <v>13</v>
      </c>
      <c r="K904" s="125">
        <f t="shared" ref="K904" ca="1" si="16477">IF(CD904=0,"",CD904)</f>
        <v>3</v>
      </c>
      <c r="L904" s="24">
        <f t="shared" ca="1" si="16241"/>
        <v>0</v>
      </c>
      <c r="M904" s="118" t="str">
        <f t="shared" ref="M904" ca="1" si="16478">IF(L905=1,"=","")</f>
        <v>=</v>
      </c>
      <c r="N904" s="125" t="str">
        <f t="shared" ref="N904" ca="1" si="16479">IF(L905=1,IF(BQ904&lt;0,"ー",""),"")</f>
        <v/>
      </c>
      <c r="O904" s="118">
        <f t="shared" ref="O904" ca="1" si="16480">IF(L904=0,K904,"")</f>
        <v>3</v>
      </c>
      <c r="P904" s="118" t="s">
        <v>250</v>
      </c>
      <c r="Q904" s="121" t="str">
        <f t="shared" ref="Q904" si="16481">IF(E904="","",E904)</f>
        <v/>
      </c>
      <c r="R904" s="114" t="s">
        <v>249</v>
      </c>
      <c r="S904" s="122">
        <f t="shared" ref="S904" ca="1" si="16482">F904</f>
        <v>8</v>
      </c>
      <c r="T904" s="114" t="s">
        <v>216</v>
      </c>
      <c r="U904" s="122">
        <f t="shared" ref="U904" ca="1" si="16483">F905</f>
        <v>4</v>
      </c>
      <c r="V904" s="114" t="s">
        <v>217</v>
      </c>
      <c r="W904" s="120" t="str">
        <f t="shared" ref="W904" si="16484">G904</f>
        <v>　÷　</v>
      </c>
      <c r="X904" s="56"/>
      <c r="Y904" s="121" t="str">
        <f t="shared" ref="Y904" si="16485">IF(H904="","",H904)</f>
        <v/>
      </c>
      <c r="Z904" s="114" t="s">
        <v>249</v>
      </c>
      <c r="AA904" s="122">
        <f t="shared" ref="AA904" ca="1" si="16486">I904</f>
        <v>2</v>
      </c>
      <c r="AB904" s="114" t="s">
        <v>216</v>
      </c>
      <c r="AC904" s="122">
        <f t="shared" ref="AC904" ca="1" si="16487">I905</f>
        <v>3</v>
      </c>
      <c r="AD904" s="114" t="s">
        <v>217</v>
      </c>
      <c r="AE904" s="27"/>
      <c r="AF904" s="114" t="s">
        <v>233</v>
      </c>
      <c r="AG904" t="s">
        <v>230</v>
      </c>
      <c r="AH904" t="s">
        <v>250</v>
      </c>
      <c r="AI904" s="1">
        <f t="shared" ref="AI904" ca="1" si="16488">IF(K904="","",K904)</f>
        <v>3</v>
      </c>
      <c r="AJ904" t="s">
        <v>249</v>
      </c>
      <c r="AK904" s="1">
        <f t="shared" ref="AK904" ca="1" si="16489">L904</f>
        <v>0</v>
      </c>
      <c r="AL904" t="s">
        <v>216</v>
      </c>
      <c r="AM904" s="1">
        <f t="shared" ref="AM904" ca="1" si="16490">L905</f>
        <v>1</v>
      </c>
      <c r="AN904" t="s">
        <v>217</v>
      </c>
      <c r="AO904" t="s">
        <v>230</v>
      </c>
      <c r="AP904" s="114" t="str">
        <f t="shared" ref="AP904" ca="1" si="16491">P904&amp;Q904&amp;R904&amp;S904&amp;T904&amp;U904&amp;V904&amp;W904&amp;X904&amp;Y904&amp;Z904&amp;AA904&amp;AB904&amp;AC904&amp;AD904&amp;AE904&amp;AF904&amp;AG904</f>
        <v>\\(\\quad \\displaystyle \\frac{8}{4}　÷　\\frac{2}{3}　=　 \\)</v>
      </c>
      <c r="AQ904" t="str">
        <f t="shared" ca="1" si="16415"/>
        <v>\\(\\quad \\displaystyle 3\\frac{0}{1} \\)</v>
      </c>
      <c r="AS904" s="114" t="str">
        <f t="shared" ref="AS904" ca="1" si="16492">AP904</f>
        <v>\\(\\quad \\displaystyle \\frac{8}{4}　÷　\\frac{2}{3}　=　 \\)</v>
      </c>
      <c r="AT904" s="114" t="str">
        <f t="shared" ref="AT904" ca="1" si="16493">IF(O904="",AQ904,AQ905)</f>
        <v>\\(\\quad \\displaystyle 3 \\)</v>
      </c>
      <c r="AU904" s="114" t="s">
        <v>60</v>
      </c>
      <c r="AV904" s="115" t="s">
        <v>227</v>
      </c>
      <c r="AW904" s="115" t="str">
        <f t="shared" ref="AW904" ca="1" si="16494">AS904</f>
        <v>\\(\\quad \\displaystyle \\frac{8}{4}　÷　\\frac{2}{3}　=　 \\)</v>
      </c>
      <c r="AX904" s="115" t="str">
        <f t="shared" ref="AX904" ca="1" si="16495">AT904</f>
        <v>\\(\\quad \\displaystyle 3 \\)</v>
      </c>
      <c r="AY904" s="115" t="s">
        <v>62</v>
      </c>
      <c r="AZ904" s="116" t="str">
        <f t="shared" ref="AZ904" ca="1" si="16496">"INSERT INTO "&amp;AU904&amp;"(tangen,question,answer,editor,date,count) VALUES('"&amp;AV904&amp;"','"&amp;AW904&amp;"','"&amp;AX904&amp;"','"&amp;AY904&amp;"',NOW(),0);"</f>
        <v>INSERT INTO math(tangen,question,answer,editor,date,count) VALUES('m3700','\\(\\quad \\displaystyle \\frac{8}{4}　÷　\\frac{2}{3}　=　 \\)','\\(\\quad \\displaystyle 3 \\)','harazono',NOW(),0);</v>
      </c>
      <c r="BH904" s="22">
        <f t="shared" ca="1" si="15956"/>
        <v>8</v>
      </c>
      <c r="BI904" s="114" t="s">
        <v>27</v>
      </c>
      <c r="BJ904" s="22">
        <f t="shared" ca="1" si="16111"/>
        <v>2</v>
      </c>
      <c r="BK904" s="114" t="s">
        <v>26</v>
      </c>
      <c r="BL904" s="27"/>
      <c r="BM904" s="27"/>
      <c r="BN904" s="27"/>
      <c r="BO904" s="27"/>
      <c r="BP904" s="27"/>
      <c r="BQ904" s="24">
        <f t="shared" ref="BQ904" ca="1" si="16497">BH904*BJ905</f>
        <v>24</v>
      </c>
      <c r="BR904" s="114" t="s">
        <v>26</v>
      </c>
      <c r="BS904" s="114" t="str">
        <f t="shared" ref="BS904" ca="1" si="16498">IF(BQ904&lt;=0,"-","")</f>
        <v/>
      </c>
      <c r="BT904" s="30">
        <f t="shared" ca="1" si="16262"/>
        <v>24</v>
      </c>
      <c r="BU904" s="24">
        <f t="shared" ref="BU904" ca="1" si="16499">BT904/GCD(BT904,BT905)</f>
        <v>3</v>
      </c>
      <c r="CD904" s="128">
        <f t="shared" ref="CD904" ca="1" si="16500">QUOTIENT(BU904,BU905)</f>
        <v>3</v>
      </c>
      <c r="CE904" s="57">
        <f t="shared" ref="CE904" ca="1" si="16501">MOD(BU904,BU905)</f>
        <v>0</v>
      </c>
      <c r="CG904"/>
      <c r="CH904" s="5"/>
    </row>
    <row r="905" spans="2:89" ht="32" customHeight="1" x14ac:dyDescent="0.55000000000000004">
      <c r="B905" s="121"/>
      <c r="C905" s="121"/>
      <c r="D905" s="114"/>
      <c r="E905" s="119"/>
      <c r="F905" s="29">
        <f t="shared" ca="1" si="16238"/>
        <v>4</v>
      </c>
      <c r="G905" s="114"/>
      <c r="H905" s="114"/>
      <c r="I905" s="29">
        <f t="shared" ca="1" si="16239"/>
        <v>3</v>
      </c>
      <c r="J905" s="124"/>
      <c r="K905" s="125"/>
      <c r="L905" s="25">
        <f t="shared" ca="1" si="16241"/>
        <v>1</v>
      </c>
      <c r="M905" s="118"/>
      <c r="N905" s="125"/>
      <c r="O905" s="118"/>
      <c r="P905" s="118"/>
      <c r="Q905" s="121"/>
      <c r="R905" s="114"/>
      <c r="S905" s="122"/>
      <c r="T905" s="114"/>
      <c r="U905" s="122"/>
      <c r="V905" s="114"/>
      <c r="W905" s="120"/>
      <c r="X905" s="56"/>
      <c r="Y905" s="121"/>
      <c r="Z905" s="114"/>
      <c r="AA905" s="122"/>
      <c r="AB905" s="114"/>
      <c r="AC905" s="122"/>
      <c r="AD905" s="114"/>
      <c r="AE905" s="27"/>
      <c r="AF905" s="114"/>
      <c r="AG905" t="s">
        <v>230</v>
      </c>
      <c r="AH905" t="s">
        <v>250</v>
      </c>
      <c r="AI905" s="1" t="str">
        <f t="shared" ref="AI905" ca="1" si="16502">IF(N904="","",N904)</f>
        <v/>
      </c>
      <c r="AJ905" s="1">
        <f t="shared" ref="AJ905" ca="1" si="16503">IF(O904="","",O904)</f>
        <v>3</v>
      </c>
      <c r="AK905" s="1"/>
      <c r="AM905" s="1"/>
      <c r="AO905" t="s">
        <v>230</v>
      </c>
      <c r="AP905" s="114"/>
      <c r="AQ905" t="str">
        <f t="shared" ca="1" si="16415"/>
        <v>\\(\\quad \\displaystyle 3 \\)</v>
      </c>
      <c r="AS905" s="114"/>
      <c r="AT905" s="114"/>
      <c r="AU905" s="114"/>
      <c r="AV905" s="114"/>
      <c r="AW905" s="114"/>
      <c r="AX905" s="114"/>
      <c r="AY905" s="114"/>
      <c r="AZ905" s="117"/>
      <c r="BH905" s="23">
        <f t="shared" ca="1" si="16297"/>
        <v>4</v>
      </c>
      <c r="BI905" s="114"/>
      <c r="BJ905" s="23">
        <f t="shared" ca="1" si="16297"/>
        <v>3</v>
      </c>
      <c r="BK905" s="114"/>
      <c r="BL905" s="27"/>
      <c r="BM905" s="27"/>
      <c r="BN905" s="27"/>
      <c r="BO905" s="27"/>
      <c r="BP905" s="27"/>
      <c r="BQ905" s="25">
        <f t="shared" ref="BQ905" ca="1" si="16504">BH905*BJ904</f>
        <v>8</v>
      </c>
      <c r="BR905" s="114"/>
      <c r="BS905" s="114"/>
      <c r="BT905">
        <f t="shared" ca="1" si="16262"/>
        <v>8</v>
      </c>
      <c r="BU905" s="25">
        <f t="shared" ref="BU905" ca="1" si="16505">BT905/GCD(BT904,BT905)</f>
        <v>1</v>
      </c>
      <c r="CD905" s="128"/>
      <c r="CE905" s="23">
        <f t="shared" ref="CE905" ca="1" si="16506">BU905</f>
        <v>1</v>
      </c>
      <c r="CG905"/>
      <c r="CH905" s="5"/>
    </row>
    <row r="906" spans="2:89" ht="32" customHeight="1" x14ac:dyDescent="0.55000000000000004">
      <c r="B906" s="62"/>
      <c r="C906" s="62"/>
      <c r="D906" s="62"/>
      <c r="E906" s="74"/>
      <c r="F906" s="75"/>
      <c r="G906" s="62"/>
      <c r="H906" s="62"/>
      <c r="I906" s="75"/>
      <c r="J906" s="65"/>
      <c r="K906" s="65"/>
      <c r="L906" s="62"/>
      <c r="M906" s="67"/>
      <c r="N906" s="68"/>
      <c r="O906" s="67"/>
      <c r="P906" s="67"/>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t="s">
        <v>230</v>
      </c>
      <c r="AP906" s="63"/>
      <c r="AQ906" t="str">
        <f t="shared" si="16415"/>
        <v xml:space="preserve"> \\)</v>
      </c>
      <c r="AR906" s="63"/>
      <c r="AS906" s="63"/>
      <c r="AT906" s="63"/>
      <c r="AU906" s="63"/>
      <c r="AV906" s="63"/>
      <c r="AW906" s="63"/>
      <c r="AX906" s="63"/>
      <c r="AY906" s="63"/>
      <c r="AZ906" s="2"/>
      <c r="BA906" s="63"/>
      <c r="BB906" s="63"/>
      <c r="BC906" s="63"/>
      <c r="BD906" s="63"/>
      <c r="BE906" s="63"/>
      <c r="BF906" s="63"/>
      <c r="BG906" s="63"/>
      <c r="BH906" s="66"/>
      <c r="BI906" s="62"/>
      <c r="BJ906" s="66"/>
      <c r="BK906" s="62"/>
      <c r="BL906" s="62"/>
      <c r="BM906" s="62"/>
      <c r="BN906" s="62"/>
      <c r="BO906" s="62"/>
      <c r="BP906" s="62"/>
      <c r="BQ906" s="66"/>
      <c r="BR906" s="62"/>
      <c r="BS906" s="62"/>
      <c r="BT906" s="63"/>
      <c r="BU906" s="66"/>
      <c r="BV906" s="63"/>
      <c r="BW906" s="63"/>
      <c r="BX906" s="63"/>
      <c r="BY906" s="63"/>
      <c r="BZ906" s="63"/>
      <c r="CA906" s="62"/>
      <c r="CB906" s="66"/>
      <c r="CC906" s="62"/>
      <c r="CD906" s="62"/>
      <c r="CE906" s="63"/>
      <c r="CF906" s="66"/>
      <c r="CG906"/>
      <c r="CH906" s="5"/>
      <c r="CK906" s="5"/>
    </row>
    <row r="907" spans="2:89" ht="32" customHeight="1" thickBot="1" x14ac:dyDescent="0.6">
      <c r="B907" s="126" t="s">
        <v>0</v>
      </c>
      <c r="C907" s="126" t="s">
        <v>29</v>
      </c>
      <c r="D907" s="114">
        <v>1</v>
      </c>
      <c r="E907" s="114" t="str">
        <f t="shared" ref="E907" ca="1" si="16507">IF(BH907&lt;=0,"－","")</f>
        <v/>
      </c>
      <c r="F907" s="32">
        <f ca="1">ABS(BH907)</f>
        <v>2</v>
      </c>
      <c r="G907" s="114" t="str">
        <f t="shared" ref="G907" ca="1" si="16508">IF(BJ907&lt;=0,"　－　","　+　")</f>
        <v>　+　</v>
      </c>
      <c r="H907" s="27"/>
      <c r="I907" s="32">
        <f ca="1">ABS(BJ907)</f>
        <v>3</v>
      </c>
      <c r="J907" s="124" t="s">
        <v>13</v>
      </c>
      <c r="K907" s="125" t="str">
        <f t="shared" ref="K907" ca="1" si="16509">IF(BQ907&lt;0,"－","")</f>
        <v/>
      </c>
      <c r="L907" s="24">
        <f t="shared" ref="L907:L926" ca="1" si="16510">BU907</f>
        <v>14</v>
      </c>
      <c r="M907" s="118" t="str">
        <f ca="1">IF(L908=1,"=","")</f>
        <v/>
      </c>
      <c r="N907" s="125" t="str">
        <f t="shared" ref="N907" ca="1" si="16511">IF(L908=1,IF(BQ907&lt;0,"－",""),"")</f>
        <v/>
      </c>
      <c r="O907" s="118" t="str">
        <f ca="1">IF(L908=1,L907,"")</f>
        <v/>
      </c>
      <c r="P907" s="118" t="s">
        <v>250</v>
      </c>
      <c r="Q907" s="121" t="str">
        <f t="shared" ref="Q907" ca="1" si="16512">IF(E907="","",E907)</f>
        <v/>
      </c>
      <c r="R907" s="114" t="s">
        <v>249</v>
      </c>
      <c r="S907" s="122">
        <f ca="1">F907</f>
        <v>2</v>
      </c>
      <c r="T907" s="114" t="s">
        <v>216</v>
      </c>
      <c r="U907" s="122">
        <f t="shared" ref="U907" ca="1" si="16513">F908</f>
        <v>6</v>
      </c>
      <c r="V907" s="114" t="s">
        <v>217</v>
      </c>
      <c r="W907" s="120" t="str">
        <f t="shared" ref="W907" ca="1" si="16514">G907</f>
        <v>　+　</v>
      </c>
      <c r="X907" s="56"/>
      <c r="Y907" s="121" t="str">
        <f t="shared" ref="Y907" si="16515">IF(H907="","",H907)</f>
        <v/>
      </c>
      <c r="Z907" s="114" t="s">
        <v>249</v>
      </c>
      <c r="AA907" s="122">
        <f t="shared" ref="AA907" ca="1" si="16516">I907</f>
        <v>3</v>
      </c>
      <c r="AB907" s="114" t="s">
        <v>216</v>
      </c>
      <c r="AC907" s="122">
        <f t="shared" ref="AC907" ca="1" si="16517">I908</f>
        <v>5</v>
      </c>
      <c r="AD907" s="114" t="s">
        <v>217</v>
      </c>
      <c r="AE907" s="27"/>
      <c r="AF907" s="114" t="s">
        <v>233</v>
      </c>
      <c r="AG907" t="s">
        <v>230</v>
      </c>
      <c r="AH907" t="s">
        <v>250</v>
      </c>
      <c r="AI907" s="1" t="str">
        <f t="shared" ref="AI907" ca="1" si="16518">IF(K907="","",K907)</f>
        <v/>
      </c>
      <c r="AJ907" t="s">
        <v>249</v>
      </c>
      <c r="AK907" s="1">
        <f t="shared" ref="AK907" ca="1" si="16519">L907</f>
        <v>14</v>
      </c>
      <c r="AL907" t="s">
        <v>216</v>
      </c>
      <c r="AM907" s="1">
        <f t="shared" ref="AM907" ca="1" si="16520">L908</f>
        <v>15</v>
      </c>
      <c r="AN907" t="s">
        <v>217</v>
      </c>
      <c r="AO907" t="s">
        <v>230</v>
      </c>
      <c r="AP907" s="114" t="str">
        <f t="shared" ref="AP907:AP969" ca="1" si="16521">P907&amp;Q907&amp;R907&amp;S907&amp;T907&amp;U907&amp;V907&amp;W907&amp;X907&amp;Y907&amp;Z907&amp;AA907&amp;AB907&amp;AC907&amp;AD907&amp;AE907&amp;AF907&amp;AG907</f>
        <v>\\(\\quad \\displaystyle \\frac{2}{6}　+　\\frac{3}{5}　=　 \\)</v>
      </c>
      <c r="AQ907" t="str">
        <f t="shared" ca="1" si="16415"/>
        <v>\\(\\quad \\displaystyle \\frac{14}{15} \\)</v>
      </c>
      <c r="AS907" s="114" t="str">
        <f ca="1">AP907</f>
        <v>\\(\\quad \\displaystyle \\frac{2}{6}　+　\\frac{3}{5}　=　 \\)</v>
      </c>
      <c r="AT907" s="114" t="str">
        <f t="shared" ref="AT907" ca="1" si="16522">IF(O907="",AQ907,AQ908)</f>
        <v>\\(\\quad \\displaystyle \\frac{14}{15} \\)</v>
      </c>
      <c r="AU907" s="114" t="s">
        <v>60</v>
      </c>
      <c r="AV907" s="115" t="s">
        <v>228</v>
      </c>
      <c r="AW907" s="115" t="str">
        <f t="shared" ref="AW907" ca="1" si="16523">AS907</f>
        <v>\\(\\quad \\displaystyle \\frac{2}{6}　+　\\frac{3}{5}　=　 \\)</v>
      </c>
      <c r="AX907" s="115" t="str">
        <f t="shared" ref="AX907" ca="1" si="16524">AT907</f>
        <v>\\(\\quad \\displaystyle \\frac{14}{15} \\)</v>
      </c>
      <c r="AY907" s="115" t="s">
        <v>62</v>
      </c>
      <c r="AZ907" s="116" t="str">
        <f t="shared" ref="AZ907" ca="1" si="16525">"INSERT INTO "&amp;AU907&amp;"(tangen,question,answer,editor,date,count) VALUES('"&amp;AV907&amp;"','"&amp;AW907&amp;"','"&amp;AX907&amp;"','"&amp;AY907&amp;"',NOW(),0);"</f>
        <v>INSERT INTO math(tangen,question,answer,editor,date,count) VALUES('m5500','\\(\\quad \\displaystyle \\frac{2}{6}　+　\\frac{3}{5}　=　 \\)','\\(\\quad \\displaystyle \\frac{14}{15} \\)','harazono',NOW(),0);</v>
      </c>
      <c r="BH907" s="22">
        <f ca="1">RANDBETWEEN(-10,10)</f>
        <v>2</v>
      </c>
      <c r="BI907" s="114" t="s">
        <v>25</v>
      </c>
      <c r="BJ907" s="22">
        <f ca="1">RANDBETWEEN(-10,10)</f>
        <v>3</v>
      </c>
      <c r="BK907" s="114" t="s">
        <v>26</v>
      </c>
      <c r="BL907" s="27"/>
      <c r="BM907" s="27"/>
      <c r="BN907" s="27"/>
      <c r="BO907" s="27"/>
      <c r="BP907" s="27"/>
      <c r="BQ907" s="24">
        <f ca="1">BH907*BJ908+BJ907*BH908</f>
        <v>28</v>
      </c>
      <c r="BR907" s="114" t="s">
        <v>26</v>
      </c>
      <c r="BS907" s="27"/>
      <c r="BT907" s="33">
        <f t="shared" ref="BT907:BT1008" ca="1" si="16526">ABS(BQ907)</f>
        <v>28</v>
      </c>
      <c r="BU907" s="33">
        <f ca="1">BT907/GCD(BT907,BT908)</f>
        <v>14</v>
      </c>
      <c r="CG907"/>
      <c r="CH907" s="5"/>
    </row>
    <row r="908" spans="2:89" ht="32" customHeight="1" x14ac:dyDescent="0.55000000000000004">
      <c r="B908" s="127"/>
      <c r="C908" s="127"/>
      <c r="D908" s="114"/>
      <c r="E908" s="114"/>
      <c r="F908" s="19">
        <f ca="1">ABS(BH908)</f>
        <v>6</v>
      </c>
      <c r="G908" s="114"/>
      <c r="H908" s="27"/>
      <c r="I908" s="19">
        <f ca="1">ABS(BJ908)</f>
        <v>5</v>
      </c>
      <c r="J908" s="124"/>
      <c r="K908" s="125"/>
      <c r="L908" s="25">
        <f t="shared" ca="1" si="16510"/>
        <v>15</v>
      </c>
      <c r="M908" s="118"/>
      <c r="N908" s="125"/>
      <c r="O908" s="118"/>
      <c r="P908" s="118"/>
      <c r="Q908" s="121"/>
      <c r="R908" s="114"/>
      <c r="S908" s="122"/>
      <c r="T908" s="114"/>
      <c r="U908" s="122"/>
      <c r="V908" s="114"/>
      <c r="W908" s="120"/>
      <c r="X908" s="56"/>
      <c r="Y908" s="121"/>
      <c r="Z908" s="114"/>
      <c r="AA908" s="122"/>
      <c r="AB908" s="114"/>
      <c r="AC908" s="122"/>
      <c r="AD908" s="114"/>
      <c r="AE908" s="27"/>
      <c r="AF908" s="114"/>
      <c r="AG908" t="s">
        <v>230</v>
      </c>
      <c r="AH908" t="s">
        <v>250</v>
      </c>
      <c r="AI908" s="1" t="str">
        <f t="shared" ref="AI908" ca="1" si="16527">IF(N907="","",N907)</f>
        <v/>
      </c>
      <c r="AJ908" s="1" t="str">
        <f t="shared" ref="AJ908" ca="1" si="16528">IF(O907="","",O907)</f>
        <v/>
      </c>
      <c r="AK908" s="1"/>
      <c r="AM908" s="1"/>
      <c r="AO908" t="s">
        <v>230</v>
      </c>
      <c r="AP908" s="114"/>
      <c r="AQ908" t="str">
        <f t="shared" ca="1" si="16415"/>
        <v>\\(\\quad \\displaystyle  \\)</v>
      </c>
      <c r="AS908" s="114"/>
      <c r="AT908" s="114"/>
      <c r="AU908" s="114"/>
      <c r="AV908" s="114"/>
      <c r="AW908" s="114"/>
      <c r="AX908" s="114"/>
      <c r="AY908" s="114"/>
      <c r="AZ908" s="117"/>
      <c r="BH908" s="23">
        <f ca="1">RANDBETWEEN(2,10)</f>
        <v>6</v>
      </c>
      <c r="BI908" s="114"/>
      <c r="BJ908" s="23">
        <f ca="1">RANDBETWEEN(2,10)</f>
        <v>5</v>
      </c>
      <c r="BK908" s="114"/>
      <c r="BL908" s="27"/>
      <c r="BM908" s="27"/>
      <c r="BN908" s="27"/>
      <c r="BO908" s="27"/>
      <c r="BP908" s="27"/>
      <c r="BQ908" s="25">
        <f ca="1">BH908*BJ908</f>
        <v>30</v>
      </c>
      <c r="BR908" s="114"/>
      <c r="BS908" s="27"/>
      <c r="BT908" s="33">
        <f t="shared" ca="1" si="16526"/>
        <v>30</v>
      </c>
      <c r="BU908" s="33">
        <f ca="1">BT908/GCD(BT907,BT908)</f>
        <v>15</v>
      </c>
      <c r="CG908"/>
      <c r="CH908" s="5"/>
    </row>
    <row r="909" spans="2:89" ht="32" customHeight="1" thickBot="1" x14ac:dyDescent="0.6">
      <c r="B909" s="126" t="s">
        <v>0</v>
      </c>
      <c r="C909" s="126" t="s">
        <v>29</v>
      </c>
      <c r="D909" s="114">
        <v>2</v>
      </c>
      <c r="E909" s="114" t="str">
        <f t="shared" ref="E909" ca="1" si="16529">IF(BH909&lt;=0,"－","")</f>
        <v/>
      </c>
      <c r="F909" s="32">
        <f t="shared" ref="F909:F1026" ca="1" si="16530">ABS(BH909)</f>
        <v>10</v>
      </c>
      <c r="G909" s="114" t="str">
        <f t="shared" ref="G909" ca="1" si="16531">IF(BJ909&lt;=0,"　－　","　+　")</f>
        <v>　－　</v>
      </c>
      <c r="H909" s="27"/>
      <c r="I909" s="32">
        <f t="shared" ref="I909:I1026" ca="1" si="16532">ABS(BJ909)</f>
        <v>3</v>
      </c>
      <c r="J909" s="124" t="s">
        <v>13</v>
      </c>
      <c r="K909" s="125" t="str">
        <f t="shared" ref="K909" ca="1" si="16533">IF(BQ909&lt;0,"－","")</f>
        <v/>
      </c>
      <c r="L909" s="24">
        <f t="shared" ca="1" si="16510"/>
        <v>4</v>
      </c>
      <c r="M909" s="118" t="str">
        <f ca="1">IF(L910=1,"=","")</f>
        <v/>
      </c>
      <c r="N909" s="125" t="str">
        <f t="shared" ref="N909" ca="1" si="16534">IF(L910=1,IF(BQ909&lt;0,"－",""),"")</f>
        <v/>
      </c>
      <c r="O909" s="118" t="str">
        <f ca="1">IF(L910=1,L909,"")</f>
        <v/>
      </c>
      <c r="P909" s="118" t="s">
        <v>250</v>
      </c>
      <c r="Q909" s="121" t="str">
        <f t="shared" ref="Q909" ca="1" si="16535">IF(E909="","",E909)</f>
        <v/>
      </c>
      <c r="R909" s="114" t="s">
        <v>249</v>
      </c>
      <c r="S909" s="122">
        <f t="shared" ref="S909" ca="1" si="16536">F909</f>
        <v>10</v>
      </c>
      <c r="T909" s="114" t="s">
        <v>216</v>
      </c>
      <c r="U909" s="122">
        <f t="shared" ref="U909" ca="1" si="16537">F910</f>
        <v>6</v>
      </c>
      <c r="V909" s="114" t="s">
        <v>217</v>
      </c>
      <c r="W909" s="120" t="str">
        <f t="shared" ref="W909" ca="1" si="16538">G909</f>
        <v>　－　</v>
      </c>
      <c r="X909" s="56"/>
      <c r="Y909" s="121" t="str">
        <f t="shared" ref="Y909" si="16539">IF(H909="","",H909)</f>
        <v/>
      </c>
      <c r="Z909" s="114" t="s">
        <v>249</v>
      </c>
      <c r="AA909" s="122">
        <f t="shared" ref="AA909" ca="1" si="16540">I909</f>
        <v>3</v>
      </c>
      <c r="AB909" s="114" t="s">
        <v>216</v>
      </c>
      <c r="AC909" s="122">
        <f t="shared" ref="AC909" ca="1" si="16541">I910</f>
        <v>9</v>
      </c>
      <c r="AD909" s="114" t="s">
        <v>217</v>
      </c>
      <c r="AE909" s="27"/>
      <c r="AF909" s="114" t="s">
        <v>233</v>
      </c>
      <c r="AG909" t="s">
        <v>230</v>
      </c>
      <c r="AH909" t="s">
        <v>250</v>
      </c>
      <c r="AI909" s="1" t="str">
        <f t="shared" ref="AI909" ca="1" si="16542">IF(K909="","",K909)</f>
        <v/>
      </c>
      <c r="AJ909" t="s">
        <v>249</v>
      </c>
      <c r="AK909" s="1">
        <f t="shared" ref="AK909" ca="1" si="16543">L909</f>
        <v>4</v>
      </c>
      <c r="AL909" t="s">
        <v>216</v>
      </c>
      <c r="AM909" s="1">
        <f t="shared" ref="AM909" ca="1" si="16544">L910</f>
        <v>3</v>
      </c>
      <c r="AN909" t="s">
        <v>217</v>
      </c>
      <c r="AO909" t="s">
        <v>230</v>
      </c>
      <c r="AP909" s="114" t="str">
        <f t="shared" ca="1" si="16521"/>
        <v>\\(\\quad \\displaystyle \\frac{10}{6}　－　\\frac{3}{9}　=　 \\)</v>
      </c>
      <c r="AQ909" t="str">
        <f t="shared" ca="1" si="16415"/>
        <v>\\(\\quad \\displaystyle \\frac{4}{3} \\)</v>
      </c>
      <c r="AS909" s="114" t="str">
        <f t="shared" ref="AS909" ca="1" si="16545">AP909</f>
        <v>\\(\\quad \\displaystyle \\frac{10}{6}　－　\\frac{3}{9}　=　 \\)</v>
      </c>
      <c r="AT909" s="114" t="str">
        <f t="shared" ref="AT909" ca="1" si="16546">IF(O909="",AQ909,AQ910)</f>
        <v>\\(\\quad \\displaystyle \\frac{4}{3} \\)</v>
      </c>
      <c r="AU909" s="114" t="s">
        <v>60</v>
      </c>
      <c r="AV909" s="115" t="s">
        <v>228</v>
      </c>
      <c r="AW909" s="115" t="str">
        <f t="shared" ref="AW909" ca="1" si="16547">AS909</f>
        <v>\\(\\quad \\displaystyle \\frac{10}{6}　－　\\frac{3}{9}　=　 \\)</v>
      </c>
      <c r="AX909" s="115" t="str">
        <f t="shared" ref="AX909" ca="1" si="16548">AT909</f>
        <v>\\(\\quad \\displaystyle \\frac{4}{3} \\)</v>
      </c>
      <c r="AY909" s="115" t="s">
        <v>62</v>
      </c>
      <c r="AZ909" s="116" t="str">
        <f t="shared" ref="AZ909" ca="1" si="16549">"INSERT INTO "&amp;AU909&amp;"(tangen,question,answer,editor,date,count) VALUES('"&amp;AV909&amp;"','"&amp;AW909&amp;"','"&amp;AX909&amp;"','"&amp;AY909&amp;"',NOW(),0);"</f>
        <v>INSERT INTO math(tangen,question,answer,editor,date,count) VALUES('m5500','\\(\\quad \\displaystyle \\frac{10}{6}　－　\\frac{3}{9}　=　 \\)','\\(\\quad \\displaystyle \\frac{4}{3} \\)','harazono',NOW(),0);</v>
      </c>
      <c r="BH909" s="22">
        <f t="shared" ref="BH909:BJ909" ca="1" si="16550">RANDBETWEEN(-10,10)</f>
        <v>10</v>
      </c>
      <c r="BI909" s="114" t="s">
        <v>25</v>
      </c>
      <c r="BJ909" s="22">
        <f t="shared" ca="1" si="16550"/>
        <v>-3</v>
      </c>
      <c r="BK909" s="114" t="s">
        <v>26</v>
      </c>
      <c r="BL909" s="27"/>
      <c r="BM909" s="27"/>
      <c r="BN909" s="27"/>
      <c r="BO909" s="27"/>
      <c r="BP909" s="27"/>
      <c r="BQ909" s="24">
        <f ca="1">BH909*BJ910+BJ909*BH910</f>
        <v>72</v>
      </c>
      <c r="BR909" s="114" t="s">
        <v>26</v>
      </c>
      <c r="BS909" s="27"/>
      <c r="BT909" s="33">
        <f t="shared" ca="1" si="16526"/>
        <v>72</v>
      </c>
      <c r="BU909" s="33">
        <f t="shared" ref="BU909" ca="1" si="16551">BT909/GCD(BT909,BT910)</f>
        <v>4</v>
      </c>
      <c r="CG909"/>
      <c r="CH909" s="5"/>
    </row>
    <row r="910" spans="2:89" ht="32" customHeight="1" x14ac:dyDescent="0.55000000000000004">
      <c r="B910" s="127"/>
      <c r="C910" s="127"/>
      <c r="D910" s="114"/>
      <c r="E910" s="114"/>
      <c r="F910" s="19">
        <f t="shared" ca="1" si="16530"/>
        <v>6</v>
      </c>
      <c r="G910" s="114"/>
      <c r="H910" s="27"/>
      <c r="I910" s="19">
        <f t="shared" ca="1" si="16532"/>
        <v>9</v>
      </c>
      <c r="J910" s="124"/>
      <c r="K910" s="125"/>
      <c r="L910" s="25">
        <f t="shared" ca="1" si="16510"/>
        <v>3</v>
      </c>
      <c r="M910" s="118"/>
      <c r="N910" s="125"/>
      <c r="O910" s="118"/>
      <c r="P910" s="118"/>
      <c r="Q910" s="121"/>
      <c r="R910" s="114"/>
      <c r="S910" s="122"/>
      <c r="T910" s="114"/>
      <c r="U910" s="122"/>
      <c r="V910" s="114"/>
      <c r="W910" s="120"/>
      <c r="X910" s="56"/>
      <c r="Y910" s="121"/>
      <c r="Z910" s="114"/>
      <c r="AA910" s="122"/>
      <c r="AB910" s="114"/>
      <c r="AC910" s="122"/>
      <c r="AD910" s="114"/>
      <c r="AE910" s="27"/>
      <c r="AF910" s="114"/>
      <c r="AG910" t="s">
        <v>230</v>
      </c>
      <c r="AH910" t="s">
        <v>250</v>
      </c>
      <c r="AI910" s="1" t="str">
        <f t="shared" ref="AI910" ca="1" si="16552">IF(N909="","",N909)</f>
        <v/>
      </c>
      <c r="AJ910" s="1" t="str">
        <f t="shared" ref="AJ910" ca="1" si="16553">IF(O909="","",O909)</f>
        <v/>
      </c>
      <c r="AK910" s="1"/>
      <c r="AM910" s="1"/>
      <c r="AO910" t="s">
        <v>230</v>
      </c>
      <c r="AP910" s="114"/>
      <c r="AQ910" t="str">
        <f t="shared" ca="1" si="16415"/>
        <v>\\(\\quad \\displaystyle  \\)</v>
      </c>
      <c r="AS910" s="114"/>
      <c r="AT910" s="114"/>
      <c r="AU910" s="114"/>
      <c r="AV910" s="114"/>
      <c r="AW910" s="114"/>
      <c r="AX910" s="114"/>
      <c r="AY910" s="114"/>
      <c r="AZ910" s="117"/>
      <c r="BH910" s="23">
        <f t="shared" ref="BH910:BJ910" ca="1" si="16554">RANDBETWEEN(2,10)</f>
        <v>6</v>
      </c>
      <c r="BI910" s="114"/>
      <c r="BJ910" s="23">
        <f t="shared" ca="1" si="16554"/>
        <v>9</v>
      </c>
      <c r="BK910" s="114"/>
      <c r="BL910" s="27"/>
      <c r="BM910" s="27"/>
      <c r="BN910" s="27"/>
      <c r="BO910" s="27"/>
      <c r="BP910" s="27"/>
      <c r="BQ910" s="25">
        <f ca="1">BH910*BJ910</f>
        <v>54</v>
      </c>
      <c r="BR910" s="114"/>
      <c r="BS910" s="27"/>
      <c r="BT910" s="33">
        <f t="shared" ca="1" si="16526"/>
        <v>54</v>
      </c>
      <c r="BU910" s="33">
        <f t="shared" ref="BU910" ca="1" si="16555">BT910/GCD(BT909,BT910)</f>
        <v>3</v>
      </c>
      <c r="CG910"/>
      <c r="CH910" s="5"/>
    </row>
    <row r="911" spans="2:89" ht="32" customHeight="1" thickBot="1" x14ac:dyDescent="0.6">
      <c r="B911" s="126" t="s">
        <v>0</v>
      </c>
      <c r="C911" s="126" t="s">
        <v>29</v>
      </c>
      <c r="D911" s="114">
        <v>3</v>
      </c>
      <c r="E911" s="114" t="str">
        <f t="shared" ref="E911" ca="1" si="16556">IF(BH911&lt;=0,"－","")</f>
        <v>－</v>
      </c>
      <c r="F911" s="32">
        <f t="shared" ca="1" si="16530"/>
        <v>9</v>
      </c>
      <c r="G911" s="114" t="str">
        <f t="shared" ref="G911" ca="1" si="16557">IF(BJ911&lt;=0,"　－　","　+　")</f>
        <v>　+　</v>
      </c>
      <c r="H911" s="27"/>
      <c r="I911" s="32">
        <f t="shared" ca="1" si="16532"/>
        <v>8</v>
      </c>
      <c r="J911" s="124" t="s">
        <v>13</v>
      </c>
      <c r="K911" s="125" t="str">
        <f t="shared" ref="K911" ca="1" si="16558">IF(BQ911&lt;0,"－","")</f>
        <v/>
      </c>
      <c r="L911" s="24">
        <f t="shared" ca="1" si="16510"/>
        <v>1</v>
      </c>
      <c r="M911" s="118" t="str">
        <f ca="1">IF(L912=1,"=","")</f>
        <v/>
      </c>
      <c r="N911" s="125" t="str">
        <f t="shared" ref="N911" ca="1" si="16559">IF(L912=1,IF(BQ911&lt;0,"－",""),"")</f>
        <v/>
      </c>
      <c r="O911" s="118" t="str">
        <f ca="1">IF(L912=1,L911,"")</f>
        <v/>
      </c>
      <c r="P911" s="118" t="s">
        <v>250</v>
      </c>
      <c r="Q911" s="121" t="str">
        <f t="shared" ref="Q911" ca="1" si="16560">IF(E911="","",E911)</f>
        <v>－</v>
      </c>
      <c r="R911" s="114" t="s">
        <v>249</v>
      </c>
      <c r="S911" s="122">
        <f t="shared" ref="S911" ca="1" si="16561">F911</f>
        <v>9</v>
      </c>
      <c r="T911" s="114" t="s">
        <v>216</v>
      </c>
      <c r="U911" s="122">
        <f t="shared" ref="U911" ca="1" si="16562">F912</f>
        <v>10</v>
      </c>
      <c r="V911" s="114" t="s">
        <v>217</v>
      </c>
      <c r="W911" s="120" t="str">
        <f t="shared" ref="W911" ca="1" si="16563">G911</f>
        <v>　+　</v>
      </c>
      <c r="X911" s="56"/>
      <c r="Y911" s="121" t="str">
        <f t="shared" ref="Y911" si="16564">IF(H911="","",H911)</f>
        <v/>
      </c>
      <c r="Z911" s="114" t="s">
        <v>249</v>
      </c>
      <c r="AA911" s="122">
        <f t="shared" ref="AA911" ca="1" si="16565">I911</f>
        <v>8</v>
      </c>
      <c r="AB911" s="114" t="s">
        <v>216</v>
      </c>
      <c r="AC911" s="122">
        <f t="shared" ref="AC911" ca="1" si="16566">I912</f>
        <v>8</v>
      </c>
      <c r="AD911" s="114" t="s">
        <v>217</v>
      </c>
      <c r="AE911" s="27"/>
      <c r="AF911" s="114" t="s">
        <v>233</v>
      </c>
      <c r="AG911" t="s">
        <v>230</v>
      </c>
      <c r="AH911" t="s">
        <v>250</v>
      </c>
      <c r="AI911" s="1" t="str">
        <f t="shared" ref="AI911" ca="1" si="16567">IF(K911="","",K911)</f>
        <v/>
      </c>
      <c r="AJ911" t="s">
        <v>249</v>
      </c>
      <c r="AK911" s="1">
        <f t="shared" ref="AK911" ca="1" si="16568">L911</f>
        <v>1</v>
      </c>
      <c r="AL911" t="s">
        <v>216</v>
      </c>
      <c r="AM911" s="1">
        <f t="shared" ref="AM911" ca="1" si="16569">L912</f>
        <v>10</v>
      </c>
      <c r="AN911" t="s">
        <v>217</v>
      </c>
      <c r="AO911" t="s">
        <v>230</v>
      </c>
      <c r="AP911" s="114" t="str">
        <f t="shared" ca="1" si="16521"/>
        <v>\\(\\quad \\displaystyle －\\frac{9}{10}　+　\\frac{8}{8}　=　 \\)</v>
      </c>
      <c r="AQ911" t="str">
        <f t="shared" ca="1" si="16415"/>
        <v>\\(\\quad \\displaystyle \\frac{1}{10} \\)</v>
      </c>
      <c r="AS911" s="114" t="str">
        <f t="shared" ref="AS911" ca="1" si="16570">AP911</f>
        <v>\\(\\quad \\displaystyle －\\frac{9}{10}　+　\\frac{8}{8}　=　 \\)</v>
      </c>
      <c r="AT911" s="114" t="str">
        <f t="shared" ref="AT911" ca="1" si="16571">IF(O911="",AQ911,AQ912)</f>
        <v>\\(\\quad \\displaystyle \\frac{1}{10} \\)</v>
      </c>
      <c r="AU911" s="114" t="s">
        <v>60</v>
      </c>
      <c r="AV911" s="115" t="s">
        <v>228</v>
      </c>
      <c r="AW911" s="115" t="str">
        <f t="shared" ref="AW911" ca="1" si="16572">AS911</f>
        <v>\\(\\quad \\displaystyle －\\frac{9}{10}　+　\\frac{8}{8}　=　 \\)</v>
      </c>
      <c r="AX911" s="115" t="str">
        <f t="shared" ref="AX911" ca="1" si="16573">AT911</f>
        <v>\\(\\quad \\displaystyle \\frac{1}{10} \\)</v>
      </c>
      <c r="AY911" s="115" t="s">
        <v>62</v>
      </c>
      <c r="AZ911" s="116" t="str">
        <f t="shared" ref="AZ911" ca="1" si="16574">"INSERT INTO "&amp;AU911&amp;"(tangen,question,answer,editor,date,count) VALUES('"&amp;AV911&amp;"','"&amp;AW911&amp;"','"&amp;AX911&amp;"','"&amp;AY911&amp;"',NOW(),0);"</f>
        <v>INSERT INTO math(tangen,question,answer,editor,date,count) VALUES('m5500','\\(\\quad \\displaystyle －\\frac{9}{10}　+　\\frac{8}{8}　=　 \\)','\\(\\quad \\displaystyle \\frac{1}{10} \\)','harazono',NOW(),0);</v>
      </c>
      <c r="BH911" s="22">
        <f t="shared" ref="BH911:BJ911" ca="1" si="16575">RANDBETWEEN(-10,10)</f>
        <v>-9</v>
      </c>
      <c r="BI911" s="114" t="s">
        <v>25</v>
      </c>
      <c r="BJ911" s="22">
        <f t="shared" ca="1" si="16575"/>
        <v>8</v>
      </c>
      <c r="BK911" s="114" t="s">
        <v>26</v>
      </c>
      <c r="BL911" s="27"/>
      <c r="BM911" s="27"/>
      <c r="BN911" s="27"/>
      <c r="BO911" s="27"/>
      <c r="BP911" s="27"/>
      <c r="BQ911" s="24">
        <f ca="1">BH911*BJ912+BJ911*BH912</f>
        <v>8</v>
      </c>
      <c r="BR911" s="114" t="s">
        <v>26</v>
      </c>
      <c r="BS911" s="27"/>
      <c r="BT911" s="33">
        <f t="shared" ca="1" si="16526"/>
        <v>8</v>
      </c>
      <c r="BU911" s="33">
        <f t="shared" ref="BU911" ca="1" si="16576">BT911/GCD(BT911,BT912)</f>
        <v>1</v>
      </c>
      <c r="CG911"/>
      <c r="CH911" s="5"/>
    </row>
    <row r="912" spans="2:89" ht="32" customHeight="1" x14ac:dyDescent="0.55000000000000004">
      <c r="B912" s="127"/>
      <c r="C912" s="127"/>
      <c r="D912" s="114"/>
      <c r="E912" s="114"/>
      <c r="F912" s="19">
        <f t="shared" ca="1" si="16530"/>
        <v>10</v>
      </c>
      <c r="G912" s="114"/>
      <c r="H912" s="27"/>
      <c r="I912" s="19">
        <f t="shared" ca="1" si="16532"/>
        <v>8</v>
      </c>
      <c r="J912" s="124"/>
      <c r="K912" s="125"/>
      <c r="L912" s="25">
        <f t="shared" ca="1" si="16510"/>
        <v>10</v>
      </c>
      <c r="M912" s="118"/>
      <c r="N912" s="125"/>
      <c r="O912" s="118"/>
      <c r="P912" s="118"/>
      <c r="Q912" s="121"/>
      <c r="R912" s="114"/>
      <c r="S912" s="122"/>
      <c r="T912" s="114"/>
      <c r="U912" s="122"/>
      <c r="V912" s="114"/>
      <c r="W912" s="120"/>
      <c r="X912" s="56"/>
      <c r="Y912" s="121"/>
      <c r="Z912" s="114"/>
      <c r="AA912" s="122"/>
      <c r="AB912" s="114"/>
      <c r="AC912" s="122"/>
      <c r="AD912" s="114"/>
      <c r="AE912" s="27"/>
      <c r="AF912" s="114"/>
      <c r="AG912" t="s">
        <v>230</v>
      </c>
      <c r="AH912" t="s">
        <v>250</v>
      </c>
      <c r="AI912" s="1" t="str">
        <f t="shared" ref="AI912" ca="1" si="16577">IF(N911="","",N911)</f>
        <v/>
      </c>
      <c r="AJ912" s="1" t="str">
        <f t="shared" ref="AJ912" ca="1" si="16578">IF(O911="","",O911)</f>
        <v/>
      </c>
      <c r="AK912" s="1"/>
      <c r="AM912" s="1"/>
      <c r="AO912" t="s">
        <v>230</v>
      </c>
      <c r="AP912" s="114"/>
      <c r="AQ912" t="str">
        <f t="shared" ca="1" si="16415"/>
        <v>\\(\\quad \\displaystyle  \\)</v>
      </c>
      <c r="AS912" s="114"/>
      <c r="AT912" s="114"/>
      <c r="AU912" s="114"/>
      <c r="AV912" s="114"/>
      <c r="AW912" s="114"/>
      <c r="AX912" s="114"/>
      <c r="AY912" s="114"/>
      <c r="AZ912" s="117"/>
      <c r="BH912" s="23">
        <f t="shared" ref="BH912:BJ912" ca="1" si="16579">RANDBETWEEN(2,10)</f>
        <v>10</v>
      </c>
      <c r="BI912" s="114"/>
      <c r="BJ912" s="23">
        <f t="shared" ca="1" si="16579"/>
        <v>8</v>
      </c>
      <c r="BK912" s="114"/>
      <c r="BL912" s="27"/>
      <c r="BM912" s="27"/>
      <c r="BN912" s="27"/>
      <c r="BO912" s="27"/>
      <c r="BP912" s="27"/>
      <c r="BQ912" s="25">
        <f ca="1">BH912*BJ912</f>
        <v>80</v>
      </c>
      <c r="BR912" s="114"/>
      <c r="BS912" s="27"/>
      <c r="BT912" s="33">
        <f t="shared" ca="1" si="16526"/>
        <v>80</v>
      </c>
      <c r="BU912" s="33">
        <f t="shared" ref="BU912" ca="1" si="16580">BT912/GCD(BT911,BT912)</f>
        <v>10</v>
      </c>
      <c r="CG912"/>
      <c r="CH912" s="5"/>
    </row>
    <row r="913" spans="2:86" ht="32" customHeight="1" thickBot="1" x14ac:dyDescent="0.6">
      <c r="B913" s="126" t="s">
        <v>0</v>
      </c>
      <c r="C913" s="126" t="s">
        <v>29</v>
      </c>
      <c r="D913" s="114">
        <v>4</v>
      </c>
      <c r="E913" s="114" t="str">
        <f t="shared" ref="E913" ca="1" si="16581">IF(BH913&lt;=0,"－","")</f>
        <v/>
      </c>
      <c r="F913" s="32">
        <f t="shared" ca="1" si="16530"/>
        <v>4</v>
      </c>
      <c r="G913" s="114" t="str">
        <f t="shared" ref="G913" ca="1" si="16582">IF(BJ913&lt;=0,"　－　","　+　")</f>
        <v>　－　</v>
      </c>
      <c r="H913" s="27"/>
      <c r="I913" s="32">
        <f t="shared" ca="1" si="16532"/>
        <v>1</v>
      </c>
      <c r="J913" s="124" t="s">
        <v>13</v>
      </c>
      <c r="K913" s="125" t="str">
        <f t="shared" ref="K913" ca="1" si="16583">IF(BQ913&lt;0,"－","")</f>
        <v/>
      </c>
      <c r="L913" s="24">
        <f t="shared" ca="1" si="16510"/>
        <v>11</v>
      </c>
      <c r="M913" s="118" t="str">
        <f ca="1">IF(L914=1,"=","")</f>
        <v/>
      </c>
      <c r="N913" s="125" t="str">
        <f t="shared" ref="N913" ca="1" si="16584">IF(L914=1,IF(BQ913&lt;0,"－",""),"")</f>
        <v/>
      </c>
      <c r="O913" s="118" t="str">
        <f ca="1">IF(L914=1,L913,"")</f>
        <v/>
      </c>
      <c r="P913" s="118" t="s">
        <v>250</v>
      </c>
      <c r="Q913" s="121" t="str">
        <f t="shared" ref="Q913" ca="1" si="16585">IF(E913="","",E913)</f>
        <v/>
      </c>
      <c r="R913" s="114" t="s">
        <v>249</v>
      </c>
      <c r="S913" s="122">
        <f t="shared" ref="S913" ca="1" si="16586">F913</f>
        <v>4</v>
      </c>
      <c r="T913" s="114" t="s">
        <v>216</v>
      </c>
      <c r="U913" s="122">
        <f t="shared" ref="U913" ca="1" si="16587">F914</f>
        <v>9</v>
      </c>
      <c r="V913" s="114" t="s">
        <v>217</v>
      </c>
      <c r="W913" s="120" t="str">
        <f t="shared" ref="W913" ca="1" si="16588">G913</f>
        <v>　－　</v>
      </c>
      <c r="X913" s="56"/>
      <c r="Y913" s="121" t="str">
        <f>IF(H913="","",H913)</f>
        <v/>
      </c>
      <c r="Z913" s="114" t="s">
        <v>249</v>
      </c>
      <c r="AA913" s="122">
        <f t="shared" ref="AA913" ca="1" si="16589">I913</f>
        <v>1</v>
      </c>
      <c r="AB913" s="114" t="s">
        <v>216</v>
      </c>
      <c r="AC913" s="122">
        <f t="shared" ref="AC913" ca="1" si="16590">I914</f>
        <v>5</v>
      </c>
      <c r="AD913" s="114" t="s">
        <v>217</v>
      </c>
      <c r="AE913" s="27"/>
      <c r="AF913" s="114" t="s">
        <v>233</v>
      </c>
      <c r="AG913" t="s">
        <v>230</v>
      </c>
      <c r="AH913" t="s">
        <v>250</v>
      </c>
      <c r="AI913" s="1" t="str">
        <f t="shared" ref="AI913" ca="1" si="16591">IF(K913="","",K913)</f>
        <v/>
      </c>
      <c r="AJ913" t="s">
        <v>249</v>
      </c>
      <c r="AK913" s="1">
        <f t="shared" ref="AK913" ca="1" si="16592">L913</f>
        <v>11</v>
      </c>
      <c r="AL913" t="s">
        <v>216</v>
      </c>
      <c r="AM913" s="1">
        <f t="shared" ref="AM913" ca="1" si="16593">L914</f>
        <v>45</v>
      </c>
      <c r="AN913" t="s">
        <v>217</v>
      </c>
      <c r="AO913" t="s">
        <v>230</v>
      </c>
      <c r="AP913" s="114" t="str">
        <f t="shared" ca="1" si="16521"/>
        <v>\\(\\quad \\displaystyle \\frac{4}{9}　－　\\frac{1}{5}　=　 \\)</v>
      </c>
      <c r="AQ913" t="str">
        <f t="shared" ca="1" si="16415"/>
        <v>\\(\\quad \\displaystyle \\frac{11}{45} \\)</v>
      </c>
      <c r="AS913" s="114" t="str">
        <f t="shared" ref="AS913" ca="1" si="16594">AP913</f>
        <v>\\(\\quad \\displaystyle \\frac{4}{9}　－　\\frac{1}{5}　=　 \\)</v>
      </c>
      <c r="AT913" s="114" t="str">
        <f t="shared" ref="AT913" ca="1" si="16595">IF(O913="",AQ913,AQ914)</f>
        <v>\\(\\quad \\displaystyle \\frac{11}{45} \\)</v>
      </c>
      <c r="AU913" s="114" t="s">
        <v>60</v>
      </c>
      <c r="AV913" s="115" t="s">
        <v>228</v>
      </c>
      <c r="AW913" s="115" t="str">
        <f t="shared" ref="AW913" ca="1" si="16596">AS913</f>
        <v>\\(\\quad \\displaystyle \\frac{4}{9}　－　\\frac{1}{5}　=　 \\)</v>
      </c>
      <c r="AX913" s="115" t="str">
        <f t="shared" ref="AX913" ca="1" si="16597">AT913</f>
        <v>\\(\\quad \\displaystyle \\frac{11}{45} \\)</v>
      </c>
      <c r="AY913" s="115" t="s">
        <v>62</v>
      </c>
      <c r="AZ913" s="116" t="str">
        <f t="shared" ref="AZ913" ca="1" si="16598">"INSERT INTO "&amp;AU913&amp;"(tangen,question,answer,editor,date,count) VALUES('"&amp;AV913&amp;"','"&amp;AW913&amp;"','"&amp;AX913&amp;"','"&amp;AY913&amp;"',NOW(),0);"</f>
        <v>INSERT INTO math(tangen,question,answer,editor,date,count) VALUES('m5500','\\(\\quad \\displaystyle \\frac{4}{9}　－　\\frac{1}{5}　=　 \\)','\\(\\quad \\displaystyle \\frac{11}{45} \\)','harazono',NOW(),0);</v>
      </c>
      <c r="BH913" s="22">
        <f t="shared" ref="BH913:BJ913" ca="1" si="16599">RANDBETWEEN(-10,10)</f>
        <v>4</v>
      </c>
      <c r="BI913" s="114" t="s">
        <v>25</v>
      </c>
      <c r="BJ913" s="22">
        <f t="shared" ca="1" si="16599"/>
        <v>-1</v>
      </c>
      <c r="BK913" s="114" t="s">
        <v>26</v>
      </c>
      <c r="BL913" s="27"/>
      <c r="BM913" s="27"/>
      <c r="BN913" s="27"/>
      <c r="BO913" s="27"/>
      <c r="BP913" s="27"/>
      <c r="BQ913" s="24">
        <f ca="1">BH913*BJ914+BJ913*BH914</f>
        <v>11</v>
      </c>
      <c r="BR913" s="114" t="s">
        <v>26</v>
      </c>
      <c r="BS913" s="27"/>
      <c r="BT913" s="33">
        <f t="shared" ca="1" si="16526"/>
        <v>11</v>
      </c>
      <c r="BU913" s="33">
        <f t="shared" ref="BU913" ca="1" si="16600">BT913/GCD(BT913,BT914)</f>
        <v>11</v>
      </c>
      <c r="CG913"/>
      <c r="CH913" s="5"/>
    </row>
    <row r="914" spans="2:86" ht="32" customHeight="1" x14ac:dyDescent="0.55000000000000004">
      <c r="B914" s="127"/>
      <c r="C914" s="127"/>
      <c r="D914" s="114"/>
      <c r="E914" s="114"/>
      <c r="F914" s="19">
        <f t="shared" ca="1" si="16530"/>
        <v>9</v>
      </c>
      <c r="G914" s="114"/>
      <c r="H914" s="27"/>
      <c r="I914" s="19">
        <f t="shared" ca="1" si="16532"/>
        <v>5</v>
      </c>
      <c r="J914" s="124"/>
      <c r="K914" s="125"/>
      <c r="L914" s="25">
        <f t="shared" ca="1" si="16510"/>
        <v>45</v>
      </c>
      <c r="M914" s="118"/>
      <c r="N914" s="125"/>
      <c r="O914" s="118"/>
      <c r="P914" s="118"/>
      <c r="Q914" s="121"/>
      <c r="R914" s="114"/>
      <c r="S914" s="122"/>
      <c r="T914" s="114"/>
      <c r="U914" s="122"/>
      <c r="V914" s="114"/>
      <c r="W914" s="120"/>
      <c r="X914" s="56"/>
      <c r="Y914" s="121"/>
      <c r="Z914" s="114"/>
      <c r="AA914" s="122"/>
      <c r="AB914" s="114"/>
      <c r="AC914" s="122"/>
      <c r="AD914" s="114"/>
      <c r="AE914" s="27"/>
      <c r="AF914" s="114"/>
      <c r="AG914" t="s">
        <v>230</v>
      </c>
      <c r="AH914" t="s">
        <v>250</v>
      </c>
      <c r="AI914" s="1" t="str">
        <f t="shared" ref="AI914" ca="1" si="16601">IF(N913="","",N913)</f>
        <v/>
      </c>
      <c r="AJ914" s="1" t="str">
        <f t="shared" ref="AJ914" ca="1" si="16602">IF(O913="","",O913)</f>
        <v/>
      </c>
      <c r="AK914" s="1"/>
      <c r="AM914" s="1"/>
      <c r="AO914" t="s">
        <v>230</v>
      </c>
      <c r="AP914" s="114"/>
      <c r="AQ914" t="str">
        <f t="shared" ca="1" si="16415"/>
        <v>\\(\\quad \\displaystyle  \\)</v>
      </c>
      <c r="AS914" s="114"/>
      <c r="AT914" s="114"/>
      <c r="AU914" s="114"/>
      <c r="AV914" s="114"/>
      <c r="AW914" s="114"/>
      <c r="AX914" s="114"/>
      <c r="AY914" s="114"/>
      <c r="AZ914" s="117"/>
      <c r="BH914" s="23">
        <f t="shared" ref="BH914:BJ914" ca="1" si="16603">RANDBETWEEN(2,10)</f>
        <v>9</v>
      </c>
      <c r="BI914" s="114"/>
      <c r="BJ914" s="23">
        <f t="shared" ca="1" si="16603"/>
        <v>5</v>
      </c>
      <c r="BK914" s="114"/>
      <c r="BL914" s="27"/>
      <c r="BM914" s="27"/>
      <c r="BN914" s="27"/>
      <c r="BO914" s="27"/>
      <c r="BP914" s="27"/>
      <c r="BQ914" s="25">
        <f ca="1">BH914*BJ914</f>
        <v>45</v>
      </c>
      <c r="BR914" s="114"/>
      <c r="BS914" s="27"/>
      <c r="BT914" s="33">
        <f t="shared" ca="1" si="16526"/>
        <v>45</v>
      </c>
      <c r="BU914" s="33">
        <f t="shared" ref="BU914" ca="1" si="16604">BT914/GCD(BT913,BT914)</f>
        <v>45</v>
      </c>
      <c r="CG914"/>
      <c r="CH914" s="5"/>
    </row>
    <row r="915" spans="2:86" ht="32" customHeight="1" thickBot="1" x14ac:dyDescent="0.6">
      <c r="B915" s="126" t="s">
        <v>0</v>
      </c>
      <c r="C915" s="126" t="s">
        <v>29</v>
      </c>
      <c r="D915" s="114">
        <v>5</v>
      </c>
      <c r="E915" s="114" t="str">
        <f t="shared" ref="E915" ca="1" si="16605">IF(BH915&lt;=0,"－","")</f>
        <v>－</v>
      </c>
      <c r="F915" s="32">
        <f t="shared" ca="1" si="16530"/>
        <v>2</v>
      </c>
      <c r="G915" s="114" t="str">
        <f t="shared" ref="G915" ca="1" si="16606">IF(BJ915&lt;=0,"　－　","　+　")</f>
        <v>　+　</v>
      </c>
      <c r="H915" s="27"/>
      <c r="I915" s="32">
        <f t="shared" ca="1" si="16532"/>
        <v>8</v>
      </c>
      <c r="J915" s="124" t="s">
        <v>13</v>
      </c>
      <c r="K915" s="125" t="str">
        <f t="shared" ref="K915" ca="1" si="16607">IF(BQ915&lt;0,"－","")</f>
        <v/>
      </c>
      <c r="L915" s="24">
        <f t="shared" ca="1" si="16510"/>
        <v>5</v>
      </c>
      <c r="M915" s="118" t="str">
        <f ca="1">IF(L916=1,"=","")</f>
        <v/>
      </c>
      <c r="N915" s="125" t="str">
        <f t="shared" ref="N915" ca="1" si="16608">IF(L916=1,IF(BQ915&lt;0,"－",""),"")</f>
        <v/>
      </c>
      <c r="O915" s="118" t="str">
        <f ca="1">IF(L916=1,L915,"")</f>
        <v/>
      </c>
      <c r="P915" s="118" t="s">
        <v>250</v>
      </c>
      <c r="Q915" s="121" t="str">
        <f ca="1">IF(E915="","",E915)</f>
        <v>－</v>
      </c>
      <c r="R915" s="114" t="s">
        <v>249</v>
      </c>
      <c r="S915" s="122">
        <f t="shared" ref="S915" ca="1" si="16609">F915</f>
        <v>2</v>
      </c>
      <c r="T915" s="114" t="s">
        <v>216</v>
      </c>
      <c r="U915" s="122">
        <f t="shared" ref="U915" ca="1" si="16610">F916</f>
        <v>7</v>
      </c>
      <c r="V915" s="114" t="s">
        <v>217</v>
      </c>
      <c r="W915" s="120" t="str">
        <f t="shared" ref="W915" ca="1" si="16611">G915</f>
        <v>　+　</v>
      </c>
      <c r="X915" s="56"/>
      <c r="Y915" s="121" t="str">
        <f t="shared" ref="Y915" si="16612">IF(H915="","",H915)</f>
        <v/>
      </c>
      <c r="Z915" s="114" t="s">
        <v>249</v>
      </c>
      <c r="AA915" s="122">
        <f t="shared" ref="AA915" ca="1" si="16613">I915</f>
        <v>8</v>
      </c>
      <c r="AB915" s="114" t="s">
        <v>216</v>
      </c>
      <c r="AC915" s="122">
        <f t="shared" ref="AC915" ca="1" si="16614">I916</f>
        <v>8</v>
      </c>
      <c r="AD915" s="114" t="s">
        <v>217</v>
      </c>
      <c r="AE915" s="27"/>
      <c r="AF915" s="114" t="s">
        <v>233</v>
      </c>
      <c r="AG915" t="s">
        <v>230</v>
      </c>
      <c r="AH915" t="s">
        <v>250</v>
      </c>
      <c r="AI915" s="1" t="str">
        <f t="shared" ref="AI915" ca="1" si="16615">IF(K915="","",K915)</f>
        <v/>
      </c>
      <c r="AJ915" t="s">
        <v>249</v>
      </c>
      <c r="AK915" s="1">
        <f t="shared" ref="AK915" ca="1" si="16616">L915</f>
        <v>5</v>
      </c>
      <c r="AL915" t="s">
        <v>216</v>
      </c>
      <c r="AM915" s="1">
        <f t="shared" ref="AM915" ca="1" si="16617">L916</f>
        <v>7</v>
      </c>
      <c r="AN915" t="s">
        <v>217</v>
      </c>
      <c r="AO915" t="s">
        <v>230</v>
      </c>
      <c r="AP915" s="114" t="str">
        <f t="shared" ca="1" si="16521"/>
        <v>\\(\\quad \\displaystyle －\\frac{2}{7}　+　\\frac{8}{8}　=　 \\)</v>
      </c>
      <c r="AQ915" t="str">
        <f t="shared" ca="1" si="16415"/>
        <v>\\(\\quad \\displaystyle \\frac{5}{7} \\)</v>
      </c>
      <c r="AS915" s="114" t="str">
        <f t="shared" ref="AS915" ca="1" si="16618">AP915</f>
        <v>\\(\\quad \\displaystyle －\\frac{2}{7}　+　\\frac{8}{8}　=　 \\)</v>
      </c>
      <c r="AT915" s="114" t="str">
        <f t="shared" ref="AT915" ca="1" si="16619">IF(O915="",AQ915,AQ916)</f>
        <v>\\(\\quad \\displaystyle \\frac{5}{7} \\)</v>
      </c>
      <c r="AU915" s="114" t="s">
        <v>60</v>
      </c>
      <c r="AV915" s="115" t="s">
        <v>228</v>
      </c>
      <c r="AW915" s="115" t="str">
        <f t="shared" ref="AW915" ca="1" si="16620">AS915</f>
        <v>\\(\\quad \\displaystyle －\\frac{2}{7}　+　\\frac{8}{8}　=　 \\)</v>
      </c>
      <c r="AX915" s="115" t="str">
        <f t="shared" ref="AX915" ca="1" si="16621">AT915</f>
        <v>\\(\\quad \\displaystyle \\frac{5}{7} \\)</v>
      </c>
      <c r="AY915" s="115" t="s">
        <v>62</v>
      </c>
      <c r="AZ915" s="116" t="str">
        <f t="shared" ref="AZ915" ca="1" si="16622">"INSERT INTO "&amp;AU915&amp;"(tangen,question,answer,editor,date,count) VALUES('"&amp;AV915&amp;"','"&amp;AW915&amp;"','"&amp;AX915&amp;"','"&amp;AY915&amp;"',NOW(),0);"</f>
        <v>INSERT INTO math(tangen,question,answer,editor,date,count) VALUES('m5500','\\(\\quad \\displaystyle －\\frac{2}{7}　+　\\frac{8}{8}　=　 \\)','\\(\\quad \\displaystyle \\frac{5}{7} \\)','harazono',NOW(),0);</v>
      </c>
      <c r="BH915" s="22">
        <f t="shared" ref="BH915:BJ915" ca="1" si="16623">RANDBETWEEN(-10,10)</f>
        <v>-2</v>
      </c>
      <c r="BI915" s="114" t="s">
        <v>25</v>
      </c>
      <c r="BJ915" s="22">
        <f t="shared" ca="1" si="16623"/>
        <v>8</v>
      </c>
      <c r="BK915" s="114" t="s">
        <v>26</v>
      </c>
      <c r="BL915" s="27"/>
      <c r="BM915" s="27"/>
      <c r="BN915" s="27"/>
      <c r="BO915" s="27"/>
      <c r="BP915" s="27"/>
      <c r="BQ915" s="24">
        <f ca="1">BH915*BJ916+BJ915*BH916</f>
        <v>40</v>
      </c>
      <c r="BR915" s="114" t="s">
        <v>26</v>
      </c>
      <c r="BS915" s="27"/>
      <c r="BT915" s="33">
        <f t="shared" ca="1" si="16526"/>
        <v>40</v>
      </c>
      <c r="BU915" s="33">
        <f t="shared" ref="BU915" ca="1" si="16624">BT915/GCD(BT915,BT916)</f>
        <v>5</v>
      </c>
      <c r="CG915"/>
      <c r="CH915" s="5"/>
    </row>
    <row r="916" spans="2:86" ht="32" customHeight="1" x14ac:dyDescent="0.55000000000000004">
      <c r="B916" s="127"/>
      <c r="C916" s="127"/>
      <c r="D916" s="114"/>
      <c r="E916" s="114"/>
      <c r="F916" s="19">
        <f t="shared" ca="1" si="16530"/>
        <v>7</v>
      </c>
      <c r="G916" s="114"/>
      <c r="H916" s="27"/>
      <c r="I916" s="19">
        <f t="shared" ca="1" si="16532"/>
        <v>8</v>
      </c>
      <c r="J916" s="124"/>
      <c r="K916" s="125"/>
      <c r="L916" s="25">
        <f t="shared" ca="1" si="16510"/>
        <v>7</v>
      </c>
      <c r="M916" s="118"/>
      <c r="N916" s="125"/>
      <c r="O916" s="118"/>
      <c r="P916" s="118"/>
      <c r="Q916" s="121"/>
      <c r="R916" s="114"/>
      <c r="S916" s="122"/>
      <c r="T916" s="114"/>
      <c r="U916" s="122"/>
      <c r="V916" s="114"/>
      <c r="W916" s="120"/>
      <c r="X916" s="56"/>
      <c r="Y916" s="121"/>
      <c r="Z916" s="114"/>
      <c r="AA916" s="122"/>
      <c r="AB916" s="114"/>
      <c r="AC916" s="122"/>
      <c r="AD916" s="114"/>
      <c r="AE916" s="27"/>
      <c r="AF916" s="114"/>
      <c r="AG916" t="s">
        <v>230</v>
      </c>
      <c r="AH916" t="s">
        <v>250</v>
      </c>
      <c r="AI916" s="1" t="str">
        <f t="shared" ref="AI916" ca="1" si="16625">IF(N915="","",N915)</f>
        <v/>
      </c>
      <c r="AJ916" s="1" t="str">
        <f t="shared" ref="AJ916" ca="1" si="16626">IF(O915="","",O915)</f>
        <v/>
      </c>
      <c r="AK916" s="1"/>
      <c r="AM916" s="1"/>
      <c r="AO916" t="s">
        <v>230</v>
      </c>
      <c r="AP916" s="114"/>
      <c r="AQ916" t="str">
        <f t="shared" ca="1" si="16415"/>
        <v>\\(\\quad \\displaystyle  \\)</v>
      </c>
      <c r="AS916" s="114"/>
      <c r="AT916" s="114"/>
      <c r="AU916" s="114"/>
      <c r="AV916" s="114"/>
      <c r="AW916" s="114"/>
      <c r="AX916" s="114"/>
      <c r="AY916" s="114"/>
      <c r="AZ916" s="117"/>
      <c r="BH916" s="23">
        <f t="shared" ref="BH916:BJ916" ca="1" si="16627">RANDBETWEEN(2,10)</f>
        <v>7</v>
      </c>
      <c r="BI916" s="114"/>
      <c r="BJ916" s="23">
        <f t="shared" ca="1" si="16627"/>
        <v>8</v>
      </c>
      <c r="BK916" s="114"/>
      <c r="BL916" s="27"/>
      <c r="BM916" s="27"/>
      <c r="BN916" s="27"/>
      <c r="BO916" s="27"/>
      <c r="BP916" s="27"/>
      <c r="BQ916" s="25">
        <f ca="1">BH916*BJ916</f>
        <v>56</v>
      </c>
      <c r="BR916" s="114"/>
      <c r="BS916" s="27"/>
      <c r="BT916" s="33">
        <f t="shared" ca="1" si="16526"/>
        <v>56</v>
      </c>
      <c r="BU916" s="33">
        <f t="shared" ref="BU916" ca="1" si="16628">BT916/GCD(BT915,BT916)</f>
        <v>7</v>
      </c>
      <c r="CG916"/>
      <c r="CH916" s="5"/>
    </row>
    <row r="917" spans="2:86" ht="32" customHeight="1" thickBot="1" x14ac:dyDescent="0.6">
      <c r="B917" s="126" t="s">
        <v>0</v>
      </c>
      <c r="C917" s="126" t="s">
        <v>29</v>
      </c>
      <c r="D917" s="114">
        <v>6</v>
      </c>
      <c r="E917" s="114" t="str">
        <f t="shared" ref="E917" ca="1" si="16629">IF(BH917&lt;=0,"－","")</f>
        <v/>
      </c>
      <c r="F917" s="32">
        <f t="shared" ca="1" si="16530"/>
        <v>2</v>
      </c>
      <c r="G917" s="114" t="str">
        <f t="shared" ref="G917" ca="1" si="16630">IF(BJ917&lt;=0,"　－　","　+　")</f>
        <v>　－　</v>
      </c>
      <c r="H917" s="27"/>
      <c r="I917" s="32">
        <f t="shared" ca="1" si="16532"/>
        <v>2</v>
      </c>
      <c r="J917" s="124" t="s">
        <v>13</v>
      </c>
      <c r="K917" s="125" t="str">
        <f t="shared" ref="K917" ca="1" si="16631">IF(BQ917&lt;0,"－","")</f>
        <v/>
      </c>
      <c r="L917" s="24">
        <f t="shared" ca="1" si="16510"/>
        <v>7</v>
      </c>
      <c r="M917" s="118" t="str">
        <f ca="1">IF(L918=1,"=","")</f>
        <v/>
      </c>
      <c r="N917" s="125" t="str">
        <f t="shared" ref="N917" ca="1" si="16632">IF(L918=1,IF(BQ917&lt;0,"－",""),"")</f>
        <v/>
      </c>
      <c r="O917" s="118" t="str">
        <f ca="1">IF(L918=1,L917,"")</f>
        <v/>
      </c>
      <c r="P917" s="118" t="s">
        <v>250</v>
      </c>
      <c r="Q917" s="121" t="str">
        <f t="shared" ref="Q917" ca="1" si="16633">IF(E917="","",E917)</f>
        <v/>
      </c>
      <c r="R917" s="114" t="s">
        <v>249</v>
      </c>
      <c r="S917" s="122">
        <f t="shared" ref="S917" ca="1" si="16634">F917</f>
        <v>2</v>
      </c>
      <c r="T917" s="114" t="s">
        <v>216</v>
      </c>
      <c r="U917" s="122">
        <f t="shared" ref="U917" ca="1" si="16635">F918</f>
        <v>2</v>
      </c>
      <c r="V917" s="114" t="s">
        <v>217</v>
      </c>
      <c r="W917" s="120" t="str">
        <f t="shared" ref="W917" ca="1" si="16636">G917</f>
        <v>　－　</v>
      </c>
      <c r="X917" s="56"/>
      <c r="Y917" s="121" t="str">
        <f t="shared" ref="Y917" si="16637">IF(H917="","",H917)</f>
        <v/>
      </c>
      <c r="Z917" s="114" t="s">
        <v>249</v>
      </c>
      <c r="AA917" s="122">
        <f t="shared" ref="AA917" ca="1" si="16638">I917</f>
        <v>2</v>
      </c>
      <c r="AB917" s="114" t="s">
        <v>216</v>
      </c>
      <c r="AC917" s="122">
        <f t="shared" ref="AC917" ca="1" si="16639">I918</f>
        <v>9</v>
      </c>
      <c r="AD917" s="114" t="s">
        <v>217</v>
      </c>
      <c r="AE917" s="27"/>
      <c r="AF917" s="114" t="s">
        <v>233</v>
      </c>
      <c r="AG917" t="s">
        <v>230</v>
      </c>
      <c r="AH917" t="s">
        <v>250</v>
      </c>
      <c r="AI917" s="1" t="str">
        <f t="shared" ref="AI917" ca="1" si="16640">IF(K917="","",K917)</f>
        <v/>
      </c>
      <c r="AJ917" t="s">
        <v>249</v>
      </c>
      <c r="AK917" s="1">
        <f t="shared" ref="AK917" ca="1" si="16641">L917</f>
        <v>7</v>
      </c>
      <c r="AL917" t="s">
        <v>216</v>
      </c>
      <c r="AM917" s="1">
        <f t="shared" ref="AM917" ca="1" si="16642">L918</f>
        <v>9</v>
      </c>
      <c r="AN917" t="s">
        <v>217</v>
      </c>
      <c r="AO917" t="s">
        <v>230</v>
      </c>
      <c r="AP917" s="114" t="str">
        <f t="shared" ca="1" si="16521"/>
        <v>\\(\\quad \\displaystyle \\frac{2}{2}　－　\\frac{2}{9}　=　 \\)</v>
      </c>
      <c r="AQ917" t="str">
        <f t="shared" ca="1" si="16415"/>
        <v>\\(\\quad \\displaystyle \\frac{7}{9} \\)</v>
      </c>
      <c r="AS917" s="114" t="str">
        <f t="shared" ref="AS917" ca="1" si="16643">AP917</f>
        <v>\\(\\quad \\displaystyle \\frac{2}{2}　－　\\frac{2}{9}　=　 \\)</v>
      </c>
      <c r="AT917" s="114" t="str">
        <f t="shared" ref="AT917" ca="1" si="16644">IF(O917="",AQ917,AQ918)</f>
        <v>\\(\\quad \\displaystyle \\frac{7}{9} \\)</v>
      </c>
      <c r="AU917" s="114" t="s">
        <v>60</v>
      </c>
      <c r="AV917" s="115" t="s">
        <v>228</v>
      </c>
      <c r="AW917" s="115" t="str">
        <f t="shared" ref="AW917" ca="1" si="16645">AS917</f>
        <v>\\(\\quad \\displaystyle \\frac{2}{2}　－　\\frac{2}{9}　=　 \\)</v>
      </c>
      <c r="AX917" s="115" t="str">
        <f t="shared" ref="AX917" ca="1" si="16646">AT917</f>
        <v>\\(\\quad \\displaystyle \\frac{7}{9} \\)</v>
      </c>
      <c r="AY917" s="115" t="s">
        <v>62</v>
      </c>
      <c r="AZ917" s="116" t="str">
        <f t="shared" ref="AZ917" ca="1" si="16647">"INSERT INTO "&amp;AU917&amp;"(tangen,question,answer,editor,date,count) VALUES('"&amp;AV917&amp;"','"&amp;AW917&amp;"','"&amp;AX917&amp;"','"&amp;AY917&amp;"',NOW(),0);"</f>
        <v>INSERT INTO math(tangen,question,answer,editor,date,count) VALUES('m5500','\\(\\quad \\displaystyle \\frac{2}{2}　－　\\frac{2}{9}　=　 \\)','\\(\\quad \\displaystyle \\frac{7}{9} \\)','harazono',NOW(),0);</v>
      </c>
      <c r="BH917" s="22">
        <f t="shared" ref="BH917:BJ917" ca="1" si="16648">RANDBETWEEN(-10,10)</f>
        <v>2</v>
      </c>
      <c r="BI917" s="114" t="s">
        <v>25</v>
      </c>
      <c r="BJ917" s="22">
        <f t="shared" ca="1" si="16648"/>
        <v>-2</v>
      </c>
      <c r="BK917" s="114" t="s">
        <v>26</v>
      </c>
      <c r="BL917" s="27"/>
      <c r="BM917" s="27"/>
      <c r="BN917" s="27"/>
      <c r="BO917" s="27"/>
      <c r="BP917" s="27"/>
      <c r="BQ917" s="24">
        <f t="shared" ref="BQ917" ca="1" si="16649">BH917*BJ918+BJ917*BH918</f>
        <v>14</v>
      </c>
      <c r="BR917" s="114" t="s">
        <v>26</v>
      </c>
      <c r="BS917" s="114" t="str">
        <f ca="1">IF(BQ917&lt;=0,"-","")</f>
        <v/>
      </c>
      <c r="BT917" s="33">
        <f t="shared" ca="1" si="16526"/>
        <v>14</v>
      </c>
      <c r="BU917" s="33">
        <f t="shared" ref="BU917" ca="1" si="16650">BT917/GCD(BT917,BT918)</f>
        <v>7</v>
      </c>
      <c r="CG917"/>
      <c r="CH917" s="5"/>
    </row>
    <row r="918" spans="2:86" ht="32" customHeight="1" x14ac:dyDescent="0.55000000000000004">
      <c r="B918" s="127"/>
      <c r="C918" s="127"/>
      <c r="D918" s="114"/>
      <c r="E918" s="114"/>
      <c r="F918" s="19">
        <f t="shared" ca="1" si="16530"/>
        <v>2</v>
      </c>
      <c r="G918" s="114"/>
      <c r="H918" s="27"/>
      <c r="I918" s="19">
        <f t="shared" ca="1" si="16532"/>
        <v>9</v>
      </c>
      <c r="J918" s="124"/>
      <c r="K918" s="125"/>
      <c r="L918" s="25">
        <f t="shared" ca="1" si="16510"/>
        <v>9</v>
      </c>
      <c r="M918" s="118"/>
      <c r="N918" s="125"/>
      <c r="O918" s="118"/>
      <c r="P918" s="118"/>
      <c r="Q918" s="121"/>
      <c r="R918" s="114"/>
      <c r="S918" s="122"/>
      <c r="T918" s="114"/>
      <c r="U918" s="122"/>
      <c r="V918" s="114"/>
      <c r="W918" s="120"/>
      <c r="X918" s="56"/>
      <c r="Y918" s="121"/>
      <c r="Z918" s="114"/>
      <c r="AA918" s="122"/>
      <c r="AB918" s="114"/>
      <c r="AC918" s="122"/>
      <c r="AD918" s="114"/>
      <c r="AE918" s="27"/>
      <c r="AF918" s="114"/>
      <c r="AG918" t="s">
        <v>230</v>
      </c>
      <c r="AH918" t="s">
        <v>250</v>
      </c>
      <c r="AI918" s="1" t="str">
        <f t="shared" ref="AI918" ca="1" si="16651">IF(N917="","",N917)</f>
        <v/>
      </c>
      <c r="AJ918" s="1" t="str">
        <f t="shared" ref="AJ918" ca="1" si="16652">IF(O917="","",O917)</f>
        <v/>
      </c>
      <c r="AK918" s="1"/>
      <c r="AM918" s="1"/>
      <c r="AO918" t="s">
        <v>230</v>
      </c>
      <c r="AP918" s="114"/>
      <c r="AQ918" t="str">
        <f t="shared" ca="1" si="16415"/>
        <v>\\(\\quad \\displaystyle  \\)</v>
      </c>
      <c r="AS918" s="114"/>
      <c r="AT918" s="114"/>
      <c r="AU918" s="114"/>
      <c r="AV918" s="114"/>
      <c r="AW918" s="114"/>
      <c r="AX918" s="114"/>
      <c r="AY918" s="114"/>
      <c r="AZ918" s="117"/>
      <c r="BH918" s="23">
        <f t="shared" ref="BH918:BJ918" ca="1" si="16653">RANDBETWEEN(2,10)</f>
        <v>2</v>
      </c>
      <c r="BI918" s="114"/>
      <c r="BJ918" s="23">
        <f t="shared" ca="1" si="16653"/>
        <v>9</v>
      </c>
      <c r="BK918" s="114"/>
      <c r="BL918" s="27"/>
      <c r="BM918" s="27"/>
      <c r="BN918" s="27"/>
      <c r="BO918" s="27"/>
      <c r="BP918" s="27"/>
      <c r="BQ918" s="25">
        <f t="shared" ref="BQ918" ca="1" si="16654">BH918*BJ918</f>
        <v>18</v>
      </c>
      <c r="BR918" s="114"/>
      <c r="BS918" s="114"/>
      <c r="BT918" s="33">
        <f t="shared" ca="1" si="16526"/>
        <v>18</v>
      </c>
      <c r="BU918" s="33">
        <f t="shared" ref="BU918" ca="1" si="16655">BT918/GCD(BT917,BT918)</f>
        <v>9</v>
      </c>
      <c r="CG918"/>
      <c r="CH918" s="5"/>
    </row>
    <row r="919" spans="2:86" ht="32" customHeight="1" thickBot="1" x14ac:dyDescent="0.6">
      <c r="B919" s="126" t="s">
        <v>0</v>
      </c>
      <c r="C919" s="126" t="s">
        <v>29</v>
      </c>
      <c r="D919" s="114">
        <v>7</v>
      </c>
      <c r="E919" s="114" t="str">
        <f t="shared" ref="E919" ca="1" si="16656">IF(BH919&lt;=0,"－","")</f>
        <v/>
      </c>
      <c r="F919" s="32">
        <f t="shared" ca="1" si="16530"/>
        <v>1</v>
      </c>
      <c r="G919" s="114" t="str">
        <f t="shared" ref="G919" ca="1" si="16657">IF(BJ919&lt;=0,"　－　","　+　")</f>
        <v>　+　</v>
      </c>
      <c r="H919" s="27"/>
      <c r="I919" s="32">
        <f t="shared" ca="1" si="16532"/>
        <v>2</v>
      </c>
      <c r="J919" s="124" t="s">
        <v>13</v>
      </c>
      <c r="K919" s="125" t="str">
        <f t="shared" ref="K919" ca="1" si="16658">IF(BQ919&lt;0,"－","")</f>
        <v/>
      </c>
      <c r="L919" s="24">
        <f t="shared" ca="1" si="16510"/>
        <v>8</v>
      </c>
      <c r="M919" s="118" t="str">
        <f ca="1">IF(L920=1,"=","")</f>
        <v/>
      </c>
      <c r="N919" s="125" t="str">
        <f t="shared" ref="N919" ca="1" si="16659">IF(L920=1,IF(BQ919&lt;0,"－",""),"")</f>
        <v/>
      </c>
      <c r="O919" s="118" t="str">
        <f ca="1">IF(L920=1,L919,"")</f>
        <v/>
      </c>
      <c r="P919" s="118" t="s">
        <v>250</v>
      </c>
      <c r="Q919" s="121" t="str">
        <f t="shared" ref="Q919" ca="1" si="16660">IF(E919="","",E919)</f>
        <v/>
      </c>
      <c r="R919" s="114" t="s">
        <v>249</v>
      </c>
      <c r="S919" s="122">
        <f t="shared" ref="S919" ca="1" si="16661">F919</f>
        <v>1</v>
      </c>
      <c r="T919" s="114" t="s">
        <v>216</v>
      </c>
      <c r="U919" s="122">
        <f t="shared" ref="U919" ca="1" si="16662">F920</f>
        <v>5</v>
      </c>
      <c r="V919" s="114" t="s">
        <v>217</v>
      </c>
      <c r="W919" s="120" t="str">
        <f t="shared" ref="W919" ca="1" si="16663">G919</f>
        <v>　+　</v>
      </c>
      <c r="X919" s="56"/>
      <c r="Y919" s="121" t="str">
        <f t="shared" ref="Y919" si="16664">IF(H919="","",H919)</f>
        <v/>
      </c>
      <c r="Z919" s="114" t="s">
        <v>249</v>
      </c>
      <c r="AA919" s="122">
        <f t="shared" ref="AA919" ca="1" si="16665">I919</f>
        <v>2</v>
      </c>
      <c r="AB919" s="114" t="s">
        <v>216</v>
      </c>
      <c r="AC919" s="122">
        <f t="shared" ref="AC919" ca="1" si="16666">I920</f>
        <v>6</v>
      </c>
      <c r="AD919" s="114" t="s">
        <v>217</v>
      </c>
      <c r="AE919" s="27"/>
      <c r="AF919" s="114" t="s">
        <v>233</v>
      </c>
      <c r="AG919" t="s">
        <v>230</v>
      </c>
      <c r="AH919" t="s">
        <v>250</v>
      </c>
      <c r="AI919" s="1" t="str">
        <f t="shared" ref="AI919" ca="1" si="16667">IF(K919="","",K919)</f>
        <v/>
      </c>
      <c r="AJ919" t="s">
        <v>249</v>
      </c>
      <c r="AK919" s="1">
        <f t="shared" ref="AK919" ca="1" si="16668">L919</f>
        <v>8</v>
      </c>
      <c r="AL919" t="s">
        <v>216</v>
      </c>
      <c r="AM919" s="1">
        <f t="shared" ref="AM919" ca="1" si="16669">L920</f>
        <v>15</v>
      </c>
      <c r="AN919" t="s">
        <v>217</v>
      </c>
      <c r="AO919" t="s">
        <v>230</v>
      </c>
      <c r="AP919" s="114" t="str">
        <f t="shared" ca="1" si="16521"/>
        <v>\\(\\quad \\displaystyle \\frac{1}{5}　+　\\frac{2}{6}　=　 \\)</v>
      </c>
      <c r="AQ919" t="str">
        <f t="shared" ca="1" si="16415"/>
        <v>\\(\\quad \\displaystyle \\frac{8}{15} \\)</v>
      </c>
      <c r="AS919" s="114" t="str">
        <f t="shared" ref="AS919" ca="1" si="16670">AP919</f>
        <v>\\(\\quad \\displaystyle \\frac{1}{5}　+　\\frac{2}{6}　=　 \\)</v>
      </c>
      <c r="AT919" s="114" t="str">
        <f t="shared" ref="AT919" ca="1" si="16671">IF(O919="",AQ919,AQ920)</f>
        <v>\\(\\quad \\displaystyle \\frac{8}{15} \\)</v>
      </c>
      <c r="AU919" s="114" t="s">
        <v>60</v>
      </c>
      <c r="AV919" s="115" t="s">
        <v>228</v>
      </c>
      <c r="AW919" s="115" t="str">
        <f t="shared" ref="AW919" ca="1" si="16672">AS919</f>
        <v>\\(\\quad \\displaystyle \\frac{1}{5}　+　\\frac{2}{6}　=　 \\)</v>
      </c>
      <c r="AX919" s="115" t="str">
        <f t="shared" ref="AX919" ca="1" si="16673">AT919</f>
        <v>\\(\\quad \\displaystyle \\frac{8}{15} \\)</v>
      </c>
      <c r="AY919" s="115" t="s">
        <v>62</v>
      </c>
      <c r="AZ919" s="116" t="str">
        <f t="shared" ref="AZ919" ca="1" si="16674">"INSERT INTO "&amp;AU919&amp;"(tangen,question,answer,editor,date,count) VALUES('"&amp;AV919&amp;"','"&amp;AW919&amp;"','"&amp;AX919&amp;"','"&amp;AY919&amp;"',NOW(),0);"</f>
        <v>INSERT INTO math(tangen,question,answer,editor,date,count) VALUES('m5500','\\(\\quad \\displaystyle \\frac{1}{5}　+　\\frac{2}{6}　=　 \\)','\\(\\quad \\displaystyle \\frac{8}{15} \\)','harazono',NOW(),0);</v>
      </c>
      <c r="BH919" s="22">
        <f t="shared" ref="BH919:BJ919" ca="1" si="16675">RANDBETWEEN(-10,10)</f>
        <v>1</v>
      </c>
      <c r="BI919" s="114" t="s">
        <v>25</v>
      </c>
      <c r="BJ919" s="22">
        <f t="shared" ca="1" si="16675"/>
        <v>2</v>
      </c>
      <c r="BK919" s="114" t="s">
        <v>26</v>
      </c>
      <c r="BL919" s="27"/>
      <c r="BM919" s="27"/>
      <c r="BN919" s="27"/>
      <c r="BO919" s="27"/>
      <c r="BP919" s="27"/>
      <c r="BQ919" s="24">
        <f t="shared" ref="BQ919" ca="1" si="16676">BH919*BJ920+BJ919*BH920</f>
        <v>16</v>
      </c>
      <c r="BR919" s="114" t="s">
        <v>26</v>
      </c>
      <c r="BS919" s="114" t="str">
        <f ca="1">IF(BQ919&lt;=0,"-","")</f>
        <v/>
      </c>
      <c r="BT919" s="33">
        <f t="shared" ca="1" si="16526"/>
        <v>16</v>
      </c>
      <c r="BU919" s="33">
        <f t="shared" ref="BU919" ca="1" si="16677">BT919/GCD(BT919,BT920)</f>
        <v>8</v>
      </c>
      <c r="CG919"/>
      <c r="CH919" s="5"/>
    </row>
    <row r="920" spans="2:86" ht="32" customHeight="1" x14ac:dyDescent="0.55000000000000004">
      <c r="B920" s="127"/>
      <c r="C920" s="127"/>
      <c r="D920" s="114"/>
      <c r="E920" s="114"/>
      <c r="F920" s="19">
        <f t="shared" ca="1" si="16530"/>
        <v>5</v>
      </c>
      <c r="G920" s="114"/>
      <c r="H920" s="27"/>
      <c r="I920" s="19">
        <f t="shared" ca="1" si="16532"/>
        <v>6</v>
      </c>
      <c r="J920" s="124"/>
      <c r="K920" s="125"/>
      <c r="L920" s="25">
        <f t="shared" ca="1" si="16510"/>
        <v>15</v>
      </c>
      <c r="M920" s="118"/>
      <c r="N920" s="125"/>
      <c r="O920" s="118"/>
      <c r="P920" s="118"/>
      <c r="Q920" s="121"/>
      <c r="R920" s="114"/>
      <c r="S920" s="122"/>
      <c r="T920" s="114"/>
      <c r="U920" s="122"/>
      <c r="V920" s="114"/>
      <c r="W920" s="120"/>
      <c r="X920" s="56"/>
      <c r="Y920" s="121"/>
      <c r="Z920" s="114"/>
      <c r="AA920" s="122"/>
      <c r="AB920" s="114"/>
      <c r="AC920" s="122"/>
      <c r="AD920" s="114"/>
      <c r="AE920" s="27"/>
      <c r="AF920" s="114"/>
      <c r="AG920" t="s">
        <v>230</v>
      </c>
      <c r="AH920" t="s">
        <v>250</v>
      </c>
      <c r="AI920" s="1" t="str">
        <f t="shared" ref="AI920" ca="1" si="16678">IF(N919="","",N919)</f>
        <v/>
      </c>
      <c r="AJ920" s="1" t="str">
        <f t="shared" ref="AJ920" ca="1" si="16679">IF(O919="","",O919)</f>
        <v/>
      </c>
      <c r="AK920" s="1"/>
      <c r="AM920" s="1"/>
      <c r="AO920" t="s">
        <v>230</v>
      </c>
      <c r="AP920" s="114"/>
      <c r="AQ920" t="str">
        <f t="shared" ca="1" si="16415"/>
        <v>\\(\\quad \\displaystyle  \\)</v>
      </c>
      <c r="AS920" s="114"/>
      <c r="AT920" s="114"/>
      <c r="AU920" s="114"/>
      <c r="AV920" s="114"/>
      <c r="AW920" s="114"/>
      <c r="AX920" s="114"/>
      <c r="AY920" s="114"/>
      <c r="AZ920" s="117"/>
      <c r="BH920" s="23">
        <f t="shared" ref="BH920:BJ920" ca="1" si="16680">RANDBETWEEN(2,10)</f>
        <v>5</v>
      </c>
      <c r="BI920" s="114"/>
      <c r="BJ920" s="23">
        <f t="shared" ca="1" si="16680"/>
        <v>6</v>
      </c>
      <c r="BK920" s="114"/>
      <c r="BL920" s="27"/>
      <c r="BM920" s="27"/>
      <c r="BN920" s="27"/>
      <c r="BO920" s="27"/>
      <c r="BP920" s="27"/>
      <c r="BQ920" s="25">
        <f t="shared" ref="BQ920" ca="1" si="16681">BH920*BJ920</f>
        <v>30</v>
      </c>
      <c r="BR920" s="114"/>
      <c r="BS920" s="114"/>
      <c r="BT920" s="33">
        <f t="shared" ca="1" si="16526"/>
        <v>30</v>
      </c>
      <c r="BU920" s="33">
        <f t="shared" ref="BU920" ca="1" si="16682">BT920/GCD(BT919,BT920)</f>
        <v>15</v>
      </c>
      <c r="CG920"/>
      <c r="CH920" s="5"/>
    </row>
    <row r="921" spans="2:86" ht="32" customHeight="1" thickBot="1" x14ac:dyDescent="0.6">
      <c r="B921" s="126" t="s">
        <v>0</v>
      </c>
      <c r="C921" s="126" t="s">
        <v>29</v>
      </c>
      <c r="D921" s="114">
        <v>8</v>
      </c>
      <c r="E921" s="114" t="str">
        <f t="shared" ref="E921" ca="1" si="16683">IF(BH921&lt;=0,"－","")</f>
        <v>－</v>
      </c>
      <c r="F921" s="32">
        <f t="shared" ca="1" si="16530"/>
        <v>7</v>
      </c>
      <c r="G921" s="114" t="str">
        <f t="shared" ref="G921" ca="1" si="16684">IF(BJ921&lt;=0,"　－　","　+　")</f>
        <v>　+　</v>
      </c>
      <c r="H921" s="27"/>
      <c r="I921" s="32">
        <f t="shared" ca="1" si="16532"/>
        <v>1</v>
      </c>
      <c r="J921" s="124" t="s">
        <v>13</v>
      </c>
      <c r="K921" s="125" t="str">
        <f t="shared" ref="K921" ca="1" si="16685">IF(BQ921&lt;0,"－","")</f>
        <v>－</v>
      </c>
      <c r="L921" s="24">
        <f t="shared" ca="1" si="16510"/>
        <v>13</v>
      </c>
      <c r="M921" s="118" t="str">
        <f ca="1">IF(L922=1,"=","")</f>
        <v/>
      </c>
      <c r="N921" s="125" t="str">
        <f t="shared" ref="N921" ca="1" si="16686">IF(L922=1,IF(BQ921&lt;0,"－",""),"")</f>
        <v/>
      </c>
      <c r="O921" s="118" t="str">
        <f ca="1">IF(L922=1,L921,"")</f>
        <v/>
      </c>
      <c r="P921" s="118" t="s">
        <v>250</v>
      </c>
      <c r="Q921" s="121" t="str">
        <f t="shared" ref="Q921" ca="1" si="16687">IF(E921="","",E921)</f>
        <v>－</v>
      </c>
      <c r="R921" s="114" t="s">
        <v>249</v>
      </c>
      <c r="S921" s="122">
        <f t="shared" ref="S921" ca="1" si="16688">F921</f>
        <v>7</v>
      </c>
      <c r="T921" s="114" t="s">
        <v>216</v>
      </c>
      <c r="U921" s="122">
        <f t="shared" ref="U921" ca="1" si="16689">F922</f>
        <v>2</v>
      </c>
      <c r="V921" s="114" t="s">
        <v>217</v>
      </c>
      <c r="W921" s="120" t="str">
        <f t="shared" ref="W921" ca="1" si="16690">G921</f>
        <v>　+　</v>
      </c>
      <c r="X921" s="56"/>
      <c r="Y921" s="121" t="str">
        <f t="shared" ref="Y921" si="16691">IF(H921="","",H921)</f>
        <v/>
      </c>
      <c r="Z921" s="114" t="s">
        <v>249</v>
      </c>
      <c r="AA921" s="122">
        <f t="shared" ref="AA921" ca="1" si="16692">I921</f>
        <v>1</v>
      </c>
      <c r="AB921" s="114" t="s">
        <v>216</v>
      </c>
      <c r="AC921" s="122">
        <f t="shared" ref="AC921" ca="1" si="16693">I922</f>
        <v>4</v>
      </c>
      <c r="AD921" s="114" t="s">
        <v>217</v>
      </c>
      <c r="AE921" s="27"/>
      <c r="AF921" s="114" t="s">
        <v>233</v>
      </c>
      <c r="AG921" t="s">
        <v>230</v>
      </c>
      <c r="AH921" t="s">
        <v>250</v>
      </c>
      <c r="AI921" s="1" t="str">
        <f t="shared" ref="AI921" ca="1" si="16694">IF(K921="","",K921)</f>
        <v>－</v>
      </c>
      <c r="AJ921" t="s">
        <v>249</v>
      </c>
      <c r="AK921" s="1">
        <f t="shared" ref="AK921" ca="1" si="16695">L921</f>
        <v>13</v>
      </c>
      <c r="AL921" t="s">
        <v>216</v>
      </c>
      <c r="AM921" s="1">
        <f t="shared" ref="AM921" ca="1" si="16696">L922</f>
        <v>4</v>
      </c>
      <c r="AN921" t="s">
        <v>217</v>
      </c>
      <c r="AO921" t="s">
        <v>230</v>
      </c>
      <c r="AP921" s="114" t="str">
        <f t="shared" ca="1" si="16521"/>
        <v>\\(\\quad \\displaystyle －\\frac{7}{2}　+　\\frac{1}{4}　=　 \\)</v>
      </c>
      <c r="AQ921" t="str">
        <f t="shared" ca="1" si="16415"/>
        <v>\\(\\quad \\displaystyle －\\frac{13}{4} \\)</v>
      </c>
      <c r="AS921" s="114" t="str">
        <f t="shared" ref="AS921" ca="1" si="16697">AP921</f>
        <v>\\(\\quad \\displaystyle －\\frac{7}{2}　+　\\frac{1}{4}　=　 \\)</v>
      </c>
      <c r="AT921" s="114" t="str">
        <f t="shared" ref="AT921" ca="1" si="16698">IF(O921="",AQ921,AQ922)</f>
        <v>\\(\\quad \\displaystyle －\\frac{13}{4} \\)</v>
      </c>
      <c r="AU921" s="114" t="s">
        <v>60</v>
      </c>
      <c r="AV921" s="115" t="s">
        <v>228</v>
      </c>
      <c r="AW921" s="115" t="str">
        <f t="shared" ref="AW921" ca="1" si="16699">AS921</f>
        <v>\\(\\quad \\displaystyle －\\frac{7}{2}　+　\\frac{1}{4}　=　 \\)</v>
      </c>
      <c r="AX921" s="115" t="str">
        <f t="shared" ref="AX921" ca="1" si="16700">AT921</f>
        <v>\\(\\quad \\displaystyle －\\frac{13}{4} \\)</v>
      </c>
      <c r="AY921" s="115" t="s">
        <v>62</v>
      </c>
      <c r="AZ921" s="116" t="str">
        <f t="shared" ref="AZ921" ca="1" si="16701">"INSERT INTO "&amp;AU921&amp;"(tangen,question,answer,editor,date,count) VALUES('"&amp;AV921&amp;"','"&amp;AW921&amp;"','"&amp;AX921&amp;"','"&amp;AY921&amp;"',NOW(),0);"</f>
        <v>INSERT INTO math(tangen,question,answer,editor,date,count) VALUES('m5500','\\(\\quad \\displaystyle －\\frac{7}{2}　+　\\frac{1}{4}　=　 \\)','\\(\\quad \\displaystyle －\\frac{13}{4} \\)','harazono',NOW(),0);</v>
      </c>
      <c r="BH921" s="22">
        <f t="shared" ref="BH921:BJ921" ca="1" si="16702">RANDBETWEEN(-10,10)</f>
        <v>-7</v>
      </c>
      <c r="BI921" s="114" t="s">
        <v>25</v>
      </c>
      <c r="BJ921" s="22">
        <f t="shared" ca="1" si="16702"/>
        <v>1</v>
      </c>
      <c r="BK921" s="114" t="s">
        <v>26</v>
      </c>
      <c r="BL921" s="27"/>
      <c r="BM921" s="27"/>
      <c r="BN921" s="27"/>
      <c r="BO921" s="27"/>
      <c r="BP921" s="27"/>
      <c r="BQ921" s="24">
        <f t="shared" ref="BQ921" ca="1" si="16703">BH921*BJ922+BJ921*BH922</f>
        <v>-26</v>
      </c>
      <c r="BR921" s="114" t="s">
        <v>26</v>
      </c>
      <c r="BS921" s="114" t="str">
        <f ca="1">IF(BQ921&lt;=0,"-","")</f>
        <v>-</v>
      </c>
      <c r="BT921" s="33">
        <f t="shared" ca="1" si="16526"/>
        <v>26</v>
      </c>
      <c r="BU921" s="33">
        <f t="shared" ref="BU921" ca="1" si="16704">BT921/GCD(BT921,BT922)</f>
        <v>13</v>
      </c>
      <c r="CG921"/>
      <c r="CH921" s="5"/>
    </row>
    <row r="922" spans="2:86" ht="32" customHeight="1" x14ac:dyDescent="0.55000000000000004">
      <c r="B922" s="127"/>
      <c r="C922" s="127"/>
      <c r="D922" s="114"/>
      <c r="E922" s="114"/>
      <c r="F922" s="19">
        <f t="shared" ca="1" si="16530"/>
        <v>2</v>
      </c>
      <c r="G922" s="114"/>
      <c r="H922" s="27"/>
      <c r="I922" s="19">
        <f t="shared" ca="1" si="16532"/>
        <v>4</v>
      </c>
      <c r="J922" s="124"/>
      <c r="K922" s="125"/>
      <c r="L922" s="25">
        <f t="shared" ca="1" si="16510"/>
        <v>4</v>
      </c>
      <c r="M922" s="118"/>
      <c r="N922" s="125"/>
      <c r="O922" s="118"/>
      <c r="P922" s="118"/>
      <c r="Q922" s="121"/>
      <c r="R922" s="114"/>
      <c r="S922" s="122"/>
      <c r="T922" s="114"/>
      <c r="U922" s="122"/>
      <c r="V922" s="114"/>
      <c r="W922" s="120"/>
      <c r="X922" s="56"/>
      <c r="Y922" s="121"/>
      <c r="Z922" s="114"/>
      <c r="AA922" s="122"/>
      <c r="AB922" s="114"/>
      <c r="AC922" s="122"/>
      <c r="AD922" s="114"/>
      <c r="AE922" s="27"/>
      <c r="AF922" s="114"/>
      <c r="AG922" t="s">
        <v>230</v>
      </c>
      <c r="AH922" t="s">
        <v>250</v>
      </c>
      <c r="AI922" s="1" t="str">
        <f t="shared" ref="AI922" ca="1" si="16705">IF(N921="","",N921)</f>
        <v/>
      </c>
      <c r="AJ922" s="1" t="str">
        <f t="shared" ref="AJ922" ca="1" si="16706">IF(O921="","",O921)</f>
        <v/>
      </c>
      <c r="AK922" s="1"/>
      <c r="AM922" s="1"/>
      <c r="AO922" t="s">
        <v>230</v>
      </c>
      <c r="AP922" s="114"/>
      <c r="AQ922" t="str">
        <f t="shared" ca="1" si="16415"/>
        <v>\\(\\quad \\displaystyle  \\)</v>
      </c>
      <c r="AS922" s="114"/>
      <c r="AT922" s="114"/>
      <c r="AU922" s="114"/>
      <c r="AV922" s="114"/>
      <c r="AW922" s="114"/>
      <c r="AX922" s="114"/>
      <c r="AY922" s="114"/>
      <c r="AZ922" s="117"/>
      <c r="BH922" s="23">
        <f t="shared" ref="BH922:BJ922" ca="1" si="16707">RANDBETWEEN(2,10)</f>
        <v>2</v>
      </c>
      <c r="BI922" s="114"/>
      <c r="BJ922" s="23">
        <f t="shared" ca="1" si="16707"/>
        <v>4</v>
      </c>
      <c r="BK922" s="114"/>
      <c r="BL922" s="27"/>
      <c r="BM922" s="27"/>
      <c r="BN922" s="27"/>
      <c r="BO922" s="27"/>
      <c r="BP922" s="27"/>
      <c r="BQ922" s="25">
        <f t="shared" ref="BQ922" ca="1" si="16708">BH922*BJ922</f>
        <v>8</v>
      </c>
      <c r="BR922" s="114"/>
      <c r="BS922" s="114"/>
      <c r="BT922" s="33">
        <f t="shared" ca="1" si="16526"/>
        <v>8</v>
      </c>
      <c r="BU922" s="33">
        <f t="shared" ref="BU922" ca="1" si="16709">BT922/GCD(BT921,BT922)</f>
        <v>4</v>
      </c>
      <c r="CG922"/>
      <c r="CH922" s="5"/>
    </row>
    <row r="923" spans="2:86" ht="32" customHeight="1" thickBot="1" x14ac:dyDescent="0.6">
      <c r="B923" s="126" t="s">
        <v>0</v>
      </c>
      <c r="C923" s="126" t="s">
        <v>29</v>
      </c>
      <c r="D923" s="114">
        <v>9</v>
      </c>
      <c r="E923" s="114" t="str">
        <f t="shared" ref="E923" ca="1" si="16710">IF(BH923&lt;=0,"－","")</f>
        <v/>
      </c>
      <c r="F923" s="32">
        <f t="shared" ca="1" si="16530"/>
        <v>7</v>
      </c>
      <c r="G923" s="114" t="str">
        <f t="shared" ref="G923" ca="1" si="16711">IF(BJ923&lt;=0,"　－　","　+　")</f>
        <v>　－　</v>
      </c>
      <c r="H923" s="27"/>
      <c r="I923" s="32">
        <f t="shared" ca="1" si="16532"/>
        <v>2</v>
      </c>
      <c r="J923" s="124" t="s">
        <v>13</v>
      </c>
      <c r="K923" s="125" t="str">
        <f t="shared" ref="K923" ca="1" si="16712">IF(BQ923&lt;0,"－","")</f>
        <v/>
      </c>
      <c r="L923" s="24">
        <f t="shared" ca="1" si="16510"/>
        <v>33</v>
      </c>
      <c r="M923" s="118" t="str">
        <f ca="1">IF(L924=1,"=","")</f>
        <v/>
      </c>
      <c r="N923" s="125" t="str">
        <f t="shared" ref="N923" ca="1" si="16713">IF(L924=1,IF(BQ923&lt;0,"－",""),"")</f>
        <v/>
      </c>
      <c r="O923" s="118" t="str">
        <f ca="1">IF(L924=1,L923,"")</f>
        <v/>
      </c>
      <c r="P923" s="118" t="s">
        <v>250</v>
      </c>
      <c r="Q923" s="121" t="str">
        <f t="shared" ref="Q923" ca="1" si="16714">IF(E923="","",E923)</f>
        <v/>
      </c>
      <c r="R923" s="114" t="s">
        <v>249</v>
      </c>
      <c r="S923" s="122">
        <f t="shared" ref="S923" ca="1" si="16715">F923</f>
        <v>7</v>
      </c>
      <c r="T923" s="114" t="s">
        <v>216</v>
      </c>
      <c r="U923" s="122">
        <f t="shared" ref="U923" ca="1" si="16716">F924</f>
        <v>8</v>
      </c>
      <c r="V923" s="114" t="s">
        <v>217</v>
      </c>
      <c r="W923" s="120" t="str">
        <f t="shared" ref="W923" ca="1" si="16717">G923</f>
        <v>　－　</v>
      </c>
      <c r="X923" s="56"/>
      <c r="Y923" s="121" t="str">
        <f t="shared" ref="Y923" si="16718">IF(H923="","",H923)</f>
        <v/>
      </c>
      <c r="Z923" s="114" t="s">
        <v>249</v>
      </c>
      <c r="AA923" s="122">
        <f ca="1">I923</f>
        <v>2</v>
      </c>
      <c r="AB923" s="114" t="s">
        <v>216</v>
      </c>
      <c r="AC923" s="122">
        <f t="shared" ref="AC923" ca="1" si="16719">I924</f>
        <v>7</v>
      </c>
      <c r="AD923" s="114" t="s">
        <v>217</v>
      </c>
      <c r="AE923" s="27"/>
      <c r="AF923" s="114" t="s">
        <v>233</v>
      </c>
      <c r="AG923" t="s">
        <v>230</v>
      </c>
      <c r="AH923" t="s">
        <v>250</v>
      </c>
      <c r="AI923" s="1" t="str">
        <f t="shared" ref="AI923" ca="1" si="16720">IF(K923="","",K923)</f>
        <v/>
      </c>
      <c r="AJ923" t="s">
        <v>249</v>
      </c>
      <c r="AK923" s="1">
        <f t="shared" ref="AK923" ca="1" si="16721">L923</f>
        <v>33</v>
      </c>
      <c r="AL923" t="s">
        <v>216</v>
      </c>
      <c r="AM923" s="1">
        <f t="shared" ref="AM923" ca="1" si="16722">L924</f>
        <v>56</v>
      </c>
      <c r="AN923" t="s">
        <v>217</v>
      </c>
      <c r="AO923" t="s">
        <v>230</v>
      </c>
      <c r="AP923" s="114" t="str">
        <f t="shared" ca="1" si="16521"/>
        <v>\\(\\quad \\displaystyle \\frac{7}{8}　－　\\frac{2}{7}　=　 \\)</v>
      </c>
      <c r="AQ923" t="str">
        <f t="shared" ca="1" si="16415"/>
        <v>\\(\\quad \\displaystyle \\frac{33}{56} \\)</v>
      </c>
      <c r="AS923" s="114" t="str">
        <f t="shared" ref="AS923" ca="1" si="16723">AP923</f>
        <v>\\(\\quad \\displaystyle \\frac{7}{8}　－　\\frac{2}{7}　=　 \\)</v>
      </c>
      <c r="AT923" s="114" t="str">
        <f t="shared" ref="AT923" ca="1" si="16724">IF(O923="",AQ923,AQ924)</f>
        <v>\\(\\quad \\displaystyle \\frac{33}{56} \\)</v>
      </c>
      <c r="AU923" s="114" t="s">
        <v>60</v>
      </c>
      <c r="AV923" s="115" t="s">
        <v>228</v>
      </c>
      <c r="AW923" s="115" t="str">
        <f t="shared" ref="AW923" ca="1" si="16725">AS923</f>
        <v>\\(\\quad \\displaystyle \\frac{7}{8}　－　\\frac{2}{7}　=　 \\)</v>
      </c>
      <c r="AX923" s="115" t="str">
        <f t="shared" ref="AX923" ca="1" si="16726">AT923</f>
        <v>\\(\\quad \\displaystyle \\frac{33}{56} \\)</v>
      </c>
      <c r="AY923" s="115" t="s">
        <v>62</v>
      </c>
      <c r="AZ923" s="116" t="str">
        <f t="shared" ref="AZ923" ca="1" si="16727">"INSERT INTO "&amp;AU923&amp;"(tangen,question,answer,editor,date,count) VALUES('"&amp;AV923&amp;"','"&amp;AW923&amp;"','"&amp;AX923&amp;"','"&amp;AY923&amp;"',NOW(),0);"</f>
        <v>INSERT INTO math(tangen,question,answer,editor,date,count) VALUES('m5500','\\(\\quad \\displaystyle \\frac{7}{8}　－　\\frac{2}{7}　=　 \\)','\\(\\quad \\displaystyle \\frac{33}{56} \\)','harazono',NOW(),0);</v>
      </c>
      <c r="BH923" s="22">
        <f t="shared" ref="BH923:BJ923" ca="1" si="16728">RANDBETWEEN(-10,10)</f>
        <v>7</v>
      </c>
      <c r="BI923" s="114" t="s">
        <v>25</v>
      </c>
      <c r="BJ923" s="22">
        <f t="shared" ca="1" si="16728"/>
        <v>-2</v>
      </c>
      <c r="BK923" s="114" t="s">
        <v>26</v>
      </c>
      <c r="BL923" s="27"/>
      <c r="BM923" s="27"/>
      <c r="BN923" s="27"/>
      <c r="BO923" s="27"/>
      <c r="BP923" s="27"/>
      <c r="BQ923" s="24">
        <f t="shared" ref="BQ923" ca="1" si="16729">BH923*BJ924+BJ923*BH924</f>
        <v>33</v>
      </c>
      <c r="BR923" s="114" t="s">
        <v>26</v>
      </c>
      <c r="BS923" s="114" t="str">
        <f ca="1">IF(BQ923&lt;=0,"-","")</f>
        <v/>
      </c>
      <c r="BT923" s="33">
        <f t="shared" ca="1" si="16526"/>
        <v>33</v>
      </c>
      <c r="BU923" s="33">
        <f t="shared" ref="BU923" ca="1" si="16730">BT923/GCD(BT923,BT924)</f>
        <v>33</v>
      </c>
      <c r="CG923"/>
      <c r="CH923" s="5"/>
    </row>
    <row r="924" spans="2:86" ht="32" customHeight="1" x14ac:dyDescent="0.55000000000000004">
      <c r="B924" s="127"/>
      <c r="C924" s="127"/>
      <c r="D924" s="114"/>
      <c r="E924" s="114"/>
      <c r="F924" s="19">
        <f t="shared" ca="1" si="16530"/>
        <v>8</v>
      </c>
      <c r="G924" s="114"/>
      <c r="H924" s="27"/>
      <c r="I924" s="19">
        <f t="shared" ca="1" si="16532"/>
        <v>7</v>
      </c>
      <c r="J924" s="124"/>
      <c r="K924" s="125"/>
      <c r="L924" s="25">
        <f t="shared" ca="1" si="16510"/>
        <v>56</v>
      </c>
      <c r="M924" s="118"/>
      <c r="N924" s="125"/>
      <c r="O924" s="118"/>
      <c r="P924" s="118"/>
      <c r="Q924" s="121"/>
      <c r="R924" s="114"/>
      <c r="S924" s="122"/>
      <c r="T924" s="114"/>
      <c r="U924" s="122"/>
      <c r="V924" s="114"/>
      <c r="W924" s="120"/>
      <c r="X924" s="56"/>
      <c r="Y924" s="121"/>
      <c r="Z924" s="114"/>
      <c r="AA924" s="122"/>
      <c r="AB924" s="114"/>
      <c r="AC924" s="122"/>
      <c r="AD924" s="114"/>
      <c r="AE924" s="27"/>
      <c r="AF924" s="114"/>
      <c r="AG924" t="s">
        <v>230</v>
      </c>
      <c r="AH924" t="s">
        <v>250</v>
      </c>
      <c r="AI924" s="1" t="str">
        <f t="shared" ref="AI924" ca="1" si="16731">IF(N923="","",N923)</f>
        <v/>
      </c>
      <c r="AJ924" s="1" t="str">
        <f t="shared" ref="AJ924" ca="1" si="16732">IF(O923="","",O923)</f>
        <v/>
      </c>
      <c r="AK924" s="1"/>
      <c r="AM924" s="1"/>
      <c r="AO924" t="s">
        <v>230</v>
      </c>
      <c r="AP924" s="114"/>
      <c r="AQ924" t="str">
        <f t="shared" ca="1" si="16415"/>
        <v>\\(\\quad \\displaystyle  \\)</v>
      </c>
      <c r="AS924" s="114"/>
      <c r="AT924" s="114"/>
      <c r="AU924" s="114"/>
      <c r="AV924" s="114"/>
      <c r="AW924" s="114"/>
      <c r="AX924" s="114"/>
      <c r="AY924" s="114"/>
      <c r="AZ924" s="117"/>
      <c r="BH924" s="23">
        <f t="shared" ref="BH924:BJ924" ca="1" si="16733">RANDBETWEEN(2,10)</f>
        <v>8</v>
      </c>
      <c r="BI924" s="114"/>
      <c r="BJ924" s="23">
        <f t="shared" ca="1" si="16733"/>
        <v>7</v>
      </c>
      <c r="BK924" s="114"/>
      <c r="BL924" s="27"/>
      <c r="BM924" s="27"/>
      <c r="BN924" s="27"/>
      <c r="BO924" s="27"/>
      <c r="BP924" s="27"/>
      <c r="BQ924" s="25">
        <f t="shared" ref="BQ924" ca="1" si="16734">BH924*BJ924</f>
        <v>56</v>
      </c>
      <c r="BR924" s="114"/>
      <c r="BS924" s="114"/>
      <c r="BT924" s="33">
        <f t="shared" ca="1" si="16526"/>
        <v>56</v>
      </c>
      <c r="BU924" s="33">
        <f t="shared" ref="BU924" ca="1" si="16735">BT924/GCD(BT923,BT924)</f>
        <v>56</v>
      </c>
      <c r="CG924"/>
      <c r="CH924" s="5"/>
    </row>
    <row r="925" spans="2:86" ht="32" customHeight="1" thickBot="1" x14ac:dyDescent="0.6">
      <c r="B925" s="126" t="s">
        <v>0</v>
      </c>
      <c r="C925" s="126" t="s">
        <v>29</v>
      </c>
      <c r="D925" s="114">
        <v>10</v>
      </c>
      <c r="E925" s="114" t="str">
        <f ca="1">IF(BH925&lt;=0,"－","")</f>
        <v/>
      </c>
      <c r="F925" s="32">
        <f t="shared" ca="1" si="16530"/>
        <v>4</v>
      </c>
      <c r="G925" s="114" t="str">
        <f t="shared" ref="G925" ca="1" si="16736">IF(BJ925&lt;=0,"　－　","　+　")</f>
        <v>　－　</v>
      </c>
      <c r="H925" s="27"/>
      <c r="I925" s="32">
        <f t="shared" ca="1" si="16532"/>
        <v>3</v>
      </c>
      <c r="J925" s="124" t="s">
        <v>13</v>
      </c>
      <c r="K925" s="125" t="str">
        <f ca="1">IF(BQ925&lt;0,"－","")</f>
        <v/>
      </c>
      <c r="L925" s="24">
        <f t="shared" ca="1" si="16510"/>
        <v>13</v>
      </c>
      <c r="M925" s="118" t="str">
        <f ca="1">IF(L926=1,"=","")</f>
        <v/>
      </c>
      <c r="N925" s="125" t="str">
        <f t="shared" ref="N925" ca="1" si="16737">IF(L926=1,IF(BQ925&lt;0,"－",""),"")</f>
        <v/>
      </c>
      <c r="O925" s="118" t="str">
        <f ca="1">IF(L926=1,L925,"")</f>
        <v/>
      </c>
      <c r="P925" s="118" t="s">
        <v>250</v>
      </c>
      <c r="Q925" s="121" t="str">
        <f t="shared" ref="Q925" ca="1" si="16738">IF(E925="","",E925)</f>
        <v/>
      </c>
      <c r="R925" s="114" t="s">
        <v>249</v>
      </c>
      <c r="S925" s="122">
        <f t="shared" ref="S925" ca="1" si="16739">F925</f>
        <v>4</v>
      </c>
      <c r="T925" s="114" t="s">
        <v>216</v>
      </c>
      <c r="U925" s="122">
        <f t="shared" ref="U925" ca="1" si="16740">F926</f>
        <v>5</v>
      </c>
      <c r="V925" s="114" t="s">
        <v>217</v>
      </c>
      <c r="W925" s="120" t="str">
        <f t="shared" ref="W925" ca="1" si="16741">G925</f>
        <v>　－　</v>
      </c>
      <c r="X925" s="56"/>
      <c r="Y925" s="121" t="str">
        <f t="shared" ref="Y925" si="16742">IF(H925="","",H925)</f>
        <v/>
      </c>
      <c r="Z925" s="114" t="s">
        <v>249</v>
      </c>
      <c r="AA925" s="122">
        <f t="shared" ref="AA925" ca="1" si="16743">I925</f>
        <v>3</v>
      </c>
      <c r="AB925" s="114" t="s">
        <v>216</v>
      </c>
      <c r="AC925" s="122">
        <f t="shared" ref="AC925" ca="1" si="16744">I926</f>
        <v>7</v>
      </c>
      <c r="AD925" s="114" t="s">
        <v>217</v>
      </c>
      <c r="AE925" s="27"/>
      <c r="AF925" s="114" t="s">
        <v>233</v>
      </c>
      <c r="AG925" t="s">
        <v>230</v>
      </c>
      <c r="AH925" t="s">
        <v>250</v>
      </c>
      <c r="AI925" s="1" t="str">
        <f t="shared" ref="AI925" ca="1" si="16745">IF(K925="","",K925)</f>
        <v/>
      </c>
      <c r="AJ925" t="s">
        <v>249</v>
      </c>
      <c r="AK925" s="1">
        <f t="shared" ref="AK925" ca="1" si="16746">L925</f>
        <v>13</v>
      </c>
      <c r="AL925" t="s">
        <v>216</v>
      </c>
      <c r="AM925" s="1">
        <f t="shared" ref="AM925" ca="1" si="16747">L926</f>
        <v>35</v>
      </c>
      <c r="AN925" t="s">
        <v>217</v>
      </c>
      <c r="AO925" t="s">
        <v>230</v>
      </c>
      <c r="AP925" s="114" t="str">
        <f t="shared" ca="1" si="16521"/>
        <v>\\(\\quad \\displaystyle \\frac{4}{5}　－　\\frac{3}{7}　=　 \\)</v>
      </c>
      <c r="AQ925" t="str">
        <f t="shared" ca="1" si="16415"/>
        <v>\\(\\quad \\displaystyle \\frac{13}{35} \\)</v>
      </c>
      <c r="AS925" s="114" t="str">
        <f t="shared" ref="AS925" ca="1" si="16748">AP925</f>
        <v>\\(\\quad \\displaystyle \\frac{4}{5}　－　\\frac{3}{7}　=　 \\)</v>
      </c>
      <c r="AT925" s="114" t="str">
        <f t="shared" ref="AT925" ca="1" si="16749">IF(O925="",AQ925,AQ926)</f>
        <v>\\(\\quad \\displaystyle \\frac{13}{35} \\)</v>
      </c>
      <c r="AU925" s="114" t="s">
        <v>60</v>
      </c>
      <c r="AV925" s="115" t="s">
        <v>228</v>
      </c>
      <c r="AW925" s="115" t="str">
        <f t="shared" ref="AW925" ca="1" si="16750">AS925</f>
        <v>\\(\\quad \\displaystyle \\frac{4}{5}　－　\\frac{3}{7}　=　 \\)</v>
      </c>
      <c r="AX925" s="115" t="str">
        <f t="shared" ref="AX925" ca="1" si="16751">AT925</f>
        <v>\\(\\quad \\displaystyle \\frac{13}{35} \\)</v>
      </c>
      <c r="AY925" s="115" t="s">
        <v>62</v>
      </c>
      <c r="AZ925" s="116" t="str">
        <f t="shared" ref="AZ925" ca="1" si="16752">"INSERT INTO "&amp;AU925&amp;"(tangen,question,answer,editor,date,count) VALUES('"&amp;AV925&amp;"','"&amp;AW925&amp;"','"&amp;AX925&amp;"','"&amp;AY925&amp;"',NOW(),0);"</f>
        <v>INSERT INTO math(tangen,question,answer,editor,date,count) VALUES('m5500','\\(\\quad \\displaystyle \\frac{4}{5}　－　\\frac{3}{7}　=　 \\)','\\(\\quad \\displaystyle \\frac{13}{35} \\)','harazono',NOW(),0);</v>
      </c>
      <c r="BH925" s="22">
        <f t="shared" ref="BH925:BJ1019" ca="1" si="16753">RANDBETWEEN(-10,10)</f>
        <v>4</v>
      </c>
      <c r="BI925" s="114" t="s">
        <v>25</v>
      </c>
      <c r="BJ925" s="22">
        <f t="shared" ca="1" si="16753"/>
        <v>-3</v>
      </c>
      <c r="BK925" s="114" t="s">
        <v>26</v>
      </c>
      <c r="BL925" s="27"/>
      <c r="BM925" s="27"/>
      <c r="BN925" s="27"/>
      <c r="BO925" s="27"/>
      <c r="BP925" s="27"/>
      <c r="BQ925" s="24">
        <f t="shared" ref="BQ925" ca="1" si="16754">BH925*BJ926+BJ925*BH926</f>
        <v>13</v>
      </c>
      <c r="BR925" s="114" t="s">
        <v>26</v>
      </c>
      <c r="BS925" s="114" t="str">
        <f ca="1">IF(BQ925&lt;=0,"-","")</f>
        <v/>
      </c>
      <c r="BT925" s="33">
        <f t="shared" ca="1" si="16526"/>
        <v>13</v>
      </c>
      <c r="BU925" s="33">
        <f t="shared" ref="BU925" ca="1" si="16755">BT925/GCD(BT925,BT926)</f>
        <v>13</v>
      </c>
      <c r="CG925"/>
      <c r="CH925" s="5"/>
    </row>
    <row r="926" spans="2:86" ht="32" customHeight="1" x14ac:dyDescent="0.55000000000000004">
      <c r="B926" s="127"/>
      <c r="C926" s="127"/>
      <c r="D926" s="114"/>
      <c r="E926" s="114"/>
      <c r="F926" s="19">
        <f t="shared" ca="1" si="16530"/>
        <v>5</v>
      </c>
      <c r="G926" s="114"/>
      <c r="H926" s="27"/>
      <c r="I926" s="19">
        <f t="shared" ca="1" si="16532"/>
        <v>7</v>
      </c>
      <c r="J926" s="124"/>
      <c r="K926" s="125"/>
      <c r="L926" s="25">
        <f t="shared" ca="1" si="16510"/>
        <v>35</v>
      </c>
      <c r="M926" s="118"/>
      <c r="N926" s="125"/>
      <c r="O926" s="118"/>
      <c r="P926" s="118"/>
      <c r="Q926" s="121"/>
      <c r="R926" s="114"/>
      <c r="S926" s="122"/>
      <c r="T926" s="114"/>
      <c r="U926" s="122"/>
      <c r="V926" s="114"/>
      <c r="W926" s="120"/>
      <c r="X926" s="56"/>
      <c r="Y926" s="121"/>
      <c r="Z926" s="114"/>
      <c r="AA926" s="122"/>
      <c r="AB926" s="114"/>
      <c r="AC926" s="122"/>
      <c r="AD926" s="114"/>
      <c r="AE926" s="27"/>
      <c r="AF926" s="114"/>
      <c r="AG926" t="s">
        <v>230</v>
      </c>
      <c r="AH926" t="s">
        <v>250</v>
      </c>
      <c r="AI926" s="1" t="str">
        <f t="shared" ref="AI926" ca="1" si="16756">IF(N925="","",N925)</f>
        <v/>
      </c>
      <c r="AJ926" s="1" t="str">
        <f t="shared" ref="AJ926" ca="1" si="16757">IF(O925="","",O925)</f>
        <v/>
      </c>
      <c r="AK926" s="1"/>
      <c r="AM926" s="1"/>
      <c r="AO926" t="s">
        <v>230</v>
      </c>
      <c r="AP926" s="114"/>
      <c r="AQ926" t="str">
        <f t="shared" ca="1" si="16415"/>
        <v>\\(\\quad \\displaystyle  \\)</v>
      </c>
      <c r="AS926" s="114"/>
      <c r="AT926" s="114"/>
      <c r="AU926" s="114"/>
      <c r="AV926" s="114"/>
      <c r="AW926" s="114"/>
      <c r="AX926" s="114"/>
      <c r="AY926" s="114"/>
      <c r="AZ926" s="117"/>
      <c r="BH926" s="23">
        <f t="shared" ref="BH926:BJ1020" ca="1" si="16758">RANDBETWEEN(2,10)</f>
        <v>5</v>
      </c>
      <c r="BI926" s="114"/>
      <c r="BJ926" s="23">
        <f t="shared" ca="1" si="16758"/>
        <v>7</v>
      </c>
      <c r="BK926" s="114"/>
      <c r="BL926" s="27"/>
      <c r="BM926" s="27"/>
      <c r="BN926" s="27"/>
      <c r="BO926" s="27"/>
      <c r="BP926" s="27"/>
      <c r="BQ926" s="25">
        <f t="shared" ref="BQ926" ca="1" si="16759">BH926*BJ926</f>
        <v>35</v>
      </c>
      <c r="BR926" s="114"/>
      <c r="BS926" s="114"/>
      <c r="BT926" s="33">
        <f t="shared" ca="1" si="16526"/>
        <v>35</v>
      </c>
      <c r="BU926" s="33">
        <f t="shared" ref="BU926" ca="1" si="16760">BT926/GCD(BT925,BT926)</f>
        <v>35</v>
      </c>
      <c r="CG926"/>
      <c r="CH926" s="5"/>
    </row>
    <row r="927" spans="2:86" ht="32" customHeight="1" thickBot="1" x14ac:dyDescent="0.6">
      <c r="B927" s="126" t="s">
        <v>0</v>
      </c>
      <c r="C927" s="126" t="s">
        <v>29</v>
      </c>
      <c r="D927" s="114">
        <v>11</v>
      </c>
      <c r="E927" s="114" t="str">
        <f t="shared" ref="E927" ca="1" si="16761">IF(BH927&lt;=0,"－","")</f>
        <v/>
      </c>
      <c r="F927" s="32">
        <f t="shared" ref="F927:F990" ca="1" si="16762">ABS(BH927)</f>
        <v>7</v>
      </c>
      <c r="G927" s="114" t="str">
        <f t="shared" ref="G927" ca="1" si="16763">IF(BJ927&lt;=0,"　－　","　+　")</f>
        <v>　－　</v>
      </c>
      <c r="H927" s="27"/>
      <c r="I927" s="32">
        <f t="shared" ref="I927:I990" ca="1" si="16764">ABS(BJ927)</f>
        <v>4</v>
      </c>
      <c r="J927" s="124" t="s">
        <v>13</v>
      </c>
      <c r="K927" s="125" t="str">
        <f t="shared" ref="K927" ca="1" si="16765">IF(BQ927&lt;0,"－","")</f>
        <v/>
      </c>
      <c r="L927" s="24">
        <f t="shared" ref="L927:L990" ca="1" si="16766">BU927</f>
        <v>9</v>
      </c>
      <c r="M927" s="118" t="str">
        <f t="shared" ref="M927" ca="1" si="16767">IF(L928=1,"=","")</f>
        <v/>
      </c>
      <c r="N927" s="125" t="str">
        <f t="shared" ref="N927" ca="1" si="16768">IF(L928=1,IF(BQ927&lt;0,"－",""),"")</f>
        <v/>
      </c>
      <c r="O927" s="118" t="str">
        <f t="shared" ref="O927" ca="1" si="16769">IF(L928=1,L927,"")</f>
        <v/>
      </c>
      <c r="P927" s="118" t="s">
        <v>250</v>
      </c>
      <c r="Q927" s="121" t="str">
        <f t="shared" ref="Q927" ca="1" si="16770">IF(E927="","",E927)</f>
        <v/>
      </c>
      <c r="R927" s="114" t="s">
        <v>249</v>
      </c>
      <c r="S927" s="122">
        <f t="shared" ref="S927" ca="1" si="16771">F927</f>
        <v>7</v>
      </c>
      <c r="T927" s="114" t="s">
        <v>216</v>
      </c>
      <c r="U927" s="122">
        <f t="shared" ref="U927" ca="1" si="16772">F928</f>
        <v>10</v>
      </c>
      <c r="V927" s="114" t="s">
        <v>217</v>
      </c>
      <c r="W927" s="120" t="str">
        <f t="shared" ref="W927" ca="1" si="16773">G927</f>
        <v>　－　</v>
      </c>
      <c r="X927" s="56"/>
      <c r="Y927" s="121" t="str">
        <f t="shared" ref="Y927" si="16774">IF(H927="","",H927)</f>
        <v/>
      </c>
      <c r="Z927" s="114" t="s">
        <v>249</v>
      </c>
      <c r="AA927" s="122">
        <f t="shared" ref="AA927" ca="1" si="16775">I927</f>
        <v>4</v>
      </c>
      <c r="AB927" s="114" t="s">
        <v>216</v>
      </c>
      <c r="AC927" s="122">
        <f t="shared" ref="AC927" ca="1" si="16776">I928</f>
        <v>7</v>
      </c>
      <c r="AD927" s="114" t="s">
        <v>217</v>
      </c>
      <c r="AE927" s="27"/>
      <c r="AF927" s="114" t="s">
        <v>233</v>
      </c>
      <c r="AG927" t="s">
        <v>230</v>
      </c>
      <c r="AH927" t="s">
        <v>250</v>
      </c>
      <c r="AI927" s="1" t="str">
        <f t="shared" ref="AI927" ca="1" si="16777">IF(K927="","",K927)</f>
        <v/>
      </c>
      <c r="AJ927" t="s">
        <v>249</v>
      </c>
      <c r="AK927" s="1">
        <f t="shared" ref="AK927" ca="1" si="16778">L927</f>
        <v>9</v>
      </c>
      <c r="AL927" t="s">
        <v>216</v>
      </c>
      <c r="AM927" s="1">
        <f t="shared" ref="AM927" ca="1" si="16779">L928</f>
        <v>70</v>
      </c>
      <c r="AN927" t="s">
        <v>217</v>
      </c>
      <c r="AO927" t="s">
        <v>230</v>
      </c>
      <c r="AP927" s="114" t="str">
        <f t="shared" ca="1" si="16521"/>
        <v>\\(\\quad \\displaystyle \\frac{7}{10}　－　\\frac{4}{7}　=　 \\)</v>
      </c>
      <c r="AQ927" t="str">
        <f t="shared" ca="1" si="16415"/>
        <v>\\(\\quad \\displaystyle \\frac{9}{70} \\)</v>
      </c>
      <c r="AS927" s="114" t="str">
        <f t="shared" ref="AS927" ca="1" si="16780">AP927</f>
        <v>\\(\\quad \\displaystyle \\frac{7}{10}　－　\\frac{4}{7}　=　 \\)</v>
      </c>
      <c r="AT927" s="114" t="str">
        <f t="shared" ref="AT927" ca="1" si="16781">IF(O927="",AQ927,AQ928)</f>
        <v>\\(\\quad \\displaystyle \\frac{9}{70} \\)</v>
      </c>
      <c r="AU927" s="114" t="s">
        <v>60</v>
      </c>
      <c r="AV927" s="115" t="s">
        <v>228</v>
      </c>
      <c r="AW927" s="115" t="str">
        <f t="shared" ref="AW927" ca="1" si="16782">AS927</f>
        <v>\\(\\quad \\displaystyle \\frac{7}{10}　－　\\frac{4}{7}　=　 \\)</v>
      </c>
      <c r="AX927" s="115" t="str">
        <f t="shared" ref="AX927" ca="1" si="16783">AT927</f>
        <v>\\(\\quad \\displaystyle \\frac{9}{70} \\)</v>
      </c>
      <c r="AY927" s="115" t="s">
        <v>62</v>
      </c>
      <c r="AZ927" s="116" t="str">
        <f t="shared" ref="AZ927" ca="1" si="16784">"INSERT INTO "&amp;AU927&amp;"(tangen,question,answer,editor,date,count) VALUES('"&amp;AV927&amp;"','"&amp;AW927&amp;"','"&amp;AX927&amp;"','"&amp;AY927&amp;"',NOW(),0);"</f>
        <v>INSERT INTO math(tangen,question,answer,editor,date,count) VALUES('m5500','\\(\\quad \\displaystyle \\frac{7}{10}　－　\\frac{4}{7}　=　 \\)','\\(\\quad \\displaystyle \\frac{9}{70} \\)','harazono',NOW(),0);</v>
      </c>
      <c r="BH927" s="22">
        <f t="shared" ca="1" si="16753"/>
        <v>7</v>
      </c>
      <c r="BI927" s="114" t="s">
        <v>25</v>
      </c>
      <c r="BJ927" s="22">
        <f t="shared" ca="1" si="16753"/>
        <v>-4</v>
      </c>
      <c r="BK927" s="114" t="s">
        <v>26</v>
      </c>
      <c r="BL927" s="27"/>
      <c r="BM927" s="27"/>
      <c r="BN927" s="27"/>
      <c r="BO927" s="27"/>
      <c r="BP927" s="27"/>
      <c r="BQ927" s="24">
        <f t="shared" ref="BQ927" ca="1" si="16785">BH927*BJ928+BJ927*BH928</f>
        <v>9</v>
      </c>
      <c r="BR927" s="114" t="s">
        <v>26</v>
      </c>
      <c r="BS927" s="114" t="str">
        <f t="shared" ref="BS927" ca="1" si="16786">IF(BQ927&lt;=0,"-","")</f>
        <v/>
      </c>
      <c r="BT927" s="33">
        <f t="shared" ref="BT927:BT990" ca="1" si="16787">ABS(BQ927)</f>
        <v>9</v>
      </c>
      <c r="BU927" s="33">
        <f t="shared" ref="BU927" ca="1" si="16788">BT927/GCD(BT927,BT928)</f>
        <v>9</v>
      </c>
      <c r="CG927"/>
      <c r="CH927" s="5"/>
    </row>
    <row r="928" spans="2:86" ht="32" customHeight="1" x14ac:dyDescent="0.55000000000000004">
      <c r="B928" s="127"/>
      <c r="C928" s="127"/>
      <c r="D928" s="114"/>
      <c r="E928" s="114"/>
      <c r="F928" s="19">
        <f t="shared" ca="1" si="16762"/>
        <v>10</v>
      </c>
      <c r="G928" s="114"/>
      <c r="H928" s="27"/>
      <c r="I928" s="19">
        <f t="shared" ca="1" si="16764"/>
        <v>7</v>
      </c>
      <c r="J928" s="124"/>
      <c r="K928" s="125"/>
      <c r="L928" s="25">
        <f t="shared" ca="1" si="16766"/>
        <v>70</v>
      </c>
      <c r="M928" s="118"/>
      <c r="N928" s="125"/>
      <c r="O928" s="118"/>
      <c r="P928" s="118"/>
      <c r="Q928" s="121"/>
      <c r="R928" s="114"/>
      <c r="S928" s="122"/>
      <c r="T928" s="114"/>
      <c r="U928" s="122"/>
      <c r="V928" s="114"/>
      <c r="W928" s="120"/>
      <c r="X928" s="56"/>
      <c r="Y928" s="121"/>
      <c r="Z928" s="114"/>
      <c r="AA928" s="122"/>
      <c r="AB928" s="114"/>
      <c r="AC928" s="122"/>
      <c r="AD928" s="114"/>
      <c r="AE928" s="27"/>
      <c r="AF928" s="114"/>
      <c r="AG928" t="s">
        <v>230</v>
      </c>
      <c r="AH928" t="s">
        <v>250</v>
      </c>
      <c r="AI928" s="1" t="str">
        <f t="shared" ref="AI928" ca="1" si="16789">IF(N927="","",N927)</f>
        <v/>
      </c>
      <c r="AJ928" s="1" t="str">
        <f t="shared" ref="AJ928" ca="1" si="16790">IF(O927="","",O927)</f>
        <v/>
      </c>
      <c r="AK928" s="1"/>
      <c r="AM928" s="1"/>
      <c r="AO928" t="s">
        <v>230</v>
      </c>
      <c r="AP928" s="114"/>
      <c r="AQ928" t="str">
        <f t="shared" ca="1" si="16415"/>
        <v>\\(\\quad \\displaystyle  \\)</v>
      </c>
      <c r="AS928" s="114"/>
      <c r="AT928" s="114"/>
      <c r="AU928" s="114"/>
      <c r="AV928" s="114"/>
      <c r="AW928" s="114"/>
      <c r="AX928" s="114"/>
      <c r="AY928" s="114"/>
      <c r="AZ928" s="117"/>
      <c r="BH928" s="23">
        <f t="shared" ca="1" si="16758"/>
        <v>10</v>
      </c>
      <c r="BI928" s="114"/>
      <c r="BJ928" s="23">
        <f t="shared" ca="1" si="16758"/>
        <v>7</v>
      </c>
      <c r="BK928" s="114"/>
      <c r="BL928" s="27"/>
      <c r="BM928" s="27"/>
      <c r="BN928" s="27"/>
      <c r="BO928" s="27"/>
      <c r="BP928" s="27"/>
      <c r="BQ928" s="25">
        <f t="shared" ref="BQ928" ca="1" si="16791">BH928*BJ928</f>
        <v>70</v>
      </c>
      <c r="BR928" s="114"/>
      <c r="BS928" s="114"/>
      <c r="BT928" s="33">
        <f t="shared" ca="1" si="16787"/>
        <v>70</v>
      </c>
      <c r="BU928" s="33">
        <f t="shared" ref="BU928" ca="1" si="16792">BT928/GCD(BT927,BT928)</f>
        <v>70</v>
      </c>
      <c r="CG928"/>
      <c r="CH928" s="5"/>
    </row>
    <row r="929" spans="2:86" ht="32" customHeight="1" thickBot="1" x14ac:dyDescent="0.6">
      <c r="B929" s="126" t="s">
        <v>0</v>
      </c>
      <c r="C929" s="126" t="s">
        <v>29</v>
      </c>
      <c r="D929" s="114">
        <v>12</v>
      </c>
      <c r="E929" s="114" t="str">
        <f t="shared" ref="E929" ca="1" si="16793">IF(BH929&lt;=0,"－","")</f>
        <v>－</v>
      </c>
      <c r="F929" s="32">
        <f t="shared" ca="1" si="16762"/>
        <v>4</v>
      </c>
      <c r="G929" s="114" t="str">
        <f t="shared" ref="G929" ca="1" si="16794">IF(BJ929&lt;=0,"　－　","　+　")</f>
        <v>　+　</v>
      </c>
      <c r="H929" s="27"/>
      <c r="I929" s="32">
        <f t="shared" ca="1" si="16764"/>
        <v>6</v>
      </c>
      <c r="J929" s="124" t="s">
        <v>13</v>
      </c>
      <c r="K929" s="125" t="str">
        <f t="shared" ref="K929" ca="1" si="16795">IF(BQ929&lt;0,"－","")</f>
        <v>－</v>
      </c>
      <c r="L929" s="24">
        <f t="shared" ca="1" si="16766"/>
        <v>2</v>
      </c>
      <c r="M929" s="118" t="str">
        <f t="shared" ref="M929" ca="1" si="16796">IF(L930=1,"=","")</f>
        <v/>
      </c>
      <c r="N929" s="125" t="str">
        <f t="shared" ref="N929" ca="1" si="16797">IF(L930=1,IF(BQ929&lt;0,"－",""),"")</f>
        <v/>
      </c>
      <c r="O929" s="118" t="str">
        <f t="shared" ref="O929" ca="1" si="16798">IF(L930=1,L929,"")</f>
        <v/>
      </c>
      <c r="P929" s="118" t="s">
        <v>250</v>
      </c>
      <c r="Q929" s="121" t="str">
        <f t="shared" ref="Q929" ca="1" si="16799">IF(E929="","",E929)</f>
        <v>－</v>
      </c>
      <c r="R929" s="114" t="s">
        <v>249</v>
      </c>
      <c r="S929" s="122">
        <f t="shared" ref="S929" ca="1" si="16800">F929</f>
        <v>4</v>
      </c>
      <c r="T929" s="114" t="s">
        <v>216</v>
      </c>
      <c r="U929" s="122">
        <f t="shared" ref="U929" ca="1" si="16801">F930</f>
        <v>3</v>
      </c>
      <c r="V929" s="114" t="s">
        <v>217</v>
      </c>
      <c r="W929" s="120" t="str">
        <f t="shared" ref="W929" ca="1" si="16802">G929</f>
        <v>　+　</v>
      </c>
      <c r="X929" s="56"/>
      <c r="Y929" s="121" t="str">
        <f t="shared" ref="Y929" si="16803">IF(H929="","",H929)</f>
        <v/>
      </c>
      <c r="Z929" s="114" t="s">
        <v>249</v>
      </c>
      <c r="AA929" s="122">
        <f t="shared" ref="AA929" ca="1" si="16804">I929</f>
        <v>6</v>
      </c>
      <c r="AB929" s="114" t="s">
        <v>216</v>
      </c>
      <c r="AC929" s="122">
        <f t="shared" ref="AC929" ca="1" si="16805">I930</f>
        <v>5</v>
      </c>
      <c r="AD929" s="114" t="s">
        <v>217</v>
      </c>
      <c r="AE929" s="27"/>
      <c r="AF929" s="114" t="s">
        <v>233</v>
      </c>
      <c r="AG929" t="s">
        <v>230</v>
      </c>
      <c r="AH929" t="s">
        <v>250</v>
      </c>
      <c r="AI929" s="1" t="str">
        <f t="shared" ref="AI929" ca="1" si="16806">IF(K929="","",K929)</f>
        <v>－</v>
      </c>
      <c r="AJ929" t="s">
        <v>249</v>
      </c>
      <c r="AK929" s="1">
        <f t="shared" ref="AK929" ca="1" si="16807">L929</f>
        <v>2</v>
      </c>
      <c r="AL929" t="s">
        <v>216</v>
      </c>
      <c r="AM929" s="1">
        <f t="shared" ref="AM929" ca="1" si="16808">L930</f>
        <v>15</v>
      </c>
      <c r="AN929" t="s">
        <v>217</v>
      </c>
      <c r="AO929" t="s">
        <v>230</v>
      </c>
      <c r="AP929" s="114" t="str">
        <f t="shared" ca="1" si="16521"/>
        <v>\\(\\quad \\displaystyle －\\frac{4}{3}　+　\\frac{6}{5}　=　 \\)</v>
      </c>
      <c r="AQ929" t="str">
        <f t="shared" ca="1" si="16415"/>
        <v>\\(\\quad \\displaystyle －\\frac{2}{15} \\)</v>
      </c>
      <c r="AS929" s="114" t="str">
        <f t="shared" ref="AS929" ca="1" si="16809">AP929</f>
        <v>\\(\\quad \\displaystyle －\\frac{4}{3}　+　\\frac{6}{5}　=　 \\)</v>
      </c>
      <c r="AT929" s="114" t="str">
        <f t="shared" ref="AT929" ca="1" si="16810">IF(O929="",AQ929,AQ930)</f>
        <v>\\(\\quad \\displaystyle －\\frac{2}{15} \\)</v>
      </c>
      <c r="AU929" s="114" t="s">
        <v>60</v>
      </c>
      <c r="AV929" s="115" t="s">
        <v>228</v>
      </c>
      <c r="AW929" s="115" t="str">
        <f t="shared" ref="AW929" ca="1" si="16811">AS929</f>
        <v>\\(\\quad \\displaystyle －\\frac{4}{3}　+　\\frac{6}{5}　=　 \\)</v>
      </c>
      <c r="AX929" s="115" t="str">
        <f t="shared" ref="AX929" ca="1" si="16812">AT929</f>
        <v>\\(\\quad \\displaystyle －\\frac{2}{15} \\)</v>
      </c>
      <c r="AY929" s="115" t="s">
        <v>62</v>
      </c>
      <c r="AZ929" s="116" t="str">
        <f t="shared" ref="AZ929" ca="1" si="16813">"INSERT INTO "&amp;AU929&amp;"(tangen,question,answer,editor,date,count) VALUES('"&amp;AV929&amp;"','"&amp;AW929&amp;"','"&amp;AX929&amp;"','"&amp;AY929&amp;"',NOW(),0);"</f>
        <v>INSERT INTO math(tangen,question,answer,editor,date,count) VALUES('m5500','\\(\\quad \\displaystyle －\\frac{4}{3}　+　\\frac{6}{5}　=　 \\)','\\(\\quad \\displaystyle －\\frac{2}{15} \\)','harazono',NOW(),0);</v>
      </c>
      <c r="BH929" s="22">
        <f t="shared" ca="1" si="16753"/>
        <v>-4</v>
      </c>
      <c r="BI929" s="114" t="s">
        <v>25</v>
      </c>
      <c r="BJ929" s="22">
        <f t="shared" ca="1" si="16753"/>
        <v>6</v>
      </c>
      <c r="BK929" s="114" t="s">
        <v>26</v>
      </c>
      <c r="BL929" s="27"/>
      <c r="BM929" s="27"/>
      <c r="BN929" s="27"/>
      <c r="BO929" s="27"/>
      <c r="BP929" s="27"/>
      <c r="BQ929" s="24">
        <f t="shared" ref="BQ929" ca="1" si="16814">BH929*BJ930+BJ929*BH930</f>
        <v>-2</v>
      </c>
      <c r="BR929" s="114" t="s">
        <v>26</v>
      </c>
      <c r="BS929" s="114" t="str">
        <f t="shared" ref="BS929" ca="1" si="16815">IF(BQ929&lt;=0,"-","")</f>
        <v>-</v>
      </c>
      <c r="BT929" s="33">
        <f t="shared" ca="1" si="16787"/>
        <v>2</v>
      </c>
      <c r="BU929" s="33">
        <f t="shared" ref="BU929" ca="1" si="16816">BT929/GCD(BT929,BT930)</f>
        <v>2</v>
      </c>
      <c r="CG929"/>
      <c r="CH929" s="5"/>
    </row>
    <row r="930" spans="2:86" ht="32" customHeight="1" x14ac:dyDescent="0.55000000000000004">
      <c r="B930" s="127"/>
      <c r="C930" s="127"/>
      <c r="D930" s="114"/>
      <c r="E930" s="114"/>
      <c r="F930" s="19">
        <f t="shared" ca="1" si="16762"/>
        <v>3</v>
      </c>
      <c r="G930" s="114"/>
      <c r="H930" s="27"/>
      <c r="I930" s="19">
        <f t="shared" ca="1" si="16764"/>
        <v>5</v>
      </c>
      <c r="J930" s="124"/>
      <c r="K930" s="125"/>
      <c r="L930" s="25">
        <f t="shared" ca="1" si="16766"/>
        <v>15</v>
      </c>
      <c r="M930" s="118"/>
      <c r="N930" s="125"/>
      <c r="O930" s="118"/>
      <c r="P930" s="118"/>
      <c r="Q930" s="121"/>
      <c r="R930" s="114"/>
      <c r="S930" s="122"/>
      <c r="T930" s="114"/>
      <c r="U930" s="122"/>
      <c r="V930" s="114"/>
      <c r="W930" s="120"/>
      <c r="X930" s="56"/>
      <c r="Y930" s="121"/>
      <c r="Z930" s="114"/>
      <c r="AA930" s="122"/>
      <c r="AB930" s="114"/>
      <c r="AC930" s="122"/>
      <c r="AD930" s="114"/>
      <c r="AE930" s="27"/>
      <c r="AF930" s="114"/>
      <c r="AG930" t="s">
        <v>230</v>
      </c>
      <c r="AH930" t="s">
        <v>250</v>
      </c>
      <c r="AI930" s="1" t="str">
        <f t="shared" ref="AI930" ca="1" si="16817">IF(N929="","",N929)</f>
        <v/>
      </c>
      <c r="AJ930" s="1" t="str">
        <f t="shared" ref="AJ930" ca="1" si="16818">IF(O929="","",O929)</f>
        <v/>
      </c>
      <c r="AK930" s="1"/>
      <c r="AM930" s="1"/>
      <c r="AO930" t="s">
        <v>230</v>
      </c>
      <c r="AP930" s="114"/>
      <c r="AQ930" t="str">
        <f t="shared" ca="1" si="16415"/>
        <v>\\(\\quad \\displaystyle  \\)</v>
      </c>
      <c r="AS930" s="114"/>
      <c r="AT930" s="114"/>
      <c r="AU930" s="114"/>
      <c r="AV930" s="114"/>
      <c r="AW930" s="114"/>
      <c r="AX930" s="114"/>
      <c r="AY930" s="114"/>
      <c r="AZ930" s="117"/>
      <c r="BH930" s="23">
        <f t="shared" ca="1" si="16758"/>
        <v>3</v>
      </c>
      <c r="BI930" s="114"/>
      <c r="BJ930" s="23">
        <f t="shared" ca="1" si="16758"/>
        <v>5</v>
      </c>
      <c r="BK930" s="114"/>
      <c r="BL930" s="27"/>
      <c r="BM930" s="27"/>
      <c r="BN930" s="27"/>
      <c r="BO930" s="27"/>
      <c r="BP930" s="27"/>
      <c r="BQ930" s="25">
        <f t="shared" ref="BQ930" ca="1" si="16819">BH930*BJ930</f>
        <v>15</v>
      </c>
      <c r="BR930" s="114"/>
      <c r="BS930" s="114"/>
      <c r="BT930" s="33">
        <f t="shared" ca="1" si="16787"/>
        <v>15</v>
      </c>
      <c r="BU930" s="33">
        <f t="shared" ref="BU930" ca="1" si="16820">BT930/GCD(BT929,BT930)</f>
        <v>15</v>
      </c>
      <c r="CG930"/>
      <c r="CH930" s="5"/>
    </row>
    <row r="931" spans="2:86" ht="32" customHeight="1" thickBot="1" x14ac:dyDescent="0.6">
      <c r="B931" s="126" t="s">
        <v>0</v>
      </c>
      <c r="C931" s="126" t="s">
        <v>29</v>
      </c>
      <c r="D931" s="114">
        <v>13</v>
      </c>
      <c r="E931" s="114" t="str">
        <f t="shared" ref="E931" ca="1" si="16821">IF(BH931&lt;=0,"－","")</f>
        <v/>
      </c>
      <c r="F931" s="32">
        <f t="shared" ca="1" si="16762"/>
        <v>5</v>
      </c>
      <c r="G931" s="114" t="str">
        <f t="shared" ref="G931" ca="1" si="16822">IF(BJ931&lt;=0,"　－　","　+　")</f>
        <v>　－　</v>
      </c>
      <c r="H931" s="27"/>
      <c r="I931" s="32">
        <f t="shared" ca="1" si="16764"/>
        <v>2</v>
      </c>
      <c r="J931" s="124" t="s">
        <v>13</v>
      </c>
      <c r="K931" s="125" t="str">
        <f t="shared" ref="K931" ca="1" si="16823">IF(BQ931&lt;0,"－","")</f>
        <v/>
      </c>
      <c r="L931" s="24">
        <f t="shared" ca="1" si="16766"/>
        <v>18</v>
      </c>
      <c r="M931" s="118" t="str">
        <f t="shared" ref="M931" ca="1" si="16824">IF(L932=1,"=","")</f>
        <v/>
      </c>
      <c r="N931" s="125" t="str">
        <f t="shared" ref="N931" ca="1" si="16825">IF(L932=1,IF(BQ931&lt;0,"－",""),"")</f>
        <v/>
      </c>
      <c r="O931" s="118" t="str">
        <f t="shared" ref="O931" ca="1" si="16826">IF(L932=1,L931,"")</f>
        <v/>
      </c>
      <c r="P931" s="118" t="s">
        <v>250</v>
      </c>
      <c r="Q931" s="121" t="str">
        <f t="shared" ref="Q931" ca="1" si="16827">IF(E931="","",E931)</f>
        <v/>
      </c>
      <c r="R931" s="114" t="s">
        <v>249</v>
      </c>
      <c r="S931" s="122">
        <f t="shared" ref="S931" ca="1" si="16828">F931</f>
        <v>5</v>
      </c>
      <c r="T931" s="114" t="s">
        <v>216</v>
      </c>
      <c r="U931" s="122">
        <f t="shared" ref="U931" ca="1" si="16829">F932</f>
        <v>7</v>
      </c>
      <c r="V931" s="114" t="s">
        <v>217</v>
      </c>
      <c r="W931" s="120" t="str">
        <f t="shared" ref="W931" ca="1" si="16830">G931</f>
        <v>　－　</v>
      </c>
      <c r="X931" s="56"/>
      <c r="Y931" s="121" t="str">
        <f t="shared" ref="Y931" si="16831">IF(H931="","",H931)</f>
        <v/>
      </c>
      <c r="Z931" s="114" t="s">
        <v>249</v>
      </c>
      <c r="AA931" s="122">
        <f t="shared" ref="AA931" ca="1" si="16832">I931</f>
        <v>2</v>
      </c>
      <c r="AB931" s="114" t="s">
        <v>216</v>
      </c>
      <c r="AC931" s="122">
        <f t="shared" ref="AC931" ca="1" si="16833">I932</f>
        <v>10</v>
      </c>
      <c r="AD931" s="114" t="s">
        <v>217</v>
      </c>
      <c r="AE931" s="27"/>
      <c r="AF931" s="114" t="s">
        <v>233</v>
      </c>
      <c r="AG931" t="s">
        <v>230</v>
      </c>
      <c r="AH931" t="s">
        <v>250</v>
      </c>
      <c r="AI931" s="1" t="str">
        <f t="shared" ref="AI931" ca="1" si="16834">IF(K931="","",K931)</f>
        <v/>
      </c>
      <c r="AJ931" t="s">
        <v>249</v>
      </c>
      <c r="AK931" s="1">
        <f t="shared" ref="AK931" ca="1" si="16835">L931</f>
        <v>18</v>
      </c>
      <c r="AL931" t="s">
        <v>216</v>
      </c>
      <c r="AM931" s="1">
        <f t="shared" ref="AM931" ca="1" si="16836">L932</f>
        <v>35</v>
      </c>
      <c r="AN931" t="s">
        <v>217</v>
      </c>
      <c r="AO931" t="s">
        <v>230</v>
      </c>
      <c r="AP931" s="114" t="str">
        <f t="shared" ca="1" si="16521"/>
        <v>\\(\\quad \\displaystyle \\frac{5}{7}　－　\\frac{2}{10}　=　 \\)</v>
      </c>
      <c r="AQ931" t="str">
        <f t="shared" ca="1" si="16415"/>
        <v>\\(\\quad \\displaystyle \\frac{18}{35} \\)</v>
      </c>
      <c r="AS931" s="114" t="str">
        <f t="shared" ref="AS931" ca="1" si="16837">AP931</f>
        <v>\\(\\quad \\displaystyle \\frac{5}{7}　－　\\frac{2}{10}　=　 \\)</v>
      </c>
      <c r="AT931" s="114" t="str">
        <f t="shared" ref="AT931" ca="1" si="16838">IF(O931="",AQ931,AQ932)</f>
        <v>\\(\\quad \\displaystyle \\frac{18}{35} \\)</v>
      </c>
      <c r="AU931" s="114" t="s">
        <v>60</v>
      </c>
      <c r="AV931" s="115" t="s">
        <v>228</v>
      </c>
      <c r="AW931" s="115" t="str">
        <f t="shared" ref="AW931" ca="1" si="16839">AS931</f>
        <v>\\(\\quad \\displaystyle \\frac{5}{7}　－　\\frac{2}{10}　=　 \\)</v>
      </c>
      <c r="AX931" s="115" t="str">
        <f t="shared" ref="AX931" ca="1" si="16840">AT931</f>
        <v>\\(\\quad \\displaystyle \\frac{18}{35} \\)</v>
      </c>
      <c r="AY931" s="115" t="s">
        <v>62</v>
      </c>
      <c r="AZ931" s="116" t="str">
        <f t="shared" ref="AZ931" ca="1" si="16841">"INSERT INTO "&amp;AU931&amp;"(tangen,question,answer,editor,date,count) VALUES('"&amp;AV931&amp;"','"&amp;AW931&amp;"','"&amp;AX931&amp;"','"&amp;AY931&amp;"',NOW(),0);"</f>
        <v>INSERT INTO math(tangen,question,answer,editor,date,count) VALUES('m5500','\\(\\quad \\displaystyle \\frac{5}{7}　－　\\frac{2}{10}　=　 \\)','\\(\\quad \\displaystyle \\frac{18}{35} \\)','harazono',NOW(),0);</v>
      </c>
      <c r="BH931" s="22">
        <f t="shared" ca="1" si="16753"/>
        <v>5</v>
      </c>
      <c r="BI931" s="114" t="s">
        <v>25</v>
      </c>
      <c r="BJ931" s="22">
        <f t="shared" ca="1" si="16753"/>
        <v>-2</v>
      </c>
      <c r="BK931" s="114" t="s">
        <v>26</v>
      </c>
      <c r="BL931" s="27"/>
      <c r="BM931" s="27"/>
      <c r="BN931" s="27"/>
      <c r="BO931" s="27"/>
      <c r="BP931" s="27"/>
      <c r="BQ931" s="24">
        <f t="shared" ref="BQ931" ca="1" si="16842">BH931*BJ932+BJ931*BH932</f>
        <v>36</v>
      </c>
      <c r="BR931" s="114" t="s">
        <v>26</v>
      </c>
      <c r="BS931" s="114" t="str">
        <f t="shared" ref="BS931" ca="1" si="16843">IF(BQ931&lt;=0,"-","")</f>
        <v/>
      </c>
      <c r="BT931" s="33">
        <f t="shared" ca="1" si="16787"/>
        <v>36</v>
      </c>
      <c r="BU931" s="33">
        <f t="shared" ref="BU931" ca="1" si="16844">BT931/GCD(BT931,BT932)</f>
        <v>18</v>
      </c>
      <c r="CG931"/>
      <c r="CH931" s="5"/>
    </row>
    <row r="932" spans="2:86" ht="32" customHeight="1" x14ac:dyDescent="0.55000000000000004">
      <c r="B932" s="127"/>
      <c r="C932" s="127"/>
      <c r="D932" s="114"/>
      <c r="E932" s="114"/>
      <c r="F932" s="19">
        <f t="shared" ca="1" si="16762"/>
        <v>7</v>
      </c>
      <c r="G932" s="114"/>
      <c r="H932" s="27"/>
      <c r="I932" s="19">
        <f t="shared" ca="1" si="16764"/>
        <v>10</v>
      </c>
      <c r="J932" s="124"/>
      <c r="K932" s="125"/>
      <c r="L932" s="25">
        <f t="shared" ca="1" si="16766"/>
        <v>35</v>
      </c>
      <c r="M932" s="118"/>
      <c r="N932" s="125"/>
      <c r="O932" s="118"/>
      <c r="P932" s="118"/>
      <c r="Q932" s="121"/>
      <c r="R932" s="114"/>
      <c r="S932" s="122"/>
      <c r="T932" s="114"/>
      <c r="U932" s="122"/>
      <c r="V932" s="114"/>
      <c r="W932" s="120"/>
      <c r="X932" s="56"/>
      <c r="Y932" s="121"/>
      <c r="Z932" s="114"/>
      <c r="AA932" s="122"/>
      <c r="AB932" s="114"/>
      <c r="AC932" s="122"/>
      <c r="AD932" s="114"/>
      <c r="AE932" s="27"/>
      <c r="AF932" s="114"/>
      <c r="AG932" t="s">
        <v>230</v>
      </c>
      <c r="AH932" t="s">
        <v>250</v>
      </c>
      <c r="AI932" s="1" t="str">
        <f t="shared" ref="AI932" ca="1" si="16845">IF(N931="","",N931)</f>
        <v/>
      </c>
      <c r="AJ932" s="1" t="str">
        <f t="shared" ref="AJ932" ca="1" si="16846">IF(O931="","",O931)</f>
        <v/>
      </c>
      <c r="AK932" s="1"/>
      <c r="AM932" s="1"/>
      <c r="AO932" t="s">
        <v>230</v>
      </c>
      <c r="AP932" s="114"/>
      <c r="AQ932" t="str">
        <f t="shared" ca="1" si="16415"/>
        <v>\\(\\quad \\displaystyle  \\)</v>
      </c>
      <c r="AS932" s="114"/>
      <c r="AT932" s="114"/>
      <c r="AU932" s="114"/>
      <c r="AV932" s="114"/>
      <c r="AW932" s="114"/>
      <c r="AX932" s="114"/>
      <c r="AY932" s="114"/>
      <c r="AZ932" s="117"/>
      <c r="BH932" s="23">
        <f t="shared" ca="1" si="16758"/>
        <v>7</v>
      </c>
      <c r="BI932" s="114"/>
      <c r="BJ932" s="23">
        <f t="shared" ca="1" si="16758"/>
        <v>10</v>
      </c>
      <c r="BK932" s="114"/>
      <c r="BL932" s="27"/>
      <c r="BM932" s="27"/>
      <c r="BN932" s="27"/>
      <c r="BO932" s="27"/>
      <c r="BP932" s="27"/>
      <c r="BQ932" s="25">
        <f t="shared" ref="BQ932" ca="1" si="16847">BH932*BJ932</f>
        <v>70</v>
      </c>
      <c r="BR932" s="114"/>
      <c r="BS932" s="114"/>
      <c r="BT932" s="33">
        <f t="shared" ca="1" si="16787"/>
        <v>70</v>
      </c>
      <c r="BU932" s="33">
        <f t="shared" ref="BU932" ca="1" si="16848">BT932/GCD(BT931,BT932)</f>
        <v>35</v>
      </c>
      <c r="CG932"/>
      <c r="CH932" s="5"/>
    </row>
    <row r="933" spans="2:86" ht="32" customHeight="1" thickBot="1" x14ac:dyDescent="0.6">
      <c r="B933" s="126" t="s">
        <v>0</v>
      </c>
      <c r="C933" s="126" t="s">
        <v>29</v>
      </c>
      <c r="D933" s="114">
        <v>14</v>
      </c>
      <c r="E933" s="114" t="str">
        <f t="shared" ref="E933" ca="1" si="16849">IF(BH933&lt;=0,"－","")</f>
        <v/>
      </c>
      <c r="F933" s="32">
        <f t="shared" ca="1" si="16762"/>
        <v>3</v>
      </c>
      <c r="G933" s="114" t="str">
        <f t="shared" ref="G933" ca="1" si="16850">IF(BJ933&lt;=0,"　－　","　+　")</f>
        <v>　－　</v>
      </c>
      <c r="H933" s="27"/>
      <c r="I933" s="32">
        <f t="shared" ca="1" si="16764"/>
        <v>7</v>
      </c>
      <c r="J933" s="124" t="s">
        <v>13</v>
      </c>
      <c r="K933" s="125" t="str">
        <f t="shared" ref="K933" ca="1" si="16851">IF(BQ933&lt;0,"－","")</f>
        <v>－</v>
      </c>
      <c r="L933" s="24">
        <f t="shared" ca="1" si="16766"/>
        <v>2</v>
      </c>
      <c r="M933" s="118" t="str">
        <f t="shared" ref="M933" ca="1" si="16852">IF(L934=1,"=","")</f>
        <v>=</v>
      </c>
      <c r="N933" s="125" t="str">
        <f t="shared" ref="N933" ca="1" si="16853">IF(L934=1,IF(BQ933&lt;0,"－",""),"")</f>
        <v>－</v>
      </c>
      <c r="O933" s="118">
        <f t="shared" ref="O933" ca="1" si="16854">IF(L934=1,L933,"")</f>
        <v>2</v>
      </c>
      <c r="P933" s="118" t="s">
        <v>250</v>
      </c>
      <c r="Q933" s="121" t="str">
        <f t="shared" ref="Q933" ca="1" si="16855">IF(E933="","",E933)</f>
        <v/>
      </c>
      <c r="R933" s="114" t="s">
        <v>249</v>
      </c>
      <c r="S933" s="122">
        <f t="shared" ref="S933" ca="1" si="16856">F933</f>
        <v>3</v>
      </c>
      <c r="T933" s="114" t="s">
        <v>216</v>
      </c>
      <c r="U933" s="122">
        <f t="shared" ref="U933" ca="1" si="16857">F934</f>
        <v>2</v>
      </c>
      <c r="V933" s="114" t="s">
        <v>217</v>
      </c>
      <c r="W933" s="120" t="str">
        <f t="shared" ref="W933" ca="1" si="16858">G933</f>
        <v>　－　</v>
      </c>
      <c r="X933" s="56"/>
      <c r="Y933" s="121" t="str">
        <f t="shared" ref="Y933" si="16859">IF(H933="","",H933)</f>
        <v/>
      </c>
      <c r="Z933" s="114" t="s">
        <v>249</v>
      </c>
      <c r="AA933" s="122">
        <f t="shared" ref="AA933" ca="1" si="16860">I933</f>
        <v>7</v>
      </c>
      <c r="AB933" s="114" t="s">
        <v>216</v>
      </c>
      <c r="AC933" s="122">
        <f t="shared" ref="AC933" ca="1" si="16861">I934</f>
        <v>2</v>
      </c>
      <c r="AD933" s="114" t="s">
        <v>217</v>
      </c>
      <c r="AE933" s="27"/>
      <c r="AF933" s="114" t="s">
        <v>233</v>
      </c>
      <c r="AG933" t="s">
        <v>230</v>
      </c>
      <c r="AH933" t="s">
        <v>250</v>
      </c>
      <c r="AI933" s="1" t="str">
        <f t="shared" ref="AI933" ca="1" si="16862">IF(K933="","",K933)</f>
        <v>－</v>
      </c>
      <c r="AJ933" t="s">
        <v>249</v>
      </c>
      <c r="AK933" s="1">
        <f t="shared" ref="AK933" ca="1" si="16863">L933</f>
        <v>2</v>
      </c>
      <c r="AL933" t="s">
        <v>216</v>
      </c>
      <c r="AM933" s="1">
        <f t="shared" ref="AM933" ca="1" si="16864">L934</f>
        <v>1</v>
      </c>
      <c r="AN933" t="s">
        <v>217</v>
      </c>
      <c r="AO933" t="s">
        <v>230</v>
      </c>
      <c r="AP933" s="114" t="str">
        <f t="shared" ca="1" si="16521"/>
        <v>\\(\\quad \\displaystyle \\frac{3}{2}　－　\\frac{7}{2}　=　 \\)</v>
      </c>
      <c r="AQ933" t="str">
        <f t="shared" ca="1" si="16415"/>
        <v>\\(\\quad \\displaystyle －\\frac{2}{1} \\)</v>
      </c>
      <c r="AS933" s="114" t="str">
        <f t="shared" ref="AS933" ca="1" si="16865">AP933</f>
        <v>\\(\\quad \\displaystyle \\frac{3}{2}　－　\\frac{7}{2}　=　 \\)</v>
      </c>
      <c r="AT933" s="114" t="str">
        <f t="shared" ref="AT933" ca="1" si="16866">IF(O933="",AQ933,AQ934)</f>
        <v>\\(\\quad \\displaystyle －2 \\)</v>
      </c>
      <c r="AU933" s="114" t="s">
        <v>60</v>
      </c>
      <c r="AV933" s="115" t="s">
        <v>228</v>
      </c>
      <c r="AW933" s="115" t="str">
        <f t="shared" ref="AW933" ca="1" si="16867">AS933</f>
        <v>\\(\\quad \\displaystyle \\frac{3}{2}　－　\\frac{7}{2}　=　 \\)</v>
      </c>
      <c r="AX933" s="115" t="str">
        <f t="shared" ref="AX933" ca="1" si="16868">AT933</f>
        <v>\\(\\quad \\displaystyle －2 \\)</v>
      </c>
      <c r="AY933" s="115" t="s">
        <v>62</v>
      </c>
      <c r="AZ933" s="116" t="str">
        <f t="shared" ref="AZ933" ca="1" si="16869">"INSERT INTO "&amp;AU933&amp;"(tangen,question,answer,editor,date,count) VALUES('"&amp;AV933&amp;"','"&amp;AW933&amp;"','"&amp;AX933&amp;"','"&amp;AY933&amp;"',NOW(),0);"</f>
        <v>INSERT INTO math(tangen,question,answer,editor,date,count) VALUES('m5500','\\(\\quad \\displaystyle \\frac{3}{2}　－　\\frac{7}{2}　=　 \\)','\\(\\quad \\displaystyle －2 \\)','harazono',NOW(),0);</v>
      </c>
      <c r="BH933" s="22">
        <f t="shared" ca="1" si="16753"/>
        <v>3</v>
      </c>
      <c r="BI933" s="114" t="s">
        <v>25</v>
      </c>
      <c r="BJ933" s="22">
        <f t="shared" ca="1" si="16753"/>
        <v>-7</v>
      </c>
      <c r="BK933" s="114" t="s">
        <v>26</v>
      </c>
      <c r="BL933" s="27"/>
      <c r="BM933" s="27"/>
      <c r="BN933" s="27"/>
      <c r="BO933" s="27"/>
      <c r="BP933" s="27"/>
      <c r="BQ933" s="24">
        <f t="shared" ref="BQ933" ca="1" si="16870">BH933*BJ934+BJ933*BH934</f>
        <v>-8</v>
      </c>
      <c r="BR933" s="114" t="s">
        <v>26</v>
      </c>
      <c r="BS933" s="114" t="str">
        <f t="shared" ref="BS933" ca="1" si="16871">IF(BQ933&lt;=0,"-","")</f>
        <v>-</v>
      </c>
      <c r="BT933" s="33">
        <f t="shared" ca="1" si="16787"/>
        <v>8</v>
      </c>
      <c r="BU933" s="33">
        <f t="shared" ref="BU933" ca="1" si="16872">BT933/GCD(BT933,BT934)</f>
        <v>2</v>
      </c>
      <c r="CG933"/>
      <c r="CH933" s="5"/>
    </row>
    <row r="934" spans="2:86" ht="32" customHeight="1" x14ac:dyDescent="0.55000000000000004">
      <c r="B934" s="127"/>
      <c r="C934" s="127"/>
      <c r="D934" s="114"/>
      <c r="E934" s="114"/>
      <c r="F934" s="19">
        <f t="shared" ca="1" si="16762"/>
        <v>2</v>
      </c>
      <c r="G934" s="114"/>
      <c r="H934" s="27"/>
      <c r="I934" s="19">
        <f t="shared" ca="1" si="16764"/>
        <v>2</v>
      </c>
      <c r="J934" s="124"/>
      <c r="K934" s="125"/>
      <c r="L934" s="25">
        <f t="shared" ca="1" si="16766"/>
        <v>1</v>
      </c>
      <c r="M934" s="118"/>
      <c r="N934" s="125"/>
      <c r="O934" s="118"/>
      <c r="P934" s="118"/>
      <c r="Q934" s="121"/>
      <c r="R934" s="114"/>
      <c r="S934" s="122"/>
      <c r="T934" s="114"/>
      <c r="U934" s="122"/>
      <c r="V934" s="114"/>
      <c r="W934" s="120"/>
      <c r="X934" s="56"/>
      <c r="Y934" s="121"/>
      <c r="Z934" s="114"/>
      <c r="AA934" s="122"/>
      <c r="AB934" s="114"/>
      <c r="AC934" s="122"/>
      <c r="AD934" s="114"/>
      <c r="AE934" s="27"/>
      <c r="AF934" s="114"/>
      <c r="AG934" t="s">
        <v>230</v>
      </c>
      <c r="AH934" t="s">
        <v>250</v>
      </c>
      <c r="AI934" s="1" t="str">
        <f t="shared" ref="AI934" ca="1" si="16873">IF(N933="","",N933)</f>
        <v>－</v>
      </c>
      <c r="AJ934" s="1">
        <f t="shared" ref="AJ934" ca="1" si="16874">IF(O933="","",O933)</f>
        <v>2</v>
      </c>
      <c r="AK934" s="1"/>
      <c r="AM934" s="1"/>
      <c r="AO934" t="s">
        <v>230</v>
      </c>
      <c r="AP934" s="114"/>
      <c r="AQ934" t="str">
        <f t="shared" ca="1" si="16415"/>
        <v>\\(\\quad \\displaystyle －2 \\)</v>
      </c>
      <c r="AS934" s="114"/>
      <c r="AT934" s="114"/>
      <c r="AU934" s="114"/>
      <c r="AV934" s="114"/>
      <c r="AW934" s="114"/>
      <c r="AX934" s="114"/>
      <c r="AY934" s="114"/>
      <c r="AZ934" s="117"/>
      <c r="BH934" s="23">
        <f t="shared" ca="1" si="16758"/>
        <v>2</v>
      </c>
      <c r="BI934" s="114"/>
      <c r="BJ934" s="23">
        <f t="shared" ca="1" si="16758"/>
        <v>2</v>
      </c>
      <c r="BK934" s="114"/>
      <c r="BL934" s="27"/>
      <c r="BM934" s="27"/>
      <c r="BN934" s="27"/>
      <c r="BO934" s="27"/>
      <c r="BP934" s="27"/>
      <c r="BQ934" s="25">
        <f t="shared" ref="BQ934" ca="1" si="16875">BH934*BJ934</f>
        <v>4</v>
      </c>
      <c r="BR934" s="114"/>
      <c r="BS934" s="114"/>
      <c r="BT934" s="33">
        <f t="shared" ca="1" si="16787"/>
        <v>4</v>
      </c>
      <c r="BU934" s="33">
        <f t="shared" ref="BU934" ca="1" si="16876">BT934/GCD(BT933,BT934)</f>
        <v>1</v>
      </c>
      <c r="CG934"/>
      <c r="CH934" s="5"/>
    </row>
    <row r="935" spans="2:86" ht="32" customHeight="1" thickBot="1" x14ac:dyDescent="0.6">
      <c r="B935" s="126" t="s">
        <v>0</v>
      </c>
      <c r="C935" s="126" t="s">
        <v>29</v>
      </c>
      <c r="D935" s="114">
        <v>15</v>
      </c>
      <c r="E935" s="114" t="str">
        <f t="shared" ref="E935" ca="1" si="16877">IF(BH935&lt;=0,"－","")</f>
        <v>－</v>
      </c>
      <c r="F935" s="32">
        <f t="shared" ca="1" si="16762"/>
        <v>0</v>
      </c>
      <c r="G935" s="114" t="str">
        <f t="shared" ref="G935" ca="1" si="16878">IF(BJ935&lt;=0,"　－　","　+　")</f>
        <v>　+　</v>
      </c>
      <c r="H935" s="27"/>
      <c r="I935" s="32">
        <f t="shared" ca="1" si="16764"/>
        <v>7</v>
      </c>
      <c r="J935" s="124" t="s">
        <v>13</v>
      </c>
      <c r="K935" s="125" t="str">
        <f t="shared" ref="K935" ca="1" si="16879">IF(BQ935&lt;0,"－","")</f>
        <v/>
      </c>
      <c r="L935" s="24">
        <f t="shared" ca="1" si="16766"/>
        <v>7</v>
      </c>
      <c r="M935" s="118" t="str">
        <f t="shared" ref="M935" ca="1" si="16880">IF(L936=1,"=","")</f>
        <v/>
      </c>
      <c r="N935" s="125" t="str">
        <f t="shared" ref="N935" ca="1" si="16881">IF(L936=1,IF(BQ935&lt;0,"－",""),"")</f>
        <v/>
      </c>
      <c r="O935" s="118" t="str">
        <f t="shared" ref="O935" ca="1" si="16882">IF(L936=1,L935,"")</f>
        <v/>
      </c>
      <c r="P935" s="118" t="s">
        <v>250</v>
      </c>
      <c r="Q935" s="121" t="str">
        <f t="shared" ref="Q935" ca="1" si="16883">IF(E935="","",E935)</f>
        <v>－</v>
      </c>
      <c r="R935" s="114" t="s">
        <v>249</v>
      </c>
      <c r="S935" s="122">
        <f t="shared" ref="S935" ca="1" si="16884">F935</f>
        <v>0</v>
      </c>
      <c r="T935" s="114" t="s">
        <v>216</v>
      </c>
      <c r="U935" s="122">
        <f t="shared" ref="U935" ca="1" si="16885">F936</f>
        <v>5</v>
      </c>
      <c r="V935" s="114" t="s">
        <v>217</v>
      </c>
      <c r="W935" s="120" t="str">
        <f t="shared" ref="W935" ca="1" si="16886">G935</f>
        <v>　+　</v>
      </c>
      <c r="X935" s="56"/>
      <c r="Y935" s="121" t="str">
        <f t="shared" ref="Y935" si="16887">IF(H935="","",H935)</f>
        <v/>
      </c>
      <c r="Z935" s="114" t="s">
        <v>249</v>
      </c>
      <c r="AA935" s="122">
        <f t="shared" ref="AA935" ca="1" si="16888">I935</f>
        <v>7</v>
      </c>
      <c r="AB935" s="114" t="s">
        <v>216</v>
      </c>
      <c r="AC935" s="122">
        <f t="shared" ref="AC935" ca="1" si="16889">I936</f>
        <v>4</v>
      </c>
      <c r="AD935" s="114" t="s">
        <v>217</v>
      </c>
      <c r="AE935" s="27"/>
      <c r="AF935" s="114" t="s">
        <v>233</v>
      </c>
      <c r="AG935" t="s">
        <v>230</v>
      </c>
      <c r="AH935" t="s">
        <v>250</v>
      </c>
      <c r="AI935" s="1" t="str">
        <f t="shared" ref="AI935" ca="1" si="16890">IF(K935="","",K935)</f>
        <v/>
      </c>
      <c r="AJ935" t="s">
        <v>249</v>
      </c>
      <c r="AK935" s="1">
        <f t="shared" ref="AK935" ca="1" si="16891">L935</f>
        <v>7</v>
      </c>
      <c r="AL935" t="s">
        <v>216</v>
      </c>
      <c r="AM935" s="1">
        <f t="shared" ref="AM935" ca="1" si="16892">L936</f>
        <v>4</v>
      </c>
      <c r="AN935" t="s">
        <v>217</v>
      </c>
      <c r="AO935" t="s">
        <v>230</v>
      </c>
      <c r="AP935" s="114" t="str">
        <f t="shared" ca="1" si="16521"/>
        <v>\\(\\quad \\displaystyle －\\frac{0}{5}　+　\\frac{7}{4}　=　 \\)</v>
      </c>
      <c r="AQ935" t="str">
        <f t="shared" ca="1" si="16415"/>
        <v>\\(\\quad \\displaystyle \\frac{7}{4} \\)</v>
      </c>
      <c r="AS935" s="114" t="str">
        <f t="shared" ref="AS935" ca="1" si="16893">AP935</f>
        <v>\\(\\quad \\displaystyle －\\frac{0}{5}　+　\\frac{7}{4}　=　 \\)</v>
      </c>
      <c r="AT935" s="114" t="str">
        <f t="shared" ref="AT935" ca="1" si="16894">IF(O935="",AQ935,AQ936)</f>
        <v>\\(\\quad \\displaystyle \\frac{7}{4} \\)</v>
      </c>
      <c r="AU935" s="114" t="s">
        <v>60</v>
      </c>
      <c r="AV935" s="115" t="s">
        <v>228</v>
      </c>
      <c r="AW935" s="115" t="str">
        <f t="shared" ref="AW935" ca="1" si="16895">AS935</f>
        <v>\\(\\quad \\displaystyle －\\frac{0}{5}　+　\\frac{7}{4}　=　 \\)</v>
      </c>
      <c r="AX935" s="115" t="str">
        <f t="shared" ref="AX935" ca="1" si="16896">AT935</f>
        <v>\\(\\quad \\displaystyle \\frac{7}{4} \\)</v>
      </c>
      <c r="AY935" s="115" t="s">
        <v>62</v>
      </c>
      <c r="AZ935" s="116" t="str">
        <f t="shared" ref="AZ935" ca="1" si="16897">"INSERT INTO "&amp;AU935&amp;"(tangen,question,answer,editor,date,count) VALUES('"&amp;AV935&amp;"','"&amp;AW935&amp;"','"&amp;AX935&amp;"','"&amp;AY935&amp;"',NOW(),0);"</f>
        <v>INSERT INTO math(tangen,question,answer,editor,date,count) VALUES('m5500','\\(\\quad \\displaystyle －\\frac{0}{5}　+　\\frac{7}{4}　=　 \\)','\\(\\quad \\displaystyle \\frac{7}{4} \\)','harazono',NOW(),0);</v>
      </c>
      <c r="BH935" s="22">
        <f t="shared" ca="1" si="16753"/>
        <v>0</v>
      </c>
      <c r="BI935" s="114" t="s">
        <v>25</v>
      </c>
      <c r="BJ935" s="22">
        <f t="shared" ca="1" si="16753"/>
        <v>7</v>
      </c>
      <c r="BK935" s="114" t="s">
        <v>26</v>
      </c>
      <c r="BL935" s="27"/>
      <c r="BM935" s="27"/>
      <c r="BN935" s="27"/>
      <c r="BO935" s="27"/>
      <c r="BP935" s="27"/>
      <c r="BQ935" s="24">
        <f t="shared" ref="BQ935" ca="1" si="16898">BH935*BJ936+BJ935*BH936</f>
        <v>35</v>
      </c>
      <c r="BR935" s="114" t="s">
        <v>26</v>
      </c>
      <c r="BS935" s="114" t="str">
        <f t="shared" ref="BS935" ca="1" si="16899">IF(BQ935&lt;=0,"-","")</f>
        <v/>
      </c>
      <c r="BT935" s="33">
        <f t="shared" ca="1" si="16787"/>
        <v>35</v>
      </c>
      <c r="BU935" s="33">
        <f t="shared" ref="BU935" ca="1" si="16900">BT935/GCD(BT935,BT936)</f>
        <v>7</v>
      </c>
      <c r="CG935"/>
      <c r="CH935" s="5"/>
    </row>
    <row r="936" spans="2:86" ht="32" customHeight="1" x14ac:dyDescent="0.55000000000000004">
      <c r="B936" s="127"/>
      <c r="C936" s="127"/>
      <c r="D936" s="114"/>
      <c r="E936" s="114"/>
      <c r="F936" s="19">
        <f t="shared" ca="1" si="16762"/>
        <v>5</v>
      </c>
      <c r="G936" s="114"/>
      <c r="H936" s="27"/>
      <c r="I936" s="19">
        <f t="shared" ca="1" si="16764"/>
        <v>4</v>
      </c>
      <c r="J936" s="124"/>
      <c r="K936" s="125"/>
      <c r="L936" s="25">
        <f t="shared" ca="1" si="16766"/>
        <v>4</v>
      </c>
      <c r="M936" s="118"/>
      <c r="N936" s="125"/>
      <c r="O936" s="118"/>
      <c r="P936" s="118"/>
      <c r="Q936" s="121"/>
      <c r="R936" s="114"/>
      <c r="S936" s="122"/>
      <c r="T936" s="114"/>
      <c r="U936" s="122"/>
      <c r="V936" s="114"/>
      <c r="W936" s="120"/>
      <c r="X936" s="56"/>
      <c r="Y936" s="121"/>
      <c r="Z936" s="114"/>
      <c r="AA936" s="122"/>
      <c r="AB936" s="114"/>
      <c r="AC936" s="122"/>
      <c r="AD936" s="114"/>
      <c r="AE936" s="27"/>
      <c r="AF936" s="114"/>
      <c r="AG936" t="s">
        <v>230</v>
      </c>
      <c r="AH936" t="s">
        <v>250</v>
      </c>
      <c r="AI936" s="1" t="str">
        <f t="shared" ref="AI936" ca="1" si="16901">IF(N935="","",N935)</f>
        <v/>
      </c>
      <c r="AJ936" s="1" t="str">
        <f t="shared" ref="AJ936" ca="1" si="16902">IF(O935="","",O935)</f>
        <v/>
      </c>
      <c r="AK936" s="1"/>
      <c r="AM936" s="1"/>
      <c r="AO936" t="s">
        <v>230</v>
      </c>
      <c r="AP936" s="114"/>
      <c r="AQ936" t="str">
        <f t="shared" ca="1" si="16415"/>
        <v>\\(\\quad \\displaystyle  \\)</v>
      </c>
      <c r="AS936" s="114"/>
      <c r="AT936" s="114"/>
      <c r="AU936" s="114"/>
      <c r="AV936" s="114"/>
      <c r="AW936" s="114"/>
      <c r="AX936" s="114"/>
      <c r="AY936" s="114"/>
      <c r="AZ936" s="117"/>
      <c r="BH936" s="23">
        <f t="shared" ca="1" si="16758"/>
        <v>5</v>
      </c>
      <c r="BI936" s="114"/>
      <c r="BJ936" s="23">
        <f t="shared" ca="1" si="16758"/>
        <v>4</v>
      </c>
      <c r="BK936" s="114"/>
      <c r="BL936" s="27"/>
      <c r="BM936" s="27"/>
      <c r="BN936" s="27"/>
      <c r="BO936" s="27"/>
      <c r="BP936" s="27"/>
      <c r="BQ936" s="25">
        <f t="shared" ref="BQ936" ca="1" si="16903">BH936*BJ936</f>
        <v>20</v>
      </c>
      <c r="BR936" s="114"/>
      <c r="BS936" s="114"/>
      <c r="BT936" s="33">
        <f t="shared" ca="1" si="16787"/>
        <v>20</v>
      </c>
      <c r="BU936" s="33">
        <f t="shared" ref="BU936" ca="1" si="16904">BT936/GCD(BT935,BT936)</f>
        <v>4</v>
      </c>
      <c r="CG936"/>
      <c r="CH936" s="5"/>
    </row>
    <row r="937" spans="2:86" ht="32" customHeight="1" thickBot="1" x14ac:dyDescent="0.6">
      <c r="B937" s="126" t="s">
        <v>0</v>
      </c>
      <c r="C937" s="126" t="s">
        <v>29</v>
      </c>
      <c r="D937" s="114">
        <v>16</v>
      </c>
      <c r="E937" s="114" t="str">
        <f t="shared" ref="E937" ca="1" si="16905">IF(BH937&lt;=0,"－","")</f>
        <v/>
      </c>
      <c r="F937" s="32">
        <f t="shared" ca="1" si="16762"/>
        <v>7</v>
      </c>
      <c r="G937" s="114" t="str">
        <f t="shared" ref="G937" ca="1" si="16906">IF(BJ937&lt;=0,"　－　","　+　")</f>
        <v>　+　</v>
      </c>
      <c r="H937" s="27"/>
      <c r="I937" s="32">
        <f t="shared" ca="1" si="16764"/>
        <v>10</v>
      </c>
      <c r="J937" s="124" t="s">
        <v>13</v>
      </c>
      <c r="K937" s="125" t="str">
        <f t="shared" ref="K937" ca="1" si="16907">IF(BQ937&lt;0,"－","")</f>
        <v/>
      </c>
      <c r="L937" s="24">
        <f t="shared" ca="1" si="16766"/>
        <v>19</v>
      </c>
      <c r="M937" s="118" t="str">
        <f t="shared" ref="M937" ca="1" si="16908">IF(L938=1,"=","")</f>
        <v/>
      </c>
      <c r="N937" s="125" t="str">
        <f t="shared" ref="N937" ca="1" si="16909">IF(L938=1,IF(BQ937&lt;0,"－",""),"")</f>
        <v/>
      </c>
      <c r="O937" s="118" t="str">
        <f t="shared" ref="O937" ca="1" si="16910">IF(L938=1,L937,"")</f>
        <v/>
      </c>
      <c r="P937" s="118" t="s">
        <v>250</v>
      </c>
      <c r="Q937" s="121" t="str">
        <f t="shared" ref="Q937" ca="1" si="16911">IF(E937="","",E937)</f>
        <v/>
      </c>
      <c r="R937" s="114" t="s">
        <v>249</v>
      </c>
      <c r="S937" s="122">
        <f t="shared" ref="S937" ca="1" si="16912">F937</f>
        <v>7</v>
      </c>
      <c r="T937" s="114" t="s">
        <v>216</v>
      </c>
      <c r="U937" s="122">
        <f t="shared" ref="U937" ca="1" si="16913">F938</f>
        <v>7</v>
      </c>
      <c r="V937" s="114" t="s">
        <v>217</v>
      </c>
      <c r="W937" s="120" t="str">
        <f t="shared" ref="W937" ca="1" si="16914">G937</f>
        <v>　+　</v>
      </c>
      <c r="X937" s="56"/>
      <c r="Y937" s="121" t="str">
        <f t="shared" ref="Y937" si="16915">IF(H937="","",H937)</f>
        <v/>
      </c>
      <c r="Z937" s="114" t="s">
        <v>249</v>
      </c>
      <c r="AA937" s="122">
        <f t="shared" ref="AA937" ca="1" si="16916">I937</f>
        <v>10</v>
      </c>
      <c r="AB937" s="114" t="s">
        <v>216</v>
      </c>
      <c r="AC937" s="122">
        <f t="shared" ref="AC937" ca="1" si="16917">I938</f>
        <v>9</v>
      </c>
      <c r="AD937" s="114" t="s">
        <v>217</v>
      </c>
      <c r="AE937" s="27"/>
      <c r="AF937" s="114" t="s">
        <v>233</v>
      </c>
      <c r="AG937" t="s">
        <v>230</v>
      </c>
      <c r="AH937" t="s">
        <v>250</v>
      </c>
      <c r="AI937" s="1" t="str">
        <f t="shared" ref="AI937" ca="1" si="16918">IF(K937="","",K937)</f>
        <v/>
      </c>
      <c r="AJ937" t="s">
        <v>249</v>
      </c>
      <c r="AK937" s="1">
        <f t="shared" ref="AK937" ca="1" si="16919">L937</f>
        <v>19</v>
      </c>
      <c r="AL937" t="s">
        <v>216</v>
      </c>
      <c r="AM937" s="1">
        <f t="shared" ref="AM937" ca="1" si="16920">L938</f>
        <v>9</v>
      </c>
      <c r="AN937" t="s">
        <v>217</v>
      </c>
      <c r="AO937" t="s">
        <v>230</v>
      </c>
      <c r="AP937" s="114" t="str">
        <f t="shared" ca="1" si="16521"/>
        <v>\\(\\quad \\displaystyle \\frac{7}{7}　+　\\frac{10}{9}　=　 \\)</v>
      </c>
      <c r="AQ937" t="str">
        <f t="shared" ca="1" si="16415"/>
        <v>\\(\\quad \\displaystyle \\frac{19}{9} \\)</v>
      </c>
      <c r="AS937" s="114" t="str">
        <f t="shared" ref="AS937" ca="1" si="16921">AP937</f>
        <v>\\(\\quad \\displaystyle \\frac{7}{7}　+　\\frac{10}{9}　=　 \\)</v>
      </c>
      <c r="AT937" s="114" t="str">
        <f t="shared" ref="AT937" ca="1" si="16922">IF(O937="",AQ937,AQ938)</f>
        <v>\\(\\quad \\displaystyle \\frac{19}{9} \\)</v>
      </c>
      <c r="AU937" s="114" t="s">
        <v>60</v>
      </c>
      <c r="AV937" s="115" t="s">
        <v>228</v>
      </c>
      <c r="AW937" s="115" t="str">
        <f t="shared" ref="AW937" ca="1" si="16923">AS937</f>
        <v>\\(\\quad \\displaystyle \\frac{7}{7}　+　\\frac{10}{9}　=　 \\)</v>
      </c>
      <c r="AX937" s="115" t="str">
        <f t="shared" ref="AX937" ca="1" si="16924">AT937</f>
        <v>\\(\\quad \\displaystyle \\frac{19}{9} \\)</v>
      </c>
      <c r="AY937" s="115" t="s">
        <v>62</v>
      </c>
      <c r="AZ937" s="116" t="str">
        <f t="shared" ref="AZ937" ca="1" si="16925">"INSERT INTO "&amp;AU937&amp;"(tangen,question,answer,editor,date,count) VALUES('"&amp;AV937&amp;"','"&amp;AW937&amp;"','"&amp;AX937&amp;"','"&amp;AY937&amp;"',NOW(),0);"</f>
        <v>INSERT INTO math(tangen,question,answer,editor,date,count) VALUES('m5500','\\(\\quad \\displaystyle \\frac{7}{7}　+　\\frac{10}{9}　=　 \\)','\\(\\quad \\displaystyle \\frac{19}{9} \\)','harazono',NOW(),0);</v>
      </c>
      <c r="BH937" s="22">
        <f t="shared" ca="1" si="16753"/>
        <v>7</v>
      </c>
      <c r="BI937" s="114" t="s">
        <v>25</v>
      </c>
      <c r="BJ937" s="22">
        <f t="shared" ca="1" si="16753"/>
        <v>10</v>
      </c>
      <c r="BK937" s="114" t="s">
        <v>26</v>
      </c>
      <c r="BL937" s="27"/>
      <c r="BM937" s="27"/>
      <c r="BN937" s="27"/>
      <c r="BO937" s="27"/>
      <c r="BP937" s="27"/>
      <c r="BQ937" s="24">
        <f t="shared" ref="BQ937" ca="1" si="16926">BH937*BJ938+BJ937*BH938</f>
        <v>133</v>
      </c>
      <c r="BR937" s="114" t="s">
        <v>26</v>
      </c>
      <c r="BS937" s="114" t="str">
        <f t="shared" ref="BS937" ca="1" si="16927">IF(BQ937&lt;=0,"-","")</f>
        <v/>
      </c>
      <c r="BT937" s="33">
        <f t="shared" ca="1" si="16787"/>
        <v>133</v>
      </c>
      <c r="BU937" s="33">
        <f t="shared" ref="BU937" ca="1" si="16928">BT937/GCD(BT937,BT938)</f>
        <v>19</v>
      </c>
      <c r="CG937"/>
      <c r="CH937" s="5"/>
    </row>
    <row r="938" spans="2:86" ht="32" customHeight="1" x14ac:dyDescent="0.55000000000000004">
      <c r="B938" s="127"/>
      <c r="C938" s="127"/>
      <c r="D938" s="114"/>
      <c r="E938" s="114"/>
      <c r="F938" s="19">
        <f t="shared" ca="1" si="16762"/>
        <v>7</v>
      </c>
      <c r="G938" s="114"/>
      <c r="H938" s="27"/>
      <c r="I938" s="19">
        <f t="shared" ca="1" si="16764"/>
        <v>9</v>
      </c>
      <c r="J938" s="124"/>
      <c r="K938" s="125"/>
      <c r="L938" s="25">
        <f t="shared" ca="1" si="16766"/>
        <v>9</v>
      </c>
      <c r="M938" s="118"/>
      <c r="N938" s="125"/>
      <c r="O938" s="118"/>
      <c r="P938" s="118"/>
      <c r="Q938" s="121"/>
      <c r="R938" s="114"/>
      <c r="S938" s="122"/>
      <c r="T938" s="114"/>
      <c r="U938" s="122"/>
      <c r="V938" s="114"/>
      <c r="W938" s="120"/>
      <c r="X938" s="56"/>
      <c r="Y938" s="121"/>
      <c r="Z938" s="114"/>
      <c r="AA938" s="122"/>
      <c r="AB938" s="114"/>
      <c r="AC938" s="122"/>
      <c r="AD938" s="114"/>
      <c r="AE938" s="27"/>
      <c r="AF938" s="114"/>
      <c r="AG938" t="s">
        <v>230</v>
      </c>
      <c r="AH938" t="s">
        <v>250</v>
      </c>
      <c r="AI938" s="1" t="str">
        <f t="shared" ref="AI938" ca="1" si="16929">IF(N937="","",N937)</f>
        <v/>
      </c>
      <c r="AJ938" s="1" t="str">
        <f t="shared" ref="AJ938" ca="1" si="16930">IF(O937="","",O937)</f>
        <v/>
      </c>
      <c r="AK938" s="1"/>
      <c r="AM938" s="1"/>
      <c r="AO938" t="s">
        <v>230</v>
      </c>
      <c r="AP938" s="114"/>
      <c r="AQ938" t="str">
        <f t="shared" ca="1" si="16415"/>
        <v>\\(\\quad \\displaystyle  \\)</v>
      </c>
      <c r="AS938" s="114"/>
      <c r="AT938" s="114"/>
      <c r="AU938" s="114"/>
      <c r="AV938" s="114"/>
      <c r="AW938" s="114"/>
      <c r="AX938" s="114"/>
      <c r="AY938" s="114"/>
      <c r="AZ938" s="117"/>
      <c r="BH938" s="23">
        <f t="shared" ca="1" si="16758"/>
        <v>7</v>
      </c>
      <c r="BI938" s="114"/>
      <c r="BJ938" s="23">
        <f t="shared" ca="1" si="16758"/>
        <v>9</v>
      </c>
      <c r="BK938" s="114"/>
      <c r="BL938" s="27"/>
      <c r="BM938" s="27"/>
      <c r="BN938" s="27"/>
      <c r="BO938" s="27"/>
      <c r="BP938" s="27"/>
      <c r="BQ938" s="25">
        <f t="shared" ref="BQ938" ca="1" si="16931">BH938*BJ938</f>
        <v>63</v>
      </c>
      <c r="BR938" s="114"/>
      <c r="BS938" s="114"/>
      <c r="BT938" s="33">
        <f t="shared" ca="1" si="16787"/>
        <v>63</v>
      </c>
      <c r="BU938" s="33">
        <f t="shared" ref="BU938" ca="1" si="16932">BT938/GCD(BT937,BT938)</f>
        <v>9</v>
      </c>
      <c r="CG938"/>
      <c r="CH938" s="5"/>
    </row>
    <row r="939" spans="2:86" ht="32" customHeight="1" thickBot="1" x14ac:dyDescent="0.6">
      <c r="B939" s="126" t="s">
        <v>0</v>
      </c>
      <c r="C939" s="126" t="s">
        <v>29</v>
      </c>
      <c r="D939" s="114">
        <v>17</v>
      </c>
      <c r="E939" s="114" t="str">
        <f t="shared" ref="E939" ca="1" si="16933">IF(BH939&lt;=0,"－","")</f>
        <v/>
      </c>
      <c r="F939" s="32">
        <f t="shared" ca="1" si="16762"/>
        <v>1</v>
      </c>
      <c r="G939" s="114" t="str">
        <f t="shared" ref="G939" ca="1" si="16934">IF(BJ939&lt;=0,"　－　","　+　")</f>
        <v>　－　</v>
      </c>
      <c r="H939" s="27"/>
      <c r="I939" s="32">
        <f t="shared" ca="1" si="16764"/>
        <v>6</v>
      </c>
      <c r="J939" s="124" t="s">
        <v>13</v>
      </c>
      <c r="K939" s="125" t="str">
        <f t="shared" ref="K939" ca="1" si="16935">IF(BQ939&lt;0,"－","")</f>
        <v>－</v>
      </c>
      <c r="L939" s="24">
        <f t="shared" ca="1" si="16766"/>
        <v>1</v>
      </c>
      <c r="M939" s="118" t="str">
        <f t="shared" ref="M939" ca="1" si="16936">IF(L940=1,"=","")</f>
        <v/>
      </c>
      <c r="N939" s="125" t="str">
        <f t="shared" ref="N939" ca="1" si="16937">IF(L940=1,IF(BQ939&lt;0,"－",""),"")</f>
        <v/>
      </c>
      <c r="O939" s="118" t="str">
        <f t="shared" ref="O939" ca="1" si="16938">IF(L940=1,L939,"")</f>
        <v/>
      </c>
      <c r="P939" s="118" t="s">
        <v>250</v>
      </c>
      <c r="Q939" s="121" t="str">
        <f t="shared" ref="Q939" ca="1" si="16939">IF(E939="","",E939)</f>
        <v/>
      </c>
      <c r="R939" s="114" t="s">
        <v>249</v>
      </c>
      <c r="S939" s="122">
        <f t="shared" ref="S939" ca="1" si="16940">F939</f>
        <v>1</v>
      </c>
      <c r="T939" s="114" t="s">
        <v>216</v>
      </c>
      <c r="U939" s="122">
        <f t="shared" ref="U939" ca="1" si="16941">F940</f>
        <v>2</v>
      </c>
      <c r="V939" s="114" t="s">
        <v>217</v>
      </c>
      <c r="W939" s="120" t="str">
        <f t="shared" ref="W939" ca="1" si="16942">G939</f>
        <v>　－　</v>
      </c>
      <c r="X939" s="56"/>
      <c r="Y939" s="121" t="str">
        <f t="shared" ref="Y939" si="16943">IF(H939="","",H939)</f>
        <v/>
      </c>
      <c r="Z939" s="114" t="s">
        <v>249</v>
      </c>
      <c r="AA939" s="122">
        <f t="shared" ref="AA939" ca="1" si="16944">I939</f>
        <v>6</v>
      </c>
      <c r="AB939" s="114" t="s">
        <v>216</v>
      </c>
      <c r="AC939" s="122">
        <f t="shared" ref="AC939" ca="1" si="16945">I940</f>
        <v>9</v>
      </c>
      <c r="AD939" s="114" t="s">
        <v>217</v>
      </c>
      <c r="AE939" s="27"/>
      <c r="AF939" s="114" t="s">
        <v>233</v>
      </c>
      <c r="AG939" t="s">
        <v>230</v>
      </c>
      <c r="AH939" t="s">
        <v>250</v>
      </c>
      <c r="AI939" s="1" t="str">
        <f t="shared" ref="AI939" ca="1" si="16946">IF(K939="","",K939)</f>
        <v>－</v>
      </c>
      <c r="AJ939" t="s">
        <v>249</v>
      </c>
      <c r="AK939" s="1">
        <f t="shared" ref="AK939" ca="1" si="16947">L939</f>
        <v>1</v>
      </c>
      <c r="AL939" t="s">
        <v>216</v>
      </c>
      <c r="AM939" s="1">
        <f t="shared" ref="AM939" ca="1" si="16948">L940</f>
        <v>6</v>
      </c>
      <c r="AN939" t="s">
        <v>217</v>
      </c>
      <c r="AO939" t="s">
        <v>230</v>
      </c>
      <c r="AP939" s="114" t="str">
        <f t="shared" ca="1" si="16521"/>
        <v>\\(\\quad \\displaystyle \\frac{1}{2}　－　\\frac{6}{9}　=　 \\)</v>
      </c>
      <c r="AQ939" t="str">
        <f t="shared" ca="1" si="16415"/>
        <v>\\(\\quad \\displaystyle －\\frac{1}{6} \\)</v>
      </c>
      <c r="AS939" s="114" t="str">
        <f t="shared" ref="AS939" ca="1" si="16949">AP939</f>
        <v>\\(\\quad \\displaystyle \\frac{1}{2}　－　\\frac{6}{9}　=　 \\)</v>
      </c>
      <c r="AT939" s="114" t="str">
        <f t="shared" ref="AT939" ca="1" si="16950">IF(O939="",AQ939,AQ940)</f>
        <v>\\(\\quad \\displaystyle －\\frac{1}{6} \\)</v>
      </c>
      <c r="AU939" s="114" t="s">
        <v>60</v>
      </c>
      <c r="AV939" s="115" t="s">
        <v>228</v>
      </c>
      <c r="AW939" s="115" t="str">
        <f t="shared" ref="AW939" ca="1" si="16951">AS939</f>
        <v>\\(\\quad \\displaystyle \\frac{1}{2}　－　\\frac{6}{9}　=　 \\)</v>
      </c>
      <c r="AX939" s="115" t="str">
        <f t="shared" ref="AX939" ca="1" si="16952">AT939</f>
        <v>\\(\\quad \\displaystyle －\\frac{1}{6} \\)</v>
      </c>
      <c r="AY939" s="115" t="s">
        <v>62</v>
      </c>
      <c r="AZ939" s="116" t="str">
        <f t="shared" ref="AZ939" ca="1" si="16953">"INSERT INTO "&amp;AU939&amp;"(tangen,question,answer,editor,date,count) VALUES('"&amp;AV939&amp;"','"&amp;AW939&amp;"','"&amp;AX939&amp;"','"&amp;AY939&amp;"',NOW(),0);"</f>
        <v>INSERT INTO math(tangen,question,answer,editor,date,count) VALUES('m5500','\\(\\quad \\displaystyle \\frac{1}{2}　－　\\frac{6}{9}　=　 \\)','\\(\\quad \\displaystyle －\\frac{1}{6} \\)','harazono',NOW(),0);</v>
      </c>
      <c r="BH939" s="22">
        <f t="shared" ca="1" si="16753"/>
        <v>1</v>
      </c>
      <c r="BI939" s="114" t="s">
        <v>25</v>
      </c>
      <c r="BJ939" s="22">
        <f t="shared" ca="1" si="16753"/>
        <v>-6</v>
      </c>
      <c r="BK939" s="114" t="s">
        <v>26</v>
      </c>
      <c r="BL939" s="27"/>
      <c r="BM939" s="27"/>
      <c r="BN939" s="27"/>
      <c r="BO939" s="27"/>
      <c r="BP939" s="27"/>
      <c r="BQ939" s="24">
        <f t="shared" ref="BQ939" ca="1" si="16954">BH939*BJ940+BJ939*BH940</f>
        <v>-3</v>
      </c>
      <c r="BR939" s="114" t="s">
        <v>26</v>
      </c>
      <c r="BS939" s="114" t="str">
        <f t="shared" ref="BS939" ca="1" si="16955">IF(BQ939&lt;=0,"-","")</f>
        <v>-</v>
      </c>
      <c r="BT939" s="33">
        <f t="shared" ca="1" si="16787"/>
        <v>3</v>
      </c>
      <c r="BU939" s="33">
        <f t="shared" ref="BU939" ca="1" si="16956">BT939/GCD(BT939,BT940)</f>
        <v>1</v>
      </c>
      <c r="CG939"/>
      <c r="CH939" s="5"/>
    </row>
    <row r="940" spans="2:86" ht="32" customHeight="1" x14ac:dyDescent="0.55000000000000004">
      <c r="B940" s="127"/>
      <c r="C940" s="127"/>
      <c r="D940" s="114"/>
      <c r="E940" s="114"/>
      <c r="F940" s="19">
        <f t="shared" ca="1" si="16762"/>
        <v>2</v>
      </c>
      <c r="G940" s="114"/>
      <c r="H940" s="27"/>
      <c r="I940" s="19">
        <f t="shared" ca="1" si="16764"/>
        <v>9</v>
      </c>
      <c r="J940" s="124"/>
      <c r="K940" s="125"/>
      <c r="L940" s="25">
        <f t="shared" ca="1" si="16766"/>
        <v>6</v>
      </c>
      <c r="M940" s="118"/>
      <c r="N940" s="125"/>
      <c r="O940" s="118"/>
      <c r="P940" s="118"/>
      <c r="Q940" s="121"/>
      <c r="R940" s="114"/>
      <c r="S940" s="122"/>
      <c r="T940" s="114"/>
      <c r="U940" s="122"/>
      <c r="V940" s="114"/>
      <c r="W940" s="120"/>
      <c r="X940" s="56"/>
      <c r="Y940" s="121"/>
      <c r="Z940" s="114"/>
      <c r="AA940" s="122"/>
      <c r="AB940" s="114"/>
      <c r="AC940" s="122"/>
      <c r="AD940" s="114"/>
      <c r="AE940" s="27"/>
      <c r="AF940" s="114"/>
      <c r="AG940" t="s">
        <v>230</v>
      </c>
      <c r="AH940" t="s">
        <v>250</v>
      </c>
      <c r="AI940" s="1" t="str">
        <f t="shared" ref="AI940" ca="1" si="16957">IF(N939="","",N939)</f>
        <v/>
      </c>
      <c r="AJ940" s="1" t="str">
        <f t="shared" ref="AJ940" ca="1" si="16958">IF(O939="","",O939)</f>
        <v/>
      </c>
      <c r="AK940" s="1"/>
      <c r="AM940" s="1"/>
      <c r="AO940" t="s">
        <v>230</v>
      </c>
      <c r="AP940" s="114"/>
      <c r="AQ940" t="str">
        <f t="shared" ca="1" si="16415"/>
        <v>\\(\\quad \\displaystyle  \\)</v>
      </c>
      <c r="AS940" s="114"/>
      <c r="AT940" s="114"/>
      <c r="AU940" s="114"/>
      <c r="AV940" s="114"/>
      <c r="AW940" s="114"/>
      <c r="AX940" s="114"/>
      <c r="AY940" s="114"/>
      <c r="AZ940" s="117"/>
      <c r="BH940" s="23">
        <f t="shared" ca="1" si="16758"/>
        <v>2</v>
      </c>
      <c r="BI940" s="114"/>
      <c r="BJ940" s="23">
        <f t="shared" ca="1" si="16758"/>
        <v>9</v>
      </c>
      <c r="BK940" s="114"/>
      <c r="BL940" s="27"/>
      <c r="BM940" s="27"/>
      <c r="BN940" s="27"/>
      <c r="BO940" s="27"/>
      <c r="BP940" s="27"/>
      <c r="BQ940" s="25">
        <f t="shared" ref="BQ940" ca="1" si="16959">BH940*BJ940</f>
        <v>18</v>
      </c>
      <c r="BR940" s="114"/>
      <c r="BS940" s="114"/>
      <c r="BT940" s="33">
        <f t="shared" ca="1" si="16787"/>
        <v>18</v>
      </c>
      <c r="BU940" s="33">
        <f t="shared" ref="BU940" ca="1" si="16960">BT940/GCD(BT939,BT940)</f>
        <v>6</v>
      </c>
      <c r="CG940"/>
      <c r="CH940" s="5"/>
    </row>
    <row r="941" spans="2:86" ht="32" customHeight="1" thickBot="1" x14ac:dyDescent="0.6">
      <c r="B941" s="126" t="s">
        <v>0</v>
      </c>
      <c r="C941" s="126" t="s">
        <v>29</v>
      </c>
      <c r="D941" s="114">
        <v>18</v>
      </c>
      <c r="E941" s="114" t="str">
        <f t="shared" ref="E941" ca="1" si="16961">IF(BH941&lt;=0,"－","")</f>
        <v/>
      </c>
      <c r="F941" s="32">
        <f t="shared" ca="1" si="16762"/>
        <v>4</v>
      </c>
      <c r="G941" s="114" t="str">
        <f t="shared" ref="G941" ca="1" si="16962">IF(BJ941&lt;=0,"　－　","　+　")</f>
        <v>　+　</v>
      </c>
      <c r="H941" s="27"/>
      <c r="I941" s="32">
        <f t="shared" ca="1" si="16764"/>
        <v>7</v>
      </c>
      <c r="J941" s="124" t="s">
        <v>13</v>
      </c>
      <c r="K941" s="125" t="str">
        <f t="shared" ref="K941" ca="1" si="16963">IF(BQ941&lt;0,"－","")</f>
        <v/>
      </c>
      <c r="L941" s="24">
        <f t="shared" ca="1" si="16766"/>
        <v>7</v>
      </c>
      <c r="M941" s="118" t="str">
        <f t="shared" ref="M941" ca="1" si="16964">IF(L942=1,"=","")</f>
        <v/>
      </c>
      <c r="N941" s="125" t="str">
        <f t="shared" ref="N941" ca="1" si="16965">IF(L942=1,IF(BQ941&lt;0,"－",""),"")</f>
        <v/>
      </c>
      <c r="O941" s="118" t="str">
        <f t="shared" ref="O941" ca="1" si="16966">IF(L942=1,L941,"")</f>
        <v/>
      </c>
      <c r="P941" s="118" t="s">
        <v>250</v>
      </c>
      <c r="Q941" s="121" t="str">
        <f t="shared" ref="Q941" ca="1" si="16967">IF(E941="","",E941)</f>
        <v/>
      </c>
      <c r="R941" s="114" t="s">
        <v>249</v>
      </c>
      <c r="S941" s="122">
        <f t="shared" ref="S941" ca="1" si="16968">F941</f>
        <v>4</v>
      </c>
      <c r="T941" s="114" t="s">
        <v>216</v>
      </c>
      <c r="U941" s="122">
        <f t="shared" ref="U941" ca="1" si="16969">F942</f>
        <v>3</v>
      </c>
      <c r="V941" s="114" t="s">
        <v>217</v>
      </c>
      <c r="W941" s="120" t="str">
        <f t="shared" ref="W941" ca="1" si="16970">G941</f>
        <v>　+　</v>
      </c>
      <c r="X941" s="56"/>
      <c r="Y941" s="121" t="str">
        <f t="shared" ref="Y941" si="16971">IF(H941="","",H941)</f>
        <v/>
      </c>
      <c r="Z941" s="114" t="s">
        <v>249</v>
      </c>
      <c r="AA941" s="122">
        <f t="shared" ref="AA941" ca="1" si="16972">I941</f>
        <v>7</v>
      </c>
      <c r="AB941" s="114" t="s">
        <v>216</v>
      </c>
      <c r="AC941" s="122">
        <f t="shared" ref="AC941" ca="1" si="16973">I942</f>
        <v>7</v>
      </c>
      <c r="AD941" s="114" t="s">
        <v>217</v>
      </c>
      <c r="AE941" s="27"/>
      <c r="AF941" s="114" t="s">
        <v>233</v>
      </c>
      <c r="AG941" t="s">
        <v>230</v>
      </c>
      <c r="AH941" t="s">
        <v>250</v>
      </c>
      <c r="AI941" s="1" t="str">
        <f t="shared" ref="AI941" ca="1" si="16974">IF(K941="","",K941)</f>
        <v/>
      </c>
      <c r="AJ941" t="s">
        <v>249</v>
      </c>
      <c r="AK941" s="1">
        <f t="shared" ref="AK941" ca="1" si="16975">L941</f>
        <v>7</v>
      </c>
      <c r="AL941" t="s">
        <v>216</v>
      </c>
      <c r="AM941" s="1">
        <f t="shared" ref="AM941" ca="1" si="16976">L942</f>
        <v>3</v>
      </c>
      <c r="AN941" t="s">
        <v>217</v>
      </c>
      <c r="AO941" t="s">
        <v>230</v>
      </c>
      <c r="AP941" s="114" t="str">
        <f t="shared" ca="1" si="16521"/>
        <v>\\(\\quad \\displaystyle \\frac{4}{3}　+　\\frac{7}{7}　=　 \\)</v>
      </c>
      <c r="AQ941" t="str">
        <f t="shared" ca="1" si="16415"/>
        <v>\\(\\quad \\displaystyle \\frac{7}{3} \\)</v>
      </c>
      <c r="AS941" s="114" t="str">
        <f t="shared" ref="AS941" ca="1" si="16977">AP941</f>
        <v>\\(\\quad \\displaystyle \\frac{4}{3}　+　\\frac{7}{7}　=　 \\)</v>
      </c>
      <c r="AT941" s="114" t="str">
        <f t="shared" ref="AT941" ca="1" si="16978">IF(O941="",AQ941,AQ942)</f>
        <v>\\(\\quad \\displaystyle \\frac{7}{3} \\)</v>
      </c>
      <c r="AU941" s="114" t="s">
        <v>60</v>
      </c>
      <c r="AV941" s="115" t="s">
        <v>228</v>
      </c>
      <c r="AW941" s="115" t="str">
        <f t="shared" ref="AW941" ca="1" si="16979">AS941</f>
        <v>\\(\\quad \\displaystyle \\frac{4}{3}　+　\\frac{7}{7}　=　 \\)</v>
      </c>
      <c r="AX941" s="115" t="str">
        <f t="shared" ref="AX941" ca="1" si="16980">AT941</f>
        <v>\\(\\quad \\displaystyle \\frac{7}{3} \\)</v>
      </c>
      <c r="AY941" s="115" t="s">
        <v>62</v>
      </c>
      <c r="AZ941" s="116" t="str">
        <f t="shared" ref="AZ941" ca="1" si="16981">"INSERT INTO "&amp;AU941&amp;"(tangen,question,answer,editor,date,count) VALUES('"&amp;AV941&amp;"','"&amp;AW941&amp;"','"&amp;AX941&amp;"','"&amp;AY941&amp;"',NOW(),0);"</f>
        <v>INSERT INTO math(tangen,question,answer,editor,date,count) VALUES('m5500','\\(\\quad \\displaystyle \\frac{4}{3}　+　\\frac{7}{7}　=　 \\)','\\(\\quad \\displaystyle \\frac{7}{3} \\)','harazono',NOW(),0);</v>
      </c>
      <c r="BH941" s="22">
        <f t="shared" ca="1" si="16753"/>
        <v>4</v>
      </c>
      <c r="BI941" s="114" t="s">
        <v>25</v>
      </c>
      <c r="BJ941" s="22">
        <f t="shared" ca="1" si="16753"/>
        <v>7</v>
      </c>
      <c r="BK941" s="114" t="s">
        <v>26</v>
      </c>
      <c r="BL941" s="27"/>
      <c r="BM941" s="27"/>
      <c r="BN941" s="27"/>
      <c r="BO941" s="27"/>
      <c r="BP941" s="27"/>
      <c r="BQ941" s="24">
        <f t="shared" ref="BQ941" ca="1" si="16982">BH941*BJ942+BJ941*BH942</f>
        <v>49</v>
      </c>
      <c r="BR941" s="114" t="s">
        <v>26</v>
      </c>
      <c r="BS941" s="114" t="str">
        <f t="shared" ref="BS941" ca="1" si="16983">IF(BQ941&lt;=0,"-","")</f>
        <v/>
      </c>
      <c r="BT941" s="33">
        <f t="shared" ca="1" si="16787"/>
        <v>49</v>
      </c>
      <c r="BU941" s="33">
        <f t="shared" ref="BU941" ca="1" si="16984">BT941/GCD(BT941,BT942)</f>
        <v>7</v>
      </c>
      <c r="CG941"/>
      <c r="CH941" s="5"/>
    </row>
    <row r="942" spans="2:86" ht="32" customHeight="1" x14ac:dyDescent="0.55000000000000004">
      <c r="B942" s="127"/>
      <c r="C942" s="127"/>
      <c r="D942" s="114"/>
      <c r="E942" s="114"/>
      <c r="F942" s="19">
        <f t="shared" ca="1" si="16762"/>
        <v>3</v>
      </c>
      <c r="G942" s="114"/>
      <c r="H942" s="27"/>
      <c r="I942" s="19">
        <f t="shared" ca="1" si="16764"/>
        <v>7</v>
      </c>
      <c r="J942" s="124"/>
      <c r="K942" s="125"/>
      <c r="L942" s="25">
        <f t="shared" ca="1" si="16766"/>
        <v>3</v>
      </c>
      <c r="M942" s="118"/>
      <c r="N942" s="125"/>
      <c r="O942" s="118"/>
      <c r="P942" s="118"/>
      <c r="Q942" s="121"/>
      <c r="R942" s="114"/>
      <c r="S942" s="122"/>
      <c r="T942" s="114"/>
      <c r="U942" s="122"/>
      <c r="V942" s="114"/>
      <c r="W942" s="120"/>
      <c r="X942" s="56"/>
      <c r="Y942" s="121"/>
      <c r="Z942" s="114"/>
      <c r="AA942" s="122"/>
      <c r="AB942" s="114"/>
      <c r="AC942" s="122"/>
      <c r="AD942" s="114"/>
      <c r="AE942" s="27"/>
      <c r="AF942" s="114"/>
      <c r="AG942" t="s">
        <v>230</v>
      </c>
      <c r="AH942" t="s">
        <v>250</v>
      </c>
      <c r="AI942" s="1" t="str">
        <f t="shared" ref="AI942" ca="1" si="16985">IF(N941="","",N941)</f>
        <v/>
      </c>
      <c r="AJ942" s="1" t="str">
        <f t="shared" ref="AJ942" ca="1" si="16986">IF(O941="","",O941)</f>
        <v/>
      </c>
      <c r="AK942" s="1"/>
      <c r="AM942" s="1"/>
      <c r="AO942" t="s">
        <v>230</v>
      </c>
      <c r="AP942" s="114"/>
      <c r="AQ942" t="str">
        <f t="shared" ca="1" si="16415"/>
        <v>\\(\\quad \\displaystyle  \\)</v>
      </c>
      <c r="AS942" s="114"/>
      <c r="AT942" s="114"/>
      <c r="AU942" s="114"/>
      <c r="AV942" s="114"/>
      <c r="AW942" s="114"/>
      <c r="AX942" s="114"/>
      <c r="AY942" s="114"/>
      <c r="AZ942" s="117"/>
      <c r="BH942" s="23">
        <f t="shared" ca="1" si="16758"/>
        <v>3</v>
      </c>
      <c r="BI942" s="114"/>
      <c r="BJ942" s="23">
        <f t="shared" ca="1" si="16758"/>
        <v>7</v>
      </c>
      <c r="BK942" s="114"/>
      <c r="BL942" s="27"/>
      <c r="BM942" s="27"/>
      <c r="BN942" s="27"/>
      <c r="BO942" s="27"/>
      <c r="BP942" s="27"/>
      <c r="BQ942" s="25">
        <f t="shared" ref="BQ942" ca="1" si="16987">BH942*BJ942</f>
        <v>21</v>
      </c>
      <c r="BR942" s="114"/>
      <c r="BS942" s="114"/>
      <c r="BT942" s="33">
        <f t="shared" ca="1" si="16787"/>
        <v>21</v>
      </c>
      <c r="BU942" s="33">
        <f t="shared" ref="BU942" ca="1" si="16988">BT942/GCD(BT941,BT942)</f>
        <v>3</v>
      </c>
      <c r="CG942"/>
      <c r="CH942" s="5"/>
    </row>
    <row r="943" spans="2:86" ht="32" customHeight="1" thickBot="1" x14ac:dyDescent="0.6">
      <c r="B943" s="126" t="s">
        <v>0</v>
      </c>
      <c r="C943" s="126" t="s">
        <v>29</v>
      </c>
      <c r="D943" s="114">
        <v>19</v>
      </c>
      <c r="E943" s="114" t="str">
        <f t="shared" ref="E943" ca="1" si="16989">IF(BH943&lt;=0,"－","")</f>
        <v>－</v>
      </c>
      <c r="F943" s="32">
        <f t="shared" ca="1" si="16762"/>
        <v>9</v>
      </c>
      <c r="G943" s="114" t="str">
        <f t="shared" ref="G943" ca="1" si="16990">IF(BJ943&lt;=0,"　－　","　+　")</f>
        <v>　－　</v>
      </c>
      <c r="H943" s="27"/>
      <c r="I943" s="32">
        <f t="shared" ca="1" si="16764"/>
        <v>0</v>
      </c>
      <c r="J943" s="124" t="s">
        <v>13</v>
      </c>
      <c r="K943" s="125" t="str">
        <f t="shared" ref="K943" ca="1" si="16991">IF(BQ943&lt;0,"－","")</f>
        <v>－</v>
      </c>
      <c r="L943" s="24">
        <f t="shared" ca="1" si="16766"/>
        <v>3</v>
      </c>
      <c r="M943" s="118" t="str">
        <f t="shared" ref="M943" ca="1" si="16992">IF(L944=1,"=","")</f>
        <v>=</v>
      </c>
      <c r="N943" s="125" t="str">
        <f t="shared" ref="N943" ca="1" si="16993">IF(L944=1,IF(BQ943&lt;0,"－",""),"")</f>
        <v>－</v>
      </c>
      <c r="O943" s="118">
        <f t="shared" ref="O943" ca="1" si="16994">IF(L944=1,L943,"")</f>
        <v>3</v>
      </c>
      <c r="P943" s="118" t="s">
        <v>250</v>
      </c>
      <c r="Q943" s="121" t="str">
        <f t="shared" ref="Q943" ca="1" si="16995">IF(E943="","",E943)</f>
        <v>－</v>
      </c>
      <c r="R943" s="114" t="s">
        <v>249</v>
      </c>
      <c r="S943" s="122">
        <f t="shared" ref="S943" ca="1" si="16996">F943</f>
        <v>9</v>
      </c>
      <c r="T943" s="114" t="s">
        <v>216</v>
      </c>
      <c r="U943" s="122">
        <f t="shared" ref="U943" ca="1" si="16997">F944</f>
        <v>3</v>
      </c>
      <c r="V943" s="114" t="s">
        <v>217</v>
      </c>
      <c r="W943" s="120" t="str">
        <f t="shared" ref="W943" ca="1" si="16998">G943</f>
        <v>　－　</v>
      </c>
      <c r="X943" s="56"/>
      <c r="Y943" s="121" t="str">
        <f t="shared" ref="Y943" si="16999">IF(H943="","",H943)</f>
        <v/>
      </c>
      <c r="Z943" s="114" t="s">
        <v>249</v>
      </c>
      <c r="AA943" s="122">
        <f t="shared" ref="AA943" ca="1" si="17000">I943</f>
        <v>0</v>
      </c>
      <c r="AB943" s="114" t="s">
        <v>216</v>
      </c>
      <c r="AC943" s="122">
        <f t="shared" ref="AC943" ca="1" si="17001">I944</f>
        <v>9</v>
      </c>
      <c r="AD943" s="114" t="s">
        <v>217</v>
      </c>
      <c r="AE943" s="27"/>
      <c r="AF943" s="114" t="s">
        <v>233</v>
      </c>
      <c r="AG943" t="s">
        <v>230</v>
      </c>
      <c r="AH943" t="s">
        <v>250</v>
      </c>
      <c r="AI943" s="1" t="str">
        <f t="shared" ref="AI943" ca="1" si="17002">IF(K943="","",K943)</f>
        <v>－</v>
      </c>
      <c r="AJ943" t="s">
        <v>249</v>
      </c>
      <c r="AK943" s="1">
        <f t="shared" ref="AK943" ca="1" si="17003">L943</f>
        <v>3</v>
      </c>
      <c r="AL943" t="s">
        <v>216</v>
      </c>
      <c r="AM943" s="1">
        <f t="shared" ref="AM943" ca="1" si="17004">L944</f>
        <v>1</v>
      </c>
      <c r="AN943" t="s">
        <v>217</v>
      </c>
      <c r="AO943" t="s">
        <v>230</v>
      </c>
      <c r="AP943" s="114" t="str">
        <f t="shared" ca="1" si="16521"/>
        <v>\\(\\quad \\displaystyle －\\frac{9}{3}　－　\\frac{0}{9}　=　 \\)</v>
      </c>
      <c r="AQ943" t="str">
        <f t="shared" ca="1" si="16415"/>
        <v>\\(\\quad \\displaystyle －\\frac{3}{1} \\)</v>
      </c>
      <c r="AS943" s="114" t="str">
        <f t="shared" ref="AS943" ca="1" si="17005">AP943</f>
        <v>\\(\\quad \\displaystyle －\\frac{9}{3}　－　\\frac{0}{9}　=　 \\)</v>
      </c>
      <c r="AT943" s="114" t="str">
        <f t="shared" ref="AT943" ca="1" si="17006">IF(O943="",AQ943,AQ944)</f>
        <v>\\(\\quad \\displaystyle －3 \\)</v>
      </c>
      <c r="AU943" s="114" t="s">
        <v>60</v>
      </c>
      <c r="AV943" s="115" t="s">
        <v>228</v>
      </c>
      <c r="AW943" s="115" t="str">
        <f t="shared" ref="AW943" ca="1" si="17007">AS943</f>
        <v>\\(\\quad \\displaystyle －\\frac{9}{3}　－　\\frac{0}{9}　=　 \\)</v>
      </c>
      <c r="AX943" s="115" t="str">
        <f t="shared" ref="AX943" ca="1" si="17008">AT943</f>
        <v>\\(\\quad \\displaystyle －3 \\)</v>
      </c>
      <c r="AY943" s="115" t="s">
        <v>62</v>
      </c>
      <c r="AZ943" s="116" t="str">
        <f t="shared" ref="AZ943" ca="1" si="17009">"INSERT INTO "&amp;AU943&amp;"(tangen,question,answer,editor,date,count) VALUES('"&amp;AV943&amp;"','"&amp;AW943&amp;"','"&amp;AX943&amp;"','"&amp;AY943&amp;"',NOW(),0);"</f>
        <v>INSERT INTO math(tangen,question,answer,editor,date,count) VALUES('m5500','\\(\\quad \\displaystyle －\\frac{9}{3}　－　\\frac{0}{9}　=　 \\)','\\(\\quad \\displaystyle －3 \\)','harazono',NOW(),0);</v>
      </c>
      <c r="BH943" s="22">
        <f t="shared" ca="1" si="16753"/>
        <v>-9</v>
      </c>
      <c r="BI943" s="114" t="s">
        <v>25</v>
      </c>
      <c r="BJ943" s="22">
        <f t="shared" ca="1" si="16753"/>
        <v>0</v>
      </c>
      <c r="BK943" s="114" t="s">
        <v>26</v>
      </c>
      <c r="BL943" s="27"/>
      <c r="BM943" s="27"/>
      <c r="BN943" s="27"/>
      <c r="BO943" s="27"/>
      <c r="BP943" s="27"/>
      <c r="BQ943" s="24">
        <f t="shared" ref="BQ943" ca="1" si="17010">BH943*BJ944+BJ943*BH944</f>
        <v>-81</v>
      </c>
      <c r="BR943" s="114" t="s">
        <v>26</v>
      </c>
      <c r="BS943" s="114" t="str">
        <f t="shared" ref="BS943" ca="1" si="17011">IF(BQ943&lt;=0,"-","")</f>
        <v>-</v>
      </c>
      <c r="BT943" s="33">
        <f t="shared" ca="1" si="16787"/>
        <v>81</v>
      </c>
      <c r="BU943" s="33">
        <f t="shared" ref="BU943" ca="1" si="17012">BT943/GCD(BT943,BT944)</f>
        <v>3</v>
      </c>
      <c r="CG943"/>
      <c r="CH943" s="5"/>
    </row>
    <row r="944" spans="2:86" ht="32" customHeight="1" x14ac:dyDescent="0.55000000000000004">
      <c r="B944" s="127"/>
      <c r="C944" s="127"/>
      <c r="D944" s="114"/>
      <c r="E944" s="114"/>
      <c r="F944" s="19">
        <f t="shared" ca="1" si="16762"/>
        <v>3</v>
      </c>
      <c r="G944" s="114"/>
      <c r="H944" s="27"/>
      <c r="I944" s="19">
        <f t="shared" ca="1" si="16764"/>
        <v>9</v>
      </c>
      <c r="J944" s="124"/>
      <c r="K944" s="125"/>
      <c r="L944" s="25">
        <f t="shared" ca="1" si="16766"/>
        <v>1</v>
      </c>
      <c r="M944" s="118"/>
      <c r="N944" s="125"/>
      <c r="O944" s="118"/>
      <c r="P944" s="118"/>
      <c r="Q944" s="121"/>
      <c r="R944" s="114"/>
      <c r="S944" s="122"/>
      <c r="T944" s="114"/>
      <c r="U944" s="122"/>
      <c r="V944" s="114"/>
      <c r="W944" s="120"/>
      <c r="X944" s="56"/>
      <c r="Y944" s="121"/>
      <c r="Z944" s="114"/>
      <c r="AA944" s="122"/>
      <c r="AB944" s="114"/>
      <c r="AC944" s="122"/>
      <c r="AD944" s="114"/>
      <c r="AE944" s="27"/>
      <c r="AF944" s="114"/>
      <c r="AG944" t="s">
        <v>230</v>
      </c>
      <c r="AH944" t="s">
        <v>250</v>
      </c>
      <c r="AI944" s="1" t="str">
        <f t="shared" ref="AI944" ca="1" si="17013">IF(N943="","",N943)</f>
        <v>－</v>
      </c>
      <c r="AJ944" s="1">
        <f t="shared" ref="AJ944" ca="1" si="17014">IF(O943="","",O943)</f>
        <v>3</v>
      </c>
      <c r="AK944" s="1"/>
      <c r="AM944" s="1"/>
      <c r="AO944" t="s">
        <v>230</v>
      </c>
      <c r="AP944" s="114"/>
      <c r="AQ944" t="str">
        <f t="shared" ca="1" si="16415"/>
        <v>\\(\\quad \\displaystyle －3 \\)</v>
      </c>
      <c r="AS944" s="114"/>
      <c r="AT944" s="114"/>
      <c r="AU944" s="114"/>
      <c r="AV944" s="114"/>
      <c r="AW944" s="114"/>
      <c r="AX944" s="114"/>
      <c r="AY944" s="114"/>
      <c r="AZ944" s="117"/>
      <c r="BH944" s="23">
        <f t="shared" ca="1" si="16758"/>
        <v>3</v>
      </c>
      <c r="BI944" s="114"/>
      <c r="BJ944" s="23">
        <f t="shared" ca="1" si="16758"/>
        <v>9</v>
      </c>
      <c r="BK944" s="114"/>
      <c r="BL944" s="27"/>
      <c r="BM944" s="27"/>
      <c r="BN944" s="27"/>
      <c r="BO944" s="27"/>
      <c r="BP944" s="27"/>
      <c r="BQ944" s="25">
        <f t="shared" ref="BQ944" ca="1" si="17015">BH944*BJ944</f>
        <v>27</v>
      </c>
      <c r="BR944" s="114"/>
      <c r="BS944" s="114"/>
      <c r="BT944" s="33">
        <f t="shared" ca="1" si="16787"/>
        <v>27</v>
      </c>
      <c r="BU944" s="33">
        <f t="shared" ref="BU944" ca="1" si="17016">BT944/GCD(BT943,BT944)</f>
        <v>1</v>
      </c>
      <c r="CG944"/>
      <c r="CH944" s="5"/>
    </row>
    <row r="945" spans="2:86" ht="32" customHeight="1" thickBot="1" x14ac:dyDescent="0.6">
      <c r="B945" s="126" t="s">
        <v>0</v>
      </c>
      <c r="C945" s="126" t="s">
        <v>29</v>
      </c>
      <c r="D945" s="114">
        <v>20</v>
      </c>
      <c r="E945" s="114" t="str">
        <f t="shared" ref="E945" ca="1" si="17017">IF(BH945&lt;=0,"－","")</f>
        <v/>
      </c>
      <c r="F945" s="32">
        <f t="shared" ca="1" si="16762"/>
        <v>3</v>
      </c>
      <c r="G945" s="114" t="str">
        <f t="shared" ref="G945" ca="1" si="17018">IF(BJ945&lt;=0,"　－　","　+　")</f>
        <v>　－　</v>
      </c>
      <c r="H945" s="27"/>
      <c r="I945" s="32">
        <f t="shared" ca="1" si="16764"/>
        <v>0</v>
      </c>
      <c r="J945" s="124" t="s">
        <v>13</v>
      </c>
      <c r="K945" s="125" t="str">
        <f t="shared" ref="K945" ca="1" si="17019">IF(BQ945&lt;0,"－","")</f>
        <v/>
      </c>
      <c r="L945" s="24">
        <f t="shared" ca="1" si="16766"/>
        <v>1</v>
      </c>
      <c r="M945" s="118" t="str">
        <f t="shared" ref="M945" ca="1" si="17020">IF(L946=1,"=","")</f>
        <v/>
      </c>
      <c r="N945" s="125" t="str">
        <f t="shared" ref="N945" ca="1" si="17021">IF(L946=1,IF(BQ945&lt;0,"－",""),"")</f>
        <v/>
      </c>
      <c r="O945" s="118" t="str">
        <f t="shared" ref="O945" ca="1" si="17022">IF(L946=1,L945,"")</f>
        <v/>
      </c>
      <c r="P945" s="118" t="s">
        <v>250</v>
      </c>
      <c r="Q945" s="121" t="str">
        <f t="shared" ref="Q945" ca="1" si="17023">IF(E945="","",E945)</f>
        <v/>
      </c>
      <c r="R945" s="114" t="s">
        <v>249</v>
      </c>
      <c r="S945" s="122">
        <f t="shared" ref="S945" ca="1" si="17024">F945</f>
        <v>3</v>
      </c>
      <c r="T945" s="114" t="s">
        <v>216</v>
      </c>
      <c r="U945" s="122">
        <f t="shared" ref="U945" ca="1" si="17025">F946</f>
        <v>6</v>
      </c>
      <c r="V945" s="114" t="s">
        <v>217</v>
      </c>
      <c r="W945" s="120" t="str">
        <f t="shared" ref="W945" ca="1" si="17026">G945</f>
        <v>　－　</v>
      </c>
      <c r="X945" s="56"/>
      <c r="Y945" s="121" t="str">
        <f t="shared" ref="Y945" si="17027">IF(H945="","",H945)</f>
        <v/>
      </c>
      <c r="Z945" s="114" t="s">
        <v>249</v>
      </c>
      <c r="AA945" s="122">
        <f t="shared" ref="AA945" ca="1" si="17028">I945</f>
        <v>0</v>
      </c>
      <c r="AB945" s="114" t="s">
        <v>216</v>
      </c>
      <c r="AC945" s="122">
        <f t="shared" ref="AC945" ca="1" si="17029">I946</f>
        <v>5</v>
      </c>
      <c r="AD945" s="114" t="s">
        <v>217</v>
      </c>
      <c r="AE945" s="27"/>
      <c r="AF945" s="114" t="s">
        <v>233</v>
      </c>
      <c r="AG945" t="s">
        <v>230</v>
      </c>
      <c r="AH945" t="s">
        <v>250</v>
      </c>
      <c r="AI945" s="1" t="str">
        <f t="shared" ref="AI945" ca="1" si="17030">IF(K945="","",K945)</f>
        <v/>
      </c>
      <c r="AJ945" t="s">
        <v>249</v>
      </c>
      <c r="AK945" s="1">
        <f t="shared" ref="AK945" ca="1" si="17031">L945</f>
        <v>1</v>
      </c>
      <c r="AL945" t="s">
        <v>216</v>
      </c>
      <c r="AM945" s="1">
        <f t="shared" ref="AM945" ca="1" si="17032">L946</f>
        <v>2</v>
      </c>
      <c r="AN945" t="s">
        <v>217</v>
      </c>
      <c r="AO945" t="s">
        <v>230</v>
      </c>
      <c r="AP945" s="114" t="str">
        <f t="shared" ca="1" si="16521"/>
        <v>\\(\\quad \\displaystyle \\frac{3}{6}　－　\\frac{0}{5}　=　 \\)</v>
      </c>
      <c r="AQ945" t="str">
        <f t="shared" ca="1" si="16415"/>
        <v>\\(\\quad \\displaystyle \\frac{1}{2} \\)</v>
      </c>
      <c r="AS945" s="114" t="str">
        <f t="shared" ref="AS945" ca="1" si="17033">AP945</f>
        <v>\\(\\quad \\displaystyle \\frac{3}{6}　－　\\frac{0}{5}　=　 \\)</v>
      </c>
      <c r="AT945" s="114" t="str">
        <f t="shared" ref="AT945" ca="1" si="17034">IF(O945="",AQ945,AQ946)</f>
        <v>\\(\\quad \\displaystyle \\frac{1}{2} \\)</v>
      </c>
      <c r="AU945" s="114" t="s">
        <v>60</v>
      </c>
      <c r="AV945" s="115" t="s">
        <v>228</v>
      </c>
      <c r="AW945" s="115" t="str">
        <f t="shared" ref="AW945" ca="1" si="17035">AS945</f>
        <v>\\(\\quad \\displaystyle \\frac{3}{6}　－　\\frac{0}{5}　=　 \\)</v>
      </c>
      <c r="AX945" s="115" t="str">
        <f t="shared" ref="AX945" ca="1" si="17036">AT945</f>
        <v>\\(\\quad \\displaystyle \\frac{1}{2} \\)</v>
      </c>
      <c r="AY945" s="115" t="s">
        <v>62</v>
      </c>
      <c r="AZ945" s="116" t="str">
        <f t="shared" ref="AZ945" ca="1" si="17037">"INSERT INTO "&amp;AU945&amp;"(tangen,question,answer,editor,date,count) VALUES('"&amp;AV945&amp;"','"&amp;AW945&amp;"','"&amp;AX945&amp;"','"&amp;AY945&amp;"',NOW(),0);"</f>
        <v>INSERT INTO math(tangen,question,answer,editor,date,count) VALUES('m5500','\\(\\quad \\displaystyle \\frac{3}{6}　－　\\frac{0}{5}　=　 \\)','\\(\\quad \\displaystyle \\frac{1}{2} \\)','harazono',NOW(),0);</v>
      </c>
      <c r="BH945" s="22">
        <f t="shared" ca="1" si="16753"/>
        <v>3</v>
      </c>
      <c r="BI945" s="114" t="s">
        <v>25</v>
      </c>
      <c r="BJ945" s="22">
        <f t="shared" ca="1" si="16753"/>
        <v>0</v>
      </c>
      <c r="BK945" s="114" t="s">
        <v>26</v>
      </c>
      <c r="BL945" s="27"/>
      <c r="BM945" s="27"/>
      <c r="BN945" s="27"/>
      <c r="BO945" s="27"/>
      <c r="BP945" s="27"/>
      <c r="BQ945" s="24">
        <f t="shared" ref="BQ945" ca="1" si="17038">BH945*BJ946+BJ945*BH946</f>
        <v>15</v>
      </c>
      <c r="BR945" s="114" t="s">
        <v>26</v>
      </c>
      <c r="BS945" s="114" t="str">
        <f t="shared" ref="BS945" ca="1" si="17039">IF(BQ945&lt;=0,"-","")</f>
        <v/>
      </c>
      <c r="BT945" s="33">
        <f t="shared" ca="1" si="16787"/>
        <v>15</v>
      </c>
      <c r="BU945" s="33">
        <f t="shared" ref="BU945" ca="1" si="17040">BT945/GCD(BT945,BT946)</f>
        <v>1</v>
      </c>
      <c r="CG945"/>
      <c r="CH945" s="5"/>
    </row>
    <row r="946" spans="2:86" ht="32" customHeight="1" x14ac:dyDescent="0.55000000000000004">
      <c r="B946" s="127"/>
      <c r="C946" s="127"/>
      <c r="D946" s="114"/>
      <c r="E946" s="114"/>
      <c r="F946" s="19">
        <f t="shared" ca="1" si="16762"/>
        <v>6</v>
      </c>
      <c r="G946" s="114"/>
      <c r="H946" s="27"/>
      <c r="I946" s="19">
        <f t="shared" ca="1" si="16764"/>
        <v>5</v>
      </c>
      <c r="J946" s="124"/>
      <c r="K946" s="125"/>
      <c r="L946" s="25">
        <f t="shared" ca="1" si="16766"/>
        <v>2</v>
      </c>
      <c r="M946" s="118"/>
      <c r="N946" s="125"/>
      <c r="O946" s="118"/>
      <c r="P946" s="118"/>
      <c r="Q946" s="121"/>
      <c r="R946" s="114"/>
      <c r="S946" s="122"/>
      <c r="T946" s="114"/>
      <c r="U946" s="122"/>
      <c r="V946" s="114"/>
      <c r="W946" s="120"/>
      <c r="X946" s="56"/>
      <c r="Y946" s="121"/>
      <c r="Z946" s="114"/>
      <c r="AA946" s="122"/>
      <c r="AB946" s="114"/>
      <c r="AC946" s="122"/>
      <c r="AD946" s="114"/>
      <c r="AE946" s="27"/>
      <c r="AF946" s="114"/>
      <c r="AG946" t="s">
        <v>230</v>
      </c>
      <c r="AH946" t="s">
        <v>250</v>
      </c>
      <c r="AI946" s="1" t="str">
        <f t="shared" ref="AI946" ca="1" si="17041">IF(N945="","",N945)</f>
        <v/>
      </c>
      <c r="AJ946" s="1" t="str">
        <f t="shared" ref="AJ946" ca="1" si="17042">IF(O945="","",O945)</f>
        <v/>
      </c>
      <c r="AK946" s="1"/>
      <c r="AM946" s="1"/>
      <c r="AO946" t="s">
        <v>230</v>
      </c>
      <c r="AP946" s="114"/>
      <c r="AQ946" t="str">
        <f t="shared" ca="1" si="16415"/>
        <v>\\(\\quad \\displaystyle  \\)</v>
      </c>
      <c r="AS946" s="114"/>
      <c r="AT946" s="114"/>
      <c r="AU946" s="114"/>
      <c r="AV946" s="114"/>
      <c r="AW946" s="114"/>
      <c r="AX946" s="114"/>
      <c r="AY946" s="114"/>
      <c r="AZ946" s="117"/>
      <c r="BH946" s="23">
        <f t="shared" ca="1" si="16758"/>
        <v>6</v>
      </c>
      <c r="BI946" s="114"/>
      <c r="BJ946" s="23">
        <f t="shared" ca="1" si="16758"/>
        <v>5</v>
      </c>
      <c r="BK946" s="114"/>
      <c r="BL946" s="27"/>
      <c r="BM946" s="27"/>
      <c r="BN946" s="27"/>
      <c r="BO946" s="27"/>
      <c r="BP946" s="27"/>
      <c r="BQ946" s="25">
        <f t="shared" ref="BQ946" ca="1" si="17043">BH946*BJ946</f>
        <v>30</v>
      </c>
      <c r="BR946" s="114"/>
      <c r="BS946" s="114"/>
      <c r="BT946" s="33">
        <f t="shared" ca="1" si="16787"/>
        <v>30</v>
      </c>
      <c r="BU946" s="33">
        <f t="shared" ref="BU946" ca="1" si="17044">BT946/GCD(BT945,BT946)</f>
        <v>2</v>
      </c>
      <c r="CG946"/>
      <c r="CH946" s="5"/>
    </row>
    <row r="947" spans="2:86" ht="32" customHeight="1" thickBot="1" x14ac:dyDescent="0.6">
      <c r="B947" s="126" t="s">
        <v>0</v>
      </c>
      <c r="C947" s="126" t="s">
        <v>29</v>
      </c>
      <c r="D947" s="114">
        <v>21</v>
      </c>
      <c r="E947" s="114" t="str">
        <f t="shared" ref="E947" ca="1" si="17045">IF(BH947&lt;=0,"－","")</f>
        <v>－</v>
      </c>
      <c r="F947" s="32">
        <f t="shared" ca="1" si="16762"/>
        <v>5</v>
      </c>
      <c r="G947" s="114" t="str">
        <f t="shared" ref="G947" ca="1" si="17046">IF(BJ947&lt;=0,"　－　","　+　")</f>
        <v>　+　</v>
      </c>
      <c r="H947" s="27"/>
      <c r="I947" s="32">
        <f t="shared" ca="1" si="16764"/>
        <v>7</v>
      </c>
      <c r="J947" s="124" t="s">
        <v>13</v>
      </c>
      <c r="K947" s="125" t="str">
        <f t="shared" ref="K947" ca="1" si="17047">IF(BQ947&lt;0,"－","")</f>
        <v/>
      </c>
      <c r="L947" s="24">
        <f t="shared" ca="1" si="16766"/>
        <v>3</v>
      </c>
      <c r="M947" s="118" t="str">
        <f t="shared" ref="M947" ca="1" si="17048">IF(L948=1,"=","")</f>
        <v/>
      </c>
      <c r="N947" s="125" t="str">
        <f t="shared" ref="N947" ca="1" si="17049">IF(L948=1,IF(BQ947&lt;0,"－",""),"")</f>
        <v/>
      </c>
      <c r="O947" s="118" t="str">
        <f t="shared" ref="O947" ca="1" si="17050">IF(L948=1,L947,"")</f>
        <v/>
      </c>
      <c r="P947" s="118" t="s">
        <v>250</v>
      </c>
      <c r="Q947" s="121" t="str">
        <f t="shared" ref="Q947" ca="1" si="17051">IF(E947="","",E947)</f>
        <v>－</v>
      </c>
      <c r="R947" s="114" t="s">
        <v>249</v>
      </c>
      <c r="S947" s="122">
        <f t="shared" ref="S947" ca="1" si="17052">F947</f>
        <v>5</v>
      </c>
      <c r="T947" s="114" t="s">
        <v>216</v>
      </c>
      <c r="U947" s="122">
        <f t="shared" ref="U947" ca="1" si="17053">F948</f>
        <v>4</v>
      </c>
      <c r="V947" s="114" t="s">
        <v>217</v>
      </c>
      <c r="W947" s="120" t="str">
        <f t="shared" ref="W947" ca="1" si="17054">G947</f>
        <v>　+　</v>
      </c>
      <c r="X947" s="56"/>
      <c r="Y947" s="121" t="str">
        <f t="shared" ref="Y947" si="17055">IF(H947="","",H947)</f>
        <v/>
      </c>
      <c r="Z947" s="114" t="s">
        <v>249</v>
      </c>
      <c r="AA947" s="122">
        <f t="shared" ref="AA947" ca="1" si="17056">I947</f>
        <v>7</v>
      </c>
      <c r="AB947" s="114" t="s">
        <v>216</v>
      </c>
      <c r="AC947" s="122">
        <f t="shared" ref="AC947" ca="1" si="17057">I948</f>
        <v>5</v>
      </c>
      <c r="AD947" s="114" t="s">
        <v>217</v>
      </c>
      <c r="AE947" s="27"/>
      <c r="AF947" s="114" t="s">
        <v>233</v>
      </c>
      <c r="AG947" t="s">
        <v>230</v>
      </c>
      <c r="AH947" t="s">
        <v>250</v>
      </c>
      <c r="AI947" s="1" t="str">
        <f t="shared" ref="AI947" ca="1" si="17058">IF(K947="","",K947)</f>
        <v/>
      </c>
      <c r="AJ947" t="s">
        <v>249</v>
      </c>
      <c r="AK947" s="1">
        <f t="shared" ref="AK947" ca="1" si="17059">L947</f>
        <v>3</v>
      </c>
      <c r="AL947" t="s">
        <v>216</v>
      </c>
      <c r="AM947" s="1">
        <f t="shared" ref="AM947" ca="1" si="17060">L948</f>
        <v>20</v>
      </c>
      <c r="AN947" t="s">
        <v>217</v>
      </c>
      <c r="AO947" t="s">
        <v>230</v>
      </c>
      <c r="AP947" s="114" t="str">
        <f t="shared" ca="1" si="16521"/>
        <v>\\(\\quad \\displaystyle －\\frac{5}{4}　+　\\frac{7}{5}　=　 \\)</v>
      </c>
      <c r="AQ947" t="str">
        <f t="shared" ca="1" si="16415"/>
        <v>\\(\\quad \\displaystyle \\frac{3}{20} \\)</v>
      </c>
      <c r="AS947" s="114" t="str">
        <f t="shared" ref="AS947" ca="1" si="17061">AP947</f>
        <v>\\(\\quad \\displaystyle －\\frac{5}{4}　+　\\frac{7}{5}　=　 \\)</v>
      </c>
      <c r="AT947" s="114" t="str">
        <f t="shared" ref="AT947" ca="1" si="17062">IF(O947="",AQ947,AQ948)</f>
        <v>\\(\\quad \\displaystyle \\frac{3}{20} \\)</v>
      </c>
      <c r="AU947" s="114" t="s">
        <v>60</v>
      </c>
      <c r="AV947" s="115" t="s">
        <v>228</v>
      </c>
      <c r="AW947" s="115" t="str">
        <f t="shared" ref="AW947" ca="1" si="17063">AS947</f>
        <v>\\(\\quad \\displaystyle －\\frac{5}{4}　+　\\frac{7}{5}　=　 \\)</v>
      </c>
      <c r="AX947" s="115" t="str">
        <f t="shared" ref="AX947" ca="1" si="17064">AT947</f>
        <v>\\(\\quad \\displaystyle \\frac{3}{20} \\)</v>
      </c>
      <c r="AY947" s="115" t="s">
        <v>62</v>
      </c>
      <c r="AZ947" s="116" t="str">
        <f t="shared" ref="AZ947" ca="1" si="17065">"INSERT INTO "&amp;AU947&amp;"(tangen,question,answer,editor,date,count) VALUES('"&amp;AV947&amp;"','"&amp;AW947&amp;"','"&amp;AX947&amp;"','"&amp;AY947&amp;"',NOW(),0);"</f>
        <v>INSERT INTO math(tangen,question,answer,editor,date,count) VALUES('m5500','\\(\\quad \\displaystyle －\\frac{5}{4}　+　\\frac{7}{5}　=　 \\)','\\(\\quad \\displaystyle \\frac{3}{20} \\)','harazono',NOW(),0);</v>
      </c>
      <c r="BH947" s="22">
        <f t="shared" ca="1" si="16753"/>
        <v>-5</v>
      </c>
      <c r="BI947" s="114" t="s">
        <v>25</v>
      </c>
      <c r="BJ947" s="22">
        <f t="shared" ca="1" si="16753"/>
        <v>7</v>
      </c>
      <c r="BK947" s="114" t="s">
        <v>26</v>
      </c>
      <c r="BL947" s="27"/>
      <c r="BM947" s="27"/>
      <c r="BN947" s="27"/>
      <c r="BO947" s="27"/>
      <c r="BP947" s="27"/>
      <c r="BQ947" s="24">
        <f t="shared" ref="BQ947" ca="1" si="17066">BH947*BJ948+BJ947*BH948</f>
        <v>3</v>
      </c>
      <c r="BR947" s="114" t="s">
        <v>26</v>
      </c>
      <c r="BS947" s="114" t="str">
        <f t="shared" ref="BS947" ca="1" si="17067">IF(BQ947&lt;=0,"-","")</f>
        <v/>
      </c>
      <c r="BT947" s="33">
        <f t="shared" ca="1" si="16787"/>
        <v>3</v>
      </c>
      <c r="BU947" s="33">
        <f t="shared" ref="BU947" ca="1" si="17068">BT947/GCD(BT947,BT948)</f>
        <v>3</v>
      </c>
      <c r="CG947"/>
      <c r="CH947" s="5"/>
    </row>
    <row r="948" spans="2:86" ht="32" customHeight="1" x14ac:dyDescent="0.55000000000000004">
      <c r="B948" s="127"/>
      <c r="C948" s="127"/>
      <c r="D948" s="114"/>
      <c r="E948" s="114"/>
      <c r="F948" s="19">
        <f t="shared" ca="1" si="16762"/>
        <v>4</v>
      </c>
      <c r="G948" s="114"/>
      <c r="H948" s="27"/>
      <c r="I948" s="19">
        <f t="shared" ca="1" si="16764"/>
        <v>5</v>
      </c>
      <c r="J948" s="124"/>
      <c r="K948" s="125"/>
      <c r="L948" s="25">
        <f t="shared" ca="1" si="16766"/>
        <v>20</v>
      </c>
      <c r="M948" s="118"/>
      <c r="N948" s="125"/>
      <c r="O948" s="118"/>
      <c r="P948" s="118"/>
      <c r="Q948" s="121"/>
      <c r="R948" s="114"/>
      <c r="S948" s="122"/>
      <c r="T948" s="114"/>
      <c r="U948" s="122"/>
      <c r="V948" s="114"/>
      <c r="W948" s="120"/>
      <c r="X948" s="56"/>
      <c r="Y948" s="121"/>
      <c r="Z948" s="114"/>
      <c r="AA948" s="122"/>
      <c r="AB948" s="114"/>
      <c r="AC948" s="122"/>
      <c r="AD948" s="114"/>
      <c r="AE948" s="27"/>
      <c r="AF948" s="114"/>
      <c r="AG948" t="s">
        <v>230</v>
      </c>
      <c r="AH948" t="s">
        <v>250</v>
      </c>
      <c r="AI948" s="1" t="str">
        <f t="shared" ref="AI948" ca="1" si="17069">IF(N947="","",N947)</f>
        <v/>
      </c>
      <c r="AJ948" s="1" t="str">
        <f t="shared" ref="AJ948" ca="1" si="17070">IF(O947="","",O947)</f>
        <v/>
      </c>
      <c r="AK948" s="1"/>
      <c r="AM948" s="1"/>
      <c r="AO948" t="s">
        <v>230</v>
      </c>
      <c r="AP948" s="114"/>
      <c r="AQ948" t="str">
        <f t="shared" ca="1" si="16415"/>
        <v>\\(\\quad \\displaystyle  \\)</v>
      </c>
      <c r="AS948" s="114"/>
      <c r="AT948" s="114"/>
      <c r="AU948" s="114"/>
      <c r="AV948" s="114"/>
      <c r="AW948" s="114"/>
      <c r="AX948" s="114"/>
      <c r="AY948" s="114"/>
      <c r="AZ948" s="117"/>
      <c r="BH948" s="23">
        <f t="shared" ca="1" si="16758"/>
        <v>4</v>
      </c>
      <c r="BI948" s="114"/>
      <c r="BJ948" s="23">
        <f t="shared" ca="1" si="16758"/>
        <v>5</v>
      </c>
      <c r="BK948" s="114"/>
      <c r="BL948" s="27"/>
      <c r="BM948" s="27"/>
      <c r="BN948" s="27"/>
      <c r="BO948" s="27"/>
      <c r="BP948" s="27"/>
      <c r="BQ948" s="25">
        <f t="shared" ref="BQ948" ca="1" si="17071">BH948*BJ948</f>
        <v>20</v>
      </c>
      <c r="BR948" s="114"/>
      <c r="BS948" s="114"/>
      <c r="BT948" s="33">
        <f t="shared" ca="1" si="16787"/>
        <v>20</v>
      </c>
      <c r="BU948" s="33">
        <f t="shared" ref="BU948" ca="1" si="17072">BT948/GCD(BT947,BT948)</f>
        <v>20</v>
      </c>
      <c r="CG948"/>
      <c r="CH948" s="5"/>
    </row>
    <row r="949" spans="2:86" ht="32" customHeight="1" thickBot="1" x14ac:dyDescent="0.6">
      <c r="B949" s="126" t="s">
        <v>0</v>
      </c>
      <c r="C949" s="126" t="s">
        <v>29</v>
      </c>
      <c r="D949" s="114">
        <v>22</v>
      </c>
      <c r="E949" s="114" t="str">
        <f t="shared" ref="E949" ca="1" si="17073">IF(BH949&lt;=0,"－","")</f>
        <v>－</v>
      </c>
      <c r="F949" s="32">
        <f t="shared" ca="1" si="16762"/>
        <v>0</v>
      </c>
      <c r="G949" s="114" t="str">
        <f t="shared" ref="G949" ca="1" si="17074">IF(BJ949&lt;=0,"　－　","　+　")</f>
        <v>　+　</v>
      </c>
      <c r="H949" s="27"/>
      <c r="I949" s="32">
        <f t="shared" ca="1" si="16764"/>
        <v>1</v>
      </c>
      <c r="J949" s="124" t="s">
        <v>13</v>
      </c>
      <c r="K949" s="125" t="str">
        <f t="shared" ref="K949" ca="1" si="17075">IF(BQ949&lt;0,"－","")</f>
        <v/>
      </c>
      <c r="L949" s="24">
        <f t="shared" ca="1" si="16766"/>
        <v>1</v>
      </c>
      <c r="M949" s="118" t="str">
        <f t="shared" ref="M949" ca="1" si="17076">IF(L950=1,"=","")</f>
        <v/>
      </c>
      <c r="N949" s="125" t="str">
        <f t="shared" ref="N949" ca="1" si="17077">IF(L950=1,IF(BQ949&lt;0,"－",""),"")</f>
        <v/>
      </c>
      <c r="O949" s="118" t="str">
        <f t="shared" ref="O949" ca="1" si="17078">IF(L950=1,L949,"")</f>
        <v/>
      </c>
      <c r="P949" s="118" t="s">
        <v>250</v>
      </c>
      <c r="Q949" s="121" t="str">
        <f t="shared" ref="Q949" ca="1" si="17079">IF(E949="","",E949)</f>
        <v>－</v>
      </c>
      <c r="R949" s="114" t="s">
        <v>249</v>
      </c>
      <c r="S949" s="122">
        <f t="shared" ref="S949" ca="1" si="17080">F949</f>
        <v>0</v>
      </c>
      <c r="T949" s="114" t="s">
        <v>216</v>
      </c>
      <c r="U949" s="122">
        <f t="shared" ref="U949" ca="1" si="17081">F950</f>
        <v>8</v>
      </c>
      <c r="V949" s="114" t="s">
        <v>217</v>
      </c>
      <c r="W949" s="120" t="str">
        <f t="shared" ref="W949" ca="1" si="17082">G949</f>
        <v>　+　</v>
      </c>
      <c r="X949" s="56"/>
      <c r="Y949" s="121" t="str">
        <f t="shared" ref="Y949" si="17083">IF(H949="","",H949)</f>
        <v/>
      </c>
      <c r="Z949" s="114" t="s">
        <v>249</v>
      </c>
      <c r="AA949" s="122">
        <f t="shared" ref="AA949" ca="1" si="17084">I949</f>
        <v>1</v>
      </c>
      <c r="AB949" s="114" t="s">
        <v>216</v>
      </c>
      <c r="AC949" s="122">
        <f t="shared" ref="AC949" ca="1" si="17085">I950</f>
        <v>2</v>
      </c>
      <c r="AD949" s="114" t="s">
        <v>217</v>
      </c>
      <c r="AE949" s="27"/>
      <c r="AF949" s="114" t="s">
        <v>233</v>
      </c>
      <c r="AG949" t="s">
        <v>230</v>
      </c>
      <c r="AH949" t="s">
        <v>250</v>
      </c>
      <c r="AI949" s="1" t="str">
        <f t="shared" ref="AI949" ca="1" si="17086">IF(K949="","",K949)</f>
        <v/>
      </c>
      <c r="AJ949" t="s">
        <v>249</v>
      </c>
      <c r="AK949" s="1">
        <f t="shared" ref="AK949" ca="1" si="17087">L949</f>
        <v>1</v>
      </c>
      <c r="AL949" t="s">
        <v>216</v>
      </c>
      <c r="AM949" s="1">
        <f t="shared" ref="AM949" ca="1" si="17088">L950</f>
        <v>2</v>
      </c>
      <c r="AN949" t="s">
        <v>217</v>
      </c>
      <c r="AO949" t="s">
        <v>230</v>
      </c>
      <c r="AP949" s="114" t="str">
        <f t="shared" ca="1" si="16521"/>
        <v>\\(\\quad \\displaystyle －\\frac{0}{8}　+　\\frac{1}{2}　=　 \\)</v>
      </c>
      <c r="AQ949" t="str">
        <f t="shared" ca="1" si="16415"/>
        <v>\\(\\quad \\displaystyle \\frac{1}{2} \\)</v>
      </c>
      <c r="AS949" s="114" t="str">
        <f t="shared" ref="AS949" ca="1" si="17089">AP949</f>
        <v>\\(\\quad \\displaystyle －\\frac{0}{8}　+　\\frac{1}{2}　=　 \\)</v>
      </c>
      <c r="AT949" s="114" t="str">
        <f t="shared" ref="AT949" ca="1" si="17090">IF(O949="",AQ949,AQ950)</f>
        <v>\\(\\quad \\displaystyle \\frac{1}{2} \\)</v>
      </c>
      <c r="AU949" s="114" t="s">
        <v>60</v>
      </c>
      <c r="AV949" s="115" t="s">
        <v>228</v>
      </c>
      <c r="AW949" s="115" t="str">
        <f t="shared" ref="AW949" ca="1" si="17091">AS949</f>
        <v>\\(\\quad \\displaystyle －\\frac{0}{8}　+　\\frac{1}{2}　=　 \\)</v>
      </c>
      <c r="AX949" s="115" t="str">
        <f t="shared" ref="AX949" ca="1" si="17092">AT949</f>
        <v>\\(\\quad \\displaystyle \\frac{1}{2} \\)</v>
      </c>
      <c r="AY949" s="115" t="s">
        <v>62</v>
      </c>
      <c r="AZ949" s="116" t="str">
        <f t="shared" ref="AZ949" ca="1" si="17093">"INSERT INTO "&amp;AU949&amp;"(tangen,question,answer,editor,date,count) VALUES('"&amp;AV949&amp;"','"&amp;AW949&amp;"','"&amp;AX949&amp;"','"&amp;AY949&amp;"',NOW(),0);"</f>
        <v>INSERT INTO math(tangen,question,answer,editor,date,count) VALUES('m5500','\\(\\quad \\displaystyle －\\frac{0}{8}　+　\\frac{1}{2}　=　 \\)','\\(\\quad \\displaystyle \\frac{1}{2} \\)','harazono',NOW(),0);</v>
      </c>
      <c r="BH949" s="22">
        <f t="shared" ca="1" si="16753"/>
        <v>0</v>
      </c>
      <c r="BI949" s="114" t="s">
        <v>25</v>
      </c>
      <c r="BJ949" s="22">
        <f t="shared" ca="1" si="16753"/>
        <v>1</v>
      </c>
      <c r="BK949" s="114" t="s">
        <v>26</v>
      </c>
      <c r="BL949" s="27"/>
      <c r="BM949" s="27"/>
      <c r="BN949" s="27"/>
      <c r="BO949" s="27"/>
      <c r="BP949" s="27"/>
      <c r="BQ949" s="24">
        <f t="shared" ref="BQ949" ca="1" si="17094">BH949*BJ950+BJ949*BH950</f>
        <v>8</v>
      </c>
      <c r="BR949" s="114" t="s">
        <v>26</v>
      </c>
      <c r="BS949" s="114" t="str">
        <f t="shared" ref="BS949" ca="1" si="17095">IF(BQ949&lt;=0,"-","")</f>
        <v/>
      </c>
      <c r="BT949" s="33">
        <f t="shared" ca="1" si="16787"/>
        <v>8</v>
      </c>
      <c r="BU949" s="33">
        <f t="shared" ref="BU949" ca="1" si="17096">BT949/GCD(BT949,BT950)</f>
        <v>1</v>
      </c>
      <c r="CG949"/>
      <c r="CH949" s="5"/>
    </row>
    <row r="950" spans="2:86" ht="32" customHeight="1" x14ac:dyDescent="0.55000000000000004">
      <c r="B950" s="127"/>
      <c r="C950" s="127"/>
      <c r="D950" s="114"/>
      <c r="E950" s="114"/>
      <c r="F950" s="19">
        <f t="shared" ca="1" si="16762"/>
        <v>8</v>
      </c>
      <c r="G950" s="114"/>
      <c r="H950" s="27"/>
      <c r="I950" s="19">
        <f t="shared" ca="1" si="16764"/>
        <v>2</v>
      </c>
      <c r="J950" s="124"/>
      <c r="K950" s="125"/>
      <c r="L950" s="25">
        <f t="shared" ca="1" si="16766"/>
        <v>2</v>
      </c>
      <c r="M950" s="118"/>
      <c r="N950" s="125"/>
      <c r="O950" s="118"/>
      <c r="P950" s="118"/>
      <c r="Q950" s="121"/>
      <c r="R950" s="114"/>
      <c r="S950" s="122"/>
      <c r="T950" s="114"/>
      <c r="U950" s="122"/>
      <c r="V950" s="114"/>
      <c r="W950" s="120"/>
      <c r="X950" s="56"/>
      <c r="Y950" s="121"/>
      <c r="Z950" s="114"/>
      <c r="AA950" s="122"/>
      <c r="AB950" s="114"/>
      <c r="AC950" s="122"/>
      <c r="AD950" s="114"/>
      <c r="AE950" s="27"/>
      <c r="AF950" s="114"/>
      <c r="AG950" t="s">
        <v>230</v>
      </c>
      <c r="AH950" t="s">
        <v>250</v>
      </c>
      <c r="AI950" s="1" t="str">
        <f t="shared" ref="AI950" ca="1" si="17097">IF(N949="","",N949)</f>
        <v/>
      </c>
      <c r="AJ950" s="1" t="str">
        <f t="shared" ref="AJ950" ca="1" si="17098">IF(O949="","",O949)</f>
        <v/>
      </c>
      <c r="AK950" s="1"/>
      <c r="AM950" s="1"/>
      <c r="AO950" t="s">
        <v>230</v>
      </c>
      <c r="AP950" s="114"/>
      <c r="AQ950" t="str">
        <f t="shared" ca="1" si="16415"/>
        <v>\\(\\quad \\displaystyle  \\)</v>
      </c>
      <c r="AS950" s="114"/>
      <c r="AT950" s="114"/>
      <c r="AU950" s="114"/>
      <c r="AV950" s="114"/>
      <c r="AW950" s="114"/>
      <c r="AX950" s="114"/>
      <c r="AY950" s="114"/>
      <c r="AZ950" s="117"/>
      <c r="BH950" s="23">
        <f t="shared" ca="1" si="16758"/>
        <v>8</v>
      </c>
      <c r="BI950" s="114"/>
      <c r="BJ950" s="23">
        <f t="shared" ca="1" si="16758"/>
        <v>2</v>
      </c>
      <c r="BK950" s="114"/>
      <c r="BL950" s="27"/>
      <c r="BM950" s="27"/>
      <c r="BN950" s="27"/>
      <c r="BO950" s="27"/>
      <c r="BP950" s="27"/>
      <c r="BQ950" s="25">
        <f t="shared" ref="BQ950" ca="1" si="17099">BH950*BJ950</f>
        <v>16</v>
      </c>
      <c r="BR950" s="114"/>
      <c r="BS950" s="114"/>
      <c r="BT950" s="33">
        <f t="shared" ca="1" si="16787"/>
        <v>16</v>
      </c>
      <c r="BU950" s="33">
        <f t="shared" ref="BU950" ca="1" si="17100">BT950/GCD(BT949,BT950)</f>
        <v>2</v>
      </c>
      <c r="CG950"/>
      <c r="CH950" s="5"/>
    </row>
    <row r="951" spans="2:86" ht="32" customHeight="1" thickBot="1" x14ac:dyDescent="0.6">
      <c r="B951" s="126" t="s">
        <v>0</v>
      </c>
      <c r="C951" s="126" t="s">
        <v>29</v>
      </c>
      <c r="D951" s="114">
        <v>23</v>
      </c>
      <c r="E951" s="114" t="str">
        <f t="shared" ref="E951" ca="1" si="17101">IF(BH951&lt;=0,"－","")</f>
        <v/>
      </c>
      <c r="F951" s="32">
        <f t="shared" ca="1" si="16762"/>
        <v>6</v>
      </c>
      <c r="G951" s="114" t="str">
        <f t="shared" ref="G951" ca="1" si="17102">IF(BJ951&lt;=0,"　－　","　+　")</f>
        <v>　－　</v>
      </c>
      <c r="H951" s="27"/>
      <c r="I951" s="32">
        <f t="shared" ca="1" si="16764"/>
        <v>3</v>
      </c>
      <c r="J951" s="124" t="s">
        <v>13</v>
      </c>
      <c r="K951" s="125" t="str">
        <f t="shared" ref="K951" ca="1" si="17103">IF(BQ951&lt;0,"－","")</f>
        <v/>
      </c>
      <c r="L951" s="24">
        <f t="shared" ca="1" si="16766"/>
        <v>9</v>
      </c>
      <c r="M951" s="118" t="str">
        <f t="shared" ref="M951" ca="1" si="17104">IF(L952=1,"=","")</f>
        <v/>
      </c>
      <c r="N951" s="125" t="str">
        <f t="shared" ref="N951" ca="1" si="17105">IF(L952=1,IF(BQ951&lt;0,"－",""),"")</f>
        <v/>
      </c>
      <c r="O951" s="118" t="str">
        <f t="shared" ref="O951" ca="1" si="17106">IF(L952=1,L951,"")</f>
        <v/>
      </c>
      <c r="P951" s="118" t="s">
        <v>250</v>
      </c>
      <c r="Q951" s="121" t="str">
        <f t="shared" ref="Q951" ca="1" si="17107">IF(E951="","",E951)</f>
        <v/>
      </c>
      <c r="R951" s="114" t="s">
        <v>249</v>
      </c>
      <c r="S951" s="122">
        <f t="shared" ref="S951" ca="1" si="17108">F951</f>
        <v>6</v>
      </c>
      <c r="T951" s="114" t="s">
        <v>216</v>
      </c>
      <c r="U951" s="122">
        <f t="shared" ref="U951" ca="1" si="17109">F952</f>
        <v>10</v>
      </c>
      <c r="V951" s="114" t="s">
        <v>217</v>
      </c>
      <c r="W951" s="120" t="str">
        <f t="shared" ref="W951" ca="1" si="17110">G951</f>
        <v>　－　</v>
      </c>
      <c r="X951" s="56"/>
      <c r="Y951" s="121" t="str">
        <f t="shared" ref="Y951" si="17111">IF(H951="","",H951)</f>
        <v/>
      </c>
      <c r="Z951" s="114" t="s">
        <v>249</v>
      </c>
      <c r="AA951" s="122">
        <f t="shared" ref="AA951" ca="1" si="17112">I951</f>
        <v>3</v>
      </c>
      <c r="AB951" s="114" t="s">
        <v>216</v>
      </c>
      <c r="AC951" s="122">
        <f t="shared" ref="AC951" ca="1" si="17113">I952</f>
        <v>8</v>
      </c>
      <c r="AD951" s="114" t="s">
        <v>217</v>
      </c>
      <c r="AE951" s="27"/>
      <c r="AF951" s="114" t="s">
        <v>233</v>
      </c>
      <c r="AG951" t="s">
        <v>230</v>
      </c>
      <c r="AH951" t="s">
        <v>250</v>
      </c>
      <c r="AI951" s="1" t="str">
        <f t="shared" ref="AI951" ca="1" si="17114">IF(K951="","",K951)</f>
        <v/>
      </c>
      <c r="AJ951" t="s">
        <v>249</v>
      </c>
      <c r="AK951" s="1">
        <f t="shared" ref="AK951" ca="1" si="17115">L951</f>
        <v>9</v>
      </c>
      <c r="AL951" t="s">
        <v>216</v>
      </c>
      <c r="AM951" s="1">
        <f t="shared" ref="AM951" ca="1" si="17116">L952</f>
        <v>40</v>
      </c>
      <c r="AN951" t="s">
        <v>217</v>
      </c>
      <c r="AO951" t="s">
        <v>230</v>
      </c>
      <c r="AP951" s="114" t="str">
        <f t="shared" ca="1" si="16521"/>
        <v>\\(\\quad \\displaystyle \\frac{6}{10}　－　\\frac{3}{8}　=　 \\)</v>
      </c>
      <c r="AQ951" t="str">
        <f t="shared" ca="1" si="16415"/>
        <v>\\(\\quad \\displaystyle \\frac{9}{40} \\)</v>
      </c>
      <c r="AS951" s="114" t="str">
        <f t="shared" ref="AS951" ca="1" si="17117">AP951</f>
        <v>\\(\\quad \\displaystyle \\frac{6}{10}　－　\\frac{3}{8}　=　 \\)</v>
      </c>
      <c r="AT951" s="114" t="str">
        <f t="shared" ref="AT951" ca="1" si="17118">IF(O951="",AQ951,AQ952)</f>
        <v>\\(\\quad \\displaystyle \\frac{9}{40} \\)</v>
      </c>
      <c r="AU951" s="114" t="s">
        <v>60</v>
      </c>
      <c r="AV951" s="115" t="s">
        <v>228</v>
      </c>
      <c r="AW951" s="115" t="str">
        <f t="shared" ref="AW951" ca="1" si="17119">AS951</f>
        <v>\\(\\quad \\displaystyle \\frac{6}{10}　－　\\frac{3}{8}　=　 \\)</v>
      </c>
      <c r="AX951" s="115" t="str">
        <f t="shared" ref="AX951" ca="1" si="17120">AT951</f>
        <v>\\(\\quad \\displaystyle \\frac{9}{40} \\)</v>
      </c>
      <c r="AY951" s="115" t="s">
        <v>62</v>
      </c>
      <c r="AZ951" s="116" t="str">
        <f t="shared" ref="AZ951" ca="1" si="17121">"INSERT INTO "&amp;AU951&amp;"(tangen,question,answer,editor,date,count) VALUES('"&amp;AV951&amp;"','"&amp;AW951&amp;"','"&amp;AX951&amp;"','"&amp;AY951&amp;"',NOW(),0);"</f>
        <v>INSERT INTO math(tangen,question,answer,editor,date,count) VALUES('m5500','\\(\\quad \\displaystyle \\frac{6}{10}　－　\\frac{3}{8}　=　 \\)','\\(\\quad \\displaystyle \\frac{9}{40} \\)','harazono',NOW(),0);</v>
      </c>
      <c r="BH951" s="22">
        <f t="shared" ca="1" si="16753"/>
        <v>6</v>
      </c>
      <c r="BI951" s="114" t="s">
        <v>25</v>
      </c>
      <c r="BJ951" s="22">
        <f t="shared" ca="1" si="16753"/>
        <v>-3</v>
      </c>
      <c r="BK951" s="114" t="s">
        <v>26</v>
      </c>
      <c r="BL951" s="27"/>
      <c r="BM951" s="27"/>
      <c r="BN951" s="27"/>
      <c r="BO951" s="27"/>
      <c r="BP951" s="27"/>
      <c r="BQ951" s="24">
        <f t="shared" ref="BQ951" ca="1" si="17122">BH951*BJ952+BJ951*BH952</f>
        <v>18</v>
      </c>
      <c r="BR951" s="114" t="s">
        <v>26</v>
      </c>
      <c r="BS951" s="114" t="str">
        <f t="shared" ref="BS951" ca="1" si="17123">IF(BQ951&lt;=0,"-","")</f>
        <v/>
      </c>
      <c r="BT951" s="33">
        <f t="shared" ca="1" si="16787"/>
        <v>18</v>
      </c>
      <c r="BU951" s="33">
        <f t="shared" ref="BU951" ca="1" si="17124">BT951/GCD(BT951,BT952)</f>
        <v>9</v>
      </c>
      <c r="CG951"/>
      <c r="CH951" s="5"/>
    </row>
    <row r="952" spans="2:86" ht="32" customHeight="1" x14ac:dyDescent="0.55000000000000004">
      <c r="B952" s="127"/>
      <c r="C952" s="127"/>
      <c r="D952" s="114"/>
      <c r="E952" s="114"/>
      <c r="F952" s="19">
        <f t="shared" ca="1" si="16762"/>
        <v>10</v>
      </c>
      <c r="G952" s="114"/>
      <c r="H952" s="27"/>
      <c r="I952" s="19">
        <f t="shared" ca="1" si="16764"/>
        <v>8</v>
      </c>
      <c r="J952" s="124"/>
      <c r="K952" s="125"/>
      <c r="L952" s="25">
        <f t="shared" ca="1" si="16766"/>
        <v>40</v>
      </c>
      <c r="M952" s="118"/>
      <c r="N952" s="125"/>
      <c r="O952" s="118"/>
      <c r="P952" s="118"/>
      <c r="Q952" s="121"/>
      <c r="R952" s="114"/>
      <c r="S952" s="122"/>
      <c r="T952" s="114"/>
      <c r="U952" s="122"/>
      <c r="V952" s="114"/>
      <c r="W952" s="120"/>
      <c r="X952" s="56"/>
      <c r="Y952" s="121"/>
      <c r="Z952" s="114"/>
      <c r="AA952" s="122"/>
      <c r="AB952" s="114"/>
      <c r="AC952" s="122"/>
      <c r="AD952" s="114"/>
      <c r="AE952" s="27"/>
      <c r="AF952" s="114"/>
      <c r="AG952" t="s">
        <v>230</v>
      </c>
      <c r="AH952" t="s">
        <v>250</v>
      </c>
      <c r="AI952" s="1" t="str">
        <f t="shared" ref="AI952" ca="1" si="17125">IF(N951="","",N951)</f>
        <v/>
      </c>
      <c r="AJ952" s="1" t="str">
        <f t="shared" ref="AJ952" ca="1" si="17126">IF(O951="","",O951)</f>
        <v/>
      </c>
      <c r="AK952" s="1"/>
      <c r="AM952" s="1"/>
      <c r="AO952" t="s">
        <v>230</v>
      </c>
      <c r="AP952" s="114"/>
      <c r="AQ952" t="str">
        <f t="shared" ca="1" si="16415"/>
        <v>\\(\\quad \\displaystyle  \\)</v>
      </c>
      <c r="AS952" s="114"/>
      <c r="AT952" s="114"/>
      <c r="AU952" s="114"/>
      <c r="AV952" s="114"/>
      <c r="AW952" s="114"/>
      <c r="AX952" s="114"/>
      <c r="AY952" s="114"/>
      <c r="AZ952" s="117"/>
      <c r="BH952" s="23">
        <f t="shared" ca="1" si="16758"/>
        <v>10</v>
      </c>
      <c r="BI952" s="114"/>
      <c r="BJ952" s="23">
        <f t="shared" ca="1" si="16758"/>
        <v>8</v>
      </c>
      <c r="BK952" s="114"/>
      <c r="BL952" s="27"/>
      <c r="BM952" s="27"/>
      <c r="BN952" s="27"/>
      <c r="BO952" s="27"/>
      <c r="BP952" s="27"/>
      <c r="BQ952" s="25">
        <f t="shared" ref="BQ952" ca="1" si="17127">BH952*BJ952</f>
        <v>80</v>
      </c>
      <c r="BR952" s="114"/>
      <c r="BS952" s="114"/>
      <c r="BT952" s="33">
        <f t="shared" ca="1" si="16787"/>
        <v>80</v>
      </c>
      <c r="BU952" s="33">
        <f t="shared" ref="BU952" ca="1" si="17128">BT952/GCD(BT951,BT952)</f>
        <v>40</v>
      </c>
      <c r="CG952"/>
      <c r="CH952" s="5"/>
    </row>
    <row r="953" spans="2:86" ht="32" customHeight="1" thickBot="1" x14ac:dyDescent="0.6">
      <c r="B953" s="126" t="s">
        <v>0</v>
      </c>
      <c r="C953" s="126" t="s">
        <v>29</v>
      </c>
      <c r="D953" s="114">
        <v>24</v>
      </c>
      <c r="E953" s="114" t="str">
        <f t="shared" ref="E953" ca="1" si="17129">IF(BH953&lt;=0,"－","")</f>
        <v/>
      </c>
      <c r="F953" s="32">
        <f t="shared" ca="1" si="16762"/>
        <v>8</v>
      </c>
      <c r="G953" s="114" t="str">
        <f t="shared" ref="G953" ca="1" si="17130">IF(BJ953&lt;=0,"　－　","　+　")</f>
        <v>　－　</v>
      </c>
      <c r="H953" s="27"/>
      <c r="I953" s="32">
        <f t="shared" ca="1" si="16764"/>
        <v>4</v>
      </c>
      <c r="J953" s="124" t="s">
        <v>13</v>
      </c>
      <c r="K953" s="125" t="str">
        <f t="shared" ref="K953" ca="1" si="17131">IF(BQ953&lt;0,"－","")</f>
        <v/>
      </c>
      <c r="L953" s="24">
        <f t="shared" ca="1" si="16766"/>
        <v>10</v>
      </c>
      <c r="M953" s="118" t="str">
        <f t="shared" ref="M953" ca="1" si="17132">IF(L954=1,"=","")</f>
        <v/>
      </c>
      <c r="N953" s="125" t="str">
        <f t="shared" ref="N953" ca="1" si="17133">IF(L954=1,IF(BQ953&lt;0,"－",""),"")</f>
        <v/>
      </c>
      <c r="O953" s="118" t="str">
        <f t="shared" ref="O953" ca="1" si="17134">IF(L954=1,L953,"")</f>
        <v/>
      </c>
      <c r="P953" s="118" t="s">
        <v>250</v>
      </c>
      <c r="Q953" s="121" t="str">
        <f t="shared" ref="Q953" ca="1" si="17135">IF(E953="","",E953)</f>
        <v/>
      </c>
      <c r="R953" s="114" t="s">
        <v>249</v>
      </c>
      <c r="S953" s="122">
        <f t="shared" ref="S953" ca="1" si="17136">F953</f>
        <v>8</v>
      </c>
      <c r="T953" s="114" t="s">
        <v>216</v>
      </c>
      <c r="U953" s="122">
        <f t="shared" ref="U953" ca="1" si="17137">F954</f>
        <v>4</v>
      </c>
      <c r="V953" s="114" t="s">
        <v>217</v>
      </c>
      <c r="W953" s="120" t="str">
        <f t="shared" ref="W953" ca="1" si="17138">G953</f>
        <v>　－　</v>
      </c>
      <c r="X953" s="56"/>
      <c r="Y953" s="121" t="str">
        <f t="shared" ref="Y953" si="17139">IF(H953="","",H953)</f>
        <v/>
      </c>
      <c r="Z953" s="114" t="s">
        <v>249</v>
      </c>
      <c r="AA953" s="122">
        <f t="shared" ref="AA953" ca="1" si="17140">I953</f>
        <v>4</v>
      </c>
      <c r="AB953" s="114" t="s">
        <v>216</v>
      </c>
      <c r="AC953" s="122">
        <f t="shared" ref="AC953" ca="1" si="17141">I954</f>
        <v>7</v>
      </c>
      <c r="AD953" s="114" t="s">
        <v>217</v>
      </c>
      <c r="AE953" s="27"/>
      <c r="AF953" s="114" t="s">
        <v>233</v>
      </c>
      <c r="AG953" t="s">
        <v>230</v>
      </c>
      <c r="AH953" t="s">
        <v>250</v>
      </c>
      <c r="AI953" s="1" t="str">
        <f t="shared" ref="AI953" ca="1" si="17142">IF(K953="","",K953)</f>
        <v/>
      </c>
      <c r="AJ953" t="s">
        <v>249</v>
      </c>
      <c r="AK953" s="1">
        <f t="shared" ref="AK953" ca="1" si="17143">L953</f>
        <v>10</v>
      </c>
      <c r="AL953" t="s">
        <v>216</v>
      </c>
      <c r="AM953" s="1">
        <f t="shared" ref="AM953" ca="1" si="17144">L954</f>
        <v>7</v>
      </c>
      <c r="AN953" t="s">
        <v>217</v>
      </c>
      <c r="AO953" t="s">
        <v>230</v>
      </c>
      <c r="AP953" s="114" t="str">
        <f t="shared" ca="1" si="16521"/>
        <v>\\(\\quad \\displaystyle \\frac{8}{4}　－　\\frac{4}{7}　=　 \\)</v>
      </c>
      <c r="AQ953" t="str">
        <f t="shared" ca="1" si="16415"/>
        <v>\\(\\quad \\displaystyle \\frac{10}{7} \\)</v>
      </c>
      <c r="AS953" s="114" t="str">
        <f t="shared" ref="AS953" ca="1" si="17145">AP953</f>
        <v>\\(\\quad \\displaystyle \\frac{8}{4}　－　\\frac{4}{7}　=　 \\)</v>
      </c>
      <c r="AT953" s="114" t="str">
        <f t="shared" ref="AT953" ca="1" si="17146">IF(O953="",AQ953,AQ954)</f>
        <v>\\(\\quad \\displaystyle \\frac{10}{7} \\)</v>
      </c>
      <c r="AU953" s="114" t="s">
        <v>60</v>
      </c>
      <c r="AV953" s="115" t="s">
        <v>228</v>
      </c>
      <c r="AW953" s="115" t="str">
        <f t="shared" ref="AW953" ca="1" si="17147">AS953</f>
        <v>\\(\\quad \\displaystyle \\frac{8}{4}　－　\\frac{4}{7}　=　 \\)</v>
      </c>
      <c r="AX953" s="115" t="str">
        <f t="shared" ref="AX953" ca="1" si="17148">AT953</f>
        <v>\\(\\quad \\displaystyle \\frac{10}{7} \\)</v>
      </c>
      <c r="AY953" s="115" t="s">
        <v>62</v>
      </c>
      <c r="AZ953" s="116" t="str">
        <f t="shared" ref="AZ953" ca="1" si="17149">"INSERT INTO "&amp;AU953&amp;"(tangen,question,answer,editor,date,count) VALUES('"&amp;AV953&amp;"','"&amp;AW953&amp;"','"&amp;AX953&amp;"','"&amp;AY953&amp;"',NOW(),0);"</f>
        <v>INSERT INTO math(tangen,question,answer,editor,date,count) VALUES('m5500','\\(\\quad \\displaystyle \\frac{8}{4}　－　\\frac{4}{7}　=　 \\)','\\(\\quad \\displaystyle \\frac{10}{7} \\)','harazono',NOW(),0);</v>
      </c>
      <c r="BH953" s="22">
        <f t="shared" ca="1" si="16753"/>
        <v>8</v>
      </c>
      <c r="BI953" s="114" t="s">
        <v>25</v>
      </c>
      <c r="BJ953" s="22">
        <f t="shared" ca="1" si="16753"/>
        <v>-4</v>
      </c>
      <c r="BK953" s="114" t="s">
        <v>26</v>
      </c>
      <c r="BL953" s="27"/>
      <c r="BM953" s="27"/>
      <c r="BN953" s="27"/>
      <c r="BO953" s="27"/>
      <c r="BP953" s="27"/>
      <c r="BQ953" s="24">
        <f t="shared" ref="BQ953" ca="1" si="17150">BH953*BJ954+BJ953*BH954</f>
        <v>40</v>
      </c>
      <c r="BR953" s="114" t="s">
        <v>26</v>
      </c>
      <c r="BS953" s="114" t="str">
        <f t="shared" ref="BS953" ca="1" si="17151">IF(BQ953&lt;=0,"-","")</f>
        <v/>
      </c>
      <c r="BT953" s="33">
        <f t="shared" ca="1" si="16787"/>
        <v>40</v>
      </c>
      <c r="BU953" s="33">
        <f t="shared" ref="BU953" ca="1" si="17152">BT953/GCD(BT953,BT954)</f>
        <v>10</v>
      </c>
      <c r="CG953"/>
      <c r="CH953" s="5"/>
    </row>
    <row r="954" spans="2:86" ht="32" customHeight="1" x14ac:dyDescent="0.55000000000000004">
      <c r="B954" s="127"/>
      <c r="C954" s="127"/>
      <c r="D954" s="114"/>
      <c r="E954" s="114"/>
      <c r="F954" s="19">
        <f t="shared" ca="1" si="16762"/>
        <v>4</v>
      </c>
      <c r="G954" s="114"/>
      <c r="H954" s="27"/>
      <c r="I954" s="19">
        <f t="shared" ca="1" si="16764"/>
        <v>7</v>
      </c>
      <c r="J954" s="124"/>
      <c r="K954" s="125"/>
      <c r="L954" s="25">
        <f t="shared" ca="1" si="16766"/>
        <v>7</v>
      </c>
      <c r="M954" s="118"/>
      <c r="N954" s="125"/>
      <c r="O954" s="118"/>
      <c r="P954" s="118"/>
      <c r="Q954" s="121"/>
      <c r="R954" s="114"/>
      <c r="S954" s="122"/>
      <c r="T954" s="114"/>
      <c r="U954" s="122"/>
      <c r="V954" s="114"/>
      <c r="W954" s="120"/>
      <c r="X954" s="56"/>
      <c r="Y954" s="121"/>
      <c r="Z954" s="114"/>
      <c r="AA954" s="122"/>
      <c r="AB954" s="114"/>
      <c r="AC954" s="122"/>
      <c r="AD954" s="114"/>
      <c r="AE954" s="27"/>
      <c r="AF954" s="114"/>
      <c r="AG954" t="s">
        <v>230</v>
      </c>
      <c r="AH954" t="s">
        <v>250</v>
      </c>
      <c r="AI954" s="1" t="str">
        <f t="shared" ref="AI954" ca="1" si="17153">IF(N953="","",N953)</f>
        <v/>
      </c>
      <c r="AJ954" s="1" t="str">
        <f t="shared" ref="AJ954" ca="1" si="17154">IF(O953="","",O953)</f>
        <v/>
      </c>
      <c r="AK954" s="1"/>
      <c r="AM954" s="1"/>
      <c r="AO954" t="s">
        <v>230</v>
      </c>
      <c r="AP954" s="114"/>
      <c r="AQ954" t="str">
        <f t="shared" ca="1" si="16415"/>
        <v>\\(\\quad \\displaystyle  \\)</v>
      </c>
      <c r="AS954" s="114"/>
      <c r="AT954" s="114"/>
      <c r="AU954" s="114"/>
      <c r="AV954" s="114"/>
      <c r="AW954" s="114"/>
      <c r="AX954" s="114"/>
      <c r="AY954" s="114"/>
      <c r="AZ954" s="117"/>
      <c r="BH954" s="23">
        <f t="shared" ca="1" si="16758"/>
        <v>4</v>
      </c>
      <c r="BI954" s="114"/>
      <c r="BJ954" s="23">
        <f t="shared" ca="1" si="16758"/>
        <v>7</v>
      </c>
      <c r="BK954" s="114"/>
      <c r="BL954" s="27"/>
      <c r="BM954" s="27"/>
      <c r="BN954" s="27"/>
      <c r="BO954" s="27"/>
      <c r="BP954" s="27"/>
      <c r="BQ954" s="25">
        <f t="shared" ref="BQ954" ca="1" si="17155">BH954*BJ954</f>
        <v>28</v>
      </c>
      <c r="BR954" s="114"/>
      <c r="BS954" s="114"/>
      <c r="BT954" s="33">
        <f t="shared" ca="1" si="16787"/>
        <v>28</v>
      </c>
      <c r="BU954" s="33">
        <f t="shared" ref="BU954" ca="1" si="17156">BT954/GCD(BT953,BT954)</f>
        <v>7</v>
      </c>
      <c r="CG954"/>
      <c r="CH954" s="5"/>
    </row>
    <row r="955" spans="2:86" ht="32" customHeight="1" thickBot="1" x14ac:dyDescent="0.6">
      <c r="B955" s="126" t="s">
        <v>0</v>
      </c>
      <c r="C955" s="126" t="s">
        <v>29</v>
      </c>
      <c r="D955" s="114">
        <v>25</v>
      </c>
      <c r="E955" s="114" t="str">
        <f t="shared" ref="E955" ca="1" si="17157">IF(BH955&lt;=0,"－","")</f>
        <v>－</v>
      </c>
      <c r="F955" s="32">
        <f t="shared" ca="1" si="16762"/>
        <v>5</v>
      </c>
      <c r="G955" s="114" t="str">
        <f t="shared" ref="G955" ca="1" si="17158">IF(BJ955&lt;=0,"　－　","　+　")</f>
        <v>　－　</v>
      </c>
      <c r="H955" s="27"/>
      <c r="I955" s="32">
        <f t="shared" ca="1" si="16764"/>
        <v>3</v>
      </c>
      <c r="J955" s="124" t="s">
        <v>13</v>
      </c>
      <c r="K955" s="125" t="str">
        <f t="shared" ref="K955" ca="1" si="17159">IF(BQ955&lt;0,"－","")</f>
        <v>－</v>
      </c>
      <c r="L955" s="24">
        <f t="shared" ca="1" si="16766"/>
        <v>8</v>
      </c>
      <c r="M955" s="118" t="str">
        <f t="shared" ref="M955" ca="1" si="17160">IF(L956=1,"=","")</f>
        <v/>
      </c>
      <c r="N955" s="125" t="str">
        <f t="shared" ref="N955" ca="1" si="17161">IF(L956=1,IF(BQ955&lt;0,"－",""),"")</f>
        <v/>
      </c>
      <c r="O955" s="118" t="str">
        <f t="shared" ref="O955" ca="1" si="17162">IF(L956=1,L955,"")</f>
        <v/>
      </c>
      <c r="P955" s="118" t="s">
        <v>250</v>
      </c>
      <c r="Q955" s="121" t="str">
        <f t="shared" ref="Q955" ca="1" si="17163">IF(E955="","",E955)</f>
        <v>－</v>
      </c>
      <c r="R955" s="114" t="s">
        <v>249</v>
      </c>
      <c r="S955" s="122">
        <f t="shared" ref="S955" ca="1" si="17164">F955</f>
        <v>5</v>
      </c>
      <c r="T955" s="114" t="s">
        <v>216</v>
      </c>
      <c r="U955" s="122">
        <f t="shared" ref="U955" ca="1" si="17165">F956</f>
        <v>9</v>
      </c>
      <c r="V955" s="114" t="s">
        <v>217</v>
      </c>
      <c r="W955" s="120" t="str">
        <f t="shared" ref="W955" ca="1" si="17166">G955</f>
        <v>　－　</v>
      </c>
      <c r="X955" s="56"/>
      <c r="Y955" s="121" t="str">
        <f t="shared" ref="Y955" si="17167">IF(H955="","",H955)</f>
        <v/>
      </c>
      <c r="Z955" s="114" t="s">
        <v>249</v>
      </c>
      <c r="AA955" s="122">
        <f t="shared" ref="AA955" ca="1" si="17168">I955</f>
        <v>3</v>
      </c>
      <c r="AB955" s="114" t="s">
        <v>216</v>
      </c>
      <c r="AC955" s="122">
        <f t="shared" ref="AC955" ca="1" si="17169">I956</f>
        <v>9</v>
      </c>
      <c r="AD955" s="114" t="s">
        <v>217</v>
      </c>
      <c r="AE955" s="27"/>
      <c r="AF955" s="114" t="s">
        <v>233</v>
      </c>
      <c r="AG955" t="s">
        <v>230</v>
      </c>
      <c r="AH955" t="s">
        <v>250</v>
      </c>
      <c r="AI955" s="1" t="str">
        <f t="shared" ref="AI955" ca="1" si="17170">IF(K955="","",K955)</f>
        <v>－</v>
      </c>
      <c r="AJ955" t="s">
        <v>249</v>
      </c>
      <c r="AK955" s="1">
        <f t="shared" ref="AK955" ca="1" si="17171">L955</f>
        <v>8</v>
      </c>
      <c r="AL955" t="s">
        <v>216</v>
      </c>
      <c r="AM955" s="1">
        <f t="shared" ref="AM955" ca="1" si="17172">L956</f>
        <v>9</v>
      </c>
      <c r="AN955" t="s">
        <v>217</v>
      </c>
      <c r="AO955" t="s">
        <v>230</v>
      </c>
      <c r="AP955" s="114" t="str">
        <f t="shared" ca="1" si="16521"/>
        <v>\\(\\quad \\displaystyle －\\frac{5}{9}　－　\\frac{3}{9}　=　 \\)</v>
      </c>
      <c r="AQ955" t="str">
        <f t="shared" ca="1" si="16415"/>
        <v>\\(\\quad \\displaystyle －\\frac{8}{9} \\)</v>
      </c>
      <c r="AS955" s="114" t="str">
        <f t="shared" ref="AS955" ca="1" si="17173">AP955</f>
        <v>\\(\\quad \\displaystyle －\\frac{5}{9}　－　\\frac{3}{9}　=　 \\)</v>
      </c>
      <c r="AT955" s="114" t="str">
        <f t="shared" ref="AT955" ca="1" si="17174">IF(O955="",AQ955,AQ956)</f>
        <v>\\(\\quad \\displaystyle －\\frac{8}{9} \\)</v>
      </c>
      <c r="AU955" s="114" t="s">
        <v>60</v>
      </c>
      <c r="AV955" s="115" t="s">
        <v>228</v>
      </c>
      <c r="AW955" s="115" t="str">
        <f t="shared" ref="AW955" ca="1" si="17175">AS955</f>
        <v>\\(\\quad \\displaystyle －\\frac{5}{9}　－　\\frac{3}{9}　=　 \\)</v>
      </c>
      <c r="AX955" s="115" t="str">
        <f t="shared" ref="AX955" ca="1" si="17176">AT955</f>
        <v>\\(\\quad \\displaystyle －\\frac{8}{9} \\)</v>
      </c>
      <c r="AY955" s="115" t="s">
        <v>62</v>
      </c>
      <c r="AZ955" s="116" t="str">
        <f t="shared" ref="AZ955" ca="1" si="17177">"INSERT INTO "&amp;AU955&amp;"(tangen,question,answer,editor,date,count) VALUES('"&amp;AV955&amp;"','"&amp;AW955&amp;"','"&amp;AX955&amp;"','"&amp;AY955&amp;"',NOW(),0);"</f>
        <v>INSERT INTO math(tangen,question,answer,editor,date,count) VALUES('m5500','\\(\\quad \\displaystyle －\\frac{5}{9}　－　\\frac{3}{9}　=　 \\)','\\(\\quad \\displaystyle －\\frac{8}{9} \\)','harazono',NOW(),0);</v>
      </c>
      <c r="BH955" s="22">
        <f t="shared" ca="1" si="16753"/>
        <v>-5</v>
      </c>
      <c r="BI955" s="114" t="s">
        <v>25</v>
      </c>
      <c r="BJ955" s="22">
        <f t="shared" ca="1" si="16753"/>
        <v>-3</v>
      </c>
      <c r="BK955" s="114" t="s">
        <v>26</v>
      </c>
      <c r="BL955" s="27"/>
      <c r="BM955" s="27"/>
      <c r="BN955" s="27"/>
      <c r="BO955" s="27"/>
      <c r="BP955" s="27"/>
      <c r="BQ955" s="24">
        <f t="shared" ref="BQ955" ca="1" si="17178">BH955*BJ956+BJ955*BH956</f>
        <v>-72</v>
      </c>
      <c r="BR955" s="114" t="s">
        <v>26</v>
      </c>
      <c r="BS955" s="114" t="str">
        <f t="shared" ref="BS955" ca="1" si="17179">IF(BQ955&lt;=0,"-","")</f>
        <v>-</v>
      </c>
      <c r="BT955" s="33">
        <f t="shared" ca="1" si="16787"/>
        <v>72</v>
      </c>
      <c r="BU955" s="33">
        <f t="shared" ref="BU955" ca="1" si="17180">BT955/GCD(BT955,BT956)</f>
        <v>8</v>
      </c>
      <c r="CG955"/>
      <c r="CH955" s="5"/>
    </row>
    <row r="956" spans="2:86" ht="32" customHeight="1" x14ac:dyDescent="0.55000000000000004">
      <c r="B956" s="127"/>
      <c r="C956" s="127"/>
      <c r="D956" s="114"/>
      <c r="E956" s="114"/>
      <c r="F956" s="19">
        <f t="shared" ca="1" si="16762"/>
        <v>9</v>
      </c>
      <c r="G956" s="114"/>
      <c r="H956" s="27"/>
      <c r="I956" s="19">
        <f t="shared" ca="1" si="16764"/>
        <v>9</v>
      </c>
      <c r="J956" s="124"/>
      <c r="K956" s="125"/>
      <c r="L956" s="25">
        <f t="shared" ca="1" si="16766"/>
        <v>9</v>
      </c>
      <c r="M956" s="118"/>
      <c r="N956" s="125"/>
      <c r="O956" s="118"/>
      <c r="P956" s="118"/>
      <c r="Q956" s="121"/>
      <c r="R956" s="114"/>
      <c r="S956" s="122"/>
      <c r="T956" s="114"/>
      <c r="U956" s="122"/>
      <c r="V956" s="114"/>
      <c r="W956" s="120"/>
      <c r="X956" s="56"/>
      <c r="Y956" s="121"/>
      <c r="Z956" s="114"/>
      <c r="AA956" s="122"/>
      <c r="AB956" s="114"/>
      <c r="AC956" s="122"/>
      <c r="AD956" s="114"/>
      <c r="AE956" s="27"/>
      <c r="AF956" s="114"/>
      <c r="AG956" t="s">
        <v>230</v>
      </c>
      <c r="AH956" t="s">
        <v>250</v>
      </c>
      <c r="AI956" s="1" t="str">
        <f t="shared" ref="AI956" ca="1" si="17181">IF(N955="","",N955)</f>
        <v/>
      </c>
      <c r="AJ956" s="1" t="str">
        <f t="shared" ref="AJ956" ca="1" si="17182">IF(O955="","",O955)</f>
        <v/>
      </c>
      <c r="AK956" s="1"/>
      <c r="AM956" s="1"/>
      <c r="AO956" t="s">
        <v>230</v>
      </c>
      <c r="AP956" s="114"/>
      <c r="AQ956" t="str">
        <f t="shared" ca="1" si="16415"/>
        <v>\\(\\quad \\displaystyle  \\)</v>
      </c>
      <c r="AS956" s="114"/>
      <c r="AT956" s="114"/>
      <c r="AU956" s="114"/>
      <c r="AV956" s="114"/>
      <c r="AW956" s="114"/>
      <c r="AX956" s="114"/>
      <c r="AY956" s="114"/>
      <c r="AZ956" s="117"/>
      <c r="BH956" s="23">
        <f t="shared" ca="1" si="16758"/>
        <v>9</v>
      </c>
      <c r="BI956" s="114"/>
      <c r="BJ956" s="23">
        <f t="shared" ca="1" si="16758"/>
        <v>9</v>
      </c>
      <c r="BK956" s="114"/>
      <c r="BL956" s="27"/>
      <c r="BM956" s="27"/>
      <c r="BN956" s="27"/>
      <c r="BO956" s="27"/>
      <c r="BP956" s="27"/>
      <c r="BQ956" s="25">
        <f t="shared" ref="BQ956" ca="1" si="17183">BH956*BJ956</f>
        <v>81</v>
      </c>
      <c r="BR956" s="114"/>
      <c r="BS956" s="114"/>
      <c r="BT956" s="33">
        <f t="shared" ca="1" si="16787"/>
        <v>81</v>
      </c>
      <c r="BU956" s="33">
        <f t="shared" ref="BU956" ca="1" si="17184">BT956/GCD(BT955,BT956)</f>
        <v>9</v>
      </c>
      <c r="CG956"/>
      <c r="CH956" s="5"/>
    </row>
    <row r="957" spans="2:86" ht="32" customHeight="1" thickBot="1" x14ac:dyDescent="0.6">
      <c r="B957" s="126" t="s">
        <v>0</v>
      </c>
      <c r="C957" s="126" t="s">
        <v>29</v>
      </c>
      <c r="D957" s="114">
        <v>26</v>
      </c>
      <c r="E957" s="114" t="str">
        <f t="shared" ref="E957" ca="1" si="17185">IF(BH957&lt;=0,"－","")</f>
        <v/>
      </c>
      <c r="F957" s="32">
        <f t="shared" ca="1" si="16762"/>
        <v>2</v>
      </c>
      <c r="G957" s="114" t="str">
        <f t="shared" ref="G957" ca="1" si="17186">IF(BJ957&lt;=0,"　－　","　+　")</f>
        <v>　+　</v>
      </c>
      <c r="H957" s="27"/>
      <c r="I957" s="32">
        <f t="shared" ca="1" si="16764"/>
        <v>2</v>
      </c>
      <c r="J957" s="124" t="s">
        <v>13</v>
      </c>
      <c r="K957" s="125" t="str">
        <f t="shared" ref="K957" ca="1" si="17187">IF(BQ957&lt;0,"－","")</f>
        <v/>
      </c>
      <c r="L957" s="24">
        <f t="shared" ca="1" si="16766"/>
        <v>5</v>
      </c>
      <c r="M957" s="118" t="str">
        <f t="shared" ref="M957" ca="1" si="17188">IF(L958=1,"=","")</f>
        <v/>
      </c>
      <c r="N957" s="125" t="str">
        <f t="shared" ref="N957" ca="1" si="17189">IF(L958=1,IF(BQ957&lt;0,"－",""),"")</f>
        <v/>
      </c>
      <c r="O957" s="118" t="str">
        <f t="shared" ref="O957" ca="1" si="17190">IF(L958=1,L957,"")</f>
        <v/>
      </c>
      <c r="P957" s="118" t="s">
        <v>250</v>
      </c>
      <c r="Q957" s="121" t="str">
        <f t="shared" ref="Q957" ca="1" si="17191">IF(E957="","",E957)</f>
        <v/>
      </c>
      <c r="R957" s="114" t="s">
        <v>249</v>
      </c>
      <c r="S957" s="122">
        <f t="shared" ref="S957" ca="1" si="17192">F957</f>
        <v>2</v>
      </c>
      <c r="T957" s="114" t="s">
        <v>216</v>
      </c>
      <c r="U957" s="122">
        <f t="shared" ref="U957" ca="1" si="17193">F958</f>
        <v>6</v>
      </c>
      <c r="V957" s="114" t="s">
        <v>217</v>
      </c>
      <c r="W957" s="120" t="str">
        <f t="shared" ref="W957" ca="1" si="17194">G957</f>
        <v>　+　</v>
      </c>
      <c r="X957" s="56"/>
      <c r="Y957" s="121" t="str">
        <f t="shared" ref="Y957" si="17195">IF(H957="","",H957)</f>
        <v/>
      </c>
      <c r="Z957" s="114" t="s">
        <v>249</v>
      </c>
      <c r="AA957" s="122">
        <f t="shared" ref="AA957" ca="1" si="17196">I957</f>
        <v>2</v>
      </c>
      <c r="AB957" s="114" t="s">
        <v>216</v>
      </c>
      <c r="AC957" s="122">
        <f t="shared" ref="AC957" ca="1" si="17197">I958</f>
        <v>4</v>
      </c>
      <c r="AD957" s="114" t="s">
        <v>217</v>
      </c>
      <c r="AE957" s="27"/>
      <c r="AF957" s="114" t="s">
        <v>233</v>
      </c>
      <c r="AG957" t="s">
        <v>230</v>
      </c>
      <c r="AH957" t="s">
        <v>250</v>
      </c>
      <c r="AI957" s="1" t="str">
        <f t="shared" ref="AI957" ca="1" si="17198">IF(K957="","",K957)</f>
        <v/>
      </c>
      <c r="AJ957" t="s">
        <v>249</v>
      </c>
      <c r="AK957" s="1">
        <f t="shared" ref="AK957" ca="1" si="17199">L957</f>
        <v>5</v>
      </c>
      <c r="AL957" t="s">
        <v>216</v>
      </c>
      <c r="AM957" s="1">
        <f t="shared" ref="AM957" ca="1" si="17200">L958</f>
        <v>6</v>
      </c>
      <c r="AN957" t="s">
        <v>217</v>
      </c>
      <c r="AO957" t="s">
        <v>230</v>
      </c>
      <c r="AP957" s="114" t="str">
        <f t="shared" ca="1" si="16521"/>
        <v>\\(\\quad \\displaystyle \\frac{2}{6}　+　\\frac{2}{4}　=　 \\)</v>
      </c>
      <c r="AQ957" t="str">
        <f t="shared" ca="1" si="16415"/>
        <v>\\(\\quad \\displaystyle \\frac{5}{6} \\)</v>
      </c>
      <c r="AS957" s="114" t="str">
        <f t="shared" ref="AS957" ca="1" si="17201">AP957</f>
        <v>\\(\\quad \\displaystyle \\frac{2}{6}　+　\\frac{2}{4}　=　 \\)</v>
      </c>
      <c r="AT957" s="114" t="str">
        <f t="shared" ref="AT957" ca="1" si="17202">IF(O957="",AQ957,AQ958)</f>
        <v>\\(\\quad \\displaystyle \\frac{5}{6} \\)</v>
      </c>
      <c r="AU957" s="114" t="s">
        <v>60</v>
      </c>
      <c r="AV957" s="115" t="s">
        <v>228</v>
      </c>
      <c r="AW957" s="115" t="str">
        <f t="shared" ref="AW957" ca="1" si="17203">AS957</f>
        <v>\\(\\quad \\displaystyle \\frac{2}{6}　+　\\frac{2}{4}　=　 \\)</v>
      </c>
      <c r="AX957" s="115" t="str">
        <f t="shared" ref="AX957" ca="1" si="17204">AT957</f>
        <v>\\(\\quad \\displaystyle \\frac{5}{6} \\)</v>
      </c>
      <c r="AY957" s="115" t="s">
        <v>62</v>
      </c>
      <c r="AZ957" s="116" t="str">
        <f t="shared" ref="AZ957" ca="1" si="17205">"INSERT INTO "&amp;AU957&amp;"(tangen,question,answer,editor,date,count) VALUES('"&amp;AV957&amp;"','"&amp;AW957&amp;"','"&amp;AX957&amp;"','"&amp;AY957&amp;"',NOW(),0);"</f>
        <v>INSERT INTO math(tangen,question,answer,editor,date,count) VALUES('m5500','\\(\\quad \\displaystyle \\frac{2}{6}　+　\\frac{2}{4}　=　 \\)','\\(\\quad \\displaystyle \\frac{5}{6} \\)','harazono',NOW(),0);</v>
      </c>
      <c r="BH957" s="22">
        <f t="shared" ca="1" si="16753"/>
        <v>2</v>
      </c>
      <c r="BI957" s="114" t="s">
        <v>25</v>
      </c>
      <c r="BJ957" s="22">
        <f t="shared" ca="1" si="16753"/>
        <v>2</v>
      </c>
      <c r="BK957" s="114" t="s">
        <v>26</v>
      </c>
      <c r="BL957" s="27"/>
      <c r="BM957" s="27"/>
      <c r="BN957" s="27"/>
      <c r="BO957" s="27"/>
      <c r="BP957" s="27"/>
      <c r="BQ957" s="24">
        <f t="shared" ref="BQ957" ca="1" si="17206">BH957*BJ958+BJ957*BH958</f>
        <v>20</v>
      </c>
      <c r="BR957" s="114" t="s">
        <v>26</v>
      </c>
      <c r="BS957" s="114" t="str">
        <f t="shared" ref="BS957" ca="1" si="17207">IF(BQ957&lt;=0,"-","")</f>
        <v/>
      </c>
      <c r="BT957" s="33">
        <f t="shared" ca="1" si="16787"/>
        <v>20</v>
      </c>
      <c r="BU957" s="33">
        <f t="shared" ref="BU957" ca="1" si="17208">BT957/GCD(BT957,BT958)</f>
        <v>5</v>
      </c>
      <c r="CG957"/>
      <c r="CH957" s="5"/>
    </row>
    <row r="958" spans="2:86" ht="32" customHeight="1" x14ac:dyDescent="0.55000000000000004">
      <c r="B958" s="127"/>
      <c r="C958" s="127"/>
      <c r="D958" s="114"/>
      <c r="E958" s="114"/>
      <c r="F958" s="19">
        <f t="shared" ca="1" si="16762"/>
        <v>6</v>
      </c>
      <c r="G958" s="114"/>
      <c r="H958" s="27"/>
      <c r="I958" s="19">
        <f t="shared" ca="1" si="16764"/>
        <v>4</v>
      </c>
      <c r="J958" s="124"/>
      <c r="K958" s="125"/>
      <c r="L958" s="25">
        <f t="shared" ca="1" si="16766"/>
        <v>6</v>
      </c>
      <c r="M958" s="118"/>
      <c r="N958" s="125"/>
      <c r="O958" s="118"/>
      <c r="P958" s="118"/>
      <c r="Q958" s="121"/>
      <c r="R958" s="114"/>
      <c r="S958" s="122"/>
      <c r="T958" s="114"/>
      <c r="U958" s="122"/>
      <c r="V958" s="114"/>
      <c r="W958" s="120"/>
      <c r="X958" s="56"/>
      <c r="Y958" s="121"/>
      <c r="Z958" s="114"/>
      <c r="AA958" s="122"/>
      <c r="AB958" s="114"/>
      <c r="AC958" s="122"/>
      <c r="AD958" s="114"/>
      <c r="AE958" s="27"/>
      <c r="AF958" s="114"/>
      <c r="AG958" t="s">
        <v>230</v>
      </c>
      <c r="AH958" t="s">
        <v>250</v>
      </c>
      <c r="AI958" s="1" t="str">
        <f t="shared" ref="AI958" ca="1" si="17209">IF(N957="","",N957)</f>
        <v/>
      </c>
      <c r="AJ958" s="1" t="str">
        <f t="shared" ref="AJ958" ca="1" si="17210">IF(O957="","",O957)</f>
        <v/>
      </c>
      <c r="AK958" s="1"/>
      <c r="AM958" s="1"/>
      <c r="AO958" t="s">
        <v>230</v>
      </c>
      <c r="AP958" s="114"/>
      <c r="AQ958" t="str">
        <f t="shared" ca="1" si="16415"/>
        <v>\\(\\quad \\displaystyle  \\)</v>
      </c>
      <c r="AS958" s="114"/>
      <c r="AT958" s="114"/>
      <c r="AU958" s="114"/>
      <c r="AV958" s="114"/>
      <c r="AW958" s="114"/>
      <c r="AX958" s="114"/>
      <c r="AY958" s="114"/>
      <c r="AZ958" s="117"/>
      <c r="BH958" s="23">
        <f t="shared" ca="1" si="16758"/>
        <v>6</v>
      </c>
      <c r="BI958" s="114"/>
      <c r="BJ958" s="23">
        <f t="shared" ca="1" si="16758"/>
        <v>4</v>
      </c>
      <c r="BK958" s="114"/>
      <c r="BL958" s="27"/>
      <c r="BM958" s="27"/>
      <c r="BN958" s="27"/>
      <c r="BO958" s="27"/>
      <c r="BP958" s="27"/>
      <c r="BQ958" s="25">
        <f t="shared" ref="BQ958" ca="1" si="17211">BH958*BJ958</f>
        <v>24</v>
      </c>
      <c r="BR958" s="114"/>
      <c r="BS958" s="114"/>
      <c r="BT958" s="33">
        <f t="shared" ca="1" si="16787"/>
        <v>24</v>
      </c>
      <c r="BU958" s="33">
        <f t="shared" ref="BU958" ca="1" si="17212">BT958/GCD(BT957,BT958)</f>
        <v>6</v>
      </c>
      <c r="CG958"/>
      <c r="CH958" s="5"/>
    </row>
    <row r="959" spans="2:86" ht="32" customHeight="1" thickBot="1" x14ac:dyDescent="0.6">
      <c r="B959" s="126" t="s">
        <v>0</v>
      </c>
      <c r="C959" s="126" t="s">
        <v>29</v>
      </c>
      <c r="D959" s="114">
        <v>27</v>
      </c>
      <c r="E959" s="114" t="str">
        <f t="shared" ref="E959" ca="1" si="17213">IF(BH959&lt;=0,"－","")</f>
        <v/>
      </c>
      <c r="F959" s="32">
        <f t="shared" ca="1" si="16762"/>
        <v>4</v>
      </c>
      <c r="G959" s="114" t="str">
        <f t="shared" ref="G959" ca="1" si="17214">IF(BJ959&lt;=0,"　－　","　+　")</f>
        <v>　+　</v>
      </c>
      <c r="H959" s="27"/>
      <c r="I959" s="32">
        <f t="shared" ca="1" si="16764"/>
        <v>7</v>
      </c>
      <c r="J959" s="124" t="s">
        <v>13</v>
      </c>
      <c r="K959" s="125" t="str">
        <f t="shared" ref="K959" ca="1" si="17215">IF(BQ959&lt;0,"－","")</f>
        <v/>
      </c>
      <c r="L959" s="24">
        <f t="shared" ca="1" si="16766"/>
        <v>41</v>
      </c>
      <c r="M959" s="118" t="str">
        <f t="shared" ref="M959" ca="1" si="17216">IF(L960=1,"=","")</f>
        <v/>
      </c>
      <c r="N959" s="125" t="str">
        <f t="shared" ref="N959" ca="1" si="17217">IF(L960=1,IF(BQ959&lt;0,"－",""),"")</f>
        <v/>
      </c>
      <c r="O959" s="118" t="str">
        <f t="shared" ref="O959" ca="1" si="17218">IF(L960=1,L959,"")</f>
        <v/>
      </c>
      <c r="P959" s="118" t="s">
        <v>250</v>
      </c>
      <c r="Q959" s="121" t="str">
        <f t="shared" ref="Q959" ca="1" si="17219">IF(E959="","",E959)</f>
        <v/>
      </c>
      <c r="R959" s="114" t="s">
        <v>249</v>
      </c>
      <c r="S959" s="122">
        <f t="shared" ref="S959" ca="1" si="17220">F959</f>
        <v>4</v>
      </c>
      <c r="T959" s="114" t="s">
        <v>216</v>
      </c>
      <c r="U959" s="122">
        <f t="shared" ref="U959" ca="1" si="17221">F960</f>
        <v>3</v>
      </c>
      <c r="V959" s="114" t="s">
        <v>217</v>
      </c>
      <c r="W959" s="120" t="str">
        <f t="shared" ref="W959" ca="1" si="17222">G959</f>
        <v>　+　</v>
      </c>
      <c r="X959" s="56"/>
      <c r="Y959" s="121" t="str">
        <f t="shared" ref="Y959" si="17223">IF(H959="","",H959)</f>
        <v/>
      </c>
      <c r="Z959" s="114" t="s">
        <v>249</v>
      </c>
      <c r="AA959" s="122">
        <f t="shared" ref="AA959" ca="1" si="17224">I959</f>
        <v>7</v>
      </c>
      <c r="AB959" s="114" t="s">
        <v>216</v>
      </c>
      <c r="AC959" s="122">
        <f t="shared" ref="AC959" ca="1" si="17225">I960</f>
        <v>5</v>
      </c>
      <c r="AD959" s="114" t="s">
        <v>217</v>
      </c>
      <c r="AE959" s="27"/>
      <c r="AF959" s="114" t="s">
        <v>233</v>
      </c>
      <c r="AG959" t="s">
        <v>230</v>
      </c>
      <c r="AH959" t="s">
        <v>250</v>
      </c>
      <c r="AI959" s="1" t="str">
        <f t="shared" ref="AI959" ca="1" si="17226">IF(K959="","",K959)</f>
        <v/>
      </c>
      <c r="AJ959" t="s">
        <v>249</v>
      </c>
      <c r="AK959" s="1">
        <f t="shared" ref="AK959" ca="1" si="17227">L959</f>
        <v>41</v>
      </c>
      <c r="AL959" t="s">
        <v>216</v>
      </c>
      <c r="AM959" s="1">
        <f t="shared" ref="AM959" ca="1" si="17228">L960</f>
        <v>15</v>
      </c>
      <c r="AN959" t="s">
        <v>217</v>
      </c>
      <c r="AO959" t="s">
        <v>230</v>
      </c>
      <c r="AP959" s="114" t="str">
        <f t="shared" ca="1" si="16521"/>
        <v>\\(\\quad \\displaystyle \\frac{4}{3}　+　\\frac{7}{5}　=　 \\)</v>
      </c>
      <c r="AQ959" t="str">
        <f t="shared" ca="1" si="16415"/>
        <v>\\(\\quad \\displaystyle \\frac{41}{15} \\)</v>
      </c>
      <c r="AS959" s="114" t="str">
        <f t="shared" ref="AS959" ca="1" si="17229">AP959</f>
        <v>\\(\\quad \\displaystyle \\frac{4}{3}　+　\\frac{7}{5}　=　 \\)</v>
      </c>
      <c r="AT959" s="114" t="str">
        <f t="shared" ref="AT959" ca="1" si="17230">IF(O959="",AQ959,AQ960)</f>
        <v>\\(\\quad \\displaystyle \\frac{41}{15} \\)</v>
      </c>
      <c r="AU959" s="114" t="s">
        <v>60</v>
      </c>
      <c r="AV959" s="115" t="s">
        <v>228</v>
      </c>
      <c r="AW959" s="115" t="str">
        <f t="shared" ref="AW959" ca="1" si="17231">AS959</f>
        <v>\\(\\quad \\displaystyle \\frac{4}{3}　+　\\frac{7}{5}　=　 \\)</v>
      </c>
      <c r="AX959" s="115" t="str">
        <f t="shared" ref="AX959" ca="1" si="17232">AT959</f>
        <v>\\(\\quad \\displaystyle \\frac{41}{15} \\)</v>
      </c>
      <c r="AY959" s="115" t="s">
        <v>62</v>
      </c>
      <c r="AZ959" s="116" t="str">
        <f t="shared" ref="AZ959" ca="1" si="17233">"INSERT INTO "&amp;AU959&amp;"(tangen,question,answer,editor,date,count) VALUES('"&amp;AV959&amp;"','"&amp;AW959&amp;"','"&amp;AX959&amp;"','"&amp;AY959&amp;"',NOW(),0);"</f>
        <v>INSERT INTO math(tangen,question,answer,editor,date,count) VALUES('m5500','\\(\\quad \\displaystyle \\frac{4}{3}　+　\\frac{7}{5}　=　 \\)','\\(\\quad \\displaystyle \\frac{41}{15} \\)','harazono',NOW(),0);</v>
      </c>
      <c r="BH959" s="22">
        <f t="shared" ca="1" si="16753"/>
        <v>4</v>
      </c>
      <c r="BI959" s="114" t="s">
        <v>25</v>
      </c>
      <c r="BJ959" s="22">
        <f t="shared" ca="1" si="16753"/>
        <v>7</v>
      </c>
      <c r="BK959" s="114" t="s">
        <v>26</v>
      </c>
      <c r="BL959" s="27"/>
      <c r="BM959" s="27"/>
      <c r="BN959" s="27"/>
      <c r="BO959" s="27"/>
      <c r="BP959" s="27"/>
      <c r="BQ959" s="24">
        <f t="shared" ref="BQ959" ca="1" si="17234">BH959*BJ960+BJ959*BH960</f>
        <v>41</v>
      </c>
      <c r="BR959" s="114" t="s">
        <v>26</v>
      </c>
      <c r="BS959" s="114" t="str">
        <f t="shared" ref="BS959" ca="1" si="17235">IF(BQ959&lt;=0,"-","")</f>
        <v/>
      </c>
      <c r="BT959" s="33">
        <f t="shared" ca="1" si="16787"/>
        <v>41</v>
      </c>
      <c r="BU959" s="33">
        <f t="shared" ref="BU959" ca="1" si="17236">BT959/GCD(BT959,BT960)</f>
        <v>41</v>
      </c>
      <c r="CG959"/>
      <c r="CH959" s="5"/>
    </row>
    <row r="960" spans="2:86" ht="32" customHeight="1" x14ac:dyDescent="0.55000000000000004">
      <c r="B960" s="127"/>
      <c r="C960" s="127"/>
      <c r="D960" s="114"/>
      <c r="E960" s="114"/>
      <c r="F960" s="19">
        <f t="shared" ca="1" si="16762"/>
        <v>3</v>
      </c>
      <c r="G960" s="114"/>
      <c r="H960" s="27"/>
      <c r="I960" s="19">
        <f t="shared" ca="1" si="16764"/>
        <v>5</v>
      </c>
      <c r="J960" s="124"/>
      <c r="K960" s="125"/>
      <c r="L960" s="25">
        <f t="shared" ca="1" si="16766"/>
        <v>15</v>
      </c>
      <c r="M960" s="118"/>
      <c r="N960" s="125"/>
      <c r="O960" s="118"/>
      <c r="P960" s="118"/>
      <c r="Q960" s="121"/>
      <c r="R960" s="114"/>
      <c r="S960" s="122"/>
      <c r="T960" s="114"/>
      <c r="U960" s="122"/>
      <c r="V960" s="114"/>
      <c r="W960" s="120"/>
      <c r="X960" s="56"/>
      <c r="Y960" s="121"/>
      <c r="Z960" s="114"/>
      <c r="AA960" s="122"/>
      <c r="AB960" s="114"/>
      <c r="AC960" s="122"/>
      <c r="AD960" s="114"/>
      <c r="AE960" s="27"/>
      <c r="AF960" s="114"/>
      <c r="AG960" t="s">
        <v>230</v>
      </c>
      <c r="AH960" t="s">
        <v>250</v>
      </c>
      <c r="AI960" s="1" t="str">
        <f t="shared" ref="AI960" ca="1" si="17237">IF(N959="","",N959)</f>
        <v/>
      </c>
      <c r="AJ960" s="1" t="str">
        <f t="shared" ref="AJ960" ca="1" si="17238">IF(O959="","",O959)</f>
        <v/>
      </c>
      <c r="AK960" s="1"/>
      <c r="AM960" s="1"/>
      <c r="AO960" t="s">
        <v>230</v>
      </c>
      <c r="AP960" s="114"/>
      <c r="AQ960" t="str">
        <f t="shared" ca="1" si="16415"/>
        <v>\\(\\quad \\displaystyle  \\)</v>
      </c>
      <c r="AS960" s="114"/>
      <c r="AT960" s="114"/>
      <c r="AU960" s="114"/>
      <c r="AV960" s="114"/>
      <c r="AW960" s="114"/>
      <c r="AX960" s="114"/>
      <c r="AY960" s="114"/>
      <c r="AZ960" s="117"/>
      <c r="BH960" s="23">
        <f t="shared" ca="1" si="16758"/>
        <v>3</v>
      </c>
      <c r="BI960" s="114"/>
      <c r="BJ960" s="23">
        <f t="shared" ca="1" si="16758"/>
        <v>5</v>
      </c>
      <c r="BK960" s="114"/>
      <c r="BL960" s="27"/>
      <c r="BM960" s="27"/>
      <c r="BN960" s="27"/>
      <c r="BO960" s="27"/>
      <c r="BP960" s="27"/>
      <c r="BQ960" s="25">
        <f t="shared" ref="BQ960" ca="1" si="17239">BH960*BJ960</f>
        <v>15</v>
      </c>
      <c r="BR960" s="114"/>
      <c r="BS960" s="114"/>
      <c r="BT960" s="33">
        <f t="shared" ca="1" si="16787"/>
        <v>15</v>
      </c>
      <c r="BU960" s="33">
        <f t="shared" ref="BU960" ca="1" si="17240">BT960/GCD(BT959,BT960)</f>
        <v>15</v>
      </c>
      <c r="CG960"/>
      <c r="CH960" s="5"/>
    </row>
    <row r="961" spans="2:86" ht="32" customHeight="1" thickBot="1" x14ac:dyDescent="0.6">
      <c r="B961" s="126" t="s">
        <v>0</v>
      </c>
      <c r="C961" s="126" t="s">
        <v>29</v>
      </c>
      <c r="D961" s="114">
        <v>28</v>
      </c>
      <c r="E961" s="114" t="str">
        <f t="shared" ref="E961" ca="1" si="17241">IF(BH961&lt;=0,"－","")</f>
        <v/>
      </c>
      <c r="F961" s="32">
        <f t="shared" ca="1" si="16762"/>
        <v>2</v>
      </c>
      <c r="G961" s="114" t="str">
        <f t="shared" ref="G961" ca="1" si="17242">IF(BJ961&lt;=0,"　－　","　+　")</f>
        <v>　－　</v>
      </c>
      <c r="H961" s="27"/>
      <c r="I961" s="32">
        <f t="shared" ca="1" si="16764"/>
        <v>10</v>
      </c>
      <c r="J961" s="124" t="s">
        <v>13</v>
      </c>
      <c r="K961" s="125" t="str">
        <f t="shared" ref="K961" ca="1" si="17243">IF(BQ961&lt;0,"－","")</f>
        <v>－</v>
      </c>
      <c r="L961" s="24">
        <f t="shared" ca="1" si="16766"/>
        <v>23</v>
      </c>
      <c r="M961" s="118" t="str">
        <f t="shared" ref="M961" ca="1" si="17244">IF(L962=1,"=","")</f>
        <v/>
      </c>
      <c r="N961" s="125" t="str">
        <f t="shared" ref="N961" ca="1" si="17245">IF(L962=1,IF(BQ961&lt;0,"－",""),"")</f>
        <v/>
      </c>
      <c r="O961" s="118" t="str">
        <f t="shared" ref="O961" ca="1" si="17246">IF(L962=1,L961,"")</f>
        <v/>
      </c>
      <c r="P961" s="118" t="s">
        <v>250</v>
      </c>
      <c r="Q961" s="121" t="str">
        <f t="shared" ref="Q961" ca="1" si="17247">IF(E961="","",E961)</f>
        <v/>
      </c>
      <c r="R961" s="114" t="s">
        <v>249</v>
      </c>
      <c r="S961" s="122">
        <f t="shared" ref="S961" ca="1" si="17248">F961</f>
        <v>2</v>
      </c>
      <c r="T961" s="114" t="s">
        <v>216</v>
      </c>
      <c r="U961" s="122">
        <f t="shared" ref="U961" ca="1" si="17249">F962</f>
        <v>5</v>
      </c>
      <c r="V961" s="114" t="s">
        <v>217</v>
      </c>
      <c r="W961" s="120" t="str">
        <f t="shared" ref="W961" ca="1" si="17250">G961</f>
        <v>　－　</v>
      </c>
      <c r="X961" s="56"/>
      <c r="Y961" s="121" t="str">
        <f t="shared" ref="Y961" si="17251">IF(H961="","",H961)</f>
        <v/>
      </c>
      <c r="Z961" s="114" t="s">
        <v>249</v>
      </c>
      <c r="AA961" s="122">
        <f t="shared" ref="AA961" ca="1" si="17252">I961</f>
        <v>10</v>
      </c>
      <c r="AB961" s="114" t="s">
        <v>216</v>
      </c>
      <c r="AC961" s="122">
        <f t="shared" ref="AC961" ca="1" si="17253">I962</f>
        <v>2</v>
      </c>
      <c r="AD961" s="114" t="s">
        <v>217</v>
      </c>
      <c r="AE961" s="27"/>
      <c r="AF961" s="114" t="s">
        <v>233</v>
      </c>
      <c r="AG961" t="s">
        <v>230</v>
      </c>
      <c r="AH961" t="s">
        <v>250</v>
      </c>
      <c r="AI961" s="1" t="str">
        <f t="shared" ref="AI961" ca="1" si="17254">IF(K961="","",K961)</f>
        <v>－</v>
      </c>
      <c r="AJ961" t="s">
        <v>249</v>
      </c>
      <c r="AK961" s="1">
        <f t="shared" ref="AK961" ca="1" si="17255">L961</f>
        <v>23</v>
      </c>
      <c r="AL961" t="s">
        <v>216</v>
      </c>
      <c r="AM961" s="1">
        <f t="shared" ref="AM961" ca="1" si="17256">L962</f>
        <v>5</v>
      </c>
      <c r="AN961" t="s">
        <v>217</v>
      </c>
      <c r="AO961" t="s">
        <v>230</v>
      </c>
      <c r="AP961" s="114" t="str">
        <f t="shared" ca="1" si="16521"/>
        <v>\\(\\quad \\displaystyle \\frac{2}{5}　－　\\frac{10}{2}　=　 \\)</v>
      </c>
      <c r="AQ961" t="str">
        <f t="shared" ca="1" si="16415"/>
        <v>\\(\\quad \\displaystyle －\\frac{23}{5} \\)</v>
      </c>
      <c r="AS961" s="114" t="str">
        <f t="shared" ref="AS961" ca="1" si="17257">AP961</f>
        <v>\\(\\quad \\displaystyle \\frac{2}{5}　－　\\frac{10}{2}　=　 \\)</v>
      </c>
      <c r="AT961" s="114" t="str">
        <f t="shared" ref="AT961" ca="1" si="17258">IF(O961="",AQ961,AQ962)</f>
        <v>\\(\\quad \\displaystyle －\\frac{23}{5} \\)</v>
      </c>
      <c r="AU961" s="114" t="s">
        <v>60</v>
      </c>
      <c r="AV961" s="115" t="s">
        <v>228</v>
      </c>
      <c r="AW961" s="115" t="str">
        <f t="shared" ref="AW961" ca="1" si="17259">AS961</f>
        <v>\\(\\quad \\displaystyle \\frac{2}{5}　－　\\frac{10}{2}　=　 \\)</v>
      </c>
      <c r="AX961" s="115" t="str">
        <f t="shared" ref="AX961" ca="1" si="17260">AT961</f>
        <v>\\(\\quad \\displaystyle －\\frac{23}{5} \\)</v>
      </c>
      <c r="AY961" s="115" t="s">
        <v>62</v>
      </c>
      <c r="AZ961" s="116" t="str">
        <f t="shared" ref="AZ961" ca="1" si="17261">"INSERT INTO "&amp;AU961&amp;"(tangen,question,answer,editor,date,count) VALUES('"&amp;AV961&amp;"','"&amp;AW961&amp;"','"&amp;AX961&amp;"','"&amp;AY961&amp;"',NOW(),0);"</f>
        <v>INSERT INTO math(tangen,question,answer,editor,date,count) VALUES('m5500','\\(\\quad \\displaystyle \\frac{2}{5}　－　\\frac{10}{2}　=　 \\)','\\(\\quad \\displaystyle －\\frac{23}{5} \\)','harazono',NOW(),0);</v>
      </c>
      <c r="BH961" s="22">
        <f t="shared" ca="1" si="16753"/>
        <v>2</v>
      </c>
      <c r="BI961" s="114" t="s">
        <v>25</v>
      </c>
      <c r="BJ961" s="22">
        <f t="shared" ca="1" si="16753"/>
        <v>-10</v>
      </c>
      <c r="BK961" s="114" t="s">
        <v>26</v>
      </c>
      <c r="BL961" s="27"/>
      <c r="BM961" s="27"/>
      <c r="BN961" s="27"/>
      <c r="BO961" s="27"/>
      <c r="BP961" s="27"/>
      <c r="BQ961" s="24">
        <f t="shared" ref="BQ961" ca="1" si="17262">BH961*BJ962+BJ961*BH962</f>
        <v>-46</v>
      </c>
      <c r="BR961" s="114" t="s">
        <v>26</v>
      </c>
      <c r="BS961" s="114" t="str">
        <f t="shared" ref="BS961" ca="1" si="17263">IF(BQ961&lt;=0,"-","")</f>
        <v>-</v>
      </c>
      <c r="BT961" s="33">
        <f t="shared" ca="1" si="16787"/>
        <v>46</v>
      </c>
      <c r="BU961" s="33">
        <f t="shared" ref="BU961" ca="1" si="17264">BT961/GCD(BT961,BT962)</f>
        <v>23</v>
      </c>
      <c r="CG961"/>
      <c r="CH961" s="5"/>
    </row>
    <row r="962" spans="2:86" ht="32" customHeight="1" x14ac:dyDescent="0.55000000000000004">
      <c r="B962" s="127"/>
      <c r="C962" s="127"/>
      <c r="D962" s="114"/>
      <c r="E962" s="114"/>
      <c r="F962" s="19">
        <f t="shared" ca="1" si="16762"/>
        <v>5</v>
      </c>
      <c r="G962" s="114"/>
      <c r="H962" s="27"/>
      <c r="I962" s="19">
        <f t="shared" ca="1" si="16764"/>
        <v>2</v>
      </c>
      <c r="J962" s="124"/>
      <c r="K962" s="125"/>
      <c r="L962" s="25">
        <f t="shared" ca="1" si="16766"/>
        <v>5</v>
      </c>
      <c r="M962" s="118"/>
      <c r="N962" s="125"/>
      <c r="O962" s="118"/>
      <c r="P962" s="118"/>
      <c r="Q962" s="121"/>
      <c r="R962" s="114"/>
      <c r="S962" s="122"/>
      <c r="T962" s="114"/>
      <c r="U962" s="122"/>
      <c r="V962" s="114"/>
      <c r="W962" s="120"/>
      <c r="X962" s="56"/>
      <c r="Y962" s="121"/>
      <c r="Z962" s="114"/>
      <c r="AA962" s="122"/>
      <c r="AB962" s="114"/>
      <c r="AC962" s="122"/>
      <c r="AD962" s="114"/>
      <c r="AE962" s="27"/>
      <c r="AF962" s="114"/>
      <c r="AG962" t="s">
        <v>230</v>
      </c>
      <c r="AH962" t="s">
        <v>250</v>
      </c>
      <c r="AI962" s="1" t="str">
        <f t="shared" ref="AI962" ca="1" si="17265">IF(N961="","",N961)</f>
        <v/>
      </c>
      <c r="AJ962" s="1" t="str">
        <f t="shared" ref="AJ962" ca="1" si="17266">IF(O961="","",O961)</f>
        <v/>
      </c>
      <c r="AK962" s="1"/>
      <c r="AM962" s="1"/>
      <c r="AO962" t="s">
        <v>230</v>
      </c>
      <c r="AP962" s="114"/>
      <c r="AQ962" t="str">
        <f t="shared" ca="1" si="16415"/>
        <v>\\(\\quad \\displaystyle  \\)</v>
      </c>
      <c r="AS962" s="114"/>
      <c r="AT962" s="114"/>
      <c r="AU962" s="114"/>
      <c r="AV962" s="114"/>
      <c r="AW962" s="114"/>
      <c r="AX962" s="114"/>
      <c r="AY962" s="114"/>
      <c r="AZ962" s="117"/>
      <c r="BH962" s="23">
        <f t="shared" ca="1" si="16758"/>
        <v>5</v>
      </c>
      <c r="BI962" s="114"/>
      <c r="BJ962" s="23">
        <f t="shared" ca="1" si="16758"/>
        <v>2</v>
      </c>
      <c r="BK962" s="114"/>
      <c r="BL962" s="27"/>
      <c r="BM962" s="27"/>
      <c r="BN962" s="27"/>
      <c r="BO962" s="27"/>
      <c r="BP962" s="27"/>
      <c r="BQ962" s="25">
        <f t="shared" ref="BQ962" ca="1" si="17267">BH962*BJ962</f>
        <v>10</v>
      </c>
      <c r="BR962" s="114"/>
      <c r="BS962" s="114"/>
      <c r="BT962" s="33">
        <f t="shared" ca="1" si="16787"/>
        <v>10</v>
      </c>
      <c r="BU962" s="33">
        <f t="shared" ref="BU962" ca="1" si="17268">BT962/GCD(BT961,BT962)</f>
        <v>5</v>
      </c>
      <c r="CG962"/>
      <c r="CH962" s="5"/>
    </row>
    <row r="963" spans="2:86" ht="32" customHeight="1" thickBot="1" x14ac:dyDescent="0.6">
      <c r="B963" s="126" t="s">
        <v>0</v>
      </c>
      <c r="C963" s="126" t="s">
        <v>29</v>
      </c>
      <c r="D963" s="114">
        <v>29</v>
      </c>
      <c r="E963" s="114" t="str">
        <f t="shared" ref="E963" ca="1" si="17269">IF(BH963&lt;=0,"－","")</f>
        <v/>
      </c>
      <c r="F963" s="32">
        <f t="shared" ca="1" si="16762"/>
        <v>7</v>
      </c>
      <c r="G963" s="114" t="str">
        <f t="shared" ref="G963" ca="1" si="17270">IF(BJ963&lt;=0,"　－　","　+　")</f>
        <v>　+　</v>
      </c>
      <c r="H963" s="27"/>
      <c r="I963" s="32">
        <f t="shared" ca="1" si="16764"/>
        <v>7</v>
      </c>
      <c r="J963" s="124" t="s">
        <v>13</v>
      </c>
      <c r="K963" s="125" t="str">
        <f t="shared" ref="K963" ca="1" si="17271">IF(BQ963&lt;0,"－","")</f>
        <v/>
      </c>
      <c r="L963" s="24">
        <f t="shared" ca="1" si="16766"/>
        <v>21</v>
      </c>
      <c r="M963" s="118" t="str">
        <f t="shared" ref="M963" ca="1" si="17272">IF(L964=1,"=","")</f>
        <v/>
      </c>
      <c r="N963" s="125" t="str">
        <f t="shared" ref="N963" ca="1" si="17273">IF(L964=1,IF(BQ963&lt;0,"－",""),"")</f>
        <v/>
      </c>
      <c r="O963" s="118" t="str">
        <f t="shared" ref="O963" ca="1" si="17274">IF(L964=1,L963,"")</f>
        <v/>
      </c>
      <c r="P963" s="118" t="s">
        <v>250</v>
      </c>
      <c r="Q963" s="121" t="str">
        <f t="shared" ref="Q963" ca="1" si="17275">IF(E963="","",E963)</f>
        <v/>
      </c>
      <c r="R963" s="114" t="s">
        <v>249</v>
      </c>
      <c r="S963" s="122">
        <f t="shared" ref="S963" ca="1" si="17276">F963</f>
        <v>7</v>
      </c>
      <c r="T963" s="114" t="s">
        <v>216</v>
      </c>
      <c r="U963" s="122">
        <f t="shared" ref="U963" ca="1" si="17277">F964</f>
        <v>8</v>
      </c>
      <c r="V963" s="114" t="s">
        <v>217</v>
      </c>
      <c r="W963" s="120" t="str">
        <f t="shared" ref="W963" ca="1" si="17278">G963</f>
        <v>　+　</v>
      </c>
      <c r="X963" s="56"/>
      <c r="Y963" s="121" t="str">
        <f t="shared" ref="Y963" si="17279">IF(H963="","",H963)</f>
        <v/>
      </c>
      <c r="Z963" s="114" t="s">
        <v>249</v>
      </c>
      <c r="AA963" s="122">
        <f t="shared" ref="AA963" ca="1" si="17280">I963</f>
        <v>7</v>
      </c>
      <c r="AB963" s="114" t="s">
        <v>216</v>
      </c>
      <c r="AC963" s="122">
        <f t="shared" ref="AC963" ca="1" si="17281">I964</f>
        <v>4</v>
      </c>
      <c r="AD963" s="114" t="s">
        <v>217</v>
      </c>
      <c r="AE963" s="27"/>
      <c r="AF963" s="114" t="s">
        <v>233</v>
      </c>
      <c r="AG963" t="s">
        <v>230</v>
      </c>
      <c r="AH963" t="s">
        <v>250</v>
      </c>
      <c r="AI963" s="1" t="str">
        <f t="shared" ref="AI963" ca="1" si="17282">IF(K963="","",K963)</f>
        <v/>
      </c>
      <c r="AJ963" t="s">
        <v>249</v>
      </c>
      <c r="AK963" s="1">
        <f t="shared" ref="AK963" ca="1" si="17283">L963</f>
        <v>21</v>
      </c>
      <c r="AL963" t="s">
        <v>216</v>
      </c>
      <c r="AM963" s="1">
        <f t="shared" ref="AM963" ca="1" si="17284">L964</f>
        <v>8</v>
      </c>
      <c r="AN963" t="s">
        <v>217</v>
      </c>
      <c r="AO963" t="s">
        <v>230</v>
      </c>
      <c r="AP963" s="114" t="str">
        <f t="shared" ca="1" si="16521"/>
        <v>\\(\\quad \\displaystyle \\frac{7}{8}　+　\\frac{7}{4}　=　 \\)</v>
      </c>
      <c r="AQ963" t="str">
        <f t="shared" ref="AQ963:AQ1026" ca="1" si="17285">AH963&amp;AI963&amp;AJ963&amp;AK963&amp;AL963&amp;AM963&amp;AN963&amp;AO963</f>
        <v>\\(\\quad \\displaystyle \\frac{21}{8} \\)</v>
      </c>
      <c r="AS963" s="114" t="str">
        <f t="shared" ref="AS963" ca="1" si="17286">AP963</f>
        <v>\\(\\quad \\displaystyle \\frac{7}{8}　+　\\frac{7}{4}　=　 \\)</v>
      </c>
      <c r="AT963" s="114" t="str">
        <f t="shared" ref="AT963" ca="1" si="17287">IF(O963="",AQ963,AQ964)</f>
        <v>\\(\\quad \\displaystyle \\frac{21}{8} \\)</v>
      </c>
      <c r="AU963" s="114" t="s">
        <v>60</v>
      </c>
      <c r="AV963" s="115" t="s">
        <v>228</v>
      </c>
      <c r="AW963" s="115" t="str">
        <f t="shared" ref="AW963" ca="1" si="17288">AS963</f>
        <v>\\(\\quad \\displaystyle \\frac{7}{8}　+　\\frac{7}{4}　=　 \\)</v>
      </c>
      <c r="AX963" s="115" t="str">
        <f t="shared" ref="AX963" ca="1" si="17289">AT963</f>
        <v>\\(\\quad \\displaystyle \\frac{21}{8} \\)</v>
      </c>
      <c r="AY963" s="115" t="s">
        <v>62</v>
      </c>
      <c r="AZ963" s="116" t="str">
        <f t="shared" ref="AZ963" ca="1" si="17290">"INSERT INTO "&amp;AU963&amp;"(tangen,question,answer,editor,date,count) VALUES('"&amp;AV963&amp;"','"&amp;AW963&amp;"','"&amp;AX963&amp;"','"&amp;AY963&amp;"',NOW(),0);"</f>
        <v>INSERT INTO math(tangen,question,answer,editor,date,count) VALUES('m5500','\\(\\quad \\displaystyle \\frac{7}{8}　+　\\frac{7}{4}　=　 \\)','\\(\\quad \\displaystyle \\frac{21}{8} \\)','harazono',NOW(),0);</v>
      </c>
      <c r="BH963" s="22">
        <f t="shared" ca="1" si="16753"/>
        <v>7</v>
      </c>
      <c r="BI963" s="114" t="s">
        <v>25</v>
      </c>
      <c r="BJ963" s="22">
        <f t="shared" ca="1" si="16753"/>
        <v>7</v>
      </c>
      <c r="BK963" s="114" t="s">
        <v>26</v>
      </c>
      <c r="BL963" s="27"/>
      <c r="BM963" s="27"/>
      <c r="BN963" s="27"/>
      <c r="BO963" s="27"/>
      <c r="BP963" s="27"/>
      <c r="BQ963" s="24">
        <f t="shared" ref="BQ963" ca="1" si="17291">BH963*BJ964+BJ963*BH964</f>
        <v>84</v>
      </c>
      <c r="BR963" s="114" t="s">
        <v>26</v>
      </c>
      <c r="BS963" s="114" t="str">
        <f t="shared" ref="BS963" ca="1" si="17292">IF(BQ963&lt;=0,"-","")</f>
        <v/>
      </c>
      <c r="BT963" s="33">
        <f t="shared" ca="1" si="16787"/>
        <v>84</v>
      </c>
      <c r="BU963" s="33">
        <f t="shared" ref="BU963" ca="1" si="17293">BT963/GCD(BT963,BT964)</f>
        <v>21</v>
      </c>
      <c r="CG963"/>
      <c r="CH963" s="5"/>
    </row>
    <row r="964" spans="2:86" ht="32" customHeight="1" x14ac:dyDescent="0.55000000000000004">
      <c r="B964" s="127"/>
      <c r="C964" s="127"/>
      <c r="D964" s="114"/>
      <c r="E964" s="114"/>
      <c r="F964" s="19">
        <f t="shared" ca="1" si="16762"/>
        <v>8</v>
      </c>
      <c r="G964" s="114"/>
      <c r="H964" s="27"/>
      <c r="I964" s="19">
        <f t="shared" ca="1" si="16764"/>
        <v>4</v>
      </c>
      <c r="J964" s="124"/>
      <c r="K964" s="125"/>
      <c r="L964" s="25">
        <f t="shared" ca="1" si="16766"/>
        <v>8</v>
      </c>
      <c r="M964" s="118"/>
      <c r="N964" s="125"/>
      <c r="O964" s="118"/>
      <c r="P964" s="118"/>
      <c r="Q964" s="121"/>
      <c r="R964" s="114"/>
      <c r="S964" s="122"/>
      <c r="T964" s="114"/>
      <c r="U964" s="122"/>
      <c r="V964" s="114"/>
      <c r="W964" s="120"/>
      <c r="X964" s="56"/>
      <c r="Y964" s="121"/>
      <c r="Z964" s="114"/>
      <c r="AA964" s="122"/>
      <c r="AB964" s="114"/>
      <c r="AC964" s="122"/>
      <c r="AD964" s="114"/>
      <c r="AE964" s="27"/>
      <c r="AF964" s="114"/>
      <c r="AG964" t="s">
        <v>230</v>
      </c>
      <c r="AH964" t="s">
        <v>250</v>
      </c>
      <c r="AI964" s="1" t="str">
        <f t="shared" ref="AI964" ca="1" si="17294">IF(N963="","",N963)</f>
        <v/>
      </c>
      <c r="AJ964" s="1" t="str">
        <f t="shared" ref="AJ964" ca="1" si="17295">IF(O963="","",O963)</f>
        <v/>
      </c>
      <c r="AK964" s="1"/>
      <c r="AM964" s="1"/>
      <c r="AO964" t="s">
        <v>230</v>
      </c>
      <c r="AP964" s="114"/>
      <c r="AQ964" t="str">
        <f t="shared" ca="1" si="17285"/>
        <v>\\(\\quad \\displaystyle  \\)</v>
      </c>
      <c r="AS964" s="114"/>
      <c r="AT964" s="114"/>
      <c r="AU964" s="114"/>
      <c r="AV964" s="114"/>
      <c r="AW964" s="114"/>
      <c r="AX964" s="114"/>
      <c r="AY964" s="114"/>
      <c r="AZ964" s="117"/>
      <c r="BH964" s="23">
        <f t="shared" ca="1" si="16758"/>
        <v>8</v>
      </c>
      <c r="BI964" s="114"/>
      <c r="BJ964" s="23">
        <f t="shared" ca="1" si="16758"/>
        <v>4</v>
      </c>
      <c r="BK964" s="114"/>
      <c r="BL964" s="27"/>
      <c r="BM964" s="27"/>
      <c r="BN964" s="27"/>
      <c r="BO964" s="27"/>
      <c r="BP964" s="27"/>
      <c r="BQ964" s="25">
        <f t="shared" ref="BQ964" ca="1" si="17296">BH964*BJ964</f>
        <v>32</v>
      </c>
      <c r="BR964" s="114"/>
      <c r="BS964" s="114"/>
      <c r="BT964" s="33">
        <f t="shared" ca="1" si="16787"/>
        <v>32</v>
      </c>
      <c r="BU964" s="33">
        <f t="shared" ref="BU964" ca="1" si="17297">BT964/GCD(BT963,BT964)</f>
        <v>8</v>
      </c>
      <c r="CG964"/>
      <c r="CH964" s="5"/>
    </row>
    <row r="965" spans="2:86" ht="32" customHeight="1" thickBot="1" x14ac:dyDescent="0.6">
      <c r="B965" s="126" t="s">
        <v>0</v>
      </c>
      <c r="C965" s="126" t="s">
        <v>29</v>
      </c>
      <c r="D965" s="114">
        <v>30</v>
      </c>
      <c r="E965" s="114" t="str">
        <f t="shared" ref="E965" ca="1" si="17298">IF(BH965&lt;=0,"－","")</f>
        <v>－</v>
      </c>
      <c r="F965" s="32">
        <f t="shared" ca="1" si="16762"/>
        <v>7</v>
      </c>
      <c r="G965" s="114" t="str">
        <f t="shared" ref="G965" ca="1" si="17299">IF(BJ965&lt;=0,"　－　","　+　")</f>
        <v>　－　</v>
      </c>
      <c r="H965" s="27"/>
      <c r="I965" s="32">
        <f t="shared" ca="1" si="16764"/>
        <v>5</v>
      </c>
      <c r="J965" s="124" t="s">
        <v>13</v>
      </c>
      <c r="K965" s="125" t="str">
        <f t="shared" ref="K965" ca="1" si="17300">IF(BQ965&lt;0,"－","")</f>
        <v>－</v>
      </c>
      <c r="L965" s="24">
        <f t="shared" ca="1" si="16766"/>
        <v>19</v>
      </c>
      <c r="M965" s="118" t="str">
        <f t="shared" ref="M965" ca="1" si="17301">IF(L966=1,"=","")</f>
        <v/>
      </c>
      <c r="N965" s="125" t="str">
        <f t="shared" ref="N965" ca="1" si="17302">IF(L966=1,IF(BQ965&lt;0,"－",""),"")</f>
        <v/>
      </c>
      <c r="O965" s="118" t="str">
        <f t="shared" ref="O965" ca="1" si="17303">IF(L966=1,L965,"")</f>
        <v/>
      </c>
      <c r="P965" s="118" t="s">
        <v>250</v>
      </c>
      <c r="Q965" s="121" t="str">
        <f t="shared" ref="Q965" ca="1" si="17304">IF(E965="","",E965)</f>
        <v>－</v>
      </c>
      <c r="R965" s="114" t="s">
        <v>249</v>
      </c>
      <c r="S965" s="122">
        <f t="shared" ref="S965" ca="1" si="17305">F965</f>
        <v>7</v>
      </c>
      <c r="T965" s="114" t="s">
        <v>216</v>
      </c>
      <c r="U965" s="122">
        <f t="shared" ref="U965" ca="1" si="17306">F966</f>
        <v>4</v>
      </c>
      <c r="V965" s="114" t="s">
        <v>217</v>
      </c>
      <c r="W965" s="120" t="str">
        <f t="shared" ref="W965" ca="1" si="17307">G965</f>
        <v>　－　</v>
      </c>
      <c r="X965" s="56"/>
      <c r="Y965" s="121" t="str">
        <f t="shared" ref="Y965" si="17308">IF(H965="","",H965)</f>
        <v/>
      </c>
      <c r="Z965" s="114" t="s">
        <v>249</v>
      </c>
      <c r="AA965" s="122">
        <f t="shared" ref="AA965" ca="1" si="17309">I965</f>
        <v>5</v>
      </c>
      <c r="AB965" s="114" t="s">
        <v>216</v>
      </c>
      <c r="AC965" s="122">
        <f t="shared" ref="AC965" ca="1" si="17310">I966</f>
        <v>8</v>
      </c>
      <c r="AD965" s="114" t="s">
        <v>217</v>
      </c>
      <c r="AE965" s="27"/>
      <c r="AF965" s="114" t="s">
        <v>233</v>
      </c>
      <c r="AG965" t="s">
        <v>230</v>
      </c>
      <c r="AH965" t="s">
        <v>250</v>
      </c>
      <c r="AI965" s="1" t="str">
        <f t="shared" ref="AI965" ca="1" si="17311">IF(K965="","",K965)</f>
        <v>－</v>
      </c>
      <c r="AJ965" t="s">
        <v>249</v>
      </c>
      <c r="AK965" s="1">
        <f t="shared" ref="AK965" ca="1" si="17312">L965</f>
        <v>19</v>
      </c>
      <c r="AL965" t="s">
        <v>216</v>
      </c>
      <c r="AM965" s="1">
        <f t="shared" ref="AM965" ca="1" si="17313">L966</f>
        <v>8</v>
      </c>
      <c r="AN965" t="s">
        <v>217</v>
      </c>
      <c r="AO965" t="s">
        <v>230</v>
      </c>
      <c r="AP965" s="114" t="str">
        <f t="shared" ca="1" si="16521"/>
        <v>\\(\\quad \\displaystyle －\\frac{7}{4}　－　\\frac{5}{8}　=　 \\)</v>
      </c>
      <c r="AQ965" t="str">
        <f t="shared" ca="1" si="17285"/>
        <v>\\(\\quad \\displaystyle －\\frac{19}{8} \\)</v>
      </c>
      <c r="AS965" s="114" t="str">
        <f t="shared" ref="AS965" ca="1" si="17314">AP965</f>
        <v>\\(\\quad \\displaystyle －\\frac{7}{4}　－　\\frac{5}{8}　=　 \\)</v>
      </c>
      <c r="AT965" s="114" t="str">
        <f t="shared" ref="AT965" ca="1" si="17315">IF(O965="",AQ965,AQ966)</f>
        <v>\\(\\quad \\displaystyle －\\frac{19}{8} \\)</v>
      </c>
      <c r="AU965" s="114" t="s">
        <v>60</v>
      </c>
      <c r="AV965" s="115" t="s">
        <v>228</v>
      </c>
      <c r="AW965" s="115" t="str">
        <f t="shared" ref="AW965" ca="1" si="17316">AS965</f>
        <v>\\(\\quad \\displaystyle －\\frac{7}{4}　－　\\frac{5}{8}　=　 \\)</v>
      </c>
      <c r="AX965" s="115" t="str">
        <f t="shared" ref="AX965" ca="1" si="17317">AT965</f>
        <v>\\(\\quad \\displaystyle －\\frac{19}{8} \\)</v>
      </c>
      <c r="AY965" s="115" t="s">
        <v>62</v>
      </c>
      <c r="AZ965" s="116" t="str">
        <f t="shared" ref="AZ965" ca="1" si="17318">"INSERT INTO "&amp;AU965&amp;"(tangen,question,answer,editor,date,count) VALUES('"&amp;AV965&amp;"','"&amp;AW965&amp;"','"&amp;AX965&amp;"','"&amp;AY965&amp;"',NOW(),0);"</f>
        <v>INSERT INTO math(tangen,question,answer,editor,date,count) VALUES('m5500','\\(\\quad \\displaystyle －\\frac{7}{4}　－　\\frac{5}{8}　=　 \\)','\\(\\quad \\displaystyle －\\frac{19}{8} \\)','harazono',NOW(),0);</v>
      </c>
      <c r="BH965" s="22">
        <f t="shared" ca="1" si="16753"/>
        <v>-7</v>
      </c>
      <c r="BI965" s="114" t="s">
        <v>25</v>
      </c>
      <c r="BJ965" s="22">
        <f t="shared" ca="1" si="16753"/>
        <v>-5</v>
      </c>
      <c r="BK965" s="114" t="s">
        <v>26</v>
      </c>
      <c r="BL965" s="27"/>
      <c r="BM965" s="27"/>
      <c r="BN965" s="27"/>
      <c r="BO965" s="27"/>
      <c r="BP965" s="27"/>
      <c r="BQ965" s="24">
        <f t="shared" ref="BQ965" ca="1" si="17319">BH965*BJ966+BJ965*BH966</f>
        <v>-76</v>
      </c>
      <c r="BR965" s="114" t="s">
        <v>26</v>
      </c>
      <c r="BS965" s="114" t="str">
        <f t="shared" ref="BS965" ca="1" si="17320">IF(BQ965&lt;=0,"-","")</f>
        <v>-</v>
      </c>
      <c r="BT965" s="33">
        <f t="shared" ca="1" si="16787"/>
        <v>76</v>
      </c>
      <c r="BU965" s="33">
        <f t="shared" ref="BU965" ca="1" si="17321">BT965/GCD(BT965,BT966)</f>
        <v>19</v>
      </c>
      <c r="CG965"/>
      <c r="CH965" s="5"/>
    </row>
    <row r="966" spans="2:86" ht="32" customHeight="1" x14ac:dyDescent="0.55000000000000004">
      <c r="B966" s="127"/>
      <c r="C966" s="127"/>
      <c r="D966" s="114"/>
      <c r="E966" s="114"/>
      <c r="F966" s="19">
        <f t="shared" ca="1" si="16762"/>
        <v>4</v>
      </c>
      <c r="G966" s="114"/>
      <c r="H966" s="27"/>
      <c r="I966" s="19">
        <f t="shared" ca="1" si="16764"/>
        <v>8</v>
      </c>
      <c r="J966" s="124"/>
      <c r="K966" s="125"/>
      <c r="L966" s="25">
        <f t="shared" ca="1" si="16766"/>
        <v>8</v>
      </c>
      <c r="M966" s="118"/>
      <c r="N966" s="125"/>
      <c r="O966" s="118"/>
      <c r="P966" s="118"/>
      <c r="Q966" s="121"/>
      <c r="R966" s="114"/>
      <c r="S966" s="122"/>
      <c r="T966" s="114"/>
      <c r="U966" s="122"/>
      <c r="V966" s="114"/>
      <c r="W966" s="120"/>
      <c r="X966" s="56"/>
      <c r="Y966" s="121"/>
      <c r="Z966" s="114"/>
      <c r="AA966" s="122"/>
      <c r="AB966" s="114"/>
      <c r="AC966" s="122"/>
      <c r="AD966" s="114"/>
      <c r="AE966" s="27"/>
      <c r="AF966" s="114"/>
      <c r="AG966" t="s">
        <v>230</v>
      </c>
      <c r="AH966" t="s">
        <v>250</v>
      </c>
      <c r="AI966" s="1" t="str">
        <f t="shared" ref="AI966" ca="1" si="17322">IF(N965="","",N965)</f>
        <v/>
      </c>
      <c r="AJ966" s="1" t="str">
        <f t="shared" ref="AJ966" ca="1" si="17323">IF(O965="","",O965)</f>
        <v/>
      </c>
      <c r="AK966" s="1"/>
      <c r="AM966" s="1"/>
      <c r="AO966" t="s">
        <v>230</v>
      </c>
      <c r="AP966" s="114"/>
      <c r="AQ966" t="str">
        <f t="shared" ca="1" si="17285"/>
        <v>\\(\\quad \\displaystyle  \\)</v>
      </c>
      <c r="AS966" s="114"/>
      <c r="AT966" s="114"/>
      <c r="AU966" s="114"/>
      <c r="AV966" s="114"/>
      <c r="AW966" s="114"/>
      <c r="AX966" s="114"/>
      <c r="AY966" s="114"/>
      <c r="AZ966" s="117"/>
      <c r="BH966" s="23">
        <f t="shared" ca="1" si="16758"/>
        <v>4</v>
      </c>
      <c r="BI966" s="114"/>
      <c r="BJ966" s="23">
        <f t="shared" ca="1" si="16758"/>
        <v>8</v>
      </c>
      <c r="BK966" s="114"/>
      <c r="BL966" s="27"/>
      <c r="BM966" s="27"/>
      <c r="BN966" s="27"/>
      <c r="BO966" s="27"/>
      <c r="BP966" s="27"/>
      <c r="BQ966" s="25">
        <f t="shared" ref="BQ966" ca="1" si="17324">BH966*BJ966</f>
        <v>32</v>
      </c>
      <c r="BR966" s="114"/>
      <c r="BS966" s="114"/>
      <c r="BT966" s="33">
        <f t="shared" ca="1" si="16787"/>
        <v>32</v>
      </c>
      <c r="BU966" s="33">
        <f t="shared" ref="BU966" ca="1" si="17325">BT966/GCD(BT965,BT966)</f>
        <v>8</v>
      </c>
      <c r="CG966"/>
      <c r="CH966" s="5"/>
    </row>
    <row r="967" spans="2:86" ht="32" customHeight="1" thickBot="1" x14ac:dyDescent="0.6">
      <c r="B967" s="126" t="s">
        <v>0</v>
      </c>
      <c r="C967" s="126" t="s">
        <v>29</v>
      </c>
      <c r="D967" s="114">
        <v>31</v>
      </c>
      <c r="E967" s="114" t="str">
        <f t="shared" ref="E967" ca="1" si="17326">IF(BH967&lt;=0,"－","")</f>
        <v/>
      </c>
      <c r="F967" s="32">
        <f t="shared" ca="1" si="16762"/>
        <v>10</v>
      </c>
      <c r="G967" s="114" t="str">
        <f t="shared" ref="G967" ca="1" si="17327">IF(BJ967&lt;=0,"　－　","　+　")</f>
        <v>　－　</v>
      </c>
      <c r="H967" s="27"/>
      <c r="I967" s="32">
        <f t="shared" ca="1" si="16764"/>
        <v>9</v>
      </c>
      <c r="J967" s="124" t="s">
        <v>13</v>
      </c>
      <c r="K967" s="125" t="str">
        <f t="shared" ref="K967" ca="1" si="17328">IF(BQ967&lt;0,"－","")</f>
        <v>－</v>
      </c>
      <c r="L967" s="24">
        <f t="shared" ca="1" si="16766"/>
        <v>4</v>
      </c>
      <c r="M967" s="118" t="str">
        <f t="shared" ref="M967" ca="1" si="17329">IF(L968=1,"=","")</f>
        <v/>
      </c>
      <c r="N967" s="125" t="str">
        <f t="shared" ref="N967" ca="1" si="17330">IF(L968=1,IF(BQ967&lt;0,"－",""),"")</f>
        <v/>
      </c>
      <c r="O967" s="118" t="str">
        <f t="shared" ref="O967" ca="1" si="17331">IF(L968=1,L967,"")</f>
        <v/>
      </c>
      <c r="P967" s="118" t="s">
        <v>250</v>
      </c>
      <c r="Q967" s="121" t="str">
        <f t="shared" ref="Q967" ca="1" si="17332">IF(E967="","",E967)</f>
        <v/>
      </c>
      <c r="R967" s="114" t="s">
        <v>249</v>
      </c>
      <c r="S967" s="122">
        <f t="shared" ref="S967" ca="1" si="17333">F967</f>
        <v>10</v>
      </c>
      <c r="T967" s="114" t="s">
        <v>216</v>
      </c>
      <c r="U967" s="122">
        <f t="shared" ref="U967" ca="1" si="17334">F968</f>
        <v>10</v>
      </c>
      <c r="V967" s="114" t="s">
        <v>217</v>
      </c>
      <c r="W967" s="120" t="str">
        <f t="shared" ref="W967" ca="1" si="17335">G967</f>
        <v>　－　</v>
      </c>
      <c r="X967" s="56"/>
      <c r="Y967" s="121" t="str">
        <f t="shared" ref="Y967" si="17336">IF(H967="","",H967)</f>
        <v/>
      </c>
      <c r="Z967" s="114" t="s">
        <v>249</v>
      </c>
      <c r="AA967" s="122">
        <f t="shared" ref="AA967" ca="1" si="17337">I967</f>
        <v>9</v>
      </c>
      <c r="AB967" s="114" t="s">
        <v>216</v>
      </c>
      <c r="AC967" s="122">
        <f t="shared" ref="AC967" ca="1" si="17338">I968</f>
        <v>5</v>
      </c>
      <c r="AD967" s="114" t="s">
        <v>217</v>
      </c>
      <c r="AE967" s="27"/>
      <c r="AF967" s="114" t="s">
        <v>233</v>
      </c>
      <c r="AG967" t="s">
        <v>230</v>
      </c>
      <c r="AH967" t="s">
        <v>250</v>
      </c>
      <c r="AI967" s="1" t="str">
        <f t="shared" ref="AI967" ca="1" si="17339">IF(K967="","",K967)</f>
        <v>－</v>
      </c>
      <c r="AJ967" t="s">
        <v>249</v>
      </c>
      <c r="AK967" s="1">
        <f t="shared" ref="AK967" ca="1" si="17340">L967</f>
        <v>4</v>
      </c>
      <c r="AL967" t="s">
        <v>216</v>
      </c>
      <c r="AM967" s="1">
        <f t="shared" ref="AM967" ca="1" si="17341">L968</f>
        <v>5</v>
      </c>
      <c r="AN967" t="s">
        <v>217</v>
      </c>
      <c r="AO967" t="s">
        <v>230</v>
      </c>
      <c r="AP967" s="114" t="str">
        <f t="shared" ca="1" si="16521"/>
        <v>\\(\\quad \\displaystyle \\frac{10}{10}　－　\\frac{9}{5}　=　 \\)</v>
      </c>
      <c r="AQ967" t="str">
        <f t="shared" ca="1" si="17285"/>
        <v>\\(\\quad \\displaystyle －\\frac{4}{5} \\)</v>
      </c>
      <c r="AS967" s="114" t="str">
        <f t="shared" ref="AS967" ca="1" si="17342">AP967</f>
        <v>\\(\\quad \\displaystyle \\frac{10}{10}　－　\\frac{9}{5}　=　 \\)</v>
      </c>
      <c r="AT967" s="114" t="str">
        <f t="shared" ref="AT967" ca="1" si="17343">IF(O967="",AQ967,AQ968)</f>
        <v>\\(\\quad \\displaystyle －\\frac{4}{5} \\)</v>
      </c>
      <c r="AU967" s="114" t="s">
        <v>60</v>
      </c>
      <c r="AV967" s="115" t="s">
        <v>228</v>
      </c>
      <c r="AW967" s="115" t="str">
        <f t="shared" ref="AW967" ca="1" si="17344">AS967</f>
        <v>\\(\\quad \\displaystyle \\frac{10}{10}　－　\\frac{9}{5}　=　 \\)</v>
      </c>
      <c r="AX967" s="115" t="str">
        <f t="shared" ref="AX967" ca="1" si="17345">AT967</f>
        <v>\\(\\quad \\displaystyle －\\frac{4}{5} \\)</v>
      </c>
      <c r="AY967" s="115" t="s">
        <v>62</v>
      </c>
      <c r="AZ967" s="116" t="str">
        <f t="shared" ref="AZ967" ca="1" si="17346">"INSERT INTO "&amp;AU967&amp;"(tangen,question,answer,editor,date,count) VALUES('"&amp;AV967&amp;"','"&amp;AW967&amp;"','"&amp;AX967&amp;"','"&amp;AY967&amp;"',NOW(),0);"</f>
        <v>INSERT INTO math(tangen,question,answer,editor,date,count) VALUES('m5500','\\(\\quad \\displaystyle \\frac{10}{10}　－　\\frac{9}{5}　=　 \\)','\\(\\quad \\displaystyle －\\frac{4}{5} \\)','harazono',NOW(),0);</v>
      </c>
      <c r="BH967" s="22">
        <f t="shared" ca="1" si="16753"/>
        <v>10</v>
      </c>
      <c r="BI967" s="114" t="s">
        <v>25</v>
      </c>
      <c r="BJ967" s="22">
        <f t="shared" ca="1" si="16753"/>
        <v>-9</v>
      </c>
      <c r="BK967" s="114" t="s">
        <v>26</v>
      </c>
      <c r="BL967" s="27"/>
      <c r="BM967" s="27"/>
      <c r="BN967" s="27"/>
      <c r="BO967" s="27"/>
      <c r="BP967" s="27"/>
      <c r="BQ967" s="24">
        <f t="shared" ref="BQ967" ca="1" si="17347">BH967*BJ968+BJ967*BH968</f>
        <v>-40</v>
      </c>
      <c r="BR967" s="114" t="s">
        <v>26</v>
      </c>
      <c r="BS967" s="114" t="str">
        <f t="shared" ref="BS967" ca="1" si="17348">IF(BQ967&lt;=0,"-","")</f>
        <v>-</v>
      </c>
      <c r="BT967" s="33">
        <f t="shared" ca="1" si="16787"/>
        <v>40</v>
      </c>
      <c r="BU967" s="33">
        <f t="shared" ref="BU967" ca="1" si="17349">BT967/GCD(BT967,BT968)</f>
        <v>4</v>
      </c>
      <c r="CG967"/>
      <c r="CH967" s="5"/>
    </row>
    <row r="968" spans="2:86" ht="32" customHeight="1" x14ac:dyDescent="0.55000000000000004">
      <c r="B968" s="127"/>
      <c r="C968" s="127"/>
      <c r="D968" s="114"/>
      <c r="E968" s="114"/>
      <c r="F968" s="19">
        <f t="shared" ca="1" si="16762"/>
        <v>10</v>
      </c>
      <c r="G968" s="114"/>
      <c r="H968" s="27"/>
      <c r="I968" s="19">
        <f t="shared" ca="1" si="16764"/>
        <v>5</v>
      </c>
      <c r="J968" s="124"/>
      <c r="K968" s="125"/>
      <c r="L968" s="25">
        <f t="shared" ca="1" si="16766"/>
        <v>5</v>
      </c>
      <c r="M968" s="118"/>
      <c r="N968" s="125"/>
      <c r="O968" s="118"/>
      <c r="P968" s="118"/>
      <c r="Q968" s="121"/>
      <c r="R968" s="114"/>
      <c r="S968" s="122"/>
      <c r="T968" s="114"/>
      <c r="U968" s="122"/>
      <c r="V968" s="114"/>
      <c r="W968" s="120"/>
      <c r="X968" s="56"/>
      <c r="Y968" s="121"/>
      <c r="Z968" s="114"/>
      <c r="AA968" s="122"/>
      <c r="AB968" s="114"/>
      <c r="AC968" s="122"/>
      <c r="AD968" s="114"/>
      <c r="AE968" s="27"/>
      <c r="AF968" s="114"/>
      <c r="AG968" t="s">
        <v>230</v>
      </c>
      <c r="AH968" t="s">
        <v>250</v>
      </c>
      <c r="AI968" s="1" t="str">
        <f t="shared" ref="AI968" ca="1" si="17350">IF(N967="","",N967)</f>
        <v/>
      </c>
      <c r="AJ968" s="1" t="str">
        <f t="shared" ref="AJ968" ca="1" si="17351">IF(O967="","",O967)</f>
        <v/>
      </c>
      <c r="AK968" s="1"/>
      <c r="AM968" s="1"/>
      <c r="AO968" t="s">
        <v>230</v>
      </c>
      <c r="AP968" s="114"/>
      <c r="AQ968" t="str">
        <f t="shared" ca="1" si="17285"/>
        <v>\\(\\quad \\displaystyle  \\)</v>
      </c>
      <c r="AS968" s="114"/>
      <c r="AT968" s="114"/>
      <c r="AU968" s="114"/>
      <c r="AV968" s="114"/>
      <c r="AW968" s="114"/>
      <c r="AX968" s="114"/>
      <c r="AY968" s="114"/>
      <c r="AZ968" s="117"/>
      <c r="BH968" s="23">
        <f t="shared" ca="1" si="16758"/>
        <v>10</v>
      </c>
      <c r="BI968" s="114"/>
      <c r="BJ968" s="23">
        <f t="shared" ca="1" si="16758"/>
        <v>5</v>
      </c>
      <c r="BK968" s="114"/>
      <c r="BL968" s="27"/>
      <c r="BM968" s="27"/>
      <c r="BN968" s="27"/>
      <c r="BO968" s="27"/>
      <c r="BP968" s="27"/>
      <c r="BQ968" s="25">
        <f t="shared" ref="BQ968" ca="1" si="17352">BH968*BJ968</f>
        <v>50</v>
      </c>
      <c r="BR968" s="114"/>
      <c r="BS968" s="114"/>
      <c r="BT968" s="33">
        <f t="shared" ca="1" si="16787"/>
        <v>50</v>
      </c>
      <c r="BU968" s="33">
        <f t="shared" ref="BU968" ca="1" si="17353">BT968/GCD(BT967,BT968)</f>
        <v>5</v>
      </c>
      <c r="CG968"/>
      <c r="CH968" s="5"/>
    </row>
    <row r="969" spans="2:86" ht="32" customHeight="1" thickBot="1" x14ac:dyDescent="0.6">
      <c r="B969" s="126" t="s">
        <v>0</v>
      </c>
      <c r="C969" s="126" t="s">
        <v>29</v>
      </c>
      <c r="D969" s="114">
        <v>32</v>
      </c>
      <c r="E969" s="114" t="str">
        <f t="shared" ref="E969" ca="1" si="17354">IF(BH969&lt;=0,"－","")</f>
        <v/>
      </c>
      <c r="F969" s="32">
        <f t="shared" ca="1" si="16762"/>
        <v>5</v>
      </c>
      <c r="G969" s="114" t="str">
        <f t="shared" ref="G969" ca="1" si="17355">IF(BJ969&lt;=0,"　－　","　+　")</f>
        <v>　+　</v>
      </c>
      <c r="H969" s="27"/>
      <c r="I969" s="32">
        <f t="shared" ca="1" si="16764"/>
        <v>5</v>
      </c>
      <c r="J969" s="124" t="s">
        <v>13</v>
      </c>
      <c r="K969" s="125" t="str">
        <f t="shared" ref="K969" ca="1" si="17356">IF(BQ969&lt;0,"－","")</f>
        <v/>
      </c>
      <c r="L969" s="24">
        <f t="shared" ca="1" si="16766"/>
        <v>85</v>
      </c>
      <c r="M969" s="118" t="str">
        <f t="shared" ref="M969" ca="1" si="17357">IF(L970=1,"=","")</f>
        <v/>
      </c>
      <c r="N969" s="125" t="str">
        <f t="shared" ref="N969" ca="1" si="17358">IF(L970=1,IF(BQ969&lt;0,"－",""),"")</f>
        <v/>
      </c>
      <c r="O969" s="118" t="str">
        <f t="shared" ref="O969" ca="1" si="17359">IF(L970=1,L969,"")</f>
        <v/>
      </c>
      <c r="P969" s="118" t="s">
        <v>250</v>
      </c>
      <c r="Q969" s="121" t="str">
        <f t="shared" ref="Q969" ca="1" si="17360">IF(E969="","",E969)</f>
        <v/>
      </c>
      <c r="R969" s="114" t="s">
        <v>249</v>
      </c>
      <c r="S969" s="122">
        <f t="shared" ref="S969" ca="1" si="17361">F969</f>
        <v>5</v>
      </c>
      <c r="T969" s="114" t="s">
        <v>216</v>
      </c>
      <c r="U969" s="122">
        <f t="shared" ref="U969" ca="1" si="17362">F970</f>
        <v>8</v>
      </c>
      <c r="V969" s="114" t="s">
        <v>217</v>
      </c>
      <c r="W969" s="120" t="str">
        <f t="shared" ref="W969" ca="1" si="17363">G969</f>
        <v>　+　</v>
      </c>
      <c r="X969" s="56"/>
      <c r="Y969" s="121" t="str">
        <f t="shared" ref="Y969" si="17364">IF(H969="","",H969)</f>
        <v/>
      </c>
      <c r="Z969" s="114" t="s">
        <v>249</v>
      </c>
      <c r="AA969" s="122">
        <f t="shared" ref="AA969" ca="1" si="17365">I969</f>
        <v>5</v>
      </c>
      <c r="AB969" s="114" t="s">
        <v>216</v>
      </c>
      <c r="AC969" s="122">
        <f t="shared" ref="AC969" ca="1" si="17366">I970</f>
        <v>9</v>
      </c>
      <c r="AD969" s="114" t="s">
        <v>217</v>
      </c>
      <c r="AE969" s="27"/>
      <c r="AF969" s="114" t="s">
        <v>233</v>
      </c>
      <c r="AG969" t="s">
        <v>230</v>
      </c>
      <c r="AH969" t="s">
        <v>250</v>
      </c>
      <c r="AI969" s="1" t="str">
        <f t="shared" ref="AI969" ca="1" si="17367">IF(K969="","",K969)</f>
        <v/>
      </c>
      <c r="AJ969" t="s">
        <v>249</v>
      </c>
      <c r="AK969" s="1">
        <f t="shared" ref="AK969" ca="1" si="17368">L969</f>
        <v>85</v>
      </c>
      <c r="AL969" t="s">
        <v>216</v>
      </c>
      <c r="AM969" s="1">
        <f t="shared" ref="AM969" ca="1" si="17369">L970</f>
        <v>72</v>
      </c>
      <c r="AN969" t="s">
        <v>217</v>
      </c>
      <c r="AO969" t="s">
        <v>230</v>
      </c>
      <c r="AP969" s="114" t="str">
        <f t="shared" ca="1" si="16521"/>
        <v>\\(\\quad \\displaystyle \\frac{5}{8}　+　\\frac{5}{9}　=　 \\)</v>
      </c>
      <c r="AQ969" t="str">
        <f t="shared" ca="1" si="17285"/>
        <v>\\(\\quad \\displaystyle \\frac{85}{72} \\)</v>
      </c>
      <c r="AS969" s="114" t="str">
        <f t="shared" ref="AS969" ca="1" si="17370">AP969</f>
        <v>\\(\\quad \\displaystyle \\frac{5}{8}　+　\\frac{5}{9}　=　 \\)</v>
      </c>
      <c r="AT969" s="114" t="str">
        <f t="shared" ref="AT969" ca="1" si="17371">IF(O969="",AQ969,AQ970)</f>
        <v>\\(\\quad \\displaystyle \\frac{85}{72} \\)</v>
      </c>
      <c r="AU969" s="114" t="s">
        <v>60</v>
      </c>
      <c r="AV969" s="115" t="s">
        <v>228</v>
      </c>
      <c r="AW969" s="115" t="str">
        <f t="shared" ref="AW969" ca="1" si="17372">AS969</f>
        <v>\\(\\quad \\displaystyle \\frac{5}{8}　+　\\frac{5}{9}　=　 \\)</v>
      </c>
      <c r="AX969" s="115" t="str">
        <f t="shared" ref="AX969" ca="1" si="17373">AT969</f>
        <v>\\(\\quad \\displaystyle \\frac{85}{72} \\)</v>
      </c>
      <c r="AY969" s="115" t="s">
        <v>62</v>
      </c>
      <c r="AZ969" s="116" t="str">
        <f t="shared" ref="AZ969" ca="1" si="17374">"INSERT INTO "&amp;AU969&amp;"(tangen,question,answer,editor,date,count) VALUES('"&amp;AV969&amp;"','"&amp;AW969&amp;"','"&amp;AX969&amp;"','"&amp;AY969&amp;"',NOW(),0);"</f>
        <v>INSERT INTO math(tangen,question,answer,editor,date,count) VALUES('m5500','\\(\\quad \\displaystyle \\frac{5}{8}　+　\\frac{5}{9}　=　 \\)','\\(\\quad \\displaystyle \\frac{85}{72} \\)','harazono',NOW(),0);</v>
      </c>
      <c r="BH969" s="22">
        <f t="shared" ca="1" si="16753"/>
        <v>5</v>
      </c>
      <c r="BI969" s="114" t="s">
        <v>25</v>
      </c>
      <c r="BJ969" s="22">
        <f t="shared" ca="1" si="16753"/>
        <v>5</v>
      </c>
      <c r="BK969" s="114" t="s">
        <v>26</v>
      </c>
      <c r="BL969" s="27"/>
      <c r="BM969" s="27"/>
      <c r="BN969" s="27"/>
      <c r="BO969" s="27"/>
      <c r="BP969" s="27"/>
      <c r="BQ969" s="24">
        <f t="shared" ref="BQ969" ca="1" si="17375">BH969*BJ970+BJ969*BH970</f>
        <v>85</v>
      </c>
      <c r="BR969" s="114" t="s">
        <v>26</v>
      </c>
      <c r="BS969" s="114" t="str">
        <f t="shared" ref="BS969" ca="1" si="17376">IF(BQ969&lt;=0,"-","")</f>
        <v/>
      </c>
      <c r="BT969" s="33">
        <f t="shared" ca="1" si="16787"/>
        <v>85</v>
      </c>
      <c r="BU969" s="33">
        <f t="shared" ref="BU969" ca="1" si="17377">BT969/GCD(BT969,BT970)</f>
        <v>85</v>
      </c>
      <c r="CG969"/>
      <c r="CH969" s="5"/>
    </row>
    <row r="970" spans="2:86" ht="32" customHeight="1" x14ac:dyDescent="0.55000000000000004">
      <c r="B970" s="127"/>
      <c r="C970" s="127"/>
      <c r="D970" s="114"/>
      <c r="E970" s="114"/>
      <c r="F970" s="19">
        <f t="shared" ca="1" si="16762"/>
        <v>8</v>
      </c>
      <c r="G970" s="114"/>
      <c r="H970" s="27"/>
      <c r="I970" s="19">
        <f t="shared" ca="1" si="16764"/>
        <v>9</v>
      </c>
      <c r="J970" s="124"/>
      <c r="K970" s="125"/>
      <c r="L970" s="25">
        <f t="shared" ca="1" si="16766"/>
        <v>72</v>
      </c>
      <c r="M970" s="118"/>
      <c r="N970" s="125"/>
      <c r="O970" s="118"/>
      <c r="P970" s="118"/>
      <c r="Q970" s="121"/>
      <c r="R970" s="114"/>
      <c r="S970" s="122"/>
      <c r="T970" s="114"/>
      <c r="U970" s="122"/>
      <c r="V970" s="114"/>
      <c r="W970" s="120"/>
      <c r="X970" s="56"/>
      <c r="Y970" s="121"/>
      <c r="Z970" s="114"/>
      <c r="AA970" s="122"/>
      <c r="AB970" s="114"/>
      <c r="AC970" s="122"/>
      <c r="AD970" s="114"/>
      <c r="AE970" s="27"/>
      <c r="AF970" s="114"/>
      <c r="AG970" t="s">
        <v>230</v>
      </c>
      <c r="AH970" t="s">
        <v>250</v>
      </c>
      <c r="AI970" s="1" t="str">
        <f t="shared" ref="AI970" ca="1" si="17378">IF(N969="","",N969)</f>
        <v/>
      </c>
      <c r="AJ970" s="1" t="str">
        <f t="shared" ref="AJ970" ca="1" si="17379">IF(O969="","",O969)</f>
        <v/>
      </c>
      <c r="AK970" s="1"/>
      <c r="AM970" s="1"/>
      <c r="AO970" t="s">
        <v>230</v>
      </c>
      <c r="AP970" s="114"/>
      <c r="AQ970" t="str">
        <f t="shared" ca="1" si="17285"/>
        <v>\\(\\quad \\displaystyle  \\)</v>
      </c>
      <c r="AS970" s="114"/>
      <c r="AT970" s="114"/>
      <c r="AU970" s="114"/>
      <c r="AV970" s="114"/>
      <c r="AW970" s="114"/>
      <c r="AX970" s="114"/>
      <c r="AY970" s="114"/>
      <c r="AZ970" s="117"/>
      <c r="BH970" s="23">
        <f t="shared" ca="1" si="16758"/>
        <v>8</v>
      </c>
      <c r="BI970" s="114"/>
      <c r="BJ970" s="23">
        <f t="shared" ca="1" si="16758"/>
        <v>9</v>
      </c>
      <c r="BK970" s="114"/>
      <c r="BL970" s="27"/>
      <c r="BM970" s="27"/>
      <c r="BN970" s="27"/>
      <c r="BO970" s="27"/>
      <c r="BP970" s="27"/>
      <c r="BQ970" s="25">
        <f t="shared" ref="BQ970" ca="1" si="17380">BH970*BJ970</f>
        <v>72</v>
      </c>
      <c r="BR970" s="114"/>
      <c r="BS970" s="114"/>
      <c r="BT970" s="33">
        <f t="shared" ca="1" si="16787"/>
        <v>72</v>
      </c>
      <c r="BU970" s="33">
        <f t="shared" ref="BU970" ca="1" si="17381">BT970/GCD(BT969,BT970)</f>
        <v>72</v>
      </c>
      <c r="CG970"/>
      <c r="CH970" s="5"/>
    </row>
    <row r="971" spans="2:86" ht="32" customHeight="1" thickBot="1" x14ac:dyDescent="0.6">
      <c r="B971" s="126" t="s">
        <v>0</v>
      </c>
      <c r="C971" s="126" t="s">
        <v>29</v>
      </c>
      <c r="D971" s="114">
        <v>33</v>
      </c>
      <c r="E971" s="114" t="str">
        <f t="shared" ref="E971" ca="1" si="17382">IF(BH971&lt;=0,"－","")</f>
        <v/>
      </c>
      <c r="F971" s="32">
        <f t="shared" ca="1" si="16762"/>
        <v>3</v>
      </c>
      <c r="G971" s="114" t="str">
        <f t="shared" ref="G971" ca="1" si="17383">IF(BJ971&lt;=0,"　－　","　+　")</f>
        <v>　+　</v>
      </c>
      <c r="H971" s="27"/>
      <c r="I971" s="32">
        <f t="shared" ca="1" si="16764"/>
        <v>2</v>
      </c>
      <c r="J971" s="124" t="s">
        <v>13</v>
      </c>
      <c r="K971" s="125" t="str">
        <f t="shared" ref="K971" ca="1" si="17384">IF(BQ971&lt;0,"－","")</f>
        <v/>
      </c>
      <c r="L971" s="24">
        <f t="shared" ca="1" si="16766"/>
        <v>9</v>
      </c>
      <c r="M971" s="118" t="str">
        <f t="shared" ref="M971" ca="1" si="17385">IF(L972=1,"=","")</f>
        <v/>
      </c>
      <c r="N971" s="125" t="str">
        <f t="shared" ref="N971" ca="1" si="17386">IF(L972=1,IF(BQ971&lt;0,"－",""),"")</f>
        <v/>
      </c>
      <c r="O971" s="118" t="str">
        <f t="shared" ref="O971" ca="1" si="17387">IF(L972=1,L971,"")</f>
        <v/>
      </c>
      <c r="P971" s="118" t="s">
        <v>250</v>
      </c>
      <c r="Q971" s="121" t="str">
        <f t="shared" ref="Q971" ca="1" si="17388">IF(E971="","",E971)</f>
        <v/>
      </c>
      <c r="R971" s="114" t="s">
        <v>249</v>
      </c>
      <c r="S971" s="122">
        <f t="shared" ref="S971" ca="1" si="17389">F971</f>
        <v>3</v>
      </c>
      <c r="T971" s="114" t="s">
        <v>216</v>
      </c>
      <c r="U971" s="122">
        <f t="shared" ref="U971" ca="1" si="17390">F972</f>
        <v>6</v>
      </c>
      <c r="V971" s="114" t="s">
        <v>217</v>
      </c>
      <c r="W971" s="120" t="str">
        <f t="shared" ref="W971" ca="1" si="17391">G971</f>
        <v>　+　</v>
      </c>
      <c r="X971" s="56"/>
      <c r="Y971" s="121" t="str">
        <f t="shared" ref="Y971" si="17392">IF(H971="","",H971)</f>
        <v/>
      </c>
      <c r="Z971" s="114" t="s">
        <v>249</v>
      </c>
      <c r="AA971" s="122">
        <f t="shared" ref="AA971" ca="1" si="17393">I971</f>
        <v>2</v>
      </c>
      <c r="AB971" s="114" t="s">
        <v>216</v>
      </c>
      <c r="AC971" s="122">
        <f t="shared" ref="AC971" ca="1" si="17394">I972</f>
        <v>5</v>
      </c>
      <c r="AD971" s="114" t="s">
        <v>217</v>
      </c>
      <c r="AE971" s="27"/>
      <c r="AF971" s="114" t="s">
        <v>233</v>
      </c>
      <c r="AG971" t="s">
        <v>230</v>
      </c>
      <c r="AH971" t="s">
        <v>250</v>
      </c>
      <c r="AI971" s="1" t="str">
        <f t="shared" ref="AI971" ca="1" si="17395">IF(K971="","",K971)</f>
        <v/>
      </c>
      <c r="AJ971" t="s">
        <v>249</v>
      </c>
      <c r="AK971" s="1">
        <f t="shared" ref="AK971" ca="1" si="17396">L971</f>
        <v>9</v>
      </c>
      <c r="AL971" t="s">
        <v>216</v>
      </c>
      <c r="AM971" s="1">
        <f t="shared" ref="AM971" ca="1" si="17397">L972</f>
        <v>10</v>
      </c>
      <c r="AN971" t="s">
        <v>217</v>
      </c>
      <c r="AO971" t="s">
        <v>230</v>
      </c>
      <c r="AP971" s="114" t="str">
        <f t="shared" ref="AP971:AP1033" ca="1" si="17398">P971&amp;Q971&amp;R971&amp;S971&amp;T971&amp;U971&amp;V971&amp;W971&amp;X971&amp;Y971&amp;Z971&amp;AA971&amp;AB971&amp;AC971&amp;AD971&amp;AE971&amp;AF971&amp;AG971</f>
        <v>\\(\\quad \\displaystyle \\frac{3}{6}　+　\\frac{2}{5}　=　 \\)</v>
      </c>
      <c r="AQ971" t="str">
        <f t="shared" ca="1" si="17285"/>
        <v>\\(\\quad \\displaystyle \\frac{9}{10} \\)</v>
      </c>
      <c r="AS971" s="114" t="str">
        <f t="shared" ref="AS971" ca="1" si="17399">AP971</f>
        <v>\\(\\quad \\displaystyle \\frac{3}{6}　+　\\frac{2}{5}　=　 \\)</v>
      </c>
      <c r="AT971" s="114" t="str">
        <f t="shared" ref="AT971" ca="1" si="17400">IF(O971="",AQ971,AQ972)</f>
        <v>\\(\\quad \\displaystyle \\frac{9}{10} \\)</v>
      </c>
      <c r="AU971" s="114" t="s">
        <v>60</v>
      </c>
      <c r="AV971" s="115" t="s">
        <v>228</v>
      </c>
      <c r="AW971" s="115" t="str">
        <f t="shared" ref="AW971" ca="1" si="17401">AS971</f>
        <v>\\(\\quad \\displaystyle \\frac{3}{6}　+　\\frac{2}{5}　=　 \\)</v>
      </c>
      <c r="AX971" s="115" t="str">
        <f t="shared" ref="AX971" ca="1" si="17402">AT971</f>
        <v>\\(\\quad \\displaystyle \\frac{9}{10} \\)</v>
      </c>
      <c r="AY971" s="115" t="s">
        <v>62</v>
      </c>
      <c r="AZ971" s="116" t="str">
        <f t="shared" ref="AZ971" ca="1" si="17403">"INSERT INTO "&amp;AU971&amp;"(tangen,question,answer,editor,date,count) VALUES('"&amp;AV971&amp;"','"&amp;AW971&amp;"','"&amp;AX971&amp;"','"&amp;AY971&amp;"',NOW(),0);"</f>
        <v>INSERT INTO math(tangen,question,answer,editor,date,count) VALUES('m5500','\\(\\quad \\displaystyle \\frac{3}{6}　+　\\frac{2}{5}　=　 \\)','\\(\\quad \\displaystyle \\frac{9}{10} \\)','harazono',NOW(),0);</v>
      </c>
      <c r="BH971" s="22">
        <f t="shared" ca="1" si="16753"/>
        <v>3</v>
      </c>
      <c r="BI971" s="114" t="s">
        <v>25</v>
      </c>
      <c r="BJ971" s="22">
        <f t="shared" ca="1" si="16753"/>
        <v>2</v>
      </c>
      <c r="BK971" s="114" t="s">
        <v>26</v>
      </c>
      <c r="BL971" s="27"/>
      <c r="BM971" s="27"/>
      <c r="BN971" s="27"/>
      <c r="BO971" s="27"/>
      <c r="BP971" s="27"/>
      <c r="BQ971" s="24">
        <f t="shared" ref="BQ971" ca="1" si="17404">BH971*BJ972+BJ971*BH972</f>
        <v>27</v>
      </c>
      <c r="BR971" s="114" t="s">
        <v>26</v>
      </c>
      <c r="BS971" s="114" t="str">
        <f t="shared" ref="BS971" ca="1" si="17405">IF(BQ971&lt;=0,"-","")</f>
        <v/>
      </c>
      <c r="BT971" s="33">
        <f t="shared" ca="1" si="16787"/>
        <v>27</v>
      </c>
      <c r="BU971" s="33">
        <f t="shared" ref="BU971" ca="1" si="17406">BT971/GCD(BT971,BT972)</f>
        <v>9</v>
      </c>
      <c r="CG971"/>
      <c r="CH971" s="5"/>
    </row>
    <row r="972" spans="2:86" ht="32" customHeight="1" x14ac:dyDescent="0.55000000000000004">
      <c r="B972" s="127"/>
      <c r="C972" s="127"/>
      <c r="D972" s="114"/>
      <c r="E972" s="114"/>
      <c r="F972" s="19">
        <f t="shared" ca="1" si="16762"/>
        <v>6</v>
      </c>
      <c r="G972" s="114"/>
      <c r="H972" s="27"/>
      <c r="I972" s="19">
        <f t="shared" ca="1" si="16764"/>
        <v>5</v>
      </c>
      <c r="J972" s="124"/>
      <c r="K972" s="125"/>
      <c r="L972" s="25">
        <f t="shared" ca="1" si="16766"/>
        <v>10</v>
      </c>
      <c r="M972" s="118"/>
      <c r="N972" s="125"/>
      <c r="O972" s="118"/>
      <c r="P972" s="118"/>
      <c r="Q972" s="121"/>
      <c r="R972" s="114"/>
      <c r="S972" s="122"/>
      <c r="T972" s="114"/>
      <c r="U972" s="122"/>
      <c r="V972" s="114"/>
      <c r="W972" s="120"/>
      <c r="X972" s="56"/>
      <c r="Y972" s="121"/>
      <c r="Z972" s="114"/>
      <c r="AA972" s="122"/>
      <c r="AB972" s="114"/>
      <c r="AC972" s="122"/>
      <c r="AD972" s="114"/>
      <c r="AE972" s="27"/>
      <c r="AF972" s="114"/>
      <c r="AG972" t="s">
        <v>230</v>
      </c>
      <c r="AH972" t="s">
        <v>250</v>
      </c>
      <c r="AI972" s="1" t="str">
        <f t="shared" ref="AI972" ca="1" si="17407">IF(N971="","",N971)</f>
        <v/>
      </c>
      <c r="AJ972" s="1" t="str">
        <f t="shared" ref="AJ972" ca="1" si="17408">IF(O971="","",O971)</f>
        <v/>
      </c>
      <c r="AK972" s="1"/>
      <c r="AM972" s="1"/>
      <c r="AO972" t="s">
        <v>230</v>
      </c>
      <c r="AP972" s="114"/>
      <c r="AQ972" t="str">
        <f t="shared" ca="1" si="17285"/>
        <v>\\(\\quad \\displaystyle  \\)</v>
      </c>
      <c r="AS972" s="114"/>
      <c r="AT972" s="114"/>
      <c r="AU972" s="114"/>
      <c r="AV972" s="114"/>
      <c r="AW972" s="114"/>
      <c r="AX972" s="114"/>
      <c r="AY972" s="114"/>
      <c r="AZ972" s="117"/>
      <c r="BH972" s="23">
        <f t="shared" ca="1" si="16758"/>
        <v>6</v>
      </c>
      <c r="BI972" s="114"/>
      <c r="BJ972" s="23">
        <f t="shared" ca="1" si="16758"/>
        <v>5</v>
      </c>
      <c r="BK972" s="114"/>
      <c r="BL972" s="27"/>
      <c r="BM972" s="27"/>
      <c r="BN972" s="27"/>
      <c r="BO972" s="27"/>
      <c r="BP972" s="27"/>
      <c r="BQ972" s="25">
        <f t="shared" ref="BQ972" ca="1" si="17409">BH972*BJ972</f>
        <v>30</v>
      </c>
      <c r="BR972" s="114"/>
      <c r="BS972" s="114"/>
      <c r="BT972" s="33">
        <f t="shared" ca="1" si="16787"/>
        <v>30</v>
      </c>
      <c r="BU972" s="33">
        <f t="shared" ref="BU972" ca="1" si="17410">BT972/GCD(BT971,BT972)</f>
        <v>10</v>
      </c>
      <c r="CG972"/>
      <c r="CH972" s="5"/>
    </row>
    <row r="973" spans="2:86" ht="32" customHeight="1" thickBot="1" x14ac:dyDescent="0.6">
      <c r="B973" s="126" t="s">
        <v>0</v>
      </c>
      <c r="C973" s="126" t="s">
        <v>29</v>
      </c>
      <c r="D973" s="114">
        <v>34</v>
      </c>
      <c r="E973" s="114" t="str">
        <f t="shared" ref="E973" ca="1" si="17411">IF(BH973&lt;=0,"－","")</f>
        <v/>
      </c>
      <c r="F973" s="32">
        <f t="shared" ca="1" si="16762"/>
        <v>10</v>
      </c>
      <c r="G973" s="114" t="str">
        <f t="shared" ref="G973" ca="1" si="17412">IF(BJ973&lt;=0,"　－　","　+　")</f>
        <v>　－　</v>
      </c>
      <c r="H973" s="27"/>
      <c r="I973" s="32">
        <f t="shared" ca="1" si="16764"/>
        <v>9</v>
      </c>
      <c r="J973" s="124" t="s">
        <v>13</v>
      </c>
      <c r="K973" s="125" t="str">
        <f t="shared" ref="K973" ca="1" si="17413">IF(BQ973&lt;0,"－","")</f>
        <v/>
      </c>
      <c r="L973" s="24">
        <f t="shared" ca="1" si="16766"/>
        <v>1</v>
      </c>
      <c r="M973" s="118" t="str">
        <f t="shared" ref="M973" ca="1" si="17414">IF(L974=1,"=","")</f>
        <v/>
      </c>
      <c r="N973" s="125" t="str">
        <f t="shared" ref="N973" ca="1" si="17415">IF(L974=1,IF(BQ973&lt;0,"－",""),"")</f>
        <v/>
      </c>
      <c r="O973" s="118" t="str">
        <f t="shared" ref="O973" ca="1" si="17416">IF(L974=1,L973,"")</f>
        <v/>
      </c>
      <c r="P973" s="118" t="s">
        <v>250</v>
      </c>
      <c r="Q973" s="121" t="str">
        <f t="shared" ref="Q973" ca="1" si="17417">IF(E973="","",E973)</f>
        <v/>
      </c>
      <c r="R973" s="114" t="s">
        <v>249</v>
      </c>
      <c r="S973" s="122">
        <f t="shared" ref="S973" ca="1" si="17418">F973</f>
        <v>10</v>
      </c>
      <c r="T973" s="114" t="s">
        <v>216</v>
      </c>
      <c r="U973" s="122">
        <f t="shared" ref="U973" ca="1" si="17419">F974</f>
        <v>8</v>
      </c>
      <c r="V973" s="114" t="s">
        <v>217</v>
      </c>
      <c r="W973" s="120" t="str">
        <f t="shared" ref="W973" ca="1" si="17420">G973</f>
        <v>　－　</v>
      </c>
      <c r="X973" s="56"/>
      <c r="Y973" s="121" t="str">
        <f t="shared" ref="Y973" si="17421">IF(H973="","",H973)</f>
        <v/>
      </c>
      <c r="Z973" s="114" t="s">
        <v>249</v>
      </c>
      <c r="AA973" s="122">
        <f t="shared" ref="AA973" ca="1" si="17422">I973</f>
        <v>9</v>
      </c>
      <c r="AB973" s="114" t="s">
        <v>216</v>
      </c>
      <c r="AC973" s="122">
        <f t="shared" ref="AC973" ca="1" si="17423">I974</f>
        <v>9</v>
      </c>
      <c r="AD973" s="114" t="s">
        <v>217</v>
      </c>
      <c r="AE973" s="27"/>
      <c r="AF973" s="114" t="s">
        <v>233</v>
      </c>
      <c r="AG973" t="s">
        <v>230</v>
      </c>
      <c r="AH973" t="s">
        <v>250</v>
      </c>
      <c r="AI973" s="1" t="str">
        <f t="shared" ref="AI973" ca="1" si="17424">IF(K973="","",K973)</f>
        <v/>
      </c>
      <c r="AJ973" t="s">
        <v>249</v>
      </c>
      <c r="AK973" s="1">
        <f t="shared" ref="AK973" ca="1" si="17425">L973</f>
        <v>1</v>
      </c>
      <c r="AL973" t="s">
        <v>216</v>
      </c>
      <c r="AM973" s="1">
        <f t="shared" ref="AM973" ca="1" si="17426">L974</f>
        <v>4</v>
      </c>
      <c r="AN973" t="s">
        <v>217</v>
      </c>
      <c r="AO973" t="s">
        <v>230</v>
      </c>
      <c r="AP973" s="114" t="str">
        <f t="shared" ca="1" si="17398"/>
        <v>\\(\\quad \\displaystyle \\frac{10}{8}　－　\\frac{9}{9}　=　 \\)</v>
      </c>
      <c r="AQ973" t="str">
        <f t="shared" ca="1" si="17285"/>
        <v>\\(\\quad \\displaystyle \\frac{1}{4} \\)</v>
      </c>
      <c r="AS973" s="114" t="str">
        <f t="shared" ref="AS973" ca="1" si="17427">AP973</f>
        <v>\\(\\quad \\displaystyle \\frac{10}{8}　－　\\frac{9}{9}　=　 \\)</v>
      </c>
      <c r="AT973" s="114" t="str">
        <f t="shared" ref="AT973" ca="1" si="17428">IF(O973="",AQ973,AQ974)</f>
        <v>\\(\\quad \\displaystyle \\frac{1}{4} \\)</v>
      </c>
      <c r="AU973" s="114" t="s">
        <v>60</v>
      </c>
      <c r="AV973" s="115" t="s">
        <v>228</v>
      </c>
      <c r="AW973" s="115" t="str">
        <f t="shared" ref="AW973" ca="1" si="17429">AS973</f>
        <v>\\(\\quad \\displaystyle \\frac{10}{8}　－　\\frac{9}{9}　=　 \\)</v>
      </c>
      <c r="AX973" s="115" t="str">
        <f t="shared" ref="AX973" ca="1" si="17430">AT973</f>
        <v>\\(\\quad \\displaystyle \\frac{1}{4} \\)</v>
      </c>
      <c r="AY973" s="115" t="s">
        <v>62</v>
      </c>
      <c r="AZ973" s="116" t="str">
        <f t="shared" ref="AZ973" ca="1" si="17431">"INSERT INTO "&amp;AU973&amp;"(tangen,question,answer,editor,date,count) VALUES('"&amp;AV973&amp;"','"&amp;AW973&amp;"','"&amp;AX973&amp;"','"&amp;AY973&amp;"',NOW(),0);"</f>
        <v>INSERT INTO math(tangen,question,answer,editor,date,count) VALUES('m5500','\\(\\quad \\displaystyle \\frac{10}{8}　－　\\frac{9}{9}　=　 \\)','\\(\\quad \\displaystyle \\frac{1}{4} \\)','harazono',NOW(),0);</v>
      </c>
      <c r="BH973" s="22">
        <f t="shared" ca="1" si="16753"/>
        <v>10</v>
      </c>
      <c r="BI973" s="114" t="s">
        <v>25</v>
      </c>
      <c r="BJ973" s="22">
        <f t="shared" ca="1" si="16753"/>
        <v>-9</v>
      </c>
      <c r="BK973" s="114" t="s">
        <v>26</v>
      </c>
      <c r="BL973" s="27"/>
      <c r="BM973" s="27"/>
      <c r="BN973" s="27"/>
      <c r="BO973" s="27"/>
      <c r="BP973" s="27"/>
      <c r="BQ973" s="24">
        <f t="shared" ref="BQ973" ca="1" si="17432">BH973*BJ974+BJ973*BH974</f>
        <v>18</v>
      </c>
      <c r="BR973" s="114" t="s">
        <v>26</v>
      </c>
      <c r="BS973" s="114" t="str">
        <f t="shared" ref="BS973" ca="1" si="17433">IF(BQ973&lt;=0,"-","")</f>
        <v/>
      </c>
      <c r="BT973" s="33">
        <f t="shared" ca="1" si="16787"/>
        <v>18</v>
      </c>
      <c r="BU973" s="33">
        <f t="shared" ref="BU973" ca="1" si="17434">BT973/GCD(BT973,BT974)</f>
        <v>1</v>
      </c>
      <c r="CG973"/>
      <c r="CH973" s="5"/>
    </row>
    <row r="974" spans="2:86" ht="32" customHeight="1" x14ac:dyDescent="0.55000000000000004">
      <c r="B974" s="127"/>
      <c r="C974" s="127"/>
      <c r="D974" s="114"/>
      <c r="E974" s="114"/>
      <c r="F974" s="19">
        <f t="shared" ca="1" si="16762"/>
        <v>8</v>
      </c>
      <c r="G974" s="114"/>
      <c r="H974" s="27"/>
      <c r="I974" s="19">
        <f t="shared" ca="1" si="16764"/>
        <v>9</v>
      </c>
      <c r="J974" s="124"/>
      <c r="K974" s="125"/>
      <c r="L974" s="25">
        <f t="shared" ca="1" si="16766"/>
        <v>4</v>
      </c>
      <c r="M974" s="118"/>
      <c r="N974" s="125"/>
      <c r="O974" s="118"/>
      <c r="P974" s="118"/>
      <c r="Q974" s="121"/>
      <c r="R974" s="114"/>
      <c r="S974" s="122"/>
      <c r="T974" s="114"/>
      <c r="U974" s="122"/>
      <c r="V974" s="114"/>
      <c r="W974" s="120"/>
      <c r="X974" s="56"/>
      <c r="Y974" s="121"/>
      <c r="Z974" s="114"/>
      <c r="AA974" s="122"/>
      <c r="AB974" s="114"/>
      <c r="AC974" s="122"/>
      <c r="AD974" s="114"/>
      <c r="AE974" s="27"/>
      <c r="AF974" s="114"/>
      <c r="AG974" t="s">
        <v>230</v>
      </c>
      <c r="AH974" t="s">
        <v>250</v>
      </c>
      <c r="AI974" s="1" t="str">
        <f t="shared" ref="AI974" ca="1" si="17435">IF(N973="","",N973)</f>
        <v/>
      </c>
      <c r="AJ974" s="1" t="str">
        <f t="shared" ref="AJ974" ca="1" si="17436">IF(O973="","",O973)</f>
        <v/>
      </c>
      <c r="AK974" s="1"/>
      <c r="AM974" s="1"/>
      <c r="AO974" t="s">
        <v>230</v>
      </c>
      <c r="AP974" s="114"/>
      <c r="AQ974" t="str">
        <f t="shared" ca="1" si="17285"/>
        <v>\\(\\quad \\displaystyle  \\)</v>
      </c>
      <c r="AS974" s="114"/>
      <c r="AT974" s="114"/>
      <c r="AU974" s="114"/>
      <c r="AV974" s="114"/>
      <c r="AW974" s="114"/>
      <c r="AX974" s="114"/>
      <c r="AY974" s="114"/>
      <c r="AZ974" s="117"/>
      <c r="BH974" s="23">
        <f t="shared" ca="1" si="16758"/>
        <v>8</v>
      </c>
      <c r="BI974" s="114"/>
      <c r="BJ974" s="23">
        <f t="shared" ca="1" si="16758"/>
        <v>9</v>
      </c>
      <c r="BK974" s="114"/>
      <c r="BL974" s="27"/>
      <c r="BM974" s="27"/>
      <c r="BN974" s="27"/>
      <c r="BO974" s="27"/>
      <c r="BP974" s="27"/>
      <c r="BQ974" s="25">
        <f t="shared" ref="BQ974" ca="1" si="17437">BH974*BJ974</f>
        <v>72</v>
      </c>
      <c r="BR974" s="114"/>
      <c r="BS974" s="114"/>
      <c r="BT974" s="33">
        <f t="shared" ca="1" si="16787"/>
        <v>72</v>
      </c>
      <c r="BU974" s="33">
        <f t="shared" ref="BU974" ca="1" si="17438">BT974/GCD(BT973,BT974)</f>
        <v>4</v>
      </c>
      <c r="CG974"/>
      <c r="CH974" s="5"/>
    </row>
    <row r="975" spans="2:86" ht="32" customHeight="1" thickBot="1" x14ac:dyDescent="0.6">
      <c r="B975" s="126" t="s">
        <v>0</v>
      </c>
      <c r="C975" s="126" t="s">
        <v>29</v>
      </c>
      <c r="D975" s="114">
        <v>35</v>
      </c>
      <c r="E975" s="114" t="str">
        <f t="shared" ref="E975" ca="1" si="17439">IF(BH975&lt;=0,"－","")</f>
        <v/>
      </c>
      <c r="F975" s="32">
        <f t="shared" ca="1" si="16762"/>
        <v>1</v>
      </c>
      <c r="G975" s="114" t="str">
        <f t="shared" ref="G975" ca="1" si="17440">IF(BJ975&lt;=0,"　－　","　+　")</f>
        <v>　－　</v>
      </c>
      <c r="H975" s="27"/>
      <c r="I975" s="32">
        <f t="shared" ca="1" si="16764"/>
        <v>8</v>
      </c>
      <c r="J975" s="124" t="s">
        <v>13</v>
      </c>
      <c r="K975" s="125" t="str">
        <f t="shared" ref="K975" ca="1" si="17441">IF(BQ975&lt;0,"－","")</f>
        <v>－</v>
      </c>
      <c r="L975" s="24">
        <f t="shared" ca="1" si="16766"/>
        <v>61</v>
      </c>
      <c r="M975" s="118" t="str">
        <f t="shared" ref="M975" ca="1" si="17442">IF(L976=1,"=","")</f>
        <v/>
      </c>
      <c r="N975" s="125" t="str">
        <f t="shared" ref="N975" ca="1" si="17443">IF(L976=1,IF(BQ975&lt;0,"－",""),"")</f>
        <v/>
      </c>
      <c r="O975" s="118" t="str">
        <f t="shared" ref="O975" ca="1" si="17444">IF(L976=1,L975,"")</f>
        <v/>
      </c>
      <c r="P975" s="118" t="s">
        <v>250</v>
      </c>
      <c r="Q975" s="121" t="str">
        <f t="shared" ref="Q975" ca="1" si="17445">IF(E975="","",E975)</f>
        <v/>
      </c>
      <c r="R975" s="114" t="s">
        <v>249</v>
      </c>
      <c r="S975" s="122">
        <f t="shared" ref="S975" ca="1" si="17446">F975</f>
        <v>1</v>
      </c>
      <c r="T975" s="114" t="s">
        <v>216</v>
      </c>
      <c r="U975" s="122">
        <f t="shared" ref="U975" ca="1" si="17447">F976</f>
        <v>8</v>
      </c>
      <c r="V975" s="114" t="s">
        <v>217</v>
      </c>
      <c r="W975" s="120" t="str">
        <f t="shared" ref="W975" ca="1" si="17448">G975</f>
        <v>　－　</v>
      </c>
      <c r="X975" s="56"/>
      <c r="Y975" s="121" t="str">
        <f t="shared" ref="Y975" si="17449">IF(H975="","",H975)</f>
        <v/>
      </c>
      <c r="Z975" s="114" t="s">
        <v>249</v>
      </c>
      <c r="AA975" s="122">
        <f t="shared" ref="AA975" ca="1" si="17450">I975</f>
        <v>8</v>
      </c>
      <c r="AB975" s="114" t="s">
        <v>216</v>
      </c>
      <c r="AC975" s="122">
        <f t="shared" ref="AC975" ca="1" si="17451">I976</f>
        <v>3</v>
      </c>
      <c r="AD975" s="114" t="s">
        <v>217</v>
      </c>
      <c r="AE975" s="27"/>
      <c r="AF975" s="114" t="s">
        <v>233</v>
      </c>
      <c r="AG975" t="s">
        <v>230</v>
      </c>
      <c r="AH975" t="s">
        <v>250</v>
      </c>
      <c r="AI975" s="1" t="str">
        <f t="shared" ref="AI975" ca="1" si="17452">IF(K975="","",K975)</f>
        <v>－</v>
      </c>
      <c r="AJ975" t="s">
        <v>249</v>
      </c>
      <c r="AK975" s="1">
        <f t="shared" ref="AK975" ca="1" si="17453">L975</f>
        <v>61</v>
      </c>
      <c r="AL975" t="s">
        <v>216</v>
      </c>
      <c r="AM975" s="1">
        <f t="shared" ref="AM975" ca="1" si="17454">L976</f>
        <v>24</v>
      </c>
      <c r="AN975" t="s">
        <v>217</v>
      </c>
      <c r="AO975" t="s">
        <v>230</v>
      </c>
      <c r="AP975" s="114" t="str">
        <f t="shared" ca="1" si="17398"/>
        <v>\\(\\quad \\displaystyle \\frac{1}{8}　－　\\frac{8}{3}　=　 \\)</v>
      </c>
      <c r="AQ975" t="str">
        <f t="shared" ca="1" si="17285"/>
        <v>\\(\\quad \\displaystyle －\\frac{61}{24} \\)</v>
      </c>
      <c r="AS975" s="114" t="str">
        <f t="shared" ref="AS975" ca="1" si="17455">AP975</f>
        <v>\\(\\quad \\displaystyle \\frac{1}{8}　－　\\frac{8}{3}　=　 \\)</v>
      </c>
      <c r="AT975" s="114" t="str">
        <f t="shared" ref="AT975" ca="1" si="17456">IF(O975="",AQ975,AQ976)</f>
        <v>\\(\\quad \\displaystyle －\\frac{61}{24} \\)</v>
      </c>
      <c r="AU975" s="114" t="s">
        <v>60</v>
      </c>
      <c r="AV975" s="115" t="s">
        <v>228</v>
      </c>
      <c r="AW975" s="115" t="str">
        <f t="shared" ref="AW975" ca="1" si="17457">AS975</f>
        <v>\\(\\quad \\displaystyle \\frac{1}{8}　－　\\frac{8}{3}　=　 \\)</v>
      </c>
      <c r="AX975" s="115" t="str">
        <f t="shared" ref="AX975" ca="1" si="17458">AT975</f>
        <v>\\(\\quad \\displaystyle －\\frac{61}{24} \\)</v>
      </c>
      <c r="AY975" s="115" t="s">
        <v>62</v>
      </c>
      <c r="AZ975" s="116" t="str">
        <f t="shared" ref="AZ975" ca="1" si="17459">"INSERT INTO "&amp;AU975&amp;"(tangen,question,answer,editor,date,count) VALUES('"&amp;AV975&amp;"','"&amp;AW975&amp;"','"&amp;AX975&amp;"','"&amp;AY975&amp;"',NOW(),0);"</f>
        <v>INSERT INTO math(tangen,question,answer,editor,date,count) VALUES('m5500','\\(\\quad \\displaystyle \\frac{1}{8}　－　\\frac{8}{3}　=　 \\)','\\(\\quad \\displaystyle －\\frac{61}{24} \\)','harazono',NOW(),0);</v>
      </c>
      <c r="BH975" s="22">
        <f t="shared" ca="1" si="16753"/>
        <v>1</v>
      </c>
      <c r="BI975" s="114" t="s">
        <v>25</v>
      </c>
      <c r="BJ975" s="22">
        <f t="shared" ca="1" si="16753"/>
        <v>-8</v>
      </c>
      <c r="BK975" s="114" t="s">
        <v>26</v>
      </c>
      <c r="BL975" s="27"/>
      <c r="BM975" s="27"/>
      <c r="BN975" s="27"/>
      <c r="BO975" s="27"/>
      <c r="BP975" s="27"/>
      <c r="BQ975" s="24">
        <f t="shared" ref="BQ975" ca="1" si="17460">BH975*BJ976+BJ975*BH976</f>
        <v>-61</v>
      </c>
      <c r="BR975" s="114" t="s">
        <v>26</v>
      </c>
      <c r="BS975" s="114" t="str">
        <f t="shared" ref="BS975" ca="1" si="17461">IF(BQ975&lt;=0,"-","")</f>
        <v>-</v>
      </c>
      <c r="BT975" s="33">
        <f t="shared" ca="1" si="16787"/>
        <v>61</v>
      </c>
      <c r="BU975" s="33">
        <f t="shared" ref="BU975" ca="1" si="17462">BT975/GCD(BT975,BT976)</f>
        <v>61</v>
      </c>
      <c r="CG975"/>
      <c r="CH975" s="5"/>
    </row>
    <row r="976" spans="2:86" ht="32" customHeight="1" x14ac:dyDescent="0.55000000000000004">
      <c r="B976" s="127"/>
      <c r="C976" s="127"/>
      <c r="D976" s="114"/>
      <c r="E976" s="114"/>
      <c r="F976" s="19">
        <f t="shared" ca="1" si="16762"/>
        <v>8</v>
      </c>
      <c r="G976" s="114"/>
      <c r="H976" s="27"/>
      <c r="I976" s="19">
        <f t="shared" ca="1" si="16764"/>
        <v>3</v>
      </c>
      <c r="J976" s="124"/>
      <c r="K976" s="125"/>
      <c r="L976" s="25">
        <f t="shared" ca="1" si="16766"/>
        <v>24</v>
      </c>
      <c r="M976" s="118"/>
      <c r="N976" s="125"/>
      <c r="O976" s="118"/>
      <c r="P976" s="118"/>
      <c r="Q976" s="121"/>
      <c r="R976" s="114"/>
      <c r="S976" s="122"/>
      <c r="T976" s="114"/>
      <c r="U976" s="122"/>
      <c r="V976" s="114"/>
      <c r="W976" s="120"/>
      <c r="X976" s="56"/>
      <c r="Y976" s="121"/>
      <c r="Z976" s="114"/>
      <c r="AA976" s="122"/>
      <c r="AB976" s="114"/>
      <c r="AC976" s="122"/>
      <c r="AD976" s="114"/>
      <c r="AE976" s="27"/>
      <c r="AF976" s="114"/>
      <c r="AG976" t="s">
        <v>230</v>
      </c>
      <c r="AH976" t="s">
        <v>250</v>
      </c>
      <c r="AI976" s="1" t="str">
        <f t="shared" ref="AI976" ca="1" si="17463">IF(N975="","",N975)</f>
        <v/>
      </c>
      <c r="AJ976" s="1" t="str">
        <f t="shared" ref="AJ976" ca="1" si="17464">IF(O975="","",O975)</f>
        <v/>
      </c>
      <c r="AK976" s="1"/>
      <c r="AM976" s="1"/>
      <c r="AO976" t="s">
        <v>230</v>
      </c>
      <c r="AP976" s="114"/>
      <c r="AQ976" t="str">
        <f t="shared" ca="1" si="17285"/>
        <v>\\(\\quad \\displaystyle  \\)</v>
      </c>
      <c r="AS976" s="114"/>
      <c r="AT976" s="114"/>
      <c r="AU976" s="114"/>
      <c r="AV976" s="114"/>
      <c r="AW976" s="114"/>
      <c r="AX976" s="114"/>
      <c r="AY976" s="114"/>
      <c r="AZ976" s="117"/>
      <c r="BH976" s="23">
        <f t="shared" ca="1" si="16758"/>
        <v>8</v>
      </c>
      <c r="BI976" s="114"/>
      <c r="BJ976" s="23">
        <f t="shared" ca="1" si="16758"/>
        <v>3</v>
      </c>
      <c r="BK976" s="114"/>
      <c r="BL976" s="27"/>
      <c r="BM976" s="27"/>
      <c r="BN976" s="27"/>
      <c r="BO976" s="27"/>
      <c r="BP976" s="27"/>
      <c r="BQ976" s="25">
        <f t="shared" ref="BQ976" ca="1" si="17465">BH976*BJ976</f>
        <v>24</v>
      </c>
      <c r="BR976" s="114"/>
      <c r="BS976" s="114"/>
      <c r="BT976" s="33">
        <f t="shared" ca="1" si="16787"/>
        <v>24</v>
      </c>
      <c r="BU976" s="33">
        <f t="shared" ref="BU976" ca="1" si="17466">BT976/GCD(BT975,BT976)</f>
        <v>24</v>
      </c>
      <c r="CG976"/>
      <c r="CH976" s="5"/>
    </row>
    <row r="977" spans="2:86" ht="32" customHeight="1" thickBot="1" x14ac:dyDescent="0.6">
      <c r="B977" s="126" t="s">
        <v>0</v>
      </c>
      <c r="C977" s="126" t="s">
        <v>29</v>
      </c>
      <c r="D977" s="114">
        <v>36</v>
      </c>
      <c r="E977" s="114" t="str">
        <f t="shared" ref="E977" ca="1" si="17467">IF(BH977&lt;=0,"－","")</f>
        <v>－</v>
      </c>
      <c r="F977" s="32">
        <f t="shared" ca="1" si="16762"/>
        <v>6</v>
      </c>
      <c r="G977" s="114" t="str">
        <f t="shared" ref="G977" ca="1" si="17468">IF(BJ977&lt;=0,"　－　","　+　")</f>
        <v>　+　</v>
      </c>
      <c r="H977" s="27"/>
      <c r="I977" s="32">
        <f t="shared" ca="1" si="16764"/>
        <v>2</v>
      </c>
      <c r="J977" s="124" t="s">
        <v>13</v>
      </c>
      <c r="K977" s="125" t="str">
        <f t="shared" ref="K977" ca="1" si="17469">IF(BQ977&lt;0,"－","")</f>
        <v>－</v>
      </c>
      <c r="L977" s="24">
        <f t="shared" ca="1" si="16766"/>
        <v>1</v>
      </c>
      <c r="M977" s="118" t="str">
        <f t="shared" ref="M977" ca="1" si="17470">IF(L978=1,"=","")</f>
        <v/>
      </c>
      <c r="N977" s="125" t="str">
        <f t="shared" ref="N977" ca="1" si="17471">IF(L978=1,IF(BQ977&lt;0,"－",""),"")</f>
        <v/>
      </c>
      <c r="O977" s="118" t="str">
        <f t="shared" ref="O977" ca="1" si="17472">IF(L978=1,L977,"")</f>
        <v/>
      </c>
      <c r="P977" s="118" t="s">
        <v>250</v>
      </c>
      <c r="Q977" s="121" t="str">
        <f t="shared" ref="Q977" ca="1" si="17473">IF(E977="","",E977)</f>
        <v>－</v>
      </c>
      <c r="R977" s="114" t="s">
        <v>249</v>
      </c>
      <c r="S977" s="122">
        <f t="shared" ref="S977" ca="1" si="17474">F977</f>
        <v>6</v>
      </c>
      <c r="T977" s="114" t="s">
        <v>216</v>
      </c>
      <c r="U977" s="122">
        <f t="shared" ref="U977" ca="1" si="17475">F978</f>
        <v>8</v>
      </c>
      <c r="V977" s="114" t="s">
        <v>217</v>
      </c>
      <c r="W977" s="120" t="str">
        <f t="shared" ref="W977" ca="1" si="17476">G977</f>
        <v>　+　</v>
      </c>
      <c r="X977" s="56"/>
      <c r="Y977" s="121" t="str">
        <f t="shared" ref="Y977" si="17477">IF(H977="","",H977)</f>
        <v/>
      </c>
      <c r="Z977" s="114" t="s">
        <v>249</v>
      </c>
      <c r="AA977" s="122">
        <f t="shared" ref="AA977" ca="1" si="17478">I977</f>
        <v>2</v>
      </c>
      <c r="AB977" s="114" t="s">
        <v>216</v>
      </c>
      <c r="AC977" s="122">
        <f t="shared" ref="AC977" ca="1" si="17479">I978</f>
        <v>3</v>
      </c>
      <c r="AD977" s="114" t="s">
        <v>217</v>
      </c>
      <c r="AE977" s="27"/>
      <c r="AF977" s="114" t="s">
        <v>233</v>
      </c>
      <c r="AG977" t="s">
        <v>230</v>
      </c>
      <c r="AH977" t="s">
        <v>250</v>
      </c>
      <c r="AI977" s="1" t="str">
        <f t="shared" ref="AI977" ca="1" si="17480">IF(K977="","",K977)</f>
        <v>－</v>
      </c>
      <c r="AJ977" t="s">
        <v>249</v>
      </c>
      <c r="AK977" s="1">
        <f t="shared" ref="AK977" ca="1" si="17481">L977</f>
        <v>1</v>
      </c>
      <c r="AL977" t="s">
        <v>216</v>
      </c>
      <c r="AM977" s="1">
        <f t="shared" ref="AM977" ca="1" si="17482">L978</f>
        <v>12</v>
      </c>
      <c r="AN977" t="s">
        <v>217</v>
      </c>
      <c r="AO977" t="s">
        <v>230</v>
      </c>
      <c r="AP977" s="114" t="str">
        <f t="shared" ca="1" si="17398"/>
        <v>\\(\\quad \\displaystyle －\\frac{6}{8}　+　\\frac{2}{3}　=　 \\)</v>
      </c>
      <c r="AQ977" t="str">
        <f t="shared" ca="1" si="17285"/>
        <v>\\(\\quad \\displaystyle －\\frac{1}{12} \\)</v>
      </c>
      <c r="AS977" s="114" t="str">
        <f t="shared" ref="AS977" ca="1" si="17483">AP977</f>
        <v>\\(\\quad \\displaystyle －\\frac{6}{8}　+　\\frac{2}{3}　=　 \\)</v>
      </c>
      <c r="AT977" s="114" t="str">
        <f t="shared" ref="AT977" ca="1" si="17484">IF(O977="",AQ977,AQ978)</f>
        <v>\\(\\quad \\displaystyle －\\frac{1}{12} \\)</v>
      </c>
      <c r="AU977" s="114" t="s">
        <v>60</v>
      </c>
      <c r="AV977" s="115" t="s">
        <v>228</v>
      </c>
      <c r="AW977" s="115" t="str">
        <f t="shared" ref="AW977" ca="1" si="17485">AS977</f>
        <v>\\(\\quad \\displaystyle －\\frac{6}{8}　+　\\frac{2}{3}　=　 \\)</v>
      </c>
      <c r="AX977" s="115" t="str">
        <f t="shared" ref="AX977" ca="1" si="17486">AT977</f>
        <v>\\(\\quad \\displaystyle －\\frac{1}{12} \\)</v>
      </c>
      <c r="AY977" s="115" t="s">
        <v>62</v>
      </c>
      <c r="AZ977" s="116" t="str">
        <f t="shared" ref="AZ977" ca="1" si="17487">"INSERT INTO "&amp;AU977&amp;"(tangen,question,answer,editor,date,count) VALUES('"&amp;AV977&amp;"','"&amp;AW977&amp;"','"&amp;AX977&amp;"','"&amp;AY977&amp;"',NOW(),0);"</f>
        <v>INSERT INTO math(tangen,question,answer,editor,date,count) VALUES('m5500','\\(\\quad \\displaystyle －\\frac{6}{8}　+　\\frac{2}{3}　=　 \\)','\\(\\quad \\displaystyle －\\frac{1}{12} \\)','harazono',NOW(),0);</v>
      </c>
      <c r="BH977" s="22">
        <f t="shared" ca="1" si="16753"/>
        <v>-6</v>
      </c>
      <c r="BI977" s="114" t="s">
        <v>25</v>
      </c>
      <c r="BJ977" s="22">
        <f t="shared" ca="1" si="16753"/>
        <v>2</v>
      </c>
      <c r="BK977" s="114" t="s">
        <v>26</v>
      </c>
      <c r="BL977" s="27"/>
      <c r="BM977" s="27"/>
      <c r="BN977" s="27"/>
      <c r="BO977" s="27"/>
      <c r="BP977" s="27"/>
      <c r="BQ977" s="24">
        <f t="shared" ref="BQ977" ca="1" si="17488">BH977*BJ978+BJ977*BH978</f>
        <v>-2</v>
      </c>
      <c r="BR977" s="114" t="s">
        <v>26</v>
      </c>
      <c r="BS977" s="114" t="str">
        <f t="shared" ref="BS977" ca="1" si="17489">IF(BQ977&lt;=0,"-","")</f>
        <v>-</v>
      </c>
      <c r="BT977" s="33">
        <f t="shared" ca="1" si="16787"/>
        <v>2</v>
      </c>
      <c r="BU977" s="33">
        <f t="shared" ref="BU977" ca="1" si="17490">BT977/GCD(BT977,BT978)</f>
        <v>1</v>
      </c>
      <c r="CG977"/>
      <c r="CH977" s="5"/>
    </row>
    <row r="978" spans="2:86" ht="32" customHeight="1" x14ac:dyDescent="0.55000000000000004">
      <c r="B978" s="127"/>
      <c r="C978" s="127"/>
      <c r="D978" s="114"/>
      <c r="E978" s="114"/>
      <c r="F978" s="19">
        <f t="shared" ca="1" si="16762"/>
        <v>8</v>
      </c>
      <c r="G978" s="114"/>
      <c r="H978" s="27"/>
      <c r="I978" s="19">
        <f t="shared" ca="1" si="16764"/>
        <v>3</v>
      </c>
      <c r="J978" s="124"/>
      <c r="K978" s="125"/>
      <c r="L978" s="25">
        <f t="shared" ca="1" si="16766"/>
        <v>12</v>
      </c>
      <c r="M978" s="118"/>
      <c r="N978" s="125"/>
      <c r="O978" s="118"/>
      <c r="P978" s="118"/>
      <c r="Q978" s="121"/>
      <c r="R978" s="114"/>
      <c r="S978" s="122"/>
      <c r="T978" s="114"/>
      <c r="U978" s="122"/>
      <c r="V978" s="114"/>
      <c r="W978" s="120"/>
      <c r="X978" s="56"/>
      <c r="Y978" s="121"/>
      <c r="Z978" s="114"/>
      <c r="AA978" s="122"/>
      <c r="AB978" s="114"/>
      <c r="AC978" s="122"/>
      <c r="AD978" s="114"/>
      <c r="AE978" s="27"/>
      <c r="AF978" s="114"/>
      <c r="AG978" t="s">
        <v>230</v>
      </c>
      <c r="AH978" t="s">
        <v>250</v>
      </c>
      <c r="AI978" s="1" t="str">
        <f t="shared" ref="AI978" ca="1" si="17491">IF(N977="","",N977)</f>
        <v/>
      </c>
      <c r="AJ978" s="1" t="str">
        <f t="shared" ref="AJ978" ca="1" si="17492">IF(O977="","",O977)</f>
        <v/>
      </c>
      <c r="AK978" s="1"/>
      <c r="AM978" s="1"/>
      <c r="AO978" t="s">
        <v>230</v>
      </c>
      <c r="AP978" s="114"/>
      <c r="AQ978" t="str">
        <f t="shared" ca="1" si="17285"/>
        <v>\\(\\quad \\displaystyle  \\)</v>
      </c>
      <c r="AS978" s="114"/>
      <c r="AT978" s="114"/>
      <c r="AU978" s="114"/>
      <c r="AV978" s="114"/>
      <c r="AW978" s="114"/>
      <c r="AX978" s="114"/>
      <c r="AY978" s="114"/>
      <c r="AZ978" s="117"/>
      <c r="BH978" s="23">
        <f t="shared" ca="1" si="16758"/>
        <v>8</v>
      </c>
      <c r="BI978" s="114"/>
      <c r="BJ978" s="23">
        <f t="shared" ca="1" si="16758"/>
        <v>3</v>
      </c>
      <c r="BK978" s="114"/>
      <c r="BL978" s="27"/>
      <c r="BM978" s="27"/>
      <c r="BN978" s="27"/>
      <c r="BO978" s="27"/>
      <c r="BP978" s="27"/>
      <c r="BQ978" s="25">
        <f t="shared" ref="BQ978" ca="1" si="17493">BH978*BJ978</f>
        <v>24</v>
      </c>
      <c r="BR978" s="114"/>
      <c r="BS978" s="114"/>
      <c r="BT978" s="33">
        <f t="shared" ca="1" si="16787"/>
        <v>24</v>
      </c>
      <c r="BU978" s="33">
        <f t="shared" ref="BU978" ca="1" si="17494">BT978/GCD(BT977,BT978)</f>
        <v>12</v>
      </c>
      <c r="CG978"/>
      <c r="CH978" s="5"/>
    </row>
    <row r="979" spans="2:86" ht="32" customHeight="1" thickBot="1" x14ac:dyDescent="0.6">
      <c r="B979" s="126" t="s">
        <v>0</v>
      </c>
      <c r="C979" s="126" t="s">
        <v>29</v>
      </c>
      <c r="D979" s="114">
        <v>37</v>
      </c>
      <c r="E979" s="114" t="str">
        <f t="shared" ref="E979" ca="1" si="17495">IF(BH979&lt;=0,"－","")</f>
        <v>－</v>
      </c>
      <c r="F979" s="32">
        <f t="shared" ca="1" si="16762"/>
        <v>9</v>
      </c>
      <c r="G979" s="114" t="str">
        <f t="shared" ref="G979" ca="1" si="17496">IF(BJ979&lt;=0,"　－　","　+　")</f>
        <v>　+　</v>
      </c>
      <c r="H979" s="27"/>
      <c r="I979" s="32">
        <f t="shared" ca="1" si="16764"/>
        <v>1</v>
      </c>
      <c r="J979" s="124" t="s">
        <v>13</v>
      </c>
      <c r="K979" s="125" t="str">
        <f t="shared" ref="K979" ca="1" si="17497">IF(BQ979&lt;0,"－","")</f>
        <v>－</v>
      </c>
      <c r="L979" s="24">
        <f t="shared" ca="1" si="16766"/>
        <v>41</v>
      </c>
      <c r="M979" s="118" t="str">
        <f t="shared" ref="M979" ca="1" si="17498">IF(L980=1,"=","")</f>
        <v/>
      </c>
      <c r="N979" s="125" t="str">
        <f t="shared" ref="N979" ca="1" si="17499">IF(L980=1,IF(BQ979&lt;0,"－",""),"")</f>
        <v/>
      </c>
      <c r="O979" s="118" t="str">
        <f t="shared" ref="O979" ca="1" si="17500">IF(L980=1,L979,"")</f>
        <v/>
      </c>
      <c r="P979" s="118" t="s">
        <v>250</v>
      </c>
      <c r="Q979" s="121" t="str">
        <f t="shared" ref="Q979" ca="1" si="17501">IF(E979="","",E979)</f>
        <v>－</v>
      </c>
      <c r="R979" s="114" t="s">
        <v>249</v>
      </c>
      <c r="S979" s="122">
        <f t="shared" ref="S979" ca="1" si="17502">F979</f>
        <v>9</v>
      </c>
      <c r="T979" s="114" t="s">
        <v>216</v>
      </c>
      <c r="U979" s="122">
        <f t="shared" ref="U979" ca="1" si="17503">F980</f>
        <v>8</v>
      </c>
      <c r="V979" s="114" t="s">
        <v>217</v>
      </c>
      <c r="W979" s="120" t="str">
        <f t="shared" ref="W979" ca="1" si="17504">G979</f>
        <v>　+　</v>
      </c>
      <c r="X979" s="56"/>
      <c r="Y979" s="121" t="str">
        <f t="shared" ref="Y979" si="17505">IF(H979="","",H979)</f>
        <v/>
      </c>
      <c r="Z979" s="114" t="s">
        <v>249</v>
      </c>
      <c r="AA979" s="122">
        <f t="shared" ref="AA979" ca="1" si="17506">I979</f>
        <v>1</v>
      </c>
      <c r="AB979" s="114" t="s">
        <v>216</v>
      </c>
      <c r="AC979" s="122">
        <f t="shared" ref="AC979" ca="1" si="17507">I980</f>
        <v>10</v>
      </c>
      <c r="AD979" s="114" t="s">
        <v>217</v>
      </c>
      <c r="AE979" s="27"/>
      <c r="AF979" s="114" t="s">
        <v>233</v>
      </c>
      <c r="AG979" t="s">
        <v>230</v>
      </c>
      <c r="AH979" t="s">
        <v>250</v>
      </c>
      <c r="AI979" s="1" t="str">
        <f t="shared" ref="AI979" ca="1" si="17508">IF(K979="","",K979)</f>
        <v>－</v>
      </c>
      <c r="AJ979" t="s">
        <v>249</v>
      </c>
      <c r="AK979" s="1">
        <f t="shared" ref="AK979" ca="1" si="17509">L979</f>
        <v>41</v>
      </c>
      <c r="AL979" t="s">
        <v>216</v>
      </c>
      <c r="AM979" s="1">
        <f t="shared" ref="AM979" ca="1" si="17510">L980</f>
        <v>40</v>
      </c>
      <c r="AN979" t="s">
        <v>217</v>
      </c>
      <c r="AO979" t="s">
        <v>230</v>
      </c>
      <c r="AP979" s="114" t="str">
        <f t="shared" ca="1" si="17398"/>
        <v>\\(\\quad \\displaystyle －\\frac{9}{8}　+　\\frac{1}{10}　=　 \\)</v>
      </c>
      <c r="AQ979" t="str">
        <f t="shared" ca="1" si="17285"/>
        <v>\\(\\quad \\displaystyle －\\frac{41}{40} \\)</v>
      </c>
      <c r="AS979" s="114" t="str">
        <f t="shared" ref="AS979" ca="1" si="17511">AP979</f>
        <v>\\(\\quad \\displaystyle －\\frac{9}{8}　+　\\frac{1}{10}　=　 \\)</v>
      </c>
      <c r="AT979" s="114" t="str">
        <f t="shared" ref="AT979" ca="1" si="17512">IF(O979="",AQ979,AQ980)</f>
        <v>\\(\\quad \\displaystyle －\\frac{41}{40} \\)</v>
      </c>
      <c r="AU979" s="114" t="s">
        <v>60</v>
      </c>
      <c r="AV979" s="115" t="s">
        <v>228</v>
      </c>
      <c r="AW979" s="115" t="str">
        <f t="shared" ref="AW979" ca="1" si="17513">AS979</f>
        <v>\\(\\quad \\displaystyle －\\frac{9}{8}　+　\\frac{1}{10}　=　 \\)</v>
      </c>
      <c r="AX979" s="115" t="str">
        <f t="shared" ref="AX979" ca="1" si="17514">AT979</f>
        <v>\\(\\quad \\displaystyle －\\frac{41}{40} \\)</v>
      </c>
      <c r="AY979" s="115" t="s">
        <v>62</v>
      </c>
      <c r="AZ979" s="116" t="str">
        <f t="shared" ref="AZ979" ca="1" si="17515">"INSERT INTO "&amp;AU979&amp;"(tangen,question,answer,editor,date,count) VALUES('"&amp;AV979&amp;"','"&amp;AW979&amp;"','"&amp;AX979&amp;"','"&amp;AY979&amp;"',NOW(),0);"</f>
        <v>INSERT INTO math(tangen,question,answer,editor,date,count) VALUES('m5500','\\(\\quad \\displaystyle －\\frac{9}{8}　+　\\frac{1}{10}　=　 \\)','\\(\\quad \\displaystyle －\\frac{41}{40} \\)','harazono',NOW(),0);</v>
      </c>
      <c r="BH979" s="22">
        <f t="shared" ca="1" si="16753"/>
        <v>-9</v>
      </c>
      <c r="BI979" s="114" t="s">
        <v>25</v>
      </c>
      <c r="BJ979" s="22">
        <f t="shared" ca="1" si="16753"/>
        <v>1</v>
      </c>
      <c r="BK979" s="114" t="s">
        <v>26</v>
      </c>
      <c r="BL979" s="27"/>
      <c r="BM979" s="27"/>
      <c r="BN979" s="27"/>
      <c r="BO979" s="27"/>
      <c r="BP979" s="27"/>
      <c r="BQ979" s="24">
        <f t="shared" ref="BQ979" ca="1" si="17516">BH979*BJ980+BJ979*BH980</f>
        <v>-82</v>
      </c>
      <c r="BR979" s="114" t="s">
        <v>26</v>
      </c>
      <c r="BS979" s="114" t="str">
        <f t="shared" ref="BS979" ca="1" si="17517">IF(BQ979&lt;=0,"-","")</f>
        <v>-</v>
      </c>
      <c r="BT979" s="33">
        <f t="shared" ca="1" si="16787"/>
        <v>82</v>
      </c>
      <c r="BU979" s="33">
        <f t="shared" ref="BU979" ca="1" si="17518">BT979/GCD(BT979,BT980)</f>
        <v>41</v>
      </c>
      <c r="CG979"/>
      <c r="CH979" s="5"/>
    </row>
    <row r="980" spans="2:86" ht="32" customHeight="1" x14ac:dyDescent="0.55000000000000004">
      <c r="B980" s="127"/>
      <c r="C980" s="127"/>
      <c r="D980" s="114"/>
      <c r="E980" s="114"/>
      <c r="F980" s="19">
        <f t="shared" ca="1" si="16762"/>
        <v>8</v>
      </c>
      <c r="G980" s="114"/>
      <c r="H980" s="27"/>
      <c r="I980" s="19">
        <f t="shared" ca="1" si="16764"/>
        <v>10</v>
      </c>
      <c r="J980" s="124"/>
      <c r="K980" s="125"/>
      <c r="L980" s="25">
        <f t="shared" ca="1" si="16766"/>
        <v>40</v>
      </c>
      <c r="M980" s="118"/>
      <c r="N980" s="125"/>
      <c r="O980" s="118"/>
      <c r="P980" s="118"/>
      <c r="Q980" s="121"/>
      <c r="R980" s="114"/>
      <c r="S980" s="122"/>
      <c r="T980" s="114"/>
      <c r="U980" s="122"/>
      <c r="V980" s="114"/>
      <c r="W980" s="120"/>
      <c r="X980" s="56"/>
      <c r="Y980" s="121"/>
      <c r="Z980" s="114"/>
      <c r="AA980" s="122"/>
      <c r="AB980" s="114"/>
      <c r="AC980" s="122"/>
      <c r="AD980" s="114"/>
      <c r="AE980" s="27"/>
      <c r="AF980" s="114"/>
      <c r="AG980" t="s">
        <v>230</v>
      </c>
      <c r="AH980" t="s">
        <v>250</v>
      </c>
      <c r="AI980" s="1" t="str">
        <f t="shared" ref="AI980" ca="1" si="17519">IF(N979="","",N979)</f>
        <v/>
      </c>
      <c r="AJ980" s="1" t="str">
        <f t="shared" ref="AJ980" ca="1" si="17520">IF(O979="","",O979)</f>
        <v/>
      </c>
      <c r="AK980" s="1"/>
      <c r="AM980" s="1"/>
      <c r="AO980" t="s">
        <v>230</v>
      </c>
      <c r="AP980" s="114"/>
      <c r="AQ980" t="str">
        <f t="shared" ca="1" si="17285"/>
        <v>\\(\\quad \\displaystyle  \\)</v>
      </c>
      <c r="AS980" s="114"/>
      <c r="AT980" s="114"/>
      <c r="AU980" s="114"/>
      <c r="AV980" s="114"/>
      <c r="AW980" s="114"/>
      <c r="AX980" s="114"/>
      <c r="AY980" s="114"/>
      <c r="AZ980" s="117"/>
      <c r="BH980" s="23">
        <f t="shared" ca="1" si="16758"/>
        <v>8</v>
      </c>
      <c r="BI980" s="114"/>
      <c r="BJ980" s="23">
        <f t="shared" ca="1" si="16758"/>
        <v>10</v>
      </c>
      <c r="BK980" s="114"/>
      <c r="BL980" s="27"/>
      <c r="BM980" s="27"/>
      <c r="BN980" s="27"/>
      <c r="BO980" s="27"/>
      <c r="BP980" s="27"/>
      <c r="BQ980" s="25">
        <f t="shared" ref="BQ980" ca="1" si="17521">BH980*BJ980</f>
        <v>80</v>
      </c>
      <c r="BR980" s="114"/>
      <c r="BS980" s="114"/>
      <c r="BT980" s="33">
        <f t="shared" ca="1" si="16787"/>
        <v>80</v>
      </c>
      <c r="BU980" s="33">
        <f t="shared" ref="BU980" ca="1" si="17522">BT980/GCD(BT979,BT980)</f>
        <v>40</v>
      </c>
      <c r="CG980"/>
      <c r="CH980" s="5"/>
    </row>
    <row r="981" spans="2:86" ht="32" customHeight="1" thickBot="1" x14ac:dyDescent="0.6">
      <c r="B981" s="126" t="s">
        <v>0</v>
      </c>
      <c r="C981" s="126" t="s">
        <v>29</v>
      </c>
      <c r="D981" s="114">
        <v>38</v>
      </c>
      <c r="E981" s="114" t="str">
        <f t="shared" ref="E981" ca="1" si="17523">IF(BH981&lt;=0,"－","")</f>
        <v>－</v>
      </c>
      <c r="F981" s="32">
        <f t="shared" ca="1" si="16762"/>
        <v>7</v>
      </c>
      <c r="G981" s="114" t="str">
        <f t="shared" ref="G981" ca="1" si="17524">IF(BJ981&lt;=0,"　－　","　+　")</f>
        <v>　－　</v>
      </c>
      <c r="H981" s="27"/>
      <c r="I981" s="32">
        <f t="shared" ca="1" si="16764"/>
        <v>5</v>
      </c>
      <c r="J981" s="124" t="s">
        <v>13</v>
      </c>
      <c r="K981" s="125" t="str">
        <f t="shared" ref="K981" ca="1" si="17525">IF(BQ981&lt;0,"－","")</f>
        <v>－</v>
      </c>
      <c r="L981" s="24">
        <f t="shared" ca="1" si="16766"/>
        <v>6</v>
      </c>
      <c r="M981" s="118" t="str">
        <f t="shared" ref="M981" ca="1" si="17526">IF(L982=1,"=","")</f>
        <v/>
      </c>
      <c r="N981" s="125" t="str">
        <f t="shared" ref="N981" ca="1" si="17527">IF(L982=1,IF(BQ981&lt;0,"－",""),"")</f>
        <v/>
      </c>
      <c r="O981" s="118" t="str">
        <f t="shared" ref="O981" ca="1" si="17528">IF(L982=1,L981,"")</f>
        <v/>
      </c>
      <c r="P981" s="118" t="s">
        <v>250</v>
      </c>
      <c r="Q981" s="121" t="str">
        <f t="shared" ref="Q981" ca="1" si="17529">IF(E981="","",E981)</f>
        <v>－</v>
      </c>
      <c r="R981" s="114" t="s">
        <v>249</v>
      </c>
      <c r="S981" s="122">
        <f t="shared" ref="S981" ca="1" si="17530">F981</f>
        <v>7</v>
      </c>
      <c r="T981" s="114" t="s">
        <v>216</v>
      </c>
      <c r="U981" s="122">
        <f t="shared" ref="U981" ca="1" si="17531">F982</f>
        <v>10</v>
      </c>
      <c r="V981" s="114" t="s">
        <v>217</v>
      </c>
      <c r="W981" s="120" t="str">
        <f t="shared" ref="W981" ca="1" si="17532">G981</f>
        <v>　－　</v>
      </c>
      <c r="X981" s="56"/>
      <c r="Y981" s="121" t="str">
        <f t="shared" ref="Y981" si="17533">IF(H981="","",H981)</f>
        <v/>
      </c>
      <c r="Z981" s="114" t="s">
        <v>249</v>
      </c>
      <c r="AA981" s="122">
        <f t="shared" ref="AA981" ca="1" si="17534">I981</f>
        <v>5</v>
      </c>
      <c r="AB981" s="114" t="s">
        <v>216</v>
      </c>
      <c r="AC981" s="122">
        <f t="shared" ref="AC981" ca="1" si="17535">I982</f>
        <v>10</v>
      </c>
      <c r="AD981" s="114" t="s">
        <v>217</v>
      </c>
      <c r="AE981" s="27"/>
      <c r="AF981" s="114" t="s">
        <v>233</v>
      </c>
      <c r="AG981" t="s">
        <v>230</v>
      </c>
      <c r="AH981" t="s">
        <v>250</v>
      </c>
      <c r="AI981" s="1" t="str">
        <f t="shared" ref="AI981" ca="1" si="17536">IF(K981="","",K981)</f>
        <v>－</v>
      </c>
      <c r="AJ981" t="s">
        <v>249</v>
      </c>
      <c r="AK981" s="1">
        <f t="shared" ref="AK981" ca="1" si="17537">L981</f>
        <v>6</v>
      </c>
      <c r="AL981" t="s">
        <v>216</v>
      </c>
      <c r="AM981" s="1">
        <f t="shared" ref="AM981" ca="1" si="17538">L982</f>
        <v>5</v>
      </c>
      <c r="AN981" t="s">
        <v>217</v>
      </c>
      <c r="AO981" t="s">
        <v>230</v>
      </c>
      <c r="AP981" s="114" t="str">
        <f t="shared" ca="1" si="17398"/>
        <v>\\(\\quad \\displaystyle －\\frac{7}{10}　－　\\frac{5}{10}　=　 \\)</v>
      </c>
      <c r="AQ981" t="str">
        <f t="shared" ca="1" si="17285"/>
        <v>\\(\\quad \\displaystyle －\\frac{6}{5} \\)</v>
      </c>
      <c r="AS981" s="114" t="str">
        <f t="shared" ref="AS981" ca="1" si="17539">AP981</f>
        <v>\\(\\quad \\displaystyle －\\frac{7}{10}　－　\\frac{5}{10}　=　 \\)</v>
      </c>
      <c r="AT981" s="114" t="str">
        <f t="shared" ref="AT981" ca="1" si="17540">IF(O981="",AQ981,AQ982)</f>
        <v>\\(\\quad \\displaystyle －\\frac{6}{5} \\)</v>
      </c>
      <c r="AU981" s="114" t="s">
        <v>60</v>
      </c>
      <c r="AV981" s="115" t="s">
        <v>228</v>
      </c>
      <c r="AW981" s="115" t="str">
        <f t="shared" ref="AW981" ca="1" si="17541">AS981</f>
        <v>\\(\\quad \\displaystyle －\\frac{7}{10}　－　\\frac{5}{10}　=　 \\)</v>
      </c>
      <c r="AX981" s="115" t="str">
        <f t="shared" ref="AX981" ca="1" si="17542">AT981</f>
        <v>\\(\\quad \\displaystyle －\\frac{6}{5} \\)</v>
      </c>
      <c r="AY981" s="115" t="s">
        <v>62</v>
      </c>
      <c r="AZ981" s="116" t="str">
        <f t="shared" ref="AZ981" ca="1" si="17543">"INSERT INTO "&amp;AU981&amp;"(tangen,question,answer,editor,date,count) VALUES('"&amp;AV981&amp;"','"&amp;AW981&amp;"','"&amp;AX981&amp;"','"&amp;AY981&amp;"',NOW(),0);"</f>
        <v>INSERT INTO math(tangen,question,answer,editor,date,count) VALUES('m5500','\\(\\quad \\displaystyle －\\frac{7}{10}　－　\\frac{5}{10}　=　 \\)','\\(\\quad \\displaystyle －\\frac{6}{5} \\)','harazono',NOW(),0);</v>
      </c>
      <c r="BH981" s="22">
        <f t="shared" ca="1" si="16753"/>
        <v>-7</v>
      </c>
      <c r="BI981" s="114" t="s">
        <v>25</v>
      </c>
      <c r="BJ981" s="22">
        <f t="shared" ca="1" si="16753"/>
        <v>-5</v>
      </c>
      <c r="BK981" s="114" t="s">
        <v>26</v>
      </c>
      <c r="BL981" s="27"/>
      <c r="BM981" s="27"/>
      <c r="BN981" s="27"/>
      <c r="BO981" s="27"/>
      <c r="BP981" s="27"/>
      <c r="BQ981" s="24">
        <f t="shared" ref="BQ981" ca="1" si="17544">BH981*BJ982+BJ981*BH982</f>
        <v>-120</v>
      </c>
      <c r="BR981" s="114" t="s">
        <v>26</v>
      </c>
      <c r="BS981" s="114" t="str">
        <f t="shared" ref="BS981" ca="1" si="17545">IF(BQ981&lt;=0,"-","")</f>
        <v>-</v>
      </c>
      <c r="BT981" s="33">
        <f t="shared" ca="1" si="16787"/>
        <v>120</v>
      </c>
      <c r="BU981" s="33">
        <f t="shared" ref="BU981" ca="1" si="17546">BT981/GCD(BT981,BT982)</f>
        <v>6</v>
      </c>
      <c r="CG981"/>
      <c r="CH981" s="5"/>
    </row>
    <row r="982" spans="2:86" ht="32" customHeight="1" x14ac:dyDescent="0.55000000000000004">
      <c r="B982" s="127"/>
      <c r="C982" s="127"/>
      <c r="D982" s="114"/>
      <c r="E982" s="114"/>
      <c r="F982" s="19">
        <f t="shared" ca="1" si="16762"/>
        <v>10</v>
      </c>
      <c r="G982" s="114"/>
      <c r="H982" s="27"/>
      <c r="I982" s="19">
        <f t="shared" ca="1" si="16764"/>
        <v>10</v>
      </c>
      <c r="J982" s="124"/>
      <c r="K982" s="125"/>
      <c r="L982" s="25">
        <f t="shared" ca="1" si="16766"/>
        <v>5</v>
      </c>
      <c r="M982" s="118"/>
      <c r="N982" s="125"/>
      <c r="O982" s="118"/>
      <c r="P982" s="118"/>
      <c r="Q982" s="121"/>
      <c r="R982" s="114"/>
      <c r="S982" s="122"/>
      <c r="T982" s="114"/>
      <c r="U982" s="122"/>
      <c r="V982" s="114"/>
      <c r="W982" s="120"/>
      <c r="X982" s="56"/>
      <c r="Y982" s="121"/>
      <c r="Z982" s="114"/>
      <c r="AA982" s="122"/>
      <c r="AB982" s="114"/>
      <c r="AC982" s="122"/>
      <c r="AD982" s="114"/>
      <c r="AE982" s="27"/>
      <c r="AF982" s="114"/>
      <c r="AG982" t="s">
        <v>230</v>
      </c>
      <c r="AH982" t="s">
        <v>250</v>
      </c>
      <c r="AI982" s="1" t="str">
        <f t="shared" ref="AI982" ca="1" si="17547">IF(N981="","",N981)</f>
        <v/>
      </c>
      <c r="AJ982" s="1" t="str">
        <f t="shared" ref="AJ982" ca="1" si="17548">IF(O981="","",O981)</f>
        <v/>
      </c>
      <c r="AK982" s="1"/>
      <c r="AM982" s="1"/>
      <c r="AO982" t="s">
        <v>230</v>
      </c>
      <c r="AP982" s="114"/>
      <c r="AQ982" t="str">
        <f t="shared" ca="1" si="17285"/>
        <v>\\(\\quad \\displaystyle  \\)</v>
      </c>
      <c r="AS982" s="114"/>
      <c r="AT982" s="114"/>
      <c r="AU982" s="114"/>
      <c r="AV982" s="114"/>
      <c r="AW982" s="114"/>
      <c r="AX982" s="114"/>
      <c r="AY982" s="114"/>
      <c r="AZ982" s="117"/>
      <c r="BH982" s="23">
        <f t="shared" ca="1" si="16758"/>
        <v>10</v>
      </c>
      <c r="BI982" s="114"/>
      <c r="BJ982" s="23">
        <f t="shared" ca="1" si="16758"/>
        <v>10</v>
      </c>
      <c r="BK982" s="114"/>
      <c r="BL982" s="27"/>
      <c r="BM982" s="27"/>
      <c r="BN982" s="27"/>
      <c r="BO982" s="27"/>
      <c r="BP982" s="27"/>
      <c r="BQ982" s="25">
        <f t="shared" ref="BQ982" ca="1" si="17549">BH982*BJ982</f>
        <v>100</v>
      </c>
      <c r="BR982" s="114"/>
      <c r="BS982" s="114"/>
      <c r="BT982" s="33">
        <f t="shared" ca="1" si="16787"/>
        <v>100</v>
      </c>
      <c r="BU982" s="33">
        <f t="shared" ref="BU982" ca="1" si="17550">BT982/GCD(BT981,BT982)</f>
        <v>5</v>
      </c>
      <c r="CG982"/>
      <c r="CH982" s="5"/>
    </row>
    <row r="983" spans="2:86" ht="32" customHeight="1" thickBot="1" x14ac:dyDescent="0.6">
      <c r="B983" s="126" t="s">
        <v>0</v>
      </c>
      <c r="C983" s="126" t="s">
        <v>29</v>
      </c>
      <c r="D983" s="114">
        <v>39</v>
      </c>
      <c r="E983" s="114" t="str">
        <f t="shared" ref="E983" ca="1" si="17551">IF(BH983&lt;=0,"－","")</f>
        <v>－</v>
      </c>
      <c r="F983" s="32">
        <f t="shared" ca="1" si="16762"/>
        <v>1</v>
      </c>
      <c r="G983" s="114" t="str">
        <f t="shared" ref="G983" ca="1" si="17552">IF(BJ983&lt;=0,"　－　","　+　")</f>
        <v>　+　</v>
      </c>
      <c r="H983" s="27"/>
      <c r="I983" s="32">
        <f t="shared" ca="1" si="16764"/>
        <v>7</v>
      </c>
      <c r="J983" s="124" t="s">
        <v>13</v>
      </c>
      <c r="K983" s="125" t="str">
        <f t="shared" ref="K983" ca="1" si="17553">IF(BQ983&lt;0,"－","")</f>
        <v/>
      </c>
      <c r="L983" s="24">
        <f t="shared" ca="1" si="16766"/>
        <v>13</v>
      </c>
      <c r="M983" s="118" t="str">
        <f t="shared" ref="M983" ca="1" si="17554">IF(L984=1,"=","")</f>
        <v/>
      </c>
      <c r="N983" s="125" t="str">
        <f t="shared" ref="N983" ca="1" si="17555">IF(L984=1,IF(BQ983&lt;0,"－",""),"")</f>
        <v/>
      </c>
      <c r="O983" s="118" t="str">
        <f t="shared" ref="O983" ca="1" si="17556">IF(L984=1,L983,"")</f>
        <v/>
      </c>
      <c r="P983" s="118" t="s">
        <v>250</v>
      </c>
      <c r="Q983" s="121" t="str">
        <f t="shared" ref="Q983" ca="1" si="17557">IF(E983="","",E983)</f>
        <v>－</v>
      </c>
      <c r="R983" s="114" t="s">
        <v>249</v>
      </c>
      <c r="S983" s="122">
        <f t="shared" ref="S983" ca="1" si="17558">F983</f>
        <v>1</v>
      </c>
      <c r="T983" s="114" t="s">
        <v>216</v>
      </c>
      <c r="U983" s="122">
        <f t="shared" ref="U983" ca="1" si="17559">F984</f>
        <v>6</v>
      </c>
      <c r="V983" s="114" t="s">
        <v>217</v>
      </c>
      <c r="W983" s="120" t="str">
        <f t="shared" ref="W983" ca="1" si="17560">G983</f>
        <v>　+　</v>
      </c>
      <c r="X983" s="56"/>
      <c r="Y983" s="121" t="str">
        <f t="shared" ref="Y983" si="17561">IF(H983="","",H983)</f>
        <v/>
      </c>
      <c r="Z983" s="114" t="s">
        <v>249</v>
      </c>
      <c r="AA983" s="122">
        <f t="shared" ref="AA983" ca="1" si="17562">I983</f>
        <v>7</v>
      </c>
      <c r="AB983" s="114" t="s">
        <v>216</v>
      </c>
      <c r="AC983" s="122">
        <f t="shared" ref="AC983" ca="1" si="17563">I984</f>
        <v>3</v>
      </c>
      <c r="AD983" s="114" t="s">
        <v>217</v>
      </c>
      <c r="AE983" s="27"/>
      <c r="AF983" s="114" t="s">
        <v>233</v>
      </c>
      <c r="AG983" t="s">
        <v>230</v>
      </c>
      <c r="AH983" t="s">
        <v>250</v>
      </c>
      <c r="AI983" s="1" t="str">
        <f t="shared" ref="AI983" ca="1" si="17564">IF(K983="","",K983)</f>
        <v/>
      </c>
      <c r="AJ983" t="s">
        <v>249</v>
      </c>
      <c r="AK983" s="1">
        <f t="shared" ref="AK983" ca="1" si="17565">L983</f>
        <v>13</v>
      </c>
      <c r="AL983" t="s">
        <v>216</v>
      </c>
      <c r="AM983" s="1">
        <f t="shared" ref="AM983" ca="1" si="17566">L984</f>
        <v>6</v>
      </c>
      <c r="AN983" t="s">
        <v>217</v>
      </c>
      <c r="AO983" t="s">
        <v>230</v>
      </c>
      <c r="AP983" s="114" t="str">
        <f t="shared" ca="1" si="17398"/>
        <v>\\(\\quad \\displaystyle －\\frac{1}{6}　+　\\frac{7}{3}　=　 \\)</v>
      </c>
      <c r="AQ983" t="str">
        <f t="shared" ca="1" si="17285"/>
        <v>\\(\\quad \\displaystyle \\frac{13}{6} \\)</v>
      </c>
      <c r="AS983" s="114" t="str">
        <f t="shared" ref="AS983" ca="1" si="17567">AP983</f>
        <v>\\(\\quad \\displaystyle －\\frac{1}{6}　+　\\frac{7}{3}　=　 \\)</v>
      </c>
      <c r="AT983" s="114" t="str">
        <f t="shared" ref="AT983" ca="1" si="17568">IF(O983="",AQ983,AQ984)</f>
        <v>\\(\\quad \\displaystyle \\frac{13}{6} \\)</v>
      </c>
      <c r="AU983" s="114" t="s">
        <v>60</v>
      </c>
      <c r="AV983" s="115" t="s">
        <v>228</v>
      </c>
      <c r="AW983" s="115" t="str">
        <f t="shared" ref="AW983" ca="1" si="17569">AS983</f>
        <v>\\(\\quad \\displaystyle －\\frac{1}{6}　+　\\frac{7}{3}　=　 \\)</v>
      </c>
      <c r="AX983" s="115" t="str">
        <f t="shared" ref="AX983" ca="1" si="17570">AT983</f>
        <v>\\(\\quad \\displaystyle \\frac{13}{6} \\)</v>
      </c>
      <c r="AY983" s="115" t="s">
        <v>62</v>
      </c>
      <c r="AZ983" s="116" t="str">
        <f t="shared" ref="AZ983" ca="1" si="17571">"INSERT INTO "&amp;AU983&amp;"(tangen,question,answer,editor,date,count) VALUES('"&amp;AV983&amp;"','"&amp;AW983&amp;"','"&amp;AX983&amp;"','"&amp;AY983&amp;"',NOW(),0);"</f>
        <v>INSERT INTO math(tangen,question,answer,editor,date,count) VALUES('m5500','\\(\\quad \\displaystyle －\\frac{1}{6}　+　\\frac{7}{3}　=　 \\)','\\(\\quad \\displaystyle \\frac{13}{6} \\)','harazono',NOW(),0);</v>
      </c>
      <c r="BH983" s="22">
        <f t="shared" ca="1" si="16753"/>
        <v>-1</v>
      </c>
      <c r="BI983" s="114" t="s">
        <v>25</v>
      </c>
      <c r="BJ983" s="22">
        <f t="shared" ca="1" si="16753"/>
        <v>7</v>
      </c>
      <c r="BK983" s="114" t="s">
        <v>26</v>
      </c>
      <c r="BL983" s="27"/>
      <c r="BM983" s="27"/>
      <c r="BN983" s="27"/>
      <c r="BO983" s="27"/>
      <c r="BP983" s="27"/>
      <c r="BQ983" s="24">
        <f t="shared" ref="BQ983" ca="1" si="17572">BH983*BJ984+BJ983*BH984</f>
        <v>39</v>
      </c>
      <c r="BR983" s="114" t="s">
        <v>26</v>
      </c>
      <c r="BS983" s="114" t="str">
        <f t="shared" ref="BS983" ca="1" si="17573">IF(BQ983&lt;=0,"-","")</f>
        <v/>
      </c>
      <c r="BT983" s="33">
        <f t="shared" ca="1" si="16787"/>
        <v>39</v>
      </c>
      <c r="BU983" s="33">
        <f t="shared" ref="BU983" ca="1" si="17574">BT983/GCD(BT983,BT984)</f>
        <v>13</v>
      </c>
      <c r="CG983"/>
      <c r="CH983" s="5"/>
    </row>
    <row r="984" spans="2:86" ht="32" customHeight="1" x14ac:dyDescent="0.55000000000000004">
      <c r="B984" s="127"/>
      <c r="C984" s="127"/>
      <c r="D984" s="114"/>
      <c r="E984" s="114"/>
      <c r="F984" s="19">
        <f t="shared" ca="1" si="16762"/>
        <v>6</v>
      </c>
      <c r="G984" s="114"/>
      <c r="H984" s="27"/>
      <c r="I984" s="19">
        <f t="shared" ca="1" si="16764"/>
        <v>3</v>
      </c>
      <c r="J984" s="124"/>
      <c r="K984" s="125"/>
      <c r="L984" s="25">
        <f t="shared" ca="1" si="16766"/>
        <v>6</v>
      </c>
      <c r="M984" s="118"/>
      <c r="N984" s="125"/>
      <c r="O984" s="118"/>
      <c r="P984" s="118"/>
      <c r="Q984" s="121"/>
      <c r="R984" s="114"/>
      <c r="S984" s="122"/>
      <c r="T984" s="114"/>
      <c r="U984" s="122"/>
      <c r="V984" s="114"/>
      <c r="W984" s="120"/>
      <c r="X984" s="56"/>
      <c r="Y984" s="121"/>
      <c r="Z984" s="114"/>
      <c r="AA984" s="122"/>
      <c r="AB984" s="114"/>
      <c r="AC984" s="122"/>
      <c r="AD984" s="114"/>
      <c r="AE984" s="27"/>
      <c r="AF984" s="114"/>
      <c r="AG984" t="s">
        <v>230</v>
      </c>
      <c r="AH984" t="s">
        <v>250</v>
      </c>
      <c r="AI984" s="1" t="str">
        <f t="shared" ref="AI984" ca="1" si="17575">IF(N983="","",N983)</f>
        <v/>
      </c>
      <c r="AJ984" s="1" t="str">
        <f t="shared" ref="AJ984" ca="1" si="17576">IF(O983="","",O983)</f>
        <v/>
      </c>
      <c r="AK984" s="1"/>
      <c r="AM984" s="1"/>
      <c r="AO984" t="s">
        <v>230</v>
      </c>
      <c r="AP984" s="114"/>
      <c r="AQ984" t="str">
        <f t="shared" ca="1" si="17285"/>
        <v>\\(\\quad \\displaystyle  \\)</v>
      </c>
      <c r="AS984" s="114"/>
      <c r="AT984" s="114"/>
      <c r="AU984" s="114"/>
      <c r="AV984" s="114"/>
      <c r="AW984" s="114"/>
      <c r="AX984" s="114"/>
      <c r="AY984" s="114"/>
      <c r="AZ984" s="117"/>
      <c r="BH984" s="23">
        <f t="shared" ca="1" si="16758"/>
        <v>6</v>
      </c>
      <c r="BI984" s="114"/>
      <c r="BJ984" s="23">
        <f t="shared" ca="1" si="16758"/>
        <v>3</v>
      </c>
      <c r="BK984" s="114"/>
      <c r="BL984" s="27"/>
      <c r="BM984" s="27"/>
      <c r="BN984" s="27"/>
      <c r="BO984" s="27"/>
      <c r="BP984" s="27"/>
      <c r="BQ984" s="25">
        <f t="shared" ref="BQ984" ca="1" si="17577">BH984*BJ984</f>
        <v>18</v>
      </c>
      <c r="BR984" s="114"/>
      <c r="BS984" s="114"/>
      <c r="BT984" s="33">
        <f t="shared" ca="1" si="16787"/>
        <v>18</v>
      </c>
      <c r="BU984" s="33">
        <f t="shared" ref="BU984" ca="1" si="17578">BT984/GCD(BT983,BT984)</f>
        <v>6</v>
      </c>
      <c r="CG984"/>
      <c r="CH984" s="5"/>
    </row>
    <row r="985" spans="2:86" ht="32" customHeight="1" thickBot="1" x14ac:dyDescent="0.6">
      <c r="B985" s="126" t="s">
        <v>0</v>
      </c>
      <c r="C985" s="126" t="s">
        <v>29</v>
      </c>
      <c r="D985" s="114">
        <v>40</v>
      </c>
      <c r="E985" s="114" t="str">
        <f t="shared" ref="E985" ca="1" si="17579">IF(BH985&lt;=0,"－","")</f>
        <v/>
      </c>
      <c r="F985" s="32">
        <f t="shared" ca="1" si="16762"/>
        <v>5</v>
      </c>
      <c r="G985" s="114" t="str">
        <f t="shared" ref="G985" ca="1" si="17580">IF(BJ985&lt;=0,"　－　","　+　")</f>
        <v>　+　</v>
      </c>
      <c r="H985" s="27"/>
      <c r="I985" s="32">
        <f t="shared" ca="1" si="16764"/>
        <v>3</v>
      </c>
      <c r="J985" s="124" t="s">
        <v>13</v>
      </c>
      <c r="K985" s="125" t="str">
        <f t="shared" ref="K985" ca="1" si="17581">IF(BQ985&lt;0,"－","")</f>
        <v/>
      </c>
      <c r="L985" s="24">
        <f t="shared" ca="1" si="16766"/>
        <v>13</v>
      </c>
      <c r="M985" s="118" t="str">
        <f t="shared" ref="M985" ca="1" si="17582">IF(L986=1,"=","")</f>
        <v/>
      </c>
      <c r="N985" s="125" t="str">
        <f t="shared" ref="N985" ca="1" si="17583">IF(L986=1,IF(BQ985&lt;0,"－",""),"")</f>
        <v/>
      </c>
      <c r="O985" s="118" t="str">
        <f t="shared" ref="O985" ca="1" si="17584">IF(L986=1,L985,"")</f>
        <v/>
      </c>
      <c r="P985" s="118" t="s">
        <v>250</v>
      </c>
      <c r="Q985" s="121" t="str">
        <f t="shared" ref="Q985" ca="1" si="17585">IF(E985="","",E985)</f>
        <v/>
      </c>
      <c r="R985" s="114" t="s">
        <v>249</v>
      </c>
      <c r="S985" s="122">
        <f t="shared" ref="S985" ca="1" si="17586">F985</f>
        <v>5</v>
      </c>
      <c r="T985" s="114" t="s">
        <v>216</v>
      </c>
      <c r="U985" s="122">
        <f t="shared" ref="U985" ca="1" si="17587">F986</f>
        <v>5</v>
      </c>
      <c r="V985" s="114" t="s">
        <v>217</v>
      </c>
      <c r="W985" s="120" t="str">
        <f t="shared" ref="W985" ca="1" si="17588">G985</f>
        <v>　+　</v>
      </c>
      <c r="X985" s="56"/>
      <c r="Y985" s="121" t="str">
        <f t="shared" ref="Y985" si="17589">IF(H985="","",H985)</f>
        <v/>
      </c>
      <c r="Z985" s="114" t="s">
        <v>249</v>
      </c>
      <c r="AA985" s="122">
        <f t="shared" ref="AA985" ca="1" si="17590">I985</f>
        <v>3</v>
      </c>
      <c r="AB985" s="114" t="s">
        <v>216</v>
      </c>
      <c r="AC985" s="122">
        <f t="shared" ref="AC985" ca="1" si="17591">I986</f>
        <v>10</v>
      </c>
      <c r="AD985" s="114" t="s">
        <v>217</v>
      </c>
      <c r="AE985" s="27"/>
      <c r="AF985" s="114" t="s">
        <v>233</v>
      </c>
      <c r="AG985" t="s">
        <v>230</v>
      </c>
      <c r="AH985" t="s">
        <v>250</v>
      </c>
      <c r="AI985" s="1" t="str">
        <f t="shared" ref="AI985" ca="1" si="17592">IF(K985="","",K985)</f>
        <v/>
      </c>
      <c r="AJ985" t="s">
        <v>249</v>
      </c>
      <c r="AK985" s="1">
        <f t="shared" ref="AK985" ca="1" si="17593">L985</f>
        <v>13</v>
      </c>
      <c r="AL985" t="s">
        <v>216</v>
      </c>
      <c r="AM985" s="1">
        <f t="shared" ref="AM985" ca="1" si="17594">L986</f>
        <v>10</v>
      </c>
      <c r="AN985" t="s">
        <v>217</v>
      </c>
      <c r="AO985" t="s">
        <v>230</v>
      </c>
      <c r="AP985" s="114" t="str">
        <f t="shared" ca="1" si="17398"/>
        <v>\\(\\quad \\displaystyle \\frac{5}{5}　+　\\frac{3}{10}　=　 \\)</v>
      </c>
      <c r="AQ985" t="str">
        <f t="shared" ca="1" si="17285"/>
        <v>\\(\\quad \\displaystyle \\frac{13}{10} \\)</v>
      </c>
      <c r="AS985" s="114" t="str">
        <f t="shared" ref="AS985" ca="1" si="17595">AP985</f>
        <v>\\(\\quad \\displaystyle \\frac{5}{5}　+　\\frac{3}{10}　=　 \\)</v>
      </c>
      <c r="AT985" s="114" t="str">
        <f t="shared" ref="AT985" ca="1" si="17596">IF(O985="",AQ985,AQ986)</f>
        <v>\\(\\quad \\displaystyle \\frac{13}{10} \\)</v>
      </c>
      <c r="AU985" s="114" t="s">
        <v>60</v>
      </c>
      <c r="AV985" s="115" t="s">
        <v>228</v>
      </c>
      <c r="AW985" s="115" t="str">
        <f t="shared" ref="AW985" ca="1" si="17597">AS985</f>
        <v>\\(\\quad \\displaystyle \\frac{5}{5}　+　\\frac{3}{10}　=　 \\)</v>
      </c>
      <c r="AX985" s="115" t="str">
        <f t="shared" ref="AX985" ca="1" si="17598">AT985</f>
        <v>\\(\\quad \\displaystyle \\frac{13}{10} \\)</v>
      </c>
      <c r="AY985" s="115" t="s">
        <v>62</v>
      </c>
      <c r="AZ985" s="116" t="str">
        <f t="shared" ref="AZ985" ca="1" si="17599">"INSERT INTO "&amp;AU985&amp;"(tangen,question,answer,editor,date,count) VALUES('"&amp;AV985&amp;"','"&amp;AW985&amp;"','"&amp;AX985&amp;"','"&amp;AY985&amp;"',NOW(),0);"</f>
        <v>INSERT INTO math(tangen,question,answer,editor,date,count) VALUES('m5500','\\(\\quad \\displaystyle \\frac{5}{5}　+　\\frac{3}{10}　=　 \\)','\\(\\quad \\displaystyle \\frac{13}{10} \\)','harazono',NOW(),0);</v>
      </c>
      <c r="BH985" s="22">
        <f t="shared" ca="1" si="16753"/>
        <v>5</v>
      </c>
      <c r="BI985" s="114" t="s">
        <v>25</v>
      </c>
      <c r="BJ985" s="22">
        <f t="shared" ca="1" si="16753"/>
        <v>3</v>
      </c>
      <c r="BK985" s="114" t="s">
        <v>26</v>
      </c>
      <c r="BL985" s="27"/>
      <c r="BM985" s="27"/>
      <c r="BN985" s="27"/>
      <c r="BO985" s="27"/>
      <c r="BP985" s="27"/>
      <c r="BQ985" s="24">
        <f t="shared" ref="BQ985" ca="1" si="17600">BH985*BJ986+BJ985*BH986</f>
        <v>65</v>
      </c>
      <c r="BR985" s="114" t="s">
        <v>26</v>
      </c>
      <c r="BS985" s="114" t="str">
        <f t="shared" ref="BS985" ca="1" si="17601">IF(BQ985&lt;=0,"-","")</f>
        <v/>
      </c>
      <c r="BT985" s="33">
        <f t="shared" ca="1" si="16787"/>
        <v>65</v>
      </c>
      <c r="BU985" s="33">
        <f t="shared" ref="BU985" ca="1" si="17602">BT985/GCD(BT985,BT986)</f>
        <v>13</v>
      </c>
      <c r="CG985"/>
      <c r="CH985" s="5"/>
    </row>
    <row r="986" spans="2:86" ht="32" customHeight="1" x14ac:dyDescent="0.55000000000000004">
      <c r="B986" s="127"/>
      <c r="C986" s="127"/>
      <c r="D986" s="114"/>
      <c r="E986" s="114"/>
      <c r="F986" s="19">
        <f t="shared" ca="1" si="16762"/>
        <v>5</v>
      </c>
      <c r="G986" s="114"/>
      <c r="H986" s="27"/>
      <c r="I986" s="19">
        <f t="shared" ca="1" si="16764"/>
        <v>10</v>
      </c>
      <c r="J986" s="124"/>
      <c r="K986" s="125"/>
      <c r="L986" s="25">
        <f t="shared" ca="1" si="16766"/>
        <v>10</v>
      </c>
      <c r="M986" s="118"/>
      <c r="N986" s="125"/>
      <c r="O986" s="118"/>
      <c r="P986" s="118"/>
      <c r="Q986" s="121"/>
      <c r="R986" s="114"/>
      <c r="S986" s="122"/>
      <c r="T986" s="114"/>
      <c r="U986" s="122"/>
      <c r="V986" s="114"/>
      <c r="W986" s="120"/>
      <c r="X986" s="56"/>
      <c r="Y986" s="121"/>
      <c r="Z986" s="114"/>
      <c r="AA986" s="122"/>
      <c r="AB986" s="114"/>
      <c r="AC986" s="122"/>
      <c r="AD986" s="114"/>
      <c r="AE986" s="27"/>
      <c r="AF986" s="114"/>
      <c r="AG986" t="s">
        <v>230</v>
      </c>
      <c r="AH986" t="s">
        <v>250</v>
      </c>
      <c r="AI986" s="1" t="str">
        <f t="shared" ref="AI986" ca="1" si="17603">IF(N985="","",N985)</f>
        <v/>
      </c>
      <c r="AJ986" s="1" t="str">
        <f t="shared" ref="AJ986" ca="1" si="17604">IF(O985="","",O985)</f>
        <v/>
      </c>
      <c r="AK986" s="1"/>
      <c r="AM986" s="1"/>
      <c r="AO986" t="s">
        <v>230</v>
      </c>
      <c r="AP986" s="114"/>
      <c r="AQ986" t="str">
        <f t="shared" ca="1" si="17285"/>
        <v>\\(\\quad \\displaystyle  \\)</v>
      </c>
      <c r="AS986" s="114"/>
      <c r="AT986" s="114"/>
      <c r="AU986" s="114"/>
      <c r="AV986" s="114"/>
      <c r="AW986" s="114"/>
      <c r="AX986" s="114"/>
      <c r="AY986" s="114"/>
      <c r="AZ986" s="117"/>
      <c r="BH986" s="23">
        <f t="shared" ca="1" si="16758"/>
        <v>5</v>
      </c>
      <c r="BI986" s="114"/>
      <c r="BJ986" s="23">
        <f t="shared" ca="1" si="16758"/>
        <v>10</v>
      </c>
      <c r="BK986" s="114"/>
      <c r="BL986" s="27"/>
      <c r="BM986" s="27"/>
      <c r="BN986" s="27"/>
      <c r="BO986" s="27"/>
      <c r="BP986" s="27"/>
      <c r="BQ986" s="25">
        <f t="shared" ref="BQ986" ca="1" si="17605">BH986*BJ986</f>
        <v>50</v>
      </c>
      <c r="BR986" s="114"/>
      <c r="BS986" s="114"/>
      <c r="BT986" s="33">
        <f t="shared" ca="1" si="16787"/>
        <v>50</v>
      </c>
      <c r="BU986" s="33">
        <f t="shared" ref="BU986" ca="1" si="17606">BT986/GCD(BT985,BT986)</f>
        <v>10</v>
      </c>
      <c r="CG986"/>
      <c r="CH986" s="5"/>
    </row>
    <row r="987" spans="2:86" ht="32" customHeight="1" thickBot="1" x14ac:dyDescent="0.6">
      <c r="B987" s="126" t="s">
        <v>0</v>
      </c>
      <c r="C987" s="126" t="s">
        <v>29</v>
      </c>
      <c r="D987" s="114">
        <v>41</v>
      </c>
      <c r="E987" s="114" t="str">
        <f t="shared" ref="E987" ca="1" si="17607">IF(BH987&lt;=0,"－","")</f>
        <v/>
      </c>
      <c r="F987" s="32">
        <f t="shared" ca="1" si="16762"/>
        <v>3</v>
      </c>
      <c r="G987" s="114" t="str">
        <f t="shared" ref="G987" ca="1" si="17608">IF(BJ987&lt;=0,"　－　","　+　")</f>
        <v>　+　</v>
      </c>
      <c r="H987" s="27"/>
      <c r="I987" s="32">
        <f t="shared" ca="1" si="16764"/>
        <v>5</v>
      </c>
      <c r="J987" s="124" t="s">
        <v>13</v>
      </c>
      <c r="K987" s="125" t="str">
        <f t="shared" ref="K987" ca="1" si="17609">IF(BQ987&lt;0,"－","")</f>
        <v/>
      </c>
      <c r="L987" s="24">
        <f t="shared" ca="1" si="16766"/>
        <v>7</v>
      </c>
      <c r="M987" s="118" t="str">
        <f t="shared" ref="M987" ca="1" si="17610">IF(L988=1,"=","")</f>
        <v/>
      </c>
      <c r="N987" s="125" t="str">
        <f t="shared" ref="N987" ca="1" si="17611">IF(L988=1,IF(BQ987&lt;0,"－",""),"")</f>
        <v/>
      </c>
      <c r="O987" s="118" t="str">
        <f t="shared" ref="O987" ca="1" si="17612">IF(L988=1,L987,"")</f>
        <v/>
      </c>
      <c r="P987" s="118" t="s">
        <v>250</v>
      </c>
      <c r="Q987" s="121" t="str">
        <f t="shared" ref="Q987" ca="1" si="17613">IF(E987="","",E987)</f>
        <v/>
      </c>
      <c r="R987" s="114" t="s">
        <v>249</v>
      </c>
      <c r="S987" s="122">
        <f t="shared" ref="S987" ca="1" si="17614">F987</f>
        <v>3</v>
      </c>
      <c r="T987" s="114" t="s">
        <v>216</v>
      </c>
      <c r="U987" s="122">
        <f t="shared" ref="U987" ca="1" si="17615">F988</f>
        <v>9</v>
      </c>
      <c r="V987" s="114" t="s">
        <v>217</v>
      </c>
      <c r="W987" s="120" t="str">
        <f t="shared" ref="W987" ca="1" si="17616">G987</f>
        <v>　+　</v>
      </c>
      <c r="X987" s="56"/>
      <c r="Y987" s="121" t="str">
        <f t="shared" ref="Y987" si="17617">IF(H987="","",H987)</f>
        <v/>
      </c>
      <c r="Z987" s="114" t="s">
        <v>249</v>
      </c>
      <c r="AA987" s="122">
        <f t="shared" ref="AA987" ca="1" si="17618">I987</f>
        <v>5</v>
      </c>
      <c r="AB987" s="114" t="s">
        <v>216</v>
      </c>
      <c r="AC987" s="122">
        <f t="shared" ref="AC987" ca="1" si="17619">I988</f>
        <v>6</v>
      </c>
      <c r="AD987" s="114" t="s">
        <v>217</v>
      </c>
      <c r="AE987" s="27"/>
      <c r="AF987" s="114" t="s">
        <v>233</v>
      </c>
      <c r="AG987" t="s">
        <v>230</v>
      </c>
      <c r="AH987" t="s">
        <v>250</v>
      </c>
      <c r="AI987" s="1" t="str">
        <f t="shared" ref="AI987" ca="1" si="17620">IF(K987="","",K987)</f>
        <v/>
      </c>
      <c r="AJ987" t="s">
        <v>249</v>
      </c>
      <c r="AK987" s="1">
        <f t="shared" ref="AK987" ca="1" si="17621">L987</f>
        <v>7</v>
      </c>
      <c r="AL987" t="s">
        <v>216</v>
      </c>
      <c r="AM987" s="1">
        <f t="shared" ref="AM987" ca="1" si="17622">L988</f>
        <v>6</v>
      </c>
      <c r="AN987" t="s">
        <v>217</v>
      </c>
      <c r="AO987" t="s">
        <v>230</v>
      </c>
      <c r="AP987" s="114" t="str">
        <f t="shared" ca="1" si="17398"/>
        <v>\\(\\quad \\displaystyle \\frac{3}{9}　+　\\frac{5}{6}　=　 \\)</v>
      </c>
      <c r="AQ987" t="str">
        <f t="shared" ca="1" si="17285"/>
        <v>\\(\\quad \\displaystyle \\frac{7}{6} \\)</v>
      </c>
      <c r="AS987" s="114" t="str">
        <f t="shared" ref="AS987" ca="1" si="17623">AP987</f>
        <v>\\(\\quad \\displaystyle \\frac{3}{9}　+　\\frac{5}{6}　=　 \\)</v>
      </c>
      <c r="AT987" s="114" t="str">
        <f t="shared" ref="AT987" ca="1" si="17624">IF(O987="",AQ987,AQ988)</f>
        <v>\\(\\quad \\displaystyle \\frac{7}{6} \\)</v>
      </c>
      <c r="AU987" s="114" t="s">
        <v>60</v>
      </c>
      <c r="AV987" s="115" t="s">
        <v>228</v>
      </c>
      <c r="AW987" s="115" t="str">
        <f t="shared" ref="AW987" ca="1" si="17625">AS987</f>
        <v>\\(\\quad \\displaystyle \\frac{3}{9}　+　\\frac{5}{6}　=　 \\)</v>
      </c>
      <c r="AX987" s="115" t="str">
        <f t="shared" ref="AX987" ca="1" si="17626">AT987</f>
        <v>\\(\\quad \\displaystyle \\frac{7}{6} \\)</v>
      </c>
      <c r="AY987" s="115" t="s">
        <v>62</v>
      </c>
      <c r="AZ987" s="116" t="str">
        <f t="shared" ref="AZ987" ca="1" si="17627">"INSERT INTO "&amp;AU987&amp;"(tangen,question,answer,editor,date,count) VALUES('"&amp;AV987&amp;"','"&amp;AW987&amp;"','"&amp;AX987&amp;"','"&amp;AY987&amp;"',NOW(),0);"</f>
        <v>INSERT INTO math(tangen,question,answer,editor,date,count) VALUES('m5500','\\(\\quad \\displaystyle \\frac{3}{9}　+　\\frac{5}{6}　=　 \\)','\\(\\quad \\displaystyle \\frac{7}{6} \\)','harazono',NOW(),0);</v>
      </c>
      <c r="BH987" s="22">
        <f t="shared" ca="1" si="16753"/>
        <v>3</v>
      </c>
      <c r="BI987" s="114" t="s">
        <v>25</v>
      </c>
      <c r="BJ987" s="22">
        <f t="shared" ca="1" si="16753"/>
        <v>5</v>
      </c>
      <c r="BK987" s="114" t="s">
        <v>26</v>
      </c>
      <c r="BL987" s="27"/>
      <c r="BM987" s="27"/>
      <c r="BN987" s="27"/>
      <c r="BO987" s="27"/>
      <c r="BP987" s="27"/>
      <c r="BQ987" s="24">
        <f t="shared" ref="BQ987" ca="1" si="17628">BH987*BJ988+BJ987*BH988</f>
        <v>63</v>
      </c>
      <c r="BR987" s="114" t="s">
        <v>26</v>
      </c>
      <c r="BS987" s="114" t="str">
        <f t="shared" ref="BS987" ca="1" si="17629">IF(BQ987&lt;=0,"-","")</f>
        <v/>
      </c>
      <c r="BT987" s="33">
        <f t="shared" ca="1" si="16787"/>
        <v>63</v>
      </c>
      <c r="BU987" s="33">
        <f t="shared" ref="BU987" ca="1" si="17630">BT987/GCD(BT987,BT988)</f>
        <v>7</v>
      </c>
      <c r="CG987"/>
      <c r="CH987" s="5"/>
    </row>
    <row r="988" spans="2:86" ht="32" customHeight="1" x14ac:dyDescent="0.55000000000000004">
      <c r="B988" s="127"/>
      <c r="C988" s="127"/>
      <c r="D988" s="114"/>
      <c r="E988" s="114"/>
      <c r="F988" s="19">
        <f t="shared" ca="1" si="16762"/>
        <v>9</v>
      </c>
      <c r="G988" s="114"/>
      <c r="H988" s="27"/>
      <c r="I988" s="19">
        <f t="shared" ca="1" si="16764"/>
        <v>6</v>
      </c>
      <c r="J988" s="124"/>
      <c r="K988" s="125"/>
      <c r="L988" s="25">
        <f t="shared" ca="1" si="16766"/>
        <v>6</v>
      </c>
      <c r="M988" s="118"/>
      <c r="N988" s="125"/>
      <c r="O988" s="118"/>
      <c r="P988" s="118"/>
      <c r="Q988" s="121"/>
      <c r="R988" s="114"/>
      <c r="S988" s="122"/>
      <c r="T988" s="114"/>
      <c r="U988" s="122"/>
      <c r="V988" s="114"/>
      <c r="W988" s="120"/>
      <c r="X988" s="56"/>
      <c r="Y988" s="121"/>
      <c r="Z988" s="114"/>
      <c r="AA988" s="122"/>
      <c r="AB988" s="114"/>
      <c r="AC988" s="122"/>
      <c r="AD988" s="114"/>
      <c r="AE988" s="27"/>
      <c r="AF988" s="114"/>
      <c r="AG988" t="s">
        <v>230</v>
      </c>
      <c r="AH988" t="s">
        <v>250</v>
      </c>
      <c r="AI988" s="1" t="str">
        <f t="shared" ref="AI988" ca="1" si="17631">IF(N987="","",N987)</f>
        <v/>
      </c>
      <c r="AJ988" s="1" t="str">
        <f t="shared" ref="AJ988" ca="1" si="17632">IF(O987="","",O987)</f>
        <v/>
      </c>
      <c r="AK988" s="1"/>
      <c r="AM988" s="1"/>
      <c r="AO988" t="s">
        <v>230</v>
      </c>
      <c r="AP988" s="114"/>
      <c r="AQ988" t="str">
        <f t="shared" ca="1" si="17285"/>
        <v>\\(\\quad \\displaystyle  \\)</v>
      </c>
      <c r="AS988" s="114"/>
      <c r="AT988" s="114"/>
      <c r="AU988" s="114"/>
      <c r="AV988" s="114"/>
      <c r="AW988" s="114"/>
      <c r="AX988" s="114"/>
      <c r="AY988" s="114"/>
      <c r="AZ988" s="117"/>
      <c r="BH988" s="23">
        <f t="shared" ca="1" si="16758"/>
        <v>9</v>
      </c>
      <c r="BI988" s="114"/>
      <c r="BJ988" s="23">
        <f t="shared" ca="1" si="16758"/>
        <v>6</v>
      </c>
      <c r="BK988" s="114"/>
      <c r="BL988" s="27"/>
      <c r="BM988" s="27"/>
      <c r="BN988" s="27"/>
      <c r="BO988" s="27"/>
      <c r="BP988" s="27"/>
      <c r="BQ988" s="25">
        <f t="shared" ref="BQ988" ca="1" si="17633">BH988*BJ988</f>
        <v>54</v>
      </c>
      <c r="BR988" s="114"/>
      <c r="BS988" s="114"/>
      <c r="BT988" s="33">
        <f t="shared" ca="1" si="16787"/>
        <v>54</v>
      </c>
      <c r="BU988" s="33">
        <f t="shared" ref="BU988" ca="1" si="17634">BT988/GCD(BT987,BT988)</f>
        <v>6</v>
      </c>
      <c r="CG988"/>
      <c r="CH988" s="5"/>
    </row>
    <row r="989" spans="2:86" ht="32" customHeight="1" thickBot="1" x14ac:dyDescent="0.6">
      <c r="B989" s="126" t="s">
        <v>0</v>
      </c>
      <c r="C989" s="126" t="s">
        <v>29</v>
      </c>
      <c r="D989" s="114">
        <v>42</v>
      </c>
      <c r="E989" s="114" t="str">
        <f t="shared" ref="E989" ca="1" si="17635">IF(BH989&lt;=0,"－","")</f>
        <v>－</v>
      </c>
      <c r="F989" s="32">
        <f t="shared" ca="1" si="16762"/>
        <v>4</v>
      </c>
      <c r="G989" s="114" t="str">
        <f t="shared" ref="G989" ca="1" si="17636">IF(BJ989&lt;=0,"　－　","　+　")</f>
        <v>　+　</v>
      </c>
      <c r="H989" s="27"/>
      <c r="I989" s="32">
        <f t="shared" ca="1" si="16764"/>
        <v>7</v>
      </c>
      <c r="J989" s="124" t="s">
        <v>13</v>
      </c>
      <c r="K989" s="125" t="str">
        <f t="shared" ref="K989" ca="1" si="17637">IF(BQ989&lt;0,"－","")</f>
        <v/>
      </c>
      <c r="L989" s="24">
        <f t="shared" ca="1" si="16766"/>
        <v>1</v>
      </c>
      <c r="M989" s="118" t="str">
        <f t="shared" ref="M989" ca="1" si="17638">IF(L990=1,"=","")</f>
        <v/>
      </c>
      <c r="N989" s="125" t="str">
        <f t="shared" ref="N989" ca="1" si="17639">IF(L990=1,IF(BQ989&lt;0,"－",""),"")</f>
        <v/>
      </c>
      <c r="O989" s="118" t="str">
        <f t="shared" ref="O989" ca="1" si="17640">IF(L990=1,L989,"")</f>
        <v/>
      </c>
      <c r="P989" s="118" t="s">
        <v>250</v>
      </c>
      <c r="Q989" s="121" t="str">
        <f t="shared" ref="Q989" ca="1" si="17641">IF(E989="","",E989)</f>
        <v>－</v>
      </c>
      <c r="R989" s="114" t="s">
        <v>249</v>
      </c>
      <c r="S989" s="122">
        <f t="shared" ref="S989" ca="1" si="17642">F989</f>
        <v>4</v>
      </c>
      <c r="T989" s="114" t="s">
        <v>216</v>
      </c>
      <c r="U989" s="122">
        <f t="shared" ref="U989" ca="1" si="17643">F990</f>
        <v>6</v>
      </c>
      <c r="V989" s="114" t="s">
        <v>217</v>
      </c>
      <c r="W989" s="120" t="str">
        <f t="shared" ref="W989" ca="1" si="17644">G989</f>
        <v>　+　</v>
      </c>
      <c r="X989" s="56"/>
      <c r="Y989" s="121" t="str">
        <f t="shared" ref="Y989" si="17645">IF(H989="","",H989)</f>
        <v/>
      </c>
      <c r="Z989" s="114" t="s">
        <v>249</v>
      </c>
      <c r="AA989" s="122">
        <f t="shared" ref="AA989" ca="1" si="17646">I989</f>
        <v>7</v>
      </c>
      <c r="AB989" s="114" t="s">
        <v>216</v>
      </c>
      <c r="AC989" s="122">
        <f t="shared" ref="AC989" ca="1" si="17647">I990</f>
        <v>9</v>
      </c>
      <c r="AD989" s="114" t="s">
        <v>217</v>
      </c>
      <c r="AE989" s="27"/>
      <c r="AF989" s="114" t="s">
        <v>233</v>
      </c>
      <c r="AG989" t="s">
        <v>230</v>
      </c>
      <c r="AH989" t="s">
        <v>250</v>
      </c>
      <c r="AI989" s="1" t="str">
        <f t="shared" ref="AI989" ca="1" si="17648">IF(K989="","",K989)</f>
        <v/>
      </c>
      <c r="AJ989" t="s">
        <v>249</v>
      </c>
      <c r="AK989" s="1">
        <f t="shared" ref="AK989" ca="1" si="17649">L989</f>
        <v>1</v>
      </c>
      <c r="AL989" t="s">
        <v>216</v>
      </c>
      <c r="AM989" s="1">
        <f t="shared" ref="AM989" ca="1" si="17650">L990</f>
        <v>9</v>
      </c>
      <c r="AN989" t="s">
        <v>217</v>
      </c>
      <c r="AO989" t="s">
        <v>230</v>
      </c>
      <c r="AP989" s="114" t="str">
        <f t="shared" ca="1" si="17398"/>
        <v>\\(\\quad \\displaystyle －\\frac{4}{6}　+　\\frac{7}{9}　=　 \\)</v>
      </c>
      <c r="AQ989" t="str">
        <f t="shared" ca="1" si="17285"/>
        <v>\\(\\quad \\displaystyle \\frac{1}{9} \\)</v>
      </c>
      <c r="AS989" s="114" t="str">
        <f t="shared" ref="AS989" ca="1" si="17651">AP989</f>
        <v>\\(\\quad \\displaystyle －\\frac{4}{6}　+　\\frac{7}{9}　=　 \\)</v>
      </c>
      <c r="AT989" s="114" t="str">
        <f t="shared" ref="AT989" ca="1" si="17652">IF(O989="",AQ989,AQ990)</f>
        <v>\\(\\quad \\displaystyle \\frac{1}{9} \\)</v>
      </c>
      <c r="AU989" s="114" t="s">
        <v>60</v>
      </c>
      <c r="AV989" s="115" t="s">
        <v>228</v>
      </c>
      <c r="AW989" s="115" t="str">
        <f t="shared" ref="AW989" ca="1" si="17653">AS989</f>
        <v>\\(\\quad \\displaystyle －\\frac{4}{6}　+　\\frac{7}{9}　=　 \\)</v>
      </c>
      <c r="AX989" s="115" t="str">
        <f t="shared" ref="AX989" ca="1" si="17654">AT989</f>
        <v>\\(\\quad \\displaystyle \\frac{1}{9} \\)</v>
      </c>
      <c r="AY989" s="115" t="s">
        <v>62</v>
      </c>
      <c r="AZ989" s="116" t="str">
        <f t="shared" ref="AZ989" ca="1" si="17655">"INSERT INTO "&amp;AU989&amp;"(tangen,question,answer,editor,date,count) VALUES('"&amp;AV989&amp;"','"&amp;AW989&amp;"','"&amp;AX989&amp;"','"&amp;AY989&amp;"',NOW(),0);"</f>
        <v>INSERT INTO math(tangen,question,answer,editor,date,count) VALUES('m5500','\\(\\quad \\displaystyle －\\frac{4}{6}　+　\\frac{7}{9}　=　 \\)','\\(\\quad \\displaystyle \\frac{1}{9} \\)','harazono',NOW(),0);</v>
      </c>
      <c r="BH989" s="22">
        <f t="shared" ca="1" si="16753"/>
        <v>-4</v>
      </c>
      <c r="BI989" s="114" t="s">
        <v>25</v>
      </c>
      <c r="BJ989" s="22">
        <f t="shared" ca="1" si="16753"/>
        <v>7</v>
      </c>
      <c r="BK989" s="114" t="s">
        <v>26</v>
      </c>
      <c r="BL989" s="27"/>
      <c r="BM989" s="27"/>
      <c r="BN989" s="27"/>
      <c r="BO989" s="27"/>
      <c r="BP989" s="27"/>
      <c r="BQ989" s="24">
        <f t="shared" ref="BQ989" ca="1" si="17656">BH989*BJ990+BJ989*BH990</f>
        <v>6</v>
      </c>
      <c r="BR989" s="114" t="s">
        <v>26</v>
      </c>
      <c r="BS989" s="114" t="str">
        <f t="shared" ref="BS989" ca="1" si="17657">IF(BQ989&lt;=0,"-","")</f>
        <v/>
      </c>
      <c r="BT989" s="33">
        <f t="shared" ca="1" si="16787"/>
        <v>6</v>
      </c>
      <c r="BU989" s="33">
        <f t="shared" ref="BU989" ca="1" si="17658">BT989/GCD(BT989,BT990)</f>
        <v>1</v>
      </c>
      <c r="CG989"/>
      <c r="CH989" s="5"/>
    </row>
    <row r="990" spans="2:86" ht="32" customHeight="1" x14ac:dyDescent="0.55000000000000004">
      <c r="B990" s="127"/>
      <c r="C990" s="127"/>
      <c r="D990" s="114"/>
      <c r="E990" s="114"/>
      <c r="F990" s="19">
        <f t="shared" ca="1" si="16762"/>
        <v>6</v>
      </c>
      <c r="G990" s="114"/>
      <c r="H990" s="27"/>
      <c r="I990" s="19">
        <f t="shared" ca="1" si="16764"/>
        <v>9</v>
      </c>
      <c r="J990" s="124"/>
      <c r="K990" s="125"/>
      <c r="L990" s="25">
        <f t="shared" ca="1" si="16766"/>
        <v>9</v>
      </c>
      <c r="M990" s="118"/>
      <c r="N990" s="125"/>
      <c r="O990" s="118"/>
      <c r="P990" s="118"/>
      <c r="Q990" s="121"/>
      <c r="R990" s="114"/>
      <c r="S990" s="122"/>
      <c r="T990" s="114"/>
      <c r="U990" s="122"/>
      <c r="V990" s="114"/>
      <c r="W990" s="120"/>
      <c r="X990" s="56"/>
      <c r="Y990" s="121"/>
      <c r="Z990" s="114"/>
      <c r="AA990" s="122"/>
      <c r="AB990" s="114"/>
      <c r="AC990" s="122"/>
      <c r="AD990" s="114"/>
      <c r="AE990" s="27"/>
      <c r="AF990" s="114"/>
      <c r="AG990" t="s">
        <v>230</v>
      </c>
      <c r="AH990" t="s">
        <v>250</v>
      </c>
      <c r="AI990" s="1" t="str">
        <f t="shared" ref="AI990" ca="1" si="17659">IF(N989="","",N989)</f>
        <v/>
      </c>
      <c r="AJ990" s="1" t="str">
        <f t="shared" ref="AJ990" ca="1" si="17660">IF(O989="","",O989)</f>
        <v/>
      </c>
      <c r="AK990" s="1"/>
      <c r="AM990" s="1"/>
      <c r="AO990" t="s">
        <v>230</v>
      </c>
      <c r="AP990" s="114"/>
      <c r="AQ990" t="str">
        <f t="shared" ca="1" si="17285"/>
        <v>\\(\\quad \\displaystyle  \\)</v>
      </c>
      <c r="AS990" s="114"/>
      <c r="AT990" s="114"/>
      <c r="AU990" s="114"/>
      <c r="AV990" s="114"/>
      <c r="AW990" s="114"/>
      <c r="AX990" s="114"/>
      <c r="AY990" s="114"/>
      <c r="AZ990" s="117"/>
      <c r="BH990" s="23">
        <f t="shared" ca="1" si="16758"/>
        <v>6</v>
      </c>
      <c r="BI990" s="114"/>
      <c r="BJ990" s="23">
        <f t="shared" ca="1" si="16758"/>
        <v>9</v>
      </c>
      <c r="BK990" s="114"/>
      <c r="BL990" s="27"/>
      <c r="BM990" s="27"/>
      <c r="BN990" s="27"/>
      <c r="BO990" s="27"/>
      <c r="BP990" s="27"/>
      <c r="BQ990" s="25">
        <f t="shared" ref="BQ990" ca="1" si="17661">BH990*BJ990</f>
        <v>54</v>
      </c>
      <c r="BR990" s="114"/>
      <c r="BS990" s="114"/>
      <c r="BT990" s="33">
        <f t="shared" ca="1" si="16787"/>
        <v>54</v>
      </c>
      <c r="BU990" s="33">
        <f t="shared" ref="BU990" ca="1" si="17662">BT990/GCD(BT989,BT990)</f>
        <v>9</v>
      </c>
      <c r="CG990"/>
      <c r="CH990" s="5"/>
    </row>
    <row r="991" spans="2:86" ht="32" customHeight="1" thickBot="1" x14ac:dyDescent="0.6">
      <c r="B991" s="126" t="s">
        <v>0</v>
      </c>
      <c r="C991" s="126" t="s">
        <v>29</v>
      </c>
      <c r="D991" s="114">
        <v>43</v>
      </c>
      <c r="E991" s="114" t="str">
        <f t="shared" ref="E991" ca="1" si="17663">IF(BH991&lt;=0,"－","")</f>
        <v>－</v>
      </c>
      <c r="F991" s="32">
        <f t="shared" ref="F991:F1006" ca="1" si="17664">ABS(BH991)</f>
        <v>5</v>
      </c>
      <c r="G991" s="114" t="str">
        <f t="shared" ref="G991" ca="1" si="17665">IF(BJ991&lt;=0,"　－　","　+　")</f>
        <v>　+　</v>
      </c>
      <c r="H991" s="27"/>
      <c r="I991" s="32">
        <f t="shared" ref="I991:I1006" ca="1" si="17666">ABS(BJ991)</f>
        <v>2</v>
      </c>
      <c r="J991" s="124" t="s">
        <v>13</v>
      </c>
      <c r="K991" s="125" t="str">
        <f t="shared" ref="K991" ca="1" si="17667">IF(BQ991&lt;0,"－","")</f>
        <v>－</v>
      </c>
      <c r="L991" s="24">
        <f t="shared" ref="L991:L1006" ca="1" si="17668">BU991</f>
        <v>3</v>
      </c>
      <c r="M991" s="118" t="str">
        <f t="shared" ref="M991" ca="1" si="17669">IF(L992=1,"=","")</f>
        <v/>
      </c>
      <c r="N991" s="125" t="str">
        <f t="shared" ref="N991" ca="1" si="17670">IF(L992=1,IF(BQ991&lt;0,"－",""),"")</f>
        <v/>
      </c>
      <c r="O991" s="118" t="str">
        <f t="shared" ref="O991" ca="1" si="17671">IF(L992=1,L991,"")</f>
        <v/>
      </c>
      <c r="P991" s="118" t="s">
        <v>250</v>
      </c>
      <c r="Q991" s="121" t="str">
        <f t="shared" ref="Q991" ca="1" si="17672">IF(E991="","",E991)</f>
        <v>－</v>
      </c>
      <c r="R991" s="114" t="s">
        <v>249</v>
      </c>
      <c r="S991" s="122">
        <f t="shared" ref="S991" ca="1" si="17673">F991</f>
        <v>5</v>
      </c>
      <c r="T991" s="114" t="s">
        <v>216</v>
      </c>
      <c r="U991" s="122">
        <f t="shared" ref="U991" ca="1" si="17674">F992</f>
        <v>4</v>
      </c>
      <c r="V991" s="114" t="s">
        <v>217</v>
      </c>
      <c r="W991" s="120" t="str">
        <f t="shared" ref="W991" ca="1" si="17675">G991</f>
        <v>　+　</v>
      </c>
      <c r="X991" s="56"/>
      <c r="Y991" s="121" t="str">
        <f t="shared" ref="Y991" si="17676">IF(H991="","",H991)</f>
        <v/>
      </c>
      <c r="Z991" s="114" t="s">
        <v>249</v>
      </c>
      <c r="AA991" s="122">
        <f t="shared" ref="AA991" ca="1" si="17677">I991</f>
        <v>2</v>
      </c>
      <c r="AB991" s="114" t="s">
        <v>216</v>
      </c>
      <c r="AC991" s="122">
        <f t="shared" ref="AC991" ca="1" si="17678">I992</f>
        <v>4</v>
      </c>
      <c r="AD991" s="114" t="s">
        <v>217</v>
      </c>
      <c r="AE991" s="27"/>
      <c r="AF991" s="114" t="s">
        <v>233</v>
      </c>
      <c r="AG991" t="s">
        <v>230</v>
      </c>
      <c r="AH991" t="s">
        <v>250</v>
      </c>
      <c r="AI991" s="1" t="str">
        <f t="shared" ref="AI991" ca="1" si="17679">IF(K991="","",K991)</f>
        <v>－</v>
      </c>
      <c r="AJ991" t="s">
        <v>249</v>
      </c>
      <c r="AK991" s="1">
        <f t="shared" ref="AK991" ca="1" si="17680">L991</f>
        <v>3</v>
      </c>
      <c r="AL991" t="s">
        <v>216</v>
      </c>
      <c r="AM991" s="1">
        <f t="shared" ref="AM991" ca="1" si="17681">L992</f>
        <v>4</v>
      </c>
      <c r="AN991" t="s">
        <v>217</v>
      </c>
      <c r="AO991" t="s">
        <v>230</v>
      </c>
      <c r="AP991" s="114" t="str">
        <f t="shared" ca="1" si="17398"/>
        <v>\\(\\quad \\displaystyle －\\frac{5}{4}　+　\\frac{2}{4}　=　 \\)</v>
      </c>
      <c r="AQ991" t="str">
        <f t="shared" ca="1" si="17285"/>
        <v>\\(\\quad \\displaystyle －\\frac{3}{4} \\)</v>
      </c>
      <c r="AS991" s="114" t="str">
        <f t="shared" ref="AS991" ca="1" si="17682">AP991</f>
        <v>\\(\\quad \\displaystyle －\\frac{5}{4}　+　\\frac{2}{4}　=　 \\)</v>
      </c>
      <c r="AT991" s="114" t="str">
        <f t="shared" ref="AT991" ca="1" si="17683">IF(O991="",AQ991,AQ992)</f>
        <v>\\(\\quad \\displaystyle －\\frac{3}{4} \\)</v>
      </c>
      <c r="AU991" s="114" t="s">
        <v>60</v>
      </c>
      <c r="AV991" s="115" t="s">
        <v>228</v>
      </c>
      <c r="AW991" s="115" t="str">
        <f t="shared" ref="AW991" ca="1" si="17684">AS991</f>
        <v>\\(\\quad \\displaystyle －\\frac{5}{4}　+　\\frac{2}{4}　=　 \\)</v>
      </c>
      <c r="AX991" s="115" t="str">
        <f t="shared" ref="AX991" ca="1" si="17685">AT991</f>
        <v>\\(\\quad \\displaystyle －\\frac{3}{4} \\)</v>
      </c>
      <c r="AY991" s="115" t="s">
        <v>62</v>
      </c>
      <c r="AZ991" s="116" t="str">
        <f t="shared" ref="AZ991" ca="1" si="17686">"INSERT INTO "&amp;AU991&amp;"(tangen,question,answer,editor,date,count) VALUES('"&amp;AV991&amp;"','"&amp;AW991&amp;"','"&amp;AX991&amp;"','"&amp;AY991&amp;"',NOW(),0);"</f>
        <v>INSERT INTO math(tangen,question,answer,editor,date,count) VALUES('m5500','\\(\\quad \\displaystyle －\\frac{5}{4}　+　\\frac{2}{4}　=　 \\)','\\(\\quad \\displaystyle －\\frac{3}{4} \\)','harazono',NOW(),0);</v>
      </c>
      <c r="BH991" s="22">
        <f t="shared" ca="1" si="16753"/>
        <v>-5</v>
      </c>
      <c r="BI991" s="114" t="s">
        <v>25</v>
      </c>
      <c r="BJ991" s="22">
        <f t="shared" ca="1" si="16753"/>
        <v>2</v>
      </c>
      <c r="BK991" s="114" t="s">
        <v>26</v>
      </c>
      <c r="BL991" s="27"/>
      <c r="BM991" s="27"/>
      <c r="BN991" s="27"/>
      <c r="BO991" s="27"/>
      <c r="BP991" s="27"/>
      <c r="BQ991" s="24">
        <f t="shared" ref="BQ991" ca="1" si="17687">BH991*BJ992+BJ991*BH992</f>
        <v>-12</v>
      </c>
      <c r="BR991" s="114" t="s">
        <v>26</v>
      </c>
      <c r="BS991" s="114" t="str">
        <f t="shared" ref="BS991" ca="1" si="17688">IF(BQ991&lt;=0,"-","")</f>
        <v>-</v>
      </c>
      <c r="BT991" s="33">
        <f t="shared" ref="BT991:BT1006" ca="1" si="17689">ABS(BQ991)</f>
        <v>12</v>
      </c>
      <c r="BU991" s="33">
        <f t="shared" ref="BU991" ca="1" si="17690">BT991/GCD(BT991,BT992)</f>
        <v>3</v>
      </c>
      <c r="CG991"/>
      <c r="CH991" s="5"/>
    </row>
    <row r="992" spans="2:86" ht="32" customHeight="1" x14ac:dyDescent="0.55000000000000004">
      <c r="B992" s="127"/>
      <c r="C992" s="127"/>
      <c r="D992" s="114"/>
      <c r="E992" s="114"/>
      <c r="F992" s="19">
        <f t="shared" ca="1" si="17664"/>
        <v>4</v>
      </c>
      <c r="G992" s="114"/>
      <c r="H992" s="27"/>
      <c r="I992" s="19">
        <f t="shared" ca="1" si="17666"/>
        <v>4</v>
      </c>
      <c r="J992" s="124"/>
      <c r="K992" s="125"/>
      <c r="L992" s="25">
        <f t="shared" ca="1" si="17668"/>
        <v>4</v>
      </c>
      <c r="M992" s="118"/>
      <c r="N992" s="125"/>
      <c r="O992" s="118"/>
      <c r="P992" s="118"/>
      <c r="Q992" s="121"/>
      <c r="R992" s="114"/>
      <c r="S992" s="122"/>
      <c r="T992" s="114"/>
      <c r="U992" s="122"/>
      <c r="V992" s="114"/>
      <c r="W992" s="120"/>
      <c r="X992" s="56"/>
      <c r="Y992" s="121"/>
      <c r="Z992" s="114"/>
      <c r="AA992" s="122"/>
      <c r="AB992" s="114"/>
      <c r="AC992" s="122"/>
      <c r="AD992" s="114"/>
      <c r="AE992" s="27"/>
      <c r="AF992" s="114"/>
      <c r="AG992" t="s">
        <v>230</v>
      </c>
      <c r="AH992" t="s">
        <v>250</v>
      </c>
      <c r="AI992" s="1" t="str">
        <f t="shared" ref="AI992" ca="1" si="17691">IF(N991="","",N991)</f>
        <v/>
      </c>
      <c r="AJ992" s="1" t="str">
        <f t="shared" ref="AJ992" ca="1" si="17692">IF(O991="","",O991)</f>
        <v/>
      </c>
      <c r="AK992" s="1"/>
      <c r="AM992" s="1"/>
      <c r="AO992" t="s">
        <v>230</v>
      </c>
      <c r="AP992" s="114"/>
      <c r="AQ992" t="str">
        <f t="shared" ca="1" si="17285"/>
        <v>\\(\\quad \\displaystyle  \\)</v>
      </c>
      <c r="AS992" s="114"/>
      <c r="AT992" s="114"/>
      <c r="AU992" s="114"/>
      <c r="AV992" s="114"/>
      <c r="AW992" s="114"/>
      <c r="AX992" s="114"/>
      <c r="AY992" s="114"/>
      <c r="AZ992" s="117"/>
      <c r="BH992" s="23">
        <f t="shared" ca="1" si="16758"/>
        <v>4</v>
      </c>
      <c r="BI992" s="114"/>
      <c r="BJ992" s="23">
        <f t="shared" ca="1" si="16758"/>
        <v>4</v>
      </c>
      <c r="BK992" s="114"/>
      <c r="BL992" s="27"/>
      <c r="BM992" s="27"/>
      <c r="BN992" s="27"/>
      <c r="BO992" s="27"/>
      <c r="BP992" s="27"/>
      <c r="BQ992" s="25">
        <f t="shared" ref="BQ992" ca="1" si="17693">BH992*BJ992</f>
        <v>16</v>
      </c>
      <c r="BR992" s="114"/>
      <c r="BS992" s="114"/>
      <c r="BT992" s="33">
        <f t="shared" ca="1" si="17689"/>
        <v>16</v>
      </c>
      <c r="BU992" s="33">
        <f t="shared" ref="BU992" ca="1" si="17694">BT992/GCD(BT991,BT992)</f>
        <v>4</v>
      </c>
      <c r="CG992"/>
      <c r="CH992" s="5"/>
    </row>
    <row r="993" spans="1:86" ht="32" customHeight="1" thickBot="1" x14ac:dyDescent="0.6">
      <c r="B993" s="126" t="s">
        <v>0</v>
      </c>
      <c r="C993" s="126" t="s">
        <v>29</v>
      </c>
      <c r="D993" s="114">
        <v>44</v>
      </c>
      <c r="E993" s="114" t="str">
        <f t="shared" ref="E993" ca="1" si="17695">IF(BH993&lt;=0,"－","")</f>
        <v/>
      </c>
      <c r="F993" s="32">
        <f t="shared" ca="1" si="17664"/>
        <v>5</v>
      </c>
      <c r="G993" s="114" t="str">
        <f t="shared" ref="G993" ca="1" si="17696">IF(BJ993&lt;=0,"　－　","　+　")</f>
        <v>　－　</v>
      </c>
      <c r="H993" s="27"/>
      <c r="I993" s="32">
        <f t="shared" ca="1" si="17666"/>
        <v>1</v>
      </c>
      <c r="J993" s="124" t="s">
        <v>13</v>
      </c>
      <c r="K993" s="125" t="str">
        <f t="shared" ref="K993" ca="1" si="17697">IF(BQ993&lt;0,"－","")</f>
        <v/>
      </c>
      <c r="L993" s="24">
        <f t="shared" ca="1" si="17668"/>
        <v>7</v>
      </c>
      <c r="M993" s="118" t="str">
        <f t="shared" ref="M993" ca="1" si="17698">IF(L994=1,"=","")</f>
        <v/>
      </c>
      <c r="N993" s="125" t="str">
        <f t="shared" ref="N993" ca="1" si="17699">IF(L994=1,IF(BQ993&lt;0,"－",""),"")</f>
        <v/>
      </c>
      <c r="O993" s="118" t="str">
        <f t="shared" ref="O993" ca="1" si="17700">IF(L994=1,L993,"")</f>
        <v/>
      </c>
      <c r="P993" s="118" t="s">
        <v>250</v>
      </c>
      <c r="Q993" s="121" t="str">
        <f t="shared" ref="Q993" ca="1" si="17701">IF(E993="","",E993)</f>
        <v/>
      </c>
      <c r="R993" s="114" t="s">
        <v>249</v>
      </c>
      <c r="S993" s="122">
        <f t="shared" ref="S993" ca="1" si="17702">F993</f>
        <v>5</v>
      </c>
      <c r="T993" s="114" t="s">
        <v>216</v>
      </c>
      <c r="U993" s="122">
        <f t="shared" ref="U993" ca="1" si="17703">F994</f>
        <v>2</v>
      </c>
      <c r="V993" s="114" t="s">
        <v>217</v>
      </c>
      <c r="W993" s="120" t="str">
        <f t="shared" ref="W993" ca="1" si="17704">G993</f>
        <v>　－　</v>
      </c>
      <c r="X993" s="56"/>
      <c r="Y993" s="121" t="str">
        <f t="shared" ref="Y993" si="17705">IF(H993="","",H993)</f>
        <v/>
      </c>
      <c r="Z993" s="114" t="s">
        <v>249</v>
      </c>
      <c r="AA993" s="122">
        <f t="shared" ref="AA993" ca="1" si="17706">I993</f>
        <v>1</v>
      </c>
      <c r="AB993" s="114" t="s">
        <v>216</v>
      </c>
      <c r="AC993" s="122">
        <f t="shared" ref="AC993" ca="1" si="17707">I994</f>
        <v>6</v>
      </c>
      <c r="AD993" s="114" t="s">
        <v>217</v>
      </c>
      <c r="AE993" s="27"/>
      <c r="AF993" s="114" t="s">
        <v>233</v>
      </c>
      <c r="AG993" t="s">
        <v>230</v>
      </c>
      <c r="AH993" t="s">
        <v>250</v>
      </c>
      <c r="AI993" s="1" t="str">
        <f t="shared" ref="AI993" ca="1" si="17708">IF(K993="","",K993)</f>
        <v/>
      </c>
      <c r="AJ993" t="s">
        <v>249</v>
      </c>
      <c r="AK993" s="1">
        <f t="shared" ref="AK993" ca="1" si="17709">L993</f>
        <v>7</v>
      </c>
      <c r="AL993" t="s">
        <v>216</v>
      </c>
      <c r="AM993" s="1">
        <f t="shared" ref="AM993" ca="1" si="17710">L994</f>
        <v>3</v>
      </c>
      <c r="AN993" t="s">
        <v>217</v>
      </c>
      <c r="AO993" t="s">
        <v>230</v>
      </c>
      <c r="AP993" s="114" t="str">
        <f t="shared" ca="1" si="17398"/>
        <v>\\(\\quad \\displaystyle \\frac{5}{2}　－　\\frac{1}{6}　=　 \\)</v>
      </c>
      <c r="AQ993" t="str">
        <f t="shared" ca="1" si="17285"/>
        <v>\\(\\quad \\displaystyle \\frac{7}{3} \\)</v>
      </c>
      <c r="AS993" s="114" t="str">
        <f t="shared" ref="AS993" ca="1" si="17711">AP993</f>
        <v>\\(\\quad \\displaystyle \\frac{5}{2}　－　\\frac{1}{6}　=　 \\)</v>
      </c>
      <c r="AT993" s="114" t="str">
        <f t="shared" ref="AT993" ca="1" si="17712">IF(O993="",AQ993,AQ994)</f>
        <v>\\(\\quad \\displaystyle \\frac{7}{3} \\)</v>
      </c>
      <c r="AU993" s="114" t="s">
        <v>60</v>
      </c>
      <c r="AV993" s="115" t="s">
        <v>228</v>
      </c>
      <c r="AW993" s="115" t="str">
        <f t="shared" ref="AW993" ca="1" si="17713">AS993</f>
        <v>\\(\\quad \\displaystyle \\frac{5}{2}　－　\\frac{1}{6}　=　 \\)</v>
      </c>
      <c r="AX993" s="115" t="str">
        <f t="shared" ref="AX993" ca="1" si="17714">AT993</f>
        <v>\\(\\quad \\displaystyle \\frac{7}{3} \\)</v>
      </c>
      <c r="AY993" s="115" t="s">
        <v>62</v>
      </c>
      <c r="AZ993" s="116" t="str">
        <f t="shared" ref="AZ993" ca="1" si="17715">"INSERT INTO "&amp;AU993&amp;"(tangen,question,answer,editor,date,count) VALUES('"&amp;AV993&amp;"','"&amp;AW993&amp;"','"&amp;AX993&amp;"','"&amp;AY993&amp;"',NOW(),0);"</f>
        <v>INSERT INTO math(tangen,question,answer,editor,date,count) VALUES('m5500','\\(\\quad \\displaystyle \\frac{5}{2}　－　\\frac{1}{6}　=　 \\)','\\(\\quad \\displaystyle \\frac{7}{3} \\)','harazono',NOW(),0);</v>
      </c>
      <c r="BH993" s="22">
        <f t="shared" ca="1" si="16753"/>
        <v>5</v>
      </c>
      <c r="BI993" s="114" t="s">
        <v>25</v>
      </c>
      <c r="BJ993" s="22">
        <f t="shared" ca="1" si="16753"/>
        <v>-1</v>
      </c>
      <c r="BK993" s="114" t="s">
        <v>26</v>
      </c>
      <c r="BL993" s="27"/>
      <c r="BM993" s="27"/>
      <c r="BN993" s="27"/>
      <c r="BO993" s="27"/>
      <c r="BP993" s="27"/>
      <c r="BQ993" s="24">
        <f t="shared" ref="BQ993" ca="1" si="17716">BH993*BJ994+BJ993*BH994</f>
        <v>28</v>
      </c>
      <c r="BR993" s="114" t="s">
        <v>26</v>
      </c>
      <c r="BS993" s="114" t="str">
        <f t="shared" ref="BS993" ca="1" si="17717">IF(BQ993&lt;=0,"-","")</f>
        <v/>
      </c>
      <c r="BT993" s="33">
        <f t="shared" ca="1" si="17689"/>
        <v>28</v>
      </c>
      <c r="BU993" s="33">
        <f t="shared" ref="BU993" ca="1" si="17718">BT993/GCD(BT993,BT994)</f>
        <v>7</v>
      </c>
      <c r="CG993"/>
      <c r="CH993" s="5"/>
    </row>
    <row r="994" spans="1:86" ht="32" customHeight="1" x14ac:dyDescent="0.55000000000000004">
      <c r="B994" s="127"/>
      <c r="C994" s="127"/>
      <c r="D994" s="114"/>
      <c r="E994" s="114"/>
      <c r="F994" s="19">
        <f t="shared" ca="1" si="17664"/>
        <v>2</v>
      </c>
      <c r="G994" s="114"/>
      <c r="H994" s="27"/>
      <c r="I994" s="19">
        <f t="shared" ca="1" si="17666"/>
        <v>6</v>
      </c>
      <c r="J994" s="124"/>
      <c r="K994" s="125"/>
      <c r="L994" s="25">
        <f t="shared" ca="1" si="17668"/>
        <v>3</v>
      </c>
      <c r="M994" s="118"/>
      <c r="N994" s="125"/>
      <c r="O994" s="118"/>
      <c r="P994" s="118"/>
      <c r="Q994" s="121"/>
      <c r="R994" s="114"/>
      <c r="S994" s="122"/>
      <c r="T994" s="114"/>
      <c r="U994" s="122"/>
      <c r="V994" s="114"/>
      <c r="W994" s="120"/>
      <c r="X994" s="56"/>
      <c r="Y994" s="121"/>
      <c r="Z994" s="114"/>
      <c r="AA994" s="122"/>
      <c r="AB994" s="114"/>
      <c r="AC994" s="122"/>
      <c r="AD994" s="114"/>
      <c r="AE994" s="27"/>
      <c r="AF994" s="114"/>
      <c r="AG994" t="s">
        <v>230</v>
      </c>
      <c r="AH994" t="s">
        <v>250</v>
      </c>
      <c r="AI994" s="1" t="str">
        <f t="shared" ref="AI994" ca="1" si="17719">IF(N993="","",N993)</f>
        <v/>
      </c>
      <c r="AJ994" s="1" t="str">
        <f t="shared" ref="AJ994" ca="1" si="17720">IF(O993="","",O993)</f>
        <v/>
      </c>
      <c r="AK994" s="1"/>
      <c r="AM994" s="1"/>
      <c r="AO994" t="s">
        <v>230</v>
      </c>
      <c r="AP994" s="114"/>
      <c r="AQ994" t="str">
        <f t="shared" ca="1" si="17285"/>
        <v>\\(\\quad \\displaystyle  \\)</v>
      </c>
      <c r="AS994" s="114"/>
      <c r="AT994" s="114"/>
      <c r="AU994" s="114"/>
      <c r="AV994" s="114"/>
      <c r="AW994" s="114"/>
      <c r="AX994" s="114"/>
      <c r="AY994" s="114"/>
      <c r="AZ994" s="117"/>
      <c r="BH994" s="23">
        <f t="shared" ca="1" si="16758"/>
        <v>2</v>
      </c>
      <c r="BI994" s="114"/>
      <c r="BJ994" s="23">
        <f t="shared" ca="1" si="16758"/>
        <v>6</v>
      </c>
      <c r="BK994" s="114"/>
      <c r="BL994" s="27"/>
      <c r="BM994" s="27"/>
      <c r="BN994" s="27"/>
      <c r="BO994" s="27"/>
      <c r="BP994" s="27"/>
      <c r="BQ994" s="25">
        <f t="shared" ref="BQ994" ca="1" si="17721">BH994*BJ994</f>
        <v>12</v>
      </c>
      <c r="BR994" s="114"/>
      <c r="BS994" s="114"/>
      <c r="BT994" s="33">
        <f t="shared" ca="1" si="17689"/>
        <v>12</v>
      </c>
      <c r="BU994" s="33">
        <f t="shared" ref="BU994" ca="1" si="17722">BT994/GCD(BT993,BT994)</f>
        <v>3</v>
      </c>
      <c r="CG994"/>
      <c r="CH994" s="5"/>
    </row>
    <row r="995" spans="1:86" ht="32" customHeight="1" thickBot="1" x14ac:dyDescent="0.6">
      <c r="B995" s="126" t="s">
        <v>0</v>
      </c>
      <c r="C995" s="126" t="s">
        <v>29</v>
      </c>
      <c r="D995" s="114">
        <v>45</v>
      </c>
      <c r="E995" s="114" t="str">
        <f t="shared" ref="E995" ca="1" si="17723">IF(BH995&lt;=0,"－","")</f>
        <v>－</v>
      </c>
      <c r="F995" s="32">
        <f t="shared" ca="1" si="17664"/>
        <v>1</v>
      </c>
      <c r="G995" s="114" t="str">
        <f t="shared" ref="G995" ca="1" si="17724">IF(BJ995&lt;=0,"　－　","　+　")</f>
        <v>　－　</v>
      </c>
      <c r="H995" s="27"/>
      <c r="I995" s="32">
        <f t="shared" ca="1" si="17666"/>
        <v>10</v>
      </c>
      <c r="J995" s="124" t="s">
        <v>13</v>
      </c>
      <c r="K995" s="125" t="str">
        <f t="shared" ref="K995" ca="1" si="17725">IF(BQ995&lt;0,"－","")</f>
        <v>－</v>
      </c>
      <c r="L995" s="24">
        <f t="shared" ca="1" si="17668"/>
        <v>11</v>
      </c>
      <c r="M995" s="118" t="str">
        <f t="shared" ref="M995" ca="1" si="17726">IF(L996=1,"=","")</f>
        <v/>
      </c>
      <c r="N995" s="125" t="str">
        <f t="shared" ref="N995" ca="1" si="17727">IF(L996=1,IF(BQ995&lt;0,"－",""),"")</f>
        <v/>
      </c>
      <c r="O995" s="118" t="str">
        <f t="shared" ref="O995" ca="1" si="17728">IF(L996=1,L995,"")</f>
        <v/>
      </c>
      <c r="P995" s="118" t="s">
        <v>250</v>
      </c>
      <c r="Q995" s="121" t="str">
        <f t="shared" ref="Q995" ca="1" si="17729">IF(E995="","",E995)</f>
        <v>－</v>
      </c>
      <c r="R995" s="114" t="s">
        <v>249</v>
      </c>
      <c r="S995" s="122">
        <f t="shared" ref="S995" ca="1" si="17730">F995</f>
        <v>1</v>
      </c>
      <c r="T995" s="114" t="s">
        <v>216</v>
      </c>
      <c r="U995" s="122">
        <f t="shared" ref="U995" ca="1" si="17731">F996</f>
        <v>5</v>
      </c>
      <c r="V995" s="114" t="s">
        <v>217</v>
      </c>
      <c r="W995" s="120" t="str">
        <f t="shared" ref="W995" ca="1" si="17732">G995</f>
        <v>　－　</v>
      </c>
      <c r="X995" s="56"/>
      <c r="Y995" s="121" t="str">
        <f t="shared" ref="Y995" si="17733">IF(H995="","",H995)</f>
        <v/>
      </c>
      <c r="Z995" s="114" t="s">
        <v>249</v>
      </c>
      <c r="AA995" s="122">
        <f t="shared" ref="AA995" ca="1" si="17734">I995</f>
        <v>10</v>
      </c>
      <c r="AB995" s="114" t="s">
        <v>216</v>
      </c>
      <c r="AC995" s="122">
        <f t="shared" ref="AC995" ca="1" si="17735">I996</f>
        <v>5</v>
      </c>
      <c r="AD995" s="114" t="s">
        <v>217</v>
      </c>
      <c r="AE995" s="27"/>
      <c r="AF995" s="114" t="s">
        <v>233</v>
      </c>
      <c r="AG995" t="s">
        <v>230</v>
      </c>
      <c r="AH995" t="s">
        <v>250</v>
      </c>
      <c r="AI995" s="1" t="str">
        <f t="shared" ref="AI995" ca="1" si="17736">IF(K995="","",K995)</f>
        <v>－</v>
      </c>
      <c r="AJ995" t="s">
        <v>249</v>
      </c>
      <c r="AK995" s="1">
        <f t="shared" ref="AK995" ca="1" si="17737">L995</f>
        <v>11</v>
      </c>
      <c r="AL995" t="s">
        <v>216</v>
      </c>
      <c r="AM995" s="1">
        <f t="shared" ref="AM995" ca="1" si="17738">L996</f>
        <v>5</v>
      </c>
      <c r="AN995" t="s">
        <v>217</v>
      </c>
      <c r="AO995" t="s">
        <v>230</v>
      </c>
      <c r="AP995" s="114" t="str">
        <f t="shared" ca="1" si="17398"/>
        <v>\\(\\quad \\displaystyle －\\frac{1}{5}　－　\\frac{10}{5}　=　 \\)</v>
      </c>
      <c r="AQ995" t="str">
        <f t="shared" ca="1" si="17285"/>
        <v>\\(\\quad \\displaystyle －\\frac{11}{5} \\)</v>
      </c>
      <c r="AS995" s="114" t="str">
        <f t="shared" ref="AS995" ca="1" si="17739">AP995</f>
        <v>\\(\\quad \\displaystyle －\\frac{1}{5}　－　\\frac{10}{5}　=　 \\)</v>
      </c>
      <c r="AT995" s="114" t="str">
        <f t="shared" ref="AT995" ca="1" si="17740">IF(O995="",AQ995,AQ996)</f>
        <v>\\(\\quad \\displaystyle －\\frac{11}{5} \\)</v>
      </c>
      <c r="AU995" s="114" t="s">
        <v>60</v>
      </c>
      <c r="AV995" s="115" t="s">
        <v>228</v>
      </c>
      <c r="AW995" s="115" t="str">
        <f t="shared" ref="AW995" ca="1" si="17741">AS995</f>
        <v>\\(\\quad \\displaystyle －\\frac{1}{5}　－　\\frac{10}{5}　=　 \\)</v>
      </c>
      <c r="AX995" s="115" t="str">
        <f t="shared" ref="AX995" ca="1" si="17742">AT995</f>
        <v>\\(\\quad \\displaystyle －\\frac{11}{5} \\)</v>
      </c>
      <c r="AY995" s="115" t="s">
        <v>62</v>
      </c>
      <c r="AZ995" s="116" t="str">
        <f t="shared" ref="AZ995" ca="1" si="17743">"INSERT INTO "&amp;AU995&amp;"(tangen,question,answer,editor,date,count) VALUES('"&amp;AV995&amp;"','"&amp;AW995&amp;"','"&amp;AX995&amp;"','"&amp;AY995&amp;"',NOW(),0);"</f>
        <v>INSERT INTO math(tangen,question,answer,editor,date,count) VALUES('m5500','\\(\\quad \\displaystyle －\\frac{1}{5}　－　\\frac{10}{5}　=　 \\)','\\(\\quad \\displaystyle －\\frac{11}{5} \\)','harazono',NOW(),0);</v>
      </c>
      <c r="BH995" s="22">
        <f t="shared" ca="1" si="16753"/>
        <v>-1</v>
      </c>
      <c r="BI995" s="114" t="s">
        <v>25</v>
      </c>
      <c r="BJ995" s="22">
        <f t="shared" ca="1" si="16753"/>
        <v>-10</v>
      </c>
      <c r="BK995" s="114" t="s">
        <v>26</v>
      </c>
      <c r="BL995" s="27"/>
      <c r="BM995" s="27"/>
      <c r="BN995" s="27"/>
      <c r="BO995" s="27"/>
      <c r="BP995" s="27"/>
      <c r="BQ995" s="24">
        <f t="shared" ref="BQ995" ca="1" si="17744">BH995*BJ996+BJ995*BH996</f>
        <v>-55</v>
      </c>
      <c r="BR995" s="114" t="s">
        <v>26</v>
      </c>
      <c r="BS995" s="114" t="str">
        <f t="shared" ref="BS995" ca="1" si="17745">IF(BQ995&lt;=0,"-","")</f>
        <v>-</v>
      </c>
      <c r="BT995" s="33">
        <f t="shared" ca="1" si="17689"/>
        <v>55</v>
      </c>
      <c r="BU995" s="33">
        <f t="shared" ref="BU995" ca="1" si="17746">BT995/GCD(BT995,BT996)</f>
        <v>11</v>
      </c>
      <c r="CG995"/>
      <c r="CH995" s="5"/>
    </row>
    <row r="996" spans="1:86" ht="32" customHeight="1" x14ac:dyDescent="0.55000000000000004">
      <c r="B996" s="127"/>
      <c r="C996" s="127"/>
      <c r="D996" s="114"/>
      <c r="E996" s="114"/>
      <c r="F996" s="19">
        <f t="shared" ca="1" si="17664"/>
        <v>5</v>
      </c>
      <c r="G996" s="114"/>
      <c r="H996" s="27"/>
      <c r="I996" s="19">
        <f t="shared" ca="1" si="17666"/>
        <v>5</v>
      </c>
      <c r="J996" s="124"/>
      <c r="K996" s="125"/>
      <c r="L996" s="25">
        <f t="shared" ca="1" si="17668"/>
        <v>5</v>
      </c>
      <c r="M996" s="118"/>
      <c r="N996" s="125"/>
      <c r="O996" s="118"/>
      <c r="P996" s="118"/>
      <c r="Q996" s="121"/>
      <c r="R996" s="114"/>
      <c r="S996" s="122"/>
      <c r="T996" s="114"/>
      <c r="U996" s="122"/>
      <c r="V996" s="114"/>
      <c r="W996" s="120"/>
      <c r="X996" s="56"/>
      <c r="Y996" s="121"/>
      <c r="Z996" s="114"/>
      <c r="AA996" s="122"/>
      <c r="AB996" s="114"/>
      <c r="AC996" s="122"/>
      <c r="AD996" s="114"/>
      <c r="AE996" s="27"/>
      <c r="AF996" s="114"/>
      <c r="AG996" t="s">
        <v>230</v>
      </c>
      <c r="AH996" t="s">
        <v>250</v>
      </c>
      <c r="AI996" s="1" t="str">
        <f t="shared" ref="AI996" ca="1" si="17747">IF(N995="","",N995)</f>
        <v/>
      </c>
      <c r="AJ996" s="1" t="str">
        <f t="shared" ref="AJ996" ca="1" si="17748">IF(O995="","",O995)</f>
        <v/>
      </c>
      <c r="AK996" s="1"/>
      <c r="AM996" s="1"/>
      <c r="AO996" t="s">
        <v>230</v>
      </c>
      <c r="AP996" s="114"/>
      <c r="AQ996" t="str">
        <f t="shared" ca="1" si="17285"/>
        <v>\\(\\quad \\displaystyle  \\)</v>
      </c>
      <c r="AS996" s="114"/>
      <c r="AT996" s="114"/>
      <c r="AU996" s="114"/>
      <c r="AV996" s="114"/>
      <c r="AW996" s="114"/>
      <c r="AX996" s="114"/>
      <c r="AY996" s="114"/>
      <c r="AZ996" s="117"/>
      <c r="BH996" s="23">
        <f t="shared" ca="1" si="16758"/>
        <v>5</v>
      </c>
      <c r="BI996" s="114"/>
      <c r="BJ996" s="23">
        <f t="shared" ca="1" si="16758"/>
        <v>5</v>
      </c>
      <c r="BK996" s="114"/>
      <c r="BL996" s="27"/>
      <c r="BM996" s="27"/>
      <c r="BN996" s="27"/>
      <c r="BO996" s="27"/>
      <c r="BP996" s="27"/>
      <c r="BQ996" s="25">
        <f t="shared" ref="BQ996" ca="1" si="17749">BH996*BJ996</f>
        <v>25</v>
      </c>
      <c r="BR996" s="114"/>
      <c r="BS996" s="114"/>
      <c r="BT996" s="33">
        <f t="shared" ca="1" si="17689"/>
        <v>25</v>
      </c>
      <c r="BU996" s="33">
        <f t="shared" ref="BU996" ca="1" si="17750">BT996/GCD(BT995,BT996)</f>
        <v>5</v>
      </c>
      <c r="CG996"/>
      <c r="CH996" s="5"/>
    </row>
    <row r="997" spans="1:86" ht="32" customHeight="1" thickBot="1" x14ac:dyDescent="0.6">
      <c r="B997" s="126" t="s">
        <v>0</v>
      </c>
      <c r="C997" s="126" t="s">
        <v>29</v>
      </c>
      <c r="D997" s="114">
        <v>46</v>
      </c>
      <c r="E997" s="114" t="str">
        <f t="shared" ref="E997" ca="1" si="17751">IF(BH997&lt;=0,"－","")</f>
        <v>－</v>
      </c>
      <c r="F997" s="32">
        <f t="shared" ca="1" si="17664"/>
        <v>3</v>
      </c>
      <c r="G997" s="114" t="str">
        <f t="shared" ref="G997" ca="1" si="17752">IF(BJ997&lt;=0,"　－　","　+　")</f>
        <v>　－　</v>
      </c>
      <c r="H997" s="27"/>
      <c r="I997" s="32">
        <f t="shared" ca="1" si="17666"/>
        <v>9</v>
      </c>
      <c r="J997" s="124" t="s">
        <v>13</v>
      </c>
      <c r="K997" s="125" t="str">
        <f t="shared" ref="K997" ca="1" si="17753">IF(BQ997&lt;0,"－","")</f>
        <v>－</v>
      </c>
      <c r="L997" s="24">
        <f t="shared" ca="1" si="17668"/>
        <v>17</v>
      </c>
      <c r="M997" s="118" t="str">
        <f t="shared" ref="M997" ca="1" si="17754">IF(L998=1,"=","")</f>
        <v/>
      </c>
      <c r="N997" s="125" t="str">
        <f t="shared" ref="N997" ca="1" si="17755">IF(L998=1,IF(BQ997&lt;0,"－",""),"")</f>
        <v/>
      </c>
      <c r="O997" s="118" t="str">
        <f t="shared" ref="O997" ca="1" si="17756">IF(L998=1,L997,"")</f>
        <v/>
      </c>
      <c r="P997" s="118" t="s">
        <v>250</v>
      </c>
      <c r="Q997" s="121" t="str">
        <f t="shared" ref="Q997" ca="1" si="17757">IF(E997="","",E997)</f>
        <v>－</v>
      </c>
      <c r="R997" s="114" t="s">
        <v>249</v>
      </c>
      <c r="S997" s="122">
        <f t="shared" ref="S997" ca="1" si="17758">F997</f>
        <v>3</v>
      </c>
      <c r="T997" s="114" t="s">
        <v>216</v>
      </c>
      <c r="U997" s="122">
        <f t="shared" ref="U997" ca="1" si="17759">F998</f>
        <v>3</v>
      </c>
      <c r="V997" s="114" t="s">
        <v>217</v>
      </c>
      <c r="W997" s="120" t="str">
        <f t="shared" ref="W997" ca="1" si="17760">G997</f>
        <v>　－　</v>
      </c>
      <c r="X997" s="56"/>
      <c r="Y997" s="121" t="str">
        <f t="shared" ref="Y997" si="17761">IF(H997="","",H997)</f>
        <v/>
      </c>
      <c r="Z997" s="114" t="s">
        <v>249</v>
      </c>
      <c r="AA997" s="122">
        <f t="shared" ref="AA997" ca="1" si="17762">I997</f>
        <v>9</v>
      </c>
      <c r="AB997" s="114" t="s">
        <v>216</v>
      </c>
      <c r="AC997" s="122">
        <f t="shared" ref="AC997" ca="1" si="17763">I998</f>
        <v>8</v>
      </c>
      <c r="AD997" s="114" t="s">
        <v>217</v>
      </c>
      <c r="AE997" s="27"/>
      <c r="AF997" s="114" t="s">
        <v>233</v>
      </c>
      <c r="AG997" t="s">
        <v>230</v>
      </c>
      <c r="AH997" t="s">
        <v>250</v>
      </c>
      <c r="AI997" s="1" t="str">
        <f t="shared" ref="AI997" ca="1" si="17764">IF(K997="","",K997)</f>
        <v>－</v>
      </c>
      <c r="AJ997" t="s">
        <v>249</v>
      </c>
      <c r="AK997" s="1">
        <f t="shared" ref="AK997" ca="1" si="17765">L997</f>
        <v>17</v>
      </c>
      <c r="AL997" t="s">
        <v>216</v>
      </c>
      <c r="AM997" s="1">
        <f t="shared" ref="AM997" ca="1" si="17766">L998</f>
        <v>8</v>
      </c>
      <c r="AN997" t="s">
        <v>217</v>
      </c>
      <c r="AO997" t="s">
        <v>230</v>
      </c>
      <c r="AP997" s="114" t="str">
        <f t="shared" ca="1" si="17398"/>
        <v>\\(\\quad \\displaystyle －\\frac{3}{3}　－　\\frac{9}{8}　=　 \\)</v>
      </c>
      <c r="AQ997" t="str">
        <f t="shared" ca="1" si="17285"/>
        <v>\\(\\quad \\displaystyle －\\frac{17}{8} \\)</v>
      </c>
      <c r="AS997" s="114" t="str">
        <f t="shared" ref="AS997" ca="1" si="17767">AP997</f>
        <v>\\(\\quad \\displaystyle －\\frac{3}{3}　－　\\frac{9}{8}　=　 \\)</v>
      </c>
      <c r="AT997" s="114" t="str">
        <f t="shared" ref="AT997" ca="1" si="17768">IF(O997="",AQ997,AQ998)</f>
        <v>\\(\\quad \\displaystyle －\\frac{17}{8} \\)</v>
      </c>
      <c r="AU997" s="114" t="s">
        <v>60</v>
      </c>
      <c r="AV997" s="115" t="s">
        <v>228</v>
      </c>
      <c r="AW997" s="115" t="str">
        <f t="shared" ref="AW997" ca="1" si="17769">AS997</f>
        <v>\\(\\quad \\displaystyle －\\frac{3}{3}　－　\\frac{9}{8}　=　 \\)</v>
      </c>
      <c r="AX997" s="115" t="str">
        <f t="shared" ref="AX997" ca="1" si="17770">AT997</f>
        <v>\\(\\quad \\displaystyle －\\frac{17}{8} \\)</v>
      </c>
      <c r="AY997" s="115" t="s">
        <v>62</v>
      </c>
      <c r="AZ997" s="116" t="str">
        <f t="shared" ref="AZ997" ca="1" si="17771">"INSERT INTO "&amp;AU997&amp;"(tangen,question,answer,editor,date,count) VALUES('"&amp;AV997&amp;"','"&amp;AW997&amp;"','"&amp;AX997&amp;"','"&amp;AY997&amp;"',NOW(),0);"</f>
        <v>INSERT INTO math(tangen,question,answer,editor,date,count) VALUES('m5500','\\(\\quad \\displaystyle －\\frac{3}{3}　－　\\frac{9}{8}　=　 \\)','\\(\\quad \\displaystyle －\\frac{17}{8} \\)','harazono',NOW(),0);</v>
      </c>
      <c r="BH997" s="22">
        <f t="shared" ca="1" si="16753"/>
        <v>-3</v>
      </c>
      <c r="BI997" s="114" t="s">
        <v>25</v>
      </c>
      <c r="BJ997" s="22">
        <f t="shared" ca="1" si="16753"/>
        <v>-9</v>
      </c>
      <c r="BK997" s="114" t="s">
        <v>26</v>
      </c>
      <c r="BL997" s="27"/>
      <c r="BM997" s="27"/>
      <c r="BN997" s="27"/>
      <c r="BO997" s="27"/>
      <c r="BP997" s="27"/>
      <c r="BQ997" s="24">
        <f t="shared" ref="BQ997" ca="1" si="17772">BH997*BJ998+BJ997*BH998</f>
        <v>-51</v>
      </c>
      <c r="BR997" s="114" t="s">
        <v>26</v>
      </c>
      <c r="BS997" s="114" t="str">
        <f t="shared" ref="BS997" ca="1" si="17773">IF(BQ997&lt;=0,"-","")</f>
        <v>-</v>
      </c>
      <c r="BT997" s="33">
        <f t="shared" ca="1" si="17689"/>
        <v>51</v>
      </c>
      <c r="BU997" s="33">
        <f t="shared" ref="BU997" ca="1" si="17774">BT997/GCD(BT997,BT998)</f>
        <v>17</v>
      </c>
      <c r="CG997"/>
      <c r="CH997" s="5"/>
    </row>
    <row r="998" spans="1:86" ht="32" customHeight="1" x14ac:dyDescent="0.55000000000000004">
      <c r="B998" s="127"/>
      <c r="C998" s="127"/>
      <c r="D998" s="114"/>
      <c r="E998" s="114"/>
      <c r="F998" s="19">
        <f t="shared" ca="1" si="17664"/>
        <v>3</v>
      </c>
      <c r="G998" s="114"/>
      <c r="H998" s="27"/>
      <c r="I998" s="19">
        <f t="shared" ca="1" si="17666"/>
        <v>8</v>
      </c>
      <c r="J998" s="124"/>
      <c r="K998" s="125"/>
      <c r="L998" s="25">
        <f t="shared" ca="1" si="17668"/>
        <v>8</v>
      </c>
      <c r="M998" s="118"/>
      <c r="N998" s="125"/>
      <c r="O998" s="118"/>
      <c r="P998" s="118"/>
      <c r="Q998" s="121"/>
      <c r="R998" s="114"/>
      <c r="S998" s="122"/>
      <c r="T998" s="114"/>
      <c r="U998" s="122"/>
      <c r="V998" s="114"/>
      <c r="W998" s="120"/>
      <c r="X998" s="56"/>
      <c r="Y998" s="121"/>
      <c r="Z998" s="114"/>
      <c r="AA998" s="122"/>
      <c r="AB998" s="114"/>
      <c r="AC998" s="122"/>
      <c r="AD998" s="114"/>
      <c r="AE998" s="27"/>
      <c r="AF998" s="114"/>
      <c r="AG998" t="s">
        <v>230</v>
      </c>
      <c r="AH998" t="s">
        <v>250</v>
      </c>
      <c r="AI998" s="1" t="str">
        <f t="shared" ref="AI998" ca="1" si="17775">IF(N997="","",N997)</f>
        <v/>
      </c>
      <c r="AJ998" s="1" t="str">
        <f t="shared" ref="AJ998" ca="1" si="17776">IF(O997="","",O997)</f>
        <v/>
      </c>
      <c r="AK998" s="1"/>
      <c r="AM998" s="1"/>
      <c r="AO998" t="s">
        <v>230</v>
      </c>
      <c r="AP998" s="114"/>
      <c r="AQ998" t="str">
        <f t="shared" ca="1" si="17285"/>
        <v>\\(\\quad \\displaystyle  \\)</v>
      </c>
      <c r="AS998" s="114"/>
      <c r="AT998" s="114"/>
      <c r="AU998" s="114"/>
      <c r="AV998" s="114"/>
      <c r="AW998" s="114"/>
      <c r="AX998" s="114"/>
      <c r="AY998" s="114"/>
      <c r="AZ998" s="117"/>
      <c r="BH998" s="23">
        <f t="shared" ca="1" si="16758"/>
        <v>3</v>
      </c>
      <c r="BI998" s="114"/>
      <c r="BJ998" s="23">
        <f t="shared" ca="1" si="16758"/>
        <v>8</v>
      </c>
      <c r="BK998" s="114"/>
      <c r="BL998" s="27"/>
      <c r="BM998" s="27"/>
      <c r="BN998" s="27"/>
      <c r="BO998" s="27"/>
      <c r="BP998" s="27"/>
      <c r="BQ998" s="25">
        <f t="shared" ref="BQ998" ca="1" si="17777">BH998*BJ998</f>
        <v>24</v>
      </c>
      <c r="BR998" s="114"/>
      <c r="BS998" s="114"/>
      <c r="BT998" s="33">
        <f t="shared" ca="1" si="17689"/>
        <v>24</v>
      </c>
      <c r="BU998" s="33">
        <f t="shared" ref="BU998" ca="1" si="17778">BT998/GCD(BT997,BT998)</f>
        <v>8</v>
      </c>
      <c r="CG998"/>
      <c r="CH998" s="5"/>
    </row>
    <row r="999" spans="1:86" ht="32" customHeight="1" thickBot="1" x14ac:dyDescent="0.6">
      <c r="B999" s="126" t="s">
        <v>0</v>
      </c>
      <c r="C999" s="126" t="s">
        <v>29</v>
      </c>
      <c r="D999" s="114">
        <v>47</v>
      </c>
      <c r="E999" s="114" t="str">
        <f t="shared" ref="E999" ca="1" si="17779">IF(BH999&lt;=0,"－","")</f>
        <v/>
      </c>
      <c r="F999" s="32">
        <f t="shared" ca="1" si="17664"/>
        <v>10</v>
      </c>
      <c r="G999" s="114" t="str">
        <f t="shared" ref="G999" ca="1" si="17780">IF(BJ999&lt;=0,"　－　","　+　")</f>
        <v>　+　</v>
      </c>
      <c r="H999" s="27"/>
      <c r="I999" s="32">
        <f t="shared" ca="1" si="17666"/>
        <v>6</v>
      </c>
      <c r="J999" s="124" t="s">
        <v>13</v>
      </c>
      <c r="K999" s="125" t="str">
        <f t="shared" ref="K999" ca="1" si="17781">IF(BQ999&lt;0,"－","")</f>
        <v/>
      </c>
      <c r="L999" s="24">
        <f t="shared" ca="1" si="17668"/>
        <v>19</v>
      </c>
      <c r="M999" s="118" t="str">
        <f t="shared" ref="M999" ca="1" si="17782">IF(L1000=1,"=","")</f>
        <v/>
      </c>
      <c r="N999" s="125" t="str">
        <f t="shared" ref="N999" ca="1" si="17783">IF(L1000=1,IF(BQ999&lt;0,"－",""),"")</f>
        <v/>
      </c>
      <c r="O999" s="118" t="str">
        <f t="shared" ref="O999" ca="1" si="17784">IF(L1000=1,L999,"")</f>
        <v/>
      </c>
      <c r="P999" s="118" t="s">
        <v>250</v>
      </c>
      <c r="Q999" s="121" t="str">
        <f t="shared" ref="Q999" ca="1" si="17785">IF(E999="","",E999)</f>
        <v/>
      </c>
      <c r="R999" s="114" t="s">
        <v>249</v>
      </c>
      <c r="S999" s="122">
        <f t="shared" ref="S999" ca="1" si="17786">F999</f>
        <v>10</v>
      </c>
      <c r="T999" s="114" t="s">
        <v>216</v>
      </c>
      <c r="U999" s="122">
        <f t="shared" ref="U999" ca="1" si="17787">F1000</f>
        <v>4</v>
      </c>
      <c r="V999" s="114" t="s">
        <v>217</v>
      </c>
      <c r="W999" s="120" t="str">
        <f t="shared" ref="W999" ca="1" si="17788">G999</f>
        <v>　+　</v>
      </c>
      <c r="X999" s="56"/>
      <c r="Y999" s="121" t="str">
        <f t="shared" ref="Y999" si="17789">IF(H999="","",H999)</f>
        <v/>
      </c>
      <c r="Z999" s="114" t="s">
        <v>249</v>
      </c>
      <c r="AA999" s="122">
        <f t="shared" ref="AA999" ca="1" si="17790">I999</f>
        <v>6</v>
      </c>
      <c r="AB999" s="114" t="s">
        <v>216</v>
      </c>
      <c r="AC999" s="122">
        <f t="shared" ref="AC999" ca="1" si="17791">I1000</f>
        <v>9</v>
      </c>
      <c r="AD999" s="114" t="s">
        <v>217</v>
      </c>
      <c r="AE999" s="27"/>
      <c r="AF999" s="114" t="s">
        <v>233</v>
      </c>
      <c r="AG999" t="s">
        <v>230</v>
      </c>
      <c r="AH999" t="s">
        <v>250</v>
      </c>
      <c r="AI999" s="1" t="str">
        <f t="shared" ref="AI999" ca="1" si="17792">IF(K999="","",K999)</f>
        <v/>
      </c>
      <c r="AJ999" t="s">
        <v>249</v>
      </c>
      <c r="AK999" s="1">
        <f t="shared" ref="AK999" ca="1" si="17793">L999</f>
        <v>19</v>
      </c>
      <c r="AL999" t="s">
        <v>216</v>
      </c>
      <c r="AM999" s="1">
        <f t="shared" ref="AM999" ca="1" si="17794">L1000</f>
        <v>6</v>
      </c>
      <c r="AN999" t="s">
        <v>217</v>
      </c>
      <c r="AO999" t="s">
        <v>230</v>
      </c>
      <c r="AP999" s="114" t="str">
        <f t="shared" ca="1" si="17398"/>
        <v>\\(\\quad \\displaystyle \\frac{10}{4}　+　\\frac{6}{9}　=　 \\)</v>
      </c>
      <c r="AQ999" t="str">
        <f t="shared" ca="1" si="17285"/>
        <v>\\(\\quad \\displaystyle \\frac{19}{6} \\)</v>
      </c>
      <c r="AS999" s="114" t="str">
        <f t="shared" ref="AS999" ca="1" si="17795">AP999</f>
        <v>\\(\\quad \\displaystyle \\frac{10}{4}　+　\\frac{6}{9}　=　 \\)</v>
      </c>
      <c r="AT999" s="114" t="str">
        <f t="shared" ref="AT999" ca="1" si="17796">IF(O999="",AQ999,AQ1000)</f>
        <v>\\(\\quad \\displaystyle \\frac{19}{6} \\)</v>
      </c>
      <c r="AU999" s="114" t="s">
        <v>60</v>
      </c>
      <c r="AV999" s="115" t="s">
        <v>228</v>
      </c>
      <c r="AW999" s="115" t="str">
        <f t="shared" ref="AW999" ca="1" si="17797">AS999</f>
        <v>\\(\\quad \\displaystyle \\frac{10}{4}　+　\\frac{6}{9}　=　 \\)</v>
      </c>
      <c r="AX999" s="115" t="str">
        <f t="shared" ref="AX999" ca="1" si="17798">AT999</f>
        <v>\\(\\quad \\displaystyle \\frac{19}{6} \\)</v>
      </c>
      <c r="AY999" s="115" t="s">
        <v>62</v>
      </c>
      <c r="AZ999" s="116" t="str">
        <f t="shared" ref="AZ999" ca="1" si="17799">"INSERT INTO "&amp;AU999&amp;"(tangen,question,answer,editor,date,count) VALUES('"&amp;AV999&amp;"','"&amp;AW999&amp;"','"&amp;AX999&amp;"','"&amp;AY999&amp;"',NOW(),0);"</f>
        <v>INSERT INTO math(tangen,question,answer,editor,date,count) VALUES('m5500','\\(\\quad \\displaystyle \\frac{10}{4}　+　\\frac{6}{9}　=　 \\)','\\(\\quad \\displaystyle \\frac{19}{6} \\)','harazono',NOW(),0);</v>
      </c>
      <c r="BH999" s="22">
        <f t="shared" ca="1" si="16753"/>
        <v>10</v>
      </c>
      <c r="BI999" s="114" t="s">
        <v>25</v>
      </c>
      <c r="BJ999" s="22">
        <f t="shared" ca="1" si="16753"/>
        <v>6</v>
      </c>
      <c r="BK999" s="114" t="s">
        <v>26</v>
      </c>
      <c r="BL999" s="27"/>
      <c r="BM999" s="27"/>
      <c r="BN999" s="27"/>
      <c r="BO999" s="27"/>
      <c r="BP999" s="27"/>
      <c r="BQ999" s="24">
        <f t="shared" ref="BQ999" ca="1" si="17800">BH999*BJ1000+BJ999*BH1000</f>
        <v>114</v>
      </c>
      <c r="BR999" s="114" t="s">
        <v>26</v>
      </c>
      <c r="BS999" s="114" t="str">
        <f t="shared" ref="BS999" ca="1" si="17801">IF(BQ999&lt;=0,"-","")</f>
        <v/>
      </c>
      <c r="BT999" s="33">
        <f t="shared" ca="1" si="17689"/>
        <v>114</v>
      </c>
      <c r="BU999" s="33">
        <f t="shared" ref="BU999" ca="1" si="17802">BT999/GCD(BT999,BT1000)</f>
        <v>19</v>
      </c>
      <c r="CG999"/>
      <c r="CH999" s="5"/>
    </row>
    <row r="1000" spans="1:86" ht="32" customHeight="1" x14ac:dyDescent="0.55000000000000004">
      <c r="B1000" s="127"/>
      <c r="C1000" s="127"/>
      <c r="D1000" s="114"/>
      <c r="E1000" s="114"/>
      <c r="F1000" s="19">
        <f t="shared" ca="1" si="17664"/>
        <v>4</v>
      </c>
      <c r="G1000" s="114"/>
      <c r="H1000" s="27"/>
      <c r="I1000" s="19">
        <f t="shared" ca="1" si="17666"/>
        <v>9</v>
      </c>
      <c r="J1000" s="124"/>
      <c r="K1000" s="125"/>
      <c r="L1000" s="25">
        <f t="shared" ca="1" si="17668"/>
        <v>6</v>
      </c>
      <c r="M1000" s="118"/>
      <c r="N1000" s="125"/>
      <c r="O1000" s="118"/>
      <c r="P1000" s="118"/>
      <c r="Q1000" s="121"/>
      <c r="R1000" s="114"/>
      <c r="S1000" s="122"/>
      <c r="T1000" s="114"/>
      <c r="U1000" s="122"/>
      <c r="V1000" s="114"/>
      <c r="W1000" s="120"/>
      <c r="X1000" s="56"/>
      <c r="Y1000" s="121"/>
      <c r="Z1000" s="114"/>
      <c r="AA1000" s="122"/>
      <c r="AB1000" s="114"/>
      <c r="AC1000" s="122"/>
      <c r="AD1000" s="114"/>
      <c r="AE1000" s="27"/>
      <c r="AF1000" s="114"/>
      <c r="AG1000" t="s">
        <v>230</v>
      </c>
      <c r="AH1000" t="s">
        <v>250</v>
      </c>
      <c r="AI1000" s="1" t="str">
        <f t="shared" ref="AI1000" ca="1" si="17803">IF(N999="","",N999)</f>
        <v/>
      </c>
      <c r="AJ1000" s="1" t="str">
        <f t="shared" ref="AJ1000" ca="1" si="17804">IF(O999="","",O999)</f>
        <v/>
      </c>
      <c r="AK1000" s="1"/>
      <c r="AM1000" s="1"/>
      <c r="AO1000" t="s">
        <v>230</v>
      </c>
      <c r="AP1000" s="114"/>
      <c r="AQ1000" t="str">
        <f t="shared" ca="1" si="17285"/>
        <v>\\(\\quad \\displaystyle  \\)</v>
      </c>
      <c r="AS1000" s="114"/>
      <c r="AT1000" s="114"/>
      <c r="AU1000" s="114"/>
      <c r="AV1000" s="114"/>
      <c r="AW1000" s="114"/>
      <c r="AX1000" s="114"/>
      <c r="AY1000" s="114"/>
      <c r="AZ1000" s="117"/>
      <c r="BH1000" s="23">
        <f t="shared" ca="1" si="16758"/>
        <v>4</v>
      </c>
      <c r="BI1000" s="114"/>
      <c r="BJ1000" s="23">
        <f t="shared" ca="1" si="16758"/>
        <v>9</v>
      </c>
      <c r="BK1000" s="114"/>
      <c r="BL1000" s="27"/>
      <c r="BM1000" s="27"/>
      <c r="BN1000" s="27"/>
      <c r="BO1000" s="27"/>
      <c r="BP1000" s="27"/>
      <c r="BQ1000" s="25">
        <f t="shared" ref="BQ1000" ca="1" si="17805">BH1000*BJ1000</f>
        <v>36</v>
      </c>
      <c r="BR1000" s="114"/>
      <c r="BS1000" s="114"/>
      <c r="BT1000" s="33">
        <f t="shared" ca="1" si="17689"/>
        <v>36</v>
      </c>
      <c r="BU1000" s="33">
        <f t="shared" ref="BU1000" ca="1" si="17806">BT1000/GCD(BT999,BT1000)</f>
        <v>6</v>
      </c>
      <c r="CG1000"/>
      <c r="CH1000" s="5"/>
    </row>
    <row r="1001" spans="1:86" ht="32" customHeight="1" thickBot="1" x14ac:dyDescent="0.6">
      <c r="B1001" s="126" t="s">
        <v>0</v>
      </c>
      <c r="C1001" s="126" t="s">
        <v>29</v>
      </c>
      <c r="D1001" s="114">
        <v>48</v>
      </c>
      <c r="E1001" s="114" t="str">
        <f t="shared" ref="E1001" ca="1" si="17807">IF(BH1001&lt;=0,"－","")</f>
        <v>－</v>
      </c>
      <c r="F1001" s="32">
        <f t="shared" ca="1" si="17664"/>
        <v>9</v>
      </c>
      <c r="G1001" s="114" t="str">
        <f t="shared" ref="G1001" ca="1" si="17808">IF(BJ1001&lt;=0,"　－　","　+　")</f>
        <v>　+　</v>
      </c>
      <c r="H1001" s="27"/>
      <c r="I1001" s="32">
        <f t="shared" ca="1" si="17666"/>
        <v>2</v>
      </c>
      <c r="J1001" s="124" t="s">
        <v>13</v>
      </c>
      <c r="K1001" s="125" t="str">
        <f t="shared" ref="K1001" ca="1" si="17809">IF(BQ1001&lt;0,"－","")</f>
        <v>－</v>
      </c>
      <c r="L1001" s="24">
        <f t="shared" ca="1" si="17668"/>
        <v>1</v>
      </c>
      <c r="M1001" s="118" t="str">
        <f t="shared" ref="M1001" ca="1" si="17810">IF(L1002=1,"=","")</f>
        <v/>
      </c>
      <c r="N1001" s="125" t="str">
        <f t="shared" ref="N1001" ca="1" si="17811">IF(L1002=1,IF(BQ1001&lt;0,"－",""),"")</f>
        <v/>
      </c>
      <c r="O1001" s="118" t="str">
        <f t="shared" ref="O1001" ca="1" si="17812">IF(L1002=1,L1001,"")</f>
        <v/>
      </c>
      <c r="P1001" s="118" t="s">
        <v>250</v>
      </c>
      <c r="Q1001" s="121" t="str">
        <f t="shared" ref="Q1001" ca="1" si="17813">IF(E1001="","",E1001)</f>
        <v>－</v>
      </c>
      <c r="R1001" s="114" t="s">
        <v>249</v>
      </c>
      <c r="S1001" s="122">
        <f t="shared" ref="S1001" ca="1" si="17814">F1001</f>
        <v>9</v>
      </c>
      <c r="T1001" s="114" t="s">
        <v>216</v>
      </c>
      <c r="U1001" s="122">
        <f t="shared" ref="U1001" ca="1" si="17815">F1002</f>
        <v>9</v>
      </c>
      <c r="V1001" s="114" t="s">
        <v>217</v>
      </c>
      <c r="W1001" s="120" t="str">
        <f t="shared" ref="W1001" ca="1" si="17816">G1001</f>
        <v>　+　</v>
      </c>
      <c r="X1001" s="56"/>
      <c r="Y1001" s="121" t="str">
        <f t="shared" ref="Y1001" si="17817">IF(H1001="","",H1001)</f>
        <v/>
      </c>
      <c r="Z1001" s="114" t="s">
        <v>249</v>
      </c>
      <c r="AA1001" s="122">
        <f t="shared" ref="AA1001" ca="1" si="17818">I1001</f>
        <v>2</v>
      </c>
      <c r="AB1001" s="114" t="s">
        <v>216</v>
      </c>
      <c r="AC1001" s="122">
        <f t="shared" ref="AC1001" ca="1" si="17819">I1002</f>
        <v>4</v>
      </c>
      <c r="AD1001" s="114" t="s">
        <v>217</v>
      </c>
      <c r="AE1001" s="27"/>
      <c r="AF1001" s="114" t="s">
        <v>233</v>
      </c>
      <c r="AG1001" t="s">
        <v>230</v>
      </c>
      <c r="AH1001" t="s">
        <v>250</v>
      </c>
      <c r="AI1001" s="1" t="str">
        <f t="shared" ref="AI1001" ca="1" si="17820">IF(K1001="","",K1001)</f>
        <v>－</v>
      </c>
      <c r="AJ1001" t="s">
        <v>249</v>
      </c>
      <c r="AK1001" s="1">
        <f t="shared" ref="AK1001" ca="1" si="17821">L1001</f>
        <v>1</v>
      </c>
      <c r="AL1001" t="s">
        <v>216</v>
      </c>
      <c r="AM1001" s="1">
        <f t="shared" ref="AM1001" ca="1" si="17822">L1002</f>
        <v>2</v>
      </c>
      <c r="AN1001" t="s">
        <v>217</v>
      </c>
      <c r="AO1001" t="s">
        <v>230</v>
      </c>
      <c r="AP1001" s="114" t="str">
        <f t="shared" ca="1" si="17398"/>
        <v>\\(\\quad \\displaystyle －\\frac{9}{9}　+　\\frac{2}{4}　=　 \\)</v>
      </c>
      <c r="AQ1001" t="str">
        <f t="shared" ca="1" si="17285"/>
        <v>\\(\\quad \\displaystyle －\\frac{1}{2} \\)</v>
      </c>
      <c r="AS1001" s="114" t="str">
        <f t="shared" ref="AS1001" ca="1" si="17823">AP1001</f>
        <v>\\(\\quad \\displaystyle －\\frac{9}{9}　+　\\frac{2}{4}　=　 \\)</v>
      </c>
      <c r="AT1001" s="114" t="str">
        <f t="shared" ref="AT1001" ca="1" si="17824">IF(O1001="",AQ1001,AQ1002)</f>
        <v>\\(\\quad \\displaystyle －\\frac{1}{2} \\)</v>
      </c>
      <c r="AU1001" s="114" t="s">
        <v>60</v>
      </c>
      <c r="AV1001" s="115" t="s">
        <v>228</v>
      </c>
      <c r="AW1001" s="115" t="str">
        <f t="shared" ref="AW1001" ca="1" si="17825">AS1001</f>
        <v>\\(\\quad \\displaystyle －\\frac{9}{9}　+　\\frac{2}{4}　=　 \\)</v>
      </c>
      <c r="AX1001" s="115" t="str">
        <f t="shared" ref="AX1001" ca="1" si="17826">AT1001</f>
        <v>\\(\\quad \\displaystyle －\\frac{1}{2} \\)</v>
      </c>
      <c r="AY1001" s="115" t="s">
        <v>62</v>
      </c>
      <c r="AZ1001" s="116" t="str">
        <f t="shared" ref="AZ1001" ca="1" si="17827">"INSERT INTO "&amp;AU1001&amp;"(tangen,question,answer,editor,date,count) VALUES('"&amp;AV1001&amp;"','"&amp;AW1001&amp;"','"&amp;AX1001&amp;"','"&amp;AY1001&amp;"',NOW(),0);"</f>
        <v>INSERT INTO math(tangen,question,answer,editor,date,count) VALUES('m5500','\\(\\quad \\displaystyle －\\frac{9}{9}　+　\\frac{2}{4}　=　 \\)','\\(\\quad \\displaystyle －\\frac{1}{2} \\)','harazono',NOW(),0);</v>
      </c>
      <c r="BH1001" s="22">
        <f t="shared" ca="1" si="16753"/>
        <v>-9</v>
      </c>
      <c r="BI1001" s="114" t="s">
        <v>25</v>
      </c>
      <c r="BJ1001" s="22">
        <f t="shared" ca="1" si="16753"/>
        <v>2</v>
      </c>
      <c r="BK1001" s="114" t="s">
        <v>26</v>
      </c>
      <c r="BL1001" s="27"/>
      <c r="BM1001" s="27"/>
      <c r="BN1001" s="27"/>
      <c r="BO1001" s="27"/>
      <c r="BP1001" s="27"/>
      <c r="BQ1001" s="24">
        <f t="shared" ref="BQ1001" ca="1" si="17828">BH1001*BJ1002+BJ1001*BH1002</f>
        <v>-18</v>
      </c>
      <c r="BR1001" s="114" t="s">
        <v>26</v>
      </c>
      <c r="BS1001" s="114" t="str">
        <f t="shared" ref="BS1001" ca="1" si="17829">IF(BQ1001&lt;=0,"-","")</f>
        <v>-</v>
      </c>
      <c r="BT1001" s="33">
        <f t="shared" ca="1" si="17689"/>
        <v>18</v>
      </c>
      <c r="BU1001" s="33">
        <f t="shared" ref="BU1001" ca="1" si="17830">BT1001/GCD(BT1001,BT1002)</f>
        <v>1</v>
      </c>
      <c r="CG1001"/>
      <c r="CH1001" s="5"/>
    </row>
    <row r="1002" spans="1:86" ht="32" customHeight="1" x14ac:dyDescent="0.55000000000000004">
      <c r="B1002" s="127"/>
      <c r="C1002" s="127"/>
      <c r="D1002" s="114"/>
      <c r="E1002" s="114"/>
      <c r="F1002" s="19">
        <f t="shared" ca="1" si="17664"/>
        <v>9</v>
      </c>
      <c r="G1002" s="114"/>
      <c r="H1002" s="27"/>
      <c r="I1002" s="19">
        <f t="shared" ca="1" si="17666"/>
        <v>4</v>
      </c>
      <c r="J1002" s="124"/>
      <c r="K1002" s="125"/>
      <c r="L1002" s="25">
        <f t="shared" ca="1" si="17668"/>
        <v>2</v>
      </c>
      <c r="M1002" s="118"/>
      <c r="N1002" s="125"/>
      <c r="O1002" s="118"/>
      <c r="P1002" s="118"/>
      <c r="Q1002" s="121"/>
      <c r="R1002" s="114"/>
      <c r="S1002" s="122"/>
      <c r="T1002" s="114"/>
      <c r="U1002" s="122"/>
      <c r="V1002" s="114"/>
      <c r="W1002" s="120"/>
      <c r="X1002" s="56"/>
      <c r="Y1002" s="121"/>
      <c r="Z1002" s="114"/>
      <c r="AA1002" s="122"/>
      <c r="AB1002" s="114"/>
      <c r="AC1002" s="122"/>
      <c r="AD1002" s="114"/>
      <c r="AE1002" s="27"/>
      <c r="AF1002" s="114"/>
      <c r="AG1002" t="s">
        <v>230</v>
      </c>
      <c r="AH1002" t="s">
        <v>250</v>
      </c>
      <c r="AI1002" s="1" t="str">
        <f t="shared" ref="AI1002" ca="1" si="17831">IF(N1001="","",N1001)</f>
        <v/>
      </c>
      <c r="AJ1002" s="1" t="str">
        <f t="shared" ref="AJ1002" ca="1" si="17832">IF(O1001="","",O1001)</f>
        <v/>
      </c>
      <c r="AK1002" s="1"/>
      <c r="AM1002" s="1"/>
      <c r="AO1002" t="s">
        <v>230</v>
      </c>
      <c r="AP1002" s="114"/>
      <c r="AQ1002" t="str">
        <f t="shared" ca="1" si="17285"/>
        <v>\\(\\quad \\displaystyle  \\)</v>
      </c>
      <c r="AS1002" s="114"/>
      <c r="AT1002" s="114"/>
      <c r="AU1002" s="114"/>
      <c r="AV1002" s="114"/>
      <c r="AW1002" s="114"/>
      <c r="AX1002" s="114"/>
      <c r="AY1002" s="114"/>
      <c r="AZ1002" s="117"/>
      <c r="BH1002" s="23">
        <f t="shared" ca="1" si="16758"/>
        <v>9</v>
      </c>
      <c r="BI1002" s="114"/>
      <c r="BJ1002" s="23">
        <f t="shared" ca="1" si="16758"/>
        <v>4</v>
      </c>
      <c r="BK1002" s="114"/>
      <c r="BL1002" s="27"/>
      <c r="BM1002" s="27"/>
      <c r="BN1002" s="27"/>
      <c r="BO1002" s="27"/>
      <c r="BP1002" s="27"/>
      <c r="BQ1002" s="25">
        <f t="shared" ref="BQ1002" ca="1" si="17833">BH1002*BJ1002</f>
        <v>36</v>
      </c>
      <c r="BR1002" s="114"/>
      <c r="BS1002" s="114"/>
      <c r="BT1002" s="33">
        <f t="shared" ca="1" si="17689"/>
        <v>36</v>
      </c>
      <c r="BU1002" s="33">
        <f t="shared" ref="BU1002" ca="1" si="17834">BT1002/GCD(BT1001,BT1002)</f>
        <v>2</v>
      </c>
      <c r="CG1002"/>
      <c r="CH1002" s="5"/>
    </row>
    <row r="1003" spans="1:86" ht="32" customHeight="1" thickBot="1" x14ac:dyDescent="0.6">
      <c r="B1003" s="126" t="s">
        <v>0</v>
      </c>
      <c r="C1003" s="126" t="s">
        <v>29</v>
      </c>
      <c r="D1003" s="114">
        <v>49</v>
      </c>
      <c r="E1003" s="114" t="str">
        <f t="shared" ref="E1003" ca="1" si="17835">IF(BH1003&lt;=0,"－","")</f>
        <v>－</v>
      </c>
      <c r="F1003" s="32">
        <f t="shared" ca="1" si="17664"/>
        <v>2</v>
      </c>
      <c r="G1003" s="114" t="str">
        <f t="shared" ref="G1003" ca="1" si="17836">IF(BJ1003&lt;=0,"　－　","　+　")</f>
        <v>　+　</v>
      </c>
      <c r="H1003" s="27"/>
      <c r="I1003" s="32">
        <f t="shared" ca="1" si="17666"/>
        <v>5</v>
      </c>
      <c r="J1003" s="124" t="s">
        <v>13</v>
      </c>
      <c r="K1003" s="125" t="str">
        <f t="shared" ref="K1003" ca="1" si="17837">IF(BQ1003&lt;0,"－","")</f>
        <v/>
      </c>
      <c r="L1003" s="24">
        <f t="shared" ca="1" si="17668"/>
        <v>3</v>
      </c>
      <c r="M1003" s="118" t="str">
        <f t="shared" ref="M1003" ca="1" si="17838">IF(L1004=1,"=","")</f>
        <v/>
      </c>
      <c r="N1003" s="125" t="str">
        <f t="shared" ref="N1003" ca="1" si="17839">IF(L1004=1,IF(BQ1003&lt;0,"－",""),"")</f>
        <v/>
      </c>
      <c r="O1003" s="118" t="str">
        <f t="shared" ref="O1003" ca="1" si="17840">IF(L1004=1,L1003,"")</f>
        <v/>
      </c>
      <c r="P1003" s="118" t="s">
        <v>250</v>
      </c>
      <c r="Q1003" s="121" t="str">
        <f t="shared" ref="Q1003" ca="1" si="17841">IF(E1003="","",E1003)</f>
        <v>－</v>
      </c>
      <c r="R1003" s="114" t="s">
        <v>249</v>
      </c>
      <c r="S1003" s="122">
        <f t="shared" ref="S1003" ca="1" si="17842">F1003</f>
        <v>2</v>
      </c>
      <c r="T1003" s="114" t="s">
        <v>216</v>
      </c>
      <c r="U1003" s="122">
        <f t="shared" ref="U1003" ca="1" si="17843">F1004</f>
        <v>5</v>
      </c>
      <c r="V1003" s="114" t="s">
        <v>217</v>
      </c>
      <c r="W1003" s="120" t="str">
        <f t="shared" ref="W1003" ca="1" si="17844">G1003</f>
        <v>　+　</v>
      </c>
      <c r="X1003" s="56"/>
      <c r="Y1003" s="121" t="str">
        <f t="shared" ref="Y1003" si="17845">IF(H1003="","",H1003)</f>
        <v/>
      </c>
      <c r="Z1003" s="114" t="s">
        <v>249</v>
      </c>
      <c r="AA1003" s="122">
        <f t="shared" ref="AA1003" ca="1" si="17846">I1003</f>
        <v>5</v>
      </c>
      <c r="AB1003" s="114" t="s">
        <v>216</v>
      </c>
      <c r="AC1003" s="122">
        <f t="shared" ref="AC1003" ca="1" si="17847">I1004</f>
        <v>5</v>
      </c>
      <c r="AD1003" s="114" t="s">
        <v>217</v>
      </c>
      <c r="AE1003" s="27"/>
      <c r="AF1003" s="114" t="s">
        <v>233</v>
      </c>
      <c r="AG1003" t="s">
        <v>230</v>
      </c>
      <c r="AH1003" t="s">
        <v>250</v>
      </c>
      <c r="AI1003" s="1" t="str">
        <f t="shared" ref="AI1003" ca="1" si="17848">IF(K1003="","",K1003)</f>
        <v/>
      </c>
      <c r="AJ1003" t="s">
        <v>249</v>
      </c>
      <c r="AK1003" s="1">
        <f t="shared" ref="AK1003" ca="1" si="17849">L1003</f>
        <v>3</v>
      </c>
      <c r="AL1003" t="s">
        <v>216</v>
      </c>
      <c r="AM1003" s="1">
        <f t="shared" ref="AM1003" ca="1" si="17850">L1004</f>
        <v>5</v>
      </c>
      <c r="AN1003" t="s">
        <v>217</v>
      </c>
      <c r="AO1003" t="s">
        <v>230</v>
      </c>
      <c r="AP1003" s="114" t="str">
        <f t="shared" ca="1" si="17398"/>
        <v>\\(\\quad \\displaystyle －\\frac{2}{5}　+　\\frac{5}{5}　=　 \\)</v>
      </c>
      <c r="AQ1003" t="str">
        <f t="shared" ca="1" si="17285"/>
        <v>\\(\\quad \\displaystyle \\frac{3}{5} \\)</v>
      </c>
      <c r="AS1003" s="114" t="str">
        <f t="shared" ref="AS1003" ca="1" si="17851">AP1003</f>
        <v>\\(\\quad \\displaystyle －\\frac{2}{5}　+　\\frac{5}{5}　=　 \\)</v>
      </c>
      <c r="AT1003" s="114" t="str">
        <f t="shared" ref="AT1003" ca="1" si="17852">IF(O1003="",AQ1003,AQ1004)</f>
        <v>\\(\\quad \\displaystyle \\frac{3}{5} \\)</v>
      </c>
      <c r="AU1003" s="114" t="s">
        <v>60</v>
      </c>
      <c r="AV1003" s="115" t="s">
        <v>228</v>
      </c>
      <c r="AW1003" s="115" t="str">
        <f t="shared" ref="AW1003" ca="1" si="17853">AS1003</f>
        <v>\\(\\quad \\displaystyle －\\frac{2}{5}　+　\\frac{5}{5}　=　 \\)</v>
      </c>
      <c r="AX1003" s="115" t="str">
        <f t="shared" ref="AX1003" ca="1" si="17854">AT1003</f>
        <v>\\(\\quad \\displaystyle \\frac{3}{5} \\)</v>
      </c>
      <c r="AY1003" s="115" t="s">
        <v>62</v>
      </c>
      <c r="AZ1003" s="116" t="str">
        <f t="shared" ref="AZ1003" ca="1" si="17855">"INSERT INTO "&amp;AU1003&amp;"(tangen,question,answer,editor,date,count) VALUES('"&amp;AV1003&amp;"','"&amp;AW1003&amp;"','"&amp;AX1003&amp;"','"&amp;AY1003&amp;"',NOW(),0);"</f>
        <v>INSERT INTO math(tangen,question,answer,editor,date,count) VALUES('m5500','\\(\\quad \\displaystyle －\\frac{2}{5}　+　\\frac{5}{5}　=　 \\)','\\(\\quad \\displaystyle \\frac{3}{5} \\)','harazono',NOW(),0);</v>
      </c>
      <c r="BH1003" s="22">
        <f t="shared" ca="1" si="16753"/>
        <v>-2</v>
      </c>
      <c r="BI1003" s="114" t="s">
        <v>25</v>
      </c>
      <c r="BJ1003" s="22">
        <f t="shared" ca="1" si="16753"/>
        <v>5</v>
      </c>
      <c r="BK1003" s="114" t="s">
        <v>26</v>
      </c>
      <c r="BL1003" s="27"/>
      <c r="BM1003" s="27"/>
      <c r="BN1003" s="27"/>
      <c r="BO1003" s="27"/>
      <c r="BP1003" s="27"/>
      <c r="BQ1003" s="24">
        <f t="shared" ref="BQ1003" ca="1" si="17856">BH1003*BJ1004+BJ1003*BH1004</f>
        <v>15</v>
      </c>
      <c r="BR1003" s="114" t="s">
        <v>26</v>
      </c>
      <c r="BS1003" s="114" t="str">
        <f t="shared" ref="BS1003" ca="1" si="17857">IF(BQ1003&lt;=0,"-","")</f>
        <v/>
      </c>
      <c r="BT1003" s="33">
        <f t="shared" ca="1" si="17689"/>
        <v>15</v>
      </c>
      <c r="BU1003" s="33">
        <f t="shared" ref="BU1003" ca="1" si="17858">BT1003/GCD(BT1003,BT1004)</f>
        <v>3</v>
      </c>
      <c r="CG1003"/>
      <c r="CH1003" s="5"/>
    </row>
    <row r="1004" spans="1:86" ht="32" customHeight="1" x14ac:dyDescent="0.55000000000000004">
      <c r="B1004" s="127"/>
      <c r="C1004" s="127"/>
      <c r="D1004" s="114"/>
      <c r="E1004" s="114"/>
      <c r="F1004" s="19">
        <f t="shared" ca="1" si="17664"/>
        <v>5</v>
      </c>
      <c r="G1004" s="114"/>
      <c r="H1004" s="27"/>
      <c r="I1004" s="19">
        <f t="shared" ca="1" si="17666"/>
        <v>5</v>
      </c>
      <c r="J1004" s="124"/>
      <c r="K1004" s="125"/>
      <c r="L1004" s="25">
        <f t="shared" ca="1" si="17668"/>
        <v>5</v>
      </c>
      <c r="M1004" s="118"/>
      <c r="N1004" s="125"/>
      <c r="O1004" s="118"/>
      <c r="P1004" s="118"/>
      <c r="Q1004" s="121"/>
      <c r="R1004" s="114"/>
      <c r="S1004" s="122"/>
      <c r="T1004" s="114"/>
      <c r="U1004" s="122"/>
      <c r="V1004" s="114"/>
      <c r="W1004" s="120"/>
      <c r="X1004" s="56"/>
      <c r="Y1004" s="121"/>
      <c r="Z1004" s="114"/>
      <c r="AA1004" s="122"/>
      <c r="AB1004" s="114"/>
      <c r="AC1004" s="122"/>
      <c r="AD1004" s="114"/>
      <c r="AE1004" s="27"/>
      <c r="AF1004" s="114"/>
      <c r="AG1004" t="s">
        <v>230</v>
      </c>
      <c r="AH1004" t="s">
        <v>250</v>
      </c>
      <c r="AI1004" s="1" t="str">
        <f t="shared" ref="AI1004" ca="1" si="17859">IF(N1003="","",N1003)</f>
        <v/>
      </c>
      <c r="AJ1004" s="1" t="str">
        <f t="shared" ref="AJ1004" ca="1" si="17860">IF(O1003="","",O1003)</f>
        <v/>
      </c>
      <c r="AK1004" s="1"/>
      <c r="AM1004" s="1"/>
      <c r="AO1004" t="s">
        <v>230</v>
      </c>
      <c r="AP1004" s="114"/>
      <c r="AQ1004" t="str">
        <f t="shared" ca="1" si="17285"/>
        <v>\\(\\quad \\displaystyle  \\)</v>
      </c>
      <c r="AS1004" s="114"/>
      <c r="AT1004" s="114"/>
      <c r="AU1004" s="114"/>
      <c r="AV1004" s="114"/>
      <c r="AW1004" s="114"/>
      <c r="AX1004" s="114"/>
      <c r="AY1004" s="114"/>
      <c r="AZ1004" s="117"/>
      <c r="BH1004" s="23">
        <f t="shared" ca="1" si="16758"/>
        <v>5</v>
      </c>
      <c r="BI1004" s="114"/>
      <c r="BJ1004" s="23">
        <f t="shared" ca="1" si="16758"/>
        <v>5</v>
      </c>
      <c r="BK1004" s="114"/>
      <c r="BL1004" s="27"/>
      <c r="BM1004" s="27"/>
      <c r="BN1004" s="27"/>
      <c r="BO1004" s="27"/>
      <c r="BP1004" s="27"/>
      <c r="BQ1004" s="25">
        <f t="shared" ref="BQ1004" ca="1" si="17861">BH1004*BJ1004</f>
        <v>25</v>
      </c>
      <c r="BR1004" s="114"/>
      <c r="BS1004" s="114"/>
      <c r="BT1004" s="33">
        <f t="shared" ca="1" si="17689"/>
        <v>25</v>
      </c>
      <c r="BU1004" s="33">
        <f t="shared" ref="BU1004" ca="1" si="17862">BT1004/GCD(BT1003,BT1004)</f>
        <v>5</v>
      </c>
      <c r="CG1004"/>
      <c r="CH1004" s="5"/>
    </row>
    <row r="1005" spans="1:86" ht="32" customHeight="1" thickBot="1" x14ac:dyDescent="0.6">
      <c r="B1005" s="126" t="s">
        <v>0</v>
      </c>
      <c r="C1005" s="126" t="s">
        <v>29</v>
      </c>
      <c r="D1005" s="114">
        <v>50</v>
      </c>
      <c r="E1005" s="114" t="str">
        <f t="shared" ref="E1005" ca="1" si="17863">IF(BH1005&lt;=0,"－","")</f>
        <v/>
      </c>
      <c r="F1005" s="32">
        <f t="shared" ca="1" si="17664"/>
        <v>9</v>
      </c>
      <c r="G1005" s="114" t="str">
        <f ca="1">IF(BJ1005&lt;=0,"　－　","　+　")</f>
        <v>　+　</v>
      </c>
      <c r="H1005" s="27"/>
      <c r="I1005" s="32">
        <f t="shared" ca="1" si="17666"/>
        <v>1</v>
      </c>
      <c r="J1005" s="124" t="s">
        <v>13</v>
      </c>
      <c r="K1005" s="125" t="str">
        <f t="shared" ref="K1005" ca="1" si="17864">IF(BQ1005&lt;0,"－","")</f>
        <v/>
      </c>
      <c r="L1005" s="24">
        <f t="shared" ca="1" si="17668"/>
        <v>19</v>
      </c>
      <c r="M1005" s="118" t="str">
        <f t="shared" ref="M1005" ca="1" si="17865">IF(L1006=1,"=","")</f>
        <v/>
      </c>
      <c r="N1005" s="125" t="str">
        <f t="shared" ref="N1005" ca="1" si="17866">IF(L1006=1,IF(BQ1005&lt;0,"－",""),"")</f>
        <v/>
      </c>
      <c r="O1005" s="118" t="str">
        <f t="shared" ref="O1005" ca="1" si="17867">IF(L1006=1,L1005,"")</f>
        <v/>
      </c>
      <c r="P1005" s="118" t="s">
        <v>250</v>
      </c>
      <c r="Q1005" s="121" t="str">
        <f t="shared" ref="Q1005" ca="1" si="17868">IF(E1005="","",E1005)</f>
        <v/>
      </c>
      <c r="R1005" s="114" t="s">
        <v>249</v>
      </c>
      <c r="S1005" s="122">
        <f t="shared" ref="S1005" ca="1" si="17869">F1005</f>
        <v>9</v>
      </c>
      <c r="T1005" s="114" t="s">
        <v>216</v>
      </c>
      <c r="U1005" s="122">
        <f t="shared" ref="U1005" ca="1" si="17870">F1006</f>
        <v>5</v>
      </c>
      <c r="V1005" s="114" t="s">
        <v>217</v>
      </c>
      <c r="W1005" s="120" t="str">
        <f t="shared" ref="W1005" ca="1" si="17871">G1005</f>
        <v>　+　</v>
      </c>
      <c r="X1005" s="56"/>
      <c r="Y1005" s="121" t="str">
        <f t="shared" ref="Y1005" si="17872">IF(H1005="","",H1005)</f>
        <v/>
      </c>
      <c r="Z1005" s="114" t="s">
        <v>249</v>
      </c>
      <c r="AA1005" s="122">
        <f t="shared" ref="AA1005" ca="1" si="17873">I1005</f>
        <v>1</v>
      </c>
      <c r="AB1005" s="114" t="s">
        <v>216</v>
      </c>
      <c r="AC1005" s="122">
        <f t="shared" ref="AC1005" ca="1" si="17874">I1006</f>
        <v>10</v>
      </c>
      <c r="AD1005" s="114" t="s">
        <v>217</v>
      </c>
      <c r="AE1005" s="27"/>
      <c r="AF1005" s="114" t="s">
        <v>233</v>
      </c>
      <c r="AG1005" t="s">
        <v>230</v>
      </c>
      <c r="AH1005" t="s">
        <v>250</v>
      </c>
      <c r="AI1005" s="1" t="str">
        <f t="shared" ref="AI1005" ca="1" si="17875">IF(K1005="","",K1005)</f>
        <v/>
      </c>
      <c r="AJ1005" t="s">
        <v>249</v>
      </c>
      <c r="AK1005" s="1">
        <f t="shared" ref="AK1005" ca="1" si="17876">L1005</f>
        <v>19</v>
      </c>
      <c r="AL1005" t="s">
        <v>216</v>
      </c>
      <c r="AM1005" s="1">
        <f t="shared" ref="AM1005" ca="1" si="17877">L1006</f>
        <v>10</v>
      </c>
      <c r="AN1005" t="s">
        <v>217</v>
      </c>
      <c r="AO1005" t="s">
        <v>230</v>
      </c>
      <c r="AP1005" s="114" t="str">
        <f t="shared" ca="1" si="17398"/>
        <v>\\(\\quad \\displaystyle \\frac{9}{5}　+　\\frac{1}{10}　=　 \\)</v>
      </c>
      <c r="AQ1005" t="str">
        <f t="shared" ca="1" si="17285"/>
        <v>\\(\\quad \\displaystyle \\frac{19}{10} \\)</v>
      </c>
      <c r="AS1005" s="114" t="str">
        <f t="shared" ref="AS1005" ca="1" si="17878">AP1005</f>
        <v>\\(\\quad \\displaystyle \\frac{9}{5}　+　\\frac{1}{10}　=　 \\)</v>
      </c>
      <c r="AT1005" s="114" t="str">
        <f t="shared" ref="AT1005" ca="1" si="17879">IF(O1005="",AQ1005,AQ1006)</f>
        <v>\\(\\quad \\displaystyle \\frac{19}{10} \\)</v>
      </c>
      <c r="AU1005" s="114" t="s">
        <v>60</v>
      </c>
      <c r="AV1005" s="115" t="s">
        <v>228</v>
      </c>
      <c r="AW1005" s="115" t="str">
        <f t="shared" ref="AW1005" ca="1" si="17880">AS1005</f>
        <v>\\(\\quad \\displaystyle \\frac{9}{5}　+　\\frac{1}{10}　=　 \\)</v>
      </c>
      <c r="AX1005" s="115" t="str">
        <f t="shared" ref="AX1005" ca="1" si="17881">AT1005</f>
        <v>\\(\\quad \\displaystyle \\frac{19}{10} \\)</v>
      </c>
      <c r="AY1005" s="115" t="s">
        <v>62</v>
      </c>
      <c r="AZ1005" s="116" t="str">
        <f t="shared" ref="AZ1005" ca="1" si="17882">"INSERT INTO "&amp;AU1005&amp;"(tangen,question,answer,editor,date,count) VALUES('"&amp;AV1005&amp;"','"&amp;AW1005&amp;"','"&amp;AX1005&amp;"','"&amp;AY1005&amp;"',NOW(),0);"</f>
        <v>INSERT INTO math(tangen,question,answer,editor,date,count) VALUES('m5500','\\(\\quad \\displaystyle \\frac{9}{5}　+　\\frac{1}{10}　=　 \\)','\\(\\quad \\displaystyle \\frac{19}{10} \\)','harazono',NOW(),0);</v>
      </c>
      <c r="BH1005" s="22">
        <f t="shared" ca="1" si="16753"/>
        <v>9</v>
      </c>
      <c r="BI1005" s="114" t="s">
        <v>25</v>
      </c>
      <c r="BJ1005" s="22">
        <f t="shared" ca="1" si="16753"/>
        <v>1</v>
      </c>
      <c r="BK1005" s="114" t="s">
        <v>26</v>
      </c>
      <c r="BL1005" s="27"/>
      <c r="BM1005" s="27"/>
      <c r="BN1005" s="27"/>
      <c r="BO1005" s="27"/>
      <c r="BP1005" s="27"/>
      <c r="BQ1005" s="24">
        <f t="shared" ref="BQ1005" ca="1" si="17883">BH1005*BJ1006+BJ1005*BH1006</f>
        <v>95</v>
      </c>
      <c r="BR1005" s="114" t="s">
        <v>26</v>
      </c>
      <c r="BS1005" s="114" t="str">
        <f t="shared" ref="BS1005" ca="1" si="17884">IF(BQ1005&lt;=0,"-","")</f>
        <v/>
      </c>
      <c r="BT1005" s="33">
        <f t="shared" ca="1" si="17689"/>
        <v>95</v>
      </c>
      <c r="BU1005" s="33">
        <f t="shared" ref="BU1005" ca="1" si="17885">BT1005/GCD(BT1005,BT1006)</f>
        <v>19</v>
      </c>
      <c r="CG1005"/>
      <c r="CH1005" s="5"/>
    </row>
    <row r="1006" spans="1:86" ht="32" customHeight="1" x14ac:dyDescent="0.55000000000000004">
      <c r="B1006" s="127"/>
      <c r="C1006" s="127"/>
      <c r="D1006" s="114"/>
      <c r="E1006" s="114"/>
      <c r="F1006" s="19">
        <f t="shared" ca="1" si="17664"/>
        <v>5</v>
      </c>
      <c r="G1006" s="114"/>
      <c r="H1006" s="27"/>
      <c r="I1006" s="19">
        <f t="shared" ca="1" si="17666"/>
        <v>10</v>
      </c>
      <c r="J1006" s="124"/>
      <c r="K1006" s="125"/>
      <c r="L1006" s="25">
        <f t="shared" ca="1" si="17668"/>
        <v>10</v>
      </c>
      <c r="M1006" s="118"/>
      <c r="N1006" s="125"/>
      <c r="O1006" s="118"/>
      <c r="P1006" s="118"/>
      <c r="Q1006" s="121"/>
      <c r="R1006" s="114"/>
      <c r="S1006" s="122"/>
      <c r="T1006" s="114"/>
      <c r="U1006" s="122"/>
      <c r="V1006" s="114"/>
      <c r="W1006" s="120"/>
      <c r="X1006" s="56"/>
      <c r="Y1006" s="121"/>
      <c r="Z1006" s="114"/>
      <c r="AA1006" s="122"/>
      <c r="AB1006" s="114"/>
      <c r="AC1006" s="122"/>
      <c r="AD1006" s="114"/>
      <c r="AE1006" s="27"/>
      <c r="AF1006" s="114"/>
      <c r="AG1006" t="s">
        <v>230</v>
      </c>
      <c r="AH1006" t="s">
        <v>250</v>
      </c>
      <c r="AI1006" s="1" t="str">
        <f t="shared" ref="AI1006" ca="1" si="17886">IF(N1005="","",N1005)</f>
        <v/>
      </c>
      <c r="AJ1006" s="1" t="str">
        <f t="shared" ref="AJ1006" ca="1" si="17887">IF(O1005="","",O1005)</f>
        <v/>
      </c>
      <c r="AK1006" s="1"/>
      <c r="AM1006" s="1"/>
      <c r="AO1006" t="s">
        <v>230</v>
      </c>
      <c r="AP1006" s="114"/>
      <c r="AQ1006" t="str">
        <f t="shared" ca="1" si="17285"/>
        <v>\\(\\quad \\displaystyle  \\)</v>
      </c>
      <c r="AS1006" s="114"/>
      <c r="AT1006" s="114"/>
      <c r="AU1006" s="114"/>
      <c r="AV1006" s="114"/>
      <c r="AW1006" s="114"/>
      <c r="AX1006" s="114"/>
      <c r="AY1006" s="114"/>
      <c r="AZ1006" s="117"/>
      <c r="BH1006" s="23">
        <f t="shared" ca="1" si="16758"/>
        <v>5</v>
      </c>
      <c r="BI1006" s="114"/>
      <c r="BJ1006" s="23">
        <f t="shared" ca="1" si="16758"/>
        <v>10</v>
      </c>
      <c r="BK1006" s="114"/>
      <c r="BL1006" s="27"/>
      <c r="BM1006" s="27"/>
      <c r="BN1006" s="27"/>
      <c r="BO1006" s="27"/>
      <c r="BP1006" s="27"/>
      <c r="BQ1006" s="25">
        <f t="shared" ref="BQ1006" ca="1" si="17888">BH1006*BJ1006</f>
        <v>50</v>
      </c>
      <c r="BR1006" s="114"/>
      <c r="BS1006" s="114"/>
      <c r="BT1006" s="33">
        <f t="shared" ca="1" si="17689"/>
        <v>50</v>
      </c>
      <c r="BU1006" s="33">
        <f t="shared" ref="BU1006" ca="1" si="17889">BT1006/GCD(BT1005,BT1006)</f>
        <v>10</v>
      </c>
      <c r="CG1006"/>
      <c r="CH1006" s="5"/>
    </row>
    <row r="1007" spans="1:86" ht="32" customHeight="1" thickBot="1" x14ac:dyDescent="0.6">
      <c r="A1007">
        <v>1</v>
      </c>
      <c r="B1007" s="123" t="s">
        <v>0</v>
      </c>
      <c r="C1007" s="123" t="s">
        <v>28</v>
      </c>
      <c r="D1007" s="114">
        <v>1</v>
      </c>
      <c r="E1007" s="114" t="str">
        <f ca="1">BS1007</f>
        <v>－</v>
      </c>
      <c r="F1007" s="32">
        <f ca="1">ABS(BH1007)</f>
        <v>1</v>
      </c>
      <c r="G1007" s="114" t="s">
        <v>238</v>
      </c>
      <c r="H1007" s="114" t="str">
        <f t="shared" ref="H1007" ca="1" si="17890">IF(BJ1007&lt;=0,"－","")</f>
        <v/>
      </c>
      <c r="I1007" s="32">
        <f t="shared" ca="1" si="16532"/>
        <v>5</v>
      </c>
      <c r="J1007" s="124" t="s">
        <v>13</v>
      </c>
      <c r="K1007" s="125" t="str">
        <f ca="1">IF(BQ1007&lt;0,"－","")</f>
        <v>－</v>
      </c>
      <c r="L1007" s="24">
        <f t="shared" ref="L1007:L1026" ca="1" si="17891">BU1007</f>
        <v>5</v>
      </c>
      <c r="M1007" s="118" t="str">
        <f t="shared" ref="M1007:M1025" ca="1" si="17892">IF(L1008=1,"=","")</f>
        <v/>
      </c>
      <c r="N1007" s="125" t="str">
        <f t="shared" ref="N1007" ca="1" si="17893">IF(L1008=1,IF(BQ1007&lt;0,"－",""),"")</f>
        <v/>
      </c>
      <c r="O1007" s="118" t="str">
        <f t="shared" ref="O1007" ca="1" si="17894">IF(L1008=1,L1007,"")</f>
        <v/>
      </c>
      <c r="P1007" s="118" t="s">
        <v>250</v>
      </c>
      <c r="Q1007" s="121" t="str">
        <f t="shared" ref="Q1007" ca="1" si="17895">IF(E1007="","",E1007)</f>
        <v>－</v>
      </c>
      <c r="R1007" s="114" t="s">
        <v>249</v>
      </c>
      <c r="S1007" s="122">
        <f t="shared" ref="S1007" ca="1" si="17896">F1007</f>
        <v>1</v>
      </c>
      <c r="T1007" s="114" t="s">
        <v>216</v>
      </c>
      <c r="U1007" s="122">
        <f t="shared" ref="U1007" ca="1" si="17897">F1008</f>
        <v>6</v>
      </c>
      <c r="V1007" s="114" t="s">
        <v>217</v>
      </c>
      <c r="W1007" s="120" t="str">
        <f t="shared" ref="W1007" si="17898">G1007</f>
        <v>　×　</v>
      </c>
      <c r="X1007" s="120" t="str">
        <f ca="1">IF(Y1007="","","\\left(")</f>
        <v/>
      </c>
      <c r="Y1007" s="121" t="str">
        <f t="shared" ref="Y1007" ca="1" si="17899">IF(H1007="","",H1007)</f>
        <v/>
      </c>
      <c r="Z1007" s="114" t="s">
        <v>249</v>
      </c>
      <c r="AA1007" s="122">
        <f t="shared" ref="AA1007" ca="1" si="17900">I1007</f>
        <v>5</v>
      </c>
      <c r="AB1007" s="114" t="s">
        <v>216</v>
      </c>
      <c r="AC1007" s="122">
        <f t="shared" ref="AC1007" ca="1" si="17901">I1008</f>
        <v>7</v>
      </c>
      <c r="AD1007" s="114" t="s">
        <v>217</v>
      </c>
      <c r="AE1007" s="114" t="str">
        <f ca="1">IF(Y1007="","","\\right)")</f>
        <v/>
      </c>
      <c r="AF1007" s="114" t="s">
        <v>233</v>
      </c>
      <c r="AG1007" t="s">
        <v>230</v>
      </c>
      <c r="AH1007" t="s">
        <v>250</v>
      </c>
      <c r="AI1007" s="1" t="str">
        <f t="shared" ref="AI1007" ca="1" si="17902">IF(K1007="","",K1007)</f>
        <v>－</v>
      </c>
      <c r="AJ1007" t="s">
        <v>249</v>
      </c>
      <c r="AK1007" s="1">
        <f t="shared" ref="AK1007" ca="1" si="17903">L1007</f>
        <v>5</v>
      </c>
      <c r="AL1007" t="s">
        <v>216</v>
      </c>
      <c r="AM1007" s="1">
        <f t="shared" ref="AM1007" ca="1" si="17904">L1008</f>
        <v>42</v>
      </c>
      <c r="AN1007" t="s">
        <v>217</v>
      </c>
      <c r="AO1007" t="s">
        <v>230</v>
      </c>
      <c r="AP1007" s="114" t="str">
        <f t="shared" ca="1" si="17398"/>
        <v>\\(\\quad \\displaystyle －\\frac{1}{6}　×　\\frac{5}{7}　=　 \\)</v>
      </c>
      <c r="AQ1007" t="str">
        <f t="shared" ca="1" si="17285"/>
        <v>\\(\\quad \\displaystyle －\\frac{5}{42} \\)</v>
      </c>
      <c r="AS1007" s="114" t="str">
        <f t="shared" ref="AS1007" ca="1" si="17905">AP1007</f>
        <v>\\(\\quad \\displaystyle －\\frac{1}{6}　×　\\frac{5}{7}　=　 \\)</v>
      </c>
      <c r="AT1007" s="114" t="str">
        <f t="shared" ref="AT1007" ca="1" si="17906">IF(O1007="",AQ1007,AQ1008)</f>
        <v>\\(\\quad \\displaystyle －\\frac{5}{42} \\)</v>
      </c>
      <c r="AU1007" s="114" t="s">
        <v>60</v>
      </c>
      <c r="AV1007" s="115" t="s">
        <v>228</v>
      </c>
      <c r="AW1007" s="115" t="str">
        <f t="shared" ref="AW1007" ca="1" si="17907">AS1007</f>
        <v>\\(\\quad \\displaystyle －\\frac{1}{6}　×　\\frac{5}{7}　=　 \\)</v>
      </c>
      <c r="AX1007" s="115" t="str">
        <f t="shared" ref="AX1007" ca="1" si="17908">AT1007</f>
        <v>\\(\\quad \\displaystyle －\\frac{5}{42} \\)</v>
      </c>
      <c r="AY1007" s="115" t="s">
        <v>62</v>
      </c>
      <c r="AZ1007" s="116" t="str">
        <f t="shared" ref="AZ1007" ca="1" si="17909">"INSERT INTO "&amp;AU1007&amp;"(tangen,question,answer,editor,date,count) VALUES('"&amp;AV1007&amp;"','"&amp;AW1007&amp;"','"&amp;AX1007&amp;"','"&amp;AY1007&amp;"',NOW(),0);"</f>
        <v>INSERT INTO math(tangen,question,answer,editor,date,count) VALUES('m5500','\\(\\quad \\displaystyle －\\frac{1}{6}　×　\\frac{5}{7}　=　 \\)','\\(\\quad \\displaystyle －\\frac{5}{42} \\)','harazono',NOW(),0);</v>
      </c>
      <c r="BH1007" s="22">
        <f t="shared" ca="1" si="16753"/>
        <v>-1</v>
      </c>
      <c r="BI1007" s="114" t="s">
        <v>22</v>
      </c>
      <c r="BJ1007" s="22">
        <f ca="1">RANDBETWEEN(-10,10)</f>
        <v>5</v>
      </c>
      <c r="BK1007" s="114" t="s">
        <v>26</v>
      </c>
      <c r="BL1007" s="27"/>
      <c r="BM1007" s="27"/>
      <c r="BN1007" s="27"/>
      <c r="BO1007" s="27"/>
      <c r="BP1007" s="27"/>
      <c r="BQ1007" s="24">
        <f ca="1">BH1007*BJ1007</f>
        <v>-5</v>
      </c>
      <c r="BR1007" s="114" t="s">
        <v>26</v>
      </c>
      <c r="BS1007" s="114" t="str">
        <f ca="1">IF(BW1007&gt;=0,"","－")</f>
        <v>－</v>
      </c>
      <c r="BT1007" s="30">
        <f t="shared" ca="1" si="16526"/>
        <v>5</v>
      </c>
      <c r="BU1007" s="24">
        <f t="shared" ref="BU1007:BU1025" ca="1" si="17910">BT1007/GCD(BT1007,BT1008)</f>
        <v>5</v>
      </c>
      <c r="BV1007">
        <f t="shared" ref="BV1007:BV1008" ca="1" si="17911">IF(BQ1007&gt;=0,1,-1)</f>
        <v>-1</v>
      </c>
      <c r="BW1007" s="119">
        <f t="shared" ref="BW1007:BW1019" ca="1" si="17912">BV1007*BV1008</f>
        <v>-1</v>
      </c>
      <c r="CG1007"/>
      <c r="CH1007" s="5"/>
    </row>
    <row r="1008" spans="1:86" ht="32" customHeight="1" x14ac:dyDescent="0.55000000000000004">
      <c r="B1008" s="121"/>
      <c r="C1008" s="121"/>
      <c r="D1008" s="114"/>
      <c r="E1008" s="114"/>
      <c r="F1008" s="19">
        <f t="shared" ca="1" si="16530"/>
        <v>6</v>
      </c>
      <c r="G1008" s="114"/>
      <c r="H1008" s="114"/>
      <c r="I1008" s="19">
        <f t="shared" ca="1" si="16532"/>
        <v>7</v>
      </c>
      <c r="J1008" s="124"/>
      <c r="K1008" s="125"/>
      <c r="L1008" s="25">
        <f t="shared" ca="1" si="17891"/>
        <v>42</v>
      </c>
      <c r="M1008" s="118"/>
      <c r="N1008" s="125"/>
      <c r="O1008" s="118"/>
      <c r="P1008" s="118"/>
      <c r="Q1008" s="121"/>
      <c r="R1008" s="114"/>
      <c r="S1008" s="122"/>
      <c r="T1008" s="114"/>
      <c r="U1008" s="122"/>
      <c r="V1008" s="114"/>
      <c r="W1008" s="120"/>
      <c r="X1008" s="120"/>
      <c r="Y1008" s="121"/>
      <c r="Z1008" s="114"/>
      <c r="AA1008" s="122"/>
      <c r="AB1008" s="114"/>
      <c r="AC1008" s="122"/>
      <c r="AD1008" s="114"/>
      <c r="AE1008" s="114"/>
      <c r="AF1008" s="114"/>
      <c r="AG1008" t="s">
        <v>230</v>
      </c>
      <c r="AH1008" t="s">
        <v>250</v>
      </c>
      <c r="AI1008" s="1" t="str">
        <f t="shared" ref="AI1008" ca="1" si="17913">IF(N1007="","",N1007)</f>
        <v/>
      </c>
      <c r="AJ1008" s="1" t="str">
        <f t="shared" ref="AJ1008" ca="1" si="17914">IF(O1007="","",O1007)</f>
        <v/>
      </c>
      <c r="AK1008" s="1"/>
      <c r="AM1008" s="1"/>
      <c r="AO1008" t="s">
        <v>230</v>
      </c>
      <c r="AP1008" s="114"/>
      <c r="AQ1008" t="str">
        <f t="shared" ca="1" si="17285"/>
        <v>\\(\\quad \\displaystyle  \\)</v>
      </c>
      <c r="AS1008" s="114"/>
      <c r="AT1008" s="114"/>
      <c r="AU1008" s="114"/>
      <c r="AV1008" s="114"/>
      <c r="AW1008" s="114"/>
      <c r="AX1008" s="114"/>
      <c r="AY1008" s="114"/>
      <c r="AZ1008" s="117"/>
      <c r="BH1008" s="23">
        <f t="shared" ca="1" si="16758"/>
        <v>6</v>
      </c>
      <c r="BI1008" s="114"/>
      <c r="BJ1008" s="23">
        <f t="shared" ca="1" si="16758"/>
        <v>7</v>
      </c>
      <c r="BK1008" s="114"/>
      <c r="BL1008" s="27"/>
      <c r="BM1008" s="27"/>
      <c r="BN1008" s="27"/>
      <c r="BO1008" s="27"/>
      <c r="BP1008" s="27"/>
      <c r="BQ1008" s="25">
        <f ca="1">BH1008*BJ1008</f>
        <v>42</v>
      </c>
      <c r="BR1008" s="114"/>
      <c r="BS1008" s="114"/>
      <c r="BT1008">
        <f t="shared" ca="1" si="16526"/>
        <v>42</v>
      </c>
      <c r="BU1008" s="25">
        <f t="shared" ref="BU1008:BU1026" ca="1" si="17915">BT1008/GCD(BT1007,BT1008)</f>
        <v>42</v>
      </c>
      <c r="BV1008">
        <f t="shared" ca="1" si="17911"/>
        <v>1</v>
      </c>
      <c r="BW1008" s="119"/>
      <c r="CG1008"/>
      <c r="CH1008" s="5"/>
    </row>
    <row r="1009" spans="2:86" ht="32" customHeight="1" thickBot="1" x14ac:dyDescent="0.6">
      <c r="B1009" s="123" t="s">
        <v>0</v>
      </c>
      <c r="C1009" s="123" t="s">
        <v>28</v>
      </c>
      <c r="D1009" s="114">
        <v>2</v>
      </c>
      <c r="E1009" s="114" t="str">
        <f t="shared" ref="E1009" ca="1" si="17916">BS1009</f>
        <v/>
      </c>
      <c r="F1009" s="32">
        <f t="shared" ca="1" si="16530"/>
        <v>2</v>
      </c>
      <c r="G1009" s="114" t="s">
        <v>238</v>
      </c>
      <c r="H1009" s="114" t="str">
        <f t="shared" ref="H1009" ca="1" si="17917">IF(BJ1009&lt;=0,"－","")</f>
        <v/>
      </c>
      <c r="I1009" s="32">
        <f t="shared" ca="1" si="16532"/>
        <v>8</v>
      </c>
      <c r="J1009" s="124" t="s">
        <v>13</v>
      </c>
      <c r="K1009" s="125" t="str">
        <f t="shared" ref="K1009" ca="1" si="17918">IF(BQ1009&lt;0,"－","")</f>
        <v/>
      </c>
      <c r="L1009" s="24">
        <f t="shared" ca="1" si="17891"/>
        <v>8</v>
      </c>
      <c r="M1009" s="118" t="str">
        <f t="shared" ca="1" si="17892"/>
        <v/>
      </c>
      <c r="N1009" s="125" t="str">
        <f t="shared" ref="N1009" ca="1" si="17919">IF(L1010=1,IF(BQ1009&lt;0,"－",""),"")</f>
        <v/>
      </c>
      <c r="O1009" s="118" t="str">
        <f ca="1">IF(L1010=1,L1009,"")</f>
        <v/>
      </c>
      <c r="P1009" s="118" t="s">
        <v>250</v>
      </c>
      <c r="Q1009" s="121" t="str">
        <f t="shared" ref="Q1009" ca="1" si="17920">IF(E1009="","",E1009)</f>
        <v/>
      </c>
      <c r="R1009" s="114" t="s">
        <v>249</v>
      </c>
      <c r="S1009" s="122">
        <f t="shared" ref="S1009" ca="1" si="17921">F1009</f>
        <v>2</v>
      </c>
      <c r="T1009" s="114" t="s">
        <v>216</v>
      </c>
      <c r="U1009" s="122">
        <f t="shared" ref="U1009" ca="1" si="17922">F1010</f>
        <v>10</v>
      </c>
      <c r="V1009" s="114" t="s">
        <v>217</v>
      </c>
      <c r="W1009" s="120" t="str">
        <f t="shared" ref="W1009" si="17923">G1009</f>
        <v>　×　</v>
      </c>
      <c r="X1009" s="120" t="str">
        <f ca="1">IF(Y1009="","","\\left(")</f>
        <v/>
      </c>
      <c r="Y1009" s="121" t="str">
        <f t="shared" ref="Y1009" ca="1" si="17924">IF(H1009="","",H1009)</f>
        <v/>
      </c>
      <c r="Z1009" s="114" t="s">
        <v>249</v>
      </c>
      <c r="AA1009" s="122">
        <f t="shared" ref="AA1009" ca="1" si="17925">I1009</f>
        <v>8</v>
      </c>
      <c r="AB1009" s="114" t="s">
        <v>216</v>
      </c>
      <c r="AC1009" s="122">
        <f t="shared" ref="AC1009" ca="1" si="17926">I1010</f>
        <v>3</v>
      </c>
      <c r="AD1009" s="114" t="s">
        <v>217</v>
      </c>
      <c r="AE1009" s="114" t="str">
        <f ca="1">IF(Y1009="","","\\right)")</f>
        <v/>
      </c>
      <c r="AF1009" s="114" t="s">
        <v>233</v>
      </c>
      <c r="AG1009" t="s">
        <v>230</v>
      </c>
      <c r="AH1009" t="s">
        <v>250</v>
      </c>
      <c r="AI1009" s="1" t="str">
        <f t="shared" ref="AI1009" ca="1" si="17927">IF(K1009="","",K1009)</f>
        <v/>
      </c>
      <c r="AJ1009" t="s">
        <v>249</v>
      </c>
      <c r="AK1009" s="1">
        <f t="shared" ref="AK1009" ca="1" si="17928">L1009</f>
        <v>8</v>
      </c>
      <c r="AL1009" t="s">
        <v>216</v>
      </c>
      <c r="AM1009" s="1">
        <f t="shared" ref="AM1009" ca="1" si="17929">L1010</f>
        <v>15</v>
      </c>
      <c r="AN1009" t="s">
        <v>217</v>
      </c>
      <c r="AO1009" t="s">
        <v>230</v>
      </c>
      <c r="AP1009" s="114" t="str">
        <f t="shared" ca="1" si="17398"/>
        <v>\\(\\quad \\displaystyle \\frac{2}{10}　×　\\frac{8}{3}　=　 \\)</v>
      </c>
      <c r="AQ1009" t="str">
        <f t="shared" ca="1" si="17285"/>
        <v>\\(\\quad \\displaystyle \\frac{8}{15} \\)</v>
      </c>
      <c r="AS1009" s="114" t="str">
        <f t="shared" ref="AS1009" ca="1" si="17930">AP1009</f>
        <v>\\(\\quad \\displaystyle \\frac{2}{10}　×　\\frac{8}{3}　=　 \\)</v>
      </c>
      <c r="AT1009" s="114" t="str">
        <f t="shared" ref="AT1009" ca="1" si="17931">IF(O1009="",AQ1009,AQ1010)</f>
        <v>\\(\\quad \\displaystyle \\frac{8}{15} \\)</v>
      </c>
      <c r="AU1009" s="114" t="s">
        <v>60</v>
      </c>
      <c r="AV1009" s="115" t="s">
        <v>228</v>
      </c>
      <c r="AW1009" s="115" t="str">
        <f t="shared" ref="AW1009" ca="1" si="17932">AS1009</f>
        <v>\\(\\quad \\displaystyle \\frac{2}{10}　×　\\frac{8}{3}　=　 \\)</v>
      </c>
      <c r="AX1009" s="115" t="str">
        <f t="shared" ref="AX1009" ca="1" si="17933">AT1009</f>
        <v>\\(\\quad \\displaystyle \\frac{8}{15} \\)</v>
      </c>
      <c r="AY1009" s="115" t="s">
        <v>62</v>
      </c>
      <c r="AZ1009" s="116" t="str">
        <f t="shared" ref="AZ1009" ca="1" si="17934">"INSERT INTO "&amp;AU1009&amp;"(tangen,question,answer,editor,date,count) VALUES('"&amp;AV1009&amp;"','"&amp;AW1009&amp;"','"&amp;AX1009&amp;"','"&amp;AY1009&amp;"',NOW(),0);"</f>
        <v>INSERT INTO math(tangen,question,answer,editor,date,count) VALUES('m5500','\\(\\quad \\displaystyle \\frac{2}{10}　×　\\frac{8}{3}　=　 \\)','\\(\\quad \\displaystyle \\frac{8}{15} \\)','harazono',NOW(),0);</v>
      </c>
      <c r="BH1009" s="22">
        <f t="shared" ca="1" si="16753"/>
        <v>2</v>
      </c>
      <c r="BI1009" s="114" t="s">
        <v>22</v>
      </c>
      <c r="BJ1009" s="22">
        <f t="shared" ca="1" si="16753"/>
        <v>8</v>
      </c>
      <c r="BK1009" s="114" t="s">
        <v>26</v>
      </c>
      <c r="BL1009" s="27"/>
      <c r="BM1009" s="27"/>
      <c r="BN1009" s="27"/>
      <c r="BO1009" s="27"/>
      <c r="BP1009" s="27"/>
      <c r="BQ1009" s="24">
        <f t="shared" ref="BQ1009:BQ1016" ca="1" si="17935">BH1009*BJ1009</f>
        <v>16</v>
      </c>
      <c r="BR1009" s="114" t="s">
        <v>26</v>
      </c>
      <c r="BS1009" s="114" t="str">
        <f ca="1">IF(BW1009&gt;=0,"","－")</f>
        <v/>
      </c>
      <c r="BT1009" s="30">
        <f t="shared" ref="BT1009:BT1016" ca="1" si="17936">ABS(BQ1009)</f>
        <v>16</v>
      </c>
      <c r="BU1009" s="24">
        <f t="shared" ref="BU1009" ca="1" si="17937">BT1009/GCD(BT1009,BT1010)</f>
        <v>8</v>
      </c>
      <c r="BV1009">
        <f t="shared" ref="BV1009:BV1020" ca="1" si="17938">IF(BQ1009&gt;=0,1,-1)</f>
        <v>1</v>
      </c>
      <c r="BW1009" s="119">
        <f t="shared" ca="1" si="17912"/>
        <v>1</v>
      </c>
      <c r="CG1009"/>
      <c r="CH1009" s="5"/>
    </row>
    <row r="1010" spans="2:86" ht="32" customHeight="1" x14ac:dyDescent="0.55000000000000004">
      <c r="B1010" s="121"/>
      <c r="C1010" s="121"/>
      <c r="D1010" s="114"/>
      <c r="E1010" s="114"/>
      <c r="F1010" s="19">
        <f t="shared" ca="1" si="16530"/>
        <v>10</v>
      </c>
      <c r="G1010" s="114"/>
      <c r="H1010" s="114"/>
      <c r="I1010" s="19">
        <f t="shared" ca="1" si="16532"/>
        <v>3</v>
      </c>
      <c r="J1010" s="124"/>
      <c r="K1010" s="125"/>
      <c r="L1010" s="25">
        <f t="shared" ca="1" si="17891"/>
        <v>15</v>
      </c>
      <c r="M1010" s="118"/>
      <c r="N1010" s="125"/>
      <c r="O1010" s="118"/>
      <c r="P1010" s="118"/>
      <c r="Q1010" s="121"/>
      <c r="R1010" s="114"/>
      <c r="S1010" s="122"/>
      <c r="T1010" s="114"/>
      <c r="U1010" s="122"/>
      <c r="V1010" s="114"/>
      <c r="W1010" s="120"/>
      <c r="X1010" s="120"/>
      <c r="Y1010" s="121"/>
      <c r="Z1010" s="114"/>
      <c r="AA1010" s="122"/>
      <c r="AB1010" s="114"/>
      <c r="AC1010" s="122"/>
      <c r="AD1010" s="114"/>
      <c r="AE1010" s="114"/>
      <c r="AF1010" s="114"/>
      <c r="AG1010" t="s">
        <v>230</v>
      </c>
      <c r="AH1010" t="s">
        <v>250</v>
      </c>
      <c r="AI1010" s="1" t="str">
        <f t="shared" ref="AI1010" ca="1" si="17939">IF(N1009="","",N1009)</f>
        <v/>
      </c>
      <c r="AJ1010" s="1" t="str">
        <f t="shared" ref="AJ1010" ca="1" si="17940">IF(O1009="","",O1009)</f>
        <v/>
      </c>
      <c r="AK1010" s="1"/>
      <c r="AM1010" s="1"/>
      <c r="AO1010" t="s">
        <v>230</v>
      </c>
      <c r="AP1010" s="114"/>
      <c r="AQ1010" t="str">
        <f t="shared" ca="1" si="17285"/>
        <v>\\(\\quad \\displaystyle  \\)</v>
      </c>
      <c r="AS1010" s="114"/>
      <c r="AT1010" s="114"/>
      <c r="AU1010" s="114"/>
      <c r="AV1010" s="114"/>
      <c r="AW1010" s="114"/>
      <c r="AX1010" s="114"/>
      <c r="AY1010" s="114"/>
      <c r="AZ1010" s="117"/>
      <c r="BH1010" s="23">
        <f t="shared" ca="1" si="16758"/>
        <v>10</v>
      </c>
      <c r="BI1010" s="114"/>
      <c r="BJ1010" s="23">
        <f t="shared" ca="1" si="16758"/>
        <v>3</v>
      </c>
      <c r="BK1010" s="114"/>
      <c r="BL1010" s="27"/>
      <c r="BM1010" s="27"/>
      <c r="BN1010" s="27"/>
      <c r="BO1010" s="27"/>
      <c r="BP1010" s="27"/>
      <c r="BQ1010" s="25">
        <f t="shared" ca="1" si="17935"/>
        <v>30</v>
      </c>
      <c r="BR1010" s="114"/>
      <c r="BS1010" s="114"/>
      <c r="BT1010">
        <f t="shared" ca="1" si="17936"/>
        <v>30</v>
      </c>
      <c r="BU1010" s="25">
        <f t="shared" ref="BU1010" ca="1" si="17941">BT1010/GCD(BT1009,BT1010)</f>
        <v>15</v>
      </c>
      <c r="BV1010">
        <f t="shared" ca="1" si="17938"/>
        <v>1</v>
      </c>
      <c r="BW1010" s="119"/>
      <c r="CG1010"/>
      <c r="CH1010" s="5"/>
    </row>
    <row r="1011" spans="2:86" ht="32" customHeight="1" thickBot="1" x14ac:dyDescent="0.6">
      <c r="B1011" s="123" t="s">
        <v>0</v>
      </c>
      <c r="C1011" s="123" t="s">
        <v>28</v>
      </c>
      <c r="D1011" s="114">
        <v>3</v>
      </c>
      <c r="E1011" s="114" t="str">
        <f t="shared" ref="E1011" ca="1" si="17942">BS1011</f>
        <v>－</v>
      </c>
      <c r="F1011" s="32">
        <f t="shared" ca="1" si="16530"/>
        <v>4</v>
      </c>
      <c r="G1011" s="114" t="s">
        <v>238</v>
      </c>
      <c r="H1011" s="114" t="str">
        <f t="shared" ref="H1011" ca="1" si="17943">IF(BJ1011&lt;=0,"－","")</f>
        <v>－</v>
      </c>
      <c r="I1011" s="32">
        <f t="shared" ca="1" si="16532"/>
        <v>9</v>
      </c>
      <c r="J1011" s="124" t="s">
        <v>13</v>
      </c>
      <c r="K1011" s="125" t="str">
        <f t="shared" ref="K1011" ca="1" si="17944">IF(BQ1011&lt;0,"－","")</f>
        <v>－</v>
      </c>
      <c r="L1011" s="24">
        <f t="shared" ca="1" si="17891"/>
        <v>9</v>
      </c>
      <c r="M1011" s="118" t="str">
        <f t="shared" ca="1" si="17892"/>
        <v/>
      </c>
      <c r="N1011" s="125" t="str">
        <f t="shared" ref="N1011" ca="1" si="17945">IF(L1012=1,IF(BQ1011&lt;0,"－",""),"")</f>
        <v/>
      </c>
      <c r="O1011" s="118" t="str">
        <f t="shared" ref="O1011" ca="1" si="17946">IF(L1012=1,L1011,"")</f>
        <v/>
      </c>
      <c r="P1011" s="118" t="s">
        <v>250</v>
      </c>
      <c r="Q1011" s="121" t="str">
        <f t="shared" ref="Q1011" ca="1" si="17947">IF(E1011="","",E1011)</f>
        <v>－</v>
      </c>
      <c r="R1011" s="114" t="s">
        <v>249</v>
      </c>
      <c r="S1011" s="122">
        <f t="shared" ref="S1011" ca="1" si="17948">F1011</f>
        <v>4</v>
      </c>
      <c r="T1011" s="114" t="s">
        <v>216</v>
      </c>
      <c r="U1011" s="122">
        <f t="shared" ref="U1011" ca="1" si="17949">F1012</f>
        <v>5</v>
      </c>
      <c r="V1011" s="114" t="s">
        <v>217</v>
      </c>
      <c r="W1011" s="120" t="str">
        <f t="shared" ref="W1011" si="17950">G1011</f>
        <v>　×　</v>
      </c>
      <c r="X1011" s="120" t="str">
        <f ca="1">IF(Y1011="","","\\left(")</f>
        <v>\\left(</v>
      </c>
      <c r="Y1011" s="121" t="str">
        <f t="shared" ref="Y1011" ca="1" si="17951">IF(H1011="","",H1011)</f>
        <v>－</v>
      </c>
      <c r="Z1011" s="114" t="s">
        <v>249</v>
      </c>
      <c r="AA1011" s="122">
        <f t="shared" ref="AA1011" ca="1" si="17952">I1011</f>
        <v>9</v>
      </c>
      <c r="AB1011" s="114" t="s">
        <v>216</v>
      </c>
      <c r="AC1011" s="122">
        <f t="shared" ref="AC1011" ca="1" si="17953">I1012</f>
        <v>8</v>
      </c>
      <c r="AD1011" s="114" t="s">
        <v>217</v>
      </c>
      <c r="AE1011" s="114" t="str">
        <f ca="1">IF(Y1011="","","\\right)")</f>
        <v>\\right)</v>
      </c>
      <c r="AF1011" s="114" t="s">
        <v>233</v>
      </c>
      <c r="AG1011" t="s">
        <v>230</v>
      </c>
      <c r="AH1011" t="s">
        <v>250</v>
      </c>
      <c r="AI1011" s="1" t="str">
        <f t="shared" ref="AI1011" ca="1" si="17954">IF(K1011="","",K1011)</f>
        <v>－</v>
      </c>
      <c r="AJ1011" t="s">
        <v>249</v>
      </c>
      <c r="AK1011" s="1">
        <f t="shared" ref="AK1011" ca="1" si="17955">L1011</f>
        <v>9</v>
      </c>
      <c r="AL1011" t="s">
        <v>216</v>
      </c>
      <c r="AM1011" s="1">
        <f t="shared" ref="AM1011" ca="1" si="17956">L1012</f>
        <v>10</v>
      </c>
      <c r="AN1011" t="s">
        <v>217</v>
      </c>
      <c r="AO1011" t="s">
        <v>230</v>
      </c>
      <c r="AP1011" s="114" t="str">
        <f t="shared" ca="1" si="17398"/>
        <v>\\(\\quad \\displaystyle －\\frac{4}{5}　×　\\left(－\\frac{9}{8}\\right)　=　 \\)</v>
      </c>
      <c r="AQ1011" t="str">
        <f t="shared" ca="1" si="17285"/>
        <v>\\(\\quad \\displaystyle －\\frac{9}{10} \\)</v>
      </c>
      <c r="AS1011" s="114" t="str">
        <f t="shared" ref="AS1011" ca="1" si="17957">AP1011</f>
        <v>\\(\\quad \\displaystyle －\\frac{4}{5}　×　\\left(－\\frac{9}{8}\\right)　=　 \\)</v>
      </c>
      <c r="AT1011" s="114" t="str">
        <f t="shared" ref="AT1011" ca="1" si="17958">IF(O1011="",AQ1011,AQ1012)</f>
        <v>\\(\\quad \\displaystyle －\\frac{9}{10} \\)</v>
      </c>
      <c r="AU1011" s="114" t="s">
        <v>60</v>
      </c>
      <c r="AV1011" s="115" t="s">
        <v>228</v>
      </c>
      <c r="AW1011" s="115" t="str">
        <f t="shared" ref="AW1011" ca="1" si="17959">AS1011</f>
        <v>\\(\\quad \\displaystyle －\\frac{4}{5}　×　\\left(－\\frac{9}{8}\\right)　=　 \\)</v>
      </c>
      <c r="AX1011" s="115" t="str">
        <f t="shared" ref="AX1011" ca="1" si="17960">AT1011</f>
        <v>\\(\\quad \\displaystyle －\\frac{9}{10} \\)</v>
      </c>
      <c r="AY1011" s="115" t="s">
        <v>62</v>
      </c>
      <c r="AZ1011" s="116" t="str">
        <f t="shared" ref="AZ1011" ca="1" si="17961">"INSERT INTO "&amp;AU1011&amp;"(tangen,question,answer,editor,date,count) VALUES('"&amp;AV1011&amp;"','"&amp;AW1011&amp;"','"&amp;AX1011&amp;"','"&amp;AY1011&amp;"',NOW(),0);"</f>
        <v>INSERT INTO math(tangen,question,answer,editor,date,count) VALUES('m5500','\\(\\quad \\displaystyle －\\frac{4}{5}　×　\\left(－\\frac{9}{8}\\right)　=　 \\)','\\(\\quad \\displaystyle －\\frac{9}{10} \\)','harazono',NOW(),0);</v>
      </c>
      <c r="BH1011" s="22">
        <f t="shared" ca="1" si="16753"/>
        <v>4</v>
      </c>
      <c r="BI1011" s="114" t="s">
        <v>22</v>
      </c>
      <c r="BJ1011" s="22">
        <f t="shared" ca="1" si="16753"/>
        <v>-9</v>
      </c>
      <c r="BK1011" s="114" t="s">
        <v>26</v>
      </c>
      <c r="BL1011" s="27"/>
      <c r="BM1011" s="27"/>
      <c r="BN1011" s="27"/>
      <c r="BO1011" s="27"/>
      <c r="BP1011" s="27"/>
      <c r="BQ1011" s="24">
        <f t="shared" ca="1" si="17935"/>
        <v>-36</v>
      </c>
      <c r="BR1011" s="114" t="s">
        <v>26</v>
      </c>
      <c r="BS1011" s="114" t="str">
        <f t="shared" ref="BS1011" ca="1" si="17962">IF(BW1011&gt;=0,"","－")</f>
        <v>－</v>
      </c>
      <c r="BT1011" s="30">
        <f t="shared" ca="1" si="17936"/>
        <v>36</v>
      </c>
      <c r="BU1011" s="24">
        <f t="shared" ref="BU1011:BU1023" ca="1" si="17963">BT1011/GCD(BT1011,BT1012)</f>
        <v>9</v>
      </c>
      <c r="BV1011">
        <f t="shared" ca="1" si="17938"/>
        <v>-1</v>
      </c>
      <c r="BW1011" s="119">
        <f t="shared" ca="1" si="17912"/>
        <v>-1</v>
      </c>
      <c r="CG1011"/>
      <c r="CH1011" s="5"/>
    </row>
    <row r="1012" spans="2:86" ht="32" customHeight="1" x14ac:dyDescent="0.55000000000000004">
      <c r="B1012" s="121"/>
      <c r="C1012" s="121"/>
      <c r="D1012" s="114"/>
      <c r="E1012" s="114"/>
      <c r="F1012" s="19">
        <f t="shared" ca="1" si="16530"/>
        <v>5</v>
      </c>
      <c r="G1012" s="114"/>
      <c r="H1012" s="114"/>
      <c r="I1012" s="19">
        <f t="shared" ca="1" si="16532"/>
        <v>8</v>
      </c>
      <c r="J1012" s="124"/>
      <c r="K1012" s="125"/>
      <c r="L1012" s="25">
        <f t="shared" ca="1" si="17891"/>
        <v>10</v>
      </c>
      <c r="M1012" s="118"/>
      <c r="N1012" s="125"/>
      <c r="O1012" s="118"/>
      <c r="P1012" s="118"/>
      <c r="Q1012" s="121"/>
      <c r="R1012" s="114"/>
      <c r="S1012" s="122"/>
      <c r="T1012" s="114"/>
      <c r="U1012" s="122"/>
      <c r="V1012" s="114"/>
      <c r="W1012" s="120"/>
      <c r="X1012" s="120"/>
      <c r="Y1012" s="121"/>
      <c r="Z1012" s="114"/>
      <c r="AA1012" s="122"/>
      <c r="AB1012" s="114"/>
      <c r="AC1012" s="122"/>
      <c r="AD1012" s="114"/>
      <c r="AE1012" s="114"/>
      <c r="AF1012" s="114"/>
      <c r="AG1012" t="s">
        <v>230</v>
      </c>
      <c r="AH1012" t="s">
        <v>250</v>
      </c>
      <c r="AI1012" s="1" t="str">
        <f t="shared" ref="AI1012" ca="1" si="17964">IF(N1011="","",N1011)</f>
        <v/>
      </c>
      <c r="AJ1012" s="1" t="str">
        <f t="shared" ref="AJ1012" ca="1" si="17965">IF(O1011="","",O1011)</f>
        <v/>
      </c>
      <c r="AK1012" s="1"/>
      <c r="AM1012" s="1"/>
      <c r="AO1012" t="s">
        <v>230</v>
      </c>
      <c r="AP1012" s="114"/>
      <c r="AQ1012" t="str">
        <f t="shared" ca="1" si="17285"/>
        <v>\\(\\quad \\displaystyle  \\)</v>
      </c>
      <c r="AS1012" s="114"/>
      <c r="AT1012" s="114"/>
      <c r="AU1012" s="114"/>
      <c r="AV1012" s="114"/>
      <c r="AW1012" s="114"/>
      <c r="AX1012" s="114"/>
      <c r="AY1012" s="114"/>
      <c r="AZ1012" s="117"/>
      <c r="BH1012" s="23">
        <f t="shared" ca="1" si="16758"/>
        <v>5</v>
      </c>
      <c r="BI1012" s="114"/>
      <c r="BJ1012" s="23">
        <f t="shared" ca="1" si="16758"/>
        <v>8</v>
      </c>
      <c r="BK1012" s="114"/>
      <c r="BL1012" s="27"/>
      <c r="BM1012" s="27"/>
      <c r="BN1012" s="27"/>
      <c r="BO1012" s="27"/>
      <c r="BP1012" s="27"/>
      <c r="BQ1012" s="25">
        <f t="shared" ca="1" si="17935"/>
        <v>40</v>
      </c>
      <c r="BR1012" s="114"/>
      <c r="BS1012" s="114"/>
      <c r="BT1012">
        <f t="shared" ca="1" si="17936"/>
        <v>40</v>
      </c>
      <c r="BU1012" s="25">
        <f t="shared" ref="BU1012:BU1024" ca="1" si="17966">BT1012/GCD(BT1011,BT1012)</f>
        <v>10</v>
      </c>
      <c r="BV1012">
        <f t="shared" ca="1" si="17938"/>
        <v>1</v>
      </c>
      <c r="BW1012" s="119"/>
      <c r="CG1012"/>
      <c r="CH1012" s="5"/>
    </row>
    <row r="1013" spans="2:86" ht="32" customHeight="1" thickBot="1" x14ac:dyDescent="0.6">
      <c r="B1013" s="123" t="s">
        <v>0</v>
      </c>
      <c r="C1013" s="123" t="s">
        <v>28</v>
      </c>
      <c r="D1013" s="114">
        <v>4</v>
      </c>
      <c r="E1013" s="114" t="str">
        <f t="shared" ref="E1013" ca="1" si="17967">BS1013</f>
        <v/>
      </c>
      <c r="F1013" s="32">
        <f t="shared" ca="1" si="16530"/>
        <v>1</v>
      </c>
      <c r="G1013" s="114" t="s">
        <v>238</v>
      </c>
      <c r="H1013" s="114" t="str">
        <f t="shared" ref="H1013" ca="1" si="17968">IF(BJ1013&lt;=0,"－","")</f>
        <v/>
      </c>
      <c r="I1013" s="32">
        <f t="shared" ca="1" si="16532"/>
        <v>5</v>
      </c>
      <c r="J1013" s="124" t="s">
        <v>13</v>
      </c>
      <c r="K1013" s="125" t="str">
        <f t="shared" ref="K1013" ca="1" si="17969">IF(BQ1013&lt;0,"－","")</f>
        <v/>
      </c>
      <c r="L1013" s="24">
        <f t="shared" ca="1" si="17891"/>
        <v>5</v>
      </c>
      <c r="M1013" s="118" t="str">
        <f t="shared" ca="1" si="17892"/>
        <v/>
      </c>
      <c r="N1013" s="125" t="str">
        <f t="shared" ref="N1013" ca="1" si="17970">IF(L1014=1,IF(BQ1013&lt;0,"－",""),"")</f>
        <v/>
      </c>
      <c r="O1013" s="118" t="str">
        <f t="shared" ref="O1013" ca="1" si="17971">IF(L1014=1,L1013,"")</f>
        <v/>
      </c>
      <c r="P1013" s="118" t="s">
        <v>250</v>
      </c>
      <c r="Q1013" s="121" t="str">
        <f t="shared" ref="Q1013" ca="1" si="17972">IF(E1013="","",E1013)</f>
        <v/>
      </c>
      <c r="R1013" s="114" t="s">
        <v>249</v>
      </c>
      <c r="S1013" s="122">
        <f t="shared" ref="S1013" ca="1" si="17973">F1013</f>
        <v>1</v>
      </c>
      <c r="T1013" s="114" t="s">
        <v>216</v>
      </c>
      <c r="U1013" s="122">
        <f t="shared" ref="U1013" ca="1" si="17974">F1014</f>
        <v>7</v>
      </c>
      <c r="V1013" s="114" t="s">
        <v>217</v>
      </c>
      <c r="W1013" s="120" t="str">
        <f t="shared" ref="W1013" si="17975">G1013</f>
        <v>　×　</v>
      </c>
      <c r="X1013" s="120" t="str">
        <f ca="1">IF(Y1013="","","\\left(")</f>
        <v/>
      </c>
      <c r="Y1013" s="121" t="str">
        <f t="shared" ref="Y1013" ca="1" si="17976">IF(H1013="","",H1013)</f>
        <v/>
      </c>
      <c r="Z1013" s="114" t="s">
        <v>249</v>
      </c>
      <c r="AA1013" s="122">
        <f t="shared" ref="AA1013" ca="1" si="17977">I1013</f>
        <v>5</v>
      </c>
      <c r="AB1013" s="114" t="s">
        <v>216</v>
      </c>
      <c r="AC1013" s="122">
        <f t="shared" ref="AC1013" ca="1" si="17978">I1014</f>
        <v>6</v>
      </c>
      <c r="AD1013" s="114" t="s">
        <v>217</v>
      </c>
      <c r="AE1013" s="114" t="str">
        <f ca="1">IF(Y1013="","","\\right)")</f>
        <v/>
      </c>
      <c r="AF1013" s="114" t="s">
        <v>233</v>
      </c>
      <c r="AG1013" t="s">
        <v>230</v>
      </c>
      <c r="AH1013" t="s">
        <v>250</v>
      </c>
      <c r="AI1013" s="1" t="str">
        <f t="shared" ref="AI1013" ca="1" si="17979">IF(K1013="","",K1013)</f>
        <v/>
      </c>
      <c r="AJ1013" t="s">
        <v>249</v>
      </c>
      <c r="AK1013" s="1">
        <f t="shared" ref="AK1013" ca="1" si="17980">L1013</f>
        <v>5</v>
      </c>
      <c r="AL1013" t="s">
        <v>216</v>
      </c>
      <c r="AM1013" s="1">
        <f t="shared" ref="AM1013" ca="1" si="17981">L1014</f>
        <v>42</v>
      </c>
      <c r="AN1013" t="s">
        <v>217</v>
      </c>
      <c r="AO1013" t="s">
        <v>230</v>
      </c>
      <c r="AP1013" s="114" t="str">
        <f t="shared" ca="1" si="17398"/>
        <v>\\(\\quad \\displaystyle \\frac{1}{7}　×　\\frac{5}{6}　=　 \\)</v>
      </c>
      <c r="AQ1013" t="str">
        <f t="shared" ca="1" si="17285"/>
        <v>\\(\\quad \\displaystyle \\frac{5}{42} \\)</v>
      </c>
      <c r="AS1013" s="114" t="str">
        <f t="shared" ref="AS1013" ca="1" si="17982">AP1013</f>
        <v>\\(\\quad \\displaystyle \\frac{1}{7}　×　\\frac{5}{6}　=　 \\)</v>
      </c>
      <c r="AT1013" s="114" t="str">
        <f t="shared" ref="AT1013" ca="1" si="17983">IF(O1013="",AQ1013,AQ1014)</f>
        <v>\\(\\quad \\displaystyle \\frac{5}{42} \\)</v>
      </c>
      <c r="AU1013" s="114" t="s">
        <v>60</v>
      </c>
      <c r="AV1013" s="115" t="s">
        <v>228</v>
      </c>
      <c r="AW1013" s="115" t="str">
        <f t="shared" ref="AW1013" ca="1" si="17984">AS1013</f>
        <v>\\(\\quad \\displaystyle \\frac{1}{7}　×　\\frac{5}{6}　=　 \\)</v>
      </c>
      <c r="AX1013" s="115" t="str">
        <f t="shared" ref="AX1013" ca="1" si="17985">AT1013</f>
        <v>\\(\\quad \\displaystyle \\frac{5}{42} \\)</v>
      </c>
      <c r="AY1013" s="115" t="s">
        <v>62</v>
      </c>
      <c r="AZ1013" s="116" t="str">
        <f t="shared" ref="AZ1013" ca="1" si="17986">"INSERT INTO "&amp;AU1013&amp;"(tangen,question,answer,editor,date,count) VALUES('"&amp;AV1013&amp;"','"&amp;AW1013&amp;"','"&amp;AX1013&amp;"','"&amp;AY1013&amp;"',NOW(),0);"</f>
        <v>INSERT INTO math(tangen,question,answer,editor,date,count) VALUES('m5500','\\(\\quad \\displaystyle \\frac{1}{7}　×　\\frac{5}{6}　=　 \\)','\\(\\quad \\displaystyle \\frac{5}{42} \\)','harazono',NOW(),0);</v>
      </c>
      <c r="BH1013" s="22">
        <f t="shared" ca="1" si="16753"/>
        <v>1</v>
      </c>
      <c r="BI1013" s="114" t="s">
        <v>22</v>
      </c>
      <c r="BJ1013" s="22">
        <f t="shared" ca="1" si="16753"/>
        <v>5</v>
      </c>
      <c r="BK1013" s="114" t="s">
        <v>26</v>
      </c>
      <c r="BL1013" s="27"/>
      <c r="BM1013" s="27"/>
      <c r="BN1013" s="27"/>
      <c r="BO1013" s="27"/>
      <c r="BP1013" s="27"/>
      <c r="BQ1013" s="24">
        <f t="shared" ca="1" si="17935"/>
        <v>5</v>
      </c>
      <c r="BR1013" s="114" t="s">
        <v>26</v>
      </c>
      <c r="BS1013" s="114" t="str">
        <f t="shared" ref="BS1013" ca="1" si="17987">IF(BW1013&gt;=0,"","－")</f>
        <v/>
      </c>
      <c r="BT1013" s="30">
        <f t="shared" ca="1" si="17936"/>
        <v>5</v>
      </c>
      <c r="BU1013" s="24">
        <f t="shared" ca="1" si="17910"/>
        <v>5</v>
      </c>
      <c r="BV1013">
        <f t="shared" ca="1" si="17938"/>
        <v>1</v>
      </c>
      <c r="BW1013" s="119">
        <f t="shared" ca="1" si="17912"/>
        <v>1</v>
      </c>
      <c r="CG1013"/>
      <c r="CH1013" s="5"/>
    </row>
    <row r="1014" spans="2:86" ht="32" customHeight="1" x14ac:dyDescent="0.55000000000000004">
      <c r="B1014" s="121"/>
      <c r="C1014" s="121"/>
      <c r="D1014" s="114"/>
      <c r="E1014" s="114"/>
      <c r="F1014" s="19">
        <f t="shared" ca="1" si="16530"/>
        <v>7</v>
      </c>
      <c r="G1014" s="114"/>
      <c r="H1014" s="114"/>
      <c r="I1014" s="19">
        <f t="shared" ca="1" si="16532"/>
        <v>6</v>
      </c>
      <c r="J1014" s="124"/>
      <c r="K1014" s="125"/>
      <c r="L1014" s="25">
        <f t="shared" ca="1" si="17891"/>
        <v>42</v>
      </c>
      <c r="M1014" s="118"/>
      <c r="N1014" s="125"/>
      <c r="O1014" s="118"/>
      <c r="P1014" s="118"/>
      <c r="Q1014" s="121"/>
      <c r="R1014" s="114"/>
      <c r="S1014" s="122"/>
      <c r="T1014" s="114"/>
      <c r="U1014" s="122"/>
      <c r="V1014" s="114"/>
      <c r="W1014" s="120"/>
      <c r="X1014" s="120"/>
      <c r="Y1014" s="121"/>
      <c r="Z1014" s="114"/>
      <c r="AA1014" s="122"/>
      <c r="AB1014" s="114"/>
      <c r="AC1014" s="122"/>
      <c r="AD1014" s="114"/>
      <c r="AE1014" s="114"/>
      <c r="AF1014" s="114"/>
      <c r="AG1014" t="s">
        <v>230</v>
      </c>
      <c r="AH1014" t="s">
        <v>250</v>
      </c>
      <c r="AI1014" s="1" t="str">
        <f t="shared" ref="AI1014" ca="1" si="17988">IF(N1013="","",N1013)</f>
        <v/>
      </c>
      <c r="AJ1014" s="1" t="str">
        <f t="shared" ref="AJ1014" ca="1" si="17989">IF(O1013="","",O1013)</f>
        <v/>
      </c>
      <c r="AK1014" s="1"/>
      <c r="AM1014" s="1"/>
      <c r="AO1014" t="s">
        <v>230</v>
      </c>
      <c r="AP1014" s="114"/>
      <c r="AQ1014" t="str">
        <f t="shared" ca="1" si="17285"/>
        <v>\\(\\quad \\displaystyle  \\)</v>
      </c>
      <c r="AS1014" s="114"/>
      <c r="AT1014" s="114"/>
      <c r="AU1014" s="114"/>
      <c r="AV1014" s="114"/>
      <c r="AW1014" s="114"/>
      <c r="AX1014" s="114"/>
      <c r="AY1014" s="114"/>
      <c r="AZ1014" s="117"/>
      <c r="BH1014" s="23">
        <f t="shared" ca="1" si="16758"/>
        <v>7</v>
      </c>
      <c r="BI1014" s="114"/>
      <c r="BJ1014" s="23">
        <f t="shared" ca="1" si="16758"/>
        <v>6</v>
      </c>
      <c r="BK1014" s="114"/>
      <c r="BL1014" s="27"/>
      <c r="BM1014" s="27"/>
      <c r="BN1014" s="27"/>
      <c r="BO1014" s="27"/>
      <c r="BP1014" s="27"/>
      <c r="BQ1014" s="25">
        <f t="shared" ca="1" si="17935"/>
        <v>42</v>
      </c>
      <c r="BR1014" s="114"/>
      <c r="BS1014" s="114"/>
      <c r="BT1014">
        <f t="shared" ca="1" si="17936"/>
        <v>42</v>
      </c>
      <c r="BU1014" s="25">
        <f t="shared" ca="1" si="17915"/>
        <v>42</v>
      </c>
      <c r="BV1014">
        <f t="shared" ca="1" si="17938"/>
        <v>1</v>
      </c>
      <c r="BW1014" s="119"/>
      <c r="CG1014"/>
      <c r="CH1014" s="5"/>
    </row>
    <row r="1015" spans="2:86" ht="32" customHeight="1" thickBot="1" x14ac:dyDescent="0.6">
      <c r="B1015" s="123" t="s">
        <v>0</v>
      </c>
      <c r="C1015" s="123" t="s">
        <v>28</v>
      </c>
      <c r="D1015" s="114">
        <v>5</v>
      </c>
      <c r="E1015" s="114" t="str">
        <f t="shared" ref="E1015" ca="1" si="17990">BS1015</f>
        <v/>
      </c>
      <c r="F1015" s="32">
        <f t="shared" ca="1" si="16530"/>
        <v>8</v>
      </c>
      <c r="G1015" s="114" t="s">
        <v>238</v>
      </c>
      <c r="H1015" s="114" t="str">
        <f t="shared" ref="H1015" ca="1" si="17991">IF(BJ1015&lt;=0,"－","")</f>
        <v>－</v>
      </c>
      <c r="I1015" s="32">
        <f t="shared" ca="1" si="16532"/>
        <v>2</v>
      </c>
      <c r="J1015" s="124" t="s">
        <v>13</v>
      </c>
      <c r="K1015" s="125" t="str">
        <f t="shared" ref="K1015" ca="1" si="17992">IF(BQ1015&lt;0,"－","")</f>
        <v/>
      </c>
      <c r="L1015" s="24">
        <f t="shared" ca="1" si="17891"/>
        <v>16</v>
      </c>
      <c r="M1015" s="118" t="str">
        <f t="shared" ca="1" si="17892"/>
        <v/>
      </c>
      <c r="N1015" s="125" t="str">
        <f t="shared" ref="N1015" ca="1" si="17993">IF(L1016=1,IF(BQ1015&lt;0,"－",""),"")</f>
        <v/>
      </c>
      <c r="O1015" s="118" t="str">
        <f t="shared" ref="O1015" ca="1" si="17994">IF(L1016=1,L1015,"")</f>
        <v/>
      </c>
      <c r="P1015" s="118" t="s">
        <v>250</v>
      </c>
      <c r="Q1015" s="121" t="str">
        <f t="shared" ref="Q1015" ca="1" si="17995">IF(E1015="","",E1015)</f>
        <v/>
      </c>
      <c r="R1015" s="114" t="s">
        <v>249</v>
      </c>
      <c r="S1015" s="122">
        <f t="shared" ref="S1015" ca="1" si="17996">F1015</f>
        <v>8</v>
      </c>
      <c r="T1015" s="114" t="s">
        <v>216</v>
      </c>
      <c r="U1015" s="122">
        <f t="shared" ref="U1015" ca="1" si="17997">F1016</f>
        <v>5</v>
      </c>
      <c r="V1015" s="114" t="s">
        <v>217</v>
      </c>
      <c r="W1015" s="120" t="str">
        <f t="shared" ref="W1015" si="17998">G1015</f>
        <v>　×　</v>
      </c>
      <c r="X1015" s="120" t="str">
        <f ca="1">IF(Y1015="","","\\left(")</f>
        <v>\\left(</v>
      </c>
      <c r="Y1015" s="121" t="str">
        <f t="shared" ref="Y1015" ca="1" si="17999">IF(H1015="","",H1015)</f>
        <v>－</v>
      </c>
      <c r="Z1015" s="114" t="s">
        <v>249</v>
      </c>
      <c r="AA1015" s="122">
        <f t="shared" ref="AA1015" ca="1" si="18000">I1015</f>
        <v>2</v>
      </c>
      <c r="AB1015" s="114" t="s">
        <v>216</v>
      </c>
      <c r="AC1015" s="122">
        <f t="shared" ref="AC1015" ca="1" si="18001">I1016</f>
        <v>7</v>
      </c>
      <c r="AD1015" s="114" t="s">
        <v>217</v>
      </c>
      <c r="AE1015" s="114" t="str">
        <f ca="1">IF(Y1015="","","\\right)")</f>
        <v>\\right)</v>
      </c>
      <c r="AF1015" s="114" t="s">
        <v>233</v>
      </c>
      <c r="AG1015" t="s">
        <v>230</v>
      </c>
      <c r="AH1015" t="s">
        <v>250</v>
      </c>
      <c r="AI1015" s="1" t="str">
        <f t="shared" ref="AI1015" ca="1" si="18002">IF(K1015="","",K1015)</f>
        <v/>
      </c>
      <c r="AJ1015" t="s">
        <v>249</v>
      </c>
      <c r="AK1015" s="1">
        <f t="shared" ref="AK1015" ca="1" si="18003">L1015</f>
        <v>16</v>
      </c>
      <c r="AL1015" t="s">
        <v>216</v>
      </c>
      <c r="AM1015" s="1">
        <f t="shared" ref="AM1015" ca="1" si="18004">L1016</f>
        <v>35</v>
      </c>
      <c r="AN1015" t="s">
        <v>217</v>
      </c>
      <c r="AO1015" t="s">
        <v>230</v>
      </c>
      <c r="AP1015" s="114" t="str">
        <f t="shared" ca="1" si="17398"/>
        <v>\\(\\quad \\displaystyle \\frac{8}{5}　×　\\left(－\\frac{2}{7}\\right)　=　 \\)</v>
      </c>
      <c r="AQ1015" t="str">
        <f t="shared" ca="1" si="17285"/>
        <v>\\(\\quad \\displaystyle \\frac{16}{35} \\)</v>
      </c>
      <c r="AS1015" s="114" t="str">
        <f t="shared" ref="AS1015" ca="1" si="18005">AP1015</f>
        <v>\\(\\quad \\displaystyle \\frac{8}{5}　×　\\left(－\\frac{2}{7}\\right)　=　 \\)</v>
      </c>
      <c r="AT1015" s="114" t="str">
        <f t="shared" ref="AT1015" ca="1" si="18006">IF(O1015="",AQ1015,AQ1016)</f>
        <v>\\(\\quad \\displaystyle \\frac{16}{35} \\)</v>
      </c>
      <c r="AU1015" s="114" t="s">
        <v>60</v>
      </c>
      <c r="AV1015" s="115" t="s">
        <v>228</v>
      </c>
      <c r="AW1015" s="115" t="str">
        <f t="shared" ref="AW1015" ca="1" si="18007">AS1015</f>
        <v>\\(\\quad \\displaystyle \\frac{8}{5}　×　\\left(－\\frac{2}{7}\\right)　=　 \\)</v>
      </c>
      <c r="AX1015" s="115" t="str">
        <f t="shared" ref="AX1015" ca="1" si="18008">AT1015</f>
        <v>\\(\\quad \\displaystyle \\frac{16}{35} \\)</v>
      </c>
      <c r="AY1015" s="115" t="s">
        <v>62</v>
      </c>
      <c r="AZ1015" s="116" t="str">
        <f t="shared" ref="AZ1015" ca="1" si="18009">"INSERT INTO "&amp;AU1015&amp;"(tangen,question,answer,editor,date,count) VALUES('"&amp;AV1015&amp;"','"&amp;AW1015&amp;"','"&amp;AX1015&amp;"','"&amp;AY1015&amp;"',NOW(),0);"</f>
        <v>INSERT INTO math(tangen,question,answer,editor,date,count) VALUES('m5500','\\(\\quad \\displaystyle \\frac{8}{5}　×　\\left(－\\frac{2}{7}\\right)　=　 \\)','\\(\\quad \\displaystyle \\frac{16}{35} \\)','harazono',NOW(),0);</v>
      </c>
      <c r="BH1015" s="22">
        <f t="shared" ca="1" si="16753"/>
        <v>-8</v>
      </c>
      <c r="BI1015" s="114" t="s">
        <v>22</v>
      </c>
      <c r="BJ1015" s="22">
        <f t="shared" ca="1" si="16753"/>
        <v>-2</v>
      </c>
      <c r="BK1015" s="114" t="s">
        <v>26</v>
      </c>
      <c r="BL1015" s="27"/>
      <c r="BM1015" s="27"/>
      <c r="BN1015" s="27"/>
      <c r="BO1015" s="27"/>
      <c r="BP1015" s="27"/>
      <c r="BQ1015" s="24">
        <f t="shared" ca="1" si="17935"/>
        <v>16</v>
      </c>
      <c r="BR1015" s="114" t="s">
        <v>26</v>
      </c>
      <c r="BS1015" s="114" t="str">
        <f t="shared" ref="BS1015" ca="1" si="18010">IF(BW1015&gt;=0,"","－")</f>
        <v/>
      </c>
      <c r="BT1015" s="30">
        <f t="shared" ca="1" si="17936"/>
        <v>16</v>
      </c>
      <c r="BU1015" s="24">
        <f t="shared" ref="BU1015" ca="1" si="18011">BT1015/GCD(BT1015,BT1016)</f>
        <v>16</v>
      </c>
      <c r="BV1015">
        <f t="shared" ca="1" si="17938"/>
        <v>1</v>
      </c>
      <c r="BW1015" s="119">
        <f t="shared" ca="1" si="17912"/>
        <v>1</v>
      </c>
      <c r="CG1015"/>
      <c r="CH1015" s="5"/>
    </row>
    <row r="1016" spans="2:86" ht="32" customHeight="1" x14ac:dyDescent="0.55000000000000004">
      <c r="B1016" s="121"/>
      <c r="C1016" s="121"/>
      <c r="D1016" s="114"/>
      <c r="E1016" s="114"/>
      <c r="F1016" s="19">
        <f t="shared" ca="1" si="16530"/>
        <v>5</v>
      </c>
      <c r="G1016" s="114"/>
      <c r="H1016" s="114"/>
      <c r="I1016" s="19">
        <f t="shared" ca="1" si="16532"/>
        <v>7</v>
      </c>
      <c r="J1016" s="124"/>
      <c r="K1016" s="125"/>
      <c r="L1016" s="25">
        <f t="shared" ca="1" si="17891"/>
        <v>35</v>
      </c>
      <c r="M1016" s="118"/>
      <c r="N1016" s="125"/>
      <c r="O1016" s="118"/>
      <c r="P1016" s="118"/>
      <c r="Q1016" s="121"/>
      <c r="R1016" s="114"/>
      <c r="S1016" s="122"/>
      <c r="T1016" s="114"/>
      <c r="U1016" s="122"/>
      <c r="V1016" s="114"/>
      <c r="W1016" s="120"/>
      <c r="X1016" s="120"/>
      <c r="Y1016" s="121"/>
      <c r="Z1016" s="114"/>
      <c r="AA1016" s="122"/>
      <c r="AB1016" s="114"/>
      <c r="AC1016" s="122"/>
      <c r="AD1016" s="114"/>
      <c r="AE1016" s="114"/>
      <c r="AF1016" s="114"/>
      <c r="AG1016" t="s">
        <v>230</v>
      </c>
      <c r="AH1016" t="s">
        <v>250</v>
      </c>
      <c r="AI1016" s="1" t="str">
        <f t="shared" ref="AI1016" ca="1" si="18012">IF(N1015="","",N1015)</f>
        <v/>
      </c>
      <c r="AJ1016" s="1" t="str">
        <f t="shared" ref="AJ1016" ca="1" si="18013">IF(O1015="","",O1015)</f>
        <v/>
      </c>
      <c r="AK1016" s="1"/>
      <c r="AM1016" s="1"/>
      <c r="AO1016" t="s">
        <v>230</v>
      </c>
      <c r="AP1016" s="114"/>
      <c r="AQ1016" t="str">
        <f t="shared" ca="1" si="17285"/>
        <v>\\(\\quad \\displaystyle  \\)</v>
      </c>
      <c r="AS1016" s="114"/>
      <c r="AT1016" s="114"/>
      <c r="AU1016" s="114"/>
      <c r="AV1016" s="114"/>
      <c r="AW1016" s="114"/>
      <c r="AX1016" s="114"/>
      <c r="AY1016" s="114"/>
      <c r="AZ1016" s="117"/>
      <c r="BH1016" s="23">
        <f t="shared" ca="1" si="16758"/>
        <v>5</v>
      </c>
      <c r="BI1016" s="114"/>
      <c r="BJ1016" s="23">
        <f t="shared" ca="1" si="16758"/>
        <v>7</v>
      </c>
      <c r="BK1016" s="114"/>
      <c r="BL1016" s="27"/>
      <c r="BM1016" s="27"/>
      <c r="BN1016" s="27"/>
      <c r="BO1016" s="27"/>
      <c r="BP1016" s="27"/>
      <c r="BQ1016" s="25">
        <f t="shared" ca="1" si="17935"/>
        <v>35</v>
      </c>
      <c r="BR1016" s="114"/>
      <c r="BS1016" s="114"/>
      <c r="BT1016">
        <f t="shared" ca="1" si="17936"/>
        <v>35</v>
      </c>
      <c r="BU1016" s="25">
        <f t="shared" ref="BU1016" ca="1" si="18014">BT1016/GCD(BT1015,BT1016)</f>
        <v>35</v>
      </c>
      <c r="BV1016">
        <f t="shared" ca="1" si="17938"/>
        <v>1</v>
      </c>
      <c r="BW1016" s="119"/>
      <c r="CG1016"/>
      <c r="CH1016" s="5"/>
    </row>
    <row r="1017" spans="2:86" ht="32" customHeight="1" thickBot="1" x14ac:dyDescent="0.6">
      <c r="B1017" s="123" t="s">
        <v>0</v>
      </c>
      <c r="C1017" s="123" t="s">
        <v>28</v>
      </c>
      <c r="D1017" s="114">
        <v>6</v>
      </c>
      <c r="E1017" s="114" t="str">
        <f t="shared" ref="E1017" ca="1" si="18015">BS1017</f>
        <v>－</v>
      </c>
      <c r="F1017" s="32">
        <f t="shared" ca="1" si="16530"/>
        <v>10</v>
      </c>
      <c r="G1017" s="114" t="s">
        <v>241</v>
      </c>
      <c r="H1017" s="114" t="str">
        <f t="shared" ref="H1017" ca="1" si="18016">IF(BJ1017&lt;=0,"－","")</f>
        <v>－</v>
      </c>
      <c r="I1017" s="32">
        <f t="shared" ca="1" si="16532"/>
        <v>2</v>
      </c>
      <c r="J1017" s="124" t="s">
        <v>13</v>
      </c>
      <c r="K1017" s="125" t="str">
        <f t="shared" ref="K1017" ca="1" si="18017">IF(BQ1017&lt;0,"－","")</f>
        <v/>
      </c>
      <c r="L1017" s="24">
        <f t="shared" ca="1" si="17891"/>
        <v>10</v>
      </c>
      <c r="M1017" s="118" t="str">
        <f t="shared" ca="1" si="17892"/>
        <v/>
      </c>
      <c r="N1017" s="125" t="str">
        <f ca="1">IF(L1018=1,IF(BQ1017&lt;0,"－",""),"")</f>
        <v/>
      </c>
      <c r="O1017" s="118" t="str">
        <f t="shared" ref="O1017" ca="1" si="18018">IF(L1018=1,L1017,"")</f>
        <v/>
      </c>
      <c r="P1017" s="118" t="s">
        <v>250</v>
      </c>
      <c r="Q1017" s="121" t="str">
        <f t="shared" ref="Q1017" ca="1" si="18019">IF(E1017="","",E1017)</f>
        <v>－</v>
      </c>
      <c r="R1017" s="114" t="s">
        <v>249</v>
      </c>
      <c r="S1017" s="122">
        <f t="shared" ref="S1017" ca="1" si="18020">F1017</f>
        <v>10</v>
      </c>
      <c r="T1017" s="114" t="s">
        <v>216</v>
      </c>
      <c r="U1017" s="122">
        <f t="shared" ref="U1017" ca="1" si="18021">F1018</f>
        <v>7</v>
      </c>
      <c r="V1017" s="114" t="s">
        <v>217</v>
      </c>
      <c r="W1017" s="120" t="str">
        <f t="shared" ref="W1017" si="18022">G1017</f>
        <v>　÷　</v>
      </c>
      <c r="X1017" s="120" t="str">
        <f ca="1">IF(Y1017="","","\\left(")</f>
        <v>\\left(</v>
      </c>
      <c r="Y1017" s="121" t="str">
        <f t="shared" ref="Y1017" ca="1" si="18023">IF(H1017="","",H1017)</f>
        <v>－</v>
      </c>
      <c r="Z1017" s="114" t="s">
        <v>249</v>
      </c>
      <c r="AA1017" s="122">
        <f t="shared" ref="AA1017" ca="1" si="18024">I1017</f>
        <v>2</v>
      </c>
      <c r="AB1017" s="114" t="s">
        <v>216</v>
      </c>
      <c r="AC1017" s="122">
        <f t="shared" ref="AC1017" ca="1" si="18025">I1018</f>
        <v>2</v>
      </c>
      <c r="AD1017" s="114" t="s">
        <v>217</v>
      </c>
      <c r="AE1017" s="114" t="str">
        <f ca="1">IF(Y1017="","","\\right)")</f>
        <v>\\right)</v>
      </c>
      <c r="AF1017" s="114" t="s">
        <v>233</v>
      </c>
      <c r="AG1017" t="s">
        <v>230</v>
      </c>
      <c r="AH1017" t="s">
        <v>250</v>
      </c>
      <c r="AI1017" s="1" t="str">
        <f t="shared" ref="AI1017" ca="1" si="18026">IF(K1017="","",K1017)</f>
        <v/>
      </c>
      <c r="AJ1017" t="s">
        <v>249</v>
      </c>
      <c r="AK1017" s="1">
        <f t="shared" ref="AK1017" ca="1" si="18027">L1017</f>
        <v>10</v>
      </c>
      <c r="AL1017" t="s">
        <v>216</v>
      </c>
      <c r="AM1017" s="1">
        <f t="shared" ref="AM1017" ca="1" si="18028">L1018</f>
        <v>7</v>
      </c>
      <c r="AN1017" t="s">
        <v>217</v>
      </c>
      <c r="AO1017" t="s">
        <v>230</v>
      </c>
      <c r="AP1017" s="114" t="str">
        <f t="shared" ca="1" si="17398"/>
        <v>\\(\\quad \\displaystyle －\\frac{10}{7}　÷　\\left(－\\frac{2}{2}\\right)　=　 \\)</v>
      </c>
      <c r="AQ1017" t="str">
        <f t="shared" ca="1" si="17285"/>
        <v>\\(\\quad \\displaystyle \\frac{10}{7} \\)</v>
      </c>
      <c r="AS1017" s="114" t="str">
        <f t="shared" ref="AS1017" ca="1" si="18029">AP1017</f>
        <v>\\(\\quad \\displaystyle －\\frac{10}{7}　÷　\\left(－\\frac{2}{2}\\right)　=　 \\)</v>
      </c>
      <c r="AT1017" s="114" t="str">
        <f t="shared" ref="AT1017" ca="1" si="18030">IF(O1017="",AQ1017,AQ1018)</f>
        <v>\\(\\quad \\displaystyle \\frac{10}{7} \\)</v>
      </c>
      <c r="AU1017" s="114" t="s">
        <v>60</v>
      </c>
      <c r="AV1017" s="115" t="s">
        <v>228</v>
      </c>
      <c r="AW1017" s="115" t="str">
        <f t="shared" ref="AW1017" ca="1" si="18031">AS1017</f>
        <v>\\(\\quad \\displaystyle －\\frac{10}{7}　÷　\\left(－\\frac{2}{2}\\right)　=　 \\)</v>
      </c>
      <c r="AX1017" s="115" t="str">
        <f t="shared" ref="AX1017" ca="1" si="18032">AT1017</f>
        <v>\\(\\quad \\displaystyle \\frac{10}{7} \\)</v>
      </c>
      <c r="AY1017" s="115" t="s">
        <v>62</v>
      </c>
      <c r="AZ1017" s="116" t="str">
        <f t="shared" ref="AZ1017" ca="1" si="18033">"INSERT INTO "&amp;AU1017&amp;"(tangen,question,answer,editor,date,count) VALUES('"&amp;AV1017&amp;"','"&amp;AW1017&amp;"','"&amp;AX1017&amp;"','"&amp;AY1017&amp;"',NOW(),0);"</f>
        <v>INSERT INTO math(tangen,question,answer,editor,date,count) VALUES('m5500','\\(\\quad \\displaystyle －\\frac{10}{7}　÷　\\left(－\\frac{2}{2}\\right)　=　 \\)','\\(\\quad \\displaystyle \\frac{10}{7} \\)','harazono',NOW(),0);</v>
      </c>
      <c r="BH1017" s="22">
        <f t="shared" ca="1" si="16753"/>
        <v>10</v>
      </c>
      <c r="BI1017" s="114" t="s">
        <v>27</v>
      </c>
      <c r="BJ1017" s="22">
        <f t="shared" ca="1" si="16753"/>
        <v>-2</v>
      </c>
      <c r="BK1017" s="114" t="s">
        <v>26</v>
      </c>
      <c r="BL1017" s="27"/>
      <c r="BM1017" s="27"/>
      <c r="BN1017" s="27"/>
      <c r="BO1017" s="27"/>
      <c r="BP1017" s="27"/>
      <c r="BQ1017" s="24">
        <f ca="1">BH1017*BJ1018</f>
        <v>20</v>
      </c>
      <c r="BR1017" s="114" t="s">
        <v>26</v>
      </c>
      <c r="BS1017" s="114" t="str">
        <f t="shared" ref="BS1017" ca="1" si="18034">IF(BW1017&gt;=0,"","－")</f>
        <v>－</v>
      </c>
      <c r="BT1017" s="30">
        <f ca="1">ABS(BQ1017)</f>
        <v>20</v>
      </c>
      <c r="BU1017" s="24">
        <f t="shared" ca="1" si="17963"/>
        <v>10</v>
      </c>
      <c r="BV1017">
        <f t="shared" ca="1" si="17938"/>
        <v>1</v>
      </c>
      <c r="BW1017" s="119">
        <f t="shared" ca="1" si="17912"/>
        <v>-1</v>
      </c>
      <c r="CG1017"/>
      <c r="CH1017" s="5"/>
    </row>
    <row r="1018" spans="2:86" ht="32" customHeight="1" x14ac:dyDescent="0.55000000000000004">
      <c r="B1018" s="121"/>
      <c r="C1018" s="121"/>
      <c r="D1018" s="114"/>
      <c r="E1018" s="114"/>
      <c r="F1018" s="19">
        <f t="shared" ca="1" si="16530"/>
        <v>7</v>
      </c>
      <c r="G1018" s="114"/>
      <c r="H1018" s="114"/>
      <c r="I1018" s="19">
        <f t="shared" ca="1" si="16532"/>
        <v>2</v>
      </c>
      <c r="J1018" s="124"/>
      <c r="K1018" s="125"/>
      <c r="L1018" s="25">
        <f t="shared" ca="1" si="17891"/>
        <v>7</v>
      </c>
      <c r="M1018" s="118"/>
      <c r="N1018" s="125"/>
      <c r="O1018" s="118"/>
      <c r="P1018" s="118"/>
      <c r="Q1018" s="121"/>
      <c r="R1018" s="114"/>
      <c r="S1018" s="122"/>
      <c r="T1018" s="114"/>
      <c r="U1018" s="122"/>
      <c r="V1018" s="114"/>
      <c r="W1018" s="120"/>
      <c r="X1018" s="120"/>
      <c r="Y1018" s="121"/>
      <c r="Z1018" s="114"/>
      <c r="AA1018" s="122"/>
      <c r="AB1018" s="114"/>
      <c r="AC1018" s="122"/>
      <c r="AD1018" s="114"/>
      <c r="AE1018" s="114"/>
      <c r="AF1018" s="114"/>
      <c r="AG1018" t="s">
        <v>230</v>
      </c>
      <c r="AH1018" t="s">
        <v>250</v>
      </c>
      <c r="AI1018" s="1" t="str">
        <f t="shared" ref="AI1018" ca="1" si="18035">IF(N1017="","",N1017)</f>
        <v/>
      </c>
      <c r="AJ1018" s="1" t="str">
        <f t="shared" ref="AJ1018" ca="1" si="18036">IF(O1017="","",O1017)</f>
        <v/>
      </c>
      <c r="AK1018" s="1"/>
      <c r="AM1018" s="1"/>
      <c r="AO1018" t="s">
        <v>230</v>
      </c>
      <c r="AP1018" s="114"/>
      <c r="AQ1018" t="str">
        <f t="shared" ca="1" si="17285"/>
        <v>\\(\\quad \\displaystyle  \\)</v>
      </c>
      <c r="AS1018" s="114"/>
      <c r="AT1018" s="114"/>
      <c r="AU1018" s="114"/>
      <c r="AV1018" s="114"/>
      <c r="AW1018" s="114"/>
      <c r="AX1018" s="114"/>
      <c r="AY1018" s="114"/>
      <c r="AZ1018" s="117"/>
      <c r="BH1018" s="23">
        <f t="shared" ca="1" si="16758"/>
        <v>7</v>
      </c>
      <c r="BI1018" s="114"/>
      <c r="BJ1018" s="23">
        <f t="shared" ca="1" si="16758"/>
        <v>2</v>
      </c>
      <c r="BK1018" s="114"/>
      <c r="BL1018" s="27"/>
      <c r="BM1018" s="27"/>
      <c r="BN1018" s="27"/>
      <c r="BO1018" s="27"/>
      <c r="BP1018" s="27"/>
      <c r="BQ1018" s="25">
        <f ca="1">BH1018*BJ1017</f>
        <v>-14</v>
      </c>
      <c r="BR1018" s="114"/>
      <c r="BS1018" s="114"/>
      <c r="BT1018">
        <f ca="1">ABS(BQ1018)</f>
        <v>14</v>
      </c>
      <c r="BU1018" s="25">
        <f t="shared" ca="1" si="17966"/>
        <v>7</v>
      </c>
      <c r="BV1018">
        <f t="shared" ca="1" si="17938"/>
        <v>-1</v>
      </c>
      <c r="BW1018" s="119"/>
      <c r="CG1018"/>
      <c r="CH1018" s="5"/>
    </row>
    <row r="1019" spans="2:86" ht="32" customHeight="1" thickBot="1" x14ac:dyDescent="0.6">
      <c r="B1019" s="123" t="s">
        <v>0</v>
      </c>
      <c r="C1019" s="123" t="s">
        <v>28</v>
      </c>
      <c r="D1019" s="114">
        <v>7</v>
      </c>
      <c r="E1019" s="114" t="str">
        <f t="shared" ref="E1019" ca="1" si="18037">BS1019</f>
        <v>－</v>
      </c>
      <c r="F1019" s="32">
        <f t="shared" ca="1" si="16530"/>
        <v>8</v>
      </c>
      <c r="G1019" s="114" t="s">
        <v>241</v>
      </c>
      <c r="H1019" s="114" t="str">
        <f t="shared" ref="H1019" ca="1" si="18038">IF(BJ1019&lt;=0,"－","")</f>
        <v/>
      </c>
      <c r="I1019" s="32">
        <f t="shared" ca="1" si="16532"/>
        <v>6</v>
      </c>
      <c r="J1019" s="124" t="s">
        <v>13</v>
      </c>
      <c r="K1019" s="125" t="str">
        <f t="shared" ref="K1019" ca="1" si="18039">IF(BQ1019&lt;0,"－","")</f>
        <v>－</v>
      </c>
      <c r="L1019" s="24">
        <f t="shared" ca="1" si="17891"/>
        <v>6</v>
      </c>
      <c r="M1019" s="118" t="str">
        <f t="shared" ca="1" si="17892"/>
        <v>=</v>
      </c>
      <c r="N1019" s="125" t="str">
        <f t="shared" ref="N1019" ca="1" si="18040">IF(L1020=1,IF(BQ1019&lt;0,"－",""),"")</f>
        <v>－</v>
      </c>
      <c r="O1019" s="118">
        <f t="shared" ref="O1019" ca="1" si="18041">IF(L1020=1,L1019,"")</f>
        <v>6</v>
      </c>
      <c r="P1019" s="118" t="s">
        <v>250</v>
      </c>
      <c r="Q1019" s="121" t="str">
        <f t="shared" ref="Q1019" ca="1" si="18042">IF(E1019="","",E1019)</f>
        <v>－</v>
      </c>
      <c r="R1019" s="114" t="s">
        <v>249</v>
      </c>
      <c r="S1019" s="122">
        <f t="shared" ref="S1019" ca="1" si="18043">F1019</f>
        <v>8</v>
      </c>
      <c r="T1019" s="114" t="s">
        <v>216</v>
      </c>
      <c r="U1019" s="122">
        <f t="shared" ref="U1019" ca="1" si="18044">F1020</f>
        <v>2</v>
      </c>
      <c r="V1019" s="114" t="s">
        <v>217</v>
      </c>
      <c r="W1019" s="120" t="str">
        <f t="shared" ref="W1019" si="18045">G1019</f>
        <v>　÷　</v>
      </c>
      <c r="X1019" s="120" t="str">
        <f ca="1">IF(Y1019="","","\\left(")</f>
        <v/>
      </c>
      <c r="Y1019" s="121" t="str">
        <f t="shared" ref="Y1019" ca="1" si="18046">IF(H1019="","",H1019)</f>
        <v/>
      </c>
      <c r="Z1019" s="114" t="s">
        <v>249</v>
      </c>
      <c r="AA1019" s="122">
        <f t="shared" ref="AA1019" ca="1" si="18047">I1019</f>
        <v>6</v>
      </c>
      <c r="AB1019" s="114" t="s">
        <v>216</v>
      </c>
      <c r="AC1019" s="122">
        <f t="shared" ref="AC1019" ca="1" si="18048">I1020</f>
        <v>9</v>
      </c>
      <c r="AD1019" s="114" t="s">
        <v>217</v>
      </c>
      <c r="AE1019" s="114" t="str">
        <f ca="1">IF(Y1019="","","\\right)")</f>
        <v/>
      </c>
      <c r="AF1019" s="114" t="s">
        <v>233</v>
      </c>
      <c r="AG1019" t="s">
        <v>230</v>
      </c>
      <c r="AH1019" t="s">
        <v>250</v>
      </c>
      <c r="AI1019" s="1" t="str">
        <f t="shared" ref="AI1019" ca="1" si="18049">IF(K1019="","",K1019)</f>
        <v>－</v>
      </c>
      <c r="AJ1019" t="s">
        <v>249</v>
      </c>
      <c r="AK1019" s="1">
        <f t="shared" ref="AK1019" ca="1" si="18050">L1019</f>
        <v>6</v>
      </c>
      <c r="AL1019" t="s">
        <v>216</v>
      </c>
      <c r="AM1019" s="1">
        <f t="shared" ref="AM1019" ca="1" si="18051">L1020</f>
        <v>1</v>
      </c>
      <c r="AN1019" t="s">
        <v>217</v>
      </c>
      <c r="AO1019" t="s">
        <v>230</v>
      </c>
      <c r="AP1019" s="114" t="str">
        <f t="shared" ca="1" si="17398"/>
        <v>\\(\\quad \\displaystyle －\\frac{8}{2}　÷　\\frac{6}{9}　=　 \\)</v>
      </c>
      <c r="AQ1019" t="str">
        <f t="shared" ca="1" si="17285"/>
        <v>\\(\\quad \\displaystyle －\\frac{6}{1} \\)</v>
      </c>
      <c r="AS1019" s="114" t="str">
        <f t="shared" ref="AS1019" ca="1" si="18052">AP1019</f>
        <v>\\(\\quad \\displaystyle －\\frac{8}{2}　÷　\\frac{6}{9}　=　 \\)</v>
      </c>
      <c r="AT1019" s="114" t="str">
        <f t="shared" ref="AT1019" ca="1" si="18053">IF(O1019="",AQ1019,AQ1020)</f>
        <v>\\(\\quad \\displaystyle －6 \\)</v>
      </c>
      <c r="AU1019" s="114" t="s">
        <v>60</v>
      </c>
      <c r="AV1019" s="115" t="s">
        <v>228</v>
      </c>
      <c r="AW1019" s="115" t="str">
        <f t="shared" ref="AW1019" ca="1" si="18054">AS1019</f>
        <v>\\(\\quad \\displaystyle －\\frac{8}{2}　÷　\\frac{6}{9}　=　 \\)</v>
      </c>
      <c r="AX1019" s="115" t="str">
        <f t="shared" ref="AX1019" ca="1" si="18055">AT1019</f>
        <v>\\(\\quad \\displaystyle －6 \\)</v>
      </c>
      <c r="AY1019" s="115" t="s">
        <v>62</v>
      </c>
      <c r="AZ1019" s="116" t="str">
        <f t="shared" ref="AZ1019" ca="1" si="18056">"INSERT INTO "&amp;AU1019&amp;"(tangen,question,answer,editor,date,count) VALUES('"&amp;AV1019&amp;"','"&amp;AW1019&amp;"','"&amp;AX1019&amp;"','"&amp;AY1019&amp;"',NOW(),0);"</f>
        <v>INSERT INTO math(tangen,question,answer,editor,date,count) VALUES('m5500','\\(\\quad \\displaystyle －\\frac{8}{2}　÷　\\frac{6}{9}　=　 \\)','\\(\\quad \\displaystyle －6 \\)','harazono',NOW(),0);</v>
      </c>
      <c r="BH1019" s="22">
        <f t="shared" ca="1" si="16753"/>
        <v>-8</v>
      </c>
      <c r="BI1019" s="114" t="s">
        <v>27</v>
      </c>
      <c r="BJ1019" s="22">
        <f t="shared" ca="1" si="16753"/>
        <v>6</v>
      </c>
      <c r="BK1019" s="114" t="s">
        <v>26</v>
      </c>
      <c r="BL1019" s="27"/>
      <c r="BM1019" s="27"/>
      <c r="BN1019" s="27"/>
      <c r="BO1019" s="27"/>
      <c r="BP1019" s="27"/>
      <c r="BQ1019" s="24">
        <f t="shared" ref="BQ1019" ca="1" si="18057">BH1019*BJ1020</f>
        <v>-72</v>
      </c>
      <c r="BR1019" s="114" t="s">
        <v>26</v>
      </c>
      <c r="BS1019" s="114" t="str">
        <f t="shared" ref="BS1019" ca="1" si="18058">IF(BW1019&gt;=0,"","－")</f>
        <v>－</v>
      </c>
      <c r="BT1019" s="30">
        <f t="shared" ref="BT1019:BT1026" ca="1" si="18059">ABS(BQ1019)</f>
        <v>72</v>
      </c>
      <c r="BU1019" s="24">
        <f t="shared" ca="1" si="17910"/>
        <v>6</v>
      </c>
      <c r="BV1019">
        <f t="shared" ca="1" si="17938"/>
        <v>-1</v>
      </c>
      <c r="BW1019" s="119">
        <f t="shared" ca="1" si="17912"/>
        <v>-1</v>
      </c>
      <c r="CG1019"/>
      <c r="CH1019" s="5"/>
    </row>
    <row r="1020" spans="2:86" ht="32" customHeight="1" x14ac:dyDescent="0.55000000000000004">
      <c r="B1020" s="121"/>
      <c r="C1020" s="121"/>
      <c r="D1020" s="114"/>
      <c r="E1020" s="114"/>
      <c r="F1020" s="19">
        <f t="shared" ca="1" si="16530"/>
        <v>2</v>
      </c>
      <c r="G1020" s="114"/>
      <c r="H1020" s="114"/>
      <c r="I1020" s="19">
        <f t="shared" ca="1" si="16532"/>
        <v>9</v>
      </c>
      <c r="J1020" s="124"/>
      <c r="K1020" s="125"/>
      <c r="L1020" s="25">
        <f t="shared" ca="1" si="17891"/>
        <v>1</v>
      </c>
      <c r="M1020" s="118"/>
      <c r="N1020" s="125"/>
      <c r="O1020" s="118"/>
      <c r="P1020" s="118"/>
      <c r="Q1020" s="121"/>
      <c r="R1020" s="114"/>
      <c r="S1020" s="122"/>
      <c r="T1020" s="114"/>
      <c r="U1020" s="122"/>
      <c r="V1020" s="114"/>
      <c r="W1020" s="120"/>
      <c r="X1020" s="120"/>
      <c r="Y1020" s="121"/>
      <c r="Z1020" s="114"/>
      <c r="AA1020" s="122"/>
      <c r="AB1020" s="114"/>
      <c r="AC1020" s="122"/>
      <c r="AD1020" s="114"/>
      <c r="AE1020" s="114"/>
      <c r="AF1020" s="114"/>
      <c r="AG1020" t="s">
        <v>230</v>
      </c>
      <c r="AH1020" t="s">
        <v>250</v>
      </c>
      <c r="AI1020" s="1" t="str">
        <f t="shared" ref="AI1020" ca="1" si="18060">IF(N1019="","",N1019)</f>
        <v>－</v>
      </c>
      <c r="AJ1020" s="1">
        <f t="shared" ref="AJ1020" ca="1" si="18061">IF(O1019="","",O1019)</f>
        <v>6</v>
      </c>
      <c r="AK1020" s="1"/>
      <c r="AM1020" s="1"/>
      <c r="AO1020" t="s">
        <v>230</v>
      </c>
      <c r="AP1020" s="114"/>
      <c r="AQ1020" t="str">
        <f t="shared" ca="1" si="17285"/>
        <v>\\(\\quad \\displaystyle －6 \\)</v>
      </c>
      <c r="AS1020" s="114"/>
      <c r="AT1020" s="114"/>
      <c r="AU1020" s="114"/>
      <c r="AV1020" s="114"/>
      <c r="AW1020" s="114"/>
      <c r="AX1020" s="114"/>
      <c r="AY1020" s="114"/>
      <c r="AZ1020" s="117"/>
      <c r="BH1020" s="23">
        <f t="shared" ca="1" si="16758"/>
        <v>2</v>
      </c>
      <c r="BI1020" s="114"/>
      <c r="BJ1020" s="23">
        <f t="shared" ca="1" si="16758"/>
        <v>9</v>
      </c>
      <c r="BK1020" s="114"/>
      <c r="BL1020" s="27"/>
      <c r="BM1020" s="27"/>
      <c r="BN1020" s="27"/>
      <c r="BO1020" s="27"/>
      <c r="BP1020" s="27"/>
      <c r="BQ1020" s="25">
        <f t="shared" ref="BQ1020" ca="1" si="18062">BH1020*BJ1019</f>
        <v>12</v>
      </c>
      <c r="BR1020" s="114"/>
      <c r="BS1020" s="114"/>
      <c r="BT1020">
        <f t="shared" ca="1" si="18059"/>
        <v>12</v>
      </c>
      <c r="BU1020" s="25">
        <f t="shared" ca="1" si="17915"/>
        <v>1</v>
      </c>
      <c r="BV1020">
        <f t="shared" ca="1" si="17938"/>
        <v>1</v>
      </c>
      <c r="BW1020" s="119"/>
      <c r="CG1020"/>
      <c r="CH1020" s="5"/>
    </row>
    <row r="1021" spans="2:86" ht="32" customHeight="1" thickBot="1" x14ac:dyDescent="0.6">
      <c r="B1021" s="123" t="s">
        <v>0</v>
      </c>
      <c r="C1021" s="123" t="s">
        <v>28</v>
      </c>
      <c r="D1021" s="114">
        <v>8</v>
      </c>
      <c r="E1021" s="114" t="str">
        <f t="shared" ref="E1021" ca="1" si="18063">BS1021</f>
        <v>－</v>
      </c>
      <c r="F1021" s="32">
        <f t="shared" ca="1" si="16530"/>
        <v>5</v>
      </c>
      <c r="G1021" s="114" t="s">
        <v>241</v>
      </c>
      <c r="H1021" s="114" t="str">
        <f t="shared" ref="H1021" ca="1" si="18064">IF(BJ1021&lt;=0,"－","")</f>
        <v>－</v>
      </c>
      <c r="I1021" s="32">
        <f t="shared" ca="1" si="16532"/>
        <v>6</v>
      </c>
      <c r="J1021" s="124" t="s">
        <v>13</v>
      </c>
      <c r="K1021" s="125" t="str">
        <f t="shared" ref="K1021" ca="1" si="18065">IF(BQ1021&lt;0,"－","")</f>
        <v/>
      </c>
      <c r="L1021" s="24">
        <f ca="1">BU1021</f>
        <v>10</v>
      </c>
      <c r="M1021" s="118" t="str">
        <f t="shared" ca="1" si="17892"/>
        <v/>
      </c>
      <c r="N1021" s="125" t="str">
        <f t="shared" ref="N1021" ca="1" si="18066">IF(L1022=1,IF(BQ1021&lt;0,"－",""),"")</f>
        <v/>
      </c>
      <c r="O1021" s="118" t="str">
        <f t="shared" ref="O1021" ca="1" si="18067">IF(L1022=1,L1021,"")</f>
        <v/>
      </c>
      <c r="P1021" s="118" t="s">
        <v>250</v>
      </c>
      <c r="Q1021" s="121" t="str">
        <f t="shared" ref="Q1021" ca="1" si="18068">IF(E1021="","",E1021)</f>
        <v>－</v>
      </c>
      <c r="R1021" s="114" t="s">
        <v>249</v>
      </c>
      <c r="S1021" s="122">
        <f t="shared" ref="S1021" ca="1" si="18069">F1021</f>
        <v>5</v>
      </c>
      <c r="T1021" s="114" t="s">
        <v>216</v>
      </c>
      <c r="U1021" s="122">
        <f t="shared" ref="U1021" ca="1" si="18070">F1022</f>
        <v>7</v>
      </c>
      <c r="V1021" s="114" t="s">
        <v>217</v>
      </c>
      <c r="W1021" s="120" t="str">
        <f t="shared" ref="W1021" si="18071">G1021</f>
        <v>　÷　</v>
      </c>
      <c r="X1021" s="120" t="str">
        <f ca="1">IF(Y1021="","","\\left(")</f>
        <v>\\left(</v>
      </c>
      <c r="Y1021" s="121" t="str">
        <f t="shared" ref="Y1021" ca="1" si="18072">IF(H1021="","",H1021)</f>
        <v>－</v>
      </c>
      <c r="Z1021" s="114" t="s">
        <v>249</v>
      </c>
      <c r="AA1021" s="122">
        <f t="shared" ref="AA1021" ca="1" si="18073">I1021</f>
        <v>6</v>
      </c>
      <c r="AB1021" s="114" t="s">
        <v>216</v>
      </c>
      <c r="AC1021" s="122">
        <f t="shared" ref="AC1021" ca="1" si="18074">I1022</f>
        <v>4</v>
      </c>
      <c r="AD1021" s="114" t="s">
        <v>217</v>
      </c>
      <c r="AE1021" s="114" t="str">
        <f ca="1">IF(Y1021="","","\\right)")</f>
        <v>\\right)</v>
      </c>
      <c r="AF1021" s="114" t="s">
        <v>233</v>
      </c>
      <c r="AG1021" t="s">
        <v>230</v>
      </c>
      <c r="AH1021" t="s">
        <v>250</v>
      </c>
      <c r="AI1021" s="1" t="str">
        <f t="shared" ref="AI1021" ca="1" si="18075">IF(K1021="","",K1021)</f>
        <v/>
      </c>
      <c r="AJ1021" t="s">
        <v>249</v>
      </c>
      <c r="AK1021" s="1">
        <f t="shared" ref="AK1021" ca="1" si="18076">L1021</f>
        <v>10</v>
      </c>
      <c r="AL1021" t="s">
        <v>216</v>
      </c>
      <c r="AM1021" s="1">
        <f t="shared" ref="AM1021" ca="1" si="18077">L1022</f>
        <v>21</v>
      </c>
      <c r="AN1021" t="s">
        <v>217</v>
      </c>
      <c r="AO1021" t="s">
        <v>230</v>
      </c>
      <c r="AP1021" s="114" t="str">
        <f t="shared" ca="1" si="17398"/>
        <v>\\(\\quad \\displaystyle －\\frac{5}{7}　÷　\\left(－\\frac{6}{4}\\right)　=　 \\)</v>
      </c>
      <c r="AQ1021" t="str">
        <f t="shared" ca="1" si="17285"/>
        <v>\\(\\quad \\displaystyle \\frac{10}{21} \\)</v>
      </c>
      <c r="AS1021" s="114" t="str">
        <f t="shared" ref="AS1021" ca="1" si="18078">AP1021</f>
        <v>\\(\\quad \\displaystyle －\\frac{5}{7}　÷　\\left(－\\frac{6}{4}\\right)　=　 \\)</v>
      </c>
      <c r="AT1021" s="114" t="str">
        <f t="shared" ref="AT1021" ca="1" si="18079">IF(O1021="",AQ1021,AQ1022)</f>
        <v>\\(\\quad \\displaystyle \\frac{10}{21} \\)</v>
      </c>
      <c r="AU1021" s="114" t="s">
        <v>60</v>
      </c>
      <c r="AV1021" s="115" t="s">
        <v>228</v>
      </c>
      <c r="AW1021" s="115" t="str">
        <f t="shared" ref="AW1021" ca="1" si="18080">AS1021</f>
        <v>\\(\\quad \\displaystyle －\\frac{5}{7}　÷　\\left(－\\frac{6}{4}\\right)　=　 \\)</v>
      </c>
      <c r="AX1021" s="115" t="str">
        <f t="shared" ref="AX1021" ca="1" si="18081">AT1021</f>
        <v>\\(\\quad \\displaystyle \\frac{10}{21} \\)</v>
      </c>
      <c r="AY1021" s="115" t="s">
        <v>62</v>
      </c>
      <c r="AZ1021" s="116" t="str">
        <f t="shared" ref="AZ1021" ca="1" si="18082">"INSERT INTO "&amp;AU1021&amp;"(tangen,question,answer,editor,date,count) VALUES('"&amp;AV1021&amp;"','"&amp;AW1021&amp;"','"&amp;AX1021&amp;"','"&amp;AY1021&amp;"',NOW(),0);"</f>
        <v>INSERT INTO math(tangen,question,answer,editor,date,count) VALUES('m5500','\\(\\quad \\displaystyle －\\frac{5}{7}　÷　\\left(－\\frac{6}{4}\\right)　=　 \\)','\\(\\quad \\displaystyle \\frac{10}{21} \\)','harazono',NOW(),0);</v>
      </c>
      <c r="BH1021" s="22">
        <f ca="1">RANDBETWEEN(-10,10)</f>
        <v>5</v>
      </c>
      <c r="BI1021" s="114" t="s">
        <v>27</v>
      </c>
      <c r="BJ1021" s="22">
        <f t="shared" ref="BJ1021:BJ1083" ca="1" si="18083">RANDBETWEEN(-10,10)</f>
        <v>-6</v>
      </c>
      <c r="BK1021" s="114" t="s">
        <v>26</v>
      </c>
      <c r="BL1021" s="27"/>
      <c r="BM1021" s="27"/>
      <c r="BN1021" s="27"/>
      <c r="BO1021" s="27"/>
      <c r="BP1021" s="27"/>
      <c r="BQ1021" s="24">
        <f t="shared" ref="BQ1021" ca="1" si="18084">BH1021*BJ1022</f>
        <v>20</v>
      </c>
      <c r="BR1021" s="114" t="s">
        <v>26</v>
      </c>
      <c r="BS1021" s="114" t="str">
        <f t="shared" ref="BS1021" ca="1" si="18085">IF(BW1021&gt;=0,"","－")</f>
        <v>－</v>
      </c>
      <c r="BT1021" s="30">
        <f t="shared" ca="1" si="18059"/>
        <v>20</v>
      </c>
      <c r="BU1021" s="24">
        <f t="shared" ref="BU1021" ca="1" si="18086">BT1021/GCD(BT1021,BT1022)</f>
        <v>10</v>
      </c>
      <c r="BV1021">
        <f ca="1">IF(BQ1021&gt;=0,1,-1)</f>
        <v>1</v>
      </c>
      <c r="BW1021" s="119">
        <f ca="1">BV1021*BV1022</f>
        <v>-1</v>
      </c>
      <c r="CG1021"/>
      <c r="CH1021" s="5"/>
    </row>
    <row r="1022" spans="2:86" ht="32" customHeight="1" x14ac:dyDescent="0.55000000000000004">
      <c r="B1022" s="121"/>
      <c r="C1022" s="121"/>
      <c r="D1022" s="114"/>
      <c r="E1022" s="114"/>
      <c r="F1022" s="19">
        <f t="shared" ca="1" si="16530"/>
        <v>7</v>
      </c>
      <c r="G1022" s="114"/>
      <c r="H1022" s="114"/>
      <c r="I1022" s="19">
        <f t="shared" ca="1" si="16532"/>
        <v>4</v>
      </c>
      <c r="J1022" s="124"/>
      <c r="K1022" s="125"/>
      <c r="L1022" s="25">
        <f t="shared" ca="1" si="17891"/>
        <v>21</v>
      </c>
      <c r="M1022" s="118"/>
      <c r="N1022" s="125"/>
      <c r="O1022" s="118"/>
      <c r="P1022" s="118"/>
      <c r="Q1022" s="121"/>
      <c r="R1022" s="114"/>
      <c r="S1022" s="122"/>
      <c r="T1022" s="114"/>
      <c r="U1022" s="122"/>
      <c r="V1022" s="114"/>
      <c r="W1022" s="120"/>
      <c r="X1022" s="120"/>
      <c r="Y1022" s="121"/>
      <c r="Z1022" s="114"/>
      <c r="AA1022" s="122"/>
      <c r="AB1022" s="114"/>
      <c r="AC1022" s="122"/>
      <c r="AD1022" s="114"/>
      <c r="AE1022" s="114"/>
      <c r="AF1022" s="114"/>
      <c r="AG1022" t="s">
        <v>230</v>
      </c>
      <c r="AH1022" t="s">
        <v>250</v>
      </c>
      <c r="AI1022" s="1" t="str">
        <f t="shared" ref="AI1022" ca="1" si="18087">IF(N1021="","",N1021)</f>
        <v/>
      </c>
      <c r="AJ1022" s="1" t="str">
        <f t="shared" ref="AJ1022" ca="1" si="18088">IF(O1021="","",O1021)</f>
        <v/>
      </c>
      <c r="AK1022" s="1"/>
      <c r="AM1022" s="1"/>
      <c r="AO1022" t="s">
        <v>230</v>
      </c>
      <c r="AP1022" s="114"/>
      <c r="AQ1022" t="str">
        <f t="shared" ca="1" si="17285"/>
        <v>\\(\\quad \\displaystyle  \\)</v>
      </c>
      <c r="AS1022" s="114"/>
      <c r="AT1022" s="114"/>
      <c r="AU1022" s="114"/>
      <c r="AV1022" s="114"/>
      <c r="AW1022" s="114"/>
      <c r="AX1022" s="114"/>
      <c r="AY1022" s="114"/>
      <c r="AZ1022" s="117"/>
      <c r="BH1022" s="23">
        <f t="shared" ref="BH1022:BH1084" ca="1" si="18089">RANDBETWEEN(2,10)</f>
        <v>7</v>
      </c>
      <c r="BI1022" s="114"/>
      <c r="BJ1022" s="23">
        <f t="shared" ref="BJ1022:BJ1084" ca="1" si="18090">RANDBETWEEN(2,10)</f>
        <v>4</v>
      </c>
      <c r="BK1022" s="114"/>
      <c r="BL1022" s="27"/>
      <c r="BM1022" s="27"/>
      <c r="BN1022" s="27"/>
      <c r="BO1022" s="27"/>
      <c r="BP1022" s="27"/>
      <c r="BQ1022" s="25">
        <f t="shared" ref="BQ1022" ca="1" si="18091">BH1022*BJ1021</f>
        <v>-42</v>
      </c>
      <c r="BR1022" s="114"/>
      <c r="BS1022" s="114"/>
      <c r="BT1022">
        <f t="shared" ca="1" si="18059"/>
        <v>42</v>
      </c>
      <c r="BU1022" s="25">
        <f t="shared" ref="BU1022" ca="1" si="18092">BT1022/GCD(BT1021,BT1022)</f>
        <v>21</v>
      </c>
      <c r="BV1022">
        <f ca="1">IF(BQ1022&gt;=0,1,-1)</f>
        <v>-1</v>
      </c>
      <c r="BW1022" s="119"/>
      <c r="CG1022"/>
      <c r="CH1022" s="5"/>
    </row>
    <row r="1023" spans="2:86" ht="32" customHeight="1" thickBot="1" x14ac:dyDescent="0.6">
      <c r="B1023" s="123" t="s">
        <v>0</v>
      </c>
      <c r="C1023" s="123" t="s">
        <v>28</v>
      </c>
      <c r="D1023" s="114">
        <v>9</v>
      </c>
      <c r="E1023" s="114" t="str">
        <f t="shared" ref="E1023" ca="1" si="18093">BS1023</f>
        <v/>
      </c>
      <c r="F1023" s="32">
        <f t="shared" ca="1" si="16530"/>
        <v>9</v>
      </c>
      <c r="G1023" s="114" t="s">
        <v>241</v>
      </c>
      <c r="H1023" s="114" t="str">
        <f t="shared" ref="H1023" ca="1" si="18094">IF(BJ1023&lt;=0,"－","")</f>
        <v/>
      </c>
      <c r="I1023" s="32">
        <f t="shared" ca="1" si="16532"/>
        <v>6</v>
      </c>
      <c r="J1023" s="124" t="s">
        <v>13</v>
      </c>
      <c r="K1023" s="125" t="str">
        <f t="shared" ref="K1023" ca="1" si="18095">IF(BQ1023&lt;0,"－","")</f>
        <v/>
      </c>
      <c r="L1023" s="24">
        <f t="shared" ca="1" si="17891"/>
        <v>3</v>
      </c>
      <c r="M1023" s="118" t="str">
        <f t="shared" ca="1" si="17892"/>
        <v/>
      </c>
      <c r="N1023" s="125" t="str">
        <f t="shared" ref="N1023" ca="1" si="18096">IF(L1024=1,IF(BQ1023&lt;0,"－",""),"")</f>
        <v/>
      </c>
      <c r="O1023" s="118" t="str">
        <f t="shared" ref="O1023" ca="1" si="18097">IF(L1024=1,L1023,"")</f>
        <v/>
      </c>
      <c r="P1023" s="118" t="s">
        <v>250</v>
      </c>
      <c r="Q1023" s="121" t="str">
        <f t="shared" ref="Q1023" ca="1" si="18098">IF(E1023="","",E1023)</f>
        <v/>
      </c>
      <c r="R1023" s="114" t="s">
        <v>249</v>
      </c>
      <c r="S1023" s="122">
        <f t="shared" ref="S1023" ca="1" si="18099">F1023</f>
        <v>9</v>
      </c>
      <c r="T1023" s="114" t="s">
        <v>216</v>
      </c>
      <c r="U1023" s="122">
        <f t="shared" ref="U1023" ca="1" si="18100">F1024</f>
        <v>6</v>
      </c>
      <c r="V1023" s="114" t="s">
        <v>217</v>
      </c>
      <c r="W1023" s="120" t="str">
        <f t="shared" ref="W1023" si="18101">G1023</f>
        <v>　÷　</v>
      </c>
      <c r="X1023" s="120" t="str">
        <f ca="1">IF(Y1023="","","\\left(")</f>
        <v/>
      </c>
      <c r="Y1023" s="121" t="str">
        <f t="shared" ref="Y1023" ca="1" si="18102">IF(H1023="","",H1023)</f>
        <v/>
      </c>
      <c r="Z1023" s="114" t="s">
        <v>249</v>
      </c>
      <c r="AA1023" s="122">
        <f t="shared" ref="AA1023" ca="1" si="18103">I1023</f>
        <v>6</v>
      </c>
      <c r="AB1023" s="114" t="s">
        <v>216</v>
      </c>
      <c r="AC1023" s="122">
        <f t="shared" ref="AC1023" ca="1" si="18104">I1024</f>
        <v>3</v>
      </c>
      <c r="AD1023" s="114" t="s">
        <v>217</v>
      </c>
      <c r="AE1023" s="114" t="str">
        <f ca="1">IF(Y1023="","","\\right)")</f>
        <v/>
      </c>
      <c r="AF1023" s="114" t="s">
        <v>233</v>
      </c>
      <c r="AG1023" t="s">
        <v>230</v>
      </c>
      <c r="AH1023" t="s">
        <v>250</v>
      </c>
      <c r="AI1023" s="1" t="str">
        <f t="shared" ref="AI1023" ca="1" si="18105">IF(K1023="","",K1023)</f>
        <v/>
      </c>
      <c r="AJ1023" t="s">
        <v>249</v>
      </c>
      <c r="AK1023" s="1">
        <f t="shared" ref="AK1023" ca="1" si="18106">L1023</f>
        <v>3</v>
      </c>
      <c r="AL1023" t="s">
        <v>216</v>
      </c>
      <c r="AM1023" s="1">
        <f t="shared" ref="AM1023" ca="1" si="18107">L1024</f>
        <v>4</v>
      </c>
      <c r="AN1023" t="s">
        <v>217</v>
      </c>
      <c r="AO1023" t="s">
        <v>230</v>
      </c>
      <c r="AP1023" s="114" t="str">
        <f t="shared" ca="1" si="17398"/>
        <v>\\(\\quad \\displaystyle \\frac{9}{6}　÷　\\frac{6}{3}　=　 \\)</v>
      </c>
      <c r="AQ1023" t="str">
        <f t="shared" ca="1" si="17285"/>
        <v>\\(\\quad \\displaystyle \\frac{3}{4} \\)</v>
      </c>
      <c r="AS1023" s="114" t="str">
        <f t="shared" ref="AS1023" ca="1" si="18108">AP1023</f>
        <v>\\(\\quad \\displaystyle \\frac{9}{6}　÷　\\frac{6}{3}　=　 \\)</v>
      </c>
      <c r="AT1023" s="114" t="str">
        <f t="shared" ref="AT1023" ca="1" si="18109">IF(O1023="",AQ1023,AQ1024)</f>
        <v>\\(\\quad \\displaystyle \\frac{3}{4} \\)</v>
      </c>
      <c r="AU1023" s="114" t="s">
        <v>60</v>
      </c>
      <c r="AV1023" s="115" t="s">
        <v>228</v>
      </c>
      <c r="AW1023" s="115" t="str">
        <f t="shared" ref="AW1023" ca="1" si="18110">AS1023</f>
        <v>\\(\\quad \\displaystyle \\frac{9}{6}　÷　\\frac{6}{3}　=　 \\)</v>
      </c>
      <c r="AX1023" s="115" t="str">
        <f t="shared" ref="AX1023" ca="1" si="18111">AT1023</f>
        <v>\\(\\quad \\displaystyle \\frac{3}{4} \\)</v>
      </c>
      <c r="AY1023" s="115" t="s">
        <v>62</v>
      </c>
      <c r="AZ1023" s="116" t="str">
        <f t="shared" ref="AZ1023" ca="1" si="18112">"INSERT INTO "&amp;AU1023&amp;"(tangen,question,answer,editor,date,count) VALUES('"&amp;AV1023&amp;"','"&amp;AW1023&amp;"','"&amp;AX1023&amp;"','"&amp;AY1023&amp;"',NOW(),0);"</f>
        <v>INSERT INTO math(tangen,question,answer,editor,date,count) VALUES('m5500','\\(\\quad \\displaystyle \\frac{9}{6}　÷　\\frac{6}{3}　=　 \\)','\\(\\quad \\displaystyle \\frac{3}{4} \\)','harazono',NOW(),0);</v>
      </c>
      <c r="BH1023" s="22">
        <f t="shared" ref="BH1023:BH1085" ca="1" si="18113">RANDBETWEEN(-10,10)</f>
        <v>9</v>
      </c>
      <c r="BI1023" s="114" t="s">
        <v>27</v>
      </c>
      <c r="BJ1023" s="22">
        <f t="shared" ca="1" si="18083"/>
        <v>6</v>
      </c>
      <c r="BK1023" s="114" t="s">
        <v>26</v>
      </c>
      <c r="BL1023" s="27"/>
      <c r="BM1023" s="27"/>
      <c r="BN1023" s="27"/>
      <c r="BO1023" s="27"/>
      <c r="BP1023" s="27"/>
      <c r="BQ1023" s="24">
        <f t="shared" ref="BQ1023" ca="1" si="18114">BH1023*BJ1024</f>
        <v>27</v>
      </c>
      <c r="BR1023" s="114" t="s">
        <v>26</v>
      </c>
      <c r="BS1023" s="114" t="str">
        <f t="shared" ref="BS1023" ca="1" si="18115">IF(BW1023&gt;=0,"","－")</f>
        <v/>
      </c>
      <c r="BT1023" s="30">
        <f t="shared" ca="1" si="18059"/>
        <v>27</v>
      </c>
      <c r="BU1023" s="24">
        <f t="shared" ca="1" si="17963"/>
        <v>3</v>
      </c>
      <c r="BV1023">
        <f t="shared" ref="BV1023:BV1026" ca="1" si="18116">IF(BQ1023&gt;=0,1,-1)</f>
        <v>1</v>
      </c>
      <c r="BW1023" s="119">
        <f t="shared" ref="BW1023" ca="1" si="18117">BV1023*BV1024</f>
        <v>1</v>
      </c>
      <c r="CG1023"/>
      <c r="CH1023" s="5"/>
    </row>
    <row r="1024" spans="2:86" ht="32" customHeight="1" x14ac:dyDescent="0.55000000000000004">
      <c r="B1024" s="121"/>
      <c r="C1024" s="121"/>
      <c r="D1024" s="114"/>
      <c r="E1024" s="114"/>
      <c r="F1024" s="19">
        <f t="shared" ca="1" si="16530"/>
        <v>6</v>
      </c>
      <c r="G1024" s="114"/>
      <c r="H1024" s="114"/>
      <c r="I1024" s="19">
        <f t="shared" ca="1" si="16532"/>
        <v>3</v>
      </c>
      <c r="J1024" s="124"/>
      <c r="K1024" s="125"/>
      <c r="L1024" s="25">
        <f t="shared" ca="1" si="17891"/>
        <v>4</v>
      </c>
      <c r="M1024" s="118"/>
      <c r="N1024" s="125"/>
      <c r="O1024" s="118"/>
      <c r="P1024" s="118"/>
      <c r="Q1024" s="121"/>
      <c r="R1024" s="114"/>
      <c r="S1024" s="122"/>
      <c r="T1024" s="114"/>
      <c r="U1024" s="122"/>
      <c r="V1024" s="114"/>
      <c r="W1024" s="120"/>
      <c r="X1024" s="120"/>
      <c r="Y1024" s="121"/>
      <c r="Z1024" s="114"/>
      <c r="AA1024" s="122"/>
      <c r="AB1024" s="114"/>
      <c r="AC1024" s="122"/>
      <c r="AD1024" s="114"/>
      <c r="AE1024" s="114"/>
      <c r="AF1024" s="114"/>
      <c r="AG1024" t="s">
        <v>230</v>
      </c>
      <c r="AH1024" t="s">
        <v>250</v>
      </c>
      <c r="AI1024" s="1" t="str">
        <f t="shared" ref="AI1024" ca="1" si="18118">IF(N1023="","",N1023)</f>
        <v/>
      </c>
      <c r="AJ1024" s="1" t="str">
        <f t="shared" ref="AJ1024" ca="1" si="18119">IF(O1023="","",O1023)</f>
        <v/>
      </c>
      <c r="AK1024" s="1"/>
      <c r="AM1024" s="1"/>
      <c r="AO1024" t="s">
        <v>230</v>
      </c>
      <c r="AP1024" s="114"/>
      <c r="AQ1024" t="str">
        <f t="shared" ca="1" si="17285"/>
        <v>\\(\\quad \\displaystyle  \\)</v>
      </c>
      <c r="AS1024" s="114"/>
      <c r="AT1024" s="114"/>
      <c r="AU1024" s="114"/>
      <c r="AV1024" s="114"/>
      <c r="AW1024" s="114"/>
      <c r="AX1024" s="114"/>
      <c r="AY1024" s="114"/>
      <c r="AZ1024" s="117"/>
      <c r="BH1024" s="23">
        <f t="shared" ca="1" si="18089"/>
        <v>6</v>
      </c>
      <c r="BI1024" s="114"/>
      <c r="BJ1024" s="23">
        <f t="shared" ca="1" si="18090"/>
        <v>3</v>
      </c>
      <c r="BK1024" s="114"/>
      <c r="BL1024" s="27"/>
      <c r="BM1024" s="27"/>
      <c r="BN1024" s="27"/>
      <c r="BO1024" s="27"/>
      <c r="BP1024" s="27"/>
      <c r="BQ1024" s="25">
        <f t="shared" ref="BQ1024" ca="1" si="18120">BH1024*BJ1023</f>
        <v>36</v>
      </c>
      <c r="BR1024" s="114"/>
      <c r="BS1024" s="114"/>
      <c r="BT1024">
        <f t="shared" ca="1" si="18059"/>
        <v>36</v>
      </c>
      <c r="BU1024" s="25">
        <f t="shared" ca="1" si="17966"/>
        <v>4</v>
      </c>
      <c r="BV1024">
        <f t="shared" ca="1" si="18116"/>
        <v>1</v>
      </c>
      <c r="BW1024" s="119"/>
      <c r="CG1024"/>
      <c r="CH1024" s="5"/>
    </row>
    <row r="1025" spans="2:86" ht="32" customHeight="1" thickBot="1" x14ac:dyDescent="0.6">
      <c r="B1025" s="123" t="s">
        <v>0</v>
      </c>
      <c r="C1025" s="123" t="s">
        <v>28</v>
      </c>
      <c r="D1025" s="114">
        <v>10</v>
      </c>
      <c r="E1025" s="114" t="str">
        <f t="shared" ref="E1025" ca="1" si="18121">BS1025</f>
        <v>－</v>
      </c>
      <c r="F1025" s="32">
        <f t="shared" ca="1" si="16530"/>
        <v>8</v>
      </c>
      <c r="G1025" s="114" t="s">
        <v>241</v>
      </c>
      <c r="H1025" s="114" t="str">
        <f ca="1">IF(BJ1025&lt;=0,"－","")</f>
        <v>－</v>
      </c>
      <c r="I1025" s="32">
        <f t="shared" ca="1" si="16532"/>
        <v>3</v>
      </c>
      <c r="J1025" s="124" t="s">
        <v>13</v>
      </c>
      <c r="K1025" s="125" t="str">
        <f t="shared" ref="K1025" ca="1" si="18122">IF(BQ1025&lt;0,"－","")</f>
        <v/>
      </c>
      <c r="L1025" s="24">
        <f t="shared" ca="1" si="17891"/>
        <v>64</v>
      </c>
      <c r="M1025" s="118" t="str">
        <f t="shared" ca="1" si="17892"/>
        <v/>
      </c>
      <c r="N1025" s="125" t="str">
        <f t="shared" ref="N1025" ca="1" si="18123">IF(L1026=1,IF(BQ1025&lt;0,"－",""),"")</f>
        <v/>
      </c>
      <c r="O1025" s="118" t="str">
        <f t="shared" ref="O1025" ca="1" si="18124">IF(L1026=1,L1025,"")</f>
        <v/>
      </c>
      <c r="P1025" s="118" t="s">
        <v>250</v>
      </c>
      <c r="Q1025" s="121" t="str">
        <f t="shared" ref="Q1025" ca="1" si="18125">IF(E1025="","",E1025)</f>
        <v>－</v>
      </c>
      <c r="R1025" s="114" t="s">
        <v>249</v>
      </c>
      <c r="S1025" s="122">
        <f t="shared" ref="S1025" ca="1" si="18126">F1025</f>
        <v>8</v>
      </c>
      <c r="T1025" s="114" t="s">
        <v>216</v>
      </c>
      <c r="U1025" s="122">
        <f t="shared" ref="U1025" ca="1" si="18127">F1026</f>
        <v>5</v>
      </c>
      <c r="V1025" s="114" t="s">
        <v>217</v>
      </c>
      <c r="W1025" s="120" t="str">
        <f t="shared" ref="W1025" si="18128">G1025</f>
        <v>　÷　</v>
      </c>
      <c r="X1025" s="120" t="str">
        <f ca="1">IF(Y1025="","","\\left(")</f>
        <v>\\left(</v>
      </c>
      <c r="Y1025" s="121" t="str">
        <f t="shared" ref="Y1025" ca="1" si="18129">IF(H1025="","",H1025)</f>
        <v>－</v>
      </c>
      <c r="Z1025" s="114" t="s">
        <v>249</v>
      </c>
      <c r="AA1025" s="122">
        <f t="shared" ref="AA1025" ca="1" si="18130">I1025</f>
        <v>3</v>
      </c>
      <c r="AB1025" s="114" t="s">
        <v>216</v>
      </c>
      <c r="AC1025" s="122">
        <f t="shared" ref="AC1025" ca="1" si="18131">I1026</f>
        <v>8</v>
      </c>
      <c r="AD1025" s="114" t="s">
        <v>217</v>
      </c>
      <c r="AE1025" s="114" t="str">
        <f ca="1">IF(Y1025="","","\\right)")</f>
        <v>\\right)</v>
      </c>
      <c r="AF1025" s="114" t="s">
        <v>233</v>
      </c>
      <c r="AG1025" t="s">
        <v>230</v>
      </c>
      <c r="AH1025" t="s">
        <v>250</v>
      </c>
      <c r="AI1025" s="1" t="str">
        <f t="shared" ref="AI1025" ca="1" si="18132">IF(K1025="","",K1025)</f>
        <v/>
      </c>
      <c r="AJ1025" t="s">
        <v>249</v>
      </c>
      <c r="AK1025" s="1">
        <f t="shared" ref="AK1025" ca="1" si="18133">L1025</f>
        <v>64</v>
      </c>
      <c r="AL1025" t="s">
        <v>216</v>
      </c>
      <c r="AM1025" s="1">
        <f t="shared" ref="AM1025" ca="1" si="18134">L1026</f>
        <v>15</v>
      </c>
      <c r="AN1025" t="s">
        <v>217</v>
      </c>
      <c r="AO1025" t="s">
        <v>230</v>
      </c>
      <c r="AP1025" s="114" t="str">
        <f t="shared" ca="1" si="17398"/>
        <v>\\(\\quad \\displaystyle －\\frac{8}{5}　÷　\\left(－\\frac{3}{8}\\right)　=　 \\)</v>
      </c>
      <c r="AQ1025" t="str">
        <f t="shared" ca="1" si="17285"/>
        <v>\\(\\quad \\displaystyle \\frac{64}{15} \\)</v>
      </c>
      <c r="AS1025" s="114" t="str">
        <f t="shared" ref="AS1025" ca="1" si="18135">AP1025</f>
        <v>\\(\\quad \\displaystyle －\\frac{8}{5}　÷　\\left(－\\frac{3}{8}\\right)　=　 \\)</v>
      </c>
      <c r="AT1025" s="114" t="str">
        <f t="shared" ref="AT1025" ca="1" si="18136">IF(O1025="",AQ1025,AQ1026)</f>
        <v>\\(\\quad \\displaystyle \\frac{64}{15} \\)</v>
      </c>
      <c r="AU1025" s="114" t="s">
        <v>60</v>
      </c>
      <c r="AV1025" s="115" t="s">
        <v>228</v>
      </c>
      <c r="AW1025" s="115" t="str">
        <f t="shared" ref="AW1025" ca="1" si="18137">AS1025</f>
        <v>\\(\\quad \\displaystyle －\\frac{8}{5}　÷　\\left(－\\frac{3}{8}\\right)　=　 \\)</v>
      </c>
      <c r="AX1025" s="115" t="str">
        <f t="shared" ref="AX1025" ca="1" si="18138">AT1025</f>
        <v>\\(\\quad \\displaystyle \\frac{64}{15} \\)</v>
      </c>
      <c r="AY1025" s="115" t="s">
        <v>62</v>
      </c>
      <c r="AZ1025" s="116" t="str">
        <f t="shared" ref="AZ1025" ca="1" si="18139">"INSERT INTO "&amp;AU1025&amp;"(tangen,question,answer,editor,date,count) VALUES('"&amp;AV1025&amp;"','"&amp;AW1025&amp;"','"&amp;AX1025&amp;"','"&amp;AY1025&amp;"',NOW(),0);"</f>
        <v>INSERT INTO math(tangen,question,answer,editor,date,count) VALUES('m5500','\\(\\quad \\displaystyle －\\frac{8}{5}　÷　\\left(－\\frac{3}{8}\\right)　=　 \\)','\\(\\quad \\displaystyle \\frac{64}{15} \\)','harazono',NOW(),0);</v>
      </c>
      <c r="BH1025" s="22">
        <f t="shared" ca="1" si="18113"/>
        <v>8</v>
      </c>
      <c r="BI1025" s="114" t="s">
        <v>27</v>
      </c>
      <c r="BJ1025" s="22">
        <f t="shared" ca="1" si="18083"/>
        <v>-3</v>
      </c>
      <c r="BK1025" s="114" t="s">
        <v>26</v>
      </c>
      <c r="BL1025" s="27"/>
      <c r="BM1025" s="27"/>
      <c r="BN1025" s="27"/>
      <c r="BO1025" s="27"/>
      <c r="BP1025" s="27"/>
      <c r="BQ1025" s="24">
        <f t="shared" ref="BQ1025" ca="1" si="18140">BH1025*BJ1026</f>
        <v>64</v>
      </c>
      <c r="BR1025" s="114" t="s">
        <v>26</v>
      </c>
      <c r="BS1025" s="114" t="str">
        <f t="shared" ref="BS1025" ca="1" si="18141">IF(BW1025&gt;=0,"","－")</f>
        <v>－</v>
      </c>
      <c r="BT1025" s="30">
        <f t="shared" ca="1" si="18059"/>
        <v>64</v>
      </c>
      <c r="BU1025" s="24">
        <f t="shared" ca="1" si="17910"/>
        <v>64</v>
      </c>
      <c r="BV1025">
        <f t="shared" ca="1" si="18116"/>
        <v>1</v>
      </c>
      <c r="BW1025" s="119">
        <f t="shared" ref="BW1025" ca="1" si="18142">BV1025*BV1026</f>
        <v>-1</v>
      </c>
      <c r="CG1025"/>
      <c r="CH1025" s="5"/>
    </row>
    <row r="1026" spans="2:86" ht="32" customHeight="1" x14ac:dyDescent="0.55000000000000004">
      <c r="B1026" s="121"/>
      <c r="C1026" s="121"/>
      <c r="D1026" s="114"/>
      <c r="E1026" s="114"/>
      <c r="F1026" s="19">
        <f t="shared" ca="1" si="16530"/>
        <v>5</v>
      </c>
      <c r="G1026" s="114"/>
      <c r="H1026" s="114"/>
      <c r="I1026" s="19">
        <f t="shared" ca="1" si="16532"/>
        <v>8</v>
      </c>
      <c r="J1026" s="124"/>
      <c r="K1026" s="125"/>
      <c r="L1026" s="25">
        <f t="shared" ca="1" si="17891"/>
        <v>15</v>
      </c>
      <c r="M1026" s="118"/>
      <c r="N1026" s="125"/>
      <c r="O1026" s="118"/>
      <c r="P1026" s="118"/>
      <c r="Q1026" s="121"/>
      <c r="R1026" s="114"/>
      <c r="S1026" s="122"/>
      <c r="T1026" s="114"/>
      <c r="U1026" s="122"/>
      <c r="V1026" s="114"/>
      <c r="W1026" s="120"/>
      <c r="X1026" s="120"/>
      <c r="Y1026" s="121"/>
      <c r="Z1026" s="114"/>
      <c r="AA1026" s="122"/>
      <c r="AB1026" s="114"/>
      <c r="AC1026" s="122"/>
      <c r="AD1026" s="114"/>
      <c r="AE1026" s="114"/>
      <c r="AF1026" s="114"/>
      <c r="AG1026" t="s">
        <v>230</v>
      </c>
      <c r="AH1026" t="s">
        <v>250</v>
      </c>
      <c r="AI1026" s="1" t="str">
        <f t="shared" ref="AI1026" ca="1" si="18143">IF(N1025="","",N1025)</f>
        <v/>
      </c>
      <c r="AJ1026" s="1" t="str">
        <f t="shared" ref="AJ1026" ca="1" si="18144">IF(O1025="","",O1025)</f>
        <v/>
      </c>
      <c r="AK1026" s="1"/>
      <c r="AM1026" s="1"/>
      <c r="AO1026" t="s">
        <v>230</v>
      </c>
      <c r="AP1026" s="114"/>
      <c r="AQ1026" t="str">
        <f t="shared" ca="1" si="17285"/>
        <v>\\(\\quad \\displaystyle  \\)</v>
      </c>
      <c r="AS1026" s="114"/>
      <c r="AT1026" s="114"/>
      <c r="AU1026" s="114"/>
      <c r="AV1026" s="114"/>
      <c r="AW1026" s="114"/>
      <c r="AX1026" s="114"/>
      <c r="AY1026" s="114"/>
      <c r="AZ1026" s="117"/>
      <c r="BH1026" s="23">
        <f t="shared" ca="1" si="18089"/>
        <v>5</v>
      </c>
      <c r="BI1026" s="114"/>
      <c r="BJ1026" s="23">
        <f t="shared" ca="1" si="18090"/>
        <v>8</v>
      </c>
      <c r="BK1026" s="114"/>
      <c r="BL1026" s="27"/>
      <c r="BM1026" s="27"/>
      <c r="BN1026" s="27"/>
      <c r="BO1026" s="27"/>
      <c r="BP1026" s="27"/>
      <c r="BQ1026" s="25">
        <f t="shared" ref="BQ1026" ca="1" si="18145">BH1026*BJ1025</f>
        <v>-15</v>
      </c>
      <c r="BR1026" s="114"/>
      <c r="BS1026" s="114"/>
      <c r="BT1026">
        <f t="shared" ca="1" si="18059"/>
        <v>15</v>
      </c>
      <c r="BU1026" s="25">
        <f t="shared" ca="1" si="17915"/>
        <v>15</v>
      </c>
      <c r="BV1026">
        <f t="shared" ca="1" si="18116"/>
        <v>-1</v>
      </c>
      <c r="BW1026" s="119"/>
      <c r="CG1026"/>
      <c r="CH1026" s="5"/>
    </row>
    <row r="1027" spans="2:86" ht="32" customHeight="1" thickBot="1" x14ac:dyDescent="0.6">
      <c r="B1027" s="123" t="s">
        <v>0</v>
      </c>
      <c r="C1027" s="123" t="s">
        <v>28</v>
      </c>
      <c r="D1027" s="114">
        <v>11</v>
      </c>
      <c r="E1027" s="114" t="str">
        <f t="shared" ref="E1027" ca="1" si="18146">BS1027</f>
        <v/>
      </c>
      <c r="F1027" s="32">
        <f t="shared" ref="F1027:F1088" ca="1" si="18147">ABS(BH1027)</f>
        <v>5</v>
      </c>
      <c r="G1027" s="114" t="s">
        <v>241</v>
      </c>
      <c r="H1027" s="114" t="str">
        <f t="shared" ref="H1027" ca="1" si="18148">IF(BJ1027&lt;=0,"－","")</f>
        <v>－</v>
      </c>
      <c r="I1027" s="32">
        <f t="shared" ref="I1027:I1088" ca="1" si="18149">ABS(BJ1027)</f>
        <v>2</v>
      </c>
      <c r="J1027" s="124" t="s">
        <v>13</v>
      </c>
      <c r="K1027" s="125" t="str">
        <f t="shared" ref="K1027" ca="1" si="18150">IF(BQ1027&lt;0,"－","")</f>
        <v>－</v>
      </c>
      <c r="L1027" s="24">
        <f t="shared" ref="L1027:L1088" ca="1" si="18151">BU1027</f>
        <v>10</v>
      </c>
      <c r="M1027" s="118" t="str">
        <f t="shared" ref="M1027" ca="1" si="18152">IF(L1028=1,"=","")</f>
        <v/>
      </c>
      <c r="N1027" s="125" t="str">
        <f t="shared" ref="N1027" ca="1" si="18153">IF(L1028=1,IF(BQ1027&lt;0,"－",""),"")</f>
        <v/>
      </c>
      <c r="O1027" s="118" t="str">
        <f t="shared" ref="O1027" ca="1" si="18154">IF(L1028=1,L1027,"")</f>
        <v/>
      </c>
      <c r="P1027" s="118" t="s">
        <v>250</v>
      </c>
      <c r="Q1027" s="121" t="str">
        <f t="shared" ref="Q1027" ca="1" si="18155">IF(E1027="","",E1027)</f>
        <v/>
      </c>
      <c r="R1027" s="114" t="s">
        <v>249</v>
      </c>
      <c r="S1027" s="122">
        <f t="shared" ref="S1027" ca="1" si="18156">F1027</f>
        <v>5</v>
      </c>
      <c r="T1027" s="114" t="s">
        <v>216</v>
      </c>
      <c r="U1027" s="122">
        <f t="shared" ref="U1027" ca="1" si="18157">F1028</f>
        <v>3</v>
      </c>
      <c r="V1027" s="114" t="s">
        <v>217</v>
      </c>
      <c r="W1027" s="120" t="str">
        <f t="shared" ref="W1027" si="18158">G1027</f>
        <v>　÷　</v>
      </c>
      <c r="X1027" s="120" t="str">
        <f ca="1">IF(Y1027="","","\\left(")</f>
        <v>\\left(</v>
      </c>
      <c r="Y1027" s="121" t="str">
        <f t="shared" ref="Y1027" ca="1" si="18159">IF(H1027="","",H1027)</f>
        <v>－</v>
      </c>
      <c r="Z1027" s="114" t="s">
        <v>249</v>
      </c>
      <c r="AA1027" s="122">
        <f t="shared" ref="AA1027" ca="1" si="18160">I1027</f>
        <v>2</v>
      </c>
      <c r="AB1027" s="114" t="s">
        <v>216</v>
      </c>
      <c r="AC1027" s="122">
        <f t="shared" ref="AC1027" ca="1" si="18161">I1028</f>
        <v>4</v>
      </c>
      <c r="AD1027" s="114" t="s">
        <v>217</v>
      </c>
      <c r="AE1027" s="114" t="str">
        <f ca="1">IF(Y1027="","","\\right)")</f>
        <v>\\right)</v>
      </c>
      <c r="AF1027" s="114" t="s">
        <v>233</v>
      </c>
      <c r="AG1027" t="s">
        <v>230</v>
      </c>
      <c r="AH1027" t="s">
        <v>250</v>
      </c>
      <c r="AI1027" s="1" t="str">
        <f t="shared" ref="AI1027" ca="1" si="18162">IF(K1027="","",K1027)</f>
        <v>－</v>
      </c>
      <c r="AJ1027" t="s">
        <v>249</v>
      </c>
      <c r="AK1027" s="1">
        <f t="shared" ref="AK1027" ca="1" si="18163">L1027</f>
        <v>10</v>
      </c>
      <c r="AL1027" t="s">
        <v>216</v>
      </c>
      <c r="AM1027" s="1">
        <f t="shared" ref="AM1027" ca="1" si="18164">L1028</f>
        <v>3</v>
      </c>
      <c r="AN1027" t="s">
        <v>217</v>
      </c>
      <c r="AO1027" t="s">
        <v>230</v>
      </c>
      <c r="AP1027" s="114" t="str">
        <f t="shared" ca="1" si="17398"/>
        <v>\\(\\quad \\displaystyle \\frac{5}{3}　÷　\\left(－\\frac{2}{4}\\right)　=　 \\)</v>
      </c>
      <c r="AQ1027" t="str">
        <f t="shared" ref="AQ1027:AQ1090" ca="1" si="18165">AH1027&amp;AI1027&amp;AJ1027&amp;AK1027&amp;AL1027&amp;AM1027&amp;AN1027&amp;AO1027</f>
        <v>\\(\\quad \\displaystyle －\\frac{10}{3} \\)</v>
      </c>
      <c r="AS1027" s="114" t="str">
        <f t="shared" ref="AS1027" ca="1" si="18166">AP1027</f>
        <v>\\(\\quad \\displaystyle \\frac{5}{3}　÷　\\left(－\\frac{2}{4}\\right)　=　 \\)</v>
      </c>
      <c r="AT1027" s="114" t="str">
        <f t="shared" ref="AT1027" ca="1" si="18167">IF(O1027="",AQ1027,AQ1028)</f>
        <v>\\(\\quad \\displaystyle －\\frac{10}{3} \\)</v>
      </c>
      <c r="AU1027" s="114" t="s">
        <v>60</v>
      </c>
      <c r="AV1027" s="115" t="s">
        <v>228</v>
      </c>
      <c r="AW1027" s="115" t="str">
        <f t="shared" ref="AW1027" ca="1" si="18168">AS1027</f>
        <v>\\(\\quad \\displaystyle \\frac{5}{3}　÷　\\left(－\\frac{2}{4}\\right)　=　 \\)</v>
      </c>
      <c r="AX1027" s="115" t="str">
        <f t="shared" ref="AX1027" ca="1" si="18169">AT1027</f>
        <v>\\(\\quad \\displaystyle －\\frac{10}{3} \\)</v>
      </c>
      <c r="AY1027" s="115" t="s">
        <v>62</v>
      </c>
      <c r="AZ1027" s="116" t="str">
        <f t="shared" ref="AZ1027" ca="1" si="18170">"INSERT INTO "&amp;AU1027&amp;"(tangen,question,answer,editor,date,count) VALUES('"&amp;AV1027&amp;"','"&amp;AW1027&amp;"','"&amp;AX1027&amp;"','"&amp;AY1027&amp;"',NOW(),0);"</f>
        <v>INSERT INTO math(tangen,question,answer,editor,date,count) VALUES('m5500','\\(\\quad \\displaystyle \\frac{5}{3}　÷　\\left(－\\frac{2}{4}\\right)　=　 \\)','\\(\\quad \\displaystyle －\\frac{10}{3} \\)','harazono',NOW(),0);</v>
      </c>
      <c r="BH1027" s="22">
        <f t="shared" ca="1" si="18113"/>
        <v>-5</v>
      </c>
      <c r="BI1027" s="114" t="s">
        <v>27</v>
      </c>
      <c r="BJ1027" s="22">
        <f t="shared" ca="1" si="18083"/>
        <v>-2</v>
      </c>
      <c r="BK1027" s="114" t="s">
        <v>26</v>
      </c>
      <c r="BL1027" s="27"/>
      <c r="BM1027" s="27"/>
      <c r="BN1027" s="27"/>
      <c r="BO1027" s="27"/>
      <c r="BP1027" s="27"/>
      <c r="BQ1027" s="24">
        <f t="shared" ref="BQ1027" ca="1" si="18171">BH1027*BJ1028</f>
        <v>-20</v>
      </c>
      <c r="BR1027" s="114" t="s">
        <v>26</v>
      </c>
      <c r="BS1027" s="114" t="str">
        <f t="shared" ref="BS1027" ca="1" si="18172">IF(BW1027&gt;=0,"","－")</f>
        <v/>
      </c>
      <c r="BT1027" s="30">
        <f t="shared" ref="BT1027:BT1088" ca="1" si="18173">ABS(BQ1027)</f>
        <v>20</v>
      </c>
      <c r="BU1027" s="24">
        <f t="shared" ref="BU1027" ca="1" si="18174">BT1027/GCD(BT1027,BT1028)</f>
        <v>10</v>
      </c>
      <c r="BV1027">
        <f t="shared" ref="BV1027:BV1088" ca="1" si="18175">IF(BQ1027&gt;=0,1,-1)</f>
        <v>-1</v>
      </c>
      <c r="BW1027" s="119">
        <f t="shared" ref="BW1027" ca="1" si="18176">BV1027*BV1028</f>
        <v>1</v>
      </c>
      <c r="CF1027" s="5"/>
      <c r="CG1027"/>
    </row>
    <row r="1028" spans="2:86" ht="32" customHeight="1" x14ac:dyDescent="0.55000000000000004">
      <c r="B1028" s="121"/>
      <c r="C1028" s="121"/>
      <c r="D1028" s="114"/>
      <c r="E1028" s="114"/>
      <c r="F1028" s="19">
        <f t="shared" ca="1" si="18147"/>
        <v>3</v>
      </c>
      <c r="G1028" s="114"/>
      <c r="H1028" s="114"/>
      <c r="I1028" s="19">
        <f t="shared" ca="1" si="18149"/>
        <v>4</v>
      </c>
      <c r="J1028" s="124"/>
      <c r="K1028" s="125"/>
      <c r="L1028" s="25">
        <f t="shared" ca="1" si="18151"/>
        <v>3</v>
      </c>
      <c r="M1028" s="118"/>
      <c r="N1028" s="125"/>
      <c r="O1028" s="118"/>
      <c r="P1028" s="118"/>
      <c r="Q1028" s="121"/>
      <c r="R1028" s="114"/>
      <c r="S1028" s="122"/>
      <c r="T1028" s="114"/>
      <c r="U1028" s="122"/>
      <c r="V1028" s="114"/>
      <c r="W1028" s="120"/>
      <c r="X1028" s="120"/>
      <c r="Y1028" s="121"/>
      <c r="Z1028" s="114"/>
      <c r="AA1028" s="122"/>
      <c r="AB1028" s="114"/>
      <c r="AC1028" s="122"/>
      <c r="AD1028" s="114"/>
      <c r="AE1028" s="114"/>
      <c r="AF1028" s="114"/>
      <c r="AG1028" t="s">
        <v>230</v>
      </c>
      <c r="AH1028" t="s">
        <v>250</v>
      </c>
      <c r="AI1028" s="1" t="str">
        <f t="shared" ref="AI1028" ca="1" si="18177">IF(N1027="","",N1027)</f>
        <v/>
      </c>
      <c r="AJ1028" s="1" t="str">
        <f t="shared" ref="AJ1028" ca="1" si="18178">IF(O1027="","",O1027)</f>
        <v/>
      </c>
      <c r="AK1028" s="1"/>
      <c r="AM1028" s="1"/>
      <c r="AO1028" t="s">
        <v>230</v>
      </c>
      <c r="AP1028" s="114"/>
      <c r="AQ1028" t="str">
        <f t="shared" ca="1" si="18165"/>
        <v>\\(\\quad \\displaystyle  \\)</v>
      </c>
      <c r="AS1028" s="114"/>
      <c r="AT1028" s="114"/>
      <c r="AU1028" s="114"/>
      <c r="AV1028" s="114"/>
      <c r="AW1028" s="114"/>
      <c r="AX1028" s="114"/>
      <c r="AY1028" s="114"/>
      <c r="AZ1028" s="117"/>
      <c r="BH1028" s="23">
        <f t="shared" ca="1" si="18089"/>
        <v>3</v>
      </c>
      <c r="BI1028" s="114"/>
      <c r="BJ1028" s="23">
        <f t="shared" ca="1" si="18090"/>
        <v>4</v>
      </c>
      <c r="BK1028" s="114"/>
      <c r="BL1028" s="27"/>
      <c r="BM1028" s="27"/>
      <c r="BN1028" s="27"/>
      <c r="BO1028" s="27"/>
      <c r="BP1028" s="27"/>
      <c r="BQ1028" s="25">
        <f t="shared" ref="BQ1028" ca="1" si="18179">BH1028*BJ1027</f>
        <v>-6</v>
      </c>
      <c r="BR1028" s="114"/>
      <c r="BS1028" s="114"/>
      <c r="BT1028">
        <f t="shared" ca="1" si="18173"/>
        <v>6</v>
      </c>
      <c r="BU1028" s="25">
        <f t="shared" ref="BU1028" ca="1" si="18180">BT1028/GCD(BT1027,BT1028)</f>
        <v>3</v>
      </c>
      <c r="BV1028">
        <f t="shared" ca="1" si="18175"/>
        <v>-1</v>
      </c>
      <c r="BW1028" s="119"/>
      <c r="CF1028" s="5"/>
      <c r="CG1028"/>
    </row>
    <row r="1029" spans="2:86" ht="32" customHeight="1" thickBot="1" x14ac:dyDescent="0.6">
      <c r="B1029" s="123" t="s">
        <v>0</v>
      </c>
      <c r="C1029" s="123" t="s">
        <v>28</v>
      </c>
      <c r="D1029" s="114">
        <v>12</v>
      </c>
      <c r="E1029" s="114" t="str">
        <f t="shared" ref="E1029" ca="1" si="18181">BS1029</f>
        <v/>
      </c>
      <c r="F1029" s="32">
        <f t="shared" ca="1" si="18147"/>
        <v>6</v>
      </c>
      <c r="G1029" s="114" t="s">
        <v>241</v>
      </c>
      <c r="H1029" s="114" t="str">
        <f t="shared" ref="H1029" ca="1" si="18182">IF(BJ1029&lt;=0,"－","")</f>
        <v>－</v>
      </c>
      <c r="I1029" s="32">
        <f t="shared" ca="1" si="18149"/>
        <v>5</v>
      </c>
      <c r="J1029" s="124" t="s">
        <v>13</v>
      </c>
      <c r="K1029" s="125" t="str">
        <f t="shared" ref="K1029" ca="1" si="18183">IF(BQ1029&lt;0,"－","")</f>
        <v>－</v>
      </c>
      <c r="L1029" s="24">
        <f t="shared" ca="1" si="18151"/>
        <v>24</v>
      </c>
      <c r="M1029" s="118" t="str">
        <f t="shared" ref="M1029" ca="1" si="18184">IF(L1030=1,"=","")</f>
        <v/>
      </c>
      <c r="N1029" s="125" t="str">
        <f t="shared" ref="N1029" ca="1" si="18185">IF(L1030=1,IF(BQ1029&lt;0,"－",""),"")</f>
        <v/>
      </c>
      <c r="O1029" s="118" t="str">
        <f t="shared" ref="O1029" ca="1" si="18186">IF(L1030=1,L1029,"")</f>
        <v/>
      </c>
      <c r="P1029" s="118" t="s">
        <v>250</v>
      </c>
      <c r="Q1029" s="121" t="str">
        <f t="shared" ref="Q1029" ca="1" si="18187">IF(E1029="","",E1029)</f>
        <v/>
      </c>
      <c r="R1029" s="114" t="s">
        <v>249</v>
      </c>
      <c r="S1029" s="122">
        <f t="shared" ref="S1029" ca="1" si="18188">F1029</f>
        <v>6</v>
      </c>
      <c r="T1029" s="114" t="s">
        <v>216</v>
      </c>
      <c r="U1029" s="122">
        <f t="shared" ref="U1029" ca="1" si="18189">F1030</f>
        <v>2</v>
      </c>
      <c r="V1029" s="114" t="s">
        <v>217</v>
      </c>
      <c r="W1029" s="120" t="str">
        <f t="shared" ref="W1029" si="18190">G1029</f>
        <v>　÷　</v>
      </c>
      <c r="X1029" s="120" t="str">
        <f ca="1">IF(Y1029="","","\\left(")</f>
        <v>\\left(</v>
      </c>
      <c r="Y1029" s="121" t="str">
        <f t="shared" ref="Y1029" ca="1" si="18191">IF(H1029="","",H1029)</f>
        <v>－</v>
      </c>
      <c r="Z1029" s="114" t="s">
        <v>249</v>
      </c>
      <c r="AA1029" s="122">
        <f t="shared" ref="AA1029" ca="1" si="18192">I1029</f>
        <v>5</v>
      </c>
      <c r="AB1029" s="114" t="s">
        <v>216</v>
      </c>
      <c r="AC1029" s="122">
        <f t="shared" ref="AC1029" ca="1" si="18193">I1030</f>
        <v>8</v>
      </c>
      <c r="AD1029" s="114" t="s">
        <v>217</v>
      </c>
      <c r="AE1029" s="114" t="str">
        <f ca="1">IF(Y1029="","","\\right)")</f>
        <v>\\right)</v>
      </c>
      <c r="AF1029" s="114" t="s">
        <v>233</v>
      </c>
      <c r="AG1029" t="s">
        <v>230</v>
      </c>
      <c r="AH1029" t="s">
        <v>250</v>
      </c>
      <c r="AI1029" s="1" t="str">
        <f t="shared" ref="AI1029" ca="1" si="18194">IF(K1029="","",K1029)</f>
        <v>－</v>
      </c>
      <c r="AJ1029" t="s">
        <v>249</v>
      </c>
      <c r="AK1029" s="1">
        <f t="shared" ref="AK1029" ca="1" si="18195">L1029</f>
        <v>24</v>
      </c>
      <c r="AL1029" t="s">
        <v>216</v>
      </c>
      <c r="AM1029" s="1">
        <f t="shared" ref="AM1029" ca="1" si="18196">L1030</f>
        <v>5</v>
      </c>
      <c r="AN1029" t="s">
        <v>217</v>
      </c>
      <c r="AO1029" t="s">
        <v>230</v>
      </c>
      <c r="AP1029" s="114" t="str">
        <f t="shared" ca="1" si="17398"/>
        <v>\\(\\quad \\displaystyle \\frac{6}{2}　÷　\\left(－\\frac{5}{8}\\right)　=　 \\)</v>
      </c>
      <c r="AQ1029" t="str">
        <f t="shared" ca="1" si="18165"/>
        <v>\\(\\quad \\displaystyle －\\frac{24}{5} \\)</v>
      </c>
      <c r="AS1029" s="114" t="str">
        <f t="shared" ref="AS1029" ca="1" si="18197">AP1029</f>
        <v>\\(\\quad \\displaystyle \\frac{6}{2}　÷　\\left(－\\frac{5}{8}\\right)　=　 \\)</v>
      </c>
      <c r="AT1029" s="114" t="str">
        <f t="shared" ref="AT1029" ca="1" si="18198">IF(O1029="",AQ1029,AQ1030)</f>
        <v>\\(\\quad \\displaystyle －\\frac{24}{5} \\)</v>
      </c>
      <c r="AU1029" s="114" t="s">
        <v>60</v>
      </c>
      <c r="AV1029" s="115" t="s">
        <v>228</v>
      </c>
      <c r="AW1029" s="115" t="str">
        <f t="shared" ref="AW1029" ca="1" si="18199">AS1029</f>
        <v>\\(\\quad \\displaystyle \\frac{6}{2}　÷　\\left(－\\frac{5}{8}\\right)　=　 \\)</v>
      </c>
      <c r="AX1029" s="115" t="str">
        <f t="shared" ref="AX1029" ca="1" si="18200">AT1029</f>
        <v>\\(\\quad \\displaystyle －\\frac{24}{5} \\)</v>
      </c>
      <c r="AY1029" s="115" t="s">
        <v>62</v>
      </c>
      <c r="AZ1029" s="116" t="str">
        <f t="shared" ref="AZ1029" ca="1" si="18201">"INSERT INTO "&amp;AU1029&amp;"(tangen,question,answer,editor,date,count) VALUES('"&amp;AV1029&amp;"','"&amp;AW1029&amp;"','"&amp;AX1029&amp;"','"&amp;AY1029&amp;"',NOW(),0);"</f>
        <v>INSERT INTO math(tangen,question,answer,editor,date,count) VALUES('m5500','\\(\\quad \\displaystyle \\frac{6}{2}　÷　\\left(－\\frac{5}{8}\\right)　=　 \\)','\\(\\quad \\displaystyle －\\frac{24}{5} \\)','harazono',NOW(),0);</v>
      </c>
      <c r="BH1029" s="22">
        <f t="shared" ca="1" si="18113"/>
        <v>-6</v>
      </c>
      <c r="BI1029" s="114" t="s">
        <v>27</v>
      </c>
      <c r="BJ1029" s="22">
        <f t="shared" ca="1" si="18083"/>
        <v>-5</v>
      </c>
      <c r="BK1029" s="114" t="s">
        <v>26</v>
      </c>
      <c r="BL1029" s="27"/>
      <c r="BM1029" s="27"/>
      <c r="BN1029" s="27"/>
      <c r="BO1029" s="27"/>
      <c r="BP1029" s="27"/>
      <c r="BQ1029" s="24">
        <f t="shared" ref="BQ1029" ca="1" si="18202">BH1029*BJ1030</f>
        <v>-48</v>
      </c>
      <c r="BR1029" s="114" t="s">
        <v>26</v>
      </c>
      <c r="BS1029" s="114" t="str">
        <f t="shared" ref="BS1029" ca="1" si="18203">IF(BW1029&gt;=0,"","－")</f>
        <v/>
      </c>
      <c r="BT1029" s="30">
        <f t="shared" ca="1" si="18173"/>
        <v>48</v>
      </c>
      <c r="BU1029" s="24">
        <f t="shared" ref="BU1029" ca="1" si="18204">BT1029/GCD(BT1029,BT1030)</f>
        <v>24</v>
      </c>
      <c r="BV1029">
        <f t="shared" ca="1" si="18175"/>
        <v>-1</v>
      </c>
      <c r="BW1029" s="119">
        <f t="shared" ref="BW1029" ca="1" si="18205">BV1029*BV1030</f>
        <v>1</v>
      </c>
      <c r="CF1029" s="5"/>
      <c r="CG1029"/>
    </row>
    <row r="1030" spans="2:86" ht="32" customHeight="1" x14ac:dyDescent="0.55000000000000004">
      <c r="B1030" s="121"/>
      <c r="C1030" s="121"/>
      <c r="D1030" s="114"/>
      <c r="E1030" s="114"/>
      <c r="F1030" s="19">
        <f t="shared" ca="1" si="18147"/>
        <v>2</v>
      </c>
      <c r="G1030" s="114"/>
      <c r="H1030" s="114"/>
      <c r="I1030" s="19">
        <f t="shared" ca="1" si="18149"/>
        <v>8</v>
      </c>
      <c r="J1030" s="124"/>
      <c r="K1030" s="125"/>
      <c r="L1030" s="25">
        <f t="shared" ca="1" si="18151"/>
        <v>5</v>
      </c>
      <c r="M1030" s="118"/>
      <c r="N1030" s="125"/>
      <c r="O1030" s="118"/>
      <c r="P1030" s="118"/>
      <c r="Q1030" s="121"/>
      <c r="R1030" s="114"/>
      <c r="S1030" s="122"/>
      <c r="T1030" s="114"/>
      <c r="U1030" s="122"/>
      <c r="V1030" s="114"/>
      <c r="W1030" s="120"/>
      <c r="X1030" s="120"/>
      <c r="Y1030" s="121"/>
      <c r="Z1030" s="114"/>
      <c r="AA1030" s="122"/>
      <c r="AB1030" s="114"/>
      <c r="AC1030" s="122"/>
      <c r="AD1030" s="114"/>
      <c r="AE1030" s="114"/>
      <c r="AF1030" s="114"/>
      <c r="AG1030" t="s">
        <v>230</v>
      </c>
      <c r="AH1030" t="s">
        <v>250</v>
      </c>
      <c r="AI1030" s="1" t="str">
        <f t="shared" ref="AI1030" ca="1" si="18206">IF(N1029="","",N1029)</f>
        <v/>
      </c>
      <c r="AJ1030" s="1" t="str">
        <f t="shared" ref="AJ1030" ca="1" si="18207">IF(O1029="","",O1029)</f>
        <v/>
      </c>
      <c r="AK1030" s="1"/>
      <c r="AM1030" s="1"/>
      <c r="AO1030" t="s">
        <v>230</v>
      </c>
      <c r="AP1030" s="114"/>
      <c r="AQ1030" t="str">
        <f t="shared" ca="1" si="18165"/>
        <v>\\(\\quad \\displaystyle  \\)</v>
      </c>
      <c r="AS1030" s="114"/>
      <c r="AT1030" s="114"/>
      <c r="AU1030" s="114"/>
      <c r="AV1030" s="114"/>
      <c r="AW1030" s="114"/>
      <c r="AX1030" s="114"/>
      <c r="AY1030" s="114"/>
      <c r="AZ1030" s="117"/>
      <c r="BH1030" s="23">
        <f t="shared" ca="1" si="18089"/>
        <v>2</v>
      </c>
      <c r="BI1030" s="114"/>
      <c r="BJ1030" s="23">
        <f t="shared" ca="1" si="18090"/>
        <v>8</v>
      </c>
      <c r="BK1030" s="114"/>
      <c r="BL1030" s="27"/>
      <c r="BM1030" s="27"/>
      <c r="BN1030" s="27"/>
      <c r="BO1030" s="27"/>
      <c r="BP1030" s="27"/>
      <c r="BQ1030" s="25">
        <f t="shared" ref="BQ1030" ca="1" si="18208">BH1030*BJ1029</f>
        <v>-10</v>
      </c>
      <c r="BR1030" s="114"/>
      <c r="BS1030" s="114"/>
      <c r="BT1030">
        <f t="shared" ca="1" si="18173"/>
        <v>10</v>
      </c>
      <c r="BU1030" s="25">
        <f t="shared" ref="BU1030" ca="1" si="18209">BT1030/GCD(BT1029,BT1030)</f>
        <v>5</v>
      </c>
      <c r="BV1030">
        <f t="shared" ca="1" si="18175"/>
        <v>-1</v>
      </c>
      <c r="BW1030" s="119"/>
      <c r="CF1030" s="5"/>
      <c r="CG1030"/>
    </row>
    <row r="1031" spans="2:86" ht="32" customHeight="1" thickBot="1" x14ac:dyDescent="0.6">
      <c r="B1031" s="123" t="s">
        <v>0</v>
      </c>
      <c r="C1031" s="123" t="s">
        <v>28</v>
      </c>
      <c r="D1031" s="114">
        <v>13</v>
      </c>
      <c r="E1031" s="114" t="str">
        <f t="shared" ref="E1031" ca="1" si="18210">BS1031</f>
        <v/>
      </c>
      <c r="F1031" s="32">
        <f t="shared" ca="1" si="18147"/>
        <v>8</v>
      </c>
      <c r="G1031" s="114" t="s">
        <v>241</v>
      </c>
      <c r="H1031" s="114" t="str">
        <f t="shared" ref="H1031" ca="1" si="18211">IF(BJ1031&lt;=0,"－","")</f>
        <v/>
      </c>
      <c r="I1031" s="32">
        <f t="shared" ca="1" si="18149"/>
        <v>9</v>
      </c>
      <c r="J1031" s="124" t="s">
        <v>13</v>
      </c>
      <c r="K1031" s="125" t="str">
        <f t="shared" ref="K1031" ca="1" si="18212">IF(BQ1031&lt;0,"－","")</f>
        <v/>
      </c>
      <c r="L1031" s="24">
        <f t="shared" ca="1" si="18151"/>
        <v>8</v>
      </c>
      <c r="M1031" s="118" t="str">
        <f t="shared" ref="M1031" ca="1" si="18213">IF(L1032=1,"=","")</f>
        <v/>
      </c>
      <c r="N1031" s="125" t="str">
        <f t="shared" ref="N1031" ca="1" si="18214">IF(L1032=1,IF(BQ1031&lt;0,"－",""),"")</f>
        <v/>
      </c>
      <c r="O1031" s="118" t="str">
        <f t="shared" ref="O1031" ca="1" si="18215">IF(L1032=1,L1031,"")</f>
        <v/>
      </c>
      <c r="P1031" s="118" t="s">
        <v>250</v>
      </c>
      <c r="Q1031" s="121" t="str">
        <f t="shared" ref="Q1031" ca="1" si="18216">IF(E1031="","",E1031)</f>
        <v/>
      </c>
      <c r="R1031" s="114" t="s">
        <v>249</v>
      </c>
      <c r="S1031" s="122">
        <f t="shared" ref="S1031" ca="1" si="18217">F1031</f>
        <v>8</v>
      </c>
      <c r="T1031" s="114" t="s">
        <v>216</v>
      </c>
      <c r="U1031" s="122">
        <f t="shared" ref="U1031" ca="1" si="18218">F1032</f>
        <v>5</v>
      </c>
      <c r="V1031" s="114" t="s">
        <v>217</v>
      </c>
      <c r="W1031" s="120" t="str">
        <f t="shared" ref="W1031" si="18219">G1031</f>
        <v>　÷　</v>
      </c>
      <c r="X1031" s="120" t="str">
        <f ca="1">IF(Y1031="","","\\left(")</f>
        <v/>
      </c>
      <c r="Y1031" s="121" t="str">
        <f t="shared" ref="Y1031" ca="1" si="18220">IF(H1031="","",H1031)</f>
        <v/>
      </c>
      <c r="Z1031" s="114" t="s">
        <v>249</v>
      </c>
      <c r="AA1031" s="122">
        <f t="shared" ref="AA1031" ca="1" si="18221">I1031</f>
        <v>9</v>
      </c>
      <c r="AB1031" s="114" t="s">
        <v>216</v>
      </c>
      <c r="AC1031" s="122">
        <f t="shared" ref="AC1031" ca="1" si="18222">I1032</f>
        <v>3</v>
      </c>
      <c r="AD1031" s="114" t="s">
        <v>217</v>
      </c>
      <c r="AE1031" s="114" t="str">
        <f ca="1">IF(Y1031="","","\\right)")</f>
        <v/>
      </c>
      <c r="AF1031" s="114" t="s">
        <v>233</v>
      </c>
      <c r="AG1031" t="s">
        <v>230</v>
      </c>
      <c r="AH1031" t="s">
        <v>250</v>
      </c>
      <c r="AI1031" s="1" t="str">
        <f t="shared" ref="AI1031" ca="1" si="18223">IF(K1031="","",K1031)</f>
        <v/>
      </c>
      <c r="AJ1031" t="s">
        <v>249</v>
      </c>
      <c r="AK1031" s="1">
        <f t="shared" ref="AK1031" ca="1" si="18224">L1031</f>
        <v>8</v>
      </c>
      <c r="AL1031" t="s">
        <v>216</v>
      </c>
      <c r="AM1031" s="1">
        <f t="shared" ref="AM1031" ca="1" si="18225">L1032</f>
        <v>15</v>
      </c>
      <c r="AN1031" t="s">
        <v>217</v>
      </c>
      <c r="AO1031" t="s">
        <v>230</v>
      </c>
      <c r="AP1031" s="114" t="str">
        <f t="shared" ca="1" si="17398"/>
        <v>\\(\\quad \\displaystyle \\frac{8}{5}　÷　\\frac{9}{3}　=　 \\)</v>
      </c>
      <c r="AQ1031" t="str">
        <f t="shared" ca="1" si="18165"/>
        <v>\\(\\quad \\displaystyle \\frac{8}{15} \\)</v>
      </c>
      <c r="AS1031" s="114" t="str">
        <f t="shared" ref="AS1031" ca="1" si="18226">AP1031</f>
        <v>\\(\\quad \\displaystyle \\frac{8}{5}　÷　\\frac{9}{3}　=　 \\)</v>
      </c>
      <c r="AT1031" s="114" t="str">
        <f t="shared" ref="AT1031" ca="1" si="18227">IF(O1031="",AQ1031,AQ1032)</f>
        <v>\\(\\quad \\displaystyle \\frac{8}{15} \\)</v>
      </c>
      <c r="AU1031" s="114" t="s">
        <v>60</v>
      </c>
      <c r="AV1031" s="115" t="s">
        <v>228</v>
      </c>
      <c r="AW1031" s="115" t="str">
        <f t="shared" ref="AW1031" ca="1" si="18228">AS1031</f>
        <v>\\(\\quad \\displaystyle \\frac{8}{5}　÷　\\frac{9}{3}　=　 \\)</v>
      </c>
      <c r="AX1031" s="115" t="str">
        <f t="shared" ref="AX1031" ca="1" si="18229">AT1031</f>
        <v>\\(\\quad \\displaystyle \\frac{8}{15} \\)</v>
      </c>
      <c r="AY1031" s="115" t="s">
        <v>62</v>
      </c>
      <c r="AZ1031" s="116" t="str">
        <f t="shared" ref="AZ1031" ca="1" si="18230">"INSERT INTO "&amp;AU1031&amp;"(tangen,question,answer,editor,date,count) VALUES('"&amp;AV1031&amp;"','"&amp;AW1031&amp;"','"&amp;AX1031&amp;"','"&amp;AY1031&amp;"',NOW(),0);"</f>
        <v>INSERT INTO math(tangen,question,answer,editor,date,count) VALUES('m5500','\\(\\quad \\displaystyle \\frac{8}{5}　÷　\\frac{9}{3}　=　 \\)','\\(\\quad \\displaystyle \\frac{8}{15} \\)','harazono',NOW(),0);</v>
      </c>
      <c r="BH1031" s="22">
        <f t="shared" ca="1" si="18113"/>
        <v>8</v>
      </c>
      <c r="BI1031" s="114" t="s">
        <v>27</v>
      </c>
      <c r="BJ1031" s="22">
        <f t="shared" ca="1" si="18083"/>
        <v>9</v>
      </c>
      <c r="BK1031" s="114" t="s">
        <v>26</v>
      </c>
      <c r="BL1031" s="27"/>
      <c r="BM1031" s="27"/>
      <c r="BN1031" s="27"/>
      <c r="BO1031" s="27"/>
      <c r="BP1031" s="27"/>
      <c r="BQ1031" s="24">
        <f t="shared" ref="BQ1031" ca="1" si="18231">BH1031*BJ1032</f>
        <v>24</v>
      </c>
      <c r="BR1031" s="114" t="s">
        <v>26</v>
      </c>
      <c r="BS1031" s="114" t="str">
        <f t="shared" ref="BS1031" ca="1" si="18232">IF(BW1031&gt;=0,"","－")</f>
        <v/>
      </c>
      <c r="BT1031" s="30">
        <f t="shared" ca="1" si="18173"/>
        <v>24</v>
      </c>
      <c r="BU1031" s="24">
        <f t="shared" ref="BU1031" ca="1" si="18233">BT1031/GCD(BT1031,BT1032)</f>
        <v>8</v>
      </c>
      <c r="BV1031">
        <f t="shared" ca="1" si="18175"/>
        <v>1</v>
      </c>
      <c r="BW1031" s="119">
        <f t="shared" ref="BW1031" ca="1" si="18234">BV1031*BV1032</f>
        <v>1</v>
      </c>
      <c r="CF1031" s="5"/>
      <c r="CG1031"/>
    </row>
    <row r="1032" spans="2:86" ht="32" customHeight="1" x14ac:dyDescent="0.55000000000000004">
      <c r="B1032" s="121"/>
      <c r="C1032" s="121"/>
      <c r="D1032" s="114"/>
      <c r="E1032" s="114"/>
      <c r="F1032" s="19">
        <f t="shared" ca="1" si="18147"/>
        <v>5</v>
      </c>
      <c r="G1032" s="114"/>
      <c r="H1032" s="114"/>
      <c r="I1032" s="19">
        <f t="shared" ca="1" si="18149"/>
        <v>3</v>
      </c>
      <c r="J1032" s="124"/>
      <c r="K1032" s="125"/>
      <c r="L1032" s="25">
        <f t="shared" ca="1" si="18151"/>
        <v>15</v>
      </c>
      <c r="M1032" s="118"/>
      <c r="N1032" s="125"/>
      <c r="O1032" s="118"/>
      <c r="P1032" s="118"/>
      <c r="Q1032" s="121"/>
      <c r="R1032" s="114"/>
      <c r="S1032" s="122"/>
      <c r="T1032" s="114"/>
      <c r="U1032" s="122"/>
      <c r="V1032" s="114"/>
      <c r="W1032" s="120"/>
      <c r="X1032" s="120"/>
      <c r="Y1032" s="121"/>
      <c r="Z1032" s="114"/>
      <c r="AA1032" s="122"/>
      <c r="AB1032" s="114"/>
      <c r="AC1032" s="122"/>
      <c r="AD1032" s="114"/>
      <c r="AE1032" s="114"/>
      <c r="AF1032" s="114"/>
      <c r="AG1032" t="s">
        <v>230</v>
      </c>
      <c r="AH1032" t="s">
        <v>250</v>
      </c>
      <c r="AI1032" s="1" t="str">
        <f t="shared" ref="AI1032" ca="1" si="18235">IF(N1031="","",N1031)</f>
        <v/>
      </c>
      <c r="AJ1032" s="1" t="str">
        <f t="shared" ref="AJ1032" ca="1" si="18236">IF(O1031="","",O1031)</f>
        <v/>
      </c>
      <c r="AK1032" s="1"/>
      <c r="AM1032" s="1"/>
      <c r="AO1032" t="s">
        <v>230</v>
      </c>
      <c r="AP1032" s="114"/>
      <c r="AQ1032" t="str">
        <f t="shared" ca="1" si="18165"/>
        <v>\\(\\quad \\displaystyle  \\)</v>
      </c>
      <c r="AS1032" s="114"/>
      <c r="AT1032" s="114"/>
      <c r="AU1032" s="114"/>
      <c r="AV1032" s="114"/>
      <c r="AW1032" s="114"/>
      <c r="AX1032" s="114"/>
      <c r="AY1032" s="114"/>
      <c r="AZ1032" s="117"/>
      <c r="BH1032" s="23">
        <f t="shared" ca="1" si="18089"/>
        <v>5</v>
      </c>
      <c r="BI1032" s="114"/>
      <c r="BJ1032" s="23">
        <f t="shared" ca="1" si="18090"/>
        <v>3</v>
      </c>
      <c r="BK1032" s="114"/>
      <c r="BL1032" s="27"/>
      <c r="BM1032" s="27"/>
      <c r="BN1032" s="27"/>
      <c r="BO1032" s="27"/>
      <c r="BP1032" s="27"/>
      <c r="BQ1032" s="25">
        <f t="shared" ref="BQ1032" ca="1" si="18237">BH1032*BJ1031</f>
        <v>45</v>
      </c>
      <c r="BR1032" s="114"/>
      <c r="BS1032" s="114"/>
      <c r="BT1032">
        <f t="shared" ca="1" si="18173"/>
        <v>45</v>
      </c>
      <c r="BU1032" s="25">
        <f t="shared" ref="BU1032" ca="1" si="18238">BT1032/GCD(BT1031,BT1032)</f>
        <v>15</v>
      </c>
      <c r="BV1032">
        <f t="shared" ca="1" si="18175"/>
        <v>1</v>
      </c>
      <c r="BW1032" s="119"/>
      <c r="CF1032" s="5"/>
      <c r="CG1032"/>
    </row>
    <row r="1033" spans="2:86" ht="32" customHeight="1" thickBot="1" x14ac:dyDescent="0.6">
      <c r="B1033" s="123" t="s">
        <v>0</v>
      </c>
      <c r="C1033" s="123" t="s">
        <v>28</v>
      </c>
      <c r="D1033" s="114">
        <v>14</v>
      </c>
      <c r="E1033" s="114" t="str">
        <f t="shared" ref="E1033" ca="1" si="18239">BS1033</f>
        <v/>
      </c>
      <c r="F1033" s="32">
        <f t="shared" ca="1" si="18147"/>
        <v>7</v>
      </c>
      <c r="G1033" s="114" t="s">
        <v>241</v>
      </c>
      <c r="H1033" s="114" t="str">
        <f t="shared" ref="H1033" ca="1" si="18240">IF(BJ1033&lt;=0,"－","")</f>
        <v/>
      </c>
      <c r="I1033" s="32">
        <f t="shared" ca="1" si="18149"/>
        <v>9</v>
      </c>
      <c r="J1033" s="124" t="s">
        <v>13</v>
      </c>
      <c r="K1033" s="125" t="str">
        <f t="shared" ref="K1033" ca="1" si="18241">IF(BQ1033&lt;0,"－","")</f>
        <v/>
      </c>
      <c r="L1033" s="24">
        <f t="shared" ca="1" si="18151"/>
        <v>35</v>
      </c>
      <c r="M1033" s="118" t="str">
        <f t="shared" ref="M1033" ca="1" si="18242">IF(L1034=1,"=","")</f>
        <v/>
      </c>
      <c r="N1033" s="125" t="str">
        <f t="shared" ref="N1033" ca="1" si="18243">IF(L1034=1,IF(BQ1033&lt;0,"－",""),"")</f>
        <v/>
      </c>
      <c r="O1033" s="118" t="str">
        <f t="shared" ref="O1033" ca="1" si="18244">IF(L1034=1,L1033,"")</f>
        <v/>
      </c>
      <c r="P1033" s="118" t="s">
        <v>250</v>
      </c>
      <c r="Q1033" s="121" t="str">
        <f t="shared" ref="Q1033" ca="1" si="18245">IF(E1033="","",E1033)</f>
        <v/>
      </c>
      <c r="R1033" s="114" t="s">
        <v>249</v>
      </c>
      <c r="S1033" s="122">
        <f t="shared" ref="S1033" ca="1" si="18246">F1033</f>
        <v>7</v>
      </c>
      <c r="T1033" s="114" t="s">
        <v>216</v>
      </c>
      <c r="U1033" s="122">
        <f t="shared" ref="U1033" ca="1" si="18247">F1034</f>
        <v>4</v>
      </c>
      <c r="V1033" s="114" t="s">
        <v>217</v>
      </c>
      <c r="W1033" s="120" t="str">
        <f t="shared" ref="W1033" si="18248">G1033</f>
        <v>　÷　</v>
      </c>
      <c r="X1033" s="120" t="str">
        <f ca="1">IF(Y1033="","","\\left(")</f>
        <v/>
      </c>
      <c r="Y1033" s="121" t="str">
        <f t="shared" ref="Y1033" ca="1" si="18249">IF(H1033="","",H1033)</f>
        <v/>
      </c>
      <c r="Z1033" s="114" t="s">
        <v>249</v>
      </c>
      <c r="AA1033" s="122">
        <f t="shared" ref="AA1033" ca="1" si="18250">I1033</f>
        <v>9</v>
      </c>
      <c r="AB1033" s="114" t="s">
        <v>216</v>
      </c>
      <c r="AC1033" s="122">
        <f t="shared" ref="AC1033" ca="1" si="18251">I1034</f>
        <v>10</v>
      </c>
      <c r="AD1033" s="114" t="s">
        <v>217</v>
      </c>
      <c r="AE1033" s="114" t="str">
        <f ca="1">IF(Y1033="","","\\right)")</f>
        <v/>
      </c>
      <c r="AF1033" s="114" t="s">
        <v>233</v>
      </c>
      <c r="AG1033" t="s">
        <v>230</v>
      </c>
      <c r="AH1033" t="s">
        <v>250</v>
      </c>
      <c r="AI1033" s="1" t="str">
        <f t="shared" ref="AI1033" ca="1" si="18252">IF(K1033="","",K1033)</f>
        <v/>
      </c>
      <c r="AJ1033" t="s">
        <v>249</v>
      </c>
      <c r="AK1033" s="1">
        <f t="shared" ref="AK1033" ca="1" si="18253">L1033</f>
        <v>35</v>
      </c>
      <c r="AL1033" t="s">
        <v>216</v>
      </c>
      <c r="AM1033" s="1">
        <f t="shared" ref="AM1033" ca="1" si="18254">L1034</f>
        <v>18</v>
      </c>
      <c r="AN1033" t="s">
        <v>217</v>
      </c>
      <c r="AO1033" t="s">
        <v>230</v>
      </c>
      <c r="AP1033" s="114" t="str">
        <f t="shared" ca="1" si="17398"/>
        <v>\\(\\quad \\displaystyle \\frac{7}{4}　÷　\\frac{9}{10}　=　 \\)</v>
      </c>
      <c r="AQ1033" t="str">
        <f t="shared" ca="1" si="18165"/>
        <v>\\(\\quad \\displaystyle \\frac{35}{18} \\)</v>
      </c>
      <c r="AS1033" s="114" t="str">
        <f t="shared" ref="AS1033" ca="1" si="18255">AP1033</f>
        <v>\\(\\quad \\displaystyle \\frac{7}{4}　÷　\\frac{9}{10}　=　 \\)</v>
      </c>
      <c r="AT1033" s="114" t="str">
        <f t="shared" ref="AT1033" ca="1" si="18256">IF(O1033="",AQ1033,AQ1034)</f>
        <v>\\(\\quad \\displaystyle \\frac{35}{18} \\)</v>
      </c>
      <c r="AU1033" s="114" t="s">
        <v>60</v>
      </c>
      <c r="AV1033" s="115" t="s">
        <v>228</v>
      </c>
      <c r="AW1033" s="115" t="str">
        <f t="shared" ref="AW1033" ca="1" si="18257">AS1033</f>
        <v>\\(\\quad \\displaystyle \\frac{7}{4}　÷　\\frac{9}{10}　=　 \\)</v>
      </c>
      <c r="AX1033" s="115" t="str">
        <f t="shared" ref="AX1033" ca="1" si="18258">AT1033</f>
        <v>\\(\\quad \\displaystyle \\frac{35}{18} \\)</v>
      </c>
      <c r="AY1033" s="115" t="s">
        <v>62</v>
      </c>
      <c r="AZ1033" s="116" t="str">
        <f t="shared" ref="AZ1033" ca="1" si="18259">"INSERT INTO "&amp;AU1033&amp;"(tangen,question,answer,editor,date,count) VALUES('"&amp;AV1033&amp;"','"&amp;AW1033&amp;"','"&amp;AX1033&amp;"','"&amp;AY1033&amp;"',NOW(),0);"</f>
        <v>INSERT INTO math(tangen,question,answer,editor,date,count) VALUES('m5500','\\(\\quad \\displaystyle \\frac{7}{4}　÷　\\frac{9}{10}　=　 \\)','\\(\\quad \\displaystyle \\frac{35}{18} \\)','harazono',NOW(),0);</v>
      </c>
      <c r="BH1033" s="22">
        <f t="shared" ca="1" si="18113"/>
        <v>7</v>
      </c>
      <c r="BI1033" s="114" t="s">
        <v>27</v>
      </c>
      <c r="BJ1033" s="22">
        <f t="shared" ca="1" si="18083"/>
        <v>9</v>
      </c>
      <c r="BK1033" s="114" t="s">
        <v>26</v>
      </c>
      <c r="BL1033" s="27"/>
      <c r="BM1033" s="27"/>
      <c r="BN1033" s="27"/>
      <c r="BO1033" s="27"/>
      <c r="BP1033" s="27"/>
      <c r="BQ1033" s="24">
        <f t="shared" ref="BQ1033" ca="1" si="18260">BH1033*BJ1034</f>
        <v>70</v>
      </c>
      <c r="BR1033" s="114" t="s">
        <v>26</v>
      </c>
      <c r="BS1033" s="114" t="str">
        <f t="shared" ref="BS1033" ca="1" si="18261">IF(BW1033&gt;=0,"","－")</f>
        <v/>
      </c>
      <c r="BT1033" s="30">
        <f t="shared" ca="1" si="18173"/>
        <v>70</v>
      </c>
      <c r="BU1033" s="24">
        <f t="shared" ref="BU1033" ca="1" si="18262">BT1033/GCD(BT1033,BT1034)</f>
        <v>35</v>
      </c>
      <c r="BV1033">
        <f t="shared" ca="1" si="18175"/>
        <v>1</v>
      </c>
      <c r="BW1033" s="119">
        <f t="shared" ref="BW1033" ca="1" si="18263">BV1033*BV1034</f>
        <v>1</v>
      </c>
      <c r="CF1033" s="5"/>
      <c r="CG1033"/>
    </row>
    <row r="1034" spans="2:86" ht="32" customHeight="1" x14ac:dyDescent="0.55000000000000004">
      <c r="B1034" s="121"/>
      <c r="C1034" s="121"/>
      <c r="D1034" s="114"/>
      <c r="E1034" s="114"/>
      <c r="F1034" s="19">
        <f t="shared" ca="1" si="18147"/>
        <v>4</v>
      </c>
      <c r="G1034" s="114"/>
      <c r="H1034" s="114"/>
      <c r="I1034" s="19">
        <f t="shared" ca="1" si="18149"/>
        <v>10</v>
      </c>
      <c r="J1034" s="124"/>
      <c r="K1034" s="125"/>
      <c r="L1034" s="25">
        <f t="shared" ca="1" si="18151"/>
        <v>18</v>
      </c>
      <c r="M1034" s="118"/>
      <c r="N1034" s="125"/>
      <c r="O1034" s="118"/>
      <c r="P1034" s="118"/>
      <c r="Q1034" s="121"/>
      <c r="R1034" s="114"/>
      <c r="S1034" s="122"/>
      <c r="T1034" s="114"/>
      <c r="U1034" s="122"/>
      <c r="V1034" s="114"/>
      <c r="W1034" s="120"/>
      <c r="X1034" s="120"/>
      <c r="Y1034" s="121"/>
      <c r="Z1034" s="114"/>
      <c r="AA1034" s="122"/>
      <c r="AB1034" s="114"/>
      <c r="AC1034" s="122"/>
      <c r="AD1034" s="114"/>
      <c r="AE1034" s="114"/>
      <c r="AF1034" s="114"/>
      <c r="AG1034" t="s">
        <v>230</v>
      </c>
      <c r="AH1034" t="s">
        <v>250</v>
      </c>
      <c r="AI1034" s="1" t="str">
        <f t="shared" ref="AI1034" ca="1" si="18264">IF(N1033="","",N1033)</f>
        <v/>
      </c>
      <c r="AJ1034" s="1" t="str">
        <f t="shared" ref="AJ1034" ca="1" si="18265">IF(O1033="","",O1033)</f>
        <v/>
      </c>
      <c r="AK1034" s="1"/>
      <c r="AM1034" s="1"/>
      <c r="AO1034" t="s">
        <v>230</v>
      </c>
      <c r="AP1034" s="114"/>
      <c r="AQ1034" t="str">
        <f t="shared" ca="1" si="18165"/>
        <v>\\(\\quad \\displaystyle  \\)</v>
      </c>
      <c r="AS1034" s="114"/>
      <c r="AT1034" s="114"/>
      <c r="AU1034" s="114"/>
      <c r="AV1034" s="114"/>
      <c r="AW1034" s="114"/>
      <c r="AX1034" s="114"/>
      <c r="AY1034" s="114"/>
      <c r="AZ1034" s="117"/>
      <c r="BH1034" s="23">
        <f t="shared" ca="1" si="18089"/>
        <v>4</v>
      </c>
      <c r="BI1034" s="114"/>
      <c r="BJ1034" s="23">
        <f t="shared" ca="1" si="18090"/>
        <v>10</v>
      </c>
      <c r="BK1034" s="114"/>
      <c r="BL1034" s="27"/>
      <c r="BM1034" s="27"/>
      <c r="BN1034" s="27"/>
      <c r="BO1034" s="27"/>
      <c r="BP1034" s="27"/>
      <c r="BQ1034" s="25">
        <f t="shared" ref="BQ1034" ca="1" si="18266">BH1034*BJ1033</f>
        <v>36</v>
      </c>
      <c r="BR1034" s="114"/>
      <c r="BS1034" s="114"/>
      <c r="BT1034">
        <f t="shared" ca="1" si="18173"/>
        <v>36</v>
      </c>
      <c r="BU1034" s="25">
        <f t="shared" ref="BU1034" ca="1" si="18267">BT1034/GCD(BT1033,BT1034)</f>
        <v>18</v>
      </c>
      <c r="BV1034">
        <f t="shared" ca="1" si="18175"/>
        <v>1</v>
      </c>
      <c r="BW1034" s="119"/>
      <c r="CF1034" s="5"/>
      <c r="CG1034"/>
    </row>
    <row r="1035" spans="2:86" ht="32" customHeight="1" thickBot="1" x14ac:dyDescent="0.6">
      <c r="B1035" s="123" t="s">
        <v>0</v>
      </c>
      <c r="C1035" s="123" t="s">
        <v>28</v>
      </c>
      <c r="D1035" s="114">
        <v>15</v>
      </c>
      <c r="E1035" s="114" t="str">
        <f t="shared" ref="E1035" ca="1" si="18268">BS1035</f>
        <v>－</v>
      </c>
      <c r="F1035" s="32">
        <f t="shared" ca="1" si="18147"/>
        <v>8</v>
      </c>
      <c r="G1035" s="114" t="s">
        <v>241</v>
      </c>
      <c r="H1035" s="114" t="str">
        <f t="shared" ref="H1035" ca="1" si="18269">IF(BJ1035&lt;=0,"－","")</f>
        <v/>
      </c>
      <c r="I1035" s="32">
        <f t="shared" ca="1" si="18149"/>
        <v>3</v>
      </c>
      <c r="J1035" s="124" t="s">
        <v>13</v>
      </c>
      <c r="K1035" s="125" t="str">
        <f t="shared" ref="K1035" ca="1" si="18270">IF(BQ1035&lt;0,"－","")</f>
        <v>－</v>
      </c>
      <c r="L1035" s="24">
        <f t="shared" ca="1" si="18151"/>
        <v>4</v>
      </c>
      <c r="M1035" s="118" t="str">
        <f t="shared" ref="M1035" ca="1" si="18271">IF(L1036=1,"=","")</f>
        <v>=</v>
      </c>
      <c r="N1035" s="125" t="str">
        <f t="shared" ref="N1035" ca="1" si="18272">IF(L1036=1,IF(BQ1035&lt;0,"－",""),"")</f>
        <v>－</v>
      </c>
      <c r="O1035" s="118">
        <f t="shared" ref="O1035" ca="1" si="18273">IF(L1036=1,L1035,"")</f>
        <v>4</v>
      </c>
      <c r="P1035" s="118" t="s">
        <v>250</v>
      </c>
      <c r="Q1035" s="121" t="str">
        <f t="shared" ref="Q1035" ca="1" si="18274">IF(E1035="","",E1035)</f>
        <v>－</v>
      </c>
      <c r="R1035" s="114" t="s">
        <v>249</v>
      </c>
      <c r="S1035" s="122">
        <f t="shared" ref="S1035" ca="1" si="18275">F1035</f>
        <v>8</v>
      </c>
      <c r="T1035" s="114" t="s">
        <v>216</v>
      </c>
      <c r="U1035" s="122">
        <f t="shared" ref="U1035" ca="1" si="18276">F1036</f>
        <v>2</v>
      </c>
      <c r="V1035" s="114" t="s">
        <v>217</v>
      </c>
      <c r="W1035" s="120" t="str">
        <f t="shared" ref="W1035" si="18277">G1035</f>
        <v>　÷　</v>
      </c>
      <c r="X1035" s="120" t="str">
        <f ca="1">IF(Y1035="","","\\left(")</f>
        <v/>
      </c>
      <c r="Y1035" s="121" t="str">
        <f t="shared" ref="Y1035" ca="1" si="18278">IF(H1035="","",H1035)</f>
        <v/>
      </c>
      <c r="Z1035" s="114" t="s">
        <v>249</v>
      </c>
      <c r="AA1035" s="122">
        <f t="shared" ref="AA1035" ca="1" si="18279">I1035</f>
        <v>3</v>
      </c>
      <c r="AB1035" s="114" t="s">
        <v>216</v>
      </c>
      <c r="AC1035" s="122">
        <f t="shared" ref="AC1035" ca="1" si="18280">I1036</f>
        <v>3</v>
      </c>
      <c r="AD1035" s="114" t="s">
        <v>217</v>
      </c>
      <c r="AE1035" s="114" t="str">
        <f ca="1">IF(Y1035="","","\\right)")</f>
        <v/>
      </c>
      <c r="AF1035" s="114" t="s">
        <v>233</v>
      </c>
      <c r="AG1035" t="s">
        <v>230</v>
      </c>
      <c r="AH1035" t="s">
        <v>250</v>
      </c>
      <c r="AI1035" s="1" t="str">
        <f t="shared" ref="AI1035" ca="1" si="18281">IF(K1035="","",K1035)</f>
        <v>－</v>
      </c>
      <c r="AJ1035" t="s">
        <v>249</v>
      </c>
      <c r="AK1035" s="1">
        <f t="shared" ref="AK1035" ca="1" si="18282">L1035</f>
        <v>4</v>
      </c>
      <c r="AL1035" t="s">
        <v>216</v>
      </c>
      <c r="AM1035" s="1">
        <f t="shared" ref="AM1035" ca="1" si="18283">L1036</f>
        <v>1</v>
      </c>
      <c r="AN1035" t="s">
        <v>217</v>
      </c>
      <c r="AO1035" t="s">
        <v>230</v>
      </c>
      <c r="AP1035" s="114" t="str">
        <f t="shared" ref="AP1035:AP1069" ca="1" si="18284">P1035&amp;Q1035&amp;R1035&amp;S1035&amp;T1035&amp;U1035&amp;V1035&amp;W1035&amp;X1035&amp;Y1035&amp;Z1035&amp;AA1035&amp;AB1035&amp;AC1035&amp;AD1035&amp;AE1035&amp;AF1035&amp;AG1035</f>
        <v>\\(\\quad \\displaystyle －\\frac{8}{2}　÷　\\frac{3}{3}　=　 \\)</v>
      </c>
      <c r="AQ1035" t="str">
        <f t="shared" ca="1" si="18165"/>
        <v>\\(\\quad \\displaystyle －\\frac{4}{1} \\)</v>
      </c>
      <c r="AS1035" s="114" t="str">
        <f t="shared" ref="AS1035" ca="1" si="18285">AP1035</f>
        <v>\\(\\quad \\displaystyle －\\frac{8}{2}　÷　\\frac{3}{3}　=　 \\)</v>
      </c>
      <c r="AT1035" s="114" t="str">
        <f t="shared" ref="AT1035" ca="1" si="18286">IF(O1035="",AQ1035,AQ1036)</f>
        <v>\\(\\quad \\displaystyle －4 \\)</v>
      </c>
      <c r="AU1035" s="114" t="s">
        <v>60</v>
      </c>
      <c r="AV1035" s="115" t="s">
        <v>228</v>
      </c>
      <c r="AW1035" s="115" t="str">
        <f t="shared" ref="AW1035" ca="1" si="18287">AS1035</f>
        <v>\\(\\quad \\displaystyle －\\frac{8}{2}　÷　\\frac{3}{3}　=　 \\)</v>
      </c>
      <c r="AX1035" s="115" t="str">
        <f t="shared" ref="AX1035" ca="1" si="18288">AT1035</f>
        <v>\\(\\quad \\displaystyle －4 \\)</v>
      </c>
      <c r="AY1035" s="115" t="s">
        <v>62</v>
      </c>
      <c r="AZ1035" s="116" t="str">
        <f t="shared" ref="AZ1035" ca="1" si="18289">"INSERT INTO "&amp;AU1035&amp;"(tangen,question,answer,editor,date,count) VALUES('"&amp;AV1035&amp;"','"&amp;AW1035&amp;"','"&amp;AX1035&amp;"','"&amp;AY1035&amp;"',NOW(),0);"</f>
        <v>INSERT INTO math(tangen,question,answer,editor,date,count) VALUES('m5500','\\(\\quad \\displaystyle －\\frac{8}{2}　÷　\\frac{3}{3}　=　 \\)','\\(\\quad \\displaystyle －4 \\)','harazono',NOW(),0);</v>
      </c>
      <c r="BH1035" s="22">
        <f t="shared" ca="1" si="18113"/>
        <v>-8</v>
      </c>
      <c r="BI1035" s="114" t="s">
        <v>27</v>
      </c>
      <c r="BJ1035" s="22">
        <f t="shared" ca="1" si="18083"/>
        <v>3</v>
      </c>
      <c r="BK1035" s="114" t="s">
        <v>26</v>
      </c>
      <c r="BL1035" s="27"/>
      <c r="BM1035" s="27"/>
      <c r="BN1035" s="27"/>
      <c r="BO1035" s="27"/>
      <c r="BP1035" s="27"/>
      <c r="BQ1035" s="24">
        <f t="shared" ref="BQ1035" ca="1" si="18290">BH1035*BJ1036</f>
        <v>-24</v>
      </c>
      <c r="BR1035" s="114" t="s">
        <v>26</v>
      </c>
      <c r="BS1035" s="114" t="str">
        <f t="shared" ref="BS1035" ca="1" si="18291">IF(BW1035&gt;=0,"","－")</f>
        <v>－</v>
      </c>
      <c r="BT1035" s="30">
        <f t="shared" ca="1" si="18173"/>
        <v>24</v>
      </c>
      <c r="BU1035" s="24">
        <f t="shared" ref="BU1035" ca="1" si="18292">BT1035/GCD(BT1035,BT1036)</f>
        <v>4</v>
      </c>
      <c r="BV1035">
        <f t="shared" ca="1" si="18175"/>
        <v>-1</v>
      </c>
      <c r="BW1035" s="119">
        <f t="shared" ref="BW1035" ca="1" si="18293">BV1035*BV1036</f>
        <v>-1</v>
      </c>
      <c r="CF1035" s="5"/>
      <c r="CG1035"/>
    </row>
    <row r="1036" spans="2:86" ht="32" customHeight="1" x14ac:dyDescent="0.55000000000000004">
      <c r="B1036" s="121"/>
      <c r="C1036" s="121"/>
      <c r="D1036" s="114"/>
      <c r="E1036" s="114"/>
      <c r="F1036" s="19">
        <f t="shared" ca="1" si="18147"/>
        <v>2</v>
      </c>
      <c r="G1036" s="114"/>
      <c r="H1036" s="114"/>
      <c r="I1036" s="19">
        <f t="shared" ca="1" si="18149"/>
        <v>3</v>
      </c>
      <c r="J1036" s="124"/>
      <c r="K1036" s="125"/>
      <c r="L1036" s="25">
        <f t="shared" ca="1" si="18151"/>
        <v>1</v>
      </c>
      <c r="M1036" s="118"/>
      <c r="N1036" s="125"/>
      <c r="O1036" s="118"/>
      <c r="P1036" s="118"/>
      <c r="Q1036" s="121"/>
      <c r="R1036" s="114"/>
      <c r="S1036" s="122"/>
      <c r="T1036" s="114"/>
      <c r="U1036" s="122"/>
      <c r="V1036" s="114"/>
      <c r="W1036" s="120"/>
      <c r="X1036" s="120"/>
      <c r="Y1036" s="121"/>
      <c r="Z1036" s="114"/>
      <c r="AA1036" s="122"/>
      <c r="AB1036" s="114"/>
      <c r="AC1036" s="122"/>
      <c r="AD1036" s="114"/>
      <c r="AE1036" s="114"/>
      <c r="AF1036" s="114"/>
      <c r="AG1036" t="s">
        <v>230</v>
      </c>
      <c r="AH1036" t="s">
        <v>250</v>
      </c>
      <c r="AI1036" s="1" t="str">
        <f t="shared" ref="AI1036" ca="1" si="18294">IF(N1035="","",N1035)</f>
        <v>－</v>
      </c>
      <c r="AJ1036" s="1">
        <f t="shared" ref="AJ1036" ca="1" si="18295">IF(O1035="","",O1035)</f>
        <v>4</v>
      </c>
      <c r="AK1036" s="1"/>
      <c r="AM1036" s="1"/>
      <c r="AO1036" t="s">
        <v>230</v>
      </c>
      <c r="AP1036" s="114"/>
      <c r="AQ1036" t="str">
        <f t="shared" ca="1" si="18165"/>
        <v>\\(\\quad \\displaystyle －4 \\)</v>
      </c>
      <c r="AS1036" s="114"/>
      <c r="AT1036" s="114"/>
      <c r="AU1036" s="114"/>
      <c r="AV1036" s="114"/>
      <c r="AW1036" s="114"/>
      <c r="AX1036" s="114"/>
      <c r="AY1036" s="114"/>
      <c r="AZ1036" s="117"/>
      <c r="BH1036" s="23">
        <f t="shared" ca="1" si="18089"/>
        <v>2</v>
      </c>
      <c r="BI1036" s="114"/>
      <c r="BJ1036" s="23">
        <f t="shared" ca="1" si="18090"/>
        <v>3</v>
      </c>
      <c r="BK1036" s="114"/>
      <c r="BL1036" s="27"/>
      <c r="BM1036" s="27"/>
      <c r="BN1036" s="27"/>
      <c r="BO1036" s="27"/>
      <c r="BP1036" s="27"/>
      <c r="BQ1036" s="25">
        <f t="shared" ref="BQ1036" ca="1" si="18296">BH1036*BJ1035</f>
        <v>6</v>
      </c>
      <c r="BR1036" s="114"/>
      <c r="BS1036" s="114"/>
      <c r="BT1036">
        <f t="shared" ca="1" si="18173"/>
        <v>6</v>
      </c>
      <c r="BU1036" s="25">
        <f t="shared" ref="BU1036" ca="1" si="18297">BT1036/GCD(BT1035,BT1036)</f>
        <v>1</v>
      </c>
      <c r="BV1036">
        <f t="shared" ca="1" si="18175"/>
        <v>1</v>
      </c>
      <c r="BW1036" s="119"/>
      <c r="CF1036" s="5"/>
      <c r="CG1036"/>
    </row>
    <row r="1037" spans="2:86" ht="32" customHeight="1" thickBot="1" x14ac:dyDescent="0.6">
      <c r="B1037" s="123" t="s">
        <v>0</v>
      </c>
      <c r="C1037" s="123" t="s">
        <v>28</v>
      </c>
      <c r="D1037" s="114">
        <v>16</v>
      </c>
      <c r="E1037" s="114" t="str">
        <f t="shared" ref="E1037" ca="1" si="18298">BS1037</f>
        <v>－</v>
      </c>
      <c r="F1037" s="32">
        <f t="shared" ca="1" si="18147"/>
        <v>4</v>
      </c>
      <c r="G1037" s="114" t="s">
        <v>241</v>
      </c>
      <c r="H1037" s="114" t="str">
        <f t="shared" ref="H1037" ca="1" si="18299">IF(BJ1037&lt;=0,"－","")</f>
        <v/>
      </c>
      <c r="I1037" s="32">
        <f t="shared" ca="1" si="18149"/>
        <v>8</v>
      </c>
      <c r="J1037" s="124" t="s">
        <v>13</v>
      </c>
      <c r="K1037" s="125" t="str">
        <f t="shared" ref="K1037" ca="1" si="18300">IF(BQ1037&lt;0,"－","")</f>
        <v>－</v>
      </c>
      <c r="L1037" s="24">
        <f t="shared" ca="1" si="18151"/>
        <v>3</v>
      </c>
      <c r="M1037" s="118" t="str">
        <f t="shared" ref="M1037" ca="1" si="18301">IF(L1038=1,"=","")</f>
        <v/>
      </c>
      <c r="N1037" s="125" t="str">
        <f t="shared" ref="N1037" ca="1" si="18302">IF(L1038=1,IF(BQ1037&lt;0,"－",""),"")</f>
        <v/>
      </c>
      <c r="O1037" s="118" t="str">
        <f t="shared" ref="O1037" ca="1" si="18303">IF(L1038=1,L1037,"")</f>
        <v/>
      </c>
      <c r="P1037" s="118" t="s">
        <v>250</v>
      </c>
      <c r="Q1037" s="121" t="str">
        <f t="shared" ref="Q1037" ca="1" si="18304">IF(E1037="","",E1037)</f>
        <v>－</v>
      </c>
      <c r="R1037" s="114" t="s">
        <v>249</v>
      </c>
      <c r="S1037" s="122">
        <f t="shared" ref="S1037" ca="1" si="18305">F1037</f>
        <v>4</v>
      </c>
      <c r="T1037" s="114" t="s">
        <v>216</v>
      </c>
      <c r="U1037" s="122">
        <f t="shared" ref="U1037" ca="1" si="18306">F1038</f>
        <v>5</v>
      </c>
      <c r="V1037" s="114" t="s">
        <v>217</v>
      </c>
      <c r="W1037" s="120" t="str">
        <f t="shared" ref="W1037" si="18307">G1037</f>
        <v>　÷　</v>
      </c>
      <c r="X1037" s="120" t="str">
        <f ca="1">IF(Y1037="","","\\left(")</f>
        <v/>
      </c>
      <c r="Y1037" s="121" t="str">
        <f t="shared" ref="Y1037" ca="1" si="18308">IF(H1037="","",H1037)</f>
        <v/>
      </c>
      <c r="Z1037" s="114" t="s">
        <v>249</v>
      </c>
      <c r="AA1037" s="122">
        <f t="shared" ref="AA1037" ca="1" si="18309">I1037</f>
        <v>8</v>
      </c>
      <c r="AB1037" s="114" t="s">
        <v>216</v>
      </c>
      <c r="AC1037" s="122">
        <f t="shared" ref="AC1037" ca="1" si="18310">I1038</f>
        <v>6</v>
      </c>
      <c r="AD1037" s="114" t="s">
        <v>217</v>
      </c>
      <c r="AE1037" s="114" t="str">
        <f ca="1">IF(Y1037="","","\\right)")</f>
        <v/>
      </c>
      <c r="AF1037" s="114" t="s">
        <v>233</v>
      </c>
      <c r="AG1037" t="s">
        <v>230</v>
      </c>
      <c r="AH1037" t="s">
        <v>250</v>
      </c>
      <c r="AI1037" s="1" t="str">
        <f t="shared" ref="AI1037" ca="1" si="18311">IF(K1037="","",K1037)</f>
        <v>－</v>
      </c>
      <c r="AJ1037" t="s">
        <v>249</v>
      </c>
      <c r="AK1037" s="1">
        <f t="shared" ref="AK1037" ca="1" si="18312">L1037</f>
        <v>3</v>
      </c>
      <c r="AL1037" t="s">
        <v>216</v>
      </c>
      <c r="AM1037" s="1">
        <f t="shared" ref="AM1037" ca="1" si="18313">L1038</f>
        <v>5</v>
      </c>
      <c r="AN1037" t="s">
        <v>217</v>
      </c>
      <c r="AO1037" t="s">
        <v>230</v>
      </c>
      <c r="AP1037" s="114" t="str">
        <f t="shared" ca="1" si="18284"/>
        <v>\\(\\quad \\displaystyle －\\frac{4}{5}　÷　\\frac{8}{6}　=　 \\)</v>
      </c>
      <c r="AQ1037" t="str">
        <f t="shared" ca="1" si="18165"/>
        <v>\\(\\quad \\displaystyle －\\frac{3}{5} \\)</v>
      </c>
      <c r="AS1037" s="114" t="str">
        <f t="shared" ref="AS1037" ca="1" si="18314">AP1037</f>
        <v>\\(\\quad \\displaystyle －\\frac{4}{5}　÷　\\frac{8}{6}　=　 \\)</v>
      </c>
      <c r="AT1037" s="114" t="str">
        <f t="shared" ref="AT1037" ca="1" si="18315">IF(O1037="",AQ1037,AQ1038)</f>
        <v>\\(\\quad \\displaystyle －\\frac{3}{5} \\)</v>
      </c>
      <c r="AU1037" s="114" t="s">
        <v>60</v>
      </c>
      <c r="AV1037" s="115" t="s">
        <v>228</v>
      </c>
      <c r="AW1037" s="115" t="str">
        <f t="shared" ref="AW1037" ca="1" si="18316">AS1037</f>
        <v>\\(\\quad \\displaystyle －\\frac{4}{5}　÷　\\frac{8}{6}　=　 \\)</v>
      </c>
      <c r="AX1037" s="115" t="str">
        <f t="shared" ref="AX1037" ca="1" si="18317">AT1037</f>
        <v>\\(\\quad \\displaystyle －\\frac{3}{5} \\)</v>
      </c>
      <c r="AY1037" s="115" t="s">
        <v>62</v>
      </c>
      <c r="AZ1037" s="116" t="str">
        <f t="shared" ref="AZ1037" ca="1" si="18318">"INSERT INTO "&amp;AU1037&amp;"(tangen,question,answer,editor,date,count) VALUES('"&amp;AV1037&amp;"','"&amp;AW1037&amp;"','"&amp;AX1037&amp;"','"&amp;AY1037&amp;"',NOW(),0);"</f>
        <v>INSERT INTO math(tangen,question,answer,editor,date,count) VALUES('m5500','\\(\\quad \\displaystyle －\\frac{4}{5}　÷　\\frac{8}{6}　=　 \\)','\\(\\quad \\displaystyle －\\frac{3}{5} \\)','harazono',NOW(),0);</v>
      </c>
      <c r="BH1037" s="22">
        <f t="shared" ca="1" si="18113"/>
        <v>-4</v>
      </c>
      <c r="BI1037" s="114" t="s">
        <v>27</v>
      </c>
      <c r="BJ1037" s="22">
        <f t="shared" ca="1" si="18083"/>
        <v>8</v>
      </c>
      <c r="BK1037" s="114" t="s">
        <v>26</v>
      </c>
      <c r="BL1037" s="27"/>
      <c r="BM1037" s="27"/>
      <c r="BN1037" s="27"/>
      <c r="BO1037" s="27"/>
      <c r="BP1037" s="27"/>
      <c r="BQ1037" s="24">
        <f t="shared" ref="BQ1037" ca="1" si="18319">BH1037*BJ1038</f>
        <v>-24</v>
      </c>
      <c r="BR1037" s="114" t="s">
        <v>26</v>
      </c>
      <c r="BS1037" s="114" t="str">
        <f t="shared" ref="BS1037" ca="1" si="18320">IF(BW1037&gt;=0,"","－")</f>
        <v>－</v>
      </c>
      <c r="BT1037" s="30">
        <f t="shared" ca="1" si="18173"/>
        <v>24</v>
      </c>
      <c r="BU1037" s="24">
        <f t="shared" ref="BU1037" ca="1" si="18321">BT1037/GCD(BT1037,BT1038)</f>
        <v>3</v>
      </c>
      <c r="BV1037">
        <f t="shared" ca="1" si="18175"/>
        <v>-1</v>
      </c>
      <c r="BW1037" s="119">
        <f t="shared" ref="BW1037" ca="1" si="18322">BV1037*BV1038</f>
        <v>-1</v>
      </c>
      <c r="CF1037" s="5"/>
      <c r="CG1037"/>
    </row>
    <row r="1038" spans="2:86" ht="32" customHeight="1" x14ac:dyDescent="0.55000000000000004">
      <c r="B1038" s="121"/>
      <c r="C1038" s="121"/>
      <c r="D1038" s="114"/>
      <c r="E1038" s="114"/>
      <c r="F1038" s="19">
        <f t="shared" ca="1" si="18147"/>
        <v>5</v>
      </c>
      <c r="G1038" s="114"/>
      <c r="H1038" s="114"/>
      <c r="I1038" s="19">
        <f t="shared" ca="1" si="18149"/>
        <v>6</v>
      </c>
      <c r="J1038" s="124"/>
      <c r="K1038" s="125"/>
      <c r="L1038" s="25">
        <f t="shared" ca="1" si="18151"/>
        <v>5</v>
      </c>
      <c r="M1038" s="118"/>
      <c r="N1038" s="125"/>
      <c r="O1038" s="118"/>
      <c r="P1038" s="118"/>
      <c r="Q1038" s="121"/>
      <c r="R1038" s="114"/>
      <c r="S1038" s="122"/>
      <c r="T1038" s="114"/>
      <c r="U1038" s="122"/>
      <c r="V1038" s="114"/>
      <c r="W1038" s="120"/>
      <c r="X1038" s="120"/>
      <c r="Y1038" s="121"/>
      <c r="Z1038" s="114"/>
      <c r="AA1038" s="122"/>
      <c r="AB1038" s="114"/>
      <c r="AC1038" s="122"/>
      <c r="AD1038" s="114"/>
      <c r="AE1038" s="114"/>
      <c r="AF1038" s="114"/>
      <c r="AG1038" t="s">
        <v>230</v>
      </c>
      <c r="AH1038" t="s">
        <v>250</v>
      </c>
      <c r="AI1038" s="1" t="str">
        <f t="shared" ref="AI1038" ca="1" si="18323">IF(N1037="","",N1037)</f>
        <v/>
      </c>
      <c r="AJ1038" s="1" t="str">
        <f t="shared" ref="AJ1038" ca="1" si="18324">IF(O1037="","",O1037)</f>
        <v/>
      </c>
      <c r="AK1038" s="1"/>
      <c r="AM1038" s="1"/>
      <c r="AO1038" t="s">
        <v>230</v>
      </c>
      <c r="AP1038" s="114"/>
      <c r="AQ1038" t="str">
        <f t="shared" ca="1" si="18165"/>
        <v>\\(\\quad \\displaystyle  \\)</v>
      </c>
      <c r="AS1038" s="114"/>
      <c r="AT1038" s="114"/>
      <c r="AU1038" s="114"/>
      <c r="AV1038" s="114"/>
      <c r="AW1038" s="114"/>
      <c r="AX1038" s="114"/>
      <c r="AY1038" s="114"/>
      <c r="AZ1038" s="117"/>
      <c r="BH1038" s="23">
        <f t="shared" ca="1" si="18089"/>
        <v>5</v>
      </c>
      <c r="BI1038" s="114"/>
      <c r="BJ1038" s="23">
        <f t="shared" ca="1" si="18090"/>
        <v>6</v>
      </c>
      <c r="BK1038" s="114"/>
      <c r="BL1038" s="27"/>
      <c r="BM1038" s="27"/>
      <c r="BN1038" s="27"/>
      <c r="BO1038" s="27"/>
      <c r="BP1038" s="27"/>
      <c r="BQ1038" s="25">
        <f t="shared" ref="BQ1038" ca="1" si="18325">BH1038*BJ1037</f>
        <v>40</v>
      </c>
      <c r="BR1038" s="114"/>
      <c r="BS1038" s="114"/>
      <c r="BT1038">
        <f t="shared" ca="1" si="18173"/>
        <v>40</v>
      </c>
      <c r="BU1038" s="25">
        <f t="shared" ref="BU1038" ca="1" si="18326">BT1038/GCD(BT1037,BT1038)</f>
        <v>5</v>
      </c>
      <c r="BV1038">
        <f t="shared" ca="1" si="18175"/>
        <v>1</v>
      </c>
      <c r="BW1038" s="119"/>
      <c r="CF1038" s="5"/>
      <c r="CG1038"/>
    </row>
    <row r="1039" spans="2:86" ht="32" customHeight="1" thickBot="1" x14ac:dyDescent="0.6">
      <c r="B1039" s="123" t="s">
        <v>0</v>
      </c>
      <c r="C1039" s="123" t="s">
        <v>28</v>
      </c>
      <c r="D1039" s="114">
        <v>17</v>
      </c>
      <c r="E1039" s="114" t="str">
        <f t="shared" ref="E1039" ca="1" si="18327">BS1039</f>
        <v>－</v>
      </c>
      <c r="F1039" s="32">
        <f t="shared" ca="1" si="18147"/>
        <v>3</v>
      </c>
      <c r="G1039" s="114" t="s">
        <v>241</v>
      </c>
      <c r="H1039" s="114" t="str">
        <f t="shared" ref="H1039" ca="1" si="18328">IF(BJ1039&lt;=0,"－","")</f>
        <v/>
      </c>
      <c r="I1039" s="32">
        <f t="shared" ca="1" si="18149"/>
        <v>3</v>
      </c>
      <c r="J1039" s="124" t="s">
        <v>13</v>
      </c>
      <c r="K1039" s="125" t="str">
        <f t="shared" ref="K1039" ca="1" si="18329">IF(BQ1039&lt;0,"－","")</f>
        <v>－</v>
      </c>
      <c r="L1039" s="24">
        <f t="shared" ca="1" si="18151"/>
        <v>1</v>
      </c>
      <c r="M1039" s="118" t="str">
        <f t="shared" ref="M1039" ca="1" si="18330">IF(L1040=1,"=","")</f>
        <v>=</v>
      </c>
      <c r="N1039" s="125" t="str">
        <f t="shared" ref="N1039" ca="1" si="18331">IF(L1040=1,IF(BQ1039&lt;0,"－",""),"")</f>
        <v>－</v>
      </c>
      <c r="O1039" s="118">
        <f t="shared" ref="O1039" ca="1" si="18332">IF(L1040=1,L1039,"")</f>
        <v>1</v>
      </c>
      <c r="P1039" s="118" t="s">
        <v>250</v>
      </c>
      <c r="Q1039" s="121" t="str">
        <f t="shared" ref="Q1039" ca="1" si="18333">IF(E1039="","",E1039)</f>
        <v>－</v>
      </c>
      <c r="R1039" s="114" t="s">
        <v>249</v>
      </c>
      <c r="S1039" s="122">
        <f t="shared" ref="S1039" ca="1" si="18334">F1039</f>
        <v>3</v>
      </c>
      <c r="T1039" s="114" t="s">
        <v>216</v>
      </c>
      <c r="U1039" s="122">
        <f t="shared" ref="U1039" ca="1" si="18335">F1040</f>
        <v>8</v>
      </c>
      <c r="V1039" s="114" t="s">
        <v>217</v>
      </c>
      <c r="W1039" s="120" t="str">
        <f t="shared" ref="W1039" si="18336">G1039</f>
        <v>　÷　</v>
      </c>
      <c r="X1039" s="120" t="str">
        <f ca="1">IF(Y1039="","","\\left(")</f>
        <v/>
      </c>
      <c r="Y1039" s="121" t="str">
        <f t="shared" ref="Y1039" ca="1" si="18337">IF(H1039="","",H1039)</f>
        <v/>
      </c>
      <c r="Z1039" s="114" t="s">
        <v>249</v>
      </c>
      <c r="AA1039" s="122">
        <f t="shared" ref="AA1039" ca="1" si="18338">I1039</f>
        <v>3</v>
      </c>
      <c r="AB1039" s="114" t="s">
        <v>216</v>
      </c>
      <c r="AC1039" s="122">
        <f t="shared" ref="AC1039" ca="1" si="18339">I1040</f>
        <v>8</v>
      </c>
      <c r="AD1039" s="114" t="s">
        <v>217</v>
      </c>
      <c r="AE1039" s="114" t="str">
        <f ca="1">IF(Y1039="","","\\right)")</f>
        <v/>
      </c>
      <c r="AF1039" s="114" t="s">
        <v>233</v>
      </c>
      <c r="AG1039" t="s">
        <v>230</v>
      </c>
      <c r="AH1039" t="s">
        <v>250</v>
      </c>
      <c r="AI1039" s="1" t="str">
        <f t="shared" ref="AI1039" ca="1" si="18340">IF(K1039="","",K1039)</f>
        <v>－</v>
      </c>
      <c r="AJ1039" t="s">
        <v>249</v>
      </c>
      <c r="AK1039" s="1">
        <f t="shared" ref="AK1039" ca="1" si="18341">L1039</f>
        <v>1</v>
      </c>
      <c r="AL1039" t="s">
        <v>216</v>
      </c>
      <c r="AM1039" s="1">
        <f t="shared" ref="AM1039" ca="1" si="18342">L1040</f>
        <v>1</v>
      </c>
      <c r="AN1039" t="s">
        <v>217</v>
      </c>
      <c r="AO1039" t="s">
        <v>230</v>
      </c>
      <c r="AP1039" s="114" t="str">
        <f t="shared" ca="1" si="18284"/>
        <v>\\(\\quad \\displaystyle －\\frac{3}{8}　÷　\\frac{3}{8}　=　 \\)</v>
      </c>
      <c r="AQ1039" t="str">
        <f t="shared" ca="1" si="18165"/>
        <v>\\(\\quad \\displaystyle －\\frac{1}{1} \\)</v>
      </c>
      <c r="AS1039" s="114" t="str">
        <f t="shared" ref="AS1039" ca="1" si="18343">AP1039</f>
        <v>\\(\\quad \\displaystyle －\\frac{3}{8}　÷　\\frac{3}{8}　=　 \\)</v>
      </c>
      <c r="AT1039" s="114" t="str">
        <f t="shared" ref="AT1039" ca="1" si="18344">IF(O1039="",AQ1039,AQ1040)</f>
        <v>\\(\\quad \\displaystyle －1 \\)</v>
      </c>
      <c r="AU1039" s="114" t="s">
        <v>60</v>
      </c>
      <c r="AV1039" s="115" t="s">
        <v>228</v>
      </c>
      <c r="AW1039" s="115" t="str">
        <f t="shared" ref="AW1039" ca="1" si="18345">AS1039</f>
        <v>\\(\\quad \\displaystyle －\\frac{3}{8}　÷　\\frac{3}{8}　=　 \\)</v>
      </c>
      <c r="AX1039" s="115" t="str">
        <f t="shared" ref="AX1039" ca="1" si="18346">AT1039</f>
        <v>\\(\\quad \\displaystyle －1 \\)</v>
      </c>
      <c r="AY1039" s="115" t="s">
        <v>62</v>
      </c>
      <c r="AZ1039" s="116" t="str">
        <f t="shared" ref="AZ1039" ca="1" si="18347">"INSERT INTO "&amp;AU1039&amp;"(tangen,question,answer,editor,date,count) VALUES('"&amp;AV1039&amp;"','"&amp;AW1039&amp;"','"&amp;AX1039&amp;"','"&amp;AY1039&amp;"',NOW(),0);"</f>
        <v>INSERT INTO math(tangen,question,answer,editor,date,count) VALUES('m5500','\\(\\quad \\displaystyle －\\frac{3}{8}　÷　\\frac{3}{8}　=　 \\)','\\(\\quad \\displaystyle －1 \\)','harazono',NOW(),0);</v>
      </c>
      <c r="BH1039" s="22">
        <f t="shared" ca="1" si="18113"/>
        <v>-3</v>
      </c>
      <c r="BI1039" s="114" t="s">
        <v>27</v>
      </c>
      <c r="BJ1039" s="22">
        <f t="shared" ca="1" si="18083"/>
        <v>3</v>
      </c>
      <c r="BK1039" s="114" t="s">
        <v>26</v>
      </c>
      <c r="BL1039" s="27"/>
      <c r="BM1039" s="27"/>
      <c r="BN1039" s="27"/>
      <c r="BO1039" s="27"/>
      <c r="BP1039" s="27"/>
      <c r="BQ1039" s="24">
        <f t="shared" ref="BQ1039" ca="1" si="18348">BH1039*BJ1040</f>
        <v>-24</v>
      </c>
      <c r="BR1039" s="114" t="s">
        <v>26</v>
      </c>
      <c r="BS1039" s="114" t="str">
        <f t="shared" ref="BS1039" ca="1" si="18349">IF(BW1039&gt;=0,"","－")</f>
        <v>－</v>
      </c>
      <c r="BT1039" s="30">
        <f t="shared" ca="1" si="18173"/>
        <v>24</v>
      </c>
      <c r="BU1039" s="24">
        <f t="shared" ref="BU1039" ca="1" si="18350">BT1039/GCD(BT1039,BT1040)</f>
        <v>1</v>
      </c>
      <c r="BV1039">
        <f t="shared" ca="1" si="18175"/>
        <v>-1</v>
      </c>
      <c r="BW1039" s="119">
        <f t="shared" ref="BW1039" ca="1" si="18351">BV1039*BV1040</f>
        <v>-1</v>
      </c>
    </row>
    <row r="1040" spans="2:86" ht="32" customHeight="1" x14ac:dyDescent="0.55000000000000004">
      <c r="B1040" s="121"/>
      <c r="C1040" s="121"/>
      <c r="D1040" s="114"/>
      <c r="E1040" s="114"/>
      <c r="F1040" s="19">
        <f t="shared" ca="1" si="18147"/>
        <v>8</v>
      </c>
      <c r="G1040" s="114"/>
      <c r="H1040" s="114"/>
      <c r="I1040" s="19">
        <f t="shared" ca="1" si="18149"/>
        <v>8</v>
      </c>
      <c r="J1040" s="124"/>
      <c r="K1040" s="125"/>
      <c r="L1040" s="25">
        <f t="shared" ca="1" si="18151"/>
        <v>1</v>
      </c>
      <c r="M1040" s="118"/>
      <c r="N1040" s="125"/>
      <c r="O1040" s="118"/>
      <c r="P1040" s="118"/>
      <c r="Q1040" s="121"/>
      <c r="R1040" s="114"/>
      <c r="S1040" s="122"/>
      <c r="T1040" s="114"/>
      <c r="U1040" s="122"/>
      <c r="V1040" s="114"/>
      <c r="W1040" s="120"/>
      <c r="X1040" s="120"/>
      <c r="Y1040" s="121"/>
      <c r="Z1040" s="114"/>
      <c r="AA1040" s="122"/>
      <c r="AB1040" s="114"/>
      <c r="AC1040" s="122"/>
      <c r="AD1040" s="114"/>
      <c r="AE1040" s="114"/>
      <c r="AF1040" s="114"/>
      <c r="AG1040" t="s">
        <v>230</v>
      </c>
      <c r="AH1040" t="s">
        <v>250</v>
      </c>
      <c r="AI1040" s="1" t="str">
        <f t="shared" ref="AI1040" ca="1" si="18352">IF(N1039="","",N1039)</f>
        <v>－</v>
      </c>
      <c r="AJ1040" s="1">
        <f t="shared" ref="AJ1040" ca="1" si="18353">IF(O1039="","",O1039)</f>
        <v>1</v>
      </c>
      <c r="AK1040" s="1"/>
      <c r="AM1040" s="1"/>
      <c r="AO1040" t="s">
        <v>230</v>
      </c>
      <c r="AP1040" s="114"/>
      <c r="AQ1040" t="str">
        <f t="shared" ca="1" si="18165"/>
        <v>\\(\\quad \\displaystyle －1 \\)</v>
      </c>
      <c r="AS1040" s="114"/>
      <c r="AT1040" s="114"/>
      <c r="AU1040" s="114"/>
      <c r="AV1040" s="114"/>
      <c r="AW1040" s="114"/>
      <c r="AX1040" s="114"/>
      <c r="AY1040" s="114"/>
      <c r="AZ1040" s="117"/>
      <c r="BH1040" s="23">
        <f t="shared" ca="1" si="18089"/>
        <v>8</v>
      </c>
      <c r="BI1040" s="114"/>
      <c r="BJ1040" s="23">
        <f t="shared" ca="1" si="18090"/>
        <v>8</v>
      </c>
      <c r="BK1040" s="114"/>
      <c r="BL1040" s="27"/>
      <c r="BM1040" s="27"/>
      <c r="BN1040" s="27"/>
      <c r="BO1040" s="27"/>
      <c r="BP1040" s="27"/>
      <c r="BQ1040" s="25">
        <f t="shared" ref="BQ1040" ca="1" si="18354">BH1040*BJ1039</f>
        <v>24</v>
      </c>
      <c r="BR1040" s="114"/>
      <c r="BS1040" s="114"/>
      <c r="BT1040">
        <f t="shared" ca="1" si="18173"/>
        <v>24</v>
      </c>
      <c r="BU1040" s="25">
        <f t="shared" ref="BU1040" ca="1" si="18355">BT1040/GCD(BT1039,BT1040)</f>
        <v>1</v>
      </c>
      <c r="BV1040">
        <f t="shared" ca="1" si="18175"/>
        <v>1</v>
      </c>
      <c r="BW1040" s="119"/>
    </row>
    <row r="1041" spans="2:75" ht="32" customHeight="1" thickBot="1" x14ac:dyDescent="0.6">
      <c r="B1041" s="123" t="s">
        <v>0</v>
      </c>
      <c r="C1041" s="123" t="s">
        <v>28</v>
      </c>
      <c r="D1041" s="114">
        <v>18</v>
      </c>
      <c r="E1041" s="114" t="str">
        <f t="shared" ref="E1041" ca="1" si="18356">BS1041</f>
        <v/>
      </c>
      <c r="F1041" s="32">
        <f t="shared" ca="1" si="18147"/>
        <v>7</v>
      </c>
      <c r="G1041" s="114" t="s">
        <v>241</v>
      </c>
      <c r="H1041" s="114" t="str">
        <f t="shared" ref="H1041" ca="1" si="18357">IF(BJ1041&lt;=0,"－","")</f>
        <v>－</v>
      </c>
      <c r="I1041" s="32">
        <f t="shared" ca="1" si="18149"/>
        <v>8</v>
      </c>
      <c r="J1041" s="124" t="s">
        <v>13</v>
      </c>
      <c r="K1041" s="125" t="str">
        <f t="shared" ref="K1041" ca="1" si="18358">IF(BQ1041&lt;0,"－","")</f>
        <v>－</v>
      </c>
      <c r="L1041" s="24">
        <f t="shared" ca="1" si="18151"/>
        <v>7</v>
      </c>
      <c r="M1041" s="118" t="str">
        <f t="shared" ref="M1041" ca="1" si="18359">IF(L1042=1,"=","")</f>
        <v/>
      </c>
      <c r="N1041" s="125" t="str">
        <f t="shared" ref="N1041" ca="1" si="18360">IF(L1042=1,IF(BQ1041&lt;0,"－",""),"")</f>
        <v/>
      </c>
      <c r="O1041" s="118" t="str">
        <f t="shared" ref="O1041" ca="1" si="18361">IF(L1042=1,L1041,"")</f>
        <v/>
      </c>
      <c r="P1041" s="118" t="s">
        <v>250</v>
      </c>
      <c r="Q1041" s="121" t="str">
        <f t="shared" ref="Q1041" ca="1" si="18362">IF(E1041="","",E1041)</f>
        <v/>
      </c>
      <c r="R1041" s="114" t="s">
        <v>249</v>
      </c>
      <c r="S1041" s="122">
        <f t="shared" ref="S1041" ca="1" si="18363">F1041</f>
        <v>7</v>
      </c>
      <c r="T1041" s="114" t="s">
        <v>216</v>
      </c>
      <c r="U1041" s="122">
        <f t="shared" ref="U1041" ca="1" si="18364">F1042</f>
        <v>9</v>
      </c>
      <c r="V1041" s="114" t="s">
        <v>217</v>
      </c>
      <c r="W1041" s="120" t="str">
        <f t="shared" ref="W1041" si="18365">G1041</f>
        <v>　÷　</v>
      </c>
      <c r="X1041" s="120" t="str">
        <f ca="1">IF(Y1041="","","\\left(")</f>
        <v>\\left(</v>
      </c>
      <c r="Y1041" s="121" t="str">
        <f t="shared" ref="Y1041" ca="1" si="18366">IF(H1041="","",H1041)</f>
        <v>－</v>
      </c>
      <c r="Z1041" s="114" t="s">
        <v>249</v>
      </c>
      <c r="AA1041" s="122">
        <f t="shared" ref="AA1041" ca="1" si="18367">I1041</f>
        <v>8</v>
      </c>
      <c r="AB1041" s="114" t="s">
        <v>216</v>
      </c>
      <c r="AC1041" s="122">
        <f t="shared" ref="AC1041" ca="1" si="18368">I1042</f>
        <v>9</v>
      </c>
      <c r="AD1041" s="114" t="s">
        <v>217</v>
      </c>
      <c r="AE1041" s="114" t="str">
        <f ca="1">IF(Y1041="","","\\right)")</f>
        <v>\\right)</v>
      </c>
      <c r="AF1041" s="114" t="s">
        <v>233</v>
      </c>
      <c r="AG1041" t="s">
        <v>230</v>
      </c>
      <c r="AH1041" t="s">
        <v>250</v>
      </c>
      <c r="AI1041" s="1" t="str">
        <f t="shared" ref="AI1041" ca="1" si="18369">IF(K1041="","",K1041)</f>
        <v>－</v>
      </c>
      <c r="AJ1041" t="s">
        <v>249</v>
      </c>
      <c r="AK1041" s="1">
        <f t="shared" ref="AK1041" ca="1" si="18370">L1041</f>
        <v>7</v>
      </c>
      <c r="AL1041" t="s">
        <v>216</v>
      </c>
      <c r="AM1041" s="1">
        <f t="shared" ref="AM1041" ca="1" si="18371">L1042</f>
        <v>8</v>
      </c>
      <c r="AN1041" t="s">
        <v>217</v>
      </c>
      <c r="AO1041" t="s">
        <v>230</v>
      </c>
      <c r="AP1041" s="114" t="str">
        <f t="shared" ca="1" si="18284"/>
        <v>\\(\\quad \\displaystyle \\frac{7}{9}　÷　\\left(－\\frac{8}{9}\\right)　=　 \\)</v>
      </c>
      <c r="AQ1041" t="str">
        <f t="shared" ca="1" si="18165"/>
        <v>\\(\\quad \\displaystyle －\\frac{7}{8} \\)</v>
      </c>
      <c r="AS1041" s="114" t="str">
        <f t="shared" ref="AS1041" ca="1" si="18372">AP1041</f>
        <v>\\(\\quad \\displaystyle \\frac{7}{9}　÷　\\left(－\\frac{8}{9}\\right)　=　 \\)</v>
      </c>
      <c r="AT1041" s="114" t="str">
        <f t="shared" ref="AT1041" ca="1" si="18373">IF(O1041="",AQ1041,AQ1042)</f>
        <v>\\(\\quad \\displaystyle －\\frac{7}{8} \\)</v>
      </c>
      <c r="AU1041" s="114" t="s">
        <v>60</v>
      </c>
      <c r="AV1041" s="115" t="s">
        <v>228</v>
      </c>
      <c r="AW1041" s="115" t="str">
        <f t="shared" ref="AW1041" ca="1" si="18374">AS1041</f>
        <v>\\(\\quad \\displaystyle \\frac{7}{9}　÷　\\left(－\\frac{8}{9}\\right)　=　 \\)</v>
      </c>
      <c r="AX1041" s="115" t="str">
        <f t="shared" ref="AX1041" ca="1" si="18375">AT1041</f>
        <v>\\(\\quad \\displaystyle －\\frac{7}{8} \\)</v>
      </c>
      <c r="AY1041" s="115" t="s">
        <v>62</v>
      </c>
      <c r="AZ1041" s="116" t="str">
        <f t="shared" ref="AZ1041" ca="1" si="18376">"INSERT INTO "&amp;AU1041&amp;"(tangen,question,answer,editor,date,count) VALUES('"&amp;AV1041&amp;"','"&amp;AW1041&amp;"','"&amp;AX1041&amp;"','"&amp;AY1041&amp;"',NOW(),0);"</f>
        <v>INSERT INTO math(tangen,question,answer,editor,date,count) VALUES('m5500','\\(\\quad \\displaystyle \\frac{7}{9}　÷　\\left(－\\frac{8}{9}\\right)　=　 \\)','\\(\\quad \\displaystyle －\\frac{7}{8} \\)','harazono',NOW(),0);</v>
      </c>
      <c r="BH1041" s="22">
        <f t="shared" ca="1" si="18113"/>
        <v>-7</v>
      </c>
      <c r="BI1041" s="114" t="s">
        <v>27</v>
      </c>
      <c r="BJ1041" s="22">
        <f t="shared" ca="1" si="18083"/>
        <v>-8</v>
      </c>
      <c r="BK1041" s="114" t="s">
        <v>26</v>
      </c>
      <c r="BL1041" s="27"/>
      <c r="BM1041" s="27"/>
      <c r="BN1041" s="27"/>
      <c r="BO1041" s="27"/>
      <c r="BP1041" s="27"/>
      <c r="BQ1041" s="24">
        <f t="shared" ref="BQ1041" ca="1" si="18377">BH1041*BJ1042</f>
        <v>-63</v>
      </c>
      <c r="BR1041" s="114" t="s">
        <v>26</v>
      </c>
      <c r="BS1041" s="114" t="str">
        <f t="shared" ref="BS1041" ca="1" si="18378">IF(BW1041&gt;=0,"","－")</f>
        <v/>
      </c>
      <c r="BT1041" s="30">
        <f t="shared" ca="1" si="18173"/>
        <v>63</v>
      </c>
      <c r="BU1041" s="24">
        <f t="shared" ref="BU1041" ca="1" si="18379">BT1041/GCD(BT1041,BT1042)</f>
        <v>7</v>
      </c>
      <c r="BV1041">
        <f t="shared" ca="1" si="18175"/>
        <v>-1</v>
      </c>
      <c r="BW1041" s="119">
        <f t="shared" ref="BW1041" ca="1" si="18380">BV1041*BV1042</f>
        <v>1</v>
      </c>
    </row>
    <row r="1042" spans="2:75" ht="32" customHeight="1" x14ac:dyDescent="0.55000000000000004">
      <c r="B1042" s="121"/>
      <c r="C1042" s="121"/>
      <c r="D1042" s="114"/>
      <c r="E1042" s="114"/>
      <c r="F1042" s="19">
        <f t="shared" ca="1" si="18147"/>
        <v>9</v>
      </c>
      <c r="G1042" s="114"/>
      <c r="H1042" s="114"/>
      <c r="I1042" s="19">
        <f t="shared" ca="1" si="18149"/>
        <v>9</v>
      </c>
      <c r="J1042" s="124"/>
      <c r="K1042" s="125"/>
      <c r="L1042" s="25">
        <f t="shared" ca="1" si="18151"/>
        <v>8</v>
      </c>
      <c r="M1042" s="118"/>
      <c r="N1042" s="125"/>
      <c r="O1042" s="118"/>
      <c r="P1042" s="118"/>
      <c r="Q1042" s="121"/>
      <c r="R1042" s="114"/>
      <c r="S1042" s="122"/>
      <c r="T1042" s="114"/>
      <c r="U1042" s="122"/>
      <c r="V1042" s="114"/>
      <c r="W1042" s="120"/>
      <c r="X1042" s="120"/>
      <c r="Y1042" s="121"/>
      <c r="Z1042" s="114"/>
      <c r="AA1042" s="122"/>
      <c r="AB1042" s="114"/>
      <c r="AC1042" s="122"/>
      <c r="AD1042" s="114"/>
      <c r="AE1042" s="114"/>
      <c r="AF1042" s="114"/>
      <c r="AG1042" t="s">
        <v>230</v>
      </c>
      <c r="AH1042" t="s">
        <v>250</v>
      </c>
      <c r="AI1042" s="1" t="str">
        <f t="shared" ref="AI1042" ca="1" si="18381">IF(N1041="","",N1041)</f>
        <v/>
      </c>
      <c r="AJ1042" s="1" t="str">
        <f t="shared" ref="AJ1042" ca="1" si="18382">IF(O1041="","",O1041)</f>
        <v/>
      </c>
      <c r="AK1042" s="1"/>
      <c r="AM1042" s="1"/>
      <c r="AO1042" t="s">
        <v>230</v>
      </c>
      <c r="AP1042" s="114"/>
      <c r="AQ1042" t="str">
        <f t="shared" ca="1" si="18165"/>
        <v>\\(\\quad \\displaystyle  \\)</v>
      </c>
      <c r="AS1042" s="114"/>
      <c r="AT1042" s="114"/>
      <c r="AU1042" s="114"/>
      <c r="AV1042" s="114"/>
      <c r="AW1042" s="114"/>
      <c r="AX1042" s="114"/>
      <c r="AY1042" s="114"/>
      <c r="AZ1042" s="117"/>
      <c r="BH1042" s="23">
        <f t="shared" ca="1" si="18089"/>
        <v>9</v>
      </c>
      <c r="BI1042" s="114"/>
      <c r="BJ1042" s="23">
        <f t="shared" ca="1" si="18090"/>
        <v>9</v>
      </c>
      <c r="BK1042" s="114"/>
      <c r="BL1042" s="27"/>
      <c r="BM1042" s="27"/>
      <c r="BN1042" s="27"/>
      <c r="BO1042" s="27"/>
      <c r="BP1042" s="27"/>
      <c r="BQ1042" s="25">
        <f t="shared" ref="BQ1042" ca="1" si="18383">BH1042*BJ1041</f>
        <v>-72</v>
      </c>
      <c r="BR1042" s="114"/>
      <c r="BS1042" s="114"/>
      <c r="BT1042">
        <f t="shared" ca="1" si="18173"/>
        <v>72</v>
      </c>
      <c r="BU1042" s="25">
        <f t="shared" ref="BU1042" ca="1" si="18384">BT1042/GCD(BT1041,BT1042)</f>
        <v>8</v>
      </c>
      <c r="BV1042">
        <f t="shared" ca="1" si="18175"/>
        <v>-1</v>
      </c>
      <c r="BW1042" s="119"/>
    </row>
    <row r="1043" spans="2:75" ht="32" customHeight="1" thickBot="1" x14ac:dyDescent="0.6">
      <c r="B1043" s="123" t="s">
        <v>0</v>
      </c>
      <c r="C1043" s="123" t="s">
        <v>28</v>
      </c>
      <c r="D1043" s="114">
        <v>19</v>
      </c>
      <c r="E1043" s="114" t="str">
        <f t="shared" ref="E1043" ca="1" si="18385">BS1043</f>
        <v>－</v>
      </c>
      <c r="F1043" s="32">
        <f t="shared" ca="1" si="18147"/>
        <v>10</v>
      </c>
      <c r="G1043" s="114" t="s">
        <v>241</v>
      </c>
      <c r="H1043" s="114" t="str">
        <f t="shared" ref="H1043" ca="1" si="18386">IF(BJ1043&lt;=0,"－","")</f>
        <v>－</v>
      </c>
      <c r="I1043" s="32">
        <f t="shared" ca="1" si="18149"/>
        <v>2</v>
      </c>
      <c r="J1043" s="124" t="s">
        <v>13</v>
      </c>
      <c r="K1043" s="125" t="str">
        <f t="shared" ref="K1043" ca="1" si="18387">IF(BQ1043&lt;0,"－","")</f>
        <v/>
      </c>
      <c r="L1043" s="24">
        <f t="shared" ca="1" si="18151"/>
        <v>2</v>
      </c>
      <c r="M1043" s="118" t="str">
        <f t="shared" ref="M1043" ca="1" si="18388">IF(L1044=1,"=","")</f>
        <v>=</v>
      </c>
      <c r="N1043" s="125" t="str">
        <f t="shared" ref="N1043" ca="1" si="18389">IF(L1044=1,IF(BQ1043&lt;0,"－",""),"")</f>
        <v/>
      </c>
      <c r="O1043" s="118">
        <f t="shared" ref="O1043" ca="1" si="18390">IF(L1044=1,L1043,"")</f>
        <v>2</v>
      </c>
      <c r="P1043" s="118" t="s">
        <v>250</v>
      </c>
      <c r="Q1043" s="121" t="str">
        <f t="shared" ref="Q1043" ca="1" si="18391">IF(E1043="","",E1043)</f>
        <v>－</v>
      </c>
      <c r="R1043" s="114" t="s">
        <v>249</v>
      </c>
      <c r="S1043" s="122">
        <f t="shared" ref="S1043" ca="1" si="18392">F1043</f>
        <v>10</v>
      </c>
      <c r="T1043" s="114" t="s">
        <v>216</v>
      </c>
      <c r="U1043" s="122">
        <f t="shared" ref="U1043" ca="1" si="18393">F1044</f>
        <v>5</v>
      </c>
      <c r="V1043" s="114" t="s">
        <v>217</v>
      </c>
      <c r="W1043" s="120" t="str">
        <f t="shared" ref="W1043" si="18394">G1043</f>
        <v>　÷　</v>
      </c>
      <c r="X1043" s="120" t="str">
        <f ca="1">IF(Y1043="","","\\left(")</f>
        <v>\\left(</v>
      </c>
      <c r="Y1043" s="121" t="str">
        <f t="shared" ref="Y1043" ca="1" si="18395">IF(H1043="","",H1043)</f>
        <v>－</v>
      </c>
      <c r="Z1043" s="114" t="s">
        <v>249</v>
      </c>
      <c r="AA1043" s="122">
        <f t="shared" ref="AA1043" ca="1" si="18396">I1043</f>
        <v>2</v>
      </c>
      <c r="AB1043" s="114" t="s">
        <v>216</v>
      </c>
      <c r="AC1043" s="122">
        <f t="shared" ref="AC1043" ca="1" si="18397">I1044</f>
        <v>2</v>
      </c>
      <c r="AD1043" s="114" t="s">
        <v>217</v>
      </c>
      <c r="AE1043" s="114" t="str">
        <f ca="1">IF(Y1043="","","\\right)")</f>
        <v>\\right)</v>
      </c>
      <c r="AF1043" s="114" t="s">
        <v>233</v>
      </c>
      <c r="AG1043" t="s">
        <v>230</v>
      </c>
      <c r="AH1043" t="s">
        <v>250</v>
      </c>
      <c r="AI1043" s="1" t="str">
        <f t="shared" ref="AI1043" ca="1" si="18398">IF(K1043="","",K1043)</f>
        <v/>
      </c>
      <c r="AJ1043" t="s">
        <v>249</v>
      </c>
      <c r="AK1043" s="1">
        <f t="shared" ref="AK1043" ca="1" si="18399">L1043</f>
        <v>2</v>
      </c>
      <c r="AL1043" t="s">
        <v>216</v>
      </c>
      <c r="AM1043" s="1">
        <f t="shared" ref="AM1043" ca="1" si="18400">L1044</f>
        <v>1</v>
      </c>
      <c r="AN1043" t="s">
        <v>217</v>
      </c>
      <c r="AO1043" t="s">
        <v>230</v>
      </c>
      <c r="AP1043" s="114" t="str">
        <f t="shared" ca="1" si="18284"/>
        <v>\\(\\quad \\displaystyle －\\frac{10}{5}　÷　\\left(－\\frac{2}{2}\\right)　=　 \\)</v>
      </c>
      <c r="AQ1043" t="str">
        <f t="shared" ca="1" si="18165"/>
        <v>\\(\\quad \\displaystyle \\frac{2}{1} \\)</v>
      </c>
      <c r="AS1043" s="114" t="str">
        <f t="shared" ref="AS1043" ca="1" si="18401">AP1043</f>
        <v>\\(\\quad \\displaystyle －\\frac{10}{5}　÷　\\left(－\\frac{2}{2}\\right)　=　 \\)</v>
      </c>
      <c r="AT1043" s="114" t="str">
        <f t="shared" ref="AT1043" ca="1" si="18402">IF(O1043="",AQ1043,AQ1044)</f>
        <v>\\(\\quad \\displaystyle 2 \\)</v>
      </c>
      <c r="AU1043" s="114" t="s">
        <v>60</v>
      </c>
      <c r="AV1043" s="115" t="s">
        <v>228</v>
      </c>
      <c r="AW1043" s="115" t="str">
        <f t="shared" ref="AW1043" ca="1" si="18403">AS1043</f>
        <v>\\(\\quad \\displaystyle －\\frac{10}{5}　÷　\\left(－\\frac{2}{2}\\right)　=　 \\)</v>
      </c>
      <c r="AX1043" s="115" t="str">
        <f t="shared" ref="AX1043" ca="1" si="18404">AT1043</f>
        <v>\\(\\quad \\displaystyle 2 \\)</v>
      </c>
      <c r="AY1043" s="115" t="s">
        <v>62</v>
      </c>
      <c r="AZ1043" s="116" t="str">
        <f t="shared" ref="AZ1043" ca="1" si="18405">"INSERT INTO "&amp;AU1043&amp;"(tangen,question,answer,editor,date,count) VALUES('"&amp;AV1043&amp;"','"&amp;AW1043&amp;"','"&amp;AX1043&amp;"','"&amp;AY1043&amp;"',NOW(),0);"</f>
        <v>INSERT INTO math(tangen,question,answer,editor,date,count) VALUES('m5500','\\(\\quad \\displaystyle －\\frac{10}{5}　÷　\\left(－\\frac{2}{2}\\right)　=　 \\)','\\(\\quad \\displaystyle 2 \\)','harazono',NOW(),0);</v>
      </c>
      <c r="BH1043" s="22">
        <f t="shared" ca="1" si="18113"/>
        <v>10</v>
      </c>
      <c r="BI1043" s="114" t="s">
        <v>27</v>
      </c>
      <c r="BJ1043" s="22">
        <f t="shared" ca="1" si="18083"/>
        <v>-2</v>
      </c>
      <c r="BK1043" s="114" t="s">
        <v>26</v>
      </c>
      <c r="BL1043" s="27"/>
      <c r="BM1043" s="27"/>
      <c r="BN1043" s="27"/>
      <c r="BO1043" s="27"/>
      <c r="BP1043" s="27"/>
      <c r="BQ1043" s="24">
        <f t="shared" ref="BQ1043" ca="1" si="18406">BH1043*BJ1044</f>
        <v>20</v>
      </c>
      <c r="BR1043" s="114" t="s">
        <v>26</v>
      </c>
      <c r="BS1043" s="114" t="str">
        <f t="shared" ref="BS1043" ca="1" si="18407">IF(BW1043&gt;=0,"","－")</f>
        <v>－</v>
      </c>
      <c r="BT1043" s="30">
        <f t="shared" ca="1" si="18173"/>
        <v>20</v>
      </c>
      <c r="BU1043" s="24">
        <f t="shared" ref="BU1043" ca="1" si="18408">BT1043/GCD(BT1043,BT1044)</f>
        <v>2</v>
      </c>
      <c r="BV1043">
        <f t="shared" ca="1" si="18175"/>
        <v>1</v>
      </c>
      <c r="BW1043" s="119">
        <f t="shared" ref="BW1043" ca="1" si="18409">BV1043*BV1044</f>
        <v>-1</v>
      </c>
    </row>
    <row r="1044" spans="2:75" ht="32" customHeight="1" x14ac:dyDescent="0.55000000000000004">
      <c r="B1044" s="121"/>
      <c r="C1044" s="121"/>
      <c r="D1044" s="114"/>
      <c r="E1044" s="114"/>
      <c r="F1044" s="19">
        <f t="shared" ca="1" si="18147"/>
        <v>5</v>
      </c>
      <c r="G1044" s="114"/>
      <c r="H1044" s="114"/>
      <c r="I1044" s="19">
        <f t="shared" ca="1" si="18149"/>
        <v>2</v>
      </c>
      <c r="J1044" s="124"/>
      <c r="K1044" s="125"/>
      <c r="L1044" s="25">
        <f t="shared" ca="1" si="18151"/>
        <v>1</v>
      </c>
      <c r="M1044" s="118"/>
      <c r="N1044" s="125"/>
      <c r="O1044" s="118"/>
      <c r="P1044" s="118"/>
      <c r="Q1044" s="121"/>
      <c r="R1044" s="114"/>
      <c r="S1044" s="122"/>
      <c r="T1044" s="114"/>
      <c r="U1044" s="122"/>
      <c r="V1044" s="114"/>
      <c r="W1044" s="120"/>
      <c r="X1044" s="120"/>
      <c r="Y1044" s="121"/>
      <c r="Z1044" s="114"/>
      <c r="AA1044" s="122"/>
      <c r="AB1044" s="114"/>
      <c r="AC1044" s="122"/>
      <c r="AD1044" s="114"/>
      <c r="AE1044" s="114"/>
      <c r="AF1044" s="114"/>
      <c r="AG1044" t="s">
        <v>230</v>
      </c>
      <c r="AH1044" t="s">
        <v>250</v>
      </c>
      <c r="AI1044" s="1" t="str">
        <f t="shared" ref="AI1044" ca="1" si="18410">IF(N1043="","",N1043)</f>
        <v/>
      </c>
      <c r="AJ1044" s="1">
        <f t="shared" ref="AJ1044" ca="1" si="18411">IF(O1043="","",O1043)</f>
        <v>2</v>
      </c>
      <c r="AK1044" s="1"/>
      <c r="AM1044" s="1"/>
      <c r="AO1044" t="s">
        <v>230</v>
      </c>
      <c r="AP1044" s="114"/>
      <c r="AQ1044" t="str">
        <f t="shared" ca="1" si="18165"/>
        <v>\\(\\quad \\displaystyle 2 \\)</v>
      </c>
      <c r="AS1044" s="114"/>
      <c r="AT1044" s="114"/>
      <c r="AU1044" s="114"/>
      <c r="AV1044" s="114"/>
      <c r="AW1044" s="114"/>
      <c r="AX1044" s="114"/>
      <c r="AY1044" s="114"/>
      <c r="AZ1044" s="117"/>
      <c r="BH1044" s="23">
        <f t="shared" ca="1" si="18089"/>
        <v>5</v>
      </c>
      <c r="BI1044" s="114"/>
      <c r="BJ1044" s="23">
        <f t="shared" ca="1" si="18090"/>
        <v>2</v>
      </c>
      <c r="BK1044" s="114"/>
      <c r="BL1044" s="27"/>
      <c r="BM1044" s="27"/>
      <c r="BN1044" s="27"/>
      <c r="BO1044" s="27"/>
      <c r="BP1044" s="27"/>
      <c r="BQ1044" s="25">
        <f t="shared" ref="BQ1044" ca="1" si="18412">BH1044*BJ1043</f>
        <v>-10</v>
      </c>
      <c r="BR1044" s="114"/>
      <c r="BS1044" s="114"/>
      <c r="BT1044">
        <f t="shared" ca="1" si="18173"/>
        <v>10</v>
      </c>
      <c r="BU1044" s="25">
        <f t="shared" ref="BU1044" ca="1" si="18413">BT1044/GCD(BT1043,BT1044)</f>
        <v>1</v>
      </c>
      <c r="BV1044">
        <f t="shared" ca="1" si="18175"/>
        <v>-1</v>
      </c>
      <c r="BW1044" s="119"/>
    </row>
    <row r="1045" spans="2:75" ht="32" customHeight="1" thickBot="1" x14ac:dyDescent="0.6">
      <c r="B1045" s="123" t="s">
        <v>0</v>
      </c>
      <c r="C1045" s="123" t="s">
        <v>28</v>
      </c>
      <c r="D1045" s="114">
        <v>20</v>
      </c>
      <c r="E1045" s="114" t="str">
        <f t="shared" ref="E1045" ca="1" si="18414">BS1045</f>
        <v/>
      </c>
      <c r="F1045" s="32">
        <f t="shared" ca="1" si="18147"/>
        <v>1</v>
      </c>
      <c r="G1045" s="114" t="s">
        <v>241</v>
      </c>
      <c r="H1045" s="114" t="str">
        <f t="shared" ref="H1045" ca="1" si="18415">IF(BJ1045&lt;=0,"－","")</f>
        <v>－</v>
      </c>
      <c r="I1045" s="32">
        <f t="shared" ca="1" si="18149"/>
        <v>7</v>
      </c>
      <c r="J1045" s="124" t="s">
        <v>13</v>
      </c>
      <c r="K1045" s="125" t="str">
        <f t="shared" ref="K1045" ca="1" si="18416">IF(BQ1045&lt;0,"－","")</f>
        <v>－</v>
      </c>
      <c r="L1045" s="24">
        <f t="shared" ca="1" si="18151"/>
        <v>2</v>
      </c>
      <c r="M1045" s="118" t="str">
        <f t="shared" ref="M1045" ca="1" si="18417">IF(L1046=1,"=","")</f>
        <v/>
      </c>
      <c r="N1045" s="125" t="str">
        <f t="shared" ref="N1045" ca="1" si="18418">IF(L1046=1,IF(BQ1045&lt;0,"－",""),"")</f>
        <v/>
      </c>
      <c r="O1045" s="118" t="str">
        <f t="shared" ref="O1045" ca="1" si="18419">IF(L1046=1,L1045,"")</f>
        <v/>
      </c>
      <c r="P1045" s="118" t="s">
        <v>250</v>
      </c>
      <c r="Q1045" s="121" t="str">
        <f t="shared" ref="Q1045" ca="1" si="18420">IF(E1045="","",E1045)</f>
        <v/>
      </c>
      <c r="R1045" s="114" t="s">
        <v>249</v>
      </c>
      <c r="S1045" s="122">
        <f t="shared" ref="S1045" ca="1" si="18421">F1045</f>
        <v>1</v>
      </c>
      <c r="T1045" s="114" t="s">
        <v>216</v>
      </c>
      <c r="U1045" s="122">
        <f t="shared" ref="U1045" ca="1" si="18422">F1046</f>
        <v>5</v>
      </c>
      <c r="V1045" s="114" t="s">
        <v>217</v>
      </c>
      <c r="W1045" s="120" t="str">
        <f t="shared" ref="W1045" si="18423">G1045</f>
        <v>　÷　</v>
      </c>
      <c r="X1045" s="120" t="str">
        <f ca="1">IF(Y1045="","","\\left(")</f>
        <v>\\left(</v>
      </c>
      <c r="Y1045" s="121" t="str">
        <f t="shared" ref="Y1045" ca="1" si="18424">IF(H1045="","",H1045)</f>
        <v>－</v>
      </c>
      <c r="Z1045" s="114" t="s">
        <v>249</v>
      </c>
      <c r="AA1045" s="122">
        <f t="shared" ref="AA1045" ca="1" si="18425">I1045</f>
        <v>7</v>
      </c>
      <c r="AB1045" s="114" t="s">
        <v>216</v>
      </c>
      <c r="AC1045" s="122">
        <f t="shared" ref="AC1045" ca="1" si="18426">I1046</f>
        <v>10</v>
      </c>
      <c r="AD1045" s="114" t="s">
        <v>217</v>
      </c>
      <c r="AE1045" s="114" t="str">
        <f ca="1">IF(Y1045="","","\\right)")</f>
        <v>\\right)</v>
      </c>
      <c r="AF1045" s="114" t="s">
        <v>233</v>
      </c>
      <c r="AG1045" t="s">
        <v>230</v>
      </c>
      <c r="AH1045" t="s">
        <v>250</v>
      </c>
      <c r="AI1045" s="1" t="str">
        <f t="shared" ref="AI1045" ca="1" si="18427">IF(K1045="","",K1045)</f>
        <v>－</v>
      </c>
      <c r="AJ1045" t="s">
        <v>249</v>
      </c>
      <c r="AK1045" s="1">
        <f t="shared" ref="AK1045" ca="1" si="18428">L1045</f>
        <v>2</v>
      </c>
      <c r="AL1045" t="s">
        <v>216</v>
      </c>
      <c r="AM1045" s="1">
        <f t="shared" ref="AM1045" ca="1" si="18429">L1046</f>
        <v>7</v>
      </c>
      <c r="AN1045" t="s">
        <v>217</v>
      </c>
      <c r="AO1045" t="s">
        <v>230</v>
      </c>
      <c r="AP1045" s="114" t="str">
        <f t="shared" ca="1" si="18284"/>
        <v>\\(\\quad \\displaystyle \\frac{1}{5}　÷　\\left(－\\frac{7}{10}\\right)　=　 \\)</v>
      </c>
      <c r="AQ1045" t="str">
        <f t="shared" ca="1" si="18165"/>
        <v>\\(\\quad \\displaystyle －\\frac{2}{7} \\)</v>
      </c>
      <c r="AS1045" s="114" t="str">
        <f t="shared" ref="AS1045" ca="1" si="18430">AP1045</f>
        <v>\\(\\quad \\displaystyle \\frac{1}{5}　÷　\\left(－\\frac{7}{10}\\right)　=　 \\)</v>
      </c>
      <c r="AT1045" s="114" t="str">
        <f t="shared" ref="AT1045" ca="1" si="18431">IF(O1045="",AQ1045,AQ1046)</f>
        <v>\\(\\quad \\displaystyle －\\frac{2}{7} \\)</v>
      </c>
      <c r="AU1045" s="114" t="s">
        <v>60</v>
      </c>
      <c r="AV1045" s="115" t="s">
        <v>228</v>
      </c>
      <c r="AW1045" s="115" t="str">
        <f t="shared" ref="AW1045" ca="1" si="18432">AS1045</f>
        <v>\\(\\quad \\displaystyle \\frac{1}{5}　÷　\\left(－\\frac{7}{10}\\right)　=　 \\)</v>
      </c>
      <c r="AX1045" s="115" t="str">
        <f t="shared" ref="AX1045" ca="1" si="18433">AT1045</f>
        <v>\\(\\quad \\displaystyle －\\frac{2}{7} \\)</v>
      </c>
      <c r="AY1045" s="115" t="s">
        <v>62</v>
      </c>
      <c r="AZ1045" s="116" t="str">
        <f t="shared" ref="AZ1045" ca="1" si="18434">"INSERT INTO "&amp;AU1045&amp;"(tangen,question,answer,editor,date,count) VALUES('"&amp;AV1045&amp;"','"&amp;AW1045&amp;"','"&amp;AX1045&amp;"','"&amp;AY1045&amp;"',NOW(),0);"</f>
        <v>INSERT INTO math(tangen,question,answer,editor,date,count) VALUES('m5500','\\(\\quad \\displaystyle \\frac{1}{5}　÷　\\left(－\\frac{7}{10}\\right)　=　 \\)','\\(\\quad \\displaystyle －\\frac{2}{7} \\)','harazono',NOW(),0);</v>
      </c>
      <c r="BH1045" s="22">
        <f t="shared" ca="1" si="18113"/>
        <v>-1</v>
      </c>
      <c r="BI1045" s="114" t="s">
        <v>27</v>
      </c>
      <c r="BJ1045" s="22">
        <f t="shared" ca="1" si="18083"/>
        <v>-7</v>
      </c>
      <c r="BK1045" s="114" t="s">
        <v>26</v>
      </c>
      <c r="BL1045" s="27"/>
      <c r="BM1045" s="27"/>
      <c r="BN1045" s="27"/>
      <c r="BO1045" s="27"/>
      <c r="BP1045" s="27"/>
      <c r="BQ1045" s="24">
        <f t="shared" ref="BQ1045" ca="1" si="18435">BH1045*BJ1046</f>
        <v>-10</v>
      </c>
      <c r="BR1045" s="114" t="s">
        <v>26</v>
      </c>
      <c r="BS1045" s="114" t="str">
        <f t="shared" ref="BS1045" ca="1" si="18436">IF(BW1045&gt;=0,"","－")</f>
        <v/>
      </c>
      <c r="BT1045" s="30">
        <f t="shared" ca="1" si="18173"/>
        <v>10</v>
      </c>
      <c r="BU1045" s="24">
        <f t="shared" ref="BU1045" ca="1" si="18437">BT1045/GCD(BT1045,BT1046)</f>
        <v>2</v>
      </c>
      <c r="BV1045">
        <f t="shared" ca="1" si="18175"/>
        <v>-1</v>
      </c>
      <c r="BW1045" s="119">
        <f t="shared" ref="BW1045" ca="1" si="18438">BV1045*BV1046</f>
        <v>1</v>
      </c>
    </row>
    <row r="1046" spans="2:75" ht="32" customHeight="1" x14ac:dyDescent="0.55000000000000004">
      <c r="B1046" s="121"/>
      <c r="C1046" s="121"/>
      <c r="D1046" s="114"/>
      <c r="E1046" s="114"/>
      <c r="F1046" s="19">
        <f t="shared" ca="1" si="18147"/>
        <v>5</v>
      </c>
      <c r="G1046" s="114"/>
      <c r="H1046" s="114"/>
      <c r="I1046" s="19">
        <f t="shared" ca="1" si="18149"/>
        <v>10</v>
      </c>
      <c r="J1046" s="124"/>
      <c r="K1046" s="125"/>
      <c r="L1046" s="25">
        <f t="shared" ca="1" si="18151"/>
        <v>7</v>
      </c>
      <c r="M1046" s="118"/>
      <c r="N1046" s="125"/>
      <c r="O1046" s="118"/>
      <c r="P1046" s="118"/>
      <c r="Q1046" s="121"/>
      <c r="R1046" s="114"/>
      <c r="S1046" s="122"/>
      <c r="T1046" s="114"/>
      <c r="U1046" s="122"/>
      <c r="V1046" s="114"/>
      <c r="W1046" s="120"/>
      <c r="X1046" s="120"/>
      <c r="Y1046" s="121"/>
      <c r="Z1046" s="114"/>
      <c r="AA1046" s="122"/>
      <c r="AB1046" s="114"/>
      <c r="AC1046" s="122"/>
      <c r="AD1046" s="114"/>
      <c r="AE1046" s="114"/>
      <c r="AF1046" s="114"/>
      <c r="AG1046" t="s">
        <v>230</v>
      </c>
      <c r="AH1046" t="s">
        <v>250</v>
      </c>
      <c r="AI1046" s="1" t="str">
        <f t="shared" ref="AI1046" ca="1" si="18439">IF(N1045="","",N1045)</f>
        <v/>
      </c>
      <c r="AJ1046" s="1" t="str">
        <f t="shared" ref="AJ1046" ca="1" si="18440">IF(O1045="","",O1045)</f>
        <v/>
      </c>
      <c r="AK1046" s="1"/>
      <c r="AM1046" s="1"/>
      <c r="AO1046" t="s">
        <v>230</v>
      </c>
      <c r="AP1046" s="114"/>
      <c r="AQ1046" t="str">
        <f t="shared" ca="1" si="18165"/>
        <v>\\(\\quad \\displaystyle  \\)</v>
      </c>
      <c r="AS1046" s="114"/>
      <c r="AT1046" s="114"/>
      <c r="AU1046" s="114"/>
      <c r="AV1046" s="114"/>
      <c r="AW1046" s="114"/>
      <c r="AX1046" s="114"/>
      <c r="AY1046" s="114"/>
      <c r="AZ1046" s="117"/>
      <c r="BH1046" s="23">
        <f t="shared" ca="1" si="18089"/>
        <v>5</v>
      </c>
      <c r="BI1046" s="114"/>
      <c r="BJ1046" s="23">
        <f t="shared" ca="1" si="18090"/>
        <v>10</v>
      </c>
      <c r="BK1046" s="114"/>
      <c r="BL1046" s="27"/>
      <c r="BM1046" s="27"/>
      <c r="BN1046" s="27"/>
      <c r="BO1046" s="27"/>
      <c r="BP1046" s="27"/>
      <c r="BQ1046" s="25">
        <f t="shared" ref="BQ1046" ca="1" si="18441">BH1046*BJ1045</f>
        <v>-35</v>
      </c>
      <c r="BR1046" s="114"/>
      <c r="BS1046" s="114"/>
      <c r="BT1046">
        <f t="shared" ca="1" si="18173"/>
        <v>35</v>
      </c>
      <c r="BU1046" s="25">
        <f t="shared" ref="BU1046" ca="1" si="18442">BT1046/GCD(BT1045,BT1046)</f>
        <v>7</v>
      </c>
      <c r="BV1046">
        <f t="shared" ca="1" si="18175"/>
        <v>-1</v>
      </c>
      <c r="BW1046" s="119"/>
    </row>
    <row r="1047" spans="2:75" ht="32" customHeight="1" thickBot="1" x14ac:dyDescent="0.6">
      <c r="B1047" s="123" t="s">
        <v>0</v>
      </c>
      <c r="C1047" s="123" t="s">
        <v>28</v>
      </c>
      <c r="D1047" s="114">
        <v>21</v>
      </c>
      <c r="E1047" s="114" t="str">
        <f t="shared" ref="E1047" ca="1" si="18443">BS1047</f>
        <v/>
      </c>
      <c r="F1047" s="32">
        <f t="shared" ca="1" si="18147"/>
        <v>8</v>
      </c>
      <c r="G1047" s="114" t="s">
        <v>241</v>
      </c>
      <c r="H1047" s="114" t="str">
        <f t="shared" ref="H1047" ca="1" si="18444">IF(BJ1047&lt;=0,"－","")</f>
        <v/>
      </c>
      <c r="I1047" s="32">
        <f t="shared" ca="1" si="18149"/>
        <v>10</v>
      </c>
      <c r="J1047" s="124" t="s">
        <v>13</v>
      </c>
      <c r="K1047" s="125" t="str">
        <f t="shared" ref="K1047" ca="1" si="18445">IF(BQ1047&lt;0,"－","")</f>
        <v/>
      </c>
      <c r="L1047" s="24">
        <f t="shared" ca="1" si="18151"/>
        <v>4</v>
      </c>
      <c r="M1047" s="118" t="str">
        <f t="shared" ref="M1047" ca="1" si="18446">IF(L1048=1,"=","")</f>
        <v>=</v>
      </c>
      <c r="N1047" s="125" t="str">
        <f t="shared" ref="N1047" ca="1" si="18447">IF(L1048=1,IF(BQ1047&lt;0,"－",""),"")</f>
        <v/>
      </c>
      <c r="O1047" s="118">
        <f t="shared" ref="O1047" ca="1" si="18448">IF(L1048=1,L1047,"")</f>
        <v>4</v>
      </c>
      <c r="P1047" s="118" t="s">
        <v>250</v>
      </c>
      <c r="Q1047" s="121" t="str">
        <f t="shared" ref="Q1047" ca="1" si="18449">IF(E1047="","",E1047)</f>
        <v/>
      </c>
      <c r="R1047" s="114" t="s">
        <v>249</v>
      </c>
      <c r="S1047" s="122">
        <f t="shared" ref="S1047" ca="1" si="18450">F1047</f>
        <v>8</v>
      </c>
      <c r="T1047" s="114" t="s">
        <v>216</v>
      </c>
      <c r="U1047" s="122">
        <f t="shared" ref="U1047" ca="1" si="18451">F1048</f>
        <v>2</v>
      </c>
      <c r="V1047" s="114" t="s">
        <v>217</v>
      </c>
      <c r="W1047" s="120" t="str">
        <f t="shared" ref="W1047" si="18452">G1047</f>
        <v>　÷　</v>
      </c>
      <c r="X1047" s="120" t="str">
        <f ca="1">IF(Y1047="","","\\left(")</f>
        <v/>
      </c>
      <c r="Y1047" s="121" t="str">
        <f t="shared" ref="Y1047" ca="1" si="18453">IF(H1047="","",H1047)</f>
        <v/>
      </c>
      <c r="Z1047" s="114" t="s">
        <v>249</v>
      </c>
      <c r="AA1047" s="122">
        <f t="shared" ref="AA1047" ca="1" si="18454">I1047</f>
        <v>10</v>
      </c>
      <c r="AB1047" s="114" t="s">
        <v>216</v>
      </c>
      <c r="AC1047" s="122">
        <f t="shared" ref="AC1047" ca="1" si="18455">I1048</f>
        <v>10</v>
      </c>
      <c r="AD1047" s="114" t="s">
        <v>217</v>
      </c>
      <c r="AE1047" s="114" t="str">
        <f ca="1">IF(Y1047="","","\\right)")</f>
        <v/>
      </c>
      <c r="AF1047" s="114" t="s">
        <v>233</v>
      </c>
      <c r="AG1047" t="s">
        <v>230</v>
      </c>
      <c r="AH1047" t="s">
        <v>250</v>
      </c>
      <c r="AI1047" s="1" t="str">
        <f t="shared" ref="AI1047" ca="1" si="18456">IF(K1047="","",K1047)</f>
        <v/>
      </c>
      <c r="AJ1047" t="s">
        <v>249</v>
      </c>
      <c r="AK1047" s="1">
        <f t="shared" ref="AK1047" ca="1" si="18457">L1047</f>
        <v>4</v>
      </c>
      <c r="AL1047" t="s">
        <v>216</v>
      </c>
      <c r="AM1047" s="1">
        <f t="shared" ref="AM1047" ca="1" si="18458">L1048</f>
        <v>1</v>
      </c>
      <c r="AN1047" t="s">
        <v>217</v>
      </c>
      <c r="AO1047" t="s">
        <v>230</v>
      </c>
      <c r="AP1047" s="114" t="str">
        <f t="shared" ca="1" si="18284"/>
        <v>\\(\\quad \\displaystyle \\frac{8}{2}　÷　\\frac{10}{10}　=　 \\)</v>
      </c>
      <c r="AQ1047" t="str">
        <f t="shared" ca="1" si="18165"/>
        <v>\\(\\quad \\displaystyle \\frac{4}{1} \\)</v>
      </c>
      <c r="AS1047" s="114" t="str">
        <f t="shared" ref="AS1047" ca="1" si="18459">AP1047</f>
        <v>\\(\\quad \\displaystyle \\frac{8}{2}　÷　\\frac{10}{10}　=　 \\)</v>
      </c>
      <c r="AT1047" s="114" t="str">
        <f t="shared" ref="AT1047" ca="1" si="18460">IF(O1047="",AQ1047,AQ1048)</f>
        <v>\\(\\quad \\displaystyle 4 \\)</v>
      </c>
      <c r="AU1047" s="114" t="s">
        <v>60</v>
      </c>
      <c r="AV1047" s="115" t="s">
        <v>228</v>
      </c>
      <c r="AW1047" s="115" t="str">
        <f t="shared" ref="AW1047" ca="1" si="18461">AS1047</f>
        <v>\\(\\quad \\displaystyle \\frac{8}{2}　÷　\\frac{10}{10}　=　 \\)</v>
      </c>
      <c r="AX1047" s="115" t="str">
        <f t="shared" ref="AX1047" ca="1" si="18462">AT1047</f>
        <v>\\(\\quad \\displaystyle 4 \\)</v>
      </c>
      <c r="AY1047" s="115" t="s">
        <v>62</v>
      </c>
      <c r="AZ1047" s="116" t="str">
        <f t="shared" ref="AZ1047" ca="1" si="18463">"INSERT INTO "&amp;AU1047&amp;"(tangen,question,answer,editor,date,count) VALUES('"&amp;AV1047&amp;"','"&amp;AW1047&amp;"','"&amp;AX1047&amp;"','"&amp;AY1047&amp;"',NOW(),0);"</f>
        <v>INSERT INTO math(tangen,question,answer,editor,date,count) VALUES('m5500','\\(\\quad \\displaystyle \\frac{8}{2}　÷　\\frac{10}{10}　=　 \\)','\\(\\quad \\displaystyle 4 \\)','harazono',NOW(),0);</v>
      </c>
      <c r="BH1047" s="22">
        <f t="shared" ca="1" si="18113"/>
        <v>8</v>
      </c>
      <c r="BI1047" s="114" t="s">
        <v>27</v>
      </c>
      <c r="BJ1047" s="22">
        <f t="shared" ca="1" si="18083"/>
        <v>10</v>
      </c>
      <c r="BK1047" s="114" t="s">
        <v>26</v>
      </c>
      <c r="BL1047" s="27"/>
      <c r="BM1047" s="27"/>
      <c r="BN1047" s="27"/>
      <c r="BO1047" s="27"/>
      <c r="BP1047" s="27"/>
      <c r="BQ1047" s="24">
        <f t="shared" ref="BQ1047" ca="1" si="18464">BH1047*BJ1048</f>
        <v>80</v>
      </c>
      <c r="BR1047" s="114" t="s">
        <v>26</v>
      </c>
      <c r="BS1047" s="114" t="str">
        <f t="shared" ref="BS1047" ca="1" si="18465">IF(BW1047&gt;=0,"","－")</f>
        <v/>
      </c>
      <c r="BT1047" s="30">
        <f t="shared" ca="1" si="18173"/>
        <v>80</v>
      </c>
      <c r="BU1047" s="24">
        <f t="shared" ref="BU1047" ca="1" si="18466">BT1047/GCD(BT1047,BT1048)</f>
        <v>4</v>
      </c>
      <c r="BV1047">
        <f t="shared" ca="1" si="18175"/>
        <v>1</v>
      </c>
      <c r="BW1047" s="119">
        <f t="shared" ref="BW1047" ca="1" si="18467">BV1047*BV1048</f>
        <v>1</v>
      </c>
    </row>
    <row r="1048" spans="2:75" ht="32" customHeight="1" x14ac:dyDescent="0.55000000000000004">
      <c r="B1048" s="121"/>
      <c r="C1048" s="121"/>
      <c r="D1048" s="114"/>
      <c r="E1048" s="114"/>
      <c r="F1048" s="19">
        <f t="shared" ca="1" si="18147"/>
        <v>2</v>
      </c>
      <c r="G1048" s="114"/>
      <c r="H1048" s="114"/>
      <c r="I1048" s="19">
        <f t="shared" ca="1" si="18149"/>
        <v>10</v>
      </c>
      <c r="J1048" s="124"/>
      <c r="K1048" s="125"/>
      <c r="L1048" s="25">
        <f t="shared" ca="1" si="18151"/>
        <v>1</v>
      </c>
      <c r="M1048" s="118"/>
      <c r="N1048" s="125"/>
      <c r="O1048" s="118"/>
      <c r="P1048" s="118"/>
      <c r="Q1048" s="121"/>
      <c r="R1048" s="114"/>
      <c r="S1048" s="122"/>
      <c r="T1048" s="114"/>
      <c r="U1048" s="122"/>
      <c r="V1048" s="114"/>
      <c r="W1048" s="120"/>
      <c r="X1048" s="120"/>
      <c r="Y1048" s="121"/>
      <c r="Z1048" s="114"/>
      <c r="AA1048" s="122"/>
      <c r="AB1048" s="114"/>
      <c r="AC1048" s="122"/>
      <c r="AD1048" s="114"/>
      <c r="AE1048" s="114"/>
      <c r="AF1048" s="114"/>
      <c r="AG1048" t="s">
        <v>230</v>
      </c>
      <c r="AH1048" t="s">
        <v>250</v>
      </c>
      <c r="AI1048" s="1" t="str">
        <f t="shared" ref="AI1048" ca="1" si="18468">IF(N1047="","",N1047)</f>
        <v/>
      </c>
      <c r="AJ1048" s="1">
        <f t="shared" ref="AJ1048" ca="1" si="18469">IF(O1047="","",O1047)</f>
        <v>4</v>
      </c>
      <c r="AK1048" s="1"/>
      <c r="AM1048" s="1"/>
      <c r="AO1048" t="s">
        <v>230</v>
      </c>
      <c r="AP1048" s="114"/>
      <c r="AQ1048" t="str">
        <f t="shared" ca="1" si="18165"/>
        <v>\\(\\quad \\displaystyle 4 \\)</v>
      </c>
      <c r="AS1048" s="114"/>
      <c r="AT1048" s="114"/>
      <c r="AU1048" s="114"/>
      <c r="AV1048" s="114"/>
      <c r="AW1048" s="114"/>
      <c r="AX1048" s="114"/>
      <c r="AY1048" s="114"/>
      <c r="AZ1048" s="117"/>
      <c r="BH1048" s="23">
        <f t="shared" ca="1" si="18089"/>
        <v>2</v>
      </c>
      <c r="BI1048" s="114"/>
      <c r="BJ1048" s="23">
        <f t="shared" ca="1" si="18090"/>
        <v>10</v>
      </c>
      <c r="BK1048" s="114"/>
      <c r="BL1048" s="27"/>
      <c r="BM1048" s="27"/>
      <c r="BN1048" s="27"/>
      <c r="BO1048" s="27"/>
      <c r="BP1048" s="27"/>
      <c r="BQ1048" s="25">
        <f t="shared" ref="BQ1048" ca="1" si="18470">BH1048*BJ1047</f>
        <v>20</v>
      </c>
      <c r="BR1048" s="114"/>
      <c r="BS1048" s="114"/>
      <c r="BT1048">
        <f t="shared" ca="1" si="18173"/>
        <v>20</v>
      </c>
      <c r="BU1048" s="25">
        <f t="shared" ref="BU1048" ca="1" si="18471">BT1048/GCD(BT1047,BT1048)</f>
        <v>1</v>
      </c>
      <c r="BV1048">
        <f t="shared" ca="1" si="18175"/>
        <v>1</v>
      </c>
      <c r="BW1048" s="119"/>
    </row>
    <row r="1049" spans="2:75" ht="32" customHeight="1" thickBot="1" x14ac:dyDescent="0.6">
      <c r="B1049" s="123" t="s">
        <v>0</v>
      </c>
      <c r="C1049" s="123" t="s">
        <v>28</v>
      </c>
      <c r="D1049" s="114">
        <v>22</v>
      </c>
      <c r="E1049" s="114" t="str">
        <f t="shared" ref="E1049" ca="1" si="18472">BS1049</f>
        <v>－</v>
      </c>
      <c r="F1049" s="32">
        <f t="shared" ca="1" si="18147"/>
        <v>3</v>
      </c>
      <c r="G1049" s="114" t="s">
        <v>241</v>
      </c>
      <c r="H1049" s="114" t="str">
        <f t="shared" ref="H1049" ca="1" si="18473">IF(BJ1049&lt;=0,"－","")</f>
        <v>－</v>
      </c>
      <c r="I1049" s="32">
        <f t="shared" ca="1" si="18149"/>
        <v>5</v>
      </c>
      <c r="J1049" s="124" t="s">
        <v>13</v>
      </c>
      <c r="K1049" s="125" t="str">
        <f t="shared" ref="K1049" ca="1" si="18474">IF(BQ1049&lt;0,"－","")</f>
        <v/>
      </c>
      <c r="L1049" s="24">
        <f t="shared" ca="1" si="18151"/>
        <v>3</v>
      </c>
      <c r="M1049" s="118" t="str">
        <f t="shared" ref="M1049" ca="1" si="18475">IF(L1050=1,"=","")</f>
        <v/>
      </c>
      <c r="N1049" s="125" t="str">
        <f t="shared" ref="N1049" ca="1" si="18476">IF(L1050=1,IF(BQ1049&lt;0,"－",""),"")</f>
        <v/>
      </c>
      <c r="O1049" s="118" t="str">
        <f t="shared" ref="O1049" ca="1" si="18477">IF(L1050=1,L1049,"")</f>
        <v/>
      </c>
      <c r="P1049" s="118" t="s">
        <v>250</v>
      </c>
      <c r="Q1049" s="121" t="str">
        <f t="shared" ref="Q1049" ca="1" si="18478">IF(E1049="","",E1049)</f>
        <v>－</v>
      </c>
      <c r="R1049" s="114" t="s">
        <v>249</v>
      </c>
      <c r="S1049" s="122">
        <f t="shared" ref="S1049" ca="1" si="18479">F1049</f>
        <v>3</v>
      </c>
      <c r="T1049" s="114" t="s">
        <v>216</v>
      </c>
      <c r="U1049" s="122">
        <f t="shared" ref="U1049" ca="1" si="18480">F1050</f>
        <v>9</v>
      </c>
      <c r="V1049" s="114" t="s">
        <v>217</v>
      </c>
      <c r="W1049" s="120" t="str">
        <f t="shared" ref="W1049" si="18481">G1049</f>
        <v>　÷　</v>
      </c>
      <c r="X1049" s="120" t="str">
        <f ca="1">IF(Y1049="","","\\left(")</f>
        <v>\\left(</v>
      </c>
      <c r="Y1049" s="121" t="str">
        <f t="shared" ref="Y1049" ca="1" si="18482">IF(H1049="","",H1049)</f>
        <v>－</v>
      </c>
      <c r="Z1049" s="114" t="s">
        <v>249</v>
      </c>
      <c r="AA1049" s="122">
        <f t="shared" ref="AA1049" ca="1" si="18483">I1049</f>
        <v>5</v>
      </c>
      <c r="AB1049" s="114" t="s">
        <v>216</v>
      </c>
      <c r="AC1049" s="122">
        <f t="shared" ref="AC1049" ca="1" si="18484">I1050</f>
        <v>9</v>
      </c>
      <c r="AD1049" s="114" t="s">
        <v>217</v>
      </c>
      <c r="AE1049" s="114" t="str">
        <f ca="1">IF(Y1049="","","\\right)")</f>
        <v>\\right)</v>
      </c>
      <c r="AF1049" s="114" t="s">
        <v>233</v>
      </c>
      <c r="AG1049" t="s">
        <v>230</v>
      </c>
      <c r="AH1049" t="s">
        <v>250</v>
      </c>
      <c r="AI1049" s="1" t="str">
        <f t="shared" ref="AI1049" ca="1" si="18485">IF(K1049="","",K1049)</f>
        <v/>
      </c>
      <c r="AJ1049" t="s">
        <v>249</v>
      </c>
      <c r="AK1049" s="1">
        <f t="shared" ref="AK1049" ca="1" si="18486">L1049</f>
        <v>3</v>
      </c>
      <c r="AL1049" t="s">
        <v>216</v>
      </c>
      <c r="AM1049" s="1">
        <f t="shared" ref="AM1049" ca="1" si="18487">L1050</f>
        <v>5</v>
      </c>
      <c r="AN1049" t="s">
        <v>217</v>
      </c>
      <c r="AO1049" t="s">
        <v>230</v>
      </c>
      <c r="AP1049" s="114" t="str">
        <f t="shared" ca="1" si="18284"/>
        <v>\\(\\quad \\displaystyle －\\frac{3}{9}　÷　\\left(－\\frac{5}{9}\\right)　=　 \\)</v>
      </c>
      <c r="AQ1049" t="str">
        <f t="shared" ca="1" si="18165"/>
        <v>\\(\\quad \\displaystyle \\frac{3}{5} \\)</v>
      </c>
      <c r="AS1049" s="114" t="str">
        <f t="shared" ref="AS1049" ca="1" si="18488">AP1049</f>
        <v>\\(\\quad \\displaystyle －\\frac{3}{9}　÷　\\left(－\\frac{5}{9}\\right)　=　 \\)</v>
      </c>
      <c r="AT1049" s="114" t="str">
        <f t="shared" ref="AT1049" ca="1" si="18489">IF(O1049="",AQ1049,AQ1050)</f>
        <v>\\(\\quad \\displaystyle \\frac{3}{5} \\)</v>
      </c>
      <c r="AU1049" s="114" t="s">
        <v>60</v>
      </c>
      <c r="AV1049" s="115" t="s">
        <v>228</v>
      </c>
      <c r="AW1049" s="115" t="str">
        <f t="shared" ref="AW1049" ca="1" si="18490">AS1049</f>
        <v>\\(\\quad \\displaystyle －\\frac{3}{9}　÷　\\left(－\\frac{5}{9}\\right)　=　 \\)</v>
      </c>
      <c r="AX1049" s="115" t="str">
        <f t="shared" ref="AX1049" ca="1" si="18491">AT1049</f>
        <v>\\(\\quad \\displaystyle \\frac{3}{5} \\)</v>
      </c>
      <c r="AY1049" s="115" t="s">
        <v>62</v>
      </c>
      <c r="AZ1049" s="116" t="str">
        <f t="shared" ref="AZ1049" ca="1" si="18492">"INSERT INTO "&amp;AU1049&amp;"(tangen,question,answer,editor,date,count) VALUES('"&amp;AV1049&amp;"','"&amp;AW1049&amp;"','"&amp;AX1049&amp;"','"&amp;AY1049&amp;"',NOW(),0);"</f>
        <v>INSERT INTO math(tangen,question,answer,editor,date,count) VALUES('m5500','\\(\\quad \\displaystyle －\\frac{3}{9}　÷　\\left(－\\frac{5}{9}\\right)　=　 \\)','\\(\\quad \\displaystyle \\frac{3}{5} \\)','harazono',NOW(),0);</v>
      </c>
      <c r="BH1049" s="22">
        <f t="shared" ca="1" si="18113"/>
        <v>3</v>
      </c>
      <c r="BI1049" s="114" t="s">
        <v>27</v>
      </c>
      <c r="BJ1049" s="22">
        <f t="shared" ca="1" si="18083"/>
        <v>-5</v>
      </c>
      <c r="BK1049" s="114" t="s">
        <v>26</v>
      </c>
      <c r="BL1049" s="27"/>
      <c r="BM1049" s="27"/>
      <c r="BN1049" s="27"/>
      <c r="BO1049" s="27"/>
      <c r="BP1049" s="27"/>
      <c r="BQ1049" s="24">
        <f t="shared" ref="BQ1049" ca="1" si="18493">BH1049*BJ1050</f>
        <v>27</v>
      </c>
      <c r="BR1049" s="114" t="s">
        <v>26</v>
      </c>
      <c r="BS1049" s="114" t="str">
        <f t="shared" ref="BS1049" ca="1" si="18494">IF(BW1049&gt;=0,"","－")</f>
        <v>－</v>
      </c>
      <c r="BT1049" s="30">
        <f t="shared" ca="1" si="18173"/>
        <v>27</v>
      </c>
      <c r="BU1049" s="24">
        <f t="shared" ref="BU1049" ca="1" si="18495">BT1049/GCD(BT1049,BT1050)</f>
        <v>3</v>
      </c>
      <c r="BV1049">
        <f t="shared" ca="1" si="18175"/>
        <v>1</v>
      </c>
      <c r="BW1049" s="119">
        <f t="shared" ref="BW1049" ca="1" si="18496">BV1049*BV1050</f>
        <v>-1</v>
      </c>
    </row>
    <row r="1050" spans="2:75" ht="32" customHeight="1" x14ac:dyDescent="0.55000000000000004">
      <c r="B1050" s="121"/>
      <c r="C1050" s="121"/>
      <c r="D1050" s="114"/>
      <c r="E1050" s="114"/>
      <c r="F1050" s="19">
        <f t="shared" ca="1" si="18147"/>
        <v>9</v>
      </c>
      <c r="G1050" s="114"/>
      <c r="H1050" s="114"/>
      <c r="I1050" s="19">
        <f t="shared" ca="1" si="18149"/>
        <v>9</v>
      </c>
      <c r="J1050" s="124"/>
      <c r="K1050" s="125"/>
      <c r="L1050" s="25">
        <f t="shared" ca="1" si="18151"/>
        <v>5</v>
      </c>
      <c r="M1050" s="118"/>
      <c r="N1050" s="125"/>
      <c r="O1050" s="118"/>
      <c r="P1050" s="118"/>
      <c r="Q1050" s="121"/>
      <c r="R1050" s="114"/>
      <c r="S1050" s="122"/>
      <c r="T1050" s="114"/>
      <c r="U1050" s="122"/>
      <c r="V1050" s="114"/>
      <c r="W1050" s="120"/>
      <c r="X1050" s="120"/>
      <c r="Y1050" s="121"/>
      <c r="Z1050" s="114"/>
      <c r="AA1050" s="122"/>
      <c r="AB1050" s="114"/>
      <c r="AC1050" s="122"/>
      <c r="AD1050" s="114"/>
      <c r="AE1050" s="114"/>
      <c r="AF1050" s="114"/>
      <c r="AG1050" t="s">
        <v>230</v>
      </c>
      <c r="AH1050" t="s">
        <v>250</v>
      </c>
      <c r="AI1050" s="1" t="str">
        <f t="shared" ref="AI1050" ca="1" si="18497">IF(N1049="","",N1049)</f>
        <v/>
      </c>
      <c r="AJ1050" s="1" t="str">
        <f t="shared" ref="AJ1050" ca="1" si="18498">IF(O1049="","",O1049)</f>
        <v/>
      </c>
      <c r="AK1050" s="1"/>
      <c r="AM1050" s="1"/>
      <c r="AO1050" t="s">
        <v>230</v>
      </c>
      <c r="AP1050" s="114"/>
      <c r="AQ1050" t="str">
        <f t="shared" ca="1" si="18165"/>
        <v>\\(\\quad \\displaystyle  \\)</v>
      </c>
      <c r="AS1050" s="114"/>
      <c r="AT1050" s="114"/>
      <c r="AU1050" s="114"/>
      <c r="AV1050" s="114"/>
      <c r="AW1050" s="114"/>
      <c r="AX1050" s="114"/>
      <c r="AY1050" s="114"/>
      <c r="AZ1050" s="117"/>
      <c r="BH1050" s="23">
        <f t="shared" ca="1" si="18089"/>
        <v>9</v>
      </c>
      <c r="BI1050" s="114"/>
      <c r="BJ1050" s="23">
        <f t="shared" ca="1" si="18090"/>
        <v>9</v>
      </c>
      <c r="BK1050" s="114"/>
      <c r="BL1050" s="27"/>
      <c r="BM1050" s="27"/>
      <c r="BN1050" s="27"/>
      <c r="BO1050" s="27"/>
      <c r="BP1050" s="27"/>
      <c r="BQ1050" s="25">
        <f t="shared" ref="BQ1050" ca="1" si="18499">BH1050*BJ1049</f>
        <v>-45</v>
      </c>
      <c r="BR1050" s="114"/>
      <c r="BS1050" s="114"/>
      <c r="BT1050">
        <f t="shared" ca="1" si="18173"/>
        <v>45</v>
      </c>
      <c r="BU1050" s="25">
        <f t="shared" ref="BU1050" ca="1" si="18500">BT1050/GCD(BT1049,BT1050)</f>
        <v>5</v>
      </c>
      <c r="BV1050">
        <f t="shared" ca="1" si="18175"/>
        <v>-1</v>
      </c>
      <c r="BW1050" s="119"/>
    </row>
    <row r="1051" spans="2:75" ht="32" customHeight="1" thickBot="1" x14ac:dyDescent="0.6">
      <c r="B1051" s="123" t="s">
        <v>0</v>
      </c>
      <c r="C1051" s="123" t="s">
        <v>28</v>
      </c>
      <c r="D1051" s="114">
        <v>23</v>
      </c>
      <c r="E1051" s="114" t="str">
        <f t="shared" ref="E1051" ca="1" si="18501">BS1051</f>
        <v>－</v>
      </c>
      <c r="F1051" s="32">
        <f t="shared" ca="1" si="18147"/>
        <v>0</v>
      </c>
      <c r="G1051" s="114" t="s">
        <v>241</v>
      </c>
      <c r="H1051" s="114" t="str">
        <f t="shared" ref="H1051" ca="1" si="18502">IF(BJ1051&lt;=0,"－","")</f>
        <v>－</v>
      </c>
      <c r="I1051" s="32">
        <f t="shared" ca="1" si="18149"/>
        <v>9</v>
      </c>
      <c r="J1051" s="124" t="s">
        <v>13</v>
      </c>
      <c r="K1051" s="125" t="str">
        <f t="shared" ref="K1051" ca="1" si="18503">IF(BQ1051&lt;0,"－","")</f>
        <v/>
      </c>
      <c r="L1051" s="24">
        <f t="shared" ca="1" si="18151"/>
        <v>0</v>
      </c>
      <c r="M1051" s="118" t="str">
        <f t="shared" ref="M1051" ca="1" si="18504">IF(L1052=1,"=","")</f>
        <v>=</v>
      </c>
      <c r="N1051" s="125" t="str">
        <f t="shared" ref="N1051" ca="1" si="18505">IF(L1052=1,IF(BQ1051&lt;0,"－",""),"")</f>
        <v/>
      </c>
      <c r="O1051" s="118">
        <f t="shared" ref="O1051" ca="1" si="18506">IF(L1052=1,L1051,"")</f>
        <v>0</v>
      </c>
      <c r="P1051" s="118" t="s">
        <v>250</v>
      </c>
      <c r="Q1051" s="121" t="str">
        <f t="shared" ref="Q1051" ca="1" si="18507">IF(E1051="","",E1051)</f>
        <v>－</v>
      </c>
      <c r="R1051" s="114" t="s">
        <v>249</v>
      </c>
      <c r="S1051" s="122">
        <f t="shared" ref="S1051" ca="1" si="18508">F1051</f>
        <v>0</v>
      </c>
      <c r="T1051" s="114" t="s">
        <v>216</v>
      </c>
      <c r="U1051" s="122">
        <f t="shared" ref="U1051" ca="1" si="18509">F1052</f>
        <v>7</v>
      </c>
      <c r="V1051" s="114" t="s">
        <v>217</v>
      </c>
      <c r="W1051" s="120" t="str">
        <f t="shared" ref="W1051" si="18510">G1051</f>
        <v>　÷　</v>
      </c>
      <c r="X1051" s="120" t="str">
        <f ca="1">IF(Y1051="","","\\left(")</f>
        <v>\\left(</v>
      </c>
      <c r="Y1051" s="121" t="str">
        <f t="shared" ref="Y1051" ca="1" si="18511">IF(H1051="","",H1051)</f>
        <v>－</v>
      </c>
      <c r="Z1051" s="114" t="s">
        <v>249</v>
      </c>
      <c r="AA1051" s="122">
        <f t="shared" ref="AA1051" ca="1" si="18512">I1051</f>
        <v>9</v>
      </c>
      <c r="AB1051" s="114" t="s">
        <v>216</v>
      </c>
      <c r="AC1051" s="122">
        <f t="shared" ref="AC1051" ca="1" si="18513">I1052</f>
        <v>3</v>
      </c>
      <c r="AD1051" s="114" t="s">
        <v>217</v>
      </c>
      <c r="AE1051" s="114" t="str">
        <f ca="1">IF(Y1051="","","\\right)")</f>
        <v>\\right)</v>
      </c>
      <c r="AF1051" s="114" t="s">
        <v>233</v>
      </c>
      <c r="AG1051" t="s">
        <v>230</v>
      </c>
      <c r="AH1051" t="s">
        <v>250</v>
      </c>
      <c r="AI1051" s="1" t="str">
        <f t="shared" ref="AI1051" ca="1" si="18514">IF(K1051="","",K1051)</f>
        <v/>
      </c>
      <c r="AJ1051" t="s">
        <v>249</v>
      </c>
      <c r="AK1051" s="1">
        <f t="shared" ref="AK1051" ca="1" si="18515">L1051</f>
        <v>0</v>
      </c>
      <c r="AL1051" t="s">
        <v>216</v>
      </c>
      <c r="AM1051" s="1">
        <f t="shared" ref="AM1051" ca="1" si="18516">L1052</f>
        <v>1</v>
      </c>
      <c r="AN1051" t="s">
        <v>217</v>
      </c>
      <c r="AO1051" t="s">
        <v>230</v>
      </c>
      <c r="AP1051" s="114" t="str">
        <f t="shared" ca="1" si="18284"/>
        <v>\\(\\quad \\displaystyle －\\frac{0}{7}　÷　\\left(－\\frac{9}{3}\\right)　=　 \\)</v>
      </c>
      <c r="AQ1051" t="str">
        <f t="shared" ca="1" si="18165"/>
        <v>\\(\\quad \\displaystyle \\frac{0}{1} \\)</v>
      </c>
      <c r="AS1051" s="114" t="str">
        <f t="shared" ref="AS1051" ca="1" si="18517">AP1051</f>
        <v>\\(\\quad \\displaystyle －\\frac{0}{7}　÷　\\left(－\\frac{9}{3}\\right)　=　 \\)</v>
      </c>
      <c r="AT1051" s="114" t="str">
        <f t="shared" ref="AT1051" ca="1" si="18518">IF(O1051="",AQ1051,AQ1052)</f>
        <v>\\(\\quad \\displaystyle 0 \\)</v>
      </c>
      <c r="AU1051" s="114" t="s">
        <v>60</v>
      </c>
      <c r="AV1051" s="115" t="s">
        <v>228</v>
      </c>
      <c r="AW1051" s="115" t="str">
        <f t="shared" ref="AW1051" ca="1" si="18519">AS1051</f>
        <v>\\(\\quad \\displaystyle －\\frac{0}{7}　÷　\\left(－\\frac{9}{3}\\right)　=　 \\)</v>
      </c>
      <c r="AX1051" s="115" t="str">
        <f t="shared" ref="AX1051" ca="1" si="18520">AT1051</f>
        <v>\\(\\quad \\displaystyle 0 \\)</v>
      </c>
      <c r="AY1051" s="115" t="s">
        <v>62</v>
      </c>
      <c r="AZ1051" s="116" t="str">
        <f t="shared" ref="AZ1051" ca="1" si="18521">"INSERT INTO "&amp;AU1051&amp;"(tangen,question,answer,editor,date,count) VALUES('"&amp;AV1051&amp;"','"&amp;AW1051&amp;"','"&amp;AX1051&amp;"','"&amp;AY1051&amp;"',NOW(),0);"</f>
        <v>INSERT INTO math(tangen,question,answer,editor,date,count) VALUES('m5500','\\(\\quad \\displaystyle －\\frac{0}{7}　÷　\\left(－\\frac{9}{3}\\right)　=　 \\)','\\(\\quad \\displaystyle 0 \\)','harazono',NOW(),0);</v>
      </c>
      <c r="BH1051" s="22">
        <f t="shared" ca="1" si="18113"/>
        <v>0</v>
      </c>
      <c r="BI1051" s="114" t="s">
        <v>27</v>
      </c>
      <c r="BJ1051" s="22">
        <f t="shared" ca="1" si="18083"/>
        <v>-9</v>
      </c>
      <c r="BK1051" s="114" t="s">
        <v>26</v>
      </c>
      <c r="BL1051" s="27"/>
      <c r="BM1051" s="27"/>
      <c r="BN1051" s="27"/>
      <c r="BO1051" s="27"/>
      <c r="BP1051" s="27"/>
      <c r="BQ1051" s="24">
        <f t="shared" ref="BQ1051" ca="1" si="18522">BH1051*BJ1052</f>
        <v>0</v>
      </c>
      <c r="BR1051" s="114" t="s">
        <v>26</v>
      </c>
      <c r="BS1051" s="114" t="str">
        <f t="shared" ref="BS1051" ca="1" si="18523">IF(BW1051&gt;=0,"","－")</f>
        <v>－</v>
      </c>
      <c r="BT1051" s="30">
        <f t="shared" ca="1" si="18173"/>
        <v>0</v>
      </c>
      <c r="BU1051" s="24">
        <f t="shared" ref="BU1051" ca="1" si="18524">BT1051/GCD(BT1051,BT1052)</f>
        <v>0</v>
      </c>
      <c r="BV1051">
        <f t="shared" ca="1" si="18175"/>
        <v>1</v>
      </c>
      <c r="BW1051" s="119">
        <f t="shared" ref="BW1051" ca="1" si="18525">BV1051*BV1052</f>
        <v>-1</v>
      </c>
    </row>
    <row r="1052" spans="2:75" ht="32" customHeight="1" x14ac:dyDescent="0.55000000000000004">
      <c r="B1052" s="121"/>
      <c r="C1052" s="121"/>
      <c r="D1052" s="114"/>
      <c r="E1052" s="114"/>
      <c r="F1052" s="19">
        <f t="shared" ca="1" si="18147"/>
        <v>7</v>
      </c>
      <c r="G1052" s="114"/>
      <c r="H1052" s="114"/>
      <c r="I1052" s="19">
        <f t="shared" ca="1" si="18149"/>
        <v>3</v>
      </c>
      <c r="J1052" s="124"/>
      <c r="K1052" s="125"/>
      <c r="L1052" s="25">
        <f t="shared" ca="1" si="18151"/>
        <v>1</v>
      </c>
      <c r="M1052" s="118"/>
      <c r="N1052" s="125"/>
      <c r="O1052" s="118"/>
      <c r="P1052" s="118"/>
      <c r="Q1052" s="121"/>
      <c r="R1052" s="114"/>
      <c r="S1052" s="122"/>
      <c r="T1052" s="114"/>
      <c r="U1052" s="122"/>
      <c r="V1052" s="114"/>
      <c r="W1052" s="120"/>
      <c r="X1052" s="120"/>
      <c r="Y1052" s="121"/>
      <c r="Z1052" s="114"/>
      <c r="AA1052" s="122"/>
      <c r="AB1052" s="114"/>
      <c r="AC1052" s="122"/>
      <c r="AD1052" s="114"/>
      <c r="AE1052" s="114"/>
      <c r="AF1052" s="114"/>
      <c r="AG1052" t="s">
        <v>230</v>
      </c>
      <c r="AH1052" t="s">
        <v>250</v>
      </c>
      <c r="AI1052" s="1" t="str">
        <f t="shared" ref="AI1052" ca="1" si="18526">IF(N1051="","",N1051)</f>
        <v/>
      </c>
      <c r="AJ1052" s="1">
        <f t="shared" ref="AJ1052" ca="1" si="18527">IF(O1051="","",O1051)</f>
        <v>0</v>
      </c>
      <c r="AK1052" s="1"/>
      <c r="AM1052" s="1"/>
      <c r="AO1052" t="s">
        <v>230</v>
      </c>
      <c r="AP1052" s="114"/>
      <c r="AQ1052" t="str">
        <f t="shared" ca="1" si="18165"/>
        <v>\\(\\quad \\displaystyle 0 \\)</v>
      </c>
      <c r="AS1052" s="114"/>
      <c r="AT1052" s="114"/>
      <c r="AU1052" s="114"/>
      <c r="AV1052" s="114"/>
      <c r="AW1052" s="114"/>
      <c r="AX1052" s="114"/>
      <c r="AY1052" s="114"/>
      <c r="AZ1052" s="117"/>
      <c r="BH1052" s="23">
        <f t="shared" ca="1" si="18089"/>
        <v>7</v>
      </c>
      <c r="BI1052" s="114"/>
      <c r="BJ1052" s="23">
        <f t="shared" ca="1" si="18090"/>
        <v>3</v>
      </c>
      <c r="BK1052" s="114"/>
      <c r="BL1052" s="27"/>
      <c r="BM1052" s="27"/>
      <c r="BN1052" s="27"/>
      <c r="BO1052" s="27"/>
      <c r="BP1052" s="27"/>
      <c r="BQ1052" s="25">
        <f t="shared" ref="BQ1052" ca="1" si="18528">BH1052*BJ1051</f>
        <v>-63</v>
      </c>
      <c r="BR1052" s="114"/>
      <c r="BS1052" s="114"/>
      <c r="BT1052">
        <f t="shared" ca="1" si="18173"/>
        <v>63</v>
      </c>
      <c r="BU1052" s="25">
        <f t="shared" ref="BU1052" ca="1" si="18529">BT1052/GCD(BT1051,BT1052)</f>
        <v>1</v>
      </c>
      <c r="BV1052">
        <f t="shared" ca="1" si="18175"/>
        <v>-1</v>
      </c>
      <c r="BW1052" s="119"/>
    </row>
    <row r="1053" spans="2:75" ht="32" customHeight="1" thickBot="1" x14ac:dyDescent="0.6">
      <c r="B1053" s="123" t="s">
        <v>0</v>
      </c>
      <c r="C1053" s="123" t="s">
        <v>28</v>
      </c>
      <c r="D1053" s="114">
        <v>24</v>
      </c>
      <c r="E1053" s="114" t="str">
        <f t="shared" ref="E1053" ca="1" si="18530">BS1053</f>
        <v>－</v>
      </c>
      <c r="F1053" s="32">
        <f t="shared" ca="1" si="18147"/>
        <v>10</v>
      </c>
      <c r="G1053" s="114" t="s">
        <v>241</v>
      </c>
      <c r="H1053" s="114" t="str">
        <f t="shared" ref="H1053" ca="1" si="18531">IF(BJ1053&lt;=0,"－","")</f>
        <v/>
      </c>
      <c r="I1053" s="32">
        <f t="shared" ca="1" si="18149"/>
        <v>6</v>
      </c>
      <c r="J1053" s="124" t="s">
        <v>13</v>
      </c>
      <c r="K1053" s="125" t="str">
        <f t="shared" ref="K1053" ca="1" si="18532">IF(BQ1053&lt;0,"－","")</f>
        <v>－</v>
      </c>
      <c r="L1053" s="24">
        <f t="shared" ca="1" si="18151"/>
        <v>20</v>
      </c>
      <c r="M1053" s="118" t="str">
        <f t="shared" ref="M1053" ca="1" si="18533">IF(L1054=1,"=","")</f>
        <v/>
      </c>
      <c r="N1053" s="125" t="str">
        <f t="shared" ref="N1053" ca="1" si="18534">IF(L1054=1,IF(BQ1053&lt;0,"－",""),"")</f>
        <v/>
      </c>
      <c r="O1053" s="118" t="str">
        <f t="shared" ref="O1053" ca="1" si="18535">IF(L1054=1,L1053,"")</f>
        <v/>
      </c>
      <c r="P1053" s="118" t="s">
        <v>250</v>
      </c>
      <c r="Q1053" s="121" t="str">
        <f t="shared" ref="Q1053" ca="1" si="18536">IF(E1053="","",E1053)</f>
        <v>－</v>
      </c>
      <c r="R1053" s="114" t="s">
        <v>249</v>
      </c>
      <c r="S1053" s="122">
        <f t="shared" ref="S1053" ca="1" si="18537">F1053</f>
        <v>10</v>
      </c>
      <c r="T1053" s="114" t="s">
        <v>216</v>
      </c>
      <c r="U1053" s="122">
        <f t="shared" ref="U1053" ca="1" si="18538">F1054</f>
        <v>9</v>
      </c>
      <c r="V1053" s="114" t="s">
        <v>217</v>
      </c>
      <c r="W1053" s="120" t="str">
        <f t="shared" ref="W1053" si="18539">G1053</f>
        <v>　÷　</v>
      </c>
      <c r="X1053" s="120" t="str">
        <f ca="1">IF(Y1053="","","\\left(")</f>
        <v/>
      </c>
      <c r="Y1053" s="121" t="str">
        <f t="shared" ref="Y1053" ca="1" si="18540">IF(H1053="","",H1053)</f>
        <v/>
      </c>
      <c r="Z1053" s="114" t="s">
        <v>249</v>
      </c>
      <c r="AA1053" s="122">
        <f t="shared" ref="AA1053" ca="1" si="18541">I1053</f>
        <v>6</v>
      </c>
      <c r="AB1053" s="114" t="s">
        <v>216</v>
      </c>
      <c r="AC1053" s="122">
        <f t="shared" ref="AC1053" ca="1" si="18542">I1054</f>
        <v>4</v>
      </c>
      <c r="AD1053" s="114" t="s">
        <v>217</v>
      </c>
      <c r="AE1053" s="114" t="str">
        <f ca="1">IF(Y1053="","","\\right)")</f>
        <v/>
      </c>
      <c r="AF1053" s="114" t="s">
        <v>233</v>
      </c>
      <c r="AG1053" t="s">
        <v>230</v>
      </c>
      <c r="AH1053" t="s">
        <v>250</v>
      </c>
      <c r="AI1053" s="1" t="str">
        <f t="shared" ref="AI1053" ca="1" si="18543">IF(K1053="","",K1053)</f>
        <v>－</v>
      </c>
      <c r="AJ1053" t="s">
        <v>249</v>
      </c>
      <c r="AK1053" s="1">
        <f t="shared" ref="AK1053" ca="1" si="18544">L1053</f>
        <v>20</v>
      </c>
      <c r="AL1053" t="s">
        <v>216</v>
      </c>
      <c r="AM1053" s="1">
        <f t="shared" ref="AM1053" ca="1" si="18545">L1054</f>
        <v>27</v>
      </c>
      <c r="AN1053" t="s">
        <v>217</v>
      </c>
      <c r="AO1053" t="s">
        <v>230</v>
      </c>
      <c r="AP1053" s="114" t="str">
        <f t="shared" ca="1" si="18284"/>
        <v>\\(\\quad \\displaystyle －\\frac{10}{9}　÷　\\frac{6}{4}　=　 \\)</v>
      </c>
      <c r="AQ1053" t="str">
        <f t="shared" ca="1" si="18165"/>
        <v>\\(\\quad \\displaystyle －\\frac{20}{27} \\)</v>
      </c>
      <c r="AS1053" s="114" t="str">
        <f t="shared" ref="AS1053" ca="1" si="18546">AP1053</f>
        <v>\\(\\quad \\displaystyle －\\frac{10}{9}　÷　\\frac{6}{4}　=　 \\)</v>
      </c>
      <c r="AT1053" s="114" t="str">
        <f t="shared" ref="AT1053" ca="1" si="18547">IF(O1053="",AQ1053,AQ1054)</f>
        <v>\\(\\quad \\displaystyle －\\frac{20}{27} \\)</v>
      </c>
      <c r="AU1053" s="114" t="s">
        <v>60</v>
      </c>
      <c r="AV1053" s="115" t="s">
        <v>228</v>
      </c>
      <c r="AW1053" s="115" t="str">
        <f t="shared" ref="AW1053" ca="1" si="18548">AS1053</f>
        <v>\\(\\quad \\displaystyle －\\frac{10}{9}　÷　\\frac{6}{4}　=　 \\)</v>
      </c>
      <c r="AX1053" s="115" t="str">
        <f t="shared" ref="AX1053" ca="1" si="18549">AT1053</f>
        <v>\\(\\quad \\displaystyle －\\frac{20}{27} \\)</v>
      </c>
      <c r="AY1053" s="115" t="s">
        <v>62</v>
      </c>
      <c r="AZ1053" s="116" t="str">
        <f t="shared" ref="AZ1053" ca="1" si="18550">"INSERT INTO "&amp;AU1053&amp;"(tangen,question,answer,editor,date,count) VALUES('"&amp;AV1053&amp;"','"&amp;AW1053&amp;"','"&amp;AX1053&amp;"','"&amp;AY1053&amp;"',NOW(),0);"</f>
        <v>INSERT INTO math(tangen,question,answer,editor,date,count) VALUES('m5500','\\(\\quad \\displaystyle －\\frac{10}{9}　÷　\\frac{6}{4}　=　 \\)','\\(\\quad \\displaystyle －\\frac{20}{27} \\)','harazono',NOW(),0);</v>
      </c>
      <c r="BH1053" s="22">
        <f t="shared" ca="1" si="18113"/>
        <v>-10</v>
      </c>
      <c r="BI1053" s="114" t="s">
        <v>27</v>
      </c>
      <c r="BJ1053" s="22">
        <f t="shared" ca="1" si="18083"/>
        <v>6</v>
      </c>
      <c r="BK1053" s="114" t="s">
        <v>26</v>
      </c>
      <c r="BL1053" s="27"/>
      <c r="BM1053" s="27"/>
      <c r="BN1053" s="27"/>
      <c r="BO1053" s="27"/>
      <c r="BP1053" s="27"/>
      <c r="BQ1053" s="24">
        <f t="shared" ref="BQ1053" ca="1" si="18551">BH1053*BJ1054</f>
        <v>-40</v>
      </c>
      <c r="BR1053" s="114" t="s">
        <v>26</v>
      </c>
      <c r="BS1053" s="114" t="str">
        <f t="shared" ref="BS1053" ca="1" si="18552">IF(BW1053&gt;=0,"","－")</f>
        <v>－</v>
      </c>
      <c r="BT1053" s="30">
        <f t="shared" ca="1" si="18173"/>
        <v>40</v>
      </c>
      <c r="BU1053" s="24">
        <f t="shared" ref="BU1053" ca="1" si="18553">BT1053/GCD(BT1053,BT1054)</f>
        <v>20</v>
      </c>
      <c r="BV1053">
        <f t="shared" ca="1" si="18175"/>
        <v>-1</v>
      </c>
      <c r="BW1053" s="119">
        <f t="shared" ref="BW1053" ca="1" si="18554">BV1053*BV1054</f>
        <v>-1</v>
      </c>
    </row>
    <row r="1054" spans="2:75" ht="32" customHeight="1" x14ac:dyDescent="0.55000000000000004">
      <c r="B1054" s="121"/>
      <c r="C1054" s="121"/>
      <c r="D1054" s="114"/>
      <c r="E1054" s="114"/>
      <c r="F1054" s="19">
        <f t="shared" ca="1" si="18147"/>
        <v>9</v>
      </c>
      <c r="G1054" s="114"/>
      <c r="H1054" s="114"/>
      <c r="I1054" s="19">
        <f t="shared" ca="1" si="18149"/>
        <v>4</v>
      </c>
      <c r="J1054" s="124"/>
      <c r="K1054" s="125"/>
      <c r="L1054" s="25">
        <f t="shared" ca="1" si="18151"/>
        <v>27</v>
      </c>
      <c r="M1054" s="118"/>
      <c r="N1054" s="125"/>
      <c r="O1054" s="118"/>
      <c r="P1054" s="118"/>
      <c r="Q1054" s="121"/>
      <c r="R1054" s="114"/>
      <c r="S1054" s="122"/>
      <c r="T1054" s="114"/>
      <c r="U1054" s="122"/>
      <c r="V1054" s="114"/>
      <c r="W1054" s="120"/>
      <c r="X1054" s="120"/>
      <c r="Y1054" s="121"/>
      <c r="Z1054" s="114"/>
      <c r="AA1054" s="122"/>
      <c r="AB1054" s="114"/>
      <c r="AC1054" s="122"/>
      <c r="AD1054" s="114"/>
      <c r="AE1054" s="114"/>
      <c r="AF1054" s="114"/>
      <c r="AG1054" t="s">
        <v>230</v>
      </c>
      <c r="AH1054" t="s">
        <v>250</v>
      </c>
      <c r="AI1054" s="1" t="str">
        <f t="shared" ref="AI1054" ca="1" si="18555">IF(N1053="","",N1053)</f>
        <v/>
      </c>
      <c r="AJ1054" s="1" t="str">
        <f t="shared" ref="AJ1054" ca="1" si="18556">IF(O1053="","",O1053)</f>
        <v/>
      </c>
      <c r="AK1054" s="1"/>
      <c r="AM1054" s="1"/>
      <c r="AO1054" t="s">
        <v>230</v>
      </c>
      <c r="AP1054" s="114"/>
      <c r="AQ1054" t="str">
        <f t="shared" ca="1" si="18165"/>
        <v>\\(\\quad \\displaystyle  \\)</v>
      </c>
      <c r="AS1054" s="114"/>
      <c r="AT1054" s="114"/>
      <c r="AU1054" s="114"/>
      <c r="AV1054" s="114"/>
      <c r="AW1054" s="114"/>
      <c r="AX1054" s="114"/>
      <c r="AY1054" s="114"/>
      <c r="AZ1054" s="117"/>
      <c r="BH1054" s="23">
        <f t="shared" ca="1" si="18089"/>
        <v>9</v>
      </c>
      <c r="BI1054" s="114"/>
      <c r="BJ1054" s="23">
        <f t="shared" ca="1" si="18090"/>
        <v>4</v>
      </c>
      <c r="BK1054" s="114"/>
      <c r="BL1054" s="27"/>
      <c r="BM1054" s="27"/>
      <c r="BN1054" s="27"/>
      <c r="BO1054" s="27"/>
      <c r="BP1054" s="27"/>
      <c r="BQ1054" s="25">
        <f t="shared" ref="BQ1054" ca="1" si="18557">BH1054*BJ1053</f>
        <v>54</v>
      </c>
      <c r="BR1054" s="114"/>
      <c r="BS1054" s="114"/>
      <c r="BT1054">
        <f t="shared" ca="1" si="18173"/>
        <v>54</v>
      </c>
      <c r="BU1054" s="25">
        <f t="shared" ref="BU1054" ca="1" si="18558">BT1054/GCD(BT1053,BT1054)</f>
        <v>27</v>
      </c>
      <c r="BV1054">
        <f t="shared" ca="1" si="18175"/>
        <v>1</v>
      </c>
      <c r="BW1054" s="119"/>
    </row>
    <row r="1055" spans="2:75" ht="32" customHeight="1" thickBot="1" x14ac:dyDescent="0.6">
      <c r="B1055" s="123" t="s">
        <v>0</v>
      </c>
      <c r="C1055" s="123" t="s">
        <v>28</v>
      </c>
      <c r="D1055" s="114">
        <v>25</v>
      </c>
      <c r="E1055" s="114" t="str">
        <f t="shared" ref="E1055" ca="1" si="18559">BS1055</f>
        <v>－</v>
      </c>
      <c r="F1055" s="32">
        <f t="shared" ca="1" si="18147"/>
        <v>3</v>
      </c>
      <c r="G1055" s="114" t="s">
        <v>241</v>
      </c>
      <c r="H1055" s="114" t="str">
        <f t="shared" ref="H1055" ca="1" si="18560">IF(BJ1055&lt;=0,"－","")</f>
        <v>－</v>
      </c>
      <c r="I1055" s="32">
        <f t="shared" ca="1" si="18149"/>
        <v>5</v>
      </c>
      <c r="J1055" s="124" t="s">
        <v>13</v>
      </c>
      <c r="K1055" s="125" t="str">
        <f t="shared" ref="K1055" ca="1" si="18561">IF(BQ1055&lt;0,"－","")</f>
        <v/>
      </c>
      <c r="L1055" s="24">
        <f t="shared" ca="1" si="18151"/>
        <v>12</v>
      </c>
      <c r="M1055" s="118" t="str">
        <f t="shared" ref="M1055" ca="1" si="18562">IF(L1056=1,"=","")</f>
        <v/>
      </c>
      <c r="N1055" s="125" t="str">
        <f t="shared" ref="N1055" ca="1" si="18563">IF(L1056=1,IF(BQ1055&lt;0,"－",""),"")</f>
        <v/>
      </c>
      <c r="O1055" s="118" t="str">
        <f t="shared" ref="O1055" ca="1" si="18564">IF(L1056=1,L1055,"")</f>
        <v/>
      </c>
      <c r="P1055" s="118" t="s">
        <v>250</v>
      </c>
      <c r="Q1055" s="121" t="str">
        <f t="shared" ref="Q1055" ca="1" si="18565">IF(E1055="","",E1055)</f>
        <v>－</v>
      </c>
      <c r="R1055" s="114" t="s">
        <v>249</v>
      </c>
      <c r="S1055" s="122">
        <f t="shared" ref="S1055" ca="1" si="18566">F1055</f>
        <v>3</v>
      </c>
      <c r="T1055" s="114" t="s">
        <v>216</v>
      </c>
      <c r="U1055" s="122">
        <f t="shared" ref="U1055" ca="1" si="18567">F1056</f>
        <v>7</v>
      </c>
      <c r="V1055" s="114" t="s">
        <v>217</v>
      </c>
      <c r="W1055" s="120" t="str">
        <f t="shared" ref="W1055" si="18568">G1055</f>
        <v>　÷　</v>
      </c>
      <c r="X1055" s="120" t="str">
        <f ca="1">IF(Y1055="","","\\left(")</f>
        <v>\\left(</v>
      </c>
      <c r="Y1055" s="121" t="str">
        <f t="shared" ref="Y1055" ca="1" si="18569">IF(H1055="","",H1055)</f>
        <v>－</v>
      </c>
      <c r="Z1055" s="114" t="s">
        <v>249</v>
      </c>
      <c r="AA1055" s="122">
        <f t="shared" ref="AA1055" ca="1" si="18570">I1055</f>
        <v>5</v>
      </c>
      <c r="AB1055" s="114" t="s">
        <v>216</v>
      </c>
      <c r="AC1055" s="122">
        <f t="shared" ref="AC1055" ca="1" si="18571">I1056</f>
        <v>4</v>
      </c>
      <c r="AD1055" s="114" t="s">
        <v>217</v>
      </c>
      <c r="AE1055" s="114" t="str">
        <f ca="1">IF(Y1055="","","\\right)")</f>
        <v>\\right)</v>
      </c>
      <c r="AF1055" s="114" t="s">
        <v>233</v>
      </c>
      <c r="AG1055" t="s">
        <v>230</v>
      </c>
      <c r="AH1055" t="s">
        <v>250</v>
      </c>
      <c r="AI1055" s="1" t="str">
        <f t="shared" ref="AI1055" ca="1" si="18572">IF(K1055="","",K1055)</f>
        <v/>
      </c>
      <c r="AJ1055" t="s">
        <v>249</v>
      </c>
      <c r="AK1055" s="1">
        <f t="shared" ref="AK1055" ca="1" si="18573">L1055</f>
        <v>12</v>
      </c>
      <c r="AL1055" t="s">
        <v>216</v>
      </c>
      <c r="AM1055" s="1">
        <f t="shared" ref="AM1055" ca="1" si="18574">L1056</f>
        <v>35</v>
      </c>
      <c r="AN1055" t="s">
        <v>217</v>
      </c>
      <c r="AO1055" t="s">
        <v>230</v>
      </c>
      <c r="AP1055" s="114" t="str">
        <f t="shared" ca="1" si="18284"/>
        <v>\\(\\quad \\displaystyle －\\frac{3}{7}　÷　\\left(－\\frac{5}{4}\\right)　=　 \\)</v>
      </c>
      <c r="AQ1055" t="str">
        <f t="shared" ca="1" si="18165"/>
        <v>\\(\\quad \\displaystyle \\frac{12}{35} \\)</v>
      </c>
      <c r="AS1055" s="114" t="str">
        <f t="shared" ref="AS1055" ca="1" si="18575">AP1055</f>
        <v>\\(\\quad \\displaystyle －\\frac{3}{7}　÷　\\left(－\\frac{5}{4}\\right)　=　 \\)</v>
      </c>
      <c r="AT1055" s="114" t="str">
        <f t="shared" ref="AT1055" ca="1" si="18576">IF(O1055="",AQ1055,AQ1056)</f>
        <v>\\(\\quad \\displaystyle \\frac{12}{35} \\)</v>
      </c>
      <c r="AU1055" s="114" t="s">
        <v>60</v>
      </c>
      <c r="AV1055" s="115" t="s">
        <v>228</v>
      </c>
      <c r="AW1055" s="115" t="str">
        <f t="shared" ref="AW1055" ca="1" si="18577">AS1055</f>
        <v>\\(\\quad \\displaystyle －\\frac{3}{7}　÷　\\left(－\\frac{5}{4}\\right)　=　 \\)</v>
      </c>
      <c r="AX1055" s="115" t="str">
        <f t="shared" ref="AX1055" ca="1" si="18578">AT1055</f>
        <v>\\(\\quad \\displaystyle \\frac{12}{35} \\)</v>
      </c>
      <c r="AY1055" s="115" t="s">
        <v>62</v>
      </c>
      <c r="AZ1055" s="116" t="str">
        <f t="shared" ref="AZ1055" ca="1" si="18579">"INSERT INTO "&amp;AU1055&amp;"(tangen,question,answer,editor,date,count) VALUES('"&amp;AV1055&amp;"','"&amp;AW1055&amp;"','"&amp;AX1055&amp;"','"&amp;AY1055&amp;"',NOW(),0);"</f>
        <v>INSERT INTO math(tangen,question,answer,editor,date,count) VALUES('m5500','\\(\\quad \\displaystyle －\\frac{3}{7}　÷　\\left(－\\frac{5}{4}\\right)　=　 \\)','\\(\\quad \\displaystyle \\frac{12}{35} \\)','harazono',NOW(),0);</v>
      </c>
      <c r="BH1055" s="22">
        <f t="shared" ca="1" si="18113"/>
        <v>3</v>
      </c>
      <c r="BI1055" s="114" t="s">
        <v>27</v>
      </c>
      <c r="BJ1055" s="22">
        <f t="shared" ca="1" si="18083"/>
        <v>-5</v>
      </c>
      <c r="BK1055" s="114" t="s">
        <v>26</v>
      </c>
      <c r="BL1055" s="27"/>
      <c r="BM1055" s="27"/>
      <c r="BN1055" s="27"/>
      <c r="BO1055" s="27"/>
      <c r="BP1055" s="27"/>
      <c r="BQ1055" s="24">
        <f t="shared" ref="BQ1055" ca="1" si="18580">BH1055*BJ1056</f>
        <v>12</v>
      </c>
      <c r="BR1055" s="114" t="s">
        <v>26</v>
      </c>
      <c r="BS1055" s="114" t="str">
        <f t="shared" ref="BS1055" ca="1" si="18581">IF(BW1055&gt;=0,"","－")</f>
        <v>－</v>
      </c>
      <c r="BT1055" s="30">
        <f t="shared" ca="1" si="18173"/>
        <v>12</v>
      </c>
      <c r="BU1055" s="24">
        <f t="shared" ref="BU1055" ca="1" si="18582">BT1055/GCD(BT1055,BT1056)</f>
        <v>12</v>
      </c>
      <c r="BV1055">
        <f t="shared" ca="1" si="18175"/>
        <v>1</v>
      </c>
      <c r="BW1055" s="119">
        <f t="shared" ref="BW1055" ca="1" si="18583">BV1055*BV1056</f>
        <v>-1</v>
      </c>
    </row>
    <row r="1056" spans="2:75" ht="32" customHeight="1" x14ac:dyDescent="0.55000000000000004">
      <c r="B1056" s="121"/>
      <c r="C1056" s="121"/>
      <c r="D1056" s="114"/>
      <c r="E1056" s="114"/>
      <c r="F1056" s="19">
        <f t="shared" ca="1" si="18147"/>
        <v>7</v>
      </c>
      <c r="G1056" s="114"/>
      <c r="H1056" s="114"/>
      <c r="I1056" s="19">
        <f t="shared" ca="1" si="18149"/>
        <v>4</v>
      </c>
      <c r="J1056" s="124"/>
      <c r="K1056" s="125"/>
      <c r="L1056" s="25">
        <f t="shared" ca="1" si="18151"/>
        <v>35</v>
      </c>
      <c r="M1056" s="118"/>
      <c r="N1056" s="125"/>
      <c r="O1056" s="118"/>
      <c r="P1056" s="118"/>
      <c r="Q1056" s="121"/>
      <c r="R1056" s="114"/>
      <c r="S1056" s="122"/>
      <c r="T1056" s="114"/>
      <c r="U1056" s="122"/>
      <c r="V1056" s="114"/>
      <c r="W1056" s="120"/>
      <c r="X1056" s="120"/>
      <c r="Y1056" s="121"/>
      <c r="Z1056" s="114"/>
      <c r="AA1056" s="122"/>
      <c r="AB1056" s="114"/>
      <c r="AC1056" s="122"/>
      <c r="AD1056" s="114"/>
      <c r="AE1056" s="114"/>
      <c r="AF1056" s="114"/>
      <c r="AG1056" t="s">
        <v>230</v>
      </c>
      <c r="AH1056" t="s">
        <v>250</v>
      </c>
      <c r="AI1056" s="1" t="str">
        <f t="shared" ref="AI1056" ca="1" si="18584">IF(N1055="","",N1055)</f>
        <v/>
      </c>
      <c r="AJ1056" s="1" t="str">
        <f t="shared" ref="AJ1056" ca="1" si="18585">IF(O1055="","",O1055)</f>
        <v/>
      </c>
      <c r="AK1056" s="1"/>
      <c r="AM1056" s="1"/>
      <c r="AO1056" t="s">
        <v>230</v>
      </c>
      <c r="AP1056" s="114"/>
      <c r="AQ1056" t="str">
        <f t="shared" ca="1" si="18165"/>
        <v>\\(\\quad \\displaystyle  \\)</v>
      </c>
      <c r="AS1056" s="114"/>
      <c r="AT1056" s="114"/>
      <c r="AU1056" s="114"/>
      <c r="AV1056" s="114"/>
      <c r="AW1056" s="114"/>
      <c r="AX1056" s="114"/>
      <c r="AY1056" s="114"/>
      <c r="AZ1056" s="117"/>
      <c r="BH1056" s="23">
        <f t="shared" ca="1" si="18089"/>
        <v>7</v>
      </c>
      <c r="BI1056" s="114"/>
      <c r="BJ1056" s="23">
        <f t="shared" ca="1" si="18090"/>
        <v>4</v>
      </c>
      <c r="BK1056" s="114"/>
      <c r="BL1056" s="27"/>
      <c r="BM1056" s="27"/>
      <c r="BN1056" s="27"/>
      <c r="BO1056" s="27"/>
      <c r="BP1056" s="27"/>
      <c r="BQ1056" s="25">
        <f t="shared" ref="BQ1056" ca="1" si="18586">BH1056*BJ1055</f>
        <v>-35</v>
      </c>
      <c r="BR1056" s="114"/>
      <c r="BS1056" s="114"/>
      <c r="BT1056">
        <f t="shared" ca="1" si="18173"/>
        <v>35</v>
      </c>
      <c r="BU1056" s="25">
        <f t="shared" ref="BU1056" ca="1" si="18587">BT1056/GCD(BT1055,BT1056)</f>
        <v>35</v>
      </c>
      <c r="BV1056">
        <f t="shared" ca="1" si="18175"/>
        <v>-1</v>
      </c>
      <c r="BW1056" s="119"/>
    </row>
    <row r="1057" spans="2:75" ht="32" customHeight="1" thickBot="1" x14ac:dyDescent="0.6">
      <c r="B1057" s="123" t="s">
        <v>0</v>
      </c>
      <c r="C1057" s="123" t="s">
        <v>28</v>
      </c>
      <c r="D1057" s="114">
        <v>26</v>
      </c>
      <c r="E1057" s="114" t="str">
        <f t="shared" ref="E1057" ca="1" si="18588">BS1057</f>
        <v/>
      </c>
      <c r="F1057" s="32">
        <f t="shared" ca="1" si="18147"/>
        <v>8</v>
      </c>
      <c r="G1057" s="114" t="s">
        <v>241</v>
      </c>
      <c r="H1057" s="114" t="str">
        <f t="shared" ref="H1057" ca="1" si="18589">IF(BJ1057&lt;=0,"－","")</f>
        <v/>
      </c>
      <c r="I1057" s="32">
        <f t="shared" ca="1" si="18149"/>
        <v>7</v>
      </c>
      <c r="J1057" s="124" t="s">
        <v>13</v>
      </c>
      <c r="K1057" s="125" t="str">
        <f t="shared" ref="K1057" ca="1" si="18590">IF(BQ1057&lt;0,"－","")</f>
        <v/>
      </c>
      <c r="L1057" s="24">
        <f t="shared" ca="1" si="18151"/>
        <v>24</v>
      </c>
      <c r="M1057" s="118" t="str">
        <f t="shared" ref="M1057" ca="1" si="18591">IF(L1058=1,"=","")</f>
        <v/>
      </c>
      <c r="N1057" s="125" t="str">
        <f t="shared" ref="N1057" ca="1" si="18592">IF(L1058=1,IF(BQ1057&lt;0,"－",""),"")</f>
        <v/>
      </c>
      <c r="O1057" s="118" t="str">
        <f t="shared" ref="O1057" ca="1" si="18593">IF(L1058=1,L1057,"")</f>
        <v/>
      </c>
      <c r="P1057" s="118" t="s">
        <v>250</v>
      </c>
      <c r="Q1057" s="121" t="str">
        <f t="shared" ref="Q1057" ca="1" si="18594">IF(E1057="","",E1057)</f>
        <v/>
      </c>
      <c r="R1057" s="114" t="s">
        <v>249</v>
      </c>
      <c r="S1057" s="122">
        <f t="shared" ref="S1057" ca="1" si="18595">F1057</f>
        <v>8</v>
      </c>
      <c r="T1057" s="114" t="s">
        <v>216</v>
      </c>
      <c r="U1057" s="122">
        <f t="shared" ref="U1057" ca="1" si="18596">F1058</f>
        <v>5</v>
      </c>
      <c r="V1057" s="114" t="s">
        <v>217</v>
      </c>
      <c r="W1057" s="120" t="str">
        <f t="shared" ref="W1057" si="18597">G1057</f>
        <v>　÷　</v>
      </c>
      <c r="X1057" s="120" t="str">
        <f ca="1">IF(Y1057="","","\\left(")</f>
        <v/>
      </c>
      <c r="Y1057" s="121" t="str">
        <f t="shared" ref="Y1057" ca="1" si="18598">IF(H1057="","",H1057)</f>
        <v/>
      </c>
      <c r="Z1057" s="114" t="s">
        <v>249</v>
      </c>
      <c r="AA1057" s="122">
        <f t="shared" ref="AA1057" ca="1" si="18599">I1057</f>
        <v>7</v>
      </c>
      <c r="AB1057" s="114" t="s">
        <v>216</v>
      </c>
      <c r="AC1057" s="122">
        <f t="shared" ref="AC1057" ca="1" si="18600">I1058</f>
        <v>3</v>
      </c>
      <c r="AD1057" s="114" t="s">
        <v>217</v>
      </c>
      <c r="AE1057" s="114" t="str">
        <f ca="1">IF(Y1057="","","\\right)")</f>
        <v/>
      </c>
      <c r="AF1057" s="114" t="s">
        <v>233</v>
      </c>
      <c r="AG1057" t="s">
        <v>230</v>
      </c>
      <c r="AH1057" t="s">
        <v>250</v>
      </c>
      <c r="AI1057" s="1" t="str">
        <f t="shared" ref="AI1057" ca="1" si="18601">IF(K1057="","",K1057)</f>
        <v/>
      </c>
      <c r="AJ1057" t="s">
        <v>249</v>
      </c>
      <c r="AK1057" s="1">
        <f t="shared" ref="AK1057" ca="1" si="18602">L1057</f>
        <v>24</v>
      </c>
      <c r="AL1057" t="s">
        <v>216</v>
      </c>
      <c r="AM1057" s="1">
        <f t="shared" ref="AM1057" ca="1" si="18603">L1058</f>
        <v>35</v>
      </c>
      <c r="AN1057" t="s">
        <v>217</v>
      </c>
      <c r="AO1057" t="s">
        <v>230</v>
      </c>
      <c r="AP1057" s="114" t="str">
        <f t="shared" ca="1" si="18284"/>
        <v>\\(\\quad \\displaystyle \\frac{8}{5}　÷　\\frac{7}{3}　=　 \\)</v>
      </c>
      <c r="AQ1057" t="str">
        <f t="shared" ca="1" si="18165"/>
        <v>\\(\\quad \\displaystyle \\frac{24}{35} \\)</v>
      </c>
      <c r="AS1057" s="114" t="str">
        <f t="shared" ref="AS1057" ca="1" si="18604">AP1057</f>
        <v>\\(\\quad \\displaystyle \\frac{8}{5}　÷　\\frac{7}{3}　=　 \\)</v>
      </c>
      <c r="AT1057" s="114" t="str">
        <f t="shared" ref="AT1057" ca="1" si="18605">IF(O1057="",AQ1057,AQ1058)</f>
        <v>\\(\\quad \\displaystyle \\frac{24}{35} \\)</v>
      </c>
      <c r="AU1057" s="114" t="s">
        <v>60</v>
      </c>
      <c r="AV1057" s="115" t="s">
        <v>228</v>
      </c>
      <c r="AW1057" s="115" t="str">
        <f t="shared" ref="AW1057" ca="1" si="18606">AS1057</f>
        <v>\\(\\quad \\displaystyle \\frac{8}{5}　÷　\\frac{7}{3}　=　 \\)</v>
      </c>
      <c r="AX1057" s="115" t="str">
        <f t="shared" ref="AX1057" ca="1" si="18607">AT1057</f>
        <v>\\(\\quad \\displaystyle \\frac{24}{35} \\)</v>
      </c>
      <c r="AY1057" s="115" t="s">
        <v>62</v>
      </c>
      <c r="AZ1057" s="116" t="str">
        <f t="shared" ref="AZ1057" ca="1" si="18608">"INSERT INTO "&amp;AU1057&amp;"(tangen,question,answer,editor,date,count) VALUES('"&amp;AV1057&amp;"','"&amp;AW1057&amp;"','"&amp;AX1057&amp;"','"&amp;AY1057&amp;"',NOW(),0);"</f>
        <v>INSERT INTO math(tangen,question,answer,editor,date,count) VALUES('m5500','\\(\\quad \\displaystyle \\frac{8}{5}　÷　\\frac{7}{3}　=　 \\)','\\(\\quad \\displaystyle \\frac{24}{35} \\)','harazono',NOW(),0);</v>
      </c>
      <c r="BH1057" s="22">
        <f t="shared" ca="1" si="18113"/>
        <v>8</v>
      </c>
      <c r="BI1057" s="114" t="s">
        <v>27</v>
      </c>
      <c r="BJ1057" s="22">
        <f t="shared" ca="1" si="18083"/>
        <v>7</v>
      </c>
      <c r="BK1057" s="114" t="s">
        <v>26</v>
      </c>
      <c r="BL1057" s="27"/>
      <c r="BM1057" s="27"/>
      <c r="BN1057" s="27"/>
      <c r="BO1057" s="27"/>
      <c r="BP1057" s="27"/>
      <c r="BQ1057" s="24">
        <f t="shared" ref="BQ1057" ca="1" si="18609">BH1057*BJ1058</f>
        <v>24</v>
      </c>
      <c r="BR1057" s="114" t="s">
        <v>26</v>
      </c>
      <c r="BS1057" s="114" t="str">
        <f t="shared" ref="BS1057" ca="1" si="18610">IF(BW1057&gt;=0,"","－")</f>
        <v/>
      </c>
      <c r="BT1057" s="30">
        <f t="shared" ca="1" si="18173"/>
        <v>24</v>
      </c>
      <c r="BU1057" s="24">
        <f t="shared" ref="BU1057" ca="1" si="18611">BT1057/GCD(BT1057,BT1058)</f>
        <v>24</v>
      </c>
      <c r="BV1057">
        <f t="shared" ca="1" si="18175"/>
        <v>1</v>
      </c>
      <c r="BW1057" s="119">
        <f t="shared" ref="BW1057" ca="1" si="18612">BV1057*BV1058</f>
        <v>1</v>
      </c>
    </row>
    <row r="1058" spans="2:75" ht="32" customHeight="1" x14ac:dyDescent="0.55000000000000004">
      <c r="B1058" s="121"/>
      <c r="C1058" s="121"/>
      <c r="D1058" s="114"/>
      <c r="E1058" s="114"/>
      <c r="F1058" s="19">
        <f t="shared" ca="1" si="18147"/>
        <v>5</v>
      </c>
      <c r="G1058" s="114"/>
      <c r="H1058" s="114"/>
      <c r="I1058" s="19">
        <f t="shared" ca="1" si="18149"/>
        <v>3</v>
      </c>
      <c r="J1058" s="124"/>
      <c r="K1058" s="125"/>
      <c r="L1058" s="25">
        <f t="shared" ca="1" si="18151"/>
        <v>35</v>
      </c>
      <c r="M1058" s="118"/>
      <c r="N1058" s="125"/>
      <c r="O1058" s="118"/>
      <c r="P1058" s="118"/>
      <c r="Q1058" s="121"/>
      <c r="R1058" s="114"/>
      <c r="S1058" s="122"/>
      <c r="T1058" s="114"/>
      <c r="U1058" s="122"/>
      <c r="V1058" s="114"/>
      <c r="W1058" s="120"/>
      <c r="X1058" s="120"/>
      <c r="Y1058" s="121"/>
      <c r="Z1058" s="114"/>
      <c r="AA1058" s="122"/>
      <c r="AB1058" s="114"/>
      <c r="AC1058" s="122"/>
      <c r="AD1058" s="114"/>
      <c r="AE1058" s="114"/>
      <c r="AF1058" s="114"/>
      <c r="AG1058" t="s">
        <v>230</v>
      </c>
      <c r="AH1058" t="s">
        <v>250</v>
      </c>
      <c r="AI1058" s="1" t="str">
        <f t="shared" ref="AI1058" ca="1" si="18613">IF(N1057="","",N1057)</f>
        <v/>
      </c>
      <c r="AJ1058" s="1" t="str">
        <f t="shared" ref="AJ1058" ca="1" si="18614">IF(O1057="","",O1057)</f>
        <v/>
      </c>
      <c r="AK1058" s="1"/>
      <c r="AM1058" s="1"/>
      <c r="AO1058" t="s">
        <v>230</v>
      </c>
      <c r="AP1058" s="114"/>
      <c r="AQ1058" t="str">
        <f t="shared" ca="1" si="18165"/>
        <v>\\(\\quad \\displaystyle  \\)</v>
      </c>
      <c r="AS1058" s="114"/>
      <c r="AT1058" s="114"/>
      <c r="AU1058" s="114"/>
      <c r="AV1058" s="114"/>
      <c r="AW1058" s="114"/>
      <c r="AX1058" s="114"/>
      <c r="AY1058" s="114"/>
      <c r="AZ1058" s="117"/>
      <c r="BH1058" s="23">
        <f t="shared" ca="1" si="18089"/>
        <v>5</v>
      </c>
      <c r="BI1058" s="114"/>
      <c r="BJ1058" s="23">
        <f t="shared" ca="1" si="18090"/>
        <v>3</v>
      </c>
      <c r="BK1058" s="114"/>
      <c r="BL1058" s="27"/>
      <c r="BM1058" s="27"/>
      <c r="BN1058" s="27"/>
      <c r="BO1058" s="27"/>
      <c r="BP1058" s="27"/>
      <c r="BQ1058" s="25">
        <f t="shared" ref="BQ1058" ca="1" si="18615">BH1058*BJ1057</f>
        <v>35</v>
      </c>
      <c r="BR1058" s="114"/>
      <c r="BS1058" s="114"/>
      <c r="BT1058">
        <f t="shared" ca="1" si="18173"/>
        <v>35</v>
      </c>
      <c r="BU1058" s="25">
        <f t="shared" ref="BU1058" ca="1" si="18616">BT1058/GCD(BT1057,BT1058)</f>
        <v>35</v>
      </c>
      <c r="BV1058">
        <f t="shared" ca="1" si="18175"/>
        <v>1</v>
      </c>
      <c r="BW1058" s="119"/>
    </row>
    <row r="1059" spans="2:75" ht="32" customHeight="1" thickBot="1" x14ac:dyDescent="0.6">
      <c r="B1059" s="123" t="s">
        <v>0</v>
      </c>
      <c r="C1059" s="123" t="s">
        <v>28</v>
      </c>
      <c r="D1059" s="114">
        <v>27</v>
      </c>
      <c r="E1059" s="114" t="str">
        <f t="shared" ref="E1059" ca="1" si="18617">BS1059</f>
        <v>－</v>
      </c>
      <c r="F1059" s="32">
        <f t="shared" ca="1" si="18147"/>
        <v>3</v>
      </c>
      <c r="G1059" s="114" t="s">
        <v>241</v>
      </c>
      <c r="H1059" s="114" t="str">
        <f t="shared" ref="H1059" ca="1" si="18618">IF(BJ1059&lt;=0,"－","")</f>
        <v/>
      </c>
      <c r="I1059" s="32">
        <f t="shared" ca="1" si="18149"/>
        <v>2</v>
      </c>
      <c r="J1059" s="124" t="s">
        <v>13</v>
      </c>
      <c r="K1059" s="125" t="str">
        <f t="shared" ref="K1059" ca="1" si="18619">IF(BQ1059&lt;0,"－","")</f>
        <v>－</v>
      </c>
      <c r="L1059" s="24">
        <f t="shared" ca="1" si="18151"/>
        <v>15</v>
      </c>
      <c r="M1059" s="118" t="str">
        <f t="shared" ref="M1059" ca="1" si="18620">IF(L1060=1,"=","")</f>
        <v/>
      </c>
      <c r="N1059" s="125" t="str">
        <f t="shared" ref="N1059" ca="1" si="18621">IF(L1060=1,IF(BQ1059&lt;0,"－",""),"")</f>
        <v/>
      </c>
      <c r="O1059" s="118" t="str">
        <f t="shared" ref="O1059" ca="1" si="18622">IF(L1060=1,L1059,"")</f>
        <v/>
      </c>
      <c r="P1059" s="118" t="s">
        <v>250</v>
      </c>
      <c r="Q1059" s="121" t="str">
        <f t="shared" ref="Q1059" ca="1" si="18623">IF(E1059="","",E1059)</f>
        <v>－</v>
      </c>
      <c r="R1059" s="114" t="s">
        <v>249</v>
      </c>
      <c r="S1059" s="122">
        <f t="shared" ref="S1059" ca="1" si="18624">F1059</f>
        <v>3</v>
      </c>
      <c r="T1059" s="114" t="s">
        <v>216</v>
      </c>
      <c r="U1059" s="122">
        <f t="shared" ref="U1059" ca="1" si="18625">F1060</f>
        <v>7</v>
      </c>
      <c r="V1059" s="114" t="s">
        <v>217</v>
      </c>
      <c r="W1059" s="120" t="str">
        <f t="shared" ref="W1059" si="18626">G1059</f>
        <v>　÷　</v>
      </c>
      <c r="X1059" s="120" t="str">
        <f ca="1">IF(Y1059="","","\\left(")</f>
        <v/>
      </c>
      <c r="Y1059" s="121" t="str">
        <f t="shared" ref="Y1059" ca="1" si="18627">IF(H1059="","",H1059)</f>
        <v/>
      </c>
      <c r="Z1059" s="114" t="s">
        <v>249</v>
      </c>
      <c r="AA1059" s="122">
        <f t="shared" ref="AA1059" ca="1" si="18628">I1059</f>
        <v>2</v>
      </c>
      <c r="AB1059" s="114" t="s">
        <v>216</v>
      </c>
      <c r="AC1059" s="122">
        <f t="shared" ref="AC1059" ca="1" si="18629">I1060</f>
        <v>10</v>
      </c>
      <c r="AD1059" s="114" t="s">
        <v>217</v>
      </c>
      <c r="AE1059" s="114" t="str">
        <f ca="1">IF(Y1059="","","\\right)")</f>
        <v/>
      </c>
      <c r="AF1059" s="114" t="s">
        <v>233</v>
      </c>
      <c r="AG1059" t="s">
        <v>230</v>
      </c>
      <c r="AH1059" t="s">
        <v>250</v>
      </c>
      <c r="AI1059" s="1" t="str">
        <f t="shared" ref="AI1059" ca="1" si="18630">IF(K1059="","",K1059)</f>
        <v>－</v>
      </c>
      <c r="AJ1059" t="s">
        <v>249</v>
      </c>
      <c r="AK1059" s="1">
        <f t="shared" ref="AK1059" ca="1" si="18631">L1059</f>
        <v>15</v>
      </c>
      <c r="AL1059" t="s">
        <v>216</v>
      </c>
      <c r="AM1059" s="1">
        <f t="shared" ref="AM1059" ca="1" si="18632">L1060</f>
        <v>7</v>
      </c>
      <c r="AN1059" t="s">
        <v>217</v>
      </c>
      <c r="AO1059" t="s">
        <v>230</v>
      </c>
      <c r="AP1059" s="114" t="str">
        <f t="shared" ca="1" si="18284"/>
        <v>\\(\\quad \\displaystyle －\\frac{3}{7}　÷　\\frac{2}{10}　=　 \\)</v>
      </c>
      <c r="AQ1059" t="str">
        <f t="shared" ca="1" si="18165"/>
        <v>\\(\\quad \\displaystyle －\\frac{15}{7} \\)</v>
      </c>
      <c r="AS1059" s="114" t="str">
        <f t="shared" ref="AS1059" ca="1" si="18633">AP1059</f>
        <v>\\(\\quad \\displaystyle －\\frac{3}{7}　÷　\\frac{2}{10}　=　 \\)</v>
      </c>
      <c r="AT1059" s="114" t="str">
        <f t="shared" ref="AT1059" ca="1" si="18634">IF(O1059="",AQ1059,AQ1060)</f>
        <v>\\(\\quad \\displaystyle －\\frac{15}{7} \\)</v>
      </c>
      <c r="AU1059" s="114" t="s">
        <v>60</v>
      </c>
      <c r="AV1059" s="115" t="s">
        <v>228</v>
      </c>
      <c r="AW1059" s="115" t="str">
        <f t="shared" ref="AW1059" ca="1" si="18635">AS1059</f>
        <v>\\(\\quad \\displaystyle －\\frac{3}{7}　÷　\\frac{2}{10}　=　 \\)</v>
      </c>
      <c r="AX1059" s="115" t="str">
        <f t="shared" ref="AX1059" ca="1" si="18636">AT1059</f>
        <v>\\(\\quad \\displaystyle －\\frac{15}{7} \\)</v>
      </c>
      <c r="AY1059" s="115" t="s">
        <v>62</v>
      </c>
      <c r="AZ1059" s="116" t="str">
        <f t="shared" ref="AZ1059" ca="1" si="18637">"INSERT INTO "&amp;AU1059&amp;"(tangen,question,answer,editor,date,count) VALUES('"&amp;AV1059&amp;"','"&amp;AW1059&amp;"','"&amp;AX1059&amp;"','"&amp;AY1059&amp;"',NOW(),0);"</f>
        <v>INSERT INTO math(tangen,question,answer,editor,date,count) VALUES('m5500','\\(\\quad \\displaystyle －\\frac{3}{7}　÷　\\frac{2}{10}　=　 \\)','\\(\\quad \\displaystyle －\\frac{15}{7} \\)','harazono',NOW(),0);</v>
      </c>
      <c r="BH1059" s="22">
        <f t="shared" ca="1" si="18113"/>
        <v>-3</v>
      </c>
      <c r="BI1059" s="114" t="s">
        <v>27</v>
      </c>
      <c r="BJ1059" s="22">
        <f t="shared" ca="1" si="18083"/>
        <v>2</v>
      </c>
      <c r="BK1059" s="114" t="s">
        <v>26</v>
      </c>
      <c r="BL1059" s="27"/>
      <c r="BM1059" s="27"/>
      <c r="BN1059" s="27"/>
      <c r="BO1059" s="27"/>
      <c r="BP1059" s="27"/>
      <c r="BQ1059" s="24">
        <f t="shared" ref="BQ1059" ca="1" si="18638">BH1059*BJ1060</f>
        <v>-30</v>
      </c>
      <c r="BR1059" s="114" t="s">
        <v>26</v>
      </c>
      <c r="BS1059" s="114" t="str">
        <f t="shared" ref="BS1059" ca="1" si="18639">IF(BW1059&gt;=0,"","－")</f>
        <v>－</v>
      </c>
      <c r="BT1059" s="30">
        <f t="shared" ca="1" si="18173"/>
        <v>30</v>
      </c>
      <c r="BU1059" s="24">
        <f t="shared" ref="BU1059" ca="1" si="18640">BT1059/GCD(BT1059,BT1060)</f>
        <v>15</v>
      </c>
      <c r="BV1059">
        <f t="shared" ca="1" si="18175"/>
        <v>-1</v>
      </c>
      <c r="BW1059" s="119">
        <f t="shared" ref="BW1059" ca="1" si="18641">BV1059*BV1060</f>
        <v>-1</v>
      </c>
    </row>
    <row r="1060" spans="2:75" ht="32" customHeight="1" x14ac:dyDescent="0.55000000000000004">
      <c r="B1060" s="121"/>
      <c r="C1060" s="121"/>
      <c r="D1060" s="114"/>
      <c r="E1060" s="114"/>
      <c r="F1060" s="19">
        <f t="shared" ca="1" si="18147"/>
        <v>7</v>
      </c>
      <c r="G1060" s="114"/>
      <c r="H1060" s="114"/>
      <c r="I1060" s="19">
        <f t="shared" ca="1" si="18149"/>
        <v>10</v>
      </c>
      <c r="J1060" s="124"/>
      <c r="K1060" s="125"/>
      <c r="L1060" s="25">
        <f t="shared" ca="1" si="18151"/>
        <v>7</v>
      </c>
      <c r="M1060" s="118"/>
      <c r="N1060" s="125"/>
      <c r="O1060" s="118"/>
      <c r="P1060" s="118"/>
      <c r="Q1060" s="121"/>
      <c r="R1060" s="114"/>
      <c r="S1060" s="122"/>
      <c r="T1060" s="114"/>
      <c r="U1060" s="122"/>
      <c r="V1060" s="114"/>
      <c r="W1060" s="120"/>
      <c r="X1060" s="120"/>
      <c r="Y1060" s="121"/>
      <c r="Z1060" s="114"/>
      <c r="AA1060" s="122"/>
      <c r="AB1060" s="114"/>
      <c r="AC1060" s="122"/>
      <c r="AD1060" s="114"/>
      <c r="AE1060" s="114"/>
      <c r="AF1060" s="114"/>
      <c r="AG1060" t="s">
        <v>230</v>
      </c>
      <c r="AH1060" t="s">
        <v>250</v>
      </c>
      <c r="AI1060" s="1" t="str">
        <f t="shared" ref="AI1060" ca="1" si="18642">IF(N1059="","",N1059)</f>
        <v/>
      </c>
      <c r="AJ1060" s="1" t="str">
        <f t="shared" ref="AJ1060" ca="1" si="18643">IF(O1059="","",O1059)</f>
        <v/>
      </c>
      <c r="AK1060" s="1"/>
      <c r="AM1060" s="1"/>
      <c r="AO1060" t="s">
        <v>230</v>
      </c>
      <c r="AP1060" s="114"/>
      <c r="AQ1060" t="str">
        <f t="shared" ca="1" si="18165"/>
        <v>\\(\\quad \\displaystyle  \\)</v>
      </c>
      <c r="AS1060" s="114"/>
      <c r="AT1060" s="114"/>
      <c r="AU1060" s="114"/>
      <c r="AV1060" s="114"/>
      <c r="AW1060" s="114"/>
      <c r="AX1060" s="114"/>
      <c r="AY1060" s="114"/>
      <c r="AZ1060" s="117"/>
      <c r="BH1060" s="23">
        <f t="shared" ca="1" si="18089"/>
        <v>7</v>
      </c>
      <c r="BI1060" s="114"/>
      <c r="BJ1060" s="23">
        <f t="shared" ca="1" si="18090"/>
        <v>10</v>
      </c>
      <c r="BK1060" s="114"/>
      <c r="BL1060" s="27"/>
      <c r="BM1060" s="27"/>
      <c r="BN1060" s="27"/>
      <c r="BO1060" s="27"/>
      <c r="BP1060" s="27"/>
      <c r="BQ1060" s="25">
        <f t="shared" ref="BQ1060" ca="1" si="18644">BH1060*BJ1059</f>
        <v>14</v>
      </c>
      <c r="BR1060" s="114"/>
      <c r="BS1060" s="114"/>
      <c r="BT1060">
        <f t="shared" ca="1" si="18173"/>
        <v>14</v>
      </c>
      <c r="BU1060" s="25">
        <f t="shared" ref="BU1060" ca="1" si="18645">BT1060/GCD(BT1059,BT1060)</f>
        <v>7</v>
      </c>
      <c r="BV1060">
        <f t="shared" ca="1" si="18175"/>
        <v>1</v>
      </c>
      <c r="BW1060" s="119"/>
    </row>
    <row r="1061" spans="2:75" ht="32" customHeight="1" thickBot="1" x14ac:dyDescent="0.6">
      <c r="B1061" s="123" t="s">
        <v>0</v>
      </c>
      <c r="C1061" s="123" t="s">
        <v>28</v>
      </c>
      <c r="D1061" s="114">
        <v>28</v>
      </c>
      <c r="E1061" s="114" t="str">
        <f t="shared" ref="E1061" ca="1" si="18646">BS1061</f>
        <v>－</v>
      </c>
      <c r="F1061" s="32">
        <f t="shared" ca="1" si="18147"/>
        <v>6</v>
      </c>
      <c r="G1061" s="114" t="s">
        <v>241</v>
      </c>
      <c r="H1061" s="114" t="str">
        <f t="shared" ref="H1061" ca="1" si="18647">IF(BJ1061&lt;=0,"－","")</f>
        <v>－</v>
      </c>
      <c r="I1061" s="32">
        <f t="shared" ca="1" si="18149"/>
        <v>6</v>
      </c>
      <c r="J1061" s="124" t="s">
        <v>13</v>
      </c>
      <c r="K1061" s="125" t="str">
        <f t="shared" ref="K1061" ca="1" si="18648">IF(BQ1061&lt;0,"－","")</f>
        <v/>
      </c>
      <c r="L1061" s="24">
        <f t="shared" ca="1" si="18151"/>
        <v>3</v>
      </c>
      <c r="M1061" s="118" t="str">
        <f t="shared" ref="M1061" ca="1" si="18649">IF(L1062=1,"=","")</f>
        <v/>
      </c>
      <c r="N1061" s="125" t="str">
        <f t="shared" ref="N1061" ca="1" si="18650">IF(L1062=1,IF(BQ1061&lt;0,"－",""),"")</f>
        <v/>
      </c>
      <c r="O1061" s="118" t="str">
        <f t="shared" ref="O1061" ca="1" si="18651">IF(L1062=1,L1061,"")</f>
        <v/>
      </c>
      <c r="P1061" s="118" t="s">
        <v>250</v>
      </c>
      <c r="Q1061" s="121" t="str">
        <f t="shared" ref="Q1061" ca="1" si="18652">IF(E1061="","",E1061)</f>
        <v>－</v>
      </c>
      <c r="R1061" s="114" t="s">
        <v>249</v>
      </c>
      <c r="S1061" s="122">
        <f t="shared" ref="S1061" ca="1" si="18653">F1061</f>
        <v>6</v>
      </c>
      <c r="T1061" s="114" t="s">
        <v>216</v>
      </c>
      <c r="U1061" s="122">
        <f t="shared" ref="U1061" ca="1" si="18654">F1062</f>
        <v>10</v>
      </c>
      <c r="V1061" s="114" t="s">
        <v>217</v>
      </c>
      <c r="W1061" s="120" t="str">
        <f t="shared" ref="W1061" si="18655">G1061</f>
        <v>　÷　</v>
      </c>
      <c r="X1061" s="120" t="str">
        <f ca="1">IF(Y1061="","","\\left(")</f>
        <v>\\left(</v>
      </c>
      <c r="Y1061" s="121" t="str">
        <f t="shared" ref="Y1061" ca="1" si="18656">IF(H1061="","",H1061)</f>
        <v>－</v>
      </c>
      <c r="Z1061" s="114" t="s">
        <v>249</v>
      </c>
      <c r="AA1061" s="122">
        <f t="shared" ref="AA1061" ca="1" si="18657">I1061</f>
        <v>6</v>
      </c>
      <c r="AB1061" s="114" t="s">
        <v>216</v>
      </c>
      <c r="AC1061" s="122">
        <f t="shared" ref="AC1061" ca="1" si="18658">I1062</f>
        <v>3</v>
      </c>
      <c r="AD1061" s="114" t="s">
        <v>217</v>
      </c>
      <c r="AE1061" s="114" t="str">
        <f ca="1">IF(Y1061="","","\\right)")</f>
        <v>\\right)</v>
      </c>
      <c r="AF1061" s="114" t="s">
        <v>233</v>
      </c>
      <c r="AG1061" t="s">
        <v>230</v>
      </c>
      <c r="AH1061" t="s">
        <v>250</v>
      </c>
      <c r="AI1061" s="1" t="str">
        <f t="shared" ref="AI1061" ca="1" si="18659">IF(K1061="","",K1061)</f>
        <v/>
      </c>
      <c r="AJ1061" t="s">
        <v>249</v>
      </c>
      <c r="AK1061" s="1">
        <f t="shared" ref="AK1061" ca="1" si="18660">L1061</f>
        <v>3</v>
      </c>
      <c r="AL1061" t="s">
        <v>216</v>
      </c>
      <c r="AM1061" s="1">
        <f t="shared" ref="AM1061" ca="1" si="18661">L1062</f>
        <v>10</v>
      </c>
      <c r="AN1061" t="s">
        <v>217</v>
      </c>
      <c r="AO1061" t="s">
        <v>230</v>
      </c>
      <c r="AP1061" s="114" t="str">
        <f t="shared" ca="1" si="18284"/>
        <v>\\(\\quad \\displaystyle －\\frac{6}{10}　÷　\\left(－\\frac{6}{3}\\right)　=　 \\)</v>
      </c>
      <c r="AQ1061" t="str">
        <f t="shared" ca="1" si="18165"/>
        <v>\\(\\quad \\displaystyle \\frac{3}{10} \\)</v>
      </c>
      <c r="AS1061" s="114" t="str">
        <f t="shared" ref="AS1061" ca="1" si="18662">AP1061</f>
        <v>\\(\\quad \\displaystyle －\\frac{6}{10}　÷　\\left(－\\frac{6}{3}\\right)　=　 \\)</v>
      </c>
      <c r="AT1061" s="114" t="str">
        <f t="shared" ref="AT1061" ca="1" si="18663">IF(O1061="",AQ1061,AQ1062)</f>
        <v>\\(\\quad \\displaystyle \\frac{3}{10} \\)</v>
      </c>
      <c r="AU1061" s="114" t="s">
        <v>60</v>
      </c>
      <c r="AV1061" s="115" t="s">
        <v>228</v>
      </c>
      <c r="AW1061" s="115" t="str">
        <f t="shared" ref="AW1061" ca="1" si="18664">AS1061</f>
        <v>\\(\\quad \\displaystyle －\\frac{6}{10}　÷　\\left(－\\frac{6}{3}\\right)　=　 \\)</v>
      </c>
      <c r="AX1061" s="115" t="str">
        <f t="shared" ref="AX1061" ca="1" si="18665">AT1061</f>
        <v>\\(\\quad \\displaystyle \\frac{3}{10} \\)</v>
      </c>
      <c r="AY1061" s="115" t="s">
        <v>62</v>
      </c>
      <c r="AZ1061" s="116" t="str">
        <f t="shared" ref="AZ1061" ca="1" si="18666">"INSERT INTO "&amp;AU1061&amp;"(tangen,question,answer,editor,date,count) VALUES('"&amp;AV1061&amp;"','"&amp;AW1061&amp;"','"&amp;AX1061&amp;"','"&amp;AY1061&amp;"',NOW(),0);"</f>
        <v>INSERT INTO math(tangen,question,answer,editor,date,count) VALUES('m5500','\\(\\quad \\displaystyle －\\frac{6}{10}　÷　\\left(－\\frac{6}{3}\\right)　=　 \\)','\\(\\quad \\displaystyle \\frac{3}{10} \\)','harazono',NOW(),0);</v>
      </c>
      <c r="BH1061" s="22">
        <f t="shared" ca="1" si="18113"/>
        <v>6</v>
      </c>
      <c r="BI1061" s="114" t="s">
        <v>27</v>
      </c>
      <c r="BJ1061" s="22">
        <f t="shared" ca="1" si="18083"/>
        <v>-6</v>
      </c>
      <c r="BK1061" s="114" t="s">
        <v>26</v>
      </c>
      <c r="BL1061" s="27"/>
      <c r="BM1061" s="27"/>
      <c r="BN1061" s="27"/>
      <c r="BO1061" s="27"/>
      <c r="BP1061" s="27"/>
      <c r="BQ1061" s="24">
        <f t="shared" ref="BQ1061" ca="1" si="18667">BH1061*BJ1062</f>
        <v>18</v>
      </c>
      <c r="BR1061" s="114" t="s">
        <v>26</v>
      </c>
      <c r="BS1061" s="114" t="str">
        <f t="shared" ref="BS1061" ca="1" si="18668">IF(BW1061&gt;=0,"","－")</f>
        <v>－</v>
      </c>
      <c r="BT1061" s="30">
        <f t="shared" ca="1" si="18173"/>
        <v>18</v>
      </c>
      <c r="BU1061" s="24">
        <f t="shared" ref="BU1061" ca="1" si="18669">BT1061/GCD(BT1061,BT1062)</f>
        <v>3</v>
      </c>
      <c r="BV1061">
        <f t="shared" ca="1" si="18175"/>
        <v>1</v>
      </c>
      <c r="BW1061" s="119">
        <f t="shared" ref="BW1061" ca="1" si="18670">BV1061*BV1062</f>
        <v>-1</v>
      </c>
    </row>
    <row r="1062" spans="2:75" ht="32" customHeight="1" x14ac:dyDescent="0.55000000000000004">
      <c r="B1062" s="121"/>
      <c r="C1062" s="121"/>
      <c r="D1062" s="114"/>
      <c r="E1062" s="114"/>
      <c r="F1062" s="19">
        <f t="shared" ca="1" si="18147"/>
        <v>10</v>
      </c>
      <c r="G1062" s="114"/>
      <c r="H1062" s="114"/>
      <c r="I1062" s="19">
        <f t="shared" ca="1" si="18149"/>
        <v>3</v>
      </c>
      <c r="J1062" s="124"/>
      <c r="K1062" s="125"/>
      <c r="L1062" s="25">
        <f t="shared" ca="1" si="18151"/>
        <v>10</v>
      </c>
      <c r="M1062" s="118"/>
      <c r="N1062" s="125"/>
      <c r="O1062" s="118"/>
      <c r="P1062" s="118"/>
      <c r="Q1062" s="121"/>
      <c r="R1062" s="114"/>
      <c r="S1062" s="122"/>
      <c r="T1062" s="114"/>
      <c r="U1062" s="122"/>
      <c r="V1062" s="114"/>
      <c r="W1062" s="120"/>
      <c r="X1062" s="120"/>
      <c r="Y1062" s="121"/>
      <c r="Z1062" s="114"/>
      <c r="AA1062" s="122"/>
      <c r="AB1062" s="114"/>
      <c r="AC1062" s="122"/>
      <c r="AD1062" s="114"/>
      <c r="AE1062" s="114"/>
      <c r="AF1062" s="114"/>
      <c r="AG1062" t="s">
        <v>230</v>
      </c>
      <c r="AH1062" t="s">
        <v>250</v>
      </c>
      <c r="AI1062" s="1" t="str">
        <f t="shared" ref="AI1062" ca="1" si="18671">IF(N1061="","",N1061)</f>
        <v/>
      </c>
      <c r="AJ1062" s="1" t="str">
        <f t="shared" ref="AJ1062" ca="1" si="18672">IF(O1061="","",O1061)</f>
        <v/>
      </c>
      <c r="AK1062" s="1"/>
      <c r="AM1062" s="1"/>
      <c r="AO1062" t="s">
        <v>230</v>
      </c>
      <c r="AP1062" s="114"/>
      <c r="AQ1062" t="str">
        <f t="shared" ca="1" si="18165"/>
        <v>\\(\\quad \\displaystyle  \\)</v>
      </c>
      <c r="AS1062" s="114"/>
      <c r="AT1062" s="114"/>
      <c r="AU1062" s="114"/>
      <c r="AV1062" s="114"/>
      <c r="AW1062" s="114"/>
      <c r="AX1062" s="114"/>
      <c r="AY1062" s="114"/>
      <c r="AZ1062" s="117"/>
      <c r="BH1062" s="23">
        <f t="shared" ca="1" si="18089"/>
        <v>10</v>
      </c>
      <c r="BI1062" s="114"/>
      <c r="BJ1062" s="23">
        <f t="shared" ca="1" si="18090"/>
        <v>3</v>
      </c>
      <c r="BK1062" s="114"/>
      <c r="BL1062" s="27"/>
      <c r="BM1062" s="27"/>
      <c r="BN1062" s="27"/>
      <c r="BO1062" s="27"/>
      <c r="BP1062" s="27"/>
      <c r="BQ1062" s="25">
        <f t="shared" ref="BQ1062" ca="1" si="18673">BH1062*BJ1061</f>
        <v>-60</v>
      </c>
      <c r="BR1062" s="114"/>
      <c r="BS1062" s="114"/>
      <c r="BT1062">
        <f t="shared" ca="1" si="18173"/>
        <v>60</v>
      </c>
      <c r="BU1062" s="25">
        <f t="shared" ref="BU1062" ca="1" si="18674">BT1062/GCD(BT1061,BT1062)</f>
        <v>10</v>
      </c>
      <c r="BV1062">
        <f t="shared" ca="1" si="18175"/>
        <v>-1</v>
      </c>
      <c r="BW1062" s="119"/>
    </row>
    <row r="1063" spans="2:75" ht="32" customHeight="1" thickBot="1" x14ac:dyDescent="0.6">
      <c r="B1063" s="123" t="s">
        <v>0</v>
      </c>
      <c r="C1063" s="123" t="s">
        <v>28</v>
      </c>
      <c r="D1063" s="114">
        <v>29</v>
      </c>
      <c r="E1063" s="114" t="str">
        <f t="shared" ref="E1063" ca="1" si="18675">BS1063</f>
        <v/>
      </c>
      <c r="F1063" s="32">
        <f t="shared" ca="1" si="18147"/>
        <v>7</v>
      </c>
      <c r="G1063" s="114" t="s">
        <v>241</v>
      </c>
      <c r="H1063" s="114" t="str">
        <f t="shared" ref="H1063" ca="1" si="18676">IF(BJ1063&lt;=0,"－","")</f>
        <v/>
      </c>
      <c r="I1063" s="32">
        <f t="shared" ca="1" si="18149"/>
        <v>9</v>
      </c>
      <c r="J1063" s="124" t="s">
        <v>13</v>
      </c>
      <c r="K1063" s="125" t="str">
        <f t="shared" ref="K1063" ca="1" si="18677">IF(BQ1063&lt;0,"－","")</f>
        <v/>
      </c>
      <c r="L1063" s="24">
        <f t="shared" ca="1" si="18151"/>
        <v>35</v>
      </c>
      <c r="M1063" s="118" t="str">
        <f t="shared" ref="M1063" ca="1" si="18678">IF(L1064=1,"=","")</f>
        <v/>
      </c>
      <c r="N1063" s="125" t="str">
        <f t="shared" ref="N1063" ca="1" si="18679">IF(L1064=1,IF(BQ1063&lt;0,"－",""),"")</f>
        <v/>
      </c>
      <c r="O1063" s="118" t="str">
        <f t="shared" ref="O1063" ca="1" si="18680">IF(L1064=1,L1063,"")</f>
        <v/>
      </c>
      <c r="P1063" s="118" t="s">
        <v>250</v>
      </c>
      <c r="Q1063" s="121" t="str">
        <f t="shared" ref="Q1063" ca="1" si="18681">IF(E1063="","",E1063)</f>
        <v/>
      </c>
      <c r="R1063" s="114" t="s">
        <v>249</v>
      </c>
      <c r="S1063" s="122">
        <f t="shared" ref="S1063" ca="1" si="18682">F1063</f>
        <v>7</v>
      </c>
      <c r="T1063" s="114" t="s">
        <v>216</v>
      </c>
      <c r="U1063" s="122">
        <f t="shared" ref="U1063" ca="1" si="18683">F1064</f>
        <v>8</v>
      </c>
      <c r="V1063" s="114" t="s">
        <v>217</v>
      </c>
      <c r="W1063" s="120" t="str">
        <f t="shared" ref="W1063" si="18684">G1063</f>
        <v>　÷　</v>
      </c>
      <c r="X1063" s="120" t="str">
        <f ca="1">IF(Y1063="","","\\left(")</f>
        <v/>
      </c>
      <c r="Y1063" s="121" t="str">
        <f t="shared" ref="Y1063" ca="1" si="18685">IF(H1063="","",H1063)</f>
        <v/>
      </c>
      <c r="Z1063" s="114" t="s">
        <v>249</v>
      </c>
      <c r="AA1063" s="122">
        <f t="shared" ref="AA1063" ca="1" si="18686">I1063</f>
        <v>9</v>
      </c>
      <c r="AB1063" s="114" t="s">
        <v>216</v>
      </c>
      <c r="AC1063" s="122">
        <f t="shared" ref="AC1063" ca="1" si="18687">I1064</f>
        <v>10</v>
      </c>
      <c r="AD1063" s="114" t="s">
        <v>217</v>
      </c>
      <c r="AE1063" s="114" t="str">
        <f ca="1">IF(Y1063="","","\\right)")</f>
        <v/>
      </c>
      <c r="AF1063" s="114" t="s">
        <v>233</v>
      </c>
      <c r="AG1063" t="s">
        <v>230</v>
      </c>
      <c r="AH1063" t="s">
        <v>250</v>
      </c>
      <c r="AI1063" s="1" t="str">
        <f t="shared" ref="AI1063" ca="1" si="18688">IF(K1063="","",K1063)</f>
        <v/>
      </c>
      <c r="AJ1063" t="s">
        <v>249</v>
      </c>
      <c r="AK1063" s="1">
        <f t="shared" ref="AK1063" ca="1" si="18689">L1063</f>
        <v>35</v>
      </c>
      <c r="AL1063" t="s">
        <v>216</v>
      </c>
      <c r="AM1063" s="1">
        <f t="shared" ref="AM1063" ca="1" si="18690">L1064</f>
        <v>36</v>
      </c>
      <c r="AN1063" t="s">
        <v>217</v>
      </c>
      <c r="AO1063" t="s">
        <v>230</v>
      </c>
      <c r="AP1063" s="114" t="str">
        <f t="shared" ca="1" si="18284"/>
        <v>\\(\\quad \\displaystyle \\frac{7}{8}　÷　\\frac{9}{10}　=　 \\)</v>
      </c>
      <c r="AQ1063" t="str">
        <f t="shared" ca="1" si="18165"/>
        <v>\\(\\quad \\displaystyle \\frac{35}{36} \\)</v>
      </c>
      <c r="AS1063" s="114" t="str">
        <f t="shared" ref="AS1063" ca="1" si="18691">AP1063</f>
        <v>\\(\\quad \\displaystyle \\frac{7}{8}　÷　\\frac{9}{10}　=　 \\)</v>
      </c>
      <c r="AT1063" s="114" t="str">
        <f t="shared" ref="AT1063" ca="1" si="18692">IF(O1063="",AQ1063,AQ1064)</f>
        <v>\\(\\quad \\displaystyle \\frac{35}{36} \\)</v>
      </c>
      <c r="AU1063" s="114" t="s">
        <v>60</v>
      </c>
      <c r="AV1063" s="115" t="s">
        <v>228</v>
      </c>
      <c r="AW1063" s="115" t="str">
        <f t="shared" ref="AW1063" ca="1" si="18693">AS1063</f>
        <v>\\(\\quad \\displaystyle \\frac{7}{8}　÷　\\frac{9}{10}　=　 \\)</v>
      </c>
      <c r="AX1063" s="115" t="str">
        <f t="shared" ref="AX1063" ca="1" si="18694">AT1063</f>
        <v>\\(\\quad \\displaystyle \\frac{35}{36} \\)</v>
      </c>
      <c r="AY1063" s="115" t="s">
        <v>62</v>
      </c>
      <c r="AZ1063" s="116" t="str">
        <f t="shared" ref="AZ1063" ca="1" si="18695">"INSERT INTO "&amp;AU1063&amp;"(tangen,question,answer,editor,date,count) VALUES('"&amp;AV1063&amp;"','"&amp;AW1063&amp;"','"&amp;AX1063&amp;"','"&amp;AY1063&amp;"',NOW(),0);"</f>
        <v>INSERT INTO math(tangen,question,answer,editor,date,count) VALUES('m5500','\\(\\quad \\displaystyle \\frac{7}{8}　÷　\\frac{9}{10}　=　 \\)','\\(\\quad \\displaystyle \\frac{35}{36} \\)','harazono',NOW(),0);</v>
      </c>
      <c r="BH1063" s="22">
        <f t="shared" ca="1" si="18113"/>
        <v>7</v>
      </c>
      <c r="BI1063" s="114" t="s">
        <v>27</v>
      </c>
      <c r="BJ1063" s="22">
        <f t="shared" ca="1" si="18083"/>
        <v>9</v>
      </c>
      <c r="BK1063" s="114" t="s">
        <v>26</v>
      </c>
      <c r="BL1063" s="27"/>
      <c r="BM1063" s="27"/>
      <c r="BN1063" s="27"/>
      <c r="BO1063" s="27"/>
      <c r="BP1063" s="27"/>
      <c r="BQ1063" s="24">
        <f t="shared" ref="BQ1063" ca="1" si="18696">BH1063*BJ1064</f>
        <v>70</v>
      </c>
      <c r="BR1063" s="114" t="s">
        <v>26</v>
      </c>
      <c r="BS1063" s="114" t="str">
        <f t="shared" ref="BS1063" ca="1" si="18697">IF(BW1063&gt;=0,"","－")</f>
        <v/>
      </c>
      <c r="BT1063" s="30">
        <f t="shared" ca="1" si="18173"/>
        <v>70</v>
      </c>
      <c r="BU1063" s="24">
        <f t="shared" ref="BU1063" ca="1" si="18698">BT1063/GCD(BT1063,BT1064)</f>
        <v>35</v>
      </c>
      <c r="BV1063">
        <f t="shared" ca="1" si="18175"/>
        <v>1</v>
      </c>
      <c r="BW1063" s="119">
        <f t="shared" ref="BW1063" ca="1" si="18699">BV1063*BV1064</f>
        <v>1</v>
      </c>
    </row>
    <row r="1064" spans="2:75" ht="32" customHeight="1" x14ac:dyDescent="0.55000000000000004">
      <c r="B1064" s="121"/>
      <c r="C1064" s="121"/>
      <c r="D1064" s="114"/>
      <c r="E1064" s="114"/>
      <c r="F1064" s="19">
        <f t="shared" ca="1" si="18147"/>
        <v>8</v>
      </c>
      <c r="G1064" s="114"/>
      <c r="H1064" s="114"/>
      <c r="I1064" s="19">
        <f t="shared" ca="1" si="18149"/>
        <v>10</v>
      </c>
      <c r="J1064" s="124"/>
      <c r="K1064" s="125"/>
      <c r="L1064" s="25">
        <f t="shared" ca="1" si="18151"/>
        <v>36</v>
      </c>
      <c r="M1064" s="118"/>
      <c r="N1064" s="125"/>
      <c r="O1064" s="118"/>
      <c r="P1064" s="118"/>
      <c r="Q1064" s="121"/>
      <c r="R1064" s="114"/>
      <c r="S1064" s="122"/>
      <c r="T1064" s="114"/>
      <c r="U1064" s="122"/>
      <c r="V1064" s="114"/>
      <c r="W1064" s="120"/>
      <c r="X1064" s="120"/>
      <c r="Y1064" s="121"/>
      <c r="Z1064" s="114"/>
      <c r="AA1064" s="122"/>
      <c r="AB1064" s="114"/>
      <c r="AC1064" s="122"/>
      <c r="AD1064" s="114"/>
      <c r="AE1064" s="114"/>
      <c r="AF1064" s="114"/>
      <c r="AG1064" t="s">
        <v>230</v>
      </c>
      <c r="AH1064" t="s">
        <v>250</v>
      </c>
      <c r="AI1064" s="1" t="str">
        <f t="shared" ref="AI1064" ca="1" si="18700">IF(N1063="","",N1063)</f>
        <v/>
      </c>
      <c r="AJ1064" s="1" t="str">
        <f t="shared" ref="AJ1064" ca="1" si="18701">IF(O1063="","",O1063)</f>
        <v/>
      </c>
      <c r="AK1064" s="1"/>
      <c r="AM1064" s="1"/>
      <c r="AO1064" t="s">
        <v>230</v>
      </c>
      <c r="AP1064" s="114"/>
      <c r="AQ1064" t="str">
        <f t="shared" ca="1" si="18165"/>
        <v>\\(\\quad \\displaystyle  \\)</v>
      </c>
      <c r="AS1064" s="114"/>
      <c r="AT1064" s="114"/>
      <c r="AU1064" s="114"/>
      <c r="AV1064" s="114"/>
      <c r="AW1064" s="114"/>
      <c r="AX1064" s="114"/>
      <c r="AY1064" s="114"/>
      <c r="AZ1064" s="117"/>
      <c r="BH1064" s="23">
        <f t="shared" ca="1" si="18089"/>
        <v>8</v>
      </c>
      <c r="BI1064" s="114"/>
      <c r="BJ1064" s="23">
        <f t="shared" ca="1" si="18090"/>
        <v>10</v>
      </c>
      <c r="BK1064" s="114"/>
      <c r="BL1064" s="27"/>
      <c r="BM1064" s="27"/>
      <c r="BN1064" s="27"/>
      <c r="BO1064" s="27"/>
      <c r="BP1064" s="27"/>
      <c r="BQ1064" s="25">
        <f t="shared" ref="BQ1064" ca="1" si="18702">BH1064*BJ1063</f>
        <v>72</v>
      </c>
      <c r="BR1064" s="114"/>
      <c r="BS1064" s="114"/>
      <c r="BT1064">
        <f t="shared" ca="1" si="18173"/>
        <v>72</v>
      </c>
      <c r="BU1064" s="25">
        <f t="shared" ref="BU1064" ca="1" si="18703">BT1064/GCD(BT1063,BT1064)</f>
        <v>36</v>
      </c>
      <c r="BV1064">
        <f t="shared" ca="1" si="18175"/>
        <v>1</v>
      </c>
      <c r="BW1064" s="119"/>
    </row>
    <row r="1065" spans="2:75" ht="32" customHeight="1" thickBot="1" x14ac:dyDescent="0.6">
      <c r="B1065" s="123" t="s">
        <v>0</v>
      </c>
      <c r="C1065" s="123" t="s">
        <v>28</v>
      </c>
      <c r="D1065" s="114">
        <v>30</v>
      </c>
      <c r="E1065" s="114" t="str">
        <f t="shared" ref="E1065" ca="1" si="18704">BS1065</f>
        <v/>
      </c>
      <c r="F1065" s="32">
        <f t="shared" ca="1" si="18147"/>
        <v>3</v>
      </c>
      <c r="G1065" s="114" t="s">
        <v>241</v>
      </c>
      <c r="H1065" s="114" t="str">
        <f t="shared" ref="H1065" ca="1" si="18705">IF(BJ1065&lt;=0,"－","")</f>
        <v>－</v>
      </c>
      <c r="I1065" s="32">
        <f t="shared" ca="1" si="18149"/>
        <v>5</v>
      </c>
      <c r="J1065" s="124" t="s">
        <v>13</v>
      </c>
      <c r="K1065" s="125" t="str">
        <f t="shared" ref="K1065" ca="1" si="18706">IF(BQ1065&lt;0,"－","")</f>
        <v>－</v>
      </c>
      <c r="L1065" s="24">
        <f t="shared" ca="1" si="18151"/>
        <v>2</v>
      </c>
      <c r="M1065" s="118" t="str">
        <f t="shared" ref="M1065" ca="1" si="18707">IF(L1066=1,"=","")</f>
        <v/>
      </c>
      <c r="N1065" s="125" t="str">
        <f t="shared" ref="N1065" ca="1" si="18708">IF(L1066=1,IF(BQ1065&lt;0,"－",""),"")</f>
        <v/>
      </c>
      <c r="O1065" s="118" t="str">
        <f t="shared" ref="O1065" ca="1" si="18709">IF(L1066=1,L1065,"")</f>
        <v/>
      </c>
      <c r="P1065" s="118" t="s">
        <v>250</v>
      </c>
      <c r="Q1065" s="121" t="str">
        <f t="shared" ref="Q1065" ca="1" si="18710">IF(E1065="","",E1065)</f>
        <v/>
      </c>
      <c r="R1065" s="114" t="s">
        <v>249</v>
      </c>
      <c r="S1065" s="122">
        <f t="shared" ref="S1065" ca="1" si="18711">F1065</f>
        <v>3</v>
      </c>
      <c r="T1065" s="114" t="s">
        <v>216</v>
      </c>
      <c r="U1065" s="122">
        <f t="shared" ref="U1065" ca="1" si="18712">F1066</f>
        <v>9</v>
      </c>
      <c r="V1065" s="114" t="s">
        <v>217</v>
      </c>
      <c r="W1065" s="120" t="str">
        <f t="shared" ref="W1065" si="18713">G1065</f>
        <v>　÷　</v>
      </c>
      <c r="X1065" s="120" t="str">
        <f ca="1">IF(Y1065="","","\\left(")</f>
        <v>\\left(</v>
      </c>
      <c r="Y1065" s="121" t="str">
        <f t="shared" ref="Y1065" ca="1" si="18714">IF(H1065="","",H1065)</f>
        <v>－</v>
      </c>
      <c r="Z1065" s="114" t="s">
        <v>249</v>
      </c>
      <c r="AA1065" s="122">
        <f t="shared" ref="AA1065" ca="1" si="18715">I1065</f>
        <v>5</v>
      </c>
      <c r="AB1065" s="114" t="s">
        <v>216</v>
      </c>
      <c r="AC1065" s="122">
        <f t="shared" ref="AC1065" ca="1" si="18716">I1066</f>
        <v>2</v>
      </c>
      <c r="AD1065" s="114" t="s">
        <v>217</v>
      </c>
      <c r="AE1065" s="114" t="str">
        <f ca="1">IF(Y1065="","","\\right)")</f>
        <v>\\right)</v>
      </c>
      <c r="AF1065" s="114" t="s">
        <v>233</v>
      </c>
      <c r="AG1065" t="s">
        <v>230</v>
      </c>
      <c r="AH1065" t="s">
        <v>250</v>
      </c>
      <c r="AI1065" s="1" t="str">
        <f t="shared" ref="AI1065" ca="1" si="18717">IF(K1065="","",K1065)</f>
        <v>－</v>
      </c>
      <c r="AJ1065" t="s">
        <v>249</v>
      </c>
      <c r="AK1065" s="1">
        <f t="shared" ref="AK1065" ca="1" si="18718">L1065</f>
        <v>2</v>
      </c>
      <c r="AL1065" t="s">
        <v>216</v>
      </c>
      <c r="AM1065" s="1">
        <f t="shared" ref="AM1065" ca="1" si="18719">L1066</f>
        <v>15</v>
      </c>
      <c r="AN1065" t="s">
        <v>217</v>
      </c>
      <c r="AO1065" t="s">
        <v>230</v>
      </c>
      <c r="AP1065" s="114" t="str">
        <f t="shared" ca="1" si="18284"/>
        <v>\\(\\quad \\displaystyle \\frac{3}{9}　÷　\\left(－\\frac{5}{2}\\right)　=　 \\)</v>
      </c>
      <c r="AQ1065" t="str">
        <f t="shared" ca="1" si="18165"/>
        <v>\\(\\quad \\displaystyle －\\frac{2}{15} \\)</v>
      </c>
      <c r="AS1065" s="114" t="str">
        <f t="shared" ref="AS1065" ca="1" si="18720">AP1065</f>
        <v>\\(\\quad \\displaystyle \\frac{3}{9}　÷　\\left(－\\frac{5}{2}\\right)　=　 \\)</v>
      </c>
      <c r="AT1065" s="114" t="str">
        <f t="shared" ref="AT1065" ca="1" si="18721">IF(O1065="",AQ1065,AQ1066)</f>
        <v>\\(\\quad \\displaystyle －\\frac{2}{15} \\)</v>
      </c>
      <c r="AU1065" s="114" t="s">
        <v>60</v>
      </c>
      <c r="AV1065" s="115" t="s">
        <v>228</v>
      </c>
      <c r="AW1065" s="115" t="str">
        <f t="shared" ref="AW1065" ca="1" si="18722">AS1065</f>
        <v>\\(\\quad \\displaystyle \\frac{3}{9}　÷　\\left(－\\frac{5}{2}\\right)　=　 \\)</v>
      </c>
      <c r="AX1065" s="115" t="str">
        <f t="shared" ref="AX1065" ca="1" si="18723">AT1065</f>
        <v>\\(\\quad \\displaystyle －\\frac{2}{15} \\)</v>
      </c>
      <c r="AY1065" s="115" t="s">
        <v>62</v>
      </c>
      <c r="AZ1065" s="116" t="str">
        <f t="shared" ref="AZ1065" ca="1" si="18724">"INSERT INTO "&amp;AU1065&amp;"(tangen,question,answer,editor,date,count) VALUES('"&amp;AV1065&amp;"','"&amp;AW1065&amp;"','"&amp;AX1065&amp;"','"&amp;AY1065&amp;"',NOW(),0);"</f>
        <v>INSERT INTO math(tangen,question,answer,editor,date,count) VALUES('m5500','\\(\\quad \\displaystyle \\frac{3}{9}　÷　\\left(－\\frac{5}{2}\\right)　=　 \\)','\\(\\quad \\displaystyle －\\frac{2}{15} \\)','harazono',NOW(),0);</v>
      </c>
      <c r="BH1065" s="22">
        <f t="shared" ca="1" si="18113"/>
        <v>-3</v>
      </c>
      <c r="BI1065" s="114" t="s">
        <v>27</v>
      </c>
      <c r="BJ1065" s="22">
        <f t="shared" ca="1" si="18083"/>
        <v>-5</v>
      </c>
      <c r="BK1065" s="114" t="s">
        <v>26</v>
      </c>
      <c r="BL1065" s="27"/>
      <c r="BM1065" s="27"/>
      <c r="BN1065" s="27"/>
      <c r="BO1065" s="27"/>
      <c r="BP1065" s="27"/>
      <c r="BQ1065" s="24">
        <f t="shared" ref="BQ1065" ca="1" si="18725">BH1065*BJ1066</f>
        <v>-6</v>
      </c>
      <c r="BR1065" s="114" t="s">
        <v>26</v>
      </c>
      <c r="BS1065" s="114" t="str">
        <f t="shared" ref="BS1065" ca="1" si="18726">IF(BW1065&gt;=0,"","－")</f>
        <v/>
      </c>
      <c r="BT1065" s="30">
        <f t="shared" ca="1" si="18173"/>
        <v>6</v>
      </c>
      <c r="BU1065" s="24">
        <f t="shared" ref="BU1065" ca="1" si="18727">BT1065/GCD(BT1065,BT1066)</f>
        <v>2</v>
      </c>
      <c r="BV1065">
        <f t="shared" ca="1" si="18175"/>
        <v>-1</v>
      </c>
      <c r="BW1065" s="119">
        <f t="shared" ref="BW1065" ca="1" si="18728">BV1065*BV1066</f>
        <v>1</v>
      </c>
    </row>
    <row r="1066" spans="2:75" ht="32" customHeight="1" x14ac:dyDescent="0.55000000000000004">
      <c r="B1066" s="121"/>
      <c r="C1066" s="121"/>
      <c r="D1066" s="114"/>
      <c r="E1066" s="114"/>
      <c r="F1066" s="19">
        <f t="shared" ca="1" si="18147"/>
        <v>9</v>
      </c>
      <c r="G1066" s="114"/>
      <c r="H1066" s="114"/>
      <c r="I1066" s="19">
        <f t="shared" ca="1" si="18149"/>
        <v>2</v>
      </c>
      <c r="J1066" s="124"/>
      <c r="K1066" s="125"/>
      <c r="L1066" s="25">
        <f t="shared" ca="1" si="18151"/>
        <v>15</v>
      </c>
      <c r="M1066" s="118"/>
      <c r="N1066" s="125"/>
      <c r="O1066" s="118"/>
      <c r="P1066" s="118"/>
      <c r="Q1066" s="121"/>
      <c r="R1066" s="114"/>
      <c r="S1066" s="122"/>
      <c r="T1066" s="114"/>
      <c r="U1066" s="122"/>
      <c r="V1066" s="114"/>
      <c r="W1066" s="120"/>
      <c r="X1066" s="120"/>
      <c r="Y1066" s="121"/>
      <c r="Z1066" s="114"/>
      <c r="AA1066" s="122"/>
      <c r="AB1066" s="114"/>
      <c r="AC1066" s="122"/>
      <c r="AD1066" s="114"/>
      <c r="AE1066" s="114"/>
      <c r="AF1066" s="114"/>
      <c r="AG1066" t="s">
        <v>230</v>
      </c>
      <c r="AH1066" t="s">
        <v>250</v>
      </c>
      <c r="AI1066" s="1" t="str">
        <f t="shared" ref="AI1066" ca="1" si="18729">IF(N1065="","",N1065)</f>
        <v/>
      </c>
      <c r="AJ1066" s="1" t="str">
        <f t="shared" ref="AJ1066" ca="1" si="18730">IF(O1065="","",O1065)</f>
        <v/>
      </c>
      <c r="AK1066" s="1"/>
      <c r="AM1066" s="1"/>
      <c r="AO1066" t="s">
        <v>230</v>
      </c>
      <c r="AP1066" s="114"/>
      <c r="AQ1066" t="str">
        <f t="shared" ca="1" si="18165"/>
        <v>\\(\\quad \\displaystyle  \\)</v>
      </c>
      <c r="AS1066" s="114"/>
      <c r="AT1066" s="114"/>
      <c r="AU1066" s="114"/>
      <c r="AV1066" s="114"/>
      <c r="AW1066" s="114"/>
      <c r="AX1066" s="114"/>
      <c r="AY1066" s="114"/>
      <c r="AZ1066" s="117"/>
      <c r="BH1066" s="23">
        <f t="shared" ca="1" si="18089"/>
        <v>9</v>
      </c>
      <c r="BI1066" s="114"/>
      <c r="BJ1066" s="23">
        <f t="shared" ca="1" si="18090"/>
        <v>2</v>
      </c>
      <c r="BK1066" s="114"/>
      <c r="BL1066" s="27"/>
      <c r="BM1066" s="27"/>
      <c r="BN1066" s="27"/>
      <c r="BO1066" s="27"/>
      <c r="BP1066" s="27"/>
      <c r="BQ1066" s="25">
        <f t="shared" ref="BQ1066" ca="1" si="18731">BH1066*BJ1065</f>
        <v>-45</v>
      </c>
      <c r="BR1066" s="114"/>
      <c r="BS1066" s="114"/>
      <c r="BT1066">
        <f t="shared" ca="1" si="18173"/>
        <v>45</v>
      </c>
      <c r="BU1066" s="25">
        <f t="shared" ref="BU1066" ca="1" si="18732">BT1066/GCD(BT1065,BT1066)</f>
        <v>15</v>
      </c>
      <c r="BV1066">
        <f t="shared" ca="1" si="18175"/>
        <v>-1</v>
      </c>
      <c r="BW1066" s="119"/>
    </row>
    <row r="1067" spans="2:75" ht="32" customHeight="1" thickBot="1" x14ac:dyDescent="0.6">
      <c r="B1067" s="123" t="s">
        <v>0</v>
      </c>
      <c r="C1067" s="123" t="s">
        <v>28</v>
      </c>
      <c r="D1067" s="114">
        <v>31</v>
      </c>
      <c r="E1067" s="114" t="str">
        <f t="shared" ref="E1067" ca="1" si="18733">BS1067</f>
        <v/>
      </c>
      <c r="F1067" s="32">
        <f t="shared" ca="1" si="18147"/>
        <v>0</v>
      </c>
      <c r="G1067" s="114" t="s">
        <v>241</v>
      </c>
      <c r="H1067" s="114" t="str">
        <f t="shared" ref="H1067" ca="1" si="18734">IF(BJ1067&lt;=0,"－","")</f>
        <v/>
      </c>
      <c r="I1067" s="32">
        <f t="shared" ca="1" si="18149"/>
        <v>8</v>
      </c>
      <c r="J1067" s="124" t="s">
        <v>13</v>
      </c>
      <c r="K1067" s="125" t="str">
        <f t="shared" ref="K1067" ca="1" si="18735">IF(BQ1067&lt;0,"－","")</f>
        <v/>
      </c>
      <c r="L1067" s="24">
        <f t="shared" ca="1" si="18151"/>
        <v>0</v>
      </c>
      <c r="M1067" s="118" t="str">
        <f t="shared" ref="M1067" ca="1" si="18736">IF(L1068=1,"=","")</f>
        <v>=</v>
      </c>
      <c r="N1067" s="125" t="str">
        <f t="shared" ref="N1067" ca="1" si="18737">IF(L1068=1,IF(BQ1067&lt;0,"－",""),"")</f>
        <v/>
      </c>
      <c r="O1067" s="118">
        <f t="shared" ref="O1067" ca="1" si="18738">IF(L1068=1,L1067,"")</f>
        <v>0</v>
      </c>
      <c r="P1067" s="118" t="s">
        <v>250</v>
      </c>
      <c r="Q1067" s="121" t="str">
        <f t="shared" ref="Q1067" ca="1" si="18739">IF(E1067="","",E1067)</f>
        <v/>
      </c>
      <c r="R1067" s="114" t="s">
        <v>249</v>
      </c>
      <c r="S1067" s="122">
        <f t="shared" ref="S1067" ca="1" si="18740">F1067</f>
        <v>0</v>
      </c>
      <c r="T1067" s="114" t="s">
        <v>216</v>
      </c>
      <c r="U1067" s="122">
        <f t="shared" ref="U1067" ca="1" si="18741">F1068</f>
        <v>2</v>
      </c>
      <c r="V1067" s="114" t="s">
        <v>217</v>
      </c>
      <c r="W1067" s="120" t="str">
        <f t="shared" ref="W1067" si="18742">G1067</f>
        <v>　÷　</v>
      </c>
      <c r="X1067" s="120" t="str">
        <f ca="1">IF(Y1067="","","\\left(")</f>
        <v/>
      </c>
      <c r="Y1067" s="121" t="str">
        <f t="shared" ref="Y1067" ca="1" si="18743">IF(H1067="","",H1067)</f>
        <v/>
      </c>
      <c r="Z1067" s="114" t="s">
        <v>249</v>
      </c>
      <c r="AA1067" s="122">
        <f t="shared" ref="AA1067" ca="1" si="18744">I1067</f>
        <v>8</v>
      </c>
      <c r="AB1067" s="114" t="s">
        <v>216</v>
      </c>
      <c r="AC1067" s="122">
        <f t="shared" ref="AC1067" ca="1" si="18745">I1068</f>
        <v>3</v>
      </c>
      <c r="AD1067" s="114" t="s">
        <v>217</v>
      </c>
      <c r="AE1067" s="114" t="str">
        <f ca="1">IF(Y1067="","","\\right)")</f>
        <v/>
      </c>
      <c r="AF1067" s="114" t="s">
        <v>233</v>
      </c>
      <c r="AG1067" t="s">
        <v>230</v>
      </c>
      <c r="AH1067" t="s">
        <v>250</v>
      </c>
      <c r="AI1067" s="1" t="str">
        <f t="shared" ref="AI1067" ca="1" si="18746">IF(K1067="","",K1067)</f>
        <v/>
      </c>
      <c r="AJ1067" t="s">
        <v>249</v>
      </c>
      <c r="AK1067" s="1">
        <f t="shared" ref="AK1067" ca="1" si="18747">L1067</f>
        <v>0</v>
      </c>
      <c r="AL1067" t="s">
        <v>216</v>
      </c>
      <c r="AM1067" s="1">
        <f t="shared" ref="AM1067" ca="1" si="18748">L1068</f>
        <v>1</v>
      </c>
      <c r="AN1067" t="s">
        <v>217</v>
      </c>
      <c r="AO1067" t="s">
        <v>230</v>
      </c>
      <c r="AP1067" s="114" t="str">
        <f t="shared" ca="1" si="18284"/>
        <v>\\(\\quad \\displaystyle \\frac{0}{2}　÷　\\frac{8}{3}　=　 \\)</v>
      </c>
      <c r="AQ1067" t="str">
        <f t="shared" ca="1" si="18165"/>
        <v>\\(\\quad \\displaystyle \\frac{0}{1} \\)</v>
      </c>
      <c r="AS1067" s="114" t="str">
        <f t="shared" ref="AS1067" ca="1" si="18749">AP1067</f>
        <v>\\(\\quad \\displaystyle \\frac{0}{2}　÷　\\frac{8}{3}　=　 \\)</v>
      </c>
      <c r="AT1067" s="114" t="str">
        <f t="shared" ref="AT1067" ca="1" si="18750">IF(O1067="",AQ1067,AQ1068)</f>
        <v>\\(\\quad \\displaystyle 0 \\)</v>
      </c>
      <c r="AU1067" s="114" t="s">
        <v>60</v>
      </c>
      <c r="AV1067" s="115" t="s">
        <v>228</v>
      </c>
      <c r="AW1067" s="115" t="str">
        <f t="shared" ref="AW1067" ca="1" si="18751">AS1067</f>
        <v>\\(\\quad \\displaystyle \\frac{0}{2}　÷　\\frac{8}{3}　=　 \\)</v>
      </c>
      <c r="AX1067" s="115" t="str">
        <f t="shared" ref="AX1067" ca="1" si="18752">AT1067</f>
        <v>\\(\\quad \\displaystyle 0 \\)</v>
      </c>
      <c r="AY1067" s="115" t="s">
        <v>62</v>
      </c>
      <c r="AZ1067" s="116" t="str">
        <f t="shared" ref="AZ1067" ca="1" si="18753">"INSERT INTO "&amp;AU1067&amp;"(tangen,question,answer,editor,date,count) VALUES('"&amp;AV1067&amp;"','"&amp;AW1067&amp;"','"&amp;AX1067&amp;"','"&amp;AY1067&amp;"',NOW(),0);"</f>
        <v>INSERT INTO math(tangen,question,answer,editor,date,count) VALUES('m5500','\\(\\quad \\displaystyle \\frac{0}{2}　÷　\\frac{8}{3}　=　 \\)','\\(\\quad \\displaystyle 0 \\)','harazono',NOW(),0);</v>
      </c>
      <c r="BH1067" s="22">
        <f t="shared" ca="1" si="18113"/>
        <v>0</v>
      </c>
      <c r="BI1067" s="114" t="s">
        <v>27</v>
      </c>
      <c r="BJ1067" s="22">
        <f t="shared" ca="1" si="18083"/>
        <v>8</v>
      </c>
      <c r="BK1067" s="114" t="s">
        <v>26</v>
      </c>
      <c r="BL1067" s="27"/>
      <c r="BM1067" s="27"/>
      <c r="BN1067" s="27"/>
      <c r="BO1067" s="27"/>
      <c r="BP1067" s="27"/>
      <c r="BQ1067" s="24">
        <f t="shared" ref="BQ1067" ca="1" si="18754">BH1067*BJ1068</f>
        <v>0</v>
      </c>
      <c r="BR1067" s="114" t="s">
        <v>26</v>
      </c>
      <c r="BS1067" s="114" t="str">
        <f t="shared" ref="BS1067" ca="1" si="18755">IF(BW1067&gt;=0,"","－")</f>
        <v/>
      </c>
      <c r="BT1067" s="30">
        <f t="shared" ca="1" si="18173"/>
        <v>0</v>
      </c>
      <c r="BU1067" s="24">
        <f t="shared" ref="BU1067" ca="1" si="18756">BT1067/GCD(BT1067,BT1068)</f>
        <v>0</v>
      </c>
      <c r="BV1067">
        <f t="shared" ca="1" si="18175"/>
        <v>1</v>
      </c>
      <c r="BW1067" s="119">
        <f t="shared" ref="BW1067" ca="1" si="18757">BV1067*BV1068</f>
        <v>1</v>
      </c>
    </row>
    <row r="1068" spans="2:75" ht="32" customHeight="1" x14ac:dyDescent="0.55000000000000004">
      <c r="B1068" s="121"/>
      <c r="C1068" s="121"/>
      <c r="D1068" s="114"/>
      <c r="E1068" s="114"/>
      <c r="F1068" s="19">
        <f t="shared" ca="1" si="18147"/>
        <v>2</v>
      </c>
      <c r="G1068" s="114"/>
      <c r="H1068" s="114"/>
      <c r="I1068" s="19">
        <f t="shared" ca="1" si="18149"/>
        <v>3</v>
      </c>
      <c r="J1068" s="124"/>
      <c r="K1068" s="125"/>
      <c r="L1068" s="25">
        <f t="shared" ca="1" si="18151"/>
        <v>1</v>
      </c>
      <c r="M1068" s="118"/>
      <c r="N1068" s="125"/>
      <c r="O1068" s="118"/>
      <c r="P1068" s="118"/>
      <c r="Q1068" s="121"/>
      <c r="R1068" s="114"/>
      <c r="S1068" s="122"/>
      <c r="T1068" s="114"/>
      <c r="U1068" s="122"/>
      <c r="V1068" s="114"/>
      <c r="W1068" s="120"/>
      <c r="X1068" s="120"/>
      <c r="Y1068" s="121"/>
      <c r="Z1068" s="114"/>
      <c r="AA1068" s="122"/>
      <c r="AB1068" s="114"/>
      <c r="AC1068" s="122"/>
      <c r="AD1068" s="114"/>
      <c r="AE1068" s="114"/>
      <c r="AF1068" s="114"/>
      <c r="AG1068" t="s">
        <v>230</v>
      </c>
      <c r="AH1068" t="s">
        <v>250</v>
      </c>
      <c r="AI1068" s="1" t="str">
        <f t="shared" ref="AI1068" ca="1" si="18758">IF(N1067="","",N1067)</f>
        <v/>
      </c>
      <c r="AJ1068" s="1">
        <f t="shared" ref="AJ1068" ca="1" si="18759">IF(O1067="","",O1067)</f>
        <v>0</v>
      </c>
      <c r="AK1068" s="1"/>
      <c r="AM1068" s="1"/>
      <c r="AO1068" t="s">
        <v>230</v>
      </c>
      <c r="AP1068" s="114"/>
      <c r="AQ1068" t="str">
        <f t="shared" ca="1" si="18165"/>
        <v>\\(\\quad \\displaystyle 0 \\)</v>
      </c>
      <c r="AS1068" s="114"/>
      <c r="AT1068" s="114"/>
      <c r="AU1068" s="114"/>
      <c r="AV1068" s="114"/>
      <c r="AW1068" s="114"/>
      <c r="AX1068" s="114"/>
      <c r="AY1068" s="114"/>
      <c r="AZ1068" s="117"/>
      <c r="BH1068" s="23">
        <f t="shared" ca="1" si="18089"/>
        <v>2</v>
      </c>
      <c r="BI1068" s="114"/>
      <c r="BJ1068" s="23">
        <f t="shared" ca="1" si="18090"/>
        <v>3</v>
      </c>
      <c r="BK1068" s="114"/>
      <c r="BL1068" s="27"/>
      <c r="BM1068" s="27"/>
      <c r="BN1068" s="27"/>
      <c r="BO1068" s="27"/>
      <c r="BP1068" s="27"/>
      <c r="BQ1068" s="25">
        <f t="shared" ref="BQ1068" ca="1" si="18760">BH1068*BJ1067</f>
        <v>16</v>
      </c>
      <c r="BR1068" s="114"/>
      <c r="BS1068" s="114"/>
      <c r="BT1068">
        <f t="shared" ca="1" si="18173"/>
        <v>16</v>
      </c>
      <c r="BU1068" s="25">
        <f t="shared" ref="BU1068" ca="1" si="18761">BT1068/GCD(BT1067,BT1068)</f>
        <v>1</v>
      </c>
      <c r="BV1068">
        <f t="shared" ca="1" si="18175"/>
        <v>1</v>
      </c>
      <c r="BW1068" s="119"/>
    </row>
    <row r="1069" spans="2:75" ht="32" customHeight="1" thickBot="1" x14ac:dyDescent="0.6">
      <c r="B1069" s="123" t="s">
        <v>0</v>
      </c>
      <c r="C1069" s="123" t="s">
        <v>28</v>
      </c>
      <c r="D1069" s="114">
        <v>32</v>
      </c>
      <c r="E1069" s="114" t="str">
        <f t="shared" ref="E1069" ca="1" si="18762">BS1069</f>
        <v/>
      </c>
      <c r="F1069" s="32">
        <f t="shared" ca="1" si="18147"/>
        <v>4</v>
      </c>
      <c r="G1069" s="114" t="s">
        <v>241</v>
      </c>
      <c r="H1069" s="114" t="str">
        <f t="shared" ref="H1069" ca="1" si="18763">IF(BJ1069&lt;=0,"－","")</f>
        <v>－</v>
      </c>
      <c r="I1069" s="32">
        <f t="shared" ca="1" si="18149"/>
        <v>8</v>
      </c>
      <c r="J1069" s="124" t="s">
        <v>13</v>
      </c>
      <c r="K1069" s="125" t="str">
        <f t="shared" ref="K1069" ca="1" si="18764">IF(BQ1069&lt;0,"－","")</f>
        <v>－</v>
      </c>
      <c r="L1069" s="24">
        <f t="shared" ca="1" si="18151"/>
        <v>3</v>
      </c>
      <c r="M1069" s="118" t="str">
        <f t="shared" ref="M1069" ca="1" si="18765">IF(L1070=1,"=","")</f>
        <v/>
      </c>
      <c r="N1069" s="125" t="str">
        <f t="shared" ref="N1069" ca="1" si="18766">IF(L1070=1,IF(BQ1069&lt;0,"－",""),"")</f>
        <v/>
      </c>
      <c r="O1069" s="118" t="str">
        <f t="shared" ref="O1069" ca="1" si="18767">IF(L1070=1,L1069,"")</f>
        <v/>
      </c>
      <c r="P1069" s="118" t="s">
        <v>250</v>
      </c>
      <c r="Q1069" s="121" t="str">
        <f t="shared" ref="Q1069" ca="1" si="18768">IF(E1069="","",E1069)</f>
        <v/>
      </c>
      <c r="R1069" s="114" t="s">
        <v>249</v>
      </c>
      <c r="S1069" s="122">
        <f t="shared" ref="S1069" ca="1" si="18769">F1069</f>
        <v>4</v>
      </c>
      <c r="T1069" s="114" t="s">
        <v>216</v>
      </c>
      <c r="U1069" s="122">
        <f t="shared" ref="U1069" ca="1" si="18770">F1070</f>
        <v>4</v>
      </c>
      <c r="V1069" s="114" t="s">
        <v>217</v>
      </c>
      <c r="W1069" s="120" t="str">
        <f t="shared" ref="W1069" si="18771">G1069</f>
        <v>　÷　</v>
      </c>
      <c r="X1069" s="120" t="str">
        <f ca="1">IF(Y1069="","","\\left(")</f>
        <v>\\left(</v>
      </c>
      <c r="Y1069" s="121" t="str">
        <f t="shared" ref="Y1069" ca="1" si="18772">IF(H1069="","",H1069)</f>
        <v>－</v>
      </c>
      <c r="Z1069" s="114" t="s">
        <v>249</v>
      </c>
      <c r="AA1069" s="122">
        <f t="shared" ref="AA1069" ca="1" si="18773">I1069</f>
        <v>8</v>
      </c>
      <c r="AB1069" s="114" t="s">
        <v>216</v>
      </c>
      <c r="AC1069" s="122">
        <f t="shared" ref="AC1069" ca="1" si="18774">I1070</f>
        <v>6</v>
      </c>
      <c r="AD1069" s="114" t="s">
        <v>217</v>
      </c>
      <c r="AE1069" s="114" t="str">
        <f ca="1">IF(Y1069="","","\\right)")</f>
        <v>\\right)</v>
      </c>
      <c r="AF1069" s="114" t="s">
        <v>233</v>
      </c>
      <c r="AG1069" t="s">
        <v>230</v>
      </c>
      <c r="AH1069" t="s">
        <v>250</v>
      </c>
      <c r="AI1069" s="1" t="str">
        <f t="shared" ref="AI1069" ca="1" si="18775">IF(K1069="","",K1069)</f>
        <v>－</v>
      </c>
      <c r="AJ1069" t="s">
        <v>249</v>
      </c>
      <c r="AK1069" s="1">
        <f t="shared" ref="AK1069" ca="1" si="18776">L1069</f>
        <v>3</v>
      </c>
      <c r="AL1069" t="s">
        <v>216</v>
      </c>
      <c r="AM1069" s="1">
        <f t="shared" ref="AM1069" ca="1" si="18777">L1070</f>
        <v>4</v>
      </c>
      <c r="AN1069" t="s">
        <v>217</v>
      </c>
      <c r="AO1069" t="s">
        <v>230</v>
      </c>
      <c r="AP1069" s="114" t="str">
        <f t="shared" ca="1" si="18284"/>
        <v>\\(\\quad \\displaystyle \\frac{4}{4}　÷　\\left(－\\frac{8}{6}\\right)　=　 \\)</v>
      </c>
      <c r="AQ1069" t="str">
        <f t="shared" ca="1" si="18165"/>
        <v>\\(\\quad \\displaystyle －\\frac{3}{4} \\)</v>
      </c>
      <c r="AS1069" s="114" t="str">
        <f t="shared" ref="AS1069" ca="1" si="18778">AP1069</f>
        <v>\\(\\quad \\displaystyle \\frac{4}{4}　÷　\\left(－\\frac{8}{6}\\right)　=　 \\)</v>
      </c>
      <c r="AT1069" s="114" t="str">
        <f t="shared" ref="AT1069" ca="1" si="18779">IF(O1069="",AQ1069,AQ1070)</f>
        <v>\\(\\quad \\displaystyle －\\frac{3}{4} \\)</v>
      </c>
      <c r="AU1069" s="114" t="s">
        <v>60</v>
      </c>
      <c r="AV1069" s="115" t="s">
        <v>228</v>
      </c>
      <c r="AW1069" s="115" t="str">
        <f t="shared" ref="AW1069" ca="1" si="18780">AS1069</f>
        <v>\\(\\quad \\displaystyle \\frac{4}{4}　÷　\\left(－\\frac{8}{6}\\right)　=　 \\)</v>
      </c>
      <c r="AX1069" s="115" t="str">
        <f t="shared" ref="AX1069" ca="1" si="18781">AT1069</f>
        <v>\\(\\quad \\displaystyle －\\frac{3}{4} \\)</v>
      </c>
      <c r="AY1069" s="115" t="s">
        <v>62</v>
      </c>
      <c r="AZ1069" s="116" t="str">
        <f t="shared" ref="AZ1069" ca="1" si="18782">"INSERT INTO "&amp;AU1069&amp;"(tangen,question,answer,editor,date,count) VALUES('"&amp;AV1069&amp;"','"&amp;AW1069&amp;"','"&amp;AX1069&amp;"','"&amp;AY1069&amp;"',NOW(),0);"</f>
        <v>INSERT INTO math(tangen,question,answer,editor,date,count) VALUES('m5500','\\(\\quad \\displaystyle \\frac{4}{4}　÷　\\left(－\\frac{8}{6}\\right)　=　 \\)','\\(\\quad \\displaystyle －\\frac{3}{4} \\)','harazono',NOW(),0);</v>
      </c>
      <c r="BH1069" s="22">
        <f t="shared" ca="1" si="18113"/>
        <v>-4</v>
      </c>
      <c r="BI1069" s="114" t="s">
        <v>27</v>
      </c>
      <c r="BJ1069" s="22">
        <f t="shared" ca="1" si="18083"/>
        <v>-8</v>
      </c>
      <c r="BK1069" s="114" t="s">
        <v>26</v>
      </c>
      <c r="BL1069" s="27"/>
      <c r="BM1069" s="27"/>
      <c r="BN1069" s="27"/>
      <c r="BO1069" s="27"/>
      <c r="BP1069" s="27"/>
      <c r="BQ1069" s="24">
        <f t="shared" ref="BQ1069" ca="1" si="18783">BH1069*BJ1070</f>
        <v>-24</v>
      </c>
      <c r="BR1069" s="114" t="s">
        <v>26</v>
      </c>
      <c r="BS1069" s="114" t="str">
        <f t="shared" ref="BS1069" ca="1" si="18784">IF(BW1069&gt;=0,"","－")</f>
        <v/>
      </c>
      <c r="BT1069" s="30">
        <f t="shared" ca="1" si="18173"/>
        <v>24</v>
      </c>
      <c r="BU1069" s="24">
        <f t="shared" ref="BU1069" ca="1" si="18785">BT1069/GCD(BT1069,BT1070)</f>
        <v>3</v>
      </c>
      <c r="BV1069">
        <f t="shared" ca="1" si="18175"/>
        <v>-1</v>
      </c>
      <c r="BW1069" s="119">
        <f t="shared" ref="BW1069" ca="1" si="18786">BV1069*BV1070</f>
        <v>1</v>
      </c>
    </row>
    <row r="1070" spans="2:75" ht="32" customHeight="1" x14ac:dyDescent="0.55000000000000004">
      <c r="B1070" s="121"/>
      <c r="C1070" s="121"/>
      <c r="D1070" s="114"/>
      <c r="E1070" s="114"/>
      <c r="F1070" s="19">
        <f t="shared" ca="1" si="18147"/>
        <v>4</v>
      </c>
      <c r="G1070" s="114"/>
      <c r="H1070" s="114"/>
      <c r="I1070" s="19">
        <f t="shared" ca="1" si="18149"/>
        <v>6</v>
      </c>
      <c r="J1070" s="124"/>
      <c r="K1070" s="125"/>
      <c r="L1070" s="25">
        <f t="shared" ca="1" si="18151"/>
        <v>4</v>
      </c>
      <c r="M1070" s="118"/>
      <c r="N1070" s="125"/>
      <c r="O1070" s="118"/>
      <c r="P1070" s="118"/>
      <c r="Q1070" s="121"/>
      <c r="R1070" s="114"/>
      <c r="S1070" s="122"/>
      <c r="T1070" s="114"/>
      <c r="U1070" s="122"/>
      <c r="V1070" s="114"/>
      <c r="W1070" s="120"/>
      <c r="X1070" s="120"/>
      <c r="Y1070" s="121"/>
      <c r="Z1070" s="114"/>
      <c r="AA1070" s="122"/>
      <c r="AB1070" s="114"/>
      <c r="AC1070" s="122"/>
      <c r="AD1070" s="114"/>
      <c r="AE1070" s="114"/>
      <c r="AF1070" s="114"/>
      <c r="AG1070" t="s">
        <v>230</v>
      </c>
      <c r="AH1070" t="s">
        <v>250</v>
      </c>
      <c r="AI1070" s="1" t="str">
        <f t="shared" ref="AI1070" ca="1" si="18787">IF(N1069="","",N1069)</f>
        <v/>
      </c>
      <c r="AJ1070" s="1" t="str">
        <f t="shared" ref="AJ1070" ca="1" si="18788">IF(O1069="","",O1069)</f>
        <v/>
      </c>
      <c r="AK1070" s="1"/>
      <c r="AM1070" s="1"/>
      <c r="AO1070" t="s">
        <v>230</v>
      </c>
      <c r="AP1070" s="114"/>
      <c r="AQ1070" t="str">
        <f t="shared" ca="1" si="18165"/>
        <v>\\(\\quad \\displaystyle  \\)</v>
      </c>
      <c r="AS1070" s="114"/>
      <c r="AT1070" s="114"/>
      <c r="AU1070" s="114"/>
      <c r="AV1070" s="114"/>
      <c r="AW1070" s="114"/>
      <c r="AX1070" s="114"/>
      <c r="AY1070" s="114"/>
      <c r="AZ1070" s="117"/>
      <c r="BH1070" s="23">
        <f t="shared" ca="1" si="18089"/>
        <v>4</v>
      </c>
      <c r="BI1070" s="114"/>
      <c r="BJ1070" s="23">
        <f t="shared" ca="1" si="18090"/>
        <v>6</v>
      </c>
      <c r="BK1070" s="114"/>
      <c r="BL1070" s="27"/>
      <c r="BM1070" s="27"/>
      <c r="BN1070" s="27"/>
      <c r="BO1070" s="27"/>
      <c r="BP1070" s="27"/>
      <c r="BQ1070" s="25">
        <f t="shared" ref="BQ1070" ca="1" si="18789">BH1070*BJ1069</f>
        <v>-32</v>
      </c>
      <c r="BR1070" s="114"/>
      <c r="BS1070" s="114"/>
      <c r="BT1070">
        <f t="shared" ca="1" si="18173"/>
        <v>32</v>
      </c>
      <c r="BU1070" s="25">
        <f t="shared" ref="BU1070" ca="1" si="18790">BT1070/GCD(BT1069,BT1070)</f>
        <v>4</v>
      </c>
      <c r="BV1070">
        <f t="shared" ca="1" si="18175"/>
        <v>-1</v>
      </c>
      <c r="BW1070" s="119"/>
    </row>
    <row r="1071" spans="2:75" ht="32" customHeight="1" thickBot="1" x14ac:dyDescent="0.6">
      <c r="B1071" s="123" t="s">
        <v>0</v>
      </c>
      <c r="C1071" s="123" t="s">
        <v>28</v>
      </c>
      <c r="D1071" s="114">
        <v>33</v>
      </c>
      <c r="E1071" s="114" t="str">
        <f t="shared" ref="E1071" ca="1" si="18791">BS1071</f>
        <v/>
      </c>
      <c r="F1071" s="32">
        <f t="shared" ca="1" si="18147"/>
        <v>6</v>
      </c>
      <c r="G1071" s="114" t="s">
        <v>241</v>
      </c>
      <c r="H1071" s="114" t="str">
        <f t="shared" ref="H1071" ca="1" si="18792">IF(BJ1071&lt;=0,"－","")</f>
        <v>－</v>
      </c>
      <c r="I1071" s="32">
        <f t="shared" ca="1" si="18149"/>
        <v>2</v>
      </c>
      <c r="J1071" s="124" t="s">
        <v>13</v>
      </c>
      <c r="K1071" s="125" t="str">
        <f t="shared" ref="K1071" ca="1" si="18793">IF(BQ1071&lt;0,"－","")</f>
        <v>－</v>
      </c>
      <c r="L1071" s="24">
        <f t="shared" ca="1" si="18151"/>
        <v>1</v>
      </c>
      <c r="M1071" s="118" t="str">
        <f t="shared" ref="M1071" ca="1" si="18794">IF(L1072=1,"=","")</f>
        <v>=</v>
      </c>
      <c r="N1071" s="125" t="str">
        <f t="shared" ref="N1071" ca="1" si="18795">IF(L1072=1,IF(BQ1071&lt;0,"－",""),"")</f>
        <v>－</v>
      </c>
      <c r="O1071" s="118">
        <f t="shared" ref="O1071" ca="1" si="18796">IF(L1072=1,L1071,"")</f>
        <v>1</v>
      </c>
      <c r="P1071" s="118" t="s">
        <v>250</v>
      </c>
      <c r="Q1071" s="121" t="str">
        <f t="shared" ref="Q1071" ca="1" si="18797">IF(E1071="","",E1071)</f>
        <v/>
      </c>
      <c r="R1071" s="114" t="s">
        <v>249</v>
      </c>
      <c r="S1071" s="122">
        <f t="shared" ref="S1071" ca="1" si="18798">F1071</f>
        <v>6</v>
      </c>
      <c r="T1071" s="114" t="s">
        <v>216</v>
      </c>
      <c r="U1071" s="122">
        <f t="shared" ref="U1071" ca="1" si="18799">F1072</f>
        <v>9</v>
      </c>
      <c r="V1071" s="114" t="s">
        <v>217</v>
      </c>
      <c r="W1071" s="120" t="str">
        <f t="shared" ref="W1071" si="18800">G1071</f>
        <v>　÷　</v>
      </c>
      <c r="X1071" s="120" t="str">
        <f ca="1">IF(Y1071="","","\\left(")</f>
        <v>\\left(</v>
      </c>
      <c r="Y1071" s="121" t="str">
        <f t="shared" ref="Y1071" ca="1" si="18801">IF(H1071="","",H1071)</f>
        <v>－</v>
      </c>
      <c r="Z1071" s="114" t="s">
        <v>249</v>
      </c>
      <c r="AA1071" s="122">
        <f t="shared" ref="AA1071" ca="1" si="18802">I1071</f>
        <v>2</v>
      </c>
      <c r="AB1071" s="114" t="s">
        <v>216</v>
      </c>
      <c r="AC1071" s="122">
        <f t="shared" ref="AC1071" ca="1" si="18803">I1072</f>
        <v>3</v>
      </c>
      <c r="AD1071" s="114" t="s">
        <v>217</v>
      </c>
      <c r="AE1071" s="114" t="str">
        <f ca="1">IF(Y1071="","","\\right)")</f>
        <v>\\right)</v>
      </c>
      <c r="AF1071" s="114" t="s">
        <v>233</v>
      </c>
      <c r="AG1071" t="s">
        <v>230</v>
      </c>
      <c r="AH1071" t="s">
        <v>250</v>
      </c>
      <c r="AI1071" s="1" t="str">
        <f t="shared" ref="AI1071" ca="1" si="18804">IF(K1071="","",K1071)</f>
        <v>－</v>
      </c>
      <c r="AJ1071" t="s">
        <v>249</v>
      </c>
      <c r="AK1071" s="1">
        <f t="shared" ref="AK1071" ca="1" si="18805">L1071</f>
        <v>1</v>
      </c>
      <c r="AL1071" t="s">
        <v>216</v>
      </c>
      <c r="AM1071" s="1">
        <f t="shared" ref="AM1071" ca="1" si="18806">L1072</f>
        <v>1</v>
      </c>
      <c r="AN1071" t="s">
        <v>217</v>
      </c>
      <c r="AO1071" t="s">
        <v>230</v>
      </c>
      <c r="AP1071" s="114" t="str">
        <f t="shared" ref="AP1071" ca="1" si="18807">P1071&amp;Q1071&amp;R1071&amp;S1071&amp;T1071&amp;U1071&amp;V1071&amp;W1071&amp;X1071&amp;Y1071&amp;Z1071&amp;AA1071&amp;AB1071&amp;AC1071&amp;AD1071&amp;AE1071&amp;AF1071&amp;AG1071</f>
        <v>\\(\\quad \\displaystyle \\frac{6}{9}　÷　\\left(－\\frac{2}{3}\\right)　=　 \\)</v>
      </c>
      <c r="AQ1071" t="str">
        <f t="shared" ca="1" si="18165"/>
        <v>\\(\\quad \\displaystyle －\\frac{1}{1} \\)</v>
      </c>
      <c r="AS1071" s="114" t="str">
        <f t="shared" ref="AS1071" ca="1" si="18808">AP1071</f>
        <v>\\(\\quad \\displaystyle \\frac{6}{9}　÷　\\left(－\\frac{2}{3}\\right)　=　 \\)</v>
      </c>
      <c r="AT1071" s="114" t="str">
        <f t="shared" ref="AT1071" ca="1" si="18809">IF(O1071="",AQ1071,AQ1072)</f>
        <v>\\(\\quad \\displaystyle －1 \\)</v>
      </c>
      <c r="AU1071" s="114" t="s">
        <v>60</v>
      </c>
      <c r="AV1071" s="115" t="s">
        <v>228</v>
      </c>
      <c r="AW1071" s="115" t="str">
        <f t="shared" ref="AW1071" ca="1" si="18810">AS1071</f>
        <v>\\(\\quad \\displaystyle \\frac{6}{9}　÷　\\left(－\\frac{2}{3}\\right)　=　 \\)</v>
      </c>
      <c r="AX1071" s="115" t="str">
        <f t="shared" ref="AX1071" ca="1" si="18811">AT1071</f>
        <v>\\(\\quad \\displaystyle －1 \\)</v>
      </c>
      <c r="AY1071" s="115" t="s">
        <v>62</v>
      </c>
      <c r="AZ1071" s="116" t="str">
        <f t="shared" ref="AZ1071" ca="1" si="18812">"INSERT INTO "&amp;AU1071&amp;"(tangen,question,answer,editor,date,count) VALUES('"&amp;AV1071&amp;"','"&amp;AW1071&amp;"','"&amp;AX1071&amp;"','"&amp;AY1071&amp;"',NOW(),0);"</f>
        <v>INSERT INTO math(tangen,question,answer,editor,date,count) VALUES('m5500','\\(\\quad \\displaystyle \\frac{6}{9}　÷　\\left(－\\frac{2}{3}\\right)　=　 \\)','\\(\\quad \\displaystyle －1 \\)','harazono',NOW(),0);</v>
      </c>
      <c r="BH1071" s="22">
        <f t="shared" ca="1" si="18113"/>
        <v>-6</v>
      </c>
      <c r="BI1071" s="114" t="s">
        <v>27</v>
      </c>
      <c r="BJ1071" s="22">
        <f t="shared" ca="1" si="18083"/>
        <v>-2</v>
      </c>
      <c r="BK1071" s="114" t="s">
        <v>26</v>
      </c>
      <c r="BL1071" s="27"/>
      <c r="BM1071" s="27"/>
      <c r="BN1071" s="27"/>
      <c r="BO1071" s="27"/>
      <c r="BP1071" s="27"/>
      <c r="BQ1071" s="24">
        <f t="shared" ref="BQ1071" ca="1" si="18813">BH1071*BJ1072</f>
        <v>-18</v>
      </c>
      <c r="BR1071" s="114" t="s">
        <v>26</v>
      </c>
      <c r="BS1071" s="114" t="str">
        <f t="shared" ref="BS1071" ca="1" si="18814">IF(BW1071&gt;=0,"","－")</f>
        <v/>
      </c>
      <c r="BT1071" s="30">
        <f t="shared" ca="1" si="18173"/>
        <v>18</v>
      </c>
      <c r="BU1071" s="24">
        <f t="shared" ref="BU1071" ca="1" si="18815">BT1071/GCD(BT1071,BT1072)</f>
        <v>1</v>
      </c>
      <c r="BV1071">
        <f t="shared" ca="1" si="18175"/>
        <v>-1</v>
      </c>
      <c r="BW1071" s="119">
        <f t="shared" ref="BW1071" ca="1" si="18816">BV1071*BV1072</f>
        <v>1</v>
      </c>
    </row>
    <row r="1072" spans="2:75" ht="32" customHeight="1" x14ac:dyDescent="0.55000000000000004">
      <c r="B1072" s="121"/>
      <c r="C1072" s="121"/>
      <c r="D1072" s="114"/>
      <c r="E1072" s="114"/>
      <c r="F1072" s="19">
        <f t="shared" ca="1" si="18147"/>
        <v>9</v>
      </c>
      <c r="G1072" s="114"/>
      <c r="H1072" s="114"/>
      <c r="I1072" s="19">
        <f t="shared" ca="1" si="18149"/>
        <v>3</v>
      </c>
      <c r="J1072" s="124"/>
      <c r="K1072" s="125"/>
      <c r="L1072" s="25">
        <f t="shared" ca="1" si="18151"/>
        <v>1</v>
      </c>
      <c r="M1072" s="118"/>
      <c r="N1072" s="125"/>
      <c r="O1072" s="118"/>
      <c r="P1072" s="118"/>
      <c r="Q1072" s="121"/>
      <c r="R1072" s="114"/>
      <c r="S1072" s="122"/>
      <c r="T1072" s="114"/>
      <c r="U1072" s="122"/>
      <c r="V1072" s="114"/>
      <c r="W1072" s="120"/>
      <c r="X1072" s="120"/>
      <c r="Y1072" s="121"/>
      <c r="Z1072" s="114"/>
      <c r="AA1072" s="122"/>
      <c r="AB1072" s="114"/>
      <c r="AC1072" s="122"/>
      <c r="AD1072" s="114"/>
      <c r="AE1072" s="114"/>
      <c r="AF1072" s="114"/>
      <c r="AG1072" t="s">
        <v>230</v>
      </c>
      <c r="AH1072" t="s">
        <v>250</v>
      </c>
      <c r="AI1072" s="1" t="str">
        <f t="shared" ref="AI1072" ca="1" si="18817">IF(N1071="","",N1071)</f>
        <v>－</v>
      </c>
      <c r="AJ1072" s="1">
        <f t="shared" ref="AJ1072" ca="1" si="18818">IF(O1071="","",O1071)</f>
        <v>1</v>
      </c>
      <c r="AK1072" s="1"/>
      <c r="AM1072" s="1"/>
      <c r="AO1072" t="s">
        <v>230</v>
      </c>
      <c r="AP1072" s="114"/>
      <c r="AQ1072" t="str">
        <f t="shared" ca="1" si="18165"/>
        <v>\\(\\quad \\displaystyle －1 \\)</v>
      </c>
      <c r="AS1072" s="114"/>
      <c r="AT1072" s="114"/>
      <c r="AU1072" s="114"/>
      <c r="AV1072" s="114"/>
      <c r="AW1072" s="114"/>
      <c r="AX1072" s="114"/>
      <c r="AY1072" s="114"/>
      <c r="AZ1072" s="117"/>
      <c r="BH1072" s="23">
        <f t="shared" ca="1" si="18089"/>
        <v>9</v>
      </c>
      <c r="BI1072" s="114"/>
      <c r="BJ1072" s="23">
        <f t="shared" ca="1" si="18090"/>
        <v>3</v>
      </c>
      <c r="BK1072" s="114"/>
      <c r="BL1072" s="27"/>
      <c r="BM1072" s="27"/>
      <c r="BN1072" s="27"/>
      <c r="BO1072" s="27"/>
      <c r="BP1072" s="27"/>
      <c r="BQ1072" s="25">
        <f t="shared" ref="BQ1072" ca="1" si="18819">BH1072*BJ1071</f>
        <v>-18</v>
      </c>
      <c r="BR1072" s="114"/>
      <c r="BS1072" s="114"/>
      <c r="BT1072">
        <f t="shared" ca="1" si="18173"/>
        <v>18</v>
      </c>
      <c r="BU1072" s="25">
        <f t="shared" ref="BU1072" ca="1" si="18820">BT1072/GCD(BT1071,BT1072)</f>
        <v>1</v>
      </c>
      <c r="BV1072">
        <f t="shared" ca="1" si="18175"/>
        <v>-1</v>
      </c>
      <c r="BW1072" s="119"/>
    </row>
    <row r="1073" spans="2:75" ht="32" customHeight="1" thickBot="1" x14ac:dyDescent="0.6">
      <c r="B1073" s="123" t="s">
        <v>0</v>
      </c>
      <c r="C1073" s="123" t="s">
        <v>28</v>
      </c>
      <c r="D1073" s="114">
        <v>34</v>
      </c>
      <c r="E1073" s="114" t="str">
        <f t="shared" ref="E1073" ca="1" si="18821">BS1073</f>
        <v>－</v>
      </c>
      <c r="F1073" s="32">
        <f t="shared" ca="1" si="18147"/>
        <v>8</v>
      </c>
      <c r="G1073" s="114" t="s">
        <v>241</v>
      </c>
      <c r="H1073" s="114" t="str">
        <f t="shared" ref="H1073" ca="1" si="18822">IF(BJ1073&lt;=0,"－","")</f>
        <v>－</v>
      </c>
      <c r="I1073" s="32">
        <f t="shared" ca="1" si="18149"/>
        <v>10</v>
      </c>
      <c r="J1073" s="124" t="s">
        <v>13</v>
      </c>
      <c r="K1073" s="125" t="str">
        <f t="shared" ref="K1073" ca="1" si="18823">IF(BQ1073&lt;0,"－","")</f>
        <v/>
      </c>
      <c r="L1073" s="24">
        <f t="shared" ca="1" si="18151"/>
        <v>4</v>
      </c>
      <c r="M1073" s="118" t="str">
        <f t="shared" ref="M1073" ca="1" si="18824">IF(L1074=1,"=","")</f>
        <v/>
      </c>
      <c r="N1073" s="125" t="str">
        <f t="shared" ref="N1073" ca="1" si="18825">IF(L1074=1,IF(BQ1073&lt;0,"－",""),"")</f>
        <v/>
      </c>
      <c r="O1073" s="118" t="str">
        <f t="shared" ref="O1073" ca="1" si="18826">IF(L1074=1,L1073,"")</f>
        <v/>
      </c>
      <c r="P1073" s="118" t="s">
        <v>250</v>
      </c>
      <c r="Q1073" s="121" t="str">
        <f t="shared" ref="Q1073" ca="1" si="18827">IF(E1073="","",E1073)</f>
        <v>－</v>
      </c>
      <c r="R1073" s="114" t="s">
        <v>249</v>
      </c>
      <c r="S1073" s="122">
        <f t="shared" ref="S1073" ca="1" si="18828">F1073</f>
        <v>8</v>
      </c>
      <c r="T1073" s="114" t="s">
        <v>216</v>
      </c>
      <c r="U1073" s="122">
        <f t="shared" ref="U1073" ca="1" si="18829">F1074</f>
        <v>3</v>
      </c>
      <c r="V1073" s="114" t="s">
        <v>217</v>
      </c>
      <c r="W1073" s="120" t="str">
        <f t="shared" ref="W1073" si="18830">G1073</f>
        <v>　÷　</v>
      </c>
      <c r="X1073" s="120" t="str">
        <f ca="1">IF(Y1073="","","\\left(")</f>
        <v>\\left(</v>
      </c>
      <c r="Y1073" s="121" t="str">
        <f t="shared" ref="Y1073" ca="1" si="18831">IF(H1073="","",H1073)</f>
        <v>－</v>
      </c>
      <c r="Z1073" s="114" t="s">
        <v>249</v>
      </c>
      <c r="AA1073" s="122">
        <f t="shared" ref="AA1073" ca="1" si="18832">I1073</f>
        <v>10</v>
      </c>
      <c r="AB1073" s="114" t="s">
        <v>216</v>
      </c>
      <c r="AC1073" s="122">
        <f t="shared" ref="AC1073" ca="1" si="18833">I1074</f>
        <v>5</v>
      </c>
      <c r="AD1073" s="114" t="s">
        <v>217</v>
      </c>
      <c r="AE1073" s="114" t="str">
        <f ca="1">IF(Y1073="","","\\right)")</f>
        <v>\\right)</v>
      </c>
      <c r="AF1073" s="114" t="s">
        <v>233</v>
      </c>
      <c r="AG1073" t="s">
        <v>230</v>
      </c>
      <c r="AH1073" t="s">
        <v>250</v>
      </c>
      <c r="AI1073" s="1" t="str">
        <f t="shared" ref="AI1073" ca="1" si="18834">IF(K1073="","",K1073)</f>
        <v/>
      </c>
      <c r="AJ1073" t="s">
        <v>249</v>
      </c>
      <c r="AK1073" s="1">
        <f t="shared" ref="AK1073" ca="1" si="18835">L1073</f>
        <v>4</v>
      </c>
      <c r="AL1073" t="s">
        <v>216</v>
      </c>
      <c r="AM1073" s="1">
        <f t="shared" ref="AM1073" ca="1" si="18836">L1074</f>
        <v>3</v>
      </c>
      <c r="AN1073" t="s">
        <v>217</v>
      </c>
      <c r="AO1073" t="s">
        <v>230</v>
      </c>
      <c r="AP1073" s="114" t="str">
        <f t="shared" ref="AP1073" ca="1" si="18837">P1073&amp;Q1073&amp;R1073&amp;S1073&amp;T1073&amp;U1073&amp;V1073&amp;W1073&amp;X1073&amp;Y1073&amp;Z1073&amp;AA1073&amp;AB1073&amp;AC1073&amp;AD1073&amp;AE1073&amp;AF1073&amp;AG1073</f>
        <v>\\(\\quad \\displaystyle －\\frac{8}{3}　÷　\\left(－\\frac{10}{5}\\right)　=　 \\)</v>
      </c>
      <c r="AQ1073" t="str">
        <f t="shared" ca="1" si="18165"/>
        <v>\\(\\quad \\displaystyle \\frac{4}{3} \\)</v>
      </c>
      <c r="AS1073" s="114" t="str">
        <f t="shared" ref="AS1073" ca="1" si="18838">AP1073</f>
        <v>\\(\\quad \\displaystyle －\\frac{8}{3}　÷　\\left(－\\frac{10}{5}\\right)　=　 \\)</v>
      </c>
      <c r="AT1073" s="114" t="str">
        <f t="shared" ref="AT1073" ca="1" si="18839">IF(O1073="",AQ1073,AQ1074)</f>
        <v>\\(\\quad \\displaystyle \\frac{4}{3} \\)</v>
      </c>
      <c r="AU1073" s="114" t="s">
        <v>60</v>
      </c>
      <c r="AV1073" s="115" t="s">
        <v>228</v>
      </c>
      <c r="AW1073" s="115" t="str">
        <f t="shared" ref="AW1073" ca="1" si="18840">AS1073</f>
        <v>\\(\\quad \\displaystyle －\\frac{8}{3}　÷　\\left(－\\frac{10}{5}\\right)　=　 \\)</v>
      </c>
      <c r="AX1073" s="115" t="str">
        <f t="shared" ref="AX1073" ca="1" si="18841">AT1073</f>
        <v>\\(\\quad \\displaystyle \\frac{4}{3} \\)</v>
      </c>
      <c r="AY1073" s="115" t="s">
        <v>62</v>
      </c>
      <c r="AZ1073" s="116" t="str">
        <f t="shared" ref="AZ1073" ca="1" si="18842">"INSERT INTO "&amp;AU1073&amp;"(tangen,question,answer,editor,date,count) VALUES('"&amp;AV1073&amp;"','"&amp;AW1073&amp;"','"&amp;AX1073&amp;"','"&amp;AY1073&amp;"',NOW(),0);"</f>
        <v>INSERT INTO math(tangen,question,answer,editor,date,count) VALUES('m5500','\\(\\quad \\displaystyle －\\frac{8}{3}　÷　\\left(－\\frac{10}{5}\\right)　=　 \\)','\\(\\quad \\displaystyle \\frac{4}{3} \\)','harazono',NOW(),0);</v>
      </c>
      <c r="BH1073" s="22">
        <f t="shared" ca="1" si="18113"/>
        <v>8</v>
      </c>
      <c r="BI1073" s="114" t="s">
        <v>27</v>
      </c>
      <c r="BJ1073" s="22">
        <f t="shared" ca="1" si="18083"/>
        <v>-10</v>
      </c>
      <c r="BK1073" s="114" t="s">
        <v>26</v>
      </c>
      <c r="BL1073" s="27"/>
      <c r="BM1073" s="27"/>
      <c r="BN1073" s="27"/>
      <c r="BO1073" s="27"/>
      <c r="BP1073" s="27"/>
      <c r="BQ1073" s="24">
        <f t="shared" ref="BQ1073" ca="1" si="18843">BH1073*BJ1074</f>
        <v>40</v>
      </c>
      <c r="BR1073" s="114" t="s">
        <v>26</v>
      </c>
      <c r="BS1073" s="114" t="str">
        <f t="shared" ref="BS1073" ca="1" si="18844">IF(BW1073&gt;=0,"","－")</f>
        <v>－</v>
      </c>
      <c r="BT1073" s="30">
        <f t="shared" ca="1" si="18173"/>
        <v>40</v>
      </c>
      <c r="BU1073" s="24">
        <f t="shared" ref="BU1073" ca="1" si="18845">BT1073/GCD(BT1073,BT1074)</f>
        <v>4</v>
      </c>
      <c r="BV1073">
        <f t="shared" ca="1" si="18175"/>
        <v>1</v>
      </c>
      <c r="BW1073" s="119">
        <f t="shared" ref="BW1073" ca="1" si="18846">BV1073*BV1074</f>
        <v>-1</v>
      </c>
    </row>
    <row r="1074" spans="2:75" ht="32" customHeight="1" x14ac:dyDescent="0.55000000000000004">
      <c r="B1074" s="121"/>
      <c r="C1074" s="121"/>
      <c r="D1074" s="114"/>
      <c r="E1074" s="114"/>
      <c r="F1074" s="19">
        <f t="shared" ca="1" si="18147"/>
        <v>3</v>
      </c>
      <c r="G1074" s="114"/>
      <c r="H1074" s="114"/>
      <c r="I1074" s="19">
        <f t="shared" ca="1" si="18149"/>
        <v>5</v>
      </c>
      <c r="J1074" s="124"/>
      <c r="K1074" s="125"/>
      <c r="L1074" s="25">
        <f t="shared" ca="1" si="18151"/>
        <v>3</v>
      </c>
      <c r="M1074" s="118"/>
      <c r="N1074" s="125"/>
      <c r="O1074" s="118"/>
      <c r="P1074" s="118"/>
      <c r="Q1074" s="121"/>
      <c r="R1074" s="114"/>
      <c r="S1074" s="122"/>
      <c r="T1074" s="114"/>
      <c r="U1074" s="122"/>
      <c r="V1074" s="114"/>
      <c r="W1074" s="120"/>
      <c r="X1074" s="120"/>
      <c r="Y1074" s="121"/>
      <c r="Z1074" s="114"/>
      <c r="AA1074" s="122"/>
      <c r="AB1074" s="114"/>
      <c r="AC1074" s="122"/>
      <c r="AD1074" s="114"/>
      <c r="AE1074" s="114"/>
      <c r="AF1074" s="114"/>
      <c r="AG1074" t="s">
        <v>230</v>
      </c>
      <c r="AH1074" t="s">
        <v>250</v>
      </c>
      <c r="AI1074" s="1" t="str">
        <f t="shared" ref="AI1074" ca="1" si="18847">IF(N1073="","",N1073)</f>
        <v/>
      </c>
      <c r="AJ1074" s="1" t="str">
        <f t="shared" ref="AJ1074" ca="1" si="18848">IF(O1073="","",O1073)</f>
        <v/>
      </c>
      <c r="AK1074" s="1"/>
      <c r="AM1074" s="1"/>
      <c r="AO1074" t="s">
        <v>230</v>
      </c>
      <c r="AP1074" s="114"/>
      <c r="AQ1074" t="str">
        <f t="shared" ca="1" si="18165"/>
        <v>\\(\\quad \\displaystyle  \\)</v>
      </c>
      <c r="AS1074" s="114"/>
      <c r="AT1074" s="114"/>
      <c r="AU1074" s="114"/>
      <c r="AV1074" s="114"/>
      <c r="AW1074" s="114"/>
      <c r="AX1074" s="114"/>
      <c r="AY1074" s="114"/>
      <c r="AZ1074" s="117"/>
      <c r="BH1074" s="23">
        <f t="shared" ca="1" si="18089"/>
        <v>3</v>
      </c>
      <c r="BI1074" s="114"/>
      <c r="BJ1074" s="23">
        <f t="shared" ca="1" si="18090"/>
        <v>5</v>
      </c>
      <c r="BK1074" s="114"/>
      <c r="BL1074" s="27"/>
      <c r="BM1074" s="27"/>
      <c r="BN1074" s="27"/>
      <c r="BO1074" s="27"/>
      <c r="BP1074" s="27"/>
      <c r="BQ1074" s="25">
        <f t="shared" ref="BQ1074" ca="1" si="18849">BH1074*BJ1073</f>
        <v>-30</v>
      </c>
      <c r="BR1074" s="114"/>
      <c r="BS1074" s="114"/>
      <c r="BT1074">
        <f t="shared" ca="1" si="18173"/>
        <v>30</v>
      </c>
      <c r="BU1074" s="25">
        <f t="shared" ref="BU1074" ca="1" si="18850">BT1074/GCD(BT1073,BT1074)</f>
        <v>3</v>
      </c>
      <c r="BV1074">
        <f t="shared" ca="1" si="18175"/>
        <v>-1</v>
      </c>
      <c r="BW1074" s="119"/>
    </row>
    <row r="1075" spans="2:75" ht="32" customHeight="1" thickBot="1" x14ac:dyDescent="0.6">
      <c r="B1075" s="123" t="s">
        <v>0</v>
      </c>
      <c r="C1075" s="123" t="s">
        <v>28</v>
      </c>
      <c r="D1075" s="114">
        <v>35</v>
      </c>
      <c r="E1075" s="114" t="str">
        <f t="shared" ref="E1075" ca="1" si="18851">BS1075</f>
        <v>－</v>
      </c>
      <c r="F1075" s="32">
        <f t="shared" ca="1" si="18147"/>
        <v>3</v>
      </c>
      <c r="G1075" s="114" t="s">
        <v>241</v>
      </c>
      <c r="H1075" s="114" t="str">
        <f t="shared" ref="H1075" ca="1" si="18852">IF(BJ1075&lt;=0,"－","")</f>
        <v/>
      </c>
      <c r="I1075" s="32">
        <f t="shared" ca="1" si="18149"/>
        <v>8</v>
      </c>
      <c r="J1075" s="124" t="s">
        <v>13</v>
      </c>
      <c r="K1075" s="125" t="str">
        <f t="shared" ref="K1075" ca="1" si="18853">IF(BQ1075&lt;0,"－","")</f>
        <v>－</v>
      </c>
      <c r="L1075" s="24">
        <f t="shared" ca="1" si="18151"/>
        <v>21</v>
      </c>
      <c r="M1075" s="118" t="str">
        <f t="shared" ref="M1075" ca="1" si="18854">IF(L1076=1,"=","")</f>
        <v/>
      </c>
      <c r="N1075" s="125" t="str">
        <f t="shared" ref="N1075" ca="1" si="18855">IF(L1076=1,IF(BQ1075&lt;0,"－",""),"")</f>
        <v/>
      </c>
      <c r="O1075" s="118" t="str">
        <f t="shared" ref="O1075" ca="1" si="18856">IF(L1076=1,L1075,"")</f>
        <v/>
      </c>
      <c r="P1075" s="118" t="s">
        <v>250</v>
      </c>
      <c r="Q1075" s="121" t="str">
        <f t="shared" ref="Q1075" ca="1" si="18857">IF(E1075="","",E1075)</f>
        <v>－</v>
      </c>
      <c r="R1075" s="114" t="s">
        <v>249</v>
      </c>
      <c r="S1075" s="122">
        <f t="shared" ref="S1075" ca="1" si="18858">F1075</f>
        <v>3</v>
      </c>
      <c r="T1075" s="114" t="s">
        <v>216</v>
      </c>
      <c r="U1075" s="122">
        <f t="shared" ref="U1075" ca="1" si="18859">F1076</f>
        <v>10</v>
      </c>
      <c r="V1075" s="114" t="s">
        <v>217</v>
      </c>
      <c r="W1075" s="120" t="str">
        <f t="shared" ref="W1075" si="18860">G1075</f>
        <v>　÷　</v>
      </c>
      <c r="X1075" s="120" t="str">
        <f ca="1">IF(Y1075="","","\\left(")</f>
        <v/>
      </c>
      <c r="Y1075" s="121" t="str">
        <f t="shared" ref="Y1075" ca="1" si="18861">IF(H1075="","",H1075)</f>
        <v/>
      </c>
      <c r="Z1075" s="114" t="s">
        <v>249</v>
      </c>
      <c r="AA1075" s="122">
        <f t="shared" ref="AA1075" ca="1" si="18862">I1075</f>
        <v>8</v>
      </c>
      <c r="AB1075" s="114" t="s">
        <v>216</v>
      </c>
      <c r="AC1075" s="122">
        <f t="shared" ref="AC1075" ca="1" si="18863">I1076</f>
        <v>7</v>
      </c>
      <c r="AD1075" s="114" t="s">
        <v>217</v>
      </c>
      <c r="AE1075" s="114" t="str">
        <f ca="1">IF(Y1075="","","\\right)")</f>
        <v/>
      </c>
      <c r="AF1075" s="114" t="s">
        <v>233</v>
      </c>
      <c r="AG1075" t="s">
        <v>230</v>
      </c>
      <c r="AH1075" t="s">
        <v>250</v>
      </c>
      <c r="AI1075" s="1" t="str">
        <f t="shared" ref="AI1075" ca="1" si="18864">IF(K1075="","",K1075)</f>
        <v>－</v>
      </c>
      <c r="AJ1075" t="s">
        <v>249</v>
      </c>
      <c r="AK1075" s="1">
        <f t="shared" ref="AK1075" ca="1" si="18865">L1075</f>
        <v>21</v>
      </c>
      <c r="AL1075" t="s">
        <v>216</v>
      </c>
      <c r="AM1075" s="1">
        <f t="shared" ref="AM1075" ca="1" si="18866">L1076</f>
        <v>80</v>
      </c>
      <c r="AN1075" t="s">
        <v>217</v>
      </c>
      <c r="AO1075" t="s">
        <v>230</v>
      </c>
      <c r="AP1075" s="114" t="str">
        <f t="shared" ref="AP1075" ca="1" si="18867">P1075&amp;Q1075&amp;R1075&amp;S1075&amp;T1075&amp;U1075&amp;V1075&amp;W1075&amp;X1075&amp;Y1075&amp;Z1075&amp;AA1075&amp;AB1075&amp;AC1075&amp;AD1075&amp;AE1075&amp;AF1075&amp;AG1075</f>
        <v>\\(\\quad \\displaystyle －\\frac{3}{10}　÷　\\frac{8}{7}　=　 \\)</v>
      </c>
      <c r="AQ1075" t="str">
        <f t="shared" ca="1" si="18165"/>
        <v>\\(\\quad \\displaystyle －\\frac{21}{80} \\)</v>
      </c>
      <c r="AS1075" s="114" t="str">
        <f t="shared" ref="AS1075" ca="1" si="18868">AP1075</f>
        <v>\\(\\quad \\displaystyle －\\frac{3}{10}　÷　\\frac{8}{7}　=　 \\)</v>
      </c>
      <c r="AT1075" s="114" t="str">
        <f t="shared" ref="AT1075" ca="1" si="18869">IF(O1075="",AQ1075,AQ1076)</f>
        <v>\\(\\quad \\displaystyle －\\frac{21}{80} \\)</v>
      </c>
      <c r="AU1075" s="114" t="s">
        <v>60</v>
      </c>
      <c r="AV1075" s="115" t="s">
        <v>228</v>
      </c>
      <c r="AW1075" s="115" t="str">
        <f t="shared" ref="AW1075" ca="1" si="18870">AS1075</f>
        <v>\\(\\quad \\displaystyle －\\frac{3}{10}　÷　\\frac{8}{7}　=　 \\)</v>
      </c>
      <c r="AX1075" s="115" t="str">
        <f t="shared" ref="AX1075" ca="1" si="18871">AT1075</f>
        <v>\\(\\quad \\displaystyle －\\frac{21}{80} \\)</v>
      </c>
      <c r="AY1075" s="115" t="s">
        <v>62</v>
      </c>
      <c r="AZ1075" s="116" t="str">
        <f t="shared" ref="AZ1075" ca="1" si="18872">"INSERT INTO "&amp;AU1075&amp;"(tangen,question,answer,editor,date,count) VALUES('"&amp;AV1075&amp;"','"&amp;AW1075&amp;"','"&amp;AX1075&amp;"','"&amp;AY1075&amp;"',NOW(),0);"</f>
        <v>INSERT INTO math(tangen,question,answer,editor,date,count) VALUES('m5500','\\(\\quad \\displaystyle －\\frac{3}{10}　÷　\\frac{8}{7}　=　 \\)','\\(\\quad \\displaystyle －\\frac{21}{80} \\)','harazono',NOW(),0);</v>
      </c>
      <c r="BH1075" s="22">
        <f t="shared" ca="1" si="18113"/>
        <v>-3</v>
      </c>
      <c r="BI1075" s="114" t="s">
        <v>27</v>
      </c>
      <c r="BJ1075" s="22">
        <f t="shared" ca="1" si="18083"/>
        <v>8</v>
      </c>
      <c r="BK1075" s="114" t="s">
        <v>26</v>
      </c>
      <c r="BL1075" s="27"/>
      <c r="BM1075" s="27"/>
      <c r="BN1075" s="27"/>
      <c r="BO1075" s="27"/>
      <c r="BP1075" s="27"/>
      <c r="BQ1075" s="24">
        <f t="shared" ref="BQ1075" ca="1" si="18873">BH1075*BJ1076</f>
        <v>-21</v>
      </c>
      <c r="BR1075" s="114" t="s">
        <v>26</v>
      </c>
      <c r="BS1075" s="114" t="str">
        <f t="shared" ref="BS1075" ca="1" si="18874">IF(BW1075&gt;=0,"","－")</f>
        <v>－</v>
      </c>
      <c r="BT1075" s="30">
        <f t="shared" ca="1" si="18173"/>
        <v>21</v>
      </c>
      <c r="BU1075" s="24">
        <f t="shared" ref="BU1075" ca="1" si="18875">BT1075/GCD(BT1075,BT1076)</f>
        <v>21</v>
      </c>
      <c r="BV1075">
        <f t="shared" ca="1" si="18175"/>
        <v>-1</v>
      </c>
      <c r="BW1075" s="119">
        <f t="shared" ref="BW1075" ca="1" si="18876">BV1075*BV1076</f>
        <v>-1</v>
      </c>
    </row>
    <row r="1076" spans="2:75" ht="32" customHeight="1" x14ac:dyDescent="0.55000000000000004">
      <c r="B1076" s="121"/>
      <c r="C1076" s="121"/>
      <c r="D1076" s="114"/>
      <c r="E1076" s="114"/>
      <c r="F1076" s="19">
        <f t="shared" ca="1" si="18147"/>
        <v>10</v>
      </c>
      <c r="G1076" s="114"/>
      <c r="H1076" s="114"/>
      <c r="I1076" s="19">
        <f t="shared" ca="1" si="18149"/>
        <v>7</v>
      </c>
      <c r="J1076" s="124"/>
      <c r="K1076" s="125"/>
      <c r="L1076" s="25">
        <f t="shared" ca="1" si="18151"/>
        <v>80</v>
      </c>
      <c r="M1076" s="118"/>
      <c r="N1076" s="125"/>
      <c r="O1076" s="118"/>
      <c r="P1076" s="118"/>
      <c r="Q1076" s="121"/>
      <c r="R1076" s="114"/>
      <c r="S1076" s="122"/>
      <c r="T1076" s="114"/>
      <c r="U1076" s="122"/>
      <c r="V1076" s="114"/>
      <c r="W1076" s="120"/>
      <c r="X1076" s="120"/>
      <c r="Y1076" s="121"/>
      <c r="Z1076" s="114"/>
      <c r="AA1076" s="122"/>
      <c r="AB1076" s="114"/>
      <c r="AC1076" s="122"/>
      <c r="AD1076" s="114"/>
      <c r="AE1076" s="114"/>
      <c r="AF1076" s="114"/>
      <c r="AG1076" t="s">
        <v>230</v>
      </c>
      <c r="AH1076" t="s">
        <v>250</v>
      </c>
      <c r="AI1076" s="1" t="str">
        <f t="shared" ref="AI1076" ca="1" si="18877">IF(N1075="","",N1075)</f>
        <v/>
      </c>
      <c r="AJ1076" s="1" t="str">
        <f t="shared" ref="AJ1076" ca="1" si="18878">IF(O1075="","",O1075)</f>
        <v/>
      </c>
      <c r="AK1076" s="1"/>
      <c r="AM1076" s="1"/>
      <c r="AO1076" t="s">
        <v>230</v>
      </c>
      <c r="AP1076" s="114"/>
      <c r="AQ1076" t="str">
        <f t="shared" ca="1" si="18165"/>
        <v>\\(\\quad \\displaystyle  \\)</v>
      </c>
      <c r="AS1076" s="114"/>
      <c r="AT1076" s="114"/>
      <c r="AU1076" s="114"/>
      <c r="AV1076" s="114"/>
      <c r="AW1076" s="114"/>
      <c r="AX1076" s="114"/>
      <c r="AY1076" s="114"/>
      <c r="AZ1076" s="117"/>
      <c r="BH1076" s="23">
        <f t="shared" ca="1" si="18089"/>
        <v>10</v>
      </c>
      <c r="BI1076" s="114"/>
      <c r="BJ1076" s="23">
        <f t="shared" ca="1" si="18090"/>
        <v>7</v>
      </c>
      <c r="BK1076" s="114"/>
      <c r="BL1076" s="27"/>
      <c r="BM1076" s="27"/>
      <c r="BN1076" s="27"/>
      <c r="BO1076" s="27"/>
      <c r="BP1076" s="27"/>
      <c r="BQ1076" s="25">
        <f t="shared" ref="BQ1076" ca="1" si="18879">BH1076*BJ1075</f>
        <v>80</v>
      </c>
      <c r="BR1076" s="114"/>
      <c r="BS1076" s="114"/>
      <c r="BT1076">
        <f t="shared" ca="1" si="18173"/>
        <v>80</v>
      </c>
      <c r="BU1076" s="25">
        <f t="shared" ref="BU1076" ca="1" si="18880">BT1076/GCD(BT1075,BT1076)</f>
        <v>80</v>
      </c>
      <c r="BV1076">
        <f t="shared" ca="1" si="18175"/>
        <v>1</v>
      </c>
      <c r="BW1076" s="119"/>
    </row>
    <row r="1077" spans="2:75" ht="32" customHeight="1" thickBot="1" x14ac:dyDescent="0.6">
      <c r="B1077" s="123" t="s">
        <v>0</v>
      </c>
      <c r="C1077" s="123" t="s">
        <v>28</v>
      </c>
      <c r="D1077" s="114">
        <v>36</v>
      </c>
      <c r="E1077" s="114" t="str">
        <f t="shared" ref="E1077" ca="1" si="18881">BS1077</f>
        <v/>
      </c>
      <c r="F1077" s="32">
        <f t="shared" ca="1" si="18147"/>
        <v>1</v>
      </c>
      <c r="G1077" s="114" t="s">
        <v>241</v>
      </c>
      <c r="H1077" s="114" t="str">
        <f t="shared" ref="H1077" ca="1" si="18882">IF(BJ1077&lt;=0,"－","")</f>
        <v>－</v>
      </c>
      <c r="I1077" s="32">
        <f t="shared" ca="1" si="18149"/>
        <v>10</v>
      </c>
      <c r="J1077" s="124" t="s">
        <v>13</v>
      </c>
      <c r="K1077" s="125" t="str">
        <f t="shared" ref="K1077" ca="1" si="18883">IF(BQ1077&lt;0,"－","")</f>
        <v>－</v>
      </c>
      <c r="L1077" s="24">
        <f t="shared" ca="1" si="18151"/>
        <v>7</v>
      </c>
      <c r="M1077" s="118" t="str">
        <f t="shared" ref="M1077" ca="1" si="18884">IF(L1078=1,"=","")</f>
        <v/>
      </c>
      <c r="N1077" s="125" t="str">
        <f t="shared" ref="N1077" ca="1" si="18885">IF(L1078=1,IF(BQ1077&lt;0,"－",""),"")</f>
        <v/>
      </c>
      <c r="O1077" s="118" t="str">
        <f t="shared" ref="O1077" ca="1" si="18886">IF(L1078=1,L1077,"")</f>
        <v/>
      </c>
      <c r="P1077" s="118" t="s">
        <v>250</v>
      </c>
      <c r="Q1077" s="121" t="str">
        <f t="shared" ref="Q1077" ca="1" si="18887">IF(E1077="","",E1077)</f>
        <v/>
      </c>
      <c r="R1077" s="114" t="s">
        <v>249</v>
      </c>
      <c r="S1077" s="122">
        <f t="shared" ref="S1077" ca="1" si="18888">F1077</f>
        <v>1</v>
      </c>
      <c r="T1077" s="114" t="s">
        <v>216</v>
      </c>
      <c r="U1077" s="122">
        <f t="shared" ref="U1077" ca="1" si="18889">F1078</f>
        <v>4</v>
      </c>
      <c r="V1077" s="114" t="s">
        <v>217</v>
      </c>
      <c r="W1077" s="120" t="str">
        <f t="shared" ref="W1077" si="18890">G1077</f>
        <v>　÷　</v>
      </c>
      <c r="X1077" s="120" t="str">
        <f ca="1">IF(Y1077="","","\\left(")</f>
        <v>\\left(</v>
      </c>
      <c r="Y1077" s="121" t="str">
        <f t="shared" ref="Y1077" ca="1" si="18891">IF(H1077="","",H1077)</f>
        <v>－</v>
      </c>
      <c r="Z1077" s="114" t="s">
        <v>249</v>
      </c>
      <c r="AA1077" s="122">
        <f t="shared" ref="AA1077" ca="1" si="18892">I1077</f>
        <v>10</v>
      </c>
      <c r="AB1077" s="114" t="s">
        <v>216</v>
      </c>
      <c r="AC1077" s="122">
        <f t="shared" ref="AC1077" ca="1" si="18893">I1078</f>
        <v>7</v>
      </c>
      <c r="AD1077" s="114" t="s">
        <v>217</v>
      </c>
      <c r="AE1077" s="114" t="str">
        <f ca="1">IF(Y1077="","","\\right)")</f>
        <v>\\right)</v>
      </c>
      <c r="AF1077" s="114" t="s">
        <v>233</v>
      </c>
      <c r="AG1077" t="s">
        <v>230</v>
      </c>
      <c r="AH1077" t="s">
        <v>250</v>
      </c>
      <c r="AI1077" s="1" t="str">
        <f t="shared" ref="AI1077" ca="1" si="18894">IF(K1077="","",K1077)</f>
        <v>－</v>
      </c>
      <c r="AJ1077" t="s">
        <v>249</v>
      </c>
      <c r="AK1077" s="1">
        <f t="shared" ref="AK1077" ca="1" si="18895">L1077</f>
        <v>7</v>
      </c>
      <c r="AL1077" t="s">
        <v>216</v>
      </c>
      <c r="AM1077" s="1">
        <f t="shared" ref="AM1077" ca="1" si="18896">L1078</f>
        <v>40</v>
      </c>
      <c r="AN1077" t="s">
        <v>217</v>
      </c>
      <c r="AO1077" t="s">
        <v>230</v>
      </c>
      <c r="AP1077" s="114" t="str">
        <f t="shared" ref="AP1077" ca="1" si="18897">P1077&amp;Q1077&amp;R1077&amp;S1077&amp;T1077&amp;U1077&amp;V1077&amp;W1077&amp;X1077&amp;Y1077&amp;Z1077&amp;AA1077&amp;AB1077&amp;AC1077&amp;AD1077&amp;AE1077&amp;AF1077&amp;AG1077</f>
        <v>\\(\\quad \\displaystyle \\frac{1}{4}　÷　\\left(－\\frac{10}{7}\\right)　=　 \\)</v>
      </c>
      <c r="AQ1077" t="str">
        <f t="shared" ca="1" si="18165"/>
        <v>\\(\\quad \\displaystyle －\\frac{7}{40} \\)</v>
      </c>
      <c r="AS1077" s="114" t="str">
        <f t="shared" ref="AS1077" ca="1" si="18898">AP1077</f>
        <v>\\(\\quad \\displaystyle \\frac{1}{4}　÷　\\left(－\\frac{10}{7}\\right)　=　 \\)</v>
      </c>
      <c r="AT1077" s="114" t="str">
        <f t="shared" ref="AT1077" ca="1" si="18899">IF(O1077="",AQ1077,AQ1078)</f>
        <v>\\(\\quad \\displaystyle －\\frac{7}{40} \\)</v>
      </c>
      <c r="AU1077" s="114" t="s">
        <v>60</v>
      </c>
      <c r="AV1077" s="115" t="s">
        <v>228</v>
      </c>
      <c r="AW1077" s="115" t="str">
        <f t="shared" ref="AW1077" ca="1" si="18900">AS1077</f>
        <v>\\(\\quad \\displaystyle \\frac{1}{4}　÷　\\left(－\\frac{10}{7}\\right)　=　 \\)</v>
      </c>
      <c r="AX1077" s="115" t="str">
        <f t="shared" ref="AX1077" ca="1" si="18901">AT1077</f>
        <v>\\(\\quad \\displaystyle －\\frac{7}{40} \\)</v>
      </c>
      <c r="AY1077" s="115" t="s">
        <v>62</v>
      </c>
      <c r="AZ1077" s="116" t="str">
        <f t="shared" ref="AZ1077" ca="1" si="18902">"INSERT INTO "&amp;AU1077&amp;"(tangen,question,answer,editor,date,count) VALUES('"&amp;AV1077&amp;"','"&amp;AW1077&amp;"','"&amp;AX1077&amp;"','"&amp;AY1077&amp;"',NOW(),0);"</f>
        <v>INSERT INTO math(tangen,question,answer,editor,date,count) VALUES('m5500','\\(\\quad \\displaystyle \\frac{1}{4}　÷　\\left(－\\frac{10}{7}\\right)　=　 \\)','\\(\\quad \\displaystyle －\\frac{7}{40} \\)','harazono',NOW(),0);</v>
      </c>
      <c r="BH1077" s="22">
        <f t="shared" ca="1" si="18113"/>
        <v>-1</v>
      </c>
      <c r="BI1077" s="114" t="s">
        <v>27</v>
      </c>
      <c r="BJ1077" s="22">
        <f t="shared" ca="1" si="18083"/>
        <v>-10</v>
      </c>
      <c r="BK1077" s="114" t="s">
        <v>26</v>
      </c>
      <c r="BL1077" s="27"/>
      <c r="BM1077" s="27"/>
      <c r="BN1077" s="27"/>
      <c r="BO1077" s="27"/>
      <c r="BP1077" s="27"/>
      <c r="BQ1077" s="24">
        <f t="shared" ref="BQ1077" ca="1" si="18903">BH1077*BJ1078</f>
        <v>-7</v>
      </c>
      <c r="BR1077" s="114" t="s">
        <v>26</v>
      </c>
      <c r="BS1077" s="114" t="str">
        <f t="shared" ref="BS1077" ca="1" si="18904">IF(BW1077&gt;=0,"","－")</f>
        <v/>
      </c>
      <c r="BT1077" s="30">
        <f t="shared" ca="1" si="18173"/>
        <v>7</v>
      </c>
      <c r="BU1077" s="24">
        <f t="shared" ref="BU1077" ca="1" si="18905">BT1077/GCD(BT1077,BT1078)</f>
        <v>7</v>
      </c>
      <c r="BV1077">
        <f t="shared" ca="1" si="18175"/>
        <v>-1</v>
      </c>
      <c r="BW1077" s="119">
        <f t="shared" ref="BW1077" ca="1" si="18906">BV1077*BV1078</f>
        <v>1</v>
      </c>
    </row>
    <row r="1078" spans="2:75" ht="32" customHeight="1" x14ac:dyDescent="0.55000000000000004">
      <c r="B1078" s="121"/>
      <c r="C1078" s="121"/>
      <c r="D1078" s="114"/>
      <c r="E1078" s="114"/>
      <c r="F1078" s="19">
        <f t="shared" ca="1" si="18147"/>
        <v>4</v>
      </c>
      <c r="G1078" s="114"/>
      <c r="H1078" s="114"/>
      <c r="I1078" s="19">
        <f t="shared" ca="1" si="18149"/>
        <v>7</v>
      </c>
      <c r="J1078" s="124"/>
      <c r="K1078" s="125"/>
      <c r="L1078" s="25">
        <f t="shared" ca="1" si="18151"/>
        <v>40</v>
      </c>
      <c r="M1078" s="118"/>
      <c r="N1078" s="125"/>
      <c r="O1078" s="118"/>
      <c r="P1078" s="118"/>
      <c r="Q1078" s="121"/>
      <c r="R1078" s="114"/>
      <c r="S1078" s="122"/>
      <c r="T1078" s="114"/>
      <c r="U1078" s="122"/>
      <c r="V1078" s="114"/>
      <c r="W1078" s="120"/>
      <c r="X1078" s="120"/>
      <c r="Y1078" s="121"/>
      <c r="Z1078" s="114"/>
      <c r="AA1078" s="122"/>
      <c r="AB1078" s="114"/>
      <c r="AC1078" s="122"/>
      <c r="AD1078" s="114"/>
      <c r="AE1078" s="114"/>
      <c r="AF1078" s="114"/>
      <c r="AG1078" t="s">
        <v>230</v>
      </c>
      <c r="AH1078" t="s">
        <v>250</v>
      </c>
      <c r="AI1078" s="1" t="str">
        <f t="shared" ref="AI1078" ca="1" si="18907">IF(N1077="","",N1077)</f>
        <v/>
      </c>
      <c r="AJ1078" s="1" t="str">
        <f t="shared" ref="AJ1078" ca="1" si="18908">IF(O1077="","",O1077)</f>
        <v/>
      </c>
      <c r="AK1078" s="1"/>
      <c r="AM1078" s="1"/>
      <c r="AO1078" t="s">
        <v>230</v>
      </c>
      <c r="AP1078" s="114"/>
      <c r="AQ1078" t="str">
        <f t="shared" ca="1" si="18165"/>
        <v>\\(\\quad \\displaystyle  \\)</v>
      </c>
      <c r="AS1078" s="114"/>
      <c r="AT1078" s="114"/>
      <c r="AU1078" s="114"/>
      <c r="AV1078" s="114"/>
      <c r="AW1078" s="114"/>
      <c r="AX1078" s="114"/>
      <c r="AY1078" s="114"/>
      <c r="AZ1078" s="117"/>
      <c r="BH1078" s="23">
        <f t="shared" ca="1" si="18089"/>
        <v>4</v>
      </c>
      <c r="BI1078" s="114"/>
      <c r="BJ1078" s="23">
        <f t="shared" ca="1" si="18090"/>
        <v>7</v>
      </c>
      <c r="BK1078" s="114"/>
      <c r="BL1078" s="27"/>
      <c r="BM1078" s="27"/>
      <c r="BN1078" s="27"/>
      <c r="BO1078" s="27"/>
      <c r="BP1078" s="27"/>
      <c r="BQ1078" s="25">
        <f t="shared" ref="BQ1078" ca="1" si="18909">BH1078*BJ1077</f>
        <v>-40</v>
      </c>
      <c r="BR1078" s="114"/>
      <c r="BS1078" s="114"/>
      <c r="BT1078">
        <f t="shared" ca="1" si="18173"/>
        <v>40</v>
      </c>
      <c r="BU1078" s="25">
        <f t="shared" ref="BU1078" ca="1" si="18910">BT1078/GCD(BT1077,BT1078)</f>
        <v>40</v>
      </c>
      <c r="BV1078">
        <f t="shared" ca="1" si="18175"/>
        <v>-1</v>
      </c>
      <c r="BW1078" s="119"/>
    </row>
    <row r="1079" spans="2:75" ht="32" customHeight="1" thickBot="1" x14ac:dyDescent="0.6">
      <c r="B1079" s="123" t="s">
        <v>0</v>
      </c>
      <c r="C1079" s="123" t="s">
        <v>28</v>
      </c>
      <c r="D1079" s="114">
        <v>37</v>
      </c>
      <c r="E1079" s="114" t="str">
        <f t="shared" ref="E1079" ca="1" si="18911">BS1079</f>
        <v>－</v>
      </c>
      <c r="F1079" s="32">
        <f t="shared" ca="1" si="18147"/>
        <v>10</v>
      </c>
      <c r="G1079" s="114" t="s">
        <v>241</v>
      </c>
      <c r="H1079" s="114" t="str">
        <f t="shared" ref="H1079" ca="1" si="18912">IF(BJ1079&lt;=0,"－","")</f>
        <v/>
      </c>
      <c r="I1079" s="32">
        <f t="shared" ca="1" si="18149"/>
        <v>3</v>
      </c>
      <c r="J1079" s="124" t="s">
        <v>13</v>
      </c>
      <c r="K1079" s="125" t="str">
        <f t="shared" ref="K1079" ca="1" si="18913">IF(BQ1079&lt;0,"－","")</f>
        <v>－</v>
      </c>
      <c r="L1079" s="24">
        <f t="shared" ca="1" si="18151"/>
        <v>70</v>
      </c>
      <c r="M1079" s="118" t="str">
        <f t="shared" ref="M1079" ca="1" si="18914">IF(L1080=1,"=","")</f>
        <v/>
      </c>
      <c r="N1079" s="125" t="str">
        <f t="shared" ref="N1079" ca="1" si="18915">IF(L1080=1,IF(BQ1079&lt;0,"－",""),"")</f>
        <v/>
      </c>
      <c r="O1079" s="118" t="str">
        <f t="shared" ref="O1079" ca="1" si="18916">IF(L1080=1,L1079,"")</f>
        <v/>
      </c>
      <c r="P1079" s="118" t="s">
        <v>250</v>
      </c>
      <c r="Q1079" s="121" t="str">
        <f t="shared" ref="Q1079" ca="1" si="18917">IF(E1079="","",E1079)</f>
        <v>－</v>
      </c>
      <c r="R1079" s="114" t="s">
        <v>249</v>
      </c>
      <c r="S1079" s="122">
        <f t="shared" ref="S1079" ca="1" si="18918">F1079</f>
        <v>10</v>
      </c>
      <c r="T1079" s="114" t="s">
        <v>216</v>
      </c>
      <c r="U1079" s="122">
        <f t="shared" ref="U1079" ca="1" si="18919">F1080</f>
        <v>9</v>
      </c>
      <c r="V1079" s="114" t="s">
        <v>217</v>
      </c>
      <c r="W1079" s="120" t="str">
        <f t="shared" ref="W1079" si="18920">G1079</f>
        <v>　÷　</v>
      </c>
      <c r="X1079" s="120" t="str">
        <f ca="1">IF(Y1079="","","\\left(")</f>
        <v/>
      </c>
      <c r="Y1079" s="121" t="str">
        <f t="shared" ref="Y1079" ca="1" si="18921">IF(H1079="","",H1079)</f>
        <v/>
      </c>
      <c r="Z1079" s="114" t="s">
        <v>249</v>
      </c>
      <c r="AA1079" s="122">
        <f t="shared" ref="AA1079" ca="1" si="18922">I1079</f>
        <v>3</v>
      </c>
      <c r="AB1079" s="114" t="s">
        <v>216</v>
      </c>
      <c r="AC1079" s="122">
        <f t="shared" ref="AC1079" ca="1" si="18923">I1080</f>
        <v>7</v>
      </c>
      <c r="AD1079" s="114" t="s">
        <v>217</v>
      </c>
      <c r="AE1079" s="114" t="str">
        <f ca="1">IF(Y1079="","","\\right)")</f>
        <v/>
      </c>
      <c r="AF1079" s="114" t="s">
        <v>233</v>
      </c>
      <c r="AG1079" t="s">
        <v>230</v>
      </c>
      <c r="AH1079" t="s">
        <v>250</v>
      </c>
      <c r="AI1079" s="1" t="str">
        <f t="shared" ref="AI1079" ca="1" si="18924">IF(K1079="","",K1079)</f>
        <v>－</v>
      </c>
      <c r="AJ1079" t="s">
        <v>249</v>
      </c>
      <c r="AK1079" s="1">
        <f t="shared" ref="AK1079" ca="1" si="18925">L1079</f>
        <v>70</v>
      </c>
      <c r="AL1079" t="s">
        <v>216</v>
      </c>
      <c r="AM1079" s="1">
        <f t="shared" ref="AM1079" ca="1" si="18926">L1080</f>
        <v>27</v>
      </c>
      <c r="AN1079" t="s">
        <v>217</v>
      </c>
      <c r="AO1079" t="s">
        <v>230</v>
      </c>
      <c r="AP1079" s="114" t="str">
        <f t="shared" ref="AP1079" ca="1" si="18927">P1079&amp;Q1079&amp;R1079&amp;S1079&amp;T1079&amp;U1079&amp;V1079&amp;W1079&amp;X1079&amp;Y1079&amp;Z1079&amp;AA1079&amp;AB1079&amp;AC1079&amp;AD1079&amp;AE1079&amp;AF1079&amp;AG1079</f>
        <v>\\(\\quad \\displaystyle －\\frac{10}{9}　÷　\\frac{3}{7}　=　 \\)</v>
      </c>
      <c r="AQ1079" t="str">
        <f t="shared" ca="1" si="18165"/>
        <v>\\(\\quad \\displaystyle －\\frac{70}{27} \\)</v>
      </c>
      <c r="AS1079" s="114" t="str">
        <f t="shared" ref="AS1079" ca="1" si="18928">AP1079</f>
        <v>\\(\\quad \\displaystyle －\\frac{10}{9}　÷　\\frac{3}{7}　=　 \\)</v>
      </c>
      <c r="AT1079" s="114" t="str">
        <f t="shared" ref="AT1079" ca="1" si="18929">IF(O1079="",AQ1079,AQ1080)</f>
        <v>\\(\\quad \\displaystyle －\\frac{70}{27} \\)</v>
      </c>
      <c r="AU1079" s="114" t="s">
        <v>60</v>
      </c>
      <c r="AV1079" s="115" t="s">
        <v>228</v>
      </c>
      <c r="AW1079" s="115" t="str">
        <f t="shared" ref="AW1079" ca="1" si="18930">AS1079</f>
        <v>\\(\\quad \\displaystyle －\\frac{10}{9}　÷　\\frac{3}{7}　=　 \\)</v>
      </c>
      <c r="AX1079" s="115" t="str">
        <f t="shared" ref="AX1079" ca="1" si="18931">AT1079</f>
        <v>\\(\\quad \\displaystyle －\\frac{70}{27} \\)</v>
      </c>
      <c r="AY1079" s="115" t="s">
        <v>62</v>
      </c>
      <c r="AZ1079" s="116" t="str">
        <f t="shared" ref="AZ1079" ca="1" si="18932">"INSERT INTO "&amp;AU1079&amp;"(tangen,question,answer,editor,date,count) VALUES('"&amp;AV1079&amp;"','"&amp;AW1079&amp;"','"&amp;AX1079&amp;"','"&amp;AY1079&amp;"',NOW(),0);"</f>
        <v>INSERT INTO math(tangen,question,answer,editor,date,count) VALUES('m5500','\\(\\quad \\displaystyle －\\frac{10}{9}　÷　\\frac{3}{7}　=　 \\)','\\(\\quad \\displaystyle －\\frac{70}{27} \\)','harazono',NOW(),0);</v>
      </c>
      <c r="BH1079" s="22">
        <f t="shared" ca="1" si="18113"/>
        <v>-10</v>
      </c>
      <c r="BI1079" s="114" t="s">
        <v>27</v>
      </c>
      <c r="BJ1079" s="22">
        <f t="shared" ca="1" si="18083"/>
        <v>3</v>
      </c>
      <c r="BK1079" s="114" t="s">
        <v>26</v>
      </c>
      <c r="BL1079" s="27"/>
      <c r="BM1079" s="27"/>
      <c r="BN1079" s="27"/>
      <c r="BO1079" s="27"/>
      <c r="BP1079" s="27"/>
      <c r="BQ1079" s="24">
        <f t="shared" ref="BQ1079" ca="1" si="18933">BH1079*BJ1080</f>
        <v>-70</v>
      </c>
      <c r="BR1079" s="114" t="s">
        <v>26</v>
      </c>
      <c r="BS1079" s="114" t="str">
        <f t="shared" ref="BS1079" ca="1" si="18934">IF(BW1079&gt;=0,"","－")</f>
        <v>－</v>
      </c>
      <c r="BT1079" s="30">
        <f t="shared" ca="1" si="18173"/>
        <v>70</v>
      </c>
      <c r="BU1079" s="24">
        <f t="shared" ref="BU1079" ca="1" si="18935">BT1079/GCD(BT1079,BT1080)</f>
        <v>70</v>
      </c>
      <c r="BV1079">
        <f t="shared" ca="1" si="18175"/>
        <v>-1</v>
      </c>
      <c r="BW1079" s="119">
        <f t="shared" ref="BW1079" ca="1" si="18936">BV1079*BV1080</f>
        <v>-1</v>
      </c>
    </row>
    <row r="1080" spans="2:75" ht="32" customHeight="1" x14ac:dyDescent="0.55000000000000004">
      <c r="B1080" s="121"/>
      <c r="C1080" s="121"/>
      <c r="D1080" s="114"/>
      <c r="E1080" s="114"/>
      <c r="F1080" s="19">
        <f t="shared" ca="1" si="18147"/>
        <v>9</v>
      </c>
      <c r="G1080" s="114"/>
      <c r="H1080" s="114"/>
      <c r="I1080" s="19">
        <f t="shared" ca="1" si="18149"/>
        <v>7</v>
      </c>
      <c r="J1080" s="124"/>
      <c r="K1080" s="125"/>
      <c r="L1080" s="25">
        <f t="shared" ca="1" si="18151"/>
        <v>27</v>
      </c>
      <c r="M1080" s="118"/>
      <c r="N1080" s="125"/>
      <c r="O1080" s="118"/>
      <c r="P1080" s="118"/>
      <c r="Q1080" s="121"/>
      <c r="R1080" s="114"/>
      <c r="S1080" s="122"/>
      <c r="T1080" s="114"/>
      <c r="U1080" s="122"/>
      <c r="V1080" s="114"/>
      <c r="W1080" s="120"/>
      <c r="X1080" s="120"/>
      <c r="Y1080" s="121"/>
      <c r="Z1080" s="114"/>
      <c r="AA1080" s="122"/>
      <c r="AB1080" s="114"/>
      <c r="AC1080" s="122"/>
      <c r="AD1080" s="114"/>
      <c r="AE1080" s="114"/>
      <c r="AF1080" s="114"/>
      <c r="AG1080" t="s">
        <v>230</v>
      </c>
      <c r="AH1080" t="s">
        <v>250</v>
      </c>
      <c r="AI1080" s="1" t="str">
        <f t="shared" ref="AI1080" ca="1" si="18937">IF(N1079="","",N1079)</f>
        <v/>
      </c>
      <c r="AJ1080" s="1" t="str">
        <f t="shared" ref="AJ1080" ca="1" si="18938">IF(O1079="","",O1079)</f>
        <v/>
      </c>
      <c r="AK1080" s="1"/>
      <c r="AM1080" s="1"/>
      <c r="AO1080" t="s">
        <v>230</v>
      </c>
      <c r="AP1080" s="114"/>
      <c r="AQ1080" t="str">
        <f t="shared" ca="1" si="18165"/>
        <v>\\(\\quad \\displaystyle  \\)</v>
      </c>
      <c r="AS1080" s="114"/>
      <c r="AT1080" s="114"/>
      <c r="AU1080" s="114"/>
      <c r="AV1080" s="114"/>
      <c r="AW1080" s="114"/>
      <c r="AX1080" s="114"/>
      <c r="AY1080" s="114"/>
      <c r="AZ1080" s="117"/>
      <c r="BH1080" s="23">
        <f t="shared" ca="1" si="18089"/>
        <v>9</v>
      </c>
      <c r="BI1080" s="114"/>
      <c r="BJ1080" s="23">
        <f t="shared" ca="1" si="18090"/>
        <v>7</v>
      </c>
      <c r="BK1080" s="114"/>
      <c r="BL1080" s="27"/>
      <c r="BM1080" s="27"/>
      <c r="BN1080" s="27"/>
      <c r="BO1080" s="27"/>
      <c r="BP1080" s="27"/>
      <c r="BQ1080" s="25">
        <f t="shared" ref="BQ1080" ca="1" si="18939">BH1080*BJ1079</f>
        <v>27</v>
      </c>
      <c r="BR1080" s="114"/>
      <c r="BS1080" s="114"/>
      <c r="BT1080">
        <f t="shared" ca="1" si="18173"/>
        <v>27</v>
      </c>
      <c r="BU1080" s="25">
        <f t="shared" ref="BU1080" ca="1" si="18940">BT1080/GCD(BT1079,BT1080)</f>
        <v>27</v>
      </c>
      <c r="BV1080">
        <f t="shared" ca="1" si="18175"/>
        <v>1</v>
      </c>
      <c r="BW1080" s="119"/>
    </row>
    <row r="1081" spans="2:75" ht="32" customHeight="1" thickBot="1" x14ac:dyDescent="0.6">
      <c r="B1081" s="123" t="s">
        <v>0</v>
      </c>
      <c r="C1081" s="123" t="s">
        <v>28</v>
      </c>
      <c r="D1081" s="114">
        <v>38</v>
      </c>
      <c r="E1081" s="114" t="str">
        <f t="shared" ref="E1081" ca="1" si="18941">BS1081</f>
        <v/>
      </c>
      <c r="F1081" s="32">
        <f t="shared" ca="1" si="18147"/>
        <v>2</v>
      </c>
      <c r="G1081" s="114" t="s">
        <v>241</v>
      </c>
      <c r="H1081" s="114" t="str">
        <f t="shared" ref="H1081" ca="1" si="18942">IF(BJ1081&lt;=0,"－","")</f>
        <v>－</v>
      </c>
      <c r="I1081" s="32">
        <f t="shared" ca="1" si="18149"/>
        <v>10</v>
      </c>
      <c r="J1081" s="124" t="s">
        <v>13</v>
      </c>
      <c r="K1081" s="125" t="str">
        <f t="shared" ref="K1081" ca="1" si="18943">IF(BQ1081&lt;0,"－","")</f>
        <v>－</v>
      </c>
      <c r="L1081" s="24">
        <f t="shared" ca="1" si="18151"/>
        <v>2</v>
      </c>
      <c r="M1081" s="118" t="str">
        <f t="shared" ref="M1081" ca="1" si="18944">IF(L1082=1,"=","")</f>
        <v/>
      </c>
      <c r="N1081" s="125" t="str">
        <f t="shared" ref="N1081" ca="1" si="18945">IF(L1082=1,IF(BQ1081&lt;0,"－",""),"")</f>
        <v/>
      </c>
      <c r="O1081" s="118" t="str">
        <f t="shared" ref="O1081" ca="1" si="18946">IF(L1082=1,L1081,"")</f>
        <v/>
      </c>
      <c r="P1081" s="118" t="s">
        <v>250</v>
      </c>
      <c r="Q1081" s="121" t="str">
        <f t="shared" ref="Q1081" ca="1" si="18947">IF(E1081="","",E1081)</f>
        <v/>
      </c>
      <c r="R1081" s="114" t="s">
        <v>249</v>
      </c>
      <c r="S1081" s="122">
        <f t="shared" ref="S1081" ca="1" si="18948">F1081</f>
        <v>2</v>
      </c>
      <c r="T1081" s="114" t="s">
        <v>216</v>
      </c>
      <c r="U1081" s="122">
        <f t="shared" ref="U1081" ca="1" si="18949">F1082</f>
        <v>7</v>
      </c>
      <c r="V1081" s="114" t="s">
        <v>217</v>
      </c>
      <c r="W1081" s="120" t="str">
        <f t="shared" ref="W1081" si="18950">G1081</f>
        <v>　÷　</v>
      </c>
      <c r="X1081" s="120" t="str">
        <f ca="1">IF(Y1081="","","\\left(")</f>
        <v>\\left(</v>
      </c>
      <c r="Y1081" s="121" t="str">
        <f t="shared" ref="Y1081" ca="1" si="18951">IF(H1081="","",H1081)</f>
        <v>－</v>
      </c>
      <c r="Z1081" s="114" t="s">
        <v>249</v>
      </c>
      <c r="AA1081" s="122">
        <f t="shared" ref="AA1081" ca="1" si="18952">I1081</f>
        <v>10</v>
      </c>
      <c r="AB1081" s="114" t="s">
        <v>216</v>
      </c>
      <c r="AC1081" s="122">
        <f t="shared" ref="AC1081" ca="1" si="18953">I1082</f>
        <v>10</v>
      </c>
      <c r="AD1081" s="114" t="s">
        <v>217</v>
      </c>
      <c r="AE1081" s="114" t="str">
        <f ca="1">IF(Y1081="","","\\right)")</f>
        <v>\\right)</v>
      </c>
      <c r="AF1081" s="114" t="s">
        <v>233</v>
      </c>
      <c r="AG1081" t="s">
        <v>230</v>
      </c>
      <c r="AH1081" t="s">
        <v>250</v>
      </c>
      <c r="AI1081" s="1" t="str">
        <f t="shared" ref="AI1081" ca="1" si="18954">IF(K1081="","",K1081)</f>
        <v>－</v>
      </c>
      <c r="AJ1081" t="s">
        <v>249</v>
      </c>
      <c r="AK1081" s="1">
        <f t="shared" ref="AK1081" ca="1" si="18955">L1081</f>
        <v>2</v>
      </c>
      <c r="AL1081" t="s">
        <v>216</v>
      </c>
      <c r="AM1081" s="1">
        <f t="shared" ref="AM1081" ca="1" si="18956">L1082</f>
        <v>7</v>
      </c>
      <c r="AN1081" t="s">
        <v>217</v>
      </c>
      <c r="AO1081" t="s">
        <v>230</v>
      </c>
      <c r="AP1081" s="114" t="str">
        <f t="shared" ref="AP1081" ca="1" si="18957">P1081&amp;Q1081&amp;R1081&amp;S1081&amp;T1081&amp;U1081&amp;V1081&amp;W1081&amp;X1081&amp;Y1081&amp;Z1081&amp;AA1081&amp;AB1081&amp;AC1081&amp;AD1081&amp;AE1081&amp;AF1081&amp;AG1081</f>
        <v>\\(\\quad \\displaystyle \\frac{2}{7}　÷　\\left(－\\frac{10}{10}\\right)　=　 \\)</v>
      </c>
      <c r="AQ1081" t="str">
        <f t="shared" ca="1" si="18165"/>
        <v>\\(\\quad \\displaystyle －\\frac{2}{7} \\)</v>
      </c>
      <c r="AS1081" s="114" t="str">
        <f t="shared" ref="AS1081" ca="1" si="18958">AP1081</f>
        <v>\\(\\quad \\displaystyle \\frac{2}{7}　÷　\\left(－\\frac{10}{10}\\right)　=　 \\)</v>
      </c>
      <c r="AT1081" s="114" t="str">
        <f t="shared" ref="AT1081" ca="1" si="18959">IF(O1081="",AQ1081,AQ1082)</f>
        <v>\\(\\quad \\displaystyle －\\frac{2}{7} \\)</v>
      </c>
      <c r="AU1081" s="114" t="s">
        <v>60</v>
      </c>
      <c r="AV1081" s="115" t="s">
        <v>228</v>
      </c>
      <c r="AW1081" s="115" t="str">
        <f t="shared" ref="AW1081" ca="1" si="18960">AS1081</f>
        <v>\\(\\quad \\displaystyle \\frac{2}{7}　÷　\\left(－\\frac{10}{10}\\right)　=　 \\)</v>
      </c>
      <c r="AX1081" s="115" t="str">
        <f t="shared" ref="AX1081" ca="1" si="18961">AT1081</f>
        <v>\\(\\quad \\displaystyle －\\frac{2}{7} \\)</v>
      </c>
      <c r="AY1081" s="115" t="s">
        <v>62</v>
      </c>
      <c r="AZ1081" s="116" t="str">
        <f t="shared" ref="AZ1081" ca="1" si="18962">"INSERT INTO "&amp;AU1081&amp;"(tangen,question,answer,editor,date,count) VALUES('"&amp;AV1081&amp;"','"&amp;AW1081&amp;"','"&amp;AX1081&amp;"','"&amp;AY1081&amp;"',NOW(),0);"</f>
        <v>INSERT INTO math(tangen,question,answer,editor,date,count) VALUES('m5500','\\(\\quad \\displaystyle \\frac{2}{7}　÷　\\left(－\\frac{10}{10}\\right)　=　 \\)','\\(\\quad \\displaystyle －\\frac{2}{7} \\)','harazono',NOW(),0);</v>
      </c>
      <c r="BH1081" s="22">
        <f t="shared" ca="1" si="18113"/>
        <v>-2</v>
      </c>
      <c r="BI1081" s="114" t="s">
        <v>27</v>
      </c>
      <c r="BJ1081" s="22">
        <f t="shared" ca="1" si="18083"/>
        <v>-10</v>
      </c>
      <c r="BK1081" s="114" t="s">
        <v>26</v>
      </c>
      <c r="BL1081" s="27"/>
      <c r="BM1081" s="27"/>
      <c r="BN1081" s="27"/>
      <c r="BO1081" s="27"/>
      <c r="BP1081" s="27"/>
      <c r="BQ1081" s="24">
        <f t="shared" ref="BQ1081" ca="1" si="18963">BH1081*BJ1082</f>
        <v>-20</v>
      </c>
      <c r="BR1081" s="114" t="s">
        <v>26</v>
      </c>
      <c r="BS1081" s="114" t="str">
        <f t="shared" ref="BS1081" ca="1" si="18964">IF(BW1081&gt;=0,"","－")</f>
        <v/>
      </c>
      <c r="BT1081" s="30">
        <f t="shared" ca="1" si="18173"/>
        <v>20</v>
      </c>
      <c r="BU1081" s="24">
        <f t="shared" ref="BU1081" ca="1" si="18965">BT1081/GCD(BT1081,BT1082)</f>
        <v>2</v>
      </c>
      <c r="BV1081">
        <f t="shared" ca="1" si="18175"/>
        <v>-1</v>
      </c>
      <c r="BW1081" s="119">
        <f t="shared" ref="BW1081" ca="1" si="18966">BV1081*BV1082</f>
        <v>1</v>
      </c>
    </row>
    <row r="1082" spans="2:75" ht="32" customHeight="1" x14ac:dyDescent="0.55000000000000004">
      <c r="B1082" s="121"/>
      <c r="C1082" s="121"/>
      <c r="D1082" s="114"/>
      <c r="E1082" s="114"/>
      <c r="F1082" s="19">
        <f t="shared" ca="1" si="18147"/>
        <v>7</v>
      </c>
      <c r="G1082" s="114"/>
      <c r="H1082" s="114"/>
      <c r="I1082" s="19">
        <f t="shared" ca="1" si="18149"/>
        <v>10</v>
      </c>
      <c r="J1082" s="124"/>
      <c r="K1082" s="125"/>
      <c r="L1082" s="25">
        <f t="shared" ca="1" si="18151"/>
        <v>7</v>
      </c>
      <c r="M1082" s="118"/>
      <c r="N1082" s="125"/>
      <c r="O1082" s="118"/>
      <c r="P1082" s="118"/>
      <c r="Q1082" s="121"/>
      <c r="R1082" s="114"/>
      <c r="S1082" s="122"/>
      <c r="T1082" s="114"/>
      <c r="U1082" s="122"/>
      <c r="V1082" s="114"/>
      <c r="W1082" s="120"/>
      <c r="X1082" s="120"/>
      <c r="Y1082" s="121"/>
      <c r="Z1082" s="114"/>
      <c r="AA1082" s="122"/>
      <c r="AB1082" s="114"/>
      <c r="AC1082" s="122"/>
      <c r="AD1082" s="114"/>
      <c r="AE1082" s="114"/>
      <c r="AF1082" s="114"/>
      <c r="AG1082" t="s">
        <v>230</v>
      </c>
      <c r="AH1082" t="s">
        <v>250</v>
      </c>
      <c r="AI1082" s="1" t="str">
        <f t="shared" ref="AI1082" ca="1" si="18967">IF(N1081="","",N1081)</f>
        <v/>
      </c>
      <c r="AJ1082" s="1" t="str">
        <f t="shared" ref="AJ1082" ca="1" si="18968">IF(O1081="","",O1081)</f>
        <v/>
      </c>
      <c r="AK1082" s="1"/>
      <c r="AM1082" s="1"/>
      <c r="AO1082" t="s">
        <v>230</v>
      </c>
      <c r="AP1082" s="114"/>
      <c r="AQ1082" t="str">
        <f t="shared" ca="1" si="18165"/>
        <v>\\(\\quad \\displaystyle  \\)</v>
      </c>
      <c r="AS1082" s="114"/>
      <c r="AT1082" s="114"/>
      <c r="AU1082" s="114"/>
      <c r="AV1082" s="114"/>
      <c r="AW1082" s="114"/>
      <c r="AX1082" s="114"/>
      <c r="AY1082" s="114"/>
      <c r="AZ1082" s="117"/>
      <c r="BH1082" s="23">
        <f t="shared" ca="1" si="18089"/>
        <v>7</v>
      </c>
      <c r="BI1082" s="114"/>
      <c r="BJ1082" s="23">
        <f t="shared" ca="1" si="18090"/>
        <v>10</v>
      </c>
      <c r="BK1082" s="114"/>
      <c r="BL1082" s="27"/>
      <c r="BM1082" s="27"/>
      <c r="BN1082" s="27"/>
      <c r="BO1082" s="27"/>
      <c r="BP1082" s="27"/>
      <c r="BQ1082" s="25">
        <f t="shared" ref="BQ1082" ca="1" si="18969">BH1082*BJ1081</f>
        <v>-70</v>
      </c>
      <c r="BR1082" s="114"/>
      <c r="BS1082" s="114"/>
      <c r="BT1082">
        <f t="shared" ca="1" si="18173"/>
        <v>70</v>
      </c>
      <c r="BU1082" s="25">
        <f t="shared" ref="BU1082" ca="1" si="18970">BT1082/GCD(BT1081,BT1082)</f>
        <v>7</v>
      </c>
      <c r="BV1082">
        <f t="shared" ca="1" si="18175"/>
        <v>-1</v>
      </c>
      <c r="BW1082" s="119"/>
    </row>
    <row r="1083" spans="2:75" ht="32" customHeight="1" thickBot="1" x14ac:dyDescent="0.6">
      <c r="B1083" s="123" t="s">
        <v>0</v>
      </c>
      <c r="C1083" s="123" t="s">
        <v>28</v>
      </c>
      <c r="D1083" s="114">
        <v>39</v>
      </c>
      <c r="E1083" s="114" t="str">
        <f t="shared" ref="E1083" ca="1" si="18971">BS1083</f>
        <v/>
      </c>
      <c r="F1083" s="32">
        <f t="shared" ca="1" si="18147"/>
        <v>7</v>
      </c>
      <c r="G1083" s="114" t="s">
        <v>241</v>
      </c>
      <c r="H1083" s="114" t="str">
        <f t="shared" ref="H1083" ca="1" si="18972">IF(BJ1083&lt;=0,"－","")</f>
        <v>－</v>
      </c>
      <c r="I1083" s="32">
        <f t="shared" ca="1" si="18149"/>
        <v>5</v>
      </c>
      <c r="J1083" s="124" t="s">
        <v>13</v>
      </c>
      <c r="K1083" s="125" t="str">
        <f t="shared" ref="K1083" ca="1" si="18973">IF(BQ1083&lt;0,"－","")</f>
        <v>－</v>
      </c>
      <c r="L1083" s="24">
        <f t="shared" ca="1" si="18151"/>
        <v>63</v>
      </c>
      <c r="M1083" s="118" t="str">
        <f t="shared" ref="M1083" ca="1" si="18974">IF(L1084=1,"=","")</f>
        <v/>
      </c>
      <c r="N1083" s="125" t="str">
        <f t="shared" ref="N1083" ca="1" si="18975">IF(L1084=1,IF(BQ1083&lt;0,"－",""),"")</f>
        <v/>
      </c>
      <c r="O1083" s="118" t="str">
        <f t="shared" ref="O1083" ca="1" si="18976">IF(L1084=1,L1083,"")</f>
        <v/>
      </c>
      <c r="P1083" s="118" t="s">
        <v>250</v>
      </c>
      <c r="Q1083" s="121" t="str">
        <f t="shared" ref="Q1083" ca="1" si="18977">IF(E1083="","",E1083)</f>
        <v/>
      </c>
      <c r="R1083" s="114" t="s">
        <v>249</v>
      </c>
      <c r="S1083" s="122">
        <f t="shared" ref="S1083" ca="1" si="18978">F1083</f>
        <v>7</v>
      </c>
      <c r="T1083" s="114" t="s">
        <v>216</v>
      </c>
      <c r="U1083" s="122">
        <f t="shared" ref="U1083" ca="1" si="18979">F1084</f>
        <v>8</v>
      </c>
      <c r="V1083" s="114" t="s">
        <v>217</v>
      </c>
      <c r="W1083" s="120" t="str">
        <f t="shared" ref="W1083" si="18980">G1083</f>
        <v>　÷　</v>
      </c>
      <c r="X1083" s="120" t="str">
        <f ca="1">IF(Y1083="","","\\left(")</f>
        <v>\\left(</v>
      </c>
      <c r="Y1083" s="121" t="str">
        <f t="shared" ref="Y1083" ca="1" si="18981">IF(H1083="","",H1083)</f>
        <v>－</v>
      </c>
      <c r="Z1083" s="114" t="s">
        <v>249</v>
      </c>
      <c r="AA1083" s="122">
        <f t="shared" ref="AA1083" ca="1" si="18982">I1083</f>
        <v>5</v>
      </c>
      <c r="AB1083" s="114" t="s">
        <v>216</v>
      </c>
      <c r="AC1083" s="122">
        <f t="shared" ref="AC1083" ca="1" si="18983">I1084</f>
        <v>9</v>
      </c>
      <c r="AD1083" s="114" t="s">
        <v>217</v>
      </c>
      <c r="AE1083" s="114" t="str">
        <f ca="1">IF(Y1083="","","\\right)")</f>
        <v>\\right)</v>
      </c>
      <c r="AF1083" s="114" t="s">
        <v>233</v>
      </c>
      <c r="AG1083" t="s">
        <v>230</v>
      </c>
      <c r="AH1083" t="s">
        <v>250</v>
      </c>
      <c r="AI1083" s="1" t="str">
        <f t="shared" ref="AI1083" ca="1" si="18984">IF(K1083="","",K1083)</f>
        <v>－</v>
      </c>
      <c r="AJ1083" t="s">
        <v>249</v>
      </c>
      <c r="AK1083" s="1">
        <f t="shared" ref="AK1083" ca="1" si="18985">L1083</f>
        <v>63</v>
      </c>
      <c r="AL1083" t="s">
        <v>216</v>
      </c>
      <c r="AM1083" s="1">
        <f t="shared" ref="AM1083" ca="1" si="18986">L1084</f>
        <v>40</v>
      </c>
      <c r="AN1083" t="s">
        <v>217</v>
      </c>
      <c r="AO1083" t="s">
        <v>230</v>
      </c>
      <c r="AP1083" s="114" t="str">
        <f t="shared" ref="AP1083" ca="1" si="18987">P1083&amp;Q1083&amp;R1083&amp;S1083&amp;T1083&amp;U1083&amp;V1083&amp;W1083&amp;X1083&amp;Y1083&amp;Z1083&amp;AA1083&amp;AB1083&amp;AC1083&amp;AD1083&amp;AE1083&amp;AF1083&amp;AG1083</f>
        <v>\\(\\quad \\displaystyle \\frac{7}{8}　÷　\\left(－\\frac{5}{9}\\right)　=　 \\)</v>
      </c>
      <c r="AQ1083" t="str">
        <f t="shared" ca="1" si="18165"/>
        <v>\\(\\quad \\displaystyle －\\frac{63}{40} \\)</v>
      </c>
      <c r="AS1083" s="114" t="str">
        <f t="shared" ref="AS1083" ca="1" si="18988">AP1083</f>
        <v>\\(\\quad \\displaystyle \\frac{7}{8}　÷　\\left(－\\frac{5}{9}\\right)　=　 \\)</v>
      </c>
      <c r="AT1083" s="114" t="str">
        <f t="shared" ref="AT1083" ca="1" si="18989">IF(O1083="",AQ1083,AQ1084)</f>
        <v>\\(\\quad \\displaystyle －\\frac{63}{40} \\)</v>
      </c>
      <c r="AU1083" s="114" t="s">
        <v>60</v>
      </c>
      <c r="AV1083" s="115" t="s">
        <v>228</v>
      </c>
      <c r="AW1083" s="115" t="str">
        <f t="shared" ref="AW1083" ca="1" si="18990">AS1083</f>
        <v>\\(\\quad \\displaystyle \\frac{7}{8}　÷　\\left(－\\frac{5}{9}\\right)　=　 \\)</v>
      </c>
      <c r="AX1083" s="115" t="str">
        <f t="shared" ref="AX1083" ca="1" si="18991">AT1083</f>
        <v>\\(\\quad \\displaystyle －\\frac{63}{40} \\)</v>
      </c>
      <c r="AY1083" s="115" t="s">
        <v>62</v>
      </c>
      <c r="AZ1083" s="116" t="str">
        <f t="shared" ref="AZ1083" ca="1" si="18992">"INSERT INTO "&amp;AU1083&amp;"(tangen,question,answer,editor,date,count) VALUES('"&amp;AV1083&amp;"','"&amp;AW1083&amp;"','"&amp;AX1083&amp;"','"&amp;AY1083&amp;"',NOW(),0);"</f>
        <v>INSERT INTO math(tangen,question,answer,editor,date,count) VALUES('m5500','\\(\\quad \\displaystyle \\frac{7}{8}　÷　\\left(－\\frac{5}{9}\\right)　=　 \\)','\\(\\quad \\displaystyle －\\frac{63}{40} \\)','harazono',NOW(),0);</v>
      </c>
      <c r="BH1083" s="22">
        <f t="shared" ca="1" si="18113"/>
        <v>-7</v>
      </c>
      <c r="BI1083" s="114" t="s">
        <v>27</v>
      </c>
      <c r="BJ1083" s="22">
        <f t="shared" ca="1" si="18083"/>
        <v>-5</v>
      </c>
      <c r="BK1083" s="114" t="s">
        <v>26</v>
      </c>
      <c r="BL1083" s="27"/>
      <c r="BM1083" s="27"/>
      <c r="BN1083" s="27"/>
      <c r="BO1083" s="27"/>
      <c r="BP1083" s="27"/>
      <c r="BQ1083" s="24">
        <f t="shared" ref="BQ1083" ca="1" si="18993">BH1083*BJ1084</f>
        <v>-63</v>
      </c>
      <c r="BR1083" s="114" t="s">
        <v>26</v>
      </c>
      <c r="BS1083" s="114" t="str">
        <f t="shared" ref="BS1083" ca="1" si="18994">IF(BW1083&gt;=0,"","－")</f>
        <v/>
      </c>
      <c r="BT1083" s="30">
        <f t="shared" ca="1" si="18173"/>
        <v>63</v>
      </c>
      <c r="BU1083" s="24">
        <f t="shared" ref="BU1083" ca="1" si="18995">BT1083/GCD(BT1083,BT1084)</f>
        <v>63</v>
      </c>
      <c r="BV1083">
        <f t="shared" ca="1" si="18175"/>
        <v>-1</v>
      </c>
      <c r="BW1083" s="119">
        <f t="shared" ref="BW1083" ca="1" si="18996">BV1083*BV1084</f>
        <v>1</v>
      </c>
    </row>
    <row r="1084" spans="2:75" ht="32" customHeight="1" x14ac:dyDescent="0.55000000000000004">
      <c r="B1084" s="121"/>
      <c r="C1084" s="121"/>
      <c r="D1084" s="114"/>
      <c r="E1084" s="114"/>
      <c r="F1084" s="19">
        <f t="shared" ca="1" si="18147"/>
        <v>8</v>
      </c>
      <c r="G1084" s="114"/>
      <c r="H1084" s="114"/>
      <c r="I1084" s="19">
        <f t="shared" ca="1" si="18149"/>
        <v>9</v>
      </c>
      <c r="J1084" s="124"/>
      <c r="K1084" s="125"/>
      <c r="L1084" s="25">
        <f t="shared" ca="1" si="18151"/>
        <v>40</v>
      </c>
      <c r="M1084" s="118"/>
      <c r="N1084" s="125"/>
      <c r="O1084" s="118"/>
      <c r="P1084" s="118"/>
      <c r="Q1084" s="121"/>
      <c r="R1084" s="114"/>
      <c r="S1084" s="122"/>
      <c r="T1084" s="114"/>
      <c r="U1084" s="122"/>
      <c r="V1084" s="114"/>
      <c r="W1084" s="120"/>
      <c r="X1084" s="120"/>
      <c r="Y1084" s="121"/>
      <c r="Z1084" s="114"/>
      <c r="AA1084" s="122"/>
      <c r="AB1084" s="114"/>
      <c r="AC1084" s="122"/>
      <c r="AD1084" s="114"/>
      <c r="AE1084" s="114"/>
      <c r="AF1084" s="114"/>
      <c r="AG1084" t="s">
        <v>230</v>
      </c>
      <c r="AH1084" t="s">
        <v>250</v>
      </c>
      <c r="AI1084" s="1" t="str">
        <f t="shared" ref="AI1084" ca="1" si="18997">IF(N1083="","",N1083)</f>
        <v/>
      </c>
      <c r="AJ1084" s="1" t="str">
        <f t="shared" ref="AJ1084" ca="1" si="18998">IF(O1083="","",O1083)</f>
        <v/>
      </c>
      <c r="AK1084" s="1"/>
      <c r="AM1084" s="1"/>
      <c r="AO1084" t="s">
        <v>230</v>
      </c>
      <c r="AP1084" s="114"/>
      <c r="AQ1084" t="str">
        <f t="shared" ca="1" si="18165"/>
        <v>\\(\\quad \\displaystyle  \\)</v>
      </c>
      <c r="AS1084" s="114"/>
      <c r="AT1084" s="114"/>
      <c r="AU1084" s="114"/>
      <c r="AV1084" s="114"/>
      <c r="AW1084" s="114"/>
      <c r="AX1084" s="114"/>
      <c r="AY1084" s="114"/>
      <c r="AZ1084" s="117"/>
      <c r="BH1084" s="23">
        <f t="shared" ca="1" si="18089"/>
        <v>8</v>
      </c>
      <c r="BI1084" s="114"/>
      <c r="BJ1084" s="23">
        <f t="shared" ca="1" si="18090"/>
        <v>9</v>
      </c>
      <c r="BK1084" s="114"/>
      <c r="BL1084" s="27"/>
      <c r="BM1084" s="27"/>
      <c r="BN1084" s="27"/>
      <c r="BO1084" s="27"/>
      <c r="BP1084" s="27"/>
      <c r="BQ1084" s="25">
        <f t="shared" ref="BQ1084" ca="1" si="18999">BH1084*BJ1083</f>
        <v>-40</v>
      </c>
      <c r="BR1084" s="114"/>
      <c r="BS1084" s="114"/>
      <c r="BT1084">
        <f t="shared" ca="1" si="18173"/>
        <v>40</v>
      </c>
      <c r="BU1084" s="25">
        <f t="shared" ref="BU1084" ca="1" si="19000">BT1084/GCD(BT1083,BT1084)</f>
        <v>40</v>
      </c>
      <c r="BV1084">
        <f t="shared" ca="1" si="18175"/>
        <v>-1</v>
      </c>
      <c r="BW1084" s="119"/>
    </row>
    <row r="1085" spans="2:75" ht="32" customHeight="1" thickBot="1" x14ac:dyDescent="0.6">
      <c r="B1085" s="123" t="s">
        <v>0</v>
      </c>
      <c r="C1085" s="123" t="s">
        <v>28</v>
      </c>
      <c r="D1085" s="114">
        <v>40</v>
      </c>
      <c r="E1085" s="114" t="str">
        <f t="shared" ref="E1085" ca="1" si="19001">BS1085</f>
        <v/>
      </c>
      <c r="F1085" s="32">
        <f t="shared" ca="1" si="18147"/>
        <v>0</v>
      </c>
      <c r="G1085" s="114" t="s">
        <v>241</v>
      </c>
      <c r="H1085" s="114" t="str">
        <f t="shared" ref="H1085" ca="1" si="19002">IF(BJ1085&lt;=0,"－","")</f>
        <v>－</v>
      </c>
      <c r="I1085" s="32">
        <f t="shared" ca="1" si="18149"/>
        <v>0</v>
      </c>
      <c r="J1085" s="124" t="s">
        <v>13</v>
      </c>
      <c r="K1085" s="125" t="str">
        <f t="shared" ref="K1085" ca="1" si="19003">IF(BQ1085&lt;0,"－","")</f>
        <v/>
      </c>
      <c r="L1085" s="24" t="e">
        <f t="shared" ca="1" si="18151"/>
        <v>#DIV/0!</v>
      </c>
      <c r="M1085" s="118" t="e">
        <f t="shared" ref="M1085" ca="1" si="19004">IF(L1086=1,"=","")</f>
        <v>#DIV/0!</v>
      </c>
      <c r="N1085" s="125" t="e">
        <f t="shared" ref="N1085" ca="1" si="19005">IF(L1086=1,IF(BQ1085&lt;0,"－",""),"")</f>
        <v>#DIV/0!</v>
      </c>
      <c r="O1085" s="118" t="e">
        <f t="shared" ref="O1085" ca="1" si="19006">IF(L1086=1,L1085,"")</f>
        <v>#DIV/0!</v>
      </c>
      <c r="P1085" s="118" t="s">
        <v>250</v>
      </c>
      <c r="Q1085" s="121" t="str">
        <f t="shared" ref="Q1085" ca="1" si="19007">IF(E1085="","",E1085)</f>
        <v/>
      </c>
      <c r="R1085" s="114" t="s">
        <v>249</v>
      </c>
      <c r="S1085" s="122">
        <f t="shared" ref="S1085" ca="1" si="19008">F1085</f>
        <v>0</v>
      </c>
      <c r="T1085" s="114" t="s">
        <v>216</v>
      </c>
      <c r="U1085" s="122">
        <f t="shared" ref="U1085" ca="1" si="19009">F1086</f>
        <v>4</v>
      </c>
      <c r="V1085" s="114" t="s">
        <v>217</v>
      </c>
      <c r="W1085" s="120" t="str">
        <f t="shared" ref="W1085" si="19010">G1085</f>
        <v>　÷　</v>
      </c>
      <c r="X1085" s="120" t="str">
        <f ca="1">IF(Y1085="","","\\left(")</f>
        <v>\\left(</v>
      </c>
      <c r="Y1085" s="121" t="str">
        <f t="shared" ref="Y1085" ca="1" si="19011">IF(H1085="","",H1085)</f>
        <v>－</v>
      </c>
      <c r="Z1085" s="114" t="s">
        <v>249</v>
      </c>
      <c r="AA1085" s="122">
        <f t="shared" ref="AA1085" ca="1" si="19012">I1085</f>
        <v>0</v>
      </c>
      <c r="AB1085" s="114" t="s">
        <v>216</v>
      </c>
      <c r="AC1085" s="122">
        <f t="shared" ref="AC1085" ca="1" si="19013">I1086</f>
        <v>5</v>
      </c>
      <c r="AD1085" s="114" t="s">
        <v>217</v>
      </c>
      <c r="AE1085" s="114" t="str">
        <f ca="1">IF(Y1085="","","\\right)")</f>
        <v>\\right)</v>
      </c>
      <c r="AF1085" s="114" t="s">
        <v>233</v>
      </c>
      <c r="AG1085" t="s">
        <v>230</v>
      </c>
      <c r="AH1085" t="s">
        <v>250</v>
      </c>
      <c r="AI1085" s="1" t="str">
        <f t="shared" ref="AI1085" ca="1" si="19014">IF(K1085="","",K1085)</f>
        <v/>
      </c>
      <c r="AJ1085" t="s">
        <v>249</v>
      </c>
      <c r="AK1085" s="1" t="e">
        <f t="shared" ref="AK1085" ca="1" si="19015">L1085</f>
        <v>#DIV/0!</v>
      </c>
      <c r="AL1085" t="s">
        <v>216</v>
      </c>
      <c r="AM1085" s="1" t="e">
        <f t="shared" ref="AM1085" ca="1" si="19016">L1086</f>
        <v>#DIV/0!</v>
      </c>
      <c r="AN1085" t="s">
        <v>217</v>
      </c>
      <c r="AO1085" t="s">
        <v>230</v>
      </c>
      <c r="AP1085" s="114" t="str">
        <f t="shared" ref="AP1085" ca="1" si="19017">P1085&amp;Q1085&amp;R1085&amp;S1085&amp;T1085&amp;U1085&amp;V1085&amp;W1085&amp;X1085&amp;Y1085&amp;Z1085&amp;AA1085&amp;AB1085&amp;AC1085&amp;AD1085&amp;AE1085&amp;AF1085&amp;AG1085</f>
        <v>\\(\\quad \\displaystyle \\frac{0}{4}　÷　\\left(－\\frac{0}{5}\\right)　=　 \\)</v>
      </c>
      <c r="AQ1085" t="e">
        <f t="shared" ca="1" si="18165"/>
        <v>#DIV/0!</v>
      </c>
      <c r="AS1085" s="114" t="str">
        <f t="shared" ref="AS1085" ca="1" si="19018">AP1085</f>
        <v>\\(\\quad \\displaystyle \\frac{0}{4}　÷　\\left(－\\frac{0}{5}\\right)　=　 \\)</v>
      </c>
      <c r="AT1085" s="114" t="e">
        <f t="shared" ref="AT1085" ca="1" si="19019">IF(O1085="",AQ1085,AQ1086)</f>
        <v>#DIV/0!</v>
      </c>
      <c r="AU1085" s="114" t="s">
        <v>60</v>
      </c>
      <c r="AV1085" s="115" t="s">
        <v>228</v>
      </c>
      <c r="AW1085" s="115" t="str">
        <f t="shared" ref="AW1085" ca="1" si="19020">AS1085</f>
        <v>\\(\\quad \\displaystyle \\frac{0}{4}　÷　\\left(－\\frac{0}{5}\\right)　=　 \\)</v>
      </c>
      <c r="AX1085" s="115" t="e">
        <f t="shared" ref="AX1085" ca="1" si="19021">AT1085</f>
        <v>#DIV/0!</v>
      </c>
      <c r="AY1085" s="115" t="s">
        <v>62</v>
      </c>
      <c r="AZ1085" s="116" t="e">
        <f t="shared" ref="AZ1085" ca="1" si="19022">"INSERT INTO "&amp;AU1085&amp;"(tangen,question,answer,editor,date,count) VALUES('"&amp;AV1085&amp;"','"&amp;AW1085&amp;"','"&amp;AX1085&amp;"','"&amp;AY1085&amp;"',NOW(),0);"</f>
        <v>#DIV/0!</v>
      </c>
      <c r="BH1085" s="22">
        <f t="shared" ca="1" si="18113"/>
        <v>0</v>
      </c>
      <c r="BI1085" s="114" t="s">
        <v>27</v>
      </c>
      <c r="BJ1085" s="22">
        <f t="shared" ref="BJ1085:BJ1105" ca="1" si="19023">RANDBETWEEN(-10,10)</f>
        <v>0</v>
      </c>
      <c r="BK1085" s="114" t="s">
        <v>26</v>
      </c>
      <c r="BL1085" s="27"/>
      <c r="BM1085" s="27"/>
      <c r="BN1085" s="27"/>
      <c r="BO1085" s="27"/>
      <c r="BP1085" s="27"/>
      <c r="BQ1085" s="24">
        <f t="shared" ref="BQ1085" ca="1" si="19024">BH1085*BJ1086</f>
        <v>0</v>
      </c>
      <c r="BR1085" s="114" t="s">
        <v>26</v>
      </c>
      <c r="BS1085" s="114" t="str">
        <f t="shared" ref="BS1085" ca="1" si="19025">IF(BW1085&gt;=0,"","－")</f>
        <v/>
      </c>
      <c r="BT1085" s="30">
        <f t="shared" ca="1" si="18173"/>
        <v>0</v>
      </c>
      <c r="BU1085" s="24" t="e">
        <f t="shared" ref="BU1085" ca="1" si="19026">BT1085/GCD(BT1085,BT1086)</f>
        <v>#DIV/0!</v>
      </c>
      <c r="BV1085">
        <f t="shared" ca="1" si="18175"/>
        <v>1</v>
      </c>
      <c r="BW1085" s="119">
        <f t="shared" ref="BW1085" ca="1" si="19027">BV1085*BV1086</f>
        <v>1</v>
      </c>
    </row>
    <row r="1086" spans="2:75" ht="32" customHeight="1" x14ac:dyDescent="0.55000000000000004">
      <c r="B1086" s="121"/>
      <c r="C1086" s="121"/>
      <c r="D1086" s="114"/>
      <c r="E1086" s="114"/>
      <c r="F1086" s="19">
        <f t="shared" ca="1" si="18147"/>
        <v>4</v>
      </c>
      <c r="G1086" s="114"/>
      <c r="H1086" s="114"/>
      <c r="I1086" s="19">
        <f t="shared" ca="1" si="18149"/>
        <v>5</v>
      </c>
      <c r="J1086" s="124"/>
      <c r="K1086" s="125"/>
      <c r="L1086" s="25" t="e">
        <f t="shared" ca="1" si="18151"/>
        <v>#DIV/0!</v>
      </c>
      <c r="M1086" s="118"/>
      <c r="N1086" s="125"/>
      <c r="O1086" s="118"/>
      <c r="P1086" s="118"/>
      <c r="Q1086" s="121"/>
      <c r="R1086" s="114"/>
      <c r="S1086" s="122"/>
      <c r="T1086" s="114"/>
      <c r="U1086" s="122"/>
      <c r="V1086" s="114"/>
      <c r="W1086" s="120"/>
      <c r="X1086" s="120"/>
      <c r="Y1086" s="121"/>
      <c r="Z1086" s="114"/>
      <c r="AA1086" s="122"/>
      <c r="AB1086" s="114"/>
      <c r="AC1086" s="122"/>
      <c r="AD1086" s="114"/>
      <c r="AE1086" s="114"/>
      <c r="AF1086" s="114"/>
      <c r="AG1086" t="s">
        <v>230</v>
      </c>
      <c r="AH1086" t="s">
        <v>250</v>
      </c>
      <c r="AI1086" s="1" t="e">
        <f t="shared" ref="AI1086" ca="1" si="19028">IF(N1085="","",N1085)</f>
        <v>#DIV/0!</v>
      </c>
      <c r="AJ1086" s="1" t="e">
        <f t="shared" ref="AJ1086" ca="1" si="19029">IF(O1085="","",O1085)</f>
        <v>#DIV/0!</v>
      </c>
      <c r="AK1086" s="1"/>
      <c r="AM1086" s="1"/>
      <c r="AO1086" t="s">
        <v>230</v>
      </c>
      <c r="AP1086" s="114"/>
      <c r="AQ1086" t="e">
        <f t="shared" ca="1" si="18165"/>
        <v>#DIV/0!</v>
      </c>
      <c r="AS1086" s="114"/>
      <c r="AT1086" s="114"/>
      <c r="AU1086" s="114"/>
      <c r="AV1086" s="114"/>
      <c r="AW1086" s="114"/>
      <c r="AX1086" s="114"/>
      <c r="AY1086" s="114"/>
      <c r="AZ1086" s="117"/>
      <c r="BH1086" s="23">
        <f t="shared" ref="BH1086:BH1106" ca="1" si="19030">RANDBETWEEN(2,10)</f>
        <v>4</v>
      </c>
      <c r="BI1086" s="114"/>
      <c r="BJ1086" s="23">
        <f t="shared" ref="BJ1086:BJ1106" ca="1" si="19031">RANDBETWEEN(2,10)</f>
        <v>5</v>
      </c>
      <c r="BK1086" s="114"/>
      <c r="BL1086" s="27"/>
      <c r="BM1086" s="27"/>
      <c r="BN1086" s="27"/>
      <c r="BO1086" s="27"/>
      <c r="BP1086" s="27"/>
      <c r="BQ1086" s="25">
        <f t="shared" ref="BQ1086" ca="1" si="19032">BH1086*BJ1085</f>
        <v>0</v>
      </c>
      <c r="BR1086" s="114"/>
      <c r="BS1086" s="114"/>
      <c r="BT1086">
        <f t="shared" ca="1" si="18173"/>
        <v>0</v>
      </c>
      <c r="BU1086" s="25" t="e">
        <f t="shared" ref="BU1086" ca="1" si="19033">BT1086/GCD(BT1085,BT1086)</f>
        <v>#DIV/0!</v>
      </c>
      <c r="BV1086">
        <f t="shared" ca="1" si="18175"/>
        <v>1</v>
      </c>
      <c r="BW1086" s="119"/>
    </row>
    <row r="1087" spans="2:75" ht="32" customHeight="1" thickBot="1" x14ac:dyDescent="0.6">
      <c r="B1087" s="123" t="s">
        <v>0</v>
      </c>
      <c r="C1087" s="123" t="s">
        <v>28</v>
      </c>
      <c r="D1087" s="114">
        <v>41</v>
      </c>
      <c r="E1087" s="114" t="str">
        <f t="shared" ref="E1087" ca="1" si="19034">BS1087</f>
        <v>－</v>
      </c>
      <c r="F1087" s="32">
        <f t="shared" ca="1" si="18147"/>
        <v>10</v>
      </c>
      <c r="G1087" s="114" t="s">
        <v>241</v>
      </c>
      <c r="H1087" s="114" t="str">
        <f t="shared" ref="H1087" ca="1" si="19035">IF(BJ1087&lt;=0,"－","")</f>
        <v/>
      </c>
      <c r="I1087" s="32">
        <f t="shared" ca="1" si="18149"/>
        <v>7</v>
      </c>
      <c r="J1087" s="124" t="s">
        <v>13</v>
      </c>
      <c r="K1087" s="125" t="str">
        <f t="shared" ref="K1087" ca="1" si="19036">IF(BQ1087&lt;0,"－","")</f>
        <v>－</v>
      </c>
      <c r="L1087" s="24">
        <f t="shared" ca="1" si="18151"/>
        <v>30</v>
      </c>
      <c r="M1087" s="118" t="str">
        <f t="shared" ref="M1087" ca="1" si="19037">IF(L1088=1,"=","")</f>
        <v/>
      </c>
      <c r="N1087" s="125" t="str">
        <f t="shared" ref="N1087" ca="1" si="19038">IF(L1088=1,IF(BQ1087&lt;0,"－",""),"")</f>
        <v/>
      </c>
      <c r="O1087" s="118" t="str">
        <f t="shared" ref="O1087" ca="1" si="19039">IF(L1088=1,L1087,"")</f>
        <v/>
      </c>
      <c r="P1087" s="118" t="s">
        <v>250</v>
      </c>
      <c r="Q1087" s="121" t="str">
        <f t="shared" ref="Q1087" ca="1" si="19040">IF(E1087="","",E1087)</f>
        <v>－</v>
      </c>
      <c r="R1087" s="114" t="s">
        <v>249</v>
      </c>
      <c r="S1087" s="122">
        <f t="shared" ref="S1087" ca="1" si="19041">F1087</f>
        <v>10</v>
      </c>
      <c r="T1087" s="114" t="s">
        <v>216</v>
      </c>
      <c r="U1087" s="122">
        <f t="shared" ref="U1087" ca="1" si="19042">F1088</f>
        <v>3</v>
      </c>
      <c r="V1087" s="114" t="s">
        <v>217</v>
      </c>
      <c r="W1087" s="120" t="str">
        <f t="shared" ref="W1087" si="19043">G1087</f>
        <v>　÷　</v>
      </c>
      <c r="X1087" s="120" t="str">
        <f ca="1">IF(Y1087="","","\\left(")</f>
        <v/>
      </c>
      <c r="Y1087" s="121" t="str">
        <f t="shared" ref="Y1087" ca="1" si="19044">IF(H1087="","",H1087)</f>
        <v/>
      </c>
      <c r="Z1087" s="114" t="s">
        <v>249</v>
      </c>
      <c r="AA1087" s="122">
        <f t="shared" ref="AA1087" ca="1" si="19045">I1087</f>
        <v>7</v>
      </c>
      <c r="AB1087" s="114" t="s">
        <v>216</v>
      </c>
      <c r="AC1087" s="122">
        <f t="shared" ref="AC1087" ca="1" si="19046">I1088</f>
        <v>9</v>
      </c>
      <c r="AD1087" s="114" t="s">
        <v>217</v>
      </c>
      <c r="AE1087" s="114" t="str">
        <f ca="1">IF(Y1087="","","\\right)")</f>
        <v/>
      </c>
      <c r="AF1087" s="114" t="s">
        <v>233</v>
      </c>
      <c r="AG1087" t="s">
        <v>230</v>
      </c>
      <c r="AH1087" t="s">
        <v>250</v>
      </c>
      <c r="AI1087" s="1" t="str">
        <f t="shared" ref="AI1087" ca="1" si="19047">IF(K1087="","",K1087)</f>
        <v>－</v>
      </c>
      <c r="AJ1087" t="s">
        <v>249</v>
      </c>
      <c r="AK1087" s="1">
        <f t="shared" ref="AK1087" ca="1" si="19048">L1087</f>
        <v>30</v>
      </c>
      <c r="AL1087" t="s">
        <v>216</v>
      </c>
      <c r="AM1087" s="1">
        <f t="shared" ref="AM1087" ca="1" si="19049">L1088</f>
        <v>7</v>
      </c>
      <c r="AN1087" t="s">
        <v>217</v>
      </c>
      <c r="AO1087" t="s">
        <v>230</v>
      </c>
      <c r="AP1087" s="114" t="str">
        <f t="shared" ref="AP1087" ca="1" si="19050">P1087&amp;Q1087&amp;R1087&amp;S1087&amp;T1087&amp;U1087&amp;V1087&amp;W1087&amp;X1087&amp;Y1087&amp;Z1087&amp;AA1087&amp;AB1087&amp;AC1087&amp;AD1087&amp;AE1087&amp;AF1087&amp;AG1087</f>
        <v>\\(\\quad \\displaystyle －\\frac{10}{3}　÷　\\frac{7}{9}　=　 \\)</v>
      </c>
      <c r="AQ1087" t="str">
        <f t="shared" ca="1" si="18165"/>
        <v>\\(\\quad \\displaystyle －\\frac{30}{7} \\)</v>
      </c>
      <c r="AS1087" s="114" t="str">
        <f t="shared" ref="AS1087" ca="1" si="19051">AP1087</f>
        <v>\\(\\quad \\displaystyle －\\frac{10}{3}　÷　\\frac{7}{9}　=　 \\)</v>
      </c>
      <c r="AT1087" s="114" t="str">
        <f t="shared" ref="AT1087" ca="1" si="19052">IF(O1087="",AQ1087,AQ1088)</f>
        <v>\\(\\quad \\displaystyle －\\frac{30}{7} \\)</v>
      </c>
      <c r="AU1087" s="114" t="s">
        <v>60</v>
      </c>
      <c r="AV1087" s="115" t="s">
        <v>228</v>
      </c>
      <c r="AW1087" s="115" t="str">
        <f t="shared" ref="AW1087" ca="1" si="19053">AS1087</f>
        <v>\\(\\quad \\displaystyle －\\frac{10}{3}　÷　\\frac{7}{9}　=　 \\)</v>
      </c>
      <c r="AX1087" s="115" t="str">
        <f t="shared" ref="AX1087" ca="1" si="19054">AT1087</f>
        <v>\\(\\quad \\displaystyle －\\frac{30}{7} \\)</v>
      </c>
      <c r="AY1087" s="115" t="s">
        <v>62</v>
      </c>
      <c r="AZ1087" s="116" t="str">
        <f t="shared" ref="AZ1087" ca="1" si="19055">"INSERT INTO "&amp;AU1087&amp;"(tangen,question,answer,editor,date,count) VALUES('"&amp;AV1087&amp;"','"&amp;AW1087&amp;"','"&amp;AX1087&amp;"','"&amp;AY1087&amp;"',NOW(),0);"</f>
        <v>INSERT INTO math(tangen,question,answer,editor,date,count) VALUES('m5500','\\(\\quad \\displaystyle －\\frac{10}{3}　÷　\\frac{7}{9}　=　 \\)','\\(\\quad \\displaystyle －\\frac{30}{7} \\)','harazono',NOW(),0);</v>
      </c>
      <c r="BH1087" s="22">
        <f t="shared" ref="BH1087:BH1105" ca="1" si="19056">RANDBETWEEN(-10,10)</f>
        <v>-10</v>
      </c>
      <c r="BI1087" s="114" t="s">
        <v>27</v>
      </c>
      <c r="BJ1087" s="22">
        <f t="shared" ca="1" si="19023"/>
        <v>7</v>
      </c>
      <c r="BK1087" s="114" t="s">
        <v>26</v>
      </c>
      <c r="BL1087" s="27"/>
      <c r="BM1087" s="27"/>
      <c r="BN1087" s="27"/>
      <c r="BO1087" s="27"/>
      <c r="BP1087" s="27"/>
      <c r="BQ1087" s="24">
        <f t="shared" ref="BQ1087" ca="1" si="19057">BH1087*BJ1088</f>
        <v>-90</v>
      </c>
      <c r="BR1087" s="114" t="s">
        <v>26</v>
      </c>
      <c r="BS1087" s="114" t="str">
        <f t="shared" ref="BS1087" ca="1" si="19058">IF(BW1087&gt;=0,"","－")</f>
        <v>－</v>
      </c>
      <c r="BT1087" s="30">
        <f t="shared" ca="1" si="18173"/>
        <v>90</v>
      </c>
      <c r="BU1087" s="24">
        <f t="shared" ref="BU1087" ca="1" si="19059">BT1087/GCD(BT1087,BT1088)</f>
        <v>30</v>
      </c>
      <c r="BV1087">
        <f t="shared" ca="1" si="18175"/>
        <v>-1</v>
      </c>
      <c r="BW1087" s="119">
        <f t="shared" ref="BW1087" ca="1" si="19060">BV1087*BV1088</f>
        <v>-1</v>
      </c>
    </row>
    <row r="1088" spans="2:75" ht="32" customHeight="1" x14ac:dyDescent="0.55000000000000004">
      <c r="B1088" s="121"/>
      <c r="C1088" s="121"/>
      <c r="D1088" s="114"/>
      <c r="E1088" s="114"/>
      <c r="F1088" s="19">
        <f t="shared" ca="1" si="18147"/>
        <v>3</v>
      </c>
      <c r="G1088" s="114"/>
      <c r="H1088" s="114"/>
      <c r="I1088" s="19">
        <f t="shared" ca="1" si="18149"/>
        <v>9</v>
      </c>
      <c r="J1088" s="124"/>
      <c r="K1088" s="125"/>
      <c r="L1088" s="25">
        <f t="shared" ca="1" si="18151"/>
        <v>7</v>
      </c>
      <c r="M1088" s="118"/>
      <c r="N1088" s="125"/>
      <c r="O1088" s="118"/>
      <c r="P1088" s="118"/>
      <c r="Q1088" s="121"/>
      <c r="R1088" s="114"/>
      <c r="S1088" s="122"/>
      <c r="T1088" s="114"/>
      <c r="U1088" s="122"/>
      <c r="V1088" s="114"/>
      <c r="W1088" s="120"/>
      <c r="X1088" s="120"/>
      <c r="Y1088" s="121"/>
      <c r="Z1088" s="114"/>
      <c r="AA1088" s="122"/>
      <c r="AB1088" s="114"/>
      <c r="AC1088" s="122"/>
      <c r="AD1088" s="114"/>
      <c r="AE1088" s="114"/>
      <c r="AF1088" s="114"/>
      <c r="AG1088" t="s">
        <v>230</v>
      </c>
      <c r="AH1088" t="s">
        <v>250</v>
      </c>
      <c r="AI1088" s="1" t="str">
        <f t="shared" ref="AI1088" ca="1" si="19061">IF(N1087="","",N1087)</f>
        <v/>
      </c>
      <c r="AJ1088" s="1" t="str">
        <f t="shared" ref="AJ1088" ca="1" si="19062">IF(O1087="","",O1087)</f>
        <v/>
      </c>
      <c r="AK1088" s="1"/>
      <c r="AM1088" s="1"/>
      <c r="AO1088" t="s">
        <v>230</v>
      </c>
      <c r="AP1088" s="114"/>
      <c r="AQ1088" t="str">
        <f t="shared" ca="1" si="18165"/>
        <v>\\(\\quad \\displaystyle  \\)</v>
      </c>
      <c r="AS1088" s="114"/>
      <c r="AT1088" s="114"/>
      <c r="AU1088" s="114"/>
      <c r="AV1088" s="114"/>
      <c r="AW1088" s="114"/>
      <c r="AX1088" s="114"/>
      <c r="AY1088" s="114"/>
      <c r="AZ1088" s="117"/>
      <c r="BH1088" s="23">
        <f t="shared" ca="1" si="19030"/>
        <v>3</v>
      </c>
      <c r="BI1088" s="114"/>
      <c r="BJ1088" s="23">
        <f t="shared" ca="1" si="19031"/>
        <v>9</v>
      </c>
      <c r="BK1088" s="114"/>
      <c r="BL1088" s="27"/>
      <c r="BM1088" s="27"/>
      <c r="BN1088" s="27"/>
      <c r="BO1088" s="27"/>
      <c r="BP1088" s="27"/>
      <c r="BQ1088" s="25">
        <f t="shared" ref="BQ1088" ca="1" si="19063">BH1088*BJ1087</f>
        <v>21</v>
      </c>
      <c r="BR1088" s="114"/>
      <c r="BS1088" s="114"/>
      <c r="BT1088">
        <f t="shared" ca="1" si="18173"/>
        <v>21</v>
      </c>
      <c r="BU1088" s="25">
        <f t="shared" ref="BU1088" ca="1" si="19064">BT1088/GCD(BT1087,BT1088)</f>
        <v>7</v>
      </c>
      <c r="BV1088">
        <f t="shared" ca="1" si="18175"/>
        <v>1</v>
      </c>
      <c r="BW1088" s="119"/>
    </row>
    <row r="1089" spans="2:75" ht="32" customHeight="1" thickBot="1" x14ac:dyDescent="0.6">
      <c r="B1089" s="123" t="s">
        <v>0</v>
      </c>
      <c r="C1089" s="123" t="s">
        <v>28</v>
      </c>
      <c r="D1089" s="114">
        <v>42</v>
      </c>
      <c r="E1089" s="114" t="str">
        <f t="shared" ref="E1089" ca="1" si="19065">BS1089</f>
        <v/>
      </c>
      <c r="F1089" s="32">
        <f t="shared" ref="F1089:F1104" ca="1" si="19066">ABS(BH1089)</f>
        <v>1</v>
      </c>
      <c r="G1089" s="114" t="s">
        <v>241</v>
      </c>
      <c r="H1089" s="114" t="str">
        <f t="shared" ref="H1089" ca="1" si="19067">IF(BJ1089&lt;=0,"－","")</f>
        <v/>
      </c>
      <c r="I1089" s="32">
        <f t="shared" ref="I1089:I1104" ca="1" si="19068">ABS(BJ1089)</f>
        <v>3</v>
      </c>
      <c r="J1089" s="124" t="s">
        <v>13</v>
      </c>
      <c r="K1089" s="125" t="str">
        <f t="shared" ref="K1089" ca="1" si="19069">IF(BQ1089&lt;0,"－","")</f>
        <v/>
      </c>
      <c r="L1089" s="24">
        <f t="shared" ref="L1089:L1104" ca="1" si="19070">BU1089</f>
        <v>1</v>
      </c>
      <c r="M1089" s="118" t="str">
        <f t="shared" ref="M1089" ca="1" si="19071">IF(L1090=1,"=","")</f>
        <v/>
      </c>
      <c r="N1089" s="125" t="str">
        <f t="shared" ref="N1089" ca="1" si="19072">IF(L1090=1,IF(BQ1089&lt;0,"－",""),"")</f>
        <v/>
      </c>
      <c r="O1089" s="118" t="str">
        <f t="shared" ref="O1089" ca="1" si="19073">IF(L1090=1,L1089,"")</f>
        <v/>
      </c>
      <c r="P1089" s="118" t="s">
        <v>250</v>
      </c>
      <c r="Q1089" s="121" t="str">
        <f t="shared" ref="Q1089" ca="1" si="19074">IF(E1089="","",E1089)</f>
        <v/>
      </c>
      <c r="R1089" s="114" t="s">
        <v>249</v>
      </c>
      <c r="S1089" s="122">
        <f t="shared" ref="S1089" ca="1" si="19075">F1089</f>
        <v>1</v>
      </c>
      <c r="T1089" s="114" t="s">
        <v>216</v>
      </c>
      <c r="U1089" s="122">
        <f t="shared" ref="U1089" ca="1" si="19076">F1090</f>
        <v>9</v>
      </c>
      <c r="V1089" s="114" t="s">
        <v>217</v>
      </c>
      <c r="W1089" s="120" t="str">
        <f t="shared" ref="W1089" si="19077">G1089</f>
        <v>　÷　</v>
      </c>
      <c r="X1089" s="120" t="str">
        <f ca="1">IF(Y1089="","","\\left(")</f>
        <v/>
      </c>
      <c r="Y1089" s="121" t="str">
        <f t="shared" ref="Y1089" ca="1" si="19078">IF(H1089="","",H1089)</f>
        <v/>
      </c>
      <c r="Z1089" s="114" t="s">
        <v>249</v>
      </c>
      <c r="AA1089" s="122">
        <f t="shared" ref="AA1089" ca="1" si="19079">I1089</f>
        <v>3</v>
      </c>
      <c r="AB1089" s="114" t="s">
        <v>216</v>
      </c>
      <c r="AC1089" s="122">
        <f t="shared" ref="AC1089" ca="1" si="19080">I1090</f>
        <v>3</v>
      </c>
      <c r="AD1089" s="114" t="s">
        <v>217</v>
      </c>
      <c r="AE1089" s="114" t="str">
        <f ca="1">IF(Y1089="","","\\right)")</f>
        <v/>
      </c>
      <c r="AF1089" s="114" t="s">
        <v>233</v>
      </c>
      <c r="AG1089" t="s">
        <v>230</v>
      </c>
      <c r="AH1089" t="s">
        <v>250</v>
      </c>
      <c r="AI1089" s="1" t="str">
        <f t="shared" ref="AI1089" ca="1" si="19081">IF(K1089="","",K1089)</f>
        <v/>
      </c>
      <c r="AJ1089" t="s">
        <v>249</v>
      </c>
      <c r="AK1089" s="1">
        <f t="shared" ref="AK1089" ca="1" si="19082">L1089</f>
        <v>1</v>
      </c>
      <c r="AL1089" t="s">
        <v>216</v>
      </c>
      <c r="AM1089" s="1">
        <f t="shared" ref="AM1089" ca="1" si="19083">L1090</f>
        <v>9</v>
      </c>
      <c r="AN1089" t="s">
        <v>217</v>
      </c>
      <c r="AO1089" t="s">
        <v>230</v>
      </c>
      <c r="AP1089" s="114" t="str">
        <f t="shared" ref="AP1089" ca="1" si="19084">P1089&amp;Q1089&amp;R1089&amp;S1089&amp;T1089&amp;U1089&amp;V1089&amp;W1089&amp;X1089&amp;Y1089&amp;Z1089&amp;AA1089&amp;AB1089&amp;AC1089&amp;AD1089&amp;AE1089&amp;AF1089&amp;AG1089</f>
        <v>\\(\\quad \\displaystyle \\frac{1}{9}　÷　\\frac{3}{3}　=　 \\)</v>
      </c>
      <c r="AQ1089" t="str">
        <f t="shared" ca="1" si="18165"/>
        <v>\\(\\quad \\displaystyle \\frac{1}{9} \\)</v>
      </c>
      <c r="AS1089" s="114" t="str">
        <f t="shared" ref="AS1089" ca="1" si="19085">AP1089</f>
        <v>\\(\\quad \\displaystyle \\frac{1}{9}　÷　\\frac{3}{3}　=　 \\)</v>
      </c>
      <c r="AT1089" s="114" t="str">
        <f t="shared" ref="AT1089" ca="1" si="19086">IF(O1089="",AQ1089,AQ1090)</f>
        <v>\\(\\quad \\displaystyle \\frac{1}{9} \\)</v>
      </c>
      <c r="AU1089" s="114" t="s">
        <v>60</v>
      </c>
      <c r="AV1089" s="115" t="s">
        <v>228</v>
      </c>
      <c r="AW1089" s="115" t="str">
        <f t="shared" ref="AW1089" ca="1" si="19087">AS1089</f>
        <v>\\(\\quad \\displaystyle \\frac{1}{9}　÷　\\frac{3}{3}　=　 \\)</v>
      </c>
      <c r="AX1089" s="115" t="str">
        <f t="shared" ref="AX1089" ca="1" si="19088">AT1089</f>
        <v>\\(\\quad \\displaystyle \\frac{1}{9} \\)</v>
      </c>
      <c r="AY1089" s="115" t="s">
        <v>62</v>
      </c>
      <c r="AZ1089" s="116" t="str">
        <f t="shared" ref="AZ1089" ca="1" si="19089">"INSERT INTO "&amp;AU1089&amp;"(tangen,question,answer,editor,date,count) VALUES('"&amp;AV1089&amp;"','"&amp;AW1089&amp;"','"&amp;AX1089&amp;"','"&amp;AY1089&amp;"',NOW(),0);"</f>
        <v>INSERT INTO math(tangen,question,answer,editor,date,count) VALUES('m5500','\\(\\quad \\displaystyle \\frac{1}{9}　÷　\\frac{3}{3}　=　 \\)','\\(\\quad \\displaystyle \\frac{1}{9} \\)','harazono',NOW(),0);</v>
      </c>
      <c r="BH1089" s="22">
        <f t="shared" ca="1" si="19056"/>
        <v>1</v>
      </c>
      <c r="BI1089" s="114" t="s">
        <v>27</v>
      </c>
      <c r="BJ1089" s="22">
        <f t="shared" ca="1" si="19023"/>
        <v>3</v>
      </c>
      <c r="BK1089" s="114" t="s">
        <v>26</v>
      </c>
      <c r="BL1089" s="27"/>
      <c r="BM1089" s="27"/>
      <c r="BN1089" s="27"/>
      <c r="BO1089" s="27"/>
      <c r="BP1089" s="27"/>
      <c r="BQ1089" s="24">
        <f t="shared" ref="BQ1089" ca="1" si="19090">BH1089*BJ1090</f>
        <v>3</v>
      </c>
      <c r="BR1089" s="114" t="s">
        <v>26</v>
      </c>
      <c r="BS1089" s="114" t="str">
        <f t="shared" ref="BS1089" ca="1" si="19091">IF(BW1089&gt;=0,"","－")</f>
        <v/>
      </c>
      <c r="BT1089" s="30">
        <f t="shared" ref="BT1089:BT1104" ca="1" si="19092">ABS(BQ1089)</f>
        <v>3</v>
      </c>
      <c r="BU1089" s="24">
        <f t="shared" ref="BU1089" ca="1" si="19093">BT1089/GCD(BT1089,BT1090)</f>
        <v>1</v>
      </c>
      <c r="BV1089">
        <f t="shared" ref="BV1089:BV1104" ca="1" si="19094">IF(BQ1089&gt;=0,1,-1)</f>
        <v>1</v>
      </c>
      <c r="BW1089" s="119">
        <f t="shared" ref="BW1089" ca="1" si="19095">BV1089*BV1090</f>
        <v>1</v>
      </c>
    </row>
    <row r="1090" spans="2:75" ht="32" customHeight="1" x14ac:dyDescent="0.55000000000000004">
      <c r="B1090" s="121"/>
      <c r="C1090" s="121"/>
      <c r="D1090" s="114"/>
      <c r="E1090" s="114"/>
      <c r="F1090" s="19">
        <f t="shared" ca="1" si="19066"/>
        <v>9</v>
      </c>
      <c r="G1090" s="114"/>
      <c r="H1090" s="114"/>
      <c r="I1090" s="19">
        <f t="shared" ca="1" si="19068"/>
        <v>3</v>
      </c>
      <c r="J1090" s="124"/>
      <c r="K1090" s="125"/>
      <c r="L1090" s="25">
        <f t="shared" ca="1" si="19070"/>
        <v>9</v>
      </c>
      <c r="M1090" s="118"/>
      <c r="N1090" s="125"/>
      <c r="O1090" s="118"/>
      <c r="P1090" s="118"/>
      <c r="Q1090" s="121"/>
      <c r="R1090" s="114"/>
      <c r="S1090" s="122"/>
      <c r="T1090" s="114"/>
      <c r="U1090" s="122"/>
      <c r="V1090" s="114"/>
      <c r="W1090" s="120"/>
      <c r="X1090" s="120"/>
      <c r="Y1090" s="121"/>
      <c r="Z1090" s="114"/>
      <c r="AA1090" s="122"/>
      <c r="AB1090" s="114"/>
      <c r="AC1090" s="122"/>
      <c r="AD1090" s="114"/>
      <c r="AE1090" s="114"/>
      <c r="AF1090" s="114"/>
      <c r="AG1090" t="s">
        <v>230</v>
      </c>
      <c r="AH1090" t="s">
        <v>250</v>
      </c>
      <c r="AI1090" s="1" t="str">
        <f t="shared" ref="AI1090" ca="1" si="19096">IF(N1089="","",N1089)</f>
        <v/>
      </c>
      <c r="AJ1090" s="1" t="str">
        <f t="shared" ref="AJ1090" ca="1" si="19097">IF(O1089="","",O1089)</f>
        <v/>
      </c>
      <c r="AK1090" s="1"/>
      <c r="AM1090" s="1"/>
      <c r="AO1090" t="s">
        <v>230</v>
      </c>
      <c r="AP1090" s="114"/>
      <c r="AQ1090" t="str">
        <f t="shared" ca="1" si="18165"/>
        <v>\\(\\quad \\displaystyle  \\)</v>
      </c>
      <c r="AS1090" s="114"/>
      <c r="AT1090" s="114"/>
      <c r="AU1090" s="114"/>
      <c r="AV1090" s="114"/>
      <c r="AW1090" s="114"/>
      <c r="AX1090" s="114"/>
      <c r="AY1090" s="114"/>
      <c r="AZ1090" s="117"/>
      <c r="BH1090" s="23">
        <f t="shared" ca="1" si="19030"/>
        <v>9</v>
      </c>
      <c r="BI1090" s="114"/>
      <c r="BJ1090" s="23">
        <f t="shared" ca="1" si="19031"/>
        <v>3</v>
      </c>
      <c r="BK1090" s="114"/>
      <c r="BL1090" s="27"/>
      <c r="BM1090" s="27"/>
      <c r="BN1090" s="27"/>
      <c r="BO1090" s="27"/>
      <c r="BP1090" s="27"/>
      <c r="BQ1090" s="25">
        <f t="shared" ref="BQ1090" ca="1" si="19098">BH1090*BJ1089</f>
        <v>27</v>
      </c>
      <c r="BR1090" s="114"/>
      <c r="BS1090" s="114"/>
      <c r="BT1090">
        <f t="shared" ca="1" si="19092"/>
        <v>27</v>
      </c>
      <c r="BU1090" s="25">
        <f t="shared" ref="BU1090" ca="1" si="19099">BT1090/GCD(BT1089,BT1090)</f>
        <v>9</v>
      </c>
      <c r="BV1090">
        <f t="shared" ca="1" si="19094"/>
        <v>1</v>
      </c>
      <c r="BW1090" s="119"/>
    </row>
    <row r="1091" spans="2:75" ht="32" customHeight="1" thickBot="1" x14ac:dyDescent="0.6">
      <c r="B1091" s="123" t="s">
        <v>0</v>
      </c>
      <c r="C1091" s="123" t="s">
        <v>28</v>
      </c>
      <c r="D1091" s="114">
        <v>43</v>
      </c>
      <c r="E1091" s="114" t="str">
        <f t="shared" ref="E1091" ca="1" si="19100">BS1091</f>
        <v>－</v>
      </c>
      <c r="F1091" s="32">
        <f t="shared" ca="1" si="19066"/>
        <v>4</v>
      </c>
      <c r="G1091" s="114" t="s">
        <v>241</v>
      </c>
      <c r="H1091" s="114" t="str">
        <f t="shared" ref="H1091" ca="1" si="19101">IF(BJ1091&lt;=0,"－","")</f>
        <v/>
      </c>
      <c r="I1091" s="32">
        <f t="shared" ca="1" si="19068"/>
        <v>5</v>
      </c>
      <c r="J1091" s="124" t="s">
        <v>13</v>
      </c>
      <c r="K1091" s="125" t="str">
        <f t="shared" ref="K1091" ca="1" si="19102">IF(BQ1091&lt;0,"－","")</f>
        <v>－</v>
      </c>
      <c r="L1091" s="24">
        <f t="shared" ca="1" si="19070"/>
        <v>4</v>
      </c>
      <c r="M1091" s="118" t="str">
        <f t="shared" ref="M1091" ca="1" si="19103">IF(L1092=1,"=","")</f>
        <v/>
      </c>
      <c r="N1091" s="125" t="str">
        <f t="shared" ref="N1091" ca="1" si="19104">IF(L1092=1,IF(BQ1091&lt;0,"－",""),"")</f>
        <v/>
      </c>
      <c r="O1091" s="118" t="str">
        <f t="shared" ref="O1091" ca="1" si="19105">IF(L1092=1,L1091,"")</f>
        <v/>
      </c>
      <c r="P1091" s="118" t="s">
        <v>250</v>
      </c>
      <c r="Q1091" s="121" t="str">
        <f t="shared" ref="Q1091" ca="1" si="19106">IF(E1091="","",E1091)</f>
        <v>－</v>
      </c>
      <c r="R1091" s="114" t="s">
        <v>249</v>
      </c>
      <c r="S1091" s="122">
        <f t="shared" ref="S1091" ca="1" si="19107">F1091</f>
        <v>4</v>
      </c>
      <c r="T1091" s="114" t="s">
        <v>216</v>
      </c>
      <c r="U1091" s="122">
        <f t="shared" ref="U1091" ca="1" si="19108">F1092</f>
        <v>7</v>
      </c>
      <c r="V1091" s="114" t="s">
        <v>217</v>
      </c>
      <c r="W1091" s="120" t="str">
        <f t="shared" ref="W1091" si="19109">G1091</f>
        <v>　÷　</v>
      </c>
      <c r="X1091" s="120" t="str">
        <f ca="1">IF(Y1091="","","\\left(")</f>
        <v/>
      </c>
      <c r="Y1091" s="121" t="str">
        <f t="shared" ref="Y1091" ca="1" si="19110">IF(H1091="","",H1091)</f>
        <v/>
      </c>
      <c r="Z1091" s="114" t="s">
        <v>249</v>
      </c>
      <c r="AA1091" s="122">
        <f t="shared" ref="AA1091" ca="1" si="19111">I1091</f>
        <v>5</v>
      </c>
      <c r="AB1091" s="114" t="s">
        <v>216</v>
      </c>
      <c r="AC1091" s="122">
        <f t="shared" ref="AC1091" ca="1" si="19112">I1092</f>
        <v>7</v>
      </c>
      <c r="AD1091" s="114" t="s">
        <v>217</v>
      </c>
      <c r="AE1091" s="114" t="str">
        <f ca="1">IF(Y1091="","","\\right)")</f>
        <v/>
      </c>
      <c r="AF1091" s="114" t="s">
        <v>233</v>
      </c>
      <c r="AG1091" t="s">
        <v>230</v>
      </c>
      <c r="AH1091" t="s">
        <v>250</v>
      </c>
      <c r="AI1091" s="1" t="str">
        <f t="shared" ref="AI1091" ca="1" si="19113">IF(K1091="","",K1091)</f>
        <v>－</v>
      </c>
      <c r="AJ1091" t="s">
        <v>249</v>
      </c>
      <c r="AK1091" s="1">
        <f t="shared" ref="AK1091" ca="1" si="19114">L1091</f>
        <v>4</v>
      </c>
      <c r="AL1091" t="s">
        <v>216</v>
      </c>
      <c r="AM1091" s="1">
        <f t="shared" ref="AM1091" ca="1" si="19115">L1092</f>
        <v>5</v>
      </c>
      <c r="AN1091" t="s">
        <v>217</v>
      </c>
      <c r="AO1091" t="s">
        <v>230</v>
      </c>
      <c r="AP1091" s="114" t="str">
        <f t="shared" ref="AP1091" ca="1" si="19116">P1091&amp;Q1091&amp;R1091&amp;S1091&amp;T1091&amp;U1091&amp;V1091&amp;W1091&amp;X1091&amp;Y1091&amp;Z1091&amp;AA1091&amp;AB1091&amp;AC1091&amp;AD1091&amp;AE1091&amp;AF1091&amp;AG1091</f>
        <v>\\(\\quad \\displaystyle －\\frac{4}{7}　÷　\\frac{5}{7}　=　 \\)</v>
      </c>
      <c r="AQ1091" t="str">
        <f t="shared" ref="AQ1091:AQ1106" ca="1" si="19117">AH1091&amp;AI1091&amp;AJ1091&amp;AK1091&amp;AL1091&amp;AM1091&amp;AN1091&amp;AO1091</f>
        <v>\\(\\quad \\displaystyle －\\frac{4}{5} \\)</v>
      </c>
      <c r="AS1091" s="114" t="str">
        <f t="shared" ref="AS1091" ca="1" si="19118">AP1091</f>
        <v>\\(\\quad \\displaystyle －\\frac{4}{7}　÷　\\frac{5}{7}　=　 \\)</v>
      </c>
      <c r="AT1091" s="114" t="str">
        <f t="shared" ref="AT1091" ca="1" si="19119">IF(O1091="",AQ1091,AQ1092)</f>
        <v>\\(\\quad \\displaystyle －\\frac{4}{5} \\)</v>
      </c>
      <c r="AU1091" s="114" t="s">
        <v>60</v>
      </c>
      <c r="AV1091" s="115" t="s">
        <v>228</v>
      </c>
      <c r="AW1091" s="115" t="str">
        <f t="shared" ref="AW1091" ca="1" si="19120">AS1091</f>
        <v>\\(\\quad \\displaystyle －\\frac{4}{7}　÷　\\frac{5}{7}　=　 \\)</v>
      </c>
      <c r="AX1091" s="115" t="str">
        <f t="shared" ref="AX1091" ca="1" si="19121">AT1091</f>
        <v>\\(\\quad \\displaystyle －\\frac{4}{5} \\)</v>
      </c>
      <c r="AY1091" s="115" t="s">
        <v>62</v>
      </c>
      <c r="AZ1091" s="116" t="str">
        <f t="shared" ref="AZ1091" ca="1" si="19122">"INSERT INTO "&amp;AU1091&amp;"(tangen,question,answer,editor,date,count) VALUES('"&amp;AV1091&amp;"','"&amp;AW1091&amp;"','"&amp;AX1091&amp;"','"&amp;AY1091&amp;"',NOW(),0);"</f>
        <v>INSERT INTO math(tangen,question,answer,editor,date,count) VALUES('m5500','\\(\\quad \\displaystyle －\\frac{4}{7}　÷　\\frac{5}{7}　=　 \\)','\\(\\quad \\displaystyle －\\frac{4}{5} \\)','harazono',NOW(),0);</v>
      </c>
      <c r="BH1091" s="22">
        <f t="shared" ca="1" si="19056"/>
        <v>-4</v>
      </c>
      <c r="BI1091" s="114" t="s">
        <v>27</v>
      </c>
      <c r="BJ1091" s="22">
        <f t="shared" ca="1" si="19023"/>
        <v>5</v>
      </c>
      <c r="BK1091" s="114" t="s">
        <v>26</v>
      </c>
      <c r="BL1091" s="27"/>
      <c r="BM1091" s="27"/>
      <c r="BN1091" s="27"/>
      <c r="BO1091" s="27"/>
      <c r="BP1091" s="27"/>
      <c r="BQ1091" s="24">
        <f t="shared" ref="BQ1091" ca="1" si="19123">BH1091*BJ1092</f>
        <v>-28</v>
      </c>
      <c r="BR1091" s="114" t="s">
        <v>26</v>
      </c>
      <c r="BS1091" s="114" t="str">
        <f t="shared" ref="BS1091" ca="1" si="19124">IF(BW1091&gt;=0,"","－")</f>
        <v>－</v>
      </c>
      <c r="BT1091" s="30">
        <f t="shared" ca="1" si="19092"/>
        <v>28</v>
      </c>
      <c r="BU1091" s="24">
        <f t="shared" ref="BU1091" ca="1" si="19125">BT1091/GCD(BT1091,BT1092)</f>
        <v>4</v>
      </c>
      <c r="BV1091">
        <f t="shared" ca="1" si="19094"/>
        <v>-1</v>
      </c>
      <c r="BW1091" s="119">
        <f t="shared" ref="BW1091" ca="1" si="19126">BV1091*BV1092</f>
        <v>-1</v>
      </c>
    </row>
    <row r="1092" spans="2:75" ht="32" customHeight="1" x14ac:dyDescent="0.55000000000000004">
      <c r="B1092" s="121"/>
      <c r="C1092" s="121"/>
      <c r="D1092" s="114"/>
      <c r="E1092" s="114"/>
      <c r="F1092" s="19">
        <f t="shared" ca="1" si="19066"/>
        <v>7</v>
      </c>
      <c r="G1092" s="114"/>
      <c r="H1092" s="114"/>
      <c r="I1092" s="19">
        <f t="shared" ca="1" si="19068"/>
        <v>7</v>
      </c>
      <c r="J1092" s="124"/>
      <c r="K1092" s="125"/>
      <c r="L1092" s="25">
        <f t="shared" ca="1" si="19070"/>
        <v>5</v>
      </c>
      <c r="M1092" s="118"/>
      <c r="N1092" s="125"/>
      <c r="O1092" s="118"/>
      <c r="P1092" s="118"/>
      <c r="Q1092" s="121"/>
      <c r="R1092" s="114"/>
      <c r="S1092" s="122"/>
      <c r="T1092" s="114"/>
      <c r="U1092" s="122"/>
      <c r="V1092" s="114"/>
      <c r="W1092" s="120"/>
      <c r="X1092" s="120"/>
      <c r="Y1092" s="121"/>
      <c r="Z1092" s="114"/>
      <c r="AA1092" s="122"/>
      <c r="AB1092" s="114"/>
      <c r="AC1092" s="122"/>
      <c r="AD1092" s="114"/>
      <c r="AE1092" s="114"/>
      <c r="AF1092" s="114"/>
      <c r="AG1092" t="s">
        <v>230</v>
      </c>
      <c r="AH1092" t="s">
        <v>250</v>
      </c>
      <c r="AI1092" s="1" t="str">
        <f t="shared" ref="AI1092" ca="1" si="19127">IF(N1091="","",N1091)</f>
        <v/>
      </c>
      <c r="AJ1092" s="1" t="str">
        <f t="shared" ref="AJ1092" ca="1" si="19128">IF(O1091="","",O1091)</f>
        <v/>
      </c>
      <c r="AK1092" s="1"/>
      <c r="AM1092" s="1"/>
      <c r="AO1092" t="s">
        <v>230</v>
      </c>
      <c r="AP1092" s="114"/>
      <c r="AQ1092" t="str">
        <f t="shared" ca="1" si="19117"/>
        <v>\\(\\quad \\displaystyle  \\)</v>
      </c>
      <c r="AS1092" s="114"/>
      <c r="AT1092" s="114"/>
      <c r="AU1092" s="114"/>
      <c r="AV1092" s="114"/>
      <c r="AW1092" s="114"/>
      <c r="AX1092" s="114"/>
      <c r="AY1092" s="114"/>
      <c r="AZ1092" s="117"/>
      <c r="BH1092" s="23">
        <f t="shared" ca="1" si="19030"/>
        <v>7</v>
      </c>
      <c r="BI1092" s="114"/>
      <c r="BJ1092" s="23">
        <f t="shared" ca="1" si="19031"/>
        <v>7</v>
      </c>
      <c r="BK1092" s="114"/>
      <c r="BL1092" s="27"/>
      <c r="BM1092" s="27"/>
      <c r="BN1092" s="27"/>
      <c r="BO1092" s="27"/>
      <c r="BP1092" s="27"/>
      <c r="BQ1092" s="25">
        <f t="shared" ref="BQ1092" ca="1" si="19129">BH1092*BJ1091</f>
        <v>35</v>
      </c>
      <c r="BR1092" s="114"/>
      <c r="BS1092" s="114"/>
      <c r="BT1092">
        <f t="shared" ca="1" si="19092"/>
        <v>35</v>
      </c>
      <c r="BU1092" s="25">
        <f t="shared" ref="BU1092" ca="1" si="19130">BT1092/GCD(BT1091,BT1092)</f>
        <v>5</v>
      </c>
      <c r="BV1092">
        <f t="shared" ca="1" si="19094"/>
        <v>1</v>
      </c>
      <c r="BW1092" s="119"/>
    </row>
    <row r="1093" spans="2:75" ht="32" customHeight="1" thickBot="1" x14ac:dyDescent="0.6">
      <c r="B1093" s="123" t="s">
        <v>0</v>
      </c>
      <c r="C1093" s="123" t="s">
        <v>28</v>
      </c>
      <c r="D1093" s="114">
        <v>44</v>
      </c>
      <c r="E1093" s="114" t="str">
        <f t="shared" ref="E1093" ca="1" si="19131">BS1093</f>
        <v>－</v>
      </c>
      <c r="F1093" s="32">
        <f t="shared" ca="1" si="19066"/>
        <v>5</v>
      </c>
      <c r="G1093" s="114" t="s">
        <v>241</v>
      </c>
      <c r="H1093" s="114" t="str">
        <f t="shared" ref="H1093" ca="1" si="19132">IF(BJ1093&lt;=0,"－","")</f>
        <v/>
      </c>
      <c r="I1093" s="32">
        <f t="shared" ca="1" si="19068"/>
        <v>4</v>
      </c>
      <c r="J1093" s="124" t="s">
        <v>13</v>
      </c>
      <c r="K1093" s="125" t="str">
        <f t="shared" ref="K1093" ca="1" si="19133">IF(BQ1093&lt;0,"－","")</f>
        <v>－</v>
      </c>
      <c r="L1093" s="24">
        <f t="shared" ca="1" si="19070"/>
        <v>2</v>
      </c>
      <c r="M1093" s="118" t="str">
        <f t="shared" ref="M1093" ca="1" si="19134">IF(L1094=1,"=","")</f>
        <v>=</v>
      </c>
      <c r="N1093" s="125" t="str">
        <f t="shared" ref="N1093" ca="1" si="19135">IF(L1094=1,IF(BQ1093&lt;0,"－",""),"")</f>
        <v>－</v>
      </c>
      <c r="O1093" s="118">
        <f t="shared" ref="O1093" ca="1" si="19136">IF(L1094=1,L1093,"")</f>
        <v>2</v>
      </c>
      <c r="P1093" s="118" t="s">
        <v>250</v>
      </c>
      <c r="Q1093" s="121" t="str">
        <f t="shared" ref="Q1093" ca="1" si="19137">IF(E1093="","",E1093)</f>
        <v>－</v>
      </c>
      <c r="R1093" s="114" t="s">
        <v>249</v>
      </c>
      <c r="S1093" s="122">
        <f t="shared" ref="S1093" ca="1" si="19138">F1093</f>
        <v>5</v>
      </c>
      <c r="T1093" s="114" t="s">
        <v>216</v>
      </c>
      <c r="U1093" s="122">
        <f t="shared" ref="U1093" ca="1" si="19139">F1094</f>
        <v>5</v>
      </c>
      <c r="V1093" s="114" t="s">
        <v>217</v>
      </c>
      <c r="W1093" s="120" t="str">
        <f t="shared" ref="W1093" si="19140">G1093</f>
        <v>　÷　</v>
      </c>
      <c r="X1093" s="120" t="str">
        <f ca="1">IF(Y1093="","","\\left(")</f>
        <v/>
      </c>
      <c r="Y1093" s="121" t="str">
        <f t="shared" ref="Y1093" ca="1" si="19141">IF(H1093="","",H1093)</f>
        <v/>
      </c>
      <c r="Z1093" s="114" t="s">
        <v>249</v>
      </c>
      <c r="AA1093" s="122">
        <f t="shared" ref="AA1093" ca="1" si="19142">I1093</f>
        <v>4</v>
      </c>
      <c r="AB1093" s="114" t="s">
        <v>216</v>
      </c>
      <c r="AC1093" s="122">
        <f t="shared" ref="AC1093" ca="1" si="19143">I1094</f>
        <v>8</v>
      </c>
      <c r="AD1093" s="114" t="s">
        <v>217</v>
      </c>
      <c r="AE1093" s="114" t="str">
        <f ca="1">IF(Y1093="","","\\right)")</f>
        <v/>
      </c>
      <c r="AF1093" s="114" t="s">
        <v>233</v>
      </c>
      <c r="AG1093" t="s">
        <v>230</v>
      </c>
      <c r="AH1093" t="s">
        <v>250</v>
      </c>
      <c r="AI1093" s="1" t="str">
        <f t="shared" ref="AI1093" ca="1" si="19144">IF(K1093="","",K1093)</f>
        <v>－</v>
      </c>
      <c r="AJ1093" t="s">
        <v>249</v>
      </c>
      <c r="AK1093" s="1">
        <f t="shared" ref="AK1093" ca="1" si="19145">L1093</f>
        <v>2</v>
      </c>
      <c r="AL1093" t="s">
        <v>216</v>
      </c>
      <c r="AM1093" s="1">
        <f t="shared" ref="AM1093" ca="1" si="19146">L1094</f>
        <v>1</v>
      </c>
      <c r="AN1093" t="s">
        <v>217</v>
      </c>
      <c r="AO1093" t="s">
        <v>230</v>
      </c>
      <c r="AP1093" s="114" t="str">
        <f t="shared" ref="AP1093" ca="1" si="19147">P1093&amp;Q1093&amp;R1093&amp;S1093&amp;T1093&amp;U1093&amp;V1093&amp;W1093&amp;X1093&amp;Y1093&amp;Z1093&amp;AA1093&amp;AB1093&amp;AC1093&amp;AD1093&amp;AE1093&amp;AF1093&amp;AG1093</f>
        <v>\\(\\quad \\displaystyle －\\frac{5}{5}　÷　\\frac{4}{8}　=　 \\)</v>
      </c>
      <c r="AQ1093" t="str">
        <f t="shared" ca="1" si="19117"/>
        <v>\\(\\quad \\displaystyle －\\frac{2}{1} \\)</v>
      </c>
      <c r="AS1093" s="114" t="str">
        <f t="shared" ref="AS1093" ca="1" si="19148">AP1093</f>
        <v>\\(\\quad \\displaystyle －\\frac{5}{5}　÷　\\frac{4}{8}　=　 \\)</v>
      </c>
      <c r="AT1093" s="114" t="str">
        <f t="shared" ref="AT1093" ca="1" si="19149">IF(O1093="",AQ1093,AQ1094)</f>
        <v>\\(\\quad \\displaystyle －2 \\)</v>
      </c>
      <c r="AU1093" s="114" t="s">
        <v>60</v>
      </c>
      <c r="AV1093" s="115" t="s">
        <v>228</v>
      </c>
      <c r="AW1093" s="115" t="str">
        <f t="shared" ref="AW1093" ca="1" si="19150">AS1093</f>
        <v>\\(\\quad \\displaystyle －\\frac{5}{5}　÷　\\frac{4}{8}　=　 \\)</v>
      </c>
      <c r="AX1093" s="115" t="str">
        <f t="shared" ref="AX1093" ca="1" si="19151">AT1093</f>
        <v>\\(\\quad \\displaystyle －2 \\)</v>
      </c>
      <c r="AY1093" s="115" t="s">
        <v>62</v>
      </c>
      <c r="AZ1093" s="116" t="str">
        <f t="shared" ref="AZ1093" ca="1" si="19152">"INSERT INTO "&amp;AU1093&amp;"(tangen,question,answer,editor,date,count) VALUES('"&amp;AV1093&amp;"','"&amp;AW1093&amp;"','"&amp;AX1093&amp;"','"&amp;AY1093&amp;"',NOW(),0);"</f>
        <v>INSERT INTO math(tangen,question,answer,editor,date,count) VALUES('m5500','\\(\\quad \\displaystyle －\\frac{5}{5}　÷　\\frac{4}{8}　=　 \\)','\\(\\quad \\displaystyle －2 \\)','harazono',NOW(),0);</v>
      </c>
      <c r="BH1093" s="22">
        <f t="shared" ca="1" si="19056"/>
        <v>-5</v>
      </c>
      <c r="BI1093" s="114" t="s">
        <v>27</v>
      </c>
      <c r="BJ1093" s="22">
        <f t="shared" ca="1" si="19023"/>
        <v>4</v>
      </c>
      <c r="BK1093" s="114" t="s">
        <v>26</v>
      </c>
      <c r="BL1093" s="27"/>
      <c r="BM1093" s="27"/>
      <c r="BN1093" s="27"/>
      <c r="BO1093" s="27"/>
      <c r="BP1093" s="27"/>
      <c r="BQ1093" s="24">
        <f t="shared" ref="BQ1093" ca="1" si="19153">BH1093*BJ1094</f>
        <v>-40</v>
      </c>
      <c r="BR1093" s="114" t="s">
        <v>26</v>
      </c>
      <c r="BS1093" s="114" t="str">
        <f t="shared" ref="BS1093" ca="1" si="19154">IF(BW1093&gt;=0,"","－")</f>
        <v>－</v>
      </c>
      <c r="BT1093" s="30">
        <f t="shared" ca="1" si="19092"/>
        <v>40</v>
      </c>
      <c r="BU1093" s="24">
        <f t="shared" ref="BU1093" ca="1" si="19155">BT1093/GCD(BT1093,BT1094)</f>
        <v>2</v>
      </c>
      <c r="BV1093">
        <f t="shared" ca="1" si="19094"/>
        <v>-1</v>
      </c>
      <c r="BW1093" s="119">
        <f t="shared" ref="BW1093" ca="1" si="19156">BV1093*BV1094</f>
        <v>-1</v>
      </c>
    </row>
    <row r="1094" spans="2:75" ht="32" customHeight="1" x14ac:dyDescent="0.55000000000000004">
      <c r="B1094" s="121"/>
      <c r="C1094" s="121"/>
      <c r="D1094" s="114"/>
      <c r="E1094" s="114"/>
      <c r="F1094" s="19">
        <f t="shared" ca="1" si="19066"/>
        <v>5</v>
      </c>
      <c r="G1094" s="114"/>
      <c r="H1094" s="114"/>
      <c r="I1094" s="19">
        <f t="shared" ca="1" si="19068"/>
        <v>8</v>
      </c>
      <c r="J1094" s="124"/>
      <c r="K1094" s="125"/>
      <c r="L1094" s="25">
        <f t="shared" ca="1" si="19070"/>
        <v>1</v>
      </c>
      <c r="M1094" s="118"/>
      <c r="N1094" s="125"/>
      <c r="O1094" s="118"/>
      <c r="P1094" s="118"/>
      <c r="Q1094" s="121"/>
      <c r="R1094" s="114"/>
      <c r="S1094" s="122"/>
      <c r="T1094" s="114"/>
      <c r="U1094" s="122"/>
      <c r="V1094" s="114"/>
      <c r="W1094" s="120"/>
      <c r="X1094" s="120"/>
      <c r="Y1094" s="121"/>
      <c r="Z1094" s="114"/>
      <c r="AA1094" s="122"/>
      <c r="AB1094" s="114"/>
      <c r="AC1094" s="122"/>
      <c r="AD1094" s="114"/>
      <c r="AE1094" s="114"/>
      <c r="AF1094" s="114"/>
      <c r="AG1094" t="s">
        <v>230</v>
      </c>
      <c r="AH1094" t="s">
        <v>250</v>
      </c>
      <c r="AI1094" s="1" t="str">
        <f t="shared" ref="AI1094" ca="1" si="19157">IF(N1093="","",N1093)</f>
        <v>－</v>
      </c>
      <c r="AJ1094" s="1">
        <f t="shared" ref="AJ1094" ca="1" si="19158">IF(O1093="","",O1093)</f>
        <v>2</v>
      </c>
      <c r="AK1094" s="1"/>
      <c r="AM1094" s="1"/>
      <c r="AO1094" t="s">
        <v>230</v>
      </c>
      <c r="AP1094" s="114"/>
      <c r="AQ1094" t="str">
        <f t="shared" ca="1" si="19117"/>
        <v>\\(\\quad \\displaystyle －2 \\)</v>
      </c>
      <c r="AS1094" s="114"/>
      <c r="AT1094" s="114"/>
      <c r="AU1094" s="114"/>
      <c r="AV1094" s="114"/>
      <c r="AW1094" s="114"/>
      <c r="AX1094" s="114"/>
      <c r="AY1094" s="114"/>
      <c r="AZ1094" s="117"/>
      <c r="BH1094" s="23">
        <f t="shared" ca="1" si="19030"/>
        <v>5</v>
      </c>
      <c r="BI1094" s="114"/>
      <c r="BJ1094" s="23">
        <f t="shared" ca="1" si="19031"/>
        <v>8</v>
      </c>
      <c r="BK1094" s="114"/>
      <c r="BL1094" s="27"/>
      <c r="BM1094" s="27"/>
      <c r="BN1094" s="27"/>
      <c r="BO1094" s="27"/>
      <c r="BP1094" s="27"/>
      <c r="BQ1094" s="25">
        <f t="shared" ref="BQ1094" ca="1" si="19159">BH1094*BJ1093</f>
        <v>20</v>
      </c>
      <c r="BR1094" s="114"/>
      <c r="BS1094" s="114"/>
      <c r="BT1094">
        <f t="shared" ca="1" si="19092"/>
        <v>20</v>
      </c>
      <c r="BU1094" s="25">
        <f t="shared" ref="BU1094" ca="1" si="19160">BT1094/GCD(BT1093,BT1094)</f>
        <v>1</v>
      </c>
      <c r="BV1094">
        <f t="shared" ca="1" si="19094"/>
        <v>1</v>
      </c>
      <c r="BW1094" s="119"/>
    </row>
    <row r="1095" spans="2:75" ht="32" customHeight="1" thickBot="1" x14ac:dyDescent="0.6">
      <c r="B1095" s="123" t="s">
        <v>0</v>
      </c>
      <c r="C1095" s="123" t="s">
        <v>28</v>
      </c>
      <c r="D1095" s="114">
        <v>45</v>
      </c>
      <c r="E1095" s="114" t="str">
        <f t="shared" ref="E1095" ca="1" si="19161">BS1095</f>
        <v>－</v>
      </c>
      <c r="F1095" s="32">
        <f t="shared" ca="1" si="19066"/>
        <v>4</v>
      </c>
      <c r="G1095" s="114" t="s">
        <v>241</v>
      </c>
      <c r="H1095" s="114" t="str">
        <f t="shared" ref="H1095" ca="1" si="19162">IF(BJ1095&lt;=0,"－","")</f>
        <v>－</v>
      </c>
      <c r="I1095" s="32">
        <f t="shared" ca="1" si="19068"/>
        <v>5</v>
      </c>
      <c r="J1095" s="124" t="s">
        <v>13</v>
      </c>
      <c r="K1095" s="125" t="str">
        <f t="shared" ref="K1095" ca="1" si="19163">IF(BQ1095&lt;0,"－","")</f>
        <v/>
      </c>
      <c r="L1095" s="24">
        <f t="shared" ca="1" si="19070"/>
        <v>7</v>
      </c>
      <c r="M1095" s="118" t="str">
        <f t="shared" ref="M1095" ca="1" si="19164">IF(L1096=1,"=","")</f>
        <v/>
      </c>
      <c r="N1095" s="125" t="str">
        <f t="shared" ref="N1095" ca="1" si="19165">IF(L1096=1,IF(BQ1095&lt;0,"－",""),"")</f>
        <v/>
      </c>
      <c r="O1095" s="118" t="str">
        <f t="shared" ref="O1095" ca="1" si="19166">IF(L1096=1,L1095,"")</f>
        <v/>
      </c>
      <c r="P1095" s="118" t="s">
        <v>250</v>
      </c>
      <c r="Q1095" s="121" t="str">
        <f t="shared" ref="Q1095" ca="1" si="19167">IF(E1095="","",E1095)</f>
        <v>－</v>
      </c>
      <c r="R1095" s="114" t="s">
        <v>249</v>
      </c>
      <c r="S1095" s="122">
        <f t="shared" ref="S1095" ca="1" si="19168">F1095</f>
        <v>4</v>
      </c>
      <c r="T1095" s="114" t="s">
        <v>216</v>
      </c>
      <c r="U1095" s="122">
        <f t="shared" ref="U1095" ca="1" si="19169">F1096</f>
        <v>4</v>
      </c>
      <c r="V1095" s="114" t="s">
        <v>217</v>
      </c>
      <c r="W1095" s="120" t="str">
        <f t="shared" ref="W1095" si="19170">G1095</f>
        <v>　÷　</v>
      </c>
      <c r="X1095" s="120" t="str">
        <f ca="1">IF(Y1095="","","\\left(")</f>
        <v>\\left(</v>
      </c>
      <c r="Y1095" s="121" t="str">
        <f t="shared" ref="Y1095" ca="1" si="19171">IF(H1095="","",H1095)</f>
        <v>－</v>
      </c>
      <c r="Z1095" s="114" t="s">
        <v>249</v>
      </c>
      <c r="AA1095" s="122">
        <f t="shared" ref="AA1095" ca="1" si="19172">I1095</f>
        <v>5</v>
      </c>
      <c r="AB1095" s="114" t="s">
        <v>216</v>
      </c>
      <c r="AC1095" s="122">
        <f t="shared" ref="AC1095" ca="1" si="19173">I1096</f>
        <v>7</v>
      </c>
      <c r="AD1095" s="114" t="s">
        <v>217</v>
      </c>
      <c r="AE1095" s="114" t="str">
        <f ca="1">IF(Y1095="","","\\right)")</f>
        <v>\\right)</v>
      </c>
      <c r="AF1095" s="114" t="s">
        <v>233</v>
      </c>
      <c r="AG1095" t="s">
        <v>230</v>
      </c>
      <c r="AH1095" t="s">
        <v>250</v>
      </c>
      <c r="AI1095" s="1" t="str">
        <f t="shared" ref="AI1095" ca="1" si="19174">IF(K1095="","",K1095)</f>
        <v/>
      </c>
      <c r="AJ1095" t="s">
        <v>249</v>
      </c>
      <c r="AK1095" s="1">
        <f t="shared" ref="AK1095" ca="1" si="19175">L1095</f>
        <v>7</v>
      </c>
      <c r="AL1095" t="s">
        <v>216</v>
      </c>
      <c r="AM1095" s="1">
        <f t="shared" ref="AM1095" ca="1" si="19176">L1096</f>
        <v>5</v>
      </c>
      <c r="AN1095" t="s">
        <v>217</v>
      </c>
      <c r="AO1095" t="s">
        <v>230</v>
      </c>
      <c r="AP1095" s="114" t="str">
        <f t="shared" ref="AP1095" ca="1" si="19177">P1095&amp;Q1095&amp;R1095&amp;S1095&amp;T1095&amp;U1095&amp;V1095&amp;W1095&amp;X1095&amp;Y1095&amp;Z1095&amp;AA1095&amp;AB1095&amp;AC1095&amp;AD1095&amp;AE1095&amp;AF1095&amp;AG1095</f>
        <v>\\(\\quad \\displaystyle －\\frac{4}{4}　÷　\\left(－\\frac{5}{7}\\right)　=　 \\)</v>
      </c>
      <c r="AQ1095" t="str">
        <f t="shared" ca="1" si="19117"/>
        <v>\\(\\quad \\displaystyle \\frac{7}{5} \\)</v>
      </c>
      <c r="AS1095" s="114" t="str">
        <f t="shared" ref="AS1095" ca="1" si="19178">AP1095</f>
        <v>\\(\\quad \\displaystyle －\\frac{4}{4}　÷　\\left(－\\frac{5}{7}\\right)　=　 \\)</v>
      </c>
      <c r="AT1095" s="114" t="str">
        <f t="shared" ref="AT1095" ca="1" si="19179">IF(O1095="",AQ1095,AQ1096)</f>
        <v>\\(\\quad \\displaystyle \\frac{7}{5} \\)</v>
      </c>
      <c r="AU1095" s="114" t="s">
        <v>60</v>
      </c>
      <c r="AV1095" s="115" t="s">
        <v>228</v>
      </c>
      <c r="AW1095" s="115" t="str">
        <f t="shared" ref="AW1095" ca="1" si="19180">AS1095</f>
        <v>\\(\\quad \\displaystyle －\\frac{4}{4}　÷　\\left(－\\frac{5}{7}\\right)　=　 \\)</v>
      </c>
      <c r="AX1095" s="115" t="str">
        <f t="shared" ref="AX1095" ca="1" si="19181">AT1095</f>
        <v>\\(\\quad \\displaystyle \\frac{7}{5} \\)</v>
      </c>
      <c r="AY1095" s="115" t="s">
        <v>62</v>
      </c>
      <c r="AZ1095" s="116" t="str">
        <f t="shared" ref="AZ1095" ca="1" si="19182">"INSERT INTO "&amp;AU1095&amp;"(tangen,question,answer,editor,date,count) VALUES('"&amp;AV1095&amp;"','"&amp;AW1095&amp;"','"&amp;AX1095&amp;"','"&amp;AY1095&amp;"',NOW(),0);"</f>
        <v>INSERT INTO math(tangen,question,answer,editor,date,count) VALUES('m5500','\\(\\quad \\displaystyle －\\frac{4}{4}　÷　\\left(－\\frac{5}{7}\\right)　=　 \\)','\\(\\quad \\displaystyle \\frac{7}{5} \\)','harazono',NOW(),0);</v>
      </c>
      <c r="BH1095" s="22">
        <f t="shared" ca="1" si="19056"/>
        <v>4</v>
      </c>
      <c r="BI1095" s="114" t="s">
        <v>27</v>
      </c>
      <c r="BJ1095" s="22">
        <f t="shared" ca="1" si="19023"/>
        <v>-5</v>
      </c>
      <c r="BK1095" s="114" t="s">
        <v>26</v>
      </c>
      <c r="BL1095" s="27"/>
      <c r="BM1095" s="27"/>
      <c r="BN1095" s="27"/>
      <c r="BO1095" s="27"/>
      <c r="BP1095" s="27"/>
      <c r="BQ1095" s="24">
        <f t="shared" ref="BQ1095" ca="1" si="19183">BH1095*BJ1096</f>
        <v>28</v>
      </c>
      <c r="BR1095" s="114" t="s">
        <v>26</v>
      </c>
      <c r="BS1095" s="114" t="str">
        <f t="shared" ref="BS1095" ca="1" si="19184">IF(BW1095&gt;=0,"","－")</f>
        <v>－</v>
      </c>
      <c r="BT1095" s="30">
        <f t="shared" ca="1" si="19092"/>
        <v>28</v>
      </c>
      <c r="BU1095" s="24">
        <f t="shared" ref="BU1095" ca="1" si="19185">BT1095/GCD(BT1095,BT1096)</f>
        <v>7</v>
      </c>
      <c r="BV1095">
        <f t="shared" ca="1" si="19094"/>
        <v>1</v>
      </c>
      <c r="BW1095" s="119">
        <f t="shared" ref="BW1095" ca="1" si="19186">BV1095*BV1096</f>
        <v>-1</v>
      </c>
    </row>
    <row r="1096" spans="2:75" ht="32" customHeight="1" x14ac:dyDescent="0.55000000000000004">
      <c r="B1096" s="121"/>
      <c r="C1096" s="121"/>
      <c r="D1096" s="114"/>
      <c r="E1096" s="114"/>
      <c r="F1096" s="19">
        <f t="shared" ca="1" si="19066"/>
        <v>4</v>
      </c>
      <c r="G1096" s="114"/>
      <c r="H1096" s="114"/>
      <c r="I1096" s="19">
        <f t="shared" ca="1" si="19068"/>
        <v>7</v>
      </c>
      <c r="J1096" s="124"/>
      <c r="K1096" s="125"/>
      <c r="L1096" s="25">
        <f t="shared" ca="1" si="19070"/>
        <v>5</v>
      </c>
      <c r="M1096" s="118"/>
      <c r="N1096" s="125"/>
      <c r="O1096" s="118"/>
      <c r="P1096" s="118"/>
      <c r="Q1096" s="121"/>
      <c r="R1096" s="114"/>
      <c r="S1096" s="122"/>
      <c r="T1096" s="114"/>
      <c r="U1096" s="122"/>
      <c r="V1096" s="114"/>
      <c r="W1096" s="120"/>
      <c r="X1096" s="120"/>
      <c r="Y1096" s="121"/>
      <c r="Z1096" s="114"/>
      <c r="AA1096" s="122"/>
      <c r="AB1096" s="114"/>
      <c r="AC1096" s="122"/>
      <c r="AD1096" s="114"/>
      <c r="AE1096" s="114"/>
      <c r="AF1096" s="114"/>
      <c r="AG1096" t="s">
        <v>230</v>
      </c>
      <c r="AH1096" t="s">
        <v>250</v>
      </c>
      <c r="AI1096" s="1" t="str">
        <f t="shared" ref="AI1096" ca="1" si="19187">IF(N1095="","",N1095)</f>
        <v/>
      </c>
      <c r="AJ1096" s="1" t="str">
        <f t="shared" ref="AJ1096" ca="1" si="19188">IF(O1095="","",O1095)</f>
        <v/>
      </c>
      <c r="AK1096" s="1"/>
      <c r="AM1096" s="1"/>
      <c r="AO1096" t="s">
        <v>230</v>
      </c>
      <c r="AP1096" s="114"/>
      <c r="AQ1096" t="str">
        <f t="shared" ca="1" si="19117"/>
        <v>\\(\\quad \\displaystyle  \\)</v>
      </c>
      <c r="AS1096" s="114"/>
      <c r="AT1096" s="114"/>
      <c r="AU1096" s="114"/>
      <c r="AV1096" s="114"/>
      <c r="AW1096" s="114"/>
      <c r="AX1096" s="114"/>
      <c r="AY1096" s="114"/>
      <c r="AZ1096" s="117"/>
      <c r="BH1096" s="23">
        <f t="shared" ca="1" si="19030"/>
        <v>4</v>
      </c>
      <c r="BI1096" s="114"/>
      <c r="BJ1096" s="23">
        <f t="shared" ca="1" si="19031"/>
        <v>7</v>
      </c>
      <c r="BK1096" s="114"/>
      <c r="BL1096" s="27"/>
      <c r="BM1096" s="27"/>
      <c r="BN1096" s="27"/>
      <c r="BO1096" s="27"/>
      <c r="BP1096" s="27"/>
      <c r="BQ1096" s="25">
        <f t="shared" ref="BQ1096" ca="1" si="19189">BH1096*BJ1095</f>
        <v>-20</v>
      </c>
      <c r="BR1096" s="114"/>
      <c r="BS1096" s="114"/>
      <c r="BT1096">
        <f t="shared" ca="1" si="19092"/>
        <v>20</v>
      </c>
      <c r="BU1096" s="25">
        <f t="shared" ref="BU1096" ca="1" si="19190">BT1096/GCD(BT1095,BT1096)</f>
        <v>5</v>
      </c>
      <c r="BV1096">
        <f t="shared" ca="1" si="19094"/>
        <v>-1</v>
      </c>
      <c r="BW1096" s="119"/>
    </row>
    <row r="1097" spans="2:75" ht="32" customHeight="1" thickBot="1" x14ac:dyDescent="0.6">
      <c r="B1097" s="123" t="s">
        <v>0</v>
      </c>
      <c r="C1097" s="123" t="s">
        <v>28</v>
      </c>
      <c r="D1097" s="114">
        <v>46</v>
      </c>
      <c r="E1097" s="114" t="str">
        <f t="shared" ref="E1097" ca="1" si="19191">BS1097</f>
        <v>－</v>
      </c>
      <c r="F1097" s="32">
        <f t="shared" ca="1" si="19066"/>
        <v>4</v>
      </c>
      <c r="G1097" s="114" t="s">
        <v>241</v>
      </c>
      <c r="H1097" s="114" t="str">
        <f t="shared" ref="H1097" ca="1" si="19192">IF(BJ1097&lt;=0,"－","")</f>
        <v>－</v>
      </c>
      <c r="I1097" s="32">
        <f t="shared" ca="1" si="19068"/>
        <v>10</v>
      </c>
      <c r="J1097" s="124" t="s">
        <v>13</v>
      </c>
      <c r="K1097" s="125" t="str">
        <f t="shared" ref="K1097" ca="1" si="19193">IF(BQ1097&lt;0,"－","")</f>
        <v/>
      </c>
      <c r="L1097" s="24">
        <f t="shared" ca="1" si="19070"/>
        <v>4</v>
      </c>
      <c r="M1097" s="118" t="str">
        <f t="shared" ref="M1097" ca="1" si="19194">IF(L1098=1,"=","")</f>
        <v/>
      </c>
      <c r="N1097" s="125" t="str">
        <f t="shared" ref="N1097" ca="1" si="19195">IF(L1098=1,IF(BQ1097&lt;0,"－",""),"")</f>
        <v/>
      </c>
      <c r="O1097" s="118" t="str">
        <f t="shared" ref="O1097" ca="1" si="19196">IF(L1098=1,L1097,"")</f>
        <v/>
      </c>
      <c r="P1097" s="118" t="s">
        <v>250</v>
      </c>
      <c r="Q1097" s="121" t="str">
        <f t="shared" ref="Q1097" ca="1" si="19197">IF(E1097="","",E1097)</f>
        <v>－</v>
      </c>
      <c r="R1097" s="114" t="s">
        <v>249</v>
      </c>
      <c r="S1097" s="122">
        <f t="shared" ref="S1097" ca="1" si="19198">F1097</f>
        <v>4</v>
      </c>
      <c r="T1097" s="114" t="s">
        <v>216</v>
      </c>
      <c r="U1097" s="122">
        <f t="shared" ref="U1097" ca="1" si="19199">F1098</f>
        <v>9</v>
      </c>
      <c r="V1097" s="114" t="s">
        <v>217</v>
      </c>
      <c r="W1097" s="120" t="str">
        <f t="shared" ref="W1097" si="19200">G1097</f>
        <v>　÷　</v>
      </c>
      <c r="X1097" s="120" t="str">
        <f ca="1">IF(Y1097="","","\\left(")</f>
        <v>\\left(</v>
      </c>
      <c r="Y1097" s="121" t="str">
        <f t="shared" ref="Y1097" ca="1" si="19201">IF(H1097="","",H1097)</f>
        <v>－</v>
      </c>
      <c r="Z1097" s="114" t="s">
        <v>249</v>
      </c>
      <c r="AA1097" s="122">
        <f t="shared" ref="AA1097" ca="1" si="19202">I1097</f>
        <v>10</v>
      </c>
      <c r="AB1097" s="114" t="s">
        <v>216</v>
      </c>
      <c r="AC1097" s="122">
        <f t="shared" ref="AC1097" ca="1" si="19203">I1098</f>
        <v>10</v>
      </c>
      <c r="AD1097" s="114" t="s">
        <v>217</v>
      </c>
      <c r="AE1097" s="114" t="str">
        <f ca="1">IF(Y1097="","","\\right)")</f>
        <v>\\right)</v>
      </c>
      <c r="AF1097" s="114" t="s">
        <v>233</v>
      </c>
      <c r="AG1097" t="s">
        <v>230</v>
      </c>
      <c r="AH1097" t="s">
        <v>250</v>
      </c>
      <c r="AI1097" s="1" t="str">
        <f t="shared" ref="AI1097" ca="1" si="19204">IF(K1097="","",K1097)</f>
        <v/>
      </c>
      <c r="AJ1097" t="s">
        <v>249</v>
      </c>
      <c r="AK1097" s="1">
        <f t="shared" ref="AK1097" ca="1" si="19205">L1097</f>
        <v>4</v>
      </c>
      <c r="AL1097" t="s">
        <v>216</v>
      </c>
      <c r="AM1097" s="1">
        <f t="shared" ref="AM1097" ca="1" si="19206">L1098</f>
        <v>9</v>
      </c>
      <c r="AN1097" t="s">
        <v>217</v>
      </c>
      <c r="AO1097" t="s">
        <v>230</v>
      </c>
      <c r="AP1097" s="114" t="str">
        <f t="shared" ref="AP1097" ca="1" si="19207">P1097&amp;Q1097&amp;R1097&amp;S1097&amp;T1097&amp;U1097&amp;V1097&amp;W1097&amp;X1097&amp;Y1097&amp;Z1097&amp;AA1097&amp;AB1097&amp;AC1097&amp;AD1097&amp;AE1097&amp;AF1097&amp;AG1097</f>
        <v>\\(\\quad \\displaystyle －\\frac{4}{9}　÷　\\left(－\\frac{10}{10}\\right)　=　 \\)</v>
      </c>
      <c r="AQ1097" t="str">
        <f t="shared" ca="1" si="19117"/>
        <v>\\(\\quad \\displaystyle \\frac{4}{9} \\)</v>
      </c>
      <c r="AS1097" s="114" t="str">
        <f t="shared" ref="AS1097" ca="1" si="19208">AP1097</f>
        <v>\\(\\quad \\displaystyle －\\frac{4}{9}　÷　\\left(－\\frac{10}{10}\\right)　=　 \\)</v>
      </c>
      <c r="AT1097" s="114" t="str">
        <f t="shared" ref="AT1097" ca="1" si="19209">IF(O1097="",AQ1097,AQ1098)</f>
        <v>\\(\\quad \\displaystyle \\frac{4}{9} \\)</v>
      </c>
      <c r="AU1097" s="114" t="s">
        <v>60</v>
      </c>
      <c r="AV1097" s="115" t="s">
        <v>228</v>
      </c>
      <c r="AW1097" s="115" t="str">
        <f t="shared" ref="AW1097" ca="1" si="19210">AS1097</f>
        <v>\\(\\quad \\displaystyle －\\frac{4}{9}　÷　\\left(－\\frac{10}{10}\\right)　=　 \\)</v>
      </c>
      <c r="AX1097" s="115" t="str">
        <f t="shared" ref="AX1097" ca="1" si="19211">AT1097</f>
        <v>\\(\\quad \\displaystyle \\frac{4}{9} \\)</v>
      </c>
      <c r="AY1097" s="115" t="s">
        <v>62</v>
      </c>
      <c r="AZ1097" s="116" t="str">
        <f t="shared" ref="AZ1097" ca="1" si="19212">"INSERT INTO "&amp;AU1097&amp;"(tangen,question,answer,editor,date,count) VALUES('"&amp;AV1097&amp;"','"&amp;AW1097&amp;"','"&amp;AX1097&amp;"','"&amp;AY1097&amp;"',NOW(),0);"</f>
        <v>INSERT INTO math(tangen,question,answer,editor,date,count) VALUES('m5500','\\(\\quad \\displaystyle －\\frac{4}{9}　÷　\\left(－\\frac{10}{10}\\right)　=　 \\)','\\(\\quad \\displaystyle \\frac{4}{9} \\)','harazono',NOW(),0);</v>
      </c>
      <c r="BH1097" s="22">
        <f t="shared" ca="1" si="19056"/>
        <v>4</v>
      </c>
      <c r="BI1097" s="114" t="s">
        <v>27</v>
      </c>
      <c r="BJ1097" s="22">
        <f t="shared" ca="1" si="19023"/>
        <v>-10</v>
      </c>
      <c r="BK1097" s="114" t="s">
        <v>26</v>
      </c>
      <c r="BL1097" s="27"/>
      <c r="BM1097" s="27"/>
      <c r="BN1097" s="27"/>
      <c r="BO1097" s="27"/>
      <c r="BP1097" s="27"/>
      <c r="BQ1097" s="24">
        <f t="shared" ref="BQ1097" ca="1" si="19213">BH1097*BJ1098</f>
        <v>40</v>
      </c>
      <c r="BR1097" s="114" t="s">
        <v>26</v>
      </c>
      <c r="BS1097" s="114" t="str">
        <f t="shared" ref="BS1097" ca="1" si="19214">IF(BW1097&gt;=0,"","－")</f>
        <v>－</v>
      </c>
      <c r="BT1097" s="30">
        <f t="shared" ca="1" si="19092"/>
        <v>40</v>
      </c>
      <c r="BU1097" s="24">
        <f t="shared" ref="BU1097" ca="1" si="19215">BT1097/GCD(BT1097,BT1098)</f>
        <v>4</v>
      </c>
      <c r="BV1097">
        <f t="shared" ca="1" si="19094"/>
        <v>1</v>
      </c>
      <c r="BW1097" s="119">
        <f t="shared" ref="BW1097" ca="1" si="19216">BV1097*BV1098</f>
        <v>-1</v>
      </c>
    </row>
    <row r="1098" spans="2:75" ht="32" customHeight="1" x14ac:dyDescent="0.55000000000000004">
      <c r="B1098" s="121"/>
      <c r="C1098" s="121"/>
      <c r="D1098" s="114"/>
      <c r="E1098" s="114"/>
      <c r="F1098" s="19">
        <f t="shared" ca="1" si="19066"/>
        <v>9</v>
      </c>
      <c r="G1098" s="114"/>
      <c r="H1098" s="114"/>
      <c r="I1098" s="19">
        <f t="shared" ca="1" si="19068"/>
        <v>10</v>
      </c>
      <c r="J1098" s="124"/>
      <c r="K1098" s="125"/>
      <c r="L1098" s="25">
        <f t="shared" ca="1" si="19070"/>
        <v>9</v>
      </c>
      <c r="M1098" s="118"/>
      <c r="N1098" s="125"/>
      <c r="O1098" s="118"/>
      <c r="P1098" s="118"/>
      <c r="Q1098" s="121"/>
      <c r="R1098" s="114"/>
      <c r="S1098" s="122"/>
      <c r="T1098" s="114"/>
      <c r="U1098" s="122"/>
      <c r="V1098" s="114"/>
      <c r="W1098" s="120"/>
      <c r="X1098" s="120"/>
      <c r="Y1098" s="121"/>
      <c r="Z1098" s="114"/>
      <c r="AA1098" s="122"/>
      <c r="AB1098" s="114"/>
      <c r="AC1098" s="122"/>
      <c r="AD1098" s="114"/>
      <c r="AE1098" s="114"/>
      <c r="AF1098" s="114"/>
      <c r="AG1098" t="s">
        <v>230</v>
      </c>
      <c r="AH1098" t="s">
        <v>250</v>
      </c>
      <c r="AI1098" s="1" t="str">
        <f t="shared" ref="AI1098" ca="1" si="19217">IF(N1097="","",N1097)</f>
        <v/>
      </c>
      <c r="AJ1098" s="1" t="str">
        <f t="shared" ref="AJ1098" ca="1" si="19218">IF(O1097="","",O1097)</f>
        <v/>
      </c>
      <c r="AK1098" s="1"/>
      <c r="AM1098" s="1"/>
      <c r="AO1098" t="s">
        <v>230</v>
      </c>
      <c r="AP1098" s="114"/>
      <c r="AQ1098" t="str">
        <f t="shared" ca="1" si="19117"/>
        <v>\\(\\quad \\displaystyle  \\)</v>
      </c>
      <c r="AS1098" s="114"/>
      <c r="AT1098" s="114"/>
      <c r="AU1098" s="114"/>
      <c r="AV1098" s="114"/>
      <c r="AW1098" s="114"/>
      <c r="AX1098" s="114"/>
      <c r="AY1098" s="114"/>
      <c r="AZ1098" s="117"/>
      <c r="BH1098" s="23">
        <f t="shared" ca="1" si="19030"/>
        <v>9</v>
      </c>
      <c r="BI1098" s="114"/>
      <c r="BJ1098" s="23">
        <f t="shared" ca="1" si="19031"/>
        <v>10</v>
      </c>
      <c r="BK1098" s="114"/>
      <c r="BL1098" s="27"/>
      <c r="BM1098" s="27"/>
      <c r="BN1098" s="27"/>
      <c r="BO1098" s="27"/>
      <c r="BP1098" s="27"/>
      <c r="BQ1098" s="25">
        <f t="shared" ref="BQ1098" ca="1" si="19219">BH1098*BJ1097</f>
        <v>-90</v>
      </c>
      <c r="BR1098" s="114"/>
      <c r="BS1098" s="114"/>
      <c r="BT1098">
        <f t="shared" ca="1" si="19092"/>
        <v>90</v>
      </c>
      <c r="BU1098" s="25">
        <f t="shared" ref="BU1098" ca="1" si="19220">BT1098/GCD(BT1097,BT1098)</f>
        <v>9</v>
      </c>
      <c r="BV1098">
        <f t="shared" ca="1" si="19094"/>
        <v>-1</v>
      </c>
      <c r="BW1098" s="119"/>
    </row>
    <row r="1099" spans="2:75" ht="32" customHeight="1" thickBot="1" x14ac:dyDescent="0.6">
      <c r="B1099" s="123" t="s">
        <v>0</v>
      </c>
      <c r="C1099" s="123" t="s">
        <v>28</v>
      </c>
      <c r="D1099" s="114">
        <v>47</v>
      </c>
      <c r="E1099" s="114" t="str">
        <f t="shared" ref="E1099" ca="1" si="19221">BS1099</f>
        <v>－</v>
      </c>
      <c r="F1099" s="32">
        <f t="shared" ca="1" si="19066"/>
        <v>10</v>
      </c>
      <c r="G1099" s="114" t="s">
        <v>241</v>
      </c>
      <c r="H1099" s="114" t="str">
        <f t="shared" ref="H1099" ca="1" si="19222">IF(BJ1099&lt;=0,"－","")</f>
        <v>－</v>
      </c>
      <c r="I1099" s="32">
        <f t="shared" ca="1" si="19068"/>
        <v>10</v>
      </c>
      <c r="J1099" s="124" t="s">
        <v>13</v>
      </c>
      <c r="K1099" s="125" t="str">
        <f t="shared" ref="K1099" ca="1" si="19223">IF(BQ1099&lt;0,"－","")</f>
        <v/>
      </c>
      <c r="L1099" s="24">
        <f t="shared" ca="1" si="19070"/>
        <v>2</v>
      </c>
      <c r="M1099" s="118" t="str">
        <f t="shared" ref="M1099" ca="1" si="19224">IF(L1100=1,"=","")</f>
        <v>=</v>
      </c>
      <c r="N1099" s="125" t="str">
        <f t="shared" ref="N1099" ca="1" si="19225">IF(L1100=1,IF(BQ1099&lt;0,"－",""),"")</f>
        <v/>
      </c>
      <c r="O1099" s="118">
        <f t="shared" ref="O1099" ca="1" si="19226">IF(L1100=1,L1099,"")</f>
        <v>2</v>
      </c>
      <c r="P1099" s="118" t="s">
        <v>250</v>
      </c>
      <c r="Q1099" s="121" t="str">
        <f t="shared" ref="Q1099" ca="1" si="19227">IF(E1099="","",E1099)</f>
        <v>－</v>
      </c>
      <c r="R1099" s="114" t="s">
        <v>249</v>
      </c>
      <c r="S1099" s="122">
        <f t="shared" ref="S1099" ca="1" si="19228">F1099</f>
        <v>10</v>
      </c>
      <c r="T1099" s="114" t="s">
        <v>216</v>
      </c>
      <c r="U1099" s="122">
        <f t="shared" ref="U1099" ca="1" si="19229">F1100</f>
        <v>3</v>
      </c>
      <c r="V1099" s="114" t="s">
        <v>217</v>
      </c>
      <c r="W1099" s="120" t="str">
        <f t="shared" ref="W1099" si="19230">G1099</f>
        <v>　÷　</v>
      </c>
      <c r="X1099" s="120" t="str">
        <f ca="1">IF(Y1099="","","\\left(")</f>
        <v>\\left(</v>
      </c>
      <c r="Y1099" s="121" t="str">
        <f t="shared" ref="Y1099" ca="1" si="19231">IF(H1099="","",H1099)</f>
        <v>－</v>
      </c>
      <c r="Z1099" s="114" t="s">
        <v>249</v>
      </c>
      <c r="AA1099" s="122">
        <f t="shared" ref="AA1099" ca="1" si="19232">I1099</f>
        <v>10</v>
      </c>
      <c r="AB1099" s="114" t="s">
        <v>216</v>
      </c>
      <c r="AC1099" s="122">
        <f t="shared" ref="AC1099" ca="1" si="19233">I1100</f>
        <v>6</v>
      </c>
      <c r="AD1099" s="114" t="s">
        <v>217</v>
      </c>
      <c r="AE1099" s="114" t="str">
        <f ca="1">IF(Y1099="","","\\right)")</f>
        <v>\\right)</v>
      </c>
      <c r="AF1099" s="114" t="s">
        <v>233</v>
      </c>
      <c r="AG1099" t="s">
        <v>230</v>
      </c>
      <c r="AH1099" t="s">
        <v>250</v>
      </c>
      <c r="AI1099" s="1" t="str">
        <f t="shared" ref="AI1099" ca="1" si="19234">IF(K1099="","",K1099)</f>
        <v/>
      </c>
      <c r="AJ1099" t="s">
        <v>249</v>
      </c>
      <c r="AK1099" s="1">
        <f t="shared" ref="AK1099" ca="1" si="19235">L1099</f>
        <v>2</v>
      </c>
      <c r="AL1099" t="s">
        <v>216</v>
      </c>
      <c r="AM1099" s="1">
        <f t="shared" ref="AM1099" ca="1" si="19236">L1100</f>
        <v>1</v>
      </c>
      <c r="AN1099" t="s">
        <v>217</v>
      </c>
      <c r="AO1099" t="s">
        <v>230</v>
      </c>
      <c r="AP1099" s="114" t="str">
        <f t="shared" ref="AP1099" ca="1" si="19237">P1099&amp;Q1099&amp;R1099&amp;S1099&amp;T1099&amp;U1099&amp;V1099&amp;W1099&amp;X1099&amp;Y1099&amp;Z1099&amp;AA1099&amp;AB1099&amp;AC1099&amp;AD1099&amp;AE1099&amp;AF1099&amp;AG1099</f>
        <v>\\(\\quad \\displaystyle －\\frac{10}{3}　÷　\\left(－\\frac{10}{6}\\right)　=　 \\)</v>
      </c>
      <c r="AQ1099" t="str">
        <f t="shared" ca="1" si="19117"/>
        <v>\\(\\quad \\displaystyle \\frac{2}{1} \\)</v>
      </c>
      <c r="AS1099" s="114" t="str">
        <f t="shared" ref="AS1099" ca="1" si="19238">AP1099</f>
        <v>\\(\\quad \\displaystyle －\\frac{10}{3}　÷　\\left(－\\frac{10}{6}\\right)　=　 \\)</v>
      </c>
      <c r="AT1099" s="114" t="str">
        <f t="shared" ref="AT1099" ca="1" si="19239">IF(O1099="",AQ1099,AQ1100)</f>
        <v>\\(\\quad \\displaystyle 2 \\)</v>
      </c>
      <c r="AU1099" s="114" t="s">
        <v>60</v>
      </c>
      <c r="AV1099" s="115" t="s">
        <v>228</v>
      </c>
      <c r="AW1099" s="115" t="str">
        <f t="shared" ref="AW1099" ca="1" si="19240">AS1099</f>
        <v>\\(\\quad \\displaystyle －\\frac{10}{3}　÷　\\left(－\\frac{10}{6}\\right)　=　 \\)</v>
      </c>
      <c r="AX1099" s="115" t="str">
        <f t="shared" ref="AX1099" ca="1" si="19241">AT1099</f>
        <v>\\(\\quad \\displaystyle 2 \\)</v>
      </c>
      <c r="AY1099" s="115" t="s">
        <v>62</v>
      </c>
      <c r="AZ1099" s="116" t="str">
        <f t="shared" ref="AZ1099" ca="1" si="19242">"INSERT INTO "&amp;AU1099&amp;"(tangen,question,answer,editor,date,count) VALUES('"&amp;AV1099&amp;"','"&amp;AW1099&amp;"','"&amp;AX1099&amp;"','"&amp;AY1099&amp;"',NOW(),0);"</f>
        <v>INSERT INTO math(tangen,question,answer,editor,date,count) VALUES('m5500','\\(\\quad \\displaystyle －\\frac{10}{3}　÷　\\left(－\\frac{10}{6}\\right)　=　 \\)','\\(\\quad \\displaystyle 2 \\)','harazono',NOW(),0);</v>
      </c>
      <c r="BH1099" s="22">
        <f t="shared" ca="1" si="19056"/>
        <v>10</v>
      </c>
      <c r="BI1099" s="114" t="s">
        <v>27</v>
      </c>
      <c r="BJ1099" s="22">
        <f t="shared" ca="1" si="19023"/>
        <v>-10</v>
      </c>
      <c r="BK1099" s="114" t="s">
        <v>26</v>
      </c>
      <c r="BL1099" s="27"/>
      <c r="BM1099" s="27"/>
      <c r="BN1099" s="27"/>
      <c r="BO1099" s="27"/>
      <c r="BP1099" s="27"/>
      <c r="BQ1099" s="24">
        <f t="shared" ref="BQ1099" ca="1" si="19243">BH1099*BJ1100</f>
        <v>60</v>
      </c>
      <c r="BR1099" s="114" t="s">
        <v>26</v>
      </c>
      <c r="BS1099" s="114" t="str">
        <f t="shared" ref="BS1099" ca="1" si="19244">IF(BW1099&gt;=0,"","－")</f>
        <v>－</v>
      </c>
      <c r="BT1099" s="30">
        <f t="shared" ca="1" si="19092"/>
        <v>60</v>
      </c>
      <c r="BU1099" s="24">
        <f t="shared" ref="BU1099" ca="1" si="19245">BT1099/GCD(BT1099,BT1100)</f>
        <v>2</v>
      </c>
      <c r="BV1099">
        <f t="shared" ca="1" si="19094"/>
        <v>1</v>
      </c>
      <c r="BW1099" s="119">
        <f t="shared" ref="BW1099" ca="1" si="19246">BV1099*BV1100</f>
        <v>-1</v>
      </c>
    </row>
    <row r="1100" spans="2:75" ht="32" customHeight="1" x14ac:dyDescent="0.55000000000000004">
      <c r="B1100" s="121"/>
      <c r="C1100" s="121"/>
      <c r="D1100" s="114"/>
      <c r="E1100" s="114"/>
      <c r="F1100" s="19">
        <f t="shared" ca="1" si="19066"/>
        <v>3</v>
      </c>
      <c r="G1100" s="114"/>
      <c r="H1100" s="114"/>
      <c r="I1100" s="19">
        <f t="shared" ca="1" si="19068"/>
        <v>6</v>
      </c>
      <c r="J1100" s="124"/>
      <c r="K1100" s="125"/>
      <c r="L1100" s="25">
        <f t="shared" ca="1" si="19070"/>
        <v>1</v>
      </c>
      <c r="M1100" s="118"/>
      <c r="N1100" s="125"/>
      <c r="O1100" s="118"/>
      <c r="P1100" s="118"/>
      <c r="Q1100" s="121"/>
      <c r="R1100" s="114"/>
      <c r="S1100" s="122"/>
      <c r="T1100" s="114"/>
      <c r="U1100" s="122"/>
      <c r="V1100" s="114"/>
      <c r="W1100" s="120"/>
      <c r="X1100" s="120"/>
      <c r="Y1100" s="121"/>
      <c r="Z1100" s="114"/>
      <c r="AA1100" s="122"/>
      <c r="AB1100" s="114"/>
      <c r="AC1100" s="122"/>
      <c r="AD1100" s="114"/>
      <c r="AE1100" s="114"/>
      <c r="AF1100" s="114"/>
      <c r="AG1100" t="s">
        <v>230</v>
      </c>
      <c r="AH1100" t="s">
        <v>250</v>
      </c>
      <c r="AI1100" s="1" t="str">
        <f t="shared" ref="AI1100" ca="1" si="19247">IF(N1099="","",N1099)</f>
        <v/>
      </c>
      <c r="AJ1100" s="1">
        <f t="shared" ref="AJ1100" ca="1" si="19248">IF(O1099="","",O1099)</f>
        <v>2</v>
      </c>
      <c r="AK1100" s="1"/>
      <c r="AM1100" s="1"/>
      <c r="AO1100" t="s">
        <v>230</v>
      </c>
      <c r="AP1100" s="114"/>
      <c r="AQ1100" t="str">
        <f t="shared" ca="1" si="19117"/>
        <v>\\(\\quad \\displaystyle 2 \\)</v>
      </c>
      <c r="AS1100" s="114"/>
      <c r="AT1100" s="114"/>
      <c r="AU1100" s="114"/>
      <c r="AV1100" s="114"/>
      <c r="AW1100" s="114"/>
      <c r="AX1100" s="114"/>
      <c r="AY1100" s="114"/>
      <c r="AZ1100" s="117"/>
      <c r="BH1100" s="23">
        <f t="shared" ca="1" si="19030"/>
        <v>3</v>
      </c>
      <c r="BI1100" s="114"/>
      <c r="BJ1100" s="23">
        <f t="shared" ca="1" si="19031"/>
        <v>6</v>
      </c>
      <c r="BK1100" s="114"/>
      <c r="BL1100" s="27"/>
      <c r="BM1100" s="27"/>
      <c r="BN1100" s="27"/>
      <c r="BO1100" s="27"/>
      <c r="BP1100" s="27"/>
      <c r="BQ1100" s="25">
        <f t="shared" ref="BQ1100" ca="1" si="19249">BH1100*BJ1099</f>
        <v>-30</v>
      </c>
      <c r="BR1100" s="114"/>
      <c r="BS1100" s="114"/>
      <c r="BT1100">
        <f t="shared" ca="1" si="19092"/>
        <v>30</v>
      </c>
      <c r="BU1100" s="25">
        <f t="shared" ref="BU1100" ca="1" si="19250">BT1100/GCD(BT1099,BT1100)</f>
        <v>1</v>
      </c>
      <c r="BV1100">
        <f t="shared" ca="1" si="19094"/>
        <v>-1</v>
      </c>
      <c r="BW1100" s="119"/>
    </row>
    <row r="1101" spans="2:75" ht="32" customHeight="1" thickBot="1" x14ac:dyDescent="0.6">
      <c r="B1101" s="123" t="s">
        <v>0</v>
      </c>
      <c r="C1101" s="123" t="s">
        <v>28</v>
      </c>
      <c r="D1101" s="114">
        <v>48</v>
      </c>
      <c r="E1101" s="114" t="str">
        <f t="shared" ref="E1101" ca="1" si="19251">BS1101</f>
        <v>－</v>
      </c>
      <c r="F1101" s="32">
        <f t="shared" ca="1" si="19066"/>
        <v>4</v>
      </c>
      <c r="G1101" s="114" t="s">
        <v>241</v>
      </c>
      <c r="H1101" s="114" t="str">
        <f t="shared" ref="H1101" ca="1" si="19252">IF(BJ1101&lt;=0,"－","")</f>
        <v/>
      </c>
      <c r="I1101" s="32">
        <f t="shared" ca="1" si="19068"/>
        <v>1</v>
      </c>
      <c r="J1101" s="124" t="s">
        <v>13</v>
      </c>
      <c r="K1101" s="125" t="str">
        <f t="shared" ref="K1101" ca="1" si="19253">IF(BQ1101&lt;0,"－","")</f>
        <v>－</v>
      </c>
      <c r="L1101" s="24">
        <f t="shared" ca="1" si="19070"/>
        <v>1</v>
      </c>
      <c r="M1101" s="118" t="str">
        <f t="shared" ref="M1101" ca="1" si="19254">IF(L1102=1,"=","")</f>
        <v>=</v>
      </c>
      <c r="N1101" s="125" t="str">
        <f t="shared" ref="N1101" ca="1" si="19255">IF(L1102=1,IF(BQ1101&lt;0,"－",""),"")</f>
        <v>－</v>
      </c>
      <c r="O1101" s="118">
        <f t="shared" ref="O1101" ca="1" si="19256">IF(L1102=1,L1101,"")</f>
        <v>1</v>
      </c>
      <c r="P1101" s="118" t="s">
        <v>250</v>
      </c>
      <c r="Q1101" s="121" t="str">
        <f t="shared" ref="Q1101" ca="1" si="19257">IF(E1101="","",E1101)</f>
        <v>－</v>
      </c>
      <c r="R1101" s="114" t="s">
        <v>249</v>
      </c>
      <c r="S1101" s="122">
        <f t="shared" ref="S1101" ca="1" si="19258">F1101</f>
        <v>4</v>
      </c>
      <c r="T1101" s="114" t="s">
        <v>216</v>
      </c>
      <c r="U1101" s="122">
        <f t="shared" ref="U1101" ca="1" si="19259">F1102</f>
        <v>8</v>
      </c>
      <c r="V1101" s="114" t="s">
        <v>217</v>
      </c>
      <c r="W1101" s="120" t="str">
        <f t="shared" ref="W1101" si="19260">G1101</f>
        <v>　÷　</v>
      </c>
      <c r="X1101" s="120" t="str">
        <f ca="1">IF(Y1101="","","\\left(")</f>
        <v/>
      </c>
      <c r="Y1101" s="121" t="str">
        <f t="shared" ref="Y1101" ca="1" si="19261">IF(H1101="","",H1101)</f>
        <v/>
      </c>
      <c r="Z1101" s="114" t="s">
        <v>249</v>
      </c>
      <c r="AA1101" s="122">
        <f t="shared" ref="AA1101" ca="1" si="19262">I1101</f>
        <v>1</v>
      </c>
      <c r="AB1101" s="114" t="s">
        <v>216</v>
      </c>
      <c r="AC1101" s="122">
        <f t="shared" ref="AC1101" ca="1" si="19263">I1102</f>
        <v>2</v>
      </c>
      <c r="AD1101" s="114" t="s">
        <v>217</v>
      </c>
      <c r="AE1101" s="114" t="str">
        <f ca="1">IF(Y1101="","","\\right)")</f>
        <v/>
      </c>
      <c r="AF1101" s="114" t="s">
        <v>233</v>
      </c>
      <c r="AG1101" t="s">
        <v>230</v>
      </c>
      <c r="AH1101" t="s">
        <v>250</v>
      </c>
      <c r="AI1101" s="1" t="str">
        <f t="shared" ref="AI1101" ca="1" si="19264">IF(K1101="","",K1101)</f>
        <v>－</v>
      </c>
      <c r="AJ1101" t="s">
        <v>249</v>
      </c>
      <c r="AK1101" s="1">
        <f t="shared" ref="AK1101" ca="1" si="19265">L1101</f>
        <v>1</v>
      </c>
      <c r="AL1101" t="s">
        <v>216</v>
      </c>
      <c r="AM1101" s="1">
        <f t="shared" ref="AM1101" ca="1" si="19266">L1102</f>
        <v>1</v>
      </c>
      <c r="AN1101" t="s">
        <v>217</v>
      </c>
      <c r="AO1101" t="s">
        <v>230</v>
      </c>
      <c r="AP1101" s="114" t="str">
        <f t="shared" ref="AP1101" ca="1" si="19267">P1101&amp;Q1101&amp;R1101&amp;S1101&amp;T1101&amp;U1101&amp;V1101&amp;W1101&amp;X1101&amp;Y1101&amp;Z1101&amp;AA1101&amp;AB1101&amp;AC1101&amp;AD1101&amp;AE1101&amp;AF1101&amp;AG1101</f>
        <v>\\(\\quad \\displaystyle －\\frac{4}{8}　÷　\\frac{1}{2}　=　 \\)</v>
      </c>
      <c r="AQ1101" t="str">
        <f t="shared" ca="1" si="19117"/>
        <v>\\(\\quad \\displaystyle －\\frac{1}{1} \\)</v>
      </c>
      <c r="AS1101" s="114" t="str">
        <f t="shared" ref="AS1101" ca="1" si="19268">AP1101</f>
        <v>\\(\\quad \\displaystyle －\\frac{4}{8}　÷　\\frac{1}{2}　=　 \\)</v>
      </c>
      <c r="AT1101" s="114" t="str">
        <f t="shared" ref="AT1101" ca="1" si="19269">IF(O1101="",AQ1101,AQ1102)</f>
        <v>\\(\\quad \\displaystyle －1 \\)</v>
      </c>
      <c r="AU1101" s="114" t="s">
        <v>60</v>
      </c>
      <c r="AV1101" s="115" t="s">
        <v>228</v>
      </c>
      <c r="AW1101" s="115" t="str">
        <f t="shared" ref="AW1101" ca="1" si="19270">AS1101</f>
        <v>\\(\\quad \\displaystyle －\\frac{4}{8}　÷　\\frac{1}{2}　=　 \\)</v>
      </c>
      <c r="AX1101" s="115" t="str">
        <f t="shared" ref="AX1101" ca="1" si="19271">AT1101</f>
        <v>\\(\\quad \\displaystyle －1 \\)</v>
      </c>
      <c r="AY1101" s="115" t="s">
        <v>62</v>
      </c>
      <c r="AZ1101" s="116" t="str">
        <f t="shared" ref="AZ1101" ca="1" si="19272">"INSERT INTO "&amp;AU1101&amp;"(tangen,question,answer,editor,date,count) VALUES('"&amp;AV1101&amp;"','"&amp;AW1101&amp;"','"&amp;AX1101&amp;"','"&amp;AY1101&amp;"',NOW(),0);"</f>
        <v>INSERT INTO math(tangen,question,answer,editor,date,count) VALUES('m5500','\\(\\quad \\displaystyle －\\frac{4}{8}　÷　\\frac{1}{2}　=　 \\)','\\(\\quad \\displaystyle －1 \\)','harazono',NOW(),0);</v>
      </c>
      <c r="BH1101" s="22">
        <f t="shared" ca="1" si="19056"/>
        <v>-4</v>
      </c>
      <c r="BI1101" s="114" t="s">
        <v>27</v>
      </c>
      <c r="BJ1101" s="22">
        <f t="shared" ca="1" si="19023"/>
        <v>1</v>
      </c>
      <c r="BK1101" s="114" t="s">
        <v>26</v>
      </c>
      <c r="BL1101" s="27"/>
      <c r="BM1101" s="27"/>
      <c r="BN1101" s="27"/>
      <c r="BO1101" s="27"/>
      <c r="BP1101" s="27"/>
      <c r="BQ1101" s="24">
        <f t="shared" ref="BQ1101" ca="1" si="19273">BH1101*BJ1102</f>
        <v>-8</v>
      </c>
      <c r="BR1101" s="114" t="s">
        <v>26</v>
      </c>
      <c r="BS1101" s="114" t="str">
        <f t="shared" ref="BS1101" ca="1" si="19274">IF(BW1101&gt;=0,"","－")</f>
        <v>－</v>
      </c>
      <c r="BT1101" s="30">
        <f t="shared" ca="1" si="19092"/>
        <v>8</v>
      </c>
      <c r="BU1101" s="24">
        <f t="shared" ref="BU1101" ca="1" si="19275">BT1101/GCD(BT1101,BT1102)</f>
        <v>1</v>
      </c>
      <c r="BV1101">
        <f t="shared" ca="1" si="19094"/>
        <v>-1</v>
      </c>
      <c r="BW1101" s="119">
        <f t="shared" ref="BW1101" ca="1" si="19276">BV1101*BV1102</f>
        <v>-1</v>
      </c>
    </row>
    <row r="1102" spans="2:75" ht="32" customHeight="1" x14ac:dyDescent="0.55000000000000004">
      <c r="B1102" s="121"/>
      <c r="C1102" s="121"/>
      <c r="D1102" s="114"/>
      <c r="E1102" s="114"/>
      <c r="F1102" s="19">
        <f t="shared" ca="1" si="19066"/>
        <v>8</v>
      </c>
      <c r="G1102" s="114"/>
      <c r="H1102" s="114"/>
      <c r="I1102" s="19">
        <f t="shared" ca="1" si="19068"/>
        <v>2</v>
      </c>
      <c r="J1102" s="124"/>
      <c r="K1102" s="125"/>
      <c r="L1102" s="25">
        <f t="shared" ca="1" si="19070"/>
        <v>1</v>
      </c>
      <c r="M1102" s="118"/>
      <c r="N1102" s="125"/>
      <c r="O1102" s="118"/>
      <c r="P1102" s="118"/>
      <c r="Q1102" s="121"/>
      <c r="R1102" s="114"/>
      <c r="S1102" s="122"/>
      <c r="T1102" s="114"/>
      <c r="U1102" s="122"/>
      <c r="V1102" s="114"/>
      <c r="W1102" s="120"/>
      <c r="X1102" s="120"/>
      <c r="Y1102" s="121"/>
      <c r="Z1102" s="114"/>
      <c r="AA1102" s="122"/>
      <c r="AB1102" s="114"/>
      <c r="AC1102" s="122"/>
      <c r="AD1102" s="114"/>
      <c r="AE1102" s="114"/>
      <c r="AF1102" s="114"/>
      <c r="AG1102" t="s">
        <v>230</v>
      </c>
      <c r="AH1102" t="s">
        <v>250</v>
      </c>
      <c r="AI1102" s="1" t="str">
        <f t="shared" ref="AI1102" ca="1" si="19277">IF(N1101="","",N1101)</f>
        <v>－</v>
      </c>
      <c r="AJ1102" s="1">
        <f t="shared" ref="AJ1102" ca="1" si="19278">IF(O1101="","",O1101)</f>
        <v>1</v>
      </c>
      <c r="AK1102" s="1"/>
      <c r="AM1102" s="1"/>
      <c r="AO1102" t="s">
        <v>230</v>
      </c>
      <c r="AP1102" s="114"/>
      <c r="AQ1102" t="str">
        <f t="shared" ca="1" si="19117"/>
        <v>\\(\\quad \\displaystyle －1 \\)</v>
      </c>
      <c r="AS1102" s="114"/>
      <c r="AT1102" s="114"/>
      <c r="AU1102" s="114"/>
      <c r="AV1102" s="114"/>
      <c r="AW1102" s="114"/>
      <c r="AX1102" s="114"/>
      <c r="AY1102" s="114"/>
      <c r="AZ1102" s="117"/>
      <c r="BH1102" s="23">
        <f t="shared" ca="1" si="19030"/>
        <v>8</v>
      </c>
      <c r="BI1102" s="114"/>
      <c r="BJ1102" s="23">
        <f t="shared" ca="1" si="19031"/>
        <v>2</v>
      </c>
      <c r="BK1102" s="114"/>
      <c r="BL1102" s="27"/>
      <c r="BM1102" s="27"/>
      <c r="BN1102" s="27"/>
      <c r="BO1102" s="27"/>
      <c r="BP1102" s="27"/>
      <c r="BQ1102" s="25">
        <f t="shared" ref="BQ1102" ca="1" si="19279">BH1102*BJ1101</f>
        <v>8</v>
      </c>
      <c r="BR1102" s="114"/>
      <c r="BS1102" s="114"/>
      <c r="BT1102">
        <f t="shared" ca="1" si="19092"/>
        <v>8</v>
      </c>
      <c r="BU1102" s="25">
        <f t="shared" ref="BU1102" ca="1" si="19280">BT1102/GCD(BT1101,BT1102)</f>
        <v>1</v>
      </c>
      <c r="BV1102">
        <f t="shared" ca="1" si="19094"/>
        <v>1</v>
      </c>
      <c r="BW1102" s="119"/>
    </row>
    <row r="1103" spans="2:75" ht="32" customHeight="1" thickBot="1" x14ac:dyDescent="0.6">
      <c r="B1103" s="123" t="s">
        <v>0</v>
      </c>
      <c r="C1103" s="123" t="s">
        <v>28</v>
      </c>
      <c r="D1103" s="114">
        <v>49</v>
      </c>
      <c r="E1103" s="114" t="str">
        <f t="shared" ref="E1103" ca="1" si="19281">BS1103</f>
        <v/>
      </c>
      <c r="F1103" s="32">
        <f t="shared" ca="1" si="19066"/>
        <v>10</v>
      </c>
      <c r="G1103" s="114" t="s">
        <v>241</v>
      </c>
      <c r="H1103" s="114" t="str">
        <f t="shared" ref="H1103" ca="1" si="19282">IF(BJ1103&lt;=0,"－","")</f>
        <v/>
      </c>
      <c r="I1103" s="32">
        <f t="shared" ca="1" si="19068"/>
        <v>8</v>
      </c>
      <c r="J1103" s="124" t="s">
        <v>13</v>
      </c>
      <c r="K1103" s="125" t="str">
        <f t="shared" ref="K1103" ca="1" si="19283">IF(BQ1103&lt;0,"－","")</f>
        <v/>
      </c>
      <c r="L1103" s="24">
        <f t="shared" ca="1" si="19070"/>
        <v>5</v>
      </c>
      <c r="M1103" s="118" t="str">
        <f t="shared" ref="M1103" ca="1" si="19284">IF(L1104=1,"=","")</f>
        <v>=</v>
      </c>
      <c r="N1103" s="125" t="str">
        <f t="shared" ref="N1103" ca="1" si="19285">IF(L1104=1,IF(BQ1103&lt;0,"－",""),"")</f>
        <v/>
      </c>
      <c r="O1103" s="118">
        <f t="shared" ref="O1103" ca="1" si="19286">IF(L1104=1,L1103,"")</f>
        <v>5</v>
      </c>
      <c r="P1103" s="118" t="s">
        <v>250</v>
      </c>
      <c r="Q1103" s="121" t="str">
        <f t="shared" ref="Q1103" ca="1" si="19287">IF(E1103="","",E1103)</f>
        <v/>
      </c>
      <c r="R1103" s="114" t="s">
        <v>249</v>
      </c>
      <c r="S1103" s="122">
        <f t="shared" ref="S1103" ca="1" si="19288">F1103</f>
        <v>10</v>
      </c>
      <c r="T1103" s="114" t="s">
        <v>216</v>
      </c>
      <c r="U1103" s="122">
        <f t="shared" ref="U1103" ca="1" si="19289">F1104</f>
        <v>2</v>
      </c>
      <c r="V1103" s="114" t="s">
        <v>217</v>
      </c>
      <c r="W1103" s="120" t="str">
        <f t="shared" ref="W1103" si="19290">G1103</f>
        <v>　÷　</v>
      </c>
      <c r="X1103" s="120" t="str">
        <f ca="1">IF(Y1103="","","\\left(")</f>
        <v/>
      </c>
      <c r="Y1103" s="121" t="str">
        <f t="shared" ref="Y1103" ca="1" si="19291">IF(H1103="","",H1103)</f>
        <v/>
      </c>
      <c r="Z1103" s="114" t="s">
        <v>249</v>
      </c>
      <c r="AA1103" s="122">
        <f t="shared" ref="AA1103" ca="1" si="19292">I1103</f>
        <v>8</v>
      </c>
      <c r="AB1103" s="114" t="s">
        <v>216</v>
      </c>
      <c r="AC1103" s="122">
        <f t="shared" ref="AC1103" ca="1" si="19293">I1104</f>
        <v>8</v>
      </c>
      <c r="AD1103" s="114" t="s">
        <v>217</v>
      </c>
      <c r="AE1103" s="114" t="str">
        <f ca="1">IF(Y1103="","","\\right)")</f>
        <v/>
      </c>
      <c r="AF1103" s="114" t="s">
        <v>233</v>
      </c>
      <c r="AG1103" t="s">
        <v>230</v>
      </c>
      <c r="AH1103" t="s">
        <v>250</v>
      </c>
      <c r="AI1103" s="1" t="str">
        <f t="shared" ref="AI1103" ca="1" si="19294">IF(K1103="","",K1103)</f>
        <v/>
      </c>
      <c r="AJ1103" t="s">
        <v>249</v>
      </c>
      <c r="AK1103" s="1">
        <f t="shared" ref="AK1103" ca="1" si="19295">L1103</f>
        <v>5</v>
      </c>
      <c r="AL1103" t="s">
        <v>216</v>
      </c>
      <c r="AM1103" s="1">
        <f t="shared" ref="AM1103" ca="1" si="19296">L1104</f>
        <v>1</v>
      </c>
      <c r="AN1103" t="s">
        <v>217</v>
      </c>
      <c r="AO1103" t="s">
        <v>230</v>
      </c>
      <c r="AP1103" s="114" t="str">
        <f t="shared" ref="AP1103" ca="1" si="19297">P1103&amp;Q1103&amp;R1103&amp;S1103&amp;T1103&amp;U1103&amp;V1103&amp;W1103&amp;X1103&amp;Y1103&amp;Z1103&amp;AA1103&amp;AB1103&amp;AC1103&amp;AD1103&amp;AE1103&amp;AF1103&amp;AG1103</f>
        <v>\\(\\quad \\displaystyle \\frac{10}{2}　÷　\\frac{8}{8}　=　 \\)</v>
      </c>
      <c r="AQ1103" t="str">
        <f t="shared" ca="1" si="19117"/>
        <v>\\(\\quad \\displaystyle \\frac{5}{1} \\)</v>
      </c>
      <c r="AS1103" s="114" t="str">
        <f t="shared" ref="AS1103" ca="1" si="19298">AP1103</f>
        <v>\\(\\quad \\displaystyle \\frac{10}{2}　÷　\\frac{8}{8}　=　 \\)</v>
      </c>
      <c r="AT1103" s="114" t="str">
        <f t="shared" ref="AT1103" ca="1" si="19299">IF(O1103="",AQ1103,AQ1104)</f>
        <v>\\(\\quad \\displaystyle 5 \\)</v>
      </c>
      <c r="AU1103" s="114" t="s">
        <v>60</v>
      </c>
      <c r="AV1103" s="115" t="s">
        <v>228</v>
      </c>
      <c r="AW1103" s="115" t="str">
        <f t="shared" ref="AW1103" ca="1" si="19300">AS1103</f>
        <v>\\(\\quad \\displaystyle \\frac{10}{2}　÷　\\frac{8}{8}　=　 \\)</v>
      </c>
      <c r="AX1103" s="115" t="str">
        <f t="shared" ref="AX1103" ca="1" si="19301">AT1103</f>
        <v>\\(\\quad \\displaystyle 5 \\)</v>
      </c>
      <c r="AY1103" s="115" t="s">
        <v>62</v>
      </c>
      <c r="AZ1103" s="116" t="str">
        <f t="shared" ref="AZ1103" ca="1" si="19302">"INSERT INTO "&amp;AU1103&amp;"(tangen,question,answer,editor,date,count) VALUES('"&amp;AV1103&amp;"','"&amp;AW1103&amp;"','"&amp;AX1103&amp;"','"&amp;AY1103&amp;"',NOW(),0);"</f>
        <v>INSERT INTO math(tangen,question,answer,editor,date,count) VALUES('m5500','\\(\\quad \\displaystyle \\frac{10}{2}　÷　\\frac{8}{8}　=　 \\)','\\(\\quad \\displaystyle 5 \\)','harazono',NOW(),0);</v>
      </c>
      <c r="BH1103" s="22">
        <f t="shared" ca="1" si="19056"/>
        <v>10</v>
      </c>
      <c r="BI1103" s="114" t="s">
        <v>27</v>
      </c>
      <c r="BJ1103" s="22">
        <f t="shared" ca="1" si="19023"/>
        <v>8</v>
      </c>
      <c r="BK1103" s="114" t="s">
        <v>26</v>
      </c>
      <c r="BL1103" s="27"/>
      <c r="BM1103" s="27"/>
      <c r="BN1103" s="27"/>
      <c r="BO1103" s="27"/>
      <c r="BP1103" s="27"/>
      <c r="BQ1103" s="24">
        <f t="shared" ref="BQ1103" ca="1" si="19303">BH1103*BJ1104</f>
        <v>80</v>
      </c>
      <c r="BR1103" s="114" t="s">
        <v>26</v>
      </c>
      <c r="BS1103" s="114" t="str">
        <f t="shared" ref="BS1103" ca="1" si="19304">IF(BW1103&gt;=0,"","－")</f>
        <v/>
      </c>
      <c r="BT1103" s="30">
        <f t="shared" ca="1" si="19092"/>
        <v>80</v>
      </c>
      <c r="BU1103" s="24">
        <f t="shared" ref="BU1103" ca="1" si="19305">BT1103/GCD(BT1103,BT1104)</f>
        <v>5</v>
      </c>
      <c r="BV1103">
        <f t="shared" ca="1" si="19094"/>
        <v>1</v>
      </c>
      <c r="BW1103" s="119">
        <f t="shared" ref="BW1103" ca="1" si="19306">BV1103*BV1104</f>
        <v>1</v>
      </c>
    </row>
    <row r="1104" spans="2:75" ht="32" customHeight="1" x14ac:dyDescent="0.55000000000000004">
      <c r="B1104" s="121"/>
      <c r="C1104" s="121"/>
      <c r="D1104" s="114"/>
      <c r="E1104" s="114"/>
      <c r="F1104" s="19">
        <f t="shared" ca="1" si="19066"/>
        <v>2</v>
      </c>
      <c r="G1104" s="114"/>
      <c r="H1104" s="114"/>
      <c r="I1104" s="19">
        <f t="shared" ca="1" si="19068"/>
        <v>8</v>
      </c>
      <c r="J1104" s="124"/>
      <c r="K1104" s="125"/>
      <c r="L1104" s="25">
        <f t="shared" ca="1" si="19070"/>
        <v>1</v>
      </c>
      <c r="M1104" s="118"/>
      <c r="N1104" s="125"/>
      <c r="O1104" s="118"/>
      <c r="P1104" s="118"/>
      <c r="Q1104" s="121"/>
      <c r="R1104" s="114"/>
      <c r="S1104" s="122"/>
      <c r="T1104" s="114"/>
      <c r="U1104" s="122"/>
      <c r="V1104" s="114"/>
      <c r="W1104" s="120"/>
      <c r="X1104" s="120"/>
      <c r="Y1104" s="121"/>
      <c r="Z1104" s="114"/>
      <c r="AA1104" s="122"/>
      <c r="AB1104" s="114"/>
      <c r="AC1104" s="122"/>
      <c r="AD1104" s="114"/>
      <c r="AE1104" s="114"/>
      <c r="AF1104" s="114"/>
      <c r="AG1104" t="s">
        <v>230</v>
      </c>
      <c r="AH1104" t="s">
        <v>250</v>
      </c>
      <c r="AI1104" s="1" t="str">
        <f t="shared" ref="AI1104" ca="1" si="19307">IF(N1103="","",N1103)</f>
        <v/>
      </c>
      <c r="AJ1104" s="1">
        <f t="shared" ref="AJ1104" ca="1" si="19308">IF(O1103="","",O1103)</f>
        <v>5</v>
      </c>
      <c r="AK1104" s="1"/>
      <c r="AM1104" s="1"/>
      <c r="AO1104" t="s">
        <v>230</v>
      </c>
      <c r="AP1104" s="114"/>
      <c r="AQ1104" t="str">
        <f t="shared" ca="1" si="19117"/>
        <v>\\(\\quad \\displaystyle 5 \\)</v>
      </c>
      <c r="AS1104" s="114"/>
      <c r="AT1104" s="114"/>
      <c r="AU1104" s="114"/>
      <c r="AV1104" s="114"/>
      <c r="AW1104" s="114"/>
      <c r="AX1104" s="114"/>
      <c r="AY1104" s="114"/>
      <c r="AZ1104" s="117"/>
      <c r="BH1104" s="23">
        <f t="shared" ca="1" si="19030"/>
        <v>2</v>
      </c>
      <c r="BI1104" s="114"/>
      <c r="BJ1104" s="23">
        <f t="shared" ca="1" si="19031"/>
        <v>8</v>
      </c>
      <c r="BK1104" s="114"/>
      <c r="BL1104" s="27"/>
      <c r="BM1104" s="27"/>
      <c r="BN1104" s="27"/>
      <c r="BO1104" s="27"/>
      <c r="BP1104" s="27"/>
      <c r="BQ1104" s="25">
        <f t="shared" ref="BQ1104" ca="1" si="19309">BH1104*BJ1103</f>
        <v>16</v>
      </c>
      <c r="BR1104" s="114"/>
      <c r="BS1104" s="114"/>
      <c r="BT1104">
        <f t="shared" ca="1" si="19092"/>
        <v>16</v>
      </c>
      <c r="BU1104" s="25">
        <f t="shared" ref="BU1104" ca="1" si="19310">BT1104/GCD(BT1103,BT1104)</f>
        <v>1</v>
      </c>
      <c r="BV1104">
        <f t="shared" ca="1" si="19094"/>
        <v>1</v>
      </c>
      <c r="BW1104" s="119"/>
    </row>
    <row r="1105" spans="2:107" ht="32" customHeight="1" thickBot="1" x14ac:dyDescent="0.6">
      <c r="B1105" s="123" t="s">
        <v>0</v>
      </c>
      <c r="C1105" s="123" t="s">
        <v>28</v>
      </c>
      <c r="D1105" s="114">
        <v>50</v>
      </c>
      <c r="E1105" s="114" t="str">
        <f t="shared" ref="E1105" ca="1" si="19311">BS1105</f>
        <v/>
      </c>
      <c r="F1105" s="32">
        <f t="shared" ref="F1105:F1106" ca="1" si="19312">ABS(BH1105)</f>
        <v>5</v>
      </c>
      <c r="G1105" s="114" t="s">
        <v>241</v>
      </c>
      <c r="H1105" s="114" t="str">
        <f t="shared" ref="H1105" ca="1" si="19313">IF(BJ1105&lt;=0,"－","")</f>
        <v>－</v>
      </c>
      <c r="I1105" s="32">
        <f t="shared" ref="I1105:I1106" ca="1" si="19314">ABS(BJ1105)</f>
        <v>8</v>
      </c>
      <c r="J1105" s="124" t="s">
        <v>13</v>
      </c>
      <c r="K1105" s="125" t="str">
        <f t="shared" ref="K1105" ca="1" si="19315">IF(BQ1105&lt;0,"－","")</f>
        <v>－</v>
      </c>
      <c r="L1105" s="24">
        <f t="shared" ref="L1105:L1106" ca="1" si="19316">BU1105</f>
        <v>5</v>
      </c>
      <c r="M1105" s="118" t="str">
        <f t="shared" ref="M1105" ca="1" si="19317">IF(L1106=1,"=","")</f>
        <v/>
      </c>
      <c r="N1105" s="125" t="str">
        <f t="shared" ref="N1105" ca="1" si="19318">IF(L1106=1,IF(BQ1105&lt;0,"－",""),"")</f>
        <v/>
      </c>
      <c r="O1105" s="118" t="str">
        <f t="shared" ref="O1105" ca="1" si="19319">IF(L1106=1,L1105,"")</f>
        <v/>
      </c>
      <c r="P1105" s="118" t="s">
        <v>250</v>
      </c>
      <c r="Q1105" s="121" t="str">
        <f ca="1">IF(E1105="","",E1105)</f>
        <v/>
      </c>
      <c r="R1105" s="114" t="s">
        <v>249</v>
      </c>
      <c r="S1105" s="122">
        <f t="shared" ref="S1105" ca="1" si="19320">F1105</f>
        <v>5</v>
      </c>
      <c r="T1105" s="114" t="s">
        <v>216</v>
      </c>
      <c r="U1105" s="122">
        <f t="shared" ref="U1105" ca="1" si="19321">F1106</f>
        <v>3</v>
      </c>
      <c r="V1105" s="114" t="s">
        <v>217</v>
      </c>
      <c r="W1105" s="120" t="str">
        <f t="shared" ref="W1105" si="19322">G1105</f>
        <v>　÷　</v>
      </c>
      <c r="X1105" s="120" t="str">
        <f ca="1">IF(Y1105="","","\\left(")</f>
        <v>\\left(</v>
      </c>
      <c r="Y1105" s="121" t="str">
        <f t="shared" ref="Y1105" ca="1" si="19323">IF(H1105="","",H1105)</f>
        <v>－</v>
      </c>
      <c r="Z1105" s="114" t="s">
        <v>249</v>
      </c>
      <c r="AA1105" s="122">
        <f t="shared" ref="AA1105" ca="1" si="19324">I1105</f>
        <v>8</v>
      </c>
      <c r="AB1105" s="114" t="s">
        <v>216</v>
      </c>
      <c r="AC1105" s="122">
        <f t="shared" ref="AC1105" ca="1" si="19325">I1106</f>
        <v>8</v>
      </c>
      <c r="AD1105" s="114" t="s">
        <v>217</v>
      </c>
      <c r="AE1105" s="114" t="str">
        <f ca="1">IF(Y1105="","","\\right)")</f>
        <v>\\right)</v>
      </c>
      <c r="AF1105" s="114" t="s">
        <v>233</v>
      </c>
      <c r="AG1105" t="s">
        <v>230</v>
      </c>
      <c r="AH1105" t="s">
        <v>250</v>
      </c>
      <c r="AI1105" s="1" t="str">
        <f t="shared" ref="AI1105" ca="1" si="19326">IF(K1105="","",K1105)</f>
        <v>－</v>
      </c>
      <c r="AJ1105" t="s">
        <v>249</v>
      </c>
      <c r="AK1105" s="1">
        <f t="shared" ref="AK1105" ca="1" si="19327">L1105</f>
        <v>5</v>
      </c>
      <c r="AL1105" t="s">
        <v>216</v>
      </c>
      <c r="AM1105" s="1">
        <f t="shared" ref="AM1105" ca="1" si="19328">L1106</f>
        <v>3</v>
      </c>
      <c r="AN1105" t="s">
        <v>217</v>
      </c>
      <c r="AO1105" t="s">
        <v>230</v>
      </c>
      <c r="AP1105" s="114" t="str">
        <f ca="1">P1105&amp;Q1105&amp;R1105&amp;S1105&amp;T1105&amp;U1105&amp;V1105&amp;W1105&amp;X1105&amp;Y1105&amp;Z1105&amp;AA1105&amp;AB1105&amp;AC1105&amp;AD1105&amp;AE1105&amp;AF1105&amp;AG1105</f>
        <v>\\(\\quad \\displaystyle \\frac{5}{3}　÷　\\left(－\\frac{8}{8}\\right)　=　 \\)</v>
      </c>
      <c r="AQ1105" t="str">
        <f t="shared" ca="1" si="19117"/>
        <v>\\(\\quad \\displaystyle －\\frac{5}{3} \\)</v>
      </c>
      <c r="AS1105" s="114" t="str">
        <f t="shared" ref="AS1105" ca="1" si="19329">AP1105</f>
        <v>\\(\\quad \\displaystyle \\frac{5}{3}　÷　\\left(－\\frac{8}{8}\\right)　=　 \\)</v>
      </c>
      <c r="AT1105" s="114" t="str">
        <f t="shared" ref="AT1105" ca="1" si="19330">IF(O1105="",AQ1105,AQ1106)</f>
        <v>\\(\\quad \\displaystyle －\\frac{5}{3} \\)</v>
      </c>
      <c r="AU1105" s="114" t="s">
        <v>60</v>
      </c>
      <c r="AV1105" s="115" t="s">
        <v>228</v>
      </c>
      <c r="AW1105" s="115" t="str">
        <f t="shared" ref="AW1105" ca="1" si="19331">AS1105</f>
        <v>\\(\\quad \\displaystyle \\frac{5}{3}　÷　\\left(－\\frac{8}{8}\\right)　=　 \\)</v>
      </c>
      <c r="AX1105" s="115" t="str">
        <f t="shared" ref="AX1105" ca="1" si="19332">AT1105</f>
        <v>\\(\\quad \\displaystyle －\\frac{5}{3} \\)</v>
      </c>
      <c r="AY1105" s="115" t="s">
        <v>62</v>
      </c>
      <c r="AZ1105" s="116" t="str">
        <f t="shared" ref="AZ1105" ca="1" si="19333">"INSERT INTO "&amp;AU1105&amp;"(tangen,question,answer,editor,date,count) VALUES('"&amp;AV1105&amp;"','"&amp;AW1105&amp;"','"&amp;AX1105&amp;"','"&amp;AY1105&amp;"',NOW(),0);"</f>
        <v>INSERT INTO math(tangen,question,answer,editor,date,count) VALUES('m5500','\\(\\quad \\displaystyle \\frac{5}{3}　÷　\\left(－\\frac{8}{8}\\right)　=　 \\)','\\(\\quad \\displaystyle －\\frac{5}{3} \\)','harazono',NOW(),0);</v>
      </c>
      <c r="BH1105" s="22">
        <f t="shared" ca="1" si="19056"/>
        <v>-5</v>
      </c>
      <c r="BI1105" s="114" t="s">
        <v>27</v>
      </c>
      <c r="BJ1105" s="22">
        <f t="shared" ca="1" si="19023"/>
        <v>-8</v>
      </c>
      <c r="BK1105" s="114" t="s">
        <v>26</v>
      </c>
      <c r="BL1105" s="27"/>
      <c r="BM1105" s="27"/>
      <c r="BN1105" s="27"/>
      <c r="BO1105" s="27"/>
      <c r="BP1105" s="27"/>
      <c r="BQ1105" s="24">
        <f t="shared" ref="BQ1105" ca="1" si="19334">BH1105*BJ1106</f>
        <v>-40</v>
      </c>
      <c r="BR1105" s="114" t="s">
        <v>26</v>
      </c>
      <c r="BS1105" s="114" t="str">
        <f t="shared" ref="BS1105" ca="1" si="19335">IF(BW1105&gt;=0,"","－")</f>
        <v/>
      </c>
      <c r="BT1105" s="30">
        <f t="shared" ref="BT1105:BT1106" ca="1" si="19336">ABS(BQ1105)</f>
        <v>40</v>
      </c>
      <c r="BU1105" s="24">
        <f t="shared" ref="BU1105" ca="1" si="19337">BT1105/GCD(BT1105,BT1106)</f>
        <v>5</v>
      </c>
      <c r="BV1105">
        <f t="shared" ref="BV1105:BV1106" ca="1" si="19338">IF(BQ1105&gt;=0,1,-1)</f>
        <v>-1</v>
      </c>
      <c r="BW1105" s="119">
        <f t="shared" ref="BW1105" ca="1" si="19339">BV1105*BV1106</f>
        <v>1</v>
      </c>
    </row>
    <row r="1106" spans="2:107" ht="32" customHeight="1" x14ac:dyDescent="0.55000000000000004">
      <c r="B1106" s="121"/>
      <c r="C1106" s="121"/>
      <c r="D1106" s="114"/>
      <c r="E1106" s="114"/>
      <c r="F1106" s="19">
        <f t="shared" ca="1" si="19312"/>
        <v>3</v>
      </c>
      <c r="G1106" s="114"/>
      <c r="H1106" s="114"/>
      <c r="I1106" s="19">
        <f t="shared" ca="1" si="19314"/>
        <v>8</v>
      </c>
      <c r="J1106" s="124"/>
      <c r="K1106" s="125"/>
      <c r="L1106" s="25">
        <f t="shared" ca="1" si="19316"/>
        <v>3</v>
      </c>
      <c r="M1106" s="118"/>
      <c r="N1106" s="125"/>
      <c r="O1106" s="118"/>
      <c r="P1106" s="118"/>
      <c r="Q1106" s="121"/>
      <c r="R1106" s="114"/>
      <c r="S1106" s="122"/>
      <c r="T1106" s="114"/>
      <c r="U1106" s="122"/>
      <c r="V1106" s="114"/>
      <c r="W1106" s="120"/>
      <c r="X1106" s="120"/>
      <c r="Y1106" s="121"/>
      <c r="Z1106" s="114"/>
      <c r="AA1106" s="122"/>
      <c r="AB1106" s="114"/>
      <c r="AC1106" s="122"/>
      <c r="AD1106" s="114"/>
      <c r="AE1106" s="114"/>
      <c r="AF1106" s="114"/>
      <c r="AG1106" t="s">
        <v>230</v>
      </c>
      <c r="AH1106" t="s">
        <v>250</v>
      </c>
      <c r="AI1106" s="1" t="str">
        <f t="shared" ref="AI1106" ca="1" si="19340">IF(N1105="","",N1105)</f>
        <v/>
      </c>
      <c r="AJ1106" s="1" t="str">
        <f t="shared" ref="AJ1106" ca="1" si="19341">IF(O1105="","",O1105)</f>
        <v/>
      </c>
      <c r="AK1106" s="1"/>
      <c r="AM1106" s="1"/>
      <c r="AO1106" t="s">
        <v>230</v>
      </c>
      <c r="AP1106" s="114"/>
      <c r="AQ1106" t="str">
        <f t="shared" ca="1" si="19117"/>
        <v>\\(\\quad \\displaystyle  \\)</v>
      </c>
      <c r="AS1106" s="114"/>
      <c r="AT1106" s="114"/>
      <c r="AU1106" s="114"/>
      <c r="AV1106" s="114"/>
      <c r="AW1106" s="114"/>
      <c r="AX1106" s="114"/>
      <c r="AY1106" s="114"/>
      <c r="AZ1106" s="117"/>
      <c r="BH1106" s="23">
        <f t="shared" ca="1" si="19030"/>
        <v>3</v>
      </c>
      <c r="BI1106" s="114"/>
      <c r="BJ1106" s="23">
        <f t="shared" ca="1" si="19031"/>
        <v>8</v>
      </c>
      <c r="BK1106" s="114"/>
      <c r="BL1106" s="27"/>
      <c r="BM1106" s="27"/>
      <c r="BN1106" s="27"/>
      <c r="BO1106" s="27"/>
      <c r="BP1106" s="27"/>
      <c r="BQ1106" s="25">
        <f t="shared" ref="BQ1106" ca="1" si="19342">BH1106*BJ1105</f>
        <v>-24</v>
      </c>
      <c r="BR1106" s="114"/>
      <c r="BS1106" s="114"/>
      <c r="BT1106">
        <f t="shared" ca="1" si="19336"/>
        <v>24</v>
      </c>
      <c r="BU1106" s="25">
        <f t="shared" ref="BU1106" ca="1" si="19343">BT1106/GCD(BT1105,BT1106)</f>
        <v>3</v>
      </c>
      <c r="BV1106">
        <f t="shared" ca="1" si="19338"/>
        <v>-1</v>
      </c>
      <c r="BW1106" s="119"/>
    </row>
    <row r="1107" spans="2:107" ht="32" customHeight="1" x14ac:dyDescent="0.55000000000000004">
      <c r="B1107" s="112" t="s">
        <v>1</v>
      </c>
      <c r="C1107" s="112" t="s">
        <v>330</v>
      </c>
      <c r="E1107" s="96">
        <f t="shared" ref="E1107:E1169" ca="1" si="19344">RANDBETWEEN(-10,10)</f>
        <v>10</v>
      </c>
      <c r="F1107" s="97" t="s">
        <v>18</v>
      </c>
      <c r="G1107" s="97" t="str">
        <f t="shared" ref="G1107:G1169" ca="1" si="19345">IF(H1107&gt;0,"+","")</f>
        <v>+</v>
      </c>
      <c r="H1107" s="96">
        <f t="shared" ref="H1107:H1169" ca="1" si="19346">RANDBETWEEN(-10,10)</f>
        <v>6</v>
      </c>
      <c r="I1107" t="s">
        <v>287</v>
      </c>
      <c r="J1107" s="96">
        <f t="shared" ref="J1107:J1169" ca="1" si="19347">RANDBETWEEN(2,10)</f>
        <v>3</v>
      </c>
      <c r="K1107" s="97" t="s">
        <v>18</v>
      </c>
      <c r="L1107" s="97" t="str">
        <f t="shared" ref="L1107:L1169" ca="1" si="19348">IF(M1107&gt;0,"+","")</f>
        <v>+</v>
      </c>
      <c r="M1107" s="96">
        <f t="shared" ref="M1107:M1169" ca="1" si="19349">RANDBETWEEN(2,10)</f>
        <v>2</v>
      </c>
      <c r="P1107" t="s">
        <v>250</v>
      </c>
      <c r="Q1107" t="s">
        <v>249</v>
      </c>
      <c r="R1107" t="str">
        <f t="shared" ref="R1107" ca="1" si="19350">BH1107&amp;BI1107&amp;BJ1107&amp;BK1107</f>
        <v>10x+6</v>
      </c>
      <c r="S1107" t="s">
        <v>216</v>
      </c>
      <c r="T1107">
        <f t="shared" ref="T1107" ca="1" si="19351">G1108</f>
        <v>4</v>
      </c>
      <c r="U1107" t="s">
        <v>217</v>
      </c>
      <c r="V1107" t="s">
        <v>287</v>
      </c>
      <c r="W1107" t="s">
        <v>249</v>
      </c>
      <c r="X1107" t="str">
        <f t="shared" ref="X1107" ca="1" si="19352">BM1107&amp;BN1107&amp;BO1107&amp;BP1107</f>
        <v>3x+2</v>
      </c>
      <c r="Y1107" t="s">
        <v>216</v>
      </c>
      <c r="Z1107">
        <f t="shared" ref="Z1107" ca="1" si="19353">L1108</f>
        <v>7</v>
      </c>
      <c r="AA1107" t="s">
        <v>217</v>
      </c>
      <c r="AB1107" t="s">
        <v>13</v>
      </c>
      <c r="AC1107" t="s">
        <v>230</v>
      </c>
      <c r="AP1107" t="str">
        <f t="shared" ref="AP1107:AP1108" ca="1" si="19354">CO1107&amp;CP1107&amp;CQ1107&amp;CR1107&amp;CS1107&amp;CT1107&amp;CU1107&amp;CV1107</f>
        <v>\\(\\quad \\displaystyle \\frac{41}{14}x</v>
      </c>
      <c r="AQ1107" t="str">
        <f t="shared" ref="AQ1107:AQ1108" ca="1" si="19355">CW1107&amp;CX1107&amp;CY1107&amp;CZ1107&amp;DA1107&amp;DB1107&amp;DC1107</f>
        <v>+\\frac{25}{14} \\)</v>
      </c>
      <c r="AS1107" t="str">
        <f t="shared" ref="AS1107" ca="1" si="19356">IF(OR(CT1107=1,CR1107=0),AP1108,AP1107)</f>
        <v>\\(\\quad \\displaystyle \\frac{41}{14}x</v>
      </c>
      <c r="AT1107" t="str">
        <f t="shared" ref="AT1107" ca="1" si="19357">IF(OR(DA1107=1,CY1107=0),AQ1108,AQ1107)</f>
        <v>+\\frac{25}{14} \\)</v>
      </c>
      <c r="AU1107" s="114" t="s">
        <v>60</v>
      </c>
      <c r="AV1107" s="115" t="s">
        <v>329</v>
      </c>
      <c r="AW1107" s="114" t="str">
        <f t="shared" ref="AW1107" ca="1" si="19358">P1107&amp;Q1107&amp;R1107&amp;S1107&amp;T1107&amp;U1107&amp;V1107&amp;W1107&amp;X1107&amp;Y1107&amp;Z1107&amp;AA1107&amp;AB1107&amp;AC1107</f>
        <v>\\(\\quad \\displaystyle \\frac{10x+6}{4}+\\frac{3x+2}{7}= \\)</v>
      </c>
      <c r="AX1107" s="114" t="str">
        <f ca="1">IF(AS1108="",AS1107&amp;AT1107,AS1108)</f>
        <v>\\(\\quad \\displaystyle \\frac{41}{14}x+\\frac{25}{14} \\)</v>
      </c>
      <c r="AY1107" s="115" t="s">
        <v>62</v>
      </c>
      <c r="AZ1107" s="116" t="str">
        <f t="shared" ref="AZ1107" ca="1" si="19359">"INSERT INTO "&amp;AU1107&amp;"(tangen,question,answer,editor,date,count) VALUES('"&amp;AV1107&amp;"','"&amp;AW1107&amp;"','"&amp;AX1107&amp;"','"&amp;AY1107&amp;"',NOW(),0);"</f>
        <v>INSERT INTO math(tangen,question,answer,editor,date,count) VALUES('m5800','\\(\\quad \\displaystyle \\frac{10x+6}{4}+\\frac{3x+2}{7}= \\)','\\(\\quad \\displaystyle \\frac{41}{14}x+\\frac{25}{14} \\)','harazono',NOW(),0);</v>
      </c>
      <c r="BH1107">
        <f t="shared" ref="BH1107" ca="1" si="19360">IF(BH1108=1,"",IF(BH1108=-1,"",BH1108))</f>
        <v>10</v>
      </c>
      <c r="BI1107" t="s">
        <v>18</v>
      </c>
      <c r="BJ1107" t="str">
        <f t="shared" ref="BJ1107:BJ1169" ca="1" si="19361">IF(BK1107&gt;0,"+","")</f>
        <v>+</v>
      </c>
      <c r="BK1107" s="23">
        <f t="shared" ref="BK1107" ca="1" si="19362">IF(H1107=0,7,H1107)</f>
        <v>6</v>
      </c>
      <c r="BM1107">
        <f t="shared" ref="BM1107" ca="1" si="19363">IF(BM1108=1,"",IF(BM1108=-1,"",BM1108))</f>
        <v>3</v>
      </c>
      <c r="BN1107" t="s">
        <v>18</v>
      </c>
      <c r="BO1107" t="str">
        <f t="shared" ref="BO1107:BO1169" ca="1" si="19364">IF(BP1107&gt;0,"+","")</f>
        <v>+</v>
      </c>
      <c r="BP1107" s="23">
        <f t="shared" ref="BP1107" ca="1" si="19365">IF(M1107=0,7,M1107)</f>
        <v>2</v>
      </c>
      <c r="BR1107">
        <f t="shared" ref="BR1107" ca="1" si="19366">BH1108*L1108</f>
        <v>70</v>
      </c>
      <c r="BS1107" t="s">
        <v>18</v>
      </c>
      <c r="BT1107">
        <f t="shared" ref="BT1107" ca="1" si="19367">BK1107*L1108</f>
        <v>42</v>
      </c>
      <c r="BV1107">
        <f t="shared" ref="BV1107" ca="1" si="19368">G1108*BM1108</f>
        <v>12</v>
      </c>
      <c r="BW1107" t="s">
        <v>18</v>
      </c>
      <c r="BX1107">
        <f t="shared" ref="BX1107" ca="1" si="19369">G1108*BP1107</f>
        <v>8</v>
      </c>
      <c r="BY1107" s="3">
        <f t="shared" ref="BY1107" ca="1" si="19370">BR1107+BV1107</f>
        <v>82</v>
      </c>
      <c r="BZ1107" t="s">
        <v>18</v>
      </c>
      <c r="CA1107" s="3">
        <f t="shared" ref="CA1107" ca="1" si="19371">BT1107+BX1107</f>
        <v>50</v>
      </c>
      <c r="CB1107">
        <f t="shared" ref="CB1107:CB1108" ca="1" si="19372">ABS(BY1107)</f>
        <v>82</v>
      </c>
      <c r="CC1107">
        <f t="shared" ref="CC1107:CC1108" ca="1" si="19373">ABS(CA1107)</f>
        <v>50</v>
      </c>
      <c r="CD1107" s="33">
        <f t="shared" ref="CD1107" ca="1" si="19374">BY1107/GCD(CB1107,CB1108)</f>
        <v>41</v>
      </c>
      <c r="CE1107" t="s">
        <v>18</v>
      </c>
      <c r="CF1107" s="33">
        <f t="shared" ref="CF1107" ca="1" si="19375">CA1107/GCD(CC1107,CC1108)</f>
        <v>25</v>
      </c>
      <c r="CH1107" s="3">
        <f t="shared" ref="CH1107" ca="1" si="19376">CD1107</f>
        <v>41</v>
      </c>
      <c r="CI1107" s="3">
        <f t="shared" ref="CI1107" ca="1" si="19377">CD1108</f>
        <v>14</v>
      </c>
      <c r="CJ1107" t="s">
        <v>18</v>
      </c>
      <c r="CK1107" s="3" t="str">
        <f t="shared" ref="CK1107:CK1169" ca="1" si="19378">IF(CL1107&gt;=0,"+","")</f>
        <v>+</v>
      </c>
      <c r="CL1107" s="3">
        <f t="shared" ref="CL1107" ca="1" si="19379">CF1107</f>
        <v>25</v>
      </c>
      <c r="CM1107" s="3">
        <f t="shared" ref="CM1107" ca="1" si="19380">CF1108</f>
        <v>14</v>
      </c>
      <c r="CO1107" t="s">
        <v>250</v>
      </c>
      <c r="CP1107" s="2" t="str">
        <f t="shared" ref="CP1107:CP1108" ca="1" si="19381">IF(CH1107&gt;=0,"","-")</f>
        <v/>
      </c>
      <c r="CQ1107" t="s">
        <v>249</v>
      </c>
      <c r="CR1107" s="2">
        <f t="shared" ref="CR1107" ca="1" si="19382">ABS(CH1107)</f>
        <v>41</v>
      </c>
      <c r="CS1107" t="s">
        <v>216</v>
      </c>
      <c r="CT1107" s="2">
        <f t="shared" ref="CT1107" ca="1" si="19383">CI1107</f>
        <v>14</v>
      </c>
      <c r="CU1107" t="s">
        <v>217</v>
      </c>
      <c r="CV1107" t="s">
        <v>18</v>
      </c>
      <c r="CW1107" s="2" t="str">
        <f t="shared" ref="CW1107:CW1108" ca="1" si="19384">IF(CL1107&gt;0,"+",IF(CL1107=0,"","-"))</f>
        <v>+</v>
      </c>
      <c r="CX1107" t="s">
        <v>249</v>
      </c>
      <c r="CY1107" s="2">
        <f t="shared" ref="CY1107" ca="1" si="19385">ABS(CL1107)</f>
        <v>25</v>
      </c>
      <c r="CZ1107" t="s">
        <v>216</v>
      </c>
      <c r="DA1107" s="2">
        <f t="shared" ref="DA1107" ca="1" si="19386">CM1107</f>
        <v>14</v>
      </c>
      <c r="DB1107" t="s">
        <v>217</v>
      </c>
      <c r="DC1107" t="s">
        <v>230</v>
      </c>
    </row>
    <row r="1108" spans="2:107" ht="32" customHeight="1" x14ac:dyDescent="0.55000000000000004">
      <c r="B1108" s="113"/>
      <c r="C1108" s="113"/>
      <c r="E1108" s="95"/>
      <c r="F1108" s="95"/>
      <c r="G1108" s="1">
        <f t="shared" ref="G1108:G1170" ca="1" si="19387">RANDBETWEEN(2,10)</f>
        <v>4</v>
      </c>
      <c r="H1108" s="95"/>
      <c r="J1108" s="95"/>
      <c r="K1108" s="95"/>
      <c r="L1108" s="1">
        <f t="shared" ref="L1108:L1170" ca="1" si="19388">RANDBETWEEN(2,10)</f>
        <v>7</v>
      </c>
      <c r="M1108" s="1"/>
      <c r="AP1108" t="str">
        <f t="shared" ca="1" si="19354"/>
        <v>\\(\\quad \\displaystyle 41x</v>
      </c>
      <c r="AQ1108" t="str">
        <f t="shared" ca="1" si="19355"/>
        <v>+25 \\)</v>
      </c>
      <c r="AS1108" s="13" t="str">
        <f ca="1">IF(AND(CR1107=0,CY1107=0),"\\(\\quad \\displaystyle 0 \\)","")</f>
        <v/>
      </c>
      <c r="AU1108" s="114"/>
      <c r="AV1108" s="114"/>
      <c r="AW1108" s="114"/>
      <c r="AX1108" s="114"/>
      <c r="AY1108" s="114"/>
      <c r="AZ1108" s="117"/>
      <c r="BH1108" s="23">
        <f t="shared" ref="BH1108" ca="1" si="19389">IF(E1107=0,7,E1107)</f>
        <v>10</v>
      </c>
      <c r="BI1108" s="1"/>
      <c r="BK1108" s="1"/>
      <c r="BL1108" t="s">
        <v>287</v>
      </c>
      <c r="BM1108" s="23">
        <f t="shared" ref="BM1108" ca="1" si="19390">IF(J1107=0,7,J1107)</f>
        <v>3</v>
      </c>
      <c r="BN1108" s="1"/>
      <c r="BP1108" s="1"/>
      <c r="BR1108">
        <f t="shared" ref="BR1108" ca="1" si="19391">G1108*L1108</f>
        <v>28</v>
      </c>
      <c r="BS1108" t="s">
        <v>18</v>
      </c>
      <c r="BT1108">
        <f t="shared" ref="BT1108" ca="1" si="19392">G1108*L1108</f>
        <v>28</v>
      </c>
      <c r="BV1108">
        <f t="shared" ref="BV1108" ca="1" si="19393">G1108*L1108</f>
        <v>28</v>
      </c>
      <c r="BW1108" t="s">
        <v>18</v>
      </c>
      <c r="BX1108">
        <f t="shared" ref="BX1108" ca="1" si="19394">G1108*L1108</f>
        <v>28</v>
      </c>
      <c r="BY1108" s="3">
        <f t="shared" ref="BY1108" ca="1" si="19395">BR1108</f>
        <v>28</v>
      </c>
      <c r="BZ1108" t="s">
        <v>18</v>
      </c>
      <c r="CA1108" s="3">
        <f t="shared" ref="CA1108" ca="1" si="19396">BT1108</f>
        <v>28</v>
      </c>
      <c r="CB1108">
        <f t="shared" ca="1" si="19372"/>
        <v>28</v>
      </c>
      <c r="CC1108">
        <f t="shared" ca="1" si="19373"/>
        <v>28</v>
      </c>
      <c r="CD1108" s="33">
        <f t="shared" ref="CD1108" ca="1" si="19397">BY1108/GCD(CB1107,CB1108)</f>
        <v>14</v>
      </c>
      <c r="CE1108" t="s">
        <v>18</v>
      </c>
      <c r="CF1108" s="33">
        <f t="shared" ref="CF1108" ca="1" si="19398">CA1108/GCD(CC1107,CC1108)</f>
        <v>14</v>
      </c>
      <c r="CH1108" s="3">
        <f t="shared" ref="CH1108" ca="1" si="19399">CD1107</f>
        <v>41</v>
      </c>
      <c r="CJ1108" t="s">
        <v>18</v>
      </c>
      <c r="CK1108" s="3" t="str">
        <f t="shared" ref="CK1108" ca="1" si="19400">IF(CM1107&gt;=0,"+","")</f>
        <v>+</v>
      </c>
      <c r="CL1108" s="3">
        <f t="shared" ref="CL1108" ca="1" si="19401">CF1107</f>
        <v>25</v>
      </c>
      <c r="CO1108" t="s">
        <v>250</v>
      </c>
      <c r="CP1108" s="2" t="str">
        <f t="shared" ca="1" si="19381"/>
        <v/>
      </c>
      <c r="CR1108" s="2">
        <f t="shared" ref="CR1108" ca="1" si="19402">IF(CH1108=0,"",IF(CH1108=1,"",IF(CH1108=-1,"",ABS(CH1108))))</f>
        <v>41</v>
      </c>
      <c r="CV1108" t="str">
        <f t="shared" ref="CV1108" ca="1" si="19403">IF(CR1107=0,"","x")</f>
        <v>x</v>
      </c>
      <c r="CW1108" s="2" t="str">
        <f t="shared" ca="1" si="19384"/>
        <v>+</v>
      </c>
      <c r="CY1108" s="2">
        <f t="shared" ref="CY1108" ca="1" si="19404">IF(CL1108=0,"",ABS(CL1108))</f>
        <v>25</v>
      </c>
      <c r="DC1108" t="s">
        <v>230</v>
      </c>
    </row>
    <row r="1109" spans="2:107" ht="32" customHeight="1" x14ac:dyDescent="0.55000000000000004">
      <c r="B1109" s="112" t="s">
        <v>1</v>
      </c>
      <c r="C1109" s="112" t="s">
        <v>330</v>
      </c>
      <c r="E1109" s="96">
        <f t="shared" ca="1" si="19344"/>
        <v>-1</v>
      </c>
      <c r="F1109" s="97" t="s">
        <v>18</v>
      </c>
      <c r="G1109" s="97" t="str">
        <f t="shared" ca="1" si="19345"/>
        <v>+</v>
      </c>
      <c r="H1109" s="96">
        <f t="shared" ca="1" si="19346"/>
        <v>7</v>
      </c>
      <c r="I1109" t="s">
        <v>287</v>
      </c>
      <c r="J1109" s="96">
        <f t="shared" ca="1" si="19347"/>
        <v>7</v>
      </c>
      <c r="K1109" s="97" t="s">
        <v>18</v>
      </c>
      <c r="L1109" s="97" t="str">
        <f t="shared" ca="1" si="19348"/>
        <v>+</v>
      </c>
      <c r="M1109" s="96">
        <f t="shared" ca="1" si="19349"/>
        <v>10</v>
      </c>
      <c r="P1109" t="s">
        <v>250</v>
      </c>
      <c r="Q1109" t="s">
        <v>249</v>
      </c>
      <c r="R1109" t="str">
        <f t="shared" ref="R1109" ca="1" si="19405">BH1109&amp;BI1109&amp;BJ1109&amp;BK1109</f>
        <v>x+7</v>
      </c>
      <c r="S1109" t="s">
        <v>216</v>
      </c>
      <c r="T1109">
        <f t="shared" ref="T1109" ca="1" si="19406">G1110</f>
        <v>9</v>
      </c>
      <c r="U1109" t="s">
        <v>217</v>
      </c>
      <c r="V1109" t="s">
        <v>287</v>
      </c>
      <c r="W1109" t="s">
        <v>249</v>
      </c>
      <c r="X1109" t="str">
        <f t="shared" ref="X1109" ca="1" si="19407">BM1109&amp;BN1109&amp;BO1109&amp;BP1109</f>
        <v>7x+10</v>
      </c>
      <c r="Y1109" t="s">
        <v>216</v>
      </c>
      <c r="Z1109">
        <f t="shared" ref="Z1109" ca="1" si="19408">L1110</f>
        <v>4</v>
      </c>
      <c r="AA1109" t="s">
        <v>217</v>
      </c>
      <c r="AB1109" t="s">
        <v>13</v>
      </c>
      <c r="AC1109" t="s">
        <v>230</v>
      </c>
      <c r="AP1109" t="str">
        <f t="shared" ref="AP1109:AP1172" ca="1" si="19409">CO1109&amp;CP1109&amp;CQ1109&amp;CR1109&amp;CS1109&amp;CT1109&amp;CU1109&amp;CV1109</f>
        <v>\\(\\quad \\displaystyle \\frac{59}{36}x</v>
      </c>
      <c r="AQ1109" t="str">
        <f t="shared" ref="AQ1109:AQ1172" ca="1" si="19410">CW1109&amp;CX1109&amp;CY1109&amp;CZ1109&amp;DA1109&amp;DB1109&amp;DC1109</f>
        <v>+\\frac{59}{18} \\)</v>
      </c>
      <c r="AS1109" t="str">
        <f t="shared" ref="AS1109" ca="1" si="19411">IF(OR(CT1109=1,CR1109=0),AP1110,AP1109)</f>
        <v>\\(\\quad \\displaystyle \\frac{59}{36}x</v>
      </c>
      <c r="AT1109" t="str">
        <f t="shared" ref="AT1109" ca="1" si="19412">IF(OR(DA1109=1,CY1109=0),AQ1110,AQ1109)</f>
        <v>+\\frac{59}{18} \\)</v>
      </c>
      <c r="AU1109" s="114" t="s">
        <v>60</v>
      </c>
      <c r="AV1109" s="115" t="s">
        <v>329</v>
      </c>
      <c r="AW1109" s="114" t="str">
        <f t="shared" ref="AW1109" ca="1" si="19413">P1109&amp;Q1109&amp;R1109&amp;S1109&amp;T1109&amp;U1109&amp;V1109&amp;W1109&amp;X1109&amp;Y1109&amp;Z1109&amp;AA1109&amp;AB1109&amp;AC1109</f>
        <v>\\(\\quad \\displaystyle \\frac{x+7}{9}+\\frac{7x+10}{4}= \\)</v>
      </c>
      <c r="AX1109" s="114" t="str">
        <f t="shared" ref="AX1109" ca="1" si="19414">IF(AS1110="",AS1109&amp;AT1109,AS1110)</f>
        <v>\\(\\quad \\displaystyle \\frac{59}{36}x+\\frac{59}{18} \\)</v>
      </c>
      <c r="AY1109" s="115" t="s">
        <v>62</v>
      </c>
      <c r="AZ1109" s="116" t="str">
        <f t="shared" ref="AZ1109" ca="1" si="19415">"INSERT INTO "&amp;AU1109&amp;"(tangen,question,answer,editor,date,count) VALUES('"&amp;AV1109&amp;"','"&amp;AW1109&amp;"','"&amp;AX1109&amp;"','"&amp;AY1109&amp;"',NOW(),0);"</f>
        <v>INSERT INTO math(tangen,question,answer,editor,date,count) VALUES('m5800','\\(\\quad \\displaystyle \\frac{x+7}{9}+\\frac{7x+10}{4}= \\)','\\(\\quad \\displaystyle \\frac{59}{36}x+\\frac{59}{18} \\)','harazono',NOW(),0);</v>
      </c>
      <c r="BH1109" t="str">
        <f t="shared" ref="BH1109" ca="1" si="19416">IF(BH1110=1,"",IF(BH1110=-1,"",BH1110))</f>
        <v/>
      </c>
      <c r="BI1109" t="s">
        <v>18</v>
      </c>
      <c r="BJ1109" t="str">
        <f t="shared" ca="1" si="19361"/>
        <v>+</v>
      </c>
      <c r="BK1109" s="23">
        <f t="shared" ref="BK1109" ca="1" si="19417">IF(H1109=0,7,H1109)</f>
        <v>7</v>
      </c>
      <c r="BM1109">
        <f t="shared" ref="BM1109" ca="1" si="19418">IF(BM1110=1,"",IF(BM1110=-1,"",BM1110))</f>
        <v>7</v>
      </c>
      <c r="BN1109" t="s">
        <v>18</v>
      </c>
      <c r="BO1109" t="str">
        <f t="shared" ca="1" si="19364"/>
        <v>+</v>
      </c>
      <c r="BP1109" s="23">
        <f t="shared" ref="BP1109" ca="1" si="19419">IF(M1109=0,7,M1109)</f>
        <v>10</v>
      </c>
      <c r="BR1109">
        <f t="shared" ref="BR1109" ca="1" si="19420">BH1110*L1110</f>
        <v>-4</v>
      </c>
      <c r="BS1109" t="s">
        <v>18</v>
      </c>
      <c r="BT1109">
        <f t="shared" ref="BT1109" ca="1" si="19421">BK1109*L1110</f>
        <v>28</v>
      </c>
      <c r="BV1109">
        <f t="shared" ref="BV1109" ca="1" si="19422">G1110*BM1110</f>
        <v>63</v>
      </c>
      <c r="BW1109" t="s">
        <v>18</v>
      </c>
      <c r="BX1109">
        <f t="shared" ref="BX1109" ca="1" si="19423">G1110*BP1109</f>
        <v>90</v>
      </c>
      <c r="BY1109" s="3">
        <f t="shared" ref="BY1109" ca="1" si="19424">BR1109+BV1109</f>
        <v>59</v>
      </c>
      <c r="BZ1109" t="s">
        <v>18</v>
      </c>
      <c r="CA1109" s="3">
        <f t="shared" ref="CA1109" ca="1" si="19425">BT1109+BX1109</f>
        <v>118</v>
      </c>
      <c r="CB1109">
        <f t="shared" ref="CB1109:CB1172" ca="1" si="19426">ABS(BY1109)</f>
        <v>59</v>
      </c>
      <c r="CC1109">
        <f t="shared" ref="CC1109:CC1172" ca="1" si="19427">ABS(CA1109)</f>
        <v>118</v>
      </c>
      <c r="CD1109" s="33">
        <f t="shared" ref="CD1109" ca="1" si="19428">BY1109/GCD(CB1109,CB1110)</f>
        <v>59</v>
      </c>
      <c r="CE1109" t="s">
        <v>18</v>
      </c>
      <c r="CF1109" s="33">
        <f t="shared" ref="CF1109" ca="1" si="19429">CA1109/GCD(CC1109,CC1110)</f>
        <v>59</v>
      </c>
      <c r="CH1109" s="3">
        <f t="shared" ref="CH1109" ca="1" si="19430">CD1109</f>
        <v>59</v>
      </c>
      <c r="CI1109" s="3">
        <f t="shared" ref="CI1109" ca="1" si="19431">CD1110</f>
        <v>36</v>
      </c>
      <c r="CJ1109" t="s">
        <v>18</v>
      </c>
      <c r="CK1109" s="3" t="str">
        <f t="shared" ca="1" si="19378"/>
        <v>+</v>
      </c>
      <c r="CL1109" s="3">
        <f t="shared" ref="CL1109" ca="1" si="19432">CF1109</f>
        <v>59</v>
      </c>
      <c r="CM1109" s="3">
        <f t="shared" ref="CM1109" ca="1" si="19433">CF1110</f>
        <v>18</v>
      </c>
      <c r="CO1109" t="s">
        <v>250</v>
      </c>
      <c r="CP1109" s="2" t="str">
        <f t="shared" ref="CP1109:CP1172" ca="1" si="19434">IF(CH1109&gt;=0,"","-")</f>
        <v/>
      </c>
      <c r="CQ1109" t="s">
        <v>249</v>
      </c>
      <c r="CR1109" s="2">
        <f t="shared" ref="CR1109" ca="1" si="19435">ABS(CH1109)</f>
        <v>59</v>
      </c>
      <c r="CS1109" t="s">
        <v>216</v>
      </c>
      <c r="CT1109" s="2">
        <f t="shared" ref="CT1109" ca="1" si="19436">CI1109</f>
        <v>36</v>
      </c>
      <c r="CU1109" t="s">
        <v>217</v>
      </c>
      <c r="CV1109" t="s">
        <v>18</v>
      </c>
      <c r="CW1109" s="2" t="str">
        <f t="shared" ref="CW1109:CW1172" ca="1" si="19437">IF(CL1109&gt;0,"+",IF(CL1109=0,"","-"))</f>
        <v>+</v>
      </c>
      <c r="CX1109" t="s">
        <v>249</v>
      </c>
      <c r="CY1109" s="2">
        <f t="shared" ref="CY1109" ca="1" si="19438">ABS(CL1109)</f>
        <v>59</v>
      </c>
      <c r="CZ1109" t="s">
        <v>216</v>
      </c>
      <c r="DA1109" s="2">
        <f t="shared" ref="DA1109" ca="1" si="19439">CM1109</f>
        <v>18</v>
      </c>
      <c r="DB1109" t="s">
        <v>217</v>
      </c>
      <c r="DC1109" t="s">
        <v>230</v>
      </c>
    </row>
    <row r="1110" spans="2:107" ht="32" customHeight="1" x14ac:dyDescent="0.55000000000000004">
      <c r="B1110" s="113"/>
      <c r="C1110" s="113"/>
      <c r="E1110" s="95"/>
      <c r="F1110" s="95"/>
      <c r="G1110" s="1">
        <f t="shared" ca="1" si="19387"/>
        <v>9</v>
      </c>
      <c r="H1110" s="95"/>
      <c r="J1110" s="95"/>
      <c r="K1110" s="95"/>
      <c r="L1110" s="1">
        <f t="shared" ca="1" si="19388"/>
        <v>4</v>
      </c>
      <c r="M1110" s="1"/>
      <c r="AP1110" t="str">
        <f t="shared" ca="1" si="19409"/>
        <v>\\(\\quad \\displaystyle 59x</v>
      </c>
      <c r="AQ1110" t="str">
        <f t="shared" ca="1" si="19410"/>
        <v>+59 \\)</v>
      </c>
      <c r="AS1110" s="13" t="str">
        <f t="shared" ref="AS1110" ca="1" si="19440">IF(AND(CR1109=0,CY1109=0),"\\(\\quad \\displaystyle 0 \\)","")</f>
        <v/>
      </c>
      <c r="AU1110" s="114"/>
      <c r="AV1110" s="114"/>
      <c r="AW1110" s="114"/>
      <c r="AX1110" s="114"/>
      <c r="AY1110" s="114"/>
      <c r="AZ1110" s="117"/>
      <c r="BH1110" s="23">
        <f t="shared" ref="BH1110" ca="1" si="19441">IF(E1109=0,7,E1109)</f>
        <v>-1</v>
      </c>
      <c r="BI1110" s="1"/>
      <c r="BK1110" s="1"/>
      <c r="BL1110" t="s">
        <v>287</v>
      </c>
      <c r="BM1110" s="23">
        <f t="shared" ref="BM1110" ca="1" si="19442">IF(J1109=0,7,J1109)</f>
        <v>7</v>
      </c>
      <c r="BN1110" s="1"/>
      <c r="BP1110" s="1"/>
      <c r="BR1110">
        <f t="shared" ref="BR1110" ca="1" si="19443">G1110*L1110</f>
        <v>36</v>
      </c>
      <c r="BS1110" t="s">
        <v>18</v>
      </c>
      <c r="BT1110">
        <f t="shared" ref="BT1110" ca="1" si="19444">G1110*L1110</f>
        <v>36</v>
      </c>
      <c r="BV1110">
        <f t="shared" ref="BV1110" ca="1" si="19445">G1110*L1110</f>
        <v>36</v>
      </c>
      <c r="BW1110" t="s">
        <v>18</v>
      </c>
      <c r="BX1110">
        <f t="shared" ref="BX1110" ca="1" si="19446">G1110*L1110</f>
        <v>36</v>
      </c>
      <c r="BY1110" s="3">
        <f t="shared" ref="BY1110" ca="1" si="19447">BR1110</f>
        <v>36</v>
      </c>
      <c r="BZ1110" t="s">
        <v>18</v>
      </c>
      <c r="CA1110" s="3">
        <f t="shared" ref="CA1110" ca="1" si="19448">BT1110</f>
        <v>36</v>
      </c>
      <c r="CB1110">
        <f t="shared" ca="1" si="19426"/>
        <v>36</v>
      </c>
      <c r="CC1110">
        <f t="shared" ca="1" si="19427"/>
        <v>36</v>
      </c>
      <c r="CD1110" s="33">
        <f t="shared" ref="CD1110" ca="1" si="19449">BY1110/GCD(CB1109,CB1110)</f>
        <v>36</v>
      </c>
      <c r="CE1110" t="s">
        <v>18</v>
      </c>
      <c r="CF1110" s="33">
        <f t="shared" ref="CF1110" ca="1" si="19450">CA1110/GCD(CC1109,CC1110)</f>
        <v>18</v>
      </c>
      <c r="CH1110" s="3">
        <f t="shared" ref="CH1110" ca="1" si="19451">CD1109</f>
        <v>59</v>
      </c>
      <c r="CJ1110" t="s">
        <v>18</v>
      </c>
      <c r="CK1110" s="3" t="str">
        <f t="shared" ref="CK1110" ca="1" si="19452">IF(CM1109&gt;=0,"+","")</f>
        <v>+</v>
      </c>
      <c r="CL1110" s="3">
        <f t="shared" ref="CL1110" ca="1" si="19453">CF1109</f>
        <v>59</v>
      </c>
      <c r="CO1110" t="s">
        <v>250</v>
      </c>
      <c r="CP1110" s="2" t="str">
        <f t="shared" ca="1" si="19434"/>
        <v/>
      </c>
      <c r="CR1110" s="2">
        <f t="shared" ref="CR1110" ca="1" si="19454">IF(CH1110=0,"",IF(CH1110=1,"",IF(CH1110=-1,"",ABS(CH1110))))</f>
        <v>59</v>
      </c>
      <c r="CV1110" t="str">
        <f t="shared" ref="CV1110" ca="1" si="19455">IF(CR1109=0,"","x")</f>
        <v>x</v>
      </c>
      <c r="CW1110" s="2" t="str">
        <f t="shared" ca="1" si="19437"/>
        <v>+</v>
      </c>
      <c r="CY1110" s="2">
        <f t="shared" ref="CY1110" ca="1" si="19456">IF(CL1110=0,"",ABS(CL1110))</f>
        <v>59</v>
      </c>
      <c r="DC1110" t="s">
        <v>230</v>
      </c>
    </row>
    <row r="1111" spans="2:107" ht="32" customHeight="1" x14ac:dyDescent="0.55000000000000004">
      <c r="B1111" s="112" t="s">
        <v>1</v>
      </c>
      <c r="C1111" s="112" t="s">
        <v>330</v>
      </c>
      <c r="E1111" s="96">
        <f t="shared" ca="1" si="19344"/>
        <v>-5</v>
      </c>
      <c r="F1111" s="97" t="s">
        <v>18</v>
      </c>
      <c r="G1111" s="97" t="str">
        <f t="shared" ca="1" si="19345"/>
        <v>+</v>
      </c>
      <c r="H1111" s="96">
        <f t="shared" ca="1" si="19346"/>
        <v>3</v>
      </c>
      <c r="I1111" t="s">
        <v>287</v>
      </c>
      <c r="J1111" s="96">
        <f t="shared" ca="1" si="19347"/>
        <v>4</v>
      </c>
      <c r="K1111" s="97" t="s">
        <v>18</v>
      </c>
      <c r="L1111" s="97" t="str">
        <f t="shared" ca="1" si="19348"/>
        <v>+</v>
      </c>
      <c r="M1111" s="96">
        <f t="shared" ca="1" si="19349"/>
        <v>3</v>
      </c>
      <c r="P1111" t="s">
        <v>250</v>
      </c>
      <c r="Q1111" t="s">
        <v>249</v>
      </c>
      <c r="R1111" t="str">
        <f t="shared" ref="R1111" ca="1" si="19457">BH1111&amp;BI1111&amp;BJ1111&amp;BK1111</f>
        <v>-5x+3</v>
      </c>
      <c r="S1111" t="s">
        <v>216</v>
      </c>
      <c r="T1111">
        <f t="shared" ref="T1111" ca="1" si="19458">G1112</f>
        <v>3</v>
      </c>
      <c r="U1111" t="s">
        <v>217</v>
      </c>
      <c r="V1111" t="s">
        <v>287</v>
      </c>
      <c r="W1111" t="s">
        <v>249</v>
      </c>
      <c r="X1111" t="str">
        <f t="shared" ref="X1111" ca="1" si="19459">BM1111&amp;BN1111&amp;BO1111&amp;BP1111</f>
        <v>4x+3</v>
      </c>
      <c r="Y1111" t="s">
        <v>216</v>
      </c>
      <c r="Z1111">
        <f t="shared" ref="Z1111" ca="1" si="19460">L1112</f>
        <v>6</v>
      </c>
      <c r="AA1111" t="s">
        <v>217</v>
      </c>
      <c r="AB1111" t="s">
        <v>13</v>
      </c>
      <c r="AC1111" t="s">
        <v>230</v>
      </c>
      <c r="AP1111" t="str">
        <f t="shared" ca="1" si="19409"/>
        <v>\\(\\quad \\displaystyle -\\frac{1}{1}x</v>
      </c>
      <c r="AQ1111" t="str">
        <f t="shared" ca="1" si="19410"/>
        <v>+\\frac{3}{2} \\)</v>
      </c>
      <c r="AS1111" t="str">
        <f t="shared" ref="AS1111" ca="1" si="19461">IF(OR(CT1111=1,CR1111=0),AP1112,AP1111)</f>
        <v>\\(\\quad \\displaystyle -x</v>
      </c>
      <c r="AT1111" t="str">
        <f t="shared" ref="AT1111" ca="1" si="19462">IF(OR(DA1111=1,CY1111=0),AQ1112,AQ1111)</f>
        <v>+\\frac{3}{2} \\)</v>
      </c>
      <c r="AU1111" s="114" t="s">
        <v>60</v>
      </c>
      <c r="AV1111" s="115" t="s">
        <v>329</v>
      </c>
      <c r="AW1111" s="114" t="str">
        <f t="shared" ref="AW1111" ca="1" si="19463">P1111&amp;Q1111&amp;R1111&amp;S1111&amp;T1111&amp;U1111&amp;V1111&amp;W1111&amp;X1111&amp;Y1111&amp;Z1111&amp;AA1111&amp;AB1111&amp;AC1111</f>
        <v>\\(\\quad \\displaystyle \\frac{-5x+3}{3}+\\frac{4x+3}{6}= \\)</v>
      </c>
      <c r="AX1111" s="114" t="str">
        <f t="shared" ref="AX1111" ca="1" si="19464">IF(AS1112="",AS1111&amp;AT1111,AS1112)</f>
        <v>\\(\\quad \\displaystyle -x+\\frac{3}{2} \\)</v>
      </c>
      <c r="AY1111" s="115" t="s">
        <v>62</v>
      </c>
      <c r="AZ1111" s="116" t="str">
        <f t="shared" ref="AZ1111" ca="1" si="19465">"INSERT INTO "&amp;AU1111&amp;"(tangen,question,answer,editor,date,count) VALUES('"&amp;AV1111&amp;"','"&amp;AW1111&amp;"','"&amp;AX1111&amp;"','"&amp;AY1111&amp;"',NOW(),0);"</f>
        <v>INSERT INTO math(tangen,question,answer,editor,date,count) VALUES('m5800','\\(\\quad \\displaystyle \\frac{-5x+3}{3}+\\frac{4x+3}{6}= \\)','\\(\\quad \\displaystyle -x+\\frac{3}{2} \\)','harazono',NOW(),0);</v>
      </c>
      <c r="BH1111">
        <f t="shared" ref="BH1111" ca="1" si="19466">IF(BH1112=1,"",IF(BH1112=-1,"",BH1112))</f>
        <v>-5</v>
      </c>
      <c r="BI1111" t="s">
        <v>18</v>
      </c>
      <c r="BJ1111" t="str">
        <f t="shared" ca="1" si="19361"/>
        <v>+</v>
      </c>
      <c r="BK1111" s="23">
        <f t="shared" ref="BK1111" ca="1" si="19467">IF(H1111=0,7,H1111)</f>
        <v>3</v>
      </c>
      <c r="BM1111">
        <f t="shared" ref="BM1111" ca="1" si="19468">IF(BM1112=1,"",IF(BM1112=-1,"",BM1112))</f>
        <v>4</v>
      </c>
      <c r="BN1111" t="s">
        <v>18</v>
      </c>
      <c r="BO1111" t="str">
        <f t="shared" ca="1" si="19364"/>
        <v>+</v>
      </c>
      <c r="BP1111" s="23">
        <f t="shared" ref="BP1111" ca="1" si="19469">IF(M1111=0,7,M1111)</f>
        <v>3</v>
      </c>
      <c r="BR1111">
        <f t="shared" ref="BR1111" ca="1" si="19470">BH1112*L1112</f>
        <v>-30</v>
      </c>
      <c r="BS1111" t="s">
        <v>18</v>
      </c>
      <c r="BT1111">
        <f t="shared" ref="BT1111" ca="1" si="19471">BK1111*L1112</f>
        <v>18</v>
      </c>
      <c r="BV1111">
        <f t="shared" ref="BV1111" ca="1" si="19472">G1112*BM1112</f>
        <v>12</v>
      </c>
      <c r="BW1111" t="s">
        <v>18</v>
      </c>
      <c r="BX1111">
        <f t="shared" ref="BX1111" ca="1" si="19473">G1112*BP1111</f>
        <v>9</v>
      </c>
      <c r="BY1111" s="3">
        <f t="shared" ref="BY1111" ca="1" si="19474">BR1111+BV1111</f>
        <v>-18</v>
      </c>
      <c r="BZ1111" t="s">
        <v>18</v>
      </c>
      <c r="CA1111" s="3">
        <f t="shared" ref="CA1111" ca="1" si="19475">BT1111+BX1111</f>
        <v>27</v>
      </c>
      <c r="CB1111">
        <f t="shared" ca="1" si="19426"/>
        <v>18</v>
      </c>
      <c r="CC1111">
        <f t="shared" ca="1" si="19427"/>
        <v>27</v>
      </c>
      <c r="CD1111" s="33">
        <f t="shared" ref="CD1111" ca="1" si="19476">BY1111/GCD(CB1111,CB1112)</f>
        <v>-1</v>
      </c>
      <c r="CE1111" t="s">
        <v>18</v>
      </c>
      <c r="CF1111" s="33">
        <f t="shared" ref="CF1111" ca="1" si="19477">CA1111/GCD(CC1111,CC1112)</f>
        <v>3</v>
      </c>
      <c r="CH1111" s="3">
        <f t="shared" ref="CH1111" ca="1" si="19478">CD1111</f>
        <v>-1</v>
      </c>
      <c r="CI1111" s="3">
        <f t="shared" ref="CI1111" ca="1" si="19479">CD1112</f>
        <v>1</v>
      </c>
      <c r="CJ1111" t="s">
        <v>18</v>
      </c>
      <c r="CK1111" s="3" t="str">
        <f t="shared" ca="1" si="19378"/>
        <v>+</v>
      </c>
      <c r="CL1111" s="3">
        <f t="shared" ref="CL1111" ca="1" si="19480">CF1111</f>
        <v>3</v>
      </c>
      <c r="CM1111" s="3">
        <f t="shared" ref="CM1111" ca="1" si="19481">CF1112</f>
        <v>2</v>
      </c>
      <c r="CO1111" t="s">
        <v>250</v>
      </c>
      <c r="CP1111" s="2" t="str">
        <f t="shared" ca="1" si="19434"/>
        <v>-</v>
      </c>
      <c r="CQ1111" t="s">
        <v>249</v>
      </c>
      <c r="CR1111" s="2">
        <f t="shared" ref="CR1111" ca="1" si="19482">ABS(CH1111)</f>
        <v>1</v>
      </c>
      <c r="CS1111" t="s">
        <v>216</v>
      </c>
      <c r="CT1111" s="2">
        <f t="shared" ref="CT1111" ca="1" si="19483">CI1111</f>
        <v>1</v>
      </c>
      <c r="CU1111" t="s">
        <v>217</v>
      </c>
      <c r="CV1111" t="s">
        <v>18</v>
      </c>
      <c r="CW1111" s="2" t="str">
        <f t="shared" ca="1" si="19437"/>
        <v>+</v>
      </c>
      <c r="CX1111" t="s">
        <v>249</v>
      </c>
      <c r="CY1111" s="2">
        <f t="shared" ref="CY1111" ca="1" si="19484">ABS(CL1111)</f>
        <v>3</v>
      </c>
      <c r="CZ1111" t="s">
        <v>216</v>
      </c>
      <c r="DA1111" s="2">
        <f t="shared" ref="DA1111" ca="1" si="19485">CM1111</f>
        <v>2</v>
      </c>
      <c r="DB1111" t="s">
        <v>217</v>
      </c>
      <c r="DC1111" t="s">
        <v>230</v>
      </c>
    </row>
    <row r="1112" spans="2:107" ht="32" customHeight="1" x14ac:dyDescent="0.55000000000000004">
      <c r="B1112" s="113"/>
      <c r="C1112" s="113"/>
      <c r="E1112" s="95"/>
      <c r="F1112" s="95"/>
      <c r="G1112" s="1">
        <f t="shared" ca="1" si="19387"/>
        <v>3</v>
      </c>
      <c r="H1112" s="95"/>
      <c r="J1112" s="95"/>
      <c r="K1112" s="95"/>
      <c r="L1112" s="1">
        <f t="shared" ca="1" si="19388"/>
        <v>6</v>
      </c>
      <c r="M1112" s="1"/>
      <c r="AP1112" t="str">
        <f t="shared" ca="1" si="19409"/>
        <v>\\(\\quad \\displaystyle -x</v>
      </c>
      <c r="AQ1112" t="str">
        <f t="shared" ca="1" si="19410"/>
        <v>+3 \\)</v>
      </c>
      <c r="AS1112" s="13" t="str">
        <f t="shared" ref="AS1112" ca="1" si="19486">IF(AND(CR1111=0,CY1111=0),"\\(\\quad \\displaystyle 0 \\)","")</f>
        <v/>
      </c>
      <c r="AU1112" s="114"/>
      <c r="AV1112" s="114"/>
      <c r="AW1112" s="114"/>
      <c r="AX1112" s="114"/>
      <c r="AY1112" s="114"/>
      <c r="AZ1112" s="117"/>
      <c r="BH1112" s="23">
        <f t="shared" ref="BH1112" ca="1" si="19487">IF(E1111=0,7,E1111)</f>
        <v>-5</v>
      </c>
      <c r="BI1112" s="1"/>
      <c r="BK1112" s="1"/>
      <c r="BL1112" t="s">
        <v>287</v>
      </c>
      <c r="BM1112" s="23">
        <f t="shared" ref="BM1112" ca="1" si="19488">IF(J1111=0,7,J1111)</f>
        <v>4</v>
      </c>
      <c r="BN1112" s="1"/>
      <c r="BP1112" s="1"/>
      <c r="BR1112">
        <f t="shared" ref="BR1112" ca="1" si="19489">G1112*L1112</f>
        <v>18</v>
      </c>
      <c r="BS1112" t="s">
        <v>18</v>
      </c>
      <c r="BT1112">
        <f t="shared" ref="BT1112" ca="1" si="19490">G1112*L1112</f>
        <v>18</v>
      </c>
      <c r="BV1112">
        <f t="shared" ref="BV1112" ca="1" si="19491">G1112*L1112</f>
        <v>18</v>
      </c>
      <c r="BW1112" t="s">
        <v>18</v>
      </c>
      <c r="BX1112">
        <f t="shared" ref="BX1112" ca="1" si="19492">G1112*L1112</f>
        <v>18</v>
      </c>
      <c r="BY1112" s="3">
        <f t="shared" ref="BY1112" ca="1" si="19493">BR1112</f>
        <v>18</v>
      </c>
      <c r="BZ1112" t="s">
        <v>18</v>
      </c>
      <c r="CA1112" s="3">
        <f t="shared" ref="CA1112" ca="1" si="19494">BT1112</f>
        <v>18</v>
      </c>
      <c r="CB1112">
        <f t="shared" ca="1" si="19426"/>
        <v>18</v>
      </c>
      <c r="CC1112">
        <f t="shared" ca="1" si="19427"/>
        <v>18</v>
      </c>
      <c r="CD1112" s="33">
        <f t="shared" ref="CD1112" ca="1" si="19495">BY1112/GCD(CB1111,CB1112)</f>
        <v>1</v>
      </c>
      <c r="CE1112" t="s">
        <v>18</v>
      </c>
      <c r="CF1112" s="33">
        <f t="shared" ref="CF1112" ca="1" si="19496">CA1112/GCD(CC1111,CC1112)</f>
        <v>2</v>
      </c>
      <c r="CH1112" s="3">
        <f t="shared" ref="CH1112" ca="1" si="19497">CD1111</f>
        <v>-1</v>
      </c>
      <c r="CJ1112" t="s">
        <v>18</v>
      </c>
      <c r="CK1112" s="3" t="str">
        <f t="shared" ref="CK1112" ca="1" si="19498">IF(CM1111&gt;=0,"+","")</f>
        <v>+</v>
      </c>
      <c r="CL1112" s="3">
        <f t="shared" ref="CL1112" ca="1" si="19499">CF1111</f>
        <v>3</v>
      </c>
      <c r="CO1112" t="s">
        <v>250</v>
      </c>
      <c r="CP1112" s="2" t="str">
        <f t="shared" ca="1" si="19434"/>
        <v>-</v>
      </c>
      <c r="CR1112" s="2" t="str">
        <f t="shared" ref="CR1112" ca="1" si="19500">IF(CH1112=0,"",IF(CH1112=1,"",IF(CH1112=-1,"",ABS(CH1112))))</f>
        <v/>
      </c>
      <c r="CV1112" t="str">
        <f t="shared" ref="CV1112" ca="1" si="19501">IF(CR1111=0,"","x")</f>
        <v>x</v>
      </c>
      <c r="CW1112" s="2" t="str">
        <f t="shared" ca="1" si="19437"/>
        <v>+</v>
      </c>
      <c r="CY1112" s="2">
        <f t="shared" ref="CY1112" ca="1" si="19502">IF(CL1112=0,"",ABS(CL1112))</f>
        <v>3</v>
      </c>
      <c r="DC1112" t="s">
        <v>230</v>
      </c>
    </row>
    <row r="1113" spans="2:107" ht="32" customHeight="1" x14ac:dyDescent="0.55000000000000004">
      <c r="B1113" s="112" t="s">
        <v>1</v>
      </c>
      <c r="C1113" s="112" t="s">
        <v>330</v>
      </c>
      <c r="E1113" s="96">
        <f t="shared" ca="1" si="19344"/>
        <v>0</v>
      </c>
      <c r="F1113" s="97" t="s">
        <v>18</v>
      </c>
      <c r="G1113" s="97" t="str">
        <f t="shared" ca="1" si="19345"/>
        <v/>
      </c>
      <c r="H1113" s="96">
        <f t="shared" ca="1" si="19346"/>
        <v>-4</v>
      </c>
      <c r="I1113" t="s">
        <v>287</v>
      </c>
      <c r="J1113" s="96">
        <f t="shared" ca="1" si="19347"/>
        <v>9</v>
      </c>
      <c r="K1113" s="97" t="s">
        <v>18</v>
      </c>
      <c r="L1113" s="97" t="str">
        <f t="shared" ca="1" si="19348"/>
        <v>+</v>
      </c>
      <c r="M1113" s="96">
        <f t="shared" ca="1" si="19349"/>
        <v>9</v>
      </c>
      <c r="P1113" t="s">
        <v>250</v>
      </c>
      <c r="Q1113" t="s">
        <v>249</v>
      </c>
      <c r="R1113" t="str">
        <f t="shared" ref="R1113" ca="1" si="19503">BH1113&amp;BI1113&amp;BJ1113&amp;BK1113</f>
        <v>7x-4</v>
      </c>
      <c r="S1113" t="s">
        <v>216</v>
      </c>
      <c r="T1113">
        <f t="shared" ref="T1113" ca="1" si="19504">G1114</f>
        <v>10</v>
      </c>
      <c r="U1113" t="s">
        <v>217</v>
      </c>
      <c r="V1113" t="s">
        <v>287</v>
      </c>
      <c r="W1113" t="s">
        <v>249</v>
      </c>
      <c r="X1113" t="str">
        <f t="shared" ref="X1113" ca="1" si="19505">BM1113&amp;BN1113&amp;BO1113&amp;BP1113</f>
        <v>9x+9</v>
      </c>
      <c r="Y1113" t="s">
        <v>216</v>
      </c>
      <c r="Z1113">
        <f t="shared" ref="Z1113" ca="1" si="19506">L1114</f>
        <v>8</v>
      </c>
      <c r="AA1113" t="s">
        <v>217</v>
      </c>
      <c r="AB1113" t="s">
        <v>13</v>
      </c>
      <c r="AC1113" t="s">
        <v>230</v>
      </c>
      <c r="AP1113" t="str">
        <f t="shared" ca="1" si="19409"/>
        <v>\\(\\quad \\displaystyle \\frac{73}{40}x</v>
      </c>
      <c r="AQ1113" t="str">
        <f t="shared" ca="1" si="19410"/>
        <v>+\\frac{29}{40} \\)</v>
      </c>
      <c r="AS1113" t="str">
        <f t="shared" ref="AS1113" ca="1" si="19507">IF(OR(CT1113=1,CR1113=0),AP1114,AP1113)</f>
        <v>\\(\\quad \\displaystyle \\frac{73}{40}x</v>
      </c>
      <c r="AT1113" t="str">
        <f t="shared" ref="AT1113" ca="1" si="19508">IF(OR(DA1113=1,CY1113=0),AQ1114,AQ1113)</f>
        <v>+\\frac{29}{40} \\)</v>
      </c>
      <c r="AU1113" s="114" t="s">
        <v>60</v>
      </c>
      <c r="AV1113" s="115" t="s">
        <v>329</v>
      </c>
      <c r="AW1113" s="114" t="str">
        <f t="shared" ref="AW1113" ca="1" si="19509">P1113&amp;Q1113&amp;R1113&amp;S1113&amp;T1113&amp;U1113&amp;V1113&amp;W1113&amp;X1113&amp;Y1113&amp;Z1113&amp;AA1113&amp;AB1113&amp;AC1113</f>
        <v>\\(\\quad \\displaystyle \\frac{7x-4}{10}+\\frac{9x+9}{8}= \\)</v>
      </c>
      <c r="AX1113" s="114" t="str">
        <f t="shared" ref="AX1113" ca="1" si="19510">IF(AS1114="",AS1113&amp;AT1113,AS1114)</f>
        <v>\\(\\quad \\displaystyle \\frac{73}{40}x+\\frac{29}{40} \\)</v>
      </c>
      <c r="AY1113" s="115" t="s">
        <v>62</v>
      </c>
      <c r="AZ1113" s="116" t="str">
        <f t="shared" ref="AZ1113" ca="1" si="19511">"INSERT INTO "&amp;AU1113&amp;"(tangen,question,answer,editor,date,count) VALUES('"&amp;AV1113&amp;"','"&amp;AW1113&amp;"','"&amp;AX1113&amp;"','"&amp;AY1113&amp;"',NOW(),0);"</f>
        <v>INSERT INTO math(tangen,question,answer,editor,date,count) VALUES('m5800','\\(\\quad \\displaystyle \\frac{7x-4}{10}+\\frac{9x+9}{8}= \\)','\\(\\quad \\displaystyle \\frac{73}{40}x+\\frac{29}{40} \\)','harazono',NOW(),0);</v>
      </c>
      <c r="BH1113">
        <f t="shared" ref="BH1113" ca="1" si="19512">IF(BH1114=1,"",IF(BH1114=-1,"",BH1114))</f>
        <v>7</v>
      </c>
      <c r="BI1113" t="s">
        <v>18</v>
      </c>
      <c r="BJ1113" t="str">
        <f t="shared" ca="1" si="19361"/>
        <v/>
      </c>
      <c r="BK1113" s="23">
        <f t="shared" ref="BK1113" ca="1" si="19513">IF(H1113=0,7,H1113)</f>
        <v>-4</v>
      </c>
      <c r="BM1113">
        <f t="shared" ref="BM1113" ca="1" si="19514">IF(BM1114=1,"",IF(BM1114=-1,"",BM1114))</f>
        <v>9</v>
      </c>
      <c r="BN1113" t="s">
        <v>18</v>
      </c>
      <c r="BO1113" t="str">
        <f t="shared" ca="1" si="19364"/>
        <v>+</v>
      </c>
      <c r="BP1113" s="23">
        <f t="shared" ref="BP1113" ca="1" si="19515">IF(M1113=0,7,M1113)</f>
        <v>9</v>
      </c>
      <c r="BR1113">
        <f t="shared" ref="BR1113" ca="1" si="19516">BH1114*L1114</f>
        <v>56</v>
      </c>
      <c r="BS1113" t="s">
        <v>18</v>
      </c>
      <c r="BT1113">
        <f t="shared" ref="BT1113" ca="1" si="19517">BK1113*L1114</f>
        <v>-32</v>
      </c>
      <c r="BV1113">
        <f t="shared" ref="BV1113" ca="1" si="19518">G1114*BM1114</f>
        <v>90</v>
      </c>
      <c r="BW1113" t="s">
        <v>18</v>
      </c>
      <c r="BX1113">
        <f t="shared" ref="BX1113" ca="1" si="19519">G1114*BP1113</f>
        <v>90</v>
      </c>
      <c r="BY1113" s="3">
        <f t="shared" ref="BY1113" ca="1" si="19520">BR1113+BV1113</f>
        <v>146</v>
      </c>
      <c r="BZ1113" t="s">
        <v>18</v>
      </c>
      <c r="CA1113" s="3">
        <f t="shared" ref="CA1113" ca="1" si="19521">BT1113+BX1113</f>
        <v>58</v>
      </c>
      <c r="CB1113">
        <f t="shared" ca="1" si="19426"/>
        <v>146</v>
      </c>
      <c r="CC1113">
        <f t="shared" ca="1" si="19427"/>
        <v>58</v>
      </c>
      <c r="CD1113" s="33">
        <f t="shared" ref="CD1113" ca="1" si="19522">BY1113/GCD(CB1113,CB1114)</f>
        <v>73</v>
      </c>
      <c r="CE1113" t="s">
        <v>18</v>
      </c>
      <c r="CF1113" s="33">
        <f t="shared" ref="CF1113" ca="1" si="19523">CA1113/GCD(CC1113,CC1114)</f>
        <v>29</v>
      </c>
      <c r="CH1113" s="3">
        <f t="shared" ref="CH1113" ca="1" si="19524">CD1113</f>
        <v>73</v>
      </c>
      <c r="CI1113" s="3">
        <f t="shared" ref="CI1113" ca="1" si="19525">CD1114</f>
        <v>40</v>
      </c>
      <c r="CJ1113" t="s">
        <v>18</v>
      </c>
      <c r="CK1113" s="3" t="str">
        <f t="shared" ca="1" si="19378"/>
        <v>+</v>
      </c>
      <c r="CL1113" s="3">
        <f t="shared" ref="CL1113" ca="1" si="19526">CF1113</f>
        <v>29</v>
      </c>
      <c r="CM1113" s="3">
        <f t="shared" ref="CM1113" ca="1" si="19527">CF1114</f>
        <v>40</v>
      </c>
      <c r="CO1113" t="s">
        <v>250</v>
      </c>
      <c r="CP1113" s="2" t="str">
        <f t="shared" ca="1" si="19434"/>
        <v/>
      </c>
      <c r="CQ1113" t="s">
        <v>249</v>
      </c>
      <c r="CR1113" s="2">
        <f t="shared" ref="CR1113" ca="1" si="19528">ABS(CH1113)</f>
        <v>73</v>
      </c>
      <c r="CS1113" t="s">
        <v>216</v>
      </c>
      <c r="CT1113" s="2">
        <f t="shared" ref="CT1113" ca="1" si="19529">CI1113</f>
        <v>40</v>
      </c>
      <c r="CU1113" t="s">
        <v>217</v>
      </c>
      <c r="CV1113" t="s">
        <v>18</v>
      </c>
      <c r="CW1113" s="2" t="str">
        <f t="shared" ca="1" si="19437"/>
        <v>+</v>
      </c>
      <c r="CX1113" t="s">
        <v>249</v>
      </c>
      <c r="CY1113" s="2">
        <f t="shared" ref="CY1113" ca="1" si="19530">ABS(CL1113)</f>
        <v>29</v>
      </c>
      <c r="CZ1113" t="s">
        <v>216</v>
      </c>
      <c r="DA1113" s="2">
        <f t="shared" ref="DA1113" ca="1" si="19531">CM1113</f>
        <v>40</v>
      </c>
      <c r="DB1113" t="s">
        <v>217</v>
      </c>
      <c r="DC1113" t="s">
        <v>230</v>
      </c>
    </row>
    <row r="1114" spans="2:107" ht="32" customHeight="1" x14ac:dyDescent="0.55000000000000004">
      <c r="B1114" s="113"/>
      <c r="C1114" s="113"/>
      <c r="E1114" s="95"/>
      <c r="F1114" s="95"/>
      <c r="G1114" s="1">
        <f t="shared" ca="1" si="19387"/>
        <v>10</v>
      </c>
      <c r="H1114" s="95"/>
      <c r="J1114" s="95"/>
      <c r="K1114" s="95"/>
      <c r="L1114" s="1">
        <f t="shared" ca="1" si="19388"/>
        <v>8</v>
      </c>
      <c r="M1114" s="1"/>
      <c r="AP1114" t="str">
        <f t="shared" ca="1" si="19409"/>
        <v>\\(\\quad \\displaystyle 73x</v>
      </c>
      <c r="AQ1114" t="str">
        <f t="shared" ca="1" si="19410"/>
        <v>+29 \\)</v>
      </c>
      <c r="AS1114" s="13" t="str">
        <f t="shared" ref="AS1114" ca="1" si="19532">IF(AND(CR1113=0,CY1113=0),"\\(\\quad \\displaystyle 0 \\)","")</f>
        <v/>
      </c>
      <c r="AU1114" s="114"/>
      <c r="AV1114" s="114"/>
      <c r="AW1114" s="114"/>
      <c r="AX1114" s="114"/>
      <c r="AY1114" s="114"/>
      <c r="AZ1114" s="117"/>
      <c r="BH1114" s="23">
        <f t="shared" ref="BH1114" ca="1" si="19533">IF(E1113=0,7,E1113)</f>
        <v>7</v>
      </c>
      <c r="BI1114" s="1"/>
      <c r="BK1114" s="1"/>
      <c r="BL1114" t="s">
        <v>287</v>
      </c>
      <c r="BM1114" s="23">
        <f t="shared" ref="BM1114" ca="1" si="19534">IF(J1113=0,7,J1113)</f>
        <v>9</v>
      </c>
      <c r="BN1114" s="1"/>
      <c r="BP1114" s="1"/>
      <c r="BR1114">
        <f t="shared" ref="BR1114" ca="1" si="19535">G1114*L1114</f>
        <v>80</v>
      </c>
      <c r="BS1114" t="s">
        <v>18</v>
      </c>
      <c r="BT1114">
        <f t="shared" ref="BT1114" ca="1" si="19536">G1114*L1114</f>
        <v>80</v>
      </c>
      <c r="BV1114">
        <f t="shared" ref="BV1114" ca="1" si="19537">G1114*L1114</f>
        <v>80</v>
      </c>
      <c r="BW1114" t="s">
        <v>18</v>
      </c>
      <c r="BX1114">
        <f t="shared" ref="BX1114" ca="1" si="19538">G1114*L1114</f>
        <v>80</v>
      </c>
      <c r="BY1114" s="3">
        <f t="shared" ref="BY1114" ca="1" si="19539">BR1114</f>
        <v>80</v>
      </c>
      <c r="BZ1114" t="s">
        <v>18</v>
      </c>
      <c r="CA1114" s="3">
        <f t="shared" ref="CA1114" ca="1" si="19540">BT1114</f>
        <v>80</v>
      </c>
      <c r="CB1114">
        <f t="shared" ca="1" si="19426"/>
        <v>80</v>
      </c>
      <c r="CC1114">
        <f t="shared" ca="1" si="19427"/>
        <v>80</v>
      </c>
      <c r="CD1114" s="33">
        <f t="shared" ref="CD1114" ca="1" si="19541">BY1114/GCD(CB1113,CB1114)</f>
        <v>40</v>
      </c>
      <c r="CE1114" t="s">
        <v>18</v>
      </c>
      <c r="CF1114" s="33">
        <f t="shared" ref="CF1114" ca="1" si="19542">CA1114/GCD(CC1113,CC1114)</f>
        <v>40</v>
      </c>
      <c r="CH1114" s="3">
        <f t="shared" ref="CH1114" ca="1" si="19543">CD1113</f>
        <v>73</v>
      </c>
      <c r="CJ1114" t="s">
        <v>18</v>
      </c>
      <c r="CK1114" s="3" t="str">
        <f t="shared" ref="CK1114" ca="1" si="19544">IF(CM1113&gt;=0,"+","")</f>
        <v>+</v>
      </c>
      <c r="CL1114" s="3">
        <f t="shared" ref="CL1114" ca="1" si="19545">CF1113</f>
        <v>29</v>
      </c>
      <c r="CO1114" t="s">
        <v>250</v>
      </c>
      <c r="CP1114" s="2" t="str">
        <f t="shared" ca="1" si="19434"/>
        <v/>
      </c>
      <c r="CR1114" s="2">
        <f t="shared" ref="CR1114" ca="1" si="19546">IF(CH1114=0,"",IF(CH1114=1,"",IF(CH1114=-1,"",ABS(CH1114))))</f>
        <v>73</v>
      </c>
      <c r="CV1114" t="str">
        <f t="shared" ref="CV1114" ca="1" si="19547">IF(CR1113=0,"","x")</f>
        <v>x</v>
      </c>
      <c r="CW1114" s="2" t="str">
        <f t="shared" ca="1" si="19437"/>
        <v>+</v>
      </c>
      <c r="CY1114" s="2">
        <f t="shared" ref="CY1114" ca="1" si="19548">IF(CL1114=0,"",ABS(CL1114))</f>
        <v>29</v>
      </c>
      <c r="DC1114" t="s">
        <v>230</v>
      </c>
    </row>
    <row r="1115" spans="2:107" ht="32" customHeight="1" x14ac:dyDescent="0.55000000000000004">
      <c r="B1115" s="112" t="s">
        <v>1</v>
      </c>
      <c r="C1115" s="112" t="s">
        <v>330</v>
      </c>
      <c r="E1115" s="96">
        <f t="shared" ca="1" si="19344"/>
        <v>-7</v>
      </c>
      <c r="F1115" s="97" t="s">
        <v>18</v>
      </c>
      <c r="G1115" s="97" t="str">
        <f t="shared" ca="1" si="19345"/>
        <v/>
      </c>
      <c r="H1115" s="96">
        <f t="shared" ca="1" si="19346"/>
        <v>-9</v>
      </c>
      <c r="I1115" t="s">
        <v>287</v>
      </c>
      <c r="J1115" s="96">
        <f t="shared" ca="1" si="19347"/>
        <v>3</v>
      </c>
      <c r="K1115" s="97" t="s">
        <v>18</v>
      </c>
      <c r="L1115" s="97" t="str">
        <f t="shared" ca="1" si="19348"/>
        <v>+</v>
      </c>
      <c r="M1115" s="96">
        <f t="shared" ca="1" si="19349"/>
        <v>8</v>
      </c>
      <c r="P1115" t="s">
        <v>250</v>
      </c>
      <c r="Q1115" t="s">
        <v>249</v>
      </c>
      <c r="R1115" t="str">
        <f t="shared" ref="R1115" ca="1" si="19549">BH1115&amp;BI1115&amp;BJ1115&amp;BK1115</f>
        <v>-7x-9</v>
      </c>
      <c r="S1115" t="s">
        <v>216</v>
      </c>
      <c r="T1115">
        <f t="shared" ref="T1115" ca="1" si="19550">G1116</f>
        <v>8</v>
      </c>
      <c r="U1115" t="s">
        <v>217</v>
      </c>
      <c r="V1115" t="s">
        <v>287</v>
      </c>
      <c r="W1115" t="s">
        <v>249</v>
      </c>
      <c r="X1115" t="str">
        <f t="shared" ref="X1115" ca="1" si="19551">BM1115&amp;BN1115&amp;BO1115&amp;BP1115</f>
        <v>3x+8</v>
      </c>
      <c r="Y1115" t="s">
        <v>216</v>
      </c>
      <c r="Z1115">
        <f t="shared" ref="Z1115" ca="1" si="19552">L1116</f>
        <v>5</v>
      </c>
      <c r="AA1115" t="s">
        <v>217</v>
      </c>
      <c r="AB1115" t="s">
        <v>13</v>
      </c>
      <c r="AC1115" t="s">
        <v>230</v>
      </c>
      <c r="AP1115" t="str">
        <f t="shared" ca="1" si="19409"/>
        <v>\\(\\quad \\displaystyle -\\frac{11}{40}x</v>
      </c>
      <c r="AQ1115" t="str">
        <f t="shared" ca="1" si="19410"/>
        <v>+\\frac{19}{40} \\)</v>
      </c>
      <c r="AS1115" t="str">
        <f t="shared" ref="AS1115" ca="1" si="19553">IF(OR(CT1115=1,CR1115=0),AP1116,AP1115)</f>
        <v>\\(\\quad \\displaystyle -\\frac{11}{40}x</v>
      </c>
      <c r="AT1115" t="str">
        <f t="shared" ref="AT1115" ca="1" si="19554">IF(OR(DA1115=1,CY1115=0),AQ1116,AQ1115)</f>
        <v>+\\frac{19}{40} \\)</v>
      </c>
      <c r="AU1115" s="114" t="s">
        <v>60</v>
      </c>
      <c r="AV1115" s="115" t="s">
        <v>329</v>
      </c>
      <c r="AW1115" s="114" t="str">
        <f t="shared" ref="AW1115" ca="1" si="19555">P1115&amp;Q1115&amp;R1115&amp;S1115&amp;T1115&amp;U1115&amp;V1115&amp;W1115&amp;X1115&amp;Y1115&amp;Z1115&amp;AA1115&amp;AB1115&amp;AC1115</f>
        <v>\\(\\quad \\displaystyle \\frac{-7x-9}{8}+\\frac{3x+8}{5}= \\)</v>
      </c>
      <c r="AX1115" s="114" t="str">
        <f t="shared" ref="AX1115" ca="1" si="19556">IF(AS1116="",AS1115&amp;AT1115,AS1116)</f>
        <v>\\(\\quad \\displaystyle -\\frac{11}{40}x+\\frac{19}{40} \\)</v>
      </c>
      <c r="AY1115" s="115" t="s">
        <v>62</v>
      </c>
      <c r="AZ1115" s="116" t="str">
        <f t="shared" ref="AZ1115" ca="1" si="19557">"INSERT INTO "&amp;AU1115&amp;"(tangen,question,answer,editor,date,count) VALUES('"&amp;AV1115&amp;"','"&amp;AW1115&amp;"','"&amp;AX1115&amp;"','"&amp;AY1115&amp;"',NOW(),0);"</f>
        <v>INSERT INTO math(tangen,question,answer,editor,date,count) VALUES('m5800','\\(\\quad \\displaystyle \\frac{-7x-9}{8}+\\frac{3x+8}{5}= \\)','\\(\\quad \\displaystyle -\\frac{11}{40}x+\\frac{19}{40} \\)','harazono',NOW(),0);</v>
      </c>
      <c r="BH1115">
        <f t="shared" ref="BH1115" ca="1" si="19558">IF(BH1116=1,"",IF(BH1116=-1,"",BH1116))</f>
        <v>-7</v>
      </c>
      <c r="BI1115" t="s">
        <v>18</v>
      </c>
      <c r="BJ1115" t="str">
        <f t="shared" ca="1" si="19361"/>
        <v/>
      </c>
      <c r="BK1115" s="23">
        <f t="shared" ref="BK1115" ca="1" si="19559">IF(H1115=0,7,H1115)</f>
        <v>-9</v>
      </c>
      <c r="BM1115">
        <f t="shared" ref="BM1115" ca="1" si="19560">IF(BM1116=1,"",IF(BM1116=-1,"",BM1116))</f>
        <v>3</v>
      </c>
      <c r="BN1115" t="s">
        <v>18</v>
      </c>
      <c r="BO1115" t="str">
        <f t="shared" ca="1" si="19364"/>
        <v>+</v>
      </c>
      <c r="BP1115" s="23">
        <f t="shared" ref="BP1115" ca="1" si="19561">IF(M1115=0,7,M1115)</f>
        <v>8</v>
      </c>
      <c r="BR1115">
        <f t="shared" ref="BR1115" ca="1" si="19562">BH1116*L1116</f>
        <v>-35</v>
      </c>
      <c r="BS1115" t="s">
        <v>18</v>
      </c>
      <c r="BT1115">
        <f t="shared" ref="BT1115" ca="1" si="19563">BK1115*L1116</f>
        <v>-45</v>
      </c>
      <c r="BV1115">
        <f t="shared" ref="BV1115" ca="1" si="19564">G1116*BM1116</f>
        <v>24</v>
      </c>
      <c r="BW1115" t="s">
        <v>18</v>
      </c>
      <c r="BX1115">
        <f t="shared" ref="BX1115" ca="1" si="19565">G1116*BP1115</f>
        <v>64</v>
      </c>
      <c r="BY1115" s="3">
        <f t="shared" ref="BY1115" ca="1" si="19566">BR1115+BV1115</f>
        <v>-11</v>
      </c>
      <c r="BZ1115" t="s">
        <v>18</v>
      </c>
      <c r="CA1115" s="3">
        <f t="shared" ref="CA1115" ca="1" si="19567">BT1115+BX1115</f>
        <v>19</v>
      </c>
      <c r="CB1115">
        <f t="shared" ca="1" si="19426"/>
        <v>11</v>
      </c>
      <c r="CC1115">
        <f t="shared" ca="1" si="19427"/>
        <v>19</v>
      </c>
      <c r="CD1115" s="33">
        <f t="shared" ref="CD1115" ca="1" si="19568">BY1115/GCD(CB1115,CB1116)</f>
        <v>-11</v>
      </c>
      <c r="CE1115" t="s">
        <v>18</v>
      </c>
      <c r="CF1115" s="33">
        <f t="shared" ref="CF1115" ca="1" si="19569">CA1115/GCD(CC1115,CC1116)</f>
        <v>19</v>
      </c>
      <c r="CH1115" s="3">
        <f t="shared" ref="CH1115" ca="1" si="19570">CD1115</f>
        <v>-11</v>
      </c>
      <c r="CI1115" s="3">
        <f t="shared" ref="CI1115" ca="1" si="19571">CD1116</f>
        <v>40</v>
      </c>
      <c r="CJ1115" t="s">
        <v>18</v>
      </c>
      <c r="CK1115" s="3" t="str">
        <f t="shared" ca="1" si="19378"/>
        <v>+</v>
      </c>
      <c r="CL1115" s="3">
        <f t="shared" ref="CL1115" ca="1" si="19572">CF1115</f>
        <v>19</v>
      </c>
      <c r="CM1115" s="3">
        <f t="shared" ref="CM1115" ca="1" si="19573">CF1116</f>
        <v>40</v>
      </c>
      <c r="CO1115" t="s">
        <v>250</v>
      </c>
      <c r="CP1115" s="2" t="str">
        <f t="shared" ca="1" si="19434"/>
        <v>-</v>
      </c>
      <c r="CQ1115" t="s">
        <v>249</v>
      </c>
      <c r="CR1115" s="2">
        <f t="shared" ref="CR1115" ca="1" si="19574">ABS(CH1115)</f>
        <v>11</v>
      </c>
      <c r="CS1115" t="s">
        <v>216</v>
      </c>
      <c r="CT1115" s="2">
        <f t="shared" ref="CT1115" ca="1" si="19575">CI1115</f>
        <v>40</v>
      </c>
      <c r="CU1115" t="s">
        <v>217</v>
      </c>
      <c r="CV1115" t="s">
        <v>18</v>
      </c>
      <c r="CW1115" s="2" t="str">
        <f t="shared" ca="1" si="19437"/>
        <v>+</v>
      </c>
      <c r="CX1115" t="s">
        <v>249</v>
      </c>
      <c r="CY1115" s="2">
        <f t="shared" ref="CY1115" ca="1" si="19576">ABS(CL1115)</f>
        <v>19</v>
      </c>
      <c r="CZ1115" t="s">
        <v>216</v>
      </c>
      <c r="DA1115" s="2">
        <f t="shared" ref="DA1115" ca="1" si="19577">CM1115</f>
        <v>40</v>
      </c>
      <c r="DB1115" t="s">
        <v>217</v>
      </c>
      <c r="DC1115" t="s">
        <v>230</v>
      </c>
    </row>
    <row r="1116" spans="2:107" ht="32" customHeight="1" x14ac:dyDescent="0.55000000000000004">
      <c r="B1116" s="113"/>
      <c r="C1116" s="113"/>
      <c r="E1116" s="95"/>
      <c r="F1116" s="95"/>
      <c r="G1116" s="1">
        <f t="shared" ca="1" si="19387"/>
        <v>8</v>
      </c>
      <c r="H1116" s="95"/>
      <c r="J1116" s="95"/>
      <c r="K1116" s="95"/>
      <c r="L1116" s="1">
        <f t="shared" ca="1" si="19388"/>
        <v>5</v>
      </c>
      <c r="M1116" s="1"/>
      <c r="AP1116" t="str">
        <f t="shared" ca="1" si="19409"/>
        <v>\\(\\quad \\displaystyle -11x</v>
      </c>
      <c r="AQ1116" t="str">
        <f t="shared" ca="1" si="19410"/>
        <v>+19 \\)</v>
      </c>
      <c r="AS1116" s="13" t="str">
        <f t="shared" ref="AS1116" ca="1" si="19578">IF(AND(CR1115=0,CY1115=0),"\\(\\quad \\displaystyle 0 \\)","")</f>
        <v/>
      </c>
      <c r="AU1116" s="114"/>
      <c r="AV1116" s="114"/>
      <c r="AW1116" s="114"/>
      <c r="AX1116" s="114"/>
      <c r="AY1116" s="114"/>
      <c r="AZ1116" s="117"/>
      <c r="BH1116" s="23">
        <f t="shared" ref="BH1116" ca="1" si="19579">IF(E1115=0,7,E1115)</f>
        <v>-7</v>
      </c>
      <c r="BI1116" s="1"/>
      <c r="BK1116" s="1"/>
      <c r="BL1116" t="s">
        <v>287</v>
      </c>
      <c r="BM1116" s="23">
        <f t="shared" ref="BM1116" ca="1" si="19580">IF(J1115=0,7,J1115)</f>
        <v>3</v>
      </c>
      <c r="BN1116" s="1"/>
      <c r="BP1116" s="1"/>
      <c r="BR1116">
        <f t="shared" ref="BR1116" ca="1" si="19581">G1116*L1116</f>
        <v>40</v>
      </c>
      <c r="BS1116" t="s">
        <v>18</v>
      </c>
      <c r="BT1116">
        <f t="shared" ref="BT1116" ca="1" si="19582">G1116*L1116</f>
        <v>40</v>
      </c>
      <c r="BV1116">
        <f t="shared" ref="BV1116" ca="1" si="19583">G1116*L1116</f>
        <v>40</v>
      </c>
      <c r="BW1116" t="s">
        <v>18</v>
      </c>
      <c r="BX1116">
        <f t="shared" ref="BX1116" ca="1" si="19584">G1116*L1116</f>
        <v>40</v>
      </c>
      <c r="BY1116" s="3">
        <f t="shared" ref="BY1116" ca="1" si="19585">BR1116</f>
        <v>40</v>
      </c>
      <c r="BZ1116" t="s">
        <v>18</v>
      </c>
      <c r="CA1116" s="3">
        <f t="shared" ref="CA1116" ca="1" si="19586">BT1116</f>
        <v>40</v>
      </c>
      <c r="CB1116">
        <f t="shared" ca="1" si="19426"/>
        <v>40</v>
      </c>
      <c r="CC1116">
        <f t="shared" ca="1" si="19427"/>
        <v>40</v>
      </c>
      <c r="CD1116" s="33">
        <f t="shared" ref="CD1116" ca="1" si="19587">BY1116/GCD(CB1115,CB1116)</f>
        <v>40</v>
      </c>
      <c r="CE1116" t="s">
        <v>18</v>
      </c>
      <c r="CF1116" s="33">
        <f t="shared" ref="CF1116" ca="1" si="19588">CA1116/GCD(CC1115,CC1116)</f>
        <v>40</v>
      </c>
      <c r="CH1116" s="3">
        <f t="shared" ref="CH1116" ca="1" si="19589">CD1115</f>
        <v>-11</v>
      </c>
      <c r="CJ1116" t="s">
        <v>18</v>
      </c>
      <c r="CK1116" s="3" t="str">
        <f t="shared" ref="CK1116" ca="1" si="19590">IF(CM1115&gt;=0,"+","")</f>
        <v>+</v>
      </c>
      <c r="CL1116" s="3">
        <f t="shared" ref="CL1116" ca="1" si="19591">CF1115</f>
        <v>19</v>
      </c>
      <c r="CO1116" t="s">
        <v>250</v>
      </c>
      <c r="CP1116" s="2" t="str">
        <f t="shared" ca="1" si="19434"/>
        <v>-</v>
      </c>
      <c r="CR1116" s="2">
        <f t="shared" ref="CR1116" ca="1" si="19592">IF(CH1116=0,"",IF(CH1116=1,"",IF(CH1116=-1,"",ABS(CH1116))))</f>
        <v>11</v>
      </c>
      <c r="CV1116" t="str">
        <f t="shared" ref="CV1116" ca="1" si="19593">IF(CR1115=0,"","x")</f>
        <v>x</v>
      </c>
      <c r="CW1116" s="2" t="str">
        <f t="shared" ca="1" si="19437"/>
        <v>+</v>
      </c>
      <c r="CY1116" s="2">
        <f t="shared" ref="CY1116" ca="1" si="19594">IF(CL1116=0,"",ABS(CL1116))</f>
        <v>19</v>
      </c>
      <c r="DC1116" t="s">
        <v>230</v>
      </c>
    </row>
    <row r="1117" spans="2:107" ht="32" customHeight="1" x14ac:dyDescent="0.55000000000000004">
      <c r="B1117" s="112" t="s">
        <v>1</v>
      </c>
      <c r="C1117" s="112" t="s">
        <v>330</v>
      </c>
      <c r="E1117" s="96">
        <f t="shared" ca="1" si="19344"/>
        <v>10</v>
      </c>
      <c r="F1117" s="97" t="s">
        <v>18</v>
      </c>
      <c r="G1117" s="97" t="str">
        <f t="shared" ca="1" si="19345"/>
        <v/>
      </c>
      <c r="H1117" s="96">
        <f t="shared" ca="1" si="19346"/>
        <v>-5</v>
      </c>
      <c r="I1117" t="s">
        <v>287</v>
      </c>
      <c r="J1117" s="96">
        <f t="shared" ca="1" si="19347"/>
        <v>10</v>
      </c>
      <c r="K1117" s="97" t="s">
        <v>18</v>
      </c>
      <c r="L1117" s="97" t="str">
        <f t="shared" ca="1" si="19348"/>
        <v>+</v>
      </c>
      <c r="M1117" s="96">
        <f t="shared" ca="1" si="19349"/>
        <v>7</v>
      </c>
      <c r="P1117" t="s">
        <v>250</v>
      </c>
      <c r="Q1117" t="s">
        <v>249</v>
      </c>
      <c r="R1117" t="str">
        <f t="shared" ref="R1117" ca="1" si="19595">BH1117&amp;BI1117&amp;BJ1117&amp;BK1117</f>
        <v>10x-5</v>
      </c>
      <c r="S1117" t="s">
        <v>216</v>
      </c>
      <c r="T1117">
        <f t="shared" ref="T1117" ca="1" si="19596">G1118</f>
        <v>6</v>
      </c>
      <c r="U1117" t="s">
        <v>217</v>
      </c>
      <c r="V1117" t="s">
        <v>287</v>
      </c>
      <c r="W1117" t="s">
        <v>249</v>
      </c>
      <c r="X1117" t="str">
        <f t="shared" ref="X1117" ca="1" si="19597">BM1117&amp;BN1117&amp;BO1117&amp;BP1117</f>
        <v>10x+7</v>
      </c>
      <c r="Y1117" t="s">
        <v>216</v>
      </c>
      <c r="Z1117">
        <f t="shared" ref="Z1117" ca="1" si="19598">L1118</f>
        <v>6</v>
      </c>
      <c r="AA1117" t="s">
        <v>217</v>
      </c>
      <c r="AB1117" t="s">
        <v>13</v>
      </c>
      <c r="AC1117" t="s">
        <v>230</v>
      </c>
      <c r="AP1117" t="str">
        <f t="shared" ca="1" si="19409"/>
        <v>\\(\\quad \\displaystyle \\frac{10}{3}x</v>
      </c>
      <c r="AQ1117" t="str">
        <f t="shared" ca="1" si="19410"/>
        <v>+\\frac{1}{3} \\)</v>
      </c>
      <c r="AS1117" t="str">
        <f t="shared" ref="AS1117" ca="1" si="19599">IF(OR(CT1117=1,CR1117=0),AP1118,AP1117)</f>
        <v>\\(\\quad \\displaystyle \\frac{10}{3}x</v>
      </c>
      <c r="AT1117" t="str">
        <f t="shared" ref="AT1117" ca="1" si="19600">IF(OR(DA1117=1,CY1117=0),AQ1118,AQ1117)</f>
        <v>+\\frac{1}{3} \\)</v>
      </c>
      <c r="AU1117" s="114" t="s">
        <v>60</v>
      </c>
      <c r="AV1117" s="115" t="s">
        <v>329</v>
      </c>
      <c r="AW1117" s="114" t="str">
        <f t="shared" ref="AW1117" ca="1" si="19601">P1117&amp;Q1117&amp;R1117&amp;S1117&amp;T1117&amp;U1117&amp;V1117&amp;W1117&amp;X1117&amp;Y1117&amp;Z1117&amp;AA1117&amp;AB1117&amp;AC1117</f>
        <v>\\(\\quad \\displaystyle \\frac{10x-5}{6}+\\frac{10x+7}{6}= \\)</v>
      </c>
      <c r="AX1117" s="114" t="str">
        <f t="shared" ref="AX1117" ca="1" si="19602">IF(AS1118="",AS1117&amp;AT1117,AS1118)</f>
        <v>\\(\\quad \\displaystyle \\frac{10}{3}x+\\frac{1}{3} \\)</v>
      </c>
      <c r="AY1117" s="115" t="s">
        <v>62</v>
      </c>
      <c r="AZ1117" s="116" t="str">
        <f t="shared" ref="AZ1117" ca="1" si="19603">"INSERT INTO "&amp;AU1117&amp;"(tangen,question,answer,editor,date,count) VALUES('"&amp;AV1117&amp;"','"&amp;AW1117&amp;"','"&amp;AX1117&amp;"','"&amp;AY1117&amp;"',NOW(),0);"</f>
        <v>INSERT INTO math(tangen,question,answer,editor,date,count) VALUES('m5800','\\(\\quad \\displaystyle \\frac{10x-5}{6}+\\frac{10x+7}{6}= \\)','\\(\\quad \\displaystyle \\frac{10}{3}x+\\frac{1}{3} \\)','harazono',NOW(),0);</v>
      </c>
      <c r="BH1117">
        <f t="shared" ref="BH1117" ca="1" si="19604">IF(BH1118=1,"",IF(BH1118=-1,"",BH1118))</f>
        <v>10</v>
      </c>
      <c r="BI1117" t="s">
        <v>18</v>
      </c>
      <c r="BJ1117" t="str">
        <f t="shared" ca="1" si="19361"/>
        <v/>
      </c>
      <c r="BK1117" s="23">
        <f t="shared" ref="BK1117" ca="1" si="19605">IF(H1117=0,7,H1117)</f>
        <v>-5</v>
      </c>
      <c r="BM1117">
        <f t="shared" ref="BM1117" ca="1" si="19606">IF(BM1118=1,"",IF(BM1118=-1,"",BM1118))</f>
        <v>10</v>
      </c>
      <c r="BN1117" t="s">
        <v>18</v>
      </c>
      <c r="BO1117" t="str">
        <f t="shared" ca="1" si="19364"/>
        <v>+</v>
      </c>
      <c r="BP1117" s="23">
        <f t="shared" ref="BP1117" ca="1" si="19607">IF(M1117=0,7,M1117)</f>
        <v>7</v>
      </c>
      <c r="BR1117">
        <f t="shared" ref="BR1117" ca="1" si="19608">BH1118*L1118</f>
        <v>60</v>
      </c>
      <c r="BS1117" t="s">
        <v>18</v>
      </c>
      <c r="BT1117">
        <f t="shared" ref="BT1117" ca="1" si="19609">BK1117*L1118</f>
        <v>-30</v>
      </c>
      <c r="BV1117">
        <f t="shared" ref="BV1117" ca="1" si="19610">G1118*BM1118</f>
        <v>60</v>
      </c>
      <c r="BW1117" t="s">
        <v>18</v>
      </c>
      <c r="BX1117">
        <f t="shared" ref="BX1117" ca="1" si="19611">G1118*BP1117</f>
        <v>42</v>
      </c>
      <c r="BY1117" s="3">
        <f t="shared" ref="BY1117" ca="1" si="19612">BR1117+BV1117</f>
        <v>120</v>
      </c>
      <c r="BZ1117" t="s">
        <v>18</v>
      </c>
      <c r="CA1117" s="3">
        <f t="shared" ref="CA1117" ca="1" si="19613">BT1117+BX1117</f>
        <v>12</v>
      </c>
      <c r="CB1117">
        <f t="shared" ca="1" si="19426"/>
        <v>120</v>
      </c>
      <c r="CC1117">
        <f t="shared" ca="1" si="19427"/>
        <v>12</v>
      </c>
      <c r="CD1117" s="33">
        <f t="shared" ref="CD1117" ca="1" si="19614">BY1117/GCD(CB1117,CB1118)</f>
        <v>10</v>
      </c>
      <c r="CE1117" t="s">
        <v>18</v>
      </c>
      <c r="CF1117" s="33">
        <f t="shared" ref="CF1117" ca="1" si="19615">CA1117/GCD(CC1117,CC1118)</f>
        <v>1</v>
      </c>
      <c r="CH1117" s="3">
        <f t="shared" ref="CH1117" ca="1" si="19616">CD1117</f>
        <v>10</v>
      </c>
      <c r="CI1117" s="3">
        <f t="shared" ref="CI1117" ca="1" si="19617">CD1118</f>
        <v>3</v>
      </c>
      <c r="CJ1117" t="s">
        <v>18</v>
      </c>
      <c r="CK1117" s="3" t="str">
        <f t="shared" ca="1" si="19378"/>
        <v>+</v>
      </c>
      <c r="CL1117" s="3">
        <f t="shared" ref="CL1117" ca="1" si="19618">CF1117</f>
        <v>1</v>
      </c>
      <c r="CM1117" s="3">
        <f t="shared" ref="CM1117" ca="1" si="19619">CF1118</f>
        <v>3</v>
      </c>
      <c r="CO1117" t="s">
        <v>250</v>
      </c>
      <c r="CP1117" s="2" t="str">
        <f t="shared" ca="1" si="19434"/>
        <v/>
      </c>
      <c r="CQ1117" t="s">
        <v>249</v>
      </c>
      <c r="CR1117" s="2">
        <f t="shared" ref="CR1117" ca="1" si="19620">ABS(CH1117)</f>
        <v>10</v>
      </c>
      <c r="CS1117" t="s">
        <v>216</v>
      </c>
      <c r="CT1117" s="2">
        <f t="shared" ref="CT1117" ca="1" si="19621">CI1117</f>
        <v>3</v>
      </c>
      <c r="CU1117" t="s">
        <v>217</v>
      </c>
      <c r="CV1117" t="s">
        <v>18</v>
      </c>
      <c r="CW1117" s="2" t="str">
        <f t="shared" ca="1" si="19437"/>
        <v>+</v>
      </c>
      <c r="CX1117" t="s">
        <v>249</v>
      </c>
      <c r="CY1117" s="2">
        <f t="shared" ref="CY1117" ca="1" si="19622">ABS(CL1117)</f>
        <v>1</v>
      </c>
      <c r="CZ1117" t="s">
        <v>216</v>
      </c>
      <c r="DA1117" s="2">
        <f t="shared" ref="DA1117" ca="1" si="19623">CM1117</f>
        <v>3</v>
      </c>
      <c r="DB1117" t="s">
        <v>217</v>
      </c>
      <c r="DC1117" t="s">
        <v>230</v>
      </c>
    </row>
    <row r="1118" spans="2:107" ht="32" customHeight="1" x14ac:dyDescent="0.55000000000000004">
      <c r="B1118" s="113"/>
      <c r="C1118" s="113"/>
      <c r="E1118" s="95"/>
      <c r="F1118" s="95"/>
      <c r="G1118" s="1">
        <f t="shared" ca="1" si="19387"/>
        <v>6</v>
      </c>
      <c r="H1118" s="95"/>
      <c r="J1118" s="95"/>
      <c r="K1118" s="95"/>
      <c r="L1118" s="1">
        <f t="shared" ca="1" si="19388"/>
        <v>6</v>
      </c>
      <c r="M1118" s="1"/>
      <c r="AP1118" t="str">
        <f t="shared" ca="1" si="19409"/>
        <v>\\(\\quad \\displaystyle 10x</v>
      </c>
      <c r="AQ1118" t="str">
        <f t="shared" ca="1" si="19410"/>
        <v>+1 \\)</v>
      </c>
      <c r="AS1118" s="13" t="str">
        <f t="shared" ref="AS1118" ca="1" si="19624">IF(AND(CR1117=0,CY1117=0),"\\(\\quad \\displaystyle 0 \\)","")</f>
        <v/>
      </c>
      <c r="AU1118" s="114"/>
      <c r="AV1118" s="114"/>
      <c r="AW1118" s="114"/>
      <c r="AX1118" s="114"/>
      <c r="AY1118" s="114"/>
      <c r="AZ1118" s="117"/>
      <c r="BH1118" s="23">
        <f t="shared" ref="BH1118" ca="1" si="19625">IF(E1117=0,7,E1117)</f>
        <v>10</v>
      </c>
      <c r="BI1118" s="1"/>
      <c r="BK1118" s="1"/>
      <c r="BL1118" t="s">
        <v>287</v>
      </c>
      <c r="BM1118" s="23">
        <f t="shared" ref="BM1118" ca="1" si="19626">IF(J1117=0,7,J1117)</f>
        <v>10</v>
      </c>
      <c r="BN1118" s="1"/>
      <c r="BP1118" s="1"/>
      <c r="BR1118">
        <f t="shared" ref="BR1118" ca="1" si="19627">G1118*L1118</f>
        <v>36</v>
      </c>
      <c r="BS1118" t="s">
        <v>18</v>
      </c>
      <c r="BT1118">
        <f t="shared" ref="BT1118" ca="1" si="19628">G1118*L1118</f>
        <v>36</v>
      </c>
      <c r="BV1118">
        <f t="shared" ref="BV1118" ca="1" si="19629">G1118*L1118</f>
        <v>36</v>
      </c>
      <c r="BW1118" t="s">
        <v>18</v>
      </c>
      <c r="BX1118">
        <f t="shared" ref="BX1118" ca="1" si="19630">G1118*L1118</f>
        <v>36</v>
      </c>
      <c r="BY1118" s="3">
        <f t="shared" ref="BY1118" ca="1" si="19631">BR1118</f>
        <v>36</v>
      </c>
      <c r="BZ1118" t="s">
        <v>18</v>
      </c>
      <c r="CA1118" s="3">
        <f t="shared" ref="CA1118" ca="1" si="19632">BT1118</f>
        <v>36</v>
      </c>
      <c r="CB1118">
        <f t="shared" ca="1" si="19426"/>
        <v>36</v>
      </c>
      <c r="CC1118">
        <f t="shared" ca="1" si="19427"/>
        <v>36</v>
      </c>
      <c r="CD1118" s="33">
        <f t="shared" ref="CD1118" ca="1" si="19633">BY1118/GCD(CB1117,CB1118)</f>
        <v>3</v>
      </c>
      <c r="CE1118" t="s">
        <v>18</v>
      </c>
      <c r="CF1118" s="33">
        <f t="shared" ref="CF1118" ca="1" si="19634">CA1118/GCD(CC1117,CC1118)</f>
        <v>3</v>
      </c>
      <c r="CH1118" s="3">
        <f t="shared" ref="CH1118" ca="1" si="19635">CD1117</f>
        <v>10</v>
      </c>
      <c r="CJ1118" t="s">
        <v>18</v>
      </c>
      <c r="CK1118" s="3" t="str">
        <f t="shared" ref="CK1118" ca="1" si="19636">IF(CM1117&gt;=0,"+","")</f>
        <v>+</v>
      </c>
      <c r="CL1118" s="3">
        <f t="shared" ref="CL1118" ca="1" si="19637">CF1117</f>
        <v>1</v>
      </c>
      <c r="CO1118" t="s">
        <v>250</v>
      </c>
      <c r="CP1118" s="2" t="str">
        <f t="shared" ca="1" si="19434"/>
        <v/>
      </c>
      <c r="CR1118" s="2">
        <f t="shared" ref="CR1118" ca="1" si="19638">IF(CH1118=0,"",IF(CH1118=1,"",IF(CH1118=-1,"",ABS(CH1118))))</f>
        <v>10</v>
      </c>
      <c r="CV1118" t="str">
        <f t="shared" ref="CV1118" ca="1" si="19639">IF(CR1117=0,"","x")</f>
        <v>x</v>
      </c>
      <c r="CW1118" s="2" t="str">
        <f t="shared" ca="1" si="19437"/>
        <v>+</v>
      </c>
      <c r="CY1118" s="2">
        <f t="shared" ref="CY1118" ca="1" si="19640">IF(CL1118=0,"",ABS(CL1118))</f>
        <v>1</v>
      </c>
      <c r="DC1118" t="s">
        <v>230</v>
      </c>
    </row>
    <row r="1119" spans="2:107" ht="32" customHeight="1" x14ac:dyDescent="0.55000000000000004">
      <c r="B1119" s="112" t="s">
        <v>1</v>
      </c>
      <c r="C1119" s="112" t="s">
        <v>330</v>
      </c>
      <c r="E1119" s="96">
        <f t="shared" ca="1" si="19344"/>
        <v>-4</v>
      </c>
      <c r="F1119" s="97" t="s">
        <v>18</v>
      </c>
      <c r="G1119" s="97" t="str">
        <f t="shared" ca="1" si="19345"/>
        <v>+</v>
      </c>
      <c r="H1119" s="96">
        <f t="shared" ca="1" si="19346"/>
        <v>2</v>
      </c>
      <c r="I1119" t="s">
        <v>287</v>
      </c>
      <c r="J1119" s="96">
        <f t="shared" ca="1" si="19347"/>
        <v>7</v>
      </c>
      <c r="K1119" s="97" t="s">
        <v>18</v>
      </c>
      <c r="L1119" s="97" t="str">
        <f t="shared" ca="1" si="19348"/>
        <v>+</v>
      </c>
      <c r="M1119" s="96">
        <f t="shared" ca="1" si="19349"/>
        <v>3</v>
      </c>
      <c r="P1119" t="s">
        <v>250</v>
      </c>
      <c r="Q1119" t="s">
        <v>249</v>
      </c>
      <c r="R1119" t="str">
        <f t="shared" ref="R1119" ca="1" si="19641">BH1119&amp;BI1119&amp;BJ1119&amp;BK1119</f>
        <v>-4x+2</v>
      </c>
      <c r="S1119" t="s">
        <v>216</v>
      </c>
      <c r="T1119">
        <f t="shared" ref="T1119" ca="1" si="19642">G1120</f>
        <v>6</v>
      </c>
      <c r="U1119" t="s">
        <v>217</v>
      </c>
      <c r="V1119" t="s">
        <v>287</v>
      </c>
      <c r="W1119" t="s">
        <v>249</v>
      </c>
      <c r="X1119" t="str">
        <f t="shared" ref="X1119" ca="1" si="19643">BM1119&amp;BN1119&amp;BO1119&amp;BP1119</f>
        <v>7x+3</v>
      </c>
      <c r="Y1119" t="s">
        <v>216</v>
      </c>
      <c r="Z1119">
        <f t="shared" ref="Z1119" ca="1" si="19644">L1120</f>
        <v>6</v>
      </c>
      <c r="AA1119" t="s">
        <v>217</v>
      </c>
      <c r="AB1119" t="s">
        <v>13</v>
      </c>
      <c r="AC1119" t="s">
        <v>230</v>
      </c>
      <c r="AP1119" t="str">
        <f t="shared" ca="1" si="19409"/>
        <v>\\(\\quad \\displaystyle \\frac{1}{2}x</v>
      </c>
      <c r="AQ1119" t="str">
        <f t="shared" ca="1" si="19410"/>
        <v>+\\frac{5}{6} \\)</v>
      </c>
      <c r="AS1119" t="str">
        <f t="shared" ref="AS1119" ca="1" si="19645">IF(OR(CT1119=1,CR1119=0),AP1120,AP1119)</f>
        <v>\\(\\quad \\displaystyle \\frac{1}{2}x</v>
      </c>
      <c r="AT1119" t="str">
        <f t="shared" ref="AT1119" ca="1" si="19646">IF(OR(DA1119=1,CY1119=0),AQ1120,AQ1119)</f>
        <v>+\\frac{5}{6} \\)</v>
      </c>
      <c r="AU1119" s="114" t="s">
        <v>60</v>
      </c>
      <c r="AV1119" s="115" t="s">
        <v>329</v>
      </c>
      <c r="AW1119" s="114" t="str">
        <f t="shared" ref="AW1119" ca="1" si="19647">P1119&amp;Q1119&amp;R1119&amp;S1119&amp;T1119&amp;U1119&amp;V1119&amp;W1119&amp;X1119&amp;Y1119&amp;Z1119&amp;AA1119&amp;AB1119&amp;AC1119</f>
        <v>\\(\\quad \\displaystyle \\frac{-4x+2}{6}+\\frac{7x+3}{6}= \\)</v>
      </c>
      <c r="AX1119" s="114" t="str">
        <f t="shared" ref="AX1119" ca="1" si="19648">IF(AS1120="",AS1119&amp;AT1119,AS1120)</f>
        <v>\\(\\quad \\displaystyle \\frac{1}{2}x+\\frac{5}{6} \\)</v>
      </c>
      <c r="AY1119" s="115" t="s">
        <v>62</v>
      </c>
      <c r="AZ1119" s="116" t="str">
        <f t="shared" ref="AZ1119" ca="1" si="19649">"INSERT INTO "&amp;AU1119&amp;"(tangen,question,answer,editor,date,count) VALUES('"&amp;AV1119&amp;"','"&amp;AW1119&amp;"','"&amp;AX1119&amp;"','"&amp;AY1119&amp;"',NOW(),0);"</f>
        <v>INSERT INTO math(tangen,question,answer,editor,date,count) VALUES('m5800','\\(\\quad \\displaystyle \\frac{-4x+2}{6}+\\frac{7x+3}{6}= \\)','\\(\\quad \\displaystyle \\frac{1}{2}x+\\frac{5}{6} \\)','harazono',NOW(),0);</v>
      </c>
      <c r="BH1119">
        <f t="shared" ref="BH1119" ca="1" si="19650">IF(BH1120=1,"",IF(BH1120=-1,"",BH1120))</f>
        <v>-4</v>
      </c>
      <c r="BI1119" t="s">
        <v>18</v>
      </c>
      <c r="BJ1119" t="str">
        <f t="shared" ca="1" si="19361"/>
        <v>+</v>
      </c>
      <c r="BK1119" s="23">
        <f t="shared" ref="BK1119" ca="1" si="19651">IF(H1119=0,7,H1119)</f>
        <v>2</v>
      </c>
      <c r="BM1119">
        <f t="shared" ref="BM1119" ca="1" si="19652">IF(BM1120=1,"",IF(BM1120=-1,"",BM1120))</f>
        <v>7</v>
      </c>
      <c r="BN1119" t="s">
        <v>18</v>
      </c>
      <c r="BO1119" t="str">
        <f t="shared" ca="1" si="19364"/>
        <v>+</v>
      </c>
      <c r="BP1119" s="23">
        <f t="shared" ref="BP1119" ca="1" si="19653">IF(M1119=0,7,M1119)</f>
        <v>3</v>
      </c>
      <c r="BR1119">
        <f t="shared" ref="BR1119" ca="1" si="19654">BH1120*L1120</f>
        <v>-24</v>
      </c>
      <c r="BS1119" t="s">
        <v>18</v>
      </c>
      <c r="BT1119">
        <f t="shared" ref="BT1119" ca="1" si="19655">BK1119*L1120</f>
        <v>12</v>
      </c>
      <c r="BV1119">
        <f t="shared" ref="BV1119" ca="1" si="19656">G1120*BM1120</f>
        <v>42</v>
      </c>
      <c r="BW1119" t="s">
        <v>18</v>
      </c>
      <c r="BX1119">
        <f t="shared" ref="BX1119" ca="1" si="19657">G1120*BP1119</f>
        <v>18</v>
      </c>
      <c r="BY1119" s="3">
        <f t="shared" ref="BY1119" ca="1" si="19658">BR1119+BV1119</f>
        <v>18</v>
      </c>
      <c r="BZ1119" t="s">
        <v>18</v>
      </c>
      <c r="CA1119" s="3">
        <f t="shared" ref="CA1119" ca="1" si="19659">BT1119+BX1119</f>
        <v>30</v>
      </c>
      <c r="CB1119">
        <f t="shared" ca="1" si="19426"/>
        <v>18</v>
      </c>
      <c r="CC1119">
        <f t="shared" ca="1" si="19427"/>
        <v>30</v>
      </c>
      <c r="CD1119" s="33">
        <f t="shared" ref="CD1119" ca="1" si="19660">BY1119/GCD(CB1119,CB1120)</f>
        <v>1</v>
      </c>
      <c r="CE1119" t="s">
        <v>18</v>
      </c>
      <c r="CF1119" s="33">
        <f t="shared" ref="CF1119" ca="1" si="19661">CA1119/GCD(CC1119,CC1120)</f>
        <v>5</v>
      </c>
      <c r="CH1119" s="3">
        <f t="shared" ref="CH1119" ca="1" si="19662">CD1119</f>
        <v>1</v>
      </c>
      <c r="CI1119" s="3">
        <f t="shared" ref="CI1119" ca="1" si="19663">CD1120</f>
        <v>2</v>
      </c>
      <c r="CJ1119" t="s">
        <v>18</v>
      </c>
      <c r="CK1119" s="3" t="str">
        <f t="shared" ca="1" si="19378"/>
        <v>+</v>
      </c>
      <c r="CL1119" s="3">
        <f t="shared" ref="CL1119" ca="1" si="19664">CF1119</f>
        <v>5</v>
      </c>
      <c r="CM1119" s="3">
        <f t="shared" ref="CM1119" ca="1" si="19665">CF1120</f>
        <v>6</v>
      </c>
      <c r="CO1119" t="s">
        <v>250</v>
      </c>
      <c r="CP1119" s="2" t="str">
        <f t="shared" ca="1" si="19434"/>
        <v/>
      </c>
      <c r="CQ1119" t="s">
        <v>249</v>
      </c>
      <c r="CR1119" s="2">
        <f t="shared" ref="CR1119" ca="1" si="19666">ABS(CH1119)</f>
        <v>1</v>
      </c>
      <c r="CS1119" t="s">
        <v>216</v>
      </c>
      <c r="CT1119" s="2">
        <f t="shared" ref="CT1119" ca="1" si="19667">CI1119</f>
        <v>2</v>
      </c>
      <c r="CU1119" t="s">
        <v>217</v>
      </c>
      <c r="CV1119" t="s">
        <v>18</v>
      </c>
      <c r="CW1119" s="2" t="str">
        <f t="shared" ca="1" si="19437"/>
        <v>+</v>
      </c>
      <c r="CX1119" t="s">
        <v>249</v>
      </c>
      <c r="CY1119" s="2">
        <f t="shared" ref="CY1119" ca="1" si="19668">ABS(CL1119)</f>
        <v>5</v>
      </c>
      <c r="CZ1119" t="s">
        <v>216</v>
      </c>
      <c r="DA1119" s="2">
        <f t="shared" ref="DA1119" ca="1" si="19669">CM1119</f>
        <v>6</v>
      </c>
      <c r="DB1119" t="s">
        <v>217</v>
      </c>
      <c r="DC1119" t="s">
        <v>230</v>
      </c>
    </row>
    <row r="1120" spans="2:107" ht="32" customHeight="1" x14ac:dyDescent="0.55000000000000004">
      <c r="B1120" s="113"/>
      <c r="C1120" s="113"/>
      <c r="E1120" s="95"/>
      <c r="F1120" s="95"/>
      <c r="G1120" s="1">
        <f t="shared" ca="1" si="19387"/>
        <v>6</v>
      </c>
      <c r="H1120" s="95"/>
      <c r="J1120" s="95"/>
      <c r="K1120" s="95"/>
      <c r="L1120" s="1">
        <f t="shared" ca="1" si="19388"/>
        <v>6</v>
      </c>
      <c r="M1120" s="1"/>
      <c r="AP1120" t="str">
        <f t="shared" ca="1" si="19409"/>
        <v>\\(\\quad \\displaystyle x</v>
      </c>
      <c r="AQ1120" t="str">
        <f t="shared" ca="1" si="19410"/>
        <v>+5 \\)</v>
      </c>
      <c r="AS1120" s="13" t="str">
        <f t="shared" ref="AS1120" ca="1" si="19670">IF(AND(CR1119=0,CY1119=0),"\\(\\quad \\displaystyle 0 \\)","")</f>
        <v/>
      </c>
      <c r="AU1120" s="114"/>
      <c r="AV1120" s="114"/>
      <c r="AW1120" s="114"/>
      <c r="AX1120" s="114"/>
      <c r="AY1120" s="114"/>
      <c r="AZ1120" s="117"/>
      <c r="BH1120" s="23">
        <f t="shared" ref="BH1120" ca="1" si="19671">IF(E1119=0,7,E1119)</f>
        <v>-4</v>
      </c>
      <c r="BI1120" s="1"/>
      <c r="BK1120" s="1"/>
      <c r="BL1120" t="s">
        <v>287</v>
      </c>
      <c r="BM1120" s="23">
        <f t="shared" ref="BM1120" ca="1" si="19672">IF(J1119=0,7,J1119)</f>
        <v>7</v>
      </c>
      <c r="BN1120" s="1"/>
      <c r="BP1120" s="1"/>
      <c r="BR1120">
        <f t="shared" ref="BR1120" ca="1" si="19673">G1120*L1120</f>
        <v>36</v>
      </c>
      <c r="BS1120" t="s">
        <v>18</v>
      </c>
      <c r="BT1120">
        <f t="shared" ref="BT1120" ca="1" si="19674">G1120*L1120</f>
        <v>36</v>
      </c>
      <c r="BV1120">
        <f t="shared" ref="BV1120" ca="1" si="19675">G1120*L1120</f>
        <v>36</v>
      </c>
      <c r="BW1120" t="s">
        <v>18</v>
      </c>
      <c r="BX1120">
        <f t="shared" ref="BX1120" ca="1" si="19676">G1120*L1120</f>
        <v>36</v>
      </c>
      <c r="BY1120" s="3">
        <f t="shared" ref="BY1120" ca="1" si="19677">BR1120</f>
        <v>36</v>
      </c>
      <c r="BZ1120" t="s">
        <v>18</v>
      </c>
      <c r="CA1120" s="3">
        <f t="shared" ref="CA1120" ca="1" si="19678">BT1120</f>
        <v>36</v>
      </c>
      <c r="CB1120">
        <f t="shared" ca="1" si="19426"/>
        <v>36</v>
      </c>
      <c r="CC1120">
        <f t="shared" ca="1" si="19427"/>
        <v>36</v>
      </c>
      <c r="CD1120" s="33">
        <f t="shared" ref="CD1120" ca="1" si="19679">BY1120/GCD(CB1119,CB1120)</f>
        <v>2</v>
      </c>
      <c r="CE1120" t="s">
        <v>18</v>
      </c>
      <c r="CF1120" s="33">
        <f t="shared" ref="CF1120" ca="1" si="19680">CA1120/GCD(CC1119,CC1120)</f>
        <v>6</v>
      </c>
      <c r="CH1120" s="3">
        <f t="shared" ref="CH1120" ca="1" si="19681">CD1119</f>
        <v>1</v>
      </c>
      <c r="CJ1120" t="s">
        <v>18</v>
      </c>
      <c r="CK1120" s="3" t="str">
        <f t="shared" ref="CK1120" ca="1" si="19682">IF(CM1119&gt;=0,"+","")</f>
        <v>+</v>
      </c>
      <c r="CL1120" s="3">
        <f t="shared" ref="CL1120" ca="1" si="19683">CF1119</f>
        <v>5</v>
      </c>
      <c r="CO1120" t="s">
        <v>250</v>
      </c>
      <c r="CP1120" s="2" t="str">
        <f t="shared" ca="1" si="19434"/>
        <v/>
      </c>
      <c r="CR1120" s="2" t="str">
        <f t="shared" ref="CR1120" ca="1" si="19684">IF(CH1120=0,"",IF(CH1120=1,"",IF(CH1120=-1,"",ABS(CH1120))))</f>
        <v/>
      </c>
      <c r="CV1120" t="str">
        <f t="shared" ref="CV1120" ca="1" si="19685">IF(CR1119=0,"","x")</f>
        <v>x</v>
      </c>
      <c r="CW1120" s="2" t="str">
        <f t="shared" ca="1" si="19437"/>
        <v>+</v>
      </c>
      <c r="CY1120" s="2">
        <f t="shared" ref="CY1120" ca="1" si="19686">IF(CL1120=0,"",ABS(CL1120))</f>
        <v>5</v>
      </c>
      <c r="DC1120" t="s">
        <v>230</v>
      </c>
    </row>
    <row r="1121" spans="2:107" ht="32" customHeight="1" x14ac:dyDescent="0.55000000000000004">
      <c r="B1121" s="112" t="s">
        <v>1</v>
      </c>
      <c r="C1121" s="112" t="s">
        <v>330</v>
      </c>
      <c r="E1121" s="96">
        <f t="shared" ca="1" si="19344"/>
        <v>2</v>
      </c>
      <c r="F1121" s="97" t="s">
        <v>18</v>
      </c>
      <c r="G1121" s="97" t="str">
        <f t="shared" ca="1" si="19345"/>
        <v>+</v>
      </c>
      <c r="H1121" s="96">
        <f t="shared" ca="1" si="19346"/>
        <v>5</v>
      </c>
      <c r="I1121" t="s">
        <v>287</v>
      </c>
      <c r="J1121" s="96">
        <f t="shared" ca="1" si="19347"/>
        <v>10</v>
      </c>
      <c r="K1121" s="97" t="s">
        <v>18</v>
      </c>
      <c r="L1121" s="97" t="str">
        <f t="shared" ca="1" si="19348"/>
        <v>+</v>
      </c>
      <c r="M1121" s="96">
        <f t="shared" ca="1" si="19349"/>
        <v>10</v>
      </c>
      <c r="P1121" t="s">
        <v>250</v>
      </c>
      <c r="Q1121" t="s">
        <v>249</v>
      </c>
      <c r="R1121" t="str">
        <f t="shared" ref="R1121" ca="1" si="19687">BH1121&amp;BI1121&amp;BJ1121&amp;BK1121</f>
        <v>2x+5</v>
      </c>
      <c r="S1121" t="s">
        <v>216</v>
      </c>
      <c r="T1121">
        <f t="shared" ref="T1121" ca="1" si="19688">G1122</f>
        <v>10</v>
      </c>
      <c r="U1121" t="s">
        <v>217</v>
      </c>
      <c r="V1121" t="s">
        <v>287</v>
      </c>
      <c r="W1121" t="s">
        <v>249</v>
      </c>
      <c r="X1121" t="str">
        <f t="shared" ref="X1121" ca="1" si="19689">BM1121&amp;BN1121&amp;BO1121&amp;BP1121</f>
        <v>10x+10</v>
      </c>
      <c r="Y1121" t="s">
        <v>216</v>
      </c>
      <c r="Z1121">
        <f t="shared" ref="Z1121" ca="1" si="19690">L1122</f>
        <v>9</v>
      </c>
      <c r="AA1121" t="s">
        <v>217</v>
      </c>
      <c r="AB1121" t="s">
        <v>13</v>
      </c>
      <c r="AC1121" t="s">
        <v>230</v>
      </c>
      <c r="AP1121" t="str">
        <f t="shared" ca="1" si="19409"/>
        <v>\\(\\quad \\displaystyle \\frac{59}{45}x</v>
      </c>
      <c r="AQ1121" t="str">
        <f t="shared" ca="1" si="19410"/>
        <v>+\\frac{29}{18} \\)</v>
      </c>
      <c r="AS1121" t="str">
        <f t="shared" ref="AS1121" ca="1" si="19691">IF(OR(CT1121=1,CR1121=0),AP1122,AP1121)</f>
        <v>\\(\\quad \\displaystyle \\frac{59}{45}x</v>
      </c>
      <c r="AT1121" t="str">
        <f t="shared" ref="AT1121" ca="1" si="19692">IF(OR(DA1121=1,CY1121=0),AQ1122,AQ1121)</f>
        <v>+\\frac{29}{18} \\)</v>
      </c>
      <c r="AU1121" s="114" t="s">
        <v>60</v>
      </c>
      <c r="AV1121" s="115" t="s">
        <v>329</v>
      </c>
      <c r="AW1121" s="114" t="str">
        <f t="shared" ref="AW1121" ca="1" si="19693">P1121&amp;Q1121&amp;R1121&amp;S1121&amp;T1121&amp;U1121&amp;V1121&amp;W1121&amp;X1121&amp;Y1121&amp;Z1121&amp;AA1121&amp;AB1121&amp;AC1121</f>
        <v>\\(\\quad \\displaystyle \\frac{2x+5}{10}+\\frac{10x+10}{9}= \\)</v>
      </c>
      <c r="AX1121" s="114" t="str">
        <f t="shared" ref="AX1121" ca="1" si="19694">IF(AS1122="",AS1121&amp;AT1121,AS1122)</f>
        <v>\\(\\quad \\displaystyle \\frac{59}{45}x+\\frac{29}{18} \\)</v>
      </c>
      <c r="AY1121" s="115" t="s">
        <v>62</v>
      </c>
      <c r="AZ1121" s="116" t="str">
        <f t="shared" ref="AZ1121" ca="1" si="19695">"INSERT INTO "&amp;AU1121&amp;"(tangen,question,answer,editor,date,count) VALUES('"&amp;AV1121&amp;"','"&amp;AW1121&amp;"','"&amp;AX1121&amp;"','"&amp;AY1121&amp;"',NOW(),0);"</f>
        <v>INSERT INTO math(tangen,question,answer,editor,date,count) VALUES('m5800','\\(\\quad \\displaystyle \\frac{2x+5}{10}+\\frac{10x+10}{9}= \\)','\\(\\quad \\displaystyle \\frac{59}{45}x+\\frac{29}{18} \\)','harazono',NOW(),0);</v>
      </c>
      <c r="BH1121">
        <f t="shared" ref="BH1121" ca="1" si="19696">IF(BH1122=1,"",IF(BH1122=-1,"",BH1122))</f>
        <v>2</v>
      </c>
      <c r="BI1121" t="s">
        <v>18</v>
      </c>
      <c r="BJ1121" t="str">
        <f t="shared" ca="1" si="19361"/>
        <v>+</v>
      </c>
      <c r="BK1121" s="23">
        <f t="shared" ref="BK1121" ca="1" si="19697">IF(H1121=0,7,H1121)</f>
        <v>5</v>
      </c>
      <c r="BM1121">
        <f t="shared" ref="BM1121" ca="1" si="19698">IF(BM1122=1,"",IF(BM1122=-1,"",BM1122))</f>
        <v>10</v>
      </c>
      <c r="BN1121" t="s">
        <v>18</v>
      </c>
      <c r="BO1121" t="str">
        <f t="shared" ca="1" si="19364"/>
        <v>+</v>
      </c>
      <c r="BP1121" s="23">
        <f t="shared" ref="BP1121" ca="1" si="19699">IF(M1121=0,7,M1121)</f>
        <v>10</v>
      </c>
      <c r="BR1121">
        <f t="shared" ref="BR1121" ca="1" si="19700">BH1122*L1122</f>
        <v>18</v>
      </c>
      <c r="BS1121" t="s">
        <v>18</v>
      </c>
      <c r="BT1121">
        <f t="shared" ref="BT1121" ca="1" si="19701">BK1121*L1122</f>
        <v>45</v>
      </c>
      <c r="BV1121">
        <f t="shared" ref="BV1121" ca="1" si="19702">G1122*BM1122</f>
        <v>100</v>
      </c>
      <c r="BW1121" t="s">
        <v>18</v>
      </c>
      <c r="BX1121">
        <f t="shared" ref="BX1121" ca="1" si="19703">G1122*BP1121</f>
        <v>100</v>
      </c>
      <c r="BY1121" s="3">
        <f t="shared" ref="BY1121" ca="1" si="19704">BR1121+BV1121</f>
        <v>118</v>
      </c>
      <c r="BZ1121" t="s">
        <v>18</v>
      </c>
      <c r="CA1121" s="3">
        <f t="shared" ref="CA1121" ca="1" si="19705">BT1121+BX1121</f>
        <v>145</v>
      </c>
      <c r="CB1121">
        <f t="shared" ca="1" si="19426"/>
        <v>118</v>
      </c>
      <c r="CC1121">
        <f t="shared" ca="1" si="19427"/>
        <v>145</v>
      </c>
      <c r="CD1121" s="33">
        <f t="shared" ref="CD1121" ca="1" si="19706">BY1121/GCD(CB1121,CB1122)</f>
        <v>59</v>
      </c>
      <c r="CE1121" t="s">
        <v>18</v>
      </c>
      <c r="CF1121" s="33">
        <f t="shared" ref="CF1121" ca="1" si="19707">CA1121/GCD(CC1121,CC1122)</f>
        <v>29</v>
      </c>
      <c r="CH1121" s="3">
        <f t="shared" ref="CH1121" ca="1" si="19708">CD1121</f>
        <v>59</v>
      </c>
      <c r="CI1121" s="3">
        <f t="shared" ref="CI1121" ca="1" si="19709">CD1122</f>
        <v>45</v>
      </c>
      <c r="CJ1121" t="s">
        <v>18</v>
      </c>
      <c r="CK1121" s="3" t="str">
        <f t="shared" ca="1" si="19378"/>
        <v>+</v>
      </c>
      <c r="CL1121" s="3">
        <f t="shared" ref="CL1121" ca="1" si="19710">CF1121</f>
        <v>29</v>
      </c>
      <c r="CM1121" s="3">
        <f t="shared" ref="CM1121" ca="1" si="19711">CF1122</f>
        <v>18</v>
      </c>
      <c r="CO1121" t="s">
        <v>250</v>
      </c>
      <c r="CP1121" s="2" t="str">
        <f t="shared" ca="1" si="19434"/>
        <v/>
      </c>
      <c r="CQ1121" t="s">
        <v>249</v>
      </c>
      <c r="CR1121" s="2">
        <f t="shared" ref="CR1121" ca="1" si="19712">ABS(CH1121)</f>
        <v>59</v>
      </c>
      <c r="CS1121" t="s">
        <v>216</v>
      </c>
      <c r="CT1121" s="2">
        <f t="shared" ref="CT1121" ca="1" si="19713">CI1121</f>
        <v>45</v>
      </c>
      <c r="CU1121" t="s">
        <v>217</v>
      </c>
      <c r="CV1121" t="s">
        <v>18</v>
      </c>
      <c r="CW1121" s="2" t="str">
        <f t="shared" ca="1" si="19437"/>
        <v>+</v>
      </c>
      <c r="CX1121" t="s">
        <v>249</v>
      </c>
      <c r="CY1121" s="2">
        <f t="shared" ref="CY1121" ca="1" si="19714">ABS(CL1121)</f>
        <v>29</v>
      </c>
      <c r="CZ1121" t="s">
        <v>216</v>
      </c>
      <c r="DA1121" s="2">
        <f t="shared" ref="DA1121" ca="1" si="19715">CM1121</f>
        <v>18</v>
      </c>
      <c r="DB1121" t="s">
        <v>217</v>
      </c>
      <c r="DC1121" t="s">
        <v>230</v>
      </c>
    </row>
    <row r="1122" spans="2:107" ht="32" customHeight="1" x14ac:dyDescent="0.55000000000000004">
      <c r="B1122" s="113"/>
      <c r="C1122" s="113"/>
      <c r="E1122" s="95"/>
      <c r="F1122" s="95"/>
      <c r="G1122" s="1">
        <f t="shared" ca="1" si="19387"/>
        <v>10</v>
      </c>
      <c r="H1122" s="95"/>
      <c r="J1122" s="95"/>
      <c r="K1122" s="95"/>
      <c r="L1122" s="1">
        <f t="shared" ca="1" si="19388"/>
        <v>9</v>
      </c>
      <c r="M1122" s="1"/>
      <c r="AP1122" t="str">
        <f t="shared" ca="1" si="19409"/>
        <v>\\(\\quad \\displaystyle 59x</v>
      </c>
      <c r="AQ1122" t="str">
        <f t="shared" ca="1" si="19410"/>
        <v>+29 \\)</v>
      </c>
      <c r="AS1122" s="13" t="str">
        <f t="shared" ref="AS1122" ca="1" si="19716">IF(AND(CR1121=0,CY1121=0),"\\(\\quad \\displaystyle 0 \\)","")</f>
        <v/>
      </c>
      <c r="AU1122" s="114"/>
      <c r="AV1122" s="114"/>
      <c r="AW1122" s="114"/>
      <c r="AX1122" s="114"/>
      <c r="AY1122" s="114"/>
      <c r="AZ1122" s="117"/>
      <c r="BH1122" s="23">
        <f t="shared" ref="BH1122" ca="1" si="19717">IF(E1121=0,7,E1121)</f>
        <v>2</v>
      </c>
      <c r="BI1122" s="1"/>
      <c r="BK1122" s="1"/>
      <c r="BL1122" t="s">
        <v>287</v>
      </c>
      <c r="BM1122" s="23">
        <f t="shared" ref="BM1122" ca="1" si="19718">IF(J1121=0,7,J1121)</f>
        <v>10</v>
      </c>
      <c r="BN1122" s="1"/>
      <c r="BP1122" s="1"/>
      <c r="BR1122">
        <f t="shared" ref="BR1122" ca="1" si="19719">G1122*L1122</f>
        <v>90</v>
      </c>
      <c r="BS1122" t="s">
        <v>18</v>
      </c>
      <c r="BT1122">
        <f t="shared" ref="BT1122" ca="1" si="19720">G1122*L1122</f>
        <v>90</v>
      </c>
      <c r="BV1122">
        <f t="shared" ref="BV1122" ca="1" si="19721">G1122*L1122</f>
        <v>90</v>
      </c>
      <c r="BW1122" t="s">
        <v>18</v>
      </c>
      <c r="BX1122">
        <f t="shared" ref="BX1122" ca="1" si="19722">G1122*L1122</f>
        <v>90</v>
      </c>
      <c r="BY1122" s="3">
        <f t="shared" ref="BY1122" ca="1" si="19723">BR1122</f>
        <v>90</v>
      </c>
      <c r="BZ1122" t="s">
        <v>18</v>
      </c>
      <c r="CA1122" s="3">
        <f t="shared" ref="CA1122" ca="1" si="19724">BT1122</f>
        <v>90</v>
      </c>
      <c r="CB1122">
        <f t="shared" ca="1" si="19426"/>
        <v>90</v>
      </c>
      <c r="CC1122">
        <f t="shared" ca="1" si="19427"/>
        <v>90</v>
      </c>
      <c r="CD1122" s="33">
        <f t="shared" ref="CD1122" ca="1" si="19725">BY1122/GCD(CB1121,CB1122)</f>
        <v>45</v>
      </c>
      <c r="CE1122" t="s">
        <v>18</v>
      </c>
      <c r="CF1122" s="33">
        <f t="shared" ref="CF1122" ca="1" si="19726">CA1122/GCD(CC1121,CC1122)</f>
        <v>18</v>
      </c>
      <c r="CH1122" s="3">
        <f t="shared" ref="CH1122" ca="1" si="19727">CD1121</f>
        <v>59</v>
      </c>
      <c r="CJ1122" t="s">
        <v>18</v>
      </c>
      <c r="CK1122" s="3" t="str">
        <f t="shared" ref="CK1122" ca="1" si="19728">IF(CM1121&gt;=0,"+","")</f>
        <v>+</v>
      </c>
      <c r="CL1122" s="3">
        <f t="shared" ref="CL1122" ca="1" si="19729">CF1121</f>
        <v>29</v>
      </c>
      <c r="CO1122" t="s">
        <v>250</v>
      </c>
      <c r="CP1122" s="2" t="str">
        <f t="shared" ca="1" si="19434"/>
        <v/>
      </c>
      <c r="CR1122" s="2">
        <f t="shared" ref="CR1122" ca="1" si="19730">IF(CH1122=0,"",IF(CH1122=1,"",IF(CH1122=-1,"",ABS(CH1122))))</f>
        <v>59</v>
      </c>
      <c r="CV1122" t="str">
        <f t="shared" ref="CV1122" ca="1" si="19731">IF(CR1121=0,"","x")</f>
        <v>x</v>
      </c>
      <c r="CW1122" s="2" t="str">
        <f t="shared" ca="1" si="19437"/>
        <v>+</v>
      </c>
      <c r="CY1122" s="2">
        <f t="shared" ref="CY1122" ca="1" si="19732">IF(CL1122=0,"",ABS(CL1122))</f>
        <v>29</v>
      </c>
      <c r="DC1122" t="s">
        <v>230</v>
      </c>
    </row>
    <row r="1123" spans="2:107" ht="32" customHeight="1" x14ac:dyDescent="0.55000000000000004">
      <c r="B1123" s="112" t="s">
        <v>1</v>
      </c>
      <c r="C1123" s="112" t="s">
        <v>330</v>
      </c>
      <c r="E1123" s="96">
        <f t="shared" ca="1" si="19344"/>
        <v>1</v>
      </c>
      <c r="F1123" s="97" t="s">
        <v>18</v>
      </c>
      <c r="G1123" s="97" t="str">
        <f t="shared" ca="1" si="19345"/>
        <v/>
      </c>
      <c r="H1123" s="96">
        <f t="shared" ca="1" si="19346"/>
        <v>-3</v>
      </c>
      <c r="I1123" t="s">
        <v>287</v>
      </c>
      <c r="J1123" s="96">
        <f t="shared" ca="1" si="19347"/>
        <v>10</v>
      </c>
      <c r="K1123" s="97" t="s">
        <v>18</v>
      </c>
      <c r="L1123" s="97" t="str">
        <f t="shared" ca="1" si="19348"/>
        <v>+</v>
      </c>
      <c r="M1123" s="96">
        <f t="shared" ca="1" si="19349"/>
        <v>6</v>
      </c>
      <c r="P1123" t="s">
        <v>250</v>
      </c>
      <c r="Q1123" t="s">
        <v>249</v>
      </c>
      <c r="R1123" t="str">
        <f t="shared" ref="R1123" ca="1" si="19733">BH1123&amp;BI1123&amp;BJ1123&amp;BK1123</f>
        <v>x-3</v>
      </c>
      <c r="S1123" t="s">
        <v>216</v>
      </c>
      <c r="T1123">
        <f t="shared" ref="T1123" ca="1" si="19734">G1124</f>
        <v>5</v>
      </c>
      <c r="U1123" t="s">
        <v>217</v>
      </c>
      <c r="V1123" t="s">
        <v>287</v>
      </c>
      <c r="W1123" t="s">
        <v>249</v>
      </c>
      <c r="X1123" t="str">
        <f t="shared" ref="X1123" ca="1" si="19735">BM1123&amp;BN1123&amp;BO1123&amp;BP1123</f>
        <v>10x+6</v>
      </c>
      <c r="Y1123" t="s">
        <v>216</v>
      </c>
      <c r="Z1123">
        <f t="shared" ref="Z1123" ca="1" si="19736">L1124</f>
        <v>5</v>
      </c>
      <c r="AA1123" t="s">
        <v>217</v>
      </c>
      <c r="AB1123" t="s">
        <v>13</v>
      </c>
      <c r="AC1123" t="s">
        <v>230</v>
      </c>
      <c r="AP1123" t="str">
        <f t="shared" ca="1" si="19409"/>
        <v>\\(\\quad \\displaystyle \\frac{11}{5}x</v>
      </c>
      <c r="AQ1123" t="str">
        <f t="shared" ca="1" si="19410"/>
        <v>+\\frac{3}{5} \\)</v>
      </c>
      <c r="AS1123" t="str">
        <f t="shared" ref="AS1123" ca="1" si="19737">IF(OR(CT1123=1,CR1123=0),AP1124,AP1123)</f>
        <v>\\(\\quad \\displaystyle \\frac{11}{5}x</v>
      </c>
      <c r="AT1123" t="str">
        <f t="shared" ref="AT1123" ca="1" si="19738">IF(OR(DA1123=1,CY1123=0),AQ1124,AQ1123)</f>
        <v>+\\frac{3}{5} \\)</v>
      </c>
      <c r="AU1123" s="114" t="s">
        <v>60</v>
      </c>
      <c r="AV1123" s="115" t="s">
        <v>329</v>
      </c>
      <c r="AW1123" s="114" t="str">
        <f t="shared" ref="AW1123" ca="1" si="19739">P1123&amp;Q1123&amp;R1123&amp;S1123&amp;T1123&amp;U1123&amp;V1123&amp;W1123&amp;X1123&amp;Y1123&amp;Z1123&amp;AA1123&amp;AB1123&amp;AC1123</f>
        <v>\\(\\quad \\displaystyle \\frac{x-3}{5}+\\frac{10x+6}{5}= \\)</v>
      </c>
      <c r="AX1123" s="114" t="str">
        <f t="shared" ref="AX1123" ca="1" si="19740">IF(AS1124="",AS1123&amp;AT1123,AS1124)</f>
        <v>\\(\\quad \\displaystyle \\frac{11}{5}x+\\frac{3}{5} \\)</v>
      </c>
      <c r="AY1123" s="115" t="s">
        <v>62</v>
      </c>
      <c r="AZ1123" s="116" t="str">
        <f t="shared" ref="AZ1123" ca="1" si="19741">"INSERT INTO "&amp;AU1123&amp;"(tangen,question,answer,editor,date,count) VALUES('"&amp;AV1123&amp;"','"&amp;AW1123&amp;"','"&amp;AX1123&amp;"','"&amp;AY1123&amp;"',NOW(),0);"</f>
        <v>INSERT INTO math(tangen,question,answer,editor,date,count) VALUES('m5800','\\(\\quad \\displaystyle \\frac{x-3}{5}+\\frac{10x+6}{5}= \\)','\\(\\quad \\displaystyle \\frac{11}{5}x+\\frac{3}{5} \\)','harazono',NOW(),0);</v>
      </c>
      <c r="BH1123" t="str">
        <f t="shared" ref="BH1123" ca="1" si="19742">IF(BH1124=1,"",IF(BH1124=-1,"",BH1124))</f>
        <v/>
      </c>
      <c r="BI1123" t="s">
        <v>18</v>
      </c>
      <c r="BJ1123" t="str">
        <f t="shared" ca="1" si="19361"/>
        <v/>
      </c>
      <c r="BK1123" s="23">
        <f t="shared" ref="BK1123" ca="1" si="19743">IF(H1123=0,7,H1123)</f>
        <v>-3</v>
      </c>
      <c r="BM1123">
        <f t="shared" ref="BM1123" ca="1" si="19744">IF(BM1124=1,"",IF(BM1124=-1,"",BM1124))</f>
        <v>10</v>
      </c>
      <c r="BN1123" t="s">
        <v>18</v>
      </c>
      <c r="BO1123" t="str">
        <f t="shared" ca="1" si="19364"/>
        <v>+</v>
      </c>
      <c r="BP1123" s="23">
        <f t="shared" ref="BP1123" ca="1" si="19745">IF(M1123=0,7,M1123)</f>
        <v>6</v>
      </c>
      <c r="BR1123">
        <f t="shared" ref="BR1123" ca="1" si="19746">BH1124*L1124</f>
        <v>5</v>
      </c>
      <c r="BS1123" t="s">
        <v>18</v>
      </c>
      <c r="BT1123">
        <f t="shared" ref="BT1123" ca="1" si="19747">BK1123*L1124</f>
        <v>-15</v>
      </c>
      <c r="BV1123">
        <f t="shared" ref="BV1123" ca="1" si="19748">G1124*BM1124</f>
        <v>50</v>
      </c>
      <c r="BW1123" t="s">
        <v>18</v>
      </c>
      <c r="BX1123">
        <f t="shared" ref="BX1123" ca="1" si="19749">G1124*BP1123</f>
        <v>30</v>
      </c>
      <c r="BY1123" s="3">
        <f t="shared" ref="BY1123" ca="1" si="19750">BR1123+BV1123</f>
        <v>55</v>
      </c>
      <c r="BZ1123" t="s">
        <v>18</v>
      </c>
      <c r="CA1123" s="3">
        <f t="shared" ref="CA1123" ca="1" si="19751">BT1123+BX1123</f>
        <v>15</v>
      </c>
      <c r="CB1123">
        <f t="shared" ca="1" si="19426"/>
        <v>55</v>
      </c>
      <c r="CC1123">
        <f t="shared" ca="1" si="19427"/>
        <v>15</v>
      </c>
      <c r="CD1123" s="33">
        <f t="shared" ref="CD1123" ca="1" si="19752">BY1123/GCD(CB1123,CB1124)</f>
        <v>11</v>
      </c>
      <c r="CE1123" t="s">
        <v>18</v>
      </c>
      <c r="CF1123" s="33">
        <f t="shared" ref="CF1123" ca="1" si="19753">CA1123/GCD(CC1123,CC1124)</f>
        <v>3</v>
      </c>
      <c r="CH1123" s="3">
        <f t="shared" ref="CH1123" ca="1" si="19754">CD1123</f>
        <v>11</v>
      </c>
      <c r="CI1123" s="3">
        <f t="shared" ref="CI1123" ca="1" si="19755">CD1124</f>
        <v>5</v>
      </c>
      <c r="CJ1123" t="s">
        <v>18</v>
      </c>
      <c r="CK1123" s="3" t="str">
        <f t="shared" ca="1" si="19378"/>
        <v>+</v>
      </c>
      <c r="CL1123" s="3">
        <f t="shared" ref="CL1123" ca="1" si="19756">CF1123</f>
        <v>3</v>
      </c>
      <c r="CM1123" s="3">
        <f t="shared" ref="CM1123" ca="1" si="19757">CF1124</f>
        <v>5</v>
      </c>
      <c r="CO1123" t="s">
        <v>250</v>
      </c>
      <c r="CP1123" s="2" t="str">
        <f t="shared" ca="1" si="19434"/>
        <v/>
      </c>
      <c r="CQ1123" t="s">
        <v>249</v>
      </c>
      <c r="CR1123" s="2">
        <f t="shared" ref="CR1123" ca="1" si="19758">ABS(CH1123)</f>
        <v>11</v>
      </c>
      <c r="CS1123" t="s">
        <v>216</v>
      </c>
      <c r="CT1123" s="2">
        <f t="shared" ref="CT1123" ca="1" si="19759">CI1123</f>
        <v>5</v>
      </c>
      <c r="CU1123" t="s">
        <v>217</v>
      </c>
      <c r="CV1123" t="s">
        <v>18</v>
      </c>
      <c r="CW1123" s="2" t="str">
        <f t="shared" ca="1" si="19437"/>
        <v>+</v>
      </c>
      <c r="CX1123" t="s">
        <v>249</v>
      </c>
      <c r="CY1123" s="2">
        <f t="shared" ref="CY1123" ca="1" si="19760">ABS(CL1123)</f>
        <v>3</v>
      </c>
      <c r="CZ1123" t="s">
        <v>216</v>
      </c>
      <c r="DA1123" s="2">
        <f t="shared" ref="DA1123" ca="1" si="19761">CM1123</f>
        <v>5</v>
      </c>
      <c r="DB1123" t="s">
        <v>217</v>
      </c>
      <c r="DC1123" t="s">
        <v>230</v>
      </c>
    </row>
    <row r="1124" spans="2:107" ht="32" customHeight="1" x14ac:dyDescent="0.55000000000000004">
      <c r="B1124" s="113"/>
      <c r="C1124" s="113"/>
      <c r="E1124" s="95"/>
      <c r="F1124" s="95"/>
      <c r="G1124" s="1">
        <f t="shared" ca="1" si="19387"/>
        <v>5</v>
      </c>
      <c r="H1124" s="95"/>
      <c r="J1124" s="95"/>
      <c r="K1124" s="95"/>
      <c r="L1124" s="1">
        <f t="shared" ca="1" si="19388"/>
        <v>5</v>
      </c>
      <c r="M1124" s="1"/>
      <c r="AP1124" t="str">
        <f t="shared" ca="1" si="19409"/>
        <v>\\(\\quad \\displaystyle 11x</v>
      </c>
      <c r="AQ1124" t="str">
        <f t="shared" ca="1" si="19410"/>
        <v>+3 \\)</v>
      </c>
      <c r="AS1124" s="13" t="str">
        <f t="shared" ref="AS1124" ca="1" si="19762">IF(AND(CR1123=0,CY1123=0),"\\(\\quad \\displaystyle 0 \\)","")</f>
        <v/>
      </c>
      <c r="AU1124" s="114"/>
      <c r="AV1124" s="114"/>
      <c r="AW1124" s="114"/>
      <c r="AX1124" s="114"/>
      <c r="AY1124" s="114"/>
      <c r="AZ1124" s="117"/>
      <c r="BH1124" s="23">
        <f t="shared" ref="BH1124" ca="1" si="19763">IF(E1123=0,7,E1123)</f>
        <v>1</v>
      </c>
      <c r="BI1124" s="1"/>
      <c r="BK1124" s="1"/>
      <c r="BL1124" t="s">
        <v>287</v>
      </c>
      <c r="BM1124" s="23">
        <f t="shared" ref="BM1124" ca="1" si="19764">IF(J1123=0,7,J1123)</f>
        <v>10</v>
      </c>
      <c r="BN1124" s="1"/>
      <c r="BP1124" s="1"/>
      <c r="BR1124">
        <f t="shared" ref="BR1124" ca="1" si="19765">G1124*L1124</f>
        <v>25</v>
      </c>
      <c r="BS1124" t="s">
        <v>18</v>
      </c>
      <c r="BT1124">
        <f t="shared" ref="BT1124" ca="1" si="19766">G1124*L1124</f>
        <v>25</v>
      </c>
      <c r="BV1124">
        <f t="shared" ref="BV1124" ca="1" si="19767">G1124*L1124</f>
        <v>25</v>
      </c>
      <c r="BW1124" t="s">
        <v>18</v>
      </c>
      <c r="BX1124">
        <f t="shared" ref="BX1124" ca="1" si="19768">G1124*L1124</f>
        <v>25</v>
      </c>
      <c r="BY1124" s="3">
        <f t="shared" ref="BY1124" ca="1" si="19769">BR1124</f>
        <v>25</v>
      </c>
      <c r="BZ1124" t="s">
        <v>18</v>
      </c>
      <c r="CA1124" s="3">
        <f t="shared" ref="CA1124" ca="1" si="19770">BT1124</f>
        <v>25</v>
      </c>
      <c r="CB1124">
        <f t="shared" ca="1" si="19426"/>
        <v>25</v>
      </c>
      <c r="CC1124">
        <f t="shared" ca="1" si="19427"/>
        <v>25</v>
      </c>
      <c r="CD1124" s="33">
        <f t="shared" ref="CD1124" ca="1" si="19771">BY1124/GCD(CB1123,CB1124)</f>
        <v>5</v>
      </c>
      <c r="CE1124" t="s">
        <v>18</v>
      </c>
      <c r="CF1124" s="33">
        <f t="shared" ref="CF1124" ca="1" si="19772">CA1124/GCD(CC1123,CC1124)</f>
        <v>5</v>
      </c>
      <c r="CH1124" s="3">
        <f t="shared" ref="CH1124" ca="1" si="19773">CD1123</f>
        <v>11</v>
      </c>
      <c r="CJ1124" t="s">
        <v>18</v>
      </c>
      <c r="CK1124" s="3" t="str">
        <f t="shared" ref="CK1124" ca="1" si="19774">IF(CM1123&gt;=0,"+","")</f>
        <v>+</v>
      </c>
      <c r="CL1124" s="3">
        <f t="shared" ref="CL1124" ca="1" si="19775">CF1123</f>
        <v>3</v>
      </c>
      <c r="CO1124" t="s">
        <v>250</v>
      </c>
      <c r="CP1124" s="2" t="str">
        <f t="shared" ca="1" si="19434"/>
        <v/>
      </c>
      <c r="CR1124" s="2">
        <f t="shared" ref="CR1124" ca="1" si="19776">IF(CH1124=0,"",IF(CH1124=1,"",IF(CH1124=-1,"",ABS(CH1124))))</f>
        <v>11</v>
      </c>
      <c r="CV1124" t="str">
        <f t="shared" ref="CV1124" ca="1" si="19777">IF(CR1123=0,"","x")</f>
        <v>x</v>
      </c>
      <c r="CW1124" s="2" t="str">
        <f t="shared" ca="1" si="19437"/>
        <v>+</v>
      </c>
      <c r="CY1124" s="2">
        <f t="shared" ref="CY1124" ca="1" si="19778">IF(CL1124=0,"",ABS(CL1124))</f>
        <v>3</v>
      </c>
      <c r="DC1124" t="s">
        <v>230</v>
      </c>
    </row>
    <row r="1125" spans="2:107" ht="32" customHeight="1" x14ac:dyDescent="0.55000000000000004">
      <c r="B1125" s="112" t="s">
        <v>1</v>
      </c>
      <c r="C1125" s="112" t="s">
        <v>330</v>
      </c>
      <c r="E1125" s="96">
        <f t="shared" ca="1" si="19344"/>
        <v>-4</v>
      </c>
      <c r="F1125" s="97" t="s">
        <v>18</v>
      </c>
      <c r="G1125" s="97" t="str">
        <f t="shared" ca="1" si="19345"/>
        <v/>
      </c>
      <c r="H1125" s="96">
        <f t="shared" ca="1" si="19346"/>
        <v>-2</v>
      </c>
      <c r="I1125" t="s">
        <v>287</v>
      </c>
      <c r="J1125" s="96">
        <f t="shared" ca="1" si="19347"/>
        <v>6</v>
      </c>
      <c r="K1125" s="97" t="s">
        <v>18</v>
      </c>
      <c r="L1125" s="97" t="str">
        <f t="shared" ca="1" si="19348"/>
        <v>+</v>
      </c>
      <c r="M1125" s="96">
        <f t="shared" ca="1" si="19349"/>
        <v>8</v>
      </c>
      <c r="P1125" t="s">
        <v>250</v>
      </c>
      <c r="Q1125" t="s">
        <v>249</v>
      </c>
      <c r="R1125" t="str">
        <f t="shared" ref="R1125" ca="1" si="19779">BH1125&amp;BI1125&amp;BJ1125&amp;BK1125</f>
        <v>-4x-2</v>
      </c>
      <c r="S1125" t="s">
        <v>216</v>
      </c>
      <c r="T1125">
        <f t="shared" ref="T1125" ca="1" si="19780">G1126</f>
        <v>8</v>
      </c>
      <c r="U1125" t="s">
        <v>217</v>
      </c>
      <c r="V1125" t="s">
        <v>287</v>
      </c>
      <c r="W1125" t="s">
        <v>249</v>
      </c>
      <c r="X1125" t="str">
        <f t="shared" ref="X1125" ca="1" si="19781">BM1125&amp;BN1125&amp;BO1125&amp;BP1125</f>
        <v>6x+8</v>
      </c>
      <c r="Y1125" t="s">
        <v>216</v>
      </c>
      <c r="Z1125">
        <f t="shared" ref="Z1125" ca="1" si="19782">L1126</f>
        <v>4</v>
      </c>
      <c r="AA1125" t="s">
        <v>217</v>
      </c>
      <c r="AB1125" t="s">
        <v>13</v>
      </c>
      <c r="AC1125" t="s">
        <v>230</v>
      </c>
      <c r="AP1125" t="str">
        <f t="shared" ca="1" si="19409"/>
        <v>\\(\\quad \\displaystyle \\frac{1}{1}x</v>
      </c>
      <c r="AQ1125" t="str">
        <f t="shared" ca="1" si="19410"/>
        <v>+\\frac{7}{4} \\)</v>
      </c>
      <c r="AS1125" t="str">
        <f t="shared" ref="AS1125" ca="1" si="19783">IF(OR(CT1125=1,CR1125=0),AP1126,AP1125)</f>
        <v>\\(\\quad \\displaystyle x</v>
      </c>
      <c r="AT1125" t="str">
        <f t="shared" ref="AT1125" ca="1" si="19784">IF(OR(DA1125=1,CY1125=0),AQ1126,AQ1125)</f>
        <v>+\\frac{7}{4} \\)</v>
      </c>
      <c r="AU1125" s="114" t="s">
        <v>60</v>
      </c>
      <c r="AV1125" s="115" t="s">
        <v>329</v>
      </c>
      <c r="AW1125" s="114" t="str">
        <f t="shared" ref="AW1125" ca="1" si="19785">P1125&amp;Q1125&amp;R1125&amp;S1125&amp;T1125&amp;U1125&amp;V1125&amp;W1125&amp;X1125&amp;Y1125&amp;Z1125&amp;AA1125&amp;AB1125&amp;AC1125</f>
        <v>\\(\\quad \\displaystyle \\frac{-4x-2}{8}+\\frac{6x+8}{4}= \\)</v>
      </c>
      <c r="AX1125" s="114" t="str">
        <f t="shared" ref="AX1125" ca="1" si="19786">IF(AS1126="",AS1125&amp;AT1125,AS1126)</f>
        <v>\\(\\quad \\displaystyle x+\\frac{7}{4} \\)</v>
      </c>
      <c r="AY1125" s="115" t="s">
        <v>62</v>
      </c>
      <c r="AZ1125" s="116" t="str">
        <f t="shared" ref="AZ1125" ca="1" si="19787">"INSERT INTO "&amp;AU1125&amp;"(tangen,question,answer,editor,date,count) VALUES('"&amp;AV1125&amp;"','"&amp;AW1125&amp;"','"&amp;AX1125&amp;"','"&amp;AY1125&amp;"',NOW(),0);"</f>
        <v>INSERT INTO math(tangen,question,answer,editor,date,count) VALUES('m5800','\\(\\quad \\displaystyle \\frac{-4x-2}{8}+\\frac{6x+8}{4}= \\)','\\(\\quad \\displaystyle x+\\frac{7}{4} \\)','harazono',NOW(),0);</v>
      </c>
      <c r="BH1125">
        <f t="shared" ref="BH1125" ca="1" si="19788">IF(BH1126=1,"",IF(BH1126=-1,"",BH1126))</f>
        <v>-4</v>
      </c>
      <c r="BI1125" t="s">
        <v>18</v>
      </c>
      <c r="BJ1125" t="str">
        <f t="shared" ca="1" si="19361"/>
        <v/>
      </c>
      <c r="BK1125" s="23">
        <f t="shared" ref="BK1125" ca="1" si="19789">IF(H1125=0,7,H1125)</f>
        <v>-2</v>
      </c>
      <c r="BM1125">
        <f t="shared" ref="BM1125" ca="1" si="19790">IF(BM1126=1,"",IF(BM1126=-1,"",BM1126))</f>
        <v>6</v>
      </c>
      <c r="BN1125" t="s">
        <v>18</v>
      </c>
      <c r="BO1125" t="str">
        <f t="shared" ca="1" si="19364"/>
        <v>+</v>
      </c>
      <c r="BP1125" s="23">
        <f t="shared" ref="BP1125" ca="1" si="19791">IF(M1125=0,7,M1125)</f>
        <v>8</v>
      </c>
      <c r="BR1125">
        <f t="shared" ref="BR1125" ca="1" si="19792">BH1126*L1126</f>
        <v>-16</v>
      </c>
      <c r="BS1125" t="s">
        <v>18</v>
      </c>
      <c r="BT1125">
        <f t="shared" ref="BT1125" ca="1" si="19793">BK1125*L1126</f>
        <v>-8</v>
      </c>
      <c r="BV1125">
        <f t="shared" ref="BV1125" ca="1" si="19794">G1126*BM1126</f>
        <v>48</v>
      </c>
      <c r="BW1125" t="s">
        <v>18</v>
      </c>
      <c r="BX1125">
        <f t="shared" ref="BX1125" ca="1" si="19795">G1126*BP1125</f>
        <v>64</v>
      </c>
      <c r="BY1125" s="3">
        <f t="shared" ref="BY1125" ca="1" si="19796">BR1125+BV1125</f>
        <v>32</v>
      </c>
      <c r="BZ1125" t="s">
        <v>18</v>
      </c>
      <c r="CA1125" s="3">
        <f t="shared" ref="CA1125" ca="1" si="19797">BT1125+BX1125</f>
        <v>56</v>
      </c>
      <c r="CB1125">
        <f t="shared" ca="1" si="19426"/>
        <v>32</v>
      </c>
      <c r="CC1125">
        <f t="shared" ca="1" si="19427"/>
        <v>56</v>
      </c>
      <c r="CD1125" s="33">
        <f t="shared" ref="CD1125" ca="1" si="19798">BY1125/GCD(CB1125,CB1126)</f>
        <v>1</v>
      </c>
      <c r="CE1125" t="s">
        <v>18</v>
      </c>
      <c r="CF1125" s="33">
        <f t="shared" ref="CF1125" ca="1" si="19799">CA1125/GCD(CC1125,CC1126)</f>
        <v>7</v>
      </c>
      <c r="CH1125" s="3">
        <f t="shared" ref="CH1125" ca="1" si="19800">CD1125</f>
        <v>1</v>
      </c>
      <c r="CI1125" s="3">
        <f t="shared" ref="CI1125" ca="1" si="19801">CD1126</f>
        <v>1</v>
      </c>
      <c r="CJ1125" t="s">
        <v>18</v>
      </c>
      <c r="CK1125" s="3" t="str">
        <f t="shared" ca="1" si="19378"/>
        <v>+</v>
      </c>
      <c r="CL1125" s="3">
        <f t="shared" ref="CL1125" ca="1" si="19802">CF1125</f>
        <v>7</v>
      </c>
      <c r="CM1125" s="3">
        <f t="shared" ref="CM1125" ca="1" si="19803">CF1126</f>
        <v>4</v>
      </c>
      <c r="CO1125" t="s">
        <v>250</v>
      </c>
      <c r="CP1125" s="2" t="str">
        <f t="shared" ca="1" si="19434"/>
        <v/>
      </c>
      <c r="CQ1125" t="s">
        <v>249</v>
      </c>
      <c r="CR1125" s="2">
        <f t="shared" ref="CR1125" ca="1" si="19804">ABS(CH1125)</f>
        <v>1</v>
      </c>
      <c r="CS1125" t="s">
        <v>216</v>
      </c>
      <c r="CT1125" s="2">
        <f t="shared" ref="CT1125" ca="1" si="19805">CI1125</f>
        <v>1</v>
      </c>
      <c r="CU1125" t="s">
        <v>217</v>
      </c>
      <c r="CV1125" t="s">
        <v>18</v>
      </c>
      <c r="CW1125" s="2" t="str">
        <f t="shared" ca="1" si="19437"/>
        <v>+</v>
      </c>
      <c r="CX1125" t="s">
        <v>249</v>
      </c>
      <c r="CY1125" s="2">
        <f t="shared" ref="CY1125" ca="1" si="19806">ABS(CL1125)</f>
        <v>7</v>
      </c>
      <c r="CZ1125" t="s">
        <v>216</v>
      </c>
      <c r="DA1125" s="2">
        <f t="shared" ref="DA1125" ca="1" si="19807">CM1125</f>
        <v>4</v>
      </c>
      <c r="DB1125" t="s">
        <v>217</v>
      </c>
      <c r="DC1125" t="s">
        <v>230</v>
      </c>
    </row>
    <row r="1126" spans="2:107" ht="32" customHeight="1" x14ac:dyDescent="0.55000000000000004">
      <c r="B1126" s="113"/>
      <c r="C1126" s="113"/>
      <c r="E1126" s="95"/>
      <c r="F1126" s="95"/>
      <c r="G1126" s="1">
        <f t="shared" ca="1" si="19387"/>
        <v>8</v>
      </c>
      <c r="H1126" s="95"/>
      <c r="J1126" s="95"/>
      <c r="K1126" s="95"/>
      <c r="L1126" s="1">
        <f t="shared" ca="1" si="19388"/>
        <v>4</v>
      </c>
      <c r="M1126" s="1"/>
      <c r="AP1126" t="str">
        <f t="shared" ca="1" si="19409"/>
        <v>\\(\\quad \\displaystyle x</v>
      </c>
      <c r="AQ1126" t="str">
        <f t="shared" ca="1" si="19410"/>
        <v>+7 \\)</v>
      </c>
      <c r="AS1126" s="13" t="str">
        <f t="shared" ref="AS1126" ca="1" si="19808">IF(AND(CR1125=0,CY1125=0),"\\(\\quad \\displaystyle 0 \\)","")</f>
        <v/>
      </c>
      <c r="AU1126" s="114"/>
      <c r="AV1126" s="114"/>
      <c r="AW1126" s="114"/>
      <c r="AX1126" s="114"/>
      <c r="AY1126" s="114"/>
      <c r="AZ1126" s="117"/>
      <c r="BH1126" s="23">
        <f t="shared" ref="BH1126" ca="1" si="19809">IF(E1125=0,7,E1125)</f>
        <v>-4</v>
      </c>
      <c r="BI1126" s="1"/>
      <c r="BK1126" s="1"/>
      <c r="BL1126" t="s">
        <v>287</v>
      </c>
      <c r="BM1126" s="23">
        <f t="shared" ref="BM1126" ca="1" si="19810">IF(J1125=0,7,J1125)</f>
        <v>6</v>
      </c>
      <c r="BN1126" s="1"/>
      <c r="BP1126" s="1"/>
      <c r="BR1126">
        <f t="shared" ref="BR1126" ca="1" si="19811">G1126*L1126</f>
        <v>32</v>
      </c>
      <c r="BS1126" t="s">
        <v>18</v>
      </c>
      <c r="BT1126">
        <f t="shared" ref="BT1126" ca="1" si="19812">G1126*L1126</f>
        <v>32</v>
      </c>
      <c r="BV1126">
        <f t="shared" ref="BV1126" ca="1" si="19813">G1126*L1126</f>
        <v>32</v>
      </c>
      <c r="BW1126" t="s">
        <v>18</v>
      </c>
      <c r="BX1126">
        <f t="shared" ref="BX1126" ca="1" si="19814">G1126*L1126</f>
        <v>32</v>
      </c>
      <c r="BY1126" s="3">
        <f t="shared" ref="BY1126" ca="1" si="19815">BR1126</f>
        <v>32</v>
      </c>
      <c r="BZ1126" t="s">
        <v>18</v>
      </c>
      <c r="CA1126" s="3">
        <f t="shared" ref="CA1126" ca="1" si="19816">BT1126</f>
        <v>32</v>
      </c>
      <c r="CB1126">
        <f t="shared" ca="1" si="19426"/>
        <v>32</v>
      </c>
      <c r="CC1126">
        <f t="shared" ca="1" si="19427"/>
        <v>32</v>
      </c>
      <c r="CD1126" s="33">
        <f t="shared" ref="CD1126" ca="1" si="19817">BY1126/GCD(CB1125,CB1126)</f>
        <v>1</v>
      </c>
      <c r="CE1126" t="s">
        <v>18</v>
      </c>
      <c r="CF1126" s="33">
        <f t="shared" ref="CF1126" ca="1" si="19818">CA1126/GCD(CC1125,CC1126)</f>
        <v>4</v>
      </c>
      <c r="CH1126" s="3">
        <f t="shared" ref="CH1126" ca="1" si="19819">CD1125</f>
        <v>1</v>
      </c>
      <c r="CJ1126" t="s">
        <v>18</v>
      </c>
      <c r="CK1126" s="3" t="str">
        <f t="shared" ref="CK1126" ca="1" si="19820">IF(CM1125&gt;=0,"+","")</f>
        <v>+</v>
      </c>
      <c r="CL1126" s="3">
        <f t="shared" ref="CL1126" ca="1" si="19821">CF1125</f>
        <v>7</v>
      </c>
      <c r="CO1126" t="s">
        <v>250</v>
      </c>
      <c r="CP1126" s="2" t="str">
        <f t="shared" ca="1" si="19434"/>
        <v/>
      </c>
      <c r="CR1126" s="2" t="str">
        <f t="shared" ref="CR1126" ca="1" si="19822">IF(CH1126=0,"",IF(CH1126=1,"",IF(CH1126=-1,"",ABS(CH1126))))</f>
        <v/>
      </c>
      <c r="CV1126" t="str">
        <f t="shared" ref="CV1126" ca="1" si="19823">IF(CR1125=0,"","x")</f>
        <v>x</v>
      </c>
      <c r="CW1126" s="2" t="str">
        <f t="shared" ca="1" si="19437"/>
        <v>+</v>
      </c>
      <c r="CY1126" s="2">
        <f t="shared" ref="CY1126" ca="1" si="19824">IF(CL1126=0,"",ABS(CL1126))</f>
        <v>7</v>
      </c>
      <c r="DC1126" t="s">
        <v>230</v>
      </c>
    </row>
    <row r="1127" spans="2:107" ht="32" customHeight="1" x14ac:dyDescent="0.55000000000000004">
      <c r="B1127" s="112" t="s">
        <v>1</v>
      </c>
      <c r="C1127" s="112" t="s">
        <v>330</v>
      </c>
      <c r="E1127" s="96">
        <f t="shared" ca="1" si="19344"/>
        <v>-10</v>
      </c>
      <c r="F1127" s="97" t="s">
        <v>18</v>
      </c>
      <c r="G1127" s="97" t="str">
        <f t="shared" ca="1" si="19345"/>
        <v/>
      </c>
      <c r="H1127" s="96">
        <f t="shared" ca="1" si="19346"/>
        <v>0</v>
      </c>
      <c r="I1127" t="s">
        <v>287</v>
      </c>
      <c r="J1127" s="96">
        <f t="shared" ca="1" si="19347"/>
        <v>9</v>
      </c>
      <c r="K1127" s="97" t="s">
        <v>18</v>
      </c>
      <c r="L1127" s="97" t="str">
        <f t="shared" ca="1" si="19348"/>
        <v>+</v>
      </c>
      <c r="M1127" s="96">
        <f t="shared" ca="1" si="19349"/>
        <v>6</v>
      </c>
      <c r="P1127" t="s">
        <v>250</v>
      </c>
      <c r="Q1127" t="s">
        <v>249</v>
      </c>
      <c r="R1127" t="str">
        <f t="shared" ref="R1127" ca="1" si="19825">BH1127&amp;BI1127&amp;BJ1127&amp;BK1127</f>
        <v>-10x+7</v>
      </c>
      <c r="S1127" t="s">
        <v>216</v>
      </c>
      <c r="T1127">
        <f t="shared" ref="T1127" ca="1" si="19826">G1128</f>
        <v>4</v>
      </c>
      <c r="U1127" t="s">
        <v>217</v>
      </c>
      <c r="V1127" t="s">
        <v>287</v>
      </c>
      <c r="W1127" t="s">
        <v>249</v>
      </c>
      <c r="X1127" t="str">
        <f t="shared" ref="X1127" ca="1" si="19827">BM1127&amp;BN1127&amp;BO1127&amp;BP1127</f>
        <v>9x+6</v>
      </c>
      <c r="Y1127" t="s">
        <v>216</v>
      </c>
      <c r="Z1127">
        <f t="shared" ref="Z1127" ca="1" si="19828">L1128</f>
        <v>6</v>
      </c>
      <c r="AA1127" t="s">
        <v>217</v>
      </c>
      <c r="AB1127" t="s">
        <v>13</v>
      </c>
      <c r="AC1127" t="s">
        <v>230</v>
      </c>
      <c r="AP1127" t="str">
        <f t="shared" ca="1" si="19409"/>
        <v>\\(\\quad \\displaystyle -\\frac{1}{1}x</v>
      </c>
      <c r="AQ1127" t="str">
        <f t="shared" ca="1" si="19410"/>
        <v>+\\frac{11}{4} \\)</v>
      </c>
      <c r="AS1127" t="str">
        <f t="shared" ref="AS1127" ca="1" si="19829">IF(OR(CT1127=1,CR1127=0),AP1128,AP1127)</f>
        <v>\\(\\quad \\displaystyle -x</v>
      </c>
      <c r="AT1127" t="str">
        <f t="shared" ref="AT1127" ca="1" si="19830">IF(OR(DA1127=1,CY1127=0),AQ1128,AQ1127)</f>
        <v>+\\frac{11}{4} \\)</v>
      </c>
      <c r="AU1127" s="114" t="s">
        <v>60</v>
      </c>
      <c r="AV1127" s="115" t="s">
        <v>329</v>
      </c>
      <c r="AW1127" s="114" t="str">
        <f t="shared" ref="AW1127" ca="1" si="19831">P1127&amp;Q1127&amp;R1127&amp;S1127&amp;T1127&amp;U1127&amp;V1127&amp;W1127&amp;X1127&amp;Y1127&amp;Z1127&amp;AA1127&amp;AB1127&amp;AC1127</f>
        <v>\\(\\quad \\displaystyle \\frac{-10x+7}{4}+\\frac{9x+6}{6}= \\)</v>
      </c>
      <c r="AX1127" s="114" t="str">
        <f t="shared" ref="AX1127" ca="1" si="19832">IF(AS1128="",AS1127&amp;AT1127,AS1128)</f>
        <v>\\(\\quad \\displaystyle -x+\\frac{11}{4} \\)</v>
      </c>
      <c r="AY1127" s="115" t="s">
        <v>62</v>
      </c>
      <c r="AZ1127" s="116" t="str">
        <f t="shared" ref="AZ1127" ca="1" si="19833">"INSERT INTO "&amp;AU1127&amp;"(tangen,question,answer,editor,date,count) VALUES('"&amp;AV1127&amp;"','"&amp;AW1127&amp;"','"&amp;AX1127&amp;"','"&amp;AY1127&amp;"',NOW(),0);"</f>
        <v>INSERT INTO math(tangen,question,answer,editor,date,count) VALUES('m5800','\\(\\quad \\displaystyle \\frac{-10x+7}{4}+\\frac{9x+6}{6}= \\)','\\(\\quad \\displaystyle -x+\\frac{11}{4} \\)','harazono',NOW(),0);</v>
      </c>
      <c r="BH1127">
        <f t="shared" ref="BH1127" ca="1" si="19834">IF(BH1128=1,"",IF(BH1128=-1,"",BH1128))</f>
        <v>-10</v>
      </c>
      <c r="BI1127" t="s">
        <v>18</v>
      </c>
      <c r="BJ1127" t="str">
        <f t="shared" ca="1" si="19361"/>
        <v>+</v>
      </c>
      <c r="BK1127" s="23">
        <f t="shared" ref="BK1127" ca="1" si="19835">IF(H1127=0,7,H1127)</f>
        <v>7</v>
      </c>
      <c r="BM1127">
        <f t="shared" ref="BM1127" ca="1" si="19836">IF(BM1128=1,"",IF(BM1128=-1,"",BM1128))</f>
        <v>9</v>
      </c>
      <c r="BN1127" t="s">
        <v>18</v>
      </c>
      <c r="BO1127" t="str">
        <f t="shared" ca="1" si="19364"/>
        <v>+</v>
      </c>
      <c r="BP1127" s="23">
        <f t="shared" ref="BP1127" ca="1" si="19837">IF(M1127=0,7,M1127)</f>
        <v>6</v>
      </c>
      <c r="BR1127">
        <f t="shared" ref="BR1127" ca="1" si="19838">BH1128*L1128</f>
        <v>-60</v>
      </c>
      <c r="BS1127" t="s">
        <v>18</v>
      </c>
      <c r="BT1127">
        <f t="shared" ref="BT1127" ca="1" si="19839">BK1127*L1128</f>
        <v>42</v>
      </c>
      <c r="BV1127">
        <f t="shared" ref="BV1127" ca="1" si="19840">G1128*BM1128</f>
        <v>36</v>
      </c>
      <c r="BW1127" t="s">
        <v>18</v>
      </c>
      <c r="BX1127">
        <f t="shared" ref="BX1127" ca="1" si="19841">G1128*BP1127</f>
        <v>24</v>
      </c>
      <c r="BY1127" s="3">
        <f t="shared" ref="BY1127" ca="1" si="19842">BR1127+BV1127</f>
        <v>-24</v>
      </c>
      <c r="BZ1127" t="s">
        <v>18</v>
      </c>
      <c r="CA1127" s="3">
        <f t="shared" ref="CA1127" ca="1" si="19843">BT1127+BX1127</f>
        <v>66</v>
      </c>
      <c r="CB1127">
        <f t="shared" ca="1" si="19426"/>
        <v>24</v>
      </c>
      <c r="CC1127">
        <f t="shared" ca="1" si="19427"/>
        <v>66</v>
      </c>
      <c r="CD1127" s="33">
        <f t="shared" ref="CD1127" ca="1" si="19844">BY1127/GCD(CB1127,CB1128)</f>
        <v>-1</v>
      </c>
      <c r="CE1127" t="s">
        <v>18</v>
      </c>
      <c r="CF1127" s="33">
        <f t="shared" ref="CF1127" ca="1" si="19845">CA1127/GCD(CC1127,CC1128)</f>
        <v>11</v>
      </c>
      <c r="CH1127" s="3">
        <f t="shared" ref="CH1127" ca="1" si="19846">CD1127</f>
        <v>-1</v>
      </c>
      <c r="CI1127" s="3">
        <f t="shared" ref="CI1127" ca="1" si="19847">CD1128</f>
        <v>1</v>
      </c>
      <c r="CJ1127" t="s">
        <v>18</v>
      </c>
      <c r="CK1127" s="3" t="str">
        <f t="shared" ca="1" si="19378"/>
        <v>+</v>
      </c>
      <c r="CL1127" s="3">
        <f t="shared" ref="CL1127" ca="1" si="19848">CF1127</f>
        <v>11</v>
      </c>
      <c r="CM1127" s="3">
        <f t="shared" ref="CM1127" ca="1" si="19849">CF1128</f>
        <v>4</v>
      </c>
      <c r="CO1127" t="s">
        <v>250</v>
      </c>
      <c r="CP1127" s="2" t="str">
        <f t="shared" ca="1" si="19434"/>
        <v>-</v>
      </c>
      <c r="CQ1127" t="s">
        <v>249</v>
      </c>
      <c r="CR1127" s="2">
        <f t="shared" ref="CR1127" ca="1" si="19850">ABS(CH1127)</f>
        <v>1</v>
      </c>
      <c r="CS1127" t="s">
        <v>216</v>
      </c>
      <c r="CT1127" s="2">
        <f t="shared" ref="CT1127" ca="1" si="19851">CI1127</f>
        <v>1</v>
      </c>
      <c r="CU1127" t="s">
        <v>217</v>
      </c>
      <c r="CV1127" t="s">
        <v>18</v>
      </c>
      <c r="CW1127" s="2" t="str">
        <f t="shared" ca="1" si="19437"/>
        <v>+</v>
      </c>
      <c r="CX1127" t="s">
        <v>249</v>
      </c>
      <c r="CY1127" s="2">
        <f t="shared" ref="CY1127" ca="1" si="19852">ABS(CL1127)</f>
        <v>11</v>
      </c>
      <c r="CZ1127" t="s">
        <v>216</v>
      </c>
      <c r="DA1127" s="2">
        <f t="shared" ref="DA1127" ca="1" si="19853">CM1127</f>
        <v>4</v>
      </c>
      <c r="DB1127" t="s">
        <v>217</v>
      </c>
      <c r="DC1127" t="s">
        <v>230</v>
      </c>
    </row>
    <row r="1128" spans="2:107" ht="32" customHeight="1" x14ac:dyDescent="0.55000000000000004">
      <c r="B1128" s="113"/>
      <c r="C1128" s="113"/>
      <c r="E1128" s="95"/>
      <c r="F1128" s="95"/>
      <c r="G1128" s="1">
        <f t="shared" ca="1" si="19387"/>
        <v>4</v>
      </c>
      <c r="H1128" s="95"/>
      <c r="J1128" s="95"/>
      <c r="K1128" s="95"/>
      <c r="L1128" s="1">
        <f t="shared" ca="1" si="19388"/>
        <v>6</v>
      </c>
      <c r="M1128" s="1"/>
      <c r="AP1128" t="str">
        <f t="shared" ca="1" si="19409"/>
        <v>\\(\\quad \\displaystyle -x</v>
      </c>
      <c r="AQ1128" t="str">
        <f t="shared" ca="1" si="19410"/>
        <v>+11 \\)</v>
      </c>
      <c r="AS1128" s="13" t="str">
        <f t="shared" ref="AS1128" ca="1" si="19854">IF(AND(CR1127=0,CY1127=0),"\\(\\quad \\displaystyle 0 \\)","")</f>
        <v/>
      </c>
      <c r="AU1128" s="114"/>
      <c r="AV1128" s="114"/>
      <c r="AW1128" s="114"/>
      <c r="AX1128" s="114"/>
      <c r="AY1128" s="114"/>
      <c r="AZ1128" s="117"/>
      <c r="BH1128" s="23">
        <f t="shared" ref="BH1128" ca="1" si="19855">IF(E1127=0,7,E1127)</f>
        <v>-10</v>
      </c>
      <c r="BI1128" s="1"/>
      <c r="BK1128" s="1"/>
      <c r="BL1128" t="s">
        <v>287</v>
      </c>
      <c r="BM1128" s="23">
        <f t="shared" ref="BM1128" ca="1" si="19856">IF(J1127=0,7,J1127)</f>
        <v>9</v>
      </c>
      <c r="BN1128" s="1"/>
      <c r="BP1128" s="1"/>
      <c r="BR1128">
        <f t="shared" ref="BR1128" ca="1" si="19857">G1128*L1128</f>
        <v>24</v>
      </c>
      <c r="BS1128" t="s">
        <v>18</v>
      </c>
      <c r="BT1128">
        <f t="shared" ref="BT1128" ca="1" si="19858">G1128*L1128</f>
        <v>24</v>
      </c>
      <c r="BV1128">
        <f t="shared" ref="BV1128" ca="1" si="19859">G1128*L1128</f>
        <v>24</v>
      </c>
      <c r="BW1128" t="s">
        <v>18</v>
      </c>
      <c r="BX1128">
        <f t="shared" ref="BX1128" ca="1" si="19860">G1128*L1128</f>
        <v>24</v>
      </c>
      <c r="BY1128" s="3">
        <f t="shared" ref="BY1128" ca="1" si="19861">BR1128</f>
        <v>24</v>
      </c>
      <c r="BZ1128" t="s">
        <v>18</v>
      </c>
      <c r="CA1128" s="3">
        <f t="shared" ref="CA1128" ca="1" si="19862">BT1128</f>
        <v>24</v>
      </c>
      <c r="CB1128">
        <f t="shared" ca="1" si="19426"/>
        <v>24</v>
      </c>
      <c r="CC1128">
        <f t="shared" ca="1" si="19427"/>
        <v>24</v>
      </c>
      <c r="CD1128" s="33">
        <f t="shared" ref="CD1128" ca="1" si="19863">BY1128/GCD(CB1127,CB1128)</f>
        <v>1</v>
      </c>
      <c r="CE1128" t="s">
        <v>18</v>
      </c>
      <c r="CF1128" s="33">
        <f t="shared" ref="CF1128" ca="1" si="19864">CA1128/GCD(CC1127,CC1128)</f>
        <v>4</v>
      </c>
      <c r="CH1128" s="3">
        <f t="shared" ref="CH1128" ca="1" si="19865">CD1127</f>
        <v>-1</v>
      </c>
      <c r="CJ1128" t="s">
        <v>18</v>
      </c>
      <c r="CK1128" s="3" t="str">
        <f t="shared" ref="CK1128" ca="1" si="19866">IF(CM1127&gt;=0,"+","")</f>
        <v>+</v>
      </c>
      <c r="CL1128" s="3">
        <f t="shared" ref="CL1128" ca="1" si="19867">CF1127</f>
        <v>11</v>
      </c>
      <c r="CO1128" t="s">
        <v>250</v>
      </c>
      <c r="CP1128" s="2" t="str">
        <f t="shared" ca="1" si="19434"/>
        <v>-</v>
      </c>
      <c r="CR1128" s="2" t="str">
        <f t="shared" ref="CR1128" ca="1" si="19868">IF(CH1128=0,"",IF(CH1128=1,"",IF(CH1128=-1,"",ABS(CH1128))))</f>
        <v/>
      </c>
      <c r="CV1128" t="str">
        <f t="shared" ref="CV1128" ca="1" si="19869">IF(CR1127=0,"","x")</f>
        <v>x</v>
      </c>
      <c r="CW1128" s="2" t="str">
        <f t="shared" ca="1" si="19437"/>
        <v>+</v>
      </c>
      <c r="CY1128" s="2">
        <f t="shared" ref="CY1128" ca="1" si="19870">IF(CL1128=0,"",ABS(CL1128))</f>
        <v>11</v>
      </c>
      <c r="DC1128" t="s">
        <v>230</v>
      </c>
    </row>
    <row r="1129" spans="2:107" ht="32" customHeight="1" x14ac:dyDescent="0.55000000000000004">
      <c r="B1129" s="112" t="s">
        <v>1</v>
      </c>
      <c r="C1129" s="112" t="s">
        <v>330</v>
      </c>
      <c r="E1129" s="96">
        <f t="shared" ca="1" si="19344"/>
        <v>-5</v>
      </c>
      <c r="F1129" s="97" t="s">
        <v>18</v>
      </c>
      <c r="G1129" s="97" t="str">
        <f t="shared" ca="1" si="19345"/>
        <v/>
      </c>
      <c r="H1129" s="96">
        <f t="shared" ca="1" si="19346"/>
        <v>-8</v>
      </c>
      <c r="I1129" t="s">
        <v>287</v>
      </c>
      <c r="J1129" s="96">
        <f t="shared" ca="1" si="19347"/>
        <v>10</v>
      </c>
      <c r="K1129" s="97" t="s">
        <v>18</v>
      </c>
      <c r="L1129" s="97" t="str">
        <f t="shared" ca="1" si="19348"/>
        <v>+</v>
      </c>
      <c r="M1129" s="96">
        <f t="shared" ca="1" si="19349"/>
        <v>7</v>
      </c>
      <c r="P1129" t="s">
        <v>250</v>
      </c>
      <c r="Q1129" t="s">
        <v>249</v>
      </c>
      <c r="R1129" t="str">
        <f t="shared" ref="R1129" ca="1" si="19871">BH1129&amp;BI1129&amp;BJ1129&amp;BK1129</f>
        <v>-5x-8</v>
      </c>
      <c r="S1129" t="s">
        <v>216</v>
      </c>
      <c r="T1129">
        <f t="shared" ref="T1129" ca="1" si="19872">G1130</f>
        <v>7</v>
      </c>
      <c r="U1129" t="s">
        <v>217</v>
      </c>
      <c r="V1129" t="s">
        <v>287</v>
      </c>
      <c r="W1129" t="s">
        <v>249</v>
      </c>
      <c r="X1129" t="str">
        <f t="shared" ref="X1129" ca="1" si="19873">BM1129&amp;BN1129&amp;BO1129&amp;BP1129</f>
        <v>10x+7</v>
      </c>
      <c r="Y1129" t="s">
        <v>216</v>
      </c>
      <c r="Z1129">
        <f t="shared" ref="Z1129" ca="1" si="19874">L1130</f>
        <v>6</v>
      </c>
      <c r="AA1129" t="s">
        <v>217</v>
      </c>
      <c r="AB1129" t="s">
        <v>13</v>
      </c>
      <c r="AC1129" t="s">
        <v>230</v>
      </c>
      <c r="AP1129" t="str">
        <f t="shared" ca="1" si="19409"/>
        <v>\\(\\quad \\displaystyle \\frac{20}{21}x</v>
      </c>
      <c r="AQ1129" t="str">
        <f t="shared" ca="1" si="19410"/>
        <v>+\\frac{1}{42} \\)</v>
      </c>
      <c r="AS1129" t="str">
        <f t="shared" ref="AS1129" ca="1" si="19875">IF(OR(CT1129=1,CR1129=0),AP1130,AP1129)</f>
        <v>\\(\\quad \\displaystyle \\frac{20}{21}x</v>
      </c>
      <c r="AT1129" t="str">
        <f t="shared" ref="AT1129" ca="1" si="19876">IF(OR(DA1129=1,CY1129=0),AQ1130,AQ1129)</f>
        <v>+\\frac{1}{42} \\)</v>
      </c>
      <c r="AU1129" s="114" t="s">
        <v>60</v>
      </c>
      <c r="AV1129" s="115" t="s">
        <v>329</v>
      </c>
      <c r="AW1129" s="114" t="str">
        <f t="shared" ref="AW1129" ca="1" si="19877">P1129&amp;Q1129&amp;R1129&amp;S1129&amp;T1129&amp;U1129&amp;V1129&amp;W1129&amp;X1129&amp;Y1129&amp;Z1129&amp;AA1129&amp;AB1129&amp;AC1129</f>
        <v>\\(\\quad \\displaystyle \\frac{-5x-8}{7}+\\frac{10x+7}{6}= \\)</v>
      </c>
      <c r="AX1129" s="114" t="str">
        <f t="shared" ref="AX1129" ca="1" si="19878">IF(AS1130="",AS1129&amp;AT1129,AS1130)</f>
        <v>\\(\\quad \\displaystyle \\frac{20}{21}x+\\frac{1}{42} \\)</v>
      </c>
      <c r="AY1129" s="115" t="s">
        <v>62</v>
      </c>
      <c r="AZ1129" s="116" t="str">
        <f t="shared" ref="AZ1129" ca="1" si="19879">"INSERT INTO "&amp;AU1129&amp;"(tangen,question,answer,editor,date,count) VALUES('"&amp;AV1129&amp;"','"&amp;AW1129&amp;"','"&amp;AX1129&amp;"','"&amp;AY1129&amp;"',NOW(),0);"</f>
        <v>INSERT INTO math(tangen,question,answer,editor,date,count) VALUES('m5800','\\(\\quad \\displaystyle \\frac{-5x-8}{7}+\\frac{10x+7}{6}= \\)','\\(\\quad \\displaystyle \\frac{20}{21}x+\\frac{1}{42} \\)','harazono',NOW(),0);</v>
      </c>
      <c r="BH1129">
        <f t="shared" ref="BH1129" ca="1" si="19880">IF(BH1130=1,"",IF(BH1130=-1,"",BH1130))</f>
        <v>-5</v>
      </c>
      <c r="BI1129" t="s">
        <v>18</v>
      </c>
      <c r="BJ1129" t="str">
        <f t="shared" ca="1" si="19361"/>
        <v/>
      </c>
      <c r="BK1129" s="23">
        <f t="shared" ref="BK1129" ca="1" si="19881">IF(H1129=0,7,H1129)</f>
        <v>-8</v>
      </c>
      <c r="BM1129">
        <f t="shared" ref="BM1129" ca="1" si="19882">IF(BM1130=1,"",IF(BM1130=-1,"",BM1130))</f>
        <v>10</v>
      </c>
      <c r="BN1129" t="s">
        <v>18</v>
      </c>
      <c r="BO1129" t="str">
        <f t="shared" ca="1" si="19364"/>
        <v>+</v>
      </c>
      <c r="BP1129" s="23">
        <f t="shared" ref="BP1129" ca="1" si="19883">IF(M1129=0,7,M1129)</f>
        <v>7</v>
      </c>
      <c r="BR1129">
        <f t="shared" ref="BR1129" ca="1" si="19884">BH1130*L1130</f>
        <v>-30</v>
      </c>
      <c r="BS1129" t="s">
        <v>18</v>
      </c>
      <c r="BT1129">
        <f t="shared" ref="BT1129" ca="1" si="19885">BK1129*L1130</f>
        <v>-48</v>
      </c>
      <c r="BV1129">
        <f t="shared" ref="BV1129" ca="1" si="19886">G1130*BM1130</f>
        <v>70</v>
      </c>
      <c r="BW1129" t="s">
        <v>18</v>
      </c>
      <c r="BX1129">
        <f t="shared" ref="BX1129" ca="1" si="19887">G1130*BP1129</f>
        <v>49</v>
      </c>
      <c r="BY1129" s="3">
        <f t="shared" ref="BY1129" ca="1" si="19888">BR1129+BV1129</f>
        <v>40</v>
      </c>
      <c r="BZ1129" t="s">
        <v>18</v>
      </c>
      <c r="CA1129" s="3">
        <f t="shared" ref="CA1129" ca="1" si="19889">BT1129+BX1129</f>
        <v>1</v>
      </c>
      <c r="CB1129">
        <f t="shared" ca="1" si="19426"/>
        <v>40</v>
      </c>
      <c r="CC1129">
        <f t="shared" ca="1" si="19427"/>
        <v>1</v>
      </c>
      <c r="CD1129" s="33">
        <f t="shared" ref="CD1129" ca="1" si="19890">BY1129/GCD(CB1129,CB1130)</f>
        <v>20</v>
      </c>
      <c r="CE1129" t="s">
        <v>18</v>
      </c>
      <c r="CF1129" s="33">
        <f t="shared" ref="CF1129" ca="1" si="19891">CA1129/GCD(CC1129,CC1130)</f>
        <v>1</v>
      </c>
      <c r="CH1129" s="3">
        <f t="shared" ref="CH1129" ca="1" si="19892">CD1129</f>
        <v>20</v>
      </c>
      <c r="CI1129" s="3">
        <f t="shared" ref="CI1129" ca="1" si="19893">CD1130</f>
        <v>21</v>
      </c>
      <c r="CJ1129" t="s">
        <v>18</v>
      </c>
      <c r="CK1129" s="3" t="str">
        <f t="shared" ca="1" si="19378"/>
        <v>+</v>
      </c>
      <c r="CL1129" s="3">
        <f t="shared" ref="CL1129" ca="1" si="19894">CF1129</f>
        <v>1</v>
      </c>
      <c r="CM1129" s="3">
        <f t="shared" ref="CM1129" ca="1" si="19895">CF1130</f>
        <v>42</v>
      </c>
      <c r="CO1129" t="s">
        <v>250</v>
      </c>
      <c r="CP1129" s="2" t="str">
        <f t="shared" ca="1" si="19434"/>
        <v/>
      </c>
      <c r="CQ1129" t="s">
        <v>249</v>
      </c>
      <c r="CR1129" s="2">
        <f t="shared" ref="CR1129" ca="1" si="19896">ABS(CH1129)</f>
        <v>20</v>
      </c>
      <c r="CS1129" t="s">
        <v>216</v>
      </c>
      <c r="CT1129" s="2">
        <f t="shared" ref="CT1129" ca="1" si="19897">CI1129</f>
        <v>21</v>
      </c>
      <c r="CU1129" t="s">
        <v>217</v>
      </c>
      <c r="CV1129" t="s">
        <v>18</v>
      </c>
      <c r="CW1129" s="2" t="str">
        <f t="shared" ca="1" si="19437"/>
        <v>+</v>
      </c>
      <c r="CX1129" t="s">
        <v>249</v>
      </c>
      <c r="CY1129" s="2">
        <f t="shared" ref="CY1129" ca="1" si="19898">ABS(CL1129)</f>
        <v>1</v>
      </c>
      <c r="CZ1129" t="s">
        <v>216</v>
      </c>
      <c r="DA1129" s="2">
        <f t="shared" ref="DA1129" ca="1" si="19899">CM1129</f>
        <v>42</v>
      </c>
      <c r="DB1129" t="s">
        <v>217</v>
      </c>
      <c r="DC1129" t="s">
        <v>230</v>
      </c>
    </row>
    <row r="1130" spans="2:107" ht="32" customHeight="1" x14ac:dyDescent="0.55000000000000004">
      <c r="B1130" s="113"/>
      <c r="C1130" s="113"/>
      <c r="E1130" s="95"/>
      <c r="F1130" s="95"/>
      <c r="G1130" s="1">
        <f t="shared" ca="1" si="19387"/>
        <v>7</v>
      </c>
      <c r="H1130" s="95"/>
      <c r="J1130" s="95"/>
      <c r="K1130" s="95"/>
      <c r="L1130" s="1">
        <f t="shared" ca="1" si="19388"/>
        <v>6</v>
      </c>
      <c r="M1130" s="1"/>
      <c r="AP1130" t="str">
        <f t="shared" ca="1" si="19409"/>
        <v>\\(\\quad \\displaystyle 20x</v>
      </c>
      <c r="AQ1130" t="str">
        <f t="shared" ca="1" si="19410"/>
        <v>+1 \\)</v>
      </c>
      <c r="AS1130" s="13" t="str">
        <f t="shared" ref="AS1130" ca="1" si="19900">IF(AND(CR1129=0,CY1129=0),"\\(\\quad \\displaystyle 0 \\)","")</f>
        <v/>
      </c>
      <c r="AU1130" s="114"/>
      <c r="AV1130" s="114"/>
      <c r="AW1130" s="114"/>
      <c r="AX1130" s="114"/>
      <c r="AY1130" s="114"/>
      <c r="AZ1130" s="117"/>
      <c r="BH1130" s="23">
        <f t="shared" ref="BH1130" ca="1" si="19901">IF(E1129=0,7,E1129)</f>
        <v>-5</v>
      </c>
      <c r="BI1130" s="1"/>
      <c r="BK1130" s="1"/>
      <c r="BL1130" t="s">
        <v>287</v>
      </c>
      <c r="BM1130" s="23">
        <f t="shared" ref="BM1130" ca="1" si="19902">IF(J1129=0,7,J1129)</f>
        <v>10</v>
      </c>
      <c r="BN1130" s="1"/>
      <c r="BP1130" s="1"/>
      <c r="BR1130">
        <f t="shared" ref="BR1130" ca="1" si="19903">G1130*L1130</f>
        <v>42</v>
      </c>
      <c r="BS1130" t="s">
        <v>18</v>
      </c>
      <c r="BT1130">
        <f t="shared" ref="BT1130" ca="1" si="19904">G1130*L1130</f>
        <v>42</v>
      </c>
      <c r="BV1130">
        <f t="shared" ref="BV1130" ca="1" si="19905">G1130*L1130</f>
        <v>42</v>
      </c>
      <c r="BW1130" t="s">
        <v>18</v>
      </c>
      <c r="BX1130">
        <f t="shared" ref="BX1130" ca="1" si="19906">G1130*L1130</f>
        <v>42</v>
      </c>
      <c r="BY1130" s="3">
        <f t="shared" ref="BY1130" ca="1" si="19907">BR1130</f>
        <v>42</v>
      </c>
      <c r="BZ1130" t="s">
        <v>18</v>
      </c>
      <c r="CA1130" s="3">
        <f t="shared" ref="CA1130" ca="1" si="19908">BT1130</f>
        <v>42</v>
      </c>
      <c r="CB1130">
        <f t="shared" ca="1" si="19426"/>
        <v>42</v>
      </c>
      <c r="CC1130">
        <f t="shared" ca="1" si="19427"/>
        <v>42</v>
      </c>
      <c r="CD1130" s="33">
        <f t="shared" ref="CD1130" ca="1" si="19909">BY1130/GCD(CB1129,CB1130)</f>
        <v>21</v>
      </c>
      <c r="CE1130" t="s">
        <v>18</v>
      </c>
      <c r="CF1130" s="33">
        <f t="shared" ref="CF1130" ca="1" si="19910">CA1130/GCD(CC1129,CC1130)</f>
        <v>42</v>
      </c>
      <c r="CH1130" s="3">
        <f t="shared" ref="CH1130" ca="1" si="19911">CD1129</f>
        <v>20</v>
      </c>
      <c r="CJ1130" t="s">
        <v>18</v>
      </c>
      <c r="CK1130" s="3" t="str">
        <f t="shared" ref="CK1130" ca="1" si="19912">IF(CM1129&gt;=0,"+","")</f>
        <v>+</v>
      </c>
      <c r="CL1130" s="3">
        <f t="shared" ref="CL1130" ca="1" si="19913">CF1129</f>
        <v>1</v>
      </c>
      <c r="CO1130" t="s">
        <v>250</v>
      </c>
      <c r="CP1130" s="2" t="str">
        <f t="shared" ca="1" si="19434"/>
        <v/>
      </c>
      <c r="CR1130" s="2">
        <f t="shared" ref="CR1130" ca="1" si="19914">IF(CH1130=0,"",IF(CH1130=1,"",IF(CH1130=-1,"",ABS(CH1130))))</f>
        <v>20</v>
      </c>
      <c r="CV1130" t="str">
        <f t="shared" ref="CV1130" ca="1" si="19915">IF(CR1129=0,"","x")</f>
        <v>x</v>
      </c>
      <c r="CW1130" s="2" t="str">
        <f t="shared" ca="1" si="19437"/>
        <v>+</v>
      </c>
      <c r="CY1130" s="2">
        <f t="shared" ref="CY1130" ca="1" si="19916">IF(CL1130=0,"",ABS(CL1130))</f>
        <v>1</v>
      </c>
      <c r="DC1130" t="s">
        <v>230</v>
      </c>
    </row>
    <row r="1131" spans="2:107" ht="32" customHeight="1" x14ac:dyDescent="0.55000000000000004">
      <c r="B1131" s="112" t="s">
        <v>1</v>
      </c>
      <c r="C1131" s="112" t="s">
        <v>330</v>
      </c>
      <c r="E1131" s="96">
        <f t="shared" ca="1" si="19344"/>
        <v>-8</v>
      </c>
      <c r="F1131" s="97" t="s">
        <v>18</v>
      </c>
      <c r="G1131" s="97" t="str">
        <f t="shared" ca="1" si="19345"/>
        <v>+</v>
      </c>
      <c r="H1131" s="96">
        <f t="shared" ca="1" si="19346"/>
        <v>6</v>
      </c>
      <c r="I1131" t="s">
        <v>287</v>
      </c>
      <c r="J1131" s="96">
        <f t="shared" ca="1" si="19347"/>
        <v>8</v>
      </c>
      <c r="K1131" s="97" t="s">
        <v>18</v>
      </c>
      <c r="L1131" s="97" t="str">
        <f t="shared" ca="1" si="19348"/>
        <v>+</v>
      </c>
      <c r="M1131" s="96">
        <f t="shared" ca="1" si="19349"/>
        <v>10</v>
      </c>
      <c r="P1131" t="s">
        <v>250</v>
      </c>
      <c r="Q1131" t="s">
        <v>249</v>
      </c>
      <c r="R1131" t="str">
        <f t="shared" ref="R1131" ca="1" si="19917">BH1131&amp;BI1131&amp;BJ1131&amp;BK1131</f>
        <v>-8x+6</v>
      </c>
      <c r="S1131" t="s">
        <v>216</v>
      </c>
      <c r="T1131">
        <f t="shared" ref="T1131" ca="1" si="19918">G1132</f>
        <v>9</v>
      </c>
      <c r="U1131" t="s">
        <v>217</v>
      </c>
      <c r="V1131" t="s">
        <v>287</v>
      </c>
      <c r="W1131" t="s">
        <v>249</v>
      </c>
      <c r="X1131" t="str">
        <f t="shared" ref="X1131" ca="1" si="19919">BM1131&amp;BN1131&amp;BO1131&amp;BP1131</f>
        <v>8x+10</v>
      </c>
      <c r="Y1131" t="s">
        <v>216</v>
      </c>
      <c r="Z1131">
        <f t="shared" ref="Z1131" ca="1" si="19920">L1132</f>
        <v>7</v>
      </c>
      <c r="AA1131" t="s">
        <v>217</v>
      </c>
      <c r="AB1131" t="s">
        <v>13</v>
      </c>
      <c r="AC1131" t="s">
        <v>230</v>
      </c>
      <c r="AP1131" t="str">
        <f t="shared" ca="1" si="19409"/>
        <v>\\(\\quad \\displaystyle \\frac{16}{63}x</v>
      </c>
      <c r="AQ1131" t="str">
        <f t="shared" ca="1" si="19410"/>
        <v>+\\frac{44}{21} \\)</v>
      </c>
      <c r="AS1131" t="str">
        <f t="shared" ref="AS1131" ca="1" si="19921">IF(OR(CT1131=1,CR1131=0),AP1132,AP1131)</f>
        <v>\\(\\quad \\displaystyle \\frac{16}{63}x</v>
      </c>
      <c r="AT1131" t="str">
        <f t="shared" ref="AT1131" ca="1" si="19922">IF(OR(DA1131=1,CY1131=0),AQ1132,AQ1131)</f>
        <v>+\\frac{44}{21} \\)</v>
      </c>
      <c r="AU1131" s="114" t="s">
        <v>60</v>
      </c>
      <c r="AV1131" s="115" t="s">
        <v>329</v>
      </c>
      <c r="AW1131" s="114" t="str">
        <f t="shared" ref="AW1131" ca="1" si="19923">P1131&amp;Q1131&amp;R1131&amp;S1131&amp;T1131&amp;U1131&amp;V1131&amp;W1131&amp;X1131&amp;Y1131&amp;Z1131&amp;AA1131&amp;AB1131&amp;AC1131</f>
        <v>\\(\\quad \\displaystyle \\frac{-8x+6}{9}+\\frac{8x+10}{7}= \\)</v>
      </c>
      <c r="AX1131" s="114" t="str">
        <f t="shared" ref="AX1131" ca="1" si="19924">IF(AS1132="",AS1131&amp;AT1131,AS1132)</f>
        <v>\\(\\quad \\displaystyle \\frac{16}{63}x+\\frac{44}{21} \\)</v>
      </c>
      <c r="AY1131" s="115" t="s">
        <v>62</v>
      </c>
      <c r="AZ1131" s="116" t="str">
        <f t="shared" ref="AZ1131" ca="1" si="19925">"INSERT INTO "&amp;AU1131&amp;"(tangen,question,answer,editor,date,count) VALUES('"&amp;AV1131&amp;"','"&amp;AW1131&amp;"','"&amp;AX1131&amp;"','"&amp;AY1131&amp;"',NOW(),0);"</f>
        <v>INSERT INTO math(tangen,question,answer,editor,date,count) VALUES('m5800','\\(\\quad \\displaystyle \\frac{-8x+6}{9}+\\frac{8x+10}{7}= \\)','\\(\\quad \\displaystyle \\frac{16}{63}x+\\frac{44}{21} \\)','harazono',NOW(),0);</v>
      </c>
      <c r="BH1131">
        <f t="shared" ref="BH1131" ca="1" si="19926">IF(BH1132=1,"",IF(BH1132=-1,"",BH1132))</f>
        <v>-8</v>
      </c>
      <c r="BI1131" t="s">
        <v>18</v>
      </c>
      <c r="BJ1131" t="str">
        <f t="shared" ca="1" si="19361"/>
        <v>+</v>
      </c>
      <c r="BK1131" s="23">
        <f t="shared" ref="BK1131" ca="1" si="19927">IF(H1131=0,7,H1131)</f>
        <v>6</v>
      </c>
      <c r="BM1131">
        <f t="shared" ref="BM1131" ca="1" si="19928">IF(BM1132=1,"",IF(BM1132=-1,"",BM1132))</f>
        <v>8</v>
      </c>
      <c r="BN1131" t="s">
        <v>18</v>
      </c>
      <c r="BO1131" t="str">
        <f t="shared" ca="1" si="19364"/>
        <v>+</v>
      </c>
      <c r="BP1131" s="23">
        <f t="shared" ref="BP1131" ca="1" si="19929">IF(M1131=0,7,M1131)</f>
        <v>10</v>
      </c>
      <c r="BR1131">
        <f t="shared" ref="BR1131" ca="1" si="19930">BH1132*L1132</f>
        <v>-56</v>
      </c>
      <c r="BS1131" t="s">
        <v>18</v>
      </c>
      <c r="BT1131">
        <f t="shared" ref="BT1131" ca="1" si="19931">BK1131*L1132</f>
        <v>42</v>
      </c>
      <c r="BV1131">
        <f t="shared" ref="BV1131" ca="1" si="19932">G1132*BM1132</f>
        <v>72</v>
      </c>
      <c r="BW1131" t="s">
        <v>18</v>
      </c>
      <c r="BX1131">
        <f t="shared" ref="BX1131" ca="1" si="19933">G1132*BP1131</f>
        <v>90</v>
      </c>
      <c r="BY1131" s="3">
        <f t="shared" ref="BY1131" ca="1" si="19934">BR1131+BV1131</f>
        <v>16</v>
      </c>
      <c r="BZ1131" t="s">
        <v>18</v>
      </c>
      <c r="CA1131" s="3">
        <f t="shared" ref="CA1131" ca="1" si="19935">BT1131+BX1131</f>
        <v>132</v>
      </c>
      <c r="CB1131">
        <f t="shared" ca="1" si="19426"/>
        <v>16</v>
      </c>
      <c r="CC1131">
        <f t="shared" ca="1" si="19427"/>
        <v>132</v>
      </c>
      <c r="CD1131" s="33">
        <f t="shared" ref="CD1131" ca="1" si="19936">BY1131/GCD(CB1131,CB1132)</f>
        <v>16</v>
      </c>
      <c r="CE1131" t="s">
        <v>18</v>
      </c>
      <c r="CF1131" s="33">
        <f t="shared" ref="CF1131" ca="1" si="19937">CA1131/GCD(CC1131,CC1132)</f>
        <v>44</v>
      </c>
      <c r="CH1131" s="3">
        <f t="shared" ref="CH1131" ca="1" si="19938">CD1131</f>
        <v>16</v>
      </c>
      <c r="CI1131" s="3">
        <f t="shared" ref="CI1131" ca="1" si="19939">CD1132</f>
        <v>63</v>
      </c>
      <c r="CJ1131" t="s">
        <v>18</v>
      </c>
      <c r="CK1131" s="3" t="str">
        <f t="shared" ca="1" si="19378"/>
        <v>+</v>
      </c>
      <c r="CL1131" s="3">
        <f t="shared" ref="CL1131" ca="1" si="19940">CF1131</f>
        <v>44</v>
      </c>
      <c r="CM1131" s="3">
        <f t="shared" ref="CM1131" ca="1" si="19941">CF1132</f>
        <v>21</v>
      </c>
      <c r="CO1131" t="s">
        <v>250</v>
      </c>
      <c r="CP1131" s="2" t="str">
        <f t="shared" ca="1" si="19434"/>
        <v/>
      </c>
      <c r="CQ1131" t="s">
        <v>249</v>
      </c>
      <c r="CR1131" s="2">
        <f t="shared" ref="CR1131" ca="1" si="19942">ABS(CH1131)</f>
        <v>16</v>
      </c>
      <c r="CS1131" t="s">
        <v>216</v>
      </c>
      <c r="CT1131" s="2">
        <f t="shared" ref="CT1131" ca="1" si="19943">CI1131</f>
        <v>63</v>
      </c>
      <c r="CU1131" t="s">
        <v>217</v>
      </c>
      <c r="CV1131" t="s">
        <v>18</v>
      </c>
      <c r="CW1131" s="2" t="str">
        <f t="shared" ca="1" si="19437"/>
        <v>+</v>
      </c>
      <c r="CX1131" t="s">
        <v>249</v>
      </c>
      <c r="CY1131" s="2">
        <f t="shared" ref="CY1131" ca="1" si="19944">ABS(CL1131)</f>
        <v>44</v>
      </c>
      <c r="CZ1131" t="s">
        <v>216</v>
      </c>
      <c r="DA1131" s="2">
        <f t="shared" ref="DA1131" ca="1" si="19945">CM1131</f>
        <v>21</v>
      </c>
      <c r="DB1131" t="s">
        <v>217</v>
      </c>
      <c r="DC1131" t="s">
        <v>230</v>
      </c>
    </row>
    <row r="1132" spans="2:107" ht="32" customHeight="1" x14ac:dyDescent="0.55000000000000004">
      <c r="B1132" s="113"/>
      <c r="C1132" s="113"/>
      <c r="E1132" s="95"/>
      <c r="F1132" s="95"/>
      <c r="G1132" s="1">
        <f t="shared" ca="1" si="19387"/>
        <v>9</v>
      </c>
      <c r="H1132" s="95"/>
      <c r="J1132" s="95"/>
      <c r="K1132" s="95"/>
      <c r="L1132" s="1">
        <f t="shared" ca="1" si="19388"/>
        <v>7</v>
      </c>
      <c r="M1132" s="1"/>
      <c r="AP1132" t="str">
        <f t="shared" ca="1" si="19409"/>
        <v>\\(\\quad \\displaystyle 16x</v>
      </c>
      <c r="AQ1132" t="str">
        <f t="shared" ca="1" si="19410"/>
        <v>+44 \\)</v>
      </c>
      <c r="AS1132" s="13" t="str">
        <f t="shared" ref="AS1132" ca="1" si="19946">IF(AND(CR1131=0,CY1131=0),"\\(\\quad \\displaystyle 0 \\)","")</f>
        <v/>
      </c>
      <c r="AU1132" s="114"/>
      <c r="AV1132" s="114"/>
      <c r="AW1132" s="114"/>
      <c r="AX1132" s="114"/>
      <c r="AY1132" s="114"/>
      <c r="AZ1132" s="117"/>
      <c r="BH1132" s="23">
        <f t="shared" ref="BH1132" ca="1" si="19947">IF(E1131=0,7,E1131)</f>
        <v>-8</v>
      </c>
      <c r="BI1132" s="1"/>
      <c r="BK1132" s="1"/>
      <c r="BL1132" t="s">
        <v>287</v>
      </c>
      <c r="BM1132" s="23">
        <f t="shared" ref="BM1132" ca="1" si="19948">IF(J1131=0,7,J1131)</f>
        <v>8</v>
      </c>
      <c r="BN1132" s="1"/>
      <c r="BP1132" s="1"/>
      <c r="BR1132">
        <f t="shared" ref="BR1132" ca="1" si="19949">G1132*L1132</f>
        <v>63</v>
      </c>
      <c r="BS1132" t="s">
        <v>18</v>
      </c>
      <c r="BT1132">
        <f t="shared" ref="BT1132" ca="1" si="19950">G1132*L1132</f>
        <v>63</v>
      </c>
      <c r="BV1132">
        <f t="shared" ref="BV1132" ca="1" si="19951">G1132*L1132</f>
        <v>63</v>
      </c>
      <c r="BW1132" t="s">
        <v>18</v>
      </c>
      <c r="BX1132">
        <f t="shared" ref="BX1132" ca="1" si="19952">G1132*L1132</f>
        <v>63</v>
      </c>
      <c r="BY1132" s="3">
        <f t="shared" ref="BY1132" ca="1" si="19953">BR1132</f>
        <v>63</v>
      </c>
      <c r="BZ1132" t="s">
        <v>18</v>
      </c>
      <c r="CA1132" s="3">
        <f t="shared" ref="CA1132" ca="1" si="19954">BT1132</f>
        <v>63</v>
      </c>
      <c r="CB1132">
        <f t="shared" ca="1" si="19426"/>
        <v>63</v>
      </c>
      <c r="CC1132">
        <f t="shared" ca="1" si="19427"/>
        <v>63</v>
      </c>
      <c r="CD1132" s="33">
        <f t="shared" ref="CD1132" ca="1" si="19955">BY1132/GCD(CB1131,CB1132)</f>
        <v>63</v>
      </c>
      <c r="CE1132" t="s">
        <v>18</v>
      </c>
      <c r="CF1132" s="33">
        <f t="shared" ref="CF1132" ca="1" si="19956">CA1132/GCD(CC1131,CC1132)</f>
        <v>21</v>
      </c>
      <c r="CH1132" s="3">
        <f t="shared" ref="CH1132" ca="1" si="19957">CD1131</f>
        <v>16</v>
      </c>
      <c r="CJ1132" t="s">
        <v>18</v>
      </c>
      <c r="CK1132" s="3" t="str">
        <f t="shared" ref="CK1132" ca="1" si="19958">IF(CM1131&gt;=0,"+","")</f>
        <v>+</v>
      </c>
      <c r="CL1132" s="3">
        <f t="shared" ref="CL1132" ca="1" si="19959">CF1131</f>
        <v>44</v>
      </c>
      <c r="CO1132" t="s">
        <v>250</v>
      </c>
      <c r="CP1132" s="2" t="str">
        <f t="shared" ca="1" si="19434"/>
        <v/>
      </c>
      <c r="CR1132" s="2">
        <f t="shared" ref="CR1132" ca="1" si="19960">IF(CH1132=0,"",IF(CH1132=1,"",IF(CH1132=-1,"",ABS(CH1132))))</f>
        <v>16</v>
      </c>
      <c r="CV1132" t="str">
        <f t="shared" ref="CV1132" ca="1" si="19961">IF(CR1131=0,"","x")</f>
        <v>x</v>
      </c>
      <c r="CW1132" s="2" t="str">
        <f t="shared" ca="1" si="19437"/>
        <v>+</v>
      </c>
      <c r="CY1132" s="2">
        <f t="shared" ref="CY1132" ca="1" si="19962">IF(CL1132=0,"",ABS(CL1132))</f>
        <v>44</v>
      </c>
      <c r="DC1132" t="s">
        <v>230</v>
      </c>
    </row>
    <row r="1133" spans="2:107" ht="32" customHeight="1" x14ac:dyDescent="0.55000000000000004">
      <c r="B1133" s="112" t="s">
        <v>1</v>
      </c>
      <c r="C1133" s="112" t="s">
        <v>330</v>
      </c>
      <c r="E1133" s="96">
        <f t="shared" ca="1" si="19344"/>
        <v>-4</v>
      </c>
      <c r="F1133" s="97" t="s">
        <v>18</v>
      </c>
      <c r="G1133" s="97" t="str">
        <f t="shared" ca="1" si="19345"/>
        <v>+</v>
      </c>
      <c r="H1133" s="96">
        <f t="shared" ca="1" si="19346"/>
        <v>7</v>
      </c>
      <c r="I1133" t="s">
        <v>287</v>
      </c>
      <c r="J1133" s="96">
        <f t="shared" ca="1" si="19347"/>
        <v>4</v>
      </c>
      <c r="K1133" s="97" t="s">
        <v>18</v>
      </c>
      <c r="L1133" s="97" t="str">
        <f t="shared" ca="1" si="19348"/>
        <v>+</v>
      </c>
      <c r="M1133" s="96">
        <f t="shared" ca="1" si="19349"/>
        <v>2</v>
      </c>
      <c r="P1133" t="s">
        <v>250</v>
      </c>
      <c r="Q1133" t="s">
        <v>249</v>
      </c>
      <c r="R1133" t="str">
        <f t="shared" ref="R1133" ca="1" si="19963">BH1133&amp;BI1133&amp;BJ1133&amp;BK1133</f>
        <v>-4x+7</v>
      </c>
      <c r="S1133" t="s">
        <v>216</v>
      </c>
      <c r="T1133">
        <f t="shared" ref="T1133" ca="1" si="19964">G1134</f>
        <v>8</v>
      </c>
      <c r="U1133" t="s">
        <v>217</v>
      </c>
      <c r="V1133" t="s">
        <v>287</v>
      </c>
      <c r="W1133" t="s">
        <v>249</v>
      </c>
      <c r="X1133" t="str">
        <f t="shared" ref="X1133" ca="1" si="19965">BM1133&amp;BN1133&amp;BO1133&amp;BP1133</f>
        <v>4x+2</v>
      </c>
      <c r="Y1133" t="s">
        <v>216</v>
      </c>
      <c r="Z1133">
        <f t="shared" ref="Z1133" ca="1" si="19966">L1134</f>
        <v>5</v>
      </c>
      <c r="AA1133" t="s">
        <v>217</v>
      </c>
      <c r="AB1133" t="s">
        <v>13</v>
      </c>
      <c r="AC1133" t="s">
        <v>230</v>
      </c>
      <c r="AP1133" t="str">
        <f t="shared" ca="1" si="19409"/>
        <v>\\(\\quad \\displaystyle \\frac{3}{10}x</v>
      </c>
      <c r="AQ1133" t="str">
        <f t="shared" ca="1" si="19410"/>
        <v>+\\frac{51}{40} \\)</v>
      </c>
      <c r="AS1133" t="str">
        <f t="shared" ref="AS1133" ca="1" si="19967">IF(OR(CT1133=1,CR1133=0),AP1134,AP1133)</f>
        <v>\\(\\quad \\displaystyle \\frac{3}{10}x</v>
      </c>
      <c r="AT1133" t="str">
        <f t="shared" ref="AT1133" ca="1" si="19968">IF(OR(DA1133=1,CY1133=0),AQ1134,AQ1133)</f>
        <v>+\\frac{51}{40} \\)</v>
      </c>
      <c r="AU1133" s="114" t="s">
        <v>60</v>
      </c>
      <c r="AV1133" s="115" t="s">
        <v>329</v>
      </c>
      <c r="AW1133" s="114" t="str">
        <f t="shared" ref="AW1133" ca="1" si="19969">P1133&amp;Q1133&amp;R1133&amp;S1133&amp;T1133&amp;U1133&amp;V1133&amp;W1133&amp;X1133&amp;Y1133&amp;Z1133&amp;AA1133&amp;AB1133&amp;AC1133</f>
        <v>\\(\\quad \\displaystyle \\frac{-4x+7}{8}+\\frac{4x+2}{5}= \\)</v>
      </c>
      <c r="AX1133" s="114" t="str">
        <f t="shared" ref="AX1133" ca="1" si="19970">IF(AS1134="",AS1133&amp;AT1133,AS1134)</f>
        <v>\\(\\quad \\displaystyle \\frac{3}{10}x+\\frac{51}{40} \\)</v>
      </c>
      <c r="AY1133" s="115" t="s">
        <v>62</v>
      </c>
      <c r="AZ1133" s="116" t="str">
        <f t="shared" ref="AZ1133" ca="1" si="19971">"INSERT INTO "&amp;AU1133&amp;"(tangen,question,answer,editor,date,count) VALUES('"&amp;AV1133&amp;"','"&amp;AW1133&amp;"','"&amp;AX1133&amp;"','"&amp;AY1133&amp;"',NOW(),0);"</f>
        <v>INSERT INTO math(tangen,question,answer,editor,date,count) VALUES('m5800','\\(\\quad \\displaystyle \\frac{-4x+7}{8}+\\frac{4x+2}{5}= \\)','\\(\\quad \\displaystyle \\frac{3}{10}x+\\frac{51}{40} \\)','harazono',NOW(),0);</v>
      </c>
      <c r="BH1133">
        <f t="shared" ref="BH1133" ca="1" si="19972">IF(BH1134=1,"",IF(BH1134=-1,"",BH1134))</f>
        <v>-4</v>
      </c>
      <c r="BI1133" t="s">
        <v>18</v>
      </c>
      <c r="BJ1133" t="str">
        <f t="shared" ca="1" si="19361"/>
        <v>+</v>
      </c>
      <c r="BK1133" s="23">
        <f t="shared" ref="BK1133" ca="1" si="19973">IF(H1133=0,7,H1133)</f>
        <v>7</v>
      </c>
      <c r="BM1133">
        <f t="shared" ref="BM1133" ca="1" si="19974">IF(BM1134=1,"",IF(BM1134=-1,"",BM1134))</f>
        <v>4</v>
      </c>
      <c r="BN1133" t="s">
        <v>18</v>
      </c>
      <c r="BO1133" t="str">
        <f t="shared" ca="1" si="19364"/>
        <v>+</v>
      </c>
      <c r="BP1133" s="23">
        <f t="shared" ref="BP1133" ca="1" si="19975">IF(M1133=0,7,M1133)</f>
        <v>2</v>
      </c>
      <c r="BR1133">
        <f t="shared" ref="BR1133" ca="1" si="19976">BH1134*L1134</f>
        <v>-20</v>
      </c>
      <c r="BS1133" t="s">
        <v>18</v>
      </c>
      <c r="BT1133">
        <f t="shared" ref="BT1133" ca="1" si="19977">BK1133*L1134</f>
        <v>35</v>
      </c>
      <c r="BV1133">
        <f t="shared" ref="BV1133" ca="1" si="19978">G1134*BM1134</f>
        <v>32</v>
      </c>
      <c r="BW1133" t="s">
        <v>18</v>
      </c>
      <c r="BX1133">
        <f t="shared" ref="BX1133" ca="1" si="19979">G1134*BP1133</f>
        <v>16</v>
      </c>
      <c r="BY1133" s="3">
        <f t="shared" ref="BY1133" ca="1" si="19980">BR1133+BV1133</f>
        <v>12</v>
      </c>
      <c r="BZ1133" t="s">
        <v>18</v>
      </c>
      <c r="CA1133" s="3">
        <f t="shared" ref="CA1133" ca="1" si="19981">BT1133+BX1133</f>
        <v>51</v>
      </c>
      <c r="CB1133">
        <f t="shared" ca="1" si="19426"/>
        <v>12</v>
      </c>
      <c r="CC1133">
        <f t="shared" ca="1" si="19427"/>
        <v>51</v>
      </c>
      <c r="CD1133" s="33">
        <f t="shared" ref="CD1133" ca="1" si="19982">BY1133/GCD(CB1133,CB1134)</f>
        <v>3</v>
      </c>
      <c r="CE1133" t="s">
        <v>18</v>
      </c>
      <c r="CF1133" s="33">
        <f t="shared" ref="CF1133" ca="1" si="19983">CA1133/GCD(CC1133,CC1134)</f>
        <v>51</v>
      </c>
      <c r="CH1133" s="3">
        <f t="shared" ref="CH1133" ca="1" si="19984">CD1133</f>
        <v>3</v>
      </c>
      <c r="CI1133" s="3">
        <f t="shared" ref="CI1133" ca="1" si="19985">CD1134</f>
        <v>10</v>
      </c>
      <c r="CJ1133" t="s">
        <v>18</v>
      </c>
      <c r="CK1133" s="3" t="str">
        <f t="shared" ca="1" si="19378"/>
        <v>+</v>
      </c>
      <c r="CL1133" s="3">
        <f t="shared" ref="CL1133" ca="1" si="19986">CF1133</f>
        <v>51</v>
      </c>
      <c r="CM1133" s="3">
        <f t="shared" ref="CM1133" ca="1" si="19987">CF1134</f>
        <v>40</v>
      </c>
      <c r="CO1133" t="s">
        <v>250</v>
      </c>
      <c r="CP1133" s="2" t="str">
        <f t="shared" ca="1" si="19434"/>
        <v/>
      </c>
      <c r="CQ1133" t="s">
        <v>249</v>
      </c>
      <c r="CR1133" s="2">
        <f t="shared" ref="CR1133" ca="1" si="19988">ABS(CH1133)</f>
        <v>3</v>
      </c>
      <c r="CS1133" t="s">
        <v>216</v>
      </c>
      <c r="CT1133" s="2">
        <f t="shared" ref="CT1133" ca="1" si="19989">CI1133</f>
        <v>10</v>
      </c>
      <c r="CU1133" t="s">
        <v>217</v>
      </c>
      <c r="CV1133" t="s">
        <v>18</v>
      </c>
      <c r="CW1133" s="2" t="str">
        <f t="shared" ca="1" si="19437"/>
        <v>+</v>
      </c>
      <c r="CX1133" t="s">
        <v>249</v>
      </c>
      <c r="CY1133" s="2">
        <f t="shared" ref="CY1133" ca="1" si="19990">ABS(CL1133)</f>
        <v>51</v>
      </c>
      <c r="CZ1133" t="s">
        <v>216</v>
      </c>
      <c r="DA1133" s="2">
        <f t="shared" ref="DA1133" ca="1" si="19991">CM1133</f>
        <v>40</v>
      </c>
      <c r="DB1133" t="s">
        <v>217</v>
      </c>
      <c r="DC1133" t="s">
        <v>230</v>
      </c>
    </row>
    <row r="1134" spans="2:107" ht="32" customHeight="1" x14ac:dyDescent="0.55000000000000004">
      <c r="B1134" s="113"/>
      <c r="C1134" s="113"/>
      <c r="E1134" s="95"/>
      <c r="F1134" s="95"/>
      <c r="G1134" s="1">
        <f t="shared" ca="1" si="19387"/>
        <v>8</v>
      </c>
      <c r="H1134" s="95"/>
      <c r="J1134" s="95"/>
      <c r="K1134" s="95"/>
      <c r="L1134" s="1">
        <f t="shared" ca="1" si="19388"/>
        <v>5</v>
      </c>
      <c r="M1134" s="1"/>
      <c r="AP1134" t="str">
        <f t="shared" ca="1" si="19409"/>
        <v>\\(\\quad \\displaystyle 3x</v>
      </c>
      <c r="AQ1134" t="str">
        <f t="shared" ca="1" si="19410"/>
        <v>+51 \\)</v>
      </c>
      <c r="AS1134" s="13" t="str">
        <f t="shared" ref="AS1134" ca="1" si="19992">IF(AND(CR1133=0,CY1133=0),"\\(\\quad \\displaystyle 0 \\)","")</f>
        <v/>
      </c>
      <c r="AU1134" s="114"/>
      <c r="AV1134" s="114"/>
      <c r="AW1134" s="114"/>
      <c r="AX1134" s="114"/>
      <c r="AY1134" s="114"/>
      <c r="AZ1134" s="117"/>
      <c r="BH1134" s="23">
        <f t="shared" ref="BH1134" ca="1" si="19993">IF(E1133=0,7,E1133)</f>
        <v>-4</v>
      </c>
      <c r="BI1134" s="1"/>
      <c r="BK1134" s="1"/>
      <c r="BL1134" t="s">
        <v>287</v>
      </c>
      <c r="BM1134" s="23">
        <f t="shared" ref="BM1134" ca="1" si="19994">IF(J1133=0,7,J1133)</f>
        <v>4</v>
      </c>
      <c r="BN1134" s="1"/>
      <c r="BP1134" s="1"/>
      <c r="BR1134">
        <f t="shared" ref="BR1134" ca="1" si="19995">G1134*L1134</f>
        <v>40</v>
      </c>
      <c r="BS1134" t="s">
        <v>18</v>
      </c>
      <c r="BT1134">
        <f t="shared" ref="BT1134" ca="1" si="19996">G1134*L1134</f>
        <v>40</v>
      </c>
      <c r="BV1134">
        <f t="shared" ref="BV1134" ca="1" si="19997">G1134*L1134</f>
        <v>40</v>
      </c>
      <c r="BW1134" t="s">
        <v>18</v>
      </c>
      <c r="BX1134">
        <f t="shared" ref="BX1134" ca="1" si="19998">G1134*L1134</f>
        <v>40</v>
      </c>
      <c r="BY1134" s="3">
        <f t="shared" ref="BY1134" ca="1" si="19999">BR1134</f>
        <v>40</v>
      </c>
      <c r="BZ1134" t="s">
        <v>18</v>
      </c>
      <c r="CA1134" s="3">
        <f t="shared" ref="CA1134" ca="1" si="20000">BT1134</f>
        <v>40</v>
      </c>
      <c r="CB1134">
        <f t="shared" ca="1" si="19426"/>
        <v>40</v>
      </c>
      <c r="CC1134">
        <f t="shared" ca="1" si="19427"/>
        <v>40</v>
      </c>
      <c r="CD1134" s="33">
        <f t="shared" ref="CD1134" ca="1" si="20001">BY1134/GCD(CB1133,CB1134)</f>
        <v>10</v>
      </c>
      <c r="CE1134" t="s">
        <v>18</v>
      </c>
      <c r="CF1134" s="33">
        <f t="shared" ref="CF1134" ca="1" si="20002">CA1134/GCD(CC1133,CC1134)</f>
        <v>40</v>
      </c>
      <c r="CH1134" s="3">
        <f t="shared" ref="CH1134" ca="1" si="20003">CD1133</f>
        <v>3</v>
      </c>
      <c r="CJ1134" t="s">
        <v>18</v>
      </c>
      <c r="CK1134" s="3" t="str">
        <f t="shared" ref="CK1134" ca="1" si="20004">IF(CM1133&gt;=0,"+","")</f>
        <v>+</v>
      </c>
      <c r="CL1134" s="3">
        <f t="shared" ref="CL1134" ca="1" si="20005">CF1133</f>
        <v>51</v>
      </c>
      <c r="CO1134" t="s">
        <v>250</v>
      </c>
      <c r="CP1134" s="2" t="str">
        <f t="shared" ca="1" si="19434"/>
        <v/>
      </c>
      <c r="CR1134" s="2">
        <f t="shared" ref="CR1134" ca="1" si="20006">IF(CH1134=0,"",IF(CH1134=1,"",IF(CH1134=-1,"",ABS(CH1134))))</f>
        <v>3</v>
      </c>
      <c r="CV1134" t="str">
        <f t="shared" ref="CV1134" ca="1" si="20007">IF(CR1133=0,"","x")</f>
        <v>x</v>
      </c>
      <c r="CW1134" s="2" t="str">
        <f t="shared" ca="1" si="19437"/>
        <v>+</v>
      </c>
      <c r="CY1134" s="2">
        <f t="shared" ref="CY1134" ca="1" si="20008">IF(CL1134=0,"",ABS(CL1134))</f>
        <v>51</v>
      </c>
      <c r="DC1134" t="s">
        <v>230</v>
      </c>
    </row>
    <row r="1135" spans="2:107" ht="32" customHeight="1" x14ac:dyDescent="0.55000000000000004">
      <c r="B1135" s="112" t="s">
        <v>1</v>
      </c>
      <c r="C1135" s="112" t="s">
        <v>330</v>
      </c>
      <c r="E1135" s="96">
        <f t="shared" ca="1" si="19344"/>
        <v>-9</v>
      </c>
      <c r="F1135" s="97" t="s">
        <v>18</v>
      </c>
      <c r="G1135" s="97" t="str">
        <f t="shared" ca="1" si="19345"/>
        <v/>
      </c>
      <c r="H1135" s="96">
        <f t="shared" ca="1" si="19346"/>
        <v>-2</v>
      </c>
      <c r="I1135" t="s">
        <v>287</v>
      </c>
      <c r="J1135" s="96">
        <f t="shared" ca="1" si="19347"/>
        <v>7</v>
      </c>
      <c r="K1135" s="97" t="s">
        <v>18</v>
      </c>
      <c r="L1135" s="97" t="str">
        <f t="shared" ca="1" si="19348"/>
        <v>+</v>
      </c>
      <c r="M1135" s="96">
        <f t="shared" ca="1" si="19349"/>
        <v>10</v>
      </c>
      <c r="P1135" t="s">
        <v>250</v>
      </c>
      <c r="Q1135" t="s">
        <v>249</v>
      </c>
      <c r="R1135" t="str">
        <f t="shared" ref="R1135" ca="1" si="20009">BH1135&amp;BI1135&amp;BJ1135&amp;BK1135</f>
        <v>-9x-2</v>
      </c>
      <c r="S1135" t="s">
        <v>216</v>
      </c>
      <c r="T1135">
        <f t="shared" ref="T1135" ca="1" si="20010">G1136</f>
        <v>4</v>
      </c>
      <c r="U1135" t="s">
        <v>217</v>
      </c>
      <c r="V1135" t="s">
        <v>287</v>
      </c>
      <c r="W1135" t="s">
        <v>249</v>
      </c>
      <c r="X1135" t="str">
        <f t="shared" ref="X1135" ca="1" si="20011">BM1135&amp;BN1135&amp;BO1135&amp;BP1135</f>
        <v>7x+10</v>
      </c>
      <c r="Y1135" t="s">
        <v>216</v>
      </c>
      <c r="Z1135">
        <f t="shared" ref="Z1135" ca="1" si="20012">L1136</f>
        <v>3</v>
      </c>
      <c r="AA1135" t="s">
        <v>217</v>
      </c>
      <c r="AB1135" t="s">
        <v>13</v>
      </c>
      <c r="AC1135" t="s">
        <v>230</v>
      </c>
      <c r="AP1135" t="str">
        <f t="shared" ca="1" si="19409"/>
        <v>\\(\\quad \\displaystyle \\frac{1}{12}x</v>
      </c>
      <c r="AQ1135" t="str">
        <f t="shared" ca="1" si="19410"/>
        <v>+\\frac{17}{6} \\)</v>
      </c>
      <c r="AS1135" t="str">
        <f t="shared" ref="AS1135" ca="1" si="20013">IF(OR(CT1135=1,CR1135=0),AP1136,AP1135)</f>
        <v>\\(\\quad \\displaystyle \\frac{1}{12}x</v>
      </c>
      <c r="AT1135" t="str">
        <f t="shared" ref="AT1135" ca="1" si="20014">IF(OR(DA1135=1,CY1135=0),AQ1136,AQ1135)</f>
        <v>+\\frac{17}{6} \\)</v>
      </c>
      <c r="AU1135" s="114" t="s">
        <v>60</v>
      </c>
      <c r="AV1135" s="115" t="s">
        <v>329</v>
      </c>
      <c r="AW1135" s="114" t="str">
        <f t="shared" ref="AW1135" ca="1" si="20015">P1135&amp;Q1135&amp;R1135&amp;S1135&amp;T1135&amp;U1135&amp;V1135&amp;W1135&amp;X1135&amp;Y1135&amp;Z1135&amp;AA1135&amp;AB1135&amp;AC1135</f>
        <v>\\(\\quad \\displaystyle \\frac{-9x-2}{4}+\\frac{7x+10}{3}= \\)</v>
      </c>
      <c r="AX1135" s="114" t="str">
        <f t="shared" ref="AX1135" ca="1" si="20016">IF(AS1136="",AS1135&amp;AT1135,AS1136)</f>
        <v>\\(\\quad \\displaystyle \\frac{1}{12}x+\\frac{17}{6} \\)</v>
      </c>
      <c r="AY1135" s="115" t="s">
        <v>62</v>
      </c>
      <c r="AZ1135" s="116" t="str">
        <f t="shared" ref="AZ1135" ca="1" si="20017">"INSERT INTO "&amp;AU1135&amp;"(tangen,question,answer,editor,date,count) VALUES('"&amp;AV1135&amp;"','"&amp;AW1135&amp;"','"&amp;AX1135&amp;"','"&amp;AY1135&amp;"',NOW(),0);"</f>
        <v>INSERT INTO math(tangen,question,answer,editor,date,count) VALUES('m5800','\\(\\quad \\displaystyle \\frac{-9x-2}{4}+\\frac{7x+10}{3}= \\)','\\(\\quad \\displaystyle \\frac{1}{12}x+\\frac{17}{6} \\)','harazono',NOW(),0);</v>
      </c>
      <c r="BH1135">
        <f t="shared" ref="BH1135" ca="1" si="20018">IF(BH1136=1,"",IF(BH1136=-1,"",BH1136))</f>
        <v>-9</v>
      </c>
      <c r="BI1135" t="s">
        <v>18</v>
      </c>
      <c r="BJ1135" t="str">
        <f t="shared" ca="1" si="19361"/>
        <v/>
      </c>
      <c r="BK1135" s="23">
        <f t="shared" ref="BK1135" ca="1" si="20019">IF(H1135=0,7,H1135)</f>
        <v>-2</v>
      </c>
      <c r="BM1135">
        <f t="shared" ref="BM1135" ca="1" si="20020">IF(BM1136=1,"",IF(BM1136=-1,"",BM1136))</f>
        <v>7</v>
      </c>
      <c r="BN1135" t="s">
        <v>18</v>
      </c>
      <c r="BO1135" t="str">
        <f t="shared" ca="1" si="19364"/>
        <v>+</v>
      </c>
      <c r="BP1135" s="23">
        <f t="shared" ref="BP1135" ca="1" si="20021">IF(M1135=0,7,M1135)</f>
        <v>10</v>
      </c>
      <c r="BR1135">
        <f t="shared" ref="BR1135" ca="1" si="20022">BH1136*L1136</f>
        <v>-27</v>
      </c>
      <c r="BS1135" t="s">
        <v>18</v>
      </c>
      <c r="BT1135">
        <f t="shared" ref="BT1135" ca="1" si="20023">BK1135*L1136</f>
        <v>-6</v>
      </c>
      <c r="BV1135">
        <f t="shared" ref="BV1135" ca="1" si="20024">G1136*BM1136</f>
        <v>28</v>
      </c>
      <c r="BW1135" t="s">
        <v>18</v>
      </c>
      <c r="BX1135">
        <f t="shared" ref="BX1135" ca="1" si="20025">G1136*BP1135</f>
        <v>40</v>
      </c>
      <c r="BY1135" s="3">
        <f t="shared" ref="BY1135" ca="1" si="20026">BR1135+BV1135</f>
        <v>1</v>
      </c>
      <c r="BZ1135" t="s">
        <v>18</v>
      </c>
      <c r="CA1135" s="3">
        <f t="shared" ref="CA1135" ca="1" si="20027">BT1135+BX1135</f>
        <v>34</v>
      </c>
      <c r="CB1135">
        <f t="shared" ca="1" si="19426"/>
        <v>1</v>
      </c>
      <c r="CC1135">
        <f t="shared" ca="1" si="19427"/>
        <v>34</v>
      </c>
      <c r="CD1135" s="33">
        <f t="shared" ref="CD1135" ca="1" si="20028">BY1135/GCD(CB1135,CB1136)</f>
        <v>1</v>
      </c>
      <c r="CE1135" t="s">
        <v>18</v>
      </c>
      <c r="CF1135" s="33">
        <f t="shared" ref="CF1135" ca="1" si="20029">CA1135/GCD(CC1135,CC1136)</f>
        <v>17</v>
      </c>
      <c r="CH1135" s="3">
        <f t="shared" ref="CH1135" ca="1" si="20030">CD1135</f>
        <v>1</v>
      </c>
      <c r="CI1135" s="3">
        <f t="shared" ref="CI1135" ca="1" si="20031">CD1136</f>
        <v>12</v>
      </c>
      <c r="CJ1135" t="s">
        <v>18</v>
      </c>
      <c r="CK1135" s="3" t="str">
        <f t="shared" ca="1" si="19378"/>
        <v>+</v>
      </c>
      <c r="CL1135" s="3">
        <f t="shared" ref="CL1135" ca="1" si="20032">CF1135</f>
        <v>17</v>
      </c>
      <c r="CM1135" s="3">
        <f t="shared" ref="CM1135" ca="1" si="20033">CF1136</f>
        <v>6</v>
      </c>
      <c r="CO1135" t="s">
        <v>250</v>
      </c>
      <c r="CP1135" s="2" t="str">
        <f t="shared" ca="1" si="19434"/>
        <v/>
      </c>
      <c r="CQ1135" t="s">
        <v>249</v>
      </c>
      <c r="CR1135" s="2">
        <f t="shared" ref="CR1135" ca="1" si="20034">ABS(CH1135)</f>
        <v>1</v>
      </c>
      <c r="CS1135" t="s">
        <v>216</v>
      </c>
      <c r="CT1135" s="2">
        <f t="shared" ref="CT1135" ca="1" si="20035">CI1135</f>
        <v>12</v>
      </c>
      <c r="CU1135" t="s">
        <v>217</v>
      </c>
      <c r="CV1135" t="s">
        <v>18</v>
      </c>
      <c r="CW1135" s="2" t="str">
        <f t="shared" ca="1" si="19437"/>
        <v>+</v>
      </c>
      <c r="CX1135" t="s">
        <v>249</v>
      </c>
      <c r="CY1135" s="2">
        <f t="shared" ref="CY1135" ca="1" si="20036">ABS(CL1135)</f>
        <v>17</v>
      </c>
      <c r="CZ1135" t="s">
        <v>216</v>
      </c>
      <c r="DA1135" s="2">
        <f t="shared" ref="DA1135" ca="1" si="20037">CM1135</f>
        <v>6</v>
      </c>
      <c r="DB1135" t="s">
        <v>217</v>
      </c>
      <c r="DC1135" t="s">
        <v>230</v>
      </c>
    </row>
    <row r="1136" spans="2:107" ht="32" customHeight="1" x14ac:dyDescent="0.55000000000000004">
      <c r="B1136" s="113"/>
      <c r="C1136" s="113"/>
      <c r="E1136" s="95"/>
      <c r="F1136" s="95"/>
      <c r="G1136" s="1">
        <f t="shared" ca="1" si="19387"/>
        <v>4</v>
      </c>
      <c r="H1136" s="95"/>
      <c r="J1136" s="95"/>
      <c r="K1136" s="95"/>
      <c r="L1136" s="1">
        <f t="shared" ca="1" si="19388"/>
        <v>3</v>
      </c>
      <c r="M1136" s="1"/>
      <c r="AP1136" t="str">
        <f t="shared" ca="1" si="19409"/>
        <v>\\(\\quad \\displaystyle x</v>
      </c>
      <c r="AQ1136" t="str">
        <f t="shared" ca="1" si="19410"/>
        <v>+17 \\)</v>
      </c>
      <c r="AS1136" s="13" t="str">
        <f t="shared" ref="AS1136" ca="1" si="20038">IF(AND(CR1135=0,CY1135=0),"\\(\\quad \\displaystyle 0 \\)","")</f>
        <v/>
      </c>
      <c r="AU1136" s="114"/>
      <c r="AV1136" s="114"/>
      <c r="AW1136" s="114"/>
      <c r="AX1136" s="114"/>
      <c r="AY1136" s="114"/>
      <c r="AZ1136" s="117"/>
      <c r="BH1136" s="23">
        <f t="shared" ref="BH1136" ca="1" si="20039">IF(E1135=0,7,E1135)</f>
        <v>-9</v>
      </c>
      <c r="BI1136" s="1"/>
      <c r="BK1136" s="1"/>
      <c r="BL1136" t="s">
        <v>287</v>
      </c>
      <c r="BM1136" s="23">
        <f t="shared" ref="BM1136" ca="1" si="20040">IF(J1135=0,7,J1135)</f>
        <v>7</v>
      </c>
      <c r="BN1136" s="1"/>
      <c r="BP1136" s="1"/>
      <c r="BR1136">
        <f t="shared" ref="BR1136" ca="1" si="20041">G1136*L1136</f>
        <v>12</v>
      </c>
      <c r="BS1136" t="s">
        <v>18</v>
      </c>
      <c r="BT1136">
        <f t="shared" ref="BT1136" ca="1" si="20042">G1136*L1136</f>
        <v>12</v>
      </c>
      <c r="BV1136">
        <f t="shared" ref="BV1136" ca="1" si="20043">G1136*L1136</f>
        <v>12</v>
      </c>
      <c r="BW1136" t="s">
        <v>18</v>
      </c>
      <c r="BX1136">
        <f t="shared" ref="BX1136" ca="1" si="20044">G1136*L1136</f>
        <v>12</v>
      </c>
      <c r="BY1136" s="3">
        <f t="shared" ref="BY1136" ca="1" si="20045">BR1136</f>
        <v>12</v>
      </c>
      <c r="BZ1136" t="s">
        <v>18</v>
      </c>
      <c r="CA1136" s="3">
        <f t="shared" ref="CA1136" ca="1" si="20046">BT1136</f>
        <v>12</v>
      </c>
      <c r="CB1136">
        <f t="shared" ca="1" si="19426"/>
        <v>12</v>
      </c>
      <c r="CC1136">
        <f t="shared" ca="1" si="19427"/>
        <v>12</v>
      </c>
      <c r="CD1136" s="33">
        <f t="shared" ref="CD1136" ca="1" si="20047">BY1136/GCD(CB1135,CB1136)</f>
        <v>12</v>
      </c>
      <c r="CE1136" t="s">
        <v>18</v>
      </c>
      <c r="CF1136" s="33">
        <f t="shared" ref="CF1136" ca="1" si="20048">CA1136/GCD(CC1135,CC1136)</f>
        <v>6</v>
      </c>
      <c r="CH1136" s="3">
        <f t="shared" ref="CH1136" ca="1" si="20049">CD1135</f>
        <v>1</v>
      </c>
      <c r="CJ1136" t="s">
        <v>18</v>
      </c>
      <c r="CK1136" s="3" t="str">
        <f t="shared" ref="CK1136" ca="1" si="20050">IF(CM1135&gt;=0,"+","")</f>
        <v>+</v>
      </c>
      <c r="CL1136" s="3">
        <f t="shared" ref="CL1136" ca="1" si="20051">CF1135</f>
        <v>17</v>
      </c>
      <c r="CO1136" t="s">
        <v>250</v>
      </c>
      <c r="CP1136" s="2" t="str">
        <f t="shared" ca="1" si="19434"/>
        <v/>
      </c>
      <c r="CR1136" s="2" t="str">
        <f t="shared" ref="CR1136" ca="1" si="20052">IF(CH1136=0,"",IF(CH1136=1,"",IF(CH1136=-1,"",ABS(CH1136))))</f>
        <v/>
      </c>
      <c r="CV1136" t="str">
        <f t="shared" ref="CV1136" ca="1" si="20053">IF(CR1135=0,"","x")</f>
        <v>x</v>
      </c>
      <c r="CW1136" s="2" t="str">
        <f t="shared" ca="1" si="19437"/>
        <v>+</v>
      </c>
      <c r="CY1136" s="2">
        <f t="shared" ref="CY1136" ca="1" si="20054">IF(CL1136=0,"",ABS(CL1136))</f>
        <v>17</v>
      </c>
      <c r="DC1136" t="s">
        <v>230</v>
      </c>
    </row>
    <row r="1137" spans="2:107" ht="32" customHeight="1" x14ac:dyDescent="0.55000000000000004">
      <c r="B1137" s="112" t="s">
        <v>1</v>
      </c>
      <c r="C1137" s="112" t="s">
        <v>330</v>
      </c>
      <c r="E1137" s="96">
        <f t="shared" ca="1" si="19344"/>
        <v>-1</v>
      </c>
      <c r="F1137" s="97" t="s">
        <v>18</v>
      </c>
      <c r="G1137" s="97" t="str">
        <f t="shared" ca="1" si="19345"/>
        <v/>
      </c>
      <c r="H1137" s="96">
        <f t="shared" ca="1" si="19346"/>
        <v>-2</v>
      </c>
      <c r="I1137" t="s">
        <v>287</v>
      </c>
      <c r="J1137" s="96">
        <f t="shared" ca="1" si="19347"/>
        <v>2</v>
      </c>
      <c r="K1137" s="97" t="s">
        <v>18</v>
      </c>
      <c r="L1137" s="97" t="str">
        <f t="shared" ca="1" si="19348"/>
        <v>+</v>
      </c>
      <c r="M1137" s="96">
        <f t="shared" ca="1" si="19349"/>
        <v>7</v>
      </c>
      <c r="P1137" t="s">
        <v>250</v>
      </c>
      <c r="Q1137" t="s">
        <v>249</v>
      </c>
      <c r="R1137" t="str">
        <f t="shared" ref="R1137" ca="1" si="20055">BH1137&amp;BI1137&amp;BJ1137&amp;BK1137</f>
        <v>x-2</v>
      </c>
      <c r="S1137" t="s">
        <v>216</v>
      </c>
      <c r="T1137">
        <f t="shared" ref="T1137" ca="1" si="20056">G1138</f>
        <v>5</v>
      </c>
      <c r="U1137" t="s">
        <v>217</v>
      </c>
      <c r="V1137" t="s">
        <v>287</v>
      </c>
      <c r="W1137" t="s">
        <v>249</v>
      </c>
      <c r="X1137" t="str">
        <f t="shared" ref="X1137" ca="1" si="20057">BM1137&amp;BN1137&amp;BO1137&amp;BP1137</f>
        <v>2x+7</v>
      </c>
      <c r="Y1137" t="s">
        <v>216</v>
      </c>
      <c r="Z1137">
        <f t="shared" ref="Z1137" ca="1" si="20058">L1138</f>
        <v>3</v>
      </c>
      <c r="AA1137" t="s">
        <v>217</v>
      </c>
      <c r="AB1137" t="s">
        <v>13</v>
      </c>
      <c r="AC1137" t="s">
        <v>230</v>
      </c>
      <c r="AP1137" t="str">
        <f t="shared" ca="1" si="19409"/>
        <v>\\(\\quad \\displaystyle \\frac{7}{15}x</v>
      </c>
      <c r="AQ1137" t="str">
        <f t="shared" ca="1" si="19410"/>
        <v>+\\frac{29}{15} \\)</v>
      </c>
      <c r="AS1137" t="str">
        <f t="shared" ref="AS1137" ca="1" si="20059">IF(OR(CT1137=1,CR1137=0),AP1138,AP1137)</f>
        <v>\\(\\quad \\displaystyle \\frac{7}{15}x</v>
      </c>
      <c r="AT1137" t="str">
        <f t="shared" ref="AT1137" ca="1" si="20060">IF(OR(DA1137=1,CY1137=0),AQ1138,AQ1137)</f>
        <v>+\\frac{29}{15} \\)</v>
      </c>
      <c r="AU1137" s="114" t="s">
        <v>60</v>
      </c>
      <c r="AV1137" s="115" t="s">
        <v>329</v>
      </c>
      <c r="AW1137" s="114" t="str">
        <f t="shared" ref="AW1137" ca="1" si="20061">P1137&amp;Q1137&amp;R1137&amp;S1137&amp;T1137&amp;U1137&amp;V1137&amp;W1137&amp;X1137&amp;Y1137&amp;Z1137&amp;AA1137&amp;AB1137&amp;AC1137</f>
        <v>\\(\\quad \\displaystyle \\frac{x-2}{5}+\\frac{2x+7}{3}= \\)</v>
      </c>
      <c r="AX1137" s="114" t="str">
        <f t="shared" ref="AX1137" ca="1" si="20062">IF(AS1138="",AS1137&amp;AT1137,AS1138)</f>
        <v>\\(\\quad \\displaystyle \\frac{7}{15}x+\\frac{29}{15} \\)</v>
      </c>
      <c r="AY1137" s="115" t="s">
        <v>62</v>
      </c>
      <c r="AZ1137" s="116" t="str">
        <f t="shared" ref="AZ1137" ca="1" si="20063">"INSERT INTO "&amp;AU1137&amp;"(tangen,question,answer,editor,date,count) VALUES('"&amp;AV1137&amp;"','"&amp;AW1137&amp;"','"&amp;AX1137&amp;"','"&amp;AY1137&amp;"',NOW(),0);"</f>
        <v>INSERT INTO math(tangen,question,answer,editor,date,count) VALUES('m5800','\\(\\quad \\displaystyle \\frac{x-2}{5}+\\frac{2x+7}{3}= \\)','\\(\\quad \\displaystyle \\frac{7}{15}x+\\frac{29}{15} \\)','harazono',NOW(),0);</v>
      </c>
      <c r="BH1137" t="str">
        <f t="shared" ref="BH1137" ca="1" si="20064">IF(BH1138=1,"",IF(BH1138=-1,"",BH1138))</f>
        <v/>
      </c>
      <c r="BI1137" t="s">
        <v>18</v>
      </c>
      <c r="BJ1137" t="str">
        <f t="shared" ca="1" si="19361"/>
        <v/>
      </c>
      <c r="BK1137" s="23">
        <f t="shared" ref="BK1137" ca="1" si="20065">IF(H1137=0,7,H1137)</f>
        <v>-2</v>
      </c>
      <c r="BM1137">
        <f t="shared" ref="BM1137" ca="1" si="20066">IF(BM1138=1,"",IF(BM1138=-1,"",BM1138))</f>
        <v>2</v>
      </c>
      <c r="BN1137" t="s">
        <v>18</v>
      </c>
      <c r="BO1137" t="str">
        <f t="shared" ca="1" si="19364"/>
        <v>+</v>
      </c>
      <c r="BP1137" s="23">
        <f t="shared" ref="BP1137" ca="1" si="20067">IF(M1137=0,7,M1137)</f>
        <v>7</v>
      </c>
      <c r="BR1137">
        <f t="shared" ref="BR1137" ca="1" si="20068">BH1138*L1138</f>
        <v>-3</v>
      </c>
      <c r="BS1137" t="s">
        <v>18</v>
      </c>
      <c r="BT1137">
        <f t="shared" ref="BT1137" ca="1" si="20069">BK1137*L1138</f>
        <v>-6</v>
      </c>
      <c r="BV1137">
        <f t="shared" ref="BV1137" ca="1" si="20070">G1138*BM1138</f>
        <v>10</v>
      </c>
      <c r="BW1137" t="s">
        <v>18</v>
      </c>
      <c r="BX1137">
        <f t="shared" ref="BX1137" ca="1" si="20071">G1138*BP1137</f>
        <v>35</v>
      </c>
      <c r="BY1137" s="3">
        <f t="shared" ref="BY1137" ca="1" si="20072">BR1137+BV1137</f>
        <v>7</v>
      </c>
      <c r="BZ1137" t="s">
        <v>18</v>
      </c>
      <c r="CA1137" s="3">
        <f t="shared" ref="CA1137" ca="1" si="20073">BT1137+BX1137</f>
        <v>29</v>
      </c>
      <c r="CB1137">
        <f t="shared" ca="1" si="19426"/>
        <v>7</v>
      </c>
      <c r="CC1137">
        <f t="shared" ca="1" si="19427"/>
        <v>29</v>
      </c>
      <c r="CD1137" s="33">
        <f t="shared" ref="CD1137" ca="1" si="20074">BY1137/GCD(CB1137,CB1138)</f>
        <v>7</v>
      </c>
      <c r="CE1137" t="s">
        <v>18</v>
      </c>
      <c r="CF1137" s="33">
        <f t="shared" ref="CF1137" ca="1" si="20075">CA1137/GCD(CC1137,CC1138)</f>
        <v>29</v>
      </c>
      <c r="CH1137" s="3">
        <f t="shared" ref="CH1137" ca="1" si="20076">CD1137</f>
        <v>7</v>
      </c>
      <c r="CI1137" s="3">
        <f t="shared" ref="CI1137" ca="1" si="20077">CD1138</f>
        <v>15</v>
      </c>
      <c r="CJ1137" t="s">
        <v>18</v>
      </c>
      <c r="CK1137" s="3" t="str">
        <f t="shared" ca="1" si="19378"/>
        <v>+</v>
      </c>
      <c r="CL1137" s="3">
        <f t="shared" ref="CL1137" ca="1" si="20078">CF1137</f>
        <v>29</v>
      </c>
      <c r="CM1137" s="3">
        <f t="shared" ref="CM1137" ca="1" si="20079">CF1138</f>
        <v>15</v>
      </c>
      <c r="CO1137" t="s">
        <v>250</v>
      </c>
      <c r="CP1137" s="2" t="str">
        <f t="shared" ca="1" si="19434"/>
        <v/>
      </c>
      <c r="CQ1137" t="s">
        <v>249</v>
      </c>
      <c r="CR1137" s="2">
        <f t="shared" ref="CR1137" ca="1" si="20080">ABS(CH1137)</f>
        <v>7</v>
      </c>
      <c r="CS1137" t="s">
        <v>216</v>
      </c>
      <c r="CT1137" s="2">
        <f t="shared" ref="CT1137" ca="1" si="20081">CI1137</f>
        <v>15</v>
      </c>
      <c r="CU1137" t="s">
        <v>217</v>
      </c>
      <c r="CV1137" t="s">
        <v>18</v>
      </c>
      <c r="CW1137" s="2" t="str">
        <f t="shared" ca="1" si="19437"/>
        <v>+</v>
      </c>
      <c r="CX1137" t="s">
        <v>249</v>
      </c>
      <c r="CY1137" s="2">
        <f t="shared" ref="CY1137" ca="1" si="20082">ABS(CL1137)</f>
        <v>29</v>
      </c>
      <c r="CZ1137" t="s">
        <v>216</v>
      </c>
      <c r="DA1137" s="2">
        <f t="shared" ref="DA1137" ca="1" si="20083">CM1137</f>
        <v>15</v>
      </c>
      <c r="DB1137" t="s">
        <v>217</v>
      </c>
      <c r="DC1137" t="s">
        <v>230</v>
      </c>
    </row>
    <row r="1138" spans="2:107" ht="32" customHeight="1" x14ac:dyDescent="0.55000000000000004">
      <c r="B1138" s="113"/>
      <c r="C1138" s="113"/>
      <c r="E1138" s="95"/>
      <c r="F1138" s="95"/>
      <c r="G1138" s="1">
        <f t="shared" ca="1" si="19387"/>
        <v>5</v>
      </c>
      <c r="H1138" s="95"/>
      <c r="J1138" s="95"/>
      <c r="K1138" s="95"/>
      <c r="L1138" s="1">
        <f t="shared" ca="1" si="19388"/>
        <v>3</v>
      </c>
      <c r="M1138" s="1"/>
      <c r="AP1138" t="str">
        <f t="shared" ca="1" si="19409"/>
        <v>\\(\\quad \\displaystyle 7x</v>
      </c>
      <c r="AQ1138" t="str">
        <f t="shared" ca="1" si="19410"/>
        <v>+29 \\)</v>
      </c>
      <c r="AS1138" s="13" t="str">
        <f t="shared" ref="AS1138" ca="1" si="20084">IF(AND(CR1137=0,CY1137=0),"\\(\\quad \\displaystyle 0 \\)","")</f>
        <v/>
      </c>
      <c r="AU1138" s="114"/>
      <c r="AV1138" s="114"/>
      <c r="AW1138" s="114"/>
      <c r="AX1138" s="114"/>
      <c r="AY1138" s="114"/>
      <c r="AZ1138" s="117"/>
      <c r="BH1138" s="23">
        <f t="shared" ref="BH1138" ca="1" si="20085">IF(E1137=0,7,E1137)</f>
        <v>-1</v>
      </c>
      <c r="BI1138" s="1"/>
      <c r="BK1138" s="1"/>
      <c r="BL1138" t="s">
        <v>287</v>
      </c>
      <c r="BM1138" s="23">
        <f t="shared" ref="BM1138" ca="1" si="20086">IF(J1137=0,7,J1137)</f>
        <v>2</v>
      </c>
      <c r="BN1138" s="1"/>
      <c r="BP1138" s="1"/>
      <c r="BR1138">
        <f t="shared" ref="BR1138" ca="1" si="20087">G1138*L1138</f>
        <v>15</v>
      </c>
      <c r="BS1138" t="s">
        <v>18</v>
      </c>
      <c r="BT1138">
        <f t="shared" ref="BT1138" ca="1" si="20088">G1138*L1138</f>
        <v>15</v>
      </c>
      <c r="BV1138">
        <f t="shared" ref="BV1138" ca="1" si="20089">G1138*L1138</f>
        <v>15</v>
      </c>
      <c r="BW1138" t="s">
        <v>18</v>
      </c>
      <c r="BX1138">
        <f t="shared" ref="BX1138" ca="1" si="20090">G1138*L1138</f>
        <v>15</v>
      </c>
      <c r="BY1138" s="3">
        <f t="shared" ref="BY1138" ca="1" si="20091">BR1138</f>
        <v>15</v>
      </c>
      <c r="BZ1138" t="s">
        <v>18</v>
      </c>
      <c r="CA1138" s="3">
        <f t="shared" ref="CA1138" ca="1" si="20092">BT1138</f>
        <v>15</v>
      </c>
      <c r="CB1138">
        <f t="shared" ca="1" si="19426"/>
        <v>15</v>
      </c>
      <c r="CC1138">
        <f t="shared" ca="1" si="19427"/>
        <v>15</v>
      </c>
      <c r="CD1138" s="33">
        <f t="shared" ref="CD1138" ca="1" si="20093">BY1138/GCD(CB1137,CB1138)</f>
        <v>15</v>
      </c>
      <c r="CE1138" t="s">
        <v>18</v>
      </c>
      <c r="CF1138" s="33">
        <f t="shared" ref="CF1138" ca="1" si="20094">CA1138/GCD(CC1137,CC1138)</f>
        <v>15</v>
      </c>
      <c r="CH1138" s="3">
        <f t="shared" ref="CH1138" ca="1" si="20095">CD1137</f>
        <v>7</v>
      </c>
      <c r="CJ1138" t="s">
        <v>18</v>
      </c>
      <c r="CK1138" s="3" t="str">
        <f t="shared" ref="CK1138" ca="1" si="20096">IF(CM1137&gt;=0,"+","")</f>
        <v>+</v>
      </c>
      <c r="CL1138" s="3">
        <f t="shared" ref="CL1138" ca="1" si="20097">CF1137</f>
        <v>29</v>
      </c>
      <c r="CO1138" t="s">
        <v>250</v>
      </c>
      <c r="CP1138" s="2" t="str">
        <f t="shared" ca="1" si="19434"/>
        <v/>
      </c>
      <c r="CR1138" s="2">
        <f t="shared" ref="CR1138" ca="1" si="20098">IF(CH1138=0,"",IF(CH1138=1,"",IF(CH1138=-1,"",ABS(CH1138))))</f>
        <v>7</v>
      </c>
      <c r="CV1138" t="str">
        <f t="shared" ref="CV1138" ca="1" si="20099">IF(CR1137=0,"","x")</f>
        <v>x</v>
      </c>
      <c r="CW1138" s="2" t="str">
        <f t="shared" ca="1" si="19437"/>
        <v>+</v>
      </c>
      <c r="CY1138" s="2">
        <f t="shared" ref="CY1138" ca="1" si="20100">IF(CL1138=0,"",ABS(CL1138))</f>
        <v>29</v>
      </c>
      <c r="DC1138" t="s">
        <v>230</v>
      </c>
    </row>
    <row r="1139" spans="2:107" ht="32" customHeight="1" x14ac:dyDescent="0.55000000000000004">
      <c r="B1139" s="112" t="s">
        <v>1</v>
      </c>
      <c r="C1139" s="112" t="s">
        <v>330</v>
      </c>
      <c r="E1139" s="96">
        <f t="shared" ca="1" si="19344"/>
        <v>5</v>
      </c>
      <c r="F1139" s="97" t="s">
        <v>18</v>
      </c>
      <c r="G1139" s="97" t="str">
        <f t="shared" ca="1" si="19345"/>
        <v/>
      </c>
      <c r="H1139" s="96">
        <f t="shared" ca="1" si="19346"/>
        <v>-2</v>
      </c>
      <c r="I1139" t="s">
        <v>287</v>
      </c>
      <c r="J1139" s="96">
        <f t="shared" ca="1" si="19347"/>
        <v>3</v>
      </c>
      <c r="K1139" s="97" t="s">
        <v>18</v>
      </c>
      <c r="L1139" s="97" t="str">
        <f t="shared" ca="1" si="19348"/>
        <v>+</v>
      </c>
      <c r="M1139" s="96">
        <f t="shared" ca="1" si="19349"/>
        <v>8</v>
      </c>
      <c r="P1139" t="s">
        <v>250</v>
      </c>
      <c r="Q1139" t="s">
        <v>249</v>
      </c>
      <c r="R1139" t="str">
        <f t="shared" ref="R1139" ca="1" si="20101">BH1139&amp;BI1139&amp;BJ1139&amp;BK1139</f>
        <v>5x-2</v>
      </c>
      <c r="S1139" t="s">
        <v>216</v>
      </c>
      <c r="T1139">
        <f t="shared" ref="T1139" ca="1" si="20102">G1140</f>
        <v>9</v>
      </c>
      <c r="U1139" t="s">
        <v>217</v>
      </c>
      <c r="V1139" t="s">
        <v>287</v>
      </c>
      <c r="W1139" t="s">
        <v>249</v>
      </c>
      <c r="X1139" t="str">
        <f t="shared" ref="X1139" ca="1" si="20103">BM1139&amp;BN1139&amp;BO1139&amp;BP1139</f>
        <v>3x+8</v>
      </c>
      <c r="Y1139" t="s">
        <v>216</v>
      </c>
      <c r="Z1139">
        <f t="shared" ref="Z1139" ca="1" si="20104">L1140</f>
        <v>9</v>
      </c>
      <c r="AA1139" t="s">
        <v>217</v>
      </c>
      <c r="AB1139" t="s">
        <v>13</v>
      </c>
      <c r="AC1139" t="s">
        <v>230</v>
      </c>
      <c r="AP1139" t="str">
        <f t="shared" ca="1" si="19409"/>
        <v>\\(\\quad \\displaystyle \\frac{8}{9}x</v>
      </c>
      <c r="AQ1139" t="str">
        <f t="shared" ca="1" si="19410"/>
        <v>+\\frac{2}{3} \\)</v>
      </c>
      <c r="AS1139" t="str">
        <f t="shared" ref="AS1139" ca="1" si="20105">IF(OR(CT1139=1,CR1139=0),AP1140,AP1139)</f>
        <v>\\(\\quad \\displaystyle \\frac{8}{9}x</v>
      </c>
      <c r="AT1139" t="str">
        <f t="shared" ref="AT1139" ca="1" si="20106">IF(OR(DA1139=1,CY1139=0),AQ1140,AQ1139)</f>
        <v>+\\frac{2}{3} \\)</v>
      </c>
      <c r="AU1139" s="114" t="s">
        <v>60</v>
      </c>
      <c r="AV1139" s="115" t="s">
        <v>329</v>
      </c>
      <c r="AW1139" s="114" t="str">
        <f t="shared" ref="AW1139" ca="1" si="20107">P1139&amp;Q1139&amp;R1139&amp;S1139&amp;T1139&amp;U1139&amp;V1139&amp;W1139&amp;X1139&amp;Y1139&amp;Z1139&amp;AA1139&amp;AB1139&amp;AC1139</f>
        <v>\\(\\quad \\displaystyle \\frac{5x-2}{9}+\\frac{3x+8}{9}= \\)</v>
      </c>
      <c r="AX1139" s="114" t="str">
        <f t="shared" ref="AX1139" ca="1" si="20108">IF(AS1140="",AS1139&amp;AT1139,AS1140)</f>
        <v>\\(\\quad \\displaystyle \\frac{8}{9}x+\\frac{2}{3} \\)</v>
      </c>
      <c r="AY1139" s="115" t="s">
        <v>62</v>
      </c>
      <c r="AZ1139" s="116" t="str">
        <f t="shared" ref="AZ1139" ca="1" si="20109">"INSERT INTO "&amp;AU1139&amp;"(tangen,question,answer,editor,date,count) VALUES('"&amp;AV1139&amp;"','"&amp;AW1139&amp;"','"&amp;AX1139&amp;"','"&amp;AY1139&amp;"',NOW(),0);"</f>
        <v>INSERT INTO math(tangen,question,answer,editor,date,count) VALUES('m5800','\\(\\quad \\displaystyle \\frac{5x-2}{9}+\\frac{3x+8}{9}= \\)','\\(\\quad \\displaystyle \\frac{8}{9}x+\\frac{2}{3} \\)','harazono',NOW(),0);</v>
      </c>
      <c r="BH1139">
        <f t="shared" ref="BH1139" ca="1" si="20110">IF(BH1140=1,"",IF(BH1140=-1,"",BH1140))</f>
        <v>5</v>
      </c>
      <c r="BI1139" t="s">
        <v>18</v>
      </c>
      <c r="BJ1139" t="str">
        <f t="shared" ca="1" si="19361"/>
        <v/>
      </c>
      <c r="BK1139" s="23">
        <f t="shared" ref="BK1139" ca="1" si="20111">IF(H1139=0,7,H1139)</f>
        <v>-2</v>
      </c>
      <c r="BM1139">
        <f t="shared" ref="BM1139" ca="1" si="20112">IF(BM1140=1,"",IF(BM1140=-1,"",BM1140))</f>
        <v>3</v>
      </c>
      <c r="BN1139" t="s">
        <v>18</v>
      </c>
      <c r="BO1139" t="str">
        <f t="shared" ca="1" si="19364"/>
        <v>+</v>
      </c>
      <c r="BP1139" s="23">
        <f t="shared" ref="BP1139" ca="1" si="20113">IF(M1139=0,7,M1139)</f>
        <v>8</v>
      </c>
      <c r="BR1139">
        <f t="shared" ref="BR1139" ca="1" si="20114">BH1140*L1140</f>
        <v>45</v>
      </c>
      <c r="BS1139" t="s">
        <v>18</v>
      </c>
      <c r="BT1139">
        <f t="shared" ref="BT1139" ca="1" si="20115">BK1139*L1140</f>
        <v>-18</v>
      </c>
      <c r="BV1139">
        <f t="shared" ref="BV1139" ca="1" si="20116">G1140*BM1140</f>
        <v>27</v>
      </c>
      <c r="BW1139" t="s">
        <v>18</v>
      </c>
      <c r="BX1139">
        <f t="shared" ref="BX1139" ca="1" si="20117">G1140*BP1139</f>
        <v>72</v>
      </c>
      <c r="BY1139" s="3">
        <f t="shared" ref="BY1139" ca="1" si="20118">BR1139+BV1139</f>
        <v>72</v>
      </c>
      <c r="BZ1139" t="s">
        <v>18</v>
      </c>
      <c r="CA1139" s="3">
        <f t="shared" ref="CA1139" ca="1" si="20119">BT1139+BX1139</f>
        <v>54</v>
      </c>
      <c r="CB1139">
        <f t="shared" ca="1" si="19426"/>
        <v>72</v>
      </c>
      <c r="CC1139">
        <f t="shared" ca="1" si="19427"/>
        <v>54</v>
      </c>
      <c r="CD1139" s="33">
        <f t="shared" ref="CD1139" ca="1" si="20120">BY1139/GCD(CB1139,CB1140)</f>
        <v>8</v>
      </c>
      <c r="CE1139" t="s">
        <v>18</v>
      </c>
      <c r="CF1139" s="33">
        <f t="shared" ref="CF1139" ca="1" si="20121">CA1139/GCD(CC1139,CC1140)</f>
        <v>2</v>
      </c>
      <c r="CH1139" s="3">
        <f t="shared" ref="CH1139" ca="1" si="20122">CD1139</f>
        <v>8</v>
      </c>
      <c r="CI1139" s="3">
        <f t="shared" ref="CI1139" ca="1" si="20123">CD1140</f>
        <v>9</v>
      </c>
      <c r="CJ1139" t="s">
        <v>18</v>
      </c>
      <c r="CK1139" s="3" t="str">
        <f t="shared" ca="1" si="19378"/>
        <v>+</v>
      </c>
      <c r="CL1139" s="3">
        <f t="shared" ref="CL1139" ca="1" si="20124">CF1139</f>
        <v>2</v>
      </c>
      <c r="CM1139" s="3">
        <f t="shared" ref="CM1139" ca="1" si="20125">CF1140</f>
        <v>3</v>
      </c>
      <c r="CO1139" t="s">
        <v>250</v>
      </c>
      <c r="CP1139" s="2" t="str">
        <f t="shared" ca="1" si="19434"/>
        <v/>
      </c>
      <c r="CQ1139" t="s">
        <v>249</v>
      </c>
      <c r="CR1139" s="2">
        <f t="shared" ref="CR1139" ca="1" si="20126">ABS(CH1139)</f>
        <v>8</v>
      </c>
      <c r="CS1139" t="s">
        <v>216</v>
      </c>
      <c r="CT1139" s="2">
        <f t="shared" ref="CT1139" ca="1" si="20127">CI1139</f>
        <v>9</v>
      </c>
      <c r="CU1139" t="s">
        <v>217</v>
      </c>
      <c r="CV1139" t="s">
        <v>18</v>
      </c>
      <c r="CW1139" s="2" t="str">
        <f t="shared" ca="1" si="19437"/>
        <v>+</v>
      </c>
      <c r="CX1139" t="s">
        <v>249</v>
      </c>
      <c r="CY1139" s="2">
        <f t="shared" ref="CY1139" ca="1" si="20128">ABS(CL1139)</f>
        <v>2</v>
      </c>
      <c r="CZ1139" t="s">
        <v>216</v>
      </c>
      <c r="DA1139" s="2">
        <f t="shared" ref="DA1139" ca="1" si="20129">CM1139</f>
        <v>3</v>
      </c>
      <c r="DB1139" t="s">
        <v>217</v>
      </c>
      <c r="DC1139" t="s">
        <v>230</v>
      </c>
    </row>
    <row r="1140" spans="2:107" ht="32" customHeight="1" x14ac:dyDescent="0.55000000000000004">
      <c r="B1140" s="113"/>
      <c r="C1140" s="113"/>
      <c r="E1140" s="95"/>
      <c r="F1140" s="95"/>
      <c r="G1140" s="1">
        <f t="shared" ca="1" si="19387"/>
        <v>9</v>
      </c>
      <c r="H1140" s="95"/>
      <c r="J1140" s="95"/>
      <c r="K1140" s="95"/>
      <c r="L1140" s="1">
        <f t="shared" ca="1" si="19388"/>
        <v>9</v>
      </c>
      <c r="M1140" s="1"/>
      <c r="AP1140" t="str">
        <f t="shared" ca="1" si="19409"/>
        <v>\\(\\quad \\displaystyle 8x</v>
      </c>
      <c r="AQ1140" t="str">
        <f t="shared" ca="1" si="19410"/>
        <v>+2 \\)</v>
      </c>
      <c r="AS1140" s="13" t="str">
        <f t="shared" ref="AS1140" ca="1" si="20130">IF(AND(CR1139=0,CY1139=0),"\\(\\quad \\displaystyle 0 \\)","")</f>
        <v/>
      </c>
      <c r="AU1140" s="114"/>
      <c r="AV1140" s="114"/>
      <c r="AW1140" s="114"/>
      <c r="AX1140" s="114"/>
      <c r="AY1140" s="114"/>
      <c r="AZ1140" s="117"/>
      <c r="BH1140" s="23">
        <f t="shared" ref="BH1140" ca="1" si="20131">IF(E1139=0,7,E1139)</f>
        <v>5</v>
      </c>
      <c r="BI1140" s="1"/>
      <c r="BK1140" s="1"/>
      <c r="BL1140" t="s">
        <v>287</v>
      </c>
      <c r="BM1140" s="23">
        <f t="shared" ref="BM1140" ca="1" si="20132">IF(J1139=0,7,J1139)</f>
        <v>3</v>
      </c>
      <c r="BN1140" s="1"/>
      <c r="BP1140" s="1"/>
      <c r="BR1140">
        <f t="shared" ref="BR1140" ca="1" si="20133">G1140*L1140</f>
        <v>81</v>
      </c>
      <c r="BS1140" t="s">
        <v>18</v>
      </c>
      <c r="BT1140">
        <f t="shared" ref="BT1140" ca="1" si="20134">G1140*L1140</f>
        <v>81</v>
      </c>
      <c r="BV1140">
        <f t="shared" ref="BV1140" ca="1" si="20135">G1140*L1140</f>
        <v>81</v>
      </c>
      <c r="BW1140" t="s">
        <v>18</v>
      </c>
      <c r="BX1140">
        <f t="shared" ref="BX1140" ca="1" si="20136">G1140*L1140</f>
        <v>81</v>
      </c>
      <c r="BY1140" s="3">
        <f t="shared" ref="BY1140" ca="1" si="20137">BR1140</f>
        <v>81</v>
      </c>
      <c r="BZ1140" t="s">
        <v>18</v>
      </c>
      <c r="CA1140" s="3">
        <f t="shared" ref="CA1140" ca="1" si="20138">BT1140</f>
        <v>81</v>
      </c>
      <c r="CB1140">
        <f t="shared" ca="1" si="19426"/>
        <v>81</v>
      </c>
      <c r="CC1140">
        <f t="shared" ca="1" si="19427"/>
        <v>81</v>
      </c>
      <c r="CD1140" s="33">
        <f t="shared" ref="CD1140" ca="1" si="20139">BY1140/GCD(CB1139,CB1140)</f>
        <v>9</v>
      </c>
      <c r="CE1140" t="s">
        <v>18</v>
      </c>
      <c r="CF1140" s="33">
        <f t="shared" ref="CF1140" ca="1" si="20140">CA1140/GCD(CC1139,CC1140)</f>
        <v>3</v>
      </c>
      <c r="CH1140" s="3">
        <f t="shared" ref="CH1140" ca="1" si="20141">CD1139</f>
        <v>8</v>
      </c>
      <c r="CJ1140" t="s">
        <v>18</v>
      </c>
      <c r="CK1140" s="3" t="str">
        <f t="shared" ref="CK1140" ca="1" si="20142">IF(CM1139&gt;=0,"+","")</f>
        <v>+</v>
      </c>
      <c r="CL1140" s="3">
        <f t="shared" ref="CL1140" ca="1" si="20143">CF1139</f>
        <v>2</v>
      </c>
      <c r="CO1140" t="s">
        <v>250</v>
      </c>
      <c r="CP1140" s="2" t="str">
        <f t="shared" ca="1" si="19434"/>
        <v/>
      </c>
      <c r="CR1140" s="2">
        <f t="shared" ref="CR1140" ca="1" si="20144">IF(CH1140=0,"",IF(CH1140=1,"",IF(CH1140=-1,"",ABS(CH1140))))</f>
        <v>8</v>
      </c>
      <c r="CV1140" t="str">
        <f t="shared" ref="CV1140" ca="1" si="20145">IF(CR1139=0,"","x")</f>
        <v>x</v>
      </c>
      <c r="CW1140" s="2" t="str">
        <f t="shared" ca="1" si="19437"/>
        <v>+</v>
      </c>
      <c r="CY1140" s="2">
        <f t="shared" ref="CY1140" ca="1" si="20146">IF(CL1140=0,"",ABS(CL1140))</f>
        <v>2</v>
      </c>
      <c r="DC1140" t="s">
        <v>230</v>
      </c>
    </row>
    <row r="1141" spans="2:107" ht="32" customHeight="1" x14ac:dyDescent="0.55000000000000004">
      <c r="B1141" s="112" t="s">
        <v>1</v>
      </c>
      <c r="C1141" s="112" t="s">
        <v>330</v>
      </c>
      <c r="E1141" s="96">
        <f t="shared" ca="1" si="19344"/>
        <v>8</v>
      </c>
      <c r="F1141" s="97" t="s">
        <v>18</v>
      </c>
      <c r="G1141" s="97" t="str">
        <f t="shared" ca="1" si="19345"/>
        <v>+</v>
      </c>
      <c r="H1141" s="96">
        <f t="shared" ca="1" si="19346"/>
        <v>3</v>
      </c>
      <c r="I1141" t="s">
        <v>287</v>
      </c>
      <c r="J1141" s="96">
        <f t="shared" ca="1" si="19347"/>
        <v>7</v>
      </c>
      <c r="K1141" s="97" t="s">
        <v>18</v>
      </c>
      <c r="L1141" s="97" t="str">
        <f t="shared" ca="1" si="19348"/>
        <v>+</v>
      </c>
      <c r="M1141" s="96">
        <f t="shared" ca="1" si="19349"/>
        <v>8</v>
      </c>
      <c r="P1141" t="s">
        <v>250</v>
      </c>
      <c r="Q1141" t="s">
        <v>249</v>
      </c>
      <c r="R1141" t="str">
        <f t="shared" ref="R1141" ca="1" si="20147">BH1141&amp;BI1141&amp;BJ1141&amp;BK1141</f>
        <v>8x+3</v>
      </c>
      <c r="S1141" t="s">
        <v>216</v>
      </c>
      <c r="T1141">
        <f t="shared" ref="T1141" ca="1" si="20148">G1142</f>
        <v>10</v>
      </c>
      <c r="U1141" t="s">
        <v>217</v>
      </c>
      <c r="V1141" t="s">
        <v>287</v>
      </c>
      <c r="W1141" t="s">
        <v>249</v>
      </c>
      <c r="X1141" t="str">
        <f t="shared" ref="X1141" ca="1" si="20149">BM1141&amp;BN1141&amp;BO1141&amp;BP1141</f>
        <v>7x+8</v>
      </c>
      <c r="Y1141" t="s">
        <v>216</v>
      </c>
      <c r="Z1141">
        <f t="shared" ref="Z1141" ca="1" si="20150">L1142</f>
        <v>6</v>
      </c>
      <c r="AA1141" t="s">
        <v>217</v>
      </c>
      <c r="AB1141" t="s">
        <v>13</v>
      </c>
      <c r="AC1141" t="s">
        <v>230</v>
      </c>
      <c r="AP1141" t="str">
        <f t="shared" ca="1" si="19409"/>
        <v>\\(\\quad \\displaystyle \\frac{59}{30}x</v>
      </c>
      <c r="AQ1141" t="str">
        <f t="shared" ca="1" si="19410"/>
        <v>+\\frac{49}{30} \\)</v>
      </c>
      <c r="AS1141" t="str">
        <f t="shared" ref="AS1141" ca="1" si="20151">IF(OR(CT1141=1,CR1141=0),AP1142,AP1141)</f>
        <v>\\(\\quad \\displaystyle \\frac{59}{30}x</v>
      </c>
      <c r="AT1141" t="str">
        <f t="shared" ref="AT1141" ca="1" si="20152">IF(OR(DA1141=1,CY1141=0),AQ1142,AQ1141)</f>
        <v>+\\frac{49}{30} \\)</v>
      </c>
      <c r="AU1141" s="114" t="s">
        <v>60</v>
      </c>
      <c r="AV1141" s="115" t="s">
        <v>329</v>
      </c>
      <c r="AW1141" s="114" t="str">
        <f t="shared" ref="AW1141" ca="1" si="20153">P1141&amp;Q1141&amp;R1141&amp;S1141&amp;T1141&amp;U1141&amp;V1141&amp;W1141&amp;X1141&amp;Y1141&amp;Z1141&amp;AA1141&amp;AB1141&amp;AC1141</f>
        <v>\\(\\quad \\displaystyle \\frac{8x+3}{10}+\\frac{7x+8}{6}= \\)</v>
      </c>
      <c r="AX1141" s="114" t="str">
        <f t="shared" ref="AX1141" ca="1" si="20154">IF(AS1142="",AS1141&amp;AT1141,AS1142)</f>
        <v>\\(\\quad \\displaystyle \\frac{59}{30}x+\\frac{49}{30} \\)</v>
      </c>
      <c r="AY1141" s="115" t="s">
        <v>62</v>
      </c>
      <c r="AZ1141" s="116" t="str">
        <f t="shared" ref="AZ1141" ca="1" si="20155">"INSERT INTO "&amp;AU1141&amp;"(tangen,question,answer,editor,date,count) VALUES('"&amp;AV1141&amp;"','"&amp;AW1141&amp;"','"&amp;AX1141&amp;"','"&amp;AY1141&amp;"',NOW(),0);"</f>
        <v>INSERT INTO math(tangen,question,answer,editor,date,count) VALUES('m5800','\\(\\quad \\displaystyle \\frac{8x+3}{10}+\\frac{7x+8}{6}= \\)','\\(\\quad \\displaystyle \\frac{59}{30}x+\\frac{49}{30} \\)','harazono',NOW(),0);</v>
      </c>
      <c r="BH1141">
        <f t="shared" ref="BH1141" ca="1" si="20156">IF(BH1142=1,"",IF(BH1142=-1,"",BH1142))</f>
        <v>8</v>
      </c>
      <c r="BI1141" t="s">
        <v>18</v>
      </c>
      <c r="BJ1141" t="str">
        <f t="shared" ca="1" si="19361"/>
        <v>+</v>
      </c>
      <c r="BK1141" s="23">
        <f t="shared" ref="BK1141" ca="1" si="20157">IF(H1141=0,7,H1141)</f>
        <v>3</v>
      </c>
      <c r="BM1141">
        <f t="shared" ref="BM1141" ca="1" si="20158">IF(BM1142=1,"",IF(BM1142=-1,"",BM1142))</f>
        <v>7</v>
      </c>
      <c r="BN1141" t="s">
        <v>18</v>
      </c>
      <c r="BO1141" t="str">
        <f t="shared" ca="1" si="19364"/>
        <v>+</v>
      </c>
      <c r="BP1141" s="23">
        <f t="shared" ref="BP1141" ca="1" si="20159">IF(M1141=0,7,M1141)</f>
        <v>8</v>
      </c>
      <c r="BR1141">
        <f t="shared" ref="BR1141" ca="1" si="20160">BH1142*L1142</f>
        <v>48</v>
      </c>
      <c r="BS1141" t="s">
        <v>18</v>
      </c>
      <c r="BT1141">
        <f t="shared" ref="BT1141" ca="1" si="20161">BK1141*L1142</f>
        <v>18</v>
      </c>
      <c r="BV1141">
        <f t="shared" ref="BV1141" ca="1" si="20162">G1142*BM1142</f>
        <v>70</v>
      </c>
      <c r="BW1141" t="s">
        <v>18</v>
      </c>
      <c r="BX1141">
        <f t="shared" ref="BX1141" ca="1" si="20163">G1142*BP1141</f>
        <v>80</v>
      </c>
      <c r="BY1141" s="3">
        <f t="shared" ref="BY1141" ca="1" si="20164">BR1141+BV1141</f>
        <v>118</v>
      </c>
      <c r="BZ1141" t="s">
        <v>18</v>
      </c>
      <c r="CA1141" s="3">
        <f t="shared" ref="CA1141" ca="1" si="20165">BT1141+BX1141</f>
        <v>98</v>
      </c>
      <c r="CB1141">
        <f t="shared" ca="1" si="19426"/>
        <v>118</v>
      </c>
      <c r="CC1141">
        <f t="shared" ca="1" si="19427"/>
        <v>98</v>
      </c>
      <c r="CD1141" s="33">
        <f t="shared" ref="CD1141" ca="1" si="20166">BY1141/GCD(CB1141,CB1142)</f>
        <v>59</v>
      </c>
      <c r="CE1141" t="s">
        <v>18</v>
      </c>
      <c r="CF1141" s="33">
        <f t="shared" ref="CF1141" ca="1" si="20167">CA1141/GCD(CC1141,CC1142)</f>
        <v>49</v>
      </c>
      <c r="CH1141" s="3">
        <f t="shared" ref="CH1141" ca="1" si="20168">CD1141</f>
        <v>59</v>
      </c>
      <c r="CI1141" s="3">
        <f t="shared" ref="CI1141" ca="1" si="20169">CD1142</f>
        <v>30</v>
      </c>
      <c r="CJ1141" t="s">
        <v>18</v>
      </c>
      <c r="CK1141" s="3" t="str">
        <f t="shared" ca="1" si="19378"/>
        <v>+</v>
      </c>
      <c r="CL1141" s="3">
        <f t="shared" ref="CL1141" ca="1" si="20170">CF1141</f>
        <v>49</v>
      </c>
      <c r="CM1141" s="3">
        <f t="shared" ref="CM1141" ca="1" si="20171">CF1142</f>
        <v>30</v>
      </c>
      <c r="CO1141" t="s">
        <v>250</v>
      </c>
      <c r="CP1141" s="2" t="str">
        <f t="shared" ca="1" si="19434"/>
        <v/>
      </c>
      <c r="CQ1141" t="s">
        <v>249</v>
      </c>
      <c r="CR1141" s="2">
        <f t="shared" ref="CR1141" ca="1" si="20172">ABS(CH1141)</f>
        <v>59</v>
      </c>
      <c r="CS1141" t="s">
        <v>216</v>
      </c>
      <c r="CT1141" s="2">
        <f t="shared" ref="CT1141" ca="1" si="20173">CI1141</f>
        <v>30</v>
      </c>
      <c r="CU1141" t="s">
        <v>217</v>
      </c>
      <c r="CV1141" t="s">
        <v>18</v>
      </c>
      <c r="CW1141" s="2" t="str">
        <f t="shared" ca="1" si="19437"/>
        <v>+</v>
      </c>
      <c r="CX1141" t="s">
        <v>249</v>
      </c>
      <c r="CY1141" s="2">
        <f t="shared" ref="CY1141" ca="1" si="20174">ABS(CL1141)</f>
        <v>49</v>
      </c>
      <c r="CZ1141" t="s">
        <v>216</v>
      </c>
      <c r="DA1141" s="2">
        <f t="shared" ref="DA1141" ca="1" si="20175">CM1141</f>
        <v>30</v>
      </c>
      <c r="DB1141" t="s">
        <v>217</v>
      </c>
      <c r="DC1141" t="s">
        <v>230</v>
      </c>
    </row>
    <row r="1142" spans="2:107" ht="32" customHeight="1" x14ac:dyDescent="0.55000000000000004">
      <c r="B1142" s="113"/>
      <c r="C1142" s="113"/>
      <c r="E1142" s="95"/>
      <c r="F1142" s="95"/>
      <c r="G1142" s="1">
        <f t="shared" ca="1" si="19387"/>
        <v>10</v>
      </c>
      <c r="H1142" s="95"/>
      <c r="J1142" s="95"/>
      <c r="K1142" s="95"/>
      <c r="L1142" s="1">
        <f t="shared" ca="1" si="19388"/>
        <v>6</v>
      </c>
      <c r="M1142" s="1"/>
      <c r="AP1142" t="str">
        <f t="shared" ca="1" si="19409"/>
        <v>\\(\\quad \\displaystyle 59x</v>
      </c>
      <c r="AQ1142" t="str">
        <f t="shared" ca="1" si="19410"/>
        <v>+49 \\)</v>
      </c>
      <c r="AS1142" s="13" t="str">
        <f t="shared" ref="AS1142" ca="1" si="20176">IF(AND(CR1141=0,CY1141=0),"\\(\\quad \\displaystyle 0 \\)","")</f>
        <v/>
      </c>
      <c r="AU1142" s="114"/>
      <c r="AV1142" s="114"/>
      <c r="AW1142" s="114"/>
      <c r="AX1142" s="114"/>
      <c r="AY1142" s="114"/>
      <c r="AZ1142" s="117"/>
      <c r="BH1142" s="23">
        <f t="shared" ref="BH1142" ca="1" si="20177">IF(E1141=0,7,E1141)</f>
        <v>8</v>
      </c>
      <c r="BI1142" s="1"/>
      <c r="BK1142" s="1"/>
      <c r="BL1142" t="s">
        <v>287</v>
      </c>
      <c r="BM1142" s="23">
        <f t="shared" ref="BM1142" ca="1" si="20178">IF(J1141=0,7,J1141)</f>
        <v>7</v>
      </c>
      <c r="BN1142" s="1"/>
      <c r="BP1142" s="1"/>
      <c r="BR1142">
        <f t="shared" ref="BR1142" ca="1" si="20179">G1142*L1142</f>
        <v>60</v>
      </c>
      <c r="BS1142" t="s">
        <v>18</v>
      </c>
      <c r="BT1142">
        <f t="shared" ref="BT1142" ca="1" si="20180">G1142*L1142</f>
        <v>60</v>
      </c>
      <c r="BV1142">
        <f t="shared" ref="BV1142" ca="1" si="20181">G1142*L1142</f>
        <v>60</v>
      </c>
      <c r="BW1142" t="s">
        <v>18</v>
      </c>
      <c r="BX1142">
        <f t="shared" ref="BX1142" ca="1" si="20182">G1142*L1142</f>
        <v>60</v>
      </c>
      <c r="BY1142" s="3">
        <f t="shared" ref="BY1142" ca="1" si="20183">BR1142</f>
        <v>60</v>
      </c>
      <c r="BZ1142" t="s">
        <v>18</v>
      </c>
      <c r="CA1142" s="3">
        <f t="shared" ref="CA1142" ca="1" si="20184">BT1142</f>
        <v>60</v>
      </c>
      <c r="CB1142">
        <f t="shared" ca="1" si="19426"/>
        <v>60</v>
      </c>
      <c r="CC1142">
        <f t="shared" ca="1" si="19427"/>
        <v>60</v>
      </c>
      <c r="CD1142" s="33">
        <f t="shared" ref="CD1142" ca="1" si="20185">BY1142/GCD(CB1141,CB1142)</f>
        <v>30</v>
      </c>
      <c r="CE1142" t="s">
        <v>18</v>
      </c>
      <c r="CF1142" s="33">
        <f t="shared" ref="CF1142" ca="1" si="20186">CA1142/GCD(CC1141,CC1142)</f>
        <v>30</v>
      </c>
      <c r="CH1142" s="3">
        <f t="shared" ref="CH1142" ca="1" si="20187">CD1141</f>
        <v>59</v>
      </c>
      <c r="CJ1142" t="s">
        <v>18</v>
      </c>
      <c r="CK1142" s="3" t="str">
        <f t="shared" ref="CK1142" ca="1" si="20188">IF(CM1141&gt;=0,"+","")</f>
        <v>+</v>
      </c>
      <c r="CL1142" s="3">
        <f t="shared" ref="CL1142" ca="1" si="20189">CF1141</f>
        <v>49</v>
      </c>
      <c r="CO1142" t="s">
        <v>250</v>
      </c>
      <c r="CP1142" s="2" t="str">
        <f t="shared" ca="1" si="19434"/>
        <v/>
      </c>
      <c r="CR1142" s="2">
        <f t="shared" ref="CR1142" ca="1" si="20190">IF(CH1142=0,"",IF(CH1142=1,"",IF(CH1142=-1,"",ABS(CH1142))))</f>
        <v>59</v>
      </c>
      <c r="CV1142" t="str">
        <f t="shared" ref="CV1142" ca="1" si="20191">IF(CR1141=0,"","x")</f>
        <v>x</v>
      </c>
      <c r="CW1142" s="2" t="str">
        <f t="shared" ca="1" si="19437"/>
        <v>+</v>
      </c>
      <c r="CY1142" s="2">
        <f t="shared" ref="CY1142" ca="1" si="20192">IF(CL1142=0,"",ABS(CL1142))</f>
        <v>49</v>
      </c>
      <c r="DC1142" t="s">
        <v>230</v>
      </c>
    </row>
    <row r="1143" spans="2:107" ht="32" customHeight="1" x14ac:dyDescent="0.55000000000000004">
      <c r="B1143" s="112" t="s">
        <v>1</v>
      </c>
      <c r="C1143" s="112" t="s">
        <v>330</v>
      </c>
      <c r="E1143" s="96">
        <f t="shared" ca="1" si="19344"/>
        <v>1</v>
      </c>
      <c r="F1143" s="97" t="s">
        <v>18</v>
      </c>
      <c r="G1143" s="97" t="str">
        <f t="shared" ca="1" si="19345"/>
        <v/>
      </c>
      <c r="H1143" s="96">
        <f t="shared" ca="1" si="19346"/>
        <v>-7</v>
      </c>
      <c r="I1143" t="s">
        <v>287</v>
      </c>
      <c r="J1143" s="96">
        <f t="shared" ca="1" si="19347"/>
        <v>7</v>
      </c>
      <c r="K1143" s="97" t="s">
        <v>18</v>
      </c>
      <c r="L1143" s="97" t="str">
        <f t="shared" ca="1" si="19348"/>
        <v>+</v>
      </c>
      <c r="M1143" s="96">
        <f t="shared" ca="1" si="19349"/>
        <v>2</v>
      </c>
      <c r="P1143" t="s">
        <v>250</v>
      </c>
      <c r="Q1143" t="s">
        <v>249</v>
      </c>
      <c r="R1143" t="str">
        <f t="shared" ref="R1143" ca="1" si="20193">BH1143&amp;BI1143&amp;BJ1143&amp;BK1143</f>
        <v>x-7</v>
      </c>
      <c r="S1143" t="s">
        <v>216</v>
      </c>
      <c r="T1143">
        <f t="shared" ref="T1143" ca="1" si="20194">G1144</f>
        <v>6</v>
      </c>
      <c r="U1143" t="s">
        <v>217</v>
      </c>
      <c r="V1143" t="s">
        <v>287</v>
      </c>
      <c r="W1143" t="s">
        <v>249</v>
      </c>
      <c r="X1143" t="str">
        <f t="shared" ref="X1143" ca="1" si="20195">BM1143&amp;BN1143&amp;BO1143&amp;BP1143</f>
        <v>7x+2</v>
      </c>
      <c r="Y1143" t="s">
        <v>216</v>
      </c>
      <c r="Z1143">
        <f t="shared" ref="Z1143" ca="1" si="20196">L1144</f>
        <v>4</v>
      </c>
      <c r="AA1143" t="s">
        <v>217</v>
      </c>
      <c r="AB1143" t="s">
        <v>13</v>
      </c>
      <c r="AC1143" t="s">
        <v>230</v>
      </c>
      <c r="AP1143" t="str">
        <f t="shared" ca="1" si="19409"/>
        <v>\\(\\quad \\displaystyle \\frac{23}{12}x</v>
      </c>
      <c r="AQ1143" t="str">
        <f t="shared" ca="1" si="19410"/>
        <v>-\\frac{2}{3} \\)</v>
      </c>
      <c r="AS1143" t="str">
        <f t="shared" ref="AS1143" ca="1" si="20197">IF(OR(CT1143=1,CR1143=0),AP1144,AP1143)</f>
        <v>\\(\\quad \\displaystyle \\frac{23}{12}x</v>
      </c>
      <c r="AT1143" t="str">
        <f t="shared" ref="AT1143" ca="1" si="20198">IF(OR(DA1143=1,CY1143=0),AQ1144,AQ1143)</f>
        <v>-\\frac{2}{3} \\)</v>
      </c>
      <c r="AU1143" s="114" t="s">
        <v>60</v>
      </c>
      <c r="AV1143" s="115" t="s">
        <v>329</v>
      </c>
      <c r="AW1143" s="114" t="str">
        <f t="shared" ref="AW1143" ca="1" si="20199">P1143&amp;Q1143&amp;R1143&amp;S1143&amp;T1143&amp;U1143&amp;V1143&amp;W1143&amp;X1143&amp;Y1143&amp;Z1143&amp;AA1143&amp;AB1143&amp;AC1143</f>
        <v>\\(\\quad \\displaystyle \\frac{x-7}{6}+\\frac{7x+2}{4}= \\)</v>
      </c>
      <c r="AX1143" s="114" t="str">
        <f t="shared" ref="AX1143" ca="1" si="20200">IF(AS1144="",AS1143&amp;AT1143,AS1144)</f>
        <v>\\(\\quad \\displaystyle \\frac{23}{12}x-\\frac{2}{3} \\)</v>
      </c>
      <c r="AY1143" s="115" t="s">
        <v>62</v>
      </c>
      <c r="AZ1143" s="116" t="str">
        <f t="shared" ref="AZ1143" ca="1" si="20201">"INSERT INTO "&amp;AU1143&amp;"(tangen,question,answer,editor,date,count) VALUES('"&amp;AV1143&amp;"','"&amp;AW1143&amp;"','"&amp;AX1143&amp;"','"&amp;AY1143&amp;"',NOW(),0);"</f>
        <v>INSERT INTO math(tangen,question,answer,editor,date,count) VALUES('m5800','\\(\\quad \\displaystyle \\frac{x-7}{6}+\\frac{7x+2}{4}= \\)','\\(\\quad \\displaystyle \\frac{23}{12}x-\\frac{2}{3} \\)','harazono',NOW(),0);</v>
      </c>
      <c r="BH1143" t="str">
        <f t="shared" ref="BH1143" ca="1" si="20202">IF(BH1144=1,"",IF(BH1144=-1,"",BH1144))</f>
        <v/>
      </c>
      <c r="BI1143" t="s">
        <v>18</v>
      </c>
      <c r="BJ1143" t="str">
        <f t="shared" ca="1" si="19361"/>
        <v/>
      </c>
      <c r="BK1143" s="23">
        <f t="shared" ref="BK1143" ca="1" si="20203">IF(H1143=0,7,H1143)</f>
        <v>-7</v>
      </c>
      <c r="BM1143">
        <f t="shared" ref="BM1143" ca="1" si="20204">IF(BM1144=1,"",IF(BM1144=-1,"",BM1144))</f>
        <v>7</v>
      </c>
      <c r="BN1143" t="s">
        <v>18</v>
      </c>
      <c r="BO1143" t="str">
        <f t="shared" ca="1" si="19364"/>
        <v>+</v>
      </c>
      <c r="BP1143" s="23">
        <f t="shared" ref="BP1143" ca="1" si="20205">IF(M1143=0,7,M1143)</f>
        <v>2</v>
      </c>
      <c r="BR1143">
        <f t="shared" ref="BR1143" ca="1" si="20206">BH1144*L1144</f>
        <v>4</v>
      </c>
      <c r="BS1143" t="s">
        <v>18</v>
      </c>
      <c r="BT1143">
        <f t="shared" ref="BT1143" ca="1" si="20207">BK1143*L1144</f>
        <v>-28</v>
      </c>
      <c r="BV1143">
        <f t="shared" ref="BV1143" ca="1" si="20208">G1144*BM1144</f>
        <v>42</v>
      </c>
      <c r="BW1143" t="s">
        <v>18</v>
      </c>
      <c r="BX1143">
        <f t="shared" ref="BX1143" ca="1" si="20209">G1144*BP1143</f>
        <v>12</v>
      </c>
      <c r="BY1143" s="3">
        <f t="shared" ref="BY1143" ca="1" si="20210">BR1143+BV1143</f>
        <v>46</v>
      </c>
      <c r="BZ1143" t="s">
        <v>18</v>
      </c>
      <c r="CA1143" s="3">
        <f t="shared" ref="CA1143" ca="1" si="20211">BT1143+BX1143</f>
        <v>-16</v>
      </c>
      <c r="CB1143">
        <f t="shared" ca="1" si="19426"/>
        <v>46</v>
      </c>
      <c r="CC1143">
        <f t="shared" ca="1" si="19427"/>
        <v>16</v>
      </c>
      <c r="CD1143" s="33">
        <f t="shared" ref="CD1143" ca="1" si="20212">BY1143/GCD(CB1143,CB1144)</f>
        <v>23</v>
      </c>
      <c r="CE1143" t="s">
        <v>18</v>
      </c>
      <c r="CF1143" s="33">
        <f t="shared" ref="CF1143" ca="1" si="20213">CA1143/GCD(CC1143,CC1144)</f>
        <v>-2</v>
      </c>
      <c r="CH1143" s="3">
        <f t="shared" ref="CH1143" ca="1" si="20214">CD1143</f>
        <v>23</v>
      </c>
      <c r="CI1143" s="3">
        <f t="shared" ref="CI1143" ca="1" si="20215">CD1144</f>
        <v>12</v>
      </c>
      <c r="CJ1143" t="s">
        <v>18</v>
      </c>
      <c r="CK1143" s="3" t="str">
        <f t="shared" ca="1" si="19378"/>
        <v/>
      </c>
      <c r="CL1143" s="3">
        <f t="shared" ref="CL1143" ca="1" si="20216">CF1143</f>
        <v>-2</v>
      </c>
      <c r="CM1143" s="3">
        <f t="shared" ref="CM1143" ca="1" si="20217">CF1144</f>
        <v>3</v>
      </c>
      <c r="CO1143" t="s">
        <v>250</v>
      </c>
      <c r="CP1143" s="2" t="str">
        <f t="shared" ca="1" si="19434"/>
        <v/>
      </c>
      <c r="CQ1143" t="s">
        <v>249</v>
      </c>
      <c r="CR1143" s="2">
        <f t="shared" ref="CR1143" ca="1" si="20218">ABS(CH1143)</f>
        <v>23</v>
      </c>
      <c r="CS1143" t="s">
        <v>216</v>
      </c>
      <c r="CT1143" s="2">
        <f t="shared" ref="CT1143" ca="1" si="20219">CI1143</f>
        <v>12</v>
      </c>
      <c r="CU1143" t="s">
        <v>217</v>
      </c>
      <c r="CV1143" t="s">
        <v>18</v>
      </c>
      <c r="CW1143" s="2" t="str">
        <f t="shared" ca="1" si="19437"/>
        <v>-</v>
      </c>
      <c r="CX1143" t="s">
        <v>249</v>
      </c>
      <c r="CY1143" s="2">
        <f t="shared" ref="CY1143" ca="1" si="20220">ABS(CL1143)</f>
        <v>2</v>
      </c>
      <c r="CZ1143" t="s">
        <v>216</v>
      </c>
      <c r="DA1143" s="2">
        <f t="shared" ref="DA1143" ca="1" si="20221">CM1143</f>
        <v>3</v>
      </c>
      <c r="DB1143" t="s">
        <v>217</v>
      </c>
      <c r="DC1143" t="s">
        <v>230</v>
      </c>
    </row>
    <row r="1144" spans="2:107" ht="32" customHeight="1" x14ac:dyDescent="0.55000000000000004">
      <c r="B1144" s="113"/>
      <c r="C1144" s="113"/>
      <c r="E1144" s="95"/>
      <c r="F1144" s="95"/>
      <c r="G1144" s="1">
        <f t="shared" ca="1" si="19387"/>
        <v>6</v>
      </c>
      <c r="H1144" s="95"/>
      <c r="J1144" s="95"/>
      <c r="K1144" s="95"/>
      <c r="L1144" s="1">
        <f t="shared" ca="1" si="19388"/>
        <v>4</v>
      </c>
      <c r="M1144" s="1"/>
      <c r="AP1144" t="str">
        <f t="shared" ca="1" si="19409"/>
        <v>\\(\\quad \\displaystyle 23x</v>
      </c>
      <c r="AQ1144" t="str">
        <f t="shared" ca="1" si="19410"/>
        <v>-2 \\)</v>
      </c>
      <c r="AS1144" s="13" t="str">
        <f t="shared" ref="AS1144" ca="1" si="20222">IF(AND(CR1143=0,CY1143=0),"\\(\\quad \\displaystyle 0 \\)","")</f>
        <v/>
      </c>
      <c r="AU1144" s="114"/>
      <c r="AV1144" s="114"/>
      <c r="AW1144" s="114"/>
      <c r="AX1144" s="114"/>
      <c r="AY1144" s="114"/>
      <c r="AZ1144" s="117"/>
      <c r="BH1144" s="23">
        <f t="shared" ref="BH1144" ca="1" si="20223">IF(E1143=0,7,E1143)</f>
        <v>1</v>
      </c>
      <c r="BI1144" s="1"/>
      <c r="BK1144" s="1"/>
      <c r="BL1144" t="s">
        <v>287</v>
      </c>
      <c r="BM1144" s="23">
        <f t="shared" ref="BM1144" ca="1" si="20224">IF(J1143=0,7,J1143)</f>
        <v>7</v>
      </c>
      <c r="BN1144" s="1"/>
      <c r="BP1144" s="1"/>
      <c r="BR1144">
        <f t="shared" ref="BR1144" ca="1" si="20225">G1144*L1144</f>
        <v>24</v>
      </c>
      <c r="BS1144" t="s">
        <v>18</v>
      </c>
      <c r="BT1144">
        <f t="shared" ref="BT1144" ca="1" si="20226">G1144*L1144</f>
        <v>24</v>
      </c>
      <c r="BV1144">
        <f t="shared" ref="BV1144" ca="1" si="20227">G1144*L1144</f>
        <v>24</v>
      </c>
      <c r="BW1144" t="s">
        <v>18</v>
      </c>
      <c r="BX1144">
        <f t="shared" ref="BX1144" ca="1" si="20228">G1144*L1144</f>
        <v>24</v>
      </c>
      <c r="BY1144" s="3">
        <f t="shared" ref="BY1144" ca="1" si="20229">BR1144</f>
        <v>24</v>
      </c>
      <c r="BZ1144" t="s">
        <v>18</v>
      </c>
      <c r="CA1144" s="3">
        <f t="shared" ref="CA1144" ca="1" si="20230">BT1144</f>
        <v>24</v>
      </c>
      <c r="CB1144">
        <f t="shared" ca="1" si="19426"/>
        <v>24</v>
      </c>
      <c r="CC1144">
        <f t="shared" ca="1" si="19427"/>
        <v>24</v>
      </c>
      <c r="CD1144" s="33">
        <f t="shared" ref="CD1144" ca="1" si="20231">BY1144/GCD(CB1143,CB1144)</f>
        <v>12</v>
      </c>
      <c r="CE1144" t="s">
        <v>18</v>
      </c>
      <c r="CF1144" s="33">
        <f t="shared" ref="CF1144" ca="1" si="20232">CA1144/GCD(CC1143,CC1144)</f>
        <v>3</v>
      </c>
      <c r="CH1144" s="3">
        <f t="shared" ref="CH1144" ca="1" si="20233">CD1143</f>
        <v>23</v>
      </c>
      <c r="CJ1144" t="s">
        <v>18</v>
      </c>
      <c r="CK1144" s="3" t="str">
        <f t="shared" ref="CK1144" ca="1" si="20234">IF(CM1143&gt;=0,"+","")</f>
        <v>+</v>
      </c>
      <c r="CL1144" s="3">
        <f t="shared" ref="CL1144" ca="1" si="20235">CF1143</f>
        <v>-2</v>
      </c>
      <c r="CO1144" t="s">
        <v>250</v>
      </c>
      <c r="CP1144" s="2" t="str">
        <f t="shared" ca="1" si="19434"/>
        <v/>
      </c>
      <c r="CR1144" s="2">
        <f t="shared" ref="CR1144" ca="1" si="20236">IF(CH1144=0,"",IF(CH1144=1,"",IF(CH1144=-1,"",ABS(CH1144))))</f>
        <v>23</v>
      </c>
      <c r="CV1144" t="str">
        <f t="shared" ref="CV1144" ca="1" si="20237">IF(CR1143=0,"","x")</f>
        <v>x</v>
      </c>
      <c r="CW1144" s="2" t="str">
        <f t="shared" ca="1" si="19437"/>
        <v>-</v>
      </c>
      <c r="CY1144" s="2">
        <f t="shared" ref="CY1144" ca="1" si="20238">IF(CL1144=0,"",ABS(CL1144))</f>
        <v>2</v>
      </c>
      <c r="DC1144" t="s">
        <v>230</v>
      </c>
    </row>
    <row r="1145" spans="2:107" ht="32" customHeight="1" x14ac:dyDescent="0.55000000000000004">
      <c r="B1145" s="112" t="s">
        <v>1</v>
      </c>
      <c r="C1145" s="112" t="s">
        <v>330</v>
      </c>
      <c r="E1145" s="96">
        <f t="shared" ca="1" si="19344"/>
        <v>-1</v>
      </c>
      <c r="F1145" s="97" t="s">
        <v>18</v>
      </c>
      <c r="G1145" s="97" t="str">
        <f t="shared" ca="1" si="19345"/>
        <v>+</v>
      </c>
      <c r="H1145" s="96">
        <f t="shared" ca="1" si="19346"/>
        <v>4</v>
      </c>
      <c r="I1145" t="s">
        <v>287</v>
      </c>
      <c r="J1145" s="96">
        <f t="shared" ca="1" si="19347"/>
        <v>2</v>
      </c>
      <c r="K1145" s="97" t="s">
        <v>18</v>
      </c>
      <c r="L1145" s="97" t="str">
        <f t="shared" ca="1" si="19348"/>
        <v>+</v>
      </c>
      <c r="M1145" s="96">
        <f t="shared" ca="1" si="19349"/>
        <v>7</v>
      </c>
      <c r="P1145" t="s">
        <v>250</v>
      </c>
      <c r="Q1145" t="s">
        <v>249</v>
      </c>
      <c r="R1145" t="str">
        <f t="shared" ref="R1145" ca="1" si="20239">BH1145&amp;BI1145&amp;BJ1145&amp;BK1145</f>
        <v>x+4</v>
      </c>
      <c r="S1145" t="s">
        <v>216</v>
      </c>
      <c r="T1145">
        <f t="shared" ref="T1145" ca="1" si="20240">G1146</f>
        <v>8</v>
      </c>
      <c r="U1145" t="s">
        <v>217</v>
      </c>
      <c r="V1145" t="s">
        <v>287</v>
      </c>
      <c r="W1145" t="s">
        <v>249</v>
      </c>
      <c r="X1145" t="str">
        <f t="shared" ref="X1145" ca="1" si="20241">BM1145&amp;BN1145&amp;BO1145&amp;BP1145</f>
        <v>2x+7</v>
      </c>
      <c r="Y1145" t="s">
        <v>216</v>
      </c>
      <c r="Z1145">
        <f t="shared" ref="Z1145" ca="1" si="20242">L1146</f>
        <v>5</v>
      </c>
      <c r="AA1145" t="s">
        <v>217</v>
      </c>
      <c r="AB1145" t="s">
        <v>13</v>
      </c>
      <c r="AC1145" t="s">
        <v>230</v>
      </c>
      <c r="AP1145" t="str">
        <f t="shared" ca="1" si="19409"/>
        <v>\\(\\quad \\displaystyle \\frac{11}{40}x</v>
      </c>
      <c r="AQ1145" t="str">
        <f t="shared" ca="1" si="19410"/>
        <v>+\\frac{19}{10} \\)</v>
      </c>
      <c r="AS1145" t="str">
        <f t="shared" ref="AS1145" ca="1" si="20243">IF(OR(CT1145=1,CR1145=0),AP1146,AP1145)</f>
        <v>\\(\\quad \\displaystyle \\frac{11}{40}x</v>
      </c>
      <c r="AT1145" t="str">
        <f t="shared" ref="AT1145" ca="1" si="20244">IF(OR(DA1145=1,CY1145=0),AQ1146,AQ1145)</f>
        <v>+\\frac{19}{10} \\)</v>
      </c>
      <c r="AU1145" s="114" t="s">
        <v>60</v>
      </c>
      <c r="AV1145" s="115" t="s">
        <v>329</v>
      </c>
      <c r="AW1145" s="114" t="str">
        <f t="shared" ref="AW1145" ca="1" si="20245">P1145&amp;Q1145&amp;R1145&amp;S1145&amp;T1145&amp;U1145&amp;V1145&amp;W1145&amp;X1145&amp;Y1145&amp;Z1145&amp;AA1145&amp;AB1145&amp;AC1145</f>
        <v>\\(\\quad \\displaystyle \\frac{x+4}{8}+\\frac{2x+7}{5}= \\)</v>
      </c>
      <c r="AX1145" s="114" t="str">
        <f t="shared" ref="AX1145" ca="1" si="20246">IF(AS1146="",AS1145&amp;AT1145,AS1146)</f>
        <v>\\(\\quad \\displaystyle \\frac{11}{40}x+\\frac{19}{10} \\)</v>
      </c>
      <c r="AY1145" s="115" t="s">
        <v>62</v>
      </c>
      <c r="AZ1145" s="116" t="str">
        <f t="shared" ref="AZ1145" ca="1" si="20247">"INSERT INTO "&amp;AU1145&amp;"(tangen,question,answer,editor,date,count) VALUES('"&amp;AV1145&amp;"','"&amp;AW1145&amp;"','"&amp;AX1145&amp;"','"&amp;AY1145&amp;"',NOW(),0);"</f>
        <v>INSERT INTO math(tangen,question,answer,editor,date,count) VALUES('m5800','\\(\\quad \\displaystyle \\frac{x+4}{8}+\\frac{2x+7}{5}= \\)','\\(\\quad \\displaystyle \\frac{11}{40}x+\\frac{19}{10} \\)','harazono',NOW(),0);</v>
      </c>
      <c r="BH1145" t="str">
        <f t="shared" ref="BH1145" ca="1" si="20248">IF(BH1146=1,"",IF(BH1146=-1,"",BH1146))</f>
        <v/>
      </c>
      <c r="BI1145" t="s">
        <v>18</v>
      </c>
      <c r="BJ1145" t="str">
        <f t="shared" ca="1" si="19361"/>
        <v>+</v>
      </c>
      <c r="BK1145" s="23">
        <f t="shared" ref="BK1145" ca="1" si="20249">IF(H1145=0,7,H1145)</f>
        <v>4</v>
      </c>
      <c r="BM1145">
        <f t="shared" ref="BM1145" ca="1" si="20250">IF(BM1146=1,"",IF(BM1146=-1,"",BM1146))</f>
        <v>2</v>
      </c>
      <c r="BN1145" t="s">
        <v>18</v>
      </c>
      <c r="BO1145" t="str">
        <f t="shared" ca="1" si="19364"/>
        <v>+</v>
      </c>
      <c r="BP1145" s="23">
        <f t="shared" ref="BP1145" ca="1" si="20251">IF(M1145=0,7,M1145)</f>
        <v>7</v>
      </c>
      <c r="BR1145">
        <f t="shared" ref="BR1145" ca="1" si="20252">BH1146*L1146</f>
        <v>-5</v>
      </c>
      <c r="BS1145" t="s">
        <v>18</v>
      </c>
      <c r="BT1145">
        <f t="shared" ref="BT1145" ca="1" si="20253">BK1145*L1146</f>
        <v>20</v>
      </c>
      <c r="BV1145">
        <f t="shared" ref="BV1145" ca="1" si="20254">G1146*BM1146</f>
        <v>16</v>
      </c>
      <c r="BW1145" t="s">
        <v>18</v>
      </c>
      <c r="BX1145">
        <f t="shared" ref="BX1145" ca="1" si="20255">G1146*BP1145</f>
        <v>56</v>
      </c>
      <c r="BY1145" s="3">
        <f t="shared" ref="BY1145" ca="1" si="20256">BR1145+BV1145</f>
        <v>11</v>
      </c>
      <c r="BZ1145" t="s">
        <v>18</v>
      </c>
      <c r="CA1145" s="3">
        <f t="shared" ref="CA1145" ca="1" si="20257">BT1145+BX1145</f>
        <v>76</v>
      </c>
      <c r="CB1145">
        <f t="shared" ca="1" si="19426"/>
        <v>11</v>
      </c>
      <c r="CC1145">
        <f t="shared" ca="1" si="19427"/>
        <v>76</v>
      </c>
      <c r="CD1145" s="33">
        <f t="shared" ref="CD1145" ca="1" si="20258">BY1145/GCD(CB1145,CB1146)</f>
        <v>11</v>
      </c>
      <c r="CE1145" t="s">
        <v>18</v>
      </c>
      <c r="CF1145" s="33">
        <f t="shared" ref="CF1145" ca="1" si="20259">CA1145/GCD(CC1145,CC1146)</f>
        <v>19</v>
      </c>
      <c r="CH1145" s="3">
        <f t="shared" ref="CH1145" ca="1" si="20260">CD1145</f>
        <v>11</v>
      </c>
      <c r="CI1145" s="3">
        <f t="shared" ref="CI1145" ca="1" si="20261">CD1146</f>
        <v>40</v>
      </c>
      <c r="CJ1145" t="s">
        <v>18</v>
      </c>
      <c r="CK1145" s="3" t="str">
        <f t="shared" ca="1" si="19378"/>
        <v>+</v>
      </c>
      <c r="CL1145" s="3">
        <f t="shared" ref="CL1145" ca="1" si="20262">CF1145</f>
        <v>19</v>
      </c>
      <c r="CM1145" s="3">
        <f t="shared" ref="CM1145" ca="1" si="20263">CF1146</f>
        <v>10</v>
      </c>
      <c r="CO1145" t="s">
        <v>250</v>
      </c>
      <c r="CP1145" s="2" t="str">
        <f t="shared" ca="1" si="19434"/>
        <v/>
      </c>
      <c r="CQ1145" t="s">
        <v>249</v>
      </c>
      <c r="CR1145" s="2">
        <f t="shared" ref="CR1145" ca="1" si="20264">ABS(CH1145)</f>
        <v>11</v>
      </c>
      <c r="CS1145" t="s">
        <v>216</v>
      </c>
      <c r="CT1145" s="2">
        <f t="shared" ref="CT1145" ca="1" si="20265">CI1145</f>
        <v>40</v>
      </c>
      <c r="CU1145" t="s">
        <v>217</v>
      </c>
      <c r="CV1145" t="s">
        <v>18</v>
      </c>
      <c r="CW1145" s="2" t="str">
        <f t="shared" ca="1" si="19437"/>
        <v>+</v>
      </c>
      <c r="CX1145" t="s">
        <v>249</v>
      </c>
      <c r="CY1145" s="2">
        <f t="shared" ref="CY1145" ca="1" si="20266">ABS(CL1145)</f>
        <v>19</v>
      </c>
      <c r="CZ1145" t="s">
        <v>216</v>
      </c>
      <c r="DA1145" s="2">
        <f t="shared" ref="DA1145" ca="1" si="20267">CM1145</f>
        <v>10</v>
      </c>
      <c r="DB1145" t="s">
        <v>217</v>
      </c>
      <c r="DC1145" t="s">
        <v>230</v>
      </c>
    </row>
    <row r="1146" spans="2:107" ht="32" customHeight="1" x14ac:dyDescent="0.55000000000000004">
      <c r="B1146" s="113"/>
      <c r="C1146" s="113"/>
      <c r="E1146" s="95"/>
      <c r="F1146" s="95"/>
      <c r="G1146" s="1">
        <f t="shared" ca="1" si="19387"/>
        <v>8</v>
      </c>
      <c r="H1146" s="95"/>
      <c r="J1146" s="95"/>
      <c r="K1146" s="95"/>
      <c r="L1146" s="1">
        <f t="shared" ca="1" si="19388"/>
        <v>5</v>
      </c>
      <c r="M1146" s="1"/>
      <c r="AP1146" t="str">
        <f t="shared" ca="1" si="19409"/>
        <v>\\(\\quad \\displaystyle 11x</v>
      </c>
      <c r="AQ1146" t="str">
        <f t="shared" ca="1" si="19410"/>
        <v>+19 \\)</v>
      </c>
      <c r="AS1146" s="13" t="str">
        <f t="shared" ref="AS1146" ca="1" si="20268">IF(AND(CR1145=0,CY1145=0),"\\(\\quad \\displaystyle 0 \\)","")</f>
        <v/>
      </c>
      <c r="AU1146" s="114"/>
      <c r="AV1146" s="114"/>
      <c r="AW1146" s="114"/>
      <c r="AX1146" s="114"/>
      <c r="AY1146" s="114"/>
      <c r="AZ1146" s="117"/>
      <c r="BH1146" s="23">
        <f t="shared" ref="BH1146" ca="1" si="20269">IF(E1145=0,7,E1145)</f>
        <v>-1</v>
      </c>
      <c r="BI1146" s="1"/>
      <c r="BK1146" s="1"/>
      <c r="BL1146" t="s">
        <v>287</v>
      </c>
      <c r="BM1146" s="23">
        <f t="shared" ref="BM1146" ca="1" si="20270">IF(J1145=0,7,J1145)</f>
        <v>2</v>
      </c>
      <c r="BN1146" s="1"/>
      <c r="BP1146" s="1"/>
      <c r="BR1146">
        <f t="shared" ref="BR1146" ca="1" si="20271">G1146*L1146</f>
        <v>40</v>
      </c>
      <c r="BS1146" t="s">
        <v>18</v>
      </c>
      <c r="BT1146">
        <f t="shared" ref="BT1146" ca="1" si="20272">G1146*L1146</f>
        <v>40</v>
      </c>
      <c r="BV1146">
        <f t="shared" ref="BV1146" ca="1" si="20273">G1146*L1146</f>
        <v>40</v>
      </c>
      <c r="BW1146" t="s">
        <v>18</v>
      </c>
      <c r="BX1146">
        <f t="shared" ref="BX1146" ca="1" si="20274">G1146*L1146</f>
        <v>40</v>
      </c>
      <c r="BY1146" s="3">
        <f t="shared" ref="BY1146" ca="1" si="20275">BR1146</f>
        <v>40</v>
      </c>
      <c r="BZ1146" t="s">
        <v>18</v>
      </c>
      <c r="CA1146" s="3">
        <f t="shared" ref="CA1146" ca="1" si="20276">BT1146</f>
        <v>40</v>
      </c>
      <c r="CB1146">
        <f t="shared" ca="1" si="19426"/>
        <v>40</v>
      </c>
      <c r="CC1146">
        <f t="shared" ca="1" si="19427"/>
        <v>40</v>
      </c>
      <c r="CD1146" s="33">
        <f t="shared" ref="CD1146" ca="1" si="20277">BY1146/GCD(CB1145,CB1146)</f>
        <v>40</v>
      </c>
      <c r="CE1146" t="s">
        <v>18</v>
      </c>
      <c r="CF1146" s="33">
        <f t="shared" ref="CF1146" ca="1" si="20278">CA1146/GCD(CC1145,CC1146)</f>
        <v>10</v>
      </c>
      <c r="CH1146" s="3">
        <f t="shared" ref="CH1146" ca="1" si="20279">CD1145</f>
        <v>11</v>
      </c>
      <c r="CJ1146" t="s">
        <v>18</v>
      </c>
      <c r="CK1146" s="3" t="str">
        <f t="shared" ref="CK1146" ca="1" si="20280">IF(CM1145&gt;=0,"+","")</f>
        <v>+</v>
      </c>
      <c r="CL1146" s="3">
        <f t="shared" ref="CL1146" ca="1" si="20281">CF1145</f>
        <v>19</v>
      </c>
      <c r="CO1146" t="s">
        <v>250</v>
      </c>
      <c r="CP1146" s="2" t="str">
        <f t="shared" ca="1" si="19434"/>
        <v/>
      </c>
      <c r="CR1146" s="2">
        <f t="shared" ref="CR1146" ca="1" si="20282">IF(CH1146=0,"",IF(CH1146=1,"",IF(CH1146=-1,"",ABS(CH1146))))</f>
        <v>11</v>
      </c>
      <c r="CV1146" t="str">
        <f t="shared" ref="CV1146" ca="1" si="20283">IF(CR1145=0,"","x")</f>
        <v>x</v>
      </c>
      <c r="CW1146" s="2" t="str">
        <f t="shared" ca="1" si="19437"/>
        <v>+</v>
      </c>
      <c r="CY1146" s="2">
        <f t="shared" ref="CY1146" ca="1" si="20284">IF(CL1146=0,"",ABS(CL1146))</f>
        <v>19</v>
      </c>
      <c r="DC1146" t="s">
        <v>230</v>
      </c>
    </row>
    <row r="1147" spans="2:107" ht="32" customHeight="1" x14ac:dyDescent="0.55000000000000004">
      <c r="B1147" s="112" t="s">
        <v>1</v>
      </c>
      <c r="C1147" s="112" t="s">
        <v>330</v>
      </c>
      <c r="E1147" s="96">
        <f t="shared" ca="1" si="19344"/>
        <v>5</v>
      </c>
      <c r="F1147" s="97" t="s">
        <v>18</v>
      </c>
      <c r="G1147" s="97" t="str">
        <f t="shared" ca="1" si="19345"/>
        <v>+</v>
      </c>
      <c r="H1147" s="96">
        <f t="shared" ca="1" si="19346"/>
        <v>10</v>
      </c>
      <c r="I1147" t="s">
        <v>287</v>
      </c>
      <c r="J1147" s="96">
        <f t="shared" ca="1" si="19347"/>
        <v>4</v>
      </c>
      <c r="K1147" s="97" t="s">
        <v>18</v>
      </c>
      <c r="L1147" s="97" t="str">
        <f t="shared" ca="1" si="19348"/>
        <v>+</v>
      </c>
      <c r="M1147" s="96">
        <f t="shared" ca="1" si="19349"/>
        <v>5</v>
      </c>
      <c r="P1147" t="s">
        <v>250</v>
      </c>
      <c r="Q1147" t="s">
        <v>249</v>
      </c>
      <c r="R1147" t="str">
        <f t="shared" ref="R1147" ca="1" si="20285">BH1147&amp;BI1147&amp;BJ1147&amp;BK1147</f>
        <v>5x+10</v>
      </c>
      <c r="S1147" t="s">
        <v>216</v>
      </c>
      <c r="T1147">
        <f t="shared" ref="T1147" ca="1" si="20286">G1148</f>
        <v>9</v>
      </c>
      <c r="U1147" t="s">
        <v>217</v>
      </c>
      <c r="V1147" t="s">
        <v>287</v>
      </c>
      <c r="W1147" t="s">
        <v>249</v>
      </c>
      <c r="X1147" t="str">
        <f t="shared" ref="X1147" ca="1" si="20287">BM1147&amp;BN1147&amp;BO1147&amp;BP1147</f>
        <v>4x+5</v>
      </c>
      <c r="Y1147" t="s">
        <v>216</v>
      </c>
      <c r="Z1147">
        <f t="shared" ref="Z1147" ca="1" si="20288">L1148</f>
        <v>10</v>
      </c>
      <c r="AA1147" t="s">
        <v>217</v>
      </c>
      <c r="AB1147" t="s">
        <v>13</v>
      </c>
      <c r="AC1147" t="s">
        <v>230</v>
      </c>
      <c r="AP1147" t="str">
        <f t="shared" ca="1" si="19409"/>
        <v>\\(\\quad \\displaystyle \\frac{43}{45}x</v>
      </c>
      <c r="AQ1147" t="str">
        <f t="shared" ca="1" si="19410"/>
        <v>+\\frac{29}{18} \\)</v>
      </c>
      <c r="AS1147" t="str">
        <f t="shared" ref="AS1147" ca="1" si="20289">IF(OR(CT1147=1,CR1147=0),AP1148,AP1147)</f>
        <v>\\(\\quad \\displaystyle \\frac{43}{45}x</v>
      </c>
      <c r="AT1147" t="str">
        <f t="shared" ref="AT1147" ca="1" si="20290">IF(OR(DA1147=1,CY1147=0),AQ1148,AQ1147)</f>
        <v>+\\frac{29}{18} \\)</v>
      </c>
      <c r="AU1147" s="114" t="s">
        <v>60</v>
      </c>
      <c r="AV1147" s="115" t="s">
        <v>329</v>
      </c>
      <c r="AW1147" s="114" t="str">
        <f t="shared" ref="AW1147" ca="1" si="20291">P1147&amp;Q1147&amp;R1147&amp;S1147&amp;T1147&amp;U1147&amp;V1147&amp;W1147&amp;X1147&amp;Y1147&amp;Z1147&amp;AA1147&amp;AB1147&amp;AC1147</f>
        <v>\\(\\quad \\displaystyle \\frac{5x+10}{9}+\\frac{4x+5}{10}= \\)</v>
      </c>
      <c r="AX1147" s="114" t="str">
        <f t="shared" ref="AX1147" ca="1" si="20292">IF(AS1148="",AS1147&amp;AT1147,AS1148)</f>
        <v>\\(\\quad \\displaystyle \\frac{43}{45}x+\\frac{29}{18} \\)</v>
      </c>
      <c r="AY1147" s="115" t="s">
        <v>62</v>
      </c>
      <c r="AZ1147" s="116" t="str">
        <f t="shared" ref="AZ1147" ca="1" si="20293">"INSERT INTO "&amp;AU1147&amp;"(tangen,question,answer,editor,date,count) VALUES('"&amp;AV1147&amp;"','"&amp;AW1147&amp;"','"&amp;AX1147&amp;"','"&amp;AY1147&amp;"',NOW(),0);"</f>
        <v>INSERT INTO math(tangen,question,answer,editor,date,count) VALUES('m5800','\\(\\quad \\displaystyle \\frac{5x+10}{9}+\\frac{4x+5}{10}= \\)','\\(\\quad \\displaystyle \\frac{43}{45}x+\\frac{29}{18} \\)','harazono',NOW(),0);</v>
      </c>
      <c r="BH1147">
        <f t="shared" ref="BH1147" ca="1" si="20294">IF(BH1148=1,"",IF(BH1148=-1,"",BH1148))</f>
        <v>5</v>
      </c>
      <c r="BI1147" t="s">
        <v>18</v>
      </c>
      <c r="BJ1147" t="str">
        <f t="shared" ca="1" si="19361"/>
        <v>+</v>
      </c>
      <c r="BK1147" s="23">
        <f t="shared" ref="BK1147" ca="1" si="20295">IF(H1147=0,7,H1147)</f>
        <v>10</v>
      </c>
      <c r="BM1147">
        <f t="shared" ref="BM1147" ca="1" si="20296">IF(BM1148=1,"",IF(BM1148=-1,"",BM1148))</f>
        <v>4</v>
      </c>
      <c r="BN1147" t="s">
        <v>18</v>
      </c>
      <c r="BO1147" t="str">
        <f t="shared" ca="1" si="19364"/>
        <v>+</v>
      </c>
      <c r="BP1147" s="23">
        <f t="shared" ref="BP1147" ca="1" si="20297">IF(M1147=0,7,M1147)</f>
        <v>5</v>
      </c>
      <c r="BR1147">
        <f t="shared" ref="BR1147" ca="1" si="20298">BH1148*L1148</f>
        <v>50</v>
      </c>
      <c r="BS1147" t="s">
        <v>18</v>
      </c>
      <c r="BT1147">
        <f t="shared" ref="BT1147" ca="1" si="20299">BK1147*L1148</f>
        <v>100</v>
      </c>
      <c r="BV1147">
        <f t="shared" ref="BV1147" ca="1" si="20300">G1148*BM1148</f>
        <v>36</v>
      </c>
      <c r="BW1147" t="s">
        <v>18</v>
      </c>
      <c r="BX1147">
        <f t="shared" ref="BX1147" ca="1" si="20301">G1148*BP1147</f>
        <v>45</v>
      </c>
      <c r="BY1147" s="3">
        <f t="shared" ref="BY1147" ca="1" si="20302">BR1147+BV1147</f>
        <v>86</v>
      </c>
      <c r="BZ1147" t="s">
        <v>18</v>
      </c>
      <c r="CA1147" s="3">
        <f t="shared" ref="CA1147" ca="1" si="20303">BT1147+BX1147</f>
        <v>145</v>
      </c>
      <c r="CB1147">
        <f t="shared" ca="1" si="19426"/>
        <v>86</v>
      </c>
      <c r="CC1147">
        <f t="shared" ca="1" si="19427"/>
        <v>145</v>
      </c>
      <c r="CD1147" s="33">
        <f t="shared" ref="CD1147" ca="1" si="20304">BY1147/GCD(CB1147,CB1148)</f>
        <v>43</v>
      </c>
      <c r="CE1147" t="s">
        <v>18</v>
      </c>
      <c r="CF1147" s="33">
        <f t="shared" ref="CF1147" ca="1" si="20305">CA1147/GCD(CC1147,CC1148)</f>
        <v>29</v>
      </c>
      <c r="CH1147" s="3">
        <f t="shared" ref="CH1147" ca="1" si="20306">CD1147</f>
        <v>43</v>
      </c>
      <c r="CI1147" s="3">
        <f t="shared" ref="CI1147" ca="1" si="20307">CD1148</f>
        <v>45</v>
      </c>
      <c r="CJ1147" t="s">
        <v>18</v>
      </c>
      <c r="CK1147" s="3" t="str">
        <f t="shared" ca="1" si="19378"/>
        <v>+</v>
      </c>
      <c r="CL1147" s="3">
        <f t="shared" ref="CL1147" ca="1" si="20308">CF1147</f>
        <v>29</v>
      </c>
      <c r="CM1147" s="3">
        <f t="shared" ref="CM1147" ca="1" si="20309">CF1148</f>
        <v>18</v>
      </c>
      <c r="CO1147" t="s">
        <v>250</v>
      </c>
      <c r="CP1147" s="2" t="str">
        <f t="shared" ca="1" si="19434"/>
        <v/>
      </c>
      <c r="CQ1147" t="s">
        <v>249</v>
      </c>
      <c r="CR1147" s="2">
        <f t="shared" ref="CR1147" ca="1" si="20310">ABS(CH1147)</f>
        <v>43</v>
      </c>
      <c r="CS1147" t="s">
        <v>216</v>
      </c>
      <c r="CT1147" s="2">
        <f t="shared" ref="CT1147" ca="1" si="20311">CI1147</f>
        <v>45</v>
      </c>
      <c r="CU1147" t="s">
        <v>217</v>
      </c>
      <c r="CV1147" t="s">
        <v>18</v>
      </c>
      <c r="CW1147" s="2" t="str">
        <f t="shared" ca="1" si="19437"/>
        <v>+</v>
      </c>
      <c r="CX1147" t="s">
        <v>249</v>
      </c>
      <c r="CY1147" s="2">
        <f t="shared" ref="CY1147" ca="1" si="20312">ABS(CL1147)</f>
        <v>29</v>
      </c>
      <c r="CZ1147" t="s">
        <v>216</v>
      </c>
      <c r="DA1147" s="2">
        <f t="shared" ref="DA1147" ca="1" si="20313">CM1147</f>
        <v>18</v>
      </c>
      <c r="DB1147" t="s">
        <v>217</v>
      </c>
      <c r="DC1147" t="s">
        <v>230</v>
      </c>
    </row>
    <row r="1148" spans="2:107" ht="32" customHeight="1" x14ac:dyDescent="0.55000000000000004">
      <c r="B1148" s="113"/>
      <c r="C1148" s="113"/>
      <c r="E1148" s="95"/>
      <c r="F1148" s="95"/>
      <c r="G1148" s="1">
        <f t="shared" ca="1" si="19387"/>
        <v>9</v>
      </c>
      <c r="H1148" s="95"/>
      <c r="J1148" s="95"/>
      <c r="K1148" s="95"/>
      <c r="L1148" s="1">
        <f t="shared" ca="1" si="19388"/>
        <v>10</v>
      </c>
      <c r="M1148" s="1"/>
      <c r="AP1148" t="str">
        <f t="shared" ca="1" si="19409"/>
        <v>\\(\\quad \\displaystyle 43x</v>
      </c>
      <c r="AQ1148" t="str">
        <f t="shared" ca="1" si="19410"/>
        <v>+29 \\)</v>
      </c>
      <c r="AS1148" s="13" t="str">
        <f t="shared" ref="AS1148" ca="1" si="20314">IF(AND(CR1147=0,CY1147=0),"\\(\\quad \\displaystyle 0 \\)","")</f>
        <v/>
      </c>
      <c r="AU1148" s="114"/>
      <c r="AV1148" s="114"/>
      <c r="AW1148" s="114"/>
      <c r="AX1148" s="114"/>
      <c r="AY1148" s="114"/>
      <c r="AZ1148" s="117"/>
      <c r="BH1148" s="23">
        <f t="shared" ref="BH1148" ca="1" si="20315">IF(E1147=0,7,E1147)</f>
        <v>5</v>
      </c>
      <c r="BI1148" s="1"/>
      <c r="BK1148" s="1"/>
      <c r="BL1148" t="s">
        <v>287</v>
      </c>
      <c r="BM1148" s="23">
        <f t="shared" ref="BM1148" ca="1" si="20316">IF(J1147=0,7,J1147)</f>
        <v>4</v>
      </c>
      <c r="BN1148" s="1"/>
      <c r="BP1148" s="1"/>
      <c r="BR1148">
        <f t="shared" ref="BR1148" ca="1" si="20317">G1148*L1148</f>
        <v>90</v>
      </c>
      <c r="BS1148" t="s">
        <v>18</v>
      </c>
      <c r="BT1148">
        <f t="shared" ref="BT1148" ca="1" si="20318">G1148*L1148</f>
        <v>90</v>
      </c>
      <c r="BV1148">
        <f t="shared" ref="BV1148" ca="1" si="20319">G1148*L1148</f>
        <v>90</v>
      </c>
      <c r="BW1148" t="s">
        <v>18</v>
      </c>
      <c r="BX1148">
        <f t="shared" ref="BX1148" ca="1" si="20320">G1148*L1148</f>
        <v>90</v>
      </c>
      <c r="BY1148" s="3">
        <f t="shared" ref="BY1148" ca="1" si="20321">BR1148</f>
        <v>90</v>
      </c>
      <c r="BZ1148" t="s">
        <v>18</v>
      </c>
      <c r="CA1148" s="3">
        <f t="shared" ref="CA1148" ca="1" si="20322">BT1148</f>
        <v>90</v>
      </c>
      <c r="CB1148">
        <f t="shared" ca="1" si="19426"/>
        <v>90</v>
      </c>
      <c r="CC1148">
        <f t="shared" ca="1" si="19427"/>
        <v>90</v>
      </c>
      <c r="CD1148" s="33">
        <f t="shared" ref="CD1148" ca="1" si="20323">BY1148/GCD(CB1147,CB1148)</f>
        <v>45</v>
      </c>
      <c r="CE1148" t="s">
        <v>18</v>
      </c>
      <c r="CF1148" s="33">
        <f t="shared" ref="CF1148" ca="1" si="20324">CA1148/GCD(CC1147,CC1148)</f>
        <v>18</v>
      </c>
      <c r="CH1148" s="3">
        <f t="shared" ref="CH1148" ca="1" si="20325">CD1147</f>
        <v>43</v>
      </c>
      <c r="CJ1148" t="s">
        <v>18</v>
      </c>
      <c r="CK1148" s="3" t="str">
        <f t="shared" ref="CK1148" ca="1" si="20326">IF(CM1147&gt;=0,"+","")</f>
        <v>+</v>
      </c>
      <c r="CL1148" s="3">
        <f t="shared" ref="CL1148" ca="1" si="20327">CF1147</f>
        <v>29</v>
      </c>
      <c r="CO1148" t="s">
        <v>250</v>
      </c>
      <c r="CP1148" s="2" t="str">
        <f t="shared" ca="1" si="19434"/>
        <v/>
      </c>
      <c r="CR1148" s="2">
        <f t="shared" ref="CR1148" ca="1" si="20328">IF(CH1148=0,"",IF(CH1148=1,"",IF(CH1148=-1,"",ABS(CH1148))))</f>
        <v>43</v>
      </c>
      <c r="CV1148" t="str">
        <f t="shared" ref="CV1148" ca="1" si="20329">IF(CR1147=0,"","x")</f>
        <v>x</v>
      </c>
      <c r="CW1148" s="2" t="str">
        <f t="shared" ca="1" si="19437"/>
        <v>+</v>
      </c>
      <c r="CY1148" s="2">
        <f t="shared" ref="CY1148" ca="1" si="20330">IF(CL1148=0,"",ABS(CL1148))</f>
        <v>29</v>
      </c>
      <c r="DC1148" t="s">
        <v>230</v>
      </c>
    </row>
    <row r="1149" spans="2:107" ht="32" customHeight="1" x14ac:dyDescent="0.55000000000000004">
      <c r="B1149" s="112" t="s">
        <v>1</v>
      </c>
      <c r="C1149" s="112" t="s">
        <v>330</v>
      </c>
      <c r="E1149" s="96">
        <f t="shared" ca="1" si="19344"/>
        <v>9</v>
      </c>
      <c r="F1149" s="97" t="s">
        <v>18</v>
      </c>
      <c r="G1149" s="97" t="str">
        <f t="shared" ca="1" si="19345"/>
        <v>+</v>
      </c>
      <c r="H1149" s="96">
        <f t="shared" ca="1" si="19346"/>
        <v>7</v>
      </c>
      <c r="I1149" t="s">
        <v>287</v>
      </c>
      <c r="J1149" s="96">
        <f t="shared" ca="1" si="19347"/>
        <v>7</v>
      </c>
      <c r="K1149" s="97" t="s">
        <v>18</v>
      </c>
      <c r="L1149" s="97" t="str">
        <f t="shared" ca="1" si="19348"/>
        <v>+</v>
      </c>
      <c r="M1149" s="96">
        <f t="shared" ca="1" si="19349"/>
        <v>3</v>
      </c>
      <c r="P1149" t="s">
        <v>250</v>
      </c>
      <c r="Q1149" t="s">
        <v>249</v>
      </c>
      <c r="R1149" t="str">
        <f t="shared" ref="R1149" ca="1" si="20331">BH1149&amp;BI1149&amp;BJ1149&amp;BK1149</f>
        <v>9x+7</v>
      </c>
      <c r="S1149" t="s">
        <v>216</v>
      </c>
      <c r="T1149">
        <f t="shared" ref="T1149" ca="1" si="20332">G1150</f>
        <v>3</v>
      </c>
      <c r="U1149" t="s">
        <v>217</v>
      </c>
      <c r="V1149" t="s">
        <v>287</v>
      </c>
      <c r="W1149" t="s">
        <v>249</v>
      </c>
      <c r="X1149" t="str">
        <f t="shared" ref="X1149" ca="1" si="20333">BM1149&amp;BN1149&amp;BO1149&amp;BP1149</f>
        <v>7x+3</v>
      </c>
      <c r="Y1149" t="s">
        <v>216</v>
      </c>
      <c r="Z1149">
        <f t="shared" ref="Z1149" ca="1" si="20334">L1150</f>
        <v>2</v>
      </c>
      <c r="AA1149" t="s">
        <v>217</v>
      </c>
      <c r="AB1149" t="s">
        <v>13</v>
      </c>
      <c r="AC1149" t="s">
        <v>230</v>
      </c>
      <c r="AP1149" t="str">
        <f t="shared" ca="1" si="19409"/>
        <v>\\(\\quad \\displaystyle \\frac{13}{2}x</v>
      </c>
      <c r="AQ1149" t="str">
        <f t="shared" ca="1" si="19410"/>
        <v>+\\frac{23}{6} \\)</v>
      </c>
      <c r="AS1149" t="str">
        <f t="shared" ref="AS1149" ca="1" si="20335">IF(OR(CT1149=1,CR1149=0),AP1150,AP1149)</f>
        <v>\\(\\quad \\displaystyle \\frac{13}{2}x</v>
      </c>
      <c r="AT1149" t="str">
        <f t="shared" ref="AT1149" ca="1" si="20336">IF(OR(DA1149=1,CY1149=0),AQ1150,AQ1149)</f>
        <v>+\\frac{23}{6} \\)</v>
      </c>
      <c r="AU1149" s="114" t="s">
        <v>60</v>
      </c>
      <c r="AV1149" s="115" t="s">
        <v>329</v>
      </c>
      <c r="AW1149" s="114" t="str">
        <f t="shared" ref="AW1149" ca="1" si="20337">P1149&amp;Q1149&amp;R1149&amp;S1149&amp;T1149&amp;U1149&amp;V1149&amp;W1149&amp;X1149&amp;Y1149&amp;Z1149&amp;AA1149&amp;AB1149&amp;AC1149</f>
        <v>\\(\\quad \\displaystyle \\frac{9x+7}{3}+\\frac{7x+3}{2}= \\)</v>
      </c>
      <c r="AX1149" s="114" t="str">
        <f t="shared" ref="AX1149" ca="1" si="20338">IF(AS1150="",AS1149&amp;AT1149,AS1150)</f>
        <v>\\(\\quad \\displaystyle \\frac{13}{2}x+\\frac{23}{6} \\)</v>
      </c>
      <c r="AY1149" s="115" t="s">
        <v>62</v>
      </c>
      <c r="AZ1149" s="116" t="str">
        <f t="shared" ref="AZ1149" ca="1" si="20339">"INSERT INTO "&amp;AU1149&amp;"(tangen,question,answer,editor,date,count) VALUES('"&amp;AV1149&amp;"','"&amp;AW1149&amp;"','"&amp;AX1149&amp;"','"&amp;AY1149&amp;"',NOW(),0);"</f>
        <v>INSERT INTO math(tangen,question,answer,editor,date,count) VALUES('m5800','\\(\\quad \\displaystyle \\frac{9x+7}{3}+\\frac{7x+3}{2}= \\)','\\(\\quad \\displaystyle \\frac{13}{2}x+\\frac{23}{6} \\)','harazono',NOW(),0);</v>
      </c>
      <c r="BH1149">
        <f t="shared" ref="BH1149" ca="1" si="20340">IF(BH1150=1,"",IF(BH1150=-1,"",BH1150))</f>
        <v>9</v>
      </c>
      <c r="BI1149" t="s">
        <v>18</v>
      </c>
      <c r="BJ1149" t="str">
        <f t="shared" ca="1" si="19361"/>
        <v>+</v>
      </c>
      <c r="BK1149" s="23">
        <f t="shared" ref="BK1149" ca="1" si="20341">IF(H1149=0,7,H1149)</f>
        <v>7</v>
      </c>
      <c r="BM1149">
        <f t="shared" ref="BM1149" ca="1" si="20342">IF(BM1150=1,"",IF(BM1150=-1,"",BM1150))</f>
        <v>7</v>
      </c>
      <c r="BN1149" t="s">
        <v>18</v>
      </c>
      <c r="BO1149" t="str">
        <f t="shared" ca="1" si="19364"/>
        <v>+</v>
      </c>
      <c r="BP1149" s="23">
        <f t="shared" ref="BP1149" ca="1" si="20343">IF(M1149=0,7,M1149)</f>
        <v>3</v>
      </c>
      <c r="BR1149">
        <f t="shared" ref="BR1149" ca="1" si="20344">BH1150*L1150</f>
        <v>18</v>
      </c>
      <c r="BS1149" t="s">
        <v>18</v>
      </c>
      <c r="BT1149">
        <f t="shared" ref="BT1149" ca="1" si="20345">BK1149*L1150</f>
        <v>14</v>
      </c>
      <c r="BV1149">
        <f t="shared" ref="BV1149" ca="1" si="20346">G1150*BM1150</f>
        <v>21</v>
      </c>
      <c r="BW1149" t="s">
        <v>18</v>
      </c>
      <c r="BX1149">
        <f t="shared" ref="BX1149" ca="1" si="20347">G1150*BP1149</f>
        <v>9</v>
      </c>
      <c r="BY1149" s="3">
        <f t="shared" ref="BY1149" ca="1" si="20348">BR1149+BV1149</f>
        <v>39</v>
      </c>
      <c r="BZ1149" t="s">
        <v>18</v>
      </c>
      <c r="CA1149" s="3">
        <f t="shared" ref="CA1149" ca="1" si="20349">BT1149+BX1149</f>
        <v>23</v>
      </c>
      <c r="CB1149">
        <f t="shared" ca="1" si="19426"/>
        <v>39</v>
      </c>
      <c r="CC1149">
        <f t="shared" ca="1" si="19427"/>
        <v>23</v>
      </c>
      <c r="CD1149" s="33">
        <f t="shared" ref="CD1149" ca="1" si="20350">BY1149/GCD(CB1149,CB1150)</f>
        <v>13</v>
      </c>
      <c r="CE1149" t="s">
        <v>18</v>
      </c>
      <c r="CF1149" s="33">
        <f t="shared" ref="CF1149" ca="1" si="20351">CA1149/GCD(CC1149,CC1150)</f>
        <v>23</v>
      </c>
      <c r="CH1149" s="3">
        <f t="shared" ref="CH1149" ca="1" si="20352">CD1149</f>
        <v>13</v>
      </c>
      <c r="CI1149" s="3">
        <f t="shared" ref="CI1149" ca="1" si="20353">CD1150</f>
        <v>2</v>
      </c>
      <c r="CJ1149" t="s">
        <v>18</v>
      </c>
      <c r="CK1149" s="3" t="str">
        <f t="shared" ca="1" si="19378"/>
        <v>+</v>
      </c>
      <c r="CL1149" s="3">
        <f t="shared" ref="CL1149" ca="1" si="20354">CF1149</f>
        <v>23</v>
      </c>
      <c r="CM1149" s="3">
        <f t="shared" ref="CM1149" ca="1" si="20355">CF1150</f>
        <v>6</v>
      </c>
      <c r="CO1149" t="s">
        <v>250</v>
      </c>
      <c r="CP1149" s="2" t="str">
        <f t="shared" ca="1" si="19434"/>
        <v/>
      </c>
      <c r="CQ1149" t="s">
        <v>249</v>
      </c>
      <c r="CR1149" s="2">
        <f t="shared" ref="CR1149" ca="1" si="20356">ABS(CH1149)</f>
        <v>13</v>
      </c>
      <c r="CS1149" t="s">
        <v>216</v>
      </c>
      <c r="CT1149" s="2">
        <f t="shared" ref="CT1149" ca="1" si="20357">CI1149</f>
        <v>2</v>
      </c>
      <c r="CU1149" t="s">
        <v>217</v>
      </c>
      <c r="CV1149" t="s">
        <v>18</v>
      </c>
      <c r="CW1149" s="2" t="str">
        <f t="shared" ca="1" si="19437"/>
        <v>+</v>
      </c>
      <c r="CX1149" t="s">
        <v>249</v>
      </c>
      <c r="CY1149" s="2">
        <f t="shared" ref="CY1149" ca="1" si="20358">ABS(CL1149)</f>
        <v>23</v>
      </c>
      <c r="CZ1149" t="s">
        <v>216</v>
      </c>
      <c r="DA1149" s="2">
        <f t="shared" ref="DA1149" ca="1" si="20359">CM1149</f>
        <v>6</v>
      </c>
      <c r="DB1149" t="s">
        <v>217</v>
      </c>
      <c r="DC1149" t="s">
        <v>230</v>
      </c>
    </row>
    <row r="1150" spans="2:107" ht="32" customHeight="1" x14ac:dyDescent="0.55000000000000004">
      <c r="B1150" s="113"/>
      <c r="C1150" s="113"/>
      <c r="E1150" s="95"/>
      <c r="F1150" s="95"/>
      <c r="G1150" s="1">
        <f t="shared" ca="1" si="19387"/>
        <v>3</v>
      </c>
      <c r="H1150" s="95"/>
      <c r="J1150" s="95"/>
      <c r="K1150" s="95"/>
      <c r="L1150" s="1">
        <f t="shared" ca="1" si="19388"/>
        <v>2</v>
      </c>
      <c r="M1150" s="1"/>
      <c r="AP1150" t="str">
        <f t="shared" ca="1" si="19409"/>
        <v>\\(\\quad \\displaystyle 13x</v>
      </c>
      <c r="AQ1150" t="str">
        <f t="shared" ca="1" si="19410"/>
        <v>+23 \\)</v>
      </c>
      <c r="AS1150" s="13" t="str">
        <f t="shared" ref="AS1150" ca="1" si="20360">IF(AND(CR1149=0,CY1149=0),"\\(\\quad \\displaystyle 0 \\)","")</f>
        <v/>
      </c>
      <c r="AU1150" s="114"/>
      <c r="AV1150" s="114"/>
      <c r="AW1150" s="114"/>
      <c r="AX1150" s="114"/>
      <c r="AY1150" s="114"/>
      <c r="AZ1150" s="117"/>
      <c r="BH1150" s="23">
        <f t="shared" ref="BH1150" ca="1" si="20361">IF(E1149=0,7,E1149)</f>
        <v>9</v>
      </c>
      <c r="BI1150" s="1"/>
      <c r="BK1150" s="1"/>
      <c r="BL1150" t="s">
        <v>287</v>
      </c>
      <c r="BM1150" s="23">
        <f t="shared" ref="BM1150" ca="1" si="20362">IF(J1149=0,7,J1149)</f>
        <v>7</v>
      </c>
      <c r="BN1150" s="1"/>
      <c r="BP1150" s="1"/>
      <c r="BR1150">
        <f t="shared" ref="BR1150" ca="1" si="20363">G1150*L1150</f>
        <v>6</v>
      </c>
      <c r="BS1150" t="s">
        <v>18</v>
      </c>
      <c r="BT1150">
        <f t="shared" ref="BT1150" ca="1" si="20364">G1150*L1150</f>
        <v>6</v>
      </c>
      <c r="BV1150">
        <f t="shared" ref="BV1150" ca="1" si="20365">G1150*L1150</f>
        <v>6</v>
      </c>
      <c r="BW1150" t="s">
        <v>18</v>
      </c>
      <c r="BX1150">
        <f t="shared" ref="BX1150" ca="1" si="20366">G1150*L1150</f>
        <v>6</v>
      </c>
      <c r="BY1150" s="3">
        <f t="shared" ref="BY1150" ca="1" si="20367">BR1150</f>
        <v>6</v>
      </c>
      <c r="BZ1150" t="s">
        <v>18</v>
      </c>
      <c r="CA1150" s="3">
        <f t="shared" ref="CA1150" ca="1" si="20368">BT1150</f>
        <v>6</v>
      </c>
      <c r="CB1150">
        <f t="shared" ca="1" si="19426"/>
        <v>6</v>
      </c>
      <c r="CC1150">
        <f t="shared" ca="1" si="19427"/>
        <v>6</v>
      </c>
      <c r="CD1150" s="33">
        <f t="shared" ref="CD1150" ca="1" si="20369">BY1150/GCD(CB1149,CB1150)</f>
        <v>2</v>
      </c>
      <c r="CE1150" t="s">
        <v>18</v>
      </c>
      <c r="CF1150" s="33">
        <f t="shared" ref="CF1150" ca="1" si="20370">CA1150/GCD(CC1149,CC1150)</f>
        <v>6</v>
      </c>
      <c r="CH1150" s="3">
        <f t="shared" ref="CH1150" ca="1" si="20371">CD1149</f>
        <v>13</v>
      </c>
      <c r="CJ1150" t="s">
        <v>18</v>
      </c>
      <c r="CK1150" s="3" t="str">
        <f t="shared" ref="CK1150" ca="1" si="20372">IF(CM1149&gt;=0,"+","")</f>
        <v>+</v>
      </c>
      <c r="CL1150" s="3">
        <f t="shared" ref="CL1150" ca="1" si="20373">CF1149</f>
        <v>23</v>
      </c>
      <c r="CO1150" t="s">
        <v>250</v>
      </c>
      <c r="CP1150" s="2" t="str">
        <f t="shared" ca="1" si="19434"/>
        <v/>
      </c>
      <c r="CR1150" s="2">
        <f t="shared" ref="CR1150" ca="1" si="20374">IF(CH1150=0,"",IF(CH1150=1,"",IF(CH1150=-1,"",ABS(CH1150))))</f>
        <v>13</v>
      </c>
      <c r="CV1150" t="str">
        <f t="shared" ref="CV1150" ca="1" si="20375">IF(CR1149=0,"","x")</f>
        <v>x</v>
      </c>
      <c r="CW1150" s="2" t="str">
        <f t="shared" ca="1" si="19437"/>
        <v>+</v>
      </c>
      <c r="CY1150" s="2">
        <f t="shared" ref="CY1150" ca="1" si="20376">IF(CL1150=0,"",ABS(CL1150))</f>
        <v>23</v>
      </c>
      <c r="DC1150" t="s">
        <v>230</v>
      </c>
    </row>
    <row r="1151" spans="2:107" ht="32" customHeight="1" x14ac:dyDescent="0.55000000000000004">
      <c r="B1151" s="112" t="s">
        <v>1</v>
      </c>
      <c r="C1151" s="112" t="s">
        <v>330</v>
      </c>
      <c r="E1151" s="96">
        <f t="shared" ca="1" si="19344"/>
        <v>-4</v>
      </c>
      <c r="F1151" s="97" t="s">
        <v>18</v>
      </c>
      <c r="G1151" s="97" t="str">
        <f t="shared" ca="1" si="19345"/>
        <v>+</v>
      </c>
      <c r="H1151" s="96">
        <f t="shared" ca="1" si="19346"/>
        <v>1</v>
      </c>
      <c r="I1151" t="s">
        <v>287</v>
      </c>
      <c r="J1151" s="96">
        <f t="shared" ca="1" si="19347"/>
        <v>10</v>
      </c>
      <c r="K1151" s="97" t="s">
        <v>18</v>
      </c>
      <c r="L1151" s="97" t="str">
        <f t="shared" ca="1" si="19348"/>
        <v>+</v>
      </c>
      <c r="M1151" s="96">
        <f t="shared" ca="1" si="19349"/>
        <v>10</v>
      </c>
      <c r="P1151" t="s">
        <v>250</v>
      </c>
      <c r="Q1151" t="s">
        <v>249</v>
      </c>
      <c r="R1151" t="str">
        <f t="shared" ref="R1151" ca="1" si="20377">BH1151&amp;BI1151&amp;BJ1151&amp;BK1151</f>
        <v>-4x+1</v>
      </c>
      <c r="S1151" t="s">
        <v>216</v>
      </c>
      <c r="T1151">
        <f t="shared" ref="T1151" ca="1" si="20378">G1152</f>
        <v>8</v>
      </c>
      <c r="U1151" t="s">
        <v>217</v>
      </c>
      <c r="V1151" t="s">
        <v>287</v>
      </c>
      <c r="W1151" t="s">
        <v>249</v>
      </c>
      <c r="X1151" t="str">
        <f t="shared" ref="X1151" ca="1" si="20379">BM1151&amp;BN1151&amp;BO1151&amp;BP1151</f>
        <v>10x+10</v>
      </c>
      <c r="Y1151" t="s">
        <v>216</v>
      </c>
      <c r="Z1151">
        <f t="shared" ref="Z1151" ca="1" si="20380">L1152</f>
        <v>3</v>
      </c>
      <c r="AA1151" t="s">
        <v>217</v>
      </c>
      <c r="AB1151" t="s">
        <v>13</v>
      </c>
      <c r="AC1151" t="s">
        <v>230</v>
      </c>
      <c r="AP1151" t="str">
        <f t="shared" ca="1" si="19409"/>
        <v>\\(\\quad \\displaystyle \\frac{17}{6}x</v>
      </c>
      <c r="AQ1151" t="str">
        <f t="shared" ca="1" si="19410"/>
        <v>+\\frac{83}{24} \\)</v>
      </c>
      <c r="AS1151" t="str">
        <f t="shared" ref="AS1151" ca="1" si="20381">IF(OR(CT1151=1,CR1151=0),AP1152,AP1151)</f>
        <v>\\(\\quad \\displaystyle \\frac{17}{6}x</v>
      </c>
      <c r="AT1151" t="str">
        <f t="shared" ref="AT1151" ca="1" si="20382">IF(OR(DA1151=1,CY1151=0),AQ1152,AQ1151)</f>
        <v>+\\frac{83}{24} \\)</v>
      </c>
      <c r="AU1151" s="114" t="s">
        <v>60</v>
      </c>
      <c r="AV1151" s="115" t="s">
        <v>329</v>
      </c>
      <c r="AW1151" s="114" t="str">
        <f t="shared" ref="AW1151" ca="1" si="20383">P1151&amp;Q1151&amp;R1151&amp;S1151&amp;T1151&amp;U1151&amp;V1151&amp;W1151&amp;X1151&amp;Y1151&amp;Z1151&amp;AA1151&amp;AB1151&amp;AC1151</f>
        <v>\\(\\quad \\displaystyle \\frac{-4x+1}{8}+\\frac{10x+10}{3}= \\)</v>
      </c>
      <c r="AX1151" s="114" t="str">
        <f t="shared" ref="AX1151" ca="1" si="20384">IF(AS1152="",AS1151&amp;AT1151,AS1152)</f>
        <v>\\(\\quad \\displaystyle \\frac{17}{6}x+\\frac{83}{24} \\)</v>
      </c>
      <c r="AY1151" s="115" t="s">
        <v>62</v>
      </c>
      <c r="AZ1151" s="116" t="str">
        <f t="shared" ref="AZ1151" ca="1" si="20385">"INSERT INTO "&amp;AU1151&amp;"(tangen,question,answer,editor,date,count) VALUES('"&amp;AV1151&amp;"','"&amp;AW1151&amp;"','"&amp;AX1151&amp;"','"&amp;AY1151&amp;"',NOW(),0);"</f>
        <v>INSERT INTO math(tangen,question,answer,editor,date,count) VALUES('m5800','\\(\\quad \\displaystyle \\frac{-4x+1}{8}+\\frac{10x+10}{3}= \\)','\\(\\quad \\displaystyle \\frac{17}{6}x+\\frac{83}{24} \\)','harazono',NOW(),0);</v>
      </c>
      <c r="BH1151">
        <f t="shared" ref="BH1151" ca="1" si="20386">IF(BH1152=1,"",IF(BH1152=-1,"",BH1152))</f>
        <v>-4</v>
      </c>
      <c r="BI1151" t="s">
        <v>18</v>
      </c>
      <c r="BJ1151" t="str">
        <f t="shared" ca="1" si="19361"/>
        <v>+</v>
      </c>
      <c r="BK1151" s="23">
        <f t="shared" ref="BK1151" ca="1" si="20387">IF(H1151=0,7,H1151)</f>
        <v>1</v>
      </c>
      <c r="BM1151">
        <f t="shared" ref="BM1151" ca="1" si="20388">IF(BM1152=1,"",IF(BM1152=-1,"",BM1152))</f>
        <v>10</v>
      </c>
      <c r="BN1151" t="s">
        <v>18</v>
      </c>
      <c r="BO1151" t="str">
        <f t="shared" ca="1" si="19364"/>
        <v>+</v>
      </c>
      <c r="BP1151" s="23">
        <f t="shared" ref="BP1151" ca="1" si="20389">IF(M1151=0,7,M1151)</f>
        <v>10</v>
      </c>
      <c r="BR1151">
        <f t="shared" ref="BR1151" ca="1" si="20390">BH1152*L1152</f>
        <v>-12</v>
      </c>
      <c r="BS1151" t="s">
        <v>18</v>
      </c>
      <c r="BT1151">
        <f t="shared" ref="BT1151" ca="1" si="20391">BK1151*L1152</f>
        <v>3</v>
      </c>
      <c r="BV1151">
        <f t="shared" ref="BV1151" ca="1" si="20392">G1152*BM1152</f>
        <v>80</v>
      </c>
      <c r="BW1151" t="s">
        <v>18</v>
      </c>
      <c r="BX1151">
        <f t="shared" ref="BX1151" ca="1" si="20393">G1152*BP1151</f>
        <v>80</v>
      </c>
      <c r="BY1151" s="3">
        <f t="shared" ref="BY1151" ca="1" si="20394">BR1151+BV1151</f>
        <v>68</v>
      </c>
      <c r="BZ1151" t="s">
        <v>18</v>
      </c>
      <c r="CA1151" s="3">
        <f t="shared" ref="CA1151" ca="1" si="20395">BT1151+BX1151</f>
        <v>83</v>
      </c>
      <c r="CB1151">
        <f t="shared" ca="1" si="19426"/>
        <v>68</v>
      </c>
      <c r="CC1151">
        <f t="shared" ca="1" si="19427"/>
        <v>83</v>
      </c>
      <c r="CD1151" s="33">
        <f t="shared" ref="CD1151" ca="1" si="20396">BY1151/GCD(CB1151,CB1152)</f>
        <v>17</v>
      </c>
      <c r="CE1151" t="s">
        <v>18</v>
      </c>
      <c r="CF1151" s="33">
        <f t="shared" ref="CF1151" ca="1" si="20397">CA1151/GCD(CC1151,CC1152)</f>
        <v>83</v>
      </c>
      <c r="CH1151" s="3">
        <f t="shared" ref="CH1151" ca="1" si="20398">CD1151</f>
        <v>17</v>
      </c>
      <c r="CI1151" s="3">
        <f t="shared" ref="CI1151" ca="1" si="20399">CD1152</f>
        <v>6</v>
      </c>
      <c r="CJ1151" t="s">
        <v>18</v>
      </c>
      <c r="CK1151" s="3" t="str">
        <f t="shared" ca="1" si="19378"/>
        <v>+</v>
      </c>
      <c r="CL1151" s="3">
        <f t="shared" ref="CL1151" ca="1" si="20400">CF1151</f>
        <v>83</v>
      </c>
      <c r="CM1151" s="3">
        <f t="shared" ref="CM1151" ca="1" si="20401">CF1152</f>
        <v>24</v>
      </c>
      <c r="CO1151" t="s">
        <v>250</v>
      </c>
      <c r="CP1151" s="2" t="str">
        <f t="shared" ca="1" si="19434"/>
        <v/>
      </c>
      <c r="CQ1151" t="s">
        <v>249</v>
      </c>
      <c r="CR1151" s="2">
        <f t="shared" ref="CR1151" ca="1" si="20402">ABS(CH1151)</f>
        <v>17</v>
      </c>
      <c r="CS1151" t="s">
        <v>216</v>
      </c>
      <c r="CT1151" s="2">
        <f t="shared" ref="CT1151" ca="1" si="20403">CI1151</f>
        <v>6</v>
      </c>
      <c r="CU1151" t="s">
        <v>217</v>
      </c>
      <c r="CV1151" t="s">
        <v>18</v>
      </c>
      <c r="CW1151" s="2" t="str">
        <f t="shared" ca="1" si="19437"/>
        <v>+</v>
      </c>
      <c r="CX1151" t="s">
        <v>249</v>
      </c>
      <c r="CY1151" s="2">
        <f t="shared" ref="CY1151" ca="1" si="20404">ABS(CL1151)</f>
        <v>83</v>
      </c>
      <c r="CZ1151" t="s">
        <v>216</v>
      </c>
      <c r="DA1151" s="2">
        <f t="shared" ref="DA1151" ca="1" si="20405">CM1151</f>
        <v>24</v>
      </c>
      <c r="DB1151" t="s">
        <v>217</v>
      </c>
      <c r="DC1151" t="s">
        <v>230</v>
      </c>
    </row>
    <row r="1152" spans="2:107" ht="32" customHeight="1" x14ac:dyDescent="0.55000000000000004">
      <c r="B1152" s="113"/>
      <c r="C1152" s="113"/>
      <c r="E1152" s="95"/>
      <c r="F1152" s="95"/>
      <c r="G1152" s="1">
        <f t="shared" ca="1" si="19387"/>
        <v>8</v>
      </c>
      <c r="H1152" s="95"/>
      <c r="J1152" s="95"/>
      <c r="K1152" s="95"/>
      <c r="L1152" s="1">
        <f t="shared" ca="1" si="19388"/>
        <v>3</v>
      </c>
      <c r="M1152" s="1"/>
      <c r="AP1152" t="str">
        <f t="shared" ca="1" si="19409"/>
        <v>\\(\\quad \\displaystyle 17x</v>
      </c>
      <c r="AQ1152" t="str">
        <f t="shared" ca="1" si="19410"/>
        <v>+83 \\)</v>
      </c>
      <c r="AS1152" s="13" t="str">
        <f t="shared" ref="AS1152" ca="1" si="20406">IF(AND(CR1151=0,CY1151=0),"\\(\\quad \\displaystyle 0 \\)","")</f>
        <v/>
      </c>
      <c r="AU1152" s="114"/>
      <c r="AV1152" s="114"/>
      <c r="AW1152" s="114"/>
      <c r="AX1152" s="114"/>
      <c r="AY1152" s="114"/>
      <c r="AZ1152" s="117"/>
      <c r="BH1152" s="23">
        <f t="shared" ref="BH1152" ca="1" si="20407">IF(E1151=0,7,E1151)</f>
        <v>-4</v>
      </c>
      <c r="BI1152" s="1"/>
      <c r="BK1152" s="1"/>
      <c r="BL1152" t="s">
        <v>287</v>
      </c>
      <c r="BM1152" s="23">
        <f t="shared" ref="BM1152" ca="1" si="20408">IF(J1151=0,7,J1151)</f>
        <v>10</v>
      </c>
      <c r="BN1152" s="1"/>
      <c r="BP1152" s="1"/>
      <c r="BR1152">
        <f t="shared" ref="BR1152" ca="1" si="20409">G1152*L1152</f>
        <v>24</v>
      </c>
      <c r="BS1152" t="s">
        <v>18</v>
      </c>
      <c r="BT1152">
        <f t="shared" ref="BT1152" ca="1" si="20410">G1152*L1152</f>
        <v>24</v>
      </c>
      <c r="BV1152">
        <f t="shared" ref="BV1152" ca="1" si="20411">G1152*L1152</f>
        <v>24</v>
      </c>
      <c r="BW1152" t="s">
        <v>18</v>
      </c>
      <c r="BX1152">
        <f t="shared" ref="BX1152" ca="1" si="20412">G1152*L1152</f>
        <v>24</v>
      </c>
      <c r="BY1152" s="3">
        <f t="shared" ref="BY1152" ca="1" si="20413">BR1152</f>
        <v>24</v>
      </c>
      <c r="BZ1152" t="s">
        <v>18</v>
      </c>
      <c r="CA1152" s="3">
        <f t="shared" ref="CA1152" ca="1" si="20414">BT1152</f>
        <v>24</v>
      </c>
      <c r="CB1152">
        <f t="shared" ca="1" si="19426"/>
        <v>24</v>
      </c>
      <c r="CC1152">
        <f t="shared" ca="1" si="19427"/>
        <v>24</v>
      </c>
      <c r="CD1152" s="33">
        <f t="shared" ref="CD1152" ca="1" si="20415">BY1152/GCD(CB1151,CB1152)</f>
        <v>6</v>
      </c>
      <c r="CE1152" t="s">
        <v>18</v>
      </c>
      <c r="CF1152" s="33">
        <f t="shared" ref="CF1152" ca="1" si="20416">CA1152/GCD(CC1151,CC1152)</f>
        <v>24</v>
      </c>
      <c r="CH1152" s="3">
        <f t="shared" ref="CH1152" ca="1" si="20417">CD1151</f>
        <v>17</v>
      </c>
      <c r="CJ1152" t="s">
        <v>18</v>
      </c>
      <c r="CK1152" s="3" t="str">
        <f t="shared" ref="CK1152" ca="1" si="20418">IF(CM1151&gt;=0,"+","")</f>
        <v>+</v>
      </c>
      <c r="CL1152" s="3">
        <f t="shared" ref="CL1152" ca="1" si="20419">CF1151</f>
        <v>83</v>
      </c>
      <c r="CO1152" t="s">
        <v>250</v>
      </c>
      <c r="CP1152" s="2" t="str">
        <f t="shared" ca="1" si="19434"/>
        <v/>
      </c>
      <c r="CR1152" s="2">
        <f t="shared" ref="CR1152" ca="1" si="20420">IF(CH1152=0,"",IF(CH1152=1,"",IF(CH1152=-1,"",ABS(CH1152))))</f>
        <v>17</v>
      </c>
      <c r="CV1152" t="str">
        <f t="shared" ref="CV1152" ca="1" si="20421">IF(CR1151=0,"","x")</f>
        <v>x</v>
      </c>
      <c r="CW1152" s="2" t="str">
        <f t="shared" ca="1" si="19437"/>
        <v>+</v>
      </c>
      <c r="CY1152" s="2">
        <f t="shared" ref="CY1152" ca="1" si="20422">IF(CL1152=0,"",ABS(CL1152))</f>
        <v>83</v>
      </c>
      <c r="DC1152" t="s">
        <v>230</v>
      </c>
    </row>
    <row r="1153" spans="2:107" ht="32" customHeight="1" x14ac:dyDescent="0.55000000000000004">
      <c r="B1153" s="112" t="s">
        <v>1</v>
      </c>
      <c r="C1153" s="112" t="s">
        <v>330</v>
      </c>
      <c r="E1153" s="96">
        <f t="shared" ca="1" si="19344"/>
        <v>-2</v>
      </c>
      <c r="F1153" s="97" t="s">
        <v>18</v>
      </c>
      <c r="G1153" s="97" t="str">
        <f t="shared" ca="1" si="19345"/>
        <v/>
      </c>
      <c r="H1153" s="96">
        <f t="shared" ca="1" si="19346"/>
        <v>-4</v>
      </c>
      <c r="I1153" t="s">
        <v>287</v>
      </c>
      <c r="J1153" s="96">
        <f t="shared" ca="1" si="19347"/>
        <v>10</v>
      </c>
      <c r="K1153" s="97" t="s">
        <v>18</v>
      </c>
      <c r="L1153" s="97" t="str">
        <f t="shared" ca="1" si="19348"/>
        <v>+</v>
      </c>
      <c r="M1153" s="96">
        <f t="shared" ca="1" si="19349"/>
        <v>7</v>
      </c>
      <c r="P1153" t="s">
        <v>250</v>
      </c>
      <c r="Q1153" t="s">
        <v>249</v>
      </c>
      <c r="R1153" t="str">
        <f t="shared" ref="R1153" ca="1" si="20423">BH1153&amp;BI1153&amp;BJ1153&amp;BK1153</f>
        <v>-2x-4</v>
      </c>
      <c r="S1153" t="s">
        <v>216</v>
      </c>
      <c r="T1153">
        <f t="shared" ref="T1153" ca="1" si="20424">G1154</f>
        <v>9</v>
      </c>
      <c r="U1153" t="s">
        <v>217</v>
      </c>
      <c r="V1153" t="s">
        <v>287</v>
      </c>
      <c r="W1153" t="s">
        <v>249</v>
      </c>
      <c r="X1153" t="str">
        <f t="shared" ref="X1153" ca="1" si="20425">BM1153&amp;BN1153&amp;BO1153&amp;BP1153</f>
        <v>10x+7</v>
      </c>
      <c r="Y1153" t="s">
        <v>216</v>
      </c>
      <c r="Z1153">
        <f t="shared" ref="Z1153" ca="1" si="20426">L1154</f>
        <v>2</v>
      </c>
      <c r="AA1153" t="s">
        <v>217</v>
      </c>
      <c r="AB1153" t="s">
        <v>13</v>
      </c>
      <c r="AC1153" t="s">
        <v>230</v>
      </c>
      <c r="AP1153" t="str">
        <f t="shared" ca="1" si="19409"/>
        <v>\\(\\quad \\displaystyle \\frac{43}{9}x</v>
      </c>
      <c r="AQ1153" t="str">
        <f t="shared" ca="1" si="19410"/>
        <v>+\\frac{55}{18} \\)</v>
      </c>
      <c r="AS1153" t="str">
        <f t="shared" ref="AS1153" ca="1" si="20427">IF(OR(CT1153=1,CR1153=0),AP1154,AP1153)</f>
        <v>\\(\\quad \\displaystyle \\frac{43}{9}x</v>
      </c>
      <c r="AT1153" t="str">
        <f t="shared" ref="AT1153" ca="1" si="20428">IF(OR(DA1153=1,CY1153=0),AQ1154,AQ1153)</f>
        <v>+\\frac{55}{18} \\)</v>
      </c>
      <c r="AU1153" s="114" t="s">
        <v>60</v>
      </c>
      <c r="AV1153" s="115" t="s">
        <v>329</v>
      </c>
      <c r="AW1153" s="114" t="str">
        <f t="shared" ref="AW1153" ca="1" si="20429">P1153&amp;Q1153&amp;R1153&amp;S1153&amp;T1153&amp;U1153&amp;V1153&amp;W1153&amp;X1153&amp;Y1153&amp;Z1153&amp;AA1153&amp;AB1153&amp;AC1153</f>
        <v>\\(\\quad \\displaystyle \\frac{-2x-4}{9}+\\frac{10x+7}{2}= \\)</v>
      </c>
      <c r="AX1153" s="114" t="str">
        <f t="shared" ref="AX1153" ca="1" si="20430">IF(AS1154="",AS1153&amp;AT1153,AS1154)</f>
        <v>\\(\\quad \\displaystyle \\frac{43}{9}x+\\frac{55}{18} \\)</v>
      </c>
      <c r="AY1153" s="115" t="s">
        <v>62</v>
      </c>
      <c r="AZ1153" s="116" t="str">
        <f t="shared" ref="AZ1153" ca="1" si="20431">"INSERT INTO "&amp;AU1153&amp;"(tangen,question,answer,editor,date,count) VALUES('"&amp;AV1153&amp;"','"&amp;AW1153&amp;"','"&amp;AX1153&amp;"','"&amp;AY1153&amp;"',NOW(),0);"</f>
        <v>INSERT INTO math(tangen,question,answer,editor,date,count) VALUES('m5800','\\(\\quad \\displaystyle \\frac{-2x-4}{9}+\\frac{10x+7}{2}= \\)','\\(\\quad \\displaystyle \\frac{43}{9}x+\\frac{55}{18} \\)','harazono',NOW(),0);</v>
      </c>
      <c r="BH1153">
        <f t="shared" ref="BH1153" ca="1" si="20432">IF(BH1154=1,"",IF(BH1154=-1,"",BH1154))</f>
        <v>-2</v>
      </c>
      <c r="BI1153" t="s">
        <v>18</v>
      </c>
      <c r="BJ1153" t="str">
        <f t="shared" ca="1" si="19361"/>
        <v/>
      </c>
      <c r="BK1153" s="23">
        <f t="shared" ref="BK1153" ca="1" si="20433">IF(H1153=0,7,H1153)</f>
        <v>-4</v>
      </c>
      <c r="BM1153">
        <f t="shared" ref="BM1153" ca="1" si="20434">IF(BM1154=1,"",IF(BM1154=-1,"",BM1154))</f>
        <v>10</v>
      </c>
      <c r="BN1153" t="s">
        <v>18</v>
      </c>
      <c r="BO1153" t="str">
        <f t="shared" ca="1" si="19364"/>
        <v>+</v>
      </c>
      <c r="BP1153" s="23">
        <f t="shared" ref="BP1153" ca="1" si="20435">IF(M1153=0,7,M1153)</f>
        <v>7</v>
      </c>
      <c r="BR1153">
        <f t="shared" ref="BR1153" ca="1" si="20436">BH1154*L1154</f>
        <v>-4</v>
      </c>
      <c r="BS1153" t="s">
        <v>18</v>
      </c>
      <c r="BT1153">
        <f t="shared" ref="BT1153" ca="1" si="20437">BK1153*L1154</f>
        <v>-8</v>
      </c>
      <c r="BV1153">
        <f t="shared" ref="BV1153" ca="1" si="20438">G1154*BM1154</f>
        <v>90</v>
      </c>
      <c r="BW1153" t="s">
        <v>18</v>
      </c>
      <c r="BX1153">
        <f t="shared" ref="BX1153" ca="1" si="20439">G1154*BP1153</f>
        <v>63</v>
      </c>
      <c r="BY1153" s="3">
        <f t="shared" ref="BY1153" ca="1" si="20440">BR1153+BV1153</f>
        <v>86</v>
      </c>
      <c r="BZ1153" t="s">
        <v>18</v>
      </c>
      <c r="CA1153" s="3">
        <f t="shared" ref="CA1153" ca="1" si="20441">BT1153+BX1153</f>
        <v>55</v>
      </c>
      <c r="CB1153">
        <f t="shared" ca="1" si="19426"/>
        <v>86</v>
      </c>
      <c r="CC1153">
        <f t="shared" ca="1" si="19427"/>
        <v>55</v>
      </c>
      <c r="CD1153" s="33">
        <f t="shared" ref="CD1153" ca="1" si="20442">BY1153/GCD(CB1153,CB1154)</f>
        <v>43</v>
      </c>
      <c r="CE1153" t="s">
        <v>18</v>
      </c>
      <c r="CF1153" s="33">
        <f t="shared" ref="CF1153" ca="1" si="20443">CA1153/GCD(CC1153,CC1154)</f>
        <v>55</v>
      </c>
      <c r="CH1153" s="3">
        <f t="shared" ref="CH1153" ca="1" si="20444">CD1153</f>
        <v>43</v>
      </c>
      <c r="CI1153" s="3">
        <f t="shared" ref="CI1153" ca="1" si="20445">CD1154</f>
        <v>9</v>
      </c>
      <c r="CJ1153" t="s">
        <v>18</v>
      </c>
      <c r="CK1153" s="3" t="str">
        <f t="shared" ca="1" si="19378"/>
        <v>+</v>
      </c>
      <c r="CL1153" s="3">
        <f t="shared" ref="CL1153" ca="1" si="20446">CF1153</f>
        <v>55</v>
      </c>
      <c r="CM1153" s="3">
        <f t="shared" ref="CM1153" ca="1" si="20447">CF1154</f>
        <v>18</v>
      </c>
      <c r="CO1153" t="s">
        <v>250</v>
      </c>
      <c r="CP1153" s="2" t="str">
        <f t="shared" ca="1" si="19434"/>
        <v/>
      </c>
      <c r="CQ1153" t="s">
        <v>249</v>
      </c>
      <c r="CR1153" s="2">
        <f t="shared" ref="CR1153" ca="1" si="20448">ABS(CH1153)</f>
        <v>43</v>
      </c>
      <c r="CS1153" t="s">
        <v>216</v>
      </c>
      <c r="CT1153" s="2">
        <f t="shared" ref="CT1153" ca="1" si="20449">CI1153</f>
        <v>9</v>
      </c>
      <c r="CU1153" t="s">
        <v>217</v>
      </c>
      <c r="CV1153" t="s">
        <v>18</v>
      </c>
      <c r="CW1153" s="2" t="str">
        <f t="shared" ca="1" si="19437"/>
        <v>+</v>
      </c>
      <c r="CX1153" t="s">
        <v>249</v>
      </c>
      <c r="CY1153" s="2">
        <f t="shared" ref="CY1153" ca="1" si="20450">ABS(CL1153)</f>
        <v>55</v>
      </c>
      <c r="CZ1153" t="s">
        <v>216</v>
      </c>
      <c r="DA1153" s="2">
        <f t="shared" ref="DA1153" ca="1" si="20451">CM1153</f>
        <v>18</v>
      </c>
      <c r="DB1153" t="s">
        <v>217</v>
      </c>
      <c r="DC1153" t="s">
        <v>230</v>
      </c>
    </row>
    <row r="1154" spans="2:107" ht="32" customHeight="1" x14ac:dyDescent="0.55000000000000004">
      <c r="B1154" s="113"/>
      <c r="C1154" s="113"/>
      <c r="E1154" s="95"/>
      <c r="F1154" s="95"/>
      <c r="G1154" s="1">
        <f t="shared" ca="1" si="19387"/>
        <v>9</v>
      </c>
      <c r="H1154" s="95"/>
      <c r="J1154" s="95"/>
      <c r="K1154" s="95"/>
      <c r="L1154" s="1">
        <f t="shared" ca="1" si="19388"/>
        <v>2</v>
      </c>
      <c r="M1154" s="1"/>
      <c r="AP1154" t="str">
        <f t="shared" ca="1" si="19409"/>
        <v>\\(\\quad \\displaystyle 43x</v>
      </c>
      <c r="AQ1154" t="str">
        <f t="shared" ca="1" si="19410"/>
        <v>+55 \\)</v>
      </c>
      <c r="AS1154" s="13" t="str">
        <f t="shared" ref="AS1154" ca="1" si="20452">IF(AND(CR1153=0,CY1153=0),"\\(\\quad \\displaystyle 0 \\)","")</f>
        <v/>
      </c>
      <c r="AU1154" s="114"/>
      <c r="AV1154" s="114"/>
      <c r="AW1154" s="114"/>
      <c r="AX1154" s="114"/>
      <c r="AY1154" s="114"/>
      <c r="AZ1154" s="117"/>
      <c r="BH1154" s="23">
        <f t="shared" ref="BH1154" ca="1" si="20453">IF(E1153=0,7,E1153)</f>
        <v>-2</v>
      </c>
      <c r="BI1154" s="1"/>
      <c r="BK1154" s="1"/>
      <c r="BL1154" t="s">
        <v>287</v>
      </c>
      <c r="BM1154" s="23">
        <f t="shared" ref="BM1154" ca="1" si="20454">IF(J1153=0,7,J1153)</f>
        <v>10</v>
      </c>
      <c r="BN1154" s="1"/>
      <c r="BP1154" s="1"/>
      <c r="BR1154">
        <f t="shared" ref="BR1154" ca="1" si="20455">G1154*L1154</f>
        <v>18</v>
      </c>
      <c r="BS1154" t="s">
        <v>18</v>
      </c>
      <c r="BT1154">
        <f t="shared" ref="BT1154" ca="1" si="20456">G1154*L1154</f>
        <v>18</v>
      </c>
      <c r="BV1154">
        <f t="shared" ref="BV1154" ca="1" si="20457">G1154*L1154</f>
        <v>18</v>
      </c>
      <c r="BW1154" t="s">
        <v>18</v>
      </c>
      <c r="BX1154">
        <f t="shared" ref="BX1154" ca="1" si="20458">G1154*L1154</f>
        <v>18</v>
      </c>
      <c r="BY1154" s="3">
        <f t="shared" ref="BY1154" ca="1" si="20459">BR1154</f>
        <v>18</v>
      </c>
      <c r="BZ1154" t="s">
        <v>18</v>
      </c>
      <c r="CA1154" s="3">
        <f t="shared" ref="CA1154" ca="1" si="20460">BT1154</f>
        <v>18</v>
      </c>
      <c r="CB1154">
        <f t="shared" ca="1" si="19426"/>
        <v>18</v>
      </c>
      <c r="CC1154">
        <f t="shared" ca="1" si="19427"/>
        <v>18</v>
      </c>
      <c r="CD1154" s="33">
        <f t="shared" ref="CD1154" ca="1" si="20461">BY1154/GCD(CB1153,CB1154)</f>
        <v>9</v>
      </c>
      <c r="CE1154" t="s">
        <v>18</v>
      </c>
      <c r="CF1154" s="33">
        <f t="shared" ref="CF1154" ca="1" si="20462">CA1154/GCD(CC1153,CC1154)</f>
        <v>18</v>
      </c>
      <c r="CH1154" s="3">
        <f t="shared" ref="CH1154" ca="1" si="20463">CD1153</f>
        <v>43</v>
      </c>
      <c r="CJ1154" t="s">
        <v>18</v>
      </c>
      <c r="CK1154" s="3" t="str">
        <f t="shared" ref="CK1154" ca="1" si="20464">IF(CM1153&gt;=0,"+","")</f>
        <v>+</v>
      </c>
      <c r="CL1154" s="3">
        <f t="shared" ref="CL1154" ca="1" si="20465">CF1153</f>
        <v>55</v>
      </c>
      <c r="CO1154" t="s">
        <v>250</v>
      </c>
      <c r="CP1154" s="2" t="str">
        <f t="shared" ca="1" si="19434"/>
        <v/>
      </c>
      <c r="CR1154" s="2">
        <f t="shared" ref="CR1154" ca="1" si="20466">IF(CH1154=0,"",IF(CH1154=1,"",IF(CH1154=-1,"",ABS(CH1154))))</f>
        <v>43</v>
      </c>
      <c r="CV1154" t="str">
        <f t="shared" ref="CV1154" ca="1" si="20467">IF(CR1153=0,"","x")</f>
        <v>x</v>
      </c>
      <c r="CW1154" s="2" t="str">
        <f t="shared" ca="1" si="19437"/>
        <v>+</v>
      </c>
      <c r="CY1154" s="2">
        <f t="shared" ref="CY1154" ca="1" si="20468">IF(CL1154=0,"",ABS(CL1154))</f>
        <v>55</v>
      </c>
      <c r="DC1154" t="s">
        <v>230</v>
      </c>
    </row>
    <row r="1155" spans="2:107" ht="32" customHeight="1" x14ac:dyDescent="0.55000000000000004">
      <c r="B1155" s="112" t="s">
        <v>1</v>
      </c>
      <c r="C1155" s="112" t="s">
        <v>330</v>
      </c>
      <c r="E1155" s="96">
        <f t="shared" ca="1" si="19344"/>
        <v>-9</v>
      </c>
      <c r="F1155" s="97" t="s">
        <v>18</v>
      </c>
      <c r="G1155" s="97" t="str">
        <f t="shared" ca="1" si="19345"/>
        <v/>
      </c>
      <c r="H1155" s="96">
        <f t="shared" ca="1" si="19346"/>
        <v>-2</v>
      </c>
      <c r="I1155" t="s">
        <v>287</v>
      </c>
      <c r="J1155" s="96">
        <f t="shared" ca="1" si="19347"/>
        <v>7</v>
      </c>
      <c r="K1155" s="97" t="s">
        <v>18</v>
      </c>
      <c r="L1155" s="97" t="str">
        <f t="shared" ca="1" si="19348"/>
        <v>+</v>
      </c>
      <c r="M1155" s="96">
        <f t="shared" ca="1" si="19349"/>
        <v>7</v>
      </c>
      <c r="P1155" t="s">
        <v>250</v>
      </c>
      <c r="Q1155" t="s">
        <v>249</v>
      </c>
      <c r="R1155" t="str">
        <f t="shared" ref="R1155" ca="1" si="20469">BH1155&amp;BI1155&amp;BJ1155&amp;BK1155</f>
        <v>-9x-2</v>
      </c>
      <c r="S1155" t="s">
        <v>216</v>
      </c>
      <c r="T1155">
        <f t="shared" ref="T1155" ca="1" si="20470">G1156</f>
        <v>7</v>
      </c>
      <c r="U1155" t="s">
        <v>217</v>
      </c>
      <c r="V1155" t="s">
        <v>287</v>
      </c>
      <c r="W1155" t="s">
        <v>249</v>
      </c>
      <c r="X1155" t="str">
        <f t="shared" ref="X1155" ca="1" si="20471">BM1155&amp;BN1155&amp;BO1155&amp;BP1155</f>
        <v>7x+7</v>
      </c>
      <c r="Y1155" t="s">
        <v>216</v>
      </c>
      <c r="Z1155">
        <f t="shared" ref="Z1155" ca="1" si="20472">L1156</f>
        <v>10</v>
      </c>
      <c r="AA1155" t="s">
        <v>217</v>
      </c>
      <c r="AB1155" t="s">
        <v>13</v>
      </c>
      <c r="AC1155" t="s">
        <v>230</v>
      </c>
      <c r="AP1155" t="str">
        <f t="shared" ca="1" si="19409"/>
        <v>\\(\\quad \\displaystyle -\\frac{41}{70}x</v>
      </c>
      <c r="AQ1155" t="str">
        <f t="shared" ca="1" si="19410"/>
        <v>+\\frac{29}{70} \\)</v>
      </c>
      <c r="AS1155" t="str">
        <f t="shared" ref="AS1155" ca="1" si="20473">IF(OR(CT1155=1,CR1155=0),AP1156,AP1155)</f>
        <v>\\(\\quad \\displaystyle -\\frac{41}{70}x</v>
      </c>
      <c r="AT1155" t="str">
        <f t="shared" ref="AT1155" ca="1" si="20474">IF(OR(DA1155=1,CY1155=0),AQ1156,AQ1155)</f>
        <v>+\\frac{29}{70} \\)</v>
      </c>
      <c r="AU1155" s="114" t="s">
        <v>60</v>
      </c>
      <c r="AV1155" s="115" t="s">
        <v>329</v>
      </c>
      <c r="AW1155" s="114" t="str">
        <f t="shared" ref="AW1155" ca="1" si="20475">P1155&amp;Q1155&amp;R1155&amp;S1155&amp;T1155&amp;U1155&amp;V1155&amp;W1155&amp;X1155&amp;Y1155&amp;Z1155&amp;AA1155&amp;AB1155&amp;AC1155</f>
        <v>\\(\\quad \\displaystyle \\frac{-9x-2}{7}+\\frac{7x+7}{10}= \\)</v>
      </c>
      <c r="AX1155" s="114" t="str">
        <f t="shared" ref="AX1155" ca="1" si="20476">IF(AS1156="",AS1155&amp;AT1155,AS1156)</f>
        <v>\\(\\quad \\displaystyle -\\frac{41}{70}x+\\frac{29}{70} \\)</v>
      </c>
      <c r="AY1155" s="115" t="s">
        <v>62</v>
      </c>
      <c r="AZ1155" s="116" t="str">
        <f t="shared" ref="AZ1155" ca="1" si="20477">"INSERT INTO "&amp;AU1155&amp;"(tangen,question,answer,editor,date,count) VALUES('"&amp;AV1155&amp;"','"&amp;AW1155&amp;"','"&amp;AX1155&amp;"','"&amp;AY1155&amp;"',NOW(),0);"</f>
        <v>INSERT INTO math(tangen,question,answer,editor,date,count) VALUES('m5800','\\(\\quad \\displaystyle \\frac{-9x-2}{7}+\\frac{7x+7}{10}= \\)','\\(\\quad \\displaystyle -\\frac{41}{70}x+\\frac{29}{70} \\)','harazono',NOW(),0);</v>
      </c>
      <c r="BH1155">
        <f t="shared" ref="BH1155" ca="1" si="20478">IF(BH1156=1,"",IF(BH1156=-1,"",BH1156))</f>
        <v>-9</v>
      </c>
      <c r="BI1155" t="s">
        <v>18</v>
      </c>
      <c r="BJ1155" t="str">
        <f t="shared" ca="1" si="19361"/>
        <v/>
      </c>
      <c r="BK1155" s="23">
        <f t="shared" ref="BK1155" ca="1" si="20479">IF(H1155=0,7,H1155)</f>
        <v>-2</v>
      </c>
      <c r="BM1155">
        <f t="shared" ref="BM1155" ca="1" si="20480">IF(BM1156=1,"",IF(BM1156=-1,"",BM1156))</f>
        <v>7</v>
      </c>
      <c r="BN1155" t="s">
        <v>18</v>
      </c>
      <c r="BO1155" t="str">
        <f t="shared" ca="1" si="19364"/>
        <v>+</v>
      </c>
      <c r="BP1155" s="23">
        <f t="shared" ref="BP1155" ca="1" si="20481">IF(M1155=0,7,M1155)</f>
        <v>7</v>
      </c>
      <c r="BR1155">
        <f t="shared" ref="BR1155" ca="1" si="20482">BH1156*L1156</f>
        <v>-90</v>
      </c>
      <c r="BS1155" t="s">
        <v>18</v>
      </c>
      <c r="BT1155">
        <f t="shared" ref="BT1155" ca="1" si="20483">BK1155*L1156</f>
        <v>-20</v>
      </c>
      <c r="BV1155">
        <f t="shared" ref="BV1155" ca="1" si="20484">G1156*BM1156</f>
        <v>49</v>
      </c>
      <c r="BW1155" t="s">
        <v>18</v>
      </c>
      <c r="BX1155">
        <f t="shared" ref="BX1155" ca="1" si="20485">G1156*BP1155</f>
        <v>49</v>
      </c>
      <c r="BY1155" s="3">
        <f t="shared" ref="BY1155" ca="1" si="20486">BR1155+BV1155</f>
        <v>-41</v>
      </c>
      <c r="BZ1155" t="s">
        <v>18</v>
      </c>
      <c r="CA1155" s="3">
        <f t="shared" ref="CA1155" ca="1" si="20487">BT1155+BX1155</f>
        <v>29</v>
      </c>
      <c r="CB1155">
        <f t="shared" ca="1" si="19426"/>
        <v>41</v>
      </c>
      <c r="CC1155">
        <f t="shared" ca="1" si="19427"/>
        <v>29</v>
      </c>
      <c r="CD1155" s="33">
        <f t="shared" ref="CD1155" ca="1" si="20488">BY1155/GCD(CB1155,CB1156)</f>
        <v>-41</v>
      </c>
      <c r="CE1155" t="s">
        <v>18</v>
      </c>
      <c r="CF1155" s="33">
        <f t="shared" ref="CF1155" ca="1" si="20489">CA1155/GCD(CC1155,CC1156)</f>
        <v>29</v>
      </c>
      <c r="CH1155" s="3">
        <f t="shared" ref="CH1155" ca="1" si="20490">CD1155</f>
        <v>-41</v>
      </c>
      <c r="CI1155" s="3">
        <f t="shared" ref="CI1155" ca="1" si="20491">CD1156</f>
        <v>70</v>
      </c>
      <c r="CJ1155" t="s">
        <v>18</v>
      </c>
      <c r="CK1155" s="3" t="str">
        <f t="shared" ca="1" si="19378"/>
        <v>+</v>
      </c>
      <c r="CL1155" s="3">
        <f t="shared" ref="CL1155" ca="1" si="20492">CF1155</f>
        <v>29</v>
      </c>
      <c r="CM1155" s="3">
        <f t="shared" ref="CM1155" ca="1" si="20493">CF1156</f>
        <v>70</v>
      </c>
      <c r="CO1155" t="s">
        <v>250</v>
      </c>
      <c r="CP1155" s="2" t="str">
        <f t="shared" ca="1" si="19434"/>
        <v>-</v>
      </c>
      <c r="CQ1155" t="s">
        <v>249</v>
      </c>
      <c r="CR1155" s="2">
        <f t="shared" ref="CR1155" ca="1" si="20494">ABS(CH1155)</f>
        <v>41</v>
      </c>
      <c r="CS1155" t="s">
        <v>216</v>
      </c>
      <c r="CT1155" s="2">
        <f t="shared" ref="CT1155" ca="1" si="20495">CI1155</f>
        <v>70</v>
      </c>
      <c r="CU1155" t="s">
        <v>217</v>
      </c>
      <c r="CV1155" t="s">
        <v>18</v>
      </c>
      <c r="CW1155" s="2" t="str">
        <f t="shared" ca="1" si="19437"/>
        <v>+</v>
      </c>
      <c r="CX1155" t="s">
        <v>249</v>
      </c>
      <c r="CY1155" s="2">
        <f t="shared" ref="CY1155" ca="1" si="20496">ABS(CL1155)</f>
        <v>29</v>
      </c>
      <c r="CZ1155" t="s">
        <v>216</v>
      </c>
      <c r="DA1155" s="2">
        <f t="shared" ref="DA1155" ca="1" si="20497">CM1155</f>
        <v>70</v>
      </c>
      <c r="DB1155" t="s">
        <v>217</v>
      </c>
      <c r="DC1155" t="s">
        <v>230</v>
      </c>
    </row>
    <row r="1156" spans="2:107" ht="32" customHeight="1" x14ac:dyDescent="0.55000000000000004">
      <c r="B1156" s="113"/>
      <c r="C1156" s="113"/>
      <c r="E1156" s="95"/>
      <c r="F1156" s="95"/>
      <c r="G1156" s="1">
        <f t="shared" ca="1" si="19387"/>
        <v>7</v>
      </c>
      <c r="H1156" s="95"/>
      <c r="J1156" s="95"/>
      <c r="K1156" s="95"/>
      <c r="L1156" s="1">
        <f t="shared" ca="1" si="19388"/>
        <v>10</v>
      </c>
      <c r="M1156" s="1"/>
      <c r="AP1156" t="str">
        <f t="shared" ca="1" si="19409"/>
        <v>\\(\\quad \\displaystyle -41x</v>
      </c>
      <c r="AQ1156" t="str">
        <f t="shared" ca="1" si="19410"/>
        <v>+29 \\)</v>
      </c>
      <c r="AS1156" s="13" t="str">
        <f t="shared" ref="AS1156" ca="1" si="20498">IF(AND(CR1155=0,CY1155=0),"\\(\\quad \\displaystyle 0 \\)","")</f>
        <v/>
      </c>
      <c r="AU1156" s="114"/>
      <c r="AV1156" s="114"/>
      <c r="AW1156" s="114"/>
      <c r="AX1156" s="114"/>
      <c r="AY1156" s="114"/>
      <c r="AZ1156" s="117"/>
      <c r="BH1156" s="23">
        <f t="shared" ref="BH1156" ca="1" si="20499">IF(E1155=0,7,E1155)</f>
        <v>-9</v>
      </c>
      <c r="BI1156" s="1"/>
      <c r="BK1156" s="1"/>
      <c r="BL1156" t="s">
        <v>287</v>
      </c>
      <c r="BM1156" s="23">
        <f t="shared" ref="BM1156" ca="1" si="20500">IF(J1155=0,7,J1155)</f>
        <v>7</v>
      </c>
      <c r="BN1156" s="1"/>
      <c r="BP1156" s="1"/>
      <c r="BR1156">
        <f t="shared" ref="BR1156" ca="1" si="20501">G1156*L1156</f>
        <v>70</v>
      </c>
      <c r="BS1156" t="s">
        <v>18</v>
      </c>
      <c r="BT1156">
        <f t="shared" ref="BT1156" ca="1" si="20502">G1156*L1156</f>
        <v>70</v>
      </c>
      <c r="BV1156">
        <f t="shared" ref="BV1156" ca="1" si="20503">G1156*L1156</f>
        <v>70</v>
      </c>
      <c r="BW1156" t="s">
        <v>18</v>
      </c>
      <c r="BX1156">
        <f t="shared" ref="BX1156" ca="1" si="20504">G1156*L1156</f>
        <v>70</v>
      </c>
      <c r="BY1156" s="3">
        <f t="shared" ref="BY1156" ca="1" si="20505">BR1156</f>
        <v>70</v>
      </c>
      <c r="BZ1156" t="s">
        <v>18</v>
      </c>
      <c r="CA1156" s="3">
        <f t="shared" ref="CA1156" ca="1" si="20506">BT1156</f>
        <v>70</v>
      </c>
      <c r="CB1156">
        <f t="shared" ca="1" si="19426"/>
        <v>70</v>
      </c>
      <c r="CC1156">
        <f t="shared" ca="1" si="19427"/>
        <v>70</v>
      </c>
      <c r="CD1156" s="33">
        <f t="shared" ref="CD1156" ca="1" si="20507">BY1156/GCD(CB1155,CB1156)</f>
        <v>70</v>
      </c>
      <c r="CE1156" t="s">
        <v>18</v>
      </c>
      <c r="CF1156" s="33">
        <f t="shared" ref="CF1156" ca="1" si="20508">CA1156/GCD(CC1155,CC1156)</f>
        <v>70</v>
      </c>
      <c r="CH1156" s="3">
        <f t="shared" ref="CH1156" ca="1" si="20509">CD1155</f>
        <v>-41</v>
      </c>
      <c r="CJ1156" t="s">
        <v>18</v>
      </c>
      <c r="CK1156" s="3" t="str">
        <f t="shared" ref="CK1156" ca="1" si="20510">IF(CM1155&gt;=0,"+","")</f>
        <v>+</v>
      </c>
      <c r="CL1156" s="3">
        <f t="shared" ref="CL1156" ca="1" si="20511">CF1155</f>
        <v>29</v>
      </c>
      <c r="CO1156" t="s">
        <v>250</v>
      </c>
      <c r="CP1156" s="2" t="str">
        <f t="shared" ca="1" si="19434"/>
        <v>-</v>
      </c>
      <c r="CR1156" s="2">
        <f t="shared" ref="CR1156" ca="1" si="20512">IF(CH1156=0,"",IF(CH1156=1,"",IF(CH1156=-1,"",ABS(CH1156))))</f>
        <v>41</v>
      </c>
      <c r="CV1156" t="str">
        <f t="shared" ref="CV1156" ca="1" si="20513">IF(CR1155=0,"","x")</f>
        <v>x</v>
      </c>
      <c r="CW1156" s="2" t="str">
        <f t="shared" ca="1" si="19437"/>
        <v>+</v>
      </c>
      <c r="CY1156" s="2">
        <f t="shared" ref="CY1156" ca="1" si="20514">IF(CL1156=0,"",ABS(CL1156))</f>
        <v>29</v>
      </c>
      <c r="DC1156" t="s">
        <v>230</v>
      </c>
    </row>
    <row r="1157" spans="2:107" ht="32" customHeight="1" x14ac:dyDescent="0.55000000000000004">
      <c r="B1157" s="112" t="s">
        <v>1</v>
      </c>
      <c r="C1157" s="112" t="s">
        <v>330</v>
      </c>
      <c r="E1157" s="96">
        <f t="shared" ca="1" si="19344"/>
        <v>10</v>
      </c>
      <c r="F1157" s="97" t="s">
        <v>18</v>
      </c>
      <c r="G1157" s="97" t="str">
        <f t="shared" ca="1" si="19345"/>
        <v>+</v>
      </c>
      <c r="H1157" s="96">
        <f t="shared" ca="1" si="19346"/>
        <v>2</v>
      </c>
      <c r="I1157" t="s">
        <v>287</v>
      </c>
      <c r="J1157" s="96">
        <f t="shared" ca="1" si="19347"/>
        <v>10</v>
      </c>
      <c r="K1157" s="97" t="s">
        <v>18</v>
      </c>
      <c r="L1157" s="97" t="str">
        <f t="shared" ca="1" si="19348"/>
        <v>+</v>
      </c>
      <c r="M1157" s="96">
        <f t="shared" ca="1" si="19349"/>
        <v>7</v>
      </c>
      <c r="P1157" t="s">
        <v>250</v>
      </c>
      <c r="Q1157" t="s">
        <v>249</v>
      </c>
      <c r="R1157" t="str">
        <f t="shared" ref="R1157" ca="1" si="20515">BH1157&amp;BI1157&amp;BJ1157&amp;BK1157</f>
        <v>10x+2</v>
      </c>
      <c r="S1157" t="s">
        <v>216</v>
      </c>
      <c r="T1157">
        <f t="shared" ref="T1157" ca="1" si="20516">G1158</f>
        <v>8</v>
      </c>
      <c r="U1157" t="s">
        <v>217</v>
      </c>
      <c r="V1157" t="s">
        <v>287</v>
      </c>
      <c r="W1157" t="s">
        <v>249</v>
      </c>
      <c r="X1157" t="str">
        <f t="shared" ref="X1157" ca="1" si="20517">BM1157&amp;BN1157&amp;BO1157&amp;BP1157</f>
        <v>10x+7</v>
      </c>
      <c r="Y1157" t="s">
        <v>216</v>
      </c>
      <c r="Z1157">
        <f t="shared" ref="Z1157" ca="1" si="20518">L1158</f>
        <v>5</v>
      </c>
      <c r="AA1157" t="s">
        <v>217</v>
      </c>
      <c r="AB1157" t="s">
        <v>13</v>
      </c>
      <c r="AC1157" t="s">
        <v>230</v>
      </c>
      <c r="AP1157" t="str">
        <f t="shared" ca="1" si="19409"/>
        <v>\\(\\quad \\displaystyle \\frac{13}{4}x</v>
      </c>
      <c r="AQ1157" t="str">
        <f t="shared" ca="1" si="19410"/>
        <v>+\\frac{33}{20} \\)</v>
      </c>
      <c r="AS1157" t="str">
        <f t="shared" ref="AS1157" ca="1" si="20519">IF(OR(CT1157=1,CR1157=0),AP1158,AP1157)</f>
        <v>\\(\\quad \\displaystyle \\frac{13}{4}x</v>
      </c>
      <c r="AT1157" t="str">
        <f t="shared" ref="AT1157" ca="1" si="20520">IF(OR(DA1157=1,CY1157=0),AQ1158,AQ1157)</f>
        <v>+\\frac{33}{20} \\)</v>
      </c>
      <c r="AU1157" s="114" t="s">
        <v>60</v>
      </c>
      <c r="AV1157" s="115" t="s">
        <v>329</v>
      </c>
      <c r="AW1157" s="114" t="str">
        <f t="shared" ref="AW1157" ca="1" si="20521">P1157&amp;Q1157&amp;R1157&amp;S1157&amp;T1157&amp;U1157&amp;V1157&amp;W1157&amp;X1157&amp;Y1157&amp;Z1157&amp;AA1157&amp;AB1157&amp;AC1157</f>
        <v>\\(\\quad \\displaystyle \\frac{10x+2}{8}+\\frac{10x+7}{5}= \\)</v>
      </c>
      <c r="AX1157" s="114" t="str">
        <f t="shared" ref="AX1157" ca="1" si="20522">IF(AS1158="",AS1157&amp;AT1157,AS1158)</f>
        <v>\\(\\quad \\displaystyle \\frac{13}{4}x+\\frac{33}{20} \\)</v>
      </c>
      <c r="AY1157" s="115" t="s">
        <v>62</v>
      </c>
      <c r="AZ1157" s="116" t="str">
        <f t="shared" ref="AZ1157" ca="1" si="20523">"INSERT INTO "&amp;AU1157&amp;"(tangen,question,answer,editor,date,count) VALUES('"&amp;AV1157&amp;"','"&amp;AW1157&amp;"','"&amp;AX1157&amp;"','"&amp;AY1157&amp;"',NOW(),0);"</f>
        <v>INSERT INTO math(tangen,question,answer,editor,date,count) VALUES('m5800','\\(\\quad \\displaystyle \\frac{10x+2}{8}+\\frac{10x+7}{5}= \\)','\\(\\quad \\displaystyle \\frac{13}{4}x+\\frac{33}{20} \\)','harazono',NOW(),0);</v>
      </c>
      <c r="BH1157">
        <f t="shared" ref="BH1157" ca="1" si="20524">IF(BH1158=1,"",IF(BH1158=-1,"",BH1158))</f>
        <v>10</v>
      </c>
      <c r="BI1157" t="s">
        <v>18</v>
      </c>
      <c r="BJ1157" t="str">
        <f t="shared" ca="1" si="19361"/>
        <v>+</v>
      </c>
      <c r="BK1157" s="23">
        <f t="shared" ref="BK1157" ca="1" si="20525">IF(H1157=0,7,H1157)</f>
        <v>2</v>
      </c>
      <c r="BM1157">
        <f t="shared" ref="BM1157" ca="1" si="20526">IF(BM1158=1,"",IF(BM1158=-1,"",BM1158))</f>
        <v>10</v>
      </c>
      <c r="BN1157" t="s">
        <v>18</v>
      </c>
      <c r="BO1157" t="str">
        <f t="shared" ca="1" si="19364"/>
        <v>+</v>
      </c>
      <c r="BP1157" s="23">
        <f t="shared" ref="BP1157" ca="1" si="20527">IF(M1157=0,7,M1157)</f>
        <v>7</v>
      </c>
      <c r="BR1157">
        <f t="shared" ref="BR1157" ca="1" si="20528">BH1158*L1158</f>
        <v>50</v>
      </c>
      <c r="BS1157" t="s">
        <v>18</v>
      </c>
      <c r="BT1157">
        <f t="shared" ref="BT1157" ca="1" si="20529">BK1157*L1158</f>
        <v>10</v>
      </c>
      <c r="BV1157">
        <f t="shared" ref="BV1157" ca="1" si="20530">G1158*BM1158</f>
        <v>80</v>
      </c>
      <c r="BW1157" t="s">
        <v>18</v>
      </c>
      <c r="BX1157">
        <f t="shared" ref="BX1157" ca="1" si="20531">G1158*BP1157</f>
        <v>56</v>
      </c>
      <c r="BY1157" s="3">
        <f t="shared" ref="BY1157" ca="1" si="20532">BR1157+BV1157</f>
        <v>130</v>
      </c>
      <c r="BZ1157" t="s">
        <v>18</v>
      </c>
      <c r="CA1157" s="3">
        <f t="shared" ref="CA1157" ca="1" si="20533">BT1157+BX1157</f>
        <v>66</v>
      </c>
      <c r="CB1157">
        <f t="shared" ca="1" si="19426"/>
        <v>130</v>
      </c>
      <c r="CC1157">
        <f t="shared" ca="1" si="19427"/>
        <v>66</v>
      </c>
      <c r="CD1157" s="33">
        <f t="shared" ref="CD1157" ca="1" si="20534">BY1157/GCD(CB1157,CB1158)</f>
        <v>13</v>
      </c>
      <c r="CE1157" t="s">
        <v>18</v>
      </c>
      <c r="CF1157" s="33">
        <f t="shared" ref="CF1157" ca="1" si="20535">CA1157/GCD(CC1157,CC1158)</f>
        <v>33</v>
      </c>
      <c r="CH1157" s="3">
        <f t="shared" ref="CH1157" ca="1" si="20536">CD1157</f>
        <v>13</v>
      </c>
      <c r="CI1157" s="3">
        <f t="shared" ref="CI1157" ca="1" si="20537">CD1158</f>
        <v>4</v>
      </c>
      <c r="CJ1157" t="s">
        <v>18</v>
      </c>
      <c r="CK1157" s="3" t="str">
        <f t="shared" ca="1" si="19378"/>
        <v>+</v>
      </c>
      <c r="CL1157" s="3">
        <f t="shared" ref="CL1157" ca="1" si="20538">CF1157</f>
        <v>33</v>
      </c>
      <c r="CM1157" s="3">
        <f t="shared" ref="CM1157" ca="1" si="20539">CF1158</f>
        <v>20</v>
      </c>
      <c r="CO1157" t="s">
        <v>250</v>
      </c>
      <c r="CP1157" s="2" t="str">
        <f t="shared" ca="1" si="19434"/>
        <v/>
      </c>
      <c r="CQ1157" t="s">
        <v>249</v>
      </c>
      <c r="CR1157" s="2">
        <f t="shared" ref="CR1157" ca="1" si="20540">ABS(CH1157)</f>
        <v>13</v>
      </c>
      <c r="CS1157" t="s">
        <v>216</v>
      </c>
      <c r="CT1157" s="2">
        <f t="shared" ref="CT1157" ca="1" si="20541">CI1157</f>
        <v>4</v>
      </c>
      <c r="CU1157" t="s">
        <v>217</v>
      </c>
      <c r="CV1157" t="s">
        <v>18</v>
      </c>
      <c r="CW1157" s="2" t="str">
        <f t="shared" ca="1" si="19437"/>
        <v>+</v>
      </c>
      <c r="CX1157" t="s">
        <v>249</v>
      </c>
      <c r="CY1157" s="2">
        <f t="shared" ref="CY1157" ca="1" si="20542">ABS(CL1157)</f>
        <v>33</v>
      </c>
      <c r="CZ1157" t="s">
        <v>216</v>
      </c>
      <c r="DA1157" s="2">
        <f t="shared" ref="DA1157" ca="1" si="20543">CM1157</f>
        <v>20</v>
      </c>
      <c r="DB1157" t="s">
        <v>217</v>
      </c>
      <c r="DC1157" t="s">
        <v>230</v>
      </c>
    </row>
    <row r="1158" spans="2:107" ht="32" customHeight="1" x14ac:dyDescent="0.55000000000000004">
      <c r="B1158" s="113"/>
      <c r="C1158" s="113"/>
      <c r="E1158" s="95"/>
      <c r="F1158" s="95"/>
      <c r="G1158" s="1">
        <f t="shared" ca="1" si="19387"/>
        <v>8</v>
      </c>
      <c r="H1158" s="95"/>
      <c r="J1158" s="95"/>
      <c r="K1158" s="95"/>
      <c r="L1158" s="1">
        <f t="shared" ca="1" si="19388"/>
        <v>5</v>
      </c>
      <c r="M1158" s="1"/>
      <c r="AP1158" t="str">
        <f t="shared" ca="1" si="19409"/>
        <v>\\(\\quad \\displaystyle 13x</v>
      </c>
      <c r="AQ1158" t="str">
        <f t="shared" ca="1" si="19410"/>
        <v>+33 \\)</v>
      </c>
      <c r="AS1158" s="13" t="str">
        <f t="shared" ref="AS1158" ca="1" si="20544">IF(AND(CR1157=0,CY1157=0),"\\(\\quad \\displaystyle 0 \\)","")</f>
        <v/>
      </c>
      <c r="AU1158" s="114"/>
      <c r="AV1158" s="114"/>
      <c r="AW1158" s="114"/>
      <c r="AX1158" s="114"/>
      <c r="AY1158" s="114"/>
      <c r="AZ1158" s="117"/>
      <c r="BH1158" s="23">
        <f t="shared" ref="BH1158" ca="1" si="20545">IF(E1157=0,7,E1157)</f>
        <v>10</v>
      </c>
      <c r="BI1158" s="1"/>
      <c r="BK1158" s="1"/>
      <c r="BL1158" t="s">
        <v>287</v>
      </c>
      <c r="BM1158" s="23">
        <f t="shared" ref="BM1158" ca="1" si="20546">IF(J1157=0,7,J1157)</f>
        <v>10</v>
      </c>
      <c r="BN1158" s="1"/>
      <c r="BP1158" s="1"/>
      <c r="BR1158">
        <f t="shared" ref="BR1158" ca="1" si="20547">G1158*L1158</f>
        <v>40</v>
      </c>
      <c r="BS1158" t="s">
        <v>18</v>
      </c>
      <c r="BT1158">
        <f t="shared" ref="BT1158" ca="1" si="20548">G1158*L1158</f>
        <v>40</v>
      </c>
      <c r="BV1158">
        <f t="shared" ref="BV1158" ca="1" si="20549">G1158*L1158</f>
        <v>40</v>
      </c>
      <c r="BW1158" t="s">
        <v>18</v>
      </c>
      <c r="BX1158">
        <f t="shared" ref="BX1158" ca="1" si="20550">G1158*L1158</f>
        <v>40</v>
      </c>
      <c r="BY1158" s="3">
        <f t="shared" ref="BY1158" ca="1" si="20551">BR1158</f>
        <v>40</v>
      </c>
      <c r="BZ1158" t="s">
        <v>18</v>
      </c>
      <c r="CA1158" s="3">
        <f t="shared" ref="CA1158" ca="1" si="20552">BT1158</f>
        <v>40</v>
      </c>
      <c r="CB1158">
        <f t="shared" ca="1" si="19426"/>
        <v>40</v>
      </c>
      <c r="CC1158">
        <f t="shared" ca="1" si="19427"/>
        <v>40</v>
      </c>
      <c r="CD1158" s="33">
        <f t="shared" ref="CD1158" ca="1" si="20553">BY1158/GCD(CB1157,CB1158)</f>
        <v>4</v>
      </c>
      <c r="CE1158" t="s">
        <v>18</v>
      </c>
      <c r="CF1158" s="33">
        <f t="shared" ref="CF1158" ca="1" si="20554">CA1158/GCD(CC1157,CC1158)</f>
        <v>20</v>
      </c>
      <c r="CH1158" s="3">
        <f t="shared" ref="CH1158" ca="1" si="20555">CD1157</f>
        <v>13</v>
      </c>
      <c r="CJ1158" t="s">
        <v>18</v>
      </c>
      <c r="CK1158" s="3" t="str">
        <f t="shared" ref="CK1158" ca="1" si="20556">IF(CM1157&gt;=0,"+","")</f>
        <v>+</v>
      </c>
      <c r="CL1158" s="3">
        <f t="shared" ref="CL1158" ca="1" si="20557">CF1157</f>
        <v>33</v>
      </c>
      <c r="CO1158" t="s">
        <v>250</v>
      </c>
      <c r="CP1158" s="2" t="str">
        <f t="shared" ca="1" si="19434"/>
        <v/>
      </c>
      <c r="CR1158" s="2">
        <f t="shared" ref="CR1158" ca="1" si="20558">IF(CH1158=0,"",IF(CH1158=1,"",IF(CH1158=-1,"",ABS(CH1158))))</f>
        <v>13</v>
      </c>
      <c r="CV1158" t="str">
        <f t="shared" ref="CV1158" ca="1" si="20559">IF(CR1157=0,"","x")</f>
        <v>x</v>
      </c>
      <c r="CW1158" s="2" t="str">
        <f t="shared" ca="1" si="19437"/>
        <v>+</v>
      </c>
      <c r="CY1158" s="2">
        <f t="shared" ref="CY1158" ca="1" si="20560">IF(CL1158=0,"",ABS(CL1158))</f>
        <v>33</v>
      </c>
      <c r="DC1158" t="s">
        <v>230</v>
      </c>
    </row>
    <row r="1159" spans="2:107" ht="32" customHeight="1" x14ac:dyDescent="0.55000000000000004">
      <c r="B1159" s="112" t="s">
        <v>1</v>
      </c>
      <c r="C1159" s="112" t="s">
        <v>330</v>
      </c>
      <c r="E1159" s="96">
        <f t="shared" ca="1" si="19344"/>
        <v>5</v>
      </c>
      <c r="F1159" s="97" t="s">
        <v>18</v>
      </c>
      <c r="G1159" s="97" t="str">
        <f t="shared" ca="1" si="19345"/>
        <v/>
      </c>
      <c r="H1159" s="96">
        <f t="shared" ca="1" si="19346"/>
        <v>0</v>
      </c>
      <c r="I1159" t="s">
        <v>287</v>
      </c>
      <c r="J1159" s="96">
        <f t="shared" ca="1" si="19347"/>
        <v>2</v>
      </c>
      <c r="K1159" s="97" t="s">
        <v>18</v>
      </c>
      <c r="L1159" s="97" t="str">
        <f t="shared" ca="1" si="19348"/>
        <v>+</v>
      </c>
      <c r="M1159" s="96">
        <f t="shared" ca="1" si="19349"/>
        <v>5</v>
      </c>
      <c r="P1159" t="s">
        <v>250</v>
      </c>
      <c r="Q1159" t="s">
        <v>249</v>
      </c>
      <c r="R1159" t="str">
        <f t="shared" ref="R1159" ca="1" si="20561">BH1159&amp;BI1159&amp;BJ1159&amp;BK1159</f>
        <v>5x+7</v>
      </c>
      <c r="S1159" t="s">
        <v>216</v>
      </c>
      <c r="T1159">
        <f t="shared" ref="T1159" ca="1" si="20562">G1160</f>
        <v>10</v>
      </c>
      <c r="U1159" t="s">
        <v>217</v>
      </c>
      <c r="V1159" t="s">
        <v>287</v>
      </c>
      <c r="W1159" t="s">
        <v>249</v>
      </c>
      <c r="X1159" t="str">
        <f t="shared" ref="X1159" ca="1" si="20563">BM1159&amp;BN1159&amp;BO1159&amp;BP1159</f>
        <v>2x+5</v>
      </c>
      <c r="Y1159" t="s">
        <v>216</v>
      </c>
      <c r="Z1159">
        <f t="shared" ref="Z1159" ca="1" si="20564">L1160</f>
        <v>8</v>
      </c>
      <c r="AA1159" t="s">
        <v>217</v>
      </c>
      <c r="AB1159" t="s">
        <v>13</v>
      </c>
      <c r="AC1159" t="s">
        <v>230</v>
      </c>
      <c r="AP1159" t="str">
        <f t="shared" ca="1" si="19409"/>
        <v>\\(\\quad \\displaystyle \\frac{3}{4}x</v>
      </c>
      <c r="AQ1159" t="str">
        <f t="shared" ca="1" si="19410"/>
        <v>+\\frac{53}{40} \\)</v>
      </c>
      <c r="AS1159" t="str">
        <f t="shared" ref="AS1159" ca="1" si="20565">IF(OR(CT1159=1,CR1159=0),AP1160,AP1159)</f>
        <v>\\(\\quad \\displaystyle \\frac{3}{4}x</v>
      </c>
      <c r="AT1159" t="str">
        <f t="shared" ref="AT1159" ca="1" si="20566">IF(OR(DA1159=1,CY1159=0),AQ1160,AQ1159)</f>
        <v>+\\frac{53}{40} \\)</v>
      </c>
      <c r="AU1159" s="114" t="s">
        <v>60</v>
      </c>
      <c r="AV1159" s="115" t="s">
        <v>329</v>
      </c>
      <c r="AW1159" s="114" t="str">
        <f t="shared" ref="AW1159" ca="1" si="20567">P1159&amp;Q1159&amp;R1159&amp;S1159&amp;T1159&amp;U1159&amp;V1159&amp;W1159&amp;X1159&amp;Y1159&amp;Z1159&amp;AA1159&amp;AB1159&amp;AC1159</f>
        <v>\\(\\quad \\displaystyle \\frac{5x+7}{10}+\\frac{2x+5}{8}= \\)</v>
      </c>
      <c r="AX1159" s="114" t="str">
        <f t="shared" ref="AX1159" ca="1" si="20568">IF(AS1160="",AS1159&amp;AT1159,AS1160)</f>
        <v>\\(\\quad \\displaystyle \\frac{3}{4}x+\\frac{53}{40} \\)</v>
      </c>
      <c r="AY1159" s="115" t="s">
        <v>62</v>
      </c>
      <c r="AZ1159" s="116" t="str">
        <f t="shared" ref="AZ1159" ca="1" si="20569">"INSERT INTO "&amp;AU1159&amp;"(tangen,question,answer,editor,date,count) VALUES('"&amp;AV1159&amp;"','"&amp;AW1159&amp;"','"&amp;AX1159&amp;"','"&amp;AY1159&amp;"',NOW(),0);"</f>
        <v>INSERT INTO math(tangen,question,answer,editor,date,count) VALUES('m5800','\\(\\quad \\displaystyle \\frac{5x+7}{10}+\\frac{2x+5}{8}= \\)','\\(\\quad \\displaystyle \\frac{3}{4}x+\\frac{53}{40} \\)','harazono',NOW(),0);</v>
      </c>
      <c r="BH1159">
        <f t="shared" ref="BH1159" ca="1" si="20570">IF(BH1160=1,"",IF(BH1160=-1,"",BH1160))</f>
        <v>5</v>
      </c>
      <c r="BI1159" t="s">
        <v>18</v>
      </c>
      <c r="BJ1159" t="str">
        <f t="shared" ca="1" si="19361"/>
        <v>+</v>
      </c>
      <c r="BK1159" s="23">
        <f t="shared" ref="BK1159" ca="1" si="20571">IF(H1159=0,7,H1159)</f>
        <v>7</v>
      </c>
      <c r="BM1159">
        <f t="shared" ref="BM1159" ca="1" si="20572">IF(BM1160=1,"",IF(BM1160=-1,"",BM1160))</f>
        <v>2</v>
      </c>
      <c r="BN1159" t="s">
        <v>18</v>
      </c>
      <c r="BO1159" t="str">
        <f t="shared" ca="1" si="19364"/>
        <v>+</v>
      </c>
      <c r="BP1159" s="23">
        <f t="shared" ref="BP1159" ca="1" si="20573">IF(M1159=0,7,M1159)</f>
        <v>5</v>
      </c>
      <c r="BR1159">
        <f t="shared" ref="BR1159" ca="1" si="20574">BH1160*L1160</f>
        <v>40</v>
      </c>
      <c r="BS1159" t="s">
        <v>18</v>
      </c>
      <c r="BT1159">
        <f t="shared" ref="BT1159" ca="1" si="20575">BK1159*L1160</f>
        <v>56</v>
      </c>
      <c r="BV1159">
        <f t="shared" ref="BV1159" ca="1" si="20576">G1160*BM1160</f>
        <v>20</v>
      </c>
      <c r="BW1159" t="s">
        <v>18</v>
      </c>
      <c r="BX1159">
        <f t="shared" ref="BX1159" ca="1" si="20577">G1160*BP1159</f>
        <v>50</v>
      </c>
      <c r="BY1159" s="3">
        <f t="shared" ref="BY1159" ca="1" si="20578">BR1159+BV1159</f>
        <v>60</v>
      </c>
      <c r="BZ1159" t="s">
        <v>18</v>
      </c>
      <c r="CA1159" s="3">
        <f t="shared" ref="CA1159" ca="1" si="20579">BT1159+BX1159</f>
        <v>106</v>
      </c>
      <c r="CB1159">
        <f t="shared" ca="1" si="19426"/>
        <v>60</v>
      </c>
      <c r="CC1159">
        <f t="shared" ca="1" si="19427"/>
        <v>106</v>
      </c>
      <c r="CD1159" s="33">
        <f t="shared" ref="CD1159" ca="1" si="20580">BY1159/GCD(CB1159,CB1160)</f>
        <v>3</v>
      </c>
      <c r="CE1159" t="s">
        <v>18</v>
      </c>
      <c r="CF1159" s="33">
        <f t="shared" ref="CF1159" ca="1" si="20581">CA1159/GCD(CC1159,CC1160)</f>
        <v>53</v>
      </c>
      <c r="CH1159" s="3">
        <f t="shared" ref="CH1159" ca="1" si="20582">CD1159</f>
        <v>3</v>
      </c>
      <c r="CI1159" s="3">
        <f t="shared" ref="CI1159" ca="1" si="20583">CD1160</f>
        <v>4</v>
      </c>
      <c r="CJ1159" t="s">
        <v>18</v>
      </c>
      <c r="CK1159" s="3" t="str">
        <f t="shared" ca="1" si="19378"/>
        <v>+</v>
      </c>
      <c r="CL1159" s="3">
        <f t="shared" ref="CL1159" ca="1" si="20584">CF1159</f>
        <v>53</v>
      </c>
      <c r="CM1159" s="3">
        <f t="shared" ref="CM1159" ca="1" si="20585">CF1160</f>
        <v>40</v>
      </c>
      <c r="CO1159" t="s">
        <v>250</v>
      </c>
      <c r="CP1159" s="2" t="str">
        <f t="shared" ca="1" si="19434"/>
        <v/>
      </c>
      <c r="CQ1159" t="s">
        <v>249</v>
      </c>
      <c r="CR1159" s="2">
        <f t="shared" ref="CR1159" ca="1" si="20586">ABS(CH1159)</f>
        <v>3</v>
      </c>
      <c r="CS1159" t="s">
        <v>216</v>
      </c>
      <c r="CT1159" s="2">
        <f t="shared" ref="CT1159" ca="1" si="20587">CI1159</f>
        <v>4</v>
      </c>
      <c r="CU1159" t="s">
        <v>217</v>
      </c>
      <c r="CV1159" t="s">
        <v>18</v>
      </c>
      <c r="CW1159" s="2" t="str">
        <f t="shared" ca="1" si="19437"/>
        <v>+</v>
      </c>
      <c r="CX1159" t="s">
        <v>249</v>
      </c>
      <c r="CY1159" s="2">
        <f t="shared" ref="CY1159" ca="1" si="20588">ABS(CL1159)</f>
        <v>53</v>
      </c>
      <c r="CZ1159" t="s">
        <v>216</v>
      </c>
      <c r="DA1159" s="2">
        <f t="shared" ref="DA1159" ca="1" si="20589">CM1159</f>
        <v>40</v>
      </c>
      <c r="DB1159" t="s">
        <v>217</v>
      </c>
      <c r="DC1159" t="s">
        <v>230</v>
      </c>
    </row>
    <row r="1160" spans="2:107" ht="32" customHeight="1" x14ac:dyDescent="0.55000000000000004">
      <c r="B1160" s="113"/>
      <c r="C1160" s="113"/>
      <c r="E1160" s="95"/>
      <c r="F1160" s="95"/>
      <c r="G1160" s="1">
        <f t="shared" ca="1" si="19387"/>
        <v>10</v>
      </c>
      <c r="H1160" s="95"/>
      <c r="J1160" s="95"/>
      <c r="K1160" s="95"/>
      <c r="L1160" s="1">
        <f t="shared" ca="1" si="19388"/>
        <v>8</v>
      </c>
      <c r="M1160" s="1"/>
      <c r="AP1160" t="str">
        <f t="shared" ca="1" si="19409"/>
        <v>\\(\\quad \\displaystyle 3x</v>
      </c>
      <c r="AQ1160" t="str">
        <f t="shared" ca="1" si="19410"/>
        <v>+53 \\)</v>
      </c>
      <c r="AS1160" s="13" t="str">
        <f t="shared" ref="AS1160" ca="1" si="20590">IF(AND(CR1159=0,CY1159=0),"\\(\\quad \\displaystyle 0 \\)","")</f>
        <v/>
      </c>
      <c r="AU1160" s="114"/>
      <c r="AV1160" s="114"/>
      <c r="AW1160" s="114"/>
      <c r="AX1160" s="114"/>
      <c r="AY1160" s="114"/>
      <c r="AZ1160" s="117"/>
      <c r="BH1160" s="23">
        <f t="shared" ref="BH1160" ca="1" si="20591">IF(E1159=0,7,E1159)</f>
        <v>5</v>
      </c>
      <c r="BI1160" s="1"/>
      <c r="BK1160" s="1"/>
      <c r="BL1160" t="s">
        <v>287</v>
      </c>
      <c r="BM1160" s="23">
        <f t="shared" ref="BM1160" ca="1" si="20592">IF(J1159=0,7,J1159)</f>
        <v>2</v>
      </c>
      <c r="BN1160" s="1"/>
      <c r="BP1160" s="1"/>
      <c r="BR1160">
        <f t="shared" ref="BR1160" ca="1" si="20593">G1160*L1160</f>
        <v>80</v>
      </c>
      <c r="BS1160" t="s">
        <v>18</v>
      </c>
      <c r="BT1160">
        <f t="shared" ref="BT1160" ca="1" si="20594">G1160*L1160</f>
        <v>80</v>
      </c>
      <c r="BV1160">
        <f t="shared" ref="BV1160" ca="1" si="20595">G1160*L1160</f>
        <v>80</v>
      </c>
      <c r="BW1160" t="s">
        <v>18</v>
      </c>
      <c r="BX1160">
        <f t="shared" ref="BX1160" ca="1" si="20596">G1160*L1160</f>
        <v>80</v>
      </c>
      <c r="BY1160" s="3">
        <f t="shared" ref="BY1160" ca="1" si="20597">BR1160</f>
        <v>80</v>
      </c>
      <c r="BZ1160" t="s">
        <v>18</v>
      </c>
      <c r="CA1160" s="3">
        <f t="shared" ref="CA1160" ca="1" si="20598">BT1160</f>
        <v>80</v>
      </c>
      <c r="CB1160">
        <f t="shared" ca="1" si="19426"/>
        <v>80</v>
      </c>
      <c r="CC1160">
        <f t="shared" ca="1" si="19427"/>
        <v>80</v>
      </c>
      <c r="CD1160" s="33">
        <f t="shared" ref="CD1160" ca="1" si="20599">BY1160/GCD(CB1159,CB1160)</f>
        <v>4</v>
      </c>
      <c r="CE1160" t="s">
        <v>18</v>
      </c>
      <c r="CF1160" s="33">
        <f t="shared" ref="CF1160" ca="1" si="20600">CA1160/GCD(CC1159,CC1160)</f>
        <v>40</v>
      </c>
      <c r="CH1160" s="3">
        <f t="shared" ref="CH1160" ca="1" si="20601">CD1159</f>
        <v>3</v>
      </c>
      <c r="CJ1160" t="s">
        <v>18</v>
      </c>
      <c r="CK1160" s="3" t="str">
        <f t="shared" ref="CK1160" ca="1" si="20602">IF(CM1159&gt;=0,"+","")</f>
        <v>+</v>
      </c>
      <c r="CL1160" s="3">
        <f t="shared" ref="CL1160" ca="1" si="20603">CF1159</f>
        <v>53</v>
      </c>
      <c r="CO1160" t="s">
        <v>250</v>
      </c>
      <c r="CP1160" s="2" t="str">
        <f t="shared" ca="1" si="19434"/>
        <v/>
      </c>
      <c r="CR1160" s="2">
        <f t="shared" ref="CR1160" ca="1" si="20604">IF(CH1160=0,"",IF(CH1160=1,"",IF(CH1160=-1,"",ABS(CH1160))))</f>
        <v>3</v>
      </c>
      <c r="CV1160" t="str">
        <f t="shared" ref="CV1160" ca="1" si="20605">IF(CR1159=0,"","x")</f>
        <v>x</v>
      </c>
      <c r="CW1160" s="2" t="str">
        <f t="shared" ca="1" si="19437"/>
        <v>+</v>
      </c>
      <c r="CY1160" s="2">
        <f t="shared" ref="CY1160" ca="1" si="20606">IF(CL1160=0,"",ABS(CL1160))</f>
        <v>53</v>
      </c>
      <c r="DC1160" t="s">
        <v>230</v>
      </c>
    </row>
    <row r="1161" spans="2:107" ht="32" customHeight="1" x14ac:dyDescent="0.55000000000000004">
      <c r="B1161" s="112" t="s">
        <v>1</v>
      </c>
      <c r="C1161" s="112" t="s">
        <v>330</v>
      </c>
      <c r="E1161" s="96">
        <f t="shared" ca="1" si="19344"/>
        <v>7</v>
      </c>
      <c r="F1161" s="97" t="s">
        <v>18</v>
      </c>
      <c r="G1161" s="97" t="str">
        <f t="shared" ca="1" si="19345"/>
        <v/>
      </c>
      <c r="H1161" s="96">
        <f t="shared" ca="1" si="19346"/>
        <v>-8</v>
      </c>
      <c r="I1161" t="s">
        <v>287</v>
      </c>
      <c r="J1161" s="96">
        <f t="shared" ca="1" si="19347"/>
        <v>6</v>
      </c>
      <c r="K1161" s="97" t="s">
        <v>18</v>
      </c>
      <c r="L1161" s="97" t="str">
        <f t="shared" ca="1" si="19348"/>
        <v>+</v>
      </c>
      <c r="M1161" s="96">
        <f t="shared" ca="1" si="19349"/>
        <v>7</v>
      </c>
      <c r="P1161" t="s">
        <v>250</v>
      </c>
      <c r="Q1161" t="s">
        <v>249</v>
      </c>
      <c r="R1161" t="str">
        <f t="shared" ref="R1161" ca="1" si="20607">BH1161&amp;BI1161&amp;BJ1161&amp;BK1161</f>
        <v>7x-8</v>
      </c>
      <c r="S1161" t="s">
        <v>216</v>
      </c>
      <c r="T1161">
        <f t="shared" ref="T1161" ca="1" si="20608">G1162</f>
        <v>3</v>
      </c>
      <c r="U1161" t="s">
        <v>217</v>
      </c>
      <c r="V1161" t="s">
        <v>287</v>
      </c>
      <c r="W1161" t="s">
        <v>249</v>
      </c>
      <c r="X1161" t="str">
        <f t="shared" ref="X1161" ca="1" si="20609">BM1161&amp;BN1161&amp;BO1161&amp;BP1161</f>
        <v>6x+7</v>
      </c>
      <c r="Y1161" t="s">
        <v>216</v>
      </c>
      <c r="Z1161">
        <f t="shared" ref="Z1161" ca="1" si="20610">L1162</f>
        <v>10</v>
      </c>
      <c r="AA1161" t="s">
        <v>217</v>
      </c>
      <c r="AB1161" t="s">
        <v>13</v>
      </c>
      <c r="AC1161" t="s">
        <v>230</v>
      </c>
      <c r="AP1161" t="str">
        <f t="shared" ca="1" si="19409"/>
        <v>\\(\\quad \\displaystyle \\frac{44}{15}x</v>
      </c>
      <c r="AQ1161" t="str">
        <f t="shared" ca="1" si="19410"/>
        <v>-\\frac{59}{30} \\)</v>
      </c>
      <c r="AS1161" t="str">
        <f t="shared" ref="AS1161" ca="1" si="20611">IF(OR(CT1161=1,CR1161=0),AP1162,AP1161)</f>
        <v>\\(\\quad \\displaystyle \\frac{44}{15}x</v>
      </c>
      <c r="AT1161" t="str">
        <f t="shared" ref="AT1161" ca="1" si="20612">IF(OR(DA1161=1,CY1161=0),AQ1162,AQ1161)</f>
        <v>-\\frac{59}{30} \\)</v>
      </c>
      <c r="AU1161" s="114" t="s">
        <v>60</v>
      </c>
      <c r="AV1161" s="115" t="s">
        <v>329</v>
      </c>
      <c r="AW1161" s="114" t="str">
        <f t="shared" ref="AW1161" ca="1" si="20613">P1161&amp;Q1161&amp;R1161&amp;S1161&amp;T1161&amp;U1161&amp;V1161&amp;W1161&amp;X1161&amp;Y1161&amp;Z1161&amp;AA1161&amp;AB1161&amp;AC1161</f>
        <v>\\(\\quad \\displaystyle \\frac{7x-8}{3}+\\frac{6x+7}{10}= \\)</v>
      </c>
      <c r="AX1161" s="114" t="str">
        <f t="shared" ref="AX1161" ca="1" si="20614">IF(AS1162="",AS1161&amp;AT1161,AS1162)</f>
        <v>\\(\\quad \\displaystyle \\frac{44}{15}x-\\frac{59}{30} \\)</v>
      </c>
      <c r="AY1161" s="115" t="s">
        <v>62</v>
      </c>
      <c r="AZ1161" s="116" t="str">
        <f t="shared" ref="AZ1161" ca="1" si="20615">"INSERT INTO "&amp;AU1161&amp;"(tangen,question,answer,editor,date,count) VALUES('"&amp;AV1161&amp;"','"&amp;AW1161&amp;"','"&amp;AX1161&amp;"','"&amp;AY1161&amp;"',NOW(),0);"</f>
        <v>INSERT INTO math(tangen,question,answer,editor,date,count) VALUES('m5800','\\(\\quad \\displaystyle \\frac{7x-8}{3}+\\frac{6x+7}{10}= \\)','\\(\\quad \\displaystyle \\frac{44}{15}x-\\frac{59}{30} \\)','harazono',NOW(),0);</v>
      </c>
      <c r="BH1161">
        <f t="shared" ref="BH1161" ca="1" si="20616">IF(BH1162=1,"",IF(BH1162=-1,"",BH1162))</f>
        <v>7</v>
      </c>
      <c r="BI1161" t="s">
        <v>18</v>
      </c>
      <c r="BJ1161" t="str">
        <f t="shared" ca="1" si="19361"/>
        <v/>
      </c>
      <c r="BK1161" s="23">
        <f t="shared" ref="BK1161" ca="1" si="20617">IF(H1161=0,7,H1161)</f>
        <v>-8</v>
      </c>
      <c r="BM1161">
        <f t="shared" ref="BM1161" ca="1" si="20618">IF(BM1162=1,"",IF(BM1162=-1,"",BM1162))</f>
        <v>6</v>
      </c>
      <c r="BN1161" t="s">
        <v>18</v>
      </c>
      <c r="BO1161" t="str">
        <f t="shared" ca="1" si="19364"/>
        <v>+</v>
      </c>
      <c r="BP1161" s="23">
        <f t="shared" ref="BP1161" ca="1" si="20619">IF(M1161=0,7,M1161)</f>
        <v>7</v>
      </c>
      <c r="BR1161">
        <f t="shared" ref="BR1161" ca="1" si="20620">BH1162*L1162</f>
        <v>70</v>
      </c>
      <c r="BS1161" t="s">
        <v>18</v>
      </c>
      <c r="BT1161">
        <f t="shared" ref="BT1161" ca="1" si="20621">BK1161*L1162</f>
        <v>-80</v>
      </c>
      <c r="BV1161">
        <f t="shared" ref="BV1161" ca="1" si="20622">G1162*BM1162</f>
        <v>18</v>
      </c>
      <c r="BW1161" t="s">
        <v>18</v>
      </c>
      <c r="BX1161">
        <f t="shared" ref="BX1161" ca="1" si="20623">G1162*BP1161</f>
        <v>21</v>
      </c>
      <c r="BY1161" s="3">
        <f t="shared" ref="BY1161" ca="1" si="20624">BR1161+BV1161</f>
        <v>88</v>
      </c>
      <c r="BZ1161" t="s">
        <v>18</v>
      </c>
      <c r="CA1161" s="3">
        <f t="shared" ref="CA1161" ca="1" si="20625">BT1161+BX1161</f>
        <v>-59</v>
      </c>
      <c r="CB1161">
        <f t="shared" ca="1" si="19426"/>
        <v>88</v>
      </c>
      <c r="CC1161">
        <f t="shared" ca="1" si="19427"/>
        <v>59</v>
      </c>
      <c r="CD1161" s="33">
        <f t="shared" ref="CD1161" ca="1" si="20626">BY1161/GCD(CB1161,CB1162)</f>
        <v>44</v>
      </c>
      <c r="CE1161" t="s">
        <v>18</v>
      </c>
      <c r="CF1161" s="33">
        <f t="shared" ref="CF1161" ca="1" si="20627">CA1161/GCD(CC1161,CC1162)</f>
        <v>-59</v>
      </c>
      <c r="CH1161" s="3">
        <f t="shared" ref="CH1161" ca="1" si="20628">CD1161</f>
        <v>44</v>
      </c>
      <c r="CI1161" s="3">
        <f t="shared" ref="CI1161" ca="1" si="20629">CD1162</f>
        <v>15</v>
      </c>
      <c r="CJ1161" t="s">
        <v>18</v>
      </c>
      <c r="CK1161" s="3" t="str">
        <f t="shared" ca="1" si="19378"/>
        <v/>
      </c>
      <c r="CL1161" s="3">
        <f t="shared" ref="CL1161" ca="1" si="20630">CF1161</f>
        <v>-59</v>
      </c>
      <c r="CM1161" s="3">
        <f t="shared" ref="CM1161" ca="1" si="20631">CF1162</f>
        <v>30</v>
      </c>
      <c r="CO1161" t="s">
        <v>250</v>
      </c>
      <c r="CP1161" s="2" t="str">
        <f t="shared" ca="1" si="19434"/>
        <v/>
      </c>
      <c r="CQ1161" t="s">
        <v>249</v>
      </c>
      <c r="CR1161" s="2">
        <f t="shared" ref="CR1161" ca="1" si="20632">ABS(CH1161)</f>
        <v>44</v>
      </c>
      <c r="CS1161" t="s">
        <v>216</v>
      </c>
      <c r="CT1161" s="2">
        <f t="shared" ref="CT1161" ca="1" si="20633">CI1161</f>
        <v>15</v>
      </c>
      <c r="CU1161" t="s">
        <v>217</v>
      </c>
      <c r="CV1161" t="s">
        <v>18</v>
      </c>
      <c r="CW1161" s="2" t="str">
        <f t="shared" ca="1" si="19437"/>
        <v>-</v>
      </c>
      <c r="CX1161" t="s">
        <v>249</v>
      </c>
      <c r="CY1161" s="2">
        <f t="shared" ref="CY1161" ca="1" si="20634">ABS(CL1161)</f>
        <v>59</v>
      </c>
      <c r="CZ1161" t="s">
        <v>216</v>
      </c>
      <c r="DA1161" s="2">
        <f t="shared" ref="DA1161" ca="1" si="20635">CM1161</f>
        <v>30</v>
      </c>
      <c r="DB1161" t="s">
        <v>217</v>
      </c>
      <c r="DC1161" t="s">
        <v>230</v>
      </c>
    </row>
    <row r="1162" spans="2:107" ht="32" customHeight="1" x14ac:dyDescent="0.55000000000000004">
      <c r="B1162" s="113"/>
      <c r="C1162" s="113"/>
      <c r="E1162" s="95"/>
      <c r="F1162" s="95"/>
      <c r="G1162" s="1">
        <f t="shared" ca="1" si="19387"/>
        <v>3</v>
      </c>
      <c r="H1162" s="95"/>
      <c r="J1162" s="95"/>
      <c r="K1162" s="95"/>
      <c r="L1162" s="1">
        <f t="shared" ca="1" si="19388"/>
        <v>10</v>
      </c>
      <c r="M1162" s="1"/>
      <c r="AP1162" t="str">
        <f t="shared" ca="1" si="19409"/>
        <v>\\(\\quad \\displaystyle 44x</v>
      </c>
      <c r="AQ1162" t="str">
        <f t="shared" ca="1" si="19410"/>
        <v>-59 \\)</v>
      </c>
      <c r="AS1162" s="13" t="str">
        <f t="shared" ref="AS1162" ca="1" si="20636">IF(AND(CR1161=0,CY1161=0),"\\(\\quad \\displaystyle 0 \\)","")</f>
        <v/>
      </c>
      <c r="AU1162" s="114"/>
      <c r="AV1162" s="114"/>
      <c r="AW1162" s="114"/>
      <c r="AX1162" s="114"/>
      <c r="AY1162" s="114"/>
      <c r="AZ1162" s="117"/>
      <c r="BH1162" s="23">
        <f t="shared" ref="BH1162" ca="1" si="20637">IF(E1161=0,7,E1161)</f>
        <v>7</v>
      </c>
      <c r="BI1162" s="1"/>
      <c r="BK1162" s="1"/>
      <c r="BL1162" t="s">
        <v>287</v>
      </c>
      <c r="BM1162" s="23">
        <f t="shared" ref="BM1162" ca="1" si="20638">IF(J1161=0,7,J1161)</f>
        <v>6</v>
      </c>
      <c r="BN1162" s="1"/>
      <c r="BP1162" s="1"/>
      <c r="BR1162">
        <f t="shared" ref="BR1162" ca="1" si="20639">G1162*L1162</f>
        <v>30</v>
      </c>
      <c r="BS1162" t="s">
        <v>18</v>
      </c>
      <c r="BT1162">
        <f t="shared" ref="BT1162" ca="1" si="20640">G1162*L1162</f>
        <v>30</v>
      </c>
      <c r="BV1162">
        <f t="shared" ref="BV1162" ca="1" si="20641">G1162*L1162</f>
        <v>30</v>
      </c>
      <c r="BW1162" t="s">
        <v>18</v>
      </c>
      <c r="BX1162">
        <f t="shared" ref="BX1162" ca="1" si="20642">G1162*L1162</f>
        <v>30</v>
      </c>
      <c r="BY1162" s="3">
        <f t="shared" ref="BY1162" ca="1" si="20643">BR1162</f>
        <v>30</v>
      </c>
      <c r="BZ1162" t="s">
        <v>18</v>
      </c>
      <c r="CA1162" s="3">
        <f t="shared" ref="CA1162" ca="1" si="20644">BT1162</f>
        <v>30</v>
      </c>
      <c r="CB1162">
        <f t="shared" ca="1" si="19426"/>
        <v>30</v>
      </c>
      <c r="CC1162">
        <f t="shared" ca="1" si="19427"/>
        <v>30</v>
      </c>
      <c r="CD1162" s="33">
        <f t="shared" ref="CD1162" ca="1" si="20645">BY1162/GCD(CB1161,CB1162)</f>
        <v>15</v>
      </c>
      <c r="CE1162" t="s">
        <v>18</v>
      </c>
      <c r="CF1162" s="33">
        <f t="shared" ref="CF1162" ca="1" si="20646">CA1162/GCD(CC1161,CC1162)</f>
        <v>30</v>
      </c>
      <c r="CH1162" s="3">
        <f t="shared" ref="CH1162" ca="1" si="20647">CD1161</f>
        <v>44</v>
      </c>
      <c r="CJ1162" t="s">
        <v>18</v>
      </c>
      <c r="CK1162" s="3" t="str">
        <f t="shared" ref="CK1162" ca="1" si="20648">IF(CM1161&gt;=0,"+","")</f>
        <v>+</v>
      </c>
      <c r="CL1162" s="3">
        <f t="shared" ref="CL1162" ca="1" si="20649">CF1161</f>
        <v>-59</v>
      </c>
      <c r="CO1162" t="s">
        <v>250</v>
      </c>
      <c r="CP1162" s="2" t="str">
        <f t="shared" ca="1" si="19434"/>
        <v/>
      </c>
      <c r="CR1162" s="2">
        <f t="shared" ref="CR1162" ca="1" si="20650">IF(CH1162=0,"",IF(CH1162=1,"",IF(CH1162=-1,"",ABS(CH1162))))</f>
        <v>44</v>
      </c>
      <c r="CV1162" t="str">
        <f t="shared" ref="CV1162" ca="1" si="20651">IF(CR1161=0,"","x")</f>
        <v>x</v>
      </c>
      <c r="CW1162" s="2" t="str">
        <f t="shared" ca="1" si="19437"/>
        <v>-</v>
      </c>
      <c r="CY1162" s="2">
        <f t="shared" ref="CY1162" ca="1" si="20652">IF(CL1162=0,"",ABS(CL1162))</f>
        <v>59</v>
      </c>
      <c r="DC1162" t="s">
        <v>230</v>
      </c>
    </row>
    <row r="1163" spans="2:107" ht="32" customHeight="1" x14ac:dyDescent="0.55000000000000004">
      <c r="B1163" s="112" t="s">
        <v>1</v>
      </c>
      <c r="C1163" s="112" t="s">
        <v>330</v>
      </c>
      <c r="E1163" s="96">
        <f t="shared" ca="1" si="19344"/>
        <v>-5</v>
      </c>
      <c r="F1163" s="97" t="s">
        <v>18</v>
      </c>
      <c r="G1163" s="97" t="str">
        <f t="shared" ca="1" si="19345"/>
        <v>+</v>
      </c>
      <c r="H1163" s="96">
        <f t="shared" ca="1" si="19346"/>
        <v>6</v>
      </c>
      <c r="I1163" t="s">
        <v>287</v>
      </c>
      <c r="J1163" s="96">
        <f t="shared" ca="1" si="19347"/>
        <v>8</v>
      </c>
      <c r="K1163" s="97" t="s">
        <v>18</v>
      </c>
      <c r="L1163" s="97" t="str">
        <f t="shared" ca="1" si="19348"/>
        <v>+</v>
      </c>
      <c r="M1163" s="96">
        <f t="shared" ca="1" si="19349"/>
        <v>4</v>
      </c>
      <c r="P1163" t="s">
        <v>250</v>
      </c>
      <c r="Q1163" t="s">
        <v>249</v>
      </c>
      <c r="R1163" t="str">
        <f t="shared" ref="R1163" ca="1" si="20653">BH1163&amp;BI1163&amp;BJ1163&amp;BK1163</f>
        <v>-5x+6</v>
      </c>
      <c r="S1163" t="s">
        <v>216</v>
      </c>
      <c r="T1163">
        <f t="shared" ref="T1163" ca="1" si="20654">G1164</f>
        <v>7</v>
      </c>
      <c r="U1163" t="s">
        <v>217</v>
      </c>
      <c r="V1163" t="s">
        <v>287</v>
      </c>
      <c r="W1163" t="s">
        <v>249</v>
      </c>
      <c r="X1163" t="str">
        <f t="shared" ref="X1163" ca="1" si="20655">BM1163&amp;BN1163&amp;BO1163&amp;BP1163</f>
        <v>8x+4</v>
      </c>
      <c r="Y1163" t="s">
        <v>216</v>
      </c>
      <c r="Z1163">
        <f t="shared" ref="Z1163" ca="1" si="20656">L1164</f>
        <v>3</v>
      </c>
      <c r="AA1163" t="s">
        <v>217</v>
      </c>
      <c r="AB1163" t="s">
        <v>13</v>
      </c>
      <c r="AC1163" t="s">
        <v>230</v>
      </c>
      <c r="AP1163" t="str">
        <f t="shared" ca="1" si="19409"/>
        <v>\\(\\quad \\displaystyle \\frac{41}{21}x</v>
      </c>
      <c r="AQ1163" t="str">
        <f t="shared" ca="1" si="19410"/>
        <v>+\\frac{46}{21} \\)</v>
      </c>
      <c r="AS1163" t="str">
        <f t="shared" ref="AS1163" ca="1" si="20657">IF(OR(CT1163=1,CR1163=0),AP1164,AP1163)</f>
        <v>\\(\\quad \\displaystyle \\frac{41}{21}x</v>
      </c>
      <c r="AT1163" t="str">
        <f t="shared" ref="AT1163" ca="1" si="20658">IF(OR(DA1163=1,CY1163=0),AQ1164,AQ1163)</f>
        <v>+\\frac{46}{21} \\)</v>
      </c>
      <c r="AU1163" s="114" t="s">
        <v>60</v>
      </c>
      <c r="AV1163" s="115" t="s">
        <v>329</v>
      </c>
      <c r="AW1163" s="114" t="str">
        <f t="shared" ref="AW1163" ca="1" si="20659">P1163&amp;Q1163&amp;R1163&amp;S1163&amp;T1163&amp;U1163&amp;V1163&amp;W1163&amp;X1163&amp;Y1163&amp;Z1163&amp;AA1163&amp;AB1163&amp;AC1163</f>
        <v>\\(\\quad \\displaystyle \\frac{-5x+6}{7}+\\frac{8x+4}{3}= \\)</v>
      </c>
      <c r="AX1163" s="114" t="str">
        <f t="shared" ref="AX1163" ca="1" si="20660">IF(AS1164="",AS1163&amp;AT1163,AS1164)</f>
        <v>\\(\\quad \\displaystyle \\frac{41}{21}x+\\frac{46}{21} \\)</v>
      </c>
      <c r="AY1163" s="115" t="s">
        <v>62</v>
      </c>
      <c r="AZ1163" s="116" t="str">
        <f t="shared" ref="AZ1163" ca="1" si="20661">"INSERT INTO "&amp;AU1163&amp;"(tangen,question,answer,editor,date,count) VALUES('"&amp;AV1163&amp;"','"&amp;AW1163&amp;"','"&amp;AX1163&amp;"','"&amp;AY1163&amp;"',NOW(),0);"</f>
        <v>INSERT INTO math(tangen,question,answer,editor,date,count) VALUES('m5800','\\(\\quad \\displaystyle \\frac{-5x+6}{7}+\\frac{8x+4}{3}= \\)','\\(\\quad \\displaystyle \\frac{41}{21}x+\\frac{46}{21} \\)','harazono',NOW(),0);</v>
      </c>
      <c r="BH1163">
        <f t="shared" ref="BH1163" ca="1" si="20662">IF(BH1164=1,"",IF(BH1164=-1,"",BH1164))</f>
        <v>-5</v>
      </c>
      <c r="BI1163" t="s">
        <v>18</v>
      </c>
      <c r="BJ1163" t="str">
        <f t="shared" ca="1" si="19361"/>
        <v>+</v>
      </c>
      <c r="BK1163" s="23">
        <f t="shared" ref="BK1163" ca="1" si="20663">IF(H1163=0,7,H1163)</f>
        <v>6</v>
      </c>
      <c r="BM1163">
        <f t="shared" ref="BM1163" ca="1" si="20664">IF(BM1164=1,"",IF(BM1164=-1,"",BM1164))</f>
        <v>8</v>
      </c>
      <c r="BN1163" t="s">
        <v>18</v>
      </c>
      <c r="BO1163" t="str">
        <f t="shared" ca="1" si="19364"/>
        <v>+</v>
      </c>
      <c r="BP1163" s="23">
        <f t="shared" ref="BP1163" ca="1" si="20665">IF(M1163=0,7,M1163)</f>
        <v>4</v>
      </c>
      <c r="BR1163">
        <f t="shared" ref="BR1163" ca="1" si="20666">BH1164*L1164</f>
        <v>-15</v>
      </c>
      <c r="BS1163" t="s">
        <v>18</v>
      </c>
      <c r="BT1163">
        <f t="shared" ref="BT1163" ca="1" si="20667">BK1163*L1164</f>
        <v>18</v>
      </c>
      <c r="BV1163">
        <f t="shared" ref="BV1163" ca="1" si="20668">G1164*BM1164</f>
        <v>56</v>
      </c>
      <c r="BW1163" t="s">
        <v>18</v>
      </c>
      <c r="BX1163">
        <f t="shared" ref="BX1163" ca="1" si="20669">G1164*BP1163</f>
        <v>28</v>
      </c>
      <c r="BY1163" s="3">
        <f t="shared" ref="BY1163" ca="1" si="20670">BR1163+BV1163</f>
        <v>41</v>
      </c>
      <c r="BZ1163" t="s">
        <v>18</v>
      </c>
      <c r="CA1163" s="3">
        <f t="shared" ref="CA1163" ca="1" si="20671">BT1163+BX1163</f>
        <v>46</v>
      </c>
      <c r="CB1163">
        <f t="shared" ca="1" si="19426"/>
        <v>41</v>
      </c>
      <c r="CC1163">
        <f t="shared" ca="1" si="19427"/>
        <v>46</v>
      </c>
      <c r="CD1163" s="33">
        <f t="shared" ref="CD1163" ca="1" si="20672">BY1163/GCD(CB1163,CB1164)</f>
        <v>41</v>
      </c>
      <c r="CE1163" t="s">
        <v>18</v>
      </c>
      <c r="CF1163" s="33">
        <f t="shared" ref="CF1163" ca="1" si="20673">CA1163/GCD(CC1163,CC1164)</f>
        <v>46</v>
      </c>
      <c r="CH1163" s="3">
        <f t="shared" ref="CH1163" ca="1" si="20674">CD1163</f>
        <v>41</v>
      </c>
      <c r="CI1163" s="3">
        <f t="shared" ref="CI1163" ca="1" si="20675">CD1164</f>
        <v>21</v>
      </c>
      <c r="CJ1163" t="s">
        <v>18</v>
      </c>
      <c r="CK1163" s="3" t="str">
        <f t="shared" ca="1" si="19378"/>
        <v>+</v>
      </c>
      <c r="CL1163" s="3">
        <f t="shared" ref="CL1163" ca="1" si="20676">CF1163</f>
        <v>46</v>
      </c>
      <c r="CM1163" s="3">
        <f t="shared" ref="CM1163" ca="1" si="20677">CF1164</f>
        <v>21</v>
      </c>
      <c r="CO1163" t="s">
        <v>250</v>
      </c>
      <c r="CP1163" s="2" t="str">
        <f t="shared" ca="1" si="19434"/>
        <v/>
      </c>
      <c r="CQ1163" t="s">
        <v>249</v>
      </c>
      <c r="CR1163" s="2">
        <f t="shared" ref="CR1163" ca="1" si="20678">ABS(CH1163)</f>
        <v>41</v>
      </c>
      <c r="CS1163" t="s">
        <v>216</v>
      </c>
      <c r="CT1163" s="2">
        <f t="shared" ref="CT1163" ca="1" si="20679">CI1163</f>
        <v>21</v>
      </c>
      <c r="CU1163" t="s">
        <v>217</v>
      </c>
      <c r="CV1163" t="s">
        <v>18</v>
      </c>
      <c r="CW1163" s="2" t="str">
        <f t="shared" ca="1" si="19437"/>
        <v>+</v>
      </c>
      <c r="CX1163" t="s">
        <v>249</v>
      </c>
      <c r="CY1163" s="2">
        <f t="shared" ref="CY1163" ca="1" si="20680">ABS(CL1163)</f>
        <v>46</v>
      </c>
      <c r="CZ1163" t="s">
        <v>216</v>
      </c>
      <c r="DA1163" s="2">
        <f t="shared" ref="DA1163" ca="1" si="20681">CM1163</f>
        <v>21</v>
      </c>
      <c r="DB1163" t="s">
        <v>217</v>
      </c>
      <c r="DC1163" t="s">
        <v>230</v>
      </c>
    </row>
    <row r="1164" spans="2:107" ht="32" customHeight="1" x14ac:dyDescent="0.55000000000000004">
      <c r="B1164" s="113"/>
      <c r="C1164" s="113"/>
      <c r="E1164" s="95"/>
      <c r="F1164" s="95"/>
      <c r="G1164" s="1">
        <f t="shared" ca="1" si="19387"/>
        <v>7</v>
      </c>
      <c r="H1164" s="95"/>
      <c r="J1164" s="95"/>
      <c r="K1164" s="95"/>
      <c r="L1164" s="1">
        <f t="shared" ca="1" si="19388"/>
        <v>3</v>
      </c>
      <c r="M1164" s="1"/>
      <c r="AP1164" t="str">
        <f t="shared" ca="1" si="19409"/>
        <v>\\(\\quad \\displaystyle 41x</v>
      </c>
      <c r="AQ1164" t="str">
        <f t="shared" ca="1" si="19410"/>
        <v>+46 \\)</v>
      </c>
      <c r="AS1164" s="13" t="str">
        <f t="shared" ref="AS1164" ca="1" si="20682">IF(AND(CR1163=0,CY1163=0),"\\(\\quad \\displaystyle 0 \\)","")</f>
        <v/>
      </c>
      <c r="AU1164" s="114"/>
      <c r="AV1164" s="114"/>
      <c r="AW1164" s="114"/>
      <c r="AX1164" s="114"/>
      <c r="AY1164" s="114"/>
      <c r="AZ1164" s="117"/>
      <c r="BH1164" s="23">
        <f t="shared" ref="BH1164" ca="1" si="20683">IF(E1163=0,7,E1163)</f>
        <v>-5</v>
      </c>
      <c r="BI1164" s="1"/>
      <c r="BK1164" s="1"/>
      <c r="BL1164" t="s">
        <v>287</v>
      </c>
      <c r="BM1164" s="23">
        <f t="shared" ref="BM1164" ca="1" si="20684">IF(J1163=0,7,J1163)</f>
        <v>8</v>
      </c>
      <c r="BN1164" s="1"/>
      <c r="BP1164" s="1"/>
      <c r="BR1164">
        <f t="shared" ref="BR1164" ca="1" si="20685">G1164*L1164</f>
        <v>21</v>
      </c>
      <c r="BS1164" t="s">
        <v>18</v>
      </c>
      <c r="BT1164">
        <f t="shared" ref="BT1164" ca="1" si="20686">G1164*L1164</f>
        <v>21</v>
      </c>
      <c r="BV1164">
        <f t="shared" ref="BV1164" ca="1" si="20687">G1164*L1164</f>
        <v>21</v>
      </c>
      <c r="BW1164" t="s">
        <v>18</v>
      </c>
      <c r="BX1164">
        <f t="shared" ref="BX1164" ca="1" si="20688">G1164*L1164</f>
        <v>21</v>
      </c>
      <c r="BY1164" s="3">
        <f t="shared" ref="BY1164" ca="1" si="20689">BR1164</f>
        <v>21</v>
      </c>
      <c r="BZ1164" t="s">
        <v>18</v>
      </c>
      <c r="CA1164" s="3">
        <f t="shared" ref="CA1164" ca="1" si="20690">BT1164</f>
        <v>21</v>
      </c>
      <c r="CB1164">
        <f t="shared" ca="1" si="19426"/>
        <v>21</v>
      </c>
      <c r="CC1164">
        <f t="shared" ca="1" si="19427"/>
        <v>21</v>
      </c>
      <c r="CD1164" s="33">
        <f t="shared" ref="CD1164" ca="1" si="20691">BY1164/GCD(CB1163,CB1164)</f>
        <v>21</v>
      </c>
      <c r="CE1164" t="s">
        <v>18</v>
      </c>
      <c r="CF1164" s="33">
        <f t="shared" ref="CF1164" ca="1" si="20692">CA1164/GCD(CC1163,CC1164)</f>
        <v>21</v>
      </c>
      <c r="CH1164" s="3">
        <f t="shared" ref="CH1164" ca="1" si="20693">CD1163</f>
        <v>41</v>
      </c>
      <c r="CJ1164" t="s">
        <v>18</v>
      </c>
      <c r="CK1164" s="3" t="str">
        <f t="shared" ref="CK1164" ca="1" si="20694">IF(CM1163&gt;=0,"+","")</f>
        <v>+</v>
      </c>
      <c r="CL1164" s="3">
        <f t="shared" ref="CL1164" ca="1" si="20695">CF1163</f>
        <v>46</v>
      </c>
      <c r="CO1164" t="s">
        <v>250</v>
      </c>
      <c r="CP1164" s="2" t="str">
        <f t="shared" ca="1" si="19434"/>
        <v/>
      </c>
      <c r="CR1164" s="2">
        <f t="shared" ref="CR1164" ca="1" si="20696">IF(CH1164=0,"",IF(CH1164=1,"",IF(CH1164=-1,"",ABS(CH1164))))</f>
        <v>41</v>
      </c>
      <c r="CV1164" t="str">
        <f t="shared" ref="CV1164" ca="1" si="20697">IF(CR1163=0,"","x")</f>
        <v>x</v>
      </c>
      <c r="CW1164" s="2" t="str">
        <f t="shared" ca="1" si="19437"/>
        <v>+</v>
      </c>
      <c r="CY1164" s="2">
        <f t="shared" ref="CY1164" ca="1" si="20698">IF(CL1164=0,"",ABS(CL1164))</f>
        <v>46</v>
      </c>
      <c r="DC1164" t="s">
        <v>230</v>
      </c>
    </row>
    <row r="1165" spans="2:107" ht="32" customHeight="1" x14ac:dyDescent="0.55000000000000004">
      <c r="B1165" s="112" t="s">
        <v>1</v>
      </c>
      <c r="C1165" s="112" t="s">
        <v>330</v>
      </c>
      <c r="E1165" s="96">
        <f t="shared" ca="1" si="19344"/>
        <v>6</v>
      </c>
      <c r="F1165" s="97" t="s">
        <v>18</v>
      </c>
      <c r="G1165" s="97" t="str">
        <f t="shared" ca="1" si="19345"/>
        <v/>
      </c>
      <c r="H1165" s="96">
        <f t="shared" ca="1" si="19346"/>
        <v>-9</v>
      </c>
      <c r="I1165" t="s">
        <v>287</v>
      </c>
      <c r="J1165" s="96">
        <f t="shared" ca="1" si="19347"/>
        <v>7</v>
      </c>
      <c r="K1165" s="97" t="s">
        <v>18</v>
      </c>
      <c r="L1165" s="97" t="str">
        <f t="shared" ca="1" si="19348"/>
        <v>+</v>
      </c>
      <c r="M1165" s="96">
        <f t="shared" ca="1" si="19349"/>
        <v>6</v>
      </c>
      <c r="P1165" t="s">
        <v>250</v>
      </c>
      <c r="Q1165" t="s">
        <v>249</v>
      </c>
      <c r="R1165" t="str">
        <f t="shared" ref="R1165" ca="1" si="20699">BH1165&amp;BI1165&amp;BJ1165&amp;BK1165</f>
        <v>6x-9</v>
      </c>
      <c r="S1165" t="s">
        <v>216</v>
      </c>
      <c r="T1165">
        <f t="shared" ref="T1165" ca="1" si="20700">G1166</f>
        <v>6</v>
      </c>
      <c r="U1165" t="s">
        <v>217</v>
      </c>
      <c r="V1165" t="s">
        <v>287</v>
      </c>
      <c r="W1165" t="s">
        <v>249</v>
      </c>
      <c r="X1165" t="str">
        <f t="shared" ref="X1165" ca="1" si="20701">BM1165&amp;BN1165&amp;BO1165&amp;BP1165</f>
        <v>7x+6</v>
      </c>
      <c r="Y1165" t="s">
        <v>216</v>
      </c>
      <c r="Z1165">
        <f t="shared" ref="Z1165" ca="1" si="20702">L1166</f>
        <v>2</v>
      </c>
      <c r="AA1165" t="s">
        <v>217</v>
      </c>
      <c r="AB1165" t="s">
        <v>13</v>
      </c>
      <c r="AC1165" t="s">
        <v>230</v>
      </c>
      <c r="AP1165" t="str">
        <f t="shared" ca="1" si="19409"/>
        <v>\\(\\quad \\displaystyle \\frac{9}{2}x</v>
      </c>
      <c r="AQ1165" t="str">
        <f t="shared" ca="1" si="19410"/>
        <v>+\\frac{3}{2} \\)</v>
      </c>
      <c r="AS1165" t="str">
        <f t="shared" ref="AS1165" ca="1" si="20703">IF(OR(CT1165=1,CR1165=0),AP1166,AP1165)</f>
        <v>\\(\\quad \\displaystyle \\frac{9}{2}x</v>
      </c>
      <c r="AT1165" t="str">
        <f t="shared" ref="AT1165" ca="1" si="20704">IF(OR(DA1165=1,CY1165=0),AQ1166,AQ1165)</f>
        <v>+\\frac{3}{2} \\)</v>
      </c>
      <c r="AU1165" s="114" t="s">
        <v>60</v>
      </c>
      <c r="AV1165" s="115" t="s">
        <v>329</v>
      </c>
      <c r="AW1165" s="114" t="str">
        <f t="shared" ref="AW1165" ca="1" si="20705">P1165&amp;Q1165&amp;R1165&amp;S1165&amp;T1165&amp;U1165&amp;V1165&amp;W1165&amp;X1165&amp;Y1165&amp;Z1165&amp;AA1165&amp;AB1165&amp;AC1165</f>
        <v>\\(\\quad \\displaystyle \\frac{6x-9}{6}+\\frac{7x+6}{2}= \\)</v>
      </c>
      <c r="AX1165" s="114" t="str">
        <f t="shared" ref="AX1165" ca="1" si="20706">IF(AS1166="",AS1165&amp;AT1165,AS1166)</f>
        <v>\\(\\quad \\displaystyle \\frac{9}{2}x+\\frac{3}{2} \\)</v>
      </c>
      <c r="AY1165" s="115" t="s">
        <v>62</v>
      </c>
      <c r="AZ1165" s="116" t="str">
        <f t="shared" ref="AZ1165" ca="1" si="20707">"INSERT INTO "&amp;AU1165&amp;"(tangen,question,answer,editor,date,count) VALUES('"&amp;AV1165&amp;"','"&amp;AW1165&amp;"','"&amp;AX1165&amp;"','"&amp;AY1165&amp;"',NOW(),0);"</f>
        <v>INSERT INTO math(tangen,question,answer,editor,date,count) VALUES('m5800','\\(\\quad \\displaystyle \\frac{6x-9}{6}+\\frac{7x+6}{2}= \\)','\\(\\quad \\displaystyle \\frac{9}{2}x+\\frac{3}{2} \\)','harazono',NOW(),0);</v>
      </c>
      <c r="BH1165">
        <f t="shared" ref="BH1165" ca="1" si="20708">IF(BH1166=1,"",IF(BH1166=-1,"",BH1166))</f>
        <v>6</v>
      </c>
      <c r="BI1165" t="s">
        <v>18</v>
      </c>
      <c r="BJ1165" t="str">
        <f t="shared" ca="1" si="19361"/>
        <v/>
      </c>
      <c r="BK1165" s="23">
        <f t="shared" ref="BK1165" ca="1" si="20709">IF(H1165=0,7,H1165)</f>
        <v>-9</v>
      </c>
      <c r="BM1165">
        <f t="shared" ref="BM1165" ca="1" si="20710">IF(BM1166=1,"",IF(BM1166=-1,"",BM1166))</f>
        <v>7</v>
      </c>
      <c r="BN1165" t="s">
        <v>18</v>
      </c>
      <c r="BO1165" t="str">
        <f t="shared" ca="1" si="19364"/>
        <v>+</v>
      </c>
      <c r="BP1165" s="23">
        <f t="shared" ref="BP1165" ca="1" si="20711">IF(M1165=0,7,M1165)</f>
        <v>6</v>
      </c>
      <c r="BR1165">
        <f t="shared" ref="BR1165" ca="1" si="20712">BH1166*L1166</f>
        <v>12</v>
      </c>
      <c r="BS1165" t="s">
        <v>18</v>
      </c>
      <c r="BT1165">
        <f t="shared" ref="BT1165" ca="1" si="20713">BK1165*L1166</f>
        <v>-18</v>
      </c>
      <c r="BV1165">
        <f t="shared" ref="BV1165" ca="1" si="20714">G1166*BM1166</f>
        <v>42</v>
      </c>
      <c r="BW1165" t="s">
        <v>18</v>
      </c>
      <c r="BX1165">
        <f t="shared" ref="BX1165" ca="1" si="20715">G1166*BP1165</f>
        <v>36</v>
      </c>
      <c r="BY1165" s="3">
        <f t="shared" ref="BY1165" ca="1" si="20716">BR1165+BV1165</f>
        <v>54</v>
      </c>
      <c r="BZ1165" t="s">
        <v>18</v>
      </c>
      <c r="CA1165" s="3">
        <f t="shared" ref="CA1165" ca="1" si="20717">BT1165+BX1165</f>
        <v>18</v>
      </c>
      <c r="CB1165">
        <f t="shared" ca="1" si="19426"/>
        <v>54</v>
      </c>
      <c r="CC1165">
        <f t="shared" ca="1" si="19427"/>
        <v>18</v>
      </c>
      <c r="CD1165" s="33">
        <f t="shared" ref="CD1165" ca="1" si="20718">BY1165/GCD(CB1165,CB1166)</f>
        <v>9</v>
      </c>
      <c r="CE1165" t="s">
        <v>18</v>
      </c>
      <c r="CF1165" s="33">
        <f t="shared" ref="CF1165" ca="1" si="20719">CA1165/GCD(CC1165,CC1166)</f>
        <v>3</v>
      </c>
      <c r="CH1165" s="3">
        <f t="shared" ref="CH1165" ca="1" si="20720">CD1165</f>
        <v>9</v>
      </c>
      <c r="CI1165" s="3">
        <f t="shared" ref="CI1165" ca="1" si="20721">CD1166</f>
        <v>2</v>
      </c>
      <c r="CJ1165" t="s">
        <v>18</v>
      </c>
      <c r="CK1165" s="3" t="str">
        <f t="shared" ca="1" si="19378"/>
        <v>+</v>
      </c>
      <c r="CL1165" s="3">
        <f t="shared" ref="CL1165" ca="1" si="20722">CF1165</f>
        <v>3</v>
      </c>
      <c r="CM1165" s="3">
        <f t="shared" ref="CM1165" ca="1" si="20723">CF1166</f>
        <v>2</v>
      </c>
      <c r="CO1165" t="s">
        <v>250</v>
      </c>
      <c r="CP1165" s="2" t="str">
        <f t="shared" ca="1" si="19434"/>
        <v/>
      </c>
      <c r="CQ1165" t="s">
        <v>249</v>
      </c>
      <c r="CR1165" s="2">
        <f t="shared" ref="CR1165" ca="1" si="20724">ABS(CH1165)</f>
        <v>9</v>
      </c>
      <c r="CS1165" t="s">
        <v>216</v>
      </c>
      <c r="CT1165" s="2">
        <f t="shared" ref="CT1165" ca="1" si="20725">CI1165</f>
        <v>2</v>
      </c>
      <c r="CU1165" t="s">
        <v>217</v>
      </c>
      <c r="CV1165" t="s">
        <v>18</v>
      </c>
      <c r="CW1165" s="2" t="str">
        <f t="shared" ca="1" si="19437"/>
        <v>+</v>
      </c>
      <c r="CX1165" t="s">
        <v>249</v>
      </c>
      <c r="CY1165" s="2">
        <f t="shared" ref="CY1165" ca="1" si="20726">ABS(CL1165)</f>
        <v>3</v>
      </c>
      <c r="CZ1165" t="s">
        <v>216</v>
      </c>
      <c r="DA1165" s="2">
        <f t="shared" ref="DA1165" ca="1" si="20727">CM1165</f>
        <v>2</v>
      </c>
      <c r="DB1165" t="s">
        <v>217</v>
      </c>
      <c r="DC1165" t="s">
        <v>230</v>
      </c>
    </row>
    <row r="1166" spans="2:107" ht="32" customHeight="1" x14ac:dyDescent="0.55000000000000004">
      <c r="B1166" s="113"/>
      <c r="C1166" s="113"/>
      <c r="E1166" s="95"/>
      <c r="F1166" s="95"/>
      <c r="G1166" s="1">
        <f t="shared" ca="1" si="19387"/>
        <v>6</v>
      </c>
      <c r="H1166" s="95"/>
      <c r="J1166" s="95"/>
      <c r="K1166" s="95"/>
      <c r="L1166" s="1">
        <f t="shared" ca="1" si="19388"/>
        <v>2</v>
      </c>
      <c r="M1166" s="1"/>
      <c r="AP1166" t="str">
        <f t="shared" ca="1" si="19409"/>
        <v>\\(\\quad \\displaystyle 9x</v>
      </c>
      <c r="AQ1166" t="str">
        <f t="shared" ca="1" si="19410"/>
        <v>+3 \\)</v>
      </c>
      <c r="AS1166" s="13" t="str">
        <f t="shared" ref="AS1166" ca="1" si="20728">IF(AND(CR1165=0,CY1165=0),"\\(\\quad \\displaystyle 0 \\)","")</f>
        <v/>
      </c>
      <c r="AU1166" s="114"/>
      <c r="AV1166" s="114"/>
      <c r="AW1166" s="114"/>
      <c r="AX1166" s="114"/>
      <c r="AY1166" s="114"/>
      <c r="AZ1166" s="117"/>
      <c r="BH1166" s="23">
        <f t="shared" ref="BH1166" ca="1" si="20729">IF(E1165=0,7,E1165)</f>
        <v>6</v>
      </c>
      <c r="BI1166" s="1"/>
      <c r="BK1166" s="1"/>
      <c r="BL1166" t="s">
        <v>287</v>
      </c>
      <c r="BM1166" s="23">
        <f t="shared" ref="BM1166" ca="1" si="20730">IF(J1165=0,7,J1165)</f>
        <v>7</v>
      </c>
      <c r="BN1166" s="1"/>
      <c r="BP1166" s="1"/>
      <c r="BR1166">
        <f t="shared" ref="BR1166" ca="1" si="20731">G1166*L1166</f>
        <v>12</v>
      </c>
      <c r="BS1166" t="s">
        <v>18</v>
      </c>
      <c r="BT1166">
        <f t="shared" ref="BT1166" ca="1" si="20732">G1166*L1166</f>
        <v>12</v>
      </c>
      <c r="BV1166">
        <f t="shared" ref="BV1166" ca="1" si="20733">G1166*L1166</f>
        <v>12</v>
      </c>
      <c r="BW1166" t="s">
        <v>18</v>
      </c>
      <c r="BX1166">
        <f t="shared" ref="BX1166" ca="1" si="20734">G1166*L1166</f>
        <v>12</v>
      </c>
      <c r="BY1166" s="3">
        <f t="shared" ref="BY1166" ca="1" si="20735">BR1166</f>
        <v>12</v>
      </c>
      <c r="BZ1166" t="s">
        <v>18</v>
      </c>
      <c r="CA1166" s="3">
        <f t="shared" ref="CA1166" ca="1" si="20736">BT1166</f>
        <v>12</v>
      </c>
      <c r="CB1166">
        <f t="shared" ca="1" si="19426"/>
        <v>12</v>
      </c>
      <c r="CC1166">
        <f t="shared" ca="1" si="19427"/>
        <v>12</v>
      </c>
      <c r="CD1166" s="33">
        <f t="shared" ref="CD1166" ca="1" si="20737">BY1166/GCD(CB1165,CB1166)</f>
        <v>2</v>
      </c>
      <c r="CE1166" t="s">
        <v>18</v>
      </c>
      <c r="CF1166" s="33">
        <f t="shared" ref="CF1166" ca="1" si="20738">CA1166/GCD(CC1165,CC1166)</f>
        <v>2</v>
      </c>
      <c r="CH1166" s="3">
        <f t="shared" ref="CH1166" ca="1" si="20739">CD1165</f>
        <v>9</v>
      </c>
      <c r="CJ1166" t="s">
        <v>18</v>
      </c>
      <c r="CK1166" s="3" t="str">
        <f t="shared" ref="CK1166" ca="1" si="20740">IF(CM1165&gt;=0,"+","")</f>
        <v>+</v>
      </c>
      <c r="CL1166" s="3">
        <f t="shared" ref="CL1166" ca="1" si="20741">CF1165</f>
        <v>3</v>
      </c>
      <c r="CO1166" t="s">
        <v>250</v>
      </c>
      <c r="CP1166" s="2" t="str">
        <f t="shared" ca="1" si="19434"/>
        <v/>
      </c>
      <c r="CR1166" s="2">
        <f t="shared" ref="CR1166" ca="1" si="20742">IF(CH1166=0,"",IF(CH1166=1,"",IF(CH1166=-1,"",ABS(CH1166))))</f>
        <v>9</v>
      </c>
      <c r="CV1166" t="str">
        <f t="shared" ref="CV1166" ca="1" si="20743">IF(CR1165=0,"","x")</f>
        <v>x</v>
      </c>
      <c r="CW1166" s="2" t="str">
        <f t="shared" ca="1" si="19437"/>
        <v>+</v>
      </c>
      <c r="CY1166" s="2">
        <f t="shared" ref="CY1166" ca="1" si="20744">IF(CL1166=0,"",ABS(CL1166))</f>
        <v>3</v>
      </c>
      <c r="DC1166" t="s">
        <v>230</v>
      </c>
    </row>
    <row r="1167" spans="2:107" ht="32" customHeight="1" x14ac:dyDescent="0.55000000000000004">
      <c r="B1167" s="112" t="s">
        <v>1</v>
      </c>
      <c r="C1167" s="112" t="s">
        <v>330</v>
      </c>
      <c r="E1167" s="96">
        <f t="shared" ca="1" si="19344"/>
        <v>3</v>
      </c>
      <c r="F1167" s="97" t="s">
        <v>18</v>
      </c>
      <c r="G1167" s="97" t="str">
        <f t="shared" ca="1" si="19345"/>
        <v>+</v>
      </c>
      <c r="H1167" s="96">
        <f t="shared" ca="1" si="19346"/>
        <v>5</v>
      </c>
      <c r="I1167" t="s">
        <v>287</v>
      </c>
      <c r="J1167" s="96">
        <f t="shared" ca="1" si="19347"/>
        <v>5</v>
      </c>
      <c r="K1167" s="97" t="s">
        <v>18</v>
      </c>
      <c r="L1167" s="97" t="str">
        <f t="shared" ca="1" si="19348"/>
        <v>+</v>
      </c>
      <c r="M1167" s="96">
        <f t="shared" ca="1" si="19349"/>
        <v>3</v>
      </c>
      <c r="P1167" t="s">
        <v>250</v>
      </c>
      <c r="Q1167" t="s">
        <v>249</v>
      </c>
      <c r="R1167" t="str">
        <f t="shared" ref="R1167" ca="1" si="20745">BH1167&amp;BI1167&amp;BJ1167&amp;BK1167</f>
        <v>3x+5</v>
      </c>
      <c r="S1167" t="s">
        <v>216</v>
      </c>
      <c r="T1167">
        <f t="shared" ref="T1167" ca="1" si="20746">G1168</f>
        <v>7</v>
      </c>
      <c r="U1167" t="s">
        <v>217</v>
      </c>
      <c r="V1167" t="s">
        <v>287</v>
      </c>
      <c r="W1167" t="s">
        <v>249</v>
      </c>
      <c r="X1167" t="str">
        <f t="shared" ref="X1167" ca="1" si="20747">BM1167&amp;BN1167&amp;BO1167&amp;BP1167</f>
        <v>5x+3</v>
      </c>
      <c r="Y1167" t="s">
        <v>216</v>
      </c>
      <c r="Z1167">
        <f t="shared" ref="Z1167" ca="1" si="20748">L1168</f>
        <v>3</v>
      </c>
      <c r="AA1167" t="s">
        <v>217</v>
      </c>
      <c r="AB1167" t="s">
        <v>13</v>
      </c>
      <c r="AC1167" t="s">
        <v>230</v>
      </c>
      <c r="AP1167" t="str">
        <f t="shared" ca="1" si="19409"/>
        <v>\\(\\quad \\displaystyle \\frac{44}{21}x</v>
      </c>
      <c r="AQ1167" t="str">
        <f t="shared" ca="1" si="19410"/>
        <v>+\\frac{12}{7} \\)</v>
      </c>
      <c r="AS1167" t="str">
        <f t="shared" ref="AS1167" ca="1" si="20749">IF(OR(CT1167=1,CR1167=0),AP1168,AP1167)</f>
        <v>\\(\\quad \\displaystyle \\frac{44}{21}x</v>
      </c>
      <c r="AT1167" t="str">
        <f t="shared" ref="AT1167" ca="1" si="20750">IF(OR(DA1167=1,CY1167=0),AQ1168,AQ1167)</f>
        <v>+\\frac{12}{7} \\)</v>
      </c>
      <c r="AU1167" s="114" t="s">
        <v>60</v>
      </c>
      <c r="AV1167" s="115" t="s">
        <v>329</v>
      </c>
      <c r="AW1167" s="114" t="str">
        <f t="shared" ref="AW1167" ca="1" si="20751">P1167&amp;Q1167&amp;R1167&amp;S1167&amp;T1167&amp;U1167&amp;V1167&amp;W1167&amp;X1167&amp;Y1167&amp;Z1167&amp;AA1167&amp;AB1167&amp;AC1167</f>
        <v>\\(\\quad \\displaystyle \\frac{3x+5}{7}+\\frac{5x+3}{3}= \\)</v>
      </c>
      <c r="AX1167" s="114" t="str">
        <f t="shared" ref="AX1167" ca="1" si="20752">IF(AS1168="",AS1167&amp;AT1167,AS1168)</f>
        <v>\\(\\quad \\displaystyle \\frac{44}{21}x+\\frac{12}{7} \\)</v>
      </c>
      <c r="AY1167" s="115" t="s">
        <v>62</v>
      </c>
      <c r="AZ1167" s="116" t="str">
        <f t="shared" ref="AZ1167" ca="1" si="20753">"INSERT INTO "&amp;AU1167&amp;"(tangen,question,answer,editor,date,count) VALUES('"&amp;AV1167&amp;"','"&amp;AW1167&amp;"','"&amp;AX1167&amp;"','"&amp;AY1167&amp;"',NOW(),0);"</f>
        <v>INSERT INTO math(tangen,question,answer,editor,date,count) VALUES('m5800','\\(\\quad \\displaystyle \\frac{3x+5}{7}+\\frac{5x+3}{3}= \\)','\\(\\quad \\displaystyle \\frac{44}{21}x+\\frac{12}{7} \\)','harazono',NOW(),0);</v>
      </c>
      <c r="BH1167">
        <f t="shared" ref="BH1167" ca="1" si="20754">IF(BH1168=1,"",IF(BH1168=-1,"",BH1168))</f>
        <v>3</v>
      </c>
      <c r="BI1167" t="s">
        <v>18</v>
      </c>
      <c r="BJ1167" t="str">
        <f t="shared" ca="1" si="19361"/>
        <v>+</v>
      </c>
      <c r="BK1167" s="23">
        <f t="shared" ref="BK1167" ca="1" si="20755">IF(H1167=0,7,H1167)</f>
        <v>5</v>
      </c>
      <c r="BM1167">
        <f t="shared" ref="BM1167" ca="1" si="20756">IF(BM1168=1,"",IF(BM1168=-1,"",BM1168))</f>
        <v>5</v>
      </c>
      <c r="BN1167" t="s">
        <v>18</v>
      </c>
      <c r="BO1167" t="str">
        <f t="shared" ca="1" si="19364"/>
        <v>+</v>
      </c>
      <c r="BP1167" s="23">
        <f t="shared" ref="BP1167" ca="1" si="20757">IF(M1167=0,7,M1167)</f>
        <v>3</v>
      </c>
      <c r="BR1167">
        <f t="shared" ref="BR1167" ca="1" si="20758">BH1168*L1168</f>
        <v>9</v>
      </c>
      <c r="BS1167" t="s">
        <v>18</v>
      </c>
      <c r="BT1167">
        <f t="shared" ref="BT1167" ca="1" si="20759">BK1167*L1168</f>
        <v>15</v>
      </c>
      <c r="BV1167">
        <f t="shared" ref="BV1167" ca="1" si="20760">G1168*BM1168</f>
        <v>35</v>
      </c>
      <c r="BW1167" t="s">
        <v>18</v>
      </c>
      <c r="BX1167">
        <f t="shared" ref="BX1167" ca="1" si="20761">G1168*BP1167</f>
        <v>21</v>
      </c>
      <c r="BY1167" s="3">
        <f t="shared" ref="BY1167" ca="1" si="20762">BR1167+BV1167</f>
        <v>44</v>
      </c>
      <c r="BZ1167" t="s">
        <v>18</v>
      </c>
      <c r="CA1167" s="3">
        <f t="shared" ref="CA1167" ca="1" si="20763">BT1167+BX1167</f>
        <v>36</v>
      </c>
      <c r="CB1167">
        <f t="shared" ca="1" si="19426"/>
        <v>44</v>
      </c>
      <c r="CC1167">
        <f t="shared" ca="1" si="19427"/>
        <v>36</v>
      </c>
      <c r="CD1167" s="33">
        <f t="shared" ref="CD1167" ca="1" si="20764">BY1167/GCD(CB1167,CB1168)</f>
        <v>44</v>
      </c>
      <c r="CE1167" t="s">
        <v>18</v>
      </c>
      <c r="CF1167" s="33">
        <f t="shared" ref="CF1167" ca="1" si="20765">CA1167/GCD(CC1167,CC1168)</f>
        <v>12</v>
      </c>
      <c r="CH1167" s="3">
        <f t="shared" ref="CH1167" ca="1" si="20766">CD1167</f>
        <v>44</v>
      </c>
      <c r="CI1167" s="3">
        <f t="shared" ref="CI1167" ca="1" si="20767">CD1168</f>
        <v>21</v>
      </c>
      <c r="CJ1167" t="s">
        <v>18</v>
      </c>
      <c r="CK1167" s="3" t="str">
        <f t="shared" ca="1" si="19378"/>
        <v>+</v>
      </c>
      <c r="CL1167" s="3">
        <f t="shared" ref="CL1167" ca="1" si="20768">CF1167</f>
        <v>12</v>
      </c>
      <c r="CM1167" s="3">
        <f t="shared" ref="CM1167" ca="1" si="20769">CF1168</f>
        <v>7</v>
      </c>
      <c r="CO1167" t="s">
        <v>250</v>
      </c>
      <c r="CP1167" s="2" t="str">
        <f t="shared" ca="1" si="19434"/>
        <v/>
      </c>
      <c r="CQ1167" t="s">
        <v>249</v>
      </c>
      <c r="CR1167" s="2">
        <f t="shared" ref="CR1167" ca="1" si="20770">ABS(CH1167)</f>
        <v>44</v>
      </c>
      <c r="CS1167" t="s">
        <v>216</v>
      </c>
      <c r="CT1167" s="2">
        <f t="shared" ref="CT1167" ca="1" si="20771">CI1167</f>
        <v>21</v>
      </c>
      <c r="CU1167" t="s">
        <v>217</v>
      </c>
      <c r="CV1167" t="s">
        <v>18</v>
      </c>
      <c r="CW1167" s="2" t="str">
        <f t="shared" ca="1" si="19437"/>
        <v>+</v>
      </c>
      <c r="CX1167" t="s">
        <v>249</v>
      </c>
      <c r="CY1167" s="2">
        <f t="shared" ref="CY1167" ca="1" si="20772">ABS(CL1167)</f>
        <v>12</v>
      </c>
      <c r="CZ1167" t="s">
        <v>216</v>
      </c>
      <c r="DA1167" s="2">
        <f t="shared" ref="DA1167" ca="1" si="20773">CM1167</f>
        <v>7</v>
      </c>
      <c r="DB1167" t="s">
        <v>217</v>
      </c>
      <c r="DC1167" t="s">
        <v>230</v>
      </c>
    </row>
    <row r="1168" spans="2:107" ht="32" customHeight="1" x14ac:dyDescent="0.55000000000000004">
      <c r="B1168" s="113"/>
      <c r="C1168" s="113"/>
      <c r="E1168" s="95"/>
      <c r="F1168" s="95"/>
      <c r="G1168" s="1">
        <f t="shared" ca="1" si="19387"/>
        <v>7</v>
      </c>
      <c r="H1168" s="95"/>
      <c r="J1168" s="95"/>
      <c r="K1168" s="95"/>
      <c r="L1168" s="1">
        <f t="shared" ca="1" si="19388"/>
        <v>3</v>
      </c>
      <c r="M1168" s="1"/>
      <c r="AP1168" t="str">
        <f t="shared" ca="1" si="19409"/>
        <v>\\(\\quad \\displaystyle 44x</v>
      </c>
      <c r="AQ1168" t="str">
        <f t="shared" ca="1" si="19410"/>
        <v>+12 \\)</v>
      </c>
      <c r="AS1168" s="13" t="str">
        <f t="shared" ref="AS1168" ca="1" si="20774">IF(AND(CR1167=0,CY1167=0),"\\(\\quad \\displaystyle 0 \\)","")</f>
        <v/>
      </c>
      <c r="AU1168" s="114"/>
      <c r="AV1168" s="114"/>
      <c r="AW1168" s="114"/>
      <c r="AX1168" s="114"/>
      <c r="AY1168" s="114"/>
      <c r="AZ1168" s="117"/>
      <c r="BH1168" s="23">
        <f t="shared" ref="BH1168" ca="1" si="20775">IF(E1167=0,7,E1167)</f>
        <v>3</v>
      </c>
      <c r="BI1168" s="1"/>
      <c r="BK1168" s="1"/>
      <c r="BL1168" t="s">
        <v>287</v>
      </c>
      <c r="BM1168" s="23">
        <f t="shared" ref="BM1168" ca="1" si="20776">IF(J1167=0,7,J1167)</f>
        <v>5</v>
      </c>
      <c r="BN1168" s="1"/>
      <c r="BP1168" s="1"/>
      <c r="BR1168">
        <f t="shared" ref="BR1168" ca="1" si="20777">G1168*L1168</f>
        <v>21</v>
      </c>
      <c r="BS1168" t="s">
        <v>18</v>
      </c>
      <c r="BT1168">
        <f t="shared" ref="BT1168" ca="1" si="20778">G1168*L1168</f>
        <v>21</v>
      </c>
      <c r="BV1168">
        <f t="shared" ref="BV1168" ca="1" si="20779">G1168*L1168</f>
        <v>21</v>
      </c>
      <c r="BW1168" t="s">
        <v>18</v>
      </c>
      <c r="BX1168">
        <f t="shared" ref="BX1168" ca="1" si="20780">G1168*L1168</f>
        <v>21</v>
      </c>
      <c r="BY1168" s="3">
        <f t="shared" ref="BY1168" ca="1" si="20781">BR1168</f>
        <v>21</v>
      </c>
      <c r="BZ1168" t="s">
        <v>18</v>
      </c>
      <c r="CA1168" s="3">
        <f t="shared" ref="CA1168" ca="1" si="20782">BT1168</f>
        <v>21</v>
      </c>
      <c r="CB1168">
        <f t="shared" ca="1" si="19426"/>
        <v>21</v>
      </c>
      <c r="CC1168">
        <f t="shared" ca="1" si="19427"/>
        <v>21</v>
      </c>
      <c r="CD1168" s="33">
        <f t="shared" ref="CD1168" ca="1" si="20783">BY1168/GCD(CB1167,CB1168)</f>
        <v>21</v>
      </c>
      <c r="CE1168" t="s">
        <v>18</v>
      </c>
      <c r="CF1168" s="33">
        <f t="shared" ref="CF1168" ca="1" si="20784">CA1168/GCD(CC1167,CC1168)</f>
        <v>7</v>
      </c>
      <c r="CH1168" s="3">
        <f t="shared" ref="CH1168" ca="1" si="20785">CD1167</f>
        <v>44</v>
      </c>
      <c r="CJ1168" t="s">
        <v>18</v>
      </c>
      <c r="CK1168" s="3" t="str">
        <f t="shared" ref="CK1168" ca="1" si="20786">IF(CM1167&gt;=0,"+","")</f>
        <v>+</v>
      </c>
      <c r="CL1168" s="3">
        <f t="shared" ref="CL1168" ca="1" si="20787">CF1167</f>
        <v>12</v>
      </c>
      <c r="CO1168" t="s">
        <v>250</v>
      </c>
      <c r="CP1168" s="2" t="str">
        <f t="shared" ca="1" si="19434"/>
        <v/>
      </c>
      <c r="CR1168" s="2">
        <f t="shared" ref="CR1168" ca="1" si="20788">IF(CH1168=0,"",IF(CH1168=1,"",IF(CH1168=-1,"",ABS(CH1168))))</f>
        <v>44</v>
      </c>
      <c r="CV1168" t="str">
        <f t="shared" ref="CV1168" ca="1" si="20789">IF(CR1167=0,"","x")</f>
        <v>x</v>
      </c>
      <c r="CW1168" s="2" t="str">
        <f t="shared" ca="1" si="19437"/>
        <v>+</v>
      </c>
      <c r="CY1168" s="2">
        <f t="shared" ref="CY1168" ca="1" si="20790">IF(CL1168=0,"",ABS(CL1168))</f>
        <v>12</v>
      </c>
      <c r="DC1168" t="s">
        <v>230</v>
      </c>
    </row>
    <row r="1169" spans="2:107" ht="32" customHeight="1" x14ac:dyDescent="0.55000000000000004">
      <c r="B1169" s="112" t="s">
        <v>1</v>
      </c>
      <c r="C1169" s="112" t="s">
        <v>330</v>
      </c>
      <c r="E1169" s="96">
        <f t="shared" ca="1" si="19344"/>
        <v>9</v>
      </c>
      <c r="F1169" s="97" t="s">
        <v>18</v>
      </c>
      <c r="G1169" s="97" t="str">
        <f t="shared" ca="1" si="19345"/>
        <v>+</v>
      </c>
      <c r="H1169" s="96">
        <f t="shared" ca="1" si="19346"/>
        <v>8</v>
      </c>
      <c r="I1169" t="s">
        <v>287</v>
      </c>
      <c r="J1169" s="96">
        <f t="shared" ca="1" si="19347"/>
        <v>7</v>
      </c>
      <c r="K1169" s="97" t="s">
        <v>18</v>
      </c>
      <c r="L1169" s="97" t="str">
        <f t="shared" ca="1" si="19348"/>
        <v>+</v>
      </c>
      <c r="M1169" s="96">
        <f t="shared" ca="1" si="19349"/>
        <v>5</v>
      </c>
      <c r="P1169" t="s">
        <v>250</v>
      </c>
      <c r="Q1169" t="s">
        <v>249</v>
      </c>
      <c r="R1169" t="str">
        <f t="shared" ref="R1169" ca="1" si="20791">BH1169&amp;BI1169&amp;BJ1169&amp;BK1169</f>
        <v>9x+8</v>
      </c>
      <c r="S1169" t="s">
        <v>216</v>
      </c>
      <c r="T1169">
        <f t="shared" ref="T1169" ca="1" si="20792">G1170</f>
        <v>6</v>
      </c>
      <c r="U1169" t="s">
        <v>217</v>
      </c>
      <c r="V1169" t="s">
        <v>287</v>
      </c>
      <c r="W1169" t="s">
        <v>249</v>
      </c>
      <c r="X1169" t="str">
        <f t="shared" ref="X1169" ca="1" si="20793">BM1169&amp;BN1169&amp;BO1169&amp;BP1169</f>
        <v>7x+5</v>
      </c>
      <c r="Y1169" t="s">
        <v>216</v>
      </c>
      <c r="Z1169">
        <f t="shared" ref="Z1169" ca="1" si="20794">L1170</f>
        <v>9</v>
      </c>
      <c r="AA1169" t="s">
        <v>217</v>
      </c>
      <c r="AB1169" t="s">
        <v>13</v>
      </c>
      <c r="AC1169" t="s">
        <v>230</v>
      </c>
      <c r="AP1169" t="str">
        <f t="shared" ca="1" si="19409"/>
        <v>\\(\\quad \\displaystyle \\frac{41}{18}x</v>
      </c>
      <c r="AQ1169" t="str">
        <f t="shared" ca="1" si="19410"/>
        <v>+\\frac{17}{9} \\)</v>
      </c>
      <c r="AS1169" t="str">
        <f t="shared" ref="AS1169" ca="1" si="20795">IF(OR(CT1169=1,CR1169=0),AP1170,AP1169)</f>
        <v>\\(\\quad \\displaystyle \\frac{41}{18}x</v>
      </c>
      <c r="AT1169" t="str">
        <f t="shared" ref="AT1169" ca="1" si="20796">IF(OR(DA1169=1,CY1169=0),AQ1170,AQ1169)</f>
        <v>+\\frac{17}{9} \\)</v>
      </c>
      <c r="AU1169" s="114" t="s">
        <v>60</v>
      </c>
      <c r="AV1169" s="115" t="s">
        <v>329</v>
      </c>
      <c r="AW1169" s="114" t="str">
        <f t="shared" ref="AW1169" ca="1" si="20797">P1169&amp;Q1169&amp;R1169&amp;S1169&amp;T1169&amp;U1169&amp;V1169&amp;W1169&amp;X1169&amp;Y1169&amp;Z1169&amp;AA1169&amp;AB1169&amp;AC1169</f>
        <v>\\(\\quad \\displaystyle \\frac{9x+8}{6}+\\frac{7x+5}{9}= \\)</v>
      </c>
      <c r="AX1169" s="114" t="str">
        <f t="shared" ref="AX1169" ca="1" si="20798">IF(AS1170="",AS1169&amp;AT1169,AS1170)</f>
        <v>\\(\\quad \\displaystyle \\frac{41}{18}x+\\frac{17}{9} \\)</v>
      </c>
      <c r="AY1169" s="115" t="s">
        <v>62</v>
      </c>
      <c r="AZ1169" s="116" t="str">
        <f t="shared" ref="AZ1169" ca="1" si="20799">"INSERT INTO "&amp;AU1169&amp;"(tangen,question,answer,editor,date,count) VALUES('"&amp;AV1169&amp;"','"&amp;AW1169&amp;"','"&amp;AX1169&amp;"','"&amp;AY1169&amp;"',NOW(),0);"</f>
        <v>INSERT INTO math(tangen,question,answer,editor,date,count) VALUES('m5800','\\(\\quad \\displaystyle \\frac{9x+8}{6}+\\frac{7x+5}{9}= \\)','\\(\\quad \\displaystyle \\frac{41}{18}x+\\frac{17}{9} \\)','harazono',NOW(),0);</v>
      </c>
      <c r="BH1169">
        <f t="shared" ref="BH1169" ca="1" si="20800">IF(BH1170=1,"",IF(BH1170=-1,"",BH1170))</f>
        <v>9</v>
      </c>
      <c r="BI1169" t="s">
        <v>18</v>
      </c>
      <c r="BJ1169" t="str">
        <f t="shared" ca="1" si="19361"/>
        <v>+</v>
      </c>
      <c r="BK1169" s="23">
        <f t="shared" ref="BK1169" ca="1" si="20801">IF(H1169=0,7,H1169)</f>
        <v>8</v>
      </c>
      <c r="BM1169">
        <f t="shared" ref="BM1169" ca="1" si="20802">IF(BM1170=1,"",IF(BM1170=-1,"",BM1170))</f>
        <v>7</v>
      </c>
      <c r="BN1169" t="s">
        <v>18</v>
      </c>
      <c r="BO1169" t="str">
        <f t="shared" ca="1" si="19364"/>
        <v>+</v>
      </c>
      <c r="BP1169" s="23">
        <f t="shared" ref="BP1169" ca="1" si="20803">IF(M1169=0,7,M1169)</f>
        <v>5</v>
      </c>
      <c r="BR1169">
        <f t="shared" ref="BR1169" ca="1" si="20804">BH1170*L1170</f>
        <v>81</v>
      </c>
      <c r="BS1169" t="s">
        <v>18</v>
      </c>
      <c r="BT1169">
        <f t="shared" ref="BT1169" ca="1" si="20805">BK1169*L1170</f>
        <v>72</v>
      </c>
      <c r="BV1169">
        <f t="shared" ref="BV1169" ca="1" si="20806">G1170*BM1170</f>
        <v>42</v>
      </c>
      <c r="BW1169" t="s">
        <v>18</v>
      </c>
      <c r="BX1169">
        <f t="shared" ref="BX1169" ca="1" si="20807">G1170*BP1169</f>
        <v>30</v>
      </c>
      <c r="BY1169" s="3">
        <f t="shared" ref="BY1169" ca="1" si="20808">BR1169+BV1169</f>
        <v>123</v>
      </c>
      <c r="BZ1169" t="s">
        <v>18</v>
      </c>
      <c r="CA1169" s="3">
        <f t="shared" ref="CA1169" ca="1" si="20809">BT1169+BX1169</f>
        <v>102</v>
      </c>
      <c r="CB1169">
        <f t="shared" ca="1" si="19426"/>
        <v>123</v>
      </c>
      <c r="CC1169">
        <f t="shared" ca="1" si="19427"/>
        <v>102</v>
      </c>
      <c r="CD1169" s="33">
        <f t="shared" ref="CD1169" ca="1" si="20810">BY1169/GCD(CB1169,CB1170)</f>
        <v>41</v>
      </c>
      <c r="CE1169" t="s">
        <v>18</v>
      </c>
      <c r="CF1169" s="33">
        <f t="shared" ref="CF1169" ca="1" si="20811">CA1169/GCD(CC1169,CC1170)</f>
        <v>17</v>
      </c>
      <c r="CH1169" s="3">
        <f t="shared" ref="CH1169" ca="1" si="20812">CD1169</f>
        <v>41</v>
      </c>
      <c r="CI1169" s="3">
        <f t="shared" ref="CI1169" ca="1" si="20813">CD1170</f>
        <v>18</v>
      </c>
      <c r="CJ1169" t="s">
        <v>18</v>
      </c>
      <c r="CK1169" s="3" t="str">
        <f t="shared" ca="1" si="19378"/>
        <v>+</v>
      </c>
      <c r="CL1169" s="3">
        <f t="shared" ref="CL1169" ca="1" si="20814">CF1169</f>
        <v>17</v>
      </c>
      <c r="CM1169" s="3">
        <f t="shared" ref="CM1169" ca="1" si="20815">CF1170</f>
        <v>9</v>
      </c>
      <c r="CO1169" t="s">
        <v>250</v>
      </c>
      <c r="CP1169" s="2" t="str">
        <f t="shared" ca="1" si="19434"/>
        <v/>
      </c>
      <c r="CQ1169" t="s">
        <v>249</v>
      </c>
      <c r="CR1169" s="2">
        <f t="shared" ref="CR1169" ca="1" si="20816">ABS(CH1169)</f>
        <v>41</v>
      </c>
      <c r="CS1169" t="s">
        <v>216</v>
      </c>
      <c r="CT1169" s="2">
        <f t="shared" ref="CT1169" ca="1" si="20817">CI1169</f>
        <v>18</v>
      </c>
      <c r="CU1169" t="s">
        <v>217</v>
      </c>
      <c r="CV1169" t="s">
        <v>18</v>
      </c>
      <c r="CW1169" s="2" t="str">
        <f t="shared" ca="1" si="19437"/>
        <v>+</v>
      </c>
      <c r="CX1169" t="s">
        <v>249</v>
      </c>
      <c r="CY1169" s="2">
        <f t="shared" ref="CY1169" ca="1" si="20818">ABS(CL1169)</f>
        <v>17</v>
      </c>
      <c r="CZ1169" t="s">
        <v>216</v>
      </c>
      <c r="DA1169" s="2">
        <f t="shared" ref="DA1169" ca="1" si="20819">CM1169</f>
        <v>9</v>
      </c>
      <c r="DB1169" t="s">
        <v>217</v>
      </c>
      <c r="DC1169" t="s">
        <v>230</v>
      </c>
    </row>
    <row r="1170" spans="2:107" ht="32" customHeight="1" x14ac:dyDescent="0.55000000000000004">
      <c r="B1170" s="113"/>
      <c r="C1170" s="113"/>
      <c r="E1170" s="95"/>
      <c r="F1170" s="95"/>
      <c r="G1170" s="1">
        <f t="shared" ca="1" si="19387"/>
        <v>6</v>
      </c>
      <c r="H1170" s="95"/>
      <c r="J1170" s="95"/>
      <c r="K1170" s="95"/>
      <c r="L1170" s="1">
        <f t="shared" ca="1" si="19388"/>
        <v>9</v>
      </c>
      <c r="M1170" s="1"/>
      <c r="AP1170" t="str">
        <f t="shared" ca="1" si="19409"/>
        <v>\\(\\quad \\displaystyle 41x</v>
      </c>
      <c r="AQ1170" t="str">
        <f t="shared" ca="1" si="19410"/>
        <v>+17 \\)</v>
      </c>
      <c r="AS1170" s="13" t="str">
        <f t="shared" ref="AS1170" ca="1" si="20820">IF(AND(CR1169=0,CY1169=0),"\\(\\quad \\displaystyle 0 \\)","")</f>
        <v/>
      </c>
      <c r="AU1170" s="114"/>
      <c r="AV1170" s="114"/>
      <c r="AW1170" s="114"/>
      <c r="AX1170" s="114"/>
      <c r="AY1170" s="114"/>
      <c r="AZ1170" s="117"/>
      <c r="BH1170" s="23">
        <f t="shared" ref="BH1170" ca="1" si="20821">IF(E1169=0,7,E1169)</f>
        <v>9</v>
      </c>
      <c r="BI1170" s="1"/>
      <c r="BK1170" s="1"/>
      <c r="BL1170" t="s">
        <v>287</v>
      </c>
      <c r="BM1170" s="23">
        <f t="shared" ref="BM1170" ca="1" si="20822">IF(J1169=0,7,J1169)</f>
        <v>7</v>
      </c>
      <c r="BN1170" s="1"/>
      <c r="BP1170" s="1"/>
      <c r="BR1170">
        <f t="shared" ref="BR1170" ca="1" si="20823">G1170*L1170</f>
        <v>54</v>
      </c>
      <c r="BS1170" t="s">
        <v>18</v>
      </c>
      <c r="BT1170">
        <f t="shared" ref="BT1170" ca="1" si="20824">G1170*L1170</f>
        <v>54</v>
      </c>
      <c r="BV1170">
        <f t="shared" ref="BV1170" ca="1" si="20825">G1170*L1170</f>
        <v>54</v>
      </c>
      <c r="BW1170" t="s">
        <v>18</v>
      </c>
      <c r="BX1170">
        <f t="shared" ref="BX1170" ca="1" si="20826">G1170*L1170</f>
        <v>54</v>
      </c>
      <c r="BY1170" s="3">
        <f t="shared" ref="BY1170" ca="1" si="20827">BR1170</f>
        <v>54</v>
      </c>
      <c r="BZ1170" t="s">
        <v>18</v>
      </c>
      <c r="CA1170" s="3">
        <f t="shared" ref="CA1170" ca="1" si="20828">BT1170</f>
        <v>54</v>
      </c>
      <c r="CB1170">
        <f t="shared" ca="1" si="19426"/>
        <v>54</v>
      </c>
      <c r="CC1170">
        <f t="shared" ca="1" si="19427"/>
        <v>54</v>
      </c>
      <c r="CD1170" s="33">
        <f t="shared" ref="CD1170" ca="1" si="20829">BY1170/GCD(CB1169,CB1170)</f>
        <v>18</v>
      </c>
      <c r="CE1170" t="s">
        <v>18</v>
      </c>
      <c r="CF1170" s="33">
        <f t="shared" ref="CF1170" ca="1" si="20830">CA1170/GCD(CC1169,CC1170)</f>
        <v>9</v>
      </c>
      <c r="CH1170" s="3">
        <f t="shared" ref="CH1170" ca="1" si="20831">CD1169</f>
        <v>41</v>
      </c>
      <c r="CJ1170" t="s">
        <v>18</v>
      </c>
      <c r="CK1170" s="3" t="str">
        <f t="shared" ref="CK1170" ca="1" si="20832">IF(CM1169&gt;=0,"+","")</f>
        <v>+</v>
      </c>
      <c r="CL1170" s="3">
        <f t="shared" ref="CL1170" ca="1" si="20833">CF1169</f>
        <v>17</v>
      </c>
      <c r="CO1170" t="s">
        <v>250</v>
      </c>
      <c r="CP1170" s="2" t="str">
        <f t="shared" ca="1" si="19434"/>
        <v/>
      </c>
      <c r="CR1170" s="2">
        <f t="shared" ref="CR1170" ca="1" si="20834">IF(CH1170=0,"",IF(CH1170=1,"",IF(CH1170=-1,"",ABS(CH1170))))</f>
        <v>41</v>
      </c>
      <c r="CV1170" t="str">
        <f t="shared" ref="CV1170" ca="1" si="20835">IF(CR1169=0,"","x")</f>
        <v>x</v>
      </c>
      <c r="CW1170" s="2" t="str">
        <f t="shared" ca="1" si="19437"/>
        <v>+</v>
      </c>
      <c r="CY1170" s="2">
        <f t="shared" ref="CY1170" ca="1" si="20836">IF(CL1170=0,"",ABS(CL1170))</f>
        <v>17</v>
      </c>
      <c r="DC1170" t="s">
        <v>230</v>
      </c>
    </row>
    <row r="1171" spans="2:107" ht="32" customHeight="1" x14ac:dyDescent="0.55000000000000004">
      <c r="B1171" s="112" t="s">
        <v>1</v>
      </c>
      <c r="C1171" s="112" t="s">
        <v>330</v>
      </c>
      <c r="E1171" s="96">
        <f t="shared" ref="E1171:E1233" ca="1" si="20837">RANDBETWEEN(-10,10)</f>
        <v>2</v>
      </c>
      <c r="F1171" s="97" t="s">
        <v>18</v>
      </c>
      <c r="G1171" s="97" t="str">
        <f t="shared" ref="G1171:G1233" ca="1" si="20838">IF(H1171&gt;0,"+","")</f>
        <v/>
      </c>
      <c r="H1171" s="96">
        <f t="shared" ref="H1171:H1233" ca="1" si="20839">RANDBETWEEN(-10,10)</f>
        <v>-9</v>
      </c>
      <c r="I1171" t="s">
        <v>287</v>
      </c>
      <c r="J1171" s="96">
        <f t="shared" ref="J1171:J1233" ca="1" si="20840">RANDBETWEEN(2,10)</f>
        <v>3</v>
      </c>
      <c r="K1171" s="97" t="s">
        <v>18</v>
      </c>
      <c r="L1171" s="97" t="str">
        <f t="shared" ref="L1171:L1233" ca="1" si="20841">IF(M1171&gt;0,"+","")</f>
        <v>+</v>
      </c>
      <c r="M1171" s="96">
        <f t="shared" ref="M1171:M1233" ca="1" si="20842">RANDBETWEEN(2,10)</f>
        <v>9</v>
      </c>
      <c r="P1171" t="s">
        <v>250</v>
      </c>
      <c r="Q1171" t="s">
        <v>249</v>
      </c>
      <c r="R1171" t="str">
        <f t="shared" ref="R1171" ca="1" si="20843">BH1171&amp;BI1171&amp;BJ1171&amp;BK1171</f>
        <v>2x-9</v>
      </c>
      <c r="S1171" t="s">
        <v>216</v>
      </c>
      <c r="T1171">
        <f t="shared" ref="T1171" ca="1" si="20844">G1172</f>
        <v>5</v>
      </c>
      <c r="U1171" t="s">
        <v>217</v>
      </c>
      <c r="V1171" t="s">
        <v>287</v>
      </c>
      <c r="W1171" t="s">
        <v>249</v>
      </c>
      <c r="X1171" t="str">
        <f t="shared" ref="X1171" ca="1" si="20845">BM1171&amp;BN1171&amp;BO1171&amp;BP1171</f>
        <v>3x+9</v>
      </c>
      <c r="Y1171" t="s">
        <v>216</v>
      </c>
      <c r="Z1171">
        <f t="shared" ref="Z1171" ca="1" si="20846">L1172</f>
        <v>8</v>
      </c>
      <c r="AA1171" t="s">
        <v>217</v>
      </c>
      <c r="AB1171" t="s">
        <v>13</v>
      </c>
      <c r="AC1171" t="s">
        <v>230</v>
      </c>
      <c r="AP1171" t="str">
        <f t="shared" ca="1" si="19409"/>
        <v>\\(\\quad \\displaystyle \\frac{31}{40}x</v>
      </c>
      <c r="AQ1171" t="str">
        <f t="shared" ca="1" si="19410"/>
        <v>-\\frac{27}{40} \\)</v>
      </c>
      <c r="AS1171" t="str">
        <f t="shared" ref="AS1171" ca="1" si="20847">IF(OR(CT1171=1,CR1171=0),AP1172,AP1171)</f>
        <v>\\(\\quad \\displaystyle \\frac{31}{40}x</v>
      </c>
      <c r="AT1171" t="str">
        <f t="shared" ref="AT1171" ca="1" si="20848">IF(OR(DA1171=1,CY1171=0),AQ1172,AQ1171)</f>
        <v>-\\frac{27}{40} \\)</v>
      </c>
      <c r="AU1171" s="114" t="s">
        <v>60</v>
      </c>
      <c r="AV1171" s="115" t="s">
        <v>329</v>
      </c>
      <c r="AW1171" s="114" t="str">
        <f t="shared" ref="AW1171" ca="1" si="20849">P1171&amp;Q1171&amp;R1171&amp;S1171&amp;T1171&amp;U1171&amp;V1171&amp;W1171&amp;X1171&amp;Y1171&amp;Z1171&amp;AA1171&amp;AB1171&amp;AC1171</f>
        <v>\\(\\quad \\displaystyle \\frac{2x-9}{5}+\\frac{3x+9}{8}= \\)</v>
      </c>
      <c r="AX1171" s="114" t="str">
        <f t="shared" ref="AX1171" ca="1" si="20850">IF(AS1172="",AS1171&amp;AT1171,AS1172)</f>
        <v>\\(\\quad \\displaystyle \\frac{31}{40}x-\\frac{27}{40} \\)</v>
      </c>
      <c r="AY1171" s="115" t="s">
        <v>62</v>
      </c>
      <c r="AZ1171" s="116" t="str">
        <f t="shared" ref="AZ1171" ca="1" si="20851">"INSERT INTO "&amp;AU1171&amp;"(tangen,question,answer,editor,date,count) VALUES('"&amp;AV1171&amp;"','"&amp;AW1171&amp;"','"&amp;AX1171&amp;"','"&amp;AY1171&amp;"',NOW(),0);"</f>
        <v>INSERT INTO math(tangen,question,answer,editor,date,count) VALUES('m5800','\\(\\quad \\displaystyle \\frac{2x-9}{5}+\\frac{3x+9}{8}= \\)','\\(\\quad \\displaystyle \\frac{31}{40}x-\\frac{27}{40} \\)','harazono',NOW(),0);</v>
      </c>
      <c r="BH1171">
        <f t="shared" ref="BH1171" ca="1" si="20852">IF(BH1172=1,"",IF(BH1172=-1,"",BH1172))</f>
        <v>2</v>
      </c>
      <c r="BI1171" t="s">
        <v>18</v>
      </c>
      <c r="BJ1171" t="str">
        <f t="shared" ref="BJ1171:BJ1233" ca="1" si="20853">IF(BK1171&gt;0,"+","")</f>
        <v/>
      </c>
      <c r="BK1171" s="23">
        <f t="shared" ref="BK1171" ca="1" si="20854">IF(H1171=0,7,H1171)</f>
        <v>-9</v>
      </c>
      <c r="BM1171">
        <f t="shared" ref="BM1171" ca="1" si="20855">IF(BM1172=1,"",IF(BM1172=-1,"",BM1172))</f>
        <v>3</v>
      </c>
      <c r="BN1171" t="s">
        <v>18</v>
      </c>
      <c r="BO1171" t="str">
        <f t="shared" ref="BO1171:BO1233" ca="1" si="20856">IF(BP1171&gt;0,"+","")</f>
        <v>+</v>
      </c>
      <c r="BP1171" s="23">
        <f t="shared" ref="BP1171" ca="1" si="20857">IF(M1171=0,7,M1171)</f>
        <v>9</v>
      </c>
      <c r="BR1171">
        <f t="shared" ref="BR1171" ca="1" si="20858">BH1172*L1172</f>
        <v>16</v>
      </c>
      <c r="BS1171" t="s">
        <v>18</v>
      </c>
      <c r="BT1171">
        <f t="shared" ref="BT1171" ca="1" si="20859">BK1171*L1172</f>
        <v>-72</v>
      </c>
      <c r="BV1171">
        <f t="shared" ref="BV1171" ca="1" si="20860">G1172*BM1172</f>
        <v>15</v>
      </c>
      <c r="BW1171" t="s">
        <v>18</v>
      </c>
      <c r="BX1171">
        <f t="shared" ref="BX1171" ca="1" si="20861">G1172*BP1171</f>
        <v>45</v>
      </c>
      <c r="BY1171" s="3">
        <f t="shared" ref="BY1171" ca="1" si="20862">BR1171+BV1171</f>
        <v>31</v>
      </c>
      <c r="BZ1171" t="s">
        <v>18</v>
      </c>
      <c r="CA1171" s="3">
        <f t="shared" ref="CA1171" ca="1" si="20863">BT1171+BX1171</f>
        <v>-27</v>
      </c>
      <c r="CB1171">
        <f t="shared" ca="1" si="19426"/>
        <v>31</v>
      </c>
      <c r="CC1171">
        <f t="shared" ca="1" si="19427"/>
        <v>27</v>
      </c>
      <c r="CD1171" s="33">
        <f t="shared" ref="CD1171" ca="1" si="20864">BY1171/GCD(CB1171,CB1172)</f>
        <v>31</v>
      </c>
      <c r="CE1171" t="s">
        <v>18</v>
      </c>
      <c r="CF1171" s="33">
        <f t="shared" ref="CF1171" ca="1" si="20865">CA1171/GCD(CC1171,CC1172)</f>
        <v>-27</v>
      </c>
      <c r="CH1171" s="3">
        <f t="shared" ref="CH1171" ca="1" si="20866">CD1171</f>
        <v>31</v>
      </c>
      <c r="CI1171" s="3">
        <f t="shared" ref="CI1171" ca="1" si="20867">CD1172</f>
        <v>40</v>
      </c>
      <c r="CJ1171" t="s">
        <v>18</v>
      </c>
      <c r="CK1171" s="3" t="str">
        <f t="shared" ref="CK1171:CK1233" ca="1" si="20868">IF(CL1171&gt;=0,"+","")</f>
        <v/>
      </c>
      <c r="CL1171" s="3">
        <f t="shared" ref="CL1171" ca="1" si="20869">CF1171</f>
        <v>-27</v>
      </c>
      <c r="CM1171" s="3">
        <f t="shared" ref="CM1171" ca="1" si="20870">CF1172</f>
        <v>40</v>
      </c>
      <c r="CO1171" t="s">
        <v>250</v>
      </c>
      <c r="CP1171" s="2" t="str">
        <f t="shared" ca="1" si="19434"/>
        <v/>
      </c>
      <c r="CQ1171" t="s">
        <v>249</v>
      </c>
      <c r="CR1171" s="2">
        <f t="shared" ref="CR1171" ca="1" si="20871">ABS(CH1171)</f>
        <v>31</v>
      </c>
      <c r="CS1171" t="s">
        <v>216</v>
      </c>
      <c r="CT1171" s="2">
        <f t="shared" ref="CT1171" ca="1" si="20872">CI1171</f>
        <v>40</v>
      </c>
      <c r="CU1171" t="s">
        <v>217</v>
      </c>
      <c r="CV1171" t="s">
        <v>18</v>
      </c>
      <c r="CW1171" s="2" t="str">
        <f t="shared" ca="1" si="19437"/>
        <v>-</v>
      </c>
      <c r="CX1171" t="s">
        <v>249</v>
      </c>
      <c r="CY1171" s="2">
        <f t="shared" ref="CY1171" ca="1" si="20873">ABS(CL1171)</f>
        <v>27</v>
      </c>
      <c r="CZ1171" t="s">
        <v>216</v>
      </c>
      <c r="DA1171" s="2">
        <f t="shared" ref="DA1171" ca="1" si="20874">CM1171</f>
        <v>40</v>
      </c>
      <c r="DB1171" t="s">
        <v>217</v>
      </c>
      <c r="DC1171" t="s">
        <v>230</v>
      </c>
    </row>
    <row r="1172" spans="2:107" ht="32" customHeight="1" x14ac:dyDescent="0.55000000000000004">
      <c r="B1172" s="113"/>
      <c r="C1172" s="113"/>
      <c r="E1172" s="95"/>
      <c r="F1172" s="95"/>
      <c r="G1172" s="1">
        <f t="shared" ref="G1172:G1234" ca="1" si="20875">RANDBETWEEN(2,10)</f>
        <v>5</v>
      </c>
      <c r="H1172" s="95"/>
      <c r="J1172" s="95"/>
      <c r="K1172" s="95"/>
      <c r="L1172" s="1">
        <f t="shared" ref="L1172:L1234" ca="1" si="20876">RANDBETWEEN(2,10)</f>
        <v>8</v>
      </c>
      <c r="M1172" s="1"/>
      <c r="AP1172" t="str">
        <f t="shared" ca="1" si="19409"/>
        <v>\\(\\quad \\displaystyle 31x</v>
      </c>
      <c r="AQ1172" t="str">
        <f t="shared" ca="1" si="19410"/>
        <v>-27 \\)</v>
      </c>
      <c r="AS1172" s="13" t="str">
        <f t="shared" ref="AS1172" ca="1" si="20877">IF(AND(CR1171=0,CY1171=0),"\\(\\quad \\displaystyle 0 \\)","")</f>
        <v/>
      </c>
      <c r="AU1172" s="114"/>
      <c r="AV1172" s="114"/>
      <c r="AW1172" s="114"/>
      <c r="AX1172" s="114"/>
      <c r="AY1172" s="114"/>
      <c r="AZ1172" s="117"/>
      <c r="BH1172" s="23">
        <f t="shared" ref="BH1172" ca="1" si="20878">IF(E1171=0,7,E1171)</f>
        <v>2</v>
      </c>
      <c r="BI1172" s="1"/>
      <c r="BK1172" s="1"/>
      <c r="BL1172" t="s">
        <v>287</v>
      </c>
      <c r="BM1172" s="23">
        <f t="shared" ref="BM1172" ca="1" si="20879">IF(J1171=0,7,J1171)</f>
        <v>3</v>
      </c>
      <c r="BN1172" s="1"/>
      <c r="BP1172" s="1"/>
      <c r="BR1172">
        <f t="shared" ref="BR1172" ca="1" si="20880">G1172*L1172</f>
        <v>40</v>
      </c>
      <c r="BS1172" t="s">
        <v>18</v>
      </c>
      <c r="BT1172">
        <f t="shared" ref="BT1172" ca="1" si="20881">G1172*L1172</f>
        <v>40</v>
      </c>
      <c r="BV1172">
        <f t="shared" ref="BV1172" ca="1" si="20882">G1172*L1172</f>
        <v>40</v>
      </c>
      <c r="BW1172" t="s">
        <v>18</v>
      </c>
      <c r="BX1172">
        <f t="shared" ref="BX1172" ca="1" si="20883">G1172*L1172</f>
        <v>40</v>
      </c>
      <c r="BY1172" s="3">
        <f t="shared" ref="BY1172" ca="1" si="20884">BR1172</f>
        <v>40</v>
      </c>
      <c r="BZ1172" t="s">
        <v>18</v>
      </c>
      <c r="CA1172" s="3">
        <f t="shared" ref="CA1172" ca="1" si="20885">BT1172</f>
        <v>40</v>
      </c>
      <c r="CB1172">
        <f t="shared" ca="1" si="19426"/>
        <v>40</v>
      </c>
      <c r="CC1172">
        <f t="shared" ca="1" si="19427"/>
        <v>40</v>
      </c>
      <c r="CD1172" s="33">
        <f t="shared" ref="CD1172" ca="1" si="20886">BY1172/GCD(CB1171,CB1172)</f>
        <v>40</v>
      </c>
      <c r="CE1172" t="s">
        <v>18</v>
      </c>
      <c r="CF1172" s="33">
        <f t="shared" ref="CF1172" ca="1" si="20887">CA1172/GCD(CC1171,CC1172)</f>
        <v>40</v>
      </c>
      <c r="CH1172" s="3">
        <f t="shared" ref="CH1172" ca="1" si="20888">CD1171</f>
        <v>31</v>
      </c>
      <c r="CJ1172" t="s">
        <v>18</v>
      </c>
      <c r="CK1172" s="3" t="str">
        <f t="shared" ref="CK1172" ca="1" si="20889">IF(CM1171&gt;=0,"+","")</f>
        <v>+</v>
      </c>
      <c r="CL1172" s="3">
        <f t="shared" ref="CL1172" ca="1" si="20890">CF1171</f>
        <v>-27</v>
      </c>
      <c r="CO1172" t="s">
        <v>250</v>
      </c>
      <c r="CP1172" s="2" t="str">
        <f t="shared" ca="1" si="19434"/>
        <v/>
      </c>
      <c r="CR1172" s="2">
        <f t="shared" ref="CR1172" ca="1" si="20891">IF(CH1172=0,"",IF(CH1172=1,"",IF(CH1172=-1,"",ABS(CH1172))))</f>
        <v>31</v>
      </c>
      <c r="CV1172" t="str">
        <f t="shared" ref="CV1172" ca="1" si="20892">IF(CR1171=0,"","x")</f>
        <v>x</v>
      </c>
      <c r="CW1172" s="2" t="str">
        <f t="shared" ca="1" si="19437"/>
        <v>-</v>
      </c>
      <c r="CY1172" s="2">
        <f t="shared" ref="CY1172" ca="1" si="20893">IF(CL1172=0,"",ABS(CL1172))</f>
        <v>27</v>
      </c>
      <c r="DC1172" t="s">
        <v>230</v>
      </c>
    </row>
    <row r="1173" spans="2:107" ht="32" customHeight="1" x14ac:dyDescent="0.55000000000000004">
      <c r="B1173" s="112" t="s">
        <v>1</v>
      </c>
      <c r="C1173" s="112" t="s">
        <v>330</v>
      </c>
      <c r="E1173" s="96">
        <f t="shared" ca="1" si="20837"/>
        <v>-8</v>
      </c>
      <c r="F1173" s="97" t="s">
        <v>18</v>
      </c>
      <c r="G1173" s="97" t="str">
        <f t="shared" ca="1" si="20838"/>
        <v>+</v>
      </c>
      <c r="H1173" s="96">
        <f t="shared" ca="1" si="20839"/>
        <v>8</v>
      </c>
      <c r="I1173" t="s">
        <v>287</v>
      </c>
      <c r="J1173" s="96">
        <f t="shared" ca="1" si="20840"/>
        <v>6</v>
      </c>
      <c r="K1173" s="97" t="s">
        <v>18</v>
      </c>
      <c r="L1173" s="97" t="str">
        <f t="shared" ca="1" si="20841"/>
        <v>+</v>
      </c>
      <c r="M1173" s="96">
        <f t="shared" ca="1" si="20842"/>
        <v>4</v>
      </c>
      <c r="P1173" t="s">
        <v>250</v>
      </c>
      <c r="Q1173" t="s">
        <v>249</v>
      </c>
      <c r="R1173" t="str">
        <f t="shared" ref="R1173" ca="1" si="20894">BH1173&amp;BI1173&amp;BJ1173&amp;BK1173</f>
        <v>-8x+8</v>
      </c>
      <c r="S1173" t="s">
        <v>216</v>
      </c>
      <c r="T1173">
        <f t="shared" ref="T1173" ca="1" si="20895">G1174</f>
        <v>5</v>
      </c>
      <c r="U1173" t="s">
        <v>217</v>
      </c>
      <c r="V1173" t="s">
        <v>287</v>
      </c>
      <c r="W1173" t="s">
        <v>249</v>
      </c>
      <c r="X1173" t="str">
        <f t="shared" ref="X1173" ca="1" si="20896">BM1173&amp;BN1173&amp;BO1173&amp;BP1173</f>
        <v>6x+4</v>
      </c>
      <c r="Y1173" t="s">
        <v>216</v>
      </c>
      <c r="Z1173">
        <f t="shared" ref="Z1173" ca="1" si="20897">L1174</f>
        <v>10</v>
      </c>
      <c r="AA1173" t="s">
        <v>217</v>
      </c>
      <c r="AB1173" t="s">
        <v>13</v>
      </c>
      <c r="AC1173" t="s">
        <v>230</v>
      </c>
      <c r="AP1173" t="str">
        <f t="shared" ref="AP1173:AP1236" ca="1" si="20898">CO1173&amp;CP1173&amp;CQ1173&amp;CR1173&amp;CS1173&amp;CT1173&amp;CU1173&amp;CV1173</f>
        <v>\\(\\quad \\displaystyle -\\frac{1}{1}x</v>
      </c>
      <c r="AQ1173" t="str">
        <f t="shared" ref="AQ1173:AQ1236" ca="1" si="20899">CW1173&amp;CX1173&amp;CY1173&amp;CZ1173&amp;DA1173&amp;DB1173&amp;DC1173</f>
        <v>+\\frac{2}{1} \\)</v>
      </c>
      <c r="AS1173" t="str">
        <f t="shared" ref="AS1173" ca="1" si="20900">IF(OR(CT1173=1,CR1173=0),AP1174,AP1173)</f>
        <v>\\(\\quad \\displaystyle -x</v>
      </c>
      <c r="AT1173" t="str">
        <f t="shared" ref="AT1173" ca="1" si="20901">IF(OR(DA1173=1,CY1173=0),AQ1174,AQ1173)</f>
        <v>+2 \\)</v>
      </c>
      <c r="AU1173" s="114" t="s">
        <v>60</v>
      </c>
      <c r="AV1173" s="115" t="s">
        <v>329</v>
      </c>
      <c r="AW1173" s="114" t="str">
        <f t="shared" ref="AW1173" ca="1" si="20902">P1173&amp;Q1173&amp;R1173&amp;S1173&amp;T1173&amp;U1173&amp;V1173&amp;W1173&amp;X1173&amp;Y1173&amp;Z1173&amp;AA1173&amp;AB1173&amp;AC1173</f>
        <v>\\(\\quad \\displaystyle \\frac{-8x+8}{5}+\\frac{6x+4}{10}= \\)</v>
      </c>
      <c r="AX1173" s="114" t="str">
        <f t="shared" ref="AX1173" ca="1" si="20903">IF(AS1174="",AS1173&amp;AT1173,AS1174)</f>
        <v>\\(\\quad \\displaystyle -x+2 \\)</v>
      </c>
      <c r="AY1173" s="115" t="s">
        <v>62</v>
      </c>
      <c r="AZ1173" s="116" t="str">
        <f t="shared" ref="AZ1173" ca="1" si="20904">"INSERT INTO "&amp;AU1173&amp;"(tangen,question,answer,editor,date,count) VALUES('"&amp;AV1173&amp;"','"&amp;AW1173&amp;"','"&amp;AX1173&amp;"','"&amp;AY1173&amp;"',NOW(),0);"</f>
        <v>INSERT INTO math(tangen,question,answer,editor,date,count) VALUES('m5800','\\(\\quad \\displaystyle \\frac{-8x+8}{5}+\\frac{6x+4}{10}= \\)','\\(\\quad \\displaystyle -x+2 \\)','harazono',NOW(),0);</v>
      </c>
      <c r="BH1173">
        <f t="shared" ref="BH1173" ca="1" si="20905">IF(BH1174=1,"",IF(BH1174=-1,"",BH1174))</f>
        <v>-8</v>
      </c>
      <c r="BI1173" t="s">
        <v>18</v>
      </c>
      <c r="BJ1173" t="str">
        <f t="shared" ca="1" si="20853"/>
        <v>+</v>
      </c>
      <c r="BK1173" s="23">
        <f t="shared" ref="BK1173" ca="1" si="20906">IF(H1173=0,7,H1173)</f>
        <v>8</v>
      </c>
      <c r="BM1173">
        <f t="shared" ref="BM1173" ca="1" si="20907">IF(BM1174=1,"",IF(BM1174=-1,"",BM1174))</f>
        <v>6</v>
      </c>
      <c r="BN1173" t="s">
        <v>18</v>
      </c>
      <c r="BO1173" t="str">
        <f t="shared" ca="1" si="20856"/>
        <v>+</v>
      </c>
      <c r="BP1173" s="23">
        <f t="shared" ref="BP1173" ca="1" si="20908">IF(M1173=0,7,M1173)</f>
        <v>4</v>
      </c>
      <c r="BR1173">
        <f t="shared" ref="BR1173" ca="1" si="20909">BH1174*L1174</f>
        <v>-80</v>
      </c>
      <c r="BS1173" t="s">
        <v>18</v>
      </c>
      <c r="BT1173">
        <f t="shared" ref="BT1173" ca="1" si="20910">BK1173*L1174</f>
        <v>80</v>
      </c>
      <c r="BV1173">
        <f t="shared" ref="BV1173" ca="1" si="20911">G1174*BM1174</f>
        <v>30</v>
      </c>
      <c r="BW1173" t="s">
        <v>18</v>
      </c>
      <c r="BX1173">
        <f t="shared" ref="BX1173" ca="1" si="20912">G1174*BP1173</f>
        <v>20</v>
      </c>
      <c r="BY1173" s="3">
        <f t="shared" ref="BY1173" ca="1" si="20913">BR1173+BV1173</f>
        <v>-50</v>
      </c>
      <c r="BZ1173" t="s">
        <v>18</v>
      </c>
      <c r="CA1173" s="3">
        <f t="shared" ref="CA1173" ca="1" si="20914">BT1173+BX1173</f>
        <v>100</v>
      </c>
      <c r="CB1173">
        <f t="shared" ref="CB1173:CB1236" ca="1" si="20915">ABS(BY1173)</f>
        <v>50</v>
      </c>
      <c r="CC1173">
        <f t="shared" ref="CC1173:CC1236" ca="1" si="20916">ABS(CA1173)</f>
        <v>100</v>
      </c>
      <c r="CD1173" s="33">
        <f t="shared" ref="CD1173" ca="1" si="20917">BY1173/GCD(CB1173,CB1174)</f>
        <v>-1</v>
      </c>
      <c r="CE1173" t="s">
        <v>18</v>
      </c>
      <c r="CF1173" s="33">
        <f t="shared" ref="CF1173" ca="1" si="20918">CA1173/GCD(CC1173,CC1174)</f>
        <v>2</v>
      </c>
      <c r="CH1173" s="3">
        <f t="shared" ref="CH1173" ca="1" si="20919">CD1173</f>
        <v>-1</v>
      </c>
      <c r="CI1173" s="3">
        <f t="shared" ref="CI1173" ca="1" si="20920">CD1174</f>
        <v>1</v>
      </c>
      <c r="CJ1173" t="s">
        <v>18</v>
      </c>
      <c r="CK1173" s="3" t="str">
        <f t="shared" ca="1" si="20868"/>
        <v>+</v>
      </c>
      <c r="CL1173" s="3">
        <f t="shared" ref="CL1173" ca="1" si="20921">CF1173</f>
        <v>2</v>
      </c>
      <c r="CM1173" s="3">
        <f t="shared" ref="CM1173" ca="1" si="20922">CF1174</f>
        <v>1</v>
      </c>
      <c r="CO1173" t="s">
        <v>250</v>
      </c>
      <c r="CP1173" s="2" t="str">
        <f t="shared" ref="CP1173:CP1236" ca="1" si="20923">IF(CH1173&gt;=0,"","-")</f>
        <v>-</v>
      </c>
      <c r="CQ1173" t="s">
        <v>249</v>
      </c>
      <c r="CR1173" s="2">
        <f t="shared" ref="CR1173" ca="1" si="20924">ABS(CH1173)</f>
        <v>1</v>
      </c>
      <c r="CS1173" t="s">
        <v>216</v>
      </c>
      <c r="CT1173" s="2">
        <f t="shared" ref="CT1173" ca="1" si="20925">CI1173</f>
        <v>1</v>
      </c>
      <c r="CU1173" t="s">
        <v>217</v>
      </c>
      <c r="CV1173" t="s">
        <v>18</v>
      </c>
      <c r="CW1173" s="2" t="str">
        <f t="shared" ref="CW1173:CW1236" ca="1" si="20926">IF(CL1173&gt;0,"+",IF(CL1173=0,"","-"))</f>
        <v>+</v>
      </c>
      <c r="CX1173" t="s">
        <v>249</v>
      </c>
      <c r="CY1173" s="2">
        <f t="shared" ref="CY1173" ca="1" si="20927">ABS(CL1173)</f>
        <v>2</v>
      </c>
      <c r="CZ1173" t="s">
        <v>216</v>
      </c>
      <c r="DA1173" s="2">
        <f t="shared" ref="DA1173" ca="1" si="20928">CM1173</f>
        <v>1</v>
      </c>
      <c r="DB1173" t="s">
        <v>217</v>
      </c>
      <c r="DC1173" t="s">
        <v>230</v>
      </c>
    </row>
    <row r="1174" spans="2:107" ht="32" customHeight="1" x14ac:dyDescent="0.55000000000000004">
      <c r="B1174" s="113"/>
      <c r="C1174" s="113"/>
      <c r="E1174" s="95"/>
      <c r="F1174" s="95"/>
      <c r="G1174" s="1">
        <f t="shared" ca="1" si="20875"/>
        <v>5</v>
      </c>
      <c r="H1174" s="95"/>
      <c r="J1174" s="95"/>
      <c r="K1174" s="95"/>
      <c r="L1174" s="1">
        <f t="shared" ca="1" si="20876"/>
        <v>10</v>
      </c>
      <c r="M1174" s="1"/>
      <c r="AP1174" t="str">
        <f t="shared" ca="1" si="20898"/>
        <v>\\(\\quad \\displaystyle -x</v>
      </c>
      <c r="AQ1174" t="str">
        <f t="shared" ca="1" si="20899"/>
        <v>+2 \\)</v>
      </c>
      <c r="AS1174" s="13" t="str">
        <f t="shared" ref="AS1174" ca="1" si="20929">IF(AND(CR1173=0,CY1173=0),"\\(\\quad \\displaystyle 0 \\)","")</f>
        <v/>
      </c>
      <c r="AU1174" s="114"/>
      <c r="AV1174" s="114"/>
      <c r="AW1174" s="114"/>
      <c r="AX1174" s="114"/>
      <c r="AY1174" s="114"/>
      <c r="AZ1174" s="117"/>
      <c r="BH1174" s="23">
        <f t="shared" ref="BH1174" ca="1" si="20930">IF(E1173=0,7,E1173)</f>
        <v>-8</v>
      </c>
      <c r="BI1174" s="1"/>
      <c r="BK1174" s="1"/>
      <c r="BL1174" t="s">
        <v>287</v>
      </c>
      <c r="BM1174" s="23">
        <f t="shared" ref="BM1174" ca="1" si="20931">IF(J1173=0,7,J1173)</f>
        <v>6</v>
      </c>
      <c r="BN1174" s="1"/>
      <c r="BP1174" s="1"/>
      <c r="BR1174">
        <f t="shared" ref="BR1174" ca="1" si="20932">G1174*L1174</f>
        <v>50</v>
      </c>
      <c r="BS1174" t="s">
        <v>18</v>
      </c>
      <c r="BT1174">
        <f t="shared" ref="BT1174" ca="1" si="20933">G1174*L1174</f>
        <v>50</v>
      </c>
      <c r="BV1174">
        <f t="shared" ref="BV1174" ca="1" si="20934">G1174*L1174</f>
        <v>50</v>
      </c>
      <c r="BW1174" t="s">
        <v>18</v>
      </c>
      <c r="BX1174">
        <f t="shared" ref="BX1174" ca="1" si="20935">G1174*L1174</f>
        <v>50</v>
      </c>
      <c r="BY1174" s="3">
        <f t="shared" ref="BY1174" ca="1" si="20936">BR1174</f>
        <v>50</v>
      </c>
      <c r="BZ1174" t="s">
        <v>18</v>
      </c>
      <c r="CA1174" s="3">
        <f t="shared" ref="CA1174" ca="1" si="20937">BT1174</f>
        <v>50</v>
      </c>
      <c r="CB1174">
        <f t="shared" ca="1" si="20915"/>
        <v>50</v>
      </c>
      <c r="CC1174">
        <f t="shared" ca="1" si="20916"/>
        <v>50</v>
      </c>
      <c r="CD1174" s="33">
        <f t="shared" ref="CD1174" ca="1" si="20938">BY1174/GCD(CB1173,CB1174)</f>
        <v>1</v>
      </c>
      <c r="CE1174" t="s">
        <v>18</v>
      </c>
      <c r="CF1174" s="33">
        <f t="shared" ref="CF1174" ca="1" si="20939">CA1174/GCD(CC1173,CC1174)</f>
        <v>1</v>
      </c>
      <c r="CH1174" s="3">
        <f t="shared" ref="CH1174" ca="1" si="20940">CD1173</f>
        <v>-1</v>
      </c>
      <c r="CJ1174" t="s">
        <v>18</v>
      </c>
      <c r="CK1174" s="3" t="str">
        <f t="shared" ref="CK1174" ca="1" si="20941">IF(CM1173&gt;=0,"+","")</f>
        <v>+</v>
      </c>
      <c r="CL1174" s="3">
        <f t="shared" ref="CL1174" ca="1" si="20942">CF1173</f>
        <v>2</v>
      </c>
      <c r="CO1174" t="s">
        <v>250</v>
      </c>
      <c r="CP1174" s="2" t="str">
        <f t="shared" ca="1" si="20923"/>
        <v>-</v>
      </c>
      <c r="CR1174" s="2" t="str">
        <f t="shared" ref="CR1174" ca="1" si="20943">IF(CH1174=0,"",IF(CH1174=1,"",IF(CH1174=-1,"",ABS(CH1174))))</f>
        <v/>
      </c>
      <c r="CV1174" t="str">
        <f t="shared" ref="CV1174" ca="1" si="20944">IF(CR1173=0,"","x")</f>
        <v>x</v>
      </c>
      <c r="CW1174" s="2" t="str">
        <f t="shared" ca="1" si="20926"/>
        <v>+</v>
      </c>
      <c r="CY1174" s="2">
        <f t="shared" ref="CY1174" ca="1" si="20945">IF(CL1174=0,"",ABS(CL1174))</f>
        <v>2</v>
      </c>
      <c r="DC1174" t="s">
        <v>230</v>
      </c>
    </row>
    <row r="1175" spans="2:107" ht="32" customHeight="1" x14ac:dyDescent="0.55000000000000004">
      <c r="B1175" s="112" t="s">
        <v>1</v>
      </c>
      <c r="C1175" s="112" t="s">
        <v>330</v>
      </c>
      <c r="E1175" s="96">
        <f t="shared" ca="1" si="20837"/>
        <v>-8</v>
      </c>
      <c r="F1175" s="97" t="s">
        <v>18</v>
      </c>
      <c r="G1175" s="97" t="str">
        <f t="shared" ca="1" si="20838"/>
        <v/>
      </c>
      <c r="H1175" s="96">
        <f t="shared" ca="1" si="20839"/>
        <v>-8</v>
      </c>
      <c r="I1175" t="s">
        <v>287</v>
      </c>
      <c r="J1175" s="96">
        <f t="shared" ca="1" si="20840"/>
        <v>4</v>
      </c>
      <c r="K1175" s="97" t="s">
        <v>18</v>
      </c>
      <c r="L1175" s="97" t="str">
        <f t="shared" ca="1" si="20841"/>
        <v>+</v>
      </c>
      <c r="M1175" s="96">
        <f t="shared" ca="1" si="20842"/>
        <v>9</v>
      </c>
      <c r="P1175" t="s">
        <v>250</v>
      </c>
      <c r="Q1175" t="s">
        <v>249</v>
      </c>
      <c r="R1175" t="str">
        <f t="shared" ref="R1175" ca="1" si="20946">BH1175&amp;BI1175&amp;BJ1175&amp;BK1175</f>
        <v>-8x-8</v>
      </c>
      <c r="S1175" t="s">
        <v>216</v>
      </c>
      <c r="T1175">
        <f t="shared" ref="T1175" ca="1" si="20947">G1176</f>
        <v>4</v>
      </c>
      <c r="U1175" t="s">
        <v>217</v>
      </c>
      <c r="V1175" t="s">
        <v>287</v>
      </c>
      <c r="W1175" t="s">
        <v>249</v>
      </c>
      <c r="X1175" t="str">
        <f t="shared" ref="X1175" ca="1" si="20948">BM1175&amp;BN1175&amp;BO1175&amp;BP1175</f>
        <v>4x+9</v>
      </c>
      <c r="Y1175" t="s">
        <v>216</v>
      </c>
      <c r="Z1175">
        <f t="shared" ref="Z1175" ca="1" si="20949">L1176</f>
        <v>2</v>
      </c>
      <c r="AA1175" t="s">
        <v>217</v>
      </c>
      <c r="AB1175" t="s">
        <v>13</v>
      </c>
      <c r="AC1175" t="s">
        <v>230</v>
      </c>
      <c r="AP1175" t="str">
        <f t="shared" ca="1" si="20898"/>
        <v>\\(\\quad \\displaystyle \\frac{0}{1}x</v>
      </c>
      <c r="AQ1175" t="str">
        <f t="shared" ca="1" si="20899"/>
        <v>+\\frac{5}{2} \\)</v>
      </c>
      <c r="AS1175" t="str">
        <f t="shared" ref="AS1175" ca="1" si="20950">IF(OR(CT1175=1,CR1175=0),AP1176,AP1175)</f>
        <v xml:space="preserve">\\(\\quad \\displaystyle </v>
      </c>
      <c r="AT1175" t="str">
        <f t="shared" ref="AT1175" ca="1" si="20951">IF(OR(DA1175=1,CY1175=0),AQ1176,AQ1175)</f>
        <v>+\\frac{5}{2} \\)</v>
      </c>
      <c r="AU1175" s="114" t="s">
        <v>60</v>
      </c>
      <c r="AV1175" s="115" t="s">
        <v>329</v>
      </c>
      <c r="AW1175" s="114" t="str">
        <f t="shared" ref="AW1175" ca="1" si="20952">P1175&amp;Q1175&amp;R1175&amp;S1175&amp;T1175&amp;U1175&amp;V1175&amp;W1175&amp;X1175&amp;Y1175&amp;Z1175&amp;AA1175&amp;AB1175&amp;AC1175</f>
        <v>\\(\\quad \\displaystyle \\frac{-8x-8}{4}+\\frac{4x+9}{2}= \\)</v>
      </c>
      <c r="AX1175" s="114" t="str">
        <f t="shared" ref="AX1175" ca="1" si="20953">IF(AS1176="",AS1175&amp;AT1175,AS1176)</f>
        <v>\\(\\quad \\displaystyle +\\frac{5}{2} \\)</v>
      </c>
      <c r="AY1175" s="115" t="s">
        <v>62</v>
      </c>
      <c r="AZ1175" s="116" t="str">
        <f t="shared" ref="AZ1175" ca="1" si="20954">"INSERT INTO "&amp;AU1175&amp;"(tangen,question,answer,editor,date,count) VALUES('"&amp;AV1175&amp;"','"&amp;AW1175&amp;"','"&amp;AX1175&amp;"','"&amp;AY1175&amp;"',NOW(),0);"</f>
        <v>INSERT INTO math(tangen,question,answer,editor,date,count) VALUES('m5800','\\(\\quad \\displaystyle \\frac{-8x-8}{4}+\\frac{4x+9}{2}= \\)','\\(\\quad \\displaystyle +\\frac{5}{2} \\)','harazono',NOW(),0);</v>
      </c>
      <c r="BH1175">
        <f t="shared" ref="BH1175" ca="1" si="20955">IF(BH1176=1,"",IF(BH1176=-1,"",BH1176))</f>
        <v>-8</v>
      </c>
      <c r="BI1175" t="s">
        <v>18</v>
      </c>
      <c r="BJ1175" t="str">
        <f t="shared" ca="1" si="20853"/>
        <v/>
      </c>
      <c r="BK1175" s="23">
        <f t="shared" ref="BK1175" ca="1" si="20956">IF(H1175=0,7,H1175)</f>
        <v>-8</v>
      </c>
      <c r="BM1175">
        <f t="shared" ref="BM1175" ca="1" si="20957">IF(BM1176=1,"",IF(BM1176=-1,"",BM1176))</f>
        <v>4</v>
      </c>
      <c r="BN1175" t="s">
        <v>18</v>
      </c>
      <c r="BO1175" t="str">
        <f t="shared" ca="1" si="20856"/>
        <v>+</v>
      </c>
      <c r="BP1175" s="23">
        <f t="shared" ref="BP1175" ca="1" si="20958">IF(M1175=0,7,M1175)</f>
        <v>9</v>
      </c>
      <c r="BR1175">
        <f t="shared" ref="BR1175" ca="1" si="20959">BH1176*L1176</f>
        <v>-16</v>
      </c>
      <c r="BS1175" t="s">
        <v>18</v>
      </c>
      <c r="BT1175">
        <f t="shared" ref="BT1175" ca="1" si="20960">BK1175*L1176</f>
        <v>-16</v>
      </c>
      <c r="BV1175">
        <f t="shared" ref="BV1175" ca="1" si="20961">G1176*BM1176</f>
        <v>16</v>
      </c>
      <c r="BW1175" t="s">
        <v>18</v>
      </c>
      <c r="BX1175">
        <f t="shared" ref="BX1175" ca="1" si="20962">G1176*BP1175</f>
        <v>36</v>
      </c>
      <c r="BY1175" s="3">
        <f t="shared" ref="BY1175" ca="1" si="20963">BR1175+BV1175</f>
        <v>0</v>
      </c>
      <c r="BZ1175" t="s">
        <v>18</v>
      </c>
      <c r="CA1175" s="3">
        <f t="shared" ref="CA1175" ca="1" si="20964">BT1175+BX1175</f>
        <v>20</v>
      </c>
      <c r="CB1175">
        <f t="shared" ca="1" si="20915"/>
        <v>0</v>
      </c>
      <c r="CC1175">
        <f t="shared" ca="1" si="20916"/>
        <v>20</v>
      </c>
      <c r="CD1175" s="33">
        <f t="shared" ref="CD1175" ca="1" si="20965">BY1175/GCD(CB1175,CB1176)</f>
        <v>0</v>
      </c>
      <c r="CE1175" t="s">
        <v>18</v>
      </c>
      <c r="CF1175" s="33">
        <f t="shared" ref="CF1175" ca="1" si="20966">CA1175/GCD(CC1175,CC1176)</f>
        <v>5</v>
      </c>
      <c r="CH1175" s="3">
        <f t="shared" ref="CH1175" ca="1" si="20967">CD1175</f>
        <v>0</v>
      </c>
      <c r="CI1175" s="3">
        <f t="shared" ref="CI1175" ca="1" si="20968">CD1176</f>
        <v>1</v>
      </c>
      <c r="CJ1175" t="s">
        <v>18</v>
      </c>
      <c r="CK1175" s="3" t="str">
        <f t="shared" ca="1" si="20868"/>
        <v>+</v>
      </c>
      <c r="CL1175" s="3">
        <f t="shared" ref="CL1175" ca="1" si="20969">CF1175</f>
        <v>5</v>
      </c>
      <c r="CM1175" s="3">
        <f t="shared" ref="CM1175" ca="1" si="20970">CF1176</f>
        <v>2</v>
      </c>
      <c r="CO1175" t="s">
        <v>250</v>
      </c>
      <c r="CP1175" s="2" t="str">
        <f t="shared" ca="1" si="20923"/>
        <v/>
      </c>
      <c r="CQ1175" t="s">
        <v>249</v>
      </c>
      <c r="CR1175" s="2">
        <f t="shared" ref="CR1175" ca="1" si="20971">ABS(CH1175)</f>
        <v>0</v>
      </c>
      <c r="CS1175" t="s">
        <v>216</v>
      </c>
      <c r="CT1175" s="2">
        <f t="shared" ref="CT1175" ca="1" si="20972">CI1175</f>
        <v>1</v>
      </c>
      <c r="CU1175" t="s">
        <v>217</v>
      </c>
      <c r="CV1175" t="s">
        <v>18</v>
      </c>
      <c r="CW1175" s="2" t="str">
        <f t="shared" ca="1" si="20926"/>
        <v>+</v>
      </c>
      <c r="CX1175" t="s">
        <v>249</v>
      </c>
      <c r="CY1175" s="2">
        <f t="shared" ref="CY1175" ca="1" si="20973">ABS(CL1175)</f>
        <v>5</v>
      </c>
      <c r="CZ1175" t="s">
        <v>216</v>
      </c>
      <c r="DA1175" s="2">
        <f t="shared" ref="DA1175" ca="1" si="20974">CM1175</f>
        <v>2</v>
      </c>
      <c r="DB1175" t="s">
        <v>217</v>
      </c>
      <c r="DC1175" t="s">
        <v>230</v>
      </c>
    </row>
    <row r="1176" spans="2:107" ht="32" customHeight="1" x14ac:dyDescent="0.55000000000000004">
      <c r="B1176" s="113"/>
      <c r="C1176" s="113"/>
      <c r="E1176" s="95"/>
      <c r="F1176" s="95"/>
      <c r="G1176" s="1">
        <f t="shared" ca="1" si="20875"/>
        <v>4</v>
      </c>
      <c r="H1176" s="95"/>
      <c r="J1176" s="95"/>
      <c r="K1176" s="95"/>
      <c r="L1176" s="1">
        <f t="shared" ca="1" si="20876"/>
        <v>2</v>
      </c>
      <c r="M1176" s="1"/>
      <c r="AP1176" t="str">
        <f t="shared" ca="1" si="20898"/>
        <v xml:space="preserve">\\(\\quad \\displaystyle </v>
      </c>
      <c r="AQ1176" t="str">
        <f t="shared" ca="1" si="20899"/>
        <v>+5 \\)</v>
      </c>
      <c r="AS1176" s="13" t="str">
        <f t="shared" ref="AS1176" ca="1" si="20975">IF(AND(CR1175=0,CY1175=0),"\\(\\quad \\displaystyle 0 \\)","")</f>
        <v/>
      </c>
      <c r="AU1176" s="114"/>
      <c r="AV1176" s="114"/>
      <c r="AW1176" s="114"/>
      <c r="AX1176" s="114"/>
      <c r="AY1176" s="114"/>
      <c r="AZ1176" s="117"/>
      <c r="BH1176" s="23">
        <f t="shared" ref="BH1176" ca="1" si="20976">IF(E1175=0,7,E1175)</f>
        <v>-8</v>
      </c>
      <c r="BI1176" s="1"/>
      <c r="BK1176" s="1"/>
      <c r="BL1176" t="s">
        <v>287</v>
      </c>
      <c r="BM1176" s="23">
        <f t="shared" ref="BM1176" ca="1" si="20977">IF(J1175=0,7,J1175)</f>
        <v>4</v>
      </c>
      <c r="BN1176" s="1"/>
      <c r="BP1176" s="1"/>
      <c r="BR1176">
        <f t="shared" ref="BR1176" ca="1" si="20978">G1176*L1176</f>
        <v>8</v>
      </c>
      <c r="BS1176" t="s">
        <v>18</v>
      </c>
      <c r="BT1176">
        <f t="shared" ref="BT1176" ca="1" si="20979">G1176*L1176</f>
        <v>8</v>
      </c>
      <c r="BV1176">
        <f t="shared" ref="BV1176" ca="1" si="20980">G1176*L1176</f>
        <v>8</v>
      </c>
      <c r="BW1176" t="s">
        <v>18</v>
      </c>
      <c r="BX1176">
        <f t="shared" ref="BX1176" ca="1" si="20981">G1176*L1176</f>
        <v>8</v>
      </c>
      <c r="BY1176" s="3">
        <f t="shared" ref="BY1176" ca="1" si="20982">BR1176</f>
        <v>8</v>
      </c>
      <c r="BZ1176" t="s">
        <v>18</v>
      </c>
      <c r="CA1176" s="3">
        <f t="shared" ref="CA1176" ca="1" si="20983">BT1176</f>
        <v>8</v>
      </c>
      <c r="CB1176">
        <f t="shared" ca="1" si="20915"/>
        <v>8</v>
      </c>
      <c r="CC1176">
        <f t="shared" ca="1" si="20916"/>
        <v>8</v>
      </c>
      <c r="CD1176" s="33">
        <f t="shared" ref="CD1176" ca="1" si="20984">BY1176/GCD(CB1175,CB1176)</f>
        <v>1</v>
      </c>
      <c r="CE1176" t="s">
        <v>18</v>
      </c>
      <c r="CF1176" s="33">
        <f t="shared" ref="CF1176" ca="1" si="20985">CA1176/GCD(CC1175,CC1176)</f>
        <v>2</v>
      </c>
      <c r="CH1176" s="3">
        <f t="shared" ref="CH1176" ca="1" si="20986">CD1175</f>
        <v>0</v>
      </c>
      <c r="CJ1176" t="s">
        <v>18</v>
      </c>
      <c r="CK1176" s="3" t="str">
        <f t="shared" ref="CK1176" ca="1" si="20987">IF(CM1175&gt;=0,"+","")</f>
        <v>+</v>
      </c>
      <c r="CL1176" s="3">
        <f t="shared" ref="CL1176" ca="1" si="20988">CF1175</f>
        <v>5</v>
      </c>
      <c r="CO1176" t="s">
        <v>250</v>
      </c>
      <c r="CP1176" s="2" t="str">
        <f t="shared" ca="1" si="20923"/>
        <v/>
      </c>
      <c r="CR1176" s="2" t="str">
        <f t="shared" ref="CR1176" ca="1" si="20989">IF(CH1176=0,"",IF(CH1176=1,"",IF(CH1176=-1,"",ABS(CH1176))))</f>
        <v/>
      </c>
      <c r="CV1176" t="str">
        <f t="shared" ref="CV1176" ca="1" si="20990">IF(CR1175=0,"","x")</f>
        <v/>
      </c>
      <c r="CW1176" s="2" t="str">
        <f t="shared" ca="1" si="20926"/>
        <v>+</v>
      </c>
      <c r="CY1176" s="2">
        <f t="shared" ref="CY1176" ca="1" si="20991">IF(CL1176=0,"",ABS(CL1176))</f>
        <v>5</v>
      </c>
      <c r="DC1176" t="s">
        <v>230</v>
      </c>
    </row>
    <row r="1177" spans="2:107" ht="32" customHeight="1" x14ac:dyDescent="0.55000000000000004">
      <c r="B1177" s="112" t="s">
        <v>1</v>
      </c>
      <c r="C1177" s="112" t="s">
        <v>330</v>
      </c>
      <c r="E1177" s="96">
        <f t="shared" ca="1" si="20837"/>
        <v>-4</v>
      </c>
      <c r="F1177" s="97" t="s">
        <v>18</v>
      </c>
      <c r="G1177" s="97" t="str">
        <f t="shared" ca="1" si="20838"/>
        <v/>
      </c>
      <c r="H1177" s="96">
        <f t="shared" ca="1" si="20839"/>
        <v>-10</v>
      </c>
      <c r="I1177" t="s">
        <v>287</v>
      </c>
      <c r="J1177" s="96">
        <f t="shared" ca="1" si="20840"/>
        <v>7</v>
      </c>
      <c r="K1177" s="97" t="s">
        <v>18</v>
      </c>
      <c r="L1177" s="97" t="str">
        <f t="shared" ca="1" si="20841"/>
        <v>+</v>
      </c>
      <c r="M1177" s="96">
        <f t="shared" ca="1" si="20842"/>
        <v>7</v>
      </c>
      <c r="P1177" t="s">
        <v>250</v>
      </c>
      <c r="Q1177" t="s">
        <v>249</v>
      </c>
      <c r="R1177" t="str">
        <f t="shared" ref="R1177" ca="1" si="20992">BH1177&amp;BI1177&amp;BJ1177&amp;BK1177</f>
        <v>-4x-10</v>
      </c>
      <c r="S1177" t="s">
        <v>216</v>
      </c>
      <c r="T1177">
        <f t="shared" ref="T1177" ca="1" si="20993">G1178</f>
        <v>4</v>
      </c>
      <c r="U1177" t="s">
        <v>217</v>
      </c>
      <c r="V1177" t="s">
        <v>287</v>
      </c>
      <c r="W1177" t="s">
        <v>249</v>
      </c>
      <c r="X1177" t="str">
        <f t="shared" ref="X1177" ca="1" si="20994">BM1177&amp;BN1177&amp;BO1177&amp;BP1177</f>
        <v>7x+7</v>
      </c>
      <c r="Y1177" t="s">
        <v>216</v>
      </c>
      <c r="Z1177">
        <f t="shared" ref="Z1177" ca="1" si="20995">L1178</f>
        <v>4</v>
      </c>
      <c r="AA1177" t="s">
        <v>217</v>
      </c>
      <c r="AB1177" t="s">
        <v>13</v>
      </c>
      <c r="AC1177" t="s">
        <v>230</v>
      </c>
      <c r="AP1177" t="str">
        <f t="shared" ca="1" si="20898"/>
        <v>\\(\\quad \\displaystyle \\frac{3}{4}x</v>
      </c>
      <c r="AQ1177" t="str">
        <f t="shared" ca="1" si="20899"/>
        <v>-\\frac{3}{4} \\)</v>
      </c>
      <c r="AS1177" t="str">
        <f t="shared" ref="AS1177" ca="1" si="20996">IF(OR(CT1177=1,CR1177=0),AP1178,AP1177)</f>
        <v>\\(\\quad \\displaystyle \\frac{3}{4}x</v>
      </c>
      <c r="AT1177" t="str">
        <f t="shared" ref="AT1177" ca="1" si="20997">IF(OR(DA1177=1,CY1177=0),AQ1178,AQ1177)</f>
        <v>-\\frac{3}{4} \\)</v>
      </c>
      <c r="AU1177" s="114" t="s">
        <v>60</v>
      </c>
      <c r="AV1177" s="115" t="s">
        <v>329</v>
      </c>
      <c r="AW1177" s="114" t="str">
        <f t="shared" ref="AW1177" ca="1" si="20998">P1177&amp;Q1177&amp;R1177&amp;S1177&amp;T1177&amp;U1177&amp;V1177&amp;W1177&amp;X1177&amp;Y1177&amp;Z1177&amp;AA1177&amp;AB1177&amp;AC1177</f>
        <v>\\(\\quad \\displaystyle \\frac{-4x-10}{4}+\\frac{7x+7}{4}= \\)</v>
      </c>
      <c r="AX1177" s="114" t="str">
        <f t="shared" ref="AX1177" ca="1" si="20999">IF(AS1178="",AS1177&amp;AT1177,AS1178)</f>
        <v>\\(\\quad \\displaystyle \\frac{3}{4}x-\\frac{3}{4} \\)</v>
      </c>
      <c r="AY1177" s="115" t="s">
        <v>62</v>
      </c>
      <c r="AZ1177" s="116" t="str">
        <f t="shared" ref="AZ1177" ca="1" si="21000">"INSERT INTO "&amp;AU1177&amp;"(tangen,question,answer,editor,date,count) VALUES('"&amp;AV1177&amp;"','"&amp;AW1177&amp;"','"&amp;AX1177&amp;"','"&amp;AY1177&amp;"',NOW(),0);"</f>
        <v>INSERT INTO math(tangen,question,answer,editor,date,count) VALUES('m5800','\\(\\quad \\displaystyle \\frac{-4x-10}{4}+\\frac{7x+7}{4}= \\)','\\(\\quad \\displaystyle \\frac{3}{4}x-\\frac{3}{4} \\)','harazono',NOW(),0);</v>
      </c>
      <c r="BH1177">
        <f t="shared" ref="BH1177" ca="1" si="21001">IF(BH1178=1,"",IF(BH1178=-1,"",BH1178))</f>
        <v>-4</v>
      </c>
      <c r="BI1177" t="s">
        <v>18</v>
      </c>
      <c r="BJ1177" t="str">
        <f t="shared" ca="1" si="20853"/>
        <v/>
      </c>
      <c r="BK1177" s="23">
        <f t="shared" ref="BK1177" ca="1" si="21002">IF(H1177=0,7,H1177)</f>
        <v>-10</v>
      </c>
      <c r="BM1177">
        <f t="shared" ref="BM1177" ca="1" si="21003">IF(BM1178=1,"",IF(BM1178=-1,"",BM1178))</f>
        <v>7</v>
      </c>
      <c r="BN1177" t="s">
        <v>18</v>
      </c>
      <c r="BO1177" t="str">
        <f t="shared" ca="1" si="20856"/>
        <v>+</v>
      </c>
      <c r="BP1177" s="23">
        <f t="shared" ref="BP1177" ca="1" si="21004">IF(M1177=0,7,M1177)</f>
        <v>7</v>
      </c>
      <c r="BR1177">
        <f t="shared" ref="BR1177" ca="1" si="21005">BH1178*L1178</f>
        <v>-16</v>
      </c>
      <c r="BS1177" t="s">
        <v>18</v>
      </c>
      <c r="BT1177">
        <f t="shared" ref="BT1177" ca="1" si="21006">BK1177*L1178</f>
        <v>-40</v>
      </c>
      <c r="BV1177">
        <f t="shared" ref="BV1177" ca="1" si="21007">G1178*BM1178</f>
        <v>28</v>
      </c>
      <c r="BW1177" t="s">
        <v>18</v>
      </c>
      <c r="BX1177">
        <f t="shared" ref="BX1177" ca="1" si="21008">G1178*BP1177</f>
        <v>28</v>
      </c>
      <c r="BY1177" s="3">
        <f t="shared" ref="BY1177" ca="1" si="21009">BR1177+BV1177</f>
        <v>12</v>
      </c>
      <c r="BZ1177" t="s">
        <v>18</v>
      </c>
      <c r="CA1177" s="3">
        <f t="shared" ref="CA1177" ca="1" si="21010">BT1177+BX1177</f>
        <v>-12</v>
      </c>
      <c r="CB1177">
        <f t="shared" ca="1" si="20915"/>
        <v>12</v>
      </c>
      <c r="CC1177">
        <f t="shared" ca="1" si="20916"/>
        <v>12</v>
      </c>
      <c r="CD1177" s="33">
        <f t="shared" ref="CD1177" ca="1" si="21011">BY1177/GCD(CB1177,CB1178)</f>
        <v>3</v>
      </c>
      <c r="CE1177" t="s">
        <v>18</v>
      </c>
      <c r="CF1177" s="33">
        <f t="shared" ref="CF1177" ca="1" si="21012">CA1177/GCD(CC1177,CC1178)</f>
        <v>-3</v>
      </c>
      <c r="CH1177" s="3">
        <f t="shared" ref="CH1177" ca="1" si="21013">CD1177</f>
        <v>3</v>
      </c>
      <c r="CI1177" s="3">
        <f t="shared" ref="CI1177" ca="1" si="21014">CD1178</f>
        <v>4</v>
      </c>
      <c r="CJ1177" t="s">
        <v>18</v>
      </c>
      <c r="CK1177" s="3" t="str">
        <f t="shared" ca="1" si="20868"/>
        <v/>
      </c>
      <c r="CL1177" s="3">
        <f t="shared" ref="CL1177" ca="1" si="21015">CF1177</f>
        <v>-3</v>
      </c>
      <c r="CM1177" s="3">
        <f t="shared" ref="CM1177" ca="1" si="21016">CF1178</f>
        <v>4</v>
      </c>
      <c r="CO1177" t="s">
        <v>250</v>
      </c>
      <c r="CP1177" s="2" t="str">
        <f t="shared" ca="1" si="20923"/>
        <v/>
      </c>
      <c r="CQ1177" t="s">
        <v>249</v>
      </c>
      <c r="CR1177" s="2">
        <f t="shared" ref="CR1177" ca="1" si="21017">ABS(CH1177)</f>
        <v>3</v>
      </c>
      <c r="CS1177" t="s">
        <v>216</v>
      </c>
      <c r="CT1177" s="2">
        <f t="shared" ref="CT1177" ca="1" si="21018">CI1177</f>
        <v>4</v>
      </c>
      <c r="CU1177" t="s">
        <v>217</v>
      </c>
      <c r="CV1177" t="s">
        <v>18</v>
      </c>
      <c r="CW1177" s="2" t="str">
        <f t="shared" ca="1" si="20926"/>
        <v>-</v>
      </c>
      <c r="CX1177" t="s">
        <v>249</v>
      </c>
      <c r="CY1177" s="2">
        <f t="shared" ref="CY1177" ca="1" si="21019">ABS(CL1177)</f>
        <v>3</v>
      </c>
      <c r="CZ1177" t="s">
        <v>216</v>
      </c>
      <c r="DA1177" s="2">
        <f t="shared" ref="DA1177" ca="1" si="21020">CM1177</f>
        <v>4</v>
      </c>
      <c r="DB1177" t="s">
        <v>217</v>
      </c>
      <c r="DC1177" t="s">
        <v>230</v>
      </c>
    </row>
    <row r="1178" spans="2:107" ht="32" customHeight="1" x14ac:dyDescent="0.55000000000000004">
      <c r="B1178" s="113"/>
      <c r="C1178" s="113"/>
      <c r="E1178" s="95"/>
      <c r="F1178" s="95"/>
      <c r="G1178" s="1">
        <f t="shared" ca="1" si="20875"/>
        <v>4</v>
      </c>
      <c r="H1178" s="95"/>
      <c r="J1178" s="95"/>
      <c r="K1178" s="95"/>
      <c r="L1178" s="1">
        <f t="shared" ca="1" si="20876"/>
        <v>4</v>
      </c>
      <c r="M1178" s="1"/>
      <c r="AP1178" t="str">
        <f t="shared" ca="1" si="20898"/>
        <v>\\(\\quad \\displaystyle 3x</v>
      </c>
      <c r="AQ1178" t="str">
        <f t="shared" ca="1" si="20899"/>
        <v>-3 \\)</v>
      </c>
      <c r="AS1178" s="13" t="str">
        <f t="shared" ref="AS1178" ca="1" si="21021">IF(AND(CR1177=0,CY1177=0),"\\(\\quad \\displaystyle 0 \\)","")</f>
        <v/>
      </c>
      <c r="AU1178" s="114"/>
      <c r="AV1178" s="114"/>
      <c r="AW1178" s="114"/>
      <c r="AX1178" s="114"/>
      <c r="AY1178" s="114"/>
      <c r="AZ1178" s="117"/>
      <c r="BH1178" s="23">
        <f t="shared" ref="BH1178" ca="1" si="21022">IF(E1177=0,7,E1177)</f>
        <v>-4</v>
      </c>
      <c r="BI1178" s="1"/>
      <c r="BK1178" s="1"/>
      <c r="BL1178" t="s">
        <v>287</v>
      </c>
      <c r="BM1178" s="23">
        <f t="shared" ref="BM1178" ca="1" si="21023">IF(J1177=0,7,J1177)</f>
        <v>7</v>
      </c>
      <c r="BN1178" s="1"/>
      <c r="BP1178" s="1"/>
      <c r="BR1178">
        <f t="shared" ref="BR1178" ca="1" si="21024">G1178*L1178</f>
        <v>16</v>
      </c>
      <c r="BS1178" t="s">
        <v>18</v>
      </c>
      <c r="BT1178">
        <f t="shared" ref="BT1178" ca="1" si="21025">G1178*L1178</f>
        <v>16</v>
      </c>
      <c r="BV1178">
        <f t="shared" ref="BV1178" ca="1" si="21026">G1178*L1178</f>
        <v>16</v>
      </c>
      <c r="BW1178" t="s">
        <v>18</v>
      </c>
      <c r="BX1178">
        <f t="shared" ref="BX1178" ca="1" si="21027">G1178*L1178</f>
        <v>16</v>
      </c>
      <c r="BY1178" s="3">
        <f t="shared" ref="BY1178" ca="1" si="21028">BR1178</f>
        <v>16</v>
      </c>
      <c r="BZ1178" t="s">
        <v>18</v>
      </c>
      <c r="CA1178" s="3">
        <f t="shared" ref="CA1178" ca="1" si="21029">BT1178</f>
        <v>16</v>
      </c>
      <c r="CB1178">
        <f t="shared" ca="1" si="20915"/>
        <v>16</v>
      </c>
      <c r="CC1178">
        <f t="shared" ca="1" si="20916"/>
        <v>16</v>
      </c>
      <c r="CD1178" s="33">
        <f t="shared" ref="CD1178" ca="1" si="21030">BY1178/GCD(CB1177,CB1178)</f>
        <v>4</v>
      </c>
      <c r="CE1178" t="s">
        <v>18</v>
      </c>
      <c r="CF1178" s="33">
        <f t="shared" ref="CF1178" ca="1" si="21031">CA1178/GCD(CC1177,CC1178)</f>
        <v>4</v>
      </c>
      <c r="CH1178" s="3">
        <f t="shared" ref="CH1178" ca="1" si="21032">CD1177</f>
        <v>3</v>
      </c>
      <c r="CJ1178" t="s">
        <v>18</v>
      </c>
      <c r="CK1178" s="3" t="str">
        <f t="shared" ref="CK1178" ca="1" si="21033">IF(CM1177&gt;=0,"+","")</f>
        <v>+</v>
      </c>
      <c r="CL1178" s="3">
        <f t="shared" ref="CL1178" ca="1" si="21034">CF1177</f>
        <v>-3</v>
      </c>
      <c r="CO1178" t="s">
        <v>250</v>
      </c>
      <c r="CP1178" s="2" t="str">
        <f t="shared" ca="1" si="20923"/>
        <v/>
      </c>
      <c r="CR1178" s="2">
        <f t="shared" ref="CR1178" ca="1" si="21035">IF(CH1178=0,"",IF(CH1178=1,"",IF(CH1178=-1,"",ABS(CH1178))))</f>
        <v>3</v>
      </c>
      <c r="CV1178" t="str">
        <f t="shared" ref="CV1178" ca="1" si="21036">IF(CR1177=0,"","x")</f>
        <v>x</v>
      </c>
      <c r="CW1178" s="2" t="str">
        <f t="shared" ca="1" si="20926"/>
        <v>-</v>
      </c>
      <c r="CY1178" s="2">
        <f t="shared" ref="CY1178" ca="1" si="21037">IF(CL1178=0,"",ABS(CL1178))</f>
        <v>3</v>
      </c>
      <c r="DC1178" t="s">
        <v>230</v>
      </c>
    </row>
    <row r="1179" spans="2:107" ht="32" customHeight="1" x14ac:dyDescent="0.55000000000000004">
      <c r="B1179" s="112" t="s">
        <v>1</v>
      </c>
      <c r="C1179" s="112" t="s">
        <v>330</v>
      </c>
      <c r="E1179" s="96">
        <f t="shared" ca="1" si="20837"/>
        <v>3</v>
      </c>
      <c r="F1179" s="97" t="s">
        <v>18</v>
      </c>
      <c r="G1179" s="97" t="str">
        <f t="shared" ca="1" si="20838"/>
        <v/>
      </c>
      <c r="H1179" s="96">
        <f t="shared" ca="1" si="20839"/>
        <v>-3</v>
      </c>
      <c r="I1179" t="s">
        <v>287</v>
      </c>
      <c r="J1179" s="96">
        <f t="shared" ca="1" si="20840"/>
        <v>5</v>
      </c>
      <c r="K1179" s="97" t="s">
        <v>18</v>
      </c>
      <c r="L1179" s="97" t="str">
        <f t="shared" ca="1" si="20841"/>
        <v>+</v>
      </c>
      <c r="M1179" s="96">
        <f t="shared" ca="1" si="20842"/>
        <v>9</v>
      </c>
      <c r="P1179" t="s">
        <v>250</v>
      </c>
      <c r="Q1179" t="s">
        <v>249</v>
      </c>
      <c r="R1179" t="str">
        <f t="shared" ref="R1179" ca="1" si="21038">BH1179&amp;BI1179&amp;BJ1179&amp;BK1179</f>
        <v>3x-3</v>
      </c>
      <c r="S1179" t="s">
        <v>216</v>
      </c>
      <c r="T1179">
        <f t="shared" ref="T1179" ca="1" si="21039">G1180</f>
        <v>4</v>
      </c>
      <c r="U1179" t="s">
        <v>217</v>
      </c>
      <c r="V1179" t="s">
        <v>287</v>
      </c>
      <c r="W1179" t="s">
        <v>249</v>
      </c>
      <c r="X1179" t="str">
        <f t="shared" ref="X1179" ca="1" si="21040">BM1179&amp;BN1179&amp;BO1179&amp;BP1179</f>
        <v>5x+9</v>
      </c>
      <c r="Y1179" t="s">
        <v>216</v>
      </c>
      <c r="Z1179">
        <f t="shared" ref="Z1179" ca="1" si="21041">L1180</f>
        <v>10</v>
      </c>
      <c r="AA1179" t="s">
        <v>217</v>
      </c>
      <c r="AB1179" t="s">
        <v>13</v>
      </c>
      <c r="AC1179" t="s">
        <v>230</v>
      </c>
      <c r="AP1179" t="str">
        <f t="shared" ca="1" si="20898"/>
        <v>\\(\\quad \\displaystyle \\frac{5}{4}x</v>
      </c>
      <c r="AQ1179" t="str">
        <f t="shared" ca="1" si="20899"/>
        <v>+\\frac{3}{20} \\)</v>
      </c>
      <c r="AS1179" t="str">
        <f t="shared" ref="AS1179" ca="1" si="21042">IF(OR(CT1179=1,CR1179=0),AP1180,AP1179)</f>
        <v>\\(\\quad \\displaystyle \\frac{5}{4}x</v>
      </c>
      <c r="AT1179" t="str">
        <f t="shared" ref="AT1179" ca="1" si="21043">IF(OR(DA1179=1,CY1179=0),AQ1180,AQ1179)</f>
        <v>+\\frac{3}{20} \\)</v>
      </c>
      <c r="AU1179" s="114" t="s">
        <v>60</v>
      </c>
      <c r="AV1179" s="115" t="s">
        <v>329</v>
      </c>
      <c r="AW1179" s="114" t="str">
        <f t="shared" ref="AW1179" ca="1" si="21044">P1179&amp;Q1179&amp;R1179&amp;S1179&amp;T1179&amp;U1179&amp;V1179&amp;W1179&amp;X1179&amp;Y1179&amp;Z1179&amp;AA1179&amp;AB1179&amp;AC1179</f>
        <v>\\(\\quad \\displaystyle \\frac{3x-3}{4}+\\frac{5x+9}{10}= \\)</v>
      </c>
      <c r="AX1179" s="114" t="str">
        <f t="shared" ref="AX1179" ca="1" si="21045">IF(AS1180="",AS1179&amp;AT1179,AS1180)</f>
        <v>\\(\\quad \\displaystyle \\frac{5}{4}x+\\frac{3}{20} \\)</v>
      </c>
      <c r="AY1179" s="115" t="s">
        <v>62</v>
      </c>
      <c r="AZ1179" s="116" t="str">
        <f t="shared" ref="AZ1179" ca="1" si="21046">"INSERT INTO "&amp;AU1179&amp;"(tangen,question,answer,editor,date,count) VALUES('"&amp;AV1179&amp;"','"&amp;AW1179&amp;"','"&amp;AX1179&amp;"','"&amp;AY1179&amp;"',NOW(),0);"</f>
        <v>INSERT INTO math(tangen,question,answer,editor,date,count) VALUES('m5800','\\(\\quad \\displaystyle \\frac{3x-3}{4}+\\frac{5x+9}{10}= \\)','\\(\\quad \\displaystyle \\frac{5}{4}x+\\frac{3}{20} \\)','harazono',NOW(),0);</v>
      </c>
      <c r="BH1179">
        <f t="shared" ref="BH1179" ca="1" si="21047">IF(BH1180=1,"",IF(BH1180=-1,"",BH1180))</f>
        <v>3</v>
      </c>
      <c r="BI1179" t="s">
        <v>18</v>
      </c>
      <c r="BJ1179" t="str">
        <f t="shared" ca="1" si="20853"/>
        <v/>
      </c>
      <c r="BK1179" s="23">
        <f t="shared" ref="BK1179" ca="1" si="21048">IF(H1179=0,7,H1179)</f>
        <v>-3</v>
      </c>
      <c r="BM1179">
        <f t="shared" ref="BM1179" ca="1" si="21049">IF(BM1180=1,"",IF(BM1180=-1,"",BM1180))</f>
        <v>5</v>
      </c>
      <c r="BN1179" t="s">
        <v>18</v>
      </c>
      <c r="BO1179" t="str">
        <f t="shared" ca="1" si="20856"/>
        <v>+</v>
      </c>
      <c r="BP1179" s="23">
        <f t="shared" ref="BP1179" ca="1" si="21050">IF(M1179=0,7,M1179)</f>
        <v>9</v>
      </c>
      <c r="BR1179">
        <f t="shared" ref="BR1179" ca="1" si="21051">BH1180*L1180</f>
        <v>30</v>
      </c>
      <c r="BS1179" t="s">
        <v>18</v>
      </c>
      <c r="BT1179">
        <f t="shared" ref="BT1179" ca="1" si="21052">BK1179*L1180</f>
        <v>-30</v>
      </c>
      <c r="BV1179">
        <f t="shared" ref="BV1179" ca="1" si="21053">G1180*BM1180</f>
        <v>20</v>
      </c>
      <c r="BW1179" t="s">
        <v>18</v>
      </c>
      <c r="BX1179">
        <f t="shared" ref="BX1179" ca="1" si="21054">G1180*BP1179</f>
        <v>36</v>
      </c>
      <c r="BY1179" s="3">
        <f t="shared" ref="BY1179" ca="1" si="21055">BR1179+BV1179</f>
        <v>50</v>
      </c>
      <c r="BZ1179" t="s">
        <v>18</v>
      </c>
      <c r="CA1179" s="3">
        <f t="shared" ref="CA1179" ca="1" si="21056">BT1179+BX1179</f>
        <v>6</v>
      </c>
      <c r="CB1179">
        <f t="shared" ca="1" si="20915"/>
        <v>50</v>
      </c>
      <c r="CC1179">
        <f t="shared" ca="1" si="20916"/>
        <v>6</v>
      </c>
      <c r="CD1179" s="33">
        <f t="shared" ref="CD1179" ca="1" si="21057">BY1179/GCD(CB1179,CB1180)</f>
        <v>5</v>
      </c>
      <c r="CE1179" t="s">
        <v>18</v>
      </c>
      <c r="CF1179" s="33">
        <f t="shared" ref="CF1179" ca="1" si="21058">CA1179/GCD(CC1179,CC1180)</f>
        <v>3</v>
      </c>
      <c r="CH1179" s="3">
        <f t="shared" ref="CH1179" ca="1" si="21059">CD1179</f>
        <v>5</v>
      </c>
      <c r="CI1179" s="3">
        <f t="shared" ref="CI1179" ca="1" si="21060">CD1180</f>
        <v>4</v>
      </c>
      <c r="CJ1179" t="s">
        <v>18</v>
      </c>
      <c r="CK1179" s="3" t="str">
        <f t="shared" ca="1" si="20868"/>
        <v>+</v>
      </c>
      <c r="CL1179" s="3">
        <f t="shared" ref="CL1179" ca="1" si="21061">CF1179</f>
        <v>3</v>
      </c>
      <c r="CM1179" s="3">
        <f t="shared" ref="CM1179" ca="1" si="21062">CF1180</f>
        <v>20</v>
      </c>
      <c r="CO1179" t="s">
        <v>250</v>
      </c>
      <c r="CP1179" s="2" t="str">
        <f t="shared" ca="1" si="20923"/>
        <v/>
      </c>
      <c r="CQ1179" t="s">
        <v>249</v>
      </c>
      <c r="CR1179" s="2">
        <f t="shared" ref="CR1179" ca="1" si="21063">ABS(CH1179)</f>
        <v>5</v>
      </c>
      <c r="CS1179" t="s">
        <v>216</v>
      </c>
      <c r="CT1179" s="2">
        <f t="shared" ref="CT1179" ca="1" si="21064">CI1179</f>
        <v>4</v>
      </c>
      <c r="CU1179" t="s">
        <v>217</v>
      </c>
      <c r="CV1179" t="s">
        <v>18</v>
      </c>
      <c r="CW1179" s="2" t="str">
        <f t="shared" ca="1" si="20926"/>
        <v>+</v>
      </c>
      <c r="CX1179" t="s">
        <v>249</v>
      </c>
      <c r="CY1179" s="2">
        <f t="shared" ref="CY1179" ca="1" si="21065">ABS(CL1179)</f>
        <v>3</v>
      </c>
      <c r="CZ1179" t="s">
        <v>216</v>
      </c>
      <c r="DA1179" s="2">
        <f t="shared" ref="DA1179" ca="1" si="21066">CM1179</f>
        <v>20</v>
      </c>
      <c r="DB1179" t="s">
        <v>217</v>
      </c>
      <c r="DC1179" t="s">
        <v>230</v>
      </c>
    </row>
    <row r="1180" spans="2:107" ht="32" customHeight="1" x14ac:dyDescent="0.55000000000000004">
      <c r="B1180" s="113"/>
      <c r="C1180" s="113"/>
      <c r="E1180" s="95"/>
      <c r="F1180" s="95"/>
      <c r="G1180" s="1">
        <f t="shared" ca="1" si="20875"/>
        <v>4</v>
      </c>
      <c r="H1180" s="95"/>
      <c r="J1180" s="95"/>
      <c r="K1180" s="95"/>
      <c r="L1180" s="1">
        <f t="shared" ca="1" si="20876"/>
        <v>10</v>
      </c>
      <c r="M1180" s="1"/>
      <c r="AP1180" t="str">
        <f t="shared" ca="1" si="20898"/>
        <v>\\(\\quad \\displaystyle 5x</v>
      </c>
      <c r="AQ1180" t="str">
        <f t="shared" ca="1" si="20899"/>
        <v>+3 \\)</v>
      </c>
      <c r="AS1180" s="13" t="str">
        <f t="shared" ref="AS1180" ca="1" si="21067">IF(AND(CR1179=0,CY1179=0),"\\(\\quad \\displaystyle 0 \\)","")</f>
        <v/>
      </c>
      <c r="AU1180" s="114"/>
      <c r="AV1180" s="114"/>
      <c r="AW1180" s="114"/>
      <c r="AX1180" s="114"/>
      <c r="AY1180" s="114"/>
      <c r="AZ1180" s="117"/>
      <c r="BH1180" s="23">
        <f t="shared" ref="BH1180" ca="1" si="21068">IF(E1179=0,7,E1179)</f>
        <v>3</v>
      </c>
      <c r="BI1180" s="1"/>
      <c r="BK1180" s="1"/>
      <c r="BL1180" t="s">
        <v>287</v>
      </c>
      <c r="BM1180" s="23">
        <f t="shared" ref="BM1180" ca="1" si="21069">IF(J1179=0,7,J1179)</f>
        <v>5</v>
      </c>
      <c r="BN1180" s="1"/>
      <c r="BP1180" s="1"/>
      <c r="BR1180">
        <f t="shared" ref="BR1180" ca="1" si="21070">G1180*L1180</f>
        <v>40</v>
      </c>
      <c r="BS1180" t="s">
        <v>18</v>
      </c>
      <c r="BT1180">
        <f t="shared" ref="BT1180" ca="1" si="21071">G1180*L1180</f>
        <v>40</v>
      </c>
      <c r="BV1180">
        <f t="shared" ref="BV1180" ca="1" si="21072">G1180*L1180</f>
        <v>40</v>
      </c>
      <c r="BW1180" t="s">
        <v>18</v>
      </c>
      <c r="BX1180">
        <f t="shared" ref="BX1180" ca="1" si="21073">G1180*L1180</f>
        <v>40</v>
      </c>
      <c r="BY1180" s="3">
        <f t="shared" ref="BY1180" ca="1" si="21074">BR1180</f>
        <v>40</v>
      </c>
      <c r="BZ1180" t="s">
        <v>18</v>
      </c>
      <c r="CA1180" s="3">
        <f t="shared" ref="CA1180" ca="1" si="21075">BT1180</f>
        <v>40</v>
      </c>
      <c r="CB1180">
        <f t="shared" ca="1" si="20915"/>
        <v>40</v>
      </c>
      <c r="CC1180">
        <f t="shared" ca="1" si="20916"/>
        <v>40</v>
      </c>
      <c r="CD1180" s="33">
        <f t="shared" ref="CD1180" ca="1" si="21076">BY1180/GCD(CB1179,CB1180)</f>
        <v>4</v>
      </c>
      <c r="CE1180" t="s">
        <v>18</v>
      </c>
      <c r="CF1180" s="33">
        <f t="shared" ref="CF1180" ca="1" si="21077">CA1180/GCD(CC1179,CC1180)</f>
        <v>20</v>
      </c>
      <c r="CH1180" s="3">
        <f t="shared" ref="CH1180" ca="1" si="21078">CD1179</f>
        <v>5</v>
      </c>
      <c r="CJ1180" t="s">
        <v>18</v>
      </c>
      <c r="CK1180" s="3" t="str">
        <f t="shared" ref="CK1180" ca="1" si="21079">IF(CM1179&gt;=0,"+","")</f>
        <v>+</v>
      </c>
      <c r="CL1180" s="3">
        <f t="shared" ref="CL1180" ca="1" si="21080">CF1179</f>
        <v>3</v>
      </c>
      <c r="CO1180" t="s">
        <v>250</v>
      </c>
      <c r="CP1180" s="2" t="str">
        <f t="shared" ca="1" si="20923"/>
        <v/>
      </c>
      <c r="CR1180" s="2">
        <f t="shared" ref="CR1180" ca="1" si="21081">IF(CH1180=0,"",IF(CH1180=1,"",IF(CH1180=-1,"",ABS(CH1180))))</f>
        <v>5</v>
      </c>
      <c r="CV1180" t="str">
        <f t="shared" ref="CV1180" ca="1" si="21082">IF(CR1179=0,"","x")</f>
        <v>x</v>
      </c>
      <c r="CW1180" s="2" t="str">
        <f t="shared" ca="1" si="20926"/>
        <v>+</v>
      </c>
      <c r="CY1180" s="2">
        <f t="shared" ref="CY1180" ca="1" si="21083">IF(CL1180=0,"",ABS(CL1180))</f>
        <v>3</v>
      </c>
      <c r="DC1180" t="s">
        <v>230</v>
      </c>
    </row>
    <row r="1181" spans="2:107" ht="32" customHeight="1" x14ac:dyDescent="0.55000000000000004">
      <c r="B1181" s="112" t="s">
        <v>1</v>
      </c>
      <c r="C1181" s="112" t="s">
        <v>330</v>
      </c>
      <c r="E1181" s="96">
        <f t="shared" ca="1" si="20837"/>
        <v>4</v>
      </c>
      <c r="F1181" s="97" t="s">
        <v>18</v>
      </c>
      <c r="G1181" s="97" t="str">
        <f t="shared" ca="1" si="20838"/>
        <v/>
      </c>
      <c r="H1181" s="96">
        <f t="shared" ca="1" si="20839"/>
        <v>0</v>
      </c>
      <c r="I1181" t="s">
        <v>287</v>
      </c>
      <c r="J1181" s="96">
        <f t="shared" ca="1" si="20840"/>
        <v>7</v>
      </c>
      <c r="K1181" s="97" t="s">
        <v>18</v>
      </c>
      <c r="L1181" s="97" t="str">
        <f t="shared" ca="1" si="20841"/>
        <v>+</v>
      </c>
      <c r="M1181" s="96">
        <f t="shared" ca="1" si="20842"/>
        <v>3</v>
      </c>
      <c r="P1181" t="s">
        <v>250</v>
      </c>
      <c r="Q1181" t="s">
        <v>249</v>
      </c>
      <c r="R1181" t="str">
        <f t="shared" ref="R1181" ca="1" si="21084">BH1181&amp;BI1181&amp;BJ1181&amp;BK1181</f>
        <v>4x+7</v>
      </c>
      <c r="S1181" t="s">
        <v>216</v>
      </c>
      <c r="T1181">
        <f t="shared" ref="T1181" ca="1" si="21085">G1182</f>
        <v>9</v>
      </c>
      <c r="U1181" t="s">
        <v>217</v>
      </c>
      <c r="V1181" t="s">
        <v>287</v>
      </c>
      <c r="W1181" t="s">
        <v>249</v>
      </c>
      <c r="X1181" t="str">
        <f t="shared" ref="X1181" ca="1" si="21086">BM1181&amp;BN1181&amp;BO1181&amp;BP1181</f>
        <v>7x+3</v>
      </c>
      <c r="Y1181" t="s">
        <v>216</v>
      </c>
      <c r="Z1181">
        <f t="shared" ref="Z1181" ca="1" si="21087">L1182</f>
        <v>4</v>
      </c>
      <c r="AA1181" t="s">
        <v>217</v>
      </c>
      <c r="AB1181" t="s">
        <v>13</v>
      </c>
      <c r="AC1181" t="s">
        <v>230</v>
      </c>
      <c r="AP1181" t="str">
        <f t="shared" ca="1" si="20898"/>
        <v>\\(\\quad \\displaystyle \\frac{79}{36}x</v>
      </c>
      <c r="AQ1181" t="str">
        <f t="shared" ca="1" si="20899"/>
        <v>+\\frac{55}{36} \\)</v>
      </c>
      <c r="AS1181" t="str">
        <f t="shared" ref="AS1181" ca="1" si="21088">IF(OR(CT1181=1,CR1181=0),AP1182,AP1181)</f>
        <v>\\(\\quad \\displaystyle \\frac{79}{36}x</v>
      </c>
      <c r="AT1181" t="str">
        <f t="shared" ref="AT1181" ca="1" si="21089">IF(OR(DA1181=1,CY1181=0),AQ1182,AQ1181)</f>
        <v>+\\frac{55}{36} \\)</v>
      </c>
      <c r="AU1181" s="114" t="s">
        <v>60</v>
      </c>
      <c r="AV1181" s="115" t="s">
        <v>329</v>
      </c>
      <c r="AW1181" s="114" t="str">
        <f t="shared" ref="AW1181" ca="1" si="21090">P1181&amp;Q1181&amp;R1181&amp;S1181&amp;T1181&amp;U1181&amp;V1181&amp;W1181&amp;X1181&amp;Y1181&amp;Z1181&amp;AA1181&amp;AB1181&amp;AC1181</f>
        <v>\\(\\quad \\displaystyle \\frac{4x+7}{9}+\\frac{7x+3}{4}= \\)</v>
      </c>
      <c r="AX1181" s="114" t="str">
        <f t="shared" ref="AX1181" ca="1" si="21091">IF(AS1182="",AS1181&amp;AT1181,AS1182)</f>
        <v>\\(\\quad \\displaystyle \\frac{79}{36}x+\\frac{55}{36} \\)</v>
      </c>
      <c r="AY1181" s="115" t="s">
        <v>62</v>
      </c>
      <c r="AZ1181" s="116" t="str">
        <f t="shared" ref="AZ1181" ca="1" si="21092">"INSERT INTO "&amp;AU1181&amp;"(tangen,question,answer,editor,date,count) VALUES('"&amp;AV1181&amp;"','"&amp;AW1181&amp;"','"&amp;AX1181&amp;"','"&amp;AY1181&amp;"',NOW(),0);"</f>
        <v>INSERT INTO math(tangen,question,answer,editor,date,count) VALUES('m5800','\\(\\quad \\displaystyle \\frac{4x+7}{9}+\\frac{7x+3}{4}= \\)','\\(\\quad \\displaystyle \\frac{79}{36}x+\\frac{55}{36} \\)','harazono',NOW(),0);</v>
      </c>
      <c r="BH1181">
        <f t="shared" ref="BH1181" ca="1" si="21093">IF(BH1182=1,"",IF(BH1182=-1,"",BH1182))</f>
        <v>4</v>
      </c>
      <c r="BI1181" t="s">
        <v>18</v>
      </c>
      <c r="BJ1181" t="str">
        <f t="shared" ca="1" si="20853"/>
        <v>+</v>
      </c>
      <c r="BK1181" s="23">
        <f t="shared" ref="BK1181" ca="1" si="21094">IF(H1181=0,7,H1181)</f>
        <v>7</v>
      </c>
      <c r="BM1181">
        <f t="shared" ref="BM1181" ca="1" si="21095">IF(BM1182=1,"",IF(BM1182=-1,"",BM1182))</f>
        <v>7</v>
      </c>
      <c r="BN1181" t="s">
        <v>18</v>
      </c>
      <c r="BO1181" t="str">
        <f t="shared" ca="1" si="20856"/>
        <v>+</v>
      </c>
      <c r="BP1181" s="23">
        <f t="shared" ref="BP1181" ca="1" si="21096">IF(M1181=0,7,M1181)</f>
        <v>3</v>
      </c>
      <c r="BR1181">
        <f t="shared" ref="BR1181" ca="1" si="21097">BH1182*L1182</f>
        <v>16</v>
      </c>
      <c r="BS1181" t="s">
        <v>18</v>
      </c>
      <c r="BT1181">
        <f t="shared" ref="BT1181" ca="1" si="21098">BK1181*L1182</f>
        <v>28</v>
      </c>
      <c r="BV1181">
        <f t="shared" ref="BV1181" ca="1" si="21099">G1182*BM1182</f>
        <v>63</v>
      </c>
      <c r="BW1181" t="s">
        <v>18</v>
      </c>
      <c r="BX1181">
        <f t="shared" ref="BX1181" ca="1" si="21100">G1182*BP1181</f>
        <v>27</v>
      </c>
      <c r="BY1181" s="3">
        <f t="shared" ref="BY1181" ca="1" si="21101">BR1181+BV1181</f>
        <v>79</v>
      </c>
      <c r="BZ1181" t="s">
        <v>18</v>
      </c>
      <c r="CA1181" s="3">
        <f t="shared" ref="CA1181" ca="1" si="21102">BT1181+BX1181</f>
        <v>55</v>
      </c>
      <c r="CB1181">
        <f t="shared" ca="1" si="20915"/>
        <v>79</v>
      </c>
      <c r="CC1181">
        <f t="shared" ca="1" si="20916"/>
        <v>55</v>
      </c>
      <c r="CD1181" s="33">
        <f t="shared" ref="CD1181" ca="1" si="21103">BY1181/GCD(CB1181,CB1182)</f>
        <v>79</v>
      </c>
      <c r="CE1181" t="s">
        <v>18</v>
      </c>
      <c r="CF1181" s="33">
        <f t="shared" ref="CF1181" ca="1" si="21104">CA1181/GCD(CC1181,CC1182)</f>
        <v>55</v>
      </c>
      <c r="CH1181" s="3">
        <f t="shared" ref="CH1181" ca="1" si="21105">CD1181</f>
        <v>79</v>
      </c>
      <c r="CI1181" s="3">
        <f t="shared" ref="CI1181" ca="1" si="21106">CD1182</f>
        <v>36</v>
      </c>
      <c r="CJ1181" t="s">
        <v>18</v>
      </c>
      <c r="CK1181" s="3" t="str">
        <f t="shared" ca="1" si="20868"/>
        <v>+</v>
      </c>
      <c r="CL1181" s="3">
        <f t="shared" ref="CL1181" ca="1" si="21107">CF1181</f>
        <v>55</v>
      </c>
      <c r="CM1181" s="3">
        <f t="shared" ref="CM1181" ca="1" si="21108">CF1182</f>
        <v>36</v>
      </c>
      <c r="CO1181" t="s">
        <v>250</v>
      </c>
      <c r="CP1181" s="2" t="str">
        <f t="shared" ca="1" si="20923"/>
        <v/>
      </c>
      <c r="CQ1181" t="s">
        <v>249</v>
      </c>
      <c r="CR1181" s="2">
        <f t="shared" ref="CR1181" ca="1" si="21109">ABS(CH1181)</f>
        <v>79</v>
      </c>
      <c r="CS1181" t="s">
        <v>216</v>
      </c>
      <c r="CT1181" s="2">
        <f t="shared" ref="CT1181" ca="1" si="21110">CI1181</f>
        <v>36</v>
      </c>
      <c r="CU1181" t="s">
        <v>217</v>
      </c>
      <c r="CV1181" t="s">
        <v>18</v>
      </c>
      <c r="CW1181" s="2" t="str">
        <f t="shared" ca="1" si="20926"/>
        <v>+</v>
      </c>
      <c r="CX1181" t="s">
        <v>249</v>
      </c>
      <c r="CY1181" s="2">
        <f t="shared" ref="CY1181" ca="1" si="21111">ABS(CL1181)</f>
        <v>55</v>
      </c>
      <c r="CZ1181" t="s">
        <v>216</v>
      </c>
      <c r="DA1181" s="2">
        <f t="shared" ref="DA1181" ca="1" si="21112">CM1181</f>
        <v>36</v>
      </c>
      <c r="DB1181" t="s">
        <v>217</v>
      </c>
      <c r="DC1181" t="s">
        <v>230</v>
      </c>
    </row>
    <row r="1182" spans="2:107" ht="32" customHeight="1" x14ac:dyDescent="0.55000000000000004">
      <c r="B1182" s="113"/>
      <c r="C1182" s="113"/>
      <c r="E1182" s="95"/>
      <c r="F1182" s="95"/>
      <c r="G1182" s="1">
        <f t="shared" ca="1" si="20875"/>
        <v>9</v>
      </c>
      <c r="H1182" s="95"/>
      <c r="J1182" s="95"/>
      <c r="K1182" s="95"/>
      <c r="L1182" s="1">
        <f t="shared" ca="1" si="20876"/>
        <v>4</v>
      </c>
      <c r="M1182" s="1"/>
      <c r="AP1182" t="str">
        <f t="shared" ca="1" si="20898"/>
        <v>\\(\\quad \\displaystyle 79x</v>
      </c>
      <c r="AQ1182" t="str">
        <f t="shared" ca="1" si="20899"/>
        <v>+55 \\)</v>
      </c>
      <c r="AS1182" s="13" t="str">
        <f t="shared" ref="AS1182" ca="1" si="21113">IF(AND(CR1181=0,CY1181=0),"\\(\\quad \\displaystyle 0 \\)","")</f>
        <v/>
      </c>
      <c r="AU1182" s="114"/>
      <c r="AV1182" s="114"/>
      <c r="AW1182" s="114"/>
      <c r="AX1182" s="114"/>
      <c r="AY1182" s="114"/>
      <c r="AZ1182" s="117"/>
      <c r="BH1182" s="23">
        <f t="shared" ref="BH1182" ca="1" si="21114">IF(E1181=0,7,E1181)</f>
        <v>4</v>
      </c>
      <c r="BI1182" s="1"/>
      <c r="BK1182" s="1"/>
      <c r="BL1182" t="s">
        <v>287</v>
      </c>
      <c r="BM1182" s="23">
        <f t="shared" ref="BM1182" ca="1" si="21115">IF(J1181=0,7,J1181)</f>
        <v>7</v>
      </c>
      <c r="BN1182" s="1"/>
      <c r="BP1182" s="1"/>
      <c r="BR1182">
        <f t="shared" ref="BR1182" ca="1" si="21116">G1182*L1182</f>
        <v>36</v>
      </c>
      <c r="BS1182" t="s">
        <v>18</v>
      </c>
      <c r="BT1182">
        <f t="shared" ref="BT1182" ca="1" si="21117">G1182*L1182</f>
        <v>36</v>
      </c>
      <c r="BV1182">
        <f t="shared" ref="BV1182" ca="1" si="21118">G1182*L1182</f>
        <v>36</v>
      </c>
      <c r="BW1182" t="s">
        <v>18</v>
      </c>
      <c r="BX1182">
        <f t="shared" ref="BX1182" ca="1" si="21119">G1182*L1182</f>
        <v>36</v>
      </c>
      <c r="BY1182" s="3">
        <f t="shared" ref="BY1182" ca="1" si="21120">BR1182</f>
        <v>36</v>
      </c>
      <c r="BZ1182" t="s">
        <v>18</v>
      </c>
      <c r="CA1182" s="3">
        <f t="shared" ref="CA1182" ca="1" si="21121">BT1182</f>
        <v>36</v>
      </c>
      <c r="CB1182">
        <f t="shared" ca="1" si="20915"/>
        <v>36</v>
      </c>
      <c r="CC1182">
        <f t="shared" ca="1" si="20916"/>
        <v>36</v>
      </c>
      <c r="CD1182" s="33">
        <f t="shared" ref="CD1182" ca="1" si="21122">BY1182/GCD(CB1181,CB1182)</f>
        <v>36</v>
      </c>
      <c r="CE1182" t="s">
        <v>18</v>
      </c>
      <c r="CF1182" s="33">
        <f t="shared" ref="CF1182" ca="1" si="21123">CA1182/GCD(CC1181,CC1182)</f>
        <v>36</v>
      </c>
      <c r="CH1182" s="3">
        <f t="shared" ref="CH1182" ca="1" si="21124">CD1181</f>
        <v>79</v>
      </c>
      <c r="CJ1182" t="s">
        <v>18</v>
      </c>
      <c r="CK1182" s="3" t="str">
        <f t="shared" ref="CK1182" ca="1" si="21125">IF(CM1181&gt;=0,"+","")</f>
        <v>+</v>
      </c>
      <c r="CL1182" s="3">
        <f t="shared" ref="CL1182" ca="1" si="21126">CF1181</f>
        <v>55</v>
      </c>
      <c r="CO1182" t="s">
        <v>250</v>
      </c>
      <c r="CP1182" s="2" t="str">
        <f t="shared" ca="1" si="20923"/>
        <v/>
      </c>
      <c r="CR1182" s="2">
        <f t="shared" ref="CR1182" ca="1" si="21127">IF(CH1182=0,"",IF(CH1182=1,"",IF(CH1182=-1,"",ABS(CH1182))))</f>
        <v>79</v>
      </c>
      <c r="CV1182" t="str">
        <f t="shared" ref="CV1182" ca="1" si="21128">IF(CR1181=0,"","x")</f>
        <v>x</v>
      </c>
      <c r="CW1182" s="2" t="str">
        <f t="shared" ca="1" si="20926"/>
        <v>+</v>
      </c>
      <c r="CY1182" s="2">
        <f t="shared" ref="CY1182" ca="1" si="21129">IF(CL1182=0,"",ABS(CL1182))</f>
        <v>55</v>
      </c>
      <c r="DC1182" t="s">
        <v>230</v>
      </c>
    </row>
    <row r="1183" spans="2:107" ht="32" customHeight="1" x14ac:dyDescent="0.55000000000000004">
      <c r="B1183" s="112" t="s">
        <v>1</v>
      </c>
      <c r="C1183" s="112" t="s">
        <v>330</v>
      </c>
      <c r="E1183" s="96">
        <f t="shared" ca="1" si="20837"/>
        <v>-8</v>
      </c>
      <c r="F1183" s="97" t="s">
        <v>18</v>
      </c>
      <c r="G1183" s="97" t="str">
        <f t="shared" ca="1" si="20838"/>
        <v/>
      </c>
      <c r="H1183" s="96">
        <f t="shared" ca="1" si="20839"/>
        <v>-2</v>
      </c>
      <c r="I1183" t="s">
        <v>287</v>
      </c>
      <c r="J1183" s="96">
        <f t="shared" ca="1" si="20840"/>
        <v>3</v>
      </c>
      <c r="K1183" s="97" t="s">
        <v>18</v>
      </c>
      <c r="L1183" s="97" t="str">
        <f t="shared" ca="1" si="20841"/>
        <v>+</v>
      </c>
      <c r="M1183" s="96">
        <f t="shared" ca="1" si="20842"/>
        <v>3</v>
      </c>
      <c r="P1183" t="s">
        <v>250</v>
      </c>
      <c r="Q1183" t="s">
        <v>249</v>
      </c>
      <c r="R1183" t="str">
        <f t="shared" ref="R1183" ca="1" si="21130">BH1183&amp;BI1183&amp;BJ1183&amp;BK1183</f>
        <v>-8x-2</v>
      </c>
      <c r="S1183" t="s">
        <v>216</v>
      </c>
      <c r="T1183">
        <f t="shared" ref="T1183" ca="1" si="21131">G1184</f>
        <v>9</v>
      </c>
      <c r="U1183" t="s">
        <v>217</v>
      </c>
      <c r="V1183" t="s">
        <v>287</v>
      </c>
      <c r="W1183" t="s">
        <v>249</v>
      </c>
      <c r="X1183" t="str">
        <f t="shared" ref="X1183" ca="1" si="21132">BM1183&amp;BN1183&amp;BO1183&amp;BP1183</f>
        <v>3x+3</v>
      </c>
      <c r="Y1183" t="s">
        <v>216</v>
      </c>
      <c r="Z1183">
        <f t="shared" ref="Z1183" ca="1" si="21133">L1184</f>
        <v>3</v>
      </c>
      <c r="AA1183" t="s">
        <v>217</v>
      </c>
      <c r="AB1183" t="s">
        <v>13</v>
      </c>
      <c r="AC1183" t="s">
        <v>230</v>
      </c>
      <c r="AP1183" t="str">
        <f t="shared" ca="1" si="20898"/>
        <v>\\(\\quad \\displaystyle \\frac{1}{9}x</v>
      </c>
      <c r="AQ1183" t="str">
        <f t="shared" ca="1" si="20899"/>
        <v>+\\frac{7}{9} \\)</v>
      </c>
      <c r="AS1183" t="str">
        <f t="shared" ref="AS1183" ca="1" si="21134">IF(OR(CT1183=1,CR1183=0),AP1184,AP1183)</f>
        <v>\\(\\quad \\displaystyle \\frac{1}{9}x</v>
      </c>
      <c r="AT1183" t="str">
        <f t="shared" ref="AT1183" ca="1" si="21135">IF(OR(DA1183=1,CY1183=0),AQ1184,AQ1183)</f>
        <v>+\\frac{7}{9} \\)</v>
      </c>
      <c r="AU1183" s="114" t="s">
        <v>60</v>
      </c>
      <c r="AV1183" s="115" t="s">
        <v>329</v>
      </c>
      <c r="AW1183" s="114" t="str">
        <f t="shared" ref="AW1183" ca="1" si="21136">P1183&amp;Q1183&amp;R1183&amp;S1183&amp;T1183&amp;U1183&amp;V1183&amp;W1183&amp;X1183&amp;Y1183&amp;Z1183&amp;AA1183&amp;AB1183&amp;AC1183</f>
        <v>\\(\\quad \\displaystyle \\frac{-8x-2}{9}+\\frac{3x+3}{3}= \\)</v>
      </c>
      <c r="AX1183" s="114" t="str">
        <f t="shared" ref="AX1183" ca="1" si="21137">IF(AS1184="",AS1183&amp;AT1183,AS1184)</f>
        <v>\\(\\quad \\displaystyle \\frac{1}{9}x+\\frac{7}{9} \\)</v>
      </c>
      <c r="AY1183" s="115" t="s">
        <v>62</v>
      </c>
      <c r="AZ1183" s="116" t="str">
        <f t="shared" ref="AZ1183" ca="1" si="21138">"INSERT INTO "&amp;AU1183&amp;"(tangen,question,answer,editor,date,count) VALUES('"&amp;AV1183&amp;"','"&amp;AW1183&amp;"','"&amp;AX1183&amp;"','"&amp;AY1183&amp;"',NOW(),0);"</f>
        <v>INSERT INTO math(tangen,question,answer,editor,date,count) VALUES('m5800','\\(\\quad \\displaystyle \\frac{-8x-2}{9}+\\frac{3x+3}{3}= \\)','\\(\\quad \\displaystyle \\frac{1}{9}x+\\frac{7}{9} \\)','harazono',NOW(),0);</v>
      </c>
      <c r="BH1183">
        <f t="shared" ref="BH1183" ca="1" si="21139">IF(BH1184=1,"",IF(BH1184=-1,"",BH1184))</f>
        <v>-8</v>
      </c>
      <c r="BI1183" t="s">
        <v>18</v>
      </c>
      <c r="BJ1183" t="str">
        <f t="shared" ca="1" si="20853"/>
        <v/>
      </c>
      <c r="BK1183" s="23">
        <f t="shared" ref="BK1183" ca="1" si="21140">IF(H1183=0,7,H1183)</f>
        <v>-2</v>
      </c>
      <c r="BM1183">
        <f t="shared" ref="BM1183" ca="1" si="21141">IF(BM1184=1,"",IF(BM1184=-1,"",BM1184))</f>
        <v>3</v>
      </c>
      <c r="BN1183" t="s">
        <v>18</v>
      </c>
      <c r="BO1183" t="str">
        <f t="shared" ca="1" si="20856"/>
        <v>+</v>
      </c>
      <c r="BP1183" s="23">
        <f t="shared" ref="BP1183" ca="1" si="21142">IF(M1183=0,7,M1183)</f>
        <v>3</v>
      </c>
      <c r="BR1183">
        <f t="shared" ref="BR1183" ca="1" si="21143">BH1184*L1184</f>
        <v>-24</v>
      </c>
      <c r="BS1183" t="s">
        <v>18</v>
      </c>
      <c r="BT1183">
        <f t="shared" ref="BT1183" ca="1" si="21144">BK1183*L1184</f>
        <v>-6</v>
      </c>
      <c r="BV1183">
        <f t="shared" ref="BV1183" ca="1" si="21145">G1184*BM1184</f>
        <v>27</v>
      </c>
      <c r="BW1183" t="s">
        <v>18</v>
      </c>
      <c r="BX1183">
        <f t="shared" ref="BX1183" ca="1" si="21146">G1184*BP1183</f>
        <v>27</v>
      </c>
      <c r="BY1183" s="3">
        <f t="shared" ref="BY1183" ca="1" si="21147">BR1183+BV1183</f>
        <v>3</v>
      </c>
      <c r="BZ1183" t="s">
        <v>18</v>
      </c>
      <c r="CA1183" s="3">
        <f t="shared" ref="CA1183" ca="1" si="21148">BT1183+BX1183</f>
        <v>21</v>
      </c>
      <c r="CB1183">
        <f t="shared" ca="1" si="20915"/>
        <v>3</v>
      </c>
      <c r="CC1183">
        <f t="shared" ca="1" si="20916"/>
        <v>21</v>
      </c>
      <c r="CD1183" s="33">
        <f t="shared" ref="CD1183" ca="1" si="21149">BY1183/GCD(CB1183,CB1184)</f>
        <v>1</v>
      </c>
      <c r="CE1183" t="s">
        <v>18</v>
      </c>
      <c r="CF1183" s="33">
        <f t="shared" ref="CF1183" ca="1" si="21150">CA1183/GCD(CC1183,CC1184)</f>
        <v>7</v>
      </c>
      <c r="CH1183" s="3">
        <f t="shared" ref="CH1183" ca="1" si="21151">CD1183</f>
        <v>1</v>
      </c>
      <c r="CI1183" s="3">
        <f t="shared" ref="CI1183" ca="1" si="21152">CD1184</f>
        <v>9</v>
      </c>
      <c r="CJ1183" t="s">
        <v>18</v>
      </c>
      <c r="CK1183" s="3" t="str">
        <f t="shared" ca="1" si="20868"/>
        <v>+</v>
      </c>
      <c r="CL1183" s="3">
        <f t="shared" ref="CL1183" ca="1" si="21153">CF1183</f>
        <v>7</v>
      </c>
      <c r="CM1183" s="3">
        <f t="shared" ref="CM1183" ca="1" si="21154">CF1184</f>
        <v>9</v>
      </c>
      <c r="CO1183" t="s">
        <v>250</v>
      </c>
      <c r="CP1183" s="2" t="str">
        <f t="shared" ca="1" si="20923"/>
        <v/>
      </c>
      <c r="CQ1183" t="s">
        <v>249</v>
      </c>
      <c r="CR1183" s="2">
        <f t="shared" ref="CR1183" ca="1" si="21155">ABS(CH1183)</f>
        <v>1</v>
      </c>
      <c r="CS1183" t="s">
        <v>216</v>
      </c>
      <c r="CT1183" s="2">
        <f t="shared" ref="CT1183" ca="1" si="21156">CI1183</f>
        <v>9</v>
      </c>
      <c r="CU1183" t="s">
        <v>217</v>
      </c>
      <c r="CV1183" t="s">
        <v>18</v>
      </c>
      <c r="CW1183" s="2" t="str">
        <f t="shared" ca="1" si="20926"/>
        <v>+</v>
      </c>
      <c r="CX1183" t="s">
        <v>249</v>
      </c>
      <c r="CY1183" s="2">
        <f t="shared" ref="CY1183" ca="1" si="21157">ABS(CL1183)</f>
        <v>7</v>
      </c>
      <c r="CZ1183" t="s">
        <v>216</v>
      </c>
      <c r="DA1183" s="2">
        <f t="shared" ref="DA1183" ca="1" si="21158">CM1183</f>
        <v>9</v>
      </c>
      <c r="DB1183" t="s">
        <v>217</v>
      </c>
      <c r="DC1183" t="s">
        <v>230</v>
      </c>
    </row>
    <row r="1184" spans="2:107" ht="32" customHeight="1" x14ac:dyDescent="0.55000000000000004">
      <c r="B1184" s="113"/>
      <c r="C1184" s="113"/>
      <c r="E1184" s="95"/>
      <c r="F1184" s="95"/>
      <c r="G1184" s="1">
        <f t="shared" ca="1" si="20875"/>
        <v>9</v>
      </c>
      <c r="H1184" s="95"/>
      <c r="J1184" s="95"/>
      <c r="K1184" s="95"/>
      <c r="L1184" s="1">
        <f t="shared" ca="1" si="20876"/>
        <v>3</v>
      </c>
      <c r="M1184" s="1"/>
      <c r="AP1184" t="str">
        <f t="shared" ca="1" si="20898"/>
        <v>\\(\\quad \\displaystyle x</v>
      </c>
      <c r="AQ1184" t="str">
        <f t="shared" ca="1" si="20899"/>
        <v>+7 \\)</v>
      </c>
      <c r="AS1184" s="13" t="str">
        <f t="shared" ref="AS1184" ca="1" si="21159">IF(AND(CR1183=0,CY1183=0),"\\(\\quad \\displaystyle 0 \\)","")</f>
        <v/>
      </c>
      <c r="AU1184" s="114"/>
      <c r="AV1184" s="114"/>
      <c r="AW1184" s="114"/>
      <c r="AX1184" s="114"/>
      <c r="AY1184" s="114"/>
      <c r="AZ1184" s="117"/>
      <c r="BH1184" s="23">
        <f t="shared" ref="BH1184" ca="1" si="21160">IF(E1183=0,7,E1183)</f>
        <v>-8</v>
      </c>
      <c r="BI1184" s="1"/>
      <c r="BK1184" s="1"/>
      <c r="BL1184" t="s">
        <v>287</v>
      </c>
      <c r="BM1184" s="23">
        <f t="shared" ref="BM1184" ca="1" si="21161">IF(J1183=0,7,J1183)</f>
        <v>3</v>
      </c>
      <c r="BN1184" s="1"/>
      <c r="BP1184" s="1"/>
      <c r="BR1184">
        <f t="shared" ref="BR1184" ca="1" si="21162">G1184*L1184</f>
        <v>27</v>
      </c>
      <c r="BS1184" t="s">
        <v>18</v>
      </c>
      <c r="BT1184">
        <f t="shared" ref="BT1184" ca="1" si="21163">G1184*L1184</f>
        <v>27</v>
      </c>
      <c r="BV1184">
        <f t="shared" ref="BV1184" ca="1" si="21164">G1184*L1184</f>
        <v>27</v>
      </c>
      <c r="BW1184" t="s">
        <v>18</v>
      </c>
      <c r="BX1184">
        <f t="shared" ref="BX1184" ca="1" si="21165">G1184*L1184</f>
        <v>27</v>
      </c>
      <c r="BY1184" s="3">
        <f t="shared" ref="BY1184" ca="1" si="21166">BR1184</f>
        <v>27</v>
      </c>
      <c r="BZ1184" t="s">
        <v>18</v>
      </c>
      <c r="CA1184" s="3">
        <f t="shared" ref="CA1184" ca="1" si="21167">BT1184</f>
        <v>27</v>
      </c>
      <c r="CB1184">
        <f t="shared" ca="1" si="20915"/>
        <v>27</v>
      </c>
      <c r="CC1184">
        <f t="shared" ca="1" si="20916"/>
        <v>27</v>
      </c>
      <c r="CD1184" s="33">
        <f t="shared" ref="CD1184" ca="1" si="21168">BY1184/GCD(CB1183,CB1184)</f>
        <v>9</v>
      </c>
      <c r="CE1184" t="s">
        <v>18</v>
      </c>
      <c r="CF1184" s="33">
        <f t="shared" ref="CF1184" ca="1" si="21169">CA1184/GCD(CC1183,CC1184)</f>
        <v>9</v>
      </c>
      <c r="CH1184" s="3">
        <f t="shared" ref="CH1184" ca="1" si="21170">CD1183</f>
        <v>1</v>
      </c>
      <c r="CJ1184" t="s">
        <v>18</v>
      </c>
      <c r="CK1184" s="3" t="str">
        <f t="shared" ref="CK1184" ca="1" si="21171">IF(CM1183&gt;=0,"+","")</f>
        <v>+</v>
      </c>
      <c r="CL1184" s="3">
        <f t="shared" ref="CL1184" ca="1" si="21172">CF1183</f>
        <v>7</v>
      </c>
      <c r="CO1184" t="s">
        <v>250</v>
      </c>
      <c r="CP1184" s="2" t="str">
        <f t="shared" ca="1" si="20923"/>
        <v/>
      </c>
      <c r="CR1184" s="2" t="str">
        <f t="shared" ref="CR1184" ca="1" si="21173">IF(CH1184=0,"",IF(CH1184=1,"",IF(CH1184=-1,"",ABS(CH1184))))</f>
        <v/>
      </c>
      <c r="CV1184" t="str">
        <f t="shared" ref="CV1184" ca="1" si="21174">IF(CR1183=0,"","x")</f>
        <v>x</v>
      </c>
      <c r="CW1184" s="2" t="str">
        <f t="shared" ca="1" si="20926"/>
        <v>+</v>
      </c>
      <c r="CY1184" s="2">
        <f t="shared" ref="CY1184" ca="1" si="21175">IF(CL1184=0,"",ABS(CL1184))</f>
        <v>7</v>
      </c>
      <c r="DC1184" t="s">
        <v>230</v>
      </c>
    </row>
    <row r="1185" spans="2:107" ht="32" customHeight="1" x14ac:dyDescent="0.55000000000000004">
      <c r="B1185" s="112" t="s">
        <v>1</v>
      </c>
      <c r="C1185" s="112" t="s">
        <v>330</v>
      </c>
      <c r="E1185" s="96">
        <f t="shared" ca="1" si="20837"/>
        <v>-5</v>
      </c>
      <c r="F1185" s="97" t="s">
        <v>18</v>
      </c>
      <c r="G1185" s="97" t="str">
        <f t="shared" ca="1" si="20838"/>
        <v>+</v>
      </c>
      <c r="H1185" s="96">
        <f t="shared" ca="1" si="20839"/>
        <v>5</v>
      </c>
      <c r="I1185" t="s">
        <v>287</v>
      </c>
      <c r="J1185" s="96">
        <f t="shared" ca="1" si="20840"/>
        <v>2</v>
      </c>
      <c r="K1185" s="97" t="s">
        <v>18</v>
      </c>
      <c r="L1185" s="97" t="str">
        <f t="shared" ca="1" si="20841"/>
        <v>+</v>
      </c>
      <c r="M1185" s="96">
        <f t="shared" ca="1" si="20842"/>
        <v>2</v>
      </c>
      <c r="P1185" t="s">
        <v>250</v>
      </c>
      <c r="Q1185" t="s">
        <v>249</v>
      </c>
      <c r="R1185" t="str">
        <f t="shared" ref="R1185" ca="1" si="21176">BH1185&amp;BI1185&amp;BJ1185&amp;BK1185</f>
        <v>-5x+5</v>
      </c>
      <c r="S1185" t="s">
        <v>216</v>
      </c>
      <c r="T1185">
        <f t="shared" ref="T1185" ca="1" si="21177">G1186</f>
        <v>3</v>
      </c>
      <c r="U1185" t="s">
        <v>217</v>
      </c>
      <c r="V1185" t="s">
        <v>287</v>
      </c>
      <c r="W1185" t="s">
        <v>249</v>
      </c>
      <c r="X1185" t="str">
        <f t="shared" ref="X1185" ca="1" si="21178">BM1185&amp;BN1185&amp;BO1185&amp;BP1185</f>
        <v>2x+2</v>
      </c>
      <c r="Y1185" t="s">
        <v>216</v>
      </c>
      <c r="Z1185">
        <f t="shared" ref="Z1185" ca="1" si="21179">L1186</f>
        <v>9</v>
      </c>
      <c r="AA1185" t="s">
        <v>217</v>
      </c>
      <c r="AB1185" t="s">
        <v>13</v>
      </c>
      <c r="AC1185" t="s">
        <v>230</v>
      </c>
      <c r="AP1185" t="str">
        <f t="shared" ca="1" si="20898"/>
        <v>\\(\\quad \\displaystyle -\\frac{13}{9}x</v>
      </c>
      <c r="AQ1185" t="str">
        <f t="shared" ca="1" si="20899"/>
        <v>+\\frac{17}{9} \\)</v>
      </c>
      <c r="AS1185" t="str">
        <f t="shared" ref="AS1185" ca="1" si="21180">IF(OR(CT1185=1,CR1185=0),AP1186,AP1185)</f>
        <v>\\(\\quad \\displaystyle -\\frac{13}{9}x</v>
      </c>
      <c r="AT1185" t="str">
        <f t="shared" ref="AT1185" ca="1" si="21181">IF(OR(DA1185=1,CY1185=0),AQ1186,AQ1185)</f>
        <v>+\\frac{17}{9} \\)</v>
      </c>
      <c r="AU1185" s="114" t="s">
        <v>60</v>
      </c>
      <c r="AV1185" s="115" t="s">
        <v>329</v>
      </c>
      <c r="AW1185" s="114" t="str">
        <f t="shared" ref="AW1185" ca="1" si="21182">P1185&amp;Q1185&amp;R1185&amp;S1185&amp;T1185&amp;U1185&amp;V1185&amp;W1185&amp;X1185&amp;Y1185&amp;Z1185&amp;AA1185&amp;AB1185&amp;AC1185</f>
        <v>\\(\\quad \\displaystyle \\frac{-5x+5}{3}+\\frac{2x+2}{9}= \\)</v>
      </c>
      <c r="AX1185" s="114" t="str">
        <f t="shared" ref="AX1185" ca="1" si="21183">IF(AS1186="",AS1185&amp;AT1185,AS1186)</f>
        <v>\\(\\quad \\displaystyle -\\frac{13}{9}x+\\frac{17}{9} \\)</v>
      </c>
      <c r="AY1185" s="115" t="s">
        <v>62</v>
      </c>
      <c r="AZ1185" s="116" t="str">
        <f t="shared" ref="AZ1185" ca="1" si="21184">"INSERT INTO "&amp;AU1185&amp;"(tangen,question,answer,editor,date,count) VALUES('"&amp;AV1185&amp;"','"&amp;AW1185&amp;"','"&amp;AX1185&amp;"','"&amp;AY1185&amp;"',NOW(),0);"</f>
        <v>INSERT INTO math(tangen,question,answer,editor,date,count) VALUES('m5800','\\(\\quad \\displaystyle \\frac{-5x+5}{3}+\\frac{2x+2}{9}= \\)','\\(\\quad \\displaystyle -\\frac{13}{9}x+\\frac{17}{9} \\)','harazono',NOW(),0);</v>
      </c>
      <c r="BH1185">
        <f t="shared" ref="BH1185" ca="1" si="21185">IF(BH1186=1,"",IF(BH1186=-1,"",BH1186))</f>
        <v>-5</v>
      </c>
      <c r="BI1185" t="s">
        <v>18</v>
      </c>
      <c r="BJ1185" t="str">
        <f t="shared" ca="1" si="20853"/>
        <v>+</v>
      </c>
      <c r="BK1185" s="23">
        <f t="shared" ref="BK1185" ca="1" si="21186">IF(H1185=0,7,H1185)</f>
        <v>5</v>
      </c>
      <c r="BM1185">
        <f t="shared" ref="BM1185" ca="1" si="21187">IF(BM1186=1,"",IF(BM1186=-1,"",BM1186))</f>
        <v>2</v>
      </c>
      <c r="BN1185" t="s">
        <v>18</v>
      </c>
      <c r="BO1185" t="str">
        <f t="shared" ca="1" si="20856"/>
        <v>+</v>
      </c>
      <c r="BP1185" s="23">
        <f t="shared" ref="BP1185" ca="1" si="21188">IF(M1185=0,7,M1185)</f>
        <v>2</v>
      </c>
      <c r="BR1185">
        <f t="shared" ref="BR1185" ca="1" si="21189">BH1186*L1186</f>
        <v>-45</v>
      </c>
      <c r="BS1185" t="s">
        <v>18</v>
      </c>
      <c r="BT1185">
        <f t="shared" ref="BT1185" ca="1" si="21190">BK1185*L1186</f>
        <v>45</v>
      </c>
      <c r="BV1185">
        <f t="shared" ref="BV1185" ca="1" si="21191">G1186*BM1186</f>
        <v>6</v>
      </c>
      <c r="BW1185" t="s">
        <v>18</v>
      </c>
      <c r="BX1185">
        <f t="shared" ref="BX1185" ca="1" si="21192">G1186*BP1185</f>
        <v>6</v>
      </c>
      <c r="BY1185" s="3">
        <f t="shared" ref="BY1185" ca="1" si="21193">BR1185+BV1185</f>
        <v>-39</v>
      </c>
      <c r="BZ1185" t="s">
        <v>18</v>
      </c>
      <c r="CA1185" s="3">
        <f t="shared" ref="CA1185" ca="1" si="21194">BT1185+BX1185</f>
        <v>51</v>
      </c>
      <c r="CB1185">
        <f t="shared" ca="1" si="20915"/>
        <v>39</v>
      </c>
      <c r="CC1185">
        <f t="shared" ca="1" si="20916"/>
        <v>51</v>
      </c>
      <c r="CD1185" s="33">
        <f t="shared" ref="CD1185" ca="1" si="21195">BY1185/GCD(CB1185,CB1186)</f>
        <v>-13</v>
      </c>
      <c r="CE1185" t="s">
        <v>18</v>
      </c>
      <c r="CF1185" s="33">
        <f t="shared" ref="CF1185" ca="1" si="21196">CA1185/GCD(CC1185,CC1186)</f>
        <v>17</v>
      </c>
      <c r="CH1185" s="3">
        <f t="shared" ref="CH1185" ca="1" si="21197">CD1185</f>
        <v>-13</v>
      </c>
      <c r="CI1185" s="3">
        <f t="shared" ref="CI1185" ca="1" si="21198">CD1186</f>
        <v>9</v>
      </c>
      <c r="CJ1185" t="s">
        <v>18</v>
      </c>
      <c r="CK1185" s="3" t="str">
        <f t="shared" ca="1" si="20868"/>
        <v>+</v>
      </c>
      <c r="CL1185" s="3">
        <f t="shared" ref="CL1185" ca="1" si="21199">CF1185</f>
        <v>17</v>
      </c>
      <c r="CM1185" s="3">
        <f t="shared" ref="CM1185" ca="1" si="21200">CF1186</f>
        <v>9</v>
      </c>
      <c r="CO1185" t="s">
        <v>250</v>
      </c>
      <c r="CP1185" s="2" t="str">
        <f t="shared" ca="1" si="20923"/>
        <v>-</v>
      </c>
      <c r="CQ1185" t="s">
        <v>249</v>
      </c>
      <c r="CR1185" s="2">
        <f t="shared" ref="CR1185" ca="1" si="21201">ABS(CH1185)</f>
        <v>13</v>
      </c>
      <c r="CS1185" t="s">
        <v>216</v>
      </c>
      <c r="CT1185" s="2">
        <f t="shared" ref="CT1185" ca="1" si="21202">CI1185</f>
        <v>9</v>
      </c>
      <c r="CU1185" t="s">
        <v>217</v>
      </c>
      <c r="CV1185" t="s">
        <v>18</v>
      </c>
      <c r="CW1185" s="2" t="str">
        <f t="shared" ca="1" si="20926"/>
        <v>+</v>
      </c>
      <c r="CX1185" t="s">
        <v>249</v>
      </c>
      <c r="CY1185" s="2">
        <f t="shared" ref="CY1185" ca="1" si="21203">ABS(CL1185)</f>
        <v>17</v>
      </c>
      <c r="CZ1185" t="s">
        <v>216</v>
      </c>
      <c r="DA1185" s="2">
        <f t="shared" ref="DA1185" ca="1" si="21204">CM1185</f>
        <v>9</v>
      </c>
      <c r="DB1185" t="s">
        <v>217</v>
      </c>
      <c r="DC1185" t="s">
        <v>230</v>
      </c>
    </row>
    <row r="1186" spans="2:107" ht="32" customHeight="1" x14ac:dyDescent="0.55000000000000004">
      <c r="B1186" s="113"/>
      <c r="C1186" s="113"/>
      <c r="E1186" s="95"/>
      <c r="F1186" s="95"/>
      <c r="G1186" s="1">
        <f t="shared" ca="1" si="20875"/>
        <v>3</v>
      </c>
      <c r="H1186" s="95"/>
      <c r="J1186" s="95"/>
      <c r="K1186" s="95"/>
      <c r="L1186" s="1">
        <f t="shared" ca="1" si="20876"/>
        <v>9</v>
      </c>
      <c r="M1186" s="1"/>
      <c r="AP1186" t="str">
        <f t="shared" ca="1" si="20898"/>
        <v>\\(\\quad \\displaystyle -13x</v>
      </c>
      <c r="AQ1186" t="str">
        <f t="shared" ca="1" si="20899"/>
        <v>+17 \\)</v>
      </c>
      <c r="AS1186" s="13" t="str">
        <f t="shared" ref="AS1186" ca="1" si="21205">IF(AND(CR1185=0,CY1185=0),"\\(\\quad \\displaystyle 0 \\)","")</f>
        <v/>
      </c>
      <c r="AU1186" s="114"/>
      <c r="AV1186" s="114"/>
      <c r="AW1186" s="114"/>
      <c r="AX1186" s="114"/>
      <c r="AY1186" s="114"/>
      <c r="AZ1186" s="117"/>
      <c r="BH1186" s="23">
        <f t="shared" ref="BH1186" ca="1" si="21206">IF(E1185=0,7,E1185)</f>
        <v>-5</v>
      </c>
      <c r="BI1186" s="1"/>
      <c r="BK1186" s="1"/>
      <c r="BL1186" t="s">
        <v>287</v>
      </c>
      <c r="BM1186" s="23">
        <f t="shared" ref="BM1186" ca="1" si="21207">IF(J1185=0,7,J1185)</f>
        <v>2</v>
      </c>
      <c r="BN1186" s="1"/>
      <c r="BP1186" s="1"/>
      <c r="BR1186">
        <f t="shared" ref="BR1186" ca="1" si="21208">G1186*L1186</f>
        <v>27</v>
      </c>
      <c r="BS1186" t="s">
        <v>18</v>
      </c>
      <c r="BT1186">
        <f t="shared" ref="BT1186" ca="1" si="21209">G1186*L1186</f>
        <v>27</v>
      </c>
      <c r="BV1186">
        <f t="shared" ref="BV1186" ca="1" si="21210">G1186*L1186</f>
        <v>27</v>
      </c>
      <c r="BW1186" t="s">
        <v>18</v>
      </c>
      <c r="BX1186">
        <f t="shared" ref="BX1186" ca="1" si="21211">G1186*L1186</f>
        <v>27</v>
      </c>
      <c r="BY1186" s="3">
        <f t="shared" ref="BY1186" ca="1" si="21212">BR1186</f>
        <v>27</v>
      </c>
      <c r="BZ1186" t="s">
        <v>18</v>
      </c>
      <c r="CA1186" s="3">
        <f t="shared" ref="CA1186" ca="1" si="21213">BT1186</f>
        <v>27</v>
      </c>
      <c r="CB1186">
        <f t="shared" ca="1" si="20915"/>
        <v>27</v>
      </c>
      <c r="CC1186">
        <f t="shared" ca="1" si="20916"/>
        <v>27</v>
      </c>
      <c r="CD1186" s="33">
        <f t="shared" ref="CD1186" ca="1" si="21214">BY1186/GCD(CB1185,CB1186)</f>
        <v>9</v>
      </c>
      <c r="CE1186" t="s">
        <v>18</v>
      </c>
      <c r="CF1186" s="33">
        <f t="shared" ref="CF1186" ca="1" si="21215">CA1186/GCD(CC1185,CC1186)</f>
        <v>9</v>
      </c>
      <c r="CH1186" s="3">
        <f t="shared" ref="CH1186" ca="1" si="21216">CD1185</f>
        <v>-13</v>
      </c>
      <c r="CJ1186" t="s">
        <v>18</v>
      </c>
      <c r="CK1186" s="3" t="str">
        <f t="shared" ref="CK1186" ca="1" si="21217">IF(CM1185&gt;=0,"+","")</f>
        <v>+</v>
      </c>
      <c r="CL1186" s="3">
        <f t="shared" ref="CL1186" ca="1" si="21218">CF1185</f>
        <v>17</v>
      </c>
      <c r="CO1186" t="s">
        <v>250</v>
      </c>
      <c r="CP1186" s="2" t="str">
        <f t="shared" ca="1" si="20923"/>
        <v>-</v>
      </c>
      <c r="CR1186" s="2">
        <f t="shared" ref="CR1186" ca="1" si="21219">IF(CH1186=0,"",IF(CH1186=1,"",IF(CH1186=-1,"",ABS(CH1186))))</f>
        <v>13</v>
      </c>
      <c r="CV1186" t="str">
        <f t="shared" ref="CV1186" ca="1" si="21220">IF(CR1185=0,"","x")</f>
        <v>x</v>
      </c>
      <c r="CW1186" s="2" t="str">
        <f t="shared" ca="1" si="20926"/>
        <v>+</v>
      </c>
      <c r="CY1186" s="2">
        <f t="shared" ref="CY1186" ca="1" si="21221">IF(CL1186=0,"",ABS(CL1186))</f>
        <v>17</v>
      </c>
      <c r="DC1186" t="s">
        <v>230</v>
      </c>
    </row>
    <row r="1187" spans="2:107" ht="32" customHeight="1" x14ac:dyDescent="0.55000000000000004">
      <c r="B1187" s="112" t="s">
        <v>1</v>
      </c>
      <c r="C1187" s="112" t="s">
        <v>330</v>
      </c>
      <c r="E1187" s="96">
        <f t="shared" ca="1" si="20837"/>
        <v>-10</v>
      </c>
      <c r="F1187" s="97" t="s">
        <v>18</v>
      </c>
      <c r="G1187" s="97" t="str">
        <f t="shared" ca="1" si="20838"/>
        <v>+</v>
      </c>
      <c r="H1187" s="96">
        <f t="shared" ca="1" si="20839"/>
        <v>3</v>
      </c>
      <c r="I1187" t="s">
        <v>287</v>
      </c>
      <c r="J1187" s="96">
        <f t="shared" ca="1" si="20840"/>
        <v>5</v>
      </c>
      <c r="K1187" s="97" t="s">
        <v>18</v>
      </c>
      <c r="L1187" s="97" t="str">
        <f t="shared" ca="1" si="20841"/>
        <v>+</v>
      </c>
      <c r="M1187" s="96">
        <f t="shared" ca="1" si="20842"/>
        <v>7</v>
      </c>
      <c r="P1187" t="s">
        <v>250</v>
      </c>
      <c r="Q1187" t="s">
        <v>249</v>
      </c>
      <c r="R1187" t="str">
        <f t="shared" ref="R1187" ca="1" si="21222">BH1187&amp;BI1187&amp;BJ1187&amp;BK1187</f>
        <v>-10x+3</v>
      </c>
      <c r="S1187" t="s">
        <v>216</v>
      </c>
      <c r="T1187">
        <f t="shared" ref="T1187" ca="1" si="21223">G1188</f>
        <v>6</v>
      </c>
      <c r="U1187" t="s">
        <v>217</v>
      </c>
      <c r="V1187" t="s">
        <v>287</v>
      </c>
      <c r="W1187" t="s">
        <v>249</v>
      </c>
      <c r="X1187" t="str">
        <f t="shared" ref="X1187" ca="1" si="21224">BM1187&amp;BN1187&amp;BO1187&amp;BP1187</f>
        <v>5x+7</v>
      </c>
      <c r="Y1187" t="s">
        <v>216</v>
      </c>
      <c r="Z1187">
        <f t="shared" ref="Z1187" ca="1" si="21225">L1188</f>
        <v>10</v>
      </c>
      <c r="AA1187" t="s">
        <v>217</v>
      </c>
      <c r="AB1187" t="s">
        <v>13</v>
      </c>
      <c r="AC1187" t="s">
        <v>230</v>
      </c>
      <c r="AP1187" t="str">
        <f t="shared" ca="1" si="20898"/>
        <v>\\(\\quad \\displaystyle -\\frac{7}{6}x</v>
      </c>
      <c r="AQ1187" t="str">
        <f t="shared" ca="1" si="20899"/>
        <v>+\\frac{6}{5} \\)</v>
      </c>
      <c r="AS1187" t="str">
        <f t="shared" ref="AS1187" ca="1" si="21226">IF(OR(CT1187=1,CR1187=0),AP1188,AP1187)</f>
        <v>\\(\\quad \\displaystyle -\\frac{7}{6}x</v>
      </c>
      <c r="AT1187" t="str">
        <f t="shared" ref="AT1187" ca="1" si="21227">IF(OR(DA1187=1,CY1187=0),AQ1188,AQ1187)</f>
        <v>+\\frac{6}{5} \\)</v>
      </c>
      <c r="AU1187" s="114" t="s">
        <v>60</v>
      </c>
      <c r="AV1187" s="115" t="s">
        <v>329</v>
      </c>
      <c r="AW1187" s="114" t="str">
        <f t="shared" ref="AW1187" ca="1" si="21228">P1187&amp;Q1187&amp;R1187&amp;S1187&amp;T1187&amp;U1187&amp;V1187&amp;W1187&amp;X1187&amp;Y1187&amp;Z1187&amp;AA1187&amp;AB1187&amp;AC1187</f>
        <v>\\(\\quad \\displaystyle \\frac{-10x+3}{6}+\\frac{5x+7}{10}= \\)</v>
      </c>
      <c r="AX1187" s="114" t="str">
        <f t="shared" ref="AX1187" ca="1" si="21229">IF(AS1188="",AS1187&amp;AT1187,AS1188)</f>
        <v>\\(\\quad \\displaystyle -\\frac{7}{6}x+\\frac{6}{5} \\)</v>
      </c>
      <c r="AY1187" s="115" t="s">
        <v>62</v>
      </c>
      <c r="AZ1187" s="116" t="str">
        <f t="shared" ref="AZ1187" ca="1" si="21230">"INSERT INTO "&amp;AU1187&amp;"(tangen,question,answer,editor,date,count) VALUES('"&amp;AV1187&amp;"','"&amp;AW1187&amp;"','"&amp;AX1187&amp;"','"&amp;AY1187&amp;"',NOW(),0);"</f>
        <v>INSERT INTO math(tangen,question,answer,editor,date,count) VALUES('m5800','\\(\\quad \\displaystyle \\frac{-10x+3}{6}+\\frac{5x+7}{10}= \\)','\\(\\quad \\displaystyle -\\frac{7}{6}x+\\frac{6}{5} \\)','harazono',NOW(),0);</v>
      </c>
      <c r="BH1187">
        <f t="shared" ref="BH1187" ca="1" si="21231">IF(BH1188=1,"",IF(BH1188=-1,"",BH1188))</f>
        <v>-10</v>
      </c>
      <c r="BI1187" t="s">
        <v>18</v>
      </c>
      <c r="BJ1187" t="str">
        <f t="shared" ca="1" si="20853"/>
        <v>+</v>
      </c>
      <c r="BK1187" s="23">
        <f t="shared" ref="BK1187" ca="1" si="21232">IF(H1187=0,7,H1187)</f>
        <v>3</v>
      </c>
      <c r="BM1187">
        <f t="shared" ref="BM1187" ca="1" si="21233">IF(BM1188=1,"",IF(BM1188=-1,"",BM1188))</f>
        <v>5</v>
      </c>
      <c r="BN1187" t="s">
        <v>18</v>
      </c>
      <c r="BO1187" t="str">
        <f t="shared" ca="1" si="20856"/>
        <v>+</v>
      </c>
      <c r="BP1187" s="23">
        <f t="shared" ref="BP1187" ca="1" si="21234">IF(M1187=0,7,M1187)</f>
        <v>7</v>
      </c>
      <c r="BR1187">
        <f t="shared" ref="BR1187" ca="1" si="21235">BH1188*L1188</f>
        <v>-100</v>
      </c>
      <c r="BS1187" t="s">
        <v>18</v>
      </c>
      <c r="BT1187">
        <f t="shared" ref="BT1187" ca="1" si="21236">BK1187*L1188</f>
        <v>30</v>
      </c>
      <c r="BV1187">
        <f t="shared" ref="BV1187" ca="1" si="21237">G1188*BM1188</f>
        <v>30</v>
      </c>
      <c r="BW1187" t="s">
        <v>18</v>
      </c>
      <c r="BX1187">
        <f t="shared" ref="BX1187" ca="1" si="21238">G1188*BP1187</f>
        <v>42</v>
      </c>
      <c r="BY1187" s="3">
        <f t="shared" ref="BY1187" ca="1" si="21239">BR1187+BV1187</f>
        <v>-70</v>
      </c>
      <c r="BZ1187" t="s">
        <v>18</v>
      </c>
      <c r="CA1187" s="3">
        <f t="shared" ref="CA1187" ca="1" si="21240">BT1187+BX1187</f>
        <v>72</v>
      </c>
      <c r="CB1187">
        <f t="shared" ca="1" si="20915"/>
        <v>70</v>
      </c>
      <c r="CC1187">
        <f t="shared" ca="1" si="20916"/>
        <v>72</v>
      </c>
      <c r="CD1187" s="33">
        <f t="shared" ref="CD1187" ca="1" si="21241">BY1187/GCD(CB1187,CB1188)</f>
        <v>-7</v>
      </c>
      <c r="CE1187" t="s">
        <v>18</v>
      </c>
      <c r="CF1187" s="33">
        <f t="shared" ref="CF1187" ca="1" si="21242">CA1187/GCD(CC1187,CC1188)</f>
        <v>6</v>
      </c>
      <c r="CH1187" s="3">
        <f t="shared" ref="CH1187" ca="1" si="21243">CD1187</f>
        <v>-7</v>
      </c>
      <c r="CI1187" s="3">
        <f t="shared" ref="CI1187" ca="1" si="21244">CD1188</f>
        <v>6</v>
      </c>
      <c r="CJ1187" t="s">
        <v>18</v>
      </c>
      <c r="CK1187" s="3" t="str">
        <f t="shared" ca="1" si="20868"/>
        <v>+</v>
      </c>
      <c r="CL1187" s="3">
        <f t="shared" ref="CL1187" ca="1" si="21245">CF1187</f>
        <v>6</v>
      </c>
      <c r="CM1187" s="3">
        <f t="shared" ref="CM1187" ca="1" si="21246">CF1188</f>
        <v>5</v>
      </c>
      <c r="CO1187" t="s">
        <v>250</v>
      </c>
      <c r="CP1187" s="2" t="str">
        <f t="shared" ca="1" si="20923"/>
        <v>-</v>
      </c>
      <c r="CQ1187" t="s">
        <v>249</v>
      </c>
      <c r="CR1187" s="2">
        <f t="shared" ref="CR1187" ca="1" si="21247">ABS(CH1187)</f>
        <v>7</v>
      </c>
      <c r="CS1187" t="s">
        <v>216</v>
      </c>
      <c r="CT1187" s="2">
        <f t="shared" ref="CT1187" ca="1" si="21248">CI1187</f>
        <v>6</v>
      </c>
      <c r="CU1187" t="s">
        <v>217</v>
      </c>
      <c r="CV1187" t="s">
        <v>18</v>
      </c>
      <c r="CW1187" s="2" t="str">
        <f t="shared" ca="1" si="20926"/>
        <v>+</v>
      </c>
      <c r="CX1187" t="s">
        <v>249</v>
      </c>
      <c r="CY1187" s="2">
        <f t="shared" ref="CY1187" ca="1" si="21249">ABS(CL1187)</f>
        <v>6</v>
      </c>
      <c r="CZ1187" t="s">
        <v>216</v>
      </c>
      <c r="DA1187" s="2">
        <f t="shared" ref="DA1187" ca="1" si="21250">CM1187</f>
        <v>5</v>
      </c>
      <c r="DB1187" t="s">
        <v>217</v>
      </c>
      <c r="DC1187" t="s">
        <v>230</v>
      </c>
    </row>
    <row r="1188" spans="2:107" ht="32" customHeight="1" x14ac:dyDescent="0.55000000000000004">
      <c r="B1188" s="113"/>
      <c r="C1188" s="113"/>
      <c r="E1188" s="95"/>
      <c r="F1188" s="95"/>
      <c r="G1188" s="1">
        <f t="shared" ca="1" si="20875"/>
        <v>6</v>
      </c>
      <c r="H1188" s="95"/>
      <c r="J1188" s="95"/>
      <c r="K1188" s="95"/>
      <c r="L1188" s="1">
        <f t="shared" ca="1" si="20876"/>
        <v>10</v>
      </c>
      <c r="M1188" s="1"/>
      <c r="AP1188" t="str">
        <f t="shared" ca="1" si="20898"/>
        <v>\\(\\quad \\displaystyle -7x</v>
      </c>
      <c r="AQ1188" t="str">
        <f t="shared" ca="1" si="20899"/>
        <v>+6 \\)</v>
      </c>
      <c r="AS1188" s="13" t="str">
        <f t="shared" ref="AS1188" ca="1" si="21251">IF(AND(CR1187=0,CY1187=0),"\\(\\quad \\displaystyle 0 \\)","")</f>
        <v/>
      </c>
      <c r="AU1188" s="114"/>
      <c r="AV1188" s="114"/>
      <c r="AW1188" s="114"/>
      <c r="AX1188" s="114"/>
      <c r="AY1188" s="114"/>
      <c r="AZ1188" s="117"/>
      <c r="BH1188" s="23">
        <f t="shared" ref="BH1188" ca="1" si="21252">IF(E1187=0,7,E1187)</f>
        <v>-10</v>
      </c>
      <c r="BI1188" s="1"/>
      <c r="BK1188" s="1"/>
      <c r="BL1188" t="s">
        <v>287</v>
      </c>
      <c r="BM1188" s="23">
        <f t="shared" ref="BM1188" ca="1" si="21253">IF(J1187=0,7,J1187)</f>
        <v>5</v>
      </c>
      <c r="BN1188" s="1"/>
      <c r="BP1188" s="1"/>
      <c r="BR1188">
        <f t="shared" ref="BR1188" ca="1" si="21254">G1188*L1188</f>
        <v>60</v>
      </c>
      <c r="BS1188" t="s">
        <v>18</v>
      </c>
      <c r="BT1188">
        <f t="shared" ref="BT1188" ca="1" si="21255">G1188*L1188</f>
        <v>60</v>
      </c>
      <c r="BV1188">
        <f t="shared" ref="BV1188" ca="1" si="21256">G1188*L1188</f>
        <v>60</v>
      </c>
      <c r="BW1188" t="s">
        <v>18</v>
      </c>
      <c r="BX1188">
        <f t="shared" ref="BX1188" ca="1" si="21257">G1188*L1188</f>
        <v>60</v>
      </c>
      <c r="BY1188" s="3">
        <f t="shared" ref="BY1188" ca="1" si="21258">BR1188</f>
        <v>60</v>
      </c>
      <c r="BZ1188" t="s">
        <v>18</v>
      </c>
      <c r="CA1188" s="3">
        <f t="shared" ref="CA1188" ca="1" si="21259">BT1188</f>
        <v>60</v>
      </c>
      <c r="CB1188">
        <f t="shared" ca="1" si="20915"/>
        <v>60</v>
      </c>
      <c r="CC1188">
        <f t="shared" ca="1" si="20916"/>
        <v>60</v>
      </c>
      <c r="CD1188" s="33">
        <f t="shared" ref="CD1188" ca="1" si="21260">BY1188/GCD(CB1187,CB1188)</f>
        <v>6</v>
      </c>
      <c r="CE1188" t="s">
        <v>18</v>
      </c>
      <c r="CF1188" s="33">
        <f t="shared" ref="CF1188" ca="1" si="21261">CA1188/GCD(CC1187,CC1188)</f>
        <v>5</v>
      </c>
      <c r="CH1188" s="3">
        <f t="shared" ref="CH1188" ca="1" si="21262">CD1187</f>
        <v>-7</v>
      </c>
      <c r="CJ1188" t="s">
        <v>18</v>
      </c>
      <c r="CK1188" s="3" t="str">
        <f t="shared" ref="CK1188" ca="1" si="21263">IF(CM1187&gt;=0,"+","")</f>
        <v>+</v>
      </c>
      <c r="CL1188" s="3">
        <f t="shared" ref="CL1188" ca="1" si="21264">CF1187</f>
        <v>6</v>
      </c>
      <c r="CO1188" t="s">
        <v>250</v>
      </c>
      <c r="CP1188" s="2" t="str">
        <f t="shared" ca="1" si="20923"/>
        <v>-</v>
      </c>
      <c r="CR1188" s="2">
        <f t="shared" ref="CR1188" ca="1" si="21265">IF(CH1188=0,"",IF(CH1188=1,"",IF(CH1188=-1,"",ABS(CH1188))))</f>
        <v>7</v>
      </c>
      <c r="CV1188" t="str">
        <f t="shared" ref="CV1188" ca="1" si="21266">IF(CR1187=0,"","x")</f>
        <v>x</v>
      </c>
      <c r="CW1188" s="2" t="str">
        <f t="shared" ca="1" si="20926"/>
        <v>+</v>
      </c>
      <c r="CY1188" s="2">
        <f t="shared" ref="CY1188" ca="1" si="21267">IF(CL1188=0,"",ABS(CL1188))</f>
        <v>6</v>
      </c>
      <c r="DC1188" t="s">
        <v>230</v>
      </c>
    </row>
    <row r="1189" spans="2:107" ht="32" customHeight="1" x14ac:dyDescent="0.55000000000000004">
      <c r="B1189" s="112" t="s">
        <v>1</v>
      </c>
      <c r="C1189" s="112" t="s">
        <v>330</v>
      </c>
      <c r="E1189" s="96">
        <f t="shared" ca="1" si="20837"/>
        <v>-1</v>
      </c>
      <c r="F1189" s="97" t="s">
        <v>18</v>
      </c>
      <c r="G1189" s="97" t="str">
        <f t="shared" ca="1" si="20838"/>
        <v>+</v>
      </c>
      <c r="H1189" s="96">
        <f t="shared" ca="1" si="20839"/>
        <v>3</v>
      </c>
      <c r="I1189" t="s">
        <v>287</v>
      </c>
      <c r="J1189" s="96">
        <f t="shared" ca="1" si="20840"/>
        <v>2</v>
      </c>
      <c r="K1189" s="97" t="s">
        <v>18</v>
      </c>
      <c r="L1189" s="97" t="str">
        <f t="shared" ca="1" si="20841"/>
        <v>+</v>
      </c>
      <c r="M1189" s="96">
        <f t="shared" ca="1" si="20842"/>
        <v>3</v>
      </c>
      <c r="P1189" t="s">
        <v>250</v>
      </c>
      <c r="Q1189" t="s">
        <v>249</v>
      </c>
      <c r="R1189" t="str">
        <f t="shared" ref="R1189" ca="1" si="21268">BH1189&amp;BI1189&amp;BJ1189&amp;BK1189</f>
        <v>x+3</v>
      </c>
      <c r="S1189" t="s">
        <v>216</v>
      </c>
      <c r="T1189">
        <f t="shared" ref="T1189" ca="1" si="21269">G1190</f>
        <v>4</v>
      </c>
      <c r="U1189" t="s">
        <v>217</v>
      </c>
      <c r="V1189" t="s">
        <v>287</v>
      </c>
      <c r="W1189" t="s">
        <v>249</v>
      </c>
      <c r="X1189" t="str">
        <f t="shared" ref="X1189" ca="1" si="21270">BM1189&amp;BN1189&amp;BO1189&amp;BP1189</f>
        <v>2x+3</v>
      </c>
      <c r="Y1189" t="s">
        <v>216</v>
      </c>
      <c r="Z1189">
        <f t="shared" ref="Z1189" ca="1" si="21271">L1190</f>
        <v>6</v>
      </c>
      <c r="AA1189" t="s">
        <v>217</v>
      </c>
      <c r="AB1189" t="s">
        <v>13</v>
      </c>
      <c r="AC1189" t="s">
        <v>230</v>
      </c>
      <c r="AP1189" t="str">
        <f t="shared" ca="1" si="20898"/>
        <v>\\(\\quad \\displaystyle \\frac{1}{12}x</v>
      </c>
      <c r="AQ1189" t="str">
        <f t="shared" ca="1" si="20899"/>
        <v>+\\frac{5}{4} \\)</v>
      </c>
      <c r="AS1189" t="str">
        <f t="shared" ref="AS1189" ca="1" si="21272">IF(OR(CT1189=1,CR1189=0),AP1190,AP1189)</f>
        <v>\\(\\quad \\displaystyle \\frac{1}{12}x</v>
      </c>
      <c r="AT1189" t="str">
        <f t="shared" ref="AT1189" ca="1" si="21273">IF(OR(DA1189=1,CY1189=0),AQ1190,AQ1189)</f>
        <v>+\\frac{5}{4} \\)</v>
      </c>
      <c r="AU1189" s="114" t="s">
        <v>60</v>
      </c>
      <c r="AV1189" s="115" t="s">
        <v>329</v>
      </c>
      <c r="AW1189" s="114" t="str">
        <f t="shared" ref="AW1189" ca="1" si="21274">P1189&amp;Q1189&amp;R1189&amp;S1189&amp;T1189&amp;U1189&amp;V1189&amp;W1189&amp;X1189&amp;Y1189&amp;Z1189&amp;AA1189&amp;AB1189&amp;AC1189</f>
        <v>\\(\\quad \\displaystyle \\frac{x+3}{4}+\\frac{2x+3}{6}= \\)</v>
      </c>
      <c r="AX1189" s="114" t="str">
        <f t="shared" ref="AX1189" ca="1" si="21275">IF(AS1190="",AS1189&amp;AT1189,AS1190)</f>
        <v>\\(\\quad \\displaystyle \\frac{1}{12}x+\\frac{5}{4} \\)</v>
      </c>
      <c r="AY1189" s="115" t="s">
        <v>62</v>
      </c>
      <c r="AZ1189" s="116" t="str">
        <f t="shared" ref="AZ1189" ca="1" si="21276">"INSERT INTO "&amp;AU1189&amp;"(tangen,question,answer,editor,date,count) VALUES('"&amp;AV1189&amp;"','"&amp;AW1189&amp;"','"&amp;AX1189&amp;"','"&amp;AY1189&amp;"',NOW(),0);"</f>
        <v>INSERT INTO math(tangen,question,answer,editor,date,count) VALUES('m5800','\\(\\quad \\displaystyle \\frac{x+3}{4}+\\frac{2x+3}{6}= \\)','\\(\\quad \\displaystyle \\frac{1}{12}x+\\frac{5}{4} \\)','harazono',NOW(),0);</v>
      </c>
      <c r="BH1189" t="str">
        <f t="shared" ref="BH1189" ca="1" si="21277">IF(BH1190=1,"",IF(BH1190=-1,"",BH1190))</f>
        <v/>
      </c>
      <c r="BI1189" t="s">
        <v>18</v>
      </c>
      <c r="BJ1189" t="str">
        <f t="shared" ca="1" si="20853"/>
        <v>+</v>
      </c>
      <c r="BK1189" s="23">
        <f t="shared" ref="BK1189" ca="1" si="21278">IF(H1189=0,7,H1189)</f>
        <v>3</v>
      </c>
      <c r="BM1189">
        <f t="shared" ref="BM1189" ca="1" si="21279">IF(BM1190=1,"",IF(BM1190=-1,"",BM1190))</f>
        <v>2</v>
      </c>
      <c r="BN1189" t="s">
        <v>18</v>
      </c>
      <c r="BO1189" t="str">
        <f t="shared" ca="1" si="20856"/>
        <v>+</v>
      </c>
      <c r="BP1189" s="23">
        <f t="shared" ref="BP1189" ca="1" si="21280">IF(M1189=0,7,M1189)</f>
        <v>3</v>
      </c>
      <c r="BR1189">
        <f t="shared" ref="BR1189" ca="1" si="21281">BH1190*L1190</f>
        <v>-6</v>
      </c>
      <c r="BS1189" t="s">
        <v>18</v>
      </c>
      <c r="BT1189">
        <f t="shared" ref="BT1189" ca="1" si="21282">BK1189*L1190</f>
        <v>18</v>
      </c>
      <c r="BV1189">
        <f t="shared" ref="BV1189" ca="1" si="21283">G1190*BM1190</f>
        <v>8</v>
      </c>
      <c r="BW1189" t="s">
        <v>18</v>
      </c>
      <c r="BX1189">
        <f t="shared" ref="BX1189" ca="1" si="21284">G1190*BP1189</f>
        <v>12</v>
      </c>
      <c r="BY1189" s="3">
        <f t="shared" ref="BY1189" ca="1" si="21285">BR1189+BV1189</f>
        <v>2</v>
      </c>
      <c r="BZ1189" t="s">
        <v>18</v>
      </c>
      <c r="CA1189" s="3">
        <f t="shared" ref="CA1189" ca="1" si="21286">BT1189+BX1189</f>
        <v>30</v>
      </c>
      <c r="CB1189">
        <f t="shared" ca="1" si="20915"/>
        <v>2</v>
      </c>
      <c r="CC1189">
        <f t="shared" ca="1" si="20916"/>
        <v>30</v>
      </c>
      <c r="CD1189" s="33">
        <f t="shared" ref="CD1189" ca="1" si="21287">BY1189/GCD(CB1189,CB1190)</f>
        <v>1</v>
      </c>
      <c r="CE1189" t="s">
        <v>18</v>
      </c>
      <c r="CF1189" s="33">
        <f t="shared" ref="CF1189" ca="1" si="21288">CA1189/GCD(CC1189,CC1190)</f>
        <v>5</v>
      </c>
      <c r="CH1189" s="3">
        <f t="shared" ref="CH1189" ca="1" si="21289">CD1189</f>
        <v>1</v>
      </c>
      <c r="CI1189" s="3">
        <f t="shared" ref="CI1189" ca="1" si="21290">CD1190</f>
        <v>12</v>
      </c>
      <c r="CJ1189" t="s">
        <v>18</v>
      </c>
      <c r="CK1189" s="3" t="str">
        <f t="shared" ca="1" si="20868"/>
        <v>+</v>
      </c>
      <c r="CL1189" s="3">
        <f t="shared" ref="CL1189" ca="1" si="21291">CF1189</f>
        <v>5</v>
      </c>
      <c r="CM1189" s="3">
        <f t="shared" ref="CM1189" ca="1" si="21292">CF1190</f>
        <v>4</v>
      </c>
      <c r="CO1189" t="s">
        <v>250</v>
      </c>
      <c r="CP1189" s="2" t="str">
        <f t="shared" ca="1" si="20923"/>
        <v/>
      </c>
      <c r="CQ1189" t="s">
        <v>249</v>
      </c>
      <c r="CR1189" s="2">
        <f t="shared" ref="CR1189" ca="1" si="21293">ABS(CH1189)</f>
        <v>1</v>
      </c>
      <c r="CS1189" t="s">
        <v>216</v>
      </c>
      <c r="CT1189" s="2">
        <f t="shared" ref="CT1189" ca="1" si="21294">CI1189</f>
        <v>12</v>
      </c>
      <c r="CU1189" t="s">
        <v>217</v>
      </c>
      <c r="CV1189" t="s">
        <v>18</v>
      </c>
      <c r="CW1189" s="2" t="str">
        <f t="shared" ca="1" si="20926"/>
        <v>+</v>
      </c>
      <c r="CX1189" t="s">
        <v>249</v>
      </c>
      <c r="CY1189" s="2">
        <f t="shared" ref="CY1189" ca="1" si="21295">ABS(CL1189)</f>
        <v>5</v>
      </c>
      <c r="CZ1189" t="s">
        <v>216</v>
      </c>
      <c r="DA1189" s="2">
        <f t="shared" ref="DA1189" ca="1" si="21296">CM1189</f>
        <v>4</v>
      </c>
      <c r="DB1189" t="s">
        <v>217</v>
      </c>
      <c r="DC1189" t="s">
        <v>230</v>
      </c>
    </row>
    <row r="1190" spans="2:107" ht="32" customHeight="1" x14ac:dyDescent="0.55000000000000004">
      <c r="B1190" s="113"/>
      <c r="C1190" s="113"/>
      <c r="E1190" s="95"/>
      <c r="F1190" s="95"/>
      <c r="G1190" s="1">
        <f t="shared" ca="1" si="20875"/>
        <v>4</v>
      </c>
      <c r="H1190" s="95"/>
      <c r="J1190" s="95"/>
      <c r="K1190" s="95"/>
      <c r="L1190" s="1">
        <f t="shared" ca="1" si="20876"/>
        <v>6</v>
      </c>
      <c r="M1190" s="1"/>
      <c r="AP1190" t="str">
        <f t="shared" ca="1" si="20898"/>
        <v>\\(\\quad \\displaystyle x</v>
      </c>
      <c r="AQ1190" t="str">
        <f t="shared" ca="1" si="20899"/>
        <v>+5 \\)</v>
      </c>
      <c r="AS1190" s="13" t="str">
        <f t="shared" ref="AS1190" ca="1" si="21297">IF(AND(CR1189=0,CY1189=0),"\\(\\quad \\displaystyle 0 \\)","")</f>
        <v/>
      </c>
      <c r="AU1190" s="114"/>
      <c r="AV1190" s="114"/>
      <c r="AW1190" s="114"/>
      <c r="AX1190" s="114"/>
      <c r="AY1190" s="114"/>
      <c r="AZ1190" s="117"/>
      <c r="BH1190" s="23">
        <f t="shared" ref="BH1190" ca="1" si="21298">IF(E1189=0,7,E1189)</f>
        <v>-1</v>
      </c>
      <c r="BI1190" s="1"/>
      <c r="BK1190" s="1"/>
      <c r="BL1190" t="s">
        <v>287</v>
      </c>
      <c r="BM1190" s="23">
        <f t="shared" ref="BM1190" ca="1" si="21299">IF(J1189=0,7,J1189)</f>
        <v>2</v>
      </c>
      <c r="BN1190" s="1"/>
      <c r="BP1190" s="1"/>
      <c r="BR1190">
        <f t="shared" ref="BR1190" ca="1" si="21300">G1190*L1190</f>
        <v>24</v>
      </c>
      <c r="BS1190" t="s">
        <v>18</v>
      </c>
      <c r="BT1190">
        <f t="shared" ref="BT1190" ca="1" si="21301">G1190*L1190</f>
        <v>24</v>
      </c>
      <c r="BV1190">
        <f t="shared" ref="BV1190" ca="1" si="21302">G1190*L1190</f>
        <v>24</v>
      </c>
      <c r="BW1190" t="s">
        <v>18</v>
      </c>
      <c r="BX1190">
        <f t="shared" ref="BX1190" ca="1" si="21303">G1190*L1190</f>
        <v>24</v>
      </c>
      <c r="BY1190" s="3">
        <f t="shared" ref="BY1190" ca="1" si="21304">BR1190</f>
        <v>24</v>
      </c>
      <c r="BZ1190" t="s">
        <v>18</v>
      </c>
      <c r="CA1190" s="3">
        <f t="shared" ref="CA1190" ca="1" si="21305">BT1190</f>
        <v>24</v>
      </c>
      <c r="CB1190">
        <f t="shared" ca="1" si="20915"/>
        <v>24</v>
      </c>
      <c r="CC1190">
        <f t="shared" ca="1" si="20916"/>
        <v>24</v>
      </c>
      <c r="CD1190" s="33">
        <f t="shared" ref="CD1190" ca="1" si="21306">BY1190/GCD(CB1189,CB1190)</f>
        <v>12</v>
      </c>
      <c r="CE1190" t="s">
        <v>18</v>
      </c>
      <c r="CF1190" s="33">
        <f t="shared" ref="CF1190" ca="1" si="21307">CA1190/GCD(CC1189,CC1190)</f>
        <v>4</v>
      </c>
      <c r="CH1190" s="3">
        <f t="shared" ref="CH1190" ca="1" si="21308">CD1189</f>
        <v>1</v>
      </c>
      <c r="CJ1190" t="s">
        <v>18</v>
      </c>
      <c r="CK1190" s="3" t="str">
        <f t="shared" ref="CK1190" ca="1" si="21309">IF(CM1189&gt;=0,"+","")</f>
        <v>+</v>
      </c>
      <c r="CL1190" s="3">
        <f t="shared" ref="CL1190" ca="1" si="21310">CF1189</f>
        <v>5</v>
      </c>
      <c r="CO1190" t="s">
        <v>250</v>
      </c>
      <c r="CP1190" s="2" t="str">
        <f t="shared" ca="1" si="20923"/>
        <v/>
      </c>
      <c r="CR1190" s="2" t="str">
        <f t="shared" ref="CR1190" ca="1" si="21311">IF(CH1190=0,"",IF(CH1190=1,"",IF(CH1190=-1,"",ABS(CH1190))))</f>
        <v/>
      </c>
      <c r="CV1190" t="str">
        <f t="shared" ref="CV1190" ca="1" si="21312">IF(CR1189=0,"","x")</f>
        <v>x</v>
      </c>
      <c r="CW1190" s="2" t="str">
        <f t="shared" ca="1" si="20926"/>
        <v>+</v>
      </c>
      <c r="CY1190" s="2">
        <f t="shared" ref="CY1190" ca="1" si="21313">IF(CL1190=0,"",ABS(CL1190))</f>
        <v>5</v>
      </c>
      <c r="DC1190" t="s">
        <v>230</v>
      </c>
    </row>
    <row r="1191" spans="2:107" ht="32" customHeight="1" x14ac:dyDescent="0.55000000000000004">
      <c r="B1191" s="112" t="s">
        <v>1</v>
      </c>
      <c r="C1191" s="112" t="s">
        <v>330</v>
      </c>
      <c r="E1191" s="96">
        <f t="shared" ca="1" si="20837"/>
        <v>3</v>
      </c>
      <c r="F1191" s="97" t="s">
        <v>18</v>
      </c>
      <c r="G1191" s="97" t="str">
        <f t="shared" ca="1" si="20838"/>
        <v/>
      </c>
      <c r="H1191" s="96">
        <f t="shared" ca="1" si="20839"/>
        <v>-5</v>
      </c>
      <c r="I1191" t="s">
        <v>287</v>
      </c>
      <c r="J1191" s="96">
        <f t="shared" ca="1" si="20840"/>
        <v>8</v>
      </c>
      <c r="K1191" s="97" t="s">
        <v>18</v>
      </c>
      <c r="L1191" s="97" t="str">
        <f t="shared" ca="1" si="20841"/>
        <v>+</v>
      </c>
      <c r="M1191" s="96">
        <f t="shared" ca="1" si="20842"/>
        <v>7</v>
      </c>
      <c r="P1191" t="s">
        <v>250</v>
      </c>
      <c r="Q1191" t="s">
        <v>249</v>
      </c>
      <c r="R1191" t="str">
        <f t="shared" ref="R1191" ca="1" si="21314">BH1191&amp;BI1191&amp;BJ1191&amp;BK1191</f>
        <v>3x-5</v>
      </c>
      <c r="S1191" t="s">
        <v>216</v>
      </c>
      <c r="T1191">
        <f t="shared" ref="T1191" ca="1" si="21315">G1192</f>
        <v>7</v>
      </c>
      <c r="U1191" t="s">
        <v>217</v>
      </c>
      <c r="V1191" t="s">
        <v>287</v>
      </c>
      <c r="W1191" t="s">
        <v>249</v>
      </c>
      <c r="X1191" t="str">
        <f t="shared" ref="X1191" ca="1" si="21316">BM1191&amp;BN1191&amp;BO1191&amp;BP1191</f>
        <v>8x+7</v>
      </c>
      <c r="Y1191" t="s">
        <v>216</v>
      </c>
      <c r="Z1191">
        <f t="shared" ref="Z1191" ca="1" si="21317">L1192</f>
        <v>6</v>
      </c>
      <c r="AA1191" t="s">
        <v>217</v>
      </c>
      <c r="AB1191" t="s">
        <v>13</v>
      </c>
      <c r="AC1191" t="s">
        <v>230</v>
      </c>
      <c r="AP1191" t="str">
        <f t="shared" ca="1" si="20898"/>
        <v>\\(\\quad \\displaystyle \\frac{37}{21}x</v>
      </c>
      <c r="AQ1191" t="str">
        <f t="shared" ca="1" si="20899"/>
        <v>+\\frac{19}{42} \\)</v>
      </c>
      <c r="AS1191" t="str">
        <f t="shared" ref="AS1191" ca="1" si="21318">IF(OR(CT1191=1,CR1191=0),AP1192,AP1191)</f>
        <v>\\(\\quad \\displaystyle \\frac{37}{21}x</v>
      </c>
      <c r="AT1191" t="str">
        <f t="shared" ref="AT1191" ca="1" si="21319">IF(OR(DA1191=1,CY1191=0),AQ1192,AQ1191)</f>
        <v>+\\frac{19}{42} \\)</v>
      </c>
      <c r="AU1191" s="114" t="s">
        <v>60</v>
      </c>
      <c r="AV1191" s="115" t="s">
        <v>329</v>
      </c>
      <c r="AW1191" s="114" t="str">
        <f t="shared" ref="AW1191" ca="1" si="21320">P1191&amp;Q1191&amp;R1191&amp;S1191&amp;T1191&amp;U1191&amp;V1191&amp;W1191&amp;X1191&amp;Y1191&amp;Z1191&amp;AA1191&amp;AB1191&amp;AC1191</f>
        <v>\\(\\quad \\displaystyle \\frac{3x-5}{7}+\\frac{8x+7}{6}= \\)</v>
      </c>
      <c r="AX1191" s="114" t="str">
        <f t="shared" ref="AX1191" ca="1" si="21321">IF(AS1192="",AS1191&amp;AT1191,AS1192)</f>
        <v>\\(\\quad \\displaystyle \\frac{37}{21}x+\\frac{19}{42} \\)</v>
      </c>
      <c r="AY1191" s="115" t="s">
        <v>62</v>
      </c>
      <c r="AZ1191" s="116" t="str">
        <f t="shared" ref="AZ1191" ca="1" si="21322">"INSERT INTO "&amp;AU1191&amp;"(tangen,question,answer,editor,date,count) VALUES('"&amp;AV1191&amp;"','"&amp;AW1191&amp;"','"&amp;AX1191&amp;"','"&amp;AY1191&amp;"',NOW(),0);"</f>
        <v>INSERT INTO math(tangen,question,answer,editor,date,count) VALUES('m5800','\\(\\quad \\displaystyle \\frac{3x-5}{7}+\\frac{8x+7}{6}= \\)','\\(\\quad \\displaystyle \\frac{37}{21}x+\\frac{19}{42} \\)','harazono',NOW(),0);</v>
      </c>
      <c r="BH1191">
        <f t="shared" ref="BH1191" ca="1" si="21323">IF(BH1192=1,"",IF(BH1192=-1,"",BH1192))</f>
        <v>3</v>
      </c>
      <c r="BI1191" t="s">
        <v>18</v>
      </c>
      <c r="BJ1191" t="str">
        <f t="shared" ca="1" si="20853"/>
        <v/>
      </c>
      <c r="BK1191" s="23">
        <f t="shared" ref="BK1191" ca="1" si="21324">IF(H1191=0,7,H1191)</f>
        <v>-5</v>
      </c>
      <c r="BM1191">
        <f t="shared" ref="BM1191" ca="1" si="21325">IF(BM1192=1,"",IF(BM1192=-1,"",BM1192))</f>
        <v>8</v>
      </c>
      <c r="BN1191" t="s">
        <v>18</v>
      </c>
      <c r="BO1191" t="str">
        <f t="shared" ca="1" si="20856"/>
        <v>+</v>
      </c>
      <c r="BP1191" s="23">
        <f t="shared" ref="BP1191" ca="1" si="21326">IF(M1191=0,7,M1191)</f>
        <v>7</v>
      </c>
      <c r="BR1191">
        <f t="shared" ref="BR1191" ca="1" si="21327">BH1192*L1192</f>
        <v>18</v>
      </c>
      <c r="BS1191" t="s">
        <v>18</v>
      </c>
      <c r="BT1191">
        <f t="shared" ref="BT1191" ca="1" si="21328">BK1191*L1192</f>
        <v>-30</v>
      </c>
      <c r="BV1191">
        <f t="shared" ref="BV1191" ca="1" si="21329">G1192*BM1192</f>
        <v>56</v>
      </c>
      <c r="BW1191" t="s">
        <v>18</v>
      </c>
      <c r="BX1191">
        <f t="shared" ref="BX1191" ca="1" si="21330">G1192*BP1191</f>
        <v>49</v>
      </c>
      <c r="BY1191" s="3">
        <f t="shared" ref="BY1191" ca="1" si="21331">BR1191+BV1191</f>
        <v>74</v>
      </c>
      <c r="BZ1191" t="s">
        <v>18</v>
      </c>
      <c r="CA1191" s="3">
        <f t="shared" ref="CA1191" ca="1" si="21332">BT1191+BX1191</f>
        <v>19</v>
      </c>
      <c r="CB1191">
        <f t="shared" ca="1" si="20915"/>
        <v>74</v>
      </c>
      <c r="CC1191">
        <f t="shared" ca="1" si="20916"/>
        <v>19</v>
      </c>
      <c r="CD1191" s="33">
        <f t="shared" ref="CD1191" ca="1" si="21333">BY1191/GCD(CB1191,CB1192)</f>
        <v>37</v>
      </c>
      <c r="CE1191" t="s">
        <v>18</v>
      </c>
      <c r="CF1191" s="33">
        <f t="shared" ref="CF1191" ca="1" si="21334">CA1191/GCD(CC1191,CC1192)</f>
        <v>19</v>
      </c>
      <c r="CH1191" s="3">
        <f t="shared" ref="CH1191" ca="1" si="21335">CD1191</f>
        <v>37</v>
      </c>
      <c r="CI1191" s="3">
        <f t="shared" ref="CI1191" ca="1" si="21336">CD1192</f>
        <v>21</v>
      </c>
      <c r="CJ1191" t="s">
        <v>18</v>
      </c>
      <c r="CK1191" s="3" t="str">
        <f t="shared" ca="1" si="20868"/>
        <v>+</v>
      </c>
      <c r="CL1191" s="3">
        <f t="shared" ref="CL1191" ca="1" si="21337">CF1191</f>
        <v>19</v>
      </c>
      <c r="CM1191" s="3">
        <f t="shared" ref="CM1191" ca="1" si="21338">CF1192</f>
        <v>42</v>
      </c>
      <c r="CO1191" t="s">
        <v>250</v>
      </c>
      <c r="CP1191" s="2" t="str">
        <f t="shared" ca="1" si="20923"/>
        <v/>
      </c>
      <c r="CQ1191" t="s">
        <v>249</v>
      </c>
      <c r="CR1191" s="2">
        <f t="shared" ref="CR1191" ca="1" si="21339">ABS(CH1191)</f>
        <v>37</v>
      </c>
      <c r="CS1191" t="s">
        <v>216</v>
      </c>
      <c r="CT1191" s="2">
        <f t="shared" ref="CT1191" ca="1" si="21340">CI1191</f>
        <v>21</v>
      </c>
      <c r="CU1191" t="s">
        <v>217</v>
      </c>
      <c r="CV1191" t="s">
        <v>18</v>
      </c>
      <c r="CW1191" s="2" t="str">
        <f t="shared" ca="1" si="20926"/>
        <v>+</v>
      </c>
      <c r="CX1191" t="s">
        <v>249</v>
      </c>
      <c r="CY1191" s="2">
        <f t="shared" ref="CY1191" ca="1" si="21341">ABS(CL1191)</f>
        <v>19</v>
      </c>
      <c r="CZ1191" t="s">
        <v>216</v>
      </c>
      <c r="DA1191" s="2">
        <f t="shared" ref="DA1191" ca="1" si="21342">CM1191</f>
        <v>42</v>
      </c>
      <c r="DB1191" t="s">
        <v>217</v>
      </c>
      <c r="DC1191" t="s">
        <v>230</v>
      </c>
    </row>
    <row r="1192" spans="2:107" ht="32" customHeight="1" x14ac:dyDescent="0.55000000000000004">
      <c r="B1192" s="113"/>
      <c r="C1192" s="113"/>
      <c r="E1192" s="95"/>
      <c r="F1192" s="95"/>
      <c r="G1192" s="1">
        <f t="shared" ca="1" si="20875"/>
        <v>7</v>
      </c>
      <c r="H1192" s="95"/>
      <c r="J1192" s="95"/>
      <c r="K1192" s="95"/>
      <c r="L1192" s="1">
        <f t="shared" ca="1" si="20876"/>
        <v>6</v>
      </c>
      <c r="M1192" s="1"/>
      <c r="AP1192" t="str">
        <f t="shared" ca="1" si="20898"/>
        <v>\\(\\quad \\displaystyle 37x</v>
      </c>
      <c r="AQ1192" t="str">
        <f t="shared" ca="1" si="20899"/>
        <v>+19 \\)</v>
      </c>
      <c r="AS1192" s="13" t="str">
        <f t="shared" ref="AS1192" ca="1" si="21343">IF(AND(CR1191=0,CY1191=0),"\\(\\quad \\displaystyle 0 \\)","")</f>
        <v/>
      </c>
      <c r="AU1192" s="114"/>
      <c r="AV1192" s="114"/>
      <c r="AW1192" s="114"/>
      <c r="AX1192" s="114"/>
      <c r="AY1192" s="114"/>
      <c r="AZ1192" s="117"/>
      <c r="BH1192" s="23">
        <f t="shared" ref="BH1192" ca="1" si="21344">IF(E1191=0,7,E1191)</f>
        <v>3</v>
      </c>
      <c r="BI1192" s="1"/>
      <c r="BK1192" s="1"/>
      <c r="BL1192" t="s">
        <v>287</v>
      </c>
      <c r="BM1192" s="23">
        <f t="shared" ref="BM1192" ca="1" si="21345">IF(J1191=0,7,J1191)</f>
        <v>8</v>
      </c>
      <c r="BN1192" s="1"/>
      <c r="BP1192" s="1"/>
      <c r="BR1192">
        <f t="shared" ref="BR1192" ca="1" si="21346">G1192*L1192</f>
        <v>42</v>
      </c>
      <c r="BS1192" t="s">
        <v>18</v>
      </c>
      <c r="BT1192">
        <f t="shared" ref="BT1192" ca="1" si="21347">G1192*L1192</f>
        <v>42</v>
      </c>
      <c r="BV1192">
        <f t="shared" ref="BV1192" ca="1" si="21348">G1192*L1192</f>
        <v>42</v>
      </c>
      <c r="BW1192" t="s">
        <v>18</v>
      </c>
      <c r="BX1192">
        <f t="shared" ref="BX1192" ca="1" si="21349">G1192*L1192</f>
        <v>42</v>
      </c>
      <c r="BY1192" s="3">
        <f t="shared" ref="BY1192" ca="1" si="21350">BR1192</f>
        <v>42</v>
      </c>
      <c r="BZ1192" t="s">
        <v>18</v>
      </c>
      <c r="CA1192" s="3">
        <f t="shared" ref="CA1192" ca="1" si="21351">BT1192</f>
        <v>42</v>
      </c>
      <c r="CB1192">
        <f t="shared" ca="1" si="20915"/>
        <v>42</v>
      </c>
      <c r="CC1192">
        <f t="shared" ca="1" si="20916"/>
        <v>42</v>
      </c>
      <c r="CD1192" s="33">
        <f t="shared" ref="CD1192" ca="1" si="21352">BY1192/GCD(CB1191,CB1192)</f>
        <v>21</v>
      </c>
      <c r="CE1192" t="s">
        <v>18</v>
      </c>
      <c r="CF1192" s="33">
        <f t="shared" ref="CF1192" ca="1" si="21353">CA1192/GCD(CC1191,CC1192)</f>
        <v>42</v>
      </c>
      <c r="CH1192" s="3">
        <f t="shared" ref="CH1192" ca="1" si="21354">CD1191</f>
        <v>37</v>
      </c>
      <c r="CJ1192" t="s">
        <v>18</v>
      </c>
      <c r="CK1192" s="3" t="str">
        <f t="shared" ref="CK1192" ca="1" si="21355">IF(CM1191&gt;=0,"+","")</f>
        <v>+</v>
      </c>
      <c r="CL1192" s="3">
        <f t="shared" ref="CL1192" ca="1" si="21356">CF1191</f>
        <v>19</v>
      </c>
      <c r="CO1192" t="s">
        <v>250</v>
      </c>
      <c r="CP1192" s="2" t="str">
        <f t="shared" ca="1" si="20923"/>
        <v/>
      </c>
      <c r="CR1192" s="2">
        <f t="shared" ref="CR1192" ca="1" si="21357">IF(CH1192=0,"",IF(CH1192=1,"",IF(CH1192=-1,"",ABS(CH1192))))</f>
        <v>37</v>
      </c>
      <c r="CV1192" t="str">
        <f t="shared" ref="CV1192" ca="1" si="21358">IF(CR1191=0,"","x")</f>
        <v>x</v>
      </c>
      <c r="CW1192" s="2" t="str">
        <f t="shared" ca="1" si="20926"/>
        <v>+</v>
      </c>
      <c r="CY1192" s="2">
        <f t="shared" ref="CY1192" ca="1" si="21359">IF(CL1192=0,"",ABS(CL1192))</f>
        <v>19</v>
      </c>
      <c r="DC1192" t="s">
        <v>230</v>
      </c>
    </row>
    <row r="1193" spans="2:107" ht="32" customHeight="1" x14ac:dyDescent="0.55000000000000004">
      <c r="B1193" s="112" t="s">
        <v>1</v>
      </c>
      <c r="C1193" s="112" t="s">
        <v>330</v>
      </c>
      <c r="E1193" s="96">
        <f t="shared" ca="1" si="20837"/>
        <v>-5</v>
      </c>
      <c r="F1193" s="97" t="s">
        <v>18</v>
      </c>
      <c r="G1193" s="97" t="str">
        <f t="shared" ca="1" si="20838"/>
        <v>+</v>
      </c>
      <c r="H1193" s="96">
        <f t="shared" ca="1" si="20839"/>
        <v>10</v>
      </c>
      <c r="I1193" t="s">
        <v>287</v>
      </c>
      <c r="J1193" s="96">
        <f t="shared" ca="1" si="20840"/>
        <v>8</v>
      </c>
      <c r="K1193" s="97" t="s">
        <v>18</v>
      </c>
      <c r="L1193" s="97" t="str">
        <f t="shared" ca="1" si="20841"/>
        <v>+</v>
      </c>
      <c r="M1193" s="96">
        <f t="shared" ca="1" si="20842"/>
        <v>10</v>
      </c>
      <c r="P1193" t="s">
        <v>250</v>
      </c>
      <c r="Q1193" t="s">
        <v>249</v>
      </c>
      <c r="R1193" t="str">
        <f t="shared" ref="R1193" ca="1" si="21360">BH1193&amp;BI1193&amp;BJ1193&amp;BK1193</f>
        <v>-5x+10</v>
      </c>
      <c r="S1193" t="s">
        <v>216</v>
      </c>
      <c r="T1193">
        <f t="shared" ref="T1193" ca="1" si="21361">G1194</f>
        <v>7</v>
      </c>
      <c r="U1193" t="s">
        <v>217</v>
      </c>
      <c r="V1193" t="s">
        <v>287</v>
      </c>
      <c r="W1193" t="s">
        <v>249</v>
      </c>
      <c r="X1193" t="str">
        <f t="shared" ref="X1193" ca="1" si="21362">BM1193&amp;BN1193&amp;BO1193&amp;BP1193</f>
        <v>8x+10</v>
      </c>
      <c r="Y1193" t="s">
        <v>216</v>
      </c>
      <c r="Z1193">
        <f t="shared" ref="Z1193" ca="1" si="21363">L1194</f>
        <v>6</v>
      </c>
      <c r="AA1193" t="s">
        <v>217</v>
      </c>
      <c r="AB1193" t="s">
        <v>13</v>
      </c>
      <c r="AC1193" t="s">
        <v>230</v>
      </c>
      <c r="AP1193" t="str">
        <f t="shared" ca="1" si="20898"/>
        <v>\\(\\quad \\displaystyle \\frac{13}{21}x</v>
      </c>
      <c r="AQ1193" t="str">
        <f t="shared" ca="1" si="20899"/>
        <v>+\\frac{65}{21} \\)</v>
      </c>
      <c r="AS1193" t="str">
        <f t="shared" ref="AS1193" ca="1" si="21364">IF(OR(CT1193=1,CR1193=0),AP1194,AP1193)</f>
        <v>\\(\\quad \\displaystyle \\frac{13}{21}x</v>
      </c>
      <c r="AT1193" t="str">
        <f t="shared" ref="AT1193" ca="1" si="21365">IF(OR(DA1193=1,CY1193=0),AQ1194,AQ1193)</f>
        <v>+\\frac{65}{21} \\)</v>
      </c>
      <c r="AU1193" s="114" t="s">
        <v>60</v>
      </c>
      <c r="AV1193" s="115" t="s">
        <v>329</v>
      </c>
      <c r="AW1193" s="114" t="str">
        <f t="shared" ref="AW1193" ca="1" si="21366">P1193&amp;Q1193&amp;R1193&amp;S1193&amp;T1193&amp;U1193&amp;V1193&amp;W1193&amp;X1193&amp;Y1193&amp;Z1193&amp;AA1193&amp;AB1193&amp;AC1193</f>
        <v>\\(\\quad \\displaystyle \\frac{-5x+10}{7}+\\frac{8x+10}{6}= \\)</v>
      </c>
      <c r="AX1193" s="114" t="str">
        <f t="shared" ref="AX1193" ca="1" si="21367">IF(AS1194="",AS1193&amp;AT1193,AS1194)</f>
        <v>\\(\\quad \\displaystyle \\frac{13}{21}x+\\frac{65}{21} \\)</v>
      </c>
      <c r="AY1193" s="115" t="s">
        <v>62</v>
      </c>
      <c r="AZ1193" s="116" t="str">
        <f t="shared" ref="AZ1193" ca="1" si="21368">"INSERT INTO "&amp;AU1193&amp;"(tangen,question,answer,editor,date,count) VALUES('"&amp;AV1193&amp;"','"&amp;AW1193&amp;"','"&amp;AX1193&amp;"','"&amp;AY1193&amp;"',NOW(),0);"</f>
        <v>INSERT INTO math(tangen,question,answer,editor,date,count) VALUES('m5800','\\(\\quad \\displaystyle \\frac{-5x+10}{7}+\\frac{8x+10}{6}= \\)','\\(\\quad \\displaystyle \\frac{13}{21}x+\\frac{65}{21} \\)','harazono',NOW(),0);</v>
      </c>
      <c r="BH1193">
        <f t="shared" ref="BH1193" ca="1" si="21369">IF(BH1194=1,"",IF(BH1194=-1,"",BH1194))</f>
        <v>-5</v>
      </c>
      <c r="BI1193" t="s">
        <v>18</v>
      </c>
      <c r="BJ1193" t="str">
        <f t="shared" ca="1" si="20853"/>
        <v>+</v>
      </c>
      <c r="BK1193" s="23">
        <f t="shared" ref="BK1193" ca="1" si="21370">IF(H1193=0,7,H1193)</f>
        <v>10</v>
      </c>
      <c r="BM1193">
        <f t="shared" ref="BM1193" ca="1" si="21371">IF(BM1194=1,"",IF(BM1194=-1,"",BM1194))</f>
        <v>8</v>
      </c>
      <c r="BN1193" t="s">
        <v>18</v>
      </c>
      <c r="BO1193" t="str">
        <f t="shared" ca="1" si="20856"/>
        <v>+</v>
      </c>
      <c r="BP1193" s="23">
        <f t="shared" ref="BP1193" ca="1" si="21372">IF(M1193=0,7,M1193)</f>
        <v>10</v>
      </c>
      <c r="BR1193">
        <f t="shared" ref="BR1193" ca="1" si="21373">BH1194*L1194</f>
        <v>-30</v>
      </c>
      <c r="BS1193" t="s">
        <v>18</v>
      </c>
      <c r="BT1193">
        <f t="shared" ref="BT1193" ca="1" si="21374">BK1193*L1194</f>
        <v>60</v>
      </c>
      <c r="BV1193">
        <f t="shared" ref="BV1193" ca="1" si="21375">G1194*BM1194</f>
        <v>56</v>
      </c>
      <c r="BW1193" t="s">
        <v>18</v>
      </c>
      <c r="BX1193">
        <f t="shared" ref="BX1193" ca="1" si="21376">G1194*BP1193</f>
        <v>70</v>
      </c>
      <c r="BY1193" s="3">
        <f t="shared" ref="BY1193" ca="1" si="21377">BR1193+BV1193</f>
        <v>26</v>
      </c>
      <c r="BZ1193" t="s">
        <v>18</v>
      </c>
      <c r="CA1193" s="3">
        <f t="shared" ref="CA1193" ca="1" si="21378">BT1193+BX1193</f>
        <v>130</v>
      </c>
      <c r="CB1193">
        <f t="shared" ca="1" si="20915"/>
        <v>26</v>
      </c>
      <c r="CC1193">
        <f t="shared" ca="1" si="20916"/>
        <v>130</v>
      </c>
      <c r="CD1193" s="33">
        <f t="shared" ref="CD1193" ca="1" si="21379">BY1193/GCD(CB1193,CB1194)</f>
        <v>13</v>
      </c>
      <c r="CE1193" t="s">
        <v>18</v>
      </c>
      <c r="CF1193" s="33">
        <f t="shared" ref="CF1193" ca="1" si="21380">CA1193/GCD(CC1193,CC1194)</f>
        <v>65</v>
      </c>
      <c r="CH1193" s="3">
        <f t="shared" ref="CH1193" ca="1" si="21381">CD1193</f>
        <v>13</v>
      </c>
      <c r="CI1193" s="3">
        <f t="shared" ref="CI1193" ca="1" si="21382">CD1194</f>
        <v>21</v>
      </c>
      <c r="CJ1193" t="s">
        <v>18</v>
      </c>
      <c r="CK1193" s="3" t="str">
        <f t="shared" ca="1" si="20868"/>
        <v>+</v>
      </c>
      <c r="CL1193" s="3">
        <f t="shared" ref="CL1193" ca="1" si="21383">CF1193</f>
        <v>65</v>
      </c>
      <c r="CM1193" s="3">
        <f t="shared" ref="CM1193" ca="1" si="21384">CF1194</f>
        <v>21</v>
      </c>
      <c r="CO1193" t="s">
        <v>250</v>
      </c>
      <c r="CP1193" s="2" t="str">
        <f t="shared" ca="1" si="20923"/>
        <v/>
      </c>
      <c r="CQ1193" t="s">
        <v>249</v>
      </c>
      <c r="CR1193" s="2">
        <f t="shared" ref="CR1193" ca="1" si="21385">ABS(CH1193)</f>
        <v>13</v>
      </c>
      <c r="CS1193" t="s">
        <v>216</v>
      </c>
      <c r="CT1193" s="2">
        <f t="shared" ref="CT1193" ca="1" si="21386">CI1193</f>
        <v>21</v>
      </c>
      <c r="CU1193" t="s">
        <v>217</v>
      </c>
      <c r="CV1193" t="s">
        <v>18</v>
      </c>
      <c r="CW1193" s="2" t="str">
        <f t="shared" ca="1" si="20926"/>
        <v>+</v>
      </c>
      <c r="CX1193" t="s">
        <v>249</v>
      </c>
      <c r="CY1193" s="2">
        <f t="shared" ref="CY1193" ca="1" si="21387">ABS(CL1193)</f>
        <v>65</v>
      </c>
      <c r="CZ1193" t="s">
        <v>216</v>
      </c>
      <c r="DA1193" s="2">
        <f t="shared" ref="DA1193" ca="1" si="21388">CM1193</f>
        <v>21</v>
      </c>
      <c r="DB1193" t="s">
        <v>217</v>
      </c>
      <c r="DC1193" t="s">
        <v>230</v>
      </c>
    </row>
    <row r="1194" spans="2:107" ht="32" customHeight="1" x14ac:dyDescent="0.55000000000000004">
      <c r="B1194" s="113"/>
      <c r="C1194" s="113"/>
      <c r="E1194" s="95"/>
      <c r="F1194" s="95"/>
      <c r="G1194" s="1">
        <f t="shared" ca="1" si="20875"/>
        <v>7</v>
      </c>
      <c r="H1194" s="95"/>
      <c r="J1194" s="95"/>
      <c r="K1194" s="95"/>
      <c r="L1194" s="1">
        <f t="shared" ca="1" si="20876"/>
        <v>6</v>
      </c>
      <c r="M1194" s="1"/>
      <c r="AP1194" t="str">
        <f t="shared" ca="1" si="20898"/>
        <v>\\(\\quad \\displaystyle 13x</v>
      </c>
      <c r="AQ1194" t="str">
        <f t="shared" ca="1" si="20899"/>
        <v>+65 \\)</v>
      </c>
      <c r="AS1194" s="13" t="str">
        <f t="shared" ref="AS1194" ca="1" si="21389">IF(AND(CR1193=0,CY1193=0),"\\(\\quad \\displaystyle 0 \\)","")</f>
        <v/>
      </c>
      <c r="AU1194" s="114"/>
      <c r="AV1194" s="114"/>
      <c r="AW1194" s="114"/>
      <c r="AX1194" s="114"/>
      <c r="AY1194" s="114"/>
      <c r="AZ1194" s="117"/>
      <c r="BH1194" s="23">
        <f t="shared" ref="BH1194" ca="1" si="21390">IF(E1193=0,7,E1193)</f>
        <v>-5</v>
      </c>
      <c r="BI1194" s="1"/>
      <c r="BK1194" s="1"/>
      <c r="BL1194" t="s">
        <v>287</v>
      </c>
      <c r="BM1194" s="23">
        <f t="shared" ref="BM1194" ca="1" si="21391">IF(J1193=0,7,J1193)</f>
        <v>8</v>
      </c>
      <c r="BN1194" s="1"/>
      <c r="BP1194" s="1"/>
      <c r="BR1194">
        <f t="shared" ref="BR1194" ca="1" si="21392">G1194*L1194</f>
        <v>42</v>
      </c>
      <c r="BS1194" t="s">
        <v>18</v>
      </c>
      <c r="BT1194">
        <f t="shared" ref="BT1194" ca="1" si="21393">G1194*L1194</f>
        <v>42</v>
      </c>
      <c r="BV1194">
        <f t="shared" ref="BV1194" ca="1" si="21394">G1194*L1194</f>
        <v>42</v>
      </c>
      <c r="BW1194" t="s">
        <v>18</v>
      </c>
      <c r="BX1194">
        <f t="shared" ref="BX1194" ca="1" si="21395">G1194*L1194</f>
        <v>42</v>
      </c>
      <c r="BY1194" s="3">
        <f t="shared" ref="BY1194" ca="1" si="21396">BR1194</f>
        <v>42</v>
      </c>
      <c r="BZ1194" t="s">
        <v>18</v>
      </c>
      <c r="CA1194" s="3">
        <f t="shared" ref="CA1194" ca="1" si="21397">BT1194</f>
        <v>42</v>
      </c>
      <c r="CB1194">
        <f t="shared" ca="1" si="20915"/>
        <v>42</v>
      </c>
      <c r="CC1194">
        <f t="shared" ca="1" si="20916"/>
        <v>42</v>
      </c>
      <c r="CD1194" s="33">
        <f t="shared" ref="CD1194" ca="1" si="21398">BY1194/GCD(CB1193,CB1194)</f>
        <v>21</v>
      </c>
      <c r="CE1194" t="s">
        <v>18</v>
      </c>
      <c r="CF1194" s="33">
        <f t="shared" ref="CF1194" ca="1" si="21399">CA1194/GCD(CC1193,CC1194)</f>
        <v>21</v>
      </c>
      <c r="CH1194" s="3">
        <f t="shared" ref="CH1194" ca="1" si="21400">CD1193</f>
        <v>13</v>
      </c>
      <c r="CJ1194" t="s">
        <v>18</v>
      </c>
      <c r="CK1194" s="3" t="str">
        <f t="shared" ref="CK1194" ca="1" si="21401">IF(CM1193&gt;=0,"+","")</f>
        <v>+</v>
      </c>
      <c r="CL1194" s="3">
        <f t="shared" ref="CL1194" ca="1" si="21402">CF1193</f>
        <v>65</v>
      </c>
      <c r="CO1194" t="s">
        <v>250</v>
      </c>
      <c r="CP1194" s="2" t="str">
        <f t="shared" ca="1" si="20923"/>
        <v/>
      </c>
      <c r="CR1194" s="2">
        <f t="shared" ref="CR1194" ca="1" si="21403">IF(CH1194=0,"",IF(CH1194=1,"",IF(CH1194=-1,"",ABS(CH1194))))</f>
        <v>13</v>
      </c>
      <c r="CV1194" t="str">
        <f t="shared" ref="CV1194" ca="1" si="21404">IF(CR1193=0,"","x")</f>
        <v>x</v>
      </c>
      <c r="CW1194" s="2" t="str">
        <f t="shared" ca="1" si="20926"/>
        <v>+</v>
      </c>
      <c r="CY1194" s="2">
        <f t="shared" ref="CY1194" ca="1" si="21405">IF(CL1194=0,"",ABS(CL1194))</f>
        <v>65</v>
      </c>
      <c r="DC1194" t="s">
        <v>230</v>
      </c>
    </row>
    <row r="1195" spans="2:107" ht="32" customHeight="1" x14ac:dyDescent="0.55000000000000004">
      <c r="B1195" s="112" t="s">
        <v>1</v>
      </c>
      <c r="C1195" s="112" t="s">
        <v>330</v>
      </c>
      <c r="E1195" s="96">
        <f t="shared" ca="1" si="20837"/>
        <v>6</v>
      </c>
      <c r="F1195" s="97" t="s">
        <v>18</v>
      </c>
      <c r="G1195" s="97" t="str">
        <f t="shared" ca="1" si="20838"/>
        <v>+</v>
      </c>
      <c r="H1195" s="96">
        <f t="shared" ca="1" si="20839"/>
        <v>1</v>
      </c>
      <c r="I1195" t="s">
        <v>287</v>
      </c>
      <c r="J1195" s="96">
        <f t="shared" ca="1" si="20840"/>
        <v>3</v>
      </c>
      <c r="K1195" s="97" t="s">
        <v>18</v>
      </c>
      <c r="L1195" s="97" t="str">
        <f t="shared" ca="1" si="20841"/>
        <v>+</v>
      </c>
      <c r="M1195" s="96">
        <f t="shared" ca="1" si="20842"/>
        <v>7</v>
      </c>
      <c r="P1195" t="s">
        <v>250</v>
      </c>
      <c r="Q1195" t="s">
        <v>249</v>
      </c>
      <c r="R1195" t="str">
        <f t="shared" ref="R1195" ca="1" si="21406">BH1195&amp;BI1195&amp;BJ1195&amp;BK1195</f>
        <v>6x+1</v>
      </c>
      <c r="S1195" t="s">
        <v>216</v>
      </c>
      <c r="T1195">
        <f t="shared" ref="T1195" ca="1" si="21407">G1196</f>
        <v>4</v>
      </c>
      <c r="U1195" t="s">
        <v>217</v>
      </c>
      <c r="V1195" t="s">
        <v>287</v>
      </c>
      <c r="W1195" t="s">
        <v>249</v>
      </c>
      <c r="X1195" t="str">
        <f t="shared" ref="X1195" ca="1" si="21408">BM1195&amp;BN1195&amp;BO1195&amp;BP1195</f>
        <v>3x+7</v>
      </c>
      <c r="Y1195" t="s">
        <v>216</v>
      </c>
      <c r="Z1195">
        <f t="shared" ref="Z1195" ca="1" si="21409">L1196</f>
        <v>9</v>
      </c>
      <c r="AA1195" t="s">
        <v>217</v>
      </c>
      <c r="AB1195" t="s">
        <v>13</v>
      </c>
      <c r="AC1195" t="s">
        <v>230</v>
      </c>
      <c r="AP1195" t="str">
        <f t="shared" ca="1" si="20898"/>
        <v>\\(\\quad \\displaystyle \\frac{11}{6}x</v>
      </c>
      <c r="AQ1195" t="str">
        <f t="shared" ca="1" si="20899"/>
        <v>+\\frac{37}{36} \\)</v>
      </c>
      <c r="AS1195" t="str">
        <f t="shared" ref="AS1195" ca="1" si="21410">IF(OR(CT1195=1,CR1195=0),AP1196,AP1195)</f>
        <v>\\(\\quad \\displaystyle \\frac{11}{6}x</v>
      </c>
      <c r="AT1195" t="str">
        <f t="shared" ref="AT1195" ca="1" si="21411">IF(OR(DA1195=1,CY1195=0),AQ1196,AQ1195)</f>
        <v>+\\frac{37}{36} \\)</v>
      </c>
      <c r="AU1195" s="114" t="s">
        <v>60</v>
      </c>
      <c r="AV1195" s="115" t="s">
        <v>329</v>
      </c>
      <c r="AW1195" s="114" t="str">
        <f t="shared" ref="AW1195" ca="1" si="21412">P1195&amp;Q1195&amp;R1195&amp;S1195&amp;T1195&amp;U1195&amp;V1195&amp;W1195&amp;X1195&amp;Y1195&amp;Z1195&amp;AA1195&amp;AB1195&amp;AC1195</f>
        <v>\\(\\quad \\displaystyle \\frac{6x+1}{4}+\\frac{3x+7}{9}= \\)</v>
      </c>
      <c r="AX1195" s="114" t="str">
        <f t="shared" ref="AX1195" ca="1" si="21413">IF(AS1196="",AS1195&amp;AT1195,AS1196)</f>
        <v>\\(\\quad \\displaystyle \\frac{11}{6}x+\\frac{37}{36} \\)</v>
      </c>
      <c r="AY1195" s="115" t="s">
        <v>62</v>
      </c>
      <c r="AZ1195" s="116" t="str">
        <f t="shared" ref="AZ1195" ca="1" si="21414">"INSERT INTO "&amp;AU1195&amp;"(tangen,question,answer,editor,date,count) VALUES('"&amp;AV1195&amp;"','"&amp;AW1195&amp;"','"&amp;AX1195&amp;"','"&amp;AY1195&amp;"',NOW(),0);"</f>
        <v>INSERT INTO math(tangen,question,answer,editor,date,count) VALUES('m5800','\\(\\quad \\displaystyle \\frac{6x+1}{4}+\\frac{3x+7}{9}= \\)','\\(\\quad \\displaystyle \\frac{11}{6}x+\\frac{37}{36} \\)','harazono',NOW(),0);</v>
      </c>
      <c r="BH1195">
        <f t="shared" ref="BH1195" ca="1" si="21415">IF(BH1196=1,"",IF(BH1196=-1,"",BH1196))</f>
        <v>6</v>
      </c>
      <c r="BI1195" t="s">
        <v>18</v>
      </c>
      <c r="BJ1195" t="str">
        <f t="shared" ca="1" si="20853"/>
        <v>+</v>
      </c>
      <c r="BK1195" s="23">
        <f t="shared" ref="BK1195" ca="1" si="21416">IF(H1195=0,7,H1195)</f>
        <v>1</v>
      </c>
      <c r="BM1195">
        <f t="shared" ref="BM1195" ca="1" si="21417">IF(BM1196=1,"",IF(BM1196=-1,"",BM1196))</f>
        <v>3</v>
      </c>
      <c r="BN1195" t="s">
        <v>18</v>
      </c>
      <c r="BO1195" t="str">
        <f t="shared" ca="1" si="20856"/>
        <v>+</v>
      </c>
      <c r="BP1195" s="23">
        <f t="shared" ref="BP1195" ca="1" si="21418">IF(M1195=0,7,M1195)</f>
        <v>7</v>
      </c>
      <c r="BR1195">
        <f t="shared" ref="BR1195" ca="1" si="21419">BH1196*L1196</f>
        <v>54</v>
      </c>
      <c r="BS1195" t="s">
        <v>18</v>
      </c>
      <c r="BT1195">
        <f t="shared" ref="BT1195" ca="1" si="21420">BK1195*L1196</f>
        <v>9</v>
      </c>
      <c r="BV1195">
        <f t="shared" ref="BV1195" ca="1" si="21421">G1196*BM1196</f>
        <v>12</v>
      </c>
      <c r="BW1195" t="s">
        <v>18</v>
      </c>
      <c r="BX1195">
        <f t="shared" ref="BX1195" ca="1" si="21422">G1196*BP1195</f>
        <v>28</v>
      </c>
      <c r="BY1195" s="3">
        <f t="shared" ref="BY1195" ca="1" si="21423">BR1195+BV1195</f>
        <v>66</v>
      </c>
      <c r="BZ1195" t="s">
        <v>18</v>
      </c>
      <c r="CA1195" s="3">
        <f t="shared" ref="CA1195" ca="1" si="21424">BT1195+BX1195</f>
        <v>37</v>
      </c>
      <c r="CB1195">
        <f t="shared" ca="1" si="20915"/>
        <v>66</v>
      </c>
      <c r="CC1195">
        <f t="shared" ca="1" si="20916"/>
        <v>37</v>
      </c>
      <c r="CD1195" s="33">
        <f t="shared" ref="CD1195" ca="1" si="21425">BY1195/GCD(CB1195,CB1196)</f>
        <v>11</v>
      </c>
      <c r="CE1195" t="s">
        <v>18</v>
      </c>
      <c r="CF1195" s="33">
        <f t="shared" ref="CF1195" ca="1" si="21426">CA1195/GCD(CC1195,CC1196)</f>
        <v>37</v>
      </c>
      <c r="CH1195" s="3">
        <f t="shared" ref="CH1195" ca="1" si="21427">CD1195</f>
        <v>11</v>
      </c>
      <c r="CI1195" s="3">
        <f t="shared" ref="CI1195" ca="1" si="21428">CD1196</f>
        <v>6</v>
      </c>
      <c r="CJ1195" t="s">
        <v>18</v>
      </c>
      <c r="CK1195" s="3" t="str">
        <f t="shared" ca="1" si="20868"/>
        <v>+</v>
      </c>
      <c r="CL1195" s="3">
        <f t="shared" ref="CL1195" ca="1" si="21429">CF1195</f>
        <v>37</v>
      </c>
      <c r="CM1195" s="3">
        <f t="shared" ref="CM1195" ca="1" si="21430">CF1196</f>
        <v>36</v>
      </c>
      <c r="CO1195" t="s">
        <v>250</v>
      </c>
      <c r="CP1195" s="2" t="str">
        <f t="shared" ca="1" si="20923"/>
        <v/>
      </c>
      <c r="CQ1195" t="s">
        <v>249</v>
      </c>
      <c r="CR1195" s="2">
        <f t="shared" ref="CR1195" ca="1" si="21431">ABS(CH1195)</f>
        <v>11</v>
      </c>
      <c r="CS1195" t="s">
        <v>216</v>
      </c>
      <c r="CT1195" s="2">
        <f t="shared" ref="CT1195" ca="1" si="21432">CI1195</f>
        <v>6</v>
      </c>
      <c r="CU1195" t="s">
        <v>217</v>
      </c>
      <c r="CV1195" t="s">
        <v>18</v>
      </c>
      <c r="CW1195" s="2" t="str">
        <f t="shared" ca="1" si="20926"/>
        <v>+</v>
      </c>
      <c r="CX1195" t="s">
        <v>249</v>
      </c>
      <c r="CY1195" s="2">
        <f t="shared" ref="CY1195" ca="1" si="21433">ABS(CL1195)</f>
        <v>37</v>
      </c>
      <c r="CZ1195" t="s">
        <v>216</v>
      </c>
      <c r="DA1195" s="2">
        <f t="shared" ref="DA1195" ca="1" si="21434">CM1195</f>
        <v>36</v>
      </c>
      <c r="DB1195" t="s">
        <v>217</v>
      </c>
      <c r="DC1195" t="s">
        <v>230</v>
      </c>
    </row>
    <row r="1196" spans="2:107" ht="32" customHeight="1" x14ac:dyDescent="0.55000000000000004">
      <c r="B1196" s="113"/>
      <c r="C1196" s="113"/>
      <c r="E1196" s="95"/>
      <c r="F1196" s="95"/>
      <c r="G1196" s="1">
        <f t="shared" ca="1" si="20875"/>
        <v>4</v>
      </c>
      <c r="H1196" s="95"/>
      <c r="J1196" s="95"/>
      <c r="K1196" s="95"/>
      <c r="L1196" s="1">
        <f t="shared" ca="1" si="20876"/>
        <v>9</v>
      </c>
      <c r="M1196" s="1"/>
      <c r="AP1196" t="str">
        <f t="shared" ca="1" si="20898"/>
        <v>\\(\\quad \\displaystyle 11x</v>
      </c>
      <c r="AQ1196" t="str">
        <f t="shared" ca="1" si="20899"/>
        <v>+37 \\)</v>
      </c>
      <c r="AS1196" s="13" t="str">
        <f t="shared" ref="AS1196" ca="1" si="21435">IF(AND(CR1195=0,CY1195=0),"\\(\\quad \\displaystyle 0 \\)","")</f>
        <v/>
      </c>
      <c r="AU1196" s="114"/>
      <c r="AV1196" s="114"/>
      <c r="AW1196" s="114"/>
      <c r="AX1196" s="114"/>
      <c r="AY1196" s="114"/>
      <c r="AZ1196" s="117"/>
      <c r="BH1196" s="23">
        <f t="shared" ref="BH1196" ca="1" si="21436">IF(E1195=0,7,E1195)</f>
        <v>6</v>
      </c>
      <c r="BI1196" s="1"/>
      <c r="BK1196" s="1"/>
      <c r="BL1196" t="s">
        <v>287</v>
      </c>
      <c r="BM1196" s="23">
        <f t="shared" ref="BM1196" ca="1" si="21437">IF(J1195=0,7,J1195)</f>
        <v>3</v>
      </c>
      <c r="BN1196" s="1"/>
      <c r="BP1196" s="1"/>
      <c r="BR1196">
        <f t="shared" ref="BR1196" ca="1" si="21438">G1196*L1196</f>
        <v>36</v>
      </c>
      <c r="BS1196" t="s">
        <v>18</v>
      </c>
      <c r="BT1196">
        <f t="shared" ref="BT1196" ca="1" si="21439">G1196*L1196</f>
        <v>36</v>
      </c>
      <c r="BV1196">
        <f t="shared" ref="BV1196" ca="1" si="21440">G1196*L1196</f>
        <v>36</v>
      </c>
      <c r="BW1196" t="s">
        <v>18</v>
      </c>
      <c r="BX1196">
        <f t="shared" ref="BX1196" ca="1" si="21441">G1196*L1196</f>
        <v>36</v>
      </c>
      <c r="BY1196" s="3">
        <f t="shared" ref="BY1196" ca="1" si="21442">BR1196</f>
        <v>36</v>
      </c>
      <c r="BZ1196" t="s">
        <v>18</v>
      </c>
      <c r="CA1196" s="3">
        <f t="shared" ref="CA1196" ca="1" si="21443">BT1196</f>
        <v>36</v>
      </c>
      <c r="CB1196">
        <f t="shared" ca="1" si="20915"/>
        <v>36</v>
      </c>
      <c r="CC1196">
        <f t="shared" ca="1" si="20916"/>
        <v>36</v>
      </c>
      <c r="CD1196" s="33">
        <f t="shared" ref="CD1196" ca="1" si="21444">BY1196/GCD(CB1195,CB1196)</f>
        <v>6</v>
      </c>
      <c r="CE1196" t="s">
        <v>18</v>
      </c>
      <c r="CF1196" s="33">
        <f t="shared" ref="CF1196" ca="1" si="21445">CA1196/GCD(CC1195,CC1196)</f>
        <v>36</v>
      </c>
      <c r="CH1196" s="3">
        <f t="shared" ref="CH1196" ca="1" si="21446">CD1195</f>
        <v>11</v>
      </c>
      <c r="CJ1196" t="s">
        <v>18</v>
      </c>
      <c r="CK1196" s="3" t="str">
        <f t="shared" ref="CK1196" ca="1" si="21447">IF(CM1195&gt;=0,"+","")</f>
        <v>+</v>
      </c>
      <c r="CL1196" s="3">
        <f t="shared" ref="CL1196" ca="1" si="21448">CF1195</f>
        <v>37</v>
      </c>
      <c r="CO1196" t="s">
        <v>250</v>
      </c>
      <c r="CP1196" s="2" t="str">
        <f t="shared" ca="1" si="20923"/>
        <v/>
      </c>
      <c r="CR1196" s="2">
        <f t="shared" ref="CR1196" ca="1" si="21449">IF(CH1196=0,"",IF(CH1196=1,"",IF(CH1196=-1,"",ABS(CH1196))))</f>
        <v>11</v>
      </c>
      <c r="CV1196" t="str">
        <f t="shared" ref="CV1196" ca="1" si="21450">IF(CR1195=0,"","x")</f>
        <v>x</v>
      </c>
      <c r="CW1196" s="2" t="str">
        <f t="shared" ca="1" si="20926"/>
        <v>+</v>
      </c>
      <c r="CY1196" s="2">
        <f t="shared" ref="CY1196" ca="1" si="21451">IF(CL1196=0,"",ABS(CL1196))</f>
        <v>37</v>
      </c>
      <c r="DC1196" t="s">
        <v>230</v>
      </c>
    </row>
    <row r="1197" spans="2:107" ht="32" customHeight="1" x14ac:dyDescent="0.55000000000000004">
      <c r="B1197" s="112" t="s">
        <v>1</v>
      </c>
      <c r="C1197" s="112" t="s">
        <v>330</v>
      </c>
      <c r="E1197" s="96">
        <f t="shared" ca="1" si="20837"/>
        <v>5</v>
      </c>
      <c r="F1197" s="97" t="s">
        <v>18</v>
      </c>
      <c r="G1197" s="97" t="str">
        <f t="shared" ca="1" si="20838"/>
        <v>+</v>
      </c>
      <c r="H1197" s="96">
        <f t="shared" ca="1" si="20839"/>
        <v>6</v>
      </c>
      <c r="I1197" t="s">
        <v>287</v>
      </c>
      <c r="J1197" s="96">
        <f t="shared" ca="1" si="20840"/>
        <v>9</v>
      </c>
      <c r="K1197" s="97" t="s">
        <v>18</v>
      </c>
      <c r="L1197" s="97" t="str">
        <f t="shared" ca="1" si="20841"/>
        <v>+</v>
      </c>
      <c r="M1197" s="96">
        <f t="shared" ca="1" si="20842"/>
        <v>7</v>
      </c>
      <c r="P1197" t="s">
        <v>250</v>
      </c>
      <c r="Q1197" t="s">
        <v>249</v>
      </c>
      <c r="R1197" t="str">
        <f t="shared" ref="R1197" ca="1" si="21452">BH1197&amp;BI1197&amp;BJ1197&amp;BK1197</f>
        <v>5x+6</v>
      </c>
      <c r="S1197" t="s">
        <v>216</v>
      </c>
      <c r="T1197">
        <f t="shared" ref="T1197" ca="1" si="21453">G1198</f>
        <v>10</v>
      </c>
      <c r="U1197" t="s">
        <v>217</v>
      </c>
      <c r="V1197" t="s">
        <v>287</v>
      </c>
      <c r="W1197" t="s">
        <v>249</v>
      </c>
      <c r="X1197" t="str">
        <f t="shared" ref="X1197" ca="1" si="21454">BM1197&amp;BN1197&amp;BO1197&amp;BP1197</f>
        <v>9x+7</v>
      </c>
      <c r="Y1197" t="s">
        <v>216</v>
      </c>
      <c r="Z1197">
        <f t="shared" ref="Z1197" ca="1" si="21455">L1198</f>
        <v>3</v>
      </c>
      <c r="AA1197" t="s">
        <v>217</v>
      </c>
      <c r="AB1197" t="s">
        <v>13</v>
      </c>
      <c r="AC1197" t="s">
        <v>230</v>
      </c>
      <c r="AP1197" t="str">
        <f t="shared" ca="1" si="20898"/>
        <v>\\(\\quad \\displaystyle \\frac{7}{2}x</v>
      </c>
      <c r="AQ1197" t="str">
        <f t="shared" ca="1" si="20899"/>
        <v>+\\frac{44}{15} \\)</v>
      </c>
      <c r="AS1197" t="str">
        <f t="shared" ref="AS1197" ca="1" si="21456">IF(OR(CT1197=1,CR1197=0),AP1198,AP1197)</f>
        <v>\\(\\quad \\displaystyle \\frac{7}{2}x</v>
      </c>
      <c r="AT1197" t="str">
        <f t="shared" ref="AT1197" ca="1" si="21457">IF(OR(DA1197=1,CY1197=0),AQ1198,AQ1197)</f>
        <v>+\\frac{44}{15} \\)</v>
      </c>
      <c r="AU1197" s="114" t="s">
        <v>60</v>
      </c>
      <c r="AV1197" s="115" t="s">
        <v>329</v>
      </c>
      <c r="AW1197" s="114" t="str">
        <f t="shared" ref="AW1197" ca="1" si="21458">P1197&amp;Q1197&amp;R1197&amp;S1197&amp;T1197&amp;U1197&amp;V1197&amp;W1197&amp;X1197&amp;Y1197&amp;Z1197&amp;AA1197&amp;AB1197&amp;AC1197</f>
        <v>\\(\\quad \\displaystyle \\frac{5x+6}{10}+\\frac{9x+7}{3}= \\)</v>
      </c>
      <c r="AX1197" s="114" t="str">
        <f t="shared" ref="AX1197" ca="1" si="21459">IF(AS1198="",AS1197&amp;AT1197,AS1198)</f>
        <v>\\(\\quad \\displaystyle \\frac{7}{2}x+\\frac{44}{15} \\)</v>
      </c>
      <c r="AY1197" s="115" t="s">
        <v>62</v>
      </c>
      <c r="AZ1197" s="116" t="str">
        <f t="shared" ref="AZ1197" ca="1" si="21460">"INSERT INTO "&amp;AU1197&amp;"(tangen,question,answer,editor,date,count) VALUES('"&amp;AV1197&amp;"','"&amp;AW1197&amp;"','"&amp;AX1197&amp;"','"&amp;AY1197&amp;"',NOW(),0);"</f>
        <v>INSERT INTO math(tangen,question,answer,editor,date,count) VALUES('m5800','\\(\\quad \\displaystyle \\frac{5x+6}{10}+\\frac{9x+7}{3}= \\)','\\(\\quad \\displaystyle \\frac{7}{2}x+\\frac{44}{15} \\)','harazono',NOW(),0);</v>
      </c>
      <c r="BH1197">
        <f t="shared" ref="BH1197" ca="1" si="21461">IF(BH1198=1,"",IF(BH1198=-1,"",BH1198))</f>
        <v>5</v>
      </c>
      <c r="BI1197" t="s">
        <v>18</v>
      </c>
      <c r="BJ1197" t="str">
        <f t="shared" ca="1" si="20853"/>
        <v>+</v>
      </c>
      <c r="BK1197" s="23">
        <f t="shared" ref="BK1197" ca="1" si="21462">IF(H1197=0,7,H1197)</f>
        <v>6</v>
      </c>
      <c r="BM1197">
        <f t="shared" ref="BM1197" ca="1" si="21463">IF(BM1198=1,"",IF(BM1198=-1,"",BM1198))</f>
        <v>9</v>
      </c>
      <c r="BN1197" t="s">
        <v>18</v>
      </c>
      <c r="BO1197" t="str">
        <f t="shared" ca="1" si="20856"/>
        <v>+</v>
      </c>
      <c r="BP1197" s="23">
        <f t="shared" ref="BP1197" ca="1" si="21464">IF(M1197=0,7,M1197)</f>
        <v>7</v>
      </c>
      <c r="BR1197">
        <f t="shared" ref="BR1197" ca="1" si="21465">BH1198*L1198</f>
        <v>15</v>
      </c>
      <c r="BS1197" t="s">
        <v>18</v>
      </c>
      <c r="BT1197">
        <f t="shared" ref="BT1197" ca="1" si="21466">BK1197*L1198</f>
        <v>18</v>
      </c>
      <c r="BV1197">
        <f t="shared" ref="BV1197" ca="1" si="21467">G1198*BM1198</f>
        <v>90</v>
      </c>
      <c r="BW1197" t="s">
        <v>18</v>
      </c>
      <c r="BX1197">
        <f t="shared" ref="BX1197" ca="1" si="21468">G1198*BP1197</f>
        <v>70</v>
      </c>
      <c r="BY1197" s="3">
        <f t="shared" ref="BY1197" ca="1" si="21469">BR1197+BV1197</f>
        <v>105</v>
      </c>
      <c r="BZ1197" t="s">
        <v>18</v>
      </c>
      <c r="CA1197" s="3">
        <f t="shared" ref="CA1197" ca="1" si="21470">BT1197+BX1197</f>
        <v>88</v>
      </c>
      <c r="CB1197">
        <f t="shared" ca="1" si="20915"/>
        <v>105</v>
      </c>
      <c r="CC1197">
        <f t="shared" ca="1" si="20916"/>
        <v>88</v>
      </c>
      <c r="CD1197" s="33">
        <f t="shared" ref="CD1197" ca="1" si="21471">BY1197/GCD(CB1197,CB1198)</f>
        <v>7</v>
      </c>
      <c r="CE1197" t="s">
        <v>18</v>
      </c>
      <c r="CF1197" s="33">
        <f t="shared" ref="CF1197" ca="1" si="21472">CA1197/GCD(CC1197,CC1198)</f>
        <v>44</v>
      </c>
      <c r="CH1197" s="3">
        <f t="shared" ref="CH1197" ca="1" si="21473">CD1197</f>
        <v>7</v>
      </c>
      <c r="CI1197" s="3">
        <f t="shared" ref="CI1197" ca="1" si="21474">CD1198</f>
        <v>2</v>
      </c>
      <c r="CJ1197" t="s">
        <v>18</v>
      </c>
      <c r="CK1197" s="3" t="str">
        <f t="shared" ca="1" si="20868"/>
        <v>+</v>
      </c>
      <c r="CL1197" s="3">
        <f t="shared" ref="CL1197" ca="1" si="21475">CF1197</f>
        <v>44</v>
      </c>
      <c r="CM1197" s="3">
        <f t="shared" ref="CM1197" ca="1" si="21476">CF1198</f>
        <v>15</v>
      </c>
      <c r="CO1197" t="s">
        <v>250</v>
      </c>
      <c r="CP1197" s="2" t="str">
        <f t="shared" ca="1" si="20923"/>
        <v/>
      </c>
      <c r="CQ1197" t="s">
        <v>249</v>
      </c>
      <c r="CR1197" s="2">
        <f t="shared" ref="CR1197" ca="1" si="21477">ABS(CH1197)</f>
        <v>7</v>
      </c>
      <c r="CS1197" t="s">
        <v>216</v>
      </c>
      <c r="CT1197" s="2">
        <f t="shared" ref="CT1197" ca="1" si="21478">CI1197</f>
        <v>2</v>
      </c>
      <c r="CU1197" t="s">
        <v>217</v>
      </c>
      <c r="CV1197" t="s">
        <v>18</v>
      </c>
      <c r="CW1197" s="2" t="str">
        <f t="shared" ca="1" si="20926"/>
        <v>+</v>
      </c>
      <c r="CX1197" t="s">
        <v>249</v>
      </c>
      <c r="CY1197" s="2">
        <f t="shared" ref="CY1197" ca="1" si="21479">ABS(CL1197)</f>
        <v>44</v>
      </c>
      <c r="CZ1197" t="s">
        <v>216</v>
      </c>
      <c r="DA1197" s="2">
        <f t="shared" ref="DA1197" ca="1" si="21480">CM1197</f>
        <v>15</v>
      </c>
      <c r="DB1197" t="s">
        <v>217</v>
      </c>
      <c r="DC1197" t="s">
        <v>230</v>
      </c>
    </row>
    <row r="1198" spans="2:107" ht="32" customHeight="1" x14ac:dyDescent="0.55000000000000004">
      <c r="B1198" s="113"/>
      <c r="C1198" s="113"/>
      <c r="E1198" s="95"/>
      <c r="F1198" s="95"/>
      <c r="G1198" s="1">
        <f t="shared" ca="1" si="20875"/>
        <v>10</v>
      </c>
      <c r="H1198" s="95"/>
      <c r="J1198" s="95"/>
      <c r="K1198" s="95"/>
      <c r="L1198" s="1">
        <f t="shared" ca="1" si="20876"/>
        <v>3</v>
      </c>
      <c r="M1198" s="1"/>
      <c r="AP1198" t="str">
        <f t="shared" ca="1" si="20898"/>
        <v>\\(\\quad \\displaystyle 7x</v>
      </c>
      <c r="AQ1198" t="str">
        <f t="shared" ca="1" si="20899"/>
        <v>+44 \\)</v>
      </c>
      <c r="AS1198" s="13" t="str">
        <f t="shared" ref="AS1198" ca="1" si="21481">IF(AND(CR1197=0,CY1197=0),"\\(\\quad \\displaystyle 0 \\)","")</f>
        <v/>
      </c>
      <c r="AU1198" s="114"/>
      <c r="AV1198" s="114"/>
      <c r="AW1198" s="114"/>
      <c r="AX1198" s="114"/>
      <c r="AY1198" s="114"/>
      <c r="AZ1198" s="117"/>
      <c r="BH1198" s="23">
        <f t="shared" ref="BH1198" ca="1" si="21482">IF(E1197=0,7,E1197)</f>
        <v>5</v>
      </c>
      <c r="BI1198" s="1"/>
      <c r="BK1198" s="1"/>
      <c r="BL1198" t="s">
        <v>287</v>
      </c>
      <c r="BM1198" s="23">
        <f t="shared" ref="BM1198" ca="1" si="21483">IF(J1197=0,7,J1197)</f>
        <v>9</v>
      </c>
      <c r="BN1198" s="1"/>
      <c r="BP1198" s="1"/>
      <c r="BR1198">
        <f t="shared" ref="BR1198" ca="1" si="21484">G1198*L1198</f>
        <v>30</v>
      </c>
      <c r="BS1198" t="s">
        <v>18</v>
      </c>
      <c r="BT1198">
        <f t="shared" ref="BT1198" ca="1" si="21485">G1198*L1198</f>
        <v>30</v>
      </c>
      <c r="BV1198">
        <f t="shared" ref="BV1198" ca="1" si="21486">G1198*L1198</f>
        <v>30</v>
      </c>
      <c r="BW1198" t="s">
        <v>18</v>
      </c>
      <c r="BX1198">
        <f t="shared" ref="BX1198" ca="1" si="21487">G1198*L1198</f>
        <v>30</v>
      </c>
      <c r="BY1198" s="3">
        <f t="shared" ref="BY1198" ca="1" si="21488">BR1198</f>
        <v>30</v>
      </c>
      <c r="BZ1198" t="s">
        <v>18</v>
      </c>
      <c r="CA1198" s="3">
        <f t="shared" ref="CA1198" ca="1" si="21489">BT1198</f>
        <v>30</v>
      </c>
      <c r="CB1198">
        <f t="shared" ca="1" si="20915"/>
        <v>30</v>
      </c>
      <c r="CC1198">
        <f t="shared" ca="1" si="20916"/>
        <v>30</v>
      </c>
      <c r="CD1198" s="33">
        <f t="shared" ref="CD1198" ca="1" si="21490">BY1198/GCD(CB1197,CB1198)</f>
        <v>2</v>
      </c>
      <c r="CE1198" t="s">
        <v>18</v>
      </c>
      <c r="CF1198" s="33">
        <f t="shared" ref="CF1198" ca="1" si="21491">CA1198/GCD(CC1197,CC1198)</f>
        <v>15</v>
      </c>
      <c r="CH1198" s="3">
        <f t="shared" ref="CH1198" ca="1" si="21492">CD1197</f>
        <v>7</v>
      </c>
      <c r="CJ1198" t="s">
        <v>18</v>
      </c>
      <c r="CK1198" s="3" t="str">
        <f t="shared" ref="CK1198" ca="1" si="21493">IF(CM1197&gt;=0,"+","")</f>
        <v>+</v>
      </c>
      <c r="CL1198" s="3">
        <f t="shared" ref="CL1198" ca="1" si="21494">CF1197</f>
        <v>44</v>
      </c>
      <c r="CO1198" t="s">
        <v>250</v>
      </c>
      <c r="CP1198" s="2" t="str">
        <f t="shared" ca="1" si="20923"/>
        <v/>
      </c>
      <c r="CR1198" s="2">
        <f t="shared" ref="CR1198" ca="1" si="21495">IF(CH1198=0,"",IF(CH1198=1,"",IF(CH1198=-1,"",ABS(CH1198))))</f>
        <v>7</v>
      </c>
      <c r="CV1198" t="str">
        <f t="shared" ref="CV1198" ca="1" si="21496">IF(CR1197=0,"","x")</f>
        <v>x</v>
      </c>
      <c r="CW1198" s="2" t="str">
        <f t="shared" ca="1" si="20926"/>
        <v>+</v>
      </c>
      <c r="CY1198" s="2">
        <f t="shared" ref="CY1198" ca="1" si="21497">IF(CL1198=0,"",ABS(CL1198))</f>
        <v>44</v>
      </c>
      <c r="DC1198" t="s">
        <v>230</v>
      </c>
    </row>
    <row r="1199" spans="2:107" ht="32" customHeight="1" x14ac:dyDescent="0.55000000000000004">
      <c r="B1199" s="112" t="s">
        <v>1</v>
      </c>
      <c r="C1199" s="112" t="s">
        <v>330</v>
      </c>
      <c r="E1199" s="96">
        <f t="shared" ca="1" si="20837"/>
        <v>7</v>
      </c>
      <c r="F1199" s="97" t="s">
        <v>18</v>
      </c>
      <c r="G1199" s="97" t="str">
        <f t="shared" ca="1" si="20838"/>
        <v/>
      </c>
      <c r="H1199" s="96">
        <f t="shared" ca="1" si="20839"/>
        <v>-6</v>
      </c>
      <c r="I1199" t="s">
        <v>287</v>
      </c>
      <c r="J1199" s="96">
        <f t="shared" ca="1" si="20840"/>
        <v>6</v>
      </c>
      <c r="K1199" s="97" t="s">
        <v>18</v>
      </c>
      <c r="L1199" s="97" t="str">
        <f t="shared" ca="1" si="20841"/>
        <v>+</v>
      </c>
      <c r="M1199" s="96">
        <f t="shared" ca="1" si="20842"/>
        <v>3</v>
      </c>
      <c r="P1199" t="s">
        <v>250</v>
      </c>
      <c r="Q1199" t="s">
        <v>249</v>
      </c>
      <c r="R1199" t="str">
        <f t="shared" ref="R1199" ca="1" si="21498">BH1199&amp;BI1199&amp;BJ1199&amp;BK1199</f>
        <v>7x-6</v>
      </c>
      <c r="S1199" t="s">
        <v>216</v>
      </c>
      <c r="T1199">
        <f t="shared" ref="T1199" ca="1" si="21499">G1200</f>
        <v>6</v>
      </c>
      <c r="U1199" t="s">
        <v>217</v>
      </c>
      <c r="V1199" t="s">
        <v>287</v>
      </c>
      <c r="W1199" t="s">
        <v>249</v>
      </c>
      <c r="X1199" t="str">
        <f t="shared" ref="X1199" ca="1" si="21500">BM1199&amp;BN1199&amp;BO1199&amp;BP1199</f>
        <v>6x+3</v>
      </c>
      <c r="Y1199" t="s">
        <v>216</v>
      </c>
      <c r="Z1199">
        <f t="shared" ref="Z1199" ca="1" si="21501">L1200</f>
        <v>5</v>
      </c>
      <c r="AA1199" t="s">
        <v>217</v>
      </c>
      <c r="AB1199" t="s">
        <v>13</v>
      </c>
      <c r="AC1199" t="s">
        <v>230</v>
      </c>
      <c r="AP1199" t="str">
        <f t="shared" ca="1" si="20898"/>
        <v>\\(\\quad \\displaystyle \\frac{71}{30}x</v>
      </c>
      <c r="AQ1199" t="str">
        <f t="shared" ca="1" si="20899"/>
        <v>-\\frac{2}{5} \\)</v>
      </c>
      <c r="AS1199" t="str">
        <f t="shared" ref="AS1199" ca="1" si="21502">IF(OR(CT1199=1,CR1199=0),AP1200,AP1199)</f>
        <v>\\(\\quad \\displaystyle \\frac{71}{30}x</v>
      </c>
      <c r="AT1199" t="str">
        <f t="shared" ref="AT1199" ca="1" si="21503">IF(OR(DA1199=1,CY1199=0),AQ1200,AQ1199)</f>
        <v>-\\frac{2}{5} \\)</v>
      </c>
      <c r="AU1199" s="114" t="s">
        <v>60</v>
      </c>
      <c r="AV1199" s="115" t="s">
        <v>329</v>
      </c>
      <c r="AW1199" s="114" t="str">
        <f t="shared" ref="AW1199" ca="1" si="21504">P1199&amp;Q1199&amp;R1199&amp;S1199&amp;T1199&amp;U1199&amp;V1199&amp;W1199&amp;X1199&amp;Y1199&amp;Z1199&amp;AA1199&amp;AB1199&amp;AC1199</f>
        <v>\\(\\quad \\displaystyle \\frac{7x-6}{6}+\\frac{6x+3}{5}= \\)</v>
      </c>
      <c r="AX1199" s="114" t="str">
        <f t="shared" ref="AX1199" ca="1" si="21505">IF(AS1200="",AS1199&amp;AT1199,AS1200)</f>
        <v>\\(\\quad \\displaystyle \\frac{71}{30}x-\\frac{2}{5} \\)</v>
      </c>
      <c r="AY1199" s="115" t="s">
        <v>62</v>
      </c>
      <c r="AZ1199" s="116" t="str">
        <f t="shared" ref="AZ1199" ca="1" si="21506">"INSERT INTO "&amp;AU1199&amp;"(tangen,question,answer,editor,date,count) VALUES('"&amp;AV1199&amp;"','"&amp;AW1199&amp;"','"&amp;AX1199&amp;"','"&amp;AY1199&amp;"',NOW(),0);"</f>
        <v>INSERT INTO math(tangen,question,answer,editor,date,count) VALUES('m5800','\\(\\quad \\displaystyle \\frac{7x-6}{6}+\\frac{6x+3}{5}= \\)','\\(\\quad \\displaystyle \\frac{71}{30}x-\\frac{2}{5} \\)','harazono',NOW(),0);</v>
      </c>
      <c r="BH1199">
        <f t="shared" ref="BH1199" ca="1" si="21507">IF(BH1200=1,"",IF(BH1200=-1,"",BH1200))</f>
        <v>7</v>
      </c>
      <c r="BI1199" t="s">
        <v>18</v>
      </c>
      <c r="BJ1199" t="str">
        <f t="shared" ca="1" si="20853"/>
        <v/>
      </c>
      <c r="BK1199" s="23">
        <f t="shared" ref="BK1199" ca="1" si="21508">IF(H1199=0,7,H1199)</f>
        <v>-6</v>
      </c>
      <c r="BM1199">
        <f t="shared" ref="BM1199" ca="1" si="21509">IF(BM1200=1,"",IF(BM1200=-1,"",BM1200))</f>
        <v>6</v>
      </c>
      <c r="BN1199" t="s">
        <v>18</v>
      </c>
      <c r="BO1199" t="str">
        <f t="shared" ca="1" si="20856"/>
        <v>+</v>
      </c>
      <c r="BP1199" s="23">
        <f t="shared" ref="BP1199" ca="1" si="21510">IF(M1199=0,7,M1199)</f>
        <v>3</v>
      </c>
      <c r="BR1199">
        <f t="shared" ref="BR1199" ca="1" si="21511">BH1200*L1200</f>
        <v>35</v>
      </c>
      <c r="BS1199" t="s">
        <v>18</v>
      </c>
      <c r="BT1199">
        <f t="shared" ref="BT1199" ca="1" si="21512">BK1199*L1200</f>
        <v>-30</v>
      </c>
      <c r="BV1199">
        <f t="shared" ref="BV1199" ca="1" si="21513">G1200*BM1200</f>
        <v>36</v>
      </c>
      <c r="BW1199" t="s">
        <v>18</v>
      </c>
      <c r="BX1199">
        <f t="shared" ref="BX1199" ca="1" si="21514">G1200*BP1199</f>
        <v>18</v>
      </c>
      <c r="BY1199" s="3">
        <f t="shared" ref="BY1199" ca="1" si="21515">BR1199+BV1199</f>
        <v>71</v>
      </c>
      <c r="BZ1199" t="s">
        <v>18</v>
      </c>
      <c r="CA1199" s="3">
        <f t="shared" ref="CA1199" ca="1" si="21516">BT1199+BX1199</f>
        <v>-12</v>
      </c>
      <c r="CB1199">
        <f t="shared" ca="1" si="20915"/>
        <v>71</v>
      </c>
      <c r="CC1199">
        <f t="shared" ca="1" si="20916"/>
        <v>12</v>
      </c>
      <c r="CD1199" s="33">
        <f t="shared" ref="CD1199" ca="1" si="21517">BY1199/GCD(CB1199,CB1200)</f>
        <v>71</v>
      </c>
      <c r="CE1199" t="s">
        <v>18</v>
      </c>
      <c r="CF1199" s="33">
        <f t="shared" ref="CF1199" ca="1" si="21518">CA1199/GCD(CC1199,CC1200)</f>
        <v>-2</v>
      </c>
      <c r="CH1199" s="3">
        <f t="shared" ref="CH1199" ca="1" si="21519">CD1199</f>
        <v>71</v>
      </c>
      <c r="CI1199" s="3">
        <f t="shared" ref="CI1199" ca="1" si="21520">CD1200</f>
        <v>30</v>
      </c>
      <c r="CJ1199" t="s">
        <v>18</v>
      </c>
      <c r="CK1199" s="3" t="str">
        <f t="shared" ca="1" si="20868"/>
        <v/>
      </c>
      <c r="CL1199" s="3">
        <f t="shared" ref="CL1199" ca="1" si="21521">CF1199</f>
        <v>-2</v>
      </c>
      <c r="CM1199" s="3">
        <f t="shared" ref="CM1199" ca="1" si="21522">CF1200</f>
        <v>5</v>
      </c>
      <c r="CO1199" t="s">
        <v>250</v>
      </c>
      <c r="CP1199" s="2" t="str">
        <f t="shared" ca="1" si="20923"/>
        <v/>
      </c>
      <c r="CQ1199" t="s">
        <v>249</v>
      </c>
      <c r="CR1199" s="2">
        <f t="shared" ref="CR1199" ca="1" si="21523">ABS(CH1199)</f>
        <v>71</v>
      </c>
      <c r="CS1199" t="s">
        <v>216</v>
      </c>
      <c r="CT1199" s="2">
        <f t="shared" ref="CT1199" ca="1" si="21524">CI1199</f>
        <v>30</v>
      </c>
      <c r="CU1199" t="s">
        <v>217</v>
      </c>
      <c r="CV1199" t="s">
        <v>18</v>
      </c>
      <c r="CW1199" s="2" t="str">
        <f t="shared" ca="1" si="20926"/>
        <v>-</v>
      </c>
      <c r="CX1199" t="s">
        <v>249</v>
      </c>
      <c r="CY1199" s="2">
        <f t="shared" ref="CY1199" ca="1" si="21525">ABS(CL1199)</f>
        <v>2</v>
      </c>
      <c r="CZ1199" t="s">
        <v>216</v>
      </c>
      <c r="DA1199" s="2">
        <f t="shared" ref="DA1199" ca="1" si="21526">CM1199</f>
        <v>5</v>
      </c>
      <c r="DB1199" t="s">
        <v>217</v>
      </c>
      <c r="DC1199" t="s">
        <v>230</v>
      </c>
    </row>
    <row r="1200" spans="2:107" ht="32" customHeight="1" x14ac:dyDescent="0.55000000000000004">
      <c r="B1200" s="113"/>
      <c r="C1200" s="113"/>
      <c r="E1200" s="95"/>
      <c r="F1200" s="95"/>
      <c r="G1200" s="1">
        <f t="shared" ca="1" si="20875"/>
        <v>6</v>
      </c>
      <c r="H1200" s="95"/>
      <c r="J1200" s="95"/>
      <c r="K1200" s="95"/>
      <c r="L1200" s="1">
        <f t="shared" ca="1" si="20876"/>
        <v>5</v>
      </c>
      <c r="M1200" s="1"/>
      <c r="AP1200" t="str">
        <f t="shared" ca="1" si="20898"/>
        <v>\\(\\quad \\displaystyle 71x</v>
      </c>
      <c r="AQ1200" t="str">
        <f t="shared" ca="1" si="20899"/>
        <v>-2 \\)</v>
      </c>
      <c r="AS1200" s="13" t="str">
        <f t="shared" ref="AS1200" ca="1" si="21527">IF(AND(CR1199=0,CY1199=0),"\\(\\quad \\displaystyle 0 \\)","")</f>
        <v/>
      </c>
      <c r="AU1200" s="114"/>
      <c r="AV1200" s="114"/>
      <c r="AW1200" s="114"/>
      <c r="AX1200" s="114"/>
      <c r="AY1200" s="114"/>
      <c r="AZ1200" s="117"/>
      <c r="BH1200" s="23">
        <f t="shared" ref="BH1200" ca="1" si="21528">IF(E1199=0,7,E1199)</f>
        <v>7</v>
      </c>
      <c r="BI1200" s="1"/>
      <c r="BK1200" s="1"/>
      <c r="BL1200" t="s">
        <v>287</v>
      </c>
      <c r="BM1200" s="23">
        <f t="shared" ref="BM1200" ca="1" si="21529">IF(J1199=0,7,J1199)</f>
        <v>6</v>
      </c>
      <c r="BN1200" s="1"/>
      <c r="BP1200" s="1"/>
      <c r="BR1200">
        <f t="shared" ref="BR1200" ca="1" si="21530">G1200*L1200</f>
        <v>30</v>
      </c>
      <c r="BS1200" t="s">
        <v>18</v>
      </c>
      <c r="BT1200">
        <f t="shared" ref="BT1200" ca="1" si="21531">G1200*L1200</f>
        <v>30</v>
      </c>
      <c r="BV1200">
        <f t="shared" ref="BV1200" ca="1" si="21532">G1200*L1200</f>
        <v>30</v>
      </c>
      <c r="BW1200" t="s">
        <v>18</v>
      </c>
      <c r="BX1200">
        <f t="shared" ref="BX1200" ca="1" si="21533">G1200*L1200</f>
        <v>30</v>
      </c>
      <c r="BY1200" s="3">
        <f t="shared" ref="BY1200" ca="1" si="21534">BR1200</f>
        <v>30</v>
      </c>
      <c r="BZ1200" t="s">
        <v>18</v>
      </c>
      <c r="CA1200" s="3">
        <f t="shared" ref="CA1200" ca="1" si="21535">BT1200</f>
        <v>30</v>
      </c>
      <c r="CB1200">
        <f t="shared" ca="1" si="20915"/>
        <v>30</v>
      </c>
      <c r="CC1200">
        <f t="shared" ca="1" si="20916"/>
        <v>30</v>
      </c>
      <c r="CD1200" s="33">
        <f t="shared" ref="CD1200" ca="1" si="21536">BY1200/GCD(CB1199,CB1200)</f>
        <v>30</v>
      </c>
      <c r="CE1200" t="s">
        <v>18</v>
      </c>
      <c r="CF1200" s="33">
        <f t="shared" ref="CF1200" ca="1" si="21537">CA1200/GCD(CC1199,CC1200)</f>
        <v>5</v>
      </c>
      <c r="CH1200" s="3">
        <f t="shared" ref="CH1200" ca="1" si="21538">CD1199</f>
        <v>71</v>
      </c>
      <c r="CJ1200" t="s">
        <v>18</v>
      </c>
      <c r="CK1200" s="3" t="str">
        <f t="shared" ref="CK1200" ca="1" si="21539">IF(CM1199&gt;=0,"+","")</f>
        <v>+</v>
      </c>
      <c r="CL1200" s="3">
        <f t="shared" ref="CL1200" ca="1" si="21540">CF1199</f>
        <v>-2</v>
      </c>
      <c r="CO1200" t="s">
        <v>250</v>
      </c>
      <c r="CP1200" s="2" t="str">
        <f t="shared" ca="1" si="20923"/>
        <v/>
      </c>
      <c r="CR1200" s="2">
        <f t="shared" ref="CR1200" ca="1" si="21541">IF(CH1200=0,"",IF(CH1200=1,"",IF(CH1200=-1,"",ABS(CH1200))))</f>
        <v>71</v>
      </c>
      <c r="CV1200" t="str">
        <f t="shared" ref="CV1200" ca="1" si="21542">IF(CR1199=0,"","x")</f>
        <v>x</v>
      </c>
      <c r="CW1200" s="2" t="str">
        <f t="shared" ca="1" si="20926"/>
        <v>-</v>
      </c>
      <c r="CY1200" s="2">
        <f t="shared" ref="CY1200" ca="1" si="21543">IF(CL1200=0,"",ABS(CL1200))</f>
        <v>2</v>
      </c>
      <c r="DC1200" t="s">
        <v>230</v>
      </c>
    </row>
    <row r="1201" spans="2:107" ht="32" customHeight="1" x14ac:dyDescent="0.55000000000000004">
      <c r="B1201" s="112" t="s">
        <v>1</v>
      </c>
      <c r="C1201" s="112" t="s">
        <v>330</v>
      </c>
      <c r="E1201" s="96">
        <f t="shared" ca="1" si="20837"/>
        <v>-8</v>
      </c>
      <c r="F1201" s="97" t="s">
        <v>18</v>
      </c>
      <c r="G1201" s="97" t="str">
        <f t="shared" ca="1" si="20838"/>
        <v>+</v>
      </c>
      <c r="H1201" s="96">
        <f t="shared" ca="1" si="20839"/>
        <v>9</v>
      </c>
      <c r="I1201" t="s">
        <v>287</v>
      </c>
      <c r="J1201" s="96">
        <f t="shared" ca="1" si="20840"/>
        <v>2</v>
      </c>
      <c r="K1201" s="97" t="s">
        <v>18</v>
      </c>
      <c r="L1201" s="97" t="str">
        <f t="shared" ca="1" si="20841"/>
        <v>+</v>
      </c>
      <c r="M1201" s="96">
        <f t="shared" ca="1" si="20842"/>
        <v>9</v>
      </c>
      <c r="P1201" t="s">
        <v>250</v>
      </c>
      <c r="Q1201" t="s">
        <v>249</v>
      </c>
      <c r="R1201" t="str">
        <f t="shared" ref="R1201" ca="1" si="21544">BH1201&amp;BI1201&amp;BJ1201&amp;BK1201</f>
        <v>-8x+9</v>
      </c>
      <c r="S1201" t="s">
        <v>216</v>
      </c>
      <c r="T1201">
        <f t="shared" ref="T1201" ca="1" si="21545">G1202</f>
        <v>2</v>
      </c>
      <c r="U1201" t="s">
        <v>217</v>
      </c>
      <c r="V1201" t="s">
        <v>287</v>
      </c>
      <c r="W1201" t="s">
        <v>249</v>
      </c>
      <c r="X1201" t="str">
        <f t="shared" ref="X1201" ca="1" si="21546">BM1201&amp;BN1201&amp;BO1201&amp;BP1201</f>
        <v>2x+9</v>
      </c>
      <c r="Y1201" t="s">
        <v>216</v>
      </c>
      <c r="Z1201">
        <f t="shared" ref="Z1201" ca="1" si="21547">L1202</f>
        <v>4</v>
      </c>
      <c r="AA1201" t="s">
        <v>217</v>
      </c>
      <c r="AB1201" t="s">
        <v>13</v>
      </c>
      <c r="AC1201" t="s">
        <v>230</v>
      </c>
      <c r="AP1201" t="str">
        <f t="shared" ca="1" si="20898"/>
        <v>\\(\\quad \\displaystyle -\\frac{7}{2}x</v>
      </c>
      <c r="AQ1201" t="str">
        <f t="shared" ca="1" si="20899"/>
        <v>+\\frac{27}{4} \\)</v>
      </c>
      <c r="AS1201" t="str">
        <f t="shared" ref="AS1201" ca="1" si="21548">IF(OR(CT1201=1,CR1201=0),AP1202,AP1201)</f>
        <v>\\(\\quad \\displaystyle -\\frac{7}{2}x</v>
      </c>
      <c r="AT1201" t="str">
        <f t="shared" ref="AT1201" ca="1" si="21549">IF(OR(DA1201=1,CY1201=0),AQ1202,AQ1201)</f>
        <v>+\\frac{27}{4} \\)</v>
      </c>
      <c r="AU1201" s="114" t="s">
        <v>60</v>
      </c>
      <c r="AV1201" s="115" t="s">
        <v>329</v>
      </c>
      <c r="AW1201" s="114" t="str">
        <f t="shared" ref="AW1201" ca="1" si="21550">P1201&amp;Q1201&amp;R1201&amp;S1201&amp;T1201&amp;U1201&amp;V1201&amp;W1201&amp;X1201&amp;Y1201&amp;Z1201&amp;AA1201&amp;AB1201&amp;AC1201</f>
        <v>\\(\\quad \\displaystyle \\frac{-8x+9}{2}+\\frac{2x+9}{4}= \\)</v>
      </c>
      <c r="AX1201" s="114" t="str">
        <f t="shared" ref="AX1201" ca="1" si="21551">IF(AS1202="",AS1201&amp;AT1201,AS1202)</f>
        <v>\\(\\quad \\displaystyle -\\frac{7}{2}x+\\frac{27}{4} \\)</v>
      </c>
      <c r="AY1201" s="115" t="s">
        <v>62</v>
      </c>
      <c r="AZ1201" s="116" t="str">
        <f t="shared" ref="AZ1201" ca="1" si="21552">"INSERT INTO "&amp;AU1201&amp;"(tangen,question,answer,editor,date,count) VALUES('"&amp;AV1201&amp;"','"&amp;AW1201&amp;"','"&amp;AX1201&amp;"','"&amp;AY1201&amp;"',NOW(),0);"</f>
        <v>INSERT INTO math(tangen,question,answer,editor,date,count) VALUES('m5800','\\(\\quad \\displaystyle \\frac{-8x+9}{2}+\\frac{2x+9}{4}= \\)','\\(\\quad \\displaystyle -\\frac{7}{2}x+\\frac{27}{4} \\)','harazono',NOW(),0);</v>
      </c>
      <c r="BH1201">
        <f t="shared" ref="BH1201" ca="1" si="21553">IF(BH1202=1,"",IF(BH1202=-1,"",BH1202))</f>
        <v>-8</v>
      </c>
      <c r="BI1201" t="s">
        <v>18</v>
      </c>
      <c r="BJ1201" t="str">
        <f t="shared" ca="1" si="20853"/>
        <v>+</v>
      </c>
      <c r="BK1201" s="23">
        <f t="shared" ref="BK1201" ca="1" si="21554">IF(H1201=0,7,H1201)</f>
        <v>9</v>
      </c>
      <c r="BM1201">
        <f t="shared" ref="BM1201" ca="1" si="21555">IF(BM1202=1,"",IF(BM1202=-1,"",BM1202))</f>
        <v>2</v>
      </c>
      <c r="BN1201" t="s">
        <v>18</v>
      </c>
      <c r="BO1201" t="str">
        <f t="shared" ca="1" si="20856"/>
        <v>+</v>
      </c>
      <c r="BP1201" s="23">
        <f t="shared" ref="BP1201" ca="1" si="21556">IF(M1201=0,7,M1201)</f>
        <v>9</v>
      </c>
      <c r="BR1201">
        <f t="shared" ref="BR1201" ca="1" si="21557">BH1202*L1202</f>
        <v>-32</v>
      </c>
      <c r="BS1201" t="s">
        <v>18</v>
      </c>
      <c r="BT1201">
        <f t="shared" ref="BT1201" ca="1" si="21558">BK1201*L1202</f>
        <v>36</v>
      </c>
      <c r="BV1201">
        <f t="shared" ref="BV1201" ca="1" si="21559">G1202*BM1202</f>
        <v>4</v>
      </c>
      <c r="BW1201" t="s">
        <v>18</v>
      </c>
      <c r="BX1201">
        <f t="shared" ref="BX1201" ca="1" si="21560">G1202*BP1201</f>
        <v>18</v>
      </c>
      <c r="BY1201" s="3">
        <f t="shared" ref="BY1201" ca="1" si="21561">BR1201+BV1201</f>
        <v>-28</v>
      </c>
      <c r="BZ1201" t="s">
        <v>18</v>
      </c>
      <c r="CA1201" s="3">
        <f t="shared" ref="CA1201" ca="1" si="21562">BT1201+BX1201</f>
        <v>54</v>
      </c>
      <c r="CB1201">
        <f t="shared" ca="1" si="20915"/>
        <v>28</v>
      </c>
      <c r="CC1201">
        <f t="shared" ca="1" si="20916"/>
        <v>54</v>
      </c>
      <c r="CD1201" s="33">
        <f t="shared" ref="CD1201" ca="1" si="21563">BY1201/GCD(CB1201,CB1202)</f>
        <v>-7</v>
      </c>
      <c r="CE1201" t="s">
        <v>18</v>
      </c>
      <c r="CF1201" s="33">
        <f t="shared" ref="CF1201" ca="1" si="21564">CA1201/GCD(CC1201,CC1202)</f>
        <v>27</v>
      </c>
      <c r="CH1201" s="3">
        <f t="shared" ref="CH1201" ca="1" si="21565">CD1201</f>
        <v>-7</v>
      </c>
      <c r="CI1201" s="3">
        <f t="shared" ref="CI1201" ca="1" si="21566">CD1202</f>
        <v>2</v>
      </c>
      <c r="CJ1201" t="s">
        <v>18</v>
      </c>
      <c r="CK1201" s="3" t="str">
        <f t="shared" ca="1" si="20868"/>
        <v>+</v>
      </c>
      <c r="CL1201" s="3">
        <f t="shared" ref="CL1201" ca="1" si="21567">CF1201</f>
        <v>27</v>
      </c>
      <c r="CM1201" s="3">
        <f t="shared" ref="CM1201" ca="1" si="21568">CF1202</f>
        <v>4</v>
      </c>
      <c r="CO1201" t="s">
        <v>250</v>
      </c>
      <c r="CP1201" s="2" t="str">
        <f t="shared" ca="1" si="20923"/>
        <v>-</v>
      </c>
      <c r="CQ1201" t="s">
        <v>249</v>
      </c>
      <c r="CR1201" s="2">
        <f t="shared" ref="CR1201" ca="1" si="21569">ABS(CH1201)</f>
        <v>7</v>
      </c>
      <c r="CS1201" t="s">
        <v>216</v>
      </c>
      <c r="CT1201" s="2">
        <f t="shared" ref="CT1201" ca="1" si="21570">CI1201</f>
        <v>2</v>
      </c>
      <c r="CU1201" t="s">
        <v>217</v>
      </c>
      <c r="CV1201" t="s">
        <v>18</v>
      </c>
      <c r="CW1201" s="2" t="str">
        <f t="shared" ca="1" si="20926"/>
        <v>+</v>
      </c>
      <c r="CX1201" t="s">
        <v>249</v>
      </c>
      <c r="CY1201" s="2">
        <f t="shared" ref="CY1201" ca="1" si="21571">ABS(CL1201)</f>
        <v>27</v>
      </c>
      <c r="CZ1201" t="s">
        <v>216</v>
      </c>
      <c r="DA1201" s="2">
        <f t="shared" ref="DA1201" ca="1" si="21572">CM1201</f>
        <v>4</v>
      </c>
      <c r="DB1201" t="s">
        <v>217</v>
      </c>
      <c r="DC1201" t="s">
        <v>230</v>
      </c>
    </row>
    <row r="1202" spans="2:107" ht="32" customHeight="1" x14ac:dyDescent="0.55000000000000004">
      <c r="B1202" s="113"/>
      <c r="C1202" s="113"/>
      <c r="E1202" s="95"/>
      <c r="F1202" s="95"/>
      <c r="G1202" s="1">
        <f t="shared" ca="1" si="20875"/>
        <v>2</v>
      </c>
      <c r="H1202" s="95"/>
      <c r="J1202" s="95"/>
      <c r="K1202" s="95"/>
      <c r="L1202" s="1">
        <f t="shared" ca="1" si="20876"/>
        <v>4</v>
      </c>
      <c r="M1202" s="1"/>
      <c r="AP1202" t="str">
        <f t="shared" ca="1" si="20898"/>
        <v>\\(\\quad \\displaystyle -7x</v>
      </c>
      <c r="AQ1202" t="str">
        <f t="shared" ca="1" si="20899"/>
        <v>+27 \\)</v>
      </c>
      <c r="AS1202" s="13" t="str">
        <f t="shared" ref="AS1202" ca="1" si="21573">IF(AND(CR1201=0,CY1201=0),"\\(\\quad \\displaystyle 0 \\)","")</f>
        <v/>
      </c>
      <c r="AU1202" s="114"/>
      <c r="AV1202" s="114"/>
      <c r="AW1202" s="114"/>
      <c r="AX1202" s="114"/>
      <c r="AY1202" s="114"/>
      <c r="AZ1202" s="117"/>
      <c r="BH1202" s="23">
        <f t="shared" ref="BH1202" ca="1" si="21574">IF(E1201=0,7,E1201)</f>
        <v>-8</v>
      </c>
      <c r="BI1202" s="1"/>
      <c r="BK1202" s="1"/>
      <c r="BL1202" t="s">
        <v>287</v>
      </c>
      <c r="BM1202" s="23">
        <f t="shared" ref="BM1202" ca="1" si="21575">IF(J1201=0,7,J1201)</f>
        <v>2</v>
      </c>
      <c r="BN1202" s="1"/>
      <c r="BP1202" s="1"/>
      <c r="BR1202">
        <f t="shared" ref="BR1202" ca="1" si="21576">G1202*L1202</f>
        <v>8</v>
      </c>
      <c r="BS1202" t="s">
        <v>18</v>
      </c>
      <c r="BT1202">
        <f t="shared" ref="BT1202" ca="1" si="21577">G1202*L1202</f>
        <v>8</v>
      </c>
      <c r="BV1202">
        <f t="shared" ref="BV1202" ca="1" si="21578">G1202*L1202</f>
        <v>8</v>
      </c>
      <c r="BW1202" t="s">
        <v>18</v>
      </c>
      <c r="BX1202">
        <f t="shared" ref="BX1202" ca="1" si="21579">G1202*L1202</f>
        <v>8</v>
      </c>
      <c r="BY1202" s="3">
        <f t="shared" ref="BY1202" ca="1" si="21580">BR1202</f>
        <v>8</v>
      </c>
      <c r="BZ1202" t="s">
        <v>18</v>
      </c>
      <c r="CA1202" s="3">
        <f t="shared" ref="CA1202" ca="1" si="21581">BT1202</f>
        <v>8</v>
      </c>
      <c r="CB1202">
        <f t="shared" ca="1" si="20915"/>
        <v>8</v>
      </c>
      <c r="CC1202">
        <f t="shared" ca="1" si="20916"/>
        <v>8</v>
      </c>
      <c r="CD1202" s="33">
        <f t="shared" ref="CD1202" ca="1" si="21582">BY1202/GCD(CB1201,CB1202)</f>
        <v>2</v>
      </c>
      <c r="CE1202" t="s">
        <v>18</v>
      </c>
      <c r="CF1202" s="33">
        <f t="shared" ref="CF1202" ca="1" si="21583">CA1202/GCD(CC1201,CC1202)</f>
        <v>4</v>
      </c>
      <c r="CH1202" s="3">
        <f t="shared" ref="CH1202" ca="1" si="21584">CD1201</f>
        <v>-7</v>
      </c>
      <c r="CJ1202" t="s">
        <v>18</v>
      </c>
      <c r="CK1202" s="3" t="str">
        <f t="shared" ref="CK1202" ca="1" si="21585">IF(CM1201&gt;=0,"+","")</f>
        <v>+</v>
      </c>
      <c r="CL1202" s="3">
        <f t="shared" ref="CL1202" ca="1" si="21586">CF1201</f>
        <v>27</v>
      </c>
      <c r="CO1202" t="s">
        <v>250</v>
      </c>
      <c r="CP1202" s="2" t="str">
        <f t="shared" ca="1" si="20923"/>
        <v>-</v>
      </c>
      <c r="CR1202" s="2">
        <f t="shared" ref="CR1202" ca="1" si="21587">IF(CH1202=0,"",IF(CH1202=1,"",IF(CH1202=-1,"",ABS(CH1202))))</f>
        <v>7</v>
      </c>
      <c r="CV1202" t="str">
        <f t="shared" ref="CV1202" ca="1" si="21588">IF(CR1201=0,"","x")</f>
        <v>x</v>
      </c>
      <c r="CW1202" s="2" t="str">
        <f t="shared" ca="1" si="20926"/>
        <v>+</v>
      </c>
      <c r="CY1202" s="2">
        <f t="shared" ref="CY1202" ca="1" si="21589">IF(CL1202=0,"",ABS(CL1202))</f>
        <v>27</v>
      </c>
      <c r="DC1202" t="s">
        <v>230</v>
      </c>
    </row>
    <row r="1203" spans="2:107" ht="32" customHeight="1" x14ac:dyDescent="0.55000000000000004">
      <c r="B1203" s="112" t="s">
        <v>1</v>
      </c>
      <c r="C1203" s="112" t="s">
        <v>330</v>
      </c>
      <c r="E1203" s="96">
        <f t="shared" ca="1" si="20837"/>
        <v>-8</v>
      </c>
      <c r="F1203" s="97" t="s">
        <v>18</v>
      </c>
      <c r="G1203" s="97" t="str">
        <f t="shared" ca="1" si="20838"/>
        <v/>
      </c>
      <c r="H1203" s="96">
        <f t="shared" ca="1" si="20839"/>
        <v>0</v>
      </c>
      <c r="I1203" t="s">
        <v>287</v>
      </c>
      <c r="J1203" s="96">
        <f t="shared" ca="1" si="20840"/>
        <v>6</v>
      </c>
      <c r="K1203" s="97" t="s">
        <v>18</v>
      </c>
      <c r="L1203" s="97" t="str">
        <f t="shared" ca="1" si="20841"/>
        <v>+</v>
      </c>
      <c r="M1203" s="96">
        <f t="shared" ca="1" si="20842"/>
        <v>7</v>
      </c>
      <c r="P1203" t="s">
        <v>250</v>
      </c>
      <c r="Q1203" t="s">
        <v>249</v>
      </c>
      <c r="R1203" t="str">
        <f t="shared" ref="R1203" ca="1" si="21590">BH1203&amp;BI1203&amp;BJ1203&amp;BK1203</f>
        <v>-8x+7</v>
      </c>
      <c r="S1203" t="s">
        <v>216</v>
      </c>
      <c r="T1203">
        <f t="shared" ref="T1203" ca="1" si="21591">G1204</f>
        <v>7</v>
      </c>
      <c r="U1203" t="s">
        <v>217</v>
      </c>
      <c r="V1203" t="s">
        <v>287</v>
      </c>
      <c r="W1203" t="s">
        <v>249</v>
      </c>
      <c r="X1203" t="str">
        <f t="shared" ref="X1203" ca="1" si="21592">BM1203&amp;BN1203&amp;BO1203&amp;BP1203</f>
        <v>6x+7</v>
      </c>
      <c r="Y1203" t="s">
        <v>216</v>
      </c>
      <c r="Z1203">
        <f t="shared" ref="Z1203" ca="1" si="21593">L1204</f>
        <v>6</v>
      </c>
      <c r="AA1203" t="s">
        <v>217</v>
      </c>
      <c r="AB1203" t="s">
        <v>13</v>
      </c>
      <c r="AC1203" t="s">
        <v>230</v>
      </c>
      <c r="AP1203" t="str">
        <f t="shared" ca="1" si="20898"/>
        <v>\\(\\quad \\displaystyle -\\frac{1}{7}x</v>
      </c>
      <c r="AQ1203" t="str">
        <f t="shared" ca="1" si="20899"/>
        <v>+\\frac{13}{6} \\)</v>
      </c>
      <c r="AS1203" t="str">
        <f t="shared" ref="AS1203" ca="1" si="21594">IF(OR(CT1203=1,CR1203=0),AP1204,AP1203)</f>
        <v>\\(\\quad \\displaystyle -\\frac{1}{7}x</v>
      </c>
      <c r="AT1203" t="str">
        <f t="shared" ref="AT1203" ca="1" si="21595">IF(OR(DA1203=1,CY1203=0),AQ1204,AQ1203)</f>
        <v>+\\frac{13}{6} \\)</v>
      </c>
      <c r="AU1203" s="114" t="s">
        <v>60</v>
      </c>
      <c r="AV1203" s="115" t="s">
        <v>329</v>
      </c>
      <c r="AW1203" s="114" t="str">
        <f t="shared" ref="AW1203" ca="1" si="21596">P1203&amp;Q1203&amp;R1203&amp;S1203&amp;T1203&amp;U1203&amp;V1203&amp;W1203&amp;X1203&amp;Y1203&amp;Z1203&amp;AA1203&amp;AB1203&amp;AC1203</f>
        <v>\\(\\quad \\displaystyle \\frac{-8x+7}{7}+\\frac{6x+7}{6}= \\)</v>
      </c>
      <c r="AX1203" s="114" t="str">
        <f t="shared" ref="AX1203" ca="1" si="21597">IF(AS1204="",AS1203&amp;AT1203,AS1204)</f>
        <v>\\(\\quad \\displaystyle -\\frac{1}{7}x+\\frac{13}{6} \\)</v>
      </c>
      <c r="AY1203" s="115" t="s">
        <v>62</v>
      </c>
      <c r="AZ1203" s="116" t="str">
        <f t="shared" ref="AZ1203" ca="1" si="21598">"INSERT INTO "&amp;AU1203&amp;"(tangen,question,answer,editor,date,count) VALUES('"&amp;AV1203&amp;"','"&amp;AW1203&amp;"','"&amp;AX1203&amp;"','"&amp;AY1203&amp;"',NOW(),0);"</f>
        <v>INSERT INTO math(tangen,question,answer,editor,date,count) VALUES('m5800','\\(\\quad \\displaystyle \\frac{-8x+7}{7}+\\frac{6x+7}{6}= \\)','\\(\\quad \\displaystyle -\\frac{1}{7}x+\\frac{13}{6} \\)','harazono',NOW(),0);</v>
      </c>
      <c r="BH1203">
        <f t="shared" ref="BH1203" ca="1" si="21599">IF(BH1204=1,"",IF(BH1204=-1,"",BH1204))</f>
        <v>-8</v>
      </c>
      <c r="BI1203" t="s">
        <v>18</v>
      </c>
      <c r="BJ1203" t="str">
        <f t="shared" ca="1" si="20853"/>
        <v>+</v>
      </c>
      <c r="BK1203" s="23">
        <f t="shared" ref="BK1203" ca="1" si="21600">IF(H1203=0,7,H1203)</f>
        <v>7</v>
      </c>
      <c r="BM1203">
        <f t="shared" ref="BM1203" ca="1" si="21601">IF(BM1204=1,"",IF(BM1204=-1,"",BM1204))</f>
        <v>6</v>
      </c>
      <c r="BN1203" t="s">
        <v>18</v>
      </c>
      <c r="BO1203" t="str">
        <f t="shared" ca="1" si="20856"/>
        <v>+</v>
      </c>
      <c r="BP1203" s="23">
        <f t="shared" ref="BP1203" ca="1" si="21602">IF(M1203=0,7,M1203)</f>
        <v>7</v>
      </c>
      <c r="BR1203">
        <f t="shared" ref="BR1203" ca="1" si="21603">BH1204*L1204</f>
        <v>-48</v>
      </c>
      <c r="BS1203" t="s">
        <v>18</v>
      </c>
      <c r="BT1203">
        <f t="shared" ref="BT1203" ca="1" si="21604">BK1203*L1204</f>
        <v>42</v>
      </c>
      <c r="BV1203">
        <f t="shared" ref="BV1203" ca="1" si="21605">G1204*BM1204</f>
        <v>42</v>
      </c>
      <c r="BW1203" t="s">
        <v>18</v>
      </c>
      <c r="BX1203">
        <f t="shared" ref="BX1203" ca="1" si="21606">G1204*BP1203</f>
        <v>49</v>
      </c>
      <c r="BY1203" s="3">
        <f t="shared" ref="BY1203" ca="1" si="21607">BR1203+BV1203</f>
        <v>-6</v>
      </c>
      <c r="BZ1203" t="s">
        <v>18</v>
      </c>
      <c r="CA1203" s="3">
        <f t="shared" ref="CA1203" ca="1" si="21608">BT1203+BX1203</f>
        <v>91</v>
      </c>
      <c r="CB1203">
        <f t="shared" ca="1" si="20915"/>
        <v>6</v>
      </c>
      <c r="CC1203">
        <f t="shared" ca="1" si="20916"/>
        <v>91</v>
      </c>
      <c r="CD1203" s="33">
        <f t="shared" ref="CD1203" ca="1" si="21609">BY1203/GCD(CB1203,CB1204)</f>
        <v>-1</v>
      </c>
      <c r="CE1203" t="s">
        <v>18</v>
      </c>
      <c r="CF1203" s="33">
        <f t="shared" ref="CF1203" ca="1" si="21610">CA1203/GCD(CC1203,CC1204)</f>
        <v>13</v>
      </c>
      <c r="CH1203" s="3">
        <f t="shared" ref="CH1203" ca="1" si="21611">CD1203</f>
        <v>-1</v>
      </c>
      <c r="CI1203" s="3">
        <f t="shared" ref="CI1203" ca="1" si="21612">CD1204</f>
        <v>7</v>
      </c>
      <c r="CJ1203" t="s">
        <v>18</v>
      </c>
      <c r="CK1203" s="3" t="str">
        <f t="shared" ca="1" si="20868"/>
        <v>+</v>
      </c>
      <c r="CL1203" s="3">
        <f t="shared" ref="CL1203" ca="1" si="21613">CF1203</f>
        <v>13</v>
      </c>
      <c r="CM1203" s="3">
        <f t="shared" ref="CM1203" ca="1" si="21614">CF1204</f>
        <v>6</v>
      </c>
      <c r="CO1203" t="s">
        <v>250</v>
      </c>
      <c r="CP1203" s="2" t="str">
        <f t="shared" ca="1" si="20923"/>
        <v>-</v>
      </c>
      <c r="CQ1203" t="s">
        <v>249</v>
      </c>
      <c r="CR1203" s="2">
        <f t="shared" ref="CR1203" ca="1" si="21615">ABS(CH1203)</f>
        <v>1</v>
      </c>
      <c r="CS1203" t="s">
        <v>216</v>
      </c>
      <c r="CT1203" s="2">
        <f t="shared" ref="CT1203" ca="1" si="21616">CI1203</f>
        <v>7</v>
      </c>
      <c r="CU1203" t="s">
        <v>217</v>
      </c>
      <c r="CV1203" t="s">
        <v>18</v>
      </c>
      <c r="CW1203" s="2" t="str">
        <f t="shared" ca="1" si="20926"/>
        <v>+</v>
      </c>
      <c r="CX1203" t="s">
        <v>249</v>
      </c>
      <c r="CY1203" s="2">
        <f t="shared" ref="CY1203" ca="1" si="21617">ABS(CL1203)</f>
        <v>13</v>
      </c>
      <c r="CZ1203" t="s">
        <v>216</v>
      </c>
      <c r="DA1203" s="2">
        <f t="shared" ref="DA1203" ca="1" si="21618">CM1203</f>
        <v>6</v>
      </c>
      <c r="DB1203" t="s">
        <v>217</v>
      </c>
      <c r="DC1203" t="s">
        <v>230</v>
      </c>
    </row>
    <row r="1204" spans="2:107" ht="32" customHeight="1" x14ac:dyDescent="0.55000000000000004">
      <c r="B1204" s="113"/>
      <c r="C1204" s="113"/>
      <c r="E1204" s="95"/>
      <c r="F1204" s="95"/>
      <c r="G1204" s="1">
        <f t="shared" ca="1" si="20875"/>
        <v>7</v>
      </c>
      <c r="H1204" s="95"/>
      <c r="J1204" s="95"/>
      <c r="K1204" s="95"/>
      <c r="L1204" s="1">
        <f t="shared" ca="1" si="20876"/>
        <v>6</v>
      </c>
      <c r="M1204" s="1"/>
      <c r="AP1204" t="str">
        <f t="shared" ca="1" si="20898"/>
        <v>\\(\\quad \\displaystyle -x</v>
      </c>
      <c r="AQ1204" t="str">
        <f t="shared" ca="1" si="20899"/>
        <v>+13 \\)</v>
      </c>
      <c r="AS1204" s="13" t="str">
        <f t="shared" ref="AS1204" ca="1" si="21619">IF(AND(CR1203=0,CY1203=0),"\\(\\quad \\displaystyle 0 \\)","")</f>
        <v/>
      </c>
      <c r="AU1204" s="114"/>
      <c r="AV1204" s="114"/>
      <c r="AW1204" s="114"/>
      <c r="AX1204" s="114"/>
      <c r="AY1204" s="114"/>
      <c r="AZ1204" s="117"/>
      <c r="BH1204" s="23">
        <f t="shared" ref="BH1204" ca="1" si="21620">IF(E1203=0,7,E1203)</f>
        <v>-8</v>
      </c>
      <c r="BI1204" s="1"/>
      <c r="BK1204" s="1"/>
      <c r="BL1204" t="s">
        <v>287</v>
      </c>
      <c r="BM1204" s="23">
        <f t="shared" ref="BM1204" ca="1" si="21621">IF(J1203=0,7,J1203)</f>
        <v>6</v>
      </c>
      <c r="BN1204" s="1"/>
      <c r="BP1204" s="1"/>
      <c r="BR1204">
        <f t="shared" ref="BR1204" ca="1" si="21622">G1204*L1204</f>
        <v>42</v>
      </c>
      <c r="BS1204" t="s">
        <v>18</v>
      </c>
      <c r="BT1204">
        <f t="shared" ref="BT1204" ca="1" si="21623">G1204*L1204</f>
        <v>42</v>
      </c>
      <c r="BV1204">
        <f t="shared" ref="BV1204" ca="1" si="21624">G1204*L1204</f>
        <v>42</v>
      </c>
      <c r="BW1204" t="s">
        <v>18</v>
      </c>
      <c r="BX1204">
        <f t="shared" ref="BX1204" ca="1" si="21625">G1204*L1204</f>
        <v>42</v>
      </c>
      <c r="BY1204" s="3">
        <f t="shared" ref="BY1204" ca="1" si="21626">BR1204</f>
        <v>42</v>
      </c>
      <c r="BZ1204" t="s">
        <v>18</v>
      </c>
      <c r="CA1204" s="3">
        <f t="shared" ref="CA1204" ca="1" si="21627">BT1204</f>
        <v>42</v>
      </c>
      <c r="CB1204">
        <f t="shared" ca="1" si="20915"/>
        <v>42</v>
      </c>
      <c r="CC1204">
        <f t="shared" ca="1" si="20916"/>
        <v>42</v>
      </c>
      <c r="CD1204" s="33">
        <f t="shared" ref="CD1204" ca="1" si="21628">BY1204/GCD(CB1203,CB1204)</f>
        <v>7</v>
      </c>
      <c r="CE1204" t="s">
        <v>18</v>
      </c>
      <c r="CF1204" s="33">
        <f t="shared" ref="CF1204" ca="1" si="21629">CA1204/GCD(CC1203,CC1204)</f>
        <v>6</v>
      </c>
      <c r="CH1204" s="3">
        <f t="shared" ref="CH1204" ca="1" si="21630">CD1203</f>
        <v>-1</v>
      </c>
      <c r="CJ1204" t="s">
        <v>18</v>
      </c>
      <c r="CK1204" s="3" t="str">
        <f t="shared" ref="CK1204" ca="1" si="21631">IF(CM1203&gt;=0,"+","")</f>
        <v>+</v>
      </c>
      <c r="CL1204" s="3">
        <f t="shared" ref="CL1204" ca="1" si="21632">CF1203</f>
        <v>13</v>
      </c>
      <c r="CO1204" t="s">
        <v>250</v>
      </c>
      <c r="CP1204" s="2" t="str">
        <f t="shared" ca="1" si="20923"/>
        <v>-</v>
      </c>
      <c r="CR1204" s="2" t="str">
        <f t="shared" ref="CR1204" ca="1" si="21633">IF(CH1204=0,"",IF(CH1204=1,"",IF(CH1204=-1,"",ABS(CH1204))))</f>
        <v/>
      </c>
      <c r="CV1204" t="str">
        <f t="shared" ref="CV1204" ca="1" si="21634">IF(CR1203=0,"","x")</f>
        <v>x</v>
      </c>
      <c r="CW1204" s="2" t="str">
        <f t="shared" ca="1" si="20926"/>
        <v>+</v>
      </c>
      <c r="CY1204" s="2">
        <f t="shared" ref="CY1204" ca="1" si="21635">IF(CL1204=0,"",ABS(CL1204))</f>
        <v>13</v>
      </c>
      <c r="DC1204" t="s">
        <v>230</v>
      </c>
    </row>
    <row r="1205" spans="2:107" ht="32" customHeight="1" x14ac:dyDescent="0.55000000000000004">
      <c r="B1205" s="112" t="s">
        <v>1</v>
      </c>
      <c r="C1205" s="112" t="s">
        <v>330</v>
      </c>
      <c r="E1205" s="96">
        <f t="shared" ca="1" si="20837"/>
        <v>-1</v>
      </c>
      <c r="F1205" s="97" t="s">
        <v>18</v>
      </c>
      <c r="G1205" s="97" t="str">
        <f t="shared" ca="1" si="20838"/>
        <v/>
      </c>
      <c r="H1205" s="96">
        <f t="shared" ca="1" si="20839"/>
        <v>-3</v>
      </c>
      <c r="I1205" t="s">
        <v>287</v>
      </c>
      <c r="J1205" s="96">
        <f t="shared" ca="1" si="20840"/>
        <v>8</v>
      </c>
      <c r="K1205" s="97" t="s">
        <v>18</v>
      </c>
      <c r="L1205" s="97" t="str">
        <f t="shared" ca="1" si="20841"/>
        <v>+</v>
      </c>
      <c r="M1205" s="96">
        <f t="shared" ca="1" si="20842"/>
        <v>9</v>
      </c>
      <c r="P1205" t="s">
        <v>250</v>
      </c>
      <c r="Q1205" t="s">
        <v>249</v>
      </c>
      <c r="R1205" t="str">
        <f t="shared" ref="R1205" ca="1" si="21636">BH1205&amp;BI1205&amp;BJ1205&amp;BK1205</f>
        <v>x-3</v>
      </c>
      <c r="S1205" t="s">
        <v>216</v>
      </c>
      <c r="T1205">
        <f t="shared" ref="T1205" ca="1" si="21637">G1206</f>
        <v>4</v>
      </c>
      <c r="U1205" t="s">
        <v>217</v>
      </c>
      <c r="V1205" t="s">
        <v>287</v>
      </c>
      <c r="W1205" t="s">
        <v>249</v>
      </c>
      <c r="X1205" t="str">
        <f t="shared" ref="X1205" ca="1" si="21638">BM1205&amp;BN1205&amp;BO1205&amp;BP1205</f>
        <v>8x+9</v>
      </c>
      <c r="Y1205" t="s">
        <v>216</v>
      </c>
      <c r="Z1205">
        <f t="shared" ref="Z1205" ca="1" si="21639">L1206</f>
        <v>6</v>
      </c>
      <c r="AA1205" t="s">
        <v>217</v>
      </c>
      <c r="AB1205" t="s">
        <v>13</v>
      </c>
      <c r="AC1205" t="s">
        <v>230</v>
      </c>
      <c r="AP1205" t="str">
        <f t="shared" ca="1" si="20898"/>
        <v>\\(\\quad \\displaystyle \\frac{13}{12}x</v>
      </c>
      <c r="AQ1205" t="str">
        <f t="shared" ca="1" si="20899"/>
        <v>+\\frac{3}{4} \\)</v>
      </c>
      <c r="AS1205" t="str">
        <f t="shared" ref="AS1205" ca="1" si="21640">IF(OR(CT1205=1,CR1205=0),AP1206,AP1205)</f>
        <v>\\(\\quad \\displaystyle \\frac{13}{12}x</v>
      </c>
      <c r="AT1205" t="str">
        <f t="shared" ref="AT1205" ca="1" si="21641">IF(OR(DA1205=1,CY1205=0),AQ1206,AQ1205)</f>
        <v>+\\frac{3}{4} \\)</v>
      </c>
      <c r="AU1205" s="114" t="s">
        <v>60</v>
      </c>
      <c r="AV1205" s="115" t="s">
        <v>329</v>
      </c>
      <c r="AW1205" s="114" t="str">
        <f t="shared" ref="AW1205" ca="1" si="21642">P1205&amp;Q1205&amp;R1205&amp;S1205&amp;T1205&amp;U1205&amp;V1205&amp;W1205&amp;X1205&amp;Y1205&amp;Z1205&amp;AA1205&amp;AB1205&amp;AC1205</f>
        <v>\\(\\quad \\displaystyle \\frac{x-3}{4}+\\frac{8x+9}{6}= \\)</v>
      </c>
      <c r="AX1205" s="114" t="str">
        <f t="shared" ref="AX1205" ca="1" si="21643">IF(AS1206="",AS1205&amp;AT1205,AS1206)</f>
        <v>\\(\\quad \\displaystyle \\frac{13}{12}x+\\frac{3}{4} \\)</v>
      </c>
      <c r="AY1205" s="115" t="s">
        <v>62</v>
      </c>
      <c r="AZ1205" s="116" t="str">
        <f t="shared" ref="AZ1205" ca="1" si="21644">"INSERT INTO "&amp;AU1205&amp;"(tangen,question,answer,editor,date,count) VALUES('"&amp;AV1205&amp;"','"&amp;AW1205&amp;"','"&amp;AX1205&amp;"','"&amp;AY1205&amp;"',NOW(),0);"</f>
        <v>INSERT INTO math(tangen,question,answer,editor,date,count) VALUES('m5800','\\(\\quad \\displaystyle \\frac{x-3}{4}+\\frac{8x+9}{6}= \\)','\\(\\quad \\displaystyle \\frac{13}{12}x+\\frac{3}{4} \\)','harazono',NOW(),0);</v>
      </c>
      <c r="BH1205" t="str">
        <f t="shared" ref="BH1205" ca="1" si="21645">IF(BH1206=1,"",IF(BH1206=-1,"",BH1206))</f>
        <v/>
      </c>
      <c r="BI1205" t="s">
        <v>18</v>
      </c>
      <c r="BJ1205" t="str">
        <f t="shared" ca="1" si="20853"/>
        <v/>
      </c>
      <c r="BK1205" s="23">
        <f t="shared" ref="BK1205" ca="1" si="21646">IF(H1205=0,7,H1205)</f>
        <v>-3</v>
      </c>
      <c r="BM1205">
        <f t="shared" ref="BM1205" ca="1" si="21647">IF(BM1206=1,"",IF(BM1206=-1,"",BM1206))</f>
        <v>8</v>
      </c>
      <c r="BN1205" t="s">
        <v>18</v>
      </c>
      <c r="BO1205" t="str">
        <f t="shared" ca="1" si="20856"/>
        <v>+</v>
      </c>
      <c r="BP1205" s="23">
        <f t="shared" ref="BP1205" ca="1" si="21648">IF(M1205=0,7,M1205)</f>
        <v>9</v>
      </c>
      <c r="BR1205">
        <f t="shared" ref="BR1205" ca="1" si="21649">BH1206*L1206</f>
        <v>-6</v>
      </c>
      <c r="BS1205" t="s">
        <v>18</v>
      </c>
      <c r="BT1205">
        <f t="shared" ref="BT1205" ca="1" si="21650">BK1205*L1206</f>
        <v>-18</v>
      </c>
      <c r="BV1205">
        <f t="shared" ref="BV1205" ca="1" si="21651">G1206*BM1206</f>
        <v>32</v>
      </c>
      <c r="BW1205" t="s">
        <v>18</v>
      </c>
      <c r="BX1205">
        <f t="shared" ref="BX1205" ca="1" si="21652">G1206*BP1205</f>
        <v>36</v>
      </c>
      <c r="BY1205" s="3">
        <f t="shared" ref="BY1205" ca="1" si="21653">BR1205+BV1205</f>
        <v>26</v>
      </c>
      <c r="BZ1205" t="s">
        <v>18</v>
      </c>
      <c r="CA1205" s="3">
        <f t="shared" ref="CA1205" ca="1" si="21654">BT1205+BX1205</f>
        <v>18</v>
      </c>
      <c r="CB1205">
        <f t="shared" ca="1" si="20915"/>
        <v>26</v>
      </c>
      <c r="CC1205">
        <f t="shared" ca="1" si="20916"/>
        <v>18</v>
      </c>
      <c r="CD1205" s="33">
        <f t="shared" ref="CD1205" ca="1" si="21655">BY1205/GCD(CB1205,CB1206)</f>
        <v>13</v>
      </c>
      <c r="CE1205" t="s">
        <v>18</v>
      </c>
      <c r="CF1205" s="33">
        <f t="shared" ref="CF1205" ca="1" si="21656">CA1205/GCD(CC1205,CC1206)</f>
        <v>3</v>
      </c>
      <c r="CH1205" s="3">
        <f t="shared" ref="CH1205" ca="1" si="21657">CD1205</f>
        <v>13</v>
      </c>
      <c r="CI1205" s="3">
        <f t="shared" ref="CI1205" ca="1" si="21658">CD1206</f>
        <v>12</v>
      </c>
      <c r="CJ1205" t="s">
        <v>18</v>
      </c>
      <c r="CK1205" s="3" t="str">
        <f t="shared" ca="1" si="20868"/>
        <v>+</v>
      </c>
      <c r="CL1205" s="3">
        <f t="shared" ref="CL1205" ca="1" si="21659">CF1205</f>
        <v>3</v>
      </c>
      <c r="CM1205" s="3">
        <f t="shared" ref="CM1205" ca="1" si="21660">CF1206</f>
        <v>4</v>
      </c>
      <c r="CO1205" t="s">
        <v>250</v>
      </c>
      <c r="CP1205" s="2" t="str">
        <f t="shared" ca="1" si="20923"/>
        <v/>
      </c>
      <c r="CQ1205" t="s">
        <v>249</v>
      </c>
      <c r="CR1205" s="2">
        <f t="shared" ref="CR1205" ca="1" si="21661">ABS(CH1205)</f>
        <v>13</v>
      </c>
      <c r="CS1205" t="s">
        <v>216</v>
      </c>
      <c r="CT1205" s="2">
        <f t="shared" ref="CT1205" ca="1" si="21662">CI1205</f>
        <v>12</v>
      </c>
      <c r="CU1205" t="s">
        <v>217</v>
      </c>
      <c r="CV1205" t="s">
        <v>18</v>
      </c>
      <c r="CW1205" s="2" t="str">
        <f t="shared" ca="1" si="20926"/>
        <v>+</v>
      </c>
      <c r="CX1205" t="s">
        <v>249</v>
      </c>
      <c r="CY1205" s="2">
        <f t="shared" ref="CY1205" ca="1" si="21663">ABS(CL1205)</f>
        <v>3</v>
      </c>
      <c r="CZ1205" t="s">
        <v>216</v>
      </c>
      <c r="DA1205" s="2">
        <f t="shared" ref="DA1205" ca="1" si="21664">CM1205</f>
        <v>4</v>
      </c>
      <c r="DB1205" t="s">
        <v>217</v>
      </c>
      <c r="DC1205" t="s">
        <v>230</v>
      </c>
    </row>
    <row r="1206" spans="2:107" ht="32" customHeight="1" x14ac:dyDescent="0.55000000000000004">
      <c r="B1206" s="113"/>
      <c r="C1206" s="113"/>
      <c r="E1206" s="95"/>
      <c r="F1206" s="95"/>
      <c r="G1206" s="1">
        <f t="shared" ca="1" si="20875"/>
        <v>4</v>
      </c>
      <c r="H1206" s="95"/>
      <c r="J1206" s="95"/>
      <c r="K1206" s="95"/>
      <c r="L1206" s="1">
        <f t="shared" ca="1" si="20876"/>
        <v>6</v>
      </c>
      <c r="M1206" s="1"/>
      <c r="AP1206" t="str">
        <f t="shared" ca="1" si="20898"/>
        <v>\\(\\quad \\displaystyle 13x</v>
      </c>
      <c r="AQ1206" t="str">
        <f t="shared" ca="1" si="20899"/>
        <v>+3 \\)</v>
      </c>
      <c r="AS1206" s="13" t="str">
        <f t="shared" ref="AS1206" ca="1" si="21665">IF(AND(CR1205=0,CY1205=0),"\\(\\quad \\displaystyle 0 \\)","")</f>
        <v/>
      </c>
      <c r="AU1206" s="114"/>
      <c r="AV1206" s="114"/>
      <c r="AW1206" s="114"/>
      <c r="AX1206" s="114"/>
      <c r="AY1206" s="114"/>
      <c r="AZ1206" s="117"/>
      <c r="BH1206" s="23">
        <f t="shared" ref="BH1206" ca="1" si="21666">IF(E1205=0,7,E1205)</f>
        <v>-1</v>
      </c>
      <c r="BI1206" s="1"/>
      <c r="BK1206" s="1"/>
      <c r="BL1206" t="s">
        <v>287</v>
      </c>
      <c r="BM1206" s="23">
        <f t="shared" ref="BM1206" ca="1" si="21667">IF(J1205=0,7,J1205)</f>
        <v>8</v>
      </c>
      <c r="BN1206" s="1"/>
      <c r="BP1206" s="1"/>
      <c r="BR1206">
        <f t="shared" ref="BR1206" ca="1" si="21668">G1206*L1206</f>
        <v>24</v>
      </c>
      <c r="BS1206" t="s">
        <v>18</v>
      </c>
      <c r="BT1206">
        <f t="shared" ref="BT1206" ca="1" si="21669">G1206*L1206</f>
        <v>24</v>
      </c>
      <c r="BV1206">
        <f t="shared" ref="BV1206" ca="1" si="21670">G1206*L1206</f>
        <v>24</v>
      </c>
      <c r="BW1206" t="s">
        <v>18</v>
      </c>
      <c r="BX1206">
        <f t="shared" ref="BX1206" ca="1" si="21671">G1206*L1206</f>
        <v>24</v>
      </c>
      <c r="BY1206" s="3">
        <f t="shared" ref="BY1206" ca="1" si="21672">BR1206</f>
        <v>24</v>
      </c>
      <c r="BZ1206" t="s">
        <v>18</v>
      </c>
      <c r="CA1206" s="3">
        <f t="shared" ref="CA1206" ca="1" si="21673">BT1206</f>
        <v>24</v>
      </c>
      <c r="CB1206">
        <f t="shared" ca="1" si="20915"/>
        <v>24</v>
      </c>
      <c r="CC1206">
        <f t="shared" ca="1" si="20916"/>
        <v>24</v>
      </c>
      <c r="CD1206" s="33">
        <f t="shared" ref="CD1206" ca="1" si="21674">BY1206/GCD(CB1205,CB1206)</f>
        <v>12</v>
      </c>
      <c r="CE1206" t="s">
        <v>18</v>
      </c>
      <c r="CF1206" s="33">
        <f t="shared" ref="CF1206" ca="1" si="21675">CA1206/GCD(CC1205,CC1206)</f>
        <v>4</v>
      </c>
      <c r="CH1206" s="3">
        <f t="shared" ref="CH1206" ca="1" si="21676">CD1205</f>
        <v>13</v>
      </c>
      <c r="CJ1206" t="s">
        <v>18</v>
      </c>
      <c r="CK1206" s="3" t="str">
        <f t="shared" ref="CK1206" ca="1" si="21677">IF(CM1205&gt;=0,"+","")</f>
        <v>+</v>
      </c>
      <c r="CL1206" s="3">
        <f t="shared" ref="CL1206" ca="1" si="21678">CF1205</f>
        <v>3</v>
      </c>
      <c r="CO1206" t="s">
        <v>250</v>
      </c>
      <c r="CP1206" s="2" t="str">
        <f t="shared" ca="1" si="20923"/>
        <v/>
      </c>
      <c r="CR1206" s="2">
        <f t="shared" ref="CR1206" ca="1" si="21679">IF(CH1206=0,"",IF(CH1206=1,"",IF(CH1206=-1,"",ABS(CH1206))))</f>
        <v>13</v>
      </c>
      <c r="CV1206" t="str">
        <f t="shared" ref="CV1206" ca="1" si="21680">IF(CR1205=0,"","x")</f>
        <v>x</v>
      </c>
      <c r="CW1206" s="2" t="str">
        <f t="shared" ca="1" si="20926"/>
        <v>+</v>
      </c>
      <c r="CY1206" s="2">
        <f t="shared" ref="CY1206" ca="1" si="21681">IF(CL1206=0,"",ABS(CL1206))</f>
        <v>3</v>
      </c>
      <c r="DC1206" t="s">
        <v>230</v>
      </c>
    </row>
    <row r="1207" spans="2:107" ht="32" customHeight="1" x14ac:dyDescent="0.55000000000000004">
      <c r="B1207" s="112" t="s">
        <v>1</v>
      </c>
      <c r="C1207" s="112" t="s">
        <v>330</v>
      </c>
      <c r="E1207" s="96">
        <f t="shared" ca="1" si="20837"/>
        <v>8</v>
      </c>
      <c r="F1207" s="97" t="s">
        <v>18</v>
      </c>
      <c r="G1207" s="97" t="str">
        <f t="shared" ca="1" si="20838"/>
        <v/>
      </c>
      <c r="H1207" s="96">
        <f t="shared" ca="1" si="20839"/>
        <v>-1</v>
      </c>
      <c r="I1207" t="s">
        <v>287</v>
      </c>
      <c r="J1207" s="96">
        <f t="shared" ca="1" si="20840"/>
        <v>2</v>
      </c>
      <c r="K1207" s="97" t="s">
        <v>18</v>
      </c>
      <c r="L1207" s="97" t="str">
        <f t="shared" ca="1" si="20841"/>
        <v>+</v>
      </c>
      <c r="M1207" s="96">
        <f t="shared" ca="1" si="20842"/>
        <v>6</v>
      </c>
      <c r="P1207" t="s">
        <v>250</v>
      </c>
      <c r="Q1207" t="s">
        <v>249</v>
      </c>
      <c r="R1207" t="str">
        <f t="shared" ref="R1207" ca="1" si="21682">BH1207&amp;BI1207&amp;BJ1207&amp;BK1207</f>
        <v>8x-1</v>
      </c>
      <c r="S1207" t="s">
        <v>216</v>
      </c>
      <c r="T1207">
        <f t="shared" ref="T1207" ca="1" si="21683">G1208</f>
        <v>9</v>
      </c>
      <c r="U1207" t="s">
        <v>217</v>
      </c>
      <c r="V1207" t="s">
        <v>287</v>
      </c>
      <c r="W1207" t="s">
        <v>249</v>
      </c>
      <c r="X1207" t="str">
        <f t="shared" ref="X1207" ca="1" si="21684">BM1207&amp;BN1207&amp;BO1207&amp;BP1207</f>
        <v>2x+6</v>
      </c>
      <c r="Y1207" t="s">
        <v>216</v>
      </c>
      <c r="Z1207">
        <f t="shared" ref="Z1207" ca="1" si="21685">L1208</f>
        <v>2</v>
      </c>
      <c r="AA1207" t="s">
        <v>217</v>
      </c>
      <c r="AB1207" t="s">
        <v>13</v>
      </c>
      <c r="AC1207" t="s">
        <v>230</v>
      </c>
      <c r="AP1207" t="str">
        <f t="shared" ca="1" si="20898"/>
        <v>\\(\\quad \\displaystyle \\frac{17}{9}x</v>
      </c>
      <c r="AQ1207" t="str">
        <f t="shared" ca="1" si="20899"/>
        <v>+\\frac{26}{9} \\)</v>
      </c>
      <c r="AS1207" t="str">
        <f t="shared" ref="AS1207" ca="1" si="21686">IF(OR(CT1207=1,CR1207=0),AP1208,AP1207)</f>
        <v>\\(\\quad \\displaystyle \\frac{17}{9}x</v>
      </c>
      <c r="AT1207" t="str">
        <f t="shared" ref="AT1207" ca="1" si="21687">IF(OR(DA1207=1,CY1207=0),AQ1208,AQ1207)</f>
        <v>+\\frac{26}{9} \\)</v>
      </c>
      <c r="AU1207" s="114" t="s">
        <v>60</v>
      </c>
      <c r="AV1207" s="115" t="s">
        <v>329</v>
      </c>
      <c r="AW1207" s="114" t="str">
        <f t="shared" ref="AW1207" ca="1" si="21688">P1207&amp;Q1207&amp;R1207&amp;S1207&amp;T1207&amp;U1207&amp;V1207&amp;W1207&amp;X1207&amp;Y1207&amp;Z1207&amp;AA1207&amp;AB1207&amp;AC1207</f>
        <v>\\(\\quad \\displaystyle \\frac{8x-1}{9}+\\frac{2x+6}{2}= \\)</v>
      </c>
      <c r="AX1207" s="114" t="str">
        <f t="shared" ref="AX1207" ca="1" si="21689">IF(AS1208="",AS1207&amp;AT1207,AS1208)</f>
        <v>\\(\\quad \\displaystyle \\frac{17}{9}x+\\frac{26}{9} \\)</v>
      </c>
      <c r="AY1207" s="115" t="s">
        <v>62</v>
      </c>
      <c r="AZ1207" s="116" t="str">
        <f t="shared" ref="AZ1207" ca="1" si="21690">"INSERT INTO "&amp;AU1207&amp;"(tangen,question,answer,editor,date,count) VALUES('"&amp;AV1207&amp;"','"&amp;AW1207&amp;"','"&amp;AX1207&amp;"','"&amp;AY1207&amp;"',NOW(),0);"</f>
        <v>INSERT INTO math(tangen,question,answer,editor,date,count) VALUES('m5800','\\(\\quad \\displaystyle \\frac{8x-1}{9}+\\frac{2x+6}{2}= \\)','\\(\\quad \\displaystyle \\frac{17}{9}x+\\frac{26}{9} \\)','harazono',NOW(),0);</v>
      </c>
      <c r="BH1207">
        <f t="shared" ref="BH1207" ca="1" si="21691">IF(BH1208=1,"",IF(BH1208=-1,"",BH1208))</f>
        <v>8</v>
      </c>
      <c r="BI1207" t="s">
        <v>18</v>
      </c>
      <c r="BJ1207" t="str">
        <f t="shared" ca="1" si="20853"/>
        <v/>
      </c>
      <c r="BK1207" s="23">
        <f t="shared" ref="BK1207" ca="1" si="21692">IF(H1207=0,7,H1207)</f>
        <v>-1</v>
      </c>
      <c r="BM1207">
        <f t="shared" ref="BM1207" ca="1" si="21693">IF(BM1208=1,"",IF(BM1208=-1,"",BM1208))</f>
        <v>2</v>
      </c>
      <c r="BN1207" t="s">
        <v>18</v>
      </c>
      <c r="BO1207" t="str">
        <f t="shared" ca="1" si="20856"/>
        <v>+</v>
      </c>
      <c r="BP1207" s="23">
        <f t="shared" ref="BP1207" ca="1" si="21694">IF(M1207=0,7,M1207)</f>
        <v>6</v>
      </c>
      <c r="BR1207">
        <f t="shared" ref="BR1207" ca="1" si="21695">BH1208*L1208</f>
        <v>16</v>
      </c>
      <c r="BS1207" t="s">
        <v>18</v>
      </c>
      <c r="BT1207">
        <f t="shared" ref="BT1207" ca="1" si="21696">BK1207*L1208</f>
        <v>-2</v>
      </c>
      <c r="BV1207">
        <f t="shared" ref="BV1207" ca="1" si="21697">G1208*BM1208</f>
        <v>18</v>
      </c>
      <c r="BW1207" t="s">
        <v>18</v>
      </c>
      <c r="BX1207">
        <f t="shared" ref="BX1207" ca="1" si="21698">G1208*BP1207</f>
        <v>54</v>
      </c>
      <c r="BY1207" s="3">
        <f t="shared" ref="BY1207" ca="1" si="21699">BR1207+BV1207</f>
        <v>34</v>
      </c>
      <c r="BZ1207" t="s">
        <v>18</v>
      </c>
      <c r="CA1207" s="3">
        <f t="shared" ref="CA1207" ca="1" si="21700">BT1207+BX1207</f>
        <v>52</v>
      </c>
      <c r="CB1207">
        <f t="shared" ca="1" si="20915"/>
        <v>34</v>
      </c>
      <c r="CC1207">
        <f t="shared" ca="1" si="20916"/>
        <v>52</v>
      </c>
      <c r="CD1207" s="33">
        <f t="shared" ref="CD1207" ca="1" si="21701">BY1207/GCD(CB1207,CB1208)</f>
        <v>17</v>
      </c>
      <c r="CE1207" t="s">
        <v>18</v>
      </c>
      <c r="CF1207" s="33">
        <f t="shared" ref="CF1207" ca="1" si="21702">CA1207/GCD(CC1207,CC1208)</f>
        <v>26</v>
      </c>
      <c r="CH1207" s="3">
        <f t="shared" ref="CH1207" ca="1" si="21703">CD1207</f>
        <v>17</v>
      </c>
      <c r="CI1207" s="3">
        <f t="shared" ref="CI1207" ca="1" si="21704">CD1208</f>
        <v>9</v>
      </c>
      <c r="CJ1207" t="s">
        <v>18</v>
      </c>
      <c r="CK1207" s="3" t="str">
        <f t="shared" ca="1" si="20868"/>
        <v>+</v>
      </c>
      <c r="CL1207" s="3">
        <f t="shared" ref="CL1207" ca="1" si="21705">CF1207</f>
        <v>26</v>
      </c>
      <c r="CM1207" s="3">
        <f t="shared" ref="CM1207" ca="1" si="21706">CF1208</f>
        <v>9</v>
      </c>
      <c r="CO1207" t="s">
        <v>250</v>
      </c>
      <c r="CP1207" s="2" t="str">
        <f t="shared" ca="1" si="20923"/>
        <v/>
      </c>
      <c r="CQ1207" t="s">
        <v>249</v>
      </c>
      <c r="CR1207" s="2">
        <f t="shared" ref="CR1207" ca="1" si="21707">ABS(CH1207)</f>
        <v>17</v>
      </c>
      <c r="CS1207" t="s">
        <v>216</v>
      </c>
      <c r="CT1207" s="2">
        <f t="shared" ref="CT1207" ca="1" si="21708">CI1207</f>
        <v>9</v>
      </c>
      <c r="CU1207" t="s">
        <v>217</v>
      </c>
      <c r="CV1207" t="s">
        <v>18</v>
      </c>
      <c r="CW1207" s="2" t="str">
        <f t="shared" ca="1" si="20926"/>
        <v>+</v>
      </c>
      <c r="CX1207" t="s">
        <v>249</v>
      </c>
      <c r="CY1207" s="2">
        <f t="shared" ref="CY1207" ca="1" si="21709">ABS(CL1207)</f>
        <v>26</v>
      </c>
      <c r="CZ1207" t="s">
        <v>216</v>
      </c>
      <c r="DA1207" s="2">
        <f t="shared" ref="DA1207" ca="1" si="21710">CM1207</f>
        <v>9</v>
      </c>
      <c r="DB1207" t="s">
        <v>217</v>
      </c>
      <c r="DC1207" t="s">
        <v>230</v>
      </c>
    </row>
    <row r="1208" spans="2:107" ht="32" customHeight="1" x14ac:dyDescent="0.55000000000000004">
      <c r="B1208" s="113"/>
      <c r="C1208" s="113"/>
      <c r="E1208" s="95"/>
      <c r="F1208" s="95"/>
      <c r="G1208" s="1">
        <f t="shared" ca="1" si="20875"/>
        <v>9</v>
      </c>
      <c r="H1208" s="95"/>
      <c r="J1208" s="95"/>
      <c r="K1208" s="95"/>
      <c r="L1208" s="1">
        <f t="shared" ca="1" si="20876"/>
        <v>2</v>
      </c>
      <c r="M1208" s="1"/>
      <c r="AP1208" t="str">
        <f t="shared" ca="1" si="20898"/>
        <v>\\(\\quad \\displaystyle 17x</v>
      </c>
      <c r="AQ1208" t="str">
        <f t="shared" ca="1" si="20899"/>
        <v>+26 \\)</v>
      </c>
      <c r="AS1208" s="13" t="str">
        <f t="shared" ref="AS1208" ca="1" si="21711">IF(AND(CR1207=0,CY1207=0),"\\(\\quad \\displaystyle 0 \\)","")</f>
        <v/>
      </c>
      <c r="AU1208" s="114"/>
      <c r="AV1208" s="114"/>
      <c r="AW1208" s="114"/>
      <c r="AX1208" s="114"/>
      <c r="AY1208" s="114"/>
      <c r="AZ1208" s="117"/>
      <c r="BH1208" s="23">
        <f t="shared" ref="BH1208" ca="1" si="21712">IF(E1207=0,7,E1207)</f>
        <v>8</v>
      </c>
      <c r="BI1208" s="1"/>
      <c r="BK1208" s="1"/>
      <c r="BL1208" t="s">
        <v>287</v>
      </c>
      <c r="BM1208" s="23">
        <f t="shared" ref="BM1208" ca="1" si="21713">IF(J1207=0,7,J1207)</f>
        <v>2</v>
      </c>
      <c r="BN1208" s="1"/>
      <c r="BP1208" s="1"/>
      <c r="BR1208">
        <f t="shared" ref="BR1208" ca="1" si="21714">G1208*L1208</f>
        <v>18</v>
      </c>
      <c r="BS1208" t="s">
        <v>18</v>
      </c>
      <c r="BT1208">
        <f t="shared" ref="BT1208" ca="1" si="21715">G1208*L1208</f>
        <v>18</v>
      </c>
      <c r="BV1208">
        <f t="shared" ref="BV1208" ca="1" si="21716">G1208*L1208</f>
        <v>18</v>
      </c>
      <c r="BW1208" t="s">
        <v>18</v>
      </c>
      <c r="BX1208">
        <f t="shared" ref="BX1208" ca="1" si="21717">G1208*L1208</f>
        <v>18</v>
      </c>
      <c r="BY1208" s="3">
        <f t="shared" ref="BY1208" ca="1" si="21718">BR1208</f>
        <v>18</v>
      </c>
      <c r="BZ1208" t="s">
        <v>18</v>
      </c>
      <c r="CA1208" s="3">
        <f t="shared" ref="CA1208" ca="1" si="21719">BT1208</f>
        <v>18</v>
      </c>
      <c r="CB1208">
        <f t="shared" ca="1" si="20915"/>
        <v>18</v>
      </c>
      <c r="CC1208">
        <f t="shared" ca="1" si="20916"/>
        <v>18</v>
      </c>
      <c r="CD1208" s="33">
        <f t="shared" ref="CD1208" ca="1" si="21720">BY1208/GCD(CB1207,CB1208)</f>
        <v>9</v>
      </c>
      <c r="CE1208" t="s">
        <v>18</v>
      </c>
      <c r="CF1208" s="33">
        <f t="shared" ref="CF1208" ca="1" si="21721">CA1208/GCD(CC1207,CC1208)</f>
        <v>9</v>
      </c>
      <c r="CH1208" s="3">
        <f t="shared" ref="CH1208" ca="1" si="21722">CD1207</f>
        <v>17</v>
      </c>
      <c r="CJ1208" t="s">
        <v>18</v>
      </c>
      <c r="CK1208" s="3" t="str">
        <f t="shared" ref="CK1208" ca="1" si="21723">IF(CM1207&gt;=0,"+","")</f>
        <v>+</v>
      </c>
      <c r="CL1208" s="3">
        <f t="shared" ref="CL1208" ca="1" si="21724">CF1207</f>
        <v>26</v>
      </c>
      <c r="CO1208" t="s">
        <v>250</v>
      </c>
      <c r="CP1208" s="2" t="str">
        <f t="shared" ca="1" si="20923"/>
        <v/>
      </c>
      <c r="CR1208" s="2">
        <f t="shared" ref="CR1208" ca="1" si="21725">IF(CH1208=0,"",IF(CH1208=1,"",IF(CH1208=-1,"",ABS(CH1208))))</f>
        <v>17</v>
      </c>
      <c r="CV1208" t="str">
        <f t="shared" ref="CV1208" ca="1" si="21726">IF(CR1207=0,"","x")</f>
        <v>x</v>
      </c>
      <c r="CW1208" s="2" t="str">
        <f t="shared" ca="1" si="20926"/>
        <v>+</v>
      </c>
      <c r="CY1208" s="2">
        <f t="shared" ref="CY1208" ca="1" si="21727">IF(CL1208=0,"",ABS(CL1208))</f>
        <v>26</v>
      </c>
      <c r="DC1208" t="s">
        <v>230</v>
      </c>
    </row>
    <row r="1209" spans="2:107" ht="32" customHeight="1" x14ac:dyDescent="0.55000000000000004">
      <c r="B1209" s="112" t="s">
        <v>1</v>
      </c>
      <c r="C1209" s="112" t="s">
        <v>330</v>
      </c>
      <c r="E1209" s="96">
        <f t="shared" ca="1" si="20837"/>
        <v>7</v>
      </c>
      <c r="F1209" s="97" t="s">
        <v>18</v>
      </c>
      <c r="G1209" s="97" t="str">
        <f t="shared" ca="1" si="20838"/>
        <v/>
      </c>
      <c r="H1209" s="96">
        <f t="shared" ca="1" si="20839"/>
        <v>-10</v>
      </c>
      <c r="I1209" t="s">
        <v>287</v>
      </c>
      <c r="J1209" s="96">
        <f t="shared" ca="1" si="20840"/>
        <v>8</v>
      </c>
      <c r="K1209" s="97" t="s">
        <v>18</v>
      </c>
      <c r="L1209" s="97" t="str">
        <f t="shared" ca="1" si="20841"/>
        <v>+</v>
      </c>
      <c r="M1209" s="96">
        <f t="shared" ca="1" si="20842"/>
        <v>5</v>
      </c>
      <c r="P1209" t="s">
        <v>250</v>
      </c>
      <c r="Q1209" t="s">
        <v>249</v>
      </c>
      <c r="R1209" t="str">
        <f t="shared" ref="R1209" ca="1" si="21728">BH1209&amp;BI1209&amp;BJ1209&amp;BK1209</f>
        <v>7x-10</v>
      </c>
      <c r="S1209" t="s">
        <v>216</v>
      </c>
      <c r="T1209">
        <f t="shared" ref="T1209" ca="1" si="21729">G1210</f>
        <v>5</v>
      </c>
      <c r="U1209" t="s">
        <v>217</v>
      </c>
      <c r="V1209" t="s">
        <v>287</v>
      </c>
      <c r="W1209" t="s">
        <v>249</v>
      </c>
      <c r="X1209" t="str">
        <f t="shared" ref="X1209" ca="1" si="21730">BM1209&amp;BN1209&amp;BO1209&amp;BP1209</f>
        <v>8x+5</v>
      </c>
      <c r="Y1209" t="s">
        <v>216</v>
      </c>
      <c r="Z1209">
        <f t="shared" ref="Z1209" ca="1" si="21731">L1210</f>
        <v>7</v>
      </c>
      <c r="AA1209" t="s">
        <v>217</v>
      </c>
      <c r="AB1209" t="s">
        <v>13</v>
      </c>
      <c r="AC1209" t="s">
        <v>230</v>
      </c>
      <c r="AP1209" t="str">
        <f t="shared" ca="1" si="20898"/>
        <v>\\(\\quad \\displaystyle \\frac{89}{35}x</v>
      </c>
      <c r="AQ1209" t="str">
        <f t="shared" ca="1" si="20899"/>
        <v>-\\frac{9}{7} \\)</v>
      </c>
      <c r="AS1209" t="str">
        <f t="shared" ref="AS1209" ca="1" si="21732">IF(OR(CT1209=1,CR1209=0),AP1210,AP1209)</f>
        <v>\\(\\quad \\displaystyle \\frac{89}{35}x</v>
      </c>
      <c r="AT1209" t="str">
        <f t="shared" ref="AT1209" ca="1" si="21733">IF(OR(DA1209=1,CY1209=0),AQ1210,AQ1209)</f>
        <v>-\\frac{9}{7} \\)</v>
      </c>
      <c r="AU1209" s="114" t="s">
        <v>60</v>
      </c>
      <c r="AV1209" s="115" t="s">
        <v>329</v>
      </c>
      <c r="AW1209" s="114" t="str">
        <f t="shared" ref="AW1209" ca="1" si="21734">P1209&amp;Q1209&amp;R1209&amp;S1209&amp;T1209&amp;U1209&amp;V1209&amp;W1209&amp;X1209&amp;Y1209&amp;Z1209&amp;AA1209&amp;AB1209&amp;AC1209</f>
        <v>\\(\\quad \\displaystyle \\frac{7x-10}{5}+\\frac{8x+5}{7}= \\)</v>
      </c>
      <c r="AX1209" s="114" t="str">
        <f t="shared" ref="AX1209" ca="1" si="21735">IF(AS1210="",AS1209&amp;AT1209,AS1210)</f>
        <v>\\(\\quad \\displaystyle \\frac{89}{35}x-\\frac{9}{7} \\)</v>
      </c>
      <c r="AY1209" s="115" t="s">
        <v>62</v>
      </c>
      <c r="AZ1209" s="116" t="str">
        <f t="shared" ref="AZ1209" ca="1" si="21736">"INSERT INTO "&amp;AU1209&amp;"(tangen,question,answer,editor,date,count) VALUES('"&amp;AV1209&amp;"','"&amp;AW1209&amp;"','"&amp;AX1209&amp;"','"&amp;AY1209&amp;"',NOW(),0);"</f>
        <v>INSERT INTO math(tangen,question,answer,editor,date,count) VALUES('m5800','\\(\\quad \\displaystyle \\frac{7x-10}{5}+\\frac{8x+5}{7}= \\)','\\(\\quad \\displaystyle \\frac{89}{35}x-\\frac{9}{7} \\)','harazono',NOW(),0);</v>
      </c>
      <c r="BH1209">
        <f t="shared" ref="BH1209" ca="1" si="21737">IF(BH1210=1,"",IF(BH1210=-1,"",BH1210))</f>
        <v>7</v>
      </c>
      <c r="BI1209" t="s">
        <v>18</v>
      </c>
      <c r="BJ1209" t="str">
        <f t="shared" ca="1" si="20853"/>
        <v/>
      </c>
      <c r="BK1209" s="23">
        <f t="shared" ref="BK1209" ca="1" si="21738">IF(H1209=0,7,H1209)</f>
        <v>-10</v>
      </c>
      <c r="BM1209">
        <f t="shared" ref="BM1209" ca="1" si="21739">IF(BM1210=1,"",IF(BM1210=-1,"",BM1210))</f>
        <v>8</v>
      </c>
      <c r="BN1209" t="s">
        <v>18</v>
      </c>
      <c r="BO1209" t="str">
        <f t="shared" ca="1" si="20856"/>
        <v>+</v>
      </c>
      <c r="BP1209" s="23">
        <f t="shared" ref="BP1209" ca="1" si="21740">IF(M1209=0,7,M1209)</f>
        <v>5</v>
      </c>
      <c r="BR1209">
        <f t="shared" ref="BR1209" ca="1" si="21741">BH1210*L1210</f>
        <v>49</v>
      </c>
      <c r="BS1209" t="s">
        <v>18</v>
      </c>
      <c r="BT1209">
        <f t="shared" ref="BT1209" ca="1" si="21742">BK1209*L1210</f>
        <v>-70</v>
      </c>
      <c r="BV1209">
        <f t="shared" ref="BV1209" ca="1" si="21743">G1210*BM1210</f>
        <v>40</v>
      </c>
      <c r="BW1209" t="s">
        <v>18</v>
      </c>
      <c r="BX1209">
        <f t="shared" ref="BX1209" ca="1" si="21744">G1210*BP1209</f>
        <v>25</v>
      </c>
      <c r="BY1209" s="3">
        <f t="shared" ref="BY1209" ca="1" si="21745">BR1209+BV1209</f>
        <v>89</v>
      </c>
      <c r="BZ1209" t="s">
        <v>18</v>
      </c>
      <c r="CA1209" s="3">
        <f t="shared" ref="CA1209" ca="1" si="21746">BT1209+BX1209</f>
        <v>-45</v>
      </c>
      <c r="CB1209">
        <f t="shared" ca="1" si="20915"/>
        <v>89</v>
      </c>
      <c r="CC1209">
        <f t="shared" ca="1" si="20916"/>
        <v>45</v>
      </c>
      <c r="CD1209" s="33">
        <f t="shared" ref="CD1209" ca="1" si="21747">BY1209/GCD(CB1209,CB1210)</f>
        <v>89</v>
      </c>
      <c r="CE1209" t="s">
        <v>18</v>
      </c>
      <c r="CF1209" s="33">
        <f t="shared" ref="CF1209" ca="1" si="21748">CA1209/GCD(CC1209,CC1210)</f>
        <v>-9</v>
      </c>
      <c r="CH1209" s="3">
        <f t="shared" ref="CH1209" ca="1" si="21749">CD1209</f>
        <v>89</v>
      </c>
      <c r="CI1209" s="3">
        <f t="shared" ref="CI1209" ca="1" si="21750">CD1210</f>
        <v>35</v>
      </c>
      <c r="CJ1209" t="s">
        <v>18</v>
      </c>
      <c r="CK1209" s="3" t="str">
        <f t="shared" ca="1" si="20868"/>
        <v/>
      </c>
      <c r="CL1209" s="3">
        <f t="shared" ref="CL1209" ca="1" si="21751">CF1209</f>
        <v>-9</v>
      </c>
      <c r="CM1209" s="3">
        <f t="shared" ref="CM1209" ca="1" si="21752">CF1210</f>
        <v>7</v>
      </c>
      <c r="CO1209" t="s">
        <v>250</v>
      </c>
      <c r="CP1209" s="2" t="str">
        <f t="shared" ca="1" si="20923"/>
        <v/>
      </c>
      <c r="CQ1209" t="s">
        <v>249</v>
      </c>
      <c r="CR1209" s="2">
        <f t="shared" ref="CR1209" ca="1" si="21753">ABS(CH1209)</f>
        <v>89</v>
      </c>
      <c r="CS1209" t="s">
        <v>216</v>
      </c>
      <c r="CT1209" s="2">
        <f t="shared" ref="CT1209" ca="1" si="21754">CI1209</f>
        <v>35</v>
      </c>
      <c r="CU1209" t="s">
        <v>217</v>
      </c>
      <c r="CV1209" t="s">
        <v>18</v>
      </c>
      <c r="CW1209" s="2" t="str">
        <f t="shared" ca="1" si="20926"/>
        <v>-</v>
      </c>
      <c r="CX1209" t="s">
        <v>249</v>
      </c>
      <c r="CY1209" s="2">
        <f t="shared" ref="CY1209" ca="1" si="21755">ABS(CL1209)</f>
        <v>9</v>
      </c>
      <c r="CZ1209" t="s">
        <v>216</v>
      </c>
      <c r="DA1209" s="2">
        <f t="shared" ref="DA1209" ca="1" si="21756">CM1209</f>
        <v>7</v>
      </c>
      <c r="DB1209" t="s">
        <v>217</v>
      </c>
      <c r="DC1209" t="s">
        <v>230</v>
      </c>
    </row>
    <row r="1210" spans="2:107" ht="32" customHeight="1" x14ac:dyDescent="0.55000000000000004">
      <c r="B1210" s="113"/>
      <c r="C1210" s="113"/>
      <c r="E1210" s="95"/>
      <c r="F1210" s="95"/>
      <c r="G1210" s="1">
        <f t="shared" ca="1" si="20875"/>
        <v>5</v>
      </c>
      <c r="H1210" s="95"/>
      <c r="J1210" s="95"/>
      <c r="K1210" s="95"/>
      <c r="L1210" s="1">
        <f t="shared" ca="1" si="20876"/>
        <v>7</v>
      </c>
      <c r="M1210" s="1"/>
      <c r="AP1210" t="str">
        <f t="shared" ca="1" si="20898"/>
        <v>\\(\\quad \\displaystyle 89x</v>
      </c>
      <c r="AQ1210" t="str">
        <f t="shared" ca="1" si="20899"/>
        <v>-9 \\)</v>
      </c>
      <c r="AS1210" s="13" t="str">
        <f t="shared" ref="AS1210" ca="1" si="21757">IF(AND(CR1209=0,CY1209=0),"\\(\\quad \\displaystyle 0 \\)","")</f>
        <v/>
      </c>
      <c r="AU1210" s="114"/>
      <c r="AV1210" s="114"/>
      <c r="AW1210" s="114"/>
      <c r="AX1210" s="114"/>
      <c r="AY1210" s="114"/>
      <c r="AZ1210" s="117"/>
      <c r="BH1210" s="23">
        <f t="shared" ref="BH1210" ca="1" si="21758">IF(E1209=0,7,E1209)</f>
        <v>7</v>
      </c>
      <c r="BI1210" s="1"/>
      <c r="BK1210" s="1"/>
      <c r="BL1210" t="s">
        <v>287</v>
      </c>
      <c r="BM1210" s="23">
        <f t="shared" ref="BM1210" ca="1" si="21759">IF(J1209=0,7,J1209)</f>
        <v>8</v>
      </c>
      <c r="BN1210" s="1"/>
      <c r="BP1210" s="1"/>
      <c r="BR1210">
        <f t="shared" ref="BR1210" ca="1" si="21760">G1210*L1210</f>
        <v>35</v>
      </c>
      <c r="BS1210" t="s">
        <v>18</v>
      </c>
      <c r="BT1210">
        <f t="shared" ref="BT1210" ca="1" si="21761">G1210*L1210</f>
        <v>35</v>
      </c>
      <c r="BV1210">
        <f t="shared" ref="BV1210" ca="1" si="21762">G1210*L1210</f>
        <v>35</v>
      </c>
      <c r="BW1210" t="s">
        <v>18</v>
      </c>
      <c r="BX1210">
        <f t="shared" ref="BX1210" ca="1" si="21763">G1210*L1210</f>
        <v>35</v>
      </c>
      <c r="BY1210" s="3">
        <f t="shared" ref="BY1210" ca="1" si="21764">BR1210</f>
        <v>35</v>
      </c>
      <c r="BZ1210" t="s">
        <v>18</v>
      </c>
      <c r="CA1210" s="3">
        <f t="shared" ref="CA1210" ca="1" si="21765">BT1210</f>
        <v>35</v>
      </c>
      <c r="CB1210">
        <f t="shared" ca="1" si="20915"/>
        <v>35</v>
      </c>
      <c r="CC1210">
        <f t="shared" ca="1" si="20916"/>
        <v>35</v>
      </c>
      <c r="CD1210" s="33">
        <f t="shared" ref="CD1210" ca="1" si="21766">BY1210/GCD(CB1209,CB1210)</f>
        <v>35</v>
      </c>
      <c r="CE1210" t="s">
        <v>18</v>
      </c>
      <c r="CF1210" s="33">
        <f t="shared" ref="CF1210" ca="1" si="21767">CA1210/GCD(CC1209,CC1210)</f>
        <v>7</v>
      </c>
      <c r="CH1210" s="3">
        <f t="shared" ref="CH1210" ca="1" si="21768">CD1209</f>
        <v>89</v>
      </c>
      <c r="CJ1210" t="s">
        <v>18</v>
      </c>
      <c r="CK1210" s="3" t="str">
        <f t="shared" ref="CK1210" ca="1" si="21769">IF(CM1209&gt;=0,"+","")</f>
        <v>+</v>
      </c>
      <c r="CL1210" s="3">
        <f t="shared" ref="CL1210" ca="1" si="21770">CF1209</f>
        <v>-9</v>
      </c>
      <c r="CO1210" t="s">
        <v>250</v>
      </c>
      <c r="CP1210" s="2" t="str">
        <f t="shared" ca="1" si="20923"/>
        <v/>
      </c>
      <c r="CR1210" s="2">
        <f t="shared" ref="CR1210" ca="1" si="21771">IF(CH1210=0,"",IF(CH1210=1,"",IF(CH1210=-1,"",ABS(CH1210))))</f>
        <v>89</v>
      </c>
      <c r="CV1210" t="str">
        <f t="shared" ref="CV1210" ca="1" si="21772">IF(CR1209=0,"","x")</f>
        <v>x</v>
      </c>
      <c r="CW1210" s="2" t="str">
        <f t="shared" ca="1" si="20926"/>
        <v>-</v>
      </c>
      <c r="CY1210" s="2">
        <f t="shared" ref="CY1210" ca="1" si="21773">IF(CL1210=0,"",ABS(CL1210))</f>
        <v>9</v>
      </c>
      <c r="DC1210" t="s">
        <v>230</v>
      </c>
    </row>
    <row r="1211" spans="2:107" ht="32" customHeight="1" x14ac:dyDescent="0.55000000000000004">
      <c r="B1211" s="112" t="s">
        <v>1</v>
      </c>
      <c r="C1211" s="112" t="s">
        <v>330</v>
      </c>
      <c r="E1211" s="96">
        <f t="shared" ca="1" si="20837"/>
        <v>7</v>
      </c>
      <c r="F1211" s="97" t="s">
        <v>18</v>
      </c>
      <c r="G1211" s="97" t="str">
        <f t="shared" ca="1" si="20838"/>
        <v/>
      </c>
      <c r="H1211" s="96">
        <f t="shared" ca="1" si="20839"/>
        <v>-8</v>
      </c>
      <c r="I1211" t="s">
        <v>287</v>
      </c>
      <c r="J1211" s="96">
        <f t="shared" ca="1" si="20840"/>
        <v>3</v>
      </c>
      <c r="K1211" s="97" t="s">
        <v>18</v>
      </c>
      <c r="L1211" s="97" t="str">
        <f t="shared" ca="1" si="20841"/>
        <v>+</v>
      </c>
      <c r="M1211" s="96">
        <f t="shared" ca="1" si="20842"/>
        <v>10</v>
      </c>
      <c r="P1211" t="s">
        <v>250</v>
      </c>
      <c r="Q1211" t="s">
        <v>249</v>
      </c>
      <c r="R1211" t="str">
        <f t="shared" ref="R1211" ca="1" si="21774">BH1211&amp;BI1211&amp;BJ1211&amp;BK1211</f>
        <v>7x-8</v>
      </c>
      <c r="S1211" t="s">
        <v>216</v>
      </c>
      <c r="T1211">
        <f t="shared" ref="T1211" ca="1" si="21775">G1212</f>
        <v>4</v>
      </c>
      <c r="U1211" t="s">
        <v>217</v>
      </c>
      <c r="V1211" t="s">
        <v>287</v>
      </c>
      <c r="W1211" t="s">
        <v>249</v>
      </c>
      <c r="X1211" t="str">
        <f t="shared" ref="X1211" ca="1" si="21776">BM1211&amp;BN1211&amp;BO1211&amp;BP1211</f>
        <v>3x+10</v>
      </c>
      <c r="Y1211" t="s">
        <v>216</v>
      </c>
      <c r="Z1211">
        <f t="shared" ref="Z1211" ca="1" si="21777">L1212</f>
        <v>3</v>
      </c>
      <c r="AA1211" t="s">
        <v>217</v>
      </c>
      <c r="AB1211" t="s">
        <v>13</v>
      </c>
      <c r="AC1211" t="s">
        <v>230</v>
      </c>
      <c r="AP1211" t="str">
        <f t="shared" ca="1" si="20898"/>
        <v>\\(\\quad \\displaystyle \\frac{11}{4}x</v>
      </c>
      <c r="AQ1211" t="str">
        <f t="shared" ca="1" si="20899"/>
        <v>+\\frac{4}{3} \\)</v>
      </c>
      <c r="AS1211" t="str">
        <f t="shared" ref="AS1211" ca="1" si="21778">IF(OR(CT1211=1,CR1211=0),AP1212,AP1211)</f>
        <v>\\(\\quad \\displaystyle \\frac{11}{4}x</v>
      </c>
      <c r="AT1211" t="str">
        <f t="shared" ref="AT1211" ca="1" si="21779">IF(OR(DA1211=1,CY1211=0),AQ1212,AQ1211)</f>
        <v>+\\frac{4}{3} \\)</v>
      </c>
      <c r="AU1211" s="114" t="s">
        <v>60</v>
      </c>
      <c r="AV1211" s="115" t="s">
        <v>329</v>
      </c>
      <c r="AW1211" s="114" t="str">
        <f t="shared" ref="AW1211" ca="1" si="21780">P1211&amp;Q1211&amp;R1211&amp;S1211&amp;T1211&amp;U1211&amp;V1211&amp;W1211&amp;X1211&amp;Y1211&amp;Z1211&amp;AA1211&amp;AB1211&amp;AC1211</f>
        <v>\\(\\quad \\displaystyle \\frac{7x-8}{4}+\\frac{3x+10}{3}= \\)</v>
      </c>
      <c r="AX1211" s="114" t="str">
        <f t="shared" ref="AX1211" ca="1" si="21781">IF(AS1212="",AS1211&amp;AT1211,AS1212)</f>
        <v>\\(\\quad \\displaystyle \\frac{11}{4}x+\\frac{4}{3} \\)</v>
      </c>
      <c r="AY1211" s="115" t="s">
        <v>62</v>
      </c>
      <c r="AZ1211" s="116" t="str">
        <f t="shared" ref="AZ1211" ca="1" si="21782">"INSERT INTO "&amp;AU1211&amp;"(tangen,question,answer,editor,date,count) VALUES('"&amp;AV1211&amp;"','"&amp;AW1211&amp;"','"&amp;AX1211&amp;"','"&amp;AY1211&amp;"',NOW(),0);"</f>
        <v>INSERT INTO math(tangen,question,answer,editor,date,count) VALUES('m5800','\\(\\quad \\displaystyle \\frac{7x-8}{4}+\\frac{3x+10}{3}= \\)','\\(\\quad \\displaystyle \\frac{11}{4}x+\\frac{4}{3} \\)','harazono',NOW(),0);</v>
      </c>
      <c r="BH1211">
        <f t="shared" ref="BH1211" ca="1" si="21783">IF(BH1212=1,"",IF(BH1212=-1,"",BH1212))</f>
        <v>7</v>
      </c>
      <c r="BI1211" t="s">
        <v>18</v>
      </c>
      <c r="BJ1211" t="str">
        <f t="shared" ca="1" si="20853"/>
        <v/>
      </c>
      <c r="BK1211" s="23">
        <f t="shared" ref="BK1211" ca="1" si="21784">IF(H1211=0,7,H1211)</f>
        <v>-8</v>
      </c>
      <c r="BM1211">
        <f t="shared" ref="BM1211" ca="1" si="21785">IF(BM1212=1,"",IF(BM1212=-1,"",BM1212))</f>
        <v>3</v>
      </c>
      <c r="BN1211" t="s">
        <v>18</v>
      </c>
      <c r="BO1211" t="str">
        <f t="shared" ca="1" si="20856"/>
        <v>+</v>
      </c>
      <c r="BP1211" s="23">
        <f t="shared" ref="BP1211" ca="1" si="21786">IF(M1211=0,7,M1211)</f>
        <v>10</v>
      </c>
      <c r="BR1211">
        <f t="shared" ref="BR1211" ca="1" si="21787">BH1212*L1212</f>
        <v>21</v>
      </c>
      <c r="BS1211" t="s">
        <v>18</v>
      </c>
      <c r="BT1211">
        <f t="shared" ref="BT1211" ca="1" si="21788">BK1211*L1212</f>
        <v>-24</v>
      </c>
      <c r="BV1211">
        <f t="shared" ref="BV1211" ca="1" si="21789">G1212*BM1212</f>
        <v>12</v>
      </c>
      <c r="BW1211" t="s">
        <v>18</v>
      </c>
      <c r="BX1211">
        <f t="shared" ref="BX1211" ca="1" si="21790">G1212*BP1211</f>
        <v>40</v>
      </c>
      <c r="BY1211" s="3">
        <f t="shared" ref="BY1211" ca="1" si="21791">BR1211+BV1211</f>
        <v>33</v>
      </c>
      <c r="BZ1211" t="s">
        <v>18</v>
      </c>
      <c r="CA1211" s="3">
        <f t="shared" ref="CA1211" ca="1" si="21792">BT1211+BX1211</f>
        <v>16</v>
      </c>
      <c r="CB1211">
        <f t="shared" ca="1" si="20915"/>
        <v>33</v>
      </c>
      <c r="CC1211">
        <f t="shared" ca="1" si="20916"/>
        <v>16</v>
      </c>
      <c r="CD1211" s="33">
        <f t="shared" ref="CD1211" ca="1" si="21793">BY1211/GCD(CB1211,CB1212)</f>
        <v>11</v>
      </c>
      <c r="CE1211" t="s">
        <v>18</v>
      </c>
      <c r="CF1211" s="33">
        <f t="shared" ref="CF1211" ca="1" si="21794">CA1211/GCD(CC1211,CC1212)</f>
        <v>4</v>
      </c>
      <c r="CH1211" s="3">
        <f t="shared" ref="CH1211" ca="1" si="21795">CD1211</f>
        <v>11</v>
      </c>
      <c r="CI1211" s="3">
        <f t="shared" ref="CI1211" ca="1" si="21796">CD1212</f>
        <v>4</v>
      </c>
      <c r="CJ1211" t="s">
        <v>18</v>
      </c>
      <c r="CK1211" s="3" t="str">
        <f t="shared" ca="1" si="20868"/>
        <v>+</v>
      </c>
      <c r="CL1211" s="3">
        <f t="shared" ref="CL1211" ca="1" si="21797">CF1211</f>
        <v>4</v>
      </c>
      <c r="CM1211" s="3">
        <f t="shared" ref="CM1211" ca="1" si="21798">CF1212</f>
        <v>3</v>
      </c>
      <c r="CO1211" t="s">
        <v>250</v>
      </c>
      <c r="CP1211" s="2" t="str">
        <f t="shared" ca="1" si="20923"/>
        <v/>
      </c>
      <c r="CQ1211" t="s">
        <v>249</v>
      </c>
      <c r="CR1211" s="2">
        <f t="shared" ref="CR1211" ca="1" si="21799">ABS(CH1211)</f>
        <v>11</v>
      </c>
      <c r="CS1211" t="s">
        <v>216</v>
      </c>
      <c r="CT1211" s="2">
        <f t="shared" ref="CT1211" ca="1" si="21800">CI1211</f>
        <v>4</v>
      </c>
      <c r="CU1211" t="s">
        <v>217</v>
      </c>
      <c r="CV1211" t="s">
        <v>18</v>
      </c>
      <c r="CW1211" s="2" t="str">
        <f t="shared" ca="1" si="20926"/>
        <v>+</v>
      </c>
      <c r="CX1211" t="s">
        <v>249</v>
      </c>
      <c r="CY1211" s="2">
        <f t="shared" ref="CY1211" ca="1" si="21801">ABS(CL1211)</f>
        <v>4</v>
      </c>
      <c r="CZ1211" t="s">
        <v>216</v>
      </c>
      <c r="DA1211" s="2">
        <f t="shared" ref="DA1211" ca="1" si="21802">CM1211</f>
        <v>3</v>
      </c>
      <c r="DB1211" t="s">
        <v>217</v>
      </c>
      <c r="DC1211" t="s">
        <v>230</v>
      </c>
    </row>
    <row r="1212" spans="2:107" ht="32" customHeight="1" x14ac:dyDescent="0.55000000000000004">
      <c r="B1212" s="113"/>
      <c r="C1212" s="113"/>
      <c r="E1212" s="95"/>
      <c r="F1212" s="95"/>
      <c r="G1212" s="1">
        <f t="shared" ca="1" si="20875"/>
        <v>4</v>
      </c>
      <c r="H1212" s="95"/>
      <c r="J1212" s="95"/>
      <c r="K1212" s="95"/>
      <c r="L1212" s="1">
        <f t="shared" ca="1" si="20876"/>
        <v>3</v>
      </c>
      <c r="M1212" s="1"/>
      <c r="AP1212" t="str">
        <f t="shared" ca="1" si="20898"/>
        <v>\\(\\quad \\displaystyle 11x</v>
      </c>
      <c r="AQ1212" t="str">
        <f t="shared" ca="1" si="20899"/>
        <v>+4 \\)</v>
      </c>
      <c r="AS1212" s="13" t="str">
        <f t="shared" ref="AS1212" ca="1" si="21803">IF(AND(CR1211=0,CY1211=0),"\\(\\quad \\displaystyle 0 \\)","")</f>
        <v/>
      </c>
      <c r="AU1212" s="114"/>
      <c r="AV1212" s="114"/>
      <c r="AW1212" s="114"/>
      <c r="AX1212" s="114"/>
      <c r="AY1212" s="114"/>
      <c r="AZ1212" s="117"/>
      <c r="BH1212" s="23">
        <f t="shared" ref="BH1212" ca="1" si="21804">IF(E1211=0,7,E1211)</f>
        <v>7</v>
      </c>
      <c r="BI1212" s="1"/>
      <c r="BK1212" s="1"/>
      <c r="BL1212" t="s">
        <v>287</v>
      </c>
      <c r="BM1212" s="23">
        <f t="shared" ref="BM1212" ca="1" si="21805">IF(J1211=0,7,J1211)</f>
        <v>3</v>
      </c>
      <c r="BN1212" s="1"/>
      <c r="BP1212" s="1"/>
      <c r="BR1212">
        <f t="shared" ref="BR1212" ca="1" si="21806">G1212*L1212</f>
        <v>12</v>
      </c>
      <c r="BS1212" t="s">
        <v>18</v>
      </c>
      <c r="BT1212">
        <f t="shared" ref="BT1212" ca="1" si="21807">G1212*L1212</f>
        <v>12</v>
      </c>
      <c r="BV1212">
        <f t="shared" ref="BV1212" ca="1" si="21808">G1212*L1212</f>
        <v>12</v>
      </c>
      <c r="BW1212" t="s">
        <v>18</v>
      </c>
      <c r="BX1212">
        <f t="shared" ref="BX1212" ca="1" si="21809">G1212*L1212</f>
        <v>12</v>
      </c>
      <c r="BY1212" s="3">
        <f t="shared" ref="BY1212" ca="1" si="21810">BR1212</f>
        <v>12</v>
      </c>
      <c r="BZ1212" t="s">
        <v>18</v>
      </c>
      <c r="CA1212" s="3">
        <f t="shared" ref="CA1212" ca="1" si="21811">BT1212</f>
        <v>12</v>
      </c>
      <c r="CB1212">
        <f t="shared" ca="1" si="20915"/>
        <v>12</v>
      </c>
      <c r="CC1212">
        <f t="shared" ca="1" si="20916"/>
        <v>12</v>
      </c>
      <c r="CD1212" s="33">
        <f t="shared" ref="CD1212" ca="1" si="21812">BY1212/GCD(CB1211,CB1212)</f>
        <v>4</v>
      </c>
      <c r="CE1212" t="s">
        <v>18</v>
      </c>
      <c r="CF1212" s="33">
        <f t="shared" ref="CF1212" ca="1" si="21813">CA1212/GCD(CC1211,CC1212)</f>
        <v>3</v>
      </c>
      <c r="CH1212" s="3">
        <f t="shared" ref="CH1212" ca="1" si="21814">CD1211</f>
        <v>11</v>
      </c>
      <c r="CJ1212" t="s">
        <v>18</v>
      </c>
      <c r="CK1212" s="3" t="str">
        <f t="shared" ref="CK1212" ca="1" si="21815">IF(CM1211&gt;=0,"+","")</f>
        <v>+</v>
      </c>
      <c r="CL1212" s="3">
        <f t="shared" ref="CL1212" ca="1" si="21816">CF1211</f>
        <v>4</v>
      </c>
      <c r="CO1212" t="s">
        <v>250</v>
      </c>
      <c r="CP1212" s="2" t="str">
        <f t="shared" ca="1" si="20923"/>
        <v/>
      </c>
      <c r="CR1212" s="2">
        <f t="shared" ref="CR1212" ca="1" si="21817">IF(CH1212=0,"",IF(CH1212=1,"",IF(CH1212=-1,"",ABS(CH1212))))</f>
        <v>11</v>
      </c>
      <c r="CV1212" t="str">
        <f t="shared" ref="CV1212" ca="1" si="21818">IF(CR1211=0,"","x")</f>
        <v>x</v>
      </c>
      <c r="CW1212" s="2" t="str">
        <f t="shared" ca="1" si="20926"/>
        <v>+</v>
      </c>
      <c r="CY1212" s="2">
        <f t="shared" ref="CY1212" ca="1" si="21819">IF(CL1212=0,"",ABS(CL1212))</f>
        <v>4</v>
      </c>
      <c r="DC1212" t="s">
        <v>230</v>
      </c>
    </row>
    <row r="1213" spans="2:107" ht="32" customHeight="1" x14ac:dyDescent="0.55000000000000004">
      <c r="B1213" s="112" t="s">
        <v>1</v>
      </c>
      <c r="C1213" s="112" t="s">
        <v>330</v>
      </c>
      <c r="E1213" s="96">
        <f t="shared" ca="1" si="20837"/>
        <v>-2</v>
      </c>
      <c r="F1213" s="97" t="s">
        <v>18</v>
      </c>
      <c r="G1213" s="97" t="str">
        <f t="shared" ca="1" si="20838"/>
        <v>+</v>
      </c>
      <c r="H1213" s="96">
        <f t="shared" ca="1" si="20839"/>
        <v>4</v>
      </c>
      <c r="I1213" t="s">
        <v>287</v>
      </c>
      <c r="J1213" s="96">
        <f t="shared" ca="1" si="20840"/>
        <v>4</v>
      </c>
      <c r="K1213" s="97" t="s">
        <v>18</v>
      </c>
      <c r="L1213" s="97" t="str">
        <f t="shared" ca="1" si="20841"/>
        <v>+</v>
      </c>
      <c r="M1213" s="96">
        <f t="shared" ca="1" si="20842"/>
        <v>4</v>
      </c>
      <c r="P1213" t="s">
        <v>250</v>
      </c>
      <c r="Q1213" t="s">
        <v>249</v>
      </c>
      <c r="R1213" t="str">
        <f t="shared" ref="R1213" ca="1" si="21820">BH1213&amp;BI1213&amp;BJ1213&amp;BK1213</f>
        <v>-2x+4</v>
      </c>
      <c r="S1213" t="s">
        <v>216</v>
      </c>
      <c r="T1213">
        <f t="shared" ref="T1213" ca="1" si="21821">G1214</f>
        <v>8</v>
      </c>
      <c r="U1213" t="s">
        <v>217</v>
      </c>
      <c r="V1213" t="s">
        <v>287</v>
      </c>
      <c r="W1213" t="s">
        <v>249</v>
      </c>
      <c r="X1213" t="str">
        <f t="shared" ref="X1213" ca="1" si="21822">BM1213&amp;BN1213&amp;BO1213&amp;BP1213</f>
        <v>4x+4</v>
      </c>
      <c r="Y1213" t="s">
        <v>216</v>
      </c>
      <c r="Z1213">
        <f t="shared" ref="Z1213" ca="1" si="21823">L1214</f>
        <v>3</v>
      </c>
      <c r="AA1213" t="s">
        <v>217</v>
      </c>
      <c r="AB1213" t="s">
        <v>13</v>
      </c>
      <c r="AC1213" t="s">
        <v>230</v>
      </c>
      <c r="AP1213" t="str">
        <f t="shared" ca="1" si="20898"/>
        <v>\\(\\quad \\displaystyle \\frac{13}{12}x</v>
      </c>
      <c r="AQ1213" t="str">
        <f t="shared" ca="1" si="20899"/>
        <v>+\\frac{11}{6} \\)</v>
      </c>
      <c r="AS1213" t="str">
        <f t="shared" ref="AS1213" ca="1" si="21824">IF(OR(CT1213=1,CR1213=0),AP1214,AP1213)</f>
        <v>\\(\\quad \\displaystyle \\frac{13}{12}x</v>
      </c>
      <c r="AT1213" t="str">
        <f t="shared" ref="AT1213" ca="1" si="21825">IF(OR(DA1213=1,CY1213=0),AQ1214,AQ1213)</f>
        <v>+\\frac{11}{6} \\)</v>
      </c>
      <c r="AU1213" s="114" t="s">
        <v>60</v>
      </c>
      <c r="AV1213" s="115" t="s">
        <v>329</v>
      </c>
      <c r="AW1213" s="114" t="str">
        <f t="shared" ref="AW1213" ca="1" si="21826">P1213&amp;Q1213&amp;R1213&amp;S1213&amp;T1213&amp;U1213&amp;V1213&amp;W1213&amp;X1213&amp;Y1213&amp;Z1213&amp;AA1213&amp;AB1213&amp;AC1213</f>
        <v>\\(\\quad \\displaystyle \\frac{-2x+4}{8}+\\frac{4x+4}{3}= \\)</v>
      </c>
      <c r="AX1213" s="114" t="str">
        <f t="shared" ref="AX1213" ca="1" si="21827">IF(AS1214="",AS1213&amp;AT1213,AS1214)</f>
        <v>\\(\\quad \\displaystyle \\frac{13}{12}x+\\frac{11}{6} \\)</v>
      </c>
      <c r="AY1213" s="115" t="s">
        <v>62</v>
      </c>
      <c r="AZ1213" s="116" t="str">
        <f t="shared" ref="AZ1213" ca="1" si="21828">"INSERT INTO "&amp;AU1213&amp;"(tangen,question,answer,editor,date,count) VALUES('"&amp;AV1213&amp;"','"&amp;AW1213&amp;"','"&amp;AX1213&amp;"','"&amp;AY1213&amp;"',NOW(),0);"</f>
        <v>INSERT INTO math(tangen,question,answer,editor,date,count) VALUES('m5800','\\(\\quad \\displaystyle \\frac{-2x+4}{8}+\\frac{4x+4}{3}= \\)','\\(\\quad \\displaystyle \\frac{13}{12}x+\\frac{11}{6} \\)','harazono',NOW(),0);</v>
      </c>
      <c r="BH1213">
        <f t="shared" ref="BH1213" ca="1" si="21829">IF(BH1214=1,"",IF(BH1214=-1,"",BH1214))</f>
        <v>-2</v>
      </c>
      <c r="BI1213" t="s">
        <v>18</v>
      </c>
      <c r="BJ1213" t="str">
        <f t="shared" ca="1" si="20853"/>
        <v>+</v>
      </c>
      <c r="BK1213" s="23">
        <f t="shared" ref="BK1213" ca="1" si="21830">IF(H1213=0,7,H1213)</f>
        <v>4</v>
      </c>
      <c r="BM1213">
        <f t="shared" ref="BM1213" ca="1" si="21831">IF(BM1214=1,"",IF(BM1214=-1,"",BM1214))</f>
        <v>4</v>
      </c>
      <c r="BN1213" t="s">
        <v>18</v>
      </c>
      <c r="BO1213" t="str">
        <f t="shared" ca="1" si="20856"/>
        <v>+</v>
      </c>
      <c r="BP1213" s="23">
        <f t="shared" ref="BP1213" ca="1" si="21832">IF(M1213=0,7,M1213)</f>
        <v>4</v>
      </c>
      <c r="BR1213">
        <f t="shared" ref="BR1213" ca="1" si="21833">BH1214*L1214</f>
        <v>-6</v>
      </c>
      <c r="BS1213" t="s">
        <v>18</v>
      </c>
      <c r="BT1213">
        <f t="shared" ref="BT1213" ca="1" si="21834">BK1213*L1214</f>
        <v>12</v>
      </c>
      <c r="BV1213">
        <f t="shared" ref="BV1213" ca="1" si="21835">G1214*BM1214</f>
        <v>32</v>
      </c>
      <c r="BW1213" t="s">
        <v>18</v>
      </c>
      <c r="BX1213">
        <f t="shared" ref="BX1213" ca="1" si="21836">G1214*BP1213</f>
        <v>32</v>
      </c>
      <c r="BY1213" s="3">
        <f t="shared" ref="BY1213" ca="1" si="21837">BR1213+BV1213</f>
        <v>26</v>
      </c>
      <c r="BZ1213" t="s">
        <v>18</v>
      </c>
      <c r="CA1213" s="3">
        <f t="shared" ref="CA1213" ca="1" si="21838">BT1213+BX1213</f>
        <v>44</v>
      </c>
      <c r="CB1213">
        <f t="shared" ca="1" si="20915"/>
        <v>26</v>
      </c>
      <c r="CC1213">
        <f t="shared" ca="1" si="20916"/>
        <v>44</v>
      </c>
      <c r="CD1213" s="33">
        <f t="shared" ref="CD1213" ca="1" si="21839">BY1213/GCD(CB1213,CB1214)</f>
        <v>13</v>
      </c>
      <c r="CE1213" t="s">
        <v>18</v>
      </c>
      <c r="CF1213" s="33">
        <f t="shared" ref="CF1213" ca="1" si="21840">CA1213/GCD(CC1213,CC1214)</f>
        <v>11</v>
      </c>
      <c r="CH1213" s="3">
        <f t="shared" ref="CH1213" ca="1" si="21841">CD1213</f>
        <v>13</v>
      </c>
      <c r="CI1213" s="3">
        <f t="shared" ref="CI1213" ca="1" si="21842">CD1214</f>
        <v>12</v>
      </c>
      <c r="CJ1213" t="s">
        <v>18</v>
      </c>
      <c r="CK1213" s="3" t="str">
        <f t="shared" ca="1" si="20868"/>
        <v>+</v>
      </c>
      <c r="CL1213" s="3">
        <f t="shared" ref="CL1213" ca="1" si="21843">CF1213</f>
        <v>11</v>
      </c>
      <c r="CM1213" s="3">
        <f t="shared" ref="CM1213" ca="1" si="21844">CF1214</f>
        <v>6</v>
      </c>
      <c r="CO1213" t="s">
        <v>250</v>
      </c>
      <c r="CP1213" s="2" t="str">
        <f t="shared" ca="1" si="20923"/>
        <v/>
      </c>
      <c r="CQ1213" t="s">
        <v>249</v>
      </c>
      <c r="CR1213" s="2">
        <f t="shared" ref="CR1213" ca="1" si="21845">ABS(CH1213)</f>
        <v>13</v>
      </c>
      <c r="CS1213" t="s">
        <v>216</v>
      </c>
      <c r="CT1213" s="2">
        <f t="shared" ref="CT1213" ca="1" si="21846">CI1213</f>
        <v>12</v>
      </c>
      <c r="CU1213" t="s">
        <v>217</v>
      </c>
      <c r="CV1213" t="s">
        <v>18</v>
      </c>
      <c r="CW1213" s="2" t="str">
        <f t="shared" ca="1" si="20926"/>
        <v>+</v>
      </c>
      <c r="CX1213" t="s">
        <v>249</v>
      </c>
      <c r="CY1213" s="2">
        <f t="shared" ref="CY1213" ca="1" si="21847">ABS(CL1213)</f>
        <v>11</v>
      </c>
      <c r="CZ1213" t="s">
        <v>216</v>
      </c>
      <c r="DA1213" s="2">
        <f t="shared" ref="DA1213" ca="1" si="21848">CM1213</f>
        <v>6</v>
      </c>
      <c r="DB1213" t="s">
        <v>217</v>
      </c>
      <c r="DC1213" t="s">
        <v>230</v>
      </c>
    </row>
    <row r="1214" spans="2:107" ht="32" customHeight="1" x14ac:dyDescent="0.55000000000000004">
      <c r="B1214" s="113"/>
      <c r="C1214" s="113"/>
      <c r="E1214" s="95"/>
      <c r="F1214" s="95"/>
      <c r="G1214" s="1">
        <f t="shared" ca="1" si="20875"/>
        <v>8</v>
      </c>
      <c r="H1214" s="95"/>
      <c r="J1214" s="95"/>
      <c r="K1214" s="95"/>
      <c r="L1214" s="1">
        <f t="shared" ca="1" si="20876"/>
        <v>3</v>
      </c>
      <c r="M1214" s="1"/>
      <c r="AP1214" t="str">
        <f t="shared" ca="1" si="20898"/>
        <v>\\(\\quad \\displaystyle 13x</v>
      </c>
      <c r="AQ1214" t="str">
        <f t="shared" ca="1" si="20899"/>
        <v>+11 \\)</v>
      </c>
      <c r="AS1214" s="13" t="str">
        <f t="shared" ref="AS1214" ca="1" si="21849">IF(AND(CR1213=0,CY1213=0),"\\(\\quad \\displaystyle 0 \\)","")</f>
        <v/>
      </c>
      <c r="AU1214" s="114"/>
      <c r="AV1214" s="114"/>
      <c r="AW1214" s="114"/>
      <c r="AX1214" s="114"/>
      <c r="AY1214" s="114"/>
      <c r="AZ1214" s="117"/>
      <c r="BH1214" s="23">
        <f t="shared" ref="BH1214" ca="1" si="21850">IF(E1213=0,7,E1213)</f>
        <v>-2</v>
      </c>
      <c r="BI1214" s="1"/>
      <c r="BK1214" s="1"/>
      <c r="BL1214" t="s">
        <v>287</v>
      </c>
      <c r="BM1214" s="23">
        <f t="shared" ref="BM1214" ca="1" si="21851">IF(J1213=0,7,J1213)</f>
        <v>4</v>
      </c>
      <c r="BN1214" s="1"/>
      <c r="BP1214" s="1"/>
      <c r="BR1214">
        <f t="shared" ref="BR1214" ca="1" si="21852">G1214*L1214</f>
        <v>24</v>
      </c>
      <c r="BS1214" t="s">
        <v>18</v>
      </c>
      <c r="BT1214">
        <f t="shared" ref="BT1214" ca="1" si="21853">G1214*L1214</f>
        <v>24</v>
      </c>
      <c r="BV1214">
        <f t="shared" ref="BV1214" ca="1" si="21854">G1214*L1214</f>
        <v>24</v>
      </c>
      <c r="BW1214" t="s">
        <v>18</v>
      </c>
      <c r="BX1214">
        <f t="shared" ref="BX1214" ca="1" si="21855">G1214*L1214</f>
        <v>24</v>
      </c>
      <c r="BY1214" s="3">
        <f t="shared" ref="BY1214" ca="1" si="21856">BR1214</f>
        <v>24</v>
      </c>
      <c r="BZ1214" t="s">
        <v>18</v>
      </c>
      <c r="CA1214" s="3">
        <f t="shared" ref="CA1214" ca="1" si="21857">BT1214</f>
        <v>24</v>
      </c>
      <c r="CB1214">
        <f t="shared" ca="1" si="20915"/>
        <v>24</v>
      </c>
      <c r="CC1214">
        <f t="shared" ca="1" si="20916"/>
        <v>24</v>
      </c>
      <c r="CD1214" s="33">
        <f t="shared" ref="CD1214" ca="1" si="21858">BY1214/GCD(CB1213,CB1214)</f>
        <v>12</v>
      </c>
      <c r="CE1214" t="s">
        <v>18</v>
      </c>
      <c r="CF1214" s="33">
        <f t="shared" ref="CF1214" ca="1" si="21859">CA1214/GCD(CC1213,CC1214)</f>
        <v>6</v>
      </c>
      <c r="CH1214" s="3">
        <f t="shared" ref="CH1214" ca="1" si="21860">CD1213</f>
        <v>13</v>
      </c>
      <c r="CJ1214" t="s">
        <v>18</v>
      </c>
      <c r="CK1214" s="3" t="str">
        <f t="shared" ref="CK1214" ca="1" si="21861">IF(CM1213&gt;=0,"+","")</f>
        <v>+</v>
      </c>
      <c r="CL1214" s="3">
        <f t="shared" ref="CL1214" ca="1" si="21862">CF1213</f>
        <v>11</v>
      </c>
      <c r="CO1214" t="s">
        <v>250</v>
      </c>
      <c r="CP1214" s="2" t="str">
        <f t="shared" ca="1" si="20923"/>
        <v/>
      </c>
      <c r="CR1214" s="2">
        <f t="shared" ref="CR1214" ca="1" si="21863">IF(CH1214=0,"",IF(CH1214=1,"",IF(CH1214=-1,"",ABS(CH1214))))</f>
        <v>13</v>
      </c>
      <c r="CV1214" t="str">
        <f t="shared" ref="CV1214" ca="1" si="21864">IF(CR1213=0,"","x")</f>
        <v>x</v>
      </c>
      <c r="CW1214" s="2" t="str">
        <f t="shared" ca="1" si="20926"/>
        <v>+</v>
      </c>
      <c r="CY1214" s="2">
        <f t="shared" ref="CY1214" ca="1" si="21865">IF(CL1214=0,"",ABS(CL1214))</f>
        <v>11</v>
      </c>
      <c r="DC1214" t="s">
        <v>230</v>
      </c>
    </row>
    <row r="1215" spans="2:107" ht="32" customHeight="1" x14ac:dyDescent="0.55000000000000004">
      <c r="B1215" s="112" t="s">
        <v>1</v>
      </c>
      <c r="C1215" s="112" t="s">
        <v>330</v>
      </c>
      <c r="E1215" s="96">
        <f t="shared" ca="1" si="20837"/>
        <v>6</v>
      </c>
      <c r="F1215" s="97" t="s">
        <v>18</v>
      </c>
      <c r="G1215" s="97" t="str">
        <f t="shared" ca="1" si="20838"/>
        <v>+</v>
      </c>
      <c r="H1215" s="96">
        <f t="shared" ca="1" si="20839"/>
        <v>1</v>
      </c>
      <c r="I1215" t="s">
        <v>287</v>
      </c>
      <c r="J1215" s="96">
        <f t="shared" ca="1" si="20840"/>
        <v>4</v>
      </c>
      <c r="K1215" s="97" t="s">
        <v>18</v>
      </c>
      <c r="L1215" s="97" t="str">
        <f t="shared" ca="1" si="20841"/>
        <v>+</v>
      </c>
      <c r="M1215" s="96">
        <f t="shared" ca="1" si="20842"/>
        <v>6</v>
      </c>
      <c r="P1215" t="s">
        <v>250</v>
      </c>
      <c r="Q1215" t="s">
        <v>249</v>
      </c>
      <c r="R1215" t="str">
        <f t="shared" ref="R1215" ca="1" si="21866">BH1215&amp;BI1215&amp;BJ1215&amp;BK1215</f>
        <v>6x+1</v>
      </c>
      <c r="S1215" t="s">
        <v>216</v>
      </c>
      <c r="T1215">
        <f t="shared" ref="T1215" ca="1" si="21867">G1216</f>
        <v>8</v>
      </c>
      <c r="U1215" t="s">
        <v>217</v>
      </c>
      <c r="V1215" t="s">
        <v>287</v>
      </c>
      <c r="W1215" t="s">
        <v>249</v>
      </c>
      <c r="X1215" t="str">
        <f t="shared" ref="X1215" ca="1" si="21868">BM1215&amp;BN1215&amp;BO1215&amp;BP1215</f>
        <v>4x+6</v>
      </c>
      <c r="Y1215" t="s">
        <v>216</v>
      </c>
      <c r="Z1215">
        <f t="shared" ref="Z1215" ca="1" si="21869">L1216</f>
        <v>4</v>
      </c>
      <c r="AA1215" t="s">
        <v>217</v>
      </c>
      <c r="AB1215" t="s">
        <v>13</v>
      </c>
      <c r="AC1215" t="s">
        <v>230</v>
      </c>
      <c r="AP1215" t="str">
        <f t="shared" ca="1" si="20898"/>
        <v>\\(\\quad \\displaystyle \\frac{7}{4}x</v>
      </c>
      <c r="AQ1215" t="str">
        <f t="shared" ca="1" si="20899"/>
        <v>+\\frac{13}{8} \\)</v>
      </c>
      <c r="AS1215" t="str">
        <f t="shared" ref="AS1215" ca="1" si="21870">IF(OR(CT1215=1,CR1215=0),AP1216,AP1215)</f>
        <v>\\(\\quad \\displaystyle \\frac{7}{4}x</v>
      </c>
      <c r="AT1215" t="str">
        <f t="shared" ref="AT1215" ca="1" si="21871">IF(OR(DA1215=1,CY1215=0),AQ1216,AQ1215)</f>
        <v>+\\frac{13}{8} \\)</v>
      </c>
      <c r="AU1215" s="114" t="s">
        <v>60</v>
      </c>
      <c r="AV1215" s="115" t="s">
        <v>329</v>
      </c>
      <c r="AW1215" s="114" t="str">
        <f t="shared" ref="AW1215" ca="1" si="21872">P1215&amp;Q1215&amp;R1215&amp;S1215&amp;T1215&amp;U1215&amp;V1215&amp;W1215&amp;X1215&amp;Y1215&amp;Z1215&amp;AA1215&amp;AB1215&amp;AC1215</f>
        <v>\\(\\quad \\displaystyle \\frac{6x+1}{8}+\\frac{4x+6}{4}= \\)</v>
      </c>
      <c r="AX1215" s="114" t="str">
        <f t="shared" ref="AX1215" ca="1" si="21873">IF(AS1216="",AS1215&amp;AT1215,AS1216)</f>
        <v>\\(\\quad \\displaystyle \\frac{7}{4}x+\\frac{13}{8} \\)</v>
      </c>
      <c r="AY1215" s="115" t="s">
        <v>62</v>
      </c>
      <c r="AZ1215" s="116" t="str">
        <f t="shared" ref="AZ1215" ca="1" si="21874">"INSERT INTO "&amp;AU1215&amp;"(tangen,question,answer,editor,date,count) VALUES('"&amp;AV1215&amp;"','"&amp;AW1215&amp;"','"&amp;AX1215&amp;"','"&amp;AY1215&amp;"',NOW(),0);"</f>
        <v>INSERT INTO math(tangen,question,answer,editor,date,count) VALUES('m5800','\\(\\quad \\displaystyle \\frac{6x+1}{8}+\\frac{4x+6}{4}= \\)','\\(\\quad \\displaystyle \\frac{7}{4}x+\\frac{13}{8} \\)','harazono',NOW(),0);</v>
      </c>
      <c r="BH1215">
        <f t="shared" ref="BH1215" ca="1" si="21875">IF(BH1216=1,"",IF(BH1216=-1,"",BH1216))</f>
        <v>6</v>
      </c>
      <c r="BI1215" t="s">
        <v>18</v>
      </c>
      <c r="BJ1215" t="str">
        <f t="shared" ca="1" si="20853"/>
        <v>+</v>
      </c>
      <c r="BK1215" s="23">
        <f t="shared" ref="BK1215" ca="1" si="21876">IF(H1215=0,7,H1215)</f>
        <v>1</v>
      </c>
      <c r="BM1215">
        <f t="shared" ref="BM1215" ca="1" si="21877">IF(BM1216=1,"",IF(BM1216=-1,"",BM1216))</f>
        <v>4</v>
      </c>
      <c r="BN1215" t="s">
        <v>18</v>
      </c>
      <c r="BO1215" t="str">
        <f t="shared" ca="1" si="20856"/>
        <v>+</v>
      </c>
      <c r="BP1215" s="23">
        <f t="shared" ref="BP1215" ca="1" si="21878">IF(M1215=0,7,M1215)</f>
        <v>6</v>
      </c>
      <c r="BR1215">
        <f t="shared" ref="BR1215" ca="1" si="21879">BH1216*L1216</f>
        <v>24</v>
      </c>
      <c r="BS1215" t="s">
        <v>18</v>
      </c>
      <c r="BT1215">
        <f t="shared" ref="BT1215" ca="1" si="21880">BK1215*L1216</f>
        <v>4</v>
      </c>
      <c r="BV1215">
        <f t="shared" ref="BV1215" ca="1" si="21881">G1216*BM1216</f>
        <v>32</v>
      </c>
      <c r="BW1215" t="s">
        <v>18</v>
      </c>
      <c r="BX1215">
        <f t="shared" ref="BX1215" ca="1" si="21882">G1216*BP1215</f>
        <v>48</v>
      </c>
      <c r="BY1215" s="3">
        <f t="shared" ref="BY1215" ca="1" si="21883">BR1215+BV1215</f>
        <v>56</v>
      </c>
      <c r="BZ1215" t="s">
        <v>18</v>
      </c>
      <c r="CA1215" s="3">
        <f t="shared" ref="CA1215" ca="1" si="21884">BT1215+BX1215</f>
        <v>52</v>
      </c>
      <c r="CB1215">
        <f t="shared" ca="1" si="20915"/>
        <v>56</v>
      </c>
      <c r="CC1215">
        <f t="shared" ca="1" si="20916"/>
        <v>52</v>
      </c>
      <c r="CD1215" s="33">
        <f t="shared" ref="CD1215" ca="1" si="21885">BY1215/GCD(CB1215,CB1216)</f>
        <v>7</v>
      </c>
      <c r="CE1215" t="s">
        <v>18</v>
      </c>
      <c r="CF1215" s="33">
        <f t="shared" ref="CF1215" ca="1" si="21886">CA1215/GCD(CC1215,CC1216)</f>
        <v>13</v>
      </c>
      <c r="CH1215" s="3">
        <f t="shared" ref="CH1215" ca="1" si="21887">CD1215</f>
        <v>7</v>
      </c>
      <c r="CI1215" s="3">
        <f t="shared" ref="CI1215" ca="1" si="21888">CD1216</f>
        <v>4</v>
      </c>
      <c r="CJ1215" t="s">
        <v>18</v>
      </c>
      <c r="CK1215" s="3" t="str">
        <f t="shared" ca="1" si="20868"/>
        <v>+</v>
      </c>
      <c r="CL1215" s="3">
        <f t="shared" ref="CL1215" ca="1" si="21889">CF1215</f>
        <v>13</v>
      </c>
      <c r="CM1215" s="3">
        <f t="shared" ref="CM1215" ca="1" si="21890">CF1216</f>
        <v>8</v>
      </c>
      <c r="CO1215" t="s">
        <v>250</v>
      </c>
      <c r="CP1215" s="2" t="str">
        <f t="shared" ca="1" si="20923"/>
        <v/>
      </c>
      <c r="CQ1215" t="s">
        <v>249</v>
      </c>
      <c r="CR1215" s="2">
        <f t="shared" ref="CR1215" ca="1" si="21891">ABS(CH1215)</f>
        <v>7</v>
      </c>
      <c r="CS1215" t="s">
        <v>216</v>
      </c>
      <c r="CT1215" s="2">
        <f t="shared" ref="CT1215" ca="1" si="21892">CI1215</f>
        <v>4</v>
      </c>
      <c r="CU1215" t="s">
        <v>217</v>
      </c>
      <c r="CV1215" t="s">
        <v>18</v>
      </c>
      <c r="CW1215" s="2" t="str">
        <f t="shared" ca="1" si="20926"/>
        <v>+</v>
      </c>
      <c r="CX1215" t="s">
        <v>249</v>
      </c>
      <c r="CY1215" s="2">
        <f t="shared" ref="CY1215" ca="1" si="21893">ABS(CL1215)</f>
        <v>13</v>
      </c>
      <c r="CZ1215" t="s">
        <v>216</v>
      </c>
      <c r="DA1215" s="2">
        <f t="shared" ref="DA1215" ca="1" si="21894">CM1215</f>
        <v>8</v>
      </c>
      <c r="DB1215" t="s">
        <v>217</v>
      </c>
      <c r="DC1215" t="s">
        <v>230</v>
      </c>
    </row>
    <row r="1216" spans="2:107" ht="32" customHeight="1" x14ac:dyDescent="0.55000000000000004">
      <c r="B1216" s="113"/>
      <c r="C1216" s="113"/>
      <c r="E1216" s="95"/>
      <c r="F1216" s="95"/>
      <c r="G1216" s="1">
        <f t="shared" ca="1" si="20875"/>
        <v>8</v>
      </c>
      <c r="H1216" s="95"/>
      <c r="J1216" s="95"/>
      <c r="K1216" s="95"/>
      <c r="L1216" s="1">
        <f t="shared" ca="1" si="20876"/>
        <v>4</v>
      </c>
      <c r="M1216" s="1"/>
      <c r="AP1216" t="str">
        <f t="shared" ca="1" si="20898"/>
        <v>\\(\\quad \\displaystyle 7x</v>
      </c>
      <c r="AQ1216" t="str">
        <f t="shared" ca="1" si="20899"/>
        <v>+13 \\)</v>
      </c>
      <c r="AS1216" s="13" t="str">
        <f t="shared" ref="AS1216" ca="1" si="21895">IF(AND(CR1215=0,CY1215=0),"\\(\\quad \\displaystyle 0 \\)","")</f>
        <v/>
      </c>
      <c r="AU1216" s="114"/>
      <c r="AV1216" s="114"/>
      <c r="AW1216" s="114"/>
      <c r="AX1216" s="114"/>
      <c r="AY1216" s="114"/>
      <c r="AZ1216" s="117"/>
      <c r="BH1216" s="23">
        <f t="shared" ref="BH1216" ca="1" si="21896">IF(E1215=0,7,E1215)</f>
        <v>6</v>
      </c>
      <c r="BI1216" s="1"/>
      <c r="BK1216" s="1"/>
      <c r="BL1216" t="s">
        <v>287</v>
      </c>
      <c r="BM1216" s="23">
        <f t="shared" ref="BM1216" ca="1" si="21897">IF(J1215=0,7,J1215)</f>
        <v>4</v>
      </c>
      <c r="BN1216" s="1"/>
      <c r="BP1216" s="1"/>
      <c r="BR1216">
        <f t="shared" ref="BR1216" ca="1" si="21898">G1216*L1216</f>
        <v>32</v>
      </c>
      <c r="BS1216" t="s">
        <v>18</v>
      </c>
      <c r="BT1216">
        <f t="shared" ref="BT1216" ca="1" si="21899">G1216*L1216</f>
        <v>32</v>
      </c>
      <c r="BV1216">
        <f t="shared" ref="BV1216" ca="1" si="21900">G1216*L1216</f>
        <v>32</v>
      </c>
      <c r="BW1216" t="s">
        <v>18</v>
      </c>
      <c r="BX1216">
        <f t="shared" ref="BX1216" ca="1" si="21901">G1216*L1216</f>
        <v>32</v>
      </c>
      <c r="BY1216" s="3">
        <f t="shared" ref="BY1216" ca="1" si="21902">BR1216</f>
        <v>32</v>
      </c>
      <c r="BZ1216" t="s">
        <v>18</v>
      </c>
      <c r="CA1216" s="3">
        <f t="shared" ref="CA1216" ca="1" si="21903">BT1216</f>
        <v>32</v>
      </c>
      <c r="CB1216">
        <f t="shared" ca="1" si="20915"/>
        <v>32</v>
      </c>
      <c r="CC1216">
        <f t="shared" ca="1" si="20916"/>
        <v>32</v>
      </c>
      <c r="CD1216" s="33">
        <f t="shared" ref="CD1216" ca="1" si="21904">BY1216/GCD(CB1215,CB1216)</f>
        <v>4</v>
      </c>
      <c r="CE1216" t="s">
        <v>18</v>
      </c>
      <c r="CF1216" s="33">
        <f t="shared" ref="CF1216" ca="1" si="21905">CA1216/GCD(CC1215,CC1216)</f>
        <v>8</v>
      </c>
      <c r="CH1216" s="3">
        <f t="shared" ref="CH1216" ca="1" si="21906">CD1215</f>
        <v>7</v>
      </c>
      <c r="CJ1216" t="s">
        <v>18</v>
      </c>
      <c r="CK1216" s="3" t="str">
        <f t="shared" ref="CK1216" ca="1" si="21907">IF(CM1215&gt;=0,"+","")</f>
        <v>+</v>
      </c>
      <c r="CL1216" s="3">
        <f t="shared" ref="CL1216" ca="1" si="21908">CF1215</f>
        <v>13</v>
      </c>
      <c r="CO1216" t="s">
        <v>250</v>
      </c>
      <c r="CP1216" s="2" t="str">
        <f t="shared" ca="1" si="20923"/>
        <v/>
      </c>
      <c r="CR1216" s="2">
        <f t="shared" ref="CR1216" ca="1" si="21909">IF(CH1216=0,"",IF(CH1216=1,"",IF(CH1216=-1,"",ABS(CH1216))))</f>
        <v>7</v>
      </c>
      <c r="CV1216" t="str">
        <f t="shared" ref="CV1216" ca="1" si="21910">IF(CR1215=0,"","x")</f>
        <v>x</v>
      </c>
      <c r="CW1216" s="2" t="str">
        <f t="shared" ca="1" si="20926"/>
        <v>+</v>
      </c>
      <c r="CY1216" s="2">
        <f t="shared" ref="CY1216" ca="1" si="21911">IF(CL1216=0,"",ABS(CL1216))</f>
        <v>13</v>
      </c>
      <c r="DC1216" t="s">
        <v>230</v>
      </c>
    </row>
    <row r="1217" spans="2:107" ht="32" customHeight="1" x14ac:dyDescent="0.55000000000000004">
      <c r="B1217" s="112" t="s">
        <v>1</v>
      </c>
      <c r="C1217" s="112" t="s">
        <v>330</v>
      </c>
      <c r="E1217" s="96">
        <f t="shared" ca="1" si="20837"/>
        <v>-5</v>
      </c>
      <c r="F1217" s="97" t="s">
        <v>18</v>
      </c>
      <c r="G1217" s="97" t="str">
        <f t="shared" ca="1" si="20838"/>
        <v/>
      </c>
      <c r="H1217" s="96">
        <f t="shared" ca="1" si="20839"/>
        <v>-1</v>
      </c>
      <c r="I1217" t="s">
        <v>287</v>
      </c>
      <c r="J1217" s="96">
        <f t="shared" ca="1" si="20840"/>
        <v>6</v>
      </c>
      <c r="K1217" s="97" t="s">
        <v>18</v>
      </c>
      <c r="L1217" s="97" t="str">
        <f t="shared" ca="1" si="20841"/>
        <v>+</v>
      </c>
      <c r="M1217" s="96">
        <f t="shared" ca="1" si="20842"/>
        <v>9</v>
      </c>
      <c r="P1217" t="s">
        <v>250</v>
      </c>
      <c r="Q1217" t="s">
        <v>249</v>
      </c>
      <c r="R1217" t="str">
        <f t="shared" ref="R1217" ca="1" si="21912">BH1217&amp;BI1217&amp;BJ1217&amp;BK1217</f>
        <v>-5x-1</v>
      </c>
      <c r="S1217" t="s">
        <v>216</v>
      </c>
      <c r="T1217">
        <f t="shared" ref="T1217" ca="1" si="21913">G1218</f>
        <v>10</v>
      </c>
      <c r="U1217" t="s">
        <v>217</v>
      </c>
      <c r="V1217" t="s">
        <v>287</v>
      </c>
      <c r="W1217" t="s">
        <v>249</v>
      </c>
      <c r="X1217" t="str">
        <f t="shared" ref="X1217" ca="1" si="21914">BM1217&amp;BN1217&amp;BO1217&amp;BP1217</f>
        <v>6x+9</v>
      </c>
      <c r="Y1217" t="s">
        <v>216</v>
      </c>
      <c r="Z1217">
        <f t="shared" ref="Z1217" ca="1" si="21915">L1218</f>
        <v>3</v>
      </c>
      <c r="AA1217" t="s">
        <v>217</v>
      </c>
      <c r="AB1217" t="s">
        <v>13</v>
      </c>
      <c r="AC1217" t="s">
        <v>230</v>
      </c>
      <c r="AP1217" t="str">
        <f t="shared" ca="1" si="20898"/>
        <v>\\(\\quad \\displaystyle \\frac{3}{2}x</v>
      </c>
      <c r="AQ1217" t="str">
        <f t="shared" ca="1" si="20899"/>
        <v>+\\frac{29}{10} \\)</v>
      </c>
      <c r="AS1217" t="str">
        <f t="shared" ref="AS1217" ca="1" si="21916">IF(OR(CT1217=1,CR1217=0),AP1218,AP1217)</f>
        <v>\\(\\quad \\displaystyle \\frac{3}{2}x</v>
      </c>
      <c r="AT1217" t="str">
        <f t="shared" ref="AT1217" ca="1" si="21917">IF(OR(DA1217=1,CY1217=0),AQ1218,AQ1217)</f>
        <v>+\\frac{29}{10} \\)</v>
      </c>
      <c r="AU1217" s="114" t="s">
        <v>60</v>
      </c>
      <c r="AV1217" s="115" t="s">
        <v>329</v>
      </c>
      <c r="AW1217" s="114" t="str">
        <f t="shared" ref="AW1217" ca="1" si="21918">P1217&amp;Q1217&amp;R1217&amp;S1217&amp;T1217&amp;U1217&amp;V1217&amp;W1217&amp;X1217&amp;Y1217&amp;Z1217&amp;AA1217&amp;AB1217&amp;AC1217</f>
        <v>\\(\\quad \\displaystyle \\frac{-5x-1}{10}+\\frac{6x+9}{3}= \\)</v>
      </c>
      <c r="AX1217" s="114" t="str">
        <f t="shared" ref="AX1217" ca="1" si="21919">IF(AS1218="",AS1217&amp;AT1217,AS1218)</f>
        <v>\\(\\quad \\displaystyle \\frac{3}{2}x+\\frac{29}{10} \\)</v>
      </c>
      <c r="AY1217" s="115" t="s">
        <v>62</v>
      </c>
      <c r="AZ1217" s="116" t="str">
        <f t="shared" ref="AZ1217" ca="1" si="21920">"INSERT INTO "&amp;AU1217&amp;"(tangen,question,answer,editor,date,count) VALUES('"&amp;AV1217&amp;"','"&amp;AW1217&amp;"','"&amp;AX1217&amp;"','"&amp;AY1217&amp;"',NOW(),0);"</f>
        <v>INSERT INTO math(tangen,question,answer,editor,date,count) VALUES('m5800','\\(\\quad \\displaystyle \\frac{-5x-1}{10}+\\frac{6x+9}{3}= \\)','\\(\\quad \\displaystyle \\frac{3}{2}x+\\frac{29}{10} \\)','harazono',NOW(),0);</v>
      </c>
      <c r="BH1217">
        <f t="shared" ref="BH1217" ca="1" si="21921">IF(BH1218=1,"",IF(BH1218=-1,"",BH1218))</f>
        <v>-5</v>
      </c>
      <c r="BI1217" t="s">
        <v>18</v>
      </c>
      <c r="BJ1217" t="str">
        <f t="shared" ca="1" si="20853"/>
        <v/>
      </c>
      <c r="BK1217" s="23">
        <f t="shared" ref="BK1217" ca="1" si="21922">IF(H1217=0,7,H1217)</f>
        <v>-1</v>
      </c>
      <c r="BM1217">
        <f t="shared" ref="BM1217" ca="1" si="21923">IF(BM1218=1,"",IF(BM1218=-1,"",BM1218))</f>
        <v>6</v>
      </c>
      <c r="BN1217" t="s">
        <v>18</v>
      </c>
      <c r="BO1217" t="str">
        <f t="shared" ca="1" si="20856"/>
        <v>+</v>
      </c>
      <c r="BP1217" s="23">
        <f t="shared" ref="BP1217" ca="1" si="21924">IF(M1217=0,7,M1217)</f>
        <v>9</v>
      </c>
      <c r="BR1217">
        <f t="shared" ref="BR1217" ca="1" si="21925">BH1218*L1218</f>
        <v>-15</v>
      </c>
      <c r="BS1217" t="s">
        <v>18</v>
      </c>
      <c r="BT1217">
        <f t="shared" ref="BT1217" ca="1" si="21926">BK1217*L1218</f>
        <v>-3</v>
      </c>
      <c r="BV1217">
        <f t="shared" ref="BV1217" ca="1" si="21927">G1218*BM1218</f>
        <v>60</v>
      </c>
      <c r="BW1217" t="s">
        <v>18</v>
      </c>
      <c r="BX1217">
        <f t="shared" ref="BX1217" ca="1" si="21928">G1218*BP1217</f>
        <v>90</v>
      </c>
      <c r="BY1217" s="3">
        <f t="shared" ref="BY1217" ca="1" si="21929">BR1217+BV1217</f>
        <v>45</v>
      </c>
      <c r="BZ1217" t="s">
        <v>18</v>
      </c>
      <c r="CA1217" s="3">
        <f t="shared" ref="CA1217" ca="1" si="21930">BT1217+BX1217</f>
        <v>87</v>
      </c>
      <c r="CB1217">
        <f t="shared" ca="1" si="20915"/>
        <v>45</v>
      </c>
      <c r="CC1217">
        <f t="shared" ca="1" si="20916"/>
        <v>87</v>
      </c>
      <c r="CD1217" s="33">
        <f t="shared" ref="CD1217" ca="1" si="21931">BY1217/GCD(CB1217,CB1218)</f>
        <v>3</v>
      </c>
      <c r="CE1217" t="s">
        <v>18</v>
      </c>
      <c r="CF1217" s="33">
        <f t="shared" ref="CF1217" ca="1" si="21932">CA1217/GCD(CC1217,CC1218)</f>
        <v>29</v>
      </c>
      <c r="CH1217" s="3">
        <f t="shared" ref="CH1217" ca="1" si="21933">CD1217</f>
        <v>3</v>
      </c>
      <c r="CI1217" s="3">
        <f t="shared" ref="CI1217" ca="1" si="21934">CD1218</f>
        <v>2</v>
      </c>
      <c r="CJ1217" t="s">
        <v>18</v>
      </c>
      <c r="CK1217" s="3" t="str">
        <f t="shared" ca="1" si="20868"/>
        <v>+</v>
      </c>
      <c r="CL1217" s="3">
        <f t="shared" ref="CL1217" ca="1" si="21935">CF1217</f>
        <v>29</v>
      </c>
      <c r="CM1217" s="3">
        <f t="shared" ref="CM1217" ca="1" si="21936">CF1218</f>
        <v>10</v>
      </c>
      <c r="CO1217" t="s">
        <v>250</v>
      </c>
      <c r="CP1217" s="2" t="str">
        <f t="shared" ca="1" si="20923"/>
        <v/>
      </c>
      <c r="CQ1217" t="s">
        <v>249</v>
      </c>
      <c r="CR1217" s="2">
        <f t="shared" ref="CR1217" ca="1" si="21937">ABS(CH1217)</f>
        <v>3</v>
      </c>
      <c r="CS1217" t="s">
        <v>216</v>
      </c>
      <c r="CT1217" s="2">
        <f t="shared" ref="CT1217" ca="1" si="21938">CI1217</f>
        <v>2</v>
      </c>
      <c r="CU1217" t="s">
        <v>217</v>
      </c>
      <c r="CV1217" t="s">
        <v>18</v>
      </c>
      <c r="CW1217" s="2" t="str">
        <f t="shared" ca="1" si="20926"/>
        <v>+</v>
      </c>
      <c r="CX1217" t="s">
        <v>249</v>
      </c>
      <c r="CY1217" s="2">
        <f t="shared" ref="CY1217" ca="1" si="21939">ABS(CL1217)</f>
        <v>29</v>
      </c>
      <c r="CZ1217" t="s">
        <v>216</v>
      </c>
      <c r="DA1217" s="2">
        <f t="shared" ref="DA1217" ca="1" si="21940">CM1217</f>
        <v>10</v>
      </c>
      <c r="DB1217" t="s">
        <v>217</v>
      </c>
      <c r="DC1217" t="s">
        <v>230</v>
      </c>
    </row>
    <row r="1218" spans="2:107" ht="32" customHeight="1" x14ac:dyDescent="0.55000000000000004">
      <c r="B1218" s="113"/>
      <c r="C1218" s="113"/>
      <c r="E1218" s="95"/>
      <c r="F1218" s="95"/>
      <c r="G1218" s="1">
        <f t="shared" ca="1" si="20875"/>
        <v>10</v>
      </c>
      <c r="H1218" s="95"/>
      <c r="J1218" s="95"/>
      <c r="K1218" s="95"/>
      <c r="L1218" s="1">
        <f t="shared" ca="1" si="20876"/>
        <v>3</v>
      </c>
      <c r="M1218" s="1"/>
      <c r="AP1218" t="str">
        <f t="shared" ca="1" si="20898"/>
        <v>\\(\\quad \\displaystyle 3x</v>
      </c>
      <c r="AQ1218" t="str">
        <f t="shared" ca="1" si="20899"/>
        <v>+29 \\)</v>
      </c>
      <c r="AS1218" s="13" t="str">
        <f t="shared" ref="AS1218" ca="1" si="21941">IF(AND(CR1217=0,CY1217=0),"\\(\\quad \\displaystyle 0 \\)","")</f>
        <v/>
      </c>
      <c r="AU1218" s="114"/>
      <c r="AV1218" s="114"/>
      <c r="AW1218" s="114"/>
      <c r="AX1218" s="114"/>
      <c r="AY1218" s="114"/>
      <c r="AZ1218" s="117"/>
      <c r="BH1218" s="23">
        <f t="shared" ref="BH1218" ca="1" si="21942">IF(E1217=0,7,E1217)</f>
        <v>-5</v>
      </c>
      <c r="BI1218" s="1"/>
      <c r="BK1218" s="1"/>
      <c r="BL1218" t="s">
        <v>287</v>
      </c>
      <c r="BM1218" s="23">
        <f t="shared" ref="BM1218" ca="1" si="21943">IF(J1217=0,7,J1217)</f>
        <v>6</v>
      </c>
      <c r="BN1218" s="1"/>
      <c r="BP1218" s="1"/>
      <c r="BR1218">
        <f t="shared" ref="BR1218" ca="1" si="21944">G1218*L1218</f>
        <v>30</v>
      </c>
      <c r="BS1218" t="s">
        <v>18</v>
      </c>
      <c r="BT1218">
        <f t="shared" ref="BT1218" ca="1" si="21945">G1218*L1218</f>
        <v>30</v>
      </c>
      <c r="BV1218">
        <f t="shared" ref="BV1218" ca="1" si="21946">G1218*L1218</f>
        <v>30</v>
      </c>
      <c r="BW1218" t="s">
        <v>18</v>
      </c>
      <c r="BX1218">
        <f t="shared" ref="BX1218" ca="1" si="21947">G1218*L1218</f>
        <v>30</v>
      </c>
      <c r="BY1218" s="3">
        <f t="shared" ref="BY1218" ca="1" si="21948">BR1218</f>
        <v>30</v>
      </c>
      <c r="BZ1218" t="s">
        <v>18</v>
      </c>
      <c r="CA1218" s="3">
        <f t="shared" ref="CA1218" ca="1" si="21949">BT1218</f>
        <v>30</v>
      </c>
      <c r="CB1218">
        <f t="shared" ca="1" si="20915"/>
        <v>30</v>
      </c>
      <c r="CC1218">
        <f t="shared" ca="1" si="20916"/>
        <v>30</v>
      </c>
      <c r="CD1218" s="33">
        <f t="shared" ref="CD1218" ca="1" si="21950">BY1218/GCD(CB1217,CB1218)</f>
        <v>2</v>
      </c>
      <c r="CE1218" t="s">
        <v>18</v>
      </c>
      <c r="CF1218" s="33">
        <f t="shared" ref="CF1218" ca="1" si="21951">CA1218/GCD(CC1217,CC1218)</f>
        <v>10</v>
      </c>
      <c r="CH1218" s="3">
        <f t="shared" ref="CH1218" ca="1" si="21952">CD1217</f>
        <v>3</v>
      </c>
      <c r="CJ1218" t="s">
        <v>18</v>
      </c>
      <c r="CK1218" s="3" t="str">
        <f t="shared" ref="CK1218" ca="1" si="21953">IF(CM1217&gt;=0,"+","")</f>
        <v>+</v>
      </c>
      <c r="CL1218" s="3">
        <f t="shared" ref="CL1218" ca="1" si="21954">CF1217</f>
        <v>29</v>
      </c>
      <c r="CO1218" t="s">
        <v>250</v>
      </c>
      <c r="CP1218" s="2" t="str">
        <f t="shared" ca="1" si="20923"/>
        <v/>
      </c>
      <c r="CR1218" s="2">
        <f t="shared" ref="CR1218" ca="1" si="21955">IF(CH1218=0,"",IF(CH1218=1,"",IF(CH1218=-1,"",ABS(CH1218))))</f>
        <v>3</v>
      </c>
      <c r="CV1218" t="str">
        <f t="shared" ref="CV1218" ca="1" si="21956">IF(CR1217=0,"","x")</f>
        <v>x</v>
      </c>
      <c r="CW1218" s="2" t="str">
        <f t="shared" ca="1" si="20926"/>
        <v>+</v>
      </c>
      <c r="CY1218" s="2">
        <f t="shared" ref="CY1218" ca="1" si="21957">IF(CL1218=0,"",ABS(CL1218))</f>
        <v>29</v>
      </c>
      <c r="DC1218" t="s">
        <v>230</v>
      </c>
    </row>
    <row r="1219" spans="2:107" ht="32" customHeight="1" x14ac:dyDescent="0.55000000000000004">
      <c r="B1219" s="112" t="s">
        <v>1</v>
      </c>
      <c r="C1219" s="112" t="s">
        <v>330</v>
      </c>
      <c r="E1219" s="96">
        <f t="shared" ca="1" si="20837"/>
        <v>-8</v>
      </c>
      <c r="F1219" s="97" t="s">
        <v>18</v>
      </c>
      <c r="G1219" s="97" t="str">
        <f t="shared" ca="1" si="20838"/>
        <v>+</v>
      </c>
      <c r="H1219" s="96">
        <f t="shared" ca="1" si="20839"/>
        <v>5</v>
      </c>
      <c r="I1219" t="s">
        <v>287</v>
      </c>
      <c r="J1219" s="96">
        <f t="shared" ca="1" si="20840"/>
        <v>10</v>
      </c>
      <c r="K1219" s="97" t="s">
        <v>18</v>
      </c>
      <c r="L1219" s="97" t="str">
        <f t="shared" ca="1" si="20841"/>
        <v>+</v>
      </c>
      <c r="M1219" s="96">
        <f t="shared" ca="1" si="20842"/>
        <v>4</v>
      </c>
      <c r="P1219" t="s">
        <v>250</v>
      </c>
      <c r="Q1219" t="s">
        <v>249</v>
      </c>
      <c r="R1219" t="str">
        <f t="shared" ref="R1219" ca="1" si="21958">BH1219&amp;BI1219&amp;BJ1219&amp;BK1219</f>
        <v>-8x+5</v>
      </c>
      <c r="S1219" t="s">
        <v>216</v>
      </c>
      <c r="T1219">
        <f t="shared" ref="T1219" ca="1" si="21959">G1220</f>
        <v>7</v>
      </c>
      <c r="U1219" t="s">
        <v>217</v>
      </c>
      <c r="V1219" t="s">
        <v>287</v>
      </c>
      <c r="W1219" t="s">
        <v>249</v>
      </c>
      <c r="X1219" t="str">
        <f t="shared" ref="X1219" ca="1" si="21960">BM1219&amp;BN1219&amp;BO1219&amp;BP1219</f>
        <v>10x+4</v>
      </c>
      <c r="Y1219" t="s">
        <v>216</v>
      </c>
      <c r="Z1219">
        <f t="shared" ref="Z1219" ca="1" si="21961">L1220</f>
        <v>9</v>
      </c>
      <c r="AA1219" t="s">
        <v>217</v>
      </c>
      <c r="AB1219" t="s">
        <v>13</v>
      </c>
      <c r="AC1219" t="s">
        <v>230</v>
      </c>
      <c r="AP1219" t="str">
        <f t="shared" ca="1" si="20898"/>
        <v>\\(\\quad \\displaystyle -\\frac{2}{63}x</v>
      </c>
      <c r="AQ1219" t="str">
        <f t="shared" ca="1" si="20899"/>
        <v>+\\frac{73}{63} \\)</v>
      </c>
      <c r="AS1219" t="str">
        <f t="shared" ref="AS1219" ca="1" si="21962">IF(OR(CT1219=1,CR1219=0),AP1220,AP1219)</f>
        <v>\\(\\quad \\displaystyle -\\frac{2}{63}x</v>
      </c>
      <c r="AT1219" t="str">
        <f t="shared" ref="AT1219" ca="1" si="21963">IF(OR(DA1219=1,CY1219=0),AQ1220,AQ1219)</f>
        <v>+\\frac{73}{63} \\)</v>
      </c>
      <c r="AU1219" s="114" t="s">
        <v>60</v>
      </c>
      <c r="AV1219" s="115" t="s">
        <v>329</v>
      </c>
      <c r="AW1219" s="114" t="str">
        <f t="shared" ref="AW1219" ca="1" si="21964">P1219&amp;Q1219&amp;R1219&amp;S1219&amp;T1219&amp;U1219&amp;V1219&amp;W1219&amp;X1219&amp;Y1219&amp;Z1219&amp;AA1219&amp;AB1219&amp;AC1219</f>
        <v>\\(\\quad \\displaystyle \\frac{-8x+5}{7}+\\frac{10x+4}{9}= \\)</v>
      </c>
      <c r="AX1219" s="114" t="str">
        <f t="shared" ref="AX1219" ca="1" si="21965">IF(AS1220="",AS1219&amp;AT1219,AS1220)</f>
        <v>\\(\\quad \\displaystyle -\\frac{2}{63}x+\\frac{73}{63} \\)</v>
      </c>
      <c r="AY1219" s="115" t="s">
        <v>62</v>
      </c>
      <c r="AZ1219" s="116" t="str">
        <f t="shared" ref="AZ1219" ca="1" si="21966">"INSERT INTO "&amp;AU1219&amp;"(tangen,question,answer,editor,date,count) VALUES('"&amp;AV1219&amp;"','"&amp;AW1219&amp;"','"&amp;AX1219&amp;"','"&amp;AY1219&amp;"',NOW(),0);"</f>
        <v>INSERT INTO math(tangen,question,answer,editor,date,count) VALUES('m5800','\\(\\quad \\displaystyle \\frac{-8x+5}{7}+\\frac{10x+4}{9}= \\)','\\(\\quad \\displaystyle -\\frac{2}{63}x+\\frac{73}{63} \\)','harazono',NOW(),0);</v>
      </c>
      <c r="BH1219">
        <f t="shared" ref="BH1219" ca="1" si="21967">IF(BH1220=1,"",IF(BH1220=-1,"",BH1220))</f>
        <v>-8</v>
      </c>
      <c r="BI1219" t="s">
        <v>18</v>
      </c>
      <c r="BJ1219" t="str">
        <f t="shared" ca="1" si="20853"/>
        <v>+</v>
      </c>
      <c r="BK1219" s="23">
        <f t="shared" ref="BK1219" ca="1" si="21968">IF(H1219=0,7,H1219)</f>
        <v>5</v>
      </c>
      <c r="BM1219">
        <f t="shared" ref="BM1219" ca="1" si="21969">IF(BM1220=1,"",IF(BM1220=-1,"",BM1220))</f>
        <v>10</v>
      </c>
      <c r="BN1219" t="s">
        <v>18</v>
      </c>
      <c r="BO1219" t="str">
        <f t="shared" ca="1" si="20856"/>
        <v>+</v>
      </c>
      <c r="BP1219" s="23">
        <f t="shared" ref="BP1219" ca="1" si="21970">IF(M1219=0,7,M1219)</f>
        <v>4</v>
      </c>
      <c r="BR1219">
        <f t="shared" ref="BR1219" ca="1" si="21971">BH1220*L1220</f>
        <v>-72</v>
      </c>
      <c r="BS1219" t="s">
        <v>18</v>
      </c>
      <c r="BT1219">
        <f t="shared" ref="BT1219" ca="1" si="21972">BK1219*L1220</f>
        <v>45</v>
      </c>
      <c r="BV1219">
        <f t="shared" ref="BV1219" ca="1" si="21973">G1220*BM1220</f>
        <v>70</v>
      </c>
      <c r="BW1219" t="s">
        <v>18</v>
      </c>
      <c r="BX1219">
        <f t="shared" ref="BX1219" ca="1" si="21974">G1220*BP1219</f>
        <v>28</v>
      </c>
      <c r="BY1219" s="3">
        <f t="shared" ref="BY1219" ca="1" si="21975">BR1219+BV1219</f>
        <v>-2</v>
      </c>
      <c r="BZ1219" t="s">
        <v>18</v>
      </c>
      <c r="CA1219" s="3">
        <f t="shared" ref="CA1219" ca="1" si="21976">BT1219+BX1219</f>
        <v>73</v>
      </c>
      <c r="CB1219">
        <f t="shared" ca="1" si="20915"/>
        <v>2</v>
      </c>
      <c r="CC1219">
        <f t="shared" ca="1" si="20916"/>
        <v>73</v>
      </c>
      <c r="CD1219" s="33">
        <f t="shared" ref="CD1219" ca="1" si="21977">BY1219/GCD(CB1219,CB1220)</f>
        <v>-2</v>
      </c>
      <c r="CE1219" t="s">
        <v>18</v>
      </c>
      <c r="CF1219" s="33">
        <f t="shared" ref="CF1219" ca="1" si="21978">CA1219/GCD(CC1219,CC1220)</f>
        <v>73</v>
      </c>
      <c r="CH1219" s="3">
        <f t="shared" ref="CH1219" ca="1" si="21979">CD1219</f>
        <v>-2</v>
      </c>
      <c r="CI1219" s="3">
        <f t="shared" ref="CI1219" ca="1" si="21980">CD1220</f>
        <v>63</v>
      </c>
      <c r="CJ1219" t="s">
        <v>18</v>
      </c>
      <c r="CK1219" s="3" t="str">
        <f t="shared" ca="1" si="20868"/>
        <v>+</v>
      </c>
      <c r="CL1219" s="3">
        <f t="shared" ref="CL1219" ca="1" si="21981">CF1219</f>
        <v>73</v>
      </c>
      <c r="CM1219" s="3">
        <f t="shared" ref="CM1219" ca="1" si="21982">CF1220</f>
        <v>63</v>
      </c>
      <c r="CO1219" t="s">
        <v>250</v>
      </c>
      <c r="CP1219" s="2" t="str">
        <f t="shared" ca="1" si="20923"/>
        <v>-</v>
      </c>
      <c r="CQ1219" t="s">
        <v>249</v>
      </c>
      <c r="CR1219" s="2">
        <f t="shared" ref="CR1219" ca="1" si="21983">ABS(CH1219)</f>
        <v>2</v>
      </c>
      <c r="CS1219" t="s">
        <v>216</v>
      </c>
      <c r="CT1219" s="2">
        <f t="shared" ref="CT1219" ca="1" si="21984">CI1219</f>
        <v>63</v>
      </c>
      <c r="CU1219" t="s">
        <v>217</v>
      </c>
      <c r="CV1219" t="s">
        <v>18</v>
      </c>
      <c r="CW1219" s="2" t="str">
        <f t="shared" ca="1" si="20926"/>
        <v>+</v>
      </c>
      <c r="CX1219" t="s">
        <v>249</v>
      </c>
      <c r="CY1219" s="2">
        <f t="shared" ref="CY1219" ca="1" si="21985">ABS(CL1219)</f>
        <v>73</v>
      </c>
      <c r="CZ1219" t="s">
        <v>216</v>
      </c>
      <c r="DA1219" s="2">
        <f t="shared" ref="DA1219" ca="1" si="21986">CM1219</f>
        <v>63</v>
      </c>
      <c r="DB1219" t="s">
        <v>217</v>
      </c>
      <c r="DC1219" t="s">
        <v>230</v>
      </c>
    </row>
    <row r="1220" spans="2:107" ht="32" customHeight="1" x14ac:dyDescent="0.55000000000000004">
      <c r="B1220" s="113"/>
      <c r="C1220" s="113"/>
      <c r="E1220" s="95"/>
      <c r="F1220" s="95"/>
      <c r="G1220" s="1">
        <f t="shared" ca="1" si="20875"/>
        <v>7</v>
      </c>
      <c r="H1220" s="95"/>
      <c r="J1220" s="95"/>
      <c r="K1220" s="95"/>
      <c r="L1220" s="1">
        <f t="shared" ca="1" si="20876"/>
        <v>9</v>
      </c>
      <c r="M1220" s="1"/>
      <c r="AP1220" t="str">
        <f t="shared" ca="1" si="20898"/>
        <v>\\(\\quad \\displaystyle -2x</v>
      </c>
      <c r="AQ1220" t="str">
        <f t="shared" ca="1" si="20899"/>
        <v>+73 \\)</v>
      </c>
      <c r="AS1220" s="13" t="str">
        <f t="shared" ref="AS1220" ca="1" si="21987">IF(AND(CR1219=0,CY1219=0),"\\(\\quad \\displaystyle 0 \\)","")</f>
        <v/>
      </c>
      <c r="AU1220" s="114"/>
      <c r="AV1220" s="114"/>
      <c r="AW1220" s="114"/>
      <c r="AX1220" s="114"/>
      <c r="AY1220" s="114"/>
      <c r="AZ1220" s="117"/>
      <c r="BH1220" s="23">
        <f t="shared" ref="BH1220" ca="1" si="21988">IF(E1219=0,7,E1219)</f>
        <v>-8</v>
      </c>
      <c r="BI1220" s="1"/>
      <c r="BK1220" s="1"/>
      <c r="BL1220" t="s">
        <v>287</v>
      </c>
      <c r="BM1220" s="23">
        <f t="shared" ref="BM1220" ca="1" si="21989">IF(J1219=0,7,J1219)</f>
        <v>10</v>
      </c>
      <c r="BN1220" s="1"/>
      <c r="BP1220" s="1"/>
      <c r="BR1220">
        <f t="shared" ref="BR1220" ca="1" si="21990">G1220*L1220</f>
        <v>63</v>
      </c>
      <c r="BS1220" t="s">
        <v>18</v>
      </c>
      <c r="BT1220">
        <f t="shared" ref="BT1220" ca="1" si="21991">G1220*L1220</f>
        <v>63</v>
      </c>
      <c r="BV1220">
        <f t="shared" ref="BV1220" ca="1" si="21992">G1220*L1220</f>
        <v>63</v>
      </c>
      <c r="BW1220" t="s">
        <v>18</v>
      </c>
      <c r="BX1220">
        <f t="shared" ref="BX1220" ca="1" si="21993">G1220*L1220</f>
        <v>63</v>
      </c>
      <c r="BY1220" s="3">
        <f t="shared" ref="BY1220" ca="1" si="21994">BR1220</f>
        <v>63</v>
      </c>
      <c r="BZ1220" t="s">
        <v>18</v>
      </c>
      <c r="CA1220" s="3">
        <f t="shared" ref="CA1220" ca="1" si="21995">BT1220</f>
        <v>63</v>
      </c>
      <c r="CB1220">
        <f t="shared" ca="1" si="20915"/>
        <v>63</v>
      </c>
      <c r="CC1220">
        <f t="shared" ca="1" si="20916"/>
        <v>63</v>
      </c>
      <c r="CD1220" s="33">
        <f t="shared" ref="CD1220" ca="1" si="21996">BY1220/GCD(CB1219,CB1220)</f>
        <v>63</v>
      </c>
      <c r="CE1220" t="s">
        <v>18</v>
      </c>
      <c r="CF1220" s="33">
        <f t="shared" ref="CF1220" ca="1" si="21997">CA1220/GCD(CC1219,CC1220)</f>
        <v>63</v>
      </c>
      <c r="CH1220" s="3">
        <f t="shared" ref="CH1220" ca="1" si="21998">CD1219</f>
        <v>-2</v>
      </c>
      <c r="CJ1220" t="s">
        <v>18</v>
      </c>
      <c r="CK1220" s="3" t="str">
        <f t="shared" ref="CK1220" ca="1" si="21999">IF(CM1219&gt;=0,"+","")</f>
        <v>+</v>
      </c>
      <c r="CL1220" s="3">
        <f t="shared" ref="CL1220" ca="1" si="22000">CF1219</f>
        <v>73</v>
      </c>
      <c r="CO1220" t="s">
        <v>250</v>
      </c>
      <c r="CP1220" s="2" t="str">
        <f t="shared" ca="1" si="20923"/>
        <v>-</v>
      </c>
      <c r="CR1220" s="2">
        <f t="shared" ref="CR1220" ca="1" si="22001">IF(CH1220=0,"",IF(CH1220=1,"",IF(CH1220=-1,"",ABS(CH1220))))</f>
        <v>2</v>
      </c>
      <c r="CV1220" t="str">
        <f t="shared" ref="CV1220" ca="1" si="22002">IF(CR1219=0,"","x")</f>
        <v>x</v>
      </c>
      <c r="CW1220" s="2" t="str">
        <f t="shared" ca="1" si="20926"/>
        <v>+</v>
      </c>
      <c r="CY1220" s="2">
        <f t="shared" ref="CY1220" ca="1" si="22003">IF(CL1220=0,"",ABS(CL1220))</f>
        <v>73</v>
      </c>
      <c r="DC1220" t="s">
        <v>230</v>
      </c>
    </row>
    <row r="1221" spans="2:107" ht="32" customHeight="1" x14ac:dyDescent="0.55000000000000004">
      <c r="B1221" s="112" t="s">
        <v>1</v>
      </c>
      <c r="C1221" s="112" t="s">
        <v>330</v>
      </c>
      <c r="E1221" s="96">
        <f t="shared" ca="1" si="20837"/>
        <v>4</v>
      </c>
      <c r="F1221" s="97" t="s">
        <v>18</v>
      </c>
      <c r="G1221" s="97" t="str">
        <f t="shared" ca="1" si="20838"/>
        <v>+</v>
      </c>
      <c r="H1221" s="96">
        <f t="shared" ca="1" si="20839"/>
        <v>2</v>
      </c>
      <c r="I1221" t="s">
        <v>287</v>
      </c>
      <c r="J1221" s="96">
        <f t="shared" ca="1" si="20840"/>
        <v>3</v>
      </c>
      <c r="K1221" s="97" t="s">
        <v>18</v>
      </c>
      <c r="L1221" s="97" t="str">
        <f t="shared" ca="1" si="20841"/>
        <v>+</v>
      </c>
      <c r="M1221" s="96">
        <f t="shared" ca="1" si="20842"/>
        <v>10</v>
      </c>
      <c r="P1221" t="s">
        <v>250</v>
      </c>
      <c r="Q1221" t="s">
        <v>249</v>
      </c>
      <c r="R1221" t="str">
        <f t="shared" ref="R1221" ca="1" si="22004">BH1221&amp;BI1221&amp;BJ1221&amp;BK1221</f>
        <v>4x+2</v>
      </c>
      <c r="S1221" t="s">
        <v>216</v>
      </c>
      <c r="T1221">
        <f t="shared" ref="T1221" ca="1" si="22005">G1222</f>
        <v>2</v>
      </c>
      <c r="U1221" t="s">
        <v>217</v>
      </c>
      <c r="V1221" t="s">
        <v>287</v>
      </c>
      <c r="W1221" t="s">
        <v>249</v>
      </c>
      <c r="X1221" t="str">
        <f t="shared" ref="X1221" ca="1" si="22006">BM1221&amp;BN1221&amp;BO1221&amp;BP1221</f>
        <v>3x+10</v>
      </c>
      <c r="Y1221" t="s">
        <v>216</v>
      </c>
      <c r="Z1221">
        <f t="shared" ref="Z1221" ca="1" si="22007">L1222</f>
        <v>7</v>
      </c>
      <c r="AA1221" t="s">
        <v>217</v>
      </c>
      <c r="AB1221" t="s">
        <v>13</v>
      </c>
      <c r="AC1221" t="s">
        <v>230</v>
      </c>
      <c r="AP1221" t="str">
        <f t="shared" ca="1" si="20898"/>
        <v>\\(\\quad \\displaystyle \\frac{17}{7}x</v>
      </c>
      <c r="AQ1221" t="str">
        <f t="shared" ca="1" si="20899"/>
        <v>+\\frac{17}{7} \\)</v>
      </c>
      <c r="AS1221" t="str">
        <f t="shared" ref="AS1221" ca="1" si="22008">IF(OR(CT1221=1,CR1221=0),AP1222,AP1221)</f>
        <v>\\(\\quad \\displaystyle \\frac{17}{7}x</v>
      </c>
      <c r="AT1221" t="str">
        <f t="shared" ref="AT1221" ca="1" si="22009">IF(OR(DA1221=1,CY1221=0),AQ1222,AQ1221)</f>
        <v>+\\frac{17}{7} \\)</v>
      </c>
      <c r="AU1221" s="114" t="s">
        <v>60</v>
      </c>
      <c r="AV1221" s="115" t="s">
        <v>329</v>
      </c>
      <c r="AW1221" s="114" t="str">
        <f t="shared" ref="AW1221" ca="1" si="22010">P1221&amp;Q1221&amp;R1221&amp;S1221&amp;T1221&amp;U1221&amp;V1221&amp;W1221&amp;X1221&amp;Y1221&amp;Z1221&amp;AA1221&amp;AB1221&amp;AC1221</f>
        <v>\\(\\quad \\displaystyle \\frac{4x+2}{2}+\\frac{3x+10}{7}= \\)</v>
      </c>
      <c r="AX1221" s="114" t="str">
        <f t="shared" ref="AX1221" ca="1" si="22011">IF(AS1222="",AS1221&amp;AT1221,AS1222)</f>
        <v>\\(\\quad \\displaystyle \\frac{17}{7}x+\\frac{17}{7} \\)</v>
      </c>
      <c r="AY1221" s="115" t="s">
        <v>62</v>
      </c>
      <c r="AZ1221" s="116" t="str">
        <f t="shared" ref="AZ1221" ca="1" si="22012">"INSERT INTO "&amp;AU1221&amp;"(tangen,question,answer,editor,date,count) VALUES('"&amp;AV1221&amp;"','"&amp;AW1221&amp;"','"&amp;AX1221&amp;"','"&amp;AY1221&amp;"',NOW(),0);"</f>
        <v>INSERT INTO math(tangen,question,answer,editor,date,count) VALUES('m5800','\\(\\quad \\displaystyle \\frac{4x+2}{2}+\\frac{3x+10}{7}= \\)','\\(\\quad \\displaystyle \\frac{17}{7}x+\\frac{17}{7} \\)','harazono',NOW(),0);</v>
      </c>
      <c r="BH1221">
        <f t="shared" ref="BH1221" ca="1" si="22013">IF(BH1222=1,"",IF(BH1222=-1,"",BH1222))</f>
        <v>4</v>
      </c>
      <c r="BI1221" t="s">
        <v>18</v>
      </c>
      <c r="BJ1221" t="str">
        <f t="shared" ca="1" si="20853"/>
        <v>+</v>
      </c>
      <c r="BK1221" s="23">
        <f t="shared" ref="BK1221" ca="1" si="22014">IF(H1221=0,7,H1221)</f>
        <v>2</v>
      </c>
      <c r="BM1221">
        <f t="shared" ref="BM1221" ca="1" si="22015">IF(BM1222=1,"",IF(BM1222=-1,"",BM1222))</f>
        <v>3</v>
      </c>
      <c r="BN1221" t="s">
        <v>18</v>
      </c>
      <c r="BO1221" t="str">
        <f t="shared" ca="1" si="20856"/>
        <v>+</v>
      </c>
      <c r="BP1221" s="23">
        <f t="shared" ref="BP1221" ca="1" si="22016">IF(M1221=0,7,M1221)</f>
        <v>10</v>
      </c>
      <c r="BR1221">
        <f t="shared" ref="BR1221" ca="1" si="22017">BH1222*L1222</f>
        <v>28</v>
      </c>
      <c r="BS1221" t="s">
        <v>18</v>
      </c>
      <c r="BT1221">
        <f t="shared" ref="BT1221" ca="1" si="22018">BK1221*L1222</f>
        <v>14</v>
      </c>
      <c r="BV1221">
        <f t="shared" ref="BV1221" ca="1" si="22019">G1222*BM1222</f>
        <v>6</v>
      </c>
      <c r="BW1221" t="s">
        <v>18</v>
      </c>
      <c r="BX1221">
        <f t="shared" ref="BX1221" ca="1" si="22020">G1222*BP1221</f>
        <v>20</v>
      </c>
      <c r="BY1221" s="3">
        <f t="shared" ref="BY1221" ca="1" si="22021">BR1221+BV1221</f>
        <v>34</v>
      </c>
      <c r="BZ1221" t="s">
        <v>18</v>
      </c>
      <c r="CA1221" s="3">
        <f t="shared" ref="CA1221" ca="1" si="22022">BT1221+BX1221</f>
        <v>34</v>
      </c>
      <c r="CB1221">
        <f t="shared" ca="1" si="20915"/>
        <v>34</v>
      </c>
      <c r="CC1221">
        <f t="shared" ca="1" si="20916"/>
        <v>34</v>
      </c>
      <c r="CD1221" s="33">
        <f t="shared" ref="CD1221" ca="1" si="22023">BY1221/GCD(CB1221,CB1222)</f>
        <v>17</v>
      </c>
      <c r="CE1221" t="s">
        <v>18</v>
      </c>
      <c r="CF1221" s="33">
        <f t="shared" ref="CF1221" ca="1" si="22024">CA1221/GCD(CC1221,CC1222)</f>
        <v>17</v>
      </c>
      <c r="CH1221" s="3">
        <f t="shared" ref="CH1221" ca="1" si="22025">CD1221</f>
        <v>17</v>
      </c>
      <c r="CI1221" s="3">
        <f t="shared" ref="CI1221" ca="1" si="22026">CD1222</f>
        <v>7</v>
      </c>
      <c r="CJ1221" t="s">
        <v>18</v>
      </c>
      <c r="CK1221" s="3" t="str">
        <f t="shared" ca="1" si="20868"/>
        <v>+</v>
      </c>
      <c r="CL1221" s="3">
        <f t="shared" ref="CL1221" ca="1" si="22027">CF1221</f>
        <v>17</v>
      </c>
      <c r="CM1221" s="3">
        <f t="shared" ref="CM1221" ca="1" si="22028">CF1222</f>
        <v>7</v>
      </c>
      <c r="CO1221" t="s">
        <v>250</v>
      </c>
      <c r="CP1221" s="2" t="str">
        <f t="shared" ca="1" si="20923"/>
        <v/>
      </c>
      <c r="CQ1221" t="s">
        <v>249</v>
      </c>
      <c r="CR1221" s="2">
        <f t="shared" ref="CR1221" ca="1" si="22029">ABS(CH1221)</f>
        <v>17</v>
      </c>
      <c r="CS1221" t="s">
        <v>216</v>
      </c>
      <c r="CT1221" s="2">
        <f t="shared" ref="CT1221" ca="1" si="22030">CI1221</f>
        <v>7</v>
      </c>
      <c r="CU1221" t="s">
        <v>217</v>
      </c>
      <c r="CV1221" t="s">
        <v>18</v>
      </c>
      <c r="CW1221" s="2" t="str">
        <f t="shared" ca="1" si="20926"/>
        <v>+</v>
      </c>
      <c r="CX1221" t="s">
        <v>249</v>
      </c>
      <c r="CY1221" s="2">
        <f t="shared" ref="CY1221" ca="1" si="22031">ABS(CL1221)</f>
        <v>17</v>
      </c>
      <c r="CZ1221" t="s">
        <v>216</v>
      </c>
      <c r="DA1221" s="2">
        <f t="shared" ref="DA1221" ca="1" si="22032">CM1221</f>
        <v>7</v>
      </c>
      <c r="DB1221" t="s">
        <v>217</v>
      </c>
      <c r="DC1221" t="s">
        <v>230</v>
      </c>
    </row>
    <row r="1222" spans="2:107" ht="32" customHeight="1" x14ac:dyDescent="0.55000000000000004">
      <c r="B1222" s="113"/>
      <c r="C1222" s="113"/>
      <c r="E1222" s="95"/>
      <c r="F1222" s="95"/>
      <c r="G1222" s="1">
        <f t="shared" ca="1" si="20875"/>
        <v>2</v>
      </c>
      <c r="H1222" s="95"/>
      <c r="J1222" s="95"/>
      <c r="K1222" s="95"/>
      <c r="L1222" s="1">
        <f t="shared" ca="1" si="20876"/>
        <v>7</v>
      </c>
      <c r="M1222" s="1"/>
      <c r="AP1222" t="str">
        <f t="shared" ca="1" si="20898"/>
        <v>\\(\\quad \\displaystyle 17x</v>
      </c>
      <c r="AQ1222" t="str">
        <f t="shared" ca="1" si="20899"/>
        <v>+17 \\)</v>
      </c>
      <c r="AS1222" s="13" t="str">
        <f t="shared" ref="AS1222" ca="1" si="22033">IF(AND(CR1221=0,CY1221=0),"\\(\\quad \\displaystyle 0 \\)","")</f>
        <v/>
      </c>
      <c r="AU1222" s="114"/>
      <c r="AV1222" s="114"/>
      <c r="AW1222" s="114"/>
      <c r="AX1222" s="114"/>
      <c r="AY1222" s="114"/>
      <c r="AZ1222" s="117"/>
      <c r="BH1222" s="23">
        <f t="shared" ref="BH1222" ca="1" si="22034">IF(E1221=0,7,E1221)</f>
        <v>4</v>
      </c>
      <c r="BI1222" s="1"/>
      <c r="BK1222" s="1"/>
      <c r="BL1222" t="s">
        <v>287</v>
      </c>
      <c r="BM1222" s="23">
        <f t="shared" ref="BM1222" ca="1" si="22035">IF(J1221=0,7,J1221)</f>
        <v>3</v>
      </c>
      <c r="BN1222" s="1"/>
      <c r="BP1222" s="1"/>
      <c r="BR1222">
        <f t="shared" ref="BR1222" ca="1" si="22036">G1222*L1222</f>
        <v>14</v>
      </c>
      <c r="BS1222" t="s">
        <v>18</v>
      </c>
      <c r="BT1222">
        <f t="shared" ref="BT1222" ca="1" si="22037">G1222*L1222</f>
        <v>14</v>
      </c>
      <c r="BV1222">
        <f t="shared" ref="BV1222" ca="1" si="22038">G1222*L1222</f>
        <v>14</v>
      </c>
      <c r="BW1222" t="s">
        <v>18</v>
      </c>
      <c r="BX1222">
        <f t="shared" ref="BX1222" ca="1" si="22039">G1222*L1222</f>
        <v>14</v>
      </c>
      <c r="BY1222" s="3">
        <f t="shared" ref="BY1222" ca="1" si="22040">BR1222</f>
        <v>14</v>
      </c>
      <c r="BZ1222" t="s">
        <v>18</v>
      </c>
      <c r="CA1222" s="3">
        <f t="shared" ref="CA1222" ca="1" si="22041">BT1222</f>
        <v>14</v>
      </c>
      <c r="CB1222">
        <f t="shared" ca="1" si="20915"/>
        <v>14</v>
      </c>
      <c r="CC1222">
        <f t="shared" ca="1" si="20916"/>
        <v>14</v>
      </c>
      <c r="CD1222" s="33">
        <f t="shared" ref="CD1222" ca="1" si="22042">BY1222/GCD(CB1221,CB1222)</f>
        <v>7</v>
      </c>
      <c r="CE1222" t="s">
        <v>18</v>
      </c>
      <c r="CF1222" s="33">
        <f t="shared" ref="CF1222" ca="1" si="22043">CA1222/GCD(CC1221,CC1222)</f>
        <v>7</v>
      </c>
      <c r="CH1222" s="3">
        <f t="shared" ref="CH1222" ca="1" si="22044">CD1221</f>
        <v>17</v>
      </c>
      <c r="CJ1222" t="s">
        <v>18</v>
      </c>
      <c r="CK1222" s="3" t="str">
        <f t="shared" ref="CK1222" ca="1" si="22045">IF(CM1221&gt;=0,"+","")</f>
        <v>+</v>
      </c>
      <c r="CL1222" s="3">
        <f t="shared" ref="CL1222" ca="1" si="22046">CF1221</f>
        <v>17</v>
      </c>
      <c r="CO1222" t="s">
        <v>250</v>
      </c>
      <c r="CP1222" s="2" t="str">
        <f t="shared" ca="1" si="20923"/>
        <v/>
      </c>
      <c r="CR1222" s="2">
        <f t="shared" ref="CR1222" ca="1" si="22047">IF(CH1222=0,"",IF(CH1222=1,"",IF(CH1222=-1,"",ABS(CH1222))))</f>
        <v>17</v>
      </c>
      <c r="CV1222" t="str">
        <f t="shared" ref="CV1222" ca="1" si="22048">IF(CR1221=0,"","x")</f>
        <v>x</v>
      </c>
      <c r="CW1222" s="2" t="str">
        <f t="shared" ca="1" si="20926"/>
        <v>+</v>
      </c>
      <c r="CY1222" s="2">
        <f t="shared" ref="CY1222" ca="1" si="22049">IF(CL1222=0,"",ABS(CL1222))</f>
        <v>17</v>
      </c>
      <c r="DC1222" t="s">
        <v>230</v>
      </c>
    </row>
    <row r="1223" spans="2:107" ht="32" customHeight="1" x14ac:dyDescent="0.55000000000000004">
      <c r="B1223" s="112" t="s">
        <v>1</v>
      </c>
      <c r="C1223" s="112" t="s">
        <v>330</v>
      </c>
      <c r="E1223" s="96">
        <f t="shared" ca="1" si="20837"/>
        <v>3</v>
      </c>
      <c r="F1223" s="97" t="s">
        <v>18</v>
      </c>
      <c r="G1223" s="97" t="str">
        <f t="shared" ca="1" si="20838"/>
        <v>+</v>
      </c>
      <c r="H1223" s="96">
        <f t="shared" ca="1" si="20839"/>
        <v>5</v>
      </c>
      <c r="I1223" t="s">
        <v>287</v>
      </c>
      <c r="J1223" s="96">
        <f t="shared" ca="1" si="20840"/>
        <v>10</v>
      </c>
      <c r="K1223" s="97" t="s">
        <v>18</v>
      </c>
      <c r="L1223" s="97" t="str">
        <f t="shared" ca="1" si="20841"/>
        <v>+</v>
      </c>
      <c r="M1223" s="96">
        <f t="shared" ca="1" si="20842"/>
        <v>4</v>
      </c>
      <c r="P1223" t="s">
        <v>250</v>
      </c>
      <c r="Q1223" t="s">
        <v>249</v>
      </c>
      <c r="R1223" t="str">
        <f t="shared" ref="R1223" ca="1" si="22050">BH1223&amp;BI1223&amp;BJ1223&amp;BK1223</f>
        <v>3x+5</v>
      </c>
      <c r="S1223" t="s">
        <v>216</v>
      </c>
      <c r="T1223">
        <f t="shared" ref="T1223" ca="1" si="22051">G1224</f>
        <v>9</v>
      </c>
      <c r="U1223" t="s">
        <v>217</v>
      </c>
      <c r="V1223" t="s">
        <v>287</v>
      </c>
      <c r="W1223" t="s">
        <v>249</v>
      </c>
      <c r="X1223" t="str">
        <f t="shared" ref="X1223" ca="1" si="22052">BM1223&amp;BN1223&amp;BO1223&amp;BP1223</f>
        <v>10x+4</v>
      </c>
      <c r="Y1223" t="s">
        <v>216</v>
      </c>
      <c r="Z1223">
        <f t="shared" ref="Z1223" ca="1" si="22053">L1224</f>
        <v>4</v>
      </c>
      <c r="AA1223" t="s">
        <v>217</v>
      </c>
      <c r="AB1223" t="s">
        <v>13</v>
      </c>
      <c r="AC1223" t="s">
        <v>230</v>
      </c>
      <c r="AP1223" t="str">
        <f t="shared" ca="1" si="20898"/>
        <v>\\(\\quad \\displaystyle \\frac{17}{6}x</v>
      </c>
      <c r="AQ1223" t="str">
        <f t="shared" ca="1" si="20899"/>
        <v>+\\frac{14}{9} \\)</v>
      </c>
      <c r="AS1223" t="str">
        <f t="shared" ref="AS1223" ca="1" si="22054">IF(OR(CT1223=1,CR1223=0),AP1224,AP1223)</f>
        <v>\\(\\quad \\displaystyle \\frac{17}{6}x</v>
      </c>
      <c r="AT1223" t="str">
        <f t="shared" ref="AT1223" ca="1" si="22055">IF(OR(DA1223=1,CY1223=0),AQ1224,AQ1223)</f>
        <v>+\\frac{14}{9} \\)</v>
      </c>
      <c r="AU1223" s="114" t="s">
        <v>60</v>
      </c>
      <c r="AV1223" s="115" t="s">
        <v>329</v>
      </c>
      <c r="AW1223" s="114" t="str">
        <f t="shared" ref="AW1223" ca="1" si="22056">P1223&amp;Q1223&amp;R1223&amp;S1223&amp;T1223&amp;U1223&amp;V1223&amp;W1223&amp;X1223&amp;Y1223&amp;Z1223&amp;AA1223&amp;AB1223&amp;AC1223</f>
        <v>\\(\\quad \\displaystyle \\frac{3x+5}{9}+\\frac{10x+4}{4}= \\)</v>
      </c>
      <c r="AX1223" s="114" t="str">
        <f t="shared" ref="AX1223" ca="1" si="22057">IF(AS1224="",AS1223&amp;AT1223,AS1224)</f>
        <v>\\(\\quad \\displaystyle \\frac{17}{6}x+\\frac{14}{9} \\)</v>
      </c>
      <c r="AY1223" s="115" t="s">
        <v>62</v>
      </c>
      <c r="AZ1223" s="116" t="str">
        <f t="shared" ref="AZ1223" ca="1" si="22058">"INSERT INTO "&amp;AU1223&amp;"(tangen,question,answer,editor,date,count) VALUES('"&amp;AV1223&amp;"','"&amp;AW1223&amp;"','"&amp;AX1223&amp;"','"&amp;AY1223&amp;"',NOW(),0);"</f>
        <v>INSERT INTO math(tangen,question,answer,editor,date,count) VALUES('m5800','\\(\\quad \\displaystyle \\frac{3x+5}{9}+\\frac{10x+4}{4}= \\)','\\(\\quad \\displaystyle \\frac{17}{6}x+\\frac{14}{9} \\)','harazono',NOW(),0);</v>
      </c>
      <c r="BH1223">
        <f t="shared" ref="BH1223" ca="1" si="22059">IF(BH1224=1,"",IF(BH1224=-1,"",BH1224))</f>
        <v>3</v>
      </c>
      <c r="BI1223" t="s">
        <v>18</v>
      </c>
      <c r="BJ1223" t="str">
        <f t="shared" ca="1" si="20853"/>
        <v>+</v>
      </c>
      <c r="BK1223" s="23">
        <f t="shared" ref="BK1223" ca="1" si="22060">IF(H1223=0,7,H1223)</f>
        <v>5</v>
      </c>
      <c r="BM1223">
        <f t="shared" ref="BM1223" ca="1" si="22061">IF(BM1224=1,"",IF(BM1224=-1,"",BM1224))</f>
        <v>10</v>
      </c>
      <c r="BN1223" t="s">
        <v>18</v>
      </c>
      <c r="BO1223" t="str">
        <f t="shared" ca="1" si="20856"/>
        <v>+</v>
      </c>
      <c r="BP1223" s="23">
        <f t="shared" ref="BP1223" ca="1" si="22062">IF(M1223=0,7,M1223)</f>
        <v>4</v>
      </c>
      <c r="BR1223">
        <f t="shared" ref="BR1223" ca="1" si="22063">BH1224*L1224</f>
        <v>12</v>
      </c>
      <c r="BS1223" t="s">
        <v>18</v>
      </c>
      <c r="BT1223">
        <f t="shared" ref="BT1223" ca="1" si="22064">BK1223*L1224</f>
        <v>20</v>
      </c>
      <c r="BV1223">
        <f t="shared" ref="BV1223" ca="1" si="22065">G1224*BM1224</f>
        <v>90</v>
      </c>
      <c r="BW1223" t="s">
        <v>18</v>
      </c>
      <c r="BX1223">
        <f t="shared" ref="BX1223" ca="1" si="22066">G1224*BP1223</f>
        <v>36</v>
      </c>
      <c r="BY1223" s="3">
        <f t="shared" ref="BY1223" ca="1" si="22067">BR1223+BV1223</f>
        <v>102</v>
      </c>
      <c r="BZ1223" t="s">
        <v>18</v>
      </c>
      <c r="CA1223" s="3">
        <f t="shared" ref="CA1223" ca="1" si="22068">BT1223+BX1223</f>
        <v>56</v>
      </c>
      <c r="CB1223">
        <f t="shared" ca="1" si="20915"/>
        <v>102</v>
      </c>
      <c r="CC1223">
        <f t="shared" ca="1" si="20916"/>
        <v>56</v>
      </c>
      <c r="CD1223" s="33">
        <f t="shared" ref="CD1223" ca="1" si="22069">BY1223/GCD(CB1223,CB1224)</f>
        <v>17</v>
      </c>
      <c r="CE1223" t="s">
        <v>18</v>
      </c>
      <c r="CF1223" s="33">
        <f t="shared" ref="CF1223" ca="1" si="22070">CA1223/GCD(CC1223,CC1224)</f>
        <v>14</v>
      </c>
      <c r="CH1223" s="3">
        <f t="shared" ref="CH1223" ca="1" si="22071">CD1223</f>
        <v>17</v>
      </c>
      <c r="CI1223" s="3">
        <f t="shared" ref="CI1223" ca="1" si="22072">CD1224</f>
        <v>6</v>
      </c>
      <c r="CJ1223" t="s">
        <v>18</v>
      </c>
      <c r="CK1223" s="3" t="str">
        <f t="shared" ca="1" si="20868"/>
        <v>+</v>
      </c>
      <c r="CL1223" s="3">
        <f t="shared" ref="CL1223" ca="1" si="22073">CF1223</f>
        <v>14</v>
      </c>
      <c r="CM1223" s="3">
        <f t="shared" ref="CM1223" ca="1" si="22074">CF1224</f>
        <v>9</v>
      </c>
      <c r="CO1223" t="s">
        <v>250</v>
      </c>
      <c r="CP1223" s="2" t="str">
        <f t="shared" ca="1" si="20923"/>
        <v/>
      </c>
      <c r="CQ1223" t="s">
        <v>249</v>
      </c>
      <c r="CR1223" s="2">
        <f t="shared" ref="CR1223" ca="1" si="22075">ABS(CH1223)</f>
        <v>17</v>
      </c>
      <c r="CS1223" t="s">
        <v>216</v>
      </c>
      <c r="CT1223" s="2">
        <f t="shared" ref="CT1223" ca="1" si="22076">CI1223</f>
        <v>6</v>
      </c>
      <c r="CU1223" t="s">
        <v>217</v>
      </c>
      <c r="CV1223" t="s">
        <v>18</v>
      </c>
      <c r="CW1223" s="2" t="str">
        <f t="shared" ca="1" si="20926"/>
        <v>+</v>
      </c>
      <c r="CX1223" t="s">
        <v>249</v>
      </c>
      <c r="CY1223" s="2">
        <f t="shared" ref="CY1223" ca="1" si="22077">ABS(CL1223)</f>
        <v>14</v>
      </c>
      <c r="CZ1223" t="s">
        <v>216</v>
      </c>
      <c r="DA1223" s="2">
        <f t="shared" ref="DA1223" ca="1" si="22078">CM1223</f>
        <v>9</v>
      </c>
      <c r="DB1223" t="s">
        <v>217</v>
      </c>
      <c r="DC1223" t="s">
        <v>230</v>
      </c>
    </row>
    <row r="1224" spans="2:107" ht="32" customHeight="1" x14ac:dyDescent="0.55000000000000004">
      <c r="B1224" s="113"/>
      <c r="C1224" s="113"/>
      <c r="E1224" s="95"/>
      <c r="F1224" s="95"/>
      <c r="G1224" s="1">
        <f t="shared" ca="1" si="20875"/>
        <v>9</v>
      </c>
      <c r="H1224" s="95"/>
      <c r="J1224" s="95"/>
      <c r="K1224" s="95"/>
      <c r="L1224" s="1">
        <f t="shared" ca="1" si="20876"/>
        <v>4</v>
      </c>
      <c r="M1224" s="1"/>
      <c r="AP1224" t="str">
        <f t="shared" ca="1" si="20898"/>
        <v>\\(\\quad \\displaystyle 17x</v>
      </c>
      <c r="AQ1224" t="str">
        <f t="shared" ca="1" si="20899"/>
        <v>+14 \\)</v>
      </c>
      <c r="AS1224" s="13" t="str">
        <f t="shared" ref="AS1224" ca="1" si="22079">IF(AND(CR1223=0,CY1223=0),"\\(\\quad \\displaystyle 0 \\)","")</f>
        <v/>
      </c>
      <c r="AU1224" s="114"/>
      <c r="AV1224" s="114"/>
      <c r="AW1224" s="114"/>
      <c r="AX1224" s="114"/>
      <c r="AY1224" s="114"/>
      <c r="AZ1224" s="117"/>
      <c r="BH1224" s="23">
        <f t="shared" ref="BH1224" ca="1" si="22080">IF(E1223=0,7,E1223)</f>
        <v>3</v>
      </c>
      <c r="BI1224" s="1"/>
      <c r="BK1224" s="1"/>
      <c r="BL1224" t="s">
        <v>287</v>
      </c>
      <c r="BM1224" s="23">
        <f t="shared" ref="BM1224" ca="1" si="22081">IF(J1223=0,7,J1223)</f>
        <v>10</v>
      </c>
      <c r="BN1224" s="1"/>
      <c r="BP1224" s="1"/>
      <c r="BR1224">
        <f t="shared" ref="BR1224" ca="1" si="22082">G1224*L1224</f>
        <v>36</v>
      </c>
      <c r="BS1224" t="s">
        <v>18</v>
      </c>
      <c r="BT1224">
        <f t="shared" ref="BT1224" ca="1" si="22083">G1224*L1224</f>
        <v>36</v>
      </c>
      <c r="BV1224">
        <f t="shared" ref="BV1224" ca="1" si="22084">G1224*L1224</f>
        <v>36</v>
      </c>
      <c r="BW1224" t="s">
        <v>18</v>
      </c>
      <c r="BX1224">
        <f t="shared" ref="BX1224" ca="1" si="22085">G1224*L1224</f>
        <v>36</v>
      </c>
      <c r="BY1224" s="3">
        <f t="shared" ref="BY1224" ca="1" si="22086">BR1224</f>
        <v>36</v>
      </c>
      <c r="BZ1224" t="s">
        <v>18</v>
      </c>
      <c r="CA1224" s="3">
        <f t="shared" ref="CA1224" ca="1" si="22087">BT1224</f>
        <v>36</v>
      </c>
      <c r="CB1224">
        <f t="shared" ca="1" si="20915"/>
        <v>36</v>
      </c>
      <c r="CC1224">
        <f t="shared" ca="1" si="20916"/>
        <v>36</v>
      </c>
      <c r="CD1224" s="33">
        <f t="shared" ref="CD1224" ca="1" si="22088">BY1224/GCD(CB1223,CB1224)</f>
        <v>6</v>
      </c>
      <c r="CE1224" t="s">
        <v>18</v>
      </c>
      <c r="CF1224" s="33">
        <f t="shared" ref="CF1224" ca="1" si="22089">CA1224/GCD(CC1223,CC1224)</f>
        <v>9</v>
      </c>
      <c r="CH1224" s="3">
        <f t="shared" ref="CH1224" ca="1" si="22090">CD1223</f>
        <v>17</v>
      </c>
      <c r="CJ1224" t="s">
        <v>18</v>
      </c>
      <c r="CK1224" s="3" t="str">
        <f t="shared" ref="CK1224" ca="1" si="22091">IF(CM1223&gt;=0,"+","")</f>
        <v>+</v>
      </c>
      <c r="CL1224" s="3">
        <f t="shared" ref="CL1224" ca="1" si="22092">CF1223</f>
        <v>14</v>
      </c>
      <c r="CO1224" t="s">
        <v>250</v>
      </c>
      <c r="CP1224" s="2" t="str">
        <f t="shared" ca="1" si="20923"/>
        <v/>
      </c>
      <c r="CR1224" s="2">
        <f t="shared" ref="CR1224" ca="1" si="22093">IF(CH1224=0,"",IF(CH1224=1,"",IF(CH1224=-1,"",ABS(CH1224))))</f>
        <v>17</v>
      </c>
      <c r="CV1224" t="str">
        <f t="shared" ref="CV1224" ca="1" si="22094">IF(CR1223=0,"","x")</f>
        <v>x</v>
      </c>
      <c r="CW1224" s="2" t="str">
        <f t="shared" ca="1" si="20926"/>
        <v>+</v>
      </c>
      <c r="CY1224" s="2">
        <f t="shared" ref="CY1224" ca="1" si="22095">IF(CL1224=0,"",ABS(CL1224))</f>
        <v>14</v>
      </c>
      <c r="DC1224" t="s">
        <v>230</v>
      </c>
    </row>
    <row r="1225" spans="2:107" ht="32" customHeight="1" x14ac:dyDescent="0.55000000000000004">
      <c r="B1225" s="112" t="s">
        <v>1</v>
      </c>
      <c r="C1225" s="112" t="s">
        <v>330</v>
      </c>
      <c r="E1225" s="96">
        <f t="shared" ca="1" si="20837"/>
        <v>4</v>
      </c>
      <c r="F1225" s="97" t="s">
        <v>18</v>
      </c>
      <c r="G1225" s="97" t="str">
        <f t="shared" ca="1" si="20838"/>
        <v>+</v>
      </c>
      <c r="H1225" s="96">
        <f t="shared" ca="1" si="20839"/>
        <v>9</v>
      </c>
      <c r="I1225" t="s">
        <v>287</v>
      </c>
      <c r="J1225" s="96">
        <f t="shared" ca="1" si="20840"/>
        <v>5</v>
      </c>
      <c r="K1225" s="97" t="s">
        <v>18</v>
      </c>
      <c r="L1225" s="97" t="str">
        <f t="shared" ca="1" si="20841"/>
        <v>+</v>
      </c>
      <c r="M1225" s="96">
        <f t="shared" ca="1" si="20842"/>
        <v>10</v>
      </c>
      <c r="P1225" t="s">
        <v>250</v>
      </c>
      <c r="Q1225" t="s">
        <v>249</v>
      </c>
      <c r="R1225" t="str">
        <f t="shared" ref="R1225" ca="1" si="22096">BH1225&amp;BI1225&amp;BJ1225&amp;BK1225</f>
        <v>4x+9</v>
      </c>
      <c r="S1225" t="s">
        <v>216</v>
      </c>
      <c r="T1225">
        <f t="shared" ref="T1225" ca="1" si="22097">G1226</f>
        <v>2</v>
      </c>
      <c r="U1225" t="s">
        <v>217</v>
      </c>
      <c r="V1225" t="s">
        <v>287</v>
      </c>
      <c r="W1225" t="s">
        <v>249</v>
      </c>
      <c r="X1225" t="str">
        <f t="shared" ref="X1225" ca="1" si="22098">BM1225&amp;BN1225&amp;BO1225&amp;BP1225</f>
        <v>5x+10</v>
      </c>
      <c r="Y1225" t="s">
        <v>216</v>
      </c>
      <c r="Z1225">
        <f t="shared" ref="Z1225" ca="1" si="22099">L1226</f>
        <v>2</v>
      </c>
      <c r="AA1225" t="s">
        <v>217</v>
      </c>
      <c r="AB1225" t="s">
        <v>13</v>
      </c>
      <c r="AC1225" t="s">
        <v>230</v>
      </c>
      <c r="AP1225" t="str">
        <f t="shared" ca="1" si="20898"/>
        <v>\\(\\quad \\displaystyle \\frac{9}{2}x</v>
      </c>
      <c r="AQ1225" t="str">
        <f t="shared" ca="1" si="20899"/>
        <v>+\\frac{19}{2} \\)</v>
      </c>
      <c r="AS1225" t="str">
        <f t="shared" ref="AS1225" ca="1" si="22100">IF(OR(CT1225=1,CR1225=0),AP1226,AP1225)</f>
        <v>\\(\\quad \\displaystyle \\frac{9}{2}x</v>
      </c>
      <c r="AT1225" t="str">
        <f t="shared" ref="AT1225" ca="1" si="22101">IF(OR(DA1225=1,CY1225=0),AQ1226,AQ1225)</f>
        <v>+\\frac{19}{2} \\)</v>
      </c>
      <c r="AU1225" s="114" t="s">
        <v>60</v>
      </c>
      <c r="AV1225" s="115" t="s">
        <v>329</v>
      </c>
      <c r="AW1225" s="114" t="str">
        <f t="shared" ref="AW1225" ca="1" si="22102">P1225&amp;Q1225&amp;R1225&amp;S1225&amp;T1225&amp;U1225&amp;V1225&amp;W1225&amp;X1225&amp;Y1225&amp;Z1225&amp;AA1225&amp;AB1225&amp;AC1225</f>
        <v>\\(\\quad \\displaystyle \\frac{4x+9}{2}+\\frac{5x+10}{2}= \\)</v>
      </c>
      <c r="AX1225" s="114" t="str">
        <f t="shared" ref="AX1225" ca="1" si="22103">IF(AS1226="",AS1225&amp;AT1225,AS1226)</f>
        <v>\\(\\quad \\displaystyle \\frac{9}{2}x+\\frac{19}{2} \\)</v>
      </c>
      <c r="AY1225" s="115" t="s">
        <v>62</v>
      </c>
      <c r="AZ1225" s="116" t="str">
        <f t="shared" ref="AZ1225" ca="1" si="22104">"INSERT INTO "&amp;AU1225&amp;"(tangen,question,answer,editor,date,count) VALUES('"&amp;AV1225&amp;"','"&amp;AW1225&amp;"','"&amp;AX1225&amp;"','"&amp;AY1225&amp;"',NOW(),0);"</f>
        <v>INSERT INTO math(tangen,question,answer,editor,date,count) VALUES('m5800','\\(\\quad \\displaystyle \\frac{4x+9}{2}+\\frac{5x+10}{2}= \\)','\\(\\quad \\displaystyle \\frac{9}{2}x+\\frac{19}{2} \\)','harazono',NOW(),0);</v>
      </c>
      <c r="BH1225">
        <f t="shared" ref="BH1225" ca="1" si="22105">IF(BH1226=1,"",IF(BH1226=-1,"",BH1226))</f>
        <v>4</v>
      </c>
      <c r="BI1225" t="s">
        <v>18</v>
      </c>
      <c r="BJ1225" t="str">
        <f t="shared" ca="1" si="20853"/>
        <v>+</v>
      </c>
      <c r="BK1225" s="23">
        <f t="shared" ref="BK1225" ca="1" si="22106">IF(H1225=0,7,H1225)</f>
        <v>9</v>
      </c>
      <c r="BM1225">
        <f t="shared" ref="BM1225" ca="1" si="22107">IF(BM1226=1,"",IF(BM1226=-1,"",BM1226))</f>
        <v>5</v>
      </c>
      <c r="BN1225" t="s">
        <v>18</v>
      </c>
      <c r="BO1225" t="str">
        <f t="shared" ca="1" si="20856"/>
        <v>+</v>
      </c>
      <c r="BP1225" s="23">
        <f t="shared" ref="BP1225" ca="1" si="22108">IF(M1225=0,7,M1225)</f>
        <v>10</v>
      </c>
      <c r="BR1225">
        <f t="shared" ref="BR1225" ca="1" si="22109">BH1226*L1226</f>
        <v>8</v>
      </c>
      <c r="BS1225" t="s">
        <v>18</v>
      </c>
      <c r="BT1225">
        <f t="shared" ref="BT1225" ca="1" si="22110">BK1225*L1226</f>
        <v>18</v>
      </c>
      <c r="BV1225">
        <f t="shared" ref="BV1225" ca="1" si="22111">G1226*BM1226</f>
        <v>10</v>
      </c>
      <c r="BW1225" t="s">
        <v>18</v>
      </c>
      <c r="BX1225">
        <f t="shared" ref="BX1225" ca="1" si="22112">G1226*BP1225</f>
        <v>20</v>
      </c>
      <c r="BY1225" s="3">
        <f t="shared" ref="BY1225" ca="1" si="22113">BR1225+BV1225</f>
        <v>18</v>
      </c>
      <c r="BZ1225" t="s">
        <v>18</v>
      </c>
      <c r="CA1225" s="3">
        <f t="shared" ref="CA1225" ca="1" si="22114">BT1225+BX1225</f>
        <v>38</v>
      </c>
      <c r="CB1225">
        <f t="shared" ca="1" si="20915"/>
        <v>18</v>
      </c>
      <c r="CC1225">
        <f t="shared" ca="1" si="20916"/>
        <v>38</v>
      </c>
      <c r="CD1225" s="33">
        <f t="shared" ref="CD1225" ca="1" si="22115">BY1225/GCD(CB1225,CB1226)</f>
        <v>9</v>
      </c>
      <c r="CE1225" t="s">
        <v>18</v>
      </c>
      <c r="CF1225" s="33">
        <f t="shared" ref="CF1225" ca="1" si="22116">CA1225/GCD(CC1225,CC1226)</f>
        <v>19</v>
      </c>
      <c r="CH1225" s="3">
        <f t="shared" ref="CH1225" ca="1" si="22117">CD1225</f>
        <v>9</v>
      </c>
      <c r="CI1225" s="3">
        <f t="shared" ref="CI1225" ca="1" si="22118">CD1226</f>
        <v>2</v>
      </c>
      <c r="CJ1225" t="s">
        <v>18</v>
      </c>
      <c r="CK1225" s="3" t="str">
        <f t="shared" ca="1" si="20868"/>
        <v>+</v>
      </c>
      <c r="CL1225" s="3">
        <f t="shared" ref="CL1225" ca="1" si="22119">CF1225</f>
        <v>19</v>
      </c>
      <c r="CM1225" s="3">
        <f t="shared" ref="CM1225" ca="1" si="22120">CF1226</f>
        <v>2</v>
      </c>
      <c r="CO1225" t="s">
        <v>250</v>
      </c>
      <c r="CP1225" s="2" t="str">
        <f t="shared" ca="1" si="20923"/>
        <v/>
      </c>
      <c r="CQ1225" t="s">
        <v>249</v>
      </c>
      <c r="CR1225" s="2">
        <f t="shared" ref="CR1225" ca="1" si="22121">ABS(CH1225)</f>
        <v>9</v>
      </c>
      <c r="CS1225" t="s">
        <v>216</v>
      </c>
      <c r="CT1225" s="2">
        <f t="shared" ref="CT1225" ca="1" si="22122">CI1225</f>
        <v>2</v>
      </c>
      <c r="CU1225" t="s">
        <v>217</v>
      </c>
      <c r="CV1225" t="s">
        <v>18</v>
      </c>
      <c r="CW1225" s="2" t="str">
        <f t="shared" ca="1" si="20926"/>
        <v>+</v>
      </c>
      <c r="CX1225" t="s">
        <v>249</v>
      </c>
      <c r="CY1225" s="2">
        <f t="shared" ref="CY1225" ca="1" si="22123">ABS(CL1225)</f>
        <v>19</v>
      </c>
      <c r="CZ1225" t="s">
        <v>216</v>
      </c>
      <c r="DA1225" s="2">
        <f t="shared" ref="DA1225" ca="1" si="22124">CM1225</f>
        <v>2</v>
      </c>
      <c r="DB1225" t="s">
        <v>217</v>
      </c>
      <c r="DC1225" t="s">
        <v>230</v>
      </c>
    </row>
    <row r="1226" spans="2:107" ht="32" customHeight="1" x14ac:dyDescent="0.55000000000000004">
      <c r="B1226" s="113"/>
      <c r="C1226" s="113"/>
      <c r="E1226" s="95"/>
      <c r="F1226" s="95"/>
      <c r="G1226" s="1">
        <f t="shared" ca="1" si="20875"/>
        <v>2</v>
      </c>
      <c r="H1226" s="95"/>
      <c r="J1226" s="95"/>
      <c r="K1226" s="95"/>
      <c r="L1226" s="1">
        <f t="shared" ca="1" si="20876"/>
        <v>2</v>
      </c>
      <c r="M1226" s="1"/>
      <c r="AP1226" t="str">
        <f t="shared" ca="1" si="20898"/>
        <v>\\(\\quad \\displaystyle 9x</v>
      </c>
      <c r="AQ1226" t="str">
        <f t="shared" ca="1" si="20899"/>
        <v>+19 \\)</v>
      </c>
      <c r="AS1226" s="13" t="str">
        <f t="shared" ref="AS1226" ca="1" si="22125">IF(AND(CR1225=0,CY1225=0),"\\(\\quad \\displaystyle 0 \\)","")</f>
        <v/>
      </c>
      <c r="AU1226" s="114"/>
      <c r="AV1226" s="114"/>
      <c r="AW1226" s="114"/>
      <c r="AX1226" s="114"/>
      <c r="AY1226" s="114"/>
      <c r="AZ1226" s="117"/>
      <c r="BH1226" s="23">
        <f t="shared" ref="BH1226" ca="1" si="22126">IF(E1225=0,7,E1225)</f>
        <v>4</v>
      </c>
      <c r="BI1226" s="1"/>
      <c r="BK1226" s="1"/>
      <c r="BL1226" t="s">
        <v>287</v>
      </c>
      <c r="BM1226" s="23">
        <f t="shared" ref="BM1226" ca="1" si="22127">IF(J1225=0,7,J1225)</f>
        <v>5</v>
      </c>
      <c r="BN1226" s="1"/>
      <c r="BP1226" s="1"/>
      <c r="BR1226">
        <f t="shared" ref="BR1226" ca="1" si="22128">G1226*L1226</f>
        <v>4</v>
      </c>
      <c r="BS1226" t="s">
        <v>18</v>
      </c>
      <c r="BT1226">
        <f t="shared" ref="BT1226" ca="1" si="22129">G1226*L1226</f>
        <v>4</v>
      </c>
      <c r="BV1226">
        <f t="shared" ref="BV1226" ca="1" si="22130">G1226*L1226</f>
        <v>4</v>
      </c>
      <c r="BW1226" t="s">
        <v>18</v>
      </c>
      <c r="BX1226">
        <f t="shared" ref="BX1226" ca="1" si="22131">G1226*L1226</f>
        <v>4</v>
      </c>
      <c r="BY1226" s="3">
        <f t="shared" ref="BY1226" ca="1" si="22132">BR1226</f>
        <v>4</v>
      </c>
      <c r="BZ1226" t="s">
        <v>18</v>
      </c>
      <c r="CA1226" s="3">
        <f t="shared" ref="CA1226" ca="1" si="22133">BT1226</f>
        <v>4</v>
      </c>
      <c r="CB1226">
        <f t="shared" ca="1" si="20915"/>
        <v>4</v>
      </c>
      <c r="CC1226">
        <f t="shared" ca="1" si="20916"/>
        <v>4</v>
      </c>
      <c r="CD1226" s="33">
        <f t="shared" ref="CD1226" ca="1" si="22134">BY1226/GCD(CB1225,CB1226)</f>
        <v>2</v>
      </c>
      <c r="CE1226" t="s">
        <v>18</v>
      </c>
      <c r="CF1226" s="33">
        <f t="shared" ref="CF1226" ca="1" si="22135">CA1226/GCD(CC1225,CC1226)</f>
        <v>2</v>
      </c>
      <c r="CH1226" s="3">
        <f t="shared" ref="CH1226" ca="1" si="22136">CD1225</f>
        <v>9</v>
      </c>
      <c r="CJ1226" t="s">
        <v>18</v>
      </c>
      <c r="CK1226" s="3" t="str">
        <f t="shared" ref="CK1226" ca="1" si="22137">IF(CM1225&gt;=0,"+","")</f>
        <v>+</v>
      </c>
      <c r="CL1226" s="3">
        <f t="shared" ref="CL1226" ca="1" si="22138">CF1225</f>
        <v>19</v>
      </c>
      <c r="CO1226" t="s">
        <v>250</v>
      </c>
      <c r="CP1226" s="2" t="str">
        <f t="shared" ca="1" si="20923"/>
        <v/>
      </c>
      <c r="CR1226" s="2">
        <f t="shared" ref="CR1226" ca="1" si="22139">IF(CH1226=0,"",IF(CH1226=1,"",IF(CH1226=-1,"",ABS(CH1226))))</f>
        <v>9</v>
      </c>
      <c r="CV1226" t="str">
        <f t="shared" ref="CV1226" ca="1" si="22140">IF(CR1225=0,"","x")</f>
        <v>x</v>
      </c>
      <c r="CW1226" s="2" t="str">
        <f t="shared" ca="1" si="20926"/>
        <v>+</v>
      </c>
      <c r="CY1226" s="2">
        <f t="shared" ref="CY1226" ca="1" si="22141">IF(CL1226=0,"",ABS(CL1226))</f>
        <v>19</v>
      </c>
      <c r="DC1226" t="s">
        <v>230</v>
      </c>
    </row>
    <row r="1227" spans="2:107" ht="32" customHeight="1" x14ac:dyDescent="0.55000000000000004">
      <c r="B1227" s="112" t="s">
        <v>1</v>
      </c>
      <c r="C1227" s="112" t="s">
        <v>330</v>
      </c>
      <c r="E1227" s="96">
        <f t="shared" ca="1" si="20837"/>
        <v>-10</v>
      </c>
      <c r="F1227" s="97" t="s">
        <v>18</v>
      </c>
      <c r="G1227" s="97" t="str">
        <f t="shared" ca="1" si="20838"/>
        <v/>
      </c>
      <c r="H1227" s="96">
        <f t="shared" ca="1" si="20839"/>
        <v>-2</v>
      </c>
      <c r="I1227" t="s">
        <v>287</v>
      </c>
      <c r="J1227" s="96">
        <f t="shared" ca="1" si="20840"/>
        <v>10</v>
      </c>
      <c r="K1227" s="97" t="s">
        <v>18</v>
      </c>
      <c r="L1227" s="97" t="str">
        <f t="shared" ca="1" si="20841"/>
        <v>+</v>
      </c>
      <c r="M1227" s="96">
        <f t="shared" ca="1" si="20842"/>
        <v>6</v>
      </c>
      <c r="P1227" t="s">
        <v>250</v>
      </c>
      <c r="Q1227" t="s">
        <v>249</v>
      </c>
      <c r="R1227" t="str">
        <f t="shared" ref="R1227" ca="1" si="22142">BH1227&amp;BI1227&amp;BJ1227&amp;BK1227</f>
        <v>-10x-2</v>
      </c>
      <c r="S1227" t="s">
        <v>216</v>
      </c>
      <c r="T1227">
        <f t="shared" ref="T1227" ca="1" si="22143">G1228</f>
        <v>6</v>
      </c>
      <c r="U1227" t="s">
        <v>217</v>
      </c>
      <c r="V1227" t="s">
        <v>287</v>
      </c>
      <c r="W1227" t="s">
        <v>249</v>
      </c>
      <c r="X1227" t="str">
        <f t="shared" ref="X1227" ca="1" si="22144">BM1227&amp;BN1227&amp;BO1227&amp;BP1227</f>
        <v>10x+6</v>
      </c>
      <c r="Y1227" t="s">
        <v>216</v>
      </c>
      <c r="Z1227">
        <f t="shared" ref="Z1227" ca="1" si="22145">L1228</f>
        <v>9</v>
      </c>
      <c r="AA1227" t="s">
        <v>217</v>
      </c>
      <c r="AB1227" t="s">
        <v>13</v>
      </c>
      <c r="AC1227" t="s">
        <v>230</v>
      </c>
      <c r="AP1227" t="str">
        <f t="shared" ca="1" si="20898"/>
        <v>\\(\\quad \\displaystyle -\\frac{5}{9}x</v>
      </c>
      <c r="AQ1227" t="str">
        <f t="shared" ca="1" si="20899"/>
        <v>+\\frac{1}{3} \\)</v>
      </c>
      <c r="AS1227" t="str">
        <f t="shared" ref="AS1227" ca="1" si="22146">IF(OR(CT1227=1,CR1227=0),AP1228,AP1227)</f>
        <v>\\(\\quad \\displaystyle -\\frac{5}{9}x</v>
      </c>
      <c r="AT1227" t="str">
        <f t="shared" ref="AT1227" ca="1" si="22147">IF(OR(DA1227=1,CY1227=0),AQ1228,AQ1227)</f>
        <v>+\\frac{1}{3} \\)</v>
      </c>
      <c r="AU1227" s="114" t="s">
        <v>60</v>
      </c>
      <c r="AV1227" s="115" t="s">
        <v>329</v>
      </c>
      <c r="AW1227" s="114" t="str">
        <f t="shared" ref="AW1227" ca="1" si="22148">P1227&amp;Q1227&amp;R1227&amp;S1227&amp;T1227&amp;U1227&amp;V1227&amp;W1227&amp;X1227&amp;Y1227&amp;Z1227&amp;AA1227&amp;AB1227&amp;AC1227</f>
        <v>\\(\\quad \\displaystyle \\frac{-10x-2}{6}+\\frac{10x+6}{9}= \\)</v>
      </c>
      <c r="AX1227" s="114" t="str">
        <f t="shared" ref="AX1227" ca="1" si="22149">IF(AS1228="",AS1227&amp;AT1227,AS1228)</f>
        <v>\\(\\quad \\displaystyle -\\frac{5}{9}x+\\frac{1}{3} \\)</v>
      </c>
      <c r="AY1227" s="115" t="s">
        <v>62</v>
      </c>
      <c r="AZ1227" s="116" t="str">
        <f t="shared" ref="AZ1227" ca="1" si="22150">"INSERT INTO "&amp;AU1227&amp;"(tangen,question,answer,editor,date,count) VALUES('"&amp;AV1227&amp;"','"&amp;AW1227&amp;"','"&amp;AX1227&amp;"','"&amp;AY1227&amp;"',NOW(),0);"</f>
        <v>INSERT INTO math(tangen,question,answer,editor,date,count) VALUES('m5800','\\(\\quad \\displaystyle \\frac{-10x-2}{6}+\\frac{10x+6}{9}= \\)','\\(\\quad \\displaystyle -\\frac{5}{9}x+\\frac{1}{3} \\)','harazono',NOW(),0);</v>
      </c>
      <c r="BH1227">
        <f t="shared" ref="BH1227" ca="1" si="22151">IF(BH1228=1,"",IF(BH1228=-1,"",BH1228))</f>
        <v>-10</v>
      </c>
      <c r="BI1227" t="s">
        <v>18</v>
      </c>
      <c r="BJ1227" t="str">
        <f t="shared" ca="1" si="20853"/>
        <v/>
      </c>
      <c r="BK1227" s="23">
        <f t="shared" ref="BK1227" ca="1" si="22152">IF(H1227=0,7,H1227)</f>
        <v>-2</v>
      </c>
      <c r="BM1227">
        <f t="shared" ref="BM1227" ca="1" si="22153">IF(BM1228=1,"",IF(BM1228=-1,"",BM1228))</f>
        <v>10</v>
      </c>
      <c r="BN1227" t="s">
        <v>18</v>
      </c>
      <c r="BO1227" t="str">
        <f t="shared" ca="1" si="20856"/>
        <v>+</v>
      </c>
      <c r="BP1227" s="23">
        <f t="shared" ref="BP1227" ca="1" si="22154">IF(M1227=0,7,M1227)</f>
        <v>6</v>
      </c>
      <c r="BR1227">
        <f t="shared" ref="BR1227" ca="1" si="22155">BH1228*L1228</f>
        <v>-90</v>
      </c>
      <c r="BS1227" t="s">
        <v>18</v>
      </c>
      <c r="BT1227">
        <f t="shared" ref="BT1227" ca="1" si="22156">BK1227*L1228</f>
        <v>-18</v>
      </c>
      <c r="BV1227">
        <f t="shared" ref="BV1227" ca="1" si="22157">G1228*BM1228</f>
        <v>60</v>
      </c>
      <c r="BW1227" t="s">
        <v>18</v>
      </c>
      <c r="BX1227">
        <f t="shared" ref="BX1227" ca="1" si="22158">G1228*BP1227</f>
        <v>36</v>
      </c>
      <c r="BY1227" s="3">
        <f t="shared" ref="BY1227" ca="1" si="22159">BR1227+BV1227</f>
        <v>-30</v>
      </c>
      <c r="BZ1227" t="s">
        <v>18</v>
      </c>
      <c r="CA1227" s="3">
        <f t="shared" ref="CA1227" ca="1" si="22160">BT1227+BX1227</f>
        <v>18</v>
      </c>
      <c r="CB1227">
        <f t="shared" ca="1" si="20915"/>
        <v>30</v>
      </c>
      <c r="CC1227">
        <f t="shared" ca="1" si="20916"/>
        <v>18</v>
      </c>
      <c r="CD1227" s="33">
        <f t="shared" ref="CD1227" ca="1" si="22161">BY1227/GCD(CB1227,CB1228)</f>
        <v>-5</v>
      </c>
      <c r="CE1227" t="s">
        <v>18</v>
      </c>
      <c r="CF1227" s="33">
        <f t="shared" ref="CF1227" ca="1" si="22162">CA1227/GCD(CC1227,CC1228)</f>
        <v>1</v>
      </c>
      <c r="CH1227" s="3">
        <f t="shared" ref="CH1227" ca="1" si="22163">CD1227</f>
        <v>-5</v>
      </c>
      <c r="CI1227" s="3">
        <f t="shared" ref="CI1227" ca="1" si="22164">CD1228</f>
        <v>9</v>
      </c>
      <c r="CJ1227" t="s">
        <v>18</v>
      </c>
      <c r="CK1227" s="3" t="str">
        <f t="shared" ca="1" si="20868"/>
        <v>+</v>
      </c>
      <c r="CL1227" s="3">
        <f t="shared" ref="CL1227" ca="1" si="22165">CF1227</f>
        <v>1</v>
      </c>
      <c r="CM1227" s="3">
        <f t="shared" ref="CM1227" ca="1" si="22166">CF1228</f>
        <v>3</v>
      </c>
      <c r="CO1227" t="s">
        <v>250</v>
      </c>
      <c r="CP1227" s="2" t="str">
        <f t="shared" ca="1" si="20923"/>
        <v>-</v>
      </c>
      <c r="CQ1227" t="s">
        <v>249</v>
      </c>
      <c r="CR1227" s="2">
        <f t="shared" ref="CR1227" ca="1" si="22167">ABS(CH1227)</f>
        <v>5</v>
      </c>
      <c r="CS1227" t="s">
        <v>216</v>
      </c>
      <c r="CT1227" s="2">
        <f t="shared" ref="CT1227" ca="1" si="22168">CI1227</f>
        <v>9</v>
      </c>
      <c r="CU1227" t="s">
        <v>217</v>
      </c>
      <c r="CV1227" t="s">
        <v>18</v>
      </c>
      <c r="CW1227" s="2" t="str">
        <f t="shared" ca="1" si="20926"/>
        <v>+</v>
      </c>
      <c r="CX1227" t="s">
        <v>249</v>
      </c>
      <c r="CY1227" s="2">
        <f t="shared" ref="CY1227" ca="1" si="22169">ABS(CL1227)</f>
        <v>1</v>
      </c>
      <c r="CZ1227" t="s">
        <v>216</v>
      </c>
      <c r="DA1227" s="2">
        <f t="shared" ref="DA1227" ca="1" si="22170">CM1227</f>
        <v>3</v>
      </c>
      <c r="DB1227" t="s">
        <v>217</v>
      </c>
      <c r="DC1227" t="s">
        <v>230</v>
      </c>
    </row>
    <row r="1228" spans="2:107" ht="32" customHeight="1" x14ac:dyDescent="0.55000000000000004">
      <c r="B1228" s="113"/>
      <c r="C1228" s="113"/>
      <c r="E1228" s="95"/>
      <c r="F1228" s="95"/>
      <c r="G1228" s="1">
        <f t="shared" ca="1" si="20875"/>
        <v>6</v>
      </c>
      <c r="H1228" s="95"/>
      <c r="J1228" s="95"/>
      <c r="K1228" s="95"/>
      <c r="L1228" s="1">
        <f t="shared" ca="1" si="20876"/>
        <v>9</v>
      </c>
      <c r="M1228" s="1"/>
      <c r="AP1228" t="str">
        <f t="shared" ca="1" si="20898"/>
        <v>\\(\\quad \\displaystyle -5x</v>
      </c>
      <c r="AQ1228" t="str">
        <f t="shared" ca="1" si="20899"/>
        <v>+1 \\)</v>
      </c>
      <c r="AS1228" s="13" t="str">
        <f t="shared" ref="AS1228" ca="1" si="22171">IF(AND(CR1227=0,CY1227=0),"\\(\\quad \\displaystyle 0 \\)","")</f>
        <v/>
      </c>
      <c r="AU1228" s="114"/>
      <c r="AV1228" s="114"/>
      <c r="AW1228" s="114"/>
      <c r="AX1228" s="114"/>
      <c r="AY1228" s="114"/>
      <c r="AZ1228" s="117"/>
      <c r="BH1228" s="23">
        <f t="shared" ref="BH1228" ca="1" si="22172">IF(E1227=0,7,E1227)</f>
        <v>-10</v>
      </c>
      <c r="BI1228" s="1"/>
      <c r="BK1228" s="1"/>
      <c r="BL1228" t="s">
        <v>287</v>
      </c>
      <c r="BM1228" s="23">
        <f t="shared" ref="BM1228" ca="1" si="22173">IF(J1227=0,7,J1227)</f>
        <v>10</v>
      </c>
      <c r="BN1228" s="1"/>
      <c r="BP1228" s="1"/>
      <c r="BR1228">
        <f t="shared" ref="BR1228" ca="1" si="22174">G1228*L1228</f>
        <v>54</v>
      </c>
      <c r="BS1228" t="s">
        <v>18</v>
      </c>
      <c r="BT1228">
        <f t="shared" ref="BT1228" ca="1" si="22175">G1228*L1228</f>
        <v>54</v>
      </c>
      <c r="BV1228">
        <f t="shared" ref="BV1228" ca="1" si="22176">G1228*L1228</f>
        <v>54</v>
      </c>
      <c r="BW1228" t="s">
        <v>18</v>
      </c>
      <c r="BX1228">
        <f t="shared" ref="BX1228" ca="1" si="22177">G1228*L1228</f>
        <v>54</v>
      </c>
      <c r="BY1228" s="3">
        <f t="shared" ref="BY1228" ca="1" si="22178">BR1228</f>
        <v>54</v>
      </c>
      <c r="BZ1228" t="s">
        <v>18</v>
      </c>
      <c r="CA1228" s="3">
        <f t="shared" ref="CA1228" ca="1" si="22179">BT1228</f>
        <v>54</v>
      </c>
      <c r="CB1228">
        <f t="shared" ca="1" si="20915"/>
        <v>54</v>
      </c>
      <c r="CC1228">
        <f t="shared" ca="1" si="20916"/>
        <v>54</v>
      </c>
      <c r="CD1228" s="33">
        <f t="shared" ref="CD1228" ca="1" si="22180">BY1228/GCD(CB1227,CB1228)</f>
        <v>9</v>
      </c>
      <c r="CE1228" t="s">
        <v>18</v>
      </c>
      <c r="CF1228" s="33">
        <f t="shared" ref="CF1228" ca="1" si="22181">CA1228/GCD(CC1227,CC1228)</f>
        <v>3</v>
      </c>
      <c r="CH1228" s="3">
        <f t="shared" ref="CH1228" ca="1" si="22182">CD1227</f>
        <v>-5</v>
      </c>
      <c r="CJ1228" t="s">
        <v>18</v>
      </c>
      <c r="CK1228" s="3" t="str">
        <f t="shared" ref="CK1228" ca="1" si="22183">IF(CM1227&gt;=0,"+","")</f>
        <v>+</v>
      </c>
      <c r="CL1228" s="3">
        <f t="shared" ref="CL1228" ca="1" si="22184">CF1227</f>
        <v>1</v>
      </c>
      <c r="CO1228" t="s">
        <v>250</v>
      </c>
      <c r="CP1228" s="2" t="str">
        <f t="shared" ca="1" si="20923"/>
        <v>-</v>
      </c>
      <c r="CR1228" s="2">
        <f t="shared" ref="CR1228" ca="1" si="22185">IF(CH1228=0,"",IF(CH1228=1,"",IF(CH1228=-1,"",ABS(CH1228))))</f>
        <v>5</v>
      </c>
      <c r="CV1228" t="str">
        <f t="shared" ref="CV1228" ca="1" si="22186">IF(CR1227=0,"","x")</f>
        <v>x</v>
      </c>
      <c r="CW1228" s="2" t="str">
        <f t="shared" ca="1" si="20926"/>
        <v>+</v>
      </c>
      <c r="CY1228" s="2">
        <f t="shared" ref="CY1228" ca="1" si="22187">IF(CL1228=0,"",ABS(CL1228))</f>
        <v>1</v>
      </c>
      <c r="DC1228" t="s">
        <v>230</v>
      </c>
    </row>
    <row r="1229" spans="2:107" ht="32" customHeight="1" x14ac:dyDescent="0.55000000000000004">
      <c r="B1229" s="112" t="s">
        <v>1</v>
      </c>
      <c r="C1229" s="112" t="s">
        <v>330</v>
      </c>
      <c r="E1229" s="96">
        <f t="shared" ca="1" si="20837"/>
        <v>-1</v>
      </c>
      <c r="F1229" s="97" t="s">
        <v>18</v>
      </c>
      <c r="G1229" s="97" t="str">
        <f t="shared" ca="1" si="20838"/>
        <v/>
      </c>
      <c r="H1229" s="96">
        <f t="shared" ca="1" si="20839"/>
        <v>-3</v>
      </c>
      <c r="I1229" t="s">
        <v>287</v>
      </c>
      <c r="J1229" s="96">
        <f t="shared" ca="1" si="20840"/>
        <v>3</v>
      </c>
      <c r="K1229" s="97" t="s">
        <v>18</v>
      </c>
      <c r="L1229" s="97" t="str">
        <f t="shared" ca="1" si="20841"/>
        <v>+</v>
      </c>
      <c r="M1229" s="96">
        <f t="shared" ca="1" si="20842"/>
        <v>2</v>
      </c>
      <c r="P1229" t="s">
        <v>250</v>
      </c>
      <c r="Q1229" t="s">
        <v>249</v>
      </c>
      <c r="R1229" t="str">
        <f t="shared" ref="R1229" ca="1" si="22188">BH1229&amp;BI1229&amp;BJ1229&amp;BK1229</f>
        <v>x-3</v>
      </c>
      <c r="S1229" t="s">
        <v>216</v>
      </c>
      <c r="T1229">
        <f t="shared" ref="T1229" ca="1" si="22189">G1230</f>
        <v>3</v>
      </c>
      <c r="U1229" t="s">
        <v>217</v>
      </c>
      <c r="V1229" t="s">
        <v>287</v>
      </c>
      <c r="W1229" t="s">
        <v>249</v>
      </c>
      <c r="X1229" t="str">
        <f t="shared" ref="X1229" ca="1" si="22190">BM1229&amp;BN1229&amp;BO1229&amp;BP1229</f>
        <v>3x+2</v>
      </c>
      <c r="Y1229" t="s">
        <v>216</v>
      </c>
      <c r="Z1229">
        <f t="shared" ref="Z1229" ca="1" si="22191">L1230</f>
        <v>2</v>
      </c>
      <c r="AA1229" t="s">
        <v>217</v>
      </c>
      <c r="AB1229" t="s">
        <v>13</v>
      </c>
      <c r="AC1229" t="s">
        <v>230</v>
      </c>
      <c r="AP1229" t="str">
        <f t="shared" ca="1" si="20898"/>
        <v>\\(\\quad \\displaystyle \\frac{7}{6}x</v>
      </c>
      <c r="AQ1229" t="str">
        <f t="shared" ca="1" si="20899"/>
        <v>\\frac{0}{1} \\)</v>
      </c>
      <c r="AS1229" t="str">
        <f t="shared" ref="AS1229" ca="1" si="22192">IF(OR(CT1229=1,CR1229=0),AP1230,AP1229)</f>
        <v>\\(\\quad \\displaystyle \\frac{7}{6}x</v>
      </c>
      <c r="AT1229" t="str">
        <f t="shared" ref="AT1229" ca="1" si="22193">IF(OR(DA1229=1,CY1229=0),AQ1230,AQ1229)</f>
        <v xml:space="preserve"> \\)</v>
      </c>
      <c r="AU1229" s="114" t="s">
        <v>60</v>
      </c>
      <c r="AV1229" s="115" t="s">
        <v>329</v>
      </c>
      <c r="AW1229" s="114" t="str">
        <f t="shared" ref="AW1229" ca="1" si="22194">P1229&amp;Q1229&amp;R1229&amp;S1229&amp;T1229&amp;U1229&amp;V1229&amp;W1229&amp;X1229&amp;Y1229&amp;Z1229&amp;AA1229&amp;AB1229&amp;AC1229</f>
        <v>\\(\\quad \\displaystyle \\frac{x-3}{3}+\\frac{3x+2}{2}= \\)</v>
      </c>
      <c r="AX1229" s="114" t="str">
        <f t="shared" ref="AX1229" ca="1" si="22195">IF(AS1230="",AS1229&amp;AT1229,AS1230)</f>
        <v>\\(\\quad \\displaystyle \\frac{7}{6}x \\)</v>
      </c>
      <c r="AY1229" s="115" t="s">
        <v>62</v>
      </c>
      <c r="AZ1229" s="116" t="str">
        <f t="shared" ref="AZ1229" ca="1" si="22196">"INSERT INTO "&amp;AU1229&amp;"(tangen,question,answer,editor,date,count) VALUES('"&amp;AV1229&amp;"','"&amp;AW1229&amp;"','"&amp;AX1229&amp;"','"&amp;AY1229&amp;"',NOW(),0);"</f>
        <v>INSERT INTO math(tangen,question,answer,editor,date,count) VALUES('m5800','\\(\\quad \\displaystyle \\frac{x-3}{3}+\\frac{3x+2}{2}= \\)','\\(\\quad \\displaystyle \\frac{7}{6}x \\)','harazono',NOW(),0);</v>
      </c>
      <c r="BH1229" t="str">
        <f t="shared" ref="BH1229" ca="1" si="22197">IF(BH1230=1,"",IF(BH1230=-1,"",BH1230))</f>
        <v/>
      </c>
      <c r="BI1229" t="s">
        <v>18</v>
      </c>
      <c r="BJ1229" t="str">
        <f t="shared" ca="1" si="20853"/>
        <v/>
      </c>
      <c r="BK1229" s="23">
        <f t="shared" ref="BK1229" ca="1" si="22198">IF(H1229=0,7,H1229)</f>
        <v>-3</v>
      </c>
      <c r="BM1229">
        <f t="shared" ref="BM1229" ca="1" si="22199">IF(BM1230=1,"",IF(BM1230=-1,"",BM1230))</f>
        <v>3</v>
      </c>
      <c r="BN1229" t="s">
        <v>18</v>
      </c>
      <c r="BO1229" t="str">
        <f t="shared" ca="1" si="20856"/>
        <v>+</v>
      </c>
      <c r="BP1229" s="23">
        <f t="shared" ref="BP1229" ca="1" si="22200">IF(M1229=0,7,M1229)</f>
        <v>2</v>
      </c>
      <c r="BR1229">
        <f t="shared" ref="BR1229" ca="1" si="22201">BH1230*L1230</f>
        <v>-2</v>
      </c>
      <c r="BS1229" t="s">
        <v>18</v>
      </c>
      <c r="BT1229">
        <f t="shared" ref="BT1229" ca="1" si="22202">BK1229*L1230</f>
        <v>-6</v>
      </c>
      <c r="BV1229">
        <f t="shared" ref="BV1229" ca="1" si="22203">G1230*BM1230</f>
        <v>9</v>
      </c>
      <c r="BW1229" t="s">
        <v>18</v>
      </c>
      <c r="BX1229">
        <f t="shared" ref="BX1229" ca="1" si="22204">G1230*BP1229</f>
        <v>6</v>
      </c>
      <c r="BY1229" s="3">
        <f t="shared" ref="BY1229" ca="1" si="22205">BR1229+BV1229</f>
        <v>7</v>
      </c>
      <c r="BZ1229" t="s">
        <v>18</v>
      </c>
      <c r="CA1229" s="3">
        <f t="shared" ref="CA1229" ca="1" si="22206">BT1229+BX1229</f>
        <v>0</v>
      </c>
      <c r="CB1229">
        <f t="shared" ca="1" si="20915"/>
        <v>7</v>
      </c>
      <c r="CC1229">
        <f t="shared" ca="1" si="20916"/>
        <v>0</v>
      </c>
      <c r="CD1229" s="33">
        <f t="shared" ref="CD1229" ca="1" si="22207">BY1229/GCD(CB1229,CB1230)</f>
        <v>7</v>
      </c>
      <c r="CE1229" t="s">
        <v>18</v>
      </c>
      <c r="CF1229" s="33">
        <f t="shared" ref="CF1229" ca="1" si="22208">CA1229/GCD(CC1229,CC1230)</f>
        <v>0</v>
      </c>
      <c r="CH1229" s="3">
        <f t="shared" ref="CH1229" ca="1" si="22209">CD1229</f>
        <v>7</v>
      </c>
      <c r="CI1229" s="3">
        <f t="shared" ref="CI1229" ca="1" si="22210">CD1230</f>
        <v>6</v>
      </c>
      <c r="CJ1229" t="s">
        <v>18</v>
      </c>
      <c r="CK1229" s="3" t="str">
        <f t="shared" ca="1" si="20868"/>
        <v>+</v>
      </c>
      <c r="CL1229" s="3">
        <f t="shared" ref="CL1229" ca="1" si="22211">CF1229</f>
        <v>0</v>
      </c>
      <c r="CM1229" s="3">
        <f t="shared" ref="CM1229" ca="1" si="22212">CF1230</f>
        <v>1</v>
      </c>
      <c r="CO1229" t="s">
        <v>250</v>
      </c>
      <c r="CP1229" s="2" t="str">
        <f t="shared" ca="1" si="20923"/>
        <v/>
      </c>
      <c r="CQ1229" t="s">
        <v>249</v>
      </c>
      <c r="CR1229" s="2">
        <f t="shared" ref="CR1229" ca="1" si="22213">ABS(CH1229)</f>
        <v>7</v>
      </c>
      <c r="CS1229" t="s">
        <v>216</v>
      </c>
      <c r="CT1229" s="2">
        <f t="shared" ref="CT1229" ca="1" si="22214">CI1229</f>
        <v>6</v>
      </c>
      <c r="CU1229" t="s">
        <v>217</v>
      </c>
      <c r="CV1229" t="s">
        <v>18</v>
      </c>
      <c r="CW1229" s="2" t="str">
        <f t="shared" ca="1" si="20926"/>
        <v/>
      </c>
      <c r="CX1229" t="s">
        <v>249</v>
      </c>
      <c r="CY1229" s="2">
        <f t="shared" ref="CY1229" ca="1" si="22215">ABS(CL1229)</f>
        <v>0</v>
      </c>
      <c r="CZ1229" t="s">
        <v>216</v>
      </c>
      <c r="DA1229" s="2">
        <f t="shared" ref="DA1229" ca="1" si="22216">CM1229</f>
        <v>1</v>
      </c>
      <c r="DB1229" t="s">
        <v>217</v>
      </c>
      <c r="DC1229" t="s">
        <v>230</v>
      </c>
    </row>
    <row r="1230" spans="2:107" ht="32" customHeight="1" x14ac:dyDescent="0.55000000000000004">
      <c r="B1230" s="113"/>
      <c r="C1230" s="113"/>
      <c r="E1230" s="95"/>
      <c r="F1230" s="95"/>
      <c r="G1230" s="1">
        <f t="shared" ca="1" si="20875"/>
        <v>3</v>
      </c>
      <c r="H1230" s="95"/>
      <c r="J1230" s="95"/>
      <c r="K1230" s="95"/>
      <c r="L1230" s="1">
        <f t="shared" ca="1" si="20876"/>
        <v>2</v>
      </c>
      <c r="M1230" s="1"/>
      <c r="AP1230" t="str">
        <f t="shared" ca="1" si="20898"/>
        <v>\\(\\quad \\displaystyle 7x</v>
      </c>
      <c r="AQ1230" t="str">
        <f t="shared" ca="1" si="20899"/>
        <v xml:space="preserve"> \\)</v>
      </c>
      <c r="AS1230" s="13" t="str">
        <f t="shared" ref="AS1230" ca="1" si="22217">IF(AND(CR1229=0,CY1229=0),"\\(\\quad \\displaystyle 0 \\)","")</f>
        <v/>
      </c>
      <c r="AU1230" s="114"/>
      <c r="AV1230" s="114"/>
      <c r="AW1230" s="114"/>
      <c r="AX1230" s="114"/>
      <c r="AY1230" s="114"/>
      <c r="AZ1230" s="117"/>
      <c r="BH1230" s="23">
        <f t="shared" ref="BH1230" ca="1" si="22218">IF(E1229=0,7,E1229)</f>
        <v>-1</v>
      </c>
      <c r="BI1230" s="1"/>
      <c r="BK1230" s="1"/>
      <c r="BL1230" t="s">
        <v>287</v>
      </c>
      <c r="BM1230" s="23">
        <f t="shared" ref="BM1230" ca="1" si="22219">IF(J1229=0,7,J1229)</f>
        <v>3</v>
      </c>
      <c r="BN1230" s="1"/>
      <c r="BP1230" s="1"/>
      <c r="BR1230">
        <f t="shared" ref="BR1230" ca="1" si="22220">G1230*L1230</f>
        <v>6</v>
      </c>
      <c r="BS1230" t="s">
        <v>18</v>
      </c>
      <c r="BT1230">
        <f t="shared" ref="BT1230" ca="1" si="22221">G1230*L1230</f>
        <v>6</v>
      </c>
      <c r="BV1230">
        <f t="shared" ref="BV1230" ca="1" si="22222">G1230*L1230</f>
        <v>6</v>
      </c>
      <c r="BW1230" t="s">
        <v>18</v>
      </c>
      <c r="BX1230">
        <f t="shared" ref="BX1230" ca="1" si="22223">G1230*L1230</f>
        <v>6</v>
      </c>
      <c r="BY1230" s="3">
        <f t="shared" ref="BY1230" ca="1" si="22224">BR1230</f>
        <v>6</v>
      </c>
      <c r="BZ1230" t="s">
        <v>18</v>
      </c>
      <c r="CA1230" s="3">
        <f t="shared" ref="CA1230" ca="1" si="22225">BT1230</f>
        <v>6</v>
      </c>
      <c r="CB1230">
        <f t="shared" ca="1" si="20915"/>
        <v>6</v>
      </c>
      <c r="CC1230">
        <f t="shared" ca="1" si="20916"/>
        <v>6</v>
      </c>
      <c r="CD1230" s="33">
        <f t="shared" ref="CD1230" ca="1" si="22226">BY1230/GCD(CB1229,CB1230)</f>
        <v>6</v>
      </c>
      <c r="CE1230" t="s">
        <v>18</v>
      </c>
      <c r="CF1230" s="33">
        <f t="shared" ref="CF1230" ca="1" si="22227">CA1230/GCD(CC1229,CC1230)</f>
        <v>1</v>
      </c>
      <c r="CH1230" s="3">
        <f t="shared" ref="CH1230" ca="1" si="22228">CD1229</f>
        <v>7</v>
      </c>
      <c r="CJ1230" t="s">
        <v>18</v>
      </c>
      <c r="CK1230" s="3" t="str">
        <f t="shared" ref="CK1230" ca="1" si="22229">IF(CM1229&gt;=0,"+","")</f>
        <v>+</v>
      </c>
      <c r="CL1230" s="3">
        <f t="shared" ref="CL1230" ca="1" si="22230">CF1229</f>
        <v>0</v>
      </c>
      <c r="CO1230" t="s">
        <v>250</v>
      </c>
      <c r="CP1230" s="2" t="str">
        <f t="shared" ca="1" si="20923"/>
        <v/>
      </c>
      <c r="CR1230" s="2">
        <f t="shared" ref="CR1230" ca="1" si="22231">IF(CH1230=0,"",IF(CH1230=1,"",IF(CH1230=-1,"",ABS(CH1230))))</f>
        <v>7</v>
      </c>
      <c r="CV1230" t="str">
        <f t="shared" ref="CV1230" ca="1" si="22232">IF(CR1229=0,"","x")</f>
        <v>x</v>
      </c>
      <c r="CW1230" s="2" t="str">
        <f t="shared" ca="1" si="20926"/>
        <v/>
      </c>
      <c r="CY1230" s="2" t="str">
        <f t="shared" ref="CY1230" ca="1" si="22233">IF(CL1230=0,"",ABS(CL1230))</f>
        <v/>
      </c>
      <c r="DC1230" t="s">
        <v>230</v>
      </c>
    </row>
    <row r="1231" spans="2:107" ht="32" customHeight="1" x14ac:dyDescent="0.55000000000000004">
      <c r="B1231" s="112" t="s">
        <v>1</v>
      </c>
      <c r="C1231" s="112" t="s">
        <v>330</v>
      </c>
      <c r="E1231" s="96">
        <f t="shared" ca="1" si="20837"/>
        <v>5</v>
      </c>
      <c r="F1231" s="97" t="s">
        <v>18</v>
      </c>
      <c r="G1231" s="97" t="str">
        <f t="shared" ca="1" si="20838"/>
        <v/>
      </c>
      <c r="H1231" s="96">
        <f t="shared" ca="1" si="20839"/>
        <v>-4</v>
      </c>
      <c r="I1231" t="s">
        <v>287</v>
      </c>
      <c r="J1231" s="96">
        <f t="shared" ca="1" si="20840"/>
        <v>2</v>
      </c>
      <c r="K1231" s="97" t="s">
        <v>18</v>
      </c>
      <c r="L1231" s="97" t="str">
        <f t="shared" ca="1" si="20841"/>
        <v>+</v>
      </c>
      <c r="M1231" s="96">
        <f t="shared" ca="1" si="20842"/>
        <v>5</v>
      </c>
      <c r="P1231" t="s">
        <v>250</v>
      </c>
      <c r="Q1231" t="s">
        <v>249</v>
      </c>
      <c r="R1231" t="str">
        <f t="shared" ref="R1231" ca="1" si="22234">BH1231&amp;BI1231&amp;BJ1231&amp;BK1231</f>
        <v>5x-4</v>
      </c>
      <c r="S1231" t="s">
        <v>216</v>
      </c>
      <c r="T1231">
        <f t="shared" ref="T1231" ca="1" si="22235">G1232</f>
        <v>2</v>
      </c>
      <c r="U1231" t="s">
        <v>217</v>
      </c>
      <c r="V1231" t="s">
        <v>287</v>
      </c>
      <c r="W1231" t="s">
        <v>249</v>
      </c>
      <c r="X1231" t="str">
        <f t="shared" ref="X1231" ca="1" si="22236">BM1231&amp;BN1231&amp;BO1231&amp;BP1231</f>
        <v>2x+5</v>
      </c>
      <c r="Y1231" t="s">
        <v>216</v>
      </c>
      <c r="Z1231">
        <f t="shared" ref="Z1231" ca="1" si="22237">L1232</f>
        <v>9</v>
      </c>
      <c r="AA1231" t="s">
        <v>217</v>
      </c>
      <c r="AB1231" t="s">
        <v>13</v>
      </c>
      <c r="AC1231" t="s">
        <v>230</v>
      </c>
      <c r="AP1231" t="str">
        <f t="shared" ca="1" si="20898"/>
        <v>\\(\\quad \\displaystyle \\frac{49}{18}x</v>
      </c>
      <c r="AQ1231" t="str">
        <f t="shared" ca="1" si="20899"/>
        <v>-\\frac{13}{9} \\)</v>
      </c>
      <c r="AS1231" t="str">
        <f t="shared" ref="AS1231" ca="1" si="22238">IF(OR(CT1231=1,CR1231=0),AP1232,AP1231)</f>
        <v>\\(\\quad \\displaystyle \\frac{49}{18}x</v>
      </c>
      <c r="AT1231" t="str">
        <f t="shared" ref="AT1231" ca="1" si="22239">IF(OR(DA1231=1,CY1231=0),AQ1232,AQ1231)</f>
        <v>-\\frac{13}{9} \\)</v>
      </c>
      <c r="AU1231" s="114" t="s">
        <v>60</v>
      </c>
      <c r="AV1231" s="115" t="s">
        <v>329</v>
      </c>
      <c r="AW1231" s="114" t="str">
        <f t="shared" ref="AW1231" ca="1" si="22240">P1231&amp;Q1231&amp;R1231&amp;S1231&amp;T1231&amp;U1231&amp;V1231&amp;W1231&amp;X1231&amp;Y1231&amp;Z1231&amp;AA1231&amp;AB1231&amp;AC1231</f>
        <v>\\(\\quad \\displaystyle \\frac{5x-4}{2}+\\frac{2x+5}{9}= \\)</v>
      </c>
      <c r="AX1231" s="114" t="str">
        <f t="shared" ref="AX1231" ca="1" si="22241">IF(AS1232="",AS1231&amp;AT1231,AS1232)</f>
        <v>\\(\\quad \\displaystyle \\frac{49}{18}x-\\frac{13}{9} \\)</v>
      </c>
      <c r="AY1231" s="115" t="s">
        <v>62</v>
      </c>
      <c r="AZ1231" s="116" t="str">
        <f t="shared" ref="AZ1231" ca="1" si="22242">"INSERT INTO "&amp;AU1231&amp;"(tangen,question,answer,editor,date,count) VALUES('"&amp;AV1231&amp;"','"&amp;AW1231&amp;"','"&amp;AX1231&amp;"','"&amp;AY1231&amp;"',NOW(),0);"</f>
        <v>INSERT INTO math(tangen,question,answer,editor,date,count) VALUES('m5800','\\(\\quad \\displaystyle \\frac{5x-4}{2}+\\frac{2x+5}{9}= \\)','\\(\\quad \\displaystyle \\frac{49}{18}x-\\frac{13}{9} \\)','harazono',NOW(),0);</v>
      </c>
      <c r="BH1231">
        <f t="shared" ref="BH1231" ca="1" si="22243">IF(BH1232=1,"",IF(BH1232=-1,"",BH1232))</f>
        <v>5</v>
      </c>
      <c r="BI1231" t="s">
        <v>18</v>
      </c>
      <c r="BJ1231" t="str">
        <f t="shared" ca="1" si="20853"/>
        <v/>
      </c>
      <c r="BK1231" s="23">
        <f t="shared" ref="BK1231" ca="1" si="22244">IF(H1231=0,7,H1231)</f>
        <v>-4</v>
      </c>
      <c r="BM1231">
        <f t="shared" ref="BM1231" ca="1" si="22245">IF(BM1232=1,"",IF(BM1232=-1,"",BM1232))</f>
        <v>2</v>
      </c>
      <c r="BN1231" t="s">
        <v>18</v>
      </c>
      <c r="BO1231" t="str">
        <f t="shared" ca="1" si="20856"/>
        <v>+</v>
      </c>
      <c r="BP1231" s="23">
        <f t="shared" ref="BP1231" ca="1" si="22246">IF(M1231=0,7,M1231)</f>
        <v>5</v>
      </c>
      <c r="BR1231">
        <f t="shared" ref="BR1231" ca="1" si="22247">BH1232*L1232</f>
        <v>45</v>
      </c>
      <c r="BS1231" t="s">
        <v>18</v>
      </c>
      <c r="BT1231">
        <f t="shared" ref="BT1231" ca="1" si="22248">BK1231*L1232</f>
        <v>-36</v>
      </c>
      <c r="BV1231">
        <f t="shared" ref="BV1231" ca="1" si="22249">G1232*BM1232</f>
        <v>4</v>
      </c>
      <c r="BW1231" t="s">
        <v>18</v>
      </c>
      <c r="BX1231">
        <f t="shared" ref="BX1231" ca="1" si="22250">G1232*BP1231</f>
        <v>10</v>
      </c>
      <c r="BY1231" s="3">
        <f t="shared" ref="BY1231" ca="1" si="22251">BR1231+BV1231</f>
        <v>49</v>
      </c>
      <c r="BZ1231" t="s">
        <v>18</v>
      </c>
      <c r="CA1231" s="3">
        <f t="shared" ref="CA1231" ca="1" si="22252">BT1231+BX1231</f>
        <v>-26</v>
      </c>
      <c r="CB1231">
        <f t="shared" ca="1" si="20915"/>
        <v>49</v>
      </c>
      <c r="CC1231">
        <f t="shared" ca="1" si="20916"/>
        <v>26</v>
      </c>
      <c r="CD1231" s="33">
        <f t="shared" ref="CD1231" ca="1" si="22253">BY1231/GCD(CB1231,CB1232)</f>
        <v>49</v>
      </c>
      <c r="CE1231" t="s">
        <v>18</v>
      </c>
      <c r="CF1231" s="33">
        <f t="shared" ref="CF1231" ca="1" si="22254">CA1231/GCD(CC1231,CC1232)</f>
        <v>-13</v>
      </c>
      <c r="CH1231" s="3">
        <f t="shared" ref="CH1231" ca="1" si="22255">CD1231</f>
        <v>49</v>
      </c>
      <c r="CI1231" s="3">
        <f t="shared" ref="CI1231" ca="1" si="22256">CD1232</f>
        <v>18</v>
      </c>
      <c r="CJ1231" t="s">
        <v>18</v>
      </c>
      <c r="CK1231" s="3" t="str">
        <f t="shared" ca="1" si="20868"/>
        <v/>
      </c>
      <c r="CL1231" s="3">
        <f t="shared" ref="CL1231" ca="1" si="22257">CF1231</f>
        <v>-13</v>
      </c>
      <c r="CM1231" s="3">
        <f t="shared" ref="CM1231" ca="1" si="22258">CF1232</f>
        <v>9</v>
      </c>
      <c r="CO1231" t="s">
        <v>250</v>
      </c>
      <c r="CP1231" s="2" t="str">
        <f t="shared" ca="1" si="20923"/>
        <v/>
      </c>
      <c r="CQ1231" t="s">
        <v>249</v>
      </c>
      <c r="CR1231" s="2">
        <f t="shared" ref="CR1231" ca="1" si="22259">ABS(CH1231)</f>
        <v>49</v>
      </c>
      <c r="CS1231" t="s">
        <v>216</v>
      </c>
      <c r="CT1231" s="2">
        <f t="shared" ref="CT1231" ca="1" si="22260">CI1231</f>
        <v>18</v>
      </c>
      <c r="CU1231" t="s">
        <v>217</v>
      </c>
      <c r="CV1231" t="s">
        <v>18</v>
      </c>
      <c r="CW1231" s="2" t="str">
        <f t="shared" ca="1" si="20926"/>
        <v>-</v>
      </c>
      <c r="CX1231" t="s">
        <v>249</v>
      </c>
      <c r="CY1231" s="2">
        <f t="shared" ref="CY1231" ca="1" si="22261">ABS(CL1231)</f>
        <v>13</v>
      </c>
      <c r="CZ1231" t="s">
        <v>216</v>
      </c>
      <c r="DA1231" s="2">
        <f t="shared" ref="DA1231" ca="1" si="22262">CM1231</f>
        <v>9</v>
      </c>
      <c r="DB1231" t="s">
        <v>217</v>
      </c>
      <c r="DC1231" t="s">
        <v>230</v>
      </c>
    </row>
    <row r="1232" spans="2:107" ht="32" customHeight="1" x14ac:dyDescent="0.55000000000000004">
      <c r="B1232" s="113"/>
      <c r="C1232" s="113"/>
      <c r="E1232" s="95"/>
      <c r="F1232" s="95"/>
      <c r="G1232" s="1">
        <f t="shared" ca="1" si="20875"/>
        <v>2</v>
      </c>
      <c r="H1232" s="95"/>
      <c r="J1232" s="95"/>
      <c r="K1232" s="95"/>
      <c r="L1232" s="1">
        <f t="shared" ca="1" si="20876"/>
        <v>9</v>
      </c>
      <c r="M1232" s="1"/>
      <c r="AP1232" t="str">
        <f t="shared" ca="1" si="20898"/>
        <v>\\(\\quad \\displaystyle 49x</v>
      </c>
      <c r="AQ1232" t="str">
        <f t="shared" ca="1" si="20899"/>
        <v>-13 \\)</v>
      </c>
      <c r="AS1232" s="13" t="str">
        <f t="shared" ref="AS1232" ca="1" si="22263">IF(AND(CR1231=0,CY1231=0),"\\(\\quad \\displaystyle 0 \\)","")</f>
        <v/>
      </c>
      <c r="AU1232" s="114"/>
      <c r="AV1232" s="114"/>
      <c r="AW1232" s="114"/>
      <c r="AX1232" s="114"/>
      <c r="AY1232" s="114"/>
      <c r="AZ1232" s="117"/>
      <c r="BH1232" s="23">
        <f t="shared" ref="BH1232" ca="1" si="22264">IF(E1231=0,7,E1231)</f>
        <v>5</v>
      </c>
      <c r="BI1232" s="1"/>
      <c r="BK1232" s="1"/>
      <c r="BL1232" t="s">
        <v>287</v>
      </c>
      <c r="BM1232" s="23">
        <f t="shared" ref="BM1232" ca="1" si="22265">IF(J1231=0,7,J1231)</f>
        <v>2</v>
      </c>
      <c r="BN1232" s="1"/>
      <c r="BP1232" s="1"/>
      <c r="BR1232">
        <f t="shared" ref="BR1232" ca="1" si="22266">G1232*L1232</f>
        <v>18</v>
      </c>
      <c r="BS1232" t="s">
        <v>18</v>
      </c>
      <c r="BT1232">
        <f t="shared" ref="BT1232" ca="1" si="22267">G1232*L1232</f>
        <v>18</v>
      </c>
      <c r="BV1232">
        <f t="shared" ref="BV1232" ca="1" si="22268">G1232*L1232</f>
        <v>18</v>
      </c>
      <c r="BW1232" t="s">
        <v>18</v>
      </c>
      <c r="BX1232">
        <f t="shared" ref="BX1232" ca="1" si="22269">G1232*L1232</f>
        <v>18</v>
      </c>
      <c r="BY1232" s="3">
        <f t="shared" ref="BY1232" ca="1" si="22270">BR1232</f>
        <v>18</v>
      </c>
      <c r="BZ1232" t="s">
        <v>18</v>
      </c>
      <c r="CA1232" s="3">
        <f t="shared" ref="CA1232" ca="1" si="22271">BT1232</f>
        <v>18</v>
      </c>
      <c r="CB1232">
        <f t="shared" ca="1" si="20915"/>
        <v>18</v>
      </c>
      <c r="CC1232">
        <f t="shared" ca="1" si="20916"/>
        <v>18</v>
      </c>
      <c r="CD1232" s="33">
        <f t="shared" ref="CD1232" ca="1" si="22272">BY1232/GCD(CB1231,CB1232)</f>
        <v>18</v>
      </c>
      <c r="CE1232" t="s">
        <v>18</v>
      </c>
      <c r="CF1232" s="33">
        <f t="shared" ref="CF1232" ca="1" si="22273">CA1232/GCD(CC1231,CC1232)</f>
        <v>9</v>
      </c>
      <c r="CH1232" s="3">
        <f t="shared" ref="CH1232" ca="1" si="22274">CD1231</f>
        <v>49</v>
      </c>
      <c r="CJ1232" t="s">
        <v>18</v>
      </c>
      <c r="CK1232" s="3" t="str">
        <f t="shared" ref="CK1232" ca="1" si="22275">IF(CM1231&gt;=0,"+","")</f>
        <v>+</v>
      </c>
      <c r="CL1232" s="3">
        <f t="shared" ref="CL1232" ca="1" si="22276">CF1231</f>
        <v>-13</v>
      </c>
      <c r="CO1232" t="s">
        <v>250</v>
      </c>
      <c r="CP1232" s="2" t="str">
        <f t="shared" ca="1" si="20923"/>
        <v/>
      </c>
      <c r="CR1232" s="2">
        <f t="shared" ref="CR1232" ca="1" si="22277">IF(CH1232=0,"",IF(CH1232=1,"",IF(CH1232=-1,"",ABS(CH1232))))</f>
        <v>49</v>
      </c>
      <c r="CV1232" t="str">
        <f t="shared" ref="CV1232" ca="1" si="22278">IF(CR1231=0,"","x")</f>
        <v>x</v>
      </c>
      <c r="CW1232" s="2" t="str">
        <f t="shared" ca="1" si="20926"/>
        <v>-</v>
      </c>
      <c r="CY1232" s="2">
        <f t="shared" ref="CY1232" ca="1" si="22279">IF(CL1232=0,"",ABS(CL1232))</f>
        <v>13</v>
      </c>
      <c r="DC1232" t="s">
        <v>230</v>
      </c>
    </row>
    <row r="1233" spans="2:107" ht="32" customHeight="1" x14ac:dyDescent="0.55000000000000004">
      <c r="B1233" s="112" t="s">
        <v>1</v>
      </c>
      <c r="C1233" s="112" t="s">
        <v>330</v>
      </c>
      <c r="E1233" s="96">
        <f t="shared" ca="1" si="20837"/>
        <v>-5</v>
      </c>
      <c r="F1233" s="97" t="s">
        <v>18</v>
      </c>
      <c r="G1233" s="97" t="str">
        <f t="shared" ca="1" si="20838"/>
        <v>+</v>
      </c>
      <c r="H1233" s="96">
        <f t="shared" ca="1" si="20839"/>
        <v>5</v>
      </c>
      <c r="I1233" t="s">
        <v>287</v>
      </c>
      <c r="J1233" s="96">
        <f t="shared" ca="1" si="20840"/>
        <v>5</v>
      </c>
      <c r="K1233" s="97" t="s">
        <v>18</v>
      </c>
      <c r="L1233" s="97" t="str">
        <f t="shared" ca="1" si="20841"/>
        <v>+</v>
      </c>
      <c r="M1233" s="96">
        <f t="shared" ca="1" si="20842"/>
        <v>7</v>
      </c>
      <c r="P1233" t="s">
        <v>250</v>
      </c>
      <c r="Q1233" t="s">
        <v>249</v>
      </c>
      <c r="R1233" t="str">
        <f t="shared" ref="R1233" ca="1" si="22280">BH1233&amp;BI1233&amp;BJ1233&amp;BK1233</f>
        <v>-5x+5</v>
      </c>
      <c r="S1233" t="s">
        <v>216</v>
      </c>
      <c r="T1233">
        <f t="shared" ref="T1233" ca="1" si="22281">G1234</f>
        <v>2</v>
      </c>
      <c r="U1233" t="s">
        <v>217</v>
      </c>
      <c r="V1233" t="s">
        <v>287</v>
      </c>
      <c r="W1233" t="s">
        <v>249</v>
      </c>
      <c r="X1233" t="str">
        <f t="shared" ref="X1233" ca="1" si="22282">BM1233&amp;BN1233&amp;BO1233&amp;BP1233</f>
        <v>5x+7</v>
      </c>
      <c r="Y1233" t="s">
        <v>216</v>
      </c>
      <c r="Z1233">
        <f t="shared" ref="Z1233" ca="1" si="22283">L1234</f>
        <v>8</v>
      </c>
      <c r="AA1233" t="s">
        <v>217</v>
      </c>
      <c r="AB1233" t="s">
        <v>13</v>
      </c>
      <c r="AC1233" t="s">
        <v>230</v>
      </c>
      <c r="AP1233" t="str">
        <f t="shared" ca="1" si="20898"/>
        <v>\\(\\quad \\displaystyle -\\frac{15}{8}x</v>
      </c>
      <c r="AQ1233" t="str">
        <f t="shared" ca="1" si="20899"/>
        <v>+\\frac{27}{8} \\)</v>
      </c>
      <c r="AS1233" t="str">
        <f t="shared" ref="AS1233" ca="1" si="22284">IF(OR(CT1233=1,CR1233=0),AP1234,AP1233)</f>
        <v>\\(\\quad \\displaystyle -\\frac{15}{8}x</v>
      </c>
      <c r="AT1233" t="str">
        <f t="shared" ref="AT1233" ca="1" si="22285">IF(OR(DA1233=1,CY1233=0),AQ1234,AQ1233)</f>
        <v>+\\frac{27}{8} \\)</v>
      </c>
      <c r="AU1233" s="114" t="s">
        <v>60</v>
      </c>
      <c r="AV1233" s="115" t="s">
        <v>329</v>
      </c>
      <c r="AW1233" s="114" t="str">
        <f t="shared" ref="AW1233" ca="1" si="22286">P1233&amp;Q1233&amp;R1233&amp;S1233&amp;T1233&amp;U1233&amp;V1233&amp;W1233&amp;X1233&amp;Y1233&amp;Z1233&amp;AA1233&amp;AB1233&amp;AC1233</f>
        <v>\\(\\quad \\displaystyle \\frac{-5x+5}{2}+\\frac{5x+7}{8}= \\)</v>
      </c>
      <c r="AX1233" s="114" t="str">
        <f t="shared" ref="AX1233" ca="1" si="22287">IF(AS1234="",AS1233&amp;AT1233,AS1234)</f>
        <v>\\(\\quad \\displaystyle -\\frac{15}{8}x+\\frac{27}{8} \\)</v>
      </c>
      <c r="AY1233" s="115" t="s">
        <v>62</v>
      </c>
      <c r="AZ1233" s="116" t="str">
        <f t="shared" ref="AZ1233" ca="1" si="22288">"INSERT INTO "&amp;AU1233&amp;"(tangen,question,answer,editor,date,count) VALUES('"&amp;AV1233&amp;"','"&amp;AW1233&amp;"','"&amp;AX1233&amp;"','"&amp;AY1233&amp;"',NOW(),0);"</f>
        <v>INSERT INTO math(tangen,question,answer,editor,date,count) VALUES('m5800','\\(\\quad \\displaystyle \\frac{-5x+5}{2}+\\frac{5x+7}{8}= \\)','\\(\\quad \\displaystyle -\\frac{15}{8}x+\\frac{27}{8} \\)','harazono',NOW(),0);</v>
      </c>
      <c r="BH1233">
        <f t="shared" ref="BH1233" ca="1" si="22289">IF(BH1234=1,"",IF(BH1234=-1,"",BH1234))</f>
        <v>-5</v>
      </c>
      <c r="BI1233" t="s">
        <v>18</v>
      </c>
      <c r="BJ1233" t="str">
        <f t="shared" ca="1" si="20853"/>
        <v>+</v>
      </c>
      <c r="BK1233" s="23">
        <f t="shared" ref="BK1233" ca="1" si="22290">IF(H1233=0,7,H1233)</f>
        <v>5</v>
      </c>
      <c r="BM1233">
        <f t="shared" ref="BM1233" ca="1" si="22291">IF(BM1234=1,"",IF(BM1234=-1,"",BM1234))</f>
        <v>5</v>
      </c>
      <c r="BN1233" t="s">
        <v>18</v>
      </c>
      <c r="BO1233" t="str">
        <f t="shared" ca="1" si="20856"/>
        <v>+</v>
      </c>
      <c r="BP1233" s="23">
        <f t="shared" ref="BP1233" ca="1" si="22292">IF(M1233=0,7,M1233)</f>
        <v>7</v>
      </c>
      <c r="BR1233">
        <f t="shared" ref="BR1233" ca="1" si="22293">BH1234*L1234</f>
        <v>-40</v>
      </c>
      <c r="BS1233" t="s">
        <v>18</v>
      </c>
      <c r="BT1233">
        <f t="shared" ref="BT1233" ca="1" si="22294">BK1233*L1234</f>
        <v>40</v>
      </c>
      <c r="BV1233">
        <f t="shared" ref="BV1233" ca="1" si="22295">G1234*BM1234</f>
        <v>10</v>
      </c>
      <c r="BW1233" t="s">
        <v>18</v>
      </c>
      <c r="BX1233">
        <f t="shared" ref="BX1233" ca="1" si="22296">G1234*BP1233</f>
        <v>14</v>
      </c>
      <c r="BY1233" s="3">
        <f t="shared" ref="BY1233" ca="1" si="22297">BR1233+BV1233</f>
        <v>-30</v>
      </c>
      <c r="BZ1233" t="s">
        <v>18</v>
      </c>
      <c r="CA1233" s="3">
        <f t="shared" ref="CA1233" ca="1" si="22298">BT1233+BX1233</f>
        <v>54</v>
      </c>
      <c r="CB1233">
        <f t="shared" ca="1" si="20915"/>
        <v>30</v>
      </c>
      <c r="CC1233">
        <f t="shared" ca="1" si="20916"/>
        <v>54</v>
      </c>
      <c r="CD1233" s="33">
        <f t="shared" ref="CD1233" ca="1" si="22299">BY1233/GCD(CB1233,CB1234)</f>
        <v>-15</v>
      </c>
      <c r="CE1233" t="s">
        <v>18</v>
      </c>
      <c r="CF1233" s="33">
        <f t="shared" ref="CF1233" ca="1" si="22300">CA1233/GCD(CC1233,CC1234)</f>
        <v>27</v>
      </c>
      <c r="CH1233" s="3">
        <f t="shared" ref="CH1233" ca="1" si="22301">CD1233</f>
        <v>-15</v>
      </c>
      <c r="CI1233" s="3">
        <f t="shared" ref="CI1233" ca="1" si="22302">CD1234</f>
        <v>8</v>
      </c>
      <c r="CJ1233" t="s">
        <v>18</v>
      </c>
      <c r="CK1233" s="3" t="str">
        <f t="shared" ca="1" si="20868"/>
        <v>+</v>
      </c>
      <c r="CL1233" s="3">
        <f t="shared" ref="CL1233" ca="1" si="22303">CF1233</f>
        <v>27</v>
      </c>
      <c r="CM1233" s="3">
        <f t="shared" ref="CM1233" ca="1" si="22304">CF1234</f>
        <v>8</v>
      </c>
      <c r="CO1233" t="s">
        <v>250</v>
      </c>
      <c r="CP1233" s="2" t="str">
        <f t="shared" ca="1" si="20923"/>
        <v>-</v>
      </c>
      <c r="CQ1233" t="s">
        <v>249</v>
      </c>
      <c r="CR1233" s="2">
        <f t="shared" ref="CR1233" ca="1" si="22305">ABS(CH1233)</f>
        <v>15</v>
      </c>
      <c r="CS1233" t="s">
        <v>216</v>
      </c>
      <c r="CT1233" s="2">
        <f t="shared" ref="CT1233" ca="1" si="22306">CI1233</f>
        <v>8</v>
      </c>
      <c r="CU1233" t="s">
        <v>217</v>
      </c>
      <c r="CV1233" t="s">
        <v>18</v>
      </c>
      <c r="CW1233" s="2" t="str">
        <f t="shared" ca="1" si="20926"/>
        <v>+</v>
      </c>
      <c r="CX1233" t="s">
        <v>249</v>
      </c>
      <c r="CY1233" s="2">
        <f t="shared" ref="CY1233" ca="1" si="22307">ABS(CL1233)</f>
        <v>27</v>
      </c>
      <c r="CZ1233" t="s">
        <v>216</v>
      </c>
      <c r="DA1233" s="2">
        <f t="shared" ref="DA1233" ca="1" si="22308">CM1233</f>
        <v>8</v>
      </c>
      <c r="DB1233" t="s">
        <v>217</v>
      </c>
      <c r="DC1233" t="s">
        <v>230</v>
      </c>
    </row>
    <row r="1234" spans="2:107" ht="32" customHeight="1" x14ac:dyDescent="0.55000000000000004">
      <c r="B1234" s="113"/>
      <c r="C1234" s="113"/>
      <c r="E1234" s="95"/>
      <c r="F1234" s="95"/>
      <c r="G1234" s="1">
        <f t="shared" ca="1" si="20875"/>
        <v>2</v>
      </c>
      <c r="H1234" s="95"/>
      <c r="J1234" s="95"/>
      <c r="K1234" s="95"/>
      <c r="L1234" s="1">
        <f t="shared" ca="1" si="20876"/>
        <v>8</v>
      </c>
      <c r="M1234" s="1"/>
      <c r="AP1234" t="str">
        <f t="shared" ca="1" si="20898"/>
        <v>\\(\\quad \\displaystyle -15x</v>
      </c>
      <c r="AQ1234" t="str">
        <f t="shared" ca="1" si="20899"/>
        <v>+27 \\)</v>
      </c>
      <c r="AS1234" s="13" t="str">
        <f t="shared" ref="AS1234" ca="1" si="22309">IF(AND(CR1233=0,CY1233=0),"\\(\\quad \\displaystyle 0 \\)","")</f>
        <v/>
      </c>
      <c r="AU1234" s="114"/>
      <c r="AV1234" s="114"/>
      <c r="AW1234" s="114"/>
      <c r="AX1234" s="114"/>
      <c r="AY1234" s="114"/>
      <c r="AZ1234" s="117"/>
      <c r="BH1234" s="23">
        <f t="shared" ref="BH1234" ca="1" si="22310">IF(E1233=0,7,E1233)</f>
        <v>-5</v>
      </c>
      <c r="BI1234" s="1"/>
      <c r="BK1234" s="1"/>
      <c r="BL1234" t="s">
        <v>287</v>
      </c>
      <c r="BM1234" s="23">
        <f t="shared" ref="BM1234" ca="1" si="22311">IF(J1233=0,7,J1233)</f>
        <v>5</v>
      </c>
      <c r="BN1234" s="1"/>
      <c r="BP1234" s="1"/>
      <c r="BR1234">
        <f t="shared" ref="BR1234" ca="1" si="22312">G1234*L1234</f>
        <v>16</v>
      </c>
      <c r="BS1234" t="s">
        <v>18</v>
      </c>
      <c r="BT1234">
        <f t="shared" ref="BT1234" ca="1" si="22313">G1234*L1234</f>
        <v>16</v>
      </c>
      <c r="BV1234">
        <f t="shared" ref="BV1234" ca="1" si="22314">G1234*L1234</f>
        <v>16</v>
      </c>
      <c r="BW1234" t="s">
        <v>18</v>
      </c>
      <c r="BX1234">
        <f t="shared" ref="BX1234" ca="1" si="22315">G1234*L1234</f>
        <v>16</v>
      </c>
      <c r="BY1234" s="3">
        <f t="shared" ref="BY1234" ca="1" si="22316">BR1234</f>
        <v>16</v>
      </c>
      <c r="BZ1234" t="s">
        <v>18</v>
      </c>
      <c r="CA1234" s="3">
        <f t="shared" ref="CA1234" ca="1" si="22317">BT1234</f>
        <v>16</v>
      </c>
      <c r="CB1234">
        <f t="shared" ca="1" si="20915"/>
        <v>16</v>
      </c>
      <c r="CC1234">
        <f t="shared" ca="1" si="20916"/>
        <v>16</v>
      </c>
      <c r="CD1234" s="33">
        <f t="shared" ref="CD1234" ca="1" si="22318">BY1234/GCD(CB1233,CB1234)</f>
        <v>8</v>
      </c>
      <c r="CE1234" t="s">
        <v>18</v>
      </c>
      <c r="CF1234" s="33">
        <f t="shared" ref="CF1234" ca="1" si="22319">CA1234/GCD(CC1233,CC1234)</f>
        <v>8</v>
      </c>
      <c r="CH1234" s="3">
        <f t="shared" ref="CH1234" ca="1" si="22320">CD1233</f>
        <v>-15</v>
      </c>
      <c r="CJ1234" t="s">
        <v>18</v>
      </c>
      <c r="CK1234" s="3" t="str">
        <f t="shared" ref="CK1234" ca="1" si="22321">IF(CM1233&gt;=0,"+","")</f>
        <v>+</v>
      </c>
      <c r="CL1234" s="3">
        <f t="shared" ref="CL1234" ca="1" si="22322">CF1233</f>
        <v>27</v>
      </c>
      <c r="CO1234" t="s">
        <v>250</v>
      </c>
      <c r="CP1234" s="2" t="str">
        <f t="shared" ca="1" si="20923"/>
        <v>-</v>
      </c>
      <c r="CR1234" s="2">
        <f t="shared" ref="CR1234" ca="1" si="22323">IF(CH1234=0,"",IF(CH1234=1,"",IF(CH1234=-1,"",ABS(CH1234))))</f>
        <v>15</v>
      </c>
      <c r="CV1234" t="str">
        <f t="shared" ref="CV1234" ca="1" si="22324">IF(CR1233=0,"","x")</f>
        <v>x</v>
      </c>
      <c r="CW1234" s="2" t="str">
        <f t="shared" ca="1" si="20926"/>
        <v>+</v>
      </c>
      <c r="CY1234" s="2">
        <f t="shared" ref="CY1234" ca="1" si="22325">IF(CL1234=0,"",ABS(CL1234))</f>
        <v>27</v>
      </c>
      <c r="DC1234" t="s">
        <v>230</v>
      </c>
    </row>
    <row r="1235" spans="2:107" ht="32" customHeight="1" x14ac:dyDescent="0.55000000000000004">
      <c r="B1235" s="112" t="s">
        <v>1</v>
      </c>
      <c r="C1235" s="112" t="s">
        <v>330</v>
      </c>
      <c r="E1235" s="96">
        <f t="shared" ref="E1235:E1297" ca="1" si="22326">RANDBETWEEN(-10,10)</f>
        <v>-6</v>
      </c>
      <c r="F1235" s="97" t="s">
        <v>18</v>
      </c>
      <c r="G1235" s="97" t="str">
        <f t="shared" ref="G1235:G1297" ca="1" si="22327">IF(H1235&gt;0,"+","")</f>
        <v/>
      </c>
      <c r="H1235" s="96">
        <f t="shared" ref="H1235:H1297" ca="1" si="22328">RANDBETWEEN(-10,10)</f>
        <v>-7</v>
      </c>
      <c r="I1235" t="s">
        <v>287</v>
      </c>
      <c r="J1235" s="96">
        <f t="shared" ref="J1235:J1297" ca="1" si="22329">RANDBETWEEN(2,10)</f>
        <v>7</v>
      </c>
      <c r="K1235" s="97" t="s">
        <v>18</v>
      </c>
      <c r="L1235" s="97" t="str">
        <f t="shared" ref="L1235:L1297" ca="1" si="22330">IF(M1235&gt;0,"+","")</f>
        <v>+</v>
      </c>
      <c r="M1235" s="96">
        <f t="shared" ref="M1235:M1297" ca="1" si="22331">RANDBETWEEN(2,10)</f>
        <v>4</v>
      </c>
      <c r="P1235" t="s">
        <v>250</v>
      </c>
      <c r="Q1235" t="s">
        <v>249</v>
      </c>
      <c r="R1235" t="str">
        <f t="shared" ref="R1235" ca="1" si="22332">BH1235&amp;BI1235&amp;BJ1235&amp;BK1235</f>
        <v>-6x-7</v>
      </c>
      <c r="S1235" t="s">
        <v>216</v>
      </c>
      <c r="T1235">
        <f t="shared" ref="T1235" ca="1" si="22333">G1236</f>
        <v>9</v>
      </c>
      <c r="U1235" t="s">
        <v>217</v>
      </c>
      <c r="V1235" t="s">
        <v>287</v>
      </c>
      <c r="W1235" t="s">
        <v>249</v>
      </c>
      <c r="X1235" t="str">
        <f t="shared" ref="X1235" ca="1" si="22334">BM1235&amp;BN1235&amp;BO1235&amp;BP1235</f>
        <v>7x+4</v>
      </c>
      <c r="Y1235" t="s">
        <v>216</v>
      </c>
      <c r="Z1235">
        <f t="shared" ref="Z1235" ca="1" si="22335">L1236</f>
        <v>6</v>
      </c>
      <c r="AA1235" t="s">
        <v>217</v>
      </c>
      <c r="AB1235" t="s">
        <v>13</v>
      </c>
      <c r="AC1235" t="s">
        <v>230</v>
      </c>
      <c r="AP1235" t="str">
        <f t="shared" ca="1" si="20898"/>
        <v>\\(\\quad \\displaystyle \\frac{1}{2}x</v>
      </c>
      <c r="AQ1235" t="str">
        <f t="shared" ca="1" si="20899"/>
        <v>-\\frac{1}{9} \\)</v>
      </c>
      <c r="AS1235" t="str">
        <f t="shared" ref="AS1235" ca="1" si="22336">IF(OR(CT1235=1,CR1235=0),AP1236,AP1235)</f>
        <v>\\(\\quad \\displaystyle \\frac{1}{2}x</v>
      </c>
      <c r="AT1235" t="str">
        <f t="shared" ref="AT1235" ca="1" si="22337">IF(OR(DA1235=1,CY1235=0),AQ1236,AQ1235)</f>
        <v>-\\frac{1}{9} \\)</v>
      </c>
      <c r="AU1235" s="114" t="s">
        <v>60</v>
      </c>
      <c r="AV1235" s="115" t="s">
        <v>329</v>
      </c>
      <c r="AW1235" s="114" t="str">
        <f t="shared" ref="AW1235" ca="1" si="22338">P1235&amp;Q1235&amp;R1235&amp;S1235&amp;T1235&amp;U1235&amp;V1235&amp;W1235&amp;X1235&amp;Y1235&amp;Z1235&amp;AA1235&amp;AB1235&amp;AC1235</f>
        <v>\\(\\quad \\displaystyle \\frac{-6x-7}{9}+\\frac{7x+4}{6}= \\)</v>
      </c>
      <c r="AX1235" s="114" t="str">
        <f t="shared" ref="AX1235" ca="1" si="22339">IF(AS1236="",AS1235&amp;AT1235,AS1236)</f>
        <v>\\(\\quad \\displaystyle \\frac{1}{2}x-\\frac{1}{9} \\)</v>
      </c>
      <c r="AY1235" s="115" t="s">
        <v>62</v>
      </c>
      <c r="AZ1235" s="116" t="str">
        <f t="shared" ref="AZ1235" ca="1" si="22340">"INSERT INTO "&amp;AU1235&amp;"(tangen,question,answer,editor,date,count) VALUES('"&amp;AV1235&amp;"','"&amp;AW1235&amp;"','"&amp;AX1235&amp;"','"&amp;AY1235&amp;"',NOW(),0);"</f>
        <v>INSERT INTO math(tangen,question,answer,editor,date,count) VALUES('m5800','\\(\\quad \\displaystyle \\frac{-6x-7}{9}+\\frac{7x+4}{6}= \\)','\\(\\quad \\displaystyle \\frac{1}{2}x-\\frac{1}{9} \\)','harazono',NOW(),0);</v>
      </c>
      <c r="BH1235">
        <f t="shared" ref="BH1235" ca="1" si="22341">IF(BH1236=1,"",IF(BH1236=-1,"",BH1236))</f>
        <v>-6</v>
      </c>
      <c r="BI1235" t="s">
        <v>18</v>
      </c>
      <c r="BJ1235" t="str">
        <f t="shared" ref="BJ1235:BJ1297" ca="1" si="22342">IF(BK1235&gt;0,"+","")</f>
        <v/>
      </c>
      <c r="BK1235" s="23">
        <f t="shared" ref="BK1235" ca="1" si="22343">IF(H1235=0,7,H1235)</f>
        <v>-7</v>
      </c>
      <c r="BM1235">
        <f t="shared" ref="BM1235" ca="1" si="22344">IF(BM1236=1,"",IF(BM1236=-1,"",BM1236))</f>
        <v>7</v>
      </c>
      <c r="BN1235" t="s">
        <v>18</v>
      </c>
      <c r="BO1235" t="str">
        <f t="shared" ref="BO1235:BO1297" ca="1" si="22345">IF(BP1235&gt;0,"+","")</f>
        <v>+</v>
      </c>
      <c r="BP1235" s="23">
        <f t="shared" ref="BP1235" ca="1" si="22346">IF(M1235=0,7,M1235)</f>
        <v>4</v>
      </c>
      <c r="BR1235">
        <f t="shared" ref="BR1235" ca="1" si="22347">BH1236*L1236</f>
        <v>-36</v>
      </c>
      <c r="BS1235" t="s">
        <v>18</v>
      </c>
      <c r="BT1235">
        <f t="shared" ref="BT1235" ca="1" si="22348">BK1235*L1236</f>
        <v>-42</v>
      </c>
      <c r="BV1235">
        <f t="shared" ref="BV1235" ca="1" si="22349">G1236*BM1236</f>
        <v>63</v>
      </c>
      <c r="BW1235" t="s">
        <v>18</v>
      </c>
      <c r="BX1235">
        <f t="shared" ref="BX1235" ca="1" si="22350">G1236*BP1235</f>
        <v>36</v>
      </c>
      <c r="BY1235" s="3">
        <f t="shared" ref="BY1235" ca="1" si="22351">BR1235+BV1235</f>
        <v>27</v>
      </c>
      <c r="BZ1235" t="s">
        <v>18</v>
      </c>
      <c r="CA1235" s="3">
        <f t="shared" ref="CA1235" ca="1" si="22352">BT1235+BX1235</f>
        <v>-6</v>
      </c>
      <c r="CB1235">
        <f t="shared" ca="1" si="20915"/>
        <v>27</v>
      </c>
      <c r="CC1235">
        <f t="shared" ca="1" si="20916"/>
        <v>6</v>
      </c>
      <c r="CD1235" s="33">
        <f t="shared" ref="CD1235" ca="1" si="22353">BY1235/GCD(CB1235,CB1236)</f>
        <v>1</v>
      </c>
      <c r="CE1235" t="s">
        <v>18</v>
      </c>
      <c r="CF1235" s="33">
        <f t="shared" ref="CF1235" ca="1" si="22354">CA1235/GCD(CC1235,CC1236)</f>
        <v>-1</v>
      </c>
      <c r="CH1235" s="3">
        <f t="shared" ref="CH1235" ca="1" si="22355">CD1235</f>
        <v>1</v>
      </c>
      <c r="CI1235" s="3">
        <f t="shared" ref="CI1235" ca="1" si="22356">CD1236</f>
        <v>2</v>
      </c>
      <c r="CJ1235" t="s">
        <v>18</v>
      </c>
      <c r="CK1235" s="3" t="str">
        <f t="shared" ref="CK1235:CK1297" ca="1" si="22357">IF(CL1235&gt;=0,"+","")</f>
        <v/>
      </c>
      <c r="CL1235" s="3">
        <f t="shared" ref="CL1235" ca="1" si="22358">CF1235</f>
        <v>-1</v>
      </c>
      <c r="CM1235" s="3">
        <f t="shared" ref="CM1235" ca="1" si="22359">CF1236</f>
        <v>9</v>
      </c>
      <c r="CO1235" t="s">
        <v>250</v>
      </c>
      <c r="CP1235" s="2" t="str">
        <f t="shared" ca="1" si="20923"/>
        <v/>
      </c>
      <c r="CQ1235" t="s">
        <v>249</v>
      </c>
      <c r="CR1235" s="2">
        <f t="shared" ref="CR1235" ca="1" si="22360">ABS(CH1235)</f>
        <v>1</v>
      </c>
      <c r="CS1235" t="s">
        <v>216</v>
      </c>
      <c r="CT1235" s="2">
        <f t="shared" ref="CT1235" ca="1" si="22361">CI1235</f>
        <v>2</v>
      </c>
      <c r="CU1235" t="s">
        <v>217</v>
      </c>
      <c r="CV1235" t="s">
        <v>18</v>
      </c>
      <c r="CW1235" s="2" t="str">
        <f t="shared" ca="1" si="20926"/>
        <v>-</v>
      </c>
      <c r="CX1235" t="s">
        <v>249</v>
      </c>
      <c r="CY1235" s="2">
        <f t="shared" ref="CY1235" ca="1" si="22362">ABS(CL1235)</f>
        <v>1</v>
      </c>
      <c r="CZ1235" t="s">
        <v>216</v>
      </c>
      <c r="DA1235" s="2">
        <f t="shared" ref="DA1235" ca="1" si="22363">CM1235</f>
        <v>9</v>
      </c>
      <c r="DB1235" t="s">
        <v>217</v>
      </c>
      <c r="DC1235" t="s">
        <v>230</v>
      </c>
    </row>
    <row r="1236" spans="2:107" ht="32" customHeight="1" x14ac:dyDescent="0.55000000000000004">
      <c r="B1236" s="113"/>
      <c r="C1236" s="113"/>
      <c r="E1236" s="95"/>
      <c r="F1236" s="95"/>
      <c r="G1236" s="1">
        <f t="shared" ref="G1236:G1298" ca="1" si="22364">RANDBETWEEN(2,10)</f>
        <v>9</v>
      </c>
      <c r="H1236" s="95"/>
      <c r="J1236" s="95"/>
      <c r="K1236" s="95"/>
      <c r="L1236" s="1">
        <f t="shared" ref="L1236:L1298" ca="1" si="22365">RANDBETWEEN(2,10)</f>
        <v>6</v>
      </c>
      <c r="M1236" s="1"/>
      <c r="AP1236" t="str">
        <f t="shared" ca="1" si="20898"/>
        <v>\\(\\quad \\displaystyle x</v>
      </c>
      <c r="AQ1236" t="str">
        <f t="shared" ca="1" si="20899"/>
        <v>-1 \\)</v>
      </c>
      <c r="AS1236" s="13" t="str">
        <f t="shared" ref="AS1236" ca="1" si="22366">IF(AND(CR1235=0,CY1235=0),"\\(\\quad \\displaystyle 0 \\)","")</f>
        <v/>
      </c>
      <c r="AU1236" s="114"/>
      <c r="AV1236" s="114"/>
      <c r="AW1236" s="114"/>
      <c r="AX1236" s="114"/>
      <c r="AY1236" s="114"/>
      <c r="AZ1236" s="117"/>
      <c r="BH1236" s="23">
        <f t="shared" ref="BH1236" ca="1" si="22367">IF(E1235=0,7,E1235)</f>
        <v>-6</v>
      </c>
      <c r="BI1236" s="1"/>
      <c r="BK1236" s="1"/>
      <c r="BL1236" t="s">
        <v>287</v>
      </c>
      <c r="BM1236" s="23">
        <f t="shared" ref="BM1236" ca="1" si="22368">IF(J1235=0,7,J1235)</f>
        <v>7</v>
      </c>
      <c r="BN1236" s="1"/>
      <c r="BP1236" s="1"/>
      <c r="BR1236">
        <f t="shared" ref="BR1236" ca="1" si="22369">G1236*L1236</f>
        <v>54</v>
      </c>
      <c r="BS1236" t="s">
        <v>18</v>
      </c>
      <c r="BT1236">
        <f t="shared" ref="BT1236" ca="1" si="22370">G1236*L1236</f>
        <v>54</v>
      </c>
      <c r="BV1236">
        <f t="shared" ref="BV1236" ca="1" si="22371">G1236*L1236</f>
        <v>54</v>
      </c>
      <c r="BW1236" t="s">
        <v>18</v>
      </c>
      <c r="BX1236">
        <f t="shared" ref="BX1236" ca="1" si="22372">G1236*L1236</f>
        <v>54</v>
      </c>
      <c r="BY1236" s="3">
        <f t="shared" ref="BY1236" ca="1" si="22373">BR1236</f>
        <v>54</v>
      </c>
      <c r="BZ1236" t="s">
        <v>18</v>
      </c>
      <c r="CA1236" s="3">
        <f t="shared" ref="CA1236" ca="1" si="22374">BT1236</f>
        <v>54</v>
      </c>
      <c r="CB1236">
        <f t="shared" ca="1" si="20915"/>
        <v>54</v>
      </c>
      <c r="CC1236">
        <f t="shared" ca="1" si="20916"/>
        <v>54</v>
      </c>
      <c r="CD1236" s="33">
        <f t="shared" ref="CD1236" ca="1" si="22375">BY1236/GCD(CB1235,CB1236)</f>
        <v>2</v>
      </c>
      <c r="CE1236" t="s">
        <v>18</v>
      </c>
      <c r="CF1236" s="33">
        <f t="shared" ref="CF1236" ca="1" si="22376">CA1236/GCD(CC1235,CC1236)</f>
        <v>9</v>
      </c>
      <c r="CH1236" s="3">
        <f t="shared" ref="CH1236" ca="1" si="22377">CD1235</f>
        <v>1</v>
      </c>
      <c r="CJ1236" t="s">
        <v>18</v>
      </c>
      <c r="CK1236" s="3" t="str">
        <f t="shared" ref="CK1236" ca="1" si="22378">IF(CM1235&gt;=0,"+","")</f>
        <v>+</v>
      </c>
      <c r="CL1236" s="3">
        <f t="shared" ref="CL1236" ca="1" si="22379">CF1235</f>
        <v>-1</v>
      </c>
      <c r="CO1236" t="s">
        <v>250</v>
      </c>
      <c r="CP1236" s="2" t="str">
        <f t="shared" ca="1" si="20923"/>
        <v/>
      </c>
      <c r="CR1236" s="2" t="str">
        <f t="shared" ref="CR1236" ca="1" si="22380">IF(CH1236=0,"",IF(CH1236=1,"",IF(CH1236=-1,"",ABS(CH1236))))</f>
        <v/>
      </c>
      <c r="CV1236" t="str">
        <f t="shared" ref="CV1236" ca="1" si="22381">IF(CR1235=0,"","x")</f>
        <v>x</v>
      </c>
      <c r="CW1236" s="2" t="str">
        <f t="shared" ca="1" si="20926"/>
        <v>-</v>
      </c>
      <c r="CY1236" s="2">
        <f t="shared" ref="CY1236" ca="1" si="22382">IF(CL1236=0,"",ABS(CL1236))</f>
        <v>1</v>
      </c>
      <c r="DC1236" t="s">
        <v>230</v>
      </c>
    </row>
    <row r="1237" spans="2:107" ht="32" customHeight="1" x14ac:dyDescent="0.55000000000000004">
      <c r="B1237" s="112" t="s">
        <v>1</v>
      </c>
      <c r="C1237" s="112" t="s">
        <v>330</v>
      </c>
      <c r="E1237" s="96">
        <f t="shared" ca="1" si="22326"/>
        <v>-9</v>
      </c>
      <c r="F1237" s="97" t="s">
        <v>18</v>
      </c>
      <c r="G1237" s="97" t="str">
        <f t="shared" ca="1" si="22327"/>
        <v>+</v>
      </c>
      <c r="H1237" s="96">
        <f t="shared" ca="1" si="22328"/>
        <v>5</v>
      </c>
      <c r="I1237" t="s">
        <v>287</v>
      </c>
      <c r="J1237" s="96">
        <f t="shared" ca="1" si="22329"/>
        <v>7</v>
      </c>
      <c r="K1237" s="97" t="s">
        <v>18</v>
      </c>
      <c r="L1237" s="97" t="str">
        <f t="shared" ca="1" si="22330"/>
        <v>+</v>
      </c>
      <c r="M1237" s="96">
        <f t="shared" ca="1" si="22331"/>
        <v>10</v>
      </c>
      <c r="P1237" t="s">
        <v>250</v>
      </c>
      <c r="Q1237" t="s">
        <v>249</v>
      </c>
      <c r="R1237" t="str">
        <f t="shared" ref="R1237" ca="1" si="22383">BH1237&amp;BI1237&amp;BJ1237&amp;BK1237</f>
        <v>-9x+5</v>
      </c>
      <c r="S1237" t="s">
        <v>216</v>
      </c>
      <c r="T1237">
        <f t="shared" ref="T1237" ca="1" si="22384">G1238</f>
        <v>8</v>
      </c>
      <c r="U1237" t="s">
        <v>217</v>
      </c>
      <c r="V1237" t="s">
        <v>287</v>
      </c>
      <c r="W1237" t="s">
        <v>249</v>
      </c>
      <c r="X1237" t="str">
        <f t="shared" ref="X1237" ca="1" si="22385">BM1237&amp;BN1237&amp;BO1237&amp;BP1237</f>
        <v>7x+10</v>
      </c>
      <c r="Y1237" t="s">
        <v>216</v>
      </c>
      <c r="Z1237">
        <f t="shared" ref="Z1237" ca="1" si="22386">L1238</f>
        <v>9</v>
      </c>
      <c r="AA1237" t="s">
        <v>217</v>
      </c>
      <c r="AB1237" t="s">
        <v>13</v>
      </c>
      <c r="AC1237" t="s">
        <v>230</v>
      </c>
      <c r="AP1237" t="str">
        <f t="shared" ref="AP1237:AP1300" ca="1" si="22387">CO1237&amp;CP1237&amp;CQ1237&amp;CR1237&amp;CS1237&amp;CT1237&amp;CU1237&amp;CV1237</f>
        <v>\\(\\quad \\displaystyle -\\frac{25}{72}x</v>
      </c>
      <c r="AQ1237" t="str">
        <f t="shared" ref="AQ1237:AQ1300" ca="1" si="22388">CW1237&amp;CX1237&amp;CY1237&amp;CZ1237&amp;DA1237&amp;DB1237&amp;DC1237</f>
        <v>+\\frac{125}{72} \\)</v>
      </c>
      <c r="AS1237" t="str">
        <f t="shared" ref="AS1237" ca="1" si="22389">IF(OR(CT1237=1,CR1237=0),AP1238,AP1237)</f>
        <v>\\(\\quad \\displaystyle -\\frac{25}{72}x</v>
      </c>
      <c r="AT1237" t="str">
        <f t="shared" ref="AT1237" ca="1" si="22390">IF(OR(DA1237=1,CY1237=0),AQ1238,AQ1237)</f>
        <v>+\\frac{125}{72} \\)</v>
      </c>
      <c r="AU1237" s="114" t="s">
        <v>60</v>
      </c>
      <c r="AV1237" s="115" t="s">
        <v>329</v>
      </c>
      <c r="AW1237" s="114" t="str">
        <f t="shared" ref="AW1237" ca="1" si="22391">P1237&amp;Q1237&amp;R1237&amp;S1237&amp;T1237&amp;U1237&amp;V1237&amp;W1237&amp;X1237&amp;Y1237&amp;Z1237&amp;AA1237&amp;AB1237&amp;AC1237</f>
        <v>\\(\\quad \\displaystyle \\frac{-9x+5}{8}+\\frac{7x+10}{9}= \\)</v>
      </c>
      <c r="AX1237" s="114" t="str">
        <f t="shared" ref="AX1237" ca="1" si="22392">IF(AS1238="",AS1237&amp;AT1237,AS1238)</f>
        <v>\\(\\quad \\displaystyle -\\frac{25}{72}x+\\frac{125}{72} \\)</v>
      </c>
      <c r="AY1237" s="115" t="s">
        <v>62</v>
      </c>
      <c r="AZ1237" s="116" t="str">
        <f t="shared" ref="AZ1237" ca="1" si="22393">"INSERT INTO "&amp;AU1237&amp;"(tangen,question,answer,editor,date,count) VALUES('"&amp;AV1237&amp;"','"&amp;AW1237&amp;"','"&amp;AX1237&amp;"','"&amp;AY1237&amp;"',NOW(),0);"</f>
        <v>INSERT INTO math(tangen,question,answer,editor,date,count) VALUES('m5800','\\(\\quad \\displaystyle \\frac{-9x+5}{8}+\\frac{7x+10}{9}= \\)','\\(\\quad \\displaystyle -\\frac{25}{72}x+\\frac{125}{72} \\)','harazono',NOW(),0);</v>
      </c>
      <c r="BH1237">
        <f t="shared" ref="BH1237" ca="1" si="22394">IF(BH1238=1,"",IF(BH1238=-1,"",BH1238))</f>
        <v>-9</v>
      </c>
      <c r="BI1237" t="s">
        <v>18</v>
      </c>
      <c r="BJ1237" t="str">
        <f t="shared" ca="1" si="22342"/>
        <v>+</v>
      </c>
      <c r="BK1237" s="23">
        <f t="shared" ref="BK1237" ca="1" si="22395">IF(H1237=0,7,H1237)</f>
        <v>5</v>
      </c>
      <c r="BM1237">
        <f t="shared" ref="BM1237" ca="1" si="22396">IF(BM1238=1,"",IF(BM1238=-1,"",BM1238))</f>
        <v>7</v>
      </c>
      <c r="BN1237" t="s">
        <v>18</v>
      </c>
      <c r="BO1237" t="str">
        <f t="shared" ca="1" si="22345"/>
        <v>+</v>
      </c>
      <c r="BP1237" s="23">
        <f t="shared" ref="BP1237" ca="1" si="22397">IF(M1237=0,7,M1237)</f>
        <v>10</v>
      </c>
      <c r="BR1237">
        <f t="shared" ref="BR1237" ca="1" si="22398">BH1238*L1238</f>
        <v>-81</v>
      </c>
      <c r="BS1237" t="s">
        <v>18</v>
      </c>
      <c r="BT1237">
        <f t="shared" ref="BT1237" ca="1" si="22399">BK1237*L1238</f>
        <v>45</v>
      </c>
      <c r="BV1237">
        <f t="shared" ref="BV1237" ca="1" si="22400">G1238*BM1238</f>
        <v>56</v>
      </c>
      <c r="BW1237" t="s">
        <v>18</v>
      </c>
      <c r="BX1237">
        <f t="shared" ref="BX1237" ca="1" si="22401">G1238*BP1237</f>
        <v>80</v>
      </c>
      <c r="BY1237" s="3">
        <f t="shared" ref="BY1237" ca="1" si="22402">BR1237+BV1237</f>
        <v>-25</v>
      </c>
      <c r="BZ1237" t="s">
        <v>18</v>
      </c>
      <c r="CA1237" s="3">
        <f t="shared" ref="CA1237" ca="1" si="22403">BT1237+BX1237</f>
        <v>125</v>
      </c>
      <c r="CB1237">
        <f t="shared" ref="CB1237:CB1300" ca="1" si="22404">ABS(BY1237)</f>
        <v>25</v>
      </c>
      <c r="CC1237">
        <f t="shared" ref="CC1237:CC1300" ca="1" si="22405">ABS(CA1237)</f>
        <v>125</v>
      </c>
      <c r="CD1237" s="33">
        <f t="shared" ref="CD1237" ca="1" si="22406">BY1237/GCD(CB1237,CB1238)</f>
        <v>-25</v>
      </c>
      <c r="CE1237" t="s">
        <v>18</v>
      </c>
      <c r="CF1237" s="33">
        <f t="shared" ref="CF1237" ca="1" si="22407">CA1237/GCD(CC1237,CC1238)</f>
        <v>125</v>
      </c>
      <c r="CH1237" s="3">
        <f t="shared" ref="CH1237" ca="1" si="22408">CD1237</f>
        <v>-25</v>
      </c>
      <c r="CI1237" s="3">
        <f t="shared" ref="CI1237" ca="1" si="22409">CD1238</f>
        <v>72</v>
      </c>
      <c r="CJ1237" t="s">
        <v>18</v>
      </c>
      <c r="CK1237" s="3" t="str">
        <f t="shared" ca="1" si="22357"/>
        <v>+</v>
      </c>
      <c r="CL1237" s="3">
        <f t="shared" ref="CL1237" ca="1" si="22410">CF1237</f>
        <v>125</v>
      </c>
      <c r="CM1237" s="3">
        <f t="shared" ref="CM1237" ca="1" si="22411">CF1238</f>
        <v>72</v>
      </c>
      <c r="CO1237" t="s">
        <v>250</v>
      </c>
      <c r="CP1237" s="2" t="str">
        <f t="shared" ref="CP1237:CP1300" ca="1" si="22412">IF(CH1237&gt;=0,"","-")</f>
        <v>-</v>
      </c>
      <c r="CQ1237" t="s">
        <v>249</v>
      </c>
      <c r="CR1237" s="2">
        <f t="shared" ref="CR1237" ca="1" si="22413">ABS(CH1237)</f>
        <v>25</v>
      </c>
      <c r="CS1237" t="s">
        <v>216</v>
      </c>
      <c r="CT1237" s="2">
        <f t="shared" ref="CT1237" ca="1" si="22414">CI1237</f>
        <v>72</v>
      </c>
      <c r="CU1237" t="s">
        <v>217</v>
      </c>
      <c r="CV1237" t="s">
        <v>18</v>
      </c>
      <c r="CW1237" s="2" t="str">
        <f t="shared" ref="CW1237:CW1300" ca="1" si="22415">IF(CL1237&gt;0,"+",IF(CL1237=0,"","-"))</f>
        <v>+</v>
      </c>
      <c r="CX1237" t="s">
        <v>249</v>
      </c>
      <c r="CY1237" s="2">
        <f t="shared" ref="CY1237" ca="1" si="22416">ABS(CL1237)</f>
        <v>125</v>
      </c>
      <c r="CZ1237" t="s">
        <v>216</v>
      </c>
      <c r="DA1237" s="2">
        <f t="shared" ref="DA1237" ca="1" si="22417">CM1237</f>
        <v>72</v>
      </c>
      <c r="DB1237" t="s">
        <v>217</v>
      </c>
      <c r="DC1237" t="s">
        <v>230</v>
      </c>
    </row>
    <row r="1238" spans="2:107" ht="32" customHeight="1" x14ac:dyDescent="0.55000000000000004">
      <c r="B1238" s="113"/>
      <c r="C1238" s="113"/>
      <c r="E1238" s="95"/>
      <c r="F1238" s="95"/>
      <c r="G1238" s="1">
        <f t="shared" ca="1" si="22364"/>
        <v>8</v>
      </c>
      <c r="H1238" s="95"/>
      <c r="J1238" s="95"/>
      <c r="K1238" s="95"/>
      <c r="L1238" s="1">
        <f t="shared" ca="1" si="22365"/>
        <v>9</v>
      </c>
      <c r="M1238" s="1"/>
      <c r="AP1238" t="str">
        <f t="shared" ca="1" si="22387"/>
        <v>\\(\\quad \\displaystyle -25x</v>
      </c>
      <c r="AQ1238" t="str">
        <f t="shared" ca="1" si="22388"/>
        <v>+125 \\)</v>
      </c>
      <c r="AS1238" s="13" t="str">
        <f t="shared" ref="AS1238" ca="1" si="22418">IF(AND(CR1237=0,CY1237=0),"\\(\\quad \\displaystyle 0 \\)","")</f>
        <v/>
      </c>
      <c r="AU1238" s="114"/>
      <c r="AV1238" s="114"/>
      <c r="AW1238" s="114"/>
      <c r="AX1238" s="114"/>
      <c r="AY1238" s="114"/>
      <c r="AZ1238" s="117"/>
      <c r="BH1238" s="23">
        <f t="shared" ref="BH1238" ca="1" si="22419">IF(E1237=0,7,E1237)</f>
        <v>-9</v>
      </c>
      <c r="BI1238" s="1"/>
      <c r="BK1238" s="1"/>
      <c r="BL1238" t="s">
        <v>287</v>
      </c>
      <c r="BM1238" s="23">
        <f t="shared" ref="BM1238" ca="1" si="22420">IF(J1237=0,7,J1237)</f>
        <v>7</v>
      </c>
      <c r="BN1238" s="1"/>
      <c r="BP1238" s="1"/>
      <c r="BR1238">
        <f t="shared" ref="BR1238" ca="1" si="22421">G1238*L1238</f>
        <v>72</v>
      </c>
      <c r="BS1238" t="s">
        <v>18</v>
      </c>
      <c r="BT1238">
        <f t="shared" ref="BT1238" ca="1" si="22422">G1238*L1238</f>
        <v>72</v>
      </c>
      <c r="BV1238">
        <f t="shared" ref="BV1238" ca="1" si="22423">G1238*L1238</f>
        <v>72</v>
      </c>
      <c r="BW1238" t="s">
        <v>18</v>
      </c>
      <c r="BX1238">
        <f t="shared" ref="BX1238" ca="1" si="22424">G1238*L1238</f>
        <v>72</v>
      </c>
      <c r="BY1238" s="3">
        <f t="shared" ref="BY1238" ca="1" si="22425">BR1238</f>
        <v>72</v>
      </c>
      <c r="BZ1238" t="s">
        <v>18</v>
      </c>
      <c r="CA1238" s="3">
        <f t="shared" ref="CA1238" ca="1" si="22426">BT1238</f>
        <v>72</v>
      </c>
      <c r="CB1238">
        <f t="shared" ca="1" si="22404"/>
        <v>72</v>
      </c>
      <c r="CC1238">
        <f t="shared" ca="1" si="22405"/>
        <v>72</v>
      </c>
      <c r="CD1238" s="33">
        <f t="shared" ref="CD1238" ca="1" si="22427">BY1238/GCD(CB1237,CB1238)</f>
        <v>72</v>
      </c>
      <c r="CE1238" t="s">
        <v>18</v>
      </c>
      <c r="CF1238" s="33">
        <f t="shared" ref="CF1238" ca="1" si="22428">CA1238/GCD(CC1237,CC1238)</f>
        <v>72</v>
      </c>
      <c r="CH1238" s="3">
        <f t="shared" ref="CH1238" ca="1" si="22429">CD1237</f>
        <v>-25</v>
      </c>
      <c r="CJ1238" t="s">
        <v>18</v>
      </c>
      <c r="CK1238" s="3" t="str">
        <f t="shared" ref="CK1238" ca="1" si="22430">IF(CM1237&gt;=0,"+","")</f>
        <v>+</v>
      </c>
      <c r="CL1238" s="3">
        <f t="shared" ref="CL1238" ca="1" si="22431">CF1237</f>
        <v>125</v>
      </c>
      <c r="CO1238" t="s">
        <v>250</v>
      </c>
      <c r="CP1238" s="2" t="str">
        <f t="shared" ca="1" si="22412"/>
        <v>-</v>
      </c>
      <c r="CR1238" s="2">
        <f t="shared" ref="CR1238" ca="1" si="22432">IF(CH1238=0,"",IF(CH1238=1,"",IF(CH1238=-1,"",ABS(CH1238))))</f>
        <v>25</v>
      </c>
      <c r="CV1238" t="str">
        <f t="shared" ref="CV1238" ca="1" si="22433">IF(CR1237=0,"","x")</f>
        <v>x</v>
      </c>
      <c r="CW1238" s="2" t="str">
        <f t="shared" ca="1" si="22415"/>
        <v>+</v>
      </c>
      <c r="CY1238" s="2">
        <f t="shared" ref="CY1238" ca="1" si="22434">IF(CL1238=0,"",ABS(CL1238))</f>
        <v>125</v>
      </c>
      <c r="DC1238" t="s">
        <v>230</v>
      </c>
    </row>
    <row r="1239" spans="2:107" ht="32" customHeight="1" x14ac:dyDescent="0.55000000000000004">
      <c r="B1239" s="112" t="s">
        <v>1</v>
      </c>
      <c r="C1239" s="112" t="s">
        <v>330</v>
      </c>
      <c r="E1239" s="96">
        <f t="shared" ca="1" si="22326"/>
        <v>-2</v>
      </c>
      <c r="F1239" s="97" t="s">
        <v>18</v>
      </c>
      <c r="G1239" s="97" t="str">
        <f t="shared" ca="1" si="22327"/>
        <v>+</v>
      </c>
      <c r="H1239" s="96">
        <f t="shared" ca="1" si="22328"/>
        <v>5</v>
      </c>
      <c r="I1239" t="s">
        <v>287</v>
      </c>
      <c r="J1239" s="96">
        <f t="shared" ca="1" si="22329"/>
        <v>6</v>
      </c>
      <c r="K1239" s="97" t="s">
        <v>18</v>
      </c>
      <c r="L1239" s="97" t="str">
        <f t="shared" ca="1" si="22330"/>
        <v>+</v>
      </c>
      <c r="M1239" s="96">
        <f t="shared" ca="1" si="22331"/>
        <v>7</v>
      </c>
      <c r="P1239" t="s">
        <v>250</v>
      </c>
      <c r="Q1239" t="s">
        <v>249</v>
      </c>
      <c r="R1239" t="str">
        <f t="shared" ref="R1239" ca="1" si="22435">BH1239&amp;BI1239&amp;BJ1239&amp;BK1239</f>
        <v>-2x+5</v>
      </c>
      <c r="S1239" t="s">
        <v>216</v>
      </c>
      <c r="T1239">
        <f t="shared" ref="T1239" ca="1" si="22436">G1240</f>
        <v>4</v>
      </c>
      <c r="U1239" t="s">
        <v>217</v>
      </c>
      <c r="V1239" t="s">
        <v>287</v>
      </c>
      <c r="W1239" t="s">
        <v>249</v>
      </c>
      <c r="X1239" t="str">
        <f t="shared" ref="X1239" ca="1" si="22437">BM1239&amp;BN1239&amp;BO1239&amp;BP1239</f>
        <v>6x+7</v>
      </c>
      <c r="Y1239" t="s">
        <v>216</v>
      </c>
      <c r="Z1239">
        <f t="shared" ref="Z1239" ca="1" si="22438">L1240</f>
        <v>4</v>
      </c>
      <c r="AA1239" t="s">
        <v>217</v>
      </c>
      <c r="AB1239" t="s">
        <v>13</v>
      </c>
      <c r="AC1239" t="s">
        <v>230</v>
      </c>
      <c r="AP1239" t="str">
        <f t="shared" ca="1" si="22387"/>
        <v>\\(\\quad \\displaystyle \\frac{1}{1}x</v>
      </c>
      <c r="AQ1239" t="str">
        <f t="shared" ca="1" si="22388"/>
        <v>+\\frac{3}{1} \\)</v>
      </c>
      <c r="AS1239" t="str">
        <f t="shared" ref="AS1239" ca="1" si="22439">IF(OR(CT1239=1,CR1239=0),AP1240,AP1239)</f>
        <v>\\(\\quad \\displaystyle x</v>
      </c>
      <c r="AT1239" t="str">
        <f t="shared" ref="AT1239" ca="1" si="22440">IF(OR(DA1239=1,CY1239=0),AQ1240,AQ1239)</f>
        <v>+3 \\)</v>
      </c>
      <c r="AU1239" s="114" t="s">
        <v>60</v>
      </c>
      <c r="AV1239" s="115" t="s">
        <v>329</v>
      </c>
      <c r="AW1239" s="114" t="str">
        <f t="shared" ref="AW1239" ca="1" si="22441">P1239&amp;Q1239&amp;R1239&amp;S1239&amp;T1239&amp;U1239&amp;V1239&amp;W1239&amp;X1239&amp;Y1239&amp;Z1239&amp;AA1239&amp;AB1239&amp;AC1239</f>
        <v>\\(\\quad \\displaystyle \\frac{-2x+5}{4}+\\frac{6x+7}{4}= \\)</v>
      </c>
      <c r="AX1239" s="114" t="str">
        <f t="shared" ref="AX1239" ca="1" si="22442">IF(AS1240="",AS1239&amp;AT1239,AS1240)</f>
        <v>\\(\\quad \\displaystyle x+3 \\)</v>
      </c>
      <c r="AY1239" s="115" t="s">
        <v>62</v>
      </c>
      <c r="AZ1239" s="116" t="str">
        <f t="shared" ref="AZ1239" ca="1" si="22443">"INSERT INTO "&amp;AU1239&amp;"(tangen,question,answer,editor,date,count) VALUES('"&amp;AV1239&amp;"','"&amp;AW1239&amp;"','"&amp;AX1239&amp;"','"&amp;AY1239&amp;"',NOW(),0);"</f>
        <v>INSERT INTO math(tangen,question,answer,editor,date,count) VALUES('m5800','\\(\\quad \\displaystyle \\frac{-2x+5}{4}+\\frac{6x+7}{4}= \\)','\\(\\quad \\displaystyle x+3 \\)','harazono',NOW(),0);</v>
      </c>
      <c r="BH1239">
        <f t="shared" ref="BH1239" ca="1" si="22444">IF(BH1240=1,"",IF(BH1240=-1,"",BH1240))</f>
        <v>-2</v>
      </c>
      <c r="BI1239" t="s">
        <v>18</v>
      </c>
      <c r="BJ1239" t="str">
        <f t="shared" ca="1" si="22342"/>
        <v>+</v>
      </c>
      <c r="BK1239" s="23">
        <f t="shared" ref="BK1239" ca="1" si="22445">IF(H1239=0,7,H1239)</f>
        <v>5</v>
      </c>
      <c r="BM1239">
        <f t="shared" ref="BM1239" ca="1" si="22446">IF(BM1240=1,"",IF(BM1240=-1,"",BM1240))</f>
        <v>6</v>
      </c>
      <c r="BN1239" t="s">
        <v>18</v>
      </c>
      <c r="BO1239" t="str">
        <f t="shared" ca="1" si="22345"/>
        <v>+</v>
      </c>
      <c r="BP1239" s="23">
        <f t="shared" ref="BP1239" ca="1" si="22447">IF(M1239=0,7,M1239)</f>
        <v>7</v>
      </c>
      <c r="BR1239">
        <f t="shared" ref="BR1239" ca="1" si="22448">BH1240*L1240</f>
        <v>-8</v>
      </c>
      <c r="BS1239" t="s">
        <v>18</v>
      </c>
      <c r="BT1239">
        <f t="shared" ref="BT1239" ca="1" si="22449">BK1239*L1240</f>
        <v>20</v>
      </c>
      <c r="BV1239">
        <f t="shared" ref="BV1239" ca="1" si="22450">G1240*BM1240</f>
        <v>24</v>
      </c>
      <c r="BW1239" t="s">
        <v>18</v>
      </c>
      <c r="BX1239">
        <f t="shared" ref="BX1239" ca="1" si="22451">G1240*BP1239</f>
        <v>28</v>
      </c>
      <c r="BY1239" s="3">
        <f t="shared" ref="BY1239" ca="1" si="22452">BR1239+BV1239</f>
        <v>16</v>
      </c>
      <c r="BZ1239" t="s">
        <v>18</v>
      </c>
      <c r="CA1239" s="3">
        <f t="shared" ref="CA1239" ca="1" si="22453">BT1239+BX1239</f>
        <v>48</v>
      </c>
      <c r="CB1239">
        <f t="shared" ca="1" si="22404"/>
        <v>16</v>
      </c>
      <c r="CC1239">
        <f t="shared" ca="1" si="22405"/>
        <v>48</v>
      </c>
      <c r="CD1239" s="33">
        <f t="shared" ref="CD1239" ca="1" si="22454">BY1239/GCD(CB1239,CB1240)</f>
        <v>1</v>
      </c>
      <c r="CE1239" t="s">
        <v>18</v>
      </c>
      <c r="CF1239" s="33">
        <f t="shared" ref="CF1239" ca="1" si="22455">CA1239/GCD(CC1239,CC1240)</f>
        <v>3</v>
      </c>
      <c r="CH1239" s="3">
        <f t="shared" ref="CH1239" ca="1" si="22456">CD1239</f>
        <v>1</v>
      </c>
      <c r="CI1239" s="3">
        <f t="shared" ref="CI1239" ca="1" si="22457">CD1240</f>
        <v>1</v>
      </c>
      <c r="CJ1239" t="s">
        <v>18</v>
      </c>
      <c r="CK1239" s="3" t="str">
        <f t="shared" ca="1" si="22357"/>
        <v>+</v>
      </c>
      <c r="CL1239" s="3">
        <f t="shared" ref="CL1239" ca="1" si="22458">CF1239</f>
        <v>3</v>
      </c>
      <c r="CM1239" s="3">
        <f t="shared" ref="CM1239" ca="1" si="22459">CF1240</f>
        <v>1</v>
      </c>
      <c r="CO1239" t="s">
        <v>250</v>
      </c>
      <c r="CP1239" s="2" t="str">
        <f t="shared" ca="1" si="22412"/>
        <v/>
      </c>
      <c r="CQ1239" t="s">
        <v>249</v>
      </c>
      <c r="CR1239" s="2">
        <f t="shared" ref="CR1239" ca="1" si="22460">ABS(CH1239)</f>
        <v>1</v>
      </c>
      <c r="CS1239" t="s">
        <v>216</v>
      </c>
      <c r="CT1239" s="2">
        <f t="shared" ref="CT1239" ca="1" si="22461">CI1239</f>
        <v>1</v>
      </c>
      <c r="CU1239" t="s">
        <v>217</v>
      </c>
      <c r="CV1239" t="s">
        <v>18</v>
      </c>
      <c r="CW1239" s="2" t="str">
        <f t="shared" ca="1" si="22415"/>
        <v>+</v>
      </c>
      <c r="CX1239" t="s">
        <v>249</v>
      </c>
      <c r="CY1239" s="2">
        <f t="shared" ref="CY1239" ca="1" si="22462">ABS(CL1239)</f>
        <v>3</v>
      </c>
      <c r="CZ1239" t="s">
        <v>216</v>
      </c>
      <c r="DA1239" s="2">
        <f t="shared" ref="DA1239" ca="1" si="22463">CM1239</f>
        <v>1</v>
      </c>
      <c r="DB1239" t="s">
        <v>217</v>
      </c>
      <c r="DC1239" t="s">
        <v>230</v>
      </c>
    </row>
    <row r="1240" spans="2:107" ht="32" customHeight="1" x14ac:dyDescent="0.55000000000000004">
      <c r="B1240" s="113"/>
      <c r="C1240" s="113"/>
      <c r="E1240" s="95"/>
      <c r="F1240" s="95"/>
      <c r="G1240" s="1">
        <f t="shared" ca="1" si="22364"/>
        <v>4</v>
      </c>
      <c r="H1240" s="95"/>
      <c r="J1240" s="95"/>
      <c r="K1240" s="95"/>
      <c r="L1240" s="1">
        <f t="shared" ca="1" si="22365"/>
        <v>4</v>
      </c>
      <c r="M1240" s="1"/>
      <c r="AP1240" t="str">
        <f t="shared" ca="1" si="22387"/>
        <v>\\(\\quad \\displaystyle x</v>
      </c>
      <c r="AQ1240" t="str">
        <f t="shared" ca="1" si="22388"/>
        <v>+3 \\)</v>
      </c>
      <c r="AS1240" s="13" t="str">
        <f t="shared" ref="AS1240" ca="1" si="22464">IF(AND(CR1239=0,CY1239=0),"\\(\\quad \\displaystyle 0 \\)","")</f>
        <v/>
      </c>
      <c r="AU1240" s="114"/>
      <c r="AV1240" s="114"/>
      <c r="AW1240" s="114"/>
      <c r="AX1240" s="114"/>
      <c r="AY1240" s="114"/>
      <c r="AZ1240" s="117"/>
      <c r="BH1240" s="23">
        <f t="shared" ref="BH1240" ca="1" si="22465">IF(E1239=0,7,E1239)</f>
        <v>-2</v>
      </c>
      <c r="BI1240" s="1"/>
      <c r="BK1240" s="1"/>
      <c r="BL1240" t="s">
        <v>287</v>
      </c>
      <c r="BM1240" s="23">
        <f t="shared" ref="BM1240" ca="1" si="22466">IF(J1239=0,7,J1239)</f>
        <v>6</v>
      </c>
      <c r="BN1240" s="1"/>
      <c r="BP1240" s="1"/>
      <c r="BR1240">
        <f t="shared" ref="BR1240" ca="1" si="22467">G1240*L1240</f>
        <v>16</v>
      </c>
      <c r="BS1240" t="s">
        <v>18</v>
      </c>
      <c r="BT1240">
        <f t="shared" ref="BT1240" ca="1" si="22468">G1240*L1240</f>
        <v>16</v>
      </c>
      <c r="BV1240">
        <f t="shared" ref="BV1240" ca="1" si="22469">G1240*L1240</f>
        <v>16</v>
      </c>
      <c r="BW1240" t="s">
        <v>18</v>
      </c>
      <c r="BX1240">
        <f t="shared" ref="BX1240" ca="1" si="22470">G1240*L1240</f>
        <v>16</v>
      </c>
      <c r="BY1240" s="3">
        <f t="shared" ref="BY1240" ca="1" si="22471">BR1240</f>
        <v>16</v>
      </c>
      <c r="BZ1240" t="s">
        <v>18</v>
      </c>
      <c r="CA1240" s="3">
        <f t="shared" ref="CA1240" ca="1" si="22472">BT1240</f>
        <v>16</v>
      </c>
      <c r="CB1240">
        <f t="shared" ca="1" si="22404"/>
        <v>16</v>
      </c>
      <c r="CC1240">
        <f t="shared" ca="1" si="22405"/>
        <v>16</v>
      </c>
      <c r="CD1240" s="33">
        <f t="shared" ref="CD1240" ca="1" si="22473">BY1240/GCD(CB1239,CB1240)</f>
        <v>1</v>
      </c>
      <c r="CE1240" t="s">
        <v>18</v>
      </c>
      <c r="CF1240" s="33">
        <f t="shared" ref="CF1240" ca="1" si="22474">CA1240/GCD(CC1239,CC1240)</f>
        <v>1</v>
      </c>
      <c r="CH1240" s="3">
        <f t="shared" ref="CH1240" ca="1" si="22475">CD1239</f>
        <v>1</v>
      </c>
      <c r="CJ1240" t="s">
        <v>18</v>
      </c>
      <c r="CK1240" s="3" t="str">
        <f t="shared" ref="CK1240" ca="1" si="22476">IF(CM1239&gt;=0,"+","")</f>
        <v>+</v>
      </c>
      <c r="CL1240" s="3">
        <f t="shared" ref="CL1240" ca="1" si="22477">CF1239</f>
        <v>3</v>
      </c>
      <c r="CO1240" t="s">
        <v>250</v>
      </c>
      <c r="CP1240" s="2" t="str">
        <f t="shared" ca="1" si="22412"/>
        <v/>
      </c>
      <c r="CR1240" s="2" t="str">
        <f t="shared" ref="CR1240" ca="1" si="22478">IF(CH1240=0,"",IF(CH1240=1,"",IF(CH1240=-1,"",ABS(CH1240))))</f>
        <v/>
      </c>
      <c r="CV1240" t="str">
        <f t="shared" ref="CV1240" ca="1" si="22479">IF(CR1239=0,"","x")</f>
        <v>x</v>
      </c>
      <c r="CW1240" s="2" t="str">
        <f t="shared" ca="1" si="22415"/>
        <v>+</v>
      </c>
      <c r="CY1240" s="2">
        <f t="shared" ref="CY1240" ca="1" si="22480">IF(CL1240=0,"",ABS(CL1240))</f>
        <v>3</v>
      </c>
      <c r="DC1240" t="s">
        <v>230</v>
      </c>
    </row>
    <row r="1241" spans="2:107" ht="32" customHeight="1" x14ac:dyDescent="0.55000000000000004">
      <c r="B1241" s="112" t="s">
        <v>1</v>
      </c>
      <c r="C1241" s="112" t="s">
        <v>330</v>
      </c>
      <c r="E1241" s="96">
        <f t="shared" ca="1" si="22326"/>
        <v>2</v>
      </c>
      <c r="F1241" s="97" t="s">
        <v>18</v>
      </c>
      <c r="G1241" s="97" t="str">
        <f t="shared" ca="1" si="22327"/>
        <v/>
      </c>
      <c r="H1241" s="96">
        <f t="shared" ca="1" si="22328"/>
        <v>-4</v>
      </c>
      <c r="I1241" t="s">
        <v>287</v>
      </c>
      <c r="J1241" s="96">
        <f t="shared" ca="1" si="22329"/>
        <v>4</v>
      </c>
      <c r="K1241" s="97" t="s">
        <v>18</v>
      </c>
      <c r="L1241" s="97" t="str">
        <f t="shared" ca="1" si="22330"/>
        <v>+</v>
      </c>
      <c r="M1241" s="96">
        <f t="shared" ca="1" si="22331"/>
        <v>2</v>
      </c>
      <c r="P1241" t="s">
        <v>250</v>
      </c>
      <c r="Q1241" t="s">
        <v>249</v>
      </c>
      <c r="R1241" t="str">
        <f t="shared" ref="R1241" ca="1" si="22481">BH1241&amp;BI1241&amp;BJ1241&amp;BK1241</f>
        <v>2x-4</v>
      </c>
      <c r="S1241" t="s">
        <v>216</v>
      </c>
      <c r="T1241">
        <f t="shared" ref="T1241" ca="1" si="22482">G1242</f>
        <v>4</v>
      </c>
      <c r="U1241" t="s">
        <v>217</v>
      </c>
      <c r="V1241" t="s">
        <v>287</v>
      </c>
      <c r="W1241" t="s">
        <v>249</v>
      </c>
      <c r="X1241" t="str">
        <f t="shared" ref="X1241" ca="1" si="22483">BM1241&amp;BN1241&amp;BO1241&amp;BP1241</f>
        <v>4x+2</v>
      </c>
      <c r="Y1241" t="s">
        <v>216</v>
      </c>
      <c r="Z1241">
        <f t="shared" ref="Z1241" ca="1" si="22484">L1242</f>
        <v>6</v>
      </c>
      <c r="AA1241" t="s">
        <v>217</v>
      </c>
      <c r="AB1241" t="s">
        <v>13</v>
      </c>
      <c r="AC1241" t="s">
        <v>230</v>
      </c>
      <c r="AP1241" t="str">
        <f t="shared" ca="1" si="22387"/>
        <v>\\(\\quad \\displaystyle \\frac{7}{6}x</v>
      </c>
      <c r="AQ1241" t="str">
        <f t="shared" ca="1" si="22388"/>
        <v>-\\frac{2}{3} \\)</v>
      </c>
      <c r="AS1241" t="str">
        <f t="shared" ref="AS1241" ca="1" si="22485">IF(OR(CT1241=1,CR1241=0),AP1242,AP1241)</f>
        <v>\\(\\quad \\displaystyle \\frac{7}{6}x</v>
      </c>
      <c r="AT1241" t="str">
        <f t="shared" ref="AT1241" ca="1" si="22486">IF(OR(DA1241=1,CY1241=0),AQ1242,AQ1241)</f>
        <v>-\\frac{2}{3} \\)</v>
      </c>
      <c r="AU1241" s="114" t="s">
        <v>60</v>
      </c>
      <c r="AV1241" s="115" t="s">
        <v>329</v>
      </c>
      <c r="AW1241" s="114" t="str">
        <f t="shared" ref="AW1241" ca="1" si="22487">P1241&amp;Q1241&amp;R1241&amp;S1241&amp;T1241&amp;U1241&amp;V1241&amp;W1241&amp;X1241&amp;Y1241&amp;Z1241&amp;AA1241&amp;AB1241&amp;AC1241</f>
        <v>\\(\\quad \\displaystyle \\frac{2x-4}{4}+\\frac{4x+2}{6}= \\)</v>
      </c>
      <c r="AX1241" s="114" t="str">
        <f t="shared" ref="AX1241" ca="1" si="22488">IF(AS1242="",AS1241&amp;AT1241,AS1242)</f>
        <v>\\(\\quad \\displaystyle \\frac{7}{6}x-\\frac{2}{3} \\)</v>
      </c>
      <c r="AY1241" s="115" t="s">
        <v>62</v>
      </c>
      <c r="AZ1241" s="116" t="str">
        <f t="shared" ref="AZ1241" ca="1" si="22489">"INSERT INTO "&amp;AU1241&amp;"(tangen,question,answer,editor,date,count) VALUES('"&amp;AV1241&amp;"','"&amp;AW1241&amp;"','"&amp;AX1241&amp;"','"&amp;AY1241&amp;"',NOW(),0);"</f>
        <v>INSERT INTO math(tangen,question,answer,editor,date,count) VALUES('m5800','\\(\\quad \\displaystyle \\frac{2x-4}{4}+\\frac{4x+2}{6}= \\)','\\(\\quad \\displaystyle \\frac{7}{6}x-\\frac{2}{3} \\)','harazono',NOW(),0);</v>
      </c>
      <c r="BH1241">
        <f t="shared" ref="BH1241" ca="1" si="22490">IF(BH1242=1,"",IF(BH1242=-1,"",BH1242))</f>
        <v>2</v>
      </c>
      <c r="BI1241" t="s">
        <v>18</v>
      </c>
      <c r="BJ1241" t="str">
        <f t="shared" ca="1" si="22342"/>
        <v/>
      </c>
      <c r="BK1241" s="23">
        <f t="shared" ref="BK1241" ca="1" si="22491">IF(H1241=0,7,H1241)</f>
        <v>-4</v>
      </c>
      <c r="BM1241">
        <f t="shared" ref="BM1241" ca="1" si="22492">IF(BM1242=1,"",IF(BM1242=-1,"",BM1242))</f>
        <v>4</v>
      </c>
      <c r="BN1241" t="s">
        <v>18</v>
      </c>
      <c r="BO1241" t="str">
        <f t="shared" ca="1" si="22345"/>
        <v>+</v>
      </c>
      <c r="BP1241" s="23">
        <f t="shared" ref="BP1241" ca="1" si="22493">IF(M1241=0,7,M1241)</f>
        <v>2</v>
      </c>
      <c r="BR1241">
        <f t="shared" ref="BR1241" ca="1" si="22494">BH1242*L1242</f>
        <v>12</v>
      </c>
      <c r="BS1241" t="s">
        <v>18</v>
      </c>
      <c r="BT1241">
        <f t="shared" ref="BT1241" ca="1" si="22495">BK1241*L1242</f>
        <v>-24</v>
      </c>
      <c r="BV1241">
        <f t="shared" ref="BV1241" ca="1" si="22496">G1242*BM1242</f>
        <v>16</v>
      </c>
      <c r="BW1241" t="s">
        <v>18</v>
      </c>
      <c r="BX1241">
        <f t="shared" ref="BX1241" ca="1" si="22497">G1242*BP1241</f>
        <v>8</v>
      </c>
      <c r="BY1241" s="3">
        <f t="shared" ref="BY1241" ca="1" si="22498">BR1241+BV1241</f>
        <v>28</v>
      </c>
      <c r="BZ1241" t="s">
        <v>18</v>
      </c>
      <c r="CA1241" s="3">
        <f t="shared" ref="CA1241" ca="1" si="22499">BT1241+BX1241</f>
        <v>-16</v>
      </c>
      <c r="CB1241">
        <f t="shared" ca="1" si="22404"/>
        <v>28</v>
      </c>
      <c r="CC1241">
        <f t="shared" ca="1" si="22405"/>
        <v>16</v>
      </c>
      <c r="CD1241" s="33">
        <f t="shared" ref="CD1241" ca="1" si="22500">BY1241/GCD(CB1241,CB1242)</f>
        <v>7</v>
      </c>
      <c r="CE1241" t="s">
        <v>18</v>
      </c>
      <c r="CF1241" s="33">
        <f t="shared" ref="CF1241" ca="1" si="22501">CA1241/GCD(CC1241,CC1242)</f>
        <v>-2</v>
      </c>
      <c r="CH1241" s="3">
        <f t="shared" ref="CH1241" ca="1" si="22502">CD1241</f>
        <v>7</v>
      </c>
      <c r="CI1241" s="3">
        <f t="shared" ref="CI1241" ca="1" si="22503">CD1242</f>
        <v>6</v>
      </c>
      <c r="CJ1241" t="s">
        <v>18</v>
      </c>
      <c r="CK1241" s="3" t="str">
        <f t="shared" ca="1" si="22357"/>
        <v/>
      </c>
      <c r="CL1241" s="3">
        <f t="shared" ref="CL1241" ca="1" si="22504">CF1241</f>
        <v>-2</v>
      </c>
      <c r="CM1241" s="3">
        <f t="shared" ref="CM1241" ca="1" si="22505">CF1242</f>
        <v>3</v>
      </c>
      <c r="CO1241" t="s">
        <v>250</v>
      </c>
      <c r="CP1241" s="2" t="str">
        <f t="shared" ca="1" si="22412"/>
        <v/>
      </c>
      <c r="CQ1241" t="s">
        <v>249</v>
      </c>
      <c r="CR1241" s="2">
        <f t="shared" ref="CR1241" ca="1" si="22506">ABS(CH1241)</f>
        <v>7</v>
      </c>
      <c r="CS1241" t="s">
        <v>216</v>
      </c>
      <c r="CT1241" s="2">
        <f t="shared" ref="CT1241" ca="1" si="22507">CI1241</f>
        <v>6</v>
      </c>
      <c r="CU1241" t="s">
        <v>217</v>
      </c>
      <c r="CV1241" t="s">
        <v>18</v>
      </c>
      <c r="CW1241" s="2" t="str">
        <f t="shared" ca="1" si="22415"/>
        <v>-</v>
      </c>
      <c r="CX1241" t="s">
        <v>249</v>
      </c>
      <c r="CY1241" s="2">
        <f t="shared" ref="CY1241" ca="1" si="22508">ABS(CL1241)</f>
        <v>2</v>
      </c>
      <c r="CZ1241" t="s">
        <v>216</v>
      </c>
      <c r="DA1241" s="2">
        <f t="shared" ref="DA1241" ca="1" si="22509">CM1241</f>
        <v>3</v>
      </c>
      <c r="DB1241" t="s">
        <v>217</v>
      </c>
      <c r="DC1241" t="s">
        <v>230</v>
      </c>
    </row>
    <row r="1242" spans="2:107" ht="32" customHeight="1" x14ac:dyDescent="0.55000000000000004">
      <c r="B1242" s="113"/>
      <c r="C1242" s="113"/>
      <c r="E1242" s="95"/>
      <c r="F1242" s="95"/>
      <c r="G1242" s="1">
        <f t="shared" ca="1" si="22364"/>
        <v>4</v>
      </c>
      <c r="H1242" s="95"/>
      <c r="J1242" s="95"/>
      <c r="K1242" s="95"/>
      <c r="L1242" s="1">
        <f t="shared" ca="1" si="22365"/>
        <v>6</v>
      </c>
      <c r="M1242" s="1"/>
      <c r="AP1242" t="str">
        <f t="shared" ca="1" si="22387"/>
        <v>\\(\\quad \\displaystyle 7x</v>
      </c>
      <c r="AQ1242" t="str">
        <f t="shared" ca="1" si="22388"/>
        <v>-2 \\)</v>
      </c>
      <c r="AS1242" s="13" t="str">
        <f t="shared" ref="AS1242" ca="1" si="22510">IF(AND(CR1241=0,CY1241=0),"\\(\\quad \\displaystyle 0 \\)","")</f>
        <v/>
      </c>
      <c r="AU1242" s="114"/>
      <c r="AV1242" s="114"/>
      <c r="AW1242" s="114"/>
      <c r="AX1242" s="114"/>
      <c r="AY1242" s="114"/>
      <c r="AZ1242" s="117"/>
      <c r="BH1242" s="23">
        <f t="shared" ref="BH1242" ca="1" si="22511">IF(E1241=0,7,E1241)</f>
        <v>2</v>
      </c>
      <c r="BI1242" s="1"/>
      <c r="BK1242" s="1"/>
      <c r="BL1242" t="s">
        <v>287</v>
      </c>
      <c r="BM1242" s="23">
        <f t="shared" ref="BM1242" ca="1" si="22512">IF(J1241=0,7,J1241)</f>
        <v>4</v>
      </c>
      <c r="BN1242" s="1"/>
      <c r="BP1242" s="1"/>
      <c r="BR1242">
        <f t="shared" ref="BR1242" ca="1" si="22513">G1242*L1242</f>
        <v>24</v>
      </c>
      <c r="BS1242" t="s">
        <v>18</v>
      </c>
      <c r="BT1242">
        <f t="shared" ref="BT1242" ca="1" si="22514">G1242*L1242</f>
        <v>24</v>
      </c>
      <c r="BV1242">
        <f t="shared" ref="BV1242" ca="1" si="22515">G1242*L1242</f>
        <v>24</v>
      </c>
      <c r="BW1242" t="s">
        <v>18</v>
      </c>
      <c r="BX1242">
        <f t="shared" ref="BX1242" ca="1" si="22516">G1242*L1242</f>
        <v>24</v>
      </c>
      <c r="BY1242" s="3">
        <f t="shared" ref="BY1242" ca="1" si="22517">BR1242</f>
        <v>24</v>
      </c>
      <c r="BZ1242" t="s">
        <v>18</v>
      </c>
      <c r="CA1242" s="3">
        <f t="shared" ref="CA1242" ca="1" si="22518">BT1242</f>
        <v>24</v>
      </c>
      <c r="CB1242">
        <f t="shared" ca="1" si="22404"/>
        <v>24</v>
      </c>
      <c r="CC1242">
        <f t="shared" ca="1" si="22405"/>
        <v>24</v>
      </c>
      <c r="CD1242" s="33">
        <f t="shared" ref="CD1242" ca="1" si="22519">BY1242/GCD(CB1241,CB1242)</f>
        <v>6</v>
      </c>
      <c r="CE1242" t="s">
        <v>18</v>
      </c>
      <c r="CF1242" s="33">
        <f t="shared" ref="CF1242" ca="1" si="22520">CA1242/GCD(CC1241,CC1242)</f>
        <v>3</v>
      </c>
      <c r="CH1242" s="3">
        <f t="shared" ref="CH1242" ca="1" si="22521">CD1241</f>
        <v>7</v>
      </c>
      <c r="CJ1242" t="s">
        <v>18</v>
      </c>
      <c r="CK1242" s="3" t="str">
        <f t="shared" ref="CK1242" ca="1" si="22522">IF(CM1241&gt;=0,"+","")</f>
        <v>+</v>
      </c>
      <c r="CL1242" s="3">
        <f t="shared" ref="CL1242" ca="1" si="22523">CF1241</f>
        <v>-2</v>
      </c>
      <c r="CO1242" t="s">
        <v>250</v>
      </c>
      <c r="CP1242" s="2" t="str">
        <f t="shared" ca="1" si="22412"/>
        <v/>
      </c>
      <c r="CR1242" s="2">
        <f t="shared" ref="CR1242" ca="1" si="22524">IF(CH1242=0,"",IF(CH1242=1,"",IF(CH1242=-1,"",ABS(CH1242))))</f>
        <v>7</v>
      </c>
      <c r="CV1242" t="str">
        <f t="shared" ref="CV1242" ca="1" si="22525">IF(CR1241=0,"","x")</f>
        <v>x</v>
      </c>
      <c r="CW1242" s="2" t="str">
        <f t="shared" ca="1" si="22415"/>
        <v>-</v>
      </c>
      <c r="CY1242" s="2">
        <f t="shared" ref="CY1242" ca="1" si="22526">IF(CL1242=0,"",ABS(CL1242))</f>
        <v>2</v>
      </c>
      <c r="DC1242" t="s">
        <v>230</v>
      </c>
    </row>
    <row r="1243" spans="2:107" ht="32" customHeight="1" x14ac:dyDescent="0.55000000000000004">
      <c r="B1243" s="112" t="s">
        <v>1</v>
      </c>
      <c r="C1243" s="112" t="s">
        <v>330</v>
      </c>
      <c r="E1243" s="96">
        <f t="shared" ca="1" si="22326"/>
        <v>7</v>
      </c>
      <c r="F1243" s="97" t="s">
        <v>18</v>
      </c>
      <c r="G1243" s="97" t="str">
        <f t="shared" ca="1" si="22327"/>
        <v/>
      </c>
      <c r="H1243" s="96">
        <f t="shared" ca="1" si="22328"/>
        <v>-5</v>
      </c>
      <c r="I1243" t="s">
        <v>287</v>
      </c>
      <c r="J1243" s="96">
        <f t="shared" ca="1" si="22329"/>
        <v>3</v>
      </c>
      <c r="K1243" s="97" t="s">
        <v>18</v>
      </c>
      <c r="L1243" s="97" t="str">
        <f t="shared" ca="1" si="22330"/>
        <v>+</v>
      </c>
      <c r="M1243" s="96">
        <f t="shared" ca="1" si="22331"/>
        <v>9</v>
      </c>
      <c r="P1243" t="s">
        <v>250</v>
      </c>
      <c r="Q1243" t="s">
        <v>249</v>
      </c>
      <c r="R1243" t="str">
        <f t="shared" ref="R1243" ca="1" si="22527">BH1243&amp;BI1243&amp;BJ1243&amp;BK1243</f>
        <v>7x-5</v>
      </c>
      <c r="S1243" t="s">
        <v>216</v>
      </c>
      <c r="T1243">
        <f t="shared" ref="T1243" ca="1" si="22528">G1244</f>
        <v>10</v>
      </c>
      <c r="U1243" t="s">
        <v>217</v>
      </c>
      <c r="V1243" t="s">
        <v>287</v>
      </c>
      <c r="W1243" t="s">
        <v>249</v>
      </c>
      <c r="X1243" t="str">
        <f t="shared" ref="X1243" ca="1" si="22529">BM1243&amp;BN1243&amp;BO1243&amp;BP1243</f>
        <v>3x+9</v>
      </c>
      <c r="Y1243" t="s">
        <v>216</v>
      </c>
      <c r="Z1243">
        <f t="shared" ref="Z1243" ca="1" si="22530">L1244</f>
        <v>9</v>
      </c>
      <c r="AA1243" t="s">
        <v>217</v>
      </c>
      <c r="AB1243" t="s">
        <v>13</v>
      </c>
      <c r="AC1243" t="s">
        <v>230</v>
      </c>
      <c r="AP1243" t="str">
        <f t="shared" ca="1" si="22387"/>
        <v>\\(\\quad \\displaystyle \\frac{31}{30}x</v>
      </c>
      <c r="AQ1243" t="str">
        <f t="shared" ca="1" si="22388"/>
        <v>+\\frac{1}{2} \\)</v>
      </c>
      <c r="AS1243" t="str">
        <f t="shared" ref="AS1243" ca="1" si="22531">IF(OR(CT1243=1,CR1243=0),AP1244,AP1243)</f>
        <v>\\(\\quad \\displaystyle \\frac{31}{30}x</v>
      </c>
      <c r="AT1243" t="str">
        <f t="shared" ref="AT1243" ca="1" si="22532">IF(OR(DA1243=1,CY1243=0),AQ1244,AQ1243)</f>
        <v>+\\frac{1}{2} \\)</v>
      </c>
      <c r="AU1243" s="114" t="s">
        <v>60</v>
      </c>
      <c r="AV1243" s="115" t="s">
        <v>329</v>
      </c>
      <c r="AW1243" s="114" t="str">
        <f t="shared" ref="AW1243" ca="1" si="22533">P1243&amp;Q1243&amp;R1243&amp;S1243&amp;T1243&amp;U1243&amp;V1243&amp;W1243&amp;X1243&amp;Y1243&amp;Z1243&amp;AA1243&amp;AB1243&amp;AC1243</f>
        <v>\\(\\quad \\displaystyle \\frac{7x-5}{10}+\\frac{3x+9}{9}= \\)</v>
      </c>
      <c r="AX1243" s="114" t="str">
        <f t="shared" ref="AX1243" ca="1" si="22534">IF(AS1244="",AS1243&amp;AT1243,AS1244)</f>
        <v>\\(\\quad \\displaystyle \\frac{31}{30}x+\\frac{1}{2} \\)</v>
      </c>
      <c r="AY1243" s="115" t="s">
        <v>62</v>
      </c>
      <c r="AZ1243" s="116" t="str">
        <f t="shared" ref="AZ1243" ca="1" si="22535">"INSERT INTO "&amp;AU1243&amp;"(tangen,question,answer,editor,date,count) VALUES('"&amp;AV1243&amp;"','"&amp;AW1243&amp;"','"&amp;AX1243&amp;"','"&amp;AY1243&amp;"',NOW(),0);"</f>
        <v>INSERT INTO math(tangen,question,answer,editor,date,count) VALUES('m5800','\\(\\quad \\displaystyle \\frac{7x-5}{10}+\\frac{3x+9}{9}= \\)','\\(\\quad \\displaystyle \\frac{31}{30}x+\\frac{1}{2} \\)','harazono',NOW(),0);</v>
      </c>
      <c r="BH1243">
        <f t="shared" ref="BH1243" ca="1" si="22536">IF(BH1244=1,"",IF(BH1244=-1,"",BH1244))</f>
        <v>7</v>
      </c>
      <c r="BI1243" t="s">
        <v>18</v>
      </c>
      <c r="BJ1243" t="str">
        <f t="shared" ca="1" si="22342"/>
        <v/>
      </c>
      <c r="BK1243" s="23">
        <f t="shared" ref="BK1243" ca="1" si="22537">IF(H1243=0,7,H1243)</f>
        <v>-5</v>
      </c>
      <c r="BM1243">
        <f t="shared" ref="BM1243" ca="1" si="22538">IF(BM1244=1,"",IF(BM1244=-1,"",BM1244))</f>
        <v>3</v>
      </c>
      <c r="BN1243" t="s">
        <v>18</v>
      </c>
      <c r="BO1243" t="str">
        <f t="shared" ca="1" si="22345"/>
        <v>+</v>
      </c>
      <c r="BP1243" s="23">
        <f t="shared" ref="BP1243" ca="1" si="22539">IF(M1243=0,7,M1243)</f>
        <v>9</v>
      </c>
      <c r="BR1243">
        <f t="shared" ref="BR1243" ca="1" si="22540">BH1244*L1244</f>
        <v>63</v>
      </c>
      <c r="BS1243" t="s">
        <v>18</v>
      </c>
      <c r="BT1243">
        <f t="shared" ref="BT1243" ca="1" si="22541">BK1243*L1244</f>
        <v>-45</v>
      </c>
      <c r="BV1243">
        <f t="shared" ref="BV1243" ca="1" si="22542">G1244*BM1244</f>
        <v>30</v>
      </c>
      <c r="BW1243" t="s">
        <v>18</v>
      </c>
      <c r="BX1243">
        <f t="shared" ref="BX1243" ca="1" si="22543">G1244*BP1243</f>
        <v>90</v>
      </c>
      <c r="BY1243" s="3">
        <f t="shared" ref="BY1243" ca="1" si="22544">BR1243+BV1243</f>
        <v>93</v>
      </c>
      <c r="BZ1243" t="s">
        <v>18</v>
      </c>
      <c r="CA1243" s="3">
        <f t="shared" ref="CA1243" ca="1" si="22545">BT1243+BX1243</f>
        <v>45</v>
      </c>
      <c r="CB1243">
        <f t="shared" ca="1" si="22404"/>
        <v>93</v>
      </c>
      <c r="CC1243">
        <f t="shared" ca="1" si="22405"/>
        <v>45</v>
      </c>
      <c r="CD1243" s="33">
        <f t="shared" ref="CD1243" ca="1" si="22546">BY1243/GCD(CB1243,CB1244)</f>
        <v>31</v>
      </c>
      <c r="CE1243" t="s">
        <v>18</v>
      </c>
      <c r="CF1243" s="33">
        <f t="shared" ref="CF1243" ca="1" si="22547">CA1243/GCD(CC1243,CC1244)</f>
        <v>1</v>
      </c>
      <c r="CH1243" s="3">
        <f t="shared" ref="CH1243" ca="1" si="22548">CD1243</f>
        <v>31</v>
      </c>
      <c r="CI1243" s="3">
        <f t="shared" ref="CI1243" ca="1" si="22549">CD1244</f>
        <v>30</v>
      </c>
      <c r="CJ1243" t="s">
        <v>18</v>
      </c>
      <c r="CK1243" s="3" t="str">
        <f t="shared" ca="1" si="22357"/>
        <v>+</v>
      </c>
      <c r="CL1243" s="3">
        <f t="shared" ref="CL1243" ca="1" si="22550">CF1243</f>
        <v>1</v>
      </c>
      <c r="CM1243" s="3">
        <f t="shared" ref="CM1243" ca="1" si="22551">CF1244</f>
        <v>2</v>
      </c>
      <c r="CO1243" t="s">
        <v>250</v>
      </c>
      <c r="CP1243" s="2" t="str">
        <f t="shared" ca="1" si="22412"/>
        <v/>
      </c>
      <c r="CQ1243" t="s">
        <v>249</v>
      </c>
      <c r="CR1243" s="2">
        <f t="shared" ref="CR1243" ca="1" si="22552">ABS(CH1243)</f>
        <v>31</v>
      </c>
      <c r="CS1243" t="s">
        <v>216</v>
      </c>
      <c r="CT1243" s="2">
        <f t="shared" ref="CT1243" ca="1" si="22553">CI1243</f>
        <v>30</v>
      </c>
      <c r="CU1243" t="s">
        <v>217</v>
      </c>
      <c r="CV1243" t="s">
        <v>18</v>
      </c>
      <c r="CW1243" s="2" t="str">
        <f t="shared" ca="1" si="22415"/>
        <v>+</v>
      </c>
      <c r="CX1243" t="s">
        <v>249</v>
      </c>
      <c r="CY1243" s="2">
        <f t="shared" ref="CY1243" ca="1" si="22554">ABS(CL1243)</f>
        <v>1</v>
      </c>
      <c r="CZ1243" t="s">
        <v>216</v>
      </c>
      <c r="DA1243" s="2">
        <f t="shared" ref="DA1243" ca="1" si="22555">CM1243</f>
        <v>2</v>
      </c>
      <c r="DB1243" t="s">
        <v>217</v>
      </c>
      <c r="DC1243" t="s">
        <v>230</v>
      </c>
    </row>
    <row r="1244" spans="2:107" ht="32" customHeight="1" x14ac:dyDescent="0.55000000000000004">
      <c r="B1244" s="113"/>
      <c r="C1244" s="113"/>
      <c r="E1244" s="95"/>
      <c r="F1244" s="95"/>
      <c r="G1244" s="1">
        <f t="shared" ca="1" si="22364"/>
        <v>10</v>
      </c>
      <c r="H1244" s="95"/>
      <c r="J1244" s="95"/>
      <c r="K1244" s="95"/>
      <c r="L1244" s="1">
        <f t="shared" ca="1" si="22365"/>
        <v>9</v>
      </c>
      <c r="M1244" s="1"/>
      <c r="AP1244" t="str">
        <f t="shared" ca="1" si="22387"/>
        <v>\\(\\quad \\displaystyle 31x</v>
      </c>
      <c r="AQ1244" t="str">
        <f t="shared" ca="1" si="22388"/>
        <v>+1 \\)</v>
      </c>
      <c r="AS1244" s="13" t="str">
        <f t="shared" ref="AS1244" ca="1" si="22556">IF(AND(CR1243=0,CY1243=0),"\\(\\quad \\displaystyle 0 \\)","")</f>
        <v/>
      </c>
      <c r="AU1244" s="114"/>
      <c r="AV1244" s="114"/>
      <c r="AW1244" s="114"/>
      <c r="AX1244" s="114"/>
      <c r="AY1244" s="114"/>
      <c r="AZ1244" s="117"/>
      <c r="BH1244" s="23">
        <f t="shared" ref="BH1244" ca="1" si="22557">IF(E1243=0,7,E1243)</f>
        <v>7</v>
      </c>
      <c r="BI1244" s="1"/>
      <c r="BK1244" s="1"/>
      <c r="BL1244" t="s">
        <v>287</v>
      </c>
      <c r="BM1244" s="23">
        <f t="shared" ref="BM1244" ca="1" si="22558">IF(J1243=0,7,J1243)</f>
        <v>3</v>
      </c>
      <c r="BN1244" s="1"/>
      <c r="BP1244" s="1"/>
      <c r="BR1244">
        <f t="shared" ref="BR1244" ca="1" si="22559">G1244*L1244</f>
        <v>90</v>
      </c>
      <c r="BS1244" t="s">
        <v>18</v>
      </c>
      <c r="BT1244">
        <f t="shared" ref="BT1244" ca="1" si="22560">G1244*L1244</f>
        <v>90</v>
      </c>
      <c r="BV1244">
        <f t="shared" ref="BV1244" ca="1" si="22561">G1244*L1244</f>
        <v>90</v>
      </c>
      <c r="BW1244" t="s">
        <v>18</v>
      </c>
      <c r="BX1244">
        <f t="shared" ref="BX1244" ca="1" si="22562">G1244*L1244</f>
        <v>90</v>
      </c>
      <c r="BY1244" s="3">
        <f t="shared" ref="BY1244" ca="1" si="22563">BR1244</f>
        <v>90</v>
      </c>
      <c r="BZ1244" t="s">
        <v>18</v>
      </c>
      <c r="CA1244" s="3">
        <f t="shared" ref="CA1244" ca="1" si="22564">BT1244</f>
        <v>90</v>
      </c>
      <c r="CB1244">
        <f t="shared" ca="1" si="22404"/>
        <v>90</v>
      </c>
      <c r="CC1244">
        <f t="shared" ca="1" si="22405"/>
        <v>90</v>
      </c>
      <c r="CD1244" s="33">
        <f t="shared" ref="CD1244" ca="1" si="22565">BY1244/GCD(CB1243,CB1244)</f>
        <v>30</v>
      </c>
      <c r="CE1244" t="s">
        <v>18</v>
      </c>
      <c r="CF1244" s="33">
        <f t="shared" ref="CF1244" ca="1" si="22566">CA1244/GCD(CC1243,CC1244)</f>
        <v>2</v>
      </c>
      <c r="CH1244" s="3">
        <f t="shared" ref="CH1244" ca="1" si="22567">CD1243</f>
        <v>31</v>
      </c>
      <c r="CJ1244" t="s">
        <v>18</v>
      </c>
      <c r="CK1244" s="3" t="str">
        <f t="shared" ref="CK1244" ca="1" si="22568">IF(CM1243&gt;=0,"+","")</f>
        <v>+</v>
      </c>
      <c r="CL1244" s="3">
        <f t="shared" ref="CL1244" ca="1" si="22569">CF1243</f>
        <v>1</v>
      </c>
      <c r="CO1244" t="s">
        <v>250</v>
      </c>
      <c r="CP1244" s="2" t="str">
        <f t="shared" ca="1" si="22412"/>
        <v/>
      </c>
      <c r="CR1244" s="2">
        <f t="shared" ref="CR1244" ca="1" si="22570">IF(CH1244=0,"",IF(CH1244=1,"",IF(CH1244=-1,"",ABS(CH1244))))</f>
        <v>31</v>
      </c>
      <c r="CV1244" t="str">
        <f t="shared" ref="CV1244" ca="1" si="22571">IF(CR1243=0,"","x")</f>
        <v>x</v>
      </c>
      <c r="CW1244" s="2" t="str">
        <f t="shared" ca="1" si="22415"/>
        <v>+</v>
      </c>
      <c r="CY1244" s="2">
        <f t="shared" ref="CY1244" ca="1" si="22572">IF(CL1244=0,"",ABS(CL1244))</f>
        <v>1</v>
      </c>
      <c r="DC1244" t="s">
        <v>230</v>
      </c>
    </row>
    <row r="1245" spans="2:107" ht="32" customHeight="1" x14ac:dyDescent="0.55000000000000004">
      <c r="B1245" s="112" t="s">
        <v>1</v>
      </c>
      <c r="C1245" s="112" t="s">
        <v>330</v>
      </c>
      <c r="E1245" s="96">
        <f t="shared" ca="1" si="22326"/>
        <v>-9</v>
      </c>
      <c r="F1245" s="97" t="s">
        <v>18</v>
      </c>
      <c r="G1245" s="97" t="str">
        <f t="shared" ca="1" si="22327"/>
        <v/>
      </c>
      <c r="H1245" s="96">
        <f t="shared" ca="1" si="22328"/>
        <v>-9</v>
      </c>
      <c r="I1245" t="s">
        <v>287</v>
      </c>
      <c r="J1245" s="96">
        <f t="shared" ca="1" si="22329"/>
        <v>7</v>
      </c>
      <c r="K1245" s="97" t="s">
        <v>18</v>
      </c>
      <c r="L1245" s="97" t="str">
        <f t="shared" ca="1" si="22330"/>
        <v>+</v>
      </c>
      <c r="M1245" s="96">
        <f t="shared" ca="1" si="22331"/>
        <v>3</v>
      </c>
      <c r="P1245" t="s">
        <v>250</v>
      </c>
      <c r="Q1245" t="s">
        <v>249</v>
      </c>
      <c r="R1245" t="str">
        <f t="shared" ref="R1245" ca="1" si="22573">BH1245&amp;BI1245&amp;BJ1245&amp;BK1245</f>
        <v>-9x-9</v>
      </c>
      <c r="S1245" t="s">
        <v>216</v>
      </c>
      <c r="T1245">
        <f t="shared" ref="T1245" ca="1" si="22574">G1246</f>
        <v>10</v>
      </c>
      <c r="U1245" t="s">
        <v>217</v>
      </c>
      <c r="V1245" t="s">
        <v>287</v>
      </c>
      <c r="W1245" t="s">
        <v>249</v>
      </c>
      <c r="X1245" t="str">
        <f t="shared" ref="X1245" ca="1" si="22575">BM1245&amp;BN1245&amp;BO1245&amp;BP1245</f>
        <v>7x+3</v>
      </c>
      <c r="Y1245" t="s">
        <v>216</v>
      </c>
      <c r="Z1245">
        <f t="shared" ref="Z1245" ca="1" si="22576">L1246</f>
        <v>3</v>
      </c>
      <c r="AA1245" t="s">
        <v>217</v>
      </c>
      <c r="AB1245" t="s">
        <v>13</v>
      </c>
      <c r="AC1245" t="s">
        <v>230</v>
      </c>
      <c r="AP1245" t="str">
        <f t="shared" ca="1" si="22387"/>
        <v>\\(\\quad \\displaystyle \\frac{43}{30}x</v>
      </c>
      <c r="AQ1245" t="str">
        <f t="shared" ca="1" si="22388"/>
        <v>+\\frac{1}{10} \\)</v>
      </c>
      <c r="AS1245" t="str">
        <f t="shared" ref="AS1245" ca="1" si="22577">IF(OR(CT1245=1,CR1245=0),AP1246,AP1245)</f>
        <v>\\(\\quad \\displaystyle \\frac{43}{30}x</v>
      </c>
      <c r="AT1245" t="str">
        <f t="shared" ref="AT1245" ca="1" si="22578">IF(OR(DA1245=1,CY1245=0),AQ1246,AQ1245)</f>
        <v>+\\frac{1}{10} \\)</v>
      </c>
      <c r="AU1245" s="114" t="s">
        <v>60</v>
      </c>
      <c r="AV1245" s="115" t="s">
        <v>329</v>
      </c>
      <c r="AW1245" s="114" t="str">
        <f t="shared" ref="AW1245" ca="1" si="22579">P1245&amp;Q1245&amp;R1245&amp;S1245&amp;T1245&amp;U1245&amp;V1245&amp;W1245&amp;X1245&amp;Y1245&amp;Z1245&amp;AA1245&amp;AB1245&amp;AC1245</f>
        <v>\\(\\quad \\displaystyle \\frac{-9x-9}{10}+\\frac{7x+3}{3}= \\)</v>
      </c>
      <c r="AX1245" s="114" t="str">
        <f t="shared" ref="AX1245" ca="1" si="22580">IF(AS1246="",AS1245&amp;AT1245,AS1246)</f>
        <v>\\(\\quad \\displaystyle \\frac{43}{30}x+\\frac{1}{10} \\)</v>
      </c>
      <c r="AY1245" s="115" t="s">
        <v>62</v>
      </c>
      <c r="AZ1245" s="116" t="str">
        <f t="shared" ref="AZ1245" ca="1" si="22581">"INSERT INTO "&amp;AU1245&amp;"(tangen,question,answer,editor,date,count) VALUES('"&amp;AV1245&amp;"','"&amp;AW1245&amp;"','"&amp;AX1245&amp;"','"&amp;AY1245&amp;"',NOW(),0);"</f>
        <v>INSERT INTO math(tangen,question,answer,editor,date,count) VALUES('m5800','\\(\\quad \\displaystyle \\frac{-9x-9}{10}+\\frac{7x+3}{3}= \\)','\\(\\quad \\displaystyle \\frac{43}{30}x+\\frac{1}{10} \\)','harazono',NOW(),0);</v>
      </c>
      <c r="BH1245">
        <f t="shared" ref="BH1245" ca="1" si="22582">IF(BH1246=1,"",IF(BH1246=-1,"",BH1246))</f>
        <v>-9</v>
      </c>
      <c r="BI1245" t="s">
        <v>18</v>
      </c>
      <c r="BJ1245" t="str">
        <f t="shared" ca="1" si="22342"/>
        <v/>
      </c>
      <c r="BK1245" s="23">
        <f t="shared" ref="BK1245" ca="1" si="22583">IF(H1245=0,7,H1245)</f>
        <v>-9</v>
      </c>
      <c r="BM1245">
        <f t="shared" ref="BM1245" ca="1" si="22584">IF(BM1246=1,"",IF(BM1246=-1,"",BM1246))</f>
        <v>7</v>
      </c>
      <c r="BN1245" t="s">
        <v>18</v>
      </c>
      <c r="BO1245" t="str">
        <f t="shared" ca="1" si="22345"/>
        <v>+</v>
      </c>
      <c r="BP1245" s="23">
        <f t="shared" ref="BP1245" ca="1" si="22585">IF(M1245=0,7,M1245)</f>
        <v>3</v>
      </c>
      <c r="BR1245">
        <f t="shared" ref="BR1245" ca="1" si="22586">BH1246*L1246</f>
        <v>-27</v>
      </c>
      <c r="BS1245" t="s">
        <v>18</v>
      </c>
      <c r="BT1245">
        <f t="shared" ref="BT1245" ca="1" si="22587">BK1245*L1246</f>
        <v>-27</v>
      </c>
      <c r="BV1245">
        <f t="shared" ref="BV1245" ca="1" si="22588">G1246*BM1246</f>
        <v>70</v>
      </c>
      <c r="BW1245" t="s">
        <v>18</v>
      </c>
      <c r="BX1245">
        <f t="shared" ref="BX1245" ca="1" si="22589">G1246*BP1245</f>
        <v>30</v>
      </c>
      <c r="BY1245" s="3">
        <f t="shared" ref="BY1245" ca="1" si="22590">BR1245+BV1245</f>
        <v>43</v>
      </c>
      <c r="BZ1245" t="s">
        <v>18</v>
      </c>
      <c r="CA1245" s="3">
        <f t="shared" ref="CA1245" ca="1" si="22591">BT1245+BX1245</f>
        <v>3</v>
      </c>
      <c r="CB1245">
        <f t="shared" ca="1" si="22404"/>
        <v>43</v>
      </c>
      <c r="CC1245">
        <f t="shared" ca="1" si="22405"/>
        <v>3</v>
      </c>
      <c r="CD1245" s="33">
        <f t="shared" ref="CD1245" ca="1" si="22592">BY1245/GCD(CB1245,CB1246)</f>
        <v>43</v>
      </c>
      <c r="CE1245" t="s">
        <v>18</v>
      </c>
      <c r="CF1245" s="33">
        <f t="shared" ref="CF1245" ca="1" si="22593">CA1245/GCD(CC1245,CC1246)</f>
        <v>1</v>
      </c>
      <c r="CH1245" s="3">
        <f t="shared" ref="CH1245" ca="1" si="22594">CD1245</f>
        <v>43</v>
      </c>
      <c r="CI1245" s="3">
        <f t="shared" ref="CI1245" ca="1" si="22595">CD1246</f>
        <v>30</v>
      </c>
      <c r="CJ1245" t="s">
        <v>18</v>
      </c>
      <c r="CK1245" s="3" t="str">
        <f t="shared" ca="1" si="22357"/>
        <v>+</v>
      </c>
      <c r="CL1245" s="3">
        <f t="shared" ref="CL1245" ca="1" si="22596">CF1245</f>
        <v>1</v>
      </c>
      <c r="CM1245" s="3">
        <f t="shared" ref="CM1245" ca="1" si="22597">CF1246</f>
        <v>10</v>
      </c>
      <c r="CO1245" t="s">
        <v>250</v>
      </c>
      <c r="CP1245" s="2" t="str">
        <f t="shared" ca="1" si="22412"/>
        <v/>
      </c>
      <c r="CQ1245" t="s">
        <v>249</v>
      </c>
      <c r="CR1245" s="2">
        <f t="shared" ref="CR1245" ca="1" si="22598">ABS(CH1245)</f>
        <v>43</v>
      </c>
      <c r="CS1245" t="s">
        <v>216</v>
      </c>
      <c r="CT1245" s="2">
        <f t="shared" ref="CT1245" ca="1" si="22599">CI1245</f>
        <v>30</v>
      </c>
      <c r="CU1245" t="s">
        <v>217</v>
      </c>
      <c r="CV1245" t="s">
        <v>18</v>
      </c>
      <c r="CW1245" s="2" t="str">
        <f t="shared" ca="1" si="22415"/>
        <v>+</v>
      </c>
      <c r="CX1245" t="s">
        <v>249</v>
      </c>
      <c r="CY1245" s="2">
        <f t="shared" ref="CY1245" ca="1" si="22600">ABS(CL1245)</f>
        <v>1</v>
      </c>
      <c r="CZ1245" t="s">
        <v>216</v>
      </c>
      <c r="DA1245" s="2">
        <f t="shared" ref="DA1245" ca="1" si="22601">CM1245</f>
        <v>10</v>
      </c>
      <c r="DB1245" t="s">
        <v>217</v>
      </c>
      <c r="DC1245" t="s">
        <v>230</v>
      </c>
    </row>
    <row r="1246" spans="2:107" ht="32" customHeight="1" x14ac:dyDescent="0.55000000000000004">
      <c r="B1246" s="113"/>
      <c r="C1246" s="113"/>
      <c r="E1246" s="95"/>
      <c r="F1246" s="95"/>
      <c r="G1246" s="1">
        <f t="shared" ca="1" si="22364"/>
        <v>10</v>
      </c>
      <c r="H1246" s="95"/>
      <c r="J1246" s="95"/>
      <c r="K1246" s="95"/>
      <c r="L1246" s="1">
        <f t="shared" ca="1" si="22365"/>
        <v>3</v>
      </c>
      <c r="M1246" s="1"/>
      <c r="AP1246" t="str">
        <f t="shared" ca="1" si="22387"/>
        <v>\\(\\quad \\displaystyle 43x</v>
      </c>
      <c r="AQ1246" t="str">
        <f t="shared" ca="1" si="22388"/>
        <v>+1 \\)</v>
      </c>
      <c r="AS1246" s="13" t="str">
        <f t="shared" ref="AS1246" ca="1" si="22602">IF(AND(CR1245=0,CY1245=0),"\\(\\quad \\displaystyle 0 \\)","")</f>
        <v/>
      </c>
      <c r="AU1246" s="114"/>
      <c r="AV1246" s="114"/>
      <c r="AW1246" s="114"/>
      <c r="AX1246" s="114"/>
      <c r="AY1246" s="114"/>
      <c r="AZ1246" s="117"/>
      <c r="BH1246" s="23">
        <f t="shared" ref="BH1246" ca="1" si="22603">IF(E1245=0,7,E1245)</f>
        <v>-9</v>
      </c>
      <c r="BI1246" s="1"/>
      <c r="BK1246" s="1"/>
      <c r="BL1246" t="s">
        <v>287</v>
      </c>
      <c r="BM1246" s="23">
        <f t="shared" ref="BM1246" ca="1" si="22604">IF(J1245=0,7,J1245)</f>
        <v>7</v>
      </c>
      <c r="BN1246" s="1"/>
      <c r="BP1246" s="1"/>
      <c r="BR1246">
        <f t="shared" ref="BR1246" ca="1" si="22605">G1246*L1246</f>
        <v>30</v>
      </c>
      <c r="BS1246" t="s">
        <v>18</v>
      </c>
      <c r="BT1246">
        <f t="shared" ref="BT1246" ca="1" si="22606">G1246*L1246</f>
        <v>30</v>
      </c>
      <c r="BV1246">
        <f t="shared" ref="BV1246" ca="1" si="22607">G1246*L1246</f>
        <v>30</v>
      </c>
      <c r="BW1246" t="s">
        <v>18</v>
      </c>
      <c r="BX1246">
        <f t="shared" ref="BX1246" ca="1" si="22608">G1246*L1246</f>
        <v>30</v>
      </c>
      <c r="BY1246" s="3">
        <f t="shared" ref="BY1246" ca="1" si="22609">BR1246</f>
        <v>30</v>
      </c>
      <c r="BZ1246" t="s">
        <v>18</v>
      </c>
      <c r="CA1246" s="3">
        <f t="shared" ref="CA1246" ca="1" si="22610">BT1246</f>
        <v>30</v>
      </c>
      <c r="CB1246">
        <f t="shared" ca="1" si="22404"/>
        <v>30</v>
      </c>
      <c r="CC1246">
        <f t="shared" ca="1" si="22405"/>
        <v>30</v>
      </c>
      <c r="CD1246" s="33">
        <f t="shared" ref="CD1246" ca="1" si="22611">BY1246/GCD(CB1245,CB1246)</f>
        <v>30</v>
      </c>
      <c r="CE1246" t="s">
        <v>18</v>
      </c>
      <c r="CF1246" s="33">
        <f t="shared" ref="CF1246" ca="1" si="22612">CA1246/GCD(CC1245,CC1246)</f>
        <v>10</v>
      </c>
      <c r="CH1246" s="3">
        <f t="shared" ref="CH1246" ca="1" si="22613">CD1245</f>
        <v>43</v>
      </c>
      <c r="CJ1246" t="s">
        <v>18</v>
      </c>
      <c r="CK1246" s="3" t="str">
        <f t="shared" ref="CK1246" ca="1" si="22614">IF(CM1245&gt;=0,"+","")</f>
        <v>+</v>
      </c>
      <c r="CL1246" s="3">
        <f t="shared" ref="CL1246" ca="1" si="22615">CF1245</f>
        <v>1</v>
      </c>
      <c r="CO1246" t="s">
        <v>250</v>
      </c>
      <c r="CP1246" s="2" t="str">
        <f t="shared" ca="1" si="22412"/>
        <v/>
      </c>
      <c r="CR1246" s="2">
        <f t="shared" ref="CR1246" ca="1" si="22616">IF(CH1246=0,"",IF(CH1246=1,"",IF(CH1246=-1,"",ABS(CH1246))))</f>
        <v>43</v>
      </c>
      <c r="CV1246" t="str">
        <f t="shared" ref="CV1246" ca="1" si="22617">IF(CR1245=0,"","x")</f>
        <v>x</v>
      </c>
      <c r="CW1246" s="2" t="str">
        <f t="shared" ca="1" si="22415"/>
        <v>+</v>
      </c>
      <c r="CY1246" s="2">
        <f t="shared" ref="CY1246" ca="1" si="22618">IF(CL1246=0,"",ABS(CL1246))</f>
        <v>1</v>
      </c>
      <c r="DC1246" t="s">
        <v>230</v>
      </c>
    </row>
    <row r="1247" spans="2:107" ht="32" customHeight="1" x14ac:dyDescent="0.55000000000000004">
      <c r="B1247" s="112" t="s">
        <v>1</v>
      </c>
      <c r="C1247" s="112" t="s">
        <v>330</v>
      </c>
      <c r="E1247" s="96">
        <f t="shared" ca="1" si="22326"/>
        <v>-3</v>
      </c>
      <c r="F1247" s="97" t="s">
        <v>18</v>
      </c>
      <c r="G1247" s="97" t="str">
        <f t="shared" ca="1" si="22327"/>
        <v/>
      </c>
      <c r="H1247" s="96">
        <f t="shared" ca="1" si="22328"/>
        <v>-7</v>
      </c>
      <c r="I1247" t="s">
        <v>287</v>
      </c>
      <c r="J1247" s="96">
        <f t="shared" ca="1" si="22329"/>
        <v>5</v>
      </c>
      <c r="K1247" s="97" t="s">
        <v>18</v>
      </c>
      <c r="L1247" s="97" t="str">
        <f t="shared" ca="1" si="22330"/>
        <v>+</v>
      </c>
      <c r="M1247" s="96">
        <f t="shared" ca="1" si="22331"/>
        <v>9</v>
      </c>
      <c r="P1247" t="s">
        <v>250</v>
      </c>
      <c r="Q1247" t="s">
        <v>249</v>
      </c>
      <c r="R1247" t="str">
        <f t="shared" ref="R1247" ca="1" si="22619">BH1247&amp;BI1247&amp;BJ1247&amp;BK1247</f>
        <v>-3x-7</v>
      </c>
      <c r="S1247" t="s">
        <v>216</v>
      </c>
      <c r="T1247">
        <f t="shared" ref="T1247" ca="1" si="22620">G1248</f>
        <v>3</v>
      </c>
      <c r="U1247" t="s">
        <v>217</v>
      </c>
      <c r="V1247" t="s">
        <v>287</v>
      </c>
      <c r="W1247" t="s">
        <v>249</v>
      </c>
      <c r="X1247" t="str">
        <f t="shared" ref="X1247" ca="1" si="22621">BM1247&amp;BN1247&amp;BO1247&amp;BP1247</f>
        <v>5x+9</v>
      </c>
      <c r="Y1247" t="s">
        <v>216</v>
      </c>
      <c r="Z1247">
        <f t="shared" ref="Z1247" ca="1" si="22622">L1248</f>
        <v>3</v>
      </c>
      <c r="AA1247" t="s">
        <v>217</v>
      </c>
      <c r="AB1247" t="s">
        <v>13</v>
      </c>
      <c r="AC1247" t="s">
        <v>230</v>
      </c>
      <c r="AP1247" t="str">
        <f t="shared" ca="1" si="22387"/>
        <v>\\(\\quad \\displaystyle \\frac{2}{3}x</v>
      </c>
      <c r="AQ1247" t="str">
        <f t="shared" ca="1" si="22388"/>
        <v>+\\frac{2}{3} \\)</v>
      </c>
      <c r="AS1247" t="str">
        <f t="shared" ref="AS1247" ca="1" si="22623">IF(OR(CT1247=1,CR1247=0),AP1248,AP1247)</f>
        <v>\\(\\quad \\displaystyle \\frac{2}{3}x</v>
      </c>
      <c r="AT1247" t="str">
        <f t="shared" ref="AT1247" ca="1" si="22624">IF(OR(DA1247=1,CY1247=0),AQ1248,AQ1247)</f>
        <v>+\\frac{2}{3} \\)</v>
      </c>
      <c r="AU1247" s="114" t="s">
        <v>60</v>
      </c>
      <c r="AV1247" s="115" t="s">
        <v>329</v>
      </c>
      <c r="AW1247" s="114" t="str">
        <f t="shared" ref="AW1247" ca="1" si="22625">P1247&amp;Q1247&amp;R1247&amp;S1247&amp;T1247&amp;U1247&amp;V1247&amp;W1247&amp;X1247&amp;Y1247&amp;Z1247&amp;AA1247&amp;AB1247&amp;AC1247</f>
        <v>\\(\\quad \\displaystyle \\frac{-3x-7}{3}+\\frac{5x+9}{3}= \\)</v>
      </c>
      <c r="AX1247" s="114" t="str">
        <f t="shared" ref="AX1247" ca="1" si="22626">IF(AS1248="",AS1247&amp;AT1247,AS1248)</f>
        <v>\\(\\quad \\displaystyle \\frac{2}{3}x+\\frac{2}{3} \\)</v>
      </c>
      <c r="AY1247" s="115" t="s">
        <v>62</v>
      </c>
      <c r="AZ1247" s="116" t="str">
        <f t="shared" ref="AZ1247" ca="1" si="22627">"INSERT INTO "&amp;AU1247&amp;"(tangen,question,answer,editor,date,count) VALUES('"&amp;AV1247&amp;"','"&amp;AW1247&amp;"','"&amp;AX1247&amp;"','"&amp;AY1247&amp;"',NOW(),0);"</f>
        <v>INSERT INTO math(tangen,question,answer,editor,date,count) VALUES('m5800','\\(\\quad \\displaystyle \\frac{-3x-7}{3}+\\frac{5x+9}{3}= \\)','\\(\\quad \\displaystyle \\frac{2}{3}x+\\frac{2}{3} \\)','harazono',NOW(),0);</v>
      </c>
      <c r="BH1247">
        <f t="shared" ref="BH1247" ca="1" si="22628">IF(BH1248=1,"",IF(BH1248=-1,"",BH1248))</f>
        <v>-3</v>
      </c>
      <c r="BI1247" t="s">
        <v>18</v>
      </c>
      <c r="BJ1247" t="str">
        <f t="shared" ca="1" si="22342"/>
        <v/>
      </c>
      <c r="BK1247" s="23">
        <f t="shared" ref="BK1247" ca="1" si="22629">IF(H1247=0,7,H1247)</f>
        <v>-7</v>
      </c>
      <c r="BM1247">
        <f t="shared" ref="BM1247" ca="1" si="22630">IF(BM1248=1,"",IF(BM1248=-1,"",BM1248))</f>
        <v>5</v>
      </c>
      <c r="BN1247" t="s">
        <v>18</v>
      </c>
      <c r="BO1247" t="str">
        <f t="shared" ca="1" si="22345"/>
        <v>+</v>
      </c>
      <c r="BP1247" s="23">
        <f t="shared" ref="BP1247" ca="1" si="22631">IF(M1247=0,7,M1247)</f>
        <v>9</v>
      </c>
      <c r="BR1247">
        <f t="shared" ref="BR1247" ca="1" si="22632">BH1248*L1248</f>
        <v>-9</v>
      </c>
      <c r="BS1247" t="s">
        <v>18</v>
      </c>
      <c r="BT1247">
        <f t="shared" ref="BT1247" ca="1" si="22633">BK1247*L1248</f>
        <v>-21</v>
      </c>
      <c r="BV1247">
        <f t="shared" ref="BV1247" ca="1" si="22634">G1248*BM1248</f>
        <v>15</v>
      </c>
      <c r="BW1247" t="s">
        <v>18</v>
      </c>
      <c r="BX1247">
        <f t="shared" ref="BX1247" ca="1" si="22635">G1248*BP1247</f>
        <v>27</v>
      </c>
      <c r="BY1247" s="3">
        <f t="shared" ref="BY1247" ca="1" si="22636">BR1247+BV1247</f>
        <v>6</v>
      </c>
      <c r="BZ1247" t="s">
        <v>18</v>
      </c>
      <c r="CA1247" s="3">
        <f t="shared" ref="CA1247" ca="1" si="22637">BT1247+BX1247</f>
        <v>6</v>
      </c>
      <c r="CB1247">
        <f t="shared" ca="1" si="22404"/>
        <v>6</v>
      </c>
      <c r="CC1247">
        <f t="shared" ca="1" si="22405"/>
        <v>6</v>
      </c>
      <c r="CD1247" s="33">
        <f t="shared" ref="CD1247" ca="1" si="22638">BY1247/GCD(CB1247,CB1248)</f>
        <v>2</v>
      </c>
      <c r="CE1247" t="s">
        <v>18</v>
      </c>
      <c r="CF1247" s="33">
        <f t="shared" ref="CF1247" ca="1" si="22639">CA1247/GCD(CC1247,CC1248)</f>
        <v>2</v>
      </c>
      <c r="CH1247" s="3">
        <f t="shared" ref="CH1247" ca="1" si="22640">CD1247</f>
        <v>2</v>
      </c>
      <c r="CI1247" s="3">
        <f t="shared" ref="CI1247" ca="1" si="22641">CD1248</f>
        <v>3</v>
      </c>
      <c r="CJ1247" t="s">
        <v>18</v>
      </c>
      <c r="CK1247" s="3" t="str">
        <f t="shared" ca="1" si="22357"/>
        <v>+</v>
      </c>
      <c r="CL1247" s="3">
        <f t="shared" ref="CL1247" ca="1" si="22642">CF1247</f>
        <v>2</v>
      </c>
      <c r="CM1247" s="3">
        <f t="shared" ref="CM1247" ca="1" si="22643">CF1248</f>
        <v>3</v>
      </c>
      <c r="CO1247" t="s">
        <v>250</v>
      </c>
      <c r="CP1247" s="2" t="str">
        <f t="shared" ca="1" si="22412"/>
        <v/>
      </c>
      <c r="CQ1247" t="s">
        <v>249</v>
      </c>
      <c r="CR1247" s="2">
        <f t="shared" ref="CR1247" ca="1" si="22644">ABS(CH1247)</f>
        <v>2</v>
      </c>
      <c r="CS1247" t="s">
        <v>216</v>
      </c>
      <c r="CT1247" s="2">
        <f t="shared" ref="CT1247" ca="1" si="22645">CI1247</f>
        <v>3</v>
      </c>
      <c r="CU1247" t="s">
        <v>217</v>
      </c>
      <c r="CV1247" t="s">
        <v>18</v>
      </c>
      <c r="CW1247" s="2" t="str">
        <f t="shared" ca="1" si="22415"/>
        <v>+</v>
      </c>
      <c r="CX1247" t="s">
        <v>249</v>
      </c>
      <c r="CY1247" s="2">
        <f t="shared" ref="CY1247" ca="1" si="22646">ABS(CL1247)</f>
        <v>2</v>
      </c>
      <c r="CZ1247" t="s">
        <v>216</v>
      </c>
      <c r="DA1247" s="2">
        <f t="shared" ref="DA1247" ca="1" si="22647">CM1247</f>
        <v>3</v>
      </c>
      <c r="DB1247" t="s">
        <v>217</v>
      </c>
      <c r="DC1247" t="s">
        <v>230</v>
      </c>
    </row>
    <row r="1248" spans="2:107" ht="32" customHeight="1" x14ac:dyDescent="0.55000000000000004">
      <c r="B1248" s="113"/>
      <c r="C1248" s="113"/>
      <c r="E1248" s="95"/>
      <c r="F1248" s="95"/>
      <c r="G1248" s="1">
        <f t="shared" ca="1" si="22364"/>
        <v>3</v>
      </c>
      <c r="H1248" s="95"/>
      <c r="J1248" s="95"/>
      <c r="K1248" s="95"/>
      <c r="L1248" s="1">
        <f t="shared" ca="1" si="22365"/>
        <v>3</v>
      </c>
      <c r="M1248" s="1"/>
      <c r="AP1248" t="str">
        <f t="shared" ca="1" si="22387"/>
        <v>\\(\\quad \\displaystyle 2x</v>
      </c>
      <c r="AQ1248" t="str">
        <f t="shared" ca="1" si="22388"/>
        <v>+2 \\)</v>
      </c>
      <c r="AS1248" s="13" t="str">
        <f t="shared" ref="AS1248" ca="1" si="22648">IF(AND(CR1247=0,CY1247=0),"\\(\\quad \\displaystyle 0 \\)","")</f>
        <v/>
      </c>
      <c r="AU1248" s="114"/>
      <c r="AV1248" s="114"/>
      <c r="AW1248" s="114"/>
      <c r="AX1248" s="114"/>
      <c r="AY1248" s="114"/>
      <c r="AZ1248" s="117"/>
      <c r="BH1248" s="23">
        <f t="shared" ref="BH1248" ca="1" si="22649">IF(E1247=0,7,E1247)</f>
        <v>-3</v>
      </c>
      <c r="BI1248" s="1"/>
      <c r="BK1248" s="1"/>
      <c r="BL1248" t="s">
        <v>287</v>
      </c>
      <c r="BM1248" s="23">
        <f t="shared" ref="BM1248" ca="1" si="22650">IF(J1247=0,7,J1247)</f>
        <v>5</v>
      </c>
      <c r="BN1248" s="1"/>
      <c r="BP1248" s="1"/>
      <c r="BR1248">
        <f t="shared" ref="BR1248" ca="1" si="22651">G1248*L1248</f>
        <v>9</v>
      </c>
      <c r="BS1248" t="s">
        <v>18</v>
      </c>
      <c r="BT1248">
        <f t="shared" ref="BT1248" ca="1" si="22652">G1248*L1248</f>
        <v>9</v>
      </c>
      <c r="BV1248">
        <f t="shared" ref="BV1248" ca="1" si="22653">G1248*L1248</f>
        <v>9</v>
      </c>
      <c r="BW1248" t="s">
        <v>18</v>
      </c>
      <c r="BX1248">
        <f t="shared" ref="BX1248" ca="1" si="22654">G1248*L1248</f>
        <v>9</v>
      </c>
      <c r="BY1248" s="3">
        <f t="shared" ref="BY1248" ca="1" si="22655">BR1248</f>
        <v>9</v>
      </c>
      <c r="BZ1248" t="s">
        <v>18</v>
      </c>
      <c r="CA1248" s="3">
        <f t="shared" ref="CA1248" ca="1" si="22656">BT1248</f>
        <v>9</v>
      </c>
      <c r="CB1248">
        <f t="shared" ca="1" si="22404"/>
        <v>9</v>
      </c>
      <c r="CC1248">
        <f t="shared" ca="1" si="22405"/>
        <v>9</v>
      </c>
      <c r="CD1248" s="33">
        <f t="shared" ref="CD1248" ca="1" si="22657">BY1248/GCD(CB1247,CB1248)</f>
        <v>3</v>
      </c>
      <c r="CE1248" t="s">
        <v>18</v>
      </c>
      <c r="CF1248" s="33">
        <f t="shared" ref="CF1248" ca="1" si="22658">CA1248/GCD(CC1247,CC1248)</f>
        <v>3</v>
      </c>
      <c r="CH1248" s="3">
        <f t="shared" ref="CH1248" ca="1" si="22659">CD1247</f>
        <v>2</v>
      </c>
      <c r="CJ1248" t="s">
        <v>18</v>
      </c>
      <c r="CK1248" s="3" t="str">
        <f t="shared" ref="CK1248" ca="1" si="22660">IF(CM1247&gt;=0,"+","")</f>
        <v>+</v>
      </c>
      <c r="CL1248" s="3">
        <f t="shared" ref="CL1248" ca="1" si="22661">CF1247</f>
        <v>2</v>
      </c>
      <c r="CO1248" t="s">
        <v>250</v>
      </c>
      <c r="CP1248" s="2" t="str">
        <f t="shared" ca="1" si="22412"/>
        <v/>
      </c>
      <c r="CR1248" s="2">
        <f t="shared" ref="CR1248" ca="1" si="22662">IF(CH1248=0,"",IF(CH1248=1,"",IF(CH1248=-1,"",ABS(CH1248))))</f>
        <v>2</v>
      </c>
      <c r="CV1248" t="str">
        <f t="shared" ref="CV1248" ca="1" si="22663">IF(CR1247=0,"","x")</f>
        <v>x</v>
      </c>
      <c r="CW1248" s="2" t="str">
        <f t="shared" ca="1" si="22415"/>
        <v>+</v>
      </c>
      <c r="CY1248" s="2">
        <f t="shared" ref="CY1248" ca="1" si="22664">IF(CL1248=0,"",ABS(CL1248))</f>
        <v>2</v>
      </c>
      <c r="DC1248" t="s">
        <v>230</v>
      </c>
    </row>
    <row r="1249" spans="2:107" ht="32" customHeight="1" x14ac:dyDescent="0.55000000000000004">
      <c r="B1249" s="112" t="s">
        <v>1</v>
      </c>
      <c r="C1249" s="112" t="s">
        <v>330</v>
      </c>
      <c r="E1249" s="96">
        <f t="shared" ca="1" si="22326"/>
        <v>7</v>
      </c>
      <c r="F1249" s="97" t="s">
        <v>18</v>
      </c>
      <c r="G1249" s="97" t="str">
        <f t="shared" ca="1" si="22327"/>
        <v>+</v>
      </c>
      <c r="H1249" s="96">
        <f t="shared" ca="1" si="22328"/>
        <v>9</v>
      </c>
      <c r="I1249" t="s">
        <v>287</v>
      </c>
      <c r="J1249" s="96">
        <f t="shared" ca="1" si="22329"/>
        <v>10</v>
      </c>
      <c r="K1249" s="97" t="s">
        <v>18</v>
      </c>
      <c r="L1249" s="97" t="str">
        <f t="shared" ca="1" si="22330"/>
        <v>+</v>
      </c>
      <c r="M1249" s="96">
        <f t="shared" ca="1" si="22331"/>
        <v>3</v>
      </c>
      <c r="P1249" t="s">
        <v>250</v>
      </c>
      <c r="Q1249" t="s">
        <v>249</v>
      </c>
      <c r="R1249" t="str">
        <f t="shared" ref="R1249" ca="1" si="22665">BH1249&amp;BI1249&amp;BJ1249&amp;BK1249</f>
        <v>7x+9</v>
      </c>
      <c r="S1249" t="s">
        <v>216</v>
      </c>
      <c r="T1249">
        <f t="shared" ref="T1249" ca="1" si="22666">G1250</f>
        <v>3</v>
      </c>
      <c r="U1249" t="s">
        <v>217</v>
      </c>
      <c r="V1249" t="s">
        <v>287</v>
      </c>
      <c r="W1249" t="s">
        <v>249</v>
      </c>
      <c r="X1249" t="str">
        <f t="shared" ref="X1249" ca="1" si="22667">BM1249&amp;BN1249&amp;BO1249&amp;BP1249</f>
        <v>10x+3</v>
      </c>
      <c r="Y1249" t="s">
        <v>216</v>
      </c>
      <c r="Z1249">
        <f t="shared" ref="Z1249" ca="1" si="22668">L1250</f>
        <v>5</v>
      </c>
      <c r="AA1249" t="s">
        <v>217</v>
      </c>
      <c r="AB1249" t="s">
        <v>13</v>
      </c>
      <c r="AC1249" t="s">
        <v>230</v>
      </c>
      <c r="AP1249" t="str">
        <f t="shared" ca="1" si="22387"/>
        <v>\\(\\quad \\displaystyle \\frac{13}{3}x</v>
      </c>
      <c r="AQ1249" t="str">
        <f t="shared" ca="1" si="22388"/>
        <v>+\\frac{18}{5} \\)</v>
      </c>
      <c r="AS1249" t="str">
        <f t="shared" ref="AS1249" ca="1" si="22669">IF(OR(CT1249=1,CR1249=0),AP1250,AP1249)</f>
        <v>\\(\\quad \\displaystyle \\frac{13}{3}x</v>
      </c>
      <c r="AT1249" t="str">
        <f t="shared" ref="AT1249" ca="1" si="22670">IF(OR(DA1249=1,CY1249=0),AQ1250,AQ1249)</f>
        <v>+\\frac{18}{5} \\)</v>
      </c>
      <c r="AU1249" s="114" t="s">
        <v>60</v>
      </c>
      <c r="AV1249" s="115" t="s">
        <v>329</v>
      </c>
      <c r="AW1249" s="114" t="str">
        <f t="shared" ref="AW1249" ca="1" si="22671">P1249&amp;Q1249&amp;R1249&amp;S1249&amp;T1249&amp;U1249&amp;V1249&amp;W1249&amp;X1249&amp;Y1249&amp;Z1249&amp;AA1249&amp;AB1249&amp;AC1249</f>
        <v>\\(\\quad \\displaystyle \\frac{7x+9}{3}+\\frac{10x+3}{5}= \\)</v>
      </c>
      <c r="AX1249" s="114" t="str">
        <f t="shared" ref="AX1249" ca="1" si="22672">IF(AS1250="",AS1249&amp;AT1249,AS1250)</f>
        <v>\\(\\quad \\displaystyle \\frac{13}{3}x+\\frac{18}{5} \\)</v>
      </c>
      <c r="AY1249" s="115" t="s">
        <v>62</v>
      </c>
      <c r="AZ1249" s="116" t="str">
        <f t="shared" ref="AZ1249" ca="1" si="22673">"INSERT INTO "&amp;AU1249&amp;"(tangen,question,answer,editor,date,count) VALUES('"&amp;AV1249&amp;"','"&amp;AW1249&amp;"','"&amp;AX1249&amp;"','"&amp;AY1249&amp;"',NOW(),0);"</f>
        <v>INSERT INTO math(tangen,question,answer,editor,date,count) VALUES('m5800','\\(\\quad \\displaystyle \\frac{7x+9}{3}+\\frac{10x+3}{5}= \\)','\\(\\quad \\displaystyle \\frac{13}{3}x+\\frac{18}{5} \\)','harazono',NOW(),0);</v>
      </c>
      <c r="BH1249">
        <f t="shared" ref="BH1249" ca="1" si="22674">IF(BH1250=1,"",IF(BH1250=-1,"",BH1250))</f>
        <v>7</v>
      </c>
      <c r="BI1249" t="s">
        <v>18</v>
      </c>
      <c r="BJ1249" t="str">
        <f t="shared" ca="1" si="22342"/>
        <v>+</v>
      </c>
      <c r="BK1249" s="23">
        <f t="shared" ref="BK1249" ca="1" si="22675">IF(H1249=0,7,H1249)</f>
        <v>9</v>
      </c>
      <c r="BM1249">
        <f t="shared" ref="BM1249" ca="1" si="22676">IF(BM1250=1,"",IF(BM1250=-1,"",BM1250))</f>
        <v>10</v>
      </c>
      <c r="BN1249" t="s">
        <v>18</v>
      </c>
      <c r="BO1249" t="str">
        <f t="shared" ca="1" si="22345"/>
        <v>+</v>
      </c>
      <c r="BP1249" s="23">
        <f t="shared" ref="BP1249" ca="1" si="22677">IF(M1249=0,7,M1249)</f>
        <v>3</v>
      </c>
      <c r="BR1249">
        <f t="shared" ref="BR1249" ca="1" si="22678">BH1250*L1250</f>
        <v>35</v>
      </c>
      <c r="BS1249" t="s">
        <v>18</v>
      </c>
      <c r="BT1249">
        <f t="shared" ref="BT1249" ca="1" si="22679">BK1249*L1250</f>
        <v>45</v>
      </c>
      <c r="BV1249">
        <f t="shared" ref="BV1249" ca="1" si="22680">G1250*BM1250</f>
        <v>30</v>
      </c>
      <c r="BW1249" t="s">
        <v>18</v>
      </c>
      <c r="BX1249">
        <f t="shared" ref="BX1249" ca="1" si="22681">G1250*BP1249</f>
        <v>9</v>
      </c>
      <c r="BY1249" s="3">
        <f t="shared" ref="BY1249" ca="1" si="22682">BR1249+BV1249</f>
        <v>65</v>
      </c>
      <c r="BZ1249" t="s">
        <v>18</v>
      </c>
      <c r="CA1249" s="3">
        <f t="shared" ref="CA1249" ca="1" si="22683">BT1249+BX1249</f>
        <v>54</v>
      </c>
      <c r="CB1249">
        <f t="shared" ca="1" si="22404"/>
        <v>65</v>
      </c>
      <c r="CC1249">
        <f t="shared" ca="1" si="22405"/>
        <v>54</v>
      </c>
      <c r="CD1249" s="33">
        <f t="shared" ref="CD1249" ca="1" si="22684">BY1249/GCD(CB1249,CB1250)</f>
        <v>13</v>
      </c>
      <c r="CE1249" t="s">
        <v>18</v>
      </c>
      <c r="CF1249" s="33">
        <f t="shared" ref="CF1249" ca="1" si="22685">CA1249/GCD(CC1249,CC1250)</f>
        <v>18</v>
      </c>
      <c r="CH1249" s="3">
        <f t="shared" ref="CH1249" ca="1" si="22686">CD1249</f>
        <v>13</v>
      </c>
      <c r="CI1249" s="3">
        <f t="shared" ref="CI1249" ca="1" si="22687">CD1250</f>
        <v>3</v>
      </c>
      <c r="CJ1249" t="s">
        <v>18</v>
      </c>
      <c r="CK1249" s="3" t="str">
        <f t="shared" ca="1" si="22357"/>
        <v>+</v>
      </c>
      <c r="CL1249" s="3">
        <f t="shared" ref="CL1249" ca="1" si="22688">CF1249</f>
        <v>18</v>
      </c>
      <c r="CM1249" s="3">
        <f t="shared" ref="CM1249" ca="1" si="22689">CF1250</f>
        <v>5</v>
      </c>
      <c r="CO1249" t="s">
        <v>250</v>
      </c>
      <c r="CP1249" s="2" t="str">
        <f t="shared" ca="1" si="22412"/>
        <v/>
      </c>
      <c r="CQ1249" t="s">
        <v>249</v>
      </c>
      <c r="CR1249" s="2">
        <f t="shared" ref="CR1249" ca="1" si="22690">ABS(CH1249)</f>
        <v>13</v>
      </c>
      <c r="CS1249" t="s">
        <v>216</v>
      </c>
      <c r="CT1249" s="2">
        <f t="shared" ref="CT1249" ca="1" si="22691">CI1249</f>
        <v>3</v>
      </c>
      <c r="CU1249" t="s">
        <v>217</v>
      </c>
      <c r="CV1249" t="s">
        <v>18</v>
      </c>
      <c r="CW1249" s="2" t="str">
        <f t="shared" ca="1" si="22415"/>
        <v>+</v>
      </c>
      <c r="CX1249" t="s">
        <v>249</v>
      </c>
      <c r="CY1249" s="2">
        <f t="shared" ref="CY1249" ca="1" si="22692">ABS(CL1249)</f>
        <v>18</v>
      </c>
      <c r="CZ1249" t="s">
        <v>216</v>
      </c>
      <c r="DA1249" s="2">
        <f t="shared" ref="DA1249" ca="1" si="22693">CM1249</f>
        <v>5</v>
      </c>
      <c r="DB1249" t="s">
        <v>217</v>
      </c>
      <c r="DC1249" t="s">
        <v>230</v>
      </c>
    </row>
    <row r="1250" spans="2:107" ht="32" customHeight="1" x14ac:dyDescent="0.55000000000000004">
      <c r="B1250" s="113"/>
      <c r="C1250" s="113"/>
      <c r="E1250" s="95"/>
      <c r="F1250" s="95"/>
      <c r="G1250" s="1">
        <f t="shared" ca="1" si="22364"/>
        <v>3</v>
      </c>
      <c r="H1250" s="95"/>
      <c r="J1250" s="95"/>
      <c r="K1250" s="95"/>
      <c r="L1250" s="1">
        <f t="shared" ca="1" si="22365"/>
        <v>5</v>
      </c>
      <c r="M1250" s="1"/>
      <c r="AP1250" t="str">
        <f t="shared" ca="1" si="22387"/>
        <v>\\(\\quad \\displaystyle 13x</v>
      </c>
      <c r="AQ1250" t="str">
        <f t="shared" ca="1" si="22388"/>
        <v>+18 \\)</v>
      </c>
      <c r="AS1250" s="13" t="str">
        <f t="shared" ref="AS1250" ca="1" si="22694">IF(AND(CR1249=0,CY1249=0),"\\(\\quad \\displaystyle 0 \\)","")</f>
        <v/>
      </c>
      <c r="AU1250" s="114"/>
      <c r="AV1250" s="114"/>
      <c r="AW1250" s="114"/>
      <c r="AX1250" s="114"/>
      <c r="AY1250" s="114"/>
      <c r="AZ1250" s="117"/>
      <c r="BH1250" s="23">
        <f t="shared" ref="BH1250" ca="1" si="22695">IF(E1249=0,7,E1249)</f>
        <v>7</v>
      </c>
      <c r="BI1250" s="1"/>
      <c r="BK1250" s="1"/>
      <c r="BL1250" t="s">
        <v>287</v>
      </c>
      <c r="BM1250" s="23">
        <f t="shared" ref="BM1250" ca="1" si="22696">IF(J1249=0,7,J1249)</f>
        <v>10</v>
      </c>
      <c r="BN1250" s="1"/>
      <c r="BP1250" s="1"/>
      <c r="BR1250">
        <f t="shared" ref="BR1250" ca="1" si="22697">G1250*L1250</f>
        <v>15</v>
      </c>
      <c r="BS1250" t="s">
        <v>18</v>
      </c>
      <c r="BT1250">
        <f t="shared" ref="BT1250" ca="1" si="22698">G1250*L1250</f>
        <v>15</v>
      </c>
      <c r="BV1250">
        <f t="shared" ref="BV1250" ca="1" si="22699">G1250*L1250</f>
        <v>15</v>
      </c>
      <c r="BW1250" t="s">
        <v>18</v>
      </c>
      <c r="BX1250">
        <f t="shared" ref="BX1250" ca="1" si="22700">G1250*L1250</f>
        <v>15</v>
      </c>
      <c r="BY1250" s="3">
        <f t="shared" ref="BY1250" ca="1" si="22701">BR1250</f>
        <v>15</v>
      </c>
      <c r="BZ1250" t="s">
        <v>18</v>
      </c>
      <c r="CA1250" s="3">
        <f t="shared" ref="CA1250" ca="1" si="22702">BT1250</f>
        <v>15</v>
      </c>
      <c r="CB1250">
        <f t="shared" ca="1" si="22404"/>
        <v>15</v>
      </c>
      <c r="CC1250">
        <f t="shared" ca="1" si="22405"/>
        <v>15</v>
      </c>
      <c r="CD1250" s="33">
        <f t="shared" ref="CD1250" ca="1" si="22703">BY1250/GCD(CB1249,CB1250)</f>
        <v>3</v>
      </c>
      <c r="CE1250" t="s">
        <v>18</v>
      </c>
      <c r="CF1250" s="33">
        <f t="shared" ref="CF1250" ca="1" si="22704">CA1250/GCD(CC1249,CC1250)</f>
        <v>5</v>
      </c>
      <c r="CH1250" s="3">
        <f t="shared" ref="CH1250" ca="1" si="22705">CD1249</f>
        <v>13</v>
      </c>
      <c r="CJ1250" t="s">
        <v>18</v>
      </c>
      <c r="CK1250" s="3" t="str">
        <f t="shared" ref="CK1250" ca="1" si="22706">IF(CM1249&gt;=0,"+","")</f>
        <v>+</v>
      </c>
      <c r="CL1250" s="3">
        <f t="shared" ref="CL1250" ca="1" si="22707">CF1249</f>
        <v>18</v>
      </c>
      <c r="CO1250" t="s">
        <v>250</v>
      </c>
      <c r="CP1250" s="2" t="str">
        <f t="shared" ca="1" si="22412"/>
        <v/>
      </c>
      <c r="CR1250" s="2">
        <f t="shared" ref="CR1250" ca="1" si="22708">IF(CH1250=0,"",IF(CH1250=1,"",IF(CH1250=-1,"",ABS(CH1250))))</f>
        <v>13</v>
      </c>
      <c r="CV1250" t="str">
        <f t="shared" ref="CV1250" ca="1" si="22709">IF(CR1249=0,"","x")</f>
        <v>x</v>
      </c>
      <c r="CW1250" s="2" t="str">
        <f t="shared" ca="1" si="22415"/>
        <v>+</v>
      </c>
      <c r="CY1250" s="2">
        <f t="shared" ref="CY1250" ca="1" si="22710">IF(CL1250=0,"",ABS(CL1250))</f>
        <v>18</v>
      </c>
      <c r="DC1250" t="s">
        <v>230</v>
      </c>
    </row>
    <row r="1251" spans="2:107" ht="32" customHeight="1" x14ac:dyDescent="0.55000000000000004">
      <c r="B1251" s="112" t="s">
        <v>1</v>
      </c>
      <c r="C1251" s="112" t="s">
        <v>330</v>
      </c>
      <c r="E1251" s="96">
        <f t="shared" ca="1" si="22326"/>
        <v>-10</v>
      </c>
      <c r="F1251" s="97" t="s">
        <v>18</v>
      </c>
      <c r="G1251" s="97" t="str">
        <f t="shared" ca="1" si="22327"/>
        <v>+</v>
      </c>
      <c r="H1251" s="96">
        <f t="shared" ca="1" si="22328"/>
        <v>7</v>
      </c>
      <c r="I1251" t="s">
        <v>287</v>
      </c>
      <c r="J1251" s="96">
        <f t="shared" ca="1" si="22329"/>
        <v>2</v>
      </c>
      <c r="K1251" s="97" t="s">
        <v>18</v>
      </c>
      <c r="L1251" s="97" t="str">
        <f t="shared" ca="1" si="22330"/>
        <v>+</v>
      </c>
      <c r="M1251" s="96">
        <f t="shared" ca="1" si="22331"/>
        <v>9</v>
      </c>
      <c r="P1251" t="s">
        <v>250</v>
      </c>
      <c r="Q1251" t="s">
        <v>249</v>
      </c>
      <c r="R1251" t="str">
        <f t="shared" ref="R1251" ca="1" si="22711">BH1251&amp;BI1251&amp;BJ1251&amp;BK1251</f>
        <v>-10x+7</v>
      </c>
      <c r="S1251" t="s">
        <v>216</v>
      </c>
      <c r="T1251">
        <f t="shared" ref="T1251" ca="1" si="22712">G1252</f>
        <v>9</v>
      </c>
      <c r="U1251" t="s">
        <v>217</v>
      </c>
      <c r="V1251" t="s">
        <v>287</v>
      </c>
      <c r="W1251" t="s">
        <v>249</v>
      </c>
      <c r="X1251" t="str">
        <f t="shared" ref="X1251" ca="1" si="22713">BM1251&amp;BN1251&amp;BO1251&amp;BP1251</f>
        <v>2x+9</v>
      </c>
      <c r="Y1251" t="s">
        <v>216</v>
      </c>
      <c r="Z1251">
        <f t="shared" ref="Z1251" ca="1" si="22714">L1252</f>
        <v>5</v>
      </c>
      <c r="AA1251" t="s">
        <v>217</v>
      </c>
      <c r="AB1251" t="s">
        <v>13</v>
      </c>
      <c r="AC1251" t="s">
        <v>230</v>
      </c>
      <c r="AP1251" t="str">
        <f t="shared" ca="1" si="22387"/>
        <v>\\(\\quad \\displaystyle -\\frac{32}{45}x</v>
      </c>
      <c r="AQ1251" t="str">
        <f t="shared" ca="1" si="22388"/>
        <v>+\\frac{116}{45} \\)</v>
      </c>
      <c r="AS1251" t="str">
        <f t="shared" ref="AS1251" ca="1" si="22715">IF(OR(CT1251=1,CR1251=0),AP1252,AP1251)</f>
        <v>\\(\\quad \\displaystyle -\\frac{32}{45}x</v>
      </c>
      <c r="AT1251" t="str">
        <f t="shared" ref="AT1251" ca="1" si="22716">IF(OR(DA1251=1,CY1251=0),AQ1252,AQ1251)</f>
        <v>+\\frac{116}{45} \\)</v>
      </c>
      <c r="AU1251" s="114" t="s">
        <v>60</v>
      </c>
      <c r="AV1251" s="115" t="s">
        <v>329</v>
      </c>
      <c r="AW1251" s="114" t="str">
        <f t="shared" ref="AW1251" ca="1" si="22717">P1251&amp;Q1251&amp;R1251&amp;S1251&amp;T1251&amp;U1251&amp;V1251&amp;W1251&amp;X1251&amp;Y1251&amp;Z1251&amp;AA1251&amp;AB1251&amp;AC1251</f>
        <v>\\(\\quad \\displaystyle \\frac{-10x+7}{9}+\\frac{2x+9}{5}= \\)</v>
      </c>
      <c r="AX1251" s="114" t="str">
        <f t="shared" ref="AX1251" ca="1" si="22718">IF(AS1252="",AS1251&amp;AT1251,AS1252)</f>
        <v>\\(\\quad \\displaystyle -\\frac{32}{45}x+\\frac{116}{45} \\)</v>
      </c>
      <c r="AY1251" s="115" t="s">
        <v>62</v>
      </c>
      <c r="AZ1251" s="116" t="str">
        <f t="shared" ref="AZ1251" ca="1" si="22719">"INSERT INTO "&amp;AU1251&amp;"(tangen,question,answer,editor,date,count) VALUES('"&amp;AV1251&amp;"','"&amp;AW1251&amp;"','"&amp;AX1251&amp;"','"&amp;AY1251&amp;"',NOW(),0);"</f>
        <v>INSERT INTO math(tangen,question,answer,editor,date,count) VALUES('m5800','\\(\\quad \\displaystyle \\frac{-10x+7}{9}+\\frac{2x+9}{5}= \\)','\\(\\quad \\displaystyle -\\frac{32}{45}x+\\frac{116}{45} \\)','harazono',NOW(),0);</v>
      </c>
      <c r="BH1251">
        <f t="shared" ref="BH1251" ca="1" si="22720">IF(BH1252=1,"",IF(BH1252=-1,"",BH1252))</f>
        <v>-10</v>
      </c>
      <c r="BI1251" t="s">
        <v>18</v>
      </c>
      <c r="BJ1251" t="str">
        <f t="shared" ca="1" si="22342"/>
        <v>+</v>
      </c>
      <c r="BK1251" s="23">
        <f t="shared" ref="BK1251" ca="1" si="22721">IF(H1251=0,7,H1251)</f>
        <v>7</v>
      </c>
      <c r="BM1251">
        <f t="shared" ref="BM1251" ca="1" si="22722">IF(BM1252=1,"",IF(BM1252=-1,"",BM1252))</f>
        <v>2</v>
      </c>
      <c r="BN1251" t="s">
        <v>18</v>
      </c>
      <c r="BO1251" t="str">
        <f t="shared" ca="1" si="22345"/>
        <v>+</v>
      </c>
      <c r="BP1251" s="23">
        <f t="shared" ref="BP1251" ca="1" si="22723">IF(M1251=0,7,M1251)</f>
        <v>9</v>
      </c>
      <c r="BR1251">
        <f t="shared" ref="BR1251" ca="1" si="22724">BH1252*L1252</f>
        <v>-50</v>
      </c>
      <c r="BS1251" t="s">
        <v>18</v>
      </c>
      <c r="BT1251">
        <f t="shared" ref="BT1251" ca="1" si="22725">BK1251*L1252</f>
        <v>35</v>
      </c>
      <c r="BV1251">
        <f t="shared" ref="BV1251" ca="1" si="22726">G1252*BM1252</f>
        <v>18</v>
      </c>
      <c r="BW1251" t="s">
        <v>18</v>
      </c>
      <c r="BX1251">
        <f t="shared" ref="BX1251" ca="1" si="22727">G1252*BP1251</f>
        <v>81</v>
      </c>
      <c r="BY1251" s="3">
        <f t="shared" ref="BY1251" ca="1" si="22728">BR1251+BV1251</f>
        <v>-32</v>
      </c>
      <c r="BZ1251" t="s">
        <v>18</v>
      </c>
      <c r="CA1251" s="3">
        <f t="shared" ref="CA1251" ca="1" si="22729">BT1251+BX1251</f>
        <v>116</v>
      </c>
      <c r="CB1251">
        <f t="shared" ca="1" si="22404"/>
        <v>32</v>
      </c>
      <c r="CC1251">
        <f t="shared" ca="1" si="22405"/>
        <v>116</v>
      </c>
      <c r="CD1251" s="33">
        <f t="shared" ref="CD1251" ca="1" si="22730">BY1251/GCD(CB1251,CB1252)</f>
        <v>-32</v>
      </c>
      <c r="CE1251" t="s">
        <v>18</v>
      </c>
      <c r="CF1251" s="33">
        <f t="shared" ref="CF1251" ca="1" si="22731">CA1251/GCD(CC1251,CC1252)</f>
        <v>116</v>
      </c>
      <c r="CH1251" s="3">
        <f t="shared" ref="CH1251" ca="1" si="22732">CD1251</f>
        <v>-32</v>
      </c>
      <c r="CI1251" s="3">
        <f t="shared" ref="CI1251" ca="1" si="22733">CD1252</f>
        <v>45</v>
      </c>
      <c r="CJ1251" t="s">
        <v>18</v>
      </c>
      <c r="CK1251" s="3" t="str">
        <f t="shared" ca="1" si="22357"/>
        <v>+</v>
      </c>
      <c r="CL1251" s="3">
        <f t="shared" ref="CL1251" ca="1" si="22734">CF1251</f>
        <v>116</v>
      </c>
      <c r="CM1251" s="3">
        <f t="shared" ref="CM1251" ca="1" si="22735">CF1252</f>
        <v>45</v>
      </c>
      <c r="CO1251" t="s">
        <v>250</v>
      </c>
      <c r="CP1251" s="2" t="str">
        <f t="shared" ca="1" si="22412"/>
        <v>-</v>
      </c>
      <c r="CQ1251" t="s">
        <v>249</v>
      </c>
      <c r="CR1251" s="2">
        <f t="shared" ref="CR1251" ca="1" si="22736">ABS(CH1251)</f>
        <v>32</v>
      </c>
      <c r="CS1251" t="s">
        <v>216</v>
      </c>
      <c r="CT1251" s="2">
        <f t="shared" ref="CT1251" ca="1" si="22737">CI1251</f>
        <v>45</v>
      </c>
      <c r="CU1251" t="s">
        <v>217</v>
      </c>
      <c r="CV1251" t="s">
        <v>18</v>
      </c>
      <c r="CW1251" s="2" t="str">
        <f t="shared" ca="1" si="22415"/>
        <v>+</v>
      </c>
      <c r="CX1251" t="s">
        <v>249</v>
      </c>
      <c r="CY1251" s="2">
        <f t="shared" ref="CY1251" ca="1" si="22738">ABS(CL1251)</f>
        <v>116</v>
      </c>
      <c r="CZ1251" t="s">
        <v>216</v>
      </c>
      <c r="DA1251" s="2">
        <f t="shared" ref="DA1251" ca="1" si="22739">CM1251</f>
        <v>45</v>
      </c>
      <c r="DB1251" t="s">
        <v>217</v>
      </c>
      <c r="DC1251" t="s">
        <v>230</v>
      </c>
    </row>
    <row r="1252" spans="2:107" ht="32" customHeight="1" x14ac:dyDescent="0.55000000000000004">
      <c r="B1252" s="113"/>
      <c r="C1252" s="113"/>
      <c r="E1252" s="95"/>
      <c r="F1252" s="95"/>
      <c r="G1252" s="1">
        <f t="shared" ca="1" si="22364"/>
        <v>9</v>
      </c>
      <c r="H1252" s="95"/>
      <c r="J1252" s="95"/>
      <c r="K1252" s="95"/>
      <c r="L1252" s="1">
        <f t="shared" ca="1" si="22365"/>
        <v>5</v>
      </c>
      <c r="M1252" s="1"/>
      <c r="AP1252" t="str">
        <f t="shared" ca="1" si="22387"/>
        <v>\\(\\quad \\displaystyle -32x</v>
      </c>
      <c r="AQ1252" t="str">
        <f t="shared" ca="1" si="22388"/>
        <v>+116 \\)</v>
      </c>
      <c r="AS1252" s="13" t="str">
        <f t="shared" ref="AS1252" ca="1" si="22740">IF(AND(CR1251=0,CY1251=0),"\\(\\quad \\displaystyle 0 \\)","")</f>
        <v/>
      </c>
      <c r="AU1252" s="114"/>
      <c r="AV1252" s="114"/>
      <c r="AW1252" s="114"/>
      <c r="AX1252" s="114"/>
      <c r="AY1252" s="114"/>
      <c r="AZ1252" s="117"/>
      <c r="BH1252" s="23">
        <f t="shared" ref="BH1252" ca="1" si="22741">IF(E1251=0,7,E1251)</f>
        <v>-10</v>
      </c>
      <c r="BI1252" s="1"/>
      <c r="BK1252" s="1"/>
      <c r="BL1252" t="s">
        <v>287</v>
      </c>
      <c r="BM1252" s="23">
        <f t="shared" ref="BM1252" ca="1" si="22742">IF(J1251=0,7,J1251)</f>
        <v>2</v>
      </c>
      <c r="BN1252" s="1"/>
      <c r="BP1252" s="1"/>
      <c r="BR1252">
        <f t="shared" ref="BR1252" ca="1" si="22743">G1252*L1252</f>
        <v>45</v>
      </c>
      <c r="BS1252" t="s">
        <v>18</v>
      </c>
      <c r="BT1252">
        <f t="shared" ref="BT1252" ca="1" si="22744">G1252*L1252</f>
        <v>45</v>
      </c>
      <c r="BV1252">
        <f t="shared" ref="BV1252" ca="1" si="22745">G1252*L1252</f>
        <v>45</v>
      </c>
      <c r="BW1252" t="s">
        <v>18</v>
      </c>
      <c r="BX1252">
        <f t="shared" ref="BX1252" ca="1" si="22746">G1252*L1252</f>
        <v>45</v>
      </c>
      <c r="BY1252" s="3">
        <f t="shared" ref="BY1252" ca="1" si="22747">BR1252</f>
        <v>45</v>
      </c>
      <c r="BZ1252" t="s">
        <v>18</v>
      </c>
      <c r="CA1252" s="3">
        <f t="shared" ref="CA1252" ca="1" si="22748">BT1252</f>
        <v>45</v>
      </c>
      <c r="CB1252">
        <f t="shared" ca="1" si="22404"/>
        <v>45</v>
      </c>
      <c r="CC1252">
        <f t="shared" ca="1" si="22405"/>
        <v>45</v>
      </c>
      <c r="CD1252" s="33">
        <f t="shared" ref="CD1252" ca="1" si="22749">BY1252/GCD(CB1251,CB1252)</f>
        <v>45</v>
      </c>
      <c r="CE1252" t="s">
        <v>18</v>
      </c>
      <c r="CF1252" s="33">
        <f t="shared" ref="CF1252" ca="1" si="22750">CA1252/GCD(CC1251,CC1252)</f>
        <v>45</v>
      </c>
      <c r="CH1252" s="3">
        <f t="shared" ref="CH1252" ca="1" si="22751">CD1251</f>
        <v>-32</v>
      </c>
      <c r="CJ1252" t="s">
        <v>18</v>
      </c>
      <c r="CK1252" s="3" t="str">
        <f t="shared" ref="CK1252" ca="1" si="22752">IF(CM1251&gt;=0,"+","")</f>
        <v>+</v>
      </c>
      <c r="CL1252" s="3">
        <f t="shared" ref="CL1252" ca="1" si="22753">CF1251</f>
        <v>116</v>
      </c>
      <c r="CO1252" t="s">
        <v>250</v>
      </c>
      <c r="CP1252" s="2" t="str">
        <f t="shared" ca="1" si="22412"/>
        <v>-</v>
      </c>
      <c r="CR1252" s="2">
        <f t="shared" ref="CR1252" ca="1" si="22754">IF(CH1252=0,"",IF(CH1252=1,"",IF(CH1252=-1,"",ABS(CH1252))))</f>
        <v>32</v>
      </c>
      <c r="CV1252" t="str">
        <f t="shared" ref="CV1252" ca="1" si="22755">IF(CR1251=0,"","x")</f>
        <v>x</v>
      </c>
      <c r="CW1252" s="2" t="str">
        <f t="shared" ca="1" si="22415"/>
        <v>+</v>
      </c>
      <c r="CY1252" s="2">
        <f t="shared" ref="CY1252" ca="1" si="22756">IF(CL1252=0,"",ABS(CL1252))</f>
        <v>116</v>
      </c>
      <c r="DC1252" t="s">
        <v>230</v>
      </c>
    </row>
    <row r="1253" spans="2:107" ht="32" customHeight="1" x14ac:dyDescent="0.55000000000000004">
      <c r="B1253" s="112" t="s">
        <v>1</v>
      </c>
      <c r="C1253" s="112" t="s">
        <v>330</v>
      </c>
      <c r="E1253" s="96">
        <f t="shared" ca="1" si="22326"/>
        <v>7</v>
      </c>
      <c r="F1253" s="97" t="s">
        <v>18</v>
      </c>
      <c r="G1253" s="97" t="str">
        <f t="shared" ca="1" si="22327"/>
        <v/>
      </c>
      <c r="H1253" s="96">
        <f t="shared" ca="1" si="22328"/>
        <v>-2</v>
      </c>
      <c r="I1253" t="s">
        <v>287</v>
      </c>
      <c r="J1253" s="96">
        <f t="shared" ca="1" si="22329"/>
        <v>4</v>
      </c>
      <c r="K1253" s="97" t="s">
        <v>18</v>
      </c>
      <c r="L1253" s="97" t="str">
        <f t="shared" ca="1" si="22330"/>
        <v>+</v>
      </c>
      <c r="M1253" s="96">
        <f t="shared" ca="1" si="22331"/>
        <v>8</v>
      </c>
      <c r="P1253" t="s">
        <v>250</v>
      </c>
      <c r="Q1253" t="s">
        <v>249</v>
      </c>
      <c r="R1253" t="str">
        <f t="shared" ref="R1253" ca="1" si="22757">BH1253&amp;BI1253&amp;BJ1253&amp;BK1253</f>
        <v>7x-2</v>
      </c>
      <c r="S1253" t="s">
        <v>216</v>
      </c>
      <c r="T1253">
        <f t="shared" ref="T1253" ca="1" si="22758">G1254</f>
        <v>10</v>
      </c>
      <c r="U1253" t="s">
        <v>217</v>
      </c>
      <c r="V1253" t="s">
        <v>287</v>
      </c>
      <c r="W1253" t="s">
        <v>249</v>
      </c>
      <c r="X1253" t="str">
        <f t="shared" ref="X1253" ca="1" si="22759">BM1253&amp;BN1253&amp;BO1253&amp;BP1253</f>
        <v>4x+8</v>
      </c>
      <c r="Y1253" t="s">
        <v>216</v>
      </c>
      <c r="Z1253">
        <f t="shared" ref="Z1253" ca="1" si="22760">L1254</f>
        <v>10</v>
      </c>
      <c r="AA1253" t="s">
        <v>217</v>
      </c>
      <c r="AB1253" t="s">
        <v>13</v>
      </c>
      <c r="AC1253" t="s">
        <v>230</v>
      </c>
      <c r="AP1253" t="str">
        <f t="shared" ca="1" si="22387"/>
        <v>\\(\\quad \\displaystyle \\frac{11}{10}x</v>
      </c>
      <c r="AQ1253" t="str">
        <f t="shared" ca="1" si="22388"/>
        <v>+\\frac{3}{5} \\)</v>
      </c>
      <c r="AS1253" t="str">
        <f t="shared" ref="AS1253" ca="1" si="22761">IF(OR(CT1253=1,CR1253=0),AP1254,AP1253)</f>
        <v>\\(\\quad \\displaystyle \\frac{11}{10}x</v>
      </c>
      <c r="AT1253" t="str">
        <f t="shared" ref="AT1253" ca="1" si="22762">IF(OR(DA1253=1,CY1253=0),AQ1254,AQ1253)</f>
        <v>+\\frac{3}{5} \\)</v>
      </c>
      <c r="AU1253" s="114" t="s">
        <v>60</v>
      </c>
      <c r="AV1253" s="115" t="s">
        <v>329</v>
      </c>
      <c r="AW1253" s="114" t="str">
        <f t="shared" ref="AW1253" ca="1" si="22763">P1253&amp;Q1253&amp;R1253&amp;S1253&amp;T1253&amp;U1253&amp;V1253&amp;W1253&amp;X1253&amp;Y1253&amp;Z1253&amp;AA1253&amp;AB1253&amp;AC1253</f>
        <v>\\(\\quad \\displaystyle \\frac{7x-2}{10}+\\frac{4x+8}{10}= \\)</v>
      </c>
      <c r="AX1253" s="114" t="str">
        <f t="shared" ref="AX1253" ca="1" si="22764">IF(AS1254="",AS1253&amp;AT1253,AS1254)</f>
        <v>\\(\\quad \\displaystyle \\frac{11}{10}x+\\frac{3}{5} \\)</v>
      </c>
      <c r="AY1253" s="115" t="s">
        <v>62</v>
      </c>
      <c r="AZ1253" s="116" t="str">
        <f t="shared" ref="AZ1253" ca="1" si="22765">"INSERT INTO "&amp;AU1253&amp;"(tangen,question,answer,editor,date,count) VALUES('"&amp;AV1253&amp;"','"&amp;AW1253&amp;"','"&amp;AX1253&amp;"','"&amp;AY1253&amp;"',NOW(),0);"</f>
        <v>INSERT INTO math(tangen,question,answer,editor,date,count) VALUES('m5800','\\(\\quad \\displaystyle \\frac{7x-2}{10}+\\frac{4x+8}{10}= \\)','\\(\\quad \\displaystyle \\frac{11}{10}x+\\frac{3}{5} \\)','harazono',NOW(),0);</v>
      </c>
      <c r="BH1253">
        <f t="shared" ref="BH1253" ca="1" si="22766">IF(BH1254=1,"",IF(BH1254=-1,"",BH1254))</f>
        <v>7</v>
      </c>
      <c r="BI1253" t="s">
        <v>18</v>
      </c>
      <c r="BJ1253" t="str">
        <f t="shared" ca="1" si="22342"/>
        <v/>
      </c>
      <c r="BK1253" s="23">
        <f t="shared" ref="BK1253" ca="1" si="22767">IF(H1253=0,7,H1253)</f>
        <v>-2</v>
      </c>
      <c r="BM1253">
        <f t="shared" ref="BM1253" ca="1" si="22768">IF(BM1254=1,"",IF(BM1254=-1,"",BM1254))</f>
        <v>4</v>
      </c>
      <c r="BN1253" t="s">
        <v>18</v>
      </c>
      <c r="BO1253" t="str">
        <f t="shared" ca="1" si="22345"/>
        <v>+</v>
      </c>
      <c r="BP1253" s="23">
        <f t="shared" ref="BP1253" ca="1" si="22769">IF(M1253=0,7,M1253)</f>
        <v>8</v>
      </c>
      <c r="BR1253">
        <f t="shared" ref="BR1253" ca="1" si="22770">BH1254*L1254</f>
        <v>70</v>
      </c>
      <c r="BS1253" t="s">
        <v>18</v>
      </c>
      <c r="BT1253">
        <f t="shared" ref="BT1253" ca="1" si="22771">BK1253*L1254</f>
        <v>-20</v>
      </c>
      <c r="BV1253">
        <f t="shared" ref="BV1253" ca="1" si="22772">G1254*BM1254</f>
        <v>40</v>
      </c>
      <c r="BW1253" t="s">
        <v>18</v>
      </c>
      <c r="BX1253">
        <f t="shared" ref="BX1253" ca="1" si="22773">G1254*BP1253</f>
        <v>80</v>
      </c>
      <c r="BY1253" s="3">
        <f t="shared" ref="BY1253" ca="1" si="22774">BR1253+BV1253</f>
        <v>110</v>
      </c>
      <c r="BZ1253" t="s">
        <v>18</v>
      </c>
      <c r="CA1253" s="3">
        <f t="shared" ref="CA1253" ca="1" si="22775">BT1253+BX1253</f>
        <v>60</v>
      </c>
      <c r="CB1253">
        <f t="shared" ca="1" si="22404"/>
        <v>110</v>
      </c>
      <c r="CC1253">
        <f t="shared" ca="1" si="22405"/>
        <v>60</v>
      </c>
      <c r="CD1253" s="33">
        <f t="shared" ref="CD1253" ca="1" si="22776">BY1253/GCD(CB1253,CB1254)</f>
        <v>11</v>
      </c>
      <c r="CE1253" t="s">
        <v>18</v>
      </c>
      <c r="CF1253" s="33">
        <f t="shared" ref="CF1253" ca="1" si="22777">CA1253/GCD(CC1253,CC1254)</f>
        <v>3</v>
      </c>
      <c r="CH1253" s="3">
        <f t="shared" ref="CH1253" ca="1" si="22778">CD1253</f>
        <v>11</v>
      </c>
      <c r="CI1253" s="3">
        <f t="shared" ref="CI1253" ca="1" si="22779">CD1254</f>
        <v>10</v>
      </c>
      <c r="CJ1253" t="s">
        <v>18</v>
      </c>
      <c r="CK1253" s="3" t="str">
        <f t="shared" ca="1" si="22357"/>
        <v>+</v>
      </c>
      <c r="CL1253" s="3">
        <f t="shared" ref="CL1253" ca="1" si="22780">CF1253</f>
        <v>3</v>
      </c>
      <c r="CM1253" s="3">
        <f t="shared" ref="CM1253" ca="1" si="22781">CF1254</f>
        <v>5</v>
      </c>
      <c r="CO1253" t="s">
        <v>250</v>
      </c>
      <c r="CP1253" s="2" t="str">
        <f t="shared" ca="1" si="22412"/>
        <v/>
      </c>
      <c r="CQ1253" t="s">
        <v>249</v>
      </c>
      <c r="CR1253" s="2">
        <f t="shared" ref="CR1253" ca="1" si="22782">ABS(CH1253)</f>
        <v>11</v>
      </c>
      <c r="CS1253" t="s">
        <v>216</v>
      </c>
      <c r="CT1253" s="2">
        <f t="shared" ref="CT1253" ca="1" si="22783">CI1253</f>
        <v>10</v>
      </c>
      <c r="CU1253" t="s">
        <v>217</v>
      </c>
      <c r="CV1253" t="s">
        <v>18</v>
      </c>
      <c r="CW1253" s="2" t="str">
        <f t="shared" ca="1" si="22415"/>
        <v>+</v>
      </c>
      <c r="CX1253" t="s">
        <v>249</v>
      </c>
      <c r="CY1253" s="2">
        <f t="shared" ref="CY1253" ca="1" si="22784">ABS(CL1253)</f>
        <v>3</v>
      </c>
      <c r="CZ1253" t="s">
        <v>216</v>
      </c>
      <c r="DA1253" s="2">
        <f t="shared" ref="DA1253" ca="1" si="22785">CM1253</f>
        <v>5</v>
      </c>
      <c r="DB1253" t="s">
        <v>217</v>
      </c>
      <c r="DC1253" t="s">
        <v>230</v>
      </c>
    </row>
    <row r="1254" spans="2:107" ht="32" customHeight="1" x14ac:dyDescent="0.55000000000000004">
      <c r="B1254" s="113"/>
      <c r="C1254" s="113"/>
      <c r="E1254" s="95"/>
      <c r="F1254" s="95"/>
      <c r="G1254" s="1">
        <f t="shared" ca="1" si="22364"/>
        <v>10</v>
      </c>
      <c r="H1254" s="95"/>
      <c r="J1254" s="95"/>
      <c r="K1254" s="95"/>
      <c r="L1254" s="1">
        <f t="shared" ca="1" si="22365"/>
        <v>10</v>
      </c>
      <c r="M1254" s="1"/>
      <c r="AP1254" t="str">
        <f t="shared" ca="1" si="22387"/>
        <v>\\(\\quad \\displaystyle 11x</v>
      </c>
      <c r="AQ1254" t="str">
        <f t="shared" ca="1" si="22388"/>
        <v>+3 \\)</v>
      </c>
      <c r="AS1254" s="13" t="str">
        <f t="shared" ref="AS1254" ca="1" si="22786">IF(AND(CR1253=0,CY1253=0),"\\(\\quad \\displaystyle 0 \\)","")</f>
        <v/>
      </c>
      <c r="AU1254" s="114"/>
      <c r="AV1254" s="114"/>
      <c r="AW1254" s="114"/>
      <c r="AX1254" s="114"/>
      <c r="AY1254" s="114"/>
      <c r="AZ1254" s="117"/>
      <c r="BH1254" s="23">
        <f t="shared" ref="BH1254" ca="1" si="22787">IF(E1253=0,7,E1253)</f>
        <v>7</v>
      </c>
      <c r="BI1254" s="1"/>
      <c r="BK1254" s="1"/>
      <c r="BL1254" t="s">
        <v>287</v>
      </c>
      <c r="BM1254" s="23">
        <f t="shared" ref="BM1254" ca="1" si="22788">IF(J1253=0,7,J1253)</f>
        <v>4</v>
      </c>
      <c r="BN1254" s="1"/>
      <c r="BP1254" s="1"/>
      <c r="BR1254">
        <f t="shared" ref="BR1254" ca="1" si="22789">G1254*L1254</f>
        <v>100</v>
      </c>
      <c r="BS1254" t="s">
        <v>18</v>
      </c>
      <c r="BT1254">
        <f t="shared" ref="BT1254" ca="1" si="22790">G1254*L1254</f>
        <v>100</v>
      </c>
      <c r="BV1254">
        <f t="shared" ref="BV1254" ca="1" si="22791">G1254*L1254</f>
        <v>100</v>
      </c>
      <c r="BW1254" t="s">
        <v>18</v>
      </c>
      <c r="BX1254">
        <f t="shared" ref="BX1254" ca="1" si="22792">G1254*L1254</f>
        <v>100</v>
      </c>
      <c r="BY1254" s="3">
        <f t="shared" ref="BY1254" ca="1" si="22793">BR1254</f>
        <v>100</v>
      </c>
      <c r="BZ1254" t="s">
        <v>18</v>
      </c>
      <c r="CA1254" s="3">
        <f t="shared" ref="CA1254" ca="1" si="22794">BT1254</f>
        <v>100</v>
      </c>
      <c r="CB1254">
        <f t="shared" ca="1" si="22404"/>
        <v>100</v>
      </c>
      <c r="CC1254">
        <f t="shared" ca="1" si="22405"/>
        <v>100</v>
      </c>
      <c r="CD1254" s="33">
        <f t="shared" ref="CD1254" ca="1" si="22795">BY1254/GCD(CB1253,CB1254)</f>
        <v>10</v>
      </c>
      <c r="CE1254" t="s">
        <v>18</v>
      </c>
      <c r="CF1254" s="33">
        <f t="shared" ref="CF1254" ca="1" si="22796">CA1254/GCD(CC1253,CC1254)</f>
        <v>5</v>
      </c>
      <c r="CH1254" s="3">
        <f t="shared" ref="CH1254" ca="1" si="22797">CD1253</f>
        <v>11</v>
      </c>
      <c r="CJ1254" t="s">
        <v>18</v>
      </c>
      <c r="CK1254" s="3" t="str">
        <f t="shared" ref="CK1254" ca="1" si="22798">IF(CM1253&gt;=0,"+","")</f>
        <v>+</v>
      </c>
      <c r="CL1254" s="3">
        <f t="shared" ref="CL1254" ca="1" si="22799">CF1253</f>
        <v>3</v>
      </c>
      <c r="CO1254" t="s">
        <v>250</v>
      </c>
      <c r="CP1254" s="2" t="str">
        <f t="shared" ca="1" si="22412"/>
        <v/>
      </c>
      <c r="CR1254" s="2">
        <f t="shared" ref="CR1254" ca="1" si="22800">IF(CH1254=0,"",IF(CH1254=1,"",IF(CH1254=-1,"",ABS(CH1254))))</f>
        <v>11</v>
      </c>
      <c r="CV1254" t="str">
        <f t="shared" ref="CV1254" ca="1" si="22801">IF(CR1253=0,"","x")</f>
        <v>x</v>
      </c>
      <c r="CW1254" s="2" t="str">
        <f t="shared" ca="1" si="22415"/>
        <v>+</v>
      </c>
      <c r="CY1254" s="2">
        <f t="shared" ref="CY1254" ca="1" si="22802">IF(CL1254=0,"",ABS(CL1254))</f>
        <v>3</v>
      </c>
      <c r="DC1254" t="s">
        <v>230</v>
      </c>
    </row>
    <row r="1255" spans="2:107" ht="32" customHeight="1" x14ac:dyDescent="0.55000000000000004">
      <c r="B1255" s="112" t="s">
        <v>1</v>
      </c>
      <c r="C1255" s="112" t="s">
        <v>330</v>
      </c>
      <c r="E1255" s="96">
        <f t="shared" ca="1" si="22326"/>
        <v>6</v>
      </c>
      <c r="F1255" s="97" t="s">
        <v>18</v>
      </c>
      <c r="G1255" s="97" t="str">
        <f t="shared" ca="1" si="22327"/>
        <v>+</v>
      </c>
      <c r="H1255" s="96">
        <f t="shared" ca="1" si="22328"/>
        <v>2</v>
      </c>
      <c r="I1255" t="s">
        <v>287</v>
      </c>
      <c r="J1255" s="96">
        <f t="shared" ca="1" si="22329"/>
        <v>9</v>
      </c>
      <c r="K1255" s="97" t="s">
        <v>18</v>
      </c>
      <c r="L1255" s="97" t="str">
        <f t="shared" ca="1" si="22330"/>
        <v>+</v>
      </c>
      <c r="M1255" s="96">
        <f t="shared" ca="1" si="22331"/>
        <v>4</v>
      </c>
      <c r="P1255" t="s">
        <v>250</v>
      </c>
      <c r="Q1255" t="s">
        <v>249</v>
      </c>
      <c r="R1255" t="str">
        <f t="shared" ref="R1255" ca="1" si="22803">BH1255&amp;BI1255&amp;BJ1255&amp;BK1255</f>
        <v>6x+2</v>
      </c>
      <c r="S1255" t="s">
        <v>216</v>
      </c>
      <c r="T1255">
        <f t="shared" ref="T1255" ca="1" si="22804">G1256</f>
        <v>5</v>
      </c>
      <c r="U1255" t="s">
        <v>217</v>
      </c>
      <c r="V1255" t="s">
        <v>287</v>
      </c>
      <c r="W1255" t="s">
        <v>249</v>
      </c>
      <c r="X1255" t="str">
        <f t="shared" ref="X1255" ca="1" si="22805">BM1255&amp;BN1255&amp;BO1255&amp;BP1255</f>
        <v>9x+4</v>
      </c>
      <c r="Y1255" t="s">
        <v>216</v>
      </c>
      <c r="Z1255">
        <f t="shared" ref="Z1255" ca="1" si="22806">L1256</f>
        <v>2</v>
      </c>
      <c r="AA1255" t="s">
        <v>217</v>
      </c>
      <c r="AB1255" t="s">
        <v>13</v>
      </c>
      <c r="AC1255" t="s">
        <v>230</v>
      </c>
      <c r="AP1255" t="str">
        <f t="shared" ca="1" si="22387"/>
        <v>\\(\\quad \\displaystyle \\frac{57}{10}x</v>
      </c>
      <c r="AQ1255" t="str">
        <f t="shared" ca="1" si="22388"/>
        <v>+\\frac{12}{5} \\)</v>
      </c>
      <c r="AS1255" t="str">
        <f t="shared" ref="AS1255" ca="1" si="22807">IF(OR(CT1255=1,CR1255=0),AP1256,AP1255)</f>
        <v>\\(\\quad \\displaystyle \\frac{57}{10}x</v>
      </c>
      <c r="AT1255" t="str">
        <f t="shared" ref="AT1255" ca="1" si="22808">IF(OR(DA1255=1,CY1255=0),AQ1256,AQ1255)</f>
        <v>+\\frac{12}{5} \\)</v>
      </c>
      <c r="AU1255" s="114" t="s">
        <v>60</v>
      </c>
      <c r="AV1255" s="115" t="s">
        <v>329</v>
      </c>
      <c r="AW1255" s="114" t="str">
        <f t="shared" ref="AW1255" ca="1" si="22809">P1255&amp;Q1255&amp;R1255&amp;S1255&amp;T1255&amp;U1255&amp;V1255&amp;W1255&amp;X1255&amp;Y1255&amp;Z1255&amp;AA1255&amp;AB1255&amp;AC1255</f>
        <v>\\(\\quad \\displaystyle \\frac{6x+2}{5}+\\frac{9x+4}{2}= \\)</v>
      </c>
      <c r="AX1255" s="114" t="str">
        <f t="shared" ref="AX1255" ca="1" si="22810">IF(AS1256="",AS1255&amp;AT1255,AS1256)</f>
        <v>\\(\\quad \\displaystyle \\frac{57}{10}x+\\frac{12}{5} \\)</v>
      </c>
      <c r="AY1255" s="115" t="s">
        <v>62</v>
      </c>
      <c r="AZ1255" s="116" t="str">
        <f t="shared" ref="AZ1255" ca="1" si="22811">"INSERT INTO "&amp;AU1255&amp;"(tangen,question,answer,editor,date,count) VALUES('"&amp;AV1255&amp;"','"&amp;AW1255&amp;"','"&amp;AX1255&amp;"','"&amp;AY1255&amp;"',NOW(),0);"</f>
        <v>INSERT INTO math(tangen,question,answer,editor,date,count) VALUES('m5800','\\(\\quad \\displaystyle \\frac{6x+2}{5}+\\frac{9x+4}{2}= \\)','\\(\\quad \\displaystyle \\frac{57}{10}x+\\frac{12}{5} \\)','harazono',NOW(),0);</v>
      </c>
      <c r="BH1255">
        <f t="shared" ref="BH1255" ca="1" si="22812">IF(BH1256=1,"",IF(BH1256=-1,"",BH1256))</f>
        <v>6</v>
      </c>
      <c r="BI1255" t="s">
        <v>18</v>
      </c>
      <c r="BJ1255" t="str">
        <f t="shared" ca="1" si="22342"/>
        <v>+</v>
      </c>
      <c r="BK1255" s="23">
        <f t="shared" ref="BK1255" ca="1" si="22813">IF(H1255=0,7,H1255)</f>
        <v>2</v>
      </c>
      <c r="BM1255">
        <f t="shared" ref="BM1255" ca="1" si="22814">IF(BM1256=1,"",IF(BM1256=-1,"",BM1256))</f>
        <v>9</v>
      </c>
      <c r="BN1255" t="s">
        <v>18</v>
      </c>
      <c r="BO1255" t="str">
        <f t="shared" ca="1" si="22345"/>
        <v>+</v>
      </c>
      <c r="BP1255" s="23">
        <f t="shared" ref="BP1255" ca="1" si="22815">IF(M1255=0,7,M1255)</f>
        <v>4</v>
      </c>
      <c r="BR1255">
        <f t="shared" ref="BR1255" ca="1" si="22816">BH1256*L1256</f>
        <v>12</v>
      </c>
      <c r="BS1255" t="s">
        <v>18</v>
      </c>
      <c r="BT1255">
        <f t="shared" ref="BT1255" ca="1" si="22817">BK1255*L1256</f>
        <v>4</v>
      </c>
      <c r="BV1255">
        <f t="shared" ref="BV1255" ca="1" si="22818">G1256*BM1256</f>
        <v>45</v>
      </c>
      <c r="BW1255" t="s">
        <v>18</v>
      </c>
      <c r="BX1255">
        <f t="shared" ref="BX1255" ca="1" si="22819">G1256*BP1255</f>
        <v>20</v>
      </c>
      <c r="BY1255" s="3">
        <f t="shared" ref="BY1255" ca="1" si="22820">BR1255+BV1255</f>
        <v>57</v>
      </c>
      <c r="BZ1255" t="s">
        <v>18</v>
      </c>
      <c r="CA1255" s="3">
        <f t="shared" ref="CA1255" ca="1" si="22821">BT1255+BX1255</f>
        <v>24</v>
      </c>
      <c r="CB1255">
        <f t="shared" ca="1" si="22404"/>
        <v>57</v>
      </c>
      <c r="CC1255">
        <f t="shared" ca="1" si="22405"/>
        <v>24</v>
      </c>
      <c r="CD1255" s="33">
        <f t="shared" ref="CD1255" ca="1" si="22822">BY1255/GCD(CB1255,CB1256)</f>
        <v>57</v>
      </c>
      <c r="CE1255" t="s">
        <v>18</v>
      </c>
      <c r="CF1255" s="33">
        <f t="shared" ref="CF1255" ca="1" si="22823">CA1255/GCD(CC1255,CC1256)</f>
        <v>12</v>
      </c>
      <c r="CH1255" s="3">
        <f t="shared" ref="CH1255" ca="1" si="22824">CD1255</f>
        <v>57</v>
      </c>
      <c r="CI1255" s="3">
        <f t="shared" ref="CI1255" ca="1" si="22825">CD1256</f>
        <v>10</v>
      </c>
      <c r="CJ1255" t="s">
        <v>18</v>
      </c>
      <c r="CK1255" s="3" t="str">
        <f t="shared" ca="1" si="22357"/>
        <v>+</v>
      </c>
      <c r="CL1255" s="3">
        <f t="shared" ref="CL1255" ca="1" si="22826">CF1255</f>
        <v>12</v>
      </c>
      <c r="CM1255" s="3">
        <f t="shared" ref="CM1255" ca="1" si="22827">CF1256</f>
        <v>5</v>
      </c>
      <c r="CO1255" t="s">
        <v>250</v>
      </c>
      <c r="CP1255" s="2" t="str">
        <f t="shared" ca="1" si="22412"/>
        <v/>
      </c>
      <c r="CQ1255" t="s">
        <v>249</v>
      </c>
      <c r="CR1255" s="2">
        <f t="shared" ref="CR1255" ca="1" si="22828">ABS(CH1255)</f>
        <v>57</v>
      </c>
      <c r="CS1255" t="s">
        <v>216</v>
      </c>
      <c r="CT1255" s="2">
        <f t="shared" ref="CT1255" ca="1" si="22829">CI1255</f>
        <v>10</v>
      </c>
      <c r="CU1255" t="s">
        <v>217</v>
      </c>
      <c r="CV1255" t="s">
        <v>18</v>
      </c>
      <c r="CW1255" s="2" t="str">
        <f t="shared" ca="1" si="22415"/>
        <v>+</v>
      </c>
      <c r="CX1255" t="s">
        <v>249</v>
      </c>
      <c r="CY1255" s="2">
        <f t="shared" ref="CY1255" ca="1" si="22830">ABS(CL1255)</f>
        <v>12</v>
      </c>
      <c r="CZ1255" t="s">
        <v>216</v>
      </c>
      <c r="DA1255" s="2">
        <f t="shared" ref="DA1255" ca="1" si="22831">CM1255</f>
        <v>5</v>
      </c>
      <c r="DB1255" t="s">
        <v>217</v>
      </c>
      <c r="DC1255" t="s">
        <v>230</v>
      </c>
    </row>
    <row r="1256" spans="2:107" ht="32" customHeight="1" x14ac:dyDescent="0.55000000000000004">
      <c r="B1256" s="113"/>
      <c r="C1256" s="113"/>
      <c r="E1256" s="95"/>
      <c r="F1256" s="95"/>
      <c r="G1256" s="1">
        <f t="shared" ca="1" si="22364"/>
        <v>5</v>
      </c>
      <c r="H1256" s="95"/>
      <c r="J1256" s="95"/>
      <c r="K1256" s="95"/>
      <c r="L1256" s="1">
        <f t="shared" ca="1" si="22365"/>
        <v>2</v>
      </c>
      <c r="M1256" s="1"/>
      <c r="AP1256" t="str">
        <f t="shared" ca="1" si="22387"/>
        <v>\\(\\quad \\displaystyle 57x</v>
      </c>
      <c r="AQ1256" t="str">
        <f t="shared" ca="1" si="22388"/>
        <v>+12 \\)</v>
      </c>
      <c r="AS1256" s="13" t="str">
        <f t="shared" ref="AS1256" ca="1" si="22832">IF(AND(CR1255=0,CY1255=0),"\\(\\quad \\displaystyle 0 \\)","")</f>
        <v/>
      </c>
      <c r="AU1256" s="114"/>
      <c r="AV1256" s="114"/>
      <c r="AW1256" s="114"/>
      <c r="AX1256" s="114"/>
      <c r="AY1256" s="114"/>
      <c r="AZ1256" s="117"/>
      <c r="BH1256" s="23">
        <f t="shared" ref="BH1256" ca="1" si="22833">IF(E1255=0,7,E1255)</f>
        <v>6</v>
      </c>
      <c r="BI1256" s="1"/>
      <c r="BK1256" s="1"/>
      <c r="BL1256" t="s">
        <v>287</v>
      </c>
      <c r="BM1256" s="23">
        <f t="shared" ref="BM1256" ca="1" si="22834">IF(J1255=0,7,J1255)</f>
        <v>9</v>
      </c>
      <c r="BN1256" s="1"/>
      <c r="BP1256" s="1"/>
      <c r="BR1256">
        <f t="shared" ref="BR1256" ca="1" si="22835">G1256*L1256</f>
        <v>10</v>
      </c>
      <c r="BS1256" t="s">
        <v>18</v>
      </c>
      <c r="BT1256">
        <f t="shared" ref="BT1256" ca="1" si="22836">G1256*L1256</f>
        <v>10</v>
      </c>
      <c r="BV1256">
        <f t="shared" ref="BV1256" ca="1" si="22837">G1256*L1256</f>
        <v>10</v>
      </c>
      <c r="BW1256" t="s">
        <v>18</v>
      </c>
      <c r="BX1256">
        <f t="shared" ref="BX1256" ca="1" si="22838">G1256*L1256</f>
        <v>10</v>
      </c>
      <c r="BY1256" s="3">
        <f t="shared" ref="BY1256" ca="1" si="22839">BR1256</f>
        <v>10</v>
      </c>
      <c r="BZ1256" t="s">
        <v>18</v>
      </c>
      <c r="CA1256" s="3">
        <f t="shared" ref="CA1256" ca="1" si="22840">BT1256</f>
        <v>10</v>
      </c>
      <c r="CB1256">
        <f t="shared" ca="1" si="22404"/>
        <v>10</v>
      </c>
      <c r="CC1256">
        <f t="shared" ca="1" si="22405"/>
        <v>10</v>
      </c>
      <c r="CD1256" s="33">
        <f t="shared" ref="CD1256" ca="1" si="22841">BY1256/GCD(CB1255,CB1256)</f>
        <v>10</v>
      </c>
      <c r="CE1256" t="s">
        <v>18</v>
      </c>
      <c r="CF1256" s="33">
        <f t="shared" ref="CF1256" ca="1" si="22842">CA1256/GCD(CC1255,CC1256)</f>
        <v>5</v>
      </c>
      <c r="CH1256" s="3">
        <f t="shared" ref="CH1256" ca="1" si="22843">CD1255</f>
        <v>57</v>
      </c>
      <c r="CJ1256" t="s">
        <v>18</v>
      </c>
      <c r="CK1256" s="3" t="str">
        <f t="shared" ref="CK1256" ca="1" si="22844">IF(CM1255&gt;=0,"+","")</f>
        <v>+</v>
      </c>
      <c r="CL1256" s="3">
        <f t="shared" ref="CL1256" ca="1" si="22845">CF1255</f>
        <v>12</v>
      </c>
      <c r="CO1256" t="s">
        <v>250</v>
      </c>
      <c r="CP1256" s="2" t="str">
        <f t="shared" ca="1" si="22412"/>
        <v/>
      </c>
      <c r="CR1256" s="2">
        <f t="shared" ref="CR1256" ca="1" si="22846">IF(CH1256=0,"",IF(CH1256=1,"",IF(CH1256=-1,"",ABS(CH1256))))</f>
        <v>57</v>
      </c>
      <c r="CV1256" t="str">
        <f t="shared" ref="CV1256" ca="1" si="22847">IF(CR1255=0,"","x")</f>
        <v>x</v>
      </c>
      <c r="CW1256" s="2" t="str">
        <f t="shared" ca="1" si="22415"/>
        <v>+</v>
      </c>
      <c r="CY1256" s="2">
        <f t="shared" ref="CY1256" ca="1" si="22848">IF(CL1256=0,"",ABS(CL1256))</f>
        <v>12</v>
      </c>
      <c r="DC1256" t="s">
        <v>230</v>
      </c>
    </row>
    <row r="1257" spans="2:107" ht="32" customHeight="1" x14ac:dyDescent="0.55000000000000004">
      <c r="B1257" s="112" t="s">
        <v>1</v>
      </c>
      <c r="C1257" s="112" t="s">
        <v>330</v>
      </c>
      <c r="E1257" s="96">
        <f t="shared" ca="1" si="22326"/>
        <v>-4</v>
      </c>
      <c r="F1257" s="97" t="s">
        <v>18</v>
      </c>
      <c r="G1257" s="97" t="str">
        <f t="shared" ca="1" si="22327"/>
        <v>+</v>
      </c>
      <c r="H1257" s="96">
        <f t="shared" ca="1" si="22328"/>
        <v>9</v>
      </c>
      <c r="I1257" t="s">
        <v>287</v>
      </c>
      <c r="J1257" s="96">
        <f t="shared" ca="1" si="22329"/>
        <v>7</v>
      </c>
      <c r="K1257" s="97" t="s">
        <v>18</v>
      </c>
      <c r="L1257" s="97" t="str">
        <f t="shared" ca="1" si="22330"/>
        <v>+</v>
      </c>
      <c r="M1257" s="96">
        <f t="shared" ca="1" si="22331"/>
        <v>10</v>
      </c>
      <c r="P1257" t="s">
        <v>250</v>
      </c>
      <c r="Q1257" t="s">
        <v>249</v>
      </c>
      <c r="R1257" t="str">
        <f t="shared" ref="R1257" ca="1" si="22849">BH1257&amp;BI1257&amp;BJ1257&amp;BK1257</f>
        <v>-4x+9</v>
      </c>
      <c r="S1257" t="s">
        <v>216</v>
      </c>
      <c r="T1257">
        <f t="shared" ref="T1257" ca="1" si="22850">G1258</f>
        <v>2</v>
      </c>
      <c r="U1257" t="s">
        <v>217</v>
      </c>
      <c r="V1257" t="s">
        <v>287</v>
      </c>
      <c r="W1257" t="s">
        <v>249</v>
      </c>
      <c r="X1257" t="str">
        <f t="shared" ref="X1257" ca="1" si="22851">BM1257&amp;BN1257&amp;BO1257&amp;BP1257</f>
        <v>7x+10</v>
      </c>
      <c r="Y1257" t="s">
        <v>216</v>
      </c>
      <c r="Z1257">
        <f t="shared" ref="Z1257" ca="1" si="22852">L1258</f>
        <v>10</v>
      </c>
      <c r="AA1257" t="s">
        <v>217</v>
      </c>
      <c r="AB1257" t="s">
        <v>13</v>
      </c>
      <c r="AC1257" t="s">
        <v>230</v>
      </c>
      <c r="AP1257" t="str">
        <f t="shared" ca="1" si="22387"/>
        <v>\\(\\quad \\displaystyle -\\frac{13}{10}x</v>
      </c>
      <c r="AQ1257" t="str">
        <f t="shared" ca="1" si="22388"/>
        <v>+\\frac{11}{2} \\)</v>
      </c>
      <c r="AS1257" t="str">
        <f t="shared" ref="AS1257" ca="1" si="22853">IF(OR(CT1257=1,CR1257=0),AP1258,AP1257)</f>
        <v>\\(\\quad \\displaystyle -\\frac{13}{10}x</v>
      </c>
      <c r="AT1257" t="str">
        <f t="shared" ref="AT1257" ca="1" si="22854">IF(OR(DA1257=1,CY1257=0),AQ1258,AQ1257)</f>
        <v>+\\frac{11}{2} \\)</v>
      </c>
      <c r="AU1257" s="114" t="s">
        <v>60</v>
      </c>
      <c r="AV1257" s="115" t="s">
        <v>329</v>
      </c>
      <c r="AW1257" s="114" t="str">
        <f t="shared" ref="AW1257" ca="1" si="22855">P1257&amp;Q1257&amp;R1257&amp;S1257&amp;T1257&amp;U1257&amp;V1257&amp;W1257&amp;X1257&amp;Y1257&amp;Z1257&amp;AA1257&amp;AB1257&amp;AC1257</f>
        <v>\\(\\quad \\displaystyle \\frac{-4x+9}{2}+\\frac{7x+10}{10}= \\)</v>
      </c>
      <c r="AX1257" s="114" t="str">
        <f t="shared" ref="AX1257" ca="1" si="22856">IF(AS1258="",AS1257&amp;AT1257,AS1258)</f>
        <v>\\(\\quad \\displaystyle -\\frac{13}{10}x+\\frac{11}{2} \\)</v>
      </c>
      <c r="AY1257" s="115" t="s">
        <v>62</v>
      </c>
      <c r="AZ1257" s="116" t="str">
        <f t="shared" ref="AZ1257" ca="1" si="22857">"INSERT INTO "&amp;AU1257&amp;"(tangen,question,answer,editor,date,count) VALUES('"&amp;AV1257&amp;"','"&amp;AW1257&amp;"','"&amp;AX1257&amp;"','"&amp;AY1257&amp;"',NOW(),0);"</f>
        <v>INSERT INTO math(tangen,question,answer,editor,date,count) VALUES('m5800','\\(\\quad \\displaystyle \\frac{-4x+9}{2}+\\frac{7x+10}{10}= \\)','\\(\\quad \\displaystyle -\\frac{13}{10}x+\\frac{11}{2} \\)','harazono',NOW(),0);</v>
      </c>
      <c r="BH1257">
        <f t="shared" ref="BH1257" ca="1" si="22858">IF(BH1258=1,"",IF(BH1258=-1,"",BH1258))</f>
        <v>-4</v>
      </c>
      <c r="BI1257" t="s">
        <v>18</v>
      </c>
      <c r="BJ1257" t="str">
        <f t="shared" ca="1" si="22342"/>
        <v>+</v>
      </c>
      <c r="BK1257" s="23">
        <f t="shared" ref="BK1257" ca="1" si="22859">IF(H1257=0,7,H1257)</f>
        <v>9</v>
      </c>
      <c r="BM1257">
        <f t="shared" ref="BM1257" ca="1" si="22860">IF(BM1258=1,"",IF(BM1258=-1,"",BM1258))</f>
        <v>7</v>
      </c>
      <c r="BN1257" t="s">
        <v>18</v>
      </c>
      <c r="BO1257" t="str">
        <f t="shared" ca="1" si="22345"/>
        <v>+</v>
      </c>
      <c r="BP1257" s="23">
        <f t="shared" ref="BP1257" ca="1" si="22861">IF(M1257=0,7,M1257)</f>
        <v>10</v>
      </c>
      <c r="BR1257">
        <f t="shared" ref="BR1257" ca="1" si="22862">BH1258*L1258</f>
        <v>-40</v>
      </c>
      <c r="BS1257" t="s">
        <v>18</v>
      </c>
      <c r="BT1257">
        <f t="shared" ref="BT1257" ca="1" si="22863">BK1257*L1258</f>
        <v>90</v>
      </c>
      <c r="BV1257">
        <f t="shared" ref="BV1257" ca="1" si="22864">G1258*BM1258</f>
        <v>14</v>
      </c>
      <c r="BW1257" t="s">
        <v>18</v>
      </c>
      <c r="BX1257">
        <f t="shared" ref="BX1257" ca="1" si="22865">G1258*BP1257</f>
        <v>20</v>
      </c>
      <c r="BY1257" s="3">
        <f t="shared" ref="BY1257" ca="1" si="22866">BR1257+BV1257</f>
        <v>-26</v>
      </c>
      <c r="BZ1257" t="s">
        <v>18</v>
      </c>
      <c r="CA1257" s="3">
        <f t="shared" ref="CA1257" ca="1" si="22867">BT1257+BX1257</f>
        <v>110</v>
      </c>
      <c r="CB1257">
        <f t="shared" ca="1" si="22404"/>
        <v>26</v>
      </c>
      <c r="CC1257">
        <f t="shared" ca="1" si="22405"/>
        <v>110</v>
      </c>
      <c r="CD1257" s="33">
        <f t="shared" ref="CD1257" ca="1" si="22868">BY1257/GCD(CB1257,CB1258)</f>
        <v>-13</v>
      </c>
      <c r="CE1257" t="s">
        <v>18</v>
      </c>
      <c r="CF1257" s="33">
        <f t="shared" ref="CF1257" ca="1" si="22869">CA1257/GCD(CC1257,CC1258)</f>
        <v>11</v>
      </c>
      <c r="CH1257" s="3">
        <f t="shared" ref="CH1257" ca="1" si="22870">CD1257</f>
        <v>-13</v>
      </c>
      <c r="CI1257" s="3">
        <f t="shared" ref="CI1257" ca="1" si="22871">CD1258</f>
        <v>10</v>
      </c>
      <c r="CJ1257" t="s">
        <v>18</v>
      </c>
      <c r="CK1257" s="3" t="str">
        <f t="shared" ca="1" si="22357"/>
        <v>+</v>
      </c>
      <c r="CL1257" s="3">
        <f t="shared" ref="CL1257" ca="1" si="22872">CF1257</f>
        <v>11</v>
      </c>
      <c r="CM1257" s="3">
        <f t="shared" ref="CM1257" ca="1" si="22873">CF1258</f>
        <v>2</v>
      </c>
      <c r="CO1257" t="s">
        <v>250</v>
      </c>
      <c r="CP1257" s="2" t="str">
        <f t="shared" ca="1" si="22412"/>
        <v>-</v>
      </c>
      <c r="CQ1257" t="s">
        <v>249</v>
      </c>
      <c r="CR1257" s="2">
        <f t="shared" ref="CR1257" ca="1" si="22874">ABS(CH1257)</f>
        <v>13</v>
      </c>
      <c r="CS1257" t="s">
        <v>216</v>
      </c>
      <c r="CT1257" s="2">
        <f t="shared" ref="CT1257" ca="1" si="22875">CI1257</f>
        <v>10</v>
      </c>
      <c r="CU1257" t="s">
        <v>217</v>
      </c>
      <c r="CV1257" t="s">
        <v>18</v>
      </c>
      <c r="CW1257" s="2" t="str">
        <f t="shared" ca="1" si="22415"/>
        <v>+</v>
      </c>
      <c r="CX1257" t="s">
        <v>249</v>
      </c>
      <c r="CY1257" s="2">
        <f t="shared" ref="CY1257" ca="1" si="22876">ABS(CL1257)</f>
        <v>11</v>
      </c>
      <c r="CZ1257" t="s">
        <v>216</v>
      </c>
      <c r="DA1257" s="2">
        <f t="shared" ref="DA1257" ca="1" si="22877">CM1257</f>
        <v>2</v>
      </c>
      <c r="DB1257" t="s">
        <v>217</v>
      </c>
      <c r="DC1257" t="s">
        <v>230</v>
      </c>
    </row>
    <row r="1258" spans="2:107" ht="32" customHeight="1" x14ac:dyDescent="0.55000000000000004">
      <c r="B1258" s="113"/>
      <c r="C1258" s="113"/>
      <c r="E1258" s="95"/>
      <c r="F1258" s="95"/>
      <c r="G1258" s="1">
        <f t="shared" ca="1" si="22364"/>
        <v>2</v>
      </c>
      <c r="H1258" s="95"/>
      <c r="J1258" s="95"/>
      <c r="K1258" s="95"/>
      <c r="L1258" s="1">
        <f t="shared" ca="1" si="22365"/>
        <v>10</v>
      </c>
      <c r="M1258" s="1"/>
      <c r="AP1258" t="str">
        <f t="shared" ca="1" si="22387"/>
        <v>\\(\\quad \\displaystyle -13x</v>
      </c>
      <c r="AQ1258" t="str">
        <f t="shared" ca="1" si="22388"/>
        <v>+11 \\)</v>
      </c>
      <c r="AS1258" s="13" t="str">
        <f t="shared" ref="AS1258" ca="1" si="22878">IF(AND(CR1257=0,CY1257=0),"\\(\\quad \\displaystyle 0 \\)","")</f>
        <v/>
      </c>
      <c r="AU1258" s="114"/>
      <c r="AV1258" s="114"/>
      <c r="AW1258" s="114"/>
      <c r="AX1258" s="114"/>
      <c r="AY1258" s="114"/>
      <c r="AZ1258" s="117"/>
      <c r="BH1258" s="23">
        <f t="shared" ref="BH1258" ca="1" si="22879">IF(E1257=0,7,E1257)</f>
        <v>-4</v>
      </c>
      <c r="BI1258" s="1"/>
      <c r="BK1258" s="1"/>
      <c r="BL1258" t="s">
        <v>287</v>
      </c>
      <c r="BM1258" s="23">
        <f t="shared" ref="BM1258" ca="1" si="22880">IF(J1257=0,7,J1257)</f>
        <v>7</v>
      </c>
      <c r="BN1258" s="1"/>
      <c r="BP1258" s="1"/>
      <c r="BR1258">
        <f t="shared" ref="BR1258" ca="1" si="22881">G1258*L1258</f>
        <v>20</v>
      </c>
      <c r="BS1258" t="s">
        <v>18</v>
      </c>
      <c r="BT1258">
        <f t="shared" ref="BT1258" ca="1" si="22882">G1258*L1258</f>
        <v>20</v>
      </c>
      <c r="BV1258">
        <f t="shared" ref="BV1258" ca="1" si="22883">G1258*L1258</f>
        <v>20</v>
      </c>
      <c r="BW1258" t="s">
        <v>18</v>
      </c>
      <c r="BX1258">
        <f t="shared" ref="BX1258" ca="1" si="22884">G1258*L1258</f>
        <v>20</v>
      </c>
      <c r="BY1258" s="3">
        <f t="shared" ref="BY1258" ca="1" si="22885">BR1258</f>
        <v>20</v>
      </c>
      <c r="BZ1258" t="s">
        <v>18</v>
      </c>
      <c r="CA1258" s="3">
        <f t="shared" ref="CA1258" ca="1" si="22886">BT1258</f>
        <v>20</v>
      </c>
      <c r="CB1258">
        <f t="shared" ca="1" si="22404"/>
        <v>20</v>
      </c>
      <c r="CC1258">
        <f t="shared" ca="1" si="22405"/>
        <v>20</v>
      </c>
      <c r="CD1258" s="33">
        <f t="shared" ref="CD1258" ca="1" si="22887">BY1258/GCD(CB1257,CB1258)</f>
        <v>10</v>
      </c>
      <c r="CE1258" t="s">
        <v>18</v>
      </c>
      <c r="CF1258" s="33">
        <f t="shared" ref="CF1258" ca="1" si="22888">CA1258/GCD(CC1257,CC1258)</f>
        <v>2</v>
      </c>
      <c r="CH1258" s="3">
        <f t="shared" ref="CH1258" ca="1" si="22889">CD1257</f>
        <v>-13</v>
      </c>
      <c r="CJ1258" t="s">
        <v>18</v>
      </c>
      <c r="CK1258" s="3" t="str">
        <f t="shared" ref="CK1258" ca="1" si="22890">IF(CM1257&gt;=0,"+","")</f>
        <v>+</v>
      </c>
      <c r="CL1258" s="3">
        <f t="shared" ref="CL1258" ca="1" si="22891">CF1257</f>
        <v>11</v>
      </c>
      <c r="CO1258" t="s">
        <v>250</v>
      </c>
      <c r="CP1258" s="2" t="str">
        <f t="shared" ca="1" si="22412"/>
        <v>-</v>
      </c>
      <c r="CR1258" s="2">
        <f t="shared" ref="CR1258" ca="1" si="22892">IF(CH1258=0,"",IF(CH1258=1,"",IF(CH1258=-1,"",ABS(CH1258))))</f>
        <v>13</v>
      </c>
      <c r="CV1258" t="str">
        <f t="shared" ref="CV1258" ca="1" si="22893">IF(CR1257=0,"","x")</f>
        <v>x</v>
      </c>
      <c r="CW1258" s="2" t="str">
        <f t="shared" ca="1" si="22415"/>
        <v>+</v>
      </c>
      <c r="CY1258" s="2">
        <f t="shared" ref="CY1258" ca="1" si="22894">IF(CL1258=0,"",ABS(CL1258))</f>
        <v>11</v>
      </c>
      <c r="DC1258" t="s">
        <v>230</v>
      </c>
    </row>
    <row r="1259" spans="2:107" ht="32" customHeight="1" x14ac:dyDescent="0.55000000000000004">
      <c r="B1259" s="112" t="s">
        <v>1</v>
      </c>
      <c r="C1259" s="112" t="s">
        <v>330</v>
      </c>
      <c r="E1259" s="96">
        <f t="shared" ca="1" si="22326"/>
        <v>-4</v>
      </c>
      <c r="F1259" s="97" t="s">
        <v>18</v>
      </c>
      <c r="G1259" s="97" t="str">
        <f t="shared" ca="1" si="22327"/>
        <v>+</v>
      </c>
      <c r="H1259" s="96">
        <f t="shared" ca="1" si="22328"/>
        <v>5</v>
      </c>
      <c r="I1259" t="s">
        <v>287</v>
      </c>
      <c r="J1259" s="96">
        <f t="shared" ca="1" si="22329"/>
        <v>5</v>
      </c>
      <c r="K1259" s="97" t="s">
        <v>18</v>
      </c>
      <c r="L1259" s="97" t="str">
        <f t="shared" ca="1" si="22330"/>
        <v>+</v>
      </c>
      <c r="M1259" s="96">
        <f t="shared" ca="1" si="22331"/>
        <v>6</v>
      </c>
      <c r="P1259" t="s">
        <v>250</v>
      </c>
      <c r="Q1259" t="s">
        <v>249</v>
      </c>
      <c r="R1259" t="str">
        <f t="shared" ref="R1259" ca="1" si="22895">BH1259&amp;BI1259&amp;BJ1259&amp;BK1259</f>
        <v>-4x+5</v>
      </c>
      <c r="S1259" t="s">
        <v>216</v>
      </c>
      <c r="T1259">
        <f t="shared" ref="T1259" ca="1" si="22896">G1260</f>
        <v>2</v>
      </c>
      <c r="U1259" t="s">
        <v>217</v>
      </c>
      <c r="V1259" t="s">
        <v>287</v>
      </c>
      <c r="W1259" t="s">
        <v>249</v>
      </c>
      <c r="X1259" t="str">
        <f t="shared" ref="X1259" ca="1" si="22897">BM1259&amp;BN1259&amp;BO1259&amp;BP1259</f>
        <v>5x+6</v>
      </c>
      <c r="Y1259" t="s">
        <v>216</v>
      </c>
      <c r="Z1259">
        <f t="shared" ref="Z1259" ca="1" si="22898">L1260</f>
        <v>10</v>
      </c>
      <c r="AA1259" t="s">
        <v>217</v>
      </c>
      <c r="AB1259" t="s">
        <v>13</v>
      </c>
      <c r="AC1259" t="s">
        <v>230</v>
      </c>
      <c r="AP1259" t="str">
        <f t="shared" ca="1" si="22387"/>
        <v>\\(\\quad \\displaystyle -\\frac{3}{2}x</v>
      </c>
      <c r="AQ1259" t="str">
        <f t="shared" ca="1" si="22388"/>
        <v>+\\frac{31}{10} \\)</v>
      </c>
      <c r="AS1259" t="str">
        <f t="shared" ref="AS1259" ca="1" si="22899">IF(OR(CT1259=1,CR1259=0),AP1260,AP1259)</f>
        <v>\\(\\quad \\displaystyle -\\frac{3}{2}x</v>
      </c>
      <c r="AT1259" t="str">
        <f t="shared" ref="AT1259" ca="1" si="22900">IF(OR(DA1259=1,CY1259=0),AQ1260,AQ1259)</f>
        <v>+\\frac{31}{10} \\)</v>
      </c>
      <c r="AU1259" s="114" t="s">
        <v>60</v>
      </c>
      <c r="AV1259" s="115" t="s">
        <v>329</v>
      </c>
      <c r="AW1259" s="114" t="str">
        <f t="shared" ref="AW1259" ca="1" si="22901">P1259&amp;Q1259&amp;R1259&amp;S1259&amp;T1259&amp;U1259&amp;V1259&amp;W1259&amp;X1259&amp;Y1259&amp;Z1259&amp;AA1259&amp;AB1259&amp;AC1259</f>
        <v>\\(\\quad \\displaystyle \\frac{-4x+5}{2}+\\frac{5x+6}{10}= \\)</v>
      </c>
      <c r="AX1259" s="114" t="str">
        <f t="shared" ref="AX1259" ca="1" si="22902">IF(AS1260="",AS1259&amp;AT1259,AS1260)</f>
        <v>\\(\\quad \\displaystyle -\\frac{3}{2}x+\\frac{31}{10} \\)</v>
      </c>
      <c r="AY1259" s="115" t="s">
        <v>62</v>
      </c>
      <c r="AZ1259" s="116" t="str">
        <f t="shared" ref="AZ1259" ca="1" si="22903">"INSERT INTO "&amp;AU1259&amp;"(tangen,question,answer,editor,date,count) VALUES('"&amp;AV1259&amp;"','"&amp;AW1259&amp;"','"&amp;AX1259&amp;"','"&amp;AY1259&amp;"',NOW(),0);"</f>
        <v>INSERT INTO math(tangen,question,answer,editor,date,count) VALUES('m5800','\\(\\quad \\displaystyle \\frac{-4x+5}{2}+\\frac{5x+6}{10}= \\)','\\(\\quad \\displaystyle -\\frac{3}{2}x+\\frac{31}{10} \\)','harazono',NOW(),0);</v>
      </c>
      <c r="BH1259">
        <f t="shared" ref="BH1259" ca="1" si="22904">IF(BH1260=1,"",IF(BH1260=-1,"",BH1260))</f>
        <v>-4</v>
      </c>
      <c r="BI1259" t="s">
        <v>18</v>
      </c>
      <c r="BJ1259" t="str">
        <f t="shared" ca="1" si="22342"/>
        <v>+</v>
      </c>
      <c r="BK1259" s="23">
        <f t="shared" ref="BK1259" ca="1" si="22905">IF(H1259=0,7,H1259)</f>
        <v>5</v>
      </c>
      <c r="BM1259">
        <f t="shared" ref="BM1259" ca="1" si="22906">IF(BM1260=1,"",IF(BM1260=-1,"",BM1260))</f>
        <v>5</v>
      </c>
      <c r="BN1259" t="s">
        <v>18</v>
      </c>
      <c r="BO1259" t="str">
        <f t="shared" ca="1" si="22345"/>
        <v>+</v>
      </c>
      <c r="BP1259" s="23">
        <f t="shared" ref="BP1259" ca="1" si="22907">IF(M1259=0,7,M1259)</f>
        <v>6</v>
      </c>
      <c r="BR1259">
        <f t="shared" ref="BR1259" ca="1" si="22908">BH1260*L1260</f>
        <v>-40</v>
      </c>
      <c r="BS1259" t="s">
        <v>18</v>
      </c>
      <c r="BT1259">
        <f t="shared" ref="BT1259" ca="1" si="22909">BK1259*L1260</f>
        <v>50</v>
      </c>
      <c r="BV1259">
        <f t="shared" ref="BV1259" ca="1" si="22910">G1260*BM1260</f>
        <v>10</v>
      </c>
      <c r="BW1259" t="s">
        <v>18</v>
      </c>
      <c r="BX1259">
        <f t="shared" ref="BX1259" ca="1" si="22911">G1260*BP1259</f>
        <v>12</v>
      </c>
      <c r="BY1259" s="3">
        <f t="shared" ref="BY1259" ca="1" si="22912">BR1259+BV1259</f>
        <v>-30</v>
      </c>
      <c r="BZ1259" t="s">
        <v>18</v>
      </c>
      <c r="CA1259" s="3">
        <f t="shared" ref="CA1259" ca="1" si="22913">BT1259+BX1259</f>
        <v>62</v>
      </c>
      <c r="CB1259">
        <f t="shared" ca="1" si="22404"/>
        <v>30</v>
      </c>
      <c r="CC1259">
        <f t="shared" ca="1" si="22405"/>
        <v>62</v>
      </c>
      <c r="CD1259" s="33">
        <f t="shared" ref="CD1259" ca="1" si="22914">BY1259/GCD(CB1259,CB1260)</f>
        <v>-3</v>
      </c>
      <c r="CE1259" t="s">
        <v>18</v>
      </c>
      <c r="CF1259" s="33">
        <f t="shared" ref="CF1259" ca="1" si="22915">CA1259/GCD(CC1259,CC1260)</f>
        <v>31</v>
      </c>
      <c r="CH1259" s="3">
        <f t="shared" ref="CH1259" ca="1" si="22916">CD1259</f>
        <v>-3</v>
      </c>
      <c r="CI1259" s="3">
        <f t="shared" ref="CI1259" ca="1" si="22917">CD1260</f>
        <v>2</v>
      </c>
      <c r="CJ1259" t="s">
        <v>18</v>
      </c>
      <c r="CK1259" s="3" t="str">
        <f t="shared" ca="1" si="22357"/>
        <v>+</v>
      </c>
      <c r="CL1259" s="3">
        <f t="shared" ref="CL1259" ca="1" si="22918">CF1259</f>
        <v>31</v>
      </c>
      <c r="CM1259" s="3">
        <f t="shared" ref="CM1259" ca="1" si="22919">CF1260</f>
        <v>10</v>
      </c>
      <c r="CO1259" t="s">
        <v>250</v>
      </c>
      <c r="CP1259" s="2" t="str">
        <f t="shared" ca="1" si="22412"/>
        <v>-</v>
      </c>
      <c r="CQ1259" t="s">
        <v>249</v>
      </c>
      <c r="CR1259" s="2">
        <f t="shared" ref="CR1259" ca="1" si="22920">ABS(CH1259)</f>
        <v>3</v>
      </c>
      <c r="CS1259" t="s">
        <v>216</v>
      </c>
      <c r="CT1259" s="2">
        <f t="shared" ref="CT1259" ca="1" si="22921">CI1259</f>
        <v>2</v>
      </c>
      <c r="CU1259" t="s">
        <v>217</v>
      </c>
      <c r="CV1259" t="s">
        <v>18</v>
      </c>
      <c r="CW1259" s="2" t="str">
        <f t="shared" ca="1" si="22415"/>
        <v>+</v>
      </c>
      <c r="CX1259" t="s">
        <v>249</v>
      </c>
      <c r="CY1259" s="2">
        <f t="shared" ref="CY1259" ca="1" si="22922">ABS(CL1259)</f>
        <v>31</v>
      </c>
      <c r="CZ1259" t="s">
        <v>216</v>
      </c>
      <c r="DA1259" s="2">
        <f t="shared" ref="DA1259" ca="1" si="22923">CM1259</f>
        <v>10</v>
      </c>
      <c r="DB1259" t="s">
        <v>217</v>
      </c>
      <c r="DC1259" t="s">
        <v>230</v>
      </c>
    </row>
    <row r="1260" spans="2:107" ht="32" customHeight="1" x14ac:dyDescent="0.55000000000000004">
      <c r="B1260" s="113"/>
      <c r="C1260" s="113"/>
      <c r="E1260" s="95"/>
      <c r="F1260" s="95"/>
      <c r="G1260" s="1">
        <f t="shared" ca="1" si="22364"/>
        <v>2</v>
      </c>
      <c r="H1260" s="95"/>
      <c r="J1260" s="95"/>
      <c r="K1260" s="95"/>
      <c r="L1260" s="1">
        <f t="shared" ca="1" si="22365"/>
        <v>10</v>
      </c>
      <c r="M1260" s="1"/>
      <c r="AP1260" t="str">
        <f t="shared" ca="1" si="22387"/>
        <v>\\(\\quad \\displaystyle -3x</v>
      </c>
      <c r="AQ1260" t="str">
        <f t="shared" ca="1" si="22388"/>
        <v>+31 \\)</v>
      </c>
      <c r="AS1260" s="13" t="str">
        <f t="shared" ref="AS1260" ca="1" si="22924">IF(AND(CR1259=0,CY1259=0),"\\(\\quad \\displaystyle 0 \\)","")</f>
        <v/>
      </c>
      <c r="AU1260" s="114"/>
      <c r="AV1260" s="114"/>
      <c r="AW1260" s="114"/>
      <c r="AX1260" s="114"/>
      <c r="AY1260" s="114"/>
      <c r="AZ1260" s="117"/>
      <c r="BH1260" s="23">
        <f t="shared" ref="BH1260" ca="1" si="22925">IF(E1259=0,7,E1259)</f>
        <v>-4</v>
      </c>
      <c r="BI1260" s="1"/>
      <c r="BK1260" s="1"/>
      <c r="BL1260" t="s">
        <v>287</v>
      </c>
      <c r="BM1260" s="23">
        <f t="shared" ref="BM1260" ca="1" si="22926">IF(J1259=0,7,J1259)</f>
        <v>5</v>
      </c>
      <c r="BN1260" s="1"/>
      <c r="BP1260" s="1"/>
      <c r="BR1260">
        <f t="shared" ref="BR1260" ca="1" si="22927">G1260*L1260</f>
        <v>20</v>
      </c>
      <c r="BS1260" t="s">
        <v>18</v>
      </c>
      <c r="BT1260">
        <f t="shared" ref="BT1260" ca="1" si="22928">G1260*L1260</f>
        <v>20</v>
      </c>
      <c r="BV1260">
        <f t="shared" ref="BV1260" ca="1" si="22929">G1260*L1260</f>
        <v>20</v>
      </c>
      <c r="BW1260" t="s">
        <v>18</v>
      </c>
      <c r="BX1260">
        <f t="shared" ref="BX1260" ca="1" si="22930">G1260*L1260</f>
        <v>20</v>
      </c>
      <c r="BY1260" s="3">
        <f t="shared" ref="BY1260" ca="1" si="22931">BR1260</f>
        <v>20</v>
      </c>
      <c r="BZ1260" t="s">
        <v>18</v>
      </c>
      <c r="CA1260" s="3">
        <f t="shared" ref="CA1260" ca="1" si="22932">BT1260</f>
        <v>20</v>
      </c>
      <c r="CB1260">
        <f t="shared" ca="1" si="22404"/>
        <v>20</v>
      </c>
      <c r="CC1260">
        <f t="shared" ca="1" si="22405"/>
        <v>20</v>
      </c>
      <c r="CD1260" s="33">
        <f t="shared" ref="CD1260" ca="1" si="22933">BY1260/GCD(CB1259,CB1260)</f>
        <v>2</v>
      </c>
      <c r="CE1260" t="s">
        <v>18</v>
      </c>
      <c r="CF1260" s="33">
        <f t="shared" ref="CF1260" ca="1" si="22934">CA1260/GCD(CC1259,CC1260)</f>
        <v>10</v>
      </c>
      <c r="CH1260" s="3">
        <f t="shared" ref="CH1260" ca="1" si="22935">CD1259</f>
        <v>-3</v>
      </c>
      <c r="CJ1260" t="s">
        <v>18</v>
      </c>
      <c r="CK1260" s="3" t="str">
        <f t="shared" ref="CK1260" ca="1" si="22936">IF(CM1259&gt;=0,"+","")</f>
        <v>+</v>
      </c>
      <c r="CL1260" s="3">
        <f t="shared" ref="CL1260" ca="1" si="22937">CF1259</f>
        <v>31</v>
      </c>
      <c r="CO1260" t="s">
        <v>250</v>
      </c>
      <c r="CP1260" s="2" t="str">
        <f t="shared" ca="1" si="22412"/>
        <v>-</v>
      </c>
      <c r="CR1260" s="2">
        <f t="shared" ref="CR1260" ca="1" si="22938">IF(CH1260=0,"",IF(CH1260=1,"",IF(CH1260=-1,"",ABS(CH1260))))</f>
        <v>3</v>
      </c>
      <c r="CV1260" t="str">
        <f t="shared" ref="CV1260" ca="1" si="22939">IF(CR1259=0,"","x")</f>
        <v>x</v>
      </c>
      <c r="CW1260" s="2" t="str">
        <f t="shared" ca="1" si="22415"/>
        <v>+</v>
      </c>
      <c r="CY1260" s="2">
        <f t="shared" ref="CY1260" ca="1" si="22940">IF(CL1260=0,"",ABS(CL1260))</f>
        <v>31</v>
      </c>
      <c r="DC1260" t="s">
        <v>230</v>
      </c>
    </row>
    <row r="1261" spans="2:107" ht="32" customHeight="1" x14ac:dyDescent="0.55000000000000004">
      <c r="B1261" s="112" t="s">
        <v>1</v>
      </c>
      <c r="C1261" s="112" t="s">
        <v>330</v>
      </c>
      <c r="E1261" s="96">
        <f t="shared" ca="1" si="22326"/>
        <v>3</v>
      </c>
      <c r="F1261" s="97" t="s">
        <v>18</v>
      </c>
      <c r="G1261" s="97" t="str">
        <f t="shared" ca="1" si="22327"/>
        <v>+</v>
      </c>
      <c r="H1261" s="96">
        <f t="shared" ca="1" si="22328"/>
        <v>2</v>
      </c>
      <c r="I1261" t="s">
        <v>287</v>
      </c>
      <c r="J1261" s="96">
        <f t="shared" ca="1" si="22329"/>
        <v>8</v>
      </c>
      <c r="K1261" s="97" t="s">
        <v>18</v>
      </c>
      <c r="L1261" s="97" t="str">
        <f t="shared" ca="1" si="22330"/>
        <v>+</v>
      </c>
      <c r="M1261" s="96">
        <f t="shared" ca="1" si="22331"/>
        <v>9</v>
      </c>
      <c r="P1261" t="s">
        <v>250</v>
      </c>
      <c r="Q1261" t="s">
        <v>249</v>
      </c>
      <c r="R1261" t="str">
        <f t="shared" ref="R1261" ca="1" si="22941">BH1261&amp;BI1261&amp;BJ1261&amp;BK1261</f>
        <v>3x+2</v>
      </c>
      <c r="S1261" t="s">
        <v>216</v>
      </c>
      <c r="T1261">
        <f t="shared" ref="T1261" ca="1" si="22942">G1262</f>
        <v>3</v>
      </c>
      <c r="U1261" t="s">
        <v>217</v>
      </c>
      <c r="V1261" t="s">
        <v>287</v>
      </c>
      <c r="W1261" t="s">
        <v>249</v>
      </c>
      <c r="X1261" t="str">
        <f t="shared" ref="X1261" ca="1" si="22943">BM1261&amp;BN1261&amp;BO1261&amp;BP1261</f>
        <v>8x+9</v>
      </c>
      <c r="Y1261" t="s">
        <v>216</v>
      </c>
      <c r="Z1261">
        <f t="shared" ref="Z1261" ca="1" si="22944">L1262</f>
        <v>2</v>
      </c>
      <c r="AA1261" t="s">
        <v>217</v>
      </c>
      <c r="AB1261" t="s">
        <v>13</v>
      </c>
      <c r="AC1261" t="s">
        <v>230</v>
      </c>
      <c r="AP1261" t="str">
        <f t="shared" ca="1" si="22387"/>
        <v>\\(\\quad \\displaystyle \\frac{5}{1}x</v>
      </c>
      <c r="AQ1261" t="str">
        <f t="shared" ca="1" si="22388"/>
        <v>+\\frac{31}{6} \\)</v>
      </c>
      <c r="AS1261" t="str">
        <f t="shared" ref="AS1261" ca="1" si="22945">IF(OR(CT1261=1,CR1261=0),AP1262,AP1261)</f>
        <v>\\(\\quad \\displaystyle 5x</v>
      </c>
      <c r="AT1261" t="str">
        <f t="shared" ref="AT1261" ca="1" si="22946">IF(OR(DA1261=1,CY1261=0),AQ1262,AQ1261)</f>
        <v>+\\frac{31}{6} \\)</v>
      </c>
      <c r="AU1261" s="114" t="s">
        <v>60</v>
      </c>
      <c r="AV1261" s="115" t="s">
        <v>329</v>
      </c>
      <c r="AW1261" s="114" t="str">
        <f t="shared" ref="AW1261" ca="1" si="22947">P1261&amp;Q1261&amp;R1261&amp;S1261&amp;T1261&amp;U1261&amp;V1261&amp;W1261&amp;X1261&amp;Y1261&amp;Z1261&amp;AA1261&amp;AB1261&amp;AC1261</f>
        <v>\\(\\quad \\displaystyle \\frac{3x+2}{3}+\\frac{8x+9}{2}= \\)</v>
      </c>
      <c r="AX1261" s="114" t="str">
        <f t="shared" ref="AX1261" ca="1" si="22948">IF(AS1262="",AS1261&amp;AT1261,AS1262)</f>
        <v>\\(\\quad \\displaystyle 5x+\\frac{31}{6} \\)</v>
      </c>
      <c r="AY1261" s="115" t="s">
        <v>62</v>
      </c>
      <c r="AZ1261" s="116" t="str">
        <f t="shared" ref="AZ1261" ca="1" si="22949">"INSERT INTO "&amp;AU1261&amp;"(tangen,question,answer,editor,date,count) VALUES('"&amp;AV1261&amp;"','"&amp;AW1261&amp;"','"&amp;AX1261&amp;"','"&amp;AY1261&amp;"',NOW(),0);"</f>
        <v>INSERT INTO math(tangen,question,answer,editor,date,count) VALUES('m5800','\\(\\quad \\displaystyle \\frac{3x+2}{3}+\\frac{8x+9}{2}= \\)','\\(\\quad \\displaystyle 5x+\\frac{31}{6} \\)','harazono',NOW(),0);</v>
      </c>
      <c r="BH1261">
        <f t="shared" ref="BH1261" ca="1" si="22950">IF(BH1262=1,"",IF(BH1262=-1,"",BH1262))</f>
        <v>3</v>
      </c>
      <c r="BI1261" t="s">
        <v>18</v>
      </c>
      <c r="BJ1261" t="str">
        <f t="shared" ca="1" si="22342"/>
        <v>+</v>
      </c>
      <c r="BK1261" s="23">
        <f t="shared" ref="BK1261" ca="1" si="22951">IF(H1261=0,7,H1261)</f>
        <v>2</v>
      </c>
      <c r="BM1261">
        <f t="shared" ref="BM1261" ca="1" si="22952">IF(BM1262=1,"",IF(BM1262=-1,"",BM1262))</f>
        <v>8</v>
      </c>
      <c r="BN1261" t="s">
        <v>18</v>
      </c>
      <c r="BO1261" t="str">
        <f t="shared" ca="1" si="22345"/>
        <v>+</v>
      </c>
      <c r="BP1261" s="23">
        <f t="shared" ref="BP1261" ca="1" si="22953">IF(M1261=0,7,M1261)</f>
        <v>9</v>
      </c>
      <c r="BR1261">
        <f t="shared" ref="BR1261" ca="1" si="22954">BH1262*L1262</f>
        <v>6</v>
      </c>
      <c r="BS1261" t="s">
        <v>18</v>
      </c>
      <c r="BT1261">
        <f t="shared" ref="BT1261" ca="1" si="22955">BK1261*L1262</f>
        <v>4</v>
      </c>
      <c r="BV1261">
        <f t="shared" ref="BV1261" ca="1" si="22956">G1262*BM1262</f>
        <v>24</v>
      </c>
      <c r="BW1261" t="s">
        <v>18</v>
      </c>
      <c r="BX1261">
        <f t="shared" ref="BX1261" ca="1" si="22957">G1262*BP1261</f>
        <v>27</v>
      </c>
      <c r="BY1261" s="3">
        <f t="shared" ref="BY1261" ca="1" si="22958">BR1261+BV1261</f>
        <v>30</v>
      </c>
      <c r="BZ1261" t="s">
        <v>18</v>
      </c>
      <c r="CA1261" s="3">
        <f t="shared" ref="CA1261" ca="1" si="22959">BT1261+BX1261</f>
        <v>31</v>
      </c>
      <c r="CB1261">
        <f t="shared" ca="1" si="22404"/>
        <v>30</v>
      </c>
      <c r="CC1261">
        <f t="shared" ca="1" si="22405"/>
        <v>31</v>
      </c>
      <c r="CD1261" s="33">
        <f t="shared" ref="CD1261" ca="1" si="22960">BY1261/GCD(CB1261,CB1262)</f>
        <v>5</v>
      </c>
      <c r="CE1261" t="s">
        <v>18</v>
      </c>
      <c r="CF1261" s="33">
        <f t="shared" ref="CF1261" ca="1" si="22961">CA1261/GCD(CC1261,CC1262)</f>
        <v>31</v>
      </c>
      <c r="CH1261" s="3">
        <f t="shared" ref="CH1261" ca="1" si="22962">CD1261</f>
        <v>5</v>
      </c>
      <c r="CI1261" s="3">
        <f t="shared" ref="CI1261" ca="1" si="22963">CD1262</f>
        <v>1</v>
      </c>
      <c r="CJ1261" t="s">
        <v>18</v>
      </c>
      <c r="CK1261" s="3" t="str">
        <f t="shared" ca="1" si="22357"/>
        <v>+</v>
      </c>
      <c r="CL1261" s="3">
        <f t="shared" ref="CL1261" ca="1" si="22964">CF1261</f>
        <v>31</v>
      </c>
      <c r="CM1261" s="3">
        <f t="shared" ref="CM1261" ca="1" si="22965">CF1262</f>
        <v>6</v>
      </c>
      <c r="CO1261" t="s">
        <v>250</v>
      </c>
      <c r="CP1261" s="2" t="str">
        <f t="shared" ca="1" si="22412"/>
        <v/>
      </c>
      <c r="CQ1261" t="s">
        <v>249</v>
      </c>
      <c r="CR1261" s="2">
        <f t="shared" ref="CR1261" ca="1" si="22966">ABS(CH1261)</f>
        <v>5</v>
      </c>
      <c r="CS1261" t="s">
        <v>216</v>
      </c>
      <c r="CT1261" s="2">
        <f t="shared" ref="CT1261" ca="1" si="22967">CI1261</f>
        <v>1</v>
      </c>
      <c r="CU1261" t="s">
        <v>217</v>
      </c>
      <c r="CV1261" t="s">
        <v>18</v>
      </c>
      <c r="CW1261" s="2" t="str">
        <f t="shared" ca="1" si="22415"/>
        <v>+</v>
      </c>
      <c r="CX1261" t="s">
        <v>249</v>
      </c>
      <c r="CY1261" s="2">
        <f t="shared" ref="CY1261" ca="1" si="22968">ABS(CL1261)</f>
        <v>31</v>
      </c>
      <c r="CZ1261" t="s">
        <v>216</v>
      </c>
      <c r="DA1261" s="2">
        <f t="shared" ref="DA1261" ca="1" si="22969">CM1261</f>
        <v>6</v>
      </c>
      <c r="DB1261" t="s">
        <v>217</v>
      </c>
      <c r="DC1261" t="s">
        <v>230</v>
      </c>
    </row>
    <row r="1262" spans="2:107" ht="32" customHeight="1" x14ac:dyDescent="0.55000000000000004">
      <c r="B1262" s="113"/>
      <c r="C1262" s="113"/>
      <c r="E1262" s="95"/>
      <c r="F1262" s="95"/>
      <c r="G1262" s="1">
        <f t="shared" ca="1" si="22364"/>
        <v>3</v>
      </c>
      <c r="H1262" s="95"/>
      <c r="J1262" s="95"/>
      <c r="K1262" s="95"/>
      <c r="L1262" s="1">
        <f t="shared" ca="1" si="22365"/>
        <v>2</v>
      </c>
      <c r="M1262" s="1"/>
      <c r="AP1262" t="str">
        <f t="shared" ca="1" si="22387"/>
        <v>\\(\\quad \\displaystyle 5x</v>
      </c>
      <c r="AQ1262" t="str">
        <f t="shared" ca="1" si="22388"/>
        <v>+31 \\)</v>
      </c>
      <c r="AS1262" s="13" t="str">
        <f t="shared" ref="AS1262" ca="1" si="22970">IF(AND(CR1261=0,CY1261=0),"\\(\\quad \\displaystyle 0 \\)","")</f>
        <v/>
      </c>
      <c r="AU1262" s="114"/>
      <c r="AV1262" s="114"/>
      <c r="AW1262" s="114"/>
      <c r="AX1262" s="114"/>
      <c r="AY1262" s="114"/>
      <c r="AZ1262" s="117"/>
      <c r="BH1262" s="23">
        <f t="shared" ref="BH1262" ca="1" si="22971">IF(E1261=0,7,E1261)</f>
        <v>3</v>
      </c>
      <c r="BI1262" s="1"/>
      <c r="BK1262" s="1"/>
      <c r="BL1262" t="s">
        <v>287</v>
      </c>
      <c r="BM1262" s="23">
        <f t="shared" ref="BM1262" ca="1" si="22972">IF(J1261=0,7,J1261)</f>
        <v>8</v>
      </c>
      <c r="BN1262" s="1"/>
      <c r="BP1262" s="1"/>
      <c r="BR1262">
        <f t="shared" ref="BR1262" ca="1" si="22973">G1262*L1262</f>
        <v>6</v>
      </c>
      <c r="BS1262" t="s">
        <v>18</v>
      </c>
      <c r="BT1262">
        <f t="shared" ref="BT1262" ca="1" si="22974">G1262*L1262</f>
        <v>6</v>
      </c>
      <c r="BV1262">
        <f t="shared" ref="BV1262" ca="1" si="22975">G1262*L1262</f>
        <v>6</v>
      </c>
      <c r="BW1262" t="s">
        <v>18</v>
      </c>
      <c r="BX1262">
        <f t="shared" ref="BX1262" ca="1" si="22976">G1262*L1262</f>
        <v>6</v>
      </c>
      <c r="BY1262" s="3">
        <f t="shared" ref="BY1262" ca="1" si="22977">BR1262</f>
        <v>6</v>
      </c>
      <c r="BZ1262" t="s">
        <v>18</v>
      </c>
      <c r="CA1262" s="3">
        <f t="shared" ref="CA1262" ca="1" si="22978">BT1262</f>
        <v>6</v>
      </c>
      <c r="CB1262">
        <f t="shared" ca="1" si="22404"/>
        <v>6</v>
      </c>
      <c r="CC1262">
        <f t="shared" ca="1" si="22405"/>
        <v>6</v>
      </c>
      <c r="CD1262" s="33">
        <f t="shared" ref="CD1262" ca="1" si="22979">BY1262/GCD(CB1261,CB1262)</f>
        <v>1</v>
      </c>
      <c r="CE1262" t="s">
        <v>18</v>
      </c>
      <c r="CF1262" s="33">
        <f t="shared" ref="CF1262" ca="1" si="22980">CA1262/GCD(CC1261,CC1262)</f>
        <v>6</v>
      </c>
      <c r="CH1262" s="3">
        <f t="shared" ref="CH1262" ca="1" si="22981">CD1261</f>
        <v>5</v>
      </c>
      <c r="CJ1262" t="s">
        <v>18</v>
      </c>
      <c r="CK1262" s="3" t="str">
        <f t="shared" ref="CK1262" ca="1" si="22982">IF(CM1261&gt;=0,"+","")</f>
        <v>+</v>
      </c>
      <c r="CL1262" s="3">
        <f t="shared" ref="CL1262" ca="1" si="22983">CF1261</f>
        <v>31</v>
      </c>
      <c r="CO1262" t="s">
        <v>250</v>
      </c>
      <c r="CP1262" s="2" t="str">
        <f t="shared" ca="1" si="22412"/>
        <v/>
      </c>
      <c r="CR1262" s="2">
        <f t="shared" ref="CR1262" ca="1" si="22984">IF(CH1262=0,"",IF(CH1262=1,"",IF(CH1262=-1,"",ABS(CH1262))))</f>
        <v>5</v>
      </c>
      <c r="CV1262" t="str">
        <f t="shared" ref="CV1262" ca="1" si="22985">IF(CR1261=0,"","x")</f>
        <v>x</v>
      </c>
      <c r="CW1262" s="2" t="str">
        <f t="shared" ca="1" si="22415"/>
        <v>+</v>
      </c>
      <c r="CY1262" s="2">
        <f t="shared" ref="CY1262" ca="1" si="22986">IF(CL1262=0,"",ABS(CL1262))</f>
        <v>31</v>
      </c>
      <c r="DC1262" t="s">
        <v>230</v>
      </c>
    </row>
    <row r="1263" spans="2:107" ht="32" customHeight="1" x14ac:dyDescent="0.55000000000000004">
      <c r="B1263" s="112" t="s">
        <v>1</v>
      </c>
      <c r="C1263" s="112" t="s">
        <v>330</v>
      </c>
      <c r="E1263" s="96">
        <f t="shared" ca="1" si="22326"/>
        <v>-6</v>
      </c>
      <c r="F1263" s="97" t="s">
        <v>18</v>
      </c>
      <c r="G1263" s="97" t="str">
        <f t="shared" ca="1" si="22327"/>
        <v>+</v>
      </c>
      <c r="H1263" s="96">
        <f t="shared" ca="1" si="22328"/>
        <v>9</v>
      </c>
      <c r="I1263" t="s">
        <v>287</v>
      </c>
      <c r="J1263" s="96">
        <f t="shared" ca="1" si="22329"/>
        <v>10</v>
      </c>
      <c r="K1263" s="97" t="s">
        <v>18</v>
      </c>
      <c r="L1263" s="97" t="str">
        <f t="shared" ca="1" si="22330"/>
        <v>+</v>
      </c>
      <c r="M1263" s="96">
        <f t="shared" ca="1" si="22331"/>
        <v>7</v>
      </c>
      <c r="P1263" t="s">
        <v>250</v>
      </c>
      <c r="Q1263" t="s">
        <v>249</v>
      </c>
      <c r="R1263" t="str">
        <f t="shared" ref="R1263" ca="1" si="22987">BH1263&amp;BI1263&amp;BJ1263&amp;BK1263</f>
        <v>-6x+9</v>
      </c>
      <c r="S1263" t="s">
        <v>216</v>
      </c>
      <c r="T1263">
        <f t="shared" ref="T1263" ca="1" si="22988">G1264</f>
        <v>6</v>
      </c>
      <c r="U1263" t="s">
        <v>217</v>
      </c>
      <c r="V1263" t="s">
        <v>287</v>
      </c>
      <c r="W1263" t="s">
        <v>249</v>
      </c>
      <c r="X1263" t="str">
        <f t="shared" ref="X1263" ca="1" si="22989">BM1263&amp;BN1263&amp;BO1263&amp;BP1263</f>
        <v>10x+7</v>
      </c>
      <c r="Y1263" t="s">
        <v>216</v>
      </c>
      <c r="Z1263">
        <f t="shared" ref="Z1263" ca="1" si="22990">L1264</f>
        <v>10</v>
      </c>
      <c r="AA1263" t="s">
        <v>217</v>
      </c>
      <c r="AB1263" t="s">
        <v>13</v>
      </c>
      <c r="AC1263" t="s">
        <v>230</v>
      </c>
      <c r="AP1263" t="str">
        <f t="shared" ca="1" si="22387"/>
        <v>\\(\\quad \\displaystyle \\frac{0}{1}x</v>
      </c>
      <c r="AQ1263" t="str">
        <f t="shared" ca="1" si="22388"/>
        <v>+\\frac{11}{5} \\)</v>
      </c>
      <c r="AS1263" t="str">
        <f t="shared" ref="AS1263" ca="1" si="22991">IF(OR(CT1263=1,CR1263=0),AP1264,AP1263)</f>
        <v xml:space="preserve">\\(\\quad \\displaystyle </v>
      </c>
      <c r="AT1263" t="str">
        <f t="shared" ref="AT1263" ca="1" si="22992">IF(OR(DA1263=1,CY1263=0),AQ1264,AQ1263)</f>
        <v>+\\frac{11}{5} \\)</v>
      </c>
      <c r="AU1263" s="114" t="s">
        <v>60</v>
      </c>
      <c r="AV1263" s="115" t="s">
        <v>329</v>
      </c>
      <c r="AW1263" s="114" t="str">
        <f t="shared" ref="AW1263" ca="1" si="22993">P1263&amp;Q1263&amp;R1263&amp;S1263&amp;T1263&amp;U1263&amp;V1263&amp;W1263&amp;X1263&amp;Y1263&amp;Z1263&amp;AA1263&amp;AB1263&amp;AC1263</f>
        <v>\\(\\quad \\displaystyle \\frac{-6x+9}{6}+\\frac{10x+7}{10}= \\)</v>
      </c>
      <c r="AX1263" s="114" t="str">
        <f t="shared" ref="AX1263" ca="1" si="22994">IF(AS1264="",AS1263&amp;AT1263,AS1264)</f>
        <v>\\(\\quad \\displaystyle +\\frac{11}{5} \\)</v>
      </c>
      <c r="AY1263" s="115" t="s">
        <v>62</v>
      </c>
      <c r="AZ1263" s="116" t="str">
        <f t="shared" ref="AZ1263" ca="1" si="22995">"INSERT INTO "&amp;AU1263&amp;"(tangen,question,answer,editor,date,count) VALUES('"&amp;AV1263&amp;"','"&amp;AW1263&amp;"','"&amp;AX1263&amp;"','"&amp;AY1263&amp;"',NOW(),0);"</f>
        <v>INSERT INTO math(tangen,question,answer,editor,date,count) VALUES('m5800','\\(\\quad \\displaystyle \\frac{-6x+9}{6}+\\frac{10x+7}{10}= \\)','\\(\\quad \\displaystyle +\\frac{11}{5} \\)','harazono',NOW(),0);</v>
      </c>
      <c r="BH1263">
        <f t="shared" ref="BH1263" ca="1" si="22996">IF(BH1264=1,"",IF(BH1264=-1,"",BH1264))</f>
        <v>-6</v>
      </c>
      <c r="BI1263" t="s">
        <v>18</v>
      </c>
      <c r="BJ1263" t="str">
        <f t="shared" ca="1" si="22342"/>
        <v>+</v>
      </c>
      <c r="BK1263" s="23">
        <f t="shared" ref="BK1263" ca="1" si="22997">IF(H1263=0,7,H1263)</f>
        <v>9</v>
      </c>
      <c r="BM1263">
        <f t="shared" ref="BM1263" ca="1" si="22998">IF(BM1264=1,"",IF(BM1264=-1,"",BM1264))</f>
        <v>10</v>
      </c>
      <c r="BN1263" t="s">
        <v>18</v>
      </c>
      <c r="BO1263" t="str">
        <f t="shared" ca="1" si="22345"/>
        <v>+</v>
      </c>
      <c r="BP1263" s="23">
        <f t="shared" ref="BP1263" ca="1" si="22999">IF(M1263=0,7,M1263)</f>
        <v>7</v>
      </c>
      <c r="BR1263">
        <f t="shared" ref="BR1263" ca="1" si="23000">BH1264*L1264</f>
        <v>-60</v>
      </c>
      <c r="BS1263" t="s">
        <v>18</v>
      </c>
      <c r="BT1263">
        <f t="shared" ref="BT1263" ca="1" si="23001">BK1263*L1264</f>
        <v>90</v>
      </c>
      <c r="BV1263">
        <f t="shared" ref="BV1263" ca="1" si="23002">G1264*BM1264</f>
        <v>60</v>
      </c>
      <c r="BW1263" t="s">
        <v>18</v>
      </c>
      <c r="BX1263">
        <f t="shared" ref="BX1263" ca="1" si="23003">G1264*BP1263</f>
        <v>42</v>
      </c>
      <c r="BY1263" s="3">
        <f t="shared" ref="BY1263" ca="1" si="23004">BR1263+BV1263</f>
        <v>0</v>
      </c>
      <c r="BZ1263" t="s">
        <v>18</v>
      </c>
      <c r="CA1263" s="3">
        <f t="shared" ref="CA1263" ca="1" si="23005">BT1263+BX1263</f>
        <v>132</v>
      </c>
      <c r="CB1263">
        <f t="shared" ca="1" si="22404"/>
        <v>0</v>
      </c>
      <c r="CC1263">
        <f t="shared" ca="1" si="22405"/>
        <v>132</v>
      </c>
      <c r="CD1263" s="33">
        <f t="shared" ref="CD1263" ca="1" si="23006">BY1263/GCD(CB1263,CB1264)</f>
        <v>0</v>
      </c>
      <c r="CE1263" t="s">
        <v>18</v>
      </c>
      <c r="CF1263" s="33">
        <f t="shared" ref="CF1263" ca="1" si="23007">CA1263/GCD(CC1263,CC1264)</f>
        <v>11</v>
      </c>
      <c r="CH1263" s="3">
        <f t="shared" ref="CH1263" ca="1" si="23008">CD1263</f>
        <v>0</v>
      </c>
      <c r="CI1263" s="3">
        <f t="shared" ref="CI1263" ca="1" si="23009">CD1264</f>
        <v>1</v>
      </c>
      <c r="CJ1263" t="s">
        <v>18</v>
      </c>
      <c r="CK1263" s="3" t="str">
        <f t="shared" ca="1" si="22357"/>
        <v>+</v>
      </c>
      <c r="CL1263" s="3">
        <f t="shared" ref="CL1263" ca="1" si="23010">CF1263</f>
        <v>11</v>
      </c>
      <c r="CM1263" s="3">
        <f t="shared" ref="CM1263" ca="1" si="23011">CF1264</f>
        <v>5</v>
      </c>
      <c r="CO1263" t="s">
        <v>250</v>
      </c>
      <c r="CP1263" s="2" t="str">
        <f t="shared" ca="1" si="22412"/>
        <v/>
      </c>
      <c r="CQ1263" t="s">
        <v>249</v>
      </c>
      <c r="CR1263" s="2">
        <f t="shared" ref="CR1263" ca="1" si="23012">ABS(CH1263)</f>
        <v>0</v>
      </c>
      <c r="CS1263" t="s">
        <v>216</v>
      </c>
      <c r="CT1263" s="2">
        <f t="shared" ref="CT1263" ca="1" si="23013">CI1263</f>
        <v>1</v>
      </c>
      <c r="CU1263" t="s">
        <v>217</v>
      </c>
      <c r="CV1263" t="s">
        <v>18</v>
      </c>
      <c r="CW1263" s="2" t="str">
        <f t="shared" ca="1" si="22415"/>
        <v>+</v>
      </c>
      <c r="CX1263" t="s">
        <v>249</v>
      </c>
      <c r="CY1263" s="2">
        <f t="shared" ref="CY1263" ca="1" si="23014">ABS(CL1263)</f>
        <v>11</v>
      </c>
      <c r="CZ1263" t="s">
        <v>216</v>
      </c>
      <c r="DA1263" s="2">
        <f t="shared" ref="DA1263" ca="1" si="23015">CM1263</f>
        <v>5</v>
      </c>
      <c r="DB1263" t="s">
        <v>217</v>
      </c>
      <c r="DC1263" t="s">
        <v>230</v>
      </c>
    </row>
    <row r="1264" spans="2:107" ht="32" customHeight="1" x14ac:dyDescent="0.55000000000000004">
      <c r="B1264" s="113"/>
      <c r="C1264" s="113"/>
      <c r="E1264" s="95"/>
      <c r="F1264" s="95"/>
      <c r="G1264" s="1">
        <f t="shared" ca="1" si="22364"/>
        <v>6</v>
      </c>
      <c r="H1264" s="95"/>
      <c r="J1264" s="95"/>
      <c r="K1264" s="95"/>
      <c r="L1264" s="1">
        <f t="shared" ca="1" si="22365"/>
        <v>10</v>
      </c>
      <c r="M1264" s="1"/>
      <c r="AP1264" t="str">
        <f t="shared" ca="1" si="22387"/>
        <v xml:space="preserve">\\(\\quad \\displaystyle </v>
      </c>
      <c r="AQ1264" t="str">
        <f t="shared" ca="1" si="22388"/>
        <v>+11 \\)</v>
      </c>
      <c r="AS1264" s="13" t="str">
        <f t="shared" ref="AS1264" ca="1" si="23016">IF(AND(CR1263=0,CY1263=0),"\\(\\quad \\displaystyle 0 \\)","")</f>
        <v/>
      </c>
      <c r="AU1264" s="114"/>
      <c r="AV1264" s="114"/>
      <c r="AW1264" s="114"/>
      <c r="AX1264" s="114"/>
      <c r="AY1264" s="114"/>
      <c r="AZ1264" s="117"/>
      <c r="BH1264" s="23">
        <f t="shared" ref="BH1264" ca="1" si="23017">IF(E1263=0,7,E1263)</f>
        <v>-6</v>
      </c>
      <c r="BI1264" s="1"/>
      <c r="BK1264" s="1"/>
      <c r="BL1264" t="s">
        <v>287</v>
      </c>
      <c r="BM1264" s="23">
        <f t="shared" ref="BM1264" ca="1" si="23018">IF(J1263=0,7,J1263)</f>
        <v>10</v>
      </c>
      <c r="BN1264" s="1"/>
      <c r="BP1264" s="1"/>
      <c r="BR1264">
        <f t="shared" ref="BR1264" ca="1" si="23019">G1264*L1264</f>
        <v>60</v>
      </c>
      <c r="BS1264" t="s">
        <v>18</v>
      </c>
      <c r="BT1264">
        <f t="shared" ref="BT1264" ca="1" si="23020">G1264*L1264</f>
        <v>60</v>
      </c>
      <c r="BV1264">
        <f t="shared" ref="BV1264" ca="1" si="23021">G1264*L1264</f>
        <v>60</v>
      </c>
      <c r="BW1264" t="s">
        <v>18</v>
      </c>
      <c r="BX1264">
        <f t="shared" ref="BX1264" ca="1" si="23022">G1264*L1264</f>
        <v>60</v>
      </c>
      <c r="BY1264" s="3">
        <f t="shared" ref="BY1264" ca="1" si="23023">BR1264</f>
        <v>60</v>
      </c>
      <c r="BZ1264" t="s">
        <v>18</v>
      </c>
      <c r="CA1264" s="3">
        <f t="shared" ref="CA1264" ca="1" si="23024">BT1264</f>
        <v>60</v>
      </c>
      <c r="CB1264">
        <f t="shared" ca="1" si="22404"/>
        <v>60</v>
      </c>
      <c r="CC1264">
        <f t="shared" ca="1" si="22405"/>
        <v>60</v>
      </c>
      <c r="CD1264" s="33">
        <f t="shared" ref="CD1264" ca="1" si="23025">BY1264/GCD(CB1263,CB1264)</f>
        <v>1</v>
      </c>
      <c r="CE1264" t="s">
        <v>18</v>
      </c>
      <c r="CF1264" s="33">
        <f t="shared" ref="CF1264" ca="1" si="23026">CA1264/GCD(CC1263,CC1264)</f>
        <v>5</v>
      </c>
      <c r="CH1264" s="3">
        <f t="shared" ref="CH1264" ca="1" si="23027">CD1263</f>
        <v>0</v>
      </c>
      <c r="CJ1264" t="s">
        <v>18</v>
      </c>
      <c r="CK1264" s="3" t="str">
        <f t="shared" ref="CK1264" ca="1" si="23028">IF(CM1263&gt;=0,"+","")</f>
        <v>+</v>
      </c>
      <c r="CL1264" s="3">
        <f t="shared" ref="CL1264" ca="1" si="23029">CF1263</f>
        <v>11</v>
      </c>
      <c r="CO1264" t="s">
        <v>250</v>
      </c>
      <c r="CP1264" s="2" t="str">
        <f t="shared" ca="1" si="22412"/>
        <v/>
      </c>
      <c r="CR1264" s="2" t="str">
        <f t="shared" ref="CR1264" ca="1" si="23030">IF(CH1264=0,"",IF(CH1264=1,"",IF(CH1264=-1,"",ABS(CH1264))))</f>
        <v/>
      </c>
      <c r="CV1264" t="str">
        <f t="shared" ref="CV1264" ca="1" si="23031">IF(CR1263=0,"","x")</f>
        <v/>
      </c>
      <c r="CW1264" s="2" t="str">
        <f t="shared" ca="1" si="22415"/>
        <v>+</v>
      </c>
      <c r="CY1264" s="2">
        <f t="shared" ref="CY1264" ca="1" si="23032">IF(CL1264=0,"",ABS(CL1264))</f>
        <v>11</v>
      </c>
      <c r="DC1264" t="s">
        <v>230</v>
      </c>
    </row>
    <row r="1265" spans="2:107" ht="32" customHeight="1" x14ac:dyDescent="0.55000000000000004">
      <c r="B1265" s="112" t="s">
        <v>1</v>
      </c>
      <c r="C1265" s="112" t="s">
        <v>330</v>
      </c>
      <c r="E1265" s="96">
        <f t="shared" ca="1" si="22326"/>
        <v>-10</v>
      </c>
      <c r="F1265" s="97" t="s">
        <v>18</v>
      </c>
      <c r="G1265" s="97" t="str">
        <f t="shared" ca="1" si="22327"/>
        <v>+</v>
      </c>
      <c r="H1265" s="96">
        <f t="shared" ca="1" si="22328"/>
        <v>3</v>
      </c>
      <c r="I1265" t="s">
        <v>287</v>
      </c>
      <c r="J1265" s="96">
        <f t="shared" ca="1" si="22329"/>
        <v>6</v>
      </c>
      <c r="K1265" s="97" t="s">
        <v>18</v>
      </c>
      <c r="L1265" s="97" t="str">
        <f t="shared" ca="1" si="22330"/>
        <v>+</v>
      </c>
      <c r="M1265" s="96">
        <f t="shared" ca="1" si="22331"/>
        <v>4</v>
      </c>
      <c r="P1265" t="s">
        <v>250</v>
      </c>
      <c r="Q1265" t="s">
        <v>249</v>
      </c>
      <c r="R1265" t="str">
        <f t="shared" ref="R1265" ca="1" si="23033">BH1265&amp;BI1265&amp;BJ1265&amp;BK1265</f>
        <v>-10x+3</v>
      </c>
      <c r="S1265" t="s">
        <v>216</v>
      </c>
      <c r="T1265">
        <f t="shared" ref="T1265" ca="1" si="23034">G1266</f>
        <v>3</v>
      </c>
      <c r="U1265" t="s">
        <v>217</v>
      </c>
      <c r="V1265" t="s">
        <v>287</v>
      </c>
      <c r="W1265" t="s">
        <v>249</v>
      </c>
      <c r="X1265" t="str">
        <f t="shared" ref="X1265" ca="1" si="23035">BM1265&amp;BN1265&amp;BO1265&amp;BP1265</f>
        <v>6x+4</v>
      </c>
      <c r="Y1265" t="s">
        <v>216</v>
      </c>
      <c r="Z1265">
        <f t="shared" ref="Z1265" ca="1" si="23036">L1266</f>
        <v>10</v>
      </c>
      <c r="AA1265" t="s">
        <v>217</v>
      </c>
      <c r="AB1265" t="s">
        <v>13</v>
      </c>
      <c r="AC1265" t="s">
        <v>230</v>
      </c>
      <c r="AP1265" t="str">
        <f t="shared" ca="1" si="22387"/>
        <v>\\(\\quad \\displaystyle -\\frac{41}{15}x</v>
      </c>
      <c r="AQ1265" t="str">
        <f t="shared" ca="1" si="22388"/>
        <v>+\\frac{7}{5} \\)</v>
      </c>
      <c r="AS1265" t="str">
        <f t="shared" ref="AS1265" ca="1" si="23037">IF(OR(CT1265=1,CR1265=0),AP1266,AP1265)</f>
        <v>\\(\\quad \\displaystyle -\\frac{41}{15}x</v>
      </c>
      <c r="AT1265" t="str">
        <f t="shared" ref="AT1265" ca="1" si="23038">IF(OR(DA1265=1,CY1265=0),AQ1266,AQ1265)</f>
        <v>+\\frac{7}{5} \\)</v>
      </c>
      <c r="AU1265" s="114" t="s">
        <v>60</v>
      </c>
      <c r="AV1265" s="115" t="s">
        <v>329</v>
      </c>
      <c r="AW1265" s="114" t="str">
        <f t="shared" ref="AW1265" ca="1" si="23039">P1265&amp;Q1265&amp;R1265&amp;S1265&amp;T1265&amp;U1265&amp;V1265&amp;W1265&amp;X1265&amp;Y1265&amp;Z1265&amp;AA1265&amp;AB1265&amp;AC1265</f>
        <v>\\(\\quad \\displaystyle \\frac{-10x+3}{3}+\\frac{6x+4}{10}= \\)</v>
      </c>
      <c r="AX1265" s="114" t="str">
        <f t="shared" ref="AX1265" ca="1" si="23040">IF(AS1266="",AS1265&amp;AT1265,AS1266)</f>
        <v>\\(\\quad \\displaystyle -\\frac{41}{15}x+\\frac{7}{5} \\)</v>
      </c>
      <c r="AY1265" s="115" t="s">
        <v>62</v>
      </c>
      <c r="AZ1265" s="116" t="str">
        <f t="shared" ref="AZ1265" ca="1" si="23041">"INSERT INTO "&amp;AU1265&amp;"(tangen,question,answer,editor,date,count) VALUES('"&amp;AV1265&amp;"','"&amp;AW1265&amp;"','"&amp;AX1265&amp;"','"&amp;AY1265&amp;"',NOW(),0);"</f>
        <v>INSERT INTO math(tangen,question,answer,editor,date,count) VALUES('m5800','\\(\\quad \\displaystyle \\frac{-10x+3}{3}+\\frac{6x+4}{10}= \\)','\\(\\quad \\displaystyle -\\frac{41}{15}x+\\frac{7}{5} \\)','harazono',NOW(),0);</v>
      </c>
      <c r="BH1265">
        <f t="shared" ref="BH1265" ca="1" si="23042">IF(BH1266=1,"",IF(BH1266=-1,"",BH1266))</f>
        <v>-10</v>
      </c>
      <c r="BI1265" t="s">
        <v>18</v>
      </c>
      <c r="BJ1265" t="str">
        <f t="shared" ca="1" si="22342"/>
        <v>+</v>
      </c>
      <c r="BK1265" s="23">
        <f t="shared" ref="BK1265" ca="1" si="23043">IF(H1265=0,7,H1265)</f>
        <v>3</v>
      </c>
      <c r="BM1265">
        <f t="shared" ref="BM1265" ca="1" si="23044">IF(BM1266=1,"",IF(BM1266=-1,"",BM1266))</f>
        <v>6</v>
      </c>
      <c r="BN1265" t="s">
        <v>18</v>
      </c>
      <c r="BO1265" t="str">
        <f t="shared" ca="1" si="22345"/>
        <v>+</v>
      </c>
      <c r="BP1265" s="23">
        <f t="shared" ref="BP1265" ca="1" si="23045">IF(M1265=0,7,M1265)</f>
        <v>4</v>
      </c>
      <c r="BR1265">
        <f t="shared" ref="BR1265" ca="1" si="23046">BH1266*L1266</f>
        <v>-100</v>
      </c>
      <c r="BS1265" t="s">
        <v>18</v>
      </c>
      <c r="BT1265">
        <f t="shared" ref="BT1265" ca="1" si="23047">BK1265*L1266</f>
        <v>30</v>
      </c>
      <c r="BV1265">
        <f t="shared" ref="BV1265" ca="1" si="23048">G1266*BM1266</f>
        <v>18</v>
      </c>
      <c r="BW1265" t="s">
        <v>18</v>
      </c>
      <c r="BX1265">
        <f t="shared" ref="BX1265" ca="1" si="23049">G1266*BP1265</f>
        <v>12</v>
      </c>
      <c r="BY1265" s="3">
        <f t="shared" ref="BY1265" ca="1" si="23050">BR1265+BV1265</f>
        <v>-82</v>
      </c>
      <c r="BZ1265" t="s">
        <v>18</v>
      </c>
      <c r="CA1265" s="3">
        <f t="shared" ref="CA1265" ca="1" si="23051">BT1265+BX1265</f>
        <v>42</v>
      </c>
      <c r="CB1265">
        <f t="shared" ca="1" si="22404"/>
        <v>82</v>
      </c>
      <c r="CC1265">
        <f t="shared" ca="1" si="22405"/>
        <v>42</v>
      </c>
      <c r="CD1265" s="33">
        <f t="shared" ref="CD1265" ca="1" si="23052">BY1265/GCD(CB1265,CB1266)</f>
        <v>-41</v>
      </c>
      <c r="CE1265" t="s">
        <v>18</v>
      </c>
      <c r="CF1265" s="33">
        <f t="shared" ref="CF1265" ca="1" si="23053">CA1265/GCD(CC1265,CC1266)</f>
        <v>7</v>
      </c>
      <c r="CH1265" s="3">
        <f t="shared" ref="CH1265" ca="1" si="23054">CD1265</f>
        <v>-41</v>
      </c>
      <c r="CI1265" s="3">
        <f t="shared" ref="CI1265" ca="1" si="23055">CD1266</f>
        <v>15</v>
      </c>
      <c r="CJ1265" t="s">
        <v>18</v>
      </c>
      <c r="CK1265" s="3" t="str">
        <f t="shared" ca="1" si="22357"/>
        <v>+</v>
      </c>
      <c r="CL1265" s="3">
        <f t="shared" ref="CL1265" ca="1" si="23056">CF1265</f>
        <v>7</v>
      </c>
      <c r="CM1265" s="3">
        <f t="shared" ref="CM1265" ca="1" si="23057">CF1266</f>
        <v>5</v>
      </c>
      <c r="CO1265" t="s">
        <v>250</v>
      </c>
      <c r="CP1265" s="2" t="str">
        <f t="shared" ca="1" si="22412"/>
        <v>-</v>
      </c>
      <c r="CQ1265" t="s">
        <v>249</v>
      </c>
      <c r="CR1265" s="2">
        <f t="shared" ref="CR1265" ca="1" si="23058">ABS(CH1265)</f>
        <v>41</v>
      </c>
      <c r="CS1265" t="s">
        <v>216</v>
      </c>
      <c r="CT1265" s="2">
        <f t="shared" ref="CT1265" ca="1" si="23059">CI1265</f>
        <v>15</v>
      </c>
      <c r="CU1265" t="s">
        <v>217</v>
      </c>
      <c r="CV1265" t="s">
        <v>18</v>
      </c>
      <c r="CW1265" s="2" t="str">
        <f t="shared" ca="1" si="22415"/>
        <v>+</v>
      </c>
      <c r="CX1265" t="s">
        <v>249</v>
      </c>
      <c r="CY1265" s="2">
        <f t="shared" ref="CY1265" ca="1" si="23060">ABS(CL1265)</f>
        <v>7</v>
      </c>
      <c r="CZ1265" t="s">
        <v>216</v>
      </c>
      <c r="DA1265" s="2">
        <f t="shared" ref="DA1265" ca="1" si="23061">CM1265</f>
        <v>5</v>
      </c>
      <c r="DB1265" t="s">
        <v>217</v>
      </c>
      <c r="DC1265" t="s">
        <v>230</v>
      </c>
    </row>
    <row r="1266" spans="2:107" ht="32" customHeight="1" x14ac:dyDescent="0.55000000000000004">
      <c r="B1266" s="113"/>
      <c r="C1266" s="113"/>
      <c r="E1266" s="95"/>
      <c r="F1266" s="95"/>
      <c r="G1266" s="1">
        <f t="shared" ca="1" si="22364"/>
        <v>3</v>
      </c>
      <c r="H1266" s="95"/>
      <c r="J1266" s="95"/>
      <c r="K1266" s="95"/>
      <c r="L1266" s="1">
        <f t="shared" ca="1" si="22365"/>
        <v>10</v>
      </c>
      <c r="M1266" s="1"/>
      <c r="AP1266" t="str">
        <f t="shared" ca="1" si="22387"/>
        <v>\\(\\quad \\displaystyle -41x</v>
      </c>
      <c r="AQ1266" t="str">
        <f t="shared" ca="1" si="22388"/>
        <v>+7 \\)</v>
      </c>
      <c r="AS1266" s="13" t="str">
        <f t="shared" ref="AS1266" ca="1" si="23062">IF(AND(CR1265=0,CY1265=0),"\\(\\quad \\displaystyle 0 \\)","")</f>
        <v/>
      </c>
      <c r="AU1266" s="114"/>
      <c r="AV1266" s="114"/>
      <c r="AW1266" s="114"/>
      <c r="AX1266" s="114"/>
      <c r="AY1266" s="114"/>
      <c r="AZ1266" s="117"/>
      <c r="BH1266" s="23">
        <f t="shared" ref="BH1266" ca="1" si="23063">IF(E1265=0,7,E1265)</f>
        <v>-10</v>
      </c>
      <c r="BI1266" s="1"/>
      <c r="BK1266" s="1"/>
      <c r="BL1266" t="s">
        <v>287</v>
      </c>
      <c r="BM1266" s="23">
        <f t="shared" ref="BM1266" ca="1" si="23064">IF(J1265=0,7,J1265)</f>
        <v>6</v>
      </c>
      <c r="BN1266" s="1"/>
      <c r="BP1266" s="1"/>
      <c r="BR1266">
        <f t="shared" ref="BR1266" ca="1" si="23065">G1266*L1266</f>
        <v>30</v>
      </c>
      <c r="BS1266" t="s">
        <v>18</v>
      </c>
      <c r="BT1266">
        <f t="shared" ref="BT1266" ca="1" si="23066">G1266*L1266</f>
        <v>30</v>
      </c>
      <c r="BV1266">
        <f t="shared" ref="BV1266" ca="1" si="23067">G1266*L1266</f>
        <v>30</v>
      </c>
      <c r="BW1266" t="s">
        <v>18</v>
      </c>
      <c r="BX1266">
        <f t="shared" ref="BX1266" ca="1" si="23068">G1266*L1266</f>
        <v>30</v>
      </c>
      <c r="BY1266" s="3">
        <f t="shared" ref="BY1266" ca="1" si="23069">BR1266</f>
        <v>30</v>
      </c>
      <c r="BZ1266" t="s">
        <v>18</v>
      </c>
      <c r="CA1266" s="3">
        <f t="shared" ref="CA1266" ca="1" si="23070">BT1266</f>
        <v>30</v>
      </c>
      <c r="CB1266">
        <f t="shared" ca="1" si="22404"/>
        <v>30</v>
      </c>
      <c r="CC1266">
        <f t="shared" ca="1" si="22405"/>
        <v>30</v>
      </c>
      <c r="CD1266" s="33">
        <f t="shared" ref="CD1266" ca="1" si="23071">BY1266/GCD(CB1265,CB1266)</f>
        <v>15</v>
      </c>
      <c r="CE1266" t="s">
        <v>18</v>
      </c>
      <c r="CF1266" s="33">
        <f t="shared" ref="CF1266" ca="1" si="23072">CA1266/GCD(CC1265,CC1266)</f>
        <v>5</v>
      </c>
      <c r="CH1266" s="3">
        <f t="shared" ref="CH1266" ca="1" si="23073">CD1265</f>
        <v>-41</v>
      </c>
      <c r="CJ1266" t="s">
        <v>18</v>
      </c>
      <c r="CK1266" s="3" t="str">
        <f t="shared" ref="CK1266" ca="1" si="23074">IF(CM1265&gt;=0,"+","")</f>
        <v>+</v>
      </c>
      <c r="CL1266" s="3">
        <f t="shared" ref="CL1266" ca="1" si="23075">CF1265</f>
        <v>7</v>
      </c>
      <c r="CO1266" t="s">
        <v>250</v>
      </c>
      <c r="CP1266" s="2" t="str">
        <f t="shared" ca="1" si="22412"/>
        <v>-</v>
      </c>
      <c r="CR1266" s="2">
        <f t="shared" ref="CR1266" ca="1" si="23076">IF(CH1266=0,"",IF(CH1266=1,"",IF(CH1266=-1,"",ABS(CH1266))))</f>
        <v>41</v>
      </c>
      <c r="CV1266" t="str">
        <f t="shared" ref="CV1266" ca="1" si="23077">IF(CR1265=0,"","x")</f>
        <v>x</v>
      </c>
      <c r="CW1266" s="2" t="str">
        <f t="shared" ca="1" si="22415"/>
        <v>+</v>
      </c>
      <c r="CY1266" s="2">
        <f t="shared" ref="CY1266" ca="1" si="23078">IF(CL1266=0,"",ABS(CL1266))</f>
        <v>7</v>
      </c>
      <c r="DC1266" t="s">
        <v>230</v>
      </c>
    </row>
    <row r="1267" spans="2:107" ht="32" customHeight="1" x14ac:dyDescent="0.55000000000000004">
      <c r="B1267" s="112" t="s">
        <v>1</v>
      </c>
      <c r="C1267" s="112" t="s">
        <v>330</v>
      </c>
      <c r="E1267" s="96">
        <f t="shared" ca="1" si="22326"/>
        <v>-6</v>
      </c>
      <c r="F1267" s="97" t="s">
        <v>18</v>
      </c>
      <c r="G1267" s="97" t="str">
        <f t="shared" ca="1" si="22327"/>
        <v>+</v>
      </c>
      <c r="H1267" s="96">
        <f t="shared" ca="1" si="22328"/>
        <v>1</v>
      </c>
      <c r="I1267" t="s">
        <v>287</v>
      </c>
      <c r="J1267" s="96">
        <f t="shared" ca="1" si="22329"/>
        <v>8</v>
      </c>
      <c r="K1267" s="97" t="s">
        <v>18</v>
      </c>
      <c r="L1267" s="97" t="str">
        <f t="shared" ca="1" si="22330"/>
        <v>+</v>
      </c>
      <c r="M1267" s="96">
        <f t="shared" ca="1" si="22331"/>
        <v>9</v>
      </c>
      <c r="P1267" t="s">
        <v>250</v>
      </c>
      <c r="Q1267" t="s">
        <v>249</v>
      </c>
      <c r="R1267" t="str">
        <f t="shared" ref="R1267" ca="1" si="23079">BH1267&amp;BI1267&amp;BJ1267&amp;BK1267</f>
        <v>-6x+1</v>
      </c>
      <c r="S1267" t="s">
        <v>216</v>
      </c>
      <c r="T1267">
        <f t="shared" ref="T1267" ca="1" si="23080">G1268</f>
        <v>8</v>
      </c>
      <c r="U1267" t="s">
        <v>217</v>
      </c>
      <c r="V1267" t="s">
        <v>287</v>
      </c>
      <c r="W1267" t="s">
        <v>249</v>
      </c>
      <c r="X1267" t="str">
        <f t="shared" ref="X1267" ca="1" si="23081">BM1267&amp;BN1267&amp;BO1267&amp;BP1267</f>
        <v>8x+9</v>
      </c>
      <c r="Y1267" t="s">
        <v>216</v>
      </c>
      <c r="Z1267">
        <f t="shared" ref="Z1267" ca="1" si="23082">L1268</f>
        <v>5</v>
      </c>
      <c r="AA1267" t="s">
        <v>217</v>
      </c>
      <c r="AB1267" t="s">
        <v>13</v>
      </c>
      <c r="AC1267" t="s">
        <v>230</v>
      </c>
      <c r="AP1267" t="str">
        <f t="shared" ca="1" si="22387"/>
        <v>\\(\\quad \\displaystyle \\frac{17}{20}x</v>
      </c>
      <c r="AQ1267" t="str">
        <f t="shared" ca="1" si="22388"/>
        <v>+\\frac{77}{40} \\)</v>
      </c>
      <c r="AS1267" t="str">
        <f t="shared" ref="AS1267" ca="1" si="23083">IF(OR(CT1267=1,CR1267=0),AP1268,AP1267)</f>
        <v>\\(\\quad \\displaystyle \\frac{17}{20}x</v>
      </c>
      <c r="AT1267" t="str">
        <f t="shared" ref="AT1267" ca="1" si="23084">IF(OR(DA1267=1,CY1267=0),AQ1268,AQ1267)</f>
        <v>+\\frac{77}{40} \\)</v>
      </c>
      <c r="AU1267" s="114" t="s">
        <v>60</v>
      </c>
      <c r="AV1267" s="115" t="s">
        <v>329</v>
      </c>
      <c r="AW1267" s="114" t="str">
        <f t="shared" ref="AW1267" ca="1" si="23085">P1267&amp;Q1267&amp;R1267&amp;S1267&amp;T1267&amp;U1267&amp;V1267&amp;W1267&amp;X1267&amp;Y1267&amp;Z1267&amp;AA1267&amp;AB1267&amp;AC1267</f>
        <v>\\(\\quad \\displaystyle \\frac{-6x+1}{8}+\\frac{8x+9}{5}= \\)</v>
      </c>
      <c r="AX1267" s="114" t="str">
        <f t="shared" ref="AX1267" ca="1" si="23086">IF(AS1268="",AS1267&amp;AT1267,AS1268)</f>
        <v>\\(\\quad \\displaystyle \\frac{17}{20}x+\\frac{77}{40} \\)</v>
      </c>
      <c r="AY1267" s="115" t="s">
        <v>62</v>
      </c>
      <c r="AZ1267" s="116" t="str">
        <f t="shared" ref="AZ1267" ca="1" si="23087">"INSERT INTO "&amp;AU1267&amp;"(tangen,question,answer,editor,date,count) VALUES('"&amp;AV1267&amp;"','"&amp;AW1267&amp;"','"&amp;AX1267&amp;"','"&amp;AY1267&amp;"',NOW(),0);"</f>
        <v>INSERT INTO math(tangen,question,answer,editor,date,count) VALUES('m5800','\\(\\quad \\displaystyle \\frac{-6x+1}{8}+\\frac{8x+9}{5}= \\)','\\(\\quad \\displaystyle \\frac{17}{20}x+\\frac{77}{40} \\)','harazono',NOW(),0);</v>
      </c>
      <c r="BH1267">
        <f t="shared" ref="BH1267" ca="1" si="23088">IF(BH1268=1,"",IF(BH1268=-1,"",BH1268))</f>
        <v>-6</v>
      </c>
      <c r="BI1267" t="s">
        <v>18</v>
      </c>
      <c r="BJ1267" t="str">
        <f t="shared" ca="1" si="22342"/>
        <v>+</v>
      </c>
      <c r="BK1267" s="23">
        <f t="shared" ref="BK1267" ca="1" si="23089">IF(H1267=0,7,H1267)</f>
        <v>1</v>
      </c>
      <c r="BM1267">
        <f t="shared" ref="BM1267" ca="1" si="23090">IF(BM1268=1,"",IF(BM1268=-1,"",BM1268))</f>
        <v>8</v>
      </c>
      <c r="BN1267" t="s">
        <v>18</v>
      </c>
      <c r="BO1267" t="str">
        <f t="shared" ca="1" si="22345"/>
        <v>+</v>
      </c>
      <c r="BP1267" s="23">
        <f t="shared" ref="BP1267" ca="1" si="23091">IF(M1267=0,7,M1267)</f>
        <v>9</v>
      </c>
      <c r="BR1267">
        <f t="shared" ref="BR1267" ca="1" si="23092">BH1268*L1268</f>
        <v>-30</v>
      </c>
      <c r="BS1267" t="s">
        <v>18</v>
      </c>
      <c r="BT1267">
        <f t="shared" ref="BT1267" ca="1" si="23093">BK1267*L1268</f>
        <v>5</v>
      </c>
      <c r="BV1267">
        <f t="shared" ref="BV1267" ca="1" si="23094">G1268*BM1268</f>
        <v>64</v>
      </c>
      <c r="BW1267" t="s">
        <v>18</v>
      </c>
      <c r="BX1267">
        <f t="shared" ref="BX1267" ca="1" si="23095">G1268*BP1267</f>
        <v>72</v>
      </c>
      <c r="BY1267" s="3">
        <f t="shared" ref="BY1267" ca="1" si="23096">BR1267+BV1267</f>
        <v>34</v>
      </c>
      <c r="BZ1267" t="s">
        <v>18</v>
      </c>
      <c r="CA1267" s="3">
        <f t="shared" ref="CA1267" ca="1" si="23097">BT1267+BX1267</f>
        <v>77</v>
      </c>
      <c r="CB1267">
        <f t="shared" ca="1" si="22404"/>
        <v>34</v>
      </c>
      <c r="CC1267">
        <f t="shared" ca="1" si="22405"/>
        <v>77</v>
      </c>
      <c r="CD1267" s="33">
        <f t="shared" ref="CD1267" ca="1" si="23098">BY1267/GCD(CB1267,CB1268)</f>
        <v>17</v>
      </c>
      <c r="CE1267" t="s">
        <v>18</v>
      </c>
      <c r="CF1267" s="33">
        <f t="shared" ref="CF1267" ca="1" si="23099">CA1267/GCD(CC1267,CC1268)</f>
        <v>77</v>
      </c>
      <c r="CH1267" s="3">
        <f t="shared" ref="CH1267" ca="1" si="23100">CD1267</f>
        <v>17</v>
      </c>
      <c r="CI1267" s="3">
        <f t="shared" ref="CI1267" ca="1" si="23101">CD1268</f>
        <v>20</v>
      </c>
      <c r="CJ1267" t="s">
        <v>18</v>
      </c>
      <c r="CK1267" s="3" t="str">
        <f t="shared" ca="1" si="22357"/>
        <v>+</v>
      </c>
      <c r="CL1267" s="3">
        <f t="shared" ref="CL1267" ca="1" si="23102">CF1267</f>
        <v>77</v>
      </c>
      <c r="CM1267" s="3">
        <f t="shared" ref="CM1267" ca="1" si="23103">CF1268</f>
        <v>40</v>
      </c>
      <c r="CO1267" t="s">
        <v>250</v>
      </c>
      <c r="CP1267" s="2" t="str">
        <f t="shared" ca="1" si="22412"/>
        <v/>
      </c>
      <c r="CQ1267" t="s">
        <v>249</v>
      </c>
      <c r="CR1267" s="2">
        <f t="shared" ref="CR1267" ca="1" si="23104">ABS(CH1267)</f>
        <v>17</v>
      </c>
      <c r="CS1267" t="s">
        <v>216</v>
      </c>
      <c r="CT1267" s="2">
        <f t="shared" ref="CT1267" ca="1" si="23105">CI1267</f>
        <v>20</v>
      </c>
      <c r="CU1267" t="s">
        <v>217</v>
      </c>
      <c r="CV1267" t="s">
        <v>18</v>
      </c>
      <c r="CW1267" s="2" t="str">
        <f t="shared" ca="1" si="22415"/>
        <v>+</v>
      </c>
      <c r="CX1267" t="s">
        <v>249</v>
      </c>
      <c r="CY1267" s="2">
        <f t="shared" ref="CY1267" ca="1" si="23106">ABS(CL1267)</f>
        <v>77</v>
      </c>
      <c r="CZ1267" t="s">
        <v>216</v>
      </c>
      <c r="DA1267" s="2">
        <f t="shared" ref="DA1267" ca="1" si="23107">CM1267</f>
        <v>40</v>
      </c>
      <c r="DB1267" t="s">
        <v>217</v>
      </c>
      <c r="DC1267" t="s">
        <v>230</v>
      </c>
    </row>
    <row r="1268" spans="2:107" ht="32" customHeight="1" x14ac:dyDescent="0.55000000000000004">
      <c r="B1268" s="113"/>
      <c r="C1268" s="113"/>
      <c r="E1268" s="95"/>
      <c r="F1268" s="95"/>
      <c r="G1268" s="1">
        <f t="shared" ca="1" si="22364"/>
        <v>8</v>
      </c>
      <c r="H1268" s="95"/>
      <c r="J1268" s="95"/>
      <c r="K1268" s="95"/>
      <c r="L1268" s="1">
        <f t="shared" ca="1" si="22365"/>
        <v>5</v>
      </c>
      <c r="M1268" s="1"/>
      <c r="AP1268" t="str">
        <f t="shared" ca="1" si="22387"/>
        <v>\\(\\quad \\displaystyle 17x</v>
      </c>
      <c r="AQ1268" t="str">
        <f t="shared" ca="1" si="22388"/>
        <v>+77 \\)</v>
      </c>
      <c r="AS1268" s="13" t="str">
        <f t="shared" ref="AS1268" ca="1" si="23108">IF(AND(CR1267=0,CY1267=0),"\\(\\quad \\displaystyle 0 \\)","")</f>
        <v/>
      </c>
      <c r="AU1268" s="114"/>
      <c r="AV1268" s="114"/>
      <c r="AW1268" s="114"/>
      <c r="AX1268" s="114"/>
      <c r="AY1268" s="114"/>
      <c r="AZ1268" s="117"/>
      <c r="BH1268" s="23">
        <f t="shared" ref="BH1268" ca="1" si="23109">IF(E1267=0,7,E1267)</f>
        <v>-6</v>
      </c>
      <c r="BI1268" s="1"/>
      <c r="BK1268" s="1"/>
      <c r="BL1268" t="s">
        <v>287</v>
      </c>
      <c r="BM1268" s="23">
        <f t="shared" ref="BM1268" ca="1" si="23110">IF(J1267=0,7,J1267)</f>
        <v>8</v>
      </c>
      <c r="BN1268" s="1"/>
      <c r="BP1268" s="1"/>
      <c r="BR1268">
        <f t="shared" ref="BR1268" ca="1" si="23111">G1268*L1268</f>
        <v>40</v>
      </c>
      <c r="BS1268" t="s">
        <v>18</v>
      </c>
      <c r="BT1268">
        <f t="shared" ref="BT1268" ca="1" si="23112">G1268*L1268</f>
        <v>40</v>
      </c>
      <c r="BV1268">
        <f t="shared" ref="BV1268" ca="1" si="23113">G1268*L1268</f>
        <v>40</v>
      </c>
      <c r="BW1268" t="s">
        <v>18</v>
      </c>
      <c r="BX1268">
        <f t="shared" ref="BX1268" ca="1" si="23114">G1268*L1268</f>
        <v>40</v>
      </c>
      <c r="BY1268" s="3">
        <f t="shared" ref="BY1268" ca="1" si="23115">BR1268</f>
        <v>40</v>
      </c>
      <c r="BZ1268" t="s">
        <v>18</v>
      </c>
      <c r="CA1268" s="3">
        <f t="shared" ref="CA1268" ca="1" si="23116">BT1268</f>
        <v>40</v>
      </c>
      <c r="CB1268">
        <f t="shared" ca="1" si="22404"/>
        <v>40</v>
      </c>
      <c r="CC1268">
        <f t="shared" ca="1" si="22405"/>
        <v>40</v>
      </c>
      <c r="CD1268" s="33">
        <f t="shared" ref="CD1268" ca="1" si="23117">BY1268/GCD(CB1267,CB1268)</f>
        <v>20</v>
      </c>
      <c r="CE1268" t="s">
        <v>18</v>
      </c>
      <c r="CF1268" s="33">
        <f t="shared" ref="CF1268" ca="1" si="23118">CA1268/GCD(CC1267,CC1268)</f>
        <v>40</v>
      </c>
      <c r="CH1268" s="3">
        <f t="shared" ref="CH1268" ca="1" si="23119">CD1267</f>
        <v>17</v>
      </c>
      <c r="CJ1268" t="s">
        <v>18</v>
      </c>
      <c r="CK1268" s="3" t="str">
        <f t="shared" ref="CK1268" ca="1" si="23120">IF(CM1267&gt;=0,"+","")</f>
        <v>+</v>
      </c>
      <c r="CL1268" s="3">
        <f t="shared" ref="CL1268" ca="1" si="23121">CF1267</f>
        <v>77</v>
      </c>
      <c r="CO1268" t="s">
        <v>250</v>
      </c>
      <c r="CP1268" s="2" t="str">
        <f t="shared" ca="1" si="22412"/>
        <v/>
      </c>
      <c r="CR1268" s="2">
        <f t="shared" ref="CR1268" ca="1" si="23122">IF(CH1268=0,"",IF(CH1268=1,"",IF(CH1268=-1,"",ABS(CH1268))))</f>
        <v>17</v>
      </c>
      <c r="CV1268" t="str">
        <f t="shared" ref="CV1268" ca="1" si="23123">IF(CR1267=0,"","x")</f>
        <v>x</v>
      </c>
      <c r="CW1268" s="2" t="str">
        <f t="shared" ca="1" si="22415"/>
        <v>+</v>
      </c>
      <c r="CY1268" s="2">
        <f t="shared" ref="CY1268" ca="1" si="23124">IF(CL1268=0,"",ABS(CL1268))</f>
        <v>77</v>
      </c>
      <c r="DC1268" t="s">
        <v>230</v>
      </c>
    </row>
    <row r="1269" spans="2:107" ht="32" customHeight="1" x14ac:dyDescent="0.55000000000000004">
      <c r="B1269" s="112" t="s">
        <v>1</v>
      </c>
      <c r="C1269" s="112" t="s">
        <v>330</v>
      </c>
      <c r="E1269" s="96">
        <f t="shared" ca="1" si="22326"/>
        <v>1</v>
      </c>
      <c r="F1269" s="97" t="s">
        <v>18</v>
      </c>
      <c r="G1269" s="97" t="str">
        <f t="shared" ca="1" si="22327"/>
        <v/>
      </c>
      <c r="H1269" s="96">
        <f t="shared" ca="1" si="22328"/>
        <v>-9</v>
      </c>
      <c r="I1269" t="s">
        <v>287</v>
      </c>
      <c r="J1269" s="96">
        <f t="shared" ca="1" si="22329"/>
        <v>10</v>
      </c>
      <c r="K1269" s="97" t="s">
        <v>18</v>
      </c>
      <c r="L1269" s="97" t="str">
        <f t="shared" ca="1" si="22330"/>
        <v>+</v>
      </c>
      <c r="M1269" s="96">
        <f t="shared" ca="1" si="22331"/>
        <v>8</v>
      </c>
      <c r="P1269" t="s">
        <v>250</v>
      </c>
      <c r="Q1269" t="s">
        <v>249</v>
      </c>
      <c r="R1269" t="str">
        <f t="shared" ref="R1269" ca="1" si="23125">BH1269&amp;BI1269&amp;BJ1269&amp;BK1269</f>
        <v>x-9</v>
      </c>
      <c r="S1269" t="s">
        <v>216</v>
      </c>
      <c r="T1269">
        <f t="shared" ref="T1269" ca="1" si="23126">G1270</f>
        <v>9</v>
      </c>
      <c r="U1269" t="s">
        <v>217</v>
      </c>
      <c r="V1269" t="s">
        <v>287</v>
      </c>
      <c r="W1269" t="s">
        <v>249</v>
      </c>
      <c r="X1269" t="str">
        <f t="shared" ref="X1269" ca="1" si="23127">BM1269&amp;BN1269&amp;BO1269&amp;BP1269</f>
        <v>10x+8</v>
      </c>
      <c r="Y1269" t="s">
        <v>216</v>
      </c>
      <c r="Z1269">
        <f t="shared" ref="Z1269" ca="1" si="23128">L1270</f>
        <v>10</v>
      </c>
      <c r="AA1269" t="s">
        <v>217</v>
      </c>
      <c r="AB1269" t="s">
        <v>13</v>
      </c>
      <c r="AC1269" t="s">
        <v>230</v>
      </c>
      <c r="AP1269" t="str">
        <f t="shared" ca="1" si="22387"/>
        <v>\\(\\quad \\displaystyle \\frac{10}{9}x</v>
      </c>
      <c r="AQ1269" t="str">
        <f t="shared" ca="1" si="22388"/>
        <v>-\\frac{1}{5} \\)</v>
      </c>
      <c r="AS1269" t="str">
        <f t="shared" ref="AS1269" ca="1" si="23129">IF(OR(CT1269=1,CR1269=0),AP1270,AP1269)</f>
        <v>\\(\\quad \\displaystyle \\frac{10}{9}x</v>
      </c>
      <c r="AT1269" t="str">
        <f t="shared" ref="AT1269" ca="1" si="23130">IF(OR(DA1269=1,CY1269=0),AQ1270,AQ1269)</f>
        <v>-\\frac{1}{5} \\)</v>
      </c>
      <c r="AU1269" s="114" t="s">
        <v>60</v>
      </c>
      <c r="AV1269" s="115" t="s">
        <v>329</v>
      </c>
      <c r="AW1269" s="114" t="str">
        <f t="shared" ref="AW1269" ca="1" si="23131">P1269&amp;Q1269&amp;R1269&amp;S1269&amp;T1269&amp;U1269&amp;V1269&amp;W1269&amp;X1269&amp;Y1269&amp;Z1269&amp;AA1269&amp;AB1269&amp;AC1269</f>
        <v>\\(\\quad \\displaystyle \\frac{x-9}{9}+\\frac{10x+8}{10}= \\)</v>
      </c>
      <c r="AX1269" s="114" t="str">
        <f t="shared" ref="AX1269" ca="1" si="23132">IF(AS1270="",AS1269&amp;AT1269,AS1270)</f>
        <v>\\(\\quad \\displaystyle \\frac{10}{9}x-\\frac{1}{5} \\)</v>
      </c>
      <c r="AY1269" s="115" t="s">
        <v>62</v>
      </c>
      <c r="AZ1269" s="116" t="str">
        <f t="shared" ref="AZ1269" ca="1" si="23133">"INSERT INTO "&amp;AU1269&amp;"(tangen,question,answer,editor,date,count) VALUES('"&amp;AV1269&amp;"','"&amp;AW1269&amp;"','"&amp;AX1269&amp;"','"&amp;AY1269&amp;"',NOW(),0);"</f>
        <v>INSERT INTO math(tangen,question,answer,editor,date,count) VALUES('m5800','\\(\\quad \\displaystyle \\frac{x-9}{9}+\\frac{10x+8}{10}= \\)','\\(\\quad \\displaystyle \\frac{10}{9}x-\\frac{1}{5} \\)','harazono',NOW(),0);</v>
      </c>
      <c r="BH1269" t="str">
        <f t="shared" ref="BH1269" ca="1" si="23134">IF(BH1270=1,"",IF(BH1270=-1,"",BH1270))</f>
        <v/>
      </c>
      <c r="BI1269" t="s">
        <v>18</v>
      </c>
      <c r="BJ1269" t="str">
        <f t="shared" ca="1" si="22342"/>
        <v/>
      </c>
      <c r="BK1269" s="23">
        <f t="shared" ref="BK1269" ca="1" si="23135">IF(H1269=0,7,H1269)</f>
        <v>-9</v>
      </c>
      <c r="BM1269">
        <f t="shared" ref="BM1269" ca="1" si="23136">IF(BM1270=1,"",IF(BM1270=-1,"",BM1270))</f>
        <v>10</v>
      </c>
      <c r="BN1269" t="s">
        <v>18</v>
      </c>
      <c r="BO1269" t="str">
        <f t="shared" ca="1" si="22345"/>
        <v>+</v>
      </c>
      <c r="BP1269" s="23">
        <f t="shared" ref="BP1269" ca="1" si="23137">IF(M1269=0,7,M1269)</f>
        <v>8</v>
      </c>
      <c r="BR1269">
        <f t="shared" ref="BR1269" ca="1" si="23138">BH1270*L1270</f>
        <v>10</v>
      </c>
      <c r="BS1269" t="s">
        <v>18</v>
      </c>
      <c r="BT1269">
        <f t="shared" ref="BT1269" ca="1" si="23139">BK1269*L1270</f>
        <v>-90</v>
      </c>
      <c r="BV1269">
        <f t="shared" ref="BV1269" ca="1" si="23140">G1270*BM1270</f>
        <v>90</v>
      </c>
      <c r="BW1269" t="s">
        <v>18</v>
      </c>
      <c r="BX1269">
        <f t="shared" ref="BX1269" ca="1" si="23141">G1270*BP1269</f>
        <v>72</v>
      </c>
      <c r="BY1269" s="3">
        <f t="shared" ref="BY1269" ca="1" si="23142">BR1269+BV1269</f>
        <v>100</v>
      </c>
      <c r="BZ1269" t="s">
        <v>18</v>
      </c>
      <c r="CA1269" s="3">
        <f t="shared" ref="CA1269" ca="1" si="23143">BT1269+BX1269</f>
        <v>-18</v>
      </c>
      <c r="CB1269">
        <f t="shared" ca="1" si="22404"/>
        <v>100</v>
      </c>
      <c r="CC1269">
        <f t="shared" ca="1" si="22405"/>
        <v>18</v>
      </c>
      <c r="CD1269" s="33">
        <f t="shared" ref="CD1269" ca="1" si="23144">BY1269/GCD(CB1269,CB1270)</f>
        <v>10</v>
      </c>
      <c r="CE1269" t="s">
        <v>18</v>
      </c>
      <c r="CF1269" s="33">
        <f t="shared" ref="CF1269" ca="1" si="23145">CA1269/GCD(CC1269,CC1270)</f>
        <v>-1</v>
      </c>
      <c r="CH1269" s="3">
        <f t="shared" ref="CH1269" ca="1" si="23146">CD1269</f>
        <v>10</v>
      </c>
      <c r="CI1269" s="3">
        <f t="shared" ref="CI1269" ca="1" si="23147">CD1270</f>
        <v>9</v>
      </c>
      <c r="CJ1269" t="s">
        <v>18</v>
      </c>
      <c r="CK1269" s="3" t="str">
        <f t="shared" ca="1" si="22357"/>
        <v/>
      </c>
      <c r="CL1269" s="3">
        <f t="shared" ref="CL1269" ca="1" si="23148">CF1269</f>
        <v>-1</v>
      </c>
      <c r="CM1269" s="3">
        <f t="shared" ref="CM1269" ca="1" si="23149">CF1270</f>
        <v>5</v>
      </c>
      <c r="CO1269" t="s">
        <v>250</v>
      </c>
      <c r="CP1269" s="2" t="str">
        <f t="shared" ca="1" si="22412"/>
        <v/>
      </c>
      <c r="CQ1269" t="s">
        <v>249</v>
      </c>
      <c r="CR1269" s="2">
        <f t="shared" ref="CR1269" ca="1" si="23150">ABS(CH1269)</f>
        <v>10</v>
      </c>
      <c r="CS1269" t="s">
        <v>216</v>
      </c>
      <c r="CT1269" s="2">
        <f t="shared" ref="CT1269" ca="1" si="23151">CI1269</f>
        <v>9</v>
      </c>
      <c r="CU1269" t="s">
        <v>217</v>
      </c>
      <c r="CV1269" t="s">
        <v>18</v>
      </c>
      <c r="CW1269" s="2" t="str">
        <f t="shared" ca="1" si="22415"/>
        <v>-</v>
      </c>
      <c r="CX1269" t="s">
        <v>249</v>
      </c>
      <c r="CY1269" s="2">
        <f t="shared" ref="CY1269" ca="1" si="23152">ABS(CL1269)</f>
        <v>1</v>
      </c>
      <c r="CZ1269" t="s">
        <v>216</v>
      </c>
      <c r="DA1269" s="2">
        <f t="shared" ref="DA1269" ca="1" si="23153">CM1269</f>
        <v>5</v>
      </c>
      <c r="DB1269" t="s">
        <v>217</v>
      </c>
      <c r="DC1269" t="s">
        <v>230</v>
      </c>
    </row>
    <row r="1270" spans="2:107" ht="32" customHeight="1" x14ac:dyDescent="0.55000000000000004">
      <c r="B1270" s="113"/>
      <c r="C1270" s="113"/>
      <c r="E1270" s="95"/>
      <c r="F1270" s="95"/>
      <c r="G1270" s="1">
        <f t="shared" ca="1" si="22364"/>
        <v>9</v>
      </c>
      <c r="H1270" s="95"/>
      <c r="J1270" s="95"/>
      <c r="K1270" s="95"/>
      <c r="L1270" s="1">
        <f t="shared" ca="1" si="22365"/>
        <v>10</v>
      </c>
      <c r="M1270" s="1"/>
      <c r="AP1270" t="str">
        <f t="shared" ca="1" si="22387"/>
        <v>\\(\\quad \\displaystyle 10x</v>
      </c>
      <c r="AQ1270" t="str">
        <f t="shared" ca="1" si="22388"/>
        <v>-1 \\)</v>
      </c>
      <c r="AS1270" s="13" t="str">
        <f t="shared" ref="AS1270" ca="1" si="23154">IF(AND(CR1269=0,CY1269=0),"\\(\\quad \\displaystyle 0 \\)","")</f>
        <v/>
      </c>
      <c r="AU1270" s="114"/>
      <c r="AV1270" s="114"/>
      <c r="AW1270" s="114"/>
      <c r="AX1270" s="114"/>
      <c r="AY1270" s="114"/>
      <c r="AZ1270" s="117"/>
      <c r="BH1270" s="23">
        <f t="shared" ref="BH1270" ca="1" si="23155">IF(E1269=0,7,E1269)</f>
        <v>1</v>
      </c>
      <c r="BI1270" s="1"/>
      <c r="BK1270" s="1"/>
      <c r="BL1270" t="s">
        <v>287</v>
      </c>
      <c r="BM1270" s="23">
        <f t="shared" ref="BM1270" ca="1" si="23156">IF(J1269=0,7,J1269)</f>
        <v>10</v>
      </c>
      <c r="BN1270" s="1"/>
      <c r="BP1270" s="1"/>
      <c r="BR1270">
        <f t="shared" ref="BR1270" ca="1" si="23157">G1270*L1270</f>
        <v>90</v>
      </c>
      <c r="BS1270" t="s">
        <v>18</v>
      </c>
      <c r="BT1270">
        <f t="shared" ref="BT1270" ca="1" si="23158">G1270*L1270</f>
        <v>90</v>
      </c>
      <c r="BV1270">
        <f t="shared" ref="BV1270" ca="1" si="23159">G1270*L1270</f>
        <v>90</v>
      </c>
      <c r="BW1270" t="s">
        <v>18</v>
      </c>
      <c r="BX1270">
        <f t="shared" ref="BX1270" ca="1" si="23160">G1270*L1270</f>
        <v>90</v>
      </c>
      <c r="BY1270" s="3">
        <f t="shared" ref="BY1270" ca="1" si="23161">BR1270</f>
        <v>90</v>
      </c>
      <c r="BZ1270" t="s">
        <v>18</v>
      </c>
      <c r="CA1270" s="3">
        <f t="shared" ref="CA1270" ca="1" si="23162">BT1270</f>
        <v>90</v>
      </c>
      <c r="CB1270">
        <f t="shared" ca="1" si="22404"/>
        <v>90</v>
      </c>
      <c r="CC1270">
        <f t="shared" ca="1" si="22405"/>
        <v>90</v>
      </c>
      <c r="CD1270" s="33">
        <f t="shared" ref="CD1270" ca="1" si="23163">BY1270/GCD(CB1269,CB1270)</f>
        <v>9</v>
      </c>
      <c r="CE1270" t="s">
        <v>18</v>
      </c>
      <c r="CF1270" s="33">
        <f t="shared" ref="CF1270" ca="1" si="23164">CA1270/GCD(CC1269,CC1270)</f>
        <v>5</v>
      </c>
      <c r="CH1270" s="3">
        <f t="shared" ref="CH1270" ca="1" si="23165">CD1269</f>
        <v>10</v>
      </c>
      <c r="CJ1270" t="s">
        <v>18</v>
      </c>
      <c r="CK1270" s="3" t="str">
        <f t="shared" ref="CK1270" ca="1" si="23166">IF(CM1269&gt;=0,"+","")</f>
        <v>+</v>
      </c>
      <c r="CL1270" s="3">
        <f t="shared" ref="CL1270" ca="1" si="23167">CF1269</f>
        <v>-1</v>
      </c>
      <c r="CO1270" t="s">
        <v>250</v>
      </c>
      <c r="CP1270" s="2" t="str">
        <f t="shared" ca="1" si="22412"/>
        <v/>
      </c>
      <c r="CR1270" s="2">
        <f t="shared" ref="CR1270" ca="1" si="23168">IF(CH1270=0,"",IF(CH1270=1,"",IF(CH1270=-1,"",ABS(CH1270))))</f>
        <v>10</v>
      </c>
      <c r="CV1270" t="str">
        <f t="shared" ref="CV1270" ca="1" si="23169">IF(CR1269=0,"","x")</f>
        <v>x</v>
      </c>
      <c r="CW1270" s="2" t="str">
        <f t="shared" ca="1" si="22415"/>
        <v>-</v>
      </c>
      <c r="CY1270" s="2">
        <f t="shared" ref="CY1270" ca="1" si="23170">IF(CL1270=0,"",ABS(CL1270))</f>
        <v>1</v>
      </c>
      <c r="DC1270" t="s">
        <v>230</v>
      </c>
    </row>
    <row r="1271" spans="2:107" ht="32" customHeight="1" x14ac:dyDescent="0.55000000000000004">
      <c r="B1271" s="112" t="s">
        <v>1</v>
      </c>
      <c r="C1271" s="112" t="s">
        <v>330</v>
      </c>
      <c r="E1271" s="96">
        <f t="shared" ca="1" si="22326"/>
        <v>-6</v>
      </c>
      <c r="F1271" s="97" t="s">
        <v>18</v>
      </c>
      <c r="G1271" s="97" t="str">
        <f t="shared" ca="1" si="22327"/>
        <v>+</v>
      </c>
      <c r="H1271" s="96">
        <f t="shared" ca="1" si="22328"/>
        <v>10</v>
      </c>
      <c r="I1271" t="s">
        <v>287</v>
      </c>
      <c r="J1271" s="96">
        <f t="shared" ca="1" si="22329"/>
        <v>9</v>
      </c>
      <c r="K1271" s="97" t="s">
        <v>18</v>
      </c>
      <c r="L1271" s="97" t="str">
        <f t="shared" ca="1" si="22330"/>
        <v>+</v>
      </c>
      <c r="M1271" s="96">
        <f t="shared" ca="1" si="22331"/>
        <v>9</v>
      </c>
      <c r="P1271" t="s">
        <v>250</v>
      </c>
      <c r="Q1271" t="s">
        <v>249</v>
      </c>
      <c r="R1271" t="str">
        <f t="shared" ref="R1271" ca="1" si="23171">BH1271&amp;BI1271&amp;BJ1271&amp;BK1271</f>
        <v>-6x+10</v>
      </c>
      <c r="S1271" t="s">
        <v>216</v>
      </c>
      <c r="T1271">
        <f t="shared" ref="T1271" ca="1" si="23172">G1272</f>
        <v>2</v>
      </c>
      <c r="U1271" t="s">
        <v>217</v>
      </c>
      <c r="V1271" t="s">
        <v>287</v>
      </c>
      <c r="W1271" t="s">
        <v>249</v>
      </c>
      <c r="X1271" t="str">
        <f t="shared" ref="X1271" ca="1" si="23173">BM1271&amp;BN1271&amp;BO1271&amp;BP1271</f>
        <v>9x+9</v>
      </c>
      <c r="Y1271" t="s">
        <v>216</v>
      </c>
      <c r="Z1271">
        <f t="shared" ref="Z1271" ca="1" si="23174">L1272</f>
        <v>7</v>
      </c>
      <c r="AA1271" t="s">
        <v>217</v>
      </c>
      <c r="AB1271" t="s">
        <v>13</v>
      </c>
      <c r="AC1271" t="s">
        <v>230</v>
      </c>
      <c r="AP1271" t="str">
        <f t="shared" ca="1" si="22387"/>
        <v>\\(\\quad \\displaystyle -\\frac{12}{7}x</v>
      </c>
      <c r="AQ1271" t="str">
        <f t="shared" ca="1" si="22388"/>
        <v>+\\frac{44}{7} \\)</v>
      </c>
      <c r="AS1271" t="str">
        <f t="shared" ref="AS1271" ca="1" si="23175">IF(OR(CT1271=1,CR1271=0),AP1272,AP1271)</f>
        <v>\\(\\quad \\displaystyle -\\frac{12}{7}x</v>
      </c>
      <c r="AT1271" t="str">
        <f t="shared" ref="AT1271" ca="1" si="23176">IF(OR(DA1271=1,CY1271=0),AQ1272,AQ1271)</f>
        <v>+\\frac{44}{7} \\)</v>
      </c>
      <c r="AU1271" s="114" t="s">
        <v>60</v>
      </c>
      <c r="AV1271" s="115" t="s">
        <v>329</v>
      </c>
      <c r="AW1271" s="114" t="str">
        <f t="shared" ref="AW1271" ca="1" si="23177">P1271&amp;Q1271&amp;R1271&amp;S1271&amp;T1271&amp;U1271&amp;V1271&amp;W1271&amp;X1271&amp;Y1271&amp;Z1271&amp;AA1271&amp;AB1271&amp;AC1271</f>
        <v>\\(\\quad \\displaystyle \\frac{-6x+10}{2}+\\frac{9x+9}{7}= \\)</v>
      </c>
      <c r="AX1271" s="114" t="str">
        <f t="shared" ref="AX1271" ca="1" si="23178">IF(AS1272="",AS1271&amp;AT1271,AS1272)</f>
        <v>\\(\\quad \\displaystyle -\\frac{12}{7}x+\\frac{44}{7} \\)</v>
      </c>
      <c r="AY1271" s="115" t="s">
        <v>62</v>
      </c>
      <c r="AZ1271" s="116" t="str">
        <f t="shared" ref="AZ1271" ca="1" si="23179">"INSERT INTO "&amp;AU1271&amp;"(tangen,question,answer,editor,date,count) VALUES('"&amp;AV1271&amp;"','"&amp;AW1271&amp;"','"&amp;AX1271&amp;"','"&amp;AY1271&amp;"',NOW(),0);"</f>
        <v>INSERT INTO math(tangen,question,answer,editor,date,count) VALUES('m5800','\\(\\quad \\displaystyle \\frac{-6x+10}{2}+\\frac{9x+9}{7}= \\)','\\(\\quad \\displaystyle -\\frac{12}{7}x+\\frac{44}{7} \\)','harazono',NOW(),0);</v>
      </c>
      <c r="BH1271">
        <f t="shared" ref="BH1271" ca="1" si="23180">IF(BH1272=1,"",IF(BH1272=-1,"",BH1272))</f>
        <v>-6</v>
      </c>
      <c r="BI1271" t="s">
        <v>18</v>
      </c>
      <c r="BJ1271" t="str">
        <f t="shared" ca="1" si="22342"/>
        <v>+</v>
      </c>
      <c r="BK1271" s="23">
        <f t="shared" ref="BK1271" ca="1" si="23181">IF(H1271=0,7,H1271)</f>
        <v>10</v>
      </c>
      <c r="BM1271">
        <f t="shared" ref="BM1271" ca="1" si="23182">IF(BM1272=1,"",IF(BM1272=-1,"",BM1272))</f>
        <v>9</v>
      </c>
      <c r="BN1271" t="s">
        <v>18</v>
      </c>
      <c r="BO1271" t="str">
        <f t="shared" ca="1" si="22345"/>
        <v>+</v>
      </c>
      <c r="BP1271" s="23">
        <f t="shared" ref="BP1271" ca="1" si="23183">IF(M1271=0,7,M1271)</f>
        <v>9</v>
      </c>
      <c r="BR1271">
        <f t="shared" ref="BR1271" ca="1" si="23184">BH1272*L1272</f>
        <v>-42</v>
      </c>
      <c r="BS1271" t="s">
        <v>18</v>
      </c>
      <c r="BT1271">
        <f t="shared" ref="BT1271" ca="1" si="23185">BK1271*L1272</f>
        <v>70</v>
      </c>
      <c r="BV1271">
        <f t="shared" ref="BV1271" ca="1" si="23186">G1272*BM1272</f>
        <v>18</v>
      </c>
      <c r="BW1271" t="s">
        <v>18</v>
      </c>
      <c r="BX1271">
        <f t="shared" ref="BX1271" ca="1" si="23187">G1272*BP1271</f>
        <v>18</v>
      </c>
      <c r="BY1271" s="3">
        <f t="shared" ref="BY1271" ca="1" si="23188">BR1271+BV1271</f>
        <v>-24</v>
      </c>
      <c r="BZ1271" t="s">
        <v>18</v>
      </c>
      <c r="CA1271" s="3">
        <f t="shared" ref="CA1271" ca="1" si="23189">BT1271+BX1271</f>
        <v>88</v>
      </c>
      <c r="CB1271">
        <f t="shared" ca="1" si="22404"/>
        <v>24</v>
      </c>
      <c r="CC1271">
        <f t="shared" ca="1" si="22405"/>
        <v>88</v>
      </c>
      <c r="CD1271" s="33">
        <f t="shared" ref="CD1271" ca="1" si="23190">BY1271/GCD(CB1271,CB1272)</f>
        <v>-12</v>
      </c>
      <c r="CE1271" t="s">
        <v>18</v>
      </c>
      <c r="CF1271" s="33">
        <f t="shared" ref="CF1271" ca="1" si="23191">CA1271/GCD(CC1271,CC1272)</f>
        <v>44</v>
      </c>
      <c r="CH1271" s="3">
        <f t="shared" ref="CH1271" ca="1" si="23192">CD1271</f>
        <v>-12</v>
      </c>
      <c r="CI1271" s="3">
        <f t="shared" ref="CI1271" ca="1" si="23193">CD1272</f>
        <v>7</v>
      </c>
      <c r="CJ1271" t="s">
        <v>18</v>
      </c>
      <c r="CK1271" s="3" t="str">
        <f t="shared" ca="1" si="22357"/>
        <v>+</v>
      </c>
      <c r="CL1271" s="3">
        <f t="shared" ref="CL1271" ca="1" si="23194">CF1271</f>
        <v>44</v>
      </c>
      <c r="CM1271" s="3">
        <f t="shared" ref="CM1271" ca="1" si="23195">CF1272</f>
        <v>7</v>
      </c>
      <c r="CO1271" t="s">
        <v>250</v>
      </c>
      <c r="CP1271" s="2" t="str">
        <f t="shared" ca="1" si="22412"/>
        <v>-</v>
      </c>
      <c r="CQ1271" t="s">
        <v>249</v>
      </c>
      <c r="CR1271" s="2">
        <f t="shared" ref="CR1271" ca="1" si="23196">ABS(CH1271)</f>
        <v>12</v>
      </c>
      <c r="CS1271" t="s">
        <v>216</v>
      </c>
      <c r="CT1271" s="2">
        <f t="shared" ref="CT1271" ca="1" si="23197">CI1271</f>
        <v>7</v>
      </c>
      <c r="CU1271" t="s">
        <v>217</v>
      </c>
      <c r="CV1271" t="s">
        <v>18</v>
      </c>
      <c r="CW1271" s="2" t="str">
        <f t="shared" ca="1" si="22415"/>
        <v>+</v>
      </c>
      <c r="CX1271" t="s">
        <v>249</v>
      </c>
      <c r="CY1271" s="2">
        <f t="shared" ref="CY1271" ca="1" si="23198">ABS(CL1271)</f>
        <v>44</v>
      </c>
      <c r="CZ1271" t="s">
        <v>216</v>
      </c>
      <c r="DA1271" s="2">
        <f t="shared" ref="DA1271" ca="1" si="23199">CM1271</f>
        <v>7</v>
      </c>
      <c r="DB1271" t="s">
        <v>217</v>
      </c>
      <c r="DC1271" t="s">
        <v>230</v>
      </c>
    </row>
    <row r="1272" spans="2:107" ht="32" customHeight="1" x14ac:dyDescent="0.55000000000000004">
      <c r="B1272" s="113"/>
      <c r="C1272" s="113"/>
      <c r="E1272" s="95"/>
      <c r="F1272" s="95"/>
      <c r="G1272" s="1">
        <f t="shared" ca="1" si="22364"/>
        <v>2</v>
      </c>
      <c r="H1272" s="95"/>
      <c r="J1272" s="95"/>
      <c r="K1272" s="95"/>
      <c r="L1272" s="1">
        <f t="shared" ca="1" si="22365"/>
        <v>7</v>
      </c>
      <c r="M1272" s="1"/>
      <c r="AP1272" t="str">
        <f t="shared" ca="1" si="22387"/>
        <v>\\(\\quad \\displaystyle -12x</v>
      </c>
      <c r="AQ1272" t="str">
        <f t="shared" ca="1" si="22388"/>
        <v>+44 \\)</v>
      </c>
      <c r="AS1272" s="13" t="str">
        <f t="shared" ref="AS1272" ca="1" si="23200">IF(AND(CR1271=0,CY1271=0),"\\(\\quad \\displaystyle 0 \\)","")</f>
        <v/>
      </c>
      <c r="AU1272" s="114"/>
      <c r="AV1272" s="114"/>
      <c r="AW1272" s="114"/>
      <c r="AX1272" s="114"/>
      <c r="AY1272" s="114"/>
      <c r="AZ1272" s="117"/>
      <c r="BH1272" s="23">
        <f t="shared" ref="BH1272" ca="1" si="23201">IF(E1271=0,7,E1271)</f>
        <v>-6</v>
      </c>
      <c r="BI1272" s="1"/>
      <c r="BK1272" s="1"/>
      <c r="BL1272" t="s">
        <v>287</v>
      </c>
      <c r="BM1272" s="23">
        <f t="shared" ref="BM1272" ca="1" si="23202">IF(J1271=0,7,J1271)</f>
        <v>9</v>
      </c>
      <c r="BN1272" s="1"/>
      <c r="BP1272" s="1"/>
      <c r="BR1272">
        <f t="shared" ref="BR1272" ca="1" si="23203">G1272*L1272</f>
        <v>14</v>
      </c>
      <c r="BS1272" t="s">
        <v>18</v>
      </c>
      <c r="BT1272">
        <f t="shared" ref="BT1272" ca="1" si="23204">G1272*L1272</f>
        <v>14</v>
      </c>
      <c r="BV1272">
        <f t="shared" ref="BV1272" ca="1" si="23205">G1272*L1272</f>
        <v>14</v>
      </c>
      <c r="BW1272" t="s">
        <v>18</v>
      </c>
      <c r="BX1272">
        <f t="shared" ref="BX1272" ca="1" si="23206">G1272*L1272</f>
        <v>14</v>
      </c>
      <c r="BY1272" s="3">
        <f t="shared" ref="BY1272" ca="1" si="23207">BR1272</f>
        <v>14</v>
      </c>
      <c r="BZ1272" t="s">
        <v>18</v>
      </c>
      <c r="CA1272" s="3">
        <f t="shared" ref="CA1272" ca="1" si="23208">BT1272</f>
        <v>14</v>
      </c>
      <c r="CB1272">
        <f t="shared" ca="1" si="22404"/>
        <v>14</v>
      </c>
      <c r="CC1272">
        <f t="shared" ca="1" si="22405"/>
        <v>14</v>
      </c>
      <c r="CD1272" s="33">
        <f t="shared" ref="CD1272" ca="1" si="23209">BY1272/GCD(CB1271,CB1272)</f>
        <v>7</v>
      </c>
      <c r="CE1272" t="s">
        <v>18</v>
      </c>
      <c r="CF1272" s="33">
        <f t="shared" ref="CF1272" ca="1" si="23210">CA1272/GCD(CC1271,CC1272)</f>
        <v>7</v>
      </c>
      <c r="CH1272" s="3">
        <f t="shared" ref="CH1272" ca="1" si="23211">CD1271</f>
        <v>-12</v>
      </c>
      <c r="CJ1272" t="s">
        <v>18</v>
      </c>
      <c r="CK1272" s="3" t="str">
        <f t="shared" ref="CK1272" ca="1" si="23212">IF(CM1271&gt;=0,"+","")</f>
        <v>+</v>
      </c>
      <c r="CL1272" s="3">
        <f t="shared" ref="CL1272" ca="1" si="23213">CF1271</f>
        <v>44</v>
      </c>
      <c r="CO1272" t="s">
        <v>250</v>
      </c>
      <c r="CP1272" s="2" t="str">
        <f t="shared" ca="1" si="22412"/>
        <v>-</v>
      </c>
      <c r="CR1272" s="2">
        <f t="shared" ref="CR1272" ca="1" si="23214">IF(CH1272=0,"",IF(CH1272=1,"",IF(CH1272=-1,"",ABS(CH1272))))</f>
        <v>12</v>
      </c>
      <c r="CV1272" t="str">
        <f t="shared" ref="CV1272" ca="1" si="23215">IF(CR1271=0,"","x")</f>
        <v>x</v>
      </c>
      <c r="CW1272" s="2" t="str">
        <f t="shared" ca="1" si="22415"/>
        <v>+</v>
      </c>
      <c r="CY1272" s="2">
        <f t="shared" ref="CY1272" ca="1" si="23216">IF(CL1272=0,"",ABS(CL1272))</f>
        <v>44</v>
      </c>
      <c r="DC1272" t="s">
        <v>230</v>
      </c>
    </row>
    <row r="1273" spans="2:107" ht="32" customHeight="1" x14ac:dyDescent="0.55000000000000004">
      <c r="B1273" s="112" t="s">
        <v>1</v>
      </c>
      <c r="C1273" s="112" t="s">
        <v>330</v>
      </c>
      <c r="E1273" s="96">
        <f t="shared" ca="1" si="22326"/>
        <v>3</v>
      </c>
      <c r="F1273" s="97" t="s">
        <v>18</v>
      </c>
      <c r="G1273" s="97" t="str">
        <f t="shared" ca="1" si="22327"/>
        <v>+</v>
      </c>
      <c r="H1273" s="96">
        <f t="shared" ca="1" si="22328"/>
        <v>9</v>
      </c>
      <c r="I1273" t="s">
        <v>287</v>
      </c>
      <c r="J1273" s="96">
        <f t="shared" ca="1" si="22329"/>
        <v>3</v>
      </c>
      <c r="K1273" s="97" t="s">
        <v>18</v>
      </c>
      <c r="L1273" s="97" t="str">
        <f t="shared" ca="1" si="22330"/>
        <v>+</v>
      </c>
      <c r="M1273" s="96">
        <f t="shared" ca="1" si="22331"/>
        <v>10</v>
      </c>
      <c r="P1273" t="s">
        <v>250</v>
      </c>
      <c r="Q1273" t="s">
        <v>249</v>
      </c>
      <c r="R1273" t="str">
        <f t="shared" ref="R1273" ca="1" si="23217">BH1273&amp;BI1273&amp;BJ1273&amp;BK1273</f>
        <v>3x+9</v>
      </c>
      <c r="S1273" t="s">
        <v>216</v>
      </c>
      <c r="T1273">
        <f t="shared" ref="T1273" ca="1" si="23218">G1274</f>
        <v>4</v>
      </c>
      <c r="U1273" t="s">
        <v>217</v>
      </c>
      <c r="V1273" t="s">
        <v>287</v>
      </c>
      <c r="W1273" t="s">
        <v>249</v>
      </c>
      <c r="X1273" t="str">
        <f t="shared" ref="X1273" ca="1" si="23219">BM1273&amp;BN1273&amp;BO1273&amp;BP1273</f>
        <v>3x+10</v>
      </c>
      <c r="Y1273" t="s">
        <v>216</v>
      </c>
      <c r="Z1273">
        <f t="shared" ref="Z1273" ca="1" si="23220">L1274</f>
        <v>8</v>
      </c>
      <c r="AA1273" t="s">
        <v>217</v>
      </c>
      <c r="AB1273" t="s">
        <v>13</v>
      </c>
      <c r="AC1273" t="s">
        <v>230</v>
      </c>
      <c r="AP1273" t="str">
        <f t="shared" ca="1" si="22387"/>
        <v>\\(\\quad \\displaystyle \\frac{9}{8}x</v>
      </c>
      <c r="AQ1273" t="str">
        <f t="shared" ca="1" si="22388"/>
        <v>+\\frac{7}{2} \\)</v>
      </c>
      <c r="AS1273" t="str">
        <f t="shared" ref="AS1273" ca="1" si="23221">IF(OR(CT1273=1,CR1273=0),AP1274,AP1273)</f>
        <v>\\(\\quad \\displaystyle \\frac{9}{8}x</v>
      </c>
      <c r="AT1273" t="str">
        <f t="shared" ref="AT1273" ca="1" si="23222">IF(OR(DA1273=1,CY1273=0),AQ1274,AQ1273)</f>
        <v>+\\frac{7}{2} \\)</v>
      </c>
      <c r="AU1273" s="114" t="s">
        <v>60</v>
      </c>
      <c r="AV1273" s="115" t="s">
        <v>329</v>
      </c>
      <c r="AW1273" s="114" t="str">
        <f t="shared" ref="AW1273" ca="1" si="23223">P1273&amp;Q1273&amp;R1273&amp;S1273&amp;T1273&amp;U1273&amp;V1273&amp;W1273&amp;X1273&amp;Y1273&amp;Z1273&amp;AA1273&amp;AB1273&amp;AC1273</f>
        <v>\\(\\quad \\displaystyle \\frac{3x+9}{4}+\\frac{3x+10}{8}= \\)</v>
      </c>
      <c r="AX1273" s="114" t="str">
        <f t="shared" ref="AX1273" ca="1" si="23224">IF(AS1274="",AS1273&amp;AT1273,AS1274)</f>
        <v>\\(\\quad \\displaystyle \\frac{9}{8}x+\\frac{7}{2} \\)</v>
      </c>
      <c r="AY1273" s="115" t="s">
        <v>62</v>
      </c>
      <c r="AZ1273" s="116" t="str">
        <f t="shared" ref="AZ1273" ca="1" si="23225">"INSERT INTO "&amp;AU1273&amp;"(tangen,question,answer,editor,date,count) VALUES('"&amp;AV1273&amp;"','"&amp;AW1273&amp;"','"&amp;AX1273&amp;"','"&amp;AY1273&amp;"',NOW(),0);"</f>
        <v>INSERT INTO math(tangen,question,answer,editor,date,count) VALUES('m5800','\\(\\quad \\displaystyle \\frac{3x+9}{4}+\\frac{3x+10}{8}= \\)','\\(\\quad \\displaystyle \\frac{9}{8}x+\\frac{7}{2} \\)','harazono',NOW(),0);</v>
      </c>
      <c r="BH1273">
        <f t="shared" ref="BH1273" ca="1" si="23226">IF(BH1274=1,"",IF(BH1274=-1,"",BH1274))</f>
        <v>3</v>
      </c>
      <c r="BI1273" t="s">
        <v>18</v>
      </c>
      <c r="BJ1273" t="str">
        <f t="shared" ca="1" si="22342"/>
        <v>+</v>
      </c>
      <c r="BK1273" s="23">
        <f t="shared" ref="BK1273" ca="1" si="23227">IF(H1273=0,7,H1273)</f>
        <v>9</v>
      </c>
      <c r="BM1273">
        <f t="shared" ref="BM1273" ca="1" si="23228">IF(BM1274=1,"",IF(BM1274=-1,"",BM1274))</f>
        <v>3</v>
      </c>
      <c r="BN1273" t="s">
        <v>18</v>
      </c>
      <c r="BO1273" t="str">
        <f t="shared" ca="1" si="22345"/>
        <v>+</v>
      </c>
      <c r="BP1273" s="23">
        <f t="shared" ref="BP1273" ca="1" si="23229">IF(M1273=0,7,M1273)</f>
        <v>10</v>
      </c>
      <c r="BR1273">
        <f t="shared" ref="BR1273" ca="1" si="23230">BH1274*L1274</f>
        <v>24</v>
      </c>
      <c r="BS1273" t="s">
        <v>18</v>
      </c>
      <c r="BT1273">
        <f t="shared" ref="BT1273" ca="1" si="23231">BK1273*L1274</f>
        <v>72</v>
      </c>
      <c r="BV1273">
        <f t="shared" ref="BV1273" ca="1" si="23232">G1274*BM1274</f>
        <v>12</v>
      </c>
      <c r="BW1273" t="s">
        <v>18</v>
      </c>
      <c r="BX1273">
        <f t="shared" ref="BX1273" ca="1" si="23233">G1274*BP1273</f>
        <v>40</v>
      </c>
      <c r="BY1273" s="3">
        <f t="shared" ref="BY1273" ca="1" si="23234">BR1273+BV1273</f>
        <v>36</v>
      </c>
      <c r="BZ1273" t="s">
        <v>18</v>
      </c>
      <c r="CA1273" s="3">
        <f t="shared" ref="CA1273" ca="1" si="23235">BT1273+BX1273</f>
        <v>112</v>
      </c>
      <c r="CB1273">
        <f t="shared" ca="1" si="22404"/>
        <v>36</v>
      </c>
      <c r="CC1273">
        <f t="shared" ca="1" si="22405"/>
        <v>112</v>
      </c>
      <c r="CD1273" s="33">
        <f t="shared" ref="CD1273" ca="1" si="23236">BY1273/GCD(CB1273,CB1274)</f>
        <v>9</v>
      </c>
      <c r="CE1273" t="s">
        <v>18</v>
      </c>
      <c r="CF1273" s="33">
        <f t="shared" ref="CF1273" ca="1" si="23237">CA1273/GCD(CC1273,CC1274)</f>
        <v>7</v>
      </c>
      <c r="CH1273" s="3">
        <f t="shared" ref="CH1273" ca="1" si="23238">CD1273</f>
        <v>9</v>
      </c>
      <c r="CI1273" s="3">
        <f t="shared" ref="CI1273" ca="1" si="23239">CD1274</f>
        <v>8</v>
      </c>
      <c r="CJ1273" t="s">
        <v>18</v>
      </c>
      <c r="CK1273" s="3" t="str">
        <f t="shared" ca="1" si="22357"/>
        <v>+</v>
      </c>
      <c r="CL1273" s="3">
        <f t="shared" ref="CL1273" ca="1" si="23240">CF1273</f>
        <v>7</v>
      </c>
      <c r="CM1273" s="3">
        <f t="shared" ref="CM1273" ca="1" si="23241">CF1274</f>
        <v>2</v>
      </c>
      <c r="CO1273" t="s">
        <v>250</v>
      </c>
      <c r="CP1273" s="2" t="str">
        <f t="shared" ca="1" si="22412"/>
        <v/>
      </c>
      <c r="CQ1273" t="s">
        <v>249</v>
      </c>
      <c r="CR1273" s="2">
        <f t="shared" ref="CR1273" ca="1" si="23242">ABS(CH1273)</f>
        <v>9</v>
      </c>
      <c r="CS1273" t="s">
        <v>216</v>
      </c>
      <c r="CT1273" s="2">
        <f t="shared" ref="CT1273" ca="1" si="23243">CI1273</f>
        <v>8</v>
      </c>
      <c r="CU1273" t="s">
        <v>217</v>
      </c>
      <c r="CV1273" t="s">
        <v>18</v>
      </c>
      <c r="CW1273" s="2" t="str">
        <f t="shared" ca="1" si="22415"/>
        <v>+</v>
      </c>
      <c r="CX1273" t="s">
        <v>249</v>
      </c>
      <c r="CY1273" s="2">
        <f t="shared" ref="CY1273" ca="1" si="23244">ABS(CL1273)</f>
        <v>7</v>
      </c>
      <c r="CZ1273" t="s">
        <v>216</v>
      </c>
      <c r="DA1273" s="2">
        <f t="shared" ref="DA1273" ca="1" si="23245">CM1273</f>
        <v>2</v>
      </c>
      <c r="DB1273" t="s">
        <v>217</v>
      </c>
      <c r="DC1273" t="s">
        <v>230</v>
      </c>
    </row>
    <row r="1274" spans="2:107" ht="32" customHeight="1" x14ac:dyDescent="0.55000000000000004">
      <c r="B1274" s="113"/>
      <c r="C1274" s="113"/>
      <c r="E1274" s="95"/>
      <c r="F1274" s="95"/>
      <c r="G1274" s="1">
        <f t="shared" ca="1" si="22364"/>
        <v>4</v>
      </c>
      <c r="H1274" s="95"/>
      <c r="J1274" s="95"/>
      <c r="K1274" s="95"/>
      <c r="L1274" s="1">
        <f t="shared" ca="1" si="22365"/>
        <v>8</v>
      </c>
      <c r="M1274" s="1"/>
      <c r="AP1274" t="str">
        <f t="shared" ca="1" si="22387"/>
        <v>\\(\\quad \\displaystyle 9x</v>
      </c>
      <c r="AQ1274" t="str">
        <f t="shared" ca="1" si="22388"/>
        <v>+7 \\)</v>
      </c>
      <c r="AS1274" s="13" t="str">
        <f t="shared" ref="AS1274" ca="1" si="23246">IF(AND(CR1273=0,CY1273=0),"\\(\\quad \\displaystyle 0 \\)","")</f>
        <v/>
      </c>
      <c r="AU1274" s="114"/>
      <c r="AV1274" s="114"/>
      <c r="AW1274" s="114"/>
      <c r="AX1274" s="114"/>
      <c r="AY1274" s="114"/>
      <c r="AZ1274" s="117"/>
      <c r="BH1274" s="23">
        <f t="shared" ref="BH1274" ca="1" si="23247">IF(E1273=0,7,E1273)</f>
        <v>3</v>
      </c>
      <c r="BI1274" s="1"/>
      <c r="BK1274" s="1"/>
      <c r="BL1274" t="s">
        <v>287</v>
      </c>
      <c r="BM1274" s="23">
        <f t="shared" ref="BM1274" ca="1" si="23248">IF(J1273=0,7,J1273)</f>
        <v>3</v>
      </c>
      <c r="BN1274" s="1"/>
      <c r="BP1274" s="1"/>
      <c r="BR1274">
        <f t="shared" ref="BR1274" ca="1" si="23249">G1274*L1274</f>
        <v>32</v>
      </c>
      <c r="BS1274" t="s">
        <v>18</v>
      </c>
      <c r="BT1274">
        <f t="shared" ref="BT1274" ca="1" si="23250">G1274*L1274</f>
        <v>32</v>
      </c>
      <c r="BV1274">
        <f t="shared" ref="BV1274" ca="1" si="23251">G1274*L1274</f>
        <v>32</v>
      </c>
      <c r="BW1274" t="s">
        <v>18</v>
      </c>
      <c r="BX1274">
        <f t="shared" ref="BX1274" ca="1" si="23252">G1274*L1274</f>
        <v>32</v>
      </c>
      <c r="BY1274" s="3">
        <f t="shared" ref="BY1274" ca="1" si="23253">BR1274</f>
        <v>32</v>
      </c>
      <c r="BZ1274" t="s">
        <v>18</v>
      </c>
      <c r="CA1274" s="3">
        <f t="shared" ref="CA1274" ca="1" si="23254">BT1274</f>
        <v>32</v>
      </c>
      <c r="CB1274">
        <f t="shared" ca="1" si="22404"/>
        <v>32</v>
      </c>
      <c r="CC1274">
        <f t="shared" ca="1" si="22405"/>
        <v>32</v>
      </c>
      <c r="CD1274" s="33">
        <f t="shared" ref="CD1274" ca="1" si="23255">BY1274/GCD(CB1273,CB1274)</f>
        <v>8</v>
      </c>
      <c r="CE1274" t="s">
        <v>18</v>
      </c>
      <c r="CF1274" s="33">
        <f t="shared" ref="CF1274" ca="1" si="23256">CA1274/GCD(CC1273,CC1274)</f>
        <v>2</v>
      </c>
      <c r="CH1274" s="3">
        <f t="shared" ref="CH1274" ca="1" si="23257">CD1273</f>
        <v>9</v>
      </c>
      <c r="CJ1274" t="s">
        <v>18</v>
      </c>
      <c r="CK1274" s="3" t="str">
        <f t="shared" ref="CK1274" ca="1" si="23258">IF(CM1273&gt;=0,"+","")</f>
        <v>+</v>
      </c>
      <c r="CL1274" s="3">
        <f t="shared" ref="CL1274" ca="1" si="23259">CF1273</f>
        <v>7</v>
      </c>
      <c r="CO1274" t="s">
        <v>250</v>
      </c>
      <c r="CP1274" s="2" t="str">
        <f t="shared" ca="1" si="22412"/>
        <v/>
      </c>
      <c r="CR1274" s="2">
        <f t="shared" ref="CR1274" ca="1" si="23260">IF(CH1274=0,"",IF(CH1274=1,"",IF(CH1274=-1,"",ABS(CH1274))))</f>
        <v>9</v>
      </c>
      <c r="CV1274" t="str">
        <f t="shared" ref="CV1274" ca="1" si="23261">IF(CR1273=0,"","x")</f>
        <v>x</v>
      </c>
      <c r="CW1274" s="2" t="str">
        <f t="shared" ca="1" si="22415"/>
        <v>+</v>
      </c>
      <c r="CY1274" s="2">
        <f t="shared" ref="CY1274" ca="1" si="23262">IF(CL1274=0,"",ABS(CL1274))</f>
        <v>7</v>
      </c>
      <c r="DC1274" t="s">
        <v>230</v>
      </c>
    </row>
    <row r="1275" spans="2:107" ht="32" customHeight="1" x14ac:dyDescent="0.55000000000000004">
      <c r="B1275" s="112" t="s">
        <v>1</v>
      </c>
      <c r="C1275" s="112" t="s">
        <v>330</v>
      </c>
      <c r="E1275" s="96">
        <f t="shared" ca="1" si="22326"/>
        <v>2</v>
      </c>
      <c r="F1275" s="97" t="s">
        <v>18</v>
      </c>
      <c r="G1275" s="97" t="str">
        <f t="shared" ca="1" si="22327"/>
        <v>+</v>
      </c>
      <c r="H1275" s="96">
        <f t="shared" ca="1" si="22328"/>
        <v>8</v>
      </c>
      <c r="I1275" t="s">
        <v>287</v>
      </c>
      <c r="J1275" s="96">
        <f t="shared" ca="1" si="22329"/>
        <v>2</v>
      </c>
      <c r="K1275" s="97" t="s">
        <v>18</v>
      </c>
      <c r="L1275" s="97" t="str">
        <f t="shared" ca="1" si="22330"/>
        <v>+</v>
      </c>
      <c r="M1275" s="96">
        <f t="shared" ca="1" si="22331"/>
        <v>5</v>
      </c>
      <c r="P1275" t="s">
        <v>250</v>
      </c>
      <c r="Q1275" t="s">
        <v>249</v>
      </c>
      <c r="R1275" t="str">
        <f t="shared" ref="R1275" ca="1" si="23263">BH1275&amp;BI1275&amp;BJ1275&amp;BK1275</f>
        <v>2x+8</v>
      </c>
      <c r="S1275" t="s">
        <v>216</v>
      </c>
      <c r="T1275">
        <f t="shared" ref="T1275" ca="1" si="23264">G1276</f>
        <v>2</v>
      </c>
      <c r="U1275" t="s">
        <v>217</v>
      </c>
      <c r="V1275" t="s">
        <v>287</v>
      </c>
      <c r="W1275" t="s">
        <v>249</v>
      </c>
      <c r="X1275" t="str">
        <f t="shared" ref="X1275" ca="1" si="23265">BM1275&amp;BN1275&amp;BO1275&amp;BP1275</f>
        <v>2x+5</v>
      </c>
      <c r="Y1275" t="s">
        <v>216</v>
      </c>
      <c r="Z1275">
        <f t="shared" ref="Z1275" ca="1" si="23266">L1276</f>
        <v>10</v>
      </c>
      <c r="AA1275" t="s">
        <v>217</v>
      </c>
      <c r="AB1275" t="s">
        <v>13</v>
      </c>
      <c r="AC1275" t="s">
        <v>230</v>
      </c>
      <c r="AP1275" t="str">
        <f t="shared" ca="1" si="22387"/>
        <v>\\(\\quad \\displaystyle \\frac{6}{5}x</v>
      </c>
      <c r="AQ1275" t="str">
        <f t="shared" ca="1" si="22388"/>
        <v>+\\frac{9}{2} \\)</v>
      </c>
      <c r="AS1275" t="str">
        <f t="shared" ref="AS1275" ca="1" si="23267">IF(OR(CT1275=1,CR1275=0),AP1276,AP1275)</f>
        <v>\\(\\quad \\displaystyle \\frac{6}{5}x</v>
      </c>
      <c r="AT1275" t="str">
        <f t="shared" ref="AT1275" ca="1" si="23268">IF(OR(DA1275=1,CY1275=0),AQ1276,AQ1275)</f>
        <v>+\\frac{9}{2} \\)</v>
      </c>
      <c r="AU1275" s="114" t="s">
        <v>60</v>
      </c>
      <c r="AV1275" s="115" t="s">
        <v>329</v>
      </c>
      <c r="AW1275" s="114" t="str">
        <f t="shared" ref="AW1275" ca="1" si="23269">P1275&amp;Q1275&amp;R1275&amp;S1275&amp;T1275&amp;U1275&amp;V1275&amp;W1275&amp;X1275&amp;Y1275&amp;Z1275&amp;AA1275&amp;AB1275&amp;AC1275</f>
        <v>\\(\\quad \\displaystyle \\frac{2x+8}{2}+\\frac{2x+5}{10}= \\)</v>
      </c>
      <c r="AX1275" s="114" t="str">
        <f t="shared" ref="AX1275" ca="1" si="23270">IF(AS1276="",AS1275&amp;AT1275,AS1276)</f>
        <v>\\(\\quad \\displaystyle \\frac{6}{5}x+\\frac{9}{2} \\)</v>
      </c>
      <c r="AY1275" s="115" t="s">
        <v>62</v>
      </c>
      <c r="AZ1275" s="116" t="str">
        <f t="shared" ref="AZ1275" ca="1" si="23271">"INSERT INTO "&amp;AU1275&amp;"(tangen,question,answer,editor,date,count) VALUES('"&amp;AV1275&amp;"','"&amp;AW1275&amp;"','"&amp;AX1275&amp;"','"&amp;AY1275&amp;"',NOW(),0);"</f>
        <v>INSERT INTO math(tangen,question,answer,editor,date,count) VALUES('m5800','\\(\\quad \\displaystyle \\frac{2x+8}{2}+\\frac{2x+5}{10}= \\)','\\(\\quad \\displaystyle \\frac{6}{5}x+\\frac{9}{2} \\)','harazono',NOW(),0);</v>
      </c>
      <c r="BH1275">
        <f t="shared" ref="BH1275" ca="1" si="23272">IF(BH1276=1,"",IF(BH1276=-1,"",BH1276))</f>
        <v>2</v>
      </c>
      <c r="BI1275" t="s">
        <v>18</v>
      </c>
      <c r="BJ1275" t="str">
        <f t="shared" ca="1" si="22342"/>
        <v>+</v>
      </c>
      <c r="BK1275" s="23">
        <f t="shared" ref="BK1275" ca="1" si="23273">IF(H1275=0,7,H1275)</f>
        <v>8</v>
      </c>
      <c r="BM1275">
        <f t="shared" ref="BM1275" ca="1" si="23274">IF(BM1276=1,"",IF(BM1276=-1,"",BM1276))</f>
        <v>2</v>
      </c>
      <c r="BN1275" t="s">
        <v>18</v>
      </c>
      <c r="BO1275" t="str">
        <f t="shared" ca="1" si="22345"/>
        <v>+</v>
      </c>
      <c r="BP1275" s="23">
        <f t="shared" ref="BP1275" ca="1" si="23275">IF(M1275=0,7,M1275)</f>
        <v>5</v>
      </c>
      <c r="BR1275">
        <f t="shared" ref="BR1275" ca="1" si="23276">BH1276*L1276</f>
        <v>20</v>
      </c>
      <c r="BS1275" t="s">
        <v>18</v>
      </c>
      <c r="BT1275">
        <f t="shared" ref="BT1275" ca="1" si="23277">BK1275*L1276</f>
        <v>80</v>
      </c>
      <c r="BV1275">
        <f t="shared" ref="BV1275" ca="1" si="23278">G1276*BM1276</f>
        <v>4</v>
      </c>
      <c r="BW1275" t="s">
        <v>18</v>
      </c>
      <c r="BX1275">
        <f t="shared" ref="BX1275" ca="1" si="23279">G1276*BP1275</f>
        <v>10</v>
      </c>
      <c r="BY1275" s="3">
        <f t="shared" ref="BY1275" ca="1" si="23280">BR1275+BV1275</f>
        <v>24</v>
      </c>
      <c r="BZ1275" t="s">
        <v>18</v>
      </c>
      <c r="CA1275" s="3">
        <f t="shared" ref="CA1275" ca="1" si="23281">BT1275+BX1275</f>
        <v>90</v>
      </c>
      <c r="CB1275">
        <f t="shared" ca="1" si="22404"/>
        <v>24</v>
      </c>
      <c r="CC1275">
        <f t="shared" ca="1" si="22405"/>
        <v>90</v>
      </c>
      <c r="CD1275" s="33">
        <f t="shared" ref="CD1275" ca="1" si="23282">BY1275/GCD(CB1275,CB1276)</f>
        <v>6</v>
      </c>
      <c r="CE1275" t="s">
        <v>18</v>
      </c>
      <c r="CF1275" s="33">
        <f t="shared" ref="CF1275" ca="1" si="23283">CA1275/GCD(CC1275,CC1276)</f>
        <v>9</v>
      </c>
      <c r="CH1275" s="3">
        <f t="shared" ref="CH1275" ca="1" si="23284">CD1275</f>
        <v>6</v>
      </c>
      <c r="CI1275" s="3">
        <f t="shared" ref="CI1275" ca="1" si="23285">CD1276</f>
        <v>5</v>
      </c>
      <c r="CJ1275" t="s">
        <v>18</v>
      </c>
      <c r="CK1275" s="3" t="str">
        <f t="shared" ca="1" si="22357"/>
        <v>+</v>
      </c>
      <c r="CL1275" s="3">
        <f t="shared" ref="CL1275" ca="1" si="23286">CF1275</f>
        <v>9</v>
      </c>
      <c r="CM1275" s="3">
        <f t="shared" ref="CM1275" ca="1" si="23287">CF1276</f>
        <v>2</v>
      </c>
      <c r="CO1275" t="s">
        <v>250</v>
      </c>
      <c r="CP1275" s="2" t="str">
        <f t="shared" ca="1" si="22412"/>
        <v/>
      </c>
      <c r="CQ1275" t="s">
        <v>249</v>
      </c>
      <c r="CR1275" s="2">
        <f t="shared" ref="CR1275" ca="1" si="23288">ABS(CH1275)</f>
        <v>6</v>
      </c>
      <c r="CS1275" t="s">
        <v>216</v>
      </c>
      <c r="CT1275" s="2">
        <f t="shared" ref="CT1275" ca="1" si="23289">CI1275</f>
        <v>5</v>
      </c>
      <c r="CU1275" t="s">
        <v>217</v>
      </c>
      <c r="CV1275" t="s">
        <v>18</v>
      </c>
      <c r="CW1275" s="2" t="str">
        <f t="shared" ca="1" si="22415"/>
        <v>+</v>
      </c>
      <c r="CX1275" t="s">
        <v>249</v>
      </c>
      <c r="CY1275" s="2">
        <f t="shared" ref="CY1275" ca="1" si="23290">ABS(CL1275)</f>
        <v>9</v>
      </c>
      <c r="CZ1275" t="s">
        <v>216</v>
      </c>
      <c r="DA1275" s="2">
        <f t="shared" ref="DA1275" ca="1" si="23291">CM1275</f>
        <v>2</v>
      </c>
      <c r="DB1275" t="s">
        <v>217</v>
      </c>
      <c r="DC1275" t="s">
        <v>230</v>
      </c>
    </row>
    <row r="1276" spans="2:107" ht="32" customHeight="1" x14ac:dyDescent="0.55000000000000004">
      <c r="B1276" s="113"/>
      <c r="C1276" s="113"/>
      <c r="E1276" s="95"/>
      <c r="F1276" s="95"/>
      <c r="G1276" s="1">
        <f t="shared" ca="1" si="22364"/>
        <v>2</v>
      </c>
      <c r="H1276" s="95"/>
      <c r="J1276" s="95"/>
      <c r="K1276" s="95"/>
      <c r="L1276" s="1">
        <f t="shared" ca="1" si="22365"/>
        <v>10</v>
      </c>
      <c r="M1276" s="1"/>
      <c r="AP1276" t="str">
        <f t="shared" ca="1" si="22387"/>
        <v>\\(\\quad \\displaystyle 6x</v>
      </c>
      <c r="AQ1276" t="str">
        <f t="shared" ca="1" si="22388"/>
        <v>+9 \\)</v>
      </c>
      <c r="AS1276" s="13" t="str">
        <f t="shared" ref="AS1276" ca="1" si="23292">IF(AND(CR1275=0,CY1275=0),"\\(\\quad \\displaystyle 0 \\)","")</f>
        <v/>
      </c>
      <c r="AU1276" s="114"/>
      <c r="AV1276" s="114"/>
      <c r="AW1276" s="114"/>
      <c r="AX1276" s="114"/>
      <c r="AY1276" s="114"/>
      <c r="AZ1276" s="117"/>
      <c r="BH1276" s="23">
        <f t="shared" ref="BH1276" ca="1" si="23293">IF(E1275=0,7,E1275)</f>
        <v>2</v>
      </c>
      <c r="BI1276" s="1"/>
      <c r="BK1276" s="1"/>
      <c r="BL1276" t="s">
        <v>287</v>
      </c>
      <c r="BM1276" s="23">
        <f t="shared" ref="BM1276" ca="1" si="23294">IF(J1275=0,7,J1275)</f>
        <v>2</v>
      </c>
      <c r="BN1276" s="1"/>
      <c r="BP1276" s="1"/>
      <c r="BR1276">
        <f t="shared" ref="BR1276" ca="1" si="23295">G1276*L1276</f>
        <v>20</v>
      </c>
      <c r="BS1276" t="s">
        <v>18</v>
      </c>
      <c r="BT1276">
        <f t="shared" ref="BT1276" ca="1" si="23296">G1276*L1276</f>
        <v>20</v>
      </c>
      <c r="BV1276">
        <f t="shared" ref="BV1276" ca="1" si="23297">G1276*L1276</f>
        <v>20</v>
      </c>
      <c r="BW1276" t="s">
        <v>18</v>
      </c>
      <c r="BX1276">
        <f t="shared" ref="BX1276" ca="1" si="23298">G1276*L1276</f>
        <v>20</v>
      </c>
      <c r="BY1276" s="3">
        <f t="shared" ref="BY1276" ca="1" si="23299">BR1276</f>
        <v>20</v>
      </c>
      <c r="BZ1276" t="s">
        <v>18</v>
      </c>
      <c r="CA1276" s="3">
        <f t="shared" ref="CA1276" ca="1" si="23300">BT1276</f>
        <v>20</v>
      </c>
      <c r="CB1276">
        <f t="shared" ca="1" si="22404"/>
        <v>20</v>
      </c>
      <c r="CC1276">
        <f t="shared" ca="1" si="22405"/>
        <v>20</v>
      </c>
      <c r="CD1276" s="33">
        <f t="shared" ref="CD1276" ca="1" si="23301">BY1276/GCD(CB1275,CB1276)</f>
        <v>5</v>
      </c>
      <c r="CE1276" t="s">
        <v>18</v>
      </c>
      <c r="CF1276" s="33">
        <f t="shared" ref="CF1276" ca="1" si="23302">CA1276/GCD(CC1275,CC1276)</f>
        <v>2</v>
      </c>
      <c r="CH1276" s="3">
        <f t="shared" ref="CH1276" ca="1" si="23303">CD1275</f>
        <v>6</v>
      </c>
      <c r="CJ1276" t="s">
        <v>18</v>
      </c>
      <c r="CK1276" s="3" t="str">
        <f t="shared" ref="CK1276" ca="1" si="23304">IF(CM1275&gt;=0,"+","")</f>
        <v>+</v>
      </c>
      <c r="CL1276" s="3">
        <f t="shared" ref="CL1276" ca="1" si="23305">CF1275</f>
        <v>9</v>
      </c>
      <c r="CO1276" t="s">
        <v>250</v>
      </c>
      <c r="CP1276" s="2" t="str">
        <f t="shared" ca="1" si="22412"/>
        <v/>
      </c>
      <c r="CR1276" s="2">
        <f t="shared" ref="CR1276" ca="1" si="23306">IF(CH1276=0,"",IF(CH1276=1,"",IF(CH1276=-1,"",ABS(CH1276))))</f>
        <v>6</v>
      </c>
      <c r="CV1276" t="str">
        <f t="shared" ref="CV1276" ca="1" si="23307">IF(CR1275=0,"","x")</f>
        <v>x</v>
      </c>
      <c r="CW1276" s="2" t="str">
        <f t="shared" ca="1" si="22415"/>
        <v>+</v>
      </c>
      <c r="CY1276" s="2">
        <f t="shared" ref="CY1276" ca="1" si="23308">IF(CL1276=0,"",ABS(CL1276))</f>
        <v>9</v>
      </c>
      <c r="DC1276" t="s">
        <v>230</v>
      </c>
    </row>
    <row r="1277" spans="2:107" ht="32" customHeight="1" x14ac:dyDescent="0.55000000000000004">
      <c r="B1277" s="112" t="s">
        <v>1</v>
      </c>
      <c r="C1277" s="112" t="s">
        <v>330</v>
      </c>
      <c r="E1277" s="96">
        <f t="shared" ca="1" si="22326"/>
        <v>-1</v>
      </c>
      <c r="F1277" s="97" t="s">
        <v>18</v>
      </c>
      <c r="G1277" s="97" t="str">
        <f t="shared" ca="1" si="22327"/>
        <v>+</v>
      </c>
      <c r="H1277" s="96">
        <f t="shared" ca="1" si="22328"/>
        <v>4</v>
      </c>
      <c r="I1277" t="s">
        <v>287</v>
      </c>
      <c r="J1277" s="96">
        <f t="shared" ca="1" si="22329"/>
        <v>5</v>
      </c>
      <c r="K1277" s="97" t="s">
        <v>18</v>
      </c>
      <c r="L1277" s="97" t="str">
        <f t="shared" ca="1" si="22330"/>
        <v>+</v>
      </c>
      <c r="M1277" s="96">
        <f t="shared" ca="1" si="22331"/>
        <v>10</v>
      </c>
      <c r="P1277" t="s">
        <v>250</v>
      </c>
      <c r="Q1277" t="s">
        <v>249</v>
      </c>
      <c r="R1277" t="str">
        <f t="shared" ref="R1277" ca="1" si="23309">BH1277&amp;BI1277&amp;BJ1277&amp;BK1277</f>
        <v>x+4</v>
      </c>
      <c r="S1277" t="s">
        <v>216</v>
      </c>
      <c r="T1277">
        <f t="shared" ref="T1277" ca="1" si="23310">G1278</f>
        <v>2</v>
      </c>
      <c r="U1277" t="s">
        <v>217</v>
      </c>
      <c r="V1277" t="s">
        <v>287</v>
      </c>
      <c r="W1277" t="s">
        <v>249</v>
      </c>
      <c r="X1277" t="str">
        <f t="shared" ref="X1277" ca="1" si="23311">BM1277&amp;BN1277&amp;BO1277&amp;BP1277</f>
        <v>5x+10</v>
      </c>
      <c r="Y1277" t="s">
        <v>216</v>
      </c>
      <c r="Z1277">
        <f t="shared" ref="Z1277" ca="1" si="23312">L1278</f>
        <v>9</v>
      </c>
      <c r="AA1277" t="s">
        <v>217</v>
      </c>
      <c r="AB1277" t="s">
        <v>13</v>
      </c>
      <c r="AC1277" t="s">
        <v>230</v>
      </c>
      <c r="AP1277" t="str">
        <f t="shared" ca="1" si="22387"/>
        <v>\\(\\quad \\displaystyle \\frac{1}{18}x</v>
      </c>
      <c r="AQ1277" t="str">
        <f t="shared" ca="1" si="22388"/>
        <v>+\\frac{28}{9} \\)</v>
      </c>
      <c r="AS1277" t="str">
        <f t="shared" ref="AS1277" ca="1" si="23313">IF(OR(CT1277=1,CR1277=0),AP1278,AP1277)</f>
        <v>\\(\\quad \\displaystyle \\frac{1}{18}x</v>
      </c>
      <c r="AT1277" t="str">
        <f t="shared" ref="AT1277" ca="1" si="23314">IF(OR(DA1277=1,CY1277=0),AQ1278,AQ1277)</f>
        <v>+\\frac{28}{9} \\)</v>
      </c>
      <c r="AU1277" s="114" t="s">
        <v>60</v>
      </c>
      <c r="AV1277" s="115" t="s">
        <v>329</v>
      </c>
      <c r="AW1277" s="114" t="str">
        <f t="shared" ref="AW1277" ca="1" si="23315">P1277&amp;Q1277&amp;R1277&amp;S1277&amp;T1277&amp;U1277&amp;V1277&amp;W1277&amp;X1277&amp;Y1277&amp;Z1277&amp;AA1277&amp;AB1277&amp;AC1277</f>
        <v>\\(\\quad \\displaystyle \\frac{x+4}{2}+\\frac{5x+10}{9}= \\)</v>
      </c>
      <c r="AX1277" s="114" t="str">
        <f t="shared" ref="AX1277" ca="1" si="23316">IF(AS1278="",AS1277&amp;AT1277,AS1278)</f>
        <v>\\(\\quad \\displaystyle \\frac{1}{18}x+\\frac{28}{9} \\)</v>
      </c>
      <c r="AY1277" s="115" t="s">
        <v>62</v>
      </c>
      <c r="AZ1277" s="116" t="str">
        <f t="shared" ref="AZ1277" ca="1" si="23317">"INSERT INTO "&amp;AU1277&amp;"(tangen,question,answer,editor,date,count) VALUES('"&amp;AV1277&amp;"','"&amp;AW1277&amp;"','"&amp;AX1277&amp;"','"&amp;AY1277&amp;"',NOW(),0);"</f>
        <v>INSERT INTO math(tangen,question,answer,editor,date,count) VALUES('m5800','\\(\\quad \\displaystyle \\frac{x+4}{2}+\\frac{5x+10}{9}= \\)','\\(\\quad \\displaystyle \\frac{1}{18}x+\\frac{28}{9} \\)','harazono',NOW(),0);</v>
      </c>
      <c r="BH1277" t="str">
        <f t="shared" ref="BH1277" ca="1" si="23318">IF(BH1278=1,"",IF(BH1278=-1,"",BH1278))</f>
        <v/>
      </c>
      <c r="BI1277" t="s">
        <v>18</v>
      </c>
      <c r="BJ1277" t="str">
        <f t="shared" ca="1" si="22342"/>
        <v>+</v>
      </c>
      <c r="BK1277" s="23">
        <f t="shared" ref="BK1277" ca="1" si="23319">IF(H1277=0,7,H1277)</f>
        <v>4</v>
      </c>
      <c r="BM1277">
        <f t="shared" ref="BM1277" ca="1" si="23320">IF(BM1278=1,"",IF(BM1278=-1,"",BM1278))</f>
        <v>5</v>
      </c>
      <c r="BN1277" t="s">
        <v>18</v>
      </c>
      <c r="BO1277" t="str">
        <f t="shared" ca="1" si="22345"/>
        <v>+</v>
      </c>
      <c r="BP1277" s="23">
        <f t="shared" ref="BP1277" ca="1" si="23321">IF(M1277=0,7,M1277)</f>
        <v>10</v>
      </c>
      <c r="BR1277">
        <f t="shared" ref="BR1277" ca="1" si="23322">BH1278*L1278</f>
        <v>-9</v>
      </c>
      <c r="BS1277" t="s">
        <v>18</v>
      </c>
      <c r="BT1277">
        <f t="shared" ref="BT1277" ca="1" si="23323">BK1277*L1278</f>
        <v>36</v>
      </c>
      <c r="BV1277">
        <f t="shared" ref="BV1277" ca="1" si="23324">G1278*BM1278</f>
        <v>10</v>
      </c>
      <c r="BW1277" t="s">
        <v>18</v>
      </c>
      <c r="BX1277">
        <f t="shared" ref="BX1277" ca="1" si="23325">G1278*BP1277</f>
        <v>20</v>
      </c>
      <c r="BY1277" s="3">
        <f t="shared" ref="BY1277" ca="1" si="23326">BR1277+BV1277</f>
        <v>1</v>
      </c>
      <c r="BZ1277" t="s">
        <v>18</v>
      </c>
      <c r="CA1277" s="3">
        <f t="shared" ref="CA1277" ca="1" si="23327">BT1277+BX1277</f>
        <v>56</v>
      </c>
      <c r="CB1277">
        <f t="shared" ca="1" si="22404"/>
        <v>1</v>
      </c>
      <c r="CC1277">
        <f t="shared" ca="1" si="22405"/>
        <v>56</v>
      </c>
      <c r="CD1277" s="33">
        <f t="shared" ref="CD1277" ca="1" si="23328">BY1277/GCD(CB1277,CB1278)</f>
        <v>1</v>
      </c>
      <c r="CE1277" t="s">
        <v>18</v>
      </c>
      <c r="CF1277" s="33">
        <f t="shared" ref="CF1277" ca="1" si="23329">CA1277/GCD(CC1277,CC1278)</f>
        <v>28</v>
      </c>
      <c r="CH1277" s="3">
        <f t="shared" ref="CH1277" ca="1" si="23330">CD1277</f>
        <v>1</v>
      </c>
      <c r="CI1277" s="3">
        <f t="shared" ref="CI1277" ca="1" si="23331">CD1278</f>
        <v>18</v>
      </c>
      <c r="CJ1277" t="s">
        <v>18</v>
      </c>
      <c r="CK1277" s="3" t="str">
        <f t="shared" ca="1" si="22357"/>
        <v>+</v>
      </c>
      <c r="CL1277" s="3">
        <f t="shared" ref="CL1277" ca="1" si="23332">CF1277</f>
        <v>28</v>
      </c>
      <c r="CM1277" s="3">
        <f t="shared" ref="CM1277" ca="1" si="23333">CF1278</f>
        <v>9</v>
      </c>
      <c r="CO1277" t="s">
        <v>250</v>
      </c>
      <c r="CP1277" s="2" t="str">
        <f t="shared" ca="1" si="22412"/>
        <v/>
      </c>
      <c r="CQ1277" t="s">
        <v>249</v>
      </c>
      <c r="CR1277" s="2">
        <f t="shared" ref="CR1277" ca="1" si="23334">ABS(CH1277)</f>
        <v>1</v>
      </c>
      <c r="CS1277" t="s">
        <v>216</v>
      </c>
      <c r="CT1277" s="2">
        <f t="shared" ref="CT1277" ca="1" si="23335">CI1277</f>
        <v>18</v>
      </c>
      <c r="CU1277" t="s">
        <v>217</v>
      </c>
      <c r="CV1277" t="s">
        <v>18</v>
      </c>
      <c r="CW1277" s="2" t="str">
        <f t="shared" ca="1" si="22415"/>
        <v>+</v>
      </c>
      <c r="CX1277" t="s">
        <v>249</v>
      </c>
      <c r="CY1277" s="2">
        <f t="shared" ref="CY1277" ca="1" si="23336">ABS(CL1277)</f>
        <v>28</v>
      </c>
      <c r="CZ1277" t="s">
        <v>216</v>
      </c>
      <c r="DA1277" s="2">
        <f t="shared" ref="DA1277" ca="1" si="23337">CM1277</f>
        <v>9</v>
      </c>
      <c r="DB1277" t="s">
        <v>217</v>
      </c>
      <c r="DC1277" t="s">
        <v>230</v>
      </c>
    </row>
    <row r="1278" spans="2:107" ht="32" customHeight="1" x14ac:dyDescent="0.55000000000000004">
      <c r="B1278" s="113"/>
      <c r="C1278" s="113"/>
      <c r="E1278" s="95"/>
      <c r="F1278" s="95"/>
      <c r="G1278" s="1">
        <f t="shared" ca="1" si="22364"/>
        <v>2</v>
      </c>
      <c r="H1278" s="95"/>
      <c r="J1278" s="95"/>
      <c r="K1278" s="95"/>
      <c r="L1278" s="1">
        <f t="shared" ca="1" si="22365"/>
        <v>9</v>
      </c>
      <c r="M1278" s="1"/>
      <c r="AP1278" t="str">
        <f t="shared" ca="1" si="22387"/>
        <v>\\(\\quad \\displaystyle x</v>
      </c>
      <c r="AQ1278" t="str">
        <f t="shared" ca="1" si="22388"/>
        <v>+28 \\)</v>
      </c>
      <c r="AS1278" s="13" t="str">
        <f t="shared" ref="AS1278" ca="1" si="23338">IF(AND(CR1277=0,CY1277=0),"\\(\\quad \\displaystyle 0 \\)","")</f>
        <v/>
      </c>
      <c r="AU1278" s="114"/>
      <c r="AV1278" s="114"/>
      <c r="AW1278" s="114"/>
      <c r="AX1278" s="114"/>
      <c r="AY1278" s="114"/>
      <c r="AZ1278" s="117"/>
      <c r="BH1278" s="23">
        <f t="shared" ref="BH1278" ca="1" si="23339">IF(E1277=0,7,E1277)</f>
        <v>-1</v>
      </c>
      <c r="BI1278" s="1"/>
      <c r="BK1278" s="1"/>
      <c r="BL1278" t="s">
        <v>287</v>
      </c>
      <c r="BM1278" s="23">
        <f t="shared" ref="BM1278" ca="1" si="23340">IF(J1277=0,7,J1277)</f>
        <v>5</v>
      </c>
      <c r="BN1278" s="1"/>
      <c r="BP1278" s="1"/>
      <c r="BR1278">
        <f t="shared" ref="BR1278" ca="1" si="23341">G1278*L1278</f>
        <v>18</v>
      </c>
      <c r="BS1278" t="s">
        <v>18</v>
      </c>
      <c r="BT1278">
        <f t="shared" ref="BT1278" ca="1" si="23342">G1278*L1278</f>
        <v>18</v>
      </c>
      <c r="BV1278">
        <f t="shared" ref="BV1278" ca="1" si="23343">G1278*L1278</f>
        <v>18</v>
      </c>
      <c r="BW1278" t="s">
        <v>18</v>
      </c>
      <c r="BX1278">
        <f t="shared" ref="BX1278" ca="1" si="23344">G1278*L1278</f>
        <v>18</v>
      </c>
      <c r="BY1278" s="3">
        <f t="shared" ref="BY1278" ca="1" si="23345">BR1278</f>
        <v>18</v>
      </c>
      <c r="BZ1278" t="s">
        <v>18</v>
      </c>
      <c r="CA1278" s="3">
        <f t="shared" ref="CA1278" ca="1" si="23346">BT1278</f>
        <v>18</v>
      </c>
      <c r="CB1278">
        <f t="shared" ca="1" si="22404"/>
        <v>18</v>
      </c>
      <c r="CC1278">
        <f t="shared" ca="1" si="22405"/>
        <v>18</v>
      </c>
      <c r="CD1278" s="33">
        <f t="shared" ref="CD1278" ca="1" si="23347">BY1278/GCD(CB1277,CB1278)</f>
        <v>18</v>
      </c>
      <c r="CE1278" t="s">
        <v>18</v>
      </c>
      <c r="CF1278" s="33">
        <f t="shared" ref="CF1278" ca="1" si="23348">CA1278/GCD(CC1277,CC1278)</f>
        <v>9</v>
      </c>
      <c r="CH1278" s="3">
        <f t="shared" ref="CH1278" ca="1" si="23349">CD1277</f>
        <v>1</v>
      </c>
      <c r="CJ1278" t="s">
        <v>18</v>
      </c>
      <c r="CK1278" s="3" t="str">
        <f t="shared" ref="CK1278" ca="1" si="23350">IF(CM1277&gt;=0,"+","")</f>
        <v>+</v>
      </c>
      <c r="CL1278" s="3">
        <f t="shared" ref="CL1278" ca="1" si="23351">CF1277</f>
        <v>28</v>
      </c>
      <c r="CO1278" t="s">
        <v>250</v>
      </c>
      <c r="CP1278" s="2" t="str">
        <f t="shared" ca="1" si="22412"/>
        <v/>
      </c>
      <c r="CR1278" s="2" t="str">
        <f t="shared" ref="CR1278" ca="1" si="23352">IF(CH1278=0,"",IF(CH1278=1,"",IF(CH1278=-1,"",ABS(CH1278))))</f>
        <v/>
      </c>
      <c r="CV1278" t="str">
        <f t="shared" ref="CV1278" ca="1" si="23353">IF(CR1277=0,"","x")</f>
        <v>x</v>
      </c>
      <c r="CW1278" s="2" t="str">
        <f t="shared" ca="1" si="22415"/>
        <v>+</v>
      </c>
      <c r="CY1278" s="2">
        <f t="shared" ref="CY1278" ca="1" si="23354">IF(CL1278=0,"",ABS(CL1278))</f>
        <v>28</v>
      </c>
      <c r="DC1278" t="s">
        <v>230</v>
      </c>
    </row>
    <row r="1279" spans="2:107" ht="32" customHeight="1" x14ac:dyDescent="0.55000000000000004">
      <c r="B1279" s="112" t="s">
        <v>1</v>
      </c>
      <c r="C1279" s="112" t="s">
        <v>330</v>
      </c>
      <c r="E1279" s="96">
        <f t="shared" ca="1" si="22326"/>
        <v>-3</v>
      </c>
      <c r="F1279" s="97" t="s">
        <v>18</v>
      </c>
      <c r="G1279" s="97" t="str">
        <f t="shared" ca="1" si="22327"/>
        <v/>
      </c>
      <c r="H1279" s="96">
        <f t="shared" ca="1" si="22328"/>
        <v>-2</v>
      </c>
      <c r="I1279" t="s">
        <v>287</v>
      </c>
      <c r="J1279" s="96">
        <f t="shared" ca="1" si="22329"/>
        <v>7</v>
      </c>
      <c r="K1279" s="97" t="s">
        <v>18</v>
      </c>
      <c r="L1279" s="97" t="str">
        <f t="shared" ca="1" si="22330"/>
        <v>+</v>
      </c>
      <c r="M1279" s="96">
        <f t="shared" ca="1" si="22331"/>
        <v>2</v>
      </c>
      <c r="P1279" t="s">
        <v>250</v>
      </c>
      <c r="Q1279" t="s">
        <v>249</v>
      </c>
      <c r="R1279" t="str">
        <f t="shared" ref="R1279" ca="1" si="23355">BH1279&amp;BI1279&amp;BJ1279&amp;BK1279</f>
        <v>-3x-2</v>
      </c>
      <c r="S1279" t="s">
        <v>216</v>
      </c>
      <c r="T1279">
        <f t="shared" ref="T1279" ca="1" si="23356">G1280</f>
        <v>9</v>
      </c>
      <c r="U1279" t="s">
        <v>217</v>
      </c>
      <c r="V1279" t="s">
        <v>287</v>
      </c>
      <c r="W1279" t="s">
        <v>249</v>
      </c>
      <c r="X1279" t="str">
        <f t="shared" ref="X1279" ca="1" si="23357">BM1279&amp;BN1279&amp;BO1279&amp;BP1279</f>
        <v>7x+2</v>
      </c>
      <c r="Y1279" t="s">
        <v>216</v>
      </c>
      <c r="Z1279">
        <f t="shared" ref="Z1279" ca="1" si="23358">L1280</f>
        <v>9</v>
      </c>
      <c r="AA1279" t="s">
        <v>217</v>
      </c>
      <c r="AB1279" t="s">
        <v>13</v>
      </c>
      <c r="AC1279" t="s">
        <v>230</v>
      </c>
      <c r="AP1279" t="str">
        <f t="shared" ca="1" si="22387"/>
        <v>\\(\\quad \\displaystyle \\frac{4}{9}x</v>
      </c>
      <c r="AQ1279" t="str">
        <f t="shared" ca="1" si="22388"/>
        <v>\\frac{0}{1} \\)</v>
      </c>
      <c r="AS1279" t="str">
        <f t="shared" ref="AS1279" ca="1" si="23359">IF(OR(CT1279=1,CR1279=0),AP1280,AP1279)</f>
        <v>\\(\\quad \\displaystyle \\frac{4}{9}x</v>
      </c>
      <c r="AT1279" t="str">
        <f t="shared" ref="AT1279" ca="1" si="23360">IF(OR(DA1279=1,CY1279=0),AQ1280,AQ1279)</f>
        <v xml:space="preserve"> \\)</v>
      </c>
      <c r="AU1279" s="114" t="s">
        <v>60</v>
      </c>
      <c r="AV1279" s="115" t="s">
        <v>329</v>
      </c>
      <c r="AW1279" s="114" t="str">
        <f t="shared" ref="AW1279" ca="1" si="23361">P1279&amp;Q1279&amp;R1279&amp;S1279&amp;T1279&amp;U1279&amp;V1279&amp;W1279&amp;X1279&amp;Y1279&amp;Z1279&amp;AA1279&amp;AB1279&amp;AC1279</f>
        <v>\\(\\quad \\displaystyle \\frac{-3x-2}{9}+\\frac{7x+2}{9}= \\)</v>
      </c>
      <c r="AX1279" s="114" t="str">
        <f t="shared" ref="AX1279" ca="1" si="23362">IF(AS1280="",AS1279&amp;AT1279,AS1280)</f>
        <v>\\(\\quad \\displaystyle \\frac{4}{9}x \\)</v>
      </c>
      <c r="AY1279" s="115" t="s">
        <v>62</v>
      </c>
      <c r="AZ1279" s="116" t="str">
        <f t="shared" ref="AZ1279" ca="1" si="23363">"INSERT INTO "&amp;AU1279&amp;"(tangen,question,answer,editor,date,count) VALUES('"&amp;AV1279&amp;"','"&amp;AW1279&amp;"','"&amp;AX1279&amp;"','"&amp;AY1279&amp;"',NOW(),0);"</f>
        <v>INSERT INTO math(tangen,question,answer,editor,date,count) VALUES('m5800','\\(\\quad \\displaystyle \\frac{-3x-2}{9}+\\frac{7x+2}{9}= \\)','\\(\\quad \\displaystyle \\frac{4}{9}x \\)','harazono',NOW(),0);</v>
      </c>
      <c r="BH1279">
        <f t="shared" ref="BH1279" ca="1" si="23364">IF(BH1280=1,"",IF(BH1280=-1,"",BH1280))</f>
        <v>-3</v>
      </c>
      <c r="BI1279" t="s">
        <v>18</v>
      </c>
      <c r="BJ1279" t="str">
        <f t="shared" ca="1" si="22342"/>
        <v/>
      </c>
      <c r="BK1279" s="23">
        <f t="shared" ref="BK1279" ca="1" si="23365">IF(H1279=0,7,H1279)</f>
        <v>-2</v>
      </c>
      <c r="BM1279">
        <f t="shared" ref="BM1279" ca="1" si="23366">IF(BM1280=1,"",IF(BM1280=-1,"",BM1280))</f>
        <v>7</v>
      </c>
      <c r="BN1279" t="s">
        <v>18</v>
      </c>
      <c r="BO1279" t="str">
        <f t="shared" ca="1" si="22345"/>
        <v>+</v>
      </c>
      <c r="BP1279" s="23">
        <f t="shared" ref="BP1279" ca="1" si="23367">IF(M1279=0,7,M1279)</f>
        <v>2</v>
      </c>
      <c r="BR1279">
        <f t="shared" ref="BR1279" ca="1" si="23368">BH1280*L1280</f>
        <v>-27</v>
      </c>
      <c r="BS1279" t="s">
        <v>18</v>
      </c>
      <c r="BT1279">
        <f t="shared" ref="BT1279" ca="1" si="23369">BK1279*L1280</f>
        <v>-18</v>
      </c>
      <c r="BV1279">
        <f t="shared" ref="BV1279" ca="1" si="23370">G1280*BM1280</f>
        <v>63</v>
      </c>
      <c r="BW1279" t="s">
        <v>18</v>
      </c>
      <c r="BX1279">
        <f t="shared" ref="BX1279" ca="1" si="23371">G1280*BP1279</f>
        <v>18</v>
      </c>
      <c r="BY1279" s="3">
        <f t="shared" ref="BY1279" ca="1" si="23372">BR1279+BV1279</f>
        <v>36</v>
      </c>
      <c r="BZ1279" t="s">
        <v>18</v>
      </c>
      <c r="CA1279" s="3">
        <f t="shared" ref="CA1279" ca="1" si="23373">BT1279+BX1279</f>
        <v>0</v>
      </c>
      <c r="CB1279">
        <f t="shared" ca="1" si="22404"/>
        <v>36</v>
      </c>
      <c r="CC1279">
        <f t="shared" ca="1" si="22405"/>
        <v>0</v>
      </c>
      <c r="CD1279" s="33">
        <f t="shared" ref="CD1279" ca="1" si="23374">BY1279/GCD(CB1279,CB1280)</f>
        <v>4</v>
      </c>
      <c r="CE1279" t="s">
        <v>18</v>
      </c>
      <c r="CF1279" s="33">
        <f t="shared" ref="CF1279" ca="1" si="23375">CA1279/GCD(CC1279,CC1280)</f>
        <v>0</v>
      </c>
      <c r="CH1279" s="3">
        <f t="shared" ref="CH1279" ca="1" si="23376">CD1279</f>
        <v>4</v>
      </c>
      <c r="CI1279" s="3">
        <f t="shared" ref="CI1279" ca="1" si="23377">CD1280</f>
        <v>9</v>
      </c>
      <c r="CJ1279" t="s">
        <v>18</v>
      </c>
      <c r="CK1279" s="3" t="str">
        <f t="shared" ca="1" si="22357"/>
        <v>+</v>
      </c>
      <c r="CL1279" s="3">
        <f t="shared" ref="CL1279" ca="1" si="23378">CF1279</f>
        <v>0</v>
      </c>
      <c r="CM1279" s="3">
        <f t="shared" ref="CM1279" ca="1" si="23379">CF1280</f>
        <v>1</v>
      </c>
      <c r="CO1279" t="s">
        <v>250</v>
      </c>
      <c r="CP1279" s="2" t="str">
        <f t="shared" ca="1" si="22412"/>
        <v/>
      </c>
      <c r="CQ1279" t="s">
        <v>249</v>
      </c>
      <c r="CR1279" s="2">
        <f t="shared" ref="CR1279" ca="1" si="23380">ABS(CH1279)</f>
        <v>4</v>
      </c>
      <c r="CS1279" t="s">
        <v>216</v>
      </c>
      <c r="CT1279" s="2">
        <f t="shared" ref="CT1279" ca="1" si="23381">CI1279</f>
        <v>9</v>
      </c>
      <c r="CU1279" t="s">
        <v>217</v>
      </c>
      <c r="CV1279" t="s">
        <v>18</v>
      </c>
      <c r="CW1279" s="2" t="str">
        <f t="shared" ca="1" si="22415"/>
        <v/>
      </c>
      <c r="CX1279" t="s">
        <v>249</v>
      </c>
      <c r="CY1279" s="2">
        <f t="shared" ref="CY1279" ca="1" si="23382">ABS(CL1279)</f>
        <v>0</v>
      </c>
      <c r="CZ1279" t="s">
        <v>216</v>
      </c>
      <c r="DA1279" s="2">
        <f t="shared" ref="DA1279" ca="1" si="23383">CM1279</f>
        <v>1</v>
      </c>
      <c r="DB1279" t="s">
        <v>217</v>
      </c>
      <c r="DC1279" t="s">
        <v>230</v>
      </c>
    </row>
    <row r="1280" spans="2:107" ht="32" customHeight="1" x14ac:dyDescent="0.55000000000000004">
      <c r="B1280" s="113"/>
      <c r="C1280" s="113"/>
      <c r="E1280" s="95"/>
      <c r="F1280" s="95"/>
      <c r="G1280" s="1">
        <f t="shared" ca="1" si="22364"/>
        <v>9</v>
      </c>
      <c r="H1280" s="95"/>
      <c r="J1280" s="95"/>
      <c r="K1280" s="95"/>
      <c r="L1280" s="1">
        <f t="shared" ca="1" si="22365"/>
        <v>9</v>
      </c>
      <c r="M1280" s="1"/>
      <c r="AP1280" t="str">
        <f t="shared" ca="1" si="22387"/>
        <v>\\(\\quad \\displaystyle 4x</v>
      </c>
      <c r="AQ1280" t="str">
        <f t="shared" ca="1" si="22388"/>
        <v xml:space="preserve"> \\)</v>
      </c>
      <c r="AS1280" s="13" t="str">
        <f t="shared" ref="AS1280" ca="1" si="23384">IF(AND(CR1279=0,CY1279=0),"\\(\\quad \\displaystyle 0 \\)","")</f>
        <v/>
      </c>
      <c r="AU1280" s="114"/>
      <c r="AV1280" s="114"/>
      <c r="AW1280" s="114"/>
      <c r="AX1280" s="114"/>
      <c r="AY1280" s="114"/>
      <c r="AZ1280" s="117"/>
      <c r="BH1280" s="23">
        <f t="shared" ref="BH1280" ca="1" si="23385">IF(E1279=0,7,E1279)</f>
        <v>-3</v>
      </c>
      <c r="BI1280" s="1"/>
      <c r="BK1280" s="1"/>
      <c r="BL1280" t="s">
        <v>287</v>
      </c>
      <c r="BM1280" s="23">
        <f t="shared" ref="BM1280" ca="1" si="23386">IF(J1279=0,7,J1279)</f>
        <v>7</v>
      </c>
      <c r="BN1280" s="1"/>
      <c r="BP1280" s="1"/>
      <c r="BR1280">
        <f t="shared" ref="BR1280" ca="1" si="23387">G1280*L1280</f>
        <v>81</v>
      </c>
      <c r="BS1280" t="s">
        <v>18</v>
      </c>
      <c r="BT1280">
        <f t="shared" ref="BT1280" ca="1" si="23388">G1280*L1280</f>
        <v>81</v>
      </c>
      <c r="BV1280">
        <f t="shared" ref="BV1280" ca="1" si="23389">G1280*L1280</f>
        <v>81</v>
      </c>
      <c r="BW1280" t="s">
        <v>18</v>
      </c>
      <c r="BX1280">
        <f t="shared" ref="BX1280" ca="1" si="23390">G1280*L1280</f>
        <v>81</v>
      </c>
      <c r="BY1280" s="3">
        <f t="shared" ref="BY1280" ca="1" si="23391">BR1280</f>
        <v>81</v>
      </c>
      <c r="BZ1280" t="s">
        <v>18</v>
      </c>
      <c r="CA1280" s="3">
        <f t="shared" ref="CA1280" ca="1" si="23392">BT1280</f>
        <v>81</v>
      </c>
      <c r="CB1280">
        <f t="shared" ca="1" si="22404"/>
        <v>81</v>
      </c>
      <c r="CC1280">
        <f t="shared" ca="1" si="22405"/>
        <v>81</v>
      </c>
      <c r="CD1280" s="33">
        <f t="shared" ref="CD1280" ca="1" si="23393">BY1280/GCD(CB1279,CB1280)</f>
        <v>9</v>
      </c>
      <c r="CE1280" t="s">
        <v>18</v>
      </c>
      <c r="CF1280" s="33">
        <f t="shared" ref="CF1280" ca="1" si="23394">CA1280/GCD(CC1279,CC1280)</f>
        <v>1</v>
      </c>
      <c r="CH1280" s="3">
        <f t="shared" ref="CH1280" ca="1" si="23395">CD1279</f>
        <v>4</v>
      </c>
      <c r="CJ1280" t="s">
        <v>18</v>
      </c>
      <c r="CK1280" s="3" t="str">
        <f t="shared" ref="CK1280" ca="1" si="23396">IF(CM1279&gt;=0,"+","")</f>
        <v>+</v>
      </c>
      <c r="CL1280" s="3">
        <f t="shared" ref="CL1280" ca="1" si="23397">CF1279</f>
        <v>0</v>
      </c>
      <c r="CO1280" t="s">
        <v>250</v>
      </c>
      <c r="CP1280" s="2" t="str">
        <f t="shared" ca="1" si="22412"/>
        <v/>
      </c>
      <c r="CR1280" s="2">
        <f t="shared" ref="CR1280" ca="1" si="23398">IF(CH1280=0,"",IF(CH1280=1,"",IF(CH1280=-1,"",ABS(CH1280))))</f>
        <v>4</v>
      </c>
      <c r="CV1280" t="str">
        <f t="shared" ref="CV1280" ca="1" si="23399">IF(CR1279=0,"","x")</f>
        <v>x</v>
      </c>
      <c r="CW1280" s="2" t="str">
        <f t="shared" ca="1" si="22415"/>
        <v/>
      </c>
      <c r="CY1280" s="2" t="str">
        <f t="shared" ref="CY1280" ca="1" si="23400">IF(CL1280=0,"",ABS(CL1280))</f>
        <v/>
      </c>
      <c r="DC1280" t="s">
        <v>230</v>
      </c>
    </row>
    <row r="1281" spans="2:107" ht="32" customHeight="1" x14ac:dyDescent="0.55000000000000004">
      <c r="B1281" s="112" t="s">
        <v>1</v>
      </c>
      <c r="C1281" s="112" t="s">
        <v>330</v>
      </c>
      <c r="E1281" s="96">
        <f t="shared" ca="1" si="22326"/>
        <v>-3</v>
      </c>
      <c r="F1281" s="97" t="s">
        <v>18</v>
      </c>
      <c r="G1281" s="97" t="str">
        <f t="shared" ca="1" si="22327"/>
        <v>+</v>
      </c>
      <c r="H1281" s="96">
        <f t="shared" ca="1" si="22328"/>
        <v>10</v>
      </c>
      <c r="I1281" t="s">
        <v>287</v>
      </c>
      <c r="J1281" s="96">
        <f t="shared" ca="1" si="22329"/>
        <v>4</v>
      </c>
      <c r="K1281" s="97" t="s">
        <v>18</v>
      </c>
      <c r="L1281" s="97" t="str">
        <f t="shared" ca="1" si="22330"/>
        <v>+</v>
      </c>
      <c r="M1281" s="96">
        <f t="shared" ca="1" si="22331"/>
        <v>4</v>
      </c>
      <c r="P1281" t="s">
        <v>250</v>
      </c>
      <c r="Q1281" t="s">
        <v>249</v>
      </c>
      <c r="R1281" t="str">
        <f t="shared" ref="R1281" ca="1" si="23401">BH1281&amp;BI1281&amp;BJ1281&amp;BK1281</f>
        <v>-3x+10</v>
      </c>
      <c r="S1281" t="s">
        <v>216</v>
      </c>
      <c r="T1281">
        <f t="shared" ref="T1281" ca="1" si="23402">G1282</f>
        <v>8</v>
      </c>
      <c r="U1281" t="s">
        <v>217</v>
      </c>
      <c r="V1281" t="s">
        <v>287</v>
      </c>
      <c r="W1281" t="s">
        <v>249</v>
      </c>
      <c r="X1281" t="str">
        <f t="shared" ref="X1281" ca="1" si="23403">BM1281&amp;BN1281&amp;BO1281&amp;BP1281</f>
        <v>4x+4</v>
      </c>
      <c r="Y1281" t="s">
        <v>216</v>
      </c>
      <c r="Z1281">
        <f t="shared" ref="Z1281" ca="1" si="23404">L1282</f>
        <v>8</v>
      </c>
      <c r="AA1281" t="s">
        <v>217</v>
      </c>
      <c r="AB1281" t="s">
        <v>13</v>
      </c>
      <c r="AC1281" t="s">
        <v>230</v>
      </c>
      <c r="AP1281" t="str">
        <f t="shared" ca="1" si="22387"/>
        <v>\\(\\quad \\displaystyle \\frac{1}{8}x</v>
      </c>
      <c r="AQ1281" t="str">
        <f t="shared" ca="1" si="22388"/>
        <v>+\\frac{7}{4} \\)</v>
      </c>
      <c r="AS1281" t="str">
        <f t="shared" ref="AS1281" ca="1" si="23405">IF(OR(CT1281=1,CR1281=0),AP1282,AP1281)</f>
        <v>\\(\\quad \\displaystyle \\frac{1}{8}x</v>
      </c>
      <c r="AT1281" t="str">
        <f t="shared" ref="AT1281" ca="1" si="23406">IF(OR(DA1281=1,CY1281=0),AQ1282,AQ1281)</f>
        <v>+\\frac{7}{4} \\)</v>
      </c>
      <c r="AU1281" s="114" t="s">
        <v>60</v>
      </c>
      <c r="AV1281" s="115" t="s">
        <v>329</v>
      </c>
      <c r="AW1281" s="114" t="str">
        <f t="shared" ref="AW1281" ca="1" si="23407">P1281&amp;Q1281&amp;R1281&amp;S1281&amp;T1281&amp;U1281&amp;V1281&amp;W1281&amp;X1281&amp;Y1281&amp;Z1281&amp;AA1281&amp;AB1281&amp;AC1281</f>
        <v>\\(\\quad \\displaystyle \\frac{-3x+10}{8}+\\frac{4x+4}{8}= \\)</v>
      </c>
      <c r="AX1281" s="114" t="str">
        <f t="shared" ref="AX1281" ca="1" si="23408">IF(AS1282="",AS1281&amp;AT1281,AS1282)</f>
        <v>\\(\\quad \\displaystyle \\frac{1}{8}x+\\frac{7}{4} \\)</v>
      </c>
      <c r="AY1281" s="115" t="s">
        <v>62</v>
      </c>
      <c r="AZ1281" s="116" t="str">
        <f t="shared" ref="AZ1281" ca="1" si="23409">"INSERT INTO "&amp;AU1281&amp;"(tangen,question,answer,editor,date,count) VALUES('"&amp;AV1281&amp;"','"&amp;AW1281&amp;"','"&amp;AX1281&amp;"','"&amp;AY1281&amp;"',NOW(),0);"</f>
        <v>INSERT INTO math(tangen,question,answer,editor,date,count) VALUES('m5800','\\(\\quad \\displaystyle \\frac{-3x+10}{8}+\\frac{4x+4}{8}= \\)','\\(\\quad \\displaystyle \\frac{1}{8}x+\\frac{7}{4} \\)','harazono',NOW(),0);</v>
      </c>
      <c r="BH1281">
        <f t="shared" ref="BH1281" ca="1" si="23410">IF(BH1282=1,"",IF(BH1282=-1,"",BH1282))</f>
        <v>-3</v>
      </c>
      <c r="BI1281" t="s">
        <v>18</v>
      </c>
      <c r="BJ1281" t="str">
        <f t="shared" ca="1" si="22342"/>
        <v>+</v>
      </c>
      <c r="BK1281" s="23">
        <f t="shared" ref="BK1281" ca="1" si="23411">IF(H1281=0,7,H1281)</f>
        <v>10</v>
      </c>
      <c r="BM1281">
        <f t="shared" ref="BM1281" ca="1" si="23412">IF(BM1282=1,"",IF(BM1282=-1,"",BM1282))</f>
        <v>4</v>
      </c>
      <c r="BN1281" t="s">
        <v>18</v>
      </c>
      <c r="BO1281" t="str">
        <f t="shared" ca="1" si="22345"/>
        <v>+</v>
      </c>
      <c r="BP1281" s="23">
        <f t="shared" ref="BP1281" ca="1" si="23413">IF(M1281=0,7,M1281)</f>
        <v>4</v>
      </c>
      <c r="BR1281">
        <f t="shared" ref="BR1281" ca="1" si="23414">BH1282*L1282</f>
        <v>-24</v>
      </c>
      <c r="BS1281" t="s">
        <v>18</v>
      </c>
      <c r="BT1281">
        <f t="shared" ref="BT1281" ca="1" si="23415">BK1281*L1282</f>
        <v>80</v>
      </c>
      <c r="BV1281">
        <f t="shared" ref="BV1281" ca="1" si="23416">G1282*BM1282</f>
        <v>32</v>
      </c>
      <c r="BW1281" t="s">
        <v>18</v>
      </c>
      <c r="BX1281">
        <f t="shared" ref="BX1281" ca="1" si="23417">G1282*BP1281</f>
        <v>32</v>
      </c>
      <c r="BY1281" s="3">
        <f t="shared" ref="BY1281" ca="1" si="23418">BR1281+BV1281</f>
        <v>8</v>
      </c>
      <c r="BZ1281" t="s">
        <v>18</v>
      </c>
      <c r="CA1281" s="3">
        <f t="shared" ref="CA1281" ca="1" si="23419">BT1281+BX1281</f>
        <v>112</v>
      </c>
      <c r="CB1281">
        <f t="shared" ca="1" si="22404"/>
        <v>8</v>
      </c>
      <c r="CC1281">
        <f t="shared" ca="1" si="22405"/>
        <v>112</v>
      </c>
      <c r="CD1281" s="33">
        <f t="shared" ref="CD1281" ca="1" si="23420">BY1281/GCD(CB1281,CB1282)</f>
        <v>1</v>
      </c>
      <c r="CE1281" t="s">
        <v>18</v>
      </c>
      <c r="CF1281" s="33">
        <f t="shared" ref="CF1281" ca="1" si="23421">CA1281/GCD(CC1281,CC1282)</f>
        <v>7</v>
      </c>
      <c r="CH1281" s="3">
        <f t="shared" ref="CH1281" ca="1" si="23422">CD1281</f>
        <v>1</v>
      </c>
      <c r="CI1281" s="3">
        <f t="shared" ref="CI1281" ca="1" si="23423">CD1282</f>
        <v>8</v>
      </c>
      <c r="CJ1281" t="s">
        <v>18</v>
      </c>
      <c r="CK1281" s="3" t="str">
        <f t="shared" ca="1" si="22357"/>
        <v>+</v>
      </c>
      <c r="CL1281" s="3">
        <f t="shared" ref="CL1281" ca="1" si="23424">CF1281</f>
        <v>7</v>
      </c>
      <c r="CM1281" s="3">
        <f t="shared" ref="CM1281" ca="1" si="23425">CF1282</f>
        <v>4</v>
      </c>
      <c r="CO1281" t="s">
        <v>250</v>
      </c>
      <c r="CP1281" s="2" t="str">
        <f t="shared" ca="1" si="22412"/>
        <v/>
      </c>
      <c r="CQ1281" t="s">
        <v>249</v>
      </c>
      <c r="CR1281" s="2">
        <f t="shared" ref="CR1281" ca="1" si="23426">ABS(CH1281)</f>
        <v>1</v>
      </c>
      <c r="CS1281" t="s">
        <v>216</v>
      </c>
      <c r="CT1281" s="2">
        <f t="shared" ref="CT1281" ca="1" si="23427">CI1281</f>
        <v>8</v>
      </c>
      <c r="CU1281" t="s">
        <v>217</v>
      </c>
      <c r="CV1281" t="s">
        <v>18</v>
      </c>
      <c r="CW1281" s="2" t="str">
        <f t="shared" ca="1" si="22415"/>
        <v>+</v>
      </c>
      <c r="CX1281" t="s">
        <v>249</v>
      </c>
      <c r="CY1281" s="2">
        <f t="shared" ref="CY1281" ca="1" si="23428">ABS(CL1281)</f>
        <v>7</v>
      </c>
      <c r="CZ1281" t="s">
        <v>216</v>
      </c>
      <c r="DA1281" s="2">
        <f t="shared" ref="DA1281" ca="1" si="23429">CM1281</f>
        <v>4</v>
      </c>
      <c r="DB1281" t="s">
        <v>217</v>
      </c>
      <c r="DC1281" t="s">
        <v>230</v>
      </c>
    </row>
    <row r="1282" spans="2:107" ht="32" customHeight="1" x14ac:dyDescent="0.55000000000000004">
      <c r="B1282" s="113"/>
      <c r="C1282" s="113"/>
      <c r="E1282" s="95"/>
      <c r="F1282" s="95"/>
      <c r="G1282" s="1">
        <f t="shared" ca="1" si="22364"/>
        <v>8</v>
      </c>
      <c r="H1282" s="95"/>
      <c r="J1282" s="95"/>
      <c r="K1282" s="95"/>
      <c r="L1282" s="1">
        <f t="shared" ca="1" si="22365"/>
        <v>8</v>
      </c>
      <c r="M1282" s="1"/>
      <c r="AP1282" t="str">
        <f t="shared" ca="1" si="22387"/>
        <v>\\(\\quad \\displaystyle x</v>
      </c>
      <c r="AQ1282" t="str">
        <f t="shared" ca="1" si="22388"/>
        <v>+7 \\)</v>
      </c>
      <c r="AS1282" s="13" t="str">
        <f t="shared" ref="AS1282" ca="1" si="23430">IF(AND(CR1281=0,CY1281=0),"\\(\\quad \\displaystyle 0 \\)","")</f>
        <v/>
      </c>
      <c r="AU1282" s="114"/>
      <c r="AV1282" s="114"/>
      <c r="AW1282" s="114"/>
      <c r="AX1282" s="114"/>
      <c r="AY1282" s="114"/>
      <c r="AZ1282" s="117"/>
      <c r="BH1282" s="23">
        <f t="shared" ref="BH1282" ca="1" si="23431">IF(E1281=0,7,E1281)</f>
        <v>-3</v>
      </c>
      <c r="BI1282" s="1"/>
      <c r="BK1282" s="1"/>
      <c r="BL1282" t="s">
        <v>287</v>
      </c>
      <c r="BM1282" s="23">
        <f t="shared" ref="BM1282" ca="1" si="23432">IF(J1281=0,7,J1281)</f>
        <v>4</v>
      </c>
      <c r="BN1282" s="1"/>
      <c r="BP1282" s="1"/>
      <c r="BR1282">
        <f t="shared" ref="BR1282" ca="1" si="23433">G1282*L1282</f>
        <v>64</v>
      </c>
      <c r="BS1282" t="s">
        <v>18</v>
      </c>
      <c r="BT1282">
        <f t="shared" ref="BT1282" ca="1" si="23434">G1282*L1282</f>
        <v>64</v>
      </c>
      <c r="BV1282">
        <f t="shared" ref="BV1282" ca="1" si="23435">G1282*L1282</f>
        <v>64</v>
      </c>
      <c r="BW1282" t="s">
        <v>18</v>
      </c>
      <c r="BX1282">
        <f t="shared" ref="BX1282" ca="1" si="23436">G1282*L1282</f>
        <v>64</v>
      </c>
      <c r="BY1282" s="3">
        <f t="shared" ref="BY1282" ca="1" si="23437">BR1282</f>
        <v>64</v>
      </c>
      <c r="BZ1282" t="s">
        <v>18</v>
      </c>
      <c r="CA1282" s="3">
        <f t="shared" ref="CA1282" ca="1" si="23438">BT1282</f>
        <v>64</v>
      </c>
      <c r="CB1282">
        <f t="shared" ca="1" si="22404"/>
        <v>64</v>
      </c>
      <c r="CC1282">
        <f t="shared" ca="1" si="22405"/>
        <v>64</v>
      </c>
      <c r="CD1282" s="33">
        <f t="shared" ref="CD1282" ca="1" si="23439">BY1282/GCD(CB1281,CB1282)</f>
        <v>8</v>
      </c>
      <c r="CE1282" t="s">
        <v>18</v>
      </c>
      <c r="CF1282" s="33">
        <f t="shared" ref="CF1282" ca="1" si="23440">CA1282/GCD(CC1281,CC1282)</f>
        <v>4</v>
      </c>
      <c r="CH1282" s="3">
        <f t="shared" ref="CH1282" ca="1" si="23441">CD1281</f>
        <v>1</v>
      </c>
      <c r="CJ1282" t="s">
        <v>18</v>
      </c>
      <c r="CK1282" s="3" t="str">
        <f t="shared" ref="CK1282" ca="1" si="23442">IF(CM1281&gt;=0,"+","")</f>
        <v>+</v>
      </c>
      <c r="CL1282" s="3">
        <f t="shared" ref="CL1282" ca="1" si="23443">CF1281</f>
        <v>7</v>
      </c>
      <c r="CO1282" t="s">
        <v>250</v>
      </c>
      <c r="CP1282" s="2" t="str">
        <f t="shared" ca="1" si="22412"/>
        <v/>
      </c>
      <c r="CR1282" s="2" t="str">
        <f t="shared" ref="CR1282" ca="1" si="23444">IF(CH1282=0,"",IF(CH1282=1,"",IF(CH1282=-1,"",ABS(CH1282))))</f>
        <v/>
      </c>
      <c r="CV1282" t="str">
        <f t="shared" ref="CV1282" ca="1" si="23445">IF(CR1281=0,"","x")</f>
        <v>x</v>
      </c>
      <c r="CW1282" s="2" t="str">
        <f t="shared" ca="1" si="22415"/>
        <v>+</v>
      </c>
      <c r="CY1282" s="2">
        <f t="shared" ref="CY1282" ca="1" si="23446">IF(CL1282=0,"",ABS(CL1282))</f>
        <v>7</v>
      </c>
      <c r="DC1282" t="s">
        <v>230</v>
      </c>
    </row>
    <row r="1283" spans="2:107" ht="32" customHeight="1" x14ac:dyDescent="0.55000000000000004">
      <c r="B1283" s="112" t="s">
        <v>1</v>
      </c>
      <c r="C1283" s="112" t="s">
        <v>330</v>
      </c>
      <c r="E1283" s="96">
        <f t="shared" ca="1" si="22326"/>
        <v>6</v>
      </c>
      <c r="F1283" s="97" t="s">
        <v>18</v>
      </c>
      <c r="G1283" s="97" t="str">
        <f t="shared" ca="1" si="22327"/>
        <v>+</v>
      </c>
      <c r="H1283" s="96">
        <f t="shared" ca="1" si="22328"/>
        <v>5</v>
      </c>
      <c r="I1283" t="s">
        <v>287</v>
      </c>
      <c r="J1283" s="96">
        <f t="shared" ca="1" si="22329"/>
        <v>7</v>
      </c>
      <c r="K1283" s="97" t="s">
        <v>18</v>
      </c>
      <c r="L1283" s="97" t="str">
        <f t="shared" ca="1" si="22330"/>
        <v>+</v>
      </c>
      <c r="M1283" s="96">
        <f t="shared" ca="1" si="22331"/>
        <v>4</v>
      </c>
      <c r="P1283" t="s">
        <v>250</v>
      </c>
      <c r="Q1283" t="s">
        <v>249</v>
      </c>
      <c r="R1283" t="str">
        <f t="shared" ref="R1283" ca="1" si="23447">BH1283&amp;BI1283&amp;BJ1283&amp;BK1283</f>
        <v>6x+5</v>
      </c>
      <c r="S1283" t="s">
        <v>216</v>
      </c>
      <c r="T1283">
        <f t="shared" ref="T1283" ca="1" si="23448">G1284</f>
        <v>10</v>
      </c>
      <c r="U1283" t="s">
        <v>217</v>
      </c>
      <c r="V1283" t="s">
        <v>287</v>
      </c>
      <c r="W1283" t="s">
        <v>249</v>
      </c>
      <c r="X1283" t="str">
        <f t="shared" ref="X1283" ca="1" si="23449">BM1283&amp;BN1283&amp;BO1283&amp;BP1283</f>
        <v>7x+4</v>
      </c>
      <c r="Y1283" t="s">
        <v>216</v>
      </c>
      <c r="Z1283">
        <f t="shared" ref="Z1283" ca="1" si="23450">L1284</f>
        <v>10</v>
      </c>
      <c r="AA1283" t="s">
        <v>217</v>
      </c>
      <c r="AB1283" t="s">
        <v>13</v>
      </c>
      <c r="AC1283" t="s">
        <v>230</v>
      </c>
      <c r="AP1283" t="str">
        <f t="shared" ca="1" si="22387"/>
        <v>\\(\\quad \\displaystyle \\frac{13}{10}x</v>
      </c>
      <c r="AQ1283" t="str">
        <f t="shared" ca="1" si="22388"/>
        <v>+\\frac{9}{10} \\)</v>
      </c>
      <c r="AS1283" t="str">
        <f t="shared" ref="AS1283" ca="1" si="23451">IF(OR(CT1283=1,CR1283=0),AP1284,AP1283)</f>
        <v>\\(\\quad \\displaystyle \\frac{13}{10}x</v>
      </c>
      <c r="AT1283" t="str">
        <f t="shared" ref="AT1283" ca="1" si="23452">IF(OR(DA1283=1,CY1283=0),AQ1284,AQ1283)</f>
        <v>+\\frac{9}{10} \\)</v>
      </c>
      <c r="AU1283" s="114" t="s">
        <v>60</v>
      </c>
      <c r="AV1283" s="115" t="s">
        <v>329</v>
      </c>
      <c r="AW1283" s="114" t="str">
        <f t="shared" ref="AW1283" ca="1" si="23453">P1283&amp;Q1283&amp;R1283&amp;S1283&amp;T1283&amp;U1283&amp;V1283&amp;W1283&amp;X1283&amp;Y1283&amp;Z1283&amp;AA1283&amp;AB1283&amp;AC1283</f>
        <v>\\(\\quad \\displaystyle \\frac{6x+5}{10}+\\frac{7x+4}{10}= \\)</v>
      </c>
      <c r="AX1283" s="114" t="str">
        <f t="shared" ref="AX1283" ca="1" si="23454">IF(AS1284="",AS1283&amp;AT1283,AS1284)</f>
        <v>\\(\\quad \\displaystyle \\frac{13}{10}x+\\frac{9}{10} \\)</v>
      </c>
      <c r="AY1283" s="115" t="s">
        <v>62</v>
      </c>
      <c r="AZ1283" s="116" t="str">
        <f t="shared" ref="AZ1283" ca="1" si="23455">"INSERT INTO "&amp;AU1283&amp;"(tangen,question,answer,editor,date,count) VALUES('"&amp;AV1283&amp;"','"&amp;AW1283&amp;"','"&amp;AX1283&amp;"','"&amp;AY1283&amp;"',NOW(),0);"</f>
        <v>INSERT INTO math(tangen,question,answer,editor,date,count) VALUES('m5800','\\(\\quad \\displaystyle \\frac{6x+5}{10}+\\frac{7x+4}{10}= \\)','\\(\\quad \\displaystyle \\frac{13}{10}x+\\frac{9}{10} \\)','harazono',NOW(),0);</v>
      </c>
      <c r="BH1283">
        <f t="shared" ref="BH1283" ca="1" si="23456">IF(BH1284=1,"",IF(BH1284=-1,"",BH1284))</f>
        <v>6</v>
      </c>
      <c r="BI1283" t="s">
        <v>18</v>
      </c>
      <c r="BJ1283" t="str">
        <f t="shared" ca="1" si="22342"/>
        <v>+</v>
      </c>
      <c r="BK1283" s="23">
        <f t="shared" ref="BK1283" ca="1" si="23457">IF(H1283=0,7,H1283)</f>
        <v>5</v>
      </c>
      <c r="BM1283">
        <f t="shared" ref="BM1283" ca="1" si="23458">IF(BM1284=1,"",IF(BM1284=-1,"",BM1284))</f>
        <v>7</v>
      </c>
      <c r="BN1283" t="s">
        <v>18</v>
      </c>
      <c r="BO1283" t="str">
        <f t="shared" ca="1" si="22345"/>
        <v>+</v>
      </c>
      <c r="BP1283" s="23">
        <f t="shared" ref="BP1283" ca="1" si="23459">IF(M1283=0,7,M1283)</f>
        <v>4</v>
      </c>
      <c r="BR1283">
        <f t="shared" ref="BR1283" ca="1" si="23460">BH1284*L1284</f>
        <v>60</v>
      </c>
      <c r="BS1283" t="s">
        <v>18</v>
      </c>
      <c r="BT1283">
        <f t="shared" ref="BT1283" ca="1" si="23461">BK1283*L1284</f>
        <v>50</v>
      </c>
      <c r="BV1283">
        <f t="shared" ref="BV1283" ca="1" si="23462">G1284*BM1284</f>
        <v>70</v>
      </c>
      <c r="BW1283" t="s">
        <v>18</v>
      </c>
      <c r="BX1283">
        <f t="shared" ref="BX1283" ca="1" si="23463">G1284*BP1283</f>
        <v>40</v>
      </c>
      <c r="BY1283" s="3">
        <f t="shared" ref="BY1283" ca="1" si="23464">BR1283+BV1283</f>
        <v>130</v>
      </c>
      <c r="BZ1283" t="s">
        <v>18</v>
      </c>
      <c r="CA1283" s="3">
        <f t="shared" ref="CA1283" ca="1" si="23465">BT1283+BX1283</f>
        <v>90</v>
      </c>
      <c r="CB1283">
        <f t="shared" ca="1" si="22404"/>
        <v>130</v>
      </c>
      <c r="CC1283">
        <f t="shared" ca="1" si="22405"/>
        <v>90</v>
      </c>
      <c r="CD1283" s="33">
        <f t="shared" ref="CD1283" ca="1" si="23466">BY1283/GCD(CB1283,CB1284)</f>
        <v>13</v>
      </c>
      <c r="CE1283" t="s">
        <v>18</v>
      </c>
      <c r="CF1283" s="33">
        <f t="shared" ref="CF1283" ca="1" si="23467">CA1283/GCD(CC1283,CC1284)</f>
        <v>9</v>
      </c>
      <c r="CH1283" s="3">
        <f t="shared" ref="CH1283" ca="1" si="23468">CD1283</f>
        <v>13</v>
      </c>
      <c r="CI1283" s="3">
        <f t="shared" ref="CI1283" ca="1" si="23469">CD1284</f>
        <v>10</v>
      </c>
      <c r="CJ1283" t="s">
        <v>18</v>
      </c>
      <c r="CK1283" s="3" t="str">
        <f t="shared" ca="1" si="22357"/>
        <v>+</v>
      </c>
      <c r="CL1283" s="3">
        <f t="shared" ref="CL1283" ca="1" si="23470">CF1283</f>
        <v>9</v>
      </c>
      <c r="CM1283" s="3">
        <f t="shared" ref="CM1283" ca="1" si="23471">CF1284</f>
        <v>10</v>
      </c>
      <c r="CO1283" t="s">
        <v>250</v>
      </c>
      <c r="CP1283" s="2" t="str">
        <f t="shared" ca="1" si="22412"/>
        <v/>
      </c>
      <c r="CQ1283" t="s">
        <v>249</v>
      </c>
      <c r="CR1283" s="2">
        <f t="shared" ref="CR1283" ca="1" si="23472">ABS(CH1283)</f>
        <v>13</v>
      </c>
      <c r="CS1283" t="s">
        <v>216</v>
      </c>
      <c r="CT1283" s="2">
        <f t="shared" ref="CT1283" ca="1" si="23473">CI1283</f>
        <v>10</v>
      </c>
      <c r="CU1283" t="s">
        <v>217</v>
      </c>
      <c r="CV1283" t="s">
        <v>18</v>
      </c>
      <c r="CW1283" s="2" t="str">
        <f t="shared" ca="1" si="22415"/>
        <v>+</v>
      </c>
      <c r="CX1283" t="s">
        <v>249</v>
      </c>
      <c r="CY1283" s="2">
        <f t="shared" ref="CY1283" ca="1" si="23474">ABS(CL1283)</f>
        <v>9</v>
      </c>
      <c r="CZ1283" t="s">
        <v>216</v>
      </c>
      <c r="DA1283" s="2">
        <f t="shared" ref="DA1283" ca="1" si="23475">CM1283</f>
        <v>10</v>
      </c>
      <c r="DB1283" t="s">
        <v>217</v>
      </c>
      <c r="DC1283" t="s">
        <v>230</v>
      </c>
    </row>
    <row r="1284" spans="2:107" ht="32" customHeight="1" x14ac:dyDescent="0.55000000000000004">
      <c r="B1284" s="113"/>
      <c r="C1284" s="113"/>
      <c r="E1284" s="95"/>
      <c r="F1284" s="95"/>
      <c r="G1284" s="1">
        <f t="shared" ca="1" si="22364"/>
        <v>10</v>
      </c>
      <c r="H1284" s="95"/>
      <c r="J1284" s="95"/>
      <c r="K1284" s="95"/>
      <c r="L1284" s="1">
        <f t="shared" ca="1" si="22365"/>
        <v>10</v>
      </c>
      <c r="M1284" s="1"/>
      <c r="AP1284" t="str">
        <f t="shared" ca="1" si="22387"/>
        <v>\\(\\quad \\displaystyle 13x</v>
      </c>
      <c r="AQ1284" t="str">
        <f t="shared" ca="1" si="22388"/>
        <v>+9 \\)</v>
      </c>
      <c r="AS1284" s="13" t="str">
        <f t="shared" ref="AS1284" ca="1" si="23476">IF(AND(CR1283=0,CY1283=0),"\\(\\quad \\displaystyle 0 \\)","")</f>
        <v/>
      </c>
      <c r="AU1284" s="114"/>
      <c r="AV1284" s="114"/>
      <c r="AW1284" s="114"/>
      <c r="AX1284" s="114"/>
      <c r="AY1284" s="114"/>
      <c r="AZ1284" s="117"/>
      <c r="BH1284" s="23">
        <f t="shared" ref="BH1284" ca="1" si="23477">IF(E1283=0,7,E1283)</f>
        <v>6</v>
      </c>
      <c r="BI1284" s="1"/>
      <c r="BK1284" s="1"/>
      <c r="BL1284" t="s">
        <v>287</v>
      </c>
      <c r="BM1284" s="23">
        <f t="shared" ref="BM1284" ca="1" si="23478">IF(J1283=0,7,J1283)</f>
        <v>7</v>
      </c>
      <c r="BN1284" s="1"/>
      <c r="BP1284" s="1"/>
      <c r="BR1284">
        <f t="shared" ref="BR1284" ca="1" si="23479">G1284*L1284</f>
        <v>100</v>
      </c>
      <c r="BS1284" t="s">
        <v>18</v>
      </c>
      <c r="BT1284">
        <f t="shared" ref="BT1284" ca="1" si="23480">G1284*L1284</f>
        <v>100</v>
      </c>
      <c r="BV1284">
        <f t="shared" ref="BV1284" ca="1" si="23481">G1284*L1284</f>
        <v>100</v>
      </c>
      <c r="BW1284" t="s">
        <v>18</v>
      </c>
      <c r="BX1284">
        <f t="shared" ref="BX1284" ca="1" si="23482">G1284*L1284</f>
        <v>100</v>
      </c>
      <c r="BY1284" s="3">
        <f t="shared" ref="BY1284" ca="1" si="23483">BR1284</f>
        <v>100</v>
      </c>
      <c r="BZ1284" t="s">
        <v>18</v>
      </c>
      <c r="CA1284" s="3">
        <f t="shared" ref="CA1284" ca="1" si="23484">BT1284</f>
        <v>100</v>
      </c>
      <c r="CB1284">
        <f t="shared" ca="1" si="22404"/>
        <v>100</v>
      </c>
      <c r="CC1284">
        <f t="shared" ca="1" si="22405"/>
        <v>100</v>
      </c>
      <c r="CD1284" s="33">
        <f t="shared" ref="CD1284" ca="1" si="23485">BY1284/GCD(CB1283,CB1284)</f>
        <v>10</v>
      </c>
      <c r="CE1284" t="s">
        <v>18</v>
      </c>
      <c r="CF1284" s="33">
        <f t="shared" ref="CF1284" ca="1" si="23486">CA1284/GCD(CC1283,CC1284)</f>
        <v>10</v>
      </c>
      <c r="CH1284" s="3">
        <f t="shared" ref="CH1284" ca="1" si="23487">CD1283</f>
        <v>13</v>
      </c>
      <c r="CJ1284" t="s">
        <v>18</v>
      </c>
      <c r="CK1284" s="3" t="str">
        <f t="shared" ref="CK1284" ca="1" si="23488">IF(CM1283&gt;=0,"+","")</f>
        <v>+</v>
      </c>
      <c r="CL1284" s="3">
        <f t="shared" ref="CL1284" ca="1" si="23489">CF1283</f>
        <v>9</v>
      </c>
      <c r="CO1284" t="s">
        <v>250</v>
      </c>
      <c r="CP1284" s="2" t="str">
        <f t="shared" ca="1" si="22412"/>
        <v/>
      </c>
      <c r="CR1284" s="2">
        <f t="shared" ref="CR1284" ca="1" si="23490">IF(CH1284=0,"",IF(CH1284=1,"",IF(CH1284=-1,"",ABS(CH1284))))</f>
        <v>13</v>
      </c>
      <c r="CV1284" t="str">
        <f t="shared" ref="CV1284" ca="1" si="23491">IF(CR1283=0,"","x")</f>
        <v>x</v>
      </c>
      <c r="CW1284" s="2" t="str">
        <f t="shared" ca="1" si="22415"/>
        <v>+</v>
      </c>
      <c r="CY1284" s="2">
        <f t="shared" ref="CY1284" ca="1" si="23492">IF(CL1284=0,"",ABS(CL1284))</f>
        <v>9</v>
      </c>
      <c r="DC1284" t="s">
        <v>230</v>
      </c>
    </row>
    <row r="1285" spans="2:107" ht="32" customHeight="1" x14ac:dyDescent="0.55000000000000004">
      <c r="B1285" s="112" t="s">
        <v>1</v>
      </c>
      <c r="C1285" s="112" t="s">
        <v>330</v>
      </c>
      <c r="E1285" s="96">
        <f t="shared" ca="1" si="22326"/>
        <v>8</v>
      </c>
      <c r="F1285" s="97" t="s">
        <v>18</v>
      </c>
      <c r="G1285" s="97" t="str">
        <f t="shared" ca="1" si="22327"/>
        <v>+</v>
      </c>
      <c r="H1285" s="96">
        <f t="shared" ca="1" si="22328"/>
        <v>4</v>
      </c>
      <c r="I1285" t="s">
        <v>287</v>
      </c>
      <c r="J1285" s="96">
        <f t="shared" ca="1" si="22329"/>
        <v>3</v>
      </c>
      <c r="K1285" s="97" t="s">
        <v>18</v>
      </c>
      <c r="L1285" s="97" t="str">
        <f t="shared" ca="1" si="22330"/>
        <v>+</v>
      </c>
      <c r="M1285" s="96">
        <f t="shared" ca="1" si="22331"/>
        <v>10</v>
      </c>
      <c r="P1285" t="s">
        <v>250</v>
      </c>
      <c r="Q1285" t="s">
        <v>249</v>
      </c>
      <c r="R1285" t="str">
        <f t="shared" ref="R1285" ca="1" si="23493">BH1285&amp;BI1285&amp;BJ1285&amp;BK1285</f>
        <v>8x+4</v>
      </c>
      <c r="S1285" t="s">
        <v>216</v>
      </c>
      <c r="T1285">
        <f t="shared" ref="T1285" ca="1" si="23494">G1286</f>
        <v>9</v>
      </c>
      <c r="U1285" t="s">
        <v>217</v>
      </c>
      <c r="V1285" t="s">
        <v>287</v>
      </c>
      <c r="W1285" t="s">
        <v>249</v>
      </c>
      <c r="X1285" t="str">
        <f t="shared" ref="X1285" ca="1" si="23495">BM1285&amp;BN1285&amp;BO1285&amp;BP1285</f>
        <v>3x+10</v>
      </c>
      <c r="Y1285" t="s">
        <v>216</v>
      </c>
      <c r="Z1285">
        <f t="shared" ref="Z1285" ca="1" si="23496">L1286</f>
        <v>7</v>
      </c>
      <c r="AA1285" t="s">
        <v>217</v>
      </c>
      <c r="AB1285" t="s">
        <v>13</v>
      </c>
      <c r="AC1285" t="s">
        <v>230</v>
      </c>
      <c r="AP1285" t="str">
        <f t="shared" ca="1" si="22387"/>
        <v>\\(\\quad \\displaystyle \\frac{83}{63}x</v>
      </c>
      <c r="AQ1285" t="str">
        <f t="shared" ca="1" si="22388"/>
        <v>+\\frac{118}{63} \\)</v>
      </c>
      <c r="AS1285" t="str">
        <f t="shared" ref="AS1285" ca="1" si="23497">IF(OR(CT1285=1,CR1285=0),AP1286,AP1285)</f>
        <v>\\(\\quad \\displaystyle \\frac{83}{63}x</v>
      </c>
      <c r="AT1285" t="str">
        <f t="shared" ref="AT1285" ca="1" si="23498">IF(OR(DA1285=1,CY1285=0),AQ1286,AQ1285)</f>
        <v>+\\frac{118}{63} \\)</v>
      </c>
      <c r="AU1285" s="114" t="s">
        <v>60</v>
      </c>
      <c r="AV1285" s="115" t="s">
        <v>329</v>
      </c>
      <c r="AW1285" s="114" t="str">
        <f t="shared" ref="AW1285" ca="1" si="23499">P1285&amp;Q1285&amp;R1285&amp;S1285&amp;T1285&amp;U1285&amp;V1285&amp;W1285&amp;X1285&amp;Y1285&amp;Z1285&amp;AA1285&amp;AB1285&amp;AC1285</f>
        <v>\\(\\quad \\displaystyle \\frac{8x+4}{9}+\\frac{3x+10}{7}= \\)</v>
      </c>
      <c r="AX1285" s="114" t="str">
        <f t="shared" ref="AX1285" ca="1" si="23500">IF(AS1286="",AS1285&amp;AT1285,AS1286)</f>
        <v>\\(\\quad \\displaystyle \\frac{83}{63}x+\\frac{118}{63} \\)</v>
      </c>
      <c r="AY1285" s="115" t="s">
        <v>62</v>
      </c>
      <c r="AZ1285" s="116" t="str">
        <f t="shared" ref="AZ1285" ca="1" si="23501">"INSERT INTO "&amp;AU1285&amp;"(tangen,question,answer,editor,date,count) VALUES('"&amp;AV1285&amp;"','"&amp;AW1285&amp;"','"&amp;AX1285&amp;"','"&amp;AY1285&amp;"',NOW(),0);"</f>
        <v>INSERT INTO math(tangen,question,answer,editor,date,count) VALUES('m5800','\\(\\quad \\displaystyle \\frac{8x+4}{9}+\\frac{3x+10}{7}= \\)','\\(\\quad \\displaystyle \\frac{83}{63}x+\\frac{118}{63} \\)','harazono',NOW(),0);</v>
      </c>
      <c r="BH1285">
        <f t="shared" ref="BH1285" ca="1" si="23502">IF(BH1286=1,"",IF(BH1286=-1,"",BH1286))</f>
        <v>8</v>
      </c>
      <c r="BI1285" t="s">
        <v>18</v>
      </c>
      <c r="BJ1285" t="str">
        <f t="shared" ca="1" si="22342"/>
        <v>+</v>
      </c>
      <c r="BK1285" s="23">
        <f t="shared" ref="BK1285" ca="1" si="23503">IF(H1285=0,7,H1285)</f>
        <v>4</v>
      </c>
      <c r="BM1285">
        <f t="shared" ref="BM1285" ca="1" si="23504">IF(BM1286=1,"",IF(BM1286=-1,"",BM1286))</f>
        <v>3</v>
      </c>
      <c r="BN1285" t="s">
        <v>18</v>
      </c>
      <c r="BO1285" t="str">
        <f t="shared" ca="1" si="22345"/>
        <v>+</v>
      </c>
      <c r="BP1285" s="23">
        <f t="shared" ref="BP1285" ca="1" si="23505">IF(M1285=0,7,M1285)</f>
        <v>10</v>
      </c>
      <c r="BR1285">
        <f t="shared" ref="BR1285" ca="1" si="23506">BH1286*L1286</f>
        <v>56</v>
      </c>
      <c r="BS1285" t="s">
        <v>18</v>
      </c>
      <c r="BT1285">
        <f t="shared" ref="BT1285" ca="1" si="23507">BK1285*L1286</f>
        <v>28</v>
      </c>
      <c r="BV1285">
        <f t="shared" ref="BV1285" ca="1" si="23508">G1286*BM1286</f>
        <v>27</v>
      </c>
      <c r="BW1285" t="s">
        <v>18</v>
      </c>
      <c r="BX1285">
        <f t="shared" ref="BX1285" ca="1" si="23509">G1286*BP1285</f>
        <v>90</v>
      </c>
      <c r="BY1285" s="3">
        <f t="shared" ref="BY1285" ca="1" si="23510">BR1285+BV1285</f>
        <v>83</v>
      </c>
      <c r="BZ1285" t="s">
        <v>18</v>
      </c>
      <c r="CA1285" s="3">
        <f t="shared" ref="CA1285" ca="1" si="23511">BT1285+BX1285</f>
        <v>118</v>
      </c>
      <c r="CB1285">
        <f t="shared" ca="1" si="22404"/>
        <v>83</v>
      </c>
      <c r="CC1285">
        <f t="shared" ca="1" si="22405"/>
        <v>118</v>
      </c>
      <c r="CD1285" s="33">
        <f t="shared" ref="CD1285" ca="1" si="23512">BY1285/GCD(CB1285,CB1286)</f>
        <v>83</v>
      </c>
      <c r="CE1285" t="s">
        <v>18</v>
      </c>
      <c r="CF1285" s="33">
        <f t="shared" ref="CF1285" ca="1" si="23513">CA1285/GCD(CC1285,CC1286)</f>
        <v>118</v>
      </c>
      <c r="CH1285" s="3">
        <f t="shared" ref="CH1285" ca="1" si="23514">CD1285</f>
        <v>83</v>
      </c>
      <c r="CI1285" s="3">
        <f t="shared" ref="CI1285" ca="1" si="23515">CD1286</f>
        <v>63</v>
      </c>
      <c r="CJ1285" t="s">
        <v>18</v>
      </c>
      <c r="CK1285" s="3" t="str">
        <f t="shared" ca="1" si="22357"/>
        <v>+</v>
      </c>
      <c r="CL1285" s="3">
        <f t="shared" ref="CL1285" ca="1" si="23516">CF1285</f>
        <v>118</v>
      </c>
      <c r="CM1285" s="3">
        <f t="shared" ref="CM1285" ca="1" si="23517">CF1286</f>
        <v>63</v>
      </c>
      <c r="CO1285" t="s">
        <v>250</v>
      </c>
      <c r="CP1285" s="2" t="str">
        <f t="shared" ca="1" si="22412"/>
        <v/>
      </c>
      <c r="CQ1285" t="s">
        <v>249</v>
      </c>
      <c r="CR1285" s="2">
        <f t="shared" ref="CR1285" ca="1" si="23518">ABS(CH1285)</f>
        <v>83</v>
      </c>
      <c r="CS1285" t="s">
        <v>216</v>
      </c>
      <c r="CT1285" s="2">
        <f t="shared" ref="CT1285" ca="1" si="23519">CI1285</f>
        <v>63</v>
      </c>
      <c r="CU1285" t="s">
        <v>217</v>
      </c>
      <c r="CV1285" t="s">
        <v>18</v>
      </c>
      <c r="CW1285" s="2" t="str">
        <f t="shared" ca="1" si="22415"/>
        <v>+</v>
      </c>
      <c r="CX1285" t="s">
        <v>249</v>
      </c>
      <c r="CY1285" s="2">
        <f t="shared" ref="CY1285" ca="1" si="23520">ABS(CL1285)</f>
        <v>118</v>
      </c>
      <c r="CZ1285" t="s">
        <v>216</v>
      </c>
      <c r="DA1285" s="2">
        <f t="shared" ref="DA1285" ca="1" si="23521">CM1285</f>
        <v>63</v>
      </c>
      <c r="DB1285" t="s">
        <v>217</v>
      </c>
      <c r="DC1285" t="s">
        <v>230</v>
      </c>
    </row>
    <row r="1286" spans="2:107" ht="32" customHeight="1" x14ac:dyDescent="0.55000000000000004">
      <c r="B1286" s="113"/>
      <c r="C1286" s="113"/>
      <c r="E1286" s="95"/>
      <c r="F1286" s="95"/>
      <c r="G1286" s="1">
        <f t="shared" ca="1" si="22364"/>
        <v>9</v>
      </c>
      <c r="H1286" s="95"/>
      <c r="J1286" s="95"/>
      <c r="K1286" s="95"/>
      <c r="L1286" s="1">
        <f t="shared" ca="1" si="22365"/>
        <v>7</v>
      </c>
      <c r="M1286" s="1"/>
      <c r="AP1286" t="str">
        <f t="shared" ca="1" si="22387"/>
        <v>\\(\\quad \\displaystyle 83x</v>
      </c>
      <c r="AQ1286" t="str">
        <f t="shared" ca="1" si="22388"/>
        <v>+118 \\)</v>
      </c>
      <c r="AS1286" s="13" t="str">
        <f t="shared" ref="AS1286" ca="1" si="23522">IF(AND(CR1285=0,CY1285=0),"\\(\\quad \\displaystyle 0 \\)","")</f>
        <v/>
      </c>
      <c r="AU1286" s="114"/>
      <c r="AV1286" s="114"/>
      <c r="AW1286" s="114"/>
      <c r="AX1286" s="114"/>
      <c r="AY1286" s="114"/>
      <c r="AZ1286" s="117"/>
      <c r="BH1286" s="23">
        <f t="shared" ref="BH1286" ca="1" si="23523">IF(E1285=0,7,E1285)</f>
        <v>8</v>
      </c>
      <c r="BI1286" s="1"/>
      <c r="BK1286" s="1"/>
      <c r="BL1286" t="s">
        <v>287</v>
      </c>
      <c r="BM1286" s="23">
        <f t="shared" ref="BM1286" ca="1" si="23524">IF(J1285=0,7,J1285)</f>
        <v>3</v>
      </c>
      <c r="BN1286" s="1"/>
      <c r="BP1286" s="1"/>
      <c r="BR1286">
        <f t="shared" ref="BR1286" ca="1" si="23525">G1286*L1286</f>
        <v>63</v>
      </c>
      <c r="BS1286" t="s">
        <v>18</v>
      </c>
      <c r="BT1286">
        <f t="shared" ref="BT1286" ca="1" si="23526">G1286*L1286</f>
        <v>63</v>
      </c>
      <c r="BV1286">
        <f t="shared" ref="BV1286" ca="1" si="23527">G1286*L1286</f>
        <v>63</v>
      </c>
      <c r="BW1286" t="s">
        <v>18</v>
      </c>
      <c r="BX1286">
        <f t="shared" ref="BX1286" ca="1" si="23528">G1286*L1286</f>
        <v>63</v>
      </c>
      <c r="BY1286" s="3">
        <f t="shared" ref="BY1286" ca="1" si="23529">BR1286</f>
        <v>63</v>
      </c>
      <c r="BZ1286" t="s">
        <v>18</v>
      </c>
      <c r="CA1286" s="3">
        <f t="shared" ref="CA1286" ca="1" si="23530">BT1286</f>
        <v>63</v>
      </c>
      <c r="CB1286">
        <f t="shared" ca="1" si="22404"/>
        <v>63</v>
      </c>
      <c r="CC1286">
        <f t="shared" ca="1" si="22405"/>
        <v>63</v>
      </c>
      <c r="CD1286" s="33">
        <f t="shared" ref="CD1286" ca="1" si="23531">BY1286/GCD(CB1285,CB1286)</f>
        <v>63</v>
      </c>
      <c r="CE1286" t="s">
        <v>18</v>
      </c>
      <c r="CF1286" s="33">
        <f t="shared" ref="CF1286" ca="1" si="23532">CA1286/GCD(CC1285,CC1286)</f>
        <v>63</v>
      </c>
      <c r="CH1286" s="3">
        <f t="shared" ref="CH1286" ca="1" si="23533">CD1285</f>
        <v>83</v>
      </c>
      <c r="CJ1286" t="s">
        <v>18</v>
      </c>
      <c r="CK1286" s="3" t="str">
        <f t="shared" ref="CK1286" ca="1" si="23534">IF(CM1285&gt;=0,"+","")</f>
        <v>+</v>
      </c>
      <c r="CL1286" s="3">
        <f t="shared" ref="CL1286" ca="1" si="23535">CF1285</f>
        <v>118</v>
      </c>
      <c r="CO1286" t="s">
        <v>250</v>
      </c>
      <c r="CP1286" s="2" t="str">
        <f t="shared" ca="1" si="22412"/>
        <v/>
      </c>
      <c r="CR1286" s="2">
        <f t="shared" ref="CR1286" ca="1" si="23536">IF(CH1286=0,"",IF(CH1286=1,"",IF(CH1286=-1,"",ABS(CH1286))))</f>
        <v>83</v>
      </c>
      <c r="CV1286" t="str">
        <f t="shared" ref="CV1286" ca="1" si="23537">IF(CR1285=0,"","x")</f>
        <v>x</v>
      </c>
      <c r="CW1286" s="2" t="str">
        <f t="shared" ca="1" si="22415"/>
        <v>+</v>
      </c>
      <c r="CY1286" s="2">
        <f t="shared" ref="CY1286" ca="1" si="23538">IF(CL1286=0,"",ABS(CL1286))</f>
        <v>118</v>
      </c>
      <c r="DC1286" t="s">
        <v>230</v>
      </c>
    </row>
    <row r="1287" spans="2:107" ht="32" customHeight="1" x14ac:dyDescent="0.55000000000000004">
      <c r="B1287" s="112" t="s">
        <v>1</v>
      </c>
      <c r="C1287" s="112" t="s">
        <v>330</v>
      </c>
      <c r="E1287" s="96">
        <f t="shared" ca="1" si="22326"/>
        <v>-10</v>
      </c>
      <c r="F1287" s="97" t="s">
        <v>18</v>
      </c>
      <c r="G1287" s="97" t="str">
        <f t="shared" ca="1" si="22327"/>
        <v/>
      </c>
      <c r="H1287" s="96">
        <f t="shared" ca="1" si="22328"/>
        <v>-3</v>
      </c>
      <c r="I1287" t="s">
        <v>287</v>
      </c>
      <c r="J1287" s="96">
        <f t="shared" ca="1" si="22329"/>
        <v>4</v>
      </c>
      <c r="K1287" s="97" t="s">
        <v>18</v>
      </c>
      <c r="L1287" s="97" t="str">
        <f t="shared" ca="1" si="22330"/>
        <v>+</v>
      </c>
      <c r="M1287" s="96">
        <f t="shared" ca="1" si="22331"/>
        <v>8</v>
      </c>
      <c r="P1287" t="s">
        <v>250</v>
      </c>
      <c r="Q1287" t="s">
        <v>249</v>
      </c>
      <c r="R1287" t="str">
        <f t="shared" ref="R1287" ca="1" si="23539">BH1287&amp;BI1287&amp;BJ1287&amp;BK1287</f>
        <v>-10x-3</v>
      </c>
      <c r="S1287" t="s">
        <v>216</v>
      </c>
      <c r="T1287">
        <f t="shared" ref="T1287" ca="1" si="23540">G1288</f>
        <v>4</v>
      </c>
      <c r="U1287" t="s">
        <v>217</v>
      </c>
      <c r="V1287" t="s">
        <v>287</v>
      </c>
      <c r="W1287" t="s">
        <v>249</v>
      </c>
      <c r="X1287" t="str">
        <f t="shared" ref="X1287" ca="1" si="23541">BM1287&amp;BN1287&amp;BO1287&amp;BP1287</f>
        <v>4x+8</v>
      </c>
      <c r="Y1287" t="s">
        <v>216</v>
      </c>
      <c r="Z1287">
        <f t="shared" ref="Z1287" ca="1" si="23542">L1288</f>
        <v>7</v>
      </c>
      <c r="AA1287" t="s">
        <v>217</v>
      </c>
      <c r="AB1287" t="s">
        <v>13</v>
      </c>
      <c r="AC1287" t="s">
        <v>230</v>
      </c>
      <c r="AP1287" t="str">
        <f t="shared" ca="1" si="22387"/>
        <v>\\(\\quad \\displaystyle -\\frac{27}{14}x</v>
      </c>
      <c r="AQ1287" t="str">
        <f t="shared" ca="1" si="22388"/>
        <v>+\\frac{11}{28} \\)</v>
      </c>
      <c r="AS1287" t="str">
        <f t="shared" ref="AS1287" ca="1" si="23543">IF(OR(CT1287=1,CR1287=0),AP1288,AP1287)</f>
        <v>\\(\\quad \\displaystyle -\\frac{27}{14}x</v>
      </c>
      <c r="AT1287" t="str">
        <f t="shared" ref="AT1287" ca="1" si="23544">IF(OR(DA1287=1,CY1287=0),AQ1288,AQ1287)</f>
        <v>+\\frac{11}{28} \\)</v>
      </c>
      <c r="AU1287" s="114" t="s">
        <v>60</v>
      </c>
      <c r="AV1287" s="115" t="s">
        <v>329</v>
      </c>
      <c r="AW1287" s="114" t="str">
        <f t="shared" ref="AW1287" ca="1" si="23545">P1287&amp;Q1287&amp;R1287&amp;S1287&amp;T1287&amp;U1287&amp;V1287&amp;W1287&amp;X1287&amp;Y1287&amp;Z1287&amp;AA1287&amp;AB1287&amp;AC1287</f>
        <v>\\(\\quad \\displaystyle \\frac{-10x-3}{4}+\\frac{4x+8}{7}= \\)</v>
      </c>
      <c r="AX1287" s="114" t="str">
        <f t="shared" ref="AX1287" ca="1" si="23546">IF(AS1288="",AS1287&amp;AT1287,AS1288)</f>
        <v>\\(\\quad \\displaystyle -\\frac{27}{14}x+\\frac{11}{28} \\)</v>
      </c>
      <c r="AY1287" s="115" t="s">
        <v>62</v>
      </c>
      <c r="AZ1287" s="116" t="str">
        <f t="shared" ref="AZ1287" ca="1" si="23547">"INSERT INTO "&amp;AU1287&amp;"(tangen,question,answer,editor,date,count) VALUES('"&amp;AV1287&amp;"','"&amp;AW1287&amp;"','"&amp;AX1287&amp;"','"&amp;AY1287&amp;"',NOW(),0);"</f>
        <v>INSERT INTO math(tangen,question,answer,editor,date,count) VALUES('m5800','\\(\\quad \\displaystyle \\frac{-10x-3}{4}+\\frac{4x+8}{7}= \\)','\\(\\quad \\displaystyle -\\frac{27}{14}x+\\frac{11}{28} \\)','harazono',NOW(),0);</v>
      </c>
      <c r="BH1287">
        <f t="shared" ref="BH1287" ca="1" si="23548">IF(BH1288=1,"",IF(BH1288=-1,"",BH1288))</f>
        <v>-10</v>
      </c>
      <c r="BI1287" t="s">
        <v>18</v>
      </c>
      <c r="BJ1287" t="str">
        <f t="shared" ca="1" si="22342"/>
        <v/>
      </c>
      <c r="BK1287" s="23">
        <f t="shared" ref="BK1287" ca="1" si="23549">IF(H1287=0,7,H1287)</f>
        <v>-3</v>
      </c>
      <c r="BM1287">
        <f t="shared" ref="BM1287" ca="1" si="23550">IF(BM1288=1,"",IF(BM1288=-1,"",BM1288))</f>
        <v>4</v>
      </c>
      <c r="BN1287" t="s">
        <v>18</v>
      </c>
      <c r="BO1287" t="str">
        <f t="shared" ca="1" si="22345"/>
        <v>+</v>
      </c>
      <c r="BP1287" s="23">
        <f t="shared" ref="BP1287" ca="1" si="23551">IF(M1287=0,7,M1287)</f>
        <v>8</v>
      </c>
      <c r="BR1287">
        <f t="shared" ref="BR1287" ca="1" si="23552">BH1288*L1288</f>
        <v>-70</v>
      </c>
      <c r="BS1287" t="s">
        <v>18</v>
      </c>
      <c r="BT1287">
        <f t="shared" ref="BT1287" ca="1" si="23553">BK1287*L1288</f>
        <v>-21</v>
      </c>
      <c r="BV1287">
        <f t="shared" ref="BV1287" ca="1" si="23554">G1288*BM1288</f>
        <v>16</v>
      </c>
      <c r="BW1287" t="s">
        <v>18</v>
      </c>
      <c r="BX1287">
        <f t="shared" ref="BX1287" ca="1" si="23555">G1288*BP1287</f>
        <v>32</v>
      </c>
      <c r="BY1287" s="3">
        <f t="shared" ref="BY1287" ca="1" si="23556">BR1287+BV1287</f>
        <v>-54</v>
      </c>
      <c r="BZ1287" t="s">
        <v>18</v>
      </c>
      <c r="CA1287" s="3">
        <f t="shared" ref="CA1287" ca="1" si="23557">BT1287+BX1287</f>
        <v>11</v>
      </c>
      <c r="CB1287">
        <f t="shared" ca="1" si="22404"/>
        <v>54</v>
      </c>
      <c r="CC1287">
        <f t="shared" ca="1" si="22405"/>
        <v>11</v>
      </c>
      <c r="CD1287" s="33">
        <f t="shared" ref="CD1287" ca="1" si="23558">BY1287/GCD(CB1287,CB1288)</f>
        <v>-27</v>
      </c>
      <c r="CE1287" t="s">
        <v>18</v>
      </c>
      <c r="CF1287" s="33">
        <f t="shared" ref="CF1287" ca="1" si="23559">CA1287/GCD(CC1287,CC1288)</f>
        <v>11</v>
      </c>
      <c r="CH1287" s="3">
        <f t="shared" ref="CH1287" ca="1" si="23560">CD1287</f>
        <v>-27</v>
      </c>
      <c r="CI1287" s="3">
        <f t="shared" ref="CI1287" ca="1" si="23561">CD1288</f>
        <v>14</v>
      </c>
      <c r="CJ1287" t="s">
        <v>18</v>
      </c>
      <c r="CK1287" s="3" t="str">
        <f t="shared" ca="1" si="22357"/>
        <v>+</v>
      </c>
      <c r="CL1287" s="3">
        <f t="shared" ref="CL1287" ca="1" si="23562">CF1287</f>
        <v>11</v>
      </c>
      <c r="CM1287" s="3">
        <f t="shared" ref="CM1287" ca="1" si="23563">CF1288</f>
        <v>28</v>
      </c>
      <c r="CO1287" t="s">
        <v>250</v>
      </c>
      <c r="CP1287" s="2" t="str">
        <f t="shared" ca="1" si="22412"/>
        <v>-</v>
      </c>
      <c r="CQ1287" t="s">
        <v>249</v>
      </c>
      <c r="CR1287" s="2">
        <f t="shared" ref="CR1287" ca="1" si="23564">ABS(CH1287)</f>
        <v>27</v>
      </c>
      <c r="CS1287" t="s">
        <v>216</v>
      </c>
      <c r="CT1287" s="2">
        <f t="shared" ref="CT1287" ca="1" si="23565">CI1287</f>
        <v>14</v>
      </c>
      <c r="CU1287" t="s">
        <v>217</v>
      </c>
      <c r="CV1287" t="s">
        <v>18</v>
      </c>
      <c r="CW1287" s="2" t="str">
        <f t="shared" ca="1" si="22415"/>
        <v>+</v>
      </c>
      <c r="CX1287" t="s">
        <v>249</v>
      </c>
      <c r="CY1287" s="2">
        <f t="shared" ref="CY1287" ca="1" si="23566">ABS(CL1287)</f>
        <v>11</v>
      </c>
      <c r="CZ1287" t="s">
        <v>216</v>
      </c>
      <c r="DA1287" s="2">
        <f t="shared" ref="DA1287" ca="1" si="23567">CM1287</f>
        <v>28</v>
      </c>
      <c r="DB1287" t="s">
        <v>217</v>
      </c>
      <c r="DC1287" t="s">
        <v>230</v>
      </c>
    </row>
    <row r="1288" spans="2:107" ht="32" customHeight="1" x14ac:dyDescent="0.55000000000000004">
      <c r="B1288" s="113"/>
      <c r="C1288" s="113"/>
      <c r="E1288" s="95"/>
      <c r="F1288" s="95"/>
      <c r="G1288" s="1">
        <f t="shared" ca="1" si="22364"/>
        <v>4</v>
      </c>
      <c r="H1288" s="95"/>
      <c r="J1288" s="95"/>
      <c r="K1288" s="95"/>
      <c r="L1288" s="1">
        <f t="shared" ca="1" si="22365"/>
        <v>7</v>
      </c>
      <c r="M1288" s="1"/>
      <c r="AP1288" t="str">
        <f t="shared" ca="1" si="22387"/>
        <v>\\(\\quad \\displaystyle -27x</v>
      </c>
      <c r="AQ1288" t="str">
        <f t="shared" ca="1" si="22388"/>
        <v>+11 \\)</v>
      </c>
      <c r="AS1288" s="13" t="str">
        <f t="shared" ref="AS1288" ca="1" si="23568">IF(AND(CR1287=0,CY1287=0),"\\(\\quad \\displaystyle 0 \\)","")</f>
        <v/>
      </c>
      <c r="AU1288" s="114"/>
      <c r="AV1288" s="114"/>
      <c r="AW1288" s="114"/>
      <c r="AX1288" s="114"/>
      <c r="AY1288" s="114"/>
      <c r="AZ1288" s="117"/>
      <c r="BH1288" s="23">
        <f t="shared" ref="BH1288" ca="1" si="23569">IF(E1287=0,7,E1287)</f>
        <v>-10</v>
      </c>
      <c r="BI1288" s="1"/>
      <c r="BK1288" s="1"/>
      <c r="BL1288" t="s">
        <v>287</v>
      </c>
      <c r="BM1288" s="23">
        <f t="shared" ref="BM1288" ca="1" si="23570">IF(J1287=0,7,J1287)</f>
        <v>4</v>
      </c>
      <c r="BN1288" s="1"/>
      <c r="BP1288" s="1"/>
      <c r="BR1288">
        <f t="shared" ref="BR1288" ca="1" si="23571">G1288*L1288</f>
        <v>28</v>
      </c>
      <c r="BS1288" t="s">
        <v>18</v>
      </c>
      <c r="BT1288">
        <f t="shared" ref="BT1288" ca="1" si="23572">G1288*L1288</f>
        <v>28</v>
      </c>
      <c r="BV1288">
        <f t="shared" ref="BV1288" ca="1" si="23573">G1288*L1288</f>
        <v>28</v>
      </c>
      <c r="BW1288" t="s">
        <v>18</v>
      </c>
      <c r="BX1288">
        <f t="shared" ref="BX1288" ca="1" si="23574">G1288*L1288</f>
        <v>28</v>
      </c>
      <c r="BY1288" s="3">
        <f t="shared" ref="BY1288" ca="1" si="23575">BR1288</f>
        <v>28</v>
      </c>
      <c r="BZ1288" t="s">
        <v>18</v>
      </c>
      <c r="CA1288" s="3">
        <f t="shared" ref="CA1288" ca="1" si="23576">BT1288</f>
        <v>28</v>
      </c>
      <c r="CB1288">
        <f t="shared" ca="1" si="22404"/>
        <v>28</v>
      </c>
      <c r="CC1288">
        <f t="shared" ca="1" si="22405"/>
        <v>28</v>
      </c>
      <c r="CD1288" s="33">
        <f t="shared" ref="CD1288" ca="1" si="23577">BY1288/GCD(CB1287,CB1288)</f>
        <v>14</v>
      </c>
      <c r="CE1288" t="s">
        <v>18</v>
      </c>
      <c r="CF1288" s="33">
        <f t="shared" ref="CF1288" ca="1" si="23578">CA1288/GCD(CC1287,CC1288)</f>
        <v>28</v>
      </c>
      <c r="CH1288" s="3">
        <f t="shared" ref="CH1288" ca="1" si="23579">CD1287</f>
        <v>-27</v>
      </c>
      <c r="CJ1288" t="s">
        <v>18</v>
      </c>
      <c r="CK1288" s="3" t="str">
        <f t="shared" ref="CK1288" ca="1" si="23580">IF(CM1287&gt;=0,"+","")</f>
        <v>+</v>
      </c>
      <c r="CL1288" s="3">
        <f t="shared" ref="CL1288" ca="1" si="23581">CF1287</f>
        <v>11</v>
      </c>
      <c r="CO1288" t="s">
        <v>250</v>
      </c>
      <c r="CP1288" s="2" t="str">
        <f t="shared" ca="1" si="22412"/>
        <v>-</v>
      </c>
      <c r="CR1288" s="2">
        <f t="shared" ref="CR1288" ca="1" si="23582">IF(CH1288=0,"",IF(CH1288=1,"",IF(CH1288=-1,"",ABS(CH1288))))</f>
        <v>27</v>
      </c>
      <c r="CV1288" t="str">
        <f t="shared" ref="CV1288" ca="1" si="23583">IF(CR1287=0,"","x")</f>
        <v>x</v>
      </c>
      <c r="CW1288" s="2" t="str">
        <f t="shared" ca="1" si="22415"/>
        <v>+</v>
      </c>
      <c r="CY1288" s="2">
        <f t="shared" ref="CY1288" ca="1" si="23584">IF(CL1288=0,"",ABS(CL1288))</f>
        <v>11</v>
      </c>
      <c r="DC1288" t="s">
        <v>230</v>
      </c>
    </row>
    <row r="1289" spans="2:107" ht="32" customHeight="1" x14ac:dyDescent="0.55000000000000004">
      <c r="B1289" s="112" t="s">
        <v>1</v>
      </c>
      <c r="C1289" s="112" t="s">
        <v>330</v>
      </c>
      <c r="E1289" s="96">
        <f t="shared" ca="1" si="22326"/>
        <v>6</v>
      </c>
      <c r="F1289" s="97" t="s">
        <v>18</v>
      </c>
      <c r="G1289" s="97" t="str">
        <f t="shared" ca="1" si="22327"/>
        <v>+</v>
      </c>
      <c r="H1289" s="96">
        <f t="shared" ca="1" si="22328"/>
        <v>2</v>
      </c>
      <c r="I1289" t="s">
        <v>287</v>
      </c>
      <c r="J1289" s="96">
        <f t="shared" ca="1" si="22329"/>
        <v>7</v>
      </c>
      <c r="K1289" s="97" t="s">
        <v>18</v>
      </c>
      <c r="L1289" s="97" t="str">
        <f t="shared" ca="1" si="22330"/>
        <v>+</v>
      </c>
      <c r="M1289" s="96">
        <f t="shared" ca="1" si="22331"/>
        <v>7</v>
      </c>
      <c r="P1289" t="s">
        <v>250</v>
      </c>
      <c r="Q1289" t="s">
        <v>249</v>
      </c>
      <c r="R1289" t="str">
        <f t="shared" ref="R1289" ca="1" si="23585">BH1289&amp;BI1289&amp;BJ1289&amp;BK1289</f>
        <v>6x+2</v>
      </c>
      <c r="S1289" t="s">
        <v>216</v>
      </c>
      <c r="T1289">
        <f t="shared" ref="T1289" ca="1" si="23586">G1290</f>
        <v>4</v>
      </c>
      <c r="U1289" t="s">
        <v>217</v>
      </c>
      <c r="V1289" t="s">
        <v>287</v>
      </c>
      <c r="W1289" t="s">
        <v>249</v>
      </c>
      <c r="X1289" t="str">
        <f t="shared" ref="X1289" ca="1" si="23587">BM1289&amp;BN1289&amp;BO1289&amp;BP1289</f>
        <v>7x+7</v>
      </c>
      <c r="Y1289" t="s">
        <v>216</v>
      </c>
      <c r="Z1289">
        <f t="shared" ref="Z1289" ca="1" si="23588">L1290</f>
        <v>7</v>
      </c>
      <c r="AA1289" t="s">
        <v>217</v>
      </c>
      <c r="AB1289" t="s">
        <v>13</v>
      </c>
      <c r="AC1289" t="s">
        <v>230</v>
      </c>
      <c r="AP1289" t="str">
        <f t="shared" ca="1" si="22387"/>
        <v>\\(\\quad \\displaystyle \\frac{5}{2}x</v>
      </c>
      <c r="AQ1289" t="str">
        <f t="shared" ca="1" si="22388"/>
        <v>+\\frac{3}{2} \\)</v>
      </c>
      <c r="AS1289" t="str">
        <f t="shared" ref="AS1289" ca="1" si="23589">IF(OR(CT1289=1,CR1289=0),AP1290,AP1289)</f>
        <v>\\(\\quad \\displaystyle \\frac{5}{2}x</v>
      </c>
      <c r="AT1289" t="str">
        <f t="shared" ref="AT1289" ca="1" si="23590">IF(OR(DA1289=1,CY1289=0),AQ1290,AQ1289)</f>
        <v>+\\frac{3}{2} \\)</v>
      </c>
      <c r="AU1289" s="114" t="s">
        <v>60</v>
      </c>
      <c r="AV1289" s="115" t="s">
        <v>329</v>
      </c>
      <c r="AW1289" s="114" t="str">
        <f t="shared" ref="AW1289" ca="1" si="23591">P1289&amp;Q1289&amp;R1289&amp;S1289&amp;T1289&amp;U1289&amp;V1289&amp;W1289&amp;X1289&amp;Y1289&amp;Z1289&amp;AA1289&amp;AB1289&amp;AC1289</f>
        <v>\\(\\quad \\displaystyle \\frac{6x+2}{4}+\\frac{7x+7}{7}= \\)</v>
      </c>
      <c r="AX1289" s="114" t="str">
        <f t="shared" ref="AX1289" ca="1" si="23592">IF(AS1290="",AS1289&amp;AT1289,AS1290)</f>
        <v>\\(\\quad \\displaystyle \\frac{5}{2}x+\\frac{3}{2} \\)</v>
      </c>
      <c r="AY1289" s="115" t="s">
        <v>62</v>
      </c>
      <c r="AZ1289" s="116" t="str">
        <f t="shared" ref="AZ1289" ca="1" si="23593">"INSERT INTO "&amp;AU1289&amp;"(tangen,question,answer,editor,date,count) VALUES('"&amp;AV1289&amp;"','"&amp;AW1289&amp;"','"&amp;AX1289&amp;"','"&amp;AY1289&amp;"',NOW(),0);"</f>
        <v>INSERT INTO math(tangen,question,answer,editor,date,count) VALUES('m5800','\\(\\quad \\displaystyle \\frac{6x+2}{4}+\\frac{7x+7}{7}= \\)','\\(\\quad \\displaystyle \\frac{5}{2}x+\\frac{3}{2} \\)','harazono',NOW(),0);</v>
      </c>
      <c r="BH1289">
        <f t="shared" ref="BH1289" ca="1" si="23594">IF(BH1290=1,"",IF(BH1290=-1,"",BH1290))</f>
        <v>6</v>
      </c>
      <c r="BI1289" t="s">
        <v>18</v>
      </c>
      <c r="BJ1289" t="str">
        <f t="shared" ca="1" si="22342"/>
        <v>+</v>
      </c>
      <c r="BK1289" s="23">
        <f t="shared" ref="BK1289" ca="1" si="23595">IF(H1289=0,7,H1289)</f>
        <v>2</v>
      </c>
      <c r="BM1289">
        <f t="shared" ref="BM1289" ca="1" si="23596">IF(BM1290=1,"",IF(BM1290=-1,"",BM1290))</f>
        <v>7</v>
      </c>
      <c r="BN1289" t="s">
        <v>18</v>
      </c>
      <c r="BO1289" t="str">
        <f t="shared" ca="1" si="22345"/>
        <v>+</v>
      </c>
      <c r="BP1289" s="23">
        <f t="shared" ref="BP1289" ca="1" si="23597">IF(M1289=0,7,M1289)</f>
        <v>7</v>
      </c>
      <c r="BR1289">
        <f t="shared" ref="BR1289" ca="1" si="23598">BH1290*L1290</f>
        <v>42</v>
      </c>
      <c r="BS1289" t="s">
        <v>18</v>
      </c>
      <c r="BT1289">
        <f t="shared" ref="BT1289" ca="1" si="23599">BK1289*L1290</f>
        <v>14</v>
      </c>
      <c r="BV1289">
        <f t="shared" ref="BV1289" ca="1" si="23600">G1290*BM1290</f>
        <v>28</v>
      </c>
      <c r="BW1289" t="s">
        <v>18</v>
      </c>
      <c r="BX1289">
        <f t="shared" ref="BX1289" ca="1" si="23601">G1290*BP1289</f>
        <v>28</v>
      </c>
      <c r="BY1289" s="3">
        <f t="shared" ref="BY1289" ca="1" si="23602">BR1289+BV1289</f>
        <v>70</v>
      </c>
      <c r="BZ1289" t="s">
        <v>18</v>
      </c>
      <c r="CA1289" s="3">
        <f t="shared" ref="CA1289" ca="1" si="23603">BT1289+BX1289</f>
        <v>42</v>
      </c>
      <c r="CB1289">
        <f t="shared" ca="1" si="22404"/>
        <v>70</v>
      </c>
      <c r="CC1289">
        <f t="shared" ca="1" si="22405"/>
        <v>42</v>
      </c>
      <c r="CD1289" s="33">
        <f t="shared" ref="CD1289" ca="1" si="23604">BY1289/GCD(CB1289,CB1290)</f>
        <v>5</v>
      </c>
      <c r="CE1289" t="s">
        <v>18</v>
      </c>
      <c r="CF1289" s="33">
        <f t="shared" ref="CF1289" ca="1" si="23605">CA1289/GCD(CC1289,CC1290)</f>
        <v>3</v>
      </c>
      <c r="CH1289" s="3">
        <f t="shared" ref="CH1289" ca="1" si="23606">CD1289</f>
        <v>5</v>
      </c>
      <c r="CI1289" s="3">
        <f t="shared" ref="CI1289" ca="1" si="23607">CD1290</f>
        <v>2</v>
      </c>
      <c r="CJ1289" t="s">
        <v>18</v>
      </c>
      <c r="CK1289" s="3" t="str">
        <f t="shared" ca="1" si="22357"/>
        <v>+</v>
      </c>
      <c r="CL1289" s="3">
        <f t="shared" ref="CL1289" ca="1" si="23608">CF1289</f>
        <v>3</v>
      </c>
      <c r="CM1289" s="3">
        <f t="shared" ref="CM1289" ca="1" si="23609">CF1290</f>
        <v>2</v>
      </c>
      <c r="CO1289" t="s">
        <v>250</v>
      </c>
      <c r="CP1289" s="2" t="str">
        <f t="shared" ca="1" si="22412"/>
        <v/>
      </c>
      <c r="CQ1289" t="s">
        <v>249</v>
      </c>
      <c r="CR1289" s="2">
        <f t="shared" ref="CR1289" ca="1" si="23610">ABS(CH1289)</f>
        <v>5</v>
      </c>
      <c r="CS1289" t="s">
        <v>216</v>
      </c>
      <c r="CT1289" s="2">
        <f t="shared" ref="CT1289" ca="1" si="23611">CI1289</f>
        <v>2</v>
      </c>
      <c r="CU1289" t="s">
        <v>217</v>
      </c>
      <c r="CV1289" t="s">
        <v>18</v>
      </c>
      <c r="CW1289" s="2" t="str">
        <f t="shared" ca="1" si="22415"/>
        <v>+</v>
      </c>
      <c r="CX1289" t="s">
        <v>249</v>
      </c>
      <c r="CY1289" s="2">
        <f t="shared" ref="CY1289" ca="1" si="23612">ABS(CL1289)</f>
        <v>3</v>
      </c>
      <c r="CZ1289" t="s">
        <v>216</v>
      </c>
      <c r="DA1289" s="2">
        <f t="shared" ref="DA1289" ca="1" si="23613">CM1289</f>
        <v>2</v>
      </c>
      <c r="DB1289" t="s">
        <v>217</v>
      </c>
      <c r="DC1289" t="s">
        <v>230</v>
      </c>
    </row>
    <row r="1290" spans="2:107" ht="32" customHeight="1" x14ac:dyDescent="0.55000000000000004">
      <c r="B1290" s="113"/>
      <c r="C1290" s="113"/>
      <c r="E1290" s="95"/>
      <c r="F1290" s="95"/>
      <c r="G1290" s="1">
        <f t="shared" ca="1" si="22364"/>
        <v>4</v>
      </c>
      <c r="H1290" s="95"/>
      <c r="J1290" s="95"/>
      <c r="K1290" s="95"/>
      <c r="L1290" s="1">
        <f t="shared" ca="1" si="22365"/>
        <v>7</v>
      </c>
      <c r="M1290" s="1"/>
      <c r="AP1290" t="str">
        <f t="shared" ca="1" si="22387"/>
        <v>\\(\\quad \\displaystyle 5x</v>
      </c>
      <c r="AQ1290" t="str">
        <f t="shared" ca="1" si="22388"/>
        <v>+3 \\)</v>
      </c>
      <c r="AS1290" s="13" t="str">
        <f t="shared" ref="AS1290" ca="1" si="23614">IF(AND(CR1289=0,CY1289=0),"\\(\\quad \\displaystyle 0 \\)","")</f>
        <v/>
      </c>
      <c r="AU1290" s="114"/>
      <c r="AV1290" s="114"/>
      <c r="AW1290" s="114"/>
      <c r="AX1290" s="114"/>
      <c r="AY1290" s="114"/>
      <c r="AZ1290" s="117"/>
      <c r="BH1290" s="23">
        <f t="shared" ref="BH1290" ca="1" si="23615">IF(E1289=0,7,E1289)</f>
        <v>6</v>
      </c>
      <c r="BI1290" s="1"/>
      <c r="BK1290" s="1"/>
      <c r="BL1290" t="s">
        <v>287</v>
      </c>
      <c r="BM1290" s="23">
        <f t="shared" ref="BM1290" ca="1" si="23616">IF(J1289=0,7,J1289)</f>
        <v>7</v>
      </c>
      <c r="BN1290" s="1"/>
      <c r="BP1290" s="1"/>
      <c r="BR1290">
        <f t="shared" ref="BR1290" ca="1" si="23617">G1290*L1290</f>
        <v>28</v>
      </c>
      <c r="BS1290" t="s">
        <v>18</v>
      </c>
      <c r="BT1290">
        <f t="shared" ref="BT1290" ca="1" si="23618">G1290*L1290</f>
        <v>28</v>
      </c>
      <c r="BV1290">
        <f t="shared" ref="BV1290" ca="1" si="23619">G1290*L1290</f>
        <v>28</v>
      </c>
      <c r="BW1290" t="s">
        <v>18</v>
      </c>
      <c r="BX1290">
        <f t="shared" ref="BX1290" ca="1" si="23620">G1290*L1290</f>
        <v>28</v>
      </c>
      <c r="BY1290" s="3">
        <f t="shared" ref="BY1290" ca="1" si="23621">BR1290</f>
        <v>28</v>
      </c>
      <c r="BZ1290" t="s">
        <v>18</v>
      </c>
      <c r="CA1290" s="3">
        <f t="shared" ref="CA1290" ca="1" si="23622">BT1290</f>
        <v>28</v>
      </c>
      <c r="CB1290">
        <f t="shared" ca="1" si="22404"/>
        <v>28</v>
      </c>
      <c r="CC1290">
        <f t="shared" ca="1" si="22405"/>
        <v>28</v>
      </c>
      <c r="CD1290" s="33">
        <f t="shared" ref="CD1290" ca="1" si="23623">BY1290/GCD(CB1289,CB1290)</f>
        <v>2</v>
      </c>
      <c r="CE1290" t="s">
        <v>18</v>
      </c>
      <c r="CF1290" s="33">
        <f t="shared" ref="CF1290" ca="1" si="23624">CA1290/GCD(CC1289,CC1290)</f>
        <v>2</v>
      </c>
      <c r="CH1290" s="3">
        <f t="shared" ref="CH1290" ca="1" si="23625">CD1289</f>
        <v>5</v>
      </c>
      <c r="CJ1290" t="s">
        <v>18</v>
      </c>
      <c r="CK1290" s="3" t="str">
        <f t="shared" ref="CK1290" ca="1" si="23626">IF(CM1289&gt;=0,"+","")</f>
        <v>+</v>
      </c>
      <c r="CL1290" s="3">
        <f t="shared" ref="CL1290" ca="1" si="23627">CF1289</f>
        <v>3</v>
      </c>
      <c r="CO1290" t="s">
        <v>250</v>
      </c>
      <c r="CP1290" s="2" t="str">
        <f t="shared" ca="1" si="22412"/>
        <v/>
      </c>
      <c r="CR1290" s="2">
        <f t="shared" ref="CR1290" ca="1" si="23628">IF(CH1290=0,"",IF(CH1290=1,"",IF(CH1290=-1,"",ABS(CH1290))))</f>
        <v>5</v>
      </c>
      <c r="CV1290" t="str">
        <f t="shared" ref="CV1290" ca="1" si="23629">IF(CR1289=0,"","x")</f>
        <v>x</v>
      </c>
      <c r="CW1290" s="2" t="str">
        <f t="shared" ca="1" si="22415"/>
        <v>+</v>
      </c>
      <c r="CY1290" s="2">
        <f t="shared" ref="CY1290" ca="1" si="23630">IF(CL1290=0,"",ABS(CL1290))</f>
        <v>3</v>
      </c>
      <c r="DC1290" t="s">
        <v>230</v>
      </c>
    </row>
    <row r="1291" spans="2:107" ht="32" customHeight="1" x14ac:dyDescent="0.55000000000000004">
      <c r="B1291" s="112" t="s">
        <v>1</v>
      </c>
      <c r="C1291" s="112" t="s">
        <v>330</v>
      </c>
      <c r="E1291" s="96">
        <f t="shared" ca="1" si="22326"/>
        <v>4</v>
      </c>
      <c r="F1291" s="97" t="s">
        <v>18</v>
      </c>
      <c r="G1291" s="97" t="str">
        <f t="shared" ca="1" si="22327"/>
        <v/>
      </c>
      <c r="H1291" s="96">
        <f t="shared" ca="1" si="22328"/>
        <v>-9</v>
      </c>
      <c r="I1291" t="s">
        <v>287</v>
      </c>
      <c r="J1291" s="96">
        <f t="shared" ca="1" si="22329"/>
        <v>3</v>
      </c>
      <c r="K1291" s="97" t="s">
        <v>18</v>
      </c>
      <c r="L1291" s="97" t="str">
        <f t="shared" ca="1" si="22330"/>
        <v>+</v>
      </c>
      <c r="M1291" s="96">
        <f t="shared" ca="1" si="22331"/>
        <v>9</v>
      </c>
      <c r="P1291" t="s">
        <v>250</v>
      </c>
      <c r="Q1291" t="s">
        <v>249</v>
      </c>
      <c r="R1291" t="str">
        <f t="shared" ref="R1291" ca="1" si="23631">BH1291&amp;BI1291&amp;BJ1291&amp;BK1291</f>
        <v>4x-9</v>
      </c>
      <c r="S1291" t="s">
        <v>216</v>
      </c>
      <c r="T1291">
        <f t="shared" ref="T1291" ca="1" si="23632">G1292</f>
        <v>4</v>
      </c>
      <c r="U1291" t="s">
        <v>217</v>
      </c>
      <c r="V1291" t="s">
        <v>287</v>
      </c>
      <c r="W1291" t="s">
        <v>249</v>
      </c>
      <c r="X1291" t="str">
        <f t="shared" ref="X1291" ca="1" si="23633">BM1291&amp;BN1291&amp;BO1291&amp;BP1291</f>
        <v>3x+9</v>
      </c>
      <c r="Y1291" t="s">
        <v>216</v>
      </c>
      <c r="Z1291">
        <f t="shared" ref="Z1291" ca="1" si="23634">L1292</f>
        <v>9</v>
      </c>
      <c r="AA1291" t="s">
        <v>217</v>
      </c>
      <c r="AB1291" t="s">
        <v>13</v>
      </c>
      <c r="AC1291" t="s">
        <v>230</v>
      </c>
      <c r="AP1291" t="str">
        <f t="shared" ca="1" si="22387"/>
        <v>\\(\\quad \\displaystyle \\frac{4}{3}x</v>
      </c>
      <c r="AQ1291" t="str">
        <f t="shared" ca="1" si="22388"/>
        <v>-\\frac{5}{4} \\)</v>
      </c>
      <c r="AS1291" t="str">
        <f t="shared" ref="AS1291" ca="1" si="23635">IF(OR(CT1291=1,CR1291=0),AP1292,AP1291)</f>
        <v>\\(\\quad \\displaystyle \\frac{4}{3}x</v>
      </c>
      <c r="AT1291" t="str">
        <f t="shared" ref="AT1291" ca="1" si="23636">IF(OR(DA1291=1,CY1291=0),AQ1292,AQ1291)</f>
        <v>-\\frac{5}{4} \\)</v>
      </c>
      <c r="AU1291" s="114" t="s">
        <v>60</v>
      </c>
      <c r="AV1291" s="115" t="s">
        <v>329</v>
      </c>
      <c r="AW1291" s="114" t="str">
        <f t="shared" ref="AW1291" ca="1" si="23637">P1291&amp;Q1291&amp;R1291&amp;S1291&amp;T1291&amp;U1291&amp;V1291&amp;W1291&amp;X1291&amp;Y1291&amp;Z1291&amp;AA1291&amp;AB1291&amp;AC1291</f>
        <v>\\(\\quad \\displaystyle \\frac{4x-9}{4}+\\frac{3x+9}{9}= \\)</v>
      </c>
      <c r="AX1291" s="114" t="str">
        <f t="shared" ref="AX1291" ca="1" si="23638">IF(AS1292="",AS1291&amp;AT1291,AS1292)</f>
        <v>\\(\\quad \\displaystyle \\frac{4}{3}x-\\frac{5}{4} \\)</v>
      </c>
      <c r="AY1291" s="115" t="s">
        <v>62</v>
      </c>
      <c r="AZ1291" s="116" t="str">
        <f t="shared" ref="AZ1291" ca="1" si="23639">"INSERT INTO "&amp;AU1291&amp;"(tangen,question,answer,editor,date,count) VALUES('"&amp;AV1291&amp;"','"&amp;AW1291&amp;"','"&amp;AX1291&amp;"','"&amp;AY1291&amp;"',NOW(),0);"</f>
        <v>INSERT INTO math(tangen,question,answer,editor,date,count) VALUES('m5800','\\(\\quad \\displaystyle \\frac{4x-9}{4}+\\frac{3x+9}{9}= \\)','\\(\\quad \\displaystyle \\frac{4}{3}x-\\frac{5}{4} \\)','harazono',NOW(),0);</v>
      </c>
      <c r="BH1291">
        <f t="shared" ref="BH1291" ca="1" si="23640">IF(BH1292=1,"",IF(BH1292=-1,"",BH1292))</f>
        <v>4</v>
      </c>
      <c r="BI1291" t="s">
        <v>18</v>
      </c>
      <c r="BJ1291" t="str">
        <f t="shared" ca="1" si="22342"/>
        <v/>
      </c>
      <c r="BK1291" s="23">
        <f t="shared" ref="BK1291" ca="1" si="23641">IF(H1291=0,7,H1291)</f>
        <v>-9</v>
      </c>
      <c r="BM1291">
        <f t="shared" ref="BM1291" ca="1" si="23642">IF(BM1292=1,"",IF(BM1292=-1,"",BM1292))</f>
        <v>3</v>
      </c>
      <c r="BN1291" t="s">
        <v>18</v>
      </c>
      <c r="BO1291" t="str">
        <f t="shared" ca="1" si="22345"/>
        <v>+</v>
      </c>
      <c r="BP1291" s="23">
        <f t="shared" ref="BP1291" ca="1" si="23643">IF(M1291=0,7,M1291)</f>
        <v>9</v>
      </c>
      <c r="BR1291">
        <f t="shared" ref="BR1291" ca="1" si="23644">BH1292*L1292</f>
        <v>36</v>
      </c>
      <c r="BS1291" t="s">
        <v>18</v>
      </c>
      <c r="BT1291">
        <f t="shared" ref="BT1291" ca="1" si="23645">BK1291*L1292</f>
        <v>-81</v>
      </c>
      <c r="BV1291">
        <f t="shared" ref="BV1291" ca="1" si="23646">G1292*BM1292</f>
        <v>12</v>
      </c>
      <c r="BW1291" t="s">
        <v>18</v>
      </c>
      <c r="BX1291">
        <f t="shared" ref="BX1291" ca="1" si="23647">G1292*BP1291</f>
        <v>36</v>
      </c>
      <c r="BY1291" s="3">
        <f t="shared" ref="BY1291" ca="1" si="23648">BR1291+BV1291</f>
        <v>48</v>
      </c>
      <c r="BZ1291" t="s">
        <v>18</v>
      </c>
      <c r="CA1291" s="3">
        <f t="shared" ref="CA1291" ca="1" si="23649">BT1291+BX1291</f>
        <v>-45</v>
      </c>
      <c r="CB1291">
        <f t="shared" ca="1" si="22404"/>
        <v>48</v>
      </c>
      <c r="CC1291">
        <f t="shared" ca="1" si="22405"/>
        <v>45</v>
      </c>
      <c r="CD1291" s="33">
        <f t="shared" ref="CD1291" ca="1" si="23650">BY1291/GCD(CB1291,CB1292)</f>
        <v>4</v>
      </c>
      <c r="CE1291" t="s">
        <v>18</v>
      </c>
      <c r="CF1291" s="33">
        <f t="shared" ref="CF1291" ca="1" si="23651">CA1291/GCD(CC1291,CC1292)</f>
        <v>-5</v>
      </c>
      <c r="CH1291" s="3">
        <f t="shared" ref="CH1291" ca="1" si="23652">CD1291</f>
        <v>4</v>
      </c>
      <c r="CI1291" s="3">
        <f t="shared" ref="CI1291" ca="1" si="23653">CD1292</f>
        <v>3</v>
      </c>
      <c r="CJ1291" t="s">
        <v>18</v>
      </c>
      <c r="CK1291" s="3" t="str">
        <f t="shared" ca="1" si="22357"/>
        <v/>
      </c>
      <c r="CL1291" s="3">
        <f t="shared" ref="CL1291" ca="1" si="23654">CF1291</f>
        <v>-5</v>
      </c>
      <c r="CM1291" s="3">
        <f t="shared" ref="CM1291" ca="1" si="23655">CF1292</f>
        <v>4</v>
      </c>
      <c r="CO1291" t="s">
        <v>250</v>
      </c>
      <c r="CP1291" s="2" t="str">
        <f t="shared" ca="1" si="22412"/>
        <v/>
      </c>
      <c r="CQ1291" t="s">
        <v>249</v>
      </c>
      <c r="CR1291" s="2">
        <f t="shared" ref="CR1291" ca="1" si="23656">ABS(CH1291)</f>
        <v>4</v>
      </c>
      <c r="CS1291" t="s">
        <v>216</v>
      </c>
      <c r="CT1291" s="2">
        <f t="shared" ref="CT1291" ca="1" si="23657">CI1291</f>
        <v>3</v>
      </c>
      <c r="CU1291" t="s">
        <v>217</v>
      </c>
      <c r="CV1291" t="s">
        <v>18</v>
      </c>
      <c r="CW1291" s="2" t="str">
        <f t="shared" ca="1" si="22415"/>
        <v>-</v>
      </c>
      <c r="CX1291" t="s">
        <v>249</v>
      </c>
      <c r="CY1291" s="2">
        <f t="shared" ref="CY1291" ca="1" si="23658">ABS(CL1291)</f>
        <v>5</v>
      </c>
      <c r="CZ1291" t="s">
        <v>216</v>
      </c>
      <c r="DA1291" s="2">
        <f t="shared" ref="DA1291" ca="1" si="23659">CM1291</f>
        <v>4</v>
      </c>
      <c r="DB1291" t="s">
        <v>217</v>
      </c>
      <c r="DC1291" t="s">
        <v>230</v>
      </c>
    </row>
    <row r="1292" spans="2:107" ht="32" customHeight="1" x14ac:dyDescent="0.55000000000000004">
      <c r="B1292" s="113"/>
      <c r="C1292" s="113"/>
      <c r="E1292" s="95"/>
      <c r="F1292" s="95"/>
      <c r="G1292" s="1">
        <f t="shared" ca="1" si="22364"/>
        <v>4</v>
      </c>
      <c r="H1292" s="95"/>
      <c r="J1292" s="95"/>
      <c r="K1292" s="95"/>
      <c r="L1292" s="1">
        <f t="shared" ca="1" si="22365"/>
        <v>9</v>
      </c>
      <c r="M1292" s="1"/>
      <c r="AP1292" t="str">
        <f t="shared" ca="1" si="22387"/>
        <v>\\(\\quad \\displaystyle 4x</v>
      </c>
      <c r="AQ1292" t="str">
        <f t="shared" ca="1" si="22388"/>
        <v>-5 \\)</v>
      </c>
      <c r="AS1292" s="13" t="str">
        <f t="shared" ref="AS1292" ca="1" si="23660">IF(AND(CR1291=0,CY1291=0),"\\(\\quad \\displaystyle 0 \\)","")</f>
        <v/>
      </c>
      <c r="AU1292" s="114"/>
      <c r="AV1292" s="114"/>
      <c r="AW1292" s="114"/>
      <c r="AX1292" s="114"/>
      <c r="AY1292" s="114"/>
      <c r="AZ1292" s="117"/>
      <c r="BH1292" s="23">
        <f t="shared" ref="BH1292" ca="1" si="23661">IF(E1291=0,7,E1291)</f>
        <v>4</v>
      </c>
      <c r="BI1292" s="1"/>
      <c r="BK1292" s="1"/>
      <c r="BL1292" t="s">
        <v>287</v>
      </c>
      <c r="BM1292" s="23">
        <f t="shared" ref="BM1292" ca="1" si="23662">IF(J1291=0,7,J1291)</f>
        <v>3</v>
      </c>
      <c r="BN1292" s="1"/>
      <c r="BP1292" s="1"/>
      <c r="BR1292">
        <f t="shared" ref="BR1292" ca="1" si="23663">G1292*L1292</f>
        <v>36</v>
      </c>
      <c r="BS1292" t="s">
        <v>18</v>
      </c>
      <c r="BT1292">
        <f t="shared" ref="BT1292" ca="1" si="23664">G1292*L1292</f>
        <v>36</v>
      </c>
      <c r="BV1292">
        <f t="shared" ref="BV1292" ca="1" si="23665">G1292*L1292</f>
        <v>36</v>
      </c>
      <c r="BW1292" t="s">
        <v>18</v>
      </c>
      <c r="BX1292">
        <f t="shared" ref="BX1292" ca="1" si="23666">G1292*L1292</f>
        <v>36</v>
      </c>
      <c r="BY1292" s="3">
        <f t="shared" ref="BY1292" ca="1" si="23667">BR1292</f>
        <v>36</v>
      </c>
      <c r="BZ1292" t="s">
        <v>18</v>
      </c>
      <c r="CA1292" s="3">
        <f t="shared" ref="CA1292" ca="1" si="23668">BT1292</f>
        <v>36</v>
      </c>
      <c r="CB1292">
        <f t="shared" ca="1" si="22404"/>
        <v>36</v>
      </c>
      <c r="CC1292">
        <f t="shared" ca="1" si="22405"/>
        <v>36</v>
      </c>
      <c r="CD1292" s="33">
        <f t="shared" ref="CD1292" ca="1" si="23669">BY1292/GCD(CB1291,CB1292)</f>
        <v>3</v>
      </c>
      <c r="CE1292" t="s">
        <v>18</v>
      </c>
      <c r="CF1292" s="33">
        <f t="shared" ref="CF1292" ca="1" si="23670">CA1292/GCD(CC1291,CC1292)</f>
        <v>4</v>
      </c>
      <c r="CH1292" s="3">
        <f t="shared" ref="CH1292" ca="1" si="23671">CD1291</f>
        <v>4</v>
      </c>
      <c r="CJ1292" t="s">
        <v>18</v>
      </c>
      <c r="CK1292" s="3" t="str">
        <f t="shared" ref="CK1292" ca="1" si="23672">IF(CM1291&gt;=0,"+","")</f>
        <v>+</v>
      </c>
      <c r="CL1292" s="3">
        <f t="shared" ref="CL1292" ca="1" si="23673">CF1291</f>
        <v>-5</v>
      </c>
      <c r="CO1292" t="s">
        <v>250</v>
      </c>
      <c r="CP1292" s="2" t="str">
        <f t="shared" ca="1" si="22412"/>
        <v/>
      </c>
      <c r="CR1292" s="2">
        <f t="shared" ref="CR1292" ca="1" si="23674">IF(CH1292=0,"",IF(CH1292=1,"",IF(CH1292=-1,"",ABS(CH1292))))</f>
        <v>4</v>
      </c>
      <c r="CV1292" t="str">
        <f t="shared" ref="CV1292" ca="1" si="23675">IF(CR1291=0,"","x")</f>
        <v>x</v>
      </c>
      <c r="CW1292" s="2" t="str">
        <f t="shared" ca="1" si="22415"/>
        <v>-</v>
      </c>
      <c r="CY1292" s="2">
        <f t="shared" ref="CY1292" ca="1" si="23676">IF(CL1292=0,"",ABS(CL1292))</f>
        <v>5</v>
      </c>
      <c r="DC1292" t="s">
        <v>230</v>
      </c>
    </row>
    <row r="1293" spans="2:107" ht="32" customHeight="1" x14ac:dyDescent="0.55000000000000004">
      <c r="B1293" s="112" t="s">
        <v>1</v>
      </c>
      <c r="C1293" s="112" t="s">
        <v>330</v>
      </c>
      <c r="E1293" s="96">
        <f t="shared" ca="1" si="22326"/>
        <v>-7</v>
      </c>
      <c r="F1293" s="97" t="s">
        <v>18</v>
      </c>
      <c r="G1293" s="97" t="str">
        <f t="shared" ca="1" si="22327"/>
        <v/>
      </c>
      <c r="H1293" s="96">
        <f t="shared" ca="1" si="22328"/>
        <v>-2</v>
      </c>
      <c r="I1293" t="s">
        <v>287</v>
      </c>
      <c r="J1293" s="96">
        <f t="shared" ca="1" si="22329"/>
        <v>8</v>
      </c>
      <c r="K1293" s="97" t="s">
        <v>18</v>
      </c>
      <c r="L1293" s="97" t="str">
        <f t="shared" ca="1" si="22330"/>
        <v>+</v>
      </c>
      <c r="M1293" s="96">
        <f t="shared" ca="1" si="22331"/>
        <v>5</v>
      </c>
      <c r="P1293" t="s">
        <v>250</v>
      </c>
      <c r="Q1293" t="s">
        <v>249</v>
      </c>
      <c r="R1293" t="str">
        <f t="shared" ref="R1293" ca="1" si="23677">BH1293&amp;BI1293&amp;BJ1293&amp;BK1293</f>
        <v>-7x-2</v>
      </c>
      <c r="S1293" t="s">
        <v>216</v>
      </c>
      <c r="T1293">
        <f t="shared" ref="T1293" ca="1" si="23678">G1294</f>
        <v>9</v>
      </c>
      <c r="U1293" t="s">
        <v>217</v>
      </c>
      <c r="V1293" t="s">
        <v>287</v>
      </c>
      <c r="W1293" t="s">
        <v>249</v>
      </c>
      <c r="X1293" t="str">
        <f t="shared" ref="X1293" ca="1" si="23679">BM1293&amp;BN1293&amp;BO1293&amp;BP1293</f>
        <v>8x+5</v>
      </c>
      <c r="Y1293" t="s">
        <v>216</v>
      </c>
      <c r="Z1293">
        <f t="shared" ref="Z1293" ca="1" si="23680">L1294</f>
        <v>2</v>
      </c>
      <c r="AA1293" t="s">
        <v>217</v>
      </c>
      <c r="AB1293" t="s">
        <v>13</v>
      </c>
      <c r="AC1293" t="s">
        <v>230</v>
      </c>
      <c r="AP1293" t="str">
        <f t="shared" ca="1" si="22387"/>
        <v>\\(\\quad \\displaystyle \\frac{29}{9}x</v>
      </c>
      <c r="AQ1293" t="str">
        <f t="shared" ca="1" si="22388"/>
        <v>+\\frac{41}{18} \\)</v>
      </c>
      <c r="AS1293" t="str">
        <f t="shared" ref="AS1293" ca="1" si="23681">IF(OR(CT1293=1,CR1293=0),AP1294,AP1293)</f>
        <v>\\(\\quad \\displaystyle \\frac{29}{9}x</v>
      </c>
      <c r="AT1293" t="str">
        <f t="shared" ref="AT1293" ca="1" si="23682">IF(OR(DA1293=1,CY1293=0),AQ1294,AQ1293)</f>
        <v>+\\frac{41}{18} \\)</v>
      </c>
      <c r="AU1293" s="114" t="s">
        <v>60</v>
      </c>
      <c r="AV1293" s="115" t="s">
        <v>329</v>
      </c>
      <c r="AW1293" s="114" t="str">
        <f t="shared" ref="AW1293" ca="1" si="23683">P1293&amp;Q1293&amp;R1293&amp;S1293&amp;T1293&amp;U1293&amp;V1293&amp;W1293&amp;X1293&amp;Y1293&amp;Z1293&amp;AA1293&amp;AB1293&amp;AC1293</f>
        <v>\\(\\quad \\displaystyle \\frac{-7x-2}{9}+\\frac{8x+5}{2}= \\)</v>
      </c>
      <c r="AX1293" s="114" t="str">
        <f t="shared" ref="AX1293" ca="1" si="23684">IF(AS1294="",AS1293&amp;AT1293,AS1294)</f>
        <v>\\(\\quad \\displaystyle \\frac{29}{9}x+\\frac{41}{18} \\)</v>
      </c>
      <c r="AY1293" s="115" t="s">
        <v>62</v>
      </c>
      <c r="AZ1293" s="116" t="str">
        <f t="shared" ref="AZ1293" ca="1" si="23685">"INSERT INTO "&amp;AU1293&amp;"(tangen,question,answer,editor,date,count) VALUES('"&amp;AV1293&amp;"','"&amp;AW1293&amp;"','"&amp;AX1293&amp;"','"&amp;AY1293&amp;"',NOW(),0);"</f>
        <v>INSERT INTO math(tangen,question,answer,editor,date,count) VALUES('m5800','\\(\\quad \\displaystyle \\frac{-7x-2}{9}+\\frac{8x+5}{2}= \\)','\\(\\quad \\displaystyle \\frac{29}{9}x+\\frac{41}{18} \\)','harazono',NOW(),0);</v>
      </c>
      <c r="BH1293">
        <f t="shared" ref="BH1293" ca="1" si="23686">IF(BH1294=1,"",IF(BH1294=-1,"",BH1294))</f>
        <v>-7</v>
      </c>
      <c r="BI1293" t="s">
        <v>18</v>
      </c>
      <c r="BJ1293" t="str">
        <f t="shared" ca="1" si="22342"/>
        <v/>
      </c>
      <c r="BK1293" s="23">
        <f t="shared" ref="BK1293" ca="1" si="23687">IF(H1293=0,7,H1293)</f>
        <v>-2</v>
      </c>
      <c r="BM1293">
        <f t="shared" ref="BM1293" ca="1" si="23688">IF(BM1294=1,"",IF(BM1294=-1,"",BM1294))</f>
        <v>8</v>
      </c>
      <c r="BN1293" t="s">
        <v>18</v>
      </c>
      <c r="BO1293" t="str">
        <f t="shared" ca="1" si="22345"/>
        <v>+</v>
      </c>
      <c r="BP1293" s="23">
        <f t="shared" ref="BP1293" ca="1" si="23689">IF(M1293=0,7,M1293)</f>
        <v>5</v>
      </c>
      <c r="BR1293">
        <f t="shared" ref="BR1293" ca="1" si="23690">BH1294*L1294</f>
        <v>-14</v>
      </c>
      <c r="BS1293" t="s">
        <v>18</v>
      </c>
      <c r="BT1293">
        <f t="shared" ref="BT1293" ca="1" si="23691">BK1293*L1294</f>
        <v>-4</v>
      </c>
      <c r="BV1293">
        <f t="shared" ref="BV1293" ca="1" si="23692">G1294*BM1294</f>
        <v>72</v>
      </c>
      <c r="BW1293" t="s">
        <v>18</v>
      </c>
      <c r="BX1293">
        <f t="shared" ref="BX1293" ca="1" si="23693">G1294*BP1293</f>
        <v>45</v>
      </c>
      <c r="BY1293" s="3">
        <f t="shared" ref="BY1293" ca="1" si="23694">BR1293+BV1293</f>
        <v>58</v>
      </c>
      <c r="BZ1293" t="s">
        <v>18</v>
      </c>
      <c r="CA1293" s="3">
        <f t="shared" ref="CA1293" ca="1" si="23695">BT1293+BX1293</f>
        <v>41</v>
      </c>
      <c r="CB1293">
        <f t="shared" ca="1" si="22404"/>
        <v>58</v>
      </c>
      <c r="CC1293">
        <f t="shared" ca="1" si="22405"/>
        <v>41</v>
      </c>
      <c r="CD1293" s="33">
        <f t="shared" ref="CD1293" ca="1" si="23696">BY1293/GCD(CB1293,CB1294)</f>
        <v>29</v>
      </c>
      <c r="CE1293" t="s">
        <v>18</v>
      </c>
      <c r="CF1293" s="33">
        <f t="shared" ref="CF1293" ca="1" si="23697">CA1293/GCD(CC1293,CC1294)</f>
        <v>41</v>
      </c>
      <c r="CH1293" s="3">
        <f t="shared" ref="CH1293" ca="1" si="23698">CD1293</f>
        <v>29</v>
      </c>
      <c r="CI1293" s="3">
        <f t="shared" ref="CI1293" ca="1" si="23699">CD1294</f>
        <v>9</v>
      </c>
      <c r="CJ1293" t="s">
        <v>18</v>
      </c>
      <c r="CK1293" s="3" t="str">
        <f t="shared" ca="1" si="22357"/>
        <v>+</v>
      </c>
      <c r="CL1293" s="3">
        <f t="shared" ref="CL1293" ca="1" si="23700">CF1293</f>
        <v>41</v>
      </c>
      <c r="CM1293" s="3">
        <f t="shared" ref="CM1293" ca="1" si="23701">CF1294</f>
        <v>18</v>
      </c>
      <c r="CO1293" t="s">
        <v>250</v>
      </c>
      <c r="CP1293" s="2" t="str">
        <f t="shared" ca="1" si="22412"/>
        <v/>
      </c>
      <c r="CQ1293" t="s">
        <v>249</v>
      </c>
      <c r="CR1293" s="2">
        <f t="shared" ref="CR1293" ca="1" si="23702">ABS(CH1293)</f>
        <v>29</v>
      </c>
      <c r="CS1293" t="s">
        <v>216</v>
      </c>
      <c r="CT1293" s="2">
        <f t="shared" ref="CT1293" ca="1" si="23703">CI1293</f>
        <v>9</v>
      </c>
      <c r="CU1293" t="s">
        <v>217</v>
      </c>
      <c r="CV1293" t="s">
        <v>18</v>
      </c>
      <c r="CW1293" s="2" t="str">
        <f t="shared" ca="1" si="22415"/>
        <v>+</v>
      </c>
      <c r="CX1293" t="s">
        <v>249</v>
      </c>
      <c r="CY1293" s="2">
        <f t="shared" ref="CY1293" ca="1" si="23704">ABS(CL1293)</f>
        <v>41</v>
      </c>
      <c r="CZ1293" t="s">
        <v>216</v>
      </c>
      <c r="DA1293" s="2">
        <f t="shared" ref="DA1293" ca="1" si="23705">CM1293</f>
        <v>18</v>
      </c>
      <c r="DB1293" t="s">
        <v>217</v>
      </c>
      <c r="DC1293" t="s">
        <v>230</v>
      </c>
    </row>
    <row r="1294" spans="2:107" ht="32" customHeight="1" x14ac:dyDescent="0.55000000000000004">
      <c r="B1294" s="113"/>
      <c r="C1294" s="113"/>
      <c r="E1294" s="95"/>
      <c r="F1294" s="95"/>
      <c r="G1294" s="1">
        <f t="shared" ca="1" si="22364"/>
        <v>9</v>
      </c>
      <c r="H1294" s="95"/>
      <c r="J1294" s="95"/>
      <c r="K1294" s="95"/>
      <c r="L1294" s="1">
        <f t="shared" ca="1" si="22365"/>
        <v>2</v>
      </c>
      <c r="M1294" s="1"/>
      <c r="AP1294" t="str">
        <f t="shared" ca="1" si="22387"/>
        <v>\\(\\quad \\displaystyle 29x</v>
      </c>
      <c r="AQ1294" t="str">
        <f t="shared" ca="1" si="22388"/>
        <v>+41 \\)</v>
      </c>
      <c r="AS1294" s="13" t="str">
        <f t="shared" ref="AS1294" ca="1" si="23706">IF(AND(CR1293=0,CY1293=0),"\\(\\quad \\displaystyle 0 \\)","")</f>
        <v/>
      </c>
      <c r="AU1294" s="114"/>
      <c r="AV1294" s="114"/>
      <c r="AW1294" s="114"/>
      <c r="AX1294" s="114"/>
      <c r="AY1294" s="114"/>
      <c r="AZ1294" s="117"/>
      <c r="BH1294" s="23">
        <f t="shared" ref="BH1294" ca="1" si="23707">IF(E1293=0,7,E1293)</f>
        <v>-7</v>
      </c>
      <c r="BI1294" s="1"/>
      <c r="BK1294" s="1"/>
      <c r="BL1294" t="s">
        <v>287</v>
      </c>
      <c r="BM1294" s="23">
        <f t="shared" ref="BM1294" ca="1" si="23708">IF(J1293=0,7,J1293)</f>
        <v>8</v>
      </c>
      <c r="BN1294" s="1"/>
      <c r="BP1294" s="1"/>
      <c r="BR1294">
        <f t="shared" ref="BR1294" ca="1" si="23709">G1294*L1294</f>
        <v>18</v>
      </c>
      <c r="BS1294" t="s">
        <v>18</v>
      </c>
      <c r="BT1294">
        <f t="shared" ref="BT1294" ca="1" si="23710">G1294*L1294</f>
        <v>18</v>
      </c>
      <c r="BV1294">
        <f t="shared" ref="BV1294" ca="1" si="23711">G1294*L1294</f>
        <v>18</v>
      </c>
      <c r="BW1294" t="s">
        <v>18</v>
      </c>
      <c r="BX1294">
        <f t="shared" ref="BX1294" ca="1" si="23712">G1294*L1294</f>
        <v>18</v>
      </c>
      <c r="BY1294" s="3">
        <f t="shared" ref="BY1294" ca="1" si="23713">BR1294</f>
        <v>18</v>
      </c>
      <c r="BZ1294" t="s">
        <v>18</v>
      </c>
      <c r="CA1294" s="3">
        <f t="shared" ref="CA1294" ca="1" si="23714">BT1294</f>
        <v>18</v>
      </c>
      <c r="CB1294">
        <f t="shared" ca="1" si="22404"/>
        <v>18</v>
      </c>
      <c r="CC1294">
        <f t="shared" ca="1" si="22405"/>
        <v>18</v>
      </c>
      <c r="CD1294" s="33">
        <f t="shared" ref="CD1294" ca="1" si="23715">BY1294/GCD(CB1293,CB1294)</f>
        <v>9</v>
      </c>
      <c r="CE1294" t="s">
        <v>18</v>
      </c>
      <c r="CF1294" s="33">
        <f t="shared" ref="CF1294" ca="1" si="23716">CA1294/GCD(CC1293,CC1294)</f>
        <v>18</v>
      </c>
      <c r="CH1294" s="3">
        <f t="shared" ref="CH1294" ca="1" si="23717">CD1293</f>
        <v>29</v>
      </c>
      <c r="CJ1294" t="s">
        <v>18</v>
      </c>
      <c r="CK1294" s="3" t="str">
        <f t="shared" ref="CK1294" ca="1" si="23718">IF(CM1293&gt;=0,"+","")</f>
        <v>+</v>
      </c>
      <c r="CL1294" s="3">
        <f t="shared" ref="CL1294" ca="1" si="23719">CF1293</f>
        <v>41</v>
      </c>
      <c r="CO1294" t="s">
        <v>250</v>
      </c>
      <c r="CP1294" s="2" t="str">
        <f t="shared" ca="1" si="22412"/>
        <v/>
      </c>
      <c r="CR1294" s="2">
        <f t="shared" ref="CR1294" ca="1" si="23720">IF(CH1294=0,"",IF(CH1294=1,"",IF(CH1294=-1,"",ABS(CH1294))))</f>
        <v>29</v>
      </c>
      <c r="CV1294" t="str">
        <f t="shared" ref="CV1294" ca="1" si="23721">IF(CR1293=0,"","x")</f>
        <v>x</v>
      </c>
      <c r="CW1294" s="2" t="str">
        <f t="shared" ca="1" si="22415"/>
        <v>+</v>
      </c>
      <c r="CY1294" s="2">
        <f t="shared" ref="CY1294" ca="1" si="23722">IF(CL1294=0,"",ABS(CL1294))</f>
        <v>41</v>
      </c>
      <c r="DC1294" t="s">
        <v>230</v>
      </c>
    </row>
    <row r="1295" spans="2:107" ht="32" customHeight="1" x14ac:dyDescent="0.55000000000000004">
      <c r="B1295" s="112" t="s">
        <v>1</v>
      </c>
      <c r="C1295" s="112" t="s">
        <v>330</v>
      </c>
      <c r="E1295" s="96">
        <f t="shared" ca="1" si="22326"/>
        <v>6</v>
      </c>
      <c r="F1295" s="97" t="s">
        <v>18</v>
      </c>
      <c r="G1295" s="97" t="str">
        <f t="shared" ca="1" si="22327"/>
        <v/>
      </c>
      <c r="H1295" s="96">
        <f t="shared" ca="1" si="22328"/>
        <v>-3</v>
      </c>
      <c r="I1295" t="s">
        <v>287</v>
      </c>
      <c r="J1295" s="96">
        <f t="shared" ca="1" si="22329"/>
        <v>3</v>
      </c>
      <c r="K1295" s="97" t="s">
        <v>18</v>
      </c>
      <c r="L1295" s="97" t="str">
        <f t="shared" ca="1" si="22330"/>
        <v>+</v>
      </c>
      <c r="M1295" s="96">
        <f t="shared" ca="1" si="22331"/>
        <v>3</v>
      </c>
      <c r="P1295" t="s">
        <v>250</v>
      </c>
      <c r="Q1295" t="s">
        <v>249</v>
      </c>
      <c r="R1295" t="str">
        <f t="shared" ref="R1295" ca="1" si="23723">BH1295&amp;BI1295&amp;BJ1295&amp;BK1295</f>
        <v>6x-3</v>
      </c>
      <c r="S1295" t="s">
        <v>216</v>
      </c>
      <c r="T1295">
        <f t="shared" ref="T1295" ca="1" si="23724">G1296</f>
        <v>3</v>
      </c>
      <c r="U1295" t="s">
        <v>217</v>
      </c>
      <c r="V1295" t="s">
        <v>287</v>
      </c>
      <c r="W1295" t="s">
        <v>249</v>
      </c>
      <c r="X1295" t="str">
        <f t="shared" ref="X1295" ca="1" si="23725">BM1295&amp;BN1295&amp;BO1295&amp;BP1295</f>
        <v>3x+3</v>
      </c>
      <c r="Y1295" t="s">
        <v>216</v>
      </c>
      <c r="Z1295">
        <f t="shared" ref="Z1295" ca="1" si="23726">L1296</f>
        <v>3</v>
      </c>
      <c r="AA1295" t="s">
        <v>217</v>
      </c>
      <c r="AB1295" t="s">
        <v>13</v>
      </c>
      <c r="AC1295" t="s">
        <v>230</v>
      </c>
      <c r="AP1295" t="str">
        <f t="shared" ca="1" si="22387"/>
        <v>\\(\\quad \\displaystyle \\frac{3}{1}x</v>
      </c>
      <c r="AQ1295" t="str">
        <f t="shared" ca="1" si="22388"/>
        <v>\\frac{0}{1} \\)</v>
      </c>
      <c r="AS1295" t="str">
        <f t="shared" ref="AS1295" ca="1" si="23727">IF(OR(CT1295=1,CR1295=0),AP1296,AP1295)</f>
        <v>\\(\\quad \\displaystyle 3x</v>
      </c>
      <c r="AT1295" t="str">
        <f t="shared" ref="AT1295" ca="1" si="23728">IF(OR(DA1295=1,CY1295=0),AQ1296,AQ1295)</f>
        <v xml:space="preserve"> \\)</v>
      </c>
      <c r="AU1295" s="114" t="s">
        <v>60</v>
      </c>
      <c r="AV1295" s="115" t="s">
        <v>329</v>
      </c>
      <c r="AW1295" s="114" t="str">
        <f t="shared" ref="AW1295" ca="1" si="23729">P1295&amp;Q1295&amp;R1295&amp;S1295&amp;T1295&amp;U1295&amp;V1295&amp;W1295&amp;X1295&amp;Y1295&amp;Z1295&amp;AA1295&amp;AB1295&amp;AC1295</f>
        <v>\\(\\quad \\displaystyle \\frac{6x-3}{3}+\\frac{3x+3}{3}= \\)</v>
      </c>
      <c r="AX1295" s="114" t="str">
        <f t="shared" ref="AX1295" ca="1" si="23730">IF(AS1296="",AS1295&amp;AT1295,AS1296)</f>
        <v>\\(\\quad \\displaystyle 3x \\)</v>
      </c>
      <c r="AY1295" s="115" t="s">
        <v>62</v>
      </c>
      <c r="AZ1295" s="116" t="str">
        <f t="shared" ref="AZ1295" ca="1" si="23731">"INSERT INTO "&amp;AU1295&amp;"(tangen,question,answer,editor,date,count) VALUES('"&amp;AV1295&amp;"','"&amp;AW1295&amp;"','"&amp;AX1295&amp;"','"&amp;AY1295&amp;"',NOW(),0);"</f>
        <v>INSERT INTO math(tangen,question,answer,editor,date,count) VALUES('m5800','\\(\\quad \\displaystyle \\frac{6x-3}{3}+\\frac{3x+3}{3}= \\)','\\(\\quad \\displaystyle 3x \\)','harazono',NOW(),0);</v>
      </c>
      <c r="BH1295">
        <f t="shared" ref="BH1295" ca="1" si="23732">IF(BH1296=1,"",IF(BH1296=-1,"",BH1296))</f>
        <v>6</v>
      </c>
      <c r="BI1295" t="s">
        <v>18</v>
      </c>
      <c r="BJ1295" t="str">
        <f t="shared" ca="1" si="22342"/>
        <v/>
      </c>
      <c r="BK1295" s="23">
        <f t="shared" ref="BK1295" ca="1" si="23733">IF(H1295=0,7,H1295)</f>
        <v>-3</v>
      </c>
      <c r="BM1295">
        <f t="shared" ref="BM1295" ca="1" si="23734">IF(BM1296=1,"",IF(BM1296=-1,"",BM1296))</f>
        <v>3</v>
      </c>
      <c r="BN1295" t="s">
        <v>18</v>
      </c>
      <c r="BO1295" t="str">
        <f t="shared" ca="1" si="22345"/>
        <v>+</v>
      </c>
      <c r="BP1295" s="23">
        <f t="shared" ref="BP1295" ca="1" si="23735">IF(M1295=0,7,M1295)</f>
        <v>3</v>
      </c>
      <c r="BR1295">
        <f t="shared" ref="BR1295" ca="1" si="23736">BH1296*L1296</f>
        <v>18</v>
      </c>
      <c r="BS1295" t="s">
        <v>18</v>
      </c>
      <c r="BT1295">
        <f t="shared" ref="BT1295" ca="1" si="23737">BK1295*L1296</f>
        <v>-9</v>
      </c>
      <c r="BV1295">
        <f t="shared" ref="BV1295" ca="1" si="23738">G1296*BM1296</f>
        <v>9</v>
      </c>
      <c r="BW1295" t="s">
        <v>18</v>
      </c>
      <c r="BX1295">
        <f t="shared" ref="BX1295" ca="1" si="23739">G1296*BP1295</f>
        <v>9</v>
      </c>
      <c r="BY1295" s="3">
        <f t="shared" ref="BY1295" ca="1" si="23740">BR1295+BV1295</f>
        <v>27</v>
      </c>
      <c r="BZ1295" t="s">
        <v>18</v>
      </c>
      <c r="CA1295" s="3">
        <f t="shared" ref="CA1295" ca="1" si="23741">BT1295+BX1295</f>
        <v>0</v>
      </c>
      <c r="CB1295">
        <f t="shared" ca="1" si="22404"/>
        <v>27</v>
      </c>
      <c r="CC1295">
        <f t="shared" ca="1" si="22405"/>
        <v>0</v>
      </c>
      <c r="CD1295" s="33">
        <f t="shared" ref="CD1295" ca="1" si="23742">BY1295/GCD(CB1295,CB1296)</f>
        <v>3</v>
      </c>
      <c r="CE1295" t="s">
        <v>18</v>
      </c>
      <c r="CF1295" s="33">
        <f t="shared" ref="CF1295" ca="1" si="23743">CA1295/GCD(CC1295,CC1296)</f>
        <v>0</v>
      </c>
      <c r="CH1295" s="3">
        <f t="shared" ref="CH1295" ca="1" si="23744">CD1295</f>
        <v>3</v>
      </c>
      <c r="CI1295" s="3">
        <f t="shared" ref="CI1295" ca="1" si="23745">CD1296</f>
        <v>1</v>
      </c>
      <c r="CJ1295" t="s">
        <v>18</v>
      </c>
      <c r="CK1295" s="3" t="str">
        <f t="shared" ca="1" si="22357"/>
        <v>+</v>
      </c>
      <c r="CL1295" s="3">
        <f t="shared" ref="CL1295" ca="1" si="23746">CF1295</f>
        <v>0</v>
      </c>
      <c r="CM1295" s="3">
        <f t="shared" ref="CM1295" ca="1" si="23747">CF1296</f>
        <v>1</v>
      </c>
      <c r="CO1295" t="s">
        <v>250</v>
      </c>
      <c r="CP1295" s="2" t="str">
        <f t="shared" ca="1" si="22412"/>
        <v/>
      </c>
      <c r="CQ1295" t="s">
        <v>249</v>
      </c>
      <c r="CR1295" s="2">
        <f t="shared" ref="CR1295" ca="1" si="23748">ABS(CH1295)</f>
        <v>3</v>
      </c>
      <c r="CS1295" t="s">
        <v>216</v>
      </c>
      <c r="CT1295" s="2">
        <f t="shared" ref="CT1295" ca="1" si="23749">CI1295</f>
        <v>1</v>
      </c>
      <c r="CU1295" t="s">
        <v>217</v>
      </c>
      <c r="CV1295" t="s">
        <v>18</v>
      </c>
      <c r="CW1295" s="2" t="str">
        <f t="shared" ca="1" si="22415"/>
        <v/>
      </c>
      <c r="CX1295" t="s">
        <v>249</v>
      </c>
      <c r="CY1295" s="2">
        <f t="shared" ref="CY1295" ca="1" si="23750">ABS(CL1295)</f>
        <v>0</v>
      </c>
      <c r="CZ1295" t="s">
        <v>216</v>
      </c>
      <c r="DA1295" s="2">
        <f t="shared" ref="DA1295" ca="1" si="23751">CM1295</f>
        <v>1</v>
      </c>
      <c r="DB1295" t="s">
        <v>217</v>
      </c>
      <c r="DC1295" t="s">
        <v>230</v>
      </c>
    </row>
    <row r="1296" spans="2:107" ht="32" customHeight="1" x14ac:dyDescent="0.55000000000000004">
      <c r="B1296" s="113"/>
      <c r="C1296" s="113"/>
      <c r="E1296" s="95"/>
      <c r="F1296" s="95"/>
      <c r="G1296" s="1">
        <f t="shared" ca="1" si="22364"/>
        <v>3</v>
      </c>
      <c r="H1296" s="95"/>
      <c r="J1296" s="95"/>
      <c r="K1296" s="95"/>
      <c r="L1296" s="1">
        <f t="shared" ca="1" si="22365"/>
        <v>3</v>
      </c>
      <c r="M1296" s="1"/>
      <c r="AP1296" t="str">
        <f t="shared" ca="1" si="22387"/>
        <v>\\(\\quad \\displaystyle 3x</v>
      </c>
      <c r="AQ1296" t="str">
        <f t="shared" ca="1" si="22388"/>
        <v xml:space="preserve"> \\)</v>
      </c>
      <c r="AS1296" s="13" t="str">
        <f t="shared" ref="AS1296" ca="1" si="23752">IF(AND(CR1295=0,CY1295=0),"\\(\\quad \\displaystyle 0 \\)","")</f>
        <v/>
      </c>
      <c r="AU1296" s="114"/>
      <c r="AV1296" s="114"/>
      <c r="AW1296" s="114"/>
      <c r="AX1296" s="114"/>
      <c r="AY1296" s="114"/>
      <c r="AZ1296" s="117"/>
      <c r="BH1296" s="23">
        <f t="shared" ref="BH1296" ca="1" si="23753">IF(E1295=0,7,E1295)</f>
        <v>6</v>
      </c>
      <c r="BI1296" s="1"/>
      <c r="BK1296" s="1"/>
      <c r="BL1296" t="s">
        <v>287</v>
      </c>
      <c r="BM1296" s="23">
        <f t="shared" ref="BM1296" ca="1" si="23754">IF(J1295=0,7,J1295)</f>
        <v>3</v>
      </c>
      <c r="BN1296" s="1"/>
      <c r="BP1296" s="1"/>
      <c r="BR1296">
        <f t="shared" ref="BR1296" ca="1" si="23755">G1296*L1296</f>
        <v>9</v>
      </c>
      <c r="BS1296" t="s">
        <v>18</v>
      </c>
      <c r="BT1296">
        <f t="shared" ref="BT1296" ca="1" si="23756">G1296*L1296</f>
        <v>9</v>
      </c>
      <c r="BV1296">
        <f t="shared" ref="BV1296" ca="1" si="23757">G1296*L1296</f>
        <v>9</v>
      </c>
      <c r="BW1296" t="s">
        <v>18</v>
      </c>
      <c r="BX1296">
        <f t="shared" ref="BX1296" ca="1" si="23758">G1296*L1296</f>
        <v>9</v>
      </c>
      <c r="BY1296" s="3">
        <f t="shared" ref="BY1296" ca="1" si="23759">BR1296</f>
        <v>9</v>
      </c>
      <c r="BZ1296" t="s">
        <v>18</v>
      </c>
      <c r="CA1296" s="3">
        <f t="shared" ref="CA1296" ca="1" si="23760">BT1296</f>
        <v>9</v>
      </c>
      <c r="CB1296">
        <f t="shared" ca="1" si="22404"/>
        <v>9</v>
      </c>
      <c r="CC1296">
        <f t="shared" ca="1" si="22405"/>
        <v>9</v>
      </c>
      <c r="CD1296" s="33">
        <f t="shared" ref="CD1296" ca="1" si="23761">BY1296/GCD(CB1295,CB1296)</f>
        <v>1</v>
      </c>
      <c r="CE1296" t="s">
        <v>18</v>
      </c>
      <c r="CF1296" s="33">
        <f t="shared" ref="CF1296" ca="1" si="23762">CA1296/GCD(CC1295,CC1296)</f>
        <v>1</v>
      </c>
      <c r="CH1296" s="3">
        <f t="shared" ref="CH1296" ca="1" si="23763">CD1295</f>
        <v>3</v>
      </c>
      <c r="CJ1296" t="s">
        <v>18</v>
      </c>
      <c r="CK1296" s="3" t="str">
        <f t="shared" ref="CK1296" ca="1" si="23764">IF(CM1295&gt;=0,"+","")</f>
        <v>+</v>
      </c>
      <c r="CL1296" s="3">
        <f t="shared" ref="CL1296" ca="1" si="23765">CF1295</f>
        <v>0</v>
      </c>
      <c r="CO1296" t="s">
        <v>250</v>
      </c>
      <c r="CP1296" s="2" t="str">
        <f t="shared" ca="1" si="22412"/>
        <v/>
      </c>
      <c r="CR1296" s="2">
        <f t="shared" ref="CR1296" ca="1" si="23766">IF(CH1296=0,"",IF(CH1296=1,"",IF(CH1296=-1,"",ABS(CH1296))))</f>
        <v>3</v>
      </c>
      <c r="CV1296" t="str">
        <f t="shared" ref="CV1296" ca="1" si="23767">IF(CR1295=0,"","x")</f>
        <v>x</v>
      </c>
      <c r="CW1296" s="2" t="str">
        <f t="shared" ca="1" si="22415"/>
        <v/>
      </c>
      <c r="CY1296" s="2" t="str">
        <f t="shared" ref="CY1296" ca="1" si="23768">IF(CL1296=0,"",ABS(CL1296))</f>
        <v/>
      </c>
      <c r="DC1296" t="s">
        <v>230</v>
      </c>
    </row>
    <row r="1297" spans="2:107" ht="32" customHeight="1" x14ac:dyDescent="0.55000000000000004">
      <c r="B1297" s="112" t="s">
        <v>1</v>
      </c>
      <c r="C1297" s="112" t="s">
        <v>330</v>
      </c>
      <c r="E1297" s="96">
        <f t="shared" ca="1" si="22326"/>
        <v>1</v>
      </c>
      <c r="F1297" s="97" t="s">
        <v>18</v>
      </c>
      <c r="G1297" s="97" t="str">
        <f t="shared" ca="1" si="22327"/>
        <v>+</v>
      </c>
      <c r="H1297" s="96">
        <f t="shared" ca="1" si="22328"/>
        <v>2</v>
      </c>
      <c r="I1297" t="s">
        <v>287</v>
      </c>
      <c r="J1297" s="96">
        <f t="shared" ca="1" si="22329"/>
        <v>2</v>
      </c>
      <c r="K1297" s="97" t="s">
        <v>18</v>
      </c>
      <c r="L1297" s="97" t="str">
        <f t="shared" ca="1" si="22330"/>
        <v>+</v>
      </c>
      <c r="M1297" s="96">
        <f t="shared" ca="1" si="22331"/>
        <v>10</v>
      </c>
      <c r="P1297" t="s">
        <v>250</v>
      </c>
      <c r="Q1297" t="s">
        <v>249</v>
      </c>
      <c r="R1297" t="str">
        <f t="shared" ref="R1297" ca="1" si="23769">BH1297&amp;BI1297&amp;BJ1297&amp;BK1297</f>
        <v>x+2</v>
      </c>
      <c r="S1297" t="s">
        <v>216</v>
      </c>
      <c r="T1297">
        <f t="shared" ref="T1297" ca="1" si="23770">G1298</f>
        <v>10</v>
      </c>
      <c r="U1297" t="s">
        <v>217</v>
      </c>
      <c r="V1297" t="s">
        <v>287</v>
      </c>
      <c r="W1297" t="s">
        <v>249</v>
      </c>
      <c r="X1297" t="str">
        <f t="shared" ref="X1297" ca="1" si="23771">BM1297&amp;BN1297&amp;BO1297&amp;BP1297</f>
        <v>2x+10</v>
      </c>
      <c r="Y1297" t="s">
        <v>216</v>
      </c>
      <c r="Z1297">
        <f t="shared" ref="Z1297" ca="1" si="23772">L1298</f>
        <v>4</v>
      </c>
      <c r="AA1297" t="s">
        <v>217</v>
      </c>
      <c r="AB1297" t="s">
        <v>13</v>
      </c>
      <c r="AC1297" t="s">
        <v>230</v>
      </c>
      <c r="AP1297" t="str">
        <f t="shared" ca="1" si="22387"/>
        <v>\\(\\quad \\displaystyle \\frac{3}{5}x</v>
      </c>
      <c r="AQ1297" t="str">
        <f t="shared" ca="1" si="22388"/>
        <v>+\\frac{27}{10} \\)</v>
      </c>
      <c r="AS1297" t="str">
        <f t="shared" ref="AS1297" ca="1" si="23773">IF(OR(CT1297=1,CR1297=0),AP1298,AP1297)</f>
        <v>\\(\\quad \\displaystyle \\frac{3}{5}x</v>
      </c>
      <c r="AT1297" t="str">
        <f t="shared" ref="AT1297" ca="1" si="23774">IF(OR(DA1297=1,CY1297=0),AQ1298,AQ1297)</f>
        <v>+\\frac{27}{10} \\)</v>
      </c>
      <c r="AU1297" s="114" t="s">
        <v>60</v>
      </c>
      <c r="AV1297" s="115" t="s">
        <v>329</v>
      </c>
      <c r="AW1297" s="114" t="str">
        <f t="shared" ref="AW1297" ca="1" si="23775">P1297&amp;Q1297&amp;R1297&amp;S1297&amp;T1297&amp;U1297&amp;V1297&amp;W1297&amp;X1297&amp;Y1297&amp;Z1297&amp;AA1297&amp;AB1297&amp;AC1297</f>
        <v>\\(\\quad \\displaystyle \\frac{x+2}{10}+\\frac{2x+10}{4}= \\)</v>
      </c>
      <c r="AX1297" s="114" t="str">
        <f t="shared" ref="AX1297" ca="1" si="23776">IF(AS1298="",AS1297&amp;AT1297,AS1298)</f>
        <v>\\(\\quad \\displaystyle \\frac{3}{5}x+\\frac{27}{10} \\)</v>
      </c>
      <c r="AY1297" s="115" t="s">
        <v>62</v>
      </c>
      <c r="AZ1297" s="116" t="str">
        <f t="shared" ref="AZ1297" ca="1" si="23777">"INSERT INTO "&amp;AU1297&amp;"(tangen,question,answer,editor,date,count) VALUES('"&amp;AV1297&amp;"','"&amp;AW1297&amp;"','"&amp;AX1297&amp;"','"&amp;AY1297&amp;"',NOW(),0);"</f>
        <v>INSERT INTO math(tangen,question,answer,editor,date,count) VALUES('m5800','\\(\\quad \\displaystyle \\frac{x+2}{10}+\\frac{2x+10}{4}= \\)','\\(\\quad \\displaystyle \\frac{3}{5}x+\\frac{27}{10} \\)','harazono',NOW(),0);</v>
      </c>
      <c r="BH1297" t="str">
        <f t="shared" ref="BH1297" ca="1" si="23778">IF(BH1298=1,"",IF(BH1298=-1,"",BH1298))</f>
        <v/>
      </c>
      <c r="BI1297" t="s">
        <v>18</v>
      </c>
      <c r="BJ1297" t="str">
        <f t="shared" ca="1" si="22342"/>
        <v>+</v>
      </c>
      <c r="BK1297" s="23">
        <f t="shared" ref="BK1297" ca="1" si="23779">IF(H1297=0,7,H1297)</f>
        <v>2</v>
      </c>
      <c r="BM1297">
        <f t="shared" ref="BM1297" ca="1" si="23780">IF(BM1298=1,"",IF(BM1298=-1,"",BM1298))</f>
        <v>2</v>
      </c>
      <c r="BN1297" t="s">
        <v>18</v>
      </c>
      <c r="BO1297" t="str">
        <f t="shared" ca="1" si="22345"/>
        <v>+</v>
      </c>
      <c r="BP1297" s="23">
        <f t="shared" ref="BP1297" ca="1" si="23781">IF(M1297=0,7,M1297)</f>
        <v>10</v>
      </c>
      <c r="BR1297">
        <f t="shared" ref="BR1297" ca="1" si="23782">BH1298*L1298</f>
        <v>4</v>
      </c>
      <c r="BS1297" t="s">
        <v>18</v>
      </c>
      <c r="BT1297">
        <f t="shared" ref="BT1297" ca="1" si="23783">BK1297*L1298</f>
        <v>8</v>
      </c>
      <c r="BV1297">
        <f t="shared" ref="BV1297" ca="1" si="23784">G1298*BM1298</f>
        <v>20</v>
      </c>
      <c r="BW1297" t="s">
        <v>18</v>
      </c>
      <c r="BX1297">
        <f t="shared" ref="BX1297" ca="1" si="23785">G1298*BP1297</f>
        <v>100</v>
      </c>
      <c r="BY1297" s="3">
        <f t="shared" ref="BY1297" ca="1" si="23786">BR1297+BV1297</f>
        <v>24</v>
      </c>
      <c r="BZ1297" t="s">
        <v>18</v>
      </c>
      <c r="CA1297" s="3">
        <f t="shared" ref="CA1297" ca="1" si="23787">BT1297+BX1297</f>
        <v>108</v>
      </c>
      <c r="CB1297">
        <f t="shared" ca="1" si="22404"/>
        <v>24</v>
      </c>
      <c r="CC1297">
        <f t="shared" ca="1" si="22405"/>
        <v>108</v>
      </c>
      <c r="CD1297" s="33">
        <f t="shared" ref="CD1297" ca="1" si="23788">BY1297/GCD(CB1297,CB1298)</f>
        <v>3</v>
      </c>
      <c r="CE1297" t="s">
        <v>18</v>
      </c>
      <c r="CF1297" s="33">
        <f t="shared" ref="CF1297" ca="1" si="23789">CA1297/GCD(CC1297,CC1298)</f>
        <v>27</v>
      </c>
      <c r="CH1297" s="3">
        <f t="shared" ref="CH1297" ca="1" si="23790">CD1297</f>
        <v>3</v>
      </c>
      <c r="CI1297" s="3">
        <f t="shared" ref="CI1297" ca="1" si="23791">CD1298</f>
        <v>5</v>
      </c>
      <c r="CJ1297" t="s">
        <v>18</v>
      </c>
      <c r="CK1297" s="3" t="str">
        <f t="shared" ca="1" si="22357"/>
        <v>+</v>
      </c>
      <c r="CL1297" s="3">
        <f t="shared" ref="CL1297" ca="1" si="23792">CF1297</f>
        <v>27</v>
      </c>
      <c r="CM1297" s="3">
        <f t="shared" ref="CM1297" ca="1" si="23793">CF1298</f>
        <v>10</v>
      </c>
      <c r="CO1297" t="s">
        <v>250</v>
      </c>
      <c r="CP1297" s="2" t="str">
        <f t="shared" ca="1" si="22412"/>
        <v/>
      </c>
      <c r="CQ1297" t="s">
        <v>249</v>
      </c>
      <c r="CR1297" s="2">
        <f t="shared" ref="CR1297" ca="1" si="23794">ABS(CH1297)</f>
        <v>3</v>
      </c>
      <c r="CS1297" t="s">
        <v>216</v>
      </c>
      <c r="CT1297" s="2">
        <f t="shared" ref="CT1297" ca="1" si="23795">CI1297</f>
        <v>5</v>
      </c>
      <c r="CU1297" t="s">
        <v>217</v>
      </c>
      <c r="CV1297" t="s">
        <v>18</v>
      </c>
      <c r="CW1297" s="2" t="str">
        <f t="shared" ca="1" si="22415"/>
        <v>+</v>
      </c>
      <c r="CX1297" t="s">
        <v>249</v>
      </c>
      <c r="CY1297" s="2">
        <f t="shared" ref="CY1297" ca="1" si="23796">ABS(CL1297)</f>
        <v>27</v>
      </c>
      <c r="CZ1297" t="s">
        <v>216</v>
      </c>
      <c r="DA1297" s="2">
        <f t="shared" ref="DA1297" ca="1" si="23797">CM1297</f>
        <v>10</v>
      </c>
      <c r="DB1297" t="s">
        <v>217</v>
      </c>
      <c r="DC1297" t="s">
        <v>230</v>
      </c>
    </row>
    <row r="1298" spans="2:107" ht="32" customHeight="1" x14ac:dyDescent="0.55000000000000004">
      <c r="B1298" s="113"/>
      <c r="C1298" s="113"/>
      <c r="E1298" s="95"/>
      <c r="F1298" s="95"/>
      <c r="G1298" s="1">
        <f t="shared" ca="1" si="22364"/>
        <v>10</v>
      </c>
      <c r="H1298" s="95"/>
      <c r="J1298" s="95"/>
      <c r="K1298" s="95"/>
      <c r="L1298" s="1">
        <f t="shared" ca="1" si="22365"/>
        <v>4</v>
      </c>
      <c r="M1298" s="1"/>
      <c r="AP1298" t="str">
        <f t="shared" ca="1" si="22387"/>
        <v>\\(\\quad \\displaystyle 3x</v>
      </c>
      <c r="AQ1298" t="str">
        <f t="shared" ca="1" si="22388"/>
        <v>+27 \\)</v>
      </c>
      <c r="AS1298" s="13" t="str">
        <f t="shared" ref="AS1298" ca="1" si="23798">IF(AND(CR1297=0,CY1297=0),"\\(\\quad \\displaystyle 0 \\)","")</f>
        <v/>
      </c>
      <c r="AU1298" s="114"/>
      <c r="AV1298" s="114"/>
      <c r="AW1298" s="114"/>
      <c r="AX1298" s="114"/>
      <c r="AY1298" s="114"/>
      <c r="AZ1298" s="117"/>
      <c r="BH1298" s="23">
        <f t="shared" ref="BH1298" ca="1" si="23799">IF(E1297=0,7,E1297)</f>
        <v>1</v>
      </c>
      <c r="BI1298" s="1"/>
      <c r="BK1298" s="1"/>
      <c r="BL1298" t="s">
        <v>287</v>
      </c>
      <c r="BM1298" s="23">
        <f t="shared" ref="BM1298" ca="1" si="23800">IF(J1297=0,7,J1297)</f>
        <v>2</v>
      </c>
      <c r="BN1298" s="1"/>
      <c r="BP1298" s="1"/>
      <c r="BR1298">
        <f t="shared" ref="BR1298" ca="1" si="23801">G1298*L1298</f>
        <v>40</v>
      </c>
      <c r="BS1298" t="s">
        <v>18</v>
      </c>
      <c r="BT1298">
        <f t="shared" ref="BT1298" ca="1" si="23802">G1298*L1298</f>
        <v>40</v>
      </c>
      <c r="BV1298">
        <f t="shared" ref="BV1298" ca="1" si="23803">G1298*L1298</f>
        <v>40</v>
      </c>
      <c r="BW1298" t="s">
        <v>18</v>
      </c>
      <c r="BX1298">
        <f t="shared" ref="BX1298" ca="1" si="23804">G1298*L1298</f>
        <v>40</v>
      </c>
      <c r="BY1298" s="3">
        <f t="shared" ref="BY1298" ca="1" si="23805">BR1298</f>
        <v>40</v>
      </c>
      <c r="BZ1298" t="s">
        <v>18</v>
      </c>
      <c r="CA1298" s="3">
        <f t="shared" ref="CA1298" ca="1" si="23806">BT1298</f>
        <v>40</v>
      </c>
      <c r="CB1298">
        <f t="shared" ca="1" si="22404"/>
        <v>40</v>
      </c>
      <c r="CC1298">
        <f t="shared" ca="1" si="22405"/>
        <v>40</v>
      </c>
      <c r="CD1298" s="33">
        <f t="shared" ref="CD1298" ca="1" si="23807">BY1298/GCD(CB1297,CB1298)</f>
        <v>5</v>
      </c>
      <c r="CE1298" t="s">
        <v>18</v>
      </c>
      <c r="CF1298" s="33">
        <f t="shared" ref="CF1298" ca="1" si="23808">CA1298/GCD(CC1297,CC1298)</f>
        <v>10</v>
      </c>
      <c r="CH1298" s="3">
        <f t="shared" ref="CH1298" ca="1" si="23809">CD1297</f>
        <v>3</v>
      </c>
      <c r="CJ1298" t="s">
        <v>18</v>
      </c>
      <c r="CK1298" s="3" t="str">
        <f t="shared" ref="CK1298" ca="1" si="23810">IF(CM1297&gt;=0,"+","")</f>
        <v>+</v>
      </c>
      <c r="CL1298" s="3">
        <f t="shared" ref="CL1298" ca="1" si="23811">CF1297</f>
        <v>27</v>
      </c>
      <c r="CO1298" t="s">
        <v>250</v>
      </c>
      <c r="CP1298" s="2" t="str">
        <f t="shared" ca="1" si="22412"/>
        <v/>
      </c>
      <c r="CR1298" s="2">
        <f t="shared" ref="CR1298" ca="1" si="23812">IF(CH1298=0,"",IF(CH1298=1,"",IF(CH1298=-1,"",ABS(CH1298))))</f>
        <v>3</v>
      </c>
      <c r="CV1298" t="str">
        <f t="shared" ref="CV1298" ca="1" si="23813">IF(CR1297=0,"","x")</f>
        <v>x</v>
      </c>
      <c r="CW1298" s="2" t="str">
        <f t="shared" ca="1" si="22415"/>
        <v>+</v>
      </c>
      <c r="CY1298" s="2">
        <f t="shared" ref="CY1298" ca="1" si="23814">IF(CL1298=0,"",ABS(CL1298))</f>
        <v>27</v>
      </c>
      <c r="DC1298" t="s">
        <v>230</v>
      </c>
    </row>
    <row r="1299" spans="2:107" ht="32" customHeight="1" x14ac:dyDescent="0.55000000000000004">
      <c r="B1299" s="112" t="s">
        <v>1</v>
      </c>
      <c r="C1299" s="112" t="s">
        <v>330</v>
      </c>
      <c r="E1299" s="96">
        <f t="shared" ref="E1299:E1307" ca="1" si="23815">RANDBETWEEN(-10,10)</f>
        <v>3</v>
      </c>
      <c r="F1299" s="97" t="s">
        <v>18</v>
      </c>
      <c r="G1299" s="97" t="str">
        <f t="shared" ref="G1299:G1305" ca="1" si="23816">IF(H1299&gt;0,"+","")</f>
        <v/>
      </c>
      <c r="H1299" s="96">
        <f t="shared" ref="H1299:H1307" ca="1" si="23817">RANDBETWEEN(-10,10)</f>
        <v>-9</v>
      </c>
      <c r="I1299" t="s">
        <v>287</v>
      </c>
      <c r="J1299" s="96">
        <f t="shared" ref="J1299:J1307" ca="1" si="23818">RANDBETWEEN(2,10)</f>
        <v>6</v>
      </c>
      <c r="K1299" s="97" t="s">
        <v>18</v>
      </c>
      <c r="L1299" s="97" t="str">
        <f t="shared" ref="L1299:L1305" ca="1" si="23819">IF(M1299&gt;0,"+","")</f>
        <v>+</v>
      </c>
      <c r="M1299" s="96">
        <f t="shared" ref="M1299:M1307" ca="1" si="23820">RANDBETWEEN(2,10)</f>
        <v>4</v>
      </c>
      <c r="P1299" t="s">
        <v>250</v>
      </c>
      <c r="Q1299" t="s">
        <v>249</v>
      </c>
      <c r="R1299" t="str">
        <f t="shared" ref="R1299" ca="1" si="23821">BH1299&amp;BI1299&amp;BJ1299&amp;BK1299</f>
        <v>3x-9</v>
      </c>
      <c r="S1299" t="s">
        <v>216</v>
      </c>
      <c r="T1299">
        <f t="shared" ref="T1299" ca="1" si="23822">G1300</f>
        <v>2</v>
      </c>
      <c r="U1299" t="s">
        <v>217</v>
      </c>
      <c r="V1299" t="s">
        <v>287</v>
      </c>
      <c r="W1299" t="s">
        <v>249</v>
      </c>
      <c r="X1299" t="str">
        <f t="shared" ref="X1299" ca="1" si="23823">BM1299&amp;BN1299&amp;BO1299&amp;BP1299</f>
        <v>6x+4</v>
      </c>
      <c r="Y1299" t="s">
        <v>216</v>
      </c>
      <c r="Z1299">
        <f t="shared" ref="Z1299" ca="1" si="23824">L1300</f>
        <v>8</v>
      </c>
      <c r="AA1299" t="s">
        <v>217</v>
      </c>
      <c r="AB1299" t="s">
        <v>13</v>
      </c>
      <c r="AC1299" t="s">
        <v>230</v>
      </c>
      <c r="AP1299" t="str">
        <f t="shared" ca="1" si="22387"/>
        <v>\\(\\quad \\displaystyle \\frac{9}{4}x</v>
      </c>
      <c r="AQ1299" t="str">
        <f t="shared" ca="1" si="22388"/>
        <v>-\\frac{4}{1} \\)</v>
      </c>
      <c r="AS1299" t="str">
        <f t="shared" ref="AS1299" ca="1" si="23825">IF(OR(CT1299=1,CR1299=0),AP1300,AP1299)</f>
        <v>\\(\\quad \\displaystyle \\frac{9}{4}x</v>
      </c>
      <c r="AT1299" t="str">
        <f t="shared" ref="AT1299" ca="1" si="23826">IF(OR(DA1299=1,CY1299=0),AQ1300,AQ1299)</f>
        <v>-4 \\)</v>
      </c>
      <c r="AU1299" s="114" t="s">
        <v>60</v>
      </c>
      <c r="AV1299" s="115" t="s">
        <v>329</v>
      </c>
      <c r="AW1299" s="114" t="str">
        <f t="shared" ref="AW1299" ca="1" si="23827">P1299&amp;Q1299&amp;R1299&amp;S1299&amp;T1299&amp;U1299&amp;V1299&amp;W1299&amp;X1299&amp;Y1299&amp;Z1299&amp;AA1299&amp;AB1299&amp;AC1299</f>
        <v>\\(\\quad \\displaystyle \\frac{3x-9}{2}+\\frac{6x+4}{8}= \\)</v>
      </c>
      <c r="AX1299" s="114" t="str">
        <f t="shared" ref="AX1299" ca="1" si="23828">IF(AS1300="",AS1299&amp;AT1299,AS1300)</f>
        <v>\\(\\quad \\displaystyle \\frac{9}{4}x-4 \\)</v>
      </c>
      <c r="AY1299" s="115" t="s">
        <v>62</v>
      </c>
      <c r="AZ1299" s="116" t="str">
        <f t="shared" ref="AZ1299" ca="1" si="23829">"INSERT INTO "&amp;AU1299&amp;"(tangen,question,answer,editor,date,count) VALUES('"&amp;AV1299&amp;"','"&amp;AW1299&amp;"','"&amp;AX1299&amp;"','"&amp;AY1299&amp;"',NOW(),0);"</f>
        <v>INSERT INTO math(tangen,question,answer,editor,date,count) VALUES('m5800','\\(\\quad \\displaystyle \\frac{3x-9}{2}+\\frac{6x+4}{8}= \\)','\\(\\quad \\displaystyle \\frac{9}{4}x-4 \\)','harazono',NOW(),0);</v>
      </c>
      <c r="BH1299">
        <f t="shared" ref="BH1299" ca="1" si="23830">IF(BH1300=1,"",IF(BH1300=-1,"",BH1300))</f>
        <v>3</v>
      </c>
      <c r="BI1299" t="s">
        <v>18</v>
      </c>
      <c r="BJ1299" t="str">
        <f t="shared" ref="BJ1299:BJ1305" ca="1" si="23831">IF(BK1299&gt;0,"+","")</f>
        <v/>
      </c>
      <c r="BK1299" s="23">
        <f t="shared" ref="BK1299" ca="1" si="23832">IF(H1299=0,7,H1299)</f>
        <v>-9</v>
      </c>
      <c r="BM1299">
        <f t="shared" ref="BM1299" ca="1" si="23833">IF(BM1300=1,"",IF(BM1300=-1,"",BM1300))</f>
        <v>6</v>
      </c>
      <c r="BN1299" t="s">
        <v>18</v>
      </c>
      <c r="BO1299" t="str">
        <f t="shared" ref="BO1299:BO1305" ca="1" si="23834">IF(BP1299&gt;0,"+","")</f>
        <v>+</v>
      </c>
      <c r="BP1299" s="23">
        <f t="shared" ref="BP1299" ca="1" si="23835">IF(M1299=0,7,M1299)</f>
        <v>4</v>
      </c>
      <c r="BR1299">
        <f t="shared" ref="BR1299" ca="1" si="23836">BH1300*L1300</f>
        <v>24</v>
      </c>
      <c r="BS1299" t="s">
        <v>18</v>
      </c>
      <c r="BT1299">
        <f t="shared" ref="BT1299" ca="1" si="23837">BK1299*L1300</f>
        <v>-72</v>
      </c>
      <c r="BV1299">
        <f t="shared" ref="BV1299" ca="1" si="23838">G1300*BM1300</f>
        <v>12</v>
      </c>
      <c r="BW1299" t="s">
        <v>18</v>
      </c>
      <c r="BX1299">
        <f t="shared" ref="BX1299" ca="1" si="23839">G1300*BP1299</f>
        <v>8</v>
      </c>
      <c r="BY1299" s="3">
        <f t="shared" ref="BY1299" ca="1" si="23840">BR1299+BV1299</f>
        <v>36</v>
      </c>
      <c r="BZ1299" t="s">
        <v>18</v>
      </c>
      <c r="CA1299" s="3">
        <f t="shared" ref="CA1299" ca="1" si="23841">BT1299+BX1299</f>
        <v>-64</v>
      </c>
      <c r="CB1299">
        <f t="shared" ca="1" si="22404"/>
        <v>36</v>
      </c>
      <c r="CC1299">
        <f t="shared" ca="1" si="22405"/>
        <v>64</v>
      </c>
      <c r="CD1299" s="33">
        <f t="shared" ref="CD1299" ca="1" si="23842">BY1299/GCD(CB1299,CB1300)</f>
        <v>9</v>
      </c>
      <c r="CE1299" t="s">
        <v>18</v>
      </c>
      <c r="CF1299" s="33">
        <f t="shared" ref="CF1299" ca="1" si="23843">CA1299/GCD(CC1299,CC1300)</f>
        <v>-4</v>
      </c>
      <c r="CH1299" s="3">
        <f t="shared" ref="CH1299" ca="1" si="23844">CD1299</f>
        <v>9</v>
      </c>
      <c r="CI1299" s="3">
        <f t="shared" ref="CI1299" ca="1" si="23845">CD1300</f>
        <v>4</v>
      </c>
      <c r="CJ1299" t="s">
        <v>18</v>
      </c>
      <c r="CK1299" s="3" t="str">
        <f t="shared" ref="CK1299:CK1305" ca="1" si="23846">IF(CL1299&gt;=0,"+","")</f>
        <v/>
      </c>
      <c r="CL1299" s="3">
        <f t="shared" ref="CL1299" ca="1" si="23847">CF1299</f>
        <v>-4</v>
      </c>
      <c r="CM1299" s="3">
        <f t="shared" ref="CM1299" ca="1" si="23848">CF1300</f>
        <v>1</v>
      </c>
      <c r="CO1299" t="s">
        <v>250</v>
      </c>
      <c r="CP1299" s="2" t="str">
        <f t="shared" ca="1" si="22412"/>
        <v/>
      </c>
      <c r="CQ1299" t="s">
        <v>249</v>
      </c>
      <c r="CR1299" s="2">
        <f t="shared" ref="CR1299" ca="1" si="23849">ABS(CH1299)</f>
        <v>9</v>
      </c>
      <c r="CS1299" t="s">
        <v>216</v>
      </c>
      <c r="CT1299" s="2">
        <f t="shared" ref="CT1299" ca="1" si="23850">CI1299</f>
        <v>4</v>
      </c>
      <c r="CU1299" t="s">
        <v>217</v>
      </c>
      <c r="CV1299" t="s">
        <v>18</v>
      </c>
      <c r="CW1299" s="2" t="str">
        <f t="shared" ca="1" si="22415"/>
        <v>-</v>
      </c>
      <c r="CX1299" t="s">
        <v>249</v>
      </c>
      <c r="CY1299" s="2">
        <f t="shared" ref="CY1299" ca="1" si="23851">ABS(CL1299)</f>
        <v>4</v>
      </c>
      <c r="CZ1299" t="s">
        <v>216</v>
      </c>
      <c r="DA1299" s="2">
        <f t="shared" ref="DA1299" ca="1" si="23852">CM1299</f>
        <v>1</v>
      </c>
      <c r="DB1299" t="s">
        <v>217</v>
      </c>
      <c r="DC1299" t="s">
        <v>230</v>
      </c>
    </row>
    <row r="1300" spans="2:107" ht="32" customHeight="1" x14ac:dyDescent="0.55000000000000004">
      <c r="B1300" s="113"/>
      <c r="C1300" s="113"/>
      <c r="E1300" s="95"/>
      <c r="F1300" s="95"/>
      <c r="G1300" s="1">
        <f t="shared" ref="G1300:G1308" ca="1" si="23853">RANDBETWEEN(2,10)</f>
        <v>2</v>
      </c>
      <c r="H1300" s="95"/>
      <c r="J1300" s="95"/>
      <c r="K1300" s="95"/>
      <c r="L1300" s="1">
        <f t="shared" ref="L1300:L1308" ca="1" si="23854">RANDBETWEEN(2,10)</f>
        <v>8</v>
      </c>
      <c r="M1300" s="1"/>
      <c r="AP1300" t="str">
        <f t="shared" ca="1" si="22387"/>
        <v>\\(\\quad \\displaystyle 9x</v>
      </c>
      <c r="AQ1300" t="str">
        <f t="shared" ca="1" si="22388"/>
        <v>-4 \\)</v>
      </c>
      <c r="AS1300" s="13" t="str">
        <f t="shared" ref="AS1300" ca="1" si="23855">IF(AND(CR1299=0,CY1299=0),"\\(\\quad \\displaystyle 0 \\)","")</f>
        <v/>
      </c>
      <c r="AU1300" s="114"/>
      <c r="AV1300" s="114"/>
      <c r="AW1300" s="114"/>
      <c r="AX1300" s="114"/>
      <c r="AY1300" s="114"/>
      <c r="AZ1300" s="117"/>
      <c r="BH1300" s="23">
        <f t="shared" ref="BH1300" ca="1" si="23856">IF(E1299=0,7,E1299)</f>
        <v>3</v>
      </c>
      <c r="BI1300" s="1"/>
      <c r="BK1300" s="1"/>
      <c r="BL1300" t="s">
        <v>287</v>
      </c>
      <c r="BM1300" s="23">
        <f t="shared" ref="BM1300" ca="1" si="23857">IF(J1299=0,7,J1299)</f>
        <v>6</v>
      </c>
      <c r="BN1300" s="1"/>
      <c r="BP1300" s="1"/>
      <c r="BR1300">
        <f t="shared" ref="BR1300" ca="1" si="23858">G1300*L1300</f>
        <v>16</v>
      </c>
      <c r="BS1300" t="s">
        <v>18</v>
      </c>
      <c r="BT1300">
        <f t="shared" ref="BT1300" ca="1" si="23859">G1300*L1300</f>
        <v>16</v>
      </c>
      <c r="BV1300">
        <f t="shared" ref="BV1300" ca="1" si="23860">G1300*L1300</f>
        <v>16</v>
      </c>
      <c r="BW1300" t="s">
        <v>18</v>
      </c>
      <c r="BX1300">
        <f t="shared" ref="BX1300" ca="1" si="23861">G1300*L1300</f>
        <v>16</v>
      </c>
      <c r="BY1300" s="3">
        <f t="shared" ref="BY1300" ca="1" si="23862">BR1300</f>
        <v>16</v>
      </c>
      <c r="BZ1300" t="s">
        <v>18</v>
      </c>
      <c r="CA1300" s="3">
        <f t="shared" ref="CA1300" ca="1" si="23863">BT1300</f>
        <v>16</v>
      </c>
      <c r="CB1300">
        <f t="shared" ca="1" si="22404"/>
        <v>16</v>
      </c>
      <c r="CC1300">
        <f t="shared" ca="1" si="22405"/>
        <v>16</v>
      </c>
      <c r="CD1300" s="33">
        <f t="shared" ref="CD1300" ca="1" si="23864">BY1300/GCD(CB1299,CB1300)</f>
        <v>4</v>
      </c>
      <c r="CE1300" t="s">
        <v>18</v>
      </c>
      <c r="CF1300" s="33">
        <f t="shared" ref="CF1300" ca="1" si="23865">CA1300/GCD(CC1299,CC1300)</f>
        <v>1</v>
      </c>
      <c r="CH1300" s="3">
        <f t="shared" ref="CH1300" ca="1" si="23866">CD1299</f>
        <v>9</v>
      </c>
      <c r="CJ1300" t="s">
        <v>18</v>
      </c>
      <c r="CK1300" s="3" t="str">
        <f t="shared" ref="CK1300" ca="1" si="23867">IF(CM1299&gt;=0,"+","")</f>
        <v>+</v>
      </c>
      <c r="CL1300" s="3">
        <f t="shared" ref="CL1300" ca="1" si="23868">CF1299</f>
        <v>-4</v>
      </c>
      <c r="CO1300" t="s">
        <v>250</v>
      </c>
      <c r="CP1300" s="2" t="str">
        <f t="shared" ca="1" si="22412"/>
        <v/>
      </c>
      <c r="CR1300" s="2">
        <f t="shared" ref="CR1300" ca="1" si="23869">IF(CH1300=0,"",IF(CH1300=1,"",IF(CH1300=-1,"",ABS(CH1300))))</f>
        <v>9</v>
      </c>
      <c r="CV1300" t="str">
        <f t="shared" ref="CV1300" ca="1" si="23870">IF(CR1299=0,"","x")</f>
        <v>x</v>
      </c>
      <c r="CW1300" s="2" t="str">
        <f t="shared" ca="1" si="22415"/>
        <v>-</v>
      </c>
      <c r="CY1300" s="2">
        <f t="shared" ref="CY1300" ca="1" si="23871">IF(CL1300=0,"",ABS(CL1300))</f>
        <v>4</v>
      </c>
      <c r="DC1300" t="s">
        <v>230</v>
      </c>
    </row>
    <row r="1301" spans="2:107" ht="32" customHeight="1" x14ac:dyDescent="0.55000000000000004">
      <c r="B1301" s="112" t="s">
        <v>1</v>
      </c>
      <c r="C1301" s="112" t="s">
        <v>330</v>
      </c>
      <c r="E1301" s="96">
        <f t="shared" ca="1" si="23815"/>
        <v>-3</v>
      </c>
      <c r="F1301" s="97" t="s">
        <v>18</v>
      </c>
      <c r="G1301" s="97" t="str">
        <f t="shared" ca="1" si="23816"/>
        <v>+</v>
      </c>
      <c r="H1301" s="96">
        <f t="shared" ca="1" si="23817"/>
        <v>6</v>
      </c>
      <c r="I1301" t="s">
        <v>287</v>
      </c>
      <c r="J1301" s="96">
        <f t="shared" ca="1" si="23818"/>
        <v>10</v>
      </c>
      <c r="K1301" s="97" t="s">
        <v>18</v>
      </c>
      <c r="L1301" s="97" t="str">
        <f t="shared" ca="1" si="23819"/>
        <v>+</v>
      </c>
      <c r="M1301" s="96">
        <f t="shared" ca="1" si="23820"/>
        <v>7</v>
      </c>
      <c r="P1301" t="s">
        <v>250</v>
      </c>
      <c r="Q1301" t="s">
        <v>249</v>
      </c>
      <c r="R1301" t="str">
        <f t="shared" ref="R1301" ca="1" si="23872">BH1301&amp;BI1301&amp;BJ1301&amp;BK1301</f>
        <v>-3x+6</v>
      </c>
      <c r="S1301" t="s">
        <v>216</v>
      </c>
      <c r="T1301">
        <f t="shared" ref="T1301" ca="1" si="23873">G1302</f>
        <v>3</v>
      </c>
      <c r="U1301" t="s">
        <v>217</v>
      </c>
      <c r="V1301" t="s">
        <v>287</v>
      </c>
      <c r="W1301" t="s">
        <v>249</v>
      </c>
      <c r="X1301" t="str">
        <f t="shared" ref="X1301" ca="1" si="23874">BM1301&amp;BN1301&amp;BO1301&amp;BP1301</f>
        <v>10x+7</v>
      </c>
      <c r="Y1301" t="s">
        <v>216</v>
      </c>
      <c r="Z1301">
        <f t="shared" ref="Z1301" ca="1" si="23875">L1302</f>
        <v>10</v>
      </c>
      <c r="AA1301" t="s">
        <v>217</v>
      </c>
      <c r="AB1301" t="s">
        <v>13</v>
      </c>
      <c r="AC1301" t="s">
        <v>230</v>
      </c>
      <c r="AP1301" t="str">
        <f t="shared" ref="AP1301:AP1306" ca="1" si="23876">CO1301&amp;CP1301&amp;CQ1301&amp;CR1301&amp;CS1301&amp;CT1301&amp;CU1301&amp;CV1301</f>
        <v>\\(\\quad \\displaystyle \\frac{0}{1}x</v>
      </c>
      <c r="AQ1301" t="str">
        <f t="shared" ref="AQ1301:AQ1306" ca="1" si="23877">CW1301&amp;CX1301&amp;CY1301&amp;CZ1301&amp;DA1301&amp;DB1301&amp;DC1301</f>
        <v>+\\frac{27}{10} \\)</v>
      </c>
      <c r="AS1301" t="str">
        <f t="shared" ref="AS1301" ca="1" si="23878">IF(OR(CT1301=1,CR1301=0),AP1302,AP1301)</f>
        <v xml:space="preserve">\\(\\quad \\displaystyle </v>
      </c>
      <c r="AT1301" t="str">
        <f t="shared" ref="AT1301" ca="1" si="23879">IF(OR(DA1301=1,CY1301=0),AQ1302,AQ1301)</f>
        <v>+\\frac{27}{10} \\)</v>
      </c>
      <c r="AU1301" s="114" t="s">
        <v>60</v>
      </c>
      <c r="AV1301" s="115" t="s">
        <v>329</v>
      </c>
      <c r="AW1301" s="114" t="str">
        <f t="shared" ref="AW1301" ca="1" si="23880">P1301&amp;Q1301&amp;R1301&amp;S1301&amp;T1301&amp;U1301&amp;V1301&amp;W1301&amp;X1301&amp;Y1301&amp;Z1301&amp;AA1301&amp;AB1301&amp;AC1301</f>
        <v>\\(\\quad \\displaystyle \\frac{-3x+6}{3}+\\frac{10x+7}{10}= \\)</v>
      </c>
      <c r="AX1301" s="114" t="str">
        <f t="shared" ref="AX1301" ca="1" si="23881">IF(AS1302="",AS1301&amp;AT1301,AS1302)</f>
        <v>\\(\\quad \\displaystyle +\\frac{27}{10} \\)</v>
      </c>
      <c r="AY1301" s="115" t="s">
        <v>62</v>
      </c>
      <c r="AZ1301" s="116" t="str">
        <f t="shared" ref="AZ1301" ca="1" si="23882">"INSERT INTO "&amp;AU1301&amp;"(tangen,question,answer,editor,date,count) VALUES('"&amp;AV1301&amp;"','"&amp;AW1301&amp;"','"&amp;AX1301&amp;"','"&amp;AY1301&amp;"',NOW(),0);"</f>
        <v>INSERT INTO math(tangen,question,answer,editor,date,count) VALUES('m5800','\\(\\quad \\displaystyle \\frac{-3x+6}{3}+\\frac{10x+7}{10}= \\)','\\(\\quad \\displaystyle +\\frac{27}{10} \\)','harazono',NOW(),0);</v>
      </c>
      <c r="BH1301">
        <f t="shared" ref="BH1301" ca="1" si="23883">IF(BH1302=1,"",IF(BH1302=-1,"",BH1302))</f>
        <v>-3</v>
      </c>
      <c r="BI1301" t="s">
        <v>18</v>
      </c>
      <c r="BJ1301" t="str">
        <f t="shared" ca="1" si="23831"/>
        <v>+</v>
      </c>
      <c r="BK1301" s="23">
        <f t="shared" ref="BK1301" ca="1" si="23884">IF(H1301=0,7,H1301)</f>
        <v>6</v>
      </c>
      <c r="BM1301">
        <f t="shared" ref="BM1301" ca="1" si="23885">IF(BM1302=1,"",IF(BM1302=-1,"",BM1302))</f>
        <v>10</v>
      </c>
      <c r="BN1301" t="s">
        <v>18</v>
      </c>
      <c r="BO1301" t="str">
        <f t="shared" ca="1" si="23834"/>
        <v>+</v>
      </c>
      <c r="BP1301" s="23">
        <f t="shared" ref="BP1301" ca="1" si="23886">IF(M1301=0,7,M1301)</f>
        <v>7</v>
      </c>
      <c r="BR1301">
        <f t="shared" ref="BR1301" ca="1" si="23887">BH1302*L1302</f>
        <v>-30</v>
      </c>
      <c r="BS1301" t="s">
        <v>18</v>
      </c>
      <c r="BT1301">
        <f t="shared" ref="BT1301" ca="1" si="23888">BK1301*L1302</f>
        <v>60</v>
      </c>
      <c r="BV1301">
        <f t="shared" ref="BV1301" ca="1" si="23889">G1302*BM1302</f>
        <v>30</v>
      </c>
      <c r="BW1301" t="s">
        <v>18</v>
      </c>
      <c r="BX1301">
        <f t="shared" ref="BX1301" ca="1" si="23890">G1302*BP1301</f>
        <v>21</v>
      </c>
      <c r="BY1301" s="3">
        <f t="shared" ref="BY1301" ca="1" si="23891">BR1301+BV1301</f>
        <v>0</v>
      </c>
      <c r="BZ1301" t="s">
        <v>18</v>
      </c>
      <c r="CA1301" s="3">
        <f t="shared" ref="CA1301" ca="1" si="23892">BT1301+BX1301</f>
        <v>81</v>
      </c>
      <c r="CB1301">
        <f t="shared" ref="CB1301:CB1306" ca="1" si="23893">ABS(BY1301)</f>
        <v>0</v>
      </c>
      <c r="CC1301">
        <f t="shared" ref="CC1301:CC1306" ca="1" si="23894">ABS(CA1301)</f>
        <v>81</v>
      </c>
      <c r="CD1301" s="33">
        <f t="shared" ref="CD1301" ca="1" si="23895">BY1301/GCD(CB1301,CB1302)</f>
        <v>0</v>
      </c>
      <c r="CE1301" t="s">
        <v>18</v>
      </c>
      <c r="CF1301" s="33">
        <f t="shared" ref="CF1301" ca="1" si="23896">CA1301/GCD(CC1301,CC1302)</f>
        <v>27</v>
      </c>
      <c r="CH1301" s="3">
        <f t="shared" ref="CH1301" ca="1" si="23897">CD1301</f>
        <v>0</v>
      </c>
      <c r="CI1301" s="3">
        <f t="shared" ref="CI1301" ca="1" si="23898">CD1302</f>
        <v>1</v>
      </c>
      <c r="CJ1301" t="s">
        <v>18</v>
      </c>
      <c r="CK1301" s="3" t="str">
        <f t="shared" ca="1" si="23846"/>
        <v>+</v>
      </c>
      <c r="CL1301" s="3">
        <f t="shared" ref="CL1301" ca="1" si="23899">CF1301</f>
        <v>27</v>
      </c>
      <c r="CM1301" s="3">
        <f t="shared" ref="CM1301" ca="1" si="23900">CF1302</f>
        <v>10</v>
      </c>
      <c r="CO1301" t="s">
        <v>250</v>
      </c>
      <c r="CP1301" s="2" t="str">
        <f t="shared" ref="CP1301:CP1306" ca="1" si="23901">IF(CH1301&gt;=0,"","-")</f>
        <v/>
      </c>
      <c r="CQ1301" t="s">
        <v>249</v>
      </c>
      <c r="CR1301" s="2">
        <f t="shared" ref="CR1301" ca="1" si="23902">ABS(CH1301)</f>
        <v>0</v>
      </c>
      <c r="CS1301" t="s">
        <v>216</v>
      </c>
      <c r="CT1301" s="2">
        <f t="shared" ref="CT1301" ca="1" si="23903">CI1301</f>
        <v>1</v>
      </c>
      <c r="CU1301" t="s">
        <v>217</v>
      </c>
      <c r="CV1301" t="s">
        <v>18</v>
      </c>
      <c r="CW1301" s="2" t="str">
        <f t="shared" ref="CW1301:CW1306" ca="1" si="23904">IF(CL1301&gt;0,"+",IF(CL1301=0,"","-"))</f>
        <v>+</v>
      </c>
      <c r="CX1301" t="s">
        <v>249</v>
      </c>
      <c r="CY1301" s="2">
        <f t="shared" ref="CY1301" ca="1" si="23905">ABS(CL1301)</f>
        <v>27</v>
      </c>
      <c r="CZ1301" t="s">
        <v>216</v>
      </c>
      <c r="DA1301" s="2">
        <f t="shared" ref="DA1301" ca="1" si="23906">CM1301</f>
        <v>10</v>
      </c>
      <c r="DB1301" t="s">
        <v>217</v>
      </c>
      <c r="DC1301" t="s">
        <v>230</v>
      </c>
    </row>
    <row r="1302" spans="2:107" ht="32" customHeight="1" x14ac:dyDescent="0.55000000000000004">
      <c r="B1302" s="113"/>
      <c r="C1302" s="113"/>
      <c r="E1302" s="95"/>
      <c r="F1302" s="95"/>
      <c r="G1302" s="1">
        <f t="shared" ca="1" si="23853"/>
        <v>3</v>
      </c>
      <c r="H1302" s="95"/>
      <c r="J1302" s="95"/>
      <c r="K1302" s="95"/>
      <c r="L1302" s="1">
        <f t="shared" ca="1" si="23854"/>
        <v>10</v>
      </c>
      <c r="M1302" s="1"/>
      <c r="AP1302" t="str">
        <f t="shared" ca="1" si="23876"/>
        <v xml:space="preserve">\\(\\quad \\displaystyle </v>
      </c>
      <c r="AQ1302" t="str">
        <f t="shared" ca="1" si="23877"/>
        <v>+27 \\)</v>
      </c>
      <c r="AS1302" s="13" t="str">
        <f t="shared" ref="AS1302" ca="1" si="23907">IF(AND(CR1301=0,CY1301=0),"\\(\\quad \\displaystyle 0 \\)","")</f>
        <v/>
      </c>
      <c r="AU1302" s="114"/>
      <c r="AV1302" s="114"/>
      <c r="AW1302" s="114"/>
      <c r="AX1302" s="114"/>
      <c r="AY1302" s="114"/>
      <c r="AZ1302" s="117"/>
      <c r="BH1302" s="23">
        <f t="shared" ref="BH1302" ca="1" si="23908">IF(E1301=0,7,E1301)</f>
        <v>-3</v>
      </c>
      <c r="BI1302" s="1"/>
      <c r="BK1302" s="1"/>
      <c r="BL1302" t="s">
        <v>287</v>
      </c>
      <c r="BM1302" s="23">
        <f t="shared" ref="BM1302" ca="1" si="23909">IF(J1301=0,7,J1301)</f>
        <v>10</v>
      </c>
      <c r="BN1302" s="1"/>
      <c r="BP1302" s="1"/>
      <c r="BR1302">
        <f t="shared" ref="BR1302" ca="1" si="23910">G1302*L1302</f>
        <v>30</v>
      </c>
      <c r="BS1302" t="s">
        <v>18</v>
      </c>
      <c r="BT1302">
        <f t="shared" ref="BT1302" ca="1" si="23911">G1302*L1302</f>
        <v>30</v>
      </c>
      <c r="BV1302">
        <f t="shared" ref="BV1302" ca="1" si="23912">G1302*L1302</f>
        <v>30</v>
      </c>
      <c r="BW1302" t="s">
        <v>18</v>
      </c>
      <c r="BX1302">
        <f t="shared" ref="BX1302" ca="1" si="23913">G1302*L1302</f>
        <v>30</v>
      </c>
      <c r="BY1302" s="3">
        <f t="shared" ref="BY1302" ca="1" si="23914">BR1302</f>
        <v>30</v>
      </c>
      <c r="BZ1302" t="s">
        <v>18</v>
      </c>
      <c r="CA1302" s="3">
        <f t="shared" ref="CA1302" ca="1" si="23915">BT1302</f>
        <v>30</v>
      </c>
      <c r="CB1302">
        <f t="shared" ca="1" si="23893"/>
        <v>30</v>
      </c>
      <c r="CC1302">
        <f t="shared" ca="1" si="23894"/>
        <v>30</v>
      </c>
      <c r="CD1302" s="33">
        <f t="shared" ref="CD1302" ca="1" si="23916">BY1302/GCD(CB1301,CB1302)</f>
        <v>1</v>
      </c>
      <c r="CE1302" t="s">
        <v>18</v>
      </c>
      <c r="CF1302" s="33">
        <f t="shared" ref="CF1302" ca="1" si="23917">CA1302/GCD(CC1301,CC1302)</f>
        <v>10</v>
      </c>
      <c r="CH1302" s="3">
        <f t="shared" ref="CH1302" ca="1" si="23918">CD1301</f>
        <v>0</v>
      </c>
      <c r="CJ1302" t="s">
        <v>18</v>
      </c>
      <c r="CK1302" s="3" t="str">
        <f t="shared" ref="CK1302" ca="1" si="23919">IF(CM1301&gt;=0,"+","")</f>
        <v>+</v>
      </c>
      <c r="CL1302" s="3">
        <f t="shared" ref="CL1302" ca="1" si="23920">CF1301</f>
        <v>27</v>
      </c>
      <c r="CO1302" t="s">
        <v>250</v>
      </c>
      <c r="CP1302" s="2" t="str">
        <f t="shared" ca="1" si="23901"/>
        <v/>
      </c>
      <c r="CR1302" s="2" t="str">
        <f t="shared" ref="CR1302" ca="1" si="23921">IF(CH1302=0,"",IF(CH1302=1,"",IF(CH1302=-1,"",ABS(CH1302))))</f>
        <v/>
      </c>
      <c r="CV1302" t="str">
        <f t="shared" ref="CV1302" ca="1" si="23922">IF(CR1301=0,"","x")</f>
        <v/>
      </c>
      <c r="CW1302" s="2" t="str">
        <f t="shared" ca="1" si="23904"/>
        <v>+</v>
      </c>
      <c r="CY1302" s="2">
        <f t="shared" ref="CY1302" ca="1" si="23923">IF(CL1302=0,"",ABS(CL1302))</f>
        <v>27</v>
      </c>
      <c r="DC1302" t="s">
        <v>230</v>
      </c>
    </row>
    <row r="1303" spans="2:107" ht="32" customHeight="1" x14ac:dyDescent="0.55000000000000004">
      <c r="B1303" s="112" t="s">
        <v>1</v>
      </c>
      <c r="C1303" s="112" t="s">
        <v>330</v>
      </c>
      <c r="E1303" s="96">
        <f t="shared" ca="1" si="23815"/>
        <v>-2</v>
      </c>
      <c r="F1303" s="97" t="s">
        <v>18</v>
      </c>
      <c r="G1303" s="97" t="str">
        <f t="shared" ca="1" si="23816"/>
        <v/>
      </c>
      <c r="H1303" s="96">
        <f t="shared" ca="1" si="23817"/>
        <v>-5</v>
      </c>
      <c r="I1303" t="s">
        <v>287</v>
      </c>
      <c r="J1303" s="96">
        <f t="shared" ca="1" si="23818"/>
        <v>3</v>
      </c>
      <c r="K1303" s="97" t="s">
        <v>18</v>
      </c>
      <c r="L1303" s="97" t="str">
        <f t="shared" ca="1" si="23819"/>
        <v>+</v>
      </c>
      <c r="M1303" s="96">
        <f t="shared" ca="1" si="23820"/>
        <v>5</v>
      </c>
      <c r="P1303" t="s">
        <v>250</v>
      </c>
      <c r="Q1303" t="s">
        <v>249</v>
      </c>
      <c r="R1303" t="str">
        <f t="shared" ref="R1303" ca="1" si="23924">BH1303&amp;BI1303&amp;BJ1303&amp;BK1303</f>
        <v>-2x-5</v>
      </c>
      <c r="S1303" t="s">
        <v>216</v>
      </c>
      <c r="T1303">
        <f t="shared" ref="T1303" ca="1" si="23925">G1304</f>
        <v>5</v>
      </c>
      <c r="U1303" t="s">
        <v>217</v>
      </c>
      <c r="V1303" t="s">
        <v>287</v>
      </c>
      <c r="W1303" t="s">
        <v>249</v>
      </c>
      <c r="X1303" t="str">
        <f t="shared" ref="X1303" ca="1" si="23926">BM1303&amp;BN1303&amp;BO1303&amp;BP1303</f>
        <v>3x+5</v>
      </c>
      <c r="Y1303" t="s">
        <v>216</v>
      </c>
      <c r="Z1303">
        <f t="shared" ref="Z1303" ca="1" si="23927">L1304</f>
        <v>4</v>
      </c>
      <c r="AA1303" t="s">
        <v>217</v>
      </c>
      <c r="AB1303" t="s">
        <v>13</v>
      </c>
      <c r="AC1303" t="s">
        <v>230</v>
      </c>
      <c r="AP1303" t="str">
        <f t="shared" ca="1" si="23876"/>
        <v>\\(\\quad \\displaystyle \\frac{7}{20}x</v>
      </c>
      <c r="AQ1303" t="str">
        <f t="shared" ca="1" si="23877"/>
        <v>+\\frac{1}{4} \\)</v>
      </c>
      <c r="AS1303" t="str">
        <f t="shared" ref="AS1303" ca="1" si="23928">IF(OR(CT1303=1,CR1303=0),AP1304,AP1303)</f>
        <v>\\(\\quad \\displaystyle \\frac{7}{20}x</v>
      </c>
      <c r="AT1303" t="str">
        <f t="shared" ref="AT1303" ca="1" si="23929">IF(OR(DA1303=1,CY1303=0),AQ1304,AQ1303)</f>
        <v>+\\frac{1}{4} \\)</v>
      </c>
      <c r="AU1303" s="114" t="s">
        <v>60</v>
      </c>
      <c r="AV1303" s="115" t="s">
        <v>329</v>
      </c>
      <c r="AW1303" s="114" t="str">
        <f t="shared" ref="AW1303" ca="1" si="23930">P1303&amp;Q1303&amp;R1303&amp;S1303&amp;T1303&amp;U1303&amp;V1303&amp;W1303&amp;X1303&amp;Y1303&amp;Z1303&amp;AA1303&amp;AB1303&amp;AC1303</f>
        <v>\\(\\quad \\displaystyle \\frac{-2x-5}{5}+\\frac{3x+5}{4}= \\)</v>
      </c>
      <c r="AX1303" s="114" t="str">
        <f t="shared" ref="AX1303" ca="1" si="23931">IF(AS1304="",AS1303&amp;AT1303,AS1304)</f>
        <v>\\(\\quad \\displaystyle \\frac{7}{20}x+\\frac{1}{4} \\)</v>
      </c>
      <c r="AY1303" s="115" t="s">
        <v>62</v>
      </c>
      <c r="AZ1303" s="116" t="str">
        <f t="shared" ref="AZ1303" ca="1" si="23932">"INSERT INTO "&amp;AU1303&amp;"(tangen,question,answer,editor,date,count) VALUES('"&amp;AV1303&amp;"','"&amp;AW1303&amp;"','"&amp;AX1303&amp;"','"&amp;AY1303&amp;"',NOW(),0);"</f>
        <v>INSERT INTO math(tangen,question,answer,editor,date,count) VALUES('m5800','\\(\\quad \\displaystyle \\frac{-2x-5}{5}+\\frac{3x+5}{4}= \\)','\\(\\quad \\displaystyle \\frac{7}{20}x+\\frac{1}{4} \\)','harazono',NOW(),0);</v>
      </c>
      <c r="BH1303">
        <f t="shared" ref="BH1303" ca="1" si="23933">IF(BH1304=1,"",IF(BH1304=-1,"",BH1304))</f>
        <v>-2</v>
      </c>
      <c r="BI1303" t="s">
        <v>18</v>
      </c>
      <c r="BJ1303" t="str">
        <f t="shared" ca="1" si="23831"/>
        <v/>
      </c>
      <c r="BK1303" s="23">
        <f t="shared" ref="BK1303" ca="1" si="23934">IF(H1303=0,7,H1303)</f>
        <v>-5</v>
      </c>
      <c r="BM1303">
        <f t="shared" ref="BM1303" ca="1" si="23935">IF(BM1304=1,"",IF(BM1304=-1,"",BM1304))</f>
        <v>3</v>
      </c>
      <c r="BN1303" t="s">
        <v>18</v>
      </c>
      <c r="BO1303" t="str">
        <f t="shared" ca="1" si="23834"/>
        <v>+</v>
      </c>
      <c r="BP1303" s="23">
        <f t="shared" ref="BP1303" ca="1" si="23936">IF(M1303=0,7,M1303)</f>
        <v>5</v>
      </c>
      <c r="BR1303">
        <f t="shared" ref="BR1303" ca="1" si="23937">BH1304*L1304</f>
        <v>-8</v>
      </c>
      <c r="BS1303" t="s">
        <v>18</v>
      </c>
      <c r="BT1303">
        <f t="shared" ref="BT1303" ca="1" si="23938">BK1303*L1304</f>
        <v>-20</v>
      </c>
      <c r="BV1303">
        <f t="shared" ref="BV1303" ca="1" si="23939">G1304*BM1304</f>
        <v>15</v>
      </c>
      <c r="BW1303" t="s">
        <v>18</v>
      </c>
      <c r="BX1303">
        <f t="shared" ref="BX1303" ca="1" si="23940">G1304*BP1303</f>
        <v>25</v>
      </c>
      <c r="BY1303" s="3">
        <f t="shared" ref="BY1303" ca="1" si="23941">BR1303+BV1303</f>
        <v>7</v>
      </c>
      <c r="BZ1303" t="s">
        <v>18</v>
      </c>
      <c r="CA1303" s="3">
        <f t="shared" ref="CA1303" ca="1" si="23942">BT1303+BX1303</f>
        <v>5</v>
      </c>
      <c r="CB1303">
        <f t="shared" ca="1" si="23893"/>
        <v>7</v>
      </c>
      <c r="CC1303">
        <f t="shared" ca="1" si="23894"/>
        <v>5</v>
      </c>
      <c r="CD1303" s="33">
        <f t="shared" ref="CD1303" ca="1" si="23943">BY1303/GCD(CB1303,CB1304)</f>
        <v>7</v>
      </c>
      <c r="CE1303" t="s">
        <v>18</v>
      </c>
      <c r="CF1303" s="33">
        <f t="shared" ref="CF1303" ca="1" si="23944">CA1303/GCD(CC1303,CC1304)</f>
        <v>1</v>
      </c>
      <c r="CH1303" s="3">
        <f t="shared" ref="CH1303" ca="1" si="23945">CD1303</f>
        <v>7</v>
      </c>
      <c r="CI1303" s="3">
        <f t="shared" ref="CI1303" ca="1" si="23946">CD1304</f>
        <v>20</v>
      </c>
      <c r="CJ1303" t="s">
        <v>18</v>
      </c>
      <c r="CK1303" s="3" t="str">
        <f t="shared" ca="1" si="23846"/>
        <v>+</v>
      </c>
      <c r="CL1303" s="3">
        <f t="shared" ref="CL1303" ca="1" si="23947">CF1303</f>
        <v>1</v>
      </c>
      <c r="CM1303" s="3">
        <f t="shared" ref="CM1303" ca="1" si="23948">CF1304</f>
        <v>4</v>
      </c>
      <c r="CO1303" t="s">
        <v>250</v>
      </c>
      <c r="CP1303" s="2" t="str">
        <f t="shared" ca="1" si="23901"/>
        <v/>
      </c>
      <c r="CQ1303" t="s">
        <v>249</v>
      </c>
      <c r="CR1303" s="2">
        <f t="shared" ref="CR1303" ca="1" si="23949">ABS(CH1303)</f>
        <v>7</v>
      </c>
      <c r="CS1303" t="s">
        <v>216</v>
      </c>
      <c r="CT1303" s="2">
        <f t="shared" ref="CT1303" ca="1" si="23950">CI1303</f>
        <v>20</v>
      </c>
      <c r="CU1303" t="s">
        <v>217</v>
      </c>
      <c r="CV1303" t="s">
        <v>18</v>
      </c>
      <c r="CW1303" s="2" t="str">
        <f t="shared" ca="1" si="23904"/>
        <v>+</v>
      </c>
      <c r="CX1303" t="s">
        <v>249</v>
      </c>
      <c r="CY1303" s="2">
        <f t="shared" ref="CY1303" ca="1" si="23951">ABS(CL1303)</f>
        <v>1</v>
      </c>
      <c r="CZ1303" t="s">
        <v>216</v>
      </c>
      <c r="DA1303" s="2">
        <f t="shared" ref="DA1303" ca="1" si="23952">CM1303</f>
        <v>4</v>
      </c>
      <c r="DB1303" t="s">
        <v>217</v>
      </c>
      <c r="DC1303" t="s">
        <v>230</v>
      </c>
    </row>
    <row r="1304" spans="2:107" ht="32" customHeight="1" x14ac:dyDescent="0.55000000000000004">
      <c r="B1304" s="113"/>
      <c r="C1304" s="113"/>
      <c r="E1304" s="95"/>
      <c r="F1304" s="95"/>
      <c r="G1304" s="1">
        <f t="shared" ca="1" si="23853"/>
        <v>5</v>
      </c>
      <c r="H1304" s="95"/>
      <c r="J1304" s="95"/>
      <c r="K1304" s="95"/>
      <c r="L1304" s="1">
        <f t="shared" ca="1" si="23854"/>
        <v>4</v>
      </c>
      <c r="M1304" s="1"/>
      <c r="AP1304" t="str">
        <f t="shared" ca="1" si="23876"/>
        <v>\\(\\quad \\displaystyle 7x</v>
      </c>
      <c r="AQ1304" t="str">
        <f t="shared" ca="1" si="23877"/>
        <v>+1 \\)</v>
      </c>
      <c r="AS1304" s="13" t="str">
        <f t="shared" ref="AS1304" ca="1" si="23953">IF(AND(CR1303=0,CY1303=0),"\\(\\quad \\displaystyle 0 \\)","")</f>
        <v/>
      </c>
      <c r="AU1304" s="114"/>
      <c r="AV1304" s="114"/>
      <c r="AW1304" s="114"/>
      <c r="AX1304" s="114"/>
      <c r="AY1304" s="114"/>
      <c r="AZ1304" s="117"/>
      <c r="BH1304" s="23">
        <f t="shared" ref="BH1304" ca="1" si="23954">IF(E1303=0,7,E1303)</f>
        <v>-2</v>
      </c>
      <c r="BI1304" s="1"/>
      <c r="BK1304" s="1"/>
      <c r="BL1304" t="s">
        <v>287</v>
      </c>
      <c r="BM1304" s="23">
        <f t="shared" ref="BM1304" ca="1" si="23955">IF(J1303=0,7,J1303)</f>
        <v>3</v>
      </c>
      <c r="BN1304" s="1"/>
      <c r="BP1304" s="1"/>
      <c r="BR1304">
        <f t="shared" ref="BR1304" ca="1" si="23956">G1304*L1304</f>
        <v>20</v>
      </c>
      <c r="BS1304" t="s">
        <v>18</v>
      </c>
      <c r="BT1304">
        <f t="shared" ref="BT1304" ca="1" si="23957">G1304*L1304</f>
        <v>20</v>
      </c>
      <c r="BV1304">
        <f t="shared" ref="BV1304" ca="1" si="23958">G1304*L1304</f>
        <v>20</v>
      </c>
      <c r="BW1304" t="s">
        <v>18</v>
      </c>
      <c r="BX1304">
        <f t="shared" ref="BX1304" ca="1" si="23959">G1304*L1304</f>
        <v>20</v>
      </c>
      <c r="BY1304" s="3">
        <f t="shared" ref="BY1304" ca="1" si="23960">BR1304</f>
        <v>20</v>
      </c>
      <c r="BZ1304" t="s">
        <v>18</v>
      </c>
      <c r="CA1304" s="3">
        <f t="shared" ref="CA1304" ca="1" si="23961">BT1304</f>
        <v>20</v>
      </c>
      <c r="CB1304">
        <f t="shared" ca="1" si="23893"/>
        <v>20</v>
      </c>
      <c r="CC1304">
        <f t="shared" ca="1" si="23894"/>
        <v>20</v>
      </c>
      <c r="CD1304" s="33">
        <f t="shared" ref="CD1304" ca="1" si="23962">BY1304/GCD(CB1303,CB1304)</f>
        <v>20</v>
      </c>
      <c r="CE1304" t="s">
        <v>18</v>
      </c>
      <c r="CF1304" s="33">
        <f t="shared" ref="CF1304" ca="1" si="23963">CA1304/GCD(CC1303,CC1304)</f>
        <v>4</v>
      </c>
      <c r="CH1304" s="3">
        <f t="shared" ref="CH1304" ca="1" si="23964">CD1303</f>
        <v>7</v>
      </c>
      <c r="CJ1304" t="s">
        <v>18</v>
      </c>
      <c r="CK1304" s="3" t="str">
        <f t="shared" ref="CK1304" ca="1" si="23965">IF(CM1303&gt;=0,"+","")</f>
        <v>+</v>
      </c>
      <c r="CL1304" s="3">
        <f t="shared" ref="CL1304" ca="1" si="23966">CF1303</f>
        <v>1</v>
      </c>
      <c r="CO1304" t="s">
        <v>250</v>
      </c>
      <c r="CP1304" s="2" t="str">
        <f t="shared" ca="1" si="23901"/>
        <v/>
      </c>
      <c r="CR1304" s="2">
        <f t="shared" ref="CR1304" ca="1" si="23967">IF(CH1304=0,"",IF(CH1304=1,"",IF(CH1304=-1,"",ABS(CH1304))))</f>
        <v>7</v>
      </c>
      <c r="CV1304" t="str">
        <f t="shared" ref="CV1304" ca="1" si="23968">IF(CR1303=0,"","x")</f>
        <v>x</v>
      </c>
      <c r="CW1304" s="2" t="str">
        <f t="shared" ca="1" si="23904"/>
        <v>+</v>
      </c>
      <c r="CY1304" s="2">
        <f t="shared" ref="CY1304" ca="1" si="23969">IF(CL1304=0,"",ABS(CL1304))</f>
        <v>1</v>
      </c>
      <c r="DC1304" t="s">
        <v>230</v>
      </c>
    </row>
    <row r="1305" spans="2:107" ht="32" customHeight="1" x14ac:dyDescent="0.55000000000000004">
      <c r="B1305" s="112" t="s">
        <v>1</v>
      </c>
      <c r="C1305" s="112" t="s">
        <v>330</v>
      </c>
      <c r="E1305" s="96">
        <f t="shared" ca="1" si="23815"/>
        <v>-3</v>
      </c>
      <c r="F1305" s="97" t="s">
        <v>18</v>
      </c>
      <c r="G1305" s="97" t="str">
        <f t="shared" ca="1" si="23816"/>
        <v/>
      </c>
      <c r="H1305" s="96">
        <f t="shared" ca="1" si="23817"/>
        <v>-2</v>
      </c>
      <c r="I1305" t="s">
        <v>287</v>
      </c>
      <c r="J1305" s="96">
        <f t="shared" ca="1" si="23818"/>
        <v>10</v>
      </c>
      <c r="K1305" s="97" t="s">
        <v>18</v>
      </c>
      <c r="L1305" s="97" t="str">
        <f t="shared" ca="1" si="23819"/>
        <v>+</v>
      </c>
      <c r="M1305" s="96">
        <f t="shared" ca="1" si="23820"/>
        <v>10</v>
      </c>
      <c r="P1305" t="s">
        <v>355</v>
      </c>
      <c r="Q1305" t="s">
        <v>249</v>
      </c>
      <c r="R1305" t="str">
        <f t="shared" ref="R1305" ca="1" si="23970">BH1305&amp;BI1305&amp;BJ1305&amp;BK1305</f>
        <v>-3x-2</v>
      </c>
      <c r="S1305" t="s">
        <v>216</v>
      </c>
      <c r="T1305">
        <f t="shared" ref="T1305" ca="1" si="23971">G1306</f>
        <v>10</v>
      </c>
      <c r="U1305" t="s">
        <v>217</v>
      </c>
      <c r="V1305" t="s">
        <v>287</v>
      </c>
      <c r="W1305" t="s">
        <v>249</v>
      </c>
      <c r="X1305" t="str">
        <f t="shared" ref="X1305" ca="1" si="23972">BM1305&amp;BN1305&amp;BO1305&amp;BP1305</f>
        <v>10x+10</v>
      </c>
      <c r="Y1305" t="s">
        <v>216</v>
      </c>
      <c r="Z1305">
        <f t="shared" ref="Z1305" ca="1" si="23973">L1306</f>
        <v>5</v>
      </c>
      <c r="AA1305" t="s">
        <v>217</v>
      </c>
      <c r="AB1305" t="s">
        <v>13</v>
      </c>
      <c r="AC1305" t="s">
        <v>230</v>
      </c>
      <c r="AP1305" t="str">
        <f t="shared" ca="1" si="23876"/>
        <v>\\(\\quad \\displaystyle \\frac{17}{10}x</v>
      </c>
      <c r="AQ1305" t="str">
        <f t="shared" ca="1" si="23877"/>
        <v>+\\frac{9}{5} \\)</v>
      </c>
      <c r="AS1305" t="str">
        <f t="shared" ref="AS1305" ca="1" si="23974">IF(OR(CT1305=1,CR1305=0),AP1306,AP1305)</f>
        <v>\\(\\quad \\displaystyle \\frac{17}{10}x</v>
      </c>
      <c r="AT1305" t="str">
        <f t="shared" ref="AT1305" ca="1" si="23975">IF(OR(DA1305=1,CY1305=0),AQ1306,AQ1305)</f>
        <v>+\\frac{9}{5} \\)</v>
      </c>
      <c r="AU1305" s="114" t="s">
        <v>60</v>
      </c>
      <c r="AV1305" s="115" t="s">
        <v>329</v>
      </c>
      <c r="AW1305" s="114" t="str">
        <f t="shared" ref="AW1305" ca="1" si="23976">P1305&amp;Q1305&amp;R1305&amp;S1305&amp;T1305&amp;U1305&amp;V1305&amp;W1305&amp;X1305&amp;Y1305&amp;Z1305&amp;AA1305&amp;AB1305&amp;AC1305</f>
        <v>\\(\\quad \\displaystyle \\frac{-3x-2}{10}+\\frac{10x+10}{5}= \\)</v>
      </c>
      <c r="AX1305" s="114" t="str">
        <f t="shared" ref="AX1305" ca="1" si="23977">IF(AS1306="",AS1305&amp;AT1305,AS1306)</f>
        <v>\\(\\quad \\displaystyle \\frac{17}{10}x+\\frac{9}{5} \\)</v>
      </c>
      <c r="AY1305" s="115" t="s">
        <v>62</v>
      </c>
      <c r="AZ1305" s="116" t="str">
        <f t="shared" ref="AZ1305" ca="1" si="23978">"INSERT INTO "&amp;AU1305&amp;"(tangen,question,answer,editor,date,count) VALUES('"&amp;AV1305&amp;"','"&amp;AW1305&amp;"','"&amp;AX1305&amp;"','"&amp;AY1305&amp;"',NOW(),0);"</f>
        <v>INSERT INTO math(tangen,question,answer,editor,date,count) VALUES('m5800','\\(\\quad \\displaystyle \\frac{-3x-2}{10}+\\frac{10x+10}{5}= \\)','\\(\\quad \\displaystyle \\frac{17}{10}x+\\frac{9}{5} \\)','harazono',NOW(),0);</v>
      </c>
      <c r="BH1305">
        <f t="shared" ref="BH1305:BH1307" ca="1" si="23979">IF(BH1306=1,"",IF(BH1306=-1,"",BH1306))</f>
        <v>-3</v>
      </c>
      <c r="BI1305" t="s">
        <v>18</v>
      </c>
      <c r="BJ1305" t="str">
        <f t="shared" ca="1" si="23831"/>
        <v/>
      </c>
      <c r="BK1305" s="23">
        <f t="shared" ref="BK1305" ca="1" si="23980">IF(H1305=0,7,H1305)</f>
        <v>-2</v>
      </c>
      <c r="BM1305">
        <f t="shared" ref="BM1305:BM1307" ca="1" si="23981">IF(BM1306=1,"",IF(BM1306=-1,"",BM1306))</f>
        <v>10</v>
      </c>
      <c r="BN1305" t="s">
        <v>18</v>
      </c>
      <c r="BO1305" t="str">
        <f t="shared" ca="1" si="23834"/>
        <v>+</v>
      </c>
      <c r="BP1305" s="23">
        <f t="shared" ref="BP1305" ca="1" si="23982">IF(M1305=0,7,M1305)</f>
        <v>10</v>
      </c>
      <c r="BR1305">
        <f t="shared" ref="BR1305" ca="1" si="23983">BH1306*L1306</f>
        <v>-15</v>
      </c>
      <c r="BS1305" t="s">
        <v>18</v>
      </c>
      <c r="BT1305">
        <f t="shared" ref="BT1305" ca="1" si="23984">BK1305*L1306</f>
        <v>-10</v>
      </c>
      <c r="BV1305">
        <f t="shared" ref="BV1305" ca="1" si="23985">G1306*BM1306</f>
        <v>100</v>
      </c>
      <c r="BW1305" t="s">
        <v>18</v>
      </c>
      <c r="BX1305">
        <f t="shared" ref="BX1305" ca="1" si="23986">G1306*BP1305</f>
        <v>100</v>
      </c>
      <c r="BY1305" s="3">
        <f t="shared" ref="BY1305" ca="1" si="23987">BR1305+BV1305</f>
        <v>85</v>
      </c>
      <c r="BZ1305" t="s">
        <v>18</v>
      </c>
      <c r="CA1305" s="3">
        <f t="shared" ref="CA1305" ca="1" si="23988">BT1305+BX1305</f>
        <v>90</v>
      </c>
      <c r="CB1305">
        <f t="shared" ca="1" si="23893"/>
        <v>85</v>
      </c>
      <c r="CC1305">
        <f t="shared" ca="1" si="23894"/>
        <v>90</v>
      </c>
      <c r="CD1305" s="33">
        <f t="shared" ref="CD1305" ca="1" si="23989">BY1305/GCD(CB1305,CB1306)</f>
        <v>17</v>
      </c>
      <c r="CE1305" t="s">
        <v>18</v>
      </c>
      <c r="CF1305" s="33">
        <f t="shared" ref="CF1305" ca="1" si="23990">CA1305/GCD(CC1305,CC1306)</f>
        <v>9</v>
      </c>
      <c r="CH1305" s="3">
        <f t="shared" ref="CH1305" ca="1" si="23991">CD1305</f>
        <v>17</v>
      </c>
      <c r="CI1305" s="3">
        <f t="shared" ref="CI1305" ca="1" si="23992">CD1306</f>
        <v>10</v>
      </c>
      <c r="CJ1305" t="s">
        <v>18</v>
      </c>
      <c r="CK1305" s="3" t="str">
        <f t="shared" ca="1" si="23846"/>
        <v>+</v>
      </c>
      <c r="CL1305" s="3">
        <f t="shared" ref="CL1305" ca="1" si="23993">CF1305</f>
        <v>9</v>
      </c>
      <c r="CM1305" s="3">
        <f t="shared" ref="CM1305" ca="1" si="23994">CF1306</f>
        <v>5</v>
      </c>
      <c r="CO1305" t="s">
        <v>250</v>
      </c>
      <c r="CP1305" s="2" t="str">
        <f t="shared" ca="1" si="23901"/>
        <v/>
      </c>
      <c r="CQ1305" t="s">
        <v>249</v>
      </c>
      <c r="CR1305" s="2">
        <f t="shared" ref="CR1305" ca="1" si="23995">ABS(CH1305)</f>
        <v>17</v>
      </c>
      <c r="CS1305" t="s">
        <v>216</v>
      </c>
      <c r="CT1305" s="2">
        <f t="shared" ref="CT1305" ca="1" si="23996">CI1305</f>
        <v>10</v>
      </c>
      <c r="CU1305" t="s">
        <v>217</v>
      </c>
      <c r="CV1305" t="s">
        <v>18</v>
      </c>
      <c r="CW1305" s="2" t="str">
        <f t="shared" ca="1" si="23904"/>
        <v>+</v>
      </c>
      <c r="CX1305" t="s">
        <v>249</v>
      </c>
      <c r="CY1305" s="2">
        <f t="shared" ref="CY1305" ca="1" si="23997">ABS(CL1305)</f>
        <v>9</v>
      </c>
      <c r="CZ1305" t="s">
        <v>216</v>
      </c>
      <c r="DA1305" s="2">
        <f t="shared" ref="DA1305" ca="1" si="23998">CM1305</f>
        <v>5</v>
      </c>
      <c r="DB1305" t="s">
        <v>217</v>
      </c>
      <c r="DC1305" t="s">
        <v>230</v>
      </c>
    </row>
    <row r="1306" spans="2:107" ht="32" customHeight="1" x14ac:dyDescent="0.55000000000000004">
      <c r="B1306" s="113"/>
      <c r="C1306" s="113"/>
      <c r="E1306" s="95"/>
      <c r="F1306" s="95"/>
      <c r="G1306" s="1">
        <f t="shared" ca="1" si="23853"/>
        <v>10</v>
      </c>
      <c r="H1306" s="95"/>
      <c r="J1306" s="95"/>
      <c r="K1306" s="95"/>
      <c r="L1306" s="1">
        <f t="shared" ca="1" si="23854"/>
        <v>5</v>
      </c>
      <c r="M1306" s="1"/>
      <c r="AP1306" t="str">
        <f t="shared" ca="1" si="23876"/>
        <v>\\(\\quad \\displaystyle 17x</v>
      </c>
      <c r="AQ1306" t="str">
        <f t="shared" ca="1" si="23877"/>
        <v>+9 \\)</v>
      </c>
      <c r="AS1306" s="13" t="str">
        <f t="shared" ref="AS1306" ca="1" si="23999">IF(AND(CR1305=0,CY1305=0),"\\(\\quad \\displaystyle 0 \\)","")</f>
        <v/>
      </c>
      <c r="AU1306" s="114"/>
      <c r="AV1306" s="114"/>
      <c r="AW1306" s="114"/>
      <c r="AX1306" s="114"/>
      <c r="AY1306" s="114"/>
      <c r="AZ1306" s="117"/>
      <c r="BH1306" s="23">
        <f t="shared" ref="BH1306" ca="1" si="24000">IF(E1305=0,7,E1305)</f>
        <v>-3</v>
      </c>
      <c r="BI1306" s="1"/>
      <c r="BK1306" s="1"/>
      <c r="BL1306" t="s">
        <v>287</v>
      </c>
      <c r="BM1306" s="23">
        <f t="shared" ref="BM1306" ca="1" si="24001">IF(J1305=0,7,J1305)</f>
        <v>10</v>
      </c>
      <c r="BN1306" s="1"/>
      <c r="BP1306" s="1"/>
      <c r="BR1306">
        <f t="shared" ref="BR1306" ca="1" si="24002">G1306*L1306</f>
        <v>50</v>
      </c>
      <c r="BS1306" t="s">
        <v>18</v>
      </c>
      <c r="BT1306">
        <f t="shared" ref="BT1306" ca="1" si="24003">G1306*L1306</f>
        <v>50</v>
      </c>
      <c r="BV1306">
        <f t="shared" ref="BV1306" ca="1" si="24004">G1306*L1306</f>
        <v>50</v>
      </c>
      <c r="BW1306" t="s">
        <v>18</v>
      </c>
      <c r="BX1306">
        <f t="shared" ref="BX1306" ca="1" si="24005">G1306*L1306</f>
        <v>50</v>
      </c>
      <c r="BY1306" s="3">
        <f t="shared" ref="BY1306" ca="1" si="24006">BR1306</f>
        <v>50</v>
      </c>
      <c r="BZ1306" t="s">
        <v>18</v>
      </c>
      <c r="CA1306" s="3">
        <f t="shared" ref="CA1306" ca="1" si="24007">BT1306</f>
        <v>50</v>
      </c>
      <c r="CB1306">
        <f t="shared" ca="1" si="23893"/>
        <v>50</v>
      </c>
      <c r="CC1306">
        <f t="shared" ca="1" si="23894"/>
        <v>50</v>
      </c>
      <c r="CD1306" s="33">
        <f t="shared" ref="CD1306" ca="1" si="24008">BY1306/GCD(CB1305,CB1306)</f>
        <v>10</v>
      </c>
      <c r="CE1306" t="s">
        <v>18</v>
      </c>
      <c r="CF1306" s="33">
        <f t="shared" ref="CF1306" ca="1" si="24009">CA1306/GCD(CC1305,CC1306)</f>
        <v>5</v>
      </c>
      <c r="CH1306" s="3">
        <f t="shared" ref="CH1306" ca="1" si="24010">CD1305</f>
        <v>17</v>
      </c>
      <c r="CJ1306" t="s">
        <v>18</v>
      </c>
      <c r="CK1306" s="3" t="str">
        <f t="shared" ref="CK1306" ca="1" si="24011">IF(CM1305&gt;=0,"+","")</f>
        <v>+</v>
      </c>
      <c r="CL1306" s="3">
        <f t="shared" ref="CL1306" ca="1" si="24012">CF1305</f>
        <v>9</v>
      </c>
      <c r="CO1306" t="s">
        <v>250</v>
      </c>
      <c r="CP1306" s="2" t="str">
        <f t="shared" ca="1" si="23901"/>
        <v/>
      </c>
      <c r="CR1306" s="2">
        <f t="shared" ref="CR1306" ca="1" si="24013">IF(CH1306=0,"",IF(CH1306=1,"",IF(CH1306=-1,"",ABS(CH1306))))</f>
        <v>17</v>
      </c>
      <c r="CV1306" t="str">
        <f t="shared" ref="CV1306" ca="1" si="24014">IF(CR1305=0,"","x")</f>
        <v>x</v>
      </c>
      <c r="CW1306" s="2" t="str">
        <f t="shared" ca="1" si="23904"/>
        <v>+</v>
      </c>
      <c r="CY1306" s="2">
        <f t="shared" ref="CY1306" ca="1" si="24015">IF(CL1306=0,"",ABS(CL1306))</f>
        <v>9</v>
      </c>
      <c r="DC1306" t="s">
        <v>230</v>
      </c>
    </row>
    <row r="1307" spans="2:107" ht="32" customHeight="1" x14ac:dyDescent="0.55000000000000004">
      <c r="B1307" s="112" t="s">
        <v>1</v>
      </c>
      <c r="C1307" s="112" t="s">
        <v>330</v>
      </c>
      <c r="E1307" s="96">
        <f t="shared" ca="1" si="23815"/>
        <v>-8</v>
      </c>
      <c r="F1307" s="97" t="s">
        <v>18</v>
      </c>
      <c r="G1307" s="97" t="str">
        <f t="shared" ref="G1307" ca="1" si="24016">IF(H1307&gt;0,"+","")</f>
        <v/>
      </c>
      <c r="H1307" s="96">
        <f t="shared" ca="1" si="23817"/>
        <v>-2</v>
      </c>
      <c r="I1307" t="s">
        <v>287</v>
      </c>
      <c r="J1307" s="96">
        <f t="shared" ca="1" si="23818"/>
        <v>7</v>
      </c>
      <c r="K1307" s="97" t="s">
        <v>18</v>
      </c>
      <c r="L1307" s="97" t="str">
        <f t="shared" ref="L1307" ca="1" si="24017">IF(M1307&gt;0,"+","")</f>
        <v>+</v>
      </c>
      <c r="M1307" s="96">
        <f t="shared" ca="1" si="23820"/>
        <v>8</v>
      </c>
      <c r="P1307" t="s">
        <v>250</v>
      </c>
      <c r="Q1307" t="s">
        <v>249</v>
      </c>
      <c r="R1307" t="str">
        <f t="shared" ref="R1307" ca="1" si="24018">BH1307&amp;BI1307&amp;BJ1307&amp;BK1307</f>
        <v>-8x-2</v>
      </c>
      <c r="S1307" t="s">
        <v>216</v>
      </c>
      <c r="T1307">
        <f t="shared" ref="T1307" ca="1" si="24019">G1308</f>
        <v>4</v>
      </c>
      <c r="U1307" t="s">
        <v>217</v>
      </c>
      <c r="V1307" t="s">
        <v>287</v>
      </c>
      <c r="W1307" t="s">
        <v>249</v>
      </c>
      <c r="X1307" t="str">
        <f t="shared" ref="X1307" ca="1" si="24020">BM1307&amp;BN1307&amp;BO1307&amp;BP1307</f>
        <v>7x+8</v>
      </c>
      <c r="Y1307" t="s">
        <v>216</v>
      </c>
      <c r="Z1307">
        <f t="shared" ref="Z1307" ca="1" si="24021">L1308</f>
        <v>3</v>
      </c>
      <c r="AA1307" t="s">
        <v>217</v>
      </c>
      <c r="AB1307" t="s">
        <v>13</v>
      </c>
      <c r="AC1307" t="s">
        <v>230</v>
      </c>
      <c r="AP1307" t="str">
        <f t="shared" ref="AP1307:AP1308" ca="1" si="24022">CO1307&amp;CP1307&amp;CQ1307&amp;CR1307&amp;CS1307&amp;CT1307&amp;CU1307&amp;CV1307</f>
        <v>\\(\\quad \\displaystyle \\frac{1}{3}x</v>
      </c>
      <c r="AQ1307" t="str">
        <f t="shared" ref="AQ1307:AQ1308" ca="1" si="24023">CW1307&amp;CX1307&amp;CY1307&amp;CZ1307&amp;DA1307&amp;DB1307&amp;DC1307</f>
        <v>+\\frac{13}{6} \\)</v>
      </c>
      <c r="AS1307" t="str">
        <f t="shared" ref="AS1307" ca="1" si="24024">IF(OR(CT1307=1,CR1307=0),AP1308,AP1307)</f>
        <v>\\(\\quad \\displaystyle \\frac{1}{3}x</v>
      </c>
      <c r="AT1307" t="str">
        <f t="shared" ref="AT1307" ca="1" si="24025">IF(OR(DA1307=1,CY1307=0),AQ1308,AQ1307)</f>
        <v>+\\frac{13}{6} \\)</v>
      </c>
      <c r="AU1307" s="114" t="s">
        <v>60</v>
      </c>
      <c r="AV1307" s="115" t="s">
        <v>342</v>
      </c>
      <c r="AW1307" s="114" t="str">
        <f t="shared" ref="AW1307" ca="1" si="24026">P1307&amp;Q1307&amp;R1307&amp;S1307&amp;T1307&amp;U1307&amp;V1307&amp;W1307&amp;X1307&amp;Y1307&amp;Z1307&amp;AA1307&amp;AB1307&amp;AC1307</f>
        <v>\\(\\quad \\displaystyle \\frac{-8x-2}{4}+\\frac{7x+8}{3}= \\)</v>
      </c>
      <c r="AX1307" s="114" t="str">
        <f t="shared" ref="AX1307" ca="1" si="24027">IF(AS1308="",AS1307&amp;AT1307,AS1308)</f>
        <v>\\(\\quad \\displaystyle \\frac{1}{3}x+\\frac{13}{6} \\)</v>
      </c>
      <c r="AY1307" s="115" t="s">
        <v>62</v>
      </c>
      <c r="AZ1307" s="116" t="str">
        <f t="shared" ref="AZ1307" ca="1" si="24028">"INSERT INTO "&amp;AU1307&amp;"(tangen,question,answer,editor,date,count) VALUES('"&amp;AV1307&amp;"','"&amp;AW1307&amp;"','"&amp;AX1307&amp;"','"&amp;AY1307&amp;"',NOW(),0);"</f>
        <v>INSERT INTO math(tangen,question,answer,editor,date,count) VALUES('m5801','\\(\\quad \\displaystyle \\frac{-8x-2}{4}+\\frac{7x+8}{3}= \\)','\\(\\quad \\displaystyle \\frac{1}{3}x+\\frac{13}{6} \\)','harazono',NOW(),0);</v>
      </c>
      <c r="BH1307">
        <f t="shared" ca="1" si="23979"/>
        <v>-8</v>
      </c>
      <c r="BI1307" t="s">
        <v>18</v>
      </c>
      <c r="BJ1307" t="str">
        <f t="shared" ref="BJ1307" ca="1" si="24029">IF(BK1307&gt;0,"+","")</f>
        <v/>
      </c>
      <c r="BK1307" s="23">
        <f t="shared" ref="BK1307" ca="1" si="24030">IF(H1307=0,7,H1307)</f>
        <v>-2</v>
      </c>
      <c r="BM1307">
        <f t="shared" ca="1" si="23981"/>
        <v>7</v>
      </c>
      <c r="BN1307" t="s">
        <v>18</v>
      </c>
      <c r="BO1307" t="str">
        <f t="shared" ref="BO1307" ca="1" si="24031">IF(BP1307&gt;0,"+","")</f>
        <v>+</v>
      </c>
      <c r="BP1307" s="23">
        <f t="shared" ref="BP1307" ca="1" si="24032">IF(M1307=0,7,M1307)</f>
        <v>8</v>
      </c>
      <c r="BR1307">
        <f t="shared" ref="BR1307" ca="1" si="24033">BH1308*L1308</f>
        <v>-24</v>
      </c>
      <c r="BS1307" t="s">
        <v>18</v>
      </c>
      <c r="BT1307">
        <f t="shared" ref="BT1307" ca="1" si="24034">BK1307*L1308</f>
        <v>-6</v>
      </c>
      <c r="BV1307">
        <f t="shared" ref="BV1307" ca="1" si="24035">G1308*BM1308</f>
        <v>28</v>
      </c>
      <c r="BW1307" t="s">
        <v>18</v>
      </c>
      <c r="BX1307">
        <f t="shared" ref="BX1307" ca="1" si="24036">G1308*BP1307</f>
        <v>32</v>
      </c>
      <c r="BY1307" s="3">
        <f t="shared" ref="BY1307" ca="1" si="24037">BR1307+BV1307</f>
        <v>4</v>
      </c>
      <c r="BZ1307" t="s">
        <v>18</v>
      </c>
      <c r="CA1307" s="3">
        <f t="shared" ref="CA1307" ca="1" si="24038">BT1307+BX1307</f>
        <v>26</v>
      </c>
      <c r="CB1307">
        <f t="shared" ref="CB1307:CB1308" ca="1" si="24039">ABS(BY1307)</f>
        <v>4</v>
      </c>
      <c r="CC1307">
        <f t="shared" ref="CC1307:CC1308" ca="1" si="24040">ABS(CA1307)</f>
        <v>26</v>
      </c>
      <c r="CD1307" s="33">
        <f t="shared" ref="CD1307" ca="1" si="24041">BY1307/GCD(CB1307,CB1308)</f>
        <v>1</v>
      </c>
      <c r="CE1307" t="s">
        <v>18</v>
      </c>
      <c r="CF1307" s="33">
        <f t="shared" ref="CF1307" ca="1" si="24042">CA1307/GCD(CC1307,CC1308)</f>
        <v>13</v>
      </c>
      <c r="CH1307" s="3">
        <f t="shared" ref="CH1307" ca="1" si="24043">CD1307</f>
        <v>1</v>
      </c>
      <c r="CI1307" s="3">
        <f t="shared" ref="CI1307" ca="1" si="24044">CD1308</f>
        <v>3</v>
      </c>
      <c r="CJ1307" t="s">
        <v>18</v>
      </c>
      <c r="CK1307" s="3" t="str">
        <f t="shared" ref="CK1307" ca="1" si="24045">IF(CL1307&gt;=0,"+","")</f>
        <v>+</v>
      </c>
      <c r="CL1307" s="3">
        <f t="shared" ref="CL1307" ca="1" si="24046">CF1307</f>
        <v>13</v>
      </c>
      <c r="CM1307" s="3">
        <f t="shared" ref="CM1307" ca="1" si="24047">CF1308</f>
        <v>6</v>
      </c>
      <c r="CO1307" t="s">
        <v>250</v>
      </c>
      <c r="CP1307" s="2" t="str">
        <f t="shared" ref="CP1307:CP1308" ca="1" si="24048">IF(CH1307&gt;=0,"","-")</f>
        <v/>
      </c>
      <c r="CQ1307" t="s">
        <v>351</v>
      </c>
      <c r="CR1307" s="2">
        <f t="shared" ref="CR1307" ca="1" si="24049">ABS(CH1307)</f>
        <v>1</v>
      </c>
      <c r="CS1307" t="s">
        <v>216</v>
      </c>
      <c r="CT1307" s="2">
        <f t="shared" ref="CT1307" ca="1" si="24050">CI1307</f>
        <v>3</v>
      </c>
      <c r="CU1307" t="s">
        <v>217</v>
      </c>
      <c r="CV1307" t="s">
        <v>18</v>
      </c>
      <c r="CW1307" s="2" t="str">
        <f t="shared" ref="CW1307:CW1308" ca="1" si="24051">IF(CL1307&gt;0,"+",IF(CL1307=0,"","-"))</f>
        <v>+</v>
      </c>
      <c r="CX1307" t="s">
        <v>249</v>
      </c>
      <c r="CY1307" s="2">
        <f t="shared" ref="CY1307" ca="1" si="24052">ABS(CL1307)</f>
        <v>13</v>
      </c>
      <c r="CZ1307" t="s">
        <v>216</v>
      </c>
      <c r="DA1307" s="2">
        <f t="shared" ref="DA1307" ca="1" si="24053">CM1307</f>
        <v>6</v>
      </c>
      <c r="DB1307" t="s">
        <v>217</v>
      </c>
      <c r="DC1307" t="s">
        <v>230</v>
      </c>
    </row>
    <row r="1308" spans="2:107" ht="32" customHeight="1" x14ac:dyDescent="0.55000000000000004">
      <c r="B1308" s="113"/>
      <c r="C1308" s="113"/>
      <c r="E1308" s="95"/>
      <c r="F1308" s="95"/>
      <c r="G1308" s="1">
        <f t="shared" ca="1" si="23853"/>
        <v>4</v>
      </c>
      <c r="H1308" s="95"/>
      <c r="J1308" s="95"/>
      <c r="K1308" s="95"/>
      <c r="L1308" s="1">
        <f t="shared" ca="1" si="23854"/>
        <v>3</v>
      </c>
      <c r="M1308" s="1"/>
      <c r="AP1308" t="str">
        <f t="shared" ca="1" si="24022"/>
        <v>\\(\\quad \\displaystyle x</v>
      </c>
      <c r="AQ1308" t="str">
        <f t="shared" ca="1" si="24023"/>
        <v>+13 \\)</v>
      </c>
      <c r="AS1308" s="13" t="str">
        <f t="shared" ref="AS1308" ca="1" si="24054">IF(AND(CR1307=0,CY1307=0),"\\(\\quad \\displaystyle 0 \\)","")</f>
        <v/>
      </c>
      <c r="AU1308" s="114"/>
      <c r="AV1308" s="114"/>
      <c r="AW1308" s="114"/>
      <c r="AX1308" s="114"/>
      <c r="AY1308" s="114"/>
      <c r="AZ1308" s="117"/>
      <c r="BH1308" s="23">
        <f t="shared" ref="BH1308" ca="1" si="24055">IF(E1307=0,7,E1307)</f>
        <v>-8</v>
      </c>
      <c r="BI1308" s="1"/>
      <c r="BK1308" s="1"/>
      <c r="BL1308" t="s">
        <v>287</v>
      </c>
      <c r="BM1308" s="23">
        <f t="shared" ref="BM1308" ca="1" si="24056">IF(J1307=0,7,J1307)</f>
        <v>7</v>
      </c>
      <c r="BN1308" s="1"/>
      <c r="BP1308" s="1"/>
      <c r="BR1308">
        <f t="shared" ref="BR1308" ca="1" si="24057">G1308*L1308</f>
        <v>12</v>
      </c>
      <c r="BS1308" t="s">
        <v>18</v>
      </c>
      <c r="BT1308">
        <f t="shared" ref="BT1308" ca="1" si="24058">G1308*L1308</f>
        <v>12</v>
      </c>
      <c r="BV1308">
        <f t="shared" ref="BV1308" ca="1" si="24059">G1308*L1308</f>
        <v>12</v>
      </c>
      <c r="BW1308" t="s">
        <v>18</v>
      </c>
      <c r="BX1308">
        <f t="shared" ref="BX1308" ca="1" si="24060">G1308*L1308</f>
        <v>12</v>
      </c>
      <c r="BY1308" s="3">
        <f t="shared" ref="BY1308" ca="1" si="24061">BR1308</f>
        <v>12</v>
      </c>
      <c r="BZ1308" t="s">
        <v>18</v>
      </c>
      <c r="CA1308" s="3">
        <f t="shared" ref="CA1308" ca="1" si="24062">BT1308</f>
        <v>12</v>
      </c>
      <c r="CB1308">
        <f t="shared" ca="1" si="24039"/>
        <v>12</v>
      </c>
      <c r="CC1308">
        <f t="shared" ca="1" si="24040"/>
        <v>12</v>
      </c>
      <c r="CD1308" s="33">
        <f t="shared" ref="CD1308" ca="1" si="24063">BY1308/GCD(CB1307,CB1308)</f>
        <v>3</v>
      </c>
      <c r="CE1308" t="s">
        <v>18</v>
      </c>
      <c r="CF1308" s="33">
        <f t="shared" ref="CF1308" ca="1" si="24064">CA1308/GCD(CC1307,CC1308)</f>
        <v>6</v>
      </c>
      <c r="CH1308" s="3">
        <f t="shared" ref="CH1308" ca="1" si="24065">CD1307</f>
        <v>1</v>
      </c>
      <c r="CJ1308" t="s">
        <v>18</v>
      </c>
      <c r="CK1308" s="3" t="str">
        <f t="shared" ref="CK1308" ca="1" si="24066">IF(CM1307&gt;=0,"+","")</f>
        <v>+</v>
      </c>
      <c r="CL1308" s="3">
        <f t="shared" ref="CL1308" ca="1" si="24067">CF1307</f>
        <v>13</v>
      </c>
      <c r="CO1308" t="s">
        <v>250</v>
      </c>
      <c r="CP1308" s="2" t="str">
        <f t="shared" ca="1" si="24048"/>
        <v/>
      </c>
      <c r="CR1308" s="2" t="str">
        <f t="shared" ref="CR1308" ca="1" si="24068">IF(CH1308=0,"",IF(CH1308=1,"",IF(CH1308=-1,"",ABS(CH1308))))</f>
        <v/>
      </c>
      <c r="CV1308" t="str">
        <f t="shared" ref="CV1308" ca="1" si="24069">IF(CR1307=0,"","x")</f>
        <v>x</v>
      </c>
      <c r="CW1308" s="2" t="str">
        <f t="shared" ca="1" si="24051"/>
        <v>+</v>
      </c>
      <c r="CY1308" s="2">
        <f t="shared" ref="CY1308" ca="1" si="24070">IF(CL1308=0,"",ABS(CL1308))</f>
        <v>13</v>
      </c>
      <c r="DC1308" t="s">
        <v>230</v>
      </c>
    </row>
  </sheetData>
  <mergeCells count="23019">
    <mergeCell ref="B1303:B1304"/>
    <mergeCell ref="C1303:C1304"/>
    <mergeCell ref="AU1303:AU1304"/>
    <mergeCell ref="AV1303:AV1304"/>
    <mergeCell ref="AW1303:AW1304"/>
    <mergeCell ref="AX1303:AX1304"/>
    <mergeCell ref="AY1303:AY1304"/>
    <mergeCell ref="AZ1303:AZ1304"/>
    <mergeCell ref="B1305:B1306"/>
    <mergeCell ref="C1305:C1306"/>
    <mergeCell ref="AU1305:AU1306"/>
    <mergeCell ref="AV1305:AV1306"/>
    <mergeCell ref="AW1305:AW1306"/>
    <mergeCell ref="AX1305:AX1306"/>
    <mergeCell ref="AY1305:AY1306"/>
    <mergeCell ref="AZ1305:AZ1306"/>
    <mergeCell ref="B1293:B1294"/>
    <mergeCell ref="C1293:C1294"/>
    <mergeCell ref="AU1293:AU1294"/>
    <mergeCell ref="AV1293:AV1294"/>
    <mergeCell ref="AW1293:AW1294"/>
    <mergeCell ref="AX1293:AX1294"/>
    <mergeCell ref="AY1293:AY1294"/>
    <mergeCell ref="AZ1293:AZ1294"/>
    <mergeCell ref="B1295:B1296"/>
    <mergeCell ref="C1295:C1296"/>
    <mergeCell ref="AU1295:AU1296"/>
    <mergeCell ref="AV1295:AV1296"/>
    <mergeCell ref="AW1295:AW1296"/>
    <mergeCell ref="AX1295:AX1296"/>
    <mergeCell ref="AY1295:AY1296"/>
    <mergeCell ref="AZ1295:AZ1296"/>
    <mergeCell ref="B1297:B1298"/>
    <mergeCell ref="C1297:C1298"/>
    <mergeCell ref="AU1297:AU1298"/>
    <mergeCell ref="AV1297:AV1298"/>
    <mergeCell ref="AW1297:AW1298"/>
    <mergeCell ref="AX1297:AX1298"/>
    <mergeCell ref="AY1297:AY1298"/>
    <mergeCell ref="AZ1297:AZ1298"/>
    <mergeCell ref="B1299:B1300"/>
    <mergeCell ref="C1299:C1300"/>
    <mergeCell ref="AU1299:AU1300"/>
    <mergeCell ref="AV1299:AV1300"/>
    <mergeCell ref="AW1299:AW1300"/>
    <mergeCell ref="AX1299:AX1300"/>
    <mergeCell ref="AY1299:AY1300"/>
    <mergeCell ref="AZ1299:AZ1300"/>
    <mergeCell ref="B1301:B1302"/>
    <mergeCell ref="C1301:C1302"/>
    <mergeCell ref="AU1301:AU1302"/>
    <mergeCell ref="AV1301:AV1302"/>
    <mergeCell ref="AW1301:AW1302"/>
    <mergeCell ref="AX1301:AX1302"/>
    <mergeCell ref="AY1301:AY1302"/>
    <mergeCell ref="AZ1301:AZ1302"/>
    <mergeCell ref="B1283:B1284"/>
    <mergeCell ref="C1283:C1284"/>
    <mergeCell ref="AU1283:AU1284"/>
    <mergeCell ref="AV1283:AV1284"/>
    <mergeCell ref="AW1283:AW1284"/>
    <mergeCell ref="AX1283:AX1284"/>
    <mergeCell ref="AY1283:AY1284"/>
    <mergeCell ref="AZ1283:AZ1284"/>
    <mergeCell ref="B1285:B1286"/>
    <mergeCell ref="C1285:C1286"/>
    <mergeCell ref="AU1285:AU1286"/>
    <mergeCell ref="AV1285:AV1286"/>
    <mergeCell ref="AW1285:AW1286"/>
    <mergeCell ref="AX1285:AX1286"/>
    <mergeCell ref="AY1285:AY1286"/>
    <mergeCell ref="AZ1285:AZ1286"/>
    <mergeCell ref="B1287:B1288"/>
    <mergeCell ref="C1287:C1288"/>
    <mergeCell ref="AU1287:AU1288"/>
    <mergeCell ref="AV1287:AV1288"/>
    <mergeCell ref="AW1287:AW1288"/>
    <mergeCell ref="AX1287:AX1288"/>
    <mergeCell ref="AY1287:AY1288"/>
    <mergeCell ref="AZ1287:AZ1288"/>
    <mergeCell ref="B1289:B1290"/>
    <mergeCell ref="C1289:C1290"/>
    <mergeCell ref="AU1289:AU1290"/>
    <mergeCell ref="AV1289:AV1290"/>
    <mergeCell ref="AW1289:AW1290"/>
    <mergeCell ref="AX1289:AX1290"/>
    <mergeCell ref="AY1289:AY1290"/>
    <mergeCell ref="AZ1289:AZ1290"/>
    <mergeCell ref="B1291:B1292"/>
    <mergeCell ref="C1291:C1292"/>
    <mergeCell ref="AU1291:AU1292"/>
    <mergeCell ref="AV1291:AV1292"/>
    <mergeCell ref="AW1291:AW1292"/>
    <mergeCell ref="AX1291:AX1292"/>
    <mergeCell ref="AY1291:AY1292"/>
    <mergeCell ref="AZ1291:AZ1292"/>
    <mergeCell ref="B1273:B1274"/>
    <mergeCell ref="C1273:C1274"/>
    <mergeCell ref="AU1273:AU1274"/>
    <mergeCell ref="AV1273:AV1274"/>
    <mergeCell ref="AW1273:AW1274"/>
    <mergeCell ref="AX1273:AX1274"/>
    <mergeCell ref="AY1273:AY1274"/>
    <mergeCell ref="AZ1273:AZ1274"/>
    <mergeCell ref="B1275:B1276"/>
    <mergeCell ref="C1275:C1276"/>
    <mergeCell ref="AU1275:AU1276"/>
    <mergeCell ref="AV1275:AV1276"/>
    <mergeCell ref="AW1275:AW1276"/>
    <mergeCell ref="AX1275:AX1276"/>
    <mergeCell ref="AY1275:AY1276"/>
    <mergeCell ref="AZ1275:AZ1276"/>
    <mergeCell ref="B1277:B1278"/>
    <mergeCell ref="C1277:C1278"/>
    <mergeCell ref="AU1277:AU1278"/>
    <mergeCell ref="AV1277:AV1278"/>
    <mergeCell ref="AW1277:AW1278"/>
    <mergeCell ref="AX1277:AX1278"/>
    <mergeCell ref="AY1277:AY1278"/>
    <mergeCell ref="AZ1277:AZ1278"/>
    <mergeCell ref="B1279:B1280"/>
    <mergeCell ref="C1279:C1280"/>
    <mergeCell ref="AU1279:AU1280"/>
    <mergeCell ref="AV1279:AV1280"/>
    <mergeCell ref="AW1279:AW1280"/>
    <mergeCell ref="AX1279:AX1280"/>
    <mergeCell ref="AY1279:AY1280"/>
    <mergeCell ref="AZ1279:AZ1280"/>
    <mergeCell ref="B1281:B1282"/>
    <mergeCell ref="C1281:C1282"/>
    <mergeCell ref="AU1281:AU1282"/>
    <mergeCell ref="AV1281:AV1282"/>
    <mergeCell ref="AW1281:AW1282"/>
    <mergeCell ref="AX1281:AX1282"/>
    <mergeCell ref="AY1281:AY1282"/>
    <mergeCell ref="AZ1281:AZ1282"/>
    <mergeCell ref="B1263:B1264"/>
    <mergeCell ref="C1263:C1264"/>
    <mergeCell ref="AU1263:AU1264"/>
    <mergeCell ref="AV1263:AV1264"/>
    <mergeCell ref="AW1263:AW1264"/>
    <mergeCell ref="AX1263:AX1264"/>
    <mergeCell ref="AY1263:AY1264"/>
    <mergeCell ref="AZ1263:AZ1264"/>
    <mergeCell ref="B1265:B1266"/>
    <mergeCell ref="C1265:C1266"/>
    <mergeCell ref="AU1265:AU1266"/>
    <mergeCell ref="AV1265:AV1266"/>
    <mergeCell ref="AW1265:AW1266"/>
    <mergeCell ref="AX1265:AX1266"/>
    <mergeCell ref="AY1265:AY1266"/>
    <mergeCell ref="AZ1265:AZ1266"/>
    <mergeCell ref="B1267:B1268"/>
    <mergeCell ref="C1267:C1268"/>
    <mergeCell ref="AU1267:AU1268"/>
    <mergeCell ref="AV1267:AV1268"/>
    <mergeCell ref="AW1267:AW1268"/>
    <mergeCell ref="AX1267:AX1268"/>
    <mergeCell ref="AY1267:AY1268"/>
    <mergeCell ref="AZ1267:AZ1268"/>
    <mergeCell ref="B1269:B1270"/>
    <mergeCell ref="C1269:C1270"/>
    <mergeCell ref="AU1269:AU1270"/>
    <mergeCell ref="AV1269:AV1270"/>
    <mergeCell ref="AW1269:AW1270"/>
    <mergeCell ref="AX1269:AX1270"/>
    <mergeCell ref="AY1269:AY1270"/>
    <mergeCell ref="AZ1269:AZ1270"/>
    <mergeCell ref="B1271:B1272"/>
    <mergeCell ref="C1271:C1272"/>
    <mergeCell ref="AU1271:AU1272"/>
    <mergeCell ref="AV1271:AV1272"/>
    <mergeCell ref="AW1271:AW1272"/>
    <mergeCell ref="AX1271:AX1272"/>
    <mergeCell ref="AY1271:AY1272"/>
    <mergeCell ref="AZ1271:AZ1272"/>
    <mergeCell ref="B1253:B1254"/>
    <mergeCell ref="C1253:C1254"/>
    <mergeCell ref="AU1253:AU1254"/>
    <mergeCell ref="AV1253:AV1254"/>
    <mergeCell ref="AW1253:AW1254"/>
    <mergeCell ref="AX1253:AX1254"/>
    <mergeCell ref="AY1253:AY1254"/>
    <mergeCell ref="AZ1253:AZ1254"/>
    <mergeCell ref="B1255:B1256"/>
    <mergeCell ref="C1255:C1256"/>
    <mergeCell ref="AU1255:AU1256"/>
    <mergeCell ref="AV1255:AV1256"/>
    <mergeCell ref="AW1255:AW1256"/>
    <mergeCell ref="AX1255:AX1256"/>
    <mergeCell ref="AY1255:AY1256"/>
    <mergeCell ref="AZ1255:AZ1256"/>
    <mergeCell ref="B1257:B1258"/>
    <mergeCell ref="C1257:C1258"/>
    <mergeCell ref="AU1257:AU1258"/>
    <mergeCell ref="AV1257:AV1258"/>
    <mergeCell ref="AW1257:AW1258"/>
    <mergeCell ref="AX1257:AX1258"/>
    <mergeCell ref="AY1257:AY1258"/>
    <mergeCell ref="AZ1257:AZ1258"/>
    <mergeCell ref="B1259:B1260"/>
    <mergeCell ref="C1259:C1260"/>
    <mergeCell ref="AU1259:AU1260"/>
    <mergeCell ref="AV1259:AV1260"/>
    <mergeCell ref="AW1259:AW1260"/>
    <mergeCell ref="AX1259:AX1260"/>
    <mergeCell ref="AY1259:AY1260"/>
    <mergeCell ref="AZ1259:AZ1260"/>
    <mergeCell ref="B1261:B1262"/>
    <mergeCell ref="C1261:C1262"/>
    <mergeCell ref="AU1261:AU1262"/>
    <mergeCell ref="AV1261:AV1262"/>
    <mergeCell ref="AW1261:AW1262"/>
    <mergeCell ref="AX1261:AX1262"/>
    <mergeCell ref="AY1261:AY1262"/>
    <mergeCell ref="AZ1261:AZ1262"/>
    <mergeCell ref="B1243:B1244"/>
    <mergeCell ref="C1243:C1244"/>
    <mergeCell ref="AU1243:AU1244"/>
    <mergeCell ref="AV1243:AV1244"/>
    <mergeCell ref="AW1243:AW1244"/>
    <mergeCell ref="AX1243:AX1244"/>
    <mergeCell ref="AY1243:AY1244"/>
    <mergeCell ref="AZ1243:AZ1244"/>
    <mergeCell ref="B1245:B1246"/>
    <mergeCell ref="C1245:C1246"/>
    <mergeCell ref="AU1245:AU1246"/>
    <mergeCell ref="AV1245:AV1246"/>
    <mergeCell ref="AW1245:AW1246"/>
    <mergeCell ref="AX1245:AX1246"/>
    <mergeCell ref="AY1245:AY1246"/>
    <mergeCell ref="AZ1245:AZ1246"/>
    <mergeCell ref="B1247:B1248"/>
    <mergeCell ref="C1247:C1248"/>
    <mergeCell ref="AU1247:AU1248"/>
    <mergeCell ref="AV1247:AV1248"/>
    <mergeCell ref="AW1247:AW1248"/>
    <mergeCell ref="AX1247:AX1248"/>
    <mergeCell ref="AY1247:AY1248"/>
    <mergeCell ref="AZ1247:AZ1248"/>
    <mergeCell ref="B1249:B1250"/>
    <mergeCell ref="C1249:C1250"/>
    <mergeCell ref="AU1249:AU1250"/>
    <mergeCell ref="AV1249:AV1250"/>
    <mergeCell ref="AW1249:AW1250"/>
    <mergeCell ref="AX1249:AX1250"/>
    <mergeCell ref="AY1249:AY1250"/>
    <mergeCell ref="AZ1249:AZ1250"/>
    <mergeCell ref="B1251:B1252"/>
    <mergeCell ref="C1251:C1252"/>
    <mergeCell ref="AU1251:AU1252"/>
    <mergeCell ref="AV1251:AV1252"/>
    <mergeCell ref="AW1251:AW1252"/>
    <mergeCell ref="AX1251:AX1252"/>
    <mergeCell ref="AY1251:AY1252"/>
    <mergeCell ref="AZ1251:AZ1252"/>
    <mergeCell ref="B1233:B1234"/>
    <mergeCell ref="C1233:C1234"/>
    <mergeCell ref="AU1233:AU1234"/>
    <mergeCell ref="AV1233:AV1234"/>
    <mergeCell ref="AW1233:AW1234"/>
    <mergeCell ref="AX1233:AX1234"/>
    <mergeCell ref="AY1233:AY1234"/>
    <mergeCell ref="AZ1233:AZ1234"/>
    <mergeCell ref="B1235:B1236"/>
    <mergeCell ref="C1235:C1236"/>
    <mergeCell ref="AU1235:AU1236"/>
    <mergeCell ref="AV1235:AV1236"/>
    <mergeCell ref="AW1235:AW1236"/>
    <mergeCell ref="AX1235:AX1236"/>
    <mergeCell ref="AY1235:AY1236"/>
    <mergeCell ref="AZ1235:AZ1236"/>
    <mergeCell ref="B1237:B1238"/>
    <mergeCell ref="C1237:C1238"/>
    <mergeCell ref="AU1237:AU1238"/>
    <mergeCell ref="AV1237:AV1238"/>
    <mergeCell ref="AW1237:AW1238"/>
    <mergeCell ref="AX1237:AX1238"/>
    <mergeCell ref="AY1237:AY1238"/>
    <mergeCell ref="AZ1237:AZ1238"/>
    <mergeCell ref="B1239:B1240"/>
    <mergeCell ref="C1239:C1240"/>
    <mergeCell ref="AU1239:AU1240"/>
    <mergeCell ref="AV1239:AV1240"/>
    <mergeCell ref="AW1239:AW1240"/>
    <mergeCell ref="AX1239:AX1240"/>
    <mergeCell ref="AY1239:AY1240"/>
    <mergeCell ref="AZ1239:AZ1240"/>
    <mergeCell ref="B1241:B1242"/>
    <mergeCell ref="C1241:C1242"/>
    <mergeCell ref="AU1241:AU1242"/>
    <mergeCell ref="AV1241:AV1242"/>
    <mergeCell ref="AW1241:AW1242"/>
    <mergeCell ref="AX1241:AX1242"/>
    <mergeCell ref="AY1241:AY1242"/>
    <mergeCell ref="AZ1241:AZ1242"/>
    <mergeCell ref="B1223:B1224"/>
    <mergeCell ref="C1223:C1224"/>
    <mergeCell ref="AU1223:AU1224"/>
    <mergeCell ref="AV1223:AV1224"/>
    <mergeCell ref="AW1223:AW1224"/>
    <mergeCell ref="AX1223:AX1224"/>
    <mergeCell ref="AY1223:AY1224"/>
    <mergeCell ref="AZ1223:AZ1224"/>
    <mergeCell ref="B1225:B1226"/>
    <mergeCell ref="C1225:C1226"/>
    <mergeCell ref="AU1225:AU1226"/>
    <mergeCell ref="AV1225:AV1226"/>
    <mergeCell ref="AW1225:AW1226"/>
    <mergeCell ref="AX1225:AX1226"/>
    <mergeCell ref="AY1225:AY1226"/>
    <mergeCell ref="AZ1225:AZ1226"/>
    <mergeCell ref="B1227:B1228"/>
    <mergeCell ref="C1227:C1228"/>
    <mergeCell ref="AU1227:AU1228"/>
    <mergeCell ref="AV1227:AV1228"/>
    <mergeCell ref="AW1227:AW1228"/>
    <mergeCell ref="AX1227:AX1228"/>
    <mergeCell ref="AY1227:AY1228"/>
    <mergeCell ref="AZ1227:AZ1228"/>
    <mergeCell ref="B1229:B1230"/>
    <mergeCell ref="C1229:C1230"/>
    <mergeCell ref="AU1229:AU1230"/>
    <mergeCell ref="AV1229:AV1230"/>
    <mergeCell ref="AW1229:AW1230"/>
    <mergeCell ref="AX1229:AX1230"/>
    <mergeCell ref="AY1229:AY1230"/>
    <mergeCell ref="AZ1229:AZ1230"/>
    <mergeCell ref="B1231:B1232"/>
    <mergeCell ref="C1231:C1232"/>
    <mergeCell ref="AU1231:AU1232"/>
    <mergeCell ref="AV1231:AV1232"/>
    <mergeCell ref="AW1231:AW1232"/>
    <mergeCell ref="AX1231:AX1232"/>
    <mergeCell ref="AY1231:AY1232"/>
    <mergeCell ref="AZ1231:AZ1232"/>
    <mergeCell ref="B1213:B1214"/>
    <mergeCell ref="C1213:C1214"/>
    <mergeCell ref="AU1213:AU1214"/>
    <mergeCell ref="AV1213:AV1214"/>
    <mergeCell ref="AW1213:AW1214"/>
    <mergeCell ref="AX1213:AX1214"/>
    <mergeCell ref="AY1213:AY1214"/>
    <mergeCell ref="AZ1213:AZ1214"/>
    <mergeCell ref="B1215:B1216"/>
    <mergeCell ref="C1215:C1216"/>
    <mergeCell ref="AU1215:AU1216"/>
    <mergeCell ref="AV1215:AV1216"/>
    <mergeCell ref="AW1215:AW1216"/>
    <mergeCell ref="AX1215:AX1216"/>
    <mergeCell ref="AY1215:AY1216"/>
    <mergeCell ref="AZ1215:AZ1216"/>
    <mergeCell ref="B1217:B1218"/>
    <mergeCell ref="C1217:C1218"/>
    <mergeCell ref="AU1217:AU1218"/>
    <mergeCell ref="AV1217:AV1218"/>
    <mergeCell ref="AW1217:AW1218"/>
    <mergeCell ref="AX1217:AX1218"/>
    <mergeCell ref="AY1217:AY1218"/>
    <mergeCell ref="AZ1217:AZ1218"/>
    <mergeCell ref="B1219:B1220"/>
    <mergeCell ref="C1219:C1220"/>
    <mergeCell ref="AU1219:AU1220"/>
    <mergeCell ref="AV1219:AV1220"/>
    <mergeCell ref="AW1219:AW1220"/>
    <mergeCell ref="AX1219:AX1220"/>
    <mergeCell ref="AY1219:AY1220"/>
    <mergeCell ref="AZ1219:AZ1220"/>
    <mergeCell ref="B1221:B1222"/>
    <mergeCell ref="C1221:C1222"/>
    <mergeCell ref="AU1221:AU1222"/>
    <mergeCell ref="AV1221:AV1222"/>
    <mergeCell ref="AW1221:AW1222"/>
    <mergeCell ref="AX1221:AX1222"/>
    <mergeCell ref="AY1221:AY1222"/>
    <mergeCell ref="AZ1221:AZ1222"/>
    <mergeCell ref="B1203:B1204"/>
    <mergeCell ref="C1203:C1204"/>
    <mergeCell ref="B1205:B1206"/>
    <mergeCell ref="C1205:C1206"/>
    <mergeCell ref="AU1205:AU1206"/>
    <mergeCell ref="AV1205:AV1206"/>
    <mergeCell ref="AW1205:AW1206"/>
    <mergeCell ref="AX1205:AX1206"/>
    <mergeCell ref="AY1205:AY1206"/>
    <mergeCell ref="AZ1205:AZ1206"/>
    <mergeCell ref="B1207:B1208"/>
    <mergeCell ref="C1207:C1208"/>
    <mergeCell ref="AU1207:AU1208"/>
    <mergeCell ref="AV1207:AV1208"/>
    <mergeCell ref="AW1207:AW1208"/>
    <mergeCell ref="AX1207:AX1208"/>
    <mergeCell ref="AY1207:AY1208"/>
    <mergeCell ref="AZ1207:AZ1208"/>
    <mergeCell ref="B1209:B1210"/>
    <mergeCell ref="C1209:C1210"/>
    <mergeCell ref="AU1209:AU1210"/>
    <mergeCell ref="AV1209:AV1210"/>
    <mergeCell ref="AW1209:AW1210"/>
    <mergeCell ref="AX1209:AX1210"/>
    <mergeCell ref="AY1209:AY1210"/>
    <mergeCell ref="AZ1209:AZ1210"/>
    <mergeCell ref="B1211:B1212"/>
    <mergeCell ref="C1211:C1212"/>
    <mergeCell ref="AU1211:AU1212"/>
    <mergeCell ref="AV1211:AV1212"/>
    <mergeCell ref="AW1211:AW1212"/>
    <mergeCell ref="AX1211:AX1212"/>
    <mergeCell ref="AY1211:AY1212"/>
    <mergeCell ref="AZ1211:AZ1212"/>
    <mergeCell ref="B1197:B1198"/>
    <mergeCell ref="C1197:C1198"/>
    <mergeCell ref="AU1197:AU1198"/>
    <mergeCell ref="AV1197:AV1198"/>
    <mergeCell ref="AW1197:AW1198"/>
    <mergeCell ref="AX1197:AX1198"/>
    <mergeCell ref="AY1197:AY1198"/>
    <mergeCell ref="AZ1197:AZ1198"/>
    <mergeCell ref="B1199:B1200"/>
    <mergeCell ref="C1199:C1200"/>
    <mergeCell ref="B1201:B1202"/>
    <mergeCell ref="C1201:C1202"/>
    <mergeCell ref="B1183:B1184"/>
    <mergeCell ref="C1183:C1184"/>
    <mergeCell ref="B1185:B1186"/>
    <mergeCell ref="C1185:C1186"/>
    <mergeCell ref="B1187:B1188"/>
    <mergeCell ref="C1187:C1188"/>
    <mergeCell ref="B1189:B1190"/>
    <mergeCell ref="C1189:C1190"/>
    <mergeCell ref="B1191:B1192"/>
    <mergeCell ref="C1191:C1192"/>
    <mergeCell ref="B1193:B1194"/>
    <mergeCell ref="C1193:C1194"/>
    <mergeCell ref="B1195:B1196"/>
    <mergeCell ref="C1195:C1196"/>
    <mergeCell ref="B1107:B1108"/>
    <mergeCell ref="C1107:C1108"/>
    <mergeCell ref="B1149:B1150"/>
    <mergeCell ref="C1149:C1150"/>
    <mergeCell ref="B1151:B1152"/>
    <mergeCell ref="C1151:C1152"/>
    <mergeCell ref="B1153:B1154"/>
    <mergeCell ref="C1153:C1154"/>
    <mergeCell ref="B1155:B1156"/>
    <mergeCell ref="C1155:C1156"/>
    <mergeCell ref="B1157:B1158"/>
    <mergeCell ref="C1157:C1158"/>
    <mergeCell ref="B1159:B1160"/>
    <mergeCell ref="C1159:C1160"/>
    <mergeCell ref="B1161:B1162"/>
    <mergeCell ref="C1161:C1162"/>
    <mergeCell ref="B1163:B1164"/>
    <mergeCell ref="C1163:C1164"/>
    <mergeCell ref="B1165:B1166"/>
    <mergeCell ref="C1165:C1166"/>
    <mergeCell ref="B1167:B1168"/>
    <mergeCell ref="C1167:C1168"/>
    <mergeCell ref="B1169:B1170"/>
    <mergeCell ref="C1169:C1170"/>
    <mergeCell ref="B1171:B1172"/>
    <mergeCell ref="C1171:C1172"/>
    <mergeCell ref="B1173:B1174"/>
    <mergeCell ref="C1173:C1174"/>
    <mergeCell ref="B1175:B1176"/>
    <mergeCell ref="C1175:C1176"/>
    <mergeCell ref="B1177:B1178"/>
    <mergeCell ref="C1177:C1178"/>
    <mergeCell ref="B1179:B1180"/>
    <mergeCell ref="C1179:C1180"/>
    <mergeCell ref="B1181:B1182"/>
    <mergeCell ref="C1181:C1182"/>
    <mergeCell ref="B1133:B1134"/>
    <mergeCell ref="C1133:C1134"/>
    <mergeCell ref="AU1133:AU1134"/>
    <mergeCell ref="AV1133:AV1134"/>
    <mergeCell ref="AW1133:AW1134"/>
    <mergeCell ref="AX1133:AX1134"/>
    <mergeCell ref="AY1133:AY1134"/>
    <mergeCell ref="AZ1133:AZ1134"/>
    <mergeCell ref="B1135:B1136"/>
    <mergeCell ref="C1135:C1136"/>
    <mergeCell ref="AU1135:AU1136"/>
    <mergeCell ref="AV1135:AV1136"/>
    <mergeCell ref="AW1135:AW1136"/>
    <mergeCell ref="AX1135:AX1136"/>
    <mergeCell ref="AY1135:AY1136"/>
    <mergeCell ref="AZ1135:AZ1136"/>
    <mergeCell ref="B1137:B1138"/>
    <mergeCell ref="C1137:C1138"/>
    <mergeCell ref="AU1137:AU1138"/>
    <mergeCell ref="AV1137:AV1138"/>
    <mergeCell ref="AW1137:AW1138"/>
    <mergeCell ref="AX1137:AX1138"/>
    <mergeCell ref="AY1137:AY1138"/>
    <mergeCell ref="AZ1137:AZ1138"/>
    <mergeCell ref="B1139:B1140"/>
    <mergeCell ref="C1139:C1140"/>
    <mergeCell ref="B1141:B1142"/>
    <mergeCell ref="C1141:C1142"/>
    <mergeCell ref="B1143:B1144"/>
    <mergeCell ref="C1143:C1144"/>
    <mergeCell ref="B1145:B1146"/>
    <mergeCell ref="C1145:C1146"/>
    <mergeCell ref="B1147:B1148"/>
    <mergeCell ref="C1147:C1148"/>
    <mergeCell ref="B1121:B1122"/>
    <mergeCell ref="C1121:C1122"/>
    <mergeCell ref="AU1121:AU1122"/>
    <mergeCell ref="AV1121:AV1122"/>
    <mergeCell ref="AW1121:AW1122"/>
    <mergeCell ref="AX1121:AX1122"/>
    <mergeCell ref="AY1121:AY1122"/>
    <mergeCell ref="AZ1121:AZ1122"/>
    <mergeCell ref="B1123:B1124"/>
    <mergeCell ref="C1123:C1124"/>
    <mergeCell ref="AU1123:AU1124"/>
    <mergeCell ref="AV1123:AV1124"/>
    <mergeCell ref="AW1123:AW1124"/>
    <mergeCell ref="AX1123:AX1124"/>
    <mergeCell ref="AY1123:AY1124"/>
    <mergeCell ref="AZ1123:AZ1124"/>
    <mergeCell ref="B1125:B1126"/>
    <mergeCell ref="C1125:C1126"/>
    <mergeCell ref="AU1125:AU1126"/>
    <mergeCell ref="AV1125:AV1126"/>
    <mergeCell ref="AW1125:AW1126"/>
    <mergeCell ref="AX1125:AX1126"/>
    <mergeCell ref="AY1125:AY1126"/>
    <mergeCell ref="AZ1125:AZ1126"/>
    <mergeCell ref="B1129:B1130"/>
    <mergeCell ref="C1129:C1130"/>
    <mergeCell ref="AU1129:AU1130"/>
    <mergeCell ref="AV1129:AV1130"/>
    <mergeCell ref="AW1129:AW1130"/>
    <mergeCell ref="AX1129:AX1130"/>
    <mergeCell ref="AY1129:AY1130"/>
    <mergeCell ref="AZ1129:AZ1130"/>
    <mergeCell ref="B1131:B1132"/>
    <mergeCell ref="C1131:C1132"/>
    <mergeCell ref="AU1131:AU1132"/>
    <mergeCell ref="AV1131:AV1132"/>
    <mergeCell ref="AW1131:AW1132"/>
    <mergeCell ref="AX1131:AX1132"/>
    <mergeCell ref="AY1131:AY1132"/>
    <mergeCell ref="AZ1131:AZ1132"/>
    <mergeCell ref="AU1199:AU1200"/>
    <mergeCell ref="AV1199:AV1200"/>
    <mergeCell ref="AW1199:AW1200"/>
    <mergeCell ref="AX1199:AX1200"/>
    <mergeCell ref="AY1199:AY1200"/>
    <mergeCell ref="AZ1199:AZ1200"/>
    <mergeCell ref="AU1201:AU1202"/>
    <mergeCell ref="AV1201:AV1202"/>
    <mergeCell ref="AW1201:AW1202"/>
    <mergeCell ref="AX1201:AX1202"/>
    <mergeCell ref="AY1201:AY1202"/>
    <mergeCell ref="AZ1201:AZ1202"/>
    <mergeCell ref="AU1203:AU1204"/>
    <mergeCell ref="AV1203:AV1204"/>
    <mergeCell ref="AW1203:AW1204"/>
    <mergeCell ref="AX1203:AX1204"/>
    <mergeCell ref="AY1203:AY1204"/>
    <mergeCell ref="AZ1203:AZ1204"/>
    <mergeCell ref="B1109:B1110"/>
    <mergeCell ref="C1109:C1110"/>
    <mergeCell ref="AU1109:AU1110"/>
    <mergeCell ref="AV1109:AV1110"/>
    <mergeCell ref="AW1109:AW1110"/>
    <mergeCell ref="AX1109:AX1110"/>
    <mergeCell ref="AY1109:AY1110"/>
    <mergeCell ref="AZ1109:AZ1110"/>
    <mergeCell ref="B1111:B1112"/>
    <mergeCell ref="C1111:C1112"/>
    <mergeCell ref="AU1111:AU1112"/>
    <mergeCell ref="AV1111:AV1112"/>
    <mergeCell ref="AW1111:AW1112"/>
    <mergeCell ref="AX1111:AX1112"/>
    <mergeCell ref="AY1111:AY1112"/>
    <mergeCell ref="AZ1111:AZ1112"/>
    <mergeCell ref="B1113:B1114"/>
    <mergeCell ref="C1113:C1114"/>
    <mergeCell ref="AU1113:AU1114"/>
    <mergeCell ref="AV1113:AV1114"/>
    <mergeCell ref="AW1113:AW1114"/>
    <mergeCell ref="AX1113:AX1114"/>
    <mergeCell ref="AY1113:AY1114"/>
    <mergeCell ref="AZ1113:AZ1114"/>
    <mergeCell ref="B1115:B1116"/>
    <mergeCell ref="C1115:C1116"/>
    <mergeCell ref="AU1115:AU1116"/>
    <mergeCell ref="AV1115:AV1116"/>
    <mergeCell ref="AW1115:AW1116"/>
    <mergeCell ref="AX1115:AX1116"/>
    <mergeCell ref="AY1115:AY1116"/>
    <mergeCell ref="AZ1115:AZ1116"/>
    <mergeCell ref="B1117:B1118"/>
    <mergeCell ref="C1117:C1118"/>
    <mergeCell ref="AU1117:AU1118"/>
    <mergeCell ref="AV1117:AV1118"/>
    <mergeCell ref="AW1117:AW1118"/>
    <mergeCell ref="AX1117:AX1118"/>
    <mergeCell ref="AY1117:AY1118"/>
    <mergeCell ref="AZ1117:AZ1118"/>
    <mergeCell ref="B1119:B1120"/>
    <mergeCell ref="C1119:C1120"/>
    <mergeCell ref="AU1119:AU1120"/>
    <mergeCell ref="AV1119:AV1120"/>
    <mergeCell ref="AU1187:AU1188"/>
    <mergeCell ref="AV1187:AV1188"/>
    <mergeCell ref="AW1187:AW1188"/>
    <mergeCell ref="AX1187:AX1188"/>
    <mergeCell ref="AY1187:AY1188"/>
    <mergeCell ref="AZ1187:AZ1188"/>
    <mergeCell ref="AU1189:AU1190"/>
    <mergeCell ref="AV1189:AV1190"/>
    <mergeCell ref="AW1189:AW1190"/>
    <mergeCell ref="AX1189:AX1190"/>
    <mergeCell ref="AY1189:AY1190"/>
    <mergeCell ref="AZ1189:AZ1190"/>
    <mergeCell ref="AU1191:AU1192"/>
    <mergeCell ref="AV1191:AV1192"/>
    <mergeCell ref="AW1191:AW1192"/>
    <mergeCell ref="AX1191:AX1192"/>
    <mergeCell ref="AY1191:AY1192"/>
    <mergeCell ref="AZ1191:AZ1192"/>
    <mergeCell ref="AU1193:AU1194"/>
    <mergeCell ref="AV1193:AV1194"/>
    <mergeCell ref="AW1193:AW1194"/>
    <mergeCell ref="AX1193:AX1194"/>
    <mergeCell ref="AY1193:AY1194"/>
    <mergeCell ref="AZ1193:AZ1194"/>
    <mergeCell ref="AU1195:AU1196"/>
    <mergeCell ref="AV1195:AV1196"/>
    <mergeCell ref="AW1195:AW1196"/>
    <mergeCell ref="AX1195:AX1196"/>
    <mergeCell ref="AY1195:AY1196"/>
    <mergeCell ref="AZ1195:AZ1196"/>
    <mergeCell ref="AU1185:AU1186"/>
    <mergeCell ref="AV1185:AV1186"/>
    <mergeCell ref="AW1185:AW1186"/>
    <mergeCell ref="AX1185:AX1186"/>
    <mergeCell ref="AY1185:AY1186"/>
    <mergeCell ref="AZ1185:AZ1186"/>
    <mergeCell ref="AY1171:AY1172"/>
    <mergeCell ref="AZ1171:AZ1172"/>
    <mergeCell ref="AU1173:AU1174"/>
    <mergeCell ref="AV1173:AV1174"/>
    <mergeCell ref="AW1173:AW1174"/>
    <mergeCell ref="AX1173:AX1174"/>
    <mergeCell ref="AY1173:AY1174"/>
    <mergeCell ref="AZ1173:AZ1174"/>
    <mergeCell ref="AU1151:AU1152"/>
    <mergeCell ref="AV1151:AV1152"/>
    <mergeCell ref="AW1151:AW1152"/>
    <mergeCell ref="AX1151:AX1152"/>
    <mergeCell ref="AY1151:AY1152"/>
    <mergeCell ref="AZ1151:AZ1152"/>
    <mergeCell ref="AU1153:AU1154"/>
    <mergeCell ref="AV1153:AV1154"/>
    <mergeCell ref="AW1153:AW1154"/>
    <mergeCell ref="AX1153:AX1154"/>
    <mergeCell ref="AY1153:AY1154"/>
    <mergeCell ref="AZ1153:AZ1154"/>
    <mergeCell ref="AU1155:AU1156"/>
    <mergeCell ref="AV1155:AV1156"/>
    <mergeCell ref="AU1107:AU1108"/>
    <mergeCell ref="AV1107:AV1108"/>
    <mergeCell ref="AW1107:AW1108"/>
    <mergeCell ref="AX1107:AX1108"/>
    <mergeCell ref="AY1107:AY1108"/>
    <mergeCell ref="AZ1107:AZ1108"/>
    <mergeCell ref="AU1175:AU1176"/>
    <mergeCell ref="AV1175:AV1176"/>
    <mergeCell ref="AW1175:AW1176"/>
    <mergeCell ref="AX1175:AX1176"/>
    <mergeCell ref="AY1175:AY1176"/>
    <mergeCell ref="AZ1175:AZ1176"/>
    <mergeCell ref="AU1177:AU1178"/>
    <mergeCell ref="AV1177:AV1178"/>
    <mergeCell ref="AW1177:AW1178"/>
    <mergeCell ref="AX1177:AX1178"/>
    <mergeCell ref="AY1177:AY1178"/>
    <mergeCell ref="AZ1177:AZ1178"/>
    <mergeCell ref="AU1179:AU1180"/>
    <mergeCell ref="AV1179:AV1180"/>
    <mergeCell ref="AW1179:AW1180"/>
    <mergeCell ref="AX1179:AX1180"/>
    <mergeCell ref="AY1179:AY1180"/>
    <mergeCell ref="AZ1179:AZ1180"/>
    <mergeCell ref="AU1181:AU1182"/>
    <mergeCell ref="AV1181:AV1182"/>
    <mergeCell ref="AW1181:AW1182"/>
    <mergeCell ref="AX1181:AX1182"/>
    <mergeCell ref="AY1181:AY1182"/>
    <mergeCell ref="AZ1181:AZ1182"/>
    <mergeCell ref="AU1183:AU1184"/>
    <mergeCell ref="AV1183:AV1184"/>
    <mergeCell ref="AW1183:AW1184"/>
    <mergeCell ref="AX1183:AX1184"/>
    <mergeCell ref="AY1183:AY1184"/>
    <mergeCell ref="AZ1183:AZ1184"/>
    <mergeCell ref="AU1163:AU1164"/>
    <mergeCell ref="AV1163:AV1164"/>
    <mergeCell ref="AW1163:AW1164"/>
    <mergeCell ref="AX1163:AX1164"/>
    <mergeCell ref="AY1163:AY1164"/>
    <mergeCell ref="AZ1163:AZ1164"/>
    <mergeCell ref="AU1165:AU1166"/>
    <mergeCell ref="AV1165:AV1166"/>
    <mergeCell ref="AW1165:AW1166"/>
    <mergeCell ref="AX1165:AX1166"/>
    <mergeCell ref="AY1165:AY1166"/>
    <mergeCell ref="AZ1165:AZ1166"/>
    <mergeCell ref="AU1167:AU1168"/>
    <mergeCell ref="AV1167:AV1168"/>
    <mergeCell ref="AW1167:AW1168"/>
    <mergeCell ref="AX1167:AX1168"/>
    <mergeCell ref="AY1167:AY1168"/>
    <mergeCell ref="AZ1167:AZ1168"/>
    <mergeCell ref="AU1169:AU1170"/>
    <mergeCell ref="AV1169:AV1170"/>
    <mergeCell ref="AW1169:AW1170"/>
    <mergeCell ref="AX1169:AX1170"/>
    <mergeCell ref="AY1169:AY1170"/>
    <mergeCell ref="AZ1169:AZ1170"/>
    <mergeCell ref="AU1171:AU1172"/>
    <mergeCell ref="AV1171:AV1172"/>
    <mergeCell ref="AW1171:AW1172"/>
    <mergeCell ref="AX1171:AX1172"/>
    <mergeCell ref="AW1155:AW1156"/>
    <mergeCell ref="AX1155:AX1156"/>
    <mergeCell ref="AY1155:AY1156"/>
    <mergeCell ref="AZ1155:AZ1156"/>
    <mergeCell ref="AU1157:AU1158"/>
    <mergeCell ref="AV1157:AV1158"/>
    <mergeCell ref="AW1157:AW1158"/>
    <mergeCell ref="AX1157:AX1158"/>
    <mergeCell ref="AY1157:AY1158"/>
    <mergeCell ref="AZ1157:AZ1158"/>
    <mergeCell ref="AU1159:AU1160"/>
    <mergeCell ref="AV1159:AV1160"/>
    <mergeCell ref="AW1159:AW1160"/>
    <mergeCell ref="AX1159:AX1160"/>
    <mergeCell ref="AY1159:AY1160"/>
    <mergeCell ref="AZ1159:AZ1160"/>
    <mergeCell ref="AU1161:AU1162"/>
    <mergeCell ref="AV1161:AV1162"/>
    <mergeCell ref="AW1161:AW1162"/>
    <mergeCell ref="AX1161:AX1162"/>
    <mergeCell ref="AY1161:AY1162"/>
    <mergeCell ref="AZ1161:AZ1162"/>
    <mergeCell ref="AU1139:AU1140"/>
    <mergeCell ref="AV1139:AV1140"/>
    <mergeCell ref="AW1139:AW1140"/>
    <mergeCell ref="AX1139:AX1140"/>
    <mergeCell ref="AY1139:AY1140"/>
    <mergeCell ref="AZ1139:AZ1140"/>
    <mergeCell ref="AU1141:AU1142"/>
    <mergeCell ref="AV1141:AV1142"/>
    <mergeCell ref="AW1141:AW1142"/>
    <mergeCell ref="AX1141:AX1142"/>
    <mergeCell ref="AY1141:AY1142"/>
    <mergeCell ref="AZ1141:AZ1142"/>
    <mergeCell ref="AU1143:AU1144"/>
    <mergeCell ref="AV1143:AV1144"/>
    <mergeCell ref="AW1143:AW1144"/>
    <mergeCell ref="AX1143:AX1144"/>
    <mergeCell ref="AY1143:AY1144"/>
    <mergeCell ref="AZ1143:AZ1144"/>
    <mergeCell ref="AU1145:AU1146"/>
    <mergeCell ref="AV1145:AV1146"/>
    <mergeCell ref="AW1145:AW1146"/>
    <mergeCell ref="AX1145:AX1146"/>
    <mergeCell ref="AY1145:AY1146"/>
    <mergeCell ref="AZ1145:AZ1146"/>
    <mergeCell ref="AU1147:AU1148"/>
    <mergeCell ref="AV1147:AV1148"/>
    <mergeCell ref="AW1147:AW1148"/>
    <mergeCell ref="AX1147:AX1148"/>
    <mergeCell ref="AY1147:AY1148"/>
    <mergeCell ref="AZ1147:AZ1148"/>
    <mergeCell ref="AU1149:AU1150"/>
    <mergeCell ref="AV1149:AV1150"/>
    <mergeCell ref="AW1149:AW1150"/>
    <mergeCell ref="AX1149:AX1150"/>
    <mergeCell ref="AY1149:AY1150"/>
    <mergeCell ref="AZ1149:AZ1150"/>
    <mergeCell ref="AZ1127:AZ1128"/>
    <mergeCell ref="AW1119:AW1120"/>
    <mergeCell ref="AX1119:AX1120"/>
    <mergeCell ref="AY1119:AY1120"/>
    <mergeCell ref="AZ1119:AZ1120"/>
    <mergeCell ref="B1127:B1128"/>
    <mergeCell ref="C1127:C1128"/>
    <mergeCell ref="AU1127:AU1128"/>
    <mergeCell ref="AV1127:AV1128"/>
    <mergeCell ref="AW1127:AW1128"/>
    <mergeCell ref="AX1127:AX1128"/>
    <mergeCell ref="AY1127:AY1128"/>
    <mergeCell ref="Q1025:Q1026"/>
    <mergeCell ref="R1025:R1026"/>
    <mergeCell ref="S1025:S1026"/>
    <mergeCell ref="T1025:T1026"/>
    <mergeCell ref="U1025:U1026"/>
    <mergeCell ref="V1025:V1026"/>
    <mergeCell ref="W1025:W1026"/>
    <mergeCell ref="Y1025:Y1026"/>
    <mergeCell ref="Z1025:Z1026"/>
    <mergeCell ref="AA1025:AA1026"/>
    <mergeCell ref="AB1025:AB1026"/>
    <mergeCell ref="AC1025:AC1026"/>
    <mergeCell ref="AD1025:AD1026"/>
    <mergeCell ref="AF1025:AF1026"/>
    <mergeCell ref="AP1025:AP1026"/>
    <mergeCell ref="AS1025:AS1026"/>
    <mergeCell ref="AT1025:AT1026"/>
    <mergeCell ref="AU1025:AU1026"/>
    <mergeCell ref="AV1025:AV1026"/>
    <mergeCell ref="AW1025:AW1026"/>
    <mergeCell ref="AX1025:AX1026"/>
    <mergeCell ref="AY1025:AY1026"/>
    <mergeCell ref="AZ1025:AZ1026"/>
    <mergeCell ref="AU1027:AU1028"/>
    <mergeCell ref="AV1027:AV1028"/>
    <mergeCell ref="AW1027:AW1028"/>
    <mergeCell ref="AX1027:AX1028"/>
    <mergeCell ref="AY1027:AY1028"/>
    <mergeCell ref="AZ1027:AZ1028"/>
    <mergeCell ref="B1031:B1032"/>
    <mergeCell ref="C1031:C1032"/>
    <mergeCell ref="D1031:D1032"/>
    <mergeCell ref="E1031:E1032"/>
    <mergeCell ref="G1031:G1032"/>
    <mergeCell ref="H1031:H1032"/>
    <mergeCell ref="J1031:J1032"/>
    <mergeCell ref="K1031:K1032"/>
    <mergeCell ref="M1031:M1032"/>
    <mergeCell ref="N1031:N1032"/>
    <mergeCell ref="O1031:O1032"/>
    <mergeCell ref="Q1031:Q1032"/>
    <mergeCell ref="R1031:R1032"/>
    <mergeCell ref="S1031:S1032"/>
    <mergeCell ref="T1031:T1032"/>
    <mergeCell ref="U1031:U1032"/>
    <mergeCell ref="V1031:V1032"/>
    <mergeCell ref="W1031:W1032"/>
    <mergeCell ref="X1031:X1032"/>
    <mergeCell ref="Y1031:Y1032"/>
    <mergeCell ref="Z1031:Z1032"/>
    <mergeCell ref="AA1031:AA1032"/>
    <mergeCell ref="AB1031:AB1032"/>
    <mergeCell ref="AF1023:AF1024"/>
    <mergeCell ref="AP1023:AP1024"/>
    <mergeCell ref="AS1023:AS1024"/>
    <mergeCell ref="AT1023:AT1024"/>
    <mergeCell ref="AU1023:AU1024"/>
    <mergeCell ref="AV1023:AV1024"/>
    <mergeCell ref="AW1023:AW1024"/>
    <mergeCell ref="AX1023:AX1024"/>
    <mergeCell ref="AX1017:AX1018"/>
    <mergeCell ref="AY1017:AY1018"/>
    <mergeCell ref="AY1023:AY1024"/>
    <mergeCell ref="AX1019:AX1020"/>
    <mergeCell ref="AY1019:AY1020"/>
    <mergeCell ref="AZ1019:AZ1020"/>
    <mergeCell ref="Q1021:Q1022"/>
    <mergeCell ref="R1021:R1022"/>
    <mergeCell ref="S1021:S1022"/>
    <mergeCell ref="T1021:T1022"/>
    <mergeCell ref="U1021:U1022"/>
    <mergeCell ref="V1021:V1022"/>
    <mergeCell ref="W1021:W1022"/>
    <mergeCell ref="Y1021:Y1022"/>
    <mergeCell ref="Z1021:Z1022"/>
    <mergeCell ref="AA1021:AA1022"/>
    <mergeCell ref="AB1021:AB1022"/>
    <mergeCell ref="AC1021:AC1022"/>
    <mergeCell ref="AD1021:AD1022"/>
    <mergeCell ref="AF1021:AF1022"/>
    <mergeCell ref="AP1021:AP1022"/>
    <mergeCell ref="AS1021:AS1022"/>
    <mergeCell ref="AT1021:AT1022"/>
    <mergeCell ref="AU1021:AU1022"/>
    <mergeCell ref="AV1021:AV1022"/>
    <mergeCell ref="AW1021:AW1022"/>
    <mergeCell ref="AX1021:AX1022"/>
    <mergeCell ref="AC1019:AC1020"/>
    <mergeCell ref="AD1019:AD1020"/>
    <mergeCell ref="AF1019:AF1020"/>
    <mergeCell ref="AP1019:AP1020"/>
    <mergeCell ref="AS1019:AS1020"/>
    <mergeCell ref="AT1019:AT1020"/>
    <mergeCell ref="AU1019:AU1020"/>
    <mergeCell ref="AZ1023:AZ1024"/>
    <mergeCell ref="Q1013:Q1014"/>
    <mergeCell ref="R1013:R1014"/>
    <mergeCell ref="S1013:S1014"/>
    <mergeCell ref="T1013:T1014"/>
    <mergeCell ref="U1013:U1014"/>
    <mergeCell ref="V1013:V1014"/>
    <mergeCell ref="W1013:W1014"/>
    <mergeCell ref="Y1013:Y1014"/>
    <mergeCell ref="Z1013:Z1014"/>
    <mergeCell ref="AA1013:AA1014"/>
    <mergeCell ref="AB1013:AB1014"/>
    <mergeCell ref="AC1013:AC1014"/>
    <mergeCell ref="AD1013:AD1014"/>
    <mergeCell ref="AF1013:AF1014"/>
    <mergeCell ref="AP1013:AP1014"/>
    <mergeCell ref="AS1013:AS1014"/>
    <mergeCell ref="AT1013:AT1014"/>
    <mergeCell ref="AU1013:AU1014"/>
    <mergeCell ref="AV1013:AV1014"/>
    <mergeCell ref="AW1013:AW1014"/>
    <mergeCell ref="AX1013:AX1014"/>
    <mergeCell ref="AY1013:AY1014"/>
    <mergeCell ref="AZ1013:AZ1014"/>
    <mergeCell ref="Q1015:Q1016"/>
    <mergeCell ref="R1015:R1016"/>
    <mergeCell ref="S1015:S1016"/>
    <mergeCell ref="T1015:T1016"/>
    <mergeCell ref="U1015:U1016"/>
    <mergeCell ref="V1015:V1016"/>
    <mergeCell ref="W1015:W1016"/>
    <mergeCell ref="Y1015:Y1016"/>
    <mergeCell ref="Z1015:Z1016"/>
    <mergeCell ref="AA1015:AA1016"/>
    <mergeCell ref="AB1015:AB1016"/>
    <mergeCell ref="AC1015:AC1016"/>
    <mergeCell ref="AD1015:AD1016"/>
    <mergeCell ref="AF1015:AF1016"/>
    <mergeCell ref="AP1015:AP1016"/>
    <mergeCell ref="AS1015:AS1016"/>
    <mergeCell ref="AT1015:AT1016"/>
    <mergeCell ref="AU1015:AU1016"/>
    <mergeCell ref="AV1015:AV1016"/>
    <mergeCell ref="AW1015:AW1016"/>
    <mergeCell ref="AX1015:AX1016"/>
    <mergeCell ref="AY1015:AY1016"/>
    <mergeCell ref="AZ1015:AZ1016"/>
    <mergeCell ref="Q925:Q926"/>
    <mergeCell ref="R925:R926"/>
    <mergeCell ref="S925:S926"/>
    <mergeCell ref="T925:T926"/>
    <mergeCell ref="U925:U926"/>
    <mergeCell ref="V925:V926"/>
    <mergeCell ref="W925:W926"/>
    <mergeCell ref="Y925:Y926"/>
    <mergeCell ref="Z925:Z926"/>
    <mergeCell ref="AA925:AA926"/>
    <mergeCell ref="AB925:AB926"/>
    <mergeCell ref="AC925:AC926"/>
    <mergeCell ref="AD925:AD926"/>
    <mergeCell ref="AF925:AF926"/>
    <mergeCell ref="AP925:AP926"/>
    <mergeCell ref="AS925:AS926"/>
    <mergeCell ref="AT925:AT926"/>
    <mergeCell ref="AU925:AU926"/>
    <mergeCell ref="AV925:AV926"/>
    <mergeCell ref="AW925:AW926"/>
    <mergeCell ref="AX925:AX926"/>
    <mergeCell ref="AY925:AY926"/>
    <mergeCell ref="AV927:AV928"/>
    <mergeCell ref="AW927:AW928"/>
    <mergeCell ref="AX927:AX928"/>
    <mergeCell ref="AY927:AY928"/>
    <mergeCell ref="AZ927:AZ928"/>
    <mergeCell ref="AV929:AV930"/>
    <mergeCell ref="AW929:AW930"/>
    <mergeCell ref="AU1009:AU1010"/>
    <mergeCell ref="Q1009:Q1010"/>
    <mergeCell ref="R1009:R1010"/>
    <mergeCell ref="S1009:S1010"/>
    <mergeCell ref="T1009:T1010"/>
    <mergeCell ref="U1009:U1010"/>
    <mergeCell ref="V1009:V1010"/>
    <mergeCell ref="W1009:W1010"/>
    <mergeCell ref="Y1009:Y1010"/>
    <mergeCell ref="Z1009:Z1010"/>
    <mergeCell ref="AZ925:AZ926"/>
    <mergeCell ref="AW1007:AW1008"/>
    <mergeCell ref="AX1007:AX1008"/>
    <mergeCell ref="AY1007:AY1008"/>
    <mergeCell ref="AZ1007:AZ1008"/>
    <mergeCell ref="Q1007:Q1008"/>
    <mergeCell ref="R1007:R1008"/>
    <mergeCell ref="S1007:S1008"/>
    <mergeCell ref="T1007:T1008"/>
    <mergeCell ref="U1007:U1008"/>
    <mergeCell ref="V1007:V1008"/>
    <mergeCell ref="W1007:W1008"/>
    <mergeCell ref="Y1007:Y1008"/>
    <mergeCell ref="Z1007:Z1008"/>
    <mergeCell ref="AA1007:AA1008"/>
    <mergeCell ref="AB1007:AB1008"/>
    <mergeCell ref="AC1007:AC1008"/>
    <mergeCell ref="AD1007:AD1008"/>
    <mergeCell ref="AF1007:AF1008"/>
    <mergeCell ref="AP1007:AP1008"/>
    <mergeCell ref="AS1007:AS1008"/>
    <mergeCell ref="AT1007:AT1008"/>
    <mergeCell ref="AW1009:AW1010"/>
    <mergeCell ref="AX1009:AX1010"/>
    <mergeCell ref="AY1009:AY1010"/>
    <mergeCell ref="AC921:AC922"/>
    <mergeCell ref="AD921:AD922"/>
    <mergeCell ref="AF921:AF922"/>
    <mergeCell ref="AP921:AP922"/>
    <mergeCell ref="AS921:AS922"/>
    <mergeCell ref="AT921:AT922"/>
    <mergeCell ref="AU921:AU922"/>
    <mergeCell ref="AV921:AV922"/>
    <mergeCell ref="AW921:AW922"/>
    <mergeCell ref="AX921:AX922"/>
    <mergeCell ref="AY921:AY922"/>
    <mergeCell ref="AZ921:AZ922"/>
    <mergeCell ref="Q923:Q924"/>
    <mergeCell ref="R923:R924"/>
    <mergeCell ref="S923:S924"/>
    <mergeCell ref="T923:T924"/>
    <mergeCell ref="U923:U924"/>
    <mergeCell ref="V923:V924"/>
    <mergeCell ref="W923:W924"/>
    <mergeCell ref="Y923:Y924"/>
    <mergeCell ref="Z923:Z924"/>
    <mergeCell ref="AA923:AA924"/>
    <mergeCell ref="AB923:AB924"/>
    <mergeCell ref="AC923:AC924"/>
    <mergeCell ref="AD923:AD924"/>
    <mergeCell ref="AF923:AF924"/>
    <mergeCell ref="AP923:AP924"/>
    <mergeCell ref="AS923:AS924"/>
    <mergeCell ref="AT923:AT924"/>
    <mergeCell ref="AU923:AU924"/>
    <mergeCell ref="AV923:AV924"/>
    <mergeCell ref="AW923:AW924"/>
    <mergeCell ref="AX923:AX924"/>
    <mergeCell ref="AY923:AY924"/>
    <mergeCell ref="AZ923:AZ924"/>
    <mergeCell ref="AW917:AW918"/>
    <mergeCell ref="AX917:AX918"/>
    <mergeCell ref="AY917:AY918"/>
    <mergeCell ref="AZ917:AZ918"/>
    <mergeCell ref="Q919:Q920"/>
    <mergeCell ref="R919:R920"/>
    <mergeCell ref="S919:S920"/>
    <mergeCell ref="T919:T920"/>
    <mergeCell ref="U919:U920"/>
    <mergeCell ref="V919:V920"/>
    <mergeCell ref="W919:W920"/>
    <mergeCell ref="Y919:Y920"/>
    <mergeCell ref="Z919:Z920"/>
    <mergeCell ref="AA919:AA920"/>
    <mergeCell ref="AB919:AB920"/>
    <mergeCell ref="AC919:AC920"/>
    <mergeCell ref="AD919:AD920"/>
    <mergeCell ref="AF919:AF920"/>
    <mergeCell ref="AP919:AP920"/>
    <mergeCell ref="AS919:AS920"/>
    <mergeCell ref="AT919:AT920"/>
    <mergeCell ref="AU919:AU920"/>
    <mergeCell ref="AV919:AV920"/>
    <mergeCell ref="AA917:AA918"/>
    <mergeCell ref="AB917:AB918"/>
    <mergeCell ref="AC917:AC918"/>
    <mergeCell ref="AD917:AD918"/>
    <mergeCell ref="AF917:AF918"/>
    <mergeCell ref="AP917:AP918"/>
    <mergeCell ref="AS917:AS918"/>
    <mergeCell ref="AT917:AT918"/>
    <mergeCell ref="AW919:AW920"/>
    <mergeCell ref="AX919:AX920"/>
    <mergeCell ref="AY919:AY920"/>
    <mergeCell ref="AZ919:AZ920"/>
    <mergeCell ref="Q911:Q912"/>
    <mergeCell ref="R911:R912"/>
    <mergeCell ref="S911:S912"/>
    <mergeCell ref="T911:T912"/>
    <mergeCell ref="U911:U912"/>
    <mergeCell ref="V911:V912"/>
    <mergeCell ref="W911:W912"/>
    <mergeCell ref="Y911:Y912"/>
    <mergeCell ref="Z911:Z912"/>
    <mergeCell ref="AA911:AA912"/>
    <mergeCell ref="AB911:AB912"/>
    <mergeCell ref="AC911:AC912"/>
    <mergeCell ref="AD911:AD912"/>
    <mergeCell ref="AF911:AF912"/>
    <mergeCell ref="AP911:AP912"/>
    <mergeCell ref="AS911:AS912"/>
    <mergeCell ref="AT911:AT912"/>
    <mergeCell ref="AU911:AU912"/>
    <mergeCell ref="AV911:AV912"/>
    <mergeCell ref="AW911:AW912"/>
    <mergeCell ref="AX911:AX912"/>
    <mergeCell ref="AY915:AY916"/>
    <mergeCell ref="AZ915:AZ916"/>
    <mergeCell ref="AY911:AY912"/>
    <mergeCell ref="AZ911:AZ912"/>
    <mergeCell ref="Q913:Q914"/>
    <mergeCell ref="R913:R914"/>
    <mergeCell ref="S913:S914"/>
    <mergeCell ref="T913:T914"/>
    <mergeCell ref="U913:U914"/>
    <mergeCell ref="V913:V914"/>
    <mergeCell ref="W913:W914"/>
    <mergeCell ref="Y913:Y914"/>
    <mergeCell ref="Z913:Z914"/>
    <mergeCell ref="AA913:AA914"/>
    <mergeCell ref="AB913:AB914"/>
    <mergeCell ref="AC913:AC914"/>
    <mergeCell ref="AD913:AD914"/>
    <mergeCell ref="AF913:AF914"/>
    <mergeCell ref="AP913:AP914"/>
    <mergeCell ref="AS913:AS914"/>
    <mergeCell ref="AT913:AT914"/>
    <mergeCell ref="AU913:AU914"/>
    <mergeCell ref="AV913:AV914"/>
    <mergeCell ref="AW913:AW914"/>
    <mergeCell ref="AX913:AX914"/>
    <mergeCell ref="AY913:AY914"/>
    <mergeCell ref="AZ913:AZ914"/>
    <mergeCell ref="Q915:Q916"/>
    <mergeCell ref="R915:R916"/>
    <mergeCell ref="S915:S916"/>
    <mergeCell ref="T915:T916"/>
    <mergeCell ref="U915:U916"/>
    <mergeCell ref="V915:V916"/>
    <mergeCell ref="W915:W916"/>
    <mergeCell ref="Y915:Y916"/>
    <mergeCell ref="Z915:Z916"/>
    <mergeCell ref="AA915:AA916"/>
    <mergeCell ref="AB915:AB916"/>
    <mergeCell ref="AC915:AC916"/>
    <mergeCell ref="AD915:AD916"/>
    <mergeCell ref="AF915:AF916"/>
    <mergeCell ref="AP915:AP916"/>
    <mergeCell ref="AS915:AS916"/>
    <mergeCell ref="AX907:AX908"/>
    <mergeCell ref="AY907:AY908"/>
    <mergeCell ref="AZ907:AZ908"/>
    <mergeCell ref="Q909:Q910"/>
    <mergeCell ref="R909:R910"/>
    <mergeCell ref="S909:S910"/>
    <mergeCell ref="T909:T910"/>
    <mergeCell ref="U909:U910"/>
    <mergeCell ref="V909:V910"/>
    <mergeCell ref="W909:W910"/>
    <mergeCell ref="Y909:Y910"/>
    <mergeCell ref="Z909:Z910"/>
    <mergeCell ref="AA909:AA910"/>
    <mergeCell ref="AB909:AB910"/>
    <mergeCell ref="AC909:AC910"/>
    <mergeCell ref="AD909:AD910"/>
    <mergeCell ref="AF909:AF910"/>
    <mergeCell ref="AP909:AP910"/>
    <mergeCell ref="AS909:AS910"/>
    <mergeCell ref="AT909:AT910"/>
    <mergeCell ref="AU909:AU910"/>
    <mergeCell ref="AV909:AV910"/>
    <mergeCell ref="AW909:AW910"/>
    <mergeCell ref="AC907:AC908"/>
    <mergeCell ref="AD907:AD908"/>
    <mergeCell ref="AF907:AF908"/>
    <mergeCell ref="AP907:AP908"/>
    <mergeCell ref="AS907:AS908"/>
    <mergeCell ref="AT907:AT908"/>
    <mergeCell ref="AU907:AU908"/>
    <mergeCell ref="AV907:AV908"/>
    <mergeCell ref="AX909:AX910"/>
    <mergeCell ref="AY909:AY910"/>
    <mergeCell ref="AZ909:AZ910"/>
    <mergeCell ref="R16:R17"/>
    <mergeCell ref="S16:S17"/>
    <mergeCell ref="T16:T17"/>
    <mergeCell ref="U16:U17"/>
    <mergeCell ref="V16:V17"/>
    <mergeCell ref="W16:W17"/>
    <mergeCell ref="Y16:Y17"/>
    <mergeCell ref="Z16:Z17"/>
    <mergeCell ref="AA12:AA13"/>
    <mergeCell ref="AB12:AB13"/>
    <mergeCell ref="AC12:AC13"/>
    <mergeCell ref="AD12:AD13"/>
    <mergeCell ref="AF12:AF13"/>
    <mergeCell ref="AP12:AP13"/>
    <mergeCell ref="Q14:Q15"/>
    <mergeCell ref="R14:R15"/>
    <mergeCell ref="S14:S15"/>
    <mergeCell ref="T14:T15"/>
    <mergeCell ref="U14:U15"/>
    <mergeCell ref="V14:V15"/>
    <mergeCell ref="W14:W15"/>
    <mergeCell ref="Y14:Y15"/>
    <mergeCell ref="Z14:Z15"/>
    <mergeCell ref="AA14:AA15"/>
    <mergeCell ref="AB14:AB15"/>
    <mergeCell ref="AC14:AC15"/>
    <mergeCell ref="AD14:AD15"/>
    <mergeCell ref="AF14:AF15"/>
    <mergeCell ref="AP14:AP15"/>
    <mergeCell ref="Q12:Q13"/>
    <mergeCell ref="R12:R13"/>
    <mergeCell ref="S12:S13"/>
    <mergeCell ref="AB907:AB908"/>
    <mergeCell ref="AA16:AA17"/>
    <mergeCell ref="AB16:AB17"/>
    <mergeCell ref="AC16:AC17"/>
    <mergeCell ref="AD16:AD17"/>
    <mergeCell ref="AF16:AF17"/>
    <mergeCell ref="AP16:AP17"/>
    <mergeCell ref="Q18:Q19"/>
    <mergeCell ref="R18:R19"/>
    <mergeCell ref="S18:S19"/>
    <mergeCell ref="T18:T19"/>
    <mergeCell ref="U18:U19"/>
    <mergeCell ref="V18:V19"/>
    <mergeCell ref="W18:W19"/>
    <mergeCell ref="Y18:Y19"/>
    <mergeCell ref="Z18:Z19"/>
    <mergeCell ref="AA18:AA19"/>
    <mergeCell ref="AB18:AB19"/>
    <mergeCell ref="AC18:AC19"/>
    <mergeCell ref="AD18:AD19"/>
    <mergeCell ref="AF18:AF19"/>
    <mergeCell ref="AP18:AP19"/>
    <mergeCell ref="Q16:Q17"/>
    <mergeCell ref="AP113:AP114"/>
    <mergeCell ref="Q115:Q116"/>
    <mergeCell ref="R115:R116"/>
    <mergeCell ref="S115:S116"/>
    <mergeCell ref="T115:T116"/>
    <mergeCell ref="U115:U116"/>
    <mergeCell ref="V115:V116"/>
    <mergeCell ref="Y103:Y104"/>
    <mergeCell ref="Z103:Z104"/>
    <mergeCell ref="V4:V5"/>
    <mergeCell ref="W4:W5"/>
    <mergeCell ref="Y4:Y5"/>
    <mergeCell ref="Z4:Z5"/>
    <mergeCell ref="AA4:AA5"/>
    <mergeCell ref="AB4:AB5"/>
    <mergeCell ref="AC4:AC5"/>
    <mergeCell ref="T12:T13"/>
    <mergeCell ref="U12:U13"/>
    <mergeCell ref="V12:V13"/>
    <mergeCell ref="W12:W13"/>
    <mergeCell ref="Y12:Y13"/>
    <mergeCell ref="Z12:Z13"/>
    <mergeCell ref="AA8:AA9"/>
    <mergeCell ref="AB8:AB9"/>
    <mergeCell ref="AC8:AC9"/>
    <mergeCell ref="AD8:AD9"/>
    <mergeCell ref="AF8:AF9"/>
    <mergeCell ref="AP8:AP9"/>
    <mergeCell ref="Q10:Q11"/>
    <mergeCell ref="R10:R11"/>
    <mergeCell ref="S10:S11"/>
    <mergeCell ref="T10:T11"/>
    <mergeCell ref="U10:U11"/>
    <mergeCell ref="V10:V11"/>
    <mergeCell ref="W10:W11"/>
    <mergeCell ref="Y10:Y11"/>
    <mergeCell ref="Z10:Z11"/>
    <mergeCell ref="AA10:AA11"/>
    <mergeCell ref="AB10:AB11"/>
    <mergeCell ref="AC10:AC11"/>
    <mergeCell ref="AD10:AD11"/>
    <mergeCell ref="AF10:AF11"/>
    <mergeCell ref="AP10:AP11"/>
    <mergeCell ref="Q8:Q9"/>
    <mergeCell ref="R8:R9"/>
    <mergeCell ref="S8:S9"/>
    <mergeCell ref="T8:T9"/>
    <mergeCell ref="U8:U9"/>
    <mergeCell ref="AA103:AA104"/>
    <mergeCell ref="AB103:AB104"/>
    <mergeCell ref="AC103:AC104"/>
    <mergeCell ref="AD103:AD104"/>
    <mergeCell ref="AF103:AF104"/>
    <mergeCell ref="AP103:AP104"/>
    <mergeCell ref="Q105:Q106"/>
    <mergeCell ref="R105:R106"/>
    <mergeCell ref="S105:S106"/>
    <mergeCell ref="AC22:AC23"/>
    <mergeCell ref="AD22:AD23"/>
    <mergeCell ref="AF22:AF23"/>
    <mergeCell ref="Q2:Q3"/>
    <mergeCell ref="R2:R3"/>
    <mergeCell ref="S2:S3"/>
    <mergeCell ref="T2:T3"/>
    <mergeCell ref="U2:U3"/>
    <mergeCell ref="V2:V3"/>
    <mergeCell ref="W2:W3"/>
    <mergeCell ref="Y2:Y3"/>
    <mergeCell ref="Z2:Z3"/>
    <mergeCell ref="AA2:AA3"/>
    <mergeCell ref="AB2:AB3"/>
    <mergeCell ref="AC2:AC3"/>
    <mergeCell ref="AD2:AD3"/>
    <mergeCell ref="AF2:AF3"/>
    <mergeCell ref="AP2:AP3"/>
    <mergeCell ref="Q4:Q5"/>
    <mergeCell ref="R4:R5"/>
    <mergeCell ref="S4:S5"/>
    <mergeCell ref="Q20:Q21"/>
    <mergeCell ref="R20:R21"/>
    <mergeCell ref="S20:S21"/>
    <mergeCell ref="T20:T21"/>
    <mergeCell ref="U20:U21"/>
    <mergeCell ref="V20:V21"/>
    <mergeCell ref="W20:W21"/>
    <mergeCell ref="Y20:Y21"/>
    <mergeCell ref="V8:V9"/>
    <mergeCell ref="W8:W9"/>
    <mergeCell ref="Y8:Y9"/>
    <mergeCell ref="Z8:Z9"/>
    <mergeCell ref="AD4:AD5"/>
    <mergeCell ref="AF4:AF5"/>
    <mergeCell ref="AP4:AP5"/>
    <mergeCell ref="Q6:Q7"/>
    <mergeCell ref="R6:R7"/>
    <mergeCell ref="S6:S7"/>
    <mergeCell ref="T6:T7"/>
    <mergeCell ref="U6:U7"/>
    <mergeCell ref="V6:V7"/>
    <mergeCell ref="W6:W7"/>
    <mergeCell ref="Y6:Y7"/>
    <mergeCell ref="Z6:Z7"/>
    <mergeCell ref="AA6:AA7"/>
    <mergeCell ref="AB6:AB7"/>
    <mergeCell ref="AC6:AC7"/>
    <mergeCell ref="AD6:AD7"/>
    <mergeCell ref="AF6:AF7"/>
    <mergeCell ref="AP6:AP7"/>
    <mergeCell ref="T4:T5"/>
    <mergeCell ref="U4:U5"/>
    <mergeCell ref="AP22:AP23"/>
    <mergeCell ref="AF34:AF35"/>
    <mergeCell ref="Z121:Z122"/>
    <mergeCell ref="W115:W116"/>
    <mergeCell ref="Y115:Y116"/>
    <mergeCell ref="Z115:Z116"/>
    <mergeCell ref="AA115:AA116"/>
    <mergeCell ref="AB115:AB116"/>
    <mergeCell ref="AC115:AC116"/>
    <mergeCell ref="AD115:AD116"/>
    <mergeCell ref="AA121:AA122"/>
    <mergeCell ref="AB121:AB122"/>
    <mergeCell ref="AC121:AC122"/>
    <mergeCell ref="AD121:AD122"/>
    <mergeCell ref="AF121:AF122"/>
    <mergeCell ref="AP121:AP122"/>
    <mergeCell ref="U113:U114"/>
    <mergeCell ref="V113:V114"/>
    <mergeCell ref="W113:W114"/>
    <mergeCell ref="Y113:Y114"/>
    <mergeCell ref="Z113:Z114"/>
    <mergeCell ref="Z20:Z21"/>
    <mergeCell ref="AA117:AA118"/>
    <mergeCell ref="AB117:AB118"/>
    <mergeCell ref="AC117:AC118"/>
    <mergeCell ref="AD117:AD118"/>
    <mergeCell ref="AF117:AF118"/>
    <mergeCell ref="AP117:AP118"/>
    <mergeCell ref="Q119:Q120"/>
    <mergeCell ref="R119:R120"/>
    <mergeCell ref="S119:S120"/>
    <mergeCell ref="T119:T120"/>
    <mergeCell ref="U119:U120"/>
    <mergeCell ref="V119:V120"/>
    <mergeCell ref="W119:W120"/>
    <mergeCell ref="Y119:Y120"/>
    <mergeCell ref="Z119:Z120"/>
    <mergeCell ref="AA119:AA120"/>
    <mergeCell ref="AB119:AB120"/>
    <mergeCell ref="AC119:AC120"/>
    <mergeCell ref="AD119:AD120"/>
    <mergeCell ref="AF119:AF120"/>
    <mergeCell ref="AP119:AP120"/>
    <mergeCell ref="Q117:Q118"/>
    <mergeCell ref="R117:R118"/>
    <mergeCell ref="S117:S118"/>
    <mergeCell ref="T117:T118"/>
    <mergeCell ref="U117:U118"/>
    <mergeCell ref="V117:V118"/>
    <mergeCell ref="W117:W118"/>
    <mergeCell ref="Y117:Y118"/>
    <mergeCell ref="Z117:Z118"/>
    <mergeCell ref="AA113:AA114"/>
    <mergeCell ref="AA20:AA21"/>
    <mergeCell ref="AB20:AB21"/>
    <mergeCell ref="AC20:AC21"/>
    <mergeCell ref="AD20:AD21"/>
    <mergeCell ref="AF20:AF21"/>
    <mergeCell ref="AP20:AP21"/>
    <mergeCell ref="Q103:Q104"/>
    <mergeCell ref="R103:R104"/>
    <mergeCell ref="S103:S104"/>
    <mergeCell ref="T103:T104"/>
    <mergeCell ref="U103:U104"/>
    <mergeCell ref="V103:V104"/>
    <mergeCell ref="W103:W104"/>
    <mergeCell ref="Y216:Y217"/>
    <mergeCell ref="Z216:Z217"/>
    <mergeCell ref="AA216:AA217"/>
    <mergeCell ref="AB216:AB217"/>
    <mergeCell ref="AC216:AC217"/>
    <mergeCell ref="AD216:AD217"/>
    <mergeCell ref="AF216:AF217"/>
    <mergeCell ref="AP216:AP217"/>
    <mergeCell ref="Q214:Q215"/>
    <mergeCell ref="R214:R215"/>
    <mergeCell ref="S214:S215"/>
    <mergeCell ref="T214:T215"/>
    <mergeCell ref="U214:U215"/>
    <mergeCell ref="V214:V215"/>
    <mergeCell ref="W214:W215"/>
    <mergeCell ref="Y214:Y215"/>
    <mergeCell ref="Z214:Z215"/>
    <mergeCell ref="AA214:AA215"/>
    <mergeCell ref="Q121:Q122"/>
    <mergeCell ref="R121:R122"/>
    <mergeCell ref="S121:S122"/>
    <mergeCell ref="T121:T122"/>
    <mergeCell ref="U121:U122"/>
    <mergeCell ref="V121:V122"/>
    <mergeCell ref="W121:W122"/>
    <mergeCell ref="Y121:Y122"/>
    <mergeCell ref="AD105:AD106"/>
    <mergeCell ref="AF105:AF106"/>
    <mergeCell ref="AP105:AP106"/>
    <mergeCell ref="Q107:Q108"/>
    <mergeCell ref="R107:R108"/>
    <mergeCell ref="S107:S108"/>
    <mergeCell ref="T107:T108"/>
    <mergeCell ref="U107:U108"/>
    <mergeCell ref="V107:V108"/>
    <mergeCell ref="W107:W108"/>
    <mergeCell ref="Y107:Y108"/>
    <mergeCell ref="Z107:Z108"/>
    <mergeCell ref="AA107:AA108"/>
    <mergeCell ref="AB107:AB108"/>
    <mergeCell ref="AC107:AC108"/>
    <mergeCell ref="AD107:AD108"/>
    <mergeCell ref="AF107:AF108"/>
    <mergeCell ref="AP107:AP108"/>
    <mergeCell ref="T105:T106"/>
    <mergeCell ref="U105:U106"/>
    <mergeCell ref="V105:V106"/>
    <mergeCell ref="W105:W106"/>
    <mergeCell ref="Y105:Y106"/>
    <mergeCell ref="Z105:Z106"/>
    <mergeCell ref="AA105:AA106"/>
    <mergeCell ref="AB105:AB106"/>
    <mergeCell ref="AC105:AC106"/>
    <mergeCell ref="Y109:Y110"/>
    <mergeCell ref="Z109:Z110"/>
    <mergeCell ref="AA109:AA110"/>
    <mergeCell ref="AB109:AB110"/>
    <mergeCell ref="AC109:AC110"/>
    <mergeCell ref="AD109:AD110"/>
    <mergeCell ref="AF109:AF110"/>
    <mergeCell ref="AP109:AP110"/>
    <mergeCell ref="Q111:Q112"/>
    <mergeCell ref="R111:R112"/>
    <mergeCell ref="S111:S112"/>
    <mergeCell ref="AA222:AA223"/>
    <mergeCell ref="AB222:AB223"/>
    <mergeCell ref="AC222:AC223"/>
    <mergeCell ref="AD222:AD223"/>
    <mergeCell ref="AF222:AF223"/>
    <mergeCell ref="AP222:AP223"/>
    <mergeCell ref="AA218:AA219"/>
    <mergeCell ref="AB218:AB219"/>
    <mergeCell ref="AC218:AC219"/>
    <mergeCell ref="AD218:AD219"/>
    <mergeCell ref="AF218:AF219"/>
    <mergeCell ref="AP218:AP219"/>
    <mergeCell ref="Q220:Q221"/>
    <mergeCell ref="R220:R221"/>
    <mergeCell ref="S220:S221"/>
    <mergeCell ref="T220:T221"/>
    <mergeCell ref="U220:U221"/>
    <mergeCell ref="V220:V221"/>
    <mergeCell ref="W220:W221"/>
    <mergeCell ref="Y220:Y221"/>
    <mergeCell ref="Z220:Z221"/>
    <mergeCell ref="AA220:AA221"/>
    <mergeCell ref="AB220:AB221"/>
    <mergeCell ref="AC220:AC221"/>
    <mergeCell ref="AD220:AD221"/>
    <mergeCell ref="AF220:AF221"/>
    <mergeCell ref="AP220:AP221"/>
    <mergeCell ref="Q218:Q219"/>
    <mergeCell ref="R218:R219"/>
    <mergeCell ref="S218:S219"/>
    <mergeCell ref="T218:T219"/>
    <mergeCell ref="U218:U219"/>
    <mergeCell ref="V218:V219"/>
    <mergeCell ref="W218:W219"/>
    <mergeCell ref="Y218:Y219"/>
    <mergeCell ref="Z218:Z219"/>
    <mergeCell ref="S208:S209"/>
    <mergeCell ref="T208:T209"/>
    <mergeCell ref="U208:U209"/>
    <mergeCell ref="V208:V209"/>
    <mergeCell ref="W208:W209"/>
    <mergeCell ref="Y208:Y209"/>
    <mergeCell ref="Z208:Z209"/>
    <mergeCell ref="AA208:AA209"/>
    <mergeCell ref="AB208:AB209"/>
    <mergeCell ref="AC208:AC209"/>
    <mergeCell ref="AD208:AD209"/>
    <mergeCell ref="AF208:AF209"/>
    <mergeCell ref="AP208:AP209"/>
    <mergeCell ref="T206:T207"/>
    <mergeCell ref="U206:U207"/>
    <mergeCell ref="V206:V207"/>
    <mergeCell ref="W206:W207"/>
    <mergeCell ref="Y206:Y207"/>
    <mergeCell ref="Z206:Z207"/>
    <mergeCell ref="AA206:AA207"/>
    <mergeCell ref="AB206:AB207"/>
    <mergeCell ref="AC206:AC207"/>
    <mergeCell ref="AA210:AA211"/>
    <mergeCell ref="AB210:AB211"/>
    <mergeCell ref="AC210:AC211"/>
    <mergeCell ref="AD210:AD211"/>
    <mergeCell ref="AF210:AF211"/>
    <mergeCell ref="AD214:AD215"/>
    <mergeCell ref="AF214:AF215"/>
    <mergeCell ref="AP214:AP215"/>
    <mergeCell ref="Q216:Q217"/>
    <mergeCell ref="R216:R217"/>
    <mergeCell ref="S216:S217"/>
    <mergeCell ref="AP210:AP211"/>
    <mergeCell ref="Q212:Q213"/>
    <mergeCell ref="R212:R213"/>
    <mergeCell ref="S212:S213"/>
    <mergeCell ref="T212:T213"/>
    <mergeCell ref="U212:U213"/>
    <mergeCell ref="V212:V213"/>
    <mergeCell ref="W212:W213"/>
    <mergeCell ref="Y212:Y213"/>
    <mergeCell ref="Z212:Z213"/>
    <mergeCell ref="AA212:AA213"/>
    <mergeCell ref="AB212:AB213"/>
    <mergeCell ref="AC212:AC213"/>
    <mergeCell ref="AD212:AD213"/>
    <mergeCell ref="AF212:AF213"/>
    <mergeCell ref="AP212:AP213"/>
    <mergeCell ref="Q210:Q211"/>
    <mergeCell ref="R210:R211"/>
    <mergeCell ref="S210:S211"/>
    <mergeCell ref="T210:T211"/>
    <mergeCell ref="U210:U211"/>
    <mergeCell ref="V210:V211"/>
    <mergeCell ref="W210:W211"/>
    <mergeCell ref="Y210:Y211"/>
    <mergeCell ref="Z210:Z211"/>
    <mergeCell ref="AB214:AB215"/>
    <mergeCell ref="AC214:AC215"/>
    <mergeCell ref="T216:T217"/>
    <mergeCell ref="U216:U217"/>
    <mergeCell ref="V216:V217"/>
    <mergeCell ref="W216:W217"/>
    <mergeCell ref="AP706:AP707"/>
    <mergeCell ref="AP708:AP709"/>
    <mergeCell ref="AP710:AP711"/>
    <mergeCell ref="AP712:AP713"/>
    <mergeCell ref="AP714:AP715"/>
    <mergeCell ref="AP806:AP807"/>
    <mergeCell ref="AP808:AP809"/>
    <mergeCell ref="AP810:AP811"/>
    <mergeCell ref="AP812:AP813"/>
    <mergeCell ref="Q812:Q813"/>
    <mergeCell ref="R812:R813"/>
    <mergeCell ref="S812:S813"/>
    <mergeCell ref="T812:T813"/>
    <mergeCell ref="U812:U813"/>
    <mergeCell ref="V812:V813"/>
    <mergeCell ref="W812:W813"/>
    <mergeCell ref="Y812:Y813"/>
    <mergeCell ref="Z812:Z813"/>
    <mergeCell ref="AA808:AA809"/>
    <mergeCell ref="AB808:AB809"/>
    <mergeCell ref="AC808:AC809"/>
    <mergeCell ref="AD808:AD809"/>
    <mergeCell ref="AF808:AF809"/>
    <mergeCell ref="Q810:Q811"/>
    <mergeCell ref="R810:R811"/>
    <mergeCell ref="AP613:AP614"/>
    <mergeCell ref="Q305:Q306"/>
    <mergeCell ref="R305:R306"/>
    <mergeCell ref="S305:S306"/>
    <mergeCell ref="T305:T306"/>
    <mergeCell ref="U305:U306"/>
    <mergeCell ref="V305:V306"/>
    <mergeCell ref="W305:W306"/>
    <mergeCell ref="Y305:Y306"/>
    <mergeCell ref="Z305:Z306"/>
    <mergeCell ref="AA305:AA306"/>
    <mergeCell ref="AB305:AB306"/>
    <mergeCell ref="AC305:AC306"/>
    <mergeCell ref="AD305:AD306"/>
    <mergeCell ref="AF305:AF306"/>
    <mergeCell ref="AP305:AP306"/>
    <mergeCell ref="Q443:Q444"/>
    <mergeCell ref="R443:R444"/>
    <mergeCell ref="S443:S444"/>
    <mergeCell ref="T443:T444"/>
    <mergeCell ref="U443:U444"/>
    <mergeCell ref="V443:V444"/>
    <mergeCell ref="W443:W444"/>
    <mergeCell ref="Y443:Y444"/>
    <mergeCell ref="V613:V614"/>
    <mergeCell ref="W613:W614"/>
    <mergeCell ref="Y613:Y614"/>
    <mergeCell ref="Z613:Z614"/>
    <mergeCell ref="AA613:AA614"/>
    <mergeCell ref="AB613:AB614"/>
    <mergeCell ref="AC613:AC614"/>
    <mergeCell ref="AD613:AD614"/>
    <mergeCell ref="Z443:Z444"/>
    <mergeCell ref="AA443:AA444"/>
    <mergeCell ref="AB443:AB444"/>
    <mergeCell ref="AC443:AC444"/>
    <mergeCell ref="AD443:AD444"/>
    <mergeCell ref="AF443:AF444"/>
    <mergeCell ref="AP443:AP444"/>
    <mergeCell ref="AC714:AC715"/>
    <mergeCell ref="AD714:AD715"/>
    <mergeCell ref="AF714:AF715"/>
    <mergeCell ref="Q806:Q807"/>
    <mergeCell ref="R806:R807"/>
    <mergeCell ref="S806:S807"/>
    <mergeCell ref="T806:T807"/>
    <mergeCell ref="U806:U807"/>
    <mergeCell ref="V806:V807"/>
    <mergeCell ref="W806:W807"/>
    <mergeCell ref="Y806:Y807"/>
    <mergeCell ref="Z806:Z807"/>
    <mergeCell ref="AA806:AA807"/>
    <mergeCell ref="AB806:AB807"/>
    <mergeCell ref="AC806:AC807"/>
    <mergeCell ref="AD806:AD807"/>
    <mergeCell ref="AF806:AF807"/>
    <mergeCell ref="Q714:Q715"/>
    <mergeCell ref="R714:R715"/>
    <mergeCell ref="S714:S715"/>
    <mergeCell ref="T714:T715"/>
    <mergeCell ref="U714:U715"/>
    <mergeCell ref="V714:V715"/>
    <mergeCell ref="W714:W715"/>
    <mergeCell ref="Y714:Y715"/>
    <mergeCell ref="Z714:Z715"/>
    <mergeCell ref="AA716:AA717"/>
    <mergeCell ref="AB716:AB717"/>
    <mergeCell ref="AC716:AC717"/>
    <mergeCell ref="AD716:AD717"/>
    <mergeCell ref="S810:S811"/>
    <mergeCell ref="T810:T811"/>
    <mergeCell ref="U810:U811"/>
    <mergeCell ref="V810:V811"/>
    <mergeCell ref="W810:W811"/>
    <mergeCell ref="Y810:Y811"/>
    <mergeCell ref="Z810:Z811"/>
    <mergeCell ref="AA810:AA811"/>
    <mergeCell ref="AB810:AB811"/>
    <mergeCell ref="AC810:AC811"/>
    <mergeCell ref="AD810:AD811"/>
    <mergeCell ref="AF810:AF811"/>
    <mergeCell ref="Q808:Q809"/>
    <mergeCell ref="R808:R809"/>
    <mergeCell ref="S808:S809"/>
    <mergeCell ref="T808:T809"/>
    <mergeCell ref="U808:U809"/>
    <mergeCell ref="V808:V809"/>
    <mergeCell ref="W808:W809"/>
    <mergeCell ref="Y808:Y809"/>
    <mergeCell ref="Z808:Z809"/>
    <mergeCell ref="AC718:AC719"/>
    <mergeCell ref="AD718:AD719"/>
    <mergeCell ref="AF718:AF719"/>
    <mergeCell ref="AC730:AC731"/>
    <mergeCell ref="AD730:AD731"/>
    <mergeCell ref="AF730:AF731"/>
    <mergeCell ref="W732:W733"/>
    <mergeCell ref="Y732:Y733"/>
    <mergeCell ref="Z732:Z733"/>
    <mergeCell ref="AA732:AA733"/>
    <mergeCell ref="AB732:AB733"/>
    <mergeCell ref="W718:W719"/>
    <mergeCell ref="Y718:Y719"/>
    <mergeCell ref="AC706:AC707"/>
    <mergeCell ref="AD706:AD707"/>
    <mergeCell ref="AF706:AF707"/>
    <mergeCell ref="Q708:Q709"/>
    <mergeCell ref="R708:R709"/>
    <mergeCell ref="S708:S709"/>
    <mergeCell ref="T708:T709"/>
    <mergeCell ref="AA710:AA711"/>
    <mergeCell ref="AB710:AB711"/>
    <mergeCell ref="AC710:AC711"/>
    <mergeCell ref="AD710:AD711"/>
    <mergeCell ref="AF710:AF711"/>
    <mergeCell ref="Q712:Q713"/>
    <mergeCell ref="R712:R713"/>
    <mergeCell ref="S712:S713"/>
    <mergeCell ref="T712:T713"/>
    <mergeCell ref="U712:U713"/>
    <mergeCell ref="V712:V713"/>
    <mergeCell ref="W712:W713"/>
    <mergeCell ref="Y712:Y713"/>
    <mergeCell ref="Z712:Z713"/>
    <mergeCell ref="AA712:AA713"/>
    <mergeCell ref="AB712:AB713"/>
    <mergeCell ref="AC712:AC713"/>
    <mergeCell ref="AD712:AD713"/>
    <mergeCell ref="AF712:AF713"/>
    <mergeCell ref="Q710:Q711"/>
    <mergeCell ref="R710:R711"/>
    <mergeCell ref="S710:S711"/>
    <mergeCell ref="T710:T711"/>
    <mergeCell ref="U710:U711"/>
    <mergeCell ref="V710:V711"/>
    <mergeCell ref="W710:W711"/>
    <mergeCell ref="Y710:Y711"/>
    <mergeCell ref="Z710:Z711"/>
    <mergeCell ref="T706:T707"/>
    <mergeCell ref="U706:U707"/>
    <mergeCell ref="V706:V707"/>
    <mergeCell ref="W706:W707"/>
    <mergeCell ref="Y706:Y707"/>
    <mergeCell ref="Z706:Z707"/>
    <mergeCell ref="AS808:AS809"/>
    <mergeCell ref="AT808:AT809"/>
    <mergeCell ref="AU808:AU809"/>
    <mergeCell ref="AV808:AV809"/>
    <mergeCell ref="AW808:AW809"/>
    <mergeCell ref="AX808:AX809"/>
    <mergeCell ref="AY808:AY809"/>
    <mergeCell ref="AZ808:AZ809"/>
    <mergeCell ref="AS810:AS811"/>
    <mergeCell ref="AT810:AT811"/>
    <mergeCell ref="AU810:AU811"/>
    <mergeCell ref="AV810:AV811"/>
    <mergeCell ref="AW810:AW811"/>
    <mergeCell ref="AX810:AX811"/>
    <mergeCell ref="AY810:AY811"/>
    <mergeCell ref="AZ810:AZ811"/>
    <mergeCell ref="U708:U709"/>
    <mergeCell ref="R814:R815"/>
    <mergeCell ref="S814:S815"/>
    <mergeCell ref="T814:T815"/>
    <mergeCell ref="U814:U815"/>
    <mergeCell ref="V814:V815"/>
    <mergeCell ref="W814:W815"/>
    <mergeCell ref="Y814:Y815"/>
    <mergeCell ref="Q814:Q815"/>
    <mergeCell ref="Z814:Z815"/>
    <mergeCell ref="E814:E815"/>
    <mergeCell ref="H706:H707"/>
    <mergeCell ref="H708:H709"/>
    <mergeCell ref="H710:H711"/>
    <mergeCell ref="H712:H713"/>
    <mergeCell ref="H714:H715"/>
    <mergeCell ref="H806:H807"/>
    <mergeCell ref="H808:H809"/>
    <mergeCell ref="H810:H811"/>
    <mergeCell ref="H812:H813"/>
    <mergeCell ref="H814:H815"/>
    <mergeCell ref="E706:E707"/>
    <mergeCell ref="E708:E709"/>
    <mergeCell ref="E710:E711"/>
    <mergeCell ref="E712:E713"/>
    <mergeCell ref="E714:E715"/>
    <mergeCell ref="E806:E807"/>
    <mergeCell ref="E808:E809"/>
    <mergeCell ref="E810:E811"/>
    <mergeCell ref="E812:E813"/>
    <mergeCell ref="O712:O713"/>
    <mergeCell ref="M714:M715"/>
    <mergeCell ref="V708:V709"/>
    <mergeCell ref="W708:W709"/>
    <mergeCell ref="Y708:Y709"/>
    <mergeCell ref="Z708:Z709"/>
    <mergeCell ref="AA708:AA709"/>
    <mergeCell ref="AB708:AB709"/>
    <mergeCell ref="AC708:AC709"/>
    <mergeCell ref="AD708:AD709"/>
    <mergeCell ref="AF708:AF709"/>
    <mergeCell ref="AB814:AB815"/>
    <mergeCell ref="AA814:AA815"/>
    <mergeCell ref="AC814:AC815"/>
    <mergeCell ref="AD814:AD815"/>
    <mergeCell ref="AF814:AF815"/>
    <mergeCell ref="Q706:Q707"/>
    <mergeCell ref="R706:R707"/>
    <mergeCell ref="AS2:AS3"/>
    <mergeCell ref="AT2:AT3"/>
    <mergeCell ref="AU2:AU3"/>
    <mergeCell ref="AV2:AV3"/>
    <mergeCell ref="AW2:AW3"/>
    <mergeCell ref="AX2:AX3"/>
    <mergeCell ref="AY2:AY3"/>
    <mergeCell ref="AZ2:AZ3"/>
    <mergeCell ref="AS6:AS7"/>
    <mergeCell ref="AT6:AT7"/>
    <mergeCell ref="AU6:AU7"/>
    <mergeCell ref="AV6:AV7"/>
    <mergeCell ref="AW6:AW7"/>
    <mergeCell ref="AX6:AX7"/>
    <mergeCell ref="AY6:AY7"/>
    <mergeCell ref="AZ6:AZ7"/>
    <mergeCell ref="AS4:AS5"/>
    <mergeCell ref="AT4:AT5"/>
    <mergeCell ref="AU4:AU5"/>
    <mergeCell ref="AV4:AV5"/>
    <mergeCell ref="AW4:AW5"/>
    <mergeCell ref="AX4:AX5"/>
    <mergeCell ref="AY4:AY5"/>
    <mergeCell ref="AZ4:AZ5"/>
    <mergeCell ref="CD712:CD713"/>
    <mergeCell ref="CD714:CD715"/>
    <mergeCell ref="CD806:CD807"/>
    <mergeCell ref="CD808:CD809"/>
    <mergeCell ref="CD810:CD811"/>
    <mergeCell ref="CD812:CD813"/>
    <mergeCell ref="CD814:CD815"/>
    <mergeCell ref="AS706:AS707"/>
    <mergeCell ref="AT706:AT707"/>
    <mergeCell ref="AU706:AU707"/>
    <mergeCell ref="AV706:AV707"/>
    <mergeCell ref="AW706:AW707"/>
    <mergeCell ref="AX706:AX707"/>
    <mergeCell ref="AY706:AY707"/>
    <mergeCell ref="AZ706:AZ707"/>
    <mergeCell ref="AS708:AS709"/>
    <mergeCell ref="AT708:AT709"/>
    <mergeCell ref="AU708:AU709"/>
    <mergeCell ref="AV708:AV709"/>
    <mergeCell ref="AW708:AW709"/>
    <mergeCell ref="AX708:AX709"/>
    <mergeCell ref="AY708:AY709"/>
    <mergeCell ref="AZ708:AZ709"/>
    <mergeCell ref="AS710:AS711"/>
    <mergeCell ref="CD706:CD707"/>
    <mergeCell ref="CD708:CD709"/>
    <mergeCell ref="CD710:CD711"/>
    <mergeCell ref="BS714:BS715"/>
    <mergeCell ref="BI712:BI713"/>
    <mergeCell ref="BK712:BK713"/>
    <mergeCell ref="BR712:BR713"/>
    <mergeCell ref="BS712:BS713"/>
    <mergeCell ref="AZ714:AZ715"/>
    <mergeCell ref="AS806:AS807"/>
    <mergeCell ref="AT806:AT807"/>
    <mergeCell ref="AU806:AU807"/>
    <mergeCell ref="AV806:AV807"/>
    <mergeCell ref="AW806:AW807"/>
    <mergeCell ref="AX806:AX807"/>
    <mergeCell ref="AY806:AY807"/>
    <mergeCell ref="AX105:AX106"/>
    <mergeCell ref="AY105:AY106"/>
    <mergeCell ref="AZ105:AZ106"/>
    <mergeCell ref="AS103:AS104"/>
    <mergeCell ref="AT103:AT104"/>
    <mergeCell ref="AU103:AU104"/>
    <mergeCell ref="AV103:AV104"/>
    <mergeCell ref="AW103:AW104"/>
    <mergeCell ref="AX103:AX104"/>
    <mergeCell ref="AY103:AY104"/>
    <mergeCell ref="AZ103:AZ104"/>
    <mergeCell ref="AS26:AS27"/>
    <mergeCell ref="AT26:AT27"/>
    <mergeCell ref="AU26:AU27"/>
    <mergeCell ref="AV26:AV27"/>
    <mergeCell ref="AW26:AW27"/>
    <mergeCell ref="AZ10:AZ11"/>
    <mergeCell ref="AS8:AS9"/>
    <mergeCell ref="AT8:AT9"/>
    <mergeCell ref="AU8:AU9"/>
    <mergeCell ref="AV8:AV9"/>
    <mergeCell ref="AW8:AW9"/>
    <mergeCell ref="AX8:AX9"/>
    <mergeCell ref="AY8:AY9"/>
    <mergeCell ref="AZ8:AZ9"/>
    <mergeCell ref="AS16:AS17"/>
    <mergeCell ref="AT16:AT17"/>
    <mergeCell ref="AU16:AU17"/>
    <mergeCell ref="AV16:AV17"/>
    <mergeCell ref="AW16:AW17"/>
    <mergeCell ref="AX16:AX17"/>
    <mergeCell ref="AY16:AY17"/>
    <mergeCell ref="AZ16:AZ17"/>
    <mergeCell ref="AS14:AS15"/>
    <mergeCell ref="AT14:AT15"/>
    <mergeCell ref="AU14:AU15"/>
    <mergeCell ref="AV14:AV15"/>
    <mergeCell ref="AW14:AW15"/>
    <mergeCell ref="AX14:AX15"/>
    <mergeCell ref="AY14:AY15"/>
    <mergeCell ref="AZ14:AZ15"/>
    <mergeCell ref="AX26:AX27"/>
    <mergeCell ref="AY26:AY27"/>
    <mergeCell ref="AZ26:AZ27"/>
    <mergeCell ref="AU38:AU39"/>
    <mergeCell ref="AV38:AV39"/>
    <mergeCell ref="AW38:AW39"/>
    <mergeCell ref="AX38:AX39"/>
    <mergeCell ref="AY38:AY39"/>
    <mergeCell ref="AZ38:AZ39"/>
    <mergeCell ref="AY42:AY43"/>
    <mergeCell ref="AZ42:AZ43"/>
    <mergeCell ref="AU54:AU55"/>
    <mergeCell ref="AV54:AV55"/>
    <mergeCell ref="AW54:AW55"/>
    <mergeCell ref="AX54:AX55"/>
    <mergeCell ref="AY54:AY55"/>
    <mergeCell ref="AZ54:AZ55"/>
    <mergeCell ref="AY58:AY59"/>
    <mergeCell ref="AZ58:AZ59"/>
    <mergeCell ref="AU70:AU71"/>
    <mergeCell ref="AV70:AV71"/>
    <mergeCell ref="AW70:AW71"/>
    <mergeCell ref="AX70:AX71"/>
    <mergeCell ref="AV121:AV122"/>
    <mergeCell ref="AW121:AW122"/>
    <mergeCell ref="AX121:AX122"/>
    <mergeCell ref="AY121:AY122"/>
    <mergeCell ref="AZ121:AZ122"/>
    <mergeCell ref="AS208:AS209"/>
    <mergeCell ref="AT208:AT209"/>
    <mergeCell ref="AU208:AU209"/>
    <mergeCell ref="AV208:AV209"/>
    <mergeCell ref="AW208:AW209"/>
    <mergeCell ref="AX208:AX209"/>
    <mergeCell ref="AY208:AY209"/>
    <mergeCell ref="AZ208:AZ209"/>
    <mergeCell ref="AS206:AS207"/>
    <mergeCell ref="AT206:AT207"/>
    <mergeCell ref="AU206:AU207"/>
    <mergeCell ref="AV206:AV207"/>
    <mergeCell ref="AW206:AW207"/>
    <mergeCell ref="AX206:AX207"/>
    <mergeCell ref="AY206:AY207"/>
    <mergeCell ref="AZ206:AZ207"/>
    <mergeCell ref="AV115:AV116"/>
    <mergeCell ref="AW115:AW116"/>
    <mergeCell ref="AX115:AX116"/>
    <mergeCell ref="AY115:AY116"/>
    <mergeCell ref="AZ115:AZ116"/>
    <mergeCell ref="AS113:AS114"/>
    <mergeCell ref="AT113:AT114"/>
    <mergeCell ref="AU113:AU114"/>
    <mergeCell ref="AV113:AV114"/>
    <mergeCell ref="AW113:AW114"/>
    <mergeCell ref="AX113:AX114"/>
    <mergeCell ref="AY113:AY114"/>
    <mergeCell ref="AZ113:AZ114"/>
    <mergeCell ref="AW119:AW120"/>
    <mergeCell ref="AX119:AX120"/>
    <mergeCell ref="AY119:AY120"/>
    <mergeCell ref="AZ119:AZ120"/>
    <mergeCell ref="AS117:AS118"/>
    <mergeCell ref="AT117:AT118"/>
    <mergeCell ref="AU117:AU118"/>
    <mergeCell ref="AV117:AV118"/>
    <mergeCell ref="AW117:AW118"/>
    <mergeCell ref="AX117:AX118"/>
    <mergeCell ref="AY117:AY118"/>
    <mergeCell ref="AZ117:AZ118"/>
    <mergeCell ref="AU127:AU128"/>
    <mergeCell ref="AV127:AV128"/>
    <mergeCell ref="AW127:AW128"/>
    <mergeCell ref="AX127:AX128"/>
    <mergeCell ref="AY127:AY128"/>
    <mergeCell ref="AZ127:AZ128"/>
    <mergeCell ref="AU151:AU152"/>
    <mergeCell ref="AV151:AV152"/>
    <mergeCell ref="AW151:AW152"/>
    <mergeCell ref="AX151:AX152"/>
    <mergeCell ref="AY151:AY152"/>
    <mergeCell ref="AZ151:AZ152"/>
    <mergeCell ref="AU175:AU176"/>
    <mergeCell ref="AV175:AV176"/>
    <mergeCell ref="AW175:AW176"/>
    <mergeCell ref="AX175:AX176"/>
    <mergeCell ref="AY175:AY176"/>
    <mergeCell ref="AZ175:AZ176"/>
    <mergeCell ref="CD613:CD614"/>
    <mergeCell ref="G613:G614"/>
    <mergeCell ref="M613:M614"/>
    <mergeCell ref="O613:O614"/>
    <mergeCell ref="AS305:AS306"/>
    <mergeCell ref="AT305:AT306"/>
    <mergeCell ref="AS443:AS444"/>
    <mergeCell ref="AT443:AT444"/>
    <mergeCell ref="AS515:AS516"/>
    <mergeCell ref="AT515:AT516"/>
    <mergeCell ref="AS613:AS614"/>
    <mergeCell ref="AT613:AT614"/>
    <mergeCell ref="AU305:AU306"/>
    <mergeCell ref="AV305:AV306"/>
    <mergeCell ref="AW305:AW306"/>
    <mergeCell ref="AX305:AX306"/>
    <mergeCell ref="AY305:AY306"/>
    <mergeCell ref="AZ305:AZ306"/>
    <mergeCell ref="AU443:AU444"/>
    <mergeCell ref="AV443:AV444"/>
    <mergeCell ref="AW443:AW444"/>
    <mergeCell ref="AX443:AX444"/>
    <mergeCell ref="AY443:AY444"/>
    <mergeCell ref="AZ443:AZ444"/>
    <mergeCell ref="BJ613:BJ614"/>
    <mergeCell ref="BN613:BN614"/>
    <mergeCell ref="BO613:BO614"/>
    <mergeCell ref="BP613:BP614"/>
    <mergeCell ref="BQ613:BQ614"/>
    <mergeCell ref="BS613:BS614"/>
    <mergeCell ref="BT613:BT614"/>
    <mergeCell ref="BY613:BY614"/>
    <mergeCell ref="AS222:AS223"/>
    <mergeCell ref="AT222:AT223"/>
    <mergeCell ref="AU222:AU223"/>
    <mergeCell ref="AV222:AV223"/>
    <mergeCell ref="AW222:AW223"/>
    <mergeCell ref="AX222:AX223"/>
    <mergeCell ref="AY222:AY223"/>
    <mergeCell ref="AZ222:AZ223"/>
    <mergeCell ref="AF613:AF614"/>
    <mergeCell ref="Z222:Z223"/>
    <mergeCell ref="Q515:Q516"/>
    <mergeCell ref="R515:R516"/>
    <mergeCell ref="S515:S516"/>
    <mergeCell ref="T515:T516"/>
    <mergeCell ref="U515:U516"/>
    <mergeCell ref="V515:V516"/>
    <mergeCell ref="W515:W516"/>
    <mergeCell ref="Y515:Y516"/>
    <mergeCell ref="Z515:Z516"/>
    <mergeCell ref="AA515:AA516"/>
    <mergeCell ref="AB515:AB516"/>
    <mergeCell ref="AC515:AC516"/>
    <mergeCell ref="AD515:AD516"/>
    <mergeCell ref="AF515:AF516"/>
    <mergeCell ref="AP515:AP516"/>
    <mergeCell ref="AP226:AP227"/>
    <mergeCell ref="Z228:Z229"/>
    <mergeCell ref="AA228:AA229"/>
    <mergeCell ref="AB228:AB229"/>
    <mergeCell ref="AC228:AC229"/>
    <mergeCell ref="AD228:AD229"/>
    <mergeCell ref="AF228:AF229"/>
    <mergeCell ref="CD305:CD306"/>
    <mergeCell ref="BQ305:BQ306"/>
    <mergeCell ref="BT305:BT306"/>
    <mergeCell ref="BS305:BS306"/>
    <mergeCell ref="E222:E223"/>
    <mergeCell ref="C305:C306"/>
    <mergeCell ref="C443:C444"/>
    <mergeCell ref="C515:C516"/>
    <mergeCell ref="K305:K306"/>
    <mergeCell ref="K443:K444"/>
    <mergeCell ref="K515:K516"/>
    <mergeCell ref="BJ443:BJ444"/>
    <mergeCell ref="BN443:BN444"/>
    <mergeCell ref="BO443:BO444"/>
    <mergeCell ref="BP443:BP444"/>
    <mergeCell ref="BQ443:BQ444"/>
    <mergeCell ref="BS443:BS444"/>
    <mergeCell ref="BT443:BT444"/>
    <mergeCell ref="BY443:BY444"/>
    <mergeCell ref="BZ443:BZ444"/>
    <mergeCell ref="CD443:CD444"/>
    <mergeCell ref="BJ515:BJ516"/>
    <mergeCell ref="G305:G306"/>
    <mergeCell ref="O305:O306"/>
    <mergeCell ref="M305:M306"/>
    <mergeCell ref="G443:G444"/>
    <mergeCell ref="M443:M444"/>
    <mergeCell ref="O443:O444"/>
    <mergeCell ref="BG443:BG444"/>
    <mergeCell ref="BI443:BI444"/>
    <mergeCell ref="BG515:BG516"/>
    <mergeCell ref="BI515:BI516"/>
    <mergeCell ref="BG613:BG614"/>
    <mergeCell ref="BI613:BI614"/>
    <mergeCell ref="AU613:AU614"/>
    <mergeCell ref="AV613:AV614"/>
    <mergeCell ref="AW613:AW614"/>
    <mergeCell ref="AX613:AX614"/>
    <mergeCell ref="AY613:AY614"/>
    <mergeCell ref="AZ613:AZ614"/>
    <mergeCell ref="Q613:Q614"/>
    <mergeCell ref="R613:R614"/>
    <mergeCell ref="S613:S614"/>
    <mergeCell ref="T613:T614"/>
    <mergeCell ref="U613:U614"/>
    <mergeCell ref="BI305:BI306"/>
    <mergeCell ref="M437:M438"/>
    <mergeCell ref="O437:O438"/>
    <mergeCell ref="Q437:Q438"/>
    <mergeCell ref="R437:R438"/>
    <mergeCell ref="S437:S438"/>
    <mergeCell ref="T437:T438"/>
    <mergeCell ref="U437:U438"/>
    <mergeCell ref="V437:V438"/>
    <mergeCell ref="BZ613:BZ614"/>
    <mergeCell ref="BO515:BO516"/>
    <mergeCell ref="BP515:BP516"/>
    <mergeCell ref="BQ515:BQ516"/>
    <mergeCell ref="BS515:BS516"/>
    <mergeCell ref="BT515:BT516"/>
    <mergeCell ref="BY515:BY516"/>
    <mergeCell ref="BZ515:BZ516"/>
    <mergeCell ref="CD515:CD516"/>
    <mergeCell ref="G515:G516"/>
    <mergeCell ref="BY305:BY306"/>
    <mergeCell ref="BZ305:BZ306"/>
    <mergeCell ref="BJ305:BJ306"/>
    <mergeCell ref="BS111:BS112"/>
    <mergeCell ref="BS103:BS104"/>
    <mergeCell ref="BS105:BS106"/>
    <mergeCell ref="BS107:BS108"/>
    <mergeCell ref="BS109:BS110"/>
    <mergeCell ref="BL214:BL215"/>
    <mergeCell ref="BM214:BM215"/>
    <mergeCell ref="BL216:BL217"/>
    <mergeCell ref="BM216:BM217"/>
    <mergeCell ref="J2:J3"/>
    <mergeCell ref="M2:M3"/>
    <mergeCell ref="N2:N3"/>
    <mergeCell ref="BI208:BI209"/>
    <mergeCell ref="BI210:BI211"/>
    <mergeCell ref="BI212:BI213"/>
    <mergeCell ref="BK204:BK205"/>
    <mergeCell ref="BK206:BK207"/>
    <mergeCell ref="BK208:BK209"/>
    <mergeCell ref="BK210:BK211"/>
    <mergeCell ref="BS214:BS215"/>
    <mergeCell ref="BS216:BS217"/>
    <mergeCell ref="BS218:BS219"/>
    <mergeCell ref="BS220:BS221"/>
    <mergeCell ref="BS222:BS223"/>
    <mergeCell ref="BK220:BK221"/>
    <mergeCell ref="AW105:AW106"/>
    <mergeCell ref="C613:C614"/>
    <mergeCell ref="E305:E306"/>
    <mergeCell ref="E443:E444"/>
    <mergeCell ref="E515:E516"/>
    <mergeCell ref="E613:E614"/>
    <mergeCell ref="H305:H306"/>
    <mergeCell ref="H443:H444"/>
    <mergeCell ref="H515:H516"/>
    <mergeCell ref="H613:H614"/>
    <mergeCell ref="BG305:BG306"/>
    <mergeCell ref="M515:M516"/>
    <mergeCell ref="O515:O516"/>
    <mergeCell ref="AU515:AU516"/>
    <mergeCell ref="AV515:AV516"/>
    <mergeCell ref="AW515:AW516"/>
    <mergeCell ref="AX515:AX516"/>
    <mergeCell ref="AY515:AY516"/>
    <mergeCell ref="AZ515:AZ516"/>
    <mergeCell ref="K613:K614"/>
    <mergeCell ref="BN515:BN516"/>
    <mergeCell ref="AF517:AF518"/>
    <mergeCell ref="AP517:AP518"/>
    <mergeCell ref="AS517:AS518"/>
    <mergeCell ref="AT517:AT518"/>
    <mergeCell ref="AU517:AU518"/>
    <mergeCell ref="AV517:AV518"/>
    <mergeCell ref="AW517:AW518"/>
    <mergeCell ref="AX517:AX518"/>
    <mergeCell ref="AY517:AY518"/>
    <mergeCell ref="AZ517:AZ518"/>
    <mergeCell ref="BG517:BG518"/>
    <mergeCell ref="BI517:BI518"/>
    <mergeCell ref="AS216:AS217"/>
    <mergeCell ref="AT216:AT217"/>
    <mergeCell ref="AU216:AU217"/>
    <mergeCell ref="C103:C104"/>
    <mergeCell ref="C105:C106"/>
    <mergeCell ref="C107:C108"/>
    <mergeCell ref="C109:C110"/>
    <mergeCell ref="C111:C112"/>
    <mergeCell ref="C113:C114"/>
    <mergeCell ref="C115:C116"/>
    <mergeCell ref="C117:C118"/>
    <mergeCell ref="C119:C120"/>
    <mergeCell ref="C121:C122"/>
    <mergeCell ref="C204:C205"/>
    <mergeCell ref="C206:C207"/>
    <mergeCell ref="C208:C209"/>
    <mergeCell ref="C210:C211"/>
    <mergeCell ref="C212:C213"/>
    <mergeCell ref="C214:C215"/>
    <mergeCell ref="C216:C217"/>
    <mergeCell ref="C218:C219"/>
    <mergeCell ref="C917:C918"/>
    <mergeCell ref="C919:C920"/>
    <mergeCell ref="C921:C922"/>
    <mergeCell ref="C923:C924"/>
    <mergeCell ref="C925:C926"/>
    <mergeCell ref="C1007:C1008"/>
    <mergeCell ref="C1009:C1010"/>
    <mergeCell ref="C1011:C1012"/>
    <mergeCell ref="D2:D3"/>
    <mergeCell ref="B2:B3"/>
    <mergeCell ref="BT2:BT3"/>
    <mergeCell ref="C810:C811"/>
    <mergeCell ref="C812:C813"/>
    <mergeCell ref="C814:C815"/>
    <mergeCell ref="C220:C221"/>
    <mergeCell ref="C222:C223"/>
    <mergeCell ref="C706:C707"/>
    <mergeCell ref="C708:C709"/>
    <mergeCell ref="C710:C711"/>
    <mergeCell ref="C712:C713"/>
    <mergeCell ref="C714:C715"/>
    <mergeCell ref="C806:C807"/>
    <mergeCell ref="C808:C809"/>
    <mergeCell ref="G204:G205"/>
    <mergeCell ref="J204:J205"/>
    <mergeCell ref="O204:O205"/>
    <mergeCell ref="O206:O207"/>
    <mergeCell ref="O208:O209"/>
    <mergeCell ref="O210:O211"/>
    <mergeCell ref="BR204:BR205"/>
    <mergeCell ref="BR206:BR207"/>
    <mergeCell ref="BR208:BR209"/>
    <mergeCell ref="BR210:BR211"/>
    <mergeCell ref="BR212:BR213"/>
    <mergeCell ref="G206:G207"/>
    <mergeCell ref="G208:G209"/>
    <mergeCell ref="G210:G211"/>
    <mergeCell ref="G212:G213"/>
    <mergeCell ref="BI204:BI205"/>
    <mergeCell ref="BI206:BI207"/>
    <mergeCell ref="BP305:BP306"/>
    <mergeCell ref="BN305:BN306"/>
    <mergeCell ref="BO305:BO306"/>
    <mergeCell ref="AV216:AV217"/>
    <mergeCell ref="AW216:AW217"/>
    <mergeCell ref="AX216:AX217"/>
    <mergeCell ref="BW1021:BW1022"/>
    <mergeCell ref="BW1023:BW1024"/>
    <mergeCell ref="BW1025:BW1026"/>
    <mergeCell ref="BW1007:BW1008"/>
    <mergeCell ref="BW1009:BW1010"/>
    <mergeCell ref="BW1011:BW1012"/>
    <mergeCell ref="BW1013:BW1014"/>
    <mergeCell ref="BW1015:BW1016"/>
    <mergeCell ref="BW1017:BW1018"/>
    <mergeCell ref="BW1019:BW1020"/>
    <mergeCell ref="J206:J207"/>
    <mergeCell ref="J208:J209"/>
    <mergeCell ref="M204:M205"/>
    <mergeCell ref="G214:G215"/>
    <mergeCell ref="J214:J215"/>
    <mergeCell ref="M214:M215"/>
    <mergeCell ref="O214:O215"/>
    <mergeCell ref="J212:J213"/>
    <mergeCell ref="M212:M213"/>
    <mergeCell ref="J210:J211"/>
    <mergeCell ref="M208:M209"/>
    <mergeCell ref="M210:M211"/>
    <mergeCell ref="M206:M207"/>
    <mergeCell ref="N210:N211"/>
    <mergeCell ref="N212:N213"/>
    <mergeCell ref="D204:D205"/>
    <mergeCell ref="D206:D207"/>
    <mergeCell ref="D208:D209"/>
    <mergeCell ref="D210:D211"/>
    <mergeCell ref="D212:D213"/>
    <mergeCell ref="D214:D215"/>
    <mergeCell ref="C1015:C1016"/>
    <mergeCell ref="C1017:C1018"/>
    <mergeCell ref="C1019:C1020"/>
    <mergeCell ref="C1021:C1022"/>
    <mergeCell ref="C1023:C1024"/>
    <mergeCell ref="C1025:C1026"/>
    <mergeCell ref="AY216:AY217"/>
    <mergeCell ref="AZ216:AZ217"/>
    <mergeCell ref="AS218:AS219"/>
    <mergeCell ref="AT218:AT219"/>
    <mergeCell ref="AU218:AU219"/>
    <mergeCell ref="AV218:AV219"/>
    <mergeCell ref="AW218:AW219"/>
    <mergeCell ref="AX218:AX219"/>
    <mergeCell ref="AY218:AY219"/>
    <mergeCell ref="AZ218:AZ219"/>
    <mergeCell ref="AZ212:AZ213"/>
    <mergeCell ref="AS210:AS211"/>
    <mergeCell ref="AT210:AT211"/>
    <mergeCell ref="AU210:AU211"/>
    <mergeCell ref="AV210:AV211"/>
    <mergeCell ref="AW210:AW211"/>
    <mergeCell ref="AX210:AX211"/>
    <mergeCell ref="AY210:AY211"/>
    <mergeCell ref="AZ210:AZ211"/>
    <mergeCell ref="AS220:AS221"/>
    <mergeCell ref="AT220:AT221"/>
    <mergeCell ref="AU220:AU221"/>
    <mergeCell ref="AV220:AV221"/>
    <mergeCell ref="AW220:AW221"/>
    <mergeCell ref="AX220:AX221"/>
    <mergeCell ref="AY220:AY221"/>
    <mergeCell ref="AZ220:AZ221"/>
    <mergeCell ref="D107:D108"/>
    <mergeCell ref="G107:G108"/>
    <mergeCell ref="J107:J108"/>
    <mergeCell ref="M107:M108"/>
    <mergeCell ref="N107:N108"/>
    <mergeCell ref="O107:O108"/>
    <mergeCell ref="BI107:BI108"/>
    <mergeCell ref="BK107:BK108"/>
    <mergeCell ref="BR107:BR108"/>
    <mergeCell ref="AS107:AS108"/>
    <mergeCell ref="AT107:AT108"/>
    <mergeCell ref="AU107:AU108"/>
    <mergeCell ref="AV107:AV108"/>
    <mergeCell ref="AW107:AW108"/>
    <mergeCell ref="AX107:AX108"/>
    <mergeCell ref="AY107:AY108"/>
    <mergeCell ref="AZ107:AZ108"/>
    <mergeCell ref="B808:B809"/>
    <mergeCell ref="B810:B811"/>
    <mergeCell ref="B812:B813"/>
    <mergeCell ref="B814:B815"/>
    <mergeCell ref="B706:B707"/>
    <mergeCell ref="B708:B709"/>
    <mergeCell ref="B710:B711"/>
    <mergeCell ref="B712:B713"/>
    <mergeCell ref="B806:B807"/>
    <mergeCell ref="B714:B715"/>
    <mergeCell ref="N103:N104"/>
    <mergeCell ref="O103:O104"/>
    <mergeCell ref="BI103:BI104"/>
    <mergeCell ref="BK103:BK104"/>
    <mergeCell ref="BR103:BR104"/>
    <mergeCell ref="D105:D106"/>
    <mergeCell ref="G105:G106"/>
    <mergeCell ref="J105:J106"/>
    <mergeCell ref="M105:M106"/>
    <mergeCell ref="N105:N106"/>
    <mergeCell ref="D103:D104"/>
    <mergeCell ref="G103:G104"/>
    <mergeCell ref="J103:J104"/>
    <mergeCell ref="M103:M104"/>
    <mergeCell ref="O105:O106"/>
    <mergeCell ref="BI105:BI106"/>
    <mergeCell ref="BK105:BK106"/>
    <mergeCell ref="BR105:BR106"/>
    <mergeCell ref="AS105:AS106"/>
    <mergeCell ref="AT105:AT106"/>
    <mergeCell ref="AU105:AU106"/>
    <mergeCell ref="AV105:AV106"/>
    <mergeCell ref="D222:D223"/>
    <mergeCell ref="G222:G223"/>
    <mergeCell ref="J222:J223"/>
    <mergeCell ref="M222:M223"/>
    <mergeCell ref="O222:O223"/>
    <mergeCell ref="BI222:BI223"/>
    <mergeCell ref="BK222:BK223"/>
    <mergeCell ref="D220:D221"/>
    <mergeCell ref="G220:G221"/>
    <mergeCell ref="J220:J221"/>
    <mergeCell ref="M220:M221"/>
    <mergeCell ref="O220:O221"/>
    <mergeCell ref="BI220:BI221"/>
    <mergeCell ref="D218:D219"/>
    <mergeCell ref="G218:G219"/>
    <mergeCell ref="AU115:AU116"/>
    <mergeCell ref="D111:D112"/>
    <mergeCell ref="G111:G112"/>
    <mergeCell ref="J111:J112"/>
    <mergeCell ref="M111:M112"/>
    <mergeCell ref="N111:N112"/>
    <mergeCell ref="O111:O112"/>
    <mergeCell ref="BI111:BI112"/>
    <mergeCell ref="BK111:BK112"/>
    <mergeCell ref="BR111:BR112"/>
    <mergeCell ref="AS111:AS112"/>
    <mergeCell ref="AT111:AT112"/>
    <mergeCell ref="AU111:AU112"/>
    <mergeCell ref="AV111:AV112"/>
    <mergeCell ref="AW111:AW112"/>
    <mergeCell ref="AX111:AX112"/>
    <mergeCell ref="AY111:AY112"/>
    <mergeCell ref="AZ111:AZ112"/>
    <mergeCell ref="D109:D110"/>
    <mergeCell ref="G109:G110"/>
    <mergeCell ref="J109:J110"/>
    <mergeCell ref="M109:M110"/>
    <mergeCell ref="N109:N110"/>
    <mergeCell ref="O109:O110"/>
    <mergeCell ref="BI109:BI110"/>
    <mergeCell ref="BK109:BK110"/>
    <mergeCell ref="BR109:BR110"/>
    <mergeCell ref="AS109:AS110"/>
    <mergeCell ref="AT109:AT110"/>
    <mergeCell ref="AU109:AU110"/>
    <mergeCell ref="AV109:AV110"/>
    <mergeCell ref="AW109:AW110"/>
    <mergeCell ref="AX109:AX110"/>
    <mergeCell ref="AY109:AY110"/>
    <mergeCell ref="AZ109:AZ110"/>
    <mergeCell ref="Q109:Q110"/>
    <mergeCell ref="R109:R110"/>
    <mergeCell ref="S109:S110"/>
    <mergeCell ref="T109:T110"/>
    <mergeCell ref="U109:U110"/>
    <mergeCell ref="V109:V110"/>
    <mergeCell ref="W109:W110"/>
    <mergeCell ref="T111:T112"/>
    <mergeCell ref="U111:U112"/>
    <mergeCell ref="V111:V112"/>
    <mergeCell ref="W111:W112"/>
    <mergeCell ref="Y111:Y112"/>
    <mergeCell ref="Z111:Z112"/>
    <mergeCell ref="AA111:AA112"/>
    <mergeCell ref="AB111:AB112"/>
    <mergeCell ref="AC111:AC112"/>
    <mergeCell ref="AD111:AD112"/>
    <mergeCell ref="AF111:AF112"/>
    <mergeCell ref="AP111:AP112"/>
    <mergeCell ref="AB113:AB114"/>
    <mergeCell ref="AC113:AC114"/>
    <mergeCell ref="AD113:AD114"/>
    <mergeCell ref="AF113:AF114"/>
    <mergeCell ref="AF115:AF116"/>
    <mergeCell ref="AP115:AP116"/>
    <mergeCell ref="Q113:Q114"/>
    <mergeCell ref="R113:R114"/>
    <mergeCell ref="S113:S114"/>
    <mergeCell ref="T113:T114"/>
    <mergeCell ref="BI706:BI707"/>
    <mergeCell ref="BK706:BK707"/>
    <mergeCell ref="BR706:BR707"/>
    <mergeCell ref="D706:D707"/>
    <mergeCell ref="G706:G707"/>
    <mergeCell ref="J706:J707"/>
    <mergeCell ref="K706:K707"/>
    <mergeCell ref="BR216:BR217"/>
    <mergeCell ref="BR218:BR219"/>
    <mergeCell ref="BR220:BR221"/>
    <mergeCell ref="BI218:BI219"/>
    <mergeCell ref="BK218:BK219"/>
    <mergeCell ref="BI214:BI215"/>
    <mergeCell ref="BK214:BK215"/>
    <mergeCell ref="D216:D217"/>
    <mergeCell ref="G216:G217"/>
    <mergeCell ref="J216:J217"/>
    <mergeCell ref="M216:M217"/>
    <mergeCell ref="BR222:BR223"/>
    <mergeCell ref="N214:N215"/>
    <mergeCell ref="N216:N217"/>
    <mergeCell ref="N218:N219"/>
    <mergeCell ref="N220:N221"/>
    <mergeCell ref="N222:N223"/>
    <mergeCell ref="BR214:BR215"/>
    <mergeCell ref="O216:O217"/>
    <mergeCell ref="BS117:BS118"/>
    <mergeCell ref="D119:D120"/>
    <mergeCell ref="G119:G120"/>
    <mergeCell ref="J119:J120"/>
    <mergeCell ref="M119:M120"/>
    <mergeCell ref="N119:N120"/>
    <mergeCell ref="O119:O120"/>
    <mergeCell ref="BI119:BI120"/>
    <mergeCell ref="BK119:BK120"/>
    <mergeCell ref="BR119:BR120"/>
    <mergeCell ref="BS119:BS120"/>
    <mergeCell ref="D117:D118"/>
    <mergeCell ref="G117:G118"/>
    <mergeCell ref="J117:J118"/>
    <mergeCell ref="M117:M118"/>
    <mergeCell ref="N117:N118"/>
    <mergeCell ref="O117:O118"/>
    <mergeCell ref="BI117:BI118"/>
    <mergeCell ref="BK117:BK118"/>
    <mergeCell ref="BR117:BR118"/>
    <mergeCell ref="AS119:AS120"/>
    <mergeCell ref="AT119:AT120"/>
    <mergeCell ref="AU119:AU120"/>
    <mergeCell ref="AV119:AV120"/>
    <mergeCell ref="J218:J219"/>
    <mergeCell ref="M218:M219"/>
    <mergeCell ref="O218:O219"/>
    <mergeCell ref="AS204:AS205"/>
    <mergeCell ref="AT204:AT205"/>
    <mergeCell ref="AU204:AU205"/>
    <mergeCell ref="AV204:AV205"/>
    <mergeCell ref="AW204:AW205"/>
    <mergeCell ref="AX204:AX205"/>
    <mergeCell ref="AY204:AY205"/>
    <mergeCell ref="AZ204:AZ205"/>
    <mergeCell ref="AS121:AS122"/>
    <mergeCell ref="AT121:AT122"/>
    <mergeCell ref="AU121:AU122"/>
    <mergeCell ref="BS706:BS707"/>
    <mergeCell ref="G710:G711"/>
    <mergeCell ref="J710:J711"/>
    <mergeCell ref="K710:K711"/>
    <mergeCell ref="BR710:BR711"/>
    <mergeCell ref="BS710:BS711"/>
    <mergeCell ref="O708:O709"/>
    <mergeCell ref="BI708:BI709"/>
    <mergeCell ref="BK708:BK709"/>
    <mergeCell ref="BR708:BR709"/>
    <mergeCell ref="BS708:BS709"/>
    <mergeCell ref="N708:N709"/>
    <mergeCell ref="M710:M711"/>
    <mergeCell ref="M706:M707"/>
    <mergeCell ref="N121:N122"/>
    <mergeCell ref="O121:O122"/>
    <mergeCell ref="BI121:BI122"/>
    <mergeCell ref="BK121:BK122"/>
    <mergeCell ref="BR121:BR122"/>
    <mergeCell ref="BS121:BS122"/>
    <mergeCell ref="N204:N205"/>
    <mergeCell ref="N206:N207"/>
    <mergeCell ref="N208:N209"/>
    <mergeCell ref="O212:O213"/>
    <mergeCell ref="BS204:BS205"/>
    <mergeCell ref="BS206:BS207"/>
    <mergeCell ref="BS208:BS209"/>
    <mergeCell ref="BS210:BS211"/>
    <mergeCell ref="BS212:BS213"/>
    <mergeCell ref="AS212:AS213"/>
    <mergeCell ref="AT212:AT213"/>
    <mergeCell ref="AU212:AU213"/>
    <mergeCell ref="AV212:AV213"/>
    <mergeCell ref="AW212:AW213"/>
    <mergeCell ref="AX212:AX213"/>
    <mergeCell ref="AY212:AY213"/>
    <mergeCell ref="AY123:AY124"/>
    <mergeCell ref="AZ123:AZ124"/>
    <mergeCell ref="BI123:BI124"/>
    <mergeCell ref="BK123:BK124"/>
    <mergeCell ref="BR123:BR124"/>
    <mergeCell ref="BS123:BS124"/>
    <mergeCell ref="O125:O126"/>
    <mergeCell ref="Q125:Q126"/>
    <mergeCell ref="R125:R126"/>
    <mergeCell ref="S125:S126"/>
    <mergeCell ref="BI216:BI217"/>
    <mergeCell ref="BK216:BK217"/>
    <mergeCell ref="BL218:BL219"/>
    <mergeCell ref="BM218:BM219"/>
    <mergeCell ref="BL220:BL221"/>
    <mergeCell ref="BM220:BM221"/>
    <mergeCell ref="BL222:BL223"/>
    <mergeCell ref="BM222:BM223"/>
    <mergeCell ref="AS214:AS215"/>
    <mergeCell ref="AT214:AT215"/>
    <mergeCell ref="AU214:AU215"/>
    <mergeCell ref="AV214:AV215"/>
    <mergeCell ref="AW214:AW215"/>
    <mergeCell ref="AX214:AX215"/>
    <mergeCell ref="AY214:AY215"/>
    <mergeCell ref="AZ214:AZ215"/>
    <mergeCell ref="BK212:BK213"/>
    <mergeCell ref="G121:G122"/>
    <mergeCell ref="BR808:BR809"/>
    <mergeCell ref="BS808:BS809"/>
    <mergeCell ref="O806:O807"/>
    <mergeCell ref="BI806:BI807"/>
    <mergeCell ref="BK806:BK807"/>
    <mergeCell ref="BR806:BR807"/>
    <mergeCell ref="BS806:BS807"/>
    <mergeCell ref="M808:M809"/>
    <mergeCell ref="D806:D807"/>
    <mergeCell ref="G806:G807"/>
    <mergeCell ref="J806:J807"/>
    <mergeCell ref="K806:K807"/>
    <mergeCell ref="M806:M807"/>
    <mergeCell ref="N806:N807"/>
    <mergeCell ref="N808:N809"/>
    <mergeCell ref="O808:O809"/>
    <mergeCell ref="BI714:BI715"/>
    <mergeCell ref="BK714:BK715"/>
    <mergeCell ref="BR714:BR715"/>
    <mergeCell ref="BR814:BR815"/>
    <mergeCell ref="BS814:BS815"/>
    <mergeCell ref="J810:J811"/>
    <mergeCell ref="K810:K811"/>
    <mergeCell ref="M810:M811"/>
    <mergeCell ref="N810:N811"/>
    <mergeCell ref="BK710:BK711"/>
    <mergeCell ref="J808:J809"/>
    <mergeCell ref="D712:D713"/>
    <mergeCell ref="G712:G713"/>
    <mergeCell ref="J712:J713"/>
    <mergeCell ref="K712:K713"/>
    <mergeCell ref="M712:M713"/>
    <mergeCell ref="N712:N713"/>
    <mergeCell ref="N714:N715"/>
    <mergeCell ref="O714:O715"/>
    <mergeCell ref="J714:J715"/>
    <mergeCell ref="K714:K715"/>
    <mergeCell ref="AS714:AS715"/>
    <mergeCell ref="AT714:AT715"/>
    <mergeCell ref="AU714:AU715"/>
    <mergeCell ref="AV714:AV715"/>
    <mergeCell ref="AW714:AW715"/>
    <mergeCell ref="AX714:AX715"/>
    <mergeCell ref="AY714:AY715"/>
    <mergeCell ref="N710:N711"/>
    <mergeCell ref="O710:O711"/>
    <mergeCell ref="BI710:BI711"/>
    <mergeCell ref="AZ806:AZ807"/>
    <mergeCell ref="AY710:AY711"/>
    <mergeCell ref="AZ710:AZ711"/>
    <mergeCell ref="AS712:AS713"/>
    <mergeCell ref="AT712:AT713"/>
    <mergeCell ref="AU712:AU713"/>
    <mergeCell ref="AV712:AV713"/>
    <mergeCell ref="AW712:AW713"/>
    <mergeCell ref="AX712:AX713"/>
    <mergeCell ref="AY712:AY713"/>
    <mergeCell ref="AZ712:AZ713"/>
    <mergeCell ref="AT720:AT721"/>
    <mergeCell ref="AU720:AU721"/>
    <mergeCell ref="AV720:AV721"/>
    <mergeCell ref="AW720:AW721"/>
    <mergeCell ref="AX720:AX721"/>
    <mergeCell ref="AY720:AY721"/>
    <mergeCell ref="B214:B215"/>
    <mergeCell ref="B216:B217"/>
    <mergeCell ref="B204:B205"/>
    <mergeCell ref="B206:B207"/>
    <mergeCell ref="B208:B209"/>
    <mergeCell ref="B210:B211"/>
    <mergeCell ref="B212:B213"/>
    <mergeCell ref="AS123:AS124"/>
    <mergeCell ref="AT123:AT124"/>
    <mergeCell ref="AU123:AU124"/>
    <mergeCell ref="AV123:AV124"/>
    <mergeCell ref="AW123:AW124"/>
    <mergeCell ref="AX123:AX124"/>
    <mergeCell ref="B125:B126"/>
    <mergeCell ref="C125:C126"/>
    <mergeCell ref="D125:D126"/>
    <mergeCell ref="G125:G126"/>
    <mergeCell ref="J125:J126"/>
    <mergeCell ref="M125:M126"/>
    <mergeCell ref="N125:N126"/>
    <mergeCell ref="B103:B104"/>
    <mergeCell ref="B105:B106"/>
    <mergeCell ref="B107:B108"/>
    <mergeCell ref="B109:B110"/>
    <mergeCell ref="B111:B112"/>
    <mergeCell ref="D814:D815"/>
    <mergeCell ref="G814:G815"/>
    <mergeCell ref="J814:J815"/>
    <mergeCell ref="K814:K815"/>
    <mergeCell ref="M814:M815"/>
    <mergeCell ref="N814:N815"/>
    <mergeCell ref="N812:N813"/>
    <mergeCell ref="O812:O813"/>
    <mergeCell ref="O810:O811"/>
    <mergeCell ref="B218:B219"/>
    <mergeCell ref="B220:B221"/>
    <mergeCell ref="M812:M813"/>
    <mergeCell ref="D810:D811"/>
    <mergeCell ref="D812:D813"/>
    <mergeCell ref="G812:G813"/>
    <mergeCell ref="D808:D809"/>
    <mergeCell ref="G808:G809"/>
    <mergeCell ref="D714:D715"/>
    <mergeCell ref="G714:G715"/>
    <mergeCell ref="D710:D711"/>
    <mergeCell ref="G810:G811"/>
    <mergeCell ref="B113:B114"/>
    <mergeCell ref="O814:O815"/>
    <mergeCell ref="B222:B223"/>
    <mergeCell ref="D708:D709"/>
    <mergeCell ref="G708:G709"/>
    <mergeCell ref="J708:J709"/>
    <mergeCell ref="K708:K709"/>
    <mergeCell ref="M708:M709"/>
    <mergeCell ref="D121:D122"/>
    <mergeCell ref="J121:J122"/>
    <mergeCell ref="M121:M122"/>
    <mergeCell ref="N706:N707"/>
    <mergeCell ref="O706:O707"/>
    <mergeCell ref="D115:D116"/>
    <mergeCell ref="G115:G116"/>
    <mergeCell ref="J115:J116"/>
    <mergeCell ref="M115:M116"/>
    <mergeCell ref="N115:N116"/>
    <mergeCell ref="B911:B912"/>
    <mergeCell ref="D911:D912"/>
    <mergeCell ref="G911:G912"/>
    <mergeCell ref="J911:J912"/>
    <mergeCell ref="M911:M912"/>
    <mergeCell ref="N907:N908"/>
    <mergeCell ref="O907:O908"/>
    <mergeCell ref="BI907:BI908"/>
    <mergeCell ref="BK907:BK908"/>
    <mergeCell ref="B909:B910"/>
    <mergeCell ref="D909:D910"/>
    <mergeCell ref="G909:G910"/>
    <mergeCell ref="J909:J910"/>
    <mergeCell ref="M909:M910"/>
    <mergeCell ref="B907:B908"/>
    <mergeCell ref="D907:D908"/>
    <mergeCell ref="G907:G908"/>
    <mergeCell ref="C907:C908"/>
    <mergeCell ref="C909:C910"/>
    <mergeCell ref="C911:C912"/>
    <mergeCell ref="J907:J908"/>
    <mergeCell ref="M907:M908"/>
    <mergeCell ref="Q907:Q908"/>
    <mergeCell ref="R907:R908"/>
    <mergeCell ref="N911:N912"/>
    <mergeCell ref="O911:O912"/>
    <mergeCell ref="BI911:BI912"/>
    <mergeCell ref="BK911:BK912"/>
    <mergeCell ref="K808:K809"/>
    <mergeCell ref="J812:J813"/>
    <mergeCell ref="K812:K813"/>
    <mergeCell ref="AT710:AT711"/>
    <mergeCell ref="AU710:AU711"/>
    <mergeCell ref="AV710:AV711"/>
    <mergeCell ref="AW710:AW711"/>
    <mergeCell ref="AX710:AX711"/>
    <mergeCell ref="BI812:BI813"/>
    <mergeCell ref="BK812:BK813"/>
    <mergeCell ref="BI814:BI815"/>
    <mergeCell ref="BK814:BK815"/>
    <mergeCell ref="BI808:BI809"/>
    <mergeCell ref="BK808:BK809"/>
    <mergeCell ref="AZ720:AZ721"/>
    <mergeCell ref="AT722:AT723"/>
    <mergeCell ref="AU722:AU723"/>
    <mergeCell ref="AV722:AV723"/>
    <mergeCell ref="AW722:AW723"/>
    <mergeCell ref="AX722:AX723"/>
    <mergeCell ref="AY722:AY723"/>
    <mergeCell ref="AS812:AS813"/>
    <mergeCell ref="AT812:AT813"/>
    <mergeCell ref="AU812:AU813"/>
    <mergeCell ref="AV812:AV813"/>
    <mergeCell ref="AW812:AW813"/>
    <mergeCell ref="AX812:AX813"/>
    <mergeCell ref="AY812:AY813"/>
    <mergeCell ref="AZ812:AZ813"/>
    <mergeCell ref="AS814:AS815"/>
    <mergeCell ref="AT814:AT815"/>
    <mergeCell ref="AU814:AU815"/>
    <mergeCell ref="AV814:AV815"/>
    <mergeCell ref="AW814:AW815"/>
    <mergeCell ref="AX814:AX815"/>
    <mergeCell ref="AY814:AY815"/>
    <mergeCell ref="B917:B918"/>
    <mergeCell ref="D917:D918"/>
    <mergeCell ref="G917:G918"/>
    <mergeCell ref="J917:J918"/>
    <mergeCell ref="K917:K918"/>
    <mergeCell ref="BS917:BS918"/>
    <mergeCell ref="B919:B920"/>
    <mergeCell ref="D919:D920"/>
    <mergeCell ref="G919:G920"/>
    <mergeCell ref="J919:J920"/>
    <mergeCell ref="K919:K920"/>
    <mergeCell ref="M919:M920"/>
    <mergeCell ref="N919:N920"/>
    <mergeCell ref="O919:O920"/>
    <mergeCell ref="BI919:BI920"/>
    <mergeCell ref="M917:M918"/>
    <mergeCell ref="N917:N918"/>
    <mergeCell ref="O917:O918"/>
    <mergeCell ref="BI917:BI918"/>
    <mergeCell ref="BK917:BK918"/>
    <mergeCell ref="BR917:BR918"/>
    <mergeCell ref="BK919:BK920"/>
    <mergeCell ref="BR919:BR920"/>
    <mergeCell ref="BS919:BS920"/>
    <mergeCell ref="N913:N914"/>
    <mergeCell ref="O913:O914"/>
    <mergeCell ref="BI913:BI914"/>
    <mergeCell ref="BK913:BK914"/>
    <mergeCell ref="BR913:BR914"/>
    <mergeCell ref="B915:B916"/>
    <mergeCell ref="D915:D916"/>
    <mergeCell ref="G915:G916"/>
    <mergeCell ref="J915:J916"/>
    <mergeCell ref="M915:M916"/>
    <mergeCell ref="B913:B914"/>
    <mergeCell ref="D913:D914"/>
    <mergeCell ref="G913:G914"/>
    <mergeCell ref="J913:J914"/>
    <mergeCell ref="M913:M914"/>
    <mergeCell ref="N915:N916"/>
    <mergeCell ref="O915:O916"/>
    <mergeCell ref="BI915:BI916"/>
    <mergeCell ref="BK915:BK916"/>
    <mergeCell ref="BR915:BR916"/>
    <mergeCell ref="K913:K914"/>
    <mergeCell ref="E913:E914"/>
    <mergeCell ref="C913:C914"/>
    <mergeCell ref="C915:C916"/>
    <mergeCell ref="AU917:AU918"/>
    <mergeCell ref="Q917:Q918"/>
    <mergeCell ref="R917:R918"/>
    <mergeCell ref="S917:S918"/>
    <mergeCell ref="T917:T918"/>
    <mergeCell ref="U917:U918"/>
    <mergeCell ref="V917:V918"/>
    <mergeCell ref="W917:W918"/>
    <mergeCell ref="Y917:Y918"/>
    <mergeCell ref="Z917:Z918"/>
    <mergeCell ref="AT915:AT916"/>
    <mergeCell ref="AU915:AU916"/>
    <mergeCell ref="AV915:AV916"/>
    <mergeCell ref="AW915:AW916"/>
    <mergeCell ref="AX915:AX916"/>
    <mergeCell ref="AV917:AV918"/>
    <mergeCell ref="B1007:B1008"/>
    <mergeCell ref="D1007:D1008"/>
    <mergeCell ref="G1007:G1008"/>
    <mergeCell ref="J1007:J1008"/>
    <mergeCell ref="K1007:K1008"/>
    <mergeCell ref="M1007:M1008"/>
    <mergeCell ref="N1007:N1008"/>
    <mergeCell ref="O1007:O1008"/>
    <mergeCell ref="BI1007:BI1008"/>
    <mergeCell ref="BK1007:BK1008"/>
    <mergeCell ref="BR1007:BR1008"/>
    <mergeCell ref="BS1007:BS1008"/>
    <mergeCell ref="B925:B926"/>
    <mergeCell ref="D925:D926"/>
    <mergeCell ref="G925:G926"/>
    <mergeCell ref="J925:J926"/>
    <mergeCell ref="K925:K926"/>
    <mergeCell ref="M925:M926"/>
    <mergeCell ref="N925:N926"/>
    <mergeCell ref="O925:O926"/>
    <mergeCell ref="BI925:BI926"/>
    <mergeCell ref="AB927:AB928"/>
    <mergeCell ref="AC927:AC928"/>
    <mergeCell ref="AD927:AD928"/>
    <mergeCell ref="AF927:AF928"/>
    <mergeCell ref="AP927:AP928"/>
    <mergeCell ref="AS927:AS928"/>
    <mergeCell ref="AT927:AT928"/>
    <mergeCell ref="AU927:AU928"/>
    <mergeCell ref="BK921:BK922"/>
    <mergeCell ref="BR921:BR922"/>
    <mergeCell ref="BS921:BS922"/>
    <mergeCell ref="B923:B924"/>
    <mergeCell ref="D923:D924"/>
    <mergeCell ref="G923:G924"/>
    <mergeCell ref="J923:J924"/>
    <mergeCell ref="K923:K924"/>
    <mergeCell ref="BS923:BS924"/>
    <mergeCell ref="M923:M924"/>
    <mergeCell ref="N923:N924"/>
    <mergeCell ref="O923:O924"/>
    <mergeCell ref="BI923:BI924"/>
    <mergeCell ref="BK923:BK924"/>
    <mergeCell ref="BR923:BR924"/>
    <mergeCell ref="B921:B922"/>
    <mergeCell ref="D921:D922"/>
    <mergeCell ref="G921:G922"/>
    <mergeCell ref="J921:J922"/>
    <mergeCell ref="K921:K922"/>
    <mergeCell ref="M921:M922"/>
    <mergeCell ref="N921:N922"/>
    <mergeCell ref="O921:O922"/>
    <mergeCell ref="BI921:BI922"/>
    <mergeCell ref="Q921:Q922"/>
    <mergeCell ref="R921:R922"/>
    <mergeCell ref="S921:S922"/>
    <mergeCell ref="T921:T922"/>
    <mergeCell ref="U921:U922"/>
    <mergeCell ref="V921:V922"/>
    <mergeCell ref="W921:W922"/>
    <mergeCell ref="Y921:Y922"/>
    <mergeCell ref="Z921:Z922"/>
    <mergeCell ref="AA921:AA922"/>
    <mergeCell ref="AB921:AB922"/>
    <mergeCell ref="B1015:B1016"/>
    <mergeCell ref="D1015:D1016"/>
    <mergeCell ref="G1015:G1016"/>
    <mergeCell ref="J1015:J1016"/>
    <mergeCell ref="K1015:K1016"/>
    <mergeCell ref="BS1015:BS1016"/>
    <mergeCell ref="M1015:M1016"/>
    <mergeCell ref="N1015:N1016"/>
    <mergeCell ref="O1015:O1016"/>
    <mergeCell ref="BI1015:BI1016"/>
    <mergeCell ref="BK1015:BK1016"/>
    <mergeCell ref="BR1015:BR1016"/>
    <mergeCell ref="B1013:B1014"/>
    <mergeCell ref="D1013:D1014"/>
    <mergeCell ref="G1013:G1014"/>
    <mergeCell ref="J1013:J1014"/>
    <mergeCell ref="K1013:K1014"/>
    <mergeCell ref="M1013:M1014"/>
    <mergeCell ref="N1013:N1014"/>
    <mergeCell ref="O1013:O1014"/>
    <mergeCell ref="BI1013:BI1014"/>
    <mergeCell ref="B1009:B1010"/>
    <mergeCell ref="D1009:D1010"/>
    <mergeCell ref="G1009:G1010"/>
    <mergeCell ref="J1009:J1010"/>
    <mergeCell ref="K1009:K1010"/>
    <mergeCell ref="BS1009:BS1010"/>
    <mergeCell ref="B1011:B1012"/>
    <mergeCell ref="D1011:D1012"/>
    <mergeCell ref="J1011:J1012"/>
    <mergeCell ref="K1011:K1012"/>
    <mergeCell ref="M1011:M1012"/>
    <mergeCell ref="N1011:N1012"/>
    <mergeCell ref="O1011:O1012"/>
    <mergeCell ref="BI1011:BI1012"/>
    <mergeCell ref="M1009:M1010"/>
    <mergeCell ref="N1009:N1010"/>
    <mergeCell ref="O1009:O1010"/>
    <mergeCell ref="BI1009:BI1010"/>
    <mergeCell ref="BK1009:BK1010"/>
    <mergeCell ref="BR1009:BR1010"/>
    <mergeCell ref="BK1011:BK1012"/>
    <mergeCell ref="BR1011:BR1012"/>
    <mergeCell ref="BS1011:BS1012"/>
    <mergeCell ref="C1013:C1014"/>
    <mergeCell ref="AZ1009:AZ1010"/>
    <mergeCell ref="Q1011:Q1012"/>
    <mergeCell ref="R1011:R1012"/>
    <mergeCell ref="S1011:S1012"/>
    <mergeCell ref="T1011:T1012"/>
    <mergeCell ref="U1011:U1012"/>
    <mergeCell ref="V1011:V1012"/>
    <mergeCell ref="W1011:W1012"/>
    <mergeCell ref="Y1011:Y1012"/>
    <mergeCell ref="Z1011:Z1012"/>
    <mergeCell ref="AA1011:AA1012"/>
    <mergeCell ref="AB1011:AB1012"/>
    <mergeCell ref="AC1011:AC1012"/>
    <mergeCell ref="AD1011:AD1012"/>
    <mergeCell ref="AF1011:AF1012"/>
    <mergeCell ref="AS1011:AS1012"/>
    <mergeCell ref="AT1011:AT1012"/>
    <mergeCell ref="AU1011:AU1012"/>
    <mergeCell ref="AA1009:AA1010"/>
    <mergeCell ref="B1021:B1022"/>
    <mergeCell ref="D1021:D1022"/>
    <mergeCell ref="G1021:G1022"/>
    <mergeCell ref="J1021:J1022"/>
    <mergeCell ref="K1021:K1022"/>
    <mergeCell ref="E1019:E1020"/>
    <mergeCell ref="E1021:E1022"/>
    <mergeCell ref="H1021:H1022"/>
    <mergeCell ref="R1019:R1020"/>
    <mergeCell ref="S1019:S1020"/>
    <mergeCell ref="T1019:T1020"/>
    <mergeCell ref="U1019:U1020"/>
    <mergeCell ref="V1019:V1020"/>
    <mergeCell ref="W1019:W1020"/>
    <mergeCell ref="Y1019:Y1020"/>
    <mergeCell ref="Z1019:Z1020"/>
    <mergeCell ref="AA1019:AA1020"/>
    <mergeCell ref="AB1019:AB1020"/>
    <mergeCell ref="BK1017:BK1018"/>
    <mergeCell ref="BR1017:BR1018"/>
    <mergeCell ref="BS1017:BS1018"/>
    <mergeCell ref="B1019:B1020"/>
    <mergeCell ref="D1019:D1020"/>
    <mergeCell ref="G1019:G1020"/>
    <mergeCell ref="J1019:J1020"/>
    <mergeCell ref="K1019:K1020"/>
    <mergeCell ref="M1019:M1020"/>
    <mergeCell ref="N1019:N1020"/>
    <mergeCell ref="E1017:E1018"/>
    <mergeCell ref="B1017:B1018"/>
    <mergeCell ref="D1017:D1018"/>
    <mergeCell ref="G1017:G1018"/>
    <mergeCell ref="J1017:J1018"/>
    <mergeCell ref="K1017:K1018"/>
    <mergeCell ref="M1017:M1018"/>
    <mergeCell ref="N1017:N1018"/>
    <mergeCell ref="O1017:O1018"/>
    <mergeCell ref="BI1017:BI1018"/>
    <mergeCell ref="H1017:H1018"/>
    <mergeCell ref="H1019:H1020"/>
    <mergeCell ref="AZ1017:AZ1018"/>
    <mergeCell ref="Q1019:Q1020"/>
    <mergeCell ref="AV1019:AV1020"/>
    <mergeCell ref="AW1019:AW1020"/>
    <mergeCell ref="Q1017:Q1018"/>
    <mergeCell ref="R1017:R1018"/>
    <mergeCell ref="S1017:S1018"/>
    <mergeCell ref="T1017:T1018"/>
    <mergeCell ref="U1017:U1018"/>
    <mergeCell ref="V1017:V1018"/>
    <mergeCell ref="W1017:W1018"/>
    <mergeCell ref="Y1017:Y1018"/>
    <mergeCell ref="Z1017:Z1018"/>
    <mergeCell ref="AA1017:AA1018"/>
    <mergeCell ref="AB1017:AB1018"/>
    <mergeCell ref="AC1017:AC1018"/>
    <mergeCell ref="AD1017:AD1018"/>
    <mergeCell ref="AF1017:AF1018"/>
    <mergeCell ref="AP1017:AP1018"/>
    <mergeCell ref="AS1017:AS1018"/>
    <mergeCell ref="AT1017:AT1018"/>
    <mergeCell ref="AU1017:AU1018"/>
    <mergeCell ref="AV1017:AV1018"/>
    <mergeCell ref="AW1017:AW1018"/>
    <mergeCell ref="B8:B9"/>
    <mergeCell ref="B10:B11"/>
    <mergeCell ref="B12:B13"/>
    <mergeCell ref="D4:D5"/>
    <mergeCell ref="D6:D7"/>
    <mergeCell ref="D8:D9"/>
    <mergeCell ref="D10:D11"/>
    <mergeCell ref="D12:D13"/>
    <mergeCell ref="B4:B5"/>
    <mergeCell ref="B6:B7"/>
    <mergeCell ref="M12:M13"/>
    <mergeCell ref="M18:M19"/>
    <mergeCell ref="J4:J5"/>
    <mergeCell ref="J6:J7"/>
    <mergeCell ref="J8:J9"/>
    <mergeCell ref="J10:J11"/>
    <mergeCell ref="J12:J13"/>
    <mergeCell ref="M4:M5"/>
    <mergeCell ref="M14:M15"/>
    <mergeCell ref="D18:D19"/>
    <mergeCell ref="O1025:O1026"/>
    <mergeCell ref="BI1025:BI1026"/>
    <mergeCell ref="BK1025:BK1026"/>
    <mergeCell ref="BR1025:BR1026"/>
    <mergeCell ref="BS1025:BS1026"/>
    <mergeCell ref="B14:B15"/>
    <mergeCell ref="B16:B17"/>
    <mergeCell ref="B18:B19"/>
    <mergeCell ref="D14:D15"/>
    <mergeCell ref="D16:D17"/>
    <mergeCell ref="BK1023:BK1024"/>
    <mergeCell ref="BR1023:BR1024"/>
    <mergeCell ref="BS1023:BS1024"/>
    <mergeCell ref="B1025:B1026"/>
    <mergeCell ref="D1025:D1026"/>
    <mergeCell ref="G1025:G1026"/>
    <mergeCell ref="J1025:J1026"/>
    <mergeCell ref="K1025:K1026"/>
    <mergeCell ref="M1025:M1026"/>
    <mergeCell ref="N1025:N1026"/>
    <mergeCell ref="BS1021:BS1022"/>
    <mergeCell ref="B1023:B1024"/>
    <mergeCell ref="D1023:D1024"/>
    <mergeCell ref="G1023:G1024"/>
    <mergeCell ref="B20:B21"/>
    <mergeCell ref="D20:D21"/>
    <mergeCell ref="J14:J15"/>
    <mergeCell ref="J16:J17"/>
    <mergeCell ref="J18:J19"/>
    <mergeCell ref="J20:J21"/>
    <mergeCell ref="E911:E912"/>
    <mergeCell ref="K911:K912"/>
    <mergeCell ref="M1023:M1024"/>
    <mergeCell ref="N1023:N1024"/>
    <mergeCell ref="O1023:O1024"/>
    <mergeCell ref="BI1023:BI1024"/>
    <mergeCell ref="M1021:M1022"/>
    <mergeCell ref="N1021:N1022"/>
    <mergeCell ref="O1021:O1022"/>
    <mergeCell ref="BI1021:BI1022"/>
    <mergeCell ref="BK1021:BK1022"/>
    <mergeCell ref="AY1021:AY1022"/>
    <mergeCell ref="AZ1021:AZ1022"/>
    <mergeCell ref="Q1023:Q1024"/>
    <mergeCell ref="O2:O3"/>
    <mergeCell ref="BT12:BT13"/>
    <mergeCell ref="BT14:BT15"/>
    <mergeCell ref="BT16:BT17"/>
    <mergeCell ref="BT18:BT19"/>
    <mergeCell ref="BT20:BT21"/>
    <mergeCell ref="N18:N19"/>
    <mergeCell ref="O18:O19"/>
    <mergeCell ref="M20:M21"/>
    <mergeCell ref="N20:N21"/>
    <mergeCell ref="O20:O21"/>
    <mergeCell ref="M16:M17"/>
    <mergeCell ref="N16:N17"/>
    <mergeCell ref="O16:O17"/>
    <mergeCell ref="N14:N15"/>
    <mergeCell ref="O14:O15"/>
    <mergeCell ref="N6:N7"/>
    <mergeCell ref="O6:O7"/>
    <mergeCell ref="M8:M9"/>
    <mergeCell ref="N8:N9"/>
    <mergeCell ref="O8:O9"/>
    <mergeCell ref="M10:M11"/>
    <mergeCell ref="N10:N11"/>
    <mergeCell ref="O10:O11"/>
    <mergeCell ref="N4:N5"/>
    <mergeCell ref="O4:O5"/>
    <mergeCell ref="M6:M7"/>
    <mergeCell ref="BT4:BT5"/>
    <mergeCell ref="BT6:BT7"/>
    <mergeCell ref="BT8:BT9"/>
    <mergeCell ref="BT10:BT11"/>
    <mergeCell ref="N12:N13"/>
    <mergeCell ref="O12:O13"/>
    <mergeCell ref="AS12:AS13"/>
    <mergeCell ref="AT12:AT13"/>
    <mergeCell ref="AU12:AU13"/>
    <mergeCell ref="AV12:AV13"/>
    <mergeCell ref="AW12:AW13"/>
    <mergeCell ref="AX12:AX13"/>
    <mergeCell ref="AY12:AY13"/>
    <mergeCell ref="AZ12:AZ13"/>
    <mergeCell ref="AS10:AS11"/>
    <mergeCell ref="AT10:AT11"/>
    <mergeCell ref="AU10:AU11"/>
    <mergeCell ref="AV10:AV11"/>
    <mergeCell ref="AW10:AW11"/>
    <mergeCell ref="AX10:AX11"/>
    <mergeCell ref="AY10:AY11"/>
    <mergeCell ref="AS20:AS21"/>
    <mergeCell ref="AT20:AT21"/>
    <mergeCell ref="AU20:AU21"/>
    <mergeCell ref="AV20:AV21"/>
    <mergeCell ref="AW20:AW21"/>
    <mergeCell ref="AX20:AX21"/>
    <mergeCell ref="AY20:AY21"/>
    <mergeCell ref="AZ20:AZ21"/>
    <mergeCell ref="AS18:AS19"/>
    <mergeCell ref="AT18:AT19"/>
    <mergeCell ref="AU18:AU19"/>
    <mergeCell ref="AV18:AV19"/>
    <mergeCell ref="AW18:AW19"/>
    <mergeCell ref="AX18:AX19"/>
    <mergeCell ref="AY18:AY19"/>
    <mergeCell ref="AZ18:AZ19"/>
    <mergeCell ref="E1023:E1024"/>
    <mergeCell ref="E1025:E1026"/>
    <mergeCell ref="K915:K916"/>
    <mergeCell ref="E925:E926"/>
    <mergeCell ref="E1007:E1008"/>
    <mergeCell ref="E1009:E1010"/>
    <mergeCell ref="E1011:E1012"/>
    <mergeCell ref="E1013:E1014"/>
    <mergeCell ref="E1015:E1016"/>
    <mergeCell ref="E915:E916"/>
    <mergeCell ref="E917:E918"/>
    <mergeCell ref="E919:E920"/>
    <mergeCell ref="E921:E922"/>
    <mergeCell ref="E923:E924"/>
    <mergeCell ref="J1023:J1024"/>
    <mergeCell ref="K1023:K1024"/>
    <mergeCell ref="H1007:H1008"/>
    <mergeCell ref="H1009:H1010"/>
    <mergeCell ref="H1011:H1012"/>
    <mergeCell ref="H1013:H1014"/>
    <mergeCell ref="H1015:H1016"/>
    <mergeCell ref="CA218:CA219"/>
    <mergeCell ref="CC218:CC219"/>
    <mergeCell ref="CD218:CD219"/>
    <mergeCell ref="CA220:CA221"/>
    <mergeCell ref="CC220:CC221"/>
    <mergeCell ref="CD220:CD221"/>
    <mergeCell ref="CA214:CA215"/>
    <mergeCell ref="CC214:CC215"/>
    <mergeCell ref="CD214:CD215"/>
    <mergeCell ref="CA216:CA217"/>
    <mergeCell ref="CC216:CC217"/>
    <mergeCell ref="CD216:CD217"/>
    <mergeCell ref="CA222:CA223"/>
    <mergeCell ref="CC222:CC223"/>
    <mergeCell ref="CD222:CD223"/>
    <mergeCell ref="E907:E908"/>
    <mergeCell ref="E909:E910"/>
    <mergeCell ref="K907:K908"/>
    <mergeCell ref="K909:K910"/>
    <mergeCell ref="AB224:AB225"/>
    <mergeCell ref="AC224:AC225"/>
    <mergeCell ref="AD224:AD225"/>
    <mergeCell ref="AF224:AF225"/>
    <mergeCell ref="AP224:AP225"/>
    <mergeCell ref="AS224:AS225"/>
    <mergeCell ref="AT224:AT225"/>
    <mergeCell ref="AU224:AU225"/>
    <mergeCell ref="AV224:AV225"/>
    <mergeCell ref="AW224:AW225"/>
    <mergeCell ref="AX224:AX225"/>
    <mergeCell ref="AY224:AY225"/>
    <mergeCell ref="AZ224:AZ225"/>
    <mergeCell ref="R1023:R1024"/>
    <mergeCell ref="S1023:S1024"/>
    <mergeCell ref="T1023:T1024"/>
    <mergeCell ref="U1023:U1024"/>
    <mergeCell ref="V1023:V1024"/>
    <mergeCell ref="W1023:W1024"/>
    <mergeCell ref="Y1023:Y1024"/>
    <mergeCell ref="Z1023:Z1024"/>
    <mergeCell ref="AA1023:AA1024"/>
    <mergeCell ref="AB1023:AB1024"/>
    <mergeCell ref="AC1023:AC1024"/>
    <mergeCell ref="H1023:H1024"/>
    <mergeCell ref="H1025:H1026"/>
    <mergeCell ref="X1007:X1008"/>
    <mergeCell ref="X1009:X1010"/>
    <mergeCell ref="X1011:X1012"/>
    <mergeCell ref="X1013:X1014"/>
    <mergeCell ref="X1015:X1016"/>
    <mergeCell ref="X1017:X1018"/>
    <mergeCell ref="X1019:X1020"/>
    <mergeCell ref="X1021:X1022"/>
    <mergeCell ref="X1023:X1024"/>
    <mergeCell ref="X1025:X1026"/>
    <mergeCell ref="AE1007:AE1008"/>
    <mergeCell ref="AE1009:AE1010"/>
    <mergeCell ref="AE1011:AE1012"/>
    <mergeCell ref="AE1013:AE1014"/>
    <mergeCell ref="AE1015:AE1016"/>
    <mergeCell ref="AE1017:AE1018"/>
    <mergeCell ref="AE1019:AE1020"/>
    <mergeCell ref="AE1021:AE1022"/>
    <mergeCell ref="AE1023:AE1024"/>
    <mergeCell ref="AE1025:AE1026"/>
    <mergeCell ref="BR911:BR912"/>
    <mergeCell ref="N909:N910"/>
    <mergeCell ref="O909:O910"/>
    <mergeCell ref="BI909:BI910"/>
    <mergeCell ref="BK909:BK910"/>
    <mergeCell ref="BR909:BR910"/>
    <mergeCell ref="BR907:BR908"/>
    <mergeCell ref="BI810:BI811"/>
    <mergeCell ref="BK810:BK811"/>
    <mergeCell ref="BR810:BR811"/>
    <mergeCell ref="BS810:BS811"/>
    <mergeCell ref="AD1023:AD1024"/>
    <mergeCell ref="BR1021:BR1022"/>
    <mergeCell ref="O1019:O1020"/>
    <mergeCell ref="BI1019:BI1020"/>
    <mergeCell ref="BK1019:BK1020"/>
    <mergeCell ref="BR1019:BR1020"/>
    <mergeCell ref="BS1019:BS1020"/>
    <mergeCell ref="BK1013:BK1014"/>
    <mergeCell ref="BR1013:BR1014"/>
    <mergeCell ref="BS1013:BS1014"/>
    <mergeCell ref="BK925:BK926"/>
    <mergeCell ref="BR925:BR926"/>
    <mergeCell ref="BS925:BS926"/>
    <mergeCell ref="BR812:BR813"/>
    <mergeCell ref="BS812:BS813"/>
    <mergeCell ref="AZ814:AZ815"/>
    <mergeCell ref="AA812:AA813"/>
    <mergeCell ref="AB812:AB813"/>
    <mergeCell ref="AC812:AC813"/>
    <mergeCell ref="AD812:AD813"/>
    <mergeCell ref="AF812:AF813"/>
    <mergeCell ref="AP814:AP815"/>
    <mergeCell ref="AW907:AW908"/>
    <mergeCell ref="S907:S908"/>
    <mergeCell ref="T907:T908"/>
    <mergeCell ref="U907:U908"/>
    <mergeCell ref="V907:V908"/>
    <mergeCell ref="W907:W908"/>
    <mergeCell ref="Y907:Y908"/>
    <mergeCell ref="Z907:Z908"/>
    <mergeCell ref="AA907:AA908"/>
    <mergeCell ref="AS22:AS23"/>
    <mergeCell ref="AT22:AT23"/>
    <mergeCell ref="AU22:AU23"/>
    <mergeCell ref="AV22:AV23"/>
    <mergeCell ref="AW22:AW23"/>
    <mergeCell ref="AX22:AX23"/>
    <mergeCell ref="AY22:AY23"/>
    <mergeCell ref="AZ22:AZ23"/>
    <mergeCell ref="BT22:BT23"/>
    <mergeCell ref="B24:B25"/>
    <mergeCell ref="D24:D25"/>
    <mergeCell ref="J24:J25"/>
    <mergeCell ref="M24:M25"/>
    <mergeCell ref="N24:N25"/>
    <mergeCell ref="O24:O25"/>
    <mergeCell ref="Q24:Q25"/>
    <mergeCell ref="R24:R25"/>
    <mergeCell ref="S24:S25"/>
    <mergeCell ref="T24:T25"/>
    <mergeCell ref="U24:U25"/>
    <mergeCell ref="V24:V25"/>
    <mergeCell ref="W24:W25"/>
    <mergeCell ref="Y24:Y25"/>
    <mergeCell ref="Z24:Z25"/>
    <mergeCell ref="AA24:AA25"/>
    <mergeCell ref="AB24:AB25"/>
    <mergeCell ref="AC24:AC25"/>
    <mergeCell ref="AD24:AD25"/>
    <mergeCell ref="B22:B23"/>
    <mergeCell ref="D22:D23"/>
    <mergeCell ref="J22:J23"/>
    <mergeCell ref="M22:M23"/>
    <mergeCell ref="N22:N23"/>
    <mergeCell ref="O22:O23"/>
    <mergeCell ref="Q22:Q23"/>
    <mergeCell ref="R22:R23"/>
    <mergeCell ref="S22:S23"/>
    <mergeCell ref="T22:T23"/>
    <mergeCell ref="U22:U23"/>
    <mergeCell ref="V22:V23"/>
    <mergeCell ref="W22:W23"/>
    <mergeCell ref="Y22:Y23"/>
    <mergeCell ref="Z22:Z23"/>
    <mergeCell ref="AA22:AA23"/>
    <mergeCell ref="AB22:AB23"/>
    <mergeCell ref="BT26:BT27"/>
    <mergeCell ref="B28:B29"/>
    <mergeCell ref="D28:D29"/>
    <mergeCell ref="J28:J29"/>
    <mergeCell ref="M28:M29"/>
    <mergeCell ref="N28:N29"/>
    <mergeCell ref="O28:O29"/>
    <mergeCell ref="Q28:Q29"/>
    <mergeCell ref="R28:R29"/>
    <mergeCell ref="S28:S29"/>
    <mergeCell ref="T28:T29"/>
    <mergeCell ref="U28:U29"/>
    <mergeCell ref="V28:V29"/>
    <mergeCell ref="W28:W29"/>
    <mergeCell ref="Y28:Y29"/>
    <mergeCell ref="Z28:Z29"/>
    <mergeCell ref="AA28:AA29"/>
    <mergeCell ref="AB28:AB29"/>
    <mergeCell ref="AC28:AC29"/>
    <mergeCell ref="AD28:AD29"/>
    <mergeCell ref="AF28:AF29"/>
    <mergeCell ref="AP28:AP29"/>
    <mergeCell ref="AS28:AS29"/>
    <mergeCell ref="AT28:AT29"/>
    <mergeCell ref="AU28:AU29"/>
    <mergeCell ref="AV28:AV29"/>
    <mergeCell ref="AW28:AW29"/>
    <mergeCell ref="AX28:AX29"/>
    <mergeCell ref="AY28:AY29"/>
    <mergeCell ref="AF24:AF25"/>
    <mergeCell ref="AP24:AP25"/>
    <mergeCell ref="AS24:AS25"/>
    <mergeCell ref="AT24:AT25"/>
    <mergeCell ref="AU24:AU25"/>
    <mergeCell ref="AV24:AV25"/>
    <mergeCell ref="AW24:AW25"/>
    <mergeCell ref="AX24:AX25"/>
    <mergeCell ref="AY24:AY25"/>
    <mergeCell ref="AZ24:AZ25"/>
    <mergeCell ref="BT24:BT25"/>
    <mergeCell ref="B26:B27"/>
    <mergeCell ref="D26:D27"/>
    <mergeCell ref="J26:J27"/>
    <mergeCell ref="M26:M27"/>
    <mergeCell ref="N26:N27"/>
    <mergeCell ref="O26:O27"/>
    <mergeCell ref="Q26:Q27"/>
    <mergeCell ref="R26:R27"/>
    <mergeCell ref="S26:S27"/>
    <mergeCell ref="T26:T27"/>
    <mergeCell ref="U26:U27"/>
    <mergeCell ref="V26:V27"/>
    <mergeCell ref="W26:W27"/>
    <mergeCell ref="Y26:Y27"/>
    <mergeCell ref="Z26:Z27"/>
    <mergeCell ref="AA26:AA27"/>
    <mergeCell ref="AB26:AB27"/>
    <mergeCell ref="AC26:AC27"/>
    <mergeCell ref="AD26:AD27"/>
    <mergeCell ref="AF26:AF27"/>
    <mergeCell ref="AP26:AP27"/>
    <mergeCell ref="D32:D33"/>
    <mergeCell ref="J32:J33"/>
    <mergeCell ref="M32:M33"/>
    <mergeCell ref="N32:N33"/>
    <mergeCell ref="O32:O33"/>
    <mergeCell ref="Q32:Q33"/>
    <mergeCell ref="R32:R33"/>
    <mergeCell ref="S32:S33"/>
    <mergeCell ref="T32:T33"/>
    <mergeCell ref="U32:U33"/>
    <mergeCell ref="V32:V33"/>
    <mergeCell ref="W32:W33"/>
    <mergeCell ref="Y32:Y33"/>
    <mergeCell ref="Z32:Z33"/>
    <mergeCell ref="AA32:AA33"/>
    <mergeCell ref="AB32:AB33"/>
    <mergeCell ref="AZ28:AZ29"/>
    <mergeCell ref="BT28:BT29"/>
    <mergeCell ref="B30:B31"/>
    <mergeCell ref="D30:D31"/>
    <mergeCell ref="J30:J31"/>
    <mergeCell ref="M30:M31"/>
    <mergeCell ref="N30:N31"/>
    <mergeCell ref="O30:O31"/>
    <mergeCell ref="Q30:Q31"/>
    <mergeCell ref="R30:R31"/>
    <mergeCell ref="S30:S31"/>
    <mergeCell ref="T30:T31"/>
    <mergeCell ref="U30:U31"/>
    <mergeCell ref="V30:V31"/>
    <mergeCell ref="W30:W31"/>
    <mergeCell ref="Y30:Y31"/>
    <mergeCell ref="Z30:Z31"/>
    <mergeCell ref="AA30:AA31"/>
    <mergeCell ref="AB30:AB31"/>
    <mergeCell ref="AC30:AC31"/>
    <mergeCell ref="AD30:AD31"/>
    <mergeCell ref="AF30:AF31"/>
    <mergeCell ref="AP30:AP31"/>
    <mergeCell ref="AS30:AS31"/>
    <mergeCell ref="AT30:AT31"/>
    <mergeCell ref="AU30:AU31"/>
    <mergeCell ref="AV30:AV31"/>
    <mergeCell ref="AW30:AW31"/>
    <mergeCell ref="AX30:AX31"/>
    <mergeCell ref="AY30:AY31"/>
    <mergeCell ref="AZ30:AZ31"/>
    <mergeCell ref="BT30:BT31"/>
    <mergeCell ref="AP34:AP35"/>
    <mergeCell ref="AS34:AS35"/>
    <mergeCell ref="AT34:AT35"/>
    <mergeCell ref="AU34:AU35"/>
    <mergeCell ref="AV34:AV35"/>
    <mergeCell ref="AW34:AW35"/>
    <mergeCell ref="AX34:AX35"/>
    <mergeCell ref="AY34:AY35"/>
    <mergeCell ref="AZ34:AZ35"/>
    <mergeCell ref="BT34:BT35"/>
    <mergeCell ref="B36:B37"/>
    <mergeCell ref="D36:D37"/>
    <mergeCell ref="J36:J37"/>
    <mergeCell ref="M36:M37"/>
    <mergeCell ref="N36:N37"/>
    <mergeCell ref="O36:O37"/>
    <mergeCell ref="Q36:Q37"/>
    <mergeCell ref="R36:R37"/>
    <mergeCell ref="S36:S37"/>
    <mergeCell ref="T36:T37"/>
    <mergeCell ref="U36:U37"/>
    <mergeCell ref="V36:V37"/>
    <mergeCell ref="W36:W37"/>
    <mergeCell ref="Y36:Y37"/>
    <mergeCell ref="Z36:Z37"/>
    <mergeCell ref="AA36:AA37"/>
    <mergeCell ref="AB36:AB37"/>
    <mergeCell ref="AC36:AC37"/>
    <mergeCell ref="AD36:AD37"/>
    <mergeCell ref="AF36:AF37"/>
    <mergeCell ref="AP36:AP37"/>
    <mergeCell ref="AC32:AC33"/>
    <mergeCell ref="AD32:AD33"/>
    <mergeCell ref="AF32:AF33"/>
    <mergeCell ref="AP32:AP33"/>
    <mergeCell ref="AS32:AS33"/>
    <mergeCell ref="AT32:AT33"/>
    <mergeCell ref="AU32:AU33"/>
    <mergeCell ref="AV32:AV33"/>
    <mergeCell ref="AW32:AW33"/>
    <mergeCell ref="AX32:AX33"/>
    <mergeCell ref="AY32:AY33"/>
    <mergeCell ref="AZ32:AZ33"/>
    <mergeCell ref="BT32:BT33"/>
    <mergeCell ref="B34:B35"/>
    <mergeCell ref="D34:D35"/>
    <mergeCell ref="J34:J35"/>
    <mergeCell ref="M34:M35"/>
    <mergeCell ref="N34:N35"/>
    <mergeCell ref="O34:O35"/>
    <mergeCell ref="Q34:Q35"/>
    <mergeCell ref="R34:R35"/>
    <mergeCell ref="S34:S35"/>
    <mergeCell ref="T34:T35"/>
    <mergeCell ref="U34:U35"/>
    <mergeCell ref="V34:V35"/>
    <mergeCell ref="W34:W35"/>
    <mergeCell ref="Y34:Y35"/>
    <mergeCell ref="Z34:Z35"/>
    <mergeCell ref="AA34:AA35"/>
    <mergeCell ref="AB34:AB35"/>
    <mergeCell ref="AC34:AC35"/>
    <mergeCell ref="AD34:AD35"/>
    <mergeCell ref="B32:B33"/>
    <mergeCell ref="BT38:BT39"/>
    <mergeCell ref="B40:B41"/>
    <mergeCell ref="D40:D41"/>
    <mergeCell ref="J40:J41"/>
    <mergeCell ref="M40:M41"/>
    <mergeCell ref="N40:N41"/>
    <mergeCell ref="O40:O41"/>
    <mergeCell ref="Q40:Q41"/>
    <mergeCell ref="R40:R41"/>
    <mergeCell ref="S40:S41"/>
    <mergeCell ref="T40:T41"/>
    <mergeCell ref="U40:U41"/>
    <mergeCell ref="V40:V41"/>
    <mergeCell ref="W40:W41"/>
    <mergeCell ref="Y40:Y41"/>
    <mergeCell ref="Z40:Z41"/>
    <mergeCell ref="AA40:AA41"/>
    <mergeCell ref="AB40:AB41"/>
    <mergeCell ref="AC40:AC41"/>
    <mergeCell ref="AD40:AD41"/>
    <mergeCell ref="AF40:AF41"/>
    <mergeCell ref="AP40:AP41"/>
    <mergeCell ref="AS40:AS41"/>
    <mergeCell ref="AT40:AT41"/>
    <mergeCell ref="AU40:AU41"/>
    <mergeCell ref="AV40:AV41"/>
    <mergeCell ref="AS36:AS37"/>
    <mergeCell ref="AT36:AT37"/>
    <mergeCell ref="AU36:AU37"/>
    <mergeCell ref="AV36:AV37"/>
    <mergeCell ref="AW36:AW37"/>
    <mergeCell ref="AX36:AX37"/>
    <mergeCell ref="AY36:AY37"/>
    <mergeCell ref="AZ36:AZ37"/>
    <mergeCell ref="BT36:BT37"/>
    <mergeCell ref="B38:B39"/>
    <mergeCell ref="D38:D39"/>
    <mergeCell ref="J38:J39"/>
    <mergeCell ref="M38:M39"/>
    <mergeCell ref="N38:N39"/>
    <mergeCell ref="O38:O39"/>
    <mergeCell ref="Q38:Q39"/>
    <mergeCell ref="R38:R39"/>
    <mergeCell ref="S38:S39"/>
    <mergeCell ref="T38:T39"/>
    <mergeCell ref="U38:U39"/>
    <mergeCell ref="V38:V39"/>
    <mergeCell ref="W38:W39"/>
    <mergeCell ref="Y38:Y39"/>
    <mergeCell ref="Z38:Z39"/>
    <mergeCell ref="AA38:AA39"/>
    <mergeCell ref="AB38:AB39"/>
    <mergeCell ref="AC38:AC39"/>
    <mergeCell ref="AD38:AD39"/>
    <mergeCell ref="AF38:AF39"/>
    <mergeCell ref="AP38:AP39"/>
    <mergeCell ref="AS38:AS39"/>
    <mergeCell ref="AT38:AT39"/>
    <mergeCell ref="BT42:BT43"/>
    <mergeCell ref="B44:B45"/>
    <mergeCell ref="D44:D45"/>
    <mergeCell ref="J44:J45"/>
    <mergeCell ref="M44:M45"/>
    <mergeCell ref="N44:N45"/>
    <mergeCell ref="O44:O45"/>
    <mergeCell ref="Q44:Q45"/>
    <mergeCell ref="R44:R45"/>
    <mergeCell ref="S44:S45"/>
    <mergeCell ref="T44:T45"/>
    <mergeCell ref="U44:U45"/>
    <mergeCell ref="V44:V45"/>
    <mergeCell ref="W44:W45"/>
    <mergeCell ref="Y44:Y45"/>
    <mergeCell ref="Z44:Z45"/>
    <mergeCell ref="AA44:AA45"/>
    <mergeCell ref="AB44:AB45"/>
    <mergeCell ref="AC44:AC45"/>
    <mergeCell ref="AD44:AD45"/>
    <mergeCell ref="AF44:AF45"/>
    <mergeCell ref="AP44:AP45"/>
    <mergeCell ref="AS44:AS45"/>
    <mergeCell ref="AT44:AT45"/>
    <mergeCell ref="AU44:AU45"/>
    <mergeCell ref="AV44:AV45"/>
    <mergeCell ref="AW44:AW45"/>
    <mergeCell ref="AX44:AX45"/>
    <mergeCell ref="AY44:AY45"/>
    <mergeCell ref="AZ44:AZ45"/>
    <mergeCell ref="AW40:AW41"/>
    <mergeCell ref="AX40:AX41"/>
    <mergeCell ref="AY40:AY41"/>
    <mergeCell ref="AZ40:AZ41"/>
    <mergeCell ref="BT40:BT41"/>
    <mergeCell ref="B42:B43"/>
    <mergeCell ref="D42:D43"/>
    <mergeCell ref="J42:J43"/>
    <mergeCell ref="M42:M43"/>
    <mergeCell ref="N42:N43"/>
    <mergeCell ref="O42:O43"/>
    <mergeCell ref="Q42:Q43"/>
    <mergeCell ref="R42:R43"/>
    <mergeCell ref="S42:S43"/>
    <mergeCell ref="T42:T43"/>
    <mergeCell ref="U42:U43"/>
    <mergeCell ref="V42:V43"/>
    <mergeCell ref="W42:W43"/>
    <mergeCell ref="Y42:Y43"/>
    <mergeCell ref="Z42:Z43"/>
    <mergeCell ref="AA42:AA43"/>
    <mergeCell ref="AB42:AB43"/>
    <mergeCell ref="AC42:AC43"/>
    <mergeCell ref="AD42:AD43"/>
    <mergeCell ref="AF42:AF43"/>
    <mergeCell ref="AP42:AP43"/>
    <mergeCell ref="AS42:AS43"/>
    <mergeCell ref="AT42:AT43"/>
    <mergeCell ref="AU42:AU43"/>
    <mergeCell ref="AV42:AV43"/>
    <mergeCell ref="AW42:AW43"/>
    <mergeCell ref="AX42:AX43"/>
    <mergeCell ref="B48:B49"/>
    <mergeCell ref="D48:D49"/>
    <mergeCell ref="J48:J49"/>
    <mergeCell ref="M48:M49"/>
    <mergeCell ref="N48:N49"/>
    <mergeCell ref="O48:O49"/>
    <mergeCell ref="Q48:Q49"/>
    <mergeCell ref="R48:R49"/>
    <mergeCell ref="S48:S49"/>
    <mergeCell ref="T48:T49"/>
    <mergeCell ref="U48:U49"/>
    <mergeCell ref="V48:V49"/>
    <mergeCell ref="W48:W49"/>
    <mergeCell ref="Y48:Y49"/>
    <mergeCell ref="Z48:Z49"/>
    <mergeCell ref="AA48:AA49"/>
    <mergeCell ref="AB48:AB49"/>
    <mergeCell ref="BT44:BT45"/>
    <mergeCell ref="B46:B47"/>
    <mergeCell ref="D46:D47"/>
    <mergeCell ref="J46:J47"/>
    <mergeCell ref="M46:M47"/>
    <mergeCell ref="N46:N47"/>
    <mergeCell ref="O46:O47"/>
    <mergeCell ref="Q46:Q47"/>
    <mergeCell ref="R46:R47"/>
    <mergeCell ref="S46:S47"/>
    <mergeCell ref="T46:T47"/>
    <mergeCell ref="U46:U47"/>
    <mergeCell ref="V46:V47"/>
    <mergeCell ref="W46:W47"/>
    <mergeCell ref="Y46:Y47"/>
    <mergeCell ref="Z46:Z47"/>
    <mergeCell ref="AA46:AA47"/>
    <mergeCell ref="AB46:AB47"/>
    <mergeCell ref="AC46:AC47"/>
    <mergeCell ref="AD46:AD47"/>
    <mergeCell ref="AF46:AF47"/>
    <mergeCell ref="AP46:AP47"/>
    <mergeCell ref="AS46:AS47"/>
    <mergeCell ref="AT46:AT47"/>
    <mergeCell ref="AU46:AU47"/>
    <mergeCell ref="AV46:AV47"/>
    <mergeCell ref="AW46:AW47"/>
    <mergeCell ref="AX46:AX47"/>
    <mergeCell ref="AY46:AY47"/>
    <mergeCell ref="AZ46:AZ47"/>
    <mergeCell ref="BT46:BT47"/>
    <mergeCell ref="AF50:AF51"/>
    <mergeCell ref="AP50:AP51"/>
    <mergeCell ref="AS50:AS51"/>
    <mergeCell ref="AT50:AT51"/>
    <mergeCell ref="AU50:AU51"/>
    <mergeCell ref="AV50:AV51"/>
    <mergeCell ref="AW50:AW51"/>
    <mergeCell ref="AX50:AX51"/>
    <mergeCell ref="AY50:AY51"/>
    <mergeCell ref="AZ50:AZ51"/>
    <mergeCell ref="BT50:BT51"/>
    <mergeCell ref="B52:B53"/>
    <mergeCell ref="D52:D53"/>
    <mergeCell ref="J52:J53"/>
    <mergeCell ref="M52:M53"/>
    <mergeCell ref="N52:N53"/>
    <mergeCell ref="O52:O53"/>
    <mergeCell ref="Q52:Q53"/>
    <mergeCell ref="R52:R53"/>
    <mergeCell ref="S52:S53"/>
    <mergeCell ref="T52:T53"/>
    <mergeCell ref="U52:U53"/>
    <mergeCell ref="V52:V53"/>
    <mergeCell ref="W52:W53"/>
    <mergeCell ref="Y52:Y53"/>
    <mergeCell ref="Z52:Z53"/>
    <mergeCell ref="AA52:AA53"/>
    <mergeCell ref="AB52:AB53"/>
    <mergeCell ref="AC52:AC53"/>
    <mergeCell ref="AD52:AD53"/>
    <mergeCell ref="AF52:AF53"/>
    <mergeCell ref="AP52:AP53"/>
    <mergeCell ref="AC48:AC49"/>
    <mergeCell ref="AD48:AD49"/>
    <mergeCell ref="AF48:AF49"/>
    <mergeCell ref="AP48:AP49"/>
    <mergeCell ref="AS48:AS49"/>
    <mergeCell ref="AT48:AT49"/>
    <mergeCell ref="AU48:AU49"/>
    <mergeCell ref="AV48:AV49"/>
    <mergeCell ref="AW48:AW49"/>
    <mergeCell ref="AX48:AX49"/>
    <mergeCell ref="AY48:AY49"/>
    <mergeCell ref="AZ48:AZ49"/>
    <mergeCell ref="BT48:BT49"/>
    <mergeCell ref="B50:B51"/>
    <mergeCell ref="D50:D51"/>
    <mergeCell ref="J50:J51"/>
    <mergeCell ref="M50:M51"/>
    <mergeCell ref="N50:N51"/>
    <mergeCell ref="O50:O51"/>
    <mergeCell ref="Q50:Q51"/>
    <mergeCell ref="R50:R51"/>
    <mergeCell ref="S50:S51"/>
    <mergeCell ref="T50:T51"/>
    <mergeCell ref="U50:U51"/>
    <mergeCell ref="V50:V51"/>
    <mergeCell ref="W50:W51"/>
    <mergeCell ref="Y50:Y51"/>
    <mergeCell ref="Z50:Z51"/>
    <mergeCell ref="AA50:AA51"/>
    <mergeCell ref="AB50:AB51"/>
    <mergeCell ref="AC50:AC51"/>
    <mergeCell ref="AD50:AD51"/>
    <mergeCell ref="BT54:BT55"/>
    <mergeCell ref="B56:B57"/>
    <mergeCell ref="D56:D57"/>
    <mergeCell ref="J56:J57"/>
    <mergeCell ref="M56:M57"/>
    <mergeCell ref="N56:N57"/>
    <mergeCell ref="O56:O57"/>
    <mergeCell ref="Q56:Q57"/>
    <mergeCell ref="R56:R57"/>
    <mergeCell ref="S56:S57"/>
    <mergeCell ref="T56:T57"/>
    <mergeCell ref="U56:U57"/>
    <mergeCell ref="V56:V57"/>
    <mergeCell ref="W56:W57"/>
    <mergeCell ref="Y56:Y57"/>
    <mergeCell ref="Z56:Z57"/>
    <mergeCell ref="AA56:AA57"/>
    <mergeCell ref="AB56:AB57"/>
    <mergeCell ref="AC56:AC57"/>
    <mergeCell ref="AD56:AD57"/>
    <mergeCell ref="AF56:AF57"/>
    <mergeCell ref="AP56:AP57"/>
    <mergeCell ref="AS56:AS57"/>
    <mergeCell ref="AT56:AT57"/>
    <mergeCell ref="AU56:AU57"/>
    <mergeCell ref="AV56:AV57"/>
    <mergeCell ref="AS52:AS53"/>
    <mergeCell ref="AT52:AT53"/>
    <mergeCell ref="AU52:AU53"/>
    <mergeCell ref="AV52:AV53"/>
    <mergeCell ref="AW52:AW53"/>
    <mergeCell ref="AX52:AX53"/>
    <mergeCell ref="AY52:AY53"/>
    <mergeCell ref="AZ52:AZ53"/>
    <mergeCell ref="BT52:BT53"/>
    <mergeCell ref="B54:B55"/>
    <mergeCell ref="D54:D55"/>
    <mergeCell ref="J54:J55"/>
    <mergeCell ref="M54:M55"/>
    <mergeCell ref="N54:N55"/>
    <mergeCell ref="O54:O55"/>
    <mergeCell ref="Q54:Q55"/>
    <mergeCell ref="R54:R55"/>
    <mergeCell ref="S54:S55"/>
    <mergeCell ref="T54:T55"/>
    <mergeCell ref="U54:U55"/>
    <mergeCell ref="V54:V55"/>
    <mergeCell ref="W54:W55"/>
    <mergeCell ref="Y54:Y55"/>
    <mergeCell ref="Z54:Z55"/>
    <mergeCell ref="AA54:AA55"/>
    <mergeCell ref="AB54:AB55"/>
    <mergeCell ref="AC54:AC55"/>
    <mergeCell ref="AD54:AD55"/>
    <mergeCell ref="AF54:AF55"/>
    <mergeCell ref="AP54:AP55"/>
    <mergeCell ref="AS54:AS55"/>
    <mergeCell ref="AT54:AT55"/>
    <mergeCell ref="BT58:BT59"/>
    <mergeCell ref="B60:B61"/>
    <mergeCell ref="D60:D61"/>
    <mergeCell ref="J60:J61"/>
    <mergeCell ref="M60:M61"/>
    <mergeCell ref="N60:N61"/>
    <mergeCell ref="O60:O61"/>
    <mergeCell ref="Q60:Q61"/>
    <mergeCell ref="R60:R61"/>
    <mergeCell ref="S60:S61"/>
    <mergeCell ref="T60:T61"/>
    <mergeCell ref="U60:U61"/>
    <mergeCell ref="V60:V61"/>
    <mergeCell ref="W60:W61"/>
    <mergeCell ref="Y60:Y61"/>
    <mergeCell ref="Z60:Z61"/>
    <mergeCell ref="AA60:AA61"/>
    <mergeCell ref="AB60:AB61"/>
    <mergeCell ref="AC60:AC61"/>
    <mergeCell ref="AD60:AD61"/>
    <mergeCell ref="AF60:AF61"/>
    <mergeCell ref="AP60:AP61"/>
    <mergeCell ref="AS60:AS61"/>
    <mergeCell ref="AT60:AT61"/>
    <mergeCell ref="AU60:AU61"/>
    <mergeCell ref="AV60:AV61"/>
    <mergeCell ref="AW60:AW61"/>
    <mergeCell ref="AX60:AX61"/>
    <mergeCell ref="AY60:AY61"/>
    <mergeCell ref="AZ60:AZ61"/>
    <mergeCell ref="AW56:AW57"/>
    <mergeCell ref="AX56:AX57"/>
    <mergeCell ref="AY56:AY57"/>
    <mergeCell ref="AZ56:AZ57"/>
    <mergeCell ref="BT56:BT57"/>
    <mergeCell ref="B58:B59"/>
    <mergeCell ref="D58:D59"/>
    <mergeCell ref="J58:J59"/>
    <mergeCell ref="M58:M59"/>
    <mergeCell ref="N58:N59"/>
    <mergeCell ref="O58:O59"/>
    <mergeCell ref="Q58:Q59"/>
    <mergeCell ref="R58:R59"/>
    <mergeCell ref="S58:S59"/>
    <mergeCell ref="T58:T59"/>
    <mergeCell ref="U58:U59"/>
    <mergeCell ref="V58:V59"/>
    <mergeCell ref="W58:W59"/>
    <mergeCell ref="Y58:Y59"/>
    <mergeCell ref="Z58:Z59"/>
    <mergeCell ref="AA58:AA59"/>
    <mergeCell ref="AB58:AB59"/>
    <mergeCell ref="AC58:AC59"/>
    <mergeCell ref="AD58:AD59"/>
    <mergeCell ref="AF58:AF59"/>
    <mergeCell ref="AP58:AP59"/>
    <mergeCell ref="AS58:AS59"/>
    <mergeCell ref="AT58:AT59"/>
    <mergeCell ref="AU58:AU59"/>
    <mergeCell ref="AV58:AV59"/>
    <mergeCell ref="AW58:AW59"/>
    <mergeCell ref="AX58:AX59"/>
    <mergeCell ref="B64:B65"/>
    <mergeCell ref="D64:D65"/>
    <mergeCell ref="J64:J65"/>
    <mergeCell ref="M64:M65"/>
    <mergeCell ref="N64:N65"/>
    <mergeCell ref="O64:O65"/>
    <mergeCell ref="Q64:Q65"/>
    <mergeCell ref="R64:R65"/>
    <mergeCell ref="S64:S65"/>
    <mergeCell ref="T64:T65"/>
    <mergeCell ref="U64:U65"/>
    <mergeCell ref="V64:V65"/>
    <mergeCell ref="W64:W65"/>
    <mergeCell ref="Y64:Y65"/>
    <mergeCell ref="Z64:Z65"/>
    <mergeCell ref="AA64:AA65"/>
    <mergeCell ref="AB64:AB65"/>
    <mergeCell ref="BT60:BT61"/>
    <mergeCell ref="B62:B63"/>
    <mergeCell ref="D62:D63"/>
    <mergeCell ref="J62:J63"/>
    <mergeCell ref="M62:M63"/>
    <mergeCell ref="N62:N63"/>
    <mergeCell ref="O62:O63"/>
    <mergeCell ref="Q62:Q63"/>
    <mergeCell ref="R62:R63"/>
    <mergeCell ref="S62:S63"/>
    <mergeCell ref="T62:T63"/>
    <mergeCell ref="U62:U63"/>
    <mergeCell ref="V62:V63"/>
    <mergeCell ref="W62:W63"/>
    <mergeCell ref="Y62:Y63"/>
    <mergeCell ref="Z62:Z63"/>
    <mergeCell ref="AA62:AA63"/>
    <mergeCell ref="AB62:AB63"/>
    <mergeCell ref="AC62:AC63"/>
    <mergeCell ref="AD62:AD63"/>
    <mergeCell ref="AF62:AF63"/>
    <mergeCell ref="AP62:AP63"/>
    <mergeCell ref="AS62:AS63"/>
    <mergeCell ref="AT62:AT63"/>
    <mergeCell ref="AU62:AU63"/>
    <mergeCell ref="AV62:AV63"/>
    <mergeCell ref="AW62:AW63"/>
    <mergeCell ref="AX62:AX63"/>
    <mergeCell ref="AY62:AY63"/>
    <mergeCell ref="AZ62:AZ63"/>
    <mergeCell ref="BT62:BT63"/>
    <mergeCell ref="AF66:AF67"/>
    <mergeCell ref="AP66:AP67"/>
    <mergeCell ref="AS66:AS67"/>
    <mergeCell ref="AT66:AT67"/>
    <mergeCell ref="AU66:AU67"/>
    <mergeCell ref="AV66:AV67"/>
    <mergeCell ref="AW66:AW67"/>
    <mergeCell ref="AX66:AX67"/>
    <mergeCell ref="AY66:AY67"/>
    <mergeCell ref="AZ66:AZ67"/>
    <mergeCell ref="BT66:BT67"/>
    <mergeCell ref="B68:B69"/>
    <mergeCell ref="D68:D69"/>
    <mergeCell ref="J68:J69"/>
    <mergeCell ref="M68:M69"/>
    <mergeCell ref="N68:N69"/>
    <mergeCell ref="O68:O69"/>
    <mergeCell ref="Q68:Q69"/>
    <mergeCell ref="R68:R69"/>
    <mergeCell ref="S68:S69"/>
    <mergeCell ref="T68:T69"/>
    <mergeCell ref="U68:U69"/>
    <mergeCell ref="V68:V69"/>
    <mergeCell ref="W68:W69"/>
    <mergeCell ref="Y68:Y69"/>
    <mergeCell ref="Z68:Z69"/>
    <mergeCell ref="AA68:AA69"/>
    <mergeCell ref="AB68:AB69"/>
    <mergeCell ref="AC68:AC69"/>
    <mergeCell ref="AD68:AD69"/>
    <mergeCell ref="AF68:AF69"/>
    <mergeCell ref="AP68:AP69"/>
    <mergeCell ref="AC64:AC65"/>
    <mergeCell ref="AD64:AD65"/>
    <mergeCell ref="AF64:AF65"/>
    <mergeCell ref="AP64:AP65"/>
    <mergeCell ref="AS64:AS65"/>
    <mergeCell ref="AT64:AT65"/>
    <mergeCell ref="AU64:AU65"/>
    <mergeCell ref="AV64:AV65"/>
    <mergeCell ref="AW64:AW65"/>
    <mergeCell ref="AX64:AX65"/>
    <mergeCell ref="AY64:AY65"/>
    <mergeCell ref="AZ64:AZ65"/>
    <mergeCell ref="BT64:BT65"/>
    <mergeCell ref="B66:B67"/>
    <mergeCell ref="D66:D67"/>
    <mergeCell ref="J66:J67"/>
    <mergeCell ref="M66:M67"/>
    <mergeCell ref="N66:N67"/>
    <mergeCell ref="O66:O67"/>
    <mergeCell ref="Q66:Q67"/>
    <mergeCell ref="R66:R67"/>
    <mergeCell ref="S66:S67"/>
    <mergeCell ref="T66:T67"/>
    <mergeCell ref="U66:U67"/>
    <mergeCell ref="V66:V67"/>
    <mergeCell ref="W66:W67"/>
    <mergeCell ref="Y66:Y67"/>
    <mergeCell ref="Z66:Z67"/>
    <mergeCell ref="AA66:AA67"/>
    <mergeCell ref="AB66:AB67"/>
    <mergeCell ref="AC66:AC67"/>
    <mergeCell ref="AD66:AD67"/>
    <mergeCell ref="AY70:AY71"/>
    <mergeCell ref="AZ70:AZ71"/>
    <mergeCell ref="BT70:BT71"/>
    <mergeCell ref="B72:B73"/>
    <mergeCell ref="D72:D73"/>
    <mergeCell ref="J72:J73"/>
    <mergeCell ref="M72:M73"/>
    <mergeCell ref="N72:N73"/>
    <mergeCell ref="O72:O73"/>
    <mergeCell ref="Q72:Q73"/>
    <mergeCell ref="R72:R73"/>
    <mergeCell ref="S72:S73"/>
    <mergeCell ref="T72:T73"/>
    <mergeCell ref="U72:U73"/>
    <mergeCell ref="V72:V73"/>
    <mergeCell ref="W72:W73"/>
    <mergeCell ref="Y72:Y73"/>
    <mergeCell ref="Z72:Z73"/>
    <mergeCell ref="AA72:AA73"/>
    <mergeCell ref="AB72:AB73"/>
    <mergeCell ref="AC72:AC73"/>
    <mergeCell ref="AD72:AD73"/>
    <mergeCell ref="AF72:AF73"/>
    <mergeCell ref="AP72:AP73"/>
    <mergeCell ref="AS72:AS73"/>
    <mergeCell ref="AT72:AT73"/>
    <mergeCell ref="AU72:AU73"/>
    <mergeCell ref="AV72:AV73"/>
    <mergeCell ref="AS68:AS69"/>
    <mergeCell ref="AT68:AT69"/>
    <mergeCell ref="AU68:AU69"/>
    <mergeCell ref="AV68:AV69"/>
    <mergeCell ref="AW68:AW69"/>
    <mergeCell ref="AX68:AX69"/>
    <mergeCell ref="AY68:AY69"/>
    <mergeCell ref="AZ68:AZ69"/>
    <mergeCell ref="BT68:BT69"/>
    <mergeCell ref="B70:B71"/>
    <mergeCell ref="D70:D71"/>
    <mergeCell ref="J70:J71"/>
    <mergeCell ref="M70:M71"/>
    <mergeCell ref="N70:N71"/>
    <mergeCell ref="O70:O71"/>
    <mergeCell ref="Q70:Q71"/>
    <mergeCell ref="R70:R71"/>
    <mergeCell ref="S70:S71"/>
    <mergeCell ref="T70:T71"/>
    <mergeCell ref="U70:U71"/>
    <mergeCell ref="V70:V71"/>
    <mergeCell ref="W70:W71"/>
    <mergeCell ref="Y70:Y71"/>
    <mergeCell ref="Z70:Z71"/>
    <mergeCell ref="AA70:AA71"/>
    <mergeCell ref="AB70:AB71"/>
    <mergeCell ref="AC70:AC71"/>
    <mergeCell ref="AD70:AD71"/>
    <mergeCell ref="AF70:AF71"/>
    <mergeCell ref="AP70:AP71"/>
    <mergeCell ref="AS70:AS71"/>
    <mergeCell ref="AT70:AT71"/>
    <mergeCell ref="AY74:AY75"/>
    <mergeCell ref="AZ74:AZ75"/>
    <mergeCell ref="BT74:BT75"/>
    <mergeCell ref="B76:B77"/>
    <mergeCell ref="D76:D77"/>
    <mergeCell ref="J76:J77"/>
    <mergeCell ref="M76:M77"/>
    <mergeCell ref="N76:N77"/>
    <mergeCell ref="O76:O77"/>
    <mergeCell ref="Q76:Q77"/>
    <mergeCell ref="R76:R77"/>
    <mergeCell ref="S76:S77"/>
    <mergeCell ref="T76:T77"/>
    <mergeCell ref="U76:U77"/>
    <mergeCell ref="V76:V77"/>
    <mergeCell ref="W76:W77"/>
    <mergeCell ref="Y76:Y77"/>
    <mergeCell ref="Z76:Z77"/>
    <mergeCell ref="AA76:AA77"/>
    <mergeCell ref="AB76:AB77"/>
    <mergeCell ref="AC76:AC77"/>
    <mergeCell ref="AD76:AD77"/>
    <mergeCell ref="AF76:AF77"/>
    <mergeCell ref="AP76:AP77"/>
    <mergeCell ref="AS76:AS77"/>
    <mergeCell ref="AT76:AT77"/>
    <mergeCell ref="AU76:AU77"/>
    <mergeCell ref="AV76:AV77"/>
    <mergeCell ref="AW76:AW77"/>
    <mergeCell ref="AX76:AX77"/>
    <mergeCell ref="AY76:AY77"/>
    <mergeCell ref="AZ76:AZ77"/>
    <mergeCell ref="AW72:AW73"/>
    <mergeCell ref="AX72:AX73"/>
    <mergeCell ref="AY72:AY73"/>
    <mergeCell ref="AZ72:AZ73"/>
    <mergeCell ref="BT72:BT73"/>
    <mergeCell ref="B74:B75"/>
    <mergeCell ref="D74:D75"/>
    <mergeCell ref="J74:J75"/>
    <mergeCell ref="M74:M75"/>
    <mergeCell ref="N74:N75"/>
    <mergeCell ref="O74:O75"/>
    <mergeCell ref="Q74:Q75"/>
    <mergeCell ref="R74:R75"/>
    <mergeCell ref="S74:S75"/>
    <mergeCell ref="T74:T75"/>
    <mergeCell ref="U74:U75"/>
    <mergeCell ref="V74:V75"/>
    <mergeCell ref="W74:W75"/>
    <mergeCell ref="Y74:Y75"/>
    <mergeCell ref="Z74:Z75"/>
    <mergeCell ref="AA74:AA75"/>
    <mergeCell ref="AB74:AB75"/>
    <mergeCell ref="AC74:AC75"/>
    <mergeCell ref="AD74:AD75"/>
    <mergeCell ref="AF74:AF75"/>
    <mergeCell ref="AP74:AP75"/>
    <mergeCell ref="AS74:AS75"/>
    <mergeCell ref="AT74:AT75"/>
    <mergeCell ref="AU74:AU75"/>
    <mergeCell ref="AV74:AV75"/>
    <mergeCell ref="AW74:AW75"/>
    <mergeCell ref="AX74:AX75"/>
    <mergeCell ref="B80:B81"/>
    <mergeCell ref="D80:D81"/>
    <mergeCell ref="J80:J81"/>
    <mergeCell ref="M80:M81"/>
    <mergeCell ref="N80:N81"/>
    <mergeCell ref="O80:O81"/>
    <mergeCell ref="Q80:Q81"/>
    <mergeCell ref="R80:R81"/>
    <mergeCell ref="S80:S81"/>
    <mergeCell ref="T80:T81"/>
    <mergeCell ref="U80:U81"/>
    <mergeCell ref="V80:V81"/>
    <mergeCell ref="W80:W81"/>
    <mergeCell ref="Y80:Y81"/>
    <mergeCell ref="Z80:Z81"/>
    <mergeCell ref="AA80:AA81"/>
    <mergeCell ref="AB80:AB81"/>
    <mergeCell ref="BT76:BT77"/>
    <mergeCell ref="B78:B79"/>
    <mergeCell ref="D78:D79"/>
    <mergeCell ref="J78:J79"/>
    <mergeCell ref="M78:M79"/>
    <mergeCell ref="N78:N79"/>
    <mergeCell ref="O78:O79"/>
    <mergeCell ref="Q78:Q79"/>
    <mergeCell ref="R78:R79"/>
    <mergeCell ref="S78:S79"/>
    <mergeCell ref="T78:T79"/>
    <mergeCell ref="U78:U79"/>
    <mergeCell ref="V78:V79"/>
    <mergeCell ref="W78:W79"/>
    <mergeCell ref="Y78:Y79"/>
    <mergeCell ref="Z78:Z79"/>
    <mergeCell ref="AA78:AA79"/>
    <mergeCell ref="AB78:AB79"/>
    <mergeCell ref="AC78:AC79"/>
    <mergeCell ref="AD78:AD79"/>
    <mergeCell ref="AF78:AF79"/>
    <mergeCell ref="AP78:AP79"/>
    <mergeCell ref="AS78:AS79"/>
    <mergeCell ref="AT78:AT79"/>
    <mergeCell ref="AU78:AU79"/>
    <mergeCell ref="AV78:AV79"/>
    <mergeCell ref="AW78:AW79"/>
    <mergeCell ref="AX78:AX79"/>
    <mergeCell ref="AY78:AY79"/>
    <mergeCell ref="AZ78:AZ79"/>
    <mergeCell ref="BT78:BT79"/>
    <mergeCell ref="AF82:AF83"/>
    <mergeCell ref="AP82:AP83"/>
    <mergeCell ref="AS82:AS83"/>
    <mergeCell ref="AT82:AT83"/>
    <mergeCell ref="AU82:AU83"/>
    <mergeCell ref="AV82:AV83"/>
    <mergeCell ref="AW82:AW83"/>
    <mergeCell ref="AX82:AX83"/>
    <mergeCell ref="AY82:AY83"/>
    <mergeCell ref="AZ82:AZ83"/>
    <mergeCell ref="BT82:BT83"/>
    <mergeCell ref="B84:B85"/>
    <mergeCell ref="D84:D85"/>
    <mergeCell ref="J84:J85"/>
    <mergeCell ref="M84:M85"/>
    <mergeCell ref="N84:N85"/>
    <mergeCell ref="O84:O85"/>
    <mergeCell ref="Q84:Q85"/>
    <mergeCell ref="R84:R85"/>
    <mergeCell ref="S84:S85"/>
    <mergeCell ref="T84:T85"/>
    <mergeCell ref="U84:U85"/>
    <mergeCell ref="V84:V85"/>
    <mergeCell ref="W84:W85"/>
    <mergeCell ref="Y84:Y85"/>
    <mergeCell ref="Z84:Z85"/>
    <mergeCell ref="AA84:AA85"/>
    <mergeCell ref="AB84:AB85"/>
    <mergeCell ref="AC84:AC85"/>
    <mergeCell ref="AD84:AD85"/>
    <mergeCell ref="AF84:AF85"/>
    <mergeCell ref="AP84:AP85"/>
    <mergeCell ref="AC80:AC81"/>
    <mergeCell ref="AD80:AD81"/>
    <mergeCell ref="AF80:AF81"/>
    <mergeCell ref="AP80:AP81"/>
    <mergeCell ref="AS80:AS81"/>
    <mergeCell ref="AT80:AT81"/>
    <mergeCell ref="AU80:AU81"/>
    <mergeCell ref="AV80:AV81"/>
    <mergeCell ref="AW80:AW81"/>
    <mergeCell ref="AX80:AX81"/>
    <mergeCell ref="AY80:AY81"/>
    <mergeCell ref="AZ80:AZ81"/>
    <mergeCell ref="BT80:BT81"/>
    <mergeCell ref="B82:B83"/>
    <mergeCell ref="D82:D83"/>
    <mergeCell ref="J82:J83"/>
    <mergeCell ref="M82:M83"/>
    <mergeCell ref="N82:N83"/>
    <mergeCell ref="O82:O83"/>
    <mergeCell ref="Q82:Q83"/>
    <mergeCell ref="R82:R83"/>
    <mergeCell ref="S82:S83"/>
    <mergeCell ref="T82:T83"/>
    <mergeCell ref="U82:U83"/>
    <mergeCell ref="V82:V83"/>
    <mergeCell ref="W82:W83"/>
    <mergeCell ref="Y82:Y83"/>
    <mergeCell ref="Z82:Z83"/>
    <mergeCell ref="AA82:AA83"/>
    <mergeCell ref="AB82:AB83"/>
    <mergeCell ref="AC82:AC83"/>
    <mergeCell ref="AD82:AD83"/>
    <mergeCell ref="AU86:AU87"/>
    <mergeCell ref="AV86:AV87"/>
    <mergeCell ref="AW86:AW87"/>
    <mergeCell ref="AX86:AX87"/>
    <mergeCell ref="AY86:AY87"/>
    <mergeCell ref="AZ86:AZ87"/>
    <mergeCell ref="BT86:BT87"/>
    <mergeCell ref="B88:B89"/>
    <mergeCell ref="D88:D89"/>
    <mergeCell ref="J88:J89"/>
    <mergeCell ref="M88:M89"/>
    <mergeCell ref="N88:N89"/>
    <mergeCell ref="O88:O89"/>
    <mergeCell ref="Q88:Q89"/>
    <mergeCell ref="R88:R89"/>
    <mergeCell ref="S88:S89"/>
    <mergeCell ref="T88:T89"/>
    <mergeCell ref="U88:U89"/>
    <mergeCell ref="V88:V89"/>
    <mergeCell ref="W88:W89"/>
    <mergeCell ref="Y88:Y89"/>
    <mergeCell ref="Z88:Z89"/>
    <mergeCell ref="AA88:AA89"/>
    <mergeCell ref="AB88:AB89"/>
    <mergeCell ref="AC88:AC89"/>
    <mergeCell ref="AD88:AD89"/>
    <mergeCell ref="AF88:AF89"/>
    <mergeCell ref="AP88:AP89"/>
    <mergeCell ref="AS88:AS89"/>
    <mergeCell ref="AT88:AT89"/>
    <mergeCell ref="AU88:AU89"/>
    <mergeCell ref="AV88:AV89"/>
    <mergeCell ref="AS84:AS85"/>
    <mergeCell ref="AT84:AT85"/>
    <mergeCell ref="AU84:AU85"/>
    <mergeCell ref="AV84:AV85"/>
    <mergeCell ref="AW84:AW85"/>
    <mergeCell ref="AX84:AX85"/>
    <mergeCell ref="AY84:AY85"/>
    <mergeCell ref="AZ84:AZ85"/>
    <mergeCell ref="BT84:BT85"/>
    <mergeCell ref="B86:B87"/>
    <mergeCell ref="D86:D87"/>
    <mergeCell ref="J86:J87"/>
    <mergeCell ref="M86:M87"/>
    <mergeCell ref="N86:N87"/>
    <mergeCell ref="O86:O87"/>
    <mergeCell ref="Q86:Q87"/>
    <mergeCell ref="R86:R87"/>
    <mergeCell ref="S86:S87"/>
    <mergeCell ref="T86:T87"/>
    <mergeCell ref="U86:U87"/>
    <mergeCell ref="V86:V87"/>
    <mergeCell ref="W86:W87"/>
    <mergeCell ref="Y86:Y87"/>
    <mergeCell ref="Z86:Z87"/>
    <mergeCell ref="AA86:AA87"/>
    <mergeCell ref="AB86:AB87"/>
    <mergeCell ref="AC86:AC87"/>
    <mergeCell ref="AD86:AD87"/>
    <mergeCell ref="AF86:AF87"/>
    <mergeCell ref="AP86:AP87"/>
    <mergeCell ref="AS86:AS87"/>
    <mergeCell ref="AT86:AT87"/>
    <mergeCell ref="AY90:AY91"/>
    <mergeCell ref="AZ90:AZ91"/>
    <mergeCell ref="BT90:BT91"/>
    <mergeCell ref="B92:B93"/>
    <mergeCell ref="D92:D93"/>
    <mergeCell ref="J92:J93"/>
    <mergeCell ref="M92:M93"/>
    <mergeCell ref="N92:N93"/>
    <mergeCell ref="O92:O93"/>
    <mergeCell ref="Q92:Q93"/>
    <mergeCell ref="R92:R93"/>
    <mergeCell ref="S92:S93"/>
    <mergeCell ref="T92:T93"/>
    <mergeCell ref="U92:U93"/>
    <mergeCell ref="V92:V93"/>
    <mergeCell ref="W92:W93"/>
    <mergeCell ref="Y92:Y93"/>
    <mergeCell ref="Z92:Z93"/>
    <mergeCell ref="AA92:AA93"/>
    <mergeCell ref="AB92:AB93"/>
    <mergeCell ref="AC92:AC93"/>
    <mergeCell ref="AD92:AD93"/>
    <mergeCell ref="AF92:AF93"/>
    <mergeCell ref="AP92:AP93"/>
    <mergeCell ref="AS92:AS93"/>
    <mergeCell ref="AT92:AT93"/>
    <mergeCell ref="AU92:AU93"/>
    <mergeCell ref="AV92:AV93"/>
    <mergeCell ref="AW92:AW93"/>
    <mergeCell ref="AX92:AX93"/>
    <mergeCell ref="AY92:AY93"/>
    <mergeCell ref="AZ92:AZ93"/>
    <mergeCell ref="AW88:AW89"/>
    <mergeCell ref="AX88:AX89"/>
    <mergeCell ref="AY88:AY89"/>
    <mergeCell ref="AZ88:AZ89"/>
    <mergeCell ref="BT88:BT89"/>
    <mergeCell ref="B90:B91"/>
    <mergeCell ref="D90:D91"/>
    <mergeCell ref="J90:J91"/>
    <mergeCell ref="M90:M91"/>
    <mergeCell ref="N90:N91"/>
    <mergeCell ref="O90:O91"/>
    <mergeCell ref="Q90:Q91"/>
    <mergeCell ref="R90:R91"/>
    <mergeCell ref="S90:S91"/>
    <mergeCell ref="T90:T91"/>
    <mergeCell ref="U90:U91"/>
    <mergeCell ref="V90:V91"/>
    <mergeCell ref="W90:W91"/>
    <mergeCell ref="Y90:Y91"/>
    <mergeCell ref="Z90:Z91"/>
    <mergeCell ref="AA90:AA91"/>
    <mergeCell ref="AB90:AB91"/>
    <mergeCell ref="AC90:AC91"/>
    <mergeCell ref="AD90:AD91"/>
    <mergeCell ref="AF90:AF91"/>
    <mergeCell ref="AP90:AP91"/>
    <mergeCell ref="AS90:AS91"/>
    <mergeCell ref="AT90:AT91"/>
    <mergeCell ref="AU90:AU91"/>
    <mergeCell ref="AV90:AV91"/>
    <mergeCell ref="AW90:AW91"/>
    <mergeCell ref="AX90:AX91"/>
    <mergeCell ref="B96:B97"/>
    <mergeCell ref="D96:D97"/>
    <mergeCell ref="J96:J97"/>
    <mergeCell ref="M96:M97"/>
    <mergeCell ref="N96:N97"/>
    <mergeCell ref="O96:O97"/>
    <mergeCell ref="Q96:Q97"/>
    <mergeCell ref="R96:R97"/>
    <mergeCell ref="S96:S97"/>
    <mergeCell ref="T96:T97"/>
    <mergeCell ref="U96:U97"/>
    <mergeCell ref="V96:V97"/>
    <mergeCell ref="W96:W97"/>
    <mergeCell ref="Y96:Y97"/>
    <mergeCell ref="Z96:Z97"/>
    <mergeCell ref="AA96:AA97"/>
    <mergeCell ref="AB96:AB97"/>
    <mergeCell ref="BT92:BT93"/>
    <mergeCell ref="B94:B95"/>
    <mergeCell ref="D94:D95"/>
    <mergeCell ref="J94:J95"/>
    <mergeCell ref="M94:M95"/>
    <mergeCell ref="N94:N95"/>
    <mergeCell ref="O94:O95"/>
    <mergeCell ref="Q94:Q95"/>
    <mergeCell ref="R94:R95"/>
    <mergeCell ref="S94:S95"/>
    <mergeCell ref="T94:T95"/>
    <mergeCell ref="U94:U95"/>
    <mergeCell ref="V94:V95"/>
    <mergeCell ref="W94:W95"/>
    <mergeCell ref="Y94:Y95"/>
    <mergeCell ref="Z94:Z95"/>
    <mergeCell ref="AA94:AA95"/>
    <mergeCell ref="AB94:AB95"/>
    <mergeCell ref="AC94:AC95"/>
    <mergeCell ref="AD94:AD95"/>
    <mergeCell ref="AF94:AF95"/>
    <mergeCell ref="AP94:AP95"/>
    <mergeCell ref="AS94:AS95"/>
    <mergeCell ref="AT94:AT95"/>
    <mergeCell ref="AU94:AU95"/>
    <mergeCell ref="AV94:AV95"/>
    <mergeCell ref="AW94:AW95"/>
    <mergeCell ref="AX94:AX95"/>
    <mergeCell ref="AY94:AY95"/>
    <mergeCell ref="AZ94:AZ95"/>
    <mergeCell ref="BT94:BT95"/>
    <mergeCell ref="AF98:AF99"/>
    <mergeCell ref="AP98:AP99"/>
    <mergeCell ref="AS98:AS99"/>
    <mergeCell ref="AT98:AT99"/>
    <mergeCell ref="AU98:AU99"/>
    <mergeCell ref="AV98:AV99"/>
    <mergeCell ref="AW98:AW99"/>
    <mergeCell ref="AX98:AX99"/>
    <mergeCell ref="AY98:AY99"/>
    <mergeCell ref="AZ98:AZ99"/>
    <mergeCell ref="BT98:BT99"/>
    <mergeCell ref="B100:B101"/>
    <mergeCell ref="D100:D101"/>
    <mergeCell ref="J100:J101"/>
    <mergeCell ref="M100:M101"/>
    <mergeCell ref="N100:N101"/>
    <mergeCell ref="O100:O101"/>
    <mergeCell ref="Q100:Q101"/>
    <mergeCell ref="R100:R101"/>
    <mergeCell ref="S100:S101"/>
    <mergeCell ref="T100:T101"/>
    <mergeCell ref="U100:U101"/>
    <mergeCell ref="V100:V101"/>
    <mergeCell ref="W100:W101"/>
    <mergeCell ref="Y100:Y101"/>
    <mergeCell ref="Z100:Z101"/>
    <mergeCell ref="AA100:AA101"/>
    <mergeCell ref="AB100:AB101"/>
    <mergeCell ref="AC100:AC101"/>
    <mergeCell ref="AD100:AD101"/>
    <mergeCell ref="AF100:AF101"/>
    <mergeCell ref="AP100:AP101"/>
    <mergeCell ref="AC96:AC97"/>
    <mergeCell ref="AD96:AD97"/>
    <mergeCell ref="AF96:AF97"/>
    <mergeCell ref="AP96:AP97"/>
    <mergeCell ref="AS96:AS97"/>
    <mergeCell ref="AT96:AT97"/>
    <mergeCell ref="AU96:AU97"/>
    <mergeCell ref="AV96:AV97"/>
    <mergeCell ref="AW96:AW97"/>
    <mergeCell ref="AX96:AX97"/>
    <mergeCell ref="AY96:AY97"/>
    <mergeCell ref="AZ96:AZ97"/>
    <mergeCell ref="BT96:BT97"/>
    <mergeCell ref="B98:B99"/>
    <mergeCell ref="D98:D99"/>
    <mergeCell ref="J98:J99"/>
    <mergeCell ref="M98:M99"/>
    <mergeCell ref="N98:N99"/>
    <mergeCell ref="O98:O99"/>
    <mergeCell ref="Q98:Q99"/>
    <mergeCell ref="R98:R99"/>
    <mergeCell ref="S98:S99"/>
    <mergeCell ref="T98:T99"/>
    <mergeCell ref="U98:U99"/>
    <mergeCell ref="V98:V99"/>
    <mergeCell ref="W98:W99"/>
    <mergeCell ref="Y98:Y99"/>
    <mergeCell ref="Z98:Z99"/>
    <mergeCell ref="AA98:AA99"/>
    <mergeCell ref="AB98:AB99"/>
    <mergeCell ref="AC98:AC99"/>
    <mergeCell ref="AD98:AD99"/>
    <mergeCell ref="AA125:AA126"/>
    <mergeCell ref="AB125:AB126"/>
    <mergeCell ref="AC125:AC126"/>
    <mergeCell ref="AD125:AD126"/>
    <mergeCell ref="AF125:AF126"/>
    <mergeCell ref="AP125:AP126"/>
    <mergeCell ref="AS125:AS126"/>
    <mergeCell ref="AT125:AT126"/>
    <mergeCell ref="AU125:AU126"/>
    <mergeCell ref="AV125:AV126"/>
    <mergeCell ref="AW125:AW126"/>
    <mergeCell ref="AS100:AS101"/>
    <mergeCell ref="AT100:AT101"/>
    <mergeCell ref="AU100:AU101"/>
    <mergeCell ref="AV100:AV101"/>
    <mergeCell ref="AW100:AW101"/>
    <mergeCell ref="AX100:AX101"/>
    <mergeCell ref="AY100:AY101"/>
    <mergeCell ref="AZ100:AZ101"/>
    <mergeCell ref="BT100:BT101"/>
    <mergeCell ref="B123:B124"/>
    <mergeCell ref="C123:C124"/>
    <mergeCell ref="D123:D124"/>
    <mergeCell ref="G123:G124"/>
    <mergeCell ref="J123:J124"/>
    <mergeCell ref="M123:M124"/>
    <mergeCell ref="N123:N124"/>
    <mergeCell ref="O123:O124"/>
    <mergeCell ref="Q123:Q124"/>
    <mergeCell ref="R123:R124"/>
    <mergeCell ref="S123:S124"/>
    <mergeCell ref="T123:T124"/>
    <mergeCell ref="U123:U124"/>
    <mergeCell ref="V123:V124"/>
    <mergeCell ref="W123:W124"/>
    <mergeCell ref="Y123:Y124"/>
    <mergeCell ref="Z123:Z124"/>
    <mergeCell ref="AA123:AA124"/>
    <mergeCell ref="AB123:AB124"/>
    <mergeCell ref="AC123:AC124"/>
    <mergeCell ref="AD123:AD124"/>
    <mergeCell ref="AF123:AF124"/>
    <mergeCell ref="AP123:AP124"/>
    <mergeCell ref="B115:B116"/>
    <mergeCell ref="B117:B118"/>
    <mergeCell ref="B119:B120"/>
    <mergeCell ref="B121:B122"/>
    <mergeCell ref="BS113:BS114"/>
    <mergeCell ref="O115:O116"/>
    <mergeCell ref="BI115:BI116"/>
    <mergeCell ref="BK115:BK116"/>
    <mergeCell ref="BR115:BR116"/>
    <mergeCell ref="BS115:BS116"/>
    <mergeCell ref="D113:D114"/>
    <mergeCell ref="G113:G114"/>
    <mergeCell ref="J113:J114"/>
    <mergeCell ref="M113:M114"/>
    <mergeCell ref="N113:N114"/>
    <mergeCell ref="O113:O114"/>
    <mergeCell ref="BI113:BI114"/>
    <mergeCell ref="BK113:BK114"/>
    <mergeCell ref="BR113:BR114"/>
    <mergeCell ref="AS115:AS116"/>
    <mergeCell ref="AT115:AT116"/>
    <mergeCell ref="BI127:BI128"/>
    <mergeCell ref="BK127:BK128"/>
    <mergeCell ref="BR127:BR128"/>
    <mergeCell ref="BS127:BS128"/>
    <mergeCell ref="B129:B130"/>
    <mergeCell ref="C129:C130"/>
    <mergeCell ref="D129:D130"/>
    <mergeCell ref="G129:G130"/>
    <mergeCell ref="J129:J130"/>
    <mergeCell ref="M129:M130"/>
    <mergeCell ref="N129:N130"/>
    <mergeCell ref="O129:O130"/>
    <mergeCell ref="Q129:Q130"/>
    <mergeCell ref="R129:R130"/>
    <mergeCell ref="S129:S130"/>
    <mergeCell ref="T129:T130"/>
    <mergeCell ref="U129:U130"/>
    <mergeCell ref="V129:V130"/>
    <mergeCell ref="W129:W130"/>
    <mergeCell ref="Y129:Y130"/>
    <mergeCell ref="Z129:Z130"/>
    <mergeCell ref="AA129:AA130"/>
    <mergeCell ref="AB129:AB130"/>
    <mergeCell ref="AC129:AC130"/>
    <mergeCell ref="AD129:AD130"/>
    <mergeCell ref="AF129:AF130"/>
    <mergeCell ref="AX125:AX126"/>
    <mergeCell ref="AY125:AY126"/>
    <mergeCell ref="AZ125:AZ126"/>
    <mergeCell ref="BI125:BI126"/>
    <mergeCell ref="BK125:BK126"/>
    <mergeCell ref="BR125:BR126"/>
    <mergeCell ref="BS125:BS126"/>
    <mergeCell ref="B127:B128"/>
    <mergeCell ref="C127:C128"/>
    <mergeCell ref="D127:D128"/>
    <mergeCell ref="G127:G128"/>
    <mergeCell ref="J127:J128"/>
    <mergeCell ref="M127:M128"/>
    <mergeCell ref="N127:N128"/>
    <mergeCell ref="O127:O128"/>
    <mergeCell ref="Q127:Q128"/>
    <mergeCell ref="R127:R128"/>
    <mergeCell ref="S127:S128"/>
    <mergeCell ref="T127:T128"/>
    <mergeCell ref="U127:U128"/>
    <mergeCell ref="V127:V128"/>
    <mergeCell ref="W127:W128"/>
    <mergeCell ref="Y127:Y128"/>
    <mergeCell ref="Z127:Z128"/>
    <mergeCell ref="AA127:AA128"/>
    <mergeCell ref="AB127:AB128"/>
    <mergeCell ref="AC127:AC128"/>
    <mergeCell ref="AD127:AD128"/>
    <mergeCell ref="AF127:AF128"/>
    <mergeCell ref="AP127:AP128"/>
    <mergeCell ref="AS127:AS128"/>
    <mergeCell ref="AT127:AT128"/>
    <mergeCell ref="T125:T126"/>
    <mergeCell ref="U125:U126"/>
    <mergeCell ref="V125:V126"/>
    <mergeCell ref="W125:W126"/>
    <mergeCell ref="Y125:Y126"/>
    <mergeCell ref="Z125:Z126"/>
    <mergeCell ref="B133:B134"/>
    <mergeCell ref="C133:C134"/>
    <mergeCell ref="D133:D134"/>
    <mergeCell ref="G133:G134"/>
    <mergeCell ref="J133:J134"/>
    <mergeCell ref="M133:M134"/>
    <mergeCell ref="N133:N134"/>
    <mergeCell ref="O133:O134"/>
    <mergeCell ref="Q133:Q134"/>
    <mergeCell ref="R133:R134"/>
    <mergeCell ref="S133:S134"/>
    <mergeCell ref="T133:T134"/>
    <mergeCell ref="U133:U134"/>
    <mergeCell ref="V133:V134"/>
    <mergeCell ref="W133:W134"/>
    <mergeCell ref="Y133:Y134"/>
    <mergeCell ref="AP129:AP130"/>
    <mergeCell ref="AS129:AS130"/>
    <mergeCell ref="AT129:AT130"/>
    <mergeCell ref="AU129:AU130"/>
    <mergeCell ref="AV129:AV130"/>
    <mergeCell ref="AW129:AW130"/>
    <mergeCell ref="AX129:AX130"/>
    <mergeCell ref="AY129:AY130"/>
    <mergeCell ref="AZ129:AZ130"/>
    <mergeCell ref="BI129:BI130"/>
    <mergeCell ref="BK129:BK130"/>
    <mergeCell ref="BR129:BR130"/>
    <mergeCell ref="BS129:BS130"/>
    <mergeCell ref="B131:B132"/>
    <mergeCell ref="C131:C132"/>
    <mergeCell ref="D131:D132"/>
    <mergeCell ref="G131:G132"/>
    <mergeCell ref="J131:J132"/>
    <mergeCell ref="M131:M132"/>
    <mergeCell ref="N131:N132"/>
    <mergeCell ref="O131:O132"/>
    <mergeCell ref="Q131:Q132"/>
    <mergeCell ref="R131:R132"/>
    <mergeCell ref="S131:S132"/>
    <mergeCell ref="T131:T132"/>
    <mergeCell ref="U131:U132"/>
    <mergeCell ref="V131:V132"/>
    <mergeCell ref="W131:W132"/>
    <mergeCell ref="Y131:Y132"/>
    <mergeCell ref="Z131:Z132"/>
    <mergeCell ref="AA131:AA132"/>
    <mergeCell ref="AB131:AB132"/>
    <mergeCell ref="Z133:Z134"/>
    <mergeCell ref="AA133:AA134"/>
    <mergeCell ref="AB133:AB134"/>
    <mergeCell ref="AC133:AC134"/>
    <mergeCell ref="AD133:AD134"/>
    <mergeCell ref="AF133:AF134"/>
    <mergeCell ref="AP133:AP134"/>
    <mergeCell ref="AS133:AS134"/>
    <mergeCell ref="AT133:AT134"/>
    <mergeCell ref="AU133:AU134"/>
    <mergeCell ref="AV133:AV134"/>
    <mergeCell ref="AW133:AW134"/>
    <mergeCell ref="AX133:AX134"/>
    <mergeCell ref="AY133:AY134"/>
    <mergeCell ref="AZ133:AZ134"/>
    <mergeCell ref="BI133:BI134"/>
    <mergeCell ref="BK133:BK134"/>
    <mergeCell ref="AC131:AC132"/>
    <mergeCell ref="AD131:AD132"/>
    <mergeCell ref="AF131:AF132"/>
    <mergeCell ref="AP131:AP132"/>
    <mergeCell ref="AS131:AS132"/>
    <mergeCell ref="AT131:AT132"/>
    <mergeCell ref="AU131:AU132"/>
    <mergeCell ref="AV131:AV132"/>
    <mergeCell ref="AW131:AW132"/>
    <mergeCell ref="AX131:AX132"/>
    <mergeCell ref="AY131:AY132"/>
    <mergeCell ref="AZ131:AZ132"/>
    <mergeCell ref="BI131:BI132"/>
    <mergeCell ref="BK131:BK132"/>
    <mergeCell ref="BR131:BR132"/>
    <mergeCell ref="BS131:BS132"/>
    <mergeCell ref="AZ135:AZ136"/>
    <mergeCell ref="BI135:BI136"/>
    <mergeCell ref="BK135:BK136"/>
    <mergeCell ref="BR135:BR136"/>
    <mergeCell ref="BS135:BS136"/>
    <mergeCell ref="B137:B138"/>
    <mergeCell ref="C137:C138"/>
    <mergeCell ref="D137:D138"/>
    <mergeCell ref="G137:G138"/>
    <mergeCell ref="J137:J138"/>
    <mergeCell ref="M137:M138"/>
    <mergeCell ref="N137:N138"/>
    <mergeCell ref="O137:O138"/>
    <mergeCell ref="Q137:Q138"/>
    <mergeCell ref="R137:R138"/>
    <mergeCell ref="S137:S138"/>
    <mergeCell ref="T137:T138"/>
    <mergeCell ref="U137:U138"/>
    <mergeCell ref="V137:V138"/>
    <mergeCell ref="W137:W138"/>
    <mergeCell ref="Y137:Y138"/>
    <mergeCell ref="Z137:Z138"/>
    <mergeCell ref="AA137:AA138"/>
    <mergeCell ref="AB137:AB138"/>
    <mergeCell ref="AC137:AC138"/>
    <mergeCell ref="AD137:AD138"/>
    <mergeCell ref="AF137:AF138"/>
    <mergeCell ref="AP137:AP138"/>
    <mergeCell ref="AS137:AS138"/>
    <mergeCell ref="AT137:AT138"/>
    <mergeCell ref="AU137:AU138"/>
    <mergeCell ref="AV137:AV138"/>
    <mergeCell ref="BR133:BR134"/>
    <mergeCell ref="BS133:BS134"/>
    <mergeCell ref="B135:B136"/>
    <mergeCell ref="C135:C136"/>
    <mergeCell ref="D135:D136"/>
    <mergeCell ref="G135:G136"/>
    <mergeCell ref="J135:J136"/>
    <mergeCell ref="M135:M136"/>
    <mergeCell ref="N135:N136"/>
    <mergeCell ref="O135:O136"/>
    <mergeCell ref="Q135:Q136"/>
    <mergeCell ref="R135:R136"/>
    <mergeCell ref="S135:S136"/>
    <mergeCell ref="T135:T136"/>
    <mergeCell ref="U135:U136"/>
    <mergeCell ref="V135:V136"/>
    <mergeCell ref="W135:W136"/>
    <mergeCell ref="Y135:Y136"/>
    <mergeCell ref="Z135:Z136"/>
    <mergeCell ref="AA135:AA136"/>
    <mergeCell ref="AB135:AB136"/>
    <mergeCell ref="AC135:AC136"/>
    <mergeCell ref="AD135:AD136"/>
    <mergeCell ref="AF135:AF136"/>
    <mergeCell ref="AP135:AP136"/>
    <mergeCell ref="AS135:AS136"/>
    <mergeCell ref="AT135:AT136"/>
    <mergeCell ref="AU135:AU136"/>
    <mergeCell ref="AV135:AV136"/>
    <mergeCell ref="AW135:AW136"/>
    <mergeCell ref="AX135:AX136"/>
    <mergeCell ref="AY135:AY136"/>
    <mergeCell ref="AT139:AT140"/>
    <mergeCell ref="AU139:AU140"/>
    <mergeCell ref="AV139:AV140"/>
    <mergeCell ref="AW139:AW140"/>
    <mergeCell ref="AX139:AX140"/>
    <mergeCell ref="AY139:AY140"/>
    <mergeCell ref="AZ139:AZ140"/>
    <mergeCell ref="BI139:BI140"/>
    <mergeCell ref="BK139:BK140"/>
    <mergeCell ref="BR139:BR140"/>
    <mergeCell ref="BS139:BS140"/>
    <mergeCell ref="B141:B142"/>
    <mergeCell ref="C141:C142"/>
    <mergeCell ref="D141:D142"/>
    <mergeCell ref="G141:G142"/>
    <mergeCell ref="J141:J142"/>
    <mergeCell ref="M141:M142"/>
    <mergeCell ref="N141:N142"/>
    <mergeCell ref="O141:O142"/>
    <mergeCell ref="Q141:Q142"/>
    <mergeCell ref="R141:R142"/>
    <mergeCell ref="S141:S142"/>
    <mergeCell ref="T141:T142"/>
    <mergeCell ref="U141:U142"/>
    <mergeCell ref="V141:V142"/>
    <mergeCell ref="W141:W142"/>
    <mergeCell ref="Y141:Y142"/>
    <mergeCell ref="Z141:Z142"/>
    <mergeCell ref="AA141:AA142"/>
    <mergeCell ref="AB141:AB142"/>
    <mergeCell ref="AC141:AC142"/>
    <mergeCell ref="AD141:AD142"/>
    <mergeCell ref="AW137:AW138"/>
    <mergeCell ref="AX137:AX138"/>
    <mergeCell ref="AY137:AY138"/>
    <mergeCell ref="AZ137:AZ138"/>
    <mergeCell ref="BI137:BI138"/>
    <mergeCell ref="BK137:BK138"/>
    <mergeCell ref="BR137:BR138"/>
    <mergeCell ref="BS137:BS138"/>
    <mergeCell ref="B139:B140"/>
    <mergeCell ref="C139:C140"/>
    <mergeCell ref="D139:D140"/>
    <mergeCell ref="G139:G140"/>
    <mergeCell ref="J139:J140"/>
    <mergeCell ref="M139:M140"/>
    <mergeCell ref="N139:N140"/>
    <mergeCell ref="O139:O140"/>
    <mergeCell ref="Q139:Q140"/>
    <mergeCell ref="R139:R140"/>
    <mergeCell ref="S139:S140"/>
    <mergeCell ref="T139:T140"/>
    <mergeCell ref="U139:U140"/>
    <mergeCell ref="V139:V140"/>
    <mergeCell ref="W139:W140"/>
    <mergeCell ref="Y139:Y140"/>
    <mergeCell ref="Z139:Z140"/>
    <mergeCell ref="AA139:AA140"/>
    <mergeCell ref="AB139:AB140"/>
    <mergeCell ref="AC139:AC140"/>
    <mergeCell ref="AD139:AD140"/>
    <mergeCell ref="AF139:AF140"/>
    <mergeCell ref="AP139:AP140"/>
    <mergeCell ref="AS139:AS140"/>
    <mergeCell ref="AB143:AB144"/>
    <mergeCell ref="AC143:AC144"/>
    <mergeCell ref="AD143:AD144"/>
    <mergeCell ref="AF143:AF144"/>
    <mergeCell ref="AP143:AP144"/>
    <mergeCell ref="AS143:AS144"/>
    <mergeCell ref="AT143:AT144"/>
    <mergeCell ref="AU143:AU144"/>
    <mergeCell ref="AV143:AV144"/>
    <mergeCell ref="AW143:AW144"/>
    <mergeCell ref="AX143:AX144"/>
    <mergeCell ref="AY143:AY144"/>
    <mergeCell ref="AZ143:AZ144"/>
    <mergeCell ref="BI143:BI144"/>
    <mergeCell ref="BK143:BK144"/>
    <mergeCell ref="BR143:BR144"/>
    <mergeCell ref="BS143:BS144"/>
    <mergeCell ref="AF141:AF142"/>
    <mergeCell ref="AP141:AP142"/>
    <mergeCell ref="AS141:AS142"/>
    <mergeCell ref="AT141:AT142"/>
    <mergeCell ref="AU141:AU142"/>
    <mergeCell ref="AV141:AV142"/>
    <mergeCell ref="AW141:AW142"/>
    <mergeCell ref="AX141:AX142"/>
    <mergeCell ref="AY141:AY142"/>
    <mergeCell ref="AZ141:AZ142"/>
    <mergeCell ref="BI141:BI142"/>
    <mergeCell ref="BK141:BK142"/>
    <mergeCell ref="BR141:BR142"/>
    <mergeCell ref="BS141:BS142"/>
    <mergeCell ref="B143:B144"/>
    <mergeCell ref="C143:C144"/>
    <mergeCell ref="D143:D144"/>
    <mergeCell ref="G143:G144"/>
    <mergeCell ref="J143:J144"/>
    <mergeCell ref="M143:M144"/>
    <mergeCell ref="N143:N144"/>
    <mergeCell ref="O143:O144"/>
    <mergeCell ref="Q143:Q144"/>
    <mergeCell ref="R143:R144"/>
    <mergeCell ref="S143:S144"/>
    <mergeCell ref="T143:T144"/>
    <mergeCell ref="U143:U144"/>
    <mergeCell ref="V143:V144"/>
    <mergeCell ref="W143:W144"/>
    <mergeCell ref="Y143:Y144"/>
    <mergeCell ref="Z143:Z144"/>
    <mergeCell ref="AA143:AA144"/>
    <mergeCell ref="AA145:AA146"/>
    <mergeCell ref="AB145:AB146"/>
    <mergeCell ref="AC145:AC146"/>
    <mergeCell ref="AD145:AD146"/>
    <mergeCell ref="AF145:AF146"/>
    <mergeCell ref="AP145:AP146"/>
    <mergeCell ref="AS145:AS146"/>
    <mergeCell ref="AT145:AT146"/>
    <mergeCell ref="AU145:AU146"/>
    <mergeCell ref="AV145:AV146"/>
    <mergeCell ref="AW145:AW146"/>
    <mergeCell ref="AX145:AX146"/>
    <mergeCell ref="AY145:AY146"/>
    <mergeCell ref="AZ145:AZ146"/>
    <mergeCell ref="BI145:BI146"/>
    <mergeCell ref="BK145:BK146"/>
    <mergeCell ref="BR145:BR146"/>
    <mergeCell ref="B145:B146"/>
    <mergeCell ref="C145:C146"/>
    <mergeCell ref="D145:D146"/>
    <mergeCell ref="G145:G146"/>
    <mergeCell ref="J145:J146"/>
    <mergeCell ref="M145:M146"/>
    <mergeCell ref="N145:N146"/>
    <mergeCell ref="O145:O146"/>
    <mergeCell ref="Q145:Q146"/>
    <mergeCell ref="R145:R146"/>
    <mergeCell ref="S145:S146"/>
    <mergeCell ref="T145:T146"/>
    <mergeCell ref="U145:U146"/>
    <mergeCell ref="V145:V146"/>
    <mergeCell ref="W145:W146"/>
    <mergeCell ref="Y145:Y146"/>
    <mergeCell ref="Z145:Z146"/>
    <mergeCell ref="BI147:BI148"/>
    <mergeCell ref="BK147:BK148"/>
    <mergeCell ref="BR147:BR148"/>
    <mergeCell ref="BS147:BS148"/>
    <mergeCell ref="B149:B150"/>
    <mergeCell ref="C149:C150"/>
    <mergeCell ref="D149:D150"/>
    <mergeCell ref="G149:G150"/>
    <mergeCell ref="J149:J150"/>
    <mergeCell ref="M149:M150"/>
    <mergeCell ref="N149:N150"/>
    <mergeCell ref="O149:O150"/>
    <mergeCell ref="Q149:Q150"/>
    <mergeCell ref="R149:R150"/>
    <mergeCell ref="S149:S150"/>
    <mergeCell ref="T149:T150"/>
    <mergeCell ref="U149:U150"/>
    <mergeCell ref="V149:V150"/>
    <mergeCell ref="W149:W150"/>
    <mergeCell ref="Y149:Y150"/>
    <mergeCell ref="Z149:Z150"/>
    <mergeCell ref="AA149:AA150"/>
    <mergeCell ref="AB149:AB150"/>
    <mergeCell ref="AC149:AC150"/>
    <mergeCell ref="AD149:AD150"/>
    <mergeCell ref="AF149:AF150"/>
    <mergeCell ref="AP149:AP150"/>
    <mergeCell ref="AS149:AS150"/>
    <mergeCell ref="AT149:AT150"/>
    <mergeCell ref="AU149:AU150"/>
    <mergeCell ref="AV149:AV150"/>
    <mergeCell ref="AW149:AW150"/>
    <mergeCell ref="BS145:BS146"/>
    <mergeCell ref="B147:B148"/>
    <mergeCell ref="C147:C148"/>
    <mergeCell ref="D147:D148"/>
    <mergeCell ref="G147:G148"/>
    <mergeCell ref="J147:J148"/>
    <mergeCell ref="M147:M148"/>
    <mergeCell ref="N147:N148"/>
    <mergeCell ref="O147:O148"/>
    <mergeCell ref="Q147:Q148"/>
    <mergeCell ref="R147:R148"/>
    <mergeCell ref="S147:S148"/>
    <mergeCell ref="T147:T148"/>
    <mergeCell ref="U147:U148"/>
    <mergeCell ref="V147:V148"/>
    <mergeCell ref="W147:W148"/>
    <mergeCell ref="Y147:Y148"/>
    <mergeCell ref="Z147:Z148"/>
    <mergeCell ref="AA147:AA148"/>
    <mergeCell ref="AB147:AB148"/>
    <mergeCell ref="AC147:AC148"/>
    <mergeCell ref="AD147:AD148"/>
    <mergeCell ref="AF147:AF148"/>
    <mergeCell ref="AP147:AP148"/>
    <mergeCell ref="AS147:AS148"/>
    <mergeCell ref="AT147:AT148"/>
    <mergeCell ref="AU147:AU148"/>
    <mergeCell ref="AV147:AV148"/>
    <mergeCell ref="AW147:AW148"/>
    <mergeCell ref="AX147:AX148"/>
    <mergeCell ref="AY147:AY148"/>
    <mergeCell ref="AZ147:AZ148"/>
    <mergeCell ref="BI151:BI152"/>
    <mergeCell ref="BK151:BK152"/>
    <mergeCell ref="BR151:BR152"/>
    <mergeCell ref="BS151:BS152"/>
    <mergeCell ref="B153:B154"/>
    <mergeCell ref="C153:C154"/>
    <mergeCell ref="D153:D154"/>
    <mergeCell ref="G153:G154"/>
    <mergeCell ref="J153:J154"/>
    <mergeCell ref="M153:M154"/>
    <mergeCell ref="N153:N154"/>
    <mergeCell ref="O153:O154"/>
    <mergeCell ref="Q153:Q154"/>
    <mergeCell ref="R153:R154"/>
    <mergeCell ref="S153:S154"/>
    <mergeCell ref="T153:T154"/>
    <mergeCell ref="U153:U154"/>
    <mergeCell ref="V153:V154"/>
    <mergeCell ref="W153:W154"/>
    <mergeCell ref="Y153:Y154"/>
    <mergeCell ref="Z153:Z154"/>
    <mergeCell ref="AA153:AA154"/>
    <mergeCell ref="AB153:AB154"/>
    <mergeCell ref="AC153:AC154"/>
    <mergeCell ref="AD153:AD154"/>
    <mergeCell ref="AF153:AF154"/>
    <mergeCell ref="AX149:AX150"/>
    <mergeCell ref="AY149:AY150"/>
    <mergeCell ref="AZ149:AZ150"/>
    <mergeCell ref="BI149:BI150"/>
    <mergeCell ref="BK149:BK150"/>
    <mergeCell ref="BR149:BR150"/>
    <mergeCell ref="BS149:BS150"/>
    <mergeCell ref="B151:B152"/>
    <mergeCell ref="C151:C152"/>
    <mergeCell ref="D151:D152"/>
    <mergeCell ref="G151:G152"/>
    <mergeCell ref="J151:J152"/>
    <mergeCell ref="M151:M152"/>
    <mergeCell ref="N151:N152"/>
    <mergeCell ref="O151:O152"/>
    <mergeCell ref="Q151:Q152"/>
    <mergeCell ref="R151:R152"/>
    <mergeCell ref="S151:S152"/>
    <mergeCell ref="T151:T152"/>
    <mergeCell ref="U151:U152"/>
    <mergeCell ref="V151:V152"/>
    <mergeCell ref="W151:W152"/>
    <mergeCell ref="Y151:Y152"/>
    <mergeCell ref="Z151:Z152"/>
    <mergeCell ref="AA151:AA152"/>
    <mergeCell ref="AB151:AB152"/>
    <mergeCell ref="AC151:AC152"/>
    <mergeCell ref="AD151:AD152"/>
    <mergeCell ref="AF151:AF152"/>
    <mergeCell ref="AP151:AP152"/>
    <mergeCell ref="AS151:AS152"/>
    <mergeCell ref="AT151:AT152"/>
    <mergeCell ref="B157:B158"/>
    <mergeCell ref="C157:C158"/>
    <mergeCell ref="D157:D158"/>
    <mergeCell ref="G157:G158"/>
    <mergeCell ref="J157:J158"/>
    <mergeCell ref="M157:M158"/>
    <mergeCell ref="N157:N158"/>
    <mergeCell ref="O157:O158"/>
    <mergeCell ref="Q157:Q158"/>
    <mergeCell ref="R157:R158"/>
    <mergeCell ref="S157:S158"/>
    <mergeCell ref="T157:T158"/>
    <mergeCell ref="U157:U158"/>
    <mergeCell ref="V157:V158"/>
    <mergeCell ref="W157:W158"/>
    <mergeCell ref="Y157:Y158"/>
    <mergeCell ref="AP153:AP154"/>
    <mergeCell ref="AS153:AS154"/>
    <mergeCell ref="AT153:AT154"/>
    <mergeCell ref="AU153:AU154"/>
    <mergeCell ref="AV153:AV154"/>
    <mergeCell ref="AW153:AW154"/>
    <mergeCell ref="AX153:AX154"/>
    <mergeCell ref="AY153:AY154"/>
    <mergeCell ref="AZ153:AZ154"/>
    <mergeCell ref="BI153:BI154"/>
    <mergeCell ref="BK153:BK154"/>
    <mergeCell ref="BR153:BR154"/>
    <mergeCell ref="BS153:BS154"/>
    <mergeCell ref="B155:B156"/>
    <mergeCell ref="C155:C156"/>
    <mergeCell ref="D155:D156"/>
    <mergeCell ref="G155:G156"/>
    <mergeCell ref="J155:J156"/>
    <mergeCell ref="M155:M156"/>
    <mergeCell ref="N155:N156"/>
    <mergeCell ref="O155:O156"/>
    <mergeCell ref="Q155:Q156"/>
    <mergeCell ref="R155:R156"/>
    <mergeCell ref="S155:S156"/>
    <mergeCell ref="T155:T156"/>
    <mergeCell ref="U155:U156"/>
    <mergeCell ref="V155:V156"/>
    <mergeCell ref="W155:W156"/>
    <mergeCell ref="Y155:Y156"/>
    <mergeCell ref="Z155:Z156"/>
    <mergeCell ref="AA155:AA156"/>
    <mergeCell ref="AB155:AB156"/>
    <mergeCell ref="Z157:Z158"/>
    <mergeCell ref="AA157:AA158"/>
    <mergeCell ref="AB157:AB158"/>
    <mergeCell ref="AC157:AC158"/>
    <mergeCell ref="AD157:AD158"/>
    <mergeCell ref="AF157:AF158"/>
    <mergeCell ref="AP157:AP158"/>
    <mergeCell ref="AS157:AS158"/>
    <mergeCell ref="AT157:AT158"/>
    <mergeCell ref="AU157:AU158"/>
    <mergeCell ref="AV157:AV158"/>
    <mergeCell ref="AW157:AW158"/>
    <mergeCell ref="AX157:AX158"/>
    <mergeCell ref="AY157:AY158"/>
    <mergeCell ref="AZ157:AZ158"/>
    <mergeCell ref="BI157:BI158"/>
    <mergeCell ref="BK157:BK158"/>
    <mergeCell ref="AC155:AC156"/>
    <mergeCell ref="AD155:AD156"/>
    <mergeCell ref="AF155:AF156"/>
    <mergeCell ref="AP155:AP156"/>
    <mergeCell ref="AS155:AS156"/>
    <mergeCell ref="AT155:AT156"/>
    <mergeCell ref="AU155:AU156"/>
    <mergeCell ref="AV155:AV156"/>
    <mergeCell ref="AW155:AW156"/>
    <mergeCell ref="AX155:AX156"/>
    <mergeCell ref="AY155:AY156"/>
    <mergeCell ref="AZ155:AZ156"/>
    <mergeCell ref="BI155:BI156"/>
    <mergeCell ref="BK155:BK156"/>
    <mergeCell ref="BR155:BR156"/>
    <mergeCell ref="BS155:BS156"/>
    <mergeCell ref="AZ159:AZ160"/>
    <mergeCell ref="BI159:BI160"/>
    <mergeCell ref="BK159:BK160"/>
    <mergeCell ref="BR159:BR160"/>
    <mergeCell ref="BS159:BS160"/>
    <mergeCell ref="B161:B162"/>
    <mergeCell ref="C161:C162"/>
    <mergeCell ref="D161:D162"/>
    <mergeCell ref="G161:G162"/>
    <mergeCell ref="J161:J162"/>
    <mergeCell ref="M161:M162"/>
    <mergeCell ref="N161:N162"/>
    <mergeCell ref="O161:O162"/>
    <mergeCell ref="Q161:Q162"/>
    <mergeCell ref="R161:R162"/>
    <mergeCell ref="S161:S162"/>
    <mergeCell ref="T161:T162"/>
    <mergeCell ref="U161:U162"/>
    <mergeCell ref="V161:V162"/>
    <mergeCell ref="W161:W162"/>
    <mergeCell ref="Y161:Y162"/>
    <mergeCell ref="Z161:Z162"/>
    <mergeCell ref="AA161:AA162"/>
    <mergeCell ref="AB161:AB162"/>
    <mergeCell ref="AC161:AC162"/>
    <mergeCell ref="AD161:AD162"/>
    <mergeCell ref="AF161:AF162"/>
    <mergeCell ref="AP161:AP162"/>
    <mergeCell ref="AS161:AS162"/>
    <mergeCell ref="AT161:AT162"/>
    <mergeCell ref="AU161:AU162"/>
    <mergeCell ref="AV161:AV162"/>
    <mergeCell ref="BR157:BR158"/>
    <mergeCell ref="BS157:BS158"/>
    <mergeCell ref="B159:B160"/>
    <mergeCell ref="C159:C160"/>
    <mergeCell ref="D159:D160"/>
    <mergeCell ref="G159:G160"/>
    <mergeCell ref="J159:J160"/>
    <mergeCell ref="M159:M160"/>
    <mergeCell ref="N159:N160"/>
    <mergeCell ref="O159:O160"/>
    <mergeCell ref="Q159:Q160"/>
    <mergeCell ref="R159:R160"/>
    <mergeCell ref="S159:S160"/>
    <mergeCell ref="T159:T160"/>
    <mergeCell ref="U159:U160"/>
    <mergeCell ref="V159:V160"/>
    <mergeCell ref="W159:W160"/>
    <mergeCell ref="Y159:Y160"/>
    <mergeCell ref="Z159:Z160"/>
    <mergeCell ref="AA159:AA160"/>
    <mergeCell ref="AB159:AB160"/>
    <mergeCell ref="AC159:AC160"/>
    <mergeCell ref="AD159:AD160"/>
    <mergeCell ref="AF159:AF160"/>
    <mergeCell ref="AP159:AP160"/>
    <mergeCell ref="AS159:AS160"/>
    <mergeCell ref="AT159:AT160"/>
    <mergeCell ref="AU159:AU160"/>
    <mergeCell ref="AV159:AV160"/>
    <mergeCell ref="AW159:AW160"/>
    <mergeCell ref="AX159:AX160"/>
    <mergeCell ref="AY159:AY160"/>
    <mergeCell ref="AT163:AT164"/>
    <mergeCell ref="AU163:AU164"/>
    <mergeCell ref="AV163:AV164"/>
    <mergeCell ref="AW163:AW164"/>
    <mergeCell ref="AX163:AX164"/>
    <mergeCell ref="AY163:AY164"/>
    <mergeCell ref="AZ163:AZ164"/>
    <mergeCell ref="BI163:BI164"/>
    <mergeCell ref="BK163:BK164"/>
    <mergeCell ref="BR163:BR164"/>
    <mergeCell ref="BS163:BS164"/>
    <mergeCell ref="B165:B166"/>
    <mergeCell ref="C165:C166"/>
    <mergeCell ref="D165:D166"/>
    <mergeCell ref="G165:G166"/>
    <mergeCell ref="J165:J166"/>
    <mergeCell ref="M165:M166"/>
    <mergeCell ref="N165:N166"/>
    <mergeCell ref="O165:O166"/>
    <mergeCell ref="Q165:Q166"/>
    <mergeCell ref="R165:R166"/>
    <mergeCell ref="S165:S166"/>
    <mergeCell ref="T165:T166"/>
    <mergeCell ref="U165:U166"/>
    <mergeCell ref="V165:V166"/>
    <mergeCell ref="W165:W166"/>
    <mergeCell ref="Y165:Y166"/>
    <mergeCell ref="Z165:Z166"/>
    <mergeCell ref="AA165:AA166"/>
    <mergeCell ref="AB165:AB166"/>
    <mergeCell ref="AC165:AC166"/>
    <mergeCell ref="AD165:AD166"/>
    <mergeCell ref="AW161:AW162"/>
    <mergeCell ref="AX161:AX162"/>
    <mergeCell ref="AY161:AY162"/>
    <mergeCell ref="AZ161:AZ162"/>
    <mergeCell ref="BI161:BI162"/>
    <mergeCell ref="BK161:BK162"/>
    <mergeCell ref="BR161:BR162"/>
    <mergeCell ref="BS161:BS162"/>
    <mergeCell ref="B163:B164"/>
    <mergeCell ref="C163:C164"/>
    <mergeCell ref="D163:D164"/>
    <mergeCell ref="G163:G164"/>
    <mergeCell ref="J163:J164"/>
    <mergeCell ref="M163:M164"/>
    <mergeCell ref="N163:N164"/>
    <mergeCell ref="O163:O164"/>
    <mergeCell ref="Q163:Q164"/>
    <mergeCell ref="R163:R164"/>
    <mergeCell ref="S163:S164"/>
    <mergeCell ref="T163:T164"/>
    <mergeCell ref="U163:U164"/>
    <mergeCell ref="V163:V164"/>
    <mergeCell ref="W163:W164"/>
    <mergeCell ref="Y163:Y164"/>
    <mergeCell ref="Z163:Z164"/>
    <mergeCell ref="AA163:AA164"/>
    <mergeCell ref="AB163:AB164"/>
    <mergeCell ref="AC163:AC164"/>
    <mergeCell ref="AD163:AD164"/>
    <mergeCell ref="AF163:AF164"/>
    <mergeCell ref="AP163:AP164"/>
    <mergeCell ref="AS163:AS164"/>
    <mergeCell ref="AB167:AB168"/>
    <mergeCell ref="AC167:AC168"/>
    <mergeCell ref="AD167:AD168"/>
    <mergeCell ref="AF167:AF168"/>
    <mergeCell ref="AP167:AP168"/>
    <mergeCell ref="AS167:AS168"/>
    <mergeCell ref="AT167:AT168"/>
    <mergeCell ref="AU167:AU168"/>
    <mergeCell ref="AV167:AV168"/>
    <mergeCell ref="AW167:AW168"/>
    <mergeCell ref="AX167:AX168"/>
    <mergeCell ref="AY167:AY168"/>
    <mergeCell ref="AZ167:AZ168"/>
    <mergeCell ref="BI167:BI168"/>
    <mergeCell ref="BK167:BK168"/>
    <mergeCell ref="BR167:BR168"/>
    <mergeCell ref="BS167:BS168"/>
    <mergeCell ref="AF165:AF166"/>
    <mergeCell ref="AP165:AP166"/>
    <mergeCell ref="AS165:AS166"/>
    <mergeCell ref="AT165:AT166"/>
    <mergeCell ref="AU165:AU166"/>
    <mergeCell ref="AV165:AV166"/>
    <mergeCell ref="AW165:AW166"/>
    <mergeCell ref="AX165:AX166"/>
    <mergeCell ref="AY165:AY166"/>
    <mergeCell ref="AZ165:AZ166"/>
    <mergeCell ref="BI165:BI166"/>
    <mergeCell ref="BK165:BK166"/>
    <mergeCell ref="BR165:BR166"/>
    <mergeCell ref="BS165:BS166"/>
    <mergeCell ref="B167:B168"/>
    <mergeCell ref="C167:C168"/>
    <mergeCell ref="D167:D168"/>
    <mergeCell ref="G167:G168"/>
    <mergeCell ref="J167:J168"/>
    <mergeCell ref="M167:M168"/>
    <mergeCell ref="N167:N168"/>
    <mergeCell ref="O167:O168"/>
    <mergeCell ref="Q167:Q168"/>
    <mergeCell ref="R167:R168"/>
    <mergeCell ref="S167:S168"/>
    <mergeCell ref="T167:T168"/>
    <mergeCell ref="U167:U168"/>
    <mergeCell ref="V167:V168"/>
    <mergeCell ref="W167:W168"/>
    <mergeCell ref="Y167:Y168"/>
    <mergeCell ref="Z167:Z168"/>
    <mergeCell ref="AA167:AA168"/>
    <mergeCell ref="AA169:AA170"/>
    <mergeCell ref="AB169:AB170"/>
    <mergeCell ref="AC169:AC170"/>
    <mergeCell ref="AD169:AD170"/>
    <mergeCell ref="AF169:AF170"/>
    <mergeCell ref="AP169:AP170"/>
    <mergeCell ref="AS169:AS170"/>
    <mergeCell ref="AT169:AT170"/>
    <mergeCell ref="AU169:AU170"/>
    <mergeCell ref="AV169:AV170"/>
    <mergeCell ref="AW169:AW170"/>
    <mergeCell ref="AX169:AX170"/>
    <mergeCell ref="AY169:AY170"/>
    <mergeCell ref="AZ169:AZ170"/>
    <mergeCell ref="BI169:BI170"/>
    <mergeCell ref="BK169:BK170"/>
    <mergeCell ref="BR169:BR170"/>
    <mergeCell ref="B169:B170"/>
    <mergeCell ref="C169:C170"/>
    <mergeCell ref="D169:D170"/>
    <mergeCell ref="G169:G170"/>
    <mergeCell ref="J169:J170"/>
    <mergeCell ref="M169:M170"/>
    <mergeCell ref="N169:N170"/>
    <mergeCell ref="O169:O170"/>
    <mergeCell ref="Q169:Q170"/>
    <mergeCell ref="R169:R170"/>
    <mergeCell ref="S169:S170"/>
    <mergeCell ref="T169:T170"/>
    <mergeCell ref="U169:U170"/>
    <mergeCell ref="V169:V170"/>
    <mergeCell ref="W169:W170"/>
    <mergeCell ref="Y169:Y170"/>
    <mergeCell ref="Z169:Z170"/>
    <mergeCell ref="BI171:BI172"/>
    <mergeCell ref="BK171:BK172"/>
    <mergeCell ref="BR171:BR172"/>
    <mergeCell ref="BS171:BS172"/>
    <mergeCell ref="B173:B174"/>
    <mergeCell ref="C173:C174"/>
    <mergeCell ref="D173:D174"/>
    <mergeCell ref="G173:G174"/>
    <mergeCell ref="J173:J174"/>
    <mergeCell ref="M173:M174"/>
    <mergeCell ref="N173:N174"/>
    <mergeCell ref="O173:O174"/>
    <mergeCell ref="Q173:Q174"/>
    <mergeCell ref="R173:R174"/>
    <mergeCell ref="S173:S174"/>
    <mergeCell ref="T173:T174"/>
    <mergeCell ref="U173:U174"/>
    <mergeCell ref="V173:V174"/>
    <mergeCell ref="W173:W174"/>
    <mergeCell ref="Y173:Y174"/>
    <mergeCell ref="Z173:Z174"/>
    <mergeCell ref="AA173:AA174"/>
    <mergeCell ref="AB173:AB174"/>
    <mergeCell ref="AC173:AC174"/>
    <mergeCell ref="AD173:AD174"/>
    <mergeCell ref="AF173:AF174"/>
    <mergeCell ref="AP173:AP174"/>
    <mergeCell ref="AS173:AS174"/>
    <mergeCell ref="AT173:AT174"/>
    <mergeCell ref="AU173:AU174"/>
    <mergeCell ref="AV173:AV174"/>
    <mergeCell ref="AW173:AW174"/>
    <mergeCell ref="BS169:BS170"/>
    <mergeCell ref="B171:B172"/>
    <mergeCell ref="C171:C172"/>
    <mergeCell ref="D171:D172"/>
    <mergeCell ref="G171:G172"/>
    <mergeCell ref="J171:J172"/>
    <mergeCell ref="M171:M172"/>
    <mergeCell ref="N171:N172"/>
    <mergeCell ref="O171:O172"/>
    <mergeCell ref="Q171:Q172"/>
    <mergeCell ref="R171:R172"/>
    <mergeCell ref="S171:S172"/>
    <mergeCell ref="T171:T172"/>
    <mergeCell ref="U171:U172"/>
    <mergeCell ref="V171:V172"/>
    <mergeCell ref="W171:W172"/>
    <mergeCell ref="Y171:Y172"/>
    <mergeCell ref="Z171:Z172"/>
    <mergeCell ref="AA171:AA172"/>
    <mergeCell ref="AB171:AB172"/>
    <mergeCell ref="AC171:AC172"/>
    <mergeCell ref="AD171:AD172"/>
    <mergeCell ref="AF171:AF172"/>
    <mergeCell ref="AP171:AP172"/>
    <mergeCell ref="AS171:AS172"/>
    <mergeCell ref="AT171:AT172"/>
    <mergeCell ref="AU171:AU172"/>
    <mergeCell ref="AV171:AV172"/>
    <mergeCell ref="AW171:AW172"/>
    <mergeCell ref="AX171:AX172"/>
    <mergeCell ref="AY171:AY172"/>
    <mergeCell ref="AZ171:AZ172"/>
    <mergeCell ref="BI175:BI176"/>
    <mergeCell ref="BK175:BK176"/>
    <mergeCell ref="BR175:BR176"/>
    <mergeCell ref="BS175:BS176"/>
    <mergeCell ref="B177:B178"/>
    <mergeCell ref="C177:C178"/>
    <mergeCell ref="D177:D178"/>
    <mergeCell ref="G177:G178"/>
    <mergeCell ref="J177:J178"/>
    <mergeCell ref="M177:M178"/>
    <mergeCell ref="N177:N178"/>
    <mergeCell ref="O177:O178"/>
    <mergeCell ref="Q177:Q178"/>
    <mergeCell ref="R177:R178"/>
    <mergeCell ref="S177:S178"/>
    <mergeCell ref="T177:T178"/>
    <mergeCell ref="U177:U178"/>
    <mergeCell ref="V177:V178"/>
    <mergeCell ref="W177:W178"/>
    <mergeCell ref="Y177:Y178"/>
    <mergeCell ref="Z177:Z178"/>
    <mergeCell ref="AA177:AA178"/>
    <mergeCell ref="AB177:AB178"/>
    <mergeCell ref="AC177:AC178"/>
    <mergeCell ref="AD177:AD178"/>
    <mergeCell ref="AF177:AF178"/>
    <mergeCell ref="AX173:AX174"/>
    <mergeCell ref="AY173:AY174"/>
    <mergeCell ref="AZ173:AZ174"/>
    <mergeCell ref="BI173:BI174"/>
    <mergeCell ref="BK173:BK174"/>
    <mergeCell ref="BR173:BR174"/>
    <mergeCell ref="BS173:BS174"/>
    <mergeCell ref="B175:B176"/>
    <mergeCell ref="C175:C176"/>
    <mergeCell ref="D175:D176"/>
    <mergeCell ref="G175:G176"/>
    <mergeCell ref="J175:J176"/>
    <mergeCell ref="M175:M176"/>
    <mergeCell ref="N175:N176"/>
    <mergeCell ref="O175:O176"/>
    <mergeCell ref="Q175:Q176"/>
    <mergeCell ref="R175:R176"/>
    <mergeCell ref="S175:S176"/>
    <mergeCell ref="T175:T176"/>
    <mergeCell ref="U175:U176"/>
    <mergeCell ref="V175:V176"/>
    <mergeCell ref="W175:W176"/>
    <mergeCell ref="Y175:Y176"/>
    <mergeCell ref="Z175:Z176"/>
    <mergeCell ref="AA175:AA176"/>
    <mergeCell ref="AB175:AB176"/>
    <mergeCell ref="AC175:AC176"/>
    <mergeCell ref="AD175:AD176"/>
    <mergeCell ref="AF175:AF176"/>
    <mergeCell ref="AP175:AP176"/>
    <mergeCell ref="AS175:AS176"/>
    <mergeCell ref="AT175:AT176"/>
    <mergeCell ref="P173:P174"/>
    <mergeCell ref="P175:P176"/>
    <mergeCell ref="P177:P178"/>
    <mergeCell ref="AC179:AC180"/>
    <mergeCell ref="AD179:AD180"/>
    <mergeCell ref="AF179:AF180"/>
    <mergeCell ref="AP179:AP180"/>
    <mergeCell ref="AS179:AS180"/>
    <mergeCell ref="AT179:AT180"/>
    <mergeCell ref="AU179:AU180"/>
    <mergeCell ref="AV179:AV180"/>
    <mergeCell ref="AW179:AW180"/>
    <mergeCell ref="AX179:AX180"/>
    <mergeCell ref="AY179:AY180"/>
    <mergeCell ref="AZ179:AZ180"/>
    <mergeCell ref="BI179:BI180"/>
    <mergeCell ref="BK179:BK180"/>
    <mergeCell ref="BR179:BR180"/>
    <mergeCell ref="BS179:BS180"/>
    <mergeCell ref="B181:B182"/>
    <mergeCell ref="C181:C182"/>
    <mergeCell ref="D181:D182"/>
    <mergeCell ref="G181:G182"/>
    <mergeCell ref="J181:J182"/>
    <mergeCell ref="M181:M182"/>
    <mergeCell ref="N181:N182"/>
    <mergeCell ref="O181:O182"/>
    <mergeCell ref="Q181:Q182"/>
    <mergeCell ref="R181:R182"/>
    <mergeCell ref="S181:S182"/>
    <mergeCell ref="T181:T182"/>
    <mergeCell ref="U181:U182"/>
    <mergeCell ref="V181:V182"/>
    <mergeCell ref="W181:W182"/>
    <mergeCell ref="Y181:Y182"/>
    <mergeCell ref="AP177:AP178"/>
    <mergeCell ref="AS177:AS178"/>
    <mergeCell ref="AT177:AT178"/>
    <mergeCell ref="AU177:AU178"/>
    <mergeCell ref="AV177:AV178"/>
    <mergeCell ref="AW177:AW178"/>
    <mergeCell ref="AX177:AX178"/>
    <mergeCell ref="AY177:AY178"/>
    <mergeCell ref="AZ177:AZ178"/>
    <mergeCell ref="BI177:BI178"/>
    <mergeCell ref="BK177:BK178"/>
    <mergeCell ref="BR177:BR178"/>
    <mergeCell ref="BS177:BS178"/>
    <mergeCell ref="B179:B180"/>
    <mergeCell ref="C179:C180"/>
    <mergeCell ref="D179:D180"/>
    <mergeCell ref="G179:G180"/>
    <mergeCell ref="J179:J180"/>
    <mergeCell ref="M179:M180"/>
    <mergeCell ref="N179:N180"/>
    <mergeCell ref="O179:O180"/>
    <mergeCell ref="Q179:Q180"/>
    <mergeCell ref="R179:R180"/>
    <mergeCell ref="S179:S180"/>
    <mergeCell ref="T179:T180"/>
    <mergeCell ref="U179:U180"/>
    <mergeCell ref="V179:V180"/>
    <mergeCell ref="W179:W180"/>
    <mergeCell ref="Y179:Y180"/>
    <mergeCell ref="Z179:Z180"/>
    <mergeCell ref="AA179:AA180"/>
    <mergeCell ref="AB179:AB180"/>
    <mergeCell ref="BR181:BR182"/>
    <mergeCell ref="BS181:BS182"/>
    <mergeCell ref="B183:B184"/>
    <mergeCell ref="C183:C184"/>
    <mergeCell ref="D183:D184"/>
    <mergeCell ref="G183:G184"/>
    <mergeCell ref="J183:J184"/>
    <mergeCell ref="M183:M184"/>
    <mergeCell ref="N183:N184"/>
    <mergeCell ref="O183:O184"/>
    <mergeCell ref="Q183:Q184"/>
    <mergeCell ref="R183:R184"/>
    <mergeCell ref="S183:S184"/>
    <mergeCell ref="T183:T184"/>
    <mergeCell ref="U183:U184"/>
    <mergeCell ref="V183:V184"/>
    <mergeCell ref="W183:W184"/>
    <mergeCell ref="Y183:Y184"/>
    <mergeCell ref="Z183:Z184"/>
    <mergeCell ref="AA183:AA184"/>
    <mergeCell ref="AB183:AB184"/>
    <mergeCell ref="AC183:AC184"/>
    <mergeCell ref="AD183:AD184"/>
    <mergeCell ref="AF183:AF184"/>
    <mergeCell ref="AP183:AP184"/>
    <mergeCell ref="AS183:AS184"/>
    <mergeCell ref="AT183:AT184"/>
    <mergeCell ref="AU183:AU184"/>
    <mergeCell ref="AV183:AV184"/>
    <mergeCell ref="AW183:AW184"/>
    <mergeCell ref="AX183:AX184"/>
    <mergeCell ref="AY183:AY184"/>
    <mergeCell ref="Z181:Z182"/>
    <mergeCell ref="AA181:AA182"/>
    <mergeCell ref="AB181:AB182"/>
    <mergeCell ref="AC181:AC182"/>
    <mergeCell ref="AD181:AD182"/>
    <mergeCell ref="AF181:AF182"/>
    <mergeCell ref="AP181:AP182"/>
    <mergeCell ref="AS181:AS182"/>
    <mergeCell ref="AT181:AT182"/>
    <mergeCell ref="AU181:AU182"/>
    <mergeCell ref="AV181:AV182"/>
    <mergeCell ref="AW181:AW182"/>
    <mergeCell ref="AX181:AX182"/>
    <mergeCell ref="AY181:AY182"/>
    <mergeCell ref="AZ181:AZ182"/>
    <mergeCell ref="BI181:BI182"/>
    <mergeCell ref="BK181:BK182"/>
    <mergeCell ref="AW185:AW186"/>
    <mergeCell ref="AX185:AX186"/>
    <mergeCell ref="AY185:AY186"/>
    <mergeCell ref="AZ185:AZ186"/>
    <mergeCell ref="BI185:BI186"/>
    <mergeCell ref="BK185:BK186"/>
    <mergeCell ref="BR185:BR186"/>
    <mergeCell ref="BS185:BS186"/>
    <mergeCell ref="B187:B188"/>
    <mergeCell ref="C187:C188"/>
    <mergeCell ref="D187:D188"/>
    <mergeCell ref="G187:G188"/>
    <mergeCell ref="J187:J188"/>
    <mergeCell ref="M187:M188"/>
    <mergeCell ref="N187:N188"/>
    <mergeCell ref="O187:O188"/>
    <mergeCell ref="Q187:Q188"/>
    <mergeCell ref="R187:R188"/>
    <mergeCell ref="S187:S188"/>
    <mergeCell ref="T187:T188"/>
    <mergeCell ref="U187:U188"/>
    <mergeCell ref="V187:V188"/>
    <mergeCell ref="W187:W188"/>
    <mergeCell ref="Y187:Y188"/>
    <mergeCell ref="Z187:Z188"/>
    <mergeCell ref="AA187:AA188"/>
    <mergeCell ref="AB187:AB188"/>
    <mergeCell ref="AC187:AC188"/>
    <mergeCell ref="AD187:AD188"/>
    <mergeCell ref="AF187:AF188"/>
    <mergeCell ref="AP187:AP188"/>
    <mergeCell ref="AS187:AS188"/>
    <mergeCell ref="AZ183:AZ184"/>
    <mergeCell ref="BI183:BI184"/>
    <mergeCell ref="BK183:BK184"/>
    <mergeCell ref="BR183:BR184"/>
    <mergeCell ref="BS183:BS184"/>
    <mergeCell ref="B185:B186"/>
    <mergeCell ref="C185:C186"/>
    <mergeCell ref="D185:D186"/>
    <mergeCell ref="G185:G186"/>
    <mergeCell ref="J185:J186"/>
    <mergeCell ref="M185:M186"/>
    <mergeCell ref="N185:N186"/>
    <mergeCell ref="O185:O186"/>
    <mergeCell ref="Q185:Q186"/>
    <mergeCell ref="R185:R186"/>
    <mergeCell ref="S185:S186"/>
    <mergeCell ref="T185:T186"/>
    <mergeCell ref="U185:U186"/>
    <mergeCell ref="V185:V186"/>
    <mergeCell ref="W185:W186"/>
    <mergeCell ref="Y185:Y186"/>
    <mergeCell ref="Z185:Z186"/>
    <mergeCell ref="AA185:AA186"/>
    <mergeCell ref="AB185:AB186"/>
    <mergeCell ref="AC185:AC186"/>
    <mergeCell ref="AD185:AD186"/>
    <mergeCell ref="AF185:AF186"/>
    <mergeCell ref="AP185:AP186"/>
    <mergeCell ref="AS185:AS186"/>
    <mergeCell ref="AT185:AT186"/>
    <mergeCell ref="AU185:AU186"/>
    <mergeCell ref="AV185:AV186"/>
    <mergeCell ref="B191:B192"/>
    <mergeCell ref="C191:C192"/>
    <mergeCell ref="D191:D192"/>
    <mergeCell ref="G191:G192"/>
    <mergeCell ref="J191:J192"/>
    <mergeCell ref="M191:M192"/>
    <mergeCell ref="N191:N192"/>
    <mergeCell ref="O191:O192"/>
    <mergeCell ref="Q191:Q192"/>
    <mergeCell ref="R191:R192"/>
    <mergeCell ref="S191:S192"/>
    <mergeCell ref="T191:T192"/>
    <mergeCell ref="U191:U192"/>
    <mergeCell ref="V191:V192"/>
    <mergeCell ref="W191:W192"/>
    <mergeCell ref="Y191:Y192"/>
    <mergeCell ref="Z191:Z192"/>
    <mergeCell ref="AA191:AA192"/>
    <mergeCell ref="AT187:AT188"/>
    <mergeCell ref="AU187:AU188"/>
    <mergeCell ref="AV187:AV188"/>
    <mergeCell ref="AW187:AW188"/>
    <mergeCell ref="AX187:AX188"/>
    <mergeCell ref="AY187:AY188"/>
    <mergeCell ref="AZ187:AZ188"/>
    <mergeCell ref="BI187:BI188"/>
    <mergeCell ref="BK187:BK188"/>
    <mergeCell ref="BR187:BR188"/>
    <mergeCell ref="BS187:BS188"/>
    <mergeCell ref="B189:B190"/>
    <mergeCell ref="C189:C190"/>
    <mergeCell ref="D189:D190"/>
    <mergeCell ref="G189:G190"/>
    <mergeCell ref="J189:J190"/>
    <mergeCell ref="M189:M190"/>
    <mergeCell ref="N189:N190"/>
    <mergeCell ref="O189:O190"/>
    <mergeCell ref="Q189:Q190"/>
    <mergeCell ref="R189:R190"/>
    <mergeCell ref="S189:S190"/>
    <mergeCell ref="T189:T190"/>
    <mergeCell ref="U189:U190"/>
    <mergeCell ref="V189:V190"/>
    <mergeCell ref="W189:W190"/>
    <mergeCell ref="Y189:Y190"/>
    <mergeCell ref="Z189:Z190"/>
    <mergeCell ref="AA189:AA190"/>
    <mergeCell ref="AB189:AB190"/>
    <mergeCell ref="AC189:AC190"/>
    <mergeCell ref="AD189:AD190"/>
    <mergeCell ref="AB191:AB192"/>
    <mergeCell ref="AC191:AC192"/>
    <mergeCell ref="AD191:AD192"/>
    <mergeCell ref="AF191:AF192"/>
    <mergeCell ref="AP191:AP192"/>
    <mergeCell ref="AS191:AS192"/>
    <mergeCell ref="AT191:AT192"/>
    <mergeCell ref="AU191:AU192"/>
    <mergeCell ref="AV191:AV192"/>
    <mergeCell ref="AW191:AW192"/>
    <mergeCell ref="AX191:AX192"/>
    <mergeCell ref="AY191:AY192"/>
    <mergeCell ref="AZ191:AZ192"/>
    <mergeCell ref="BI191:BI192"/>
    <mergeCell ref="BK191:BK192"/>
    <mergeCell ref="BR191:BR192"/>
    <mergeCell ref="BS191:BS192"/>
    <mergeCell ref="AF189:AF190"/>
    <mergeCell ref="AP189:AP190"/>
    <mergeCell ref="AS189:AS190"/>
    <mergeCell ref="AT189:AT190"/>
    <mergeCell ref="AU189:AU190"/>
    <mergeCell ref="AV189:AV190"/>
    <mergeCell ref="AW189:AW190"/>
    <mergeCell ref="AX189:AX190"/>
    <mergeCell ref="AY189:AY190"/>
    <mergeCell ref="AZ189:AZ190"/>
    <mergeCell ref="BI189:BI190"/>
    <mergeCell ref="BK189:BK190"/>
    <mergeCell ref="BR189:BR190"/>
    <mergeCell ref="BS189:BS190"/>
    <mergeCell ref="BS193:BS194"/>
    <mergeCell ref="BI193:BI194"/>
    <mergeCell ref="BK193:BK194"/>
    <mergeCell ref="BR193:BR194"/>
    <mergeCell ref="B195:B196"/>
    <mergeCell ref="C195:C196"/>
    <mergeCell ref="D195:D196"/>
    <mergeCell ref="G195:G196"/>
    <mergeCell ref="J195:J196"/>
    <mergeCell ref="M195:M196"/>
    <mergeCell ref="N195:N196"/>
    <mergeCell ref="O195:O196"/>
    <mergeCell ref="Q195:Q196"/>
    <mergeCell ref="R195:R196"/>
    <mergeCell ref="S195:S196"/>
    <mergeCell ref="T195:T196"/>
    <mergeCell ref="U195:U196"/>
    <mergeCell ref="V195:V196"/>
    <mergeCell ref="W195:W196"/>
    <mergeCell ref="Y195:Y196"/>
    <mergeCell ref="Z195:Z196"/>
    <mergeCell ref="AA195:AA196"/>
    <mergeCell ref="AB195:AB196"/>
    <mergeCell ref="AC195:AC196"/>
    <mergeCell ref="AD195:AD196"/>
    <mergeCell ref="AF195:AF196"/>
    <mergeCell ref="AP195:AP196"/>
    <mergeCell ref="AS195:AS196"/>
    <mergeCell ref="AT195:AT196"/>
    <mergeCell ref="AU195:AU196"/>
    <mergeCell ref="AV195:AV196"/>
    <mergeCell ref="AW195:AW196"/>
    <mergeCell ref="AX195:AX196"/>
    <mergeCell ref="AY195:AY196"/>
    <mergeCell ref="AZ195:AZ196"/>
    <mergeCell ref="AA193:AA194"/>
    <mergeCell ref="AB193:AB194"/>
    <mergeCell ref="AC193:AC194"/>
    <mergeCell ref="AD193:AD194"/>
    <mergeCell ref="AF193:AF194"/>
    <mergeCell ref="AP193:AP194"/>
    <mergeCell ref="AS193:AS194"/>
    <mergeCell ref="AT193:AT194"/>
    <mergeCell ref="AU193:AU194"/>
    <mergeCell ref="AV193:AV194"/>
    <mergeCell ref="AW193:AW194"/>
    <mergeCell ref="AX193:AX194"/>
    <mergeCell ref="AY193:AY194"/>
    <mergeCell ref="AZ193:AZ194"/>
    <mergeCell ref="B193:B194"/>
    <mergeCell ref="C193:C194"/>
    <mergeCell ref="D193:D194"/>
    <mergeCell ref="G193:G194"/>
    <mergeCell ref="J193:J194"/>
    <mergeCell ref="M193:M194"/>
    <mergeCell ref="N193:N194"/>
    <mergeCell ref="O193:O194"/>
    <mergeCell ref="Q193:Q194"/>
    <mergeCell ref="R193:R194"/>
    <mergeCell ref="S193:S194"/>
    <mergeCell ref="T193:T194"/>
    <mergeCell ref="U193:U194"/>
    <mergeCell ref="V193:V194"/>
    <mergeCell ref="W193:W194"/>
    <mergeCell ref="Y193:Y194"/>
    <mergeCell ref="Z193:Z194"/>
    <mergeCell ref="AX197:AX198"/>
    <mergeCell ref="AY197:AY198"/>
    <mergeCell ref="AZ197:AZ198"/>
    <mergeCell ref="BI197:BI198"/>
    <mergeCell ref="BK197:BK198"/>
    <mergeCell ref="BR197:BR198"/>
    <mergeCell ref="BS197:BS198"/>
    <mergeCell ref="B199:B200"/>
    <mergeCell ref="C199:C200"/>
    <mergeCell ref="D199:D200"/>
    <mergeCell ref="G199:G200"/>
    <mergeCell ref="J199:J200"/>
    <mergeCell ref="M199:M200"/>
    <mergeCell ref="N199:N200"/>
    <mergeCell ref="O199:O200"/>
    <mergeCell ref="Q199:Q200"/>
    <mergeCell ref="R199:R200"/>
    <mergeCell ref="S199:S200"/>
    <mergeCell ref="T199:T200"/>
    <mergeCell ref="U199:U200"/>
    <mergeCell ref="V199:V200"/>
    <mergeCell ref="W199:W200"/>
    <mergeCell ref="Y199:Y200"/>
    <mergeCell ref="Z199:Z200"/>
    <mergeCell ref="AA199:AA200"/>
    <mergeCell ref="AB199:AB200"/>
    <mergeCell ref="AC199:AC200"/>
    <mergeCell ref="AD199:AD200"/>
    <mergeCell ref="AF199:AF200"/>
    <mergeCell ref="AP199:AP200"/>
    <mergeCell ref="AS199:AS200"/>
    <mergeCell ref="AT199:AT200"/>
    <mergeCell ref="BI195:BI196"/>
    <mergeCell ref="BK195:BK196"/>
    <mergeCell ref="BR195:BR196"/>
    <mergeCell ref="BS195:BS196"/>
    <mergeCell ref="B197:B198"/>
    <mergeCell ref="C197:C198"/>
    <mergeCell ref="D197:D198"/>
    <mergeCell ref="G197:G198"/>
    <mergeCell ref="J197:J198"/>
    <mergeCell ref="M197:M198"/>
    <mergeCell ref="N197:N198"/>
    <mergeCell ref="O197:O198"/>
    <mergeCell ref="Q197:Q198"/>
    <mergeCell ref="R197:R198"/>
    <mergeCell ref="S197:S198"/>
    <mergeCell ref="T197:T198"/>
    <mergeCell ref="U197:U198"/>
    <mergeCell ref="V197:V198"/>
    <mergeCell ref="W197:W198"/>
    <mergeCell ref="Y197:Y198"/>
    <mergeCell ref="Z197:Z198"/>
    <mergeCell ref="AA197:AA198"/>
    <mergeCell ref="AB197:AB198"/>
    <mergeCell ref="AC197:AC198"/>
    <mergeCell ref="AD197:AD198"/>
    <mergeCell ref="AF197:AF198"/>
    <mergeCell ref="AP197:AP198"/>
    <mergeCell ref="AS197:AS198"/>
    <mergeCell ref="AT197:AT198"/>
    <mergeCell ref="AU197:AU198"/>
    <mergeCell ref="AV197:AV198"/>
    <mergeCell ref="AW197:AW198"/>
    <mergeCell ref="AP201:AP202"/>
    <mergeCell ref="AS201:AS202"/>
    <mergeCell ref="AT201:AT202"/>
    <mergeCell ref="AU201:AU202"/>
    <mergeCell ref="AV201:AV202"/>
    <mergeCell ref="AW201:AW202"/>
    <mergeCell ref="AX201:AX202"/>
    <mergeCell ref="AY201:AY202"/>
    <mergeCell ref="AZ201:AZ202"/>
    <mergeCell ref="BI201:BI202"/>
    <mergeCell ref="BK201:BK202"/>
    <mergeCell ref="BR201:BR202"/>
    <mergeCell ref="BS201:BS202"/>
    <mergeCell ref="B224:B225"/>
    <mergeCell ref="C224:C225"/>
    <mergeCell ref="D224:D225"/>
    <mergeCell ref="E224:E225"/>
    <mergeCell ref="G224:G225"/>
    <mergeCell ref="J224:J225"/>
    <mergeCell ref="M224:M225"/>
    <mergeCell ref="N224:N225"/>
    <mergeCell ref="O224:O225"/>
    <mergeCell ref="Q224:Q225"/>
    <mergeCell ref="R224:R225"/>
    <mergeCell ref="S224:S225"/>
    <mergeCell ref="T224:T225"/>
    <mergeCell ref="U224:U225"/>
    <mergeCell ref="V224:V225"/>
    <mergeCell ref="W224:W225"/>
    <mergeCell ref="Y224:Y225"/>
    <mergeCell ref="Z224:Z225"/>
    <mergeCell ref="AA224:AA225"/>
    <mergeCell ref="AU199:AU200"/>
    <mergeCell ref="AV199:AV200"/>
    <mergeCell ref="AW199:AW200"/>
    <mergeCell ref="AX199:AX200"/>
    <mergeCell ref="AY199:AY200"/>
    <mergeCell ref="AZ199:AZ200"/>
    <mergeCell ref="BI199:BI200"/>
    <mergeCell ref="BK199:BK200"/>
    <mergeCell ref="BR199:BR200"/>
    <mergeCell ref="BS199:BS200"/>
    <mergeCell ref="B201:B202"/>
    <mergeCell ref="C201:C202"/>
    <mergeCell ref="D201:D202"/>
    <mergeCell ref="G201:G202"/>
    <mergeCell ref="J201:J202"/>
    <mergeCell ref="M201:M202"/>
    <mergeCell ref="N201:N202"/>
    <mergeCell ref="O201:O202"/>
    <mergeCell ref="Q201:Q202"/>
    <mergeCell ref="R201:R202"/>
    <mergeCell ref="S201:S202"/>
    <mergeCell ref="T201:T202"/>
    <mergeCell ref="U201:U202"/>
    <mergeCell ref="V201:V202"/>
    <mergeCell ref="W201:W202"/>
    <mergeCell ref="Y201:Y202"/>
    <mergeCell ref="Z201:Z202"/>
    <mergeCell ref="AA201:AA202"/>
    <mergeCell ref="AB201:AB202"/>
    <mergeCell ref="AC201:AC202"/>
    <mergeCell ref="AD201:AD202"/>
    <mergeCell ref="AF201:AF202"/>
    <mergeCell ref="AS226:AS227"/>
    <mergeCell ref="AT226:AT227"/>
    <mergeCell ref="AU226:AU227"/>
    <mergeCell ref="AV226:AV227"/>
    <mergeCell ref="AW226:AW227"/>
    <mergeCell ref="AX226:AX227"/>
    <mergeCell ref="AY226:AY227"/>
    <mergeCell ref="AZ226:AZ227"/>
    <mergeCell ref="BI226:BI227"/>
    <mergeCell ref="BK226:BK227"/>
    <mergeCell ref="BL226:BL227"/>
    <mergeCell ref="BM226:BM227"/>
    <mergeCell ref="BR226:BR227"/>
    <mergeCell ref="BS226:BS227"/>
    <mergeCell ref="Q204:Q205"/>
    <mergeCell ref="R204:R205"/>
    <mergeCell ref="S204:S205"/>
    <mergeCell ref="T204:T205"/>
    <mergeCell ref="U204:U205"/>
    <mergeCell ref="V204:V205"/>
    <mergeCell ref="W204:W205"/>
    <mergeCell ref="Y204:Y205"/>
    <mergeCell ref="Z204:Z205"/>
    <mergeCell ref="AA204:AA205"/>
    <mergeCell ref="AB204:AB205"/>
    <mergeCell ref="AC204:AC205"/>
    <mergeCell ref="AD204:AD205"/>
    <mergeCell ref="AF204:AF205"/>
    <mergeCell ref="AP204:AP205"/>
    <mergeCell ref="Q206:Q207"/>
    <mergeCell ref="R206:R207"/>
    <mergeCell ref="S206:S207"/>
    <mergeCell ref="Q222:Q223"/>
    <mergeCell ref="R222:R223"/>
    <mergeCell ref="S222:S223"/>
    <mergeCell ref="T222:T223"/>
    <mergeCell ref="U222:U223"/>
    <mergeCell ref="V222:V223"/>
    <mergeCell ref="W222:W223"/>
    <mergeCell ref="Y222:Y223"/>
    <mergeCell ref="AD206:AD207"/>
    <mergeCell ref="AF206:AF207"/>
    <mergeCell ref="AP206:AP207"/>
    <mergeCell ref="Q208:Q209"/>
    <mergeCell ref="R208:R209"/>
    <mergeCell ref="CA226:CA227"/>
    <mergeCell ref="CC226:CC227"/>
    <mergeCell ref="CD226:CD227"/>
    <mergeCell ref="BI224:BI225"/>
    <mergeCell ref="BK224:BK225"/>
    <mergeCell ref="BL224:BL225"/>
    <mergeCell ref="BM224:BM225"/>
    <mergeCell ref="BR224:BR225"/>
    <mergeCell ref="BS224:BS225"/>
    <mergeCell ref="CA224:CA225"/>
    <mergeCell ref="CC224:CC225"/>
    <mergeCell ref="CD224:CD225"/>
    <mergeCell ref="B226:B227"/>
    <mergeCell ref="C226:C227"/>
    <mergeCell ref="D226:D227"/>
    <mergeCell ref="E226:E227"/>
    <mergeCell ref="G226:G227"/>
    <mergeCell ref="J226:J227"/>
    <mergeCell ref="M226:M227"/>
    <mergeCell ref="N226:N227"/>
    <mergeCell ref="O226:O227"/>
    <mergeCell ref="Q226:Q227"/>
    <mergeCell ref="R226:R227"/>
    <mergeCell ref="S226:S227"/>
    <mergeCell ref="T226:T227"/>
    <mergeCell ref="U226:U227"/>
    <mergeCell ref="V226:V227"/>
    <mergeCell ref="W226:W227"/>
    <mergeCell ref="Y226:Y227"/>
    <mergeCell ref="Z226:Z227"/>
    <mergeCell ref="AA226:AA227"/>
    <mergeCell ref="AB226:AB227"/>
    <mergeCell ref="AC226:AC227"/>
    <mergeCell ref="AD226:AD227"/>
    <mergeCell ref="AF226:AF227"/>
    <mergeCell ref="AS228:AS229"/>
    <mergeCell ref="AT228:AT229"/>
    <mergeCell ref="AU228:AU229"/>
    <mergeCell ref="AV228:AV229"/>
    <mergeCell ref="AW228:AW229"/>
    <mergeCell ref="AX228:AX229"/>
    <mergeCell ref="AY228:AY229"/>
    <mergeCell ref="AZ228:AZ229"/>
    <mergeCell ref="BI228:BI229"/>
    <mergeCell ref="BK228:BK229"/>
    <mergeCell ref="BL228:BL229"/>
    <mergeCell ref="BM228:BM229"/>
    <mergeCell ref="BR228:BR229"/>
    <mergeCell ref="BS228:BS229"/>
    <mergeCell ref="CA228:CA229"/>
    <mergeCell ref="CC228:CC229"/>
    <mergeCell ref="CD228:CD229"/>
    <mergeCell ref="B228:B229"/>
    <mergeCell ref="C228:C229"/>
    <mergeCell ref="D228:D229"/>
    <mergeCell ref="E228:E229"/>
    <mergeCell ref="G228:G229"/>
    <mergeCell ref="J228:J229"/>
    <mergeCell ref="M228:M229"/>
    <mergeCell ref="N228:N229"/>
    <mergeCell ref="O228:O229"/>
    <mergeCell ref="Q228:Q229"/>
    <mergeCell ref="R228:R229"/>
    <mergeCell ref="S228:S229"/>
    <mergeCell ref="T228:T229"/>
    <mergeCell ref="U228:U229"/>
    <mergeCell ref="V228:V229"/>
    <mergeCell ref="W228:W229"/>
    <mergeCell ref="Y228:Y229"/>
    <mergeCell ref="AP228:AP229"/>
    <mergeCell ref="AA230:AA231"/>
    <mergeCell ref="AB230:AB231"/>
    <mergeCell ref="AC230:AC231"/>
    <mergeCell ref="AD230:AD231"/>
    <mergeCell ref="AF230:AF231"/>
    <mergeCell ref="AP230:AP231"/>
    <mergeCell ref="AS230:AS231"/>
    <mergeCell ref="AT230:AT231"/>
    <mergeCell ref="AU230:AU231"/>
    <mergeCell ref="AV230:AV231"/>
    <mergeCell ref="AW230:AW231"/>
    <mergeCell ref="AX230:AX231"/>
    <mergeCell ref="AY230:AY231"/>
    <mergeCell ref="AZ230:AZ231"/>
    <mergeCell ref="BI230:BI231"/>
    <mergeCell ref="BK230:BK231"/>
    <mergeCell ref="BL230:BL231"/>
    <mergeCell ref="B230:B231"/>
    <mergeCell ref="C230:C231"/>
    <mergeCell ref="D230:D231"/>
    <mergeCell ref="E230:E231"/>
    <mergeCell ref="G230:G231"/>
    <mergeCell ref="J230:J231"/>
    <mergeCell ref="M230:M231"/>
    <mergeCell ref="N230:N231"/>
    <mergeCell ref="O230:O231"/>
    <mergeCell ref="Q230:Q231"/>
    <mergeCell ref="R230:R231"/>
    <mergeCell ref="S230:S231"/>
    <mergeCell ref="T230:T231"/>
    <mergeCell ref="U230:U231"/>
    <mergeCell ref="V230:V231"/>
    <mergeCell ref="W230:W231"/>
    <mergeCell ref="Y230:Y231"/>
    <mergeCell ref="Z230:Z231"/>
    <mergeCell ref="AU232:AU233"/>
    <mergeCell ref="AV232:AV233"/>
    <mergeCell ref="AW232:AW233"/>
    <mergeCell ref="AX232:AX233"/>
    <mergeCell ref="AY232:AY233"/>
    <mergeCell ref="AZ232:AZ233"/>
    <mergeCell ref="BI232:BI233"/>
    <mergeCell ref="BK232:BK233"/>
    <mergeCell ref="BL232:BL233"/>
    <mergeCell ref="BM232:BM233"/>
    <mergeCell ref="BR232:BR233"/>
    <mergeCell ref="BS232:BS233"/>
    <mergeCell ref="CA232:CA233"/>
    <mergeCell ref="CC232:CC233"/>
    <mergeCell ref="CD232:CD233"/>
    <mergeCell ref="B234:B235"/>
    <mergeCell ref="C234:C235"/>
    <mergeCell ref="D234:D235"/>
    <mergeCell ref="E234:E235"/>
    <mergeCell ref="G234:G235"/>
    <mergeCell ref="J234:J235"/>
    <mergeCell ref="M234:M235"/>
    <mergeCell ref="N234:N235"/>
    <mergeCell ref="O234:O235"/>
    <mergeCell ref="Q234:Q235"/>
    <mergeCell ref="R234:R235"/>
    <mergeCell ref="S234:S235"/>
    <mergeCell ref="T234:T235"/>
    <mergeCell ref="U234:U235"/>
    <mergeCell ref="V234:V235"/>
    <mergeCell ref="W234:W235"/>
    <mergeCell ref="Y234:Y235"/>
    <mergeCell ref="BM230:BM231"/>
    <mergeCell ref="BR230:BR231"/>
    <mergeCell ref="BS230:BS231"/>
    <mergeCell ref="CA230:CA231"/>
    <mergeCell ref="CC230:CC231"/>
    <mergeCell ref="CD230:CD231"/>
    <mergeCell ref="B232:B233"/>
    <mergeCell ref="C232:C233"/>
    <mergeCell ref="D232:D233"/>
    <mergeCell ref="E232:E233"/>
    <mergeCell ref="G232:G233"/>
    <mergeCell ref="J232:J233"/>
    <mergeCell ref="M232:M233"/>
    <mergeCell ref="N232:N233"/>
    <mergeCell ref="O232:O233"/>
    <mergeCell ref="Q232:Q233"/>
    <mergeCell ref="R232:R233"/>
    <mergeCell ref="S232:S233"/>
    <mergeCell ref="T232:T233"/>
    <mergeCell ref="U232:U233"/>
    <mergeCell ref="V232:V233"/>
    <mergeCell ref="W232:W233"/>
    <mergeCell ref="Y232:Y233"/>
    <mergeCell ref="Z232:Z233"/>
    <mergeCell ref="AA232:AA233"/>
    <mergeCell ref="AB232:AB233"/>
    <mergeCell ref="AC232:AC233"/>
    <mergeCell ref="AD232:AD233"/>
    <mergeCell ref="AF232:AF233"/>
    <mergeCell ref="AP232:AP233"/>
    <mergeCell ref="AS232:AS233"/>
    <mergeCell ref="AT232:AT233"/>
    <mergeCell ref="BL234:BL235"/>
    <mergeCell ref="BM234:BM235"/>
    <mergeCell ref="BR234:BR235"/>
    <mergeCell ref="BS234:BS235"/>
    <mergeCell ref="CA234:CA235"/>
    <mergeCell ref="CC234:CC235"/>
    <mergeCell ref="CD234:CD235"/>
    <mergeCell ref="B236:B237"/>
    <mergeCell ref="C236:C237"/>
    <mergeCell ref="D236:D237"/>
    <mergeCell ref="E236:E237"/>
    <mergeCell ref="G236:G237"/>
    <mergeCell ref="J236:J237"/>
    <mergeCell ref="M236:M237"/>
    <mergeCell ref="N236:N237"/>
    <mergeCell ref="O236:O237"/>
    <mergeCell ref="Q236:Q237"/>
    <mergeCell ref="R236:R237"/>
    <mergeCell ref="S236:S237"/>
    <mergeCell ref="T236:T237"/>
    <mergeCell ref="U236:U237"/>
    <mergeCell ref="V236:V237"/>
    <mergeCell ref="W236:W237"/>
    <mergeCell ref="Y236:Y237"/>
    <mergeCell ref="Z236:Z237"/>
    <mergeCell ref="AA236:AA237"/>
    <mergeCell ref="AB236:AB237"/>
    <mergeCell ref="AC236:AC237"/>
    <mergeCell ref="AD236:AD237"/>
    <mergeCell ref="AF236:AF237"/>
    <mergeCell ref="AP236:AP237"/>
    <mergeCell ref="AS236:AS237"/>
    <mergeCell ref="Z234:Z235"/>
    <mergeCell ref="AA234:AA235"/>
    <mergeCell ref="AB234:AB235"/>
    <mergeCell ref="AC234:AC235"/>
    <mergeCell ref="AD234:AD235"/>
    <mergeCell ref="AF234:AF235"/>
    <mergeCell ref="AP234:AP235"/>
    <mergeCell ref="AS234:AS235"/>
    <mergeCell ref="AT234:AT235"/>
    <mergeCell ref="AU234:AU235"/>
    <mergeCell ref="AV234:AV235"/>
    <mergeCell ref="AW234:AW235"/>
    <mergeCell ref="AX234:AX235"/>
    <mergeCell ref="AY234:AY235"/>
    <mergeCell ref="AZ234:AZ235"/>
    <mergeCell ref="BI234:BI235"/>
    <mergeCell ref="BK234:BK235"/>
    <mergeCell ref="AW238:AW239"/>
    <mergeCell ref="AX238:AX239"/>
    <mergeCell ref="AY238:AY239"/>
    <mergeCell ref="AZ238:AZ239"/>
    <mergeCell ref="BI238:BI239"/>
    <mergeCell ref="AT236:AT237"/>
    <mergeCell ref="AU236:AU237"/>
    <mergeCell ref="AV236:AV237"/>
    <mergeCell ref="AW236:AW237"/>
    <mergeCell ref="AX236:AX237"/>
    <mergeCell ref="AY236:AY237"/>
    <mergeCell ref="AZ236:AZ237"/>
    <mergeCell ref="BI236:BI237"/>
    <mergeCell ref="BK236:BK237"/>
    <mergeCell ref="BL236:BL237"/>
    <mergeCell ref="BM236:BM237"/>
    <mergeCell ref="BR236:BR237"/>
    <mergeCell ref="BS236:BS237"/>
    <mergeCell ref="CA236:CA237"/>
    <mergeCell ref="CC236:CC237"/>
    <mergeCell ref="CD236:CD237"/>
    <mergeCell ref="B238:B239"/>
    <mergeCell ref="C238:C239"/>
    <mergeCell ref="D238:D239"/>
    <mergeCell ref="E238:E239"/>
    <mergeCell ref="G238:G239"/>
    <mergeCell ref="J238:J239"/>
    <mergeCell ref="M238:M239"/>
    <mergeCell ref="N238:N239"/>
    <mergeCell ref="O238:O239"/>
    <mergeCell ref="Q238:Q239"/>
    <mergeCell ref="R238:R239"/>
    <mergeCell ref="S238:S239"/>
    <mergeCell ref="T238:T239"/>
    <mergeCell ref="U238:U239"/>
    <mergeCell ref="V238:V239"/>
    <mergeCell ref="W238:W239"/>
    <mergeCell ref="W242:W243"/>
    <mergeCell ref="Y242:Y243"/>
    <mergeCell ref="P242:P243"/>
    <mergeCell ref="AS240:AS241"/>
    <mergeCell ref="AT240:AT241"/>
    <mergeCell ref="AU240:AU241"/>
    <mergeCell ref="AV240:AV241"/>
    <mergeCell ref="AW240:AW241"/>
    <mergeCell ref="AX240:AX241"/>
    <mergeCell ref="AY240:AY241"/>
    <mergeCell ref="AZ240:AZ241"/>
    <mergeCell ref="BI240:BI241"/>
    <mergeCell ref="BK240:BK241"/>
    <mergeCell ref="BL240:BL241"/>
    <mergeCell ref="BM240:BM241"/>
    <mergeCell ref="BR240:BR241"/>
    <mergeCell ref="BS240:BS241"/>
    <mergeCell ref="CA240:CA241"/>
    <mergeCell ref="CC240:CC241"/>
    <mergeCell ref="CD240:CD241"/>
    <mergeCell ref="BK238:BK239"/>
    <mergeCell ref="BL238:BL239"/>
    <mergeCell ref="BM238:BM239"/>
    <mergeCell ref="BR238:BR239"/>
    <mergeCell ref="BS238:BS239"/>
    <mergeCell ref="CA238:CA239"/>
    <mergeCell ref="CC238:CC239"/>
    <mergeCell ref="CD238:CD239"/>
    <mergeCell ref="B240:B241"/>
    <mergeCell ref="C240:C241"/>
    <mergeCell ref="D240:D241"/>
    <mergeCell ref="E240:E241"/>
    <mergeCell ref="G240:G241"/>
    <mergeCell ref="J240:J241"/>
    <mergeCell ref="M240:M241"/>
    <mergeCell ref="N240:N241"/>
    <mergeCell ref="O240:O241"/>
    <mergeCell ref="Q240:Q241"/>
    <mergeCell ref="R240:R241"/>
    <mergeCell ref="S240:S241"/>
    <mergeCell ref="T240:T241"/>
    <mergeCell ref="U240:U241"/>
    <mergeCell ref="V240:V241"/>
    <mergeCell ref="W240:W241"/>
    <mergeCell ref="Y240:Y241"/>
    <mergeCell ref="Z240:Z241"/>
    <mergeCell ref="AA240:AA241"/>
    <mergeCell ref="AB240:AB241"/>
    <mergeCell ref="AC240:AC241"/>
    <mergeCell ref="AD240:AD241"/>
    <mergeCell ref="AF240:AF241"/>
    <mergeCell ref="AP240:AP241"/>
    <mergeCell ref="Y238:Y239"/>
    <mergeCell ref="Z238:Z239"/>
    <mergeCell ref="AA238:AA239"/>
    <mergeCell ref="AB238:AB239"/>
    <mergeCell ref="AC238:AC239"/>
    <mergeCell ref="AD238:AD239"/>
    <mergeCell ref="AF238:AF239"/>
    <mergeCell ref="AP238:AP239"/>
    <mergeCell ref="AS238:AS239"/>
    <mergeCell ref="AT238:AT239"/>
    <mergeCell ref="AU238:AU239"/>
    <mergeCell ref="AV238:AV239"/>
    <mergeCell ref="BL242:BL243"/>
    <mergeCell ref="BM242:BM243"/>
    <mergeCell ref="BR242:BR243"/>
    <mergeCell ref="BS242:BS243"/>
    <mergeCell ref="CA242:CA243"/>
    <mergeCell ref="CC242:CC243"/>
    <mergeCell ref="CD242:CD243"/>
    <mergeCell ref="B244:B245"/>
    <mergeCell ref="C244:C245"/>
    <mergeCell ref="D244:D245"/>
    <mergeCell ref="E244:E245"/>
    <mergeCell ref="G244:G245"/>
    <mergeCell ref="J244:J245"/>
    <mergeCell ref="M244:M245"/>
    <mergeCell ref="N244:N245"/>
    <mergeCell ref="O244:O245"/>
    <mergeCell ref="Q244:Q245"/>
    <mergeCell ref="R244:R245"/>
    <mergeCell ref="S244:S245"/>
    <mergeCell ref="T244:T245"/>
    <mergeCell ref="U244:U245"/>
    <mergeCell ref="V244:V245"/>
    <mergeCell ref="W244:W245"/>
    <mergeCell ref="Y244:Y245"/>
    <mergeCell ref="Z244:Z245"/>
    <mergeCell ref="AA244:AA245"/>
    <mergeCell ref="AB244:AB245"/>
    <mergeCell ref="AC244:AC245"/>
    <mergeCell ref="AD244:AD245"/>
    <mergeCell ref="AF244:AF245"/>
    <mergeCell ref="AP244:AP245"/>
    <mergeCell ref="AS244:AS245"/>
    <mergeCell ref="Z242:Z243"/>
    <mergeCell ref="AA242:AA243"/>
    <mergeCell ref="AB242:AB243"/>
    <mergeCell ref="AC242:AC243"/>
    <mergeCell ref="AD242:AD243"/>
    <mergeCell ref="AF242:AF243"/>
    <mergeCell ref="AP242:AP243"/>
    <mergeCell ref="AS242:AS243"/>
    <mergeCell ref="AT242:AT243"/>
    <mergeCell ref="AU242:AU243"/>
    <mergeCell ref="AV242:AV243"/>
    <mergeCell ref="AW242:AW243"/>
    <mergeCell ref="AX242:AX243"/>
    <mergeCell ref="AY242:AY243"/>
    <mergeCell ref="AZ242:AZ243"/>
    <mergeCell ref="BI242:BI243"/>
    <mergeCell ref="BK242:BK243"/>
    <mergeCell ref="B242:B243"/>
    <mergeCell ref="C242:C243"/>
    <mergeCell ref="D242:D243"/>
    <mergeCell ref="E242:E243"/>
    <mergeCell ref="G242:G243"/>
    <mergeCell ref="J242:J243"/>
    <mergeCell ref="M242:M243"/>
    <mergeCell ref="N242:N243"/>
    <mergeCell ref="O242:O243"/>
    <mergeCell ref="Q242:Q243"/>
    <mergeCell ref="R242:R243"/>
    <mergeCell ref="S242:S243"/>
    <mergeCell ref="T242:T243"/>
    <mergeCell ref="U242:U243"/>
    <mergeCell ref="V242:V243"/>
    <mergeCell ref="AX246:AX247"/>
    <mergeCell ref="AY246:AY247"/>
    <mergeCell ref="AZ246:AZ247"/>
    <mergeCell ref="BI246:BI247"/>
    <mergeCell ref="AT244:AT245"/>
    <mergeCell ref="AU244:AU245"/>
    <mergeCell ref="AV244:AV245"/>
    <mergeCell ref="AW244:AW245"/>
    <mergeCell ref="AX244:AX245"/>
    <mergeCell ref="AY244:AY245"/>
    <mergeCell ref="AZ244:AZ245"/>
    <mergeCell ref="BI244:BI245"/>
    <mergeCell ref="BK244:BK245"/>
    <mergeCell ref="BL244:BL245"/>
    <mergeCell ref="BM244:BM245"/>
    <mergeCell ref="BR244:BR245"/>
    <mergeCell ref="BS244:BS245"/>
    <mergeCell ref="CA244:CA245"/>
    <mergeCell ref="CC244:CC245"/>
    <mergeCell ref="CD244:CD245"/>
    <mergeCell ref="B246:B247"/>
    <mergeCell ref="C246:C247"/>
    <mergeCell ref="D246:D247"/>
    <mergeCell ref="E246:E247"/>
    <mergeCell ref="G246:G247"/>
    <mergeCell ref="J246:J247"/>
    <mergeCell ref="M246:M247"/>
    <mergeCell ref="N246:N247"/>
    <mergeCell ref="O246:O247"/>
    <mergeCell ref="Q246:Q247"/>
    <mergeCell ref="R246:R247"/>
    <mergeCell ref="S246:S247"/>
    <mergeCell ref="T246:T247"/>
    <mergeCell ref="U246:U247"/>
    <mergeCell ref="V246:V247"/>
    <mergeCell ref="W246:W247"/>
    <mergeCell ref="W250:W251"/>
    <mergeCell ref="Y250:Y251"/>
    <mergeCell ref="AS248:AS249"/>
    <mergeCell ref="AT248:AT249"/>
    <mergeCell ref="AU248:AU249"/>
    <mergeCell ref="AV248:AV249"/>
    <mergeCell ref="AW248:AW249"/>
    <mergeCell ref="AX248:AX249"/>
    <mergeCell ref="AY248:AY249"/>
    <mergeCell ref="AZ248:AZ249"/>
    <mergeCell ref="BI248:BI249"/>
    <mergeCell ref="BK248:BK249"/>
    <mergeCell ref="BL248:BL249"/>
    <mergeCell ref="BM248:BM249"/>
    <mergeCell ref="BR248:BR249"/>
    <mergeCell ref="BS248:BS249"/>
    <mergeCell ref="CA248:CA249"/>
    <mergeCell ref="CC248:CC249"/>
    <mergeCell ref="CD248:CD249"/>
    <mergeCell ref="BK246:BK247"/>
    <mergeCell ref="BL246:BL247"/>
    <mergeCell ref="BM246:BM247"/>
    <mergeCell ref="BR246:BR247"/>
    <mergeCell ref="BS246:BS247"/>
    <mergeCell ref="CA246:CA247"/>
    <mergeCell ref="CC246:CC247"/>
    <mergeCell ref="CD246:CD247"/>
    <mergeCell ref="B248:B249"/>
    <mergeCell ref="C248:C249"/>
    <mergeCell ref="D248:D249"/>
    <mergeCell ref="E248:E249"/>
    <mergeCell ref="G248:G249"/>
    <mergeCell ref="J248:J249"/>
    <mergeCell ref="M248:M249"/>
    <mergeCell ref="N248:N249"/>
    <mergeCell ref="O248:O249"/>
    <mergeCell ref="Q248:Q249"/>
    <mergeCell ref="R248:R249"/>
    <mergeCell ref="S248:S249"/>
    <mergeCell ref="T248:T249"/>
    <mergeCell ref="U248:U249"/>
    <mergeCell ref="V248:V249"/>
    <mergeCell ref="W248:W249"/>
    <mergeCell ref="Y248:Y249"/>
    <mergeCell ref="Z248:Z249"/>
    <mergeCell ref="AA248:AA249"/>
    <mergeCell ref="AB248:AB249"/>
    <mergeCell ref="AC248:AC249"/>
    <mergeCell ref="AD248:AD249"/>
    <mergeCell ref="AF248:AF249"/>
    <mergeCell ref="AP248:AP249"/>
    <mergeCell ref="Y246:Y247"/>
    <mergeCell ref="Z246:Z247"/>
    <mergeCell ref="AA246:AA247"/>
    <mergeCell ref="AB246:AB247"/>
    <mergeCell ref="AC246:AC247"/>
    <mergeCell ref="AD246:AD247"/>
    <mergeCell ref="AF246:AF247"/>
    <mergeCell ref="AP246:AP247"/>
    <mergeCell ref="AS246:AS247"/>
    <mergeCell ref="AT246:AT247"/>
    <mergeCell ref="AU246:AU247"/>
    <mergeCell ref="AV246:AV247"/>
    <mergeCell ref="AW246:AW247"/>
    <mergeCell ref="BL250:BL251"/>
    <mergeCell ref="BM250:BM251"/>
    <mergeCell ref="BR250:BR251"/>
    <mergeCell ref="BS250:BS251"/>
    <mergeCell ref="CA250:CA251"/>
    <mergeCell ref="CC250:CC251"/>
    <mergeCell ref="CD250:CD251"/>
    <mergeCell ref="B252:B253"/>
    <mergeCell ref="C252:C253"/>
    <mergeCell ref="D252:D253"/>
    <mergeCell ref="E252:E253"/>
    <mergeCell ref="G252:G253"/>
    <mergeCell ref="J252:J253"/>
    <mergeCell ref="M252:M253"/>
    <mergeCell ref="N252:N253"/>
    <mergeCell ref="O252:O253"/>
    <mergeCell ref="Q252:Q253"/>
    <mergeCell ref="R252:R253"/>
    <mergeCell ref="S252:S253"/>
    <mergeCell ref="T252:T253"/>
    <mergeCell ref="U252:U253"/>
    <mergeCell ref="V252:V253"/>
    <mergeCell ref="W252:W253"/>
    <mergeCell ref="Y252:Y253"/>
    <mergeCell ref="Z252:Z253"/>
    <mergeCell ref="AA252:AA253"/>
    <mergeCell ref="AB252:AB253"/>
    <mergeCell ref="AC252:AC253"/>
    <mergeCell ref="AD252:AD253"/>
    <mergeCell ref="AF252:AF253"/>
    <mergeCell ref="AP252:AP253"/>
    <mergeCell ref="AS252:AS253"/>
    <mergeCell ref="Z250:Z251"/>
    <mergeCell ref="AA250:AA251"/>
    <mergeCell ref="AB250:AB251"/>
    <mergeCell ref="AC250:AC251"/>
    <mergeCell ref="AD250:AD251"/>
    <mergeCell ref="AF250:AF251"/>
    <mergeCell ref="AP250:AP251"/>
    <mergeCell ref="AS250:AS251"/>
    <mergeCell ref="AT250:AT251"/>
    <mergeCell ref="AU250:AU251"/>
    <mergeCell ref="AV250:AV251"/>
    <mergeCell ref="AW250:AW251"/>
    <mergeCell ref="AX250:AX251"/>
    <mergeCell ref="AY250:AY251"/>
    <mergeCell ref="AZ250:AZ251"/>
    <mergeCell ref="BI250:BI251"/>
    <mergeCell ref="BK250:BK251"/>
    <mergeCell ref="B250:B251"/>
    <mergeCell ref="C250:C251"/>
    <mergeCell ref="D250:D251"/>
    <mergeCell ref="E250:E251"/>
    <mergeCell ref="G250:G251"/>
    <mergeCell ref="J250:J251"/>
    <mergeCell ref="M250:M251"/>
    <mergeCell ref="N250:N251"/>
    <mergeCell ref="O250:O251"/>
    <mergeCell ref="Q250:Q251"/>
    <mergeCell ref="R250:R251"/>
    <mergeCell ref="S250:S251"/>
    <mergeCell ref="T250:T251"/>
    <mergeCell ref="U250:U251"/>
    <mergeCell ref="V250:V251"/>
    <mergeCell ref="AX254:AX255"/>
    <mergeCell ref="AY254:AY255"/>
    <mergeCell ref="AZ254:AZ255"/>
    <mergeCell ref="BI254:BI255"/>
    <mergeCell ref="AT252:AT253"/>
    <mergeCell ref="AU252:AU253"/>
    <mergeCell ref="AV252:AV253"/>
    <mergeCell ref="AW252:AW253"/>
    <mergeCell ref="AX252:AX253"/>
    <mergeCell ref="AY252:AY253"/>
    <mergeCell ref="AZ252:AZ253"/>
    <mergeCell ref="BI252:BI253"/>
    <mergeCell ref="BK252:BK253"/>
    <mergeCell ref="BL252:BL253"/>
    <mergeCell ref="BM252:BM253"/>
    <mergeCell ref="BR252:BR253"/>
    <mergeCell ref="BS252:BS253"/>
    <mergeCell ref="CA252:CA253"/>
    <mergeCell ref="CC252:CC253"/>
    <mergeCell ref="CD252:CD253"/>
    <mergeCell ref="B254:B255"/>
    <mergeCell ref="C254:C255"/>
    <mergeCell ref="D254:D255"/>
    <mergeCell ref="E254:E255"/>
    <mergeCell ref="G254:G255"/>
    <mergeCell ref="J254:J255"/>
    <mergeCell ref="M254:M255"/>
    <mergeCell ref="N254:N255"/>
    <mergeCell ref="O254:O255"/>
    <mergeCell ref="Q254:Q255"/>
    <mergeCell ref="R254:R255"/>
    <mergeCell ref="S254:S255"/>
    <mergeCell ref="T254:T255"/>
    <mergeCell ref="U254:U255"/>
    <mergeCell ref="V254:V255"/>
    <mergeCell ref="W254:W255"/>
    <mergeCell ref="W258:W259"/>
    <mergeCell ref="Y258:Y259"/>
    <mergeCell ref="AS256:AS257"/>
    <mergeCell ref="AT256:AT257"/>
    <mergeCell ref="AU256:AU257"/>
    <mergeCell ref="AV256:AV257"/>
    <mergeCell ref="AW256:AW257"/>
    <mergeCell ref="AX256:AX257"/>
    <mergeCell ref="AY256:AY257"/>
    <mergeCell ref="AZ256:AZ257"/>
    <mergeCell ref="BI256:BI257"/>
    <mergeCell ref="BK256:BK257"/>
    <mergeCell ref="BL256:BL257"/>
    <mergeCell ref="BM256:BM257"/>
    <mergeCell ref="BR256:BR257"/>
    <mergeCell ref="BS256:BS257"/>
    <mergeCell ref="CA256:CA257"/>
    <mergeCell ref="CC256:CC257"/>
    <mergeCell ref="CD256:CD257"/>
    <mergeCell ref="BK254:BK255"/>
    <mergeCell ref="BL254:BL255"/>
    <mergeCell ref="BM254:BM255"/>
    <mergeCell ref="BR254:BR255"/>
    <mergeCell ref="BS254:BS255"/>
    <mergeCell ref="CA254:CA255"/>
    <mergeCell ref="CC254:CC255"/>
    <mergeCell ref="CD254:CD255"/>
    <mergeCell ref="B256:B257"/>
    <mergeCell ref="C256:C257"/>
    <mergeCell ref="D256:D257"/>
    <mergeCell ref="E256:E257"/>
    <mergeCell ref="G256:G257"/>
    <mergeCell ref="J256:J257"/>
    <mergeCell ref="M256:M257"/>
    <mergeCell ref="N256:N257"/>
    <mergeCell ref="O256:O257"/>
    <mergeCell ref="Q256:Q257"/>
    <mergeCell ref="R256:R257"/>
    <mergeCell ref="S256:S257"/>
    <mergeCell ref="T256:T257"/>
    <mergeCell ref="U256:U257"/>
    <mergeCell ref="V256:V257"/>
    <mergeCell ref="W256:W257"/>
    <mergeCell ref="Y256:Y257"/>
    <mergeCell ref="Z256:Z257"/>
    <mergeCell ref="AA256:AA257"/>
    <mergeCell ref="AB256:AB257"/>
    <mergeCell ref="AC256:AC257"/>
    <mergeCell ref="AD256:AD257"/>
    <mergeCell ref="AF256:AF257"/>
    <mergeCell ref="AP256:AP257"/>
    <mergeCell ref="Y254:Y255"/>
    <mergeCell ref="Z254:Z255"/>
    <mergeCell ref="AA254:AA255"/>
    <mergeCell ref="AB254:AB255"/>
    <mergeCell ref="AC254:AC255"/>
    <mergeCell ref="AD254:AD255"/>
    <mergeCell ref="AF254:AF255"/>
    <mergeCell ref="AP254:AP255"/>
    <mergeCell ref="AS254:AS255"/>
    <mergeCell ref="AT254:AT255"/>
    <mergeCell ref="AU254:AU255"/>
    <mergeCell ref="AV254:AV255"/>
    <mergeCell ref="AW254:AW255"/>
    <mergeCell ref="BL258:BL259"/>
    <mergeCell ref="BM258:BM259"/>
    <mergeCell ref="BR258:BR259"/>
    <mergeCell ref="BS258:BS259"/>
    <mergeCell ref="CA258:CA259"/>
    <mergeCell ref="CC258:CC259"/>
    <mergeCell ref="CD258:CD259"/>
    <mergeCell ref="B260:B261"/>
    <mergeCell ref="C260:C261"/>
    <mergeCell ref="D260:D261"/>
    <mergeCell ref="E260:E261"/>
    <mergeCell ref="G260:G261"/>
    <mergeCell ref="J260:J261"/>
    <mergeCell ref="M260:M261"/>
    <mergeCell ref="N260:N261"/>
    <mergeCell ref="O260:O261"/>
    <mergeCell ref="Q260:Q261"/>
    <mergeCell ref="R260:R261"/>
    <mergeCell ref="S260:S261"/>
    <mergeCell ref="T260:T261"/>
    <mergeCell ref="U260:U261"/>
    <mergeCell ref="V260:V261"/>
    <mergeCell ref="W260:W261"/>
    <mergeCell ref="Y260:Y261"/>
    <mergeCell ref="Z260:Z261"/>
    <mergeCell ref="AA260:AA261"/>
    <mergeCell ref="AB260:AB261"/>
    <mergeCell ref="AC260:AC261"/>
    <mergeCell ref="AD260:AD261"/>
    <mergeCell ref="AF260:AF261"/>
    <mergeCell ref="AP260:AP261"/>
    <mergeCell ref="AS260:AS261"/>
    <mergeCell ref="Z258:Z259"/>
    <mergeCell ref="AA258:AA259"/>
    <mergeCell ref="AB258:AB259"/>
    <mergeCell ref="AC258:AC259"/>
    <mergeCell ref="AD258:AD259"/>
    <mergeCell ref="AF258:AF259"/>
    <mergeCell ref="AP258:AP259"/>
    <mergeCell ref="AS258:AS259"/>
    <mergeCell ref="AT258:AT259"/>
    <mergeCell ref="AU258:AU259"/>
    <mergeCell ref="AV258:AV259"/>
    <mergeCell ref="AW258:AW259"/>
    <mergeCell ref="AX258:AX259"/>
    <mergeCell ref="AY258:AY259"/>
    <mergeCell ref="AZ258:AZ259"/>
    <mergeCell ref="BI258:BI259"/>
    <mergeCell ref="BK258:BK259"/>
    <mergeCell ref="B258:B259"/>
    <mergeCell ref="C258:C259"/>
    <mergeCell ref="D258:D259"/>
    <mergeCell ref="E258:E259"/>
    <mergeCell ref="G258:G259"/>
    <mergeCell ref="J258:J259"/>
    <mergeCell ref="M258:M259"/>
    <mergeCell ref="N258:N259"/>
    <mergeCell ref="O258:O259"/>
    <mergeCell ref="Q258:Q259"/>
    <mergeCell ref="R258:R259"/>
    <mergeCell ref="S258:S259"/>
    <mergeCell ref="T258:T259"/>
    <mergeCell ref="U258:U259"/>
    <mergeCell ref="V258:V259"/>
    <mergeCell ref="AX262:AX263"/>
    <mergeCell ref="AY262:AY263"/>
    <mergeCell ref="AZ262:AZ263"/>
    <mergeCell ref="BI262:BI263"/>
    <mergeCell ref="AT260:AT261"/>
    <mergeCell ref="AU260:AU261"/>
    <mergeCell ref="AV260:AV261"/>
    <mergeCell ref="AW260:AW261"/>
    <mergeCell ref="AX260:AX261"/>
    <mergeCell ref="AY260:AY261"/>
    <mergeCell ref="AZ260:AZ261"/>
    <mergeCell ref="BI260:BI261"/>
    <mergeCell ref="BK260:BK261"/>
    <mergeCell ref="BL260:BL261"/>
    <mergeCell ref="BM260:BM261"/>
    <mergeCell ref="BR260:BR261"/>
    <mergeCell ref="BS260:BS261"/>
    <mergeCell ref="CA260:CA261"/>
    <mergeCell ref="CC260:CC261"/>
    <mergeCell ref="CD260:CD261"/>
    <mergeCell ref="B262:B263"/>
    <mergeCell ref="C262:C263"/>
    <mergeCell ref="D262:D263"/>
    <mergeCell ref="E262:E263"/>
    <mergeCell ref="G262:G263"/>
    <mergeCell ref="J262:J263"/>
    <mergeCell ref="M262:M263"/>
    <mergeCell ref="N262:N263"/>
    <mergeCell ref="O262:O263"/>
    <mergeCell ref="Q262:Q263"/>
    <mergeCell ref="R262:R263"/>
    <mergeCell ref="S262:S263"/>
    <mergeCell ref="T262:T263"/>
    <mergeCell ref="U262:U263"/>
    <mergeCell ref="V262:V263"/>
    <mergeCell ref="W262:W263"/>
    <mergeCell ref="W266:W267"/>
    <mergeCell ref="Y266:Y267"/>
    <mergeCell ref="AS264:AS265"/>
    <mergeCell ref="AT264:AT265"/>
    <mergeCell ref="AU264:AU265"/>
    <mergeCell ref="AV264:AV265"/>
    <mergeCell ref="AW264:AW265"/>
    <mergeCell ref="AX264:AX265"/>
    <mergeCell ref="AY264:AY265"/>
    <mergeCell ref="AZ264:AZ265"/>
    <mergeCell ref="BI264:BI265"/>
    <mergeCell ref="BK264:BK265"/>
    <mergeCell ref="BL264:BL265"/>
    <mergeCell ref="BM264:BM265"/>
    <mergeCell ref="BR264:BR265"/>
    <mergeCell ref="BS264:BS265"/>
    <mergeCell ref="CA264:CA265"/>
    <mergeCell ref="CC264:CC265"/>
    <mergeCell ref="CD264:CD265"/>
    <mergeCell ref="BK262:BK263"/>
    <mergeCell ref="BL262:BL263"/>
    <mergeCell ref="BM262:BM263"/>
    <mergeCell ref="BR262:BR263"/>
    <mergeCell ref="BS262:BS263"/>
    <mergeCell ref="CA262:CA263"/>
    <mergeCell ref="CC262:CC263"/>
    <mergeCell ref="CD262:CD263"/>
    <mergeCell ref="B264:B265"/>
    <mergeCell ref="C264:C265"/>
    <mergeCell ref="D264:D265"/>
    <mergeCell ref="E264:E265"/>
    <mergeCell ref="G264:G265"/>
    <mergeCell ref="J264:J265"/>
    <mergeCell ref="M264:M265"/>
    <mergeCell ref="N264:N265"/>
    <mergeCell ref="O264:O265"/>
    <mergeCell ref="Q264:Q265"/>
    <mergeCell ref="R264:R265"/>
    <mergeCell ref="S264:S265"/>
    <mergeCell ref="T264:T265"/>
    <mergeCell ref="U264:U265"/>
    <mergeCell ref="V264:V265"/>
    <mergeCell ref="W264:W265"/>
    <mergeCell ref="Y264:Y265"/>
    <mergeCell ref="Z264:Z265"/>
    <mergeCell ref="AA264:AA265"/>
    <mergeCell ref="AB264:AB265"/>
    <mergeCell ref="AC264:AC265"/>
    <mergeCell ref="AD264:AD265"/>
    <mergeCell ref="AF264:AF265"/>
    <mergeCell ref="AP264:AP265"/>
    <mergeCell ref="Y262:Y263"/>
    <mergeCell ref="Z262:Z263"/>
    <mergeCell ref="AA262:AA263"/>
    <mergeCell ref="AB262:AB263"/>
    <mergeCell ref="AC262:AC263"/>
    <mergeCell ref="AD262:AD263"/>
    <mergeCell ref="AF262:AF263"/>
    <mergeCell ref="AP262:AP263"/>
    <mergeCell ref="AS262:AS263"/>
    <mergeCell ref="AT262:AT263"/>
    <mergeCell ref="AU262:AU263"/>
    <mergeCell ref="AV262:AV263"/>
    <mergeCell ref="AW262:AW263"/>
    <mergeCell ref="BL266:BL267"/>
    <mergeCell ref="BM266:BM267"/>
    <mergeCell ref="BR266:BR267"/>
    <mergeCell ref="BS266:BS267"/>
    <mergeCell ref="CA266:CA267"/>
    <mergeCell ref="CC266:CC267"/>
    <mergeCell ref="CD266:CD267"/>
    <mergeCell ref="B268:B269"/>
    <mergeCell ref="C268:C269"/>
    <mergeCell ref="D268:D269"/>
    <mergeCell ref="E268:E269"/>
    <mergeCell ref="G268:G269"/>
    <mergeCell ref="J268:J269"/>
    <mergeCell ref="M268:M269"/>
    <mergeCell ref="N268:N269"/>
    <mergeCell ref="O268:O269"/>
    <mergeCell ref="Q268:Q269"/>
    <mergeCell ref="R268:R269"/>
    <mergeCell ref="S268:S269"/>
    <mergeCell ref="T268:T269"/>
    <mergeCell ref="U268:U269"/>
    <mergeCell ref="V268:V269"/>
    <mergeCell ref="W268:W269"/>
    <mergeCell ref="Y268:Y269"/>
    <mergeCell ref="Z268:Z269"/>
    <mergeCell ref="AA268:AA269"/>
    <mergeCell ref="AB268:AB269"/>
    <mergeCell ref="AC268:AC269"/>
    <mergeCell ref="AD268:AD269"/>
    <mergeCell ref="AF268:AF269"/>
    <mergeCell ref="AP268:AP269"/>
    <mergeCell ref="AS268:AS269"/>
    <mergeCell ref="Z266:Z267"/>
    <mergeCell ref="AA266:AA267"/>
    <mergeCell ref="AB266:AB267"/>
    <mergeCell ref="AC266:AC267"/>
    <mergeCell ref="AD266:AD267"/>
    <mergeCell ref="AF266:AF267"/>
    <mergeCell ref="AP266:AP267"/>
    <mergeCell ref="AS266:AS267"/>
    <mergeCell ref="AT266:AT267"/>
    <mergeCell ref="AU266:AU267"/>
    <mergeCell ref="AV266:AV267"/>
    <mergeCell ref="AW266:AW267"/>
    <mergeCell ref="AX266:AX267"/>
    <mergeCell ref="AY266:AY267"/>
    <mergeCell ref="AZ266:AZ267"/>
    <mergeCell ref="BI266:BI267"/>
    <mergeCell ref="BK266:BK267"/>
    <mergeCell ref="B266:B267"/>
    <mergeCell ref="C266:C267"/>
    <mergeCell ref="D266:D267"/>
    <mergeCell ref="E266:E267"/>
    <mergeCell ref="G266:G267"/>
    <mergeCell ref="J266:J267"/>
    <mergeCell ref="M266:M267"/>
    <mergeCell ref="N266:N267"/>
    <mergeCell ref="O266:O267"/>
    <mergeCell ref="Q266:Q267"/>
    <mergeCell ref="R266:R267"/>
    <mergeCell ref="S266:S267"/>
    <mergeCell ref="T266:T267"/>
    <mergeCell ref="U266:U267"/>
    <mergeCell ref="V266:V267"/>
    <mergeCell ref="AX270:AX271"/>
    <mergeCell ref="AY270:AY271"/>
    <mergeCell ref="AZ270:AZ271"/>
    <mergeCell ref="BI270:BI271"/>
    <mergeCell ref="AT268:AT269"/>
    <mergeCell ref="AU268:AU269"/>
    <mergeCell ref="AV268:AV269"/>
    <mergeCell ref="AW268:AW269"/>
    <mergeCell ref="AX268:AX269"/>
    <mergeCell ref="AY268:AY269"/>
    <mergeCell ref="AZ268:AZ269"/>
    <mergeCell ref="BI268:BI269"/>
    <mergeCell ref="BK268:BK269"/>
    <mergeCell ref="BL268:BL269"/>
    <mergeCell ref="BM268:BM269"/>
    <mergeCell ref="BR268:BR269"/>
    <mergeCell ref="BS268:BS269"/>
    <mergeCell ref="CA268:CA269"/>
    <mergeCell ref="CC268:CC269"/>
    <mergeCell ref="CD268:CD269"/>
    <mergeCell ref="B270:B271"/>
    <mergeCell ref="C270:C271"/>
    <mergeCell ref="D270:D271"/>
    <mergeCell ref="E270:E271"/>
    <mergeCell ref="G270:G271"/>
    <mergeCell ref="J270:J271"/>
    <mergeCell ref="M270:M271"/>
    <mergeCell ref="N270:N271"/>
    <mergeCell ref="O270:O271"/>
    <mergeCell ref="Q270:Q271"/>
    <mergeCell ref="R270:R271"/>
    <mergeCell ref="S270:S271"/>
    <mergeCell ref="T270:T271"/>
    <mergeCell ref="U270:U271"/>
    <mergeCell ref="V270:V271"/>
    <mergeCell ref="W270:W271"/>
    <mergeCell ref="W274:W275"/>
    <mergeCell ref="Y274:Y275"/>
    <mergeCell ref="AS272:AS273"/>
    <mergeCell ref="AT272:AT273"/>
    <mergeCell ref="AU272:AU273"/>
    <mergeCell ref="AV272:AV273"/>
    <mergeCell ref="AW272:AW273"/>
    <mergeCell ref="AX272:AX273"/>
    <mergeCell ref="AY272:AY273"/>
    <mergeCell ref="AZ272:AZ273"/>
    <mergeCell ref="BI272:BI273"/>
    <mergeCell ref="BK272:BK273"/>
    <mergeCell ref="BL272:BL273"/>
    <mergeCell ref="BM272:BM273"/>
    <mergeCell ref="BR272:BR273"/>
    <mergeCell ref="BS272:BS273"/>
    <mergeCell ref="CA272:CA273"/>
    <mergeCell ref="CC272:CC273"/>
    <mergeCell ref="CD272:CD273"/>
    <mergeCell ref="BK270:BK271"/>
    <mergeCell ref="BL270:BL271"/>
    <mergeCell ref="BM270:BM271"/>
    <mergeCell ref="BR270:BR271"/>
    <mergeCell ref="BS270:BS271"/>
    <mergeCell ref="CA270:CA271"/>
    <mergeCell ref="CC270:CC271"/>
    <mergeCell ref="CD270:CD271"/>
    <mergeCell ref="B272:B273"/>
    <mergeCell ref="C272:C273"/>
    <mergeCell ref="D272:D273"/>
    <mergeCell ref="E272:E273"/>
    <mergeCell ref="G272:G273"/>
    <mergeCell ref="J272:J273"/>
    <mergeCell ref="M272:M273"/>
    <mergeCell ref="N272:N273"/>
    <mergeCell ref="O272:O273"/>
    <mergeCell ref="Q272:Q273"/>
    <mergeCell ref="R272:R273"/>
    <mergeCell ref="S272:S273"/>
    <mergeCell ref="T272:T273"/>
    <mergeCell ref="U272:U273"/>
    <mergeCell ref="V272:V273"/>
    <mergeCell ref="W272:W273"/>
    <mergeCell ref="Y272:Y273"/>
    <mergeCell ref="Z272:Z273"/>
    <mergeCell ref="AA272:AA273"/>
    <mergeCell ref="AB272:AB273"/>
    <mergeCell ref="AC272:AC273"/>
    <mergeCell ref="AD272:AD273"/>
    <mergeCell ref="AF272:AF273"/>
    <mergeCell ref="AP272:AP273"/>
    <mergeCell ref="Y270:Y271"/>
    <mergeCell ref="Z270:Z271"/>
    <mergeCell ref="AA270:AA271"/>
    <mergeCell ref="AB270:AB271"/>
    <mergeCell ref="AC270:AC271"/>
    <mergeCell ref="AD270:AD271"/>
    <mergeCell ref="AF270:AF271"/>
    <mergeCell ref="AP270:AP271"/>
    <mergeCell ref="AS270:AS271"/>
    <mergeCell ref="AT270:AT271"/>
    <mergeCell ref="AU270:AU271"/>
    <mergeCell ref="AV270:AV271"/>
    <mergeCell ref="AW270:AW271"/>
    <mergeCell ref="BL274:BL275"/>
    <mergeCell ref="BM274:BM275"/>
    <mergeCell ref="BR274:BR275"/>
    <mergeCell ref="BS274:BS275"/>
    <mergeCell ref="CA274:CA275"/>
    <mergeCell ref="CC274:CC275"/>
    <mergeCell ref="CD274:CD275"/>
    <mergeCell ref="B276:B277"/>
    <mergeCell ref="C276:C277"/>
    <mergeCell ref="D276:D277"/>
    <mergeCell ref="E276:E277"/>
    <mergeCell ref="G276:G277"/>
    <mergeCell ref="J276:J277"/>
    <mergeCell ref="M276:M277"/>
    <mergeCell ref="N276:N277"/>
    <mergeCell ref="O276:O277"/>
    <mergeCell ref="Q276:Q277"/>
    <mergeCell ref="R276:R277"/>
    <mergeCell ref="S276:S277"/>
    <mergeCell ref="T276:T277"/>
    <mergeCell ref="U276:U277"/>
    <mergeCell ref="V276:V277"/>
    <mergeCell ref="W276:W277"/>
    <mergeCell ref="Y276:Y277"/>
    <mergeCell ref="Z276:Z277"/>
    <mergeCell ref="AA276:AA277"/>
    <mergeCell ref="AB276:AB277"/>
    <mergeCell ref="AC276:AC277"/>
    <mergeCell ref="AD276:AD277"/>
    <mergeCell ref="AF276:AF277"/>
    <mergeCell ref="AP276:AP277"/>
    <mergeCell ref="AS276:AS277"/>
    <mergeCell ref="Z274:Z275"/>
    <mergeCell ref="AA274:AA275"/>
    <mergeCell ref="AB274:AB275"/>
    <mergeCell ref="AC274:AC275"/>
    <mergeCell ref="AD274:AD275"/>
    <mergeCell ref="AF274:AF275"/>
    <mergeCell ref="AP274:AP275"/>
    <mergeCell ref="AS274:AS275"/>
    <mergeCell ref="AT274:AT275"/>
    <mergeCell ref="AU274:AU275"/>
    <mergeCell ref="AV274:AV275"/>
    <mergeCell ref="AW274:AW275"/>
    <mergeCell ref="AX274:AX275"/>
    <mergeCell ref="AY274:AY275"/>
    <mergeCell ref="AZ274:AZ275"/>
    <mergeCell ref="BI274:BI275"/>
    <mergeCell ref="BK274:BK275"/>
    <mergeCell ref="B274:B275"/>
    <mergeCell ref="C274:C275"/>
    <mergeCell ref="D274:D275"/>
    <mergeCell ref="E274:E275"/>
    <mergeCell ref="G274:G275"/>
    <mergeCell ref="J274:J275"/>
    <mergeCell ref="M274:M275"/>
    <mergeCell ref="N274:N275"/>
    <mergeCell ref="O274:O275"/>
    <mergeCell ref="Q274:Q275"/>
    <mergeCell ref="R274:R275"/>
    <mergeCell ref="S274:S275"/>
    <mergeCell ref="T274:T275"/>
    <mergeCell ref="U274:U275"/>
    <mergeCell ref="V274:V275"/>
    <mergeCell ref="AX278:AX279"/>
    <mergeCell ref="AY278:AY279"/>
    <mergeCell ref="AZ278:AZ279"/>
    <mergeCell ref="BI278:BI279"/>
    <mergeCell ref="AT276:AT277"/>
    <mergeCell ref="AU276:AU277"/>
    <mergeCell ref="AV276:AV277"/>
    <mergeCell ref="AW276:AW277"/>
    <mergeCell ref="AX276:AX277"/>
    <mergeCell ref="AY276:AY277"/>
    <mergeCell ref="AZ276:AZ277"/>
    <mergeCell ref="BI276:BI277"/>
    <mergeCell ref="BK276:BK277"/>
    <mergeCell ref="BL276:BL277"/>
    <mergeCell ref="BM276:BM277"/>
    <mergeCell ref="BR276:BR277"/>
    <mergeCell ref="BS276:BS277"/>
    <mergeCell ref="CA276:CA277"/>
    <mergeCell ref="CC276:CC277"/>
    <mergeCell ref="CD276:CD277"/>
    <mergeCell ref="B278:B279"/>
    <mergeCell ref="C278:C279"/>
    <mergeCell ref="D278:D279"/>
    <mergeCell ref="E278:E279"/>
    <mergeCell ref="G278:G279"/>
    <mergeCell ref="J278:J279"/>
    <mergeCell ref="M278:M279"/>
    <mergeCell ref="N278:N279"/>
    <mergeCell ref="O278:O279"/>
    <mergeCell ref="Q278:Q279"/>
    <mergeCell ref="R278:R279"/>
    <mergeCell ref="S278:S279"/>
    <mergeCell ref="T278:T279"/>
    <mergeCell ref="U278:U279"/>
    <mergeCell ref="V278:V279"/>
    <mergeCell ref="W278:W279"/>
    <mergeCell ref="W282:W283"/>
    <mergeCell ref="Y282:Y283"/>
    <mergeCell ref="AS280:AS281"/>
    <mergeCell ref="AT280:AT281"/>
    <mergeCell ref="AU280:AU281"/>
    <mergeCell ref="AV280:AV281"/>
    <mergeCell ref="AW280:AW281"/>
    <mergeCell ref="AX280:AX281"/>
    <mergeCell ref="AY280:AY281"/>
    <mergeCell ref="AZ280:AZ281"/>
    <mergeCell ref="BI280:BI281"/>
    <mergeCell ref="BK280:BK281"/>
    <mergeCell ref="BL280:BL281"/>
    <mergeCell ref="BM280:BM281"/>
    <mergeCell ref="BR280:BR281"/>
    <mergeCell ref="BS280:BS281"/>
    <mergeCell ref="CA280:CA281"/>
    <mergeCell ref="CC280:CC281"/>
    <mergeCell ref="CD280:CD281"/>
    <mergeCell ref="BK278:BK279"/>
    <mergeCell ref="BL278:BL279"/>
    <mergeCell ref="BM278:BM279"/>
    <mergeCell ref="BR278:BR279"/>
    <mergeCell ref="BS278:BS279"/>
    <mergeCell ref="CA278:CA279"/>
    <mergeCell ref="CC278:CC279"/>
    <mergeCell ref="CD278:CD279"/>
    <mergeCell ref="B280:B281"/>
    <mergeCell ref="C280:C281"/>
    <mergeCell ref="D280:D281"/>
    <mergeCell ref="E280:E281"/>
    <mergeCell ref="G280:G281"/>
    <mergeCell ref="J280:J281"/>
    <mergeCell ref="M280:M281"/>
    <mergeCell ref="N280:N281"/>
    <mergeCell ref="O280:O281"/>
    <mergeCell ref="Q280:Q281"/>
    <mergeCell ref="R280:R281"/>
    <mergeCell ref="S280:S281"/>
    <mergeCell ref="T280:T281"/>
    <mergeCell ref="U280:U281"/>
    <mergeCell ref="V280:V281"/>
    <mergeCell ref="W280:W281"/>
    <mergeCell ref="Y280:Y281"/>
    <mergeCell ref="Z280:Z281"/>
    <mergeCell ref="AA280:AA281"/>
    <mergeCell ref="AB280:AB281"/>
    <mergeCell ref="AC280:AC281"/>
    <mergeCell ref="AD280:AD281"/>
    <mergeCell ref="AF280:AF281"/>
    <mergeCell ref="AP280:AP281"/>
    <mergeCell ref="Y278:Y279"/>
    <mergeCell ref="Z278:Z279"/>
    <mergeCell ref="AA278:AA279"/>
    <mergeCell ref="AB278:AB279"/>
    <mergeCell ref="AC278:AC279"/>
    <mergeCell ref="AD278:AD279"/>
    <mergeCell ref="AF278:AF279"/>
    <mergeCell ref="AP278:AP279"/>
    <mergeCell ref="AS278:AS279"/>
    <mergeCell ref="AT278:AT279"/>
    <mergeCell ref="AU278:AU279"/>
    <mergeCell ref="AV278:AV279"/>
    <mergeCell ref="AW278:AW279"/>
    <mergeCell ref="BL282:BL283"/>
    <mergeCell ref="BM282:BM283"/>
    <mergeCell ref="BR282:BR283"/>
    <mergeCell ref="BS282:BS283"/>
    <mergeCell ref="CA282:CA283"/>
    <mergeCell ref="CC282:CC283"/>
    <mergeCell ref="CD282:CD283"/>
    <mergeCell ref="B284:B285"/>
    <mergeCell ref="C284:C285"/>
    <mergeCell ref="D284:D285"/>
    <mergeCell ref="E284:E285"/>
    <mergeCell ref="G284:G285"/>
    <mergeCell ref="J284:J285"/>
    <mergeCell ref="M284:M285"/>
    <mergeCell ref="N284:N285"/>
    <mergeCell ref="O284:O285"/>
    <mergeCell ref="Q284:Q285"/>
    <mergeCell ref="R284:R285"/>
    <mergeCell ref="S284:S285"/>
    <mergeCell ref="T284:T285"/>
    <mergeCell ref="U284:U285"/>
    <mergeCell ref="V284:V285"/>
    <mergeCell ref="W284:W285"/>
    <mergeCell ref="Y284:Y285"/>
    <mergeCell ref="Z284:Z285"/>
    <mergeCell ref="AA284:AA285"/>
    <mergeCell ref="AB284:AB285"/>
    <mergeCell ref="AC284:AC285"/>
    <mergeCell ref="AD284:AD285"/>
    <mergeCell ref="AF284:AF285"/>
    <mergeCell ref="AP284:AP285"/>
    <mergeCell ref="AS284:AS285"/>
    <mergeCell ref="Z282:Z283"/>
    <mergeCell ref="AA282:AA283"/>
    <mergeCell ref="AB282:AB283"/>
    <mergeCell ref="AC282:AC283"/>
    <mergeCell ref="AD282:AD283"/>
    <mergeCell ref="AF282:AF283"/>
    <mergeCell ref="AP282:AP283"/>
    <mergeCell ref="AS282:AS283"/>
    <mergeCell ref="AT282:AT283"/>
    <mergeCell ref="AU282:AU283"/>
    <mergeCell ref="AV282:AV283"/>
    <mergeCell ref="AW282:AW283"/>
    <mergeCell ref="AX282:AX283"/>
    <mergeCell ref="AY282:AY283"/>
    <mergeCell ref="AZ282:AZ283"/>
    <mergeCell ref="BI282:BI283"/>
    <mergeCell ref="BK282:BK283"/>
    <mergeCell ref="B282:B283"/>
    <mergeCell ref="C282:C283"/>
    <mergeCell ref="D282:D283"/>
    <mergeCell ref="E282:E283"/>
    <mergeCell ref="G282:G283"/>
    <mergeCell ref="J282:J283"/>
    <mergeCell ref="M282:M283"/>
    <mergeCell ref="N282:N283"/>
    <mergeCell ref="O282:O283"/>
    <mergeCell ref="Q282:Q283"/>
    <mergeCell ref="R282:R283"/>
    <mergeCell ref="S282:S283"/>
    <mergeCell ref="T282:T283"/>
    <mergeCell ref="U282:U283"/>
    <mergeCell ref="V282:V283"/>
    <mergeCell ref="AZ286:AZ287"/>
    <mergeCell ref="BI286:BI287"/>
    <mergeCell ref="AT284:AT285"/>
    <mergeCell ref="AU284:AU285"/>
    <mergeCell ref="AV284:AV285"/>
    <mergeCell ref="AW284:AW285"/>
    <mergeCell ref="AX284:AX285"/>
    <mergeCell ref="AY284:AY285"/>
    <mergeCell ref="AZ284:AZ285"/>
    <mergeCell ref="BI284:BI285"/>
    <mergeCell ref="BK284:BK285"/>
    <mergeCell ref="BL284:BL285"/>
    <mergeCell ref="BM284:BM285"/>
    <mergeCell ref="BR284:BR285"/>
    <mergeCell ref="BS284:BS285"/>
    <mergeCell ref="CA284:CA285"/>
    <mergeCell ref="CC284:CC285"/>
    <mergeCell ref="CD284:CD285"/>
    <mergeCell ref="B286:B287"/>
    <mergeCell ref="C286:C287"/>
    <mergeCell ref="D286:D287"/>
    <mergeCell ref="E286:E287"/>
    <mergeCell ref="G286:G287"/>
    <mergeCell ref="J286:J287"/>
    <mergeCell ref="M286:M287"/>
    <mergeCell ref="N286:N287"/>
    <mergeCell ref="O286:O287"/>
    <mergeCell ref="Q286:Q287"/>
    <mergeCell ref="R286:R287"/>
    <mergeCell ref="S286:S287"/>
    <mergeCell ref="T286:T287"/>
    <mergeCell ref="U286:U287"/>
    <mergeCell ref="V286:V287"/>
    <mergeCell ref="W286:W287"/>
    <mergeCell ref="AS288:AS289"/>
    <mergeCell ref="AT288:AT289"/>
    <mergeCell ref="AU288:AU289"/>
    <mergeCell ref="AV288:AV289"/>
    <mergeCell ref="AW288:AW289"/>
    <mergeCell ref="AX288:AX289"/>
    <mergeCell ref="AY288:AY289"/>
    <mergeCell ref="AZ288:AZ289"/>
    <mergeCell ref="BI288:BI289"/>
    <mergeCell ref="BK288:BK289"/>
    <mergeCell ref="BL288:BL289"/>
    <mergeCell ref="BM288:BM289"/>
    <mergeCell ref="BR288:BR289"/>
    <mergeCell ref="BS288:BS289"/>
    <mergeCell ref="CA288:CA289"/>
    <mergeCell ref="CC288:CC289"/>
    <mergeCell ref="CD288:CD289"/>
    <mergeCell ref="BK286:BK287"/>
    <mergeCell ref="BL286:BL287"/>
    <mergeCell ref="BM286:BM287"/>
    <mergeCell ref="BR286:BR287"/>
    <mergeCell ref="BS286:BS287"/>
    <mergeCell ref="CA286:CA287"/>
    <mergeCell ref="CC286:CC287"/>
    <mergeCell ref="CD286:CD287"/>
    <mergeCell ref="B288:B289"/>
    <mergeCell ref="C288:C289"/>
    <mergeCell ref="D288:D289"/>
    <mergeCell ref="E288:E289"/>
    <mergeCell ref="G288:G289"/>
    <mergeCell ref="J288:J289"/>
    <mergeCell ref="M288:M289"/>
    <mergeCell ref="N288:N289"/>
    <mergeCell ref="O288:O289"/>
    <mergeCell ref="Q288:Q289"/>
    <mergeCell ref="R288:R289"/>
    <mergeCell ref="S288:S289"/>
    <mergeCell ref="T288:T289"/>
    <mergeCell ref="U288:U289"/>
    <mergeCell ref="V288:V289"/>
    <mergeCell ref="W288:W289"/>
    <mergeCell ref="Y288:Y289"/>
    <mergeCell ref="Z288:Z289"/>
    <mergeCell ref="AA288:AA289"/>
    <mergeCell ref="AB288:AB289"/>
    <mergeCell ref="AC288:AC289"/>
    <mergeCell ref="AD288:AD289"/>
    <mergeCell ref="AF288:AF289"/>
    <mergeCell ref="AP288:AP289"/>
    <mergeCell ref="Y286:Y287"/>
    <mergeCell ref="Z286:Z287"/>
    <mergeCell ref="AA286:AA287"/>
    <mergeCell ref="AB286:AB287"/>
    <mergeCell ref="AC286:AC287"/>
    <mergeCell ref="AD286:AD287"/>
    <mergeCell ref="AF286:AF287"/>
    <mergeCell ref="AP286:AP287"/>
    <mergeCell ref="AS286:AS287"/>
    <mergeCell ref="AT286:AT287"/>
    <mergeCell ref="AU286:AU287"/>
    <mergeCell ref="AV286:AV287"/>
    <mergeCell ref="AW286:AW287"/>
    <mergeCell ref="AX286:AX287"/>
    <mergeCell ref="AY286:AY287"/>
    <mergeCell ref="Z290:Z291"/>
    <mergeCell ref="AA290:AA291"/>
    <mergeCell ref="AB290:AB291"/>
    <mergeCell ref="AC290:AC291"/>
    <mergeCell ref="AD290:AD291"/>
    <mergeCell ref="AF290:AF291"/>
    <mergeCell ref="AP290:AP291"/>
    <mergeCell ref="AS290:AS291"/>
    <mergeCell ref="AT290:AT291"/>
    <mergeCell ref="AU290:AU291"/>
    <mergeCell ref="AV290:AV291"/>
    <mergeCell ref="AW290:AW291"/>
    <mergeCell ref="AX290:AX291"/>
    <mergeCell ref="AY290:AY291"/>
    <mergeCell ref="AZ290:AZ291"/>
    <mergeCell ref="BI290:BI291"/>
    <mergeCell ref="BK290:BK291"/>
    <mergeCell ref="B290:B291"/>
    <mergeCell ref="C290:C291"/>
    <mergeCell ref="D290:D291"/>
    <mergeCell ref="E290:E291"/>
    <mergeCell ref="G290:G291"/>
    <mergeCell ref="J290:J291"/>
    <mergeCell ref="M290:M291"/>
    <mergeCell ref="N290:N291"/>
    <mergeCell ref="O290:O291"/>
    <mergeCell ref="Q290:Q291"/>
    <mergeCell ref="R290:R291"/>
    <mergeCell ref="S290:S291"/>
    <mergeCell ref="T290:T291"/>
    <mergeCell ref="U290:U291"/>
    <mergeCell ref="V290:V291"/>
    <mergeCell ref="W290:W291"/>
    <mergeCell ref="Y290:Y291"/>
    <mergeCell ref="AT292:AT293"/>
    <mergeCell ref="AU292:AU293"/>
    <mergeCell ref="AV292:AV293"/>
    <mergeCell ref="AW292:AW293"/>
    <mergeCell ref="AX292:AX293"/>
    <mergeCell ref="AY292:AY293"/>
    <mergeCell ref="AZ292:AZ293"/>
    <mergeCell ref="BI292:BI293"/>
    <mergeCell ref="BK292:BK293"/>
    <mergeCell ref="BL292:BL293"/>
    <mergeCell ref="BM292:BM293"/>
    <mergeCell ref="BR292:BR293"/>
    <mergeCell ref="BS292:BS293"/>
    <mergeCell ref="CA292:CA293"/>
    <mergeCell ref="CC292:CC293"/>
    <mergeCell ref="CD292:CD293"/>
    <mergeCell ref="B294:B295"/>
    <mergeCell ref="C294:C295"/>
    <mergeCell ref="D294:D295"/>
    <mergeCell ref="E294:E295"/>
    <mergeCell ref="G294:G295"/>
    <mergeCell ref="J294:J295"/>
    <mergeCell ref="M294:M295"/>
    <mergeCell ref="N294:N295"/>
    <mergeCell ref="O294:O295"/>
    <mergeCell ref="Q294:Q295"/>
    <mergeCell ref="R294:R295"/>
    <mergeCell ref="S294:S295"/>
    <mergeCell ref="T294:T295"/>
    <mergeCell ref="U294:U295"/>
    <mergeCell ref="V294:V295"/>
    <mergeCell ref="W294:W295"/>
    <mergeCell ref="BL290:BL291"/>
    <mergeCell ref="BM290:BM291"/>
    <mergeCell ref="BR290:BR291"/>
    <mergeCell ref="BS290:BS291"/>
    <mergeCell ref="CA290:CA291"/>
    <mergeCell ref="CC290:CC291"/>
    <mergeCell ref="CD290:CD291"/>
    <mergeCell ref="B292:B293"/>
    <mergeCell ref="C292:C293"/>
    <mergeCell ref="D292:D293"/>
    <mergeCell ref="E292:E293"/>
    <mergeCell ref="G292:G293"/>
    <mergeCell ref="J292:J293"/>
    <mergeCell ref="M292:M293"/>
    <mergeCell ref="N292:N293"/>
    <mergeCell ref="O292:O293"/>
    <mergeCell ref="Q292:Q293"/>
    <mergeCell ref="R292:R293"/>
    <mergeCell ref="S292:S293"/>
    <mergeCell ref="T292:T293"/>
    <mergeCell ref="U292:U293"/>
    <mergeCell ref="V292:V293"/>
    <mergeCell ref="W292:W293"/>
    <mergeCell ref="Y292:Y293"/>
    <mergeCell ref="Z292:Z293"/>
    <mergeCell ref="AA292:AA293"/>
    <mergeCell ref="AB292:AB293"/>
    <mergeCell ref="AC292:AC293"/>
    <mergeCell ref="AD292:AD293"/>
    <mergeCell ref="AF292:AF293"/>
    <mergeCell ref="AP292:AP293"/>
    <mergeCell ref="AS292:AS293"/>
    <mergeCell ref="CC296:CC297"/>
    <mergeCell ref="CD296:CD297"/>
    <mergeCell ref="BK294:BK295"/>
    <mergeCell ref="BL294:BL295"/>
    <mergeCell ref="BM294:BM295"/>
    <mergeCell ref="BR294:BR295"/>
    <mergeCell ref="BS294:BS295"/>
    <mergeCell ref="CA294:CA295"/>
    <mergeCell ref="CC294:CC295"/>
    <mergeCell ref="CD294:CD295"/>
    <mergeCell ref="B296:B297"/>
    <mergeCell ref="C296:C297"/>
    <mergeCell ref="D296:D297"/>
    <mergeCell ref="E296:E297"/>
    <mergeCell ref="G296:G297"/>
    <mergeCell ref="J296:J297"/>
    <mergeCell ref="M296:M297"/>
    <mergeCell ref="N296:N297"/>
    <mergeCell ref="O296:O297"/>
    <mergeCell ref="Q296:Q297"/>
    <mergeCell ref="R296:R297"/>
    <mergeCell ref="S296:S297"/>
    <mergeCell ref="T296:T297"/>
    <mergeCell ref="U296:U297"/>
    <mergeCell ref="V296:V297"/>
    <mergeCell ref="W296:W297"/>
    <mergeCell ref="Y296:Y297"/>
    <mergeCell ref="Z296:Z297"/>
    <mergeCell ref="AA296:AA297"/>
    <mergeCell ref="AB296:AB297"/>
    <mergeCell ref="AC296:AC297"/>
    <mergeCell ref="AD296:AD297"/>
    <mergeCell ref="AF296:AF297"/>
    <mergeCell ref="AP296:AP297"/>
    <mergeCell ref="Y294:Y295"/>
    <mergeCell ref="Z294:Z295"/>
    <mergeCell ref="AA294:AA295"/>
    <mergeCell ref="AB294:AB295"/>
    <mergeCell ref="AC294:AC295"/>
    <mergeCell ref="AD294:AD295"/>
    <mergeCell ref="AF294:AF295"/>
    <mergeCell ref="AP294:AP295"/>
    <mergeCell ref="AS294:AS295"/>
    <mergeCell ref="AT294:AT295"/>
    <mergeCell ref="AU294:AU295"/>
    <mergeCell ref="AV294:AV295"/>
    <mergeCell ref="AW294:AW295"/>
    <mergeCell ref="AX294:AX295"/>
    <mergeCell ref="AY294:AY295"/>
    <mergeCell ref="AZ294:AZ295"/>
    <mergeCell ref="BI294:BI295"/>
    <mergeCell ref="BK298:BK299"/>
    <mergeCell ref="B298:B299"/>
    <mergeCell ref="C298:C299"/>
    <mergeCell ref="D298:D299"/>
    <mergeCell ref="E298:E299"/>
    <mergeCell ref="G298:G299"/>
    <mergeCell ref="J298:J299"/>
    <mergeCell ref="M298:M299"/>
    <mergeCell ref="N298:N299"/>
    <mergeCell ref="O298:O299"/>
    <mergeCell ref="Q298:Q299"/>
    <mergeCell ref="R298:R299"/>
    <mergeCell ref="S298:S299"/>
    <mergeCell ref="T298:T299"/>
    <mergeCell ref="U298:U299"/>
    <mergeCell ref="V298:V299"/>
    <mergeCell ref="W298:W299"/>
    <mergeCell ref="Y298:Y299"/>
    <mergeCell ref="AS296:AS297"/>
    <mergeCell ref="AT296:AT297"/>
    <mergeCell ref="AU296:AU297"/>
    <mergeCell ref="AV296:AV297"/>
    <mergeCell ref="AW296:AW297"/>
    <mergeCell ref="AX296:AX297"/>
    <mergeCell ref="AY296:AY297"/>
    <mergeCell ref="AZ296:AZ297"/>
    <mergeCell ref="BI296:BI297"/>
    <mergeCell ref="BK296:BK297"/>
    <mergeCell ref="BL296:BL297"/>
    <mergeCell ref="BM296:BM297"/>
    <mergeCell ref="BR296:BR297"/>
    <mergeCell ref="BS296:BS297"/>
    <mergeCell ref="CA296:CA297"/>
    <mergeCell ref="B302:B303"/>
    <mergeCell ref="C302:C303"/>
    <mergeCell ref="D302:D303"/>
    <mergeCell ref="E302:E303"/>
    <mergeCell ref="G302:G303"/>
    <mergeCell ref="J302:J303"/>
    <mergeCell ref="M302:M303"/>
    <mergeCell ref="N302:N303"/>
    <mergeCell ref="O302:O303"/>
    <mergeCell ref="Q302:Q303"/>
    <mergeCell ref="R302:R303"/>
    <mergeCell ref="S302:S303"/>
    <mergeCell ref="T302:T303"/>
    <mergeCell ref="U302:U303"/>
    <mergeCell ref="V302:V303"/>
    <mergeCell ref="W302:W303"/>
    <mergeCell ref="BL298:BL299"/>
    <mergeCell ref="BM298:BM299"/>
    <mergeCell ref="BR298:BR299"/>
    <mergeCell ref="BS298:BS299"/>
    <mergeCell ref="CA298:CA299"/>
    <mergeCell ref="CC298:CC299"/>
    <mergeCell ref="CD298:CD299"/>
    <mergeCell ref="B300:B301"/>
    <mergeCell ref="C300:C301"/>
    <mergeCell ref="D300:D301"/>
    <mergeCell ref="E300:E301"/>
    <mergeCell ref="G300:G301"/>
    <mergeCell ref="J300:J301"/>
    <mergeCell ref="M300:M301"/>
    <mergeCell ref="N300:N301"/>
    <mergeCell ref="O300:O301"/>
    <mergeCell ref="Q300:Q301"/>
    <mergeCell ref="R300:R301"/>
    <mergeCell ref="S300:S301"/>
    <mergeCell ref="T300:T301"/>
    <mergeCell ref="U300:U301"/>
    <mergeCell ref="V300:V301"/>
    <mergeCell ref="W300:W301"/>
    <mergeCell ref="Y300:Y301"/>
    <mergeCell ref="Z300:Z301"/>
    <mergeCell ref="AA300:AA301"/>
    <mergeCell ref="AB300:AB301"/>
    <mergeCell ref="AC300:AC301"/>
    <mergeCell ref="AD300:AD301"/>
    <mergeCell ref="AF300:AF301"/>
    <mergeCell ref="AP300:AP301"/>
    <mergeCell ref="AS300:AS301"/>
    <mergeCell ref="Z298:Z299"/>
    <mergeCell ref="AA298:AA299"/>
    <mergeCell ref="AB298:AB299"/>
    <mergeCell ref="AC298:AC299"/>
    <mergeCell ref="AD298:AD299"/>
    <mergeCell ref="AF298:AF299"/>
    <mergeCell ref="AP298:AP299"/>
    <mergeCell ref="AS298:AS299"/>
    <mergeCell ref="AT298:AT299"/>
    <mergeCell ref="AU298:AU299"/>
    <mergeCell ref="AV298:AV299"/>
    <mergeCell ref="AW298:AW299"/>
    <mergeCell ref="AX298:AX299"/>
    <mergeCell ref="AY298:AY299"/>
    <mergeCell ref="AZ298:AZ299"/>
    <mergeCell ref="BI298:BI299"/>
    <mergeCell ref="BK302:BK303"/>
    <mergeCell ref="BL302:BL303"/>
    <mergeCell ref="BM302:BM303"/>
    <mergeCell ref="BR302:BR303"/>
    <mergeCell ref="BS302:BS303"/>
    <mergeCell ref="CA302:CA303"/>
    <mergeCell ref="CC302:CC303"/>
    <mergeCell ref="CD302:CD303"/>
    <mergeCell ref="Y302:Y303"/>
    <mergeCell ref="Z302:Z303"/>
    <mergeCell ref="AA302:AA303"/>
    <mergeCell ref="AB302:AB303"/>
    <mergeCell ref="AC302:AC303"/>
    <mergeCell ref="AD302:AD303"/>
    <mergeCell ref="AF302:AF303"/>
    <mergeCell ref="AP302:AP303"/>
    <mergeCell ref="AS302:AS303"/>
    <mergeCell ref="AT302:AT303"/>
    <mergeCell ref="AU302:AU303"/>
    <mergeCell ref="AV302:AV303"/>
    <mergeCell ref="AW302:AW303"/>
    <mergeCell ref="AX302:AX303"/>
    <mergeCell ref="AY302:AY303"/>
    <mergeCell ref="AZ302:AZ303"/>
    <mergeCell ref="BI302:BI303"/>
    <mergeCell ref="AT300:AT301"/>
    <mergeCell ref="AU300:AU301"/>
    <mergeCell ref="AV300:AV301"/>
    <mergeCell ref="AW300:AW301"/>
    <mergeCell ref="AX300:AX301"/>
    <mergeCell ref="AY300:AY301"/>
    <mergeCell ref="AZ300:AZ301"/>
    <mergeCell ref="BI300:BI301"/>
    <mergeCell ref="BK300:BK301"/>
    <mergeCell ref="BL300:BL301"/>
    <mergeCell ref="BM300:BM301"/>
    <mergeCell ref="BR300:BR301"/>
    <mergeCell ref="BS300:BS301"/>
    <mergeCell ref="CA300:CA301"/>
    <mergeCell ref="CC300:CC301"/>
    <mergeCell ref="CD300:CD301"/>
    <mergeCell ref="C341:C342"/>
    <mergeCell ref="C343:C344"/>
    <mergeCell ref="C345:C346"/>
    <mergeCell ref="C347:C348"/>
    <mergeCell ref="C349:C350"/>
    <mergeCell ref="C351:C352"/>
    <mergeCell ref="C353:C354"/>
    <mergeCell ref="C355:C356"/>
    <mergeCell ref="C357:C358"/>
    <mergeCell ref="C359:C360"/>
    <mergeCell ref="C361:C362"/>
    <mergeCell ref="C363:C364"/>
    <mergeCell ref="C365:C366"/>
    <mergeCell ref="C367:C368"/>
    <mergeCell ref="C369:C370"/>
    <mergeCell ref="C371:C372"/>
    <mergeCell ref="C373:C374"/>
    <mergeCell ref="C307:C308"/>
    <mergeCell ref="C309:C310"/>
    <mergeCell ref="C311:C312"/>
    <mergeCell ref="C313:C314"/>
    <mergeCell ref="C315:C316"/>
    <mergeCell ref="C317:C318"/>
    <mergeCell ref="C319:C320"/>
    <mergeCell ref="C321:C322"/>
    <mergeCell ref="C323:C324"/>
    <mergeCell ref="C325:C326"/>
    <mergeCell ref="C327:C328"/>
    <mergeCell ref="C329:C330"/>
    <mergeCell ref="C331:C332"/>
    <mergeCell ref="C333:C334"/>
    <mergeCell ref="C335:C336"/>
    <mergeCell ref="C337:C338"/>
    <mergeCell ref="C339:C340"/>
    <mergeCell ref="C409:C410"/>
    <mergeCell ref="C411:C412"/>
    <mergeCell ref="C413:C414"/>
    <mergeCell ref="C415:C416"/>
    <mergeCell ref="C417:C418"/>
    <mergeCell ref="C419:C420"/>
    <mergeCell ref="C421:C422"/>
    <mergeCell ref="C423:C424"/>
    <mergeCell ref="C425:C426"/>
    <mergeCell ref="C427:C428"/>
    <mergeCell ref="C429:C430"/>
    <mergeCell ref="C431:C432"/>
    <mergeCell ref="C433:C434"/>
    <mergeCell ref="C435:C436"/>
    <mergeCell ref="C437:C438"/>
    <mergeCell ref="C439:C440"/>
    <mergeCell ref="C441:C442"/>
    <mergeCell ref="C375:C376"/>
    <mergeCell ref="C377:C378"/>
    <mergeCell ref="C379:C380"/>
    <mergeCell ref="C381:C382"/>
    <mergeCell ref="C383:C384"/>
    <mergeCell ref="C385:C386"/>
    <mergeCell ref="C387:C388"/>
    <mergeCell ref="C389:C390"/>
    <mergeCell ref="C391:C392"/>
    <mergeCell ref="C393:C394"/>
    <mergeCell ref="C395:C396"/>
    <mergeCell ref="C397:C398"/>
    <mergeCell ref="C399:C400"/>
    <mergeCell ref="C401:C402"/>
    <mergeCell ref="C403:C404"/>
    <mergeCell ref="C405:C406"/>
    <mergeCell ref="C407:C408"/>
    <mergeCell ref="C479:C480"/>
    <mergeCell ref="C481:C482"/>
    <mergeCell ref="C483:C484"/>
    <mergeCell ref="C485:C486"/>
    <mergeCell ref="C487:C488"/>
    <mergeCell ref="C489:C490"/>
    <mergeCell ref="C491:C492"/>
    <mergeCell ref="C493:C494"/>
    <mergeCell ref="C495:C496"/>
    <mergeCell ref="C497:C498"/>
    <mergeCell ref="C499:C500"/>
    <mergeCell ref="C501:C502"/>
    <mergeCell ref="C503:C504"/>
    <mergeCell ref="E437:E438"/>
    <mergeCell ref="G437:G438"/>
    <mergeCell ref="H437:H438"/>
    <mergeCell ref="K437:K438"/>
    <mergeCell ref="E451:E452"/>
    <mergeCell ref="G451:G452"/>
    <mergeCell ref="H451:H452"/>
    <mergeCell ref="K451:K452"/>
    <mergeCell ref="E475:E476"/>
    <mergeCell ref="G475:G476"/>
    <mergeCell ref="H475:H476"/>
    <mergeCell ref="K475:K476"/>
    <mergeCell ref="E499:E500"/>
    <mergeCell ref="G499:G500"/>
    <mergeCell ref="H499:H500"/>
    <mergeCell ref="K499:K500"/>
    <mergeCell ref="D463:D464"/>
    <mergeCell ref="D465:D466"/>
    <mergeCell ref="D467:D468"/>
    <mergeCell ref="C445:C446"/>
    <mergeCell ref="C447:C448"/>
    <mergeCell ref="C449:C450"/>
    <mergeCell ref="C451:C452"/>
    <mergeCell ref="C453:C454"/>
    <mergeCell ref="C455:C456"/>
    <mergeCell ref="C457:C458"/>
    <mergeCell ref="C459:C460"/>
    <mergeCell ref="C461:C462"/>
    <mergeCell ref="C463:C464"/>
    <mergeCell ref="C465:C466"/>
    <mergeCell ref="C467:C468"/>
    <mergeCell ref="C469:C470"/>
    <mergeCell ref="C471:C472"/>
    <mergeCell ref="C473:C474"/>
    <mergeCell ref="C475:C476"/>
    <mergeCell ref="C477:C478"/>
    <mergeCell ref="H449:H450"/>
    <mergeCell ref="K449:K450"/>
    <mergeCell ref="E453:E454"/>
    <mergeCell ref="G453:G454"/>
    <mergeCell ref="H453:H454"/>
    <mergeCell ref="K453:K454"/>
    <mergeCell ref="D469:D470"/>
    <mergeCell ref="D471:D472"/>
    <mergeCell ref="D473:D474"/>
    <mergeCell ref="D475:D476"/>
    <mergeCell ref="D477:D478"/>
    <mergeCell ref="D479:D480"/>
    <mergeCell ref="D481:D482"/>
    <mergeCell ref="D483:D484"/>
    <mergeCell ref="D485:D486"/>
    <mergeCell ref="BQ439:BQ440"/>
    <mergeCell ref="BS439:BS440"/>
    <mergeCell ref="BG437:BG438"/>
    <mergeCell ref="BI437:BI438"/>
    <mergeCell ref="BJ437:BJ438"/>
    <mergeCell ref="BN437:BN438"/>
    <mergeCell ref="BO437:BO438"/>
    <mergeCell ref="BP437:BP438"/>
    <mergeCell ref="BQ437:BQ438"/>
    <mergeCell ref="BS437:BS438"/>
    <mergeCell ref="BT437:BT438"/>
    <mergeCell ref="BY437:BY438"/>
    <mergeCell ref="BZ437:BZ438"/>
    <mergeCell ref="CD437:CD438"/>
    <mergeCell ref="E439:E440"/>
    <mergeCell ref="G439:G440"/>
    <mergeCell ref="H439:H440"/>
    <mergeCell ref="K439:K440"/>
    <mergeCell ref="M439:M440"/>
    <mergeCell ref="O439:O440"/>
    <mergeCell ref="Q439:Q440"/>
    <mergeCell ref="R439:R440"/>
    <mergeCell ref="S439:S440"/>
    <mergeCell ref="T439:T440"/>
    <mergeCell ref="U439:U440"/>
    <mergeCell ref="V439:V440"/>
    <mergeCell ref="W439:W440"/>
    <mergeCell ref="Y439:Y440"/>
    <mergeCell ref="Z439:Z440"/>
    <mergeCell ref="AA439:AA440"/>
    <mergeCell ref="AB439:AB440"/>
    <mergeCell ref="AC439:AC440"/>
    <mergeCell ref="AD439:AD440"/>
    <mergeCell ref="AF439:AF440"/>
    <mergeCell ref="W437:W438"/>
    <mergeCell ref="Y437:Y438"/>
    <mergeCell ref="Z437:Z438"/>
    <mergeCell ref="AA437:AA438"/>
    <mergeCell ref="AB437:AB438"/>
    <mergeCell ref="AC437:AC438"/>
    <mergeCell ref="AD437:AD438"/>
    <mergeCell ref="AF437:AF438"/>
    <mergeCell ref="AP437:AP438"/>
    <mergeCell ref="AS437:AS438"/>
    <mergeCell ref="AT437:AT438"/>
    <mergeCell ref="AU437:AU438"/>
    <mergeCell ref="AV437:AV438"/>
    <mergeCell ref="AW437:AW438"/>
    <mergeCell ref="AX437:AX438"/>
    <mergeCell ref="AY437:AY438"/>
    <mergeCell ref="AZ437:AZ438"/>
    <mergeCell ref="AP439:AP440"/>
    <mergeCell ref="AS439:AS440"/>
    <mergeCell ref="AT439:AT440"/>
    <mergeCell ref="AU439:AU440"/>
    <mergeCell ref="AV439:AV440"/>
    <mergeCell ref="AW439:AW440"/>
    <mergeCell ref="AX439:AX440"/>
    <mergeCell ref="AY439:AY440"/>
    <mergeCell ref="AZ439:AZ440"/>
    <mergeCell ref="BQ441:BQ442"/>
    <mergeCell ref="BS441:BS442"/>
    <mergeCell ref="BT441:BT442"/>
    <mergeCell ref="BY441:BY442"/>
    <mergeCell ref="BZ441:BZ442"/>
    <mergeCell ref="CD441:CD442"/>
    <mergeCell ref="E307:E308"/>
    <mergeCell ref="G307:G308"/>
    <mergeCell ref="H307:H308"/>
    <mergeCell ref="K307:K308"/>
    <mergeCell ref="M307:M308"/>
    <mergeCell ref="O307:O308"/>
    <mergeCell ref="Q307:Q308"/>
    <mergeCell ref="R307:R308"/>
    <mergeCell ref="S307:S308"/>
    <mergeCell ref="T307:T308"/>
    <mergeCell ref="U307:U308"/>
    <mergeCell ref="V307:V308"/>
    <mergeCell ref="W307:W308"/>
    <mergeCell ref="Y307:Y308"/>
    <mergeCell ref="Z307:Z308"/>
    <mergeCell ref="AA307:AA308"/>
    <mergeCell ref="AB307:AB308"/>
    <mergeCell ref="AC307:AC308"/>
    <mergeCell ref="AD307:AD308"/>
    <mergeCell ref="BT439:BT440"/>
    <mergeCell ref="BY439:BY440"/>
    <mergeCell ref="BZ439:BZ440"/>
    <mergeCell ref="CD439:CD440"/>
    <mergeCell ref="E441:E442"/>
    <mergeCell ref="G441:G442"/>
    <mergeCell ref="H441:H442"/>
    <mergeCell ref="K441:K442"/>
    <mergeCell ref="M441:M442"/>
    <mergeCell ref="O441:O442"/>
    <mergeCell ref="Q441:Q442"/>
    <mergeCell ref="R441:R442"/>
    <mergeCell ref="S441:S442"/>
    <mergeCell ref="T441:T442"/>
    <mergeCell ref="U441:U442"/>
    <mergeCell ref="V441:V442"/>
    <mergeCell ref="W441:W442"/>
    <mergeCell ref="Y441:Y442"/>
    <mergeCell ref="Z441:Z442"/>
    <mergeCell ref="AA441:AA442"/>
    <mergeCell ref="AB441:AB442"/>
    <mergeCell ref="AC441:AC442"/>
    <mergeCell ref="AD441:AD442"/>
    <mergeCell ref="AF441:AF442"/>
    <mergeCell ref="AP441:AP442"/>
    <mergeCell ref="AS441:AS442"/>
    <mergeCell ref="AT441:AT442"/>
    <mergeCell ref="AU441:AU442"/>
    <mergeCell ref="AV441:AV442"/>
    <mergeCell ref="AW441:AW442"/>
    <mergeCell ref="AX441:AX442"/>
    <mergeCell ref="AY441:AY442"/>
    <mergeCell ref="BS307:BS308"/>
    <mergeCell ref="BG439:BG440"/>
    <mergeCell ref="BI439:BI440"/>
    <mergeCell ref="BJ439:BJ440"/>
    <mergeCell ref="BN439:BN440"/>
    <mergeCell ref="BO439:BO440"/>
    <mergeCell ref="BP439:BP440"/>
    <mergeCell ref="BT307:BT308"/>
    <mergeCell ref="BY307:BY308"/>
    <mergeCell ref="BZ307:BZ308"/>
    <mergeCell ref="CD307:CD308"/>
    <mergeCell ref="E309:E310"/>
    <mergeCell ref="G309:G310"/>
    <mergeCell ref="H309:H310"/>
    <mergeCell ref="K309:K310"/>
    <mergeCell ref="M309:M310"/>
    <mergeCell ref="O309:O310"/>
    <mergeCell ref="Q309:Q310"/>
    <mergeCell ref="R309:R310"/>
    <mergeCell ref="S309:S310"/>
    <mergeCell ref="T309:T310"/>
    <mergeCell ref="U309:U310"/>
    <mergeCell ref="V309:V310"/>
    <mergeCell ref="W309:W310"/>
    <mergeCell ref="Y309:Y310"/>
    <mergeCell ref="Z309:Z310"/>
    <mergeCell ref="AA309:AA310"/>
    <mergeCell ref="AB309:AB310"/>
    <mergeCell ref="AC309:AC310"/>
    <mergeCell ref="AD309:AD310"/>
    <mergeCell ref="AF309:AF310"/>
    <mergeCell ref="AP309:AP310"/>
    <mergeCell ref="AS309:AS310"/>
    <mergeCell ref="AT309:AT310"/>
    <mergeCell ref="AU309:AU310"/>
    <mergeCell ref="AV309:AV310"/>
    <mergeCell ref="AW309:AW310"/>
    <mergeCell ref="AX309:AX310"/>
    <mergeCell ref="AF307:AF308"/>
    <mergeCell ref="AP307:AP308"/>
    <mergeCell ref="AS307:AS308"/>
    <mergeCell ref="AT307:AT308"/>
    <mergeCell ref="AU307:AU308"/>
    <mergeCell ref="AV307:AV308"/>
    <mergeCell ref="AW307:AW308"/>
    <mergeCell ref="AX307:AX308"/>
    <mergeCell ref="AY307:AY308"/>
    <mergeCell ref="AZ307:AZ308"/>
    <mergeCell ref="BG307:BG308"/>
    <mergeCell ref="BI307:BI308"/>
    <mergeCell ref="BJ307:BJ308"/>
    <mergeCell ref="BN307:BN308"/>
    <mergeCell ref="BO307:BO308"/>
    <mergeCell ref="BP307:BP308"/>
    <mergeCell ref="BQ307:BQ308"/>
    <mergeCell ref="AD311:AD312"/>
    <mergeCell ref="AF311:AF312"/>
    <mergeCell ref="AP311:AP312"/>
    <mergeCell ref="AS311:AS312"/>
    <mergeCell ref="AT311:AT312"/>
    <mergeCell ref="AU311:AU312"/>
    <mergeCell ref="AV311:AV312"/>
    <mergeCell ref="AW311:AW312"/>
    <mergeCell ref="AX311:AX312"/>
    <mergeCell ref="AY311:AY312"/>
    <mergeCell ref="AZ311:AZ312"/>
    <mergeCell ref="BG311:BG312"/>
    <mergeCell ref="BI311:BI312"/>
    <mergeCell ref="BJ311:BJ312"/>
    <mergeCell ref="BN311:BN312"/>
    <mergeCell ref="BO311:BO312"/>
    <mergeCell ref="BP311:BP312"/>
    <mergeCell ref="AY309:AY310"/>
    <mergeCell ref="AZ309:AZ310"/>
    <mergeCell ref="BG309:BG310"/>
    <mergeCell ref="BI309:BI310"/>
    <mergeCell ref="BJ309:BJ310"/>
    <mergeCell ref="BN309:BN310"/>
    <mergeCell ref="BO309:BO310"/>
    <mergeCell ref="BP309:BP310"/>
    <mergeCell ref="BQ309:BQ310"/>
    <mergeCell ref="BS309:BS310"/>
    <mergeCell ref="BT309:BT310"/>
    <mergeCell ref="BY309:BY310"/>
    <mergeCell ref="BZ309:BZ310"/>
    <mergeCell ref="CD309:CD310"/>
    <mergeCell ref="E311:E312"/>
    <mergeCell ref="G311:G312"/>
    <mergeCell ref="H311:H312"/>
    <mergeCell ref="K311:K312"/>
    <mergeCell ref="M311:M312"/>
    <mergeCell ref="O311:O312"/>
    <mergeCell ref="Q311:Q312"/>
    <mergeCell ref="R311:R312"/>
    <mergeCell ref="S311:S312"/>
    <mergeCell ref="T311:T312"/>
    <mergeCell ref="U311:U312"/>
    <mergeCell ref="V311:V312"/>
    <mergeCell ref="W311:W312"/>
    <mergeCell ref="Y311:Y312"/>
    <mergeCell ref="Z311:Z312"/>
    <mergeCell ref="AA311:AA312"/>
    <mergeCell ref="AB311:AB312"/>
    <mergeCell ref="AC311:AC312"/>
    <mergeCell ref="AX313:AX314"/>
    <mergeCell ref="AY313:AY314"/>
    <mergeCell ref="AZ313:AZ314"/>
    <mergeCell ref="BG313:BG314"/>
    <mergeCell ref="BI313:BI314"/>
    <mergeCell ref="BJ313:BJ314"/>
    <mergeCell ref="BN313:BN314"/>
    <mergeCell ref="BO313:BO314"/>
    <mergeCell ref="BP313:BP314"/>
    <mergeCell ref="BQ313:BQ314"/>
    <mergeCell ref="BS313:BS314"/>
    <mergeCell ref="BT313:BT314"/>
    <mergeCell ref="BY313:BY314"/>
    <mergeCell ref="BZ313:BZ314"/>
    <mergeCell ref="CD313:CD314"/>
    <mergeCell ref="E315:E316"/>
    <mergeCell ref="G315:G316"/>
    <mergeCell ref="H315:H316"/>
    <mergeCell ref="K315:K316"/>
    <mergeCell ref="M315:M316"/>
    <mergeCell ref="O315:O316"/>
    <mergeCell ref="Q315:Q316"/>
    <mergeCell ref="R315:R316"/>
    <mergeCell ref="S315:S316"/>
    <mergeCell ref="T315:T316"/>
    <mergeCell ref="U315:U316"/>
    <mergeCell ref="V315:V316"/>
    <mergeCell ref="W315:W316"/>
    <mergeCell ref="Y315:Y316"/>
    <mergeCell ref="Z315:Z316"/>
    <mergeCell ref="AA315:AA316"/>
    <mergeCell ref="AB315:AB316"/>
    <mergeCell ref="BQ311:BQ312"/>
    <mergeCell ref="BS311:BS312"/>
    <mergeCell ref="BT311:BT312"/>
    <mergeCell ref="BY311:BY312"/>
    <mergeCell ref="BZ311:BZ312"/>
    <mergeCell ref="CD311:CD312"/>
    <mergeCell ref="E313:E314"/>
    <mergeCell ref="G313:G314"/>
    <mergeCell ref="H313:H314"/>
    <mergeCell ref="K313:K314"/>
    <mergeCell ref="M313:M314"/>
    <mergeCell ref="O313:O314"/>
    <mergeCell ref="Q313:Q314"/>
    <mergeCell ref="R313:R314"/>
    <mergeCell ref="S313:S314"/>
    <mergeCell ref="T313:T314"/>
    <mergeCell ref="U313:U314"/>
    <mergeCell ref="V313:V314"/>
    <mergeCell ref="W313:W314"/>
    <mergeCell ref="Y313:Y314"/>
    <mergeCell ref="Z313:Z314"/>
    <mergeCell ref="AA313:AA314"/>
    <mergeCell ref="AB313:AB314"/>
    <mergeCell ref="AC313:AC314"/>
    <mergeCell ref="AD313:AD314"/>
    <mergeCell ref="AF313:AF314"/>
    <mergeCell ref="AP313:AP314"/>
    <mergeCell ref="AS313:AS314"/>
    <mergeCell ref="AT313:AT314"/>
    <mergeCell ref="AU313:AU314"/>
    <mergeCell ref="AV313:AV314"/>
    <mergeCell ref="AW313:AW314"/>
    <mergeCell ref="BP315:BP316"/>
    <mergeCell ref="BQ315:BQ316"/>
    <mergeCell ref="BS315:BS316"/>
    <mergeCell ref="BT315:BT316"/>
    <mergeCell ref="BY315:BY316"/>
    <mergeCell ref="BZ315:BZ316"/>
    <mergeCell ref="CD315:CD316"/>
    <mergeCell ref="E317:E318"/>
    <mergeCell ref="G317:G318"/>
    <mergeCell ref="H317:H318"/>
    <mergeCell ref="K317:K318"/>
    <mergeCell ref="M317:M318"/>
    <mergeCell ref="O317:O318"/>
    <mergeCell ref="Q317:Q318"/>
    <mergeCell ref="R317:R318"/>
    <mergeCell ref="S317:S318"/>
    <mergeCell ref="T317:T318"/>
    <mergeCell ref="U317:U318"/>
    <mergeCell ref="V317:V318"/>
    <mergeCell ref="W317:W318"/>
    <mergeCell ref="Y317:Y318"/>
    <mergeCell ref="Z317:Z318"/>
    <mergeCell ref="AA317:AA318"/>
    <mergeCell ref="AB317:AB318"/>
    <mergeCell ref="AC317:AC318"/>
    <mergeCell ref="AD317:AD318"/>
    <mergeCell ref="AF317:AF318"/>
    <mergeCell ref="AP317:AP318"/>
    <mergeCell ref="AS317:AS318"/>
    <mergeCell ref="AT317:AT318"/>
    <mergeCell ref="AU317:AU318"/>
    <mergeCell ref="AV317:AV318"/>
    <mergeCell ref="AC315:AC316"/>
    <mergeCell ref="AD315:AD316"/>
    <mergeCell ref="AF315:AF316"/>
    <mergeCell ref="AP315:AP316"/>
    <mergeCell ref="AS315:AS316"/>
    <mergeCell ref="AT315:AT316"/>
    <mergeCell ref="AU315:AU316"/>
    <mergeCell ref="AV315:AV316"/>
    <mergeCell ref="AW315:AW316"/>
    <mergeCell ref="AX315:AX316"/>
    <mergeCell ref="AY315:AY316"/>
    <mergeCell ref="AZ315:AZ316"/>
    <mergeCell ref="BG315:BG316"/>
    <mergeCell ref="BI315:BI316"/>
    <mergeCell ref="BJ315:BJ316"/>
    <mergeCell ref="BN315:BN316"/>
    <mergeCell ref="BO315:BO316"/>
    <mergeCell ref="P315:P316"/>
    <mergeCell ref="BG319:BG320"/>
    <mergeCell ref="BI319:BI320"/>
    <mergeCell ref="BJ319:BJ320"/>
    <mergeCell ref="BN319:BN320"/>
    <mergeCell ref="AW317:AW318"/>
    <mergeCell ref="AX317:AX318"/>
    <mergeCell ref="AY317:AY318"/>
    <mergeCell ref="AZ317:AZ318"/>
    <mergeCell ref="BG317:BG318"/>
    <mergeCell ref="BI317:BI318"/>
    <mergeCell ref="BJ317:BJ318"/>
    <mergeCell ref="BN317:BN318"/>
    <mergeCell ref="BO317:BO318"/>
    <mergeCell ref="BP317:BP318"/>
    <mergeCell ref="BQ317:BQ318"/>
    <mergeCell ref="BS317:BS318"/>
    <mergeCell ref="BT317:BT318"/>
    <mergeCell ref="BY317:BY318"/>
    <mergeCell ref="BZ317:BZ318"/>
    <mergeCell ref="CD317:CD318"/>
    <mergeCell ref="E319:E320"/>
    <mergeCell ref="G319:G320"/>
    <mergeCell ref="H319:H320"/>
    <mergeCell ref="K319:K320"/>
    <mergeCell ref="M319:M320"/>
    <mergeCell ref="O319:O320"/>
    <mergeCell ref="Q319:Q320"/>
    <mergeCell ref="R319:R320"/>
    <mergeCell ref="S319:S320"/>
    <mergeCell ref="T319:T320"/>
    <mergeCell ref="U319:U320"/>
    <mergeCell ref="V319:V320"/>
    <mergeCell ref="W319:W320"/>
    <mergeCell ref="Y319:Y320"/>
    <mergeCell ref="Z319:Z320"/>
    <mergeCell ref="AA319:AA320"/>
    <mergeCell ref="P317:P318"/>
    <mergeCell ref="P319:P320"/>
    <mergeCell ref="AA323:AA324"/>
    <mergeCell ref="AB323:AB324"/>
    <mergeCell ref="AV321:AV322"/>
    <mergeCell ref="AW321:AW322"/>
    <mergeCell ref="AX321:AX322"/>
    <mergeCell ref="AY321:AY322"/>
    <mergeCell ref="AZ321:AZ322"/>
    <mergeCell ref="BG321:BG322"/>
    <mergeCell ref="BI321:BI322"/>
    <mergeCell ref="BJ321:BJ322"/>
    <mergeCell ref="BN321:BN322"/>
    <mergeCell ref="BO321:BO322"/>
    <mergeCell ref="BP321:BP322"/>
    <mergeCell ref="BQ321:BQ322"/>
    <mergeCell ref="BS321:BS322"/>
    <mergeCell ref="BT321:BT322"/>
    <mergeCell ref="BY321:BY322"/>
    <mergeCell ref="BZ321:BZ322"/>
    <mergeCell ref="CD321:CD322"/>
    <mergeCell ref="BO319:BO320"/>
    <mergeCell ref="BP319:BP320"/>
    <mergeCell ref="BQ319:BQ320"/>
    <mergeCell ref="BS319:BS320"/>
    <mergeCell ref="BT319:BT320"/>
    <mergeCell ref="BY319:BY320"/>
    <mergeCell ref="BZ319:BZ320"/>
    <mergeCell ref="CD319:CD320"/>
    <mergeCell ref="E321:E322"/>
    <mergeCell ref="G321:G322"/>
    <mergeCell ref="H321:H322"/>
    <mergeCell ref="K321:K322"/>
    <mergeCell ref="M321:M322"/>
    <mergeCell ref="O321:O322"/>
    <mergeCell ref="Q321:Q322"/>
    <mergeCell ref="R321:R322"/>
    <mergeCell ref="S321:S322"/>
    <mergeCell ref="T321:T322"/>
    <mergeCell ref="U321:U322"/>
    <mergeCell ref="V321:V322"/>
    <mergeCell ref="W321:W322"/>
    <mergeCell ref="Y321:Y322"/>
    <mergeCell ref="Z321:Z322"/>
    <mergeCell ref="AA321:AA322"/>
    <mergeCell ref="AB321:AB322"/>
    <mergeCell ref="AC321:AC322"/>
    <mergeCell ref="AD321:AD322"/>
    <mergeCell ref="AF321:AF322"/>
    <mergeCell ref="AP321:AP322"/>
    <mergeCell ref="AS321:AS322"/>
    <mergeCell ref="AT321:AT322"/>
    <mergeCell ref="AU321:AU322"/>
    <mergeCell ref="AB319:AB320"/>
    <mergeCell ref="AC319:AC320"/>
    <mergeCell ref="AD319:AD320"/>
    <mergeCell ref="AF319:AF320"/>
    <mergeCell ref="AP319:AP320"/>
    <mergeCell ref="AS319:AS320"/>
    <mergeCell ref="AT319:AT320"/>
    <mergeCell ref="AU319:AU320"/>
    <mergeCell ref="AV319:AV320"/>
    <mergeCell ref="AW319:AW320"/>
    <mergeCell ref="AX319:AX320"/>
    <mergeCell ref="AY319:AY320"/>
    <mergeCell ref="AZ319:AZ320"/>
    <mergeCell ref="BP323:BP324"/>
    <mergeCell ref="BQ323:BQ324"/>
    <mergeCell ref="BS323:BS324"/>
    <mergeCell ref="BT323:BT324"/>
    <mergeCell ref="BY323:BY324"/>
    <mergeCell ref="BZ323:BZ324"/>
    <mergeCell ref="CD323:CD324"/>
    <mergeCell ref="E325:E326"/>
    <mergeCell ref="G325:G326"/>
    <mergeCell ref="H325:H326"/>
    <mergeCell ref="K325:K326"/>
    <mergeCell ref="M325:M326"/>
    <mergeCell ref="O325:O326"/>
    <mergeCell ref="Q325:Q326"/>
    <mergeCell ref="R325:R326"/>
    <mergeCell ref="S325:S326"/>
    <mergeCell ref="T325:T326"/>
    <mergeCell ref="U325:U326"/>
    <mergeCell ref="V325:V326"/>
    <mergeCell ref="W325:W326"/>
    <mergeCell ref="Y325:Y326"/>
    <mergeCell ref="Z325:Z326"/>
    <mergeCell ref="AA325:AA326"/>
    <mergeCell ref="AB325:AB326"/>
    <mergeCell ref="AC325:AC326"/>
    <mergeCell ref="AD325:AD326"/>
    <mergeCell ref="AF325:AF326"/>
    <mergeCell ref="AP325:AP326"/>
    <mergeCell ref="AS325:AS326"/>
    <mergeCell ref="AT325:AT326"/>
    <mergeCell ref="AU325:AU326"/>
    <mergeCell ref="AV325:AV326"/>
    <mergeCell ref="AC323:AC324"/>
    <mergeCell ref="AD323:AD324"/>
    <mergeCell ref="AF323:AF324"/>
    <mergeCell ref="AP323:AP324"/>
    <mergeCell ref="AS323:AS324"/>
    <mergeCell ref="AT323:AT324"/>
    <mergeCell ref="AU323:AU324"/>
    <mergeCell ref="AV323:AV324"/>
    <mergeCell ref="AW323:AW324"/>
    <mergeCell ref="AX323:AX324"/>
    <mergeCell ref="AY323:AY324"/>
    <mergeCell ref="AZ323:AZ324"/>
    <mergeCell ref="BG323:BG324"/>
    <mergeCell ref="BI323:BI324"/>
    <mergeCell ref="BJ323:BJ324"/>
    <mergeCell ref="BN323:BN324"/>
    <mergeCell ref="BO323:BO324"/>
    <mergeCell ref="E323:E324"/>
    <mergeCell ref="G323:G324"/>
    <mergeCell ref="H323:H324"/>
    <mergeCell ref="K323:K324"/>
    <mergeCell ref="M323:M324"/>
    <mergeCell ref="O323:O324"/>
    <mergeCell ref="Q323:Q324"/>
    <mergeCell ref="R323:R324"/>
    <mergeCell ref="S323:S324"/>
    <mergeCell ref="T323:T324"/>
    <mergeCell ref="U323:U324"/>
    <mergeCell ref="V323:V324"/>
    <mergeCell ref="W323:W324"/>
    <mergeCell ref="Y323:Y324"/>
    <mergeCell ref="Z323:Z324"/>
    <mergeCell ref="BG327:BG328"/>
    <mergeCell ref="BI327:BI328"/>
    <mergeCell ref="BJ327:BJ328"/>
    <mergeCell ref="BN327:BN328"/>
    <mergeCell ref="AW325:AW326"/>
    <mergeCell ref="AX325:AX326"/>
    <mergeCell ref="AY325:AY326"/>
    <mergeCell ref="AZ325:AZ326"/>
    <mergeCell ref="BG325:BG326"/>
    <mergeCell ref="BI325:BI326"/>
    <mergeCell ref="BJ325:BJ326"/>
    <mergeCell ref="BN325:BN326"/>
    <mergeCell ref="BO325:BO326"/>
    <mergeCell ref="BP325:BP326"/>
    <mergeCell ref="BQ325:BQ326"/>
    <mergeCell ref="BS325:BS326"/>
    <mergeCell ref="BT325:BT326"/>
    <mergeCell ref="BY325:BY326"/>
    <mergeCell ref="BZ325:BZ326"/>
    <mergeCell ref="CD325:CD326"/>
    <mergeCell ref="E327:E328"/>
    <mergeCell ref="G327:G328"/>
    <mergeCell ref="H327:H328"/>
    <mergeCell ref="K327:K328"/>
    <mergeCell ref="M327:M328"/>
    <mergeCell ref="O327:O328"/>
    <mergeCell ref="Q327:Q328"/>
    <mergeCell ref="R327:R328"/>
    <mergeCell ref="S327:S328"/>
    <mergeCell ref="T327:T328"/>
    <mergeCell ref="U327:U328"/>
    <mergeCell ref="V327:V328"/>
    <mergeCell ref="W327:W328"/>
    <mergeCell ref="Y327:Y328"/>
    <mergeCell ref="Z327:Z328"/>
    <mergeCell ref="AA327:AA328"/>
    <mergeCell ref="AA331:AA332"/>
    <mergeCell ref="AB331:AB332"/>
    <mergeCell ref="AV329:AV330"/>
    <mergeCell ref="AW329:AW330"/>
    <mergeCell ref="AX329:AX330"/>
    <mergeCell ref="AY329:AY330"/>
    <mergeCell ref="AZ329:AZ330"/>
    <mergeCell ref="BG329:BG330"/>
    <mergeCell ref="BI329:BI330"/>
    <mergeCell ref="BJ329:BJ330"/>
    <mergeCell ref="BN329:BN330"/>
    <mergeCell ref="BO329:BO330"/>
    <mergeCell ref="BP329:BP330"/>
    <mergeCell ref="BQ329:BQ330"/>
    <mergeCell ref="BS329:BS330"/>
    <mergeCell ref="BT329:BT330"/>
    <mergeCell ref="BY329:BY330"/>
    <mergeCell ref="BZ329:BZ330"/>
    <mergeCell ref="CD329:CD330"/>
    <mergeCell ref="BO327:BO328"/>
    <mergeCell ref="BP327:BP328"/>
    <mergeCell ref="BQ327:BQ328"/>
    <mergeCell ref="BS327:BS328"/>
    <mergeCell ref="BT327:BT328"/>
    <mergeCell ref="BY327:BY328"/>
    <mergeCell ref="BZ327:BZ328"/>
    <mergeCell ref="CD327:CD328"/>
    <mergeCell ref="E329:E330"/>
    <mergeCell ref="G329:G330"/>
    <mergeCell ref="H329:H330"/>
    <mergeCell ref="K329:K330"/>
    <mergeCell ref="M329:M330"/>
    <mergeCell ref="O329:O330"/>
    <mergeCell ref="Q329:Q330"/>
    <mergeCell ref="R329:R330"/>
    <mergeCell ref="S329:S330"/>
    <mergeCell ref="T329:T330"/>
    <mergeCell ref="U329:U330"/>
    <mergeCell ref="V329:V330"/>
    <mergeCell ref="W329:W330"/>
    <mergeCell ref="Y329:Y330"/>
    <mergeCell ref="Z329:Z330"/>
    <mergeCell ref="AA329:AA330"/>
    <mergeCell ref="AB329:AB330"/>
    <mergeCell ref="AC329:AC330"/>
    <mergeCell ref="AD329:AD330"/>
    <mergeCell ref="AF329:AF330"/>
    <mergeCell ref="AP329:AP330"/>
    <mergeCell ref="AS329:AS330"/>
    <mergeCell ref="AT329:AT330"/>
    <mergeCell ref="AU329:AU330"/>
    <mergeCell ref="AB327:AB328"/>
    <mergeCell ref="AC327:AC328"/>
    <mergeCell ref="AD327:AD328"/>
    <mergeCell ref="AF327:AF328"/>
    <mergeCell ref="AP327:AP328"/>
    <mergeCell ref="AS327:AS328"/>
    <mergeCell ref="AT327:AT328"/>
    <mergeCell ref="AU327:AU328"/>
    <mergeCell ref="AV327:AV328"/>
    <mergeCell ref="AW327:AW328"/>
    <mergeCell ref="AX327:AX328"/>
    <mergeCell ref="AY327:AY328"/>
    <mergeCell ref="AZ327:AZ328"/>
    <mergeCell ref="BP331:BP332"/>
    <mergeCell ref="BQ331:BQ332"/>
    <mergeCell ref="BS331:BS332"/>
    <mergeCell ref="BT331:BT332"/>
    <mergeCell ref="BY331:BY332"/>
    <mergeCell ref="BZ331:BZ332"/>
    <mergeCell ref="CD331:CD332"/>
    <mergeCell ref="E333:E334"/>
    <mergeCell ref="G333:G334"/>
    <mergeCell ref="H333:H334"/>
    <mergeCell ref="K333:K334"/>
    <mergeCell ref="M333:M334"/>
    <mergeCell ref="O333:O334"/>
    <mergeCell ref="Q333:Q334"/>
    <mergeCell ref="R333:R334"/>
    <mergeCell ref="S333:S334"/>
    <mergeCell ref="T333:T334"/>
    <mergeCell ref="U333:U334"/>
    <mergeCell ref="V333:V334"/>
    <mergeCell ref="W333:W334"/>
    <mergeCell ref="Y333:Y334"/>
    <mergeCell ref="Z333:Z334"/>
    <mergeCell ref="AA333:AA334"/>
    <mergeCell ref="AB333:AB334"/>
    <mergeCell ref="AC333:AC334"/>
    <mergeCell ref="AD333:AD334"/>
    <mergeCell ref="AF333:AF334"/>
    <mergeCell ref="AP333:AP334"/>
    <mergeCell ref="AS333:AS334"/>
    <mergeCell ref="AT333:AT334"/>
    <mergeCell ref="AU333:AU334"/>
    <mergeCell ref="AV333:AV334"/>
    <mergeCell ref="AC331:AC332"/>
    <mergeCell ref="AD331:AD332"/>
    <mergeCell ref="AF331:AF332"/>
    <mergeCell ref="AP331:AP332"/>
    <mergeCell ref="AS331:AS332"/>
    <mergeCell ref="AT331:AT332"/>
    <mergeCell ref="AU331:AU332"/>
    <mergeCell ref="AV331:AV332"/>
    <mergeCell ref="AW331:AW332"/>
    <mergeCell ref="AX331:AX332"/>
    <mergeCell ref="AY331:AY332"/>
    <mergeCell ref="AZ331:AZ332"/>
    <mergeCell ref="BG331:BG332"/>
    <mergeCell ref="BI331:BI332"/>
    <mergeCell ref="BJ331:BJ332"/>
    <mergeCell ref="BN331:BN332"/>
    <mergeCell ref="BO331:BO332"/>
    <mergeCell ref="E331:E332"/>
    <mergeCell ref="G331:G332"/>
    <mergeCell ref="H331:H332"/>
    <mergeCell ref="K331:K332"/>
    <mergeCell ref="M331:M332"/>
    <mergeCell ref="O331:O332"/>
    <mergeCell ref="Q331:Q332"/>
    <mergeCell ref="R331:R332"/>
    <mergeCell ref="S331:S332"/>
    <mergeCell ref="T331:T332"/>
    <mergeCell ref="U331:U332"/>
    <mergeCell ref="V331:V332"/>
    <mergeCell ref="W331:W332"/>
    <mergeCell ref="Y331:Y332"/>
    <mergeCell ref="Z331:Z332"/>
    <mergeCell ref="BG335:BG336"/>
    <mergeCell ref="BI335:BI336"/>
    <mergeCell ref="BJ335:BJ336"/>
    <mergeCell ref="BN335:BN336"/>
    <mergeCell ref="AW333:AW334"/>
    <mergeCell ref="AX333:AX334"/>
    <mergeCell ref="AY333:AY334"/>
    <mergeCell ref="AZ333:AZ334"/>
    <mergeCell ref="BG333:BG334"/>
    <mergeCell ref="BI333:BI334"/>
    <mergeCell ref="BJ333:BJ334"/>
    <mergeCell ref="BN333:BN334"/>
    <mergeCell ref="BO333:BO334"/>
    <mergeCell ref="BP333:BP334"/>
    <mergeCell ref="BQ333:BQ334"/>
    <mergeCell ref="BS333:BS334"/>
    <mergeCell ref="BT333:BT334"/>
    <mergeCell ref="BY333:BY334"/>
    <mergeCell ref="BZ333:BZ334"/>
    <mergeCell ref="CD333:CD334"/>
    <mergeCell ref="E335:E336"/>
    <mergeCell ref="G335:G336"/>
    <mergeCell ref="H335:H336"/>
    <mergeCell ref="K335:K336"/>
    <mergeCell ref="M335:M336"/>
    <mergeCell ref="O335:O336"/>
    <mergeCell ref="Q335:Q336"/>
    <mergeCell ref="R335:R336"/>
    <mergeCell ref="S335:S336"/>
    <mergeCell ref="T335:T336"/>
    <mergeCell ref="U335:U336"/>
    <mergeCell ref="V335:V336"/>
    <mergeCell ref="W335:W336"/>
    <mergeCell ref="Y335:Y336"/>
    <mergeCell ref="Z335:Z336"/>
    <mergeCell ref="AA335:AA336"/>
    <mergeCell ref="AA339:AA340"/>
    <mergeCell ref="AB339:AB340"/>
    <mergeCell ref="AV337:AV338"/>
    <mergeCell ref="AW337:AW338"/>
    <mergeCell ref="AX337:AX338"/>
    <mergeCell ref="AY337:AY338"/>
    <mergeCell ref="AZ337:AZ338"/>
    <mergeCell ref="BG337:BG338"/>
    <mergeCell ref="BI337:BI338"/>
    <mergeCell ref="BJ337:BJ338"/>
    <mergeCell ref="BN337:BN338"/>
    <mergeCell ref="BO337:BO338"/>
    <mergeCell ref="BP337:BP338"/>
    <mergeCell ref="BQ337:BQ338"/>
    <mergeCell ref="BS337:BS338"/>
    <mergeCell ref="BT337:BT338"/>
    <mergeCell ref="BY337:BY338"/>
    <mergeCell ref="BZ337:BZ338"/>
    <mergeCell ref="CD337:CD338"/>
    <mergeCell ref="BO335:BO336"/>
    <mergeCell ref="BP335:BP336"/>
    <mergeCell ref="BQ335:BQ336"/>
    <mergeCell ref="BS335:BS336"/>
    <mergeCell ref="BT335:BT336"/>
    <mergeCell ref="BY335:BY336"/>
    <mergeCell ref="BZ335:BZ336"/>
    <mergeCell ref="CD335:CD336"/>
    <mergeCell ref="E337:E338"/>
    <mergeCell ref="G337:G338"/>
    <mergeCell ref="H337:H338"/>
    <mergeCell ref="K337:K338"/>
    <mergeCell ref="M337:M338"/>
    <mergeCell ref="O337:O338"/>
    <mergeCell ref="Q337:Q338"/>
    <mergeCell ref="R337:R338"/>
    <mergeCell ref="S337:S338"/>
    <mergeCell ref="T337:T338"/>
    <mergeCell ref="U337:U338"/>
    <mergeCell ref="V337:V338"/>
    <mergeCell ref="W337:W338"/>
    <mergeCell ref="Y337:Y338"/>
    <mergeCell ref="Z337:Z338"/>
    <mergeCell ref="AA337:AA338"/>
    <mergeCell ref="AB337:AB338"/>
    <mergeCell ref="AC337:AC338"/>
    <mergeCell ref="AD337:AD338"/>
    <mergeCell ref="AF337:AF338"/>
    <mergeCell ref="AP337:AP338"/>
    <mergeCell ref="AS337:AS338"/>
    <mergeCell ref="AT337:AT338"/>
    <mergeCell ref="AU337:AU338"/>
    <mergeCell ref="AB335:AB336"/>
    <mergeCell ref="AC335:AC336"/>
    <mergeCell ref="AD335:AD336"/>
    <mergeCell ref="AF335:AF336"/>
    <mergeCell ref="AP335:AP336"/>
    <mergeCell ref="AS335:AS336"/>
    <mergeCell ref="AT335:AT336"/>
    <mergeCell ref="AU335:AU336"/>
    <mergeCell ref="AV335:AV336"/>
    <mergeCell ref="AW335:AW336"/>
    <mergeCell ref="AX335:AX336"/>
    <mergeCell ref="AY335:AY336"/>
    <mergeCell ref="AZ335:AZ336"/>
    <mergeCell ref="BP339:BP340"/>
    <mergeCell ref="BQ339:BQ340"/>
    <mergeCell ref="BS339:BS340"/>
    <mergeCell ref="BT339:BT340"/>
    <mergeCell ref="BY339:BY340"/>
    <mergeCell ref="BZ339:BZ340"/>
    <mergeCell ref="CD339:CD340"/>
    <mergeCell ref="E341:E342"/>
    <mergeCell ref="G341:G342"/>
    <mergeCell ref="H341:H342"/>
    <mergeCell ref="K341:K342"/>
    <mergeCell ref="M341:M342"/>
    <mergeCell ref="O341:O342"/>
    <mergeCell ref="Q341:Q342"/>
    <mergeCell ref="R341:R342"/>
    <mergeCell ref="S341:S342"/>
    <mergeCell ref="T341:T342"/>
    <mergeCell ref="U341:U342"/>
    <mergeCell ref="V341:V342"/>
    <mergeCell ref="W341:W342"/>
    <mergeCell ref="Y341:Y342"/>
    <mergeCell ref="Z341:Z342"/>
    <mergeCell ref="AA341:AA342"/>
    <mergeCell ref="AB341:AB342"/>
    <mergeCell ref="AC341:AC342"/>
    <mergeCell ref="AD341:AD342"/>
    <mergeCell ref="AF341:AF342"/>
    <mergeCell ref="AP341:AP342"/>
    <mergeCell ref="AS341:AS342"/>
    <mergeCell ref="AT341:AT342"/>
    <mergeCell ref="AU341:AU342"/>
    <mergeCell ref="AV341:AV342"/>
    <mergeCell ref="AC339:AC340"/>
    <mergeCell ref="AD339:AD340"/>
    <mergeCell ref="AF339:AF340"/>
    <mergeCell ref="AP339:AP340"/>
    <mergeCell ref="AS339:AS340"/>
    <mergeCell ref="AT339:AT340"/>
    <mergeCell ref="AU339:AU340"/>
    <mergeCell ref="AV339:AV340"/>
    <mergeCell ref="AW339:AW340"/>
    <mergeCell ref="AX339:AX340"/>
    <mergeCell ref="AY339:AY340"/>
    <mergeCell ref="AZ339:AZ340"/>
    <mergeCell ref="BG339:BG340"/>
    <mergeCell ref="BI339:BI340"/>
    <mergeCell ref="BJ339:BJ340"/>
    <mergeCell ref="BN339:BN340"/>
    <mergeCell ref="BO339:BO340"/>
    <mergeCell ref="E339:E340"/>
    <mergeCell ref="G339:G340"/>
    <mergeCell ref="H339:H340"/>
    <mergeCell ref="K339:K340"/>
    <mergeCell ref="M339:M340"/>
    <mergeCell ref="O339:O340"/>
    <mergeCell ref="Q339:Q340"/>
    <mergeCell ref="R339:R340"/>
    <mergeCell ref="S339:S340"/>
    <mergeCell ref="T339:T340"/>
    <mergeCell ref="U339:U340"/>
    <mergeCell ref="V339:V340"/>
    <mergeCell ref="W339:W340"/>
    <mergeCell ref="Y339:Y340"/>
    <mergeCell ref="Z339:Z340"/>
    <mergeCell ref="AZ343:AZ344"/>
    <mergeCell ref="BG343:BG344"/>
    <mergeCell ref="BI343:BI344"/>
    <mergeCell ref="BJ343:BJ344"/>
    <mergeCell ref="BN343:BN344"/>
    <mergeCell ref="AW341:AW342"/>
    <mergeCell ref="AX341:AX342"/>
    <mergeCell ref="AY341:AY342"/>
    <mergeCell ref="AZ341:AZ342"/>
    <mergeCell ref="BG341:BG342"/>
    <mergeCell ref="BI341:BI342"/>
    <mergeCell ref="BJ341:BJ342"/>
    <mergeCell ref="BN341:BN342"/>
    <mergeCell ref="BO341:BO342"/>
    <mergeCell ref="BP341:BP342"/>
    <mergeCell ref="BQ341:BQ342"/>
    <mergeCell ref="BS341:BS342"/>
    <mergeCell ref="BT341:BT342"/>
    <mergeCell ref="BY341:BY342"/>
    <mergeCell ref="BZ341:BZ342"/>
    <mergeCell ref="CD341:CD342"/>
    <mergeCell ref="E343:E344"/>
    <mergeCell ref="G343:G344"/>
    <mergeCell ref="H343:H344"/>
    <mergeCell ref="K343:K344"/>
    <mergeCell ref="M343:M344"/>
    <mergeCell ref="O343:O344"/>
    <mergeCell ref="Q343:Q344"/>
    <mergeCell ref="R343:R344"/>
    <mergeCell ref="S343:S344"/>
    <mergeCell ref="T343:T344"/>
    <mergeCell ref="U343:U344"/>
    <mergeCell ref="V343:V344"/>
    <mergeCell ref="W343:W344"/>
    <mergeCell ref="Y343:Y344"/>
    <mergeCell ref="Z343:Z344"/>
    <mergeCell ref="AA343:AA344"/>
    <mergeCell ref="AA347:AA348"/>
    <mergeCell ref="AB347:AB348"/>
    <mergeCell ref="P347:P348"/>
    <mergeCell ref="AV345:AV346"/>
    <mergeCell ref="AW345:AW346"/>
    <mergeCell ref="AX345:AX346"/>
    <mergeCell ref="AY345:AY346"/>
    <mergeCell ref="AZ345:AZ346"/>
    <mergeCell ref="BG345:BG346"/>
    <mergeCell ref="BI345:BI346"/>
    <mergeCell ref="BJ345:BJ346"/>
    <mergeCell ref="BN345:BN346"/>
    <mergeCell ref="BO345:BO346"/>
    <mergeCell ref="BP345:BP346"/>
    <mergeCell ref="BQ345:BQ346"/>
    <mergeCell ref="BS345:BS346"/>
    <mergeCell ref="BT345:BT346"/>
    <mergeCell ref="BY345:BY346"/>
    <mergeCell ref="BZ345:BZ346"/>
    <mergeCell ref="CD345:CD346"/>
    <mergeCell ref="BO343:BO344"/>
    <mergeCell ref="BP343:BP344"/>
    <mergeCell ref="BQ343:BQ344"/>
    <mergeCell ref="BS343:BS344"/>
    <mergeCell ref="BT343:BT344"/>
    <mergeCell ref="BY343:BY344"/>
    <mergeCell ref="BZ343:BZ344"/>
    <mergeCell ref="CD343:CD344"/>
    <mergeCell ref="E345:E346"/>
    <mergeCell ref="G345:G346"/>
    <mergeCell ref="H345:H346"/>
    <mergeCell ref="K345:K346"/>
    <mergeCell ref="M345:M346"/>
    <mergeCell ref="O345:O346"/>
    <mergeCell ref="Q345:Q346"/>
    <mergeCell ref="R345:R346"/>
    <mergeCell ref="S345:S346"/>
    <mergeCell ref="T345:T346"/>
    <mergeCell ref="U345:U346"/>
    <mergeCell ref="V345:V346"/>
    <mergeCell ref="W345:W346"/>
    <mergeCell ref="Y345:Y346"/>
    <mergeCell ref="Z345:Z346"/>
    <mergeCell ref="AA345:AA346"/>
    <mergeCell ref="AB345:AB346"/>
    <mergeCell ref="AC345:AC346"/>
    <mergeCell ref="AD345:AD346"/>
    <mergeCell ref="AF345:AF346"/>
    <mergeCell ref="AP345:AP346"/>
    <mergeCell ref="AS345:AS346"/>
    <mergeCell ref="AT345:AT346"/>
    <mergeCell ref="AU345:AU346"/>
    <mergeCell ref="AB343:AB344"/>
    <mergeCell ref="AC343:AC344"/>
    <mergeCell ref="AD343:AD344"/>
    <mergeCell ref="AF343:AF344"/>
    <mergeCell ref="AP343:AP344"/>
    <mergeCell ref="AS343:AS344"/>
    <mergeCell ref="AT343:AT344"/>
    <mergeCell ref="AU343:AU344"/>
    <mergeCell ref="AV343:AV344"/>
    <mergeCell ref="AW343:AW344"/>
    <mergeCell ref="AX343:AX344"/>
    <mergeCell ref="AY343:AY344"/>
    <mergeCell ref="BP347:BP348"/>
    <mergeCell ref="BQ347:BQ348"/>
    <mergeCell ref="BS347:BS348"/>
    <mergeCell ref="BT347:BT348"/>
    <mergeCell ref="BY347:BY348"/>
    <mergeCell ref="BZ347:BZ348"/>
    <mergeCell ref="CD347:CD348"/>
    <mergeCell ref="E349:E350"/>
    <mergeCell ref="G349:G350"/>
    <mergeCell ref="H349:H350"/>
    <mergeCell ref="K349:K350"/>
    <mergeCell ref="M349:M350"/>
    <mergeCell ref="O349:O350"/>
    <mergeCell ref="Q349:Q350"/>
    <mergeCell ref="R349:R350"/>
    <mergeCell ref="S349:S350"/>
    <mergeCell ref="T349:T350"/>
    <mergeCell ref="U349:U350"/>
    <mergeCell ref="V349:V350"/>
    <mergeCell ref="W349:W350"/>
    <mergeCell ref="Y349:Y350"/>
    <mergeCell ref="Z349:Z350"/>
    <mergeCell ref="AA349:AA350"/>
    <mergeCell ref="AB349:AB350"/>
    <mergeCell ref="AC349:AC350"/>
    <mergeCell ref="AD349:AD350"/>
    <mergeCell ref="AF349:AF350"/>
    <mergeCell ref="AP349:AP350"/>
    <mergeCell ref="AS349:AS350"/>
    <mergeCell ref="AT349:AT350"/>
    <mergeCell ref="AU349:AU350"/>
    <mergeCell ref="AV349:AV350"/>
    <mergeCell ref="AC347:AC348"/>
    <mergeCell ref="AD347:AD348"/>
    <mergeCell ref="AF347:AF348"/>
    <mergeCell ref="AP347:AP348"/>
    <mergeCell ref="AS347:AS348"/>
    <mergeCell ref="AT347:AT348"/>
    <mergeCell ref="AU347:AU348"/>
    <mergeCell ref="AV347:AV348"/>
    <mergeCell ref="AW347:AW348"/>
    <mergeCell ref="AX347:AX348"/>
    <mergeCell ref="AY347:AY348"/>
    <mergeCell ref="AZ347:AZ348"/>
    <mergeCell ref="BG347:BG348"/>
    <mergeCell ref="BI347:BI348"/>
    <mergeCell ref="BJ347:BJ348"/>
    <mergeCell ref="BN347:BN348"/>
    <mergeCell ref="BO347:BO348"/>
    <mergeCell ref="E347:E348"/>
    <mergeCell ref="G347:G348"/>
    <mergeCell ref="H347:H348"/>
    <mergeCell ref="K347:K348"/>
    <mergeCell ref="M347:M348"/>
    <mergeCell ref="O347:O348"/>
    <mergeCell ref="Q347:Q348"/>
    <mergeCell ref="R347:R348"/>
    <mergeCell ref="S347:S348"/>
    <mergeCell ref="T347:T348"/>
    <mergeCell ref="U347:U348"/>
    <mergeCell ref="V347:V348"/>
    <mergeCell ref="W347:W348"/>
    <mergeCell ref="Y347:Y348"/>
    <mergeCell ref="Z347:Z348"/>
    <mergeCell ref="BG351:BG352"/>
    <mergeCell ref="BI351:BI352"/>
    <mergeCell ref="BJ351:BJ352"/>
    <mergeCell ref="BN351:BN352"/>
    <mergeCell ref="AW349:AW350"/>
    <mergeCell ref="AX349:AX350"/>
    <mergeCell ref="AY349:AY350"/>
    <mergeCell ref="AZ349:AZ350"/>
    <mergeCell ref="BG349:BG350"/>
    <mergeCell ref="BI349:BI350"/>
    <mergeCell ref="BJ349:BJ350"/>
    <mergeCell ref="BN349:BN350"/>
    <mergeCell ref="BO349:BO350"/>
    <mergeCell ref="BP349:BP350"/>
    <mergeCell ref="BQ349:BQ350"/>
    <mergeCell ref="BS349:BS350"/>
    <mergeCell ref="BT349:BT350"/>
    <mergeCell ref="BY349:BY350"/>
    <mergeCell ref="BZ349:BZ350"/>
    <mergeCell ref="CD349:CD350"/>
    <mergeCell ref="E351:E352"/>
    <mergeCell ref="G351:G352"/>
    <mergeCell ref="H351:H352"/>
    <mergeCell ref="K351:K352"/>
    <mergeCell ref="M351:M352"/>
    <mergeCell ref="O351:O352"/>
    <mergeCell ref="Q351:Q352"/>
    <mergeCell ref="R351:R352"/>
    <mergeCell ref="S351:S352"/>
    <mergeCell ref="T351:T352"/>
    <mergeCell ref="U351:U352"/>
    <mergeCell ref="V351:V352"/>
    <mergeCell ref="W351:W352"/>
    <mergeCell ref="Y351:Y352"/>
    <mergeCell ref="Z351:Z352"/>
    <mergeCell ref="AA351:AA352"/>
    <mergeCell ref="AA355:AA356"/>
    <mergeCell ref="AB355:AB356"/>
    <mergeCell ref="AV353:AV354"/>
    <mergeCell ref="AW353:AW354"/>
    <mergeCell ref="AX353:AX354"/>
    <mergeCell ref="AY353:AY354"/>
    <mergeCell ref="AZ353:AZ354"/>
    <mergeCell ref="BG353:BG354"/>
    <mergeCell ref="BI353:BI354"/>
    <mergeCell ref="BJ353:BJ354"/>
    <mergeCell ref="BN353:BN354"/>
    <mergeCell ref="BO353:BO354"/>
    <mergeCell ref="BP353:BP354"/>
    <mergeCell ref="BQ353:BQ354"/>
    <mergeCell ref="BS353:BS354"/>
    <mergeCell ref="BT353:BT354"/>
    <mergeCell ref="BY353:BY354"/>
    <mergeCell ref="BZ353:BZ354"/>
    <mergeCell ref="CD353:CD354"/>
    <mergeCell ref="BO351:BO352"/>
    <mergeCell ref="BP351:BP352"/>
    <mergeCell ref="BQ351:BQ352"/>
    <mergeCell ref="BS351:BS352"/>
    <mergeCell ref="BT351:BT352"/>
    <mergeCell ref="BY351:BY352"/>
    <mergeCell ref="BZ351:BZ352"/>
    <mergeCell ref="CD351:CD352"/>
    <mergeCell ref="E353:E354"/>
    <mergeCell ref="G353:G354"/>
    <mergeCell ref="H353:H354"/>
    <mergeCell ref="K353:K354"/>
    <mergeCell ref="M353:M354"/>
    <mergeCell ref="O353:O354"/>
    <mergeCell ref="Q353:Q354"/>
    <mergeCell ref="R353:R354"/>
    <mergeCell ref="S353:S354"/>
    <mergeCell ref="T353:T354"/>
    <mergeCell ref="U353:U354"/>
    <mergeCell ref="V353:V354"/>
    <mergeCell ref="W353:W354"/>
    <mergeCell ref="Y353:Y354"/>
    <mergeCell ref="Z353:Z354"/>
    <mergeCell ref="AA353:AA354"/>
    <mergeCell ref="AB353:AB354"/>
    <mergeCell ref="AC353:AC354"/>
    <mergeCell ref="AD353:AD354"/>
    <mergeCell ref="AF353:AF354"/>
    <mergeCell ref="AP353:AP354"/>
    <mergeCell ref="AS353:AS354"/>
    <mergeCell ref="AT353:AT354"/>
    <mergeCell ref="AU353:AU354"/>
    <mergeCell ref="AB351:AB352"/>
    <mergeCell ref="AC351:AC352"/>
    <mergeCell ref="AD351:AD352"/>
    <mergeCell ref="AF351:AF352"/>
    <mergeCell ref="AP351:AP352"/>
    <mergeCell ref="AS351:AS352"/>
    <mergeCell ref="AT351:AT352"/>
    <mergeCell ref="AU351:AU352"/>
    <mergeCell ref="AV351:AV352"/>
    <mergeCell ref="AW351:AW352"/>
    <mergeCell ref="AX351:AX352"/>
    <mergeCell ref="AY351:AY352"/>
    <mergeCell ref="AZ351:AZ352"/>
    <mergeCell ref="BP355:BP356"/>
    <mergeCell ref="BQ355:BQ356"/>
    <mergeCell ref="BS355:BS356"/>
    <mergeCell ref="BT355:BT356"/>
    <mergeCell ref="BY355:BY356"/>
    <mergeCell ref="BZ355:BZ356"/>
    <mergeCell ref="CD355:CD356"/>
    <mergeCell ref="E357:E358"/>
    <mergeCell ref="G357:G358"/>
    <mergeCell ref="H357:H358"/>
    <mergeCell ref="K357:K358"/>
    <mergeCell ref="M357:M358"/>
    <mergeCell ref="O357:O358"/>
    <mergeCell ref="Q357:Q358"/>
    <mergeCell ref="R357:R358"/>
    <mergeCell ref="S357:S358"/>
    <mergeCell ref="T357:T358"/>
    <mergeCell ref="U357:U358"/>
    <mergeCell ref="V357:V358"/>
    <mergeCell ref="W357:W358"/>
    <mergeCell ref="Y357:Y358"/>
    <mergeCell ref="Z357:Z358"/>
    <mergeCell ref="AA357:AA358"/>
    <mergeCell ref="AB357:AB358"/>
    <mergeCell ref="AC357:AC358"/>
    <mergeCell ref="AD357:AD358"/>
    <mergeCell ref="AF357:AF358"/>
    <mergeCell ref="AP357:AP358"/>
    <mergeCell ref="AS357:AS358"/>
    <mergeCell ref="AT357:AT358"/>
    <mergeCell ref="AU357:AU358"/>
    <mergeCell ref="AV357:AV358"/>
    <mergeCell ref="AC355:AC356"/>
    <mergeCell ref="AD355:AD356"/>
    <mergeCell ref="AF355:AF356"/>
    <mergeCell ref="AP355:AP356"/>
    <mergeCell ref="AS355:AS356"/>
    <mergeCell ref="AT355:AT356"/>
    <mergeCell ref="AU355:AU356"/>
    <mergeCell ref="AV355:AV356"/>
    <mergeCell ref="AW355:AW356"/>
    <mergeCell ref="AX355:AX356"/>
    <mergeCell ref="AY355:AY356"/>
    <mergeCell ref="AZ355:AZ356"/>
    <mergeCell ref="BG355:BG356"/>
    <mergeCell ref="BI355:BI356"/>
    <mergeCell ref="BJ355:BJ356"/>
    <mergeCell ref="BN355:BN356"/>
    <mergeCell ref="BO355:BO356"/>
    <mergeCell ref="E355:E356"/>
    <mergeCell ref="G355:G356"/>
    <mergeCell ref="H355:H356"/>
    <mergeCell ref="K355:K356"/>
    <mergeCell ref="M355:M356"/>
    <mergeCell ref="O355:O356"/>
    <mergeCell ref="Q355:Q356"/>
    <mergeCell ref="R355:R356"/>
    <mergeCell ref="S355:S356"/>
    <mergeCell ref="T355:T356"/>
    <mergeCell ref="U355:U356"/>
    <mergeCell ref="V355:V356"/>
    <mergeCell ref="W355:W356"/>
    <mergeCell ref="Y355:Y356"/>
    <mergeCell ref="Z355:Z356"/>
    <mergeCell ref="BG359:BG360"/>
    <mergeCell ref="BI359:BI360"/>
    <mergeCell ref="BJ359:BJ360"/>
    <mergeCell ref="BN359:BN360"/>
    <mergeCell ref="AW357:AW358"/>
    <mergeCell ref="AX357:AX358"/>
    <mergeCell ref="AY357:AY358"/>
    <mergeCell ref="AZ357:AZ358"/>
    <mergeCell ref="BG357:BG358"/>
    <mergeCell ref="BI357:BI358"/>
    <mergeCell ref="BJ357:BJ358"/>
    <mergeCell ref="BN357:BN358"/>
    <mergeCell ref="BO357:BO358"/>
    <mergeCell ref="BP357:BP358"/>
    <mergeCell ref="BQ357:BQ358"/>
    <mergeCell ref="BS357:BS358"/>
    <mergeCell ref="BT357:BT358"/>
    <mergeCell ref="BY357:BY358"/>
    <mergeCell ref="BZ357:BZ358"/>
    <mergeCell ref="CD357:CD358"/>
    <mergeCell ref="E359:E360"/>
    <mergeCell ref="G359:G360"/>
    <mergeCell ref="H359:H360"/>
    <mergeCell ref="K359:K360"/>
    <mergeCell ref="M359:M360"/>
    <mergeCell ref="O359:O360"/>
    <mergeCell ref="Q359:Q360"/>
    <mergeCell ref="R359:R360"/>
    <mergeCell ref="S359:S360"/>
    <mergeCell ref="T359:T360"/>
    <mergeCell ref="U359:U360"/>
    <mergeCell ref="V359:V360"/>
    <mergeCell ref="W359:W360"/>
    <mergeCell ref="Y359:Y360"/>
    <mergeCell ref="Z359:Z360"/>
    <mergeCell ref="AA359:AA360"/>
    <mergeCell ref="AA363:AA364"/>
    <mergeCell ref="AB363:AB364"/>
    <mergeCell ref="AV361:AV362"/>
    <mergeCell ref="AW361:AW362"/>
    <mergeCell ref="AX361:AX362"/>
    <mergeCell ref="AY361:AY362"/>
    <mergeCell ref="AZ361:AZ362"/>
    <mergeCell ref="BG361:BG362"/>
    <mergeCell ref="BI361:BI362"/>
    <mergeCell ref="BJ361:BJ362"/>
    <mergeCell ref="BN361:BN362"/>
    <mergeCell ref="BO361:BO362"/>
    <mergeCell ref="BP361:BP362"/>
    <mergeCell ref="BQ361:BQ362"/>
    <mergeCell ref="BS361:BS362"/>
    <mergeCell ref="BT361:BT362"/>
    <mergeCell ref="BY361:BY362"/>
    <mergeCell ref="BZ361:BZ362"/>
    <mergeCell ref="CD361:CD362"/>
    <mergeCell ref="BO359:BO360"/>
    <mergeCell ref="BP359:BP360"/>
    <mergeCell ref="BQ359:BQ360"/>
    <mergeCell ref="BS359:BS360"/>
    <mergeCell ref="BT359:BT360"/>
    <mergeCell ref="BY359:BY360"/>
    <mergeCell ref="BZ359:BZ360"/>
    <mergeCell ref="CD359:CD360"/>
    <mergeCell ref="E361:E362"/>
    <mergeCell ref="G361:G362"/>
    <mergeCell ref="H361:H362"/>
    <mergeCell ref="K361:K362"/>
    <mergeCell ref="M361:M362"/>
    <mergeCell ref="O361:O362"/>
    <mergeCell ref="Q361:Q362"/>
    <mergeCell ref="R361:R362"/>
    <mergeCell ref="S361:S362"/>
    <mergeCell ref="T361:T362"/>
    <mergeCell ref="U361:U362"/>
    <mergeCell ref="V361:V362"/>
    <mergeCell ref="W361:W362"/>
    <mergeCell ref="Y361:Y362"/>
    <mergeCell ref="Z361:Z362"/>
    <mergeCell ref="AA361:AA362"/>
    <mergeCell ref="AB361:AB362"/>
    <mergeCell ref="AC361:AC362"/>
    <mergeCell ref="AD361:AD362"/>
    <mergeCell ref="AF361:AF362"/>
    <mergeCell ref="AP361:AP362"/>
    <mergeCell ref="AS361:AS362"/>
    <mergeCell ref="AT361:AT362"/>
    <mergeCell ref="AU361:AU362"/>
    <mergeCell ref="AB359:AB360"/>
    <mergeCell ref="AC359:AC360"/>
    <mergeCell ref="AD359:AD360"/>
    <mergeCell ref="AF359:AF360"/>
    <mergeCell ref="AP359:AP360"/>
    <mergeCell ref="AS359:AS360"/>
    <mergeCell ref="AT359:AT360"/>
    <mergeCell ref="AU359:AU360"/>
    <mergeCell ref="AV359:AV360"/>
    <mergeCell ref="AW359:AW360"/>
    <mergeCell ref="AX359:AX360"/>
    <mergeCell ref="AY359:AY360"/>
    <mergeCell ref="AZ359:AZ360"/>
    <mergeCell ref="BP363:BP364"/>
    <mergeCell ref="BQ363:BQ364"/>
    <mergeCell ref="BS363:BS364"/>
    <mergeCell ref="BT363:BT364"/>
    <mergeCell ref="BY363:BY364"/>
    <mergeCell ref="BZ363:BZ364"/>
    <mergeCell ref="CD363:CD364"/>
    <mergeCell ref="E365:E366"/>
    <mergeCell ref="G365:G366"/>
    <mergeCell ref="H365:H366"/>
    <mergeCell ref="K365:K366"/>
    <mergeCell ref="M365:M366"/>
    <mergeCell ref="O365:O366"/>
    <mergeCell ref="Q365:Q366"/>
    <mergeCell ref="R365:R366"/>
    <mergeCell ref="S365:S366"/>
    <mergeCell ref="T365:T366"/>
    <mergeCell ref="U365:U366"/>
    <mergeCell ref="V365:V366"/>
    <mergeCell ref="W365:W366"/>
    <mergeCell ref="Y365:Y366"/>
    <mergeCell ref="Z365:Z366"/>
    <mergeCell ref="AA365:AA366"/>
    <mergeCell ref="AB365:AB366"/>
    <mergeCell ref="AC365:AC366"/>
    <mergeCell ref="AD365:AD366"/>
    <mergeCell ref="AF365:AF366"/>
    <mergeCell ref="AP365:AP366"/>
    <mergeCell ref="AS365:AS366"/>
    <mergeCell ref="AT365:AT366"/>
    <mergeCell ref="AU365:AU366"/>
    <mergeCell ref="AV365:AV366"/>
    <mergeCell ref="AC363:AC364"/>
    <mergeCell ref="AD363:AD364"/>
    <mergeCell ref="AF363:AF364"/>
    <mergeCell ref="AP363:AP364"/>
    <mergeCell ref="AS363:AS364"/>
    <mergeCell ref="AT363:AT364"/>
    <mergeCell ref="AU363:AU364"/>
    <mergeCell ref="AV363:AV364"/>
    <mergeCell ref="AW363:AW364"/>
    <mergeCell ref="AX363:AX364"/>
    <mergeCell ref="AY363:AY364"/>
    <mergeCell ref="AZ363:AZ364"/>
    <mergeCell ref="BG363:BG364"/>
    <mergeCell ref="BI363:BI364"/>
    <mergeCell ref="BJ363:BJ364"/>
    <mergeCell ref="BN363:BN364"/>
    <mergeCell ref="BO363:BO364"/>
    <mergeCell ref="E363:E364"/>
    <mergeCell ref="G363:G364"/>
    <mergeCell ref="H363:H364"/>
    <mergeCell ref="K363:K364"/>
    <mergeCell ref="M363:M364"/>
    <mergeCell ref="O363:O364"/>
    <mergeCell ref="Q363:Q364"/>
    <mergeCell ref="R363:R364"/>
    <mergeCell ref="S363:S364"/>
    <mergeCell ref="T363:T364"/>
    <mergeCell ref="U363:U364"/>
    <mergeCell ref="V363:V364"/>
    <mergeCell ref="W363:W364"/>
    <mergeCell ref="Y363:Y364"/>
    <mergeCell ref="Z363:Z364"/>
    <mergeCell ref="BJ367:BJ368"/>
    <mergeCell ref="BN367:BN368"/>
    <mergeCell ref="AW365:AW366"/>
    <mergeCell ref="AX365:AX366"/>
    <mergeCell ref="AY365:AY366"/>
    <mergeCell ref="AZ365:AZ366"/>
    <mergeCell ref="BG365:BG366"/>
    <mergeCell ref="BI365:BI366"/>
    <mergeCell ref="BJ365:BJ366"/>
    <mergeCell ref="BN365:BN366"/>
    <mergeCell ref="BO365:BO366"/>
    <mergeCell ref="BP365:BP366"/>
    <mergeCell ref="BQ365:BQ366"/>
    <mergeCell ref="BS365:BS366"/>
    <mergeCell ref="BT365:BT366"/>
    <mergeCell ref="BY365:BY366"/>
    <mergeCell ref="BZ365:BZ366"/>
    <mergeCell ref="CD365:CD366"/>
    <mergeCell ref="E367:E368"/>
    <mergeCell ref="G367:G368"/>
    <mergeCell ref="H367:H368"/>
    <mergeCell ref="K367:K368"/>
    <mergeCell ref="M367:M368"/>
    <mergeCell ref="O367:O368"/>
    <mergeCell ref="Q367:Q368"/>
    <mergeCell ref="R367:R368"/>
    <mergeCell ref="S367:S368"/>
    <mergeCell ref="T367:T368"/>
    <mergeCell ref="U367:U368"/>
    <mergeCell ref="V367:V368"/>
    <mergeCell ref="W367:W368"/>
    <mergeCell ref="Y367:Y368"/>
    <mergeCell ref="Z367:Z368"/>
    <mergeCell ref="AA367:AA368"/>
    <mergeCell ref="AV369:AV370"/>
    <mergeCell ref="AW369:AW370"/>
    <mergeCell ref="AX369:AX370"/>
    <mergeCell ref="AY369:AY370"/>
    <mergeCell ref="AZ369:AZ370"/>
    <mergeCell ref="BG369:BG370"/>
    <mergeCell ref="BI369:BI370"/>
    <mergeCell ref="BJ369:BJ370"/>
    <mergeCell ref="BN369:BN370"/>
    <mergeCell ref="BO369:BO370"/>
    <mergeCell ref="BP369:BP370"/>
    <mergeCell ref="BQ369:BQ370"/>
    <mergeCell ref="BS369:BS370"/>
    <mergeCell ref="BT369:BT370"/>
    <mergeCell ref="BY369:BY370"/>
    <mergeCell ref="BZ369:BZ370"/>
    <mergeCell ref="CD369:CD370"/>
    <mergeCell ref="BO367:BO368"/>
    <mergeCell ref="BP367:BP368"/>
    <mergeCell ref="BQ367:BQ368"/>
    <mergeCell ref="BS367:BS368"/>
    <mergeCell ref="BT367:BT368"/>
    <mergeCell ref="BY367:BY368"/>
    <mergeCell ref="BZ367:BZ368"/>
    <mergeCell ref="CD367:CD368"/>
    <mergeCell ref="E369:E370"/>
    <mergeCell ref="G369:G370"/>
    <mergeCell ref="H369:H370"/>
    <mergeCell ref="K369:K370"/>
    <mergeCell ref="M369:M370"/>
    <mergeCell ref="O369:O370"/>
    <mergeCell ref="Q369:Q370"/>
    <mergeCell ref="R369:R370"/>
    <mergeCell ref="S369:S370"/>
    <mergeCell ref="T369:T370"/>
    <mergeCell ref="U369:U370"/>
    <mergeCell ref="V369:V370"/>
    <mergeCell ref="W369:W370"/>
    <mergeCell ref="Y369:Y370"/>
    <mergeCell ref="Z369:Z370"/>
    <mergeCell ref="AA369:AA370"/>
    <mergeCell ref="AB369:AB370"/>
    <mergeCell ref="AC369:AC370"/>
    <mergeCell ref="AD369:AD370"/>
    <mergeCell ref="AF369:AF370"/>
    <mergeCell ref="AP369:AP370"/>
    <mergeCell ref="AS369:AS370"/>
    <mergeCell ref="AT369:AT370"/>
    <mergeCell ref="AU369:AU370"/>
    <mergeCell ref="AB367:AB368"/>
    <mergeCell ref="AC367:AC368"/>
    <mergeCell ref="AD367:AD368"/>
    <mergeCell ref="AF367:AF368"/>
    <mergeCell ref="AP367:AP368"/>
    <mergeCell ref="AS367:AS368"/>
    <mergeCell ref="AT367:AT368"/>
    <mergeCell ref="AU367:AU368"/>
    <mergeCell ref="AV367:AV368"/>
    <mergeCell ref="AW367:AW368"/>
    <mergeCell ref="AX367:AX368"/>
    <mergeCell ref="AY367:AY368"/>
    <mergeCell ref="AZ367:AZ368"/>
    <mergeCell ref="BG367:BG368"/>
    <mergeCell ref="BI367:BI368"/>
    <mergeCell ref="AC371:AC372"/>
    <mergeCell ref="AD371:AD372"/>
    <mergeCell ref="AF371:AF372"/>
    <mergeCell ref="AP371:AP372"/>
    <mergeCell ref="AS371:AS372"/>
    <mergeCell ref="AT371:AT372"/>
    <mergeCell ref="AU371:AU372"/>
    <mergeCell ref="AV371:AV372"/>
    <mergeCell ref="AW371:AW372"/>
    <mergeCell ref="AX371:AX372"/>
    <mergeCell ref="AY371:AY372"/>
    <mergeCell ref="AZ371:AZ372"/>
    <mergeCell ref="BG371:BG372"/>
    <mergeCell ref="BI371:BI372"/>
    <mergeCell ref="BJ371:BJ372"/>
    <mergeCell ref="BN371:BN372"/>
    <mergeCell ref="BO371:BO372"/>
    <mergeCell ref="E371:E372"/>
    <mergeCell ref="G371:G372"/>
    <mergeCell ref="H371:H372"/>
    <mergeCell ref="K371:K372"/>
    <mergeCell ref="M371:M372"/>
    <mergeCell ref="O371:O372"/>
    <mergeCell ref="Q371:Q372"/>
    <mergeCell ref="R371:R372"/>
    <mergeCell ref="S371:S372"/>
    <mergeCell ref="T371:T372"/>
    <mergeCell ref="U371:U372"/>
    <mergeCell ref="V371:V372"/>
    <mergeCell ref="W371:W372"/>
    <mergeCell ref="Y371:Y372"/>
    <mergeCell ref="Z371:Z372"/>
    <mergeCell ref="AA371:AA372"/>
    <mergeCell ref="AB371:AB372"/>
    <mergeCell ref="AW373:AW374"/>
    <mergeCell ref="AX373:AX374"/>
    <mergeCell ref="AY373:AY374"/>
    <mergeCell ref="AZ373:AZ374"/>
    <mergeCell ref="BG373:BG374"/>
    <mergeCell ref="BI373:BI374"/>
    <mergeCell ref="BJ373:BJ374"/>
    <mergeCell ref="BN373:BN374"/>
    <mergeCell ref="BO373:BO374"/>
    <mergeCell ref="BP373:BP374"/>
    <mergeCell ref="BQ373:BQ374"/>
    <mergeCell ref="BS373:BS374"/>
    <mergeCell ref="BT373:BT374"/>
    <mergeCell ref="BY373:BY374"/>
    <mergeCell ref="BZ373:BZ374"/>
    <mergeCell ref="CD373:CD374"/>
    <mergeCell ref="E375:E376"/>
    <mergeCell ref="G375:G376"/>
    <mergeCell ref="H375:H376"/>
    <mergeCell ref="K375:K376"/>
    <mergeCell ref="M375:M376"/>
    <mergeCell ref="O375:O376"/>
    <mergeCell ref="Q375:Q376"/>
    <mergeCell ref="R375:R376"/>
    <mergeCell ref="S375:S376"/>
    <mergeCell ref="T375:T376"/>
    <mergeCell ref="U375:U376"/>
    <mergeCell ref="V375:V376"/>
    <mergeCell ref="W375:W376"/>
    <mergeCell ref="Y375:Y376"/>
    <mergeCell ref="Z375:Z376"/>
    <mergeCell ref="AA375:AA376"/>
    <mergeCell ref="BP371:BP372"/>
    <mergeCell ref="BQ371:BQ372"/>
    <mergeCell ref="BS371:BS372"/>
    <mergeCell ref="BT371:BT372"/>
    <mergeCell ref="BY371:BY372"/>
    <mergeCell ref="BZ371:BZ372"/>
    <mergeCell ref="CD371:CD372"/>
    <mergeCell ref="E373:E374"/>
    <mergeCell ref="G373:G374"/>
    <mergeCell ref="H373:H374"/>
    <mergeCell ref="K373:K374"/>
    <mergeCell ref="M373:M374"/>
    <mergeCell ref="O373:O374"/>
    <mergeCell ref="Q373:Q374"/>
    <mergeCell ref="R373:R374"/>
    <mergeCell ref="S373:S374"/>
    <mergeCell ref="T373:T374"/>
    <mergeCell ref="U373:U374"/>
    <mergeCell ref="V373:V374"/>
    <mergeCell ref="W373:W374"/>
    <mergeCell ref="Y373:Y374"/>
    <mergeCell ref="Z373:Z374"/>
    <mergeCell ref="AA373:AA374"/>
    <mergeCell ref="AB373:AB374"/>
    <mergeCell ref="AC373:AC374"/>
    <mergeCell ref="AD373:AD374"/>
    <mergeCell ref="AF373:AF374"/>
    <mergeCell ref="AP373:AP374"/>
    <mergeCell ref="AS373:AS374"/>
    <mergeCell ref="AT373:AT374"/>
    <mergeCell ref="AU373:AU374"/>
    <mergeCell ref="AV373:AV374"/>
    <mergeCell ref="BP377:BP378"/>
    <mergeCell ref="BQ377:BQ378"/>
    <mergeCell ref="BS377:BS378"/>
    <mergeCell ref="BT377:BT378"/>
    <mergeCell ref="BY377:BY378"/>
    <mergeCell ref="BZ377:BZ378"/>
    <mergeCell ref="CD377:CD378"/>
    <mergeCell ref="BO375:BO376"/>
    <mergeCell ref="BP375:BP376"/>
    <mergeCell ref="BQ375:BQ376"/>
    <mergeCell ref="BS375:BS376"/>
    <mergeCell ref="BT375:BT376"/>
    <mergeCell ref="BY375:BY376"/>
    <mergeCell ref="BZ375:BZ376"/>
    <mergeCell ref="CD375:CD376"/>
    <mergeCell ref="E377:E378"/>
    <mergeCell ref="G377:G378"/>
    <mergeCell ref="H377:H378"/>
    <mergeCell ref="K377:K378"/>
    <mergeCell ref="M377:M378"/>
    <mergeCell ref="O377:O378"/>
    <mergeCell ref="Q377:Q378"/>
    <mergeCell ref="R377:R378"/>
    <mergeCell ref="S377:S378"/>
    <mergeCell ref="T377:T378"/>
    <mergeCell ref="U377:U378"/>
    <mergeCell ref="V377:V378"/>
    <mergeCell ref="W377:W378"/>
    <mergeCell ref="Y377:Y378"/>
    <mergeCell ref="Z377:Z378"/>
    <mergeCell ref="AA377:AA378"/>
    <mergeCell ref="AB377:AB378"/>
    <mergeCell ref="AC377:AC378"/>
    <mergeCell ref="AD377:AD378"/>
    <mergeCell ref="AF377:AF378"/>
    <mergeCell ref="AP377:AP378"/>
    <mergeCell ref="AS377:AS378"/>
    <mergeCell ref="AT377:AT378"/>
    <mergeCell ref="AU377:AU378"/>
    <mergeCell ref="AB375:AB376"/>
    <mergeCell ref="AC375:AC376"/>
    <mergeCell ref="AD375:AD376"/>
    <mergeCell ref="AF375:AF376"/>
    <mergeCell ref="AP375:AP376"/>
    <mergeCell ref="AS375:AS376"/>
    <mergeCell ref="AT375:AT376"/>
    <mergeCell ref="AU375:AU376"/>
    <mergeCell ref="AV375:AV376"/>
    <mergeCell ref="AW375:AW376"/>
    <mergeCell ref="AX375:AX376"/>
    <mergeCell ref="AY375:AY376"/>
    <mergeCell ref="AZ375:AZ376"/>
    <mergeCell ref="BG375:BG376"/>
    <mergeCell ref="BI375:BI376"/>
    <mergeCell ref="BJ375:BJ376"/>
    <mergeCell ref="BN375:BN376"/>
    <mergeCell ref="AV377:AV378"/>
    <mergeCell ref="AW377:AW378"/>
    <mergeCell ref="AX377:AX378"/>
    <mergeCell ref="AY377:AY378"/>
    <mergeCell ref="AZ377:AZ378"/>
    <mergeCell ref="AC379:AC380"/>
    <mergeCell ref="AD379:AD380"/>
    <mergeCell ref="AF379:AF380"/>
    <mergeCell ref="AP379:AP380"/>
    <mergeCell ref="AS379:AS380"/>
    <mergeCell ref="AT379:AT380"/>
    <mergeCell ref="AU379:AU380"/>
    <mergeCell ref="AV379:AV380"/>
    <mergeCell ref="AW379:AW380"/>
    <mergeCell ref="AX379:AX380"/>
    <mergeCell ref="AY379:AY380"/>
    <mergeCell ref="AZ379:AZ380"/>
    <mergeCell ref="BG379:BG380"/>
    <mergeCell ref="BI379:BI380"/>
    <mergeCell ref="BJ379:BJ380"/>
    <mergeCell ref="BN379:BN380"/>
    <mergeCell ref="BO379:BO380"/>
    <mergeCell ref="E379:E380"/>
    <mergeCell ref="G379:G380"/>
    <mergeCell ref="H379:H380"/>
    <mergeCell ref="K379:K380"/>
    <mergeCell ref="M379:M380"/>
    <mergeCell ref="O379:O380"/>
    <mergeCell ref="Q379:Q380"/>
    <mergeCell ref="R379:R380"/>
    <mergeCell ref="S379:S380"/>
    <mergeCell ref="T379:T380"/>
    <mergeCell ref="U379:U380"/>
    <mergeCell ref="V379:V380"/>
    <mergeCell ref="W379:W380"/>
    <mergeCell ref="Y379:Y380"/>
    <mergeCell ref="Z379:Z380"/>
    <mergeCell ref="BG377:BG378"/>
    <mergeCell ref="BI377:BI378"/>
    <mergeCell ref="BJ377:BJ378"/>
    <mergeCell ref="BN377:BN378"/>
    <mergeCell ref="BO377:BO378"/>
    <mergeCell ref="AA379:AA380"/>
    <mergeCell ref="AB379:AB380"/>
    <mergeCell ref="AW381:AW382"/>
    <mergeCell ref="AX381:AX382"/>
    <mergeCell ref="AY381:AY382"/>
    <mergeCell ref="AZ381:AZ382"/>
    <mergeCell ref="BG381:BG382"/>
    <mergeCell ref="BI381:BI382"/>
    <mergeCell ref="BJ381:BJ382"/>
    <mergeCell ref="BN381:BN382"/>
    <mergeCell ref="BO381:BO382"/>
    <mergeCell ref="BP381:BP382"/>
    <mergeCell ref="BQ381:BQ382"/>
    <mergeCell ref="BS381:BS382"/>
    <mergeCell ref="BT381:BT382"/>
    <mergeCell ref="BY381:BY382"/>
    <mergeCell ref="BZ381:BZ382"/>
    <mergeCell ref="CD381:CD382"/>
    <mergeCell ref="E383:E384"/>
    <mergeCell ref="G383:G384"/>
    <mergeCell ref="H383:H384"/>
    <mergeCell ref="K383:K384"/>
    <mergeCell ref="M383:M384"/>
    <mergeCell ref="O383:O384"/>
    <mergeCell ref="Q383:Q384"/>
    <mergeCell ref="R383:R384"/>
    <mergeCell ref="S383:S384"/>
    <mergeCell ref="T383:T384"/>
    <mergeCell ref="U383:U384"/>
    <mergeCell ref="V383:V384"/>
    <mergeCell ref="W383:W384"/>
    <mergeCell ref="Y383:Y384"/>
    <mergeCell ref="Z383:Z384"/>
    <mergeCell ref="AA383:AA384"/>
    <mergeCell ref="BP379:BP380"/>
    <mergeCell ref="BQ379:BQ380"/>
    <mergeCell ref="BS379:BS380"/>
    <mergeCell ref="BT379:BT380"/>
    <mergeCell ref="BY379:BY380"/>
    <mergeCell ref="BZ379:BZ380"/>
    <mergeCell ref="CD379:CD380"/>
    <mergeCell ref="E381:E382"/>
    <mergeCell ref="G381:G382"/>
    <mergeCell ref="H381:H382"/>
    <mergeCell ref="K381:K382"/>
    <mergeCell ref="M381:M382"/>
    <mergeCell ref="O381:O382"/>
    <mergeCell ref="Q381:Q382"/>
    <mergeCell ref="R381:R382"/>
    <mergeCell ref="S381:S382"/>
    <mergeCell ref="T381:T382"/>
    <mergeCell ref="U381:U382"/>
    <mergeCell ref="V381:V382"/>
    <mergeCell ref="W381:W382"/>
    <mergeCell ref="Y381:Y382"/>
    <mergeCell ref="Z381:Z382"/>
    <mergeCell ref="AA381:AA382"/>
    <mergeCell ref="AB381:AB382"/>
    <mergeCell ref="AC381:AC382"/>
    <mergeCell ref="AD381:AD382"/>
    <mergeCell ref="AF381:AF382"/>
    <mergeCell ref="AP381:AP382"/>
    <mergeCell ref="AS381:AS382"/>
    <mergeCell ref="AT381:AT382"/>
    <mergeCell ref="AU381:AU382"/>
    <mergeCell ref="AV381:AV382"/>
    <mergeCell ref="BO383:BO384"/>
    <mergeCell ref="BP383:BP384"/>
    <mergeCell ref="BQ383:BQ384"/>
    <mergeCell ref="BS383:BS384"/>
    <mergeCell ref="BT383:BT384"/>
    <mergeCell ref="BY383:BY384"/>
    <mergeCell ref="BZ383:BZ384"/>
    <mergeCell ref="CD383:CD384"/>
    <mergeCell ref="E395:E396"/>
    <mergeCell ref="G395:G396"/>
    <mergeCell ref="H395:H396"/>
    <mergeCell ref="K395:K396"/>
    <mergeCell ref="M395:M396"/>
    <mergeCell ref="O395:O396"/>
    <mergeCell ref="Q395:Q396"/>
    <mergeCell ref="R395:R396"/>
    <mergeCell ref="S395:S396"/>
    <mergeCell ref="T395:T396"/>
    <mergeCell ref="U395:U396"/>
    <mergeCell ref="V395:V396"/>
    <mergeCell ref="W395:W396"/>
    <mergeCell ref="Y395:Y396"/>
    <mergeCell ref="Z395:Z396"/>
    <mergeCell ref="AA395:AA396"/>
    <mergeCell ref="AB395:AB396"/>
    <mergeCell ref="AC395:AC396"/>
    <mergeCell ref="AD395:AD396"/>
    <mergeCell ref="AF395:AF396"/>
    <mergeCell ref="AP395:AP396"/>
    <mergeCell ref="AS395:AS396"/>
    <mergeCell ref="AT395:AT396"/>
    <mergeCell ref="AU395:AU396"/>
    <mergeCell ref="AB383:AB384"/>
    <mergeCell ref="AC383:AC384"/>
    <mergeCell ref="AD383:AD384"/>
    <mergeCell ref="AF383:AF384"/>
    <mergeCell ref="AP383:AP384"/>
    <mergeCell ref="AS383:AS384"/>
    <mergeCell ref="AT383:AT384"/>
    <mergeCell ref="AU383:AU384"/>
    <mergeCell ref="AV383:AV384"/>
    <mergeCell ref="AW383:AW384"/>
    <mergeCell ref="AX383:AX384"/>
    <mergeCell ref="AY383:AY384"/>
    <mergeCell ref="BO393:BO394"/>
    <mergeCell ref="E393:E394"/>
    <mergeCell ref="G393:G394"/>
    <mergeCell ref="H393:H394"/>
    <mergeCell ref="K393:K394"/>
    <mergeCell ref="M393:M394"/>
    <mergeCell ref="O393:O394"/>
    <mergeCell ref="Q393:Q394"/>
    <mergeCell ref="BG383:BG384"/>
    <mergeCell ref="BI383:BI384"/>
    <mergeCell ref="BJ383:BJ384"/>
    <mergeCell ref="BN383:BN384"/>
    <mergeCell ref="BG385:BG386"/>
    <mergeCell ref="BI385:BI386"/>
    <mergeCell ref="BJ385:BJ386"/>
    <mergeCell ref="BN385:BN386"/>
    <mergeCell ref="AW391:AW392"/>
    <mergeCell ref="AX391:AX392"/>
    <mergeCell ref="AZ383:AZ384"/>
    <mergeCell ref="AV395:AV396"/>
    <mergeCell ref="BZ399:BZ400"/>
    <mergeCell ref="CD399:CD400"/>
    <mergeCell ref="E401:E402"/>
    <mergeCell ref="G401:G402"/>
    <mergeCell ref="H401:H402"/>
    <mergeCell ref="K401:K402"/>
    <mergeCell ref="M401:M402"/>
    <mergeCell ref="O401:O402"/>
    <mergeCell ref="Q401:Q402"/>
    <mergeCell ref="R401:R402"/>
    <mergeCell ref="S401:S402"/>
    <mergeCell ref="T401:T402"/>
    <mergeCell ref="U401:U402"/>
    <mergeCell ref="V401:V402"/>
    <mergeCell ref="W401:W402"/>
    <mergeCell ref="Y401:Y402"/>
    <mergeCell ref="Z401:Z402"/>
    <mergeCell ref="AA401:AA402"/>
    <mergeCell ref="BP397:BP398"/>
    <mergeCell ref="BQ397:BQ398"/>
    <mergeCell ref="BS397:BS398"/>
    <mergeCell ref="BT397:BT398"/>
    <mergeCell ref="BY397:BY398"/>
    <mergeCell ref="BZ397:BZ398"/>
    <mergeCell ref="CD397:CD398"/>
    <mergeCell ref="E399:E400"/>
    <mergeCell ref="G399:G400"/>
    <mergeCell ref="H399:H400"/>
    <mergeCell ref="K399:K400"/>
    <mergeCell ref="M399:M400"/>
    <mergeCell ref="O399:O400"/>
    <mergeCell ref="Q399:Q400"/>
    <mergeCell ref="R399:R400"/>
    <mergeCell ref="S399:S400"/>
    <mergeCell ref="T399:T400"/>
    <mergeCell ref="U399:U400"/>
    <mergeCell ref="V399:V400"/>
    <mergeCell ref="W399:W400"/>
    <mergeCell ref="Y399:Y400"/>
    <mergeCell ref="Z399:Z400"/>
    <mergeCell ref="AA399:AA400"/>
    <mergeCell ref="AB399:AB400"/>
    <mergeCell ref="AC399:AC400"/>
    <mergeCell ref="AD399:AD400"/>
    <mergeCell ref="AF399:AF400"/>
    <mergeCell ref="AP399:AP400"/>
    <mergeCell ref="AS399:AS400"/>
    <mergeCell ref="AT399:AT400"/>
    <mergeCell ref="AU399:AU400"/>
    <mergeCell ref="AV399:AV400"/>
    <mergeCell ref="AC397:AC398"/>
    <mergeCell ref="AD397:AD398"/>
    <mergeCell ref="AF397:AF398"/>
    <mergeCell ref="AP397:AP398"/>
    <mergeCell ref="AS397:AS398"/>
    <mergeCell ref="AT397:AT398"/>
    <mergeCell ref="AU397:AU398"/>
    <mergeCell ref="AV397:AV398"/>
    <mergeCell ref="AW397:AW398"/>
    <mergeCell ref="AX397:AX398"/>
    <mergeCell ref="AY397:AY398"/>
    <mergeCell ref="AZ397:AZ398"/>
    <mergeCell ref="BG397:BG398"/>
    <mergeCell ref="BI397:BI398"/>
    <mergeCell ref="BZ403:BZ404"/>
    <mergeCell ref="CD403:CD404"/>
    <mergeCell ref="BO401:BO402"/>
    <mergeCell ref="BP401:BP402"/>
    <mergeCell ref="BQ401:BQ402"/>
    <mergeCell ref="BS401:BS402"/>
    <mergeCell ref="BT401:BT402"/>
    <mergeCell ref="BY401:BY402"/>
    <mergeCell ref="BZ401:BZ402"/>
    <mergeCell ref="CD401:CD402"/>
    <mergeCell ref="E403:E404"/>
    <mergeCell ref="G403:G404"/>
    <mergeCell ref="H403:H404"/>
    <mergeCell ref="K403:K404"/>
    <mergeCell ref="M403:M404"/>
    <mergeCell ref="O403:O404"/>
    <mergeCell ref="Q403:Q404"/>
    <mergeCell ref="R403:R404"/>
    <mergeCell ref="S403:S404"/>
    <mergeCell ref="T403:T404"/>
    <mergeCell ref="U403:U404"/>
    <mergeCell ref="V403:V404"/>
    <mergeCell ref="W403:W404"/>
    <mergeCell ref="Y403:Y404"/>
    <mergeCell ref="Z403:Z404"/>
    <mergeCell ref="AA403:AA404"/>
    <mergeCell ref="AB403:AB404"/>
    <mergeCell ref="AC403:AC404"/>
    <mergeCell ref="AD403:AD404"/>
    <mergeCell ref="AF403:AF404"/>
    <mergeCell ref="AP403:AP404"/>
    <mergeCell ref="AS403:AS404"/>
    <mergeCell ref="AT403:AT404"/>
    <mergeCell ref="AU403:AU404"/>
    <mergeCell ref="AB401:AB402"/>
    <mergeCell ref="AC401:AC402"/>
    <mergeCell ref="AD401:AD402"/>
    <mergeCell ref="AF401:AF402"/>
    <mergeCell ref="AP401:AP402"/>
    <mergeCell ref="AS401:AS402"/>
    <mergeCell ref="AT401:AT402"/>
    <mergeCell ref="AU401:AU402"/>
    <mergeCell ref="AV401:AV402"/>
    <mergeCell ref="AW401:AW402"/>
    <mergeCell ref="AX401:AX402"/>
    <mergeCell ref="AY401:AY402"/>
    <mergeCell ref="AZ401:AZ402"/>
    <mergeCell ref="BG401:BG402"/>
    <mergeCell ref="BI401:BI402"/>
    <mergeCell ref="BJ401:BJ402"/>
    <mergeCell ref="BN401:BN402"/>
    <mergeCell ref="AV403:AV404"/>
    <mergeCell ref="AW403:AW404"/>
    <mergeCell ref="AX403:AX404"/>
    <mergeCell ref="AY403:AY404"/>
    <mergeCell ref="AZ403:AZ404"/>
    <mergeCell ref="BG403:BG404"/>
    <mergeCell ref="BI403:BI404"/>
    <mergeCell ref="BJ403:BJ404"/>
    <mergeCell ref="BN403:BN404"/>
    <mergeCell ref="BO403:BO404"/>
    <mergeCell ref="BP403:BP404"/>
    <mergeCell ref="BQ403:BQ404"/>
    <mergeCell ref="BS403:BS404"/>
    <mergeCell ref="BT403:BT404"/>
    <mergeCell ref="BY403:BY404"/>
    <mergeCell ref="AW399:AW400"/>
    <mergeCell ref="AX399:AX400"/>
    <mergeCell ref="AY399:AY400"/>
    <mergeCell ref="AZ399:AZ400"/>
    <mergeCell ref="BG399:BG400"/>
    <mergeCell ref="BI399:BI400"/>
    <mergeCell ref="BJ399:BJ400"/>
    <mergeCell ref="BN399:BN400"/>
    <mergeCell ref="BO399:BO400"/>
    <mergeCell ref="BP399:BP400"/>
    <mergeCell ref="BQ399:BQ400"/>
    <mergeCell ref="BS399:BS400"/>
    <mergeCell ref="BT399:BT400"/>
    <mergeCell ref="BY399:BY400"/>
    <mergeCell ref="BJ397:BJ398"/>
    <mergeCell ref="BN397:BN398"/>
    <mergeCell ref="BO397:BO398"/>
    <mergeCell ref="AW393:AW394"/>
    <mergeCell ref="AX393:AX394"/>
    <mergeCell ref="AY393:AY394"/>
    <mergeCell ref="AZ393:AZ394"/>
    <mergeCell ref="BG393:BG394"/>
    <mergeCell ref="BI393:BI394"/>
    <mergeCell ref="BJ393:BJ394"/>
    <mergeCell ref="BN393:BN394"/>
    <mergeCell ref="BG395:BG396"/>
    <mergeCell ref="BI395:BI396"/>
    <mergeCell ref="BJ395:BJ396"/>
    <mergeCell ref="BN395:BN396"/>
    <mergeCell ref="BO395:BO396"/>
    <mergeCell ref="BP395:BP396"/>
    <mergeCell ref="BQ395:BQ396"/>
    <mergeCell ref="BS395:BS396"/>
    <mergeCell ref="BT395:BT396"/>
    <mergeCell ref="BY395:BY396"/>
    <mergeCell ref="AW395:AW396"/>
    <mergeCell ref="AX395:AX396"/>
    <mergeCell ref="AY395:AY396"/>
    <mergeCell ref="AZ395:AZ396"/>
    <mergeCell ref="CD387:CD388"/>
    <mergeCell ref="BO385:BO386"/>
    <mergeCell ref="BP385:BP386"/>
    <mergeCell ref="BQ385:BQ386"/>
    <mergeCell ref="BS385:BS386"/>
    <mergeCell ref="BT385:BT386"/>
    <mergeCell ref="BY385:BY386"/>
    <mergeCell ref="BZ385:BZ386"/>
    <mergeCell ref="CD385:CD386"/>
    <mergeCell ref="E387:E388"/>
    <mergeCell ref="G387:G388"/>
    <mergeCell ref="H387:H388"/>
    <mergeCell ref="K387:K388"/>
    <mergeCell ref="M387:M388"/>
    <mergeCell ref="O387:O388"/>
    <mergeCell ref="Q387:Q388"/>
    <mergeCell ref="E397:E398"/>
    <mergeCell ref="G397:G398"/>
    <mergeCell ref="H397:H398"/>
    <mergeCell ref="K397:K398"/>
    <mergeCell ref="M397:M398"/>
    <mergeCell ref="O397:O398"/>
    <mergeCell ref="Q397:Q398"/>
    <mergeCell ref="R397:R398"/>
    <mergeCell ref="S397:S398"/>
    <mergeCell ref="T397:T398"/>
    <mergeCell ref="U397:U398"/>
    <mergeCell ref="V397:V398"/>
    <mergeCell ref="W397:W398"/>
    <mergeCell ref="Y397:Y398"/>
    <mergeCell ref="S391:S392"/>
    <mergeCell ref="T391:T392"/>
    <mergeCell ref="U391:U392"/>
    <mergeCell ref="V391:V392"/>
    <mergeCell ref="W391:W392"/>
    <mergeCell ref="Y391:Y392"/>
    <mergeCell ref="Z391:Z392"/>
    <mergeCell ref="AA391:AA392"/>
    <mergeCell ref="AB391:AB392"/>
    <mergeCell ref="AC391:AC392"/>
    <mergeCell ref="AD391:AD392"/>
    <mergeCell ref="AF391:AF392"/>
    <mergeCell ref="AP391:AP392"/>
    <mergeCell ref="AS391:AS392"/>
    <mergeCell ref="AT391:AT392"/>
    <mergeCell ref="AU391:AU392"/>
    <mergeCell ref="AV391:AV392"/>
    <mergeCell ref="AC393:AC394"/>
    <mergeCell ref="AD393:AD394"/>
    <mergeCell ref="AF393:AF394"/>
    <mergeCell ref="AP393:AP394"/>
    <mergeCell ref="AS393:AS394"/>
    <mergeCell ref="AT393:AT394"/>
    <mergeCell ref="AU393:AU394"/>
    <mergeCell ref="AV393:AV394"/>
    <mergeCell ref="AA393:AA394"/>
    <mergeCell ref="AB393:AB394"/>
    <mergeCell ref="P395:P396"/>
    <mergeCell ref="P397:P398"/>
    <mergeCell ref="BZ395:BZ396"/>
    <mergeCell ref="CD395:CD396"/>
    <mergeCell ref="Z397:Z398"/>
    <mergeCell ref="AA397:AA398"/>
    <mergeCell ref="AB397:AB398"/>
    <mergeCell ref="AB385:AB386"/>
    <mergeCell ref="AC385:AC386"/>
    <mergeCell ref="AD385:AD386"/>
    <mergeCell ref="AF385:AF386"/>
    <mergeCell ref="AP385:AP386"/>
    <mergeCell ref="AS385:AS386"/>
    <mergeCell ref="AT385:AT386"/>
    <mergeCell ref="AU385:AU386"/>
    <mergeCell ref="AV385:AV386"/>
    <mergeCell ref="AW385:AW386"/>
    <mergeCell ref="AX385:AX386"/>
    <mergeCell ref="AY385:AY386"/>
    <mergeCell ref="AZ385:AZ386"/>
    <mergeCell ref="BP389:BP390"/>
    <mergeCell ref="BQ389:BQ390"/>
    <mergeCell ref="BS389:BS390"/>
    <mergeCell ref="AY391:AY392"/>
    <mergeCell ref="AZ391:AZ392"/>
    <mergeCell ref="BG391:BG392"/>
    <mergeCell ref="BI391:BI392"/>
    <mergeCell ref="BJ391:BJ392"/>
    <mergeCell ref="BN391:BN392"/>
    <mergeCell ref="BO391:BO392"/>
    <mergeCell ref="BP391:BP392"/>
    <mergeCell ref="BQ391:BQ392"/>
    <mergeCell ref="BS391:BS392"/>
    <mergeCell ref="BT391:BT392"/>
    <mergeCell ref="BY391:BY392"/>
    <mergeCell ref="BZ391:BZ392"/>
    <mergeCell ref="CD391:CD392"/>
    <mergeCell ref="E385:E386"/>
    <mergeCell ref="G385:G386"/>
    <mergeCell ref="H385:H386"/>
    <mergeCell ref="K385:K386"/>
    <mergeCell ref="M385:M386"/>
    <mergeCell ref="O385:O386"/>
    <mergeCell ref="Q385:Q386"/>
    <mergeCell ref="R385:R386"/>
    <mergeCell ref="S385:S386"/>
    <mergeCell ref="T385:T386"/>
    <mergeCell ref="U385:U386"/>
    <mergeCell ref="V385:V386"/>
    <mergeCell ref="W385:W386"/>
    <mergeCell ref="Y385:Y386"/>
    <mergeCell ref="Z385:Z386"/>
    <mergeCell ref="AA385:AA386"/>
    <mergeCell ref="AA389:AA390"/>
    <mergeCell ref="AB389:AB390"/>
    <mergeCell ref="AV387:AV388"/>
    <mergeCell ref="AW387:AW388"/>
    <mergeCell ref="AX387:AX388"/>
    <mergeCell ref="AY387:AY388"/>
    <mergeCell ref="AZ387:AZ388"/>
    <mergeCell ref="BG387:BG388"/>
    <mergeCell ref="BI387:BI388"/>
    <mergeCell ref="BJ387:BJ388"/>
    <mergeCell ref="BN387:BN388"/>
    <mergeCell ref="BO387:BO388"/>
    <mergeCell ref="BP387:BP388"/>
    <mergeCell ref="BQ387:BQ388"/>
    <mergeCell ref="BS387:BS388"/>
    <mergeCell ref="BT387:BT388"/>
    <mergeCell ref="BY387:BY388"/>
    <mergeCell ref="BZ387:BZ388"/>
    <mergeCell ref="AS389:AS390"/>
    <mergeCell ref="AT389:AT390"/>
    <mergeCell ref="AU389:AU390"/>
    <mergeCell ref="AV389:AV390"/>
    <mergeCell ref="AW389:AW390"/>
    <mergeCell ref="AX389:AX390"/>
    <mergeCell ref="AY389:AY390"/>
    <mergeCell ref="AZ389:AZ390"/>
    <mergeCell ref="BG389:BG390"/>
    <mergeCell ref="BI389:BI390"/>
    <mergeCell ref="BJ389:BJ390"/>
    <mergeCell ref="BN389:BN390"/>
    <mergeCell ref="BO389:BO390"/>
    <mergeCell ref="E389:E390"/>
    <mergeCell ref="G389:G390"/>
    <mergeCell ref="H389:H390"/>
    <mergeCell ref="K389:K390"/>
    <mergeCell ref="M389:M390"/>
    <mergeCell ref="O389:O390"/>
    <mergeCell ref="Q389:Q390"/>
    <mergeCell ref="R389:R390"/>
    <mergeCell ref="S389:S390"/>
    <mergeCell ref="T389:T390"/>
    <mergeCell ref="U389:U390"/>
    <mergeCell ref="V389:V390"/>
    <mergeCell ref="W389:W390"/>
    <mergeCell ref="Y389:Y390"/>
    <mergeCell ref="Z389:Z390"/>
    <mergeCell ref="P389:P390"/>
    <mergeCell ref="P391:P392"/>
    <mergeCell ref="P393:P394"/>
    <mergeCell ref="R387:R388"/>
    <mergeCell ref="S387:S388"/>
    <mergeCell ref="T387:T388"/>
    <mergeCell ref="U387:U388"/>
    <mergeCell ref="V387:V388"/>
    <mergeCell ref="W387:W388"/>
    <mergeCell ref="Y387:Y388"/>
    <mergeCell ref="Z387:Z388"/>
    <mergeCell ref="AA387:AA388"/>
    <mergeCell ref="AB387:AB388"/>
    <mergeCell ref="AC387:AC388"/>
    <mergeCell ref="AD387:AD388"/>
    <mergeCell ref="AF387:AF388"/>
    <mergeCell ref="AP387:AP388"/>
    <mergeCell ref="AS387:AS388"/>
    <mergeCell ref="AT387:AT388"/>
    <mergeCell ref="AU387:AU388"/>
    <mergeCell ref="R393:R394"/>
    <mergeCell ref="S393:S394"/>
    <mergeCell ref="T393:T394"/>
    <mergeCell ref="U393:U394"/>
    <mergeCell ref="V393:V394"/>
    <mergeCell ref="W393:W394"/>
    <mergeCell ref="Y393:Y394"/>
    <mergeCell ref="Z393:Z394"/>
    <mergeCell ref="AX405:AX406"/>
    <mergeCell ref="AY405:AY406"/>
    <mergeCell ref="AZ405:AZ406"/>
    <mergeCell ref="BG405:BG406"/>
    <mergeCell ref="BI405:BI406"/>
    <mergeCell ref="BJ405:BJ406"/>
    <mergeCell ref="BN405:BN406"/>
    <mergeCell ref="BO405:BO406"/>
    <mergeCell ref="BP405:BP406"/>
    <mergeCell ref="BQ405:BQ406"/>
    <mergeCell ref="BS405:BS406"/>
    <mergeCell ref="BT405:BT406"/>
    <mergeCell ref="BY405:BY406"/>
    <mergeCell ref="BZ405:BZ406"/>
    <mergeCell ref="CD405:CD406"/>
    <mergeCell ref="E407:E408"/>
    <mergeCell ref="G407:G408"/>
    <mergeCell ref="H407:H408"/>
    <mergeCell ref="K407:K408"/>
    <mergeCell ref="M407:M408"/>
    <mergeCell ref="O407:O408"/>
    <mergeCell ref="Q407:Q408"/>
    <mergeCell ref="R407:R408"/>
    <mergeCell ref="S407:S408"/>
    <mergeCell ref="T407:T408"/>
    <mergeCell ref="U407:U408"/>
    <mergeCell ref="V407:V408"/>
    <mergeCell ref="W407:W408"/>
    <mergeCell ref="Y407:Y408"/>
    <mergeCell ref="Z407:Z408"/>
    <mergeCell ref="AA407:AA408"/>
    <mergeCell ref="BT389:BT390"/>
    <mergeCell ref="BY389:BY390"/>
    <mergeCell ref="BZ389:BZ390"/>
    <mergeCell ref="CD389:CD390"/>
    <mergeCell ref="E405:E406"/>
    <mergeCell ref="G405:G406"/>
    <mergeCell ref="H405:H406"/>
    <mergeCell ref="K405:K406"/>
    <mergeCell ref="M405:M406"/>
    <mergeCell ref="O405:O406"/>
    <mergeCell ref="Q405:Q406"/>
    <mergeCell ref="R405:R406"/>
    <mergeCell ref="S405:S406"/>
    <mergeCell ref="T405:T406"/>
    <mergeCell ref="U405:U406"/>
    <mergeCell ref="V405:V406"/>
    <mergeCell ref="W405:W406"/>
    <mergeCell ref="Y405:Y406"/>
    <mergeCell ref="Z405:Z406"/>
    <mergeCell ref="AA405:AA406"/>
    <mergeCell ref="AB405:AB406"/>
    <mergeCell ref="AC405:AC406"/>
    <mergeCell ref="AD405:AD406"/>
    <mergeCell ref="AF405:AF406"/>
    <mergeCell ref="AP405:AP406"/>
    <mergeCell ref="AS405:AS406"/>
    <mergeCell ref="AT405:AT406"/>
    <mergeCell ref="AU405:AU406"/>
    <mergeCell ref="AV405:AV406"/>
    <mergeCell ref="AC389:AC390"/>
    <mergeCell ref="AD389:AD390"/>
    <mergeCell ref="AF389:AF390"/>
    <mergeCell ref="AP389:AP390"/>
    <mergeCell ref="BP393:BP394"/>
    <mergeCell ref="BQ393:BQ394"/>
    <mergeCell ref="BS393:BS394"/>
    <mergeCell ref="BT393:BT394"/>
    <mergeCell ref="BY393:BY394"/>
    <mergeCell ref="BZ393:BZ394"/>
    <mergeCell ref="CD393:CD394"/>
    <mergeCell ref="E391:E392"/>
    <mergeCell ref="G391:G392"/>
    <mergeCell ref="H391:H392"/>
    <mergeCell ref="K391:K392"/>
    <mergeCell ref="M391:M392"/>
    <mergeCell ref="O391:O392"/>
    <mergeCell ref="Q391:Q392"/>
    <mergeCell ref="R391:R392"/>
    <mergeCell ref="AA411:AA412"/>
    <mergeCell ref="AB411:AB412"/>
    <mergeCell ref="AV409:AV410"/>
    <mergeCell ref="AW409:AW410"/>
    <mergeCell ref="AX409:AX410"/>
    <mergeCell ref="AY409:AY410"/>
    <mergeCell ref="AZ409:AZ410"/>
    <mergeCell ref="BG409:BG410"/>
    <mergeCell ref="BI409:BI410"/>
    <mergeCell ref="BJ409:BJ410"/>
    <mergeCell ref="BN409:BN410"/>
    <mergeCell ref="BO409:BO410"/>
    <mergeCell ref="BP409:BP410"/>
    <mergeCell ref="BQ409:BQ410"/>
    <mergeCell ref="BS409:BS410"/>
    <mergeCell ref="BT409:BT410"/>
    <mergeCell ref="BY409:BY410"/>
    <mergeCell ref="BZ409:BZ410"/>
    <mergeCell ref="CD409:CD410"/>
    <mergeCell ref="BO407:BO408"/>
    <mergeCell ref="BP407:BP408"/>
    <mergeCell ref="BQ407:BQ408"/>
    <mergeCell ref="BS407:BS408"/>
    <mergeCell ref="BT407:BT408"/>
    <mergeCell ref="BY407:BY408"/>
    <mergeCell ref="BZ407:BZ408"/>
    <mergeCell ref="CD407:CD408"/>
    <mergeCell ref="E409:E410"/>
    <mergeCell ref="G409:G410"/>
    <mergeCell ref="H409:H410"/>
    <mergeCell ref="K409:K410"/>
    <mergeCell ref="M409:M410"/>
    <mergeCell ref="O409:O410"/>
    <mergeCell ref="Q409:Q410"/>
    <mergeCell ref="R409:R410"/>
    <mergeCell ref="S409:S410"/>
    <mergeCell ref="T409:T410"/>
    <mergeCell ref="U409:U410"/>
    <mergeCell ref="V409:V410"/>
    <mergeCell ref="W409:W410"/>
    <mergeCell ref="Y409:Y410"/>
    <mergeCell ref="Z409:Z410"/>
    <mergeCell ref="AA409:AA410"/>
    <mergeCell ref="AB409:AB410"/>
    <mergeCell ref="BG407:BG408"/>
    <mergeCell ref="BI407:BI408"/>
    <mergeCell ref="BJ407:BJ408"/>
    <mergeCell ref="BN407:BN408"/>
    <mergeCell ref="AW405:AW406"/>
    <mergeCell ref="AC409:AC410"/>
    <mergeCell ref="AD409:AD410"/>
    <mergeCell ref="AF409:AF410"/>
    <mergeCell ref="AP409:AP410"/>
    <mergeCell ref="AS409:AS410"/>
    <mergeCell ref="AT409:AT410"/>
    <mergeCell ref="AU409:AU410"/>
    <mergeCell ref="AB407:AB408"/>
    <mergeCell ref="AC407:AC408"/>
    <mergeCell ref="AD407:AD408"/>
    <mergeCell ref="AF407:AF408"/>
    <mergeCell ref="AP407:AP408"/>
    <mergeCell ref="AS407:AS408"/>
    <mergeCell ref="AT407:AT408"/>
    <mergeCell ref="AU407:AU408"/>
    <mergeCell ref="AV407:AV408"/>
    <mergeCell ref="AW407:AW408"/>
    <mergeCell ref="AX407:AX408"/>
    <mergeCell ref="AY407:AY408"/>
    <mergeCell ref="AZ407:AZ408"/>
    <mergeCell ref="BP411:BP412"/>
    <mergeCell ref="BQ411:BQ412"/>
    <mergeCell ref="BS411:BS412"/>
    <mergeCell ref="BT411:BT412"/>
    <mergeCell ref="BY411:BY412"/>
    <mergeCell ref="BZ411:BZ412"/>
    <mergeCell ref="CD411:CD412"/>
    <mergeCell ref="E413:E414"/>
    <mergeCell ref="G413:G414"/>
    <mergeCell ref="H413:H414"/>
    <mergeCell ref="K413:K414"/>
    <mergeCell ref="M413:M414"/>
    <mergeCell ref="O413:O414"/>
    <mergeCell ref="Q413:Q414"/>
    <mergeCell ref="R413:R414"/>
    <mergeCell ref="S413:S414"/>
    <mergeCell ref="T413:T414"/>
    <mergeCell ref="U413:U414"/>
    <mergeCell ref="V413:V414"/>
    <mergeCell ref="W413:W414"/>
    <mergeCell ref="Y413:Y414"/>
    <mergeCell ref="Z413:Z414"/>
    <mergeCell ref="AA413:AA414"/>
    <mergeCell ref="AB413:AB414"/>
    <mergeCell ref="AC413:AC414"/>
    <mergeCell ref="AD413:AD414"/>
    <mergeCell ref="AF413:AF414"/>
    <mergeCell ref="AP413:AP414"/>
    <mergeCell ref="AS413:AS414"/>
    <mergeCell ref="AT413:AT414"/>
    <mergeCell ref="AU413:AU414"/>
    <mergeCell ref="AV413:AV414"/>
    <mergeCell ref="AC411:AC412"/>
    <mergeCell ref="AD411:AD412"/>
    <mergeCell ref="AF411:AF412"/>
    <mergeCell ref="AP411:AP412"/>
    <mergeCell ref="AS411:AS412"/>
    <mergeCell ref="AT411:AT412"/>
    <mergeCell ref="AU411:AU412"/>
    <mergeCell ref="AV411:AV412"/>
    <mergeCell ref="AW411:AW412"/>
    <mergeCell ref="AX411:AX412"/>
    <mergeCell ref="AY411:AY412"/>
    <mergeCell ref="AZ411:AZ412"/>
    <mergeCell ref="BG411:BG412"/>
    <mergeCell ref="BI411:BI412"/>
    <mergeCell ref="BJ411:BJ412"/>
    <mergeCell ref="BN411:BN412"/>
    <mergeCell ref="BO411:BO412"/>
    <mergeCell ref="E411:E412"/>
    <mergeCell ref="G411:G412"/>
    <mergeCell ref="H411:H412"/>
    <mergeCell ref="K411:K412"/>
    <mergeCell ref="M411:M412"/>
    <mergeCell ref="O411:O412"/>
    <mergeCell ref="Q411:Q412"/>
    <mergeCell ref="R411:R412"/>
    <mergeCell ref="S411:S412"/>
    <mergeCell ref="T411:T412"/>
    <mergeCell ref="U411:U412"/>
    <mergeCell ref="V411:V412"/>
    <mergeCell ref="W411:W412"/>
    <mergeCell ref="Y411:Y412"/>
    <mergeCell ref="Z411:Z412"/>
    <mergeCell ref="BG415:BG416"/>
    <mergeCell ref="BI415:BI416"/>
    <mergeCell ref="BJ415:BJ416"/>
    <mergeCell ref="BN415:BN416"/>
    <mergeCell ref="AW413:AW414"/>
    <mergeCell ref="AX413:AX414"/>
    <mergeCell ref="AY413:AY414"/>
    <mergeCell ref="AZ413:AZ414"/>
    <mergeCell ref="BG413:BG414"/>
    <mergeCell ref="BI413:BI414"/>
    <mergeCell ref="BJ413:BJ414"/>
    <mergeCell ref="BN413:BN414"/>
    <mergeCell ref="BO413:BO414"/>
    <mergeCell ref="BP413:BP414"/>
    <mergeCell ref="BQ413:BQ414"/>
    <mergeCell ref="BS413:BS414"/>
    <mergeCell ref="BT413:BT414"/>
    <mergeCell ref="BY413:BY414"/>
    <mergeCell ref="BZ413:BZ414"/>
    <mergeCell ref="CD413:CD414"/>
    <mergeCell ref="E415:E416"/>
    <mergeCell ref="G415:G416"/>
    <mergeCell ref="H415:H416"/>
    <mergeCell ref="K415:K416"/>
    <mergeCell ref="M415:M416"/>
    <mergeCell ref="O415:O416"/>
    <mergeCell ref="Q415:Q416"/>
    <mergeCell ref="R415:R416"/>
    <mergeCell ref="S415:S416"/>
    <mergeCell ref="T415:T416"/>
    <mergeCell ref="U415:U416"/>
    <mergeCell ref="V415:V416"/>
    <mergeCell ref="W415:W416"/>
    <mergeCell ref="Y415:Y416"/>
    <mergeCell ref="Z415:Z416"/>
    <mergeCell ref="AA415:AA416"/>
    <mergeCell ref="AA419:AA420"/>
    <mergeCell ref="AB419:AB420"/>
    <mergeCell ref="AV417:AV418"/>
    <mergeCell ref="AW417:AW418"/>
    <mergeCell ref="AX417:AX418"/>
    <mergeCell ref="AY417:AY418"/>
    <mergeCell ref="AZ417:AZ418"/>
    <mergeCell ref="BG417:BG418"/>
    <mergeCell ref="BI417:BI418"/>
    <mergeCell ref="BJ417:BJ418"/>
    <mergeCell ref="BN417:BN418"/>
    <mergeCell ref="BO417:BO418"/>
    <mergeCell ref="BP417:BP418"/>
    <mergeCell ref="BQ417:BQ418"/>
    <mergeCell ref="BS417:BS418"/>
    <mergeCell ref="BT417:BT418"/>
    <mergeCell ref="BY417:BY418"/>
    <mergeCell ref="BZ417:BZ418"/>
    <mergeCell ref="CD417:CD418"/>
    <mergeCell ref="BO415:BO416"/>
    <mergeCell ref="BP415:BP416"/>
    <mergeCell ref="BQ415:BQ416"/>
    <mergeCell ref="BS415:BS416"/>
    <mergeCell ref="BT415:BT416"/>
    <mergeCell ref="BY415:BY416"/>
    <mergeCell ref="BZ415:BZ416"/>
    <mergeCell ref="CD415:CD416"/>
    <mergeCell ref="E417:E418"/>
    <mergeCell ref="G417:G418"/>
    <mergeCell ref="H417:H418"/>
    <mergeCell ref="K417:K418"/>
    <mergeCell ref="M417:M418"/>
    <mergeCell ref="O417:O418"/>
    <mergeCell ref="Q417:Q418"/>
    <mergeCell ref="R417:R418"/>
    <mergeCell ref="S417:S418"/>
    <mergeCell ref="T417:T418"/>
    <mergeCell ref="U417:U418"/>
    <mergeCell ref="V417:V418"/>
    <mergeCell ref="W417:W418"/>
    <mergeCell ref="Y417:Y418"/>
    <mergeCell ref="Z417:Z418"/>
    <mergeCell ref="AA417:AA418"/>
    <mergeCell ref="AB417:AB418"/>
    <mergeCell ref="AC417:AC418"/>
    <mergeCell ref="AD417:AD418"/>
    <mergeCell ref="AF417:AF418"/>
    <mergeCell ref="AP417:AP418"/>
    <mergeCell ref="AS417:AS418"/>
    <mergeCell ref="AT417:AT418"/>
    <mergeCell ref="AU417:AU418"/>
    <mergeCell ref="AB415:AB416"/>
    <mergeCell ref="AC415:AC416"/>
    <mergeCell ref="AD415:AD416"/>
    <mergeCell ref="AF415:AF416"/>
    <mergeCell ref="AP415:AP416"/>
    <mergeCell ref="AS415:AS416"/>
    <mergeCell ref="AT415:AT416"/>
    <mergeCell ref="AU415:AU416"/>
    <mergeCell ref="AV415:AV416"/>
    <mergeCell ref="AW415:AW416"/>
    <mergeCell ref="AX415:AX416"/>
    <mergeCell ref="AY415:AY416"/>
    <mergeCell ref="AZ415:AZ416"/>
    <mergeCell ref="BP419:BP420"/>
    <mergeCell ref="BQ419:BQ420"/>
    <mergeCell ref="BS419:BS420"/>
    <mergeCell ref="BT419:BT420"/>
    <mergeCell ref="BY419:BY420"/>
    <mergeCell ref="BZ419:BZ420"/>
    <mergeCell ref="CD419:CD420"/>
    <mergeCell ref="E421:E422"/>
    <mergeCell ref="G421:G422"/>
    <mergeCell ref="H421:H422"/>
    <mergeCell ref="K421:K422"/>
    <mergeCell ref="M421:M422"/>
    <mergeCell ref="O421:O422"/>
    <mergeCell ref="Q421:Q422"/>
    <mergeCell ref="R421:R422"/>
    <mergeCell ref="S421:S422"/>
    <mergeCell ref="T421:T422"/>
    <mergeCell ref="U421:U422"/>
    <mergeCell ref="V421:V422"/>
    <mergeCell ref="W421:W422"/>
    <mergeCell ref="Y421:Y422"/>
    <mergeCell ref="Z421:Z422"/>
    <mergeCell ref="AA421:AA422"/>
    <mergeCell ref="AB421:AB422"/>
    <mergeCell ref="AC421:AC422"/>
    <mergeCell ref="AD421:AD422"/>
    <mergeCell ref="AF421:AF422"/>
    <mergeCell ref="AP421:AP422"/>
    <mergeCell ref="AS421:AS422"/>
    <mergeCell ref="AT421:AT422"/>
    <mergeCell ref="AU421:AU422"/>
    <mergeCell ref="AV421:AV422"/>
    <mergeCell ref="AC419:AC420"/>
    <mergeCell ref="AD419:AD420"/>
    <mergeCell ref="AF419:AF420"/>
    <mergeCell ref="AP419:AP420"/>
    <mergeCell ref="AS419:AS420"/>
    <mergeCell ref="AT419:AT420"/>
    <mergeCell ref="AU419:AU420"/>
    <mergeCell ref="AV419:AV420"/>
    <mergeCell ref="AW419:AW420"/>
    <mergeCell ref="AX419:AX420"/>
    <mergeCell ref="AY419:AY420"/>
    <mergeCell ref="AZ419:AZ420"/>
    <mergeCell ref="BG419:BG420"/>
    <mergeCell ref="BI419:BI420"/>
    <mergeCell ref="BJ419:BJ420"/>
    <mergeCell ref="BN419:BN420"/>
    <mergeCell ref="BO419:BO420"/>
    <mergeCell ref="E419:E420"/>
    <mergeCell ref="G419:G420"/>
    <mergeCell ref="H419:H420"/>
    <mergeCell ref="K419:K420"/>
    <mergeCell ref="M419:M420"/>
    <mergeCell ref="O419:O420"/>
    <mergeCell ref="Q419:Q420"/>
    <mergeCell ref="R419:R420"/>
    <mergeCell ref="S419:S420"/>
    <mergeCell ref="T419:T420"/>
    <mergeCell ref="U419:U420"/>
    <mergeCell ref="V419:V420"/>
    <mergeCell ref="W419:W420"/>
    <mergeCell ref="Y419:Y420"/>
    <mergeCell ref="Z419:Z420"/>
    <mergeCell ref="BG423:BG424"/>
    <mergeCell ref="BI423:BI424"/>
    <mergeCell ref="BJ423:BJ424"/>
    <mergeCell ref="BN423:BN424"/>
    <mergeCell ref="AW421:AW422"/>
    <mergeCell ref="AX421:AX422"/>
    <mergeCell ref="AY421:AY422"/>
    <mergeCell ref="AZ421:AZ422"/>
    <mergeCell ref="BG421:BG422"/>
    <mergeCell ref="BI421:BI422"/>
    <mergeCell ref="BJ421:BJ422"/>
    <mergeCell ref="BN421:BN422"/>
    <mergeCell ref="BO421:BO422"/>
    <mergeCell ref="BP421:BP422"/>
    <mergeCell ref="BQ421:BQ422"/>
    <mergeCell ref="BS421:BS422"/>
    <mergeCell ref="BT421:BT422"/>
    <mergeCell ref="BY421:BY422"/>
    <mergeCell ref="BZ421:BZ422"/>
    <mergeCell ref="CD421:CD422"/>
    <mergeCell ref="E423:E424"/>
    <mergeCell ref="G423:G424"/>
    <mergeCell ref="H423:H424"/>
    <mergeCell ref="K423:K424"/>
    <mergeCell ref="M423:M424"/>
    <mergeCell ref="O423:O424"/>
    <mergeCell ref="Q423:Q424"/>
    <mergeCell ref="R423:R424"/>
    <mergeCell ref="S423:S424"/>
    <mergeCell ref="T423:T424"/>
    <mergeCell ref="U423:U424"/>
    <mergeCell ref="V423:V424"/>
    <mergeCell ref="W423:W424"/>
    <mergeCell ref="Y423:Y424"/>
    <mergeCell ref="Z423:Z424"/>
    <mergeCell ref="AA423:AA424"/>
    <mergeCell ref="AA427:AA428"/>
    <mergeCell ref="AB427:AB428"/>
    <mergeCell ref="AV425:AV426"/>
    <mergeCell ref="AW425:AW426"/>
    <mergeCell ref="AX425:AX426"/>
    <mergeCell ref="AY425:AY426"/>
    <mergeCell ref="AZ425:AZ426"/>
    <mergeCell ref="BG425:BG426"/>
    <mergeCell ref="BI425:BI426"/>
    <mergeCell ref="BJ425:BJ426"/>
    <mergeCell ref="BN425:BN426"/>
    <mergeCell ref="BO425:BO426"/>
    <mergeCell ref="BP425:BP426"/>
    <mergeCell ref="BQ425:BQ426"/>
    <mergeCell ref="BS425:BS426"/>
    <mergeCell ref="BT425:BT426"/>
    <mergeCell ref="BY425:BY426"/>
    <mergeCell ref="BZ425:BZ426"/>
    <mergeCell ref="CD425:CD426"/>
    <mergeCell ref="BO423:BO424"/>
    <mergeCell ref="BP423:BP424"/>
    <mergeCell ref="BQ423:BQ424"/>
    <mergeCell ref="BS423:BS424"/>
    <mergeCell ref="BT423:BT424"/>
    <mergeCell ref="BY423:BY424"/>
    <mergeCell ref="BZ423:BZ424"/>
    <mergeCell ref="CD423:CD424"/>
    <mergeCell ref="E425:E426"/>
    <mergeCell ref="G425:G426"/>
    <mergeCell ref="H425:H426"/>
    <mergeCell ref="K425:K426"/>
    <mergeCell ref="M425:M426"/>
    <mergeCell ref="O425:O426"/>
    <mergeCell ref="Q425:Q426"/>
    <mergeCell ref="R425:R426"/>
    <mergeCell ref="S425:S426"/>
    <mergeCell ref="T425:T426"/>
    <mergeCell ref="U425:U426"/>
    <mergeCell ref="V425:V426"/>
    <mergeCell ref="W425:W426"/>
    <mergeCell ref="Y425:Y426"/>
    <mergeCell ref="Z425:Z426"/>
    <mergeCell ref="AA425:AA426"/>
    <mergeCell ref="AB425:AB426"/>
    <mergeCell ref="AC425:AC426"/>
    <mergeCell ref="AD425:AD426"/>
    <mergeCell ref="AF425:AF426"/>
    <mergeCell ref="AP425:AP426"/>
    <mergeCell ref="AS425:AS426"/>
    <mergeCell ref="AT425:AT426"/>
    <mergeCell ref="AU425:AU426"/>
    <mergeCell ref="AB423:AB424"/>
    <mergeCell ref="AC423:AC424"/>
    <mergeCell ref="AD423:AD424"/>
    <mergeCell ref="AF423:AF424"/>
    <mergeCell ref="AP423:AP424"/>
    <mergeCell ref="AS423:AS424"/>
    <mergeCell ref="AT423:AT424"/>
    <mergeCell ref="AU423:AU424"/>
    <mergeCell ref="AV423:AV424"/>
    <mergeCell ref="AW423:AW424"/>
    <mergeCell ref="AX423:AX424"/>
    <mergeCell ref="AY423:AY424"/>
    <mergeCell ref="AZ423:AZ424"/>
    <mergeCell ref="BP427:BP428"/>
    <mergeCell ref="BQ427:BQ428"/>
    <mergeCell ref="BS427:BS428"/>
    <mergeCell ref="BT427:BT428"/>
    <mergeCell ref="BY427:BY428"/>
    <mergeCell ref="BZ427:BZ428"/>
    <mergeCell ref="CD427:CD428"/>
    <mergeCell ref="E429:E430"/>
    <mergeCell ref="G429:G430"/>
    <mergeCell ref="H429:H430"/>
    <mergeCell ref="K429:K430"/>
    <mergeCell ref="M429:M430"/>
    <mergeCell ref="O429:O430"/>
    <mergeCell ref="Q429:Q430"/>
    <mergeCell ref="R429:R430"/>
    <mergeCell ref="S429:S430"/>
    <mergeCell ref="T429:T430"/>
    <mergeCell ref="U429:U430"/>
    <mergeCell ref="V429:V430"/>
    <mergeCell ref="W429:W430"/>
    <mergeCell ref="Y429:Y430"/>
    <mergeCell ref="Z429:Z430"/>
    <mergeCell ref="AA429:AA430"/>
    <mergeCell ref="AB429:AB430"/>
    <mergeCell ref="AC429:AC430"/>
    <mergeCell ref="AD429:AD430"/>
    <mergeCell ref="AF429:AF430"/>
    <mergeCell ref="AP429:AP430"/>
    <mergeCell ref="AS429:AS430"/>
    <mergeCell ref="AT429:AT430"/>
    <mergeCell ref="AU429:AU430"/>
    <mergeCell ref="AV429:AV430"/>
    <mergeCell ref="AC427:AC428"/>
    <mergeCell ref="AD427:AD428"/>
    <mergeCell ref="AF427:AF428"/>
    <mergeCell ref="AP427:AP428"/>
    <mergeCell ref="AS427:AS428"/>
    <mergeCell ref="AT427:AT428"/>
    <mergeCell ref="AU427:AU428"/>
    <mergeCell ref="AV427:AV428"/>
    <mergeCell ref="AW427:AW428"/>
    <mergeCell ref="AX427:AX428"/>
    <mergeCell ref="AY427:AY428"/>
    <mergeCell ref="AZ427:AZ428"/>
    <mergeCell ref="BG427:BG428"/>
    <mergeCell ref="BI427:BI428"/>
    <mergeCell ref="BJ427:BJ428"/>
    <mergeCell ref="BN427:BN428"/>
    <mergeCell ref="BO427:BO428"/>
    <mergeCell ref="E427:E428"/>
    <mergeCell ref="G427:G428"/>
    <mergeCell ref="H427:H428"/>
    <mergeCell ref="K427:K428"/>
    <mergeCell ref="M427:M428"/>
    <mergeCell ref="O427:O428"/>
    <mergeCell ref="Q427:Q428"/>
    <mergeCell ref="R427:R428"/>
    <mergeCell ref="S427:S428"/>
    <mergeCell ref="T427:T428"/>
    <mergeCell ref="U427:U428"/>
    <mergeCell ref="V427:V428"/>
    <mergeCell ref="W427:W428"/>
    <mergeCell ref="Y427:Y428"/>
    <mergeCell ref="Z427:Z428"/>
    <mergeCell ref="BG431:BG432"/>
    <mergeCell ref="BI431:BI432"/>
    <mergeCell ref="BJ431:BJ432"/>
    <mergeCell ref="BN431:BN432"/>
    <mergeCell ref="AW429:AW430"/>
    <mergeCell ref="AX429:AX430"/>
    <mergeCell ref="AY429:AY430"/>
    <mergeCell ref="AZ429:AZ430"/>
    <mergeCell ref="BG429:BG430"/>
    <mergeCell ref="BI429:BI430"/>
    <mergeCell ref="BJ429:BJ430"/>
    <mergeCell ref="BN429:BN430"/>
    <mergeCell ref="BO429:BO430"/>
    <mergeCell ref="BP429:BP430"/>
    <mergeCell ref="BQ429:BQ430"/>
    <mergeCell ref="BS429:BS430"/>
    <mergeCell ref="BT429:BT430"/>
    <mergeCell ref="BY429:BY430"/>
    <mergeCell ref="BZ429:BZ430"/>
    <mergeCell ref="CD429:CD430"/>
    <mergeCell ref="E431:E432"/>
    <mergeCell ref="G431:G432"/>
    <mergeCell ref="H431:H432"/>
    <mergeCell ref="K431:K432"/>
    <mergeCell ref="M431:M432"/>
    <mergeCell ref="O431:O432"/>
    <mergeCell ref="Q431:Q432"/>
    <mergeCell ref="R431:R432"/>
    <mergeCell ref="S431:S432"/>
    <mergeCell ref="T431:T432"/>
    <mergeCell ref="U431:U432"/>
    <mergeCell ref="V431:V432"/>
    <mergeCell ref="W431:W432"/>
    <mergeCell ref="Y431:Y432"/>
    <mergeCell ref="Z431:Z432"/>
    <mergeCell ref="AA431:AA432"/>
    <mergeCell ref="AA435:AA436"/>
    <mergeCell ref="AB435:AB436"/>
    <mergeCell ref="AV433:AV434"/>
    <mergeCell ref="AW433:AW434"/>
    <mergeCell ref="AX433:AX434"/>
    <mergeCell ref="AY433:AY434"/>
    <mergeCell ref="AZ433:AZ434"/>
    <mergeCell ref="BG433:BG434"/>
    <mergeCell ref="BI433:BI434"/>
    <mergeCell ref="BJ433:BJ434"/>
    <mergeCell ref="BN433:BN434"/>
    <mergeCell ref="BO433:BO434"/>
    <mergeCell ref="BP433:BP434"/>
    <mergeCell ref="BQ433:BQ434"/>
    <mergeCell ref="BS433:BS434"/>
    <mergeCell ref="BT433:BT434"/>
    <mergeCell ref="BY433:BY434"/>
    <mergeCell ref="BZ433:BZ434"/>
    <mergeCell ref="CD433:CD434"/>
    <mergeCell ref="BO431:BO432"/>
    <mergeCell ref="BP431:BP432"/>
    <mergeCell ref="BQ431:BQ432"/>
    <mergeCell ref="BS431:BS432"/>
    <mergeCell ref="BT431:BT432"/>
    <mergeCell ref="BY431:BY432"/>
    <mergeCell ref="BZ431:BZ432"/>
    <mergeCell ref="CD431:CD432"/>
    <mergeCell ref="E433:E434"/>
    <mergeCell ref="G433:G434"/>
    <mergeCell ref="H433:H434"/>
    <mergeCell ref="K433:K434"/>
    <mergeCell ref="M433:M434"/>
    <mergeCell ref="O433:O434"/>
    <mergeCell ref="Q433:Q434"/>
    <mergeCell ref="R433:R434"/>
    <mergeCell ref="S433:S434"/>
    <mergeCell ref="T433:T434"/>
    <mergeCell ref="U433:U434"/>
    <mergeCell ref="V433:V434"/>
    <mergeCell ref="W433:W434"/>
    <mergeCell ref="Y433:Y434"/>
    <mergeCell ref="Z433:Z434"/>
    <mergeCell ref="AA433:AA434"/>
    <mergeCell ref="AB433:AB434"/>
    <mergeCell ref="AC433:AC434"/>
    <mergeCell ref="AD433:AD434"/>
    <mergeCell ref="AF433:AF434"/>
    <mergeCell ref="AP433:AP434"/>
    <mergeCell ref="AS433:AS434"/>
    <mergeCell ref="AT433:AT434"/>
    <mergeCell ref="AU433:AU434"/>
    <mergeCell ref="AB431:AB432"/>
    <mergeCell ref="AC431:AC432"/>
    <mergeCell ref="AD431:AD432"/>
    <mergeCell ref="AF431:AF432"/>
    <mergeCell ref="AP431:AP432"/>
    <mergeCell ref="AS431:AS432"/>
    <mergeCell ref="AT431:AT432"/>
    <mergeCell ref="AU431:AU432"/>
    <mergeCell ref="AV431:AV432"/>
    <mergeCell ref="AW431:AW432"/>
    <mergeCell ref="AX431:AX432"/>
    <mergeCell ref="AY431:AY432"/>
    <mergeCell ref="AZ431:AZ432"/>
    <mergeCell ref="BP435:BP436"/>
    <mergeCell ref="BQ435:BQ436"/>
    <mergeCell ref="BS435:BS436"/>
    <mergeCell ref="BT435:BT436"/>
    <mergeCell ref="BY435:BY436"/>
    <mergeCell ref="BZ435:BZ436"/>
    <mergeCell ref="CD435:CD436"/>
    <mergeCell ref="E445:E446"/>
    <mergeCell ref="G445:G446"/>
    <mergeCell ref="H445:H446"/>
    <mergeCell ref="K445:K446"/>
    <mergeCell ref="M445:M446"/>
    <mergeCell ref="O445:O446"/>
    <mergeCell ref="Q445:Q446"/>
    <mergeCell ref="R445:R446"/>
    <mergeCell ref="S445:S446"/>
    <mergeCell ref="T445:T446"/>
    <mergeCell ref="U445:U446"/>
    <mergeCell ref="V445:V446"/>
    <mergeCell ref="W445:W446"/>
    <mergeCell ref="Y445:Y446"/>
    <mergeCell ref="Z445:Z446"/>
    <mergeCell ref="AA445:AA446"/>
    <mergeCell ref="AB445:AB446"/>
    <mergeCell ref="AC445:AC446"/>
    <mergeCell ref="AD445:AD446"/>
    <mergeCell ref="AF445:AF446"/>
    <mergeCell ref="AP445:AP446"/>
    <mergeCell ref="AS445:AS446"/>
    <mergeCell ref="AT445:AT446"/>
    <mergeCell ref="AU445:AU446"/>
    <mergeCell ref="AV445:AV446"/>
    <mergeCell ref="AC435:AC436"/>
    <mergeCell ref="AD435:AD436"/>
    <mergeCell ref="AF435:AF436"/>
    <mergeCell ref="AP435:AP436"/>
    <mergeCell ref="AS435:AS436"/>
    <mergeCell ref="AT435:AT436"/>
    <mergeCell ref="AU435:AU436"/>
    <mergeCell ref="AV435:AV436"/>
    <mergeCell ref="AW435:AW436"/>
    <mergeCell ref="AX435:AX436"/>
    <mergeCell ref="AY435:AY436"/>
    <mergeCell ref="AZ435:AZ436"/>
    <mergeCell ref="BG435:BG436"/>
    <mergeCell ref="BI435:BI436"/>
    <mergeCell ref="BJ435:BJ436"/>
    <mergeCell ref="BN435:BN436"/>
    <mergeCell ref="BO435:BO436"/>
    <mergeCell ref="E435:E436"/>
    <mergeCell ref="G435:G436"/>
    <mergeCell ref="H435:H436"/>
    <mergeCell ref="K435:K436"/>
    <mergeCell ref="M435:M436"/>
    <mergeCell ref="O435:O436"/>
    <mergeCell ref="Q435:Q436"/>
    <mergeCell ref="R435:R436"/>
    <mergeCell ref="S435:S436"/>
    <mergeCell ref="T435:T436"/>
    <mergeCell ref="U435:U436"/>
    <mergeCell ref="V435:V436"/>
    <mergeCell ref="W435:W436"/>
    <mergeCell ref="Y435:Y436"/>
    <mergeCell ref="Z435:Z436"/>
    <mergeCell ref="AW445:AW446"/>
    <mergeCell ref="AX445:AX446"/>
    <mergeCell ref="AY445:AY446"/>
    <mergeCell ref="AZ445:AZ446"/>
    <mergeCell ref="BG445:BG446"/>
    <mergeCell ref="BI445:BI446"/>
    <mergeCell ref="BJ445:BJ446"/>
    <mergeCell ref="BN445:BN446"/>
    <mergeCell ref="BO445:BO446"/>
    <mergeCell ref="BP445:BP446"/>
    <mergeCell ref="BG441:BG442"/>
    <mergeCell ref="BI441:BI442"/>
    <mergeCell ref="BJ441:BJ442"/>
    <mergeCell ref="BN441:BN442"/>
    <mergeCell ref="BO441:BO442"/>
    <mergeCell ref="BP441:BP442"/>
    <mergeCell ref="AZ441:AZ442"/>
    <mergeCell ref="BQ445:BQ446"/>
    <mergeCell ref="BS445:BS446"/>
    <mergeCell ref="BT445:BT446"/>
    <mergeCell ref="BY445:BY446"/>
    <mergeCell ref="BZ445:BZ446"/>
    <mergeCell ref="CD445:CD446"/>
    <mergeCell ref="E447:E448"/>
    <mergeCell ref="G447:G448"/>
    <mergeCell ref="H447:H448"/>
    <mergeCell ref="K447:K448"/>
    <mergeCell ref="M447:M448"/>
    <mergeCell ref="O447:O448"/>
    <mergeCell ref="Q447:Q448"/>
    <mergeCell ref="R447:R448"/>
    <mergeCell ref="S447:S448"/>
    <mergeCell ref="T447:T448"/>
    <mergeCell ref="U447:U448"/>
    <mergeCell ref="V447:V448"/>
    <mergeCell ref="W447:W448"/>
    <mergeCell ref="Y447:Y448"/>
    <mergeCell ref="Z447:Z448"/>
    <mergeCell ref="AA447:AA448"/>
    <mergeCell ref="AV449:AV450"/>
    <mergeCell ref="AW449:AW450"/>
    <mergeCell ref="AX449:AX450"/>
    <mergeCell ref="AY449:AY450"/>
    <mergeCell ref="AZ449:AZ450"/>
    <mergeCell ref="BG449:BG450"/>
    <mergeCell ref="BI449:BI450"/>
    <mergeCell ref="BJ449:BJ450"/>
    <mergeCell ref="BN449:BN450"/>
    <mergeCell ref="BO449:BO450"/>
    <mergeCell ref="BP449:BP450"/>
    <mergeCell ref="BQ449:BQ450"/>
    <mergeCell ref="BS449:BS450"/>
    <mergeCell ref="BT449:BT450"/>
    <mergeCell ref="BY449:BY450"/>
    <mergeCell ref="BZ449:BZ450"/>
    <mergeCell ref="CD449:CD450"/>
    <mergeCell ref="BO447:BO448"/>
    <mergeCell ref="BP447:BP448"/>
    <mergeCell ref="BQ447:BQ448"/>
    <mergeCell ref="BS447:BS448"/>
    <mergeCell ref="BT447:BT448"/>
    <mergeCell ref="BY447:BY448"/>
    <mergeCell ref="BZ447:BZ448"/>
    <mergeCell ref="CD447:CD448"/>
    <mergeCell ref="E449:E450"/>
    <mergeCell ref="G449:G450"/>
    <mergeCell ref="M449:M450"/>
    <mergeCell ref="O449:O450"/>
    <mergeCell ref="Q449:Q450"/>
    <mergeCell ref="R449:R450"/>
    <mergeCell ref="S449:S450"/>
    <mergeCell ref="T449:T450"/>
    <mergeCell ref="U449:U450"/>
    <mergeCell ref="V449:V450"/>
    <mergeCell ref="W449:W450"/>
    <mergeCell ref="Y449:Y450"/>
    <mergeCell ref="Z449:Z450"/>
    <mergeCell ref="AA449:AA450"/>
    <mergeCell ref="AB449:AB450"/>
    <mergeCell ref="AC449:AC450"/>
    <mergeCell ref="AD449:AD450"/>
    <mergeCell ref="AF449:AF450"/>
    <mergeCell ref="AP449:AP450"/>
    <mergeCell ref="AS449:AS450"/>
    <mergeCell ref="AT449:AT450"/>
    <mergeCell ref="AU449:AU450"/>
    <mergeCell ref="AB447:AB448"/>
    <mergeCell ref="AC447:AC448"/>
    <mergeCell ref="AD447:AD448"/>
    <mergeCell ref="AF447:AF448"/>
    <mergeCell ref="AP447:AP448"/>
    <mergeCell ref="AS447:AS448"/>
    <mergeCell ref="AT447:AT448"/>
    <mergeCell ref="AU447:AU448"/>
    <mergeCell ref="AV447:AV448"/>
    <mergeCell ref="AW447:AW448"/>
    <mergeCell ref="AX447:AX448"/>
    <mergeCell ref="AY447:AY448"/>
    <mergeCell ref="CD451:CD452"/>
    <mergeCell ref="BG451:BG452"/>
    <mergeCell ref="BI451:BI452"/>
    <mergeCell ref="BJ451:BJ452"/>
    <mergeCell ref="BN451:BN452"/>
    <mergeCell ref="BO451:BO452"/>
    <mergeCell ref="BP451:BP452"/>
    <mergeCell ref="BQ451:BQ452"/>
    <mergeCell ref="BS451:BS452"/>
    <mergeCell ref="BT451:BT452"/>
    <mergeCell ref="BY451:BY452"/>
    <mergeCell ref="BZ451:BZ452"/>
    <mergeCell ref="BG447:BG448"/>
    <mergeCell ref="BI447:BI448"/>
    <mergeCell ref="BJ447:BJ448"/>
    <mergeCell ref="BN447:BN448"/>
    <mergeCell ref="AZ447:AZ448"/>
    <mergeCell ref="AF451:AF452"/>
    <mergeCell ref="AP451:AP452"/>
    <mergeCell ref="AF453:AF454"/>
    <mergeCell ref="AP453:AP454"/>
    <mergeCell ref="AS453:AS454"/>
    <mergeCell ref="AT453:AT454"/>
    <mergeCell ref="AU453:AU454"/>
    <mergeCell ref="AV453:AV454"/>
    <mergeCell ref="AW453:AW454"/>
    <mergeCell ref="AX453:AX454"/>
    <mergeCell ref="AY453:AY454"/>
    <mergeCell ref="AZ453:AZ454"/>
    <mergeCell ref="AS451:AS452"/>
    <mergeCell ref="AT451:AT452"/>
    <mergeCell ref="AU451:AU452"/>
    <mergeCell ref="AV451:AV452"/>
    <mergeCell ref="AW451:AW452"/>
    <mergeCell ref="AX451:AX452"/>
    <mergeCell ref="AY451:AY452"/>
    <mergeCell ref="AZ451:AZ452"/>
    <mergeCell ref="M451:M452"/>
    <mergeCell ref="O451:O452"/>
    <mergeCell ref="Q451:Q452"/>
    <mergeCell ref="R451:R452"/>
    <mergeCell ref="S451:S452"/>
    <mergeCell ref="T451:T452"/>
    <mergeCell ref="U451:U452"/>
    <mergeCell ref="V451:V452"/>
    <mergeCell ref="W451:W452"/>
    <mergeCell ref="Y451:Y452"/>
    <mergeCell ref="Z451:Z452"/>
    <mergeCell ref="AA451:AA452"/>
    <mergeCell ref="AB451:AB452"/>
    <mergeCell ref="AC451:AC452"/>
    <mergeCell ref="AD451:AD452"/>
    <mergeCell ref="P451:P452"/>
    <mergeCell ref="AP455:AP456"/>
    <mergeCell ref="AS455:AS456"/>
    <mergeCell ref="AT455:AT456"/>
    <mergeCell ref="AU455:AU456"/>
    <mergeCell ref="AV455:AV456"/>
    <mergeCell ref="AW455:AW456"/>
    <mergeCell ref="AX455:AX456"/>
    <mergeCell ref="AY455:AY456"/>
    <mergeCell ref="AZ455:AZ456"/>
    <mergeCell ref="BG455:BG456"/>
    <mergeCell ref="BI455:BI456"/>
    <mergeCell ref="BJ455:BJ456"/>
    <mergeCell ref="BN455:BN456"/>
    <mergeCell ref="BO455:BO456"/>
    <mergeCell ref="BP455:BP456"/>
    <mergeCell ref="BQ455:BQ456"/>
    <mergeCell ref="BS455:BS456"/>
    <mergeCell ref="BG453:BG454"/>
    <mergeCell ref="BI453:BI454"/>
    <mergeCell ref="BJ453:BJ454"/>
    <mergeCell ref="BN453:BN454"/>
    <mergeCell ref="BO453:BO454"/>
    <mergeCell ref="BP453:BP454"/>
    <mergeCell ref="BQ453:BQ454"/>
    <mergeCell ref="BS453:BS454"/>
    <mergeCell ref="BT453:BT454"/>
    <mergeCell ref="BY453:BY454"/>
    <mergeCell ref="BZ453:BZ454"/>
    <mergeCell ref="CD453:CD454"/>
    <mergeCell ref="E455:E456"/>
    <mergeCell ref="G455:G456"/>
    <mergeCell ref="H455:H456"/>
    <mergeCell ref="K455:K456"/>
    <mergeCell ref="M455:M456"/>
    <mergeCell ref="O455:O456"/>
    <mergeCell ref="Q455:Q456"/>
    <mergeCell ref="R455:R456"/>
    <mergeCell ref="S455:S456"/>
    <mergeCell ref="T455:T456"/>
    <mergeCell ref="U455:U456"/>
    <mergeCell ref="V455:V456"/>
    <mergeCell ref="W455:W456"/>
    <mergeCell ref="Y455:Y456"/>
    <mergeCell ref="Z455:Z456"/>
    <mergeCell ref="AA455:AA456"/>
    <mergeCell ref="AB455:AB456"/>
    <mergeCell ref="AC455:AC456"/>
    <mergeCell ref="AD455:AD456"/>
    <mergeCell ref="AF455:AF456"/>
    <mergeCell ref="M453:M454"/>
    <mergeCell ref="O453:O454"/>
    <mergeCell ref="Q453:Q454"/>
    <mergeCell ref="R453:R454"/>
    <mergeCell ref="S453:S454"/>
    <mergeCell ref="T453:T454"/>
    <mergeCell ref="U453:U454"/>
    <mergeCell ref="V453:V454"/>
    <mergeCell ref="W453:W454"/>
    <mergeCell ref="Y453:Y454"/>
    <mergeCell ref="Z453:Z454"/>
    <mergeCell ref="AA453:AA454"/>
    <mergeCell ref="AB453:AB454"/>
    <mergeCell ref="AC453:AC454"/>
    <mergeCell ref="AD453:AD454"/>
    <mergeCell ref="AZ457:AZ458"/>
    <mergeCell ref="BG457:BG458"/>
    <mergeCell ref="BI457:BI458"/>
    <mergeCell ref="BJ457:BJ458"/>
    <mergeCell ref="BN457:BN458"/>
    <mergeCell ref="BO457:BO458"/>
    <mergeCell ref="BP457:BP458"/>
    <mergeCell ref="BQ457:BQ458"/>
    <mergeCell ref="BS457:BS458"/>
    <mergeCell ref="BT457:BT458"/>
    <mergeCell ref="BY457:BY458"/>
    <mergeCell ref="BZ457:BZ458"/>
    <mergeCell ref="CD457:CD458"/>
    <mergeCell ref="E459:E460"/>
    <mergeCell ref="G459:G460"/>
    <mergeCell ref="H459:H460"/>
    <mergeCell ref="K459:K460"/>
    <mergeCell ref="M459:M460"/>
    <mergeCell ref="O459:O460"/>
    <mergeCell ref="Q459:Q460"/>
    <mergeCell ref="R459:R460"/>
    <mergeCell ref="S459:S460"/>
    <mergeCell ref="T459:T460"/>
    <mergeCell ref="U459:U460"/>
    <mergeCell ref="V459:V460"/>
    <mergeCell ref="W459:W460"/>
    <mergeCell ref="Y459:Y460"/>
    <mergeCell ref="Z459:Z460"/>
    <mergeCell ref="AA459:AA460"/>
    <mergeCell ref="AB459:AB460"/>
    <mergeCell ref="AC459:AC460"/>
    <mergeCell ref="AD459:AD460"/>
    <mergeCell ref="BT455:BT456"/>
    <mergeCell ref="BY455:BY456"/>
    <mergeCell ref="BZ455:BZ456"/>
    <mergeCell ref="CD455:CD456"/>
    <mergeCell ref="E457:E458"/>
    <mergeCell ref="G457:G458"/>
    <mergeCell ref="H457:H458"/>
    <mergeCell ref="K457:K458"/>
    <mergeCell ref="M457:M458"/>
    <mergeCell ref="O457:O458"/>
    <mergeCell ref="Q457:Q458"/>
    <mergeCell ref="R457:R458"/>
    <mergeCell ref="S457:S458"/>
    <mergeCell ref="T457:T458"/>
    <mergeCell ref="U457:U458"/>
    <mergeCell ref="V457:V458"/>
    <mergeCell ref="W457:W458"/>
    <mergeCell ref="Y457:Y458"/>
    <mergeCell ref="Z457:Z458"/>
    <mergeCell ref="AA457:AA458"/>
    <mergeCell ref="AB457:AB458"/>
    <mergeCell ref="AC457:AC458"/>
    <mergeCell ref="AD457:AD458"/>
    <mergeCell ref="AF457:AF458"/>
    <mergeCell ref="AP457:AP458"/>
    <mergeCell ref="AS457:AS458"/>
    <mergeCell ref="AT457:AT458"/>
    <mergeCell ref="AU457:AU458"/>
    <mergeCell ref="AV457:AV458"/>
    <mergeCell ref="AW457:AW458"/>
    <mergeCell ref="AX457:AX458"/>
    <mergeCell ref="AY457:AY458"/>
    <mergeCell ref="BS459:BS460"/>
    <mergeCell ref="BT459:BT460"/>
    <mergeCell ref="BY459:BY460"/>
    <mergeCell ref="BZ459:BZ460"/>
    <mergeCell ref="CD459:CD460"/>
    <mergeCell ref="E461:E462"/>
    <mergeCell ref="G461:G462"/>
    <mergeCell ref="H461:H462"/>
    <mergeCell ref="K461:K462"/>
    <mergeCell ref="M461:M462"/>
    <mergeCell ref="O461:O462"/>
    <mergeCell ref="Q461:Q462"/>
    <mergeCell ref="R461:R462"/>
    <mergeCell ref="S461:S462"/>
    <mergeCell ref="T461:T462"/>
    <mergeCell ref="U461:U462"/>
    <mergeCell ref="V461:V462"/>
    <mergeCell ref="W461:W462"/>
    <mergeCell ref="Y461:Y462"/>
    <mergeCell ref="Z461:Z462"/>
    <mergeCell ref="AA461:AA462"/>
    <mergeCell ref="AB461:AB462"/>
    <mergeCell ref="AC461:AC462"/>
    <mergeCell ref="AD461:AD462"/>
    <mergeCell ref="AF461:AF462"/>
    <mergeCell ref="AP461:AP462"/>
    <mergeCell ref="AS461:AS462"/>
    <mergeCell ref="AT461:AT462"/>
    <mergeCell ref="AU461:AU462"/>
    <mergeCell ref="AV461:AV462"/>
    <mergeCell ref="AW461:AW462"/>
    <mergeCell ref="AX461:AX462"/>
    <mergeCell ref="AF459:AF460"/>
    <mergeCell ref="AP459:AP460"/>
    <mergeCell ref="AS459:AS460"/>
    <mergeCell ref="AT459:AT460"/>
    <mergeCell ref="AU459:AU460"/>
    <mergeCell ref="AV459:AV460"/>
    <mergeCell ref="AW459:AW460"/>
    <mergeCell ref="AX459:AX460"/>
    <mergeCell ref="AY459:AY460"/>
    <mergeCell ref="AZ459:AZ460"/>
    <mergeCell ref="BG459:BG460"/>
    <mergeCell ref="BI459:BI460"/>
    <mergeCell ref="BJ459:BJ460"/>
    <mergeCell ref="BN459:BN460"/>
    <mergeCell ref="BO459:BO460"/>
    <mergeCell ref="BP459:BP460"/>
    <mergeCell ref="BQ459:BQ460"/>
    <mergeCell ref="AD463:AD464"/>
    <mergeCell ref="AF463:AF464"/>
    <mergeCell ref="AP463:AP464"/>
    <mergeCell ref="AS463:AS464"/>
    <mergeCell ref="AT463:AT464"/>
    <mergeCell ref="AU463:AU464"/>
    <mergeCell ref="AV463:AV464"/>
    <mergeCell ref="AW463:AW464"/>
    <mergeCell ref="AX463:AX464"/>
    <mergeCell ref="AY463:AY464"/>
    <mergeCell ref="AZ463:AZ464"/>
    <mergeCell ref="BG463:BG464"/>
    <mergeCell ref="BI463:BI464"/>
    <mergeCell ref="BJ463:BJ464"/>
    <mergeCell ref="BN463:BN464"/>
    <mergeCell ref="BO463:BO464"/>
    <mergeCell ref="BP463:BP464"/>
    <mergeCell ref="AY461:AY462"/>
    <mergeCell ref="AZ461:AZ462"/>
    <mergeCell ref="BG461:BG462"/>
    <mergeCell ref="BI461:BI462"/>
    <mergeCell ref="BJ461:BJ462"/>
    <mergeCell ref="BN461:BN462"/>
    <mergeCell ref="BO461:BO462"/>
    <mergeCell ref="BP461:BP462"/>
    <mergeCell ref="BQ461:BQ462"/>
    <mergeCell ref="BS461:BS462"/>
    <mergeCell ref="BT461:BT462"/>
    <mergeCell ref="BY461:BY462"/>
    <mergeCell ref="BZ461:BZ462"/>
    <mergeCell ref="CD461:CD462"/>
    <mergeCell ref="E463:E464"/>
    <mergeCell ref="G463:G464"/>
    <mergeCell ref="H463:H464"/>
    <mergeCell ref="K463:K464"/>
    <mergeCell ref="M463:M464"/>
    <mergeCell ref="O463:O464"/>
    <mergeCell ref="Q463:Q464"/>
    <mergeCell ref="R463:R464"/>
    <mergeCell ref="S463:S464"/>
    <mergeCell ref="T463:T464"/>
    <mergeCell ref="U463:U464"/>
    <mergeCell ref="V463:V464"/>
    <mergeCell ref="W463:W464"/>
    <mergeCell ref="Y463:Y464"/>
    <mergeCell ref="Z463:Z464"/>
    <mergeCell ref="AA463:AA464"/>
    <mergeCell ref="AB463:AB464"/>
    <mergeCell ref="AC463:AC464"/>
    <mergeCell ref="AX465:AX466"/>
    <mergeCell ref="AY465:AY466"/>
    <mergeCell ref="AZ465:AZ466"/>
    <mergeCell ref="BG465:BG466"/>
    <mergeCell ref="BI465:BI466"/>
    <mergeCell ref="BJ465:BJ466"/>
    <mergeCell ref="BN465:BN466"/>
    <mergeCell ref="BO465:BO466"/>
    <mergeCell ref="BP465:BP466"/>
    <mergeCell ref="BQ465:BQ466"/>
    <mergeCell ref="BS465:BS466"/>
    <mergeCell ref="BT465:BT466"/>
    <mergeCell ref="BY465:BY466"/>
    <mergeCell ref="BZ465:BZ466"/>
    <mergeCell ref="CD465:CD466"/>
    <mergeCell ref="E467:E468"/>
    <mergeCell ref="G467:G468"/>
    <mergeCell ref="H467:H468"/>
    <mergeCell ref="K467:K468"/>
    <mergeCell ref="M467:M468"/>
    <mergeCell ref="O467:O468"/>
    <mergeCell ref="Q467:Q468"/>
    <mergeCell ref="R467:R468"/>
    <mergeCell ref="S467:S468"/>
    <mergeCell ref="T467:T468"/>
    <mergeCell ref="U467:U468"/>
    <mergeCell ref="V467:V468"/>
    <mergeCell ref="W467:W468"/>
    <mergeCell ref="Y467:Y468"/>
    <mergeCell ref="Z467:Z468"/>
    <mergeCell ref="AA467:AA468"/>
    <mergeCell ref="AB467:AB468"/>
    <mergeCell ref="BQ463:BQ464"/>
    <mergeCell ref="BS463:BS464"/>
    <mergeCell ref="BT463:BT464"/>
    <mergeCell ref="BY463:BY464"/>
    <mergeCell ref="BZ463:BZ464"/>
    <mergeCell ref="CD463:CD464"/>
    <mergeCell ref="E465:E466"/>
    <mergeCell ref="G465:G466"/>
    <mergeCell ref="H465:H466"/>
    <mergeCell ref="K465:K466"/>
    <mergeCell ref="M465:M466"/>
    <mergeCell ref="O465:O466"/>
    <mergeCell ref="Q465:Q466"/>
    <mergeCell ref="R465:R466"/>
    <mergeCell ref="S465:S466"/>
    <mergeCell ref="T465:T466"/>
    <mergeCell ref="U465:U466"/>
    <mergeCell ref="V465:V466"/>
    <mergeCell ref="W465:W466"/>
    <mergeCell ref="Y465:Y466"/>
    <mergeCell ref="Z465:Z466"/>
    <mergeCell ref="AA465:AA466"/>
    <mergeCell ref="AB465:AB466"/>
    <mergeCell ref="AC465:AC466"/>
    <mergeCell ref="AD465:AD466"/>
    <mergeCell ref="AF465:AF466"/>
    <mergeCell ref="AP465:AP466"/>
    <mergeCell ref="AS465:AS466"/>
    <mergeCell ref="AT465:AT466"/>
    <mergeCell ref="AU465:AU466"/>
    <mergeCell ref="AV465:AV466"/>
    <mergeCell ref="AW465:AW466"/>
    <mergeCell ref="BP467:BP468"/>
    <mergeCell ref="BQ467:BQ468"/>
    <mergeCell ref="BS467:BS468"/>
    <mergeCell ref="BT467:BT468"/>
    <mergeCell ref="BY467:BY468"/>
    <mergeCell ref="BZ467:BZ468"/>
    <mergeCell ref="CD467:CD468"/>
    <mergeCell ref="E469:E470"/>
    <mergeCell ref="G469:G470"/>
    <mergeCell ref="H469:H470"/>
    <mergeCell ref="K469:K470"/>
    <mergeCell ref="M469:M470"/>
    <mergeCell ref="O469:O470"/>
    <mergeCell ref="Q469:Q470"/>
    <mergeCell ref="R469:R470"/>
    <mergeCell ref="S469:S470"/>
    <mergeCell ref="T469:T470"/>
    <mergeCell ref="U469:U470"/>
    <mergeCell ref="V469:V470"/>
    <mergeCell ref="W469:W470"/>
    <mergeCell ref="Y469:Y470"/>
    <mergeCell ref="Z469:Z470"/>
    <mergeCell ref="AA469:AA470"/>
    <mergeCell ref="AB469:AB470"/>
    <mergeCell ref="AC469:AC470"/>
    <mergeCell ref="AD469:AD470"/>
    <mergeCell ref="AF469:AF470"/>
    <mergeCell ref="AP469:AP470"/>
    <mergeCell ref="AS469:AS470"/>
    <mergeCell ref="AT469:AT470"/>
    <mergeCell ref="AU469:AU470"/>
    <mergeCell ref="AV469:AV470"/>
    <mergeCell ref="AC467:AC468"/>
    <mergeCell ref="AD467:AD468"/>
    <mergeCell ref="AF467:AF468"/>
    <mergeCell ref="AP467:AP468"/>
    <mergeCell ref="AS467:AS468"/>
    <mergeCell ref="AT467:AT468"/>
    <mergeCell ref="AU467:AU468"/>
    <mergeCell ref="AV467:AV468"/>
    <mergeCell ref="AW467:AW468"/>
    <mergeCell ref="AX467:AX468"/>
    <mergeCell ref="AY467:AY468"/>
    <mergeCell ref="AZ467:AZ468"/>
    <mergeCell ref="BG467:BG468"/>
    <mergeCell ref="BI467:BI468"/>
    <mergeCell ref="BJ467:BJ468"/>
    <mergeCell ref="BN467:BN468"/>
    <mergeCell ref="BO467:BO468"/>
    <mergeCell ref="BG471:BG472"/>
    <mergeCell ref="BI471:BI472"/>
    <mergeCell ref="BJ471:BJ472"/>
    <mergeCell ref="BN471:BN472"/>
    <mergeCell ref="AW469:AW470"/>
    <mergeCell ref="AX469:AX470"/>
    <mergeCell ref="AY469:AY470"/>
    <mergeCell ref="AZ469:AZ470"/>
    <mergeCell ref="BG469:BG470"/>
    <mergeCell ref="BI469:BI470"/>
    <mergeCell ref="BJ469:BJ470"/>
    <mergeCell ref="BN469:BN470"/>
    <mergeCell ref="BO469:BO470"/>
    <mergeCell ref="BP469:BP470"/>
    <mergeCell ref="BQ469:BQ470"/>
    <mergeCell ref="BS469:BS470"/>
    <mergeCell ref="BT469:BT470"/>
    <mergeCell ref="BY469:BY470"/>
    <mergeCell ref="BZ469:BZ470"/>
    <mergeCell ref="CD469:CD470"/>
    <mergeCell ref="E471:E472"/>
    <mergeCell ref="G471:G472"/>
    <mergeCell ref="H471:H472"/>
    <mergeCell ref="K471:K472"/>
    <mergeCell ref="M471:M472"/>
    <mergeCell ref="O471:O472"/>
    <mergeCell ref="Q471:Q472"/>
    <mergeCell ref="R471:R472"/>
    <mergeCell ref="S471:S472"/>
    <mergeCell ref="T471:T472"/>
    <mergeCell ref="U471:U472"/>
    <mergeCell ref="V471:V472"/>
    <mergeCell ref="W471:W472"/>
    <mergeCell ref="Y471:Y472"/>
    <mergeCell ref="Z471:Z472"/>
    <mergeCell ref="AA471:AA472"/>
    <mergeCell ref="AF475:AF476"/>
    <mergeCell ref="AP475:AP476"/>
    <mergeCell ref="AV473:AV474"/>
    <mergeCell ref="AW473:AW474"/>
    <mergeCell ref="AX473:AX474"/>
    <mergeCell ref="AY473:AY474"/>
    <mergeCell ref="AZ473:AZ474"/>
    <mergeCell ref="BG473:BG474"/>
    <mergeCell ref="BI473:BI474"/>
    <mergeCell ref="BJ473:BJ474"/>
    <mergeCell ref="BN473:BN474"/>
    <mergeCell ref="BO473:BO474"/>
    <mergeCell ref="BP473:BP474"/>
    <mergeCell ref="BQ473:BQ474"/>
    <mergeCell ref="BS473:BS474"/>
    <mergeCell ref="BT473:BT474"/>
    <mergeCell ref="BY473:BY474"/>
    <mergeCell ref="BZ473:BZ474"/>
    <mergeCell ref="CD473:CD474"/>
    <mergeCell ref="BO471:BO472"/>
    <mergeCell ref="BP471:BP472"/>
    <mergeCell ref="BQ471:BQ472"/>
    <mergeCell ref="BS471:BS472"/>
    <mergeCell ref="BT471:BT472"/>
    <mergeCell ref="BY471:BY472"/>
    <mergeCell ref="BZ471:BZ472"/>
    <mergeCell ref="CD471:CD472"/>
    <mergeCell ref="E473:E474"/>
    <mergeCell ref="G473:G474"/>
    <mergeCell ref="H473:H474"/>
    <mergeCell ref="K473:K474"/>
    <mergeCell ref="M473:M474"/>
    <mergeCell ref="O473:O474"/>
    <mergeCell ref="Q473:Q474"/>
    <mergeCell ref="R473:R474"/>
    <mergeCell ref="S473:S474"/>
    <mergeCell ref="T473:T474"/>
    <mergeCell ref="U473:U474"/>
    <mergeCell ref="V473:V474"/>
    <mergeCell ref="W473:W474"/>
    <mergeCell ref="Y473:Y474"/>
    <mergeCell ref="Z473:Z474"/>
    <mergeCell ref="AA473:AA474"/>
    <mergeCell ref="AB473:AB474"/>
    <mergeCell ref="AC473:AC474"/>
    <mergeCell ref="AD473:AD474"/>
    <mergeCell ref="AF473:AF474"/>
    <mergeCell ref="AP473:AP474"/>
    <mergeCell ref="AS473:AS474"/>
    <mergeCell ref="AT473:AT474"/>
    <mergeCell ref="AU473:AU474"/>
    <mergeCell ref="AB471:AB472"/>
    <mergeCell ref="AC471:AC472"/>
    <mergeCell ref="AD471:AD472"/>
    <mergeCell ref="AF471:AF472"/>
    <mergeCell ref="AP471:AP472"/>
    <mergeCell ref="AS471:AS472"/>
    <mergeCell ref="AT471:AT472"/>
    <mergeCell ref="AU471:AU472"/>
    <mergeCell ref="AV471:AV472"/>
    <mergeCell ref="AW471:AW472"/>
    <mergeCell ref="AX471:AX472"/>
    <mergeCell ref="AY471:AY472"/>
    <mergeCell ref="AZ471:AZ472"/>
    <mergeCell ref="BY475:BY476"/>
    <mergeCell ref="BZ475:BZ476"/>
    <mergeCell ref="CD475:CD476"/>
    <mergeCell ref="E477:E478"/>
    <mergeCell ref="G477:G478"/>
    <mergeCell ref="H477:H478"/>
    <mergeCell ref="K477:K478"/>
    <mergeCell ref="M477:M478"/>
    <mergeCell ref="O477:O478"/>
    <mergeCell ref="Q477:Q478"/>
    <mergeCell ref="R477:R478"/>
    <mergeCell ref="S477:S478"/>
    <mergeCell ref="T477:T478"/>
    <mergeCell ref="U477:U478"/>
    <mergeCell ref="V477:V478"/>
    <mergeCell ref="W477:W478"/>
    <mergeCell ref="Y477:Y478"/>
    <mergeCell ref="Z477:Z478"/>
    <mergeCell ref="AA477:AA478"/>
    <mergeCell ref="AB477:AB478"/>
    <mergeCell ref="AC477:AC478"/>
    <mergeCell ref="AD477:AD478"/>
    <mergeCell ref="AF477:AF478"/>
    <mergeCell ref="AP477:AP478"/>
    <mergeCell ref="AS477:AS478"/>
    <mergeCell ref="AT477:AT478"/>
    <mergeCell ref="AU477:AU478"/>
    <mergeCell ref="AV477:AV478"/>
    <mergeCell ref="AW477:AW478"/>
    <mergeCell ref="AX477:AX478"/>
    <mergeCell ref="AY477:AY478"/>
    <mergeCell ref="AZ477:AZ478"/>
    <mergeCell ref="AS475:AS476"/>
    <mergeCell ref="AT475:AT476"/>
    <mergeCell ref="AU475:AU476"/>
    <mergeCell ref="AV475:AV476"/>
    <mergeCell ref="AW475:AW476"/>
    <mergeCell ref="AX475:AX476"/>
    <mergeCell ref="AY475:AY476"/>
    <mergeCell ref="AZ475:AZ476"/>
    <mergeCell ref="BG475:BG476"/>
    <mergeCell ref="BI475:BI476"/>
    <mergeCell ref="BJ475:BJ476"/>
    <mergeCell ref="BN475:BN476"/>
    <mergeCell ref="BO475:BO476"/>
    <mergeCell ref="BP475:BP476"/>
    <mergeCell ref="BQ475:BQ476"/>
    <mergeCell ref="BS475:BS476"/>
    <mergeCell ref="BT475:BT476"/>
    <mergeCell ref="M475:M476"/>
    <mergeCell ref="O475:O476"/>
    <mergeCell ref="Q475:Q476"/>
    <mergeCell ref="R475:R476"/>
    <mergeCell ref="S475:S476"/>
    <mergeCell ref="T475:T476"/>
    <mergeCell ref="U475:U476"/>
    <mergeCell ref="V475:V476"/>
    <mergeCell ref="W475:W476"/>
    <mergeCell ref="Y475:Y476"/>
    <mergeCell ref="Z475:Z476"/>
    <mergeCell ref="AA475:AA476"/>
    <mergeCell ref="AB475:AB476"/>
    <mergeCell ref="AC475:AC476"/>
    <mergeCell ref="AD475:AD476"/>
    <mergeCell ref="AP479:AP480"/>
    <mergeCell ref="AS479:AS480"/>
    <mergeCell ref="AT479:AT480"/>
    <mergeCell ref="AU479:AU480"/>
    <mergeCell ref="AV479:AV480"/>
    <mergeCell ref="AW479:AW480"/>
    <mergeCell ref="AX479:AX480"/>
    <mergeCell ref="AY479:AY480"/>
    <mergeCell ref="AZ479:AZ480"/>
    <mergeCell ref="BG479:BG480"/>
    <mergeCell ref="BI479:BI480"/>
    <mergeCell ref="BJ479:BJ480"/>
    <mergeCell ref="BN479:BN480"/>
    <mergeCell ref="BO479:BO480"/>
    <mergeCell ref="BP479:BP480"/>
    <mergeCell ref="BQ479:BQ480"/>
    <mergeCell ref="BS479:BS480"/>
    <mergeCell ref="BG477:BG478"/>
    <mergeCell ref="BI477:BI478"/>
    <mergeCell ref="BJ477:BJ478"/>
    <mergeCell ref="BN477:BN478"/>
    <mergeCell ref="BO477:BO478"/>
    <mergeCell ref="BP477:BP478"/>
    <mergeCell ref="BQ477:BQ478"/>
    <mergeCell ref="BS477:BS478"/>
    <mergeCell ref="BT477:BT478"/>
    <mergeCell ref="BY477:BY478"/>
    <mergeCell ref="BZ477:BZ478"/>
    <mergeCell ref="CD477:CD478"/>
    <mergeCell ref="E479:E480"/>
    <mergeCell ref="G479:G480"/>
    <mergeCell ref="H479:H480"/>
    <mergeCell ref="K479:K480"/>
    <mergeCell ref="M479:M480"/>
    <mergeCell ref="O479:O480"/>
    <mergeCell ref="Q479:Q480"/>
    <mergeCell ref="R479:R480"/>
    <mergeCell ref="S479:S480"/>
    <mergeCell ref="T479:T480"/>
    <mergeCell ref="U479:U480"/>
    <mergeCell ref="V479:V480"/>
    <mergeCell ref="W479:W480"/>
    <mergeCell ref="Y479:Y480"/>
    <mergeCell ref="Z479:Z480"/>
    <mergeCell ref="AA479:AA480"/>
    <mergeCell ref="AB479:AB480"/>
    <mergeCell ref="AC479:AC480"/>
    <mergeCell ref="AD479:AD480"/>
    <mergeCell ref="AF479:AF480"/>
    <mergeCell ref="P477:P478"/>
    <mergeCell ref="P479:P480"/>
    <mergeCell ref="AZ481:AZ482"/>
    <mergeCell ref="BG481:BG482"/>
    <mergeCell ref="BI481:BI482"/>
    <mergeCell ref="BJ481:BJ482"/>
    <mergeCell ref="BN481:BN482"/>
    <mergeCell ref="BO481:BO482"/>
    <mergeCell ref="BP481:BP482"/>
    <mergeCell ref="BQ481:BQ482"/>
    <mergeCell ref="BS481:BS482"/>
    <mergeCell ref="BT481:BT482"/>
    <mergeCell ref="BY481:BY482"/>
    <mergeCell ref="BZ481:BZ482"/>
    <mergeCell ref="CD481:CD482"/>
    <mergeCell ref="E483:E484"/>
    <mergeCell ref="G483:G484"/>
    <mergeCell ref="H483:H484"/>
    <mergeCell ref="K483:K484"/>
    <mergeCell ref="M483:M484"/>
    <mergeCell ref="O483:O484"/>
    <mergeCell ref="Q483:Q484"/>
    <mergeCell ref="R483:R484"/>
    <mergeCell ref="S483:S484"/>
    <mergeCell ref="T483:T484"/>
    <mergeCell ref="U483:U484"/>
    <mergeCell ref="V483:V484"/>
    <mergeCell ref="W483:W484"/>
    <mergeCell ref="Y483:Y484"/>
    <mergeCell ref="Z483:Z484"/>
    <mergeCell ref="AA483:AA484"/>
    <mergeCell ref="AB483:AB484"/>
    <mergeCell ref="AC483:AC484"/>
    <mergeCell ref="AD483:AD484"/>
    <mergeCell ref="BT479:BT480"/>
    <mergeCell ref="BY479:BY480"/>
    <mergeCell ref="BZ479:BZ480"/>
    <mergeCell ref="CD479:CD480"/>
    <mergeCell ref="E481:E482"/>
    <mergeCell ref="G481:G482"/>
    <mergeCell ref="H481:H482"/>
    <mergeCell ref="K481:K482"/>
    <mergeCell ref="M481:M482"/>
    <mergeCell ref="O481:O482"/>
    <mergeCell ref="Q481:Q482"/>
    <mergeCell ref="R481:R482"/>
    <mergeCell ref="S481:S482"/>
    <mergeCell ref="T481:T482"/>
    <mergeCell ref="U481:U482"/>
    <mergeCell ref="V481:V482"/>
    <mergeCell ref="W481:W482"/>
    <mergeCell ref="Y481:Y482"/>
    <mergeCell ref="Z481:Z482"/>
    <mergeCell ref="AA481:AA482"/>
    <mergeCell ref="AB481:AB482"/>
    <mergeCell ref="AC481:AC482"/>
    <mergeCell ref="AD481:AD482"/>
    <mergeCell ref="AF481:AF482"/>
    <mergeCell ref="AP481:AP482"/>
    <mergeCell ref="AS481:AS482"/>
    <mergeCell ref="AT481:AT482"/>
    <mergeCell ref="AU481:AU482"/>
    <mergeCell ref="AV481:AV482"/>
    <mergeCell ref="AW481:AW482"/>
    <mergeCell ref="AX481:AX482"/>
    <mergeCell ref="AY481:AY482"/>
    <mergeCell ref="BS483:BS484"/>
    <mergeCell ref="BT483:BT484"/>
    <mergeCell ref="BY483:BY484"/>
    <mergeCell ref="BZ483:BZ484"/>
    <mergeCell ref="CD483:CD484"/>
    <mergeCell ref="E485:E486"/>
    <mergeCell ref="G485:G486"/>
    <mergeCell ref="H485:H486"/>
    <mergeCell ref="K485:K486"/>
    <mergeCell ref="M485:M486"/>
    <mergeCell ref="O485:O486"/>
    <mergeCell ref="Q485:Q486"/>
    <mergeCell ref="R485:R486"/>
    <mergeCell ref="S485:S486"/>
    <mergeCell ref="T485:T486"/>
    <mergeCell ref="U485:U486"/>
    <mergeCell ref="V485:V486"/>
    <mergeCell ref="W485:W486"/>
    <mergeCell ref="Y485:Y486"/>
    <mergeCell ref="Z485:Z486"/>
    <mergeCell ref="AA485:AA486"/>
    <mergeCell ref="AB485:AB486"/>
    <mergeCell ref="AC485:AC486"/>
    <mergeCell ref="AD485:AD486"/>
    <mergeCell ref="AF485:AF486"/>
    <mergeCell ref="AP485:AP486"/>
    <mergeCell ref="AS485:AS486"/>
    <mergeCell ref="AT485:AT486"/>
    <mergeCell ref="AU485:AU486"/>
    <mergeCell ref="AV485:AV486"/>
    <mergeCell ref="AW485:AW486"/>
    <mergeCell ref="AX485:AX486"/>
    <mergeCell ref="AF483:AF484"/>
    <mergeCell ref="AP483:AP484"/>
    <mergeCell ref="AS483:AS484"/>
    <mergeCell ref="AT483:AT484"/>
    <mergeCell ref="AU483:AU484"/>
    <mergeCell ref="AV483:AV484"/>
    <mergeCell ref="AW483:AW484"/>
    <mergeCell ref="AX483:AX484"/>
    <mergeCell ref="AY483:AY484"/>
    <mergeCell ref="AZ483:AZ484"/>
    <mergeCell ref="BG483:BG484"/>
    <mergeCell ref="BI483:BI484"/>
    <mergeCell ref="BJ483:BJ484"/>
    <mergeCell ref="BN483:BN484"/>
    <mergeCell ref="BO483:BO484"/>
    <mergeCell ref="BP483:BP484"/>
    <mergeCell ref="BQ483:BQ484"/>
    <mergeCell ref="AD487:AD488"/>
    <mergeCell ref="AF487:AF488"/>
    <mergeCell ref="AP487:AP488"/>
    <mergeCell ref="AS487:AS488"/>
    <mergeCell ref="AT487:AT488"/>
    <mergeCell ref="AU487:AU488"/>
    <mergeCell ref="AV487:AV488"/>
    <mergeCell ref="AW487:AW488"/>
    <mergeCell ref="AX487:AX488"/>
    <mergeCell ref="AY487:AY488"/>
    <mergeCell ref="AZ487:AZ488"/>
    <mergeCell ref="BG487:BG488"/>
    <mergeCell ref="BI487:BI488"/>
    <mergeCell ref="BJ487:BJ488"/>
    <mergeCell ref="BN487:BN488"/>
    <mergeCell ref="BO487:BO488"/>
    <mergeCell ref="BP487:BP488"/>
    <mergeCell ref="AY485:AY486"/>
    <mergeCell ref="AZ485:AZ486"/>
    <mergeCell ref="BG485:BG486"/>
    <mergeCell ref="BI485:BI486"/>
    <mergeCell ref="BJ485:BJ486"/>
    <mergeCell ref="BN485:BN486"/>
    <mergeCell ref="BO485:BO486"/>
    <mergeCell ref="BP485:BP486"/>
    <mergeCell ref="BQ485:BQ486"/>
    <mergeCell ref="BS485:BS486"/>
    <mergeCell ref="BT485:BT486"/>
    <mergeCell ref="BY485:BY486"/>
    <mergeCell ref="BZ485:BZ486"/>
    <mergeCell ref="CD485:CD486"/>
    <mergeCell ref="E487:E488"/>
    <mergeCell ref="G487:G488"/>
    <mergeCell ref="H487:H488"/>
    <mergeCell ref="K487:K488"/>
    <mergeCell ref="M487:M488"/>
    <mergeCell ref="O487:O488"/>
    <mergeCell ref="Q487:Q488"/>
    <mergeCell ref="R487:R488"/>
    <mergeCell ref="S487:S488"/>
    <mergeCell ref="T487:T488"/>
    <mergeCell ref="U487:U488"/>
    <mergeCell ref="V487:V488"/>
    <mergeCell ref="W487:W488"/>
    <mergeCell ref="Y487:Y488"/>
    <mergeCell ref="Z487:Z488"/>
    <mergeCell ref="AA487:AA488"/>
    <mergeCell ref="AB487:AB488"/>
    <mergeCell ref="AC487:AC488"/>
    <mergeCell ref="AX489:AX490"/>
    <mergeCell ref="AY489:AY490"/>
    <mergeCell ref="AZ489:AZ490"/>
    <mergeCell ref="BG489:BG490"/>
    <mergeCell ref="BI489:BI490"/>
    <mergeCell ref="BJ489:BJ490"/>
    <mergeCell ref="BN489:BN490"/>
    <mergeCell ref="BO489:BO490"/>
    <mergeCell ref="BP489:BP490"/>
    <mergeCell ref="BQ489:BQ490"/>
    <mergeCell ref="BS489:BS490"/>
    <mergeCell ref="BT489:BT490"/>
    <mergeCell ref="BY489:BY490"/>
    <mergeCell ref="BZ489:BZ490"/>
    <mergeCell ref="CD489:CD490"/>
    <mergeCell ref="E491:E492"/>
    <mergeCell ref="G491:G492"/>
    <mergeCell ref="H491:H492"/>
    <mergeCell ref="K491:K492"/>
    <mergeCell ref="M491:M492"/>
    <mergeCell ref="O491:O492"/>
    <mergeCell ref="Q491:Q492"/>
    <mergeCell ref="R491:R492"/>
    <mergeCell ref="S491:S492"/>
    <mergeCell ref="T491:T492"/>
    <mergeCell ref="U491:U492"/>
    <mergeCell ref="V491:V492"/>
    <mergeCell ref="W491:W492"/>
    <mergeCell ref="Y491:Y492"/>
    <mergeCell ref="Z491:Z492"/>
    <mergeCell ref="AA491:AA492"/>
    <mergeCell ref="AB491:AB492"/>
    <mergeCell ref="BQ487:BQ488"/>
    <mergeCell ref="BS487:BS488"/>
    <mergeCell ref="BT487:BT488"/>
    <mergeCell ref="BY487:BY488"/>
    <mergeCell ref="BZ487:BZ488"/>
    <mergeCell ref="CD487:CD488"/>
    <mergeCell ref="E489:E490"/>
    <mergeCell ref="G489:G490"/>
    <mergeCell ref="H489:H490"/>
    <mergeCell ref="K489:K490"/>
    <mergeCell ref="M489:M490"/>
    <mergeCell ref="O489:O490"/>
    <mergeCell ref="Q489:Q490"/>
    <mergeCell ref="R489:R490"/>
    <mergeCell ref="S489:S490"/>
    <mergeCell ref="T489:T490"/>
    <mergeCell ref="U489:U490"/>
    <mergeCell ref="V489:V490"/>
    <mergeCell ref="W489:W490"/>
    <mergeCell ref="Y489:Y490"/>
    <mergeCell ref="Z489:Z490"/>
    <mergeCell ref="AA489:AA490"/>
    <mergeCell ref="AB489:AB490"/>
    <mergeCell ref="AC489:AC490"/>
    <mergeCell ref="AD489:AD490"/>
    <mergeCell ref="AF489:AF490"/>
    <mergeCell ref="AP489:AP490"/>
    <mergeCell ref="AS489:AS490"/>
    <mergeCell ref="AT489:AT490"/>
    <mergeCell ref="AU489:AU490"/>
    <mergeCell ref="AV489:AV490"/>
    <mergeCell ref="AW489:AW490"/>
    <mergeCell ref="BP491:BP492"/>
    <mergeCell ref="BQ491:BQ492"/>
    <mergeCell ref="BS491:BS492"/>
    <mergeCell ref="BT491:BT492"/>
    <mergeCell ref="BY491:BY492"/>
    <mergeCell ref="BZ491:BZ492"/>
    <mergeCell ref="CD491:CD492"/>
    <mergeCell ref="E493:E494"/>
    <mergeCell ref="G493:G494"/>
    <mergeCell ref="H493:H494"/>
    <mergeCell ref="K493:K494"/>
    <mergeCell ref="M493:M494"/>
    <mergeCell ref="O493:O494"/>
    <mergeCell ref="Q493:Q494"/>
    <mergeCell ref="R493:R494"/>
    <mergeCell ref="S493:S494"/>
    <mergeCell ref="T493:T494"/>
    <mergeCell ref="U493:U494"/>
    <mergeCell ref="V493:V494"/>
    <mergeCell ref="W493:W494"/>
    <mergeCell ref="Y493:Y494"/>
    <mergeCell ref="Z493:Z494"/>
    <mergeCell ref="AA493:AA494"/>
    <mergeCell ref="AB493:AB494"/>
    <mergeCell ref="AC493:AC494"/>
    <mergeCell ref="AD493:AD494"/>
    <mergeCell ref="AF493:AF494"/>
    <mergeCell ref="AP493:AP494"/>
    <mergeCell ref="AS493:AS494"/>
    <mergeCell ref="AT493:AT494"/>
    <mergeCell ref="AU493:AU494"/>
    <mergeCell ref="AV493:AV494"/>
    <mergeCell ref="AC491:AC492"/>
    <mergeCell ref="AD491:AD492"/>
    <mergeCell ref="AF491:AF492"/>
    <mergeCell ref="AP491:AP492"/>
    <mergeCell ref="AS491:AS492"/>
    <mergeCell ref="AT491:AT492"/>
    <mergeCell ref="AU491:AU492"/>
    <mergeCell ref="AV491:AV492"/>
    <mergeCell ref="AW491:AW492"/>
    <mergeCell ref="AX491:AX492"/>
    <mergeCell ref="AY491:AY492"/>
    <mergeCell ref="AZ491:AZ492"/>
    <mergeCell ref="BG491:BG492"/>
    <mergeCell ref="BI491:BI492"/>
    <mergeCell ref="BJ491:BJ492"/>
    <mergeCell ref="BN491:BN492"/>
    <mergeCell ref="BO491:BO492"/>
    <mergeCell ref="BJ495:BJ496"/>
    <mergeCell ref="BN495:BN496"/>
    <mergeCell ref="AW493:AW494"/>
    <mergeCell ref="AX493:AX494"/>
    <mergeCell ref="AY493:AY494"/>
    <mergeCell ref="AZ493:AZ494"/>
    <mergeCell ref="BG493:BG494"/>
    <mergeCell ref="BI493:BI494"/>
    <mergeCell ref="BJ493:BJ494"/>
    <mergeCell ref="BN493:BN494"/>
    <mergeCell ref="BO493:BO494"/>
    <mergeCell ref="BP493:BP494"/>
    <mergeCell ref="BQ493:BQ494"/>
    <mergeCell ref="BS493:BS494"/>
    <mergeCell ref="BT493:BT494"/>
    <mergeCell ref="BY493:BY494"/>
    <mergeCell ref="BZ493:BZ494"/>
    <mergeCell ref="CD493:CD494"/>
    <mergeCell ref="E495:E496"/>
    <mergeCell ref="G495:G496"/>
    <mergeCell ref="H495:H496"/>
    <mergeCell ref="K495:K496"/>
    <mergeCell ref="M495:M496"/>
    <mergeCell ref="O495:O496"/>
    <mergeCell ref="Q495:Q496"/>
    <mergeCell ref="R495:R496"/>
    <mergeCell ref="S495:S496"/>
    <mergeCell ref="T495:T496"/>
    <mergeCell ref="U495:U496"/>
    <mergeCell ref="V495:V496"/>
    <mergeCell ref="W495:W496"/>
    <mergeCell ref="Y495:Y496"/>
    <mergeCell ref="Z495:Z496"/>
    <mergeCell ref="AA495:AA496"/>
    <mergeCell ref="AV497:AV498"/>
    <mergeCell ref="AW497:AW498"/>
    <mergeCell ref="AX497:AX498"/>
    <mergeCell ref="AY497:AY498"/>
    <mergeCell ref="AZ497:AZ498"/>
    <mergeCell ref="BG497:BG498"/>
    <mergeCell ref="BI497:BI498"/>
    <mergeCell ref="BJ497:BJ498"/>
    <mergeCell ref="BN497:BN498"/>
    <mergeCell ref="BO497:BO498"/>
    <mergeCell ref="BP497:BP498"/>
    <mergeCell ref="BQ497:BQ498"/>
    <mergeCell ref="BS497:BS498"/>
    <mergeCell ref="BT497:BT498"/>
    <mergeCell ref="BY497:BY498"/>
    <mergeCell ref="BZ497:BZ498"/>
    <mergeCell ref="CD497:CD498"/>
    <mergeCell ref="BO495:BO496"/>
    <mergeCell ref="BP495:BP496"/>
    <mergeCell ref="BQ495:BQ496"/>
    <mergeCell ref="BS495:BS496"/>
    <mergeCell ref="BT495:BT496"/>
    <mergeCell ref="BY495:BY496"/>
    <mergeCell ref="BZ495:BZ496"/>
    <mergeCell ref="CD495:CD496"/>
    <mergeCell ref="E497:E498"/>
    <mergeCell ref="G497:G498"/>
    <mergeCell ref="H497:H498"/>
    <mergeCell ref="K497:K498"/>
    <mergeCell ref="M497:M498"/>
    <mergeCell ref="O497:O498"/>
    <mergeCell ref="Q497:Q498"/>
    <mergeCell ref="R497:R498"/>
    <mergeCell ref="S497:S498"/>
    <mergeCell ref="T497:T498"/>
    <mergeCell ref="U497:U498"/>
    <mergeCell ref="V497:V498"/>
    <mergeCell ref="W497:W498"/>
    <mergeCell ref="Y497:Y498"/>
    <mergeCell ref="Z497:Z498"/>
    <mergeCell ref="AA497:AA498"/>
    <mergeCell ref="AB497:AB498"/>
    <mergeCell ref="AC497:AC498"/>
    <mergeCell ref="AD497:AD498"/>
    <mergeCell ref="AF497:AF498"/>
    <mergeCell ref="AP497:AP498"/>
    <mergeCell ref="AS497:AS498"/>
    <mergeCell ref="AT497:AT498"/>
    <mergeCell ref="AU497:AU498"/>
    <mergeCell ref="AB495:AB496"/>
    <mergeCell ref="AC495:AC496"/>
    <mergeCell ref="AD495:AD496"/>
    <mergeCell ref="AF495:AF496"/>
    <mergeCell ref="AP495:AP496"/>
    <mergeCell ref="AS495:AS496"/>
    <mergeCell ref="AT495:AT496"/>
    <mergeCell ref="AU495:AU496"/>
    <mergeCell ref="AV495:AV496"/>
    <mergeCell ref="AW495:AW496"/>
    <mergeCell ref="AX495:AX496"/>
    <mergeCell ref="AY495:AY496"/>
    <mergeCell ref="AZ495:AZ496"/>
    <mergeCell ref="BG495:BG496"/>
    <mergeCell ref="BI495:BI496"/>
    <mergeCell ref="AS499:AS500"/>
    <mergeCell ref="AT499:AT500"/>
    <mergeCell ref="AU499:AU500"/>
    <mergeCell ref="AV499:AV500"/>
    <mergeCell ref="AW499:AW500"/>
    <mergeCell ref="AX499:AX500"/>
    <mergeCell ref="AY499:AY500"/>
    <mergeCell ref="AZ499:AZ500"/>
    <mergeCell ref="BG499:BG500"/>
    <mergeCell ref="BI499:BI500"/>
    <mergeCell ref="BJ499:BJ500"/>
    <mergeCell ref="BN499:BN500"/>
    <mergeCell ref="BO499:BO500"/>
    <mergeCell ref="BP499:BP500"/>
    <mergeCell ref="BQ499:BQ500"/>
    <mergeCell ref="BS499:BS500"/>
    <mergeCell ref="BT499:BT500"/>
    <mergeCell ref="M499:M500"/>
    <mergeCell ref="O499:O500"/>
    <mergeCell ref="Q499:Q500"/>
    <mergeCell ref="R499:R500"/>
    <mergeCell ref="S499:S500"/>
    <mergeCell ref="T499:T500"/>
    <mergeCell ref="U499:U500"/>
    <mergeCell ref="V499:V500"/>
    <mergeCell ref="W499:W500"/>
    <mergeCell ref="Y499:Y500"/>
    <mergeCell ref="Z499:Z500"/>
    <mergeCell ref="AA499:AA500"/>
    <mergeCell ref="AB499:AB500"/>
    <mergeCell ref="AC499:AC500"/>
    <mergeCell ref="AD499:AD500"/>
    <mergeCell ref="AF499:AF500"/>
    <mergeCell ref="AP499:AP500"/>
    <mergeCell ref="BG501:BG502"/>
    <mergeCell ref="BI501:BI502"/>
    <mergeCell ref="BJ501:BJ502"/>
    <mergeCell ref="BN501:BN502"/>
    <mergeCell ref="BO501:BO502"/>
    <mergeCell ref="BP501:BP502"/>
    <mergeCell ref="BQ501:BQ502"/>
    <mergeCell ref="BS501:BS502"/>
    <mergeCell ref="BT501:BT502"/>
    <mergeCell ref="BY501:BY502"/>
    <mergeCell ref="BZ501:BZ502"/>
    <mergeCell ref="CD501:CD502"/>
    <mergeCell ref="E503:E504"/>
    <mergeCell ref="G503:G504"/>
    <mergeCell ref="H503:H504"/>
    <mergeCell ref="K503:K504"/>
    <mergeCell ref="M503:M504"/>
    <mergeCell ref="O503:O504"/>
    <mergeCell ref="Q503:Q504"/>
    <mergeCell ref="R503:R504"/>
    <mergeCell ref="S503:S504"/>
    <mergeCell ref="T503:T504"/>
    <mergeCell ref="U503:U504"/>
    <mergeCell ref="V503:V504"/>
    <mergeCell ref="W503:W504"/>
    <mergeCell ref="Y503:Y504"/>
    <mergeCell ref="Z503:Z504"/>
    <mergeCell ref="AA503:AA504"/>
    <mergeCell ref="AB503:AB504"/>
    <mergeCell ref="AC503:AC504"/>
    <mergeCell ref="AD503:AD504"/>
    <mergeCell ref="AF503:AF504"/>
    <mergeCell ref="BY499:BY500"/>
    <mergeCell ref="BZ499:BZ500"/>
    <mergeCell ref="CD499:CD500"/>
    <mergeCell ref="E501:E502"/>
    <mergeCell ref="G501:G502"/>
    <mergeCell ref="H501:H502"/>
    <mergeCell ref="K501:K502"/>
    <mergeCell ref="M501:M502"/>
    <mergeCell ref="O501:O502"/>
    <mergeCell ref="Q501:Q502"/>
    <mergeCell ref="R501:R502"/>
    <mergeCell ref="S501:S502"/>
    <mergeCell ref="T501:T502"/>
    <mergeCell ref="U501:U502"/>
    <mergeCell ref="V501:V502"/>
    <mergeCell ref="W501:W502"/>
    <mergeCell ref="Y501:Y502"/>
    <mergeCell ref="Z501:Z502"/>
    <mergeCell ref="AA501:AA502"/>
    <mergeCell ref="AB501:AB502"/>
    <mergeCell ref="AC501:AC502"/>
    <mergeCell ref="AD501:AD502"/>
    <mergeCell ref="AF501:AF502"/>
    <mergeCell ref="AP501:AP502"/>
    <mergeCell ref="AS501:AS502"/>
    <mergeCell ref="AT501:AT502"/>
    <mergeCell ref="AU501:AU502"/>
    <mergeCell ref="AV501:AV502"/>
    <mergeCell ref="AW501:AW502"/>
    <mergeCell ref="AX501:AX502"/>
    <mergeCell ref="AY501:AY502"/>
    <mergeCell ref="AZ501:AZ502"/>
    <mergeCell ref="BT503:BT504"/>
    <mergeCell ref="BY503:BY504"/>
    <mergeCell ref="BZ503:BZ504"/>
    <mergeCell ref="CD503:CD504"/>
    <mergeCell ref="C505:C506"/>
    <mergeCell ref="C507:C508"/>
    <mergeCell ref="C509:C510"/>
    <mergeCell ref="C511:C512"/>
    <mergeCell ref="C513:C514"/>
    <mergeCell ref="C517:C518"/>
    <mergeCell ref="C519:C520"/>
    <mergeCell ref="C521:C522"/>
    <mergeCell ref="C523:C524"/>
    <mergeCell ref="C525:C526"/>
    <mergeCell ref="C527:C528"/>
    <mergeCell ref="C529:C530"/>
    <mergeCell ref="C531:C532"/>
    <mergeCell ref="AA505:AA506"/>
    <mergeCell ref="AB505:AB506"/>
    <mergeCell ref="AC505:AC506"/>
    <mergeCell ref="AD505:AD506"/>
    <mergeCell ref="AF505:AF506"/>
    <mergeCell ref="AP505:AP506"/>
    <mergeCell ref="AS505:AS506"/>
    <mergeCell ref="AT505:AT506"/>
    <mergeCell ref="AU505:AU506"/>
    <mergeCell ref="AV505:AV506"/>
    <mergeCell ref="AW505:AW506"/>
    <mergeCell ref="AX505:AX506"/>
    <mergeCell ref="AY505:AY506"/>
    <mergeCell ref="AZ505:AZ506"/>
    <mergeCell ref="BG505:BG506"/>
    <mergeCell ref="AP503:AP504"/>
    <mergeCell ref="AS503:AS504"/>
    <mergeCell ref="AT503:AT504"/>
    <mergeCell ref="AU503:AU504"/>
    <mergeCell ref="AV503:AV504"/>
    <mergeCell ref="AW503:AW504"/>
    <mergeCell ref="AX503:AX504"/>
    <mergeCell ref="AY503:AY504"/>
    <mergeCell ref="AZ503:AZ504"/>
    <mergeCell ref="BG503:BG504"/>
    <mergeCell ref="BI503:BI504"/>
    <mergeCell ref="BJ503:BJ504"/>
    <mergeCell ref="BN503:BN504"/>
    <mergeCell ref="BO503:BO504"/>
    <mergeCell ref="BP503:BP504"/>
    <mergeCell ref="BQ503:BQ504"/>
    <mergeCell ref="BS503:BS504"/>
    <mergeCell ref="BI505:BI506"/>
    <mergeCell ref="BJ505:BJ506"/>
    <mergeCell ref="BN505:BN506"/>
    <mergeCell ref="BO505:BO506"/>
    <mergeCell ref="BP505:BP506"/>
    <mergeCell ref="BQ505:BQ506"/>
    <mergeCell ref="BS505:BS506"/>
    <mergeCell ref="BT505:BT506"/>
    <mergeCell ref="BY505:BY506"/>
    <mergeCell ref="BZ505:BZ506"/>
    <mergeCell ref="CD505:CD506"/>
    <mergeCell ref="E507:E508"/>
    <mergeCell ref="G507:G508"/>
    <mergeCell ref="H507:H508"/>
    <mergeCell ref="K507:K508"/>
    <mergeCell ref="C603:C604"/>
    <mergeCell ref="E505:E506"/>
    <mergeCell ref="G505:G506"/>
    <mergeCell ref="H505:H506"/>
    <mergeCell ref="K505:K506"/>
    <mergeCell ref="M505:M506"/>
    <mergeCell ref="O505:O506"/>
    <mergeCell ref="Q505:Q506"/>
    <mergeCell ref="R505:R506"/>
    <mergeCell ref="S505:S506"/>
    <mergeCell ref="T505:T506"/>
    <mergeCell ref="U505:U506"/>
    <mergeCell ref="V505:V506"/>
    <mergeCell ref="W505:W506"/>
    <mergeCell ref="Y505:Y506"/>
    <mergeCell ref="Z505:Z506"/>
    <mergeCell ref="E547:E548"/>
    <mergeCell ref="G547:G548"/>
    <mergeCell ref="H547:H548"/>
    <mergeCell ref="K547:K548"/>
    <mergeCell ref="M547:M548"/>
    <mergeCell ref="O547:O548"/>
    <mergeCell ref="Q547:Q548"/>
    <mergeCell ref="R547:R548"/>
    <mergeCell ref="S547:S548"/>
    <mergeCell ref="T547:T548"/>
    <mergeCell ref="U547:U548"/>
    <mergeCell ref="V547:V548"/>
    <mergeCell ref="W547:W548"/>
    <mergeCell ref="Y547:Y548"/>
    <mergeCell ref="Z547:Z548"/>
    <mergeCell ref="C567:C568"/>
    <mergeCell ref="C569:C570"/>
    <mergeCell ref="C571:C572"/>
    <mergeCell ref="C573:C574"/>
    <mergeCell ref="C575:C576"/>
    <mergeCell ref="C577:C578"/>
    <mergeCell ref="C579:C580"/>
    <mergeCell ref="C581:C582"/>
    <mergeCell ref="C583:C584"/>
    <mergeCell ref="C585:C586"/>
    <mergeCell ref="C587:C588"/>
    <mergeCell ref="C589:C590"/>
    <mergeCell ref="C591:C592"/>
    <mergeCell ref="C593:C594"/>
    <mergeCell ref="C595:C596"/>
    <mergeCell ref="C597:C598"/>
    <mergeCell ref="C599:C600"/>
    <mergeCell ref="C533:C534"/>
    <mergeCell ref="C535:C536"/>
    <mergeCell ref="C537:C538"/>
    <mergeCell ref="C539:C540"/>
    <mergeCell ref="C541:C542"/>
    <mergeCell ref="C543:C544"/>
    <mergeCell ref="C545:C546"/>
    <mergeCell ref="C547:C548"/>
    <mergeCell ref="C549:C550"/>
    <mergeCell ref="C551:C552"/>
    <mergeCell ref="C553:C554"/>
    <mergeCell ref="C555:C556"/>
    <mergeCell ref="C557:C558"/>
    <mergeCell ref="C559:C560"/>
    <mergeCell ref="C561:C562"/>
    <mergeCell ref="C563:C564"/>
    <mergeCell ref="W507:W508"/>
    <mergeCell ref="Y507:Y508"/>
    <mergeCell ref="Z507:Z508"/>
    <mergeCell ref="AA507:AA508"/>
    <mergeCell ref="AB507:AB508"/>
    <mergeCell ref="AC507:AC508"/>
    <mergeCell ref="AD507:AD508"/>
    <mergeCell ref="AF507:AF508"/>
    <mergeCell ref="AP507:AP508"/>
    <mergeCell ref="C601:C602"/>
    <mergeCell ref="C565:C566"/>
    <mergeCell ref="BY507:BY508"/>
    <mergeCell ref="BZ507:BZ508"/>
    <mergeCell ref="CD507:CD508"/>
    <mergeCell ref="E509:E510"/>
    <mergeCell ref="G509:G510"/>
    <mergeCell ref="H509:H510"/>
    <mergeCell ref="K509:K510"/>
    <mergeCell ref="M509:M510"/>
    <mergeCell ref="O509:O510"/>
    <mergeCell ref="Q509:Q510"/>
    <mergeCell ref="R509:R510"/>
    <mergeCell ref="S509:S510"/>
    <mergeCell ref="T509:T510"/>
    <mergeCell ref="U509:U510"/>
    <mergeCell ref="V509:V510"/>
    <mergeCell ref="W509:W510"/>
    <mergeCell ref="Y509:Y510"/>
    <mergeCell ref="Z509:Z510"/>
    <mergeCell ref="AA509:AA510"/>
    <mergeCell ref="AB509:AB510"/>
    <mergeCell ref="AC509:AC510"/>
    <mergeCell ref="AD509:AD510"/>
    <mergeCell ref="AF509:AF510"/>
    <mergeCell ref="AP509:AP510"/>
    <mergeCell ref="AS509:AS510"/>
    <mergeCell ref="AT509:AT510"/>
    <mergeCell ref="AU509:AU510"/>
    <mergeCell ref="AV509:AV510"/>
    <mergeCell ref="AW509:AW510"/>
    <mergeCell ref="AX509:AX510"/>
    <mergeCell ref="AY509:AY510"/>
    <mergeCell ref="AZ509:AZ510"/>
    <mergeCell ref="AS507:AS508"/>
    <mergeCell ref="AT507:AT508"/>
    <mergeCell ref="AU507:AU508"/>
    <mergeCell ref="AV507:AV508"/>
    <mergeCell ref="AW507:AW508"/>
    <mergeCell ref="AX507:AX508"/>
    <mergeCell ref="AY507:AY508"/>
    <mergeCell ref="AZ507:AZ508"/>
    <mergeCell ref="BG507:BG508"/>
    <mergeCell ref="BI507:BI508"/>
    <mergeCell ref="BJ507:BJ508"/>
    <mergeCell ref="BN507:BN508"/>
    <mergeCell ref="BO507:BO508"/>
    <mergeCell ref="BS513:BS514"/>
    <mergeCell ref="BT513:BT514"/>
    <mergeCell ref="BY513:BY514"/>
    <mergeCell ref="BZ513:BZ514"/>
    <mergeCell ref="CD513:CD514"/>
    <mergeCell ref="BP507:BP508"/>
    <mergeCell ref="BQ507:BQ508"/>
    <mergeCell ref="BS507:BS508"/>
    <mergeCell ref="BT507:BT508"/>
    <mergeCell ref="AP511:AP512"/>
    <mergeCell ref="AS511:AS512"/>
    <mergeCell ref="AT511:AT512"/>
    <mergeCell ref="AU511:AU512"/>
    <mergeCell ref="AV511:AV512"/>
    <mergeCell ref="AW511:AW512"/>
    <mergeCell ref="AX511:AX512"/>
    <mergeCell ref="AY511:AY512"/>
    <mergeCell ref="AZ511:AZ512"/>
    <mergeCell ref="BG511:BG512"/>
    <mergeCell ref="BI511:BI512"/>
    <mergeCell ref="BJ511:BJ512"/>
    <mergeCell ref="BN511:BN512"/>
    <mergeCell ref="BO511:BO512"/>
    <mergeCell ref="BP511:BP512"/>
    <mergeCell ref="BQ511:BQ512"/>
    <mergeCell ref="BS511:BS512"/>
    <mergeCell ref="BG509:BG510"/>
    <mergeCell ref="BI509:BI510"/>
    <mergeCell ref="BJ509:BJ510"/>
    <mergeCell ref="BN509:BN510"/>
    <mergeCell ref="BO509:BO510"/>
    <mergeCell ref="BP509:BP510"/>
    <mergeCell ref="BQ509:BQ510"/>
    <mergeCell ref="BS509:BS510"/>
    <mergeCell ref="BT509:BT510"/>
    <mergeCell ref="BY509:BY510"/>
    <mergeCell ref="BZ509:BZ510"/>
    <mergeCell ref="CD509:CD510"/>
    <mergeCell ref="AA517:AA518"/>
    <mergeCell ref="AB517:AB518"/>
    <mergeCell ref="AC517:AC518"/>
    <mergeCell ref="AD517:AD518"/>
    <mergeCell ref="BT511:BT512"/>
    <mergeCell ref="BY511:BY512"/>
    <mergeCell ref="BZ511:BZ512"/>
    <mergeCell ref="CD511:CD512"/>
    <mergeCell ref="AZ513:AZ514"/>
    <mergeCell ref="BG513:BG514"/>
    <mergeCell ref="BI513:BI514"/>
    <mergeCell ref="BJ513:BJ514"/>
    <mergeCell ref="BN513:BN514"/>
    <mergeCell ref="BO513:BO514"/>
    <mergeCell ref="BP513:BP514"/>
    <mergeCell ref="BQ513:BQ514"/>
    <mergeCell ref="G513:G514"/>
    <mergeCell ref="H513:H514"/>
    <mergeCell ref="K513:K514"/>
    <mergeCell ref="M513:M514"/>
    <mergeCell ref="O513:O514"/>
    <mergeCell ref="Q513:Q514"/>
    <mergeCell ref="R513:R514"/>
    <mergeCell ref="S513:S514"/>
    <mergeCell ref="T513:T514"/>
    <mergeCell ref="U513:U514"/>
    <mergeCell ref="V513:V514"/>
    <mergeCell ref="W513:W514"/>
    <mergeCell ref="Y513:Y514"/>
    <mergeCell ref="Z513:Z514"/>
    <mergeCell ref="AA513:AA514"/>
    <mergeCell ref="AB513:AB514"/>
    <mergeCell ref="AC513:AC514"/>
    <mergeCell ref="AD513:AD514"/>
    <mergeCell ref="AF513:AF514"/>
    <mergeCell ref="AP513:AP514"/>
    <mergeCell ref="AS513:AS514"/>
    <mergeCell ref="AT513:AT514"/>
    <mergeCell ref="AU513:AU514"/>
    <mergeCell ref="AV513:AV514"/>
    <mergeCell ref="AW513:AW514"/>
    <mergeCell ref="AX513:AX514"/>
    <mergeCell ref="AY513:AY514"/>
    <mergeCell ref="E511:E512"/>
    <mergeCell ref="G511:G512"/>
    <mergeCell ref="H511:H512"/>
    <mergeCell ref="K511:K512"/>
    <mergeCell ref="M511:M512"/>
    <mergeCell ref="O511:O512"/>
    <mergeCell ref="Q511:Q512"/>
    <mergeCell ref="R511:R512"/>
    <mergeCell ref="S511:S512"/>
    <mergeCell ref="T511:T512"/>
    <mergeCell ref="U511:U512"/>
    <mergeCell ref="V511:V512"/>
    <mergeCell ref="W511:W512"/>
    <mergeCell ref="Y511:Y512"/>
    <mergeCell ref="Z511:Z512"/>
    <mergeCell ref="AA511:AA512"/>
    <mergeCell ref="AB511:AB512"/>
    <mergeCell ref="AC511:AC512"/>
    <mergeCell ref="AD511:AD512"/>
    <mergeCell ref="AF511:AF512"/>
    <mergeCell ref="AT519:AT520"/>
    <mergeCell ref="AU519:AU520"/>
    <mergeCell ref="AV519:AV520"/>
    <mergeCell ref="AW519:AW520"/>
    <mergeCell ref="AX519:AX520"/>
    <mergeCell ref="AY519:AY520"/>
    <mergeCell ref="AZ519:AZ520"/>
    <mergeCell ref="BG519:BG520"/>
    <mergeCell ref="BI519:BI520"/>
    <mergeCell ref="BJ519:BJ520"/>
    <mergeCell ref="BN519:BN520"/>
    <mergeCell ref="BO519:BO520"/>
    <mergeCell ref="BP519:BP520"/>
    <mergeCell ref="BQ519:BQ520"/>
    <mergeCell ref="BS519:BS520"/>
    <mergeCell ref="BT519:BT520"/>
    <mergeCell ref="BY519:BY520"/>
    <mergeCell ref="BJ517:BJ518"/>
    <mergeCell ref="BN517:BN518"/>
    <mergeCell ref="BO517:BO518"/>
    <mergeCell ref="BP517:BP518"/>
    <mergeCell ref="BQ517:BQ518"/>
    <mergeCell ref="BS517:BS518"/>
    <mergeCell ref="BT517:BT518"/>
    <mergeCell ref="BY517:BY518"/>
    <mergeCell ref="BZ517:BZ518"/>
    <mergeCell ref="CD517:CD518"/>
    <mergeCell ref="E519:E520"/>
    <mergeCell ref="G519:G520"/>
    <mergeCell ref="H519:H520"/>
    <mergeCell ref="K519:K520"/>
    <mergeCell ref="M519:M520"/>
    <mergeCell ref="O519:O520"/>
    <mergeCell ref="Q519:Q520"/>
    <mergeCell ref="R519:R520"/>
    <mergeCell ref="S519:S520"/>
    <mergeCell ref="T519:T520"/>
    <mergeCell ref="U519:U520"/>
    <mergeCell ref="V519:V520"/>
    <mergeCell ref="W519:W520"/>
    <mergeCell ref="Y519:Y520"/>
    <mergeCell ref="Z519:Z520"/>
    <mergeCell ref="AA519:AA520"/>
    <mergeCell ref="AB519:AB520"/>
    <mergeCell ref="AC519:AC520"/>
    <mergeCell ref="AD519:AD520"/>
    <mergeCell ref="AF519:AF520"/>
    <mergeCell ref="AP519:AP520"/>
    <mergeCell ref="AS519:AS520"/>
    <mergeCell ref="E517:E518"/>
    <mergeCell ref="G517:G518"/>
    <mergeCell ref="H517:H518"/>
    <mergeCell ref="K517:K518"/>
    <mergeCell ref="M517:M518"/>
    <mergeCell ref="O517:O518"/>
    <mergeCell ref="Q517:Q518"/>
    <mergeCell ref="R517:R518"/>
    <mergeCell ref="S517:S518"/>
    <mergeCell ref="T517:T518"/>
    <mergeCell ref="U517:U518"/>
    <mergeCell ref="V517:V518"/>
    <mergeCell ref="W517:W518"/>
    <mergeCell ref="Y517:Y518"/>
    <mergeCell ref="Z517:Z518"/>
    <mergeCell ref="BI521:BI522"/>
    <mergeCell ref="BJ521:BJ522"/>
    <mergeCell ref="BN521:BN522"/>
    <mergeCell ref="BO521:BO522"/>
    <mergeCell ref="BP521:BP522"/>
    <mergeCell ref="BQ521:BQ522"/>
    <mergeCell ref="BS521:BS522"/>
    <mergeCell ref="BT521:BT522"/>
    <mergeCell ref="BY521:BY522"/>
    <mergeCell ref="BZ521:BZ522"/>
    <mergeCell ref="CD521:CD522"/>
    <mergeCell ref="E523:E524"/>
    <mergeCell ref="G523:G524"/>
    <mergeCell ref="H523:H524"/>
    <mergeCell ref="K523:K524"/>
    <mergeCell ref="M523:M524"/>
    <mergeCell ref="O523:O524"/>
    <mergeCell ref="Q523:Q524"/>
    <mergeCell ref="R523:R524"/>
    <mergeCell ref="S523:S524"/>
    <mergeCell ref="T523:T524"/>
    <mergeCell ref="U523:U524"/>
    <mergeCell ref="V523:V524"/>
    <mergeCell ref="W523:W524"/>
    <mergeCell ref="Y523:Y524"/>
    <mergeCell ref="Z523:Z524"/>
    <mergeCell ref="AA523:AA524"/>
    <mergeCell ref="AB523:AB524"/>
    <mergeCell ref="AC523:AC524"/>
    <mergeCell ref="AD523:AD524"/>
    <mergeCell ref="AF523:AF524"/>
    <mergeCell ref="AP523:AP524"/>
    <mergeCell ref="BZ519:BZ520"/>
    <mergeCell ref="CD519:CD520"/>
    <mergeCell ref="E521:E522"/>
    <mergeCell ref="G521:G522"/>
    <mergeCell ref="H521:H522"/>
    <mergeCell ref="K521:K522"/>
    <mergeCell ref="M521:M522"/>
    <mergeCell ref="O521:O522"/>
    <mergeCell ref="Q521:Q522"/>
    <mergeCell ref="R521:R522"/>
    <mergeCell ref="S521:S522"/>
    <mergeCell ref="T521:T522"/>
    <mergeCell ref="U521:U522"/>
    <mergeCell ref="V521:V522"/>
    <mergeCell ref="W521:W522"/>
    <mergeCell ref="Y521:Y522"/>
    <mergeCell ref="Z521:Z522"/>
    <mergeCell ref="AA521:AA522"/>
    <mergeCell ref="AB521:AB522"/>
    <mergeCell ref="AC521:AC522"/>
    <mergeCell ref="AD521:AD522"/>
    <mergeCell ref="AF521:AF522"/>
    <mergeCell ref="AP521:AP522"/>
    <mergeCell ref="AS521:AS522"/>
    <mergeCell ref="AT521:AT522"/>
    <mergeCell ref="AU521:AU522"/>
    <mergeCell ref="AV521:AV522"/>
    <mergeCell ref="AW521:AW522"/>
    <mergeCell ref="AX521:AX522"/>
    <mergeCell ref="AY521:AY522"/>
    <mergeCell ref="AZ521:AZ522"/>
    <mergeCell ref="BG521:BG522"/>
    <mergeCell ref="BY523:BY524"/>
    <mergeCell ref="BZ523:BZ524"/>
    <mergeCell ref="CD523:CD524"/>
    <mergeCell ref="E525:E526"/>
    <mergeCell ref="G525:G526"/>
    <mergeCell ref="H525:H526"/>
    <mergeCell ref="K525:K526"/>
    <mergeCell ref="M525:M526"/>
    <mergeCell ref="O525:O526"/>
    <mergeCell ref="Q525:Q526"/>
    <mergeCell ref="R525:R526"/>
    <mergeCell ref="S525:S526"/>
    <mergeCell ref="T525:T526"/>
    <mergeCell ref="U525:U526"/>
    <mergeCell ref="V525:V526"/>
    <mergeCell ref="W525:W526"/>
    <mergeCell ref="Y525:Y526"/>
    <mergeCell ref="Z525:Z526"/>
    <mergeCell ref="AA525:AA526"/>
    <mergeCell ref="AB525:AB526"/>
    <mergeCell ref="AC525:AC526"/>
    <mergeCell ref="AD525:AD526"/>
    <mergeCell ref="AF525:AF526"/>
    <mergeCell ref="AP525:AP526"/>
    <mergeCell ref="AS525:AS526"/>
    <mergeCell ref="AT525:AT526"/>
    <mergeCell ref="AU525:AU526"/>
    <mergeCell ref="AV525:AV526"/>
    <mergeCell ref="AW525:AW526"/>
    <mergeCell ref="AX525:AX526"/>
    <mergeCell ref="AY525:AY526"/>
    <mergeCell ref="AZ525:AZ526"/>
    <mergeCell ref="AS523:AS524"/>
    <mergeCell ref="AT523:AT524"/>
    <mergeCell ref="AU523:AU524"/>
    <mergeCell ref="AV523:AV524"/>
    <mergeCell ref="AW523:AW524"/>
    <mergeCell ref="AX523:AX524"/>
    <mergeCell ref="AY523:AY524"/>
    <mergeCell ref="AZ523:AZ524"/>
    <mergeCell ref="BG523:BG524"/>
    <mergeCell ref="BI523:BI524"/>
    <mergeCell ref="BJ523:BJ524"/>
    <mergeCell ref="BN523:BN524"/>
    <mergeCell ref="BO523:BO524"/>
    <mergeCell ref="BP523:BP524"/>
    <mergeCell ref="BQ523:BQ524"/>
    <mergeCell ref="BS523:BS524"/>
    <mergeCell ref="BT523:BT524"/>
    <mergeCell ref="AP527:AP528"/>
    <mergeCell ref="AS527:AS528"/>
    <mergeCell ref="AT527:AT528"/>
    <mergeCell ref="AU527:AU528"/>
    <mergeCell ref="AV527:AV528"/>
    <mergeCell ref="AW527:AW528"/>
    <mergeCell ref="AX527:AX528"/>
    <mergeCell ref="AY527:AY528"/>
    <mergeCell ref="AZ527:AZ528"/>
    <mergeCell ref="BG527:BG528"/>
    <mergeCell ref="BI527:BI528"/>
    <mergeCell ref="BJ527:BJ528"/>
    <mergeCell ref="BN527:BN528"/>
    <mergeCell ref="BO527:BO528"/>
    <mergeCell ref="BP527:BP528"/>
    <mergeCell ref="BQ527:BQ528"/>
    <mergeCell ref="BS527:BS528"/>
    <mergeCell ref="BG525:BG526"/>
    <mergeCell ref="BI525:BI526"/>
    <mergeCell ref="BJ525:BJ526"/>
    <mergeCell ref="BN525:BN526"/>
    <mergeCell ref="BO525:BO526"/>
    <mergeCell ref="BP525:BP526"/>
    <mergeCell ref="BQ525:BQ526"/>
    <mergeCell ref="BS525:BS526"/>
    <mergeCell ref="BT525:BT526"/>
    <mergeCell ref="BY525:BY526"/>
    <mergeCell ref="BZ525:BZ526"/>
    <mergeCell ref="CD525:CD526"/>
    <mergeCell ref="E527:E528"/>
    <mergeCell ref="G527:G528"/>
    <mergeCell ref="H527:H528"/>
    <mergeCell ref="K527:K528"/>
    <mergeCell ref="M527:M528"/>
    <mergeCell ref="O527:O528"/>
    <mergeCell ref="Q527:Q528"/>
    <mergeCell ref="R527:R528"/>
    <mergeCell ref="S527:S528"/>
    <mergeCell ref="T527:T528"/>
    <mergeCell ref="U527:U528"/>
    <mergeCell ref="V527:V528"/>
    <mergeCell ref="W527:W528"/>
    <mergeCell ref="Y527:Y528"/>
    <mergeCell ref="Z527:Z528"/>
    <mergeCell ref="AA527:AA528"/>
    <mergeCell ref="AB527:AB528"/>
    <mergeCell ref="AC527:AC528"/>
    <mergeCell ref="AD527:AD528"/>
    <mergeCell ref="AF527:AF528"/>
    <mergeCell ref="AZ529:AZ530"/>
    <mergeCell ref="BG529:BG530"/>
    <mergeCell ref="BI529:BI530"/>
    <mergeCell ref="BJ529:BJ530"/>
    <mergeCell ref="BN529:BN530"/>
    <mergeCell ref="BO529:BO530"/>
    <mergeCell ref="BP529:BP530"/>
    <mergeCell ref="BQ529:BQ530"/>
    <mergeCell ref="BS529:BS530"/>
    <mergeCell ref="BT529:BT530"/>
    <mergeCell ref="BY529:BY530"/>
    <mergeCell ref="BZ529:BZ530"/>
    <mergeCell ref="CD529:CD530"/>
    <mergeCell ref="E531:E532"/>
    <mergeCell ref="G531:G532"/>
    <mergeCell ref="H531:H532"/>
    <mergeCell ref="K531:K532"/>
    <mergeCell ref="M531:M532"/>
    <mergeCell ref="O531:O532"/>
    <mergeCell ref="Q531:Q532"/>
    <mergeCell ref="R531:R532"/>
    <mergeCell ref="S531:S532"/>
    <mergeCell ref="T531:T532"/>
    <mergeCell ref="U531:U532"/>
    <mergeCell ref="V531:V532"/>
    <mergeCell ref="W531:W532"/>
    <mergeCell ref="Y531:Y532"/>
    <mergeCell ref="Z531:Z532"/>
    <mergeCell ref="AA531:AA532"/>
    <mergeCell ref="AB531:AB532"/>
    <mergeCell ref="AC531:AC532"/>
    <mergeCell ref="AD531:AD532"/>
    <mergeCell ref="BT527:BT528"/>
    <mergeCell ref="BY527:BY528"/>
    <mergeCell ref="BZ527:BZ528"/>
    <mergeCell ref="CD527:CD528"/>
    <mergeCell ref="E529:E530"/>
    <mergeCell ref="G529:G530"/>
    <mergeCell ref="H529:H530"/>
    <mergeCell ref="K529:K530"/>
    <mergeCell ref="M529:M530"/>
    <mergeCell ref="O529:O530"/>
    <mergeCell ref="Q529:Q530"/>
    <mergeCell ref="R529:R530"/>
    <mergeCell ref="S529:S530"/>
    <mergeCell ref="T529:T530"/>
    <mergeCell ref="U529:U530"/>
    <mergeCell ref="V529:V530"/>
    <mergeCell ref="W529:W530"/>
    <mergeCell ref="Y529:Y530"/>
    <mergeCell ref="Z529:Z530"/>
    <mergeCell ref="AA529:AA530"/>
    <mergeCell ref="AB529:AB530"/>
    <mergeCell ref="AC529:AC530"/>
    <mergeCell ref="AD529:AD530"/>
    <mergeCell ref="AF529:AF530"/>
    <mergeCell ref="AP529:AP530"/>
    <mergeCell ref="AS529:AS530"/>
    <mergeCell ref="AT529:AT530"/>
    <mergeCell ref="AU529:AU530"/>
    <mergeCell ref="AV529:AV530"/>
    <mergeCell ref="AW529:AW530"/>
    <mergeCell ref="AX529:AX530"/>
    <mergeCell ref="AY529:AY530"/>
    <mergeCell ref="BS531:BS532"/>
    <mergeCell ref="BT531:BT532"/>
    <mergeCell ref="BY531:BY532"/>
    <mergeCell ref="BZ531:BZ532"/>
    <mergeCell ref="CD531:CD532"/>
    <mergeCell ref="E533:E534"/>
    <mergeCell ref="G533:G534"/>
    <mergeCell ref="H533:H534"/>
    <mergeCell ref="K533:K534"/>
    <mergeCell ref="M533:M534"/>
    <mergeCell ref="O533:O534"/>
    <mergeCell ref="Q533:Q534"/>
    <mergeCell ref="R533:R534"/>
    <mergeCell ref="S533:S534"/>
    <mergeCell ref="T533:T534"/>
    <mergeCell ref="U533:U534"/>
    <mergeCell ref="V533:V534"/>
    <mergeCell ref="W533:W534"/>
    <mergeCell ref="Y533:Y534"/>
    <mergeCell ref="Z533:Z534"/>
    <mergeCell ref="AA533:AA534"/>
    <mergeCell ref="AB533:AB534"/>
    <mergeCell ref="AC533:AC534"/>
    <mergeCell ref="AD533:AD534"/>
    <mergeCell ref="AF533:AF534"/>
    <mergeCell ref="AP533:AP534"/>
    <mergeCell ref="AS533:AS534"/>
    <mergeCell ref="AT533:AT534"/>
    <mergeCell ref="AU533:AU534"/>
    <mergeCell ref="AV533:AV534"/>
    <mergeCell ref="AW533:AW534"/>
    <mergeCell ref="AX533:AX534"/>
    <mergeCell ref="AF531:AF532"/>
    <mergeCell ref="AP531:AP532"/>
    <mergeCell ref="AS531:AS532"/>
    <mergeCell ref="AT531:AT532"/>
    <mergeCell ref="AU531:AU532"/>
    <mergeCell ref="AV531:AV532"/>
    <mergeCell ref="AW531:AW532"/>
    <mergeCell ref="AX531:AX532"/>
    <mergeCell ref="AY531:AY532"/>
    <mergeCell ref="AZ531:AZ532"/>
    <mergeCell ref="BG531:BG532"/>
    <mergeCell ref="BI531:BI532"/>
    <mergeCell ref="BJ531:BJ532"/>
    <mergeCell ref="BN531:BN532"/>
    <mergeCell ref="BO531:BO532"/>
    <mergeCell ref="BP531:BP532"/>
    <mergeCell ref="BQ531:BQ532"/>
    <mergeCell ref="AD535:AD536"/>
    <mergeCell ref="AF535:AF536"/>
    <mergeCell ref="AP535:AP536"/>
    <mergeCell ref="AS535:AS536"/>
    <mergeCell ref="AT535:AT536"/>
    <mergeCell ref="AU535:AU536"/>
    <mergeCell ref="AV535:AV536"/>
    <mergeCell ref="AW535:AW536"/>
    <mergeCell ref="AX535:AX536"/>
    <mergeCell ref="AY535:AY536"/>
    <mergeCell ref="AZ535:AZ536"/>
    <mergeCell ref="BG535:BG536"/>
    <mergeCell ref="BI535:BI536"/>
    <mergeCell ref="BJ535:BJ536"/>
    <mergeCell ref="BN535:BN536"/>
    <mergeCell ref="BO535:BO536"/>
    <mergeCell ref="BP535:BP536"/>
    <mergeCell ref="AY533:AY534"/>
    <mergeCell ref="AZ533:AZ534"/>
    <mergeCell ref="BG533:BG534"/>
    <mergeCell ref="BI533:BI534"/>
    <mergeCell ref="BJ533:BJ534"/>
    <mergeCell ref="BN533:BN534"/>
    <mergeCell ref="BO533:BO534"/>
    <mergeCell ref="BP533:BP534"/>
    <mergeCell ref="BQ533:BQ534"/>
    <mergeCell ref="BS533:BS534"/>
    <mergeCell ref="BT533:BT534"/>
    <mergeCell ref="BY533:BY534"/>
    <mergeCell ref="BZ533:BZ534"/>
    <mergeCell ref="CD533:CD534"/>
    <mergeCell ref="E535:E536"/>
    <mergeCell ref="G535:G536"/>
    <mergeCell ref="H535:H536"/>
    <mergeCell ref="K535:K536"/>
    <mergeCell ref="M535:M536"/>
    <mergeCell ref="O535:O536"/>
    <mergeCell ref="Q535:Q536"/>
    <mergeCell ref="R535:R536"/>
    <mergeCell ref="S535:S536"/>
    <mergeCell ref="T535:T536"/>
    <mergeCell ref="U535:U536"/>
    <mergeCell ref="V535:V536"/>
    <mergeCell ref="W535:W536"/>
    <mergeCell ref="Y535:Y536"/>
    <mergeCell ref="Z535:Z536"/>
    <mergeCell ref="AA535:AA536"/>
    <mergeCell ref="AB535:AB536"/>
    <mergeCell ref="AC535:AC536"/>
    <mergeCell ref="AX537:AX538"/>
    <mergeCell ref="AY537:AY538"/>
    <mergeCell ref="AZ537:AZ538"/>
    <mergeCell ref="BG537:BG538"/>
    <mergeCell ref="BI537:BI538"/>
    <mergeCell ref="BJ537:BJ538"/>
    <mergeCell ref="BN537:BN538"/>
    <mergeCell ref="BO537:BO538"/>
    <mergeCell ref="BP537:BP538"/>
    <mergeCell ref="BQ537:BQ538"/>
    <mergeCell ref="BS537:BS538"/>
    <mergeCell ref="BT537:BT538"/>
    <mergeCell ref="BY537:BY538"/>
    <mergeCell ref="BZ537:BZ538"/>
    <mergeCell ref="CD537:CD538"/>
    <mergeCell ref="E539:E540"/>
    <mergeCell ref="G539:G540"/>
    <mergeCell ref="H539:H540"/>
    <mergeCell ref="K539:K540"/>
    <mergeCell ref="M539:M540"/>
    <mergeCell ref="O539:O540"/>
    <mergeCell ref="Q539:Q540"/>
    <mergeCell ref="R539:R540"/>
    <mergeCell ref="S539:S540"/>
    <mergeCell ref="T539:T540"/>
    <mergeCell ref="U539:U540"/>
    <mergeCell ref="V539:V540"/>
    <mergeCell ref="W539:W540"/>
    <mergeCell ref="Y539:Y540"/>
    <mergeCell ref="Z539:Z540"/>
    <mergeCell ref="AA539:AA540"/>
    <mergeCell ref="AB539:AB540"/>
    <mergeCell ref="BQ535:BQ536"/>
    <mergeCell ref="BS535:BS536"/>
    <mergeCell ref="BT535:BT536"/>
    <mergeCell ref="BY535:BY536"/>
    <mergeCell ref="BZ535:BZ536"/>
    <mergeCell ref="CD535:CD536"/>
    <mergeCell ref="E537:E538"/>
    <mergeCell ref="G537:G538"/>
    <mergeCell ref="H537:H538"/>
    <mergeCell ref="K537:K538"/>
    <mergeCell ref="M537:M538"/>
    <mergeCell ref="O537:O538"/>
    <mergeCell ref="Q537:Q538"/>
    <mergeCell ref="R537:R538"/>
    <mergeCell ref="S537:S538"/>
    <mergeCell ref="T537:T538"/>
    <mergeCell ref="U537:U538"/>
    <mergeCell ref="V537:V538"/>
    <mergeCell ref="W537:W538"/>
    <mergeCell ref="Y537:Y538"/>
    <mergeCell ref="Z537:Z538"/>
    <mergeCell ref="AA537:AA538"/>
    <mergeCell ref="AB537:AB538"/>
    <mergeCell ref="AC537:AC538"/>
    <mergeCell ref="AD537:AD538"/>
    <mergeCell ref="AF537:AF538"/>
    <mergeCell ref="AP537:AP538"/>
    <mergeCell ref="AS537:AS538"/>
    <mergeCell ref="AT537:AT538"/>
    <mergeCell ref="AU537:AU538"/>
    <mergeCell ref="AV537:AV538"/>
    <mergeCell ref="AW537:AW538"/>
    <mergeCell ref="BP539:BP540"/>
    <mergeCell ref="BQ539:BQ540"/>
    <mergeCell ref="BS539:BS540"/>
    <mergeCell ref="BT539:BT540"/>
    <mergeCell ref="BY539:BY540"/>
    <mergeCell ref="BZ539:BZ540"/>
    <mergeCell ref="CD539:CD540"/>
    <mergeCell ref="E541:E542"/>
    <mergeCell ref="G541:G542"/>
    <mergeCell ref="H541:H542"/>
    <mergeCell ref="K541:K542"/>
    <mergeCell ref="M541:M542"/>
    <mergeCell ref="O541:O542"/>
    <mergeCell ref="Q541:Q542"/>
    <mergeCell ref="R541:R542"/>
    <mergeCell ref="S541:S542"/>
    <mergeCell ref="T541:T542"/>
    <mergeCell ref="U541:U542"/>
    <mergeCell ref="V541:V542"/>
    <mergeCell ref="W541:W542"/>
    <mergeCell ref="Y541:Y542"/>
    <mergeCell ref="Z541:Z542"/>
    <mergeCell ref="AA541:AA542"/>
    <mergeCell ref="AB541:AB542"/>
    <mergeCell ref="AC541:AC542"/>
    <mergeCell ref="AD541:AD542"/>
    <mergeCell ref="AF541:AF542"/>
    <mergeCell ref="AP541:AP542"/>
    <mergeCell ref="AS541:AS542"/>
    <mergeCell ref="AT541:AT542"/>
    <mergeCell ref="AU541:AU542"/>
    <mergeCell ref="AV541:AV542"/>
    <mergeCell ref="AC539:AC540"/>
    <mergeCell ref="AD539:AD540"/>
    <mergeCell ref="AF539:AF540"/>
    <mergeCell ref="AP539:AP540"/>
    <mergeCell ref="AS539:AS540"/>
    <mergeCell ref="AT539:AT540"/>
    <mergeCell ref="AU539:AU540"/>
    <mergeCell ref="AV539:AV540"/>
    <mergeCell ref="AW539:AW540"/>
    <mergeCell ref="AX539:AX540"/>
    <mergeCell ref="AY539:AY540"/>
    <mergeCell ref="AZ539:AZ540"/>
    <mergeCell ref="BG539:BG540"/>
    <mergeCell ref="BI539:BI540"/>
    <mergeCell ref="BJ539:BJ540"/>
    <mergeCell ref="BN539:BN540"/>
    <mergeCell ref="BO539:BO540"/>
    <mergeCell ref="BJ543:BJ544"/>
    <mergeCell ref="BN543:BN544"/>
    <mergeCell ref="AW541:AW542"/>
    <mergeCell ref="AX541:AX542"/>
    <mergeCell ref="AY541:AY542"/>
    <mergeCell ref="AZ541:AZ542"/>
    <mergeCell ref="BG541:BG542"/>
    <mergeCell ref="BI541:BI542"/>
    <mergeCell ref="BJ541:BJ542"/>
    <mergeCell ref="BN541:BN542"/>
    <mergeCell ref="BO541:BO542"/>
    <mergeCell ref="BP541:BP542"/>
    <mergeCell ref="BQ541:BQ542"/>
    <mergeCell ref="BS541:BS542"/>
    <mergeCell ref="BT541:BT542"/>
    <mergeCell ref="BY541:BY542"/>
    <mergeCell ref="BZ541:BZ542"/>
    <mergeCell ref="CD541:CD542"/>
    <mergeCell ref="E543:E544"/>
    <mergeCell ref="G543:G544"/>
    <mergeCell ref="H543:H544"/>
    <mergeCell ref="K543:K544"/>
    <mergeCell ref="M543:M544"/>
    <mergeCell ref="O543:O544"/>
    <mergeCell ref="Q543:Q544"/>
    <mergeCell ref="R543:R544"/>
    <mergeCell ref="S543:S544"/>
    <mergeCell ref="T543:T544"/>
    <mergeCell ref="U543:U544"/>
    <mergeCell ref="V543:V544"/>
    <mergeCell ref="W543:W544"/>
    <mergeCell ref="Y543:Y544"/>
    <mergeCell ref="Z543:Z544"/>
    <mergeCell ref="AA543:AA544"/>
    <mergeCell ref="AV545:AV546"/>
    <mergeCell ref="AW545:AW546"/>
    <mergeCell ref="AX545:AX546"/>
    <mergeCell ref="AY545:AY546"/>
    <mergeCell ref="AZ545:AZ546"/>
    <mergeCell ref="BG545:BG546"/>
    <mergeCell ref="BI545:BI546"/>
    <mergeCell ref="BJ545:BJ546"/>
    <mergeCell ref="BN545:BN546"/>
    <mergeCell ref="BO545:BO546"/>
    <mergeCell ref="BP545:BP546"/>
    <mergeCell ref="BQ545:BQ546"/>
    <mergeCell ref="BS545:BS546"/>
    <mergeCell ref="BT545:BT546"/>
    <mergeCell ref="BY545:BY546"/>
    <mergeCell ref="BZ545:BZ546"/>
    <mergeCell ref="CD545:CD546"/>
    <mergeCell ref="BO543:BO544"/>
    <mergeCell ref="BP543:BP544"/>
    <mergeCell ref="BQ543:BQ544"/>
    <mergeCell ref="BS543:BS544"/>
    <mergeCell ref="BT543:BT544"/>
    <mergeCell ref="BY543:BY544"/>
    <mergeCell ref="BZ543:BZ544"/>
    <mergeCell ref="CD543:CD544"/>
    <mergeCell ref="E545:E546"/>
    <mergeCell ref="G545:G546"/>
    <mergeCell ref="H545:H546"/>
    <mergeCell ref="K545:K546"/>
    <mergeCell ref="M545:M546"/>
    <mergeCell ref="O545:O546"/>
    <mergeCell ref="Q545:Q546"/>
    <mergeCell ref="R545:R546"/>
    <mergeCell ref="S545:S546"/>
    <mergeCell ref="T545:T546"/>
    <mergeCell ref="U545:U546"/>
    <mergeCell ref="V545:V546"/>
    <mergeCell ref="W545:W546"/>
    <mergeCell ref="Y545:Y546"/>
    <mergeCell ref="Z545:Z546"/>
    <mergeCell ref="AA545:AA546"/>
    <mergeCell ref="AB545:AB546"/>
    <mergeCell ref="AC545:AC546"/>
    <mergeCell ref="AD545:AD546"/>
    <mergeCell ref="AF545:AF546"/>
    <mergeCell ref="AP545:AP546"/>
    <mergeCell ref="AS545:AS546"/>
    <mergeCell ref="AT545:AT546"/>
    <mergeCell ref="AU545:AU546"/>
    <mergeCell ref="AB543:AB544"/>
    <mergeCell ref="AC543:AC544"/>
    <mergeCell ref="AD543:AD544"/>
    <mergeCell ref="AF543:AF544"/>
    <mergeCell ref="AP543:AP544"/>
    <mergeCell ref="AS543:AS544"/>
    <mergeCell ref="AT543:AT544"/>
    <mergeCell ref="AU543:AU544"/>
    <mergeCell ref="AV543:AV544"/>
    <mergeCell ref="AW543:AW544"/>
    <mergeCell ref="AX543:AX544"/>
    <mergeCell ref="AY543:AY544"/>
    <mergeCell ref="AZ543:AZ544"/>
    <mergeCell ref="BG543:BG544"/>
    <mergeCell ref="BI543:BI544"/>
    <mergeCell ref="CD547:CD548"/>
    <mergeCell ref="E549:E550"/>
    <mergeCell ref="G549:G550"/>
    <mergeCell ref="H549:H550"/>
    <mergeCell ref="K549:K550"/>
    <mergeCell ref="M549:M550"/>
    <mergeCell ref="O549:O550"/>
    <mergeCell ref="Q549:Q550"/>
    <mergeCell ref="R549:R550"/>
    <mergeCell ref="S549:S550"/>
    <mergeCell ref="T549:T550"/>
    <mergeCell ref="U549:U550"/>
    <mergeCell ref="V549:V550"/>
    <mergeCell ref="W549:W550"/>
    <mergeCell ref="Y549:Y550"/>
    <mergeCell ref="Z549:Z550"/>
    <mergeCell ref="AA549:AA550"/>
    <mergeCell ref="AB549:AB550"/>
    <mergeCell ref="AC549:AC550"/>
    <mergeCell ref="AD549:AD550"/>
    <mergeCell ref="AF549:AF550"/>
    <mergeCell ref="AP549:AP550"/>
    <mergeCell ref="AS549:AS550"/>
    <mergeCell ref="AT549:AT550"/>
    <mergeCell ref="AA547:AA548"/>
    <mergeCell ref="AB547:AB548"/>
    <mergeCell ref="AC547:AC548"/>
    <mergeCell ref="AD547:AD548"/>
    <mergeCell ref="AF547:AF548"/>
    <mergeCell ref="AP547:AP548"/>
    <mergeCell ref="AS547:AS548"/>
    <mergeCell ref="AT547:AT548"/>
    <mergeCell ref="AU547:AU548"/>
    <mergeCell ref="AV547:AV548"/>
    <mergeCell ref="AW547:AW548"/>
    <mergeCell ref="AX547:AX548"/>
    <mergeCell ref="AY547:AY548"/>
    <mergeCell ref="AZ547:AZ548"/>
    <mergeCell ref="BG547:BG548"/>
    <mergeCell ref="BI547:BI548"/>
    <mergeCell ref="BJ547:BJ548"/>
    <mergeCell ref="CD549:CD550"/>
    <mergeCell ref="BJ549:BJ550"/>
    <mergeCell ref="BN549:BN550"/>
    <mergeCell ref="BO549:BO550"/>
    <mergeCell ref="BP549:BP550"/>
    <mergeCell ref="BQ549:BQ550"/>
    <mergeCell ref="BS549:BS550"/>
    <mergeCell ref="BT549:BT550"/>
    <mergeCell ref="BY549:BY550"/>
    <mergeCell ref="BZ549:BZ550"/>
    <mergeCell ref="P547:P548"/>
    <mergeCell ref="AA551:AA552"/>
    <mergeCell ref="AB551:AB552"/>
    <mergeCell ref="AC551:AC552"/>
    <mergeCell ref="AD551:AD552"/>
    <mergeCell ref="AF551:AF552"/>
    <mergeCell ref="AP551:AP552"/>
    <mergeCell ref="AS551:AS552"/>
    <mergeCell ref="AT551:AT552"/>
    <mergeCell ref="AU551:AU552"/>
    <mergeCell ref="AV551:AV552"/>
    <mergeCell ref="AW551:AW552"/>
    <mergeCell ref="AX551:AX552"/>
    <mergeCell ref="AY551:AY552"/>
    <mergeCell ref="AZ551:AZ552"/>
    <mergeCell ref="BG551:BG552"/>
    <mergeCell ref="BI551:BI552"/>
    <mergeCell ref="AU549:AU550"/>
    <mergeCell ref="AV549:AV550"/>
    <mergeCell ref="AW549:AW550"/>
    <mergeCell ref="AX549:AX550"/>
    <mergeCell ref="AY549:AY550"/>
    <mergeCell ref="AZ549:AZ550"/>
    <mergeCell ref="BG549:BG550"/>
    <mergeCell ref="BI549:BI550"/>
    <mergeCell ref="P549:P550"/>
    <mergeCell ref="BN547:BN548"/>
    <mergeCell ref="BO547:BO548"/>
    <mergeCell ref="BP547:BP548"/>
    <mergeCell ref="BQ547:BQ548"/>
    <mergeCell ref="BS547:BS548"/>
    <mergeCell ref="BT547:BT548"/>
    <mergeCell ref="BY547:BY548"/>
    <mergeCell ref="BZ547:BZ548"/>
    <mergeCell ref="AT553:AT554"/>
    <mergeCell ref="AU553:AU554"/>
    <mergeCell ref="AV553:AV554"/>
    <mergeCell ref="AW553:AW554"/>
    <mergeCell ref="AX553:AX554"/>
    <mergeCell ref="AY553:AY554"/>
    <mergeCell ref="AZ553:AZ554"/>
    <mergeCell ref="BG553:BG554"/>
    <mergeCell ref="BI553:BI554"/>
    <mergeCell ref="BJ553:BJ554"/>
    <mergeCell ref="BN553:BN554"/>
    <mergeCell ref="BO553:BO554"/>
    <mergeCell ref="BP553:BP554"/>
    <mergeCell ref="BQ553:BQ554"/>
    <mergeCell ref="BS553:BS554"/>
    <mergeCell ref="BT553:BT554"/>
    <mergeCell ref="BY553:BY554"/>
    <mergeCell ref="BJ551:BJ552"/>
    <mergeCell ref="BN551:BN552"/>
    <mergeCell ref="BO551:BO552"/>
    <mergeCell ref="BP551:BP552"/>
    <mergeCell ref="BQ551:BQ552"/>
    <mergeCell ref="BS551:BS552"/>
    <mergeCell ref="BT551:BT552"/>
    <mergeCell ref="BY551:BY552"/>
    <mergeCell ref="BZ551:BZ552"/>
    <mergeCell ref="CD551:CD552"/>
    <mergeCell ref="E553:E554"/>
    <mergeCell ref="G553:G554"/>
    <mergeCell ref="H553:H554"/>
    <mergeCell ref="K553:K554"/>
    <mergeCell ref="M553:M554"/>
    <mergeCell ref="O553:O554"/>
    <mergeCell ref="Q553:Q554"/>
    <mergeCell ref="R553:R554"/>
    <mergeCell ref="S553:S554"/>
    <mergeCell ref="T553:T554"/>
    <mergeCell ref="U553:U554"/>
    <mergeCell ref="V553:V554"/>
    <mergeCell ref="W553:W554"/>
    <mergeCell ref="Y553:Y554"/>
    <mergeCell ref="Z553:Z554"/>
    <mergeCell ref="AA553:AA554"/>
    <mergeCell ref="AB553:AB554"/>
    <mergeCell ref="AC553:AC554"/>
    <mergeCell ref="AD553:AD554"/>
    <mergeCell ref="AF553:AF554"/>
    <mergeCell ref="AP553:AP554"/>
    <mergeCell ref="AS553:AS554"/>
    <mergeCell ref="P551:P552"/>
    <mergeCell ref="P553:P554"/>
    <mergeCell ref="E551:E552"/>
    <mergeCell ref="G551:G552"/>
    <mergeCell ref="H551:H552"/>
    <mergeCell ref="K551:K552"/>
    <mergeCell ref="M551:M552"/>
    <mergeCell ref="O551:O552"/>
    <mergeCell ref="Q551:Q552"/>
    <mergeCell ref="R551:R552"/>
    <mergeCell ref="S551:S552"/>
    <mergeCell ref="T551:T552"/>
    <mergeCell ref="U551:U552"/>
    <mergeCell ref="V551:V552"/>
    <mergeCell ref="W551:W552"/>
    <mergeCell ref="BI555:BI556"/>
    <mergeCell ref="BJ555:BJ556"/>
    <mergeCell ref="BN555:BN556"/>
    <mergeCell ref="BO555:BO556"/>
    <mergeCell ref="BP555:BP556"/>
    <mergeCell ref="BQ555:BQ556"/>
    <mergeCell ref="BS555:BS556"/>
    <mergeCell ref="BT555:BT556"/>
    <mergeCell ref="BY555:BY556"/>
    <mergeCell ref="BZ555:BZ556"/>
    <mergeCell ref="CD555:CD556"/>
    <mergeCell ref="E557:E558"/>
    <mergeCell ref="G557:G558"/>
    <mergeCell ref="H557:H558"/>
    <mergeCell ref="K557:K558"/>
    <mergeCell ref="M557:M558"/>
    <mergeCell ref="O557:O558"/>
    <mergeCell ref="Q557:Q558"/>
    <mergeCell ref="R557:R558"/>
    <mergeCell ref="S557:S558"/>
    <mergeCell ref="T557:T558"/>
    <mergeCell ref="U557:U558"/>
    <mergeCell ref="V557:V558"/>
    <mergeCell ref="W557:W558"/>
    <mergeCell ref="Y557:Y558"/>
    <mergeCell ref="Z557:Z558"/>
    <mergeCell ref="AA557:AA558"/>
    <mergeCell ref="AB557:AB558"/>
    <mergeCell ref="AC557:AC558"/>
    <mergeCell ref="AD557:AD558"/>
    <mergeCell ref="AF557:AF558"/>
    <mergeCell ref="AP557:AP558"/>
    <mergeCell ref="BZ553:BZ554"/>
    <mergeCell ref="CD553:CD554"/>
    <mergeCell ref="E555:E556"/>
    <mergeCell ref="G555:G556"/>
    <mergeCell ref="H555:H556"/>
    <mergeCell ref="K555:K556"/>
    <mergeCell ref="M555:M556"/>
    <mergeCell ref="O555:O556"/>
    <mergeCell ref="Q555:Q556"/>
    <mergeCell ref="R555:R556"/>
    <mergeCell ref="S555:S556"/>
    <mergeCell ref="T555:T556"/>
    <mergeCell ref="U555:U556"/>
    <mergeCell ref="V555:V556"/>
    <mergeCell ref="W555:W556"/>
    <mergeCell ref="Y555:Y556"/>
    <mergeCell ref="Z555:Z556"/>
    <mergeCell ref="AA555:AA556"/>
    <mergeCell ref="AB555:AB556"/>
    <mergeCell ref="AC555:AC556"/>
    <mergeCell ref="AD555:AD556"/>
    <mergeCell ref="AF555:AF556"/>
    <mergeCell ref="AP555:AP556"/>
    <mergeCell ref="AS555:AS556"/>
    <mergeCell ref="AT555:AT556"/>
    <mergeCell ref="AU555:AU556"/>
    <mergeCell ref="AV555:AV556"/>
    <mergeCell ref="AW555:AW556"/>
    <mergeCell ref="AX555:AX556"/>
    <mergeCell ref="AY555:AY556"/>
    <mergeCell ref="AZ555:AZ556"/>
    <mergeCell ref="BG555:BG556"/>
    <mergeCell ref="BY557:BY558"/>
    <mergeCell ref="BZ557:BZ558"/>
    <mergeCell ref="CD557:CD558"/>
    <mergeCell ref="E559:E560"/>
    <mergeCell ref="G559:G560"/>
    <mergeCell ref="H559:H560"/>
    <mergeCell ref="K559:K560"/>
    <mergeCell ref="M559:M560"/>
    <mergeCell ref="O559:O560"/>
    <mergeCell ref="Q559:Q560"/>
    <mergeCell ref="R559:R560"/>
    <mergeCell ref="S559:S560"/>
    <mergeCell ref="T559:T560"/>
    <mergeCell ref="U559:U560"/>
    <mergeCell ref="V559:V560"/>
    <mergeCell ref="W559:W560"/>
    <mergeCell ref="Y559:Y560"/>
    <mergeCell ref="Z559:Z560"/>
    <mergeCell ref="AA559:AA560"/>
    <mergeCell ref="AB559:AB560"/>
    <mergeCell ref="AC559:AC560"/>
    <mergeCell ref="AD559:AD560"/>
    <mergeCell ref="AF559:AF560"/>
    <mergeCell ref="AP559:AP560"/>
    <mergeCell ref="AS559:AS560"/>
    <mergeCell ref="AT559:AT560"/>
    <mergeCell ref="AU559:AU560"/>
    <mergeCell ref="AV559:AV560"/>
    <mergeCell ref="AW559:AW560"/>
    <mergeCell ref="AX559:AX560"/>
    <mergeCell ref="AY559:AY560"/>
    <mergeCell ref="AZ559:AZ560"/>
    <mergeCell ref="AS557:AS558"/>
    <mergeCell ref="AT557:AT558"/>
    <mergeCell ref="AU557:AU558"/>
    <mergeCell ref="AV557:AV558"/>
    <mergeCell ref="AW557:AW558"/>
    <mergeCell ref="AX557:AX558"/>
    <mergeCell ref="AY557:AY558"/>
    <mergeCell ref="AZ557:AZ558"/>
    <mergeCell ref="BG557:BG558"/>
    <mergeCell ref="BI557:BI558"/>
    <mergeCell ref="BJ557:BJ558"/>
    <mergeCell ref="BN557:BN558"/>
    <mergeCell ref="BO557:BO558"/>
    <mergeCell ref="BP557:BP558"/>
    <mergeCell ref="BQ557:BQ558"/>
    <mergeCell ref="BS557:BS558"/>
    <mergeCell ref="BT557:BT558"/>
    <mergeCell ref="AP561:AP562"/>
    <mergeCell ref="AS561:AS562"/>
    <mergeCell ref="AT561:AT562"/>
    <mergeCell ref="AU561:AU562"/>
    <mergeCell ref="AV561:AV562"/>
    <mergeCell ref="AW561:AW562"/>
    <mergeCell ref="AX561:AX562"/>
    <mergeCell ref="AY561:AY562"/>
    <mergeCell ref="AZ561:AZ562"/>
    <mergeCell ref="BG561:BG562"/>
    <mergeCell ref="BI561:BI562"/>
    <mergeCell ref="BJ561:BJ562"/>
    <mergeCell ref="BN561:BN562"/>
    <mergeCell ref="BO561:BO562"/>
    <mergeCell ref="BP561:BP562"/>
    <mergeCell ref="BQ561:BQ562"/>
    <mergeCell ref="BS561:BS562"/>
    <mergeCell ref="BG559:BG560"/>
    <mergeCell ref="BI559:BI560"/>
    <mergeCell ref="BJ559:BJ560"/>
    <mergeCell ref="BN559:BN560"/>
    <mergeCell ref="BO559:BO560"/>
    <mergeCell ref="BP559:BP560"/>
    <mergeCell ref="BQ559:BQ560"/>
    <mergeCell ref="BS559:BS560"/>
    <mergeCell ref="BT559:BT560"/>
    <mergeCell ref="BY559:BY560"/>
    <mergeCell ref="BZ559:BZ560"/>
    <mergeCell ref="CD559:CD560"/>
    <mergeCell ref="E561:E562"/>
    <mergeCell ref="G561:G562"/>
    <mergeCell ref="H561:H562"/>
    <mergeCell ref="K561:K562"/>
    <mergeCell ref="M561:M562"/>
    <mergeCell ref="O561:O562"/>
    <mergeCell ref="Q561:Q562"/>
    <mergeCell ref="R561:R562"/>
    <mergeCell ref="S561:S562"/>
    <mergeCell ref="T561:T562"/>
    <mergeCell ref="U561:U562"/>
    <mergeCell ref="V561:V562"/>
    <mergeCell ref="W561:W562"/>
    <mergeCell ref="Y561:Y562"/>
    <mergeCell ref="Z561:Z562"/>
    <mergeCell ref="AA561:AA562"/>
    <mergeCell ref="AB561:AB562"/>
    <mergeCell ref="AC561:AC562"/>
    <mergeCell ref="AD561:AD562"/>
    <mergeCell ref="AF561:AF562"/>
    <mergeCell ref="AZ563:AZ564"/>
    <mergeCell ref="BG563:BG564"/>
    <mergeCell ref="BI563:BI564"/>
    <mergeCell ref="BJ563:BJ564"/>
    <mergeCell ref="BN563:BN564"/>
    <mergeCell ref="BO563:BO564"/>
    <mergeCell ref="BP563:BP564"/>
    <mergeCell ref="BQ563:BQ564"/>
    <mergeCell ref="BS563:BS564"/>
    <mergeCell ref="BT563:BT564"/>
    <mergeCell ref="BY563:BY564"/>
    <mergeCell ref="BZ563:BZ564"/>
    <mergeCell ref="CD563:CD564"/>
    <mergeCell ref="E565:E566"/>
    <mergeCell ref="G565:G566"/>
    <mergeCell ref="H565:H566"/>
    <mergeCell ref="K565:K566"/>
    <mergeCell ref="M565:M566"/>
    <mergeCell ref="O565:O566"/>
    <mergeCell ref="Q565:Q566"/>
    <mergeCell ref="R565:R566"/>
    <mergeCell ref="S565:S566"/>
    <mergeCell ref="T565:T566"/>
    <mergeCell ref="U565:U566"/>
    <mergeCell ref="V565:V566"/>
    <mergeCell ref="W565:W566"/>
    <mergeCell ref="Y565:Y566"/>
    <mergeCell ref="Z565:Z566"/>
    <mergeCell ref="AA565:AA566"/>
    <mergeCell ref="AB565:AB566"/>
    <mergeCell ref="AC565:AC566"/>
    <mergeCell ref="AD565:AD566"/>
    <mergeCell ref="BT561:BT562"/>
    <mergeCell ref="BY561:BY562"/>
    <mergeCell ref="BZ561:BZ562"/>
    <mergeCell ref="CD561:CD562"/>
    <mergeCell ref="E563:E564"/>
    <mergeCell ref="G563:G564"/>
    <mergeCell ref="H563:H564"/>
    <mergeCell ref="K563:K564"/>
    <mergeCell ref="M563:M564"/>
    <mergeCell ref="O563:O564"/>
    <mergeCell ref="Q563:Q564"/>
    <mergeCell ref="R563:R564"/>
    <mergeCell ref="S563:S564"/>
    <mergeCell ref="T563:T564"/>
    <mergeCell ref="U563:U564"/>
    <mergeCell ref="V563:V564"/>
    <mergeCell ref="W563:W564"/>
    <mergeCell ref="Y563:Y564"/>
    <mergeCell ref="Z563:Z564"/>
    <mergeCell ref="AA563:AA564"/>
    <mergeCell ref="AB563:AB564"/>
    <mergeCell ref="AC563:AC564"/>
    <mergeCell ref="AD563:AD564"/>
    <mergeCell ref="AF563:AF564"/>
    <mergeCell ref="AP563:AP564"/>
    <mergeCell ref="AS563:AS564"/>
    <mergeCell ref="AT563:AT564"/>
    <mergeCell ref="AU563:AU564"/>
    <mergeCell ref="AV563:AV564"/>
    <mergeCell ref="AW563:AW564"/>
    <mergeCell ref="AX563:AX564"/>
    <mergeCell ref="AY563:AY564"/>
    <mergeCell ref="BS565:BS566"/>
    <mergeCell ref="BT565:BT566"/>
    <mergeCell ref="BY565:BY566"/>
    <mergeCell ref="BZ565:BZ566"/>
    <mergeCell ref="CD565:CD566"/>
    <mergeCell ref="E567:E568"/>
    <mergeCell ref="G567:G568"/>
    <mergeCell ref="H567:H568"/>
    <mergeCell ref="K567:K568"/>
    <mergeCell ref="M567:M568"/>
    <mergeCell ref="O567:O568"/>
    <mergeCell ref="Q567:Q568"/>
    <mergeCell ref="R567:R568"/>
    <mergeCell ref="S567:S568"/>
    <mergeCell ref="T567:T568"/>
    <mergeCell ref="U567:U568"/>
    <mergeCell ref="V567:V568"/>
    <mergeCell ref="W567:W568"/>
    <mergeCell ref="Y567:Y568"/>
    <mergeCell ref="Z567:Z568"/>
    <mergeCell ref="AA567:AA568"/>
    <mergeCell ref="AB567:AB568"/>
    <mergeCell ref="AC567:AC568"/>
    <mergeCell ref="AD567:AD568"/>
    <mergeCell ref="AF567:AF568"/>
    <mergeCell ref="AP567:AP568"/>
    <mergeCell ref="AS567:AS568"/>
    <mergeCell ref="AT567:AT568"/>
    <mergeCell ref="AU567:AU568"/>
    <mergeCell ref="AV567:AV568"/>
    <mergeCell ref="AW567:AW568"/>
    <mergeCell ref="AX567:AX568"/>
    <mergeCell ref="AF565:AF566"/>
    <mergeCell ref="AP565:AP566"/>
    <mergeCell ref="AS565:AS566"/>
    <mergeCell ref="AT565:AT566"/>
    <mergeCell ref="AU565:AU566"/>
    <mergeCell ref="AV565:AV566"/>
    <mergeCell ref="AW565:AW566"/>
    <mergeCell ref="AX565:AX566"/>
    <mergeCell ref="AY565:AY566"/>
    <mergeCell ref="AZ565:AZ566"/>
    <mergeCell ref="BG565:BG566"/>
    <mergeCell ref="BI565:BI566"/>
    <mergeCell ref="BJ565:BJ566"/>
    <mergeCell ref="BN565:BN566"/>
    <mergeCell ref="BO565:BO566"/>
    <mergeCell ref="BP565:BP566"/>
    <mergeCell ref="BQ565:BQ566"/>
    <mergeCell ref="AD569:AD570"/>
    <mergeCell ref="AF569:AF570"/>
    <mergeCell ref="AP569:AP570"/>
    <mergeCell ref="AS569:AS570"/>
    <mergeCell ref="AT569:AT570"/>
    <mergeCell ref="AU569:AU570"/>
    <mergeCell ref="AV569:AV570"/>
    <mergeCell ref="AW569:AW570"/>
    <mergeCell ref="AX569:AX570"/>
    <mergeCell ref="AY569:AY570"/>
    <mergeCell ref="AZ569:AZ570"/>
    <mergeCell ref="BG569:BG570"/>
    <mergeCell ref="BI569:BI570"/>
    <mergeCell ref="BJ569:BJ570"/>
    <mergeCell ref="BN569:BN570"/>
    <mergeCell ref="BO569:BO570"/>
    <mergeCell ref="BP569:BP570"/>
    <mergeCell ref="AY567:AY568"/>
    <mergeCell ref="AZ567:AZ568"/>
    <mergeCell ref="BG567:BG568"/>
    <mergeCell ref="BI567:BI568"/>
    <mergeCell ref="BJ567:BJ568"/>
    <mergeCell ref="BN567:BN568"/>
    <mergeCell ref="BO567:BO568"/>
    <mergeCell ref="BP567:BP568"/>
    <mergeCell ref="BQ567:BQ568"/>
    <mergeCell ref="BS567:BS568"/>
    <mergeCell ref="BT567:BT568"/>
    <mergeCell ref="BY567:BY568"/>
    <mergeCell ref="BZ567:BZ568"/>
    <mergeCell ref="CD567:CD568"/>
    <mergeCell ref="E569:E570"/>
    <mergeCell ref="G569:G570"/>
    <mergeCell ref="H569:H570"/>
    <mergeCell ref="K569:K570"/>
    <mergeCell ref="M569:M570"/>
    <mergeCell ref="O569:O570"/>
    <mergeCell ref="Q569:Q570"/>
    <mergeCell ref="R569:R570"/>
    <mergeCell ref="S569:S570"/>
    <mergeCell ref="T569:T570"/>
    <mergeCell ref="U569:U570"/>
    <mergeCell ref="V569:V570"/>
    <mergeCell ref="W569:W570"/>
    <mergeCell ref="Y569:Y570"/>
    <mergeCell ref="Z569:Z570"/>
    <mergeCell ref="AA569:AA570"/>
    <mergeCell ref="AB569:AB570"/>
    <mergeCell ref="AC569:AC570"/>
    <mergeCell ref="AX571:AX572"/>
    <mergeCell ref="AY571:AY572"/>
    <mergeCell ref="AZ571:AZ572"/>
    <mergeCell ref="BG571:BG572"/>
    <mergeCell ref="BI571:BI572"/>
    <mergeCell ref="BJ571:BJ572"/>
    <mergeCell ref="BN571:BN572"/>
    <mergeCell ref="BO571:BO572"/>
    <mergeCell ref="BP571:BP572"/>
    <mergeCell ref="BQ571:BQ572"/>
    <mergeCell ref="BS571:BS572"/>
    <mergeCell ref="BT571:BT572"/>
    <mergeCell ref="BY571:BY572"/>
    <mergeCell ref="BZ571:BZ572"/>
    <mergeCell ref="CD571:CD572"/>
    <mergeCell ref="E573:E574"/>
    <mergeCell ref="G573:G574"/>
    <mergeCell ref="H573:H574"/>
    <mergeCell ref="K573:K574"/>
    <mergeCell ref="M573:M574"/>
    <mergeCell ref="O573:O574"/>
    <mergeCell ref="Q573:Q574"/>
    <mergeCell ref="R573:R574"/>
    <mergeCell ref="S573:S574"/>
    <mergeCell ref="T573:T574"/>
    <mergeCell ref="U573:U574"/>
    <mergeCell ref="V573:V574"/>
    <mergeCell ref="W573:W574"/>
    <mergeCell ref="Y573:Y574"/>
    <mergeCell ref="Z573:Z574"/>
    <mergeCell ref="AA573:AA574"/>
    <mergeCell ref="AB573:AB574"/>
    <mergeCell ref="BQ569:BQ570"/>
    <mergeCell ref="BS569:BS570"/>
    <mergeCell ref="BT569:BT570"/>
    <mergeCell ref="BY569:BY570"/>
    <mergeCell ref="BZ569:BZ570"/>
    <mergeCell ref="CD569:CD570"/>
    <mergeCell ref="E571:E572"/>
    <mergeCell ref="G571:G572"/>
    <mergeCell ref="H571:H572"/>
    <mergeCell ref="K571:K572"/>
    <mergeCell ref="M571:M572"/>
    <mergeCell ref="O571:O572"/>
    <mergeCell ref="Q571:Q572"/>
    <mergeCell ref="R571:R572"/>
    <mergeCell ref="S571:S572"/>
    <mergeCell ref="T571:T572"/>
    <mergeCell ref="U571:U572"/>
    <mergeCell ref="V571:V572"/>
    <mergeCell ref="W571:W572"/>
    <mergeCell ref="Y571:Y572"/>
    <mergeCell ref="Z571:Z572"/>
    <mergeCell ref="AA571:AA572"/>
    <mergeCell ref="AB571:AB572"/>
    <mergeCell ref="AC571:AC572"/>
    <mergeCell ref="AD571:AD572"/>
    <mergeCell ref="AF571:AF572"/>
    <mergeCell ref="AP571:AP572"/>
    <mergeCell ref="AS571:AS572"/>
    <mergeCell ref="AT571:AT572"/>
    <mergeCell ref="AU571:AU572"/>
    <mergeCell ref="AV571:AV572"/>
    <mergeCell ref="AW571:AW572"/>
    <mergeCell ref="BP573:BP574"/>
    <mergeCell ref="BQ573:BQ574"/>
    <mergeCell ref="BS573:BS574"/>
    <mergeCell ref="BT573:BT574"/>
    <mergeCell ref="BY573:BY574"/>
    <mergeCell ref="BZ573:BZ574"/>
    <mergeCell ref="CD573:CD574"/>
    <mergeCell ref="E575:E576"/>
    <mergeCell ref="G575:G576"/>
    <mergeCell ref="H575:H576"/>
    <mergeCell ref="K575:K576"/>
    <mergeCell ref="M575:M576"/>
    <mergeCell ref="O575:O576"/>
    <mergeCell ref="Q575:Q576"/>
    <mergeCell ref="R575:R576"/>
    <mergeCell ref="S575:S576"/>
    <mergeCell ref="T575:T576"/>
    <mergeCell ref="U575:U576"/>
    <mergeCell ref="V575:V576"/>
    <mergeCell ref="W575:W576"/>
    <mergeCell ref="Y575:Y576"/>
    <mergeCell ref="Z575:Z576"/>
    <mergeCell ref="AA575:AA576"/>
    <mergeCell ref="AB575:AB576"/>
    <mergeCell ref="AC575:AC576"/>
    <mergeCell ref="AD575:AD576"/>
    <mergeCell ref="AF575:AF576"/>
    <mergeCell ref="AP575:AP576"/>
    <mergeCell ref="AS575:AS576"/>
    <mergeCell ref="AT575:AT576"/>
    <mergeCell ref="AU575:AU576"/>
    <mergeCell ref="AV575:AV576"/>
    <mergeCell ref="AC573:AC574"/>
    <mergeCell ref="AD573:AD574"/>
    <mergeCell ref="AF573:AF574"/>
    <mergeCell ref="AP573:AP574"/>
    <mergeCell ref="AS573:AS574"/>
    <mergeCell ref="AT573:AT574"/>
    <mergeCell ref="AU573:AU574"/>
    <mergeCell ref="AV573:AV574"/>
    <mergeCell ref="AW573:AW574"/>
    <mergeCell ref="AX573:AX574"/>
    <mergeCell ref="AY573:AY574"/>
    <mergeCell ref="AZ573:AZ574"/>
    <mergeCell ref="BG573:BG574"/>
    <mergeCell ref="BI573:BI574"/>
    <mergeCell ref="BJ573:BJ574"/>
    <mergeCell ref="BN573:BN574"/>
    <mergeCell ref="BO573:BO574"/>
    <mergeCell ref="BG577:BG578"/>
    <mergeCell ref="BI577:BI578"/>
    <mergeCell ref="BJ577:BJ578"/>
    <mergeCell ref="BN577:BN578"/>
    <mergeCell ref="AW575:AW576"/>
    <mergeCell ref="AX575:AX576"/>
    <mergeCell ref="AY575:AY576"/>
    <mergeCell ref="AZ575:AZ576"/>
    <mergeCell ref="BG575:BG576"/>
    <mergeCell ref="BI575:BI576"/>
    <mergeCell ref="BJ575:BJ576"/>
    <mergeCell ref="BN575:BN576"/>
    <mergeCell ref="BO575:BO576"/>
    <mergeCell ref="BP575:BP576"/>
    <mergeCell ref="BQ575:BQ576"/>
    <mergeCell ref="BS575:BS576"/>
    <mergeCell ref="BT575:BT576"/>
    <mergeCell ref="BY575:BY576"/>
    <mergeCell ref="BZ575:BZ576"/>
    <mergeCell ref="CD575:CD576"/>
    <mergeCell ref="E577:E578"/>
    <mergeCell ref="G577:G578"/>
    <mergeCell ref="H577:H578"/>
    <mergeCell ref="K577:K578"/>
    <mergeCell ref="M577:M578"/>
    <mergeCell ref="O577:O578"/>
    <mergeCell ref="Q577:Q578"/>
    <mergeCell ref="R577:R578"/>
    <mergeCell ref="S577:S578"/>
    <mergeCell ref="T577:T578"/>
    <mergeCell ref="U577:U578"/>
    <mergeCell ref="V577:V578"/>
    <mergeCell ref="W577:W578"/>
    <mergeCell ref="Y577:Y578"/>
    <mergeCell ref="Z577:Z578"/>
    <mergeCell ref="AA577:AA578"/>
    <mergeCell ref="AA581:AA582"/>
    <mergeCell ref="AB581:AB582"/>
    <mergeCell ref="AV579:AV580"/>
    <mergeCell ref="AW579:AW580"/>
    <mergeCell ref="AX579:AX580"/>
    <mergeCell ref="AY579:AY580"/>
    <mergeCell ref="AZ579:AZ580"/>
    <mergeCell ref="BG579:BG580"/>
    <mergeCell ref="BI579:BI580"/>
    <mergeCell ref="BJ579:BJ580"/>
    <mergeCell ref="BN579:BN580"/>
    <mergeCell ref="BO579:BO580"/>
    <mergeCell ref="BP579:BP580"/>
    <mergeCell ref="BQ579:BQ580"/>
    <mergeCell ref="BS579:BS580"/>
    <mergeCell ref="BT579:BT580"/>
    <mergeCell ref="BY579:BY580"/>
    <mergeCell ref="BZ579:BZ580"/>
    <mergeCell ref="CD579:CD580"/>
    <mergeCell ref="BO577:BO578"/>
    <mergeCell ref="BP577:BP578"/>
    <mergeCell ref="BQ577:BQ578"/>
    <mergeCell ref="BS577:BS578"/>
    <mergeCell ref="BT577:BT578"/>
    <mergeCell ref="BY577:BY578"/>
    <mergeCell ref="BZ577:BZ578"/>
    <mergeCell ref="CD577:CD578"/>
    <mergeCell ref="E579:E580"/>
    <mergeCell ref="G579:G580"/>
    <mergeCell ref="H579:H580"/>
    <mergeCell ref="K579:K580"/>
    <mergeCell ref="M579:M580"/>
    <mergeCell ref="O579:O580"/>
    <mergeCell ref="Q579:Q580"/>
    <mergeCell ref="R579:R580"/>
    <mergeCell ref="S579:S580"/>
    <mergeCell ref="T579:T580"/>
    <mergeCell ref="U579:U580"/>
    <mergeCell ref="V579:V580"/>
    <mergeCell ref="W579:W580"/>
    <mergeCell ref="Y579:Y580"/>
    <mergeCell ref="Z579:Z580"/>
    <mergeCell ref="AA579:AA580"/>
    <mergeCell ref="AB579:AB580"/>
    <mergeCell ref="AC579:AC580"/>
    <mergeCell ref="AD579:AD580"/>
    <mergeCell ref="AF579:AF580"/>
    <mergeCell ref="AP579:AP580"/>
    <mergeCell ref="AS579:AS580"/>
    <mergeCell ref="AT579:AT580"/>
    <mergeCell ref="AU579:AU580"/>
    <mergeCell ref="AB577:AB578"/>
    <mergeCell ref="AC577:AC578"/>
    <mergeCell ref="AD577:AD578"/>
    <mergeCell ref="AF577:AF578"/>
    <mergeCell ref="AP577:AP578"/>
    <mergeCell ref="AS577:AS578"/>
    <mergeCell ref="AT577:AT578"/>
    <mergeCell ref="AU577:AU578"/>
    <mergeCell ref="AV577:AV578"/>
    <mergeCell ref="AW577:AW578"/>
    <mergeCell ref="AX577:AX578"/>
    <mergeCell ref="AY577:AY578"/>
    <mergeCell ref="AZ577:AZ578"/>
    <mergeCell ref="BP581:BP582"/>
    <mergeCell ref="BQ581:BQ582"/>
    <mergeCell ref="BS581:BS582"/>
    <mergeCell ref="BT581:BT582"/>
    <mergeCell ref="BY581:BY582"/>
    <mergeCell ref="BZ581:BZ582"/>
    <mergeCell ref="CD581:CD582"/>
    <mergeCell ref="E583:E584"/>
    <mergeCell ref="G583:G584"/>
    <mergeCell ref="H583:H584"/>
    <mergeCell ref="K583:K584"/>
    <mergeCell ref="M583:M584"/>
    <mergeCell ref="O583:O584"/>
    <mergeCell ref="Q583:Q584"/>
    <mergeCell ref="R583:R584"/>
    <mergeCell ref="S583:S584"/>
    <mergeCell ref="T583:T584"/>
    <mergeCell ref="U583:U584"/>
    <mergeCell ref="V583:V584"/>
    <mergeCell ref="W583:W584"/>
    <mergeCell ref="Y583:Y584"/>
    <mergeCell ref="Z583:Z584"/>
    <mergeCell ref="AA583:AA584"/>
    <mergeCell ref="AB583:AB584"/>
    <mergeCell ref="AC583:AC584"/>
    <mergeCell ref="AD583:AD584"/>
    <mergeCell ref="AF583:AF584"/>
    <mergeCell ref="AP583:AP584"/>
    <mergeCell ref="AS583:AS584"/>
    <mergeCell ref="AT583:AT584"/>
    <mergeCell ref="AU583:AU584"/>
    <mergeCell ref="AV583:AV584"/>
    <mergeCell ref="AC581:AC582"/>
    <mergeCell ref="AD581:AD582"/>
    <mergeCell ref="AF581:AF582"/>
    <mergeCell ref="AP581:AP582"/>
    <mergeCell ref="AS581:AS582"/>
    <mergeCell ref="AT581:AT582"/>
    <mergeCell ref="AU581:AU582"/>
    <mergeCell ref="AV581:AV582"/>
    <mergeCell ref="AW581:AW582"/>
    <mergeCell ref="AX581:AX582"/>
    <mergeCell ref="AY581:AY582"/>
    <mergeCell ref="AZ581:AZ582"/>
    <mergeCell ref="BG581:BG582"/>
    <mergeCell ref="BI581:BI582"/>
    <mergeCell ref="BJ581:BJ582"/>
    <mergeCell ref="BN581:BN582"/>
    <mergeCell ref="BO581:BO582"/>
    <mergeCell ref="E581:E582"/>
    <mergeCell ref="G581:G582"/>
    <mergeCell ref="H581:H582"/>
    <mergeCell ref="K581:K582"/>
    <mergeCell ref="M581:M582"/>
    <mergeCell ref="O581:O582"/>
    <mergeCell ref="Q581:Q582"/>
    <mergeCell ref="R581:R582"/>
    <mergeCell ref="S581:S582"/>
    <mergeCell ref="T581:T582"/>
    <mergeCell ref="U581:U582"/>
    <mergeCell ref="V581:V582"/>
    <mergeCell ref="W581:W582"/>
    <mergeCell ref="Y581:Y582"/>
    <mergeCell ref="Z581:Z582"/>
    <mergeCell ref="AZ585:AZ586"/>
    <mergeCell ref="BG585:BG586"/>
    <mergeCell ref="BI585:BI586"/>
    <mergeCell ref="BJ585:BJ586"/>
    <mergeCell ref="BN585:BN586"/>
    <mergeCell ref="AW583:AW584"/>
    <mergeCell ref="AX583:AX584"/>
    <mergeCell ref="AY583:AY584"/>
    <mergeCell ref="AZ583:AZ584"/>
    <mergeCell ref="BG583:BG584"/>
    <mergeCell ref="BI583:BI584"/>
    <mergeCell ref="BJ583:BJ584"/>
    <mergeCell ref="BN583:BN584"/>
    <mergeCell ref="BO583:BO584"/>
    <mergeCell ref="BP583:BP584"/>
    <mergeCell ref="BQ583:BQ584"/>
    <mergeCell ref="BS583:BS584"/>
    <mergeCell ref="BT583:BT584"/>
    <mergeCell ref="BY583:BY584"/>
    <mergeCell ref="BZ583:BZ584"/>
    <mergeCell ref="CD583:CD584"/>
    <mergeCell ref="E585:E586"/>
    <mergeCell ref="G585:G586"/>
    <mergeCell ref="H585:H586"/>
    <mergeCell ref="K585:K586"/>
    <mergeCell ref="M585:M586"/>
    <mergeCell ref="O585:O586"/>
    <mergeCell ref="Q585:Q586"/>
    <mergeCell ref="R585:R586"/>
    <mergeCell ref="S585:S586"/>
    <mergeCell ref="T585:T586"/>
    <mergeCell ref="U585:U586"/>
    <mergeCell ref="V585:V586"/>
    <mergeCell ref="W585:W586"/>
    <mergeCell ref="Y585:Y586"/>
    <mergeCell ref="Z585:Z586"/>
    <mergeCell ref="AA585:AA586"/>
    <mergeCell ref="AA589:AA590"/>
    <mergeCell ref="AB589:AB590"/>
    <mergeCell ref="P589:P590"/>
    <mergeCell ref="AV587:AV588"/>
    <mergeCell ref="AW587:AW588"/>
    <mergeCell ref="AX587:AX588"/>
    <mergeCell ref="AY587:AY588"/>
    <mergeCell ref="AZ587:AZ588"/>
    <mergeCell ref="BG587:BG588"/>
    <mergeCell ref="BI587:BI588"/>
    <mergeCell ref="BJ587:BJ588"/>
    <mergeCell ref="BN587:BN588"/>
    <mergeCell ref="BO587:BO588"/>
    <mergeCell ref="BP587:BP588"/>
    <mergeCell ref="BQ587:BQ588"/>
    <mergeCell ref="BS587:BS588"/>
    <mergeCell ref="BT587:BT588"/>
    <mergeCell ref="BY587:BY588"/>
    <mergeCell ref="BZ587:BZ588"/>
    <mergeCell ref="CD587:CD588"/>
    <mergeCell ref="BO585:BO586"/>
    <mergeCell ref="BP585:BP586"/>
    <mergeCell ref="BQ585:BQ586"/>
    <mergeCell ref="BS585:BS586"/>
    <mergeCell ref="BT585:BT586"/>
    <mergeCell ref="BY585:BY586"/>
    <mergeCell ref="BZ585:BZ586"/>
    <mergeCell ref="CD585:CD586"/>
    <mergeCell ref="E587:E588"/>
    <mergeCell ref="G587:G588"/>
    <mergeCell ref="H587:H588"/>
    <mergeCell ref="K587:K588"/>
    <mergeCell ref="M587:M588"/>
    <mergeCell ref="O587:O588"/>
    <mergeCell ref="Q587:Q588"/>
    <mergeCell ref="R587:R588"/>
    <mergeCell ref="S587:S588"/>
    <mergeCell ref="T587:T588"/>
    <mergeCell ref="U587:U588"/>
    <mergeCell ref="V587:V588"/>
    <mergeCell ref="W587:W588"/>
    <mergeCell ref="Y587:Y588"/>
    <mergeCell ref="Z587:Z588"/>
    <mergeCell ref="AA587:AA588"/>
    <mergeCell ref="AB587:AB588"/>
    <mergeCell ref="AC587:AC588"/>
    <mergeCell ref="AD587:AD588"/>
    <mergeCell ref="AF587:AF588"/>
    <mergeCell ref="AP587:AP588"/>
    <mergeCell ref="AS587:AS588"/>
    <mergeCell ref="AT587:AT588"/>
    <mergeCell ref="AU587:AU588"/>
    <mergeCell ref="AB585:AB586"/>
    <mergeCell ref="AC585:AC586"/>
    <mergeCell ref="AD585:AD586"/>
    <mergeCell ref="AF585:AF586"/>
    <mergeCell ref="AP585:AP586"/>
    <mergeCell ref="AS585:AS586"/>
    <mergeCell ref="AT585:AT586"/>
    <mergeCell ref="AU585:AU586"/>
    <mergeCell ref="AV585:AV586"/>
    <mergeCell ref="AW585:AW586"/>
    <mergeCell ref="AX585:AX586"/>
    <mergeCell ref="AY585:AY586"/>
    <mergeCell ref="BP589:BP590"/>
    <mergeCell ref="BQ589:BQ590"/>
    <mergeCell ref="BS589:BS590"/>
    <mergeCell ref="BT589:BT590"/>
    <mergeCell ref="BY589:BY590"/>
    <mergeCell ref="BZ589:BZ590"/>
    <mergeCell ref="CD589:CD590"/>
    <mergeCell ref="E591:E592"/>
    <mergeCell ref="G591:G592"/>
    <mergeCell ref="H591:H592"/>
    <mergeCell ref="K591:K592"/>
    <mergeCell ref="M591:M592"/>
    <mergeCell ref="O591:O592"/>
    <mergeCell ref="Q591:Q592"/>
    <mergeCell ref="R591:R592"/>
    <mergeCell ref="S591:S592"/>
    <mergeCell ref="T591:T592"/>
    <mergeCell ref="U591:U592"/>
    <mergeCell ref="V591:V592"/>
    <mergeCell ref="W591:W592"/>
    <mergeCell ref="Y591:Y592"/>
    <mergeCell ref="Z591:Z592"/>
    <mergeCell ref="AA591:AA592"/>
    <mergeCell ref="AB591:AB592"/>
    <mergeCell ref="AC591:AC592"/>
    <mergeCell ref="AD591:AD592"/>
    <mergeCell ref="AF591:AF592"/>
    <mergeCell ref="AP591:AP592"/>
    <mergeCell ref="AS591:AS592"/>
    <mergeCell ref="AT591:AT592"/>
    <mergeCell ref="AU591:AU592"/>
    <mergeCell ref="AV591:AV592"/>
    <mergeCell ref="AC589:AC590"/>
    <mergeCell ref="AD589:AD590"/>
    <mergeCell ref="AF589:AF590"/>
    <mergeCell ref="AP589:AP590"/>
    <mergeCell ref="AS589:AS590"/>
    <mergeCell ref="AT589:AT590"/>
    <mergeCell ref="AU589:AU590"/>
    <mergeCell ref="AV589:AV590"/>
    <mergeCell ref="AW589:AW590"/>
    <mergeCell ref="AX589:AX590"/>
    <mergeCell ref="AY589:AY590"/>
    <mergeCell ref="AZ589:AZ590"/>
    <mergeCell ref="BG589:BG590"/>
    <mergeCell ref="BI589:BI590"/>
    <mergeCell ref="BJ589:BJ590"/>
    <mergeCell ref="BN589:BN590"/>
    <mergeCell ref="BO589:BO590"/>
    <mergeCell ref="E589:E590"/>
    <mergeCell ref="G589:G590"/>
    <mergeCell ref="H589:H590"/>
    <mergeCell ref="K589:K590"/>
    <mergeCell ref="M589:M590"/>
    <mergeCell ref="O589:O590"/>
    <mergeCell ref="Q589:Q590"/>
    <mergeCell ref="R589:R590"/>
    <mergeCell ref="S589:S590"/>
    <mergeCell ref="T589:T590"/>
    <mergeCell ref="U589:U590"/>
    <mergeCell ref="V589:V590"/>
    <mergeCell ref="W589:W590"/>
    <mergeCell ref="Y589:Y590"/>
    <mergeCell ref="Z589:Z590"/>
    <mergeCell ref="BG593:BG594"/>
    <mergeCell ref="BI593:BI594"/>
    <mergeCell ref="BJ593:BJ594"/>
    <mergeCell ref="BN593:BN594"/>
    <mergeCell ref="AW591:AW592"/>
    <mergeCell ref="AX591:AX592"/>
    <mergeCell ref="AY591:AY592"/>
    <mergeCell ref="AZ591:AZ592"/>
    <mergeCell ref="BG591:BG592"/>
    <mergeCell ref="BI591:BI592"/>
    <mergeCell ref="BJ591:BJ592"/>
    <mergeCell ref="BN591:BN592"/>
    <mergeCell ref="BO591:BO592"/>
    <mergeCell ref="BP591:BP592"/>
    <mergeCell ref="BQ591:BQ592"/>
    <mergeCell ref="BS591:BS592"/>
    <mergeCell ref="BT591:BT592"/>
    <mergeCell ref="BY591:BY592"/>
    <mergeCell ref="BZ591:BZ592"/>
    <mergeCell ref="CD591:CD592"/>
    <mergeCell ref="E593:E594"/>
    <mergeCell ref="G593:G594"/>
    <mergeCell ref="H593:H594"/>
    <mergeCell ref="K593:K594"/>
    <mergeCell ref="M593:M594"/>
    <mergeCell ref="O593:O594"/>
    <mergeCell ref="Q593:Q594"/>
    <mergeCell ref="R593:R594"/>
    <mergeCell ref="S593:S594"/>
    <mergeCell ref="T593:T594"/>
    <mergeCell ref="U593:U594"/>
    <mergeCell ref="V593:V594"/>
    <mergeCell ref="W593:W594"/>
    <mergeCell ref="Y593:Y594"/>
    <mergeCell ref="Z593:Z594"/>
    <mergeCell ref="AA593:AA594"/>
    <mergeCell ref="AA597:AA598"/>
    <mergeCell ref="AB597:AB598"/>
    <mergeCell ref="AV595:AV596"/>
    <mergeCell ref="AW595:AW596"/>
    <mergeCell ref="AX595:AX596"/>
    <mergeCell ref="AY595:AY596"/>
    <mergeCell ref="AZ595:AZ596"/>
    <mergeCell ref="BG595:BG596"/>
    <mergeCell ref="BI595:BI596"/>
    <mergeCell ref="BJ595:BJ596"/>
    <mergeCell ref="BN595:BN596"/>
    <mergeCell ref="BO595:BO596"/>
    <mergeCell ref="BP595:BP596"/>
    <mergeCell ref="BQ595:BQ596"/>
    <mergeCell ref="BS595:BS596"/>
    <mergeCell ref="BT595:BT596"/>
    <mergeCell ref="BY595:BY596"/>
    <mergeCell ref="BZ595:BZ596"/>
    <mergeCell ref="CD595:CD596"/>
    <mergeCell ref="BO593:BO594"/>
    <mergeCell ref="BP593:BP594"/>
    <mergeCell ref="BQ593:BQ594"/>
    <mergeCell ref="BS593:BS594"/>
    <mergeCell ref="BT593:BT594"/>
    <mergeCell ref="BY593:BY594"/>
    <mergeCell ref="BZ593:BZ594"/>
    <mergeCell ref="CD593:CD594"/>
    <mergeCell ref="E595:E596"/>
    <mergeCell ref="G595:G596"/>
    <mergeCell ref="H595:H596"/>
    <mergeCell ref="K595:K596"/>
    <mergeCell ref="M595:M596"/>
    <mergeCell ref="O595:O596"/>
    <mergeCell ref="Q595:Q596"/>
    <mergeCell ref="R595:R596"/>
    <mergeCell ref="S595:S596"/>
    <mergeCell ref="T595:T596"/>
    <mergeCell ref="U595:U596"/>
    <mergeCell ref="V595:V596"/>
    <mergeCell ref="W595:W596"/>
    <mergeCell ref="Y595:Y596"/>
    <mergeCell ref="Z595:Z596"/>
    <mergeCell ref="AA595:AA596"/>
    <mergeCell ref="AB595:AB596"/>
    <mergeCell ref="AC595:AC596"/>
    <mergeCell ref="AD595:AD596"/>
    <mergeCell ref="AF595:AF596"/>
    <mergeCell ref="AP595:AP596"/>
    <mergeCell ref="AS595:AS596"/>
    <mergeCell ref="AT595:AT596"/>
    <mergeCell ref="AU595:AU596"/>
    <mergeCell ref="AB593:AB594"/>
    <mergeCell ref="AC593:AC594"/>
    <mergeCell ref="AD593:AD594"/>
    <mergeCell ref="AF593:AF594"/>
    <mergeCell ref="AP593:AP594"/>
    <mergeCell ref="AS593:AS594"/>
    <mergeCell ref="AT593:AT594"/>
    <mergeCell ref="AU593:AU594"/>
    <mergeCell ref="AV593:AV594"/>
    <mergeCell ref="AW593:AW594"/>
    <mergeCell ref="AX593:AX594"/>
    <mergeCell ref="AY593:AY594"/>
    <mergeCell ref="AZ593:AZ594"/>
    <mergeCell ref="BP597:BP598"/>
    <mergeCell ref="BQ597:BQ598"/>
    <mergeCell ref="BS597:BS598"/>
    <mergeCell ref="BT597:BT598"/>
    <mergeCell ref="BY597:BY598"/>
    <mergeCell ref="BZ597:BZ598"/>
    <mergeCell ref="CD597:CD598"/>
    <mergeCell ref="E599:E600"/>
    <mergeCell ref="G599:G600"/>
    <mergeCell ref="H599:H600"/>
    <mergeCell ref="K599:K600"/>
    <mergeCell ref="M599:M600"/>
    <mergeCell ref="O599:O600"/>
    <mergeCell ref="Q599:Q600"/>
    <mergeCell ref="R599:R600"/>
    <mergeCell ref="S599:S600"/>
    <mergeCell ref="T599:T600"/>
    <mergeCell ref="U599:U600"/>
    <mergeCell ref="V599:V600"/>
    <mergeCell ref="W599:W600"/>
    <mergeCell ref="Y599:Y600"/>
    <mergeCell ref="Z599:Z600"/>
    <mergeCell ref="AA599:AA600"/>
    <mergeCell ref="AB599:AB600"/>
    <mergeCell ref="AC599:AC600"/>
    <mergeCell ref="AD599:AD600"/>
    <mergeCell ref="AF599:AF600"/>
    <mergeCell ref="AP599:AP600"/>
    <mergeCell ref="AS599:AS600"/>
    <mergeCell ref="AT599:AT600"/>
    <mergeCell ref="AU599:AU600"/>
    <mergeCell ref="AV599:AV600"/>
    <mergeCell ref="AC597:AC598"/>
    <mergeCell ref="AD597:AD598"/>
    <mergeCell ref="AF597:AF598"/>
    <mergeCell ref="AP597:AP598"/>
    <mergeCell ref="AS597:AS598"/>
    <mergeCell ref="AT597:AT598"/>
    <mergeCell ref="AU597:AU598"/>
    <mergeCell ref="AV597:AV598"/>
    <mergeCell ref="AW597:AW598"/>
    <mergeCell ref="AX597:AX598"/>
    <mergeCell ref="AY597:AY598"/>
    <mergeCell ref="AZ597:AZ598"/>
    <mergeCell ref="BG597:BG598"/>
    <mergeCell ref="BI597:BI598"/>
    <mergeCell ref="BJ597:BJ598"/>
    <mergeCell ref="BN597:BN598"/>
    <mergeCell ref="BO597:BO598"/>
    <mergeCell ref="E597:E598"/>
    <mergeCell ref="G597:G598"/>
    <mergeCell ref="H597:H598"/>
    <mergeCell ref="K597:K598"/>
    <mergeCell ref="M597:M598"/>
    <mergeCell ref="O597:O598"/>
    <mergeCell ref="Q597:Q598"/>
    <mergeCell ref="R597:R598"/>
    <mergeCell ref="S597:S598"/>
    <mergeCell ref="T597:T598"/>
    <mergeCell ref="U597:U598"/>
    <mergeCell ref="V597:V598"/>
    <mergeCell ref="W597:W598"/>
    <mergeCell ref="Y597:Y598"/>
    <mergeCell ref="Z597:Z598"/>
    <mergeCell ref="BG601:BG602"/>
    <mergeCell ref="BI601:BI602"/>
    <mergeCell ref="BJ601:BJ602"/>
    <mergeCell ref="BN601:BN602"/>
    <mergeCell ref="AW599:AW600"/>
    <mergeCell ref="AX599:AX600"/>
    <mergeCell ref="AY599:AY600"/>
    <mergeCell ref="AZ599:AZ600"/>
    <mergeCell ref="BG599:BG600"/>
    <mergeCell ref="BI599:BI600"/>
    <mergeCell ref="BJ599:BJ600"/>
    <mergeCell ref="BN599:BN600"/>
    <mergeCell ref="BO599:BO600"/>
    <mergeCell ref="BP599:BP600"/>
    <mergeCell ref="BQ599:BQ600"/>
    <mergeCell ref="BS599:BS600"/>
    <mergeCell ref="BT599:BT600"/>
    <mergeCell ref="BY599:BY600"/>
    <mergeCell ref="BZ599:BZ600"/>
    <mergeCell ref="CD599:CD600"/>
    <mergeCell ref="E601:E602"/>
    <mergeCell ref="G601:G602"/>
    <mergeCell ref="H601:H602"/>
    <mergeCell ref="K601:K602"/>
    <mergeCell ref="M601:M602"/>
    <mergeCell ref="O601:O602"/>
    <mergeCell ref="Q601:Q602"/>
    <mergeCell ref="R601:R602"/>
    <mergeCell ref="S601:S602"/>
    <mergeCell ref="T601:T602"/>
    <mergeCell ref="U601:U602"/>
    <mergeCell ref="V601:V602"/>
    <mergeCell ref="W601:W602"/>
    <mergeCell ref="Y601:Y602"/>
    <mergeCell ref="Z601:Z602"/>
    <mergeCell ref="AA601:AA602"/>
    <mergeCell ref="AA605:AA606"/>
    <mergeCell ref="D605:D606"/>
    <mergeCell ref="AV603:AV604"/>
    <mergeCell ref="AW603:AW604"/>
    <mergeCell ref="AX603:AX604"/>
    <mergeCell ref="AY603:AY604"/>
    <mergeCell ref="AZ603:AZ604"/>
    <mergeCell ref="BG603:BG604"/>
    <mergeCell ref="BI603:BI604"/>
    <mergeCell ref="BJ603:BJ604"/>
    <mergeCell ref="BN603:BN604"/>
    <mergeCell ref="BO603:BO604"/>
    <mergeCell ref="BP603:BP604"/>
    <mergeCell ref="BQ603:BQ604"/>
    <mergeCell ref="BS603:BS604"/>
    <mergeCell ref="BT603:BT604"/>
    <mergeCell ref="BY603:BY604"/>
    <mergeCell ref="BZ603:BZ604"/>
    <mergeCell ref="CD603:CD604"/>
    <mergeCell ref="BO601:BO602"/>
    <mergeCell ref="BP601:BP602"/>
    <mergeCell ref="BQ601:BQ602"/>
    <mergeCell ref="BS601:BS602"/>
    <mergeCell ref="BT601:BT602"/>
    <mergeCell ref="BY601:BY602"/>
    <mergeCell ref="BZ601:BZ602"/>
    <mergeCell ref="CD601:CD602"/>
    <mergeCell ref="E603:E604"/>
    <mergeCell ref="G603:G604"/>
    <mergeCell ref="H603:H604"/>
    <mergeCell ref="K603:K604"/>
    <mergeCell ref="M603:M604"/>
    <mergeCell ref="O603:O604"/>
    <mergeCell ref="Q603:Q604"/>
    <mergeCell ref="R603:R604"/>
    <mergeCell ref="S603:S604"/>
    <mergeCell ref="T603:T604"/>
    <mergeCell ref="U603:U604"/>
    <mergeCell ref="V603:V604"/>
    <mergeCell ref="W603:W604"/>
    <mergeCell ref="Y603:Y604"/>
    <mergeCell ref="Z603:Z604"/>
    <mergeCell ref="AA603:AA604"/>
    <mergeCell ref="AB603:AB604"/>
    <mergeCell ref="AC603:AC604"/>
    <mergeCell ref="AD603:AD604"/>
    <mergeCell ref="AF603:AF604"/>
    <mergeCell ref="AP603:AP604"/>
    <mergeCell ref="AS603:AS604"/>
    <mergeCell ref="AT603:AT604"/>
    <mergeCell ref="AU603:AU604"/>
    <mergeCell ref="AB601:AB602"/>
    <mergeCell ref="AC601:AC602"/>
    <mergeCell ref="AD601:AD602"/>
    <mergeCell ref="AF601:AF602"/>
    <mergeCell ref="AP601:AP602"/>
    <mergeCell ref="AS601:AS602"/>
    <mergeCell ref="AT601:AT602"/>
    <mergeCell ref="AU601:AU602"/>
    <mergeCell ref="AV601:AV602"/>
    <mergeCell ref="AW601:AW602"/>
    <mergeCell ref="AX601:AX602"/>
    <mergeCell ref="AY601:AY602"/>
    <mergeCell ref="AZ601:AZ602"/>
    <mergeCell ref="BO605:BO606"/>
    <mergeCell ref="BP605:BP606"/>
    <mergeCell ref="BQ605:BQ606"/>
    <mergeCell ref="BS605:BS606"/>
    <mergeCell ref="BT605:BT606"/>
    <mergeCell ref="BY605:BY606"/>
    <mergeCell ref="BZ605:BZ606"/>
    <mergeCell ref="CD605:CD606"/>
    <mergeCell ref="C607:C608"/>
    <mergeCell ref="E607:E608"/>
    <mergeCell ref="G607:G608"/>
    <mergeCell ref="H607:H608"/>
    <mergeCell ref="K607:K608"/>
    <mergeCell ref="M607:M608"/>
    <mergeCell ref="O607:O608"/>
    <mergeCell ref="Q607:Q608"/>
    <mergeCell ref="R607:R608"/>
    <mergeCell ref="S607:S608"/>
    <mergeCell ref="T607:T608"/>
    <mergeCell ref="U607:U608"/>
    <mergeCell ref="V607:V608"/>
    <mergeCell ref="W607:W608"/>
    <mergeCell ref="Y607:Y608"/>
    <mergeCell ref="Z607:Z608"/>
    <mergeCell ref="AA607:AA608"/>
    <mergeCell ref="AB607:AB608"/>
    <mergeCell ref="AC607:AC608"/>
    <mergeCell ref="AD607:AD608"/>
    <mergeCell ref="AF607:AF608"/>
    <mergeCell ref="AP607:AP608"/>
    <mergeCell ref="AS607:AS608"/>
    <mergeCell ref="AT607:AT608"/>
    <mergeCell ref="AB605:AB606"/>
    <mergeCell ref="AC605:AC606"/>
    <mergeCell ref="AD605:AD606"/>
    <mergeCell ref="AF605:AF606"/>
    <mergeCell ref="AP605:AP606"/>
    <mergeCell ref="AS605:AS606"/>
    <mergeCell ref="AT605:AT606"/>
    <mergeCell ref="AU605:AU606"/>
    <mergeCell ref="AV605:AV606"/>
    <mergeCell ref="AW605:AW606"/>
    <mergeCell ref="AX605:AX606"/>
    <mergeCell ref="AY605:AY606"/>
    <mergeCell ref="AZ605:AZ606"/>
    <mergeCell ref="BG605:BG606"/>
    <mergeCell ref="BI605:BI606"/>
    <mergeCell ref="BJ605:BJ606"/>
    <mergeCell ref="BN605:BN606"/>
    <mergeCell ref="C605:C606"/>
    <mergeCell ref="E605:E606"/>
    <mergeCell ref="G605:G606"/>
    <mergeCell ref="H605:H606"/>
    <mergeCell ref="K605:K606"/>
    <mergeCell ref="M605:M606"/>
    <mergeCell ref="O605:O606"/>
    <mergeCell ref="Q605:Q606"/>
    <mergeCell ref="R605:R606"/>
    <mergeCell ref="S605:S606"/>
    <mergeCell ref="T605:T606"/>
    <mergeCell ref="U605:U606"/>
    <mergeCell ref="V605:V606"/>
    <mergeCell ref="W605:W606"/>
    <mergeCell ref="Y605:Y606"/>
    <mergeCell ref="CD607:CD608"/>
    <mergeCell ref="C609:C610"/>
    <mergeCell ref="E609:E610"/>
    <mergeCell ref="G609:G610"/>
    <mergeCell ref="H609:H610"/>
    <mergeCell ref="K609:K610"/>
    <mergeCell ref="M609:M610"/>
    <mergeCell ref="O609:O610"/>
    <mergeCell ref="Q609:Q610"/>
    <mergeCell ref="R609:R610"/>
    <mergeCell ref="S609:S610"/>
    <mergeCell ref="T609:T610"/>
    <mergeCell ref="U609:U610"/>
    <mergeCell ref="V609:V610"/>
    <mergeCell ref="W609:W610"/>
    <mergeCell ref="Y609:Y610"/>
    <mergeCell ref="Z609:Z610"/>
    <mergeCell ref="AA609:AA610"/>
    <mergeCell ref="AB609:AB610"/>
    <mergeCell ref="AC609:AC610"/>
    <mergeCell ref="AD609:AD610"/>
    <mergeCell ref="AF609:AF610"/>
    <mergeCell ref="AP609:AP610"/>
    <mergeCell ref="AS609:AS610"/>
    <mergeCell ref="AT609:AT610"/>
    <mergeCell ref="AU609:AU610"/>
    <mergeCell ref="AV609:AV610"/>
    <mergeCell ref="AW609:AW610"/>
    <mergeCell ref="AX609:AX610"/>
    <mergeCell ref="AY609:AY610"/>
    <mergeCell ref="AZ609:AZ610"/>
    <mergeCell ref="BG609:BG610"/>
    <mergeCell ref="AU607:AU608"/>
    <mergeCell ref="AV607:AV608"/>
    <mergeCell ref="AW607:AW608"/>
    <mergeCell ref="AX607:AX608"/>
    <mergeCell ref="AY607:AY608"/>
    <mergeCell ref="AZ607:AZ608"/>
    <mergeCell ref="BG607:BG608"/>
    <mergeCell ref="BI607:BI608"/>
    <mergeCell ref="BJ607:BJ608"/>
    <mergeCell ref="BN607:BN608"/>
    <mergeCell ref="BO607:BO608"/>
    <mergeCell ref="BP607:BP608"/>
    <mergeCell ref="BQ607:BQ608"/>
    <mergeCell ref="BS607:BS608"/>
    <mergeCell ref="BT607:BT608"/>
    <mergeCell ref="BY607:BY608"/>
    <mergeCell ref="BZ607:BZ608"/>
    <mergeCell ref="D607:D608"/>
    <mergeCell ref="AP611:AP612"/>
    <mergeCell ref="AS611:AS612"/>
    <mergeCell ref="AT611:AT612"/>
    <mergeCell ref="AU611:AU612"/>
    <mergeCell ref="AV611:AV612"/>
    <mergeCell ref="AW611:AW612"/>
    <mergeCell ref="AX611:AX612"/>
    <mergeCell ref="AY611:AY612"/>
    <mergeCell ref="AZ611:AZ612"/>
    <mergeCell ref="BG611:BG612"/>
    <mergeCell ref="BI611:BI612"/>
    <mergeCell ref="BJ611:BJ612"/>
    <mergeCell ref="BN611:BN612"/>
    <mergeCell ref="BO611:BO612"/>
    <mergeCell ref="BP611:BP612"/>
    <mergeCell ref="BQ611:BQ612"/>
    <mergeCell ref="BS611:BS612"/>
    <mergeCell ref="BI609:BI610"/>
    <mergeCell ref="BJ609:BJ610"/>
    <mergeCell ref="BN609:BN610"/>
    <mergeCell ref="BO609:BO610"/>
    <mergeCell ref="BP609:BP610"/>
    <mergeCell ref="BQ609:BQ610"/>
    <mergeCell ref="BS609:BS610"/>
    <mergeCell ref="BT609:BT610"/>
    <mergeCell ref="BY609:BY610"/>
    <mergeCell ref="BZ609:BZ610"/>
    <mergeCell ref="CD609:CD610"/>
    <mergeCell ref="C611:C612"/>
    <mergeCell ref="E611:E612"/>
    <mergeCell ref="G611:G612"/>
    <mergeCell ref="H611:H612"/>
    <mergeCell ref="K611:K612"/>
    <mergeCell ref="M611:M612"/>
    <mergeCell ref="O611:O612"/>
    <mergeCell ref="Q611:Q612"/>
    <mergeCell ref="R611:R612"/>
    <mergeCell ref="S611:S612"/>
    <mergeCell ref="T611:T612"/>
    <mergeCell ref="U611:U612"/>
    <mergeCell ref="V611:V612"/>
    <mergeCell ref="W611:W612"/>
    <mergeCell ref="Y611:Y612"/>
    <mergeCell ref="Z611:Z612"/>
    <mergeCell ref="AA611:AA612"/>
    <mergeCell ref="AB611:AB612"/>
    <mergeCell ref="AC611:AC612"/>
    <mergeCell ref="AD611:AD612"/>
    <mergeCell ref="AF611:AF612"/>
    <mergeCell ref="D609:D610"/>
    <mergeCell ref="D611:D612"/>
    <mergeCell ref="AY615:AY616"/>
    <mergeCell ref="AZ615:AZ616"/>
    <mergeCell ref="BG615:BG616"/>
    <mergeCell ref="BI615:BI616"/>
    <mergeCell ref="BJ615:BJ616"/>
    <mergeCell ref="BN615:BN616"/>
    <mergeCell ref="BO615:BO616"/>
    <mergeCell ref="BP615:BP616"/>
    <mergeCell ref="BQ615:BQ616"/>
    <mergeCell ref="BS615:BS616"/>
    <mergeCell ref="BT615:BT616"/>
    <mergeCell ref="BY615:BY616"/>
    <mergeCell ref="BZ615:BZ616"/>
    <mergeCell ref="CD615:CD616"/>
    <mergeCell ref="C617:C618"/>
    <mergeCell ref="E617:E618"/>
    <mergeCell ref="G617:G618"/>
    <mergeCell ref="H617:H618"/>
    <mergeCell ref="K617:K618"/>
    <mergeCell ref="M617:M618"/>
    <mergeCell ref="O617:O618"/>
    <mergeCell ref="Q617:Q618"/>
    <mergeCell ref="R617:R618"/>
    <mergeCell ref="S617:S618"/>
    <mergeCell ref="T617:T618"/>
    <mergeCell ref="U617:U618"/>
    <mergeCell ref="V617:V618"/>
    <mergeCell ref="W617:W618"/>
    <mergeCell ref="Y617:Y618"/>
    <mergeCell ref="Z617:Z618"/>
    <mergeCell ref="AA617:AA618"/>
    <mergeCell ref="AB617:AB618"/>
    <mergeCell ref="BT611:BT612"/>
    <mergeCell ref="BY611:BY612"/>
    <mergeCell ref="BZ611:BZ612"/>
    <mergeCell ref="CD611:CD612"/>
    <mergeCell ref="C615:C616"/>
    <mergeCell ref="E615:E616"/>
    <mergeCell ref="G615:G616"/>
    <mergeCell ref="H615:H616"/>
    <mergeCell ref="K615:K616"/>
    <mergeCell ref="M615:M616"/>
    <mergeCell ref="O615:O616"/>
    <mergeCell ref="Q615:Q616"/>
    <mergeCell ref="R615:R616"/>
    <mergeCell ref="S615:S616"/>
    <mergeCell ref="T615:T616"/>
    <mergeCell ref="U615:U616"/>
    <mergeCell ref="V615:V616"/>
    <mergeCell ref="W615:W616"/>
    <mergeCell ref="Y615:Y616"/>
    <mergeCell ref="Z615:Z616"/>
    <mergeCell ref="AA615:AA616"/>
    <mergeCell ref="AB615:AB616"/>
    <mergeCell ref="AC615:AC616"/>
    <mergeCell ref="AD615:AD616"/>
    <mergeCell ref="AF615:AF616"/>
    <mergeCell ref="AP615:AP616"/>
    <mergeCell ref="AS615:AS616"/>
    <mergeCell ref="AT615:AT616"/>
    <mergeCell ref="AU615:AU616"/>
    <mergeCell ref="AV615:AV616"/>
    <mergeCell ref="AW615:AW616"/>
    <mergeCell ref="AX615:AX616"/>
    <mergeCell ref="BY619:BY620"/>
    <mergeCell ref="BZ619:BZ620"/>
    <mergeCell ref="CD619:CD620"/>
    <mergeCell ref="BP617:BP618"/>
    <mergeCell ref="BQ617:BQ618"/>
    <mergeCell ref="BS617:BS618"/>
    <mergeCell ref="BT617:BT618"/>
    <mergeCell ref="BY617:BY618"/>
    <mergeCell ref="BZ617:BZ618"/>
    <mergeCell ref="CD617:CD618"/>
    <mergeCell ref="C619:C620"/>
    <mergeCell ref="E619:E620"/>
    <mergeCell ref="G619:G620"/>
    <mergeCell ref="H619:H620"/>
    <mergeCell ref="K619:K620"/>
    <mergeCell ref="M619:M620"/>
    <mergeCell ref="O619:O620"/>
    <mergeCell ref="Q619:Q620"/>
    <mergeCell ref="R619:R620"/>
    <mergeCell ref="S619:S620"/>
    <mergeCell ref="T619:T620"/>
    <mergeCell ref="U619:U620"/>
    <mergeCell ref="V619:V620"/>
    <mergeCell ref="W619:W620"/>
    <mergeCell ref="Y619:Y620"/>
    <mergeCell ref="Z619:Z620"/>
    <mergeCell ref="AA619:AA620"/>
    <mergeCell ref="AB619:AB620"/>
    <mergeCell ref="AC619:AC620"/>
    <mergeCell ref="AD619:AD620"/>
    <mergeCell ref="AF619:AF620"/>
    <mergeCell ref="AP619:AP620"/>
    <mergeCell ref="AS619:AS620"/>
    <mergeCell ref="AT619:AT620"/>
    <mergeCell ref="AU619:AU620"/>
    <mergeCell ref="AC617:AC618"/>
    <mergeCell ref="AD617:AD618"/>
    <mergeCell ref="AF617:AF618"/>
    <mergeCell ref="AP617:AP618"/>
    <mergeCell ref="AS617:AS618"/>
    <mergeCell ref="AT617:AT618"/>
    <mergeCell ref="AU617:AU618"/>
    <mergeCell ref="AV617:AV618"/>
    <mergeCell ref="AW617:AW618"/>
    <mergeCell ref="AX617:AX618"/>
    <mergeCell ref="AY617:AY618"/>
    <mergeCell ref="AZ617:AZ618"/>
    <mergeCell ref="BG617:BG618"/>
    <mergeCell ref="BI617:BI618"/>
    <mergeCell ref="BJ617:BJ618"/>
    <mergeCell ref="BN617:BN618"/>
    <mergeCell ref="BO617:BO618"/>
    <mergeCell ref="BJ621:BJ622"/>
    <mergeCell ref="BN621:BN622"/>
    <mergeCell ref="C621:C622"/>
    <mergeCell ref="E621:E622"/>
    <mergeCell ref="G621:G622"/>
    <mergeCell ref="H621:H622"/>
    <mergeCell ref="K621:K622"/>
    <mergeCell ref="M621:M622"/>
    <mergeCell ref="O621:O622"/>
    <mergeCell ref="Q621:Q622"/>
    <mergeCell ref="R621:R622"/>
    <mergeCell ref="S621:S622"/>
    <mergeCell ref="T621:T622"/>
    <mergeCell ref="U621:U622"/>
    <mergeCell ref="V621:V622"/>
    <mergeCell ref="W621:W622"/>
    <mergeCell ref="Y621:Y622"/>
    <mergeCell ref="Z621:Z622"/>
    <mergeCell ref="AA621:AA622"/>
    <mergeCell ref="AV619:AV620"/>
    <mergeCell ref="AW619:AW620"/>
    <mergeCell ref="AX619:AX620"/>
    <mergeCell ref="AY619:AY620"/>
    <mergeCell ref="AZ619:AZ620"/>
    <mergeCell ref="BG619:BG620"/>
    <mergeCell ref="BI619:BI620"/>
    <mergeCell ref="BJ619:BJ620"/>
    <mergeCell ref="BN619:BN620"/>
    <mergeCell ref="BO619:BO620"/>
    <mergeCell ref="BP619:BP620"/>
    <mergeCell ref="BQ619:BQ620"/>
    <mergeCell ref="BS619:BS620"/>
    <mergeCell ref="BT619:BT620"/>
    <mergeCell ref="AU623:AU624"/>
    <mergeCell ref="AV623:AV624"/>
    <mergeCell ref="AW623:AW624"/>
    <mergeCell ref="AX623:AX624"/>
    <mergeCell ref="AY623:AY624"/>
    <mergeCell ref="AZ623:AZ624"/>
    <mergeCell ref="BG623:BG624"/>
    <mergeCell ref="BI623:BI624"/>
    <mergeCell ref="BJ623:BJ624"/>
    <mergeCell ref="BN623:BN624"/>
    <mergeCell ref="BO623:BO624"/>
    <mergeCell ref="BP623:BP624"/>
    <mergeCell ref="BQ623:BQ624"/>
    <mergeCell ref="BS623:BS624"/>
    <mergeCell ref="BT623:BT624"/>
    <mergeCell ref="BY623:BY624"/>
    <mergeCell ref="BZ623:BZ624"/>
    <mergeCell ref="BO621:BO622"/>
    <mergeCell ref="BP621:BP622"/>
    <mergeCell ref="BQ621:BQ622"/>
    <mergeCell ref="BS621:BS622"/>
    <mergeCell ref="BT621:BT622"/>
    <mergeCell ref="BY621:BY622"/>
    <mergeCell ref="BZ621:BZ622"/>
    <mergeCell ref="CD621:CD622"/>
    <mergeCell ref="C623:C624"/>
    <mergeCell ref="E623:E624"/>
    <mergeCell ref="G623:G624"/>
    <mergeCell ref="H623:H624"/>
    <mergeCell ref="K623:K624"/>
    <mergeCell ref="M623:M624"/>
    <mergeCell ref="O623:O624"/>
    <mergeCell ref="Q623:Q624"/>
    <mergeCell ref="R623:R624"/>
    <mergeCell ref="S623:S624"/>
    <mergeCell ref="T623:T624"/>
    <mergeCell ref="U623:U624"/>
    <mergeCell ref="V623:V624"/>
    <mergeCell ref="W623:W624"/>
    <mergeCell ref="Y623:Y624"/>
    <mergeCell ref="Z623:Z624"/>
    <mergeCell ref="AA623:AA624"/>
    <mergeCell ref="AB623:AB624"/>
    <mergeCell ref="AC623:AC624"/>
    <mergeCell ref="AD623:AD624"/>
    <mergeCell ref="AF623:AF624"/>
    <mergeCell ref="AP623:AP624"/>
    <mergeCell ref="AS623:AS624"/>
    <mergeCell ref="AT623:AT624"/>
    <mergeCell ref="AB621:AB622"/>
    <mergeCell ref="AC621:AC622"/>
    <mergeCell ref="AD621:AD622"/>
    <mergeCell ref="AF621:AF622"/>
    <mergeCell ref="AP621:AP622"/>
    <mergeCell ref="AS621:AS622"/>
    <mergeCell ref="AT621:AT622"/>
    <mergeCell ref="AU621:AU622"/>
    <mergeCell ref="AV621:AV622"/>
    <mergeCell ref="AW621:AW622"/>
    <mergeCell ref="AX621:AX622"/>
    <mergeCell ref="AY621:AY622"/>
    <mergeCell ref="AZ621:AZ622"/>
    <mergeCell ref="BG621:BG622"/>
    <mergeCell ref="BI621:BI622"/>
    <mergeCell ref="BI625:BI626"/>
    <mergeCell ref="BJ625:BJ626"/>
    <mergeCell ref="BN625:BN626"/>
    <mergeCell ref="BO625:BO626"/>
    <mergeCell ref="BP625:BP626"/>
    <mergeCell ref="BQ625:BQ626"/>
    <mergeCell ref="BS625:BS626"/>
    <mergeCell ref="BT625:BT626"/>
    <mergeCell ref="BY625:BY626"/>
    <mergeCell ref="BZ625:BZ626"/>
    <mergeCell ref="CD625:CD626"/>
    <mergeCell ref="C627:C628"/>
    <mergeCell ref="E627:E628"/>
    <mergeCell ref="G627:G628"/>
    <mergeCell ref="H627:H628"/>
    <mergeCell ref="K627:K628"/>
    <mergeCell ref="M627:M628"/>
    <mergeCell ref="O627:O628"/>
    <mergeCell ref="Q627:Q628"/>
    <mergeCell ref="R627:R628"/>
    <mergeCell ref="S627:S628"/>
    <mergeCell ref="T627:T628"/>
    <mergeCell ref="U627:U628"/>
    <mergeCell ref="V627:V628"/>
    <mergeCell ref="W627:W628"/>
    <mergeCell ref="Y627:Y628"/>
    <mergeCell ref="Z627:Z628"/>
    <mergeCell ref="AA627:AA628"/>
    <mergeCell ref="AB627:AB628"/>
    <mergeCell ref="AC627:AC628"/>
    <mergeCell ref="AD627:AD628"/>
    <mergeCell ref="AF627:AF628"/>
    <mergeCell ref="CD623:CD624"/>
    <mergeCell ref="C625:C626"/>
    <mergeCell ref="E625:E626"/>
    <mergeCell ref="G625:G626"/>
    <mergeCell ref="H625:H626"/>
    <mergeCell ref="K625:K626"/>
    <mergeCell ref="M625:M626"/>
    <mergeCell ref="O625:O626"/>
    <mergeCell ref="Q625:Q626"/>
    <mergeCell ref="R625:R626"/>
    <mergeCell ref="S625:S626"/>
    <mergeCell ref="T625:T626"/>
    <mergeCell ref="U625:U626"/>
    <mergeCell ref="V625:V626"/>
    <mergeCell ref="W625:W626"/>
    <mergeCell ref="Y625:Y626"/>
    <mergeCell ref="Z625:Z626"/>
    <mergeCell ref="AA625:AA626"/>
    <mergeCell ref="AB625:AB626"/>
    <mergeCell ref="AC625:AC626"/>
    <mergeCell ref="AD625:AD626"/>
    <mergeCell ref="AF625:AF626"/>
    <mergeCell ref="AP625:AP626"/>
    <mergeCell ref="AS625:AS626"/>
    <mergeCell ref="AT625:AT626"/>
    <mergeCell ref="AU625:AU626"/>
    <mergeCell ref="AV625:AV626"/>
    <mergeCell ref="AW625:AW626"/>
    <mergeCell ref="AX625:AX626"/>
    <mergeCell ref="AY625:AY626"/>
    <mergeCell ref="AZ625:AZ626"/>
    <mergeCell ref="BG625:BG626"/>
    <mergeCell ref="BT627:BT628"/>
    <mergeCell ref="BY627:BY628"/>
    <mergeCell ref="BZ627:BZ628"/>
    <mergeCell ref="CD627:CD628"/>
    <mergeCell ref="C629:C630"/>
    <mergeCell ref="E629:E630"/>
    <mergeCell ref="G629:G630"/>
    <mergeCell ref="H629:H630"/>
    <mergeCell ref="K629:K630"/>
    <mergeCell ref="M629:M630"/>
    <mergeCell ref="O629:O630"/>
    <mergeCell ref="Q629:Q630"/>
    <mergeCell ref="R629:R630"/>
    <mergeCell ref="S629:S630"/>
    <mergeCell ref="T629:T630"/>
    <mergeCell ref="U629:U630"/>
    <mergeCell ref="V629:V630"/>
    <mergeCell ref="W629:W630"/>
    <mergeCell ref="Y629:Y630"/>
    <mergeCell ref="Z629:Z630"/>
    <mergeCell ref="AA629:AA630"/>
    <mergeCell ref="AB629:AB630"/>
    <mergeCell ref="AC629:AC630"/>
    <mergeCell ref="AD629:AD630"/>
    <mergeCell ref="AF629:AF630"/>
    <mergeCell ref="AP629:AP630"/>
    <mergeCell ref="AS629:AS630"/>
    <mergeCell ref="AT629:AT630"/>
    <mergeCell ref="AU629:AU630"/>
    <mergeCell ref="AV629:AV630"/>
    <mergeCell ref="AW629:AW630"/>
    <mergeCell ref="AX629:AX630"/>
    <mergeCell ref="AP627:AP628"/>
    <mergeCell ref="AS627:AS628"/>
    <mergeCell ref="AT627:AT628"/>
    <mergeCell ref="AU627:AU628"/>
    <mergeCell ref="AV627:AV628"/>
    <mergeCell ref="AW627:AW628"/>
    <mergeCell ref="AX627:AX628"/>
    <mergeCell ref="AY627:AY628"/>
    <mergeCell ref="AZ627:AZ628"/>
    <mergeCell ref="BG627:BG628"/>
    <mergeCell ref="BI627:BI628"/>
    <mergeCell ref="BJ627:BJ628"/>
    <mergeCell ref="BN627:BN628"/>
    <mergeCell ref="BO627:BO628"/>
    <mergeCell ref="BP627:BP628"/>
    <mergeCell ref="BQ627:BQ628"/>
    <mergeCell ref="BS627:BS628"/>
    <mergeCell ref="BN631:BN632"/>
    <mergeCell ref="BO631:BO632"/>
    <mergeCell ref="AY629:AY630"/>
    <mergeCell ref="AZ629:AZ630"/>
    <mergeCell ref="BG629:BG630"/>
    <mergeCell ref="BI629:BI630"/>
    <mergeCell ref="BJ629:BJ630"/>
    <mergeCell ref="BN629:BN630"/>
    <mergeCell ref="BO629:BO630"/>
    <mergeCell ref="BP629:BP630"/>
    <mergeCell ref="BQ629:BQ630"/>
    <mergeCell ref="BS629:BS630"/>
    <mergeCell ref="BT629:BT630"/>
    <mergeCell ref="BY629:BY630"/>
    <mergeCell ref="BZ629:BZ630"/>
    <mergeCell ref="CD629:CD630"/>
    <mergeCell ref="C631:C632"/>
    <mergeCell ref="E631:E632"/>
    <mergeCell ref="G631:G632"/>
    <mergeCell ref="H631:H632"/>
    <mergeCell ref="K631:K632"/>
    <mergeCell ref="M631:M632"/>
    <mergeCell ref="O631:O632"/>
    <mergeCell ref="Q631:Q632"/>
    <mergeCell ref="R631:R632"/>
    <mergeCell ref="S631:S632"/>
    <mergeCell ref="T631:T632"/>
    <mergeCell ref="U631:U632"/>
    <mergeCell ref="V631:V632"/>
    <mergeCell ref="W631:W632"/>
    <mergeCell ref="Y631:Y632"/>
    <mergeCell ref="Z631:Z632"/>
    <mergeCell ref="AA631:AA632"/>
    <mergeCell ref="AB631:AB632"/>
    <mergeCell ref="AV633:AV634"/>
    <mergeCell ref="AW633:AW634"/>
    <mergeCell ref="AX633:AX634"/>
    <mergeCell ref="AY633:AY634"/>
    <mergeCell ref="AZ633:AZ634"/>
    <mergeCell ref="BG633:BG634"/>
    <mergeCell ref="BI633:BI634"/>
    <mergeCell ref="BJ633:BJ634"/>
    <mergeCell ref="BN633:BN634"/>
    <mergeCell ref="BO633:BO634"/>
    <mergeCell ref="BP633:BP634"/>
    <mergeCell ref="BQ633:BQ634"/>
    <mergeCell ref="BS633:BS634"/>
    <mergeCell ref="BT633:BT634"/>
    <mergeCell ref="BY633:BY634"/>
    <mergeCell ref="BZ633:BZ634"/>
    <mergeCell ref="CD633:CD634"/>
    <mergeCell ref="BP631:BP632"/>
    <mergeCell ref="BQ631:BQ632"/>
    <mergeCell ref="BS631:BS632"/>
    <mergeCell ref="BT631:BT632"/>
    <mergeCell ref="BY631:BY632"/>
    <mergeCell ref="BZ631:BZ632"/>
    <mergeCell ref="CD631:CD632"/>
    <mergeCell ref="C633:C634"/>
    <mergeCell ref="E633:E634"/>
    <mergeCell ref="G633:G634"/>
    <mergeCell ref="H633:H634"/>
    <mergeCell ref="K633:K634"/>
    <mergeCell ref="M633:M634"/>
    <mergeCell ref="O633:O634"/>
    <mergeCell ref="Q633:Q634"/>
    <mergeCell ref="R633:R634"/>
    <mergeCell ref="S633:S634"/>
    <mergeCell ref="T633:T634"/>
    <mergeCell ref="U633:U634"/>
    <mergeCell ref="V633:V634"/>
    <mergeCell ref="W633:W634"/>
    <mergeCell ref="Y633:Y634"/>
    <mergeCell ref="Z633:Z634"/>
    <mergeCell ref="AA633:AA634"/>
    <mergeCell ref="AB633:AB634"/>
    <mergeCell ref="AC633:AC634"/>
    <mergeCell ref="AD633:AD634"/>
    <mergeCell ref="AF633:AF634"/>
    <mergeCell ref="AP633:AP634"/>
    <mergeCell ref="AS633:AS634"/>
    <mergeCell ref="AT633:AT634"/>
    <mergeCell ref="AU633:AU634"/>
    <mergeCell ref="AC631:AC632"/>
    <mergeCell ref="AD631:AD632"/>
    <mergeCell ref="AF631:AF632"/>
    <mergeCell ref="AP631:AP632"/>
    <mergeCell ref="AS631:AS632"/>
    <mergeCell ref="AT631:AT632"/>
    <mergeCell ref="AU631:AU632"/>
    <mergeCell ref="AV631:AV632"/>
    <mergeCell ref="AW631:AW632"/>
    <mergeCell ref="AX631:AX632"/>
    <mergeCell ref="AY631:AY632"/>
    <mergeCell ref="AZ631:AZ632"/>
    <mergeCell ref="BG631:BG632"/>
    <mergeCell ref="BI631:BI632"/>
    <mergeCell ref="BJ631:BJ632"/>
    <mergeCell ref="BO635:BO636"/>
    <mergeCell ref="BP635:BP636"/>
    <mergeCell ref="BQ635:BQ636"/>
    <mergeCell ref="BS635:BS636"/>
    <mergeCell ref="BT635:BT636"/>
    <mergeCell ref="BY635:BY636"/>
    <mergeCell ref="BZ635:BZ636"/>
    <mergeCell ref="CD635:CD636"/>
    <mergeCell ref="C637:C638"/>
    <mergeCell ref="E637:E638"/>
    <mergeCell ref="G637:G638"/>
    <mergeCell ref="H637:H638"/>
    <mergeCell ref="K637:K638"/>
    <mergeCell ref="M637:M638"/>
    <mergeCell ref="O637:O638"/>
    <mergeCell ref="Q637:Q638"/>
    <mergeCell ref="R637:R638"/>
    <mergeCell ref="S637:S638"/>
    <mergeCell ref="T637:T638"/>
    <mergeCell ref="U637:U638"/>
    <mergeCell ref="V637:V638"/>
    <mergeCell ref="W637:W638"/>
    <mergeCell ref="Y637:Y638"/>
    <mergeCell ref="Z637:Z638"/>
    <mergeCell ref="AA637:AA638"/>
    <mergeCell ref="AB637:AB638"/>
    <mergeCell ref="AC637:AC638"/>
    <mergeCell ref="AD637:AD638"/>
    <mergeCell ref="AF637:AF638"/>
    <mergeCell ref="AP637:AP638"/>
    <mergeCell ref="AS637:AS638"/>
    <mergeCell ref="AT637:AT638"/>
    <mergeCell ref="AB635:AB636"/>
    <mergeCell ref="AC635:AC636"/>
    <mergeCell ref="AD635:AD636"/>
    <mergeCell ref="AF635:AF636"/>
    <mergeCell ref="AP635:AP636"/>
    <mergeCell ref="AS635:AS636"/>
    <mergeCell ref="AT635:AT636"/>
    <mergeCell ref="AU635:AU636"/>
    <mergeCell ref="AV635:AV636"/>
    <mergeCell ref="AW635:AW636"/>
    <mergeCell ref="AX635:AX636"/>
    <mergeCell ref="AY635:AY636"/>
    <mergeCell ref="AZ635:AZ636"/>
    <mergeCell ref="BG635:BG636"/>
    <mergeCell ref="BI635:BI636"/>
    <mergeCell ref="BJ635:BJ636"/>
    <mergeCell ref="BN635:BN636"/>
    <mergeCell ref="C635:C636"/>
    <mergeCell ref="E635:E636"/>
    <mergeCell ref="G635:G636"/>
    <mergeCell ref="H635:H636"/>
    <mergeCell ref="K635:K636"/>
    <mergeCell ref="M635:M636"/>
    <mergeCell ref="O635:O636"/>
    <mergeCell ref="Q635:Q636"/>
    <mergeCell ref="R635:R636"/>
    <mergeCell ref="S635:S636"/>
    <mergeCell ref="T635:T636"/>
    <mergeCell ref="U635:U636"/>
    <mergeCell ref="V635:V636"/>
    <mergeCell ref="W635:W636"/>
    <mergeCell ref="Y635:Y636"/>
    <mergeCell ref="CD637:CD638"/>
    <mergeCell ref="C639:C640"/>
    <mergeCell ref="E639:E640"/>
    <mergeCell ref="G639:G640"/>
    <mergeCell ref="H639:H640"/>
    <mergeCell ref="K639:K640"/>
    <mergeCell ref="M639:M640"/>
    <mergeCell ref="O639:O640"/>
    <mergeCell ref="Q639:Q640"/>
    <mergeCell ref="R639:R640"/>
    <mergeCell ref="S639:S640"/>
    <mergeCell ref="T639:T640"/>
    <mergeCell ref="U639:U640"/>
    <mergeCell ref="V639:V640"/>
    <mergeCell ref="W639:W640"/>
    <mergeCell ref="Y639:Y640"/>
    <mergeCell ref="Z639:Z640"/>
    <mergeCell ref="AA639:AA640"/>
    <mergeCell ref="AB639:AB640"/>
    <mergeCell ref="AC639:AC640"/>
    <mergeCell ref="AD639:AD640"/>
    <mergeCell ref="AF639:AF640"/>
    <mergeCell ref="AP639:AP640"/>
    <mergeCell ref="AS639:AS640"/>
    <mergeCell ref="AT639:AT640"/>
    <mergeCell ref="AU639:AU640"/>
    <mergeCell ref="AV639:AV640"/>
    <mergeCell ref="AW639:AW640"/>
    <mergeCell ref="AX639:AX640"/>
    <mergeCell ref="AY639:AY640"/>
    <mergeCell ref="AZ639:AZ640"/>
    <mergeCell ref="BG639:BG640"/>
    <mergeCell ref="AU637:AU638"/>
    <mergeCell ref="AV637:AV638"/>
    <mergeCell ref="AW637:AW638"/>
    <mergeCell ref="AX637:AX638"/>
    <mergeCell ref="AY637:AY638"/>
    <mergeCell ref="AZ637:AZ638"/>
    <mergeCell ref="BG637:BG638"/>
    <mergeCell ref="BI637:BI638"/>
    <mergeCell ref="BJ637:BJ638"/>
    <mergeCell ref="BN637:BN638"/>
    <mergeCell ref="BO637:BO638"/>
    <mergeCell ref="BP637:BP638"/>
    <mergeCell ref="BQ637:BQ638"/>
    <mergeCell ref="BS637:BS638"/>
    <mergeCell ref="BT637:BT638"/>
    <mergeCell ref="BY637:BY638"/>
    <mergeCell ref="BZ637:BZ638"/>
    <mergeCell ref="AP641:AP642"/>
    <mergeCell ref="AS641:AS642"/>
    <mergeCell ref="AT641:AT642"/>
    <mergeCell ref="AU641:AU642"/>
    <mergeCell ref="AV641:AV642"/>
    <mergeCell ref="AW641:AW642"/>
    <mergeCell ref="AX641:AX642"/>
    <mergeCell ref="AY641:AY642"/>
    <mergeCell ref="AZ641:AZ642"/>
    <mergeCell ref="BG641:BG642"/>
    <mergeCell ref="BI641:BI642"/>
    <mergeCell ref="BJ641:BJ642"/>
    <mergeCell ref="BN641:BN642"/>
    <mergeCell ref="BO641:BO642"/>
    <mergeCell ref="BP641:BP642"/>
    <mergeCell ref="BQ641:BQ642"/>
    <mergeCell ref="BS641:BS642"/>
    <mergeCell ref="BI639:BI640"/>
    <mergeCell ref="BJ639:BJ640"/>
    <mergeCell ref="BN639:BN640"/>
    <mergeCell ref="BO639:BO640"/>
    <mergeCell ref="BP639:BP640"/>
    <mergeCell ref="BQ639:BQ640"/>
    <mergeCell ref="BS639:BS640"/>
    <mergeCell ref="BT639:BT640"/>
    <mergeCell ref="BY639:BY640"/>
    <mergeCell ref="BZ639:BZ640"/>
    <mergeCell ref="CD639:CD640"/>
    <mergeCell ref="C641:C642"/>
    <mergeCell ref="E641:E642"/>
    <mergeCell ref="G641:G642"/>
    <mergeCell ref="H641:H642"/>
    <mergeCell ref="K641:K642"/>
    <mergeCell ref="M641:M642"/>
    <mergeCell ref="O641:O642"/>
    <mergeCell ref="Q641:Q642"/>
    <mergeCell ref="R641:R642"/>
    <mergeCell ref="S641:S642"/>
    <mergeCell ref="T641:T642"/>
    <mergeCell ref="U641:U642"/>
    <mergeCell ref="V641:V642"/>
    <mergeCell ref="W641:W642"/>
    <mergeCell ref="Y641:Y642"/>
    <mergeCell ref="Z641:Z642"/>
    <mergeCell ref="AA641:AA642"/>
    <mergeCell ref="AB641:AB642"/>
    <mergeCell ref="AC641:AC642"/>
    <mergeCell ref="AD641:AD642"/>
    <mergeCell ref="AF641:AF642"/>
    <mergeCell ref="AY643:AY644"/>
    <mergeCell ref="AZ643:AZ644"/>
    <mergeCell ref="BG643:BG644"/>
    <mergeCell ref="BI643:BI644"/>
    <mergeCell ref="BJ643:BJ644"/>
    <mergeCell ref="BN643:BN644"/>
    <mergeCell ref="BO643:BO644"/>
    <mergeCell ref="BP643:BP644"/>
    <mergeCell ref="BQ643:BQ644"/>
    <mergeCell ref="BS643:BS644"/>
    <mergeCell ref="BT643:BT644"/>
    <mergeCell ref="BY643:BY644"/>
    <mergeCell ref="BZ643:BZ644"/>
    <mergeCell ref="CD643:CD644"/>
    <mergeCell ref="C645:C646"/>
    <mergeCell ref="E645:E646"/>
    <mergeCell ref="G645:G646"/>
    <mergeCell ref="H645:H646"/>
    <mergeCell ref="K645:K646"/>
    <mergeCell ref="M645:M646"/>
    <mergeCell ref="O645:O646"/>
    <mergeCell ref="Q645:Q646"/>
    <mergeCell ref="R645:R646"/>
    <mergeCell ref="S645:S646"/>
    <mergeCell ref="T645:T646"/>
    <mergeCell ref="U645:U646"/>
    <mergeCell ref="V645:V646"/>
    <mergeCell ref="W645:W646"/>
    <mergeCell ref="Y645:Y646"/>
    <mergeCell ref="Z645:Z646"/>
    <mergeCell ref="AA645:AA646"/>
    <mergeCell ref="AB645:AB646"/>
    <mergeCell ref="BT641:BT642"/>
    <mergeCell ref="BY641:BY642"/>
    <mergeCell ref="BZ641:BZ642"/>
    <mergeCell ref="CD641:CD642"/>
    <mergeCell ref="C643:C644"/>
    <mergeCell ref="E643:E644"/>
    <mergeCell ref="G643:G644"/>
    <mergeCell ref="H643:H644"/>
    <mergeCell ref="K643:K644"/>
    <mergeCell ref="M643:M644"/>
    <mergeCell ref="O643:O644"/>
    <mergeCell ref="Q643:Q644"/>
    <mergeCell ref="R643:R644"/>
    <mergeCell ref="S643:S644"/>
    <mergeCell ref="T643:T644"/>
    <mergeCell ref="U643:U644"/>
    <mergeCell ref="V643:V644"/>
    <mergeCell ref="W643:W644"/>
    <mergeCell ref="Y643:Y644"/>
    <mergeCell ref="Z643:Z644"/>
    <mergeCell ref="AA643:AA644"/>
    <mergeCell ref="AB643:AB644"/>
    <mergeCell ref="AC643:AC644"/>
    <mergeCell ref="AD643:AD644"/>
    <mergeCell ref="AF643:AF644"/>
    <mergeCell ref="AP643:AP644"/>
    <mergeCell ref="AS643:AS644"/>
    <mergeCell ref="AT643:AT644"/>
    <mergeCell ref="AU643:AU644"/>
    <mergeCell ref="AV643:AV644"/>
    <mergeCell ref="AW643:AW644"/>
    <mergeCell ref="AX643:AX644"/>
    <mergeCell ref="BY647:BY648"/>
    <mergeCell ref="BZ647:BZ648"/>
    <mergeCell ref="CD647:CD648"/>
    <mergeCell ref="BP645:BP646"/>
    <mergeCell ref="BQ645:BQ646"/>
    <mergeCell ref="BS645:BS646"/>
    <mergeCell ref="BT645:BT646"/>
    <mergeCell ref="BY645:BY646"/>
    <mergeCell ref="BZ645:BZ646"/>
    <mergeCell ref="CD645:CD646"/>
    <mergeCell ref="C647:C648"/>
    <mergeCell ref="E647:E648"/>
    <mergeCell ref="G647:G648"/>
    <mergeCell ref="H647:H648"/>
    <mergeCell ref="K647:K648"/>
    <mergeCell ref="M647:M648"/>
    <mergeCell ref="O647:O648"/>
    <mergeCell ref="Q647:Q648"/>
    <mergeCell ref="R647:R648"/>
    <mergeCell ref="S647:S648"/>
    <mergeCell ref="T647:T648"/>
    <mergeCell ref="U647:U648"/>
    <mergeCell ref="V647:V648"/>
    <mergeCell ref="W647:W648"/>
    <mergeCell ref="Y647:Y648"/>
    <mergeCell ref="Z647:Z648"/>
    <mergeCell ref="AA647:AA648"/>
    <mergeCell ref="AB647:AB648"/>
    <mergeCell ref="AC647:AC648"/>
    <mergeCell ref="AD647:AD648"/>
    <mergeCell ref="AF647:AF648"/>
    <mergeCell ref="AP647:AP648"/>
    <mergeCell ref="AS647:AS648"/>
    <mergeCell ref="AT647:AT648"/>
    <mergeCell ref="AU647:AU648"/>
    <mergeCell ref="AC645:AC646"/>
    <mergeCell ref="AD645:AD646"/>
    <mergeCell ref="AF645:AF646"/>
    <mergeCell ref="AP645:AP646"/>
    <mergeCell ref="AS645:AS646"/>
    <mergeCell ref="AT645:AT646"/>
    <mergeCell ref="AU645:AU646"/>
    <mergeCell ref="AV645:AV646"/>
    <mergeCell ref="AW645:AW646"/>
    <mergeCell ref="AX645:AX646"/>
    <mergeCell ref="AY645:AY646"/>
    <mergeCell ref="AZ645:AZ646"/>
    <mergeCell ref="BG645:BG646"/>
    <mergeCell ref="BI645:BI646"/>
    <mergeCell ref="BJ645:BJ646"/>
    <mergeCell ref="BN645:BN646"/>
    <mergeCell ref="BO645:BO646"/>
    <mergeCell ref="BJ649:BJ650"/>
    <mergeCell ref="BN649:BN650"/>
    <mergeCell ref="C649:C650"/>
    <mergeCell ref="E649:E650"/>
    <mergeCell ref="G649:G650"/>
    <mergeCell ref="H649:H650"/>
    <mergeCell ref="K649:K650"/>
    <mergeCell ref="M649:M650"/>
    <mergeCell ref="O649:O650"/>
    <mergeCell ref="Q649:Q650"/>
    <mergeCell ref="R649:R650"/>
    <mergeCell ref="S649:S650"/>
    <mergeCell ref="T649:T650"/>
    <mergeCell ref="U649:U650"/>
    <mergeCell ref="V649:V650"/>
    <mergeCell ref="W649:W650"/>
    <mergeCell ref="Y649:Y650"/>
    <mergeCell ref="Z649:Z650"/>
    <mergeCell ref="AA649:AA650"/>
    <mergeCell ref="AV647:AV648"/>
    <mergeCell ref="AW647:AW648"/>
    <mergeCell ref="AX647:AX648"/>
    <mergeCell ref="AY647:AY648"/>
    <mergeCell ref="AZ647:AZ648"/>
    <mergeCell ref="BG647:BG648"/>
    <mergeCell ref="BI647:BI648"/>
    <mergeCell ref="BJ647:BJ648"/>
    <mergeCell ref="BN647:BN648"/>
    <mergeCell ref="BO647:BO648"/>
    <mergeCell ref="BP647:BP648"/>
    <mergeCell ref="BQ647:BQ648"/>
    <mergeCell ref="BS647:BS648"/>
    <mergeCell ref="BT647:BT648"/>
    <mergeCell ref="AU651:AU652"/>
    <mergeCell ref="AV651:AV652"/>
    <mergeCell ref="AW651:AW652"/>
    <mergeCell ref="AX651:AX652"/>
    <mergeCell ref="AY651:AY652"/>
    <mergeCell ref="AZ651:AZ652"/>
    <mergeCell ref="BG651:BG652"/>
    <mergeCell ref="BI651:BI652"/>
    <mergeCell ref="BJ651:BJ652"/>
    <mergeCell ref="BN651:BN652"/>
    <mergeCell ref="BO651:BO652"/>
    <mergeCell ref="BP651:BP652"/>
    <mergeCell ref="BQ651:BQ652"/>
    <mergeCell ref="BS651:BS652"/>
    <mergeCell ref="BT651:BT652"/>
    <mergeCell ref="BY651:BY652"/>
    <mergeCell ref="BZ651:BZ652"/>
    <mergeCell ref="BO649:BO650"/>
    <mergeCell ref="BP649:BP650"/>
    <mergeCell ref="BQ649:BQ650"/>
    <mergeCell ref="BS649:BS650"/>
    <mergeCell ref="BT649:BT650"/>
    <mergeCell ref="BY649:BY650"/>
    <mergeCell ref="BZ649:BZ650"/>
    <mergeCell ref="CD649:CD650"/>
    <mergeCell ref="C651:C652"/>
    <mergeCell ref="E651:E652"/>
    <mergeCell ref="G651:G652"/>
    <mergeCell ref="H651:H652"/>
    <mergeCell ref="K651:K652"/>
    <mergeCell ref="M651:M652"/>
    <mergeCell ref="O651:O652"/>
    <mergeCell ref="Q651:Q652"/>
    <mergeCell ref="R651:R652"/>
    <mergeCell ref="S651:S652"/>
    <mergeCell ref="T651:T652"/>
    <mergeCell ref="U651:U652"/>
    <mergeCell ref="V651:V652"/>
    <mergeCell ref="W651:W652"/>
    <mergeCell ref="Y651:Y652"/>
    <mergeCell ref="Z651:Z652"/>
    <mergeCell ref="AA651:AA652"/>
    <mergeCell ref="AB651:AB652"/>
    <mergeCell ref="AC651:AC652"/>
    <mergeCell ref="AD651:AD652"/>
    <mergeCell ref="AF651:AF652"/>
    <mergeCell ref="AP651:AP652"/>
    <mergeCell ref="AS651:AS652"/>
    <mergeCell ref="AT651:AT652"/>
    <mergeCell ref="AB649:AB650"/>
    <mergeCell ref="AC649:AC650"/>
    <mergeCell ref="AD649:AD650"/>
    <mergeCell ref="AF649:AF650"/>
    <mergeCell ref="AP649:AP650"/>
    <mergeCell ref="AS649:AS650"/>
    <mergeCell ref="AT649:AT650"/>
    <mergeCell ref="AU649:AU650"/>
    <mergeCell ref="AV649:AV650"/>
    <mergeCell ref="AW649:AW650"/>
    <mergeCell ref="AX649:AX650"/>
    <mergeCell ref="AY649:AY650"/>
    <mergeCell ref="AZ649:AZ650"/>
    <mergeCell ref="BG649:BG650"/>
    <mergeCell ref="BI649:BI650"/>
    <mergeCell ref="BI653:BI654"/>
    <mergeCell ref="BJ653:BJ654"/>
    <mergeCell ref="BN653:BN654"/>
    <mergeCell ref="BO653:BO654"/>
    <mergeCell ref="BP653:BP654"/>
    <mergeCell ref="BQ653:BQ654"/>
    <mergeCell ref="BS653:BS654"/>
    <mergeCell ref="BT653:BT654"/>
    <mergeCell ref="BY653:BY654"/>
    <mergeCell ref="BZ653:BZ654"/>
    <mergeCell ref="CD653:CD654"/>
    <mergeCell ref="C655:C656"/>
    <mergeCell ref="E655:E656"/>
    <mergeCell ref="G655:G656"/>
    <mergeCell ref="H655:H656"/>
    <mergeCell ref="K655:K656"/>
    <mergeCell ref="M655:M656"/>
    <mergeCell ref="O655:O656"/>
    <mergeCell ref="Q655:Q656"/>
    <mergeCell ref="R655:R656"/>
    <mergeCell ref="S655:S656"/>
    <mergeCell ref="T655:T656"/>
    <mergeCell ref="U655:U656"/>
    <mergeCell ref="V655:V656"/>
    <mergeCell ref="W655:W656"/>
    <mergeCell ref="Y655:Y656"/>
    <mergeCell ref="Z655:Z656"/>
    <mergeCell ref="AA655:AA656"/>
    <mergeCell ref="AB655:AB656"/>
    <mergeCell ref="AC655:AC656"/>
    <mergeCell ref="AD655:AD656"/>
    <mergeCell ref="AF655:AF656"/>
    <mergeCell ref="CD651:CD652"/>
    <mergeCell ref="C653:C654"/>
    <mergeCell ref="E653:E654"/>
    <mergeCell ref="G653:G654"/>
    <mergeCell ref="H653:H654"/>
    <mergeCell ref="K653:K654"/>
    <mergeCell ref="M653:M654"/>
    <mergeCell ref="O653:O654"/>
    <mergeCell ref="Q653:Q654"/>
    <mergeCell ref="R653:R654"/>
    <mergeCell ref="S653:S654"/>
    <mergeCell ref="T653:T654"/>
    <mergeCell ref="U653:U654"/>
    <mergeCell ref="V653:V654"/>
    <mergeCell ref="W653:W654"/>
    <mergeCell ref="Y653:Y654"/>
    <mergeCell ref="Z653:Z654"/>
    <mergeCell ref="AA653:AA654"/>
    <mergeCell ref="AB653:AB654"/>
    <mergeCell ref="AC653:AC654"/>
    <mergeCell ref="AD653:AD654"/>
    <mergeCell ref="AF653:AF654"/>
    <mergeCell ref="AP653:AP654"/>
    <mergeCell ref="AS653:AS654"/>
    <mergeCell ref="AT653:AT654"/>
    <mergeCell ref="AU653:AU654"/>
    <mergeCell ref="AV653:AV654"/>
    <mergeCell ref="AW653:AW654"/>
    <mergeCell ref="AX653:AX654"/>
    <mergeCell ref="AY653:AY654"/>
    <mergeCell ref="AZ653:AZ654"/>
    <mergeCell ref="BG653:BG654"/>
    <mergeCell ref="BT655:BT656"/>
    <mergeCell ref="BY655:BY656"/>
    <mergeCell ref="BZ655:BZ656"/>
    <mergeCell ref="CD655:CD656"/>
    <mergeCell ref="C657:C658"/>
    <mergeCell ref="E657:E658"/>
    <mergeCell ref="G657:G658"/>
    <mergeCell ref="H657:H658"/>
    <mergeCell ref="K657:K658"/>
    <mergeCell ref="M657:M658"/>
    <mergeCell ref="O657:O658"/>
    <mergeCell ref="Q657:Q658"/>
    <mergeCell ref="R657:R658"/>
    <mergeCell ref="S657:S658"/>
    <mergeCell ref="T657:T658"/>
    <mergeCell ref="U657:U658"/>
    <mergeCell ref="V657:V658"/>
    <mergeCell ref="W657:W658"/>
    <mergeCell ref="Y657:Y658"/>
    <mergeCell ref="Z657:Z658"/>
    <mergeCell ref="AA657:AA658"/>
    <mergeCell ref="AB657:AB658"/>
    <mergeCell ref="AC657:AC658"/>
    <mergeCell ref="AD657:AD658"/>
    <mergeCell ref="AF657:AF658"/>
    <mergeCell ref="AP657:AP658"/>
    <mergeCell ref="AS657:AS658"/>
    <mergeCell ref="AT657:AT658"/>
    <mergeCell ref="AU657:AU658"/>
    <mergeCell ref="AV657:AV658"/>
    <mergeCell ref="AW657:AW658"/>
    <mergeCell ref="AX657:AX658"/>
    <mergeCell ref="AP655:AP656"/>
    <mergeCell ref="AS655:AS656"/>
    <mergeCell ref="AT655:AT656"/>
    <mergeCell ref="AU655:AU656"/>
    <mergeCell ref="AV655:AV656"/>
    <mergeCell ref="AW655:AW656"/>
    <mergeCell ref="AX655:AX656"/>
    <mergeCell ref="AY655:AY656"/>
    <mergeCell ref="AZ655:AZ656"/>
    <mergeCell ref="BG655:BG656"/>
    <mergeCell ref="BI655:BI656"/>
    <mergeCell ref="BJ655:BJ656"/>
    <mergeCell ref="BN655:BN656"/>
    <mergeCell ref="BO655:BO656"/>
    <mergeCell ref="BP655:BP656"/>
    <mergeCell ref="BQ655:BQ656"/>
    <mergeCell ref="BS655:BS656"/>
    <mergeCell ref="BN659:BN660"/>
    <mergeCell ref="BO659:BO660"/>
    <mergeCell ref="AY657:AY658"/>
    <mergeCell ref="AZ657:AZ658"/>
    <mergeCell ref="BG657:BG658"/>
    <mergeCell ref="BI657:BI658"/>
    <mergeCell ref="BJ657:BJ658"/>
    <mergeCell ref="BN657:BN658"/>
    <mergeCell ref="BO657:BO658"/>
    <mergeCell ref="BP657:BP658"/>
    <mergeCell ref="BQ657:BQ658"/>
    <mergeCell ref="BS657:BS658"/>
    <mergeCell ref="BT657:BT658"/>
    <mergeCell ref="BY657:BY658"/>
    <mergeCell ref="BZ657:BZ658"/>
    <mergeCell ref="CD657:CD658"/>
    <mergeCell ref="C659:C660"/>
    <mergeCell ref="E659:E660"/>
    <mergeCell ref="G659:G660"/>
    <mergeCell ref="H659:H660"/>
    <mergeCell ref="K659:K660"/>
    <mergeCell ref="M659:M660"/>
    <mergeCell ref="O659:O660"/>
    <mergeCell ref="Q659:Q660"/>
    <mergeCell ref="R659:R660"/>
    <mergeCell ref="S659:S660"/>
    <mergeCell ref="T659:T660"/>
    <mergeCell ref="U659:U660"/>
    <mergeCell ref="V659:V660"/>
    <mergeCell ref="W659:W660"/>
    <mergeCell ref="Y659:Y660"/>
    <mergeCell ref="Z659:Z660"/>
    <mergeCell ref="AA659:AA660"/>
    <mergeCell ref="AB659:AB660"/>
    <mergeCell ref="AV661:AV662"/>
    <mergeCell ref="AW661:AW662"/>
    <mergeCell ref="AX661:AX662"/>
    <mergeCell ref="AY661:AY662"/>
    <mergeCell ref="AZ661:AZ662"/>
    <mergeCell ref="BG661:BG662"/>
    <mergeCell ref="BI661:BI662"/>
    <mergeCell ref="BJ661:BJ662"/>
    <mergeCell ref="BN661:BN662"/>
    <mergeCell ref="BO661:BO662"/>
    <mergeCell ref="BP661:BP662"/>
    <mergeCell ref="BQ661:BQ662"/>
    <mergeCell ref="BS661:BS662"/>
    <mergeCell ref="BT661:BT662"/>
    <mergeCell ref="BY661:BY662"/>
    <mergeCell ref="BZ661:BZ662"/>
    <mergeCell ref="CD661:CD662"/>
    <mergeCell ref="BP659:BP660"/>
    <mergeCell ref="BQ659:BQ660"/>
    <mergeCell ref="BS659:BS660"/>
    <mergeCell ref="BT659:BT660"/>
    <mergeCell ref="BY659:BY660"/>
    <mergeCell ref="BZ659:BZ660"/>
    <mergeCell ref="CD659:CD660"/>
    <mergeCell ref="C661:C662"/>
    <mergeCell ref="E661:E662"/>
    <mergeCell ref="G661:G662"/>
    <mergeCell ref="H661:H662"/>
    <mergeCell ref="K661:K662"/>
    <mergeCell ref="M661:M662"/>
    <mergeCell ref="O661:O662"/>
    <mergeCell ref="Q661:Q662"/>
    <mergeCell ref="R661:R662"/>
    <mergeCell ref="S661:S662"/>
    <mergeCell ref="T661:T662"/>
    <mergeCell ref="U661:U662"/>
    <mergeCell ref="V661:V662"/>
    <mergeCell ref="W661:W662"/>
    <mergeCell ref="Y661:Y662"/>
    <mergeCell ref="Z661:Z662"/>
    <mergeCell ref="AA661:AA662"/>
    <mergeCell ref="AB661:AB662"/>
    <mergeCell ref="AC661:AC662"/>
    <mergeCell ref="AD661:AD662"/>
    <mergeCell ref="AF661:AF662"/>
    <mergeCell ref="AP661:AP662"/>
    <mergeCell ref="AS661:AS662"/>
    <mergeCell ref="AT661:AT662"/>
    <mergeCell ref="AU661:AU662"/>
    <mergeCell ref="AC659:AC660"/>
    <mergeCell ref="AD659:AD660"/>
    <mergeCell ref="AF659:AF660"/>
    <mergeCell ref="AP659:AP660"/>
    <mergeCell ref="AS659:AS660"/>
    <mergeCell ref="AT659:AT660"/>
    <mergeCell ref="AU659:AU660"/>
    <mergeCell ref="AV659:AV660"/>
    <mergeCell ref="AW659:AW660"/>
    <mergeCell ref="AX659:AX660"/>
    <mergeCell ref="AY659:AY660"/>
    <mergeCell ref="AZ659:AZ660"/>
    <mergeCell ref="BG659:BG660"/>
    <mergeCell ref="BI659:BI660"/>
    <mergeCell ref="BJ659:BJ660"/>
    <mergeCell ref="BO663:BO664"/>
    <mergeCell ref="BP663:BP664"/>
    <mergeCell ref="BQ663:BQ664"/>
    <mergeCell ref="BS663:BS664"/>
    <mergeCell ref="BT663:BT664"/>
    <mergeCell ref="BY663:BY664"/>
    <mergeCell ref="BZ663:BZ664"/>
    <mergeCell ref="CD663:CD664"/>
    <mergeCell ref="C665:C666"/>
    <mergeCell ref="E665:E666"/>
    <mergeCell ref="G665:G666"/>
    <mergeCell ref="H665:H666"/>
    <mergeCell ref="K665:K666"/>
    <mergeCell ref="M665:M666"/>
    <mergeCell ref="O665:O666"/>
    <mergeCell ref="Q665:Q666"/>
    <mergeCell ref="R665:R666"/>
    <mergeCell ref="S665:S666"/>
    <mergeCell ref="T665:T666"/>
    <mergeCell ref="U665:U666"/>
    <mergeCell ref="V665:V666"/>
    <mergeCell ref="W665:W666"/>
    <mergeCell ref="Y665:Y666"/>
    <mergeCell ref="Z665:Z666"/>
    <mergeCell ref="AA665:AA666"/>
    <mergeCell ref="AB665:AB666"/>
    <mergeCell ref="AC665:AC666"/>
    <mergeCell ref="AD665:AD666"/>
    <mergeCell ref="AF665:AF666"/>
    <mergeCell ref="AP665:AP666"/>
    <mergeCell ref="AS665:AS666"/>
    <mergeCell ref="AT665:AT666"/>
    <mergeCell ref="AB663:AB664"/>
    <mergeCell ref="AC663:AC664"/>
    <mergeCell ref="AD663:AD664"/>
    <mergeCell ref="AF663:AF664"/>
    <mergeCell ref="AP663:AP664"/>
    <mergeCell ref="AS663:AS664"/>
    <mergeCell ref="AT663:AT664"/>
    <mergeCell ref="AU663:AU664"/>
    <mergeCell ref="AV663:AV664"/>
    <mergeCell ref="AW663:AW664"/>
    <mergeCell ref="AX663:AX664"/>
    <mergeCell ref="AY663:AY664"/>
    <mergeCell ref="AZ663:AZ664"/>
    <mergeCell ref="BG663:BG664"/>
    <mergeCell ref="BI663:BI664"/>
    <mergeCell ref="BJ663:BJ664"/>
    <mergeCell ref="BN663:BN664"/>
    <mergeCell ref="C663:C664"/>
    <mergeCell ref="E663:E664"/>
    <mergeCell ref="G663:G664"/>
    <mergeCell ref="H663:H664"/>
    <mergeCell ref="K663:K664"/>
    <mergeCell ref="M663:M664"/>
    <mergeCell ref="O663:O664"/>
    <mergeCell ref="Q663:Q664"/>
    <mergeCell ref="R663:R664"/>
    <mergeCell ref="S663:S664"/>
    <mergeCell ref="T663:T664"/>
    <mergeCell ref="U663:U664"/>
    <mergeCell ref="V663:V664"/>
    <mergeCell ref="W663:W664"/>
    <mergeCell ref="Y663:Y664"/>
    <mergeCell ref="CD665:CD666"/>
    <mergeCell ref="C667:C668"/>
    <mergeCell ref="E667:E668"/>
    <mergeCell ref="G667:G668"/>
    <mergeCell ref="H667:H668"/>
    <mergeCell ref="K667:K668"/>
    <mergeCell ref="M667:M668"/>
    <mergeCell ref="O667:O668"/>
    <mergeCell ref="Q667:Q668"/>
    <mergeCell ref="R667:R668"/>
    <mergeCell ref="S667:S668"/>
    <mergeCell ref="T667:T668"/>
    <mergeCell ref="U667:U668"/>
    <mergeCell ref="V667:V668"/>
    <mergeCell ref="W667:W668"/>
    <mergeCell ref="Y667:Y668"/>
    <mergeCell ref="Z667:Z668"/>
    <mergeCell ref="AA667:AA668"/>
    <mergeCell ref="AB667:AB668"/>
    <mergeCell ref="AC667:AC668"/>
    <mergeCell ref="AD667:AD668"/>
    <mergeCell ref="AF667:AF668"/>
    <mergeCell ref="AP667:AP668"/>
    <mergeCell ref="AS667:AS668"/>
    <mergeCell ref="AT667:AT668"/>
    <mergeCell ref="AU667:AU668"/>
    <mergeCell ref="AV667:AV668"/>
    <mergeCell ref="AW667:AW668"/>
    <mergeCell ref="AX667:AX668"/>
    <mergeCell ref="AY667:AY668"/>
    <mergeCell ref="AZ667:AZ668"/>
    <mergeCell ref="BG667:BG668"/>
    <mergeCell ref="AU665:AU666"/>
    <mergeCell ref="AV665:AV666"/>
    <mergeCell ref="AW665:AW666"/>
    <mergeCell ref="AX665:AX666"/>
    <mergeCell ref="AY665:AY666"/>
    <mergeCell ref="AZ665:AZ666"/>
    <mergeCell ref="BG665:BG666"/>
    <mergeCell ref="BI665:BI666"/>
    <mergeCell ref="BJ665:BJ666"/>
    <mergeCell ref="BN665:BN666"/>
    <mergeCell ref="BO665:BO666"/>
    <mergeCell ref="BP665:BP666"/>
    <mergeCell ref="BQ665:BQ666"/>
    <mergeCell ref="BS665:BS666"/>
    <mergeCell ref="BT665:BT666"/>
    <mergeCell ref="BY665:BY666"/>
    <mergeCell ref="BZ665:BZ666"/>
    <mergeCell ref="AP669:AP670"/>
    <mergeCell ref="AS669:AS670"/>
    <mergeCell ref="AT669:AT670"/>
    <mergeCell ref="AU669:AU670"/>
    <mergeCell ref="AV669:AV670"/>
    <mergeCell ref="AW669:AW670"/>
    <mergeCell ref="AX669:AX670"/>
    <mergeCell ref="AY669:AY670"/>
    <mergeCell ref="AZ669:AZ670"/>
    <mergeCell ref="BG669:BG670"/>
    <mergeCell ref="BI669:BI670"/>
    <mergeCell ref="BJ669:BJ670"/>
    <mergeCell ref="BN669:BN670"/>
    <mergeCell ref="BO669:BO670"/>
    <mergeCell ref="BP669:BP670"/>
    <mergeCell ref="BQ669:BQ670"/>
    <mergeCell ref="BS669:BS670"/>
    <mergeCell ref="BI667:BI668"/>
    <mergeCell ref="BJ667:BJ668"/>
    <mergeCell ref="BN667:BN668"/>
    <mergeCell ref="BO667:BO668"/>
    <mergeCell ref="BP667:BP668"/>
    <mergeCell ref="BQ667:BQ668"/>
    <mergeCell ref="BS667:BS668"/>
    <mergeCell ref="BT667:BT668"/>
    <mergeCell ref="BY667:BY668"/>
    <mergeCell ref="BZ667:BZ668"/>
    <mergeCell ref="CD667:CD668"/>
    <mergeCell ref="C669:C670"/>
    <mergeCell ref="E669:E670"/>
    <mergeCell ref="G669:G670"/>
    <mergeCell ref="H669:H670"/>
    <mergeCell ref="K669:K670"/>
    <mergeCell ref="M669:M670"/>
    <mergeCell ref="O669:O670"/>
    <mergeCell ref="Q669:Q670"/>
    <mergeCell ref="R669:R670"/>
    <mergeCell ref="S669:S670"/>
    <mergeCell ref="T669:T670"/>
    <mergeCell ref="U669:U670"/>
    <mergeCell ref="V669:V670"/>
    <mergeCell ref="W669:W670"/>
    <mergeCell ref="Y669:Y670"/>
    <mergeCell ref="Z669:Z670"/>
    <mergeCell ref="AA669:AA670"/>
    <mergeCell ref="AB669:AB670"/>
    <mergeCell ref="AC669:AC670"/>
    <mergeCell ref="AD669:AD670"/>
    <mergeCell ref="AF669:AF670"/>
    <mergeCell ref="AY671:AY672"/>
    <mergeCell ref="AZ671:AZ672"/>
    <mergeCell ref="BG671:BG672"/>
    <mergeCell ref="BI671:BI672"/>
    <mergeCell ref="BJ671:BJ672"/>
    <mergeCell ref="BN671:BN672"/>
    <mergeCell ref="BO671:BO672"/>
    <mergeCell ref="BP671:BP672"/>
    <mergeCell ref="BQ671:BQ672"/>
    <mergeCell ref="BS671:BS672"/>
    <mergeCell ref="BT671:BT672"/>
    <mergeCell ref="BY671:BY672"/>
    <mergeCell ref="BZ671:BZ672"/>
    <mergeCell ref="CD671:CD672"/>
    <mergeCell ref="C673:C674"/>
    <mergeCell ref="E673:E674"/>
    <mergeCell ref="G673:G674"/>
    <mergeCell ref="H673:H674"/>
    <mergeCell ref="K673:K674"/>
    <mergeCell ref="M673:M674"/>
    <mergeCell ref="O673:O674"/>
    <mergeCell ref="Q673:Q674"/>
    <mergeCell ref="R673:R674"/>
    <mergeCell ref="S673:S674"/>
    <mergeCell ref="T673:T674"/>
    <mergeCell ref="U673:U674"/>
    <mergeCell ref="V673:V674"/>
    <mergeCell ref="W673:W674"/>
    <mergeCell ref="Y673:Y674"/>
    <mergeCell ref="Z673:Z674"/>
    <mergeCell ref="AA673:AA674"/>
    <mergeCell ref="AB673:AB674"/>
    <mergeCell ref="BT669:BT670"/>
    <mergeCell ref="BY669:BY670"/>
    <mergeCell ref="BZ669:BZ670"/>
    <mergeCell ref="CD669:CD670"/>
    <mergeCell ref="C671:C672"/>
    <mergeCell ref="E671:E672"/>
    <mergeCell ref="G671:G672"/>
    <mergeCell ref="H671:H672"/>
    <mergeCell ref="K671:K672"/>
    <mergeCell ref="M671:M672"/>
    <mergeCell ref="O671:O672"/>
    <mergeCell ref="Q671:Q672"/>
    <mergeCell ref="R671:R672"/>
    <mergeCell ref="S671:S672"/>
    <mergeCell ref="T671:T672"/>
    <mergeCell ref="U671:U672"/>
    <mergeCell ref="V671:V672"/>
    <mergeCell ref="W671:W672"/>
    <mergeCell ref="Y671:Y672"/>
    <mergeCell ref="Z671:Z672"/>
    <mergeCell ref="AA671:AA672"/>
    <mergeCell ref="AB671:AB672"/>
    <mergeCell ref="AC671:AC672"/>
    <mergeCell ref="AD671:AD672"/>
    <mergeCell ref="AF671:AF672"/>
    <mergeCell ref="AP671:AP672"/>
    <mergeCell ref="AS671:AS672"/>
    <mergeCell ref="AT671:AT672"/>
    <mergeCell ref="AU671:AU672"/>
    <mergeCell ref="AV671:AV672"/>
    <mergeCell ref="AW671:AW672"/>
    <mergeCell ref="AX671:AX672"/>
    <mergeCell ref="AZ675:AZ676"/>
    <mergeCell ref="BG675:BG676"/>
    <mergeCell ref="BI675:BI676"/>
    <mergeCell ref="BJ675:BJ676"/>
    <mergeCell ref="BN675:BN676"/>
    <mergeCell ref="BO675:BO676"/>
    <mergeCell ref="BP675:BP676"/>
    <mergeCell ref="BQ675:BQ676"/>
    <mergeCell ref="BS675:BS676"/>
    <mergeCell ref="BT675:BT676"/>
    <mergeCell ref="BY675:BY676"/>
    <mergeCell ref="BZ675:BZ676"/>
    <mergeCell ref="CD675:CD676"/>
    <mergeCell ref="BP673:BP674"/>
    <mergeCell ref="BQ673:BQ674"/>
    <mergeCell ref="BS673:BS674"/>
    <mergeCell ref="BT673:BT674"/>
    <mergeCell ref="BY673:BY674"/>
    <mergeCell ref="BZ673:BZ674"/>
    <mergeCell ref="CD673:CD674"/>
    <mergeCell ref="C675:C676"/>
    <mergeCell ref="E675:E676"/>
    <mergeCell ref="G675:G676"/>
    <mergeCell ref="H675:H676"/>
    <mergeCell ref="K675:K676"/>
    <mergeCell ref="M675:M676"/>
    <mergeCell ref="O675:O676"/>
    <mergeCell ref="Q675:Q676"/>
    <mergeCell ref="R675:R676"/>
    <mergeCell ref="S675:S676"/>
    <mergeCell ref="T675:T676"/>
    <mergeCell ref="U675:U676"/>
    <mergeCell ref="V675:V676"/>
    <mergeCell ref="W675:W676"/>
    <mergeCell ref="Y675:Y676"/>
    <mergeCell ref="Z675:Z676"/>
    <mergeCell ref="AA675:AA676"/>
    <mergeCell ref="AB675:AB676"/>
    <mergeCell ref="AC675:AC676"/>
    <mergeCell ref="AD675:AD676"/>
    <mergeCell ref="AF675:AF676"/>
    <mergeCell ref="AP675:AP676"/>
    <mergeCell ref="AS675:AS676"/>
    <mergeCell ref="AT675:AT676"/>
    <mergeCell ref="AU675:AU676"/>
    <mergeCell ref="AC673:AC674"/>
    <mergeCell ref="AD673:AD674"/>
    <mergeCell ref="AF673:AF674"/>
    <mergeCell ref="AP673:AP674"/>
    <mergeCell ref="AS673:AS674"/>
    <mergeCell ref="AT673:AT674"/>
    <mergeCell ref="AU673:AU674"/>
    <mergeCell ref="AV673:AV674"/>
    <mergeCell ref="AW673:AW674"/>
    <mergeCell ref="AX673:AX674"/>
    <mergeCell ref="AY673:AY674"/>
    <mergeCell ref="AZ673:AZ674"/>
    <mergeCell ref="BG673:BG674"/>
    <mergeCell ref="BI673:BI674"/>
    <mergeCell ref="BJ673:BJ674"/>
    <mergeCell ref="BN673:BN674"/>
    <mergeCell ref="BO673:BO674"/>
    <mergeCell ref="BO677:BO678"/>
    <mergeCell ref="BP677:BP678"/>
    <mergeCell ref="BQ677:BQ678"/>
    <mergeCell ref="BS677:BS678"/>
    <mergeCell ref="BT677:BT678"/>
    <mergeCell ref="BY677:BY678"/>
    <mergeCell ref="BZ677:BZ678"/>
    <mergeCell ref="CD677:CD678"/>
    <mergeCell ref="C679:C680"/>
    <mergeCell ref="E679:E680"/>
    <mergeCell ref="G679:G680"/>
    <mergeCell ref="H679:H680"/>
    <mergeCell ref="K679:K680"/>
    <mergeCell ref="M679:M680"/>
    <mergeCell ref="O679:O680"/>
    <mergeCell ref="Q679:Q680"/>
    <mergeCell ref="R679:R680"/>
    <mergeCell ref="S679:S680"/>
    <mergeCell ref="T679:T680"/>
    <mergeCell ref="U679:U680"/>
    <mergeCell ref="V679:V680"/>
    <mergeCell ref="W679:W680"/>
    <mergeCell ref="Y679:Y680"/>
    <mergeCell ref="Z679:Z680"/>
    <mergeCell ref="AA679:AA680"/>
    <mergeCell ref="AB679:AB680"/>
    <mergeCell ref="AC679:AC680"/>
    <mergeCell ref="AD679:AD680"/>
    <mergeCell ref="AF679:AF680"/>
    <mergeCell ref="AP679:AP680"/>
    <mergeCell ref="AS679:AS680"/>
    <mergeCell ref="AT679:AT680"/>
    <mergeCell ref="AB677:AB678"/>
    <mergeCell ref="AC677:AC678"/>
    <mergeCell ref="AD677:AD678"/>
    <mergeCell ref="AF677:AF678"/>
    <mergeCell ref="AP677:AP678"/>
    <mergeCell ref="AS677:AS678"/>
    <mergeCell ref="AT677:AT678"/>
    <mergeCell ref="AU677:AU678"/>
    <mergeCell ref="AV677:AV678"/>
    <mergeCell ref="AW677:AW678"/>
    <mergeCell ref="AX677:AX678"/>
    <mergeCell ref="AY677:AY678"/>
    <mergeCell ref="AZ677:AZ678"/>
    <mergeCell ref="BG677:BG678"/>
    <mergeCell ref="BI677:BI678"/>
    <mergeCell ref="BJ677:BJ678"/>
    <mergeCell ref="BN677:BN678"/>
    <mergeCell ref="C677:C678"/>
    <mergeCell ref="E677:E678"/>
    <mergeCell ref="G677:G678"/>
    <mergeCell ref="H677:H678"/>
    <mergeCell ref="K677:K678"/>
    <mergeCell ref="M677:M678"/>
    <mergeCell ref="O677:O678"/>
    <mergeCell ref="Q677:Q678"/>
    <mergeCell ref="R677:R678"/>
    <mergeCell ref="S677:S678"/>
    <mergeCell ref="T677:T678"/>
    <mergeCell ref="U677:U678"/>
    <mergeCell ref="V677:V678"/>
    <mergeCell ref="W677:W678"/>
    <mergeCell ref="Y677:Y678"/>
    <mergeCell ref="CD679:CD680"/>
    <mergeCell ref="C681:C682"/>
    <mergeCell ref="E681:E682"/>
    <mergeCell ref="G681:G682"/>
    <mergeCell ref="H681:H682"/>
    <mergeCell ref="K681:K682"/>
    <mergeCell ref="M681:M682"/>
    <mergeCell ref="O681:O682"/>
    <mergeCell ref="Q681:Q682"/>
    <mergeCell ref="R681:R682"/>
    <mergeCell ref="S681:S682"/>
    <mergeCell ref="T681:T682"/>
    <mergeCell ref="U681:U682"/>
    <mergeCell ref="V681:V682"/>
    <mergeCell ref="W681:W682"/>
    <mergeCell ref="Y681:Y682"/>
    <mergeCell ref="Z681:Z682"/>
    <mergeCell ref="AA681:AA682"/>
    <mergeCell ref="AB681:AB682"/>
    <mergeCell ref="AC681:AC682"/>
    <mergeCell ref="AD681:AD682"/>
    <mergeCell ref="AF681:AF682"/>
    <mergeCell ref="AP681:AP682"/>
    <mergeCell ref="AS681:AS682"/>
    <mergeCell ref="AT681:AT682"/>
    <mergeCell ref="AU681:AU682"/>
    <mergeCell ref="AV681:AV682"/>
    <mergeCell ref="AW681:AW682"/>
    <mergeCell ref="AX681:AX682"/>
    <mergeCell ref="AY681:AY682"/>
    <mergeCell ref="AZ681:AZ682"/>
    <mergeCell ref="BG681:BG682"/>
    <mergeCell ref="AU679:AU680"/>
    <mergeCell ref="AV679:AV680"/>
    <mergeCell ref="AW679:AW680"/>
    <mergeCell ref="AX679:AX680"/>
    <mergeCell ref="AY679:AY680"/>
    <mergeCell ref="AZ679:AZ680"/>
    <mergeCell ref="BG679:BG680"/>
    <mergeCell ref="BI679:BI680"/>
    <mergeCell ref="BJ679:BJ680"/>
    <mergeCell ref="BN679:BN680"/>
    <mergeCell ref="BO679:BO680"/>
    <mergeCell ref="BP679:BP680"/>
    <mergeCell ref="BQ679:BQ680"/>
    <mergeCell ref="BS679:BS680"/>
    <mergeCell ref="BT679:BT680"/>
    <mergeCell ref="BY679:BY680"/>
    <mergeCell ref="BZ679:BZ680"/>
    <mergeCell ref="BG683:BG684"/>
    <mergeCell ref="BI683:BI684"/>
    <mergeCell ref="BJ683:BJ684"/>
    <mergeCell ref="BN683:BN684"/>
    <mergeCell ref="BO683:BO684"/>
    <mergeCell ref="BP683:BP684"/>
    <mergeCell ref="BQ683:BQ684"/>
    <mergeCell ref="BS683:BS684"/>
    <mergeCell ref="BI681:BI682"/>
    <mergeCell ref="BJ681:BJ682"/>
    <mergeCell ref="BN681:BN682"/>
    <mergeCell ref="BO681:BO682"/>
    <mergeCell ref="BP681:BP682"/>
    <mergeCell ref="BQ681:BQ682"/>
    <mergeCell ref="BS681:BS682"/>
    <mergeCell ref="BT681:BT682"/>
    <mergeCell ref="BY681:BY682"/>
    <mergeCell ref="BZ681:BZ682"/>
    <mergeCell ref="CD681:CD682"/>
    <mergeCell ref="C683:C684"/>
    <mergeCell ref="E683:E684"/>
    <mergeCell ref="G683:G684"/>
    <mergeCell ref="H683:H684"/>
    <mergeCell ref="K683:K684"/>
    <mergeCell ref="M683:M684"/>
    <mergeCell ref="O683:O684"/>
    <mergeCell ref="Q683:Q684"/>
    <mergeCell ref="R683:R684"/>
    <mergeCell ref="S683:S684"/>
    <mergeCell ref="T683:T684"/>
    <mergeCell ref="U683:U684"/>
    <mergeCell ref="V683:V684"/>
    <mergeCell ref="W683:W684"/>
    <mergeCell ref="Y683:Y684"/>
    <mergeCell ref="Z683:Z684"/>
    <mergeCell ref="AA683:AA684"/>
    <mergeCell ref="AB683:AB684"/>
    <mergeCell ref="AC683:AC684"/>
    <mergeCell ref="AD683:AD684"/>
    <mergeCell ref="AF683:AF684"/>
    <mergeCell ref="BG685:BG686"/>
    <mergeCell ref="BI685:BI686"/>
    <mergeCell ref="BJ685:BJ686"/>
    <mergeCell ref="BN685:BN686"/>
    <mergeCell ref="BO685:BO686"/>
    <mergeCell ref="BP685:BP686"/>
    <mergeCell ref="BQ685:BQ686"/>
    <mergeCell ref="BS685:BS686"/>
    <mergeCell ref="BT685:BT686"/>
    <mergeCell ref="BY685:BY686"/>
    <mergeCell ref="BZ685:BZ686"/>
    <mergeCell ref="CD685:CD686"/>
    <mergeCell ref="C687:C688"/>
    <mergeCell ref="E687:E688"/>
    <mergeCell ref="G687:G688"/>
    <mergeCell ref="H687:H688"/>
    <mergeCell ref="K687:K688"/>
    <mergeCell ref="M687:M688"/>
    <mergeCell ref="O687:O688"/>
    <mergeCell ref="Q687:Q688"/>
    <mergeCell ref="R687:R688"/>
    <mergeCell ref="S687:S688"/>
    <mergeCell ref="T687:T688"/>
    <mergeCell ref="U687:U688"/>
    <mergeCell ref="V687:V688"/>
    <mergeCell ref="W687:W688"/>
    <mergeCell ref="Y687:Y688"/>
    <mergeCell ref="Z687:Z688"/>
    <mergeCell ref="AA687:AA688"/>
    <mergeCell ref="AB687:AB688"/>
    <mergeCell ref="BT683:BT684"/>
    <mergeCell ref="BY683:BY684"/>
    <mergeCell ref="BZ683:BZ684"/>
    <mergeCell ref="CD683:CD684"/>
    <mergeCell ref="C685:C686"/>
    <mergeCell ref="E685:E686"/>
    <mergeCell ref="G685:G686"/>
    <mergeCell ref="H685:H686"/>
    <mergeCell ref="K685:K686"/>
    <mergeCell ref="M685:M686"/>
    <mergeCell ref="O685:O686"/>
    <mergeCell ref="Q685:Q686"/>
    <mergeCell ref="R685:R686"/>
    <mergeCell ref="S685:S686"/>
    <mergeCell ref="T685:T686"/>
    <mergeCell ref="U685:U686"/>
    <mergeCell ref="V685:V686"/>
    <mergeCell ref="W685:W686"/>
    <mergeCell ref="Y685:Y686"/>
    <mergeCell ref="Z685:Z686"/>
    <mergeCell ref="AA685:AA686"/>
    <mergeCell ref="AB685:AB686"/>
    <mergeCell ref="AC685:AC686"/>
    <mergeCell ref="AD685:AD686"/>
    <mergeCell ref="AF685:AF686"/>
    <mergeCell ref="AP685:AP686"/>
    <mergeCell ref="AS685:AS686"/>
    <mergeCell ref="AT685:AT686"/>
    <mergeCell ref="AU685:AU686"/>
    <mergeCell ref="AV685:AV686"/>
    <mergeCell ref="AW685:AW686"/>
    <mergeCell ref="AX685:AX686"/>
    <mergeCell ref="AP683:AP684"/>
    <mergeCell ref="AS683:AS684"/>
    <mergeCell ref="BG689:BG690"/>
    <mergeCell ref="BI689:BI690"/>
    <mergeCell ref="BJ689:BJ690"/>
    <mergeCell ref="BN689:BN690"/>
    <mergeCell ref="BO689:BO690"/>
    <mergeCell ref="BP689:BP690"/>
    <mergeCell ref="BQ689:BQ690"/>
    <mergeCell ref="BS689:BS690"/>
    <mergeCell ref="BT689:BT690"/>
    <mergeCell ref="BY689:BY690"/>
    <mergeCell ref="BZ689:BZ690"/>
    <mergeCell ref="CD689:CD690"/>
    <mergeCell ref="BP687:BP688"/>
    <mergeCell ref="BQ687:BQ688"/>
    <mergeCell ref="BS687:BS688"/>
    <mergeCell ref="BT687:BT688"/>
    <mergeCell ref="BY687:BY688"/>
    <mergeCell ref="BZ687:BZ688"/>
    <mergeCell ref="CD687:CD688"/>
    <mergeCell ref="C689:C690"/>
    <mergeCell ref="E689:E690"/>
    <mergeCell ref="G689:G690"/>
    <mergeCell ref="H689:H690"/>
    <mergeCell ref="K689:K690"/>
    <mergeCell ref="M689:M690"/>
    <mergeCell ref="O689:O690"/>
    <mergeCell ref="Q689:Q690"/>
    <mergeCell ref="R689:R690"/>
    <mergeCell ref="S689:S690"/>
    <mergeCell ref="T689:T690"/>
    <mergeCell ref="U689:U690"/>
    <mergeCell ref="V689:V690"/>
    <mergeCell ref="W689:W690"/>
    <mergeCell ref="Y689:Y690"/>
    <mergeCell ref="Z689:Z690"/>
    <mergeCell ref="AA689:AA690"/>
    <mergeCell ref="AB689:AB690"/>
    <mergeCell ref="AC689:AC690"/>
    <mergeCell ref="AD689:AD690"/>
    <mergeCell ref="AF689:AF690"/>
    <mergeCell ref="AP689:AP690"/>
    <mergeCell ref="AS689:AS690"/>
    <mergeCell ref="AT689:AT690"/>
    <mergeCell ref="AU689:AU690"/>
    <mergeCell ref="AC687:AC688"/>
    <mergeCell ref="AD687:AD688"/>
    <mergeCell ref="AF687:AF688"/>
    <mergeCell ref="AP687:AP688"/>
    <mergeCell ref="AS687:AS688"/>
    <mergeCell ref="AT687:AT688"/>
    <mergeCell ref="AU687:AU688"/>
    <mergeCell ref="AV687:AV688"/>
    <mergeCell ref="AW687:AW688"/>
    <mergeCell ref="AX687:AX688"/>
    <mergeCell ref="AY687:AY688"/>
    <mergeCell ref="AZ687:AZ688"/>
    <mergeCell ref="BG687:BG688"/>
    <mergeCell ref="BI687:BI688"/>
    <mergeCell ref="BJ687:BJ688"/>
    <mergeCell ref="BN687:BN688"/>
    <mergeCell ref="BO687:BO688"/>
    <mergeCell ref="P689:P690"/>
    <mergeCell ref="BO691:BO692"/>
    <mergeCell ref="BP691:BP692"/>
    <mergeCell ref="BQ691:BQ692"/>
    <mergeCell ref="BS691:BS692"/>
    <mergeCell ref="BT691:BT692"/>
    <mergeCell ref="BY691:BY692"/>
    <mergeCell ref="BZ691:BZ692"/>
    <mergeCell ref="CD691:CD692"/>
    <mergeCell ref="C693:C694"/>
    <mergeCell ref="E693:E694"/>
    <mergeCell ref="G693:G694"/>
    <mergeCell ref="H693:H694"/>
    <mergeCell ref="K693:K694"/>
    <mergeCell ref="M693:M694"/>
    <mergeCell ref="O693:O694"/>
    <mergeCell ref="Q693:Q694"/>
    <mergeCell ref="R693:R694"/>
    <mergeCell ref="S693:S694"/>
    <mergeCell ref="T693:T694"/>
    <mergeCell ref="U693:U694"/>
    <mergeCell ref="V693:V694"/>
    <mergeCell ref="W693:W694"/>
    <mergeCell ref="Y693:Y694"/>
    <mergeCell ref="Z693:Z694"/>
    <mergeCell ref="AA693:AA694"/>
    <mergeCell ref="AB693:AB694"/>
    <mergeCell ref="AC693:AC694"/>
    <mergeCell ref="AD693:AD694"/>
    <mergeCell ref="AF693:AF694"/>
    <mergeCell ref="AP693:AP694"/>
    <mergeCell ref="AS693:AS694"/>
    <mergeCell ref="AT693:AT694"/>
    <mergeCell ref="AB691:AB692"/>
    <mergeCell ref="AC691:AC692"/>
    <mergeCell ref="AD691:AD692"/>
    <mergeCell ref="AF691:AF692"/>
    <mergeCell ref="AP691:AP692"/>
    <mergeCell ref="AS691:AS692"/>
    <mergeCell ref="AT691:AT692"/>
    <mergeCell ref="AU691:AU692"/>
    <mergeCell ref="AV691:AV692"/>
    <mergeCell ref="AW691:AW692"/>
    <mergeCell ref="AX691:AX692"/>
    <mergeCell ref="AY691:AY692"/>
    <mergeCell ref="AZ691:AZ692"/>
    <mergeCell ref="BG691:BG692"/>
    <mergeCell ref="BI691:BI692"/>
    <mergeCell ref="BJ691:BJ692"/>
    <mergeCell ref="BN691:BN692"/>
    <mergeCell ref="C691:C692"/>
    <mergeCell ref="E691:E692"/>
    <mergeCell ref="G691:G692"/>
    <mergeCell ref="H691:H692"/>
    <mergeCell ref="K691:K692"/>
    <mergeCell ref="M691:M692"/>
    <mergeCell ref="O691:O692"/>
    <mergeCell ref="Q691:Q692"/>
    <mergeCell ref="R691:R692"/>
    <mergeCell ref="S691:S692"/>
    <mergeCell ref="T691:T692"/>
    <mergeCell ref="U691:U692"/>
    <mergeCell ref="V691:V692"/>
    <mergeCell ref="W691:W692"/>
    <mergeCell ref="Y691:Y692"/>
    <mergeCell ref="CD693:CD694"/>
    <mergeCell ref="C695:C696"/>
    <mergeCell ref="E695:E696"/>
    <mergeCell ref="G695:G696"/>
    <mergeCell ref="H695:H696"/>
    <mergeCell ref="K695:K696"/>
    <mergeCell ref="M695:M696"/>
    <mergeCell ref="O695:O696"/>
    <mergeCell ref="Q695:Q696"/>
    <mergeCell ref="R695:R696"/>
    <mergeCell ref="S695:S696"/>
    <mergeCell ref="T695:T696"/>
    <mergeCell ref="U695:U696"/>
    <mergeCell ref="V695:V696"/>
    <mergeCell ref="W695:W696"/>
    <mergeCell ref="Y695:Y696"/>
    <mergeCell ref="Z695:Z696"/>
    <mergeCell ref="AA695:AA696"/>
    <mergeCell ref="AB695:AB696"/>
    <mergeCell ref="AC695:AC696"/>
    <mergeCell ref="AD695:AD696"/>
    <mergeCell ref="AF695:AF696"/>
    <mergeCell ref="AP695:AP696"/>
    <mergeCell ref="AS695:AS696"/>
    <mergeCell ref="AT695:AT696"/>
    <mergeCell ref="AU695:AU696"/>
    <mergeCell ref="AV695:AV696"/>
    <mergeCell ref="AW695:AW696"/>
    <mergeCell ref="AX695:AX696"/>
    <mergeCell ref="AY695:AY696"/>
    <mergeCell ref="AZ695:AZ696"/>
    <mergeCell ref="BG695:BG696"/>
    <mergeCell ref="AU693:AU694"/>
    <mergeCell ref="AV693:AV694"/>
    <mergeCell ref="AW693:AW694"/>
    <mergeCell ref="AX693:AX694"/>
    <mergeCell ref="AY693:AY694"/>
    <mergeCell ref="AZ693:AZ694"/>
    <mergeCell ref="BG693:BG694"/>
    <mergeCell ref="BI693:BI694"/>
    <mergeCell ref="BJ693:BJ694"/>
    <mergeCell ref="BN693:BN694"/>
    <mergeCell ref="BO693:BO694"/>
    <mergeCell ref="BP693:BP694"/>
    <mergeCell ref="BQ693:BQ694"/>
    <mergeCell ref="BS693:BS694"/>
    <mergeCell ref="BT693:BT694"/>
    <mergeCell ref="BY693:BY694"/>
    <mergeCell ref="BZ693:BZ694"/>
    <mergeCell ref="BG697:BG698"/>
    <mergeCell ref="BI697:BI698"/>
    <mergeCell ref="BJ697:BJ698"/>
    <mergeCell ref="BN697:BN698"/>
    <mergeCell ref="BO697:BO698"/>
    <mergeCell ref="BP697:BP698"/>
    <mergeCell ref="BQ697:BQ698"/>
    <mergeCell ref="BS697:BS698"/>
    <mergeCell ref="BI695:BI696"/>
    <mergeCell ref="BJ695:BJ696"/>
    <mergeCell ref="BN695:BN696"/>
    <mergeCell ref="BO695:BO696"/>
    <mergeCell ref="BP695:BP696"/>
    <mergeCell ref="BQ695:BQ696"/>
    <mergeCell ref="BS695:BS696"/>
    <mergeCell ref="BT695:BT696"/>
    <mergeCell ref="BY695:BY696"/>
    <mergeCell ref="BZ695:BZ696"/>
    <mergeCell ref="CD695:CD696"/>
    <mergeCell ref="C697:C698"/>
    <mergeCell ref="E697:E698"/>
    <mergeCell ref="G697:G698"/>
    <mergeCell ref="H697:H698"/>
    <mergeCell ref="K697:K698"/>
    <mergeCell ref="M697:M698"/>
    <mergeCell ref="O697:O698"/>
    <mergeCell ref="Q697:Q698"/>
    <mergeCell ref="R697:R698"/>
    <mergeCell ref="S697:S698"/>
    <mergeCell ref="T697:T698"/>
    <mergeCell ref="U697:U698"/>
    <mergeCell ref="V697:V698"/>
    <mergeCell ref="W697:W698"/>
    <mergeCell ref="Y697:Y698"/>
    <mergeCell ref="Z697:Z698"/>
    <mergeCell ref="AA697:AA698"/>
    <mergeCell ref="AB697:AB698"/>
    <mergeCell ref="AC697:AC698"/>
    <mergeCell ref="AD697:AD698"/>
    <mergeCell ref="AF697:AF698"/>
    <mergeCell ref="BG699:BG700"/>
    <mergeCell ref="BI699:BI700"/>
    <mergeCell ref="BJ699:BJ700"/>
    <mergeCell ref="BN699:BN700"/>
    <mergeCell ref="BO699:BO700"/>
    <mergeCell ref="BP699:BP700"/>
    <mergeCell ref="BQ699:BQ700"/>
    <mergeCell ref="BS699:BS700"/>
    <mergeCell ref="BT699:BT700"/>
    <mergeCell ref="BY699:BY700"/>
    <mergeCell ref="BZ699:BZ700"/>
    <mergeCell ref="CD699:CD700"/>
    <mergeCell ref="C701:C702"/>
    <mergeCell ref="E701:E702"/>
    <mergeCell ref="G701:G702"/>
    <mergeCell ref="H701:H702"/>
    <mergeCell ref="K701:K702"/>
    <mergeCell ref="M701:M702"/>
    <mergeCell ref="O701:O702"/>
    <mergeCell ref="Q701:Q702"/>
    <mergeCell ref="R701:R702"/>
    <mergeCell ref="S701:S702"/>
    <mergeCell ref="T701:T702"/>
    <mergeCell ref="U701:U702"/>
    <mergeCell ref="V701:V702"/>
    <mergeCell ref="W701:W702"/>
    <mergeCell ref="Y701:Y702"/>
    <mergeCell ref="Z701:Z702"/>
    <mergeCell ref="AA701:AA702"/>
    <mergeCell ref="AB701:AB702"/>
    <mergeCell ref="BT697:BT698"/>
    <mergeCell ref="BY697:BY698"/>
    <mergeCell ref="BZ697:BZ698"/>
    <mergeCell ref="CD697:CD698"/>
    <mergeCell ref="C699:C700"/>
    <mergeCell ref="E699:E700"/>
    <mergeCell ref="G699:G700"/>
    <mergeCell ref="H699:H700"/>
    <mergeCell ref="K699:K700"/>
    <mergeCell ref="M699:M700"/>
    <mergeCell ref="O699:O700"/>
    <mergeCell ref="Q699:Q700"/>
    <mergeCell ref="R699:R700"/>
    <mergeCell ref="S699:S700"/>
    <mergeCell ref="T699:T700"/>
    <mergeCell ref="U699:U700"/>
    <mergeCell ref="V699:V700"/>
    <mergeCell ref="W699:W700"/>
    <mergeCell ref="Y699:Y700"/>
    <mergeCell ref="Z699:Z700"/>
    <mergeCell ref="AA699:AA700"/>
    <mergeCell ref="AB699:AB700"/>
    <mergeCell ref="AC699:AC700"/>
    <mergeCell ref="AD699:AD700"/>
    <mergeCell ref="AF699:AF700"/>
    <mergeCell ref="AP699:AP700"/>
    <mergeCell ref="AS699:AS700"/>
    <mergeCell ref="AT699:AT700"/>
    <mergeCell ref="AU699:AU700"/>
    <mergeCell ref="AV699:AV700"/>
    <mergeCell ref="AW699:AW700"/>
    <mergeCell ref="AX699:AX700"/>
    <mergeCell ref="AP697:AP698"/>
    <mergeCell ref="AS697:AS698"/>
    <mergeCell ref="BG703:BG704"/>
    <mergeCell ref="BI703:BI704"/>
    <mergeCell ref="BJ703:BJ704"/>
    <mergeCell ref="BN703:BN704"/>
    <mergeCell ref="BO703:BO704"/>
    <mergeCell ref="BP703:BP704"/>
    <mergeCell ref="BQ703:BQ704"/>
    <mergeCell ref="BS703:BS704"/>
    <mergeCell ref="BT703:BT704"/>
    <mergeCell ref="BY703:BY704"/>
    <mergeCell ref="BZ703:BZ704"/>
    <mergeCell ref="CD703:CD704"/>
    <mergeCell ref="BP701:BP702"/>
    <mergeCell ref="BQ701:BQ702"/>
    <mergeCell ref="BS701:BS702"/>
    <mergeCell ref="BT701:BT702"/>
    <mergeCell ref="BY701:BY702"/>
    <mergeCell ref="BZ701:BZ702"/>
    <mergeCell ref="CD701:CD702"/>
    <mergeCell ref="C703:C704"/>
    <mergeCell ref="E703:E704"/>
    <mergeCell ref="G703:G704"/>
    <mergeCell ref="H703:H704"/>
    <mergeCell ref="K703:K704"/>
    <mergeCell ref="M703:M704"/>
    <mergeCell ref="O703:O704"/>
    <mergeCell ref="Q703:Q704"/>
    <mergeCell ref="R703:R704"/>
    <mergeCell ref="S703:S704"/>
    <mergeCell ref="T703:T704"/>
    <mergeCell ref="U703:U704"/>
    <mergeCell ref="V703:V704"/>
    <mergeCell ref="W703:W704"/>
    <mergeCell ref="Y703:Y704"/>
    <mergeCell ref="Z703:Z704"/>
    <mergeCell ref="AA703:AA704"/>
    <mergeCell ref="AB703:AB704"/>
    <mergeCell ref="AC703:AC704"/>
    <mergeCell ref="AD703:AD704"/>
    <mergeCell ref="AF703:AF704"/>
    <mergeCell ref="AP703:AP704"/>
    <mergeCell ref="AS703:AS704"/>
    <mergeCell ref="AT703:AT704"/>
    <mergeCell ref="AU703:AU704"/>
    <mergeCell ref="AC701:AC702"/>
    <mergeCell ref="AD701:AD702"/>
    <mergeCell ref="AF701:AF702"/>
    <mergeCell ref="AP701:AP702"/>
    <mergeCell ref="AS701:AS702"/>
    <mergeCell ref="AT701:AT702"/>
    <mergeCell ref="AU701:AU702"/>
    <mergeCell ref="AV701:AV702"/>
    <mergeCell ref="AW701:AW702"/>
    <mergeCell ref="AX701:AX702"/>
    <mergeCell ref="AY701:AY702"/>
    <mergeCell ref="AZ701:AZ702"/>
    <mergeCell ref="BG701:BG702"/>
    <mergeCell ref="BI701:BI702"/>
    <mergeCell ref="BJ701:BJ702"/>
    <mergeCell ref="BN701:BN702"/>
    <mergeCell ref="BO701:BO702"/>
    <mergeCell ref="D305:D306"/>
    <mergeCell ref="D307:D308"/>
    <mergeCell ref="D309:D310"/>
    <mergeCell ref="D311:D312"/>
    <mergeCell ref="D313:D314"/>
    <mergeCell ref="D315:D316"/>
    <mergeCell ref="D317:D318"/>
    <mergeCell ref="D319:D320"/>
    <mergeCell ref="D321:D322"/>
    <mergeCell ref="D323:D324"/>
    <mergeCell ref="D325:D326"/>
    <mergeCell ref="D327:D328"/>
    <mergeCell ref="D329:D330"/>
    <mergeCell ref="D331:D332"/>
    <mergeCell ref="D333:D334"/>
    <mergeCell ref="D335:D336"/>
    <mergeCell ref="D337:D338"/>
    <mergeCell ref="D339:D340"/>
    <mergeCell ref="D341:D342"/>
    <mergeCell ref="D343:D344"/>
    <mergeCell ref="D345:D346"/>
    <mergeCell ref="D347:D348"/>
    <mergeCell ref="D349:D350"/>
    <mergeCell ref="D351:D352"/>
    <mergeCell ref="D353:D354"/>
    <mergeCell ref="D355:D356"/>
    <mergeCell ref="D357:D358"/>
    <mergeCell ref="D359:D360"/>
    <mergeCell ref="AV703:AV704"/>
    <mergeCell ref="AW703:AW704"/>
    <mergeCell ref="AX703:AX704"/>
    <mergeCell ref="AY703:AY704"/>
    <mergeCell ref="AZ703:AZ704"/>
    <mergeCell ref="AY699:AY700"/>
    <mergeCell ref="AZ699:AZ700"/>
    <mergeCell ref="AT697:AT698"/>
    <mergeCell ref="AU697:AU698"/>
    <mergeCell ref="AV697:AV698"/>
    <mergeCell ref="AW697:AW698"/>
    <mergeCell ref="AX697:AX698"/>
    <mergeCell ref="AY697:AY698"/>
    <mergeCell ref="AZ697:AZ698"/>
    <mergeCell ref="Z691:Z692"/>
    <mergeCell ref="AA691:AA692"/>
    <mergeCell ref="AV689:AV690"/>
    <mergeCell ref="AW689:AW690"/>
    <mergeCell ref="AX689:AX690"/>
    <mergeCell ref="AY689:AY690"/>
    <mergeCell ref="AZ689:AZ690"/>
    <mergeCell ref="AY685:AY686"/>
    <mergeCell ref="AZ685:AZ686"/>
    <mergeCell ref="AT683:AT684"/>
    <mergeCell ref="AU683:AU684"/>
    <mergeCell ref="AV683:AV684"/>
    <mergeCell ref="AW683:AW684"/>
    <mergeCell ref="AX683:AX684"/>
    <mergeCell ref="AY683:AY684"/>
    <mergeCell ref="AZ683:AZ684"/>
    <mergeCell ref="Z677:Z678"/>
    <mergeCell ref="AA677:AA678"/>
    <mergeCell ref="AV675:AV676"/>
    <mergeCell ref="AW675:AW676"/>
    <mergeCell ref="AX675:AX676"/>
    <mergeCell ref="AY675:AY676"/>
    <mergeCell ref="D395:D396"/>
    <mergeCell ref="D397:D398"/>
    <mergeCell ref="D399:D400"/>
    <mergeCell ref="D401:D402"/>
    <mergeCell ref="D403:D404"/>
    <mergeCell ref="D405:D406"/>
    <mergeCell ref="D407:D408"/>
    <mergeCell ref="D409:D410"/>
    <mergeCell ref="D411:D412"/>
    <mergeCell ref="D413:D414"/>
    <mergeCell ref="D415:D416"/>
    <mergeCell ref="D417:D418"/>
    <mergeCell ref="D419:D420"/>
    <mergeCell ref="D421:D422"/>
    <mergeCell ref="D423:D424"/>
    <mergeCell ref="D425:D426"/>
    <mergeCell ref="D427:D428"/>
    <mergeCell ref="D361:D362"/>
    <mergeCell ref="D363:D364"/>
    <mergeCell ref="D365:D366"/>
    <mergeCell ref="D367:D368"/>
    <mergeCell ref="D369:D370"/>
    <mergeCell ref="D371:D372"/>
    <mergeCell ref="D373:D374"/>
    <mergeCell ref="D375:D376"/>
    <mergeCell ref="D377:D378"/>
    <mergeCell ref="D379:D380"/>
    <mergeCell ref="D381:D382"/>
    <mergeCell ref="D383:D384"/>
    <mergeCell ref="D385:D386"/>
    <mergeCell ref="D387:D388"/>
    <mergeCell ref="D389:D390"/>
    <mergeCell ref="D391:D392"/>
    <mergeCell ref="D393:D394"/>
    <mergeCell ref="D487:D488"/>
    <mergeCell ref="D489:D490"/>
    <mergeCell ref="D491:D492"/>
    <mergeCell ref="D493:D494"/>
    <mergeCell ref="D495:D496"/>
    <mergeCell ref="D497:D498"/>
    <mergeCell ref="D499:D500"/>
    <mergeCell ref="D501:D502"/>
    <mergeCell ref="D429:D430"/>
    <mergeCell ref="D431:D432"/>
    <mergeCell ref="D433:D434"/>
    <mergeCell ref="D435:D436"/>
    <mergeCell ref="D437:D438"/>
    <mergeCell ref="D439:D440"/>
    <mergeCell ref="D441:D442"/>
    <mergeCell ref="D443:D444"/>
    <mergeCell ref="D445:D446"/>
    <mergeCell ref="D447:D448"/>
    <mergeCell ref="D449:D450"/>
    <mergeCell ref="D451:D452"/>
    <mergeCell ref="D453:D454"/>
    <mergeCell ref="D455:D456"/>
    <mergeCell ref="D457:D458"/>
    <mergeCell ref="D459:D460"/>
    <mergeCell ref="D461:D462"/>
    <mergeCell ref="D537:D538"/>
    <mergeCell ref="D539:D540"/>
    <mergeCell ref="D541:D542"/>
    <mergeCell ref="D543:D544"/>
    <mergeCell ref="D545:D546"/>
    <mergeCell ref="D547:D548"/>
    <mergeCell ref="D549:D550"/>
    <mergeCell ref="D551:D552"/>
    <mergeCell ref="Z605:Z606"/>
    <mergeCell ref="D641:D642"/>
    <mergeCell ref="D643:D644"/>
    <mergeCell ref="D645:D646"/>
    <mergeCell ref="D647:D648"/>
    <mergeCell ref="D649:D650"/>
    <mergeCell ref="D651:D652"/>
    <mergeCell ref="D653:D654"/>
    <mergeCell ref="D655:D656"/>
    <mergeCell ref="D657:D658"/>
    <mergeCell ref="D659:D660"/>
    <mergeCell ref="D661:D662"/>
    <mergeCell ref="D663:D664"/>
    <mergeCell ref="D665:D666"/>
    <mergeCell ref="D667:D668"/>
    <mergeCell ref="D669:D670"/>
    <mergeCell ref="D671:D672"/>
    <mergeCell ref="D673:D674"/>
    <mergeCell ref="Z663:Z664"/>
    <mergeCell ref="S706:S707"/>
    <mergeCell ref="D553:D554"/>
    <mergeCell ref="D555:D556"/>
    <mergeCell ref="D557:D558"/>
    <mergeCell ref="D559:D560"/>
    <mergeCell ref="D561:D562"/>
    <mergeCell ref="D563:D564"/>
    <mergeCell ref="D565:D566"/>
    <mergeCell ref="D567:D568"/>
    <mergeCell ref="D569:D570"/>
    <mergeCell ref="D503:D504"/>
    <mergeCell ref="D505:D506"/>
    <mergeCell ref="D507:D508"/>
    <mergeCell ref="D509:D510"/>
    <mergeCell ref="D511:D512"/>
    <mergeCell ref="D513:D514"/>
    <mergeCell ref="D515:D516"/>
    <mergeCell ref="D517:D518"/>
    <mergeCell ref="D519:D520"/>
    <mergeCell ref="D521:D522"/>
    <mergeCell ref="D523:D524"/>
    <mergeCell ref="D525:D526"/>
    <mergeCell ref="D527:D528"/>
    <mergeCell ref="D529:D530"/>
    <mergeCell ref="D531:D532"/>
    <mergeCell ref="D533:D534"/>
    <mergeCell ref="D535:D536"/>
    <mergeCell ref="D571:D572"/>
    <mergeCell ref="D573:D574"/>
    <mergeCell ref="D575:D576"/>
    <mergeCell ref="D577:D578"/>
    <mergeCell ref="D579:D580"/>
    <mergeCell ref="D581:D582"/>
    <mergeCell ref="D583:D584"/>
    <mergeCell ref="Y551:Y552"/>
    <mergeCell ref="Z551:Z552"/>
    <mergeCell ref="M507:M508"/>
    <mergeCell ref="O507:O508"/>
    <mergeCell ref="Q507:Q508"/>
    <mergeCell ref="R507:R508"/>
    <mergeCell ref="S507:S508"/>
    <mergeCell ref="T507:T508"/>
    <mergeCell ref="U507:U508"/>
    <mergeCell ref="V507:V508"/>
    <mergeCell ref="E513:E514"/>
    <mergeCell ref="P691:P692"/>
    <mergeCell ref="D613:D614"/>
    <mergeCell ref="D615:D616"/>
    <mergeCell ref="D617:D618"/>
    <mergeCell ref="D619:D620"/>
    <mergeCell ref="D621:D622"/>
    <mergeCell ref="D623:D624"/>
    <mergeCell ref="D625:D626"/>
    <mergeCell ref="D627:D628"/>
    <mergeCell ref="D629:D630"/>
    <mergeCell ref="D631:D632"/>
    <mergeCell ref="D633:D634"/>
    <mergeCell ref="D635:D636"/>
    <mergeCell ref="D637:D638"/>
    <mergeCell ref="D639:D640"/>
    <mergeCell ref="AA663:AA664"/>
    <mergeCell ref="AA635:AA636"/>
    <mergeCell ref="AA706:AA707"/>
    <mergeCell ref="AB706:AB707"/>
    <mergeCell ref="AA714:AA715"/>
    <mergeCell ref="AB714:AB715"/>
    <mergeCell ref="AP718:AP719"/>
    <mergeCell ref="AS718:AS719"/>
    <mergeCell ref="AT718:AT719"/>
    <mergeCell ref="AU718:AU719"/>
    <mergeCell ref="AV718:AV719"/>
    <mergeCell ref="AW718:AW719"/>
    <mergeCell ref="AX718:AX719"/>
    <mergeCell ref="AY718:AY719"/>
    <mergeCell ref="P623:P624"/>
    <mergeCell ref="D585:D586"/>
    <mergeCell ref="D587:D588"/>
    <mergeCell ref="D589:D590"/>
    <mergeCell ref="D591:D592"/>
    <mergeCell ref="D593:D594"/>
    <mergeCell ref="D595:D596"/>
    <mergeCell ref="D597:D598"/>
    <mergeCell ref="D599:D600"/>
    <mergeCell ref="D601:D602"/>
    <mergeCell ref="D603:D604"/>
    <mergeCell ref="Y716:Y717"/>
    <mergeCell ref="Z716:Z717"/>
    <mergeCell ref="D675:D676"/>
    <mergeCell ref="D677:D678"/>
    <mergeCell ref="D679:D680"/>
    <mergeCell ref="D681:D682"/>
    <mergeCell ref="D683:D684"/>
    <mergeCell ref="D685:D686"/>
    <mergeCell ref="D687:D688"/>
    <mergeCell ref="D689:D690"/>
    <mergeCell ref="D691:D692"/>
    <mergeCell ref="D693:D694"/>
    <mergeCell ref="D695:D696"/>
    <mergeCell ref="D697:D698"/>
    <mergeCell ref="D699:D700"/>
    <mergeCell ref="D701:D702"/>
    <mergeCell ref="D703:D704"/>
    <mergeCell ref="P591:P592"/>
    <mergeCell ref="P593:P594"/>
    <mergeCell ref="P595:P596"/>
    <mergeCell ref="P597:P598"/>
    <mergeCell ref="P599:P600"/>
    <mergeCell ref="P601:P602"/>
    <mergeCell ref="Z635:Z636"/>
    <mergeCell ref="AZ718:AZ719"/>
    <mergeCell ref="AF716:AF717"/>
    <mergeCell ref="AP716:AP717"/>
    <mergeCell ref="AS716:AS717"/>
    <mergeCell ref="AT716:AT717"/>
    <mergeCell ref="AU716:AU717"/>
    <mergeCell ref="AV716:AV717"/>
    <mergeCell ref="AW716:AW717"/>
    <mergeCell ref="AX716:AX717"/>
    <mergeCell ref="AY716:AY717"/>
    <mergeCell ref="AZ716:AZ717"/>
    <mergeCell ref="BI716:BI717"/>
    <mergeCell ref="BK716:BK717"/>
    <mergeCell ref="BR716:BR717"/>
    <mergeCell ref="BS716:BS717"/>
    <mergeCell ref="CD716:CD717"/>
    <mergeCell ref="B718:B719"/>
    <mergeCell ref="C718:C719"/>
    <mergeCell ref="D718:D719"/>
    <mergeCell ref="E718:E719"/>
    <mergeCell ref="G718:G719"/>
    <mergeCell ref="H718:H719"/>
    <mergeCell ref="J718:J719"/>
    <mergeCell ref="K718:K719"/>
    <mergeCell ref="M718:M719"/>
    <mergeCell ref="N718:N719"/>
    <mergeCell ref="O718:O719"/>
    <mergeCell ref="Q718:Q719"/>
    <mergeCell ref="R718:R719"/>
    <mergeCell ref="S718:S719"/>
    <mergeCell ref="T718:T719"/>
    <mergeCell ref="U718:U719"/>
    <mergeCell ref="V718:V719"/>
    <mergeCell ref="E716:E717"/>
    <mergeCell ref="G716:G717"/>
    <mergeCell ref="H716:H717"/>
    <mergeCell ref="J716:J717"/>
    <mergeCell ref="K716:K717"/>
    <mergeCell ref="M716:M717"/>
    <mergeCell ref="N716:N717"/>
    <mergeCell ref="O716:O717"/>
    <mergeCell ref="Q716:Q717"/>
    <mergeCell ref="R716:R717"/>
    <mergeCell ref="S716:S717"/>
    <mergeCell ref="T716:T717"/>
    <mergeCell ref="U716:U717"/>
    <mergeCell ref="V716:V717"/>
    <mergeCell ref="W716:W717"/>
    <mergeCell ref="B716:B717"/>
    <mergeCell ref="C716:C717"/>
    <mergeCell ref="D716:D717"/>
    <mergeCell ref="Z718:Z719"/>
    <mergeCell ref="AA718:AA719"/>
    <mergeCell ref="AB718:AB719"/>
    <mergeCell ref="BI720:BI721"/>
    <mergeCell ref="BK720:BK721"/>
    <mergeCell ref="BR720:BR721"/>
    <mergeCell ref="BS720:BS721"/>
    <mergeCell ref="CD720:CD721"/>
    <mergeCell ref="B722:B723"/>
    <mergeCell ref="C722:C723"/>
    <mergeCell ref="D722:D723"/>
    <mergeCell ref="E722:E723"/>
    <mergeCell ref="G722:G723"/>
    <mergeCell ref="H722:H723"/>
    <mergeCell ref="J722:J723"/>
    <mergeCell ref="K722:K723"/>
    <mergeCell ref="M722:M723"/>
    <mergeCell ref="N722:N723"/>
    <mergeCell ref="O722:O723"/>
    <mergeCell ref="Q722:Q723"/>
    <mergeCell ref="R722:R723"/>
    <mergeCell ref="S722:S723"/>
    <mergeCell ref="T722:T723"/>
    <mergeCell ref="U722:U723"/>
    <mergeCell ref="V722:V723"/>
    <mergeCell ref="W722:W723"/>
    <mergeCell ref="Y722:Y723"/>
    <mergeCell ref="Z722:Z723"/>
    <mergeCell ref="AA722:AA723"/>
    <mergeCell ref="AB722:AB723"/>
    <mergeCell ref="AC722:AC723"/>
    <mergeCell ref="AD722:AD723"/>
    <mergeCell ref="AF722:AF723"/>
    <mergeCell ref="AP722:AP723"/>
    <mergeCell ref="AS722:AS723"/>
    <mergeCell ref="BI718:BI719"/>
    <mergeCell ref="BK718:BK719"/>
    <mergeCell ref="BR718:BR719"/>
    <mergeCell ref="BS718:BS719"/>
    <mergeCell ref="CD718:CD719"/>
    <mergeCell ref="B720:B721"/>
    <mergeCell ref="C720:C721"/>
    <mergeCell ref="D720:D721"/>
    <mergeCell ref="E720:E721"/>
    <mergeCell ref="G720:G721"/>
    <mergeCell ref="H720:H721"/>
    <mergeCell ref="J720:J721"/>
    <mergeCell ref="K720:K721"/>
    <mergeCell ref="M720:M721"/>
    <mergeCell ref="N720:N721"/>
    <mergeCell ref="O720:O721"/>
    <mergeCell ref="Q720:Q721"/>
    <mergeCell ref="R720:R721"/>
    <mergeCell ref="S720:S721"/>
    <mergeCell ref="T720:T721"/>
    <mergeCell ref="U720:U721"/>
    <mergeCell ref="V720:V721"/>
    <mergeCell ref="W720:W721"/>
    <mergeCell ref="Y720:Y721"/>
    <mergeCell ref="Z720:Z721"/>
    <mergeCell ref="AA720:AA721"/>
    <mergeCell ref="AB720:AB721"/>
    <mergeCell ref="AC720:AC721"/>
    <mergeCell ref="AD720:AD721"/>
    <mergeCell ref="AF720:AF721"/>
    <mergeCell ref="AP720:AP721"/>
    <mergeCell ref="AS720:AS721"/>
    <mergeCell ref="AS724:AS725"/>
    <mergeCell ref="AT724:AT725"/>
    <mergeCell ref="AU724:AU725"/>
    <mergeCell ref="AV724:AV725"/>
    <mergeCell ref="AW724:AW725"/>
    <mergeCell ref="AX724:AX725"/>
    <mergeCell ref="AY724:AY725"/>
    <mergeCell ref="AZ724:AZ725"/>
    <mergeCell ref="BI724:BI725"/>
    <mergeCell ref="BK724:BK725"/>
    <mergeCell ref="BR724:BR725"/>
    <mergeCell ref="BS724:BS725"/>
    <mergeCell ref="CD724:CD725"/>
    <mergeCell ref="B726:B727"/>
    <mergeCell ref="C726:C727"/>
    <mergeCell ref="D726:D727"/>
    <mergeCell ref="E726:E727"/>
    <mergeCell ref="G726:G727"/>
    <mergeCell ref="H726:H727"/>
    <mergeCell ref="J726:J727"/>
    <mergeCell ref="K726:K727"/>
    <mergeCell ref="M726:M727"/>
    <mergeCell ref="N726:N727"/>
    <mergeCell ref="O726:O727"/>
    <mergeCell ref="Q726:Q727"/>
    <mergeCell ref="R726:R727"/>
    <mergeCell ref="S726:S727"/>
    <mergeCell ref="T726:T727"/>
    <mergeCell ref="U726:U727"/>
    <mergeCell ref="V726:V727"/>
    <mergeCell ref="W726:W727"/>
    <mergeCell ref="Y726:Y727"/>
    <mergeCell ref="AZ722:AZ723"/>
    <mergeCell ref="BI722:BI723"/>
    <mergeCell ref="BK722:BK723"/>
    <mergeCell ref="BR722:BR723"/>
    <mergeCell ref="BS722:BS723"/>
    <mergeCell ref="CD722:CD723"/>
    <mergeCell ref="B724:B725"/>
    <mergeCell ref="C724:C725"/>
    <mergeCell ref="D724:D725"/>
    <mergeCell ref="E724:E725"/>
    <mergeCell ref="G724:G725"/>
    <mergeCell ref="H724:H725"/>
    <mergeCell ref="J724:J725"/>
    <mergeCell ref="K724:K725"/>
    <mergeCell ref="M724:M725"/>
    <mergeCell ref="N724:N725"/>
    <mergeCell ref="O724:O725"/>
    <mergeCell ref="Q724:Q725"/>
    <mergeCell ref="R724:R725"/>
    <mergeCell ref="S724:S725"/>
    <mergeCell ref="T724:T725"/>
    <mergeCell ref="U724:U725"/>
    <mergeCell ref="V724:V725"/>
    <mergeCell ref="W724:W725"/>
    <mergeCell ref="Y724:Y725"/>
    <mergeCell ref="Z724:Z725"/>
    <mergeCell ref="AA724:AA725"/>
    <mergeCell ref="AB724:AB725"/>
    <mergeCell ref="AC724:AC725"/>
    <mergeCell ref="AD724:AD725"/>
    <mergeCell ref="AF724:AF725"/>
    <mergeCell ref="AP724:AP725"/>
    <mergeCell ref="BR726:BR727"/>
    <mergeCell ref="BS726:BS727"/>
    <mergeCell ref="CD726:CD727"/>
    <mergeCell ref="B728:B729"/>
    <mergeCell ref="C728:C729"/>
    <mergeCell ref="D728:D729"/>
    <mergeCell ref="E728:E729"/>
    <mergeCell ref="G728:G729"/>
    <mergeCell ref="H728:H729"/>
    <mergeCell ref="J728:J729"/>
    <mergeCell ref="K728:K729"/>
    <mergeCell ref="M728:M729"/>
    <mergeCell ref="N728:N729"/>
    <mergeCell ref="O728:O729"/>
    <mergeCell ref="Q728:Q729"/>
    <mergeCell ref="R728:R729"/>
    <mergeCell ref="S728:S729"/>
    <mergeCell ref="T728:T729"/>
    <mergeCell ref="U728:U729"/>
    <mergeCell ref="V728:V729"/>
    <mergeCell ref="W728:W729"/>
    <mergeCell ref="Y728:Y729"/>
    <mergeCell ref="Z728:Z729"/>
    <mergeCell ref="AA728:AA729"/>
    <mergeCell ref="AB728:AB729"/>
    <mergeCell ref="AC728:AC729"/>
    <mergeCell ref="AD728:AD729"/>
    <mergeCell ref="AF728:AF729"/>
    <mergeCell ref="AP728:AP729"/>
    <mergeCell ref="AS728:AS729"/>
    <mergeCell ref="AT728:AT729"/>
    <mergeCell ref="AU728:AU729"/>
    <mergeCell ref="Z726:Z727"/>
    <mergeCell ref="AA726:AA727"/>
    <mergeCell ref="AB726:AB727"/>
    <mergeCell ref="AC726:AC727"/>
    <mergeCell ref="AD726:AD727"/>
    <mergeCell ref="AF726:AF727"/>
    <mergeCell ref="AP726:AP727"/>
    <mergeCell ref="AS726:AS727"/>
    <mergeCell ref="AT726:AT727"/>
    <mergeCell ref="AU726:AU727"/>
    <mergeCell ref="AV726:AV727"/>
    <mergeCell ref="AW726:AW727"/>
    <mergeCell ref="AX726:AX727"/>
    <mergeCell ref="AY726:AY727"/>
    <mergeCell ref="AZ726:AZ727"/>
    <mergeCell ref="BI726:BI727"/>
    <mergeCell ref="BK726:BK727"/>
    <mergeCell ref="AP730:AP731"/>
    <mergeCell ref="AS730:AS731"/>
    <mergeCell ref="AT730:AT731"/>
    <mergeCell ref="AU730:AU731"/>
    <mergeCell ref="AV730:AV731"/>
    <mergeCell ref="AW730:AW731"/>
    <mergeCell ref="AX730:AX731"/>
    <mergeCell ref="AY730:AY731"/>
    <mergeCell ref="AZ730:AZ731"/>
    <mergeCell ref="BI730:BI731"/>
    <mergeCell ref="BK730:BK731"/>
    <mergeCell ref="BR730:BR731"/>
    <mergeCell ref="BS730:BS731"/>
    <mergeCell ref="CD730:CD731"/>
    <mergeCell ref="AV728:AV729"/>
    <mergeCell ref="AW728:AW729"/>
    <mergeCell ref="AX728:AX729"/>
    <mergeCell ref="AY728:AY729"/>
    <mergeCell ref="AZ728:AZ729"/>
    <mergeCell ref="BI728:BI729"/>
    <mergeCell ref="BK728:BK729"/>
    <mergeCell ref="BR728:BR729"/>
    <mergeCell ref="BS728:BS729"/>
    <mergeCell ref="CD728:CD729"/>
    <mergeCell ref="B730:B731"/>
    <mergeCell ref="C730:C731"/>
    <mergeCell ref="D730:D731"/>
    <mergeCell ref="E730:E731"/>
    <mergeCell ref="G730:G731"/>
    <mergeCell ref="H730:H731"/>
    <mergeCell ref="J730:J731"/>
    <mergeCell ref="K730:K731"/>
    <mergeCell ref="M730:M731"/>
    <mergeCell ref="N730:N731"/>
    <mergeCell ref="O730:O731"/>
    <mergeCell ref="Q730:Q731"/>
    <mergeCell ref="R730:R731"/>
    <mergeCell ref="S730:S731"/>
    <mergeCell ref="T730:T731"/>
    <mergeCell ref="U730:U731"/>
    <mergeCell ref="V730:V731"/>
    <mergeCell ref="W730:W731"/>
    <mergeCell ref="Y730:Y731"/>
    <mergeCell ref="Z730:Z731"/>
    <mergeCell ref="AA730:AA731"/>
    <mergeCell ref="AB730:AB731"/>
    <mergeCell ref="P728:P729"/>
    <mergeCell ref="P730:P731"/>
    <mergeCell ref="AC732:AC733"/>
    <mergeCell ref="AD732:AD733"/>
    <mergeCell ref="AF732:AF733"/>
    <mergeCell ref="AP732:AP733"/>
    <mergeCell ref="AS732:AS733"/>
    <mergeCell ref="AT732:AT733"/>
    <mergeCell ref="AU732:AU733"/>
    <mergeCell ref="AV732:AV733"/>
    <mergeCell ref="AW732:AW733"/>
    <mergeCell ref="AX732:AX733"/>
    <mergeCell ref="AY732:AY733"/>
    <mergeCell ref="AZ732:AZ733"/>
    <mergeCell ref="B732:B733"/>
    <mergeCell ref="C732:C733"/>
    <mergeCell ref="D732:D733"/>
    <mergeCell ref="E732:E733"/>
    <mergeCell ref="G732:G733"/>
    <mergeCell ref="H732:H733"/>
    <mergeCell ref="J732:J733"/>
    <mergeCell ref="K732:K733"/>
    <mergeCell ref="M732:M733"/>
    <mergeCell ref="N732:N733"/>
    <mergeCell ref="O732:O733"/>
    <mergeCell ref="Q732:Q733"/>
    <mergeCell ref="R732:R733"/>
    <mergeCell ref="S732:S733"/>
    <mergeCell ref="T732:T733"/>
    <mergeCell ref="U732:U733"/>
    <mergeCell ref="V732:V733"/>
    <mergeCell ref="AT734:AT735"/>
    <mergeCell ref="AU734:AU735"/>
    <mergeCell ref="AV734:AV735"/>
    <mergeCell ref="AW734:AW735"/>
    <mergeCell ref="AX734:AX735"/>
    <mergeCell ref="AY734:AY735"/>
    <mergeCell ref="AZ734:AZ735"/>
    <mergeCell ref="P732:P733"/>
    <mergeCell ref="P734:P735"/>
    <mergeCell ref="BI734:BI735"/>
    <mergeCell ref="BK734:BK735"/>
    <mergeCell ref="BR734:BR735"/>
    <mergeCell ref="BS734:BS735"/>
    <mergeCell ref="CD734:CD735"/>
    <mergeCell ref="B736:B737"/>
    <mergeCell ref="C736:C737"/>
    <mergeCell ref="D736:D737"/>
    <mergeCell ref="E736:E737"/>
    <mergeCell ref="G736:G737"/>
    <mergeCell ref="H736:H737"/>
    <mergeCell ref="J736:J737"/>
    <mergeCell ref="K736:K737"/>
    <mergeCell ref="M736:M737"/>
    <mergeCell ref="N736:N737"/>
    <mergeCell ref="O736:O737"/>
    <mergeCell ref="Q736:Q737"/>
    <mergeCell ref="R736:R737"/>
    <mergeCell ref="S736:S737"/>
    <mergeCell ref="T736:T737"/>
    <mergeCell ref="U736:U737"/>
    <mergeCell ref="V736:V737"/>
    <mergeCell ref="W736:W737"/>
    <mergeCell ref="Y736:Y737"/>
    <mergeCell ref="Z736:Z737"/>
    <mergeCell ref="BI732:BI733"/>
    <mergeCell ref="BK732:BK733"/>
    <mergeCell ref="BR732:BR733"/>
    <mergeCell ref="BS732:BS733"/>
    <mergeCell ref="CD732:CD733"/>
    <mergeCell ref="B734:B735"/>
    <mergeCell ref="C734:C735"/>
    <mergeCell ref="D734:D735"/>
    <mergeCell ref="E734:E735"/>
    <mergeCell ref="G734:G735"/>
    <mergeCell ref="H734:H735"/>
    <mergeCell ref="J734:J735"/>
    <mergeCell ref="K734:K735"/>
    <mergeCell ref="M734:M735"/>
    <mergeCell ref="N734:N735"/>
    <mergeCell ref="O734:O735"/>
    <mergeCell ref="Q734:Q735"/>
    <mergeCell ref="R734:R735"/>
    <mergeCell ref="S734:S735"/>
    <mergeCell ref="T734:T735"/>
    <mergeCell ref="U734:U735"/>
    <mergeCell ref="V734:V735"/>
    <mergeCell ref="W734:W735"/>
    <mergeCell ref="Y734:Y735"/>
    <mergeCell ref="Z734:Z735"/>
    <mergeCell ref="AA734:AA735"/>
    <mergeCell ref="AB734:AB735"/>
    <mergeCell ref="AC734:AC735"/>
    <mergeCell ref="AD734:AD735"/>
    <mergeCell ref="AF734:AF735"/>
    <mergeCell ref="AP734:AP735"/>
    <mergeCell ref="AS734:AS735"/>
    <mergeCell ref="BS736:BS737"/>
    <mergeCell ref="CD736:CD737"/>
    <mergeCell ref="AW736:AW737"/>
    <mergeCell ref="AX736:AX737"/>
    <mergeCell ref="AY736:AY737"/>
    <mergeCell ref="AZ736:AZ737"/>
    <mergeCell ref="BI736:BI737"/>
    <mergeCell ref="B738:B739"/>
    <mergeCell ref="C738:C739"/>
    <mergeCell ref="D738:D739"/>
    <mergeCell ref="E738:E739"/>
    <mergeCell ref="G738:G739"/>
    <mergeCell ref="H738:H739"/>
    <mergeCell ref="J738:J739"/>
    <mergeCell ref="K738:K739"/>
    <mergeCell ref="M738:M739"/>
    <mergeCell ref="N738:N739"/>
    <mergeCell ref="O738:O739"/>
    <mergeCell ref="Q738:Q739"/>
    <mergeCell ref="R738:R739"/>
    <mergeCell ref="S738:S739"/>
    <mergeCell ref="T738:T739"/>
    <mergeCell ref="U738:U739"/>
    <mergeCell ref="V738:V739"/>
    <mergeCell ref="W738:W739"/>
    <mergeCell ref="Y738:Y739"/>
    <mergeCell ref="Z738:Z739"/>
    <mergeCell ref="AA738:AA739"/>
    <mergeCell ref="AB738:AB739"/>
    <mergeCell ref="AC738:AC739"/>
    <mergeCell ref="AD738:AD739"/>
    <mergeCell ref="AF738:AF739"/>
    <mergeCell ref="AP738:AP739"/>
    <mergeCell ref="AS738:AS739"/>
    <mergeCell ref="AT738:AT739"/>
    <mergeCell ref="AU738:AU739"/>
    <mergeCell ref="AV738:AV739"/>
    <mergeCell ref="AA736:AA737"/>
    <mergeCell ref="AB736:AB737"/>
    <mergeCell ref="AC736:AC737"/>
    <mergeCell ref="AD736:AD737"/>
    <mergeCell ref="AF736:AF737"/>
    <mergeCell ref="AP736:AP737"/>
    <mergeCell ref="AS736:AS737"/>
    <mergeCell ref="AT736:AT737"/>
    <mergeCell ref="AU736:AU737"/>
    <mergeCell ref="AV736:AV737"/>
    <mergeCell ref="P736:P737"/>
    <mergeCell ref="P738:P739"/>
    <mergeCell ref="BK736:BK737"/>
    <mergeCell ref="BR736:BR737"/>
    <mergeCell ref="B742:B743"/>
    <mergeCell ref="C742:C743"/>
    <mergeCell ref="D742:D743"/>
    <mergeCell ref="E742:E743"/>
    <mergeCell ref="G742:G743"/>
    <mergeCell ref="H742:H743"/>
    <mergeCell ref="J742:J743"/>
    <mergeCell ref="K742:K743"/>
    <mergeCell ref="M742:M743"/>
    <mergeCell ref="N742:N743"/>
    <mergeCell ref="O742:O743"/>
    <mergeCell ref="Q742:Q743"/>
    <mergeCell ref="R742:R743"/>
    <mergeCell ref="S742:S743"/>
    <mergeCell ref="T742:T743"/>
    <mergeCell ref="U742:U743"/>
    <mergeCell ref="AW738:AW739"/>
    <mergeCell ref="AX738:AX739"/>
    <mergeCell ref="AY738:AY739"/>
    <mergeCell ref="AZ738:AZ739"/>
    <mergeCell ref="BI738:BI739"/>
    <mergeCell ref="BK738:BK739"/>
    <mergeCell ref="BR738:BR739"/>
    <mergeCell ref="BS738:BS739"/>
    <mergeCell ref="CD738:CD739"/>
    <mergeCell ref="B740:B741"/>
    <mergeCell ref="C740:C741"/>
    <mergeCell ref="D740:D741"/>
    <mergeCell ref="E740:E741"/>
    <mergeCell ref="G740:G741"/>
    <mergeCell ref="H740:H741"/>
    <mergeCell ref="J740:J741"/>
    <mergeCell ref="K740:K741"/>
    <mergeCell ref="M740:M741"/>
    <mergeCell ref="N740:N741"/>
    <mergeCell ref="O740:O741"/>
    <mergeCell ref="Q740:Q741"/>
    <mergeCell ref="R740:R741"/>
    <mergeCell ref="S740:S741"/>
    <mergeCell ref="T740:T741"/>
    <mergeCell ref="U740:U741"/>
    <mergeCell ref="V740:V741"/>
    <mergeCell ref="W740:W741"/>
    <mergeCell ref="Y740:Y741"/>
    <mergeCell ref="Z740:Z741"/>
    <mergeCell ref="AA740:AA741"/>
    <mergeCell ref="AB740:AB741"/>
    <mergeCell ref="AC740:AC741"/>
    <mergeCell ref="V742:V743"/>
    <mergeCell ref="W742:W743"/>
    <mergeCell ref="Y742:Y743"/>
    <mergeCell ref="Z742:Z743"/>
    <mergeCell ref="AA742:AA743"/>
    <mergeCell ref="AB742:AB743"/>
    <mergeCell ref="AC742:AC743"/>
    <mergeCell ref="AD742:AD743"/>
    <mergeCell ref="AF742:AF743"/>
    <mergeCell ref="AP742:AP743"/>
    <mergeCell ref="AS742:AS743"/>
    <mergeCell ref="AT742:AT743"/>
    <mergeCell ref="AU742:AU743"/>
    <mergeCell ref="AV742:AV743"/>
    <mergeCell ref="AW742:AW743"/>
    <mergeCell ref="AX742:AX743"/>
    <mergeCell ref="AY742:AY743"/>
    <mergeCell ref="AD740:AD741"/>
    <mergeCell ref="AF740:AF741"/>
    <mergeCell ref="AP740:AP741"/>
    <mergeCell ref="AS740:AS741"/>
    <mergeCell ref="AT740:AT741"/>
    <mergeCell ref="AU740:AU741"/>
    <mergeCell ref="AV740:AV741"/>
    <mergeCell ref="AW740:AW741"/>
    <mergeCell ref="AX740:AX741"/>
    <mergeCell ref="AY740:AY741"/>
    <mergeCell ref="AZ740:AZ741"/>
    <mergeCell ref="BI740:BI741"/>
    <mergeCell ref="BK740:BK741"/>
    <mergeCell ref="BR740:BR741"/>
    <mergeCell ref="BS740:BS741"/>
    <mergeCell ref="CD740:CD741"/>
    <mergeCell ref="AS744:AS745"/>
    <mergeCell ref="AT744:AT745"/>
    <mergeCell ref="AU744:AU745"/>
    <mergeCell ref="AV744:AV745"/>
    <mergeCell ref="AW744:AW745"/>
    <mergeCell ref="AX744:AX745"/>
    <mergeCell ref="AY744:AY745"/>
    <mergeCell ref="AZ744:AZ745"/>
    <mergeCell ref="BI744:BI745"/>
    <mergeCell ref="BK744:BK745"/>
    <mergeCell ref="BR744:BR745"/>
    <mergeCell ref="BS744:BS745"/>
    <mergeCell ref="CD744:CD745"/>
    <mergeCell ref="B746:B747"/>
    <mergeCell ref="C746:C747"/>
    <mergeCell ref="D746:D747"/>
    <mergeCell ref="E746:E747"/>
    <mergeCell ref="G746:G747"/>
    <mergeCell ref="H746:H747"/>
    <mergeCell ref="J746:J747"/>
    <mergeCell ref="K746:K747"/>
    <mergeCell ref="M746:M747"/>
    <mergeCell ref="N746:N747"/>
    <mergeCell ref="O746:O747"/>
    <mergeCell ref="Q746:Q747"/>
    <mergeCell ref="R746:R747"/>
    <mergeCell ref="S746:S747"/>
    <mergeCell ref="T746:T747"/>
    <mergeCell ref="U746:U747"/>
    <mergeCell ref="V746:V747"/>
    <mergeCell ref="W746:W747"/>
    <mergeCell ref="Y746:Y747"/>
    <mergeCell ref="AZ742:AZ743"/>
    <mergeCell ref="BI742:BI743"/>
    <mergeCell ref="BK742:BK743"/>
    <mergeCell ref="BR742:BR743"/>
    <mergeCell ref="BS742:BS743"/>
    <mergeCell ref="CD742:CD743"/>
    <mergeCell ref="B744:B745"/>
    <mergeCell ref="C744:C745"/>
    <mergeCell ref="D744:D745"/>
    <mergeCell ref="E744:E745"/>
    <mergeCell ref="G744:G745"/>
    <mergeCell ref="H744:H745"/>
    <mergeCell ref="J744:J745"/>
    <mergeCell ref="K744:K745"/>
    <mergeCell ref="M744:M745"/>
    <mergeCell ref="N744:N745"/>
    <mergeCell ref="O744:O745"/>
    <mergeCell ref="Q744:Q745"/>
    <mergeCell ref="R744:R745"/>
    <mergeCell ref="S744:S745"/>
    <mergeCell ref="T744:T745"/>
    <mergeCell ref="U744:U745"/>
    <mergeCell ref="V744:V745"/>
    <mergeCell ref="W744:W745"/>
    <mergeCell ref="Y744:Y745"/>
    <mergeCell ref="Z744:Z745"/>
    <mergeCell ref="AA744:AA745"/>
    <mergeCell ref="AB744:AB745"/>
    <mergeCell ref="AC744:AC745"/>
    <mergeCell ref="AD744:AD745"/>
    <mergeCell ref="AF744:AF745"/>
    <mergeCell ref="AP744:AP745"/>
    <mergeCell ref="BR746:BR747"/>
    <mergeCell ref="BS746:BS747"/>
    <mergeCell ref="CD746:CD747"/>
    <mergeCell ref="B748:B749"/>
    <mergeCell ref="C748:C749"/>
    <mergeCell ref="D748:D749"/>
    <mergeCell ref="E748:E749"/>
    <mergeCell ref="G748:G749"/>
    <mergeCell ref="H748:H749"/>
    <mergeCell ref="J748:J749"/>
    <mergeCell ref="K748:K749"/>
    <mergeCell ref="M748:M749"/>
    <mergeCell ref="N748:N749"/>
    <mergeCell ref="O748:O749"/>
    <mergeCell ref="Q748:Q749"/>
    <mergeCell ref="R748:R749"/>
    <mergeCell ref="S748:S749"/>
    <mergeCell ref="T748:T749"/>
    <mergeCell ref="U748:U749"/>
    <mergeCell ref="V748:V749"/>
    <mergeCell ref="W748:W749"/>
    <mergeCell ref="Y748:Y749"/>
    <mergeCell ref="Z748:Z749"/>
    <mergeCell ref="AA748:AA749"/>
    <mergeCell ref="AB748:AB749"/>
    <mergeCell ref="AC748:AC749"/>
    <mergeCell ref="AD748:AD749"/>
    <mergeCell ref="AF748:AF749"/>
    <mergeCell ref="AP748:AP749"/>
    <mergeCell ref="AS748:AS749"/>
    <mergeCell ref="AT748:AT749"/>
    <mergeCell ref="AU748:AU749"/>
    <mergeCell ref="Z746:Z747"/>
    <mergeCell ref="AA746:AA747"/>
    <mergeCell ref="AB746:AB747"/>
    <mergeCell ref="AC746:AC747"/>
    <mergeCell ref="AD746:AD747"/>
    <mergeCell ref="AF746:AF747"/>
    <mergeCell ref="AP746:AP747"/>
    <mergeCell ref="AS746:AS747"/>
    <mergeCell ref="AT746:AT747"/>
    <mergeCell ref="AU746:AU747"/>
    <mergeCell ref="AV746:AV747"/>
    <mergeCell ref="AW746:AW747"/>
    <mergeCell ref="AX746:AX747"/>
    <mergeCell ref="AY746:AY747"/>
    <mergeCell ref="AZ746:AZ747"/>
    <mergeCell ref="BI746:BI747"/>
    <mergeCell ref="BK746:BK747"/>
    <mergeCell ref="AC750:AC751"/>
    <mergeCell ref="AD750:AD751"/>
    <mergeCell ref="AF750:AF751"/>
    <mergeCell ref="AP750:AP751"/>
    <mergeCell ref="AS750:AS751"/>
    <mergeCell ref="AT750:AT751"/>
    <mergeCell ref="AU750:AU751"/>
    <mergeCell ref="AV750:AV751"/>
    <mergeCell ref="AW750:AW751"/>
    <mergeCell ref="AX750:AX751"/>
    <mergeCell ref="AY750:AY751"/>
    <mergeCell ref="AZ750:AZ751"/>
    <mergeCell ref="BI750:BI751"/>
    <mergeCell ref="BK750:BK751"/>
    <mergeCell ref="BR750:BR751"/>
    <mergeCell ref="BS750:BS751"/>
    <mergeCell ref="CD750:CD751"/>
    <mergeCell ref="AV748:AV749"/>
    <mergeCell ref="AW748:AW749"/>
    <mergeCell ref="AX748:AX749"/>
    <mergeCell ref="AY748:AY749"/>
    <mergeCell ref="AZ748:AZ749"/>
    <mergeCell ref="BI748:BI749"/>
    <mergeCell ref="BK748:BK749"/>
    <mergeCell ref="BR748:BR749"/>
    <mergeCell ref="BS748:BS749"/>
    <mergeCell ref="CD748:CD749"/>
    <mergeCell ref="B750:B751"/>
    <mergeCell ref="C750:C751"/>
    <mergeCell ref="D750:D751"/>
    <mergeCell ref="E750:E751"/>
    <mergeCell ref="G750:G751"/>
    <mergeCell ref="H750:H751"/>
    <mergeCell ref="J750:J751"/>
    <mergeCell ref="K750:K751"/>
    <mergeCell ref="M750:M751"/>
    <mergeCell ref="N750:N751"/>
    <mergeCell ref="O750:O751"/>
    <mergeCell ref="Q750:Q751"/>
    <mergeCell ref="R750:R751"/>
    <mergeCell ref="S750:S751"/>
    <mergeCell ref="T750:T751"/>
    <mergeCell ref="U750:U751"/>
    <mergeCell ref="V750:V751"/>
    <mergeCell ref="W750:W751"/>
    <mergeCell ref="Y750:Y751"/>
    <mergeCell ref="Z750:Z751"/>
    <mergeCell ref="AA750:AA751"/>
    <mergeCell ref="AB750:AB751"/>
    <mergeCell ref="W752:W753"/>
    <mergeCell ref="Y752:Y753"/>
    <mergeCell ref="Z752:Z753"/>
    <mergeCell ref="AA752:AA753"/>
    <mergeCell ref="AB752:AB753"/>
    <mergeCell ref="AC752:AC753"/>
    <mergeCell ref="AD752:AD753"/>
    <mergeCell ref="AF752:AF753"/>
    <mergeCell ref="AP752:AP753"/>
    <mergeCell ref="AS752:AS753"/>
    <mergeCell ref="AT752:AT753"/>
    <mergeCell ref="AU752:AU753"/>
    <mergeCell ref="AV752:AV753"/>
    <mergeCell ref="AW752:AW753"/>
    <mergeCell ref="AX752:AX753"/>
    <mergeCell ref="AY752:AY753"/>
    <mergeCell ref="AZ752:AZ753"/>
    <mergeCell ref="B752:B753"/>
    <mergeCell ref="C752:C753"/>
    <mergeCell ref="D752:D753"/>
    <mergeCell ref="E752:E753"/>
    <mergeCell ref="G752:G753"/>
    <mergeCell ref="H752:H753"/>
    <mergeCell ref="J752:J753"/>
    <mergeCell ref="K752:K753"/>
    <mergeCell ref="M752:M753"/>
    <mergeCell ref="N752:N753"/>
    <mergeCell ref="O752:O753"/>
    <mergeCell ref="Q752:Q753"/>
    <mergeCell ref="R752:R753"/>
    <mergeCell ref="S752:S753"/>
    <mergeCell ref="T752:T753"/>
    <mergeCell ref="U752:U753"/>
    <mergeCell ref="V752:V753"/>
    <mergeCell ref="AT754:AT755"/>
    <mergeCell ref="AU754:AU755"/>
    <mergeCell ref="AV754:AV755"/>
    <mergeCell ref="AW754:AW755"/>
    <mergeCell ref="AX754:AX755"/>
    <mergeCell ref="AY754:AY755"/>
    <mergeCell ref="AZ754:AZ755"/>
    <mergeCell ref="BI754:BI755"/>
    <mergeCell ref="BK754:BK755"/>
    <mergeCell ref="BR754:BR755"/>
    <mergeCell ref="BS754:BS755"/>
    <mergeCell ref="CD754:CD755"/>
    <mergeCell ref="B756:B757"/>
    <mergeCell ref="C756:C757"/>
    <mergeCell ref="D756:D757"/>
    <mergeCell ref="E756:E757"/>
    <mergeCell ref="G756:G757"/>
    <mergeCell ref="H756:H757"/>
    <mergeCell ref="J756:J757"/>
    <mergeCell ref="K756:K757"/>
    <mergeCell ref="M756:M757"/>
    <mergeCell ref="N756:N757"/>
    <mergeCell ref="O756:O757"/>
    <mergeCell ref="Q756:Q757"/>
    <mergeCell ref="R756:R757"/>
    <mergeCell ref="S756:S757"/>
    <mergeCell ref="T756:T757"/>
    <mergeCell ref="U756:U757"/>
    <mergeCell ref="V756:V757"/>
    <mergeCell ref="W756:W757"/>
    <mergeCell ref="Y756:Y757"/>
    <mergeCell ref="Z756:Z757"/>
    <mergeCell ref="BI752:BI753"/>
    <mergeCell ref="BK752:BK753"/>
    <mergeCell ref="BR752:BR753"/>
    <mergeCell ref="BS752:BS753"/>
    <mergeCell ref="CD752:CD753"/>
    <mergeCell ref="B754:B755"/>
    <mergeCell ref="C754:C755"/>
    <mergeCell ref="D754:D755"/>
    <mergeCell ref="E754:E755"/>
    <mergeCell ref="G754:G755"/>
    <mergeCell ref="H754:H755"/>
    <mergeCell ref="J754:J755"/>
    <mergeCell ref="K754:K755"/>
    <mergeCell ref="M754:M755"/>
    <mergeCell ref="N754:N755"/>
    <mergeCell ref="O754:O755"/>
    <mergeCell ref="Q754:Q755"/>
    <mergeCell ref="R754:R755"/>
    <mergeCell ref="S754:S755"/>
    <mergeCell ref="T754:T755"/>
    <mergeCell ref="U754:U755"/>
    <mergeCell ref="V754:V755"/>
    <mergeCell ref="W754:W755"/>
    <mergeCell ref="Y754:Y755"/>
    <mergeCell ref="Z754:Z755"/>
    <mergeCell ref="AA754:AA755"/>
    <mergeCell ref="AB754:AB755"/>
    <mergeCell ref="AC754:AC755"/>
    <mergeCell ref="AD754:AD755"/>
    <mergeCell ref="AF754:AF755"/>
    <mergeCell ref="AP754:AP755"/>
    <mergeCell ref="AS754:AS755"/>
    <mergeCell ref="BS756:BS757"/>
    <mergeCell ref="CD756:CD757"/>
    <mergeCell ref="B758:B759"/>
    <mergeCell ref="C758:C759"/>
    <mergeCell ref="D758:D759"/>
    <mergeCell ref="E758:E759"/>
    <mergeCell ref="G758:G759"/>
    <mergeCell ref="H758:H759"/>
    <mergeCell ref="J758:J759"/>
    <mergeCell ref="K758:K759"/>
    <mergeCell ref="M758:M759"/>
    <mergeCell ref="N758:N759"/>
    <mergeCell ref="O758:O759"/>
    <mergeCell ref="Q758:Q759"/>
    <mergeCell ref="R758:R759"/>
    <mergeCell ref="S758:S759"/>
    <mergeCell ref="T758:T759"/>
    <mergeCell ref="U758:U759"/>
    <mergeCell ref="V758:V759"/>
    <mergeCell ref="W758:W759"/>
    <mergeCell ref="Y758:Y759"/>
    <mergeCell ref="Z758:Z759"/>
    <mergeCell ref="AA758:AA759"/>
    <mergeCell ref="AB758:AB759"/>
    <mergeCell ref="AC758:AC759"/>
    <mergeCell ref="AD758:AD759"/>
    <mergeCell ref="AF758:AF759"/>
    <mergeCell ref="AP758:AP759"/>
    <mergeCell ref="AS758:AS759"/>
    <mergeCell ref="AT758:AT759"/>
    <mergeCell ref="AU758:AU759"/>
    <mergeCell ref="AV758:AV759"/>
    <mergeCell ref="AA756:AA757"/>
    <mergeCell ref="AB756:AB757"/>
    <mergeCell ref="AC756:AC757"/>
    <mergeCell ref="AD756:AD757"/>
    <mergeCell ref="AF756:AF757"/>
    <mergeCell ref="AP756:AP757"/>
    <mergeCell ref="AS756:AS757"/>
    <mergeCell ref="AT756:AT757"/>
    <mergeCell ref="AU756:AU757"/>
    <mergeCell ref="AV756:AV757"/>
    <mergeCell ref="AW756:AW757"/>
    <mergeCell ref="AX756:AX757"/>
    <mergeCell ref="AY756:AY757"/>
    <mergeCell ref="AZ756:AZ757"/>
    <mergeCell ref="BI756:BI757"/>
    <mergeCell ref="BK756:BK757"/>
    <mergeCell ref="BR756:BR757"/>
    <mergeCell ref="B762:B763"/>
    <mergeCell ref="C762:C763"/>
    <mergeCell ref="D762:D763"/>
    <mergeCell ref="E762:E763"/>
    <mergeCell ref="G762:G763"/>
    <mergeCell ref="H762:H763"/>
    <mergeCell ref="J762:J763"/>
    <mergeCell ref="K762:K763"/>
    <mergeCell ref="M762:M763"/>
    <mergeCell ref="N762:N763"/>
    <mergeCell ref="O762:O763"/>
    <mergeCell ref="Q762:Q763"/>
    <mergeCell ref="R762:R763"/>
    <mergeCell ref="S762:S763"/>
    <mergeCell ref="T762:T763"/>
    <mergeCell ref="U762:U763"/>
    <mergeCell ref="AW758:AW759"/>
    <mergeCell ref="AX758:AX759"/>
    <mergeCell ref="AY758:AY759"/>
    <mergeCell ref="AZ758:AZ759"/>
    <mergeCell ref="BI758:BI759"/>
    <mergeCell ref="BK758:BK759"/>
    <mergeCell ref="BR758:BR759"/>
    <mergeCell ref="BS758:BS759"/>
    <mergeCell ref="CD758:CD759"/>
    <mergeCell ref="B760:B761"/>
    <mergeCell ref="C760:C761"/>
    <mergeCell ref="D760:D761"/>
    <mergeCell ref="E760:E761"/>
    <mergeCell ref="G760:G761"/>
    <mergeCell ref="H760:H761"/>
    <mergeCell ref="J760:J761"/>
    <mergeCell ref="K760:K761"/>
    <mergeCell ref="M760:M761"/>
    <mergeCell ref="N760:N761"/>
    <mergeCell ref="O760:O761"/>
    <mergeCell ref="Q760:Q761"/>
    <mergeCell ref="R760:R761"/>
    <mergeCell ref="S760:S761"/>
    <mergeCell ref="T760:T761"/>
    <mergeCell ref="U760:U761"/>
    <mergeCell ref="V760:V761"/>
    <mergeCell ref="W760:W761"/>
    <mergeCell ref="Y760:Y761"/>
    <mergeCell ref="Z760:Z761"/>
    <mergeCell ref="AA760:AA761"/>
    <mergeCell ref="AB760:AB761"/>
    <mergeCell ref="AC760:AC761"/>
    <mergeCell ref="V762:V763"/>
    <mergeCell ref="W762:W763"/>
    <mergeCell ref="Y762:Y763"/>
    <mergeCell ref="Z762:Z763"/>
    <mergeCell ref="AA762:AA763"/>
    <mergeCell ref="AB762:AB763"/>
    <mergeCell ref="AC762:AC763"/>
    <mergeCell ref="AD762:AD763"/>
    <mergeCell ref="AF762:AF763"/>
    <mergeCell ref="AP762:AP763"/>
    <mergeCell ref="AS762:AS763"/>
    <mergeCell ref="AT762:AT763"/>
    <mergeCell ref="AU762:AU763"/>
    <mergeCell ref="AV762:AV763"/>
    <mergeCell ref="AW762:AW763"/>
    <mergeCell ref="AX762:AX763"/>
    <mergeCell ref="AY762:AY763"/>
    <mergeCell ref="AD760:AD761"/>
    <mergeCell ref="AF760:AF761"/>
    <mergeCell ref="AP760:AP761"/>
    <mergeCell ref="AS760:AS761"/>
    <mergeCell ref="AT760:AT761"/>
    <mergeCell ref="AU760:AU761"/>
    <mergeCell ref="AV760:AV761"/>
    <mergeCell ref="AW760:AW761"/>
    <mergeCell ref="AX760:AX761"/>
    <mergeCell ref="AY760:AY761"/>
    <mergeCell ref="AZ760:AZ761"/>
    <mergeCell ref="BI760:BI761"/>
    <mergeCell ref="BK760:BK761"/>
    <mergeCell ref="BR760:BR761"/>
    <mergeCell ref="BS760:BS761"/>
    <mergeCell ref="CD760:CD761"/>
    <mergeCell ref="AS764:AS765"/>
    <mergeCell ref="AT764:AT765"/>
    <mergeCell ref="AU764:AU765"/>
    <mergeCell ref="AV764:AV765"/>
    <mergeCell ref="AW764:AW765"/>
    <mergeCell ref="AX764:AX765"/>
    <mergeCell ref="AY764:AY765"/>
    <mergeCell ref="AZ764:AZ765"/>
    <mergeCell ref="BI764:BI765"/>
    <mergeCell ref="BK764:BK765"/>
    <mergeCell ref="BR764:BR765"/>
    <mergeCell ref="BS764:BS765"/>
    <mergeCell ref="CD764:CD765"/>
    <mergeCell ref="B766:B767"/>
    <mergeCell ref="C766:C767"/>
    <mergeCell ref="D766:D767"/>
    <mergeCell ref="E766:E767"/>
    <mergeCell ref="G766:G767"/>
    <mergeCell ref="H766:H767"/>
    <mergeCell ref="J766:J767"/>
    <mergeCell ref="K766:K767"/>
    <mergeCell ref="M766:M767"/>
    <mergeCell ref="N766:N767"/>
    <mergeCell ref="O766:O767"/>
    <mergeCell ref="Q766:Q767"/>
    <mergeCell ref="R766:R767"/>
    <mergeCell ref="S766:S767"/>
    <mergeCell ref="T766:T767"/>
    <mergeCell ref="U766:U767"/>
    <mergeCell ref="V766:V767"/>
    <mergeCell ref="W766:W767"/>
    <mergeCell ref="Y766:Y767"/>
    <mergeCell ref="AZ762:AZ763"/>
    <mergeCell ref="BI762:BI763"/>
    <mergeCell ref="BK762:BK763"/>
    <mergeCell ref="BR762:BR763"/>
    <mergeCell ref="BS762:BS763"/>
    <mergeCell ref="CD762:CD763"/>
    <mergeCell ref="B764:B765"/>
    <mergeCell ref="C764:C765"/>
    <mergeCell ref="D764:D765"/>
    <mergeCell ref="E764:E765"/>
    <mergeCell ref="G764:G765"/>
    <mergeCell ref="H764:H765"/>
    <mergeCell ref="J764:J765"/>
    <mergeCell ref="K764:K765"/>
    <mergeCell ref="M764:M765"/>
    <mergeCell ref="N764:N765"/>
    <mergeCell ref="O764:O765"/>
    <mergeCell ref="Q764:Q765"/>
    <mergeCell ref="R764:R765"/>
    <mergeCell ref="S764:S765"/>
    <mergeCell ref="T764:T765"/>
    <mergeCell ref="U764:U765"/>
    <mergeCell ref="V764:V765"/>
    <mergeCell ref="W764:W765"/>
    <mergeCell ref="Y764:Y765"/>
    <mergeCell ref="Z764:Z765"/>
    <mergeCell ref="AA764:AA765"/>
    <mergeCell ref="AB764:AB765"/>
    <mergeCell ref="AC764:AC765"/>
    <mergeCell ref="AD764:AD765"/>
    <mergeCell ref="AF764:AF765"/>
    <mergeCell ref="AP764:AP765"/>
    <mergeCell ref="BR766:BR767"/>
    <mergeCell ref="BS766:BS767"/>
    <mergeCell ref="CD766:CD767"/>
    <mergeCell ref="B768:B769"/>
    <mergeCell ref="C768:C769"/>
    <mergeCell ref="D768:D769"/>
    <mergeCell ref="E768:E769"/>
    <mergeCell ref="G768:G769"/>
    <mergeCell ref="H768:H769"/>
    <mergeCell ref="J768:J769"/>
    <mergeCell ref="K768:K769"/>
    <mergeCell ref="M768:M769"/>
    <mergeCell ref="N768:N769"/>
    <mergeCell ref="O768:O769"/>
    <mergeCell ref="Q768:Q769"/>
    <mergeCell ref="R768:R769"/>
    <mergeCell ref="S768:S769"/>
    <mergeCell ref="T768:T769"/>
    <mergeCell ref="U768:U769"/>
    <mergeCell ref="V768:V769"/>
    <mergeCell ref="W768:W769"/>
    <mergeCell ref="Y768:Y769"/>
    <mergeCell ref="Z768:Z769"/>
    <mergeCell ref="AA768:AA769"/>
    <mergeCell ref="AB768:AB769"/>
    <mergeCell ref="AC768:AC769"/>
    <mergeCell ref="AD768:AD769"/>
    <mergeCell ref="AF768:AF769"/>
    <mergeCell ref="AP768:AP769"/>
    <mergeCell ref="AS768:AS769"/>
    <mergeCell ref="AT768:AT769"/>
    <mergeCell ref="AU768:AU769"/>
    <mergeCell ref="Z766:Z767"/>
    <mergeCell ref="AA766:AA767"/>
    <mergeCell ref="AB766:AB767"/>
    <mergeCell ref="AC766:AC767"/>
    <mergeCell ref="AD766:AD767"/>
    <mergeCell ref="AF766:AF767"/>
    <mergeCell ref="AP766:AP767"/>
    <mergeCell ref="AS766:AS767"/>
    <mergeCell ref="AT766:AT767"/>
    <mergeCell ref="AU766:AU767"/>
    <mergeCell ref="AV766:AV767"/>
    <mergeCell ref="AW766:AW767"/>
    <mergeCell ref="AX766:AX767"/>
    <mergeCell ref="AY766:AY767"/>
    <mergeCell ref="AZ766:AZ767"/>
    <mergeCell ref="BI766:BI767"/>
    <mergeCell ref="BK766:BK767"/>
    <mergeCell ref="AC770:AC771"/>
    <mergeCell ref="AD770:AD771"/>
    <mergeCell ref="AF770:AF771"/>
    <mergeCell ref="AP770:AP771"/>
    <mergeCell ref="AS770:AS771"/>
    <mergeCell ref="AT770:AT771"/>
    <mergeCell ref="AU770:AU771"/>
    <mergeCell ref="AV770:AV771"/>
    <mergeCell ref="AW770:AW771"/>
    <mergeCell ref="AX770:AX771"/>
    <mergeCell ref="AY770:AY771"/>
    <mergeCell ref="AZ770:AZ771"/>
    <mergeCell ref="BI770:BI771"/>
    <mergeCell ref="BK770:BK771"/>
    <mergeCell ref="BR770:BR771"/>
    <mergeCell ref="BS770:BS771"/>
    <mergeCell ref="CD770:CD771"/>
    <mergeCell ref="AV768:AV769"/>
    <mergeCell ref="AW768:AW769"/>
    <mergeCell ref="AX768:AX769"/>
    <mergeCell ref="AY768:AY769"/>
    <mergeCell ref="AZ768:AZ769"/>
    <mergeCell ref="BI768:BI769"/>
    <mergeCell ref="BK768:BK769"/>
    <mergeCell ref="BR768:BR769"/>
    <mergeCell ref="BS768:BS769"/>
    <mergeCell ref="CD768:CD769"/>
    <mergeCell ref="B770:B771"/>
    <mergeCell ref="C770:C771"/>
    <mergeCell ref="D770:D771"/>
    <mergeCell ref="E770:E771"/>
    <mergeCell ref="G770:G771"/>
    <mergeCell ref="H770:H771"/>
    <mergeCell ref="J770:J771"/>
    <mergeCell ref="K770:K771"/>
    <mergeCell ref="M770:M771"/>
    <mergeCell ref="N770:N771"/>
    <mergeCell ref="O770:O771"/>
    <mergeCell ref="Q770:Q771"/>
    <mergeCell ref="R770:R771"/>
    <mergeCell ref="S770:S771"/>
    <mergeCell ref="T770:T771"/>
    <mergeCell ref="U770:U771"/>
    <mergeCell ref="V770:V771"/>
    <mergeCell ref="W770:W771"/>
    <mergeCell ref="Y770:Y771"/>
    <mergeCell ref="Z770:Z771"/>
    <mergeCell ref="AA770:AA771"/>
    <mergeCell ref="AB770:AB771"/>
    <mergeCell ref="W772:W773"/>
    <mergeCell ref="Y772:Y773"/>
    <mergeCell ref="Z772:Z773"/>
    <mergeCell ref="AA772:AA773"/>
    <mergeCell ref="AB772:AB773"/>
    <mergeCell ref="AC772:AC773"/>
    <mergeCell ref="AD772:AD773"/>
    <mergeCell ref="AF772:AF773"/>
    <mergeCell ref="AP772:AP773"/>
    <mergeCell ref="AS772:AS773"/>
    <mergeCell ref="AT772:AT773"/>
    <mergeCell ref="AU772:AU773"/>
    <mergeCell ref="AV772:AV773"/>
    <mergeCell ref="AW772:AW773"/>
    <mergeCell ref="AX772:AX773"/>
    <mergeCell ref="AY772:AY773"/>
    <mergeCell ref="AZ772:AZ773"/>
    <mergeCell ref="B772:B773"/>
    <mergeCell ref="C772:C773"/>
    <mergeCell ref="D772:D773"/>
    <mergeCell ref="E772:E773"/>
    <mergeCell ref="G772:G773"/>
    <mergeCell ref="H772:H773"/>
    <mergeCell ref="J772:J773"/>
    <mergeCell ref="K772:K773"/>
    <mergeCell ref="M772:M773"/>
    <mergeCell ref="N772:N773"/>
    <mergeCell ref="O772:O773"/>
    <mergeCell ref="Q772:Q773"/>
    <mergeCell ref="R772:R773"/>
    <mergeCell ref="S772:S773"/>
    <mergeCell ref="T772:T773"/>
    <mergeCell ref="U772:U773"/>
    <mergeCell ref="V772:V773"/>
    <mergeCell ref="AT774:AT775"/>
    <mergeCell ref="AU774:AU775"/>
    <mergeCell ref="AV774:AV775"/>
    <mergeCell ref="AW774:AW775"/>
    <mergeCell ref="AX774:AX775"/>
    <mergeCell ref="AY774:AY775"/>
    <mergeCell ref="AZ774:AZ775"/>
    <mergeCell ref="BI774:BI775"/>
    <mergeCell ref="BK774:BK775"/>
    <mergeCell ref="BR774:BR775"/>
    <mergeCell ref="BS774:BS775"/>
    <mergeCell ref="CD774:CD775"/>
    <mergeCell ref="B776:B777"/>
    <mergeCell ref="C776:C777"/>
    <mergeCell ref="D776:D777"/>
    <mergeCell ref="E776:E777"/>
    <mergeCell ref="G776:G777"/>
    <mergeCell ref="H776:H777"/>
    <mergeCell ref="J776:J777"/>
    <mergeCell ref="K776:K777"/>
    <mergeCell ref="M776:M777"/>
    <mergeCell ref="N776:N777"/>
    <mergeCell ref="O776:O777"/>
    <mergeCell ref="Q776:Q777"/>
    <mergeCell ref="R776:R777"/>
    <mergeCell ref="S776:S777"/>
    <mergeCell ref="T776:T777"/>
    <mergeCell ref="U776:U777"/>
    <mergeCell ref="V776:V777"/>
    <mergeCell ref="W776:W777"/>
    <mergeCell ref="Y776:Y777"/>
    <mergeCell ref="Z776:Z777"/>
    <mergeCell ref="BI772:BI773"/>
    <mergeCell ref="BK772:BK773"/>
    <mergeCell ref="BR772:BR773"/>
    <mergeCell ref="BS772:BS773"/>
    <mergeCell ref="CD772:CD773"/>
    <mergeCell ref="B774:B775"/>
    <mergeCell ref="C774:C775"/>
    <mergeCell ref="D774:D775"/>
    <mergeCell ref="E774:E775"/>
    <mergeCell ref="G774:G775"/>
    <mergeCell ref="H774:H775"/>
    <mergeCell ref="J774:J775"/>
    <mergeCell ref="K774:K775"/>
    <mergeCell ref="M774:M775"/>
    <mergeCell ref="N774:N775"/>
    <mergeCell ref="O774:O775"/>
    <mergeCell ref="Q774:Q775"/>
    <mergeCell ref="R774:R775"/>
    <mergeCell ref="S774:S775"/>
    <mergeCell ref="T774:T775"/>
    <mergeCell ref="U774:U775"/>
    <mergeCell ref="V774:V775"/>
    <mergeCell ref="W774:W775"/>
    <mergeCell ref="Y774:Y775"/>
    <mergeCell ref="Z774:Z775"/>
    <mergeCell ref="AA774:AA775"/>
    <mergeCell ref="AB774:AB775"/>
    <mergeCell ref="AC774:AC775"/>
    <mergeCell ref="AD774:AD775"/>
    <mergeCell ref="AF774:AF775"/>
    <mergeCell ref="AP774:AP775"/>
    <mergeCell ref="AS774:AS775"/>
    <mergeCell ref="BS776:BS777"/>
    <mergeCell ref="CD776:CD777"/>
    <mergeCell ref="B778:B779"/>
    <mergeCell ref="C778:C779"/>
    <mergeCell ref="D778:D779"/>
    <mergeCell ref="E778:E779"/>
    <mergeCell ref="G778:G779"/>
    <mergeCell ref="H778:H779"/>
    <mergeCell ref="J778:J779"/>
    <mergeCell ref="K778:K779"/>
    <mergeCell ref="M778:M779"/>
    <mergeCell ref="N778:N779"/>
    <mergeCell ref="O778:O779"/>
    <mergeCell ref="Q778:Q779"/>
    <mergeCell ref="R778:R779"/>
    <mergeCell ref="S778:S779"/>
    <mergeCell ref="T778:T779"/>
    <mergeCell ref="U778:U779"/>
    <mergeCell ref="V778:V779"/>
    <mergeCell ref="W778:W779"/>
    <mergeCell ref="Y778:Y779"/>
    <mergeCell ref="Z778:Z779"/>
    <mergeCell ref="AA778:AA779"/>
    <mergeCell ref="AB778:AB779"/>
    <mergeCell ref="AC778:AC779"/>
    <mergeCell ref="AD778:AD779"/>
    <mergeCell ref="AF778:AF779"/>
    <mergeCell ref="AP778:AP779"/>
    <mergeCell ref="AS778:AS779"/>
    <mergeCell ref="AT778:AT779"/>
    <mergeCell ref="AU778:AU779"/>
    <mergeCell ref="AV778:AV779"/>
    <mergeCell ref="AA776:AA777"/>
    <mergeCell ref="AB776:AB777"/>
    <mergeCell ref="AC776:AC777"/>
    <mergeCell ref="AD776:AD777"/>
    <mergeCell ref="AF776:AF777"/>
    <mergeCell ref="AP776:AP777"/>
    <mergeCell ref="AS776:AS777"/>
    <mergeCell ref="AT776:AT777"/>
    <mergeCell ref="AU776:AU777"/>
    <mergeCell ref="AV776:AV777"/>
    <mergeCell ref="AW776:AW777"/>
    <mergeCell ref="AX776:AX777"/>
    <mergeCell ref="AY776:AY777"/>
    <mergeCell ref="AZ776:AZ777"/>
    <mergeCell ref="BI776:BI777"/>
    <mergeCell ref="BK776:BK777"/>
    <mergeCell ref="BR776:BR777"/>
    <mergeCell ref="B782:B783"/>
    <mergeCell ref="C782:C783"/>
    <mergeCell ref="D782:D783"/>
    <mergeCell ref="E782:E783"/>
    <mergeCell ref="G782:G783"/>
    <mergeCell ref="H782:H783"/>
    <mergeCell ref="J782:J783"/>
    <mergeCell ref="K782:K783"/>
    <mergeCell ref="M782:M783"/>
    <mergeCell ref="N782:N783"/>
    <mergeCell ref="O782:O783"/>
    <mergeCell ref="Q782:Q783"/>
    <mergeCell ref="R782:R783"/>
    <mergeCell ref="S782:S783"/>
    <mergeCell ref="T782:T783"/>
    <mergeCell ref="U782:U783"/>
    <mergeCell ref="AW778:AW779"/>
    <mergeCell ref="AX778:AX779"/>
    <mergeCell ref="AY778:AY779"/>
    <mergeCell ref="AZ778:AZ779"/>
    <mergeCell ref="BI778:BI779"/>
    <mergeCell ref="BK778:BK779"/>
    <mergeCell ref="BR778:BR779"/>
    <mergeCell ref="BS778:BS779"/>
    <mergeCell ref="CD778:CD779"/>
    <mergeCell ref="B780:B781"/>
    <mergeCell ref="C780:C781"/>
    <mergeCell ref="D780:D781"/>
    <mergeCell ref="E780:E781"/>
    <mergeCell ref="G780:G781"/>
    <mergeCell ref="H780:H781"/>
    <mergeCell ref="J780:J781"/>
    <mergeCell ref="K780:K781"/>
    <mergeCell ref="M780:M781"/>
    <mergeCell ref="N780:N781"/>
    <mergeCell ref="O780:O781"/>
    <mergeCell ref="Q780:Q781"/>
    <mergeCell ref="R780:R781"/>
    <mergeCell ref="S780:S781"/>
    <mergeCell ref="T780:T781"/>
    <mergeCell ref="U780:U781"/>
    <mergeCell ref="V780:V781"/>
    <mergeCell ref="W780:W781"/>
    <mergeCell ref="Y780:Y781"/>
    <mergeCell ref="Z780:Z781"/>
    <mergeCell ref="AA780:AA781"/>
    <mergeCell ref="AB780:AB781"/>
    <mergeCell ref="AC780:AC781"/>
    <mergeCell ref="V782:V783"/>
    <mergeCell ref="W782:W783"/>
    <mergeCell ref="Y782:Y783"/>
    <mergeCell ref="Z782:Z783"/>
    <mergeCell ref="AA782:AA783"/>
    <mergeCell ref="AB782:AB783"/>
    <mergeCell ref="AC782:AC783"/>
    <mergeCell ref="AD782:AD783"/>
    <mergeCell ref="AF782:AF783"/>
    <mergeCell ref="AP782:AP783"/>
    <mergeCell ref="AS782:AS783"/>
    <mergeCell ref="AT782:AT783"/>
    <mergeCell ref="AU782:AU783"/>
    <mergeCell ref="AV782:AV783"/>
    <mergeCell ref="AW782:AW783"/>
    <mergeCell ref="AX782:AX783"/>
    <mergeCell ref="AY782:AY783"/>
    <mergeCell ref="AD780:AD781"/>
    <mergeCell ref="AF780:AF781"/>
    <mergeCell ref="AP780:AP781"/>
    <mergeCell ref="AS780:AS781"/>
    <mergeCell ref="AT780:AT781"/>
    <mergeCell ref="AU780:AU781"/>
    <mergeCell ref="AV780:AV781"/>
    <mergeCell ref="AW780:AW781"/>
    <mergeCell ref="AX780:AX781"/>
    <mergeCell ref="AY780:AY781"/>
    <mergeCell ref="AZ780:AZ781"/>
    <mergeCell ref="BI780:BI781"/>
    <mergeCell ref="BK780:BK781"/>
    <mergeCell ref="BR780:BR781"/>
    <mergeCell ref="BS780:BS781"/>
    <mergeCell ref="CD780:CD781"/>
    <mergeCell ref="AS784:AS785"/>
    <mergeCell ref="AT784:AT785"/>
    <mergeCell ref="AU784:AU785"/>
    <mergeCell ref="AV784:AV785"/>
    <mergeCell ref="AW784:AW785"/>
    <mergeCell ref="AX784:AX785"/>
    <mergeCell ref="AY784:AY785"/>
    <mergeCell ref="AZ784:AZ785"/>
    <mergeCell ref="BI784:BI785"/>
    <mergeCell ref="BK784:BK785"/>
    <mergeCell ref="BR784:BR785"/>
    <mergeCell ref="BS784:BS785"/>
    <mergeCell ref="CD784:CD785"/>
    <mergeCell ref="B786:B787"/>
    <mergeCell ref="C786:C787"/>
    <mergeCell ref="D786:D787"/>
    <mergeCell ref="E786:E787"/>
    <mergeCell ref="G786:G787"/>
    <mergeCell ref="H786:H787"/>
    <mergeCell ref="J786:J787"/>
    <mergeCell ref="K786:K787"/>
    <mergeCell ref="M786:M787"/>
    <mergeCell ref="N786:N787"/>
    <mergeCell ref="O786:O787"/>
    <mergeCell ref="Q786:Q787"/>
    <mergeCell ref="R786:R787"/>
    <mergeCell ref="S786:S787"/>
    <mergeCell ref="T786:T787"/>
    <mergeCell ref="U786:U787"/>
    <mergeCell ref="V786:V787"/>
    <mergeCell ref="W786:W787"/>
    <mergeCell ref="Y786:Y787"/>
    <mergeCell ref="AZ782:AZ783"/>
    <mergeCell ref="BI782:BI783"/>
    <mergeCell ref="BK782:BK783"/>
    <mergeCell ref="BR782:BR783"/>
    <mergeCell ref="BS782:BS783"/>
    <mergeCell ref="CD782:CD783"/>
    <mergeCell ref="B784:B785"/>
    <mergeCell ref="C784:C785"/>
    <mergeCell ref="D784:D785"/>
    <mergeCell ref="E784:E785"/>
    <mergeCell ref="G784:G785"/>
    <mergeCell ref="H784:H785"/>
    <mergeCell ref="J784:J785"/>
    <mergeCell ref="K784:K785"/>
    <mergeCell ref="M784:M785"/>
    <mergeCell ref="N784:N785"/>
    <mergeCell ref="O784:O785"/>
    <mergeCell ref="Q784:Q785"/>
    <mergeCell ref="R784:R785"/>
    <mergeCell ref="S784:S785"/>
    <mergeCell ref="T784:T785"/>
    <mergeCell ref="U784:U785"/>
    <mergeCell ref="V784:V785"/>
    <mergeCell ref="W784:W785"/>
    <mergeCell ref="Y784:Y785"/>
    <mergeCell ref="Z784:Z785"/>
    <mergeCell ref="AA784:AA785"/>
    <mergeCell ref="AB784:AB785"/>
    <mergeCell ref="AC784:AC785"/>
    <mergeCell ref="AD784:AD785"/>
    <mergeCell ref="AF784:AF785"/>
    <mergeCell ref="AP784:AP785"/>
    <mergeCell ref="BR786:BR787"/>
    <mergeCell ref="BS786:BS787"/>
    <mergeCell ref="CD786:CD787"/>
    <mergeCell ref="B788:B789"/>
    <mergeCell ref="C788:C789"/>
    <mergeCell ref="D788:D789"/>
    <mergeCell ref="E788:E789"/>
    <mergeCell ref="G788:G789"/>
    <mergeCell ref="H788:H789"/>
    <mergeCell ref="J788:J789"/>
    <mergeCell ref="K788:K789"/>
    <mergeCell ref="M788:M789"/>
    <mergeCell ref="N788:N789"/>
    <mergeCell ref="O788:O789"/>
    <mergeCell ref="Q788:Q789"/>
    <mergeCell ref="R788:R789"/>
    <mergeCell ref="S788:S789"/>
    <mergeCell ref="T788:T789"/>
    <mergeCell ref="U788:U789"/>
    <mergeCell ref="V788:V789"/>
    <mergeCell ref="W788:W789"/>
    <mergeCell ref="Y788:Y789"/>
    <mergeCell ref="Z788:Z789"/>
    <mergeCell ref="AA788:AA789"/>
    <mergeCell ref="AB788:AB789"/>
    <mergeCell ref="AC788:AC789"/>
    <mergeCell ref="AD788:AD789"/>
    <mergeCell ref="AF788:AF789"/>
    <mergeCell ref="AP788:AP789"/>
    <mergeCell ref="AS788:AS789"/>
    <mergeCell ref="AT788:AT789"/>
    <mergeCell ref="AU788:AU789"/>
    <mergeCell ref="Z786:Z787"/>
    <mergeCell ref="AA786:AA787"/>
    <mergeCell ref="AB786:AB787"/>
    <mergeCell ref="AC786:AC787"/>
    <mergeCell ref="AD786:AD787"/>
    <mergeCell ref="AF786:AF787"/>
    <mergeCell ref="AP786:AP787"/>
    <mergeCell ref="AS786:AS787"/>
    <mergeCell ref="AT786:AT787"/>
    <mergeCell ref="AU786:AU787"/>
    <mergeCell ref="AV786:AV787"/>
    <mergeCell ref="AW786:AW787"/>
    <mergeCell ref="AX786:AX787"/>
    <mergeCell ref="AY786:AY787"/>
    <mergeCell ref="AZ786:AZ787"/>
    <mergeCell ref="BI786:BI787"/>
    <mergeCell ref="BK786:BK787"/>
    <mergeCell ref="AC790:AC791"/>
    <mergeCell ref="AD790:AD791"/>
    <mergeCell ref="AF790:AF791"/>
    <mergeCell ref="AP790:AP791"/>
    <mergeCell ref="AS790:AS791"/>
    <mergeCell ref="AT790:AT791"/>
    <mergeCell ref="AU790:AU791"/>
    <mergeCell ref="AV790:AV791"/>
    <mergeCell ref="AW790:AW791"/>
    <mergeCell ref="AX790:AX791"/>
    <mergeCell ref="AY790:AY791"/>
    <mergeCell ref="AZ790:AZ791"/>
    <mergeCell ref="BI790:BI791"/>
    <mergeCell ref="BK790:BK791"/>
    <mergeCell ref="BR790:BR791"/>
    <mergeCell ref="BS790:BS791"/>
    <mergeCell ref="CD790:CD791"/>
    <mergeCell ref="AV788:AV789"/>
    <mergeCell ref="AW788:AW789"/>
    <mergeCell ref="AX788:AX789"/>
    <mergeCell ref="AY788:AY789"/>
    <mergeCell ref="AZ788:AZ789"/>
    <mergeCell ref="BI788:BI789"/>
    <mergeCell ref="BK788:BK789"/>
    <mergeCell ref="BR788:BR789"/>
    <mergeCell ref="BS788:BS789"/>
    <mergeCell ref="CD788:CD789"/>
    <mergeCell ref="B790:B791"/>
    <mergeCell ref="C790:C791"/>
    <mergeCell ref="D790:D791"/>
    <mergeCell ref="E790:E791"/>
    <mergeCell ref="G790:G791"/>
    <mergeCell ref="H790:H791"/>
    <mergeCell ref="J790:J791"/>
    <mergeCell ref="K790:K791"/>
    <mergeCell ref="M790:M791"/>
    <mergeCell ref="N790:N791"/>
    <mergeCell ref="O790:O791"/>
    <mergeCell ref="Q790:Q791"/>
    <mergeCell ref="R790:R791"/>
    <mergeCell ref="S790:S791"/>
    <mergeCell ref="T790:T791"/>
    <mergeCell ref="U790:U791"/>
    <mergeCell ref="V790:V791"/>
    <mergeCell ref="W790:W791"/>
    <mergeCell ref="Y790:Y791"/>
    <mergeCell ref="Z790:Z791"/>
    <mergeCell ref="AA790:AA791"/>
    <mergeCell ref="AB790:AB791"/>
    <mergeCell ref="W792:W793"/>
    <mergeCell ref="Y792:Y793"/>
    <mergeCell ref="Z792:Z793"/>
    <mergeCell ref="AA792:AA793"/>
    <mergeCell ref="AB792:AB793"/>
    <mergeCell ref="AC792:AC793"/>
    <mergeCell ref="AD792:AD793"/>
    <mergeCell ref="AF792:AF793"/>
    <mergeCell ref="AP792:AP793"/>
    <mergeCell ref="AS792:AS793"/>
    <mergeCell ref="AT792:AT793"/>
    <mergeCell ref="AU792:AU793"/>
    <mergeCell ref="AV792:AV793"/>
    <mergeCell ref="AW792:AW793"/>
    <mergeCell ref="AX792:AX793"/>
    <mergeCell ref="AY792:AY793"/>
    <mergeCell ref="AZ792:AZ793"/>
    <mergeCell ref="B792:B793"/>
    <mergeCell ref="C792:C793"/>
    <mergeCell ref="D792:D793"/>
    <mergeCell ref="E792:E793"/>
    <mergeCell ref="G792:G793"/>
    <mergeCell ref="H792:H793"/>
    <mergeCell ref="J792:J793"/>
    <mergeCell ref="K792:K793"/>
    <mergeCell ref="M792:M793"/>
    <mergeCell ref="N792:N793"/>
    <mergeCell ref="O792:O793"/>
    <mergeCell ref="Q792:Q793"/>
    <mergeCell ref="R792:R793"/>
    <mergeCell ref="S792:S793"/>
    <mergeCell ref="T792:T793"/>
    <mergeCell ref="U792:U793"/>
    <mergeCell ref="V792:V793"/>
    <mergeCell ref="AT794:AT795"/>
    <mergeCell ref="AU794:AU795"/>
    <mergeCell ref="AV794:AV795"/>
    <mergeCell ref="AW794:AW795"/>
    <mergeCell ref="AX794:AX795"/>
    <mergeCell ref="AY794:AY795"/>
    <mergeCell ref="AZ794:AZ795"/>
    <mergeCell ref="BI794:BI795"/>
    <mergeCell ref="BK794:BK795"/>
    <mergeCell ref="BR794:BR795"/>
    <mergeCell ref="BS794:BS795"/>
    <mergeCell ref="CD794:CD795"/>
    <mergeCell ref="B796:B797"/>
    <mergeCell ref="C796:C797"/>
    <mergeCell ref="D796:D797"/>
    <mergeCell ref="E796:E797"/>
    <mergeCell ref="G796:G797"/>
    <mergeCell ref="H796:H797"/>
    <mergeCell ref="J796:J797"/>
    <mergeCell ref="K796:K797"/>
    <mergeCell ref="M796:M797"/>
    <mergeCell ref="N796:N797"/>
    <mergeCell ref="O796:O797"/>
    <mergeCell ref="Q796:Q797"/>
    <mergeCell ref="R796:R797"/>
    <mergeCell ref="S796:S797"/>
    <mergeCell ref="T796:T797"/>
    <mergeCell ref="U796:U797"/>
    <mergeCell ref="V796:V797"/>
    <mergeCell ref="W796:W797"/>
    <mergeCell ref="Y796:Y797"/>
    <mergeCell ref="Z796:Z797"/>
    <mergeCell ref="BI792:BI793"/>
    <mergeCell ref="BK792:BK793"/>
    <mergeCell ref="BR792:BR793"/>
    <mergeCell ref="BS792:BS793"/>
    <mergeCell ref="CD792:CD793"/>
    <mergeCell ref="B794:B795"/>
    <mergeCell ref="C794:C795"/>
    <mergeCell ref="D794:D795"/>
    <mergeCell ref="E794:E795"/>
    <mergeCell ref="G794:G795"/>
    <mergeCell ref="H794:H795"/>
    <mergeCell ref="J794:J795"/>
    <mergeCell ref="K794:K795"/>
    <mergeCell ref="M794:M795"/>
    <mergeCell ref="N794:N795"/>
    <mergeCell ref="O794:O795"/>
    <mergeCell ref="Q794:Q795"/>
    <mergeCell ref="R794:R795"/>
    <mergeCell ref="S794:S795"/>
    <mergeCell ref="T794:T795"/>
    <mergeCell ref="U794:U795"/>
    <mergeCell ref="V794:V795"/>
    <mergeCell ref="W794:W795"/>
    <mergeCell ref="Y794:Y795"/>
    <mergeCell ref="Z794:Z795"/>
    <mergeCell ref="AA794:AA795"/>
    <mergeCell ref="AB794:AB795"/>
    <mergeCell ref="AC794:AC795"/>
    <mergeCell ref="AD794:AD795"/>
    <mergeCell ref="AF794:AF795"/>
    <mergeCell ref="AP794:AP795"/>
    <mergeCell ref="AS794:AS795"/>
    <mergeCell ref="BS796:BS797"/>
    <mergeCell ref="CD796:CD797"/>
    <mergeCell ref="B798:B799"/>
    <mergeCell ref="C798:C799"/>
    <mergeCell ref="D798:D799"/>
    <mergeCell ref="E798:E799"/>
    <mergeCell ref="G798:G799"/>
    <mergeCell ref="H798:H799"/>
    <mergeCell ref="J798:J799"/>
    <mergeCell ref="K798:K799"/>
    <mergeCell ref="M798:M799"/>
    <mergeCell ref="N798:N799"/>
    <mergeCell ref="O798:O799"/>
    <mergeCell ref="Q798:Q799"/>
    <mergeCell ref="R798:R799"/>
    <mergeCell ref="S798:S799"/>
    <mergeCell ref="T798:T799"/>
    <mergeCell ref="U798:U799"/>
    <mergeCell ref="V798:V799"/>
    <mergeCell ref="W798:W799"/>
    <mergeCell ref="Y798:Y799"/>
    <mergeCell ref="Z798:Z799"/>
    <mergeCell ref="AA798:AA799"/>
    <mergeCell ref="AB798:AB799"/>
    <mergeCell ref="AC798:AC799"/>
    <mergeCell ref="AD798:AD799"/>
    <mergeCell ref="AF798:AF799"/>
    <mergeCell ref="AP798:AP799"/>
    <mergeCell ref="AS798:AS799"/>
    <mergeCell ref="AT798:AT799"/>
    <mergeCell ref="AU798:AU799"/>
    <mergeCell ref="AV798:AV799"/>
    <mergeCell ref="AA796:AA797"/>
    <mergeCell ref="AB796:AB797"/>
    <mergeCell ref="AC796:AC797"/>
    <mergeCell ref="AD796:AD797"/>
    <mergeCell ref="AF796:AF797"/>
    <mergeCell ref="AP796:AP797"/>
    <mergeCell ref="AS796:AS797"/>
    <mergeCell ref="AT796:AT797"/>
    <mergeCell ref="AU796:AU797"/>
    <mergeCell ref="AV796:AV797"/>
    <mergeCell ref="AW796:AW797"/>
    <mergeCell ref="AX796:AX797"/>
    <mergeCell ref="AY796:AY797"/>
    <mergeCell ref="AZ796:AZ797"/>
    <mergeCell ref="BI796:BI797"/>
    <mergeCell ref="BK796:BK797"/>
    <mergeCell ref="BR796:BR797"/>
    <mergeCell ref="B802:B803"/>
    <mergeCell ref="C802:C803"/>
    <mergeCell ref="D802:D803"/>
    <mergeCell ref="E802:E803"/>
    <mergeCell ref="G802:G803"/>
    <mergeCell ref="H802:H803"/>
    <mergeCell ref="J802:J803"/>
    <mergeCell ref="K802:K803"/>
    <mergeCell ref="M802:M803"/>
    <mergeCell ref="N802:N803"/>
    <mergeCell ref="O802:O803"/>
    <mergeCell ref="Q802:Q803"/>
    <mergeCell ref="R802:R803"/>
    <mergeCell ref="S802:S803"/>
    <mergeCell ref="T802:T803"/>
    <mergeCell ref="U802:U803"/>
    <mergeCell ref="AW798:AW799"/>
    <mergeCell ref="AX798:AX799"/>
    <mergeCell ref="AY798:AY799"/>
    <mergeCell ref="AZ798:AZ799"/>
    <mergeCell ref="BI798:BI799"/>
    <mergeCell ref="BK798:BK799"/>
    <mergeCell ref="BR798:BR799"/>
    <mergeCell ref="BS798:BS799"/>
    <mergeCell ref="CD798:CD799"/>
    <mergeCell ref="B800:B801"/>
    <mergeCell ref="C800:C801"/>
    <mergeCell ref="D800:D801"/>
    <mergeCell ref="E800:E801"/>
    <mergeCell ref="G800:G801"/>
    <mergeCell ref="H800:H801"/>
    <mergeCell ref="J800:J801"/>
    <mergeCell ref="K800:K801"/>
    <mergeCell ref="M800:M801"/>
    <mergeCell ref="N800:N801"/>
    <mergeCell ref="O800:O801"/>
    <mergeCell ref="Q800:Q801"/>
    <mergeCell ref="R800:R801"/>
    <mergeCell ref="S800:S801"/>
    <mergeCell ref="T800:T801"/>
    <mergeCell ref="U800:U801"/>
    <mergeCell ref="V800:V801"/>
    <mergeCell ref="W800:W801"/>
    <mergeCell ref="Y800:Y801"/>
    <mergeCell ref="Z800:Z801"/>
    <mergeCell ref="AA800:AA801"/>
    <mergeCell ref="AB800:AB801"/>
    <mergeCell ref="AC800:AC801"/>
    <mergeCell ref="V802:V803"/>
    <mergeCell ref="W802:W803"/>
    <mergeCell ref="Y802:Y803"/>
    <mergeCell ref="Z802:Z803"/>
    <mergeCell ref="AA802:AA803"/>
    <mergeCell ref="AB802:AB803"/>
    <mergeCell ref="AC802:AC803"/>
    <mergeCell ref="AD802:AD803"/>
    <mergeCell ref="AF802:AF803"/>
    <mergeCell ref="AP802:AP803"/>
    <mergeCell ref="AS802:AS803"/>
    <mergeCell ref="AT802:AT803"/>
    <mergeCell ref="AU802:AU803"/>
    <mergeCell ref="AV802:AV803"/>
    <mergeCell ref="AW802:AW803"/>
    <mergeCell ref="AX802:AX803"/>
    <mergeCell ref="AY802:AY803"/>
    <mergeCell ref="AD800:AD801"/>
    <mergeCell ref="AF800:AF801"/>
    <mergeCell ref="AP800:AP801"/>
    <mergeCell ref="AS800:AS801"/>
    <mergeCell ref="AT800:AT801"/>
    <mergeCell ref="AU800:AU801"/>
    <mergeCell ref="AV800:AV801"/>
    <mergeCell ref="AW800:AW801"/>
    <mergeCell ref="AX800:AX801"/>
    <mergeCell ref="AY800:AY801"/>
    <mergeCell ref="AZ800:AZ801"/>
    <mergeCell ref="BI800:BI801"/>
    <mergeCell ref="BK800:BK801"/>
    <mergeCell ref="BR800:BR801"/>
    <mergeCell ref="BS800:BS801"/>
    <mergeCell ref="CD800:CD801"/>
    <mergeCell ref="AS804:AS805"/>
    <mergeCell ref="AT804:AT805"/>
    <mergeCell ref="AU804:AU805"/>
    <mergeCell ref="AV804:AV805"/>
    <mergeCell ref="AW804:AW805"/>
    <mergeCell ref="AX804:AX805"/>
    <mergeCell ref="AY804:AY805"/>
    <mergeCell ref="AZ804:AZ805"/>
    <mergeCell ref="BI804:BI805"/>
    <mergeCell ref="BK804:BK805"/>
    <mergeCell ref="BR804:BR805"/>
    <mergeCell ref="BS804:BS805"/>
    <mergeCell ref="CD804:CD805"/>
    <mergeCell ref="B816:B817"/>
    <mergeCell ref="C816:C817"/>
    <mergeCell ref="D816:D817"/>
    <mergeCell ref="E816:E817"/>
    <mergeCell ref="G816:G817"/>
    <mergeCell ref="H816:H817"/>
    <mergeCell ref="J816:J817"/>
    <mergeCell ref="K816:K817"/>
    <mergeCell ref="M816:M817"/>
    <mergeCell ref="N816:N817"/>
    <mergeCell ref="O816:O817"/>
    <mergeCell ref="Q816:Q817"/>
    <mergeCell ref="R816:R817"/>
    <mergeCell ref="S816:S817"/>
    <mergeCell ref="T816:T817"/>
    <mergeCell ref="U816:U817"/>
    <mergeCell ref="V816:V817"/>
    <mergeCell ref="W816:W817"/>
    <mergeCell ref="Y816:Y817"/>
    <mergeCell ref="AZ802:AZ803"/>
    <mergeCell ref="BI802:BI803"/>
    <mergeCell ref="BK802:BK803"/>
    <mergeCell ref="BR802:BR803"/>
    <mergeCell ref="BS802:BS803"/>
    <mergeCell ref="CD802:CD803"/>
    <mergeCell ref="B804:B805"/>
    <mergeCell ref="C804:C805"/>
    <mergeCell ref="D804:D805"/>
    <mergeCell ref="E804:E805"/>
    <mergeCell ref="G804:G805"/>
    <mergeCell ref="H804:H805"/>
    <mergeCell ref="J804:J805"/>
    <mergeCell ref="K804:K805"/>
    <mergeCell ref="M804:M805"/>
    <mergeCell ref="N804:N805"/>
    <mergeCell ref="O804:O805"/>
    <mergeCell ref="Q804:Q805"/>
    <mergeCell ref="R804:R805"/>
    <mergeCell ref="S804:S805"/>
    <mergeCell ref="T804:T805"/>
    <mergeCell ref="U804:U805"/>
    <mergeCell ref="V804:V805"/>
    <mergeCell ref="W804:W805"/>
    <mergeCell ref="Y804:Y805"/>
    <mergeCell ref="Z804:Z805"/>
    <mergeCell ref="AA804:AA805"/>
    <mergeCell ref="AB804:AB805"/>
    <mergeCell ref="AC804:AC805"/>
    <mergeCell ref="AD804:AD805"/>
    <mergeCell ref="AF804:AF805"/>
    <mergeCell ref="AP804:AP805"/>
    <mergeCell ref="BR816:BR817"/>
    <mergeCell ref="BS816:BS817"/>
    <mergeCell ref="CD816:CD817"/>
    <mergeCell ref="B818:B819"/>
    <mergeCell ref="C818:C819"/>
    <mergeCell ref="D818:D819"/>
    <mergeCell ref="E818:E819"/>
    <mergeCell ref="G818:G819"/>
    <mergeCell ref="H818:H819"/>
    <mergeCell ref="J818:J819"/>
    <mergeCell ref="K818:K819"/>
    <mergeCell ref="M818:M819"/>
    <mergeCell ref="N818:N819"/>
    <mergeCell ref="O818:O819"/>
    <mergeCell ref="Q818:Q819"/>
    <mergeCell ref="R818:R819"/>
    <mergeCell ref="S818:S819"/>
    <mergeCell ref="T818:T819"/>
    <mergeCell ref="U818:U819"/>
    <mergeCell ref="V818:V819"/>
    <mergeCell ref="W818:W819"/>
    <mergeCell ref="Y818:Y819"/>
    <mergeCell ref="Z818:Z819"/>
    <mergeCell ref="AA818:AA819"/>
    <mergeCell ref="AB818:AB819"/>
    <mergeCell ref="AC818:AC819"/>
    <mergeCell ref="AD818:AD819"/>
    <mergeCell ref="AF818:AF819"/>
    <mergeCell ref="AP818:AP819"/>
    <mergeCell ref="AS818:AS819"/>
    <mergeCell ref="AT818:AT819"/>
    <mergeCell ref="AU818:AU819"/>
    <mergeCell ref="Z816:Z817"/>
    <mergeCell ref="AA816:AA817"/>
    <mergeCell ref="AB816:AB817"/>
    <mergeCell ref="AC816:AC817"/>
    <mergeCell ref="AD816:AD817"/>
    <mergeCell ref="AF816:AF817"/>
    <mergeCell ref="AP816:AP817"/>
    <mergeCell ref="AS816:AS817"/>
    <mergeCell ref="AT816:AT817"/>
    <mergeCell ref="AU816:AU817"/>
    <mergeCell ref="AV816:AV817"/>
    <mergeCell ref="AW816:AW817"/>
    <mergeCell ref="AX816:AX817"/>
    <mergeCell ref="AY816:AY817"/>
    <mergeCell ref="AZ816:AZ817"/>
    <mergeCell ref="BI816:BI817"/>
    <mergeCell ref="BK816:BK817"/>
    <mergeCell ref="AC820:AC821"/>
    <mergeCell ref="AD820:AD821"/>
    <mergeCell ref="AF820:AF821"/>
    <mergeCell ref="AP820:AP821"/>
    <mergeCell ref="AS820:AS821"/>
    <mergeCell ref="AT820:AT821"/>
    <mergeCell ref="AU820:AU821"/>
    <mergeCell ref="AV820:AV821"/>
    <mergeCell ref="AW820:AW821"/>
    <mergeCell ref="AX820:AX821"/>
    <mergeCell ref="AY820:AY821"/>
    <mergeCell ref="AZ820:AZ821"/>
    <mergeCell ref="BI820:BI821"/>
    <mergeCell ref="BK820:BK821"/>
    <mergeCell ref="BR820:BR821"/>
    <mergeCell ref="BS820:BS821"/>
    <mergeCell ref="CD820:CD821"/>
    <mergeCell ref="AV818:AV819"/>
    <mergeCell ref="AW818:AW819"/>
    <mergeCell ref="AX818:AX819"/>
    <mergeCell ref="AY818:AY819"/>
    <mergeCell ref="AZ818:AZ819"/>
    <mergeCell ref="BI818:BI819"/>
    <mergeCell ref="BK818:BK819"/>
    <mergeCell ref="BR818:BR819"/>
    <mergeCell ref="BS818:BS819"/>
    <mergeCell ref="CD818:CD819"/>
    <mergeCell ref="B820:B821"/>
    <mergeCell ref="C820:C821"/>
    <mergeCell ref="D820:D821"/>
    <mergeCell ref="E820:E821"/>
    <mergeCell ref="G820:G821"/>
    <mergeCell ref="H820:H821"/>
    <mergeCell ref="J820:J821"/>
    <mergeCell ref="K820:K821"/>
    <mergeCell ref="M820:M821"/>
    <mergeCell ref="N820:N821"/>
    <mergeCell ref="O820:O821"/>
    <mergeCell ref="Q820:Q821"/>
    <mergeCell ref="R820:R821"/>
    <mergeCell ref="S820:S821"/>
    <mergeCell ref="T820:T821"/>
    <mergeCell ref="U820:U821"/>
    <mergeCell ref="V820:V821"/>
    <mergeCell ref="W820:W821"/>
    <mergeCell ref="Y820:Y821"/>
    <mergeCell ref="Z820:Z821"/>
    <mergeCell ref="AA820:AA821"/>
    <mergeCell ref="AB820:AB821"/>
    <mergeCell ref="W822:W823"/>
    <mergeCell ref="Y822:Y823"/>
    <mergeCell ref="Z822:Z823"/>
    <mergeCell ref="AA822:AA823"/>
    <mergeCell ref="AB822:AB823"/>
    <mergeCell ref="AC822:AC823"/>
    <mergeCell ref="AD822:AD823"/>
    <mergeCell ref="AF822:AF823"/>
    <mergeCell ref="AP822:AP823"/>
    <mergeCell ref="AS822:AS823"/>
    <mergeCell ref="AT822:AT823"/>
    <mergeCell ref="AU822:AU823"/>
    <mergeCell ref="AV822:AV823"/>
    <mergeCell ref="AW822:AW823"/>
    <mergeCell ref="AX822:AX823"/>
    <mergeCell ref="AY822:AY823"/>
    <mergeCell ref="AZ822:AZ823"/>
    <mergeCell ref="B822:B823"/>
    <mergeCell ref="C822:C823"/>
    <mergeCell ref="D822:D823"/>
    <mergeCell ref="E822:E823"/>
    <mergeCell ref="G822:G823"/>
    <mergeCell ref="H822:H823"/>
    <mergeCell ref="J822:J823"/>
    <mergeCell ref="K822:K823"/>
    <mergeCell ref="M822:M823"/>
    <mergeCell ref="N822:N823"/>
    <mergeCell ref="O822:O823"/>
    <mergeCell ref="Q822:Q823"/>
    <mergeCell ref="R822:R823"/>
    <mergeCell ref="S822:S823"/>
    <mergeCell ref="T822:T823"/>
    <mergeCell ref="U822:U823"/>
    <mergeCell ref="V822:V823"/>
    <mergeCell ref="AT824:AT825"/>
    <mergeCell ref="AU824:AU825"/>
    <mergeCell ref="AV824:AV825"/>
    <mergeCell ref="AW824:AW825"/>
    <mergeCell ref="AX824:AX825"/>
    <mergeCell ref="AY824:AY825"/>
    <mergeCell ref="AZ824:AZ825"/>
    <mergeCell ref="BI824:BI825"/>
    <mergeCell ref="BK824:BK825"/>
    <mergeCell ref="BR824:BR825"/>
    <mergeCell ref="BS824:BS825"/>
    <mergeCell ref="CD824:CD825"/>
    <mergeCell ref="B826:B827"/>
    <mergeCell ref="C826:C827"/>
    <mergeCell ref="D826:D827"/>
    <mergeCell ref="E826:E827"/>
    <mergeCell ref="G826:G827"/>
    <mergeCell ref="H826:H827"/>
    <mergeCell ref="J826:J827"/>
    <mergeCell ref="K826:K827"/>
    <mergeCell ref="M826:M827"/>
    <mergeCell ref="N826:N827"/>
    <mergeCell ref="O826:O827"/>
    <mergeCell ref="Q826:Q827"/>
    <mergeCell ref="R826:R827"/>
    <mergeCell ref="S826:S827"/>
    <mergeCell ref="T826:T827"/>
    <mergeCell ref="U826:U827"/>
    <mergeCell ref="V826:V827"/>
    <mergeCell ref="W826:W827"/>
    <mergeCell ref="Y826:Y827"/>
    <mergeCell ref="Z826:Z827"/>
    <mergeCell ref="BI822:BI823"/>
    <mergeCell ref="BK822:BK823"/>
    <mergeCell ref="BR822:BR823"/>
    <mergeCell ref="BS822:BS823"/>
    <mergeCell ref="CD822:CD823"/>
    <mergeCell ref="B824:B825"/>
    <mergeCell ref="C824:C825"/>
    <mergeCell ref="D824:D825"/>
    <mergeCell ref="E824:E825"/>
    <mergeCell ref="G824:G825"/>
    <mergeCell ref="H824:H825"/>
    <mergeCell ref="J824:J825"/>
    <mergeCell ref="K824:K825"/>
    <mergeCell ref="M824:M825"/>
    <mergeCell ref="N824:N825"/>
    <mergeCell ref="O824:O825"/>
    <mergeCell ref="Q824:Q825"/>
    <mergeCell ref="R824:R825"/>
    <mergeCell ref="S824:S825"/>
    <mergeCell ref="T824:T825"/>
    <mergeCell ref="U824:U825"/>
    <mergeCell ref="V824:V825"/>
    <mergeCell ref="W824:W825"/>
    <mergeCell ref="Y824:Y825"/>
    <mergeCell ref="Z824:Z825"/>
    <mergeCell ref="AA824:AA825"/>
    <mergeCell ref="AB824:AB825"/>
    <mergeCell ref="AC824:AC825"/>
    <mergeCell ref="AD824:AD825"/>
    <mergeCell ref="AF824:AF825"/>
    <mergeCell ref="AP824:AP825"/>
    <mergeCell ref="AS824:AS825"/>
    <mergeCell ref="BS826:BS827"/>
    <mergeCell ref="CD826:CD827"/>
    <mergeCell ref="B828:B829"/>
    <mergeCell ref="C828:C829"/>
    <mergeCell ref="D828:D829"/>
    <mergeCell ref="E828:E829"/>
    <mergeCell ref="G828:G829"/>
    <mergeCell ref="H828:H829"/>
    <mergeCell ref="J828:J829"/>
    <mergeCell ref="K828:K829"/>
    <mergeCell ref="M828:M829"/>
    <mergeCell ref="N828:N829"/>
    <mergeCell ref="O828:O829"/>
    <mergeCell ref="Q828:Q829"/>
    <mergeCell ref="R828:R829"/>
    <mergeCell ref="S828:S829"/>
    <mergeCell ref="T828:T829"/>
    <mergeCell ref="U828:U829"/>
    <mergeCell ref="V828:V829"/>
    <mergeCell ref="W828:W829"/>
    <mergeCell ref="Y828:Y829"/>
    <mergeCell ref="Z828:Z829"/>
    <mergeCell ref="AA828:AA829"/>
    <mergeCell ref="AB828:AB829"/>
    <mergeCell ref="AC828:AC829"/>
    <mergeCell ref="AD828:AD829"/>
    <mergeCell ref="AF828:AF829"/>
    <mergeCell ref="AP828:AP829"/>
    <mergeCell ref="AS828:AS829"/>
    <mergeCell ref="AT828:AT829"/>
    <mergeCell ref="AU828:AU829"/>
    <mergeCell ref="AV828:AV829"/>
    <mergeCell ref="AA826:AA827"/>
    <mergeCell ref="AB826:AB827"/>
    <mergeCell ref="AC826:AC827"/>
    <mergeCell ref="AD826:AD827"/>
    <mergeCell ref="AF826:AF827"/>
    <mergeCell ref="AP826:AP827"/>
    <mergeCell ref="AS826:AS827"/>
    <mergeCell ref="AT826:AT827"/>
    <mergeCell ref="AU826:AU827"/>
    <mergeCell ref="AV826:AV827"/>
    <mergeCell ref="AW826:AW827"/>
    <mergeCell ref="AX826:AX827"/>
    <mergeCell ref="AY826:AY827"/>
    <mergeCell ref="AZ826:AZ827"/>
    <mergeCell ref="BI826:BI827"/>
    <mergeCell ref="BK826:BK827"/>
    <mergeCell ref="BR826:BR827"/>
    <mergeCell ref="B832:B833"/>
    <mergeCell ref="C832:C833"/>
    <mergeCell ref="D832:D833"/>
    <mergeCell ref="E832:E833"/>
    <mergeCell ref="G832:G833"/>
    <mergeCell ref="H832:H833"/>
    <mergeCell ref="J832:J833"/>
    <mergeCell ref="K832:K833"/>
    <mergeCell ref="M832:M833"/>
    <mergeCell ref="N832:N833"/>
    <mergeCell ref="O832:O833"/>
    <mergeCell ref="Q832:Q833"/>
    <mergeCell ref="R832:R833"/>
    <mergeCell ref="S832:S833"/>
    <mergeCell ref="T832:T833"/>
    <mergeCell ref="U832:U833"/>
    <mergeCell ref="AW828:AW829"/>
    <mergeCell ref="AX828:AX829"/>
    <mergeCell ref="AY828:AY829"/>
    <mergeCell ref="AZ828:AZ829"/>
    <mergeCell ref="BI828:BI829"/>
    <mergeCell ref="BK828:BK829"/>
    <mergeCell ref="BR828:BR829"/>
    <mergeCell ref="BS828:BS829"/>
    <mergeCell ref="CD828:CD829"/>
    <mergeCell ref="B830:B831"/>
    <mergeCell ref="C830:C831"/>
    <mergeCell ref="D830:D831"/>
    <mergeCell ref="E830:E831"/>
    <mergeCell ref="G830:G831"/>
    <mergeCell ref="H830:H831"/>
    <mergeCell ref="J830:J831"/>
    <mergeCell ref="K830:K831"/>
    <mergeCell ref="M830:M831"/>
    <mergeCell ref="N830:N831"/>
    <mergeCell ref="O830:O831"/>
    <mergeCell ref="Q830:Q831"/>
    <mergeCell ref="R830:R831"/>
    <mergeCell ref="S830:S831"/>
    <mergeCell ref="T830:T831"/>
    <mergeCell ref="U830:U831"/>
    <mergeCell ref="V830:V831"/>
    <mergeCell ref="W830:W831"/>
    <mergeCell ref="Y830:Y831"/>
    <mergeCell ref="Z830:Z831"/>
    <mergeCell ref="AA830:AA831"/>
    <mergeCell ref="AB830:AB831"/>
    <mergeCell ref="AC830:AC831"/>
    <mergeCell ref="V832:V833"/>
    <mergeCell ref="W832:W833"/>
    <mergeCell ref="Y832:Y833"/>
    <mergeCell ref="Z832:Z833"/>
    <mergeCell ref="AA832:AA833"/>
    <mergeCell ref="AB832:AB833"/>
    <mergeCell ref="AC832:AC833"/>
    <mergeCell ref="AD832:AD833"/>
    <mergeCell ref="AF832:AF833"/>
    <mergeCell ref="AP832:AP833"/>
    <mergeCell ref="AS832:AS833"/>
    <mergeCell ref="AT832:AT833"/>
    <mergeCell ref="AU832:AU833"/>
    <mergeCell ref="AV832:AV833"/>
    <mergeCell ref="AW832:AW833"/>
    <mergeCell ref="AX832:AX833"/>
    <mergeCell ref="AY832:AY833"/>
    <mergeCell ref="AD830:AD831"/>
    <mergeCell ref="AF830:AF831"/>
    <mergeCell ref="AP830:AP831"/>
    <mergeCell ref="AS830:AS831"/>
    <mergeCell ref="AT830:AT831"/>
    <mergeCell ref="AU830:AU831"/>
    <mergeCell ref="AV830:AV831"/>
    <mergeCell ref="AW830:AW831"/>
    <mergeCell ref="AX830:AX831"/>
    <mergeCell ref="AY830:AY831"/>
    <mergeCell ref="AZ830:AZ831"/>
    <mergeCell ref="BI830:BI831"/>
    <mergeCell ref="BK830:BK831"/>
    <mergeCell ref="BR830:BR831"/>
    <mergeCell ref="BS830:BS831"/>
    <mergeCell ref="CD830:CD831"/>
    <mergeCell ref="AS834:AS835"/>
    <mergeCell ref="AT834:AT835"/>
    <mergeCell ref="AU834:AU835"/>
    <mergeCell ref="AV834:AV835"/>
    <mergeCell ref="AW834:AW835"/>
    <mergeCell ref="AX834:AX835"/>
    <mergeCell ref="AY834:AY835"/>
    <mergeCell ref="AZ834:AZ835"/>
    <mergeCell ref="BI834:BI835"/>
    <mergeCell ref="BK834:BK835"/>
    <mergeCell ref="BR834:BR835"/>
    <mergeCell ref="BS834:BS835"/>
    <mergeCell ref="CD834:CD835"/>
    <mergeCell ref="B836:B837"/>
    <mergeCell ref="C836:C837"/>
    <mergeCell ref="D836:D837"/>
    <mergeCell ref="E836:E837"/>
    <mergeCell ref="G836:G837"/>
    <mergeCell ref="H836:H837"/>
    <mergeCell ref="J836:J837"/>
    <mergeCell ref="K836:K837"/>
    <mergeCell ref="M836:M837"/>
    <mergeCell ref="N836:N837"/>
    <mergeCell ref="O836:O837"/>
    <mergeCell ref="Q836:Q837"/>
    <mergeCell ref="R836:R837"/>
    <mergeCell ref="S836:S837"/>
    <mergeCell ref="T836:T837"/>
    <mergeCell ref="U836:U837"/>
    <mergeCell ref="V836:V837"/>
    <mergeCell ref="W836:W837"/>
    <mergeCell ref="Y836:Y837"/>
    <mergeCell ref="AZ832:AZ833"/>
    <mergeCell ref="BI832:BI833"/>
    <mergeCell ref="BK832:BK833"/>
    <mergeCell ref="BR832:BR833"/>
    <mergeCell ref="BS832:BS833"/>
    <mergeCell ref="CD832:CD833"/>
    <mergeCell ref="B834:B835"/>
    <mergeCell ref="C834:C835"/>
    <mergeCell ref="D834:D835"/>
    <mergeCell ref="E834:E835"/>
    <mergeCell ref="G834:G835"/>
    <mergeCell ref="H834:H835"/>
    <mergeCell ref="J834:J835"/>
    <mergeCell ref="K834:K835"/>
    <mergeCell ref="M834:M835"/>
    <mergeCell ref="N834:N835"/>
    <mergeCell ref="O834:O835"/>
    <mergeCell ref="Q834:Q835"/>
    <mergeCell ref="R834:R835"/>
    <mergeCell ref="S834:S835"/>
    <mergeCell ref="T834:T835"/>
    <mergeCell ref="U834:U835"/>
    <mergeCell ref="V834:V835"/>
    <mergeCell ref="W834:W835"/>
    <mergeCell ref="Y834:Y835"/>
    <mergeCell ref="Z834:Z835"/>
    <mergeCell ref="AA834:AA835"/>
    <mergeCell ref="AB834:AB835"/>
    <mergeCell ref="AC834:AC835"/>
    <mergeCell ref="AD834:AD835"/>
    <mergeCell ref="AF834:AF835"/>
    <mergeCell ref="AP834:AP835"/>
    <mergeCell ref="BR836:BR837"/>
    <mergeCell ref="BS836:BS837"/>
    <mergeCell ref="CD836:CD837"/>
    <mergeCell ref="B838:B839"/>
    <mergeCell ref="C838:C839"/>
    <mergeCell ref="D838:D839"/>
    <mergeCell ref="E838:E839"/>
    <mergeCell ref="G838:G839"/>
    <mergeCell ref="H838:H839"/>
    <mergeCell ref="J838:J839"/>
    <mergeCell ref="K838:K839"/>
    <mergeCell ref="M838:M839"/>
    <mergeCell ref="N838:N839"/>
    <mergeCell ref="O838:O839"/>
    <mergeCell ref="Q838:Q839"/>
    <mergeCell ref="R838:R839"/>
    <mergeCell ref="S838:S839"/>
    <mergeCell ref="T838:T839"/>
    <mergeCell ref="U838:U839"/>
    <mergeCell ref="V838:V839"/>
    <mergeCell ref="W838:W839"/>
    <mergeCell ref="Y838:Y839"/>
    <mergeCell ref="Z838:Z839"/>
    <mergeCell ref="AA838:AA839"/>
    <mergeCell ref="AB838:AB839"/>
    <mergeCell ref="AC838:AC839"/>
    <mergeCell ref="AD838:AD839"/>
    <mergeCell ref="AF838:AF839"/>
    <mergeCell ref="AP838:AP839"/>
    <mergeCell ref="AS838:AS839"/>
    <mergeCell ref="AT838:AT839"/>
    <mergeCell ref="AU838:AU839"/>
    <mergeCell ref="Z836:Z837"/>
    <mergeCell ref="AA836:AA837"/>
    <mergeCell ref="AB836:AB837"/>
    <mergeCell ref="AC836:AC837"/>
    <mergeCell ref="AD836:AD837"/>
    <mergeCell ref="AF836:AF837"/>
    <mergeCell ref="AP836:AP837"/>
    <mergeCell ref="AS836:AS837"/>
    <mergeCell ref="AT836:AT837"/>
    <mergeCell ref="AU836:AU837"/>
    <mergeCell ref="AV836:AV837"/>
    <mergeCell ref="AW836:AW837"/>
    <mergeCell ref="AX836:AX837"/>
    <mergeCell ref="AY836:AY837"/>
    <mergeCell ref="AZ836:AZ837"/>
    <mergeCell ref="BI836:BI837"/>
    <mergeCell ref="BK836:BK837"/>
    <mergeCell ref="AC840:AC841"/>
    <mergeCell ref="AD840:AD841"/>
    <mergeCell ref="AF840:AF841"/>
    <mergeCell ref="AP840:AP841"/>
    <mergeCell ref="AS840:AS841"/>
    <mergeCell ref="AT840:AT841"/>
    <mergeCell ref="AU840:AU841"/>
    <mergeCell ref="AV840:AV841"/>
    <mergeCell ref="AW840:AW841"/>
    <mergeCell ref="AX840:AX841"/>
    <mergeCell ref="AY840:AY841"/>
    <mergeCell ref="AZ840:AZ841"/>
    <mergeCell ref="BI840:BI841"/>
    <mergeCell ref="BK840:BK841"/>
    <mergeCell ref="BR840:BR841"/>
    <mergeCell ref="BS840:BS841"/>
    <mergeCell ref="CD840:CD841"/>
    <mergeCell ref="AV838:AV839"/>
    <mergeCell ref="AW838:AW839"/>
    <mergeCell ref="AX838:AX839"/>
    <mergeCell ref="AY838:AY839"/>
    <mergeCell ref="AZ838:AZ839"/>
    <mergeCell ref="BI838:BI839"/>
    <mergeCell ref="BK838:BK839"/>
    <mergeCell ref="BR838:BR839"/>
    <mergeCell ref="BS838:BS839"/>
    <mergeCell ref="CD838:CD839"/>
    <mergeCell ref="B840:B841"/>
    <mergeCell ref="C840:C841"/>
    <mergeCell ref="D840:D841"/>
    <mergeCell ref="E840:E841"/>
    <mergeCell ref="G840:G841"/>
    <mergeCell ref="H840:H841"/>
    <mergeCell ref="J840:J841"/>
    <mergeCell ref="K840:K841"/>
    <mergeCell ref="M840:M841"/>
    <mergeCell ref="N840:N841"/>
    <mergeCell ref="O840:O841"/>
    <mergeCell ref="Q840:Q841"/>
    <mergeCell ref="R840:R841"/>
    <mergeCell ref="S840:S841"/>
    <mergeCell ref="T840:T841"/>
    <mergeCell ref="U840:U841"/>
    <mergeCell ref="V840:V841"/>
    <mergeCell ref="W840:W841"/>
    <mergeCell ref="Y840:Y841"/>
    <mergeCell ref="Z840:Z841"/>
    <mergeCell ref="AA840:AA841"/>
    <mergeCell ref="AB840:AB841"/>
    <mergeCell ref="W842:W843"/>
    <mergeCell ref="Y842:Y843"/>
    <mergeCell ref="Z842:Z843"/>
    <mergeCell ref="AA842:AA843"/>
    <mergeCell ref="AB842:AB843"/>
    <mergeCell ref="AC842:AC843"/>
    <mergeCell ref="AD842:AD843"/>
    <mergeCell ref="AF842:AF843"/>
    <mergeCell ref="AP842:AP843"/>
    <mergeCell ref="AS842:AS843"/>
    <mergeCell ref="AT842:AT843"/>
    <mergeCell ref="AU842:AU843"/>
    <mergeCell ref="AV842:AV843"/>
    <mergeCell ref="AW842:AW843"/>
    <mergeCell ref="AX842:AX843"/>
    <mergeCell ref="AY842:AY843"/>
    <mergeCell ref="AZ842:AZ843"/>
    <mergeCell ref="B842:B843"/>
    <mergeCell ref="C842:C843"/>
    <mergeCell ref="D842:D843"/>
    <mergeCell ref="E842:E843"/>
    <mergeCell ref="G842:G843"/>
    <mergeCell ref="H842:H843"/>
    <mergeCell ref="J842:J843"/>
    <mergeCell ref="K842:K843"/>
    <mergeCell ref="M842:M843"/>
    <mergeCell ref="N842:N843"/>
    <mergeCell ref="O842:O843"/>
    <mergeCell ref="Q842:Q843"/>
    <mergeCell ref="R842:R843"/>
    <mergeCell ref="S842:S843"/>
    <mergeCell ref="T842:T843"/>
    <mergeCell ref="U842:U843"/>
    <mergeCell ref="V842:V843"/>
    <mergeCell ref="AT844:AT845"/>
    <mergeCell ref="AU844:AU845"/>
    <mergeCell ref="AV844:AV845"/>
    <mergeCell ref="AW844:AW845"/>
    <mergeCell ref="AX844:AX845"/>
    <mergeCell ref="AY844:AY845"/>
    <mergeCell ref="AZ844:AZ845"/>
    <mergeCell ref="BI844:BI845"/>
    <mergeCell ref="BK844:BK845"/>
    <mergeCell ref="BR844:BR845"/>
    <mergeCell ref="BS844:BS845"/>
    <mergeCell ref="CD844:CD845"/>
    <mergeCell ref="B846:B847"/>
    <mergeCell ref="C846:C847"/>
    <mergeCell ref="D846:D847"/>
    <mergeCell ref="E846:E847"/>
    <mergeCell ref="G846:G847"/>
    <mergeCell ref="H846:H847"/>
    <mergeCell ref="J846:J847"/>
    <mergeCell ref="K846:K847"/>
    <mergeCell ref="M846:M847"/>
    <mergeCell ref="N846:N847"/>
    <mergeCell ref="O846:O847"/>
    <mergeCell ref="Q846:Q847"/>
    <mergeCell ref="R846:R847"/>
    <mergeCell ref="S846:S847"/>
    <mergeCell ref="T846:T847"/>
    <mergeCell ref="U846:U847"/>
    <mergeCell ref="V846:V847"/>
    <mergeCell ref="W846:W847"/>
    <mergeCell ref="Y846:Y847"/>
    <mergeCell ref="Z846:Z847"/>
    <mergeCell ref="BI842:BI843"/>
    <mergeCell ref="BK842:BK843"/>
    <mergeCell ref="BR842:BR843"/>
    <mergeCell ref="BS842:BS843"/>
    <mergeCell ref="CD842:CD843"/>
    <mergeCell ref="B844:B845"/>
    <mergeCell ref="C844:C845"/>
    <mergeCell ref="D844:D845"/>
    <mergeCell ref="E844:E845"/>
    <mergeCell ref="G844:G845"/>
    <mergeCell ref="H844:H845"/>
    <mergeCell ref="J844:J845"/>
    <mergeCell ref="K844:K845"/>
    <mergeCell ref="M844:M845"/>
    <mergeCell ref="N844:N845"/>
    <mergeCell ref="O844:O845"/>
    <mergeCell ref="Q844:Q845"/>
    <mergeCell ref="R844:R845"/>
    <mergeCell ref="S844:S845"/>
    <mergeCell ref="T844:T845"/>
    <mergeCell ref="U844:U845"/>
    <mergeCell ref="V844:V845"/>
    <mergeCell ref="W844:W845"/>
    <mergeCell ref="Y844:Y845"/>
    <mergeCell ref="Z844:Z845"/>
    <mergeCell ref="AA844:AA845"/>
    <mergeCell ref="AB844:AB845"/>
    <mergeCell ref="AC844:AC845"/>
    <mergeCell ref="AD844:AD845"/>
    <mergeCell ref="AF844:AF845"/>
    <mergeCell ref="AP844:AP845"/>
    <mergeCell ref="AS844:AS845"/>
    <mergeCell ref="BS846:BS847"/>
    <mergeCell ref="CD846:CD847"/>
    <mergeCell ref="B848:B849"/>
    <mergeCell ref="C848:C849"/>
    <mergeCell ref="D848:D849"/>
    <mergeCell ref="E848:E849"/>
    <mergeCell ref="G848:G849"/>
    <mergeCell ref="H848:H849"/>
    <mergeCell ref="J848:J849"/>
    <mergeCell ref="K848:K849"/>
    <mergeCell ref="M848:M849"/>
    <mergeCell ref="N848:N849"/>
    <mergeCell ref="O848:O849"/>
    <mergeCell ref="Q848:Q849"/>
    <mergeCell ref="R848:R849"/>
    <mergeCell ref="S848:S849"/>
    <mergeCell ref="T848:T849"/>
    <mergeCell ref="U848:U849"/>
    <mergeCell ref="V848:V849"/>
    <mergeCell ref="W848:W849"/>
    <mergeCell ref="Y848:Y849"/>
    <mergeCell ref="Z848:Z849"/>
    <mergeCell ref="AA848:AA849"/>
    <mergeCell ref="AB848:AB849"/>
    <mergeCell ref="AC848:AC849"/>
    <mergeCell ref="AD848:AD849"/>
    <mergeCell ref="AF848:AF849"/>
    <mergeCell ref="AP848:AP849"/>
    <mergeCell ref="AS848:AS849"/>
    <mergeCell ref="AT848:AT849"/>
    <mergeCell ref="AU848:AU849"/>
    <mergeCell ref="AV848:AV849"/>
    <mergeCell ref="AA846:AA847"/>
    <mergeCell ref="AB846:AB847"/>
    <mergeCell ref="AC846:AC847"/>
    <mergeCell ref="AD846:AD847"/>
    <mergeCell ref="AF846:AF847"/>
    <mergeCell ref="AP846:AP847"/>
    <mergeCell ref="AS846:AS847"/>
    <mergeCell ref="AT846:AT847"/>
    <mergeCell ref="AU846:AU847"/>
    <mergeCell ref="AV846:AV847"/>
    <mergeCell ref="AW846:AW847"/>
    <mergeCell ref="AX846:AX847"/>
    <mergeCell ref="AY846:AY847"/>
    <mergeCell ref="AZ846:AZ847"/>
    <mergeCell ref="BI846:BI847"/>
    <mergeCell ref="BK846:BK847"/>
    <mergeCell ref="BR846:BR847"/>
    <mergeCell ref="B852:B853"/>
    <mergeCell ref="C852:C853"/>
    <mergeCell ref="D852:D853"/>
    <mergeCell ref="E852:E853"/>
    <mergeCell ref="G852:G853"/>
    <mergeCell ref="H852:H853"/>
    <mergeCell ref="J852:J853"/>
    <mergeCell ref="K852:K853"/>
    <mergeCell ref="M852:M853"/>
    <mergeCell ref="N852:N853"/>
    <mergeCell ref="O852:O853"/>
    <mergeCell ref="Q852:Q853"/>
    <mergeCell ref="R852:R853"/>
    <mergeCell ref="S852:S853"/>
    <mergeCell ref="T852:T853"/>
    <mergeCell ref="U852:U853"/>
    <mergeCell ref="AW848:AW849"/>
    <mergeCell ref="AX848:AX849"/>
    <mergeCell ref="AY848:AY849"/>
    <mergeCell ref="AZ848:AZ849"/>
    <mergeCell ref="BI848:BI849"/>
    <mergeCell ref="BK848:BK849"/>
    <mergeCell ref="BR848:BR849"/>
    <mergeCell ref="BS848:BS849"/>
    <mergeCell ref="CD848:CD849"/>
    <mergeCell ref="B850:B851"/>
    <mergeCell ref="C850:C851"/>
    <mergeCell ref="D850:D851"/>
    <mergeCell ref="E850:E851"/>
    <mergeCell ref="G850:G851"/>
    <mergeCell ref="H850:H851"/>
    <mergeCell ref="J850:J851"/>
    <mergeCell ref="K850:K851"/>
    <mergeCell ref="M850:M851"/>
    <mergeCell ref="N850:N851"/>
    <mergeCell ref="O850:O851"/>
    <mergeCell ref="Q850:Q851"/>
    <mergeCell ref="R850:R851"/>
    <mergeCell ref="S850:S851"/>
    <mergeCell ref="T850:T851"/>
    <mergeCell ref="U850:U851"/>
    <mergeCell ref="V850:V851"/>
    <mergeCell ref="W850:W851"/>
    <mergeCell ref="Y850:Y851"/>
    <mergeCell ref="Z850:Z851"/>
    <mergeCell ref="AA850:AA851"/>
    <mergeCell ref="AB850:AB851"/>
    <mergeCell ref="AC850:AC851"/>
    <mergeCell ref="V852:V853"/>
    <mergeCell ref="W852:W853"/>
    <mergeCell ref="Y852:Y853"/>
    <mergeCell ref="Z852:Z853"/>
    <mergeCell ref="AA852:AA853"/>
    <mergeCell ref="AB852:AB853"/>
    <mergeCell ref="AC852:AC853"/>
    <mergeCell ref="AD852:AD853"/>
    <mergeCell ref="AF852:AF853"/>
    <mergeCell ref="AP852:AP853"/>
    <mergeCell ref="AS852:AS853"/>
    <mergeCell ref="AT852:AT853"/>
    <mergeCell ref="AU852:AU853"/>
    <mergeCell ref="AV852:AV853"/>
    <mergeCell ref="AW852:AW853"/>
    <mergeCell ref="AX852:AX853"/>
    <mergeCell ref="AY852:AY853"/>
    <mergeCell ref="AD850:AD851"/>
    <mergeCell ref="AF850:AF851"/>
    <mergeCell ref="AP850:AP851"/>
    <mergeCell ref="AS850:AS851"/>
    <mergeCell ref="AT850:AT851"/>
    <mergeCell ref="AU850:AU851"/>
    <mergeCell ref="AV850:AV851"/>
    <mergeCell ref="AW850:AW851"/>
    <mergeCell ref="AX850:AX851"/>
    <mergeCell ref="AY850:AY851"/>
    <mergeCell ref="AZ850:AZ851"/>
    <mergeCell ref="BI850:BI851"/>
    <mergeCell ref="BK850:BK851"/>
    <mergeCell ref="BR850:BR851"/>
    <mergeCell ref="BS850:BS851"/>
    <mergeCell ref="CD850:CD851"/>
    <mergeCell ref="AS854:AS855"/>
    <mergeCell ref="AT854:AT855"/>
    <mergeCell ref="AU854:AU855"/>
    <mergeCell ref="AV854:AV855"/>
    <mergeCell ref="AW854:AW855"/>
    <mergeCell ref="AX854:AX855"/>
    <mergeCell ref="AY854:AY855"/>
    <mergeCell ref="AZ854:AZ855"/>
    <mergeCell ref="BI854:BI855"/>
    <mergeCell ref="BK854:BK855"/>
    <mergeCell ref="BR854:BR855"/>
    <mergeCell ref="BS854:BS855"/>
    <mergeCell ref="CD854:CD855"/>
    <mergeCell ref="B856:B857"/>
    <mergeCell ref="C856:C857"/>
    <mergeCell ref="D856:D857"/>
    <mergeCell ref="E856:E857"/>
    <mergeCell ref="G856:G857"/>
    <mergeCell ref="H856:H857"/>
    <mergeCell ref="J856:J857"/>
    <mergeCell ref="K856:K857"/>
    <mergeCell ref="M856:M857"/>
    <mergeCell ref="N856:N857"/>
    <mergeCell ref="O856:O857"/>
    <mergeCell ref="Q856:Q857"/>
    <mergeCell ref="R856:R857"/>
    <mergeCell ref="S856:S857"/>
    <mergeCell ref="T856:T857"/>
    <mergeCell ref="U856:U857"/>
    <mergeCell ref="V856:V857"/>
    <mergeCell ref="W856:W857"/>
    <mergeCell ref="Y856:Y857"/>
    <mergeCell ref="AZ852:AZ853"/>
    <mergeCell ref="BI852:BI853"/>
    <mergeCell ref="BK852:BK853"/>
    <mergeCell ref="BR852:BR853"/>
    <mergeCell ref="BS852:BS853"/>
    <mergeCell ref="CD852:CD853"/>
    <mergeCell ref="B854:B855"/>
    <mergeCell ref="C854:C855"/>
    <mergeCell ref="D854:D855"/>
    <mergeCell ref="E854:E855"/>
    <mergeCell ref="G854:G855"/>
    <mergeCell ref="H854:H855"/>
    <mergeCell ref="J854:J855"/>
    <mergeCell ref="K854:K855"/>
    <mergeCell ref="M854:M855"/>
    <mergeCell ref="N854:N855"/>
    <mergeCell ref="O854:O855"/>
    <mergeCell ref="Q854:Q855"/>
    <mergeCell ref="R854:R855"/>
    <mergeCell ref="S854:S855"/>
    <mergeCell ref="T854:T855"/>
    <mergeCell ref="U854:U855"/>
    <mergeCell ref="V854:V855"/>
    <mergeCell ref="W854:W855"/>
    <mergeCell ref="Y854:Y855"/>
    <mergeCell ref="Z854:Z855"/>
    <mergeCell ref="AA854:AA855"/>
    <mergeCell ref="AB854:AB855"/>
    <mergeCell ref="AC854:AC855"/>
    <mergeCell ref="AD854:AD855"/>
    <mergeCell ref="AF854:AF855"/>
    <mergeCell ref="AP854:AP855"/>
    <mergeCell ref="BR856:BR857"/>
    <mergeCell ref="BS856:BS857"/>
    <mergeCell ref="CD856:CD857"/>
    <mergeCell ref="B858:B859"/>
    <mergeCell ref="C858:C859"/>
    <mergeCell ref="D858:D859"/>
    <mergeCell ref="E858:E859"/>
    <mergeCell ref="G858:G859"/>
    <mergeCell ref="H858:H859"/>
    <mergeCell ref="J858:J859"/>
    <mergeCell ref="K858:K859"/>
    <mergeCell ref="M858:M859"/>
    <mergeCell ref="N858:N859"/>
    <mergeCell ref="O858:O859"/>
    <mergeCell ref="Q858:Q859"/>
    <mergeCell ref="R858:R859"/>
    <mergeCell ref="S858:S859"/>
    <mergeCell ref="T858:T859"/>
    <mergeCell ref="U858:U859"/>
    <mergeCell ref="V858:V859"/>
    <mergeCell ref="W858:W859"/>
    <mergeCell ref="Y858:Y859"/>
    <mergeCell ref="Z858:Z859"/>
    <mergeCell ref="AA858:AA859"/>
    <mergeCell ref="AB858:AB859"/>
    <mergeCell ref="AC858:AC859"/>
    <mergeCell ref="AD858:AD859"/>
    <mergeCell ref="AF858:AF859"/>
    <mergeCell ref="AP858:AP859"/>
    <mergeCell ref="AS858:AS859"/>
    <mergeCell ref="AT858:AT859"/>
    <mergeCell ref="AU858:AU859"/>
    <mergeCell ref="Z856:Z857"/>
    <mergeCell ref="AA856:AA857"/>
    <mergeCell ref="AB856:AB857"/>
    <mergeCell ref="AC856:AC857"/>
    <mergeCell ref="AD856:AD857"/>
    <mergeCell ref="AF856:AF857"/>
    <mergeCell ref="AP856:AP857"/>
    <mergeCell ref="AS856:AS857"/>
    <mergeCell ref="AT856:AT857"/>
    <mergeCell ref="AU856:AU857"/>
    <mergeCell ref="AV856:AV857"/>
    <mergeCell ref="AW856:AW857"/>
    <mergeCell ref="AX856:AX857"/>
    <mergeCell ref="AY856:AY857"/>
    <mergeCell ref="AZ856:AZ857"/>
    <mergeCell ref="BI856:BI857"/>
    <mergeCell ref="BK856:BK857"/>
    <mergeCell ref="AC860:AC861"/>
    <mergeCell ref="AD860:AD861"/>
    <mergeCell ref="AF860:AF861"/>
    <mergeCell ref="AP860:AP861"/>
    <mergeCell ref="AS860:AS861"/>
    <mergeCell ref="AT860:AT861"/>
    <mergeCell ref="AU860:AU861"/>
    <mergeCell ref="AV860:AV861"/>
    <mergeCell ref="AW860:AW861"/>
    <mergeCell ref="AX860:AX861"/>
    <mergeCell ref="AY860:AY861"/>
    <mergeCell ref="AZ860:AZ861"/>
    <mergeCell ref="BI860:BI861"/>
    <mergeCell ref="BK860:BK861"/>
    <mergeCell ref="BR860:BR861"/>
    <mergeCell ref="BS860:BS861"/>
    <mergeCell ref="CD860:CD861"/>
    <mergeCell ref="AV858:AV859"/>
    <mergeCell ref="AW858:AW859"/>
    <mergeCell ref="AX858:AX859"/>
    <mergeCell ref="AY858:AY859"/>
    <mergeCell ref="AZ858:AZ859"/>
    <mergeCell ref="BI858:BI859"/>
    <mergeCell ref="BK858:BK859"/>
    <mergeCell ref="BR858:BR859"/>
    <mergeCell ref="BS858:BS859"/>
    <mergeCell ref="CD858:CD859"/>
    <mergeCell ref="B860:B861"/>
    <mergeCell ref="C860:C861"/>
    <mergeCell ref="D860:D861"/>
    <mergeCell ref="E860:E861"/>
    <mergeCell ref="G860:G861"/>
    <mergeCell ref="H860:H861"/>
    <mergeCell ref="J860:J861"/>
    <mergeCell ref="K860:K861"/>
    <mergeCell ref="M860:M861"/>
    <mergeCell ref="N860:N861"/>
    <mergeCell ref="O860:O861"/>
    <mergeCell ref="Q860:Q861"/>
    <mergeCell ref="R860:R861"/>
    <mergeCell ref="S860:S861"/>
    <mergeCell ref="T860:T861"/>
    <mergeCell ref="U860:U861"/>
    <mergeCell ref="V860:V861"/>
    <mergeCell ref="W860:W861"/>
    <mergeCell ref="Y860:Y861"/>
    <mergeCell ref="Z860:Z861"/>
    <mergeCell ref="AA860:AA861"/>
    <mergeCell ref="AB860:AB861"/>
    <mergeCell ref="W862:W863"/>
    <mergeCell ref="Y862:Y863"/>
    <mergeCell ref="Z862:Z863"/>
    <mergeCell ref="AA862:AA863"/>
    <mergeCell ref="AB862:AB863"/>
    <mergeCell ref="AC862:AC863"/>
    <mergeCell ref="AD862:AD863"/>
    <mergeCell ref="AF862:AF863"/>
    <mergeCell ref="AP862:AP863"/>
    <mergeCell ref="AS862:AS863"/>
    <mergeCell ref="AT862:AT863"/>
    <mergeCell ref="AU862:AU863"/>
    <mergeCell ref="AV862:AV863"/>
    <mergeCell ref="AW862:AW863"/>
    <mergeCell ref="AX862:AX863"/>
    <mergeCell ref="AY862:AY863"/>
    <mergeCell ref="AZ862:AZ863"/>
    <mergeCell ref="B862:B863"/>
    <mergeCell ref="C862:C863"/>
    <mergeCell ref="D862:D863"/>
    <mergeCell ref="E862:E863"/>
    <mergeCell ref="G862:G863"/>
    <mergeCell ref="H862:H863"/>
    <mergeCell ref="J862:J863"/>
    <mergeCell ref="K862:K863"/>
    <mergeCell ref="M862:M863"/>
    <mergeCell ref="N862:N863"/>
    <mergeCell ref="O862:O863"/>
    <mergeCell ref="Q862:Q863"/>
    <mergeCell ref="R862:R863"/>
    <mergeCell ref="S862:S863"/>
    <mergeCell ref="T862:T863"/>
    <mergeCell ref="U862:U863"/>
    <mergeCell ref="V862:V863"/>
    <mergeCell ref="AT864:AT865"/>
    <mergeCell ref="AU864:AU865"/>
    <mergeCell ref="AV864:AV865"/>
    <mergeCell ref="AW864:AW865"/>
    <mergeCell ref="AX864:AX865"/>
    <mergeCell ref="AY864:AY865"/>
    <mergeCell ref="AZ864:AZ865"/>
    <mergeCell ref="BI864:BI865"/>
    <mergeCell ref="BK864:BK865"/>
    <mergeCell ref="BR864:BR865"/>
    <mergeCell ref="BS864:BS865"/>
    <mergeCell ref="CD864:CD865"/>
    <mergeCell ref="B866:B867"/>
    <mergeCell ref="C866:C867"/>
    <mergeCell ref="D866:D867"/>
    <mergeCell ref="E866:E867"/>
    <mergeCell ref="G866:G867"/>
    <mergeCell ref="H866:H867"/>
    <mergeCell ref="J866:J867"/>
    <mergeCell ref="K866:K867"/>
    <mergeCell ref="M866:M867"/>
    <mergeCell ref="N866:N867"/>
    <mergeCell ref="O866:O867"/>
    <mergeCell ref="Q866:Q867"/>
    <mergeCell ref="R866:R867"/>
    <mergeCell ref="S866:S867"/>
    <mergeCell ref="T866:T867"/>
    <mergeCell ref="U866:U867"/>
    <mergeCell ref="V866:V867"/>
    <mergeCell ref="W866:W867"/>
    <mergeCell ref="Y866:Y867"/>
    <mergeCell ref="Z866:Z867"/>
    <mergeCell ref="BI862:BI863"/>
    <mergeCell ref="BK862:BK863"/>
    <mergeCell ref="BR862:BR863"/>
    <mergeCell ref="BS862:BS863"/>
    <mergeCell ref="CD862:CD863"/>
    <mergeCell ref="B864:B865"/>
    <mergeCell ref="C864:C865"/>
    <mergeCell ref="D864:D865"/>
    <mergeCell ref="E864:E865"/>
    <mergeCell ref="G864:G865"/>
    <mergeCell ref="H864:H865"/>
    <mergeCell ref="J864:J865"/>
    <mergeCell ref="K864:K865"/>
    <mergeCell ref="M864:M865"/>
    <mergeCell ref="N864:N865"/>
    <mergeCell ref="O864:O865"/>
    <mergeCell ref="Q864:Q865"/>
    <mergeCell ref="R864:R865"/>
    <mergeCell ref="S864:S865"/>
    <mergeCell ref="T864:T865"/>
    <mergeCell ref="U864:U865"/>
    <mergeCell ref="V864:V865"/>
    <mergeCell ref="W864:W865"/>
    <mergeCell ref="Y864:Y865"/>
    <mergeCell ref="Z864:Z865"/>
    <mergeCell ref="AA864:AA865"/>
    <mergeCell ref="AB864:AB865"/>
    <mergeCell ref="AC864:AC865"/>
    <mergeCell ref="AD864:AD865"/>
    <mergeCell ref="AF864:AF865"/>
    <mergeCell ref="AP864:AP865"/>
    <mergeCell ref="AS864:AS865"/>
    <mergeCell ref="BS866:BS867"/>
    <mergeCell ref="CD866:CD867"/>
    <mergeCell ref="B868:B869"/>
    <mergeCell ref="C868:C869"/>
    <mergeCell ref="D868:D869"/>
    <mergeCell ref="E868:E869"/>
    <mergeCell ref="G868:G869"/>
    <mergeCell ref="H868:H869"/>
    <mergeCell ref="J868:J869"/>
    <mergeCell ref="K868:K869"/>
    <mergeCell ref="M868:M869"/>
    <mergeCell ref="N868:N869"/>
    <mergeCell ref="O868:O869"/>
    <mergeCell ref="Q868:Q869"/>
    <mergeCell ref="R868:R869"/>
    <mergeCell ref="S868:S869"/>
    <mergeCell ref="T868:T869"/>
    <mergeCell ref="U868:U869"/>
    <mergeCell ref="V868:V869"/>
    <mergeCell ref="W868:W869"/>
    <mergeCell ref="Y868:Y869"/>
    <mergeCell ref="Z868:Z869"/>
    <mergeCell ref="AA868:AA869"/>
    <mergeCell ref="AB868:AB869"/>
    <mergeCell ref="AC868:AC869"/>
    <mergeCell ref="AD868:AD869"/>
    <mergeCell ref="AF868:AF869"/>
    <mergeCell ref="AP868:AP869"/>
    <mergeCell ref="AS868:AS869"/>
    <mergeCell ref="AT868:AT869"/>
    <mergeCell ref="AU868:AU869"/>
    <mergeCell ref="AV868:AV869"/>
    <mergeCell ref="AA866:AA867"/>
    <mergeCell ref="AB866:AB867"/>
    <mergeCell ref="AC866:AC867"/>
    <mergeCell ref="AD866:AD867"/>
    <mergeCell ref="AF866:AF867"/>
    <mergeCell ref="AP866:AP867"/>
    <mergeCell ref="AS866:AS867"/>
    <mergeCell ref="AT866:AT867"/>
    <mergeCell ref="AU866:AU867"/>
    <mergeCell ref="AV866:AV867"/>
    <mergeCell ref="AW866:AW867"/>
    <mergeCell ref="AX866:AX867"/>
    <mergeCell ref="AY866:AY867"/>
    <mergeCell ref="AZ866:AZ867"/>
    <mergeCell ref="BI866:BI867"/>
    <mergeCell ref="BK866:BK867"/>
    <mergeCell ref="BR866:BR867"/>
    <mergeCell ref="B872:B873"/>
    <mergeCell ref="C872:C873"/>
    <mergeCell ref="D872:D873"/>
    <mergeCell ref="E872:E873"/>
    <mergeCell ref="G872:G873"/>
    <mergeCell ref="H872:H873"/>
    <mergeCell ref="J872:J873"/>
    <mergeCell ref="K872:K873"/>
    <mergeCell ref="M872:M873"/>
    <mergeCell ref="N872:N873"/>
    <mergeCell ref="O872:O873"/>
    <mergeCell ref="Q872:Q873"/>
    <mergeCell ref="R872:R873"/>
    <mergeCell ref="S872:S873"/>
    <mergeCell ref="T872:T873"/>
    <mergeCell ref="U872:U873"/>
    <mergeCell ref="AW868:AW869"/>
    <mergeCell ref="AX868:AX869"/>
    <mergeCell ref="AY868:AY869"/>
    <mergeCell ref="AZ868:AZ869"/>
    <mergeCell ref="BI868:BI869"/>
    <mergeCell ref="BK868:BK869"/>
    <mergeCell ref="BR868:BR869"/>
    <mergeCell ref="BS868:BS869"/>
    <mergeCell ref="CD868:CD869"/>
    <mergeCell ref="B870:B871"/>
    <mergeCell ref="C870:C871"/>
    <mergeCell ref="D870:D871"/>
    <mergeCell ref="E870:E871"/>
    <mergeCell ref="G870:G871"/>
    <mergeCell ref="H870:H871"/>
    <mergeCell ref="J870:J871"/>
    <mergeCell ref="K870:K871"/>
    <mergeCell ref="M870:M871"/>
    <mergeCell ref="N870:N871"/>
    <mergeCell ref="O870:O871"/>
    <mergeCell ref="Q870:Q871"/>
    <mergeCell ref="R870:R871"/>
    <mergeCell ref="S870:S871"/>
    <mergeCell ref="T870:T871"/>
    <mergeCell ref="U870:U871"/>
    <mergeCell ref="V870:V871"/>
    <mergeCell ref="W870:W871"/>
    <mergeCell ref="Y870:Y871"/>
    <mergeCell ref="Z870:Z871"/>
    <mergeCell ref="AA870:AA871"/>
    <mergeCell ref="AB870:AB871"/>
    <mergeCell ref="AC870:AC871"/>
    <mergeCell ref="V872:V873"/>
    <mergeCell ref="W872:W873"/>
    <mergeCell ref="Y872:Y873"/>
    <mergeCell ref="Z872:Z873"/>
    <mergeCell ref="AA872:AA873"/>
    <mergeCell ref="AB872:AB873"/>
    <mergeCell ref="AC872:AC873"/>
    <mergeCell ref="AD872:AD873"/>
    <mergeCell ref="AF872:AF873"/>
    <mergeCell ref="AP872:AP873"/>
    <mergeCell ref="AS872:AS873"/>
    <mergeCell ref="AT872:AT873"/>
    <mergeCell ref="AU872:AU873"/>
    <mergeCell ref="AV872:AV873"/>
    <mergeCell ref="AW872:AW873"/>
    <mergeCell ref="AX872:AX873"/>
    <mergeCell ref="AY872:AY873"/>
    <mergeCell ref="AD870:AD871"/>
    <mergeCell ref="AF870:AF871"/>
    <mergeCell ref="AP870:AP871"/>
    <mergeCell ref="AS870:AS871"/>
    <mergeCell ref="AT870:AT871"/>
    <mergeCell ref="AU870:AU871"/>
    <mergeCell ref="AV870:AV871"/>
    <mergeCell ref="AW870:AW871"/>
    <mergeCell ref="AX870:AX871"/>
    <mergeCell ref="AY870:AY871"/>
    <mergeCell ref="AZ870:AZ871"/>
    <mergeCell ref="BI870:BI871"/>
    <mergeCell ref="BK870:BK871"/>
    <mergeCell ref="BR870:BR871"/>
    <mergeCell ref="BS870:BS871"/>
    <mergeCell ref="CD870:CD871"/>
    <mergeCell ref="AS874:AS875"/>
    <mergeCell ref="AT874:AT875"/>
    <mergeCell ref="AU874:AU875"/>
    <mergeCell ref="AV874:AV875"/>
    <mergeCell ref="AW874:AW875"/>
    <mergeCell ref="AX874:AX875"/>
    <mergeCell ref="AY874:AY875"/>
    <mergeCell ref="AZ874:AZ875"/>
    <mergeCell ref="BI874:BI875"/>
    <mergeCell ref="BK874:BK875"/>
    <mergeCell ref="BR874:BR875"/>
    <mergeCell ref="BS874:BS875"/>
    <mergeCell ref="CD874:CD875"/>
    <mergeCell ref="B876:B877"/>
    <mergeCell ref="C876:C877"/>
    <mergeCell ref="D876:D877"/>
    <mergeCell ref="E876:E877"/>
    <mergeCell ref="G876:G877"/>
    <mergeCell ref="H876:H877"/>
    <mergeCell ref="J876:J877"/>
    <mergeCell ref="K876:K877"/>
    <mergeCell ref="M876:M877"/>
    <mergeCell ref="N876:N877"/>
    <mergeCell ref="O876:O877"/>
    <mergeCell ref="Q876:Q877"/>
    <mergeCell ref="R876:R877"/>
    <mergeCell ref="S876:S877"/>
    <mergeCell ref="T876:T877"/>
    <mergeCell ref="U876:U877"/>
    <mergeCell ref="V876:V877"/>
    <mergeCell ref="W876:W877"/>
    <mergeCell ref="Y876:Y877"/>
    <mergeCell ref="AZ872:AZ873"/>
    <mergeCell ref="BI872:BI873"/>
    <mergeCell ref="BK872:BK873"/>
    <mergeCell ref="BR872:BR873"/>
    <mergeCell ref="BS872:BS873"/>
    <mergeCell ref="CD872:CD873"/>
    <mergeCell ref="B874:B875"/>
    <mergeCell ref="C874:C875"/>
    <mergeCell ref="D874:D875"/>
    <mergeCell ref="E874:E875"/>
    <mergeCell ref="G874:G875"/>
    <mergeCell ref="H874:H875"/>
    <mergeCell ref="J874:J875"/>
    <mergeCell ref="K874:K875"/>
    <mergeCell ref="M874:M875"/>
    <mergeCell ref="N874:N875"/>
    <mergeCell ref="O874:O875"/>
    <mergeCell ref="Q874:Q875"/>
    <mergeCell ref="R874:R875"/>
    <mergeCell ref="S874:S875"/>
    <mergeCell ref="T874:T875"/>
    <mergeCell ref="U874:U875"/>
    <mergeCell ref="V874:V875"/>
    <mergeCell ref="W874:W875"/>
    <mergeCell ref="Y874:Y875"/>
    <mergeCell ref="Z874:Z875"/>
    <mergeCell ref="AA874:AA875"/>
    <mergeCell ref="AB874:AB875"/>
    <mergeCell ref="AC874:AC875"/>
    <mergeCell ref="AD874:AD875"/>
    <mergeCell ref="AF874:AF875"/>
    <mergeCell ref="AP874:AP875"/>
    <mergeCell ref="BR876:BR877"/>
    <mergeCell ref="BS876:BS877"/>
    <mergeCell ref="CD876:CD877"/>
    <mergeCell ref="B878:B879"/>
    <mergeCell ref="C878:C879"/>
    <mergeCell ref="D878:D879"/>
    <mergeCell ref="E878:E879"/>
    <mergeCell ref="G878:G879"/>
    <mergeCell ref="H878:H879"/>
    <mergeCell ref="J878:J879"/>
    <mergeCell ref="K878:K879"/>
    <mergeCell ref="M878:M879"/>
    <mergeCell ref="N878:N879"/>
    <mergeCell ref="O878:O879"/>
    <mergeCell ref="Q878:Q879"/>
    <mergeCell ref="R878:R879"/>
    <mergeCell ref="S878:S879"/>
    <mergeCell ref="T878:T879"/>
    <mergeCell ref="U878:U879"/>
    <mergeCell ref="V878:V879"/>
    <mergeCell ref="W878:W879"/>
    <mergeCell ref="Y878:Y879"/>
    <mergeCell ref="Z878:Z879"/>
    <mergeCell ref="AA878:AA879"/>
    <mergeCell ref="AB878:AB879"/>
    <mergeCell ref="AC878:AC879"/>
    <mergeCell ref="AD878:AD879"/>
    <mergeCell ref="AF878:AF879"/>
    <mergeCell ref="AP878:AP879"/>
    <mergeCell ref="AS878:AS879"/>
    <mergeCell ref="AT878:AT879"/>
    <mergeCell ref="AU878:AU879"/>
    <mergeCell ref="Z876:Z877"/>
    <mergeCell ref="AA876:AA877"/>
    <mergeCell ref="AB876:AB877"/>
    <mergeCell ref="AC876:AC877"/>
    <mergeCell ref="AD876:AD877"/>
    <mergeCell ref="AF876:AF877"/>
    <mergeCell ref="AP876:AP877"/>
    <mergeCell ref="AS876:AS877"/>
    <mergeCell ref="AT876:AT877"/>
    <mergeCell ref="AU876:AU877"/>
    <mergeCell ref="AV876:AV877"/>
    <mergeCell ref="AW876:AW877"/>
    <mergeCell ref="AX876:AX877"/>
    <mergeCell ref="AY876:AY877"/>
    <mergeCell ref="AZ876:AZ877"/>
    <mergeCell ref="BI876:BI877"/>
    <mergeCell ref="BK876:BK877"/>
    <mergeCell ref="AC880:AC881"/>
    <mergeCell ref="AD880:AD881"/>
    <mergeCell ref="AF880:AF881"/>
    <mergeCell ref="AP880:AP881"/>
    <mergeCell ref="AS880:AS881"/>
    <mergeCell ref="AT880:AT881"/>
    <mergeCell ref="AU880:AU881"/>
    <mergeCell ref="AV880:AV881"/>
    <mergeCell ref="AW880:AW881"/>
    <mergeCell ref="AX880:AX881"/>
    <mergeCell ref="AY880:AY881"/>
    <mergeCell ref="AZ880:AZ881"/>
    <mergeCell ref="BI880:BI881"/>
    <mergeCell ref="BK880:BK881"/>
    <mergeCell ref="BR880:BR881"/>
    <mergeCell ref="BS880:BS881"/>
    <mergeCell ref="CD880:CD881"/>
    <mergeCell ref="AV878:AV879"/>
    <mergeCell ref="AW878:AW879"/>
    <mergeCell ref="AX878:AX879"/>
    <mergeCell ref="AY878:AY879"/>
    <mergeCell ref="AZ878:AZ879"/>
    <mergeCell ref="BI878:BI879"/>
    <mergeCell ref="BK878:BK879"/>
    <mergeCell ref="BR878:BR879"/>
    <mergeCell ref="BS878:BS879"/>
    <mergeCell ref="CD878:CD879"/>
    <mergeCell ref="B880:B881"/>
    <mergeCell ref="C880:C881"/>
    <mergeCell ref="D880:D881"/>
    <mergeCell ref="E880:E881"/>
    <mergeCell ref="G880:G881"/>
    <mergeCell ref="H880:H881"/>
    <mergeCell ref="J880:J881"/>
    <mergeCell ref="K880:K881"/>
    <mergeCell ref="M880:M881"/>
    <mergeCell ref="N880:N881"/>
    <mergeCell ref="O880:O881"/>
    <mergeCell ref="Q880:Q881"/>
    <mergeCell ref="R880:R881"/>
    <mergeCell ref="S880:S881"/>
    <mergeCell ref="T880:T881"/>
    <mergeCell ref="U880:U881"/>
    <mergeCell ref="V880:V881"/>
    <mergeCell ref="W880:W881"/>
    <mergeCell ref="Y880:Y881"/>
    <mergeCell ref="Z880:Z881"/>
    <mergeCell ref="AA880:AA881"/>
    <mergeCell ref="AB880:AB881"/>
    <mergeCell ref="W882:W883"/>
    <mergeCell ref="Y882:Y883"/>
    <mergeCell ref="Z882:Z883"/>
    <mergeCell ref="AA882:AA883"/>
    <mergeCell ref="AB882:AB883"/>
    <mergeCell ref="AC882:AC883"/>
    <mergeCell ref="AD882:AD883"/>
    <mergeCell ref="AF882:AF883"/>
    <mergeCell ref="AP882:AP883"/>
    <mergeCell ref="AS882:AS883"/>
    <mergeCell ref="AT882:AT883"/>
    <mergeCell ref="AU882:AU883"/>
    <mergeCell ref="AV882:AV883"/>
    <mergeCell ref="AW882:AW883"/>
    <mergeCell ref="AX882:AX883"/>
    <mergeCell ref="AY882:AY883"/>
    <mergeCell ref="AZ882:AZ883"/>
    <mergeCell ref="B882:B883"/>
    <mergeCell ref="C882:C883"/>
    <mergeCell ref="D882:D883"/>
    <mergeCell ref="E882:E883"/>
    <mergeCell ref="G882:G883"/>
    <mergeCell ref="H882:H883"/>
    <mergeCell ref="J882:J883"/>
    <mergeCell ref="K882:K883"/>
    <mergeCell ref="M882:M883"/>
    <mergeCell ref="N882:N883"/>
    <mergeCell ref="O882:O883"/>
    <mergeCell ref="Q882:Q883"/>
    <mergeCell ref="R882:R883"/>
    <mergeCell ref="S882:S883"/>
    <mergeCell ref="T882:T883"/>
    <mergeCell ref="U882:U883"/>
    <mergeCell ref="V882:V883"/>
    <mergeCell ref="AT884:AT885"/>
    <mergeCell ref="AU884:AU885"/>
    <mergeCell ref="AV884:AV885"/>
    <mergeCell ref="AW884:AW885"/>
    <mergeCell ref="AX884:AX885"/>
    <mergeCell ref="AY884:AY885"/>
    <mergeCell ref="AZ884:AZ885"/>
    <mergeCell ref="BI884:BI885"/>
    <mergeCell ref="BK884:BK885"/>
    <mergeCell ref="BR884:BR885"/>
    <mergeCell ref="BS884:BS885"/>
    <mergeCell ref="CD884:CD885"/>
    <mergeCell ref="B886:B887"/>
    <mergeCell ref="C886:C887"/>
    <mergeCell ref="D886:D887"/>
    <mergeCell ref="E886:E887"/>
    <mergeCell ref="G886:G887"/>
    <mergeCell ref="H886:H887"/>
    <mergeCell ref="J886:J887"/>
    <mergeCell ref="K886:K887"/>
    <mergeCell ref="M886:M887"/>
    <mergeCell ref="N886:N887"/>
    <mergeCell ref="O886:O887"/>
    <mergeCell ref="Q886:Q887"/>
    <mergeCell ref="R886:R887"/>
    <mergeCell ref="S886:S887"/>
    <mergeCell ref="T886:T887"/>
    <mergeCell ref="U886:U887"/>
    <mergeCell ref="V886:V887"/>
    <mergeCell ref="W886:W887"/>
    <mergeCell ref="Y886:Y887"/>
    <mergeCell ref="Z886:Z887"/>
    <mergeCell ref="BI882:BI883"/>
    <mergeCell ref="BK882:BK883"/>
    <mergeCell ref="BR882:BR883"/>
    <mergeCell ref="BS882:BS883"/>
    <mergeCell ref="CD882:CD883"/>
    <mergeCell ref="B884:B885"/>
    <mergeCell ref="C884:C885"/>
    <mergeCell ref="D884:D885"/>
    <mergeCell ref="E884:E885"/>
    <mergeCell ref="G884:G885"/>
    <mergeCell ref="H884:H885"/>
    <mergeCell ref="J884:J885"/>
    <mergeCell ref="K884:K885"/>
    <mergeCell ref="M884:M885"/>
    <mergeCell ref="N884:N885"/>
    <mergeCell ref="O884:O885"/>
    <mergeCell ref="Q884:Q885"/>
    <mergeCell ref="R884:R885"/>
    <mergeCell ref="S884:S885"/>
    <mergeCell ref="T884:T885"/>
    <mergeCell ref="U884:U885"/>
    <mergeCell ref="V884:V885"/>
    <mergeCell ref="W884:W885"/>
    <mergeCell ref="Y884:Y885"/>
    <mergeCell ref="Z884:Z885"/>
    <mergeCell ref="AA884:AA885"/>
    <mergeCell ref="AB884:AB885"/>
    <mergeCell ref="AC884:AC885"/>
    <mergeCell ref="AD884:AD885"/>
    <mergeCell ref="AF884:AF885"/>
    <mergeCell ref="AP884:AP885"/>
    <mergeCell ref="AS884:AS885"/>
    <mergeCell ref="BS886:BS887"/>
    <mergeCell ref="CD886:CD887"/>
    <mergeCell ref="B888:B889"/>
    <mergeCell ref="C888:C889"/>
    <mergeCell ref="D888:D889"/>
    <mergeCell ref="E888:E889"/>
    <mergeCell ref="G888:G889"/>
    <mergeCell ref="H888:H889"/>
    <mergeCell ref="J888:J889"/>
    <mergeCell ref="K888:K889"/>
    <mergeCell ref="M888:M889"/>
    <mergeCell ref="N888:N889"/>
    <mergeCell ref="O888:O889"/>
    <mergeCell ref="Q888:Q889"/>
    <mergeCell ref="R888:R889"/>
    <mergeCell ref="S888:S889"/>
    <mergeCell ref="T888:T889"/>
    <mergeCell ref="U888:U889"/>
    <mergeCell ref="V888:V889"/>
    <mergeCell ref="W888:W889"/>
    <mergeCell ref="Y888:Y889"/>
    <mergeCell ref="Z888:Z889"/>
    <mergeCell ref="AA888:AA889"/>
    <mergeCell ref="AB888:AB889"/>
    <mergeCell ref="AC888:AC889"/>
    <mergeCell ref="AD888:AD889"/>
    <mergeCell ref="AF888:AF889"/>
    <mergeCell ref="AP888:AP889"/>
    <mergeCell ref="AS888:AS889"/>
    <mergeCell ref="AT888:AT889"/>
    <mergeCell ref="AU888:AU889"/>
    <mergeCell ref="AV888:AV889"/>
    <mergeCell ref="AA886:AA887"/>
    <mergeCell ref="AB886:AB887"/>
    <mergeCell ref="AC886:AC887"/>
    <mergeCell ref="AD886:AD887"/>
    <mergeCell ref="AF886:AF887"/>
    <mergeCell ref="AP886:AP887"/>
    <mergeCell ref="AS886:AS887"/>
    <mergeCell ref="AT886:AT887"/>
    <mergeCell ref="AU886:AU887"/>
    <mergeCell ref="AV886:AV887"/>
    <mergeCell ref="AW886:AW887"/>
    <mergeCell ref="AX886:AX887"/>
    <mergeCell ref="AY886:AY887"/>
    <mergeCell ref="AZ886:AZ887"/>
    <mergeCell ref="BI886:BI887"/>
    <mergeCell ref="BK886:BK887"/>
    <mergeCell ref="BR886:BR887"/>
    <mergeCell ref="B892:B893"/>
    <mergeCell ref="C892:C893"/>
    <mergeCell ref="D892:D893"/>
    <mergeCell ref="E892:E893"/>
    <mergeCell ref="G892:G893"/>
    <mergeCell ref="H892:H893"/>
    <mergeCell ref="J892:J893"/>
    <mergeCell ref="K892:K893"/>
    <mergeCell ref="M892:M893"/>
    <mergeCell ref="N892:N893"/>
    <mergeCell ref="O892:O893"/>
    <mergeCell ref="Q892:Q893"/>
    <mergeCell ref="R892:R893"/>
    <mergeCell ref="S892:S893"/>
    <mergeCell ref="T892:T893"/>
    <mergeCell ref="U892:U893"/>
    <mergeCell ref="AW888:AW889"/>
    <mergeCell ref="AX888:AX889"/>
    <mergeCell ref="AY888:AY889"/>
    <mergeCell ref="AZ888:AZ889"/>
    <mergeCell ref="BI888:BI889"/>
    <mergeCell ref="BK888:BK889"/>
    <mergeCell ref="BR888:BR889"/>
    <mergeCell ref="BS888:BS889"/>
    <mergeCell ref="CD888:CD889"/>
    <mergeCell ref="B890:B891"/>
    <mergeCell ref="C890:C891"/>
    <mergeCell ref="D890:D891"/>
    <mergeCell ref="E890:E891"/>
    <mergeCell ref="G890:G891"/>
    <mergeCell ref="H890:H891"/>
    <mergeCell ref="J890:J891"/>
    <mergeCell ref="K890:K891"/>
    <mergeCell ref="M890:M891"/>
    <mergeCell ref="N890:N891"/>
    <mergeCell ref="O890:O891"/>
    <mergeCell ref="Q890:Q891"/>
    <mergeCell ref="R890:R891"/>
    <mergeCell ref="S890:S891"/>
    <mergeCell ref="T890:T891"/>
    <mergeCell ref="U890:U891"/>
    <mergeCell ref="V890:V891"/>
    <mergeCell ref="W890:W891"/>
    <mergeCell ref="Y890:Y891"/>
    <mergeCell ref="Z890:Z891"/>
    <mergeCell ref="AA890:AA891"/>
    <mergeCell ref="AB890:AB891"/>
    <mergeCell ref="AC890:AC891"/>
    <mergeCell ref="V892:V893"/>
    <mergeCell ref="W892:W893"/>
    <mergeCell ref="Y892:Y893"/>
    <mergeCell ref="Z892:Z893"/>
    <mergeCell ref="AA892:AA893"/>
    <mergeCell ref="AB892:AB893"/>
    <mergeCell ref="AC892:AC893"/>
    <mergeCell ref="AD892:AD893"/>
    <mergeCell ref="AF892:AF893"/>
    <mergeCell ref="AP892:AP893"/>
    <mergeCell ref="AS892:AS893"/>
    <mergeCell ref="AT892:AT893"/>
    <mergeCell ref="AU892:AU893"/>
    <mergeCell ref="AV892:AV893"/>
    <mergeCell ref="AW892:AW893"/>
    <mergeCell ref="AX892:AX893"/>
    <mergeCell ref="AY892:AY893"/>
    <mergeCell ref="AD890:AD891"/>
    <mergeCell ref="AF890:AF891"/>
    <mergeCell ref="AP890:AP891"/>
    <mergeCell ref="AS890:AS891"/>
    <mergeCell ref="AT890:AT891"/>
    <mergeCell ref="AU890:AU891"/>
    <mergeCell ref="AV890:AV891"/>
    <mergeCell ref="AW890:AW891"/>
    <mergeCell ref="AX890:AX891"/>
    <mergeCell ref="AY890:AY891"/>
    <mergeCell ref="AZ890:AZ891"/>
    <mergeCell ref="BI890:BI891"/>
    <mergeCell ref="BK890:BK891"/>
    <mergeCell ref="BR890:BR891"/>
    <mergeCell ref="BS890:BS891"/>
    <mergeCell ref="CD890:CD891"/>
    <mergeCell ref="AS894:AS895"/>
    <mergeCell ref="AT894:AT895"/>
    <mergeCell ref="AU894:AU895"/>
    <mergeCell ref="AV894:AV895"/>
    <mergeCell ref="AW894:AW895"/>
    <mergeCell ref="AX894:AX895"/>
    <mergeCell ref="AY894:AY895"/>
    <mergeCell ref="AZ894:AZ895"/>
    <mergeCell ref="BI894:BI895"/>
    <mergeCell ref="BK894:BK895"/>
    <mergeCell ref="BR894:BR895"/>
    <mergeCell ref="BS894:BS895"/>
    <mergeCell ref="CD894:CD895"/>
    <mergeCell ref="B896:B897"/>
    <mergeCell ref="C896:C897"/>
    <mergeCell ref="D896:D897"/>
    <mergeCell ref="E896:E897"/>
    <mergeCell ref="G896:G897"/>
    <mergeCell ref="H896:H897"/>
    <mergeCell ref="J896:J897"/>
    <mergeCell ref="K896:K897"/>
    <mergeCell ref="M896:M897"/>
    <mergeCell ref="N896:N897"/>
    <mergeCell ref="O896:O897"/>
    <mergeCell ref="Q896:Q897"/>
    <mergeCell ref="R896:R897"/>
    <mergeCell ref="S896:S897"/>
    <mergeCell ref="T896:T897"/>
    <mergeCell ref="U896:U897"/>
    <mergeCell ref="V896:V897"/>
    <mergeCell ref="W896:W897"/>
    <mergeCell ref="Y896:Y897"/>
    <mergeCell ref="AZ892:AZ893"/>
    <mergeCell ref="BI892:BI893"/>
    <mergeCell ref="BK892:BK893"/>
    <mergeCell ref="BR892:BR893"/>
    <mergeCell ref="BS892:BS893"/>
    <mergeCell ref="CD892:CD893"/>
    <mergeCell ref="B894:B895"/>
    <mergeCell ref="C894:C895"/>
    <mergeCell ref="D894:D895"/>
    <mergeCell ref="E894:E895"/>
    <mergeCell ref="G894:G895"/>
    <mergeCell ref="H894:H895"/>
    <mergeCell ref="J894:J895"/>
    <mergeCell ref="K894:K895"/>
    <mergeCell ref="M894:M895"/>
    <mergeCell ref="N894:N895"/>
    <mergeCell ref="O894:O895"/>
    <mergeCell ref="Q894:Q895"/>
    <mergeCell ref="R894:R895"/>
    <mergeCell ref="S894:S895"/>
    <mergeCell ref="T894:T895"/>
    <mergeCell ref="U894:U895"/>
    <mergeCell ref="V894:V895"/>
    <mergeCell ref="W894:W895"/>
    <mergeCell ref="Y894:Y895"/>
    <mergeCell ref="Z894:Z895"/>
    <mergeCell ref="AA894:AA895"/>
    <mergeCell ref="AB894:AB895"/>
    <mergeCell ref="AC894:AC895"/>
    <mergeCell ref="AD894:AD895"/>
    <mergeCell ref="AF894:AF895"/>
    <mergeCell ref="AP894:AP895"/>
    <mergeCell ref="BR896:BR897"/>
    <mergeCell ref="BS896:BS897"/>
    <mergeCell ref="CD896:CD897"/>
    <mergeCell ref="B898:B899"/>
    <mergeCell ref="C898:C899"/>
    <mergeCell ref="D898:D899"/>
    <mergeCell ref="E898:E899"/>
    <mergeCell ref="G898:G899"/>
    <mergeCell ref="H898:H899"/>
    <mergeCell ref="J898:J899"/>
    <mergeCell ref="K898:K899"/>
    <mergeCell ref="M898:M899"/>
    <mergeCell ref="N898:N899"/>
    <mergeCell ref="O898:O899"/>
    <mergeCell ref="Q898:Q899"/>
    <mergeCell ref="R898:R899"/>
    <mergeCell ref="S898:S899"/>
    <mergeCell ref="T898:T899"/>
    <mergeCell ref="U898:U899"/>
    <mergeCell ref="V898:V899"/>
    <mergeCell ref="W898:W899"/>
    <mergeCell ref="Y898:Y899"/>
    <mergeCell ref="Z898:Z899"/>
    <mergeCell ref="AA898:AA899"/>
    <mergeCell ref="AB898:AB899"/>
    <mergeCell ref="AC898:AC899"/>
    <mergeCell ref="AD898:AD899"/>
    <mergeCell ref="AF898:AF899"/>
    <mergeCell ref="AP898:AP899"/>
    <mergeCell ref="AS898:AS899"/>
    <mergeCell ref="AT898:AT899"/>
    <mergeCell ref="AU898:AU899"/>
    <mergeCell ref="Z896:Z897"/>
    <mergeCell ref="AA896:AA897"/>
    <mergeCell ref="AB896:AB897"/>
    <mergeCell ref="AC896:AC897"/>
    <mergeCell ref="AD896:AD897"/>
    <mergeCell ref="AF896:AF897"/>
    <mergeCell ref="AP896:AP897"/>
    <mergeCell ref="AS896:AS897"/>
    <mergeCell ref="AT896:AT897"/>
    <mergeCell ref="AU896:AU897"/>
    <mergeCell ref="AV896:AV897"/>
    <mergeCell ref="AW896:AW897"/>
    <mergeCell ref="AX896:AX897"/>
    <mergeCell ref="AY896:AY897"/>
    <mergeCell ref="AZ896:AZ897"/>
    <mergeCell ref="BI896:BI897"/>
    <mergeCell ref="BK896:BK897"/>
    <mergeCell ref="AC900:AC901"/>
    <mergeCell ref="AD900:AD901"/>
    <mergeCell ref="AF900:AF901"/>
    <mergeCell ref="AP900:AP901"/>
    <mergeCell ref="AS900:AS901"/>
    <mergeCell ref="AT900:AT901"/>
    <mergeCell ref="AU900:AU901"/>
    <mergeCell ref="AV900:AV901"/>
    <mergeCell ref="AW900:AW901"/>
    <mergeCell ref="AX900:AX901"/>
    <mergeCell ref="AY900:AY901"/>
    <mergeCell ref="AZ900:AZ901"/>
    <mergeCell ref="BI900:BI901"/>
    <mergeCell ref="BK900:BK901"/>
    <mergeCell ref="BR900:BR901"/>
    <mergeCell ref="BS900:BS901"/>
    <mergeCell ref="CD900:CD901"/>
    <mergeCell ref="AV898:AV899"/>
    <mergeCell ref="AW898:AW899"/>
    <mergeCell ref="AX898:AX899"/>
    <mergeCell ref="AY898:AY899"/>
    <mergeCell ref="AZ898:AZ899"/>
    <mergeCell ref="BI898:BI899"/>
    <mergeCell ref="BK898:BK899"/>
    <mergeCell ref="BR898:BR899"/>
    <mergeCell ref="BS898:BS899"/>
    <mergeCell ref="CD898:CD899"/>
    <mergeCell ref="B900:B901"/>
    <mergeCell ref="C900:C901"/>
    <mergeCell ref="D900:D901"/>
    <mergeCell ref="E900:E901"/>
    <mergeCell ref="G900:G901"/>
    <mergeCell ref="H900:H901"/>
    <mergeCell ref="J900:J901"/>
    <mergeCell ref="K900:K901"/>
    <mergeCell ref="M900:M901"/>
    <mergeCell ref="N900:N901"/>
    <mergeCell ref="O900:O901"/>
    <mergeCell ref="Q900:Q901"/>
    <mergeCell ref="R900:R901"/>
    <mergeCell ref="S900:S901"/>
    <mergeCell ref="T900:T901"/>
    <mergeCell ref="U900:U901"/>
    <mergeCell ref="V900:V901"/>
    <mergeCell ref="W900:W901"/>
    <mergeCell ref="Y900:Y901"/>
    <mergeCell ref="Z900:Z901"/>
    <mergeCell ref="AA900:AA901"/>
    <mergeCell ref="AB900:AB901"/>
    <mergeCell ref="W902:W903"/>
    <mergeCell ref="Y902:Y903"/>
    <mergeCell ref="Z902:Z903"/>
    <mergeCell ref="AA902:AA903"/>
    <mergeCell ref="AB902:AB903"/>
    <mergeCell ref="AC902:AC903"/>
    <mergeCell ref="AD902:AD903"/>
    <mergeCell ref="AF902:AF903"/>
    <mergeCell ref="AP902:AP903"/>
    <mergeCell ref="AS902:AS903"/>
    <mergeCell ref="AT902:AT903"/>
    <mergeCell ref="AU902:AU903"/>
    <mergeCell ref="AV902:AV903"/>
    <mergeCell ref="AW902:AW903"/>
    <mergeCell ref="AX902:AX903"/>
    <mergeCell ref="AY902:AY903"/>
    <mergeCell ref="AZ902:AZ903"/>
    <mergeCell ref="B902:B903"/>
    <mergeCell ref="C902:C903"/>
    <mergeCell ref="D902:D903"/>
    <mergeCell ref="E902:E903"/>
    <mergeCell ref="G902:G903"/>
    <mergeCell ref="H902:H903"/>
    <mergeCell ref="J902:J903"/>
    <mergeCell ref="K902:K903"/>
    <mergeCell ref="M902:M903"/>
    <mergeCell ref="N902:N903"/>
    <mergeCell ref="O902:O903"/>
    <mergeCell ref="Q902:Q903"/>
    <mergeCell ref="R902:R903"/>
    <mergeCell ref="S902:S903"/>
    <mergeCell ref="T902:T903"/>
    <mergeCell ref="U902:U903"/>
    <mergeCell ref="V902:V903"/>
    <mergeCell ref="AT904:AT905"/>
    <mergeCell ref="AU904:AU905"/>
    <mergeCell ref="AV904:AV905"/>
    <mergeCell ref="AW904:AW905"/>
    <mergeCell ref="AX904:AX905"/>
    <mergeCell ref="AY904:AY905"/>
    <mergeCell ref="AZ904:AZ905"/>
    <mergeCell ref="BI904:BI905"/>
    <mergeCell ref="BK904:BK905"/>
    <mergeCell ref="BR904:BR905"/>
    <mergeCell ref="BS904:BS905"/>
    <mergeCell ref="CD904:CD905"/>
    <mergeCell ref="B927:B928"/>
    <mergeCell ref="C927:C928"/>
    <mergeCell ref="D927:D928"/>
    <mergeCell ref="E927:E928"/>
    <mergeCell ref="G927:G928"/>
    <mergeCell ref="J927:J928"/>
    <mergeCell ref="K927:K928"/>
    <mergeCell ref="M927:M928"/>
    <mergeCell ref="N927:N928"/>
    <mergeCell ref="O927:O928"/>
    <mergeCell ref="Q927:Q928"/>
    <mergeCell ref="R927:R928"/>
    <mergeCell ref="S927:S928"/>
    <mergeCell ref="T927:T928"/>
    <mergeCell ref="U927:U928"/>
    <mergeCell ref="V927:V928"/>
    <mergeCell ref="W927:W928"/>
    <mergeCell ref="Y927:Y928"/>
    <mergeCell ref="Z927:Z928"/>
    <mergeCell ref="AA927:AA928"/>
    <mergeCell ref="BI902:BI903"/>
    <mergeCell ref="BK902:BK903"/>
    <mergeCell ref="BR902:BR903"/>
    <mergeCell ref="BS902:BS903"/>
    <mergeCell ref="CD902:CD903"/>
    <mergeCell ref="B904:B905"/>
    <mergeCell ref="C904:C905"/>
    <mergeCell ref="D904:D905"/>
    <mergeCell ref="E904:E905"/>
    <mergeCell ref="G904:G905"/>
    <mergeCell ref="H904:H905"/>
    <mergeCell ref="J904:J905"/>
    <mergeCell ref="K904:K905"/>
    <mergeCell ref="M904:M905"/>
    <mergeCell ref="N904:N905"/>
    <mergeCell ref="O904:O905"/>
    <mergeCell ref="Q904:Q905"/>
    <mergeCell ref="R904:R905"/>
    <mergeCell ref="S904:S905"/>
    <mergeCell ref="T904:T905"/>
    <mergeCell ref="U904:U905"/>
    <mergeCell ref="V904:V905"/>
    <mergeCell ref="W904:W905"/>
    <mergeCell ref="Y904:Y905"/>
    <mergeCell ref="Z904:Z905"/>
    <mergeCell ref="AA904:AA905"/>
    <mergeCell ref="AB904:AB905"/>
    <mergeCell ref="AC904:AC905"/>
    <mergeCell ref="AD904:AD905"/>
    <mergeCell ref="AF904:AF905"/>
    <mergeCell ref="AP904:AP905"/>
    <mergeCell ref="AS904:AS905"/>
    <mergeCell ref="AX929:AX930"/>
    <mergeCell ref="AY929:AY930"/>
    <mergeCell ref="AZ929:AZ930"/>
    <mergeCell ref="BI929:BI930"/>
    <mergeCell ref="BK929:BK930"/>
    <mergeCell ref="BR929:BR930"/>
    <mergeCell ref="BS929:BS930"/>
    <mergeCell ref="B931:B932"/>
    <mergeCell ref="C931:C932"/>
    <mergeCell ref="D931:D932"/>
    <mergeCell ref="E931:E932"/>
    <mergeCell ref="G931:G932"/>
    <mergeCell ref="J931:J932"/>
    <mergeCell ref="K931:K932"/>
    <mergeCell ref="M931:M932"/>
    <mergeCell ref="N931:N932"/>
    <mergeCell ref="O931:O932"/>
    <mergeCell ref="Q931:Q932"/>
    <mergeCell ref="R931:R932"/>
    <mergeCell ref="S931:S932"/>
    <mergeCell ref="T931:T932"/>
    <mergeCell ref="U931:U932"/>
    <mergeCell ref="V931:V932"/>
    <mergeCell ref="W931:W932"/>
    <mergeCell ref="Y931:Y932"/>
    <mergeCell ref="Z931:Z932"/>
    <mergeCell ref="AA931:AA932"/>
    <mergeCell ref="AB931:AB932"/>
    <mergeCell ref="AC931:AC932"/>
    <mergeCell ref="AD931:AD932"/>
    <mergeCell ref="AF931:AF932"/>
    <mergeCell ref="AP931:AP932"/>
    <mergeCell ref="BI927:BI928"/>
    <mergeCell ref="BK927:BK928"/>
    <mergeCell ref="BR927:BR928"/>
    <mergeCell ref="BS927:BS928"/>
    <mergeCell ref="B929:B930"/>
    <mergeCell ref="C929:C930"/>
    <mergeCell ref="D929:D930"/>
    <mergeCell ref="E929:E930"/>
    <mergeCell ref="G929:G930"/>
    <mergeCell ref="J929:J930"/>
    <mergeCell ref="K929:K930"/>
    <mergeCell ref="M929:M930"/>
    <mergeCell ref="N929:N930"/>
    <mergeCell ref="O929:O930"/>
    <mergeCell ref="Q929:Q930"/>
    <mergeCell ref="R929:R930"/>
    <mergeCell ref="S929:S930"/>
    <mergeCell ref="T929:T930"/>
    <mergeCell ref="U929:U930"/>
    <mergeCell ref="V929:V930"/>
    <mergeCell ref="W929:W930"/>
    <mergeCell ref="Y929:Y930"/>
    <mergeCell ref="Z929:Z930"/>
    <mergeCell ref="AA929:AA930"/>
    <mergeCell ref="AB929:AB930"/>
    <mergeCell ref="AC929:AC930"/>
    <mergeCell ref="AD929:AD930"/>
    <mergeCell ref="AF929:AF930"/>
    <mergeCell ref="AP929:AP930"/>
    <mergeCell ref="AS929:AS930"/>
    <mergeCell ref="AT929:AT930"/>
    <mergeCell ref="AU929:AU930"/>
    <mergeCell ref="AB933:AB934"/>
    <mergeCell ref="AC933:AC934"/>
    <mergeCell ref="AD933:AD934"/>
    <mergeCell ref="AF933:AF934"/>
    <mergeCell ref="AP933:AP934"/>
    <mergeCell ref="AS933:AS934"/>
    <mergeCell ref="AT933:AT934"/>
    <mergeCell ref="AU933:AU934"/>
    <mergeCell ref="AV933:AV934"/>
    <mergeCell ref="AW933:AW934"/>
    <mergeCell ref="AX933:AX934"/>
    <mergeCell ref="AY933:AY934"/>
    <mergeCell ref="AZ933:AZ934"/>
    <mergeCell ref="BI933:BI934"/>
    <mergeCell ref="BK933:BK934"/>
    <mergeCell ref="BR933:BR934"/>
    <mergeCell ref="BS933:BS934"/>
    <mergeCell ref="AS931:AS932"/>
    <mergeCell ref="AT931:AT932"/>
    <mergeCell ref="AU931:AU932"/>
    <mergeCell ref="AV931:AV932"/>
    <mergeCell ref="AW931:AW932"/>
    <mergeCell ref="AX931:AX932"/>
    <mergeCell ref="AY931:AY932"/>
    <mergeCell ref="AZ931:AZ932"/>
    <mergeCell ref="BI931:BI932"/>
    <mergeCell ref="BK931:BK932"/>
    <mergeCell ref="BR931:BR932"/>
    <mergeCell ref="BS931:BS932"/>
    <mergeCell ref="B933:B934"/>
    <mergeCell ref="C933:C934"/>
    <mergeCell ref="D933:D934"/>
    <mergeCell ref="E933:E934"/>
    <mergeCell ref="G933:G934"/>
    <mergeCell ref="J933:J934"/>
    <mergeCell ref="K933:K934"/>
    <mergeCell ref="M933:M934"/>
    <mergeCell ref="N933:N934"/>
    <mergeCell ref="O933:O934"/>
    <mergeCell ref="Q933:Q934"/>
    <mergeCell ref="R933:R934"/>
    <mergeCell ref="S933:S934"/>
    <mergeCell ref="T933:T934"/>
    <mergeCell ref="U933:U934"/>
    <mergeCell ref="V933:V934"/>
    <mergeCell ref="W933:W934"/>
    <mergeCell ref="Y933:Y934"/>
    <mergeCell ref="Z933:Z934"/>
    <mergeCell ref="AA933:AA934"/>
    <mergeCell ref="Y935:Y936"/>
    <mergeCell ref="Z935:Z936"/>
    <mergeCell ref="AA935:AA936"/>
    <mergeCell ref="AB935:AB936"/>
    <mergeCell ref="AC935:AC936"/>
    <mergeCell ref="AD935:AD936"/>
    <mergeCell ref="AF935:AF936"/>
    <mergeCell ref="AP935:AP936"/>
    <mergeCell ref="AS935:AS936"/>
    <mergeCell ref="AT935:AT936"/>
    <mergeCell ref="AU935:AU936"/>
    <mergeCell ref="AV935:AV936"/>
    <mergeCell ref="AW935:AW936"/>
    <mergeCell ref="AX935:AX936"/>
    <mergeCell ref="AY935:AY936"/>
    <mergeCell ref="AZ935:AZ936"/>
    <mergeCell ref="BI935:BI936"/>
    <mergeCell ref="B935:B936"/>
    <mergeCell ref="C935:C936"/>
    <mergeCell ref="D935:D936"/>
    <mergeCell ref="E935:E936"/>
    <mergeCell ref="G935:G936"/>
    <mergeCell ref="J935:J936"/>
    <mergeCell ref="K935:K936"/>
    <mergeCell ref="M935:M936"/>
    <mergeCell ref="N935:N936"/>
    <mergeCell ref="O935:O936"/>
    <mergeCell ref="Q935:Q936"/>
    <mergeCell ref="R935:R936"/>
    <mergeCell ref="S935:S936"/>
    <mergeCell ref="T935:T936"/>
    <mergeCell ref="U935:U936"/>
    <mergeCell ref="V935:V936"/>
    <mergeCell ref="W935:W936"/>
    <mergeCell ref="AW937:AW938"/>
    <mergeCell ref="AX937:AX938"/>
    <mergeCell ref="AY937:AY938"/>
    <mergeCell ref="AZ937:AZ938"/>
    <mergeCell ref="BI937:BI938"/>
    <mergeCell ref="BK937:BK938"/>
    <mergeCell ref="BR937:BR938"/>
    <mergeCell ref="BS937:BS938"/>
    <mergeCell ref="B939:B940"/>
    <mergeCell ref="C939:C940"/>
    <mergeCell ref="D939:D940"/>
    <mergeCell ref="E939:E940"/>
    <mergeCell ref="G939:G940"/>
    <mergeCell ref="J939:J940"/>
    <mergeCell ref="K939:K940"/>
    <mergeCell ref="M939:M940"/>
    <mergeCell ref="N939:N940"/>
    <mergeCell ref="O939:O940"/>
    <mergeCell ref="Q939:Q940"/>
    <mergeCell ref="R939:R940"/>
    <mergeCell ref="S939:S940"/>
    <mergeCell ref="T939:T940"/>
    <mergeCell ref="U939:U940"/>
    <mergeCell ref="V939:V940"/>
    <mergeCell ref="W939:W940"/>
    <mergeCell ref="Y939:Y940"/>
    <mergeCell ref="Z939:Z940"/>
    <mergeCell ref="AA939:AA940"/>
    <mergeCell ref="AB939:AB940"/>
    <mergeCell ref="AC939:AC940"/>
    <mergeCell ref="AD939:AD940"/>
    <mergeCell ref="AF939:AF940"/>
    <mergeCell ref="BK935:BK936"/>
    <mergeCell ref="BR935:BR936"/>
    <mergeCell ref="BS935:BS936"/>
    <mergeCell ref="B937:B938"/>
    <mergeCell ref="C937:C938"/>
    <mergeCell ref="D937:D938"/>
    <mergeCell ref="E937:E938"/>
    <mergeCell ref="G937:G938"/>
    <mergeCell ref="J937:J938"/>
    <mergeCell ref="K937:K938"/>
    <mergeCell ref="M937:M938"/>
    <mergeCell ref="N937:N938"/>
    <mergeCell ref="O937:O938"/>
    <mergeCell ref="Q937:Q938"/>
    <mergeCell ref="R937:R938"/>
    <mergeCell ref="S937:S938"/>
    <mergeCell ref="T937:T938"/>
    <mergeCell ref="U937:U938"/>
    <mergeCell ref="V937:V938"/>
    <mergeCell ref="W937:W938"/>
    <mergeCell ref="Y937:Y938"/>
    <mergeCell ref="Z937:Z938"/>
    <mergeCell ref="AA937:AA938"/>
    <mergeCell ref="AB937:AB938"/>
    <mergeCell ref="AC937:AC938"/>
    <mergeCell ref="AD937:AD938"/>
    <mergeCell ref="AF937:AF938"/>
    <mergeCell ref="AP937:AP938"/>
    <mergeCell ref="AS937:AS938"/>
    <mergeCell ref="AT937:AT938"/>
    <mergeCell ref="AU937:AU938"/>
    <mergeCell ref="AV937:AV938"/>
    <mergeCell ref="AA941:AA942"/>
    <mergeCell ref="AB941:AB942"/>
    <mergeCell ref="AC941:AC942"/>
    <mergeCell ref="AD941:AD942"/>
    <mergeCell ref="AF941:AF942"/>
    <mergeCell ref="AP941:AP942"/>
    <mergeCell ref="AS941:AS942"/>
    <mergeCell ref="AT941:AT942"/>
    <mergeCell ref="AU941:AU942"/>
    <mergeCell ref="AV941:AV942"/>
    <mergeCell ref="AW941:AW942"/>
    <mergeCell ref="AX941:AX942"/>
    <mergeCell ref="AY941:AY942"/>
    <mergeCell ref="AZ941:AZ942"/>
    <mergeCell ref="BI941:BI942"/>
    <mergeCell ref="BK941:BK942"/>
    <mergeCell ref="BR941:BR942"/>
    <mergeCell ref="AP939:AP940"/>
    <mergeCell ref="AS939:AS940"/>
    <mergeCell ref="AT939:AT940"/>
    <mergeCell ref="AU939:AU940"/>
    <mergeCell ref="AV939:AV940"/>
    <mergeCell ref="AW939:AW940"/>
    <mergeCell ref="AX939:AX940"/>
    <mergeCell ref="AY939:AY940"/>
    <mergeCell ref="AZ939:AZ940"/>
    <mergeCell ref="BI939:BI940"/>
    <mergeCell ref="BK939:BK940"/>
    <mergeCell ref="BR939:BR940"/>
    <mergeCell ref="BS939:BS940"/>
    <mergeCell ref="B941:B942"/>
    <mergeCell ref="C941:C942"/>
    <mergeCell ref="D941:D942"/>
    <mergeCell ref="E941:E942"/>
    <mergeCell ref="G941:G942"/>
    <mergeCell ref="J941:J942"/>
    <mergeCell ref="K941:K942"/>
    <mergeCell ref="M941:M942"/>
    <mergeCell ref="N941:N942"/>
    <mergeCell ref="O941:O942"/>
    <mergeCell ref="Q941:Q942"/>
    <mergeCell ref="R941:R942"/>
    <mergeCell ref="S941:S942"/>
    <mergeCell ref="T941:T942"/>
    <mergeCell ref="U941:U942"/>
    <mergeCell ref="V941:V942"/>
    <mergeCell ref="W941:W942"/>
    <mergeCell ref="Y941:Y942"/>
    <mergeCell ref="Z941:Z942"/>
    <mergeCell ref="P939:P940"/>
    <mergeCell ref="P941:P942"/>
    <mergeCell ref="AY943:AY944"/>
    <mergeCell ref="AZ943:AZ944"/>
    <mergeCell ref="BI943:BI944"/>
    <mergeCell ref="BK943:BK944"/>
    <mergeCell ref="BR943:BR944"/>
    <mergeCell ref="BS943:BS944"/>
    <mergeCell ref="B945:B946"/>
    <mergeCell ref="C945:C946"/>
    <mergeCell ref="D945:D946"/>
    <mergeCell ref="E945:E946"/>
    <mergeCell ref="G945:G946"/>
    <mergeCell ref="J945:J946"/>
    <mergeCell ref="K945:K946"/>
    <mergeCell ref="M945:M946"/>
    <mergeCell ref="N945:N946"/>
    <mergeCell ref="O945:O946"/>
    <mergeCell ref="Q945:Q946"/>
    <mergeCell ref="R945:R946"/>
    <mergeCell ref="S945:S946"/>
    <mergeCell ref="T945:T946"/>
    <mergeCell ref="U945:U946"/>
    <mergeCell ref="V945:V946"/>
    <mergeCell ref="W945:W946"/>
    <mergeCell ref="Y945:Y946"/>
    <mergeCell ref="Z945:Z946"/>
    <mergeCell ref="AA945:AA946"/>
    <mergeCell ref="AB945:AB946"/>
    <mergeCell ref="AC945:AC946"/>
    <mergeCell ref="AD945:AD946"/>
    <mergeCell ref="AF945:AF946"/>
    <mergeCell ref="AP945:AP946"/>
    <mergeCell ref="AS945:AS946"/>
    <mergeCell ref="BS941:BS942"/>
    <mergeCell ref="B943:B944"/>
    <mergeCell ref="C943:C944"/>
    <mergeCell ref="D943:D944"/>
    <mergeCell ref="E943:E944"/>
    <mergeCell ref="G943:G944"/>
    <mergeCell ref="J943:J944"/>
    <mergeCell ref="K943:K944"/>
    <mergeCell ref="M943:M944"/>
    <mergeCell ref="N943:N944"/>
    <mergeCell ref="O943:O944"/>
    <mergeCell ref="Q943:Q944"/>
    <mergeCell ref="R943:R944"/>
    <mergeCell ref="S943:S944"/>
    <mergeCell ref="T943:T944"/>
    <mergeCell ref="U943:U944"/>
    <mergeCell ref="V943:V944"/>
    <mergeCell ref="W943:W944"/>
    <mergeCell ref="Y943:Y944"/>
    <mergeCell ref="Z943:Z944"/>
    <mergeCell ref="AA943:AA944"/>
    <mergeCell ref="AB943:AB944"/>
    <mergeCell ref="AC943:AC944"/>
    <mergeCell ref="AD943:AD944"/>
    <mergeCell ref="AF943:AF944"/>
    <mergeCell ref="AP943:AP944"/>
    <mergeCell ref="AS943:AS944"/>
    <mergeCell ref="AT943:AT944"/>
    <mergeCell ref="AU943:AU944"/>
    <mergeCell ref="AV943:AV944"/>
    <mergeCell ref="AW943:AW944"/>
    <mergeCell ref="AX943:AX944"/>
    <mergeCell ref="B949:B950"/>
    <mergeCell ref="C949:C950"/>
    <mergeCell ref="D949:D950"/>
    <mergeCell ref="E949:E950"/>
    <mergeCell ref="G949:G950"/>
    <mergeCell ref="J949:J950"/>
    <mergeCell ref="K949:K950"/>
    <mergeCell ref="M949:M950"/>
    <mergeCell ref="N949:N950"/>
    <mergeCell ref="O949:O950"/>
    <mergeCell ref="Q949:Q950"/>
    <mergeCell ref="R949:R950"/>
    <mergeCell ref="S949:S950"/>
    <mergeCell ref="T949:T950"/>
    <mergeCell ref="U949:U950"/>
    <mergeCell ref="V949:V950"/>
    <mergeCell ref="AT945:AT946"/>
    <mergeCell ref="AU945:AU946"/>
    <mergeCell ref="AV945:AV946"/>
    <mergeCell ref="AW945:AW946"/>
    <mergeCell ref="AX945:AX946"/>
    <mergeCell ref="AY945:AY946"/>
    <mergeCell ref="AZ945:AZ946"/>
    <mergeCell ref="BI945:BI946"/>
    <mergeCell ref="BK945:BK946"/>
    <mergeCell ref="BR945:BR946"/>
    <mergeCell ref="BS945:BS946"/>
    <mergeCell ref="B947:B948"/>
    <mergeCell ref="C947:C948"/>
    <mergeCell ref="D947:D948"/>
    <mergeCell ref="E947:E948"/>
    <mergeCell ref="G947:G948"/>
    <mergeCell ref="J947:J948"/>
    <mergeCell ref="K947:K948"/>
    <mergeCell ref="M947:M948"/>
    <mergeCell ref="N947:N948"/>
    <mergeCell ref="O947:O948"/>
    <mergeCell ref="Q947:Q948"/>
    <mergeCell ref="R947:R948"/>
    <mergeCell ref="S947:S948"/>
    <mergeCell ref="T947:T948"/>
    <mergeCell ref="U947:U948"/>
    <mergeCell ref="V947:V948"/>
    <mergeCell ref="W947:W948"/>
    <mergeCell ref="Y947:Y948"/>
    <mergeCell ref="Z947:Z948"/>
    <mergeCell ref="AA947:AA948"/>
    <mergeCell ref="AB947:AB948"/>
    <mergeCell ref="W949:W950"/>
    <mergeCell ref="Y949:Y950"/>
    <mergeCell ref="Z949:Z950"/>
    <mergeCell ref="AA949:AA950"/>
    <mergeCell ref="AB949:AB950"/>
    <mergeCell ref="AC949:AC950"/>
    <mergeCell ref="AD949:AD950"/>
    <mergeCell ref="AF949:AF950"/>
    <mergeCell ref="AP949:AP950"/>
    <mergeCell ref="AS949:AS950"/>
    <mergeCell ref="AT949:AT950"/>
    <mergeCell ref="AU949:AU950"/>
    <mergeCell ref="AV949:AV950"/>
    <mergeCell ref="AW949:AW950"/>
    <mergeCell ref="AX949:AX950"/>
    <mergeCell ref="AY949:AY950"/>
    <mergeCell ref="AZ949:AZ950"/>
    <mergeCell ref="AC947:AC948"/>
    <mergeCell ref="AD947:AD948"/>
    <mergeCell ref="AF947:AF948"/>
    <mergeCell ref="AP947:AP948"/>
    <mergeCell ref="AS947:AS948"/>
    <mergeCell ref="AT947:AT948"/>
    <mergeCell ref="AU947:AU948"/>
    <mergeCell ref="AV947:AV948"/>
    <mergeCell ref="AW947:AW948"/>
    <mergeCell ref="AX947:AX948"/>
    <mergeCell ref="AY947:AY948"/>
    <mergeCell ref="AZ947:AZ948"/>
    <mergeCell ref="BI947:BI948"/>
    <mergeCell ref="BK947:BK948"/>
    <mergeCell ref="BR947:BR948"/>
    <mergeCell ref="BS947:BS948"/>
    <mergeCell ref="AV951:AV952"/>
    <mergeCell ref="AW951:AW952"/>
    <mergeCell ref="AX951:AX952"/>
    <mergeCell ref="AY951:AY952"/>
    <mergeCell ref="AZ951:AZ952"/>
    <mergeCell ref="BI951:BI952"/>
    <mergeCell ref="BK951:BK952"/>
    <mergeCell ref="BR951:BR952"/>
    <mergeCell ref="BS951:BS952"/>
    <mergeCell ref="B953:B954"/>
    <mergeCell ref="C953:C954"/>
    <mergeCell ref="D953:D954"/>
    <mergeCell ref="E953:E954"/>
    <mergeCell ref="G953:G954"/>
    <mergeCell ref="J953:J954"/>
    <mergeCell ref="K953:K954"/>
    <mergeCell ref="M953:M954"/>
    <mergeCell ref="N953:N954"/>
    <mergeCell ref="O953:O954"/>
    <mergeCell ref="Q953:Q954"/>
    <mergeCell ref="R953:R954"/>
    <mergeCell ref="S953:S954"/>
    <mergeCell ref="T953:T954"/>
    <mergeCell ref="U953:U954"/>
    <mergeCell ref="V953:V954"/>
    <mergeCell ref="W953:W954"/>
    <mergeCell ref="Y953:Y954"/>
    <mergeCell ref="Z953:Z954"/>
    <mergeCell ref="AA953:AA954"/>
    <mergeCell ref="AB953:AB954"/>
    <mergeCell ref="AC953:AC954"/>
    <mergeCell ref="AD953:AD954"/>
    <mergeCell ref="BI949:BI950"/>
    <mergeCell ref="BK949:BK950"/>
    <mergeCell ref="BR949:BR950"/>
    <mergeCell ref="BS949:BS950"/>
    <mergeCell ref="B951:B952"/>
    <mergeCell ref="C951:C952"/>
    <mergeCell ref="D951:D952"/>
    <mergeCell ref="E951:E952"/>
    <mergeCell ref="G951:G952"/>
    <mergeCell ref="J951:J952"/>
    <mergeCell ref="K951:K952"/>
    <mergeCell ref="M951:M952"/>
    <mergeCell ref="N951:N952"/>
    <mergeCell ref="O951:O952"/>
    <mergeCell ref="Q951:Q952"/>
    <mergeCell ref="R951:R952"/>
    <mergeCell ref="S951:S952"/>
    <mergeCell ref="T951:T952"/>
    <mergeCell ref="U951:U952"/>
    <mergeCell ref="V951:V952"/>
    <mergeCell ref="W951:W952"/>
    <mergeCell ref="Y951:Y952"/>
    <mergeCell ref="Z951:Z952"/>
    <mergeCell ref="AA951:AA952"/>
    <mergeCell ref="AB951:AB952"/>
    <mergeCell ref="AC951:AC952"/>
    <mergeCell ref="AD951:AD952"/>
    <mergeCell ref="AF951:AF952"/>
    <mergeCell ref="AP951:AP952"/>
    <mergeCell ref="AS951:AS952"/>
    <mergeCell ref="AT951:AT952"/>
    <mergeCell ref="AU951:AU952"/>
    <mergeCell ref="Z955:Z956"/>
    <mergeCell ref="AA955:AA956"/>
    <mergeCell ref="AB955:AB956"/>
    <mergeCell ref="AC955:AC956"/>
    <mergeCell ref="AD955:AD956"/>
    <mergeCell ref="AF955:AF956"/>
    <mergeCell ref="AP955:AP956"/>
    <mergeCell ref="AS955:AS956"/>
    <mergeCell ref="AT955:AT956"/>
    <mergeCell ref="AU955:AU956"/>
    <mergeCell ref="AV955:AV956"/>
    <mergeCell ref="AW955:AW956"/>
    <mergeCell ref="AX955:AX956"/>
    <mergeCell ref="AY955:AY956"/>
    <mergeCell ref="AZ955:AZ956"/>
    <mergeCell ref="BI955:BI956"/>
    <mergeCell ref="BK955:BK956"/>
    <mergeCell ref="AF953:AF954"/>
    <mergeCell ref="AP953:AP954"/>
    <mergeCell ref="AS953:AS954"/>
    <mergeCell ref="AT953:AT954"/>
    <mergeCell ref="AU953:AU954"/>
    <mergeCell ref="AV953:AV954"/>
    <mergeCell ref="AW953:AW954"/>
    <mergeCell ref="AX953:AX954"/>
    <mergeCell ref="AY953:AY954"/>
    <mergeCell ref="AZ953:AZ954"/>
    <mergeCell ref="BI953:BI954"/>
    <mergeCell ref="BK953:BK954"/>
    <mergeCell ref="BR953:BR954"/>
    <mergeCell ref="BS953:BS954"/>
    <mergeCell ref="B955:B956"/>
    <mergeCell ref="C955:C956"/>
    <mergeCell ref="D955:D956"/>
    <mergeCell ref="E955:E956"/>
    <mergeCell ref="G955:G956"/>
    <mergeCell ref="J955:J956"/>
    <mergeCell ref="K955:K956"/>
    <mergeCell ref="M955:M956"/>
    <mergeCell ref="N955:N956"/>
    <mergeCell ref="O955:O956"/>
    <mergeCell ref="Q955:Q956"/>
    <mergeCell ref="R955:R956"/>
    <mergeCell ref="S955:S956"/>
    <mergeCell ref="T955:T956"/>
    <mergeCell ref="U955:U956"/>
    <mergeCell ref="V955:V956"/>
    <mergeCell ref="W955:W956"/>
    <mergeCell ref="Y955:Y956"/>
    <mergeCell ref="AX957:AX958"/>
    <mergeCell ref="AY957:AY958"/>
    <mergeCell ref="AZ957:AZ958"/>
    <mergeCell ref="BI957:BI958"/>
    <mergeCell ref="BK957:BK958"/>
    <mergeCell ref="BR957:BR958"/>
    <mergeCell ref="BS957:BS958"/>
    <mergeCell ref="B959:B960"/>
    <mergeCell ref="C959:C960"/>
    <mergeCell ref="D959:D960"/>
    <mergeCell ref="E959:E960"/>
    <mergeCell ref="G959:G960"/>
    <mergeCell ref="J959:J960"/>
    <mergeCell ref="K959:K960"/>
    <mergeCell ref="M959:M960"/>
    <mergeCell ref="N959:N960"/>
    <mergeCell ref="O959:O960"/>
    <mergeCell ref="Q959:Q960"/>
    <mergeCell ref="R959:R960"/>
    <mergeCell ref="S959:S960"/>
    <mergeCell ref="T959:T960"/>
    <mergeCell ref="U959:U960"/>
    <mergeCell ref="V959:V960"/>
    <mergeCell ref="W959:W960"/>
    <mergeCell ref="Y959:Y960"/>
    <mergeCell ref="Z959:Z960"/>
    <mergeCell ref="AA959:AA960"/>
    <mergeCell ref="AB959:AB960"/>
    <mergeCell ref="AC959:AC960"/>
    <mergeCell ref="AD959:AD960"/>
    <mergeCell ref="AF959:AF960"/>
    <mergeCell ref="AP959:AP960"/>
    <mergeCell ref="BR955:BR956"/>
    <mergeCell ref="BS955:BS956"/>
    <mergeCell ref="B957:B958"/>
    <mergeCell ref="C957:C958"/>
    <mergeCell ref="D957:D958"/>
    <mergeCell ref="E957:E958"/>
    <mergeCell ref="G957:G958"/>
    <mergeCell ref="J957:J958"/>
    <mergeCell ref="K957:K958"/>
    <mergeCell ref="M957:M958"/>
    <mergeCell ref="N957:N958"/>
    <mergeCell ref="O957:O958"/>
    <mergeCell ref="Q957:Q958"/>
    <mergeCell ref="R957:R958"/>
    <mergeCell ref="S957:S958"/>
    <mergeCell ref="T957:T958"/>
    <mergeCell ref="U957:U958"/>
    <mergeCell ref="V957:V958"/>
    <mergeCell ref="W957:W958"/>
    <mergeCell ref="Y957:Y958"/>
    <mergeCell ref="Z957:Z958"/>
    <mergeCell ref="AA957:AA958"/>
    <mergeCell ref="AB957:AB958"/>
    <mergeCell ref="AC957:AC958"/>
    <mergeCell ref="AD957:AD958"/>
    <mergeCell ref="AF957:AF958"/>
    <mergeCell ref="AP957:AP958"/>
    <mergeCell ref="AS957:AS958"/>
    <mergeCell ref="AT957:AT958"/>
    <mergeCell ref="AU957:AU958"/>
    <mergeCell ref="AV957:AV958"/>
    <mergeCell ref="AW957:AW958"/>
    <mergeCell ref="AB961:AB962"/>
    <mergeCell ref="AC961:AC962"/>
    <mergeCell ref="AD961:AD962"/>
    <mergeCell ref="AF961:AF962"/>
    <mergeCell ref="AP961:AP962"/>
    <mergeCell ref="AS961:AS962"/>
    <mergeCell ref="AT961:AT962"/>
    <mergeCell ref="AU961:AU962"/>
    <mergeCell ref="AV961:AV962"/>
    <mergeCell ref="AW961:AW962"/>
    <mergeCell ref="AX961:AX962"/>
    <mergeCell ref="AY961:AY962"/>
    <mergeCell ref="AZ961:AZ962"/>
    <mergeCell ref="BI961:BI962"/>
    <mergeCell ref="BK961:BK962"/>
    <mergeCell ref="BR961:BR962"/>
    <mergeCell ref="BS961:BS962"/>
    <mergeCell ref="AS959:AS960"/>
    <mergeCell ref="AT959:AT960"/>
    <mergeCell ref="AU959:AU960"/>
    <mergeCell ref="AV959:AV960"/>
    <mergeCell ref="AW959:AW960"/>
    <mergeCell ref="AX959:AX960"/>
    <mergeCell ref="AY959:AY960"/>
    <mergeCell ref="AZ959:AZ960"/>
    <mergeCell ref="BI959:BI960"/>
    <mergeCell ref="BK959:BK960"/>
    <mergeCell ref="BR959:BR960"/>
    <mergeCell ref="BS959:BS960"/>
    <mergeCell ref="B961:B962"/>
    <mergeCell ref="C961:C962"/>
    <mergeCell ref="D961:D962"/>
    <mergeCell ref="E961:E962"/>
    <mergeCell ref="G961:G962"/>
    <mergeCell ref="J961:J962"/>
    <mergeCell ref="K961:K962"/>
    <mergeCell ref="M961:M962"/>
    <mergeCell ref="N961:N962"/>
    <mergeCell ref="O961:O962"/>
    <mergeCell ref="Q961:Q962"/>
    <mergeCell ref="R961:R962"/>
    <mergeCell ref="S961:S962"/>
    <mergeCell ref="T961:T962"/>
    <mergeCell ref="U961:U962"/>
    <mergeCell ref="V961:V962"/>
    <mergeCell ref="W961:W962"/>
    <mergeCell ref="Y961:Y962"/>
    <mergeCell ref="Z961:Z962"/>
    <mergeCell ref="AA961:AA962"/>
    <mergeCell ref="Y963:Y964"/>
    <mergeCell ref="Z963:Z964"/>
    <mergeCell ref="AA963:AA964"/>
    <mergeCell ref="AB963:AB964"/>
    <mergeCell ref="AC963:AC964"/>
    <mergeCell ref="AD963:AD964"/>
    <mergeCell ref="AF963:AF964"/>
    <mergeCell ref="AP963:AP964"/>
    <mergeCell ref="AS963:AS964"/>
    <mergeCell ref="AT963:AT964"/>
    <mergeCell ref="AU963:AU964"/>
    <mergeCell ref="AV963:AV964"/>
    <mergeCell ref="AW963:AW964"/>
    <mergeCell ref="AX963:AX964"/>
    <mergeCell ref="AY963:AY964"/>
    <mergeCell ref="AZ963:AZ964"/>
    <mergeCell ref="BI963:BI964"/>
    <mergeCell ref="B963:B964"/>
    <mergeCell ref="C963:C964"/>
    <mergeCell ref="D963:D964"/>
    <mergeCell ref="E963:E964"/>
    <mergeCell ref="G963:G964"/>
    <mergeCell ref="J963:J964"/>
    <mergeCell ref="K963:K964"/>
    <mergeCell ref="M963:M964"/>
    <mergeCell ref="N963:N964"/>
    <mergeCell ref="O963:O964"/>
    <mergeCell ref="Q963:Q964"/>
    <mergeCell ref="R963:R964"/>
    <mergeCell ref="S963:S964"/>
    <mergeCell ref="T963:T964"/>
    <mergeCell ref="U963:U964"/>
    <mergeCell ref="V963:V964"/>
    <mergeCell ref="W963:W964"/>
    <mergeCell ref="AW965:AW966"/>
    <mergeCell ref="AX965:AX966"/>
    <mergeCell ref="AY965:AY966"/>
    <mergeCell ref="AZ965:AZ966"/>
    <mergeCell ref="BI965:BI966"/>
    <mergeCell ref="BK965:BK966"/>
    <mergeCell ref="BR965:BR966"/>
    <mergeCell ref="BS965:BS966"/>
    <mergeCell ref="B967:B968"/>
    <mergeCell ref="C967:C968"/>
    <mergeCell ref="D967:D968"/>
    <mergeCell ref="E967:E968"/>
    <mergeCell ref="G967:G968"/>
    <mergeCell ref="J967:J968"/>
    <mergeCell ref="K967:K968"/>
    <mergeCell ref="M967:M968"/>
    <mergeCell ref="N967:N968"/>
    <mergeCell ref="O967:O968"/>
    <mergeCell ref="Q967:Q968"/>
    <mergeCell ref="R967:R968"/>
    <mergeCell ref="S967:S968"/>
    <mergeCell ref="T967:T968"/>
    <mergeCell ref="U967:U968"/>
    <mergeCell ref="V967:V968"/>
    <mergeCell ref="W967:W968"/>
    <mergeCell ref="Y967:Y968"/>
    <mergeCell ref="Z967:Z968"/>
    <mergeCell ref="AA967:AA968"/>
    <mergeCell ref="AB967:AB968"/>
    <mergeCell ref="AC967:AC968"/>
    <mergeCell ref="AD967:AD968"/>
    <mergeCell ref="AF967:AF968"/>
    <mergeCell ref="BK963:BK964"/>
    <mergeCell ref="BR963:BR964"/>
    <mergeCell ref="BS963:BS964"/>
    <mergeCell ref="B965:B966"/>
    <mergeCell ref="C965:C966"/>
    <mergeCell ref="D965:D966"/>
    <mergeCell ref="E965:E966"/>
    <mergeCell ref="G965:G966"/>
    <mergeCell ref="J965:J966"/>
    <mergeCell ref="K965:K966"/>
    <mergeCell ref="M965:M966"/>
    <mergeCell ref="N965:N966"/>
    <mergeCell ref="O965:O966"/>
    <mergeCell ref="Q965:Q966"/>
    <mergeCell ref="R965:R966"/>
    <mergeCell ref="S965:S966"/>
    <mergeCell ref="T965:T966"/>
    <mergeCell ref="U965:U966"/>
    <mergeCell ref="V965:V966"/>
    <mergeCell ref="W965:W966"/>
    <mergeCell ref="Y965:Y966"/>
    <mergeCell ref="Z965:Z966"/>
    <mergeCell ref="AA965:AA966"/>
    <mergeCell ref="AB965:AB966"/>
    <mergeCell ref="AC965:AC966"/>
    <mergeCell ref="AD965:AD966"/>
    <mergeCell ref="AF965:AF966"/>
    <mergeCell ref="AP965:AP966"/>
    <mergeCell ref="AS965:AS966"/>
    <mergeCell ref="AT965:AT966"/>
    <mergeCell ref="AU965:AU966"/>
    <mergeCell ref="AV965:AV966"/>
    <mergeCell ref="AA969:AA970"/>
    <mergeCell ref="AB969:AB970"/>
    <mergeCell ref="AC969:AC970"/>
    <mergeCell ref="AD969:AD970"/>
    <mergeCell ref="AF969:AF970"/>
    <mergeCell ref="AP969:AP970"/>
    <mergeCell ref="AS969:AS970"/>
    <mergeCell ref="AT969:AT970"/>
    <mergeCell ref="AU969:AU970"/>
    <mergeCell ref="AV969:AV970"/>
    <mergeCell ref="AW969:AW970"/>
    <mergeCell ref="AX969:AX970"/>
    <mergeCell ref="AY969:AY970"/>
    <mergeCell ref="AZ969:AZ970"/>
    <mergeCell ref="BI969:BI970"/>
    <mergeCell ref="BK969:BK970"/>
    <mergeCell ref="BR969:BR970"/>
    <mergeCell ref="AP967:AP968"/>
    <mergeCell ref="AS967:AS968"/>
    <mergeCell ref="AT967:AT968"/>
    <mergeCell ref="AU967:AU968"/>
    <mergeCell ref="AV967:AV968"/>
    <mergeCell ref="AW967:AW968"/>
    <mergeCell ref="AX967:AX968"/>
    <mergeCell ref="AY967:AY968"/>
    <mergeCell ref="AZ967:AZ968"/>
    <mergeCell ref="BI967:BI968"/>
    <mergeCell ref="BK967:BK968"/>
    <mergeCell ref="BR967:BR968"/>
    <mergeCell ref="BS967:BS968"/>
    <mergeCell ref="B969:B970"/>
    <mergeCell ref="C969:C970"/>
    <mergeCell ref="D969:D970"/>
    <mergeCell ref="E969:E970"/>
    <mergeCell ref="G969:G970"/>
    <mergeCell ref="J969:J970"/>
    <mergeCell ref="K969:K970"/>
    <mergeCell ref="M969:M970"/>
    <mergeCell ref="N969:N970"/>
    <mergeCell ref="O969:O970"/>
    <mergeCell ref="Q969:Q970"/>
    <mergeCell ref="R969:R970"/>
    <mergeCell ref="S969:S970"/>
    <mergeCell ref="T969:T970"/>
    <mergeCell ref="U969:U970"/>
    <mergeCell ref="V969:V970"/>
    <mergeCell ref="W969:W970"/>
    <mergeCell ref="Y969:Y970"/>
    <mergeCell ref="Z969:Z970"/>
    <mergeCell ref="AY971:AY972"/>
    <mergeCell ref="AZ971:AZ972"/>
    <mergeCell ref="BI971:BI972"/>
    <mergeCell ref="BK971:BK972"/>
    <mergeCell ref="BR971:BR972"/>
    <mergeCell ref="BS971:BS972"/>
    <mergeCell ref="B973:B974"/>
    <mergeCell ref="C973:C974"/>
    <mergeCell ref="D973:D974"/>
    <mergeCell ref="E973:E974"/>
    <mergeCell ref="G973:G974"/>
    <mergeCell ref="J973:J974"/>
    <mergeCell ref="K973:K974"/>
    <mergeCell ref="M973:M974"/>
    <mergeCell ref="N973:N974"/>
    <mergeCell ref="O973:O974"/>
    <mergeCell ref="Q973:Q974"/>
    <mergeCell ref="R973:R974"/>
    <mergeCell ref="S973:S974"/>
    <mergeCell ref="T973:T974"/>
    <mergeCell ref="U973:U974"/>
    <mergeCell ref="V973:V974"/>
    <mergeCell ref="W973:W974"/>
    <mergeCell ref="Y973:Y974"/>
    <mergeCell ref="Z973:Z974"/>
    <mergeCell ref="AA973:AA974"/>
    <mergeCell ref="AB973:AB974"/>
    <mergeCell ref="AC973:AC974"/>
    <mergeCell ref="AD973:AD974"/>
    <mergeCell ref="AF973:AF974"/>
    <mergeCell ref="AP973:AP974"/>
    <mergeCell ref="AS973:AS974"/>
    <mergeCell ref="BS969:BS970"/>
    <mergeCell ref="B971:B972"/>
    <mergeCell ref="C971:C972"/>
    <mergeCell ref="D971:D972"/>
    <mergeCell ref="E971:E972"/>
    <mergeCell ref="G971:G972"/>
    <mergeCell ref="J971:J972"/>
    <mergeCell ref="K971:K972"/>
    <mergeCell ref="M971:M972"/>
    <mergeCell ref="N971:N972"/>
    <mergeCell ref="O971:O972"/>
    <mergeCell ref="Q971:Q972"/>
    <mergeCell ref="R971:R972"/>
    <mergeCell ref="S971:S972"/>
    <mergeCell ref="T971:T972"/>
    <mergeCell ref="U971:U972"/>
    <mergeCell ref="V971:V972"/>
    <mergeCell ref="W971:W972"/>
    <mergeCell ref="Y971:Y972"/>
    <mergeCell ref="Z971:Z972"/>
    <mergeCell ref="AA971:AA972"/>
    <mergeCell ref="AB971:AB972"/>
    <mergeCell ref="AC971:AC972"/>
    <mergeCell ref="AD971:AD972"/>
    <mergeCell ref="AF971:AF972"/>
    <mergeCell ref="AP971:AP972"/>
    <mergeCell ref="AS971:AS972"/>
    <mergeCell ref="AT971:AT972"/>
    <mergeCell ref="AU971:AU972"/>
    <mergeCell ref="AV971:AV972"/>
    <mergeCell ref="AW971:AW972"/>
    <mergeCell ref="AX971:AX972"/>
    <mergeCell ref="B977:B978"/>
    <mergeCell ref="C977:C978"/>
    <mergeCell ref="D977:D978"/>
    <mergeCell ref="E977:E978"/>
    <mergeCell ref="G977:G978"/>
    <mergeCell ref="J977:J978"/>
    <mergeCell ref="K977:K978"/>
    <mergeCell ref="M977:M978"/>
    <mergeCell ref="N977:N978"/>
    <mergeCell ref="O977:O978"/>
    <mergeCell ref="Q977:Q978"/>
    <mergeCell ref="R977:R978"/>
    <mergeCell ref="S977:S978"/>
    <mergeCell ref="T977:T978"/>
    <mergeCell ref="U977:U978"/>
    <mergeCell ref="V977:V978"/>
    <mergeCell ref="AT973:AT974"/>
    <mergeCell ref="AU973:AU974"/>
    <mergeCell ref="AV973:AV974"/>
    <mergeCell ref="AW973:AW974"/>
    <mergeCell ref="AX973:AX974"/>
    <mergeCell ref="AY973:AY974"/>
    <mergeCell ref="AZ973:AZ974"/>
    <mergeCell ref="BI973:BI974"/>
    <mergeCell ref="BK973:BK974"/>
    <mergeCell ref="BR973:BR974"/>
    <mergeCell ref="BS973:BS974"/>
    <mergeCell ref="B975:B976"/>
    <mergeCell ref="C975:C976"/>
    <mergeCell ref="D975:D976"/>
    <mergeCell ref="E975:E976"/>
    <mergeCell ref="G975:G976"/>
    <mergeCell ref="J975:J976"/>
    <mergeCell ref="K975:K976"/>
    <mergeCell ref="M975:M976"/>
    <mergeCell ref="N975:N976"/>
    <mergeCell ref="O975:O976"/>
    <mergeCell ref="Q975:Q976"/>
    <mergeCell ref="R975:R976"/>
    <mergeCell ref="S975:S976"/>
    <mergeCell ref="T975:T976"/>
    <mergeCell ref="U975:U976"/>
    <mergeCell ref="V975:V976"/>
    <mergeCell ref="W975:W976"/>
    <mergeCell ref="Y975:Y976"/>
    <mergeCell ref="Z975:Z976"/>
    <mergeCell ref="AA975:AA976"/>
    <mergeCell ref="AB975:AB976"/>
    <mergeCell ref="W977:W978"/>
    <mergeCell ref="Y977:Y978"/>
    <mergeCell ref="Z977:Z978"/>
    <mergeCell ref="AA977:AA978"/>
    <mergeCell ref="AB977:AB978"/>
    <mergeCell ref="AC977:AC978"/>
    <mergeCell ref="AD977:AD978"/>
    <mergeCell ref="AF977:AF978"/>
    <mergeCell ref="AP977:AP978"/>
    <mergeCell ref="AS977:AS978"/>
    <mergeCell ref="AT977:AT978"/>
    <mergeCell ref="AU977:AU978"/>
    <mergeCell ref="AV977:AV978"/>
    <mergeCell ref="AW977:AW978"/>
    <mergeCell ref="AX977:AX978"/>
    <mergeCell ref="AY977:AY978"/>
    <mergeCell ref="AZ977:AZ978"/>
    <mergeCell ref="AC975:AC976"/>
    <mergeCell ref="AD975:AD976"/>
    <mergeCell ref="AF975:AF976"/>
    <mergeCell ref="AP975:AP976"/>
    <mergeCell ref="AS975:AS976"/>
    <mergeCell ref="AT975:AT976"/>
    <mergeCell ref="AU975:AU976"/>
    <mergeCell ref="AV975:AV976"/>
    <mergeCell ref="AW975:AW976"/>
    <mergeCell ref="AX975:AX976"/>
    <mergeCell ref="AY975:AY976"/>
    <mergeCell ref="AZ975:AZ976"/>
    <mergeCell ref="BI975:BI976"/>
    <mergeCell ref="BK975:BK976"/>
    <mergeCell ref="BR975:BR976"/>
    <mergeCell ref="BS975:BS976"/>
    <mergeCell ref="AV979:AV980"/>
    <mergeCell ref="AW979:AW980"/>
    <mergeCell ref="AX979:AX980"/>
    <mergeCell ref="AY979:AY980"/>
    <mergeCell ref="AZ979:AZ980"/>
    <mergeCell ref="BI979:BI980"/>
    <mergeCell ref="BK979:BK980"/>
    <mergeCell ref="BR979:BR980"/>
    <mergeCell ref="BS979:BS980"/>
    <mergeCell ref="B981:B982"/>
    <mergeCell ref="C981:C982"/>
    <mergeCell ref="D981:D982"/>
    <mergeCell ref="E981:E982"/>
    <mergeCell ref="G981:G982"/>
    <mergeCell ref="J981:J982"/>
    <mergeCell ref="K981:K982"/>
    <mergeCell ref="M981:M982"/>
    <mergeCell ref="N981:N982"/>
    <mergeCell ref="O981:O982"/>
    <mergeCell ref="Q981:Q982"/>
    <mergeCell ref="R981:R982"/>
    <mergeCell ref="S981:S982"/>
    <mergeCell ref="T981:T982"/>
    <mergeCell ref="U981:U982"/>
    <mergeCell ref="V981:V982"/>
    <mergeCell ref="W981:W982"/>
    <mergeCell ref="Y981:Y982"/>
    <mergeCell ref="Z981:Z982"/>
    <mergeCell ref="AA981:AA982"/>
    <mergeCell ref="AB981:AB982"/>
    <mergeCell ref="AC981:AC982"/>
    <mergeCell ref="AD981:AD982"/>
    <mergeCell ref="BI977:BI978"/>
    <mergeCell ref="BK977:BK978"/>
    <mergeCell ref="BR977:BR978"/>
    <mergeCell ref="BS977:BS978"/>
    <mergeCell ref="B979:B980"/>
    <mergeCell ref="C979:C980"/>
    <mergeCell ref="D979:D980"/>
    <mergeCell ref="E979:E980"/>
    <mergeCell ref="G979:G980"/>
    <mergeCell ref="J979:J980"/>
    <mergeCell ref="K979:K980"/>
    <mergeCell ref="M979:M980"/>
    <mergeCell ref="N979:N980"/>
    <mergeCell ref="O979:O980"/>
    <mergeCell ref="Q979:Q980"/>
    <mergeCell ref="R979:R980"/>
    <mergeCell ref="S979:S980"/>
    <mergeCell ref="T979:T980"/>
    <mergeCell ref="U979:U980"/>
    <mergeCell ref="V979:V980"/>
    <mergeCell ref="W979:W980"/>
    <mergeCell ref="Y979:Y980"/>
    <mergeCell ref="Z979:Z980"/>
    <mergeCell ref="AA979:AA980"/>
    <mergeCell ref="AB979:AB980"/>
    <mergeCell ref="AC979:AC980"/>
    <mergeCell ref="AD979:AD980"/>
    <mergeCell ref="AF979:AF980"/>
    <mergeCell ref="AP979:AP980"/>
    <mergeCell ref="AS979:AS980"/>
    <mergeCell ref="AT979:AT980"/>
    <mergeCell ref="AU979:AU980"/>
    <mergeCell ref="Z983:Z984"/>
    <mergeCell ref="AA983:AA984"/>
    <mergeCell ref="AB983:AB984"/>
    <mergeCell ref="AC983:AC984"/>
    <mergeCell ref="AD983:AD984"/>
    <mergeCell ref="AF983:AF984"/>
    <mergeCell ref="AP983:AP984"/>
    <mergeCell ref="AS983:AS984"/>
    <mergeCell ref="AT983:AT984"/>
    <mergeCell ref="AU983:AU984"/>
    <mergeCell ref="AV983:AV984"/>
    <mergeCell ref="AW983:AW984"/>
    <mergeCell ref="AX983:AX984"/>
    <mergeCell ref="AY983:AY984"/>
    <mergeCell ref="AZ983:AZ984"/>
    <mergeCell ref="BI983:BI984"/>
    <mergeCell ref="BK983:BK984"/>
    <mergeCell ref="AF981:AF982"/>
    <mergeCell ref="AP981:AP982"/>
    <mergeCell ref="AS981:AS982"/>
    <mergeCell ref="AT981:AT982"/>
    <mergeCell ref="AU981:AU982"/>
    <mergeCell ref="AV981:AV982"/>
    <mergeCell ref="AW981:AW982"/>
    <mergeCell ref="AX981:AX982"/>
    <mergeCell ref="AY981:AY982"/>
    <mergeCell ref="AZ981:AZ982"/>
    <mergeCell ref="BI981:BI982"/>
    <mergeCell ref="BK981:BK982"/>
    <mergeCell ref="BR981:BR982"/>
    <mergeCell ref="BS981:BS982"/>
    <mergeCell ref="B983:B984"/>
    <mergeCell ref="C983:C984"/>
    <mergeCell ref="D983:D984"/>
    <mergeCell ref="E983:E984"/>
    <mergeCell ref="G983:G984"/>
    <mergeCell ref="J983:J984"/>
    <mergeCell ref="K983:K984"/>
    <mergeCell ref="M983:M984"/>
    <mergeCell ref="N983:N984"/>
    <mergeCell ref="O983:O984"/>
    <mergeCell ref="Q983:Q984"/>
    <mergeCell ref="R983:R984"/>
    <mergeCell ref="S983:S984"/>
    <mergeCell ref="T983:T984"/>
    <mergeCell ref="U983:U984"/>
    <mergeCell ref="V983:V984"/>
    <mergeCell ref="W983:W984"/>
    <mergeCell ref="Y983:Y984"/>
    <mergeCell ref="AX985:AX986"/>
    <mergeCell ref="AY985:AY986"/>
    <mergeCell ref="AZ985:AZ986"/>
    <mergeCell ref="BI985:BI986"/>
    <mergeCell ref="BK985:BK986"/>
    <mergeCell ref="BR985:BR986"/>
    <mergeCell ref="BS985:BS986"/>
    <mergeCell ref="B987:B988"/>
    <mergeCell ref="C987:C988"/>
    <mergeCell ref="D987:D988"/>
    <mergeCell ref="E987:E988"/>
    <mergeCell ref="G987:G988"/>
    <mergeCell ref="J987:J988"/>
    <mergeCell ref="K987:K988"/>
    <mergeCell ref="M987:M988"/>
    <mergeCell ref="N987:N988"/>
    <mergeCell ref="O987:O988"/>
    <mergeCell ref="Q987:Q988"/>
    <mergeCell ref="R987:R988"/>
    <mergeCell ref="S987:S988"/>
    <mergeCell ref="T987:T988"/>
    <mergeCell ref="U987:U988"/>
    <mergeCell ref="V987:V988"/>
    <mergeCell ref="W987:W988"/>
    <mergeCell ref="Y987:Y988"/>
    <mergeCell ref="Z987:Z988"/>
    <mergeCell ref="AA987:AA988"/>
    <mergeCell ref="AB987:AB988"/>
    <mergeCell ref="AC987:AC988"/>
    <mergeCell ref="AD987:AD988"/>
    <mergeCell ref="AF987:AF988"/>
    <mergeCell ref="AP987:AP988"/>
    <mergeCell ref="BR983:BR984"/>
    <mergeCell ref="BS983:BS984"/>
    <mergeCell ref="B985:B986"/>
    <mergeCell ref="C985:C986"/>
    <mergeCell ref="D985:D986"/>
    <mergeCell ref="E985:E986"/>
    <mergeCell ref="G985:G986"/>
    <mergeCell ref="J985:J986"/>
    <mergeCell ref="K985:K986"/>
    <mergeCell ref="M985:M986"/>
    <mergeCell ref="N985:N986"/>
    <mergeCell ref="O985:O986"/>
    <mergeCell ref="Q985:Q986"/>
    <mergeCell ref="R985:R986"/>
    <mergeCell ref="S985:S986"/>
    <mergeCell ref="T985:T986"/>
    <mergeCell ref="U985:U986"/>
    <mergeCell ref="V985:V986"/>
    <mergeCell ref="W985:W986"/>
    <mergeCell ref="Y985:Y986"/>
    <mergeCell ref="Z985:Z986"/>
    <mergeCell ref="AA985:AA986"/>
    <mergeCell ref="AB985:AB986"/>
    <mergeCell ref="AC985:AC986"/>
    <mergeCell ref="AD985:AD986"/>
    <mergeCell ref="AF985:AF986"/>
    <mergeCell ref="AP985:AP986"/>
    <mergeCell ref="AS985:AS986"/>
    <mergeCell ref="AT985:AT986"/>
    <mergeCell ref="AU985:AU986"/>
    <mergeCell ref="AV985:AV986"/>
    <mergeCell ref="AW985:AW986"/>
    <mergeCell ref="AB989:AB990"/>
    <mergeCell ref="AC989:AC990"/>
    <mergeCell ref="AD989:AD990"/>
    <mergeCell ref="AF989:AF990"/>
    <mergeCell ref="AP989:AP990"/>
    <mergeCell ref="AS989:AS990"/>
    <mergeCell ref="AT989:AT990"/>
    <mergeCell ref="AU989:AU990"/>
    <mergeCell ref="AV989:AV990"/>
    <mergeCell ref="AW989:AW990"/>
    <mergeCell ref="AX989:AX990"/>
    <mergeCell ref="AY989:AY990"/>
    <mergeCell ref="AZ989:AZ990"/>
    <mergeCell ref="BI989:BI990"/>
    <mergeCell ref="BK989:BK990"/>
    <mergeCell ref="BR989:BR990"/>
    <mergeCell ref="BS989:BS990"/>
    <mergeCell ref="AS987:AS988"/>
    <mergeCell ref="AT987:AT988"/>
    <mergeCell ref="AU987:AU988"/>
    <mergeCell ref="AV987:AV988"/>
    <mergeCell ref="AW987:AW988"/>
    <mergeCell ref="AX987:AX988"/>
    <mergeCell ref="AY987:AY988"/>
    <mergeCell ref="AZ987:AZ988"/>
    <mergeCell ref="BI987:BI988"/>
    <mergeCell ref="BK987:BK988"/>
    <mergeCell ref="BR987:BR988"/>
    <mergeCell ref="BS987:BS988"/>
    <mergeCell ref="B989:B990"/>
    <mergeCell ref="C989:C990"/>
    <mergeCell ref="D989:D990"/>
    <mergeCell ref="E989:E990"/>
    <mergeCell ref="G989:G990"/>
    <mergeCell ref="J989:J990"/>
    <mergeCell ref="K989:K990"/>
    <mergeCell ref="M989:M990"/>
    <mergeCell ref="N989:N990"/>
    <mergeCell ref="O989:O990"/>
    <mergeCell ref="Q989:Q990"/>
    <mergeCell ref="R989:R990"/>
    <mergeCell ref="S989:S990"/>
    <mergeCell ref="T989:T990"/>
    <mergeCell ref="U989:U990"/>
    <mergeCell ref="V989:V990"/>
    <mergeCell ref="W989:W990"/>
    <mergeCell ref="Y989:Y990"/>
    <mergeCell ref="Z989:Z990"/>
    <mergeCell ref="AA989:AA990"/>
    <mergeCell ref="Y991:Y992"/>
    <mergeCell ref="Z991:Z992"/>
    <mergeCell ref="AA991:AA992"/>
    <mergeCell ref="AB991:AB992"/>
    <mergeCell ref="AC991:AC992"/>
    <mergeCell ref="AD991:AD992"/>
    <mergeCell ref="AF991:AF992"/>
    <mergeCell ref="AP991:AP992"/>
    <mergeCell ref="AS991:AS992"/>
    <mergeCell ref="AT991:AT992"/>
    <mergeCell ref="AU991:AU992"/>
    <mergeCell ref="AV991:AV992"/>
    <mergeCell ref="AW991:AW992"/>
    <mergeCell ref="AX991:AX992"/>
    <mergeCell ref="AY991:AY992"/>
    <mergeCell ref="AZ991:AZ992"/>
    <mergeCell ref="BI991:BI992"/>
    <mergeCell ref="B991:B992"/>
    <mergeCell ref="C991:C992"/>
    <mergeCell ref="D991:D992"/>
    <mergeCell ref="E991:E992"/>
    <mergeCell ref="G991:G992"/>
    <mergeCell ref="J991:J992"/>
    <mergeCell ref="K991:K992"/>
    <mergeCell ref="M991:M992"/>
    <mergeCell ref="N991:N992"/>
    <mergeCell ref="O991:O992"/>
    <mergeCell ref="Q991:Q992"/>
    <mergeCell ref="R991:R992"/>
    <mergeCell ref="S991:S992"/>
    <mergeCell ref="T991:T992"/>
    <mergeCell ref="U991:U992"/>
    <mergeCell ref="V991:V992"/>
    <mergeCell ref="W991:W992"/>
    <mergeCell ref="AW993:AW994"/>
    <mergeCell ref="AX993:AX994"/>
    <mergeCell ref="AY993:AY994"/>
    <mergeCell ref="AZ993:AZ994"/>
    <mergeCell ref="BI993:BI994"/>
    <mergeCell ref="BK993:BK994"/>
    <mergeCell ref="BR993:BR994"/>
    <mergeCell ref="BS993:BS994"/>
    <mergeCell ref="B995:B996"/>
    <mergeCell ref="C995:C996"/>
    <mergeCell ref="D995:D996"/>
    <mergeCell ref="E995:E996"/>
    <mergeCell ref="G995:G996"/>
    <mergeCell ref="J995:J996"/>
    <mergeCell ref="K995:K996"/>
    <mergeCell ref="M995:M996"/>
    <mergeCell ref="N995:N996"/>
    <mergeCell ref="O995:O996"/>
    <mergeCell ref="Q995:Q996"/>
    <mergeCell ref="R995:R996"/>
    <mergeCell ref="S995:S996"/>
    <mergeCell ref="T995:T996"/>
    <mergeCell ref="U995:U996"/>
    <mergeCell ref="V995:V996"/>
    <mergeCell ref="W995:W996"/>
    <mergeCell ref="Y995:Y996"/>
    <mergeCell ref="Z995:Z996"/>
    <mergeCell ref="AA995:AA996"/>
    <mergeCell ref="AB995:AB996"/>
    <mergeCell ref="AC995:AC996"/>
    <mergeCell ref="AD995:AD996"/>
    <mergeCell ref="AF995:AF996"/>
    <mergeCell ref="BK991:BK992"/>
    <mergeCell ref="BR991:BR992"/>
    <mergeCell ref="BS991:BS992"/>
    <mergeCell ref="B993:B994"/>
    <mergeCell ref="C993:C994"/>
    <mergeCell ref="D993:D994"/>
    <mergeCell ref="E993:E994"/>
    <mergeCell ref="G993:G994"/>
    <mergeCell ref="J993:J994"/>
    <mergeCell ref="K993:K994"/>
    <mergeCell ref="M993:M994"/>
    <mergeCell ref="N993:N994"/>
    <mergeCell ref="O993:O994"/>
    <mergeCell ref="Q993:Q994"/>
    <mergeCell ref="R993:R994"/>
    <mergeCell ref="S993:S994"/>
    <mergeCell ref="T993:T994"/>
    <mergeCell ref="U993:U994"/>
    <mergeCell ref="V993:V994"/>
    <mergeCell ref="W993:W994"/>
    <mergeCell ref="Y993:Y994"/>
    <mergeCell ref="Z993:Z994"/>
    <mergeCell ref="AA993:AA994"/>
    <mergeCell ref="AB993:AB994"/>
    <mergeCell ref="AC993:AC994"/>
    <mergeCell ref="AD993:AD994"/>
    <mergeCell ref="AF993:AF994"/>
    <mergeCell ref="AP993:AP994"/>
    <mergeCell ref="AS993:AS994"/>
    <mergeCell ref="AT993:AT994"/>
    <mergeCell ref="AU993:AU994"/>
    <mergeCell ref="AV993:AV994"/>
    <mergeCell ref="AA997:AA998"/>
    <mergeCell ref="AB997:AB998"/>
    <mergeCell ref="AC997:AC998"/>
    <mergeCell ref="AD997:AD998"/>
    <mergeCell ref="AF997:AF998"/>
    <mergeCell ref="AP997:AP998"/>
    <mergeCell ref="AS997:AS998"/>
    <mergeCell ref="AT997:AT998"/>
    <mergeCell ref="AU997:AU998"/>
    <mergeCell ref="AV997:AV998"/>
    <mergeCell ref="AW997:AW998"/>
    <mergeCell ref="AX997:AX998"/>
    <mergeCell ref="AY997:AY998"/>
    <mergeCell ref="AZ997:AZ998"/>
    <mergeCell ref="BI997:BI998"/>
    <mergeCell ref="BK997:BK998"/>
    <mergeCell ref="BR997:BR998"/>
    <mergeCell ref="AP995:AP996"/>
    <mergeCell ref="AS995:AS996"/>
    <mergeCell ref="AT995:AT996"/>
    <mergeCell ref="AU995:AU996"/>
    <mergeCell ref="AV995:AV996"/>
    <mergeCell ref="AW995:AW996"/>
    <mergeCell ref="AX995:AX996"/>
    <mergeCell ref="AY995:AY996"/>
    <mergeCell ref="AZ995:AZ996"/>
    <mergeCell ref="BI995:BI996"/>
    <mergeCell ref="BK995:BK996"/>
    <mergeCell ref="BR995:BR996"/>
    <mergeCell ref="BS995:BS996"/>
    <mergeCell ref="B997:B998"/>
    <mergeCell ref="C997:C998"/>
    <mergeCell ref="D997:D998"/>
    <mergeCell ref="E997:E998"/>
    <mergeCell ref="G997:G998"/>
    <mergeCell ref="J997:J998"/>
    <mergeCell ref="K997:K998"/>
    <mergeCell ref="M997:M998"/>
    <mergeCell ref="N997:N998"/>
    <mergeCell ref="O997:O998"/>
    <mergeCell ref="Q997:Q998"/>
    <mergeCell ref="R997:R998"/>
    <mergeCell ref="S997:S998"/>
    <mergeCell ref="T997:T998"/>
    <mergeCell ref="U997:U998"/>
    <mergeCell ref="V997:V998"/>
    <mergeCell ref="W997:W998"/>
    <mergeCell ref="Y997:Y998"/>
    <mergeCell ref="Z997:Z998"/>
    <mergeCell ref="AY999:AY1000"/>
    <mergeCell ref="AZ999:AZ1000"/>
    <mergeCell ref="BI999:BI1000"/>
    <mergeCell ref="BK999:BK1000"/>
    <mergeCell ref="BR999:BR1000"/>
    <mergeCell ref="BS999:BS1000"/>
    <mergeCell ref="B1001:B1002"/>
    <mergeCell ref="C1001:C1002"/>
    <mergeCell ref="D1001:D1002"/>
    <mergeCell ref="E1001:E1002"/>
    <mergeCell ref="G1001:G1002"/>
    <mergeCell ref="J1001:J1002"/>
    <mergeCell ref="K1001:K1002"/>
    <mergeCell ref="M1001:M1002"/>
    <mergeCell ref="N1001:N1002"/>
    <mergeCell ref="O1001:O1002"/>
    <mergeCell ref="Q1001:Q1002"/>
    <mergeCell ref="R1001:R1002"/>
    <mergeCell ref="S1001:S1002"/>
    <mergeCell ref="T1001:T1002"/>
    <mergeCell ref="U1001:U1002"/>
    <mergeCell ref="V1001:V1002"/>
    <mergeCell ref="W1001:W1002"/>
    <mergeCell ref="Y1001:Y1002"/>
    <mergeCell ref="Z1001:Z1002"/>
    <mergeCell ref="AA1001:AA1002"/>
    <mergeCell ref="AB1001:AB1002"/>
    <mergeCell ref="AC1001:AC1002"/>
    <mergeCell ref="AD1001:AD1002"/>
    <mergeCell ref="AF1001:AF1002"/>
    <mergeCell ref="AP1001:AP1002"/>
    <mergeCell ref="AS1001:AS1002"/>
    <mergeCell ref="BS997:BS998"/>
    <mergeCell ref="B999:B1000"/>
    <mergeCell ref="C999:C1000"/>
    <mergeCell ref="D999:D1000"/>
    <mergeCell ref="E999:E1000"/>
    <mergeCell ref="G999:G1000"/>
    <mergeCell ref="J999:J1000"/>
    <mergeCell ref="K999:K1000"/>
    <mergeCell ref="M999:M1000"/>
    <mergeCell ref="N999:N1000"/>
    <mergeCell ref="O999:O1000"/>
    <mergeCell ref="Q999:Q1000"/>
    <mergeCell ref="R999:R1000"/>
    <mergeCell ref="S999:S1000"/>
    <mergeCell ref="T999:T1000"/>
    <mergeCell ref="U999:U1000"/>
    <mergeCell ref="V999:V1000"/>
    <mergeCell ref="W999:W1000"/>
    <mergeCell ref="Y999:Y1000"/>
    <mergeCell ref="Z999:Z1000"/>
    <mergeCell ref="AA999:AA1000"/>
    <mergeCell ref="AB999:AB1000"/>
    <mergeCell ref="AC999:AC1000"/>
    <mergeCell ref="AD999:AD1000"/>
    <mergeCell ref="AF999:AF1000"/>
    <mergeCell ref="AP999:AP1000"/>
    <mergeCell ref="AS999:AS1000"/>
    <mergeCell ref="AT999:AT1000"/>
    <mergeCell ref="AU999:AU1000"/>
    <mergeCell ref="AV999:AV1000"/>
    <mergeCell ref="AW999:AW1000"/>
    <mergeCell ref="AX999:AX1000"/>
    <mergeCell ref="B1005:B1006"/>
    <mergeCell ref="C1005:C1006"/>
    <mergeCell ref="D1005:D1006"/>
    <mergeCell ref="E1005:E1006"/>
    <mergeCell ref="G1005:G1006"/>
    <mergeCell ref="J1005:J1006"/>
    <mergeCell ref="K1005:K1006"/>
    <mergeCell ref="M1005:M1006"/>
    <mergeCell ref="N1005:N1006"/>
    <mergeCell ref="O1005:O1006"/>
    <mergeCell ref="Q1005:Q1006"/>
    <mergeCell ref="R1005:R1006"/>
    <mergeCell ref="S1005:S1006"/>
    <mergeCell ref="T1005:T1006"/>
    <mergeCell ref="U1005:U1006"/>
    <mergeCell ref="V1005:V1006"/>
    <mergeCell ref="AT1001:AT1002"/>
    <mergeCell ref="AU1001:AU1002"/>
    <mergeCell ref="AV1001:AV1002"/>
    <mergeCell ref="AW1001:AW1002"/>
    <mergeCell ref="AX1001:AX1002"/>
    <mergeCell ref="AY1001:AY1002"/>
    <mergeCell ref="AZ1001:AZ1002"/>
    <mergeCell ref="BI1001:BI1002"/>
    <mergeCell ref="BK1001:BK1002"/>
    <mergeCell ref="BR1001:BR1002"/>
    <mergeCell ref="BS1001:BS1002"/>
    <mergeCell ref="B1003:B1004"/>
    <mergeCell ref="C1003:C1004"/>
    <mergeCell ref="D1003:D1004"/>
    <mergeCell ref="E1003:E1004"/>
    <mergeCell ref="G1003:G1004"/>
    <mergeCell ref="J1003:J1004"/>
    <mergeCell ref="K1003:K1004"/>
    <mergeCell ref="M1003:M1004"/>
    <mergeCell ref="N1003:N1004"/>
    <mergeCell ref="O1003:O1004"/>
    <mergeCell ref="Q1003:Q1004"/>
    <mergeCell ref="R1003:R1004"/>
    <mergeCell ref="S1003:S1004"/>
    <mergeCell ref="T1003:T1004"/>
    <mergeCell ref="U1003:U1004"/>
    <mergeCell ref="V1003:V1004"/>
    <mergeCell ref="W1003:W1004"/>
    <mergeCell ref="Y1003:Y1004"/>
    <mergeCell ref="Z1003:Z1004"/>
    <mergeCell ref="AA1003:AA1004"/>
    <mergeCell ref="AB1003:AB1004"/>
    <mergeCell ref="AP1011:AP1012"/>
    <mergeCell ref="AV1011:AV1012"/>
    <mergeCell ref="AP1009:AP1010"/>
    <mergeCell ref="AV1009:AV1010"/>
    <mergeCell ref="G1011:G1012"/>
    <mergeCell ref="P1011:P1012"/>
    <mergeCell ref="AV1007:AV1008"/>
    <mergeCell ref="BI1005:BI1006"/>
    <mergeCell ref="BK1005:BK1006"/>
    <mergeCell ref="BR1005:BR1006"/>
    <mergeCell ref="BS1005:BS1006"/>
    <mergeCell ref="W1005:W1006"/>
    <mergeCell ref="Y1005:Y1006"/>
    <mergeCell ref="Z1005:Z1006"/>
    <mergeCell ref="AA1005:AA1006"/>
    <mergeCell ref="AB1005:AB1006"/>
    <mergeCell ref="AC1005:AC1006"/>
    <mergeCell ref="AD1005:AD1006"/>
    <mergeCell ref="AF1005:AF1006"/>
    <mergeCell ref="AP1005:AP1006"/>
    <mergeCell ref="AS1005:AS1006"/>
    <mergeCell ref="AT1005:AT1006"/>
    <mergeCell ref="AU1005:AU1006"/>
    <mergeCell ref="AV1005:AV1006"/>
    <mergeCell ref="AW1005:AW1006"/>
    <mergeCell ref="AX1005:AX1006"/>
    <mergeCell ref="AY1005:AY1006"/>
    <mergeCell ref="AZ1005:AZ1006"/>
    <mergeCell ref="AC1003:AC1004"/>
    <mergeCell ref="AD1003:AD1004"/>
    <mergeCell ref="AF1003:AF1004"/>
    <mergeCell ref="AP1003:AP1004"/>
    <mergeCell ref="AS1003:AS1004"/>
    <mergeCell ref="AT1003:AT1004"/>
    <mergeCell ref="AU1003:AU1004"/>
    <mergeCell ref="AV1003:AV1004"/>
    <mergeCell ref="AW1003:AW1004"/>
    <mergeCell ref="AX1003:AX1004"/>
    <mergeCell ref="AY1003:AY1004"/>
    <mergeCell ref="AZ1003:AZ1004"/>
    <mergeCell ref="BI1003:BI1004"/>
    <mergeCell ref="BK1003:BK1004"/>
    <mergeCell ref="BR1003:BR1004"/>
    <mergeCell ref="BS1003:BS1004"/>
    <mergeCell ref="AU1007:AU1008"/>
    <mergeCell ref="AB1009:AB1010"/>
    <mergeCell ref="AC1009:AC1010"/>
    <mergeCell ref="AD1009:AD1010"/>
    <mergeCell ref="AF1009:AF1010"/>
    <mergeCell ref="AS1009:AS1010"/>
    <mergeCell ref="AT1009:AT1010"/>
    <mergeCell ref="AW1011:AW1012"/>
    <mergeCell ref="AX1011:AX1012"/>
    <mergeCell ref="AY1011:AY1012"/>
    <mergeCell ref="AZ1011:AZ1012"/>
    <mergeCell ref="P1009:P1010"/>
    <mergeCell ref="BI1027:BI1028"/>
    <mergeCell ref="BK1027:BK1028"/>
    <mergeCell ref="BR1027:BR1028"/>
    <mergeCell ref="BS1027:BS1028"/>
    <mergeCell ref="BW1027:BW1028"/>
    <mergeCell ref="B1029:B1030"/>
    <mergeCell ref="C1029:C1030"/>
    <mergeCell ref="D1029:D1030"/>
    <mergeCell ref="E1029:E1030"/>
    <mergeCell ref="G1029:G1030"/>
    <mergeCell ref="H1029:H1030"/>
    <mergeCell ref="J1029:J1030"/>
    <mergeCell ref="K1029:K1030"/>
    <mergeCell ref="M1029:M1030"/>
    <mergeCell ref="N1029:N1030"/>
    <mergeCell ref="O1029:O1030"/>
    <mergeCell ref="Q1029:Q1030"/>
    <mergeCell ref="R1029:R1030"/>
    <mergeCell ref="S1029:S1030"/>
    <mergeCell ref="T1029:T1030"/>
    <mergeCell ref="U1029:U1030"/>
    <mergeCell ref="V1029:V1030"/>
    <mergeCell ref="W1029:W1030"/>
    <mergeCell ref="X1029:X1030"/>
    <mergeCell ref="Y1029:Y1030"/>
    <mergeCell ref="Z1029:Z1030"/>
    <mergeCell ref="B1027:B1028"/>
    <mergeCell ref="C1027:C1028"/>
    <mergeCell ref="D1027:D1028"/>
    <mergeCell ref="E1027:E1028"/>
    <mergeCell ref="G1027:G1028"/>
    <mergeCell ref="H1027:H1028"/>
    <mergeCell ref="J1027:J1028"/>
    <mergeCell ref="K1027:K1028"/>
    <mergeCell ref="M1027:M1028"/>
    <mergeCell ref="N1027:N1028"/>
    <mergeCell ref="O1027:O1028"/>
    <mergeCell ref="Q1027:Q1028"/>
    <mergeCell ref="R1027:R1028"/>
    <mergeCell ref="S1027:S1028"/>
    <mergeCell ref="T1027:T1028"/>
    <mergeCell ref="U1027:U1028"/>
    <mergeCell ref="V1027:V1028"/>
    <mergeCell ref="W1027:W1028"/>
    <mergeCell ref="X1027:X1028"/>
    <mergeCell ref="Y1027:Y1028"/>
    <mergeCell ref="Z1027:Z1028"/>
    <mergeCell ref="AA1027:AA1028"/>
    <mergeCell ref="AB1027:AB1028"/>
    <mergeCell ref="AC1027:AC1028"/>
    <mergeCell ref="AD1027:AD1028"/>
    <mergeCell ref="AE1027:AE1028"/>
    <mergeCell ref="AF1027:AF1028"/>
    <mergeCell ref="AP1027:AP1028"/>
    <mergeCell ref="AS1027:AS1028"/>
    <mergeCell ref="AT1027:AT1028"/>
    <mergeCell ref="BR1029:BR1030"/>
    <mergeCell ref="BS1029:BS1030"/>
    <mergeCell ref="BW1029:BW1030"/>
    <mergeCell ref="AA1029:AA1030"/>
    <mergeCell ref="AB1029:AB1030"/>
    <mergeCell ref="AC1029:AC1030"/>
    <mergeCell ref="AD1029:AD1030"/>
    <mergeCell ref="AE1029:AE1030"/>
    <mergeCell ref="AF1029:AF1030"/>
    <mergeCell ref="AP1029:AP1030"/>
    <mergeCell ref="AS1029:AS1030"/>
    <mergeCell ref="AT1029:AT1030"/>
    <mergeCell ref="AU1029:AU1030"/>
    <mergeCell ref="AV1029:AV1030"/>
    <mergeCell ref="AW1029:AW1030"/>
    <mergeCell ref="AX1029:AX1030"/>
    <mergeCell ref="AY1029:AY1030"/>
    <mergeCell ref="AZ1029:AZ1030"/>
    <mergeCell ref="BI1029:BI1030"/>
    <mergeCell ref="BK1029:BK1030"/>
    <mergeCell ref="Z1033:Z1034"/>
    <mergeCell ref="AA1033:AA1034"/>
    <mergeCell ref="AB1033:AB1034"/>
    <mergeCell ref="AC1033:AC1034"/>
    <mergeCell ref="AD1033:AD1034"/>
    <mergeCell ref="AE1033:AE1034"/>
    <mergeCell ref="AF1033:AF1034"/>
    <mergeCell ref="AP1033:AP1034"/>
    <mergeCell ref="AS1033:AS1034"/>
    <mergeCell ref="AT1033:AT1034"/>
    <mergeCell ref="AU1033:AU1034"/>
    <mergeCell ref="AV1033:AV1034"/>
    <mergeCell ref="AW1033:AW1034"/>
    <mergeCell ref="AX1033:AX1034"/>
    <mergeCell ref="AY1033:AY1034"/>
    <mergeCell ref="AZ1033:AZ1034"/>
    <mergeCell ref="BI1033:BI1034"/>
    <mergeCell ref="AT1031:AT1032"/>
    <mergeCell ref="AU1031:AU1032"/>
    <mergeCell ref="AV1031:AV1032"/>
    <mergeCell ref="AW1031:AW1032"/>
    <mergeCell ref="AX1031:AX1032"/>
    <mergeCell ref="AY1031:AY1032"/>
    <mergeCell ref="AZ1031:AZ1032"/>
    <mergeCell ref="BI1031:BI1032"/>
    <mergeCell ref="BK1031:BK1032"/>
    <mergeCell ref="BR1031:BR1032"/>
    <mergeCell ref="BS1031:BS1032"/>
    <mergeCell ref="BW1031:BW1032"/>
    <mergeCell ref="B1033:B1034"/>
    <mergeCell ref="C1033:C1034"/>
    <mergeCell ref="D1033:D1034"/>
    <mergeCell ref="E1033:E1034"/>
    <mergeCell ref="G1033:G1034"/>
    <mergeCell ref="H1033:H1034"/>
    <mergeCell ref="J1033:J1034"/>
    <mergeCell ref="K1033:K1034"/>
    <mergeCell ref="M1033:M1034"/>
    <mergeCell ref="N1033:N1034"/>
    <mergeCell ref="O1033:O1034"/>
    <mergeCell ref="Q1033:Q1034"/>
    <mergeCell ref="R1033:R1034"/>
    <mergeCell ref="S1033:S1034"/>
    <mergeCell ref="T1033:T1034"/>
    <mergeCell ref="U1033:U1034"/>
    <mergeCell ref="V1033:V1034"/>
    <mergeCell ref="W1033:W1034"/>
    <mergeCell ref="X1033:X1034"/>
    <mergeCell ref="Y1033:Y1034"/>
    <mergeCell ref="AS1035:AS1036"/>
    <mergeCell ref="AT1035:AT1036"/>
    <mergeCell ref="AU1035:AU1036"/>
    <mergeCell ref="AV1035:AV1036"/>
    <mergeCell ref="AW1035:AW1036"/>
    <mergeCell ref="AX1035:AX1036"/>
    <mergeCell ref="AY1035:AY1036"/>
    <mergeCell ref="AZ1035:AZ1036"/>
    <mergeCell ref="BI1035:BI1036"/>
    <mergeCell ref="BK1035:BK1036"/>
    <mergeCell ref="BR1035:BR1036"/>
    <mergeCell ref="BS1035:BS1036"/>
    <mergeCell ref="BW1035:BW1036"/>
    <mergeCell ref="AC1031:AC1032"/>
    <mergeCell ref="AD1031:AD1032"/>
    <mergeCell ref="AE1031:AE1032"/>
    <mergeCell ref="AF1031:AF1032"/>
    <mergeCell ref="AP1031:AP1032"/>
    <mergeCell ref="AS1031:AS1032"/>
    <mergeCell ref="BK1033:BK1034"/>
    <mergeCell ref="BR1033:BR1034"/>
    <mergeCell ref="BS1033:BS1034"/>
    <mergeCell ref="BW1033:BW1034"/>
    <mergeCell ref="B1035:B1036"/>
    <mergeCell ref="C1035:C1036"/>
    <mergeCell ref="D1035:D1036"/>
    <mergeCell ref="E1035:E1036"/>
    <mergeCell ref="G1035:G1036"/>
    <mergeCell ref="H1035:H1036"/>
    <mergeCell ref="J1035:J1036"/>
    <mergeCell ref="K1035:K1036"/>
    <mergeCell ref="M1035:M1036"/>
    <mergeCell ref="N1035:N1036"/>
    <mergeCell ref="O1035:O1036"/>
    <mergeCell ref="Q1035:Q1036"/>
    <mergeCell ref="R1035:R1036"/>
    <mergeCell ref="S1035:S1036"/>
    <mergeCell ref="T1035:T1036"/>
    <mergeCell ref="U1035:U1036"/>
    <mergeCell ref="V1035:V1036"/>
    <mergeCell ref="W1035:W1036"/>
    <mergeCell ref="X1035:X1036"/>
    <mergeCell ref="Y1035:Y1036"/>
    <mergeCell ref="Z1035:Z1036"/>
    <mergeCell ref="AA1035:AA1036"/>
    <mergeCell ref="AB1035:AB1036"/>
    <mergeCell ref="AC1035:AC1036"/>
    <mergeCell ref="AD1035:AD1036"/>
    <mergeCell ref="AE1035:AE1036"/>
    <mergeCell ref="AF1035:AF1036"/>
    <mergeCell ref="AP1035:AP1036"/>
    <mergeCell ref="BI1037:BI1038"/>
    <mergeCell ref="BK1037:BK1038"/>
    <mergeCell ref="BR1037:BR1038"/>
    <mergeCell ref="BS1037:BS1038"/>
    <mergeCell ref="BW1037:BW1038"/>
    <mergeCell ref="AP1037:AP1038"/>
    <mergeCell ref="AS1037:AS1038"/>
    <mergeCell ref="AT1037:AT1038"/>
    <mergeCell ref="AU1037:AU1038"/>
    <mergeCell ref="AV1037:AV1038"/>
    <mergeCell ref="AW1037:AW1038"/>
    <mergeCell ref="AX1037:AX1038"/>
    <mergeCell ref="AY1037:AY1038"/>
    <mergeCell ref="T1039:T1040"/>
    <mergeCell ref="U1039:U1040"/>
    <mergeCell ref="V1039:V1040"/>
    <mergeCell ref="W1039:W1040"/>
    <mergeCell ref="X1039:X1040"/>
    <mergeCell ref="Y1039:Y1040"/>
    <mergeCell ref="Z1039:Z1040"/>
    <mergeCell ref="AA1039:AA1040"/>
    <mergeCell ref="AB1039:AB1040"/>
    <mergeCell ref="AC1039:AC1040"/>
    <mergeCell ref="AD1039:AD1040"/>
    <mergeCell ref="AE1039:AE1040"/>
    <mergeCell ref="AF1039:AF1040"/>
    <mergeCell ref="Y1037:Y1038"/>
    <mergeCell ref="Z1037:Z1038"/>
    <mergeCell ref="AA1037:AA1038"/>
    <mergeCell ref="AB1037:AB1038"/>
    <mergeCell ref="AC1037:AC1038"/>
    <mergeCell ref="AD1037:AD1038"/>
    <mergeCell ref="AE1037:AE1038"/>
    <mergeCell ref="AF1037:AF1038"/>
    <mergeCell ref="B1037:B1038"/>
    <mergeCell ref="C1037:C1038"/>
    <mergeCell ref="D1037:D1038"/>
    <mergeCell ref="E1037:E1038"/>
    <mergeCell ref="G1037:G1038"/>
    <mergeCell ref="H1037:H1038"/>
    <mergeCell ref="J1037:J1038"/>
    <mergeCell ref="K1037:K1038"/>
    <mergeCell ref="M1037:M1038"/>
    <mergeCell ref="N1037:N1038"/>
    <mergeCell ref="O1037:O1038"/>
    <mergeCell ref="Q1037:Q1038"/>
    <mergeCell ref="R1037:R1038"/>
    <mergeCell ref="S1037:S1038"/>
    <mergeCell ref="T1037:T1038"/>
    <mergeCell ref="U1037:U1038"/>
    <mergeCell ref="V1037:V1038"/>
    <mergeCell ref="W1037:W1038"/>
    <mergeCell ref="X1037:X1038"/>
    <mergeCell ref="AZ1037:AZ1038"/>
    <mergeCell ref="X1041:X1042"/>
    <mergeCell ref="Y1041:Y1042"/>
    <mergeCell ref="Z1041:Z1042"/>
    <mergeCell ref="AA1041:AA1042"/>
    <mergeCell ref="AB1041:AB1042"/>
    <mergeCell ref="AC1041:AC1042"/>
    <mergeCell ref="AD1041:AD1042"/>
    <mergeCell ref="AE1041:AE1042"/>
    <mergeCell ref="AF1041:AF1042"/>
    <mergeCell ref="AP1041:AP1042"/>
    <mergeCell ref="AS1041:AS1042"/>
    <mergeCell ref="AT1041:AT1042"/>
    <mergeCell ref="AU1041:AU1042"/>
    <mergeCell ref="AV1041:AV1042"/>
    <mergeCell ref="AW1041:AW1042"/>
    <mergeCell ref="AX1041:AX1042"/>
    <mergeCell ref="AY1041:AY1042"/>
    <mergeCell ref="AP1039:AP1040"/>
    <mergeCell ref="AS1039:AS1040"/>
    <mergeCell ref="AT1039:AT1040"/>
    <mergeCell ref="AU1039:AU1040"/>
    <mergeCell ref="AV1039:AV1040"/>
    <mergeCell ref="AW1039:AW1040"/>
    <mergeCell ref="AX1039:AX1040"/>
    <mergeCell ref="AY1039:AY1040"/>
    <mergeCell ref="AZ1039:AZ1040"/>
    <mergeCell ref="BI1039:BI1040"/>
    <mergeCell ref="BK1039:BK1040"/>
    <mergeCell ref="BR1039:BR1040"/>
    <mergeCell ref="BS1039:BS1040"/>
    <mergeCell ref="BW1039:BW1040"/>
    <mergeCell ref="B1041:B1042"/>
    <mergeCell ref="C1041:C1042"/>
    <mergeCell ref="D1041:D1042"/>
    <mergeCell ref="E1041:E1042"/>
    <mergeCell ref="G1041:G1042"/>
    <mergeCell ref="H1041:H1042"/>
    <mergeCell ref="J1041:J1042"/>
    <mergeCell ref="K1041:K1042"/>
    <mergeCell ref="M1041:M1042"/>
    <mergeCell ref="N1041:N1042"/>
    <mergeCell ref="O1041:O1042"/>
    <mergeCell ref="Q1041:Q1042"/>
    <mergeCell ref="R1041:R1042"/>
    <mergeCell ref="S1041:S1042"/>
    <mergeCell ref="T1041:T1042"/>
    <mergeCell ref="U1041:U1042"/>
    <mergeCell ref="V1041:V1042"/>
    <mergeCell ref="W1041:W1042"/>
    <mergeCell ref="B1039:B1040"/>
    <mergeCell ref="C1039:C1040"/>
    <mergeCell ref="D1039:D1040"/>
    <mergeCell ref="E1039:E1040"/>
    <mergeCell ref="G1039:G1040"/>
    <mergeCell ref="H1039:H1040"/>
    <mergeCell ref="J1039:J1040"/>
    <mergeCell ref="K1039:K1040"/>
    <mergeCell ref="M1039:M1040"/>
    <mergeCell ref="N1039:N1040"/>
    <mergeCell ref="O1039:O1040"/>
    <mergeCell ref="Q1039:Q1040"/>
    <mergeCell ref="R1039:R1040"/>
    <mergeCell ref="S1039:S1040"/>
    <mergeCell ref="AF1043:AF1044"/>
    <mergeCell ref="AP1043:AP1044"/>
    <mergeCell ref="AS1043:AS1044"/>
    <mergeCell ref="AT1043:AT1044"/>
    <mergeCell ref="AU1043:AU1044"/>
    <mergeCell ref="AV1043:AV1044"/>
    <mergeCell ref="AW1043:AW1044"/>
    <mergeCell ref="AX1043:AX1044"/>
    <mergeCell ref="AY1043:AY1044"/>
    <mergeCell ref="AZ1043:AZ1044"/>
    <mergeCell ref="BI1043:BI1044"/>
    <mergeCell ref="BK1043:BK1044"/>
    <mergeCell ref="BR1043:BR1044"/>
    <mergeCell ref="BS1043:BS1044"/>
    <mergeCell ref="BW1043:BW1044"/>
    <mergeCell ref="B1045:B1046"/>
    <mergeCell ref="C1045:C1046"/>
    <mergeCell ref="D1045:D1046"/>
    <mergeCell ref="E1045:E1046"/>
    <mergeCell ref="G1045:G1046"/>
    <mergeCell ref="H1045:H1046"/>
    <mergeCell ref="J1045:J1046"/>
    <mergeCell ref="K1045:K1046"/>
    <mergeCell ref="M1045:M1046"/>
    <mergeCell ref="N1045:N1046"/>
    <mergeCell ref="O1045:O1046"/>
    <mergeCell ref="Q1045:Q1046"/>
    <mergeCell ref="R1045:R1046"/>
    <mergeCell ref="S1045:S1046"/>
    <mergeCell ref="T1045:T1046"/>
    <mergeCell ref="U1045:U1046"/>
    <mergeCell ref="V1045:V1046"/>
    <mergeCell ref="AZ1041:AZ1042"/>
    <mergeCell ref="BI1041:BI1042"/>
    <mergeCell ref="BK1041:BK1042"/>
    <mergeCell ref="BR1041:BR1042"/>
    <mergeCell ref="BS1041:BS1042"/>
    <mergeCell ref="BW1041:BW1042"/>
    <mergeCell ref="B1043:B1044"/>
    <mergeCell ref="C1043:C1044"/>
    <mergeCell ref="D1043:D1044"/>
    <mergeCell ref="E1043:E1044"/>
    <mergeCell ref="G1043:G1044"/>
    <mergeCell ref="H1043:H1044"/>
    <mergeCell ref="J1043:J1044"/>
    <mergeCell ref="K1043:K1044"/>
    <mergeCell ref="M1043:M1044"/>
    <mergeCell ref="N1043:N1044"/>
    <mergeCell ref="O1043:O1044"/>
    <mergeCell ref="Q1043:Q1044"/>
    <mergeCell ref="R1043:R1044"/>
    <mergeCell ref="S1043:S1044"/>
    <mergeCell ref="T1043:T1044"/>
    <mergeCell ref="U1043:U1044"/>
    <mergeCell ref="V1043:V1044"/>
    <mergeCell ref="W1043:W1044"/>
    <mergeCell ref="X1043:X1044"/>
    <mergeCell ref="Y1043:Y1044"/>
    <mergeCell ref="Z1043:Z1044"/>
    <mergeCell ref="AA1043:AA1044"/>
    <mergeCell ref="AB1043:AB1044"/>
    <mergeCell ref="AC1043:AC1044"/>
    <mergeCell ref="AD1043:AD1044"/>
    <mergeCell ref="AE1043:AE1044"/>
    <mergeCell ref="AY1045:AY1046"/>
    <mergeCell ref="AZ1045:AZ1046"/>
    <mergeCell ref="BI1045:BI1046"/>
    <mergeCell ref="BK1045:BK1046"/>
    <mergeCell ref="BR1045:BR1046"/>
    <mergeCell ref="BS1045:BS1046"/>
    <mergeCell ref="BW1045:BW1046"/>
    <mergeCell ref="B1047:B1048"/>
    <mergeCell ref="C1047:C1048"/>
    <mergeCell ref="D1047:D1048"/>
    <mergeCell ref="E1047:E1048"/>
    <mergeCell ref="G1047:G1048"/>
    <mergeCell ref="H1047:H1048"/>
    <mergeCell ref="J1047:J1048"/>
    <mergeCell ref="K1047:K1048"/>
    <mergeCell ref="M1047:M1048"/>
    <mergeCell ref="N1047:N1048"/>
    <mergeCell ref="O1047:O1048"/>
    <mergeCell ref="Q1047:Q1048"/>
    <mergeCell ref="R1047:R1048"/>
    <mergeCell ref="S1047:S1048"/>
    <mergeCell ref="T1047:T1048"/>
    <mergeCell ref="U1047:U1048"/>
    <mergeCell ref="V1047:V1048"/>
    <mergeCell ref="W1047:W1048"/>
    <mergeCell ref="X1047:X1048"/>
    <mergeCell ref="Y1047:Y1048"/>
    <mergeCell ref="Z1047:Z1048"/>
    <mergeCell ref="AA1047:AA1048"/>
    <mergeCell ref="AB1047:AB1048"/>
    <mergeCell ref="AC1047:AC1048"/>
    <mergeCell ref="AD1047:AD1048"/>
    <mergeCell ref="W1045:W1046"/>
    <mergeCell ref="X1045:X1046"/>
    <mergeCell ref="Y1045:Y1046"/>
    <mergeCell ref="Z1045:Z1046"/>
    <mergeCell ref="AA1045:AA1046"/>
    <mergeCell ref="AB1045:AB1046"/>
    <mergeCell ref="AC1045:AC1046"/>
    <mergeCell ref="AD1045:AD1046"/>
    <mergeCell ref="AE1045:AE1046"/>
    <mergeCell ref="AF1045:AF1046"/>
    <mergeCell ref="AP1045:AP1046"/>
    <mergeCell ref="AS1045:AS1046"/>
    <mergeCell ref="AT1045:AT1046"/>
    <mergeCell ref="AU1045:AU1046"/>
    <mergeCell ref="AV1045:AV1046"/>
    <mergeCell ref="AW1045:AW1046"/>
    <mergeCell ref="AX1045:AX1046"/>
    <mergeCell ref="AT1049:AT1050"/>
    <mergeCell ref="AU1049:AU1050"/>
    <mergeCell ref="AV1049:AV1050"/>
    <mergeCell ref="AW1049:AW1050"/>
    <mergeCell ref="AE1047:AE1048"/>
    <mergeCell ref="AF1047:AF1048"/>
    <mergeCell ref="AP1047:AP1048"/>
    <mergeCell ref="AS1047:AS1048"/>
    <mergeCell ref="AT1047:AT1048"/>
    <mergeCell ref="AU1047:AU1048"/>
    <mergeCell ref="AV1047:AV1048"/>
    <mergeCell ref="AW1047:AW1048"/>
    <mergeCell ref="AX1047:AX1048"/>
    <mergeCell ref="AY1047:AY1048"/>
    <mergeCell ref="AZ1047:AZ1048"/>
    <mergeCell ref="BI1047:BI1048"/>
    <mergeCell ref="BK1047:BK1048"/>
    <mergeCell ref="BR1047:BR1048"/>
    <mergeCell ref="BS1047:BS1048"/>
    <mergeCell ref="BW1047:BW1048"/>
    <mergeCell ref="B1049:B1050"/>
    <mergeCell ref="C1049:C1050"/>
    <mergeCell ref="D1049:D1050"/>
    <mergeCell ref="E1049:E1050"/>
    <mergeCell ref="G1049:G1050"/>
    <mergeCell ref="H1049:H1050"/>
    <mergeCell ref="J1049:J1050"/>
    <mergeCell ref="K1049:K1050"/>
    <mergeCell ref="M1049:M1050"/>
    <mergeCell ref="N1049:N1050"/>
    <mergeCell ref="O1049:O1050"/>
    <mergeCell ref="Q1049:Q1050"/>
    <mergeCell ref="R1049:R1050"/>
    <mergeCell ref="S1049:S1050"/>
    <mergeCell ref="T1049:T1050"/>
    <mergeCell ref="U1049:U1050"/>
    <mergeCell ref="U1053:U1054"/>
    <mergeCell ref="V1053:V1054"/>
    <mergeCell ref="AD1051:AD1052"/>
    <mergeCell ref="AE1051:AE1052"/>
    <mergeCell ref="AF1051:AF1052"/>
    <mergeCell ref="AP1051:AP1052"/>
    <mergeCell ref="AS1051:AS1052"/>
    <mergeCell ref="AT1051:AT1052"/>
    <mergeCell ref="AU1051:AU1052"/>
    <mergeCell ref="AV1051:AV1052"/>
    <mergeCell ref="AW1051:AW1052"/>
    <mergeCell ref="AX1051:AX1052"/>
    <mergeCell ref="AY1051:AY1052"/>
    <mergeCell ref="AZ1051:AZ1052"/>
    <mergeCell ref="BI1051:BI1052"/>
    <mergeCell ref="BK1051:BK1052"/>
    <mergeCell ref="BR1051:BR1052"/>
    <mergeCell ref="BS1051:BS1052"/>
    <mergeCell ref="BW1051:BW1052"/>
    <mergeCell ref="AX1049:AX1050"/>
    <mergeCell ref="AY1049:AY1050"/>
    <mergeCell ref="AZ1049:AZ1050"/>
    <mergeCell ref="BI1049:BI1050"/>
    <mergeCell ref="BK1049:BK1050"/>
    <mergeCell ref="BR1049:BR1050"/>
    <mergeCell ref="BS1049:BS1050"/>
    <mergeCell ref="BW1049:BW1050"/>
    <mergeCell ref="B1051:B1052"/>
    <mergeCell ref="C1051:C1052"/>
    <mergeCell ref="D1051:D1052"/>
    <mergeCell ref="E1051:E1052"/>
    <mergeCell ref="G1051:G1052"/>
    <mergeCell ref="H1051:H1052"/>
    <mergeCell ref="J1051:J1052"/>
    <mergeCell ref="K1051:K1052"/>
    <mergeCell ref="M1051:M1052"/>
    <mergeCell ref="N1051:N1052"/>
    <mergeCell ref="O1051:O1052"/>
    <mergeCell ref="Q1051:Q1052"/>
    <mergeCell ref="R1051:R1052"/>
    <mergeCell ref="S1051:S1052"/>
    <mergeCell ref="T1051:T1052"/>
    <mergeCell ref="U1051:U1052"/>
    <mergeCell ref="V1051:V1052"/>
    <mergeCell ref="W1051:W1052"/>
    <mergeCell ref="X1051:X1052"/>
    <mergeCell ref="Y1051:Y1052"/>
    <mergeCell ref="Z1051:Z1052"/>
    <mergeCell ref="AA1051:AA1052"/>
    <mergeCell ref="AB1051:AB1052"/>
    <mergeCell ref="AC1051:AC1052"/>
    <mergeCell ref="V1049:V1050"/>
    <mergeCell ref="W1049:W1050"/>
    <mergeCell ref="X1049:X1050"/>
    <mergeCell ref="Y1049:Y1050"/>
    <mergeCell ref="Z1049:Z1050"/>
    <mergeCell ref="AA1049:AA1050"/>
    <mergeCell ref="AB1049:AB1050"/>
    <mergeCell ref="AC1049:AC1050"/>
    <mergeCell ref="AD1049:AD1050"/>
    <mergeCell ref="AE1049:AE1050"/>
    <mergeCell ref="AF1049:AF1050"/>
    <mergeCell ref="AP1049:AP1050"/>
    <mergeCell ref="AS1049:AS1050"/>
    <mergeCell ref="AY1053:AY1054"/>
    <mergeCell ref="AZ1053:AZ1054"/>
    <mergeCell ref="BI1053:BI1054"/>
    <mergeCell ref="BK1053:BK1054"/>
    <mergeCell ref="BR1053:BR1054"/>
    <mergeCell ref="BS1053:BS1054"/>
    <mergeCell ref="BW1053:BW1054"/>
    <mergeCell ref="B1055:B1056"/>
    <mergeCell ref="C1055:C1056"/>
    <mergeCell ref="D1055:D1056"/>
    <mergeCell ref="E1055:E1056"/>
    <mergeCell ref="G1055:G1056"/>
    <mergeCell ref="H1055:H1056"/>
    <mergeCell ref="J1055:J1056"/>
    <mergeCell ref="K1055:K1056"/>
    <mergeCell ref="M1055:M1056"/>
    <mergeCell ref="N1055:N1056"/>
    <mergeCell ref="O1055:O1056"/>
    <mergeCell ref="Q1055:Q1056"/>
    <mergeCell ref="R1055:R1056"/>
    <mergeCell ref="S1055:S1056"/>
    <mergeCell ref="T1055:T1056"/>
    <mergeCell ref="U1055:U1056"/>
    <mergeCell ref="V1055:V1056"/>
    <mergeCell ref="W1055:W1056"/>
    <mergeCell ref="X1055:X1056"/>
    <mergeCell ref="Y1055:Y1056"/>
    <mergeCell ref="Z1055:Z1056"/>
    <mergeCell ref="AA1055:AA1056"/>
    <mergeCell ref="AB1055:AB1056"/>
    <mergeCell ref="AC1055:AC1056"/>
    <mergeCell ref="AD1055:AD1056"/>
    <mergeCell ref="W1053:W1054"/>
    <mergeCell ref="X1053:X1054"/>
    <mergeCell ref="Y1053:Y1054"/>
    <mergeCell ref="Z1053:Z1054"/>
    <mergeCell ref="AA1053:AA1054"/>
    <mergeCell ref="AB1053:AB1054"/>
    <mergeCell ref="AC1053:AC1054"/>
    <mergeCell ref="AD1053:AD1054"/>
    <mergeCell ref="AE1053:AE1054"/>
    <mergeCell ref="AF1053:AF1054"/>
    <mergeCell ref="AP1053:AP1054"/>
    <mergeCell ref="AS1053:AS1054"/>
    <mergeCell ref="AT1053:AT1054"/>
    <mergeCell ref="AU1053:AU1054"/>
    <mergeCell ref="AV1053:AV1054"/>
    <mergeCell ref="AW1053:AW1054"/>
    <mergeCell ref="AX1053:AX1054"/>
    <mergeCell ref="B1053:B1054"/>
    <mergeCell ref="C1053:C1054"/>
    <mergeCell ref="D1053:D1054"/>
    <mergeCell ref="E1053:E1054"/>
    <mergeCell ref="G1053:G1054"/>
    <mergeCell ref="H1053:H1054"/>
    <mergeCell ref="J1053:J1054"/>
    <mergeCell ref="K1053:K1054"/>
    <mergeCell ref="M1053:M1054"/>
    <mergeCell ref="N1053:N1054"/>
    <mergeCell ref="O1053:O1054"/>
    <mergeCell ref="Q1053:Q1054"/>
    <mergeCell ref="R1053:R1054"/>
    <mergeCell ref="S1053:S1054"/>
    <mergeCell ref="T1053:T1054"/>
    <mergeCell ref="AT1057:AT1058"/>
    <mergeCell ref="AU1057:AU1058"/>
    <mergeCell ref="AV1057:AV1058"/>
    <mergeCell ref="AW1057:AW1058"/>
    <mergeCell ref="AE1055:AE1056"/>
    <mergeCell ref="AF1055:AF1056"/>
    <mergeCell ref="AP1055:AP1056"/>
    <mergeCell ref="AS1055:AS1056"/>
    <mergeCell ref="AT1055:AT1056"/>
    <mergeCell ref="AU1055:AU1056"/>
    <mergeCell ref="AV1055:AV1056"/>
    <mergeCell ref="AW1055:AW1056"/>
    <mergeCell ref="AX1055:AX1056"/>
    <mergeCell ref="AY1055:AY1056"/>
    <mergeCell ref="AZ1055:AZ1056"/>
    <mergeCell ref="BI1055:BI1056"/>
    <mergeCell ref="BK1055:BK1056"/>
    <mergeCell ref="BR1055:BR1056"/>
    <mergeCell ref="BS1055:BS1056"/>
    <mergeCell ref="BW1055:BW1056"/>
    <mergeCell ref="B1057:B1058"/>
    <mergeCell ref="C1057:C1058"/>
    <mergeCell ref="D1057:D1058"/>
    <mergeCell ref="E1057:E1058"/>
    <mergeCell ref="G1057:G1058"/>
    <mergeCell ref="H1057:H1058"/>
    <mergeCell ref="J1057:J1058"/>
    <mergeCell ref="K1057:K1058"/>
    <mergeCell ref="M1057:M1058"/>
    <mergeCell ref="N1057:N1058"/>
    <mergeCell ref="O1057:O1058"/>
    <mergeCell ref="Q1057:Q1058"/>
    <mergeCell ref="R1057:R1058"/>
    <mergeCell ref="S1057:S1058"/>
    <mergeCell ref="T1057:T1058"/>
    <mergeCell ref="U1057:U1058"/>
    <mergeCell ref="U1061:U1062"/>
    <mergeCell ref="V1061:V1062"/>
    <mergeCell ref="AD1059:AD1060"/>
    <mergeCell ref="AE1059:AE1060"/>
    <mergeCell ref="AF1059:AF1060"/>
    <mergeCell ref="AP1059:AP1060"/>
    <mergeCell ref="AS1059:AS1060"/>
    <mergeCell ref="AT1059:AT1060"/>
    <mergeCell ref="AU1059:AU1060"/>
    <mergeCell ref="AV1059:AV1060"/>
    <mergeCell ref="AW1059:AW1060"/>
    <mergeCell ref="AX1059:AX1060"/>
    <mergeCell ref="AY1059:AY1060"/>
    <mergeCell ref="AZ1059:AZ1060"/>
    <mergeCell ref="BI1059:BI1060"/>
    <mergeCell ref="BK1059:BK1060"/>
    <mergeCell ref="BR1059:BR1060"/>
    <mergeCell ref="BS1059:BS1060"/>
    <mergeCell ref="BW1059:BW1060"/>
    <mergeCell ref="AX1057:AX1058"/>
    <mergeCell ref="AY1057:AY1058"/>
    <mergeCell ref="AZ1057:AZ1058"/>
    <mergeCell ref="BI1057:BI1058"/>
    <mergeCell ref="BK1057:BK1058"/>
    <mergeCell ref="BR1057:BR1058"/>
    <mergeCell ref="BS1057:BS1058"/>
    <mergeCell ref="BW1057:BW1058"/>
    <mergeCell ref="B1059:B1060"/>
    <mergeCell ref="C1059:C1060"/>
    <mergeCell ref="D1059:D1060"/>
    <mergeCell ref="E1059:E1060"/>
    <mergeCell ref="G1059:G1060"/>
    <mergeCell ref="H1059:H1060"/>
    <mergeCell ref="J1059:J1060"/>
    <mergeCell ref="K1059:K1060"/>
    <mergeCell ref="M1059:M1060"/>
    <mergeCell ref="N1059:N1060"/>
    <mergeCell ref="O1059:O1060"/>
    <mergeCell ref="Q1059:Q1060"/>
    <mergeCell ref="R1059:R1060"/>
    <mergeCell ref="S1059:S1060"/>
    <mergeCell ref="T1059:T1060"/>
    <mergeCell ref="U1059:U1060"/>
    <mergeCell ref="V1059:V1060"/>
    <mergeCell ref="W1059:W1060"/>
    <mergeCell ref="X1059:X1060"/>
    <mergeCell ref="Y1059:Y1060"/>
    <mergeCell ref="Z1059:Z1060"/>
    <mergeCell ref="AA1059:AA1060"/>
    <mergeCell ref="AB1059:AB1060"/>
    <mergeCell ref="AC1059:AC1060"/>
    <mergeCell ref="V1057:V1058"/>
    <mergeCell ref="W1057:W1058"/>
    <mergeCell ref="X1057:X1058"/>
    <mergeCell ref="Y1057:Y1058"/>
    <mergeCell ref="Z1057:Z1058"/>
    <mergeCell ref="AA1057:AA1058"/>
    <mergeCell ref="AB1057:AB1058"/>
    <mergeCell ref="AC1057:AC1058"/>
    <mergeCell ref="AD1057:AD1058"/>
    <mergeCell ref="AE1057:AE1058"/>
    <mergeCell ref="AF1057:AF1058"/>
    <mergeCell ref="AP1057:AP1058"/>
    <mergeCell ref="AS1057:AS1058"/>
    <mergeCell ref="AY1061:AY1062"/>
    <mergeCell ref="AZ1061:AZ1062"/>
    <mergeCell ref="BI1061:BI1062"/>
    <mergeCell ref="BK1061:BK1062"/>
    <mergeCell ref="BR1061:BR1062"/>
    <mergeCell ref="BS1061:BS1062"/>
    <mergeCell ref="BW1061:BW1062"/>
    <mergeCell ref="B1063:B1064"/>
    <mergeCell ref="C1063:C1064"/>
    <mergeCell ref="D1063:D1064"/>
    <mergeCell ref="E1063:E1064"/>
    <mergeCell ref="G1063:G1064"/>
    <mergeCell ref="H1063:H1064"/>
    <mergeCell ref="J1063:J1064"/>
    <mergeCell ref="K1063:K1064"/>
    <mergeCell ref="M1063:M1064"/>
    <mergeCell ref="N1063:N1064"/>
    <mergeCell ref="O1063:O1064"/>
    <mergeCell ref="Q1063:Q1064"/>
    <mergeCell ref="R1063:R1064"/>
    <mergeCell ref="S1063:S1064"/>
    <mergeCell ref="T1063:T1064"/>
    <mergeCell ref="U1063:U1064"/>
    <mergeCell ref="V1063:V1064"/>
    <mergeCell ref="W1063:W1064"/>
    <mergeCell ref="X1063:X1064"/>
    <mergeCell ref="Y1063:Y1064"/>
    <mergeCell ref="Z1063:Z1064"/>
    <mergeCell ref="AA1063:AA1064"/>
    <mergeCell ref="AB1063:AB1064"/>
    <mergeCell ref="AC1063:AC1064"/>
    <mergeCell ref="AD1063:AD1064"/>
    <mergeCell ref="W1061:W1062"/>
    <mergeCell ref="X1061:X1062"/>
    <mergeCell ref="Y1061:Y1062"/>
    <mergeCell ref="Z1061:Z1062"/>
    <mergeCell ref="AA1061:AA1062"/>
    <mergeCell ref="AB1061:AB1062"/>
    <mergeCell ref="AC1061:AC1062"/>
    <mergeCell ref="AD1061:AD1062"/>
    <mergeCell ref="AE1061:AE1062"/>
    <mergeCell ref="AF1061:AF1062"/>
    <mergeCell ref="AP1061:AP1062"/>
    <mergeCell ref="AS1061:AS1062"/>
    <mergeCell ref="AT1061:AT1062"/>
    <mergeCell ref="AU1061:AU1062"/>
    <mergeCell ref="AV1061:AV1062"/>
    <mergeCell ref="AW1061:AW1062"/>
    <mergeCell ref="AX1061:AX1062"/>
    <mergeCell ref="B1061:B1062"/>
    <mergeCell ref="C1061:C1062"/>
    <mergeCell ref="D1061:D1062"/>
    <mergeCell ref="E1061:E1062"/>
    <mergeCell ref="G1061:G1062"/>
    <mergeCell ref="H1061:H1062"/>
    <mergeCell ref="J1061:J1062"/>
    <mergeCell ref="K1061:K1062"/>
    <mergeCell ref="M1061:M1062"/>
    <mergeCell ref="N1061:N1062"/>
    <mergeCell ref="O1061:O1062"/>
    <mergeCell ref="Q1061:Q1062"/>
    <mergeCell ref="R1061:R1062"/>
    <mergeCell ref="S1061:S1062"/>
    <mergeCell ref="T1061:T1062"/>
    <mergeCell ref="AT1065:AT1066"/>
    <mergeCell ref="AU1065:AU1066"/>
    <mergeCell ref="AV1065:AV1066"/>
    <mergeCell ref="AW1065:AW1066"/>
    <mergeCell ref="AE1063:AE1064"/>
    <mergeCell ref="AF1063:AF1064"/>
    <mergeCell ref="AP1063:AP1064"/>
    <mergeCell ref="AS1063:AS1064"/>
    <mergeCell ref="AT1063:AT1064"/>
    <mergeCell ref="AU1063:AU1064"/>
    <mergeCell ref="AV1063:AV1064"/>
    <mergeCell ref="AW1063:AW1064"/>
    <mergeCell ref="AX1063:AX1064"/>
    <mergeCell ref="AY1063:AY1064"/>
    <mergeCell ref="AZ1063:AZ1064"/>
    <mergeCell ref="BI1063:BI1064"/>
    <mergeCell ref="BK1063:BK1064"/>
    <mergeCell ref="BR1063:BR1064"/>
    <mergeCell ref="BS1063:BS1064"/>
    <mergeCell ref="BW1063:BW1064"/>
    <mergeCell ref="B1065:B1066"/>
    <mergeCell ref="C1065:C1066"/>
    <mergeCell ref="D1065:D1066"/>
    <mergeCell ref="E1065:E1066"/>
    <mergeCell ref="G1065:G1066"/>
    <mergeCell ref="H1065:H1066"/>
    <mergeCell ref="J1065:J1066"/>
    <mergeCell ref="K1065:K1066"/>
    <mergeCell ref="M1065:M1066"/>
    <mergeCell ref="N1065:N1066"/>
    <mergeCell ref="O1065:O1066"/>
    <mergeCell ref="Q1065:Q1066"/>
    <mergeCell ref="R1065:R1066"/>
    <mergeCell ref="S1065:S1066"/>
    <mergeCell ref="T1065:T1066"/>
    <mergeCell ref="U1065:U1066"/>
    <mergeCell ref="U1069:U1070"/>
    <mergeCell ref="V1069:V1070"/>
    <mergeCell ref="AD1067:AD1068"/>
    <mergeCell ref="AE1067:AE1068"/>
    <mergeCell ref="AF1067:AF1068"/>
    <mergeCell ref="AP1067:AP1068"/>
    <mergeCell ref="AS1067:AS1068"/>
    <mergeCell ref="AT1067:AT1068"/>
    <mergeCell ref="AU1067:AU1068"/>
    <mergeCell ref="AV1067:AV1068"/>
    <mergeCell ref="AW1067:AW1068"/>
    <mergeCell ref="AX1067:AX1068"/>
    <mergeCell ref="AY1067:AY1068"/>
    <mergeCell ref="AZ1067:AZ1068"/>
    <mergeCell ref="BI1067:BI1068"/>
    <mergeCell ref="BK1067:BK1068"/>
    <mergeCell ref="BR1067:BR1068"/>
    <mergeCell ref="BS1067:BS1068"/>
    <mergeCell ref="BW1067:BW1068"/>
    <mergeCell ref="AX1065:AX1066"/>
    <mergeCell ref="AY1065:AY1066"/>
    <mergeCell ref="AZ1065:AZ1066"/>
    <mergeCell ref="BI1065:BI1066"/>
    <mergeCell ref="BK1065:BK1066"/>
    <mergeCell ref="BR1065:BR1066"/>
    <mergeCell ref="BS1065:BS1066"/>
    <mergeCell ref="BW1065:BW1066"/>
    <mergeCell ref="B1067:B1068"/>
    <mergeCell ref="C1067:C1068"/>
    <mergeCell ref="D1067:D1068"/>
    <mergeCell ref="E1067:E1068"/>
    <mergeCell ref="G1067:G1068"/>
    <mergeCell ref="H1067:H1068"/>
    <mergeCell ref="J1067:J1068"/>
    <mergeCell ref="K1067:K1068"/>
    <mergeCell ref="M1067:M1068"/>
    <mergeCell ref="N1067:N1068"/>
    <mergeCell ref="O1067:O1068"/>
    <mergeCell ref="Q1067:Q1068"/>
    <mergeCell ref="R1067:R1068"/>
    <mergeCell ref="S1067:S1068"/>
    <mergeCell ref="T1067:T1068"/>
    <mergeCell ref="U1067:U1068"/>
    <mergeCell ref="V1067:V1068"/>
    <mergeCell ref="W1067:W1068"/>
    <mergeCell ref="X1067:X1068"/>
    <mergeCell ref="Y1067:Y1068"/>
    <mergeCell ref="Z1067:Z1068"/>
    <mergeCell ref="AA1067:AA1068"/>
    <mergeCell ref="AB1067:AB1068"/>
    <mergeCell ref="AC1067:AC1068"/>
    <mergeCell ref="V1065:V1066"/>
    <mergeCell ref="W1065:W1066"/>
    <mergeCell ref="X1065:X1066"/>
    <mergeCell ref="Y1065:Y1066"/>
    <mergeCell ref="Z1065:Z1066"/>
    <mergeCell ref="AA1065:AA1066"/>
    <mergeCell ref="AB1065:AB1066"/>
    <mergeCell ref="AC1065:AC1066"/>
    <mergeCell ref="AD1065:AD1066"/>
    <mergeCell ref="AE1065:AE1066"/>
    <mergeCell ref="AF1065:AF1066"/>
    <mergeCell ref="AP1065:AP1066"/>
    <mergeCell ref="AS1065:AS1066"/>
    <mergeCell ref="AY1069:AY1070"/>
    <mergeCell ref="AZ1069:AZ1070"/>
    <mergeCell ref="BI1069:BI1070"/>
    <mergeCell ref="BK1069:BK1070"/>
    <mergeCell ref="BR1069:BR1070"/>
    <mergeCell ref="BS1069:BS1070"/>
    <mergeCell ref="BW1069:BW1070"/>
    <mergeCell ref="B1071:B1072"/>
    <mergeCell ref="C1071:C1072"/>
    <mergeCell ref="D1071:D1072"/>
    <mergeCell ref="E1071:E1072"/>
    <mergeCell ref="G1071:G1072"/>
    <mergeCell ref="H1071:H1072"/>
    <mergeCell ref="J1071:J1072"/>
    <mergeCell ref="K1071:K1072"/>
    <mergeCell ref="M1071:M1072"/>
    <mergeCell ref="N1071:N1072"/>
    <mergeCell ref="O1071:O1072"/>
    <mergeCell ref="Q1071:Q1072"/>
    <mergeCell ref="R1071:R1072"/>
    <mergeCell ref="S1071:S1072"/>
    <mergeCell ref="T1071:T1072"/>
    <mergeCell ref="U1071:U1072"/>
    <mergeCell ref="V1071:V1072"/>
    <mergeCell ref="W1071:W1072"/>
    <mergeCell ref="X1071:X1072"/>
    <mergeCell ref="Y1071:Y1072"/>
    <mergeCell ref="Z1071:Z1072"/>
    <mergeCell ref="AA1071:AA1072"/>
    <mergeCell ref="AB1071:AB1072"/>
    <mergeCell ref="AC1071:AC1072"/>
    <mergeCell ref="AD1071:AD1072"/>
    <mergeCell ref="W1069:W1070"/>
    <mergeCell ref="X1069:X1070"/>
    <mergeCell ref="Y1069:Y1070"/>
    <mergeCell ref="Z1069:Z1070"/>
    <mergeCell ref="AA1069:AA1070"/>
    <mergeCell ref="AB1069:AB1070"/>
    <mergeCell ref="AC1069:AC1070"/>
    <mergeCell ref="AD1069:AD1070"/>
    <mergeCell ref="AE1069:AE1070"/>
    <mergeCell ref="AF1069:AF1070"/>
    <mergeCell ref="AP1069:AP1070"/>
    <mergeCell ref="AS1069:AS1070"/>
    <mergeCell ref="AT1069:AT1070"/>
    <mergeCell ref="AU1069:AU1070"/>
    <mergeCell ref="AV1069:AV1070"/>
    <mergeCell ref="AW1069:AW1070"/>
    <mergeCell ref="AX1069:AX1070"/>
    <mergeCell ref="B1069:B1070"/>
    <mergeCell ref="C1069:C1070"/>
    <mergeCell ref="D1069:D1070"/>
    <mergeCell ref="E1069:E1070"/>
    <mergeCell ref="G1069:G1070"/>
    <mergeCell ref="H1069:H1070"/>
    <mergeCell ref="J1069:J1070"/>
    <mergeCell ref="K1069:K1070"/>
    <mergeCell ref="M1069:M1070"/>
    <mergeCell ref="N1069:N1070"/>
    <mergeCell ref="O1069:O1070"/>
    <mergeCell ref="Q1069:Q1070"/>
    <mergeCell ref="R1069:R1070"/>
    <mergeCell ref="S1069:S1070"/>
    <mergeCell ref="T1069:T1070"/>
    <mergeCell ref="AT1073:AT1074"/>
    <mergeCell ref="AU1073:AU1074"/>
    <mergeCell ref="AV1073:AV1074"/>
    <mergeCell ref="AW1073:AW1074"/>
    <mergeCell ref="AE1071:AE1072"/>
    <mergeCell ref="AF1071:AF1072"/>
    <mergeCell ref="AP1071:AP1072"/>
    <mergeCell ref="AS1071:AS1072"/>
    <mergeCell ref="AT1071:AT1072"/>
    <mergeCell ref="AU1071:AU1072"/>
    <mergeCell ref="AV1071:AV1072"/>
    <mergeCell ref="AW1071:AW1072"/>
    <mergeCell ref="AX1071:AX1072"/>
    <mergeCell ref="AY1071:AY1072"/>
    <mergeCell ref="AZ1071:AZ1072"/>
    <mergeCell ref="BI1071:BI1072"/>
    <mergeCell ref="BK1071:BK1072"/>
    <mergeCell ref="BR1071:BR1072"/>
    <mergeCell ref="BS1071:BS1072"/>
    <mergeCell ref="BW1071:BW1072"/>
    <mergeCell ref="B1073:B1074"/>
    <mergeCell ref="C1073:C1074"/>
    <mergeCell ref="D1073:D1074"/>
    <mergeCell ref="E1073:E1074"/>
    <mergeCell ref="G1073:G1074"/>
    <mergeCell ref="H1073:H1074"/>
    <mergeCell ref="J1073:J1074"/>
    <mergeCell ref="K1073:K1074"/>
    <mergeCell ref="M1073:M1074"/>
    <mergeCell ref="N1073:N1074"/>
    <mergeCell ref="O1073:O1074"/>
    <mergeCell ref="Q1073:Q1074"/>
    <mergeCell ref="R1073:R1074"/>
    <mergeCell ref="S1073:S1074"/>
    <mergeCell ref="T1073:T1074"/>
    <mergeCell ref="U1073:U1074"/>
    <mergeCell ref="U1077:U1078"/>
    <mergeCell ref="V1077:V1078"/>
    <mergeCell ref="AD1075:AD1076"/>
    <mergeCell ref="AE1075:AE1076"/>
    <mergeCell ref="AF1075:AF1076"/>
    <mergeCell ref="AP1075:AP1076"/>
    <mergeCell ref="AS1075:AS1076"/>
    <mergeCell ref="AT1075:AT1076"/>
    <mergeCell ref="AU1075:AU1076"/>
    <mergeCell ref="AV1075:AV1076"/>
    <mergeCell ref="AW1075:AW1076"/>
    <mergeCell ref="AX1075:AX1076"/>
    <mergeCell ref="AY1075:AY1076"/>
    <mergeCell ref="AZ1075:AZ1076"/>
    <mergeCell ref="BI1075:BI1076"/>
    <mergeCell ref="BK1075:BK1076"/>
    <mergeCell ref="BR1075:BR1076"/>
    <mergeCell ref="BS1075:BS1076"/>
    <mergeCell ref="BW1075:BW1076"/>
    <mergeCell ref="AX1073:AX1074"/>
    <mergeCell ref="AY1073:AY1074"/>
    <mergeCell ref="AZ1073:AZ1074"/>
    <mergeCell ref="BI1073:BI1074"/>
    <mergeCell ref="BK1073:BK1074"/>
    <mergeCell ref="BR1073:BR1074"/>
    <mergeCell ref="BS1073:BS1074"/>
    <mergeCell ref="BW1073:BW1074"/>
    <mergeCell ref="B1075:B1076"/>
    <mergeCell ref="C1075:C1076"/>
    <mergeCell ref="D1075:D1076"/>
    <mergeCell ref="E1075:E1076"/>
    <mergeCell ref="G1075:G1076"/>
    <mergeCell ref="H1075:H1076"/>
    <mergeCell ref="J1075:J1076"/>
    <mergeCell ref="K1075:K1076"/>
    <mergeCell ref="M1075:M1076"/>
    <mergeCell ref="N1075:N1076"/>
    <mergeCell ref="O1075:O1076"/>
    <mergeCell ref="Q1075:Q1076"/>
    <mergeCell ref="R1075:R1076"/>
    <mergeCell ref="S1075:S1076"/>
    <mergeCell ref="T1075:T1076"/>
    <mergeCell ref="U1075:U1076"/>
    <mergeCell ref="V1075:V1076"/>
    <mergeCell ref="W1075:W1076"/>
    <mergeCell ref="X1075:X1076"/>
    <mergeCell ref="Y1075:Y1076"/>
    <mergeCell ref="Z1075:Z1076"/>
    <mergeCell ref="AA1075:AA1076"/>
    <mergeCell ref="AB1075:AB1076"/>
    <mergeCell ref="AC1075:AC1076"/>
    <mergeCell ref="V1073:V1074"/>
    <mergeCell ref="W1073:W1074"/>
    <mergeCell ref="X1073:X1074"/>
    <mergeCell ref="Y1073:Y1074"/>
    <mergeCell ref="Z1073:Z1074"/>
    <mergeCell ref="AA1073:AA1074"/>
    <mergeCell ref="AB1073:AB1074"/>
    <mergeCell ref="AC1073:AC1074"/>
    <mergeCell ref="AD1073:AD1074"/>
    <mergeCell ref="AE1073:AE1074"/>
    <mergeCell ref="AF1073:AF1074"/>
    <mergeCell ref="AP1073:AP1074"/>
    <mergeCell ref="AS1073:AS1074"/>
    <mergeCell ref="AY1077:AY1078"/>
    <mergeCell ref="AZ1077:AZ1078"/>
    <mergeCell ref="BI1077:BI1078"/>
    <mergeCell ref="BK1077:BK1078"/>
    <mergeCell ref="BR1077:BR1078"/>
    <mergeCell ref="BS1077:BS1078"/>
    <mergeCell ref="BW1077:BW1078"/>
    <mergeCell ref="B1079:B1080"/>
    <mergeCell ref="C1079:C1080"/>
    <mergeCell ref="D1079:D1080"/>
    <mergeCell ref="E1079:E1080"/>
    <mergeCell ref="G1079:G1080"/>
    <mergeCell ref="H1079:H1080"/>
    <mergeCell ref="J1079:J1080"/>
    <mergeCell ref="K1079:K1080"/>
    <mergeCell ref="M1079:M1080"/>
    <mergeCell ref="N1079:N1080"/>
    <mergeCell ref="O1079:O1080"/>
    <mergeCell ref="Q1079:Q1080"/>
    <mergeCell ref="R1079:R1080"/>
    <mergeCell ref="S1079:S1080"/>
    <mergeCell ref="T1079:T1080"/>
    <mergeCell ref="U1079:U1080"/>
    <mergeCell ref="V1079:V1080"/>
    <mergeCell ref="W1079:W1080"/>
    <mergeCell ref="X1079:X1080"/>
    <mergeCell ref="Y1079:Y1080"/>
    <mergeCell ref="Z1079:Z1080"/>
    <mergeCell ref="AA1079:AA1080"/>
    <mergeCell ref="AB1079:AB1080"/>
    <mergeCell ref="AC1079:AC1080"/>
    <mergeCell ref="AD1079:AD1080"/>
    <mergeCell ref="W1077:W1078"/>
    <mergeCell ref="X1077:X1078"/>
    <mergeCell ref="Y1077:Y1078"/>
    <mergeCell ref="Z1077:Z1078"/>
    <mergeCell ref="AA1077:AA1078"/>
    <mergeCell ref="AB1077:AB1078"/>
    <mergeCell ref="AC1077:AC1078"/>
    <mergeCell ref="AD1077:AD1078"/>
    <mergeCell ref="AE1077:AE1078"/>
    <mergeCell ref="AF1077:AF1078"/>
    <mergeCell ref="AP1077:AP1078"/>
    <mergeCell ref="AS1077:AS1078"/>
    <mergeCell ref="AT1077:AT1078"/>
    <mergeCell ref="AU1077:AU1078"/>
    <mergeCell ref="AV1077:AV1078"/>
    <mergeCell ref="AW1077:AW1078"/>
    <mergeCell ref="AX1077:AX1078"/>
    <mergeCell ref="B1077:B1078"/>
    <mergeCell ref="C1077:C1078"/>
    <mergeCell ref="D1077:D1078"/>
    <mergeCell ref="E1077:E1078"/>
    <mergeCell ref="G1077:G1078"/>
    <mergeCell ref="H1077:H1078"/>
    <mergeCell ref="J1077:J1078"/>
    <mergeCell ref="K1077:K1078"/>
    <mergeCell ref="M1077:M1078"/>
    <mergeCell ref="N1077:N1078"/>
    <mergeCell ref="O1077:O1078"/>
    <mergeCell ref="Q1077:Q1078"/>
    <mergeCell ref="R1077:R1078"/>
    <mergeCell ref="S1077:S1078"/>
    <mergeCell ref="T1077:T1078"/>
    <mergeCell ref="AT1081:AT1082"/>
    <mergeCell ref="AU1081:AU1082"/>
    <mergeCell ref="AV1081:AV1082"/>
    <mergeCell ref="AW1081:AW1082"/>
    <mergeCell ref="AE1079:AE1080"/>
    <mergeCell ref="AF1079:AF1080"/>
    <mergeCell ref="AP1079:AP1080"/>
    <mergeCell ref="AS1079:AS1080"/>
    <mergeCell ref="AT1079:AT1080"/>
    <mergeCell ref="AU1079:AU1080"/>
    <mergeCell ref="AV1079:AV1080"/>
    <mergeCell ref="AW1079:AW1080"/>
    <mergeCell ref="AX1079:AX1080"/>
    <mergeCell ref="AY1079:AY1080"/>
    <mergeCell ref="AZ1079:AZ1080"/>
    <mergeCell ref="BI1079:BI1080"/>
    <mergeCell ref="BK1079:BK1080"/>
    <mergeCell ref="BR1079:BR1080"/>
    <mergeCell ref="BS1079:BS1080"/>
    <mergeCell ref="BW1079:BW1080"/>
    <mergeCell ref="B1081:B1082"/>
    <mergeCell ref="C1081:C1082"/>
    <mergeCell ref="D1081:D1082"/>
    <mergeCell ref="E1081:E1082"/>
    <mergeCell ref="G1081:G1082"/>
    <mergeCell ref="H1081:H1082"/>
    <mergeCell ref="J1081:J1082"/>
    <mergeCell ref="K1081:K1082"/>
    <mergeCell ref="M1081:M1082"/>
    <mergeCell ref="N1081:N1082"/>
    <mergeCell ref="O1081:O1082"/>
    <mergeCell ref="Q1081:Q1082"/>
    <mergeCell ref="R1081:R1082"/>
    <mergeCell ref="S1081:S1082"/>
    <mergeCell ref="T1081:T1082"/>
    <mergeCell ref="U1081:U1082"/>
    <mergeCell ref="U1085:U1086"/>
    <mergeCell ref="V1085:V1086"/>
    <mergeCell ref="AD1083:AD1084"/>
    <mergeCell ref="AE1083:AE1084"/>
    <mergeCell ref="AF1083:AF1084"/>
    <mergeCell ref="AP1083:AP1084"/>
    <mergeCell ref="AS1083:AS1084"/>
    <mergeCell ref="AT1083:AT1084"/>
    <mergeCell ref="AU1083:AU1084"/>
    <mergeCell ref="AV1083:AV1084"/>
    <mergeCell ref="AW1083:AW1084"/>
    <mergeCell ref="AX1083:AX1084"/>
    <mergeCell ref="AY1083:AY1084"/>
    <mergeCell ref="AZ1083:AZ1084"/>
    <mergeCell ref="BI1083:BI1084"/>
    <mergeCell ref="BK1083:BK1084"/>
    <mergeCell ref="BR1083:BR1084"/>
    <mergeCell ref="BS1083:BS1084"/>
    <mergeCell ref="BW1083:BW1084"/>
    <mergeCell ref="AX1081:AX1082"/>
    <mergeCell ref="AY1081:AY1082"/>
    <mergeCell ref="AZ1081:AZ1082"/>
    <mergeCell ref="BI1081:BI1082"/>
    <mergeCell ref="BK1081:BK1082"/>
    <mergeCell ref="BR1081:BR1082"/>
    <mergeCell ref="BS1081:BS1082"/>
    <mergeCell ref="BW1081:BW1082"/>
    <mergeCell ref="B1083:B1084"/>
    <mergeCell ref="C1083:C1084"/>
    <mergeCell ref="D1083:D1084"/>
    <mergeCell ref="E1083:E1084"/>
    <mergeCell ref="G1083:G1084"/>
    <mergeCell ref="H1083:H1084"/>
    <mergeCell ref="J1083:J1084"/>
    <mergeCell ref="K1083:K1084"/>
    <mergeCell ref="M1083:M1084"/>
    <mergeCell ref="N1083:N1084"/>
    <mergeCell ref="O1083:O1084"/>
    <mergeCell ref="Q1083:Q1084"/>
    <mergeCell ref="R1083:R1084"/>
    <mergeCell ref="S1083:S1084"/>
    <mergeCell ref="T1083:T1084"/>
    <mergeCell ref="U1083:U1084"/>
    <mergeCell ref="V1083:V1084"/>
    <mergeCell ref="W1083:W1084"/>
    <mergeCell ref="X1083:X1084"/>
    <mergeCell ref="Y1083:Y1084"/>
    <mergeCell ref="Z1083:Z1084"/>
    <mergeCell ref="AA1083:AA1084"/>
    <mergeCell ref="AB1083:AB1084"/>
    <mergeCell ref="AC1083:AC1084"/>
    <mergeCell ref="V1081:V1082"/>
    <mergeCell ref="W1081:W1082"/>
    <mergeCell ref="X1081:X1082"/>
    <mergeCell ref="Y1081:Y1082"/>
    <mergeCell ref="Z1081:Z1082"/>
    <mergeCell ref="AA1081:AA1082"/>
    <mergeCell ref="AB1081:AB1082"/>
    <mergeCell ref="AC1081:AC1082"/>
    <mergeCell ref="AD1081:AD1082"/>
    <mergeCell ref="AE1081:AE1082"/>
    <mergeCell ref="AF1081:AF1082"/>
    <mergeCell ref="AP1081:AP1082"/>
    <mergeCell ref="AS1081:AS1082"/>
    <mergeCell ref="AY1085:AY1086"/>
    <mergeCell ref="AZ1085:AZ1086"/>
    <mergeCell ref="BI1085:BI1086"/>
    <mergeCell ref="BK1085:BK1086"/>
    <mergeCell ref="BR1085:BR1086"/>
    <mergeCell ref="BS1085:BS1086"/>
    <mergeCell ref="BW1085:BW1086"/>
    <mergeCell ref="B1087:B1088"/>
    <mergeCell ref="C1087:C1088"/>
    <mergeCell ref="D1087:D1088"/>
    <mergeCell ref="E1087:E1088"/>
    <mergeCell ref="G1087:G1088"/>
    <mergeCell ref="H1087:H1088"/>
    <mergeCell ref="J1087:J1088"/>
    <mergeCell ref="K1087:K1088"/>
    <mergeCell ref="M1087:M1088"/>
    <mergeCell ref="N1087:N1088"/>
    <mergeCell ref="O1087:O1088"/>
    <mergeCell ref="Q1087:Q1088"/>
    <mergeCell ref="R1087:R1088"/>
    <mergeCell ref="S1087:S1088"/>
    <mergeCell ref="T1087:T1088"/>
    <mergeCell ref="U1087:U1088"/>
    <mergeCell ref="V1087:V1088"/>
    <mergeCell ref="W1087:W1088"/>
    <mergeCell ref="X1087:X1088"/>
    <mergeCell ref="Y1087:Y1088"/>
    <mergeCell ref="Z1087:Z1088"/>
    <mergeCell ref="AA1087:AA1088"/>
    <mergeCell ref="AB1087:AB1088"/>
    <mergeCell ref="AC1087:AC1088"/>
    <mergeCell ref="AD1087:AD1088"/>
    <mergeCell ref="W1085:W1086"/>
    <mergeCell ref="X1085:X1086"/>
    <mergeCell ref="Y1085:Y1086"/>
    <mergeCell ref="Z1085:Z1086"/>
    <mergeCell ref="AA1085:AA1086"/>
    <mergeCell ref="AB1085:AB1086"/>
    <mergeCell ref="AC1085:AC1086"/>
    <mergeCell ref="AD1085:AD1086"/>
    <mergeCell ref="AE1085:AE1086"/>
    <mergeCell ref="AF1085:AF1086"/>
    <mergeCell ref="AP1085:AP1086"/>
    <mergeCell ref="AS1085:AS1086"/>
    <mergeCell ref="AT1085:AT1086"/>
    <mergeCell ref="AU1085:AU1086"/>
    <mergeCell ref="AV1085:AV1086"/>
    <mergeCell ref="AW1085:AW1086"/>
    <mergeCell ref="AX1085:AX1086"/>
    <mergeCell ref="B1085:B1086"/>
    <mergeCell ref="C1085:C1086"/>
    <mergeCell ref="D1085:D1086"/>
    <mergeCell ref="E1085:E1086"/>
    <mergeCell ref="G1085:G1086"/>
    <mergeCell ref="H1085:H1086"/>
    <mergeCell ref="J1085:J1086"/>
    <mergeCell ref="K1085:K1086"/>
    <mergeCell ref="M1085:M1086"/>
    <mergeCell ref="N1085:N1086"/>
    <mergeCell ref="O1085:O1086"/>
    <mergeCell ref="Q1085:Q1086"/>
    <mergeCell ref="R1085:R1086"/>
    <mergeCell ref="S1085:S1086"/>
    <mergeCell ref="T1085:T1086"/>
    <mergeCell ref="AV1089:AV1090"/>
    <mergeCell ref="AW1089:AW1090"/>
    <mergeCell ref="AE1087:AE1088"/>
    <mergeCell ref="AF1087:AF1088"/>
    <mergeCell ref="AP1087:AP1088"/>
    <mergeCell ref="AS1087:AS1088"/>
    <mergeCell ref="AT1087:AT1088"/>
    <mergeCell ref="AU1087:AU1088"/>
    <mergeCell ref="AV1087:AV1088"/>
    <mergeCell ref="AW1087:AW1088"/>
    <mergeCell ref="AX1087:AX1088"/>
    <mergeCell ref="AY1087:AY1088"/>
    <mergeCell ref="AZ1087:AZ1088"/>
    <mergeCell ref="BI1087:BI1088"/>
    <mergeCell ref="BK1087:BK1088"/>
    <mergeCell ref="BR1087:BR1088"/>
    <mergeCell ref="BS1087:BS1088"/>
    <mergeCell ref="BW1087:BW1088"/>
    <mergeCell ref="B1089:B1090"/>
    <mergeCell ref="C1089:C1090"/>
    <mergeCell ref="D1089:D1090"/>
    <mergeCell ref="E1089:E1090"/>
    <mergeCell ref="G1089:G1090"/>
    <mergeCell ref="H1089:H1090"/>
    <mergeCell ref="J1089:J1090"/>
    <mergeCell ref="K1089:K1090"/>
    <mergeCell ref="M1089:M1090"/>
    <mergeCell ref="N1089:N1090"/>
    <mergeCell ref="O1089:O1090"/>
    <mergeCell ref="Q1089:Q1090"/>
    <mergeCell ref="R1089:R1090"/>
    <mergeCell ref="S1089:S1090"/>
    <mergeCell ref="T1089:T1090"/>
    <mergeCell ref="U1089:U1090"/>
    <mergeCell ref="AD1091:AD1092"/>
    <mergeCell ref="AE1091:AE1092"/>
    <mergeCell ref="AF1091:AF1092"/>
    <mergeCell ref="AP1091:AP1092"/>
    <mergeCell ref="AS1091:AS1092"/>
    <mergeCell ref="AT1091:AT1092"/>
    <mergeCell ref="AU1091:AU1092"/>
    <mergeCell ref="AV1091:AV1092"/>
    <mergeCell ref="AW1091:AW1092"/>
    <mergeCell ref="AX1091:AX1092"/>
    <mergeCell ref="AY1091:AY1092"/>
    <mergeCell ref="AZ1091:AZ1092"/>
    <mergeCell ref="BI1091:BI1092"/>
    <mergeCell ref="BK1091:BK1092"/>
    <mergeCell ref="BR1091:BR1092"/>
    <mergeCell ref="BS1091:BS1092"/>
    <mergeCell ref="BW1091:BW1092"/>
    <mergeCell ref="AX1089:AX1090"/>
    <mergeCell ref="AY1089:AY1090"/>
    <mergeCell ref="AZ1089:AZ1090"/>
    <mergeCell ref="BI1089:BI1090"/>
    <mergeCell ref="BK1089:BK1090"/>
    <mergeCell ref="BR1089:BR1090"/>
    <mergeCell ref="BS1089:BS1090"/>
    <mergeCell ref="BW1089:BW1090"/>
    <mergeCell ref="B1091:B1092"/>
    <mergeCell ref="C1091:C1092"/>
    <mergeCell ref="D1091:D1092"/>
    <mergeCell ref="E1091:E1092"/>
    <mergeCell ref="G1091:G1092"/>
    <mergeCell ref="H1091:H1092"/>
    <mergeCell ref="J1091:J1092"/>
    <mergeCell ref="K1091:K1092"/>
    <mergeCell ref="M1091:M1092"/>
    <mergeCell ref="N1091:N1092"/>
    <mergeCell ref="O1091:O1092"/>
    <mergeCell ref="Q1091:Q1092"/>
    <mergeCell ref="R1091:R1092"/>
    <mergeCell ref="S1091:S1092"/>
    <mergeCell ref="T1091:T1092"/>
    <mergeCell ref="U1091:U1092"/>
    <mergeCell ref="V1091:V1092"/>
    <mergeCell ref="W1091:W1092"/>
    <mergeCell ref="X1091:X1092"/>
    <mergeCell ref="Y1091:Y1092"/>
    <mergeCell ref="Z1091:Z1092"/>
    <mergeCell ref="AA1091:AA1092"/>
    <mergeCell ref="AB1091:AB1092"/>
    <mergeCell ref="AC1091:AC1092"/>
    <mergeCell ref="V1089:V1090"/>
    <mergeCell ref="W1089:W1090"/>
    <mergeCell ref="X1089:X1090"/>
    <mergeCell ref="Y1089:Y1090"/>
    <mergeCell ref="Z1089:Z1090"/>
    <mergeCell ref="AA1089:AA1090"/>
    <mergeCell ref="AB1089:AB1090"/>
    <mergeCell ref="AC1089:AC1090"/>
    <mergeCell ref="AD1089:AD1090"/>
    <mergeCell ref="AE1089:AE1090"/>
    <mergeCell ref="AF1089:AF1090"/>
    <mergeCell ref="AP1089:AP1090"/>
    <mergeCell ref="AS1089:AS1090"/>
    <mergeCell ref="AT1089:AT1090"/>
    <mergeCell ref="AU1089:AU1090"/>
    <mergeCell ref="W1093:W1094"/>
    <mergeCell ref="X1093:X1094"/>
    <mergeCell ref="Y1093:Y1094"/>
    <mergeCell ref="Z1093:Z1094"/>
    <mergeCell ref="AA1093:AA1094"/>
    <mergeCell ref="AB1093:AB1094"/>
    <mergeCell ref="AC1093:AC1094"/>
    <mergeCell ref="AD1093:AD1094"/>
    <mergeCell ref="AE1093:AE1094"/>
    <mergeCell ref="AF1093:AF1094"/>
    <mergeCell ref="AP1093:AP1094"/>
    <mergeCell ref="AS1093:AS1094"/>
    <mergeCell ref="AT1093:AT1094"/>
    <mergeCell ref="AU1093:AU1094"/>
    <mergeCell ref="AV1093:AV1094"/>
    <mergeCell ref="AW1093:AW1094"/>
    <mergeCell ref="AX1093:AX1094"/>
    <mergeCell ref="B1093:B1094"/>
    <mergeCell ref="C1093:C1094"/>
    <mergeCell ref="D1093:D1094"/>
    <mergeCell ref="E1093:E1094"/>
    <mergeCell ref="G1093:G1094"/>
    <mergeCell ref="H1093:H1094"/>
    <mergeCell ref="J1093:J1094"/>
    <mergeCell ref="K1093:K1094"/>
    <mergeCell ref="M1093:M1094"/>
    <mergeCell ref="N1093:N1094"/>
    <mergeCell ref="O1093:O1094"/>
    <mergeCell ref="Q1093:Q1094"/>
    <mergeCell ref="R1093:R1094"/>
    <mergeCell ref="S1093:S1094"/>
    <mergeCell ref="T1093:T1094"/>
    <mergeCell ref="U1093:U1094"/>
    <mergeCell ref="V1093:V1094"/>
    <mergeCell ref="AE1095:AE1096"/>
    <mergeCell ref="AF1095:AF1096"/>
    <mergeCell ref="AP1095:AP1096"/>
    <mergeCell ref="AS1095:AS1096"/>
    <mergeCell ref="AT1095:AT1096"/>
    <mergeCell ref="AU1095:AU1096"/>
    <mergeCell ref="AV1095:AV1096"/>
    <mergeCell ref="AW1095:AW1096"/>
    <mergeCell ref="AX1095:AX1096"/>
    <mergeCell ref="AY1095:AY1096"/>
    <mergeCell ref="AZ1095:AZ1096"/>
    <mergeCell ref="BI1095:BI1096"/>
    <mergeCell ref="BK1095:BK1096"/>
    <mergeCell ref="BR1095:BR1096"/>
    <mergeCell ref="BS1095:BS1096"/>
    <mergeCell ref="BW1095:BW1096"/>
    <mergeCell ref="B1097:B1098"/>
    <mergeCell ref="C1097:C1098"/>
    <mergeCell ref="D1097:D1098"/>
    <mergeCell ref="E1097:E1098"/>
    <mergeCell ref="G1097:G1098"/>
    <mergeCell ref="H1097:H1098"/>
    <mergeCell ref="J1097:J1098"/>
    <mergeCell ref="K1097:K1098"/>
    <mergeCell ref="M1097:M1098"/>
    <mergeCell ref="N1097:N1098"/>
    <mergeCell ref="O1097:O1098"/>
    <mergeCell ref="Q1097:Q1098"/>
    <mergeCell ref="R1097:R1098"/>
    <mergeCell ref="S1097:S1098"/>
    <mergeCell ref="T1097:T1098"/>
    <mergeCell ref="U1097:U1098"/>
    <mergeCell ref="AY1093:AY1094"/>
    <mergeCell ref="AZ1093:AZ1094"/>
    <mergeCell ref="BI1093:BI1094"/>
    <mergeCell ref="BK1093:BK1094"/>
    <mergeCell ref="BR1093:BR1094"/>
    <mergeCell ref="BS1093:BS1094"/>
    <mergeCell ref="BW1093:BW1094"/>
    <mergeCell ref="B1095:B1096"/>
    <mergeCell ref="C1095:C1096"/>
    <mergeCell ref="D1095:D1096"/>
    <mergeCell ref="E1095:E1096"/>
    <mergeCell ref="G1095:G1096"/>
    <mergeCell ref="H1095:H1096"/>
    <mergeCell ref="J1095:J1096"/>
    <mergeCell ref="K1095:K1096"/>
    <mergeCell ref="M1095:M1096"/>
    <mergeCell ref="N1095:N1096"/>
    <mergeCell ref="O1095:O1096"/>
    <mergeCell ref="Q1095:Q1096"/>
    <mergeCell ref="R1095:R1096"/>
    <mergeCell ref="S1095:S1096"/>
    <mergeCell ref="T1095:T1096"/>
    <mergeCell ref="U1095:U1096"/>
    <mergeCell ref="V1095:V1096"/>
    <mergeCell ref="W1095:W1096"/>
    <mergeCell ref="X1095:X1096"/>
    <mergeCell ref="Y1095:Y1096"/>
    <mergeCell ref="Z1095:Z1096"/>
    <mergeCell ref="AA1095:AA1096"/>
    <mergeCell ref="AB1095:AB1096"/>
    <mergeCell ref="AC1095:AC1096"/>
    <mergeCell ref="AD1095:AD1096"/>
    <mergeCell ref="BI1097:BI1098"/>
    <mergeCell ref="BK1097:BK1098"/>
    <mergeCell ref="BR1097:BR1098"/>
    <mergeCell ref="BS1097:BS1098"/>
    <mergeCell ref="BW1097:BW1098"/>
    <mergeCell ref="B1099:B1100"/>
    <mergeCell ref="C1099:C1100"/>
    <mergeCell ref="D1099:D1100"/>
    <mergeCell ref="E1099:E1100"/>
    <mergeCell ref="G1099:G1100"/>
    <mergeCell ref="H1099:H1100"/>
    <mergeCell ref="J1099:J1100"/>
    <mergeCell ref="K1099:K1100"/>
    <mergeCell ref="M1099:M1100"/>
    <mergeCell ref="N1099:N1100"/>
    <mergeCell ref="O1099:O1100"/>
    <mergeCell ref="Q1099:Q1100"/>
    <mergeCell ref="R1099:R1100"/>
    <mergeCell ref="S1099:S1100"/>
    <mergeCell ref="T1099:T1100"/>
    <mergeCell ref="U1099:U1100"/>
    <mergeCell ref="V1099:V1100"/>
    <mergeCell ref="W1099:W1100"/>
    <mergeCell ref="X1099:X1100"/>
    <mergeCell ref="Y1099:Y1100"/>
    <mergeCell ref="Z1099:Z1100"/>
    <mergeCell ref="AA1099:AA1100"/>
    <mergeCell ref="AB1099:AB1100"/>
    <mergeCell ref="AC1099:AC1100"/>
    <mergeCell ref="V1097:V1098"/>
    <mergeCell ref="W1097:W1098"/>
    <mergeCell ref="X1097:X1098"/>
    <mergeCell ref="Y1097:Y1098"/>
    <mergeCell ref="Z1097:Z1098"/>
    <mergeCell ref="AA1097:AA1098"/>
    <mergeCell ref="AB1097:AB1098"/>
    <mergeCell ref="AC1097:AC1098"/>
    <mergeCell ref="AD1097:AD1098"/>
    <mergeCell ref="AE1097:AE1098"/>
    <mergeCell ref="AF1097:AF1098"/>
    <mergeCell ref="AP1097:AP1098"/>
    <mergeCell ref="AS1097:AS1098"/>
    <mergeCell ref="AT1097:AT1098"/>
    <mergeCell ref="AU1097:AU1098"/>
    <mergeCell ref="AV1097:AV1098"/>
    <mergeCell ref="AW1097:AW1098"/>
    <mergeCell ref="B1101:B1102"/>
    <mergeCell ref="C1101:C1102"/>
    <mergeCell ref="D1101:D1102"/>
    <mergeCell ref="E1101:E1102"/>
    <mergeCell ref="G1101:G1102"/>
    <mergeCell ref="H1101:H1102"/>
    <mergeCell ref="J1101:J1102"/>
    <mergeCell ref="K1101:K1102"/>
    <mergeCell ref="M1101:M1102"/>
    <mergeCell ref="N1101:N1102"/>
    <mergeCell ref="O1101:O1102"/>
    <mergeCell ref="Q1101:Q1102"/>
    <mergeCell ref="R1101:R1102"/>
    <mergeCell ref="S1101:S1102"/>
    <mergeCell ref="T1101:T1102"/>
    <mergeCell ref="U1101:U1102"/>
    <mergeCell ref="V1101:V1102"/>
    <mergeCell ref="AD1099:AD1100"/>
    <mergeCell ref="AE1099:AE1100"/>
    <mergeCell ref="AF1099:AF1100"/>
    <mergeCell ref="AP1099:AP1100"/>
    <mergeCell ref="AS1099:AS1100"/>
    <mergeCell ref="AT1099:AT1100"/>
    <mergeCell ref="AU1099:AU1100"/>
    <mergeCell ref="AV1099:AV1100"/>
    <mergeCell ref="AW1099:AW1100"/>
    <mergeCell ref="AX1099:AX1100"/>
    <mergeCell ref="AY1099:AY1100"/>
    <mergeCell ref="AZ1099:AZ1100"/>
    <mergeCell ref="BI1099:BI1100"/>
    <mergeCell ref="BK1099:BK1100"/>
    <mergeCell ref="BR1099:BR1100"/>
    <mergeCell ref="BS1099:BS1100"/>
    <mergeCell ref="B1105:B1106"/>
    <mergeCell ref="C1105:C1106"/>
    <mergeCell ref="D1105:D1106"/>
    <mergeCell ref="E1105:E1106"/>
    <mergeCell ref="G1105:G1106"/>
    <mergeCell ref="H1105:H1106"/>
    <mergeCell ref="J1105:J1106"/>
    <mergeCell ref="K1105:K1106"/>
    <mergeCell ref="M1105:M1106"/>
    <mergeCell ref="N1105:N1106"/>
    <mergeCell ref="O1105:O1106"/>
    <mergeCell ref="Q1105:Q1106"/>
    <mergeCell ref="R1105:R1106"/>
    <mergeCell ref="S1105:S1106"/>
    <mergeCell ref="T1105:T1106"/>
    <mergeCell ref="U1105:U1106"/>
    <mergeCell ref="AY1101:AY1102"/>
    <mergeCell ref="AZ1101:AZ1102"/>
    <mergeCell ref="BI1101:BI1102"/>
    <mergeCell ref="BK1101:BK1102"/>
    <mergeCell ref="BR1101:BR1102"/>
    <mergeCell ref="BS1101:BS1102"/>
    <mergeCell ref="BW1101:BW1102"/>
    <mergeCell ref="B1103:B1104"/>
    <mergeCell ref="C1103:C1104"/>
    <mergeCell ref="D1103:D1104"/>
    <mergeCell ref="E1103:E1104"/>
    <mergeCell ref="G1103:G1104"/>
    <mergeCell ref="H1103:H1104"/>
    <mergeCell ref="J1103:J1104"/>
    <mergeCell ref="K1103:K1104"/>
    <mergeCell ref="M1103:M1104"/>
    <mergeCell ref="N1103:N1104"/>
    <mergeCell ref="O1103:O1104"/>
    <mergeCell ref="Q1103:Q1104"/>
    <mergeCell ref="R1103:R1104"/>
    <mergeCell ref="S1103:S1104"/>
    <mergeCell ref="T1103:T1104"/>
    <mergeCell ref="U1103:U1104"/>
    <mergeCell ref="V1103:V1104"/>
    <mergeCell ref="W1103:W1104"/>
    <mergeCell ref="X1103:X1104"/>
    <mergeCell ref="Y1103:Y1104"/>
    <mergeCell ref="Z1103:Z1104"/>
    <mergeCell ref="AA1103:AA1104"/>
    <mergeCell ref="AB1103:AB1104"/>
    <mergeCell ref="AC1103:AC1104"/>
    <mergeCell ref="AD1103:AD1104"/>
    <mergeCell ref="W1101:W1102"/>
    <mergeCell ref="X1101:X1102"/>
    <mergeCell ref="Y1101:Y1102"/>
    <mergeCell ref="Z1101:Z1102"/>
    <mergeCell ref="AA1101:AA1102"/>
    <mergeCell ref="AB1101:AB1102"/>
    <mergeCell ref="AC1101:AC1102"/>
    <mergeCell ref="AD1101:AD1102"/>
    <mergeCell ref="AE1101:AE1102"/>
    <mergeCell ref="AF1101:AF1102"/>
    <mergeCell ref="AP1101:AP1102"/>
    <mergeCell ref="AS1101:AS1102"/>
    <mergeCell ref="AT1101:AT1102"/>
    <mergeCell ref="AU1101:AU1102"/>
    <mergeCell ref="AV1101:AV1102"/>
    <mergeCell ref="AW1101:AW1102"/>
    <mergeCell ref="AX1105:AX1106"/>
    <mergeCell ref="AY1105:AY1106"/>
    <mergeCell ref="AZ1105:AZ1106"/>
    <mergeCell ref="BI1105:BI1106"/>
    <mergeCell ref="BK1105:BK1106"/>
    <mergeCell ref="BR1105:BR1106"/>
    <mergeCell ref="BS1105:BS1106"/>
    <mergeCell ref="BW1105:BW1106"/>
    <mergeCell ref="P103:P104"/>
    <mergeCell ref="P105:P106"/>
    <mergeCell ref="P107:P108"/>
    <mergeCell ref="P109:P110"/>
    <mergeCell ref="P111:P112"/>
    <mergeCell ref="P113:P114"/>
    <mergeCell ref="P115:P116"/>
    <mergeCell ref="P117:P118"/>
    <mergeCell ref="P119:P120"/>
    <mergeCell ref="P121:P122"/>
    <mergeCell ref="P123:P124"/>
    <mergeCell ref="P125:P126"/>
    <mergeCell ref="P127:P128"/>
    <mergeCell ref="P129:P130"/>
    <mergeCell ref="P131:P132"/>
    <mergeCell ref="P133:P134"/>
    <mergeCell ref="P135:P136"/>
    <mergeCell ref="P137:P138"/>
    <mergeCell ref="V1105:V1106"/>
    <mergeCell ref="W1105:W1106"/>
    <mergeCell ref="X1105:X1106"/>
    <mergeCell ref="Y1105:Y1106"/>
    <mergeCell ref="Z1105:Z1106"/>
    <mergeCell ref="AA1105:AA1106"/>
    <mergeCell ref="AB1105:AB1106"/>
    <mergeCell ref="AC1105:AC1106"/>
    <mergeCell ref="AD1105:AD1106"/>
    <mergeCell ref="AE1105:AE1106"/>
    <mergeCell ref="AF1105:AF1106"/>
    <mergeCell ref="AP1105:AP1106"/>
    <mergeCell ref="AS1105:AS1106"/>
    <mergeCell ref="AT1105:AT1106"/>
    <mergeCell ref="AU1105:AU1106"/>
    <mergeCell ref="AV1105:AV1106"/>
    <mergeCell ref="AW1105:AW1106"/>
    <mergeCell ref="AE1103:AE1104"/>
    <mergeCell ref="AF1103:AF1104"/>
    <mergeCell ref="AP1103:AP1104"/>
    <mergeCell ref="AS1103:AS1104"/>
    <mergeCell ref="AT1103:AT1104"/>
    <mergeCell ref="AU1103:AU1104"/>
    <mergeCell ref="AV1103:AV1104"/>
    <mergeCell ref="AW1103:AW1104"/>
    <mergeCell ref="AX1103:AX1104"/>
    <mergeCell ref="AY1103:AY1104"/>
    <mergeCell ref="AZ1103:AZ1104"/>
    <mergeCell ref="BI1103:BI1104"/>
    <mergeCell ref="BK1103:BK1104"/>
    <mergeCell ref="BR1103:BR1104"/>
    <mergeCell ref="BS1103:BS1104"/>
    <mergeCell ref="BW1103:BW1104"/>
    <mergeCell ref="AX1101:AX1102"/>
    <mergeCell ref="BW1099:BW1100"/>
    <mergeCell ref="AX1097:AX1098"/>
    <mergeCell ref="AY1097:AY1098"/>
    <mergeCell ref="AZ1097:AZ1098"/>
    <mergeCell ref="P179:P180"/>
    <mergeCell ref="P181:P182"/>
    <mergeCell ref="P183:P184"/>
    <mergeCell ref="P185:P186"/>
    <mergeCell ref="P187:P188"/>
    <mergeCell ref="P189:P190"/>
    <mergeCell ref="P191:P192"/>
    <mergeCell ref="P193:P194"/>
    <mergeCell ref="P195:P196"/>
    <mergeCell ref="P197:P198"/>
    <mergeCell ref="P199:P200"/>
    <mergeCell ref="P201:P202"/>
    <mergeCell ref="P204:P205"/>
    <mergeCell ref="P206:P207"/>
    <mergeCell ref="P139:P140"/>
    <mergeCell ref="P141:P142"/>
    <mergeCell ref="P143:P144"/>
    <mergeCell ref="P145:P146"/>
    <mergeCell ref="P147:P148"/>
    <mergeCell ref="P149:P150"/>
    <mergeCell ref="P151:P152"/>
    <mergeCell ref="P153:P154"/>
    <mergeCell ref="P155:P156"/>
    <mergeCell ref="P157:P158"/>
    <mergeCell ref="P159:P160"/>
    <mergeCell ref="P161:P162"/>
    <mergeCell ref="P163:P164"/>
    <mergeCell ref="P165:P166"/>
    <mergeCell ref="P167:P168"/>
    <mergeCell ref="P169:P170"/>
    <mergeCell ref="P171:P172"/>
    <mergeCell ref="P244:P245"/>
    <mergeCell ref="P246:P247"/>
    <mergeCell ref="P248:P249"/>
    <mergeCell ref="P250:P251"/>
    <mergeCell ref="P252:P253"/>
    <mergeCell ref="P254:P255"/>
    <mergeCell ref="P256:P257"/>
    <mergeCell ref="P258:P259"/>
    <mergeCell ref="P260:P261"/>
    <mergeCell ref="P262:P263"/>
    <mergeCell ref="P264:P265"/>
    <mergeCell ref="P266:P267"/>
    <mergeCell ref="P268:P269"/>
    <mergeCell ref="P270:P271"/>
    <mergeCell ref="P272:P273"/>
    <mergeCell ref="P274:P275"/>
    <mergeCell ref="P276:P277"/>
    <mergeCell ref="P208:P209"/>
    <mergeCell ref="P210:P211"/>
    <mergeCell ref="P212:P213"/>
    <mergeCell ref="P214:P215"/>
    <mergeCell ref="P216:P217"/>
    <mergeCell ref="P218:P219"/>
    <mergeCell ref="P220:P221"/>
    <mergeCell ref="P222:P223"/>
    <mergeCell ref="P224:P225"/>
    <mergeCell ref="P226:P227"/>
    <mergeCell ref="P228:P229"/>
    <mergeCell ref="P230:P231"/>
    <mergeCell ref="P232:P233"/>
    <mergeCell ref="P234:P235"/>
    <mergeCell ref="P236:P237"/>
    <mergeCell ref="P238:P239"/>
    <mergeCell ref="P240:P241"/>
    <mergeCell ref="P313:P314"/>
    <mergeCell ref="P321:P322"/>
    <mergeCell ref="P323:P324"/>
    <mergeCell ref="P325:P326"/>
    <mergeCell ref="P327:P328"/>
    <mergeCell ref="P329:P330"/>
    <mergeCell ref="P331:P332"/>
    <mergeCell ref="P333:P334"/>
    <mergeCell ref="P335:P336"/>
    <mergeCell ref="P337:P338"/>
    <mergeCell ref="P339:P340"/>
    <mergeCell ref="P341:P342"/>
    <mergeCell ref="P343:P344"/>
    <mergeCell ref="P345:P346"/>
    <mergeCell ref="P278:P279"/>
    <mergeCell ref="P280:P281"/>
    <mergeCell ref="P282:P283"/>
    <mergeCell ref="P284:P285"/>
    <mergeCell ref="P286:P287"/>
    <mergeCell ref="P288:P289"/>
    <mergeCell ref="P290:P291"/>
    <mergeCell ref="P292:P293"/>
    <mergeCell ref="P294:P295"/>
    <mergeCell ref="P296:P297"/>
    <mergeCell ref="P298:P299"/>
    <mergeCell ref="P300:P301"/>
    <mergeCell ref="P302:P303"/>
    <mergeCell ref="P305:P306"/>
    <mergeCell ref="P307:P308"/>
    <mergeCell ref="P309:P310"/>
    <mergeCell ref="P311:P312"/>
    <mergeCell ref="P383:P384"/>
    <mergeCell ref="P385:P386"/>
    <mergeCell ref="P387:P388"/>
    <mergeCell ref="P409:P410"/>
    <mergeCell ref="P411:P412"/>
    <mergeCell ref="P413:P414"/>
    <mergeCell ref="P415:P416"/>
    <mergeCell ref="P349:P350"/>
    <mergeCell ref="P351:P352"/>
    <mergeCell ref="P353:P354"/>
    <mergeCell ref="P355:P356"/>
    <mergeCell ref="P357:P358"/>
    <mergeCell ref="P359:P360"/>
    <mergeCell ref="P361:P362"/>
    <mergeCell ref="P363:P364"/>
    <mergeCell ref="P365:P366"/>
    <mergeCell ref="P367:P368"/>
    <mergeCell ref="P369:P370"/>
    <mergeCell ref="P371:P372"/>
    <mergeCell ref="P373:P374"/>
    <mergeCell ref="P375:P376"/>
    <mergeCell ref="P377:P378"/>
    <mergeCell ref="P379:P380"/>
    <mergeCell ref="P381:P382"/>
    <mergeCell ref="P453:P454"/>
    <mergeCell ref="P455:P456"/>
    <mergeCell ref="P457:P458"/>
    <mergeCell ref="P459:P460"/>
    <mergeCell ref="P461:P462"/>
    <mergeCell ref="P463:P464"/>
    <mergeCell ref="P465:P466"/>
    <mergeCell ref="P467:P468"/>
    <mergeCell ref="P469:P470"/>
    <mergeCell ref="P471:P472"/>
    <mergeCell ref="P473:P474"/>
    <mergeCell ref="P475:P476"/>
    <mergeCell ref="P399:P400"/>
    <mergeCell ref="P401:P402"/>
    <mergeCell ref="P403:P404"/>
    <mergeCell ref="P405:P406"/>
    <mergeCell ref="P407:P408"/>
    <mergeCell ref="P481:P482"/>
    <mergeCell ref="P483:P484"/>
    <mergeCell ref="P485:P486"/>
    <mergeCell ref="P417:P418"/>
    <mergeCell ref="P419:P420"/>
    <mergeCell ref="P421:P422"/>
    <mergeCell ref="P423:P424"/>
    <mergeCell ref="P425:P426"/>
    <mergeCell ref="P427:P428"/>
    <mergeCell ref="P429:P430"/>
    <mergeCell ref="P431:P432"/>
    <mergeCell ref="P433:P434"/>
    <mergeCell ref="P435:P436"/>
    <mergeCell ref="P437:P438"/>
    <mergeCell ref="P439:P440"/>
    <mergeCell ref="P441:P442"/>
    <mergeCell ref="P443:P444"/>
    <mergeCell ref="P445:P446"/>
    <mergeCell ref="P447:P448"/>
    <mergeCell ref="P449:P450"/>
    <mergeCell ref="P521:P522"/>
    <mergeCell ref="P523:P524"/>
    <mergeCell ref="P525:P526"/>
    <mergeCell ref="P527:P528"/>
    <mergeCell ref="P529:P530"/>
    <mergeCell ref="P531:P532"/>
    <mergeCell ref="P533:P534"/>
    <mergeCell ref="P535:P536"/>
    <mergeCell ref="P537:P538"/>
    <mergeCell ref="P539:P540"/>
    <mergeCell ref="P541:P542"/>
    <mergeCell ref="P543:P544"/>
    <mergeCell ref="P545:P546"/>
    <mergeCell ref="P487:P488"/>
    <mergeCell ref="P489:P490"/>
    <mergeCell ref="P491:P492"/>
    <mergeCell ref="P493:P494"/>
    <mergeCell ref="P495:P496"/>
    <mergeCell ref="P497:P498"/>
    <mergeCell ref="P499:P500"/>
    <mergeCell ref="P501:P502"/>
    <mergeCell ref="P503:P504"/>
    <mergeCell ref="P505:P506"/>
    <mergeCell ref="P507:P508"/>
    <mergeCell ref="P509:P510"/>
    <mergeCell ref="P511:P512"/>
    <mergeCell ref="P513:P514"/>
    <mergeCell ref="P515:P516"/>
    <mergeCell ref="P517:P518"/>
    <mergeCell ref="P519:P520"/>
    <mergeCell ref="P555:P556"/>
    <mergeCell ref="P557:P558"/>
    <mergeCell ref="P559:P560"/>
    <mergeCell ref="P561:P562"/>
    <mergeCell ref="P563:P564"/>
    <mergeCell ref="P565:P566"/>
    <mergeCell ref="P567:P568"/>
    <mergeCell ref="P569:P570"/>
    <mergeCell ref="P571:P572"/>
    <mergeCell ref="P573:P574"/>
    <mergeCell ref="P575:P576"/>
    <mergeCell ref="P577:P578"/>
    <mergeCell ref="P579:P580"/>
    <mergeCell ref="P581:P582"/>
    <mergeCell ref="P583:P584"/>
    <mergeCell ref="P585:P586"/>
    <mergeCell ref="P587:P588"/>
    <mergeCell ref="P659:P660"/>
    <mergeCell ref="P661:P662"/>
    <mergeCell ref="P663:P664"/>
    <mergeCell ref="P665:P666"/>
    <mergeCell ref="P667:P668"/>
    <mergeCell ref="P669:P670"/>
    <mergeCell ref="P671:P672"/>
    <mergeCell ref="P673:P674"/>
    <mergeCell ref="P675:P676"/>
    <mergeCell ref="P677:P678"/>
    <mergeCell ref="P679:P680"/>
    <mergeCell ref="P681:P682"/>
    <mergeCell ref="P683:P684"/>
    <mergeCell ref="P685:P686"/>
    <mergeCell ref="P687:P688"/>
    <mergeCell ref="P625:P626"/>
    <mergeCell ref="P627:P628"/>
    <mergeCell ref="P629:P630"/>
    <mergeCell ref="P631:P632"/>
    <mergeCell ref="P633:P634"/>
    <mergeCell ref="P635:P636"/>
    <mergeCell ref="P637:P638"/>
    <mergeCell ref="P639:P640"/>
    <mergeCell ref="P641:P642"/>
    <mergeCell ref="P643:P644"/>
    <mergeCell ref="P645:P646"/>
    <mergeCell ref="P647:P648"/>
    <mergeCell ref="P649:P650"/>
    <mergeCell ref="P651:P652"/>
    <mergeCell ref="P653:P654"/>
    <mergeCell ref="P655:P656"/>
    <mergeCell ref="P657:P658"/>
    <mergeCell ref="P603:P604"/>
    <mergeCell ref="P605:P606"/>
    <mergeCell ref="P607:P608"/>
    <mergeCell ref="P609:P610"/>
    <mergeCell ref="P611:P612"/>
    <mergeCell ref="P613:P614"/>
    <mergeCell ref="P615:P616"/>
    <mergeCell ref="P617:P618"/>
    <mergeCell ref="P619:P620"/>
    <mergeCell ref="P621:P622"/>
    <mergeCell ref="P740:P741"/>
    <mergeCell ref="P742:P743"/>
    <mergeCell ref="P744:P745"/>
    <mergeCell ref="P746:P747"/>
    <mergeCell ref="P748:P749"/>
    <mergeCell ref="P750:P751"/>
    <mergeCell ref="P752:P753"/>
    <mergeCell ref="P754:P755"/>
    <mergeCell ref="P756:P757"/>
    <mergeCell ref="P758:P759"/>
    <mergeCell ref="P760:P761"/>
    <mergeCell ref="P693:P694"/>
    <mergeCell ref="P695:P696"/>
    <mergeCell ref="P697:P698"/>
    <mergeCell ref="P699:P700"/>
    <mergeCell ref="P701:P702"/>
    <mergeCell ref="P703:P704"/>
    <mergeCell ref="P706:P707"/>
    <mergeCell ref="P708:P709"/>
    <mergeCell ref="P710:P711"/>
    <mergeCell ref="P712:P713"/>
    <mergeCell ref="P714:P715"/>
    <mergeCell ref="P716:P717"/>
    <mergeCell ref="P718:P719"/>
    <mergeCell ref="P720:P721"/>
    <mergeCell ref="P722:P723"/>
    <mergeCell ref="P724:P725"/>
    <mergeCell ref="P726:P727"/>
    <mergeCell ref="P796:P797"/>
    <mergeCell ref="P798:P799"/>
    <mergeCell ref="P800:P801"/>
    <mergeCell ref="P802:P803"/>
    <mergeCell ref="P804:P805"/>
    <mergeCell ref="P806:P807"/>
    <mergeCell ref="P808:P809"/>
    <mergeCell ref="P810:P811"/>
    <mergeCell ref="P812:P813"/>
    <mergeCell ref="P814:P815"/>
    <mergeCell ref="P816:P817"/>
    <mergeCell ref="P818:P819"/>
    <mergeCell ref="P820:P821"/>
    <mergeCell ref="P822:P823"/>
    <mergeCell ref="P824:P825"/>
    <mergeCell ref="P826:P827"/>
    <mergeCell ref="P828:P829"/>
    <mergeCell ref="P762:P763"/>
    <mergeCell ref="P764:P765"/>
    <mergeCell ref="P766:P767"/>
    <mergeCell ref="P768:P769"/>
    <mergeCell ref="P770:P771"/>
    <mergeCell ref="P772:P773"/>
    <mergeCell ref="P774:P775"/>
    <mergeCell ref="P776:P777"/>
    <mergeCell ref="P778:P779"/>
    <mergeCell ref="P780:P781"/>
    <mergeCell ref="P782:P783"/>
    <mergeCell ref="P784:P785"/>
    <mergeCell ref="P786:P787"/>
    <mergeCell ref="P788:P789"/>
    <mergeCell ref="P790:P791"/>
    <mergeCell ref="P792:P793"/>
    <mergeCell ref="P794:P795"/>
    <mergeCell ref="P864:P865"/>
    <mergeCell ref="P866:P867"/>
    <mergeCell ref="P868:P869"/>
    <mergeCell ref="P870:P871"/>
    <mergeCell ref="P872:P873"/>
    <mergeCell ref="P874:P875"/>
    <mergeCell ref="P876:P877"/>
    <mergeCell ref="P878:P879"/>
    <mergeCell ref="P880:P881"/>
    <mergeCell ref="P882:P883"/>
    <mergeCell ref="P884:P885"/>
    <mergeCell ref="P886:P887"/>
    <mergeCell ref="P888:P889"/>
    <mergeCell ref="P890:P891"/>
    <mergeCell ref="P892:P893"/>
    <mergeCell ref="P894:P895"/>
    <mergeCell ref="P896:P897"/>
    <mergeCell ref="P830:P831"/>
    <mergeCell ref="P832:P833"/>
    <mergeCell ref="P834:P835"/>
    <mergeCell ref="P836:P837"/>
    <mergeCell ref="P838:P839"/>
    <mergeCell ref="P840:P841"/>
    <mergeCell ref="P842:P843"/>
    <mergeCell ref="P844:P845"/>
    <mergeCell ref="P846:P847"/>
    <mergeCell ref="P848:P849"/>
    <mergeCell ref="P850:P851"/>
    <mergeCell ref="P852:P853"/>
    <mergeCell ref="P854:P855"/>
    <mergeCell ref="P856:P857"/>
    <mergeCell ref="P858:P859"/>
    <mergeCell ref="P860:P861"/>
    <mergeCell ref="P862:P863"/>
    <mergeCell ref="P933:P934"/>
    <mergeCell ref="P935:P936"/>
    <mergeCell ref="P937:P938"/>
    <mergeCell ref="P943:P944"/>
    <mergeCell ref="P945:P946"/>
    <mergeCell ref="P947:P948"/>
    <mergeCell ref="P949:P950"/>
    <mergeCell ref="P951:P952"/>
    <mergeCell ref="P953:P954"/>
    <mergeCell ref="P955:P956"/>
    <mergeCell ref="P957:P958"/>
    <mergeCell ref="P959:P960"/>
    <mergeCell ref="P961:P962"/>
    <mergeCell ref="P963:P964"/>
    <mergeCell ref="P965:P966"/>
    <mergeCell ref="P898:P899"/>
    <mergeCell ref="P900:P901"/>
    <mergeCell ref="P902:P903"/>
    <mergeCell ref="P904:P905"/>
    <mergeCell ref="P907:P908"/>
    <mergeCell ref="P909:P910"/>
    <mergeCell ref="P911:P912"/>
    <mergeCell ref="P913:P914"/>
    <mergeCell ref="P915:P916"/>
    <mergeCell ref="P917:P918"/>
    <mergeCell ref="P919:P920"/>
    <mergeCell ref="P921:P922"/>
    <mergeCell ref="P923:P924"/>
    <mergeCell ref="P925:P926"/>
    <mergeCell ref="P927:P928"/>
    <mergeCell ref="P929:P930"/>
    <mergeCell ref="P931:P932"/>
    <mergeCell ref="P1001:P1002"/>
    <mergeCell ref="P1003:P1004"/>
    <mergeCell ref="P1005:P1006"/>
    <mergeCell ref="P1007:P1008"/>
    <mergeCell ref="P1025:P1026"/>
    <mergeCell ref="P1027:P1028"/>
    <mergeCell ref="P1029:P1030"/>
    <mergeCell ref="P1031:P1032"/>
    <mergeCell ref="P1033:P1034"/>
    <mergeCell ref="P1035:P1036"/>
    <mergeCell ref="P967:P968"/>
    <mergeCell ref="P969:P970"/>
    <mergeCell ref="P971:P972"/>
    <mergeCell ref="P973:P974"/>
    <mergeCell ref="P975:P976"/>
    <mergeCell ref="P977:P978"/>
    <mergeCell ref="P979:P980"/>
    <mergeCell ref="P981:P982"/>
    <mergeCell ref="P983:P984"/>
    <mergeCell ref="P985:P986"/>
    <mergeCell ref="P987:P988"/>
    <mergeCell ref="P989:P990"/>
    <mergeCell ref="P991:P992"/>
    <mergeCell ref="P993:P994"/>
    <mergeCell ref="P995:P996"/>
    <mergeCell ref="P997:P998"/>
    <mergeCell ref="P999:P1000"/>
    <mergeCell ref="P1105:P1106"/>
    <mergeCell ref="P1071:P1072"/>
    <mergeCell ref="P1073:P1074"/>
    <mergeCell ref="P1075:P1076"/>
    <mergeCell ref="P1077:P1078"/>
    <mergeCell ref="P1079:P1080"/>
    <mergeCell ref="P1081:P1082"/>
    <mergeCell ref="P1083:P1084"/>
    <mergeCell ref="P1085:P1086"/>
    <mergeCell ref="P1087:P1088"/>
    <mergeCell ref="P1089:P1090"/>
    <mergeCell ref="P1091:P1092"/>
    <mergeCell ref="P1093:P1094"/>
    <mergeCell ref="P1095:P1096"/>
    <mergeCell ref="P1097:P1098"/>
    <mergeCell ref="P1099:P1100"/>
    <mergeCell ref="P1101:P1102"/>
    <mergeCell ref="P1103:P1104"/>
    <mergeCell ref="P1037:P1038"/>
    <mergeCell ref="P1039:P1040"/>
    <mergeCell ref="P1041:P1042"/>
    <mergeCell ref="P1043:P1044"/>
    <mergeCell ref="P1045:P1046"/>
    <mergeCell ref="P1047:P1048"/>
    <mergeCell ref="P1049:P1050"/>
    <mergeCell ref="P1051:P1052"/>
    <mergeCell ref="P1053:P1054"/>
    <mergeCell ref="P1055:P1056"/>
    <mergeCell ref="P1057:P1058"/>
    <mergeCell ref="P1059:P1060"/>
    <mergeCell ref="P1061:P1062"/>
    <mergeCell ref="P1063:P1064"/>
    <mergeCell ref="P1065:P1066"/>
    <mergeCell ref="P1067:P1068"/>
    <mergeCell ref="P1069:P1070"/>
    <mergeCell ref="B1307:B1308"/>
    <mergeCell ref="C1307:C1308"/>
    <mergeCell ref="AU1307:AU1308"/>
    <mergeCell ref="AV1307:AV1308"/>
    <mergeCell ref="AW1307:AW1308"/>
    <mergeCell ref="AX1307:AX1308"/>
    <mergeCell ref="AY1307:AY1308"/>
    <mergeCell ref="AZ1307:AZ1308"/>
    <mergeCell ref="P88:P89"/>
    <mergeCell ref="P90:P91"/>
    <mergeCell ref="P92:P93"/>
    <mergeCell ref="P94:P95"/>
    <mergeCell ref="P96:P97"/>
    <mergeCell ref="P98:P99"/>
    <mergeCell ref="P54:P55"/>
    <mergeCell ref="P56:P57"/>
    <mergeCell ref="P58:P59"/>
    <mergeCell ref="P60:P61"/>
    <mergeCell ref="P62:P63"/>
    <mergeCell ref="P64:P65"/>
    <mergeCell ref="P66:P67"/>
    <mergeCell ref="P68:P69"/>
    <mergeCell ref="P70:P71"/>
    <mergeCell ref="P72:P73"/>
    <mergeCell ref="P74:P75"/>
    <mergeCell ref="P76:P77"/>
    <mergeCell ref="P78:P79"/>
    <mergeCell ref="P80:P81"/>
    <mergeCell ref="P82:P83"/>
    <mergeCell ref="P84:P85"/>
    <mergeCell ref="P86:P87"/>
    <mergeCell ref="P100:P101"/>
    <mergeCell ref="P2:P3"/>
    <mergeCell ref="P4:P5"/>
    <mergeCell ref="P6:P7"/>
    <mergeCell ref="P8:P9"/>
    <mergeCell ref="P10:P11"/>
    <mergeCell ref="P12:P13"/>
    <mergeCell ref="P14:P15"/>
    <mergeCell ref="P16:P17"/>
    <mergeCell ref="P18:P19"/>
    <mergeCell ref="P20:P21"/>
    <mergeCell ref="P22:P23"/>
    <mergeCell ref="P24:P25"/>
    <mergeCell ref="P26:P27"/>
    <mergeCell ref="P28:P29"/>
    <mergeCell ref="P30:P31"/>
    <mergeCell ref="P32:P33"/>
    <mergeCell ref="P34:P35"/>
    <mergeCell ref="P36:P37"/>
    <mergeCell ref="P38:P39"/>
    <mergeCell ref="P40:P41"/>
    <mergeCell ref="P42:P43"/>
    <mergeCell ref="P44:P45"/>
    <mergeCell ref="P46:P47"/>
    <mergeCell ref="P48:P49"/>
    <mergeCell ref="P50:P51"/>
    <mergeCell ref="P52:P53"/>
    <mergeCell ref="P1013:P1014"/>
    <mergeCell ref="P1015:P1016"/>
    <mergeCell ref="P1017:P1018"/>
    <mergeCell ref="P1019:P1020"/>
    <mergeCell ref="P1021:P1022"/>
    <mergeCell ref="P1023:P1024"/>
  </mergeCells>
  <phoneticPr fontId="1"/>
  <conditionalFormatting sqref="O1:P1 O203:P203 O304:P304 O204:O303 O705:P705 O305:O704 O906:P906 O907:O1106 O102:P102 O2:O101 P2 P4 P6 P8 P10 P12 P14 P16 P18 P20 P22 P24 P26 P28 P30 P32 P34 P36 P38 P40 P42 P44 P46 P48 P50 P52 P54 P56 P58 P60 P62 P64 P66 P68 P70 P72 P74 P76 P78 P80 P82 P84 P86 P88 P90 P92 P94 P96 P98 P100 O103:O202 P103 P105 P107 P109 P111 P113 P115 P117 P119 P121 P123 P125 P127 P129 P131 P133 P135 P137 P139 P141 P143 P145 P147 P149 P151 P153 P155 P157 P159 P161 P163 P165 P167 P169 P171 P173 P175 P177 P179 P181 P183 P185 P187 P189 P191 P193 P195 P197 P199 P201 P204 P206 P208 P210 P212 P214 P216 P218 P220 P222 P224 P226 P228 P230 P232 P234 P236 P238 P240 P242 P244 P246 P248 P250 P252 P254 P256 P258 P260 P262 P264 P266 P268 P270 P272 P274 P276 P278 P280 P282 P284 P286 P288 P290 P292 P294 P296 P298 P300 P302 P305 P307 P309 P311 P313 P315 P317 P319 P321 P323 P325 P327 P329 P331 P333 P335 P337 P339 P341 P343 P345 P347 P349 P351 P353 P355 P357 P359 P361 P363 P365 P367 P369 P371 P373 P375 P377 P379 P381 P383 P385 P387 P389 P391 P393 P395 P397 P399 P401 P403 P405 P407 P409 P411 P413 P415 P417 P419 P421 P423 P425 P427 P429 P431 P433 P435 P437 P439 P441 P443 P445 P447 P449 P451 P453 P455 P457 P459 P461 P463 P465 P467 P469 P471 P473 P475 P477 P479 P481 P483 P485 P487 P489 P491 P493 P495 P497 P499 P501 P503 P505 P507 P509 P511 P513 P515 P517 P519 P521 P523 P525 P527 P529 P531 P533 P535 P537 P539 P541 P543 P545 P547 P549 P551 P553 P555 P557 P559 P561 P563 P565 P567 P569 P571 P573 P575 P577 P579 P581 P583 P585 P587 P589 P591 P593 P595 P597 P599 P601 P603 P605 P607 P609 P611 P613 P615 P617 P619 P621 P623 P625 P627 P629 P631 P633 P635 P637 P639 P641 P643 P645 P647 P649 P651 P653 P655 P657 P659 P661 P663 P665 P667 P669 P671 P673 P675 P677 P679 P681 P683 P685 P687 P689 P691 P693 P695 P697 P699 P701 P703 O706:O905 P706 P708 P710 P712 P714 P716 P718 P720 P722 P724 P726 P728 P730 P732 P734 P736 P738 P740 P742 P744 P746 P748 P750 P752 P754 P756 P758 P760 P762 P764 P766 P768 P770 P772 P774 P776 P778 P780 P782 P784 P786 P788 P790 P792 P794 P796 P798 P800 P802 P804 P806 P808 P810 P812 P814 P816 P818 P820 P822 P824 P826 P828 P830 P832 P834 P836 P838 P840 P842 P844 P846 P848 P850 P852 P854 P856 P858 P860 P862 P864 P866 P868 P870 P872 P874 P876 P878 P880 P882 P884 P886 P888 P890 P892 P894 P896 P898 P900 P902 P904 P907 P909 P911 P913 P915 P917 P919 P921 P923 P925 P927 P929 P931 P933 P935 P937 P939 P941 P943 P945 P947 P949 P951 P953 P955 P957 P959 P961 P963 P965 P967 P969 P971 P973 P975 P977 P979 P981 P983 P985 P987 P989 P991 P993 P995 P997 P999 P1001 P1003 P1005 P1007 P1009 P1011 P1013 P1015 P1017 P1019 P1021 P1023 P1025 P1027 P1029 P1031 P1033 P1035 P1037 P1039 P1041 P1043 P1045 P1047 P1049 P1051 P1053 P1055 P1057 P1059 P1061 P1063 P1065 P1067 P1069 P1071 P1073 P1075 P1077 P1079 P1081 P1083 P1085 P1087 P1089 P1091 P1093 P1095 P1097 P1099 P1101 P1103 P1105 O1107:P1048576">
    <cfRule type="notContainsBlanks" dxfId="16" priority="1">
      <formula>LEN(TRIM(O1))&gt;0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7EFD-6AF7-4BA3-B522-71EF0B23033B}">
  <dimension ref="A1:AS473"/>
  <sheetViews>
    <sheetView topLeftCell="A440" zoomScale="55" zoomScaleNormal="55" workbookViewId="0">
      <selection activeCell="C426" sqref="C426:C473"/>
    </sheetView>
  </sheetViews>
  <sheetFormatPr defaultRowHeight="18" x14ac:dyDescent="0.55000000000000004"/>
  <cols>
    <col min="1" max="1" width="6.75" bestFit="1" customWidth="1"/>
    <col min="2" max="2" width="3.83203125" bestFit="1" customWidth="1"/>
    <col min="3" max="3" width="8.25" bestFit="1" customWidth="1"/>
    <col min="4" max="4" width="61.58203125" bestFit="1" customWidth="1"/>
    <col min="5" max="5" width="26.33203125" bestFit="1" customWidth="1"/>
    <col min="6" max="6" width="10.08203125" bestFit="1" customWidth="1"/>
    <col min="7" max="7" width="6.1640625" bestFit="1" customWidth="1"/>
    <col min="8" max="8" width="7.1640625" bestFit="1" customWidth="1"/>
    <col min="9" max="9" width="185.33203125" bestFit="1" customWidth="1"/>
    <col min="10" max="10" width="12.1640625" bestFit="1" customWidth="1"/>
    <col min="11" max="11" width="11.1640625" bestFit="1" customWidth="1"/>
    <col min="12" max="12" width="4.75" customWidth="1"/>
    <col min="13" max="13" width="9.9140625" bestFit="1" customWidth="1"/>
    <col min="14" max="14" width="11.1640625" bestFit="1" customWidth="1"/>
    <col min="15" max="15" width="4.5" bestFit="1" customWidth="1"/>
    <col min="16" max="16" width="31.75" bestFit="1" customWidth="1"/>
    <col min="17" max="17" width="5.75" bestFit="1" customWidth="1"/>
    <col min="18" max="18" width="6.58203125" bestFit="1" customWidth="1"/>
    <col min="19" max="19" width="12.1640625" bestFit="1" customWidth="1"/>
    <col min="20" max="20" width="11.1640625" bestFit="1" customWidth="1"/>
    <col min="21" max="21" width="4.25" bestFit="1" customWidth="1"/>
    <col min="22" max="22" width="5.75" bestFit="1" customWidth="1"/>
    <col min="23" max="23" width="61.58203125" bestFit="1" customWidth="1"/>
    <col min="24" max="24" width="26.33203125" bestFit="1" customWidth="1"/>
    <col min="25" max="25" width="7.58203125" bestFit="1" customWidth="1"/>
    <col min="26" max="26" width="4.5" bestFit="1" customWidth="1"/>
    <col min="27" max="27" width="4.25" bestFit="1" customWidth="1"/>
    <col min="28" max="28" width="3.4140625" bestFit="1" customWidth="1"/>
    <col min="29" max="29" width="4.25" bestFit="1" customWidth="1"/>
    <col min="30" max="30" width="3.4140625" bestFit="1" customWidth="1"/>
    <col min="31" max="31" width="4.25" bestFit="1" customWidth="1"/>
    <col min="32" max="32" width="4.5" bestFit="1" customWidth="1"/>
    <col min="33" max="33" width="4.25" bestFit="1" customWidth="1"/>
    <col min="34" max="34" width="3.4140625" bestFit="1" customWidth="1"/>
    <col min="35" max="35" width="13.08203125" bestFit="1" customWidth="1"/>
    <col min="36" max="36" width="3.83203125" bestFit="1" customWidth="1"/>
    <col min="37" max="37" width="10.25" bestFit="1" customWidth="1"/>
    <col min="38" max="40" width="5.5" bestFit="1" customWidth="1"/>
    <col min="41" max="45" width="6.1640625" bestFit="1" customWidth="1"/>
  </cols>
  <sheetData>
    <row r="1" spans="1:24" x14ac:dyDescent="0.55000000000000004">
      <c r="A1" s="51"/>
      <c r="B1" s="49" t="s">
        <v>53</v>
      </c>
      <c r="C1" s="48" t="s">
        <v>54</v>
      </c>
      <c r="D1" s="48" t="s">
        <v>55</v>
      </c>
      <c r="E1" s="48" t="s">
        <v>56</v>
      </c>
      <c r="F1" s="48" t="s">
        <v>57</v>
      </c>
      <c r="G1" s="48" t="s">
        <v>58</v>
      </c>
      <c r="H1" s="49" t="s">
        <v>59</v>
      </c>
      <c r="I1" s="51"/>
      <c r="J1" s="51"/>
    </row>
    <row r="2" spans="1:24" x14ac:dyDescent="0.55000000000000004">
      <c r="A2" s="51" t="s">
        <v>60</v>
      </c>
      <c r="B2" s="51"/>
      <c r="C2" s="50" t="s">
        <v>115</v>
      </c>
      <c r="D2" s="50" t="str">
        <f ca="1">W2</f>
        <v>\\(\\quad 88　円は　8800　円の何％でしょうか。 \\)</v>
      </c>
      <c r="E2" s="50" t="str">
        <f>X2</f>
        <v>\\(\\quad 1％ \\)</v>
      </c>
      <c r="F2" s="50" t="s">
        <v>62</v>
      </c>
      <c r="G2" s="50"/>
      <c r="H2" s="50">
        <v>0</v>
      </c>
      <c r="I2" s="89" t="str">
        <f t="shared" ref="I2" ca="1" si="0">"INSERT INTO "&amp;A2&amp;"(tangen,question,answer,editor,date,count) VALUES('"&amp;C2&amp;"','"&amp;D2&amp;"','"&amp;E2&amp;"','"&amp;F2&amp;"',NOW(),0);"</f>
        <v>INSERT INTO math(tangen,question,answer,editor,date,count) VALUES('m4000','\\(\\quad 88　円は　8800　円の何％でしょうか。 \\)','\\(\\quad 1％ \\)','harazono',NOW(),0);</v>
      </c>
      <c r="J2" s="78" t="s">
        <v>229</v>
      </c>
      <c r="K2">
        <f ca="1">N2*R2</f>
        <v>88</v>
      </c>
      <c r="M2" t="s">
        <v>265</v>
      </c>
      <c r="N2" s="1">
        <f ca="1">O2*100</f>
        <v>8800</v>
      </c>
      <c r="O2" s="1">
        <f ca="1">RANDBETWEEN(10,99)</f>
        <v>88</v>
      </c>
      <c r="P2" t="s">
        <v>266</v>
      </c>
      <c r="Q2" t="s">
        <v>230</v>
      </c>
      <c r="R2">
        <f>T2*0.01</f>
        <v>0.01</v>
      </c>
      <c r="S2" s="78" t="s">
        <v>229</v>
      </c>
      <c r="T2" s="1">
        <v>1</v>
      </c>
      <c r="U2" t="s">
        <v>252</v>
      </c>
      <c r="V2" t="s">
        <v>230</v>
      </c>
      <c r="W2" t="str">
        <f t="shared" ref="W2:W33" ca="1" si="1">J2&amp;K2&amp;L2&amp;M2&amp;N2&amp;P2&amp;Q2</f>
        <v>\\(\\quad 88　円は　8800　円の何％でしょうか。 \\)</v>
      </c>
      <c r="X2" t="str">
        <f t="shared" ref="X2:X33" si="2">S2&amp;T2&amp;U2&amp;V2</f>
        <v>\\(\\quad 1％ \\)</v>
      </c>
    </row>
    <row r="3" spans="1:24" x14ac:dyDescent="0.55000000000000004">
      <c r="A3" s="51" t="s">
        <v>60</v>
      </c>
      <c r="B3" s="51"/>
      <c r="C3" s="50" t="s">
        <v>115</v>
      </c>
      <c r="D3" s="50" t="str">
        <f t="shared" ref="D3:D66" ca="1" si="3">W3</f>
        <v>\\(\\quad 62　円は　3100　円の何％でしょうか。 \\)</v>
      </c>
      <c r="E3" s="50" t="str">
        <f t="shared" ref="E3:E66" si="4">X3</f>
        <v>\\(\\quad 2％ \\)</v>
      </c>
      <c r="F3" s="50" t="s">
        <v>62</v>
      </c>
      <c r="G3" s="50"/>
      <c r="H3" s="50">
        <v>0</v>
      </c>
      <c r="I3" s="89" t="str">
        <f t="shared" ref="I3:I66" ca="1" si="5">"INSERT INTO "&amp;A3&amp;"(tangen,question,answer,editor,date,count) VALUES('"&amp;C3&amp;"','"&amp;D3&amp;"','"&amp;E3&amp;"','"&amp;F3&amp;"',NOW(),0);"</f>
        <v>INSERT INTO math(tangen,question,answer,editor,date,count) VALUES('m4000','\\(\\quad 62　円は　3100　円の何％でしょうか。 \\)','\\(\\quad 2％ \\)','harazono',NOW(),0);</v>
      </c>
      <c r="J3" s="78" t="s">
        <v>229</v>
      </c>
      <c r="K3">
        <f t="shared" ref="K3:K15" ca="1" si="6">N3*R3</f>
        <v>62</v>
      </c>
      <c r="M3" t="s">
        <v>265</v>
      </c>
      <c r="N3" s="1">
        <f ca="1">O3*50</f>
        <v>3100</v>
      </c>
      <c r="O3" s="1">
        <f t="shared" ref="O3:O29" ca="1" si="7">RANDBETWEEN(10,99)</f>
        <v>62</v>
      </c>
      <c r="P3" t="s">
        <v>266</v>
      </c>
      <c r="Q3" t="s">
        <v>230</v>
      </c>
      <c r="R3">
        <f t="shared" ref="R3:R59" si="8">T3*0.01</f>
        <v>0.02</v>
      </c>
      <c r="S3" s="78" t="s">
        <v>229</v>
      </c>
      <c r="T3" s="1">
        <v>2</v>
      </c>
      <c r="U3" t="s">
        <v>252</v>
      </c>
      <c r="V3" t="s">
        <v>230</v>
      </c>
      <c r="W3" t="str">
        <f t="shared" ca="1" si="1"/>
        <v>\\(\\quad 62　円は　3100　円の何％でしょうか。 \\)</v>
      </c>
      <c r="X3" t="str">
        <f t="shared" si="2"/>
        <v>\\(\\quad 2％ \\)</v>
      </c>
    </row>
    <row r="4" spans="1:24" x14ac:dyDescent="0.55000000000000004">
      <c r="A4" s="51" t="s">
        <v>60</v>
      </c>
      <c r="B4" s="51"/>
      <c r="C4" s="50" t="s">
        <v>115</v>
      </c>
      <c r="D4" s="50" t="str">
        <f t="shared" ca="1" si="3"/>
        <v>\\(\\quad 35　円は　875　円の何％でしょうか。 \\)</v>
      </c>
      <c r="E4" s="50" t="str">
        <f t="shared" si="4"/>
        <v>\\(\\quad 4％ \\)</v>
      </c>
      <c r="F4" s="50" t="s">
        <v>62</v>
      </c>
      <c r="G4" s="50"/>
      <c r="H4" s="50">
        <v>0</v>
      </c>
      <c r="I4" s="89" t="str">
        <f t="shared" ca="1" si="5"/>
        <v>INSERT INTO math(tangen,question,answer,editor,date,count) VALUES('m4000','\\(\\quad 35　円は　875　円の何％でしょうか。 \\)','\\(\\quad 4％ \\)','harazono',NOW(),0);</v>
      </c>
      <c r="J4" s="78" t="s">
        <v>229</v>
      </c>
      <c r="K4">
        <f t="shared" ref="K4" ca="1" si="9">N4*R4</f>
        <v>35</v>
      </c>
      <c r="M4" t="s">
        <v>265</v>
      </c>
      <c r="N4" s="1">
        <f ca="1">O4*25</f>
        <v>875</v>
      </c>
      <c r="O4" s="1">
        <f t="shared" ca="1" si="7"/>
        <v>35</v>
      </c>
      <c r="P4" t="s">
        <v>266</v>
      </c>
      <c r="Q4" t="s">
        <v>230</v>
      </c>
      <c r="R4">
        <f t="shared" ref="R4" si="10">T4*0.01</f>
        <v>0.04</v>
      </c>
      <c r="S4" s="78" t="s">
        <v>229</v>
      </c>
      <c r="T4" s="1">
        <v>4</v>
      </c>
      <c r="U4" t="s">
        <v>252</v>
      </c>
      <c r="V4" t="s">
        <v>230</v>
      </c>
      <c r="W4" t="str">
        <f t="shared" ca="1" si="1"/>
        <v>\\(\\quad 35　円は　875　円の何％でしょうか。 \\)</v>
      </c>
      <c r="X4" t="str">
        <f t="shared" si="2"/>
        <v>\\(\\quad 4％ \\)</v>
      </c>
    </row>
    <row r="5" spans="1:24" x14ac:dyDescent="0.55000000000000004">
      <c r="A5" s="51" t="s">
        <v>60</v>
      </c>
      <c r="B5" s="51"/>
      <c r="C5" s="50" t="s">
        <v>115</v>
      </c>
      <c r="D5" s="50" t="str">
        <f t="shared" ca="1" si="3"/>
        <v>\\(\\quad 96　円は　1920　円の何％でしょうか。 \\)</v>
      </c>
      <c r="E5" s="50" t="str">
        <f t="shared" si="4"/>
        <v>\\(\\quad 5％ \\)</v>
      </c>
      <c r="F5" s="50" t="s">
        <v>62</v>
      </c>
      <c r="G5" s="50"/>
      <c r="H5" s="50">
        <v>0</v>
      </c>
      <c r="I5" s="89" t="str">
        <f t="shared" ca="1" si="5"/>
        <v>INSERT INTO math(tangen,question,answer,editor,date,count) VALUES('m4000','\\(\\quad 96　円は　1920　円の何％でしょうか。 \\)','\\(\\quad 5％ \\)','harazono',NOW(),0);</v>
      </c>
      <c r="J5" s="78" t="s">
        <v>229</v>
      </c>
      <c r="K5">
        <f t="shared" ca="1" si="6"/>
        <v>96</v>
      </c>
      <c r="M5" t="s">
        <v>265</v>
      </c>
      <c r="N5" s="1">
        <f ca="1">O5*20</f>
        <v>1920</v>
      </c>
      <c r="O5" s="1">
        <f t="shared" ca="1" si="7"/>
        <v>96</v>
      </c>
      <c r="P5" t="s">
        <v>266</v>
      </c>
      <c r="Q5" t="s">
        <v>230</v>
      </c>
      <c r="R5">
        <f t="shared" si="8"/>
        <v>0.05</v>
      </c>
      <c r="S5" s="78" t="s">
        <v>229</v>
      </c>
      <c r="T5" s="1">
        <v>5</v>
      </c>
      <c r="U5" t="s">
        <v>252</v>
      </c>
      <c r="V5" t="s">
        <v>230</v>
      </c>
      <c r="W5" t="str">
        <f t="shared" ca="1" si="1"/>
        <v>\\(\\quad 96　円は　1920　円の何％でしょうか。 \\)</v>
      </c>
      <c r="X5" t="str">
        <f t="shared" si="2"/>
        <v>\\(\\quad 5％ \\)</v>
      </c>
    </row>
    <row r="6" spans="1:24" x14ac:dyDescent="0.55000000000000004">
      <c r="A6" s="51" t="s">
        <v>60</v>
      </c>
      <c r="B6" s="51"/>
      <c r="C6" s="50" t="s">
        <v>115</v>
      </c>
      <c r="D6" s="50" t="str">
        <f t="shared" ca="1" si="3"/>
        <v>\\(\\quad 79　円は　395　円の何％でしょうか。 \\)</v>
      </c>
      <c r="E6" s="50" t="str">
        <f t="shared" si="4"/>
        <v>\\(\\quad 20％ \\)</v>
      </c>
      <c r="F6" s="50" t="s">
        <v>62</v>
      </c>
      <c r="G6" s="50"/>
      <c r="H6" s="50">
        <v>0</v>
      </c>
      <c r="I6" s="89" t="str">
        <f t="shared" ca="1" si="5"/>
        <v>INSERT INTO math(tangen,question,answer,editor,date,count) VALUES('m4000','\\(\\quad 79　円は　395　円の何％でしょうか。 \\)','\\(\\quad 20％ \\)','harazono',NOW(),0);</v>
      </c>
      <c r="J6" s="78" t="s">
        <v>229</v>
      </c>
      <c r="K6">
        <f t="shared" ca="1" si="6"/>
        <v>79</v>
      </c>
      <c r="M6" t="s">
        <v>265</v>
      </c>
      <c r="N6" s="1">
        <f ca="1">O6*5</f>
        <v>395</v>
      </c>
      <c r="O6" s="1">
        <f t="shared" ca="1" si="7"/>
        <v>79</v>
      </c>
      <c r="P6" t="s">
        <v>266</v>
      </c>
      <c r="Q6" t="s">
        <v>230</v>
      </c>
      <c r="R6">
        <f t="shared" si="8"/>
        <v>0.2</v>
      </c>
      <c r="S6" s="78" t="s">
        <v>229</v>
      </c>
      <c r="T6" s="1">
        <v>20</v>
      </c>
      <c r="U6" t="s">
        <v>252</v>
      </c>
      <c r="V6" t="s">
        <v>230</v>
      </c>
      <c r="W6" t="str">
        <f t="shared" ca="1" si="1"/>
        <v>\\(\\quad 79　円は　395　円の何％でしょうか。 \\)</v>
      </c>
      <c r="X6" t="str">
        <f t="shared" si="2"/>
        <v>\\(\\quad 20％ \\)</v>
      </c>
    </row>
    <row r="7" spans="1:24" x14ac:dyDescent="0.55000000000000004">
      <c r="A7" s="51" t="s">
        <v>60</v>
      </c>
      <c r="B7" s="51"/>
      <c r="C7" s="50" t="s">
        <v>115</v>
      </c>
      <c r="D7" s="50" t="str">
        <f t="shared" ca="1" si="3"/>
        <v>\\(\\quad 17　円は　68　円の何％でしょうか。 \\)</v>
      </c>
      <c r="E7" s="50" t="str">
        <f t="shared" si="4"/>
        <v>\\(\\quad 25％ \\)</v>
      </c>
      <c r="F7" s="50" t="s">
        <v>62</v>
      </c>
      <c r="G7" s="50"/>
      <c r="H7" s="50">
        <v>0</v>
      </c>
      <c r="I7" s="89" t="str">
        <f t="shared" ca="1" si="5"/>
        <v>INSERT INTO math(tangen,question,answer,editor,date,count) VALUES('m4000','\\(\\quad 17　円は　68　円の何％でしょうか。 \\)','\\(\\quad 25％ \\)','harazono',NOW(),0);</v>
      </c>
      <c r="J7" s="78" t="s">
        <v>229</v>
      </c>
      <c r="K7">
        <f t="shared" ref="K7" ca="1" si="11">N7*R7</f>
        <v>17</v>
      </c>
      <c r="M7" t="s">
        <v>265</v>
      </c>
      <c r="N7" s="1">
        <f ca="1">O7*4</f>
        <v>68</v>
      </c>
      <c r="O7" s="1">
        <f t="shared" ca="1" si="7"/>
        <v>17</v>
      </c>
      <c r="P7" t="s">
        <v>266</v>
      </c>
      <c r="Q7" t="s">
        <v>230</v>
      </c>
      <c r="R7">
        <f t="shared" ref="R7" si="12">T7*0.01</f>
        <v>0.25</v>
      </c>
      <c r="S7" s="78" t="s">
        <v>229</v>
      </c>
      <c r="T7" s="1">
        <v>25</v>
      </c>
      <c r="U7" t="s">
        <v>252</v>
      </c>
      <c r="V7" t="s">
        <v>230</v>
      </c>
      <c r="W7" t="str">
        <f t="shared" ca="1" si="1"/>
        <v>\\(\\quad 17　円は　68　円の何％でしょうか。 \\)</v>
      </c>
      <c r="X7" t="str">
        <f t="shared" si="2"/>
        <v>\\(\\quad 25％ \\)</v>
      </c>
    </row>
    <row r="8" spans="1:24" x14ac:dyDescent="0.55000000000000004">
      <c r="A8" s="51" t="s">
        <v>60</v>
      </c>
      <c r="B8" s="51"/>
      <c r="C8" s="50" t="s">
        <v>115</v>
      </c>
      <c r="D8" s="50" t="str">
        <f t="shared" ca="1" si="3"/>
        <v>\\(\\quad 38　円は　76　円の何％でしょうか。 \\)</v>
      </c>
      <c r="E8" s="50" t="str">
        <f t="shared" si="4"/>
        <v>\\(\\quad 50％ \\)</v>
      </c>
      <c r="F8" s="50" t="s">
        <v>62</v>
      </c>
      <c r="G8" s="50"/>
      <c r="H8" s="50">
        <v>0</v>
      </c>
      <c r="I8" s="89" t="str">
        <f t="shared" ca="1" si="5"/>
        <v>INSERT INTO math(tangen,question,answer,editor,date,count) VALUES('m4000','\\(\\quad 38　円は　76　円の何％でしょうか。 \\)','\\(\\quad 50％ \\)','harazono',NOW(),0);</v>
      </c>
      <c r="J8" s="78" t="s">
        <v>229</v>
      </c>
      <c r="K8">
        <f t="shared" ca="1" si="6"/>
        <v>38</v>
      </c>
      <c r="M8" t="s">
        <v>265</v>
      </c>
      <c r="N8" s="1">
        <f ca="1">O8*2</f>
        <v>76</v>
      </c>
      <c r="O8" s="1">
        <f t="shared" ca="1" si="7"/>
        <v>38</v>
      </c>
      <c r="P8" t="s">
        <v>266</v>
      </c>
      <c r="Q8" t="s">
        <v>230</v>
      </c>
      <c r="R8">
        <f t="shared" si="8"/>
        <v>0.5</v>
      </c>
      <c r="S8" s="78" t="s">
        <v>229</v>
      </c>
      <c r="T8" s="1">
        <v>50</v>
      </c>
      <c r="U8" t="s">
        <v>252</v>
      </c>
      <c r="V8" t="s">
        <v>230</v>
      </c>
      <c r="W8" t="str">
        <f t="shared" ca="1" si="1"/>
        <v>\\(\\quad 38　円は　76　円の何％でしょうか。 \\)</v>
      </c>
      <c r="X8" t="str">
        <f t="shared" si="2"/>
        <v>\\(\\quad 50％ \\)</v>
      </c>
    </row>
    <row r="9" spans="1:24" x14ac:dyDescent="0.55000000000000004">
      <c r="A9" s="51" t="s">
        <v>60</v>
      </c>
      <c r="B9" s="51"/>
      <c r="C9" s="50" t="s">
        <v>115</v>
      </c>
      <c r="D9" s="50" t="str">
        <f t="shared" ca="1" si="3"/>
        <v>\\(\\quad 46　個は　4600　個の何％でしょうか。 \\)</v>
      </c>
      <c r="E9" s="50" t="str">
        <f t="shared" si="4"/>
        <v>\\(\\quad 1％ \\)</v>
      </c>
      <c r="F9" s="50" t="s">
        <v>62</v>
      </c>
      <c r="G9" s="50"/>
      <c r="H9" s="50">
        <v>0</v>
      </c>
      <c r="I9" s="89" t="str">
        <f t="shared" ca="1" si="5"/>
        <v>INSERT INTO math(tangen,question,answer,editor,date,count) VALUES('m4000','\\(\\quad 46　個は　4600　個の何％でしょうか。 \\)','\\(\\quad 1％ \\)','harazono',NOW(),0);</v>
      </c>
      <c r="J9" s="78" t="s">
        <v>229</v>
      </c>
      <c r="K9">
        <f t="shared" ca="1" si="6"/>
        <v>46</v>
      </c>
      <c r="M9" t="s">
        <v>267</v>
      </c>
      <c r="N9" s="1">
        <f ca="1">O9*100</f>
        <v>4600</v>
      </c>
      <c r="O9" s="1">
        <f ca="1">RANDBETWEEN(10,99)</f>
        <v>46</v>
      </c>
      <c r="P9" t="s">
        <v>268</v>
      </c>
      <c r="Q9" t="s">
        <v>230</v>
      </c>
      <c r="R9">
        <f t="shared" si="8"/>
        <v>0.01</v>
      </c>
      <c r="S9" s="78" t="s">
        <v>229</v>
      </c>
      <c r="T9" s="1">
        <v>1</v>
      </c>
      <c r="U9" t="s">
        <v>252</v>
      </c>
      <c r="V9" t="s">
        <v>230</v>
      </c>
      <c r="W9" t="str">
        <f t="shared" ca="1" si="1"/>
        <v>\\(\\quad 46　個は　4600　個の何％でしょうか。 \\)</v>
      </c>
      <c r="X9" t="str">
        <f t="shared" si="2"/>
        <v>\\(\\quad 1％ \\)</v>
      </c>
    </row>
    <row r="10" spans="1:24" x14ac:dyDescent="0.55000000000000004">
      <c r="A10" s="51" t="s">
        <v>60</v>
      </c>
      <c r="B10" s="51"/>
      <c r="C10" s="50" t="s">
        <v>115</v>
      </c>
      <c r="D10" s="50" t="str">
        <f t="shared" ca="1" si="3"/>
        <v>\\(\\quad 66　個は　3300　個の何％でしょうか。 \\)</v>
      </c>
      <c r="E10" s="50" t="str">
        <f t="shared" si="4"/>
        <v>\\(\\quad 2％ \\)</v>
      </c>
      <c r="F10" s="50" t="s">
        <v>62</v>
      </c>
      <c r="G10" s="50"/>
      <c r="H10" s="50">
        <v>0</v>
      </c>
      <c r="I10" s="89" t="str">
        <f t="shared" ca="1" si="5"/>
        <v>INSERT INTO math(tangen,question,answer,editor,date,count) VALUES('m4000','\\(\\quad 66　個は　3300　個の何％でしょうか。 \\)','\\(\\quad 2％ \\)','harazono',NOW(),0);</v>
      </c>
      <c r="J10" s="78" t="s">
        <v>229</v>
      </c>
      <c r="K10">
        <f t="shared" ca="1" si="6"/>
        <v>66</v>
      </c>
      <c r="M10" t="s">
        <v>267</v>
      </c>
      <c r="N10" s="1">
        <f ca="1">O10*50</f>
        <v>3300</v>
      </c>
      <c r="O10" s="1">
        <f t="shared" ca="1" si="7"/>
        <v>66</v>
      </c>
      <c r="P10" t="s">
        <v>268</v>
      </c>
      <c r="Q10" t="s">
        <v>230</v>
      </c>
      <c r="R10">
        <f t="shared" si="8"/>
        <v>0.02</v>
      </c>
      <c r="S10" s="78" t="s">
        <v>229</v>
      </c>
      <c r="T10" s="1">
        <v>2</v>
      </c>
      <c r="U10" t="s">
        <v>252</v>
      </c>
      <c r="V10" t="s">
        <v>230</v>
      </c>
      <c r="W10" t="str">
        <f t="shared" ca="1" si="1"/>
        <v>\\(\\quad 66　個は　3300　個の何％でしょうか。 \\)</v>
      </c>
      <c r="X10" t="str">
        <f t="shared" si="2"/>
        <v>\\(\\quad 2％ \\)</v>
      </c>
    </row>
    <row r="11" spans="1:24" x14ac:dyDescent="0.55000000000000004">
      <c r="A11" s="51" t="s">
        <v>60</v>
      </c>
      <c r="B11" s="51"/>
      <c r="C11" s="50" t="s">
        <v>115</v>
      </c>
      <c r="D11" s="50" t="str">
        <f t="shared" ca="1" si="3"/>
        <v>\\(\\quad 29　個は　725　個の何％でしょうか。 \\)</v>
      </c>
      <c r="E11" s="50" t="str">
        <f t="shared" si="4"/>
        <v>\\(\\quad 4％ \\)</v>
      </c>
      <c r="F11" s="50" t="s">
        <v>62</v>
      </c>
      <c r="G11" s="50"/>
      <c r="H11" s="50">
        <v>0</v>
      </c>
      <c r="I11" s="89" t="str">
        <f t="shared" ca="1" si="5"/>
        <v>INSERT INTO math(tangen,question,answer,editor,date,count) VALUES('m4000','\\(\\quad 29　個は　725　個の何％でしょうか。 \\)','\\(\\quad 4％ \\)','harazono',NOW(),0);</v>
      </c>
      <c r="J11" s="78" t="s">
        <v>229</v>
      </c>
      <c r="K11">
        <f t="shared" ca="1" si="6"/>
        <v>29</v>
      </c>
      <c r="M11" t="s">
        <v>267</v>
      </c>
      <c r="N11" s="1">
        <f ca="1">O11*25</f>
        <v>725</v>
      </c>
      <c r="O11" s="1">
        <f t="shared" ca="1" si="7"/>
        <v>29</v>
      </c>
      <c r="P11" t="s">
        <v>268</v>
      </c>
      <c r="Q11" t="s">
        <v>230</v>
      </c>
      <c r="R11">
        <f t="shared" si="8"/>
        <v>0.04</v>
      </c>
      <c r="S11" s="78" t="s">
        <v>229</v>
      </c>
      <c r="T11" s="1">
        <v>4</v>
      </c>
      <c r="U11" t="s">
        <v>252</v>
      </c>
      <c r="V11" t="s">
        <v>230</v>
      </c>
      <c r="W11" t="str">
        <f t="shared" ca="1" si="1"/>
        <v>\\(\\quad 29　個は　725　個の何％でしょうか。 \\)</v>
      </c>
      <c r="X11" t="str">
        <f t="shared" si="2"/>
        <v>\\(\\quad 4％ \\)</v>
      </c>
    </row>
    <row r="12" spans="1:24" x14ac:dyDescent="0.55000000000000004">
      <c r="A12" s="51" t="s">
        <v>60</v>
      </c>
      <c r="B12" s="51"/>
      <c r="C12" s="50" t="s">
        <v>115</v>
      </c>
      <c r="D12" s="50" t="str">
        <f t="shared" ca="1" si="3"/>
        <v>\\(\\quad 61　個は　1220　個の何％でしょうか。 \\)</v>
      </c>
      <c r="E12" s="50" t="str">
        <f t="shared" si="4"/>
        <v>\\(\\quad 5％ \\)</v>
      </c>
      <c r="F12" s="50" t="s">
        <v>62</v>
      </c>
      <c r="G12" s="50"/>
      <c r="H12" s="50">
        <v>0</v>
      </c>
      <c r="I12" s="89" t="str">
        <f t="shared" ca="1" si="5"/>
        <v>INSERT INTO math(tangen,question,answer,editor,date,count) VALUES('m4000','\\(\\quad 61　個は　1220　個の何％でしょうか。 \\)','\\(\\quad 5％ \\)','harazono',NOW(),0);</v>
      </c>
      <c r="J12" s="78" t="s">
        <v>229</v>
      </c>
      <c r="K12">
        <f t="shared" ca="1" si="6"/>
        <v>61</v>
      </c>
      <c r="M12" t="s">
        <v>267</v>
      </c>
      <c r="N12" s="1">
        <f ca="1">O12*20</f>
        <v>1220</v>
      </c>
      <c r="O12" s="1">
        <f t="shared" ca="1" si="7"/>
        <v>61</v>
      </c>
      <c r="P12" t="s">
        <v>268</v>
      </c>
      <c r="Q12" t="s">
        <v>230</v>
      </c>
      <c r="R12">
        <f t="shared" si="8"/>
        <v>0.05</v>
      </c>
      <c r="S12" s="78" t="s">
        <v>229</v>
      </c>
      <c r="T12" s="1">
        <v>5</v>
      </c>
      <c r="U12" t="s">
        <v>252</v>
      </c>
      <c r="V12" t="s">
        <v>230</v>
      </c>
      <c r="W12" t="str">
        <f t="shared" ca="1" si="1"/>
        <v>\\(\\quad 61　個は　1220　個の何％でしょうか。 \\)</v>
      </c>
      <c r="X12" t="str">
        <f t="shared" si="2"/>
        <v>\\(\\quad 5％ \\)</v>
      </c>
    </row>
    <row r="13" spans="1:24" x14ac:dyDescent="0.55000000000000004">
      <c r="A13" s="51" t="s">
        <v>60</v>
      </c>
      <c r="B13" s="51"/>
      <c r="C13" s="50" t="s">
        <v>115</v>
      </c>
      <c r="D13" s="50" t="str">
        <f t="shared" ca="1" si="3"/>
        <v>\\(\\quad 40　個は　200　個の何％でしょうか。 \\)</v>
      </c>
      <c r="E13" s="50" t="str">
        <f t="shared" si="4"/>
        <v>\\(\\quad 20％ \\)</v>
      </c>
      <c r="F13" s="50" t="s">
        <v>62</v>
      </c>
      <c r="G13" s="50"/>
      <c r="H13" s="50">
        <v>0</v>
      </c>
      <c r="I13" s="89" t="str">
        <f t="shared" ca="1" si="5"/>
        <v>INSERT INTO math(tangen,question,answer,editor,date,count) VALUES('m4000','\\(\\quad 40　個は　200　個の何％でしょうか。 \\)','\\(\\quad 20％ \\)','harazono',NOW(),0);</v>
      </c>
      <c r="J13" s="78" t="s">
        <v>229</v>
      </c>
      <c r="K13">
        <f t="shared" ca="1" si="6"/>
        <v>40</v>
      </c>
      <c r="M13" t="s">
        <v>267</v>
      </c>
      <c r="N13" s="1">
        <f ca="1">O13*5</f>
        <v>200</v>
      </c>
      <c r="O13" s="1">
        <f t="shared" ca="1" si="7"/>
        <v>40</v>
      </c>
      <c r="P13" t="s">
        <v>268</v>
      </c>
      <c r="Q13" t="s">
        <v>230</v>
      </c>
      <c r="R13">
        <f t="shared" si="8"/>
        <v>0.2</v>
      </c>
      <c r="S13" s="78" t="s">
        <v>229</v>
      </c>
      <c r="T13" s="1">
        <v>20</v>
      </c>
      <c r="U13" t="s">
        <v>252</v>
      </c>
      <c r="V13" t="s">
        <v>230</v>
      </c>
      <c r="W13" t="str">
        <f t="shared" ca="1" si="1"/>
        <v>\\(\\quad 40　個は　200　個の何％でしょうか。 \\)</v>
      </c>
      <c r="X13" t="str">
        <f t="shared" si="2"/>
        <v>\\(\\quad 20％ \\)</v>
      </c>
    </row>
    <row r="14" spans="1:24" x14ac:dyDescent="0.55000000000000004">
      <c r="A14" s="51" t="s">
        <v>60</v>
      </c>
      <c r="B14" s="51"/>
      <c r="C14" s="50" t="s">
        <v>115</v>
      </c>
      <c r="D14" s="50" t="str">
        <f t="shared" ca="1" si="3"/>
        <v>\\(\\quad 73　個は　292　個の何％でしょうか。 \\)</v>
      </c>
      <c r="E14" s="50" t="str">
        <f t="shared" si="4"/>
        <v>\\(\\quad 25％ \\)</v>
      </c>
      <c r="F14" s="50" t="s">
        <v>62</v>
      </c>
      <c r="G14" s="50"/>
      <c r="H14" s="50">
        <v>0</v>
      </c>
      <c r="I14" s="89" t="str">
        <f t="shared" ca="1" si="5"/>
        <v>INSERT INTO math(tangen,question,answer,editor,date,count) VALUES('m4000','\\(\\quad 73　個は　292　個の何％でしょうか。 \\)','\\(\\quad 25％ \\)','harazono',NOW(),0);</v>
      </c>
      <c r="J14" s="78" t="s">
        <v>229</v>
      </c>
      <c r="K14">
        <f t="shared" ca="1" si="6"/>
        <v>73</v>
      </c>
      <c r="M14" t="s">
        <v>267</v>
      </c>
      <c r="N14" s="1">
        <f ca="1">O14*4</f>
        <v>292</v>
      </c>
      <c r="O14" s="1">
        <f t="shared" ca="1" si="7"/>
        <v>73</v>
      </c>
      <c r="P14" t="s">
        <v>268</v>
      </c>
      <c r="Q14" t="s">
        <v>230</v>
      </c>
      <c r="R14">
        <f t="shared" si="8"/>
        <v>0.25</v>
      </c>
      <c r="S14" s="78" t="s">
        <v>229</v>
      </c>
      <c r="T14" s="1">
        <v>25</v>
      </c>
      <c r="U14" t="s">
        <v>252</v>
      </c>
      <c r="V14" t="s">
        <v>230</v>
      </c>
      <c r="W14" t="str">
        <f t="shared" ca="1" si="1"/>
        <v>\\(\\quad 73　個は　292　個の何％でしょうか。 \\)</v>
      </c>
      <c r="X14" t="str">
        <f t="shared" si="2"/>
        <v>\\(\\quad 25％ \\)</v>
      </c>
    </row>
    <row r="15" spans="1:24" x14ac:dyDescent="0.55000000000000004">
      <c r="A15" s="51" t="s">
        <v>60</v>
      </c>
      <c r="B15" s="51"/>
      <c r="C15" s="50" t="s">
        <v>115</v>
      </c>
      <c r="D15" s="50" t="str">
        <f t="shared" ca="1" si="3"/>
        <v>\\(\\quad 10　個は　20　個の何％でしょうか。 \\)</v>
      </c>
      <c r="E15" s="50" t="str">
        <f t="shared" si="4"/>
        <v>\\(\\quad 50％ \\)</v>
      </c>
      <c r="F15" s="50" t="s">
        <v>62</v>
      </c>
      <c r="G15" s="50"/>
      <c r="H15" s="50">
        <v>0</v>
      </c>
      <c r="I15" s="89" t="str">
        <f t="shared" ca="1" si="5"/>
        <v>INSERT INTO math(tangen,question,answer,editor,date,count) VALUES('m4000','\\(\\quad 10　個は　20　個の何％でしょうか。 \\)','\\(\\quad 50％ \\)','harazono',NOW(),0);</v>
      </c>
      <c r="J15" s="78" t="s">
        <v>229</v>
      </c>
      <c r="K15">
        <f t="shared" ca="1" si="6"/>
        <v>10</v>
      </c>
      <c r="M15" t="s">
        <v>267</v>
      </c>
      <c r="N15" s="1">
        <f ca="1">O15*2</f>
        <v>20</v>
      </c>
      <c r="O15" s="1">
        <f t="shared" ca="1" si="7"/>
        <v>10</v>
      </c>
      <c r="P15" t="s">
        <v>268</v>
      </c>
      <c r="Q15" t="s">
        <v>230</v>
      </c>
      <c r="R15">
        <f t="shared" si="8"/>
        <v>0.5</v>
      </c>
      <c r="S15" s="78" t="s">
        <v>229</v>
      </c>
      <c r="T15" s="1">
        <v>50</v>
      </c>
      <c r="U15" t="s">
        <v>252</v>
      </c>
      <c r="V15" t="s">
        <v>230</v>
      </c>
      <c r="W15" t="str">
        <f t="shared" ca="1" si="1"/>
        <v>\\(\\quad 10　個は　20　個の何％でしょうか。 \\)</v>
      </c>
      <c r="X15" t="str">
        <f t="shared" si="2"/>
        <v>\\(\\quad 50％ \\)</v>
      </c>
    </row>
    <row r="16" spans="1:24" x14ac:dyDescent="0.55000000000000004">
      <c r="A16" s="51" t="s">
        <v>60</v>
      </c>
      <c r="B16" s="51"/>
      <c r="C16" s="50" t="s">
        <v>115</v>
      </c>
      <c r="D16" s="50" t="str">
        <f t="shared" ca="1" si="3"/>
        <v>\\(\\quad 77　は　7700　の何％でしょうか。 \\)</v>
      </c>
      <c r="E16" s="50" t="str">
        <f t="shared" si="4"/>
        <v>\\(\\quad 1％ \\)</v>
      </c>
      <c r="F16" s="50" t="s">
        <v>62</v>
      </c>
      <c r="G16" s="50"/>
      <c r="H16" s="50">
        <v>0</v>
      </c>
      <c r="I16" s="89" t="str">
        <f t="shared" ca="1" si="5"/>
        <v>INSERT INTO math(tangen,question,answer,editor,date,count) VALUES('m4000','\\(\\quad 77　は　7700　の何％でしょうか。 \\)','\\(\\quad 1％ \\)','harazono',NOW(),0);</v>
      </c>
      <c r="J16" s="78" t="s">
        <v>229</v>
      </c>
      <c r="K16">
        <f ca="1">N16*R16</f>
        <v>77</v>
      </c>
      <c r="M16" t="s">
        <v>255</v>
      </c>
      <c r="N16" s="1">
        <f ca="1">O16*100</f>
        <v>7700</v>
      </c>
      <c r="O16" s="1">
        <f ca="1">RANDBETWEEN(10,99)</f>
        <v>77</v>
      </c>
      <c r="P16" t="s">
        <v>259</v>
      </c>
      <c r="Q16" t="s">
        <v>230</v>
      </c>
      <c r="R16">
        <f>T16*0.01</f>
        <v>0.01</v>
      </c>
      <c r="S16" s="78" t="s">
        <v>229</v>
      </c>
      <c r="T16" s="1">
        <v>1</v>
      </c>
      <c r="U16" t="s">
        <v>252</v>
      </c>
      <c r="V16" t="s">
        <v>230</v>
      </c>
      <c r="W16" t="str">
        <f t="shared" ca="1" si="1"/>
        <v>\\(\\quad 77　は　7700　の何％でしょうか。 \\)</v>
      </c>
      <c r="X16" t="str">
        <f t="shared" si="2"/>
        <v>\\(\\quad 1％ \\)</v>
      </c>
    </row>
    <row r="17" spans="1:24" x14ac:dyDescent="0.55000000000000004">
      <c r="A17" s="51" t="s">
        <v>60</v>
      </c>
      <c r="B17" s="51"/>
      <c r="C17" s="50" t="s">
        <v>115</v>
      </c>
      <c r="D17" s="50" t="str">
        <f t="shared" ca="1" si="3"/>
        <v>\\(\\quad 95　は　4750　の何％でしょうか。 \\)</v>
      </c>
      <c r="E17" s="50" t="str">
        <f t="shared" si="4"/>
        <v>\\(\\quad 2％ \\)</v>
      </c>
      <c r="F17" s="50" t="s">
        <v>62</v>
      </c>
      <c r="G17" s="50"/>
      <c r="H17" s="50">
        <v>0</v>
      </c>
      <c r="I17" s="89" t="str">
        <f t="shared" ca="1" si="5"/>
        <v>INSERT INTO math(tangen,question,answer,editor,date,count) VALUES('m4000','\\(\\quad 95　は　4750　の何％でしょうか。 \\)','\\(\\quad 2％ \\)','harazono',NOW(),0);</v>
      </c>
      <c r="J17" s="78" t="s">
        <v>229</v>
      </c>
      <c r="K17">
        <f t="shared" ref="K17:K29" ca="1" si="13">N17*R17</f>
        <v>95</v>
      </c>
      <c r="M17" t="s">
        <v>255</v>
      </c>
      <c r="N17" s="1">
        <f ca="1">O17*50</f>
        <v>4750</v>
      </c>
      <c r="O17" s="1">
        <f t="shared" ca="1" si="7"/>
        <v>95</v>
      </c>
      <c r="P17" t="s">
        <v>259</v>
      </c>
      <c r="Q17" t="s">
        <v>230</v>
      </c>
      <c r="R17">
        <f t="shared" ref="R17:R29" si="14">T17*0.01</f>
        <v>0.02</v>
      </c>
      <c r="S17" s="78" t="s">
        <v>229</v>
      </c>
      <c r="T17" s="1">
        <v>2</v>
      </c>
      <c r="U17" t="s">
        <v>252</v>
      </c>
      <c r="V17" t="s">
        <v>230</v>
      </c>
      <c r="W17" t="str">
        <f t="shared" ca="1" si="1"/>
        <v>\\(\\quad 95　は　4750　の何％でしょうか。 \\)</v>
      </c>
      <c r="X17" t="str">
        <f t="shared" si="2"/>
        <v>\\(\\quad 2％ \\)</v>
      </c>
    </row>
    <row r="18" spans="1:24" x14ac:dyDescent="0.55000000000000004">
      <c r="A18" s="51" t="s">
        <v>60</v>
      </c>
      <c r="B18" s="51"/>
      <c r="C18" s="50" t="s">
        <v>115</v>
      </c>
      <c r="D18" s="50" t="str">
        <f t="shared" ca="1" si="3"/>
        <v>\\(\\quad 35　は　875　の何％でしょうか。 \\)</v>
      </c>
      <c r="E18" s="50" t="str">
        <f t="shared" si="4"/>
        <v>\\(\\quad 4％ \\)</v>
      </c>
      <c r="F18" s="50" t="s">
        <v>62</v>
      </c>
      <c r="G18" s="50"/>
      <c r="H18" s="50">
        <v>0</v>
      </c>
      <c r="I18" s="89" t="str">
        <f t="shared" ca="1" si="5"/>
        <v>INSERT INTO math(tangen,question,answer,editor,date,count) VALUES('m4000','\\(\\quad 35　は　875　の何％でしょうか。 \\)','\\(\\quad 4％ \\)','harazono',NOW(),0);</v>
      </c>
      <c r="J18" s="78" t="s">
        <v>229</v>
      </c>
      <c r="K18">
        <f t="shared" ca="1" si="13"/>
        <v>35</v>
      </c>
      <c r="M18" t="s">
        <v>255</v>
      </c>
      <c r="N18" s="1">
        <f ca="1">O18*25</f>
        <v>875</v>
      </c>
      <c r="O18" s="1">
        <f t="shared" ca="1" si="7"/>
        <v>35</v>
      </c>
      <c r="P18" t="s">
        <v>259</v>
      </c>
      <c r="Q18" t="s">
        <v>230</v>
      </c>
      <c r="R18">
        <f t="shared" si="14"/>
        <v>0.04</v>
      </c>
      <c r="S18" s="78" t="s">
        <v>229</v>
      </c>
      <c r="T18" s="1">
        <v>4</v>
      </c>
      <c r="U18" t="s">
        <v>252</v>
      </c>
      <c r="V18" t="s">
        <v>230</v>
      </c>
      <c r="W18" t="str">
        <f t="shared" ca="1" si="1"/>
        <v>\\(\\quad 35　は　875　の何％でしょうか。 \\)</v>
      </c>
      <c r="X18" t="str">
        <f t="shared" si="2"/>
        <v>\\(\\quad 4％ \\)</v>
      </c>
    </row>
    <row r="19" spans="1:24" x14ac:dyDescent="0.55000000000000004">
      <c r="A19" s="51" t="s">
        <v>60</v>
      </c>
      <c r="B19" s="51"/>
      <c r="C19" s="50" t="s">
        <v>115</v>
      </c>
      <c r="D19" s="50" t="str">
        <f t="shared" ca="1" si="3"/>
        <v>\\(\\quad 32　は　640　の何％でしょうか。 \\)</v>
      </c>
      <c r="E19" s="50" t="str">
        <f t="shared" si="4"/>
        <v>\\(\\quad 5％ \\)</v>
      </c>
      <c r="F19" s="50" t="s">
        <v>62</v>
      </c>
      <c r="G19" s="50"/>
      <c r="H19" s="50">
        <v>0</v>
      </c>
      <c r="I19" s="89" t="str">
        <f t="shared" ca="1" si="5"/>
        <v>INSERT INTO math(tangen,question,answer,editor,date,count) VALUES('m4000','\\(\\quad 32　は　640　の何％でしょうか。 \\)','\\(\\quad 5％ \\)','harazono',NOW(),0);</v>
      </c>
      <c r="J19" s="78" t="s">
        <v>229</v>
      </c>
      <c r="K19">
        <f t="shared" ca="1" si="13"/>
        <v>32</v>
      </c>
      <c r="M19" t="s">
        <v>255</v>
      </c>
      <c r="N19" s="1">
        <f ca="1">O19*20</f>
        <v>640</v>
      </c>
      <c r="O19" s="1">
        <f t="shared" ca="1" si="7"/>
        <v>32</v>
      </c>
      <c r="P19" t="s">
        <v>259</v>
      </c>
      <c r="Q19" t="s">
        <v>230</v>
      </c>
      <c r="R19">
        <f t="shared" si="14"/>
        <v>0.05</v>
      </c>
      <c r="S19" s="78" t="s">
        <v>229</v>
      </c>
      <c r="T19" s="1">
        <v>5</v>
      </c>
      <c r="U19" t="s">
        <v>252</v>
      </c>
      <c r="V19" t="s">
        <v>230</v>
      </c>
      <c r="W19" t="str">
        <f t="shared" ca="1" si="1"/>
        <v>\\(\\quad 32　は　640　の何％でしょうか。 \\)</v>
      </c>
      <c r="X19" t="str">
        <f t="shared" si="2"/>
        <v>\\(\\quad 5％ \\)</v>
      </c>
    </row>
    <row r="20" spans="1:24" x14ac:dyDescent="0.55000000000000004">
      <c r="A20" s="51" t="s">
        <v>60</v>
      </c>
      <c r="B20" s="51"/>
      <c r="C20" s="50" t="s">
        <v>115</v>
      </c>
      <c r="D20" s="50" t="str">
        <f t="shared" ca="1" si="3"/>
        <v>\\(\\quad 32　は　160　の何％でしょうか。 \\)</v>
      </c>
      <c r="E20" s="50" t="str">
        <f t="shared" si="4"/>
        <v>\\(\\quad 20％ \\)</v>
      </c>
      <c r="F20" s="50" t="s">
        <v>62</v>
      </c>
      <c r="G20" s="50"/>
      <c r="H20" s="50">
        <v>0</v>
      </c>
      <c r="I20" s="89" t="str">
        <f t="shared" ca="1" si="5"/>
        <v>INSERT INTO math(tangen,question,answer,editor,date,count) VALUES('m4000','\\(\\quad 32　は　160　の何％でしょうか。 \\)','\\(\\quad 20％ \\)','harazono',NOW(),0);</v>
      </c>
      <c r="J20" s="78" t="s">
        <v>229</v>
      </c>
      <c r="K20">
        <f t="shared" ca="1" si="13"/>
        <v>32</v>
      </c>
      <c r="M20" t="s">
        <v>255</v>
      </c>
      <c r="N20" s="1">
        <f ca="1">O20*5</f>
        <v>160</v>
      </c>
      <c r="O20" s="1">
        <f t="shared" ca="1" si="7"/>
        <v>32</v>
      </c>
      <c r="P20" t="s">
        <v>259</v>
      </c>
      <c r="Q20" t="s">
        <v>230</v>
      </c>
      <c r="R20">
        <f t="shared" si="14"/>
        <v>0.2</v>
      </c>
      <c r="S20" s="78" t="s">
        <v>229</v>
      </c>
      <c r="T20" s="1">
        <v>20</v>
      </c>
      <c r="U20" t="s">
        <v>252</v>
      </c>
      <c r="V20" t="s">
        <v>230</v>
      </c>
      <c r="W20" t="str">
        <f t="shared" ca="1" si="1"/>
        <v>\\(\\quad 32　は　160　の何％でしょうか。 \\)</v>
      </c>
      <c r="X20" t="str">
        <f t="shared" si="2"/>
        <v>\\(\\quad 20％ \\)</v>
      </c>
    </row>
    <row r="21" spans="1:24" x14ac:dyDescent="0.55000000000000004">
      <c r="A21" s="51" t="s">
        <v>60</v>
      </c>
      <c r="B21" s="51"/>
      <c r="C21" s="50" t="s">
        <v>115</v>
      </c>
      <c r="D21" s="50" t="str">
        <f t="shared" ca="1" si="3"/>
        <v>\\(\\quad 27　は　108　の何％でしょうか。 \\)</v>
      </c>
      <c r="E21" s="50" t="str">
        <f t="shared" si="4"/>
        <v>\\(\\quad 25％ \\)</v>
      </c>
      <c r="F21" s="50" t="s">
        <v>62</v>
      </c>
      <c r="G21" s="50"/>
      <c r="H21" s="50">
        <v>0</v>
      </c>
      <c r="I21" s="89" t="str">
        <f t="shared" ca="1" si="5"/>
        <v>INSERT INTO math(tangen,question,answer,editor,date,count) VALUES('m4000','\\(\\quad 27　は　108　の何％でしょうか。 \\)','\\(\\quad 25％ \\)','harazono',NOW(),0);</v>
      </c>
      <c r="J21" s="78" t="s">
        <v>229</v>
      </c>
      <c r="K21">
        <f t="shared" ca="1" si="13"/>
        <v>27</v>
      </c>
      <c r="M21" t="s">
        <v>255</v>
      </c>
      <c r="N21" s="1">
        <f ca="1">O21*4</f>
        <v>108</v>
      </c>
      <c r="O21" s="1">
        <f t="shared" ca="1" si="7"/>
        <v>27</v>
      </c>
      <c r="P21" t="s">
        <v>259</v>
      </c>
      <c r="Q21" t="s">
        <v>230</v>
      </c>
      <c r="R21">
        <f t="shared" si="14"/>
        <v>0.25</v>
      </c>
      <c r="S21" s="78" t="s">
        <v>229</v>
      </c>
      <c r="T21" s="1">
        <v>25</v>
      </c>
      <c r="U21" t="s">
        <v>252</v>
      </c>
      <c r="V21" t="s">
        <v>230</v>
      </c>
      <c r="W21" t="str">
        <f t="shared" ca="1" si="1"/>
        <v>\\(\\quad 27　は　108　の何％でしょうか。 \\)</v>
      </c>
      <c r="X21" t="str">
        <f t="shared" si="2"/>
        <v>\\(\\quad 25％ \\)</v>
      </c>
    </row>
    <row r="22" spans="1:24" x14ac:dyDescent="0.55000000000000004">
      <c r="A22" s="51" t="s">
        <v>60</v>
      </c>
      <c r="B22" s="51"/>
      <c r="C22" s="50" t="s">
        <v>115</v>
      </c>
      <c r="D22" s="50" t="str">
        <f t="shared" ca="1" si="3"/>
        <v>\\(\\quad 39　は　78　の何％でしょうか。 \\)</v>
      </c>
      <c r="E22" s="50" t="str">
        <f t="shared" si="4"/>
        <v>\\(\\quad 50％ \\)</v>
      </c>
      <c r="F22" s="50" t="s">
        <v>62</v>
      </c>
      <c r="G22" s="50"/>
      <c r="H22" s="50">
        <v>0</v>
      </c>
      <c r="I22" s="89" t="str">
        <f t="shared" ca="1" si="5"/>
        <v>INSERT INTO math(tangen,question,answer,editor,date,count) VALUES('m4000','\\(\\quad 39　は　78　の何％でしょうか。 \\)','\\(\\quad 50％ \\)','harazono',NOW(),0);</v>
      </c>
      <c r="J22" s="78" t="s">
        <v>229</v>
      </c>
      <c r="K22">
        <f t="shared" ca="1" si="13"/>
        <v>39</v>
      </c>
      <c r="M22" t="s">
        <v>255</v>
      </c>
      <c r="N22" s="1">
        <f ca="1">O22*2</f>
        <v>78</v>
      </c>
      <c r="O22" s="1">
        <f t="shared" ca="1" si="7"/>
        <v>39</v>
      </c>
      <c r="P22" t="s">
        <v>259</v>
      </c>
      <c r="Q22" t="s">
        <v>230</v>
      </c>
      <c r="R22">
        <f t="shared" si="14"/>
        <v>0.5</v>
      </c>
      <c r="S22" s="78" t="s">
        <v>229</v>
      </c>
      <c r="T22" s="1">
        <v>50</v>
      </c>
      <c r="U22" t="s">
        <v>252</v>
      </c>
      <c r="V22" t="s">
        <v>230</v>
      </c>
      <c r="W22" t="str">
        <f t="shared" ca="1" si="1"/>
        <v>\\(\\quad 39　は　78　の何％でしょうか。 \\)</v>
      </c>
      <c r="X22" t="str">
        <f t="shared" si="2"/>
        <v>\\(\\quad 50％ \\)</v>
      </c>
    </row>
    <row r="23" spans="1:24" x14ac:dyDescent="0.55000000000000004">
      <c r="A23" s="51" t="s">
        <v>60</v>
      </c>
      <c r="B23" s="51"/>
      <c r="C23" s="50" t="s">
        <v>115</v>
      </c>
      <c r="D23" s="50" t="str">
        <f t="shared" ca="1" si="3"/>
        <v>\\(\\quad 83　は　8300　の何％でしょうか。 \\)</v>
      </c>
      <c r="E23" s="50" t="str">
        <f t="shared" si="4"/>
        <v>\\(\\quad 1％ \\)</v>
      </c>
      <c r="F23" s="50" t="s">
        <v>62</v>
      </c>
      <c r="G23" s="50"/>
      <c r="H23" s="50">
        <v>0</v>
      </c>
      <c r="I23" s="89" t="str">
        <f t="shared" ca="1" si="5"/>
        <v>INSERT INTO math(tangen,question,answer,editor,date,count) VALUES('m4000','\\(\\quad 83　は　8300　の何％でしょうか。 \\)','\\(\\quad 1％ \\)','harazono',NOW(),0);</v>
      </c>
      <c r="J23" s="78" t="s">
        <v>229</v>
      </c>
      <c r="K23">
        <f t="shared" ca="1" si="13"/>
        <v>83</v>
      </c>
      <c r="M23" t="s">
        <v>255</v>
      </c>
      <c r="N23" s="1">
        <f ca="1">O23*100</f>
        <v>8300</v>
      </c>
      <c r="O23" s="1">
        <f ca="1">RANDBETWEEN(10,99)</f>
        <v>83</v>
      </c>
      <c r="P23" t="s">
        <v>259</v>
      </c>
      <c r="Q23" t="s">
        <v>230</v>
      </c>
      <c r="R23">
        <f t="shared" si="14"/>
        <v>0.01</v>
      </c>
      <c r="S23" s="78" t="s">
        <v>229</v>
      </c>
      <c r="T23" s="1">
        <v>1</v>
      </c>
      <c r="U23" t="s">
        <v>252</v>
      </c>
      <c r="V23" t="s">
        <v>230</v>
      </c>
      <c r="W23" t="str">
        <f t="shared" ca="1" si="1"/>
        <v>\\(\\quad 83　は　8300　の何％でしょうか。 \\)</v>
      </c>
      <c r="X23" t="str">
        <f t="shared" si="2"/>
        <v>\\(\\quad 1％ \\)</v>
      </c>
    </row>
    <row r="24" spans="1:24" x14ac:dyDescent="0.55000000000000004">
      <c r="A24" s="51" t="s">
        <v>60</v>
      </c>
      <c r="B24" s="51"/>
      <c r="C24" s="50" t="s">
        <v>115</v>
      </c>
      <c r="D24" s="50" t="str">
        <f t="shared" ca="1" si="3"/>
        <v>\\(\\quad 99　は　4950　の何％でしょうか。 \\)</v>
      </c>
      <c r="E24" s="50" t="str">
        <f t="shared" si="4"/>
        <v>\\(\\quad 2％ \\)</v>
      </c>
      <c r="F24" s="50" t="s">
        <v>62</v>
      </c>
      <c r="G24" s="50"/>
      <c r="H24" s="50">
        <v>0</v>
      </c>
      <c r="I24" s="89" t="str">
        <f t="shared" ca="1" si="5"/>
        <v>INSERT INTO math(tangen,question,answer,editor,date,count) VALUES('m4000','\\(\\quad 99　は　4950　の何％でしょうか。 \\)','\\(\\quad 2％ \\)','harazono',NOW(),0);</v>
      </c>
      <c r="J24" s="78" t="s">
        <v>229</v>
      </c>
      <c r="K24">
        <f t="shared" ca="1" si="13"/>
        <v>99</v>
      </c>
      <c r="M24" t="s">
        <v>255</v>
      </c>
      <c r="N24" s="1">
        <f ca="1">O24*50</f>
        <v>4950</v>
      </c>
      <c r="O24" s="1">
        <f t="shared" ca="1" si="7"/>
        <v>99</v>
      </c>
      <c r="P24" t="s">
        <v>259</v>
      </c>
      <c r="Q24" t="s">
        <v>230</v>
      </c>
      <c r="R24">
        <f t="shared" si="14"/>
        <v>0.02</v>
      </c>
      <c r="S24" s="78" t="s">
        <v>229</v>
      </c>
      <c r="T24" s="1">
        <v>2</v>
      </c>
      <c r="U24" t="s">
        <v>252</v>
      </c>
      <c r="V24" t="s">
        <v>230</v>
      </c>
      <c r="W24" t="str">
        <f t="shared" ca="1" si="1"/>
        <v>\\(\\quad 99　は　4950　の何％でしょうか。 \\)</v>
      </c>
      <c r="X24" t="str">
        <f t="shared" si="2"/>
        <v>\\(\\quad 2％ \\)</v>
      </c>
    </row>
    <row r="25" spans="1:24" x14ac:dyDescent="0.55000000000000004">
      <c r="A25" s="51" t="s">
        <v>60</v>
      </c>
      <c r="B25" s="51"/>
      <c r="C25" s="50" t="s">
        <v>115</v>
      </c>
      <c r="D25" s="50" t="str">
        <f t="shared" ca="1" si="3"/>
        <v>\\(\\quad 84　は　2100　の何％でしょうか。 \\)</v>
      </c>
      <c r="E25" s="50" t="str">
        <f t="shared" si="4"/>
        <v>\\(\\quad 4％ \\)</v>
      </c>
      <c r="F25" s="50" t="s">
        <v>62</v>
      </c>
      <c r="G25" s="50"/>
      <c r="H25" s="50">
        <v>0</v>
      </c>
      <c r="I25" s="89" t="str">
        <f t="shared" ca="1" si="5"/>
        <v>INSERT INTO math(tangen,question,answer,editor,date,count) VALUES('m4000','\\(\\quad 84　は　2100　の何％でしょうか。 \\)','\\(\\quad 4％ \\)','harazono',NOW(),0);</v>
      </c>
      <c r="J25" s="78" t="s">
        <v>229</v>
      </c>
      <c r="K25">
        <f t="shared" ref="K25" ca="1" si="15">N25*R25</f>
        <v>84</v>
      </c>
      <c r="M25" t="s">
        <v>255</v>
      </c>
      <c r="N25" s="1">
        <f ca="1">O25*25</f>
        <v>2100</v>
      </c>
      <c r="O25" s="1">
        <f t="shared" ca="1" si="7"/>
        <v>84</v>
      </c>
      <c r="P25" t="s">
        <v>259</v>
      </c>
      <c r="Q25" t="s">
        <v>230</v>
      </c>
      <c r="R25">
        <f t="shared" ref="R25" si="16">T25*0.01</f>
        <v>0.04</v>
      </c>
      <c r="S25" s="78" t="s">
        <v>229</v>
      </c>
      <c r="T25" s="1">
        <v>4</v>
      </c>
      <c r="U25" t="s">
        <v>252</v>
      </c>
      <c r="V25" t="s">
        <v>230</v>
      </c>
      <c r="W25" t="str">
        <f t="shared" ca="1" si="1"/>
        <v>\\(\\quad 84　は　2100　の何％でしょうか。 \\)</v>
      </c>
      <c r="X25" t="str">
        <f t="shared" si="2"/>
        <v>\\(\\quad 4％ \\)</v>
      </c>
    </row>
    <row r="26" spans="1:24" x14ac:dyDescent="0.55000000000000004">
      <c r="A26" s="51" t="s">
        <v>60</v>
      </c>
      <c r="B26" s="51"/>
      <c r="C26" s="50" t="s">
        <v>115</v>
      </c>
      <c r="D26" s="50" t="str">
        <f t="shared" ca="1" si="3"/>
        <v>\\(\\quad 93　は　1860　の何％でしょうか。 \\)</v>
      </c>
      <c r="E26" s="50" t="str">
        <f t="shared" si="4"/>
        <v>\\(\\quad 5％ \\)</v>
      </c>
      <c r="F26" s="50" t="s">
        <v>62</v>
      </c>
      <c r="G26" s="50"/>
      <c r="H26" s="50">
        <v>0</v>
      </c>
      <c r="I26" s="89" t="str">
        <f t="shared" ca="1" si="5"/>
        <v>INSERT INTO math(tangen,question,answer,editor,date,count) VALUES('m4000','\\(\\quad 93　は　1860　の何％でしょうか。 \\)','\\(\\quad 5％ \\)','harazono',NOW(),0);</v>
      </c>
      <c r="J26" s="78" t="s">
        <v>229</v>
      </c>
      <c r="K26">
        <f t="shared" ca="1" si="13"/>
        <v>93</v>
      </c>
      <c r="M26" t="s">
        <v>255</v>
      </c>
      <c r="N26" s="1">
        <f ca="1">O26*20</f>
        <v>1860</v>
      </c>
      <c r="O26" s="1">
        <f t="shared" ca="1" si="7"/>
        <v>93</v>
      </c>
      <c r="P26" t="s">
        <v>259</v>
      </c>
      <c r="Q26" t="s">
        <v>230</v>
      </c>
      <c r="R26">
        <f t="shared" si="14"/>
        <v>0.05</v>
      </c>
      <c r="S26" s="78" t="s">
        <v>229</v>
      </c>
      <c r="T26" s="1">
        <v>5</v>
      </c>
      <c r="U26" t="s">
        <v>252</v>
      </c>
      <c r="V26" t="s">
        <v>230</v>
      </c>
      <c r="W26" t="str">
        <f t="shared" ca="1" si="1"/>
        <v>\\(\\quad 93　は　1860　の何％でしょうか。 \\)</v>
      </c>
      <c r="X26" t="str">
        <f t="shared" si="2"/>
        <v>\\(\\quad 5％ \\)</v>
      </c>
    </row>
    <row r="27" spans="1:24" x14ac:dyDescent="0.55000000000000004">
      <c r="A27" s="51" t="s">
        <v>60</v>
      </c>
      <c r="B27" s="51"/>
      <c r="C27" s="50" t="s">
        <v>115</v>
      </c>
      <c r="D27" s="50" t="str">
        <f t="shared" ca="1" si="3"/>
        <v>\\(\\quad 67　は　335　の何％でしょうか。 \\)</v>
      </c>
      <c r="E27" s="50" t="str">
        <f t="shared" si="4"/>
        <v>\\(\\quad 20％ \\)</v>
      </c>
      <c r="F27" s="50" t="s">
        <v>62</v>
      </c>
      <c r="G27" s="50"/>
      <c r="H27" s="50">
        <v>0</v>
      </c>
      <c r="I27" s="89" t="str">
        <f t="shared" ca="1" si="5"/>
        <v>INSERT INTO math(tangen,question,answer,editor,date,count) VALUES('m4000','\\(\\quad 67　は　335　の何％でしょうか。 \\)','\\(\\quad 20％ \\)','harazono',NOW(),0);</v>
      </c>
      <c r="J27" s="78" t="s">
        <v>229</v>
      </c>
      <c r="K27">
        <f t="shared" ca="1" si="13"/>
        <v>67</v>
      </c>
      <c r="M27" t="s">
        <v>255</v>
      </c>
      <c r="N27" s="1">
        <f ca="1">O27*5</f>
        <v>335</v>
      </c>
      <c r="O27" s="1">
        <f t="shared" ca="1" si="7"/>
        <v>67</v>
      </c>
      <c r="P27" t="s">
        <v>259</v>
      </c>
      <c r="Q27" t="s">
        <v>230</v>
      </c>
      <c r="R27">
        <f t="shared" si="14"/>
        <v>0.2</v>
      </c>
      <c r="S27" s="78" t="s">
        <v>229</v>
      </c>
      <c r="T27" s="1">
        <v>20</v>
      </c>
      <c r="U27" t="s">
        <v>252</v>
      </c>
      <c r="V27" t="s">
        <v>230</v>
      </c>
      <c r="W27" t="str">
        <f t="shared" ca="1" si="1"/>
        <v>\\(\\quad 67　は　335　の何％でしょうか。 \\)</v>
      </c>
      <c r="X27" t="str">
        <f t="shared" si="2"/>
        <v>\\(\\quad 20％ \\)</v>
      </c>
    </row>
    <row r="28" spans="1:24" x14ac:dyDescent="0.55000000000000004">
      <c r="A28" s="51" t="s">
        <v>60</v>
      </c>
      <c r="B28" s="51"/>
      <c r="C28" s="50" t="s">
        <v>115</v>
      </c>
      <c r="D28" s="50" t="str">
        <f t="shared" ca="1" si="3"/>
        <v>\\(\\quad 71　は　284　の何％でしょうか。 \\)</v>
      </c>
      <c r="E28" s="50" t="str">
        <f t="shared" si="4"/>
        <v>\\(\\quad 25％ \\)</v>
      </c>
      <c r="F28" s="50" t="s">
        <v>62</v>
      </c>
      <c r="G28" s="50"/>
      <c r="H28" s="50">
        <v>0</v>
      </c>
      <c r="I28" s="89" t="str">
        <f t="shared" ca="1" si="5"/>
        <v>INSERT INTO math(tangen,question,answer,editor,date,count) VALUES('m4000','\\(\\quad 71　は　284　の何％でしょうか。 \\)','\\(\\quad 25％ \\)','harazono',NOW(),0);</v>
      </c>
      <c r="J28" s="78" t="s">
        <v>229</v>
      </c>
      <c r="K28">
        <f t="shared" ref="K28" ca="1" si="17">N28*R28</f>
        <v>71</v>
      </c>
      <c r="M28" t="s">
        <v>255</v>
      </c>
      <c r="N28" s="1">
        <f ca="1">O28*4</f>
        <v>284</v>
      </c>
      <c r="O28" s="1">
        <f t="shared" ca="1" si="7"/>
        <v>71</v>
      </c>
      <c r="P28" t="s">
        <v>259</v>
      </c>
      <c r="Q28" t="s">
        <v>230</v>
      </c>
      <c r="R28">
        <f t="shared" ref="R28" si="18">T28*0.01</f>
        <v>0.25</v>
      </c>
      <c r="S28" s="78" t="s">
        <v>229</v>
      </c>
      <c r="T28" s="1">
        <v>25</v>
      </c>
      <c r="U28" t="s">
        <v>252</v>
      </c>
      <c r="V28" t="s">
        <v>230</v>
      </c>
      <c r="W28" t="str">
        <f t="shared" ca="1" si="1"/>
        <v>\\(\\quad 71　は　284　の何％でしょうか。 \\)</v>
      </c>
      <c r="X28" t="str">
        <f t="shared" si="2"/>
        <v>\\(\\quad 25％ \\)</v>
      </c>
    </row>
    <row r="29" spans="1:24" x14ac:dyDescent="0.55000000000000004">
      <c r="A29" s="51" t="s">
        <v>60</v>
      </c>
      <c r="B29" s="51"/>
      <c r="C29" s="50" t="s">
        <v>115</v>
      </c>
      <c r="D29" s="50" t="str">
        <f t="shared" ca="1" si="3"/>
        <v>\\(\\quad 49　は　98　の何％でしょうか。 \\)</v>
      </c>
      <c r="E29" s="50" t="str">
        <f t="shared" si="4"/>
        <v>\\(\\quad 50％ \\)</v>
      </c>
      <c r="F29" s="50" t="s">
        <v>62</v>
      </c>
      <c r="G29" s="50"/>
      <c r="H29" s="50">
        <v>0</v>
      </c>
      <c r="I29" s="89" t="str">
        <f t="shared" ca="1" si="5"/>
        <v>INSERT INTO math(tangen,question,answer,editor,date,count) VALUES('m4000','\\(\\quad 49　は　98　の何％でしょうか。 \\)','\\(\\quad 50％ \\)','harazono',NOW(),0);</v>
      </c>
      <c r="J29" s="78" t="s">
        <v>229</v>
      </c>
      <c r="K29">
        <f t="shared" ca="1" si="13"/>
        <v>49</v>
      </c>
      <c r="M29" t="s">
        <v>255</v>
      </c>
      <c r="N29" s="1">
        <f ca="1">O29*2</f>
        <v>98</v>
      </c>
      <c r="O29" s="1">
        <f t="shared" ca="1" si="7"/>
        <v>49</v>
      </c>
      <c r="P29" t="s">
        <v>259</v>
      </c>
      <c r="Q29" t="s">
        <v>230</v>
      </c>
      <c r="R29">
        <f t="shared" si="14"/>
        <v>0.5</v>
      </c>
      <c r="S29" s="78" t="s">
        <v>229</v>
      </c>
      <c r="T29" s="1">
        <v>50</v>
      </c>
      <c r="U29" t="s">
        <v>252</v>
      </c>
      <c r="V29" t="s">
        <v>230</v>
      </c>
      <c r="W29" t="str">
        <f t="shared" ca="1" si="1"/>
        <v>\\(\\quad 49　は　98　の何％でしょうか。 \\)</v>
      </c>
      <c r="X29" t="str">
        <f t="shared" si="2"/>
        <v>\\(\\quad 50％ \\)</v>
      </c>
    </row>
    <row r="30" spans="1:24" x14ac:dyDescent="0.55000000000000004">
      <c r="A30" s="51" t="s">
        <v>60</v>
      </c>
      <c r="B30" s="51"/>
      <c r="C30" s="50" t="s">
        <v>115</v>
      </c>
      <c r="D30" s="50" t="str">
        <f t="shared" ca="1" si="3"/>
        <v>\\(\\quad 35　円は　350　円の何％でしょうか。 \\)</v>
      </c>
      <c r="E30" s="50" t="str">
        <f t="shared" si="4"/>
        <v>\\(\\quad 10％ \\)</v>
      </c>
      <c r="F30" s="50" t="s">
        <v>62</v>
      </c>
      <c r="G30" s="50"/>
      <c r="H30" s="50">
        <v>0</v>
      </c>
      <c r="I30" s="89" t="str">
        <f t="shared" ca="1" si="5"/>
        <v>INSERT INTO math(tangen,question,answer,editor,date,count) VALUES('m4000','\\(\\quad 35　円は　350　円の何％でしょうか。 \\)','\\(\\quad 10％ \\)','harazono',NOW(),0);</v>
      </c>
      <c r="J30" s="78" t="s">
        <v>229</v>
      </c>
      <c r="K30">
        <f ca="1">N30*R30</f>
        <v>35</v>
      </c>
      <c r="M30" t="s">
        <v>265</v>
      </c>
      <c r="N30" s="1">
        <f ca="1">O30*10</f>
        <v>350</v>
      </c>
      <c r="O30" s="1">
        <f ca="1">RANDBETWEEN(10,99)</f>
        <v>35</v>
      </c>
      <c r="P30" t="s">
        <v>266</v>
      </c>
      <c r="Q30" t="s">
        <v>230</v>
      </c>
      <c r="R30">
        <f>T30*0.01</f>
        <v>0.1</v>
      </c>
      <c r="S30" s="78" t="s">
        <v>229</v>
      </c>
      <c r="T30" s="1">
        <v>10</v>
      </c>
      <c r="U30" t="s">
        <v>252</v>
      </c>
      <c r="V30" t="s">
        <v>230</v>
      </c>
      <c r="W30" t="str">
        <f t="shared" ca="1" si="1"/>
        <v>\\(\\quad 35　円は　350　円の何％でしょうか。 \\)</v>
      </c>
      <c r="X30" t="str">
        <f t="shared" si="2"/>
        <v>\\(\\quad 10％ \\)</v>
      </c>
    </row>
    <row r="31" spans="1:24" x14ac:dyDescent="0.55000000000000004">
      <c r="A31" s="51" t="s">
        <v>60</v>
      </c>
      <c r="B31" s="51"/>
      <c r="C31" s="50" t="s">
        <v>115</v>
      </c>
      <c r="D31" s="50" t="str">
        <f t="shared" ca="1" si="3"/>
        <v>\\(\\quad 28　円は　280　円の何％でしょうか。 \\)</v>
      </c>
      <c r="E31" s="50" t="str">
        <f t="shared" si="4"/>
        <v>\\(\\quad 10％ \\)</v>
      </c>
      <c r="F31" s="50" t="s">
        <v>62</v>
      </c>
      <c r="G31" s="50"/>
      <c r="H31" s="50">
        <v>0</v>
      </c>
      <c r="I31" s="89" t="str">
        <f t="shared" ca="1" si="5"/>
        <v>INSERT INTO math(tangen,question,answer,editor,date,count) VALUES('m4000','\\(\\quad 28　円は　280　円の何％でしょうか。 \\)','\\(\\quad 10％ \\)','harazono',NOW(),0);</v>
      </c>
      <c r="J31" s="78" t="s">
        <v>229</v>
      </c>
      <c r="K31">
        <f t="shared" ref="K31:K40" ca="1" si="19">N31*R31</f>
        <v>28</v>
      </c>
      <c r="M31" t="s">
        <v>265</v>
      </c>
      <c r="N31" s="1">
        <f t="shared" ref="N31:N41" ca="1" si="20">O31*10</f>
        <v>280</v>
      </c>
      <c r="O31" s="1">
        <f t="shared" ref="O31:O42" ca="1" si="21">RANDBETWEEN(10,99)</f>
        <v>28</v>
      </c>
      <c r="P31" t="s">
        <v>266</v>
      </c>
      <c r="Q31" t="s">
        <v>230</v>
      </c>
      <c r="R31">
        <f t="shared" ref="R31:R41" si="22">T31*0.01</f>
        <v>0.1</v>
      </c>
      <c r="S31" s="78" t="s">
        <v>229</v>
      </c>
      <c r="T31" s="1">
        <v>10</v>
      </c>
      <c r="U31" t="s">
        <v>252</v>
      </c>
      <c r="V31" t="s">
        <v>230</v>
      </c>
      <c r="W31" t="str">
        <f t="shared" ca="1" si="1"/>
        <v>\\(\\quad 28　円は　280　円の何％でしょうか。 \\)</v>
      </c>
      <c r="X31" t="str">
        <f t="shared" si="2"/>
        <v>\\(\\quad 10％ \\)</v>
      </c>
    </row>
    <row r="32" spans="1:24" x14ac:dyDescent="0.55000000000000004">
      <c r="A32" s="51" t="s">
        <v>60</v>
      </c>
      <c r="B32" s="51"/>
      <c r="C32" s="50" t="s">
        <v>115</v>
      </c>
      <c r="D32" s="50" t="str">
        <f t="shared" ca="1" si="3"/>
        <v>\\(\\quad 85　円は　850　円の何％でしょうか。 \\)</v>
      </c>
      <c r="E32" s="50" t="str">
        <f t="shared" si="4"/>
        <v>\\(\\quad 10％ \\)</v>
      </c>
      <c r="F32" s="50" t="s">
        <v>62</v>
      </c>
      <c r="G32" s="50"/>
      <c r="H32" s="50">
        <v>0</v>
      </c>
      <c r="I32" s="89" t="str">
        <f t="shared" ca="1" si="5"/>
        <v>INSERT INTO math(tangen,question,answer,editor,date,count) VALUES('m4000','\\(\\quad 85　円は　850　円の何％でしょうか。 \\)','\\(\\quad 10％ \\)','harazono',NOW(),0);</v>
      </c>
      <c r="J32" s="78" t="s">
        <v>229</v>
      </c>
      <c r="K32">
        <f t="shared" ca="1" si="19"/>
        <v>85</v>
      </c>
      <c r="M32" t="s">
        <v>265</v>
      </c>
      <c r="N32" s="1">
        <f t="shared" ca="1" si="20"/>
        <v>850</v>
      </c>
      <c r="O32" s="1">
        <f t="shared" ca="1" si="21"/>
        <v>85</v>
      </c>
      <c r="P32" t="s">
        <v>266</v>
      </c>
      <c r="Q32" t="s">
        <v>230</v>
      </c>
      <c r="R32">
        <f t="shared" si="22"/>
        <v>0.1</v>
      </c>
      <c r="S32" s="78" t="s">
        <v>229</v>
      </c>
      <c r="T32" s="1">
        <v>10</v>
      </c>
      <c r="U32" t="s">
        <v>252</v>
      </c>
      <c r="V32" t="s">
        <v>230</v>
      </c>
      <c r="W32" t="str">
        <f t="shared" ca="1" si="1"/>
        <v>\\(\\quad 85　円は　850　円の何％でしょうか。 \\)</v>
      </c>
      <c r="X32" t="str">
        <f t="shared" si="2"/>
        <v>\\(\\quad 10％ \\)</v>
      </c>
    </row>
    <row r="33" spans="1:24" x14ac:dyDescent="0.55000000000000004">
      <c r="A33" s="51" t="s">
        <v>60</v>
      </c>
      <c r="B33" s="51"/>
      <c r="C33" s="50" t="s">
        <v>115</v>
      </c>
      <c r="D33" s="50" t="str">
        <f t="shared" ca="1" si="3"/>
        <v>\\(\\quad 23　個は　230　個の何％でしょうか。 \\)</v>
      </c>
      <c r="E33" s="50" t="str">
        <f t="shared" si="4"/>
        <v>\\(\\quad 10％ \\)</v>
      </c>
      <c r="F33" s="50" t="s">
        <v>62</v>
      </c>
      <c r="G33" s="50"/>
      <c r="H33" s="50">
        <v>0</v>
      </c>
      <c r="I33" s="89" t="str">
        <f t="shared" ca="1" si="5"/>
        <v>INSERT INTO math(tangen,question,answer,editor,date,count) VALUES('m4000','\\(\\quad 23　個は　230　個の何％でしょうか。 \\)','\\(\\quad 10％ \\)','harazono',NOW(),0);</v>
      </c>
      <c r="J33" s="78" t="s">
        <v>229</v>
      </c>
      <c r="K33">
        <f t="shared" ca="1" si="19"/>
        <v>23</v>
      </c>
      <c r="M33" t="s">
        <v>267</v>
      </c>
      <c r="N33" s="1">
        <f t="shared" ca="1" si="20"/>
        <v>230</v>
      </c>
      <c r="O33" s="1">
        <f t="shared" ca="1" si="21"/>
        <v>23</v>
      </c>
      <c r="P33" t="s">
        <v>268</v>
      </c>
      <c r="Q33" t="s">
        <v>230</v>
      </c>
      <c r="R33">
        <f t="shared" si="22"/>
        <v>0.1</v>
      </c>
      <c r="S33" s="78" t="s">
        <v>229</v>
      </c>
      <c r="T33" s="1">
        <v>10</v>
      </c>
      <c r="U33" t="s">
        <v>252</v>
      </c>
      <c r="V33" t="s">
        <v>230</v>
      </c>
      <c r="W33" t="str">
        <f t="shared" ca="1" si="1"/>
        <v>\\(\\quad 23　個は　230　個の何％でしょうか。 \\)</v>
      </c>
      <c r="X33" t="str">
        <f t="shared" si="2"/>
        <v>\\(\\quad 10％ \\)</v>
      </c>
    </row>
    <row r="34" spans="1:24" x14ac:dyDescent="0.55000000000000004">
      <c r="A34" s="51" t="s">
        <v>60</v>
      </c>
      <c r="B34" s="51"/>
      <c r="C34" s="50" t="s">
        <v>115</v>
      </c>
      <c r="D34" s="50" t="str">
        <f t="shared" ca="1" si="3"/>
        <v>\\(\\quad 98　個は　980　個の何％でしょうか。 \\)</v>
      </c>
      <c r="E34" s="50" t="str">
        <f t="shared" si="4"/>
        <v>\\(\\quad 10％ \\)</v>
      </c>
      <c r="F34" s="50" t="s">
        <v>62</v>
      </c>
      <c r="G34" s="50"/>
      <c r="H34" s="50">
        <v>0</v>
      </c>
      <c r="I34" s="89" t="str">
        <f t="shared" ca="1" si="5"/>
        <v>INSERT INTO math(tangen,question,answer,editor,date,count) VALUES('m4000','\\(\\quad 98　個は　980　個の何％でしょうか。 \\)','\\(\\quad 10％ \\)','harazono',NOW(),0);</v>
      </c>
      <c r="J34" s="78" t="s">
        <v>229</v>
      </c>
      <c r="K34">
        <f t="shared" ca="1" si="19"/>
        <v>98</v>
      </c>
      <c r="M34" t="s">
        <v>267</v>
      </c>
      <c r="N34" s="1">
        <f t="shared" ca="1" si="20"/>
        <v>980</v>
      </c>
      <c r="O34" s="1">
        <f t="shared" ca="1" si="21"/>
        <v>98</v>
      </c>
      <c r="P34" t="s">
        <v>268</v>
      </c>
      <c r="Q34" t="s">
        <v>230</v>
      </c>
      <c r="R34">
        <f t="shared" si="22"/>
        <v>0.1</v>
      </c>
      <c r="S34" s="78" t="s">
        <v>229</v>
      </c>
      <c r="T34" s="1">
        <v>10</v>
      </c>
      <c r="U34" t="s">
        <v>252</v>
      </c>
      <c r="V34" t="s">
        <v>230</v>
      </c>
      <c r="W34" t="str">
        <f t="shared" ref="W34:W65" ca="1" si="23">J34&amp;K34&amp;L34&amp;M34&amp;N34&amp;P34&amp;Q34</f>
        <v>\\(\\quad 98　個は　980　個の何％でしょうか。 \\)</v>
      </c>
      <c r="X34" t="str">
        <f t="shared" ref="X34:X65" si="24">S34&amp;T34&amp;U34&amp;V34</f>
        <v>\\(\\quad 10％ \\)</v>
      </c>
    </row>
    <row r="35" spans="1:24" x14ac:dyDescent="0.55000000000000004">
      <c r="A35" s="51" t="s">
        <v>60</v>
      </c>
      <c r="B35" s="51"/>
      <c r="C35" s="50" t="s">
        <v>115</v>
      </c>
      <c r="D35" s="50" t="str">
        <f t="shared" ca="1" si="3"/>
        <v>\\(\\quad 61　個は　610　個の何％でしょうか。 \\)</v>
      </c>
      <c r="E35" s="50" t="str">
        <f t="shared" si="4"/>
        <v>\\(\\quad 10％ \\)</v>
      </c>
      <c r="F35" s="50" t="s">
        <v>62</v>
      </c>
      <c r="G35" s="50"/>
      <c r="H35" s="50">
        <v>0</v>
      </c>
      <c r="I35" s="89" t="str">
        <f t="shared" ca="1" si="5"/>
        <v>INSERT INTO math(tangen,question,answer,editor,date,count) VALUES('m4000','\\(\\quad 61　個は　610　個の何％でしょうか。 \\)','\\(\\quad 10％ \\)','harazono',NOW(),0);</v>
      </c>
      <c r="J35" s="78" t="s">
        <v>229</v>
      </c>
      <c r="K35">
        <f t="shared" ca="1" si="19"/>
        <v>61</v>
      </c>
      <c r="M35" t="s">
        <v>267</v>
      </c>
      <c r="N35" s="1">
        <f t="shared" ca="1" si="20"/>
        <v>610</v>
      </c>
      <c r="O35" s="1">
        <f t="shared" ca="1" si="21"/>
        <v>61</v>
      </c>
      <c r="P35" t="s">
        <v>268</v>
      </c>
      <c r="Q35" t="s">
        <v>230</v>
      </c>
      <c r="R35">
        <f t="shared" si="22"/>
        <v>0.1</v>
      </c>
      <c r="S35" s="78" t="s">
        <v>229</v>
      </c>
      <c r="T35" s="1">
        <v>10</v>
      </c>
      <c r="U35" t="s">
        <v>252</v>
      </c>
      <c r="V35" t="s">
        <v>230</v>
      </c>
      <c r="W35" t="str">
        <f t="shared" ca="1" si="23"/>
        <v>\\(\\quad 61　個は　610　個の何％でしょうか。 \\)</v>
      </c>
      <c r="X35" t="str">
        <f t="shared" si="24"/>
        <v>\\(\\quad 10％ \\)</v>
      </c>
    </row>
    <row r="36" spans="1:24" x14ac:dyDescent="0.55000000000000004">
      <c r="A36" s="51" t="s">
        <v>60</v>
      </c>
      <c r="B36" s="51"/>
      <c r="C36" s="50" t="s">
        <v>115</v>
      </c>
      <c r="D36" s="50" t="str">
        <f t="shared" ca="1" si="3"/>
        <v>\\(\\quad 96　は　960　の何％でしょうか。 \\)</v>
      </c>
      <c r="E36" s="50" t="str">
        <f t="shared" si="4"/>
        <v>\\(\\quad 10％ \\)</v>
      </c>
      <c r="F36" s="50" t="s">
        <v>62</v>
      </c>
      <c r="G36" s="50"/>
      <c r="H36" s="50">
        <v>0</v>
      </c>
      <c r="I36" s="89" t="str">
        <f t="shared" ca="1" si="5"/>
        <v>INSERT INTO math(tangen,question,answer,editor,date,count) VALUES('m4000','\\(\\quad 96　は　960　の何％でしょうか。 \\)','\\(\\quad 10％ \\)','harazono',NOW(),0);</v>
      </c>
      <c r="J36" s="78" t="s">
        <v>229</v>
      </c>
      <c r="K36">
        <f t="shared" ca="1" si="19"/>
        <v>96</v>
      </c>
      <c r="M36" t="s">
        <v>255</v>
      </c>
      <c r="N36" s="1">
        <f t="shared" ca="1" si="20"/>
        <v>960</v>
      </c>
      <c r="O36" s="1">
        <f t="shared" ca="1" si="21"/>
        <v>96</v>
      </c>
      <c r="P36" t="s">
        <v>259</v>
      </c>
      <c r="Q36" t="s">
        <v>230</v>
      </c>
      <c r="R36">
        <f t="shared" si="22"/>
        <v>0.1</v>
      </c>
      <c r="S36" s="78" t="s">
        <v>229</v>
      </c>
      <c r="T36" s="1">
        <v>10</v>
      </c>
      <c r="U36" t="s">
        <v>252</v>
      </c>
      <c r="V36" t="s">
        <v>230</v>
      </c>
      <c r="W36" t="str">
        <f t="shared" ca="1" si="23"/>
        <v>\\(\\quad 96　は　960　の何％でしょうか。 \\)</v>
      </c>
      <c r="X36" t="str">
        <f t="shared" si="24"/>
        <v>\\(\\quad 10％ \\)</v>
      </c>
    </row>
    <row r="37" spans="1:24" x14ac:dyDescent="0.55000000000000004">
      <c r="A37" s="51" t="s">
        <v>60</v>
      </c>
      <c r="B37" s="51"/>
      <c r="C37" s="50" t="s">
        <v>115</v>
      </c>
      <c r="D37" s="50" t="str">
        <f t="shared" ca="1" si="3"/>
        <v>\\(\\quad 84　は　840　の何％でしょうか。 \\)</v>
      </c>
      <c r="E37" s="50" t="str">
        <f t="shared" si="4"/>
        <v>\\(\\quad 10％ \\)</v>
      </c>
      <c r="F37" s="50" t="s">
        <v>62</v>
      </c>
      <c r="G37" s="50"/>
      <c r="H37" s="50">
        <v>0</v>
      </c>
      <c r="I37" s="89" t="str">
        <f t="shared" ca="1" si="5"/>
        <v>INSERT INTO math(tangen,question,answer,editor,date,count) VALUES('m4000','\\(\\quad 84　は　840　の何％でしょうか。 \\)','\\(\\quad 10％ \\)','harazono',NOW(),0);</v>
      </c>
      <c r="J37" s="78" t="s">
        <v>229</v>
      </c>
      <c r="K37">
        <f t="shared" ca="1" si="19"/>
        <v>84</v>
      </c>
      <c r="M37" t="s">
        <v>255</v>
      </c>
      <c r="N37" s="1">
        <f t="shared" ca="1" si="20"/>
        <v>840</v>
      </c>
      <c r="O37" s="1">
        <f t="shared" ca="1" si="21"/>
        <v>84</v>
      </c>
      <c r="P37" t="s">
        <v>259</v>
      </c>
      <c r="Q37" t="s">
        <v>230</v>
      </c>
      <c r="R37">
        <f t="shared" si="22"/>
        <v>0.1</v>
      </c>
      <c r="S37" s="78" t="s">
        <v>229</v>
      </c>
      <c r="T37" s="1">
        <v>10</v>
      </c>
      <c r="U37" t="s">
        <v>252</v>
      </c>
      <c r="V37" t="s">
        <v>230</v>
      </c>
      <c r="W37" t="str">
        <f t="shared" ca="1" si="23"/>
        <v>\\(\\quad 84　は　840　の何％でしょうか。 \\)</v>
      </c>
      <c r="X37" t="str">
        <f t="shared" si="24"/>
        <v>\\(\\quad 10％ \\)</v>
      </c>
    </row>
    <row r="38" spans="1:24" x14ac:dyDescent="0.55000000000000004">
      <c r="A38" s="51" t="s">
        <v>60</v>
      </c>
      <c r="B38" s="51"/>
      <c r="C38" s="50" t="s">
        <v>115</v>
      </c>
      <c r="D38" s="50" t="str">
        <f t="shared" ca="1" si="3"/>
        <v>\\(\\quad 52　は　520　の何％でしょうか。 \\)</v>
      </c>
      <c r="E38" s="50" t="str">
        <f t="shared" si="4"/>
        <v>\\(\\quad 10％ \\)</v>
      </c>
      <c r="F38" s="50" t="s">
        <v>62</v>
      </c>
      <c r="G38" s="50"/>
      <c r="H38" s="50">
        <v>0</v>
      </c>
      <c r="I38" s="89" t="str">
        <f t="shared" ca="1" si="5"/>
        <v>INSERT INTO math(tangen,question,answer,editor,date,count) VALUES('m4000','\\(\\quad 52　は　520　の何％でしょうか。 \\)','\\(\\quad 10％ \\)','harazono',NOW(),0);</v>
      </c>
      <c r="J38" s="78" t="s">
        <v>229</v>
      </c>
      <c r="K38">
        <f t="shared" ca="1" si="19"/>
        <v>52</v>
      </c>
      <c r="M38" t="s">
        <v>255</v>
      </c>
      <c r="N38" s="1">
        <f t="shared" ca="1" si="20"/>
        <v>520</v>
      </c>
      <c r="O38" s="1">
        <f t="shared" ca="1" si="21"/>
        <v>52</v>
      </c>
      <c r="P38" t="s">
        <v>259</v>
      </c>
      <c r="Q38" t="s">
        <v>230</v>
      </c>
      <c r="R38">
        <f t="shared" si="22"/>
        <v>0.1</v>
      </c>
      <c r="S38" s="78" t="s">
        <v>229</v>
      </c>
      <c r="T38" s="1">
        <v>10</v>
      </c>
      <c r="U38" t="s">
        <v>252</v>
      </c>
      <c r="V38" t="s">
        <v>230</v>
      </c>
      <c r="W38" t="str">
        <f t="shared" ca="1" si="23"/>
        <v>\\(\\quad 52　は　520　の何％でしょうか。 \\)</v>
      </c>
      <c r="X38" t="str">
        <f t="shared" si="24"/>
        <v>\\(\\quad 10％ \\)</v>
      </c>
    </row>
    <row r="39" spans="1:24" x14ac:dyDescent="0.55000000000000004">
      <c r="A39" s="51" t="s">
        <v>60</v>
      </c>
      <c r="B39" s="51"/>
      <c r="C39" s="50" t="s">
        <v>115</v>
      </c>
      <c r="D39" s="50" t="str">
        <f t="shared" ca="1" si="3"/>
        <v>\\(\\quad 67　は　670　の何％でしょうか。 \\)</v>
      </c>
      <c r="E39" s="50" t="str">
        <f t="shared" si="4"/>
        <v>\\(\\quad 10％ \\)</v>
      </c>
      <c r="F39" s="50" t="s">
        <v>62</v>
      </c>
      <c r="G39" s="50"/>
      <c r="H39" s="50">
        <v>0</v>
      </c>
      <c r="I39" s="89" t="str">
        <f t="shared" ca="1" si="5"/>
        <v>INSERT INTO math(tangen,question,answer,editor,date,count) VALUES('m4000','\\(\\quad 67　は　670　の何％でしょうか。 \\)','\\(\\quad 10％ \\)','harazono',NOW(),0);</v>
      </c>
      <c r="J39" s="78" t="s">
        <v>229</v>
      </c>
      <c r="K39">
        <f t="shared" ca="1" si="19"/>
        <v>67</v>
      </c>
      <c r="M39" t="s">
        <v>255</v>
      </c>
      <c r="N39" s="1">
        <f t="shared" ca="1" si="20"/>
        <v>670</v>
      </c>
      <c r="O39" s="1">
        <f t="shared" ca="1" si="21"/>
        <v>67</v>
      </c>
      <c r="P39" t="s">
        <v>259</v>
      </c>
      <c r="Q39" t="s">
        <v>230</v>
      </c>
      <c r="R39">
        <f t="shared" si="22"/>
        <v>0.1</v>
      </c>
      <c r="S39" s="78" t="s">
        <v>229</v>
      </c>
      <c r="T39" s="1">
        <v>10</v>
      </c>
      <c r="U39" t="s">
        <v>252</v>
      </c>
      <c r="V39" t="s">
        <v>230</v>
      </c>
      <c r="W39" t="str">
        <f t="shared" ca="1" si="23"/>
        <v>\\(\\quad 67　は　670　の何％でしょうか。 \\)</v>
      </c>
      <c r="X39" t="str">
        <f t="shared" si="24"/>
        <v>\\(\\quad 10％ \\)</v>
      </c>
    </row>
    <row r="40" spans="1:24" x14ac:dyDescent="0.55000000000000004">
      <c r="A40" s="51" t="s">
        <v>60</v>
      </c>
      <c r="B40" s="51"/>
      <c r="C40" s="50" t="s">
        <v>115</v>
      </c>
      <c r="D40" s="50" t="str">
        <f t="shared" ca="1" si="3"/>
        <v>\\(\\quad 90　は　900　の何％でしょうか。 \\)</v>
      </c>
      <c r="E40" s="50" t="str">
        <f t="shared" si="4"/>
        <v>\\(\\quad 10％ \\)</v>
      </c>
      <c r="F40" s="50" t="s">
        <v>62</v>
      </c>
      <c r="G40" s="50"/>
      <c r="H40" s="50">
        <v>0</v>
      </c>
      <c r="I40" s="89" t="str">
        <f t="shared" ca="1" si="5"/>
        <v>INSERT INTO math(tangen,question,answer,editor,date,count) VALUES('m4000','\\(\\quad 90　は　900　の何％でしょうか。 \\)','\\(\\quad 10％ \\)','harazono',NOW(),0);</v>
      </c>
      <c r="J40" s="78" t="s">
        <v>229</v>
      </c>
      <c r="K40">
        <f t="shared" ca="1" si="19"/>
        <v>90</v>
      </c>
      <c r="M40" t="s">
        <v>255</v>
      </c>
      <c r="N40" s="1">
        <f t="shared" ca="1" si="20"/>
        <v>900</v>
      </c>
      <c r="O40" s="1">
        <f t="shared" ca="1" si="21"/>
        <v>90</v>
      </c>
      <c r="P40" t="s">
        <v>259</v>
      </c>
      <c r="Q40" t="s">
        <v>230</v>
      </c>
      <c r="R40">
        <f t="shared" si="22"/>
        <v>0.1</v>
      </c>
      <c r="S40" s="78" t="s">
        <v>229</v>
      </c>
      <c r="T40" s="1">
        <v>10</v>
      </c>
      <c r="U40" t="s">
        <v>252</v>
      </c>
      <c r="V40" t="s">
        <v>230</v>
      </c>
      <c r="W40" t="str">
        <f t="shared" ca="1" si="23"/>
        <v>\\(\\quad 90　は　900　の何％でしょうか。 \\)</v>
      </c>
      <c r="X40" t="str">
        <f t="shared" si="24"/>
        <v>\\(\\quad 10％ \\)</v>
      </c>
    </row>
    <row r="41" spans="1:24" x14ac:dyDescent="0.55000000000000004">
      <c r="A41" s="51" t="s">
        <v>60</v>
      </c>
      <c r="B41" s="51"/>
      <c r="C41" s="50" t="s">
        <v>115</v>
      </c>
      <c r="D41" s="50" t="str">
        <f t="shared" ca="1" si="3"/>
        <v>\\(\\quad 46　は　460　の何％でしょうか。 \\)</v>
      </c>
      <c r="E41" s="50" t="str">
        <f t="shared" si="4"/>
        <v>\\(\\quad 10％ \\)</v>
      </c>
      <c r="F41" s="50" t="s">
        <v>62</v>
      </c>
      <c r="G41" s="50"/>
      <c r="H41" s="50">
        <v>0</v>
      </c>
      <c r="I41" s="89" t="str">
        <f t="shared" ca="1" si="5"/>
        <v>INSERT INTO math(tangen,question,answer,editor,date,count) VALUES('m4000','\\(\\quad 46　は　460　の何％でしょうか。 \\)','\\(\\quad 10％ \\)','harazono',NOW(),0);</v>
      </c>
      <c r="J41" s="78" t="s">
        <v>229</v>
      </c>
      <c r="K41">
        <f ca="1">N41*R41</f>
        <v>46</v>
      </c>
      <c r="M41" t="s">
        <v>255</v>
      </c>
      <c r="N41" s="1">
        <f t="shared" ca="1" si="20"/>
        <v>460</v>
      </c>
      <c r="O41" s="1">
        <f t="shared" ca="1" si="21"/>
        <v>46</v>
      </c>
      <c r="P41" t="s">
        <v>259</v>
      </c>
      <c r="Q41" t="s">
        <v>230</v>
      </c>
      <c r="R41">
        <f t="shared" si="22"/>
        <v>0.1</v>
      </c>
      <c r="S41" s="78" t="s">
        <v>229</v>
      </c>
      <c r="T41" s="1">
        <v>10</v>
      </c>
      <c r="U41" t="s">
        <v>252</v>
      </c>
      <c r="V41" t="s">
        <v>230</v>
      </c>
      <c r="W41" t="str">
        <f t="shared" ca="1" si="23"/>
        <v>\\(\\quad 46　は　460　の何％でしょうか。 \\)</v>
      </c>
      <c r="X41" t="str">
        <f t="shared" si="24"/>
        <v>\\(\\quad 10％ \\)</v>
      </c>
    </row>
    <row r="42" spans="1:24" x14ac:dyDescent="0.55000000000000004">
      <c r="A42" s="51" t="s">
        <v>60</v>
      </c>
      <c r="B42" s="51"/>
      <c r="C42" s="50" t="s">
        <v>115</v>
      </c>
      <c r="D42" s="50" t="str">
        <f t="shared" ca="1" si="3"/>
        <v>\\(\\quad 62　円は　775　円の何％でしょうか。 \\)</v>
      </c>
      <c r="E42" s="50" t="str">
        <f t="shared" si="4"/>
        <v>\\(\\quad 8％ \\)</v>
      </c>
      <c r="F42" s="50" t="s">
        <v>62</v>
      </c>
      <c r="G42" s="50"/>
      <c r="H42" s="50">
        <v>0</v>
      </c>
      <c r="I42" s="89" t="str">
        <f t="shared" ca="1" si="5"/>
        <v>INSERT INTO math(tangen,question,answer,editor,date,count) VALUES('m4000','\\(\\quad 62　円は　775　円の何％でしょうか。 \\)','\\(\\quad 8％ \\)','harazono',NOW(),0);</v>
      </c>
      <c r="J42" s="78" t="s">
        <v>229</v>
      </c>
      <c r="K42">
        <f ca="1">N42*R42</f>
        <v>62</v>
      </c>
      <c r="M42" t="s">
        <v>265</v>
      </c>
      <c r="N42" s="1">
        <f ca="1">O42*12.5</f>
        <v>775</v>
      </c>
      <c r="O42" s="1">
        <f t="shared" ca="1" si="21"/>
        <v>62</v>
      </c>
      <c r="P42" t="s">
        <v>266</v>
      </c>
      <c r="Q42" t="s">
        <v>230</v>
      </c>
      <c r="R42">
        <f t="shared" si="8"/>
        <v>0.08</v>
      </c>
      <c r="S42" s="78" t="s">
        <v>229</v>
      </c>
      <c r="T42" s="1">
        <v>8</v>
      </c>
      <c r="U42" t="s">
        <v>252</v>
      </c>
      <c r="V42" t="s">
        <v>230</v>
      </c>
      <c r="W42" t="str">
        <f t="shared" ca="1" si="23"/>
        <v>\\(\\quad 62　円は　775　円の何％でしょうか。 \\)</v>
      </c>
      <c r="X42" t="str">
        <f t="shared" si="24"/>
        <v>\\(\\quad 8％ \\)</v>
      </c>
    </row>
    <row r="43" spans="1:24" x14ac:dyDescent="0.55000000000000004">
      <c r="A43" s="51" t="s">
        <v>60</v>
      </c>
      <c r="B43" s="51"/>
      <c r="C43" s="50" t="s">
        <v>115</v>
      </c>
      <c r="D43" s="50" t="str">
        <f t="shared" ca="1" si="3"/>
        <v>\\(\\quad 52　円は　650　円の何％でしょうか。 \\)</v>
      </c>
      <c r="E43" s="50" t="str">
        <f t="shared" si="4"/>
        <v>\\(\\quad 8％ \\)</v>
      </c>
      <c r="F43" s="50" t="s">
        <v>62</v>
      </c>
      <c r="G43" s="50"/>
      <c r="H43" s="50">
        <v>0</v>
      </c>
      <c r="I43" s="89" t="str">
        <f t="shared" ca="1" si="5"/>
        <v>INSERT INTO math(tangen,question,answer,editor,date,count) VALUES('m4000','\\(\\quad 52　円は　650　円の何％でしょうか。 \\)','\\(\\quad 8％ \\)','harazono',NOW(),0);</v>
      </c>
      <c r="J43" s="78" t="s">
        <v>229</v>
      </c>
      <c r="K43">
        <f t="shared" ref="K43:K46" ca="1" si="25">N43*R43</f>
        <v>52</v>
      </c>
      <c r="M43" t="s">
        <v>265</v>
      </c>
      <c r="N43" s="1">
        <f ca="1">O43*50</f>
        <v>650</v>
      </c>
      <c r="O43" s="1">
        <f ca="1">RANDBETWEEN(5,50)</f>
        <v>13</v>
      </c>
      <c r="P43" t="s">
        <v>266</v>
      </c>
      <c r="Q43" t="s">
        <v>230</v>
      </c>
      <c r="R43">
        <f t="shared" ref="R43:R46" si="26">T43*0.01</f>
        <v>0.08</v>
      </c>
      <c r="S43" s="78" t="s">
        <v>229</v>
      </c>
      <c r="T43" s="1">
        <v>8</v>
      </c>
      <c r="U43" t="s">
        <v>252</v>
      </c>
      <c r="V43" t="s">
        <v>230</v>
      </c>
      <c r="W43" t="str">
        <f t="shared" ca="1" si="23"/>
        <v>\\(\\quad 52　円は　650　円の何％でしょうか。 \\)</v>
      </c>
      <c r="X43" t="str">
        <f t="shared" si="24"/>
        <v>\\(\\quad 8％ \\)</v>
      </c>
    </row>
    <row r="44" spans="1:24" x14ac:dyDescent="0.55000000000000004">
      <c r="A44" s="51" t="s">
        <v>60</v>
      </c>
      <c r="B44" s="51"/>
      <c r="C44" s="50" t="s">
        <v>115</v>
      </c>
      <c r="D44" s="50" t="str">
        <f t="shared" ca="1" si="3"/>
        <v>\\(\\quad 120　円は　1500　円の何％でしょうか。 \\)</v>
      </c>
      <c r="E44" s="50" t="str">
        <f t="shared" si="4"/>
        <v>\\(\\quad 8％ \\)</v>
      </c>
      <c r="F44" s="50" t="s">
        <v>62</v>
      </c>
      <c r="G44" s="50"/>
      <c r="H44" s="50">
        <v>0</v>
      </c>
      <c r="I44" s="89" t="str">
        <f t="shared" ca="1" si="5"/>
        <v>INSERT INTO math(tangen,question,answer,editor,date,count) VALUES('m4000','\\(\\quad 120　円は　1500　円の何％でしょうか。 \\)','\\(\\quad 8％ \\)','harazono',NOW(),0);</v>
      </c>
      <c r="J44" s="78" t="s">
        <v>229</v>
      </c>
      <c r="K44">
        <f t="shared" ca="1" si="25"/>
        <v>120</v>
      </c>
      <c r="M44" t="s">
        <v>265</v>
      </c>
      <c r="N44" s="1">
        <f t="shared" ref="N44:N50" ca="1" si="27">O44*50</f>
        <v>1500</v>
      </c>
      <c r="O44" s="1">
        <f t="shared" ref="O44:O50" ca="1" si="28">RANDBETWEEN(5,50)</f>
        <v>30</v>
      </c>
      <c r="P44" t="s">
        <v>266</v>
      </c>
      <c r="Q44" t="s">
        <v>230</v>
      </c>
      <c r="R44">
        <f t="shared" si="26"/>
        <v>0.08</v>
      </c>
      <c r="S44" s="78" t="s">
        <v>229</v>
      </c>
      <c r="T44" s="1">
        <v>8</v>
      </c>
      <c r="U44" t="s">
        <v>252</v>
      </c>
      <c r="V44" t="s">
        <v>230</v>
      </c>
      <c r="W44" t="str">
        <f t="shared" ca="1" si="23"/>
        <v>\\(\\quad 120　円は　1500　円の何％でしょうか。 \\)</v>
      </c>
      <c r="X44" t="str">
        <f t="shared" si="24"/>
        <v>\\(\\quad 8％ \\)</v>
      </c>
    </row>
    <row r="45" spans="1:24" x14ac:dyDescent="0.55000000000000004">
      <c r="A45" s="51" t="s">
        <v>60</v>
      </c>
      <c r="B45" s="51"/>
      <c r="C45" s="50" t="s">
        <v>115</v>
      </c>
      <c r="D45" s="50" t="str">
        <f t="shared" ca="1" si="3"/>
        <v>\\(\\quad 40　個は　500　個の何％でしょうか。 \\)</v>
      </c>
      <c r="E45" s="50" t="str">
        <f t="shared" si="4"/>
        <v>\\(\\quad 8％ \\)</v>
      </c>
      <c r="F45" s="50" t="s">
        <v>62</v>
      </c>
      <c r="G45" s="50"/>
      <c r="H45" s="50">
        <v>0</v>
      </c>
      <c r="I45" s="89" t="str">
        <f t="shared" ca="1" si="5"/>
        <v>INSERT INTO math(tangen,question,answer,editor,date,count) VALUES('m4000','\\(\\quad 40　個は　500　個の何％でしょうか。 \\)','\\(\\quad 8％ \\)','harazono',NOW(),0);</v>
      </c>
      <c r="J45" s="78" t="s">
        <v>229</v>
      </c>
      <c r="K45">
        <f t="shared" ca="1" si="25"/>
        <v>40</v>
      </c>
      <c r="M45" t="s">
        <v>267</v>
      </c>
      <c r="N45" s="1">
        <f t="shared" ca="1" si="27"/>
        <v>500</v>
      </c>
      <c r="O45" s="1">
        <f t="shared" ca="1" si="28"/>
        <v>10</v>
      </c>
      <c r="P45" t="s">
        <v>268</v>
      </c>
      <c r="Q45" t="s">
        <v>230</v>
      </c>
      <c r="R45">
        <f t="shared" si="26"/>
        <v>0.08</v>
      </c>
      <c r="S45" s="78" t="s">
        <v>229</v>
      </c>
      <c r="T45" s="1">
        <v>8</v>
      </c>
      <c r="U45" t="s">
        <v>252</v>
      </c>
      <c r="V45" t="s">
        <v>230</v>
      </c>
      <c r="W45" t="str">
        <f t="shared" ca="1" si="23"/>
        <v>\\(\\quad 40　個は　500　個の何％でしょうか。 \\)</v>
      </c>
      <c r="X45" t="str">
        <f t="shared" si="24"/>
        <v>\\(\\quad 8％ \\)</v>
      </c>
    </row>
    <row r="46" spans="1:24" x14ac:dyDescent="0.55000000000000004">
      <c r="A46" s="51" t="s">
        <v>60</v>
      </c>
      <c r="B46" s="51"/>
      <c r="C46" s="50" t="s">
        <v>115</v>
      </c>
      <c r="D46" s="50" t="str">
        <f t="shared" ca="1" si="3"/>
        <v>\\(\\quad 160　個は　2000　個の何％でしょうか。 \\)</v>
      </c>
      <c r="E46" s="50" t="str">
        <f t="shared" si="4"/>
        <v>\\(\\quad 8％ \\)</v>
      </c>
      <c r="F46" s="50" t="s">
        <v>62</v>
      </c>
      <c r="G46" s="50"/>
      <c r="H46" s="50">
        <v>0</v>
      </c>
      <c r="I46" s="89" t="str">
        <f t="shared" ca="1" si="5"/>
        <v>INSERT INTO math(tangen,question,answer,editor,date,count) VALUES('m4000','\\(\\quad 160　個は　2000　個の何％でしょうか。 \\)','\\(\\quad 8％ \\)','harazono',NOW(),0);</v>
      </c>
      <c r="J46" s="78" t="s">
        <v>229</v>
      </c>
      <c r="K46">
        <f t="shared" ca="1" si="25"/>
        <v>160</v>
      </c>
      <c r="M46" t="s">
        <v>267</v>
      </c>
      <c r="N46" s="1">
        <f t="shared" ca="1" si="27"/>
        <v>2000</v>
      </c>
      <c r="O46" s="1">
        <f t="shared" ca="1" si="28"/>
        <v>40</v>
      </c>
      <c r="P46" t="s">
        <v>268</v>
      </c>
      <c r="Q46" t="s">
        <v>230</v>
      </c>
      <c r="R46">
        <f t="shared" si="26"/>
        <v>0.08</v>
      </c>
      <c r="S46" s="78" t="s">
        <v>229</v>
      </c>
      <c r="T46" s="1">
        <v>8</v>
      </c>
      <c r="U46" t="s">
        <v>252</v>
      </c>
      <c r="V46" t="s">
        <v>230</v>
      </c>
      <c r="W46" t="str">
        <f t="shared" ca="1" si="23"/>
        <v>\\(\\quad 160　個は　2000　個の何％でしょうか。 \\)</v>
      </c>
      <c r="X46" t="str">
        <f t="shared" si="24"/>
        <v>\\(\\quad 8％ \\)</v>
      </c>
    </row>
    <row r="47" spans="1:24" x14ac:dyDescent="0.55000000000000004">
      <c r="A47" s="51" t="s">
        <v>60</v>
      </c>
      <c r="B47" s="51"/>
      <c r="C47" s="50" t="s">
        <v>115</v>
      </c>
      <c r="D47" s="50" t="str">
        <f t="shared" ca="1" si="3"/>
        <v>\\(\\quad 96　個は　1200　個の何％でしょうか。 \\)</v>
      </c>
      <c r="E47" s="50" t="str">
        <f t="shared" si="4"/>
        <v>\\(\\quad 8％ \\)</v>
      </c>
      <c r="F47" s="50" t="s">
        <v>62</v>
      </c>
      <c r="G47" s="50"/>
      <c r="H47" s="50">
        <v>0</v>
      </c>
      <c r="I47" s="89" t="str">
        <f t="shared" ca="1" si="5"/>
        <v>INSERT INTO math(tangen,question,answer,editor,date,count) VALUES('m4000','\\(\\quad 96　個は　1200　個の何％でしょうか。 \\)','\\(\\quad 8％ \\)','harazono',NOW(),0);</v>
      </c>
      <c r="J47" s="78" t="s">
        <v>229</v>
      </c>
      <c r="K47">
        <f t="shared" ref="K47:K59" ca="1" si="29">N47*R47</f>
        <v>96</v>
      </c>
      <c r="M47" t="s">
        <v>267</v>
      </c>
      <c r="N47" s="1">
        <f t="shared" ca="1" si="27"/>
        <v>1200</v>
      </c>
      <c r="O47" s="1">
        <f t="shared" ca="1" si="28"/>
        <v>24</v>
      </c>
      <c r="P47" t="s">
        <v>268</v>
      </c>
      <c r="Q47" t="s">
        <v>230</v>
      </c>
      <c r="R47">
        <f t="shared" ref="R47:R50" si="30">T47*0.01</f>
        <v>0.08</v>
      </c>
      <c r="S47" s="78" t="s">
        <v>229</v>
      </c>
      <c r="T47" s="1">
        <v>8</v>
      </c>
      <c r="U47" t="s">
        <v>252</v>
      </c>
      <c r="V47" t="s">
        <v>230</v>
      </c>
      <c r="W47" t="str">
        <f t="shared" ca="1" si="23"/>
        <v>\\(\\quad 96　個は　1200　個の何％でしょうか。 \\)</v>
      </c>
      <c r="X47" t="str">
        <f t="shared" si="24"/>
        <v>\\(\\quad 8％ \\)</v>
      </c>
    </row>
    <row r="48" spans="1:24" x14ac:dyDescent="0.55000000000000004">
      <c r="A48" s="51" t="s">
        <v>60</v>
      </c>
      <c r="B48" s="51"/>
      <c r="C48" s="50" t="s">
        <v>115</v>
      </c>
      <c r="D48" s="50" t="str">
        <f t="shared" ca="1" si="3"/>
        <v>\\(\\quad 108　は　1350　の何％でしょうか。 \\)</v>
      </c>
      <c r="E48" s="50" t="str">
        <f t="shared" si="4"/>
        <v>\\(\\quad 8％ \\)</v>
      </c>
      <c r="F48" s="50" t="s">
        <v>62</v>
      </c>
      <c r="G48" s="50"/>
      <c r="H48" s="50">
        <v>0</v>
      </c>
      <c r="I48" s="89" t="str">
        <f t="shared" ca="1" si="5"/>
        <v>INSERT INTO math(tangen,question,answer,editor,date,count) VALUES('m4000','\\(\\quad 108　は　1350　の何％でしょうか。 \\)','\\(\\quad 8％ \\)','harazono',NOW(),0);</v>
      </c>
      <c r="J48" s="78" t="s">
        <v>229</v>
      </c>
      <c r="K48">
        <f t="shared" ca="1" si="29"/>
        <v>108</v>
      </c>
      <c r="M48" t="s">
        <v>255</v>
      </c>
      <c r="N48" s="1">
        <f t="shared" ca="1" si="27"/>
        <v>1350</v>
      </c>
      <c r="O48" s="1">
        <f t="shared" ca="1" si="28"/>
        <v>27</v>
      </c>
      <c r="P48" t="s">
        <v>259</v>
      </c>
      <c r="Q48" t="s">
        <v>230</v>
      </c>
      <c r="R48">
        <f t="shared" si="30"/>
        <v>0.08</v>
      </c>
      <c r="S48" s="78" t="s">
        <v>229</v>
      </c>
      <c r="T48" s="1">
        <v>8</v>
      </c>
      <c r="U48" t="s">
        <v>252</v>
      </c>
      <c r="V48" t="s">
        <v>230</v>
      </c>
      <c r="W48" t="str">
        <f t="shared" ca="1" si="23"/>
        <v>\\(\\quad 108　は　1350　の何％でしょうか。 \\)</v>
      </c>
      <c r="X48" t="str">
        <f t="shared" si="24"/>
        <v>\\(\\quad 8％ \\)</v>
      </c>
    </row>
    <row r="49" spans="1:24" x14ac:dyDescent="0.55000000000000004">
      <c r="A49" s="51" t="s">
        <v>60</v>
      </c>
      <c r="B49" s="51"/>
      <c r="C49" s="50" t="s">
        <v>115</v>
      </c>
      <c r="D49" s="50" t="str">
        <f t="shared" ca="1" si="3"/>
        <v>\\(\\quad 140　は　1750　の何％でしょうか。 \\)</v>
      </c>
      <c r="E49" s="50" t="str">
        <f t="shared" si="4"/>
        <v>\\(\\quad 8％ \\)</v>
      </c>
      <c r="F49" s="50" t="s">
        <v>62</v>
      </c>
      <c r="G49" s="50"/>
      <c r="H49" s="50">
        <v>0</v>
      </c>
      <c r="I49" s="89" t="str">
        <f t="shared" ca="1" si="5"/>
        <v>INSERT INTO math(tangen,question,answer,editor,date,count) VALUES('m4000','\\(\\quad 140　は　1750　の何％でしょうか。 \\)','\\(\\quad 8％ \\)','harazono',NOW(),0);</v>
      </c>
      <c r="J49" s="78" t="s">
        <v>229</v>
      </c>
      <c r="K49">
        <f t="shared" ref="K49" ca="1" si="31">N49*R49</f>
        <v>140</v>
      </c>
      <c r="M49" t="s">
        <v>255</v>
      </c>
      <c r="N49" s="1">
        <f t="shared" ca="1" si="27"/>
        <v>1750</v>
      </c>
      <c r="O49" s="1">
        <f t="shared" ca="1" si="28"/>
        <v>35</v>
      </c>
      <c r="P49" t="s">
        <v>259</v>
      </c>
      <c r="Q49" t="s">
        <v>230</v>
      </c>
      <c r="R49">
        <f t="shared" ref="R49" si="32">T49*0.01</f>
        <v>0.08</v>
      </c>
      <c r="S49" s="78" t="s">
        <v>229</v>
      </c>
      <c r="T49" s="1">
        <v>8</v>
      </c>
      <c r="U49" t="s">
        <v>252</v>
      </c>
      <c r="V49" t="s">
        <v>230</v>
      </c>
      <c r="W49" t="str">
        <f t="shared" ca="1" si="23"/>
        <v>\\(\\quad 140　は　1750　の何％でしょうか。 \\)</v>
      </c>
      <c r="X49" t="str">
        <f t="shared" si="24"/>
        <v>\\(\\quad 8％ \\)</v>
      </c>
    </row>
    <row r="50" spans="1:24" x14ac:dyDescent="0.55000000000000004">
      <c r="A50" s="51" t="s">
        <v>60</v>
      </c>
      <c r="B50" s="51"/>
      <c r="C50" s="50" t="s">
        <v>115</v>
      </c>
      <c r="D50" s="50" t="str">
        <f t="shared" ca="1" si="3"/>
        <v>\\(\\quad 72　は　900　の何％でしょうか。 \\)</v>
      </c>
      <c r="E50" s="50" t="str">
        <f t="shared" si="4"/>
        <v>\\(\\quad 8％ \\)</v>
      </c>
      <c r="F50" s="50" t="s">
        <v>62</v>
      </c>
      <c r="G50" s="50"/>
      <c r="H50" s="50">
        <v>0</v>
      </c>
      <c r="I50" s="89" t="str">
        <f t="shared" ca="1" si="5"/>
        <v>INSERT INTO math(tangen,question,answer,editor,date,count) VALUES('m4000','\\(\\quad 72　は　900　の何％でしょうか。 \\)','\\(\\quad 8％ \\)','harazono',NOW(),0);</v>
      </c>
      <c r="J50" s="78" t="s">
        <v>229</v>
      </c>
      <c r="K50">
        <f t="shared" ca="1" si="29"/>
        <v>72</v>
      </c>
      <c r="M50" t="s">
        <v>255</v>
      </c>
      <c r="N50" s="1">
        <f t="shared" ca="1" si="27"/>
        <v>900</v>
      </c>
      <c r="O50" s="1">
        <f t="shared" ca="1" si="28"/>
        <v>18</v>
      </c>
      <c r="P50" t="s">
        <v>259</v>
      </c>
      <c r="Q50" t="s">
        <v>230</v>
      </c>
      <c r="R50">
        <f t="shared" si="30"/>
        <v>0.08</v>
      </c>
      <c r="S50" s="78" t="s">
        <v>229</v>
      </c>
      <c r="T50" s="1">
        <v>8</v>
      </c>
      <c r="U50" t="s">
        <v>252</v>
      </c>
      <c r="V50" t="s">
        <v>230</v>
      </c>
      <c r="W50" t="str">
        <f t="shared" ca="1" si="23"/>
        <v>\\(\\quad 72　は　900　の何％でしょうか。 \\)</v>
      </c>
      <c r="X50" t="str">
        <f t="shared" si="24"/>
        <v>\\(\\quad 8％ \\)</v>
      </c>
    </row>
    <row r="51" spans="1:24" x14ac:dyDescent="0.55000000000000004">
      <c r="A51" s="51" t="s">
        <v>60</v>
      </c>
      <c r="B51" s="51"/>
      <c r="C51" s="50" t="s">
        <v>115</v>
      </c>
      <c r="D51" s="50" t="str">
        <f t="shared" ca="1" si="3"/>
        <v>\\(\\quad 2304　円は　3200　円の何％でしょうか。 \\)</v>
      </c>
      <c r="E51" s="50" t="str">
        <f t="shared" ca="1" si="4"/>
        <v>\\(\\quad 72％ \\)</v>
      </c>
      <c r="F51" s="50" t="s">
        <v>62</v>
      </c>
      <c r="G51" s="50"/>
      <c r="H51" s="50">
        <v>0</v>
      </c>
      <c r="I51" s="89" t="str">
        <f t="shared" ca="1" si="5"/>
        <v>INSERT INTO math(tangen,question,answer,editor,date,count) VALUES('m4000','\\(\\quad 2304　円は　3200　円の何％でしょうか。 \\)','\\(\\quad 72％ \\)','harazono',NOW(),0);</v>
      </c>
      <c r="J51" s="78" t="s">
        <v>229</v>
      </c>
      <c r="K51">
        <f t="shared" ca="1" si="29"/>
        <v>2304</v>
      </c>
      <c r="M51" t="s">
        <v>265</v>
      </c>
      <c r="N51" s="1">
        <f ca="1">O51*100</f>
        <v>3200</v>
      </c>
      <c r="O51" s="1">
        <f ca="1">RANDBETWEEN(10,99)</f>
        <v>32</v>
      </c>
      <c r="P51" t="s">
        <v>266</v>
      </c>
      <c r="Q51" t="s">
        <v>230</v>
      </c>
      <c r="R51">
        <f t="shared" ca="1" si="8"/>
        <v>0.72</v>
      </c>
      <c r="S51" s="78" t="s">
        <v>229</v>
      </c>
      <c r="T51" s="1">
        <f ca="1">RANDBETWEEN(1,99)</f>
        <v>72</v>
      </c>
      <c r="U51" t="s">
        <v>252</v>
      </c>
      <c r="V51" t="s">
        <v>230</v>
      </c>
      <c r="W51" t="str">
        <f t="shared" ca="1" si="23"/>
        <v>\\(\\quad 2304　円は　3200　円の何％でしょうか。 \\)</v>
      </c>
      <c r="X51" t="str">
        <f t="shared" ca="1" si="24"/>
        <v>\\(\\quad 72％ \\)</v>
      </c>
    </row>
    <row r="52" spans="1:24" x14ac:dyDescent="0.55000000000000004">
      <c r="A52" s="51" t="s">
        <v>60</v>
      </c>
      <c r="B52" s="51"/>
      <c r="C52" s="50" t="s">
        <v>115</v>
      </c>
      <c r="D52" s="50" t="str">
        <f t="shared" ca="1" si="3"/>
        <v>\\(\\quad 140　円は　2800　円の何％でしょうか。 \\)</v>
      </c>
      <c r="E52" s="50" t="str">
        <f t="shared" ca="1" si="4"/>
        <v>\\(\\quad 5％ \\)</v>
      </c>
      <c r="F52" s="50" t="s">
        <v>62</v>
      </c>
      <c r="G52" s="50"/>
      <c r="H52" s="50">
        <v>0</v>
      </c>
      <c r="I52" s="89" t="str">
        <f t="shared" ca="1" si="5"/>
        <v>INSERT INTO math(tangen,question,answer,editor,date,count) VALUES('m4000','\\(\\quad 140　円は　2800　円の何％でしょうか。 \\)','\\(\\quad 5％ \\)','harazono',NOW(),0);</v>
      </c>
      <c r="J52" s="78" t="s">
        <v>229</v>
      </c>
      <c r="K52">
        <f t="shared" ca="1" si="29"/>
        <v>140</v>
      </c>
      <c r="M52" t="s">
        <v>265</v>
      </c>
      <c r="N52" s="1">
        <f t="shared" ref="N52:N59" ca="1" si="33">O52*100</f>
        <v>2800</v>
      </c>
      <c r="O52" s="1">
        <f t="shared" ref="O52:O59" ca="1" si="34">RANDBETWEEN(10,99)</f>
        <v>28</v>
      </c>
      <c r="P52" t="s">
        <v>266</v>
      </c>
      <c r="Q52" t="s">
        <v>230</v>
      </c>
      <c r="R52">
        <f t="shared" ca="1" si="8"/>
        <v>0.05</v>
      </c>
      <c r="S52" s="78" t="s">
        <v>229</v>
      </c>
      <c r="T52" s="1">
        <f t="shared" ref="T52:T59" ca="1" si="35">RANDBETWEEN(1,99)</f>
        <v>5</v>
      </c>
      <c r="U52" t="s">
        <v>252</v>
      </c>
      <c r="V52" t="s">
        <v>230</v>
      </c>
      <c r="W52" t="str">
        <f t="shared" ca="1" si="23"/>
        <v>\\(\\quad 140　円は　2800　円の何％でしょうか。 \\)</v>
      </c>
      <c r="X52" t="str">
        <f t="shared" ca="1" si="24"/>
        <v>\\(\\quad 5％ \\)</v>
      </c>
    </row>
    <row r="53" spans="1:24" x14ac:dyDescent="0.55000000000000004">
      <c r="A53" s="51" t="s">
        <v>60</v>
      </c>
      <c r="B53" s="51"/>
      <c r="C53" s="50" t="s">
        <v>115</v>
      </c>
      <c r="D53" s="50" t="str">
        <f t="shared" ca="1" si="3"/>
        <v>\\(\\quad 300　円は　6000　円の何％でしょうか。 \\)</v>
      </c>
      <c r="E53" s="50" t="str">
        <f t="shared" ca="1" si="4"/>
        <v>\\(\\quad 5％ \\)</v>
      </c>
      <c r="F53" s="50" t="s">
        <v>62</v>
      </c>
      <c r="G53" s="50"/>
      <c r="H53" s="50">
        <v>0</v>
      </c>
      <c r="I53" s="89" t="str">
        <f t="shared" ca="1" si="5"/>
        <v>INSERT INTO math(tangen,question,answer,editor,date,count) VALUES('m4000','\\(\\quad 300　円は　6000　円の何％でしょうか。 \\)','\\(\\quad 5％ \\)','harazono',NOW(),0);</v>
      </c>
      <c r="J53" s="78" t="s">
        <v>229</v>
      </c>
      <c r="K53">
        <f t="shared" ca="1" si="29"/>
        <v>300</v>
      </c>
      <c r="M53" t="s">
        <v>265</v>
      </c>
      <c r="N53" s="1">
        <f t="shared" ca="1" si="33"/>
        <v>6000</v>
      </c>
      <c r="O53" s="1">
        <f t="shared" ca="1" si="34"/>
        <v>60</v>
      </c>
      <c r="P53" t="s">
        <v>266</v>
      </c>
      <c r="Q53" t="s">
        <v>230</v>
      </c>
      <c r="R53">
        <f t="shared" ca="1" si="8"/>
        <v>0.05</v>
      </c>
      <c r="S53" s="78" t="s">
        <v>229</v>
      </c>
      <c r="T53" s="1">
        <f t="shared" ca="1" si="35"/>
        <v>5</v>
      </c>
      <c r="U53" t="s">
        <v>252</v>
      </c>
      <c r="V53" t="s">
        <v>230</v>
      </c>
      <c r="W53" t="str">
        <f t="shared" ca="1" si="23"/>
        <v>\\(\\quad 300　円は　6000　円の何％でしょうか。 \\)</v>
      </c>
      <c r="X53" t="str">
        <f t="shared" ca="1" si="24"/>
        <v>\\(\\quad 5％ \\)</v>
      </c>
    </row>
    <row r="54" spans="1:24" x14ac:dyDescent="0.55000000000000004">
      <c r="A54" s="51" t="s">
        <v>60</v>
      </c>
      <c r="B54" s="51"/>
      <c r="C54" s="50" t="s">
        <v>115</v>
      </c>
      <c r="D54" s="50" t="str">
        <f t="shared" ca="1" si="3"/>
        <v>\\(\\quad 4988　個は　5800　個の何％でしょうか。 \\)</v>
      </c>
      <c r="E54" s="50" t="str">
        <f t="shared" ca="1" si="4"/>
        <v>\\(\\quad 86％ \\)</v>
      </c>
      <c r="F54" s="50" t="s">
        <v>62</v>
      </c>
      <c r="G54" s="50"/>
      <c r="H54" s="50">
        <v>0</v>
      </c>
      <c r="I54" s="89" t="str">
        <f t="shared" ca="1" si="5"/>
        <v>INSERT INTO math(tangen,question,answer,editor,date,count) VALUES('m4000','\\(\\quad 4988　個は　5800　個の何％でしょうか。 \\)','\\(\\quad 86％ \\)','harazono',NOW(),0);</v>
      </c>
      <c r="J54" s="78" t="s">
        <v>229</v>
      </c>
      <c r="K54">
        <f t="shared" ca="1" si="29"/>
        <v>4988</v>
      </c>
      <c r="M54" t="s">
        <v>267</v>
      </c>
      <c r="N54" s="1">
        <f t="shared" ca="1" si="33"/>
        <v>5800</v>
      </c>
      <c r="O54" s="1">
        <f t="shared" ca="1" si="34"/>
        <v>58</v>
      </c>
      <c r="P54" t="s">
        <v>268</v>
      </c>
      <c r="Q54" t="s">
        <v>230</v>
      </c>
      <c r="R54">
        <f t="shared" ca="1" si="8"/>
        <v>0.86</v>
      </c>
      <c r="S54" s="78" t="s">
        <v>229</v>
      </c>
      <c r="T54" s="1">
        <f t="shared" ca="1" si="35"/>
        <v>86</v>
      </c>
      <c r="U54" t="s">
        <v>252</v>
      </c>
      <c r="V54" t="s">
        <v>230</v>
      </c>
      <c r="W54" t="str">
        <f t="shared" ca="1" si="23"/>
        <v>\\(\\quad 4988　個は　5800　個の何％でしょうか。 \\)</v>
      </c>
      <c r="X54" t="str">
        <f t="shared" ca="1" si="24"/>
        <v>\\(\\quad 86％ \\)</v>
      </c>
    </row>
    <row r="55" spans="1:24" x14ac:dyDescent="0.55000000000000004">
      <c r="A55" s="51" t="s">
        <v>60</v>
      </c>
      <c r="B55" s="51"/>
      <c r="C55" s="50" t="s">
        <v>115</v>
      </c>
      <c r="D55" s="50" t="str">
        <f t="shared" ca="1" si="3"/>
        <v>\\(\\quad 4802　個は　9800　個の何％でしょうか。 \\)</v>
      </c>
      <c r="E55" s="50" t="str">
        <f t="shared" ca="1" si="4"/>
        <v>\\(\\quad 49％ \\)</v>
      </c>
      <c r="F55" s="50" t="s">
        <v>62</v>
      </c>
      <c r="G55" s="50"/>
      <c r="H55" s="50">
        <v>0</v>
      </c>
      <c r="I55" s="89" t="str">
        <f t="shared" ca="1" si="5"/>
        <v>INSERT INTO math(tangen,question,answer,editor,date,count) VALUES('m4000','\\(\\quad 4802　個は　9800　個の何％でしょうか。 \\)','\\(\\quad 49％ \\)','harazono',NOW(),0);</v>
      </c>
      <c r="J55" s="78" t="s">
        <v>229</v>
      </c>
      <c r="K55">
        <f t="shared" ca="1" si="29"/>
        <v>4802</v>
      </c>
      <c r="M55" t="s">
        <v>267</v>
      </c>
      <c r="N55" s="1">
        <f t="shared" ca="1" si="33"/>
        <v>9800</v>
      </c>
      <c r="O55" s="1">
        <f t="shared" ca="1" si="34"/>
        <v>98</v>
      </c>
      <c r="P55" t="s">
        <v>268</v>
      </c>
      <c r="Q55" t="s">
        <v>230</v>
      </c>
      <c r="R55">
        <f t="shared" ca="1" si="8"/>
        <v>0.49</v>
      </c>
      <c r="S55" s="78" t="s">
        <v>229</v>
      </c>
      <c r="T55" s="1">
        <f t="shared" ca="1" si="35"/>
        <v>49</v>
      </c>
      <c r="U55" t="s">
        <v>252</v>
      </c>
      <c r="V55" t="s">
        <v>230</v>
      </c>
      <c r="W55" t="str">
        <f t="shared" ca="1" si="23"/>
        <v>\\(\\quad 4802　個は　9800　個の何％でしょうか。 \\)</v>
      </c>
      <c r="X55" t="str">
        <f t="shared" ca="1" si="24"/>
        <v>\\(\\quad 49％ \\)</v>
      </c>
    </row>
    <row r="56" spans="1:24" x14ac:dyDescent="0.55000000000000004">
      <c r="A56" s="51" t="s">
        <v>60</v>
      </c>
      <c r="B56" s="51"/>
      <c r="C56" s="50" t="s">
        <v>115</v>
      </c>
      <c r="D56" s="50" t="str">
        <f t="shared" ca="1" si="3"/>
        <v>\\(\\quad 4240　個は　8000　個の何％でしょうか。 \\)</v>
      </c>
      <c r="E56" s="50" t="str">
        <f t="shared" ca="1" si="4"/>
        <v>\\(\\quad 53％ \\)</v>
      </c>
      <c r="F56" s="50" t="s">
        <v>62</v>
      </c>
      <c r="G56" s="50"/>
      <c r="H56" s="50">
        <v>0</v>
      </c>
      <c r="I56" s="89" t="str">
        <f t="shared" ca="1" si="5"/>
        <v>INSERT INTO math(tangen,question,answer,editor,date,count) VALUES('m4000','\\(\\quad 4240　個は　8000　個の何％でしょうか。 \\)','\\(\\quad 53％ \\)','harazono',NOW(),0);</v>
      </c>
      <c r="J56" s="78" t="s">
        <v>229</v>
      </c>
      <c r="K56">
        <f t="shared" ca="1" si="29"/>
        <v>4240</v>
      </c>
      <c r="M56" t="s">
        <v>267</v>
      </c>
      <c r="N56" s="1">
        <f t="shared" ca="1" si="33"/>
        <v>8000</v>
      </c>
      <c r="O56" s="1">
        <f t="shared" ca="1" si="34"/>
        <v>80</v>
      </c>
      <c r="P56" t="s">
        <v>268</v>
      </c>
      <c r="Q56" t="s">
        <v>230</v>
      </c>
      <c r="R56">
        <f t="shared" ca="1" si="8"/>
        <v>0.53</v>
      </c>
      <c r="S56" s="78" t="s">
        <v>229</v>
      </c>
      <c r="T56" s="1">
        <f t="shared" ca="1" si="35"/>
        <v>53</v>
      </c>
      <c r="U56" t="s">
        <v>252</v>
      </c>
      <c r="V56" t="s">
        <v>230</v>
      </c>
      <c r="W56" t="str">
        <f t="shared" ca="1" si="23"/>
        <v>\\(\\quad 4240　個は　8000　個の何％でしょうか。 \\)</v>
      </c>
      <c r="X56" t="str">
        <f t="shared" ca="1" si="24"/>
        <v>\\(\\quad 53％ \\)</v>
      </c>
    </row>
    <row r="57" spans="1:24" x14ac:dyDescent="0.55000000000000004">
      <c r="A57" s="51" t="s">
        <v>60</v>
      </c>
      <c r="B57" s="51"/>
      <c r="C57" s="50" t="s">
        <v>115</v>
      </c>
      <c r="D57" s="50" t="str">
        <f t="shared" ca="1" si="3"/>
        <v>\\(\\quad 5518　は　8900　の何％でしょうか。 \\)</v>
      </c>
      <c r="E57" s="50" t="str">
        <f t="shared" ca="1" si="4"/>
        <v>\\(\\quad 62％ \\)</v>
      </c>
      <c r="F57" s="50" t="s">
        <v>62</v>
      </c>
      <c r="G57" s="50"/>
      <c r="H57" s="50">
        <v>0</v>
      </c>
      <c r="I57" s="89" t="str">
        <f t="shared" ca="1" si="5"/>
        <v>INSERT INTO math(tangen,question,answer,editor,date,count) VALUES('m4000','\\(\\quad 5518　は　8900　の何％でしょうか。 \\)','\\(\\quad 62％ \\)','harazono',NOW(),0);</v>
      </c>
      <c r="J57" s="78" t="s">
        <v>229</v>
      </c>
      <c r="K57">
        <f t="shared" ca="1" si="29"/>
        <v>5518</v>
      </c>
      <c r="M57" t="s">
        <v>255</v>
      </c>
      <c r="N57" s="1">
        <f t="shared" ca="1" si="33"/>
        <v>8900</v>
      </c>
      <c r="O57" s="1">
        <f t="shared" ca="1" si="34"/>
        <v>89</v>
      </c>
      <c r="P57" t="s">
        <v>259</v>
      </c>
      <c r="Q57" t="s">
        <v>230</v>
      </c>
      <c r="R57">
        <f t="shared" ca="1" si="8"/>
        <v>0.62</v>
      </c>
      <c r="S57" s="78" t="s">
        <v>229</v>
      </c>
      <c r="T57" s="1">
        <f t="shared" ca="1" si="35"/>
        <v>62</v>
      </c>
      <c r="U57" t="s">
        <v>252</v>
      </c>
      <c r="V57" t="s">
        <v>230</v>
      </c>
      <c r="W57" t="str">
        <f t="shared" ca="1" si="23"/>
        <v>\\(\\quad 5518　は　8900　の何％でしょうか。 \\)</v>
      </c>
      <c r="X57" t="str">
        <f t="shared" ca="1" si="24"/>
        <v>\\(\\quad 62％ \\)</v>
      </c>
    </row>
    <row r="58" spans="1:24" x14ac:dyDescent="0.55000000000000004">
      <c r="A58" s="51" t="s">
        <v>60</v>
      </c>
      <c r="B58" s="51"/>
      <c r="C58" s="50" t="s">
        <v>115</v>
      </c>
      <c r="D58" s="50" t="str">
        <f t="shared" ca="1" si="3"/>
        <v>\\(\\quad 2646　は　5400　の何％でしょうか。 \\)</v>
      </c>
      <c r="E58" s="50" t="str">
        <f t="shared" ca="1" si="4"/>
        <v>\\(\\quad 49％ \\)</v>
      </c>
      <c r="F58" s="50" t="s">
        <v>62</v>
      </c>
      <c r="G58" s="50"/>
      <c r="H58" s="50">
        <v>0</v>
      </c>
      <c r="I58" s="89" t="str">
        <f t="shared" ca="1" si="5"/>
        <v>INSERT INTO math(tangen,question,answer,editor,date,count) VALUES('m4000','\\(\\quad 2646　は　5400　の何％でしょうか。 \\)','\\(\\quad 49％ \\)','harazono',NOW(),0);</v>
      </c>
      <c r="J58" s="78" t="s">
        <v>229</v>
      </c>
      <c r="K58">
        <f t="shared" ca="1" si="29"/>
        <v>2646</v>
      </c>
      <c r="M58" t="s">
        <v>255</v>
      </c>
      <c r="N58" s="1">
        <f t="shared" ca="1" si="33"/>
        <v>5400</v>
      </c>
      <c r="O58" s="1">
        <f t="shared" ca="1" si="34"/>
        <v>54</v>
      </c>
      <c r="P58" t="s">
        <v>259</v>
      </c>
      <c r="Q58" t="s">
        <v>230</v>
      </c>
      <c r="R58">
        <f t="shared" ca="1" si="8"/>
        <v>0.49</v>
      </c>
      <c r="S58" s="78" t="s">
        <v>229</v>
      </c>
      <c r="T58" s="1">
        <f t="shared" ca="1" si="35"/>
        <v>49</v>
      </c>
      <c r="U58" t="s">
        <v>252</v>
      </c>
      <c r="V58" t="s">
        <v>230</v>
      </c>
      <c r="W58" t="str">
        <f t="shared" ca="1" si="23"/>
        <v>\\(\\quad 2646　は　5400　の何％でしょうか。 \\)</v>
      </c>
      <c r="X58" t="str">
        <f t="shared" ca="1" si="24"/>
        <v>\\(\\quad 49％ \\)</v>
      </c>
    </row>
    <row r="59" spans="1:24" x14ac:dyDescent="0.55000000000000004">
      <c r="A59" s="51" t="s">
        <v>60</v>
      </c>
      <c r="B59" s="51"/>
      <c r="C59" s="50" t="s">
        <v>115</v>
      </c>
      <c r="D59" s="50" t="str">
        <f t="shared" ca="1" si="3"/>
        <v>\\(\\quad 2040　は　6800　の何％でしょうか。 \\)</v>
      </c>
      <c r="E59" s="50" t="str">
        <f t="shared" ca="1" si="4"/>
        <v>\\(\\quad 30％ \\)</v>
      </c>
      <c r="F59" s="50" t="s">
        <v>62</v>
      </c>
      <c r="G59" s="50"/>
      <c r="H59" s="50">
        <v>0</v>
      </c>
      <c r="I59" s="89" t="str">
        <f t="shared" ca="1" si="5"/>
        <v>INSERT INTO math(tangen,question,answer,editor,date,count) VALUES('m4000','\\(\\quad 2040　は　6800　の何％でしょうか。 \\)','\\(\\quad 30％ \\)','harazono',NOW(),0);</v>
      </c>
      <c r="J59" s="78" t="s">
        <v>229</v>
      </c>
      <c r="K59">
        <f t="shared" ca="1" si="29"/>
        <v>2040</v>
      </c>
      <c r="M59" t="s">
        <v>255</v>
      </c>
      <c r="N59" s="1">
        <f t="shared" ca="1" si="33"/>
        <v>6800</v>
      </c>
      <c r="O59" s="1">
        <f t="shared" ca="1" si="34"/>
        <v>68</v>
      </c>
      <c r="P59" t="s">
        <v>259</v>
      </c>
      <c r="Q59" t="s">
        <v>230</v>
      </c>
      <c r="R59">
        <f t="shared" ca="1" si="8"/>
        <v>0.3</v>
      </c>
      <c r="S59" s="78" t="s">
        <v>229</v>
      </c>
      <c r="T59" s="1">
        <f t="shared" ca="1" si="35"/>
        <v>30</v>
      </c>
      <c r="U59" t="s">
        <v>252</v>
      </c>
      <c r="V59" t="s">
        <v>230</v>
      </c>
      <c r="W59" t="str">
        <f t="shared" ca="1" si="23"/>
        <v>\\(\\quad 2040　は　6800　の何％でしょうか。 \\)</v>
      </c>
      <c r="X59" t="str">
        <f t="shared" ca="1" si="24"/>
        <v>\\(\\quad 30％ \\)</v>
      </c>
    </row>
    <row r="60" spans="1:24" x14ac:dyDescent="0.55000000000000004">
      <c r="A60" s="51" t="s">
        <v>60</v>
      </c>
      <c r="B60" s="51"/>
      <c r="C60" s="50" t="s">
        <v>115</v>
      </c>
      <c r="D60" s="50" t="str">
        <f t="shared" ca="1" si="3"/>
        <v>\\(\\quad 1800　の　1　％を求めよ。 \\)</v>
      </c>
      <c r="E60" s="50" t="str">
        <f t="shared" ca="1" si="4"/>
        <v>\\(\\quad 18 \\)</v>
      </c>
      <c r="F60" s="50" t="s">
        <v>62</v>
      </c>
      <c r="G60" s="50"/>
      <c r="H60" s="50">
        <v>0</v>
      </c>
      <c r="I60" s="89" t="str">
        <f t="shared" ca="1" si="5"/>
        <v>INSERT INTO math(tangen,question,answer,editor,date,count) VALUES('m4000','\\(\\quad 1800　の　1　％を求めよ。 \\)','\\(\\quad 18 \\)','harazono',NOW(),0);</v>
      </c>
      <c r="J60" s="78" t="s">
        <v>229</v>
      </c>
      <c r="K60" s="1">
        <f ca="1">O60*100</f>
        <v>1800</v>
      </c>
      <c r="M60" t="s">
        <v>256</v>
      </c>
      <c r="N60" s="1">
        <v>1</v>
      </c>
      <c r="O60" s="1">
        <f ca="1">RANDBETWEEN(10,99)</f>
        <v>18</v>
      </c>
      <c r="P60" t="s">
        <v>260</v>
      </c>
      <c r="Q60" t="s">
        <v>230</v>
      </c>
      <c r="R60">
        <f t="shared" ref="R60:R105" si="36">N60*0.01</f>
        <v>0.01</v>
      </c>
      <c r="S60" s="78" t="s">
        <v>229</v>
      </c>
      <c r="T60">
        <f t="shared" ref="T60:T105" ca="1" si="37">K60*R60</f>
        <v>18</v>
      </c>
      <c r="V60" t="s">
        <v>230</v>
      </c>
      <c r="W60" t="str">
        <f t="shared" ca="1" si="23"/>
        <v>\\(\\quad 1800　の　1　％を求めよ。 \\)</v>
      </c>
      <c r="X60" t="str">
        <f t="shared" ca="1" si="24"/>
        <v>\\(\\quad 18 \\)</v>
      </c>
    </row>
    <row r="61" spans="1:24" x14ac:dyDescent="0.55000000000000004">
      <c r="A61" s="51" t="s">
        <v>60</v>
      </c>
      <c r="B61" s="51"/>
      <c r="C61" s="50" t="s">
        <v>115</v>
      </c>
      <c r="D61" s="50" t="str">
        <f t="shared" ca="1" si="3"/>
        <v>\\(\\quad 4650　の　2　％を求めよ。 \\)</v>
      </c>
      <c r="E61" s="50" t="str">
        <f t="shared" ca="1" si="4"/>
        <v>\\(\\quad 93 \\)</v>
      </c>
      <c r="F61" s="50" t="s">
        <v>62</v>
      </c>
      <c r="G61" s="50"/>
      <c r="H61" s="50">
        <v>0</v>
      </c>
      <c r="I61" s="89" t="str">
        <f t="shared" ca="1" si="5"/>
        <v>INSERT INTO math(tangen,question,answer,editor,date,count) VALUES('m4000','\\(\\quad 4650　の　2　％を求めよ。 \\)','\\(\\quad 93 \\)','harazono',NOW(),0);</v>
      </c>
      <c r="J61" s="78" t="s">
        <v>229</v>
      </c>
      <c r="K61" s="1">
        <f ca="1">O61*50</f>
        <v>4650</v>
      </c>
      <c r="M61" t="s">
        <v>256</v>
      </c>
      <c r="N61" s="1">
        <v>2</v>
      </c>
      <c r="O61" s="1">
        <f t="shared" ref="O61:O87" ca="1" si="38">RANDBETWEEN(10,99)</f>
        <v>93</v>
      </c>
      <c r="P61" t="s">
        <v>260</v>
      </c>
      <c r="Q61" t="s">
        <v>230</v>
      </c>
      <c r="R61">
        <f t="shared" si="36"/>
        <v>0.02</v>
      </c>
      <c r="S61" s="78" t="s">
        <v>229</v>
      </c>
      <c r="T61">
        <f t="shared" ca="1" si="37"/>
        <v>93</v>
      </c>
      <c r="V61" t="s">
        <v>230</v>
      </c>
      <c r="W61" t="str">
        <f t="shared" ca="1" si="23"/>
        <v>\\(\\quad 4650　の　2　％を求めよ。 \\)</v>
      </c>
      <c r="X61" t="str">
        <f t="shared" ca="1" si="24"/>
        <v>\\(\\quad 93 \\)</v>
      </c>
    </row>
    <row r="62" spans="1:24" x14ac:dyDescent="0.55000000000000004">
      <c r="A62" s="51" t="s">
        <v>60</v>
      </c>
      <c r="B62" s="51"/>
      <c r="C62" s="50" t="s">
        <v>115</v>
      </c>
      <c r="D62" s="50" t="str">
        <f t="shared" ca="1" si="3"/>
        <v>\\(\\quad 925　の　4　％を求めよ。 \\)</v>
      </c>
      <c r="E62" s="50" t="str">
        <f t="shared" ca="1" si="4"/>
        <v>\\(\\quad 37 \\)</v>
      </c>
      <c r="F62" s="50" t="s">
        <v>62</v>
      </c>
      <c r="G62" s="50"/>
      <c r="H62" s="50">
        <v>0</v>
      </c>
      <c r="I62" s="89" t="str">
        <f t="shared" ca="1" si="5"/>
        <v>INSERT INTO math(tangen,question,answer,editor,date,count) VALUES('m4000','\\(\\quad 925　の　4　％を求めよ。 \\)','\\(\\quad 37 \\)','harazono',NOW(),0);</v>
      </c>
      <c r="J62" s="78" t="s">
        <v>229</v>
      </c>
      <c r="K62" s="1">
        <f ca="1">O62*25</f>
        <v>925</v>
      </c>
      <c r="M62" t="s">
        <v>256</v>
      </c>
      <c r="N62" s="1">
        <v>4</v>
      </c>
      <c r="O62" s="1">
        <f t="shared" ca="1" si="38"/>
        <v>37</v>
      </c>
      <c r="P62" t="s">
        <v>260</v>
      </c>
      <c r="Q62" t="s">
        <v>230</v>
      </c>
      <c r="R62">
        <f t="shared" si="36"/>
        <v>0.04</v>
      </c>
      <c r="S62" s="78" t="s">
        <v>229</v>
      </c>
      <c r="T62">
        <f t="shared" ca="1" si="37"/>
        <v>37</v>
      </c>
      <c r="V62" t="s">
        <v>230</v>
      </c>
      <c r="W62" t="str">
        <f t="shared" ca="1" si="23"/>
        <v>\\(\\quad 925　の　4　％を求めよ。 \\)</v>
      </c>
      <c r="X62" t="str">
        <f t="shared" ca="1" si="24"/>
        <v>\\(\\quad 37 \\)</v>
      </c>
    </row>
    <row r="63" spans="1:24" x14ac:dyDescent="0.55000000000000004">
      <c r="A63" s="51" t="s">
        <v>60</v>
      </c>
      <c r="B63" s="51"/>
      <c r="C63" s="50" t="s">
        <v>115</v>
      </c>
      <c r="D63" s="50" t="str">
        <f t="shared" ca="1" si="3"/>
        <v>\\(\\quad 1540　の　5　％を求めよ。 \\)</v>
      </c>
      <c r="E63" s="50" t="str">
        <f t="shared" ca="1" si="4"/>
        <v>\\(\\quad 77 \\)</v>
      </c>
      <c r="F63" s="50" t="s">
        <v>62</v>
      </c>
      <c r="G63" s="50"/>
      <c r="H63" s="50">
        <v>0</v>
      </c>
      <c r="I63" s="89" t="str">
        <f t="shared" ca="1" si="5"/>
        <v>INSERT INTO math(tangen,question,answer,editor,date,count) VALUES('m4000','\\(\\quad 1540　の　5　％を求めよ。 \\)','\\(\\quad 77 \\)','harazono',NOW(),0);</v>
      </c>
      <c r="J63" s="78" t="s">
        <v>229</v>
      </c>
      <c r="K63" s="1">
        <f ca="1">O63*20</f>
        <v>1540</v>
      </c>
      <c r="M63" t="s">
        <v>256</v>
      </c>
      <c r="N63" s="1">
        <v>5</v>
      </c>
      <c r="O63" s="1">
        <f t="shared" ca="1" si="38"/>
        <v>77</v>
      </c>
      <c r="P63" t="s">
        <v>260</v>
      </c>
      <c r="Q63" t="s">
        <v>230</v>
      </c>
      <c r="R63">
        <f t="shared" si="36"/>
        <v>0.05</v>
      </c>
      <c r="S63" s="78" t="s">
        <v>229</v>
      </c>
      <c r="T63">
        <f t="shared" ca="1" si="37"/>
        <v>77</v>
      </c>
      <c r="V63" t="s">
        <v>230</v>
      </c>
      <c r="W63" t="str">
        <f t="shared" ca="1" si="23"/>
        <v>\\(\\quad 1540　の　5　％を求めよ。 \\)</v>
      </c>
      <c r="X63" t="str">
        <f t="shared" ca="1" si="24"/>
        <v>\\(\\quad 77 \\)</v>
      </c>
    </row>
    <row r="64" spans="1:24" x14ac:dyDescent="0.55000000000000004">
      <c r="A64" s="51" t="s">
        <v>60</v>
      </c>
      <c r="B64" s="51"/>
      <c r="C64" s="50" t="s">
        <v>115</v>
      </c>
      <c r="D64" s="50" t="str">
        <f t="shared" ca="1" si="3"/>
        <v>\\(\\quad 475　の　20　％を求めよ。 \\)</v>
      </c>
      <c r="E64" s="50" t="str">
        <f t="shared" ca="1" si="4"/>
        <v>\\(\\quad 95 \\)</v>
      </c>
      <c r="F64" s="50" t="s">
        <v>62</v>
      </c>
      <c r="G64" s="50"/>
      <c r="H64" s="50">
        <v>0</v>
      </c>
      <c r="I64" s="89" t="str">
        <f t="shared" ca="1" si="5"/>
        <v>INSERT INTO math(tangen,question,answer,editor,date,count) VALUES('m4000','\\(\\quad 475　の　20　％を求めよ。 \\)','\\(\\quad 95 \\)','harazono',NOW(),0);</v>
      </c>
      <c r="J64" s="78" t="s">
        <v>229</v>
      </c>
      <c r="K64" s="1">
        <f ca="1">O64*5</f>
        <v>475</v>
      </c>
      <c r="M64" t="s">
        <v>256</v>
      </c>
      <c r="N64" s="1">
        <v>20</v>
      </c>
      <c r="O64" s="1">
        <f t="shared" ca="1" si="38"/>
        <v>95</v>
      </c>
      <c r="P64" t="s">
        <v>260</v>
      </c>
      <c r="Q64" t="s">
        <v>230</v>
      </c>
      <c r="R64">
        <f t="shared" si="36"/>
        <v>0.2</v>
      </c>
      <c r="S64" s="78" t="s">
        <v>229</v>
      </c>
      <c r="T64">
        <f t="shared" ca="1" si="37"/>
        <v>95</v>
      </c>
      <c r="V64" t="s">
        <v>230</v>
      </c>
      <c r="W64" t="str">
        <f t="shared" ca="1" si="23"/>
        <v>\\(\\quad 475　の　20　％を求めよ。 \\)</v>
      </c>
      <c r="X64" t="str">
        <f t="shared" ca="1" si="24"/>
        <v>\\(\\quad 95 \\)</v>
      </c>
    </row>
    <row r="65" spans="1:24" x14ac:dyDescent="0.55000000000000004">
      <c r="A65" s="51" t="s">
        <v>60</v>
      </c>
      <c r="B65" s="51"/>
      <c r="C65" s="50" t="s">
        <v>115</v>
      </c>
      <c r="D65" s="50" t="str">
        <f t="shared" ca="1" si="3"/>
        <v>\\(\\quad 172　の　25　％を求めよ。 \\)</v>
      </c>
      <c r="E65" s="50" t="str">
        <f t="shared" ca="1" si="4"/>
        <v>\\(\\quad 43 \\)</v>
      </c>
      <c r="F65" s="50" t="s">
        <v>62</v>
      </c>
      <c r="G65" s="50"/>
      <c r="H65" s="50">
        <v>0</v>
      </c>
      <c r="I65" s="89" t="str">
        <f t="shared" ca="1" si="5"/>
        <v>INSERT INTO math(tangen,question,answer,editor,date,count) VALUES('m4000','\\(\\quad 172　の　25　％を求めよ。 \\)','\\(\\quad 43 \\)','harazono',NOW(),0);</v>
      </c>
      <c r="J65" s="78" t="s">
        <v>229</v>
      </c>
      <c r="K65" s="1">
        <f ca="1">O65*4</f>
        <v>172</v>
      </c>
      <c r="M65" t="s">
        <v>256</v>
      </c>
      <c r="N65" s="1">
        <v>25</v>
      </c>
      <c r="O65" s="1">
        <f t="shared" ca="1" si="38"/>
        <v>43</v>
      </c>
      <c r="P65" t="s">
        <v>260</v>
      </c>
      <c r="Q65" t="s">
        <v>230</v>
      </c>
      <c r="R65">
        <f t="shared" si="36"/>
        <v>0.25</v>
      </c>
      <c r="S65" s="78" t="s">
        <v>229</v>
      </c>
      <c r="T65">
        <f t="shared" ca="1" si="37"/>
        <v>43</v>
      </c>
      <c r="V65" t="s">
        <v>230</v>
      </c>
      <c r="W65" t="str">
        <f t="shared" ca="1" si="23"/>
        <v>\\(\\quad 172　の　25　％を求めよ。 \\)</v>
      </c>
      <c r="X65" t="str">
        <f t="shared" ca="1" si="24"/>
        <v>\\(\\quad 43 \\)</v>
      </c>
    </row>
    <row r="66" spans="1:24" x14ac:dyDescent="0.55000000000000004">
      <c r="A66" s="51" t="s">
        <v>60</v>
      </c>
      <c r="B66" s="51"/>
      <c r="C66" s="50" t="s">
        <v>115</v>
      </c>
      <c r="D66" s="50" t="str">
        <f t="shared" ca="1" si="3"/>
        <v>\\(\\quad 134　の　50　％を求めよ。 \\)</v>
      </c>
      <c r="E66" s="50" t="str">
        <f t="shared" ca="1" si="4"/>
        <v>\\(\\quad 67 \\)</v>
      </c>
      <c r="F66" s="50" t="s">
        <v>62</v>
      </c>
      <c r="G66" s="50"/>
      <c r="H66" s="50">
        <v>0</v>
      </c>
      <c r="I66" s="89" t="str">
        <f t="shared" ca="1" si="5"/>
        <v>INSERT INTO math(tangen,question,answer,editor,date,count) VALUES('m4000','\\(\\quad 134　の　50　％を求めよ。 \\)','\\(\\quad 67 \\)','harazono',NOW(),0);</v>
      </c>
      <c r="J66" s="78" t="s">
        <v>229</v>
      </c>
      <c r="K66" s="1">
        <f ca="1">O66*2</f>
        <v>134</v>
      </c>
      <c r="M66" t="s">
        <v>256</v>
      </c>
      <c r="N66" s="1">
        <v>50</v>
      </c>
      <c r="O66" s="1">
        <f t="shared" ca="1" si="38"/>
        <v>67</v>
      </c>
      <c r="P66" t="s">
        <v>260</v>
      </c>
      <c r="Q66" t="s">
        <v>230</v>
      </c>
      <c r="R66">
        <f t="shared" si="36"/>
        <v>0.5</v>
      </c>
      <c r="S66" s="78" t="s">
        <v>229</v>
      </c>
      <c r="T66">
        <f t="shared" ca="1" si="37"/>
        <v>67</v>
      </c>
      <c r="V66" t="s">
        <v>230</v>
      </c>
      <c r="W66" t="str">
        <f t="shared" ref="W66:W97" ca="1" si="39">J66&amp;K66&amp;L66&amp;M66&amp;N66&amp;P66&amp;Q66</f>
        <v>\\(\\quad 134　の　50　％を求めよ。 \\)</v>
      </c>
      <c r="X66" t="str">
        <f t="shared" ref="X66:X97" ca="1" si="40">S66&amp;T66&amp;U66&amp;V66</f>
        <v>\\(\\quad 67 \\)</v>
      </c>
    </row>
    <row r="67" spans="1:24" x14ac:dyDescent="0.55000000000000004">
      <c r="A67" s="51" t="s">
        <v>60</v>
      </c>
      <c r="B67" s="51"/>
      <c r="C67" s="50" t="s">
        <v>115</v>
      </c>
      <c r="D67" s="50" t="str">
        <f t="shared" ref="D67:D129" ca="1" si="41">W67</f>
        <v>\\(\\quad 4900　の　1　％を求めよ。 \\)</v>
      </c>
      <c r="E67" s="50" t="str">
        <f t="shared" ref="E67:E129" ca="1" si="42">X67</f>
        <v>\\(\\quad 49 \\)</v>
      </c>
      <c r="F67" s="50" t="s">
        <v>62</v>
      </c>
      <c r="G67" s="50"/>
      <c r="H67" s="50">
        <v>0</v>
      </c>
      <c r="I67" s="89" t="str">
        <f t="shared" ref="I67:I129" ca="1" si="43">"INSERT INTO "&amp;A67&amp;"(tangen,question,answer,editor,date,count) VALUES('"&amp;C67&amp;"','"&amp;D67&amp;"','"&amp;E67&amp;"','"&amp;F67&amp;"',NOW(),0);"</f>
        <v>INSERT INTO math(tangen,question,answer,editor,date,count) VALUES('m4000','\\(\\quad 4900　の　1　％を求めよ。 \\)','\\(\\quad 49 \\)','harazono',NOW(),0);</v>
      </c>
      <c r="J67" s="78" t="s">
        <v>229</v>
      </c>
      <c r="K67" s="1">
        <f ca="1">O67*100</f>
        <v>4900</v>
      </c>
      <c r="M67" t="s">
        <v>256</v>
      </c>
      <c r="N67" s="1">
        <v>1</v>
      </c>
      <c r="O67" s="1">
        <f ca="1">RANDBETWEEN(10,99)</f>
        <v>49</v>
      </c>
      <c r="P67" t="s">
        <v>260</v>
      </c>
      <c r="Q67" t="s">
        <v>230</v>
      </c>
      <c r="R67">
        <f t="shared" si="36"/>
        <v>0.01</v>
      </c>
      <c r="S67" s="78" t="s">
        <v>229</v>
      </c>
      <c r="T67">
        <f t="shared" ca="1" si="37"/>
        <v>49</v>
      </c>
      <c r="V67" t="s">
        <v>230</v>
      </c>
      <c r="W67" t="str">
        <f t="shared" ca="1" si="39"/>
        <v>\\(\\quad 4900　の　1　％を求めよ。 \\)</v>
      </c>
      <c r="X67" t="str">
        <f t="shared" ca="1" si="40"/>
        <v>\\(\\quad 49 \\)</v>
      </c>
    </row>
    <row r="68" spans="1:24" x14ac:dyDescent="0.55000000000000004">
      <c r="A68" s="51" t="s">
        <v>60</v>
      </c>
      <c r="B68" s="51"/>
      <c r="C68" s="50" t="s">
        <v>115</v>
      </c>
      <c r="D68" s="50" t="str">
        <f t="shared" ca="1" si="41"/>
        <v>\\(\\quad 4100　の　2　％を求めよ。 \\)</v>
      </c>
      <c r="E68" s="50" t="str">
        <f t="shared" ca="1" si="42"/>
        <v>\\(\\quad 82 \\)</v>
      </c>
      <c r="F68" s="50" t="s">
        <v>62</v>
      </c>
      <c r="G68" s="50"/>
      <c r="H68" s="50">
        <v>0</v>
      </c>
      <c r="I68" s="89" t="str">
        <f t="shared" ca="1" si="43"/>
        <v>INSERT INTO math(tangen,question,answer,editor,date,count) VALUES('m4000','\\(\\quad 4100　の　2　％を求めよ。 \\)','\\(\\quad 82 \\)','harazono',NOW(),0);</v>
      </c>
      <c r="J68" s="78" t="s">
        <v>229</v>
      </c>
      <c r="K68" s="1">
        <f ca="1">O68*50</f>
        <v>4100</v>
      </c>
      <c r="M68" t="s">
        <v>256</v>
      </c>
      <c r="N68" s="1">
        <v>2</v>
      </c>
      <c r="O68" s="1">
        <f t="shared" ca="1" si="38"/>
        <v>82</v>
      </c>
      <c r="P68" t="s">
        <v>260</v>
      </c>
      <c r="Q68" t="s">
        <v>230</v>
      </c>
      <c r="R68">
        <f t="shared" si="36"/>
        <v>0.02</v>
      </c>
      <c r="S68" s="78" t="s">
        <v>229</v>
      </c>
      <c r="T68">
        <f t="shared" ca="1" si="37"/>
        <v>82</v>
      </c>
      <c r="V68" t="s">
        <v>230</v>
      </c>
      <c r="W68" t="str">
        <f t="shared" ca="1" si="39"/>
        <v>\\(\\quad 4100　の　2　％を求めよ。 \\)</v>
      </c>
      <c r="X68" t="str">
        <f t="shared" ca="1" si="40"/>
        <v>\\(\\quad 82 \\)</v>
      </c>
    </row>
    <row r="69" spans="1:24" x14ac:dyDescent="0.55000000000000004">
      <c r="A69" s="51" t="s">
        <v>60</v>
      </c>
      <c r="B69" s="51"/>
      <c r="C69" s="50" t="s">
        <v>115</v>
      </c>
      <c r="D69" s="50" t="str">
        <f t="shared" ca="1" si="41"/>
        <v>\\(\\quad 1775　の　4　％を求めよ。 \\)</v>
      </c>
      <c r="E69" s="50" t="str">
        <f t="shared" ca="1" si="42"/>
        <v>\\(\\quad 71 \\)</v>
      </c>
      <c r="F69" s="50" t="s">
        <v>62</v>
      </c>
      <c r="G69" s="50"/>
      <c r="H69" s="50">
        <v>0</v>
      </c>
      <c r="I69" s="89" t="str">
        <f t="shared" ca="1" si="43"/>
        <v>INSERT INTO math(tangen,question,answer,editor,date,count) VALUES('m4000','\\(\\quad 1775　の　4　％を求めよ。 \\)','\\(\\quad 71 \\)','harazono',NOW(),0);</v>
      </c>
      <c r="J69" s="78" t="s">
        <v>229</v>
      </c>
      <c r="K69" s="1">
        <f ca="1">O69*25</f>
        <v>1775</v>
      </c>
      <c r="M69" t="s">
        <v>256</v>
      </c>
      <c r="N69" s="1">
        <v>4</v>
      </c>
      <c r="O69" s="1">
        <f t="shared" ca="1" si="38"/>
        <v>71</v>
      </c>
      <c r="P69" t="s">
        <v>260</v>
      </c>
      <c r="Q69" t="s">
        <v>230</v>
      </c>
      <c r="R69">
        <f t="shared" si="36"/>
        <v>0.04</v>
      </c>
      <c r="S69" s="78" t="s">
        <v>229</v>
      </c>
      <c r="T69">
        <f t="shared" ca="1" si="37"/>
        <v>71</v>
      </c>
      <c r="V69" t="s">
        <v>230</v>
      </c>
      <c r="W69" t="str">
        <f t="shared" ca="1" si="39"/>
        <v>\\(\\quad 1775　の　4　％を求めよ。 \\)</v>
      </c>
      <c r="X69" t="str">
        <f t="shared" ca="1" si="40"/>
        <v>\\(\\quad 71 \\)</v>
      </c>
    </row>
    <row r="70" spans="1:24" x14ac:dyDescent="0.55000000000000004">
      <c r="A70" s="51" t="s">
        <v>60</v>
      </c>
      <c r="B70" s="51"/>
      <c r="C70" s="50" t="s">
        <v>115</v>
      </c>
      <c r="D70" s="50" t="str">
        <f t="shared" ca="1" si="41"/>
        <v>\\(\\quad 1640　の　5　％を求めよ。 \\)</v>
      </c>
      <c r="E70" s="50" t="str">
        <f t="shared" ca="1" si="42"/>
        <v>\\(\\quad 82 \\)</v>
      </c>
      <c r="F70" s="50" t="s">
        <v>62</v>
      </c>
      <c r="G70" s="50"/>
      <c r="H70" s="50">
        <v>0</v>
      </c>
      <c r="I70" s="89" t="str">
        <f t="shared" ca="1" si="43"/>
        <v>INSERT INTO math(tangen,question,answer,editor,date,count) VALUES('m4000','\\(\\quad 1640　の　5　％を求めよ。 \\)','\\(\\quad 82 \\)','harazono',NOW(),0);</v>
      </c>
      <c r="J70" s="78" t="s">
        <v>229</v>
      </c>
      <c r="K70" s="1">
        <f ca="1">O70*20</f>
        <v>1640</v>
      </c>
      <c r="M70" t="s">
        <v>256</v>
      </c>
      <c r="N70" s="1">
        <v>5</v>
      </c>
      <c r="O70" s="1">
        <f t="shared" ca="1" si="38"/>
        <v>82</v>
      </c>
      <c r="P70" t="s">
        <v>260</v>
      </c>
      <c r="Q70" t="s">
        <v>230</v>
      </c>
      <c r="R70">
        <f t="shared" si="36"/>
        <v>0.05</v>
      </c>
      <c r="S70" s="78" t="s">
        <v>229</v>
      </c>
      <c r="T70">
        <f t="shared" ca="1" si="37"/>
        <v>82</v>
      </c>
      <c r="V70" t="s">
        <v>230</v>
      </c>
      <c r="W70" t="str">
        <f t="shared" ca="1" si="39"/>
        <v>\\(\\quad 1640　の　5　％を求めよ。 \\)</v>
      </c>
      <c r="X70" t="str">
        <f t="shared" ca="1" si="40"/>
        <v>\\(\\quad 82 \\)</v>
      </c>
    </row>
    <row r="71" spans="1:24" x14ac:dyDescent="0.55000000000000004">
      <c r="A71" s="51" t="s">
        <v>60</v>
      </c>
      <c r="B71" s="51"/>
      <c r="C71" s="50" t="s">
        <v>115</v>
      </c>
      <c r="D71" s="50" t="str">
        <f t="shared" ca="1" si="41"/>
        <v>\\(\\quad 240　の　20　％を求めよ。 \\)</v>
      </c>
      <c r="E71" s="50" t="str">
        <f t="shared" ca="1" si="42"/>
        <v>\\(\\quad 48 \\)</v>
      </c>
      <c r="F71" s="50" t="s">
        <v>62</v>
      </c>
      <c r="G71" s="50"/>
      <c r="H71" s="50">
        <v>0</v>
      </c>
      <c r="I71" s="89" t="str">
        <f t="shared" ca="1" si="43"/>
        <v>INSERT INTO math(tangen,question,answer,editor,date,count) VALUES('m4000','\\(\\quad 240　の　20　％を求めよ。 \\)','\\(\\quad 48 \\)','harazono',NOW(),0);</v>
      </c>
      <c r="J71" s="78" t="s">
        <v>229</v>
      </c>
      <c r="K71" s="1">
        <f ca="1">O71*5</f>
        <v>240</v>
      </c>
      <c r="M71" t="s">
        <v>256</v>
      </c>
      <c r="N71" s="1">
        <v>20</v>
      </c>
      <c r="O71" s="1">
        <f t="shared" ca="1" si="38"/>
        <v>48</v>
      </c>
      <c r="P71" t="s">
        <v>260</v>
      </c>
      <c r="Q71" t="s">
        <v>230</v>
      </c>
      <c r="R71">
        <f t="shared" si="36"/>
        <v>0.2</v>
      </c>
      <c r="S71" s="78" t="s">
        <v>229</v>
      </c>
      <c r="T71">
        <f t="shared" ca="1" si="37"/>
        <v>48</v>
      </c>
      <c r="V71" t="s">
        <v>230</v>
      </c>
      <c r="W71" t="str">
        <f t="shared" ca="1" si="39"/>
        <v>\\(\\quad 240　の　20　％を求めよ。 \\)</v>
      </c>
      <c r="X71" t="str">
        <f t="shared" ca="1" si="40"/>
        <v>\\(\\quad 48 \\)</v>
      </c>
    </row>
    <row r="72" spans="1:24" x14ac:dyDescent="0.55000000000000004">
      <c r="A72" s="51" t="s">
        <v>60</v>
      </c>
      <c r="B72" s="51"/>
      <c r="C72" s="50" t="s">
        <v>115</v>
      </c>
      <c r="D72" s="50" t="str">
        <f t="shared" ca="1" si="41"/>
        <v>\\(\\quad 204　の　25　％を求めよ。 \\)</v>
      </c>
      <c r="E72" s="50" t="str">
        <f t="shared" ca="1" si="42"/>
        <v>\\(\\quad 51 \\)</v>
      </c>
      <c r="F72" s="50" t="s">
        <v>62</v>
      </c>
      <c r="G72" s="50"/>
      <c r="H72" s="50">
        <v>0</v>
      </c>
      <c r="I72" s="89" t="str">
        <f t="shared" ca="1" si="43"/>
        <v>INSERT INTO math(tangen,question,answer,editor,date,count) VALUES('m4000','\\(\\quad 204　の　25　％を求めよ。 \\)','\\(\\quad 51 \\)','harazono',NOW(),0);</v>
      </c>
      <c r="J72" s="78" t="s">
        <v>229</v>
      </c>
      <c r="K72" s="1">
        <f ca="1">O72*4</f>
        <v>204</v>
      </c>
      <c r="M72" t="s">
        <v>256</v>
      </c>
      <c r="N72" s="1">
        <v>25</v>
      </c>
      <c r="O72" s="1">
        <f t="shared" ca="1" si="38"/>
        <v>51</v>
      </c>
      <c r="P72" t="s">
        <v>260</v>
      </c>
      <c r="Q72" t="s">
        <v>230</v>
      </c>
      <c r="R72">
        <f t="shared" si="36"/>
        <v>0.25</v>
      </c>
      <c r="S72" s="78" t="s">
        <v>229</v>
      </c>
      <c r="T72">
        <f t="shared" ca="1" si="37"/>
        <v>51</v>
      </c>
      <c r="V72" t="s">
        <v>230</v>
      </c>
      <c r="W72" t="str">
        <f t="shared" ca="1" si="39"/>
        <v>\\(\\quad 204　の　25　％を求めよ。 \\)</v>
      </c>
      <c r="X72" t="str">
        <f t="shared" ca="1" si="40"/>
        <v>\\(\\quad 51 \\)</v>
      </c>
    </row>
    <row r="73" spans="1:24" x14ac:dyDescent="0.55000000000000004">
      <c r="A73" s="51" t="s">
        <v>60</v>
      </c>
      <c r="B73" s="51"/>
      <c r="C73" s="50" t="s">
        <v>115</v>
      </c>
      <c r="D73" s="50" t="str">
        <f t="shared" ca="1" si="41"/>
        <v>\\(\\quad 96　の　50　％を求めよ。 \\)</v>
      </c>
      <c r="E73" s="50" t="str">
        <f t="shared" ca="1" si="42"/>
        <v>\\(\\quad 48 \\)</v>
      </c>
      <c r="F73" s="50" t="s">
        <v>62</v>
      </c>
      <c r="G73" s="50"/>
      <c r="H73" s="50">
        <v>0</v>
      </c>
      <c r="I73" s="89" t="str">
        <f t="shared" ca="1" si="43"/>
        <v>INSERT INTO math(tangen,question,answer,editor,date,count) VALUES('m4000','\\(\\quad 96　の　50　％を求めよ。 \\)','\\(\\quad 48 \\)','harazono',NOW(),0);</v>
      </c>
      <c r="J73" s="78" t="s">
        <v>229</v>
      </c>
      <c r="K73" s="1">
        <f ca="1">O73*2</f>
        <v>96</v>
      </c>
      <c r="M73" t="s">
        <v>256</v>
      </c>
      <c r="N73" s="1">
        <v>50</v>
      </c>
      <c r="O73" s="1">
        <f t="shared" ca="1" si="38"/>
        <v>48</v>
      </c>
      <c r="P73" t="s">
        <v>260</v>
      </c>
      <c r="Q73" t="s">
        <v>230</v>
      </c>
      <c r="R73">
        <f t="shared" si="36"/>
        <v>0.5</v>
      </c>
      <c r="S73" s="78" t="s">
        <v>229</v>
      </c>
      <c r="T73">
        <f t="shared" ca="1" si="37"/>
        <v>48</v>
      </c>
      <c r="V73" t="s">
        <v>230</v>
      </c>
      <c r="W73" t="str">
        <f t="shared" ca="1" si="39"/>
        <v>\\(\\quad 96　の　50　％を求めよ。 \\)</v>
      </c>
      <c r="X73" t="str">
        <f t="shared" ca="1" si="40"/>
        <v>\\(\\quad 48 \\)</v>
      </c>
    </row>
    <row r="74" spans="1:24" x14ac:dyDescent="0.55000000000000004">
      <c r="A74" s="51" t="s">
        <v>60</v>
      </c>
      <c r="B74" s="51"/>
      <c r="C74" s="50" t="s">
        <v>115</v>
      </c>
      <c r="D74" s="50" t="str">
        <f t="shared" ca="1" si="41"/>
        <v>\\(\\quad 8400　個の　1　％は何個でしょうか。 \\)</v>
      </c>
      <c r="E74" s="50" t="str">
        <f t="shared" ca="1" si="42"/>
        <v>\\(\\quad 84個 \\)</v>
      </c>
      <c r="F74" s="50" t="s">
        <v>62</v>
      </c>
      <c r="G74" s="50"/>
      <c r="H74" s="50">
        <v>0</v>
      </c>
      <c r="I74" s="89" t="str">
        <f t="shared" ca="1" si="43"/>
        <v>INSERT INTO math(tangen,question,answer,editor,date,count) VALUES('m4000','\\(\\quad 8400　個の　1　％は何個でしょうか。 \\)','\\(\\quad 84個 \\)','harazono',NOW(),0);</v>
      </c>
      <c r="J74" s="78" t="s">
        <v>229</v>
      </c>
      <c r="K74" s="1">
        <f ca="1">O74*100</f>
        <v>8400</v>
      </c>
      <c r="M74" t="s">
        <v>258</v>
      </c>
      <c r="N74" s="1">
        <v>1</v>
      </c>
      <c r="O74" s="1">
        <f ca="1">RANDBETWEEN(10,99)</f>
        <v>84</v>
      </c>
      <c r="P74" t="s">
        <v>262</v>
      </c>
      <c r="Q74" t="s">
        <v>230</v>
      </c>
      <c r="R74">
        <f t="shared" si="36"/>
        <v>0.01</v>
      </c>
      <c r="S74" s="78" t="s">
        <v>229</v>
      </c>
      <c r="T74">
        <f t="shared" ca="1" si="37"/>
        <v>84</v>
      </c>
      <c r="U74" t="s">
        <v>254</v>
      </c>
      <c r="V74" t="s">
        <v>230</v>
      </c>
      <c r="W74" t="str">
        <f t="shared" ca="1" si="39"/>
        <v>\\(\\quad 8400　個の　1　％は何個でしょうか。 \\)</v>
      </c>
      <c r="X74" t="str">
        <f t="shared" ca="1" si="40"/>
        <v>\\(\\quad 84個 \\)</v>
      </c>
    </row>
    <row r="75" spans="1:24" x14ac:dyDescent="0.55000000000000004">
      <c r="A75" s="51" t="s">
        <v>60</v>
      </c>
      <c r="B75" s="51"/>
      <c r="C75" s="50" t="s">
        <v>115</v>
      </c>
      <c r="D75" s="50" t="str">
        <f t="shared" ca="1" si="41"/>
        <v>\\(\\quad 4550　個の　2　％は何個でしょうか。 \\)</v>
      </c>
      <c r="E75" s="50" t="str">
        <f t="shared" ca="1" si="42"/>
        <v>\\(\\quad 91個 \\)</v>
      </c>
      <c r="F75" s="50" t="s">
        <v>62</v>
      </c>
      <c r="G75" s="50"/>
      <c r="H75" s="50">
        <v>0</v>
      </c>
      <c r="I75" s="89" t="str">
        <f t="shared" ca="1" si="43"/>
        <v>INSERT INTO math(tangen,question,answer,editor,date,count) VALUES('m4000','\\(\\quad 4550　個の　2　％は何個でしょうか。 \\)','\\(\\quad 91個 \\)','harazono',NOW(),0);</v>
      </c>
      <c r="J75" s="78" t="s">
        <v>229</v>
      </c>
      <c r="K75" s="1">
        <f ca="1">O75*50</f>
        <v>4550</v>
      </c>
      <c r="M75" t="s">
        <v>258</v>
      </c>
      <c r="N75" s="1">
        <v>2</v>
      </c>
      <c r="O75" s="1">
        <f t="shared" ca="1" si="38"/>
        <v>91</v>
      </c>
      <c r="P75" t="s">
        <v>262</v>
      </c>
      <c r="Q75" t="s">
        <v>230</v>
      </c>
      <c r="R75">
        <f t="shared" si="36"/>
        <v>0.02</v>
      </c>
      <c r="S75" s="78" t="s">
        <v>229</v>
      </c>
      <c r="T75">
        <f t="shared" ca="1" si="37"/>
        <v>91</v>
      </c>
      <c r="U75" t="s">
        <v>254</v>
      </c>
      <c r="V75" t="s">
        <v>230</v>
      </c>
      <c r="W75" t="str">
        <f t="shared" ca="1" si="39"/>
        <v>\\(\\quad 4550　個の　2　％は何個でしょうか。 \\)</v>
      </c>
      <c r="X75" t="str">
        <f t="shared" ca="1" si="40"/>
        <v>\\(\\quad 91個 \\)</v>
      </c>
    </row>
    <row r="76" spans="1:24" x14ac:dyDescent="0.55000000000000004">
      <c r="A76" s="51" t="s">
        <v>60</v>
      </c>
      <c r="B76" s="51"/>
      <c r="C76" s="50" t="s">
        <v>115</v>
      </c>
      <c r="D76" s="50" t="str">
        <f t="shared" ca="1" si="41"/>
        <v>\\(\\quad 1925　個の　4　％は何個でしょうか。 \\)</v>
      </c>
      <c r="E76" s="50" t="str">
        <f t="shared" ca="1" si="42"/>
        <v>\\(\\quad 77個 \\)</v>
      </c>
      <c r="F76" s="50" t="s">
        <v>62</v>
      </c>
      <c r="G76" s="50"/>
      <c r="H76" s="50">
        <v>0</v>
      </c>
      <c r="I76" s="89" t="str">
        <f t="shared" ca="1" si="43"/>
        <v>INSERT INTO math(tangen,question,answer,editor,date,count) VALUES('m4000','\\(\\quad 1925　個の　4　％は何個でしょうか。 \\)','\\(\\quad 77個 \\)','harazono',NOW(),0);</v>
      </c>
      <c r="J76" s="78" t="s">
        <v>229</v>
      </c>
      <c r="K76" s="1">
        <f ca="1">O76*25</f>
        <v>1925</v>
      </c>
      <c r="M76" t="s">
        <v>258</v>
      </c>
      <c r="N76" s="1">
        <v>4</v>
      </c>
      <c r="O76" s="1">
        <f t="shared" ca="1" si="38"/>
        <v>77</v>
      </c>
      <c r="P76" t="s">
        <v>262</v>
      </c>
      <c r="Q76" t="s">
        <v>230</v>
      </c>
      <c r="R76">
        <f t="shared" si="36"/>
        <v>0.04</v>
      </c>
      <c r="S76" s="78" t="s">
        <v>229</v>
      </c>
      <c r="T76">
        <f t="shared" ca="1" si="37"/>
        <v>77</v>
      </c>
      <c r="U76" t="s">
        <v>254</v>
      </c>
      <c r="V76" t="s">
        <v>230</v>
      </c>
      <c r="W76" t="str">
        <f t="shared" ca="1" si="39"/>
        <v>\\(\\quad 1925　個の　4　％は何個でしょうか。 \\)</v>
      </c>
      <c r="X76" t="str">
        <f t="shared" ca="1" si="40"/>
        <v>\\(\\quad 77個 \\)</v>
      </c>
    </row>
    <row r="77" spans="1:24" x14ac:dyDescent="0.55000000000000004">
      <c r="A77" s="51" t="s">
        <v>60</v>
      </c>
      <c r="B77" s="51"/>
      <c r="C77" s="50" t="s">
        <v>115</v>
      </c>
      <c r="D77" s="50" t="str">
        <f t="shared" ca="1" si="41"/>
        <v>\\(\\quad 680　個の　5　％は何個でしょうか。 \\)</v>
      </c>
      <c r="E77" s="50" t="str">
        <f t="shared" ca="1" si="42"/>
        <v>\\(\\quad 34個 \\)</v>
      </c>
      <c r="F77" s="50" t="s">
        <v>62</v>
      </c>
      <c r="G77" s="50"/>
      <c r="H77" s="50">
        <v>0</v>
      </c>
      <c r="I77" s="89" t="str">
        <f t="shared" ca="1" si="43"/>
        <v>INSERT INTO math(tangen,question,answer,editor,date,count) VALUES('m4000','\\(\\quad 680　個の　5　％は何個でしょうか。 \\)','\\(\\quad 34個 \\)','harazono',NOW(),0);</v>
      </c>
      <c r="J77" s="78" t="s">
        <v>229</v>
      </c>
      <c r="K77" s="1">
        <f ca="1">O77*20</f>
        <v>680</v>
      </c>
      <c r="M77" t="s">
        <v>258</v>
      </c>
      <c r="N77" s="1">
        <v>5</v>
      </c>
      <c r="O77" s="1">
        <f t="shared" ca="1" si="38"/>
        <v>34</v>
      </c>
      <c r="P77" t="s">
        <v>262</v>
      </c>
      <c r="Q77" t="s">
        <v>230</v>
      </c>
      <c r="R77">
        <f t="shared" si="36"/>
        <v>0.05</v>
      </c>
      <c r="S77" s="78" t="s">
        <v>229</v>
      </c>
      <c r="T77">
        <f t="shared" ca="1" si="37"/>
        <v>34</v>
      </c>
      <c r="U77" t="s">
        <v>254</v>
      </c>
      <c r="V77" t="s">
        <v>230</v>
      </c>
      <c r="W77" t="str">
        <f t="shared" ca="1" si="39"/>
        <v>\\(\\quad 680　個の　5　％は何個でしょうか。 \\)</v>
      </c>
      <c r="X77" t="str">
        <f t="shared" ca="1" si="40"/>
        <v>\\(\\quad 34個 \\)</v>
      </c>
    </row>
    <row r="78" spans="1:24" x14ac:dyDescent="0.55000000000000004">
      <c r="A78" s="51" t="s">
        <v>60</v>
      </c>
      <c r="B78" s="51"/>
      <c r="C78" s="50" t="s">
        <v>115</v>
      </c>
      <c r="D78" s="50" t="str">
        <f t="shared" ca="1" si="41"/>
        <v>\\(\\quad 330　個の　20　％は何個でしょうか。 \\)</v>
      </c>
      <c r="E78" s="50" t="str">
        <f t="shared" ca="1" si="42"/>
        <v>\\(\\quad 66個 \\)</v>
      </c>
      <c r="F78" s="50" t="s">
        <v>62</v>
      </c>
      <c r="G78" s="50"/>
      <c r="H78" s="50">
        <v>0</v>
      </c>
      <c r="I78" s="89" t="str">
        <f t="shared" ca="1" si="43"/>
        <v>INSERT INTO math(tangen,question,answer,editor,date,count) VALUES('m4000','\\(\\quad 330　個の　20　％は何個でしょうか。 \\)','\\(\\quad 66個 \\)','harazono',NOW(),0);</v>
      </c>
      <c r="J78" s="78" t="s">
        <v>229</v>
      </c>
      <c r="K78" s="1">
        <f ca="1">O78*5</f>
        <v>330</v>
      </c>
      <c r="M78" t="s">
        <v>258</v>
      </c>
      <c r="N78" s="1">
        <v>20</v>
      </c>
      <c r="O78" s="1">
        <f t="shared" ca="1" si="38"/>
        <v>66</v>
      </c>
      <c r="P78" t="s">
        <v>262</v>
      </c>
      <c r="Q78" t="s">
        <v>230</v>
      </c>
      <c r="R78">
        <f t="shared" si="36"/>
        <v>0.2</v>
      </c>
      <c r="S78" s="78" t="s">
        <v>229</v>
      </c>
      <c r="T78">
        <f t="shared" ca="1" si="37"/>
        <v>66</v>
      </c>
      <c r="U78" t="s">
        <v>254</v>
      </c>
      <c r="V78" t="s">
        <v>230</v>
      </c>
      <c r="W78" t="str">
        <f t="shared" ca="1" si="39"/>
        <v>\\(\\quad 330　個の　20　％は何個でしょうか。 \\)</v>
      </c>
      <c r="X78" t="str">
        <f t="shared" ca="1" si="40"/>
        <v>\\(\\quad 66個 \\)</v>
      </c>
    </row>
    <row r="79" spans="1:24" x14ac:dyDescent="0.55000000000000004">
      <c r="A79" s="51" t="s">
        <v>60</v>
      </c>
      <c r="B79" s="51"/>
      <c r="C79" s="50" t="s">
        <v>115</v>
      </c>
      <c r="D79" s="50" t="str">
        <f t="shared" ca="1" si="41"/>
        <v>\\(\\quad 204　個の　25　％は何個でしょうか。 \\)</v>
      </c>
      <c r="E79" s="50" t="str">
        <f t="shared" ca="1" si="42"/>
        <v>\\(\\quad 51個 \\)</v>
      </c>
      <c r="F79" s="50" t="s">
        <v>62</v>
      </c>
      <c r="G79" s="50"/>
      <c r="H79" s="50">
        <v>0</v>
      </c>
      <c r="I79" s="89" t="str">
        <f t="shared" ca="1" si="43"/>
        <v>INSERT INTO math(tangen,question,answer,editor,date,count) VALUES('m4000','\\(\\quad 204　個の　25　％は何個でしょうか。 \\)','\\(\\quad 51個 \\)','harazono',NOW(),0);</v>
      </c>
      <c r="J79" s="78" t="s">
        <v>229</v>
      </c>
      <c r="K79" s="1">
        <f ca="1">O79*4</f>
        <v>204</v>
      </c>
      <c r="M79" t="s">
        <v>258</v>
      </c>
      <c r="N79" s="1">
        <v>25</v>
      </c>
      <c r="O79" s="1">
        <f t="shared" ca="1" si="38"/>
        <v>51</v>
      </c>
      <c r="P79" t="s">
        <v>262</v>
      </c>
      <c r="Q79" t="s">
        <v>230</v>
      </c>
      <c r="R79">
        <f t="shared" si="36"/>
        <v>0.25</v>
      </c>
      <c r="S79" s="78" t="s">
        <v>229</v>
      </c>
      <c r="T79">
        <f t="shared" ca="1" si="37"/>
        <v>51</v>
      </c>
      <c r="U79" t="s">
        <v>254</v>
      </c>
      <c r="V79" t="s">
        <v>230</v>
      </c>
      <c r="W79" t="str">
        <f t="shared" ca="1" si="39"/>
        <v>\\(\\quad 204　個の　25　％は何個でしょうか。 \\)</v>
      </c>
      <c r="X79" t="str">
        <f t="shared" ca="1" si="40"/>
        <v>\\(\\quad 51個 \\)</v>
      </c>
    </row>
    <row r="80" spans="1:24" x14ac:dyDescent="0.55000000000000004">
      <c r="A80" s="51" t="s">
        <v>60</v>
      </c>
      <c r="B80" s="51"/>
      <c r="C80" s="50" t="s">
        <v>115</v>
      </c>
      <c r="D80" s="50" t="str">
        <f t="shared" ca="1" si="41"/>
        <v>\\(\\quad 58　個の　50　％は何個でしょうか。 \\)</v>
      </c>
      <c r="E80" s="50" t="str">
        <f t="shared" ca="1" si="42"/>
        <v>\\(\\quad 29個 \\)</v>
      </c>
      <c r="F80" s="50" t="s">
        <v>62</v>
      </c>
      <c r="G80" s="50"/>
      <c r="H80" s="50">
        <v>0</v>
      </c>
      <c r="I80" s="89" t="str">
        <f t="shared" ca="1" si="43"/>
        <v>INSERT INTO math(tangen,question,answer,editor,date,count) VALUES('m4000','\\(\\quad 58　個の　50　％は何個でしょうか。 \\)','\\(\\quad 29個 \\)','harazono',NOW(),0);</v>
      </c>
      <c r="J80" s="78" t="s">
        <v>229</v>
      </c>
      <c r="K80" s="1">
        <f ca="1">O80*2</f>
        <v>58</v>
      </c>
      <c r="M80" t="s">
        <v>258</v>
      </c>
      <c r="N80" s="1">
        <v>50</v>
      </c>
      <c r="O80" s="1">
        <f t="shared" ca="1" si="38"/>
        <v>29</v>
      </c>
      <c r="P80" t="s">
        <v>262</v>
      </c>
      <c r="Q80" t="s">
        <v>230</v>
      </c>
      <c r="R80">
        <f t="shared" si="36"/>
        <v>0.5</v>
      </c>
      <c r="S80" s="78" t="s">
        <v>229</v>
      </c>
      <c r="T80">
        <f t="shared" ca="1" si="37"/>
        <v>29</v>
      </c>
      <c r="U80" t="s">
        <v>254</v>
      </c>
      <c r="V80" t="s">
        <v>230</v>
      </c>
      <c r="W80" t="str">
        <f t="shared" ca="1" si="39"/>
        <v>\\(\\quad 58　個の　50　％は何個でしょうか。 \\)</v>
      </c>
      <c r="X80" t="str">
        <f t="shared" ca="1" si="40"/>
        <v>\\(\\quad 29個 \\)</v>
      </c>
    </row>
    <row r="81" spans="1:24" x14ac:dyDescent="0.55000000000000004">
      <c r="A81" s="51" t="s">
        <v>60</v>
      </c>
      <c r="B81" s="51"/>
      <c r="C81" s="50" t="s">
        <v>115</v>
      </c>
      <c r="D81" s="50" t="str">
        <f t="shared" ca="1" si="41"/>
        <v>\\(\\quad 8300　円の　1　％は何円でしょうか。 \\)</v>
      </c>
      <c r="E81" s="50" t="str">
        <f t="shared" ca="1" si="42"/>
        <v>\\(\\quad 83円 \\)</v>
      </c>
      <c r="F81" s="50" t="s">
        <v>62</v>
      </c>
      <c r="G81" s="50"/>
      <c r="H81" s="50">
        <v>0</v>
      </c>
      <c r="I81" s="89" t="str">
        <f t="shared" ca="1" si="43"/>
        <v>INSERT INTO math(tangen,question,answer,editor,date,count) VALUES('m4000','\\(\\quad 8300　円の　1　％は何円でしょうか。 \\)','\\(\\quad 83円 \\)','harazono',NOW(),0);</v>
      </c>
      <c r="J81" s="78" t="s">
        <v>229</v>
      </c>
      <c r="K81" s="1">
        <f ca="1">O81*100</f>
        <v>8300</v>
      </c>
      <c r="M81" t="s">
        <v>257</v>
      </c>
      <c r="N81" s="1">
        <v>1</v>
      </c>
      <c r="O81" s="1">
        <f ca="1">RANDBETWEEN(10,99)</f>
        <v>83</v>
      </c>
      <c r="P81" t="s">
        <v>261</v>
      </c>
      <c r="Q81" t="s">
        <v>230</v>
      </c>
      <c r="R81">
        <f t="shared" si="36"/>
        <v>0.01</v>
      </c>
      <c r="S81" s="78" t="s">
        <v>229</v>
      </c>
      <c r="T81">
        <f t="shared" ca="1" si="37"/>
        <v>83</v>
      </c>
      <c r="U81" t="s">
        <v>253</v>
      </c>
      <c r="V81" t="s">
        <v>230</v>
      </c>
      <c r="W81" t="str">
        <f t="shared" ca="1" si="39"/>
        <v>\\(\\quad 8300　円の　1　％は何円でしょうか。 \\)</v>
      </c>
      <c r="X81" t="str">
        <f t="shared" ca="1" si="40"/>
        <v>\\(\\quad 83円 \\)</v>
      </c>
    </row>
    <row r="82" spans="1:24" x14ac:dyDescent="0.55000000000000004">
      <c r="A82" s="51" t="s">
        <v>60</v>
      </c>
      <c r="B82" s="51"/>
      <c r="C82" s="50" t="s">
        <v>115</v>
      </c>
      <c r="D82" s="50" t="str">
        <f t="shared" ca="1" si="41"/>
        <v>\\(\\quad 2400　円の　2　％は何円でしょうか。 \\)</v>
      </c>
      <c r="E82" s="50" t="str">
        <f t="shared" ca="1" si="42"/>
        <v>\\(\\quad 48円 \\)</v>
      </c>
      <c r="F82" s="50" t="s">
        <v>62</v>
      </c>
      <c r="G82" s="50"/>
      <c r="H82" s="50">
        <v>0</v>
      </c>
      <c r="I82" s="89" t="str">
        <f t="shared" ca="1" si="43"/>
        <v>INSERT INTO math(tangen,question,answer,editor,date,count) VALUES('m4000','\\(\\quad 2400　円の　2　％は何円でしょうか。 \\)','\\(\\quad 48円 \\)','harazono',NOW(),0);</v>
      </c>
      <c r="J82" s="78" t="s">
        <v>229</v>
      </c>
      <c r="K82" s="1">
        <f ca="1">O82*50</f>
        <v>2400</v>
      </c>
      <c r="M82" t="s">
        <v>257</v>
      </c>
      <c r="N82" s="1">
        <v>2</v>
      </c>
      <c r="O82" s="1">
        <f t="shared" ca="1" si="38"/>
        <v>48</v>
      </c>
      <c r="P82" t="s">
        <v>261</v>
      </c>
      <c r="Q82" t="s">
        <v>230</v>
      </c>
      <c r="R82">
        <f t="shared" si="36"/>
        <v>0.02</v>
      </c>
      <c r="S82" s="78" t="s">
        <v>229</v>
      </c>
      <c r="T82">
        <f t="shared" ca="1" si="37"/>
        <v>48</v>
      </c>
      <c r="U82" t="s">
        <v>253</v>
      </c>
      <c r="V82" t="s">
        <v>230</v>
      </c>
      <c r="W82" t="str">
        <f t="shared" ca="1" si="39"/>
        <v>\\(\\quad 2400　円の　2　％は何円でしょうか。 \\)</v>
      </c>
      <c r="X82" t="str">
        <f t="shared" ca="1" si="40"/>
        <v>\\(\\quad 48円 \\)</v>
      </c>
    </row>
    <row r="83" spans="1:24" x14ac:dyDescent="0.55000000000000004">
      <c r="A83" s="51" t="s">
        <v>60</v>
      </c>
      <c r="B83" s="51"/>
      <c r="C83" s="50" t="s">
        <v>115</v>
      </c>
      <c r="D83" s="50" t="str">
        <f t="shared" ca="1" si="41"/>
        <v>\\(\\quad 2150　円の　4　％は何円でしょうか。 \\)</v>
      </c>
      <c r="E83" s="50" t="str">
        <f t="shared" ca="1" si="42"/>
        <v>\\(\\quad 86円 \\)</v>
      </c>
      <c r="F83" s="50" t="s">
        <v>62</v>
      </c>
      <c r="G83" s="50"/>
      <c r="H83" s="50">
        <v>0</v>
      </c>
      <c r="I83" s="89" t="str">
        <f t="shared" ca="1" si="43"/>
        <v>INSERT INTO math(tangen,question,answer,editor,date,count) VALUES('m4000','\\(\\quad 2150　円の　4　％は何円でしょうか。 \\)','\\(\\quad 86円 \\)','harazono',NOW(),0);</v>
      </c>
      <c r="J83" s="78" t="s">
        <v>229</v>
      </c>
      <c r="K83" s="1">
        <f ca="1">O83*25</f>
        <v>2150</v>
      </c>
      <c r="M83" t="s">
        <v>257</v>
      </c>
      <c r="N83" s="1">
        <v>4</v>
      </c>
      <c r="O83" s="1">
        <f t="shared" ca="1" si="38"/>
        <v>86</v>
      </c>
      <c r="P83" t="s">
        <v>261</v>
      </c>
      <c r="Q83" t="s">
        <v>230</v>
      </c>
      <c r="R83">
        <f t="shared" si="36"/>
        <v>0.04</v>
      </c>
      <c r="S83" s="78" t="s">
        <v>229</v>
      </c>
      <c r="T83">
        <f t="shared" ca="1" si="37"/>
        <v>86</v>
      </c>
      <c r="U83" t="s">
        <v>253</v>
      </c>
      <c r="V83" t="s">
        <v>230</v>
      </c>
      <c r="W83" t="str">
        <f t="shared" ca="1" si="39"/>
        <v>\\(\\quad 2150　円の　4　％は何円でしょうか。 \\)</v>
      </c>
      <c r="X83" t="str">
        <f t="shared" ca="1" si="40"/>
        <v>\\(\\quad 86円 \\)</v>
      </c>
    </row>
    <row r="84" spans="1:24" x14ac:dyDescent="0.55000000000000004">
      <c r="A84" s="51" t="s">
        <v>60</v>
      </c>
      <c r="B84" s="51"/>
      <c r="C84" s="50" t="s">
        <v>115</v>
      </c>
      <c r="D84" s="50" t="str">
        <f t="shared" ca="1" si="41"/>
        <v>\\(\\quad 520　円の　5　％は何円でしょうか。 \\)</v>
      </c>
      <c r="E84" s="50" t="str">
        <f t="shared" ca="1" si="42"/>
        <v>\\(\\quad 26円 \\)</v>
      </c>
      <c r="F84" s="50" t="s">
        <v>62</v>
      </c>
      <c r="G84" s="50"/>
      <c r="H84" s="50">
        <v>0</v>
      </c>
      <c r="I84" s="89" t="str">
        <f t="shared" ca="1" si="43"/>
        <v>INSERT INTO math(tangen,question,answer,editor,date,count) VALUES('m4000','\\(\\quad 520　円の　5　％は何円でしょうか。 \\)','\\(\\quad 26円 \\)','harazono',NOW(),0);</v>
      </c>
      <c r="J84" s="78" t="s">
        <v>229</v>
      </c>
      <c r="K84" s="1">
        <f ca="1">O84*20</f>
        <v>520</v>
      </c>
      <c r="M84" t="s">
        <v>257</v>
      </c>
      <c r="N84" s="1">
        <v>5</v>
      </c>
      <c r="O84" s="1">
        <f t="shared" ca="1" si="38"/>
        <v>26</v>
      </c>
      <c r="P84" t="s">
        <v>261</v>
      </c>
      <c r="Q84" t="s">
        <v>230</v>
      </c>
      <c r="R84">
        <f t="shared" si="36"/>
        <v>0.05</v>
      </c>
      <c r="S84" s="78" t="s">
        <v>229</v>
      </c>
      <c r="T84">
        <f t="shared" ca="1" si="37"/>
        <v>26</v>
      </c>
      <c r="U84" t="s">
        <v>253</v>
      </c>
      <c r="V84" t="s">
        <v>230</v>
      </c>
      <c r="W84" t="str">
        <f t="shared" ca="1" si="39"/>
        <v>\\(\\quad 520　円の　5　％は何円でしょうか。 \\)</v>
      </c>
      <c r="X84" t="str">
        <f t="shared" ca="1" si="40"/>
        <v>\\(\\quad 26円 \\)</v>
      </c>
    </row>
    <row r="85" spans="1:24" x14ac:dyDescent="0.55000000000000004">
      <c r="A85" s="51" t="s">
        <v>60</v>
      </c>
      <c r="B85" s="51"/>
      <c r="C85" s="50" t="s">
        <v>115</v>
      </c>
      <c r="D85" s="50" t="str">
        <f t="shared" ca="1" si="41"/>
        <v>\\(\\quad 405　円の　20　％は何円でしょうか。 \\)</v>
      </c>
      <c r="E85" s="50" t="str">
        <f t="shared" ca="1" si="42"/>
        <v>\\(\\quad 81円 \\)</v>
      </c>
      <c r="F85" s="50" t="s">
        <v>62</v>
      </c>
      <c r="G85" s="50"/>
      <c r="H85" s="50">
        <v>0</v>
      </c>
      <c r="I85" s="89" t="str">
        <f t="shared" ca="1" si="43"/>
        <v>INSERT INTO math(tangen,question,answer,editor,date,count) VALUES('m4000','\\(\\quad 405　円の　20　％は何円でしょうか。 \\)','\\(\\quad 81円 \\)','harazono',NOW(),0);</v>
      </c>
      <c r="J85" s="78" t="s">
        <v>229</v>
      </c>
      <c r="K85" s="1">
        <f ca="1">O85*5</f>
        <v>405</v>
      </c>
      <c r="M85" t="s">
        <v>257</v>
      </c>
      <c r="N85" s="1">
        <v>20</v>
      </c>
      <c r="O85" s="1">
        <f t="shared" ca="1" si="38"/>
        <v>81</v>
      </c>
      <c r="P85" t="s">
        <v>261</v>
      </c>
      <c r="Q85" t="s">
        <v>230</v>
      </c>
      <c r="R85">
        <f t="shared" si="36"/>
        <v>0.2</v>
      </c>
      <c r="S85" s="78" t="s">
        <v>229</v>
      </c>
      <c r="T85">
        <f t="shared" ca="1" si="37"/>
        <v>81</v>
      </c>
      <c r="U85" t="s">
        <v>253</v>
      </c>
      <c r="V85" t="s">
        <v>230</v>
      </c>
      <c r="W85" t="str">
        <f t="shared" ca="1" si="39"/>
        <v>\\(\\quad 405　円の　20　％は何円でしょうか。 \\)</v>
      </c>
      <c r="X85" t="str">
        <f t="shared" ca="1" si="40"/>
        <v>\\(\\quad 81円 \\)</v>
      </c>
    </row>
    <row r="86" spans="1:24" x14ac:dyDescent="0.55000000000000004">
      <c r="A86" s="51" t="s">
        <v>60</v>
      </c>
      <c r="B86" s="51"/>
      <c r="C86" s="50" t="s">
        <v>115</v>
      </c>
      <c r="D86" s="50" t="str">
        <f t="shared" ca="1" si="41"/>
        <v>\\(\\quad 64　円の　25　％は何円でしょうか。 \\)</v>
      </c>
      <c r="E86" s="50" t="str">
        <f t="shared" ca="1" si="42"/>
        <v>\\(\\quad 16円 \\)</v>
      </c>
      <c r="F86" s="50" t="s">
        <v>62</v>
      </c>
      <c r="G86" s="50"/>
      <c r="H86" s="50">
        <v>0</v>
      </c>
      <c r="I86" s="89" t="str">
        <f t="shared" ca="1" si="43"/>
        <v>INSERT INTO math(tangen,question,answer,editor,date,count) VALUES('m4000','\\(\\quad 64　円の　25　％は何円でしょうか。 \\)','\\(\\quad 16円 \\)','harazono',NOW(),0);</v>
      </c>
      <c r="J86" s="78" t="s">
        <v>229</v>
      </c>
      <c r="K86" s="1">
        <f ca="1">O86*4</f>
        <v>64</v>
      </c>
      <c r="M86" t="s">
        <v>257</v>
      </c>
      <c r="N86" s="1">
        <v>25</v>
      </c>
      <c r="O86" s="1">
        <f t="shared" ca="1" si="38"/>
        <v>16</v>
      </c>
      <c r="P86" t="s">
        <v>261</v>
      </c>
      <c r="Q86" t="s">
        <v>230</v>
      </c>
      <c r="R86">
        <f t="shared" si="36"/>
        <v>0.25</v>
      </c>
      <c r="S86" s="78" t="s">
        <v>229</v>
      </c>
      <c r="T86">
        <f t="shared" ca="1" si="37"/>
        <v>16</v>
      </c>
      <c r="U86" t="s">
        <v>253</v>
      </c>
      <c r="V86" t="s">
        <v>230</v>
      </c>
      <c r="W86" t="str">
        <f t="shared" ca="1" si="39"/>
        <v>\\(\\quad 64　円の　25　％は何円でしょうか。 \\)</v>
      </c>
      <c r="X86" t="str">
        <f t="shared" ca="1" si="40"/>
        <v>\\(\\quad 16円 \\)</v>
      </c>
    </row>
    <row r="87" spans="1:24" x14ac:dyDescent="0.55000000000000004">
      <c r="A87" s="51" t="s">
        <v>60</v>
      </c>
      <c r="B87" s="51"/>
      <c r="C87" s="50" t="s">
        <v>115</v>
      </c>
      <c r="D87" s="50" t="str">
        <f t="shared" ca="1" si="41"/>
        <v>\\(\\quad 76　円の　50　％は何円でしょうか。 \\)</v>
      </c>
      <c r="E87" s="50" t="str">
        <f t="shared" ca="1" si="42"/>
        <v>\\(\\quad 38円 \\)</v>
      </c>
      <c r="F87" s="50" t="s">
        <v>62</v>
      </c>
      <c r="G87" s="50"/>
      <c r="H87" s="50">
        <v>0</v>
      </c>
      <c r="I87" s="89" t="str">
        <f t="shared" ca="1" si="43"/>
        <v>INSERT INTO math(tangen,question,answer,editor,date,count) VALUES('m4000','\\(\\quad 76　円の　50　％は何円でしょうか。 \\)','\\(\\quad 38円 \\)','harazono',NOW(),0);</v>
      </c>
      <c r="J87" s="78" t="s">
        <v>229</v>
      </c>
      <c r="K87" s="1">
        <f ca="1">O87*2</f>
        <v>76</v>
      </c>
      <c r="M87" t="s">
        <v>257</v>
      </c>
      <c r="N87" s="1">
        <v>50</v>
      </c>
      <c r="O87" s="1">
        <f t="shared" ca="1" si="38"/>
        <v>38</v>
      </c>
      <c r="P87" t="s">
        <v>261</v>
      </c>
      <c r="Q87" t="s">
        <v>230</v>
      </c>
      <c r="R87">
        <f t="shared" si="36"/>
        <v>0.5</v>
      </c>
      <c r="S87" s="78" t="s">
        <v>229</v>
      </c>
      <c r="T87">
        <f t="shared" ca="1" si="37"/>
        <v>38</v>
      </c>
      <c r="U87" t="s">
        <v>253</v>
      </c>
      <c r="V87" t="s">
        <v>230</v>
      </c>
      <c r="W87" t="str">
        <f t="shared" ca="1" si="39"/>
        <v>\\(\\quad 76　円の　50　％は何円でしょうか。 \\)</v>
      </c>
      <c r="X87" t="str">
        <f t="shared" ca="1" si="40"/>
        <v>\\(\\quad 38円 \\)</v>
      </c>
    </row>
    <row r="88" spans="1:24" x14ac:dyDescent="0.55000000000000004">
      <c r="A88" s="51" t="s">
        <v>60</v>
      </c>
      <c r="B88" s="51"/>
      <c r="C88" s="50" t="s">
        <v>115</v>
      </c>
      <c r="D88" s="50" t="str">
        <f t="shared" ca="1" si="41"/>
        <v>\\(\\quad 470　円の　10　％は何円でしょうか。 \\)</v>
      </c>
      <c r="E88" s="50" t="str">
        <f t="shared" ca="1" si="42"/>
        <v>\\(\\quad 47円 \\)</v>
      </c>
      <c r="F88" s="50" t="s">
        <v>62</v>
      </c>
      <c r="G88" s="50"/>
      <c r="H88" s="50">
        <v>0</v>
      </c>
      <c r="I88" s="89" t="str">
        <f t="shared" ca="1" si="43"/>
        <v>INSERT INTO math(tangen,question,answer,editor,date,count) VALUES('m4000','\\(\\quad 470　円の　10　％は何円でしょうか。 \\)','\\(\\quad 47円 \\)','harazono',NOW(),0);</v>
      </c>
      <c r="J88" s="78" t="s">
        <v>229</v>
      </c>
      <c r="K88" s="1">
        <f t="shared" ref="K88:K99" ca="1" si="44">O88*10</f>
        <v>470</v>
      </c>
      <c r="M88" t="s">
        <v>257</v>
      </c>
      <c r="N88" s="1">
        <v>10</v>
      </c>
      <c r="O88" s="1">
        <f ca="1">RANDBETWEEN(10,99)</f>
        <v>47</v>
      </c>
      <c r="P88" t="s">
        <v>261</v>
      </c>
      <c r="Q88" t="s">
        <v>230</v>
      </c>
      <c r="R88">
        <f t="shared" si="36"/>
        <v>0.1</v>
      </c>
      <c r="S88" s="78" t="s">
        <v>229</v>
      </c>
      <c r="T88">
        <f t="shared" ca="1" si="37"/>
        <v>47</v>
      </c>
      <c r="U88" t="s">
        <v>253</v>
      </c>
      <c r="V88" t="s">
        <v>230</v>
      </c>
      <c r="W88" t="str">
        <f t="shared" ca="1" si="39"/>
        <v>\\(\\quad 470　円の　10　％は何円でしょうか。 \\)</v>
      </c>
      <c r="X88" t="str">
        <f t="shared" ca="1" si="40"/>
        <v>\\(\\quad 47円 \\)</v>
      </c>
    </row>
    <row r="89" spans="1:24" x14ac:dyDescent="0.55000000000000004">
      <c r="A89" s="51" t="s">
        <v>60</v>
      </c>
      <c r="B89" s="51"/>
      <c r="C89" s="50" t="s">
        <v>115</v>
      </c>
      <c r="D89" s="50" t="str">
        <f t="shared" ca="1" si="41"/>
        <v>\\(\\quad 830　個の　10　％は何個でしょうか。 \\)</v>
      </c>
      <c r="E89" s="50" t="str">
        <f t="shared" ca="1" si="42"/>
        <v>\\(\\quad 83個 \\)</v>
      </c>
      <c r="F89" s="50" t="s">
        <v>62</v>
      </c>
      <c r="G89" s="50"/>
      <c r="H89" s="50">
        <v>0</v>
      </c>
      <c r="I89" s="89" t="str">
        <f t="shared" ca="1" si="43"/>
        <v>INSERT INTO math(tangen,question,answer,editor,date,count) VALUES('m4000','\\(\\quad 830　個の　10　％は何個でしょうか。 \\)','\\(\\quad 83個 \\)','harazono',NOW(),0);</v>
      </c>
      <c r="J89" s="78" t="s">
        <v>229</v>
      </c>
      <c r="K89" s="1">
        <f t="shared" ca="1" si="44"/>
        <v>830</v>
      </c>
      <c r="M89" t="s">
        <v>258</v>
      </c>
      <c r="N89" s="1">
        <v>10</v>
      </c>
      <c r="O89" s="1">
        <f t="shared" ref="O89:O100" ca="1" si="45">RANDBETWEEN(10,99)</f>
        <v>83</v>
      </c>
      <c r="P89" t="s">
        <v>262</v>
      </c>
      <c r="Q89" t="s">
        <v>230</v>
      </c>
      <c r="R89">
        <f t="shared" si="36"/>
        <v>0.1</v>
      </c>
      <c r="S89" s="78" t="s">
        <v>229</v>
      </c>
      <c r="T89">
        <f t="shared" ca="1" si="37"/>
        <v>83</v>
      </c>
      <c r="U89" t="s">
        <v>254</v>
      </c>
      <c r="V89" t="s">
        <v>230</v>
      </c>
      <c r="W89" t="str">
        <f t="shared" ca="1" si="39"/>
        <v>\\(\\quad 830　個の　10　％は何個でしょうか。 \\)</v>
      </c>
      <c r="X89" t="str">
        <f t="shared" ca="1" si="40"/>
        <v>\\(\\quad 83個 \\)</v>
      </c>
    </row>
    <row r="90" spans="1:24" x14ac:dyDescent="0.55000000000000004">
      <c r="A90" s="51" t="s">
        <v>60</v>
      </c>
      <c r="B90" s="51"/>
      <c r="C90" s="50" t="s">
        <v>115</v>
      </c>
      <c r="D90" s="50" t="str">
        <f t="shared" ca="1" si="41"/>
        <v>\\(\\quad 700　円の　10　％は何円でしょうか。 \\)</v>
      </c>
      <c r="E90" s="50" t="str">
        <f t="shared" ca="1" si="42"/>
        <v>\\(\\quad 70円 \\)</v>
      </c>
      <c r="F90" s="50" t="s">
        <v>62</v>
      </c>
      <c r="G90" s="50"/>
      <c r="H90" s="50">
        <v>0</v>
      </c>
      <c r="I90" s="89" t="str">
        <f t="shared" ca="1" si="43"/>
        <v>INSERT INTO math(tangen,question,answer,editor,date,count) VALUES('m4000','\\(\\quad 700　円の　10　％は何円でしょうか。 \\)','\\(\\quad 70円 \\)','harazono',NOW(),0);</v>
      </c>
      <c r="J90" s="78" t="s">
        <v>229</v>
      </c>
      <c r="K90" s="1">
        <f t="shared" ca="1" si="44"/>
        <v>700</v>
      </c>
      <c r="M90" t="s">
        <v>257</v>
      </c>
      <c r="N90" s="1">
        <v>10</v>
      </c>
      <c r="O90" s="1">
        <f t="shared" ca="1" si="45"/>
        <v>70</v>
      </c>
      <c r="P90" t="s">
        <v>261</v>
      </c>
      <c r="Q90" t="s">
        <v>230</v>
      </c>
      <c r="R90">
        <f t="shared" si="36"/>
        <v>0.1</v>
      </c>
      <c r="S90" s="78" t="s">
        <v>229</v>
      </c>
      <c r="T90">
        <f t="shared" ca="1" si="37"/>
        <v>70</v>
      </c>
      <c r="U90" t="s">
        <v>253</v>
      </c>
      <c r="V90" t="s">
        <v>230</v>
      </c>
      <c r="W90" t="str">
        <f t="shared" ca="1" si="39"/>
        <v>\\(\\quad 700　円の　10　％は何円でしょうか。 \\)</v>
      </c>
      <c r="X90" t="str">
        <f t="shared" ca="1" si="40"/>
        <v>\\(\\quad 70円 \\)</v>
      </c>
    </row>
    <row r="91" spans="1:24" x14ac:dyDescent="0.55000000000000004">
      <c r="A91" s="51" t="s">
        <v>60</v>
      </c>
      <c r="B91" s="51"/>
      <c r="C91" s="50" t="s">
        <v>115</v>
      </c>
      <c r="D91" s="50" t="str">
        <f t="shared" ca="1" si="41"/>
        <v>\\(\\quad 990　個の　10　％は何個でしょうか。 \\)</v>
      </c>
      <c r="E91" s="50" t="str">
        <f t="shared" ca="1" si="42"/>
        <v>\\(\\quad 99個 \\)</v>
      </c>
      <c r="F91" s="50" t="s">
        <v>62</v>
      </c>
      <c r="G91" s="50"/>
      <c r="H91" s="50">
        <v>0</v>
      </c>
      <c r="I91" s="89" t="str">
        <f t="shared" ca="1" si="43"/>
        <v>INSERT INTO math(tangen,question,answer,editor,date,count) VALUES('m4000','\\(\\quad 990　個の　10　％は何個でしょうか。 \\)','\\(\\quad 99個 \\)','harazono',NOW(),0);</v>
      </c>
      <c r="J91" s="78" t="s">
        <v>229</v>
      </c>
      <c r="K91" s="1">
        <f t="shared" ca="1" si="44"/>
        <v>990</v>
      </c>
      <c r="M91" t="s">
        <v>258</v>
      </c>
      <c r="N91" s="1">
        <v>10</v>
      </c>
      <c r="O91" s="1">
        <f t="shared" ca="1" si="45"/>
        <v>99</v>
      </c>
      <c r="P91" t="s">
        <v>262</v>
      </c>
      <c r="Q91" t="s">
        <v>230</v>
      </c>
      <c r="R91">
        <f t="shared" si="36"/>
        <v>0.1</v>
      </c>
      <c r="S91" s="78" t="s">
        <v>229</v>
      </c>
      <c r="T91">
        <f t="shared" ca="1" si="37"/>
        <v>99</v>
      </c>
      <c r="U91" t="s">
        <v>254</v>
      </c>
      <c r="V91" t="s">
        <v>230</v>
      </c>
      <c r="W91" t="str">
        <f t="shared" ca="1" si="39"/>
        <v>\\(\\quad 990　個の　10　％は何個でしょうか。 \\)</v>
      </c>
      <c r="X91" t="str">
        <f t="shared" ca="1" si="40"/>
        <v>\\(\\quad 99個 \\)</v>
      </c>
    </row>
    <row r="92" spans="1:24" x14ac:dyDescent="0.55000000000000004">
      <c r="A92" s="51" t="s">
        <v>60</v>
      </c>
      <c r="B92" s="51"/>
      <c r="C92" s="50" t="s">
        <v>115</v>
      </c>
      <c r="D92" s="50" t="str">
        <f t="shared" ca="1" si="41"/>
        <v>\\(\\quad 550　円の　10　％は何円でしょうか。 \\)</v>
      </c>
      <c r="E92" s="50" t="str">
        <f t="shared" ca="1" si="42"/>
        <v>\\(\\quad 55円 \\)</v>
      </c>
      <c r="F92" s="50" t="s">
        <v>62</v>
      </c>
      <c r="G92" s="50"/>
      <c r="H92" s="50">
        <v>0</v>
      </c>
      <c r="I92" s="89" t="str">
        <f t="shared" ca="1" si="43"/>
        <v>INSERT INTO math(tangen,question,answer,editor,date,count) VALUES('m4000','\\(\\quad 550　円の　10　％は何円でしょうか。 \\)','\\(\\quad 55円 \\)','harazono',NOW(),0);</v>
      </c>
      <c r="J92" s="78" t="s">
        <v>229</v>
      </c>
      <c r="K92" s="1">
        <f t="shared" ca="1" si="44"/>
        <v>550</v>
      </c>
      <c r="M92" t="s">
        <v>257</v>
      </c>
      <c r="N92" s="1">
        <v>10</v>
      </c>
      <c r="O92" s="1">
        <f t="shared" ca="1" si="45"/>
        <v>55</v>
      </c>
      <c r="P92" t="s">
        <v>261</v>
      </c>
      <c r="Q92" t="s">
        <v>230</v>
      </c>
      <c r="R92">
        <f t="shared" si="36"/>
        <v>0.1</v>
      </c>
      <c r="S92" s="78" t="s">
        <v>229</v>
      </c>
      <c r="T92">
        <f t="shared" ca="1" si="37"/>
        <v>55</v>
      </c>
      <c r="U92" t="s">
        <v>253</v>
      </c>
      <c r="V92" t="s">
        <v>230</v>
      </c>
      <c r="W92" t="str">
        <f t="shared" ca="1" si="39"/>
        <v>\\(\\quad 550　円の　10　％は何円でしょうか。 \\)</v>
      </c>
      <c r="X92" t="str">
        <f t="shared" ca="1" si="40"/>
        <v>\\(\\quad 55円 \\)</v>
      </c>
    </row>
    <row r="93" spans="1:24" x14ac:dyDescent="0.55000000000000004">
      <c r="A93" s="51" t="s">
        <v>60</v>
      </c>
      <c r="B93" s="51"/>
      <c r="C93" s="50" t="s">
        <v>115</v>
      </c>
      <c r="D93" s="50" t="str">
        <f t="shared" ca="1" si="41"/>
        <v>\\(\\quad 670　個の　10　％は何個でしょうか。 \\)</v>
      </c>
      <c r="E93" s="50" t="str">
        <f t="shared" ca="1" si="42"/>
        <v>\\(\\quad 67個 \\)</v>
      </c>
      <c r="F93" s="50" t="s">
        <v>62</v>
      </c>
      <c r="G93" s="50"/>
      <c r="H93" s="50">
        <v>0</v>
      </c>
      <c r="I93" s="89" t="str">
        <f t="shared" ca="1" si="43"/>
        <v>INSERT INTO math(tangen,question,answer,editor,date,count) VALUES('m4000','\\(\\quad 670　個の　10　％は何個でしょうか。 \\)','\\(\\quad 67個 \\)','harazono',NOW(),0);</v>
      </c>
      <c r="J93" s="78" t="s">
        <v>229</v>
      </c>
      <c r="K93" s="1">
        <f t="shared" ca="1" si="44"/>
        <v>670</v>
      </c>
      <c r="M93" t="s">
        <v>258</v>
      </c>
      <c r="N93" s="1">
        <v>10</v>
      </c>
      <c r="O93" s="1">
        <f t="shared" ca="1" si="45"/>
        <v>67</v>
      </c>
      <c r="P93" t="s">
        <v>262</v>
      </c>
      <c r="Q93" t="s">
        <v>230</v>
      </c>
      <c r="R93">
        <f t="shared" si="36"/>
        <v>0.1</v>
      </c>
      <c r="S93" s="78" t="s">
        <v>229</v>
      </c>
      <c r="T93">
        <f t="shared" ca="1" si="37"/>
        <v>67</v>
      </c>
      <c r="U93" t="s">
        <v>254</v>
      </c>
      <c r="V93" t="s">
        <v>230</v>
      </c>
      <c r="W93" t="str">
        <f t="shared" ca="1" si="39"/>
        <v>\\(\\quad 670　個の　10　％は何個でしょうか。 \\)</v>
      </c>
      <c r="X93" t="str">
        <f t="shared" ca="1" si="40"/>
        <v>\\(\\quad 67個 \\)</v>
      </c>
    </row>
    <row r="94" spans="1:24" x14ac:dyDescent="0.55000000000000004">
      <c r="A94" s="51" t="s">
        <v>60</v>
      </c>
      <c r="B94" s="51"/>
      <c r="C94" s="50" t="s">
        <v>115</v>
      </c>
      <c r="D94" s="50" t="str">
        <f t="shared" ca="1" si="41"/>
        <v>\\(\\quad 330　の　10　％を求めよ。 \\)</v>
      </c>
      <c r="E94" s="50" t="str">
        <f t="shared" ca="1" si="42"/>
        <v>\\(\\quad 33 \\)</v>
      </c>
      <c r="F94" s="50" t="s">
        <v>62</v>
      </c>
      <c r="G94" s="50"/>
      <c r="H94" s="50">
        <v>0</v>
      </c>
      <c r="I94" s="89" t="str">
        <f t="shared" ca="1" si="43"/>
        <v>INSERT INTO math(tangen,question,answer,editor,date,count) VALUES('m4000','\\(\\quad 330　の　10　％を求めよ。 \\)','\\(\\quad 33 \\)','harazono',NOW(),0);</v>
      </c>
      <c r="J94" s="78" t="s">
        <v>229</v>
      </c>
      <c r="K94" s="1">
        <f t="shared" ca="1" si="44"/>
        <v>330</v>
      </c>
      <c r="M94" t="s">
        <v>256</v>
      </c>
      <c r="N94" s="1">
        <v>10</v>
      </c>
      <c r="O94" s="1">
        <f t="shared" ca="1" si="45"/>
        <v>33</v>
      </c>
      <c r="P94" t="s">
        <v>260</v>
      </c>
      <c r="Q94" t="s">
        <v>230</v>
      </c>
      <c r="R94">
        <f t="shared" si="36"/>
        <v>0.1</v>
      </c>
      <c r="S94" s="78" t="s">
        <v>229</v>
      </c>
      <c r="T94">
        <f t="shared" ca="1" si="37"/>
        <v>33</v>
      </c>
      <c r="V94" t="s">
        <v>230</v>
      </c>
      <c r="W94" t="str">
        <f t="shared" ca="1" si="39"/>
        <v>\\(\\quad 330　の　10　％を求めよ。 \\)</v>
      </c>
      <c r="X94" t="str">
        <f t="shared" ca="1" si="40"/>
        <v>\\(\\quad 33 \\)</v>
      </c>
    </row>
    <row r="95" spans="1:24" x14ac:dyDescent="0.55000000000000004">
      <c r="A95" s="51" t="s">
        <v>60</v>
      </c>
      <c r="B95" s="51"/>
      <c r="C95" s="50" t="s">
        <v>115</v>
      </c>
      <c r="D95" s="50" t="str">
        <f t="shared" ca="1" si="41"/>
        <v>\\(\\quad 860　の　10　％を求めよ。 \\)</v>
      </c>
      <c r="E95" s="50" t="str">
        <f t="shared" ca="1" si="42"/>
        <v>\\(\\quad 86 \\)</v>
      </c>
      <c r="F95" s="50" t="s">
        <v>62</v>
      </c>
      <c r="G95" s="50"/>
      <c r="H95" s="50">
        <v>0</v>
      </c>
      <c r="I95" s="89" t="str">
        <f t="shared" ca="1" si="43"/>
        <v>INSERT INTO math(tangen,question,answer,editor,date,count) VALUES('m4000','\\(\\quad 860　の　10　％を求めよ。 \\)','\\(\\quad 86 \\)','harazono',NOW(),0);</v>
      </c>
      <c r="J95" s="78" t="s">
        <v>229</v>
      </c>
      <c r="K95" s="1">
        <f t="shared" ca="1" si="44"/>
        <v>860</v>
      </c>
      <c r="M95" t="s">
        <v>256</v>
      </c>
      <c r="N95" s="1">
        <v>10</v>
      </c>
      <c r="O95" s="1">
        <f t="shared" ca="1" si="45"/>
        <v>86</v>
      </c>
      <c r="P95" t="s">
        <v>260</v>
      </c>
      <c r="Q95" t="s">
        <v>230</v>
      </c>
      <c r="R95">
        <f t="shared" si="36"/>
        <v>0.1</v>
      </c>
      <c r="S95" s="78" t="s">
        <v>229</v>
      </c>
      <c r="T95">
        <f t="shared" ca="1" si="37"/>
        <v>86</v>
      </c>
      <c r="V95" t="s">
        <v>230</v>
      </c>
      <c r="W95" t="str">
        <f t="shared" ca="1" si="39"/>
        <v>\\(\\quad 860　の　10　％を求めよ。 \\)</v>
      </c>
      <c r="X95" t="str">
        <f t="shared" ca="1" si="40"/>
        <v>\\(\\quad 86 \\)</v>
      </c>
    </row>
    <row r="96" spans="1:24" x14ac:dyDescent="0.55000000000000004">
      <c r="A96" s="51" t="s">
        <v>60</v>
      </c>
      <c r="B96" s="51"/>
      <c r="C96" s="50" t="s">
        <v>115</v>
      </c>
      <c r="D96" s="50" t="str">
        <f t="shared" ca="1" si="41"/>
        <v>\\(\\quad 950　の　10　％を求めよ。 \\)</v>
      </c>
      <c r="E96" s="50" t="str">
        <f t="shared" ca="1" si="42"/>
        <v>\\(\\quad 95 \\)</v>
      </c>
      <c r="F96" s="50" t="s">
        <v>62</v>
      </c>
      <c r="G96" s="50"/>
      <c r="H96" s="50">
        <v>0</v>
      </c>
      <c r="I96" s="89" t="str">
        <f t="shared" ca="1" si="43"/>
        <v>INSERT INTO math(tangen,question,answer,editor,date,count) VALUES('m4000','\\(\\quad 950　の　10　％を求めよ。 \\)','\\(\\quad 95 \\)','harazono',NOW(),0);</v>
      </c>
      <c r="J96" s="78" t="s">
        <v>229</v>
      </c>
      <c r="K96" s="1">
        <f t="shared" ca="1" si="44"/>
        <v>950</v>
      </c>
      <c r="M96" t="s">
        <v>256</v>
      </c>
      <c r="N96" s="1">
        <v>10</v>
      </c>
      <c r="O96" s="1">
        <f t="shared" ca="1" si="45"/>
        <v>95</v>
      </c>
      <c r="P96" t="s">
        <v>260</v>
      </c>
      <c r="Q96" t="s">
        <v>230</v>
      </c>
      <c r="R96">
        <f t="shared" si="36"/>
        <v>0.1</v>
      </c>
      <c r="S96" s="78" t="s">
        <v>229</v>
      </c>
      <c r="T96">
        <f t="shared" ca="1" si="37"/>
        <v>95</v>
      </c>
      <c r="V96" t="s">
        <v>230</v>
      </c>
      <c r="W96" t="str">
        <f t="shared" ca="1" si="39"/>
        <v>\\(\\quad 950　の　10　％を求めよ。 \\)</v>
      </c>
      <c r="X96" t="str">
        <f t="shared" ca="1" si="40"/>
        <v>\\(\\quad 95 \\)</v>
      </c>
    </row>
    <row r="97" spans="1:24" x14ac:dyDescent="0.55000000000000004">
      <c r="A97" s="51" t="s">
        <v>60</v>
      </c>
      <c r="B97" s="51"/>
      <c r="C97" s="50" t="s">
        <v>115</v>
      </c>
      <c r="D97" s="50" t="str">
        <f t="shared" ca="1" si="41"/>
        <v>\\(\\quad 420　の　10　％を求めよ。 \\)</v>
      </c>
      <c r="E97" s="50" t="str">
        <f t="shared" ca="1" si="42"/>
        <v>\\(\\quad 42 \\)</v>
      </c>
      <c r="F97" s="50" t="s">
        <v>62</v>
      </c>
      <c r="G97" s="50"/>
      <c r="H97" s="50">
        <v>0</v>
      </c>
      <c r="I97" s="89" t="str">
        <f t="shared" ca="1" si="43"/>
        <v>INSERT INTO math(tangen,question,answer,editor,date,count) VALUES('m4000','\\(\\quad 420　の　10　％を求めよ。 \\)','\\(\\quad 42 \\)','harazono',NOW(),0);</v>
      </c>
      <c r="J97" s="78" t="s">
        <v>229</v>
      </c>
      <c r="K97" s="1">
        <f t="shared" ca="1" si="44"/>
        <v>420</v>
      </c>
      <c r="M97" t="s">
        <v>256</v>
      </c>
      <c r="N97" s="1">
        <v>10</v>
      </c>
      <c r="O97" s="1">
        <f t="shared" ca="1" si="45"/>
        <v>42</v>
      </c>
      <c r="P97" t="s">
        <v>260</v>
      </c>
      <c r="Q97" t="s">
        <v>230</v>
      </c>
      <c r="R97">
        <f t="shared" si="36"/>
        <v>0.1</v>
      </c>
      <c r="S97" s="78" t="s">
        <v>229</v>
      </c>
      <c r="T97">
        <f t="shared" ca="1" si="37"/>
        <v>42</v>
      </c>
      <c r="V97" t="s">
        <v>230</v>
      </c>
      <c r="W97" t="str">
        <f t="shared" ca="1" si="39"/>
        <v>\\(\\quad 420　の　10　％を求めよ。 \\)</v>
      </c>
      <c r="X97" t="str">
        <f t="shared" ca="1" si="40"/>
        <v>\\(\\quad 42 \\)</v>
      </c>
    </row>
    <row r="98" spans="1:24" x14ac:dyDescent="0.55000000000000004">
      <c r="A98" s="51" t="s">
        <v>60</v>
      </c>
      <c r="B98" s="51"/>
      <c r="C98" s="50" t="s">
        <v>115</v>
      </c>
      <c r="D98" s="50" t="str">
        <f t="shared" ca="1" si="41"/>
        <v>\\(\\quad 190　の　10　％を求めよ。 \\)</v>
      </c>
      <c r="E98" s="50" t="str">
        <f t="shared" ca="1" si="42"/>
        <v>\\(\\quad 19 \\)</v>
      </c>
      <c r="F98" s="50" t="s">
        <v>62</v>
      </c>
      <c r="G98" s="50"/>
      <c r="H98" s="50">
        <v>0</v>
      </c>
      <c r="I98" s="89" t="str">
        <f t="shared" ca="1" si="43"/>
        <v>INSERT INTO math(tangen,question,answer,editor,date,count) VALUES('m4000','\\(\\quad 190　の　10　％を求めよ。 \\)','\\(\\quad 19 \\)','harazono',NOW(),0);</v>
      </c>
      <c r="J98" s="78" t="s">
        <v>229</v>
      </c>
      <c r="K98" s="1">
        <f t="shared" ca="1" si="44"/>
        <v>190</v>
      </c>
      <c r="M98" t="s">
        <v>256</v>
      </c>
      <c r="N98" s="1">
        <v>10</v>
      </c>
      <c r="O98" s="1">
        <f t="shared" ca="1" si="45"/>
        <v>19</v>
      </c>
      <c r="P98" t="s">
        <v>260</v>
      </c>
      <c r="Q98" t="s">
        <v>230</v>
      </c>
      <c r="R98">
        <f t="shared" si="36"/>
        <v>0.1</v>
      </c>
      <c r="S98" s="78" t="s">
        <v>229</v>
      </c>
      <c r="T98">
        <f t="shared" ca="1" si="37"/>
        <v>19</v>
      </c>
      <c r="V98" t="s">
        <v>230</v>
      </c>
      <c r="W98" t="str">
        <f t="shared" ref="W98:W118" ca="1" si="46">J98&amp;K98&amp;L98&amp;M98&amp;N98&amp;P98&amp;Q98</f>
        <v>\\(\\quad 190　の　10　％を求めよ。 \\)</v>
      </c>
      <c r="X98" t="str">
        <f t="shared" ref="X98:X118" ca="1" si="47">S98&amp;T98&amp;U98&amp;V98</f>
        <v>\\(\\quad 19 \\)</v>
      </c>
    </row>
    <row r="99" spans="1:24" x14ac:dyDescent="0.55000000000000004">
      <c r="A99" s="51" t="s">
        <v>60</v>
      </c>
      <c r="B99" s="51"/>
      <c r="C99" s="50" t="s">
        <v>115</v>
      </c>
      <c r="D99" s="50" t="str">
        <f t="shared" ca="1" si="41"/>
        <v>\\(\\quad 600　の　10　％を求めよ。 \\)</v>
      </c>
      <c r="E99" s="50" t="str">
        <f t="shared" ca="1" si="42"/>
        <v>\\(\\quad 60 \\)</v>
      </c>
      <c r="F99" s="50" t="s">
        <v>62</v>
      </c>
      <c r="G99" s="50"/>
      <c r="H99" s="50">
        <v>0</v>
      </c>
      <c r="I99" s="89" t="str">
        <f t="shared" ca="1" si="43"/>
        <v>INSERT INTO math(tangen,question,answer,editor,date,count) VALUES('m4000','\\(\\quad 600　の　10　％を求めよ。 \\)','\\(\\quad 60 \\)','harazono',NOW(),0);</v>
      </c>
      <c r="J99" s="78" t="s">
        <v>229</v>
      </c>
      <c r="K99" s="1">
        <f t="shared" ca="1" si="44"/>
        <v>600</v>
      </c>
      <c r="M99" t="s">
        <v>256</v>
      </c>
      <c r="N99" s="1">
        <v>10</v>
      </c>
      <c r="O99" s="1">
        <f t="shared" ca="1" si="45"/>
        <v>60</v>
      </c>
      <c r="P99" t="s">
        <v>260</v>
      </c>
      <c r="Q99" t="s">
        <v>230</v>
      </c>
      <c r="R99">
        <f t="shared" si="36"/>
        <v>0.1</v>
      </c>
      <c r="S99" s="78" t="s">
        <v>229</v>
      </c>
      <c r="T99">
        <f t="shared" ca="1" si="37"/>
        <v>60</v>
      </c>
      <c r="V99" t="s">
        <v>230</v>
      </c>
      <c r="W99" t="str">
        <f t="shared" ca="1" si="46"/>
        <v>\\(\\quad 600　の　10　％を求めよ。 \\)</v>
      </c>
      <c r="X99" t="str">
        <f t="shared" ca="1" si="47"/>
        <v>\\(\\quad 60 \\)</v>
      </c>
    </row>
    <row r="100" spans="1:24" x14ac:dyDescent="0.55000000000000004">
      <c r="A100" s="51" t="s">
        <v>60</v>
      </c>
      <c r="B100" s="51"/>
      <c r="C100" s="50" t="s">
        <v>115</v>
      </c>
      <c r="D100" s="50" t="str">
        <f t="shared" ca="1" si="41"/>
        <v>\\(\\quad 1125　円の　8　％は何円でしょうか。 \\)</v>
      </c>
      <c r="E100" s="50" t="str">
        <f t="shared" ca="1" si="42"/>
        <v>\\(\\quad 90円 \\)</v>
      </c>
      <c r="F100" s="50" t="s">
        <v>62</v>
      </c>
      <c r="G100" s="50"/>
      <c r="H100" s="50">
        <v>0</v>
      </c>
      <c r="I100" s="89" t="str">
        <f t="shared" ca="1" si="43"/>
        <v>INSERT INTO math(tangen,question,answer,editor,date,count) VALUES('m4000','\\(\\quad 1125　円の　8　％は何円でしょうか。 \\)','\\(\\quad 90円 \\)','harazono',NOW(),0);</v>
      </c>
      <c r="J100" s="78" t="s">
        <v>229</v>
      </c>
      <c r="K100" s="1">
        <f ca="1">O100*12.5</f>
        <v>1125</v>
      </c>
      <c r="M100" t="s">
        <v>257</v>
      </c>
      <c r="N100" s="1">
        <v>8</v>
      </c>
      <c r="O100" s="1">
        <f t="shared" ca="1" si="45"/>
        <v>90</v>
      </c>
      <c r="P100" t="s">
        <v>261</v>
      </c>
      <c r="Q100" t="s">
        <v>230</v>
      </c>
      <c r="R100">
        <f t="shared" si="36"/>
        <v>0.08</v>
      </c>
      <c r="S100" s="78" t="s">
        <v>229</v>
      </c>
      <c r="T100">
        <f t="shared" ca="1" si="37"/>
        <v>90</v>
      </c>
      <c r="U100" t="s">
        <v>253</v>
      </c>
      <c r="V100" t="s">
        <v>230</v>
      </c>
      <c r="W100" t="str">
        <f t="shared" ca="1" si="46"/>
        <v>\\(\\quad 1125　円の　8　％は何円でしょうか。 \\)</v>
      </c>
      <c r="X100" t="str">
        <f t="shared" ca="1" si="47"/>
        <v>\\(\\quad 90円 \\)</v>
      </c>
    </row>
    <row r="101" spans="1:24" x14ac:dyDescent="0.55000000000000004">
      <c r="A101" s="51" t="s">
        <v>60</v>
      </c>
      <c r="B101" s="51"/>
      <c r="C101" s="50" t="s">
        <v>115</v>
      </c>
      <c r="D101" s="50" t="str">
        <f t="shared" ca="1" si="41"/>
        <v>\\(\\quad 550　個の　8　％は何個でしょうか。 \\)</v>
      </c>
      <c r="E101" s="50" t="str">
        <f t="shared" ca="1" si="42"/>
        <v>\\(\\quad 44個 \\)</v>
      </c>
      <c r="F101" s="50" t="s">
        <v>62</v>
      </c>
      <c r="G101" s="50"/>
      <c r="H101" s="50">
        <v>0</v>
      </c>
      <c r="I101" s="89" t="str">
        <f t="shared" ca="1" si="43"/>
        <v>INSERT INTO math(tangen,question,answer,editor,date,count) VALUES('m4000','\\(\\quad 550　個の　8　％は何個でしょうか。 \\)','\\(\\quad 44個 \\)','harazono',NOW(),0);</v>
      </c>
      <c r="J101" s="78" t="s">
        <v>229</v>
      </c>
      <c r="K101" s="1">
        <f ca="1">O101*50</f>
        <v>550</v>
      </c>
      <c r="M101" t="s">
        <v>258</v>
      </c>
      <c r="N101" s="1">
        <v>8</v>
      </c>
      <c r="O101" s="1">
        <f ca="1">RANDBETWEEN(5,50)</f>
        <v>11</v>
      </c>
      <c r="P101" t="s">
        <v>262</v>
      </c>
      <c r="Q101" t="s">
        <v>230</v>
      </c>
      <c r="R101">
        <f t="shared" si="36"/>
        <v>0.08</v>
      </c>
      <c r="S101" s="78" t="s">
        <v>229</v>
      </c>
      <c r="T101">
        <f t="shared" ca="1" si="37"/>
        <v>44</v>
      </c>
      <c r="U101" t="s">
        <v>254</v>
      </c>
      <c r="V101" t="s">
        <v>230</v>
      </c>
      <c r="W101" t="str">
        <f t="shared" ca="1" si="46"/>
        <v>\\(\\quad 550　個の　8　％は何個でしょうか。 \\)</v>
      </c>
      <c r="X101" t="str">
        <f t="shared" ca="1" si="47"/>
        <v>\\(\\quad 44個 \\)</v>
      </c>
    </row>
    <row r="102" spans="1:24" x14ac:dyDescent="0.55000000000000004">
      <c r="A102" s="51" t="s">
        <v>60</v>
      </c>
      <c r="B102" s="51"/>
      <c r="C102" s="50" t="s">
        <v>115</v>
      </c>
      <c r="D102" s="50" t="str">
        <f t="shared" ca="1" si="41"/>
        <v>\\(\\quad 2150　円の　8　％は何円でしょうか。 \\)</v>
      </c>
      <c r="E102" s="50" t="str">
        <f t="shared" ca="1" si="42"/>
        <v>\\(\\quad 172円 \\)</v>
      </c>
      <c r="F102" s="50" t="s">
        <v>62</v>
      </c>
      <c r="G102" s="50"/>
      <c r="H102" s="50">
        <v>0</v>
      </c>
      <c r="I102" s="89" t="str">
        <f t="shared" ca="1" si="43"/>
        <v>INSERT INTO math(tangen,question,answer,editor,date,count) VALUES('m4000','\\(\\quad 2150　円の　8　％は何円でしょうか。 \\)','\\(\\quad 172円 \\)','harazono',NOW(),0);</v>
      </c>
      <c r="J102" s="78" t="s">
        <v>229</v>
      </c>
      <c r="K102" s="1">
        <f ca="1">O102*50</f>
        <v>2150</v>
      </c>
      <c r="M102" t="s">
        <v>257</v>
      </c>
      <c r="N102" s="1">
        <v>8</v>
      </c>
      <c r="O102" s="1">
        <f t="shared" ref="O102:O109" ca="1" si="48">RANDBETWEEN(5,50)</f>
        <v>43</v>
      </c>
      <c r="P102" t="s">
        <v>261</v>
      </c>
      <c r="Q102" t="s">
        <v>230</v>
      </c>
      <c r="R102">
        <f t="shared" si="36"/>
        <v>0.08</v>
      </c>
      <c r="S102" s="78" t="s">
        <v>229</v>
      </c>
      <c r="T102">
        <f t="shared" ca="1" si="37"/>
        <v>172</v>
      </c>
      <c r="U102" t="s">
        <v>253</v>
      </c>
      <c r="V102" t="s">
        <v>230</v>
      </c>
      <c r="W102" t="str">
        <f t="shared" ca="1" si="46"/>
        <v>\\(\\quad 2150　円の　8　％は何円でしょうか。 \\)</v>
      </c>
      <c r="X102" t="str">
        <f t="shared" ca="1" si="47"/>
        <v>\\(\\quad 172円 \\)</v>
      </c>
    </row>
    <row r="103" spans="1:24" x14ac:dyDescent="0.55000000000000004">
      <c r="A103" s="51" t="s">
        <v>60</v>
      </c>
      <c r="B103" s="51"/>
      <c r="C103" s="50" t="s">
        <v>115</v>
      </c>
      <c r="D103" s="50" t="str">
        <f t="shared" ca="1" si="41"/>
        <v>\\(\\quad 500　個の　8　％は何個でしょうか。 \\)</v>
      </c>
      <c r="E103" s="50" t="str">
        <f t="shared" ca="1" si="42"/>
        <v>\\(\\quad 40個 \\)</v>
      </c>
      <c r="F103" s="50" t="s">
        <v>62</v>
      </c>
      <c r="G103" s="50"/>
      <c r="H103" s="50">
        <v>0</v>
      </c>
      <c r="I103" s="89" t="str">
        <f t="shared" ca="1" si="43"/>
        <v>INSERT INTO math(tangen,question,answer,editor,date,count) VALUES('m4000','\\(\\quad 500　個の　8　％は何個でしょうか。 \\)','\\(\\quad 40個 \\)','harazono',NOW(),0);</v>
      </c>
      <c r="J103" s="78" t="s">
        <v>229</v>
      </c>
      <c r="K103" s="1">
        <f ca="1">O103*50</f>
        <v>500</v>
      </c>
      <c r="M103" t="s">
        <v>258</v>
      </c>
      <c r="N103" s="1">
        <v>8</v>
      </c>
      <c r="O103" s="1">
        <f t="shared" ca="1" si="48"/>
        <v>10</v>
      </c>
      <c r="P103" t="s">
        <v>262</v>
      </c>
      <c r="Q103" t="s">
        <v>230</v>
      </c>
      <c r="R103">
        <f t="shared" si="36"/>
        <v>0.08</v>
      </c>
      <c r="S103" s="78" t="s">
        <v>229</v>
      </c>
      <c r="T103">
        <f t="shared" ca="1" si="37"/>
        <v>40</v>
      </c>
      <c r="U103" t="s">
        <v>254</v>
      </c>
      <c r="V103" t="s">
        <v>230</v>
      </c>
      <c r="W103" t="str">
        <f t="shared" ca="1" si="46"/>
        <v>\\(\\quad 500　個の　8　％は何個でしょうか。 \\)</v>
      </c>
      <c r="X103" t="str">
        <f t="shared" ca="1" si="47"/>
        <v>\\(\\quad 40個 \\)</v>
      </c>
    </row>
    <row r="104" spans="1:24" x14ac:dyDescent="0.55000000000000004">
      <c r="A104" s="51" t="s">
        <v>60</v>
      </c>
      <c r="B104" s="51"/>
      <c r="C104" s="50" t="s">
        <v>115</v>
      </c>
      <c r="D104" s="50" t="str">
        <f t="shared" ca="1" si="41"/>
        <v>\\(\\quad 1200　円の　8　％は何円でしょうか。 \\)</v>
      </c>
      <c r="E104" s="50" t="str">
        <f t="shared" ca="1" si="42"/>
        <v>\\(\\quad 96円 \\)</v>
      </c>
      <c r="F104" s="50" t="s">
        <v>62</v>
      </c>
      <c r="G104" s="50"/>
      <c r="H104" s="50">
        <v>0</v>
      </c>
      <c r="I104" s="89" t="str">
        <f t="shared" ca="1" si="43"/>
        <v>INSERT INTO math(tangen,question,answer,editor,date,count) VALUES('m4000','\\(\\quad 1200　円の　8　％は何円でしょうか。 \\)','\\(\\quad 96円 \\)','harazono',NOW(),0);</v>
      </c>
      <c r="J104" s="78" t="s">
        <v>229</v>
      </c>
      <c r="K104" s="1">
        <f ca="1">O104*50</f>
        <v>1200</v>
      </c>
      <c r="M104" t="s">
        <v>257</v>
      </c>
      <c r="N104" s="1">
        <v>8</v>
      </c>
      <c r="O104" s="1">
        <f t="shared" ca="1" si="48"/>
        <v>24</v>
      </c>
      <c r="P104" t="s">
        <v>261</v>
      </c>
      <c r="Q104" t="s">
        <v>230</v>
      </c>
      <c r="R104">
        <f t="shared" si="36"/>
        <v>0.08</v>
      </c>
      <c r="S104" s="78" t="s">
        <v>229</v>
      </c>
      <c r="T104">
        <f t="shared" ca="1" si="37"/>
        <v>96</v>
      </c>
      <c r="U104" t="s">
        <v>253</v>
      </c>
      <c r="V104" t="s">
        <v>230</v>
      </c>
      <c r="W104" t="str">
        <f t="shared" ca="1" si="46"/>
        <v>\\(\\quad 1200　円の　8　％は何円でしょうか。 \\)</v>
      </c>
      <c r="X104" t="str">
        <f t="shared" ca="1" si="47"/>
        <v>\\(\\quad 96円 \\)</v>
      </c>
    </row>
    <row r="105" spans="1:24" x14ac:dyDescent="0.55000000000000004">
      <c r="A105" s="51" t="s">
        <v>60</v>
      </c>
      <c r="B105" s="51"/>
      <c r="C105" s="50" t="s">
        <v>115</v>
      </c>
      <c r="D105" s="50" t="str">
        <f t="shared" ca="1" si="41"/>
        <v>\\(\\quad 1550　個の　8　％は何個でしょうか。 \\)</v>
      </c>
      <c r="E105" s="50" t="str">
        <f t="shared" ca="1" si="42"/>
        <v>\\(\\quad 124個 \\)</v>
      </c>
      <c r="F105" s="50" t="s">
        <v>62</v>
      </c>
      <c r="G105" s="50"/>
      <c r="H105" s="50">
        <v>0</v>
      </c>
      <c r="I105" s="89" t="str">
        <f t="shared" ca="1" si="43"/>
        <v>INSERT INTO math(tangen,question,answer,editor,date,count) VALUES('m4000','\\(\\quad 1550　個の　8　％は何個でしょうか。 \\)','\\(\\quad 124個 \\)','harazono',NOW(),0);</v>
      </c>
      <c r="J105" s="78" t="s">
        <v>229</v>
      </c>
      <c r="K105" s="1">
        <f ca="1">O105*50</f>
        <v>1550</v>
      </c>
      <c r="M105" t="s">
        <v>258</v>
      </c>
      <c r="N105" s="1">
        <v>8</v>
      </c>
      <c r="O105" s="1">
        <f t="shared" ca="1" si="48"/>
        <v>31</v>
      </c>
      <c r="P105" t="s">
        <v>262</v>
      </c>
      <c r="Q105" t="s">
        <v>230</v>
      </c>
      <c r="R105">
        <f t="shared" si="36"/>
        <v>0.08</v>
      </c>
      <c r="S105" s="78" t="s">
        <v>229</v>
      </c>
      <c r="T105">
        <f t="shared" ca="1" si="37"/>
        <v>124</v>
      </c>
      <c r="U105" t="s">
        <v>254</v>
      </c>
      <c r="V105" t="s">
        <v>230</v>
      </c>
      <c r="W105" t="str">
        <f t="shared" ca="1" si="46"/>
        <v>\\(\\quad 1550　個の　8　％は何個でしょうか。 \\)</v>
      </c>
      <c r="X105" t="str">
        <f t="shared" ca="1" si="47"/>
        <v>\\(\\quad 124個 \\)</v>
      </c>
    </row>
    <row r="106" spans="1:24" x14ac:dyDescent="0.55000000000000004">
      <c r="A106" s="51" t="s">
        <v>60</v>
      </c>
      <c r="B106" s="51"/>
      <c r="C106" s="50" t="s">
        <v>115</v>
      </c>
      <c r="D106" s="50" t="str">
        <f t="shared" ca="1" si="41"/>
        <v>\\(\\quad 2150　の　9　％を求めよ。 \\)</v>
      </c>
      <c r="E106" s="50" t="str">
        <f t="shared" ca="1" si="42"/>
        <v>\\(\\quad 193.5 \\)</v>
      </c>
      <c r="F106" s="50" t="s">
        <v>62</v>
      </c>
      <c r="G106" s="50"/>
      <c r="H106" s="50">
        <v>0</v>
      </c>
      <c r="I106" s="89" t="str">
        <f t="shared" ca="1" si="43"/>
        <v>INSERT INTO math(tangen,question,answer,editor,date,count) VALUES('m4000','\\(\\quad 2150　の　9　％を求めよ。 \\)','\\(\\quad 193.5 \\)','harazono',NOW(),0);</v>
      </c>
      <c r="J106" s="78" t="s">
        <v>229</v>
      </c>
      <c r="K106" s="1">
        <f t="shared" ref="K106:K108" ca="1" si="49">O106*50</f>
        <v>2150</v>
      </c>
      <c r="M106" t="s">
        <v>256</v>
      </c>
      <c r="N106" s="1">
        <v>9</v>
      </c>
      <c r="O106" s="1">
        <f t="shared" ca="1" si="48"/>
        <v>43</v>
      </c>
      <c r="P106" t="s">
        <v>260</v>
      </c>
      <c r="Q106" t="s">
        <v>230</v>
      </c>
      <c r="R106">
        <f t="shared" ref="R106:R108" si="50">N106*0.01</f>
        <v>0.09</v>
      </c>
      <c r="S106" s="78" t="s">
        <v>229</v>
      </c>
      <c r="T106">
        <f t="shared" ref="T106:T108" ca="1" si="51">K106*R106</f>
        <v>193.5</v>
      </c>
      <c r="V106" t="s">
        <v>230</v>
      </c>
      <c r="W106" t="str">
        <f t="shared" ca="1" si="46"/>
        <v>\\(\\quad 2150　の　9　％を求めよ。 \\)</v>
      </c>
      <c r="X106" t="str">
        <f t="shared" ca="1" si="47"/>
        <v>\\(\\quad 193.5 \\)</v>
      </c>
    </row>
    <row r="107" spans="1:24" x14ac:dyDescent="0.55000000000000004">
      <c r="A107" s="51" t="s">
        <v>60</v>
      </c>
      <c r="B107" s="51"/>
      <c r="C107" s="50" t="s">
        <v>115</v>
      </c>
      <c r="D107" s="50" t="str">
        <f t="shared" ca="1" si="41"/>
        <v>\\(\\quad 950　の　10　％を求めよ。 \\)</v>
      </c>
      <c r="E107" s="50" t="str">
        <f t="shared" ca="1" si="42"/>
        <v>\\(\\quad 95 \\)</v>
      </c>
      <c r="F107" s="50" t="s">
        <v>62</v>
      </c>
      <c r="G107" s="50"/>
      <c r="H107" s="50">
        <v>0</v>
      </c>
      <c r="I107" s="89" t="str">
        <f t="shared" ca="1" si="43"/>
        <v>INSERT INTO math(tangen,question,answer,editor,date,count) VALUES('m4000','\\(\\quad 950　の　10　％を求めよ。 \\)','\\(\\quad 95 \\)','harazono',NOW(),0);</v>
      </c>
      <c r="J107" s="78" t="s">
        <v>229</v>
      </c>
      <c r="K107" s="1">
        <f t="shared" ca="1" si="49"/>
        <v>950</v>
      </c>
      <c r="M107" t="s">
        <v>256</v>
      </c>
      <c r="N107" s="1">
        <v>10</v>
      </c>
      <c r="O107" s="1">
        <f t="shared" ca="1" si="48"/>
        <v>19</v>
      </c>
      <c r="P107" t="s">
        <v>260</v>
      </c>
      <c r="Q107" t="s">
        <v>230</v>
      </c>
      <c r="R107">
        <f t="shared" si="50"/>
        <v>0.1</v>
      </c>
      <c r="S107" s="78" t="s">
        <v>229</v>
      </c>
      <c r="T107">
        <f t="shared" ca="1" si="51"/>
        <v>95</v>
      </c>
      <c r="V107" t="s">
        <v>230</v>
      </c>
      <c r="W107" t="str">
        <f t="shared" ca="1" si="46"/>
        <v>\\(\\quad 950　の　10　％を求めよ。 \\)</v>
      </c>
      <c r="X107" t="str">
        <f t="shared" ca="1" si="47"/>
        <v>\\(\\quad 95 \\)</v>
      </c>
    </row>
    <row r="108" spans="1:24" x14ac:dyDescent="0.55000000000000004">
      <c r="A108" s="51" t="s">
        <v>60</v>
      </c>
      <c r="B108" s="51"/>
      <c r="C108" s="50" t="s">
        <v>115</v>
      </c>
      <c r="D108" s="50" t="str">
        <f t="shared" ca="1" si="41"/>
        <v>\\(\\quad 1000　の　11　％を求めよ。 \\)</v>
      </c>
      <c r="E108" s="50" t="str">
        <f t="shared" ca="1" si="42"/>
        <v>\\(\\quad 110 \\)</v>
      </c>
      <c r="F108" s="50" t="s">
        <v>62</v>
      </c>
      <c r="G108" s="50"/>
      <c r="H108" s="50">
        <v>0</v>
      </c>
      <c r="I108" s="89" t="str">
        <f t="shared" ca="1" si="43"/>
        <v>INSERT INTO math(tangen,question,answer,editor,date,count) VALUES('m4000','\\(\\quad 1000　の　11　％を求めよ。 \\)','\\(\\quad 110 \\)','harazono',NOW(),0);</v>
      </c>
      <c r="J108" s="78" t="s">
        <v>229</v>
      </c>
      <c r="K108" s="1">
        <f t="shared" ca="1" si="49"/>
        <v>1000</v>
      </c>
      <c r="M108" t="s">
        <v>256</v>
      </c>
      <c r="N108" s="1">
        <v>11</v>
      </c>
      <c r="O108" s="1">
        <f t="shared" ca="1" si="48"/>
        <v>20</v>
      </c>
      <c r="P108" t="s">
        <v>260</v>
      </c>
      <c r="Q108" t="s">
        <v>230</v>
      </c>
      <c r="R108">
        <f t="shared" si="50"/>
        <v>0.11</v>
      </c>
      <c r="S108" s="78" t="s">
        <v>229</v>
      </c>
      <c r="T108">
        <f t="shared" ca="1" si="51"/>
        <v>110</v>
      </c>
      <c r="V108" t="s">
        <v>230</v>
      </c>
      <c r="W108" t="str">
        <f t="shared" ca="1" si="46"/>
        <v>\\(\\quad 1000　の　11　％を求めよ。 \\)</v>
      </c>
      <c r="X108" t="str">
        <f t="shared" ca="1" si="47"/>
        <v>\\(\\quad 110 \\)</v>
      </c>
    </row>
    <row r="109" spans="1:24" x14ac:dyDescent="0.55000000000000004">
      <c r="A109" s="51" t="s">
        <v>60</v>
      </c>
      <c r="B109" s="51"/>
      <c r="C109" s="50" t="s">
        <v>115</v>
      </c>
      <c r="D109" s="50" t="str">
        <f t="shared" ca="1" si="41"/>
        <v>\\(\\quad 2200　の　8　％を求めよ。 \\)</v>
      </c>
      <c r="E109" s="50" t="str">
        <f t="shared" ca="1" si="42"/>
        <v>\\(\\quad 176 \\)</v>
      </c>
      <c r="F109" s="50" t="s">
        <v>62</v>
      </c>
      <c r="G109" s="50"/>
      <c r="H109" s="50">
        <v>0</v>
      </c>
      <c r="I109" s="89" t="str">
        <f t="shared" ca="1" si="43"/>
        <v>INSERT INTO math(tangen,question,answer,editor,date,count) VALUES('m4000','\\(\\quad 2200　の　8　％を求めよ。 \\)','\\(\\quad 176 \\)','harazono',NOW(),0);</v>
      </c>
      <c r="J109" s="78" t="s">
        <v>229</v>
      </c>
      <c r="K109" s="1">
        <f ca="1">O109*50</f>
        <v>2200</v>
      </c>
      <c r="M109" t="s">
        <v>256</v>
      </c>
      <c r="N109" s="1">
        <v>8</v>
      </c>
      <c r="O109" s="1">
        <f t="shared" ca="1" si="48"/>
        <v>44</v>
      </c>
      <c r="P109" t="s">
        <v>260</v>
      </c>
      <c r="Q109" t="s">
        <v>230</v>
      </c>
      <c r="R109">
        <f t="shared" ref="R109:R118" si="52">N109*0.01</f>
        <v>0.08</v>
      </c>
      <c r="S109" s="78" t="s">
        <v>229</v>
      </c>
      <c r="T109">
        <f t="shared" ref="T109:T118" ca="1" si="53">K109*R109</f>
        <v>176</v>
      </c>
      <c r="V109" t="s">
        <v>230</v>
      </c>
      <c r="W109" t="str">
        <f t="shared" ca="1" si="46"/>
        <v>\\(\\quad 2200　の　8　％を求めよ。 \\)</v>
      </c>
      <c r="X109" t="str">
        <f t="shared" ca="1" si="47"/>
        <v>\\(\\quad 176 \\)</v>
      </c>
    </row>
    <row r="110" spans="1:24" x14ac:dyDescent="0.55000000000000004">
      <c r="A110" s="51" t="s">
        <v>60</v>
      </c>
      <c r="B110" s="51"/>
      <c r="C110" s="50" t="s">
        <v>115</v>
      </c>
      <c r="D110" s="50" t="str">
        <f t="shared" ca="1" si="41"/>
        <v>\\(\\quad 9900　の　42　％を求めよ。 \\)</v>
      </c>
      <c r="E110" s="50" t="str">
        <f t="shared" ca="1" si="42"/>
        <v>\\(\\quad 4158 \\)</v>
      </c>
      <c r="F110" s="50" t="s">
        <v>62</v>
      </c>
      <c r="G110" s="50"/>
      <c r="H110" s="50">
        <v>0</v>
      </c>
      <c r="I110" s="89" t="str">
        <f t="shared" ca="1" si="43"/>
        <v>INSERT INTO math(tangen,question,answer,editor,date,count) VALUES('m4000','\\(\\quad 9900　の　42　％を求めよ。 \\)','\\(\\quad 4158 \\)','harazono',NOW(),0);</v>
      </c>
      <c r="J110" s="78" t="s">
        <v>229</v>
      </c>
      <c r="K110" s="1">
        <f t="shared" ref="K110:K118" ca="1" si="54">O110*100</f>
        <v>9900</v>
      </c>
      <c r="M110" t="s">
        <v>256</v>
      </c>
      <c r="N110" s="1">
        <f ca="1">RANDBETWEEN(1,99)</f>
        <v>42</v>
      </c>
      <c r="O110" s="1">
        <f ca="1">RANDBETWEEN(10,99)</f>
        <v>99</v>
      </c>
      <c r="P110" t="s">
        <v>260</v>
      </c>
      <c r="Q110" t="s">
        <v>230</v>
      </c>
      <c r="R110">
        <f t="shared" ca="1" si="52"/>
        <v>0.42</v>
      </c>
      <c r="S110" s="78" t="s">
        <v>229</v>
      </c>
      <c r="T110">
        <f t="shared" ca="1" si="53"/>
        <v>4158</v>
      </c>
      <c r="V110" t="s">
        <v>230</v>
      </c>
      <c r="W110" t="str">
        <f t="shared" ca="1" si="46"/>
        <v>\\(\\quad 9900　の　42　％を求めよ。 \\)</v>
      </c>
      <c r="X110" t="str">
        <f t="shared" ca="1" si="47"/>
        <v>\\(\\quad 4158 \\)</v>
      </c>
    </row>
    <row r="111" spans="1:24" x14ac:dyDescent="0.55000000000000004">
      <c r="A111" s="51" t="s">
        <v>60</v>
      </c>
      <c r="B111" s="51"/>
      <c r="C111" s="50" t="s">
        <v>115</v>
      </c>
      <c r="D111" s="50" t="str">
        <f t="shared" ca="1" si="41"/>
        <v>\\(\\quad 3500　の　2　％を求めよ。 \\)</v>
      </c>
      <c r="E111" s="50" t="str">
        <f t="shared" ca="1" si="42"/>
        <v>\\(\\quad 70 \\)</v>
      </c>
      <c r="F111" s="50" t="s">
        <v>62</v>
      </c>
      <c r="G111" s="50"/>
      <c r="H111" s="50">
        <v>0</v>
      </c>
      <c r="I111" s="89" t="str">
        <f t="shared" ca="1" si="43"/>
        <v>INSERT INTO math(tangen,question,answer,editor,date,count) VALUES('m4000','\\(\\quad 3500　の　2　％を求めよ。 \\)','\\(\\quad 70 \\)','harazono',NOW(),0);</v>
      </c>
      <c r="J111" s="78" t="s">
        <v>229</v>
      </c>
      <c r="K111" s="1">
        <f t="shared" ca="1" si="54"/>
        <v>3500</v>
      </c>
      <c r="M111" t="s">
        <v>256</v>
      </c>
      <c r="N111" s="1">
        <f t="shared" ref="N111:N118" ca="1" si="55">RANDBETWEEN(1,99)</f>
        <v>2</v>
      </c>
      <c r="O111" s="1">
        <f t="shared" ref="O111:O118" ca="1" si="56">RANDBETWEEN(10,99)</f>
        <v>35</v>
      </c>
      <c r="P111" t="s">
        <v>260</v>
      </c>
      <c r="Q111" t="s">
        <v>230</v>
      </c>
      <c r="R111">
        <f t="shared" ca="1" si="52"/>
        <v>0.02</v>
      </c>
      <c r="S111" s="78" t="s">
        <v>229</v>
      </c>
      <c r="T111">
        <f t="shared" ca="1" si="53"/>
        <v>70</v>
      </c>
      <c r="V111" t="s">
        <v>230</v>
      </c>
      <c r="W111" t="str">
        <f t="shared" ca="1" si="46"/>
        <v>\\(\\quad 3500　の　2　％を求めよ。 \\)</v>
      </c>
      <c r="X111" t="str">
        <f t="shared" ca="1" si="47"/>
        <v>\\(\\quad 70 \\)</v>
      </c>
    </row>
    <row r="112" spans="1:24" x14ac:dyDescent="0.55000000000000004">
      <c r="A112" s="51" t="s">
        <v>60</v>
      </c>
      <c r="B112" s="51"/>
      <c r="C112" s="50" t="s">
        <v>115</v>
      </c>
      <c r="D112" s="50" t="str">
        <f t="shared" ca="1" si="41"/>
        <v>\\(\\quad 1100　の　91　％を求めよ。 \\)</v>
      </c>
      <c r="E112" s="50" t="str">
        <f t="shared" ca="1" si="42"/>
        <v>\\(\\quad 1001 \\)</v>
      </c>
      <c r="F112" s="50" t="s">
        <v>62</v>
      </c>
      <c r="G112" s="50"/>
      <c r="H112" s="50">
        <v>0</v>
      </c>
      <c r="I112" s="89" t="str">
        <f t="shared" ca="1" si="43"/>
        <v>INSERT INTO math(tangen,question,answer,editor,date,count) VALUES('m4000','\\(\\quad 1100　の　91　％を求めよ。 \\)','\\(\\quad 1001 \\)','harazono',NOW(),0);</v>
      </c>
      <c r="J112" s="78" t="s">
        <v>229</v>
      </c>
      <c r="K112" s="1">
        <f t="shared" ca="1" si="54"/>
        <v>1100</v>
      </c>
      <c r="M112" t="s">
        <v>256</v>
      </c>
      <c r="N112" s="1">
        <f t="shared" ca="1" si="55"/>
        <v>91</v>
      </c>
      <c r="O112" s="1">
        <f t="shared" ca="1" si="56"/>
        <v>11</v>
      </c>
      <c r="P112" t="s">
        <v>260</v>
      </c>
      <c r="Q112" t="s">
        <v>230</v>
      </c>
      <c r="R112">
        <f t="shared" ca="1" si="52"/>
        <v>0.91</v>
      </c>
      <c r="S112" s="78" t="s">
        <v>229</v>
      </c>
      <c r="T112">
        <f t="shared" ca="1" si="53"/>
        <v>1001</v>
      </c>
      <c r="V112" t="s">
        <v>230</v>
      </c>
      <c r="W112" t="str">
        <f t="shared" ca="1" si="46"/>
        <v>\\(\\quad 1100　の　91　％を求めよ。 \\)</v>
      </c>
      <c r="X112" t="str">
        <f t="shared" ca="1" si="47"/>
        <v>\\(\\quad 1001 \\)</v>
      </c>
    </row>
    <row r="113" spans="1:24" x14ac:dyDescent="0.55000000000000004">
      <c r="A113" s="51" t="s">
        <v>60</v>
      </c>
      <c r="B113" s="51"/>
      <c r="C113" s="50" t="s">
        <v>115</v>
      </c>
      <c r="D113" s="50" t="str">
        <f t="shared" ca="1" si="41"/>
        <v>\\(\\quad 3400　円の　17　％を求めよ。 \\)</v>
      </c>
      <c r="E113" s="50" t="str">
        <f t="shared" ca="1" si="42"/>
        <v>\\(\\quad 578円 \\)</v>
      </c>
      <c r="F113" s="50" t="s">
        <v>62</v>
      </c>
      <c r="G113" s="50"/>
      <c r="H113" s="50">
        <v>0</v>
      </c>
      <c r="I113" s="89" t="str">
        <f t="shared" ca="1" si="43"/>
        <v>INSERT INTO math(tangen,question,answer,editor,date,count) VALUES('m4000','\\(\\quad 3400　円の　17　％を求めよ。 \\)','\\(\\quad 578円 \\)','harazono',NOW(),0);</v>
      </c>
      <c r="J113" s="78" t="s">
        <v>229</v>
      </c>
      <c r="K113" s="1">
        <f t="shared" ca="1" si="54"/>
        <v>3400</v>
      </c>
      <c r="M113" t="s">
        <v>257</v>
      </c>
      <c r="N113" s="1">
        <f t="shared" ca="1" si="55"/>
        <v>17</v>
      </c>
      <c r="O113" s="1">
        <f t="shared" ca="1" si="56"/>
        <v>34</v>
      </c>
      <c r="P113" t="s">
        <v>260</v>
      </c>
      <c r="Q113" t="s">
        <v>230</v>
      </c>
      <c r="R113">
        <f t="shared" ca="1" si="52"/>
        <v>0.17</v>
      </c>
      <c r="S113" s="78" t="s">
        <v>229</v>
      </c>
      <c r="T113">
        <f t="shared" ca="1" si="53"/>
        <v>578</v>
      </c>
      <c r="U113" t="s">
        <v>253</v>
      </c>
      <c r="V113" t="s">
        <v>230</v>
      </c>
      <c r="W113" t="str">
        <f t="shared" ca="1" si="46"/>
        <v>\\(\\quad 3400　円の　17　％を求めよ。 \\)</v>
      </c>
      <c r="X113" t="str">
        <f t="shared" ca="1" si="47"/>
        <v>\\(\\quad 578円 \\)</v>
      </c>
    </row>
    <row r="114" spans="1:24" x14ac:dyDescent="0.55000000000000004">
      <c r="A114" s="51" t="s">
        <v>60</v>
      </c>
      <c r="B114" s="51"/>
      <c r="C114" s="50" t="s">
        <v>115</v>
      </c>
      <c r="D114" s="50" t="str">
        <f t="shared" ca="1" si="41"/>
        <v>\\(\\quad 1000　個の　81　％を求めよ。 \\)</v>
      </c>
      <c r="E114" s="50" t="str">
        <f t="shared" ca="1" si="42"/>
        <v>\\(\\quad 810個 \\)</v>
      </c>
      <c r="F114" s="50" t="s">
        <v>62</v>
      </c>
      <c r="G114" s="50"/>
      <c r="H114" s="50">
        <v>0</v>
      </c>
      <c r="I114" s="89" t="str">
        <f t="shared" ca="1" si="43"/>
        <v>INSERT INTO math(tangen,question,answer,editor,date,count) VALUES('m4000','\\(\\quad 1000　個の　81　％を求めよ。 \\)','\\(\\quad 810個 \\)','harazono',NOW(),0);</v>
      </c>
      <c r="J114" s="78" t="s">
        <v>229</v>
      </c>
      <c r="K114" s="1">
        <f t="shared" ca="1" si="54"/>
        <v>1000</v>
      </c>
      <c r="M114" t="s">
        <v>258</v>
      </c>
      <c r="N114" s="1">
        <f t="shared" ca="1" si="55"/>
        <v>81</v>
      </c>
      <c r="O114" s="1">
        <f t="shared" ca="1" si="56"/>
        <v>10</v>
      </c>
      <c r="P114" t="s">
        <v>260</v>
      </c>
      <c r="Q114" t="s">
        <v>230</v>
      </c>
      <c r="R114">
        <f t="shared" ca="1" si="52"/>
        <v>0.81</v>
      </c>
      <c r="S114" s="78" t="s">
        <v>229</v>
      </c>
      <c r="T114">
        <f t="shared" ca="1" si="53"/>
        <v>810</v>
      </c>
      <c r="U114" t="s">
        <v>254</v>
      </c>
      <c r="V114" t="s">
        <v>230</v>
      </c>
      <c r="W114" t="str">
        <f t="shared" ca="1" si="46"/>
        <v>\\(\\quad 1000　個の　81　％を求めよ。 \\)</v>
      </c>
      <c r="X114" t="str">
        <f t="shared" ca="1" si="47"/>
        <v>\\(\\quad 810個 \\)</v>
      </c>
    </row>
    <row r="115" spans="1:24" x14ac:dyDescent="0.55000000000000004">
      <c r="A115" s="51" t="s">
        <v>60</v>
      </c>
      <c r="B115" s="51"/>
      <c r="C115" s="50" t="s">
        <v>115</v>
      </c>
      <c r="D115" s="50" t="str">
        <f t="shared" ca="1" si="41"/>
        <v>\\(\\quad 1200　円の　18　％を求めよ。 \\)</v>
      </c>
      <c r="E115" s="50" t="str">
        <f t="shared" ca="1" si="42"/>
        <v>\\(\\quad 216円 \\)</v>
      </c>
      <c r="F115" s="50" t="s">
        <v>62</v>
      </c>
      <c r="G115" s="50"/>
      <c r="H115" s="50">
        <v>0</v>
      </c>
      <c r="I115" s="89" t="str">
        <f t="shared" ca="1" si="43"/>
        <v>INSERT INTO math(tangen,question,answer,editor,date,count) VALUES('m4000','\\(\\quad 1200　円の　18　％を求めよ。 \\)','\\(\\quad 216円 \\)','harazono',NOW(),0);</v>
      </c>
      <c r="J115" s="78" t="s">
        <v>229</v>
      </c>
      <c r="K115" s="1">
        <f t="shared" ca="1" si="54"/>
        <v>1200</v>
      </c>
      <c r="M115" t="s">
        <v>257</v>
      </c>
      <c r="N115" s="1">
        <f t="shared" ca="1" si="55"/>
        <v>18</v>
      </c>
      <c r="O115" s="1">
        <f t="shared" ca="1" si="56"/>
        <v>12</v>
      </c>
      <c r="P115" t="s">
        <v>260</v>
      </c>
      <c r="Q115" t="s">
        <v>230</v>
      </c>
      <c r="R115">
        <f t="shared" ca="1" si="52"/>
        <v>0.18</v>
      </c>
      <c r="S115" s="78" t="s">
        <v>229</v>
      </c>
      <c r="T115">
        <f t="shared" ca="1" si="53"/>
        <v>216</v>
      </c>
      <c r="U115" t="s">
        <v>253</v>
      </c>
      <c r="V115" t="s">
        <v>230</v>
      </c>
      <c r="W115" t="str">
        <f t="shared" ca="1" si="46"/>
        <v>\\(\\quad 1200　円の　18　％を求めよ。 \\)</v>
      </c>
      <c r="X115" t="str">
        <f t="shared" ca="1" si="47"/>
        <v>\\(\\quad 216円 \\)</v>
      </c>
    </row>
    <row r="116" spans="1:24" x14ac:dyDescent="0.55000000000000004">
      <c r="A116" s="51" t="s">
        <v>60</v>
      </c>
      <c r="B116" s="51"/>
      <c r="C116" s="50" t="s">
        <v>115</v>
      </c>
      <c r="D116" s="50" t="str">
        <f t="shared" ca="1" si="41"/>
        <v>\\(\\quad 6800　個の　13　％を求めよ。 \\)</v>
      </c>
      <c r="E116" s="50" t="str">
        <f t="shared" ca="1" si="42"/>
        <v>\\(\\quad 884個 \\)</v>
      </c>
      <c r="F116" s="50" t="s">
        <v>62</v>
      </c>
      <c r="G116" s="50"/>
      <c r="H116" s="50">
        <v>0</v>
      </c>
      <c r="I116" s="89" t="str">
        <f t="shared" ca="1" si="43"/>
        <v>INSERT INTO math(tangen,question,answer,editor,date,count) VALUES('m4000','\\(\\quad 6800　個の　13　％を求めよ。 \\)','\\(\\quad 884個 \\)','harazono',NOW(),0);</v>
      </c>
      <c r="J116" s="78" t="s">
        <v>229</v>
      </c>
      <c r="K116" s="1">
        <f t="shared" ca="1" si="54"/>
        <v>6800</v>
      </c>
      <c r="M116" t="s">
        <v>258</v>
      </c>
      <c r="N116" s="1">
        <f t="shared" ca="1" si="55"/>
        <v>13</v>
      </c>
      <c r="O116" s="1">
        <f t="shared" ca="1" si="56"/>
        <v>68</v>
      </c>
      <c r="P116" t="s">
        <v>260</v>
      </c>
      <c r="Q116" t="s">
        <v>230</v>
      </c>
      <c r="R116">
        <f t="shared" ca="1" si="52"/>
        <v>0.13</v>
      </c>
      <c r="S116" s="78" t="s">
        <v>229</v>
      </c>
      <c r="T116">
        <f t="shared" ca="1" si="53"/>
        <v>884</v>
      </c>
      <c r="U116" t="s">
        <v>254</v>
      </c>
      <c r="V116" t="s">
        <v>230</v>
      </c>
      <c r="W116" t="str">
        <f t="shared" ca="1" si="46"/>
        <v>\\(\\quad 6800　個の　13　％を求めよ。 \\)</v>
      </c>
      <c r="X116" t="str">
        <f t="shared" ca="1" si="47"/>
        <v>\\(\\quad 884個 \\)</v>
      </c>
    </row>
    <row r="117" spans="1:24" x14ac:dyDescent="0.55000000000000004">
      <c r="A117" s="51" t="s">
        <v>60</v>
      </c>
      <c r="B117" s="51"/>
      <c r="C117" s="50" t="s">
        <v>115</v>
      </c>
      <c r="D117" s="50" t="str">
        <f t="shared" ca="1" si="41"/>
        <v>\\(\\quad 6500　円の　60　％を求めよ。 \\)</v>
      </c>
      <c r="E117" s="50" t="str">
        <f t="shared" ca="1" si="42"/>
        <v>\\(\\quad 3900円 \\)</v>
      </c>
      <c r="F117" s="50" t="s">
        <v>62</v>
      </c>
      <c r="G117" s="50"/>
      <c r="H117" s="50">
        <v>0</v>
      </c>
      <c r="I117" s="89" t="str">
        <f t="shared" ca="1" si="43"/>
        <v>INSERT INTO math(tangen,question,answer,editor,date,count) VALUES('m4000','\\(\\quad 6500　円の　60　％を求めよ。 \\)','\\(\\quad 3900円 \\)','harazono',NOW(),0);</v>
      </c>
      <c r="J117" s="78" t="s">
        <v>229</v>
      </c>
      <c r="K117" s="1">
        <f t="shared" ca="1" si="54"/>
        <v>6500</v>
      </c>
      <c r="M117" t="s">
        <v>257</v>
      </c>
      <c r="N117" s="1">
        <f t="shared" ca="1" si="55"/>
        <v>60</v>
      </c>
      <c r="O117" s="1">
        <f t="shared" ca="1" si="56"/>
        <v>65</v>
      </c>
      <c r="P117" t="s">
        <v>260</v>
      </c>
      <c r="Q117" t="s">
        <v>230</v>
      </c>
      <c r="R117">
        <f t="shared" ca="1" si="52"/>
        <v>0.6</v>
      </c>
      <c r="S117" s="78" t="s">
        <v>229</v>
      </c>
      <c r="T117">
        <f t="shared" ca="1" si="53"/>
        <v>3900</v>
      </c>
      <c r="U117" t="s">
        <v>253</v>
      </c>
      <c r="V117" t="s">
        <v>230</v>
      </c>
      <c r="W117" t="str">
        <f t="shared" ca="1" si="46"/>
        <v>\\(\\quad 6500　円の　60　％を求めよ。 \\)</v>
      </c>
      <c r="X117" t="str">
        <f t="shared" ca="1" si="47"/>
        <v>\\(\\quad 3900円 \\)</v>
      </c>
    </row>
    <row r="118" spans="1:24" x14ac:dyDescent="0.55000000000000004">
      <c r="A118" s="51" t="s">
        <v>60</v>
      </c>
      <c r="B118" s="51"/>
      <c r="C118" s="50" t="s">
        <v>115</v>
      </c>
      <c r="D118" s="50" t="str">
        <f t="shared" ca="1" si="41"/>
        <v>\\(\\quad 5900　個の　89　％を求めよ。 \\)</v>
      </c>
      <c r="E118" s="50" t="str">
        <f t="shared" ca="1" si="42"/>
        <v>\\(\\quad 5251個 \\)</v>
      </c>
      <c r="F118" s="50" t="s">
        <v>62</v>
      </c>
      <c r="G118" s="50"/>
      <c r="H118" s="50">
        <v>0</v>
      </c>
      <c r="I118" s="89" t="str">
        <f t="shared" ca="1" si="43"/>
        <v>INSERT INTO math(tangen,question,answer,editor,date,count) VALUES('m4000','\\(\\quad 5900　個の　89　％を求めよ。 \\)','\\(\\quad 5251個 \\)','harazono',NOW(),0);</v>
      </c>
      <c r="J118" s="78" t="s">
        <v>229</v>
      </c>
      <c r="K118" s="1">
        <f t="shared" ca="1" si="54"/>
        <v>5900</v>
      </c>
      <c r="M118" t="s">
        <v>258</v>
      </c>
      <c r="N118" s="1">
        <f t="shared" ca="1" si="55"/>
        <v>89</v>
      </c>
      <c r="O118" s="1">
        <f t="shared" ca="1" si="56"/>
        <v>59</v>
      </c>
      <c r="P118" t="s">
        <v>260</v>
      </c>
      <c r="Q118" t="s">
        <v>230</v>
      </c>
      <c r="R118">
        <f t="shared" ca="1" si="52"/>
        <v>0.89</v>
      </c>
      <c r="S118" s="78" t="s">
        <v>229</v>
      </c>
      <c r="T118">
        <f t="shared" ca="1" si="53"/>
        <v>5251</v>
      </c>
      <c r="U118" t="s">
        <v>254</v>
      </c>
      <c r="V118" t="s">
        <v>230</v>
      </c>
      <c r="W118" t="str">
        <f t="shared" ca="1" si="46"/>
        <v>\\(\\quad 5900　個の　89　％を求めよ。 \\)</v>
      </c>
      <c r="X118" t="str">
        <f t="shared" ca="1" si="47"/>
        <v>\\(\\quad 5251個 \\)</v>
      </c>
    </row>
    <row r="119" spans="1:24" x14ac:dyDescent="0.55000000000000004">
      <c r="A119" s="51" t="s">
        <v>60</v>
      </c>
      <c r="B119" s="51"/>
      <c r="C119" s="50" t="s">
        <v>115</v>
      </c>
      <c r="D119" s="50" t="str">
        <f t="shared" ca="1" si="41"/>
        <v>\\(\\quad 小数　0.03　は何％でしょうか。 \\)</v>
      </c>
      <c r="E119" s="50" t="str">
        <f t="shared" ca="1" si="42"/>
        <v>\\(\\quad 3％ \\)</v>
      </c>
      <c r="F119" s="50" t="s">
        <v>62</v>
      </c>
      <c r="G119" s="50"/>
      <c r="H119" s="50">
        <v>0</v>
      </c>
      <c r="I119" s="89" t="str">
        <f t="shared" ca="1" si="43"/>
        <v>INSERT INTO math(tangen,question,answer,editor,date,count) VALUES('m4000','\\(\\quad 小数　0.03　は何％でしょうか。 \\)','\\(\\quad 3％ \\)','harazono',NOW(),0);</v>
      </c>
      <c r="J119" s="78" t="s">
        <v>229</v>
      </c>
      <c r="M119" t="s">
        <v>269</v>
      </c>
      <c r="N119" s="1">
        <f ca="1">T119*0.01</f>
        <v>0.03</v>
      </c>
      <c r="P119" t="s">
        <v>263</v>
      </c>
      <c r="Q119" t="s">
        <v>230</v>
      </c>
      <c r="S119" s="78" t="s">
        <v>229</v>
      </c>
      <c r="T119" s="1">
        <f ca="1">RANDBETWEEN(1,99)</f>
        <v>3</v>
      </c>
      <c r="U119" t="s">
        <v>252</v>
      </c>
      <c r="V119" t="s">
        <v>230</v>
      </c>
      <c r="W119" t="str">
        <f t="shared" ref="W119:W150" ca="1" si="57">J119&amp;K119&amp;L119&amp;M119&amp;N119&amp;P119&amp;Q119</f>
        <v>\\(\\quad 小数　0.03　は何％でしょうか。 \\)</v>
      </c>
      <c r="X119" t="str">
        <f t="shared" ref="X119:X150" ca="1" si="58">S119&amp;T119&amp;U119&amp;V119</f>
        <v>\\(\\quad 3％ \\)</v>
      </c>
    </row>
    <row r="120" spans="1:24" x14ac:dyDescent="0.55000000000000004">
      <c r="A120" s="51" t="s">
        <v>60</v>
      </c>
      <c r="B120" s="51"/>
      <c r="C120" s="50" t="s">
        <v>115</v>
      </c>
      <c r="D120" s="50" t="str">
        <f t="shared" ca="1" si="41"/>
        <v>\\(\\quad 小数　0.04　は何％でしょうか。 \\)</v>
      </c>
      <c r="E120" s="50" t="str">
        <f t="shared" ca="1" si="42"/>
        <v>\\(\\quad 4％ \\)</v>
      </c>
      <c r="F120" s="50" t="s">
        <v>62</v>
      </c>
      <c r="G120" s="50"/>
      <c r="H120" s="50">
        <v>0</v>
      </c>
      <c r="I120" s="89" t="str">
        <f t="shared" ca="1" si="43"/>
        <v>INSERT INTO math(tangen,question,answer,editor,date,count) VALUES('m4000','\\(\\quad 小数　0.04　は何％でしょうか。 \\)','\\(\\quad 4％ \\)','harazono',NOW(),0);</v>
      </c>
      <c r="J120" s="78" t="s">
        <v>229</v>
      </c>
      <c r="M120" t="s">
        <v>269</v>
      </c>
      <c r="N120" s="1">
        <f t="shared" ref="N120:N140" ca="1" si="59">T120*0.01</f>
        <v>0.04</v>
      </c>
      <c r="P120" t="s">
        <v>263</v>
      </c>
      <c r="Q120" t="s">
        <v>230</v>
      </c>
      <c r="S120" s="78" t="s">
        <v>229</v>
      </c>
      <c r="T120" s="1">
        <f t="shared" ref="T120:T168" ca="1" si="60">RANDBETWEEN(1,99)</f>
        <v>4</v>
      </c>
      <c r="U120" t="s">
        <v>252</v>
      </c>
      <c r="V120" t="s">
        <v>230</v>
      </c>
      <c r="W120" t="str">
        <f t="shared" ca="1" si="57"/>
        <v>\\(\\quad 小数　0.04　は何％でしょうか。 \\)</v>
      </c>
      <c r="X120" t="str">
        <f t="shared" ca="1" si="58"/>
        <v>\\(\\quad 4％ \\)</v>
      </c>
    </row>
    <row r="121" spans="1:24" x14ac:dyDescent="0.55000000000000004">
      <c r="A121" s="51" t="s">
        <v>60</v>
      </c>
      <c r="B121" s="51"/>
      <c r="C121" s="50" t="s">
        <v>115</v>
      </c>
      <c r="D121" s="50" t="str">
        <f t="shared" ca="1" si="41"/>
        <v>\\(\\quad 小数　0.61　は何％でしょうか。 \\)</v>
      </c>
      <c r="E121" s="50" t="str">
        <f t="shared" ca="1" si="42"/>
        <v>\\(\\quad 61％ \\)</v>
      </c>
      <c r="F121" s="50" t="s">
        <v>62</v>
      </c>
      <c r="G121" s="50"/>
      <c r="H121" s="50">
        <v>0</v>
      </c>
      <c r="I121" s="89" t="str">
        <f t="shared" ca="1" si="43"/>
        <v>INSERT INTO math(tangen,question,answer,editor,date,count) VALUES('m4000','\\(\\quad 小数　0.61　は何％でしょうか。 \\)','\\(\\quad 61％ \\)','harazono',NOW(),0);</v>
      </c>
      <c r="J121" s="78" t="s">
        <v>229</v>
      </c>
      <c r="M121" t="s">
        <v>269</v>
      </c>
      <c r="N121" s="1">
        <f t="shared" ca="1" si="59"/>
        <v>0.61</v>
      </c>
      <c r="P121" t="s">
        <v>263</v>
      </c>
      <c r="Q121" t="s">
        <v>230</v>
      </c>
      <c r="S121" s="78" t="s">
        <v>229</v>
      </c>
      <c r="T121" s="1">
        <f t="shared" ca="1" si="60"/>
        <v>61</v>
      </c>
      <c r="U121" t="s">
        <v>252</v>
      </c>
      <c r="V121" t="s">
        <v>230</v>
      </c>
      <c r="W121" t="str">
        <f t="shared" ca="1" si="57"/>
        <v>\\(\\quad 小数　0.61　は何％でしょうか。 \\)</v>
      </c>
      <c r="X121" t="str">
        <f t="shared" ca="1" si="58"/>
        <v>\\(\\quad 61％ \\)</v>
      </c>
    </row>
    <row r="122" spans="1:24" x14ac:dyDescent="0.55000000000000004">
      <c r="A122" s="51" t="s">
        <v>60</v>
      </c>
      <c r="B122" s="51"/>
      <c r="C122" s="50" t="s">
        <v>115</v>
      </c>
      <c r="D122" s="50" t="str">
        <f t="shared" ca="1" si="41"/>
        <v>\\(\\quad 小数　0.99　は何％でしょうか。 \\)</v>
      </c>
      <c r="E122" s="50" t="str">
        <f t="shared" ca="1" si="42"/>
        <v>\\(\\quad 99％ \\)</v>
      </c>
      <c r="F122" s="50" t="s">
        <v>62</v>
      </c>
      <c r="G122" s="50"/>
      <c r="H122" s="50">
        <v>0</v>
      </c>
      <c r="I122" s="89" t="str">
        <f t="shared" ca="1" si="43"/>
        <v>INSERT INTO math(tangen,question,answer,editor,date,count) VALUES('m4000','\\(\\quad 小数　0.99　は何％でしょうか。 \\)','\\(\\quad 99％ \\)','harazono',NOW(),0);</v>
      </c>
      <c r="J122" s="78" t="s">
        <v>229</v>
      </c>
      <c r="M122" t="s">
        <v>269</v>
      </c>
      <c r="N122" s="1">
        <f t="shared" ca="1" si="59"/>
        <v>0.99</v>
      </c>
      <c r="P122" t="s">
        <v>263</v>
      </c>
      <c r="Q122" t="s">
        <v>230</v>
      </c>
      <c r="S122" s="78" t="s">
        <v>229</v>
      </c>
      <c r="T122" s="1">
        <f t="shared" ca="1" si="60"/>
        <v>99</v>
      </c>
      <c r="U122" t="s">
        <v>252</v>
      </c>
      <c r="V122" t="s">
        <v>230</v>
      </c>
      <c r="W122" t="str">
        <f t="shared" ca="1" si="57"/>
        <v>\\(\\quad 小数　0.99　は何％でしょうか。 \\)</v>
      </c>
      <c r="X122" t="str">
        <f t="shared" ca="1" si="58"/>
        <v>\\(\\quad 99％ \\)</v>
      </c>
    </row>
    <row r="123" spans="1:24" x14ac:dyDescent="0.55000000000000004">
      <c r="A123" s="51" t="s">
        <v>60</v>
      </c>
      <c r="B123" s="51"/>
      <c r="C123" s="50" t="s">
        <v>115</v>
      </c>
      <c r="D123" s="50" t="str">
        <f t="shared" ca="1" si="41"/>
        <v>\\(\\quad 小数　0.77　は何％でしょうか。 \\)</v>
      </c>
      <c r="E123" s="50" t="str">
        <f t="shared" ca="1" si="42"/>
        <v>\\(\\quad 77％ \\)</v>
      </c>
      <c r="F123" s="50" t="s">
        <v>62</v>
      </c>
      <c r="G123" s="50"/>
      <c r="H123" s="50">
        <v>0</v>
      </c>
      <c r="I123" s="89" t="str">
        <f t="shared" ca="1" si="43"/>
        <v>INSERT INTO math(tangen,question,answer,editor,date,count) VALUES('m4000','\\(\\quad 小数　0.77　は何％でしょうか。 \\)','\\(\\quad 77％ \\)','harazono',NOW(),0);</v>
      </c>
      <c r="J123" s="78" t="s">
        <v>229</v>
      </c>
      <c r="M123" t="s">
        <v>269</v>
      </c>
      <c r="N123" s="1">
        <f t="shared" ca="1" si="59"/>
        <v>0.77</v>
      </c>
      <c r="P123" t="s">
        <v>263</v>
      </c>
      <c r="Q123" t="s">
        <v>230</v>
      </c>
      <c r="S123" s="78" t="s">
        <v>229</v>
      </c>
      <c r="T123" s="1">
        <f t="shared" ca="1" si="60"/>
        <v>77</v>
      </c>
      <c r="U123" t="s">
        <v>252</v>
      </c>
      <c r="V123" t="s">
        <v>230</v>
      </c>
      <c r="W123" t="str">
        <f t="shared" ca="1" si="57"/>
        <v>\\(\\quad 小数　0.77　は何％でしょうか。 \\)</v>
      </c>
      <c r="X123" t="str">
        <f t="shared" ca="1" si="58"/>
        <v>\\(\\quad 77％ \\)</v>
      </c>
    </row>
    <row r="124" spans="1:24" x14ac:dyDescent="0.55000000000000004">
      <c r="A124" s="51" t="s">
        <v>60</v>
      </c>
      <c r="B124" s="51"/>
      <c r="C124" s="50" t="s">
        <v>115</v>
      </c>
      <c r="D124" s="50" t="str">
        <f t="shared" ca="1" si="41"/>
        <v>\\(\\quad 小数　0.65　は何％でしょうか。 \\)</v>
      </c>
      <c r="E124" s="50" t="str">
        <f t="shared" ca="1" si="42"/>
        <v>\\(\\quad 65％ \\)</v>
      </c>
      <c r="F124" s="50" t="s">
        <v>62</v>
      </c>
      <c r="G124" s="50"/>
      <c r="H124" s="50">
        <v>0</v>
      </c>
      <c r="I124" s="89" t="str">
        <f t="shared" ca="1" si="43"/>
        <v>INSERT INTO math(tangen,question,answer,editor,date,count) VALUES('m4000','\\(\\quad 小数　0.65　は何％でしょうか。 \\)','\\(\\quad 65％ \\)','harazono',NOW(),0);</v>
      </c>
      <c r="J124" s="78" t="s">
        <v>229</v>
      </c>
      <c r="M124" t="s">
        <v>269</v>
      </c>
      <c r="N124" s="1">
        <f t="shared" ca="1" si="59"/>
        <v>0.65</v>
      </c>
      <c r="P124" t="s">
        <v>263</v>
      </c>
      <c r="Q124" t="s">
        <v>230</v>
      </c>
      <c r="S124" s="78" t="s">
        <v>229</v>
      </c>
      <c r="T124" s="1">
        <f t="shared" ca="1" si="60"/>
        <v>65</v>
      </c>
      <c r="U124" t="s">
        <v>252</v>
      </c>
      <c r="V124" t="s">
        <v>230</v>
      </c>
      <c r="W124" t="str">
        <f t="shared" ca="1" si="57"/>
        <v>\\(\\quad 小数　0.65　は何％でしょうか。 \\)</v>
      </c>
      <c r="X124" t="str">
        <f t="shared" ca="1" si="58"/>
        <v>\\(\\quad 65％ \\)</v>
      </c>
    </row>
    <row r="125" spans="1:24" x14ac:dyDescent="0.55000000000000004">
      <c r="A125" s="51" t="s">
        <v>60</v>
      </c>
      <c r="B125" s="51"/>
      <c r="C125" s="50" t="s">
        <v>115</v>
      </c>
      <c r="D125" s="50" t="str">
        <f t="shared" ca="1" si="41"/>
        <v>\\(\\quad 小数　0.23　は何％でしょうか。 \\)</v>
      </c>
      <c r="E125" s="50" t="str">
        <f t="shared" ca="1" si="42"/>
        <v>\\(\\quad 23％ \\)</v>
      </c>
      <c r="F125" s="50" t="s">
        <v>62</v>
      </c>
      <c r="G125" s="50"/>
      <c r="H125" s="50">
        <v>0</v>
      </c>
      <c r="I125" s="89" t="str">
        <f t="shared" ca="1" si="43"/>
        <v>INSERT INTO math(tangen,question,answer,editor,date,count) VALUES('m4000','\\(\\quad 小数　0.23　は何％でしょうか。 \\)','\\(\\quad 23％ \\)','harazono',NOW(),0);</v>
      </c>
      <c r="J125" s="78" t="s">
        <v>229</v>
      </c>
      <c r="M125" t="s">
        <v>269</v>
      </c>
      <c r="N125" s="1">
        <f t="shared" ca="1" si="59"/>
        <v>0.23</v>
      </c>
      <c r="P125" t="s">
        <v>263</v>
      </c>
      <c r="Q125" t="s">
        <v>230</v>
      </c>
      <c r="S125" s="78" t="s">
        <v>229</v>
      </c>
      <c r="T125" s="1">
        <f t="shared" ca="1" si="60"/>
        <v>23</v>
      </c>
      <c r="U125" t="s">
        <v>252</v>
      </c>
      <c r="V125" t="s">
        <v>230</v>
      </c>
      <c r="W125" t="str">
        <f t="shared" ca="1" si="57"/>
        <v>\\(\\quad 小数　0.23　は何％でしょうか。 \\)</v>
      </c>
      <c r="X125" t="str">
        <f t="shared" ca="1" si="58"/>
        <v>\\(\\quad 23％ \\)</v>
      </c>
    </row>
    <row r="126" spans="1:24" x14ac:dyDescent="0.55000000000000004">
      <c r="A126" s="51" t="s">
        <v>60</v>
      </c>
      <c r="B126" s="51"/>
      <c r="C126" s="50" t="s">
        <v>115</v>
      </c>
      <c r="D126" s="50" t="str">
        <f t="shared" ca="1" si="41"/>
        <v>\\(\\quad 小数　0.45　は何％でしょうか。 \\)</v>
      </c>
      <c r="E126" s="50" t="str">
        <f t="shared" ca="1" si="42"/>
        <v>\\(\\quad 45％ \\)</v>
      </c>
      <c r="F126" s="50" t="s">
        <v>62</v>
      </c>
      <c r="G126" s="50"/>
      <c r="H126" s="50">
        <v>0</v>
      </c>
      <c r="I126" s="89" t="str">
        <f t="shared" ca="1" si="43"/>
        <v>INSERT INTO math(tangen,question,answer,editor,date,count) VALUES('m4000','\\(\\quad 小数　0.45　は何％でしょうか。 \\)','\\(\\quad 45％ \\)','harazono',NOW(),0);</v>
      </c>
      <c r="J126" s="78" t="s">
        <v>229</v>
      </c>
      <c r="M126" t="s">
        <v>269</v>
      </c>
      <c r="N126" s="1">
        <f t="shared" ca="1" si="59"/>
        <v>0.45</v>
      </c>
      <c r="P126" t="s">
        <v>263</v>
      </c>
      <c r="Q126" t="s">
        <v>230</v>
      </c>
      <c r="S126" s="78" t="s">
        <v>229</v>
      </c>
      <c r="T126" s="1">
        <f t="shared" ca="1" si="60"/>
        <v>45</v>
      </c>
      <c r="U126" t="s">
        <v>252</v>
      </c>
      <c r="V126" t="s">
        <v>230</v>
      </c>
      <c r="W126" t="str">
        <f t="shared" ca="1" si="57"/>
        <v>\\(\\quad 小数　0.45　は何％でしょうか。 \\)</v>
      </c>
      <c r="X126" t="str">
        <f t="shared" ca="1" si="58"/>
        <v>\\(\\quad 45％ \\)</v>
      </c>
    </row>
    <row r="127" spans="1:24" x14ac:dyDescent="0.55000000000000004">
      <c r="A127" s="51" t="s">
        <v>60</v>
      </c>
      <c r="B127" s="51"/>
      <c r="C127" s="50" t="s">
        <v>115</v>
      </c>
      <c r="D127" s="50" t="str">
        <f t="shared" ca="1" si="41"/>
        <v>\\(\\quad 小数　0.14　は何％でしょうか。 \\)</v>
      </c>
      <c r="E127" s="50" t="str">
        <f t="shared" ca="1" si="42"/>
        <v>\\(\\quad 14％ \\)</v>
      </c>
      <c r="F127" s="50" t="s">
        <v>62</v>
      </c>
      <c r="G127" s="50"/>
      <c r="H127" s="50">
        <v>0</v>
      </c>
      <c r="I127" s="89" t="str">
        <f t="shared" ca="1" si="43"/>
        <v>INSERT INTO math(tangen,question,answer,editor,date,count) VALUES('m4000','\\(\\quad 小数　0.14　は何％でしょうか。 \\)','\\(\\quad 14％ \\)','harazono',NOW(),0);</v>
      </c>
      <c r="J127" s="78" t="s">
        <v>229</v>
      </c>
      <c r="M127" t="s">
        <v>269</v>
      </c>
      <c r="N127" s="1">
        <f t="shared" ca="1" si="59"/>
        <v>0.14000000000000001</v>
      </c>
      <c r="P127" t="s">
        <v>263</v>
      </c>
      <c r="Q127" t="s">
        <v>230</v>
      </c>
      <c r="S127" s="78" t="s">
        <v>229</v>
      </c>
      <c r="T127" s="1">
        <f t="shared" ca="1" si="60"/>
        <v>14</v>
      </c>
      <c r="U127" t="s">
        <v>252</v>
      </c>
      <c r="V127" t="s">
        <v>230</v>
      </c>
      <c r="W127" t="str">
        <f t="shared" ca="1" si="57"/>
        <v>\\(\\quad 小数　0.14　は何％でしょうか。 \\)</v>
      </c>
      <c r="X127" t="str">
        <f t="shared" ca="1" si="58"/>
        <v>\\(\\quad 14％ \\)</v>
      </c>
    </row>
    <row r="128" spans="1:24" x14ac:dyDescent="0.55000000000000004">
      <c r="A128" s="51" t="s">
        <v>60</v>
      </c>
      <c r="B128" s="51"/>
      <c r="C128" s="50" t="s">
        <v>115</v>
      </c>
      <c r="D128" s="50" t="str">
        <f t="shared" ca="1" si="41"/>
        <v>\\(\\quad 小数　0.94　は何％でしょうか。 \\)</v>
      </c>
      <c r="E128" s="50" t="str">
        <f t="shared" ca="1" si="42"/>
        <v>\\(\\quad 94％ \\)</v>
      </c>
      <c r="F128" s="50" t="s">
        <v>62</v>
      </c>
      <c r="G128" s="50"/>
      <c r="H128" s="50">
        <v>0</v>
      </c>
      <c r="I128" s="89" t="str">
        <f t="shared" ca="1" si="43"/>
        <v>INSERT INTO math(tangen,question,answer,editor,date,count) VALUES('m4000','\\(\\quad 小数　0.94　は何％でしょうか。 \\)','\\(\\quad 94％ \\)','harazono',NOW(),0);</v>
      </c>
      <c r="J128" s="78" t="s">
        <v>229</v>
      </c>
      <c r="M128" t="s">
        <v>269</v>
      </c>
      <c r="N128" s="1">
        <f t="shared" ca="1" si="59"/>
        <v>0.94000000000000006</v>
      </c>
      <c r="P128" t="s">
        <v>263</v>
      </c>
      <c r="Q128" t="s">
        <v>230</v>
      </c>
      <c r="S128" s="78" t="s">
        <v>229</v>
      </c>
      <c r="T128" s="1">
        <f t="shared" ca="1" si="60"/>
        <v>94</v>
      </c>
      <c r="U128" t="s">
        <v>252</v>
      </c>
      <c r="V128" t="s">
        <v>230</v>
      </c>
      <c r="W128" t="str">
        <f t="shared" ca="1" si="57"/>
        <v>\\(\\quad 小数　0.94　は何％でしょうか。 \\)</v>
      </c>
      <c r="X128" t="str">
        <f t="shared" ca="1" si="58"/>
        <v>\\(\\quad 94％ \\)</v>
      </c>
    </row>
    <row r="129" spans="1:24" x14ac:dyDescent="0.55000000000000004">
      <c r="A129" s="51" t="s">
        <v>60</v>
      </c>
      <c r="B129" s="51"/>
      <c r="C129" s="50" t="s">
        <v>115</v>
      </c>
      <c r="D129" s="50" t="str">
        <f t="shared" ca="1" si="41"/>
        <v>\\(\\quad 小数　0.6　は何％でしょうか。 \\)</v>
      </c>
      <c r="E129" s="50" t="str">
        <f t="shared" ca="1" si="42"/>
        <v>\\(\\quad 60％ \\)</v>
      </c>
      <c r="F129" s="50" t="s">
        <v>62</v>
      </c>
      <c r="G129" s="50"/>
      <c r="H129" s="50">
        <v>0</v>
      </c>
      <c r="I129" s="89" t="str">
        <f t="shared" ca="1" si="43"/>
        <v>INSERT INTO math(tangen,question,answer,editor,date,count) VALUES('m4000','\\(\\quad 小数　0.6　は何％でしょうか。 \\)','\\(\\quad 60％ \\)','harazono',NOW(),0);</v>
      </c>
      <c r="J129" s="78" t="s">
        <v>229</v>
      </c>
      <c r="M129" t="s">
        <v>269</v>
      </c>
      <c r="N129" s="1">
        <f t="shared" ca="1" si="59"/>
        <v>0.6</v>
      </c>
      <c r="P129" t="s">
        <v>263</v>
      </c>
      <c r="Q129" t="s">
        <v>230</v>
      </c>
      <c r="S129" s="78" t="s">
        <v>229</v>
      </c>
      <c r="T129" s="1">
        <f t="shared" ca="1" si="60"/>
        <v>60</v>
      </c>
      <c r="U129" t="s">
        <v>252</v>
      </c>
      <c r="V129" t="s">
        <v>230</v>
      </c>
      <c r="W129" t="str">
        <f t="shared" ca="1" si="57"/>
        <v>\\(\\quad 小数　0.6　は何％でしょうか。 \\)</v>
      </c>
      <c r="X129" t="str">
        <f t="shared" ca="1" si="58"/>
        <v>\\(\\quad 60％ \\)</v>
      </c>
    </row>
    <row r="130" spans="1:24" x14ac:dyDescent="0.55000000000000004">
      <c r="A130" s="51" t="s">
        <v>60</v>
      </c>
      <c r="B130" s="51"/>
      <c r="C130" s="50" t="s">
        <v>115</v>
      </c>
      <c r="D130" s="50" t="str">
        <f t="shared" ref="D130:D193" ca="1" si="61">W130</f>
        <v>\\(\\quad 小数　0.42　は何％でしょうか。 \\)</v>
      </c>
      <c r="E130" s="50" t="str">
        <f t="shared" ref="E130:E193" ca="1" si="62">X130</f>
        <v>\\(\\quad 42％ \\)</v>
      </c>
      <c r="F130" s="50" t="s">
        <v>62</v>
      </c>
      <c r="G130" s="50"/>
      <c r="H130" s="50">
        <v>0</v>
      </c>
      <c r="I130" s="89" t="str">
        <f t="shared" ref="I130:I193" ca="1" si="63">"INSERT INTO "&amp;A130&amp;"(tangen,question,answer,editor,date,count) VALUES('"&amp;C130&amp;"','"&amp;D130&amp;"','"&amp;E130&amp;"','"&amp;F130&amp;"',NOW(),0);"</f>
        <v>INSERT INTO math(tangen,question,answer,editor,date,count) VALUES('m4000','\\(\\quad 小数　0.42　は何％でしょうか。 \\)','\\(\\quad 42％ \\)','harazono',NOW(),0);</v>
      </c>
      <c r="J130" s="78" t="s">
        <v>229</v>
      </c>
      <c r="M130" t="s">
        <v>269</v>
      </c>
      <c r="N130" s="1">
        <f t="shared" ca="1" si="59"/>
        <v>0.42</v>
      </c>
      <c r="P130" t="s">
        <v>263</v>
      </c>
      <c r="Q130" t="s">
        <v>230</v>
      </c>
      <c r="S130" s="78" t="s">
        <v>229</v>
      </c>
      <c r="T130" s="1">
        <f t="shared" ca="1" si="60"/>
        <v>42</v>
      </c>
      <c r="U130" t="s">
        <v>252</v>
      </c>
      <c r="V130" t="s">
        <v>230</v>
      </c>
      <c r="W130" t="str">
        <f t="shared" ca="1" si="57"/>
        <v>\\(\\quad 小数　0.42　は何％でしょうか。 \\)</v>
      </c>
      <c r="X130" t="str">
        <f t="shared" ca="1" si="58"/>
        <v>\\(\\quad 42％ \\)</v>
      </c>
    </row>
    <row r="131" spans="1:24" x14ac:dyDescent="0.55000000000000004">
      <c r="A131" s="51" t="s">
        <v>60</v>
      </c>
      <c r="B131" s="51"/>
      <c r="C131" s="50" t="s">
        <v>115</v>
      </c>
      <c r="D131" s="50" t="str">
        <f t="shared" ca="1" si="61"/>
        <v>\\(\\quad 小数　0.43　は何％でしょうか。 \\)</v>
      </c>
      <c r="E131" s="50" t="str">
        <f t="shared" ca="1" si="62"/>
        <v>\\(\\quad 43％ \\)</v>
      </c>
      <c r="F131" s="50" t="s">
        <v>62</v>
      </c>
      <c r="G131" s="50"/>
      <c r="H131" s="50">
        <v>0</v>
      </c>
      <c r="I131" s="89" t="str">
        <f t="shared" ca="1" si="63"/>
        <v>INSERT INTO math(tangen,question,answer,editor,date,count) VALUES('m4000','\\(\\quad 小数　0.43　は何％でしょうか。 \\)','\\(\\quad 43％ \\)','harazono',NOW(),0);</v>
      </c>
      <c r="J131" s="78" t="s">
        <v>229</v>
      </c>
      <c r="M131" t="s">
        <v>269</v>
      </c>
      <c r="N131" s="1">
        <f t="shared" ca="1" si="59"/>
        <v>0.43</v>
      </c>
      <c r="P131" t="s">
        <v>263</v>
      </c>
      <c r="Q131" t="s">
        <v>230</v>
      </c>
      <c r="S131" s="78" t="s">
        <v>229</v>
      </c>
      <c r="T131" s="1">
        <f t="shared" ca="1" si="60"/>
        <v>43</v>
      </c>
      <c r="U131" t="s">
        <v>252</v>
      </c>
      <c r="V131" t="s">
        <v>230</v>
      </c>
      <c r="W131" t="str">
        <f t="shared" ca="1" si="57"/>
        <v>\\(\\quad 小数　0.43　は何％でしょうか。 \\)</v>
      </c>
      <c r="X131" t="str">
        <f t="shared" ca="1" si="58"/>
        <v>\\(\\quad 43％ \\)</v>
      </c>
    </row>
    <row r="132" spans="1:24" x14ac:dyDescent="0.55000000000000004">
      <c r="A132" s="51" t="s">
        <v>60</v>
      </c>
      <c r="B132" s="51"/>
      <c r="C132" s="50" t="s">
        <v>115</v>
      </c>
      <c r="D132" s="50" t="str">
        <f t="shared" ca="1" si="61"/>
        <v>\\(\\quad 小数　0.05　は何％でしょうか。 \\)</v>
      </c>
      <c r="E132" s="50" t="str">
        <f t="shared" ca="1" si="62"/>
        <v>\\(\\quad 5％ \\)</v>
      </c>
      <c r="F132" s="50" t="s">
        <v>62</v>
      </c>
      <c r="G132" s="50"/>
      <c r="H132" s="50">
        <v>0</v>
      </c>
      <c r="I132" s="89" t="str">
        <f t="shared" ca="1" si="63"/>
        <v>INSERT INTO math(tangen,question,answer,editor,date,count) VALUES('m4000','\\(\\quad 小数　0.05　は何％でしょうか。 \\)','\\(\\quad 5％ \\)','harazono',NOW(),0);</v>
      </c>
      <c r="J132" s="78" t="s">
        <v>229</v>
      </c>
      <c r="M132" t="s">
        <v>269</v>
      </c>
      <c r="N132" s="1">
        <f t="shared" ca="1" si="59"/>
        <v>0.05</v>
      </c>
      <c r="P132" t="s">
        <v>263</v>
      </c>
      <c r="Q132" t="s">
        <v>230</v>
      </c>
      <c r="S132" s="78" t="s">
        <v>229</v>
      </c>
      <c r="T132" s="1">
        <f t="shared" ca="1" si="60"/>
        <v>5</v>
      </c>
      <c r="U132" t="s">
        <v>252</v>
      </c>
      <c r="V132" t="s">
        <v>230</v>
      </c>
      <c r="W132" t="str">
        <f t="shared" ca="1" si="57"/>
        <v>\\(\\quad 小数　0.05　は何％でしょうか。 \\)</v>
      </c>
      <c r="X132" t="str">
        <f t="shared" ca="1" si="58"/>
        <v>\\(\\quad 5％ \\)</v>
      </c>
    </row>
    <row r="133" spans="1:24" x14ac:dyDescent="0.55000000000000004">
      <c r="A133" s="51" t="s">
        <v>60</v>
      </c>
      <c r="B133" s="51"/>
      <c r="C133" s="50" t="s">
        <v>115</v>
      </c>
      <c r="D133" s="50" t="str">
        <f t="shared" ca="1" si="61"/>
        <v>\\(\\quad 小数　0.62　は何％でしょうか。 \\)</v>
      </c>
      <c r="E133" s="50" t="str">
        <f t="shared" ca="1" si="62"/>
        <v>\\(\\quad 62％ \\)</v>
      </c>
      <c r="F133" s="50" t="s">
        <v>62</v>
      </c>
      <c r="G133" s="50"/>
      <c r="H133" s="50">
        <v>0</v>
      </c>
      <c r="I133" s="89" t="str">
        <f t="shared" ca="1" si="63"/>
        <v>INSERT INTO math(tangen,question,answer,editor,date,count) VALUES('m4000','\\(\\quad 小数　0.62　は何％でしょうか。 \\)','\\(\\quad 62％ \\)','harazono',NOW(),0);</v>
      </c>
      <c r="J133" s="78" t="s">
        <v>229</v>
      </c>
      <c r="M133" t="s">
        <v>269</v>
      </c>
      <c r="N133" s="1">
        <f t="shared" ca="1" si="59"/>
        <v>0.62</v>
      </c>
      <c r="P133" t="s">
        <v>263</v>
      </c>
      <c r="Q133" t="s">
        <v>230</v>
      </c>
      <c r="S133" s="78" t="s">
        <v>229</v>
      </c>
      <c r="T133" s="1">
        <f t="shared" ca="1" si="60"/>
        <v>62</v>
      </c>
      <c r="U133" t="s">
        <v>252</v>
      </c>
      <c r="V133" t="s">
        <v>230</v>
      </c>
      <c r="W133" t="str">
        <f t="shared" ca="1" si="57"/>
        <v>\\(\\quad 小数　0.62　は何％でしょうか。 \\)</v>
      </c>
      <c r="X133" t="str">
        <f t="shared" ca="1" si="58"/>
        <v>\\(\\quad 62％ \\)</v>
      </c>
    </row>
    <row r="134" spans="1:24" x14ac:dyDescent="0.55000000000000004">
      <c r="A134" s="51" t="s">
        <v>60</v>
      </c>
      <c r="B134" s="51"/>
      <c r="C134" s="50" t="s">
        <v>115</v>
      </c>
      <c r="D134" s="50" t="str">
        <f t="shared" ca="1" si="61"/>
        <v>\\(\\quad 小数　0.62　は何％でしょうか。 \\)</v>
      </c>
      <c r="E134" s="50" t="str">
        <f t="shared" ca="1" si="62"/>
        <v>\\(\\quad 62％ \\)</v>
      </c>
      <c r="F134" s="50" t="s">
        <v>62</v>
      </c>
      <c r="G134" s="50"/>
      <c r="H134" s="50">
        <v>0</v>
      </c>
      <c r="I134" s="89" t="str">
        <f t="shared" ca="1" si="63"/>
        <v>INSERT INTO math(tangen,question,answer,editor,date,count) VALUES('m4000','\\(\\quad 小数　0.62　は何％でしょうか。 \\)','\\(\\quad 62％ \\)','harazono',NOW(),0);</v>
      </c>
      <c r="J134" s="78" t="s">
        <v>229</v>
      </c>
      <c r="M134" t="s">
        <v>269</v>
      </c>
      <c r="N134" s="1">
        <f t="shared" ca="1" si="59"/>
        <v>0.62</v>
      </c>
      <c r="P134" t="s">
        <v>263</v>
      </c>
      <c r="Q134" t="s">
        <v>230</v>
      </c>
      <c r="S134" s="78" t="s">
        <v>229</v>
      </c>
      <c r="T134" s="1">
        <f t="shared" ca="1" si="60"/>
        <v>62</v>
      </c>
      <c r="U134" t="s">
        <v>252</v>
      </c>
      <c r="V134" t="s">
        <v>230</v>
      </c>
      <c r="W134" t="str">
        <f t="shared" ca="1" si="57"/>
        <v>\\(\\quad 小数　0.62　は何％でしょうか。 \\)</v>
      </c>
      <c r="X134" t="str">
        <f t="shared" ca="1" si="58"/>
        <v>\\(\\quad 62％ \\)</v>
      </c>
    </row>
    <row r="135" spans="1:24" x14ac:dyDescent="0.55000000000000004">
      <c r="A135" s="51" t="s">
        <v>60</v>
      </c>
      <c r="B135" s="51"/>
      <c r="C135" s="50" t="s">
        <v>115</v>
      </c>
      <c r="D135" s="50" t="str">
        <f t="shared" ca="1" si="61"/>
        <v>\\(\\quad 小数　0.23　は何％でしょうか。 \\)</v>
      </c>
      <c r="E135" s="50" t="str">
        <f t="shared" ca="1" si="62"/>
        <v>\\(\\quad 23％ \\)</v>
      </c>
      <c r="F135" s="50" t="s">
        <v>62</v>
      </c>
      <c r="G135" s="50"/>
      <c r="H135" s="50">
        <v>0</v>
      </c>
      <c r="I135" s="89" t="str">
        <f t="shared" ca="1" si="63"/>
        <v>INSERT INTO math(tangen,question,answer,editor,date,count) VALUES('m4000','\\(\\quad 小数　0.23　は何％でしょうか。 \\)','\\(\\quad 23％ \\)','harazono',NOW(),0);</v>
      </c>
      <c r="J135" s="78" t="s">
        <v>229</v>
      </c>
      <c r="M135" t="s">
        <v>269</v>
      </c>
      <c r="N135" s="1">
        <f t="shared" ca="1" si="59"/>
        <v>0.23</v>
      </c>
      <c r="P135" t="s">
        <v>263</v>
      </c>
      <c r="Q135" t="s">
        <v>230</v>
      </c>
      <c r="S135" s="78" t="s">
        <v>229</v>
      </c>
      <c r="T135" s="1">
        <f t="shared" ca="1" si="60"/>
        <v>23</v>
      </c>
      <c r="U135" t="s">
        <v>252</v>
      </c>
      <c r="V135" t="s">
        <v>230</v>
      </c>
      <c r="W135" t="str">
        <f t="shared" ca="1" si="57"/>
        <v>\\(\\quad 小数　0.23　は何％でしょうか。 \\)</v>
      </c>
      <c r="X135" t="str">
        <f t="shared" ca="1" si="58"/>
        <v>\\(\\quad 23％ \\)</v>
      </c>
    </row>
    <row r="136" spans="1:24" x14ac:dyDescent="0.55000000000000004">
      <c r="A136" s="51" t="s">
        <v>60</v>
      </c>
      <c r="B136" s="51"/>
      <c r="C136" s="50" t="s">
        <v>115</v>
      </c>
      <c r="D136" s="50" t="str">
        <f t="shared" ca="1" si="61"/>
        <v>\\(\\quad 小数　0.84　は何％でしょうか。 \\)</v>
      </c>
      <c r="E136" s="50" t="str">
        <f t="shared" ca="1" si="62"/>
        <v>\\(\\quad 84％ \\)</v>
      </c>
      <c r="F136" s="50" t="s">
        <v>62</v>
      </c>
      <c r="G136" s="50"/>
      <c r="H136" s="50">
        <v>0</v>
      </c>
      <c r="I136" s="89" t="str">
        <f t="shared" ca="1" si="63"/>
        <v>INSERT INTO math(tangen,question,answer,editor,date,count) VALUES('m4000','\\(\\quad 小数　0.84　は何％でしょうか。 \\)','\\(\\quad 84％ \\)','harazono',NOW(),0);</v>
      </c>
      <c r="J136" s="78" t="s">
        <v>229</v>
      </c>
      <c r="M136" t="s">
        <v>269</v>
      </c>
      <c r="N136" s="1">
        <f t="shared" ca="1" si="59"/>
        <v>0.84</v>
      </c>
      <c r="P136" t="s">
        <v>263</v>
      </c>
      <c r="Q136" t="s">
        <v>230</v>
      </c>
      <c r="S136" s="78" t="s">
        <v>229</v>
      </c>
      <c r="T136" s="1">
        <f t="shared" ca="1" si="60"/>
        <v>84</v>
      </c>
      <c r="U136" t="s">
        <v>252</v>
      </c>
      <c r="V136" t="s">
        <v>230</v>
      </c>
      <c r="W136" t="str">
        <f t="shared" ca="1" si="57"/>
        <v>\\(\\quad 小数　0.84　は何％でしょうか。 \\)</v>
      </c>
      <c r="X136" t="str">
        <f t="shared" ca="1" si="58"/>
        <v>\\(\\quad 84％ \\)</v>
      </c>
    </row>
    <row r="137" spans="1:24" x14ac:dyDescent="0.55000000000000004">
      <c r="A137" s="51" t="s">
        <v>60</v>
      </c>
      <c r="B137" s="51"/>
      <c r="C137" s="50" t="s">
        <v>115</v>
      </c>
      <c r="D137" s="50" t="str">
        <f t="shared" ca="1" si="61"/>
        <v>\\(\\quad 小数　0.61　は何％でしょうか。 \\)</v>
      </c>
      <c r="E137" s="50" t="str">
        <f t="shared" ca="1" si="62"/>
        <v>\\(\\quad 61％ \\)</v>
      </c>
      <c r="F137" s="50" t="s">
        <v>62</v>
      </c>
      <c r="G137" s="50"/>
      <c r="H137" s="50">
        <v>0</v>
      </c>
      <c r="I137" s="89" t="str">
        <f t="shared" ca="1" si="63"/>
        <v>INSERT INTO math(tangen,question,answer,editor,date,count) VALUES('m4000','\\(\\quad 小数　0.61　は何％でしょうか。 \\)','\\(\\quad 61％ \\)','harazono',NOW(),0);</v>
      </c>
      <c r="J137" s="78" t="s">
        <v>229</v>
      </c>
      <c r="M137" t="s">
        <v>269</v>
      </c>
      <c r="N137" s="1">
        <f t="shared" ca="1" si="59"/>
        <v>0.61</v>
      </c>
      <c r="P137" t="s">
        <v>263</v>
      </c>
      <c r="Q137" t="s">
        <v>230</v>
      </c>
      <c r="S137" s="78" t="s">
        <v>229</v>
      </c>
      <c r="T137" s="1">
        <f t="shared" ca="1" si="60"/>
        <v>61</v>
      </c>
      <c r="U137" t="s">
        <v>252</v>
      </c>
      <c r="V137" t="s">
        <v>230</v>
      </c>
      <c r="W137" t="str">
        <f t="shared" ca="1" si="57"/>
        <v>\\(\\quad 小数　0.61　は何％でしょうか。 \\)</v>
      </c>
      <c r="X137" t="str">
        <f t="shared" ca="1" si="58"/>
        <v>\\(\\quad 61％ \\)</v>
      </c>
    </row>
    <row r="138" spans="1:24" x14ac:dyDescent="0.55000000000000004">
      <c r="A138" s="51" t="s">
        <v>60</v>
      </c>
      <c r="B138" s="51"/>
      <c r="C138" s="50" t="s">
        <v>115</v>
      </c>
      <c r="D138" s="50" t="str">
        <f t="shared" ca="1" si="61"/>
        <v>\\(\\quad 小数　0.5　は何％でしょうか。 \\)</v>
      </c>
      <c r="E138" s="50" t="str">
        <f t="shared" ca="1" si="62"/>
        <v>\\(\\quad 50％ \\)</v>
      </c>
      <c r="F138" s="50" t="s">
        <v>62</v>
      </c>
      <c r="G138" s="50"/>
      <c r="H138" s="50">
        <v>0</v>
      </c>
      <c r="I138" s="89" t="str">
        <f t="shared" ca="1" si="63"/>
        <v>INSERT INTO math(tangen,question,answer,editor,date,count) VALUES('m4000','\\(\\quad 小数　0.5　は何％でしょうか。 \\)','\\(\\quad 50％ \\)','harazono',NOW(),0);</v>
      </c>
      <c r="J138" s="78" t="s">
        <v>229</v>
      </c>
      <c r="M138" t="s">
        <v>269</v>
      </c>
      <c r="N138" s="1">
        <f t="shared" ca="1" si="59"/>
        <v>0.5</v>
      </c>
      <c r="P138" t="s">
        <v>263</v>
      </c>
      <c r="Q138" t="s">
        <v>230</v>
      </c>
      <c r="S138" s="78" t="s">
        <v>229</v>
      </c>
      <c r="T138" s="1">
        <f t="shared" ca="1" si="60"/>
        <v>50</v>
      </c>
      <c r="U138" t="s">
        <v>252</v>
      </c>
      <c r="V138" t="s">
        <v>230</v>
      </c>
      <c r="W138" t="str">
        <f t="shared" ca="1" si="57"/>
        <v>\\(\\quad 小数　0.5　は何％でしょうか。 \\)</v>
      </c>
      <c r="X138" t="str">
        <f t="shared" ca="1" si="58"/>
        <v>\\(\\quad 50％ \\)</v>
      </c>
    </row>
    <row r="139" spans="1:24" x14ac:dyDescent="0.55000000000000004">
      <c r="A139" s="51" t="s">
        <v>60</v>
      </c>
      <c r="B139" s="51"/>
      <c r="C139" s="50" t="s">
        <v>115</v>
      </c>
      <c r="D139" s="50" t="str">
        <f t="shared" ca="1" si="61"/>
        <v>\\(\\quad 小数　0.6　は何％でしょうか。 \\)</v>
      </c>
      <c r="E139" s="50" t="str">
        <f t="shared" ca="1" si="62"/>
        <v>\\(\\quad 60％ \\)</v>
      </c>
      <c r="F139" s="50" t="s">
        <v>62</v>
      </c>
      <c r="G139" s="50"/>
      <c r="H139" s="50">
        <v>0</v>
      </c>
      <c r="I139" s="89" t="str">
        <f t="shared" ca="1" si="63"/>
        <v>INSERT INTO math(tangen,question,answer,editor,date,count) VALUES('m4000','\\(\\quad 小数　0.6　は何％でしょうか。 \\)','\\(\\quad 60％ \\)','harazono',NOW(),0);</v>
      </c>
      <c r="J139" s="78" t="s">
        <v>229</v>
      </c>
      <c r="M139" t="s">
        <v>269</v>
      </c>
      <c r="N139" s="1">
        <f t="shared" ca="1" si="59"/>
        <v>0.6</v>
      </c>
      <c r="P139" t="s">
        <v>263</v>
      </c>
      <c r="Q139" t="s">
        <v>230</v>
      </c>
      <c r="S139" s="78" t="s">
        <v>229</v>
      </c>
      <c r="T139" s="1">
        <f t="shared" ca="1" si="60"/>
        <v>60</v>
      </c>
      <c r="U139" t="s">
        <v>252</v>
      </c>
      <c r="V139" t="s">
        <v>230</v>
      </c>
      <c r="W139" t="str">
        <f t="shared" ca="1" si="57"/>
        <v>\\(\\quad 小数　0.6　は何％でしょうか。 \\)</v>
      </c>
      <c r="X139" t="str">
        <f t="shared" ca="1" si="58"/>
        <v>\\(\\quad 60％ \\)</v>
      </c>
    </row>
    <row r="140" spans="1:24" x14ac:dyDescent="0.55000000000000004">
      <c r="A140" s="51" t="s">
        <v>60</v>
      </c>
      <c r="B140" s="51"/>
      <c r="C140" s="50" t="s">
        <v>115</v>
      </c>
      <c r="D140" s="50" t="str">
        <f t="shared" ca="1" si="61"/>
        <v>\\(\\quad 小数　0.91　は何％でしょうか。 \\)</v>
      </c>
      <c r="E140" s="50" t="str">
        <f t="shared" ca="1" si="62"/>
        <v>\\(\\quad 91％ \\)</v>
      </c>
      <c r="F140" s="50" t="s">
        <v>62</v>
      </c>
      <c r="G140" s="50"/>
      <c r="H140" s="50">
        <v>0</v>
      </c>
      <c r="I140" s="89" t="str">
        <f t="shared" ca="1" si="63"/>
        <v>INSERT INTO math(tangen,question,answer,editor,date,count) VALUES('m4000','\\(\\quad 小数　0.91　は何％でしょうか。 \\)','\\(\\quad 91％ \\)','harazono',NOW(),0);</v>
      </c>
      <c r="J140" s="78" t="s">
        <v>229</v>
      </c>
      <c r="M140" t="s">
        <v>269</v>
      </c>
      <c r="N140" s="1">
        <f t="shared" ca="1" si="59"/>
        <v>0.91</v>
      </c>
      <c r="P140" t="s">
        <v>263</v>
      </c>
      <c r="Q140" t="s">
        <v>230</v>
      </c>
      <c r="S140" s="78" t="s">
        <v>229</v>
      </c>
      <c r="T140" s="1">
        <f t="shared" ca="1" si="60"/>
        <v>91</v>
      </c>
      <c r="U140" t="s">
        <v>252</v>
      </c>
      <c r="V140" t="s">
        <v>230</v>
      </c>
      <c r="W140" t="str">
        <f t="shared" ca="1" si="57"/>
        <v>\\(\\quad 小数　0.91　は何％でしょうか。 \\)</v>
      </c>
      <c r="X140" t="str">
        <f t="shared" ca="1" si="58"/>
        <v>\\(\\quad 91％ \\)</v>
      </c>
    </row>
    <row r="141" spans="1:24" x14ac:dyDescent="0.55000000000000004">
      <c r="A141" s="51" t="s">
        <v>60</v>
      </c>
      <c r="B141" s="51"/>
      <c r="C141" s="50" t="s">
        <v>115</v>
      </c>
      <c r="D141" s="50" t="str">
        <f t="shared" ca="1" si="61"/>
        <v>\\(\\quad 小数　0.97　は何％でしょうか。 \\)</v>
      </c>
      <c r="E141" s="50" t="str">
        <f t="shared" ca="1" si="62"/>
        <v>\\(\\quad 97％ \\)</v>
      </c>
      <c r="F141" s="50" t="s">
        <v>62</v>
      </c>
      <c r="G141" s="50"/>
      <c r="H141" s="50">
        <v>0</v>
      </c>
      <c r="I141" s="89" t="str">
        <f t="shared" ca="1" si="63"/>
        <v>INSERT INTO math(tangen,question,answer,editor,date,count) VALUES('m4000','\\(\\quad 小数　0.97　は何％でしょうか。 \\)','\\(\\quad 97％ \\)','harazono',NOW(),0);</v>
      </c>
      <c r="J141" s="78" t="s">
        <v>229</v>
      </c>
      <c r="M141" t="s">
        <v>269</v>
      </c>
      <c r="N141" s="1">
        <f t="shared" ref="N141:N160" ca="1" si="64">T141*0.01</f>
        <v>0.97</v>
      </c>
      <c r="P141" t="s">
        <v>263</v>
      </c>
      <c r="Q141" t="s">
        <v>230</v>
      </c>
      <c r="S141" s="78" t="s">
        <v>229</v>
      </c>
      <c r="T141" s="1">
        <f t="shared" ca="1" si="60"/>
        <v>97</v>
      </c>
      <c r="U141" t="s">
        <v>252</v>
      </c>
      <c r="V141" t="s">
        <v>230</v>
      </c>
      <c r="W141" t="str">
        <f t="shared" ca="1" si="57"/>
        <v>\\(\\quad 小数　0.97　は何％でしょうか。 \\)</v>
      </c>
      <c r="X141" t="str">
        <f t="shared" ca="1" si="58"/>
        <v>\\(\\quad 97％ \\)</v>
      </c>
    </row>
    <row r="142" spans="1:24" x14ac:dyDescent="0.55000000000000004">
      <c r="A142" s="51" t="s">
        <v>60</v>
      </c>
      <c r="B142" s="51"/>
      <c r="C142" s="50" t="s">
        <v>115</v>
      </c>
      <c r="D142" s="50" t="str">
        <f t="shared" ca="1" si="61"/>
        <v>\\(\\quad 小数　0.01　は何％でしょうか。 \\)</v>
      </c>
      <c r="E142" s="50" t="str">
        <f t="shared" ca="1" si="62"/>
        <v>\\(\\quad 1％ \\)</v>
      </c>
      <c r="F142" s="50" t="s">
        <v>62</v>
      </c>
      <c r="G142" s="50"/>
      <c r="H142" s="50">
        <v>0</v>
      </c>
      <c r="I142" s="89" t="str">
        <f t="shared" ca="1" si="63"/>
        <v>INSERT INTO math(tangen,question,answer,editor,date,count) VALUES('m4000','\\(\\quad 小数　0.01　は何％でしょうか。 \\)','\\(\\quad 1％ \\)','harazono',NOW(),0);</v>
      </c>
      <c r="J142" s="78" t="s">
        <v>229</v>
      </c>
      <c r="M142" t="s">
        <v>269</v>
      </c>
      <c r="N142" s="1">
        <f t="shared" ca="1" si="64"/>
        <v>0.01</v>
      </c>
      <c r="P142" t="s">
        <v>263</v>
      </c>
      <c r="Q142" t="s">
        <v>230</v>
      </c>
      <c r="S142" s="78" t="s">
        <v>229</v>
      </c>
      <c r="T142" s="1">
        <f t="shared" ca="1" si="60"/>
        <v>1</v>
      </c>
      <c r="U142" t="s">
        <v>252</v>
      </c>
      <c r="V142" t="s">
        <v>230</v>
      </c>
      <c r="W142" t="str">
        <f t="shared" ca="1" si="57"/>
        <v>\\(\\quad 小数　0.01　は何％でしょうか。 \\)</v>
      </c>
      <c r="X142" t="str">
        <f t="shared" ca="1" si="58"/>
        <v>\\(\\quad 1％ \\)</v>
      </c>
    </row>
    <row r="143" spans="1:24" x14ac:dyDescent="0.55000000000000004">
      <c r="A143" s="51" t="s">
        <v>60</v>
      </c>
      <c r="B143" s="51"/>
      <c r="C143" s="50" t="s">
        <v>115</v>
      </c>
      <c r="D143" s="50" t="str">
        <f t="shared" ca="1" si="61"/>
        <v>\\(\\quad 小数　0.26　は何％でしょうか。 \\)</v>
      </c>
      <c r="E143" s="50" t="str">
        <f t="shared" ca="1" si="62"/>
        <v>\\(\\quad 26％ \\)</v>
      </c>
      <c r="F143" s="50" t="s">
        <v>62</v>
      </c>
      <c r="G143" s="50"/>
      <c r="H143" s="50">
        <v>0</v>
      </c>
      <c r="I143" s="89" t="str">
        <f t="shared" ca="1" si="63"/>
        <v>INSERT INTO math(tangen,question,answer,editor,date,count) VALUES('m4000','\\(\\quad 小数　0.26　は何％でしょうか。 \\)','\\(\\quad 26％ \\)','harazono',NOW(),0);</v>
      </c>
      <c r="J143" s="78" t="s">
        <v>229</v>
      </c>
      <c r="M143" t="s">
        <v>269</v>
      </c>
      <c r="N143" s="1">
        <f t="shared" ca="1" si="64"/>
        <v>0.26</v>
      </c>
      <c r="P143" t="s">
        <v>263</v>
      </c>
      <c r="Q143" t="s">
        <v>230</v>
      </c>
      <c r="S143" s="78" t="s">
        <v>229</v>
      </c>
      <c r="T143" s="1">
        <f t="shared" ca="1" si="60"/>
        <v>26</v>
      </c>
      <c r="U143" t="s">
        <v>252</v>
      </c>
      <c r="V143" t="s">
        <v>230</v>
      </c>
      <c r="W143" t="str">
        <f t="shared" ca="1" si="57"/>
        <v>\\(\\quad 小数　0.26　は何％でしょうか。 \\)</v>
      </c>
      <c r="X143" t="str">
        <f t="shared" ca="1" si="58"/>
        <v>\\(\\quad 26％ \\)</v>
      </c>
    </row>
    <row r="144" spans="1:24" x14ac:dyDescent="0.55000000000000004">
      <c r="A144" s="51" t="s">
        <v>60</v>
      </c>
      <c r="B144" s="51"/>
      <c r="C144" s="50" t="s">
        <v>115</v>
      </c>
      <c r="D144" s="50" t="str">
        <f t="shared" ca="1" si="61"/>
        <v>\\(\\quad 小数　0.61　は何％でしょうか。 \\)</v>
      </c>
      <c r="E144" s="50" t="str">
        <f t="shared" ca="1" si="62"/>
        <v>\\(\\quad 61％ \\)</v>
      </c>
      <c r="F144" s="50" t="s">
        <v>62</v>
      </c>
      <c r="G144" s="50"/>
      <c r="H144" s="50">
        <v>0</v>
      </c>
      <c r="I144" s="89" t="str">
        <f t="shared" ca="1" si="63"/>
        <v>INSERT INTO math(tangen,question,answer,editor,date,count) VALUES('m4000','\\(\\quad 小数　0.61　は何％でしょうか。 \\)','\\(\\quad 61％ \\)','harazono',NOW(),0);</v>
      </c>
      <c r="J144" s="78" t="s">
        <v>229</v>
      </c>
      <c r="M144" t="s">
        <v>269</v>
      </c>
      <c r="N144" s="1">
        <f t="shared" ca="1" si="64"/>
        <v>0.61</v>
      </c>
      <c r="P144" t="s">
        <v>263</v>
      </c>
      <c r="Q144" t="s">
        <v>230</v>
      </c>
      <c r="S144" s="78" t="s">
        <v>229</v>
      </c>
      <c r="T144" s="1">
        <f t="shared" ca="1" si="60"/>
        <v>61</v>
      </c>
      <c r="U144" t="s">
        <v>252</v>
      </c>
      <c r="V144" t="s">
        <v>230</v>
      </c>
      <c r="W144" t="str">
        <f t="shared" ca="1" si="57"/>
        <v>\\(\\quad 小数　0.61　は何％でしょうか。 \\)</v>
      </c>
      <c r="X144" t="str">
        <f t="shared" ca="1" si="58"/>
        <v>\\(\\quad 61％ \\)</v>
      </c>
    </row>
    <row r="145" spans="1:24" x14ac:dyDescent="0.55000000000000004">
      <c r="A145" s="51" t="s">
        <v>60</v>
      </c>
      <c r="B145" s="51"/>
      <c r="C145" s="50" t="s">
        <v>115</v>
      </c>
      <c r="D145" s="50" t="str">
        <f t="shared" ca="1" si="61"/>
        <v>\\(\\quad 小数　0.94　は何％でしょうか。 \\)</v>
      </c>
      <c r="E145" s="50" t="str">
        <f t="shared" ca="1" si="62"/>
        <v>\\(\\quad 94％ \\)</v>
      </c>
      <c r="F145" s="50" t="s">
        <v>62</v>
      </c>
      <c r="G145" s="50"/>
      <c r="H145" s="50">
        <v>0</v>
      </c>
      <c r="I145" s="89" t="str">
        <f t="shared" ca="1" si="63"/>
        <v>INSERT INTO math(tangen,question,answer,editor,date,count) VALUES('m4000','\\(\\quad 小数　0.94　は何％でしょうか。 \\)','\\(\\quad 94％ \\)','harazono',NOW(),0);</v>
      </c>
      <c r="J145" s="78" t="s">
        <v>229</v>
      </c>
      <c r="M145" t="s">
        <v>269</v>
      </c>
      <c r="N145" s="1">
        <f t="shared" ca="1" si="64"/>
        <v>0.94000000000000006</v>
      </c>
      <c r="P145" t="s">
        <v>263</v>
      </c>
      <c r="Q145" t="s">
        <v>230</v>
      </c>
      <c r="S145" s="78" t="s">
        <v>229</v>
      </c>
      <c r="T145" s="1">
        <f t="shared" ca="1" si="60"/>
        <v>94</v>
      </c>
      <c r="U145" t="s">
        <v>252</v>
      </c>
      <c r="V145" t="s">
        <v>230</v>
      </c>
      <c r="W145" t="str">
        <f t="shared" ca="1" si="57"/>
        <v>\\(\\quad 小数　0.94　は何％でしょうか。 \\)</v>
      </c>
      <c r="X145" t="str">
        <f t="shared" ca="1" si="58"/>
        <v>\\(\\quad 94％ \\)</v>
      </c>
    </row>
    <row r="146" spans="1:24" x14ac:dyDescent="0.55000000000000004">
      <c r="A146" s="51" t="s">
        <v>60</v>
      </c>
      <c r="B146" s="51"/>
      <c r="C146" s="50" t="s">
        <v>115</v>
      </c>
      <c r="D146" s="50" t="str">
        <f t="shared" ca="1" si="61"/>
        <v>\\(\\quad 小数　0.21　は何％でしょうか。 \\)</v>
      </c>
      <c r="E146" s="50" t="str">
        <f t="shared" ca="1" si="62"/>
        <v>\\(\\quad 21％ \\)</v>
      </c>
      <c r="F146" s="50" t="s">
        <v>62</v>
      </c>
      <c r="G146" s="50"/>
      <c r="H146" s="50">
        <v>0</v>
      </c>
      <c r="I146" s="89" t="str">
        <f t="shared" ca="1" si="63"/>
        <v>INSERT INTO math(tangen,question,answer,editor,date,count) VALUES('m4000','\\(\\quad 小数　0.21　は何％でしょうか。 \\)','\\(\\quad 21％ \\)','harazono',NOW(),0);</v>
      </c>
      <c r="J146" s="78" t="s">
        <v>229</v>
      </c>
      <c r="M146" t="s">
        <v>269</v>
      </c>
      <c r="N146" s="1">
        <f t="shared" ca="1" si="64"/>
        <v>0.21</v>
      </c>
      <c r="P146" t="s">
        <v>263</v>
      </c>
      <c r="Q146" t="s">
        <v>230</v>
      </c>
      <c r="S146" s="78" t="s">
        <v>229</v>
      </c>
      <c r="T146" s="1">
        <f t="shared" ca="1" si="60"/>
        <v>21</v>
      </c>
      <c r="U146" t="s">
        <v>252</v>
      </c>
      <c r="V146" t="s">
        <v>230</v>
      </c>
      <c r="W146" t="str">
        <f t="shared" ca="1" si="57"/>
        <v>\\(\\quad 小数　0.21　は何％でしょうか。 \\)</v>
      </c>
      <c r="X146" t="str">
        <f t="shared" ca="1" si="58"/>
        <v>\\(\\quad 21％ \\)</v>
      </c>
    </row>
    <row r="147" spans="1:24" x14ac:dyDescent="0.55000000000000004">
      <c r="A147" s="51" t="s">
        <v>60</v>
      </c>
      <c r="B147" s="51"/>
      <c r="C147" s="50" t="s">
        <v>115</v>
      </c>
      <c r="D147" s="50" t="str">
        <f t="shared" ca="1" si="61"/>
        <v>\\(\\quad 小数　0.59　は何％でしょうか。 \\)</v>
      </c>
      <c r="E147" s="50" t="str">
        <f t="shared" ca="1" si="62"/>
        <v>\\(\\quad 59％ \\)</v>
      </c>
      <c r="F147" s="50" t="s">
        <v>62</v>
      </c>
      <c r="G147" s="50"/>
      <c r="H147" s="50">
        <v>0</v>
      </c>
      <c r="I147" s="89" t="str">
        <f t="shared" ca="1" si="63"/>
        <v>INSERT INTO math(tangen,question,answer,editor,date,count) VALUES('m4000','\\(\\quad 小数　0.59　は何％でしょうか。 \\)','\\(\\quad 59％ \\)','harazono',NOW(),0);</v>
      </c>
      <c r="J147" s="78" t="s">
        <v>229</v>
      </c>
      <c r="M147" t="s">
        <v>269</v>
      </c>
      <c r="N147" s="1">
        <f t="shared" ca="1" si="64"/>
        <v>0.59</v>
      </c>
      <c r="P147" t="s">
        <v>263</v>
      </c>
      <c r="Q147" t="s">
        <v>230</v>
      </c>
      <c r="S147" s="78" t="s">
        <v>229</v>
      </c>
      <c r="T147" s="1">
        <f t="shared" ca="1" si="60"/>
        <v>59</v>
      </c>
      <c r="U147" t="s">
        <v>252</v>
      </c>
      <c r="V147" t="s">
        <v>230</v>
      </c>
      <c r="W147" t="str">
        <f t="shared" ca="1" si="57"/>
        <v>\\(\\quad 小数　0.59　は何％でしょうか。 \\)</v>
      </c>
      <c r="X147" t="str">
        <f t="shared" ca="1" si="58"/>
        <v>\\(\\quad 59％ \\)</v>
      </c>
    </row>
    <row r="148" spans="1:24" x14ac:dyDescent="0.55000000000000004">
      <c r="A148" s="51" t="s">
        <v>60</v>
      </c>
      <c r="B148" s="51"/>
      <c r="C148" s="50" t="s">
        <v>115</v>
      </c>
      <c r="D148" s="50" t="str">
        <f t="shared" ca="1" si="61"/>
        <v>\\(\\quad 小数　0.48　は何％でしょうか。 \\)</v>
      </c>
      <c r="E148" s="50" t="str">
        <f t="shared" ca="1" si="62"/>
        <v>\\(\\quad 48％ \\)</v>
      </c>
      <c r="F148" s="50" t="s">
        <v>62</v>
      </c>
      <c r="G148" s="50"/>
      <c r="H148" s="50">
        <v>0</v>
      </c>
      <c r="I148" s="89" t="str">
        <f t="shared" ca="1" si="63"/>
        <v>INSERT INTO math(tangen,question,answer,editor,date,count) VALUES('m4000','\\(\\quad 小数　0.48　は何％でしょうか。 \\)','\\(\\quad 48％ \\)','harazono',NOW(),0);</v>
      </c>
      <c r="J148" s="78" t="s">
        <v>229</v>
      </c>
      <c r="M148" t="s">
        <v>269</v>
      </c>
      <c r="N148" s="1">
        <f t="shared" ca="1" si="64"/>
        <v>0.48</v>
      </c>
      <c r="P148" t="s">
        <v>263</v>
      </c>
      <c r="Q148" t="s">
        <v>230</v>
      </c>
      <c r="S148" s="78" t="s">
        <v>229</v>
      </c>
      <c r="T148" s="1">
        <f t="shared" ca="1" si="60"/>
        <v>48</v>
      </c>
      <c r="U148" t="s">
        <v>252</v>
      </c>
      <c r="V148" t="s">
        <v>230</v>
      </c>
      <c r="W148" t="str">
        <f t="shared" ca="1" si="57"/>
        <v>\\(\\quad 小数　0.48　は何％でしょうか。 \\)</v>
      </c>
      <c r="X148" t="str">
        <f t="shared" ca="1" si="58"/>
        <v>\\(\\quad 48％ \\)</v>
      </c>
    </row>
    <row r="149" spans="1:24" x14ac:dyDescent="0.55000000000000004">
      <c r="A149" s="51" t="s">
        <v>60</v>
      </c>
      <c r="B149" s="51"/>
      <c r="C149" s="50" t="s">
        <v>115</v>
      </c>
      <c r="D149" s="50" t="str">
        <f t="shared" ca="1" si="61"/>
        <v>\\(\\quad 小数　0.04　は何％でしょうか。 \\)</v>
      </c>
      <c r="E149" s="50" t="str">
        <f t="shared" ca="1" si="62"/>
        <v>\\(\\quad 4％ \\)</v>
      </c>
      <c r="F149" s="50" t="s">
        <v>62</v>
      </c>
      <c r="G149" s="50"/>
      <c r="H149" s="50">
        <v>0</v>
      </c>
      <c r="I149" s="89" t="str">
        <f t="shared" ca="1" si="63"/>
        <v>INSERT INTO math(tangen,question,answer,editor,date,count) VALUES('m4000','\\(\\quad 小数　0.04　は何％でしょうか。 \\)','\\(\\quad 4％ \\)','harazono',NOW(),0);</v>
      </c>
      <c r="J149" s="78" t="s">
        <v>229</v>
      </c>
      <c r="M149" t="s">
        <v>269</v>
      </c>
      <c r="N149" s="1">
        <f t="shared" ca="1" si="64"/>
        <v>0.04</v>
      </c>
      <c r="P149" t="s">
        <v>263</v>
      </c>
      <c r="Q149" t="s">
        <v>230</v>
      </c>
      <c r="S149" s="78" t="s">
        <v>229</v>
      </c>
      <c r="T149" s="1">
        <f t="shared" ca="1" si="60"/>
        <v>4</v>
      </c>
      <c r="U149" t="s">
        <v>252</v>
      </c>
      <c r="V149" t="s">
        <v>230</v>
      </c>
      <c r="W149" t="str">
        <f t="shared" ca="1" si="57"/>
        <v>\\(\\quad 小数　0.04　は何％でしょうか。 \\)</v>
      </c>
      <c r="X149" t="str">
        <f t="shared" ca="1" si="58"/>
        <v>\\(\\quad 4％ \\)</v>
      </c>
    </row>
    <row r="150" spans="1:24" x14ac:dyDescent="0.55000000000000004">
      <c r="A150" s="51" t="s">
        <v>60</v>
      </c>
      <c r="B150" s="51"/>
      <c r="C150" s="50" t="s">
        <v>115</v>
      </c>
      <c r="D150" s="50" t="str">
        <f t="shared" ca="1" si="61"/>
        <v>\\(\\quad 小数　0.43　は何％でしょうか。 \\)</v>
      </c>
      <c r="E150" s="50" t="str">
        <f t="shared" ca="1" si="62"/>
        <v>\\(\\quad 43％ \\)</v>
      </c>
      <c r="F150" s="50" t="s">
        <v>62</v>
      </c>
      <c r="G150" s="50"/>
      <c r="H150" s="50">
        <v>0</v>
      </c>
      <c r="I150" s="89" t="str">
        <f t="shared" ca="1" si="63"/>
        <v>INSERT INTO math(tangen,question,answer,editor,date,count) VALUES('m4000','\\(\\quad 小数　0.43　は何％でしょうか。 \\)','\\(\\quad 43％ \\)','harazono',NOW(),0);</v>
      </c>
      <c r="J150" s="78" t="s">
        <v>229</v>
      </c>
      <c r="M150" t="s">
        <v>269</v>
      </c>
      <c r="N150" s="1">
        <f t="shared" ca="1" si="64"/>
        <v>0.43</v>
      </c>
      <c r="P150" t="s">
        <v>263</v>
      </c>
      <c r="Q150" t="s">
        <v>230</v>
      </c>
      <c r="S150" s="78" t="s">
        <v>229</v>
      </c>
      <c r="T150" s="1">
        <f t="shared" ca="1" si="60"/>
        <v>43</v>
      </c>
      <c r="U150" t="s">
        <v>252</v>
      </c>
      <c r="V150" t="s">
        <v>230</v>
      </c>
      <c r="W150" t="str">
        <f t="shared" ca="1" si="57"/>
        <v>\\(\\quad 小数　0.43　は何％でしょうか。 \\)</v>
      </c>
      <c r="X150" t="str">
        <f t="shared" ca="1" si="58"/>
        <v>\\(\\quad 43％ \\)</v>
      </c>
    </row>
    <row r="151" spans="1:24" x14ac:dyDescent="0.55000000000000004">
      <c r="A151" s="51" t="s">
        <v>60</v>
      </c>
      <c r="B151" s="51"/>
      <c r="C151" s="50" t="s">
        <v>115</v>
      </c>
      <c r="D151" s="50" t="str">
        <f t="shared" ca="1" si="61"/>
        <v>\\(\\quad 小数　0.64　は何％でしょうか。 \\)</v>
      </c>
      <c r="E151" s="50" t="str">
        <f t="shared" ca="1" si="62"/>
        <v>\\(\\quad 64％ \\)</v>
      </c>
      <c r="F151" s="50" t="s">
        <v>62</v>
      </c>
      <c r="G151" s="50"/>
      <c r="H151" s="50">
        <v>0</v>
      </c>
      <c r="I151" s="89" t="str">
        <f t="shared" ca="1" si="63"/>
        <v>INSERT INTO math(tangen,question,answer,editor,date,count) VALUES('m4000','\\(\\quad 小数　0.64　は何％でしょうか。 \\)','\\(\\quad 64％ \\)','harazono',NOW(),0);</v>
      </c>
      <c r="J151" s="78" t="s">
        <v>229</v>
      </c>
      <c r="M151" t="s">
        <v>269</v>
      </c>
      <c r="N151" s="1">
        <f t="shared" ca="1" si="64"/>
        <v>0.64</v>
      </c>
      <c r="P151" t="s">
        <v>263</v>
      </c>
      <c r="Q151" t="s">
        <v>230</v>
      </c>
      <c r="S151" s="78" t="s">
        <v>229</v>
      </c>
      <c r="T151" s="1">
        <f t="shared" ca="1" si="60"/>
        <v>64</v>
      </c>
      <c r="U151" t="s">
        <v>252</v>
      </c>
      <c r="V151" t="s">
        <v>230</v>
      </c>
      <c r="W151" t="str">
        <f t="shared" ref="W151:W182" ca="1" si="65">J151&amp;K151&amp;L151&amp;M151&amp;N151&amp;P151&amp;Q151</f>
        <v>\\(\\quad 小数　0.64　は何％でしょうか。 \\)</v>
      </c>
      <c r="X151" t="str">
        <f t="shared" ref="X151:X182" ca="1" si="66">S151&amp;T151&amp;U151&amp;V151</f>
        <v>\\(\\quad 64％ \\)</v>
      </c>
    </row>
    <row r="152" spans="1:24" x14ac:dyDescent="0.55000000000000004">
      <c r="A152" s="51" t="s">
        <v>60</v>
      </c>
      <c r="B152" s="51"/>
      <c r="C152" s="50" t="s">
        <v>115</v>
      </c>
      <c r="D152" s="50" t="str">
        <f t="shared" ca="1" si="61"/>
        <v>\\(\\quad 小数　0.68　は何％でしょうか。 \\)</v>
      </c>
      <c r="E152" s="50" t="str">
        <f t="shared" ca="1" si="62"/>
        <v>\\(\\quad 68％ \\)</v>
      </c>
      <c r="F152" s="50" t="s">
        <v>62</v>
      </c>
      <c r="G152" s="50"/>
      <c r="H152" s="50">
        <v>0</v>
      </c>
      <c r="I152" s="89" t="str">
        <f t="shared" ca="1" si="63"/>
        <v>INSERT INTO math(tangen,question,answer,editor,date,count) VALUES('m4000','\\(\\quad 小数　0.68　は何％でしょうか。 \\)','\\(\\quad 68％ \\)','harazono',NOW(),0);</v>
      </c>
      <c r="J152" s="78" t="s">
        <v>229</v>
      </c>
      <c r="M152" t="s">
        <v>269</v>
      </c>
      <c r="N152" s="1">
        <f t="shared" ca="1" si="64"/>
        <v>0.68</v>
      </c>
      <c r="P152" t="s">
        <v>263</v>
      </c>
      <c r="Q152" t="s">
        <v>230</v>
      </c>
      <c r="S152" s="78" t="s">
        <v>229</v>
      </c>
      <c r="T152" s="1">
        <f t="shared" ca="1" si="60"/>
        <v>68</v>
      </c>
      <c r="U152" t="s">
        <v>252</v>
      </c>
      <c r="V152" t="s">
        <v>230</v>
      </c>
      <c r="W152" t="str">
        <f t="shared" ca="1" si="65"/>
        <v>\\(\\quad 小数　0.68　は何％でしょうか。 \\)</v>
      </c>
      <c r="X152" t="str">
        <f t="shared" ca="1" si="66"/>
        <v>\\(\\quad 68％ \\)</v>
      </c>
    </row>
    <row r="153" spans="1:24" x14ac:dyDescent="0.55000000000000004">
      <c r="A153" s="51" t="s">
        <v>60</v>
      </c>
      <c r="B153" s="51"/>
      <c r="C153" s="50" t="s">
        <v>115</v>
      </c>
      <c r="D153" s="50" t="str">
        <f t="shared" ca="1" si="61"/>
        <v>\\(\\quad 小数　0.03　は何％でしょうか。 \\)</v>
      </c>
      <c r="E153" s="50" t="str">
        <f t="shared" ca="1" si="62"/>
        <v>\\(\\quad 3％ \\)</v>
      </c>
      <c r="F153" s="50" t="s">
        <v>62</v>
      </c>
      <c r="G153" s="50"/>
      <c r="H153" s="50">
        <v>0</v>
      </c>
      <c r="I153" s="89" t="str">
        <f t="shared" ca="1" si="63"/>
        <v>INSERT INTO math(tangen,question,answer,editor,date,count) VALUES('m4000','\\(\\quad 小数　0.03　は何％でしょうか。 \\)','\\(\\quad 3％ \\)','harazono',NOW(),0);</v>
      </c>
      <c r="J153" s="78" t="s">
        <v>229</v>
      </c>
      <c r="M153" t="s">
        <v>269</v>
      </c>
      <c r="N153" s="1">
        <f t="shared" ca="1" si="64"/>
        <v>0.03</v>
      </c>
      <c r="P153" t="s">
        <v>263</v>
      </c>
      <c r="Q153" t="s">
        <v>230</v>
      </c>
      <c r="S153" s="78" t="s">
        <v>229</v>
      </c>
      <c r="T153" s="1">
        <f t="shared" ca="1" si="60"/>
        <v>3</v>
      </c>
      <c r="U153" t="s">
        <v>252</v>
      </c>
      <c r="V153" t="s">
        <v>230</v>
      </c>
      <c r="W153" t="str">
        <f t="shared" ca="1" si="65"/>
        <v>\\(\\quad 小数　0.03　は何％でしょうか。 \\)</v>
      </c>
      <c r="X153" t="str">
        <f t="shared" ca="1" si="66"/>
        <v>\\(\\quad 3％ \\)</v>
      </c>
    </row>
    <row r="154" spans="1:24" x14ac:dyDescent="0.55000000000000004">
      <c r="A154" s="51" t="s">
        <v>60</v>
      </c>
      <c r="B154" s="51"/>
      <c r="C154" s="50" t="s">
        <v>115</v>
      </c>
      <c r="D154" s="50" t="str">
        <f t="shared" ca="1" si="61"/>
        <v>\\(\\quad 小数　0.8　は何％でしょうか。 \\)</v>
      </c>
      <c r="E154" s="50" t="str">
        <f t="shared" ca="1" si="62"/>
        <v>\\(\\quad 80％ \\)</v>
      </c>
      <c r="F154" s="50" t="s">
        <v>62</v>
      </c>
      <c r="G154" s="50"/>
      <c r="H154" s="50">
        <v>0</v>
      </c>
      <c r="I154" s="89" t="str">
        <f t="shared" ca="1" si="63"/>
        <v>INSERT INTO math(tangen,question,answer,editor,date,count) VALUES('m4000','\\(\\quad 小数　0.8　は何％でしょうか。 \\)','\\(\\quad 80％ \\)','harazono',NOW(),0);</v>
      </c>
      <c r="J154" s="78" t="s">
        <v>229</v>
      </c>
      <c r="M154" t="s">
        <v>269</v>
      </c>
      <c r="N154" s="1">
        <f t="shared" ca="1" si="64"/>
        <v>0.8</v>
      </c>
      <c r="P154" t="s">
        <v>263</v>
      </c>
      <c r="Q154" t="s">
        <v>230</v>
      </c>
      <c r="S154" s="78" t="s">
        <v>229</v>
      </c>
      <c r="T154" s="1">
        <f t="shared" ca="1" si="60"/>
        <v>80</v>
      </c>
      <c r="U154" t="s">
        <v>252</v>
      </c>
      <c r="V154" t="s">
        <v>230</v>
      </c>
      <c r="W154" t="str">
        <f t="shared" ca="1" si="65"/>
        <v>\\(\\quad 小数　0.8　は何％でしょうか。 \\)</v>
      </c>
      <c r="X154" t="str">
        <f t="shared" ca="1" si="66"/>
        <v>\\(\\quad 80％ \\)</v>
      </c>
    </row>
    <row r="155" spans="1:24" x14ac:dyDescent="0.55000000000000004">
      <c r="A155" s="51" t="s">
        <v>60</v>
      </c>
      <c r="B155" s="51"/>
      <c r="C155" s="50" t="s">
        <v>115</v>
      </c>
      <c r="D155" s="50" t="str">
        <f t="shared" ca="1" si="61"/>
        <v>\\(\\quad 小数　0.01　は何％でしょうか。 \\)</v>
      </c>
      <c r="E155" s="50" t="str">
        <f t="shared" ca="1" si="62"/>
        <v>\\(\\quad 1％ \\)</v>
      </c>
      <c r="F155" s="50" t="s">
        <v>62</v>
      </c>
      <c r="G155" s="50"/>
      <c r="H155" s="50">
        <v>0</v>
      </c>
      <c r="I155" s="89" t="str">
        <f t="shared" ca="1" si="63"/>
        <v>INSERT INTO math(tangen,question,answer,editor,date,count) VALUES('m4000','\\(\\quad 小数　0.01　は何％でしょうか。 \\)','\\(\\quad 1％ \\)','harazono',NOW(),0);</v>
      </c>
      <c r="J155" s="78" t="s">
        <v>229</v>
      </c>
      <c r="M155" t="s">
        <v>269</v>
      </c>
      <c r="N155" s="1">
        <f t="shared" ca="1" si="64"/>
        <v>0.01</v>
      </c>
      <c r="P155" t="s">
        <v>263</v>
      </c>
      <c r="Q155" t="s">
        <v>230</v>
      </c>
      <c r="S155" s="78" t="s">
        <v>229</v>
      </c>
      <c r="T155" s="1">
        <f t="shared" ca="1" si="60"/>
        <v>1</v>
      </c>
      <c r="U155" t="s">
        <v>252</v>
      </c>
      <c r="V155" t="s">
        <v>230</v>
      </c>
      <c r="W155" t="str">
        <f t="shared" ca="1" si="65"/>
        <v>\\(\\quad 小数　0.01　は何％でしょうか。 \\)</v>
      </c>
      <c r="X155" t="str">
        <f t="shared" ca="1" si="66"/>
        <v>\\(\\quad 1％ \\)</v>
      </c>
    </row>
    <row r="156" spans="1:24" x14ac:dyDescent="0.55000000000000004">
      <c r="A156" s="51" t="s">
        <v>60</v>
      </c>
      <c r="B156" s="51"/>
      <c r="C156" s="50" t="s">
        <v>115</v>
      </c>
      <c r="D156" s="50" t="str">
        <f t="shared" ca="1" si="61"/>
        <v>\\(\\quad 小数　0.56　は何％でしょうか。 \\)</v>
      </c>
      <c r="E156" s="50" t="str">
        <f t="shared" ca="1" si="62"/>
        <v>\\(\\quad 56％ \\)</v>
      </c>
      <c r="F156" s="50" t="s">
        <v>62</v>
      </c>
      <c r="G156" s="50"/>
      <c r="H156" s="50">
        <v>0</v>
      </c>
      <c r="I156" s="89" t="str">
        <f t="shared" ca="1" si="63"/>
        <v>INSERT INTO math(tangen,question,answer,editor,date,count) VALUES('m4000','\\(\\quad 小数　0.56　は何％でしょうか。 \\)','\\(\\quad 56％ \\)','harazono',NOW(),0);</v>
      </c>
      <c r="J156" s="78" t="s">
        <v>229</v>
      </c>
      <c r="M156" t="s">
        <v>269</v>
      </c>
      <c r="N156" s="1">
        <f t="shared" ca="1" si="64"/>
        <v>0.56000000000000005</v>
      </c>
      <c r="P156" t="s">
        <v>263</v>
      </c>
      <c r="Q156" t="s">
        <v>230</v>
      </c>
      <c r="S156" s="78" t="s">
        <v>229</v>
      </c>
      <c r="T156" s="1">
        <f t="shared" ca="1" si="60"/>
        <v>56</v>
      </c>
      <c r="U156" t="s">
        <v>252</v>
      </c>
      <c r="V156" t="s">
        <v>230</v>
      </c>
      <c r="W156" t="str">
        <f t="shared" ca="1" si="65"/>
        <v>\\(\\quad 小数　0.56　は何％でしょうか。 \\)</v>
      </c>
      <c r="X156" t="str">
        <f t="shared" ca="1" si="66"/>
        <v>\\(\\quad 56％ \\)</v>
      </c>
    </row>
    <row r="157" spans="1:24" x14ac:dyDescent="0.55000000000000004">
      <c r="A157" s="51" t="s">
        <v>60</v>
      </c>
      <c r="B157" s="51"/>
      <c r="C157" s="50" t="s">
        <v>115</v>
      </c>
      <c r="D157" s="50" t="str">
        <f t="shared" ca="1" si="61"/>
        <v>\\(\\quad 小数　0.66　は何％でしょうか。 \\)</v>
      </c>
      <c r="E157" s="50" t="str">
        <f t="shared" ca="1" si="62"/>
        <v>\\(\\quad 66％ \\)</v>
      </c>
      <c r="F157" s="50" t="s">
        <v>62</v>
      </c>
      <c r="G157" s="50"/>
      <c r="H157" s="50">
        <v>0</v>
      </c>
      <c r="I157" s="89" t="str">
        <f t="shared" ca="1" si="63"/>
        <v>INSERT INTO math(tangen,question,answer,editor,date,count) VALUES('m4000','\\(\\quad 小数　0.66　は何％でしょうか。 \\)','\\(\\quad 66％ \\)','harazono',NOW(),0);</v>
      </c>
      <c r="J157" s="78" t="s">
        <v>229</v>
      </c>
      <c r="M157" t="s">
        <v>269</v>
      </c>
      <c r="N157" s="1">
        <f t="shared" ca="1" si="64"/>
        <v>0.66</v>
      </c>
      <c r="P157" t="s">
        <v>263</v>
      </c>
      <c r="Q157" t="s">
        <v>230</v>
      </c>
      <c r="S157" s="78" t="s">
        <v>229</v>
      </c>
      <c r="T157" s="1">
        <f t="shared" ca="1" si="60"/>
        <v>66</v>
      </c>
      <c r="U157" t="s">
        <v>252</v>
      </c>
      <c r="V157" t="s">
        <v>230</v>
      </c>
      <c r="W157" t="str">
        <f t="shared" ca="1" si="65"/>
        <v>\\(\\quad 小数　0.66　は何％でしょうか。 \\)</v>
      </c>
      <c r="X157" t="str">
        <f t="shared" ca="1" si="66"/>
        <v>\\(\\quad 66％ \\)</v>
      </c>
    </row>
    <row r="158" spans="1:24" x14ac:dyDescent="0.55000000000000004">
      <c r="A158" s="51" t="s">
        <v>60</v>
      </c>
      <c r="B158" s="51"/>
      <c r="C158" s="50" t="s">
        <v>115</v>
      </c>
      <c r="D158" s="50" t="str">
        <f t="shared" ca="1" si="61"/>
        <v>\\(\\quad 小数　0.77　は何％でしょうか。 \\)</v>
      </c>
      <c r="E158" s="50" t="str">
        <f t="shared" ca="1" si="62"/>
        <v>\\(\\quad 77％ \\)</v>
      </c>
      <c r="F158" s="50" t="s">
        <v>62</v>
      </c>
      <c r="G158" s="50"/>
      <c r="H158" s="50">
        <v>0</v>
      </c>
      <c r="I158" s="89" t="str">
        <f t="shared" ca="1" si="63"/>
        <v>INSERT INTO math(tangen,question,answer,editor,date,count) VALUES('m4000','\\(\\quad 小数　0.77　は何％でしょうか。 \\)','\\(\\quad 77％ \\)','harazono',NOW(),0);</v>
      </c>
      <c r="J158" s="78" t="s">
        <v>229</v>
      </c>
      <c r="M158" t="s">
        <v>269</v>
      </c>
      <c r="N158" s="1">
        <f t="shared" ca="1" si="64"/>
        <v>0.77</v>
      </c>
      <c r="P158" t="s">
        <v>263</v>
      </c>
      <c r="Q158" t="s">
        <v>230</v>
      </c>
      <c r="S158" s="78" t="s">
        <v>229</v>
      </c>
      <c r="T158" s="1">
        <f t="shared" ca="1" si="60"/>
        <v>77</v>
      </c>
      <c r="U158" t="s">
        <v>252</v>
      </c>
      <c r="V158" t="s">
        <v>230</v>
      </c>
      <c r="W158" t="str">
        <f t="shared" ca="1" si="65"/>
        <v>\\(\\quad 小数　0.77　は何％でしょうか。 \\)</v>
      </c>
      <c r="X158" t="str">
        <f t="shared" ca="1" si="66"/>
        <v>\\(\\quad 77％ \\)</v>
      </c>
    </row>
    <row r="159" spans="1:24" x14ac:dyDescent="0.55000000000000004">
      <c r="A159" s="51" t="s">
        <v>60</v>
      </c>
      <c r="B159" s="51"/>
      <c r="C159" s="50" t="s">
        <v>115</v>
      </c>
      <c r="D159" s="50" t="str">
        <f t="shared" ca="1" si="61"/>
        <v>\\(\\quad 小数　0.13　は何％でしょうか。 \\)</v>
      </c>
      <c r="E159" s="50" t="str">
        <f t="shared" ca="1" si="62"/>
        <v>\\(\\quad 13％ \\)</v>
      </c>
      <c r="F159" s="50" t="s">
        <v>62</v>
      </c>
      <c r="G159" s="50"/>
      <c r="H159" s="50">
        <v>0</v>
      </c>
      <c r="I159" s="89" t="str">
        <f t="shared" ca="1" si="63"/>
        <v>INSERT INTO math(tangen,question,answer,editor,date,count) VALUES('m4000','\\(\\quad 小数　0.13　は何％でしょうか。 \\)','\\(\\quad 13％ \\)','harazono',NOW(),0);</v>
      </c>
      <c r="J159" s="78" t="s">
        <v>229</v>
      </c>
      <c r="M159" t="s">
        <v>269</v>
      </c>
      <c r="N159" s="1">
        <f t="shared" ca="1" si="64"/>
        <v>0.13</v>
      </c>
      <c r="P159" t="s">
        <v>263</v>
      </c>
      <c r="Q159" t="s">
        <v>230</v>
      </c>
      <c r="S159" s="78" t="s">
        <v>229</v>
      </c>
      <c r="T159" s="1">
        <f t="shared" ca="1" si="60"/>
        <v>13</v>
      </c>
      <c r="U159" t="s">
        <v>252</v>
      </c>
      <c r="V159" t="s">
        <v>230</v>
      </c>
      <c r="W159" t="str">
        <f t="shared" ca="1" si="65"/>
        <v>\\(\\quad 小数　0.13　は何％でしょうか。 \\)</v>
      </c>
      <c r="X159" t="str">
        <f t="shared" ca="1" si="66"/>
        <v>\\(\\quad 13％ \\)</v>
      </c>
    </row>
    <row r="160" spans="1:24" x14ac:dyDescent="0.55000000000000004">
      <c r="A160" s="51" t="s">
        <v>60</v>
      </c>
      <c r="B160" s="51"/>
      <c r="C160" s="50" t="s">
        <v>115</v>
      </c>
      <c r="D160" s="50" t="str">
        <f t="shared" ca="1" si="61"/>
        <v>\\(\\quad 小数　0.86　は何％でしょうか。 \\)</v>
      </c>
      <c r="E160" s="50" t="str">
        <f t="shared" ca="1" si="62"/>
        <v>\\(\\quad 86％ \\)</v>
      </c>
      <c r="F160" s="50" t="s">
        <v>62</v>
      </c>
      <c r="G160" s="50"/>
      <c r="H160" s="50">
        <v>0</v>
      </c>
      <c r="I160" s="89" t="str">
        <f t="shared" ca="1" si="63"/>
        <v>INSERT INTO math(tangen,question,answer,editor,date,count) VALUES('m4000','\\(\\quad 小数　0.86　は何％でしょうか。 \\)','\\(\\quad 86％ \\)','harazono',NOW(),0);</v>
      </c>
      <c r="J160" s="78" t="s">
        <v>229</v>
      </c>
      <c r="M160" t="s">
        <v>269</v>
      </c>
      <c r="N160" s="1">
        <f t="shared" ca="1" si="64"/>
        <v>0.86</v>
      </c>
      <c r="P160" t="s">
        <v>263</v>
      </c>
      <c r="Q160" t="s">
        <v>230</v>
      </c>
      <c r="S160" s="78" t="s">
        <v>229</v>
      </c>
      <c r="T160" s="1">
        <f t="shared" ca="1" si="60"/>
        <v>86</v>
      </c>
      <c r="U160" t="s">
        <v>252</v>
      </c>
      <c r="V160" t="s">
        <v>230</v>
      </c>
      <c r="W160" t="str">
        <f t="shared" ca="1" si="65"/>
        <v>\\(\\quad 小数　0.86　は何％でしょうか。 \\)</v>
      </c>
      <c r="X160" t="str">
        <f t="shared" ca="1" si="66"/>
        <v>\\(\\quad 86％ \\)</v>
      </c>
    </row>
    <row r="161" spans="1:24" x14ac:dyDescent="0.55000000000000004">
      <c r="A161" s="51" t="s">
        <v>60</v>
      </c>
      <c r="B161" s="51"/>
      <c r="C161" s="50" t="s">
        <v>115</v>
      </c>
      <c r="D161" s="50" t="str">
        <f t="shared" ca="1" si="61"/>
        <v>\\(\\quad 小数　0.74　は何％でしょうか。 \\)</v>
      </c>
      <c r="E161" s="50" t="str">
        <f t="shared" ca="1" si="62"/>
        <v>\\(\\quad 74％ \\)</v>
      </c>
      <c r="F161" s="50" t="s">
        <v>62</v>
      </c>
      <c r="G161" s="50"/>
      <c r="H161" s="50">
        <v>0</v>
      </c>
      <c r="I161" s="89" t="str">
        <f t="shared" ca="1" si="63"/>
        <v>INSERT INTO math(tangen,question,answer,editor,date,count) VALUES('m4000','\\(\\quad 小数　0.74　は何％でしょうか。 \\)','\\(\\quad 74％ \\)','harazono',NOW(),0);</v>
      </c>
      <c r="J161" s="78" t="s">
        <v>229</v>
      </c>
      <c r="M161" t="s">
        <v>269</v>
      </c>
      <c r="N161" s="1">
        <f t="shared" ref="N161:N168" ca="1" si="67">T161*0.01</f>
        <v>0.74</v>
      </c>
      <c r="P161" t="s">
        <v>263</v>
      </c>
      <c r="Q161" t="s">
        <v>230</v>
      </c>
      <c r="S161" s="78" t="s">
        <v>229</v>
      </c>
      <c r="T161" s="1">
        <f t="shared" ca="1" si="60"/>
        <v>74</v>
      </c>
      <c r="U161" t="s">
        <v>252</v>
      </c>
      <c r="V161" t="s">
        <v>230</v>
      </c>
      <c r="W161" t="str">
        <f t="shared" ca="1" si="65"/>
        <v>\\(\\quad 小数　0.74　は何％でしょうか。 \\)</v>
      </c>
      <c r="X161" t="str">
        <f t="shared" ca="1" si="66"/>
        <v>\\(\\quad 74％ \\)</v>
      </c>
    </row>
    <row r="162" spans="1:24" x14ac:dyDescent="0.55000000000000004">
      <c r="A162" s="51" t="s">
        <v>60</v>
      </c>
      <c r="B162" s="51"/>
      <c r="C162" s="50" t="s">
        <v>115</v>
      </c>
      <c r="D162" s="50" t="str">
        <f t="shared" ca="1" si="61"/>
        <v>\\(\\quad 小数　0.18　は何％でしょうか。 \\)</v>
      </c>
      <c r="E162" s="50" t="str">
        <f t="shared" ca="1" si="62"/>
        <v>\\(\\quad 18％ \\)</v>
      </c>
      <c r="F162" s="50" t="s">
        <v>62</v>
      </c>
      <c r="G162" s="50"/>
      <c r="H162" s="50">
        <v>0</v>
      </c>
      <c r="I162" s="89" t="str">
        <f t="shared" ca="1" si="63"/>
        <v>INSERT INTO math(tangen,question,answer,editor,date,count) VALUES('m4000','\\(\\quad 小数　0.18　は何％でしょうか。 \\)','\\(\\quad 18％ \\)','harazono',NOW(),0);</v>
      </c>
      <c r="J162" s="78" t="s">
        <v>229</v>
      </c>
      <c r="M162" t="s">
        <v>269</v>
      </c>
      <c r="N162" s="1">
        <f t="shared" ca="1" si="67"/>
        <v>0.18</v>
      </c>
      <c r="P162" t="s">
        <v>263</v>
      </c>
      <c r="Q162" t="s">
        <v>230</v>
      </c>
      <c r="S162" s="78" t="s">
        <v>229</v>
      </c>
      <c r="T162" s="1">
        <f t="shared" ca="1" si="60"/>
        <v>18</v>
      </c>
      <c r="U162" t="s">
        <v>252</v>
      </c>
      <c r="V162" t="s">
        <v>230</v>
      </c>
      <c r="W162" t="str">
        <f t="shared" ca="1" si="65"/>
        <v>\\(\\quad 小数　0.18　は何％でしょうか。 \\)</v>
      </c>
      <c r="X162" t="str">
        <f t="shared" ca="1" si="66"/>
        <v>\\(\\quad 18％ \\)</v>
      </c>
    </row>
    <row r="163" spans="1:24" x14ac:dyDescent="0.55000000000000004">
      <c r="A163" s="51" t="s">
        <v>60</v>
      </c>
      <c r="B163" s="51"/>
      <c r="C163" s="50" t="s">
        <v>115</v>
      </c>
      <c r="D163" s="50" t="str">
        <f t="shared" ca="1" si="61"/>
        <v>\\(\\quad 小数　0.65　は何％でしょうか。 \\)</v>
      </c>
      <c r="E163" s="50" t="str">
        <f t="shared" ca="1" si="62"/>
        <v>\\(\\quad 65％ \\)</v>
      </c>
      <c r="F163" s="50" t="s">
        <v>62</v>
      </c>
      <c r="G163" s="50"/>
      <c r="H163" s="50">
        <v>0</v>
      </c>
      <c r="I163" s="89" t="str">
        <f t="shared" ca="1" si="63"/>
        <v>INSERT INTO math(tangen,question,answer,editor,date,count) VALUES('m4000','\\(\\quad 小数　0.65　は何％でしょうか。 \\)','\\(\\quad 65％ \\)','harazono',NOW(),0);</v>
      </c>
      <c r="J163" s="78" t="s">
        <v>229</v>
      </c>
      <c r="M163" t="s">
        <v>269</v>
      </c>
      <c r="N163" s="1">
        <f t="shared" ca="1" si="67"/>
        <v>0.65</v>
      </c>
      <c r="P163" t="s">
        <v>263</v>
      </c>
      <c r="Q163" t="s">
        <v>230</v>
      </c>
      <c r="S163" s="78" t="s">
        <v>229</v>
      </c>
      <c r="T163" s="1">
        <f t="shared" ca="1" si="60"/>
        <v>65</v>
      </c>
      <c r="U163" t="s">
        <v>252</v>
      </c>
      <c r="V163" t="s">
        <v>230</v>
      </c>
      <c r="W163" t="str">
        <f t="shared" ca="1" si="65"/>
        <v>\\(\\quad 小数　0.65　は何％でしょうか。 \\)</v>
      </c>
      <c r="X163" t="str">
        <f t="shared" ca="1" si="66"/>
        <v>\\(\\quad 65％ \\)</v>
      </c>
    </row>
    <row r="164" spans="1:24" x14ac:dyDescent="0.55000000000000004">
      <c r="A164" s="51" t="s">
        <v>60</v>
      </c>
      <c r="B164" s="51"/>
      <c r="C164" s="50" t="s">
        <v>115</v>
      </c>
      <c r="D164" s="50" t="str">
        <f t="shared" ca="1" si="61"/>
        <v>\\(\\quad 小数　0.89　は何％でしょうか。 \\)</v>
      </c>
      <c r="E164" s="50" t="str">
        <f t="shared" ca="1" si="62"/>
        <v>\\(\\quad 89％ \\)</v>
      </c>
      <c r="F164" s="50" t="s">
        <v>62</v>
      </c>
      <c r="G164" s="50"/>
      <c r="H164" s="50">
        <v>0</v>
      </c>
      <c r="I164" s="89" t="str">
        <f t="shared" ca="1" si="63"/>
        <v>INSERT INTO math(tangen,question,answer,editor,date,count) VALUES('m4000','\\(\\quad 小数　0.89　は何％でしょうか。 \\)','\\(\\quad 89％ \\)','harazono',NOW(),0);</v>
      </c>
      <c r="J164" s="78" t="s">
        <v>229</v>
      </c>
      <c r="M164" t="s">
        <v>269</v>
      </c>
      <c r="N164" s="1">
        <f t="shared" ca="1" si="67"/>
        <v>0.89</v>
      </c>
      <c r="P164" t="s">
        <v>263</v>
      </c>
      <c r="Q164" t="s">
        <v>230</v>
      </c>
      <c r="S164" s="78" t="s">
        <v>229</v>
      </c>
      <c r="T164" s="1">
        <f t="shared" ca="1" si="60"/>
        <v>89</v>
      </c>
      <c r="U164" t="s">
        <v>252</v>
      </c>
      <c r="V164" t="s">
        <v>230</v>
      </c>
      <c r="W164" t="str">
        <f t="shared" ca="1" si="65"/>
        <v>\\(\\quad 小数　0.89　は何％でしょうか。 \\)</v>
      </c>
      <c r="X164" t="str">
        <f t="shared" ca="1" si="66"/>
        <v>\\(\\quad 89％ \\)</v>
      </c>
    </row>
    <row r="165" spans="1:24" x14ac:dyDescent="0.55000000000000004">
      <c r="A165" s="51" t="s">
        <v>60</v>
      </c>
      <c r="B165" s="51"/>
      <c r="C165" s="50" t="s">
        <v>115</v>
      </c>
      <c r="D165" s="50" t="str">
        <f t="shared" ca="1" si="61"/>
        <v>\\(\\quad 小数　0.77　は何％でしょうか。 \\)</v>
      </c>
      <c r="E165" s="50" t="str">
        <f t="shared" ca="1" si="62"/>
        <v>\\(\\quad 77％ \\)</v>
      </c>
      <c r="F165" s="50" t="s">
        <v>62</v>
      </c>
      <c r="G165" s="50"/>
      <c r="H165" s="50">
        <v>0</v>
      </c>
      <c r="I165" s="89" t="str">
        <f t="shared" ca="1" si="63"/>
        <v>INSERT INTO math(tangen,question,answer,editor,date,count) VALUES('m4000','\\(\\quad 小数　0.77　は何％でしょうか。 \\)','\\(\\quad 77％ \\)','harazono',NOW(),0);</v>
      </c>
      <c r="J165" s="78" t="s">
        <v>229</v>
      </c>
      <c r="M165" t="s">
        <v>269</v>
      </c>
      <c r="N165" s="1">
        <f t="shared" ca="1" si="67"/>
        <v>0.77</v>
      </c>
      <c r="P165" t="s">
        <v>263</v>
      </c>
      <c r="Q165" t="s">
        <v>230</v>
      </c>
      <c r="S165" s="78" t="s">
        <v>229</v>
      </c>
      <c r="T165" s="1">
        <f t="shared" ca="1" si="60"/>
        <v>77</v>
      </c>
      <c r="U165" t="s">
        <v>252</v>
      </c>
      <c r="V165" t="s">
        <v>230</v>
      </c>
      <c r="W165" t="str">
        <f t="shared" ca="1" si="65"/>
        <v>\\(\\quad 小数　0.77　は何％でしょうか。 \\)</v>
      </c>
      <c r="X165" t="str">
        <f t="shared" ca="1" si="66"/>
        <v>\\(\\quad 77％ \\)</v>
      </c>
    </row>
    <row r="166" spans="1:24" x14ac:dyDescent="0.55000000000000004">
      <c r="A166" s="51" t="s">
        <v>60</v>
      </c>
      <c r="B166" s="51"/>
      <c r="C166" s="50" t="s">
        <v>115</v>
      </c>
      <c r="D166" s="50" t="str">
        <f t="shared" ca="1" si="61"/>
        <v>\\(\\quad 小数　0.87　は何％でしょうか。 \\)</v>
      </c>
      <c r="E166" s="50" t="str">
        <f t="shared" ca="1" si="62"/>
        <v>\\(\\quad 87％ \\)</v>
      </c>
      <c r="F166" s="50" t="s">
        <v>62</v>
      </c>
      <c r="G166" s="50"/>
      <c r="H166" s="50">
        <v>0</v>
      </c>
      <c r="I166" s="89" t="str">
        <f t="shared" ca="1" si="63"/>
        <v>INSERT INTO math(tangen,question,answer,editor,date,count) VALUES('m4000','\\(\\quad 小数　0.87　は何％でしょうか。 \\)','\\(\\quad 87％ \\)','harazono',NOW(),0);</v>
      </c>
      <c r="J166" s="78" t="s">
        <v>229</v>
      </c>
      <c r="M166" t="s">
        <v>269</v>
      </c>
      <c r="N166" s="1">
        <f t="shared" ca="1" si="67"/>
        <v>0.87</v>
      </c>
      <c r="P166" t="s">
        <v>263</v>
      </c>
      <c r="Q166" t="s">
        <v>230</v>
      </c>
      <c r="S166" s="78" t="s">
        <v>229</v>
      </c>
      <c r="T166" s="1">
        <f t="shared" ca="1" si="60"/>
        <v>87</v>
      </c>
      <c r="U166" t="s">
        <v>252</v>
      </c>
      <c r="V166" t="s">
        <v>230</v>
      </c>
      <c r="W166" t="str">
        <f t="shared" ca="1" si="65"/>
        <v>\\(\\quad 小数　0.87　は何％でしょうか。 \\)</v>
      </c>
      <c r="X166" t="str">
        <f t="shared" ca="1" si="66"/>
        <v>\\(\\quad 87％ \\)</v>
      </c>
    </row>
    <row r="167" spans="1:24" x14ac:dyDescent="0.55000000000000004">
      <c r="A167" s="51" t="s">
        <v>60</v>
      </c>
      <c r="B167" s="51"/>
      <c r="C167" s="50" t="s">
        <v>115</v>
      </c>
      <c r="D167" s="50" t="str">
        <f t="shared" ca="1" si="61"/>
        <v>\\(\\quad 小数　0.66　は何％でしょうか。 \\)</v>
      </c>
      <c r="E167" s="50" t="str">
        <f t="shared" ca="1" si="62"/>
        <v>\\(\\quad 66％ \\)</v>
      </c>
      <c r="F167" s="50" t="s">
        <v>62</v>
      </c>
      <c r="G167" s="50"/>
      <c r="H167" s="50">
        <v>0</v>
      </c>
      <c r="I167" s="89" t="str">
        <f t="shared" ca="1" si="63"/>
        <v>INSERT INTO math(tangen,question,answer,editor,date,count) VALUES('m4000','\\(\\quad 小数　0.66　は何％でしょうか。 \\)','\\(\\quad 66％ \\)','harazono',NOW(),0);</v>
      </c>
      <c r="J167" s="78" t="s">
        <v>229</v>
      </c>
      <c r="M167" t="s">
        <v>269</v>
      </c>
      <c r="N167" s="1">
        <f t="shared" ca="1" si="67"/>
        <v>0.66</v>
      </c>
      <c r="P167" t="s">
        <v>263</v>
      </c>
      <c r="Q167" t="s">
        <v>230</v>
      </c>
      <c r="S167" s="78" t="s">
        <v>229</v>
      </c>
      <c r="T167" s="1">
        <f t="shared" ca="1" si="60"/>
        <v>66</v>
      </c>
      <c r="U167" t="s">
        <v>252</v>
      </c>
      <c r="V167" t="s">
        <v>230</v>
      </c>
      <c r="W167" t="str">
        <f t="shared" ca="1" si="65"/>
        <v>\\(\\quad 小数　0.66　は何％でしょうか。 \\)</v>
      </c>
      <c r="X167" t="str">
        <f t="shared" ca="1" si="66"/>
        <v>\\(\\quad 66％ \\)</v>
      </c>
    </row>
    <row r="168" spans="1:24" x14ac:dyDescent="0.55000000000000004">
      <c r="A168" s="51" t="s">
        <v>60</v>
      </c>
      <c r="B168" s="51"/>
      <c r="C168" s="50" t="s">
        <v>115</v>
      </c>
      <c r="D168" s="50" t="str">
        <f t="shared" ca="1" si="61"/>
        <v>\\(\\quad 小数　0.2　は何％でしょうか。 \\)</v>
      </c>
      <c r="E168" s="50" t="str">
        <f t="shared" ca="1" si="62"/>
        <v>\\(\\quad 20％ \\)</v>
      </c>
      <c r="F168" s="50" t="s">
        <v>62</v>
      </c>
      <c r="G168" s="50"/>
      <c r="H168" s="50">
        <v>0</v>
      </c>
      <c r="I168" s="89" t="str">
        <f t="shared" ca="1" si="63"/>
        <v>INSERT INTO math(tangen,question,answer,editor,date,count) VALUES('m4000','\\(\\quad 小数　0.2　は何％でしょうか。 \\)','\\(\\quad 20％ \\)','harazono',NOW(),0);</v>
      </c>
      <c r="J168" s="78" t="s">
        <v>229</v>
      </c>
      <c r="M168" t="s">
        <v>269</v>
      </c>
      <c r="N168" s="1">
        <f t="shared" ca="1" si="67"/>
        <v>0.2</v>
      </c>
      <c r="P168" t="s">
        <v>263</v>
      </c>
      <c r="Q168" t="s">
        <v>230</v>
      </c>
      <c r="S168" s="78" t="s">
        <v>229</v>
      </c>
      <c r="T168" s="1">
        <f t="shared" ca="1" si="60"/>
        <v>20</v>
      </c>
      <c r="U168" t="s">
        <v>252</v>
      </c>
      <c r="V168" t="s">
        <v>230</v>
      </c>
      <c r="W168" t="str">
        <f t="shared" ca="1" si="65"/>
        <v>\\(\\quad 小数　0.2　は何％でしょうか。 \\)</v>
      </c>
      <c r="X168" t="str">
        <f t="shared" ca="1" si="66"/>
        <v>\\(\\quad 20％ \\)</v>
      </c>
    </row>
    <row r="169" spans="1:24" x14ac:dyDescent="0.55000000000000004">
      <c r="A169" s="51" t="s">
        <v>60</v>
      </c>
      <c r="B169" s="51"/>
      <c r="C169" s="50" t="s">
        <v>115</v>
      </c>
      <c r="D169" s="50" t="str">
        <f t="shared" ca="1" si="61"/>
        <v>\\(\\quad 28　％を小数で表すといくつか。 \\)</v>
      </c>
      <c r="E169" s="50" t="str">
        <f t="shared" ca="1" si="62"/>
        <v>\\(\\quad 0.28 \\)</v>
      </c>
      <c r="F169" s="50" t="s">
        <v>62</v>
      </c>
      <c r="G169" s="50"/>
      <c r="H169" s="50">
        <v>0</v>
      </c>
      <c r="I169" s="89" t="str">
        <f t="shared" ca="1" si="63"/>
        <v>INSERT INTO math(tangen,question,answer,editor,date,count) VALUES('m4000','\\(\\quad 28　％を小数で表すといくつか。 \\)','\\(\\quad 0.28 \\)','harazono',NOW(),0);</v>
      </c>
      <c r="J169" s="78" t="s">
        <v>229</v>
      </c>
      <c r="N169" s="1">
        <f ca="1">RANDBETWEEN(1,99)</f>
        <v>28</v>
      </c>
      <c r="P169" t="s">
        <v>264</v>
      </c>
      <c r="Q169" t="s">
        <v>230</v>
      </c>
      <c r="S169" s="78" t="s">
        <v>229</v>
      </c>
      <c r="T169" s="1">
        <f ca="1">N169*0.01</f>
        <v>0.28000000000000003</v>
      </c>
      <c r="V169" t="s">
        <v>230</v>
      </c>
      <c r="W169" t="str">
        <f t="shared" ca="1" si="65"/>
        <v>\\(\\quad 28　％を小数で表すといくつか。 \\)</v>
      </c>
      <c r="X169" t="str">
        <f t="shared" ca="1" si="66"/>
        <v>\\(\\quad 0.28 \\)</v>
      </c>
    </row>
    <row r="170" spans="1:24" x14ac:dyDescent="0.55000000000000004">
      <c r="A170" s="51" t="s">
        <v>60</v>
      </c>
      <c r="B170" s="51"/>
      <c r="C170" s="50" t="s">
        <v>115</v>
      </c>
      <c r="D170" s="50" t="str">
        <f t="shared" ca="1" si="61"/>
        <v>\\(\\quad 27　％を小数で表すといくつか。 \\)</v>
      </c>
      <c r="E170" s="50" t="str">
        <f t="shared" ca="1" si="62"/>
        <v>\\(\\quad 0.27 \\)</v>
      </c>
      <c r="F170" s="50" t="s">
        <v>62</v>
      </c>
      <c r="G170" s="50"/>
      <c r="H170" s="50">
        <v>0</v>
      </c>
      <c r="I170" s="89" t="str">
        <f t="shared" ca="1" si="63"/>
        <v>INSERT INTO math(tangen,question,answer,editor,date,count) VALUES('m4000','\\(\\quad 27　％を小数で表すといくつか。 \\)','\\(\\quad 0.27 \\)','harazono',NOW(),0);</v>
      </c>
      <c r="J170" s="78" t="s">
        <v>229</v>
      </c>
      <c r="N170" s="1">
        <f t="shared" ref="N170:N218" ca="1" si="68">RANDBETWEEN(1,99)</f>
        <v>27</v>
      </c>
      <c r="P170" t="s">
        <v>264</v>
      </c>
      <c r="Q170" t="s">
        <v>230</v>
      </c>
      <c r="S170" s="78" t="s">
        <v>229</v>
      </c>
      <c r="T170" s="1">
        <f t="shared" ref="T170:T218" ca="1" si="69">N170*0.01</f>
        <v>0.27</v>
      </c>
      <c r="V170" t="s">
        <v>230</v>
      </c>
      <c r="W170" t="str">
        <f t="shared" ca="1" si="65"/>
        <v>\\(\\quad 27　％を小数で表すといくつか。 \\)</v>
      </c>
      <c r="X170" t="str">
        <f t="shared" ca="1" si="66"/>
        <v>\\(\\quad 0.27 \\)</v>
      </c>
    </row>
    <row r="171" spans="1:24" x14ac:dyDescent="0.55000000000000004">
      <c r="A171" s="51" t="s">
        <v>60</v>
      </c>
      <c r="B171" s="51"/>
      <c r="C171" s="50" t="s">
        <v>115</v>
      </c>
      <c r="D171" s="50" t="str">
        <f t="shared" ca="1" si="61"/>
        <v>\\(\\quad 55　％を小数で表すといくつか。 \\)</v>
      </c>
      <c r="E171" s="50" t="str">
        <f t="shared" ca="1" si="62"/>
        <v>\\(\\quad 0.55 \\)</v>
      </c>
      <c r="F171" s="50" t="s">
        <v>62</v>
      </c>
      <c r="G171" s="50"/>
      <c r="H171" s="50">
        <v>0</v>
      </c>
      <c r="I171" s="89" t="str">
        <f t="shared" ca="1" si="63"/>
        <v>INSERT INTO math(tangen,question,answer,editor,date,count) VALUES('m4000','\\(\\quad 55　％を小数で表すといくつか。 \\)','\\(\\quad 0.55 \\)','harazono',NOW(),0);</v>
      </c>
      <c r="J171" s="78" t="s">
        <v>229</v>
      </c>
      <c r="N171" s="1">
        <f t="shared" ca="1" si="68"/>
        <v>55</v>
      </c>
      <c r="P171" t="s">
        <v>264</v>
      </c>
      <c r="Q171" t="s">
        <v>230</v>
      </c>
      <c r="S171" s="78" t="s">
        <v>229</v>
      </c>
      <c r="T171" s="1">
        <f t="shared" ca="1" si="69"/>
        <v>0.55000000000000004</v>
      </c>
      <c r="V171" t="s">
        <v>230</v>
      </c>
      <c r="W171" t="str">
        <f t="shared" ca="1" si="65"/>
        <v>\\(\\quad 55　％を小数で表すといくつか。 \\)</v>
      </c>
      <c r="X171" t="str">
        <f t="shared" ca="1" si="66"/>
        <v>\\(\\quad 0.55 \\)</v>
      </c>
    </row>
    <row r="172" spans="1:24" x14ac:dyDescent="0.55000000000000004">
      <c r="A172" s="51" t="s">
        <v>60</v>
      </c>
      <c r="B172" s="51"/>
      <c r="C172" s="50" t="s">
        <v>115</v>
      </c>
      <c r="D172" s="50" t="str">
        <f t="shared" ca="1" si="61"/>
        <v>\\(\\quad 70　％を小数で表すといくつか。 \\)</v>
      </c>
      <c r="E172" s="50" t="str">
        <f t="shared" ca="1" si="62"/>
        <v>\\(\\quad 0.7 \\)</v>
      </c>
      <c r="F172" s="50" t="s">
        <v>62</v>
      </c>
      <c r="G172" s="50"/>
      <c r="H172" s="50">
        <v>0</v>
      </c>
      <c r="I172" s="89" t="str">
        <f t="shared" ca="1" si="63"/>
        <v>INSERT INTO math(tangen,question,answer,editor,date,count) VALUES('m4000','\\(\\quad 70　％を小数で表すといくつか。 \\)','\\(\\quad 0.7 \\)','harazono',NOW(),0);</v>
      </c>
      <c r="J172" s="78" t="s">
        <v>229</v>
      </c>
      <c r="N172" s="1">
        <f t="shared" ca="1" si="68"/>
        <v>70</v>
      </c>
      <c r="P172" t="s">
        <v>264</v>
      </c>
      <c r="Q172" t="s">
        <v>230</v>
      </c>
      <c r="S172" s="78" t="s">
        <v>229</v>
      </c>
      <c r="T172" s="1">
        <f t="shared" ca="1" si="69"/>
        <v>0.70000000000000007</v>
      </c>
      <c r="V172" t="s">
        <v>230</v>
      </c>
      <c r="W172" t="str">
        <f t="shared" ca="1" si="65"/>
        <v>\\(\\quad 70　％を小数で表すといくつか。 \\)</v>
      </c>
      <c r="X172" t="str">
        <f t="shared" ca="1" si="66"/>
        <v>\\(\\quad 0.7 \\)</v>
      </c>
    </row>
    <row r="173" spans="1:24" x14ac:dyDescent="0.55000000000000004">
      <c r="A173" s="51" t="s">
        <v>60</v>
      </c>
      <c r="B173" s="51"/>
      <c r="C173" s="50" t="s">
        <v>115</v>
      </c>
      <c r="D173" s="50" t="str">
        <f t="shared" ca="1" si="61"/>
        <v>\\(\\quad 19　％を小数で表すといくつか。 \\)</v>
      </c>
      <c r="E173" s="50" t="str">
        <f t="shared" ca="1" si="62"/>
        <v>\\(\\quad 0.19 \\)</v>
      </c>
      <c r="F173" s="50" t="s">
        <v>62</v>
      </c>
      <c r="G173" s="50"/>
      <c r="H173" s="50">
        <v>0</v>
      </c>
      <c r="I173" s="89" t="str">
        <f t="shared" ca="1" si="63"/>
        <v>INSERT INTO math(tangen,question,answer,editor,date,count) VALUES('m4000','\\(\\quad 19　％を小数で表すといくつか。 \\)','\\(\\quad 0.19 \\)','harazono',NOW(),0);</v>
      </c>
      <c r="J173" s="78" t="s">
        <v>229</v>
      </c>
      <c r="N173" s="1">
        <f t="shared" ca="1" si="68"/>
        <v>19</v>
      </c>
      <c r="P173" t="s">
        <v>264</v>
      </c>
      <c r="Q173" t="s">
        <v>230</v>
      </c>
      <c r="S173" s="78" t="s">
        <v>229</v>
      </c>
      <c r="T173" s="1">
        <f t="shared" ca="1" si="69"/>
        <v>0.19</v>
      </c>
      <c r="V173" t="s">
        <v>230</v>
      </c>
      <c r="W173" t="str">
        <f t="shared" ca="1" si="65"/>
        <v>\\(\\quad 19　％を小数で表すといくつか。 \\)</v>
      </c>
      <c r="X173" t="str">
        <f t="shared" ca="1" si="66"/>
        <v>\\(\\quad 0.19 \\)</v>
      </c>
    </row>
    <row r="174" spans="1:24" x14ac:dyDescent="0.55000000000000004">
      <c r="A174" s="51" t="s">
        <v>60</v>
      </c>
      <c r="B174" s="51"/>
      <c r="C174" s="50" t="s">
        <v>115</v>
      </c>
      <c r="D174" s="50" t="str">
        <f t="shared" ca="1" si="61"/>
        <v>\\(\\quad 71　％を小数で表すといくつか。 \\)</v>
      </c>
      <c r="E174" s="50" t="str">
        <f t="shared" ca="1" si="62"/>
        <v>\\(\\quad 0.71 \\)</v>
      </c>
      <c r="F174" s="50" t="s">
        <v>62</v>
      </c>
      <c r="G174" s="50"/>
      <c r="H174" s="50">
        <v>0</v>
      </c>
      <c r="I174" s="89" t="str">
        <f t="shared" ca="1" si="63"/>
        <v>INSERT INTO math(tangen,question,answer,editor,date,count) VALUES('m4000','\\(\\quad 71　％を小数で表すといくつか。 \\)','\\(\\quad 0.71 \\)','harazono',NOW(),0);</v>
      </c>
      <c r="J174" s="78" t="s">
        <v>229</v>
      </c>
      <c r="N174" s="1">
        <f t="shared" ca="1" si="68"/>
        <v>71</v>
      </c>
      <c r="P174" t="s">
        <v>264</v>
      </c>
      <c r="Q174" t="s">
        <v>230</v>
      </c>
      <c r="S174" s="78" t="s">
        <v>229</v>
      </c>
      <c r="T174" s="1">
        <f t="shared" ca="1" si="69"/>
        <v>0.71</v>
      </c>
      <c r="V174" t="s">
        <v>230</v>
      </c>
      <c r="W174" t="str">
        <f t="shared" ca="1" si="65"/>
        <v>\\(\\quad 71　％を小数で表すといくつか。 \\)</v>
      </c>
      <c r="X174" t="str">
        <f t="shared" ca="1" si="66"/>
        <v>\\(\\quad 0.71 \\)</v>
      </c>
    </row>
    <row r="175" spans="1:24" x14ac:dyDescent="0.55000000000000004">
      <c r="A175" s="51" t="s">
        <v>60</v>
      </c>
      <c r="B175" s="51"/>
      <c r="C175" s="50" t="s">
        <v>115</v>
      </c>
      <c r="D175" s="50" t="str">
        <f t="shared" ca="1" si="61"/>
        <v>\\(\\quad 56　％を小数で表すといくつか。 \\)</v>
      </c>
      <c r="E175" s="50" t="str">
        <f t="shared" ca="1" si="62"/>
        <v>\\(\\quad 0.56 \\)</v>
      </c>
      <c r="F175" s="50" t="s">
        <v>62</v>
      </c>
      <c r="G175" s="50"/>
      <c r="H175" s="50">
        <v>0</v>
      </c>
      <c r="I175" s="89" t="str">
        <f t="shared" ca="1" si="63"/>
        <v>INSERT INTO math(tangen,question,answer,editor,date,count) VALUES('m4000','\\(\\quad 56　％を小数で表すといくつか。 \\)','\\(\\quad 0.56 \\)','harazono',NOW(),0);</v>
      </c>
      <c r="J175" s="78" t="s">
        <v>229</v>
      </c>
      <c r="N175" s="1">
        <f t="shared" ca="1" si="68"/>
        <v>56</v>
      </c>
      <c r="P175" t="s">
        <v>264</v>
      </c>
      <c r="Q175" t="s">
        <v>230</v>
      </c>
      <c r="S175" s="78" t="s">
        <v>229</v>
      </c>
      <c r="T175" s="1">
        <f t="shared" ca="1" si="69"/>
        <v>0.56000000000000005</v>
      </c>
      <c r="V175" t="s">
        <v>230</v>
      </c>
      <c r="W175" t="str">
        <f t="shared" ca="1" si="65"/>
        <v>\\(\\quad 56　％を小数で表すといくつか。 \\)</v>
      </c>
      <c r="X175" t="str">
        <f t="shared" ca="1" si="66"/>
        <v>\\(\\quad 0.56 \\)</v>
      </c>
    </row>
    <row r="176" spans="1:24" x14ac:dyDescent="0.55000000000000004">
      <c r="A176" s="51" t="s">
        <v>60</v>
      </c>
      <c r="B176" s="51"/>
      <c r="C176" s="50" t="s">
        <v>115</v>
      </c>
      <c r="D176" s="50" t="str">
        <f t="shared" ca="1" si="61"/>
        <v>\\(\\quad 98　％を小数で表すといくつか。 \\)</v>
      </c>
      <c r="E176" s="50" t="str">
        <f t="shared" ca="1" si="62"/>
        <v>\\(\\quad 0.98 \\)</v>
      </c>
      <c r="F176" s="50" t="s">
        <v>62</v>
      </c>
      <c r="G176" s="50"/>
      <c r="H176" s="50">
        <v>0</v>
      </c>
      <c r="I176" s="89" t="str">
        <f t="shared" ca="1" si="63"/>
        <v>INSERT INTO math(tangen,question,answer,editor,date,count) VALUES('m4000','\\(\\quad 98　％を小数で表すといくつか。 \\)','\\(\\quad 0.98 \\)','harazono',NOW(),0);</v>
      </c>
      <c r="J176" s="78" t="s">
        <v>229</v>
      </c>
      <c r="N176" s="1">
        <f t="shared" ca="1" si="68"/>
        <v>98</v>
      </c>
      <c r="P176" t="s">
        <v>264</v>
      </c>
      <c r="Q176" t="s">
        <v>230</v>
      </c>
      <c r="S176" s="78" t="s">
        <v>229</v>
      </c>
      <c r="T176" s="1">
        <f t="shared" ca="1" si="69"/>
        <v>0.98</v>
      </c>
      <c r="V176" t="s">
        <v>230</v>
      </c>
      <c r="W176" t="str">
        <f t="shared" ca="1" si="65"/>
        <v>\\(\\quad 98　％を小数で表すといくつか。 \\)</v>
      </c>
      <c r="X176" t="str">
        <f t="shared" ca="1" si="66"/>
        <v>\\(\\quad 0.98 \\)</v>
      </c>
    </row>
    <row r="177" spans="1:24" x14ac:dyDescent="0.55000000000000004">
      <c r="A177" s="51" t="s">
        <v>60</v>
      </c>
      <c r="B177" s="51"/>
      <c r="C177" s="50" t="s">
        <v>115</v>
      </c>
      <c r="D177" s="50" t="str">
        <f t="shared" ca="1" si="61"/>
        <v>\\(\\quad 81　％を小数で表すといくつか。 \\)</v>
      </c>
      <c r="E177" s="50" t="str">
        <f t="shared" ca="1" si="62"/>
        <v>\\(\\quad 0.81 \\)</v>
      </c>
      <c r="F177" s="50" t="s">
        <v>62</v>
      </c>
      <c r="G177" s="50"/>
      <c r="H177" s="50">
        <v>0</v>
      </c>
      <c r="I177" s="89" t="str">
        <f t="shared" ca="1" si="63"/>
        <v>INSERT INTO math(tangen,question,answer,editor,date,count) VALUES('m4000','\\(\\quad 81　％を小数で表すといくつか。 \\)','\\(\\quad 0.81 \\)','harazono',NOW(),0);</v>
      </c>
      <c r="J177" s="78" t="s">
        <v>229</v>
      </c>
      <c r="N177" s="1">
        <f t="shared" ca="1" si="68"/>
        <v>81</v>
      </c>
      <c r="P177" t="s">
        <v>264</v>
      </c>
      <c r="Q177" t="s">
        <v>230</v>
      </c>
      <c r="S177" s="78" t="s">
        <v>229</v>
      </c>
      <c r="T177" s="1">
        <f t="shared" ca="1" si="69"/>
        <v>0.81</v>
      </c>
      <c r="V177" t="s">
        <v>230</v>
      </c>
      <c r="W177" t="str">
        <f t="shared" ca="1" si="65"/>
        <v>\\(\\quad 81　％を小数で表すといくつか。 \\)</v>
      </c>
      <c r="X177" t="str">
        <f t="shared" ca="1" si="66"/>
        <v>\\(\\quad 0.81 \\)</v>
      </c>
    </row>
    <row r="178" spans="1:24" x14ac:dyDescent="0.55000000000000004">
      <c r="A178" s="51" t="s">
        <v>60</v>
      </c>
      <c r="B178" s="51"/>
      <c r="C178" s="50" t="s">
        <v>115</v>
      </c>
      <c r="D178" s="50" t="str">
        <f t="shared" ca="1" si="61"/>
        <v>\\(\\quad 38　％を小数で表すといくつか。 \\)</v>
      </c>
      <c r="E178" s="50" t="str">
        <f t="shared" ca="1" si="62"/>
        <v>\\(\\quad 0.38 \\)</v>
      </c>
      <c r="F178" s="50" t="s">
        <v>62</v>
      </c>
      <c r="G178" s="50"/>
      <c r="H178" s="50">
        <v>0</v>
      </c>
      <c r="I178" s="89" t="str">
        <f t="shared" ca="1" si="63"/>
        <v>INSERT INTO math(tangen,question,answer,editor,date,count) VALUES('m4000','\\(\\quad 38　％を小数で表すといくつか。 \\)','\\(\\quad 0.38 \\)','harazono',NOW(),0);</v>
      </c>
      <c r="J178" s="78" t="s">
        <v>229</v>
      </c>
      <c r="N178" s="1">
        <f t="shared" ca="1" si="68"/>
        <v>38</v>
      </c>
      <c r="P178" t="s">
        <v>264</v>
      </c>
      <c r="Q178" t="s">
        <v>230</v>
      </c>
      <c r="S178" s="78" t="s">
        <v>229</v>
      </c>
      <c r="T178" s="1">
        <f t="shared" ca="1" si="69"/>
        <v>0.38</v>
      </c>
      <c r="V178" t="s">
        <v>230</v>
      </c>
      <c r="W178" t="str">
        <f t="shared" ca="1" si="65"/>
        <v>\\(\\quad 38　％を小数で表すといくつか。 \\)</v>
      </c>
      <c r="X178" t="str">
        <f t="shared" ca="1" si="66"/>
        <v>\\(\\quad 0.38 \\)</v>
      </c>
    </row>
    <row r="179" spans="1:24" x14ac:dyDescent="0.55000000000000004">
      <c r="A179" s="51" t="s">
        <v>60</v>
      </c>
      <c r="B179" s="51"/>
      <c r="C179" s="50" t="s">
        <v>115</v>
      </c>
      <c r="D179" s="50" t="str">
        <f t="shared" ca="1" si="61"/>
        <v>\\(\\quad 44　％を小数で表すといくつか。 \\)</v>
      </c>
      <c r="E179" s="50" t="str">
        <f t="shared" ca="1" si="62"/>
        <v>\\(\\quad 0.44 \\)</v>
      </c>
      <c r="F179" s="50" t="s">
        <v>62</v>
      </c>
      <c r="G179" s="50"/>
      <c r="H179" s="50">
        <v>0</v>
      </c>
      <c r="I179" s="89" t="str">
        <f t="shared" ca="1" si="63"/>
        <v>INSERT INTO math(tangen,question,answer,editor,date,count) VALUES('m4000','\\(\\quad 44　％を小数で表すといくつか。 \\)','\\(\\quad 0.44 \\)','harazono',NOW(),0);</v>
      </c>
      <c r="J179" s="78" t="s">
        <v>229</v>
      </c>
      <c r="N179" s="1">
        <f t="shared" ca="1" si="68"/>
        <v>44</v>
      </c>
      <c r="P179" t="s">
        <v>264</v>
      </c>
      <c r="Q179" t="s">
        <v>230</v>
      </c>
      <c r="S179" s="78" t="s">
        <v>229</v>
      </c>
      <c r="T179" s="1">
        <f t="shared" ca="1" si="69"/>
        <v>0.44</v>
      </c>
      <c r="V179" t="s">
        <v>230</v>
      </c>
      <c r="W179" t="str">
        <f t="shared" ca="1" si="65"/>
        <v>\\(\\quad 44　％を小数で表すといくつか。 \\)</v>
      </c>
      <c r="X179" t="str">
        <f t="shared" ca="1" si="66"/>
        <v>\\(\\quad 0.44 \\)</v>
      </c>
    </row>
    <row r="180" spans="1:24" x14ac:dyDescent="0.55000000000000004">
      <c r="A180" s="51" t="s">
        <v>60</v>
      </c>
      <c r="B180" s="51"/>
      <c r="C180" s="50" t="s">
        <v>115</v>
      </c>
      <c r="D180" s="50" t="str">
        <f t="shared" ca="1" si="61"/>
        <v>\\(\\quad 22　％を小数で表すといくつか。 \\)</v>
      </c>
      <c r="E180" s="50" t="str">
        <f t="shared" ca="1" si="62"/>
        <v>\\(\\quad 0.22 \\)</v>
      </c>
      <c r="F180" s="50" t="s">
        <v>62</v>
      </c>
      <c r="G180" s="50"/>
      <c r="H180" s="50">
        <v>0</v>
      </c>
      <c r="I180" s="89" t="str">
        <f t="shared" ca="1" si="63"/>
        <v>INSERT INTO math(tangen,question,answer,editor,date,count) VALUES('m4000','\\(\\quad 22　％を小数で表すといくつか。 \\)','\\(\\quad 0.22 \\)','harazono',NOW(),0);</v>
      </c>
      <c r="J180" s="78" t="s">
        <v>229</v>
      </c>
      <c r="N180" s="1">
        <f t="shared" ca="1" si="68"/>
        <v>22</v>
      </c>
      <c r="P180" t="s">
        <v>264</v>
      </c>
      <c r="Q180" t="s">
        <v>230</v>
      </c>
      <c r="S180" s="78" t="s">
        <v>229</v>
      </c>
      <c r="T180" s="1">
        <f t="shared" ca="1" si="69"/>
        <v>0.22</v>
      </c>
      <c r="V180" t="s">
        <v>230</v>
      </c>
      <c r="W180" t="str">
        <f t="shared" ca="1" si="65"/>
        <v>\\(\\quad 22　％を小数で表すといくつか。 \\)</v>
      </c>
      <c r="X180" t="str">
        <f t="shared" ca="1" si="66"/>
        <v>\\(\\quad 0.22 \\)</v>
      </c>
    </row>
    <row r="181" spans="1:24" x14ac:dyDescent="0.55000000000000004">
      <c r="A181" s="51" t="s">
        <v>60</v>
      </c>
      <c r="B181" s="51"/>
      <c r="C181" s="50" t="s">
        <v>115</v>
      </c>
      <c r="D181" s="50" t="str">
        <f t="shared" ca="1" si="61"/>
        <v>\\(\\quad 85　％を小数で表すといくつか。 \\)</v>
      </c>
      <c r="E181" s="50" t="str">
        <f t="shared" ca="1" si="62"/>
        <v>\\(\\quad 0.85 \\)</v>
      </c>
      <c r="F181" s="50" t="s">
        <v>62</v>
      </c>
      <c r="G181" s="50"/>
      <c r="H181" s="50">
        <v>0</v>
      </c>
      <c r="I181" s="89" t="str">
        <f t="shared" ca="1" si="63"/>
        <v>INSERT INTO math(tangen,question,answer,editor,date,count) VALUES('m4000','\\(\\quad 85　％を小数で表すといくつか。 \\)','\\(\\quad 0.85 \\)','harazono',NOW(),0);</v>
      </c>
      <c r="J181" s="78" t="s">
        <v>229</v>
      </c>
      <c r="N181" s="1">
        <f t="shared" ca="1" si="68"/>
        <v>85</v>
      </c>
      <c r="P181" t="s">
        <v>264</v>
      </c>
      <c r="Q181" t="s">
        <v>230</v>
      </c>
      <c r="S181" s="78" t="s">
        <v>229</v>
      </c>
      <c r="T181" s="1">
        <f t="shared" ca="1" si="69"/>
        <v>0.85</v>
      </c>
      <c r="V181" t="s">
        <v>230</v>
      </c>
      <c r="W181" t="str">
        <f t="shared" ca="1" si="65"/>
        <v>\\(\\quad 85　％を小数で表すといくつか。 \\)</v>
      </c>
      <c r="X181" t="str">
        <f t="shared" ca="1" si="66"/>
        <v>\\(\\quad 0.85 \\)</v>
      </c>
    </row>
    <row r="182" spans="1:24" x14ac:dyDescent="0.55000000000000004">
      <c r="A182" s="51" t="s">
        <v>60</v>
      </c>
      <c r="B182" s="51"/>
      <c r="C182" s="50" t="s">
        <v>115</v>
      </c>
      <c r="D182" s="50" t="str">
        <f t="shared" ca="1" si="61"/>
        <v>\\(\\quad 52　％を小数で表すといくつか。 \\)</v>
      </c>
      <c r="E182" s="50" t="str">
        <f t="shared" ca="1" si="62"/>
        <v>\\(\\quad 0.52 \\)</v>
      </c>
      <c r="F182" s="50" t="s">
        <v>62</v>
      </c>
      <c r="G182" s="50"/>
      <c r="H182" s="50">
        <v>0</v>
      </c>
      <c r="I182" s="89" t="str">
        <f t="shared" ca="1" si="63"/>
        <v>INSERT INTO math(tangen,question,answer,editor,date,count) VALUES('m4000','\\(\\quad 52　％を小数で表すといくつか。 \\)','\\(\\quad 0.52 \\)','harazono',NOW(),0);</v>
      </c>
      <c r="J182" s="78" t="s">
        <v>229</v>
      </c>
      <c r="N182" s="1">
        <f t="shared" ca="1" si="68"/>
        <v>52</v>
      </c>
      <c r="P182" t="s">
        <v>264</v>
      </c>
      <c r="Q182" t="s">
        <v>230</v>
      </c>
      <c r="S182" s="78" t="s">
        <v>229</v>
      </c>
      <c r="T182" s="1">
        <f t="shared" ca="1" si="69"/>
        <v>0.52</v>
      </c>
      <c r="V182" t="s">
        <v>230</v>
      </c>
      <c r="W182" t="str">
        <f t="shared" ca="1" si="65"/>
        <v>\\(\\quad 52　％を小数で表すといくつか。 \\)</v>
      </c>
      <c r="X182" t="str">
        <f t="shared" ca="1" si="66"/>
        <v>\\(\\quad 0.52 \\)</v>
      </c>
    </row>
    <row r="183" spans="1:24" x14ac:dyDescent="0.55000000000000004">
      <c r="A183" s="51" t="s">
        <v>60</v>
      </c>
      <c r="B183" s="51"/>
      <c r="C183" s="50" t="s">
        <v>115</v>
      </c>
      <c r="D183" s="50" t="str">
        <f t="shared" ca="1" si="61"/>
        <v>\\(\\quad 54　％を小数で表すといくつか。 \\)</v>
      </c>
      <c r="E183" s="50" t="str">
        <f t="shared" ca="1" si="62"/>
        <v>\\(\\quad 0.54 \\)</v>
      </c>
      <c r="F183" s="50" t="s">
        <v>62</v>
      </c>
      <c r="G183" s="50"/>
      <c r="H183" s="50">
        <v>0</v>
      </c>
      <c r="I183" s="89" t="str">
        <f t="shared" ca="1" si="63"/>
        <v>INSERT INTO math(tangen,question,answer,editor,date,count) VALUES('m4000','\\(\\quad 54　％を小数で表すといくつか。 \\)','\\(\\quad 0.54 \\)','harazono',NOW(),0);</v>
      </c>
      <c r="J183" s="78" t="s">
        <v>229</v>
      </c>
      <c r="N183" s="1">
        <f t="shared" ca="1" si="68"/>
        <v>54</v>
      </c>
      <c r="P183" t="s">
        <v>264</v>
      </c>
      <c r="Q183" t="s">
        <v>230</v>
      </c>
      <c r="S183" s="78" t="s">
        <v>229</v>
      </c>
      <c r="T183" s="1">
        <f t="shared" ca="1" si="69"/>
        <v>0.54</v>
      </c>
      <c r="V183" t="s">
        <v>230</v>
      </c>
      <c r="W183" t="str">
        <f t="shared" ref="W183:W218" ca="1" si="70">J183&amp;K183&amp;L183&amp;M183&amp;N183&amp;P183&amp;Q183</f>
        <v>\\(\\quad 54　％を小数で表すといくつか。 \\)</v>
      </c>
      <c r="X183" t="str">
        <f t="shared" ref="X183:X218" ca="1" si="71">S183&amp;T183&amp;U183&amp;V183</f>
        <v>\\(\\quad 0.54 \\)</v>
      </c>
    </row>
    <row r="184" spans="1:24" x14ac:dyDescent="0.55000000000000004">
      <c r="A184" s="51" t="s">
        <v>60</v>
      </c>
      <c r="B184" s="51"/>
      <c r="C184" s="50" t="s">
        <v>115</v>
      </c>
      <c r="D184" s="50" t="str">
        <f t="shared" ca="1" si="61"/>
        <v>\\(\\quad 29　％を小数で表すといくつか。 \\)</v>
      </c>
      <c r="E184" s="50" t="str">
        <f t="shared" ca="1" si="62"/>
        <v>\\(\\quad 0.29 \\)</v>
      </c>
      <c r="F184" s="50" t="s">
        <v>62</v>
      </c>
      <c r="G184" s="50"/>
      <c r="H184" s="50">
        <v>0</v>
      </c>
      <c r="I184" s="89" t="str">
        <f t="shared" ca="1" si="63"/>
        <v>INSERT INTO math(tangen,question,answer,editor,date,count) VALUES('m4000','\\(\\quad 29　％を小数で表すといくつか。 \\)','\\(\\quad 0.29 \\)','harazono',NOW(),0);</v>
      </c>
      <c r="J184" s="78" t="s">
        <v>229</v>
      </c>
      <c r="N184" s="1">
        <f t="shared" ca="1" si="68"/>
        <v>29</v>
      </c>
      <c r="P184" t="s">
        <v>264</v>
      </c>
      <c r="Q184" t="s">
        <v>230</v>
      </c>
      <c r="S184" s="78" t="s">
        <v>229</v>
      </c>
      <c r="T184" s="1">
        <f t="shared" ca="1" si="69"/>
        <v>0.28999999999999998</v>
      </c>
      <c r="V184" t="s">
        <v>230</v>
      </c>
      <c r="W184" t="str">
        <f t="shared" ca="1" si="70"/>
        <v>\\(\\quad 29　％を小数で表すといくつか。 \\)</v>
      </c>
      <c r="X184" t="str">
        <f t="shared" ca="1" si="71"/>
        <v>\\(\\quad 0.29 \\)</v>
      </c>
    </row>
    <row r="185" spans="1:24" x14ac:dyDescent="0.55000000000000004">
      <c r="A185" s="51" t="s">
        <v>60</v>
      </c>
      <c r="B185" s="51"/>
      <c r="C185" s="50" t="s">
        <v>115</v>
      </c>
      <c r="D185" s="50" t="str">
        <f t="shared" ca="1" si="61"/>
        <v>\\(\\quad 78　％を小数で表すといくつか。 \\)</v>
      </c>
      <c r="E185" s="50" t="str">
        <f t="shared" ca="1" si="62"/>
        <v>\\(\\quad 0.78 \\)</v>
      </c>
      <c r="F185" s="50" t="s">
        <v>62</v>
      </c>
      <c r="G185" s="50"/>
      <c r="H185" s="50">
        <v>0</v>
      </c>
      <c r="I185" s="89" t="str">
        <f t="shared" ca="1" si="63"/>
        <v>INSERT INTO math(tangen,question,answer,editor,date,count) VALUES('m4000','\\(\\quad 78　％を小数で表すといくつか。 \\)','\\(\\quad 0.78 \\)','harazono',NOW(),0);</v>
      </c>
      <c r="J185" s="78" t="s">
        <v>229</v>
      </c>
      <c r="N185" s="1">
        <f t="shared" ca="1" si="68"/>
        <v>78</v>
      </c>
      <c r="P185" t="s">
        <v>264</v>
      </c>
      <c r="Q185" t="s">
        <v>230</v>
      </c>
      <c r="S185" s="78" t="s">
        <v>229</v>
      </c>
      <c r="T185" s="1">
        <f t="shared" ca="1" si="69"/>
        <v>0.78</v>
      </c>
      <c r="V185" t="s">
        <v>230</v>
      </c>
      <c r="W185" t="str">
        <f t="shared" ca="1" si="70"/>
        <v>\\(\\quad 78　％を小数で表すといくつか。 \\)</v>
      </c>
      <c r="X185" t="str">
        <f t="shared" ca="1" si="71"/>
        <v>\\(\\quad 0.78 \\)</v>
      </c>
    </row>
    <row r="186" spans="1:24" x14ac:dyDescent="0.55000000000000004">
      <c r="A186" s="51" t="s">
        <v>60</v>
      </c>
      <c r="B186" s="51"/>
      <c r="C186" s="50" t="s">
        <v>115</v>
      </c>
      <c r="D186" s="50" t="str">
        <f t="shared" ca="1" si="61"/>
        <v>\\(\\quad 79　％を小数で表すといくつか。 \\)</v>
      </c>
      <c r="E186" s="50" t="str">
        <f t="shared" ca="1" si="62"/>
        <v>\\(\\quad 0.79 \\)</v>
      </c>
      <c r="F186" s="50" t="s">
        <v>62</v>
      </c>
      <c r="G186" s="50"/>
      <c r="H186" s="50">
        <v>0</v>
      </c>
      <c r="I186" s="89" t="str">
        <f t="shared" ca="1" si="63"/>
        <v>INSERT INTO math(tangen,question,answer,editor,date,count) VALUES('m4000','\\(\\quad 79　％を小数で表すといくつか。 \\)','\\(\\quad 0.79 \\)','harazono',NOW(),0);</v>
      </c>
      <c r="J186" s="78" t="s">
        <v>229</v>
      </c>
      <c r="N186" s="1">
        <f t="shared" ca="1" si="68"/>
        <v>79</v>
      </c>
      <c r="P186" t="s">
        <v>264</v>
      </c>
      <c r="Q186" t="s">
        <v>230</v>
      </c>
      <c r="S186" s="78" t="s">
        <v>229</v>
      </c>
      <c r="T186" s="1">
        <f t="shared" ca="1" si="69"/>
        <v>0.79</v>
      </c>
      <c r="V186" t="s">
        <v>230</v>
      </c>
      <c r="W186" t="str">
        <f t="shared" ca="1" si="70"/>
        <v>\\(\\quad 79　％を小数で表すといくつか。 \\)</v>
      </c>
      <c r="X186" t="str">
        <f t="shared" ca="1" si="71"/>
        <v>\\(\\quad 0.79 \\)</v>
      </c>
    </row>
    <row r="187" spans="1:24" x14ac:dyDescent="0.55000000000000004">
      <c r="A187" s="51" t="s">
        <v>60</v>
      </c>
      <c r="B187" s="51"/>
      <c r="C187" s="50" t="s">
        <v>115</v>
      </c>
      <c r="D187" s="50" t="str">
        <f t="shared" ca="1" si="61"/>
        <v>\\(\\quad 63　％を小数で表すといくつか。 \\)</v>
      </c>
      <c r="E187" s="50" t="str">
        <f t="shared" ca="1" si="62"/>
        <v>\\(\\quad 0.63 \\)</v>
      </c>
      <c r="F187" s="50" t="s">
        <v>62</v>
      </c>
      <c r="G187" s="50"/>
      <c r="H187" s="50">
        <v>0</v>
      </c>
      <c r="I187" s="89" t="str">
        <f t="shared" ca="1" si="63"/>
        <v>INSERT INTO math(tangen,question,answer,editor,date,count) VALUES('m4000','\\(\\quad 63　％を小数で表すといくつか。 \\)','\\(\\quad 0.63 \\)','harazono',NOW(),0);</v>
      </c>
      <c r="J187" s="78" t="s">
        <v>229</v>
      </c>
      <c r="N187" s="1">
        <f t="shared" ca="1" si="68"/>
        <v>63</v>
      </c>
      <c r="P187" t="s">
        <v>264</v>
      </c>
      <c r="Q187" t="s">
        <v>230</v>
      </c>
      <c r="S187" s="78" t="s">
        <v>229</v>
      </c>
      <c r="T187" s="1">
        <f t="shared" ca="1" si="69"/>
        <v>0.63</v>
      </c>
      <c r="V187" t="s">
        <v>230</v>
      </c>
      <c r="W187" t="str">
        <f t="shared" ca="1" si="70"/>
        <v>\\(\\quad 63　％を小数で表すといくつか。 \\)</v>
      </c>
      <c r="X187" t="str">
        <f t="shared" ca="1" si="71"/>
        <v>\\(\\quad 0.63 \\)</v>
      </c>
    </row>
    <row r="188" spans="1:24" x14ac:dyDescent="0.55000000000000004">
      <c r="A188" s="51" t="s">
        <v>60</v>
      </c>
      <c r="B188" s="51"/>
      <c r="C188" s="50" t="s">
        <v>115</v>
      </c>
      <c r="D188" s="50" t="str">
        <f t="shared" ca="1" si="61"/>
        <v>\\(\\quad 35　％を小数で表すといくつか。 \\)</v>
      </c>
      <c r="E188" s="50" t="str">
        <f t="shared" ca="1" si="62"/>
        <v>\\(\\quad 0.35 \\)</v>
      </c>
      <c r="F188" s="50" t="s">
        <v>62</v>
      </c>
      <c r="G188" s="50"/>
      <c r="H188" s="50">
        <v>0</v>
      </c>
      <c r="I188" s="89" t="str">
        <f t="shared" ca="1" si="63"/>
        <v>INSERT INTO math(tangen,question,answer,editor,date,count) VALUES('m4000','\\(\\quad 35　％を小数で表すといくつか。 \\)','\\(\\quad 0.35 \\)','harazono',NOW(),0);</v>
      </c>
      <c r="J188" s="78" t="s">
        <v>229</v>
      </c>
      <c r="N188" s="1">
        <f t="shared" ca="1" si="68"/>
        <v>35</v>
      </c>
      <c r="P188" t="s">
        <v>264</v>
      </c>
      <c r="Q188" t="s">
        <v>230</v>
      </c>
      <c r="S188" s="78" t="s">
        <v>229</v>
      </c>
      <c r="T188" s="1">
        <f t="shared" ca="1" si="69"/>
        <v>0.35000000000000003</v>
      </c>
      <c r="V188" t="s">
        <v>230</v>
      </c>
      <c r="W188" t="str">
        <f t="shared" ca="1" si="70"/>
        <v>\\(\\quad 35　％を小数で表すといくつか。 \\)</v>
      </c>
      <c r="X188" t="str">
        <f t="shared" ca="1" si="71"/>
        <v>\\(\\quad 0.35 \\)</v>
      </c>
    </row>
    <row r="189" spans="1:24" x14ac:dyDescent="0.55000000000000004">
      <c r="A189" s="51" t="s">
        <v>60</v>
      </c>
      <c r="B189" s="51"/>
      <c r="C189" s="50" t="s">
        <v>115</v>
      </c>
      <c r="D189" s="50" t="str">
        <f t="shared" ca="1" si="61"/>
        <v>\\(\\quad 48　％を小数で表すといくつか。 \\)</v>
      </c>
      <c r="E189" s="50" t="str">
        <f t="shared" ca="1" si="62"/>
        <v>\\(\\quad 0.48 \\)</v>
      </c>
      <c r="F189" s="50" t="s">
        <v>62</v>
      </c>
      <c r="G189" s="50"/>
      <c r="H189" s="50">
        <v>0</v>
      </c>
      <c r="I189" s="89" t="str">
        <f t="shared" ca="1" si="63"/>
        <v>INSERT INTO math(tangen,question,answer,editor,date,count) VALUES('m4000','\\(\\quad 48　％を小数で表すといくつか。 \\)','\\(\\quad 0.48 \\)','harazono',NOW(),0);</v>
      </c>
      <c r="J189" s="78" t="s">
        <v>229</v>
      </c>
      <c r="N189" s="1">
        <f t="shared" ca="1" si="68"/>
        <v>48</v>
      </c>
      <c r="P189" t="s">
        <v>264</v>
      </c>
      <c r="Q189" t="s">
        <v>230</v>
      </c>
      <c r="S189" s="78" t="s">
        <v>229</v>
      </c>
      <c r="T189" s="1">
        <f t="shared" ca="1" si="69"/>
        <v>0.48</v>
      </c>
      <c r="V189" t="s">
        <v>230</v>
      </c>
      <c r="W189" t="str">
        <f t="shared" ca="1" si="70"/>
        <v>\\(\\quad 48　％を小数で表すといくつか。 \\)</v>
      </c>
      <c r="X189" t="str">
        <f t="shared" ca="1" si="71"/>
        <v>\\(\\quad 0.48 \\)</v>
      </c>
    </row>
    <row r="190" spans="1:24" x14ac:dyDescent="0.55000000000000004">
      <c r="A190" s="51" t="s">
        <v>60</v>
      </c>
      <c r="B190" s="51"/>
      <c r="C190" s="50" t="s">
        <v>115</v>
      </c>
      <c r="D190" s="50" t="str">
        <f t="shared" ca="1" si="61"/>
        <v>\\(\\quad 36　％を小数で表すといくつか。 \\)</v>
      </c>
      <c r="E190" s="50" t="str">
        <f t="shared" ca="1" si="62"/>
        <v>\\(\\quad 0.36 \\)</v>
      </c>
      <c r="F190" s="50" t="s">
        <v>62</v>
      </c>
      <c r="G190" s="50"/>
      <c r="H190" s="50">
        <v>0</v>
      </c>
      <c r="I190" s="89" t="str">
        <f t="shared" ca="1" si="63"/>
        <v>INSERT INTO math(tangen,question,answer,editor,date,count) VALUES('m4000','\\(\\quad 36　％を小数で表すといくつか。 \\)','\\(\\quad 0.36 \\)','harazono',NOW(),0);</v>
      </c>
      <c r="J190" s="78" t="s">
        <v>229</v>
      </c>
      <c r="N190" s="1">
        <f t="shared" ca="1" si="68"/>
        <v>36</v>
      </c>
      <c r="P190" t="s">
        <v>264</v>
      </c>
      <c r="Q190" t="s">
        <v>230</v>
      </c>
      <c r="S190" s="78" t="s">
        <v>229</v>
      </c>
      <c r="T190" s="1">
        <f t="shared" ca="1" si="69"/>
        <v>0.36</v>
      </c>
      <c r="V190" t="s">
        <v>230</v>
      </c>
      <c r="W190" t="str">
        <f t="shared" ca="1" si="70"/>
        <v>\\(\\quad 36　％を小数で表すといくつか。 \\)</v>
      </c>
      <c r="X190" t="str">
        <f t="shared" ca="1" si="71"/>
        <v>\\(\\quad 0.36 \\)</v>
      </c>
    </row>
    <row r="191" spans="1:24" x14ac:dyDescent="0.55000000000000004">
      <c r="A191" s="51" t="s">
        <v>60</v>
      </c>
      <c r="B191" s="51"/>
      <c r="C191" s="50" t="s">
        <v>115</v>
      </c>
      <c r="D191" s="50" t="str">
        <f t="shared" ca="1" si="61"/>
        <v>\\(\\quad 34　％を小数で表すといくつか。 \\)</v>
      </c>
      <c r="E191" s="50" t="str">
        <f t="shared" ca="1" si="62"/>
        <v>\\(\\quad 0.34 \\)</v>
      </c>
      <c r="F191" s="50" t="s">
        <v>62</v>
      </c>
      <c r="G191" s="50"/>
      <c r="H191" s="50">
        <v>0</v>
      </c>
      <c r="I191" s="89" t="str">
        <f t="shared" ca="1" si="63"/>
        <v>INSERT INTO math(tangen,question,answer,editor,date,count) VALUES('m4000','\\(\\quad 34　％を小数で表すといくつか。 \\)','\\(\\quad 0.34 \\)','harazono',NOW(),0);</v>
      </c>
      <c r="J191" s="78" t="s">
        <v>229</v>
      </c>
      <c r="N191" s="1">
        <f t="shared" ca="1" si="68"/>
        <v>34</v>
      </c>
      <c r="P191" t="s">
        <v>264</v>
      </c>
      <c r="Q191" t="s">
        <v>230</v>
      </c>
      <c r="S191" s="78" t="s">
        <v>229</v>
      </c>
      <c r="T191" s="1">
        <f t="shared" ca="1" si="69"/>
        <v>0.34</v>
      </c>
      <c r="V191" t="s">
        <v>230</v>
      </c>
      <c r="W191" t="str">
        <f t="shared" ca="1" si="70"/>
        <v>\\(\\quad 34　％を小数で表すといくつか。 \\)</v>
      </c>
      <c r="X191" t="str">
        <f t="shared" ca="1" si="71"/>
        <v>\\(\\quad 0.34 \\)</v>
      </c>
    </row>
    <row r="192" spans="1:24" x14ac:dyDescent="0.55000000000000004">
      <c r="A192" s="51" t="s">
        <v>60</v>
      </c>
      <c r="B192" s="51"/>
      <c r="C192" s="50" t="s">
        <v>115</v>
      </c>
      <c r="D192" s="50" t="str">
        <f t="shared" ca="1" si="61"/>
        <v>\\(\\quad 6　％を小数で表すといくつか。 \\)</v>
      </c>
      <c r="E192" s="50" t="str">
        <f t="shared" ca="1" si="62"/>
        <v>\\(\\quad 0.06 \\)</v>
      </c>
      <c r="F192" s="50" t="s">
        <v>62</v>
      </c>
      <c r="G192" s="50"/>
      <c r="H192" s="50">
        <v>0</v>
      </c>
      <c r="I192" s="89" t="str">
        <f t="shared" ca="1" si="63"/>
        <v>INSERT INTO math(tangen,question,answer,editor,date,count) VALUES('m4000','\\(\\quad 6　％を小数で表すといくつか。 \\)','\\(\\quad 0.06 \\)','harazono',NOW(),0);</v>
      </c>
      <c r="J192" s="78" t="s">
        <v>229</v>
      </c>
      <c r="N192" s="1">
        <f t="shared" ca="1" si="68"/>
        <v>6</v>
      </c>
      <c r="P192" t="s">
        <v>264</v>
      </c>
      <c r="Q192" t="s">
        <v>230</v>
      </c>
      <c r="S192" s="78" t="s">
        <v>229</v>
      </c>
      <c r="T192" s="1">
        <f t="shared" ca="1" si="69"/>
        <v>0.06</v>
      </c>
      <c r="V192" t="s">
        <v>230</v>
      </c>
      <c r="W192" t="str">
        <f t="shared" ca="1" si="70"/>
        <v>\\(\\quad 6　％を小数で表すといくつか。 \\)</v>
      </c>
      <c r="X192" t="str">
        <f t="shared" ca="1" si="71"/>
        <v>\\(\\quad 0.06 \\)</v>
      </c>
    </row>
    <row r="193" spans="1:24" x14ac:dyDescent="0.55000000000000004">
      <c r="A193" s="51" t="s">
        <v>60</v>
      </c>
      <c r="B193" s="51"/>
      <c r="C193" s="50" t="s">
        <v>115</v>
      </c>
      <c r="D193" s="50" t="str">
        <f t="shared" ca="1" si="61"/>
        <v>\\(\\quad 46　％を小数で表すといくつか。 \\)</v>
      </c>
      <c r="E193" s="50" t="str">
        <f t="shared" ca="1" si="62"/>
        <v>\\(\\quad 0.46 \\)</v>
      </c>
      <c r="F193" s="50" t="s">
        <v>62</v>
      </c>
      <c r="G193" s="50"/>
      <c r="H193" s="50">
        <v>0</v>
      </c>
      <c r="I193" s="89" t="str">
        <f t="shared" ca="1" si="63"/>
        <v>INSERT INTO math(tangen,question,answer,editor,date,count) VALUES('m4000','\\(\\quad 46　％を小数で表すといくつか。 \\)','\\(\\quad 0.46 \\)','harazono',NOW(),0);</v>
      </c>
      <c r="J193" s="78" t="s">
        <v>229</v>
      </c>
      <c r="N193" s="1">
        <f t="shared" ca="1" si="68"/>
        <v>46</v>
      </c>
      <c r="P193" t="s">
        <v>264</v>
      </c>
      <c r="Q193" t="s">
        <v>230</v>
      </c>
      <c r="S193" s="78" t="s">
        <v>229</v>
      </c>
      <c r="T193" s="1">
        <f t="shared" ca="1" si="69"/>
        <v>0.46</v>
      </c>
      <c r="V193" t="s">
        <v>230</v>
      </c>
      <c r="W193" t="str">
        <f t="shared" ca="1" si="70"/>
        <v>\\(\\quad 46　％を小数で表すといくつか。 \\)</v>
      </c>
      <c r="X193" t="str">
        <f t="shared" ca="1" si="71"/>
        <v>\\(\\quad 0.46 \\)</v>
      </c>
    </row>
    <row r="194" spans="1:24" x14ac:dyDescent="0.55000000000000004">
      <c r="A194" s="51" t="s">
        <v>60</v>
      </c>
      <c r="B194" s="51"/>
      <c r="C194" s="50" t="s">
        <v>115</v>
      </c>
      <c r="D194" s="50" t="str">
        <f t="shared" ref="D194:D218" ca="1" si="72">W194</f>
        <v>\\(\\quad 68　％を小数で表すといくつか。 \\)</v>
      </c>
      <c r="E194" s="50" t="str">
        <f t="shared" ref="E194:E218" ca="1" si="73">X194</f>
        <v>\\(\\quad 0.68 \\)</v>
      </c>
      <c r="F194" s="50" t="s">
        <v>62</v>
      </c>
      <c r="G194" s="50"/>
      <c r="H194" s="50">
        <v>0</v>
      </c>
      <c r="I194" s="89" t="str">
        <f t="shared" ref="I194:I218" ca="1" si="74">"INSERT INTO "&amp;A194&amp;"(tangen,question,answer,editor,date,count) VALUES('"&amp;C194&amp;"','"&amp;D194&amp;"','"&amp;E194&amp;"','"&amp;F194&amp;"',NOW(),0);"</f>
        <v>INSERT INTO math(tangen,question,answer,editor,date,count) VALUES('m4000','\\(\\quad 68　％を小数で表すといくつか。 \\)','\\(\\quad 0.68 \\)','harazono',NOW(),0);</v>
      </c>
      <c r="J194" s="78" t="s">
        <v>229</v>
      </c>
      <c r="N194" s="1">
        <f t="shared" ca="1" si="68"/>
        <v>68</v>
      </c>
      <c r="P194" t="s">
        <v>264</v>
      </c>
      <c r="Q194" t="s">
        <v>230</v>
      </c>
      <c r="S194" s="78" t="s">
        <v>229</v>
      </c>
      <c r="T194" s="1">
        <f t="shared" ca="1" si="69"/>
        <v>0.68</v>
      </c>
      <c r="V194" t="s">
        <v>230</v>
      </c>
      <c r="W194" t="str">
        <f t="shared" ca="1" si="70"/>
        <v>\\(\\quad 68　％を小数で表すといくつか。 \\)</v>
      </c>
      <c r="X194" t="str">
        <f t="shared" ca="1" si="71"/>
        <v>\\(\\quad 0.68 \\)</v>
      </c>
    </row>
    <row r="195" spans="1:24" x14ac:dyDescent="0.55000000000000004">
      <c r="A195" s="51" t="s">
        <v>60</v>
      </c>
      <c r="B195" s="51"/>
      <c r="C195" s="50" t="s">
        <v>115</v>
      </c>
      <c r="D195" s="50" t="str">
        <f t="shared" ca="1" si="72"/>
        <v>\\(\\quad 51　％を小数で表すといくつか。 \\)</v>
      </c>
      <c r="E195" s="50" t="str">
        <f t="shared" ca="1" si="73"/>
        <v>\\(\\quad 0.51 \\)</v>
      </c>
      <c r="F195" s="50" t="s">
        <v>62</v>
      </c>
      <c r="G195" s="50"/>
      <c r="H195" s="50">
        <v>0</v>
      </c>
      <c r="I195" s="89" t="str">
        <f t="shared" ca="1" si="74"/>
        <v>INSERT INTO math(tangen,question,answer,editor,date,count) VALUES('m4000','\\(\\quad 51　％を小数で表すといくつか。 \\)','\\(\\quad 0.51 \\)','harazono',NOW(),0);</v>
      </c>
      <c r="J195" s="78" t="s">
        <v>229</v>
      </c>
      <c r="N195" s="1">
        <f t="shared" ca="1" si="68"/>
        <v>51</v>
      </c>
      <c r="P195" t="s">
        <v>264</v>
      </c>
      <c r="Q195" t="s">
        <v>230</v>
      </c>
      <c r="S195" s="78" t="s">
        <v>229</v>
      </c>
      <c r="T195" s="1">
        <f t="shared" ca="1" si="69"/>
        <v>0.51</v>
      </c>
      <c r="V195" t="s">
        <v>230</v>
      </c>
      <c r="W195" t="str">
        <f t="shared" ca="1" si="70"/>
        <v>\\(\\quad 51　％を小数で表すといくつか。 \\)</v>
      </c>
      <c r="X195" t="str">
        <f t="shared" ca="1" si="71"/>
        <v>\\(\\quad 0.51 \\)</v>
      </c>
    </row>
    <row r="196" spans="1:24" x14ac:dyDescent="0.55000000000000004">
      <c r="A196" s="51" t="s">
        <v>60</v>
      </c>
      <c r="B196" s="51"/>
      <c r="C196" s="50" t="s">
        <v>115</v>
      </c>
      <c r="D196" s="50" t="str">
        <f t="shared" ca="1" si="72"/>
        <v>\\(\\quad 97　％を小数で表すといくつか。 \\)</v>
      </c>
      <c r="E196" s="50" t="str">
        <f t="shared" ca="1" si="73"/>
        <v>\\(\\quad 0.97 \\)</v>
      </c>
      <c r="F196" s="50" t="s">
        <v>62</v>
      </c>
      <c r="G196" s="50"/>
      <c r="H196" s="50">
        <v>0</v>
      </c>
      <c r="I196" s="89" t="str">
        <f t="shared" ca="1" si="74"/>
        <v>INSERT INTO math(tangen,question,answer,editor,date,count) VALUES('m4000','\\(\\quad 97　％を小数で表すといくつか。 \\)','\\(\\quad 0.97 \\)','harazono',NOW(),0);</v>
      </c>
      <c r="J196" s="78" t="s">
        <v>229</v>
      </c>
      <c r="N196" s="1">
        <f t="shared" ca="1" si="68"/>
        <v>97</v>
      </c>
      <c r="P196" t="s">
        <v>264</v>
      </c>
      <c r="Q196" t="s">
        <v>230</v>
      </c>
      <c r="S196" s="78" t="s">
        <v>229</v>
      </c>
      <c r="T196" s="1">
        <f t="shared" ca="1" si="69"/>
        <v>0.97</v>
      </c>
      <c r="V196" t="s">
        <v>230</v>
      </c>
      <c r="W196" t="str">
        <f t="shared" ca="1" si="70"/>
        <v>\\(\\quad 97　％を小数で表すといくつか。 \\)</v>
      </c>
      <c r="X196" t="str">
        <f t="shared" ca="1" si="71"/>
        <v>\\(\\quad 0.97 \\)</v>
      </c>
    </row>
    <row r="197" spans="1:24" x14ac:dyDescent="0.55000000000000004">
      <c r="A197" s="51" t="s">
        <v>60</v>
      </c>
      <c r="B197" s="51"/>
      <c r="C197" s="50" t="s">
        <v>115</v>
      </c>
      <c r="D197" s="50" t="str">
        <f t="shared" ca="1" si="72"/>
        <v>\\(\\quad 38　％を小数で表すといくつか。 \\)</v>
      </c>
      <c r="E197" s="50" t="str">
        <f t="shared" ca="1" si="73"/>
        <v>\\(\\quad 0.38 \\)</v>
      </c>
      <c r="F197" s="50" t="s">
        <v>62</v>
      </c>
      <c r="G197" s="50"/>
      <c r="H197" s="50">
        <v>0</v>
      </c>
      <c r="I197" s="89" t="str">
        <f t="shared" ca="1" si="74"/>
        <v>INSERT INTO math(tangen,question,answer,editor,date,count) VALUES('m4000','\\(\\quad 38　％を小数で表すといくつか。 \\)','\\(\\quad 0.38 \\)','harazono',NOW(),0);</v>
      </c>
      <c r="J197" s="78" t="s">
        <v>229</v>
      </c>
      <c r="N197" s="1">
        <f t="shared" ca="1" si="68"/>
        <v>38</v>
      </c>
      <c r="P197" t="s">
        <v>264</v>
      </c>
      <c r="Q197" t="s">
        <v>230</v>
      </c>
      <c r="S197" s="78" t="s">
        <v>229</v>
      </c>
      <c r="T197" s="1">
        <f t="shared" ca="1" si="69"/>
        <v>0.38</v>
      </c>
      <c r="V197" t="s">
        <v>230</v>
      </c>
      <c r="W197" t="str">
        <f t="shared" ca="1" si="70"/>
        <v>\\(\\quad 38　％を小数で表すといくつか。 \\)</v>
      </c>
      <c r="X197" t="str">
        <f t="shared" ca="1" si="71"/>
        <v>\\(\\quad 0.38 \\)</v>
      </c>
    </row>
    <row r="198" spans="1:24" x14ac:dyDescent="0.55000000000000004">
      <c r="A198" s="51" t="s">
        <v>60</v>
      </c>
      <c r="B198" s="51"/>
      <c r="C198" s="50" t="s">
        <v>115</v>
      </c>
      <c r="D198" s="50" t="str">
        <f t="shared" ca="1" si="72"/>
        <v>\\(\\quad 56　％を小数で表すといくつか。 \\)</v>
      </c>
      <c r="E198" s="50" t="str">
        <f t="shared" ca="1" si="73"/>
        <v>\\(\\quad 0.56 \\)</v>
      </c>
      <c r="F198" s="50" t="s">
        <v>62</v>
      </c>
      <c r="G198" s="50"/>
      <c r="H198" s="50">
        <v>0</v>
      </c>
      <c r="I198" s="89" t="str">
        <f t="shared" ca="1" si="74"/>
        <v>INSERT INTO math(tangen,question,answer,editor,date,count) VALUES('m4000','\\(\\quad 56　％を小数で表すといくつか。 \\)','\\(\\quad 0.56 \\)','harazono',NOW(),0);</v>
      </c>
      <c r="J198" s="78" t="s">
        <v>229</v>
      </c>
      <c r="N198" s="1">
        <f t="shared" ca="1" si="68"/>
        <v>56</v>
      </c>
      <c r="P198" t="s">
        <v>264</v>
      </c>
      <c r="Q198" t="s">
        <v>230</v>
      </c>
      <c r="S198" s="78" t="s">
        <v>229</v>
      </c>
      <c r="T198" s="1">
        <f t="shared" ca="1" si="69"/>
        <v>0.56000000000000005</v>
      </c>
      <c r="V198" t="s">
        <v>230</v>
      </c>
      <c r="W198" t="str">
        <f t="shared" ca="1" si="70"/>
        <v>\\(\\quad 56　％を小数で表すといくつか。 \\)</v>
      </c>
      <c r="X198" t="str">
        <f t="shared" ca="1" si="71"/>
        <v>\\(\\quad 0.56 \\)</v>
      </c>
    </row>
    <row r="199" spans="1:24" x14ac:dyDescent="0.55000000000000004">
      <c r="A199" s="51" t="s">
        <v>60</v>
      </c>
      <c r="B199" s="51"/>
      <c r="C199" s="50" t="s">
        <v>115</v>
      </c>
      <c r="D199" s="50" t="str">
        <f t="shared" ca="1" si="72"/>
        <v>\\(\\quad 13　％を小数で表すといくつか。 \\)</v>
      </c>
      <c r="E199" s="50" t="str">
        <f t="shared" ca="1" si="73"/>
        <v>\\(\\quad 0.13 \\)</v>
      </c>
      <c r="F199" s="50" t="s">
        <v>62</v>
      </c>
      <c r="G199" s="50"/>
      <c r="H199" s="50">
        <v>0</v>
      </c>
      <c r="I199" s="89" t="str">
        <f t="shared" ca="1" si="74"/>
        <v>INSERT INTO math(tangen,question,answer,editor,date,count) VALUES('m4000','\\(\\quad 13　％を小数で表すといくつか。 \\)','\\(\\quad 0.13 \\)','harazono',NOW(),0);</v>
      </c>
      <c r="J199" s="78" t="s">
        <v>229</v>
      </c>
      <c r="N199" s="1">
        <f t="shared" ca="1" si="68"/>
        <v>13</v>
      </c>
      <c r="P199" t="s">
        <v>264</v>
      </c>
      <c r="Q199" t="s">
        <v>230</v>
      </c>
      <c r="S199" s="78" t="s">
        <v>229</v>
      </c>
      <c r="T199" s="1">
        <f t="shared" ca="1" si="69"/>
        <v>0.13</v>
      </c>
      <c r="V199" t="s">
        <v>230</v>
      </c>
      <c r="W199" t="str">
        <f t="shared" ca="1" si="70"/>
        <v>\\(\\quad 13　％を小数で表すといくつか。 \\)</v>
      </c>
      <c r="X199" t="str">
        <f t="shared" ca="1" si="71"/>
        <v>\\(\\quad 0.13 \\)</v>
      </c>
    </row>
    <row r="200" spans="1:24" x14ac:dyDescent="0.55000000000000004">
      <c r="A200" s="51" t="s">
        <v>60</v>
      </c>
      <c r="B200" s="51"/>
      <c r="C200" s="50" t="s">
        <v>115</v>
      </c>
      <c r="D200" s="50" t="str">
        <f t="shared" ca="1" si="72"/>
        <v>\\(\\quad 72　％を小数で表すといくつか。 \\)</v>
      </c>
      <c r="E200" s="50" t="str">
        <f t="shared" ca="1" si="73"/>
        <v>\\(\\quad 0.72 \\)</v>
      </c>
      <c r="F200" s="50" t="s">
        <v>62</v>
      </c>
      <c r="G200" s="50"/>
      <c r="H200" s="50">
        <v>0</v>
      </c>
      <c r="I200" s="89" t="str">
        <f t="shared" ca="1" si="74"/>
        <v>INSERT INTO math(tangen,question,answer,editor,date,count) VALUES('m4000','\\(\\quad 72　％を小数で表すといくつか。 \\)','\\(\\quad 0.72 \\)','harazono',NOW(),0);</v>
      </c>
      <c r="J200" s="78" t="s">
        <v>229</v>
      </c>
      <c r="N200" s="1">
        <f t="shared" ca="1" si="68"/>
        <v>72</v>
      </c>
      <c r="P200" t="s">
        <v>264</v>
      </c>
      <c r="Q200" t="s">
        <v>230</v>
      </c>
      <c r="S200" s="78" t="s">
        <v>229</v>
      </c>
      <c r="T200" s="1">
        <f t="shared" ca="1" si="69"/>
        <v>0.72</v>
      </c>
      <c r="V200" t="s">
        <v>230</v>
      </c>
      <c r="W200" t="str">
        <f t="shared" ca="1" si="70"/>
        <v>\\(\\quad 72　％を小数で表すといくつか。 \\)</v>
      </c>
      <c r="X200" t="str">
        <f t="shared" ca="1" si="71"/>
        <v>\\(\\quad 0.72 \\)</v>
      </c>
    </row>
    <row r="201" spans="1:24" x14ac:dyDescent="0.55000000000000004">
      <c r="A201" s="51" t="s">
        <v>60</v>
      </c>
      <c r="B201" s="51"/>
      <c r="C201" s="50" t="s">
        <v>115</v>
      </c>
      <c r="D201" s="50" t="str">
        <f t="shared" ca="1" si="72"/>
        <v>\\(\\quad 72　％を小数で表すといくつか。 \\)</v>
      </c>
      <c r="E201" s="50" t="str">
        <f t="shared" ca="1" si="73"/>
        <v>\\(\\quad 0.72 \\)</v>
      </c>
      <c r="F201" s="50" t="s">
        <v>62</v>
      </c>
      <c r="G201" s="50"/>
      <c r="H201" s="50">
        <v>0</v>
      </c>
      <c r="I201" s="89" t="str">
        <f t="shared" ca="1" si="74"/>
        <v>INSERT INTO math(tangen,question,answer,editor,date,count) VALUES('m4000','\\(\\quad 72　％を小数で表すといくつか。 \\)','\\(\\quad 0.72 \\)','harazono',NOW(),0);</v>
      </c>
      <c r="J201" s="78" t="s">
        <v>229</v>
      </c>
      <c r="N201" s="1">
        <f t="shared" ca="1" si="68"/>
        <v>72</v>
      </c>
      <c r="P201" t="s">
        <v>264</v>
      </c>
      <c r="Q201" t="s">
        <v>230</v>
      </c>
      <c r="S201" s="78" t="s">
        <v>229</v>
      </c>
      <c r="T201" s="1">
        <f t="shared" ca="1" si="69"/>
        <v>0.72</v>
      </c>
      <c r="V201" t="s">
        <v>230</v>
      </c>
      <c r="W201" t="str">
        <f t="shared" ca="1" si="70"/>
        <v>\\(\\quad 72　％を小数で表すといくつか。 \\)</v>
      </c>
      <c r="X201" t="str">
        <f t="shared" ca="1" si="71"/>
        <v>\\(\\quad 0.72 \\)</v>
      </c>
    </row>
    <row r="202" spans="1:24" x14ac:dyDescent="0.55000000000000004">
      <c r="A202" s="51" t="s">
        <v>60</v>
      </c>
      <c r="B202" s="51"/>
      <c r="C202" s="50" t="s">
        <v>115</v>
      </c>
      <c r="D202" s="50" t="str">
        <f t="shared" ca="1" si="72"/>
        <v>\\(\\quad 86　％を小数で表すといくつか。 \\)</v>
      </c>
      <c r="E202" s="50" t="str">
        <f t="shared" ca="1" si="73"/>
        <v>\\(\\quad 0.86 \\)</v>
      </c>
      <c r="F202" s="50" t="s">
        <v>62</v>
      </c>
      <c r="G202" s="50"/>
      <c r="H202" s="50">
        <v>0</v>
      </c>
      <c r="I202" s="89" t="str">
        <f t="shared" ca="1" si="74"/>
        <v>INSERT INTO math(tangen,question,answer,editor,date,count) VALUES('m4000','\\(\\quad 86　％を小数で表すといくつか。 \\)','\\(\\quad 0.86 \\)','harazono',NOW(),0);</v>
      </c>
      <c r="J202" s="78" t="s">
        <v>229</v>
      </c>
      <c r="N202" s="1">
        <f t="shared" ca="1" si="68"/>
        <v>86</v>
      </c>
      <c r="P202" t="s">
        <v>264</v>
      </c>
      <c r="Q202" t="s">
        <v>230</v>
      </c>
      <c r="S202" s="78" t="s">
        <v>229</v>
      </c>
      <c r="T202" s="1">
        <f t="shared" ca="1" si="69"/>
        <v>0.86</v>
      </c>
      <c r="V202" t="s">
        <v>230</v>
      </c>
      <c r="W202" t="str">
        <f t="shared" ca="1" si="70"/>
        <v>\\(\\quad 86　％を小数で表すといくつか。 \\)</v>
      </c>
      <c r="X202" t="str">
        <f t="shared" ca="1" si="71"/>
        <v>\\(\\quad 0.86 \\)</v>
      </c>
    </row>
    <row r="203" spans="1:24" x14ac:dyDescent="0.55000000000000004">
      <c r="A203" s="51" t="s">
        <v>60</v>
      </c>
      <c r="B203" s="51"/>
      <c r="C203" s="50" t="s">
        <v>115</v>
      </c>
      <c r="D203" s="50" t="str">
        <f t="shared" ca="1" si="72"/>
        <v>\\(\\quad 12　％を小数で表すといくつか。 \\)</v>
      </c>
      <c r="E203" s="50" t="str">
        <f t="shared" ca="1" si="73"/>
        <v>\\(\\quad 0.12 \\)</v>
      </c>
      <c r="F203" s="50" t="s">
        <v>62</v>
      </c>
      <c r="G203" s="50"/>
      <c r="H203" s="50">
        <v>0</v>
      </c>
      <c r="I203" s="89" t="str">
        <f t="shared" ca="1" si="74"/>
        <v>INSERT INTO math(tangen,question,answer,editor,date,count) VALUES('m4000','\\(\\quad 12　％を小数で表すといくつか。 \\)','\\(\\quad 0.12 \\)','harazono',NOW(),0);</v>
      </c>
      <c r="J203" s="78" t="s">
        <v>229</v>
      </c>
      <c r="N203" s="1">
        <f t="shared" ca="1" si="68"/>
        <v>12</v>
      </c>
      <c r="P203" t="s">
        <v>264</v>
      </c>
      <c r="Q203" t="s">
        <v>230</v>
      </c>
      <c r="S203" s="78" t="s">
        <v>229</v>
      </c>
      <c r="T203" s="1">
        <f t="shared" ca="1" si="69"/>
        <v>0.12</v>
      </c>
      <c r="V203" t="s">
        <v>230</v>
      </c>
      <c r="W203" t="str">
        <f t="shared" ca="1" si="70"/>
        <v>\\(\\quad 12　％を小数で表すといくつか。 \\)</v>
      </c>
      <c r="X203" t="str">
        <f t="shared" ca="1" si="71"/>
        <v>\\(\\quad 0.12 \\)</v>
      </c>
    </row>
    <row r="204" spans="1:24" x14ac:dyDescent="0.55000000000000004">
      <c r="A204" s="51" t="s">
        <v>60</v>
      </c>
      <c r="B204" s="51"/>
      <c r="C204" s="50" t="s">
        <v>115</v>
      </c>
      <c r="D204" s="50" t="str">
        <f t="shared" ca="1" si="72"/>
        <v>\\(\\quad 74　％を小数で表すといくつか。 \\)</v>
      </c>
      <c r="E204" s="50" t="str">
        <f t="shared" ca="1" si="73"/>
        <v>\\(\\quad 0.74 \\)</v>
      </c>
      <c r="F204" s="50" t="s">
        <v>62</v>
      </c>
      <c r="G204" s="50"/>
      <c r="H204" s="50">
        <v>0</v>
      </c>
      <c r="I204" s="89" t="str">
        <f t="shared" ca="1" si="74"/>
        <v>INSERT INTO math(tangen,question,answer,editor,date,count) VALUES('m4000','\\(\\quad 74　％を小数で表すといくつか。 \\)','\\(\\quad 0.74 \\)','harazono',NOW(),0);</v>
      </c>
      <c r="J204" s="78" t="s">
        <v>229</v>
      </c>
      <c r="N204" s="1">
        <f t="shared" ca="1" si="68"/>
        <v>74</v>
      </c>
      <c r="P204" t="s">
        <v>264</v>
      </c>
      <c r="Q204" t="s">
        <v>230</v>
      </c>
      <c r="S204" s="78" t="s">
        <v>229</v>
      </c>
      <c r="T204" s="1">
        <f t="shared" ca="1" si="69"/>
        <v>0.74</v>
      </c>
      <c r="V204" t="s">
        <v>230</v>
      </c>
      <c r="W204" t="str">
        <f t="shared" ca="1" si="70"/>
        <v>\\(\\quad 74　％を小数で表すといくつか。 \\)</v>
      </c>
      <c r="X204" t="str">
        <f t="shared" ca="1" si="71"/>
        <v>\\(\\quad 0.74 \\)</v>
      </c>
    </row>
    <row r="205" spans="1:24" x14ac:dyDescent="0.55000000000000004">
      <c r="A205" s="51" t="s">
        <v>60</v>
      </c>
      <c r="B205" s="51"/>
      <c r="C205" s="50" t="s">
        <v>115</v>
      </c>
      <c r="D205" s="50" t="str">
        <f t="shared" ca="1" si="72"/>
        <v>\\(\\quad 53　％を小数で表すといくつか。 \\)</v>
      </c>
      <c r="E205" s="50" t="str">
        <f t="shared" ca="1" si="73"/>
        <v>\\(\\quad 0.53 \\)</v>
      </c>
      <c r="F205" s="50" t="s">
        <v>62</v>
      </c>
      <c r="G205" s="50"/>
      <c r="H205" s="50">
        <v>0</v>
      </c>
      <c r="I205" s="89" t="str">
        <f t="shared" ca="1" si="74"/>
        <v>INSERT INTO math(tangen,question,answer,editor,date,count) VALUES('m4000','\\(\\quad 53　％を小数で表すといくつか。 \\)','\\(\\quad 0.53 \\)','harazono',NOW(),0);</v>
      </c>
      <c r="J205" s="78" t="s">
        <v>229</v>
      </c>
      <c r="N205" s="1">
        <f t="shared" ca="1" si="68"/>
        <v>53</v>
      </c>
      <c r="P205" t="s">
        <v>264</v>
      </c>
      <c r="Q205" t="s">
        <v>230</v>
      </c>
      <c r="S205" s="78" t="s">
        <v>229</v>
      </c>
      <c r="T205" s="1">
        <f t="shared" ca="1" si="69"/>
        <v>0.53</v>
      </c>
      <c r="V205" t="s">
        <v>230</v>
      </c>
      <c r="W205" t="str">
        <f t="shared" ca="1" si="70"/>
        <v>\\(\\quad 53　％を小数で表すといくつか。 \\)</v>
      </c>
      <c r="X205" t="str">
        <f t="shared" ca="1" si="71"/>
        <v>\\(\\quad 0.53 \\)</v>
      </c>
    </row>
    <row r="206" spans="1:24" x14ac:dyDescent="0.55000000000000004">
      <c r="A206" s="51" t="s">
        <v>60</v>
      </c>
      <c r="B206" s="51"/>
      <c r="C206" s="50" t="s">
        <v>115</v>
      </c>
      <c r="D206" s="50" t="str">
        <f t="shared" ca="1" si="72"/>
        <v>\\(\\quad 90　％を小数で表すといくつか。 \\)</v>
      </c>
      <c r="E206" s="50" t="str">
        <f t="shared" ca="1" si="73"/>
        <v>\\(\\quad 0.9 \\)</v>
      </c>
      <c r="F206" s="50" t="s">
        <v>62</v>
      </c>
      <c r="G206" s="50"/>
      <c r="H206" s="50">
        <v>0</v>
      </c>
      <c r="I206" s="89" t="str">
        <f t="shared" ca="1" si="74"/>
        <v>INSERT INTO math(tangen,question,answer,editor,date,count) VALUES('m4000','\\(\\quad 90　％を小数で表すといくつか。 \\)','\\(\\quad 0.9 \\)','harazono',NOW(),0);</v>
      </c>
      <c r="J206" s="78" t="s">
        <v>229</v>
      </c>
      <c r="N206" s="1">
        <f t="shared" ca="1" si="68"/>
        <v>90</v>
      </c>
      <c r="P206" t="s">
        <v>264</v>
      </c>
      <c r="Q206" t="s">
        <v>230</v>
      </c>
      <c r="S206" s="78" t="s">
        <v>229</v>
      </c>
      <c r="T206" s="1">
        <f t="shared" ca="1" si="69"/>
        <v>0.9</v>
      </c>
      <c r="V206" t="s">
        <v>230</v>
      </c>
      <c r="W206" t="str">
        <f t="shared" ca="1" si="70"/>
        <v>\\(\\quad 90　％を小数で表すといくつか。 \\)</v>
      </c>
      <c r="X206" t="str">
        <f t="shared" ca="1" si="71"/>
        <v>\\(\\quad 0.9 \\)</v>
      </c>
    </row>
    <row r="207" spans="1:24" x14ac:dyDescent="0.55000000000000004">
      <c r="A207" s="51" t="s">
        <v>60</v>
      </c>
      <c r="B207" s="51"/>
      <c r="C207" s="50" t="s">
        <v>115</v>
      </c>
      <c r="D207" s="50" t="str">
        <f t="shared" ca="1" si="72"/>
        <v>\\(\\quad 68　％を小数で表すといくつか。 \\)</v>
      </c>
      <c r="E207" s="50" t="str">
        <f t="shared" ca="1" si="73"/>
        <v>\\(\\quad 0.68 \\)</v>
      </c>
      <c r="F207" s="50" t="s">
        <v>62</v>
      </c>
      <c r="G207" s="50"/>
      <c r="H207" s="50">
        <v>0</v>
      </c>
      <c r="I207" s="89" t="str">
        <f t="shared" ca="1" si="74"/>
        <v>INSERT INTO math(tangen,question,answer,editor,date,count) VALUES('m4000','\\(\\quad 68　％を小数で表すといくつか。 \\)','\\(\\quad 0.68 \\)','harazono',NOW(),0);</v>
      </c>
      <c r="J207" s="78" t="s">
        <v>229</v>
      </c>
      <c r="N207" s="1">
        <f t="shared" ca="1" si="68"/>
        <v>68</v>
      </c>
      <c r="P207" t="s">
        <v>264</v>
      </c>
      <c r="Q207" t="s">
        <v>230</v>
      </c>
      <c r="S207" s="78" t="s">
        <v>229</v>
      </c>
      <c r="T207" s="1">
        <f t="shared" ca="1" si="69"/>
        <v>0.68</v>
      </c>
      <c r="V207" t="s">
        <v>230</v>
      </c>
      <c r="W207" t="str">
        <f t="shared" ca="1" si="70"/>
        <v>\\(\\quad 68　％を小数で表すといくつか。 \\)</v>
      </c>
      <c r="X207" t="str">
        <f t="shared" ca="1" si="71"/>
        <v>\\(\\quad 0.68 \\)</v>
      </c>
    </row>
    <row r="208" spans="1:24" x14ac:dyDescent="0.55000000000000004">
      <c r="A208" s="51" t="s">
        <v>60</v>
      </c>
      <c r="B208" s="51"/>
      <c r="C208" s="50" t="s">
        <v>115</v>
      </c>
      <c r="D208" s="50" t="str">
        <f t="shared" ca="1" si="72"/>
        <v>\\(\\quad 10　％を小数で表すといくつか。 \\)</v>
      </c>
      <c r="E208" s="50" t="str">
        <f t="shared" ca="1" si="73"/>
        <v>\\(\\quad 0.1 \\)</v>
      </c>
      <c r="F208" s="50" t="s">
        <v>62</v>
      </c>
      <c r="G208" s="50"/>
      <c r="H208" s="50">
        <v>0</v>
      </c>
      <c r="I208" s="89" t="str">
        <f t="shared" ca="1" si="74"/>
        <v>INSERT INTO math(tangen,question,answer,editor,date,count) VALUES('m4000','\\(\\quad 10　％を小数で表すといくつか。 \\)','\\(\\quad 0.1 \\)','harazono',NOW(),0);</v>
      </c>
      <c r="J208" s="78" t="s">
        <v>229</v>
      </c>
      <c r="N208" s="1">
        <f t="shared" ca="1" si="68"/>
        <v>10</v>
      </c>
      <c r="P208" t="s">
        <v>264</v>
      </c>
      <c r="Q208" t="s">
        <v>230</v>
      </c>
      <c r="S208" s="78" t="s">
        <v>229</v>
      </c>
      <c r="T208" s="1">
        <f t="shared" ca="1" si="69"/>
        <v>0.1</v>
      </c>
      <c r="V208" t="s">
        <v>230</v>
      </c>
      <c r="W208" t="str">
        <f t="shared" ca="1" si="70"/>
        <v>\\(\\quad 10　％を小数で表すといくつか。 \\)</v>
      </c>
      <c r="X208" t="str">
        <f t="shared" ca="1" si="71"/>
        <v>\\(\\quad 0.1 \\)</v>
      </c>
    </row>
    <row r="209" spans="1:41" x14ac:dyDescent="0.55000000000000004">
      <c r="A209" s="51" t="s">
        <v>60</v>
      </c>
      <c r="B209" s="51"/>
      <c r="C209" s="50" t="s">
        <v>115</v>
      </c>
      <c r="D209" s="50" t="str">
        <f t="shared" ca="1" si="72"/>
        <v>\\(\\quad 12　％を小数で表すといくつか。 \\)</v>
      </c>
      <c r="E209" s="50" t="str">
        <f t="shared" ca="1" si="73"/>
        <v>\\(\\quad 0.12 \\)</v>
      </c>
      <c r="F209" s="50" t="s">
        <v>62</v>
      </c>
      <c r="G209" s="50"/>
      <c r="H209" s="50">
        <v>0</v>
      </c>
      <c r="I209" s="89" t="str">
        <f t="shared" ca="1" si="74"/>
        <v>INSERT INTO math(tangen,question,answer,editor,date,count) VALUES('m4000','\\(\\quad 12　％を小数で表すといくつか。 \\)','\\(\\quad 0.12 \\)','harazono',NOW(),0);</v>
      </c>
      <c r="J209" s="78" t="s">
        <v>229</v>
      </c>
      <c r="N209" s="1">
        <f t="shared" ca="1" si="68"/>
        <v>12</v>
      </c>
      <c r="P209" t="s">
        <v>264</v>
      </c>
      <c r="Q209" t="s">
        <v>230</v>
      </c>
      <c r="S209" s="78" t="s">
        <v>229</v>
      </c>
      <c r="T209" s="1">
        <f t="shared" ca="1" si="69"/>
        <v>0.12</v>
      </c>
      <c r="V209" t="s">
        <v>230</v>
      </c>
      <c r="W209" t="str">
        <f t="shared" ca="1" si="70"/>
        <v>\\(\\quad 12　％を小数で表すといくつか。 \\)</v>
      </c>
      <c r="X209" t="str">
        <f t="shared" ca="1" si="71"/>
        <v>\\(\\quad 0.12 \\)</v>
      </c>
    </row>
    <row r="210" spans="1:41" x14ac:dyDescent="0.55000000000000004">
      <c r="A210" s="51" t="s">
        <v>60</v>
      </c>
      <c r="B210" s="51"/>
      <c r="C210" s="50" t="s">
        <v>115</v>
      </c>
      <c r="D210" s="50" t="str">
        <f t="shared" ca="1" si="72"/>
        <v>\\(\\quad 24　％を小数で表すといくつか。 \\)</v>
      </c>
      <c r="E210" s="50" t="str">
        <f t="shared" ca="1" si="73"/>
        <v>\\(\\quad 0.24 \\)</v>
      </c>
      <c r="F210" s="50" t="s">
        <v>62</v>
      </c>
      <c r="G210" s="50"/>
      <c r="H210" s="50">
        <v>0</v>
      </c>
      <c r="I210" s="89" t="str">
        <f t="shared" ca="1" si="74"/>
        <v>INSERT INTO math(tangen,question,answer,editor,date,count) VALUES('m4000','\\(\\quad 24　％を小数で表すといくつか。 \\)','\\(\\quad 0.24 \\)','harazono',NOW(),0);</v>
      </c>
      <c r="J210" s="78" t="s">
        <v>229</v>
      </c>
      <c r="N210" s="1">
        <f t="shared" ca="1" si="68"/>
        <v>24</v>
      </c>
      <c r="P210" t="s">
        <v>264</v>
      </c>
      <c r="Q210" t="s">
        <v>230</v>
      </c>
      <c r="S210" s="78" t="s">
        <v>229</v>
      </c>
      <c r="T210" s="1">
        <f t="shared" ca="1" si="69"/>
        <v>0.24</v>
      </c>
      <c r="V210" t="s">
        <v>230</v>
      </c>
      <c r="W210" t="str">
        <f t="shared" ca="1" si="70"/>
        <v>\\(\\quad 24　％を小数で表すといくつか。 \\)</v>
      </c>
      <c r="X210" t="str">
        <f t="shared" ca="1" si="71"/>
        <v>\\(\\quad 0.24 \\)</v>
      </c>
    </row>
    <row r="211" spans="1:41" x14ac:dyDescent="0.55000000000000004">
      <c r="A211" s="51" t="s">
        <v>60</v>
      </c>
      <c r="B211" s="51"/>
      <c r="C211" s="50" t="s">
        <v>115</v>
      </c>
      <c r="D211" s="50" t="str">
        <f t="shared" ca="1" si="72"/>
        <v>\\(\\quad 42　％を小数で表すといくつか。 \\)</v>
      </c>
      <c r="E211" s="50" t="str">
        <f t="shared" ca="1" si="73"/>
        <v>\\(\\quad 0.42 \\)</v>
      </c>
      <c r="F211" s="50" t="s">
        <v>62</v>
      </c>
      <c r="G211" s="50"/>
      <c r="H211" s="50">
        <v>0</v>
      </c>
      <c r="I211" s="89" t="str">
        <f t="shared" ca="1" si="74"/>
        <v>INSERT INTO math(tangen,question,answer,editor,date,count) VALUES('m4000','\\(\\quad 42　％を小数で表すといくつか。 \\)','\\(\\quad 0.42 \\)','harazono',NOW(),0);</v>
      </c>
      <c r="J211" s="78" t="s">
        <v>229</v>
      </c>
      <c r="N211" s="1">
        <f t="shared" ca="1" si="68"/>
        <v>42</v>
      </c>
      <c r="P211" t="s">
        <v>264</v>
      </c>
      <c r="Q211" t="s">
        <v>230</v>
      </c>
      <c r="S211" s="78" t="s">
        <v>229</v>
      </c>
      <c r="T211" s="1">
        <f t="shared" ca="1" si="69"/>
        <v>0.42</v>
      </c>
      <c r="V211" t="s">
        <v>230</v>
      </c>
      <c r="W211" t="str">
        <f t="shared" ca="1" si="70"/>
        <v>\\(\\quad 42　％を小数で表すといくつか。 \\)</v>
      </c>
      <c r="X211" t="str">
        <f t="shared" ca="1" si="71"/>
        <v>\\(\\quad 0.42 \\)</v>
      </c>
    </row>
    <row r="212" spans="1:41" x14ac:dyDescent="0.55000000000000004">
      <c r="A212" s="51" t="s">
        <v>60</v>
      </c>
      <c r="B212" s="51"/>
      <c r="C212" s="50" t="s">
        <v>115</v>
      </c>
      <c r="D212" s="50" t="str">
        <f t="shared" ca="1" si="72"/>
        <v>\\(\\quad 6　％を小数で表すといくつか。 \\)</v>
      </c>
      <c r="E212" s="50" t="str">
        <f t="shared" ca="1" si="73"/>
        <v>\\(\\quad 0.06 \\)</v>
      </c>
      <c r="F212" s="50" t="s">
        <v>62</v>
      </c>
      <c r="G212" s="50"/>
      <c r="H212" s="50">
        <v>0</v>
      </c>
      <c r="I212" s="89" t="str">
        <f t="shared" ca="1" si="74"/>
        <v>INSERT INTO math(tangen,question,answer,editor,date,count) VALUES('m4000','\\(\\quad 6　％を小数で表すといくつか。 \\)','\\(\\quad 0.06 \\)','harazono',NOW(),0);</v>
      </c>
      <c r="J212" s="78" t="s">
        <v>229</v>
      </c>
      <c r="N212" s="1">
        <f t="shared" ca="1" si="68"/>
        <v>6</v>
      </c>
      <c r="P212" t="s">
        <v>264</v>
      </c>
      <c r="Q212" t="s">
        <v>230</v>
      </c>
      <c r="S212" s="78" t="s">
        <v>229</v>
      </c>
      <c r="T212" s="1">
        <f t="shared" ca="1" si="69"/>
        <v>0.06</v>
      </c>
      <c r="V212" t="s">
        <v>230</v>
      </c>
      <c r="W212" t="str">
        <f t="shared" ca="1" si="70"/>
        <v>\\(\\quad 6　％を小数で表すといくつか。 \\)</v>
      </c>
      <c r="X212" t="str">
        <f t="shared" ca="1" si="71"/>
        <v>\\(\\quad 0.06 \\)</v>
      </c>
    </row>
    <row r="213" spans="1:41" x14ac:dyDescent="0.55000000000000004">
      <c r="A213" s="51" t="s">
        <v>60</v>
      </c>
      <c r="B213" s="51"/>
      <c r="C213" s="50" t="s">
        <v>115</v>
      </c>
      <c r="D213" s="50" t="str">
        <f t="shared" ca="1" si="72"/>
        <v>\\(\\quad 32　％を小数で表すといくつか。 \\)</v>
      </c>
      <c r="E213" s="50" t="str">
        <f t="shared" ca="1" si="73"/>
        <v>\\(\\quad 0.32 \\)</v>
      </c>
      <c r="F213" s="50" t="s">
        <v>62</v>
      </c>
      <c r="G213" s="50"/>
      <c r="H213" s="50">
        <v>0</v>
      </c>
      <c r="I213" s="89" t="str">
        <f t="shared" ca="1" si="74"/>
        <v>INSERT INTO math(tangen,question,answer,editor,date,count) VALUES('m4000','\\(\\quad 32　％を小数で表すといくつか。 \\)','\\(\\quad 0.32 \\)','harazono',NOW(),0);</v>
      </c>
      <c r="J213" s="78" t="s">
        <v>229</v>
      </c>
      <c r="N213" s="1">
        <f t="shared" ca="1" si="68"/>
        <v>32</v>
      </c>
      <c r="P213" t="s">
        <v>264</v>
      </c>
      <c r="Q213" t="s">
        <v>230</v>
      </c>
      <c r="S213" s="78" t="s">
        <v>229</v>
      </c>
      <c r="T213" s="1">
        <f t="shared" ca="1" si="69"/>
        <v>0.32</v>
      </c>
      <c r="V213" t="s">
        <v>230</v>
      </c>
      <c r="W213" t="str">
        <f t="shared" ca="1" si="70"/>
        <v>\\(\\quad 32　％を小数で表すといくつか。 \\)</v>
      </c>
      <c r="X213" t="str">
        <f t="shared" ca="1" si="71"/>
        <v>\\(\\quad 0.32 \\)</v>
      </c>
    </row>
    <row r="214" spans="1:41" x14ac:dyDescent="0.55000000000000004">
      <c r="A214" s="51" t="s">
        <v>60</v>
      </c>
      <c r="B214" s="51"/>
      <c r="C214" s="50" t="s">
        <v>115</v>
      </c>
      <c r="D214" s="50" t="str">
        <f t="shared" ca="1" si="72"/>
        <v>\\(\\quad 94　％を小数で表すといくつか。 \\)</v>
      </c>
      <c r="E214" s="50" t="str">
        <f t="shared" ca="1" si="73"/>
        <v>\\(\\quad 0.94 \\)</v>
      </c>
      <c r="F214" s="50" t="s">
        <v>62</v>
      </c>
      <c r="G214" s="50"/>
      <c r="H214" s="50">
        <v>0</v>
      </c>
      <c r="I214" s="89" t="str">
        <f t="shared" ca="1" si="74"/>
        <v>INSERT INTO math(tangen,question,answer,editor,date,count) VALUES('m4000','\\(\\quad 94　％を小数で表すといくつか。 \\)','\\(\\quad 0.94 \\)','harazono',NOW(),0);</v>
      </c>
      <c r="J214" s="78" t="s">
        <v>229</v>
      </c>
      <c r="N214" s="1">
        <f t="shared" ca="1" si="68"/>
        <v>94</v>
      </c>
      <c r="P214" t="s">
        <v>264</v>
      </c>
      <c r="Q214" t="s">
        <v>230</v>
      </c>
      <c r="S214" s="78" t="s">
        <v>229</v>
      </c>
      <c r="T214" s="1">
        <f t="shared" ca="1" si="69"/>
        <v>0.94000000000000006</v>
      </c>
      <c r="V214" t="s">
        <v>230</v>
      </c>
      <c r="W214" t="str">
        <f t="shared" ca="1" si="70"/>
        <v>\\(\\quad 94　％を小数で表すといくつか。 \\)</v>
      </c>
      <c r="X214" t="str">
        <f t="shared" ca="1" si="71"/>
        <v>\\(\\quad 0.94 \\)</v>
      </c>
    </row>
    <row r="215" spans="1:41" x14ac:dyDescent="0.55000000000000004">
      <c r="A215" s="51" t="s">
        <v>60</v>
      </c>
      <c r="B215" s="51"/>
      <c r="C215" s="50" t="s">
        <v>115</v>
      </c>
      <c r="D215" s="50" t="str">
        <f t="shared" ca="1" si="72"/>
        <v>\\(\\quad 4　％を小数で表すといくつか。 \\)</v>
      </c>
      <c r="E215" s="50" t="str">
        <f t="shared" ca="1" si="73"/>
        <v>\\(\\quad 0.04 \\)</v>
      </c>
      <c r="F215" s="50" t="s">
        <v>62</v>
      </c>
      <c r="G215" s="50"/>
      <c r="H215" s="50">
        <v>0</v>
      </c>
      <c r="I215" s="89" t="str">
        <f t="shared" ca="1" si="74"/>
        <v>INSERT INTO math(tangen,question,answer,editor,date,count) VALUES('m4000','\\(\\quad 4　％を小数で表すといくつか。 \\)','\\(\\quad 0.04 \\)','harazono',NOW(),0);</v>
      </c>
      <c r="J215" s="78" t="s">
        <v>229</v>
      </c>
      <c r="N215" s="1">
        <f t="shared" ca="1" si="68"/>
        <v>4</v>
      </c>
      <c r="P215" t="s">
        <v>264</v>
      </c>
      <c r="Q215" t="s">
        <v>230</v>
      </c>
      <c r="S215" s="78" t="s">
        <v>229</v>
      </c>
      <c r="T215" s="1">
        <f t="shared" ca="1" si="69"/>
        <v>0.04</v>
      </c>
      <c r="V215" t="s">
        <v>230</v>
      </c>
      <c r="W215" t="str">
        <f t="shared" ca="1" si="70"/>
        <v>\\(\\quad 4　％を小数で表すといくつか。 \\)</v>
      </c>
      <c r="X215" t="str">
        <f t="shared" ca="1" si="71"/>
        <v>\\(\\quad 0.04 \\)</v>
      </c>
    </row>
    <row r="216" spans="1:41" x14ac:dyDescent="0.55000000000000004">
      <c r="A216" s="51" t="s">
        <v>60</v>
      </c>
      <c r="B216" s="51"/>
      <c r="C216" s="50" t="s">
        <v>115</v>
      </c>
      <c r="D216" s="50" t="str">
        <f t="shared" ca="1" si="72"/>
        <v>\\(\\quad 29　％を小数で表すといくつか。 \\)</v>
      </c>
      <c r="E216" s="50" t="str">
        <f t="shared" ca="1" si="73"/>
        <v>\\(\\quad 0.29 \\)</v>
      </c>
      <c r="F216" s="50" t="s">
        <v>62</v>
      </c>
      <c r="G216" s="50"/>
      <c r="H216" s="50">
        <v>0</v>
      </c>
      <c r="I216" s="89" t="str">
        <f t="shared" ca="1" si="74"/>
        <v>INSERT INTO math(tangen,question,answer,editor,date,count) VALUES('m4000','\\(\\quad 29　％を小数で表すといくつか。 \\)','\\(\\quad 0.29 \\)','harazono',NOW(),0);</v>
      </c>
      <c r="J216" s="78" t="s">
        <v>229</v>
      </c>
      <c r="N216" s="1">
        <f t="shared" ca="1" si="68"/>
        <v>29</v>
      </c>
      <c r="P216" t="s">
        <v>264</v>
      </c>
      <c r="Q216" t="s">
        <v>230</v>
      </c>
      <c r="S216" s="78" t="s">
        <v>229</v>
      </c>
      <c r="T216" s="1">
        <f t="shared" ca="1" si="69"/>
        <v>0.28999999999999998</v>
      </c>
      <c r="V216" t="s">
        <v>230</v>
      </c>
      <c r="W216" t="str">
        <f t="shared" ca="1" si="70"/>
        <v>\\(\\quad 29　％を小数で表すといくつか。 \\)</v>
      </c>
      <c r="X216" t="str">
        <f t="shared" ca="1" si="71"/>
        <v>\\(\\quad 0.29 \\)</v>
      </c>
    </row>
    <row r="217" spans="1:41" x14ac:dyDescent="0.55000000000000004">
      <c r="A217" s="51" t="s">
        <v>60</v>
      </c>
      <c r="B217" s="51"/>
      <c r="C217" s="50" t="s">
        <v>115</v>
      </c>
      <c r="D217" s="50" t="str">
        <f t="shared" ca="1" si="72"/>
        <v>\\(\\quad 42　％を小数で表すといくつか。 \\)</v>
      </c>
      <c r="E217" s="50" t="str">
        <f t="shared" ca="1" si="73"/>
        <v>\\(\\quad 0.42 \\)</v>
      </c>
      <c r="F217" s="50" t="s">
        <v>62</v>
      </c>
      <c r="G217" s="50"/>
      <c r="H217" s="50">
        <v>0</v>
      </c>
      <c r="I217" s="89" t="str">
        <f t="shared" ca="1" si="74"/>
        <v>INSERT INTO math(tangen,question,answer,editor,date,count) VALUES('m4000','\\(\\quad 42　％を小数で表すといくつか。 \\)','\\(\\quad 0.42 \\)','harazono',NOW(),0);</v>
      </c>
      <c r="J217" s="78" t="s">
        <v>229</v>
      </c>
      <c r="N217" s="1">
        <f t="shared" ca="1" si="68"/>
        <v>42</v>
      </c>
      <c r="P217" t="s">
        <v>264</v>
      </c>
      <c r="Q217" t="s">
        <v>230</v>
      </c>
      <c r="S217" s="78" t="s">
        <v>229</v>
      </c>
      <c r="T217" s="1">
        <f t="shared" ca="1" si="69"/>
        <v>0.42</v>
      </c>
      <c r="V217" t="s">
        <v>230</v>
      </c>
      <c r="W217" t="str">
        <f t="shared" ca="1" si="70"/>
        <v>\\(\\quad 42　％を小数で表すといくつか。 \\)</v>
      </c>
      <c r="X217" t="str">
        <f t="shared" ca="1" si="71"/>
        <v>\\(\\quad 0.42 \\)</v>
      </c>
    </row>
    <row r="218" spans="1:41" x14ac:dyDescent="0.55000000000000004">
      <c r="A218" s="51" t="s">
        <v>60</v>
      </c>
      <c r="B218" s="51"/>
      <c r="C218" s="50" t="s">
        <v>115</v>
      </c>
      <c r="D218" s="50" t="str">
        <f t="shared" ca="1" si="72"/>
        <v>\\(\\quad 92　％を小数で表すといくつか。 \\)</v>
      </c>
      <c r="E218" s="50" t="str">
        <f t="shared" ca="1" si="73"/>
        <v>\\(\\quad 0.92 \\)</v>
      </c>
      <c r="F218" s="50" t="s">
        <v>62</v>
      </c>
      <c r="G218" s="50"/>
      <c r="H218" s="50">
        <v>0</v>
      </c>
      <c r="I218" s="89" t="str">
        <f t="shared" ca="1" si="74"/>
        <v>INSERT INTO math(tangen,question,answer,editor,date,count) VALUES('m4000','\\(\\quad 92　％を小数で表すといくつか。 \\)','\\(\\quad 0.92 \\)','harazono',NOW(),0);</v>
      </c>
      <c r="J218" s="78" t="s">
        <v>229</v>
      </c>
      <c r="N218" s="1">
        <f t="shared" ca="1" si="68"/>
        <v>92</v>
      </c>
      <c r="P218" t="s">
        <v>264</v>
      </c>
      <c r="Q218" t="s">
        <v>230</v>
      </c>
      <c r="S218" s="78" t="s">
        <v>229</v>
      </c>
      <c r="T218" s="1">
        <f t="shared" ca="1" si="69"/>
        <v>0.92</v>
      </c>
      <c r="V218" t="s">
        <v>230</v>
      </c>
      <c r="W218" t="str">
        <f t="shared" ca="1" si="70"/>
        <v>\\(\\quad 92　％を小数で表すといくつか。 \\)</v>
      </c>
      <c r="X218" t="str">
        <f t="shared" ca="1" si="71"/>
        <v>\\(\\quad 0.92 \\)</v>
      </c>
    </row>
    <row r="219" spans="1:41" x14ac:dyDescent="0.55000000000000004">
      <c r="A219" s="79"/>
      <c r="B219" s="79"/>
      <c r="C219" s="79"/>
      <c r="D219" s="79"/>
      <c r="E219" s="79"/>
      <c r="F219" s="79"/>
      <c r="G219" s="79"/>
      <c r="H219" s="79"/>
      <c r="I219" s="2"/>
      <c r="J219" s="79"/>
      <c r="K219" s="79"/>
      <c r="L219" s="79"/>
      <c r="M219" s="79"/>
      <c r="N219" s="79"/>
      <c r="O219" s="79"/>
      <c r="P219" s="79"/>
      <c r="Q219" s="79"/>
      <c r="R219" s="79"/>
      <c r="S219" s="79"/>
      <c r="T219" s="79"/>
      <c r="U219" s="79"/>
      <c r="V219" s="79"/>
      <c r="W219" s="79"/>
      <c r="X219" s="79"/>
      <c r="Y219" s="79"/>
      <c r="Z219" s="79"/>
      <c r="AA219" s="79"/>
      <c r="AB219" s="79"/>
      <c r="AC219" s="79"/>
      <c r="AD219" s="79"/>
      <c r="AE219" s="79"/>
      <c r="AF219" s="79"/>
      <c r="AG219" s="79"/>
      <c r="AH219" s="79"/>
      <c r="AI219" s="79"/>
      <c r="AJ219" s="79"/>
      <c r="AK219" s="79"/>
      <c r="AL219" s="79"/>
      <c r="AM219" s="79"/>
      <c r="AN219" s="79"/>
      <c r="AO219" s="79"/>
    </row>
    <row r="220" spans="1:41" x14ac:dyDescent="0.55000000000000004">
      <c r="A220" s="51" t="s">
        <v>60</v>
      </c>
      <c r="B220" s="51"/>
      <c r="C220" s="50" t="s">
        <v>284</v>
      </c>
      <c r="D220" s="50" t="str">
        <f t="shared" ref="D220" ca="1" si="75">W220</f>
        <v>\\(\\quad 109000　の　4割3分6厘　はいくつか。 \\)</v>
      </c>
      <c r="E220" s="50" t="str">
        <f t="shared" ref="E220" ca="1" si="76">X220</f>
        <v>\\(\\quad 47524 \\)</v>
      </c>
      <c r="F220" s="50" t="s">
        <v>62</v>
      </c>
      <c r="G220" s="50"/>
      <c r="H220" s="50">
        <v>0</v>
      </c>
      <c r="I220" s="89" t="str">
        <f t="shared" ref="I220:I283" ca="1" si="77">"INSERT INTO "&amp;A220&amp;"(tangen,question,answer,editor,date,count) VALUES('"&amp;C220&amp;"','"&amp;D220&amp;"','"&amp;E220&amp;"','"&amp;F220&amp;"',NOW(),0);"</f>
        <v>INSERT INTO math(tangen,question,answer,editor,date,count) VALUES('m4100','\\(\\quad 109000　の　4割3分6厘　はいくつか。 \\)','\\(\\quad 47524 \\)','harazono',NOW(),0);</v>
      </c>
      <c r="J220" s="78" t="s">
        <v>229</v>
      </c>
      <c r="K220">
        <f ca="1">AM220*AN220</f>
        <v>109000</v>
      </c>
      <c r="M220" t="s">
        <v>256</v>
      </c>
      <c r="N220" s="1" t="str">
        <f t="shared" ref="N220:N233" ca="1" si="78">AF220&amp;AG220&amp;AH220&amp;AI220&amp;AJ220&amp;AK220</f>
        <v>4割3分6厘</v>
      </c>
      <c r="O220" s="1"/>
      <c r="P220" t="s">
        <v>275</v>
      </c>
      <c r="Q220" t="s">
        <v>230</v>
      </c>
      <c r="S220" s="78" t="s">
        <v>229</v>
      </c>
      <c r="T220">
        <f ca="1">K220*(Y220*0.001)</f>
        <v>47524</v>
      </c>
      <c r="V220" t="s">
        <v>230</v>
      </c>
      <c r="W220" t="str">
        <f t="shared" ref="W220:W233" ca="1" si="79">J220&amp;K220&amp;L220&amp;M220&amp;N220&amp;P220&amp;Q220</f>
        <v>\\(\\quad 109000　の　4割3分6厘　はいくつか。 \\)</v>
      </c>
      <c r="X220" t="str">
        <f t="shared" ref="X220:X233" ca="1" si="80">S220&amp;T220&amp;U220&amp;V220</f>
        <v>\\(\\quad 47524 \\)</v>
      </c>
      <c r="Y220">
        <f ca="1">AL220*AM220</f>
        <v>436</v>
      </c>
      <c r="Z220">
        <f ca="1">ROUNDDOWN(Y220/100,0)</f>
        <v>4</v>
      </c>
      <c r="AA220" t="s">
        <v>273</v>
      </c>
      <c r="AB220">
        <f ca="1">ROUNDDOWN((Y220-Z220*100)/10,0)</f>
        <v>3</v>
      </c>
      <c r="AC220" t="s">
        <v>272</v>
      </c>
      <c r="AD220">
        <f ca="1">ROUNDDOWN((Y220-Z220*100-AB220*10)/1,0)</f>
        <v>6</v>
      </c>
      <c r="AE220" t="s">
        <v>271</v>
      </c>
      <c r="AF220">
        <f t="shared" ref="AF220:AF233" ca="1" si="81">IF(Z220=0,"",Z220)</f>
        <v>4</v>
      </c>
      <c r="AG220" t="str">
        <f t="shared" ref="AG220:AG233" ca="1" si="82">IF(Z220=0,"",AA220)</f>
        <v>割</v>
      </c>
      <c r="AH220">
        <f t="shared" ref="AH220:AH233" ca="1" si="83">IF(AB220=0,"",AB220)</f>
        <v>3</v>
      </c>
      <c r="AI220" t="str">
        <f t="shared" ref="AI220:AI233" ca="1" si="84">IF(AB220=0,"",AC220)</f>
        <v>分</v>
      </c>
      <c r="AJ220">
        <f t="shared" ref="AJ220:AJ233" ca="1" si="85">IF(AD220=0,"",AD220)</f>
        <v>6</v>
      </c>
      <c r="AK220" t="str">
        <f t="shared" ref="AK220:AK233" ca="1" si="86">IF(AD220=0,"",AE220)</f>
        <v>厘</v>
      </c>
      <c r="AL220">
        <v>2</v>
      </c>
      <c r="AM220" s="1">
        <f ca="1">RANDBETWEEN(1,AN220)</f>
        <v>218</v>
      </c>
      <c r="AN220">
        <v>500</v>
      </c>
    </row>
    <row r="221" spans="1:41" x14ac:dyDescent="0.55000000000000004">
      <c r="A221" s="51" t="s">
        <v>60</v>
      </c>
      <c r="B221" s="51"/>
      <c r="C221" s="50" t="s">
        <v>284</v>
      </c>
      <c r="D221" s="50" t="str">
        <f t="shared" ref="D221:D280" ca="1" si="87">W221</f>
        <v>\\(\\quad 32500　の　5割2分　はいくつか。 \\)</v>
      </c>
      <c r="E221" s="50" t="str">
        <f t="shared" ref="E221:E280" ca="1" si="88">X221</f>
        <v>\\(\\quad 16900 \\)</v>
      </c>
      <c r="F221" s="50" t="s">
        <v>62</v>
      </c>
      <c r="G221" s="50"/>
      <c r="H221" s="50">
        <v>1</v>
      </c>
      <c r="I221" s="89" t="str">
        <f t="shared" ca="1" si="77"/>
        <v>INSERT INTO math(tangen,question,answer,editor,date,count) VALUES('m4100','\\(\\quad 32500　の　5割2分　はいくつか。 \\)','\\(\\quad 16900 \\)','harazono',NOW(),0);</v>
      </c>
      <c r="J221" s="78" t="s">
        <v>229</v>
      </c>
      <c r="K221">
        <f t="shared" ref="K221:K233" ca="1" si="89">AM221*AN221</f>
        <v>32500</v>
      </c>
      <c r="M221" t="s">
        <v>256</v>
      </c>
      <c r="N221" s="1" t="str">
        <f t="shared" ca="1" si="78"/>
        <v>5割2分</v>
      </c>
      <c r="O221" s="1"/>
      <c r="P221" t="s">
        <v>275</v>
      </c>
      <c r="Q221" t="s">
        <v>230</v>
      </c>
      <c r="S221" s="78" t="s">
        <v>229</v>
      </c>
      <c r="T221">
        <f t="shared" ref="T221:T233" ca="1" si="90">K221*(Y221*0.001)</f>
        <v>16900</v>
      </c>
      <c r="V221" t="s">
        <v>230</v>
      </c>
      <c r="W221" t="str">
        <f t="shared" ca="1" si="79"/>
        <v>\\(\\quad 32500　の　5割2分　はいくつか。 \\)</v>
      </c>
      <c r="X221" t="str">
        <f t="shared" ca="1" si="80"/>
        <v>\\(\\quad 16900 \\)</v>
      </c>
      <c r="Y221">
        <f t="shared" ref="Y221:Y233" ca="1" si="91">AL221*AM221</f>
        <v>520</v>
      </c>
      <c r="Z221">
        <f t="shared" ref="Z221:Z247" ca="1" si="92">ROUNDDOWN(Y221/100,0)</f>
        <v>5</v>
      </c>
      <c r="AA221" t="s">
        <v>273</v>
      </c>
      <c r="AB221">
        <f t="shared" ref="AB221:AB233" ca="1" si="93">ROUNDDOWN((Y221-Z221*100)/10,0)</f>
        <v>2</v>
      </c>
      <c r="AC221" t="s">
        <v>272</v>
      </c>
      <c r="AD221">
        <f t="shared" ref="AD221:AD233" ca="1" si="94">ROUNDDOWN((Y221-Z221*100-AB221*10)/1,0)</f>
        <v>0</v>
      </c>
      <c r="AE221" t="s">
        <v>271</v>
      </c>
      <c r="AF221">
        <f t="shared" ca="1" si="81"/>
        <v>5</v>
      </c>
      <c r="AG221" t="str">
        <f t="shared" ca="1" si="82"/>
        <v>割</v>
      </c>
      <c r="AH221">
        <f t="shared" ca="1" si="83"/>
        <v>2</v>
      </c>
      <c r="AI221" t="str">
        <f t="shared" ca="1" si="84"/>
        <v>分</v>
      </c>
      <c r="AJ221" t="str">
        <f t="shared" ca="1" si="85"/>
        <v/>
      </c>
      <c r="AK221" t="str">
        <f t="shared" ca="1" si="86"/>
        <v/>
      </c>
      <c r="AL221">
        <v>4</v>
      </c>
      <c r="AM221" s="1">
        <f t="shared" ref="AM221:AM247" ca="1" si="95">RANDBETWEEN(1,AN221)</f>
        <v>130</v>
      </c>
      <c r="AN221">
        <v>250</v>
      </c>
    </row>
    <row r="222" spans="1:41" x14ac:dyDescent="0.55000000000000004">
      <c r="A222" s="51" t="s">
        <v>60</v>
      </c>
      <c r="B222" s="51"/>
      <c r="C222" s="50" t="s">
        <v>284</v>
      </c>
      <c r="D222" s="50" t="str">
        <f t="shared" ca="1" si="87"/>
        <v>\\(\\quad 34400　の　8割6分　はいくつか。 \\)</v>
      </c>
      <c r="E222" s="50" t="str">
        <f t="shared" ca="1" si="88"/>
        <v>\\(\\quad 29584 \\)</v>
      </c>
      <c r="F222" s="50" t="s">
        <v>62</v>
      </c>
      <c r="G222" s="50"/>
      <c r="H222" s="50">
        <v>2</v>
      </c>
      <c r="I222" s="89" t="str">
        <f t="shared" ca="1" si="77"/>
        <v>INSERT INTO math(tangen,question,answer,editor,date,count) VALUES('m4100','\\(\\quad 34400　の　8割6分　はいくつか。 \\)','\\(\\quad 29584 \\)','harazono',NOW(),0);</v>
      </c>
      <c r="J222" s="78" t="s">
        <v>229</v>
      </c>
      <c r="K222">
        <f t="shared" ca="1" si="89"/>
        <v>34400</v>
      </c>
      <c r="M222" t="s">
        <v>256</v>
      </c>
      <c r="N222" s="1" t="str">
        <f t="shared" ca="1" si="78"/>
        <v>8割6分</v>
      </c>
      <c r="O222" s="1"/>
      <c r="P222" t="s">
        <v>275</v>
      </c>
      <c r="Q222" t="s">
        <v>230</v>
      </c>
      <c r="S222" s="78" t="s">
        <v>229</v>
      </c>
      <c r="T222">
        <f t="shared" ca="1" si="90"/>
        <v>29584</v>
      </c>
      <c r="V222" t="s">
        <v>230</v>
      </c>
      <c r="W222" t="str">
        <f t="shared" ca="1" si="79"/>
        <v>\\(\\quad 34400　の　8割6分　はいくつか。 \\)</v>
      </c>
      <c r="X222" t="str">
        <f t="shared" ca="1" si="80"/>
        <v>\\(\\quad 29584 \\)</v>
      </c>
      <c r="Y222">
        <f t="shared" ca="1" si="91"/>
        <v>860</v>
      </c>
      <c r="Z222">
        <f t="shared" ca="1" si="92"/>
        <v>8</v>
      </c>
      <c r="AA222" t="s">
        <v>273</v>
      </c>
      <c r="AB222">
        <f t="shared" ca="1" si="93"/>
        <v>6</v>
      </c>
      <c r="AC222" t="s">
        <v>272</v>
      </c>
      <c r="AD222">
        <f t="shared" ca="1" si="94"/>
        <v>0</v>
      </c>
      <c r="AE222" t="s">
        <v>271</v>
      </c>
      <c r="AF222">
        <f t="shared" ca="1" si="81"/>
        <v>8</v>
      </c>
      <c r="AG222" t="str">
        <f t="shared" ca="1" si="82"/>
        <v>割</v>
      </c>
      <c r="AH222">
        <f t="shared" ca="1" si="83"/>
        <v>6</v>
      </c>
      <c r="AI222" t="str">
        <f t="shared" ca="1" si="84"/>
        <v>分</v>
      </c>
      <c r="AJ222" t="str">
        <f t="shared" ca="1" si="85"/>
        <v/>
      </c>
      <c r="AK222" t="str">
        <f t="shared" ca="1" si="86"/>
        <v/>
      </c>
      <c r="AL222">
        <v>5</v>
      </c>
      <c r="AM222" s="1">
        <f t="shared" ca="1" si="95"/>
        <v>172</v>
      </c>
      <c r="AN222">
        <v>200</v>
      </c>
    </row>
    <row r="223" spans="1:41" x14ac:dyDescent="0.55000000000000004">
      <c r="A223" s="51" t="s">
        <v>60</v>
      </c>
      <c r="B223" s="51"/>
      <c r="C223" s="50" t="s">
        <v>284</v>
      </c>
      <c r="D223" s="50" t="str">
        <f t="shared" ca="1" si="87"/>
        <v>\\(\\quad 15625　の　10割　はいくつか。 \\)</v>
      </c>
      <c r="E223" s="50" t="str">
        <f t="shared" ca="1" si="88"/>
        <v>\\(\\quad 15625 \\)</v>
      </c>
      <c r="F223" s="50" t="s">
        <v>62</v>
      </c>
      <c r="G223" s="50"/>
      <c r="H223" s="50">
        <v>3</v>
      </c>
      <c r="I223" s="89" t="str">
        <f t="shared" ca="1" si="77"/>
        <v>INSERT INTO math(tangen,question,answer,editor,date,count) VALUES('m4100','\\(\\quad 15625　の　10割　はいくつか。 \\)','\\(\\quad 15625 \\)','harazono',NOW(),0);</v>
      </c>
      <c r="J223" s="78" t="s">
        <v>229</v>
      </c>
      <c r="K223">
        <f t="shared" ca="1" si="89"/>
        <v>15625</v>
      </c>
      <c r="M223" t="s">
        <v>256</v>
      </c>
      <c r="N223" s="1" t="str">
        <f t="shared" ca="1" si="78"/>
        <v>10割</v>
      </c>
      <c r="O223" s="1"/>
      <c r="P223" t="s">
        <v>275</v>
      </c>
      <c r="Q223" t="s">
        <v>230</v>
      </c>
      <c r="S223" s="78" t="s">
        <v>229</v>
      </c>
      <c r="T223">
        <f t="shared" ca="1" si="90"/>
        <v>15625</v>
      </c>
      <c r="V223" t="s">
        <v>230</v>
      </c>
      <c r="W223" t="str">
        <f t="shared" ca="1" si="79"/>
        <v>\\(\\quad 15625　の　10割　はいくつか。 \\)</v>
      </c>
      <c r="X223" t="str">
        <f t="shared" ca="1" si="80"/>
        <v>\\(\\quad 15625 \\)</v>
      </c>
      <c r="Y223">
        <f t="shared" ca="1" si="91"/>
        <v>1000</v>
      </c>
      <c r="Z223">
        <f t="shared" ca="1" si="92"/>
        <v>10</v>
      </c>
      <c r="AA223" t="s">
        <v>273</v>
      </c>
      <c r="AB223">
        <f t="shared" ca="1" si="93"/>
        <v>0</v>
      </c>
      <c r="AC223" t="s">
        <v>272</v>
      </c>
      <c r="AD223">
        <f t="shared" ca="1" si="94"/>
        <v>0</v>
      </c>
      <c r="AE223" t="s">
        <v>271</v>
      </c>
      <c r="AF223">
        <f t="shared" ca="1" si="81"/>
        <v>10</v>
      </c>
      <c r="AG223" t="str">
        <f t="shared" ca="1" si="82"/>
        <v>割</v>
      </c>
      <c r="AH223" t="str">
        <f t="shared" ca="1" si="83"/>
        <v/>
      </c>
      <c r="AI223" t="str">
        <f t="shared" ca="1" si="84"/>
        <v/>
      </c>
      <c r="AJ223" t="str">
        <f t="shared" ca="1" si="85"/>
        <v/>
      </c>
      <c r="AK223" t="str">
        <f t="shared" ca="1" si="86"/>
        <v/>
      </c>
      <c r="AL223">
        <v>8</v>
      </c>
      <c r="AM223" s="1">
        <f t="shared" ca="1" si="95"/>
        <v>125</v>
      </c>
      <c r="AN223">
        <v>125</v>
      </c>
    </row>
    <row r="224" spans="1:41" x14ac:dyDescent="0.55000000000000004">
      <c r="A224" s="51" t="s">
        <v>60</v>
      </c>
      <c r="B224" s="51"/>
      <c r="C224" s="50" t="s">
        <v>284</v>
      </c>
      <c r="D224" s="50" t="str">
        <f t="shared" ca="1" si="87"/>
        <v>\\(\\quad 1200　の　1割2分　はいくつか。 \\)</v>
      </c>
      <c r="E224" s="50" t="str">
        <f t="shared" ca="1" si="88"/>
        <v>\\(\\quad 144 \\)</v>
      </c>
      <c r="F224" s="50" t="s">
        <v>62</v>
      </c>
      <c r="G224" s="50"/>
      <c r="H224" s="50">
        <v>4</v>
      </c>
      <c r="I224" s="89" t="str">
        <f t="shared" ca="1" si="77"/>
        <v>INSERT INTO math(tangen,question,answer,editor,date,count) VALUES('m4100','\\(\\quad 1200　の　1割2分　はいくつか。 \\)','\\(\\quad 144 \\)','harazono',NOW(),0);</v>
      </c>
      <c r="J224" s="78" t="s">
        <v>229</v>
      </c>
      <c r="K224">
        <f t="shared" ca="1" si="89"/>
        <v>1200</v>
      </c>
      <c r="M224" t="s">
        <v>256</v>
      </c>
      <c r="N224" s="1" t="str">
        <f t="shared" ca="1" si="78"/>
        <v>1割2分</v>
      </c>
      <c r="O224" s="1"/>
      <c r="P224" t="s">
        <v>275</v>
      </c>
      <c r="Q224" t="s">
        <v>230</v>
      </c>
      <c r="S224" s="78" t="s">
        <v>229</v>
      </c>
      <c r="T224">
        <f t="shared" ca="1" si="90"/>
        <v>144</v>
      </c>
      <c r="V224" t="s">
        <v>230</v>
      </c>
      <c r="W224" t="str">
        <f t="shared" ca="1" si="79"/>
        <v>\\(\\quad 1200　の　1割2分　はいくつか。 \\)</v>
      </c>
      <c r="X224" t="str">
        <f t="shared" ca="1" si="80"/>
        <v>\\(\\quad 144 \\)</v>
      </c>
      <c r="Y224">
        <f t="shared" ca="1" si="91"/>
        <v>120</v>
      </c>
      <c r="Z224">
        <f t="shared" ca="1" si="92"/>
        <v>1</v>
      </c>
      <c r="AA224" t="s">
        <v>273</v>
      </c>
      <c r="AB224">
        <f t="shared" ca="1" si="93"/>
        <v>2</v>
      </c>
      <c r="AC224" t="s">
        <v>272</v>
      </c>
      <c r="AD224">
        <f t="shared" ca="1" si="94"/>
        <v>0</v>
      </c>
      <c r="AE224" t="s">
        <v>271</v>
      </c>
      <c r="AF224">
        <f t="shared" ca="1" si="81"/>
        <v>1</v>
      </c>
      <c r="AG224" t="str">
        <f t="shared" ca="1" si="82"/>
        <v>割</v>
      </c>
      <c r="AH224">
        <f t="shared" ca="1" si="83"/>
        <v>2</v>
      </c>
      <c r="AI224" t="str">
        <f t="shared" ca="1" si="84"/>
        <v>分</v>
      </c>
      <c r="AJ224" t="str">
        <f t="shared" ca="1" si="85"/>
        <v/>
      </c>
      <c r="AK224" t="str">
        <f t="shared" ca="1" si="86"/>
        <v/>
      </c>
      <c r="AL224">
        <v>10</v>
      </c>
      <c r="AM224" s="1">
        <f t="shared" ca="1" si="95"/>
        <v>12</v>
      </c>
      <c r="AN224">
        <v>100</v>
      </c>
    </row>
    <row r="225" spans="1:40" x14ac:dyDescent="0.55000000000000004">
      <c r="A225" s="51" t="s">
        <v>60</v>
      </c>
      <c r="B225" s="51"/>
      <c r="C225" s="50" t="s">
        <v>284</v>
      </c>
      <c r="D225" s="50" t="str">
        <f t="shared" ca="1" si="87"/>
        <v>\\(\\quad 850　の　3割4分　はいくつか。 \\)</v>
      </c>
      <c r="E225" s="50" t="str">
        <f t="shared" ca="1" si="88"/>
        <v>\\(\\quad 289 \\)</v>
      </c>
      <c r="F225" s="50" t="s">
        <v>62</v>
      </c>
      <c r="G225" s="50"/>
      <c r="H225" s="50">
        <v>5</v>
      </c>
      <c r="I225" s="89" t="str">
        <f t="shared" ca="1" si="77"/>
        <v>INSERT INTO math(tangen,question,answer,editor,date,count) VALUES('m4100','\\(\\quad 850　の　3割4分　はいくつか。 \\)','\\(\\quad 289 \\)','harazono',NOW(),0);</v>
      </c>
      <c r="J225" s="78" t="s">
        <v>229</v>
      </c>
      <c r="K225">
        <f t="shared" ca="1" si="89"/>
        <v>850</v>
      </c>
      <c r="M225" t="s">
        <v>256</v>
      </c>
      <c r="N225" s="1" t="str">
        <f t="shared" ca="1" si="78"/>
        <v>3割4分</v>
      </c>
      <c r="O225" s="1"/>
      <c r="P225" t="s">
        <v>275</v>
      </c>
      <c r="Q225" t="s">
        <v>230</v>
      </c>
      <c r="S225" s="78" t="s">
        <v>229</v>
      </c>
      <c r="T225">
        <f t="shared" ca="1" si="90"/>
        <v>289</v>
      </c>
      <c r="V225" t="s">
        <v>230</v>
      </c>
      <c r="W225" t="str">
        <f t="shared" ca="1" si="79"/>
        <v>\\(\\quad 850　の　3割4分　はいくつか。 \\)</v>
      </c>
      <c r="X225" t="str">
        <f t="shared" ca="1" si="80"/>
        <v>\\(\\quad 289 \\)</v>
      </c>
      <c r="Y225">
        <f t="shared" ca="1" si="91"/>
        <v>340</v>
      </c>
      <c r="Z225">
        <f t="shared" ca="1" si="92"/>
        <v>3</v>
      </c>
      <c r="AA225" t="s">
        <v>273</v>
      </c>
      <c r="AB225">
        <f t="shared" ca="1" si="93"/>
        <v>4</v>
      </c>
      <c r="AC225" t="s">
        <v>272</v>
      </c>
      <c r="AD225">
        <f t="shared" ca="1" si="94"/>
        <v>0</v>
      </c>
      <c r="AE225" t="s">
        <v>271</v>
      </c>
      <c r="AF225">
        <f t="shared" ca="1" si="81"/>
        <v>3</v>
      </c>
      <c r="AG225" t="str">
        <f t="shared" ca="1" si="82"/>
        <v>割</v>
      </c>
      <c r="AH225">
        <f t="shared" ca="1" si="83"/>
        <v>4</v>
      </c>
      <c r="AI225" t="str">
        <f t="shared" ca="1" si="84"/>
        <v>分</v>
      </c>
      <c r="AJ225" t="str">
        <f t="shared" ca="1" si="85"/>
        <v/>
      </c>
      <c r="AK225" t="str">
        <f t="shared" ca="1" si="86"/>
        <v/>
      </c>
      <c r="AL225">
        <v>20</v>
      </c>
      <c r="AM225" s="1">
        <f t="shared" ca="1" si="95"/>
        <v>17</v>
      </c>
      <c r="AN225">
        <v>50</v>
      </c>
    </row>
    <row r="226" spans="1:40" x14ac:dyDescent="0.55000000000000004">
      <c r="A226" s="51" t="s">
        <v>60</v>
      </c>
      <c r="B226" s="51"/>
      <c r="C226" s="50" t="s">
        <v>284</v>
      </c>
      <c r="D226" s="50" t="str">
        <f t="shared" ca="1" si="87"/>
        <v>\\(\\quad 1520　の　9割5分　はいくつか。 \\)</v>
      </c>
      <c r="E226" s="50" t="str">
        <f t="shared" ca="1" si="88"/>
        <v>\\(\\quad 1444 \\)</v>
      </c>
      <c r="F226" s="50" t="s">
        <v>62</v>
      </c>
      <c r="G226" s="50"/>
      <c r="H226" s="50">
        <v>6</v>
      </c>
      <c r="I226" s="89" t="str">
        <f t="shared" ca="1" si="77"/>
        <v>INSERT INTO math(tangen,question,answer,editor,date,count) VALUES('m4100','\\(\\quad 1520　の　9割5分　はいくつか。 \\)','\\(\\quad 1444 \\)','harazono',NOW(),0);</v>
      </c>
      <c r="J226" s="78" t="s">
        <v>229</v>
      </c>
      <c r="K226">
        <f t="shared" ca="1" si="89"/>
        <v>1520</v>
      </c>
      <c r="M226" t="s">
        <v>256</v>
      </c>
      <c r="N226" s="1" t="str">
        <f t="shared" ca="1" si="78"/>
        <v>9割5分</v>
      </c>
      <c r="O226" s="1"/>
      <c r="P226" t="s">
        <v>275</v>
      </c>
      <c r="Q226" t="s">
        <v>230</v>
      </c>
      <c r="S226" s="78" t="s">
        <v>229</v>
      </c>
      <c r="T226">
        <f t="shared" ca="1" si="90"/>
        <v>1444</v>
      </c>
      <c r="V226" t="s">
        <v>274</v>
      </c>
      <c r="W226" t="str">
        <f t="shared" ca="1" si="79"/>
        <v>\\(\\quad 1520　の　9割5分　はいくつか。 \\)</v>
      </c>
      <c r="X226" t="str">
        <f t="shared" ca="1" si="80"/>
        <v>\\(\\quad 1444 \\)</v>
      </c>
      <c r="Y226">
        <f t="shared" ca="1" si="91"/>
        <v>950</v>
      </c>
      <c r="Z226">
        <f t="shared" ca="1" si="92"/>
        <v>9</v>
      </c>
      <c r="AA226" t="s">
        <v>273</v>
      </c>
      <c r="AB226">
        <f t="shared" ca="1" si="93"/>
        <v>5</v>
      </c>
      <c r="AC226" t="s">
        <v>272</v>
      </c>
      <c r="AD226">
        <f t="shared" ca="1" si="94"/>
        <v>0</v>
      </c>
      <c r="AE226" t="s">
        <v>271</v>
      </c>
      <c r="AF226">
        <f t="shared" ca="1" si="81"/>
        <v>9</v>
      </c>
      <c r="AG226" t="str">
        <f t="shared" ca="1" si="82"/>
        <v>割</v>
      </c>
      <c r="AH226">
        <f t="shared" ca="1" si="83"/>
        <v>5</v>
      </c>
      <c r="AI226" t="str">
        <f t="shared" ca="1" si="84"/>
        <v>分</v>
      </c>
      <c r="AJ226" t="str">
        <f t="shared" ca="1" si="85"/>
        <v/>
      </c>
      <c r="AK226" t="str">
        <f t="shared" ca="1" si="86"/>
        <v/>
      </c>
      <c r="AL226">
        <v>25</v>
      </c>
      <c r="AM226" s="1">
        <f t="shared" ca="1" si="95"/>
        <v>38</v>
      </c>
      <c r="AN226">
        <v>40</v>
      </c>
    </row>
    <row r="227" spans="1:40" x14ac:dyDescent="0.55000000000000004">
      <c r="A227" s="51" t="s">
        <v>60</v>
      </c>
      <c r="B227" s="51"/>
      <c r="C227" s="50" t="s">
        <v>284</v>
      </c>
      <c r="D227" s="50" t="str">
        <f t="shared" ca="1" si="87"/>
        <v>\\(\\quad 200　の　3割2分　はいくつか。 \\)</v>
      </c>
      <c r="E227" s="50" t="str">
        <f t="shared" ca="1" si="88"/>
        <v>\\(\\quad 64 \\)</v>
      </c>
      <c r="F227" s="50" t="s">
        <v>62</v>
      </c>
      <c r="G227" s="50"/>
      <c r="H227" s="50">
        <v>7</v>
      </c>
      <c r="I227" s="89" t="str">
        <f t="shared" ca="1" si="77"/>
        <v>INSERT INTO math(tangen,question,answer,editor,date,count) VALUES('m4100','\\(\\quad 200　の　3割2分　はいくつか。 \\)','\\(\\quad 64 \\)','harazono',NOW(),0);</v>
      </c>
      <c r="J227" s="78" t="s">
        <v>229</v>
      </c>
      <c r="K227">
        <f t="shared" ca="1" si="89"/>
        <v>200</v>
      </c>
      <c r="M227" t="s">
        <v>256</v>
      </c>
      <c r="N227" s="1" t="str">
        <f t="shared" ca="1" si="78"/>
        <v>3割2分</v>
      </c>
      <c r="O227" s="1"/>
      <c r="P227" t="s">
        <v>275</v>
      </c>
      <c r="Q227" t="s">
        <v>230</v>
      </c>
      <c r="S227" s="78" t="s">
        <v>229</v>
      </c>
      <c r="T227">
        <f t="shared" ca="1" si="90"/>
        <v>64</v>
      </c>
      <c r="V227" t="s">
        <v>230</v>
      </c>
      <c r="W227" t="str">
        <f t="shared" ca="1" si="79"/>
        <v>\\(\\quad 200　の　3割2分　はいくつか。 \\)</v>
      </c>
      <c r="X227" t="str">
        <f t="shared" ca="1" si="80"/>
        <v>\\(\\quad 64 \\)</v>
      </c>
      <c r="Y227">
        <f t="shared" ca="1" si="91"/>
        <v>320</v>
      </c>
      <c r="Z227">
        <f t="shared" ca="1" si="92"/>
        <v>3</v>
      </c>
      <c r="AA227" t="s">
        <v>273</v>
      </c>
      <c r="AB227">
        <f t="shared" ca="1" si="93"/>
        <v>2</v>
      </c>
      <c r="AC227" t="s">
        <v>272</v>
      </c>
      <c r="AD227">
        <f t="shared" ca="1" si="94"/>
        <v>0</v>
      </c>
      <c r="AE227" t="s">
        <v>271</v>
      </c>
      <c r="AF227">
        <f t="shared" ca="1" si="81"/>
        <v>3</v>
      </c>
      <c r="AG227" t="str">
        <f t="shared" ca="1" si="82"/>
        <v>割</v>
      </c>
      <c r="AH227">
        <f t="shared" ca="1" si="83"/>
        <v>2</v>
      </c>
      <c r="AI227" t="str">
        <f t="shared" ca="1" si="84"/>
        <v>分</v>
      </c>
      <c r="AJ227" t="str">
        <f t="shared" ca="1" si="85"/>
        <v/>
      </c>
      <c r="AK227" t="str">
        <f t="shared" ca="1" si="86"/>
        <v/>
      </c>
      <c r="AL227">
        <v>40</v>
      </c>
      <c r="AM227" s="1">
        <f t="shared" ca="1" si="95"/>
        <v>8</v>
      </c>
      <c r="AN227">
        <v>25</v>
      </c>
    </row>
    <row r="228" spans="1:40" x14ac:dyDescent="0.55000000000000004">
      <c r="A228" s="51" t="s">
        <v>60</v>
      </c>
      <c r="B228" s="51"/>
      <c r="C228" s="50" t="s">
        <v>284</v>
      </c>
      <c r="D228" s="50" t="str">
        <f t="shared" ca="1" si="87"/>
        <v>\\(\\quad 260　の　6割5分　はいくつか。 \\)</v>
      </c>
      <c r="E228" s="50" t="str">
        <f t="shared" ca="1" si="88"/>
        <v>\\(\\quad 169 \\)</v>
      </c>
      <c r="F228" s="50" t="s">
        <v>62</v>
      </c>
      <c r="G228" s="50"/>
      <c r="H228" s="50">
        <v>8</v>
      </c>
      <c r="I228" s="89" t="str">
        <f t="shared" ca="1" si="77"/>
        <v>INSERT INTO math(tangen,question,answer,editor,date,count) VALUES('m4100','\\(\\quad 260　の　6割5分　はいくつか。 \\)','\\(\\quad 169 \\)','harazono',NOW(),0);</v>
      </c>
      <c r="J228" s="78" t="s">
        <v>229</v>
      </c>
      <c r="K228">
        <f t="shared" ca="1" si="89"/>
        <v>260</v>
      </c>
      <c r="M228" t="s">
        <v>256</v>
      </c>
      <c r="N228" s="1" t="str">
        <f t="shared" ca="1" si="78"/>
        <v>6割5分</v>
      </c>
      <c r="O228" s="1"/>
      <c r="P228" t="s">
        <v>275</v>
      </c>
      <c r="Q228" t="s">
        <v>230</v>
      </c>
      <c r="S228" s="78" t="s">
        <v>229</v>
      </c>
      <c r="T228">
        <f t="shared" ca="1" si="90"/>
        <v>169</v>
      </c>
      <c r="V228" t="s">
        <v>230</v>
      </c>
      <c r="W228" t="str">
        <f t="shared" ca="1" si="79"/>
        <v>\\(\\quad 260　の　6割5分　はいくつか。 \\)</v>
      </c>
      <c r="X228" t="str">
        <f t="shared" ca="1" si="80"/>
        <v>\\(\\quad 169 \\)</v>
      </c>
      <c r="Y228">
        <f t="shared" ca="1" si="91"/>
        <v>650</v>
      </c>
      <c r="Z228">
        <f t="shared" ca="1" si="92"/>
        <v>6</v>
      </c>
      <c r="AA228" t="s">
        <v>273</v>
      </c>
      <c r="AB228">
        <f t="shared" ca="1" si="93"/>
        <v>5</v>
      </c>
      <c r="AC228" t="s">
        <v>272</v>
      </c>
      <c r="AD228">
        <f t="shared" ca="1" si="94"/>
        <v>0</v>
      </c>
      <c r="AE228" t="s">
        <v>271</v>
      </c>
      <c r="AF228">
        <f t="shared" ca="1" si="81"/>
        <v>6</v>
      </c>
      <c r="AG228" t="str">
        <f t="shared" ca="1" si="82"/>
        <v>割</v>
      </c>
      <c r="AH228">
        <f t="shared" ca="1" si="83"/>
        <v>5</v>
      </c>
      <c r="AI228" t="str">
        <f t="shared" ca="1" si="84"/>
        <v>分</v>
      </c>
      <c r="AJ228" t="str">
        <f t="shared" ca="1" si="85"/>
        <v/>
      </c>
      <c r="AK228" t="str">
        <f t="shared" ca="1" si="86"/>
        <v/>
      </c>
      <c r="AL228">
        <v>50</v>
      </c>
      <c r="AM228" s="1">
        <f t="shared" ca="1" si="95"/>
        <v>13</v>
      </c>
      <c r="AN228">
        <v>20</v>
      </c>
    </row>
    <row r="229" spans="1:40" x14ac:dyDescent="0.55000000000000004">
      <c r="A229" s="51" t="s">
        <v>60</v>
      </c>
      <c r="B229" s="51"/>
      <c r="C229" s="50" t="s">
        <v>284</v>
      </c>
      <c r="D229" s="50" t="str">
        <f t="shared" ca="1" si="87"/>
        <v>\\(\\quad 70　の　7割　はいくつか。 \\)</v>
      </c>
      <c r="E229" s="50" t="str">
        <f t="shared" ca="1" si="88"/>
        <v>\\(\\quad 49 \\)</v>
      </c>
      <c r="F229" s="50" t="s">
        <v>62</v>
      </c>
      <c r="G229" s="50"/>
      <c r="H229" s="50">
        <v>9</v>
      </c>
      <c r="I229" s="89" t="str">
        <f t="shared" ca="1" si="77"/>
        <v>INSERT INTO math(tangen,question,answer,editor,date,count) VALUES('m4100','\\(\\quad 70　の　7割　はいくつか。 \\)','\\(\\quad 49 \\)','harazono',NOW(),0);</v>
      </c>
      <c r="J229" s="78" t="s">
        <v>229</v>
      </c>
      <c r="K229">
        <f t="shared" ca="1" si="89"/>
        <v>70</v>
      </c>
      <c r="M229" t="s">
        <v>256</v>
      </c>
      <c r="N229" s="1" t="str">
        <f t="shared" ca="1" si="78"/>
        <v>7割</v>
      </c>
      <c r="O229" s="1"/>
      <c r="P229" t="s">
        <v>275</v>
      </c>
      <c r="Q229" t="s">
        <v>230</v>
      </c>
      <c r="S229" s="78" t="s">
        <v>229</v>
      </c>
      <c r="T229">
        <f t="shared" ca="1" si="90"/>
        <v>49.000000000000007</v>
      </c>
      <c r="V229" t="s">
        <v>230</v>
      </c>
      <c r="W229" t="str">
        <f t="shared" ca="1" si="79"/>
        <v>\\(\\quad 70　の　7割　はいくつか。 \\)</v>
      </c>
      <c r="X229" t="str">
        <f t="shared" ca="1" si="80"/>
        <v>\\(\\quad 49 \\)</v>
      </c>
      <c r="Y229">
        <f t="shared" ca="1" si="91"/>
        <v>700</v>
      </c>
      <c r="Z229">
        <f t="shared" ca="1" si="92"/>
        <v>7</v>
      </c>
      <c r="AA229" t="s">
        <v>273</v>
      </c>
      <c r="AB229">
        <f t="shared" ca="1" si="93"/>
        <v>0</v>
      </c>
      <c r="AC229" t="s">
        <v>272</v>
      </c>
      <c r="AD229">
        <f t="shared" ca="1" si="94"/>
        <v>0</v>
      </c>
      <c r="AE229" t="s">
        <v>271</v>
      </c>
      <c r="AF229">
        <f t="shared" ca="1" si="81"/>
        <v>7</v>
      </c>
      <c r="AG229" t="str">
        <f t="shared" ca="1" si="82"/>
        <v>割</v>
      </c>
      <c r="AH229" t="str">
        <f t="shared" ca="1" si="83"/>
        <v/>
      </c>
      <c r="AI229" t="str">
        <f t="shared" ca="1" si="84"/>
        <v/>
      </c>
      <c r="AJ229" t="str">
        <f t="shared" ca="1" si="85"/>
        <v/>
      </c>
      <c r="AK229" t="str">
        <f t="shared" ca="1" si="86"/>
        <v/>
      </c>
      <c r="AL229">
        <v>100</v>
      </c>
      <c r="AM229" s="1">
        <f t="shared" ca="1" si="95"/>
        <v>7</v>
      </c>
      <c r="AN229">
        <v>10</v>
      </c>
    </row>
    <row r="230" spans="1:40" x14ac:dyDescent="0.55000000000000004">
      <c r="A230" s="51" t="s">
        <v>60</v>
      </c>
      <c r="B230" s="51"/>
      <c r="C230" s="50" t="s">
        <v>284</v>
      </c>
      <c r="D230" s="50" t="str">
        <f t="shared" ca="1" si="87"/>
        <v>\\(\\quad 48　の　7割5分　はいくつか。 \\)</v>
      </c>
      <c r="E230" s="50" t="str">
        <f t="shared" ca="1" si="88"/>
        <v>\\(\\quad 36 \\)</v>
      </c>
      <c r="F230" s="50" t="s">
        <v>62</v>
      </c>
      <c r="G230" s="50"/>
      <c r="H230" s="50">
        <v>10</v>
      </c>
      <c r="I230" s="89" t="str">
        <f t="shared" ca="1" si="77"/>
        <v>INSERT INTO math(tangen,question,answer,editor,date,count) VALUES('m4100','\\(\\quad 48　の　7割5分　はいくつか。 \\)','\\(\\quad 36 \\)','harazono',NOW(),0);</v>
      </c>
      <c r="J230" s="78" t="s">
        <v>229</v>
      </c>
      <c r="K230">
        <f t="shared" ca="1" si="89"/>
        <v>48</v>
      </c>
      <c r="M230" t="s">
        <v>256</v>
      </c>
      <c r="N230" s="1" t="str">
        <f t="shared" ca="1" si="78"/>
        <v>7割5分</v>
      </c>
      <c r="O230" s="1"/>
      <c r="P230" t="s">
        <v>275</v>
      </c>
      <c r="Q230" t="s">
        <v>230</v>
      </c>
      <c r="S230" s="78" t="s">
        <v>229</v>
      </c>
      <c r="T230">
        <f t="shared" ca="1" si="90"/>
        <v>36</v>
      </c>
      <c r="V230" t="s">
        <v>230</v>
      </c>
      <c r="W230" t="str">
        <f t="shared" ca="1" si="79"/>
        <v>\\(\\quad 48　の　7割5分　はいくつか。 \\)</v>
      </c>
      <c r="X230" t="str">
        <f t="shared" ca="1" si="80"/>
        <v>\\(\\quad 36 \\)</v>
      </c>
      <c r="Y230">
        <f t="shared" ca="1" si="91"/>
        <v>750</v>
      </c>
      <c r="Z230">
        <f t="shared" ca="1" si="92"/>
        <v>7</v>
      </c>
      <c r="AA230" t="s">
        <v>273</v>
      </c>
      <c r="AB230">
        <f t="shared" ca="1" si="93"/>
        <v>5</v>
      </c>
      <c r="AC230" t="s">
        <v>272</v>
      </c>
      <c r="AD230">
        <f t="shared" ca="1" si="94"/>
        <v>0</v>
      </c>
      <c r="AE230" t="s">
        <v>271</v>
      </c>
      <c r="AF230">
        <f t="shared" ca="1" si="81"/>
        <v>7</v>
      </c>
      <c r="AG230" t="str">
        <f t="shared" ca="1" si="82"/>
        <v>割</v>
      </c>
      <c r="AH230">
        <f t="shared" ca="1" si="83"/>
        <v>5</v>
      </c>
      <c r="AI230" t="str">
        <f t="shared" ca="1" si="84"/>
        <v>分</v>
      </c>
      <c r="AJ230" t="str">
        <f t="shared" ca="1" si="85"/>
        <v/>
      </c>
      <c r="AK230" t="str">
        <f t="shared" ca="1" si="86"/>
        <v/>
      </c>
      <c r="AL230">
        <v>125</v>
      </c>
      <c r="AM230" s="1">
        <f t="shared" ca="1" si="95"/>
        <v>6</v>
      </c>
      <c r="AN230">
        <v>8</v>
      </c>
    </row>
    <row r="231" spans="1:40" x14ac:dyDescent="0.55000000000000004">
      <c r="A231" s="51" t="s">
        <v>60</v>
      </c>
      <c r="B231" s="51"/>
      <c r="C231" s="50" t="s">
        <v>284</v>
      </c>
      <c r="D231" s="50" t="str">
        <f t="shared" ca="1" si="87"/>
        <v>\\(\\quad 25　の　10割　はいくつか。 \\)</v>
      </c>
      <c r="E231" s="50" t="str">
        <f t="shared" ca="1" si="88"/>
        <v>\\(\\quad 25 \\)</v>
      </c>
      <c r="F231" s="50" t="s">
        <v>62</v>
      </c>
      <c r="G231" s="50"/>
      <c r="H231" s="50">
        <v>11</v>
      </c>
      <c r="I231" s="89" t="str">
        <f t="shared" ca="1" si="77"/>
        <v>INSERT INTO math(tangen,question,answer,editor,date,count) VALUES('m4100','\\(\\quad 25　の　10割　はいくつか。 \\)','\\(\\quad 25 \\)','harazono',NOW(),0);</v>
      </c>
      <c r="J231" s="78" t="s">
        <v>229</v>
      </c>
      <c r="K231">
        <f t="shared" ca="1" si="89"/>
        <v>25</v>
      </c>
      <c r="M231" t="s">
        <v>256</v>
      </c>
      <c r="N231" s="1" t="str">
        <f t="shared" ca="1" si="78"/>
        <v>10割</v>
      </c>
      <c r="O231" s="1"/>
      <c r="P231" t="s">
        <v>275</v>
      </c>
      <c r="Q231" t="s">
        <v>230</v>
      </c>
      <c r="S231" s="78" t="s">
        <v>229</v>
      </c>
      <c r="T231">
        <f t="shared" ca="1" si="90"/>
        <v>25</v>
      </c>
      <c r="V231" t="s">
        <v>230</v>
      </c>
      <c r="W231" t="str">
        <f t="shared" ca="1" si="79"/>
        <v>\\(\\quad 25　の　10割　はいくつか。 \\)</v>
      </c>
      <c r="X231" t="str">
        <f t="shared" ca="1" si="80"/>
        <v>\\(\\quad 25 \\)</v>
      </c>
      <c r="Y231">
        <f t="shared" ca="1" si="91"/>
        <v>1000</v>
      </c>
      <c r="Z231">
        <f t="shared" ca="1" si="92"/>
        <v>10</v>
      </c>
      <c r="AA231" t="s">
        <v>273</v>
      </c>
      <c r="AB231">
        <f t="shared" ca="1" si="93"/>
        <v>0</v>
      </c>
      <c r="AC231" t="s">
        <v>272</v>
      </c>
      <c r="AD231">
        <f t="shared" ca="1" si="94"/>
        <v>0</v>
      </c>
      <c r="AE231" t="s">
        <v>271</v>
      </c>
      <c r="AF231">
        <f t="shared" ca="1" si="81"/>
        <v>10</v>
      </c>
      <c r="AG231" t="str">
        <f t="shared" ca="1" si="82"/>
        <v>割</v>
      </c>
      <c r="AH231" t="str">
        <f t="shared" ca="1" si="83"/>
        <v/>
      </c>
      <c r="AI231" t="str">
        <f t="shared" ca="1" si="84"/>
        <v/>
      </c>
      <c r="AJ231" t="str">
        <f t="shared" ca="1" si="85"/>
        <v/>
      </c>
      <c r="AK231" t="str">
        <f t="shared" ca="1" si="86"/>
        <v/>
      </c>
      <c r="AL231">
        <v>200</v>
      </c>
      <c r="AM231" s="1">
        <f t="shared" ca="1" si="95"/>
        <v>5</v>
      </c>
      <c r="AN231">
        <v>5</v>
      </c>
    </row>
    <row r="232" spans="1:40" x14ac:dyDescent="0.55000000000000004">
      <c r="A232" s="51" t="s">
        <v>60</v>
      </c>
      <c r="B232" s="51"/>
      <c r="C232" s="50" t="s">
        <v>284</v>
      </c>
      <c r="D232" s="50" t="str">
        <f t="shared" ca="1" si="87"/>
        <v>\\(\\quad 8　の　5割　はいくつか。 \\)</v>
      </c>
      <c r="E232" s="50" t="str">
        <f t="shared" ca="1" si="88"/>
        <v>\\(\\quad 4 \\)</v>
      </c>
      <c r="F232" s="50" t="s">
        <v>62</v>
      </c>
      <c r="G232" s="50"/>
      <c r="H232" s="50">
        <v>12</v>
      </c>
      <c r="I232" s="89" t="str">
        <f t="shared" ca="1" si="77"/>
        <v>INSERT INTO math(tangen,question,answer,editor,date,count) VALUES('m4100','\\(\\quad 8　の　5割　はいくつか。 \\)','\\(\\quad 4 \\)','harazono',NOW(),0);</v>
      </c>
      <c r="J232" s="78" t="s">
        <v>229</v>
      </c>
      <c r="K232">
        <f t="shared" ca="1" si="89"/>
        <v>8</v>
      </c>
      <c r="M232" t="s">
        <v>256</v>
      </c>
      <c r="N232" s="1" t="str">
        <f t="shared" ca="1" si="78"/>
        <v>5割</v>
      </c>
      <c r="O232" s="1"/>
      <c r="P232" t="s">
        <v>275</v>
      </c>
      <c r="Q232" t="s">
        <v>230</v>
      </c>
      <c r="S232" s="78" t="s">
        <v>229</v>
      </c>
      <c r="T232">
        <f t="shared" ca="1" si="90"/>
        <v>4</v>
      </c>
      <c r="V232" t="s">
        <v>230</v>
      </c>
      <c r="W232" t="str">
        <f t="shared" ca="1" si="79"/>
        <v>\\(\\quad 8　の　5割　はいくつか。 \\)</v>
      </c>
      <c r="X232" t="str">
        <f t="shared" ca="1" si="80"/>
        <v>\\(\\quad 4 \\)</v>
      </c>
      <c r="Y232">
        <f t="shared" ca="1" si="91"/>
        <v>500</v>
      </c>
      <c r="Z232">
        <f t="shared" ca="1" si="92"/>
        <v>5</v>
      </c>
      <c r="AA232" t="s">
        <v>273</v>
      </c>
      <c r="AB232">
        <f t="shared" ca="1" si="93"/>
        <v>0</v>
      </c>
      <c r="AC232" t="s">
        <v>272</v>
      </c>
      <c r="AD232">
        <f t="shared" ca="1" si="94"/>
        <v>0</v>
      </c>
      <c r="AE232" t="s">
        <v>271</v>
      </c>
      <c r="AF232">
        <f t="shared" ca="1" si="81"/>
        <v>5</v>
      </c>
      <c r="AG232" t="str">
        <f t="shared" ca="1" si="82"/>
        <v>割</v>
      </c>
      <c r="AH232" t="str">
        <f t="shared" ca="1" si="83"/>
        <v/>
      </c>
      <c r="AI232" t="str">
        <f t="shared" ca="1" si="84"/>
        <v/>
      </c>
      <c r="AJ232" t="str">
        <f t="shared" ca="1" si="85"/>
        <v/>
      </c>
      <c r="AK232" t="str">
        <f t="shared" ca="1" si="86"/>
        <v/>
      </c>
      <c r="AL232">
        <v>250</v>
      </c>
      <c r="AM232" s="1">
        <f t="shared" ca="1" si="95"/>
        <v>2</v>
      </c>
      <c r="AN232">
        <v>4</v>
      </c>
    </row>
    <row r="233" spans="1:40" x14ac:dyDescent="0.55000000000000004">
      <c r="A233" s="51" t="s">
        <v>60</v>
      </c>
      <c r="B233" s="51"/>
      <c r="C233" s="50" t="s">
        <v>284</v>
      </c>
      <c r="D233" s="50" t="str">
        <f t="shared" ca="1" si="87"/>
        <v>\\(\\quad 2　の　5割　はいくつか。 \\)</v>
      </c>
      <c r="E233" s="50" t="str">
        <f t="shared" ca="1" si="88"/>
        <v>\\(\\quad 1 \\)</v>
      </c>
      <c r="F233" s="50" t="s">
        <v>62</v>
      </c>
      <c r="G233" s="50"/>
      <c r="H233" s="50">
        <v>13</v>
      </c>
      <c r="I233" s="89" t="str">
        <f t="shared" ca="1" si="77"/>
        <v>INSERT INTO math(tangen,question,answer,editor,date,count) VALUES('m4100','\\(\\quad 2　の　5割　はいくつか。 \\)','\\(\\quad 1 \\)','harazono',NOW(),0);</v>
      </c>
      <c r="J233" s="78" t="s">
        <v>229</v>
      </c>
      <c r="K233">
        <f t="shared" ca="1" si="89"/>
        <v>2</v>
      </c>
      <c r="M233" t="s">
        <v>256</v>
      </c>
      <c r="N233" s="1" t="str">
        <f t="shared" ca="1" si="78"/>
        <v>5割</v>
      </c>
      <c r="O233" s="1"/>
      <c r="P233" t="s">
        <v>275</v>
      </c>
      <c r="Q233" t="s">
        <v>230</v>
      </c>
      <c r="S233" s="78" t="s">
        <v>229</v>
      </c>
      <c r="T233">
        <f t="shared" ca="1" si="90"/>
        <v>1</v>
      </c>
      <c r="V233" t="s">
        <v>230</v>
      </c>
      <c r="W233" t="str">
        <f t="shared" ca="1" si="79"/>
        <v>\\(\\quad 2　の　5割　はいくつか。 \\)</v>
      </c>
      <c r="X233" t="str">
        <f t="shared" ca="1" si="80"/>
        <v>\\(\\quad 1 \\)</v>
      </c>
      <c r="Y233">
        <f t="shared" ca="1" si="91"/>
        <v>500</v>
      </c>
      <c r="Z233">
        <f t="shared" ca="1" si="92"/>
        <v>5</v>
      </c>
      <c r="AA233" t="s">
        <v>273</v>
      </c>
      <c r="AB233">
        <f t="shared" ca="1" si="93"/>
        <v>0</v>
      </c>
      <c r="AC233" t="s">
        <v>272</v>
      </c>
      <c r="AD233">
        <f t="shared" ca="1" si="94"/>
        <v>0</v>
      </c>
      <c r="AE233" t="s">
        <v>271</v>
      </c>
      <c r="AF233">
        <f t="shared" ca="1" si="81"/>
        <v>5</v>
      </c>
      <c r="AG233" t="str">
        <f t="shared" ca="1" si="82"/>
        <v>割</v>
      </c>
      <c r="AH233" t="str">
        <f t="shared" ca="1" si="83"/>
        <v/>
      </c>
      <c r="AI233" t="str">
        <f t="shared" ca="1" si="84"/>
        <v/>
      </c>
      <c r="AJ233" t="str">
        <f t="shared" ca="1" si="85"/>
        <v/>
      </c>
      <c r="AK233" t="str">
        <f t="shared" ca="1" si="86"/>
        <v/>
      </c>
      <c r="AL233">
        <v>500</v>
      </c>
      <c r="AM233" s="1">
        <f t="shared" ca="1" si="95"/>
        <v>1</v>
      </c>
      <c r="AN233">
        <v>2</v>
      </c>
    </row>
    <row r="234" spans="1:40" x14ac:dyDescent="0.55000000000000004">
      <c r="A234" s="51" t="s">
        <v>60</v>
      </c>
      <c r="B234" s="51"/>
      <c r="C234" s="50" t="s">
        <v>284</v>
      </c>
      <c r="D234" s="50" t="str">
        <f t="shared" ca="1" si="87"/>
        <v>\\(\\quad 59000　円の　2割3分6厘　は何円か。 \\)</v>
      </c>
      <c r="E234" s="50" t="str">
        <f t="shared" ca="1" si="88"/>
        <v>\\(\\quad 13924円 \\)</v>
      </c>
      <c r="F234" s="50" t="s">
        <v>62</v>
      </c>
      <c r="G234" s="50"/>
      <c r="H234" s="50">
        <v>15</v>
      </c>
      <c r="I234" s="89" t="str">
        <f t="shared" ca="1" si="77"/>
        <v>INSERT INTO math(tangen,question,answer,editor,date,count) VALUES('m4100','\\(\\quad 59000　円の　2割3分6厘　は何円か。 \\)','\\(\\quad 13924円 \\)','harazono',NOW(),0);</v>
      </c>
      <c r="J234" s="78" t="s">
        <v>229</v>
      </c>
      <c r="K234">
        <f ca="1">AM234*AN234</f>
        <v>59000</v>
      </c>
      <c r="M234" t="s">
        <v>257</v>
      </c>
      <c r="N234" s="1" t="str">
        <f t="shared" ref="N234:N247" ca="1" si="96">AF234&amp;AG234&amp;AH234&amp;AI234&amp;AJ234&amp;AK234</f>
        <v>2割3分6厘</v>
      </c>
      <c r="O234" s="1"/>
      <c r="P234" t="s">
        <v>276</v>
      </c>
      <c r="Q234" t="s">
        <v>230</v>
      </c>
      <c r="S234" s="78" t="s">
        <v>229</v>
      </c>
      <c r="T234">
        <f ca="1">K234*(Y234*0.001)</f>
        <v>13924</v>
      </c>
      <c r="U234" t="s">
        <v>253</v>
      </c>
      <c r="V234" t="s">
        <v>230</v>
      </c>
      <c r="W234" t="str">
        <f t="shared" ref="W234:W247" ca="1" si="97">J234&amp;K234&amp;L234&amp;M234&amp;N234&amp;P234&amp;Q234</f>
        <v>\\(\\quad 59000　円の　2割3分6厘　は何円か。 \\)</v>
      </c>
      <c r="X234" t="str">
        <f t="shared" ref="X234:X247" ca="1" si="98">S234&amp;T234&amp;U234&amp;V234</f>
        <v>\\(\\quad 13924円 \\)</v>
      </c>
      <c r="Y234">
        <f ca="1">AL234*AM234</f>
        <v>236</v>
      </c>
      <c r="Z234">
        <f ca="1">ROUNDDOWN(Y234/100,0)</f>
        <v>2</v>
      </c>
      <c r="AA234" t="s">
        <v>273</v>
      </c>
      <c r="AB234">
        <f ca="1">ROUNDDOWN((Y234-Z234*100)/10,0)</f>
        <v>3</v>
      </c>
      <c r="AC234" t="s">
        <v>272</v>
      </c>
      <c r="AD234">
        <f ca="1">ROUNDDOWN((Y234-Z234*100-AB234*10)/1,0)</f>
        <v>6</v>
      </c>
      <c r="AE234" t="s">
        <v>271</v>
      </c>
      <c r="AF234">
        <f t="shared" ref="AF234:AF247" ca="1" si="99">IF(Z234=0,"",Z234)</f>
        <v>2</v>
      </c>
      <c r="AG234" t="str">
        <f t="shared" ref="AG234:AG247" ca="1" si="100">IF(Z234=0,"",AA234)</f>
        <v>割</v>
      </c>
      <c r="AH234">
        <f t="shared" ref="AH234:AH247" ca="1" si="101">IF(AB234=0,"",AB234)</f>
        <v>3</v>
      </c>
      <c r="AI234" t="str">
        <f t="shared" ref="AI234:AI247" ca="1" si="102">IF(AB234=0,"",AC234)</f>
        <v>分</v>
      </c>
      <c r="AJ234">
        <f t="shared" ref="AJ234:AJ247" ca="1" si="103">IF(AD234=0,"",AD234)</f>
        <v>6</v>
      </c>
      <c r="AK234" t="str">
        <f t="shared" ref="AK234:AK247" ca="1" si="104">IF(AD234=0,"",AE234)</f>
        <v>厘</v>
      </c>
      <c r="AL234">
        <v>2</v>
      </c>
      <c r="AM234" s="1">
        <f ca="1">RANDBETWEEN(1,AN234)</f>
        <v>118</v>
      </c>
      <c r="AN234">
        <v>500</v>
      </c>
    </row>
    <row r="235" spans="1:40" x14ac:dyDescent="0.55000000000000004">
      <c r="A235" s="51" t="s">
        <v>60</v>
      </c>
      <c r="B235" s="51"/>
      <c r="C235" s="50" t="s">
        <v>284</v>
      </c>
      <c r="D235" s="50" t="str">
        <f t="shared" ca="1" si="87"/>
        <v>\\(\\quad 1000　円の　1分6厘　は何円か。 \\)</v>
      </c>
      <c r="E235" s="50" t="str">
        <f t="shared" ca="1" si="88"/>
        <v>\\(\\quad 16円 \\)</v>
      </c>
      <c r="F235" s="50" t="s">
        <v>62</v>
      </c>
      <c r="G235" s="50"/>
      <c r="H235" s="50">
        <v>16</v>
      </c>
      <c r="I235" s="89" t="str">
        <f t="shared" ca="1" si="77"/>
        <v>INSERT INTO math(tangen,question,answer,editor,date,count) VALUES('m4100','\\(\\quad 1000　円の　1分6厘　は何円か。 \\)','\\(\\quad 16円 \\)','harazono',NOW(),0);</v>
      </c>
      <c r="J235" s="78" t="s">
        <v>229</v>
      </c>
      <c r="K235">
        <f t="shared" ref="K235:K247" ca="1" si="105">AM235*AN235</f>
        <v>1000</v>
      </c>
      <c r="M235" t="s">
        <v>257</v>
      </c>
      <c r="N235" s="1" t="str">
        <f t="shared" ca="1" si="96"/>
        <v>1分6厘</v>
      </c>
      <c r="O235" s="1"/>
      <c r="P235" t="s">
        <v>276</v>
      </c>
      <c r="Q235" t="s">
        <v>230</v>
      </c>
      <c r="S235" s="78" t="s">
        <v>229</v>
      </c>
      <c r="T235">
        <f t="shared" ref="T235:T247" ca="1" si="106">K235*(Y235*0.001)</f>
        <v>16</v>
      </c>
      <c r="U235" t="s">
        <v>253</v>
      </c>
      <c r="V235" t="s">
        <v>230</v>
      </c>
      <c r="W235" t="str">
        <f t="shared" ca="1" si="97"/>
        <v>\\(\\quad 1000　円の　1分6厘　は何円か。 \\)</v>
      </c>
      <c r="X235" t="str">
        <f t="shared" ca="1" si="98"/>
        <v>\\(\\quad 16円 \\)</v>
      </c>
      <c r="Y235">
        <f t="shared" ref="Y235:Y247" ca="1" si="107">AL235*AM235</f>
        <v>16</v>
      </c>
      <c r="Z235">
        <f t="shared" ca="1" si="92"/>
        <v>0</v>
      </c>
      <c r="AA235" t="s">
        <v>273</v>
      </c>
      <c r="AB235">
        <f t="shared" ref="AB235:AB247" ca="1" si="108">ROUNDDOWN((Y235-Z235*100)/10,0)</f>
        <v>1</v>
      </c>
      <c r="AC235" t="s">
        <v>272</v>
      </c>
      <c r="AD235">
        <f t="shared" ref="AD235:AD247" ca="1" si="109">ROUNDDOWN((Y235-Z235*100-AB235*10)/1,0)</f>
        <v>6</v>
      </c>
      <c r="AE235" t="s">
        <v>271</v>
      </c>
      <c r="AF235" t="str">
        <f t="shared" ca="1" si="99"/>
        <v/>
      </c>
      <c r="AG235" t="str">
        <f t="shared" ca="1" si="100"/>
        <v/>
      </c>
      <c r="AH235">
        <f t="shared" ca="1" si="101"/>
        <v>1</v>
      </c>
      <c r="AI235" t="str">
        <f t="shared" ca="1" si="102"/>
        <v>分</v>
      </c>
      <c r="AJ235">
        <f t="shared" ca="1" si="103"/>
        <v>6</v>
      </c>
      <c r="AK235" t="str">
        <f t="shared" ca="1" si="104"/>
        <v>厘</v>
      </c>
      <c r="AL235">
        <v>4</v>
      </c>
      <c r="AM235" s="1">
        <f t="shared" ca="1" si="95"/>
        <v>4</v>
      </c>
      <c r="AN235">
        <v>250</v>
      </c>
    </row>
    <row r="236" spans="1:40" x14ac:dyDescent="0.55000000000000004">
      <c r="A236" s="51" t="s">
        <v>60</v>
      </c>
      <c r="B236" s="51"/>
      <c r="C236" s="50" t="s">
        <v>284</v>
      </c>
      <c r="D236" s="50" t="str">
        <f t="shared" ca="1" si="87"/>
        <v>\\(\\quad 38800　円の　9割7分　は何円か。 \\)</v>
      </c>
      <c r="E236" s="50" t="str">
        <f t="shared" ca="1" si="88"/>
        <v>\\(\\quad 37636円 \\)</v>
      </c>
      <c r="F236" s="50" t="s">
        <v>62</v>
      </c>
      <c r="G236" s="50"/>
      <c r="H236" s="50">
        <v>17</v>
      </c>
      <c r="I236" s="89" t="str">
        <f t="shared" ca="1" si="77"/>
        <v>INSERT INTO math(tangen,question,answer,editor,date,count) VALUES('m4100','\\(\\quad 38800　円の　9割7分　は何円か。 \\)','\\(\\quad 37636円 \\)','harazono',NOW(),0);</v>
      </c>
      <c r="J236" s="78" t="s">
        <v>229</v>
      </c>
      <c r="K236">
        <f t="shared" ca="1" si="105"/>
        <v>38800</v>
      </c>
      <c r="M236" t="s">
        <v>257</v>
      </c>
      <c r="N236" s="1" t="str">
        <f t="shared" ca="1" si="96"/>
        <v>9割7分</v>
      </c>
      <c r="O236" s="1"/>
      <c r="P236" t="s">
        <v>276</v>
      </c>
      <c r="Q236" t="s">
        <v>230</v>
      </c>
      <c r="S236" s="78" t="s">
        <v>229</v>
      </c>
      <c r="T236">
        <f t="shared" ca="1" si="106"/>
        <v>37636</v>
      </c>
      <c r="U236" t="s">
        <v>253</v>
      </c>
      <c r="V236" t="s">
        <v>230</v>
      </c>
      <c r="W236" t="str">
        <f t="shared" ca="1" si="97"/>
        <v>\\(\\quad 38800　円の　9割7分　は何円か。 \\)</v>
      </c>
      <c r="X236" t="str">
        <f t="shared" ca="1" si="98"/>
        <v>\\(\\quad 37636円 \\)</v>
      </c>
      <c r="Y236">
        <f t="shared" ca="1" si="107"/>
        <v>970</v>
      </c>
      <c r="Z236">
        <f t="shared" ca="1" si="92"/>
        <v>9</v>
      </c>
      <c r="AA236" t="s">
        <v>273</v>
      </c>
      <c r="AB236">
        <f t="shared" ca="1" si="108"/>
        <v>7</v>
      </c>
      <c r="AC236" t="s">
        <v>272</v>
      </c>
      <c r="AD236">
        <f t="shared" ca="1" si="109"/>
        <v>0</v>
      </c>
      <c r="AE236" t="s">
        <v>271</v>
      </c>
      <c r="AF236">
        <f t="shared" ca="1" si="99"/>
        <v>9</v>
      </c>
      <c r="AG236" t="str">
        <f t="shared" ca="1" si="100"/>
        <v>割</v>
      </c>
      <c r="AH236">
        <f t="shared" ca="1" si="101"/>
        <v>7</v>
      </c>
      <c r="AI236" t="str">
        <f t="shared" ca="1" si="102"/>
        <v>分</v>
      </c>
      <c r="AJ236" t="str">
        <f t="shared" ca="1" si="103"/>
        <v/>
      </c>
      <c r="AK236" t="str">
        <f t="shared" ca="1" si="104"/>
        <v/>
      </c>
      <c r="AL236">
        <v>5</v>
      </c>
      <c r="AM236" s="1">
        <f t="shared" ca="1" si="95"/>
        <v>194</v>
      </c>
      <c r="AN236">
        <v>200</v>
      </c>
    </row>
    <row r="237" spans="1:40" x14ac:dyDescent="0.55000000000000004">
      <c r="A237" s="51" t="s">
        <v>60</v>
      </c>
      <c r="B237" s="51"/>
      <c r="C237" s="50" t="s">
        <v>284</v>
      </c>
      <c r="D237" s="50" t="str">
        <f t="shared" ca="1" si="87"/>
        <v>\\(\\quad 13250　円の　8割4分8厘　は何円か。 \\)</v>
      </c>
      <c r="E237" s="50" t="str">
        <f t="shared" ca="1" si="88"/>
        <v>\\(\\quad 11236円 \\)</v>
      </c>
      <c r="F237" s="50" t="s">
        <v>62</v>
      </c>
      <c r="G237" s="50"/>
      <c r="H237" s="50">
        <v>18</v>
      </c>
      <c r="I237" s="89" t="str">
        <f t="shared" ca="1" si="77"/>
        <v>INSERT INTO math(tangen,question,answer,editor,date,count) VALUES('m4100','\\(\\quad 13250　円の　8割4分8厘　は何円か。 \\)','\\(\\quad 11236円 \\)','harazono',NOW(),0);</v>
      </c>
      <c r="J237" s="78" t="s">
        <v>229</v>
      </c>
      <c r="K237">
        <f t="shared" ca="1" si="105"/>
        <v>13250</v>
      </c>
      <c r="M237" t="s">
        <v>257</v>
      </c>
      <c r="N237" s="1" t="str">
        <f t="shared" ca="1" si="96"/>
        <v>8割4分8厘</v>
      </c>
      <c r="O237" s="1"/>
      <c r="P237" t="s">
        <v>276</v>
      </c>
      <c r="Q237" t="s">
        <v>230</v>
      </c>
      <c r="S237" s="78" t="s">
        <v>229</v>
      </c>
      <c r="T237">
        <f t="shared" ca="1" si="106"/>
        <v>11236</v>
      </c>
      <c r="U237" t="s">
        <v>253</v>
      </c>
      <c r="V237" t="s">
        <v>230</v>
      </c>
      <c r="W237" t="str">
        <f t="shared" ca="1" si="97"/>
        <v>\\(\\quad 13250　円の　8割4分8厘　は何円か。 \\)</v>
      </c>
      <c r="X237" t="str">
        <f t="shared" ca="1" si="98"/>
        <v>\\(\\quad 11236円 \\)</v>
      </c>
      <c r="Y237">
        <f t="shared" ca="1" si="107"/>
        <v>848</v>
      </c>
      <c r="Z237">
        <f t="shared" ca="1" si="92"/>
        <v>8</v>
      </c>
      <c r="AA237" t="s">
        <v>273</v>
      </c>
      <c r="AB237">
        <f t="shared" ca="1" si="108"/>
        <v>4</v>
      </c>
      <c r="AC237" t="s">
        <v>272</v>
      </c>
      <c r="AD237">
        <f t="shared" ca="1" si="109"/>
        <v>8</v>
      </c>
      <c r="AE237" t="s">
        <v>271</v>
      </c>
      <c r="AF237">
        <f t="shared" ca="1" si="99"/>
        <v>8</v>
      </c>
      <c r="AG237" t="str">
        <f t="shared" ca="1" si="100"/>
        <v>割</v>
      </c>
      <c r="AH237">
        <f t="shared" ca="1" si="101"/>
        <v>4</v>
      </c>
      <c r="AI237" t="str">
        <f t="shared" ca="1" si="102"/>
        <v>分</v>
      </c>
      <c r="AJ237">
        <f t="shared" ca="1" si="103"/>
        <v>8</v>
      </c>
      <c r="AK237" t="str">
        <f t="shared" ca="1" si="104"/>
        <v>厘</v>
      </c>
      <c r="AL237">
        <v>8</v>
      </c>
      <c r="AM237" s="1">
        <f t="shared" ca="1" si="95"/>
        <v>106</v>
      </c>
      <c r="AN237">
        <v>125</v>
      </c>
    </row>
    <row r="238" spans="1:40" x14ac:dyDescent="0.55000000000000004">
      <c r="A238" s="51" t="s">
        <v>60</v>
      </c>
      <c r="B238" s="51"/>
      <c r="C238" s="50" t="s">
        <v>284</v>
      </c>
      <c r="D238" s="50" t="str">
        <f t="shared" ca="1" si="87"/>
        <v>\\(\\quad 4400　円の　4割4分　は何円か。 \\)</v>
      </c>
      <c r="E238" s="50" t="str">
        <f t="shared" ca="1" si="88"/>
        <v>\\(\\quad 1936円 \\)</v>
      </c>
      <c r="F238" s="50" t="s">
        <v>62</v>
      </c>
      <c r="G238" s="50"/>
      <c r="H238" s="50">
        <v>19</v>
      </c>
      <c r="I238" s="89" t="str">
        <f t="shared" ca="1" si="77"/>
        <v>INSERT INTO math(tangen,question,answer,editor,date,count) VALUES('m4100','\\(\\quad 4400　円の　4割4分　は何円か。 \\)','\\(\\quad 1936円 \\)','harazono',NOW(),0);</v>
      </c>
      <c r="J238" s="78" t="s">
        <v>229</v>
      </c>
      <c r="K238">
        <f t="shared" ca="1" si="105"/>
        <v>4400</v>
      </c>
      <c r="M238" t="s">
        <v>257</v>
      </c>
      <c r="N238" s="1" t="str">
        <f t="shared" ca="1" si="96"/>
        <v>4割4分</v>
      </c>
      <c r="O238" s="1"/>
      <c r="P238" t="s">
        <v>276</v>
      </c>
      <c r="Q238" t="s">
        <v>230</v>
      </c>
      <c r="S238" s="78" t="s">
        <v>229</v>
      </c>
      <c r="T238">
        <f t="shared" ca="1" si="106"/>
        <v>1936</v>
      </c>
      <c r="U238" t="s">
        <v>253</v>
      </c>
      <c r="V238" t="s">
        <v>230</v>
      </c>
      <c r="W238" t="str">
        <f t="shared" ca="1" si="97"/>
        <v>\\(\\quad 4400　円の　4割4分　は何円か。 \\)</v>
      </c>
      <c r="X238" t="str">
        <f t="shared" ca="1" si="98"/>
        <v>\\(\\quad 1936円 \\)</v>
      </c>
      <c r="Y238">
        <f t="shared" ca="1" si="107"/>
        <v>440</v>
      </c>
      <c r="Z238">
        <f t="shared" ca="1" si="92"/>
        <v>4</v>
      </c>
      <c r="AA238" t="s">
        <v>273</v>
      </c>
      <c r="AB238">
        <f t="shared" ca="1" si="108"/>
        <v>4</v>
      </c>
      <c r="AC238" t="s">
        <v>272</v>
      </c>
      <c r="AD238">
        <f t="shared" ca="1" si="109"/>
        <v>0</v>
      </c>
      <c r="AE238" t="s">
        <v>271</v>
      </c>
      <c r="AF238">
        <f t="shared" ca="1" si="99"/>
        <v>4</v>
      </c>
      <c r="AG238" t="str">
        <f t="shared" ca="1" si="100"/>
        <v>割</v>
      </c>
      <c r="AH238">
        <f t="shared" ca="1" si="101"/>
        <v>4</v>
      </c>
      <c r="AI238" t="str">
        <f t="shared" ca="1" si="102"/>
        <v>分</v>
      </c>
      <c r="AJ238" t="str">
        <f t="shared" ca="1" si="103"/>
        <v/>
      </c>
      <c r="AK238" t="str">
        <f t="shared" ca="1" si="104"/>
        <v/>
      </c>
      <c r="AL238">
        <v>10</v>
      </c>
      <c r="AM238" s="1">
        <f t="shared" ca="1" si="95"/>
        <v>44</v>
      </c>
      <c r="AN238">
        <v>100</v>
      </c>
    </row>
    <row r="239" spans="1:40" x14ac:dyDescent="0.55000000000000004">
      <c r="A239" s="51" t="s">
        <v>60</v>
      </c>
      <c r="B239" s="51"/>
      <c r="C239" s="50" t="s">
        <v>284</v>
      </c>
      <c r="D239" s="50" t="str">
        <f t="shared" ca="1" si="87"/>
        <v>\\(\\quad 1450　円の　5割8分　は何円か。 \\)</v>
      </c>
      <c r="E239" s="50" t="str">
        <f t="shared" ca="1" si="88"/>
        <v>\\(\\quad 841円 \\)</v>
      </c>
      <c r="F239" s="50" t="s">
        <v>62</v>
      </c>
      <c r="G239" s="50"/>
      <c r="H239" s="50">
        <v>20</v>
      </c>
      <c r="I239" s="89" t="str">
        <f t="shared" ca="1" si="77"/>
        <v>INSERT INTO math(tangen,question,answer,editor,date,count) VALUES('m4100','\\(\\quad 1450　円の　5割8分　は何円か。 \\)','\\(\\quad 841円 \\)','harazono',NOW(),0);</v>
      </c>
      <c r="J239" s="78" t="s">
        <v>229</v>
      </c>
      <c r="K239">
        <f t="shared" ca="1" si="105"/>
        <v>1450</v>
      </c>
      <c r="M239" t="s">
        <v>257</v>
      </c>
      <c r="N239" s="1" t="str">
        <f t="shared" ca="1" si="96"/>
        <v>5割8分</v>
      </c>
      <c r="O239" s="1"/>
      <c r="P239" t="s">
        <v>276</v>
      </c>
      <c r="Q239" t="s">
        <v>230</v>
      </c>
      <c r="S239" s="78" t="s">
        <v>229</v>
      </c>
      <c r="T239">
        <f t="shared" ca="1" si="106"/>
        <v>840.99999999999989</v>
      </c>
      <c r="U239" t="s">
        <v>253</v>
      </c>
      <c r="V239" t="s">
        <v>230</v>
      </c>
      <c r="W239" t="str">
        <f t="shared" ca="1" si="97"/>
        <v>\\(\\quad 1450　円の　5割8分　は何円か。 \\)</v>
      </c>
      <c r="X239" t="str">
        <f t="shared" ca="1" si="98"/>
        <v>\\(\\quad 841円 \\)</v>
      </c>
      <c r="Y239">
        <f t="shared" ca="1" si="107"/>
        <v>580</v>
      </c>
      <c r="Z239">
        <f t="shared" ca="1" si="92"/>
        <v>5</v>
      </c>
      <c r="AA239" t="s">
        <v>273</v>
      </c>
      <c r="AB239">
        <f t="shared" ca="1" si="108"/>
        <v>8</v>
      </c>
      <c r="AC239" t="s">
        <v>272</v>
      </c>
      <c r="AD239">
        <f t="shared" ca="1" si="109"/>
        <v>0</v>
      </c>
      <c r="AE239" t="s">
        <v>271</v>
      </c>
      <c r="AF239">
        <f t="shared" ca="1" si="99"/>
        <v>5</v>
      </c>
      <c r="AG239" t="str">
        <f t="shared" ca="1" si="100"/>
        <v>割</v>
      </c>
      <c r="AH239">
        <f t="shared" ca="1" si="101"/>
        <v>8</v>
      </c>
      <c r="AI239" t="str">
        <f t="shared" ca="1" si="102"/>
        <v>分</v>
      </c>
      <c r="AJ239" t="str">
        <f t="shared" ca="1" si="103"/>
        <v/>
      </c>
      <c r="AK239" t="str">
        <f t="shared" ca="1" si="104"/>
        <v/>
      </c>
      <c r="AL239">
        <v>20</v>
      </c>
      <c r="AM239" s="1">
        <f t="shared" ca="1" si="95"/>
        <v>29</v>
      </c>
      <c r="AN239">
        <v>50</v>
      </c>
    </row>
    <row r="240" spans="1:40" x14ac:dyDescent="0.55000000000000004">
      <c r="A240" s="51" t="s">
        <v>60</v>
      </c>
      <c r="B240" s="51"/>
      <c r="C240" s="50" t="s">
        <v>284</v>
      </c>
      <c r="D240" s="50" t="str">
        <f t="shared" ca="1" si="87"/>
        <v>\\(\\quad 360　円の　2割2分5厘　は何円か。 \\)</v>
      </c>
      <c r="E240" s="50" t="str">
        <f t="shared" ca="1" si="88"/>
        <v>\\(\\quad 81円 \\)</v>
      </c>
      <c r="F240" s="50" t="s">
        <v>62</v>
      </c>
      <c r="G240" s="50"/>
      <c r="H240" s="50">
        <v>21</v>
      </c>
      <c r="I240" s="89" t="str">
        <f t="shared" ca="1" si="77"/>
        <v>INSERT INTO math(tangen,question,answer,editor,date,count) VALUES('m4100','\\(\\quad 360　円の　2割2分5厘　は何円か。 \\)','\\(\\quad 81円 \\)','harazono',NOW(),0);</v>
      </c>
      <c r="J240" s="78" t="s">
        <v>229</v>
      </c>
      <c r="K240">
        <f t="shared" ca="1" si="105"/>
        <v>360</v>
      </c>
      <c r="M240" t="s">
        <v>257</v>
      </c>
      <c r="N240" s="1" t="str">
        <f t="shared" ca="1" si="96"/>
        <v>2割2分5厘</v>
      </c>
      <c r="O240" s="1"/>
      <c r="P240" t="s">
        <v>276</v>
      </c>
      <c r="Q240" t="s">
        <v>230</v>
      </c>
      <c r="S240" s="78" t="s">
        <v>229</v>
      </c>
      <c r="T240">
        <f t="shared" ca="1" si="106"/>
        <v>81</v>
      </c>
      <c r="U240" t="s">
        <v>253</v>
      </c>
      <c r="V240" t="s">
        <v>274</v>
      </c>
      <c r="W240" t="str">
        <f t="shared" ca="1" si="97"/>
        <v>\\(\\quad 360　円の　2割2分5厘　は何円か。 \\)</v>
      </c>
      <c r="X240" t="str">
        <f t="shared" ca="1" si="98"/>
        <v>\\(\\quad 81円 \\)</v>
      </c>
      <c r="Y240">
        <f t="shared" ca="1" si="107"/>
        <v>225</v>
      </c>
      <c r="Z240">
        <f t="shared" ca="1" si="92"/>
        <v>2</v>
      </c>
      <c r="AA240" t="s">
        <v>273</v>
      </c>
      <c r="AB240">
        <f t="shared" ca="1" si="108"/>
        <v>2</v>
      </c>
      <c r="AC240" t="s">
        <v>272</v>
      </c>
      <c r="AD240">
        <f t="shared" ca="1" si="109"/>
        <v>5</v>
      </c>
      <c r="AE240" t="s">
        <v>271</v>
      </c>
      <c r="AF240">
        <f t="shared" ca="1" si="99"/>
        <v>2</v>
      </c>
      <c r="AG240" t="str">
        <f t="shared" ca="1" si="100"/>
        <v>割</v>
      </c>
      <c r="AH240">
        <f t="shared" ca="1" si="101"/>
        <v>2</v>
      </c>
      <c r="AI240" t="str">
        <f t="shared" ca="1" si="102"/>
        <v>分</v>
      </c>
      <c r="AJ240">
        <f t="shared" ca="1" si="103"/>
        <v>5</v>
      </c>
      <c r="AK240" t="str">
        <f t="shared" ca="1" si="104"/>
        <v>厘</v>
      </c>
      <c r="AL240">
        <v>25</v>
      </c>
      <c r="AM240" s="1">
        <f t="shared" ca="1" si="95"/>
        <v>9</v>
      </c>
      <c r="AN240">
        <v>40</v>
      </c>
    </row>
    <row r="241" spans="1:40" x14ac:dyDescent="0.55000000000000004">
      <c r="A241" s="51" t="s">
        <v>60</v>
      </c>
      <c r="B241" s="51"/>
      <c r="C241" s="50" t="s">
        <v>284</v>
      </c>
      <c r="D241" s="50" t="str">
        <f t="shared" ca="1" si="87"/>
        <v>\\(\\quad 475　円の　7割6分　は何円か。 \\)</v>
      </c>
      <c r="E241" s="50" t="str">
        <f t="shared" ca="1" si="88"/>
        <v>\\(\\quad 361円 \\)</v>
      </c>
      <c r="F241" s="50" t="s">
        <v>62</v>
      </c>
      <c r="G241" s="50"/>
      <c r="H241" s="50">
        <v>22</v>
      </c>
      <c r="I241" s="89" t="str">
        <f t="shared" ca="1" si="77"/>
        <v>INSERT INTO math(tangen,question,answer,editor,date,count) VALUES('m4100','\\(\\quad 475　円の　7割6分　は何円か。 \\)','\\(\\quad 361円 \\)','harazono',NOW(),0);</v>
      </c>
      <c r="J241" s="78" t="s">
        <v>229</v>
      </c>
      <c r="K241">
        <f t="shared" ca="1" si="105"/>
        <v>475</v>
      </c>
      <c r="M241" t="s">
        <v>257</v>
      </c>
      <c r="N241" s="1" t="str">
        <f t="shared" ca="1" si="96"/>
        <v>7割6分</v>
      </c>
      <c r="O241" s="1"/>
      <c r="P241" t="s">
        <v>276</v>
      </c>
      <c r="Q241" t="s">
        <v>230</v>
      </c>
      <c r="S241" s="78" t="s">
        <v>229</v>
      </c>
      <c r="T241">
        <f t="shared" ca="1" si="106"/>
        <v>361</v>
      </c>
      <c r="U241" t="s">
        <v>253</v>
      </c>
      <c r="V241" t="s">
        <v>230</v>
      </c>
      <c r="W241" t="str">
        <f t="shared" ca="1" si="97"/>
        <v>\\(\\quad 475　円の　7割6分　は何円か。 \\)</v>
      </c>
      <c r="X241" t="str">
        <f t="shared" ca="1" si="98"/>
        <v>\\(\\quad 361円 \\)</v>
      </c>
      <c r="Y241">
        <f t="shared" ca="1" si="107"/>
        <v>760</v>
      </c>
      <c r="Z241">
        <f t="shared" ca="1" si="92"/>
        <v>7</v>
      </c>
      <c r="AA241" t="s">
        <v>273</v>
      </c>
      <c r="AB241">
        <f t="shared" ca="1" si="108"/>
        <v>6</v>
      </c>
      <c r="AC241" t="s">
        <v>272</v>
      </c>
      <c r="AD241">
        <f t="shared" ca="1" si="109"/>
        <v>0</v>
      </c>
      <c r="AE241" t="s">
        <v>271</v>
      </c>
      <c r="AF241">
        <f t="shared" ca="1" si="99"/>
        <v>7</v>
      </c>
      <c r="AG241" t="str">
        <f t="shared" ca="1" si="100"/>
        <v>割</v>
      </c>
      <c r="AH241">
        <f t="shared" ca="1" si="101"/>
        <v>6</v>
      </c>
      <c r="AI241" t="str">
        <f t="shared" ca="1" si="102"/>
        <v>分</v>
      </c>
      <c r="AJ241" t="str">
        <f t="shared" ca="1" si="103"/>
        <v/>
      </c>
      <c r="AK241" t="str">
        <f t="shared" ca="1" si="104"/>
        <v/>
      </c>
      <c r="AL241">
        <v>40</v>
      </c>
      <c r="AM241" s="1">
        <f t="shared" ca="1" si="95"/>
        <v>19</v>
      </c>
      <c r="AN241">
        <v>25</v>
      </c>
    </row>
    <row r="242" spans="1:40" x14ac:dyDescent="0.55000000000000004">
      <c r="A242" s="51" t="s">
        <v>60</v>
      </c>
      <c r="B242" s="51"/>
      <c r="C242" s="50" t="s">
        <v>284</v>
      </c>
      <c r="D242" s="50" t="str">
        <f t="shared" ca="1" si="87"/>
        <v>\\(\\quad 140　円の　3割5分　は何円か。 \\)</v>
      </c>
      <c r="E242" s="50" t="str">
        <f t="shared" ca="1" si="88"/>
        <v>\\(\\quad 49円 \\)</v>
      </c>
      <c r="F242" s="50" t="s">
        <v>62</v>
      </c>
      <c r="G242" s="50"/>
      <c r="H242" s="50">
        <v>23</v>
      </c>
      <c r="I242" s="89" t="str">
        <f t="shared" ca="1" si="77"/>
        <v>INSERT INTO math(tangen,question,answer,editor,date,count) VALUES('m4100','\\(\\quad 140　円の　3割5分　は何円か。 \\)','\\(\\quad 49円 \\)','harazono',NOW(),0);</v>
      </c>
      <c r="J242" s="78" t="s">
        <v>229</v>
      </c>
      <c r="K242">
        <f t="shared" ca="1" si="105"/>
        <v>140</v>
      </c>
      <c r="M242" t="s">
        <v>257</v>
      </c>
      <c r="N242" s="1" t="str">
        <f t="shared" ca="1" si="96"/>
        <v>3割5分</v>
      </c>
      <c r="O242" s="1"/>
      <c r="P242" t="s">
        <v>276</v>
      </c>
      <c r="Q242" t="s">
        <v>230</v>
      </c>
      <c r="S242" s="78" t="s">
        <v>229</v>
      </c>
      <c r="T242">
        <f t="shared" ca="1" si="106"/>
        <v>49.000000000000007</v>
      </c>
      <c r="U242" t="s">
        <v>253</v>
      </c>
      <c r="V242" t="s">
        <v>230</v>
      </c>
      <c r="W242" t="str">
        <f t="shared" ca="1" si="97"/>
        <v>\\(\\quad 140　円の　3割5分　は何円か。 \\)</v>
      </c>
      <c r="X242" t="str">
        <f t="shared" ca="1" si="98"/>
        <v>\\(\\quad 49円 \\)</v>
      </c>
      <c r="Y242">
        <f t="shared" ca="1" si="107"/>
        <v>350</v>
      </c>
      <c r="Z242">
        <f t="shared" ca="1" si="92"/>
        <v>3</v>
      </c>
      <c r="AA242" t="s">
        <v>273</v>
      </c>
      <c r="AB242">
        <f t="shared" ca="1" si="108"/>
        <v>5</v>
      </c>
      <c r="AC242" t="s">
        <v>272</v>
      </c>
      <c r="AD242">
        <f t="shared" ca="1" si="109"/>
        <v>0</v>
      </c>
      <c r="AE242" t="s">
        <v>271</v>
      </c>
      <c r="AF242">
        <f t="shared" ca="1" si="99"/>
        <v>3</v>
      </c>
      <c r="AG242" t="str">
        <f t="shared" ca="1" si="100"/>
        <v>割</v>
      </c>
      <c r="AH242">
        <f t="shared" ca="1" si="101"/>
        <v>5</v>
      </c>
      <c r="AI242" t="str">
        <f t="shared" ca="1" si="102"/>
        <v>分</v>
      </c>
      <c r="AJ242" t="str">
        <f t="shared" ca="1" si="103"/>
        <v/>
      </c>
      <c r="AK242" t="str">
        <f t="shared" ca="1" si="104"/>
        <v/>
      </c>
      <c r="AL242">
        <v>50</v>
      </c>
      <c r="AM242" s="1">
        <f t="shared" ca="1" si="95"/>
        <v>7</v>
      </c>
      <c r="AN242">
        <v>20</v>
      </c>
    </row>
    <row r="243" spans="1:40" x14ac:dyDescent="0.55000000000000004">
      <c r="A243" s="51" t="s">
        <v>60</v>
      </c>
      <c r="B243" s="51"/>
      <c r="C243" s="50" t="s">
        <v>284</v>
      </c>
      <c r="D243" s="50" t="str">
        <f t="shared" ca="1" si="87"/>
        <v>\\(\\quad 30　円の　3割　は何円か。 \\)</v>
      </c>
      <c r="E243" s="50" t="str">
        <f t="shared" ca="1" si="88"/>
        <v>\\(\\quad 9円 \\)</v>
      </c>
      <c r="F243" s="50" t="s">
        <v>62</v>
      </c>
      <c r="G243" s="50"/>
      <c r="H243" s="50">
        <v>24</v>
      </c>
      <c r="I243" s="89" t="str">
        <f t="shared" ca="1" si="77"/>
        <v>INSERT INTO math(tangen,question,answer,editor,date,count) VALUES('m4100','\\(\\quad 30　円の　3割　は何円か。 \\)','\\(\\quad 9円 \\)','harazono',NOW(),0);</v>
      </c>
      <c r="J243" s="78" t="s">
        <v>229</v>
      </c>
      <c r="K243">
        <f t="shared" ca="1" si="105"/>
        <v>30</v>
      </c>
      <c r="M243" t="s">
        <v>257</v>
      </c>
      <c r="N243" s="1" t="str">
        <f t="shared" ca="1" si="96"/>
        <v>3割</v>
      </c>
      <c r="O243" s="1"/>
      <c r="P243" t="s">
        <v>276</v>
      </c>
      <c r="Q243" t="s">
        <v>230</v>
      </c>
      <c r="S243" s="78" t="s">
        <v>229</v>
      </c>
      <c r="T243">
        <f t="shared" ca="1" si="106"/>
        <v>9</v>
      </c>
      <c r="U243" t="s">
        <v>253</v>
      </c>
      <c r="V243" t="s">
        <v>230</v>
      </c>
      <c r="W243" t="str">
        <f t="shared" ca="1" si="97"/>
        <v>\\(\\quad 30　円の　3割　は何円か。 \\)</v>
      </c>
      <c r="X243" t="str">
        <f t="shared" ca="1" si="98"/>
        <v>\\(\\quad 9円 \\)</v>
      </c>
      <c r="Y243">
        <f t="shared" ca="1" si="107"/>
        <v>300</v>
      </c>
      <c r="Z243">
        <f t="shared" ca="1" si="92"/>
        <v>3</v>
      </c>
      <c r="AA243" t="s">
        <v>273</v>
      </c>
      <c r="AB243">
        <f t="shared" ca="1" si="108"/>
        <v>0</v>
      </c>
      <c r="AC243" t="s">
        <v>272</v>
      </c>
      <c r="AD243">
        <f t="shared" ca="1" si="109"/>
        <v>0</v>
      </c>
      <c r="AE243" t="s">
        <v>271</v>
      </c>
      <c r="AF243">
        <f t="shared" ca="1" si="99"/>
        <v>3</v>
      </c>
      <c r="AG243" t="str">
        <f t="shared" ca="1" si="100"/>
        <v>割</v>
      </c>
      <c r="AH243" t="str">
        <f t="shared" ca="1" si="101"/>
        <v/>
      </c>
      <c r="AI243" t="str">
        <f t="shared" ca="1" si="102"/>
        <v/>
      </c>
      <c r="AJ243" t="str">
        <f t="shared" ca="1" si="103"/>
        <v/>
      </c>
      <c r="AK243" t="str">
        <f t="shared" ca="1" si="104"/>
        <v/>
      </c>
      <c r="AL243">
        <v>100</v>
      </c>
      <c r="AM243" s="1">
        <f t="shared" ca="1" si="95"/>
        <v>3</v>
      </c>
      <c r="AN243">
        <v>10</v>
      </c>
    </row>
    <row r="244" spans="1:40" x14ac:dyDescent="0.55000000000000004">
      <c r="A244" s="51" t="s">
        <v>60</v>
      </c>
      <c r="B244" s="51"/>
      <c r="C244" s="50" t="s">
        <v>284</v>
      </c>
      <c r="D244" s="50" t="str">
        <f t="shared" ca="1" si="87"/>
        <v>\\(\\quad 40　円の　6割2分5厘　は何円か。 \\)</v>
      </c>
      <c r="E244" s="50" t="str">
        <f t="shared" ca="1" si="88"/>
        <v>\\(\\quad 25円 \\)</v>
      </c>
      <c r="F244" s="50" t="s">
        <v>62</v>
      </c>
      <c r="G244" s="50"/>
      <c r="H244" s="50">
        <v>25</v>
      </c>
      <c r="I244" s="89" t="str">
        <f t="shared" ca="1" si="77"/>
        <v>INSERT INTO math(tangen,question,answer,editor,date,count) VALUES('m4100','\\(\\quad 40　円の　6割2分5厘　は何円か。 \\)','\\(\\quad 25円 \\)','harazono',NOW(),0);</v>
      </c>
      <c r="J244" s="78" t="s">
        <v>229</v>
      </c>
      <c r="K244">
        <f t="shared" ca="1" si="105"/>
        <v>40</v>
      </c>
      <c r="M244" t="s">
        <v>257</v>
      </c>
      <c r="N244" s="1" t="str">
        <f t="shared" ca="1" si="96"/>
        <v>6割2分5厘</v>
      </c>
      <c r="O244" s="1"/>
      <c r="P244" t="s">
        <v>276</v>
      </c>
      <c r="Q244" t="s">
        <v>230</v>
      </c>
      <c r="S244" s="78" t="s">
        <v>229</v>
      </c>
      <c r="T244">
        <f t="shared" ca="1" si="106"/>
        <v>25</v>
      </c>
      <c r="U244" t="s">
        <v>253</v>
      </c>
      <c r="V244" t="s">
        <v>230</v>
      </c>
      <c r="W244" t="str">
        <f t="shared" ca="1" si="97"/>
        <v>\\(\\quad 40　円の　6割2分5厘　は何円か。 \\)</v>
      </c>
      <c r="X244" t="str">
        <f t="shared" ca="1" si="98"/>
        <v>\\(\\quad 25円 \\)</v>
      </c>
      <c r="Y244">
        <f t="shared" ca="1" si="107"/>
        <v>625</v>
      </c>
      <c r="Z244">
        <f t="shared" ca="1" si="92"/>
        <v>6</v>
      </c>
      <c r="AA244" t="s">
        <v>273</v>
      </c>
      <c r="AB244">
        <f t="shared" ca="1" si="108"/>
        <v>2</v>
      </c>
      <c r="AC244" t="s">
        <v>272</v>
      </c>
      <c r="AD244">
        <f t="shared" ca="1" si="109"/>
        <v>5</v>
      </c>
      <c r="AE244" t="s">
        <v>271</v>
      </c>
      <c r="AF244">
        <f t="shared" ca="1" si="99"/>
        <v>6</v>
      </c>
      <c r="AG244" t="str">
        <f t="shared" ca="1" si="100"/>
        <v>割</v>
      </c>
      <c r="AH244">
        <f t="shared" ca="1" si="101"/>
        <v>2</v>
      </c>
      <c r="AI244" t="str">
        <f t="shared" ca="1" si="102"/>
        <v>分</v>
      </c>
      <c r="AJ244">
        <f t="shared" ca="1" si="103"/>
        <v>5</v>
      </c>
      <c r="AK244" t="str">
        <f t="shared" ca="1" si="104"/>
        <v>厘</v>
      </c>
      <c r="AL244">
        <v>125</v>
      </c>
      <c r="AM244" s="1">
        <f t="shared" ca="1" si="95"/>
        <v>5</v>
      </c>
      <c r="AN244">
        <v>8</v>
      </c>
    </row>
    <row r="245" spans="1:40" x14ac:dyDescent="0.55000000000000004">
      <c r="A245" s="51" t="s">
        <v>60</v>
      </c>
      <c r="B245" s="51"/>
      <c r="C245" s="50" t="s">
        <v>284</v>
      </c>
      <c r="D245" s="50" t="str">
        <f t="shared" ca="1" si="87"/>
        <v>\\(\\quad 25　円の　10割　は何円か。 \\)</v>
      </c>
      <c r="E245" s="50" t="str">
        <f t="shared" ca="1" si="88"/>
        <v>\\(\\quad 25円 \\)</v>
      </c>
      <c r="F245" s="50" t="s">
        <v>62</v>
      </c>
      <c r="G245" s="50"/>
      <c r="H245" s="50">
        <v>26</v>
      </c>
      <c r="I245" s="89" t="str">
        <f t="shared" ca="1" si="77"/>
        <v>INSERT INTO math(tangen,question,answer,editor,date,count) VALUES('m4100','\\(\\quad 25　円の　10割　は何円か。 \\)','\\(\\quad 25円 \\)','harazono',NOW(),0);</v>
      </c>
      <c r="J245" s="78" t="s">
        <v>229</v>
      </c>
      <c r="K245">
        <f t="shared" ca="1" si="105"/>
        <v>25</v>
      </c>
      <c r="M245" t="s">
        <v>257</v>
      </c>
      <c r="N245" s="1" t="str">
        <f t="shared" ca="1" si="96"/>
        <v>10割</v>
      </c>
      <c r="O245" s="1"/>
      <c r="P245" t="s">
        <v>276</v>
      </c>
      <c r="Q245" t="s">
        <v>230</v>
      </c>
      <c r="S245" s="78" t="s">
        <v>229</v>
      </c>
      <c r="T245">
        <f t="shared" ca="1" si="106"/>
        <v>25</v>
      </c>
      <c r="U245" t="s">
        <v>253</v>
      </c>
      <c r="V245" t="s">
        <v>230</v>
      </c>
      <c r="W245" t="str">
        <f t="shared" ca="1" si="97"/>
        <v>\\(\\quad 25　円の　10割　は何円か。 \\)</v>
      </c>
      <c r="X245" t="str">
        <f t="shared" ca="1" si="98"/>
        <v>\\(\\quad 25円 \\)</v>
      </c>
      <c r="Y245">
        <f t="shared" ca="1" si="107"/>
        <v>1000</v>
      </c>
      <c r="Z245">
        <f t="shared" ca="1" si="92"/>
        <v>10</v>
      </c>
      <c r="AA245" t="s">
        <v>273</v>
      </c>
      <c r="AB245">
        <f t="shared" ca="1" si="108"/>
        <v>0</v>
      </c>
      <c r="AC245" t="s">
        <v>272</v>
      </c>
      <c r="AD245">
        <f t="shared" ca="1" si="109"/>
        <v>0</v>
      </c>
      <c r="AE245" t="s">
        <v>271</v>
      </c>
      <c r="AF245">
        <f t="shared" ca="1" si="99"/>
        <v>10</v>
      </c>
      <c r="AG245" t="str">
        <f t="shared" ca="1" si="100"/>
        <v>割</v>
      </c>
      <c r="AH245" t="str">
        <f t="shared" ca="1" si="101"/>
        <v/>
      </c>
      <c r="AI245" t="str">
        <f t="shared" ca="1" si="102"/>
        <v/>
      </c>
      <c r="AJ245" t="str">
        <f t="shared" ca="1" si="103"/>
        <v/>
      </c>
      <c r="AK245" t="str">
        <f t="shared" ca="1" si="104"/>
        <v/>
      </c>
      <c r="AL245">
        <v>200</v>
      </c>
      <c r="AM245" s="1">
        <f t="shared" ca="1" si="95"/>
        <v>5</v>
      </c>
      <c r="AN245">
        <v>5</v>
      </c>
    </row>
    <row r="246" spans="1:40" x14ac:dyDescent="0.55000000000000004">
      <c r="A246" s="51" t="s">
        <v>60</v>
      </c>
      <c r="B246" s="51"/>
      <c r="C246" s="50" t="s">
        <v>284</v>
      </c>
      <c r="D246" s="50" t="str">
        <f t="shared" ca="1" si="87"/>
        <v>\\(\\quad 16　円の　10割　は何円か。 \\)</v>
      </c>
      <c r="E246" s="50" t="str">
        <f t="shared" ca="1" si="88"/>
        <v>\\(\\quad 16円 \\)</v>
      </c>
      <c r="F246" s="50" t="s">
        <v>62</v>
      </c>
      <c r="G246" s="50"/>
      <c r="H246" s="50">
        <v>27</v>
      </c>
      <c r="I246" s="89" t="str">
        <f t="shared" ca="1" si="77"/>
        <v>INSERT INTO math(tangen,question,answer,editor,date,count) VALUES('m4100','\\(\\quad 16　円の　10割　は何円か。 \\)','\\(\\quad 16円 \\)','harazono',NOW(),0);</v>
      </c>
      <c r="J246" s="78" t="s">
        <v>229</v>
      </c>
      <c r="K246">
        <f t="shared" ca="1" si="105"/>
        <v>16</v>
      </c>
      <c r="M246" t="s">
        <v>257</v>
      </c>
      <c r="N246" s="1" t="str">
        <f t="shared" ca="1" si="96"/>
        <v>10割</v>
      </c>
      <c r="O246" s="1"/>
      <c r="P246" t="s">
        <v>276</v>
      </c>
      <c r="Q246" t="s">
        <v>230</v>
      </c>
      <c r="S246" s="78" t="s">
        <v>229</v>
      </c>
      <c r="T246">
        <f t="shared" ca="1" si="106"/>
        <v>16</v>
      </c>
      <c r="U246" t="s">
        <v>253</v>
      </c>
      <c r="V246" t="s">
        <v>230</v>
      </c>
      <c r="W246" t="str">
        <f t="shared" ca="1" si="97"/>
        <v>\\(\\quad 16　円の　10割　は何円か。 \\)</v>
      </c>
      <c r="X246" t="str">
        <f t="shared" ca="1" si="98"/>
        <v>\\(\\quad 16円 \\)</v>
      </c>
      <c r="Y246">
        <f t="shared" ca="1" si="107"/>
        <v>1000</v>
      </c>
      <c r="Z246">
        <f t="shared" ca="1" si="92"/>
        <v>10</v>
      </c>
      <c r="AA246" t="s">
        <v>273</v>
      </c>
      <c r="AB246">
        <f t="shared" ca="1" si="108"/>
        <v>0</v>
      </c>
      <c r="AC246" t="s">
        <v>272</v>
      </c>
      <c r="AD246">
        <f t="shared" ca="1" si="109"/>
        <v>0</v>
      </c>
      <c r="AE246" t="s">
        <v>271</v>
      </c>
      <c r="AF246">
        <f t="shared" ca="1" si="99"/>
        <v>10</v>
      </c>
      <c r="AG246" t="str">
        <f t="shared" ca="1" si="100"/>
        <v>割</v>
      </c>
      <c r="AH246" t="str">
        <f t="shared" ca="1" si="101"/>
        <v/>
      </c>
      <c r="AI246" t="str">
        <f t="shared" ca="1" si="102"/>
        <v/>
      </c>
      <c r="AJ246" t="str">
        <f t="shared" ca="1" si="103"/>
        <v/>
      </c>
      <c r="AK246" t="str">
        <f t="shared" ca="1" si="104"/>
        <v/>
      </c>
      <c r="AL246">
        <v>250</v>
      </c>
      <c r="AM246" s="1">
        <f t="shared" ca="1" si="95"/>
        <v>4</v>
      </c>
      <c r="AN246">
        <v>4</v>
      </c>
    </row>
    <row r="247" spans="1:40" x14ac:dyDescent="0.55000000000000004">
      <c r="A247" s="51" t="s">
        <v>60</v>
      </c>
      <c r="B247" s="51"/>
      <c r="C247" s="50" t="s">
        <v>284</v>
      </c>
      <c r="D247" s="50" t="str">
        <f t="shared" ca="1" si="87"/>
        <v>\\(\\quad 4　円の　10割　は何円か。 \\)</v>
      </c>
      <c r="E247" s="50" t="str">
        <f t="shared" ca="1" si="88"/>
        <v>\\(\\quad 4円 \\)</v>
      </c>
      <c r="F247" s="50" t="s">
        <v>62</v>
      </c>
      <c r="G247" s="50"/>
      <c r="H247" s="50">
        <v>28</v>
      </c>
      <c r="I247" s="89" t="str">
        <f t="shared" ca="1" si="77"/>
        <v>INSERT INTO math(tangen,question,answer,editor,date,count) VALUES('m4100','\\(\\quad 4　円の　10割　は何円か。 \\)','\\(\\quad 4円 \\)','harazono',NOW(),0);</v>
      </c>
      <c r="J247" s="78" t="s">
        <v>229</v>
      </c>
      <c r="K247">
        <f t="shared" ca="1" si="105"/>
        <v>4</v>
      </c>
      <c r="M247" t="s">
        <v>257</v>
      </c>
      <c r="N247" s="1" t="str">
        <f t="shared" ca="1" si="96"/>
        <v>10割</v>
      </c>
      <c r="O247" s="1"/>
      <c r="P247" t="s">
        <v>276</v>
      </c>
      <c r="Q247" t="s">
        <v>230</v>
      </c>
      <c r="S247" s="78" t="s">
        <v>229</v>
      </c>
      <c r="T247">
        <f t="shared" ca="1" si="106"/>
        <v>4</v>
      </c>
      <c r="U247" t="s">
        <v>253</v>
      </c>
      <c r="V247" t="s">
        <v>230</v>
      </c>
      <c r="W247" t="str">
        <f t="shared" ca="1" si="97"/>
        <v>\\(\\quad 4　円の　10割　は何円か。 \\)</v>
      </c>
      <c r="X247" t="str">
        <f t="shared" ca="1" si="98"/>
        <v>\\(\\quad 4円 \\)</v>
      </c>
      <c r="Y247">
        <f t="shared" ca="1" si="107"/>
        <v>1000</v>
      </c>
      <c r="Z247">
        <f t="shared" ca="1" si="92"/>
        <v>10</v>
      </c>
      <c r="AA247" t="s">
        <v>273</v>
      </c>
      <c r="AB247">
        <f t="shared" ca="1" si="108"/>
        <v>0</v>
      </c>
      <c r="AC247" t="s">
        <v>272</v>
      </c>
      <c r="AD247">
        <f t="shared" ca="1" si="109"/>
        <v>0</v>
      </c>
      <c r="AE247" t="s">
        <v>271</v>
      </c>
      <c r="AF247">
        <f t="shared" ca="1" si="99"/>
        <v>10</v>
      </c>
      <c r="AG247" t="str">
        <f t="shared" ca="1" si="100"/>
        <v>割</v>
      </c>
      <c r="AH247" t="str">
        <f t="shared" ca="1" si="101"/>
        <v/>
      </c>
      <c r="AI247" t="str">
        <f t="shared" ca="1" si="102"/>
        <v/>
      </c>
      <c r="AJ247" t="str">
        <f t="shared" ca="1" si="103"/>
        <v/>
      </c>
      <c r="AK247" t="str">
        <f t="shared" ca="1" si="104"/>
        <v/>
      </c>
      <c r="AL247">
        <v>500</v>
      </c>
      <c r="AM247" s="1">
        <f t="shared" ca="1" si="95"/>
        <v>2</v>
      </c>
      <c r="AN247">
        <v>2</v>
      </c>
    </row>
    <row r="248" spans="1:40" x14ac:dyDescent="0.55000000000000004">
      <c r="A248" s="51" t="s">
        <v>60</v>
      </c>
      <c r="B248" s="51"/>
      <c r="C248" s="50" t="s">
        <v>284</v>
      </c>
      <c r="D248" s="50" t="str">
        <f t="shared" ca="1" si="87"/>
        <v>\\(\\quad 238000　個の　9割5分2厘　は何個か。 \\)</v>
      </c>
      <c r="E248" s="50" t="str">
        <f t="shared" ca="1" si="88"/>
        <v>\\(\\quad 226576個 \\)</v>
      </c>
      <c r="F248" s="50" t="s">
        <v>62</v>
      </c>
      <c r="G248" s="50"/>
      <c r="H248" s="50">
        <v>30</v>
      </c>
      <c r="I248" s="89" t="str">
        <f t="shared" ca="1" si="77"/>
        <v>INSERT INTO math(tangen,question,answer,editor,date,count) VALUES('m4100','\\(\\quad 238000　個の　9割5分2厘　は何個か。 \\)','\\(\\quad 226576個 \\)','harazono',NOW(),0);</v>
      </c>
      <c r="J248" s="78" t="s">
        <v>229</v>
      </c>
      <c r="K248">
        <f ca="1">AM248*AN248</f>
        <v>238000</v>
      </c>
      <c r="M248" t="s">
        <v>258</v>
      </c>
      <c r="N248" s="1" t="str">
        <f t="shared" ref="N248:N261" ca="1" si="110">AF248&amp;AG248&amp;AH248&amp;AI248&amp;AJ248&amp;AK248</f>
        <v>9割5分2厘</v>
      </c>
      <c r="O248" s="1"/>
      <c r="P248" t="s">
        <v>277</v>
      </c>
      <c r="Q248" t="s">
        <v>230</v>
      </c>
      <c r="S248" s="78" t="s">
        <v>229</v>
      </c>
      <c r="T248">
        <f ca="1">K248*(Y248*0.001)</f>
        <v>226576.00000000003</v>
      </c>
      <c r="U248" t="s">
        <v>254</v>
      </c>
      <c r="V248" t="s">
        <v>230</v>
      </c>
      <c r="W248" t="str">
        <f t="shared" ref="W248:W261" ca="1" si="111">J248&amp;K248&amp;L248&amp;M248&amp;N248&amp;P248&amp;Q248</f>
        <v>\\(\\quad 238000　個の　9割5分2厘　は何個か。 \\)</v>
      </c>
      <c r="X248" t="str">
        <f t="shared" ref="X248:X261" ca="1" si="112">S248&amp;T248&amp;U248&amp;V248</f>
        <v>\\(\\quad 226576個 \\)</v>
      </c>
      <c r="Y248">
        <f ca="1">AL248*AM248</f>
        <v>952</v>
      </c>
      <c r="Z248">
        <f ca="1">ROUNDDOWN(Y248/100,0)</f>
        <v>9</v>
      </c>
      <c r="AA248" t="s">
        <v>273</v>
      </c>
      <c r="AB248">
        <f ca="1">ROUNDDOWN((Y248-Z248*100)/10,0)</f>
        <v>5</v>
      </c>
      <c r="AC248" t="s">
        <v>272</v>
      </c>
      <c r="AD248">
        <f ca="1">ROUNDDOWN((Y248-Z248*100-AB248*10)/1,0)</f>
        <v>2</v>
      </c>
      <c r="AE248" t="s">
        <v>271</v>
      </c>
      <c r="AF248">
        <f t="shared" ref="AF248:AF261" ca="1" si="113">IF(Z248=0,"",Z248)</f>
        <v>9</v>
      </c>
      <c r="AG248" t="str">
        <f t="shared" ref="AG248:AG261" ca="1" si="114">IF(Z248=0,"",AA248)</f>
        <v>割</v>
      </c>
      <c r="AH248">
        <f t="shared" ref="AH248:AH261" ca="1" si="115">IF(AB248=0,"",AB248)</f>
        <v>5</v>
      </c>
      <c r="AI248" t="str">
        <f t="shared" ref="AI248:AI261" ca="1" si="116">IF(AB248=0,"",AC248)</f>
        <v>分</v>
      </c>
      <c r="AJ248">
        <f t="shared" ref="AJ248:AJ261" ca="1" si="117">IF(AD248=0,"",AD248)</f>
        <v>2</v>
      </c>
      <c r="AK248" t="str">
        <f t="shared" ref="AK248:AK261" ca="1" si="118">IF(AD248=0,"",AE248)</f>
        <v>厘</v>
      </c>
      <c r="AL248">
        <v>2</v>
      </c>
      <c r="AM248" s="1">
        <f ca="1">RANDBETWEEN(1,AN248)</f>
        <v>476</v>
      </c>
      <c r="AN248">
        <v>500</v>
      </c>
    </row>
    <row r="249" spans="1:40" x14ac:dyDescent="0.55000000000000004">
      <c r="A249" s="51" t="s">
        <v>60</v>
      </c>
      <c r="B249" s="51"/>
      <c r="C249" s="50" t="s">
        <v>284</v>
      </c>
      <c r="D249" s="50" t="str">
        <f t="shared" ca="1" si="87"/>
        <v>\\(\\quad 11750　個の　1割8分8厘　は何個か。 \\)</v>
      </c>
      <c r="E249" s="50" t="str">
        <f t="shared" ca="1" si="88"/>
        <v>\\(\\quad 2209個 \\)</v>
      </c>
      <c r="F249" s="50" t="s">
        <v>62</v>
      </c>
      <c r="G249" s="50"/>
      <c r="H249" s="50">
        <v>31</v>
      </c>
      <c r="I249" s="89" t="str">
        <f t="shared" ca="1" si="77"/>
        <v>INSERT INTO math(tangen,question,answer,editor,date,count) VALUES('m4100','\\(\\quad 11750　個の　1割8分8厘　は何個か。 \\)','\\(\\quad 2209個 \\)','harazono',NOW(),0);</v>
      </c>
      <c r="J249" s="78" t="s">
        <v>229</v>
      </c>
      <c r="K249">
        <f t="shared" ref="K249:K261" ca="1" si="119">AM249*AN249</f>
        <v>11750</v>
      </c>
      <c r="M249" t="s">
        <v>258</v>
      </c>
      <c r="N249" s="1" t="str">
        <f t="shared" ca="1" si="110"/>
        <v>1割8分8厘</v>
      </c>
      <c r="O249" s="1"/>
      <c r="P249" t="s">
        <v>277</v>
      </c>
      <c r="Q249" t="s">
        <v>230</v>
      </c>
      <c r="S249" s="78" t="s">
        <v>229</v>
      </c>
      <c r="T249">
        <f t="shared" ref="T249:T261" ca="1" si="120">K249*(Y249*0.001)</f>
        <v>2209</v>
      </c>
      <c r="U249" t="s">
        <v>254</v>
      </c>
      <c r="V249" t="s">
        <v>230</v>
      </c>
      <c r="W249" t="str">
        <f t="shared" ca="1" si="111"/>
        <v>\\(\\quad 11750　個の　1割8分8厘　は何個か。 \\)</v>
      </c>
      <c r="X249" t="str">
        <f t="shared" ca="1" si="112"/>
        <v>\\(\\quad 2209個 \\)</v>
      </c>
      <c r="Y249">
        <f t="shared" ref="Y249:Y261" ca="1" si="121">AL249*AM249</f>
        <v>188</v>
      </c>
      <c r="Z249">
        <f t="shared" ref="Z249:Z261" ca="1" si="122">ROUNDDOWN(Y249/100,0)</f>
        <v>1</v>
      </c>
      <c r="AA249" t="s">
        <v>273</v>
      </c>
      <c r="AB249">
        <f t="shared" ref="AB249:AB261" ca="1" si="123">ROUNDDOWN((Y249-Z249*100)/10,0)</f>
        <v>8</v>
      </c>
      <c r="AC249" t="s">
        <v>272</v>
      </c>
      <c r="AD249">
        <f t="shared" ref="AD249:AD261" ca="1" si="124">ROUNDDOWN((Y249-Z249*100-AB249*10)/1,0)</f>
        <v>8</v>
      </c>
      <c r="AE249" t="s">
        <v>271</v>
      </c>
      <c r="AF249">
        <f t="shared" ca="1" si="113"/>
        <v>1</v>
      </c>
      <c r="AG249" t="str">
        <f t="shared" ca="1" si="114"/>
        <v>割</v>
      </c>
      <c r="AH249">
        <f t="shared" ca="1" si="115"/>
        <v>8</v>
      </c>
      <c r="AI249" t="str">
        <f t="shared" ca="1" si="116"/>
        <v>分</v>
      </c>
      <c r="AJ249">
        <f t="shared" ca="1" si="117"/>
        <v>8</v>
      </c>
      <c r="AK249" t="str">
        <f t="shared" ca="1" si="118"/>
        <v>厘</v>
      </c>
      <c r="AL249">
        <v>4</v>
      </c>
      <c r="AM249" s="1">
        <f t="shared" ref="AM249:AM260" ca="1" si="125">RANDBETWEEN(1,AN249)</f>
        <v>47</v>
      </c>
      <c r="AN249">
        <v>250</v>
      </c>
    </row>
    <row r="250" spans="1:40" x14ac:dyDescent="0.55000000000000004">
      <c r="A250" s="51" t="s">
        <v>60</v>
      </c>
      <c r="B250" s="51"/>
      <c r="C250" s="50" t="s">
        <v>284</v>
      </c>
      <c r="D250" s="50" t="str">
        <f t="shared" ca="1" si="87"/>
        <v>\\(\\quad 24800　個の　6割2分　は何個か。 \\)</v>
      </c>
      <c r="E250" s="50" t="str">
        <f t="shared" ca="1" si="88"/>
        <v>\\(\\quad 15376個 \\)</v>
      </c>
      <c r="F250" s="50" t="s">
        <v>62</v>
      </c>
      <c r="G250" s="50"/>
      <c r="H250" s="50">
        <v>32</v>
      </c>
      <c r="I250" s="89" t="str">
        <f t="shared" ca="1" si="77"/>
        <v>INSERT INTO math(tangen,question,answer,editor,date,count) VALUES('m4100','\\(\\quad 24800　個の　6割2分　は何個か。 \\)','\\(\\quad 15376個 \\)','harazono',NOW(),0);</v>
      </c>
      <c r="J250" s="78" t="s">
        <v>229</v>
      </c>
      <c r="K250">
        <f t="shared" ca="1" si="119"/>
        <v>24800</v>
      </c>
      <c r="M250" t="s">
        <v>258</v>
      </c>
      <c r="N250" s="1" t="str">
        <f t="shared" ca="1" si="110"/>
        <v>6割2分</v>
      </c>
      <c r="O250" s="1"/>
      <c r="P250" t="s">
        <v>277</v>
      </c>
      <c r="Q250" t="s">
        <v>230</v>
      </c>
      <c r="S250" s="78" t="s">
        <v>229</v>
      </c>
      <c r="T250">
        <f t="shared" ca="1" si="120"/>
        <v>15376</v>
      </c>
      <c r="U250" t="s">
        <v>254</v>
      </c>
      <c r="V250" t="s">
        <v>230</v>
      </c>
      <c r="W250" t="str">
        <f t="shared" ca="1" si="111"/>
        <v>\\(\\quad 24800　個の　6割2分　は何個か。 \\)</v>
      </c>
      <c r="X250" t="str">
        <f t="shared" ca="1" si="112"/>
        <v>\\(\\quad 15376個 \\)</v>
      </c>
      <c r="Y250">
        <f t="shared" ca="1" si="121"/>
        <v>620</v>
      </c>
      <c r="Z250">
        <f t="shared" ca="1" si="122"/>
        <v>6</v>
      </c>
      <c r="AA250" t="s">
        <v>273</v>
      </c>
      <c r="AB250">
        <f t="shared" ca="1" si="123"/>
        <v>2</v>
      </c>
      <c r="AC250" t="s">
        <v>272</v>
      </c>
      <c r="AD250">
        <f t="shared" ca="1" si="124"/>
        <v>0</v>
      </c>
      <c r="AE250" t="s">
        <v>271</v>
      </c>
      <c r="AF250">
        <f t="shared" ca="1" si="113"/>
        <v>6</v>
      </c>
      <c r="AG250" t="str">
        <f t="shared" ca="1" si="114"/>
        <v>割</v>
      </c>
      <c r="AH250">
        <f t="shared" ca="1" si="115"/>
        <v>2</v>
      </c>
      <c r="AI250" t="str">
        <f t="shared" ca="1" si="116"/>
        <v>分</v>
      </c>
      <c r="AJ250" t="str">
        <f t="shared" ca="1" si="117"/>
        <v/>
      </c>
      <c r="AK250" t="str">
        <f t="shared" ca="1" si="118"/>
        <v/>
      </c>
      <c r="AL250">
        <v>5</v>
      </c>
      <c r="AM250" s="1">
        <f t="shared" ca="1" si="125"/>
        <v>124</v>
      </c>
      <c r="AN250">
        <v>200</v>
      </c>
    </row>
    <row r="251" spans="1:40" x14ac:dyDescent="0.55000000000000004">
      <c r="A251" s="51" t="s">
        <v>60</v>
      </c>
      <c r="B251" s="51"/>
      <c r="C251" s="50" t="s">
        <v>284</v>
      </c>
      <c r="D251" s="50" t="str">
        <f t="shared" ca="1" si="87"/>
        <v>\\(\\quad 1000　個の　6分4厘　は何個か。 \\)</v>
      </c>
      <c r="E251" s="50" t="str">
        <f t="shared" ca="1" si="88"/>
        <v>\\(\\quad 64個 \\)</v>
      </c>
      <c r="F251" s="50" t="s">
        <v>62</v>
      </c>
      <c r="G251" s="50"/>
      <c r="H251" s="50">
        <v>33</v>
      </c>
      <c r="I251" s="89" t="str">
        <f t="shared" ca="1" si="77"/>
        <v>INSERT INTO math(tangen,question,answer,editor,date,count) VALUES('m4100','\\(\\quad 1000　個の　6分4厘　は何個か。 \\)','\\(\\quad 64個 \\)','harazono',NOW(),0);</v>
      </c>
      <c r="J251" s="78" t="s">
        <v>229</v>
      </c>
      <c r="K251">
        <f t="shared" ca="1" si="119"/>
        <v>1000</v>
      </c>
      <c r="M251" t="s">
        <v>258</v>
      </c>
      <c r="N251" s="1" t="str">
        <f t="shared" ca="1" si="110"/>
        <v>6分4厘</v>
      </c>
      <c r="O251" s="1"/>
      <c r="P251" t="s">
        <v>277</v>
      </c>
      <c r="Q251" t="s">
        <v>230</v>
      </c>
      <c r="S251" s="78" t="s">
        <v>229</v>
      </c>
      <c r="T251">
        <f t="shared" ca="1" si="120"/>
        <v>64</v>
      </c>
      <c r="U251" t="s">
        <v>254</v>
      </c>
      <c r="V251" t="s">
        <v>230</v>
      </c>
      <c r="W251" t="str">
        <f t="shared" ca="1" si="111"/>
        <v>\\(\\quad 1000　個の　6分4厘　は何個か。 \\)</v>
      </c>
      <c r="X251" t="str">
        <f t="shared" ca="1" si="112"/>
        <v>\\(\\quad 64個 \\)</v>
      </c>
      <c r="Y251">
        <f t="shared" ca="1" si="121"/>
        <v>64</v>
      </c>
      <c r="Z251">
        <f t="shared" ca="1" si="122"/>
        <v>0</v>
      </c>
      <c r="AA251" t="s">
        <v>273</v>
      </c>
      <c r="AB251">
        <f t="shared" ca="1" si="123"/>
        <v>6</v>
      </c>
      <c r="AC251" t="s">
        <v>272</v>
      </c>
      <c r="AD251">
        <f t="shared" ca="1" si="124"/>
        <v>4</v>
      </c>
      <c r="AE251" t="s">
        <v>271</v>
      </c>
      <c r="AF251" t="str">
        <f t="shared" ca="1" si="113"/>
        <v/>
      </c>
      <c r="AG251" t="str">
        <f t="shared" ca="1" si="114"/>
        <v/>
      </c>
      <c r="AH251">
        <f t="shared" ca="1" si="115"/>
        <v>6</v>
      </c>
      <c r="AI251" t="str">
        <f t="shared" ca="1" si="116"/>
        <v>分</v>
      </c>
      <c r="AJ251">
        <f t="shared" ca="1" si="117"/>
        <v>4</v>
      </c>
      <c r="AK251" t="str">
        <f t="shared" ca="1" si="118"/>
        <v>厘</v>
      </c>
      <c r="AL251">
        <v>8</v>
      </c>
      <c r="AM251" s="1">
        <f t="shared" ca="1" si="125"/>
        <v>8</v>
      </c>
      <c r="AN251">
        <v>125</v>
      </c>
    </row>
    <row r="252" spans="1:40" x14ac:dyDescent="0.55000000000000004">
      <c r="A252" s="51" t="s">
        <v>60</v>
      </c>
      <c r="B252" s="51"/>
      <c r="C252" s="50" t="s">
        <v>284</v>
      </c>
      <c r="D252" s="50" t="str">
        <f t="shared" ca="1" si="87"/>
        <v>\\(\\quad 500　個の　5分　は何個か。 \\)</v>
      </c>
      <c r="E252" s="50" t="str">
        <f t="shared" ca="1" si="88"/>
        <v>\\(\\quad 25個 \\)</v>
      </c>
      <c r="F252" s="50" t="s">
        <v>62</v>
      </c>
      <c r="G252" s="50"/>
      <c r="H252" s="50">
        <v>34</v>
      </c>
      <c r="I252" s="89" t="str">
        <f t="shared" ca="1" si="77"/>
        <v>INSERT INTO math(tangen,question,answer,editor,date,count) VALUES('m4100','\\(\\quad 500　個の　5分　は何個か。 \\)','\\(\\quad 25個 \\)','harazono',NOW(),0);</v>
      </c>
      <c r="J252" s="78" t="s">
        <v>229</v>
      </c>
      <c r="K252">
        <f t="shared" ca="1" si="119"/>
        <v>500</v>
      </c>
      <c r="M252" t="s">
        <v>258</v>
      </c>
      <c r="N252" s="1" t="str">
        <f t="shared" ca="1" si="110"/>
        <v>5分</v>
      </c>
      <c r="O252" s="1"/>
      <c r="P252" t="s">
        <v>277</v>
      </c>
      <c r="Q252" t="s">
        <v>230</v>
      </c>
      <c r="S252" s="78" t="s">
        <v>229</v>
      </c>
      <c r="T252">
        <f t="shared" ca="1" si="120"/>
        <v>25</v>
      </c>
      <c r="U252" t="s">
        <v>254</v>
      </c>
      <c r="V252" t="s">
        <v>230</v>
      </c>
      <c r="W252" t="str">
        <f t="shared" ca="1" si="111"/>
        <v>\\(\\quad 500　個の　5分　は何個か。 \\)</v>
      </c>
      <c r="X252" t="str">
        <f t="shared" ca="1" si="112"/>
        <v>\\(\\quad 25個 \\)</v>
      </c>
      <c r="Y252">
        <f t="shared" ca="1" si="121"/>
        <v>50</v>
      </c>
      <c r="Z252">
        <f t="shared" ca="1" si="122"/>
        <v>0</v>
      </c>
      <c r="AA252" t="s">
        <v>273</v>
      </c>
      <c r="AB252">
        <f t="shared" ca="1" si="123"/>
        <v>5</v>
      </c>
      <c r="AC252" t="s">
        <v>272</v>
      </c>
      <c r="AD252">
        <f t="shared" ca="1" si="124"/>
        <v>0</v>
      </c>
      <c r="AE252" t="s">
        <v>271</v>
      </c>
      <c r="AF252" t="str">
        <f t="shared" ca="1" si="113"/>
        <v/>
      </c>
      <c r="AG252" t="str">
        <f t="shared" ca="1" si="114"/>
        <v/>
      </c>
      <c r="AH252">
        <f t="shared" ca="1" si="115"/>
        <v>5</v>
      </c>
      <c r="AI252" t="str">
        <f t="shared" ca="1" si="116"/>
        <v>分</v>
      </c>
      <c r="AJ252" t="str">
        <f t="shared" ca="1" si="117"/>
        <v/>
      </c>
      <c r="AK252" t="str">
        <f t="shared" ca="1" si="118"/>
        <v/>
      </c>
      <c r="AL252">
        <v>10</v>
      </c>
      <c r="AM252" s="1">
        <f t="shared" ca="1" si="125"/>
        <v>5</v>
      </c>
      <c r="AN252">
        <v>100</v>
      </c>
    </row>
    <row r="253" spans="1:40" x14ac:dyDescent="0.55000000000000004">
      <c r="A253" s="51" t="s">
        <v>60</v>
      </c>
      <c r="B253" s="51"/>
      <c r="C253" s="50" t="s">
        <v>284</v>
      </c>
      <c r="D253" s="50" t="str">
        <f t="shared" ca="1" si="87"/>
        <v>\\(\\quad 1100　個の　4割4分　は何個か。 \\)</v>
      </c>
      <c r="E253" s="50" t="str">
        <f t="shared" ca="1" si="88"/>
        <v>\\(\\quad 484個 \\)</v>
      </c>
      <c r="F253" s="50" t="s">
        <v>62</v>
      </c>
      <c r="G253" s="50"/>
      <c r="H253" s="50">
        <v>35</v>
      </c>
      <c r="I253" s="89" t="str">
        <f t="shared" ca="1" si="77"/>
        <v>INSERT INTO math(tangen,question,answer,editor,date,count) VALUES('m4100','\\(\\quad 1100　個の　4割4分　は何個か。 \\)','\\(\\quad 484個 \\)','harazono',NOW(),0);</v>
      </c>
      <c r="J253" s="78" t="s">
        <v>229</v>
      </c>
      <c r="K253">
        <f t="shared" ca="1" si="119"/>
        <v>1100</v>
      </c>
      <c r="M253" t="s">
        <v>258</v>
      </c>
      <c r="N253" s="1" t="str">
        <f t="shared" ca="1" si="110"/>
        <v>4割4分</v>
      </c>
      <c r="O253" s="1"/>
      <c r="P253" t="s">
        <v>277</v>
      </c>
      <c r="Q253" t="s">
        <v>230</v>
      </c>
      <c r="S253" s="78" t="s">
        <v>229</v>
      </c>
      <c r="T253">
        <f t="shared" ca="1" si="120"/>
        <v>484</v>
      </c>
      <c r="U253" t="s">
        <v>254</v>
      </c>
      <c r="V253" t="s">
        <v>230</v>
      </c>
      <c r="W253" t="str">
        <f t="shared" ca="1" si="111"/>
        <v>\\(\\quad 1100　個の　4割4分　は何個か。 \\)</v>
      </c>
      <c r="X253" t="str">
        <f t="shared" ca="1" si="112"/>
        <v>\\(\\quad 484個 \\)</v>
      </c>
      <c r="Y253">
        <f t="shared" ca="1" si="121"/>
        <v>440</v>
      </c>
      <c r="Z253">
        <f t="shared" ca="1" si="122"/>
        <v>4</v>
      </c>
      <c r="AA253" t="s">
        <v>273</v>
      </c>
      <c r="AB253">
        <f t="shared" ca="1" si="123"/>
        <v>4</v>
      </c>
      <c r="AC253" t="s">
        <v>272</v>
      </c>
      <c r="AD253">
        <f t="shared" ca="1" si="124"/>
        <v>0</v>
      </c>
      <c r="AE253" t="s">
        <v>271</v>
      </c>
      <c r="AF253">
        <f t="shared" ca="1" si="113"/>
        <v>4</v>
      </c>
      <c r="AG253" t="str">
        <f t="shared" ca="1" si="114"/>
        <v>割</v>
      </c>
      <c r="AH253">
        <f t="shared" ca="1" si="115"/>
        <v>4</v>
      </c>
      <c r="AI253" t="str">
        <f t="shared" ca="1" si="116"/>
        <v>分</v>
      </c>
      <c r="AJ253" t="str">
        <f t="shared" ca="1" si="117"/>
        <v/>
      </c>
      <c r="AK253" t="str">
        <f t="shared" ca="1" si="118"/>
        <v/>
      </c>
      <c r="AL253">
        <v>20</v>
      </c>
      <c r="AM253" s="1">
        <f t="shared" ca="1" si="125"/>
        <v>22</v>
      </c>
      <c r="AN253">
        <v>50</v>
      </c>
    </row>
    <row r="254" spans="1:40" x14ac:dyDescent="0.55000000000000004">
      <c r="A254" s="51" t="s">
        <v>60</v>
      </c>
      <c r="B254" s="51"/>
      <c r="C254" s="50" t="s">
        <v>284</v>
      </c>
      <c r="D254" s="50" t="str">
        <f t="shared" ca="1" si="87"/>
        <v>\\(\\quad 840　個の　5割2分5厘　は何個か。 \\)</v>
      </c>
      <c r="E254" s="50" t="str">
        <f t="shared" ca="1" si="88"/>
        <v>\\(\\quad 441個 \\)</v>
      </c>
      <c r="F254" s="50" t="s">
        <v>62</v>
      </c>
      <c r="G254" s="50"/>
      <c r="H254" s="50">
        <v>36</v>
      </c>
      <c r="I254" s="89" t="str">
        <f t="shared" ca="1" si="77"/>
        <v>INSERT INTO math(tangen,question,answer,editor,date,count) VALUES('m4100','\\(\\quad 840　個の　5割2分5厘　は何個か。 \\)','\\(\\quad 441個 \\)','harazono',NOW(),0);</v>
      </c>
      <c r="J254" s="78" t="s">
        <v>229</v>
      </c>
      <c r="K254">
        <f t="shared" ca="1" si="119"/>
        <v>840</v>
      </c>
      <c r="M254" t="s">
        <v>258</v>
      </c>
      <c r="N254" s="1" t="str">
        <f t="shared" ca="1" si="110"/>
        <v>5割2分5厘</v>
      </c>
      <c r="O254" s="1"/>
      <c r="P254" t="s">
        <v>277</v>
      </c>
      <c r="Q254" t="s">
        <v>230</v>
      </c>
      <c r="S254" s="78" t="s">
        <v>229</v>
      </c>
      <c r="T254">
        <f t="shared" ca="1" si="120"/>
        <v>441</v>
      </c>
      <c r="U254" t="s">
        <v>254</v>
      </c>
      <c r="V254" t="s">
        <v>274</v>
      </c>
      <c r="W254" t="str">
        <f t="shared" ca="1" si="111"/>
        <v>\\(\\quad 840　個の　5割2分5厘　は何個か。 \\)</v>
      </c>
      <c r="X254" t="str">
        <f t="shared" ca="1" si="112"/>
        <v>\\(\\quad 441個 \\)</v>
      </c>
      <c r="Y254">
        <f t="shared" ca="1" si="121"/>
        <v>525</v>
      </c>
      <c r="Z254">
        <f t="shared" ca="1" si="122"/>
        <v>5</v>
      </c>
      <c r="AA254" t="s">
        <v>273</v>
      </c>
      <c r="AB254">
        <f t="shared" ca="1" si="123"/>
        <v>2</v>
      </c>
      <c r="AC254" t="s">
        <v>272</v>
      </c>
      <c r="AD254">
        <f t="shared" ca="1" si="124"/>
        <v>5</v>
      </c>
      <c r="AE254" t="s">
        <v>271</v>
      </c>
      <c r="AF254">
        <f t="shared" ca="1" si="113"/>
        <v>5</v>
      </c>
      <c r="AG254" t="str">
        <f t="shared" ca="1" si="114"/>
        <v>割</v>
      </c>
      <c r="AH254">
        <f t="shared" ca="1" si="115"/>
        <v>2</v>
      </c>
      <c r="AI254" t="str">
        <f t="shared" ca="1" si="116"/>
        <v>分</v>
      </c>
      <c r="AJ254">
        <f t="shared" ca="1" si="117"/>
        <v>5</v>
      </c>
      <c r="AK254" t="str">
        <f t="shared" ca="1" si="118"/>
        <v>厘</v>
      </c>
      <c r="AL254">
        <v>25</v>
      </c>
      <c r="AM254" s="1">
        <f t="shared" ca="1" si="125"/>
        <v>21</v>
      </c>
      <c r="AN254">
        <v>40</v>
      </c>
    </row>
    <row r="255" spans="1:40" x14ac:dyDescent="0.55000000000000004">
      <c r="A255" s="51" t="s">
        <v>60</v>
      </c>
      <c r="B255" s="51"/>
      <c r="C255" s="50" t="s">
        <v>284</v>
      </c>
      <c r="D255" s="50" t="str">
        <f t="shared" ca="1" si="87"/>
        <v>\\(\\quad 325　個の　5割2分　は何個か。 \\)</v>
      </c>
      <c r="E255" s="50" t="str">
        <f t="shared" ca="1" si="88"/>
        <v>\\(\\quad 169個 \\)</v>
      </c>
      <c r="F255" s="50" t="s">
        <v>62</v>
      </c>
      <c r="G255" s="50"/>
      <c r="H255" s="50">
        <v>37</v>
      </c>
      <c r="I255" s="89" t="str">
        <f t="shared" ca="1" si="77"/>
        <v>INSERT INTO math(tangen,question,answer,editor,date,count) VALUES('m4100','\\(\\quad 325　個の　5割2分　は何個か。 \\)','\\(\\quad 169個 \\)','harazono',NOW(),0);</v>
      </c>
      <c r="J255" s="78" t="s">
        <v>229</v>
      </c>
      <c r="K255">
        <f t="shared" ca="1" si="119"/>
        <v>325</v>
      </c>
      <c r="M255" t="s">
        <v>258</v>
      </c>
      <c r="N255" s="1" t="str">
        <f t="shared" ca="1" si="110"/>
        <v>5割2分</v>
      </c>
      <c r="O255" s="1"/>
      <c r="P255" t="s">
        <v>277</v>
      </c>
      <c r="Q255" t="s">
        <v>230</v>
      </c>
      <c r="S255" s="78" t="s">
        <v>229</v>
      </c>
      <c r="T255">
        <f t="shared" ca="1" si="120"/>
        <v>169</v>
      </c>
      <c r="U255" t="s">
        <v>254</v>
      </c>
      <c r="V255" t="s">
        <v>230</v>
      </c>
      <c r="W255" t="str">
        <f t="shared" ca="1" si="111"/>
        <v>\\(\\quad 325　個の　5割2分　は何個か。 \\)</v>
      </c>
      <c r="X255" t="str">
        <f t="shared" ca="1" si="112"/>
        <v>\\(\\quad 169個 \\)</v>
      </c>
      <c r="Y255">
        <f t="shared" ca="1" si="121"/>
        <v>520</v>
      </c>
      <c r="Z255">
        <f t="shared" ca="1" si="122"/>
        <v>5</v>
      </c>
      <c r="AA255" t="s">
        <v>273</v>
      </c>
      <c r="AB255">
        <f t="shared" ca="1" si="123"/>
        <v>2</v>
      </c>
      <c r="AC255" t="s">
        <v>272</v>
      </c>
      <c r="AD255">
        <f t="shared" ca="1" si="124"/>
        <v>0</v>
      </c>
      <c r="AE255" t="s">
        <v>271</v>
      </c>
      <c r="AF255">
        <f t="shared" ca="1" si="113"/>
        <v>5</v>
      </c>
      <c r="AG255" t="str">
        <f t="shared" ca="1" si="114"/>
        <v>割</v>
      </c>
      <c r="AH255">
        <f t="shared" ca="1" si="115"/>
        <v>2</v>
      </c>
      <c r="AI255" t="str">
        <f t="shared" ca="1" si="116"/>
        <v>分</v>
      </c>
      <c r="AJ255" t="str">
        <f t="shared" ca="1" si="117"/>
        <v/>
      </c>
      <c r="AK255" t="str">
        <f t="shared" ca="1" si="118"/>
        <v/>
      </c>
      <c r="AL255">
        <v>40</v>
      </c>
      <c r="AM255" s="1">
        <f t="shared" ca="1" si="125"/>
        <v>13</v>
      </c>
      <c r="AN255">
        <v>25</v>
      </c>
    </row>
    <row r="256" spans="1:40" x14ac:dyDescent="0.55000000000000004">
      <c r="A256" s="51" t="s">
        <v>60</v>
      </c>
      <c r="B256" s="51"/>
      <c r="C256" s="50" t="s">
        <v>284</v>
      </c>
      <c r="D256" s="50" t="str">
        <f t="shared" ca="1" si="87"/>
        <v>\\(\\quad 340　個の　8割5分　は何個か。 \\)</v>
      </c>
      <c r="E256" s="50" t="str">
        <f t="shared" ca="1" si="88"/>
        <v>\\(\\quad 289個 \\)</v>
      </c>
      <c r="F256" s="50" t="s">
        <v>62</v>
      </c>
      <c r="G256" s="50"/>
      <c r="H256" s="50">
        <v>38</v>
      </c>
      <c r="I256" s="89" t="str">
        <f t="shared" ca="1" si="77"/>
        <v>INSERT INTO math(tangen,question,answer,editor,date,count) VALUES('m4100','\\(\\quad 340　個の　8割5分　は何個か。 \\)','\\(\\quad 289個 \\)','harazono',NOW(),0);</v>
      </c>
      <c r="J256" s="78" t="s">
        <v>229</v>
      </c>
      <c r="K256">
        <f t="shared" ca="1" si="119"/>
        <v>340</v>
      </c>
      <c r="M256" t="s">
        <v>258</v>
      </c>
      <c r="N256" s="1" t="str">
        <f t="shared" ca="1" si="110"/>
        <v>8割5分</v>
      </c>
      <c r="O256" s="1"/>
      <c r="P256" t="s">
        <v>277</v>
      </c>
      <c r="Q256" t="s">
        <v>230</v>
      </c>
      <c r="S256" s="78" t="s">
        <v>229</v>
      </c>
      <c r="T256">
        <f t="shared" ca="1" si="120"/>
        <v>289</v>
      </c>
      <c r="U256" t="s">
        <v>254</v>
      </c>
      <c r="V256" t="s">
        <v>230</v>
      </c>
      <c r="W256" t="str">
        <f t="shared" ca="1" si="111"/>
        <v>\\(\\quad 340　個の　8割5分　は何個か。 \\)</v>
      </c>
      <c r="X256" t="str">
        <f t="shared" ca="1" si="112"/>
        <v>\\(\\quad 289個 \\)</v>
      </c>
      <c r="Y256">
        <f t="shared" ca="1" si="121"/>
        <v>850</v>
      </c>
      <c r="Z256">
        <f t="shared" ca="1" si="122"/>
        <v>8</v>
      </c>
      <c r="AA256" t="s">
        <v>273</v>
      </c>
      <c r="AB256">
        <f t="shared" ca="1" si="123"/>
        <v>5</v>
      </c>
      <c r="AC256" t="s">
        <v>272</v>
      </c>
      <c r="AD256">
        <f t="shared" ca="1" si="124"/>
        <v>0</v>
      </c>
      <c r="AE256" t="s">
        <v>271</v>
      </c>
      <c r="AF256">
        <f t="shared" ca="1" si="113"/>
        <v>8</v>
      </c>
      <c r="AG256" t="str">
        <f t="shared" ca="1" si="114"/>
        <v>割</v>
      </c>
      <c r="AH256">
        <f t="shared" ca="1" si="115"/>
        <v>5</v>
      </c>
      <c r="AI256" t="str">
        <f t="shared" ca="1" si="116"/>
        <v>分</v>
      </c>
      <c r="AJ256" t="str">
        <f t="shared" ca="1" si="117"/>
        <v/>
      </c>
      <c r="AK256" t="str">
        <f t="shared" ca="1" si="118"/>
        <v/>
      </c>
      <c r="AL256">
        <v>50</v>
      </c>
      <c r="AM256" s="1">
        <f t="shared" ca="1" si="125"/>
        <v>17</v>
      </c>
      <c r="AN256">
        <v>20</v>
      </c>
    </row>
    <row r="257" spans="1:45" x14ac:dyDescent="0.55000000000000004">
      <c r="A257" s="51" t="s">
        <v>60</v>
      </c>
      <c r="B257" s="51"/>
      <c r="C257" s="50" t="s">
        <v>284</v>
      </c>
      <c r="D257" s="50" t="str">
        <f t="shared" ca="1" si="87"/>
        <v>\\(\\quad 100　個の　10割　は何個か。 \\)</v>
      </c>
      <c r="E257" s="50" t="str">
        <f t="shared" ca="1" si="88"/>
        <v>\\(\\quad 100個 \\)</v>
      </c>
      <c r="F257" s="50" t="s">
        <v>62</v>
      </c>
      <c r="G257" s="50"/>
      <c r="H257" s="50">
        <v>39</v>
      </c>
      <c r="I257" s="89" t="str">
        <f t="shared" ca="1" si="77"/>
        <v>INSERT INTO math(tangen,question,answer,editor,date,count) VALUES('m4100','\\(\\quad 100　個の　10割　は何個か。 \\)','\\(\\quad 100個 \\)','harazono',NOW(),0);</v>
      </c>
      <c r="J257" s="78" t="s">
        <v>229</v>
      </c>
      <c r="K257">
        <f t="shared" ca="1" si="119"/>
        <v>100</v>
      </c>
      <c r="M257" t="s">
        <v>258</v>
      </c>
      <c r="N257" s="1" t="str">
        <f t="shared" ca="1" si="110"/>
        <v>10割</v>
      </c>
      <c r="O257" s="1"/>
      <c r="P257" t="s">
        <v>277</v>
      </c>
      <c r="Q257" t="s">
        <v>230</v>
      </c>
      <c r="S257" s="78" t="s">
        <v>229</v>
      </c>
      <c r="T257">
        <f t="shared" ca="1" si="120"/>
        <v>100</v>
      </c>
      <c r="U257" t="s">
        <v>254</v>
      </c>
      <c r="V257" t="s">
        <v>230</v>
      </c>
      <c r="W257" t="str">
        <f t="shared" ca="1" si="111"/>
        <v>\\(\\quad 100　個の　10割　は何個か。 \\)</v>
      </c>
      <c r="X257" t="str">
        <f t="shared" ca="1" si="112"/>
        <v>\\(\\quad 100個 \\)</v>
      </c>
      <c r="Y257">
        <f t="shared" ca="1" si="121"/>
        <v>1000</v>
      </c>
      <c r="Z257">
        <f t="shared" ca="1" si="122"/>
        <v>10</v>
      </c>
      <c r="AA257" t="s">
        <v>273</v>
      </c>
      <c r="AB257">
        <f t="shared" ca="1" si="123"/>
        <v>0</v>
      </c>
      <c r="AC257" t="s">
        <v>272</v>
      </c>
      <c r="AD257">
        <f t="shared" ca="1" si="124"/>
        <v>0</v>
      </c>
      <c r="AE257" t="s">
        <v>271</v>
      </c>
      <c r="AF257">
        <f t="shared" ca="1" si="113"/>
        <v>10</v>
      </c>
      <c r="AG257" t="str">
        <f t="shared" ca="1" si="114"/>
        <v>割</v>
      </c>
      <c r="AH257" t="str">
        <f t="shared" ca="1" si="115"/>
        <v/>
      </c>
      <c r="AI257" t="str">
        <f t="shared" ca="1" si="116"/>
        <v/>
      </c>
      <c r="AJ257" t="str">
        <f t="shared" ca="1" si="117"/>
        <v/>
      </c>
      <c r="AK257" t="str">
        <f t="shared" ca="1" si="118"/>
        <v/>
      </c>
      <c r="AL257">
        <v>100</v>
      </c>
      <c r="AM257" s="1">
        <f t="shared" ca="1" si="125"/>
        <v>10</v>
      </c>
      <c r="AN257">
        <v>10</v>
      </c>
    </row>
    <row r="258" spans="1:45" x14ac:dyDescent="0.55000000000000004">
      <c r="A258" s="51" t="s">
        <v>60</v>
      </c>
      <c r="B258" s="51"/>
      <c r="C258" s="50" t="s">
        <v>284</v>
      </c>
      <c r="D258" s="50" t="str">
        <f t="shared" ca="1" si="87"/>
        <v>\\(\\quad 64　個の　10割　は何個か。 \\)</v>
      </c>
      <c r="E258" s="50" t="str">
        <f t="shared" ca="1" si="88"/>
        <v>\\(\\quad 64個 \\)</v>
      </c>
      <c r="F258" s="50" t="s">
        <v>62</v>
      </c>
      <c r="G258" s="50"/>
      <c r="H258" s="50">
        <v>40</v>
      </c>
      <c r="I258" s="89" t="str">
        <f t="shared" ca="1" si="77"/>
        <v>INSERT INTO math(tangen,question,answer,editor,date,count) VALUES('m4100','\\(\\quad 64　個の　10割　は何個か。 \\)','\\(\\quad 64個 \\)','harazono',NOW(),0);</v>
      </c>
      <c r="J258" s="78" t="s">
        <v>229</v>
      </c>
      <c r="K258">
        <f t="shared" ca="1" si="119"/>
        <v>64</v>
      </c>
      <c r="M258" t="s">
        <v>258</v>
      </c>
      <c r="N258" s="1" t="str">
        <f t="shared" ca="1" si="110"/>
        <v>10割</v>
      </c>
      <c r="O258" s="1"/>
      <c r="P258" t="s">
        <v>277</v>
      </c>
      <c r="Q258" t="s">
        <v>230</v>
      </c>
      <c r="S258" s="78" t="s">
        <v>229</v>
      </c>
      <c r="T258">
        <f t="shared" ca="1" si="120"/>
        <v>64</v>
      </c>
      <c r="U258" t="s">
        <v>254</v>
      </c>
      <c r="V258" t="s">
        <v>230</v>
      </c>
      <c r="W258" t="str">
        <f t="shared" ca="1" si="111"/>
        <v>\\(\\quad 64　個の　10割　は何個か。 \\)</v>
      </c>
      <c r="X258" t="str">
        <f t="shared" ca="1" si="112"/>
        <v>\\(\\quad 64個 \\)</v>
      </c>
      <c r="Y258">
        <f t="shared" ca="1" si="121"/>
        <v>1000</v>
      </c>
      <c r="Z258">
        <f t="shared" ca="1" si="122"/>
        <v>10</v>
      </c>
      <c r="AA258" t="s">
        <v>273</v>
      </c>
      <c r="AB258">
        <f t="shared" ca="1" si="123"/>
        <v>0</v>
      </c>
      <c r="AC258" t="s">
        <v>272</v>
      </c>
      <c r="AD258">
        <f t="shared" ca="1" si="124"/>
        <v>0</v>
      </c>
      <c r="AE258" t="s">
        <v>271</v>
      </c>
      <c r="AF258">
        <f t="shared" ca="1" si="113"/>
        <v>10</v>
      </c>
      <c r="AG258" t="str">
        <f t="shared" ca="1" si="114"/>
        <v>割</v>
      </c>
      <c r="AH258" t="str">
        <f t="shared" ca="1" si="115"/>
        <v/>
      </c>
      <c r="AI258" t="str">
        <f t="shared" ca="1" si="116"/>
        <v/>
      </c>
      <c r="AJ258" t="str">
        <f t="shared" ca="1" si="117"/>
        <v/>
      </c>
      <c r="AK258" t="str">
        <f t="shared" ca="1" si="118"/>
        <v/>
      </c>
      <c r="AL258">
        <v>125</v>
      </c>
      <c r="AM258" s="1">
        <f t="shared" ca="1" si="125"/>
        <v>8</v>
      </c>
      <c r="AN258">
        <v>8</v>
      </c>
    </row>
    <row r="259" spans="1:45" x14ac:dyDescent="0.55000000000000004">
      <c r="A259" s="51" t="s">
        <v>60</v>
      </c>
      <c r="B259" s="51"/>
      <c r="C259" s="50" t="s">
        <v>284</v>
      </c>
      <c r="D259" s="50" t="str">
        <f t="shared" ca="1" si="87"/>
        <v>\\(\\quad 15　個の　6割　は何個か。 \\)</v>
      </c>
      <c r="E259" s="50" t="str">
        <f t="shared" ca="1" si="88"/>
        <v>\\(\\quad 9個 \\)</v>
      </c>
      <c r="F259" s="50" t="s">
        <v>62</v>
      </c>
      <c r="G259" s="50"/>
      <c r="H259" s="50">
        <v>41</v>
      </c>
      <c r="I259" s="89" t="str">
        <f t="shared" ca="1" si="77"/>
        <v>INSERT INTO math(tangen,question,answer,editor,date,count) VALUES('m4100','\\(\\quad 15　個の　6割　は何個か。 \\)','\\(\\quad 9個 \\)','harazono',NOW(),0);</v>
      </c>
      <c r="J259" s="78" t="s">
        <v>229</v>
      </c>
      <c r="K259">
        <f t="shared" ca="1" si="119"/>
        <v>15</v>
      </c>
      <c r="M259" t="s">
        <v>258</v>
      </c>
      <c r="N259" s="1" t="str">
        <f t="shared" ca="1" si="110"/>
        <v>6割</v>
      </c>
      <c r="O259" s="1"/>
      <c r="P259" t="s">
        <v>277</v>
      </c>
      <c r="Q259" t="s">
        <v>230</v>
      </c>
      <c r="S259" s="78" t="s">
        <v>229</v>
      </c>
      <c r="T259">
        <f t="shared" ca="1" si="120"/>
        <v>9</v>
      </c>
      <c r="U259" t="s">
        <v>254</v>
      </c>
      <c r="V259" t="s">
        <v>230</v>
      </c>
      <c r="W259" t="str">
        <f t="shared" ca="1" si="111"/>
        <v>\\(\\quad 15　個の　6割　は何個か。 \\)</v>
      </c>
      <c r="X259" t="str">
        <f t="shared" ca="1" si="112"/>
        <v>\\(\\quad 9個 \\)</v>
      </c>
      <c r="Y259">
        <f t="shared" ca="1" si="121"/>
        <v>600</v>
      </c>
      <c r="Z259">
        <f t="shared" ca="1" si="122"/>
        <v>6</v>
      </c>
      <c r="AA259" t="s">
        <v>273</v>
      </c>
      <c r="AB259">
        <f t="shared" ca="1" si="123"/>
        <v>0</v>
      </c>
      <c r="AC259" t="s">
        <v>272</v>
      </c>
      <c r="AD259">
        <f t="shared" ca="1" si="124"/>
        <v>0</v>
      </c>
      <c r="AE259" t="s">
        <v>271</v>
      </c>
      <c r="AF259">
        <f t="shared" ca="1" si="113"/>
        <v>6</v>
      </c>
      <c r="AG259" t="str">
        <f t="shared" ca="1" si="114"/>
        <v>割</v>
      </c>
      <c r="AH259" t="str">
        <f t="shared" ca="1" si="115"/>
        <v/>
      </c>
      <c r="AI259" t="str">
        <f t="shared" ca="1" si="116"/>
        <v/>
      </c>
      <c r="AJ259" t="str">
        <f t="shared" ca="1" si="117"/>
        <v/>
      </c>
      <c r="AK259" t="str">
        <f t="shared" ca="1" si="118"/>
        <v/>
      </c>
      <c r="AL259">
        <v>200</v>
      </c>
      <c r="AM259" s="1">
        <f t="shared" ca="1" si="125"/>
        <v>3</v>
      </c>
      <c r="AN259">
        <v>5</v>
      </c>
    </row>
    <row r="260" spans="1:45" x14ac:dyDescent="0.55000000000000004">
      <c r="A260" s="51" t="s">
        <v>60</v>
      </c>
      <c r="B260" s="51"/>
      <c r="C260" s="50" t="s">
        <v>284</v>
      </c>
      <c r="D260" s="50" t="str">
        <f t="shared" ca="1" si="87"/>
        <v>\\(\\quad 8　個の　5割　は何個か。 \\)</v>
      </c>
      <c r="E260" s="50" t="str">
        <f t="shared" ca="1" si="88"/>
        <v>\\(\\quad 4個 \\)</v>
      </c>
      <c r="F260" s="50" t="s">
        <v>62</v>
      </c>
      <c r="G260" s="50"/>
      <c r="H260" s="50">
        <v>42</v>
      </c>
      <c r="I260" s="89" t="str">
        <f t="shared" ca="1" si="77"/>
        <v>INSERT INTO math(tangen,question,answer,editor,date,count) VALUES('m4100','\\(\\quad 8　個の　5割　は何個か。 \\)','\\(\\quad 4個 \\)','harazono',NOW(),0);</v>
      </c>
      <c r="J260" s="78" t="s">
        <v>229</v>
      </c>
      <c r="K260">
        <f t="shared" ca="1" si="119"/>
        <v>8</v>
      </c>
      <c r="M260" t="s">
        <v>258</v>
      </c>
      <c r="N260" s="1" t="str">
        <f t="shared" ca="1" si="110"/>
        <v>5割</v>
      </c>
      <c r="O260" s="1"/>
      <c r="P260" t="s">
        <v>277</v>
      </c>
      <c r="Q260" t="s">
        <v>230</v>
      </c>
      <c r="S260" s="78" t="s">
        <v>229</v>
      </c>
      <c r="T260">
        <f t="shared" ca="1" si="120"/>
        <v>4</v>
      </c>
      <c r="U260" t="s">
        <v>254</v>
      </c>
      <c r="V260" t="s">
        <v>230</v>
      </c>
      <c r="W260" t="str">
        <f t="shared" ca="1" si="111"/>
        <v>\\(\\quad 8　個の　5割　は何個か。 \\)</v>
      </c>
      <c r="X260" t="str">
        <f t="shared" ca="1" si="112"/>
        <v>\\(\\quad 4個 \\)</v>
      </c>
      <c r="Y260">
        <f t="shared" ca="1" si="121"/>
        <v>500</v>
      </c>
      <c r="Z260">
        <f t="shared" ca="1" si="122"/>
        <v>5</v>
      </c>
      <c r="AA260" t="s">
        <v>273</v>
      </c>
      <c r="AB260">
        <f t="shared" ca="1" si="123"/>
        <v>0</v>
      </c>
      <c r="AC260" t="s">
        <v>272</v>
      </c>
      <c r="AD260">
        <f t="shared" ca="1" si="124"/>
        <v>0</v>
      </c>
      <c r="AE260" t="s">
        <v>271</v>
      </c>
      <c r="AF260">
        <f t="shared" ca="1" si="113"/>
        <v>5</v>
      </c>
      <c r="AG260" t="str">
        <f t="shared" ca="1" si="114"/>
        <v>割</v>
      </c>
      <c r="AH260" t="str">
        <f t="shared" ca="1" si="115"/>
        <v/>
      </c>
      <c r="AI260" t="str">
        <f t="shared" ca="1" si="116"/>
        <v/>
      </c>
      <c r="AJ260" t="str">
        <f t="shared" ca="1" si="117"/>
        <v/>
      </c>
      <c r="AK260" t="str">
        <f t="shared" ca="1" si="118"/>
        <v/>
      </c>
      <c r="AL260">
        <v>250</v>
      </c>
      <c r="AM260" s="1">
        <f t="shared" ca="1" si="125"/>
        <v>2</v>
      </c>
      <c r="AN260">
        <v>4</v>
      </c>
    </row>
    <row r="261" spans="1:45" x14ac:dyDescent="0.55000000000000004">
      <c r="A261" s="51" t="s">
        <v>60</v>
      </c>
      <c r="B261" s="51"/>
      <c r="C261" s="50" t="s">
        <v>284</v>
      </c>
      <c r="D261" s="50" t="str">
        <f t="shared" ca="1" si="87"/>
        <v>\\(\\quad 2　個の　5割　は何個か。 \\)</v>
      </c>
      <c r="E261" s="50" t="str">
        <f t="shared" ca="1" si="88"/>
        <v>\\(\\quad 1個 \\)</v>
      </c>
      <c r="F261" s="50" t="s">
        <v>62</v>
      </c>
      <c r="G261" s="50"/>
      <c r="H261" s="50">
        <v>43</v>
      </c>
      <c r="I261" s="89" t="str">
        <f t="shared" ca="1" si="77"/>
        <v>INSERT INTO math(tangen,question,answer,editor,date,count) VALUES('m4100','\\(\\quad 2　個の　5割　は何個か。 \\)','\\(\\quad 1個 \\)','harazono',NOW(),0);</v>
      </c>
      <c r="J261" s="78" t="s">
        <v>229</v>
      </c>
      <c r="K261">
        <f t="shared" ca="1" si="119"/>
        <v>2</v>
      </c>
      <c r="M261" t="s">
        <v>258</v>
      </c>
      <c r="N261" s="1" t="str">
        <f t="shared" ca="1" si="110"/>
        <v>5割</v>
      </c>
      <c r="O261" s="1"/>
      <c r="P261" t="s">
        <v>277</v>
      </c>
      <c r="Q261" t="s">
        <v>230</v>
      </c>
      <c r="S261" s="78" t="s">
        <v>229</v>
      </c>
      <c r="T261">
        <f t="shared" ca="1" si="120"/>
        <v>1</v>
      </c>
      <c r="U261" t="s">
        <v>254</v>
      </c>
      <c r="V261" t="s">
        <v>230</v>
      </c>
      <c r="W261" t="str">
        <f t="shared" ca="1" si="111"/>
        <v>\\(\\quad 2　個の　5割　は何個か。 \\)</v>
      </c>
      <c r="X261" t="str">
        <f t="shared" ca="1" si="112"/>
        <v>\\(\\quad 1個 \\)</v>
      </c>
      <c r="Y261">
        <f t="shared" ca="1" si="121"/>
        <v>500</v>
      </c>
      <c r="Z261">
        <f t="shared" ca="1" si="122"/>
        <v>5</v>
      </c>
      <c r="AA261" t="s">
        <v>273</v>
      </c>
      <c r="AB261">
        <f t="shared" ca="1" si="123"/>
        <v>0</v>
      </c>
      <c r="AC261" t="s">
        <v>272</v>
      </c>
      <c r="AD261">
        <f t="shared" ca="1" si="124"/>
        <v>0</v>
      </c>
      <c r="AE261" t="s">
        <v>271</v>
      </c>
      <c r="AF261">
        <f t="shared" ca="1" si="113"/>
        <v>5</v>
      </c>
      <c r="AG261" t="str">
        <f t="shared" ca="1" si="114"/>
        <v>割</v>
      </c>
      <c r="AH261" t="str">
        <f t="shared" ca="1" si="115"/>
        <v/>
      </c>
      <c r="AI261" t="str">
        <f t="shared" ca="1" si="116"/>
        <v/>
      </c>
      <c r="AJ261" t="str">
        <f t="shared" ca="1" si="117"/>
        <v/>
      </c>
      <c r="AK261" t="str">
        <f t="shared" ca="1" si="118"/>
        <v/>
      </c>
      <c r="AL261">
        <v>500</v>
      </c>
      <c r="AM261" s="1">
        <f ca="1">RANDBETWEEN(1,AN261)</f>
        <v>1</v>
      </c>
      <c r="AN261">
        <v>2</v>
      </c>
    </row>
    <row r="262" spans="1:45" x14ac:dyDescent="0.55000000000000004">
      <c r="A262" s="51" t="s">
        <v>60</v>
      </c>
      <c r="B262" s="51"/>
      <c r="C262" s="50" t="s">
        <v>284</v>
      </c>
      <c r="D262" s="50" t="str">
        <f t="shared" ca="1" si="87"/>
        <v>\\(\\quad 70756　は　133000　の何割何分何厘か。 \\)</v>
      </c>
      <c r="E262" s="50" t="str">
        <f t="shared" ca="1" si="88"/>
        <v>\\(\\quad 5割3分2厘 \\)</v>
      </c>
      <c r="F262" s="50" t="s">
        <v>62</v>
      </c>
      <c r="G262" s="50"/>
      <c r="H262" s="50">
        <v>45</v>
      </c>
      <c r="I262" s="89" t="str">
        <f t="shared" ca="1" si="77"/>
        <v>INSERT INTO math(tangen,question,answer,editor,date,count) VALUES('m4100','\\(\\quad 70756　は　133000　の何割何分何厘か。 \\)','\\(\\quad 5割3分2厘 \\)','harazono',NOW(),0);</v>
      </c>
      <c r="J262" s="78" t="s">
        <v>229</v>
      </c>
      <c r="K262">
        <f t="shared" ref="K262:K303" ca="1" si="126">N262*(Y262*0.001)</f>
        <v>70756</v>
      </c>
      <c r="M262" t="s">
        <v>255</v>
      </c>
      <c r="N262">
        <f t="shared" ref="N262:N303" ca="1" si="127">AM262*AN262</f>
        <v>133000</v>
      </c>
      <c r="P262" t="str">
        <f ca="1">AO262&amp;AP262&amp;AQ262&amp;AR262&amp;AS262</f>
        <v>　の何割何分何厘か。</v>
      </c>
      <c r="Q262" t="s">
        <v>230</v>
      </c>
      <c r="S262" s="78" t="s">
        <v>229</v>
      </c>
      <c r="T262" s="1" t="str">
        <f t="shared" ref="T262:T304" ca="1" si="128">AF262&amp;AG262&amp;AH262&amp;AI262&amp;AJ262&amp;AK262</f>
        <v>5割3分2厘</v>
      </c>
      <c r="U262" s="1"/>
      <c r="V262" t="s">
        <v>230</v>
      </c>
      <c r="W262" t="str">
        <f t="shared" ref="W262" ca="1" si="129">J262&amp;K262&amp;L262&amp;M262&amp;N262&amp;P262&amp;Q262</f>
        <v>\\(\\quad 70756　は　133000　の何割何分何厘か。 \\)</v>
      </c>
      <c r="X262" t="str">
        <f t="shared" ref="X262" ca="1" si="130">S262&amp;T262&amp;U262&amp;V262</f>
        <v>\\(\\quad 5割3分2厘 \\)</v>
      </c>
      <c r="Y262">
        <f ca="1">AL262*AM262</f>
        <v>532</v>
      </c>
      <c r="Z262">
        <f ca="1">ROUNDDOWN(Y262/100,0)</f>
        <v>5</v>
      </c>
      <c r="AA262" t="s">
        <v>273</v>
      </c>
      <c r="AB262">
        <f ca="1">ROUNDDOWN((Y262-Z262*100)/10,0)</f>
        <v>3</v>
      </c>
      <c r="AC262" t="s">
        <v>272</v>
      </c>
      <c r="AD262">
        <f ca="1">ROUNDDOWN((Y262-Z262*100-AB262*10)/1,0)</f>
        <v>2</v>
      </c>
      <c r="AE262" t="s">
        <v>271</v>
      </c>
      <c r="AF262">
        <f t="shared" ref="AF262:AF275" ca="1" si="131">IF(Z262=0,"",Z262)</f>
        <v>5</v>
      </c>
      <c r="AG262" t="str">
        <f t="shared" ref="AG262:AG303" ca="1" si="132">IF(Z262=0,"",AA262)</f>
        <v>割</v>
      </c>
      <c r="AH262">
        <f t="shared" ref="AH262:AH275" ca="1" si="133">IF(AB262=0,"",AB262)</f>
        <v>3</v>
      </c>
      <c r="AI262" t="str">
        <f t="shared" ref="AI262:AI275" ca="1" si="134">IF(AB262=0,"",AC262)</f>
        <v>分</v>
      </c>
      <c r="AJ262">
        <f t="shared" ref="AJ262:AJ275" ca="1" si="135">IF(AD262=0,"",AD262)</f>
        <v>2</v>
      </c>
      <c r="AK262" t="str">
        <f t="shared" ref="AK262:AK275" ca="1" si="136">IF(AD262=0,"",AE262)</f>
        <v>厘</v>
      </c>
      <c r="AL262">
        <v>2</v>
      </c>
      <c r="AM262" s="1">
        <f ca="1">RANDBETWEEN(1,AN262)</f>
        <v>266</v>
      </c>
      <c r="AN262">
        <v>500</v>
      </c>
      <c r="AO262" t="s">
        <v>278</v>
      </c>
      <c r="AP262" t="str">
        <f ca="1">IF(Z262=0,"","何割")</f>
        <v>何割</v>
      </c>
      <c r="AQ262" t="str">
        <f ca="1">IF(AB262=0,"","何分")</f>
        <v>何分</v>
      </c>
      <c r="AR262" t="str">
        <f ca="1">IF(AD262=0,"","何厘")</f>
        <v>何厘</v>
      </c>
      <c r="AS262" t="s">
        <v>279</v>
      </c>
    </row>
    <row r="263" spans="1:45" x14ac:dyDescent="0.55000000000000004">
      <c r="A263" s="51" t="s">
        <v>60</v>
      </c>
      <c r="B263" s="51"/>
      <c r="C263" s="50" t="s">
        <v>284</v>
      </c>
      <c r="D263" s="50" t="str">
        <f t="shared" ca="1" si="87"/>
        <v>\\(\\quad 30976　の　44000　の何割何厘か。 \\)</v>
      </c>
      <c r="E263" s="50" t="str">
        <f t="shared" ca="1" si="88"/>
        <v>\\(\\quad 7割4厘 \\)</v>
      </c>
      <c r="F263" s="50" t="s">
        <v>62</v>
      </c>
      <c r="G263" s="50"/>
      <c r="H263" s="50">
        <v>46</v>
      </c>
      <c r="I263" s="89" t="str">
        <f t="shared" ca="1" si="77"/>
        <v>INSERT INTO math(tangen,question,answer,editor,date,count) VALUES('m4100','\\(\\quad 30976　の　44000　の何割何厘か。 \\)','\\(\\quad 7割4厘 \\)','harazono',NOW(),0);</v>
      </c>
      <c r="J263" s="78" t="s">
        <v>229</v>
      </c>
      <c r="K263">
        <f t="shared" ca="1" si="126"/>
        <v>30976</v>
      </c>
      <c r="M263" t="s">
        <v>256</v>
      </c>
      <c r="N263">
        <f t="shared" ca="1" si="127"/>
        <v>44000</v>
      </c>
      <c r="P263" t="str">
        <f t="shared" ref="P263:P303" ca="1" si="137">AO263&amp;AP263&amp;AQ263&amp;AR263&amp;AS263</f>
        <v>　の何割何厘か。</v>
      </c>
      <c r="Q263" t="s">
        <v>230</v>
      </c>
      <c r="S263" s="78" t="s">
        <v>229</v>
      </c>
      <c r="T263" s="1" t="str">
        <f t="shared" ca="1" si="128"/>
        <v>7割4厘</v>
      </c>
      <c r="U263" s="1"/>
      <c r="V263" t="s">
        <v>230</v>
      </c>
      <c r="W263" t="str">
        <f t="shared" ref="W263:W275" ca="1" si="138">J263&amp;K263&amp;L263&amp;M263&amp;N263&amp;P263&amp;Q263</f>
        <v>\\(\\quad 30976　の　44000　の何割何厘か。 \\)</v>
      </c>
      <c r="X263" t="str">
        <f t="shared" ref="X263:X275" ca="1" si="139">S263&amp;T263&amp;U263&amp;V263</f>
        <v>\\(\\quad 7割4厘 \\)</v>
      </c>
      <c r="Y263">
        <f t="shared" ref="Y263:Y275" ca="1" si="140">AL263*AM263</f>
        <v>704</v>
      </c>
      <c r="Z263">
        <f t="shared" ref="Z263:Z275" ca="1" si="141">ROUNDDOWN(Y263/100,0)</f>
        <v>7</v>
      </c>
      <c r="AA263" t="s">
        <v>273</v>
      </c>
      <c r="AB263">
        <f t="shared" ref="AB263:AB275" ca="1" si="142">ROUNDDOWN((Y263-Z263*100)/10,0)</f>
        <v>0</v>
      </c>
      <c r="AC263" t="s">
        <v>272</v>
      </c>
      <c r="AD263">
        <f t="shared" ref="AD263:AD275" ca="1" si="143">ROUNDDOWN((Y263-Z263*100-AB263*10)/1,0)</f>
        <v>4</v>
      </c>
      <c r="AE263" t="s">
        <v>271</v>
      </c>
      <c r="AF263">
        <f t="shared" ca="1" si="131"/>
        <v>7</v>
      </c>
      <c r="AG263" t="str">
        <f t="shared" ca="1" si="132"/>
        <v>割</v>
      </c>
      <c r="AH263" t="str">
        <f t="shared" ca="1" si="133"/>
        <v/>
      </c>
      <c r="AI263" t="str">
        <f t="shared" ca="1" si="134"/>
        <v/>
      </c>
      <c r="AJ263">
        <f t="shared" ca="1" si="135"/>
        <v>4</v>
      </c>
      <c r="AK263" t="str">
        <f t="shared" ca="1" si="136"/>
        <v>厘</v>
      </c>
      <c r="AL263">
        <v>4</v>
      </c>
      <c r="AM263" s="1">
        <f t="shared" ref="AM263:AM275" ca="1" si="144">RANDBETWEEN(1,AN263)</f>
        <v>176</v>
      </c>
      <c r="AN263">
        <v>250</v>
      </c>
      <c r="AO263" t="s">
        <v>278</v>
      </c>
      <c r="AP263" t="str">
        <f t="shared" ref="AP263:AP303" ca="1" si="145">IF(Z263=0,"","何割")</f>
        <v>何割</v>
      </c>
      <c r="AQ263" t="str">
        <f t="shared" ref="AQ263:AQ303" ca="1" si="146">IF(AB263=0,"","何分")</f>
        <v/>
      </c>
      <c r="AR263" t="str">
        <f t="shared" ref="AR263:AR303" ca="1" si="147">IF(AD263=0,"","何厘")</f>
        <v>何厘</v>
      </c>
      <c r="AS263" t="s">
        <v>279</v>
      </c>
    </row>
    <row r="264" spans="1:45" x14ac:dyDescent="0.55000000000000004">
      <c r="A264" s="51" t="s">
        <v>60</v>
      </c>
      <c r="B264" s="51"/>
      <c r="C264" s="50" t="s">
        <v>284</v>
      </c>
      <c r="D264" s="50" t="str">
        <f t="shared" ca="1" si="87"/>
        <v>\\(\\quad 1369　の　7400　の何割何分何厘か。 \\)</v>
      </c>
      <c r="E264" s="50" t="str">
        <f t="shared" ca="1" si="88"/>
        <v>\\(\\quad 1割8分5厘 \\)</v>
      </c>
      <c r="F264" s="50" t="s">
        <v>62</v>
      </c>
      <c r="G264" s="50"/>
      <c r="H264" s="50">
        <v>47</v>
      </c>
      <c r="I264" s="89" t="str">
        <f t="shared" ca="1" si="77"/>
        <v>INSERT INTO math(tangen,question,answer,editor,date,count) VALUES('m4100','\\(\\quad 1369　の　7400　の何割何分何厘か。 \\)','\\(\\quad 1割8分5厘 \\)','harazono',NOW(),0);</v>
      </c>
      <c r="J264" s="78" t="s">
        <v>229</v>
      </c>
      <c r="K264">
        <f t="shared" ca="1" si="126"/>
        <v>1369</v>
      </c>
      <c r="M264" t="s">
        <v>256</v>
      </c>
      <c r="N264">
        <f t="shared" ca="1" si="127"/>
        <v>7400</v>
      </c>
      <c r="P264" t="str">
        <f t="shared" ca="1" si="137"/>
        <v>　の何割何分何厘か。</v>
      </c>
      <c r="Q264" t="s">
        <v>230</v>
      </c>
      <c r="S264" s="78" t="s">
        <v>229</v>
      </c>
      <c r="T264" s="1" t="str">
        <f t="shared" ca="1" si="128"/>
        <v>1割8分5厘</v>
      </c>
      <c r="U264" s="1"/>
      <c r="V264" t="s">
        <v>230</v>
      </c>
      <c r="W264" t="str">
        <f t="shared" ca="1" si="138"/>
        <v>\\(\\quad 1369　の　7400　の何割何分何厘か。 \\)</v>
      </c>
      <c r="X264" t="str">
        <f t="shared" ca="1" si="139"/>
        <v>\\(\\quad 1割8分5厘 \\)</v>
      </c>
      <c r="Y264">
        <f t="shared" ca="1" si="140"/>
        <v>185</v>
      </c>
      <c r="Z264">
        <f t="shared" ca="1" si="141"/>
        <v>1</v>
      </c>
      <c r="AA264" t="s">
        <v>273</v>
      </c>
      <c r="AB264">
        <f t="shared" ca="1" si="142"/>
        <v>8</v>
      </c>
      <c r="AC264" t="s">
        <v>272</v>
      </c>
      <c r="AD264">
        <f t="shared" ca="1" si="143"/>
        <v>5</v>
      </c>
      <c r="AE264" t="s">
        <v>271</v>
      </c>
      <c r="AF264">
        <f t="shared" ca="1" si="131"/>
        <v>1</v>
      </c>
      <c r="AG264" t="str">
        <f t="shared" ca="1" si="132"/>
        <v>割</v>
      </c>
      <c r="AH264">
        <f t="shared" ca="1" si="133"/>
        <v>8</v>
      </c>
      <c r="AI264" t="str">
        <f t="shared" ca="1" si="134"/>
        <v>分</v>
      </c>
      <c r="AJ264">
        <f t="shared" ca="1" si="135"/>
        <v>5</v>
      </c>
      <c r="AK264" t="str">
        <f t="shared" ca="1" si="136"/>
        <v>厘</v>
      </c>
      <c r="AL264">
        <v>5</v>
      </c>
      <c r="AM264" s="1">
        <f t="shared" ca="1" si="144"/>
        <v>37</v>
      </c>
      <c r="AN264">
        <v>200</v>
      </c>
      <c r="AO264" t="s">
        <v>278</v>
      </c>
      <c r="AP264" t="str">
        <f t="shared" ca="1" si="145"/>
        <v>何割</v>
      </c>
      <c r="AQ264" t="str">
        <f t="shared" ca="1" si="146"/>
        <v>何分</v>
      </c>
      <c r="AR264" t="str">
        <f t="shared" ca="1" si="147"/>
        <v>何厘</v>
      </c>
      <c r="AS264" t="s">
        <v>279</v>
      </c>
    </row>
    <row r="265" spans="1:45" x14ac:dyDescent="0.55000000000000004">
      <c r="A265" s="51" t="s">
        <v>60</v>
      </c>
      <c r="B265" s="51"/>
      <c r="C265" s="50" t="s">
        <v>284</v>
      </c>
      <c r="D265" s="50" t="str">
        <f t="shared" ca="1" si="87"/>
        <v>\\(\\quad 6889　の　10375　の何割何分何厘か。 \\)</v>
      </c>
      <c r="E265" s="50" t="str">
        <f t="shared" ca="1" si="88"/>
        <v>\\(\\quad 6割6分4厘 \\)</v>
      </c>
      <c r="F265" s="50" t="s">
        <v>62</v>
      </c>
      <c r="G265" s="50"/>
      <c r="H265" s="50">
        <v>48</v>
      </c>
      <c r="I265" s="89" t="str">
        <f t="shared" ca="1" si="77"/>
        <v>INSERT INTO math(tangen,question,answer,editor,date,count) VALUES('m4100','\\(\\quad 6889　の　10375　の何割何分何厘か。 \\)','\\(\\quad 6割6分4厘 \\)','harazono',NOW(),0);</v>
      </c>
      <c r="J265" s="78" t="s">
        <v>229</v>
      </c>
      <c r="K265">
        <f t="shared" ca="1" si="126"/>
        <v>6889</v>
      </c>
      <c r="M265" t="s">
        <v>256</v>
      </c>
      <c r="N265">
        <f t="shared" ca="1" si="127"/>
        <v>10375</v>
      </c>
      <c r="P265" t="str">
        <f t="shared" ca="1" si="137"/>
        <v>　の何割何分何厘か。</v>
      </c>
      <c r="Q265" t="s">
        <v>230</v>
      </c>
      <c r="S265" s="78" t="s">
        <v>229</v>
      </c>
      <c r="T265" s="1" t="str">
        <f t="shared" ca="1" si="128"/>
        <v>6割6分4厘</v>
      </c>
      <c r="U265" s="1"/>
      <c r="V265" t="s">
        <v>230</v>
      </c>
      <c r="W265" t="str">
        <f t="shared" ca="1" si="138"/>
        <v>\\(\\quad 6889　の　10375　の何割何分何厘か。 \\)</v>
      </c>
      <c r="X265" t="str">
        <f t="shared" ca="1" si="139"/>
        <v>\\(\\quad 6割6分4厘 \\)</v>
      </c>
      <c r="Y265">
        <f t="shared" ca="1" si="140"/>
        <v>664</v>
      </c>
      <c r="Z265">
        <f t="shared" ca="1" si="141"/>
        <v>6</v>
      </c>
      <c r="AA265" t="s">
        <v>273</v>
      </c>
      <c r="AB265">
        <f t="shared" ca="1" si="142"/>
        <v>6</v>
      </c>
      <c r="AC265" t="s">
        <v>272</v>
      </c>
      <c r="AD265">
        <f t="shared" ca="1" si="143"/>
        <v>4</v>
      </c>
      <c r="AE265" t="s">
        <v>271</v>
      </c>
      <c r="AF265">
        <f t="shared" ca="1" si="131"/>
        <v>6</v>
      </c>
      <c r="AG265" t="str">
        <f t="shared" ca="1" si="132"/>
        <v>割</v>
      </c>
      <c r="AH265">
        <f t="shared" ca="1" si="133"/>
        <v>6</v>
      </c>
      <c r="AI265" t="str">
        <f t="shared" ca="1" si="134"/>
        <v>分</v>
      </c>
      <c r="AJ265">
        <f t="shared" ca="1" si="135"/>
        <v>4</v>
      </c>
      <c r="AK265" t="str">
        <f t="shared" ca="1" si="136"/>
        <v>厘</v>
      </c>
      <c r="AL265">
        <v>8</v>
      </c>
      <c r="AM265" s="1">
        <f t="shared" ca="1" si="144"/>
        <v>83</v>
      </c>
      <c r="AN265">
        <v>125</v>
      </c>
      <c r="AO265" t="s">
        <v>278</v>
      </c>
      <c r="AP265" t="str">
        <f t="shared" ca="1" si="145"/>
        <v>何割</v>
      </c>
      <c r="AQ265" t="str">
        <f t="shared" ca="1" si="146"/>
        <v>何分</v>
      </c>
      <c r="AR265" t="str">
        <f t="shared" ca="1" si="147"/>
        <v>何厘</v>
      </c>
      <c r="AS265" t="s">
        <v>279</v>
      </c>
    </row>
    <row r="266" spans="1:45" x14ac:dyDescent="0.55000000000000004">
      <c r="A266" s="51" t="s">
        <v>60</v>
      </c>
      <c r="B266" s="51"/>
      <c r="C266" s="50" t="s">
        <v>284</v>
      </c>
      <c r="D266" s="50" t="str">
        <f t="shared" ca="1" si="87"/>
        <v>\\(\\quad 9801　の　9900　の何割何分か。 \\)</v>
      </c>
      <c r="E266" s="50" t="str">
        <f t="shared" ca="1" si="88"/>
        <v>\\(\\quad 9割9分 \\)</v>
      </c>
      <c r="F266" s="50" t="s">
        <v>62</v>
      </c>
      <c r="G266" s="50"/>
      <c r="H266" s="50">
        <v>49</v>
      </c>
      <c r="I266" s="89" t="str">
        <f t="shared" ca="1" si="77"/>
        <v>INSERT INTO math(tangen,question,answer,editor,date,count) VALUES('m4100','\\(\\quad 9801　の　9900　の何割何分か。 \\)','\\(\\quad 9割9分 \\)','harazono',NOW(),0);</v>
      </c>
      <c r="J266" s="78" t="s">
        <v>229</v>
      </c>
      <c r="K266">
        <f t="shared" ca="1" si="126"/>
        <v>9801</v>
      </c>
      <c r="M266" t="s">
        <v>256</v>
      </c>
      <c r="N266">
        <f t="shared" ca="1" si="127"/>
        <v>9900</v>
      </c>
      <c r="P266" t="str">
        <f t="shared" ca="1" si="137"/>
        <v>　の何割何分か。</v>
      </c>
      <c r="Q266" t="s">
        <v>230</v>
      </c>
      <c r="S266" s="78" t="s">
        <v>229</v>
      </c>
      <c r="T266" s="1" t="str">
        <f t="shared" ca="1" si="128"/>
        <v>9割9分</v>
      </c>
      <c r="U266" s="1"/>
      <c r="V266" t="s">
        <v>230</v>
      </c>
      <c r="W266" t="str">
        <f t="shared" ca="1" si="138"/>
        <v>\\(\\quad 9801　の　9900　の何割何分か。 \\)</v>
      </c>
      <c r="X266" t="str">
        <f t="shared" ca="1" si="139"/>
        <v>\\(\\quad 9割9分 \\)</v>
      </c>
      <c r="Y266">
        <f t="shared" ca="1" si="140"/>
        <v>990</v>
      </c>
      <c r="Z266">
        <f t="shared" ca="1" si="141"/>
        <v>9</v>
      </c>
      <c r="AA266" t="s">
        <v>273</v>
      </c>
      <c r="AB266">
        <f t="shared" ca="1" si="142"/>
        <v>9</v>
      </c>
      <c r="AC266" t="s">
        <v>272</v>
      </c>
      <c r="AD266">
        <f t="shared" ca="1" si="143"/>
        <v>0</v>
      </c>
      <c r="AE266" t="s">
        <v>271</v>
      </c>
      <c r="AF266">
        <f t="shared" ca="1" si="131"/>
        <v>9</v>
      </c>
      <c r="AG266" t="str">
        <f t="shared" ca="1" si="132"/>
        <v>割</v>
      </c>
      <c r="AH266">
        <f t="shared" ca="1" si="133"/>
        <v>9</v>
      </c>
      <c r="AI266" t="str">
        <f t="shared" ca="1" si="134"/>
        <v>分</v>
      </c>
      <c r="AJ266" t="str">
        <f t="shared" ca="1" si="135"/>
        <v/>
      </c>
      <c r="AK266" t="str">
        <f t="shared" ca="1" si="136"/>
        <v/>
      </c>
      <c r="AL266">
        <v>10</v>
      </c>
      <c r="AM266" s="1">
        <f t="shared" ca="1" si="144"/>
        <v>99</v>
      </c>
      <c r="AN266">
        <v>100</v>
      </c>
      <c r="AO266" t="s">
        <v>278</v>
      </c>
      <c r="AP266" t="str">
        <f t="shared" ca="1" si="145"/>
        <v>何割</v>
      </c>
      <c r="AQ266" t="str">
        <f t="shared" ca="1" si="146"/>
        <v>何分</v>
      </c>
      <c r="AR266" t="str">
        <f t="shared" ca="1" si="147"/>
        <v/>
      </c>
      <c r="AS266" t="s">
        <v>279</v>
      </c>
    </row>
    <row r="267" spans="1:45" x14ac:dyDescent="0.55000000000000004">
      <c r="A267" s="51" t="s">
        <v>60</v>
      </c>
      <c r="B267" s="51"/>
      <c r="C267" s="50" t="s">
        <v>284</v>
      </c>
      <c r="D267" s="50" t="str">
        <f t="shared" ca="1" si="87"/>
        <v>\\(\\quad 1156　の　1700　の何割何分か。 \\)</v>
      </c>
      <c r="E267" s="50" t="str">
        <f t="shared" ca="1" si="88"/>
        <v>\\(\\quad 6割8分 \\)</v>
      </c>
      <c r="F267" s="50" t="s">
        <v>62</v>
      </c>
      <c r="G267" s="50"/>
      <c r="H267" s="50">
        <v>50</v>
      </c>
      <c r="I267" s="89" t="str">
        <f t="shared" ca="1" si="77"/>
        <v>INSERT INTO math(tangen,question,answer,editor,date,count) VALUES('m4100','\\(\\quad 1156　の　1700　の何割何分か。 \\)','\\(\\quad 6割8分 \\)','harazono',NOW(),0);</v>
      </c>
      <c r="J267" s="78" t="s">
        <v>229</v>
      </c>
      <c r="K267">
        <f t="shared" ca="1" si="126"/>
        <v>1156</v>
      </c>
      <c r="M267" t="s">
        <v>256</v>
      </c>
      <c r="N267">
        <f t="shared" ca="1" si="127"/>
        <v>1700</v>
      </c>
      <c r="P267" t="str">
        <f t="shared" ca="1" si="137"/>
        <v>　の何割何分か。</v>
      </c>
      <c r="Q267" t="s">
        <v>230</v>
      </c>
      <c r="S267" s="78" t="s">
        <v>229</v>
      </c>
      <c r="T267" s="1" t="str">
        <f t="shared" ca="1" si="128"/>
        <v>6割8分</v>
      </c>
      <c r="U267" s="1"/>
      <c r="V267" t="s">
        <v>230</v>
      </c>
      <c r="W267" t="str">
        <f t="shared" ca="1" si="138"/>
        <v>\\(\\quad 1156　の　1700　の何割何分か。 \\)</v>
      </c>
      <c r="X267" t="str">
        <f t="shared" ca="1" si="139"/>
        <v>\\(\\quad 6割8分 \\)</v>
      </c>
      <c r="Y267">
        <f t="shared" ca="1" si="140"/>
        <v>680</v>
      </c>
      <c r="Z267">
        <f t="shared" ca="1" si="141"/>
        <v>6</v>
      </c>
      <c r="AA267" t="s">
        <v>273</v>
      </c>
      <c r="AB267">
        <f t="shared" ca="1" si="142"/>
        <v>8</v>
      </c>
      <c r="AC267" t="s">
        <v>272</v>
      </c>
      <c r="AD267">
        <f t="shared" ca="1" si="143"/>
        <v>0</v>
      </c>
      <c r="AE267" t="s">
        <v>271</v>
      </c>
      <c r="AF267">
        <f t="shared" ca="1" si="131"/>
        <v>6</v>
      </c>
      <c r="AG267" t="str">
        <f t="shared" ca="1" si="132"/>
        <v>割</v>
      </c>
      <c r="AH267">
        <f t="shared" ca="1" si="133"/>
        <v>8</v>
      </c>
      <c r="AI267" t="str">
        <f t="shared" ca="1" si="134"/>
        <v>分</v>
      </c>
      <c r="AJ267" t="str">
        <f t="shared" ca="1" si="135"/>
        <v/>
      </c>
      <c r="AK267" t="str">
        <f t="shared" ca="1" si="136"/>
        <v/>
      </c>
      <c r="AL267">
        <v>20</v>
      </c>
      <c r="AM267" s="1">
        <f t="shared" ca="1" si="144"/>
        <v>34</v>
      </c>
      <c r="AN267">
        <v>50</v>
      </c>
      <c r="AO267" t="s">
        <v>278</v>
      </c>
      <c r="AP267" t="str">
        <f t="shared" ca="1" si="145"/>
        <v>何割</v>
      </c>
      <c r="AQ267" t="str">
        <f t="shared" ca="1" si="146"/>
        <v>何分</v>
      </c>
      <c r="AR267" t="str">
        <f t="shared" ca="1" si="147"/>
        <v/>
      </c>
      <c r="AS267" t="s">
        <v>279</v>
      </c>
    </row>
    <row r="268" spans="1:45" x14ac:dyDescent="0.55000000000000004">
      <c r="A268" s="51" t="s">
        <v>60</v>
      </c>
      <c r="B268" s="51"/>
      <c r="C268" s="50" t="s">
        <v>284</v>
      </c>
      <c r="D268" s="50" t="str">
        <f t="shared" ca="1" si="87"/>
        <v>\\(\\quad 81　の　360　の何割何分何厘か。 \\)</v>
      </c>
      <c r="E268" s="50" t="str">
        <f t="shared" ca="1" si="88"/>
        <v>\\(\\quad 2割2分5厘 \\)</v>
      </c>
      <c r="F268" s="50" t="s">
        <v>62</v>
      </c>
      <c r="G268" s="50"/>
      <c r="H268" s="50">
        <v>51</v>
      </c>
      <c r="I268" s="89" t="str">
        <f t="shared" ca="1" si="77"/>
        <v>INSERT INTO math(tangen,question,answer,editor,date,count) VALUES('m4100','\\(\\quad 81　の　360　の何割何分何厘か。 \\)','\\(\\quad 2割2分5厘 \\)','harazono',NOW(),0);</v>
      </c>
      <c r="J268" s="78" t="s">
        <v>229</v>
      </c>
      <c r="K268">
        <f t="shared" ca="1" si="126"/>
        <v>81</v>
      </c>
      <c r="M268" t="s">
        <v>256</v>
      </c>
      <c r="N268">
        <f t="shared" ca="1" si="127"/>
        <v>360</v>
      </c>
      <c r="P268" t="str">
        <f t="shared" ca="1" si="137"/>
        <v>　の何割何分何厘か。</v>
      </c>
      <c r="Q268" t="s">
        <v>230</v>
      </c>
      <c r="S268" s="78" t="s">
        <v>229</v>
      </c>
      <c r="T268" s="1" t="str">
        <f t="shared" ca="1" si="128"/>
        <v>2割2分5厘</v>
      </c>
      <c r="U268" s="1"/>
      <c r="V268" t="s">
        <v>274</v>
      </c>
      <c r="W268" t="str">
        <f t="shared" ca="1" si="138"/>
        <v>\\(\\quad 81　の　360　の何割何分何厘か。 \\)</v>
      </c>
      <c r="X268" t="str">
        <f t="shared" ca="1" si="139"/>
        <v>\\(\\quad 2割2分5厘 \\)</v>
      </c>
      <c r="Y268">
        <f t="shared" ca="1" si="140"/>
        <v>225</v>
      </c>
      <c r="Z268">
        <f t="shared" ca="1" si="141"/>
        <v>2</v>
      </c>
      <c r="AA268" t="s">
        <v>273</v>
      </c>
      <c r="AB268">
        <f t="shared" ca="1" si="142"/>
        <v>2</v>
      </c>
      <c r="AC268" t="s">
        <v>272</v>
      </c>
      <c r="AD268">
        <f t="shared" ca="1" si="143"/>
        <v>5</v>
      </c>
      <c r="AE268" t="s">
        <v>271</v>
      </c>
      <c r="AF268">
        <f t="shared" ca="1" si="131"/>
        <v>2</v>
      </c>
      <c r="AG268" t="str">
        <f t="shared" ca="1" si="132"/>
        <v>割</v>
      </c>
      <c r="AH268">
        <f t="shared" ca="1" si="133"/>
        <v>2</v>
      </c>
      <c r="AI268" t="str">
        <f t="shared" ca="1" si="134"/>
        <v>分</v>
      </c>
      <c r="AJ268">
        <f t="shared" ca="1" si="135"/>
        <v>5</v>
      </c>
      <c r="AK268" t="str">
        <f t="shared" ca="1" si="136"/>
        <v>厘</v>
      </c>
      <c r="AL268">
        <v>25</v>
      </c>
      <c r="AM268" s="1">
        <f t="shared" ca="1" si="144"/>
        <v>9</v>
      </c>
      <c r="AN268">
        <v>40</v>
      </c>
      <c r="AO268" t="s">
        <v>278</v>
      </c>
      <c r="AP268" t="str">
        <f t="shared" ca="1" si="145"/>
        <v>何割</v>
      </c>
      <c r="AQ268" t="str">
        <f t="shared" ca="1" si="146"/>
        <v>何分</v>
      </c>
      <c r="AR268" t="str">
        <f t="shared" ca="1" si="147"/>
        <v>何厘</v>
      </c>
      <c r="AS268" t="s">
        <v>279</v>
      </c>
    </row>
    <row r="269" spans="1:45" x14ac:dyDescent="0.55000000000000004">
      <c r="A269" s="51" t="s">
        <v>60</v>
      </c>
      <c r="B269" s="51"/>
      <c r="C269" s="50" t="s">
        <v>284</v>
      </c>
      <c r="D269" s="50" t="str">
        <f t="shared" ca="1" si="87"/>
        <v>\\(\\quad 49　の　175　の何割何分か。 \\)</v>
      </c>
      <c r="E269" s="50" t="str">
        <f t="shared" ca="1" si="88"/>
        <v>\\(\\quad 2割8分 \\)</v>
      </c>
      <c r="F269" s="50" t="s">
        <v>62</v>
      </c>
      <c r="G269" s="50"/>
      <c r="H269" s="50">
        <v>52</v>
      </c>
      <c r="I269" s="89" t="str">
        <f t="shared" ca="1" si="77"/>
        <v>INSERT INTO math(tangen,question,answer,editor,date,count) VALUES('m4100','\\(\\quad 49　の　175　の何割何分か。 \\)','\\(\\quad 2割8分 \\)','harazono',NOW(),0);</v>
      </c>
      <c r="J269" s="78" t="s">
        <v>229</v>
      </c>
      <c r="K269">
        <f t="shared" ca="1" si="126"/>
        <v>49.000000000000007</v>
      </c>
      <c r="M269" t="s">
        <v>256</v>
      </c>
      <c r="N269">
        <f t="shared" ca="1" si="127"/>
        <v>175</v>
      </c>
      <c r="P269" t="str">
        <f t="shared" ca="1" si="137"/>
        <v>　の何割何分か。</v>
      </c>
      <c r="Q269" t="s">
        <v>230</v>
      </c>
      <c r="S269" s="78" t="s">
        <v>229</v>
      </c>
      <c r="T269" s="1" t="str">
        <f t="shared" ca="1" si="128"/>
        <v>2割8分</v>
      </c>
      <c r="U269" s="1"/>
      <c r="V269" t="s">
        <v>230</v>
      </c>
      <c r="W269" t="str">
        <f t="shared" ca="1" si="138"/>
        <v>\\(\\quad 49　の　175　の何割何分か。 \\)</v>
      </c>
      <c r="X269" t="str">
        <f t="shared" ca="1" si="139"/>
        <v>\\(\\quad 2割8分 \\)</v>
      </c>
      <c r="Y269">
        <f t="shared" ca="1" si="140"/>
        <v>280</v>
      </c>
      <c r="Z269">
        <f t="shared" ca="1" si="141"/>
        <v>2</v>
      </c>
      <c r="AA269" t="s">
        <v>273</v>
      </c>
      <c r="AB269">
        <f t="shared" ca="1" si="142"/>
        <v>8</v>
      </c>
      <c r="AC269" t="s">
        <v>272</v>
      </c>
      <c r="AD269">
        <f t="shared" ca="1" si="143"/>
        <v>0</v>
      </c>
      <c r="AE269" t="s">
        <v>271</v>
      </c>
      <c r="AF269">
        <f t="shared" ca="1" si="131"/>
        <v>2</v>
      </c>
      <c r="AG269" t="str">
        <f t="shared" ca="1" si="132"/>
        <v>割</v>
      </c>
      <c r="AH269">
        <f t="shared" ca="1" si="133"/>
        <v>8</v>
      </c>
      <c r="AI269" t="str">
        <f t="shared" ca="1" si="134"/>
        <v>分</v>
      </c>
      <c r="AJ269" t="str">
        <f t="shared" ca="1" si="135"/>
        <v/>
      </c>
      <c r="AK269" t="str">
        <f t="shared" ca="1" si="136"/>
        <v/>
      </c>
      <c r="AL269">
        <v>40</v>
      </c>
      <c r="AM269" s="1">
        <f t="shared" ca="1" si="144"/>
        <v>7</v>
      </c>
      <c r="AN269">
        <v>25</v>
      </c>
      <c r="AO269" t="s">
        <v>278</v>
      </c>
      <c r="AP269" t="str">
        <f t="shared" ca="1" si="145"/>
        <v>何割</v>
      </c>
      <c r="AQ269" t="str">
        <f t="shared" ca="1" si="146"/>
        <v>何分</v>
      </c>
      <c r="AR269" t="str">
        <f t="shared" ca="1" si="147"/>
        <v/>
      </c>
      <c r="AS269" t="s">
        <v>279</v>
      </c>
    </row>
    <row r="270" spans="1:45" x14ac:dyDescent="0.55000000000000004">
      <c r="A270" s="51" t="s">
        <v>60</v>
      </c>
      <c r="B270" s="51"/>
      <c r="C270" s="50" t="s">
        <v>284</v>
      </c>
      <c r="D270" s="50" t="str">
        <f t="shared" ca="1" si="87"/>
        <v>\\(\\quad 225　の　300　の何割何分か。 \\)</v>
      </c>
      <c r="E270" s="50" t="str">
        <f t="shared" ca="1" si="88"/>
        <v>\\(\\quad 7割5分 \\)</v>
      </c>
      <c r="F270" s="50" t="s">
        <v>62</v>
      </c>
      <c r="G270" s="50"/>
      <c r="H270" s="50">
        <v>53</v>
      </c>
      <c r="I270" s="89" t="str">
        <f t="shared" ca="1" si="77"/>
        <v>INSERT INTO math(tangen,question,answer,editor,date,count) VALUES('m4100','\\(\\quad 225　の　300　の何割何分か。 \\)','\\(\\quad 7割5分 \\)','harazono',NOW(),0);</v>
      </c>
      <c r="J270" s="78" t="s">
        <v>229</v>
      </c>
      <c r="K270">
        <f t="shared" ca="1" si="126"/>
        <v>225</v>
      </c>
      <c r="M270" t="s">
        <v>256</v>
      </c>
      <c r="N270">
        <f t="shared" ca="1" si="127"/>
        <v>300</v>
      </c>
      <c r="P270" t="str">
        <f t="shared" ca="1" si="137"/>
        <v>　の何割何分か。</v>
      </c>
      <c r="Q270" t="s">
        <v>230</v>
      </c>
      <c r="S270" s="78" t="s">
        <v>229</v>
      </c>
      <c r="T270" s="1" t="str">
        <f t="shared" ca="1" si="128"/>
        <v>7割5分</v>
      </c>
      <c r="U270" s="1"/>
      <c r="V270" t="s">
        <v>230</v>
      </c>
      <c r="W270" t="str">
        <f t="shared" ca="1" si="138"/>
        <v>\\(\\quad 225　の　300　の何割何分か。 \\)</v>
      </c>
      <c r="X270" t="str">
        <f t="shared" ca="1" si="139"/>
        <v>\\(\\quad 7割5分 \\)</v>
      </c>
      <c r="Y270">
        <f t="shared" ca="1" si="140"/>
        <v>750</v>
      </c>
      <c r="Z270">
        <f t="shared" ca="1" si="141"/>
        <v>7</v>
      </c>
      <c r="AA270" t="s">
        <v>273</v>
      </c>
      <c r="AB270">
        <f t="shared" ca="1" si="142"/>
        <v>5</v>
      </c>
      <c r="AC270" t="s">
        <v>272</v>
      </c>
      <c r="AD270">
        <f t="shared" ca="1" si="143"/>
        <v>0</v>
      </c>
      <c r="AE270" t="s">
        <v>271</v>
      </c>
      <c r="AF270">
        <f t="shared" ca="1" si="131"/>
        <v>7</v>
      </c>
      <c r="AG270" t="str">
        <f t="shared" ca="1" si="132"/>
        <v>割</v>
      </c>
      <c r="AH270">
        <f t="shared" ca="1" si="133"/>
        <v>5</v>
      </c>
      <c r="AI270" t="str">
        <f t="shared" ca="1" si="134"/>
        <v>分</v>
      </c>
      <c r="AJ270" t="str">
        <f t="shared" ca="1" si="135"/>
        <v/>
      </c>
      <c r="AK270" t="str">
        <f t="shared" ca="1" si="136"/>
        <v/>
      </c>
      <c r="AL270">
        <v>50</v>
      </c>
      <c r="AM270" s="1">
        <f t="shared" ca="1" si="144"/>
        <v>15</v>
      </c>
      <c r="AN270">
        <v>20</v>
      </c>
      <c r="AO270" t="s">
        <v>278</v>
      </c>
      <c r="AP270" t="str">
        <f t="shared" ca="1" si="145"/>
        <v>何割</v>
      </c>
      <c r="AQ270" t="str">
        <f t="shared" ca="1" si="146"/>
        <v>何分</v>
      </c>
      <c r="AR270" t="str">
        <f t="shared" ca="1" si="147"/>
        <v/>
      </c>
      <c r="AS270" t="s">
        <v>279</v>
      </c>
    </row>
    <row r="271" spans="1:45" x14ac:dyDescent="0.55000000000000004">
      <c r="A271" s="51" t="s">
        <v>60</v>
      </c>
      <c r="B271" s="51"/>
      <c r="C271" s="50" t="s">
        <v>284</v>
      </c>
      <c r="D271" s="50" t="str">
        <f t="shared" ca="1" si="87"/>
        <v>\\(\\quad 81　の　90　の何割か。 \\)</v>
      </c>
      <c r="E271" s="50" t="str">
        <f t="shared" ca="1" si="88"/>
        <v>\\(\\quad 9割 \\)</v>
      </c>
      <c r="F271" s="50" t="s">
        <v>62</v>
      </c>
      <c r="G271" s="50"/>
      <c r="H271" s="50">
        <v>54</v>
      </c>
      <c r="I271" s="89" t="str">
        <f t="shared" ca="1" si="77"/>
        <v>INSERT INTO math(tangen,question,answer,editor,date,count) VALUES('m4100','\\(\\quad 81　の　90　の何割か。 \\)','\\(\\quad 9割 \\)','harazono',NOW(),0);</v>
      </c>
      <c r="J271" s="78" t="s">
        <v>229</v>
      </c>
      <c r="K271">
        <f t="shared" ca="1" si="126"/>
        <v>81</v>
      </c>
      <c r="M271" t="s">
        <v>256</v>
      </c>
      <c r="N271">
        <f t="shared" ca="1" si="127"/>
        <v>90</v>
      </c>
      <c r="P271" t="str">
        <f t="shared" ca="1" si="137"/>
        <v>　の何割か。</v>
      </c>
      <c r="Q271" t="s">
        <v>230</v>
      </c>
      <c r="S271" s="78" t="s">
        <v>229</v>
      </c>
      <c r="T271" s="1" t="str">
        <f t="shared" ca="1" si="128"/>
        <v>9割</v>
      </c>
      <c r="U271" s="1"/>
      <c r="V271" t="s">
        <v>230</v>
      </c>
      <c r="W271" t="str">
        <f t="shared" ca="1" si="138"/>
        <v>\\(\\quad 81　の　90　の何割か。 \\)</v>
      </c>
      <c r="X271" t="str">
        <f t="shared" ca="1" si="139"/>
        <v>\\(\\quad 9割 \\)</v>
      </c>
      <c r="Y271">
        <f t="shared" ca="1" si="140"/>
        <v>900</v>
      </c>
      <c r="Z271">
        <f t="shared" ca="1" si="141"/>
        <v>9</v>
      </c>
      <c r="AA271" t="s">
        <v>273</v>
      </c>
      <c r="AB271">
        <f t="shared" ca="1" si="142"/>
        <v>0</v>
      </c>
      <c r="AC271" t="s">
        <v>272</v>
      </c>
      <c r="AD271">
        <f t="shared" ca="1" si="143"/>
        <v>0</v>
      </c>
      <c r="AE271" t="s">
        <v>271</v>
      </c>
      <c r="AF271">
        <f t="shared" ca="1" si="131"/>
        <v>9</v>
      </c>
      <c r="AG271" t="str">
        <f t="shared" ca="1" si="132"/>
        <v>割</v>
      </c>
      <c r="AH271" t="str">
        <f t="shared" ca="1" si="133"/>
        <v/>
      </c>
      <c r="AI271" t="str">
        <f t="shared" ca="1" si="134"/>
        <v/>
      </c>
      <c r="AJ271" t="str">
        <f t="shared" ca="1" si="135"/>
        <v/>
      </c>
      <c r="AK271" t="str">
        <f t="shared" ca="1" si="136"/>
        <v/>
      </c>
      <c r="AL271">
        <v>100</v>
      </c>
      <c r="AM271" s="1">
        <f t="shared" ca="1" si="144"/>
        <v>9</v>
      </c>
      <c r="AN271">
        <v>10</v>
      </c>
      <c r="AO271" t="s">
        <v>278</v>
      </c>
      <c r="AP271" t="str">
        <f t="shared" ca="1" si="145"/>
        <v>何割</v>
      </c>
      <c r="AQ271" t="str">
        <f t="shared" ca="1" si="146"/>
        <v/>
      </c>
      <c r="AR271" t="str">
        <f t="shared" ca="1" si="147"/>
        <v/>
      </c>
      <c r="AS271" t="s">
        <v>279</v>
      </c>
    </row>
    <row r="272" spans="1:45" x14ac:dyDescent="0.55000000000000004">
      <c r="A272" s="51" t="s">
        <v>60</v>
      </c>
      <c r="B272" s="51"/>
      <c r="C272" s="50" t="s">
        <v>284</v>
      </c>
      <c r="D272" s="50" t="str">
        <f t="shared" ca="1" si="87"/>
        <v>\\(\\quad 9　の　24　の何割何分何厘か。 \\)</v>
      </c>
      <c r="E272" s="50" t="str">
        <f t="shared" ca="1" si="88"/>
        <v>\\(\\quad 3割7分5厘 \\)</v>
      </c>
      <c r="F272" s="50" t="s">
        <v>62</v>
      </c>
      <c r="G272" s="50"/>
      <c r="H272" s="50">
        <v>55</v>
      </c>
      <c r="I272" s="89" t="str">
        <f t="shared" ca="1" si="77"/>
        <v>INSERT INTO math(tangen,question,answer,editor,date,count) VALUES('m4100','\\(\\quad 9　の　24　の何割何分何厘か。 \\)','\\(\\quad 3割7分5厘 \\)','harazono',NOW(),0);</v>
      </c>
      <c r="J272" s="78" t="s">
        <v>229</v>
      </c>
      <c r="K272">
        <f t="shared" ca="1" si="126"/>
        <v>9</v>
      </c>
      <c r="M272" t="s">
        <v>256</v>
      </c>
      <c r="N272">
        <f t="shared" ca="1" si="127"/>
        <v>24</v>
      </c>
      <c r="P272" t="str">
        <f t="shared" ca="1" si="137"/>
        <v>　の何割何分何厘か。</v>
      </c>
      <c r="Q272" t="s">
        <v>230</v>
      </c>
      <c r="S272" s="78" t="s">
        <v>229</v>
      </c>
      <c r="T272" s="1" t="str">
        <f t="shared" ca="1" si="128"/>
        <v>3割7分5厘</v>
      </c>
      <c r="U272" s="1"/>
      <c r="V272" t="s">
        <v>230</v>
      </c>
      <c r="W272" t="str">
        <f t="shared" ca="1" si="138"/>
        <v>\\(\\quad 9　の　24　の何割何分何厘か。 \\)</v>
      </c>
      <c r="X272" t="str">
        <f t="shared" ca="1" si="139"/>
        <v>\\(\\quad 3割7分5厘 \\)</v>
      </c>
      <c r="Y272">
        <f t="shared" ca="1" si="140"/>
        <v>375</v>
      </c>
      <c r="Z272">
        <f t="shared" ca="1" si="141"/>
        <v>3</v>
      </c>
      <c r="AA272" t="s">
        <v>273</v>
      </c>
      <c r="AB272">
        <f t="shared" ca="1" si="142"/>
        <v>7</v>
      </c>
      <c r="AC272" t="s">
        <v>272</v>
      </c>
      <c r="AD272">
        <f t="shared" ca="1" si="143"/>
        <v>5</v>
      </c>
      <c r="AE272" t="s">
        <v>271</v>
      </c>
      <c r="AF272">
        <f t="shared" ca="1" si="131"/>
        <v>3</v>
      </c>
      <c r="AG272" t="str">
        <f t="shared" ca="1" si="132"/>
        <v>割</v>
      </c>
      <c r="AH272">
        <f t="shared" ca="1" si="133"/>
        <v>7</v>
      </c>
      <c r="AI272" t="str">
        <f t="shared" ca="1" si="134"/>
        <v>分</v>
      </c>
      <c r="AJ272">
        <f t="shared" ca="1" si="135"/>
        <v>5</v>
      </c>
      <c r="AK272" t="str">
        <f t="shared" ca="1" si="136"/>
        <v>厘</v>
      </c>
      <c r="AL272">
        <v>125</v>
      </c>
      <c r="AM272" s="1">
        <f t="shared" ca="1" si="144"/>
        <v>3</v>
      </c>
      <c r="AN272">
        <v>8</v>
      </c>
      <c r="AO272" t="s">
        <v>278</v>
      </c>
      <c r="AP272" t="str">
        <f t="shared" ca="1" si="145"/>
        <v>何割</v>
      </c>
      <c r="AQ272" t="str">
        <f t="shared" ca="1" si="146"/>
        <v>何分</v>
      </c>
      <c r="AR272" t="str">
        <f t="shared" ca="1" si="147"/>
        <v>何厘</v>
      </c>
      <c r="AS272" t="s">
        <v>279</v>
      </c>
    </row>
    <row r="273" spans="1:45" x14ac:dyDescent="0.55000000000000004">
      <c r="A273" s="51" t="s">
        <v>60</v>
      </c>
      <c r="B273" s="51"/>
      <c r="C273" s="50" t="s">
        <v>284</v>
      </c>
      <c r="D273" s="50" t="str">
        <f t="shared" ca="1" si="87"/>
        <v>\\(\\quad 16　の　20　の何割か。 \\)</v>
      </c>
      <c r="E273" s="50" t="str">
        <f t="shared" ca="1" si="88"/>
        <v>\\(\\quad 8割 \\)</v>
      </c>
      <c r="F273" s="50" t="s">
        <v>62</v>
      </c>
      <c r="G273" s="50"/>
      <c r="H273" s="50">
        <v>56</v>
      </c>
      <c r="I273" s="89" t="str">
        <f t="shared" ca="1" si="77"/>
        <v>INSERT INTO math(tangen,question,answer,editor,date,count) VALUES('m4100','\\(\\quad 16　の　20　の何割か。 \\)','\\(\\quad 8割 \\)','harazono',NOW(),0);</v>
      </c>
      <c r="J273" s="78" t="s">
        <v>229</v>
      </c>
      <c r="K273">
        <f t="shared" ca="1" si="126"/>
        <v>16</v>
      </c>
      <c r="M273" t="s">
        <v>256</v>
      </c>
      <c r="N273">
        <f t="shared" ca="1" si="127"/>
        <v>20</v>
      </c>
      <c r="P273" t="str">
        <f t="shared" ca="1" si="137"/>
        <v>　の何割か。</v>
      </c>
      <c r="Q273" t="s">
        <v>230</v>
      </c>
      <c r="S273" s="78" t="s">
        <v>229</v>
      </c>
      <c r="T273" s="1" t="str">
        <f t="shared" ca="1" si="128"/>
        <v>8割</v>
      </c>
      <c r="U273" s="1"/>
      <c r="V273" t="s">
        <v>230</v>
      </c>
      <c r="W273" t="str">
        <f t="shared" ca="1" si="138"/>
        <v>\\(\\quad 16　の　20　の何割か。 \\)</v>
      </c>
      <c r="X273" t="str">
        <f t="shared" ca="1" si="139"/>
        <v>\\(\\quad 8割 \\)</v>
      </c>
      <c r="Y273">
        <f t="shared" ca="1" si="140"/>
        <v>800</v>
      </c>
      <c r="Z273">
        <f t="shared" ca="1" si="141"/>
        <v>8</v>
      </c>
      <c r="AA273" t="s">
        <v>273</v>
      </c>
      <c r="AB273">
        <f t="shared" ca="1" si="142"/>
        <v>0</v>
      </c>
      <c r="AC273" t="s">
        <v>272</v>
      </c>
      <c r="AD273">
        <f t="shared" ca="1" si="143"/>
        <v>0</v>
      </c>
      <c r="AE273" t="s">
        <v>271</v>
      </c>
      <c r="AF273">
        <f t="shared" ca="1" si="131"/>
        <v>8</v>
      </c>
      <c r="AG273" t="str">
        <f t="shared" ca="1" si="132"/>
        <v>割</v>
      </c>
      <c r="AH273" t="str">
        <f t="shared" ca="1" si="133"/>
        <v/>
      </c>
      <c r="AI273" t="str">
        <f t="shared" ca="1" si="134"/>
        <v/>
      </c>
      <c r="AJ273" t="str">
        <f t="shared" ca="1" si="135"/>
        <v/>
      </c>
      <c r="AK273" t="str">
        <f t="shared" ca="1" si="136"/>
        <v/>
      </c>
      <c r="AL273">
        <v>200</v>
      </c>
      <c r="AM273" s="1">
        <f t="shared" ca="1" si="144"/>
        <v>4</v>
      </c>
      <c r="AN273">
        <v>5</v>
      </c>
      <c r="AO273" t="s">
        <v>278</v>
      </c>
      <c r="AP273" t="str">
        <f t="shared" ca="1" si="145"/>
        <v>何割</v>
      </c>
      <c r="AQ273" t="str">
        <f t="shared" ca="1" si="146"/>
        <v/>
      </c>
      <c r="AR273" t="str">
        <f t="shared" ca="1" si="147"/>
        <v/>
      </c>
      <c r="AS273" t="s">
        <v>279</v>
      </c>
    </row>
    <row r="274" spans="1:45" x14ac:dyDescent="0.55000000000000004">
      <c r="A274" s="51" t="s">
        <v>60</v>
      </c>
      <c r="B274" s="51"/>
      <c r="C274" s="50" t="s">
        <v>284</v>
      </c>
      <c r="D274" s="50" t="str">
        <f t="shared" ca="1" si="87"/>
        <v>\\(\\quad 4　の　8　の何割か。 \\)</v>
      </c>
      <c r="E274" s="50" t="str">
        <f t="shared" ca="1" si="88"/>
        <v>\\(\\quad 5割 \\)</v>
      </c>
      <c r="F274" s="50" t="s">
        <v>62</v>
      </c>
      <c r="G274" s="50"/>
      <c r="H274" s="50">
        <v>57</v>
      </c>
      <c r="I274" s="89" t="str">
        <f t="shared" ca="1" si="77"/>
        <v>INSERT INTO math(tangen,question,answer,editor,date,count) VALUES('m4100','\\(\\quad 4　の　8　の何割か。 \\)','\\(\\quad 5割 \\)','harazono',NOW(),0);</v>
      </c>
      <c r="J274" s="78" t="s">
        <v>229</v>
      </c>
      <c r="K274">
        <f t="shared" ca="1" si="126"/>
        <v>4</v>
      </c>
      <c r="M274" t="s">
        <v>256</v>
      </c>
      <c r="N274">
        <f t="shared" ca="1" si="127"/>
        <v>8</v>
      </c>
      <c r="P274" t="str">
        <f t="shared" ca="1" si="137"/>
        <v>　の何割か。</v>
      </c>
      <c r="Q274" t="s">
        <v>230</v>
      </c>
      <c r="S274" s="78" t="s">
        <v>229</v>
      </c>
      <c r="T274" s="1" t="str">
        <f t="shared" ca="1" si="128"/>
        <v>5割</v>
      </c>
      <c r="U274" s="1"/>
      <c r="V274" t="s">
        <v>230</v>
      </c>
      <c r="W274" t="str">
        <f t="shared" ca="1" si="138"/>
        <v>\\(\\quad 4　の　8　の何割か。 \\)</v>
      </c>
      <c r="X274" t="str">
        <f t="shared" ca="1" si="139"/>
        <v>\\(\\quad 5割 \\)</v>
      </c>
      <c r="Y274">
        <f t="shared" ca="1" si="140"/>
        <v>500</v>
      </c>
      <c r="Z274">
        <f t="shared" ca="1" si="141"/>
        <v>5</v>
      </c>
      <c r="AA274" t="s">
        <v>273</v>
      </c>
      <c r="AB274">
        <f t="shared" ca="1" si="142"/>
        <v>0</v>
      </c>
      <c r="AC274" t="s">
        <v>272</v>
      </c>
      <c r="AD274">
        <f t="shared" ca="1" si="143"/>
        <v>0</v>
      </c>
      <c r="AE274" t="s">
        <v>271</v>
      </c>
      <c r="AF274">
        <f t="shared" ca="1" si="131"/>
        <v>5</v>
      </c>
      <c r="AG274" t="str">
        <f t="shared" ca="1" si="132"/>
        <v>割</v>
      </c>
      <c r="AH274" t="str">
        <f t="shared" ca="1" si="133"/>
        <v/>
      </c>
      <c r="AI274" t="str">
        <f t="shared" ca="1" si="134"/>
        <v/>
      </c>
      <c r="AJ274" t="str">
        <f t="shared" ca="1" si="135"/>
        <v/>
      </c>
      <c r="AK274" t="str">
        <f t="shared" ca="1" si="136"/>
        <v/>
      </c>
      <c r="AL274">
        <v>250</v>
      </c>
      <c r="AM274" s="1">
        <f t="shared" ca="1" si="144"/>
        <v>2</v>
      </c>
      <c r="AN274">
        <v>4</v>
      </c>
      <c r="AO274" t="s">
        <v>278</v>
      </c>
      <c r="AP274" t="str">
        <f t="shared" ca="1" si="145"/>
        <v>何割</v>
      </c>
      <c r="AQ274" t="str">
        <f t="shared" ca="1" si="146"/>
        <v/>
      </c>
      <c r="AR274" t="str">
        <f t="shared" ca="1" si="147"/>
        <v/>
      </c>
      <c r="AS274" t="s">
        <v>279</v>
      </c>
    </row>
    <row r="275" spans="1:45" x14ac:dyDescent="0.55000000000000004">
      <c r="A275" s="51" t="s">
        <v>60</v>
      </c>
      <c r="B275" s="51"/>
      <c r="C275" s="50" t="s">
        <v>284</v>
      </c>
      <c r="D275" s="50" t="str">
        <f t="shared" ca="1" si="87"/>
        <v>\\(\\quad 4　の　4　の何割か。 \\)</v>
      </c>
      <c r="E275" s="50" t="str">
        <f t="shared" ca="1" si="88"/>
        <v>\\(\\quad 10割 \\)</v>
      </c>
      <c r="F275" s="50" t="s">
        <v>62</v>
      </c>
      <c r="G275" s="50"/>
      <c r="H275" s="50">
        <v>58</v>
      </c>
      <c r="I275" s="89" t="str">
        <f t="shared" ca="1" si="77"/>
        <v>INSERT INTO math(tangen,question,answer,editor,date,count) VALUES('m4100','\\(\\quad 4　の　4　の何割か。 \\)','\\(\\quad 10割 \\)','harazono',NOW(),0);</v>
      </c>
      <c r="J275" s="78" t="s">
        <v>229</v>
      </c>
      <c r="K275">
        <f t="shared" ca="1" si="126"/>
        <v>4</v>
      </c>
      <c r="M275" t="s">
        <v>256</v>
      </c>
      <c r="N275">
        <f t="shared" ca="1" si="127"/>
        <v>4</v>
      </c>
      <c r="P275" t="str">
        <f t="shared" ca="1" si="137"/>
        <v>　の何割か。</v>
      </c>
      <c r="Q275" t="s">
        <v>230</v>
      </c>
      <c r="S275" s="78" t="s">
        <v>229</v>
      </c>
      <c r="T275" s="1" t="str">
        <f t="shared" ca="1" si="128"/>
        <v>10割</v>
      </c>
      <c r="U275" s="1"/>
      <c r="V275" t="s">
        <v>230</v>
      </c>
      <c r="W275" t="str">
        <f t="shared" ca="1" si="138"/>
        <v>\\(\\quad 4　の　4　の何割か。 \\)</v>
      </c>
      <c r="X275" t="str">
        <f t="shared" ca="1" si="139"/>
        <v>\\(\\quad 10割 \\)</v>
      </c>
      <c r="Y275">
        <f t="shared" ca="1" si="140"/>
        <v>1000</v>
      </c>
      <c r="Z275">
        <f t="shared" ca="1" si="141"/>
        <v>10</v>
      </c>
      <c r="AA275" t="s">
        <v>273</v>
      </c>
      <c r="AB275">
        <f t="shared" ca="1" si="142"/>
        <v>0</v>
      </c>
      <c r="AC275" t="s">
        <v>272</v>
      </c>
      <c r="AD275">
        <f t="shared" ca="1" si="143"/>
        <v>0</v>
      </c>
      <c r="AE275" t="s">
        <v>271</v>
      </c>
      <c r="AF275">
        <f t="shared" ca="1" si="131"/>
        <v>10</v>
      </c>
      <c r="AG275" t="str">
        <f t="shared" ca="1" si="132"/>
        <v>割</v>
      </c>
      <c r="AH275" t="str">
        <f t="shared" ca="1" si="133"/>
        <v/>
      </c>
      <c r="AI275" t="str">
        <f t="shared" ca="1" si="134"/>
        <v/>
      </c>
      <c r="AJ275" t="str">
        <f t="shared" ca="1" si="135"/>
        <v/>
      </c>
      <c r="AK275" t="str">
        <f t="shared" ca="1" si="136"/>
        <v/>
      </c>
      <c r="AL275">
        <v>500</v>
      </c>
      <c r="AM275" s="1">
        <f t="shared" ca="1" si="144"/>
        <v>2</v>
      </c>
      <c r="AN275">
        <v>2</v>
      </c>
      <c r="AO275" t="s">
        <v>278</v>
      </c>
      <c r="AP275" t="str">
        <f t="shared" ca="1" si="145"/>
        <v>何割</v>
      </c>
      <c r="AQ275" t="str">
        <f t="shared" ca="1" si="146"/>
        <v/>
      </c>
      <c r="AR275" t="str">
        <f t="shared" ca="1" si="147"/>
        <v/>
      </c>
      <c r="AS275" t="s">
        <v>279</v>
      </c>
    </row>
    <row r="276" spans="1:45" x14ac:dyDescent="0.55000000000000004">
      <c r="A276" s="51" t="s">
        <v>60</v>
      </c>
      <c r="B276" s="51"/>
      <c r="C276" s="50" t="s">
        <v>284</v>
      </c>
      <c r="D276" s="50" t="str">
        <f t="shared" ca="1" si="87"/>
        <v>\\(\\quad 168921　円は　205500　の何割何分何厘か。 \\)</v>
      </c>
      <c r="E276" s="50" t="str">
        <f t="shared" ca="1" si="88"/>
        <v>\\(\\quad 8割2分2厘 \\)</v>
      </c>
      <c r="F276" s="50" t="s">
        <v>62</v>
      </c>
      <c r="G276" s="50"/>
      <c r="H276" s="50">
        <v>60</v>
      </c>
      <c r="I276" s="89" t="str">
        <f t="shared" ca="1" si="77"/>
        <v>INSERT INTO math(tangen,question,answer,editor,date,count) VALUES('m4100','\\(\\quad 168921　円は　205500　の何割何分何厘か。 \\)','\\(\\quad 8割2分2厘 \\)','harazono',NOW(),0);</v>
      </c>
      <c r="J276" s="78" t="s">
        <v>229</v>
      </c>
      <c r="K276">
        <f t="shared" ca="1" si="126"/>
        <v>168921</v>
      </c>
      <c r="M276" t="s">
        <v>265</v>
      </c>
      <c r="N276">
        <f t="shared" ca="1" si="127"/>
        <v>205500</v>
      </c>
      <c r="P276" t="str">
        <f t="shared" ca="1" si="137"/>
        <v>　の何割何分何厘か。</v>
      </c>
      <c r="Q276" t="s">
        <v>230</v>
      </c>
      <c r="S276" s="78" t="s">
        <v>229</v>
      </c>
      <c r="T276" s="1" t="str">
        <f t="shared" ca="1" si="128"/>
        <v>8割2分2厘</v>
      </c>
      <c r="V276" t="s">
        <v>230</v>
      </c>
      <c r="W276" t="str">
        <f t="shared" ref="W276" ca="1" si="148">J276&amp;K276&amp;L276&amp;M276&amp;N276&amp;P276&amp;Q276</f>
        <v>\\(\\quad 168921　円は　205500　の何割何分何厘か。 \\)</v>
      </c>
      <c r="X276" t="str">
        <f t="shared" ref="X276" ca="1" si="149">S276&amp;T276&amp;U276&amp;V276</f>
        <v>\\(\\quad 8割2分2厘 \\)</v>
      </c>
      <c r="Y276">
        <f ca="1">AL276*AM276</f>
        <v>822</v>
      </c>
      <c r="Z276">
        <f ca="1">ROUNDDOWN(Y276/100,0)</f>
        <v>8</v>
      </c>
      <c r="AA276" t="s">
        <v>273</v>
      </c>
      <c r="AB276">
        <f ca="1">ROUNDDOWN((Y276-Z276*100)/10,0)</f>
        <v>2</v>
      </c>
      <c r="AC276" t="s">
        <v>272</v>
      </c>
      <c r="AD276">
        <f ca="1">ROUNDDOWN((Y276-Z276*100-AB276*10)/1,0)</f>
        <v>2</v>
      </c>
      <c r="AE276" t="s">
        <v>271</v>
      </c>
      <c r="AF276">
        <f t="shared" ref="AF276:AF289" ca="1" si="150">IF(Z276=0,"",Z276)</f>
        <v>8</v>
      </c>
      <c r="AG276" t="str">
        <f t="shared" ca="1" si="132"/>
        <v>割</v>
      </c>
      <c r="AH276">
        <f t="shared" ref="AH276:AH289" ca="1" si="151">IF(AB276=0,"",AB276)</f>
        <v>2</v>
      </c>
      <c r="AI276" t="str">
        <f t="shared" ref="AI276:AI289" ca="1" si="152">IF(AB276=0,"",AC276)</f>
        <v>分</v>
      </c>
      <c r="AJ276">
        <f t="shared" ref="AJ276:AJ289" ca="1" si="153">IF(AD276=0,"",AD276)</f>
        <v>2</v>
      </c>
      <c r="AK276" t="str">
        <f t="shared" ref="AK276:AK289" ca="1" si="154">IF(AD276=0,"",AE276)</f>
        <v>厘</v>
      </c>
      <c r="AL276">
        <v>2</v>
      </c>
      <c r="AM276" s="1">
        <f ca="1">RANDBETWEEN(1,AN276)</f>
        <v>411</v>
      </c>
      <c r="AN276">
        <v>500</v>
      </c>
      <c r="AO276" t="s">
        <v>278</v>
      </c>
      <c r="AP276" t="str">
        <f t="shared" ca="1" si="145"/>
        <v>何割</v>
      </c>
      <c r="AQ276" t="str">
        <f t="shared" ca="1" si="146"/>
        <v>何分</v>
      </c>
      <c r="AR276" t="str">
        <f t="shared" ca="1" si="147"/>
        <v>何厘</v>
      </c>
      <c r="AS276" t="s">
        <v>279</v>
      </c>
    </row>
    <row r="277" spans="1:45" x14ac:dyDescent="0.55000000000000004">
      <c r="A277" s="51" t="s">
        <v>60</v>
      </c>
      <c r="B277" s="51"/>
      <c r="C277" s="50" t="s">
        <v>284</v>
      </c>
      <c r="D277" s="50" t="str">
        <f t="shared" ca="1" si="87"/>
        <v>\\(\\quad 31329　円は　44250　の何割何厘か。 \\)</v>
      </c>
      <c r="E277" s="50" t="str">
        <f t="shared" ca="1" si="88"/>
        <v>\\(\\quad 7割8厘 \\)</v>
      </c>
      <c r="F277" s="50" t="s">
        <v>62</v>
      </c>
      <c r="G277" s="50"/>
      <c r="H277" s="50">
        <v>61</v>
      </c>
      <c r="I277" s="89" t="str">
        <f t="shared" ca="1" si="77"/>
        <v>INSERT INTO math(tangen,question,answer,editor,date,count) VALUES('m4100','\\(\\quad 31329　円は　44250　の何割何厘か。 \\)','\\(\\quad 7割8厘 \\)','harazono',NOW(),0);</v>
      </c>
      <c r="J277" s="78" t="s">
        <v>229</v>
      </c>
      <c r="K277">
        <f t="shared" ca="1" si="126"/>
        <v>31329</v>
      </c>
      <c r="M277" t="s">
        <v>265</v>
      </c>
      <c r="N277">
        <f t="shared" ca="1" si="127"/>
        <v>44250</v>
      </c>
      <c r="P277" t="str">
        <f t="shared" ca="1" si="137"/>
        <v>　の何割何厘か。</v>
      </c>
      <c r="Q277" t="s">
        <v>230</v>
      </c>
      <c r="S277" s="78" t="s">
        <v>229</v>
      </c>
      <c r="T277" s="1" t="str">
        <f t="shared" ca="1" si="128"/>
        <v>7割8厘</v>
      </c>
      <c r="V277" t="s">
        <v>230</v>
      </c>
      <c r="W277" t="str">
        <f t="shared" ref="W277:W304" ca="1" si="155">J277&amp;K277&amp;L277&amp;M277&amp;N277&amp;P277&amp;Q277</f>
        <v>\\(\\quad 31329　円は　44250　の何割何厘か。 \\)</v>
      </c>
      <c r="X277" t="str">
        <f t="shared" ref="X277:X304" ca="1" si="156">S277&amp;T277&amp;U277&amp;V277</f>
        <v>\\(\\quad 7割8厘 \\)</v>
      </c>
      <c r="Y277">
        <f t="shared" ref="Y277:Y289" ca="1" si="157">AL277*AM277</f>
        <v>708</v>
      </c>
      <c r="Z277">
        <f t="shared" ref="Z277:Z289" ca="1" si="158">ROUNDDOWN(Y277/100,0)</f>
        <v>7</v>
      </c>
      <c r="AA277" t="s">
        <v>273</v>
      </c>
      <c r="AB277">
        <f t="shared" ref="AB277:AB289" ca="1" si="159">ROUNDDOWN((Y277-Z277*100)/10,0)</f>
        <v>0</v>
      </c>
      <c r="AC277" t="s">
        <v>272</v>
      </c>
      <c r="AD277">
        <f t="shared" ref="AD277:AD289" ca="1" si="160">ROUNDDOWN((Y277-Z277*100-AB277*10)/1,0)</f>
        <v>8</v>
      </c>
      <c r="AE277" t="s">
        <v>271</v>
      </c>
      <c r="AF277">
        <f t="shared" ca="1" si="150"/>
        <v>7</v>
      </c>
      <c r="AG277" t="str">
        <f t="shared" ca="1" si="132"/>
        <v>割</v>
      </c>
      <c r="AH277" t="str">
        <f t="shared" ca="1" si="151"/>
        <v/>
      </c>
      <c r="AI277" t="str">
        <f t="shared" ca="1" si="152"/>
        <v/>
      </c>
      <c r="AJ277">
        <f t="shared" ca="1" si="153"/>
        <v>8</v>
      </c>
      <c r="AK277" t="str">
        <f t="shared" ca="1" si="154"/>
        <v>厘</v>
      </c>
      <c r="AL277">
        <v>4</v>
      </c>
      <c r="AM277" s="1">
        <f t="shared" ref="AM277:AM289" ca="1" si="161">RANDBETWEEN(1,AN277)</f>
        <v>177</v>
      </c>
      <c r="AN277">
        <v>250</v>
      </c>
      <c r="AO277" t="s">
        <v>278</v>
      </c>
      <c r="AP277" t="str">
        <f t="shared" ca="1" si="145"/>
        <v>何割</v>
      </c>
      <c r="AQ277" t="str">
        <f t="shared" ca="1" si="146"/>
        <v/>
      </c>
      <c r="AR277" t="str">
        <f t="shared" ca="1" si="147"/>
        <v>何厘</v>
      </c>
      <c r="AS277" t="s">
        <v>279</v>
      </c>
    </row>
    <row r="278" spans="1:45" x14ac:dyDescent="0.55000000000000004">
      <c r="A278" s="51" t="s">
        <v>60</v>
      </c>
      <c r="B278" s="51"/>
      <c r="C278" s="50" t="s">
        <v>284</v>
      </c>
      <c r="D278" s="50" t="str">
        <f t="shared" ca="1" si="87"/>
        <v>\\(\\quad 30625　円は　35000　の何割何分何厘か。 \\)</v>
      </c>
      <c r="E278" s="50" t="str">
        <f t="shared" ca="1" si="88"/>
        <v>\\(\\quad 8割7分5厘 \\)</v>
      </c>
      <c r="F278" s="50" t="s">
        <v>62</v>
      </c>
      <c r="G278" s="50"/>
      <c r="H278" s="50">
        <v>62</v>
      </c>
      <c r="I278" s="89" t="str">
        <f t="shared" ca="1" si="77"/>
        <v>INSERT INTO math(tangen,question,answer,editor,date,count) VALUES('m4100','\\(\\quad 30625　円は　35000　の何割何分何厘か。 \\)','\\(\\quad 8割7分5厘 \\)','harazono',NOW(),0);</v>
      </c>
      <c r="J278" s="78" t="s">
        <v>229</v>
      </c>
      <c r="K278">
        <f t="shared" ca="1" si="126"/>
        <v>30625</v>
      </c>
      <c r="M278" t="s">
        <v>265</v>
      </c>
      <c r="N278">
        <f t="shared" ca="1" si="127"/>
        <v>35000</v>
      </c>
      <c r="P278" t="str">
        <f t="shared" ca="1" si="137"/>
        <v>　の何割何分何厘か。</v>
      </c>
      <c r="Q278" t="s">
        <v>230</v>
      </c>
      <c r="S278" s="78" t="s">
        <v>229</v>
      </c>
      <c r="T278" s="1" t="str">
        <f t="shared" ca="1" si="128"/>
        <v>8割7分5厘</v>
      </c>
      <c r="V278" t="s">
        <v>230</v>
      </c>
      <c r="W278" t="str">
        <f t="shared" ca="1" si="155"/>
        <v>\\(\\quad 30625　円は　35000　の何割何分何厘か。 \\)</v>
      </c>
      <c r="X278" t="str">
        <f t="shared" ca="1" si="156"/>
        <v>\\(\\quad 8割7分5厘 \\)</v>
      </c>
      <c r="Y278">
        <f t="shared" ca="1" si="157"/>
        <v>875</v>
      </c>
      <c r="Z278">
        <f t="shared" ca="1" si="158"/>
        <v>8</v>
      </c>
      <c r="AA278" t="s">
        <v>273</v>
      </c>
      <c r="AB278">
        <f t="shared" ca="1" si="159"/>
        <v>7</v>
      </c>
      <c r="AC278" t="s">
        <v>272</v>
      </c>
      <c r="AD278">
        <f t="shared" ca="1" si="160"/>
        <v>5</v>
      </c>
      <c r="AE278" t="s">
        <v>271</v>
      </c>
      <c r="AF278">
        <f t="shared" ca="1" si="150"/>
        <v>8</v>
      </c>
      <c r="AG278" t="str">
        <f t="shared" ca="1" si="132"/>
        <v>割</v>
      </c>
      <c r="AH278">
        <f t="shared" ca="1" si="151"/>
        <v>7</v>
      </c>
      <c r="AI278" t="str">
        <f t="shared" ca="1" si="152"/>
        <v>分</v>
      </c>
      <c r="AJ278">
        <f t="shared" ca="1" si="153"/>
        <v>5</v>
      </c>
      <c r="AK278" t="str">
        <f t="shared" ca="1" si="154"/>
        <v>厘</v>
      </c>
      <c r="AL278">
        <v>5</v>
      </c>
      <c r="AM278" s="1">
        <f t="shared" ca="1" si="161"/>
        <v>175</v>
      </c>
      <c r="AN278">
        <v>200</v>
      </c>
      <c r="AO278" t="s">
        <v>278</v>
      </c>
      <c r="AP278" t="str">
        <f t="shared" ca="1" si="145"/>
        <v>何割</v>
      </c>
      <c r="AQ278" t="str">
        <f t="shared" ca="1" si="146"/>
        <v>何分</v>
      </c>
      <c r="AR278" t="str">
        <f t="shared" ca="1" si="147"/>
        <v>何厘</v>
      </c>
      <c r="AS278" t="s">
        <v>279</v>
      </c>
    </row>
    <row r="279" spans="1:45" x14ac:dyDescent="0.55000000000000004">
      <c r="A279" s="51" t="s">
        <v>60</v>
      </c>
      <c r="B279" s="51"/>
      <c r="C279" s="50" t="s">
        <v>284</v>
      </c>
      <c r="D279" s="50" t="str">
        <f t="shared" ca="1" si="87"/>
        <v>\\(\\quad 8100　円は　11250　の何割何分か。 \\)</v>
      </c>
      <c r="E279" s="50" t="str">
        <f t="shared" ca="1" si="88"/>
        <v>\\(\\quad 7割2分 \\)</v>
      </c>
      <c r="F279" s="50" t="s">
        <v>62</v>
      </c>
      <c r="G279" s="50"/>
      <c r="H279" s="50">
        <v>63</v>
      </c>
      <c r="I279" s="89" t="str">
        <f t="shared" ca="1" si="77"/>
        <v>INSERT INTO math(tangen,question,answer,editor,date,count) VALUES('m4100','\\(\\quad 8100　円は　11250　の何割何分か。 \\)','\\(\\quad 7割2分 \\)','harazono',NOW(),0);</v>
      </c>
      <c r="J279" s="78" t="s">
        <v>229</v>
      </c>
      <c r="K279">
        <f t="shared" ca="1" si="126"/>
        <v>8100</v>
      </c>
      <c r="M279" t="s">
        <v>265</v>
      </c>
      <c r="N279">
        <f t="shared" ca="1" si="127"/>
        <v>11250</v>
      </c>
      <c r="P279" t="str">
        <f t="shared" ca="1" si="137"/>
        <v>　の何割何分か。</v>
      </c>
      <c r="Q279" t="s">
        <v>230</v>
      </c>
      <c r="S279" s="78" t="s">
        <v>229</v>
      </c>
      <c r="T279" s="1" t="str">
        <f t="shared" ca="1" si="128"/>
        <v>7割2分</v>
      </c>
      <c r="V279" t="s">
        <v>230</v>
      </c>
      <c r="W279" t="str">
        <f t="shared" ca="1" si="155"/>
        <v>\\(\\quad 8100　円は　11250　の何割何分か。 \\)</v>
      </c>
      <c r="X279" t="str">
        <f t="shared" ca="1" si="156"/>
        <v>\\(\\quad 7割2分 \\)</v>
      </c>
      <c r="Y279">
        <f t="shared" ca="1" si="157"/>
        <v>720</v>
      </c>
      <c r="Z279">
        <f t="shared" ca="1" si="158"/>
        <v>7</v>
      </c>
      <c r="AA279" t="s">
        <v>273</v>
      </c>
      <c r="AB279">
        <f t="shared" ca="1" si="159"/>
        <v>2</v>
      </c>
      <c r="AC279" t="s">
        <v>272</v>
      </c>
      <c r="AD279">
        <f t="shared" ca="1" si="160"/>
        <v>0</v>
      </c>
      <c r="AE279" t="s">
        <v>271</v>
      </c>
      <c r="AF279">
        <f t="shared" ca="1" si="150"/>
        <v>7</v>
      </c>
      <c r="AG279" t="str">
        <f t="shared" ca="1" si="132"/>
        <v>割</v>
      </c>
      <c r="AH279">
        <f t="shared" ca="1" si="151"/>
        <v>2</v>
      </c>
      <c r="AI279" t="str">
        <f t="shared" ca="1" si="152"/>
        <v>分</v>
      </c>
      <c r="AJ279" t="str">
        <f t="shared" ca="1" si="153"/>
        <v/>
      </c>
      <c r="AK279" t="str">
        <f t="shared" ca="1" si="154"/>
        <v/>
      </c>
      <c r="AL279">
        <v>8</v>
      </c>
      <c r="AM279" s="1">
        <f t="shared" ca="1" si="161"/>
        <v>90</v>
      </c>
      <c r="AN279">
        <v>125</v>
      </c>
      <c r="AO279" t="s">
        <v>278</v>
      </c>
      <c r="AP279" t="str">
        <f t="shared" ca="1" si="145"/>
        <v>何割</v>
      </c>
      <c r="AQ279" t="str">
        <f t="shared" ca="1" si="146"/>
        <v>何分</v>
      </c>
      <c r="AR279" t="str">
        <f t="shared" ca="1" si="147"/>
        <v/>
      </c>
      <c r="AS279" t="s">
        <v>279</v>
      </c>
    </row>
    <row r="280" spans="1:45" x14ac:dyDescent="0.55000000000000004">
      <c r="A280" s="51" t="s">
        <v>60</v>
      </c>
      <c r="B280" s="51"/>
      <c r="C280" s="50" t="s">
        <v>284</v>
      </c>
      <c r="D280" s="50" t="str">
        <f t="shared" ca="1" si="87"/>
        <v>\\(\\quad 841　円は　2900　の何割何分か。 \\)</v>
      </c>
      <c r="E280" s="50" t="str">
        <f t="shared" ca="1" si="88"/>
        <v>\\(\\quad 2割9分 \\)</v>
      </c>
      <c r="F280" s="50" t="s">
        <v>62</v>
      </c>
      <c r="G280" s="50"/>
      <c r="H280" s="50">
        <v>64</v>
      </c>
      <c r="I280" s="89" t="str">
        <f t="shared" ca="1" si="77"/>
        <v>INSERT INTO math(tangen,question,answer,editor,date,count) VALUES('m4100','\\(\\quad 841　円は　2900　の何割何分か。 \\)','\\(\\quad 2割9分 \\)','harazono',NOW(),0);</v>
      </c>
      <c r="J280" s="78" t="s">
        <v>229</v>
      </c>
      <c r="K280">
        <f t="shared" ca="1" si="126"/>
        <v>840.99999999999989</v>
      </c>
      <c r="M280" t="s">
        <v>265</v>
      </c>
      <c r="N280">
        <f t="shared" ca="1" si="127"/>
        <v>2900</v>
      </c>
      <c r="P280" t="str">
        <f t="shared" ca="1" si="137"/>
        <v>　の何割何分か。</v>
      </c>
      <c r="Q280" t="s">
        <v>230</v>
      </c>
      <c r="S280" s="78" t="s">
        <v>229</v>
      </c>
      <c r="T280" s="1" t="str">
        <f t="shared" ca="1" si="128"/>
        <v>2割9分</v>
      </c>
      <c r="V280" t="s">
        <v>230</v>
      </c>
      <c r="W280" t="str">
        <f t="shared" ca="1" si="155"/>
        <v>\\(\\quad 841　円は　2900　の何割何分か。 \\)</v>
      </c>
      <c r="X280" t="str">
        <f t="shared" ca="1" si="156"/>
        <v>\\(\\quad 2割9分 \\)</v>
      </c>
      <c r="Y280">
        <f t="shared" ca="1" si="157"/>
        <v>290</v>
      </c>
      <c r="Z280">
        <f t="shared" ca="1" si="158"/>
        <v>2</v>
      </c>
      <c r="AA280" t="s">
        <v>273</v>
      </c>
      <c r="AB280">
        <f t="shared" ca="1" si="159"/>
        <v>9</v>
      </c>
      <c r="AC280" t="s">
        <v>272</v>
      </c>
      <c r="AD280">
        <f t="shared" ca="1" si="160"/>
        <v>0</v>
      </c>
      <c r="AE280" t="s">
        <v>271</v>
      </c>
      <c r="AF280">
        <f t="shared" ca="1" si="150"/>
        <v>2</v>
      </c>
      <c r="AG280" t="str">
        <f t="shared" ca="1" si="132"/>
        <v>割</v>
      </c>
      <c r="AH280">
        <f t="shared" ca="1" si="151"/>
        <v>9</v>
      </c>
      <c r="AI280" t="str">
        <f t="shared" ca="1" si="152"/>
        <v>分</v>
      </c>
      <c r="AJ280" t="str">
        <f t="shared" ca="1" si="153"/>
        <v/>
      </c>
      <c r="AK280" t="str">
        <f t="shared" ca="1" si="154"/>
        <v/>
      </c>
      <c r="AL280">
        <v>10</v>
      </c>
      <c r="AM280" s="1">
        <f t="shared" ca="1" si="161"/>
        <v>29</v>
      </c>
      <c r="AN280">
        <v>100</v>
      </c>
      <c r="AO280" t="s">
        <v>278</v>
      </c>
      <c r="AP280" t="str">
        <f t="shared" ca="1" si="145"/>
        <v>何割</v>
      </c>
      <c r="AQ280" t="str">
        <f t="shared" ca="1" si="146"/>
        <v>何分</v>
      </c>
      <c r="AR280" t="str">
        <f t="shared" ca="1" si="147"/>
        <v/>
      </c>
      <c r="AS280" t="s">
        <v>279</v>
      </c>
    </row>
    <row r="281" spans="1:45" x14ac:dyDescent="0.55000000000000004">
      <c r="A281" s="51" t="s">
        <v>60</v>
      </c>
      <c r="B281" s="51"/>
      <c r="C281" s="50" t="s">
        <v>284</v>
      </c>
      <c r="D281" s="50" t="str">
        <f t="shared" ref="D281:D341" ca="1" si="162">W281</f>
        <v>\\(\\quad 484　円は　1100　の何割何分か。 \\)</v>
      </c>
      <c r="E281" s="50" t="str">
        <f t="shared" ref="E281:E341" ca="1" si="163">X281</f>
        <v>\\(\\quad 4割4分 \\)</v>
      </c>
      <c r="F281" s="50" t="s">
        <v>62</v>
      </c>
      <c r="G281" s="50"/>
      <c r="H281" s="50">
        <v>65</v>
      </c>
      <c r="I281" s="89" t="str">
        <f t="shared" ca="1" si="77"/>
        <v>INSERT INTO math(tangen,question,answer,editor,date,count) VALUES('m4100','\\(\\quad 484　円は　1100　の何割何分か。 \\)','\\(\\quad 4割4分 \\)','harazono',NOW(),0);</v>
      </c>
      <c r="J281" s="78" t="s">
        <v>229</v>
      </c>
      <c r="K281">
        <f t="shared" ca="1" si="126"/>
        <v>484</v>
      </c>
      <c r="M281" t="s">
        <v>265</v>
      </c>
      <c r="N281">
        <f t="shared" ca="1" si="127"/>
        <v>1100</v>
      </c>
      <c r="P281" t="str">
        <f t="shared" ca="1" si="137"/>
        <v>　の何割何分か。</v>
      </c>
      <c r="Q281" t="s">
        <v>230</v>
      </c>
      <c r="S281" s="78" t="s">
        <v>229</v>
      </c>
      <c r="T281" s="1" t="str">
        <f t="shared" ca="1" si="128"/>
        <v>4割4分</v>
      </c>
      <c r="V281" t="s">
        <v>230</v>
      </c>
      <c r="W281" t="str">
        <f t="shared" ca="1" si="155"/>
        <v>\\(\\quad 484　円は　1100　の何割何分か。 \\)</v>
      </c>
      <c r="X281" t="str">
        <f t="shared" ca="1" si="156"/>
        <v>\\(\\quad 4割4分 \\)</v>
      </c>
      <c r="Y281">
        <f t="shared" ca="1" si="157"/>
        <v>440</v>
      </c>
      <c r="Z281">
        <f t="shared" ca="1" si="158"/>
        <v>4</v>
      </c>
      <c r="AA281" t="s">
        <v>273</v>
      </c>
      <c r="AB281">
        <f t="shared" ca="1" si="159"/>
        <v>4</v>
      </c>
      <c r="AC281" t="s">
        <v>272</v>
      </c>
      <c r="AD281">
        <f t="shared" ca="1" si="160"/>
        <v>0</v>
      </c>
      <c r="AE281" t="s">
        <v>271</v>
      </c>
      <c r="AF281">
        <f t="shared" ca="1" si="150"/>
        <v>4</v>
      </c>
      <c r="AG281" t="str">
        <f t="shared" ca="1" si="132"/>
        <v>割</v>
      </c>
      <c r="AH281">
        <f t="shared" ca="1" si="151"/>
        <v>4</v>
      </c>
      <c r="AI281" t="str">
        <f t="shared" ca="1" si="152"/>
        <v>分</v>
      </c>
      <c r="AJ281" t="str">
        <f t="shared" ca="1" si="153"/>
        <v/>
      </c>
      <c r="AK281" t="str">
        <f t="shared" ca="1" si="154"/>
        <v/>
      </c>
      <c r="AL281">
        <v>20</v>
      </c>
      <c r="AM281" s="1">
        <f t="shared" ca="1" si="161"/>
        <v>22</v>
      </c>
      <c r="AN281">
        <v>50</v>
      </c>
      <c r="AO281" t="s">
        <v>278</v>
      </c>
      <c r="AP281" t="str">
        <f t="shared" ca="1" si="145"/>
        <v>何割</v>
      </c>
      <c r="AQ281" t="str">
        <f t="shared" ca="1" si="146"/>
        <v>何分</v>
      </c>
      <c r="AR281" t="str">
        <f t="shared" ca="1" si="147"/>
        <v/>
      </c>
      <c r="AS281" t="s">
        <v>279</v>
      </c>
    </row>
    <row r="282" spans="1:45" x14ac:dyDescent="0.55000000000000004">
      <c r="A282" s="51" t="s">
        <v>60</v>
      </c>
      <c r="B282" s="51"/>
      <c r="C282" s="50" t="s">
        <v>284</v>
      </c>
      <c r="D282" s="50" t="str">
        <f t="shared" ca="1" si="162"/>
        <v>\\(\\quad 64　円は　320　の何割か。 \\)</v>
      </c>
      <c r="E282" s="50" t="str">
        <f t="shared" ca="1" si="163"/>
        <v>\\(\\quad 2割 \\)</v>
      </c>
      <c r="F282" s="50" t="s">
        <v>62</v>
      </c>
      <c r="G282" s="50"/>
      <c r="H282" s="50">
        <v>66</v>
      </c>
      <c r="I282" s="89" t="str">
        <f t="shared" ca="1" si="77"/>
        <v>INSERT INTO math(tangen,question,answer,editor,date,count) VALUES('m4100','\\(\\quad 64　円は　320　の何割か。 \\)','\\(\\quad 2割 \\)','harazono',NOW(),0);</v>
      </c>
      <c r="J282" s="78" t="s">
        <v>229</v>
      </c>
      <c r="K282">
        <f t="shared" ca="1" si="126"/>
        <v>64</v>
      </c>
      <c r="M282" t="s">
        <v>265</v>
      </c>
      <c r="N282">
        <f t="shared" ca="1" si="127"/>
        <v>320</v>
      </c>
      <c r="P282" t="str">
        <f t="shared" ca="1" si="137"/>
        <v>　の何割か。</v>
      </c>
      <c r="Q282" t="s">
        <v>230</v>
      </c>
      <c r="S282" s="78" t="s">
        <v>229</v>
      </c>
      <c r="T282" s="1" t="str">
        <f t="shared" ca="1" si="128"/>
        <v>2割</v>
      </c>
      <c r="V282" t="s">
        <v>274</v>
      </c>
      <c r="W282" t="str">
        <f t="shared" ca="1" si="155"/>
        <v>\\(\\quad 64　円は　320　の何割か。 \\)</v>
      </c>
      <c r="X282" t="str">
        <f t="shared" ca="1" si="156"/>
        <v>\\(\\quad 2割 \\)</v>
      </c>
      <c r="Y282">
        <f t="shared" ca="1" si="157"/>
        <v>200</v>
      </c>
      <c r="Z282">
        <f t="shared" ca="1" si="158"/>
        <v>2</v>
      </c>
      <c r="AA282" t="s">
        <v>273</v>
      </c>
      <c r="AB282">
        <f t="shared" ca="1" si="159"/>
        <v>0</v>
      </c>
      <c r="AC282" t="s">
        <v>272</v>
      </c>
      <c r="AD282">
        <f t="shared" ca="1" si="160"/>
        <v>0</v>
      </c>
      <c r="AE282" t="s">
        <v>271</v>
      </c>
      <c r="AF282">
        <f t="shared" ca="1" si="150"/>
        <v>2</v>
      </c>
      <c r="AG282" t="str">
        <f t="shared" ca="1" si="132"/>
        <v>割</v>
      </c>
      <c r="AH282" t="str">
        <f t="shared" ca="1" si="151"/>
        <v/>
      </c>
      <c r="AI282" t="str">
        <f t="shared" ca="1" si="152"/>
        <v/>
      </c>
      <c r="AJ282" t="str">
        <f t="shared" ca="1" si="153"/>
        <v/>
      </c>
      <c r="AK282" t="str">
        <f t="shared" ca="1" si="154"/>
        <v/>
      </c>
      <c r="AL282">
        <v>25</v>
      </c>
      <c r="AM282" s="1">
        <f t="shared" ca="1" si="161"/>
        <v>8</v>
      </c>
      <c r="AN282">
        <v>40</v>
      </c>
      <c r="AO282" t="s">
        <v>278</v>
      </c>
      <c r="AP282" t="str">
        <f t="shared" ca="1" si="145"/>
        <v>何割</v>
      </c>
      <c r="AQ282" t="str">
        <f t="shared" ca="1" si="146"/>
        <v/>
      </c>
      <c r="AR282" t="str">
        <f t="shared" ca="1" si="147"/>
        <v/>
      </c>
      <c r="AS282" t="s">
        <v>279</v>
      </c>
    </row>
    <row r="283" spans="1:45" x14ac:dyDescent="0.55000000000000004">
      <c r="A283" s="51" t="s">
        <v>60</v>
      </c>
      <c r="B283" s="51"/>
      <c r="C283" s="50" t="s">
        <v>284</v>
      </c>
      <c r="D283" s="50" t="str">
        <f t="shared" ca="1" si="162"/>
        <v>\\(\\quad 529　円は　575　の何割何分か。 \\)</v>
      </c>
      <c r="E283" s="50" t="str">
        <f t="shared" ca="1" si="163"/>
        <v>\\(\\quad 9割2分 \\)</v>
      </c>
      <c r="F283" s="50" t="s">
        <v>62</v>
      </c>
      <c r="G283" s="50"/>
      <c r="H283" s="50">
        <v>67</v>
      </c>
      <c r="I283" s="89" t="str">
        <f t="shared" ca="1" si="77"/>
        <v>INSERT INTO math(tangen,question,answer,editor,date,count) VALUES('m4100','\\(\\quad 529　円は　575　の何割何分か。 \\)','\\(\\quad 9割2分 \\)','harazono',NOW(),0);</v>
      </c>
      <c r="J283" s="78" t="s">
        <v>229</v>
      </c>
      <c r="K283">
        <f t="shared" ca="1" si="126"/>
        <v>529</v>
      </c>
      <c r="M283" t="s">
        <v>265</v>
      </c>
      <c r="N283">
        <f t="shared" ca="1" si="127"/>
        <v>575</v>
      </c>
      <c r="P283" t="str">
        <f t="shared" ca="1" si="137"/>
        <v>　の何割何分か。</v>
      </c>
      <c r="Q283" t="s">
        <v>230</v>
      </c>
      <c r="S283" s="78" t="s">
        <v>229</v>
      </c>
      <c r="T283" s="1" t="str">
        <f t="shared" ca="1" si="128"/>
        <v>9割2分</v>
      </c>
      <c r="V283" t="s">
        <v>230</v>
      </c>
      <c r="W283" t="str">
        <f t="shared" ca="1" si="155"/>
        <v>\\(\\quad 529　円は　575　の何割何分か。 \\)</v>
      </c>
      <c r="X283" t="str">
        <f t="shared" ca="1" si="156"/>
        <v>\\(\\quad 9割2分 \\)</v>
      </c>
      <c r="Y283">
        <f t="shared" ca="1" si="157"/>
        <v>920</v>
      </c>
      <c r="Z283">
        <f t="shared" ca="1" si="158"/>
        <v>9</v>
      </c>
      <c r="AA283" t="s">
        <v>273</v>
      </c>
      <c r="AB283">
        <f t="shared" ca="1" si="159"/>
        <v>2</v>
      </c>
      <c r="AC283" t="s">
        <v>272</v>
      </c>
      <c r="AD283">
        <f t="shared" ca="1" si="160"/>
        <v>0</v>
      </c>
      <c r="AE283" t="s">
        <v>271</v>
      </c>
      <c r="AF283">
        <f t="shared" ca="1" si="150"/>
        <v>9</v>
      </c>
      <c r="AG283" t="str">
        <f t="shared" ca="1" si="132"/>
        <v>割</v>
      </c>
      <c r="AH283">
        <f t="shared" ca="1" si="151"/>
        <v>2</v>
      </c>
      <c r="AI283" t="str">
        <f t="shared" ca="1" si="152"/>
        <v>分</v>
      </c>
      <c r="AJ283" t="str">
        <f t="shared" ca="1" si="153"/>
        <v/>
      </c>
      <c r="AK283" t="str">
        <f t="shared" ca="1" si="154"/>
        <v/>
      </c>
      <c r="AL283">
        <v>40</v>
      </c>
      <c r="AM283" s="1">
        <f t="shared" ca="1" si="161"/>
        <v>23</v>
      </c>
      <c r="AN283">
        <v>25</v>
      </c>
      <c r="AO283" t="s">
        <v>278</v>
      </c>
      <c r="AP283" t="str">
        <f t="shared" ca="1" si="145"/>
        <v>何割</v>
      </c>
      <c r="AQ283" t="str">
        <f t="shared" ca="1" si="146"/>
        <v>何分</v>
      </c>
      <c r="AR283" t="str">
        <f t="shared" ca="1" si="147"/>
        <v/>
      </c>
      <c r="AS283" t="s">
        <v>279</v>
      </c>
    </row>
    <row r="284" spans="1:45" x14ac:dyDescent="0.55000000000000004">
      <c r="A284" s="51" t="s">
        <v>60</v>
      </c>
      <c r="B284" s="51"/>
      <c r="C284" s="50" t="s">
        <v>284</v>
      </c>
      <c r="D284" s="50" t="str">
        <f t="shared" ca="1" si="162"/>
        <v>\\(\\quad 256　円は　320　の何割か。 \\)</v>
      </c>
      <c r="E284" s="50" t="str">
        <f t="shared" ca="1" si="163"/>
        <v>\\(\\quad 8割 \\)</v>
      </c>
      <c r="F284" s="50" t="s">
        <v>62</v>
      </c>
      <c r="G284" s="50"/>
      <c r="H284" s="50">
        <v>68</v>
      </c>
      <c r="I284" s="89" t="str">
        <f t="shared" ref="I284:I347" ca="1" si="164">"INSERT INTO "&amp;A284&amp;"(tangen,question,answer,editor,date,count) VALUES('"&amp;C284&amp;"','"&amp;D284&amp;"','"&amp;E284&amp;"','"&amp;F284&amp;"',NOW(),0);"</f>
        <v>INSERT INTO math(tangen,question,answer,editor,date,count) VALUES('m4100','\\(\\quad 256　円は　320　の何割か。 \\)','\\(\\quad 8割 \\)','harazono',NOW(),0);</v>
      </c>
      <c r="J284" s="78" t="s">
        <v>229</v>
      </c>
      <c r="K284">
        <f t="shared" ca="1" si="126"/>
        <v>256</v>
      </c>
      <c r="M284" t="s">
        <v>265</v>
      </c>
      <c r="N284">
        <f t="shared" ca="1" si="127"/>
        <v>320</v>
      </c>
      <c r="P284" t="str">
        <f t="shared" ca="1" si="137"/>
        <v>　の何割か。</v>
      </c>
      <c r="Q284" t="s">
        <v>230</v>
      </c>
      <c r="S284" s="78" t="s">
        <v>229</v>
      </c>
      <c r="T284" s="1" t="str">
        <f t="shared" ca="1" si="128"/>
        <v>8割</v>
      </c>
      <c r="V284" t="s">
        <v>230</v>
      </c>
      <c r="W284" t="str">
        <f t="shared" ca="1" si="155"/>
        <v>\\(\\quad 256　円は　320　の何割か。 \\)</v>
      </c>
      <c r="X284" t="str">
        <f t="shared" ca="1" si="156"/>
        <v>\\(\\quad 8割 \\)</v>
      </c>
      <c r="Y284">
        <f t="shared" ca="1" si="157"/>
        <v>800</v>
      </c>
      <c r="Z284">
        <f t="shared" ca="1" si="158"/>
        <v>8</v>
      </c>
      <c r="AA284" t="s">
        <v>273</v>
      </c>
      <c r="AB284">
        <f t="shared" ca="1" si="159"/>
        <v>0</v>
      </c>
      <c r="AC284" t="s">
        <v>272</v>
      </c>
      <c r="AD284">
        <f t="shared" ca="1" si="160"/>
        <v>0</v>
      </c>
      <c r="AE284" t="s">
        <v>271</v>
      </c>
      <c r="AF284">
        <f t="shared" ca="1" si="150"/>
        <v>8</v>
      </c>
      <c r="AG284" t="str">
        <f t="shared" ca="1" si="132"/>
        <v>割</v>
      </c>
      <c r="AH284" t="str">
        <f t="shared" ca="1" si="151"/>
        <v/>
      </c>
      <c r="AI284" t="str">
        <f t="shared" ca="1" si="152"/>
        <v/>
      </c>
      <c r="AJ284" t="str">
        <f t="shared" ca="1" si="153"/>
        <v/>
      </c>
      <c r="AK284" t="str">
        <f t="shared" ca="1" si="154"/>
        <v/>
      </c>
      <c r="AL284">
        <v>50</v>
      </c>
      <c r="AM284" s="1">
        <f t="shared" ca="1" si="161"/>
        <v>16</v>
      </c>
      <c r="AN284">
        <v>20</v>
      </c>
      <c r="AO284" t="s">
        <v>278</v>
      </c>
      <c r="AP284" t="str">
        <f t="shared" ca="1" si="145"/>
        <v>何割</v>
      </c>
      <c r="AQ284" t="str">
        <f t="shared" ca="1" si="146"/>
        <v/>
      </c>
      <c r="AR284" t="str">
        <f t="shared" ca="1" si="147"/>
        <v/>
      </c>
      <c r="AS284" t="s">
        <v>279</v>
      </c>
    </row>
    <row r="285" spans="1:45" x14ac:dyDescent="0.55000000000000004">
      <c r="A285" s="51" t="s">
        <v>60</v>
      </c>
      <c r="B285" s="51"/>
      <c r="C285" s="50" t="s">
        <v>284</v>
      </c>
      <c r="D285" s="50" t="str">
        <f t="shared" ca="1" si="162"/>
        <v>\\(\\quad 25　円は　50　の何割か。 \\)</v>
      </c>
      <c r="E285" s="50" t="str">
        <f t="shared" ca="1" si="163"/>
        <v>\\(\\quad 5割 \\)</v>
      </c>
      <c r="F285" s="50" t="s">
        <v>62</v>
      </c>
      <c r="G285" s="50"/>
      <c r="H285" s="50">
        <v>69</v>
      </c>
      <c r="I285" s="89" t="str">
        <f t="shared" ca="1" si="164"/>
        <v>INSERT INTO math(tangen,question,answer,editor,date,count) VALUES('m4100','\\(\\quad 25　円は　50　の何割か。 \\)','\\(\\quad 5割 \\)','harazono',NOW(),0);</v>
      </c>
      <c r="J285" s="78" t="s">
        <v>229</v>
      </c>
      <c r="K285">
        <f t="shared" ca="1" si="126"/>
        <v>25</v>
      </c>
      <c r="M285" t="s">
        <v>265</v>
      </c>
      <c r="N285">
        <f t="shared" ca="1" si="127"/>
        <v>50</v>
      </c>
      <c r="P285" t="str">
        <f t="shared" ca="1" si="137"/>
        <v>　の何割か。</v>
      </c>
      <c r="Q285" t="s">
        <v>230</v>
      </c>
      <c r="S285" s="78" t="s">
        <v>229</v>
      </c>
      <c r="T285" s="1" t="str">
        <f t="shared" ca="1" si="128"/>
        <v>5割</v>
      </c>
      <c r="V285" t="s">
        <v>230</v>
      </c>
      <c r="W285" t="str">
        <f t="shared" ca="1" si="155"/>
        <v>\\(\\quad 25　円は　50　の何割か。 \\)</v>
      </c>
      <c r="X285" t="str">
        <f t="shared" ca="1" si="156"/>
        <v>\\(\\quad 5割 \\)</v>
      </c>
      <c r="Y285">
        <f t="shared" ca="1" si="157"/>
        <v>500</v>
      </c>
      <c r="Z285">
        <f t="shared" ca="1" si="158"/>
        <v>5</v>
      </c>
      <c r="AA285" t="s">
        <v>273</v>
      </c>
      <c r="AB285">
        <f t="shared" ca="1" si="159"/>
        <v>0</v>
      </c>
      <c r="AC285" t="s">
        <v>272</v>
      </c>
      <c r="AD285">
        <f t="shared" ca="1" si="160"/>
        <v>0</v>
      </c>
      <c r="AE285" t="s">
        <v>271</v>
      </c>
      <c r="AF285">
        <f t="shared" ca="1" si="150"/>
        <v>5</v>
      </c>
      <c r="AG285" t="str">
        <f t="shared" ca="1" si="132"/>
        <v>割</v>
      </c>
      <c r="AH285" t="str">
        <f t="shared" ca="1" si="151"/>
        <v/>
      </c>
      <c r="AI285" t="str">
        <f t="shared" ca="1" si="152"/>
        <v/>
      </c>
      <c r="AJ285" t="str">
        <f t="shared" ca="1" si="153"/>
        <v/>
      </c>
      <c r="AK285" t="str">
        <f t="shared" ca="1" si="154"/>
        <v/>
      </c>
      <c r="AL285">
        <v>100</v>
      </c>
      <c r="AM285" s="1">
        <f t="shared" ca="1" si="161"/>
        <v>5</v>
      </c>
      <c r="AN285">
        <v>10</v>
      </c>
      <c r="AO285" t="s">
        <v>278</v>
      </c>
      <c r="AP285" t="str">
        <f t="shared" ca="1" si="145"/>
        <v>何割</v>
      </c>
      <c r="AQ285" t="str">
        <f t="shared" ca="1" si="146"/>
        <v/>
      </c>
      <c r="AR285" t="str">
        <f t="shared" ca="1" si="147"/>
        <v/>
      </c>
      <c r="AS285" t="s">
        <v>279</v>
      </c>
    </row>
    <row r="286" spans="1:45" x14ac:dyDescent="0.55000000000000004">
      <c r="A286" s="51" t="s">
        <v>60</v>
      </c>
      <c r="B286" s="51"/>
      <c r="C286" s="50" t="s">
        <v>284</v>
      </c>
      <c r="D286" s="50" t="str">
        <f t="shared" ca="1" si="162"/>
        <v>\\(\\quad 1　円は　8　の何割何分何厘か。 \\)</v>
      </c>
      <c r="E286" s="50" t="str">
        <f t="shared" ca="1" si="163"/>
        <v>\\(\\quad 1割2分5厘 \\)</v>
      </c>
      <c r="F286" s="50" t="s">
        <v>62</v>
      </c>
      <c r="G286" s="50"/>
      <c r="H286" s="50">
        <v>70</v>
      </c>
      <c r="I286" s="89" t="str">
        <f t="shared" ca="1" si="164"/>
        <v>INSERT INTO math(tangen,question,answer,editor,date,count) VALUES('m4100','\\(\\quad 1　円は　8　の何割何分何厘か。 \\)','\\(\\quad 1割2分5厘 \\)','harazono',NOW(),0);</v>
      </c>
      <c r="J286" s="78" t="s">
        <v>229</v>
      </c>
      <c r="K286">
        <f t="shared" ca="1" si="126"/>
        <v>1</v>
      </c>
      <c r="M286" t="s">
        <v>265</v>
      </c>
      <c r="N286">
        <f t="shared" ca="1" si="127"/>
        <v>8</v>
      </c>
      <c r="P286" t="str">
        <f t="shared" ca="1" si="137"/>
        <v>　の何割何分何厘か。</v>
      </c>
      <c r="Q286" t="s">
        <v>230</v>
      </c>
      <c r="S286" s="78" t="s">
        <v>229</v>
      </c>
      <c r="T286" s="1" t="str">
        <f t="shared" ca="1" si="128"/>
        <v>1割2分5厘</v>
      </c>
      <c r="V286" t="s">
        <v>230</v>
      </c>
      <c r="W286" t="str">
        <f t="shared" ca="1" si="155"/>
        <v>\\(\\quad 1　円は　8　の何割何分何厘か。 \\)</v>
      </c>
      <c r="X286" t="str">
        <f t="shared" ca="1" si="156"/>
        <v>\\(\\quad 1割2分5厘 \\)</v>
      </c>
      <c r="Y286">
        <f t="shared" ca="1" si="157"/>
        <v>125</v>
      </c>
      <c r="Z286">
        <f t="shared" ca="1" si="158"/>
        <v>1</v>
      </c>
      <c r="AA286" t="s">
        <v>273</v>
      </c>
      <c r="AB286">
        <f t="shared" ca="1" si="159"/>
        <v>2</v>
      </c>
      <c r="AC286" t="s">
        <v>272</v>
      </c>
      <c r="AD286">
        <f t="shared" ca="1" si="160"/>
        <v>5</v>
      </c>
      <c r="AE286" t="s">
        <v>271</v>
      </c>
      <c r="AF286">
        <f t="shared" ca="1" si="150"/>
        <v>1</v>
      </c>
      <c r="AG286" t="str">
        <f t="shared" ca="1" si="132"/>
        <v>割</v>
      </c>
      <c r="AH286">
        <f t="shared" ca="1" si="151"/>
        <v>2</v>
      </c>
      <c r="AI286" t="str">
        <f t="shared" ca="1" si="152"/>
        <v>分</v>
      </c>
      <c r="AJ286">
        <f t="shared" ca="1" si="153"/>
        <v>5</v>
      </c>
      <c r="AK286" t="str">
        <f t="shared" ca="1" si="154"/>
        <v>厘</v>
      </c>
      <c r="AL286">
        <v>125</v>
      </c>
      <c r="AM286" s="1">
        <f t="shared" ca="1" si="161"/>
        <v>1</v>
      </c>
      <c r="AN286">
        <v>8</v>
      </c>
      <c r="AO286" t="s">
        <v>278</v>
      </c>
      <c r="AP286" t="str">
        <f t="shared" ca="1" si="145"/>
        <v>何割</v>
      </c>
      <c r="AQ286" t="str">
        <f t="shared" ca="1" si="146"/>
        <v>何分</v>
      </c>
      <c r="AR286" t="str">
        <f t="shared" ca="1" si="147"/>
        <v>何厘</v>
      </c>
      <c r="AS286" t="s">
        <v>279</v>
      </c>
    </row>
    <row r="287" spans="1:45" x14ac:dyDescent="0.55000000000000004">
      <c r="A287" s="51" t="s">
        <v>60</v>
      </c>
      <c r="B287" s="51"/>
      <c r="C287" s="50" t="s">
        <v>284</v>
      </c>
      <c r="D287" s="50" t="str">
        <f t="shared" ca="1" si="162"/>
        <v>\\(\\quad 25　円は　25　の何割か。 \\)</v>
      </c>
      <c r="E287" s="50" t="str">
        <f t="shared" ca="1" si="163"/>
        <v>\\(\\quad 10割 \\)</v>
      </c>
      <c r="F287" s="50" t="s">
        <v>62</v>
      </c>
      <c r="G287" s="50"/>
      <c r="H287" s="50">
        <v>71</v>
      </c>
      <c r="I287" s="89" t="str">
        <f t="shared" ca="1" si="164"/>
        <v>INSERT INTO math(tangen,question,answer,editor,date,count) VALUES('m4100','\\(\\quad 25　円は　25　の何割か。 \\)','\\(\\quad 10割 \\)','harazono',NOW(),0);</v>
      </c>
      <c r="J287" s="78" t="s">
        <v>229</v>
      </c>
      <c r="K287">
        <f t="shared" ca="1" si="126"/>
        <v>25</v>
      </c>
      <c r="M287" t="s">
        <v>265</v>
      </c>
      <c r="N287">
        <f t="shared" ca="1" si="127"/>
        <v>25</v>
      </c>
      <c r="P287" t="str">
        <f t="shared" ca="1" si="137"/>
        <v>　の何割か。</v>
      </c>
      <c r="Q287" t="s">
        <v>230</v>
      </c>
      <c r="S287" s="78" t="s">
        <v>229</v>
      </c>
      <c r="T287" s="1" t="str">
        <f t="shared" ca="1" si="128"/>
        <v>10割</v>
      </c>
      <c r="V287" t="s">
        <v>230</v>
      </c>
      <c r="W287" t="str">
        <f t="shared" ca="1" si="155"/>
        <v>\\(\\quad 25　円は　25　の何割か。 \\)</v>
      </c>
      <c r="X287" t="str">
        <f t="shared" ca="1" si="156"/>
        <v>\\(\\quad 10割 \\)</v>
      </c>
      <c r="Y287">
        <f t="shared" ca="1" si="157"/>
        <v>1000</v>
      </c>
      <c r="Z287">
        <f t="shared" ca="1" si="158"/>
        <v>10</v>
      </c>
      <c r="AA287" t="s">
        <v>273</v>
      </c>
      <c r="AB287">
        <f t="shared" ca="1" si="159"/>
        <v>0</v>
      </c>
      <c r="AC287" t="s">
        <v>272</v>
      </c>
      <c r="AD287">
        <f t="shared" ca="1" si="160"/>
        <v>0</v>
      </c>
      <c r="AE287" t="s">
        <v>271</v>
      </c>
      <c r="AF287">
        <f t="shared" ca="1" si="150"/>
        <v>10</v>
      </c>
      <c r="AG287" t="str">
        <f t="shared" ca="1" si="132"/>
        <v>割</v>
      </c>
      <c r="AH287" t="str">
        <f t="shared" ca="1" si="151"/>
        <v/>
      </c>
      <c r="AI287" t="str">
        <f t="shared" ca="1" si="152"/>
        <v/>
      </c>
      <c r="AJ287" t="str">
        <f t="shared" ca="1" si="153"/>
        <v/>
      </c>
      <c r="AK287" t="str">
        <f t="shared" ca="1" si="154"/>
        <v/>
      </c>
      <c r="AL287">
        <v>200</v>
      </c>
      <c r="AM287" s="1">
        <f t="shared" ca="1" si="161"/>
        <v>5</v>
      </c>
      <c r="AN287">
        <v>5</v>
      </c>
      <c r="AO287" t="s">
        <v>278</v>
      </c>
      <c r="AP287" t="str">
        <f t="shared" ca="1" si="145"/>
        <v>何割</v>
      </c>
      <c r="AQ287" t="str">
        <f t="shared" ca="1" si="146"/>
        <v/>
      </c>
      <c r="AR287" t="str">
        <f t="shared" ca="1" si="147"/>
        <v/>
      </c>
      <c r="AS287" t="s">
        <v>279</v>
      </c>
    </row>
    <row r="288" spans="1:45" x14ac:dyDescent="0.55000000000000004">
      <c r="A288" s="51" t="s">
        <v>60</v>
      </c>
      <c r="B288" s="51"/>
      <c r="C288" s="50" t="s">
        <v>284</v>
      </c>
      <c r="D288" s="50" t="str">
        <f t="shared" ca="1" si="162"/>
        <v>\\(\\quad 4　円は　8　の何割か。 \\)</v>
      </c>
      <c r="E288" s="50" t="str">
        <f t="shared" ca="1" si="163"/>
        <v>\\(\\quad 5割 \\)</v>
      </c>
      <c r="F288" s="50" t="s">
        <v>62</v>
      </c>
      <c r="G288" s="50"/>
      <c r="H288" s="50">
        <v>72</v>
      </c>
      <c r="I288" s="89" t="str">
        <f t="shared" ca="1" si="164"/>
        <v>INSERT INTO math(tangen,question,answer,editor,date,count) VALUES('m4100','\\(\\quad 4　円は　8　の何割か。 \\)','\\(\\quad 5割 \\)','harazono',NOW(),0);</v>
      </c>
      <c r="J288" s="78" t="s">
        <v>229</v>
      </c>
      <c r="K288">
        <f t="shared" ca="1" si="126"/>
        <v>4</v>
      </c>
      <c r="M288" t="s">
        <v>265</v>
      </c>
      <c r="N288">
        <f t="shared" ca="1" si="127"/>
        <v>8</v>
      </c>
      <c r="P288" t="str">
        <f t="shared" ca="1" si="137"/>
        <v>　の何割か。</v>
      </c>
      <c r="Q288" t="s">
        <v>230</v>
      </c>
      <c r="S288" s="78" t="s">
        <v>229</v>
      </c>
      <c r="T288" s="1" t="str">
        <f t="shared" ca="1" si="128"/>
        <v>5割</v>
      </c>
      <c r="V288" t="s">
        <v>230</v>
      </c>
      <c r="W288" t="str">
        <f t="shared" ca="1" si="155"/>
        <v>\\(\\quad 4　円は　8　の何割か。 \\)</v>
      </c>
      <c r="X288" t="str">
        <f t="shared" ca="1" si="156"/>
        <v>\\(\\quad 5割 \\)</v>
      </c>
      <c r="Y288">
        <f t="shared" ca="1" si="157"/>
        <v>500</v>
      </c>
      <c r="Z288">
        <f t="shared" ca="1" si="158"/>
        <v>5</v>
      </c>
      <c r="AA288" t="s">
        <v>273</v>
      </c>
      <c r="AB288">
        <f t="shared" ca="1" si="159"/>
        <v>0</v>
      </c>
      <c r="AC288" t="s">
        <v>272</v>
      </c>
      <c r="AD288">
        <f t="shared" ca="1" si="160"/>
        <v>0</v>
      </c>
      <c r="AE288" t="s">
        <v>271</v>
      </c>
      <c r="AF288">
        <f t="shared" ca="1" si="150"/>
        <v>5</v>
      </c>
      <c r="AG288" t="str">
        <f t="shared" ca="1" si="132"/>
        <v>割</v>
      </c>
      <c r="AH288" t="str">
        <f t="shared" ca="1" si="151"/>
        <v/>
      </c>
      <c r="AI288" t="str">
        <f t="shared" ca="1" si="152"/>
        <v/>
      </c>
      <c r="AJ288" t="str">
        <f t="shared" ca="1" si="153"/>
        <v/>
      </c>
      <c r="AK288" t="str">
        <f t="shared" ca="1" si="154"/>
        <v/>
      </c>
      <c r="AL288">
        <v>250</v>
      </c>
      <c r="AM288" s="1">
        <f t="shared" ca="1" si="161"/>
        <v>2</v>
      </c>
      <c r="AN288">
        <v>4</v>
      </c>
      <c r="AO288" t="s">
        <v>278</v>
      </c>
      <c r="AP288" t="str">
        <f t="shared" ca="1" si="145"/>
        <v>何割</v>
      </c>
      <c r="AQ288" t="str">
        <f t="shared" ca="1" si="146"/>
        <v/>
      </c>
      <c r="AR288" t="str">
        <f t="shared" ca="1" si="147"/>
        <v/>
      </c>
      <c r="AS288" t="s">
        <v>279</v>
      </c>
    </row>
    <row r="289" spans="1:45" x14ac:dyDescent="0.55000000000000004">
      <c r="A289" s="51" t="s">
        <v>60</v>
      </c>
      <c r="B289" s="51"/>
      <c r="C289" s="50" t="s">
        <v>284</v>
      </c>
      <c r="D289" s="50" t="str">
        <f t="shared" ca="1" si="162"/>
        <v>\\(\\quad 1　円は　2　の何割か。 \\)</v>
      </c>
      <c r="E289" s="50" t="str">
        <f t="shared" ca="1" si="163"/>
        <v>\\(\\quad 5割 \\)</v>
      </c>
      <c r="F289" s="50" t="s">
        <v>62</v>
      </c>
      <c r="G289" s="50"/>
      <c r="H289" s="50">
        <v>73</v>
      </c>
      <c r="I289" s="89" t="str">
        <f t="shared" ca="1" si="164"/>
        <v>INSERT INTO math(tangen,question,answer,editor,date,count) VALUES('m4100','\\(\\quad 1　円は　2　の何割か。 \\)','\\(\\quad 5割 \\)','harazono',NOW(),0);</v>
      </c>
      <c r="J289" s="78" t="s">
        <v>229</v>
      </c>
      <c r="K289">
        <f t="shared" ca="1" si="126"/>
        <v>1</v>
      </c>
      <c r="M289" t="s">
        <v>265</v>
      </c>
      <c r="N289">
        <f t="shared" ca="1" si="127"/>
        <v>2</v>
      </c>
      <c r="P289" t="str">
        <f t="shared" ca="1" si="137"/>
        <v>　の何割か。</v>
      </c>
      <c r="Q289" t="s">
        <v>230</v>
      </c>
      <c r="S289" s="78" t="s">
        <v>229</v>
      </c>
      <c r="T289" s="1" t="str">
        <f t="shared" ca="1" si="128"/>
        <v>5割</v>
      </c>
      <c r="V289" t="s">
        <v>230</v>
      </c>
      <c r="W289" t="str">
        <f t="shared" ca="1" si="155"/>
        <v>\\(\\quad 1　円は　2　の何割か。 \\)</v>
      </c>
      <c r="X289" t="str">
        <f t="shared" ca="1" si="156"/>
        <v>\\(\\quad 5割 \\)</v>
      </c>
      <c r="Y289">
        <f t="shared" ca="1" si="157"/>
        <v>500</v>
      </c>
      <c r="Z289">
        <f t="shared" ca="1" si="158"/>
        <v>5</v>
      </c>
      <c r="AA289" t="s">
        <v>273</v>
      </c>
      <c r="AB289">
        <f t="shared" ca="1" si="159"/>
        <v>0</v>
      </c>
      <c r="AC289" t="s">
        <v>272</v>
      </c>
      <c r="AD289">
        <f t="shared" ca="1" si="160"/>
        <v>0</v>
      </c>
      <c r="AE289" t="s">
        <v>271</v>
      </c>
      <c r="AF289">
        <f t="shared" ca="1" si="150"/>
        <v>5</v>
      </c>
      <c r="AG289" t="str">
        <f t="shared" ca="1" si="132"/>
        <v>割</v>
      </c>
      <c r="AH289" t="str">
        <f t="shared" ca="1" si="151"/>
        <v/>
      </c>
      <c r="AI289" t="str">
        <f t="shared" ca="1" si="152"/>
        <v/>
      </c>
      <c r="AJ289" t="str">
        <f t="shared" ca="1" si="153"/>
        <v/>
      </c>
      <c r="AK289" t="str">
        <f t="shared" ca="1" si="154"/>
        <v/>
      </c>
      <c r="AL289">
        <v>500</v>
      </c>
      <c r="AM289" s="1">
        <f t="shared" ca="1" si="161"/>
        <v>1</v>
      </c>
      <c r="AN289">
        <v>2</v>
      </c>
      <c r="AO289" t="s">
        <v>278</v>
      </c>
      <c r="AP289" t="str">
        <f t="shared" ca="1" si="145"/>
        <v>何割</v>
      </c>
      <c r="AQ289" t="str">
        <f t="shared" ca="1" si="146"/>
        <v/>
      </c>
      <c r="AR289" t="str">
        <f t="shared" ca="1" si="147"/>
        <v/>
      </c>
      <c r="AS289" t="s">
        <v>279</v>
      </c>
    </row>
    <row r="290" spans="1:45" x14ac:dyDescent="0.55000000000000004">
      <c r="A290" s="51" t="s">
        <v>60</v>
      </c>
      <c r="B290" s="51"/>
      <c r="C290" s="50" t="s">
        <v>284</v>
      </c>
      <c r="D290" s="50" t="str">
        <f t="shared" ca="1" si="162"/>
        <v>\\(\\quad 101124　個は　159000　の何割何分何厘か。 \\)</v>
      </c>
      <c r="E290" s="50" t="str">
        <f t="shared" ca="1" si="163"/>
        <v>\\(\\quad 6割3分6厘 \\)</v>
      </c>
      <c r="F290" s="50" t="s">
        <v>62</v>
      </c>
      <c r="G290" s="50"/>
      <c r="H290" s="50">
        <v>75</v>
      </c>
      <c r="I290" s="89" t="str">
        <f t="shared" ca="1" si="164"/>
        <v>INSERT INTO math(tangen,question,answer,editor,date,count) VALUES('m4100','\\(\\quad 101124　個は　159000　の何割何分何厘か。 \\)','\\(\\quad 6割3分6厘 \\)','harazono',NOW(),0);</v>
      </c>
      <c r="J290" s="78" t="s">
        <v>229</v>
      </c>
      <c r="K290">
        <f t="shared" ca="1" si="126"/>
        <v>101124</v>
      </c>
      <c r="M290" t="s">
        <v>267</v>
      </c>
      <c r="N290">
        <f t="shared" ca="1" si="127"/>
        <v>159000</v>
      </c>
      <c r="P290" t="str">
        <f t="shared" ca="1" si="137"/>
        <v>　の何割何分何厘か。</v>
      </c>
      <c r="Q290" t="s">
        <v>230</v>
      </c>
      <c r="S290" s="78" t="s">
        <v>229</v>
      </c>
      <c r="T290" s="1" t="str">
        <f t="shared" ca="1" si="128"/>
        <v>6割3分6厘</v>
      </c>
      <c r="V290" t="s">
        <v>230</v>
      </c>
      <c r="W290" t="str">
        <f t="shared" ca="1" si="155"/>
        <v>\\(\\quad 101124　個は　159000　の何割何分何厘か。 \\)</v>
      </c>
      <c r="X290" t="str">
        <f t="shared" ca="1" si="156"/>
        <v>\\(\\quad 6割3分6厘 \\)</v>
      </c>
      <c r="Y290">
        <f ca="1">AL290*AM290</f>
        <v>636</v>
      </c>
      <c r="Z290">
        <f ca="1">ROUNDDOWN(Y290/100,0)</f>
        <v>6</v>
      </c>
      <c r="AA290" t="s">
        <v>273</v>
      </c>
      <c r="AB290">
        <f ca="1">ROUNDDOWN((Y290-Z290*100)/10,0)</f>
        <v>3</v>
      </c>
      <c r="AC290" t="s">
        <v>272</v>
      </c>
      <c r="AD290">
        <f ca="1">ROUNDDOWN((Y290-Z290*100-AB290*10)/1,0)</f>
        <v>6</v>
      </c>
      <c r="AE290" t="s">
        <v>271</v>
      </c>
      <c r="AF290">
        <f t="shared" ref="AF290:AF303" ca="1" si="165">IF(Z290=0,"",Z290)</f>
        <v>6</v>
      </c>
      <c r="AG290" t="str">
        <f t="shared" ca="1" si="132"/>
        <v>割</v>
      </c>
      <c r="AH290">
        <f t="shared" ref="AH290:AH303" ca="1" si="166">IF(AB290=0,"",AB290)</f>
        <v>3</v>
      </c>
      <c r="AI290" t="str">
        <f t="shared" ref="AI290:AI303" ca="1" si="167">IF(AB290=0,"",AC290)</f>
        <v>分</v>
      </c>
      <c r="AJ290">
        <f t="shared" ref="AJ290:AJ303" ca="1" si="168">IF(AD290=0,"",AD290)</f>
        <v>6</v>
      </c>
      <c r="AK290" t="str">
        <f t="shared" ref="AK290:AK303" ca="1" si="169">IF(AD290=0,"",AE290)</f>
        <v>厘</v>
      </c>
      <c r="AL290">
        <v>2</v>
      </c>
      <c r="AM290" s="1">
        <f ca="1">RANDBETWEEN(1,AN290)</f>
        <v>318</v>
      </c>
      <c r="AN290">
        <v>500</v>
      </c>
      <c r="AO290" t="s">
        <v>278</v>
      </c>
      <c r="AP290" t="str">
        <f t="shared" ca="1" si="145"/>
        <v>何割</v>
      </c>
      <c r="AQ290" t="str">
        <f t="shared" ca="1" si="146"/>
        <v>何分</v>
      </c>
      <c r="AR290" t="str">
        <f t="shared" ca="1" si="147"/>
        <v>何厘</v>
      </c>
      <c r="AS290" t="s">
        <v>279</v>
      </c>
    </row>
    <row r="291" spans="1:45" x14ac:dyDescent="0.55000000000000004">
      <c r="A291" s="51" t="s">
        <v>60</v>
      </c>
      <c r="B291" s="51"/>
      <c r="C291" s="50" t="s">
        <v>284</v>
      </c>
      <c r="D291" s="50" t="str">
        <f t="shared" ca="1" si="162"/>
        <v>\\(\\quad 7744　個は　22000　の何割何分何厘か。 \\)</v>
      </c>
      <c r="E291" s="50" t="str">
        <f t="shared" ca="1" si="163"/>
        <v>\\(\\quad 3割5分2厘 \\)</v>
      </c>
      <c r="F291" s="50" t="s">
        <v>62</v>
      </c>
      <c r="G291" s="50"/>
      <c r="H291" s="50">
        <v>76</v>
      </c>
      <c r="I291" s="89" t="str">
        <f t="shared" ca="1" si="164"/>
        <v>INSERT INTO math(tangen,question,answer,editor,date,count) VALUES('m4100','\\(\\quad 7744　個は　22000　の何割何分何厘か。 \\)','\\(\\quad 3割5分2厘 \\)','harazono',NOW(),0);</v>
      </c>
      <c r="J291" s="78" t="s">
        <v>229</v>
      </c>
      <c r="K291">
        <f t="shared" ca="1" si="126"/>
        <v>7744</v>
      </c>
      <c r="M291" t="s">
        <v>267</v>
      </c>
      <c r="N291">
        <f t="shared" ca="1" si="127"/>
        <v>22000</v>
      </c>
      <c r="P291" t="str">
        <f t="shared" ca="1" si="137"/>
        <v>　の何割何分何厘か。</v>
      </c>
      <c r="Q291" t="s">
        <v>230</v>
      </c>
      <c r="S291" s="78" t="s">
        <v>229</v>
      </c>
      <c r="T291" s="1" t="str">
        <f t="shared" ca="1" si="128"/>
        <v>3割5分2厘</v>
      </c>
      <c r="V291" t="s">
        <v>230</v>
      </c>
      <c r="W291" t="str">
        <f t="shared" ca="1" si="155"/>
        <v>\\(\\quad 7744　個は　22000　の何割何分何厘か。 \\)</v>
      </c>
      <c r="X291" t="str">
        <f t="shared" ca="1" si="156"/>
        <v>\\(\\quad 3割5分2厘 \\)</v>
      </c>
      <c r="Y291">
        <f t="shared" ref="Y291:Y303" ca="1" si="170">AL291*AM291</f>
        <v>352</v>
      </c>
      <c r="Z291">
        <f t="shared" ref="Z291:Z303" ca="1" si="171">ROUNDDOWN(Y291/100,0)</f>
        <v>3</v>
      </c>
      <c r="AA291" t="s">
        <v>273</v>
      </c>
      <c r="AB291">
        <f t="shared" ref="AB291:AB303" ca="1" si="172">ROUNDDOWN((Y291-Z291*100)/10,0)</f>
        <v>5</v>
      </c>
      <c r="AC291" t="s">
        <v>272</v>
      </c>
      <c r="AD291">
        <f t="shared" ref="AD291:AD303" ca="1" si="173">ROUNDDOWN((Y291-Z291*100-AB291*10)/1,0)</f>
        <v>2</v>
      </c>
      <c r="AE291" t="s">
        <v>271</v>
      </c>
      <c r="AF291">
        <f t="shared" ca="1" si="165"/>
        <v>3</v>
      </c>
      <c r="AG291" t="str">
        <f t="shared" ca="1" si="132"/>
        <v>割</v>
      </c>
      <c r="AH291">
        <f t="shared" ca="1" si="166"/>
        <v>5</v>
      </c>
      <c r="AI291" t="str">
        <f t="shared" ca="1" si="167"/>
        <v>分</v>
      </c>
      <c r="AJ291">
        <f t="shared" ca="1" si="168"/>
        <v>2</v>
      </c>
      <c r="AK291" t="str">
        <f t="shared" ca="1" si="169"/>
        <v>厘</v>
      </c>
      <c r="AL291">
        <v>4</v>
      </c>
      <c r="AM291" s="1">
        <f t="shared" ref="AM291:AM302" ca="1" si="174">RANDBETWEEN(1,AN291)</f>
        <v>88</v>
      </c>
      <c r="AN291">
        <v>250</v>
      </c>
      <c r="AO291" t="s">
        <v>278</v>
      </c>
      <c r="AP291" t="str">
        <f t="shared" ca="1" si="145"/>
        <v>何割</v>
      </c>
      <c r="AQ291" t="str">
        <f t="shared" ca="1" si="146"/>
        <v>何分</v>
      </c>
      <c r="AR291" t="str">
        <f t="shared" ca="1" si="147"/>
        <v>何厘</v>
      </c>
      <c r="AS291" t="s">
        <v>279</v>
      </c>
    </row>
    <row r="292" spans="1:45" x14ac:dyDescent="0.55000000000000004">
      <c r="A292" s="51" t="s">
        <v>60</v>
      </c>
      <c r="B292" s="51"/>
      <c r="C292" s="50" t="s">
        <v>284</v>
      </c>
      <c r="D292" s="50" t="str">
        <f t="shared" ca="1" si="162"/>
        <v>\\(\\quad 324　個は　3600　の何分か。 \\)</v>
      </c>
      <c r="E292" s="50" t="str">
        <f t="shared" ca="1" si="163"/>
        <v>\\(\\quad 9分 \\)</v>
      </c>
      <c r="F292" s="50" t="s">
        <v>62</v>
      </c>
      <c r="G292" s="50"/>
      <c r="H292" s="50">
        <v>77</v>
      </c>
      <c r="I292" s="89" t="str">
        <f t="shared" ca="1" si="164"/>
        <v>INSERT INTO math(tangen,question,answer,editor,date,count) VALUES('m4100','\\(\\quad 324　個は　3600　の何分か。 \\)','\\(\\quad 9分 \\)','harazono',NOW(),0);</v>
      </c>
      <c r="J292" s="78" t="s">
        <v>229</v>
      </c>
      <c r="K292">
        <f t="shared" ca="1" si="126"/>
        <v>324</v>
      </c>
      <c r="M292" t="s">
        <v>267</v>
      </c>
      <c r="N292">
        <f t="shared" ca="1" si="127"/>
        <v>3600</v>
      </c>
      <c r="P292" t="str">
        <f t="shared" ca="1" si="137"/>
        <v>　の何分か。</v>
      </c>
      <c r="Q292" t="s">
        <v>230</v>
      </c>
      <c r="S292" s="78" t="s">
        <v>229</v>
      </c>
      <c r="T292" s="1" t="str">
        <f t="shared" ca="1" si="128"/>
        <v>9分</v>
      </c>
      <c r="V292" t="s">
        <v>230</v>
      </c>
      <c r="W292" t="str">
        <f t="shared" ca="1" si="155"/>
        <v>\\(\\quad 324　個は　3600　の何分か。 \\)</v>
      </c>
      <c r="X292" t="str">
        <f t="shared" ca="1" si="156"/>
        <v>\\(\\quad 9分 \\)</v>
      </c>
      <c r="Y292">
        <f t="shared" ca="1" si="170"/>
        <v>90</v>
      </c>
      <c r="Z292">
        <f t="shared" ca="1" si="171"/>
        <v>0</v>
      </c>
      <c r="AA292" t="s">
        <v>273</v>
      </c>
      <c r="AB292">
        <f t="shared" ca="1" si="172"/>
        <v>9</v>
      </c>
      <c r="AC292" t="s">
        <v>272</v>
      </c>
      <c r="AD292">
        <f t="shared" ca="1" si="173"/>
        <v>0</v>
      </c>
      <c r="AE292" t="s">
        <v>271</v>
      </c>
      <c r="AF292" t="str">
        <f t="shared" ca="1" si="165"/>
        <v/>
      </c>
      <c r="AG292" t="str">
        <f t="shared" ca="1" si="132"/>
        <v/>
      </c>
      <c r="AH292">
        <f t="shared" ca="1" si="166"/>
        <v>9</v>
      </c>
      <c r="AI292" t="str">
        <f t="shared" ca="1" si="167"/>
        <v>分</v>
      </c>
      <c r="AJ292" t="str">
        <f t="shared" ca="1" si="168"/>
        <v/>
      </c>
      <c r="AK292" t="str">
        <f t="shared" ca="1" si="169"/>
        <v/>
      </c>
      <c r="AL292">
        <v>5</v>
      </c>
      <c r="AM292" s="1">
        <f t="shared" ca="1" si="174"/>
        <v>18</v>
      </c>
      <c r="AN292">
        <v>200</v>
      </c>
      <c r="AO292" t="s">
        <v>278</v>
      </c>
      <c r="AP292" t="str">
        <f t="shared" ca="1" si="145"/>
        <v/>
      </c>
      <c r="AQ292" t="str">
        <f t="shared" ca="1" si="146"/>
        <v>何分</v>
      </c>
      <c r="AR292" t="str">
        <f t="shared" ca="1" si="147"/>
        <v/>
      </c>
      <c r="AS292" t="s">
        <v>279</v>
      </c>
    </row>
    <row r="293" spans="1:45" x14ac:dyDescent="0.55000000000000004">
      <c r="A293" s="51" t="s">
        <v>60</v>
      </c>
      <c r="B293" s="51"/>
      <c r="C293" s="50" t="s">
        <v>284</v>
      </c>
      <c r="D293" s="50" t="str">
        <f t="shared" ca="1" si="162"/>
        <v>\\(\\quad 5929　個は　9625　の何割何分何厘か。 \\)</v>
      </c>
      <c r="E293" s="50" t="str">
        <f t="shared" ca="1" si="163"/>
        <v>\\(\\quad 6割1分6厘 \\)</v>
      </c>
      <c r="F293" s="50" t="s">
        <v>62</v>
      </c>
      <c r="G293" s="50"/>
      <c r="H293" s="50">
        <v>78</v>
      </c>
      <c r="I293" s="89" t="str">
        <f t="shared" ca="1" si="164"/>
        <v>INSERT INTO math(tangen,question,answer,editor,date,count) VALUES('m4100','\\(\\quad 5929　個は　9625　の何割何分何厘か。 \\)','\\(\\quad 6割1分6厘 \\)','harazono',NOW(),0);</v>
      </c>
      <c r="J293" s="78" t="s">
        <v>229</v>
      </c>
      <c r="K293">
        <f t="shared" ca="1" si="126"/>
        <v>5929</v>
      </c>
      <c r="M293" t="s">
        <v>267</v>
      </c>
      <c r="N293">
        <f t="shared" ca="1" si="127"/>
        <v>9625</v>
      </c>
      <c r="P293" t="str">
        <f t="shared" ca="1" si="137"/>
        <v>　の何割何分何厘か。</v>
      </c>
      <c r="Q293" t="s">
        <v>230</v>
      </c>
      <c r="S293" s="78" t="s">
        <v>229</v>
      </c>
      <c r="T293" s="1" t="str">
        <f t="shared" ca="1" si="128"/>
        <v>6割1分6厘</v>
      </c>
      <c r="V293" t="s">
        <v>230</v>
      </c>
      <c r="W293" t="str">
        <f t="shared" ca="1" si="155"/>
        <v>\\(\\quad 5929　個は　9625　の何割何分何厘か。 \\)</v>
      </c>
      <c r="X293" t="str">
        <f t="shared" ca="1" si="156"/>
        <v>\\(\\quad 6割1分6厘 \\)</v>
      </c>
      <c r="Y293">
        <f t="shared" ca="1" si="170"/>
        <v>616</v>
      </c>
      <c r="Z293">
        <f t="shared" ca="1" si="171"/>
        <v>6</v>
      </c>
      <c r="AA293" t="s">
        <v>273</v>
      </c>
      <c r="AB293">
        <f t="shared" ca="1" si="172"/>
        <v>1</v>
      </c>
      <c r="AC293" t="s">
        <v>272</v>
      </c>
      <c r="AD293">
        <f t="shared" ca="1" si="173"/>
        <v>6</v>
      </c>
      <c r="AE293" t="s">
        <v>271</v>
      </c>
      <c r="AF293">
        <f t="shared" ca="1" si="165"/>
        <v>6</v>
      </c>
      <c r="AG293" t="str">
        <f t="shared" ca="1" si="132"/>
        <v>割</v>
      </c>
      <c r="AH293">
        <f t="shared" ca="1" si="166"/>
        <v>1</v>
      </c>
      <c r="AI293" t="str">
        <f t="shared" ca="1" si="167"/>
        <v>分</v>
      </c>
      <c r="AJ293">
        <f t="shared" ca="1" si="168"/>
        <v>6</v>
      </c>
      <c r="AK293" t="str">
        <f t="shared" ca="1" si="169"/>
        <v>厘</v>
      </c>
      <c r="AL293">
        <v>8</v>
      </c>
      <c r="AM293" s="1">
        <f t="shared" ca="1" si="174"/>
        <v>77</v>
      </c>
      <c r="AN293">
        <v>125</v>
      </c>
      <c r="AO293" t="s">
        <v>278</v>
      </c>
      <c r="AP293" t="str">
        <f t="shared" ca="1" si="145"/>
        <v>何割</v>
      </c>
      <c r="AQ293" t="str">
        <f t="shared" ca="1" si="146"/>
        <v>何分</v>
      </c>
      <c r="AR293" t="str">
        <f t="shared" ca="1" si="147"/>
        <v>何厘</v>
      </c>
      <c r="AS293" t="s">
        <v>279</v>
      </c>
    </row>
    <row r="294" spans="1:45" x14ac:dyDescent="0.55000000000000004">
      <c r="A294" s="51" t="s">
        <v>60</v>
      </c>
      <c r="B294" s="51"/>
      <c r="C294" s="50" t="s">
        <v>284</v>
      </c>
      <c r="D294" s="50" t="str">
        <f t="shared" ca="1" si="162"/>
        <v>\\(\\quad 49　個は　700　の何分か。 \\)</v>
      </c>
      <c r="E294" s="50" t="str">
        <f t="shared" ca="1" si="163"/>
        <v>\\(\\quad 7分 \\)</v>
      </c>
      <c r="F294" s="50" t="s">
        <v>62</v>
      </c>
      <c r="G294" s="50"/>
      <c r="H294" s="50">
        <v>79</v>
      </c>
      <c r="I294" s="89" t="str">
        <f t="shared" ca="1" si="164"/>
        <v>INSERT INTO math(tangen,question,answer,editor,date,count) VALUES('m4100','\\(\\quad 49　個は　700　の何分か。 \\)','\\(\\quad 7分 \\)','harazono',NOW(),0);</v>
      </c>
      <c r="J294" s="78" t="s">
        <v>229</v>
      </c>
      <c r="K294">
        <f t="shared" ca="1" si="126"/>
        <v>49.000000000000007</v>
      </c>
      <c r="M294" t="s">
        <v>267</v>
      </c>
      <c r="N294">
        <f t="shared" ca="1" si="127"/>
        <v>700</v>
      </c>
      <c r="P294" t="str">
        <f t="shared" ca="1" si="137"/>
        <v>　の何分か。</v>
      </c>
      <c r="Q294" t="s">
        <v>230</v>
      </c>
      <c r="S294" s="78" t="s">
        <v>229</v>
      </c>
      <c r="T294" s="1" t="str">
        <f t="shared" ca="1" si="128"/>
        <v>7分</v>
      </c>
      <c r="V294" t="s">
        <v>230</v>
      </c>
      <c r="W294" t="str">
        <f t="shared" ca="1" si="155"/>
        <v>\\(\\quad 49　個は　700　の何分か。 \\)</v>
      </c>
      <c r="X294" t="str">
        <f t="shared" ca="1" si="156"/>
        <v>\\(\\quad 7分 \\)</v>
      </c>
      <c r="Y294">
        <f t="shared" ca="1" si="170"/>
        <v>70</v>
      </c>
      <c r="Z294">
        <f t="shared" ca="1" si="171"/>
        <v>0</v>
      </c>
      <c r="AA294" t="s">
        <v>273</v>
      </c>
      <c r="AB294">
        <f t="shared" ca="1" si="172"/>
        <v>7</v>
      </c>
      <c r="AC294" t="s">
        <v>272</v>
      </c>
      <c r="AD294">
        <f t="shared" ca="1" si="173"/>
        <v>0</v>
      </c>
      <c r="AE294" t="s">
        <v>271</v>
      </c>
      <c r="AF294" t="str">
        <f t="shared" ca="1" si="165"/>
        <v/>
      </c>
      <c r="AG294" t="str">
        <f t="shared" ca="1" si="132"/>
        <v/>
      </c>
      <c r="AH294">
        <f t="shared" ca="1" si="166"/>
        <v>7</v>
      </c>
      <c r="AI294" t="str">
        <f t="shared" ca="1" si="167"/>
        <v>分</v>
      </c>
      <c r="AJ294" t="str">
        <f t="shared" ca="1" si="168"/>
        <v/>
      </c>
      <c r="AK294" t="str">
        <f t="shared" ca="1" si="169"/>
        <v/>
      </c>
      <c r="AL294">
        <v>10</v>
      </c>
      <c r="AM294" s="1">
        <f t="shared" ca="1" si="174"/>
        <v>7</v>
      </c>
      <c r="AN294">
        <v>100</v>
      </c>
      <c r="AO294" t="s">
        <v>278</v>
      </c>
      <c r="AP294" t="str">
        <f t="shared" ca="1" si="145"/>
        <v/>
      </c>
      <c r="AQ294" t="str">
        <f t="shared" ca="1" si="146"/>
        <v>何分</v>
      </c>
      <c r="AR294" t="str">
        <f t="shared" ca="1" si="147"/>
        <v/>
      </c>
      <c r="AS294" t="s">
        <v>279</v>
      </c>
    </row>
    <row r="295" spans="1:45" x14ac:dyDescent="0.55000000000000004">
      <c r="A295" s="51" t="s">
        <v>60</v>
      </c>
      <c r="B295" s="51"/>
      <c r="C295" s="50" t="s">
        <v>284</v>
      </c>
      <c r="D295" s="50" t="str">
        <f t="shared" ca="1" si="162"/>
        <v>\\(\\quad 100　個は　500　の何割か。 \\)</v>
      </c>
      <c r="E295" s="50" t="str">
        <f t="shared" ca="1" si="163"/>
        <v>\\(\\quad 2割 \\)</v>
      </c>
      <c r="F295" s="50" t="s">
        <v>62</v>
      </c>
      <c r="G295" s="50"/>
      <c r="H295" s="50">
        <v>80</v>
      </c>
      <c r="I295" s="89" t="str">
        <f t="shared" ca="1" si="164"/>
        <v>INSERT INTO math(tangen,question,answer,editor,date,count) VALUES('m4100','\\(\\quad 100　個は　500　の何割か。 \\)','\\(\\quad 2割 \\)','harazono',NOW(),0);</v>
      </c>
      <c r="J295" s="78" t="s">
        <v>229</v>
      </c>
      <c r="K295">
        <f t="shared" ca="1" si="126"/>
        <v>100</v>
      </c>
      <c r="M295" t="s">
        <v>267</v>
      </c>
      <c r="N295">
        <f t="shared" ca="1" si="127"/>
        <v>500</v>
      </c>
      <c r="P295" t="str">
        <f t="shared" ca="1" si="137"/>
        <v>　の何割か。</v>
      </c>
      <c r="Q295" t="s">
        <v>230</v>
      </c>
      <c r="S295" s="78" t="s">
        <v>229</v>
      </c>
      <c r="T295" s="1" t="str">
        <f t="shared" ca="1" si="128"/>
        <v>2割</v>
      </c>
      <c r="V295" t="s">
        <v>230</v>
      </c>
      <c r="W295" t="str">
        <f t="shared" ca="1" si="155"/>
        <v>\\(\\quad 100　個は　500　の何割か。 \\)</v>
      </c>
      <c r="X295" t="str">
        <f t="shared" ca="1" si="156"/>
        <v>\\(\\quad 2割 \\)</v>
      </c>
      <c r="Y295">
        <f t="shared" ca="1" si="170"/>
        <v>200</v>
      </c>
      <c r="Z295">
        <f t="shared" ca="1" si="171"/>
        <v>2</v>
      </c>
      <c r="AA295" t="s">
        <v>273</v>
      </c>
      <c r="AB295">
        <f t="shared" ca="1" si="172"/>
        <v>0</v>
      </c>
      <c r="AC295" t="s">
        <v>272</v>
      </c>
      <c r="AD295">
        <f t="shared" ca="1" si="173"/>
        <v>0</v>
      </c>
      <c r="AE295" t="s">
        <v>271</v>
      </c>
      <c r="AF295">
        <f t="shared" ca="1" si="165"/>
        <v>2</v>
      </c>
      <c r="AG295" t="str">
        <f t="shared" ca="1" si="132"/>
        <v>割</v>
      </c>
      <c r="AH295" t="str">
        <f t="shared" ca="1" si="166"/>
        <v/>
      </c>
      <c r="AI295" t="str">
        <f t="shared" ca="1" si="167"/>
        <v/>
      </c>
      <c r="AJ295" t="str">
        <f t="shared" ca="1" si="168"/>
        <v/>
      </c>
      <c r="AK295" t="str">
        <f t="shared" ca="1" si="169"/>
        <v/>
      </c>
      <c r="AL295">
        <v>20</v>
      </c>
      <c r="AM295" s="1">
        <f t="shared" ca="1" si="174"/>
        <v>10</v>
      </c>
      <c r="AN295">
        <v>50</v>
      </c>
      <c r="AO295" t="s">
        <v>278</v>
      </c>
      <c r="AP295" t="str">
        <f t="shared" ca="1" si="145"/>
        <v>何割</v>
      </c>
      <c r="AQ295" t="str">
        <f t="shared" ca="1" si="146"/>
        <v/>
      </c>
      <c r="AR295" t="str">
        <f t="shared" ca="1" si="147"/>
        <v/>
      </c>
      <c r="AS295" t="s">
        <v>279</v>
      </c>
    </row>
    <row r="296" spans="1:45" x14ac:dyDescent="0.55000000000000004">
      <c r="A296" s="51" t="s">
        <v>60</v>
      </c>
      <c r="B296" s="51"/>
      <c r="C296" s="50" t="s">
        <v>284</v>
      </c>
      <c r="D296" s="50" t="str">
        <f t="shared" ca="1" si="162"/>
        <v>\\(\\quad 1225　個は　1400　の何割何分何厘か。 \\)</v>
      </c>
      <c r="E296" s="50" t="str">
        <f t="shared" ca="1" si="163"/>
        <v>\\(\\quad 8割7分5厘 \\)</v>
      </c>
      <c r="F296" s="50" t="s">
        <v>62</v>
      </c>
      <c r="G296" s="50"/>
      <c r="H296" s="50">
        <v>81</v>
      </c>
      <c r="I296" s="89" t="str">
        <f t="shared" ca="1" si="164"/>
        <v>INSERT INTO math(tangen,question,answer,editor,date,count) VALUES('m4100','\\(\\quad 1225　個は　1400　の何割何分何厘か。 \\)','\\(\\quad 8割7分5厘 \\)','harazono',NOW(),0);</v>
      </c>
      <c r="J296" s="78" t="s">
        <v>229</v>
      </c>
      <c r="K296">
        <f t="shared" ca="1" si="126"/>
        <v>1225</v>
      </c>
      <c r="M296" t="s">
        <v>267</v>
      </c>
      <c r="N296">
        <f t="shared" ca="1" si="127"/>
        <v>1400</v>
      </c>
      <c r="P296" t="str">
        <f t="shared" ca="1" si="137"/>
        <v>　の何割何分何厘か。</v>
      </c>
      <c r="Q296" t="s">
        <v>230</v>
      </c>
      <c r="S296" s="78" t="s">
        <v>229</v>
      </c>
      <c r="T296" s="1" t="str">
        <f t="shared" ca="1" si="128"/>
        <v>8割7分5厘</v>
      </c>
      <c r="V296" t="s">
        <v>274</v>
      </c>
      <c r="W296" t="str">
        <f t="shared" ca="1" si="155"/>
        <v>\\(\\quad 1225　個は　1400　の何割何分何厘か。 \\)</v>
      </c>
      <c r="X296" t="str">
        <f t="shared" ca="1" si="156"/>
        <v>\\(\\quad 8割7分5厘 \\)</v>
      </c>
      <c r="Y296">
        <f t="shared" ca="1" si="170"/>
        <v>875</v>
      </c>
      <c r="Z296">
        <f t="shared" ca="1" si="171"/>
        <v>8</v>
      </c>
      <c r="AA296" t="s">
        <v>273</v>
      </c>
      <c r="AB296">
        <f t="shared" ca="1" si="172"/>
        <v>7</v>
      </c>
      <c r="AC296" t="s">
        <v>272</v>
      </c>
      <c r="AD296">
        <f t="shared" ca="1" si="173"/>
        <v>5</v>
      </c>
      <c r="AE296" t="s">
        <v>271</v>
      </c>
      <c r="AF296">
        <f t="shared" ca="1" si="165"/>
        <v>8</v>
      </c>
      <c r="AG296" t="str">
        <f t="shared" ca="1" si="132"/>
        <v>割</v>
      </c>
      <c r="AH296">
        <f t="shared" ca="1" si="166"/>
        <v>7</v>
      </c>
      <c r="AI296" t="str">
        <f t="shared" ca="1" si="167"/>
        <v>分</v>
      </c>
      <c r="AJ296">
        <f t="shared" ca="1" si="168"/>
        <v>5</v>
      </c>
      <c r="AK296" t="str">
        <f t="shared" ca="1" si="169"/>
        <v>厘</v>
      </c>
      <c r="AL296">
        <v>25</v>
      </c>
      <c r="AM296" s="1">
        <f t="shared" ca="1" si="174"/>
        <v>35</v>
      </c>
      <c r="AN296">
        <v>40</v>
      </c>
      <c r="AO296" t="s">
        <v>278</v>
      </c>
      <c r="AP296" t="str">
        <f t="shared" ca="1" si="145"/>
        <v>何割</v>
      </c>
      <c r="AQ296" t="str">
        <f t="shared" ca="1" si="146"/>
        <v>何分</v>
      </c>
      <c r="AR296" t="str">
        <f t="shared" ca="1" si="147"/>
        <v>何厘</v>
      </c>
      <c r="AS296" t="s">
        <v>279</v>
      </c>
    </row>
    <row r="297" spans="1:45" x14ac:dyDescent="0.55000000000000004">
      <c r="A297" s="51" t="s">
        <v>60</v>
      </c>
      <c r="B297" s="51"/>
      <c r="C297" s="50" t="s">
        <v>284</v>
      </c>
      <c r="D297" s="50" t="str">
        <f t="shared" ca="1" si="162"/>
        <v>\\(\\quad 49　個は　175　の何割何分か。 \\)</v>
      </c>
      <c r="E297" s="50" t="str">
        <f t="shared" ca="1" si="163"/>
        <v>\\(\\quad 2割8分 \\)</v>
      </c>
      <c r="F297" s="50" t="s">
        <v>62</v>
      </c>
      <c r="G297" s="50"/>
      <c r="H297" s="50">
        <v>82</v>
      </c>
      <c r="I297" s="89" t="str">
        <f t="shared" ca="1" si="164"/>
        <v>INSERT INTO math(tangen,question,answer,editor,date,count) VALUES('m4100','\\(\\quad 49　個は　175　の何割何分か。 \\)','\\(\\quad 2割8分 \\)','harazono',NOW(),0);</v>
      </c>
      <c r="J297" s="78" t="s">
        <v>229</v>
      </c>
      <c r="K297">
        <f t="shared" ca="1" si="126"/>
        <v>49.000000000000007</v>
      </c>
      <c r="M297" t="s">
        <v>267</v>
      </c>
      <c r="N297">
        <f t="shared" ca="1" si="127"/>
        <v>175</v>
      </c>
      <c r="P297" t="str">
        <f t="shared" ca="1" si="137"/>
        <v>　の何割何分か。</v>
      </c>
      <c r="Q297" t="s">
        <v>230</v>
      </c>
      <c r="S297" s="78" t="s">
        <v>229</v>
      </c>
      <c r="T297" s="1" t="str">
        <f t="shared" ca="1" si="128"/>
        <v>2割8分</v>
      </c>
      <c r="V297" t="s">
        <v>230</v>
      </c>
      <c r="W297" t="str">
        <f t="shared" ca="1" si="155"/>
        <v>\\(\\quad 49　個は　175　の何割何分か。 \\)</v>
      </c>
      <c r="X297" t="str">
        <f t="shared" ca="1" si="156"/>
        <v>\\(\\quad 2割8分 \\)</v>
      </c>
      <c r="Y297">
        <f t="shared" ca="1" si="170"/>
        <v>280</v>
      </c>
      <c r="Z297">
        <f t="shared" ca="1" si="171"/>
        <v>2</v>
      </c>
      <c r="AA297" t="s">
        <v>273</v>
      </c>
      <c r="AB297">
        <f t="shared" ca="1" si="172"/>
        <v>8</v>
      </c>
      <c r="AC297" t="s">
        <v>272</v>
      </c>
      <c r="AD297">
        <f t="shared" ca="1" si="173"/>
        <v>0</v>
      </c>
      <c r="AE297" t="s">
        <v>271</v>
      </c>
      <c r="AF297">
        <f t="shared" ca="1" si="165"/>
        <v>2</v>
      </c>
      <c r="AG297" t="str">
        <f t="shared" ca="1" si="132"/>
        <v>割</v>
      </c>
      <c r="AH297">
        <f t="shared" ca="1" si="166"/>
        <v>8</v>
      </c>
      <c r="AI297" t="str">
        <f t="shared" ca="1" si="167"/>
        <v>分</v>
      </c>
      <c r="AJ297" t="str">
        <f t="shared" ca="1" si="168"/>
        <v/>
      </c>
      <c r="AK297" t="str">
        <f t="shared" ca="1" si="169"/>
        <v/>
      </c>
      <c r="AL297">
        <v>40</v>
      </c>
      <c r="AM297" s="1">
        <f t="shared" ca="1" si="174"/>
        <v>7</v>
      </c>
      <c r="AN297">
        <v>25</v>
      </c>
      <c r="AO297" t="s">
        <v>278</v>
      </c>
      <c r="AP297" t="str">
        <f t="shared" ca="1" si="145"/>
        <v>何割</v>
      </c>
      <c r="AQ297" t="str">
        <f t="shared" ca="1" si="146"/>
        <v>何分</v>
      </c>
      <c r="AR297" t="str">
        <f t="shared" ca="1" si="147"/>
        <v/>
      </c>
      <c r="AS297" t="s">
        <v>279</v>
      </c>
    </row>
    <row r="298" spans="1:45" x14ac:dyDescent="0.55000000000000004">
      <c r="A298" s="51" t="s">
        <v>60</v>
      </c>
      <c r="B298" s="51"/>
      <c r="C298" s="50" t="s">
        <v>284</v>
      </c>
      <c r="D298" s="50" t="str">
        <f t="shared" ca="1" si="162"/>
        <v>\\(\\quad 36　個は　120　の何割か。 \\)</v>
      </c>
      <c r="E298" s="50" t="str">
        <f t="shared" ca="1" si="163"/>
        <v>\\(\\quad 3割 \\)</v>
      </c>
      <c r="F298" s="50" t="s">
        <v>62</v>
      </c>
      <c r="G298" s="50"/>
      <c r="H298" s="50">
        <v>83</v>
      </c>
      <c r="I298" s="89" t="str">
        <f t="shared" ca="1" si="164"/>
        <v>INSERT INTO math(tangen,question,answer,editor,date,count) VALUES('m4100','\\(\\quad 36　個は　120　の何割か。 \\)','\\(\\quad 3割 \\)','harazono',NOW(),0);</v>
      </c>
      <c r="J298" s="78" t="s">
        <v>229</v>
      </c>
      <c r="K298">
        <f t="shared" ca="1" si="126"/>
        <v>36</v>
      </c>
      <c r="M298" t="s">
        <v>267</v>
      </c>
      <c r="N298">
        <f t="shared" ca="1" si="127"/>
        <v>120</v>
      </c>
      <c r="P298" t="str">
        <f t="shared" ca="1" si="137"/>
        <v>　の何割か。</v>
      </c>
      <c r="Q298" t="s">
        <v>230</v>
      </c>
      <c r="S298" s="78" t="s">
        <v>229</v>
      </c>
      <c r="T298" s="1" t="str">
        <f t="shared" ca="1" si="128"/>
        <v>3割</v>
      </c>
      <c r="V298" t="s">
        <v>230</v>
      </c>
      <c r="W298" t="str">
        <f t="shared" ca="1" si="155"/>
        <v>\\(\\quad 36　個は　120　の何割か。 \\)</v>
      </c>
      <c r="X298" t="str">
        <f t="shared" ca="1" si="156"/>
        <v>\\(\\quad 3割 \\)</v>
      </c>
      <c r="Y298">
        <f t="shared" ca="1" si="170"/>
        <v>300</v>
      </c>
      <c r="Z298">
        <f t="shared" ca="1" si="171"/>
        <v>3</v>
      </c>
      <c r="AA298" t="s">
        <v>273</v>
      </c>
      <c r="AB298">
        <f t="shared" ca="1" si="172"/>
        <v>0</v>
      </c>
      <c r="AC298" t="s">
        <v>272</v>
      </c>
      <c r="AD298">
        <f t="shared" ca="1" si="173"/>
        <v>0</v>
      </c>
      <c r="AE298" t="s">
        <v>271</v>
      </c>
      <c r="AF298">
        <f t="shared" ca="1" si="165"/>
        <v>3</v>
      </c>
      <c r="AG298" t="str">
        <f t="shared" ca="1" si="132"/>
        <v>割</v>
      </c>
      <c r="AH298" t="str">
        <f t="shared" ca="1" si="166"/>
        <v/>
      </c>
      <c r="AI298" t="str">
        <f t="shared" ca="1" si="167"/>
        <v/>
      </c>
      <c r="AJ298" t="str">
        <f t="shared" ca="1" si="168"/>
        <v/>
      </c>
      <c r="AK298" t="str">
        <f t="shared" ca="1" si="169"/>
        <v/>
      </c>
      <c r="AL298">
        <v>50</v>
      </c>
      <c r="AM298" s="1">
        <f t="shared" ca="1" si="174"/>
        <v>6</v>
      </c>
      <c r="AN298">
        <v>20</v>
      </c>
      <c r="AO298" t="s">
        <v>278</v>
      </c>
      <c r="AP298" t="str">
        <f t="shared" ca="1" si="145"/>
        <v>何割</v>
      </c>
      <c r="AQ298" t="str">
        <f t="shared" ca="1" si="146"/>
        <v/>
      </c>
      <c r="AR298" t="str">
        <f t="shared" ca="1" si="147"/>
        <v/>
      </c>
      <c r="AS298" t="s">
        <v>279</v>
      </c>
    </row>
    <row r="299" spans="1:45" x14ac:dyDescent="0.55000000000000004">
      <c r="A299" s="51" t="s">
        <v>60</v>
      </c>
      <c r="B299" s="51"/>
      <c r="C299" s="50" t="s">
        <v>284</v>
      </c>
      <c r="D299" s="50" t="str">
        <f t="shared" ca="1" si="162"/>
        <v>\\(\\quad 64　個は　80　の何割か。 \\)</v>
      </c>
      <c r="E299" s="50" t="str">
        <f t="shared" ca="1" si="163"/>
        <v>\\(\\quad 8割 \\)</v>
      </c>
      <c r="F299" s="50" t="s">
        <v>62</v>
      </c>
      <c r="G299" s="50"/>
      <c r="H299" s="50">
        <v>84</v>
      </c>
      <c r="I299" s="89" t="str">
        <f t="shared" ca="1" si="164"/>
        <v>INSERT INTO math(tangen,question,answer,editor,date,count) VALUES('m4100','\\(\\quad 64　個は　80　の何割か。 \\)','\\(\\quad 8割 \\)','harazono',NOW(),0);</v>
      </c>
      <c r="J299" s="78" t="s">
        <v>229</v>
      </c>
      <c r="K299">
        <f t="shared" ca="1" si="126"/>
        <v>64</v>
      </c>
      <c r="M299" t="s">
        <v>267</v>
      </c>
      <c r="N299">
        <f t="shared" ca="1" si="127"/>
        <v>80</v>
      </c>
      <c r="P299" t="str">
        <f t="shared" ca="1" si="137"/>
        <v>　の何割か。</v>
      </c>
      <c r="Q299" t="s">
        <v>230</v>
      </c>
      <c r="S299" s="78" t="s">
        <v>229</v>
      </c>
      <c r="T299" s="1" t="str">
        <f t="shared" ca="1" si="128"/>
        <v>8割</v>
      </c>
      <c r="V299" t="s">
        <v>230</v>
      </c>
      <c r="W299" t="str">
        <f t="shared" ca="1" si="155"/>
        <v>\\(\\quad 64　個は　80　の何割か。 \\)</v>
      </c>
      <c r="X299" t="str">
        <f t="shared" ca="1" si="156"/>
        <v>\\(\\quad 8割 \\)</v>
      </c>
      <c r="Y299">
        <f t="shared" ca="1" si="170"/>
        <v>800</v>
      </c>
      <c r="Z299">
        <f t="shared" ca="1" si="171"/>
        <v>8</v>
      </c>
      <c r="AA299" t="s">
        <v>273</v>
      </c>
      <c r="AB299">
        <f t="shared" ca="1" si="172"/>
        <v>0</v>
      </c>
      <c r="AC299" t="s">
        <v>272</v>
      </c>
      <c r="AD299">
        <f t="shared" ca="1" si="173"/>
        <v>0</v>
      </c>
      <c r="AE299" t="s">
        <v>271</v>
      </c>
      <c r="AF299">
        <f t="shared" ca="1" si="165"/>
        <v>8</v>
      </c>
      <c r="AG299" t="str">
        <f t="shared" ca="1" si="132"/>
        <v>割</v>
      </c>
      <c r="AH299" t="str">
        <f t="shared" ca="1" si="166"/>
        <v/>
      </c>
      <c r="AI299" t="str">
        <f t="shared" ca="1" si="167"/>
        <v/>
      </c>
      <c r="AJ299" t="str">
        <f t="shared" ca="1" si="168"/>
        <v/>
      </c>
      <c r="AK299" t="str">
        <f t="shared" ca="1" si="169"/>
        <v/>
      </c>
      <c r="AL299">
        <v>100</v>
      </c>
      <c r="AM299" s="1">
        <f t="shared" ca="1" si="174"/>
        <v>8</v>
      </c>
      <c r="AN299">
        <v>10</v>
      </c>
      <c r="AO299" t="s">
        <v>278</v>
      </c>
      <c r="AP299" t="str">
        <f t="shared" ca="1" si="145"/>
        <v>何割</v>
      </c>
      <c r="AQ299" t="str">
        <f t="shared" ca="1" si="146"/>
        <v/>
      </c>
      <c r="AR299" t="str">
        <f t="shared" ca="1" si="147"/>
        <v/>
      </c>
      <c r="AS299" t="s">
        <v>279</v>
      </c>
    </row>
    <row r="300" spans="1:45" x14ac:dyDescent="0.55000000000000004">
      <c r="A300" s="51" t="s">
        <v>60</v>
      </c>
      <c r="B300" s="51"/>
      <c r="C300" s="50" t="s">
        <v>284</v>
      </c>
      <c r="D300" s="50" t="str">
        <f t="shared" ca="1" si="162"/>
        <v>\\(\\quad 9　個は　24　の何割何分何厘か。 \\)</v>
      </c>
      <c r="E300" s="50" t="str">
        <f t="shared" ca="1" si="163"/>
        <v>\\(\\quad 3割7分5厘 \\)</v>
      </c>
      <c r="F300" s="50" t="s">
        <v>62</v>
      </c>
      <c r="G300" s="50"/>
      <c r="H300" s="50">
        <v>85</v>
      </c>
      <c r="I300" s="89" t="str">
        <f t="shared" ca="1" si="164"/>
        <v>INSERT INTO math(tangen,question,answer,editor,date,count) VALUES('m4100','\\(\\quad 9　個は　24　の何割何分何厘か。 \\)','\\(\\quad 3割7分5厘 \\)','harazono',NOW(),0);</v>
      </c>
      <c r="J300" s="78" t="s">
        <v>229</v>
      </c>
      <c r="K300">
        <f t="shared" ca="1" si="126"/>
        <v>9</v>
      </c>
      <c r="M300" t="s">
        <v>267</v>
      </c>
      <c r="N300">
        <f t="shared" ca="1" si="127"/>
        <v>24</v>
      </c>
      <c r="P300" t="str">
        <f t="shared" ca="1" si="137"/>
        <v>　の何割何分何厘か。</v>
      </c>
      <c r="Q300" t="s">
        <v>230</v>
      </c>
      <c r="S300" s="78" t="s">
        <v>229</v>
      </c>
      <c r="T300" s="1" t="str">
        <f t="shared" ca="1" si="128"/>
        <v>3割7分5厘</v>
      </c>
      <c r="V300" t="s">
        <v>230</v>
      </c>
      <c r="W300" t="str">
        <f t="shared" ca="1" si="155"/>
        <v>\\(\\quad 9　個は　24　の何割何分何厘か。 \\)</v>
      </c>
      <c r="X300" t="str">
        <f t="shared" ca="1" si="156"/>
        <v>\\(\\quad 3割7分5厘 \\)</v>
      </c>
      <c r="Y300">
        <f t="shared" ca="1" si="170"/>
        <v>375</v>
      </c>
      <c r="Z300">
        <f t="shared" ca="1" si="171"/>
        <v>3</v>
      </c>
      <c r="AA300" t="s">
        <v>273</v>
      </c>
      <c r="AB300">
        <f t="shared" ca="1" si="172"/>
        <v>7</v>
      </c>
      <c r="AC300" t="s">
        <v>272</v>
      </c>
      <c r="AD300">
        <f t="shared" ca="1" si="173"/>
        <v>5</v>
      </c>
      <c r="AE300" t="s">
        <v>271</v>
      </c>
      <c r="AF300">
        <f t="shared" ca="1" si="165"/>
        <v>3</v>
      </c>
      <c r="AG300" t="str">
        <f t="shared" ca="1" si="132"/>
        <v>割</v>
      </c>
      <c r="AH300">
        <f t="shared" ca="1" si="166"/>
        <v>7</v>
      </c>
      <c r="AI300" t="str">
        <f t="shared" ca="1" si="167"/>
        <v>分</v>
      </c>
      <c r="AJ300">
        <f t="shared" ca="1" si="168"/>
        <v>5</v>
      </c>
      <c r="AK300" t="str">
        <f t="shared" ca="1" si="169"/>
        <v>厘</v>
      </c>
      <c r="AL300">
        <v>125</v>
      </c>
      <c r="AM300" s="1">
        <f t="shared" ca="1" si="174"/>
        <v>3</v>
      </c>
      <c r="AN300">
        <v>8</v>
      </c>
      <c r="AO300" t="s">
        <v>278</v>
      </c>
      <c r="AP300" t="str">
        <f t="shared" ca="1" si="145"/>
        <v>何割</v>
      </c>
      <c r="AQ300" t="str">
        <f t="shared" ca="1" si="146"/>
        <v>何分</v>
      </c>
      <c r="AR300" t="str">
        <f t="shared" ca="1" si="147"/>
        <v>何厘</v>
      </c>
      <c r="AS300" t="s">
        <v>279</v>
      </c>
    </row>
    <row r="301" spans="1:45" x14ac:dyDescent="0.55000000000000004">
      <c r="A301" s="51" t="s">
        <v>60</v>
      </c>
      <c r="B301" s="51"/>
      <c r="C301" s="50" t="s">
        <v>284</v>
      </c>
      <c r="D301" s="50" t="str">
        <f t="shared" ca="1" si="162"/>
        <v>\\(\\quad 25　個は　25　の何割か。 \\)</v>
      </c>
      <c r="E301" s="50" t="str">
        <f t="shared" ca="1" si="163"/>
        <v>\\(\\quad 10割 \\)</v>
      </c>
      <c r="F301" s="50" t="s">
        <v>62</v>
      </c>
      <c r="G301" s="50"/>
      <c r="H301" s="50">
        <v>86</v>
      </c>
      <c r="I301" s="89" t="str">
        <f t="shared" ca="1" si="164"/>
        <v>INSERT INTO math(tangen,question,answer,editor,date,count) VALUES('m4100','\\(\\quad 25　個は　25　の何割か。 \\)','\\(\\quad 10割 \\)','harazono',NOW(),0);</v>
      </c>
      <c r="J301" s="78" t="s">
        <v>229</v>
      </c>
      <c r="K301">
        <f t="shared" ca="1" si="126"/>
        <v>25</v>
      </c>
      <c r="M301" t="s">
        <v>267</v>
      </c>
      <c r="N301">
        <f t="shared" ca="1" si="127"/>
        <v>25</v>
      </c>
      <c r="P301" t="str">
        <f t="shared" ca="1" si="137"/>
        <v>　の何割か。</v>
      </c>
      <c r="Q301" t="s">
        <v>230</v>
      </c>
      <c r="S301" s="78" t="s">
        <v>229</v>
      </c>
      <c r="T301" s="1" t="str">
        <f t="shared" ca="1" si="128"/>
        <v>10割</v>
      </c>
      <c r="V301" t="s">
        <v>230</v>
      </c>
      <c r="W301" t="str">
        <f t="shared" ca="1" si="155"/>
        <v>\\(\\quad 25　個は　25　の何割か。 \\)</v>
      </c>
      <c r="X301" t="str">
        <f t="shared" ca="1" si="156"/>
        <v>\\(\\quad 10割 \\)</v>
      </c>
      <c r="Y301">
        <f t="shared" ca="1" si="170"/>
        <v>1000</v>
      </c>
      <c r="Z301">
        <f t="shared" ca="1" si="171"/>
        <v>10</v>
      </c>
      <c r="AA301" t="s">
        <v>273</v>
      </c>
      <c r="AB301">
        <f t="shared" ca="1" si="172"/>
        <v>0</v>
      </c>
      <c r="AC301" t="s">
        <v>272</v>
      </c>
      <c r="AD301">
        <f t="shared" ca="1" si="173"/>
        <v>0</v>
      </c>
      <c r="AE301" t="s">
        <v>271</v>
      </c>
      <c r="AF301">
        <f t="shared" ca="1" si="165"/>
        <v>10</v>
      </c>
      <c r="AG301" t="str">
        <f t="shared" ca="1" si="132"/>
        <v>割</v>
      </c>
      <c r="AH301" t="str">
        <f t="shared" ca="1" si="166"/>
        <v/>
      </c>
      <c r="AI301" t="str">
        <f t="shared" ca="1" si="167"/>
        <v/>
      </c>
      <c r="AJ301" t="str">
        <f t="shared" ca="1" si="168"/>
        <v/>
      </c>
      <c r="AK301" t="str">
        <f t="shared" ca="1" si="169"/>
        <v/>
      </c>
      <c r="AL301">
        <v>200</v>
      </c>
      <c r="AM301" s="1">
        <f t="shared" ca="1" si="174"/>
        <v>5</v>
      </c>
      <c r="AN301">
        <v>5</v>
      </c>
      <c r="AO301" t="s">
        <v>278</v>
      </c>
      <c r="AP301" t="str">
        <f t="shared" ca="1" si="145"/>
        <v>何割</v>
      </c>
      <c r="AQ301" t="str">
        <f t="shared" ca="1" si="146"/>
        <v/>
      </c>
      <c r="AR301" t="str">
        <f t="shared" ca="1" si="147"/>
        <v/>
      </c>
      <c r="AS301" t="s">
        <v>279</v>
      </c>
    </row>
    <row r="302" spans="1:45" x14ac:dyDescent="0.55000000000000004">
      <c r="A302" s="51" t="s">
        <v>60</v>
      </c>
      <c r="B302" s="51"/>
      <c r="C302" s="50" t="s">
        <v>284</v>
      </c>
      <c r="D302" s="50" t="str">
        <f t="shared" ca="1" si="162"/>
        <v>\\(\\quad 1　個は　4　の何割何分か。 \\)</v>
      </c>
      <c r="E302" s="50" t="str">
        <f t="shared" ca="1" si="163"/>
        <v>\\(\\quad 2割5分 \\)</v>
      </c>
      <c r="F302" s="50" t="s">
        <v>62</v>
      </c>
      <c r="G302" s="50"/>
      <c r="H302" s="50">
        <v>87</v>
      </c>
      <c r="I302" s="89" t="str">
        <f t="shared" ca="1" si="164"/>
        <v>INSERT INTO math(tangen,question,answer,editor,date,count) VALUES('m4100','\\(\\quad 1　個は　4　の何割何分か。 \\)','\\(\\quad 2割5分 \\)','harazono',NOW(),0);</v>
      </c>
      <c r="J302" s="78" t="s">
        <v>229</v>
      </c>
      <c r="K302">
        <f t="shared" ca="1" si="126"/>
        <v>1</v>
      </c>
      <c r="M302" t="s">
        <v>267</v>
      </c>
      <c r="N302">
        <f t="shared" ca="1" si="127"/>
        <v>4</v>
      </c>
      <c r="P302" t="str">
        <f t="shared" ca="1" si="137"/>
        <v>　の何割何分か。</v>
      </c>
      <c r="Q302" t="s">
        <v>230</v>
      </c>
      <c r="S302" s="78" t="s">
        <v>229</v>
      </c>
      <c r="T302" s="1" t="str">
        <f t="shared" ca="1" si="128"/>
        <v>2割5分</v>
      </c>
      <c r="V302" t="s">
        <v>230</v>
      </c>
      <c r="W302" t="str">
        <f t="shared" ca="1" si="155"/>
        <v>\\(\\quad 1　個は　4　の何割何分か。 \\)</v>
      </c>
      <c r="X302" t="str">
        <f t="shared" ca="1" si="156"/>
        <v>\\(\\quad 2割5分 \\)</v>
      </c>
      <c r="Y302">
        <f t="shared" ca="1" si="170"/>
        <v>250</v>
      </c>
      <c r="Z302">
        <f t="shared" ca="1" si="171"/>
        <v>2</v>
      </c>
      <c r="AA302" t="s">
        <v>273</v>
      </c>
      <c r="AB302">
        <f t="shared" ca="1" si="172"/>
        <v>5</v>
      </c>
      <c r="AC302" t="s">
        <v>272</v>
      </c>
      <c r="AD302">
        <f t="shared" ca="1" si="173"/>
        <v>0</v>
      </c>
      <c r="AE302" t="s">
        <v>271</v>
      </c>
      <c r="AF302">
        <f t="shared" ca="1" si="165"/>
        <v>2</v>
      </c>
      <c r="AG302" t="str">
        <f t="shared" ca="1" si="132"/>
        <v>割</v>
      </c>
      <c r="AH302">
        <f t="shared" ca="1" si="166"/>
        <v>5</v>
      </c>
      <c r="AI302" t="str">
        <f t="shared" ca="1" si="167"/>
        <v>分</v>
      </c>
      <c r="AJ302" t="str">
        <f t="shared" ca="1" si="168"/>
        <v/>
      </c>
      <c r="AK302" t="str">
        <f t="shared" ca="1" si="169"/>
        <v/>
      </c>
      <c r="AL302">
        <v>250</v>
      </c>
      <c r="AM302" s="1">
        <f t="shared" ca="1" si="174"/>
        <v>1</v>
      </c>
      <c r="AN302">
        <v>4</v>
      </c>
      <c r="AO302" t="s">
        <v>278</v>
      </c>
      <c r="AP302" t="str">
        <f t="shared" ca="1" si="145"/>
        <v>何割</v>
      </c>
      <c r="AQ302" t="str">
        <f t="shared" ca="1" si="146"/>
        <v>何分</v>
      </c>
      <c r="AR302" t="str">
        <f t="shared" ca="1" si="147"/>
        <v/>
      </c>
      <c r="AS302" t="s">
        <v>279</v>
      </c>
    </row>
    <row r="303" spans="1:45" x14ac:dyDescent="0.55000000000000004">
      <c r="A303" s="51" t="s">
        <v>60</v>
      </c>
      <c r="B303" s="51"/>
      <c r="C303" s="50" t="s">
        <v>284</v>
      </c>
      <c r="D303" s="50" t="str">
        <f t="shared" ca="1" si="162"/>
        <v>\\(\\quad 1　個は　2　の何割か。 \\)</v>
      </c>
      <c r="E303" s="50" t="str">
        <f t="shared" ca="1" si="163"/>
        <v>\\(\\quad 5割 \\)</v>
      </c>
      <c r="F303" s="50" t="s">
        <v>62</v>
      </c>
      <c r="G303" s="50"/>
      <c r="H303" s="50">
        <v>88</v>
      </c>
      <c r="I303" s="89" t="str">
        <f t="shared" ca="1" si="164"/>
        <v>INSERT INTO math(tangen,question,answer,editor,date,count) VALUES('m4100','\\(\\quad 1　個は　2　の何割か。 \\)','\\(\\quad 5割 \\)','harazono',NOW(),0);</v>
      </c>
      <c r="J303" s="78" t="s">
        <v>229</v>
      </c>
      <c r="K303">
        <f t="shared" ca="1" si="126"/>
        <v>1</v>
      </c>
      <c r="M303" t="s">
        <v>267</v>
      </c>
      <c r="N303">
        <f t="shared" ca="1" si="127"/>
        <v>2</v>
      </c>
      <c r="P303" t="str">
        <f t="shared" ca="1" si="137"/>
        <v>　の何割か。</v>
      </c>
      <c r="Q303" t="s">
        <v>230</v>
      </c>
      <c r="S303" s="78" t="s">
        <v>229</v>
      </c>
      <c r="T303" s="1" t="str">
        <f t="shared" ca="1" si="128"/>
        <v>5割</v>
      </c>
      <c r="V303" t="s">
        <v>230</v>
      </c>
      <c r="W303" t="str">
        <f t="shared" ca="1" si="155"/>
        <v>\\(\\quad 1　個は　2　の何割か。 \\)</v>
      </c>
      <c r="X303" t="str">
        <f t="shared" ca="1" si="156"/>
        <v>\\(\\quad 5割 \\)</v>
      </c>
      <c r="Y303">
        <f t="shared" ca="1" si="170"/>
        <v>500</v>
      </c>
      <c r="Z303">
        <f t="shared" ca="1" si="171"/>
        <v>5</v>
      </c>
      <c r="AA303" t="s">
        <v>273</v>
      </c>
      <c r="AB303">
        <f t="shared" ca="1" si="172"/>
        <v>0</v>
      </c>
      <c r="AC303" t="s">
        <v>272</v>
      </c>
      <c r="AD303">
        <f t="shared" ca="1" si="173"/>
        <v>0</v>
      </c>
      <c r="AE303" t="s">
        <v>271</v>
      </c>
      <c r="AF303">
        <f t="shared" ca="1" si="165"/>
        <v>5</v>
      </c>
      <c r="AG303" t="str">
        <f t="shared" ca="1" si="132"/>
        <v>割</v>
      </c>
      <c r="AH303" t="str">
        <f t="shared" ca="1" si="166"/>
        <v/>
      </c>
      <c r="AI303" t="str">
        <f t="shared" ca="1" si="167"/>
        <v/>
      </c>
      <c r="AJ303" t="str">
        <f t="shared" ca="1" si="168"/>
        <v/>
      </c>
      <c r="AK303" t="str">
        <f t="shared" ca="1" si="169"/>
        <v/>
      </c>
      <c r="AL303">
        <v>500</v>
      </c>
      <c r="AM303" s="1">
        <f ca="1">RANDBETWEEN(1,AN303)</f>
        <v>1</v>
      </c>
      <c r="AN303">
        <v>2</v>
      </c>
      <c r="AO303" t="s">
        <v>278</v>
      </c>
      <c r="AP303" t="str">
        <f t="shared" ca="1" si="145"/>
        <v>何割</v>
      </c>
      <c r="AQ303" t="str">
        <f t="shared" ca="1" si="146"/>
        <v/>
      </c>
      <c r="AR303" t="str">
        <f t="shared" ca="1" si="147"/>
        <v/>
      </c>
      <c r="AS303" t="s">
        <v>279</v>
      </c>
    </row>
    <row r="304" spans="1:45" x14ac:dyDescent="0.55000000000000004">
      <c r="A304" s="51" t="s">
        <v>60</v>
      </c>
      <c r="B304" s="51"/>
      <c r="C304" s="50" t="s">
        <v>284</v>
      </c>
      <c r="D304" s="50" t="str">
        <f t="shared" ca="1" si="162"/>
        <v>\\(\\quad 小数　0.891　を割合で表せ。 \\)</v>
      </c>
      <c r="E304" s="50" t="str">
        <f t="shared" ca="1" si="163"/>
        <v>\\(\\quad 8割9分1厘 \\)</v>
      </c>
      <c r="F304" s="50" t="s">
        <v>62</v>
      </c>
      <c r="G304" s="50"/>
      <c r="H304" s="50">
        <v>90</v>
      </c>
      <c r="I304" s="89" t="str">
        <f t="shared" ca="1" si="164"/>
        <v>INSERT INTO math(tangen,question,answer,editor,date,count) VALUES('m4100','\\(\\quad 小数　0.891　を割合で表せ。 \\)','\\(\\quad 8割9分1厘 \\)','harazono',NOW(),0);</v>
      </c>
      <c r="J304" s="78" t="s">
        <v>229</v>
      </c>
      <c r="M304" t="s">
        <v>269</v>
      </c>
      <c r="N304">
        <f ca="1">Y304</f>
        <v>0.89100000000000001</v>
      </c>
      <c r="P304" t="s">
        <v>270</v>
      </c>
      <c r="Q304" t="s">
        <v>230</v>
      </c>
      <c r="S304" s="78" t="s">
        <v>229</v>
      </c>
      <c r="T304" s="1" t="str">
        <f t="shared" ca="1" si="128"/>
        <v>8割9分1厘</v>
      </c>
      <c r="V304" t="s">
        <v>230</v>
      </c>
      <c r="W304" t="str">
        <f t="shared" ca="1" si="155"/>
        <v>\\(\\quad 小数　0.891　を割合で表せ。 \\)</v>
      </c>
      <c r="X304" t="str">
        <f t="shared" ca="1" si="156"/>
        <v>\\(\\quad 8割9分1厘 \\)</v>
      </c>
      <c r="Y304">
        <f t="shared" ref="Y304" ca="1" si="175">Z304*0.1+AB304*0.01+AD304*0.001</f>
        <v>0.89100000000000001</v>
      </c>
      <c r="Z304" s="1">
        <f t="shared" ref="Z304:Z365" ca="1" si="176">RANDBETWEEN(0,9)</f>
        <v>8</v>
      </c>
      <c r="AA304" t="s">
        <v>273</v>
      </c>
      <c r="AB304" s="1">
        <f t="shared" ref="AB304:AB365" ca="1" si="177">RANDBETWEEN(0,9)</f>
        <v>9</v>
      </c>
      <c r="AC304" t="s">
        <v>272</v>
      </c>
      <c r="AD304" s="1">
        <f t="shared" ref="AD304:AD365" ca="1" si="178">RANDBETWEEN(0,9)</f>
        <v>1</v>
      </c>
      <c r="AE304" t="s">
        <v>271</v>
      </c>
      <c r="AF304">
        <f t="shared" ref="AF304" ca="1" si="179">IF(Z304=0,"",Z304)</f>
        <v>8</v>
      </c>
      <c r="AG304" t="str">
        <f t="shared" ref="AG304" ca="1" si="180">IF(Z304=0,"",AA304)</f>
        <v>割</v>
      </c>
      <c r="AH304">
        <f t="shared" ref="AH304" ca="1" si="181">IF(AB304=0,"",AB304)</f>
        <v>9</v>
      </c>
      <c r="AI304" t="str">
        <f t="shared" ref="AI304" ca="1" si="182">IF(AB304=0,"",AC304)</f>
        <v>分</v>
      </c>
      <c r="AJ304">
        <f t="shared" ref="AJ304" ca="1" si="183">IF(AD304=0,"",AD304)</f>
        <v>1</v>
      </c>
      <c r="AK304" t="str">
        <f t="shared" ref="AK304" ca="1" si="184">IF(AD304=0,"",AE304)</f>
        <v>厘</v>
      </c>
    </row>
    <row r="305" spans="1:37" x14ac:dyDescent="0.55000000000000004">
      <c r="A305" s="51" t="s">
        <v>60</v>
      </c>
      <c r="B305" s="51"/>
      <c r="C305" s="50" t="s">
        <v>284</v>
      </c>
      <c r="D305" s="50" t="str">
        <f t="shared" ca="1" si="162"/>
        <v>\\(\\quad 小数　0.438　を割合で表せ。 \\)</v>
      </c>
      <c r="E305" s="50" t="str">
        <f t="shared" ca="1" si="163"/>
        <v>\\(\\quad 4割3分8厘 \\)</v>
      </c>
      <c r="F305" s="50" t="s">
        <v>62</v>
      </c>
      <c r="G305" s="50"/>
      <c r="H305" s="50">
        <v>91</v>
      </c>
      <c r="I305" s="89" t="str">
        <f t="shared" ca="1" si="164"/>
        <v>INSERT INTO math(tangen,question,answer,editor,date,count) VALUES('m4100','\\(\\quad 小数　0.438　を割合で表せ。 \\)','\\(\\quad 4割3分8厘 \\)','harazono',NOW(),0);</v>
      </c>
      <c r="J305" s="78" t="s">
        <v>229</v>
      </c>
      <c r="M305" t="s">
        <v>269</v>
      </c>
      <c r="N305">
        <f t="shared" ref="N305:N324" ca="1" si="185">Y305</f>
        <v>0.43800000000000006</v>
      </c>
      <c r="P305" t="s">
        <v>270</v>
      </c>
      <c r="Q305" t="s">
        <v>230</v>
      </c>
      <c r="S305" s="78" t="s">
        <v>229</v>
      </c>
      <c r="T305" s="1" t="str">
        <f t="shared" ref="T305:T324" ca="1" si="186">AF305&amp;AG305&amp;AH305&amp;AI305&amp;AJ305&amp;AK305</f>
        <v>4割3分8厘</v>
      </c>
      <c r="V305" t="s">
        <v>230</v>
      </c>
      <c r="W305" t="str">
        <f t="shared" ref="W305:W325" ca="1" si="187">J305&amp;K305&amp;L305&amp;M305&amp;N305&amp;P305&amp;Q305</f>
        <v>\\(\\quad 小数　0.438　を割合で表せ。 \\)</v>
      </c>
      <c r="X305" t="str">
        <f t="shared" ref="X305:X325" ca="1" si="188">S305&amp;T305&amp;U305&amp;V305</f>
        <v>\\(\\quad 4割3分8厘 \\)</v>
      </c>
      <c r="Y305">
        <f t="shared" ref="Y305:Y325" ca="1" si="189">Z305*0.1+AB305*0.01+AD305*0.001</f>
        <v>0.43800000000000006</v>
      </c>
      <c r="Z305" s="1">
        <f t="shared" ca="1" si="176"/>
        <v>4</v>
      </c>
      <c r="AA305" t="s">
        <v>273</v>
      </c>
      <c r="AB305" s="1">
        <f t="shared" ca="1" si="177"/>
        <v>3</v>
      </c>
      <c r="AC305" t="s">
        <v>272</v>
      </c>
      <c r="AD305" s="1">
        <f t="shared" ca="1" si="178"/>
        <v>8</v>
      </c>
      <c r="AE305" t="s">
        <v>271</v>
      </c>
      <c r="AF305">
        <f t="shared" ref="AF305:AF325" ca="1" si="190">IF(Z305=0,"",Z305)</f>
        <v>4</v>
      </c>
      <c r="AG305" t="str">
        <f t="shared" ref="AG305:AG325" ca="1" si="191">IF(Z305=0,"",AA305)</f>
        <v>割</v>
      </c>
      <c r="AH305">
        <f t="shared" ref="AH305:AH325" ca="1" si="192">IF(AB305=0,"",AB305)</f>
        <v>3</v>
      </c>
      <c r="AI305" t="str">
        <f t="shared" ref="AI305:AI325" ca="1" si="193">IF(AB305=0,"",AC305)</f>
        <v>分</v>
      </c>
      <c r="AJ305">
        <f t="shared" ref="AJ305:AJ325" ca="1" si="194">IF(AD305=0,"",AD305)</f>
        <v>8</v>
      </c>
      <c r="AK305" t="str">
        <f t="shared" ref="AK305:AK325" ca="1" si="195">IF(AD305=0,"",AE305)</f>
        <v>厘</v>
      </c>
    </row>
    <row r="306" spans="1:37" x14ac:dyDescent="0.55000000000000004">
      <c r="A306" s="51" t="s">
        <v>60</v>
      </c>
      <c r="B306" s="51"/>
      <c r="C306" s="50" t="s">
        <v>284</v>
      </c>
      <c r="D306" s="50" t="str">
        <f t="shared" ca="1" si="162"/>
        <v>\\(\\quad 小数　0.676　を割合で表せ。 \\)</v>
      </c>
      <c r="E306" s="50" t="str">
        <f t="shared" ca="1" si="163"/>
        <v>\\(\\quad 6割7分6厘 \\)</v>
      </c>
      <c r="F306" s="50" t="s">
        <v>62</v>
      </c>
      <c r="G306" s="50"/>
      <c r="H306" s="50">
        <v>92</v>
      </c>
      <c r="I306" s="89" t="str">
        <f t="shared" ca="1" si="164"/>
        <v>INSERT INTO math(tangen,question,answer,editor,date,count) VALUES('m4100','\\(\\quad 小数　0.676　を割合で表せ。 \\)','\\(\\quad 6割7分6厘 \\)','harazono',NOW(),0);</v>
      </c>
      <c r="J306" s="78" t="s">
        <v>229</v>
      </c>
      <c r="M306" t="s">
        <v>269</v>
      </c>
      <c r="N306">
        <f t="shared" ca="1" si="185"/>
        <v>0.67600000000000016</v>
      </c>
      <c r="P306" t="s">
        <v>270</v>
      </c>
      <c r="Q306" t="s">
        <v>230</v>
      </c>
      <c r="S306" s="78" t="s">
        <v>229</v>
      </c>
      <c r="T306" s="1" t="str">
        <f t="shared" ca="1" si="186"/>
        <v>6割7分6厘</v>
      </c>
      <c r="V306" t="s">
        <v>230</v>
      </c>
      <c r="W306" t="str">
        <f t="shared" ca="1" si="187"/>
        <v>\\(\\quad 小数　0.676　を割合で表せ。 \\)</v>
      </c>
      <c r="X306" t="str">
        <f t="shared" ca="1" si="188"/>
        <v>\\(\\quad 6割7分6厘 \\)</v>
      </c>
      <c r="Y306">
        <f t="shared" ca="1" si="189"/>
        <v>0.67600000000000016</v>
      </c>
      <c r="Z306" s="1">
        <f t="shared" ca="1" si="176"/>
        <v>6</v>
      </c>
      <c r="AA306" t="s">
        <v>273</v>
      </c>
      <c r="AB306" s="1">
        <f t="shared" ca="1" si="177"/>
        <v>7</v>
      </c>
      <c r="AC306" t="s">
        <v>272</v>
      </c>
      <c r="AD306" s="1">
        <f t="shared" ca="1" si="178"/>
        <v>6</v>
      </c>
      <c r="AE306" t="s">
        <v>271</v>
      </c>
      <c r="AF306">
        <f t="shared" ca="1" si="190"/>
        <v>6</v>
      </c>
      <c r="AG306" t="str">
        <f t="shared" ca="1" si="191"/>
        <v>割</v>
      </c>
      <c r="AH306">
        <f t="shared" ca="1" si="192"/>
        <v>7</v>
      </c>
      <c r="AI306" t="str">
        <f t="shared" ca="1" si="193"/>
        <v>分</v>
      </c>
      <c r="AJ306">
        <f t="shared" ca="1" si="194"/>
        <v>6</v>
      </c>
      <c r="AK306" t="str">
        <f t="shared" ca="1" si="195"/>
        <v>厘</v>
      </c>
    </row>
    <row r="307" spans="1:37" x14ac:dyDescent="0.55000000000000004">
      <c r="A307" s="51" t="s">
        <v>60</v>
      </c>
      <c r="B307" s="51"/>
      <c r="C307" s="50" t="s">
        <v>284</v>
      </c>
      <c r="D307" s="50" t="str">
        <f t="shared" ca="1" si="162"/>
        <v>\\(\\quad 小数　0.339　を割合で表せ。 \\)</v>
      </c>
      <c r="E307" s="50" t="str">
        <f t="shared" ca="1" si="163"/>
        <v>\\(\\quad 3割3分9厘 \\)</v>
      </c>
      <c r="F307" s="50" t="s">
        <v>62</v>
      </c>
      <c r="G307" s="50"/>
      <c r="H307" s="50">
        <v>93</v>
      </c>
      <c r="I307" s="89" t="str">
        <f t="shared" ca="1" si="164"/>
        <v>INSERT INTO math(tangen,question,answer,editor,date,count) VALUES('m4100','\\(\\quad 小数　0.339　を割合で表せ。 \\)','\\(\\quad 3割3分9厘 \\)','harazono',NOW(),0);</v>
      </c>
      <c r="J307" s="78" t="s">
        <v>229</v>
      </c>
      <c r="M307" t="s">
        <v>269</v>
      </c>
      <c r="N307">
        <f t="shared" ca="1" si="185"/>
        <v>0.33900000000000008</v>
      </c>
      <c r="P307" t="s">
        <v>270</v>
      </c>
      <c r="Q307" t="s">
        <v>230</v>
      </c>
      <c r="S307" s="78" t="s">
        <v>229</v>
      </c>
      <c r="T307" s="1" t="str">
        <f t="shared" ca="1" si="186"/>
        <v>3割3分9厘</v>
      </c>
      <c r="V307" t="s">
        <v>230</v>
      </c>
      <c r="W307" t="str">
        <f t="shared" ca="1" si="187"/>
        <v>\\(\\quad 小数　0.339　を割合で表せ。 \\)</v>
      </c>
      <c r="X307" t="str">
        <f t="shared" ca="1" si="188"/>
        <v>\\(\\quad 3割3分9厘 \\)</v>
      </c>
      <c r="Y307">
        <f t="shared" ca="1" si="189"/>
        <v>0.33900000000000008</v>
      </c>
      <c r="Z307" s="1">
        <f t="shared" ca="1" si="176"/>
        <v>3</v>
      </c>
      <c r="AA307" t="s">
        <v>273</v>
      </c>
      <c r="AB307" s="1">
        <f t="shared" ca="1" si="177"/>
        <v>3</v>
      </c>
      <c r="AC307" t="s">
        <v>272</v>
      </c>
      <c r="AD307" s="1">
        <f t="shared" ca="1" si="178"/>
        <v>9</v>
      </c>
      <c r="AE307" t="s">
        <v>271</v>
      </c>
      <c r="AF307">
        <f t="shared" ca="1" si="190"/>
        <v>3</v>
      </c>
      <c r="AG307" t="str">
        <f t="shared" ca="1" si="191"/>
        <v>割</v>
      </c>
      <c r="AH307">
        <f t="shared" ca="1" si="192"/>
        <v>3</v>
      </c>
      <c r="AI307" t="str">
        <f t="shared" ca="1" si="193"/>
        <v>分</v>
      </c>
      <c r="AJ307">
        <f t="shared" ca="1" si="194"/>
        <v>9</v>
      </c>
      <c r="AK307" t="str">
        <f t="shared" ca="1" si="195"/>
        <v>厘</v>
      </c>
    </row>
    <row r="308" spans="1:37" x14ac:dyDescent="0.55000000000000004">
      <c r="A308" s="51" t="s">
        <v>60</v>
      </c>
      <c r="B308" s="51"/>
      <c r="C308" s="50" t="s">
        <v>284</v>
      </c>
      <c r="D308" s="50" t="str">
        <f t="shared" ca="1" si="162"/>
        <v>\\(\\quad 小数　0.29　を割合で表せ。 \\)</v>
      </c>
      <c r="E308" s="50" t="str">
        <f t="shared" ca="1" si="163"/>
        <v>\\(\\quad 2割9分 \\)</v>
      </c>
      <c r="F308" s="50" t="s">
        <v>62</v>
      </c>
      <c r="G308" s="50"/>
      <c r="H308" s="50">
        <v>94</v>
      </c>
      <c r="I308" s="89" t="str">
        <f t="shared" ca="1" si="164"/>
        <v>INSERT INTO math(tangen,question,answer,editor,date,count) VALUES('m4100','\\(\\quad 小数　0.29　を割合で表せ。 \\)','\\(\\quad 2割9分 \\)','harazono',NOW(),0);</v>
      </c>
      <c r="J308" s="78" t="s">
        <v>229</v>
      </c>
      <c r="M308" t="s">
        <v>269</v>
      </c>
      <c r="N308">
        <f t="shared" ca="1" si="185"/>
        <v>0.29000000000000004</v>
      </c>
      <c r="P308" t="s">
        <v>270</v>
      </c>
      <c r="Q308" t="s">
        <v>230</v>
      </c>
      <c r="S308" s="78" t="s">
        <v>229</v>
      </c>
      <c r="T308" s="1" t="str">
        <f t="shared" ca="1" si="186"/>
        <v>2割9分</v>
      </c>
      <c r="V308" t="s">
        <v>230</v>
      </c>
      <c r="W308" t="str">
        <f t="shared" ca="1" si="187"/>
        <v>\\(\\quad 小数　0.29　を割合で表せ。 \\)</v>
      </c>
      <c r="X308" t="str">
        <f t="shared" ca="1" si="188"/>
        <v>\\(\\quad 2割9分 \\)</v>
      </c>
      <c r="Y308">
        <f t="shared" ca="1" si="189"/>
        <v>0.29000000000000004</v>
      </c>
      <c r="Z308" s="1">
        <f t="shared" ca="1" si="176"/>
        <v>2</v>
      </c>
      <c r="AA308" t="s">
        <v>273</v>
      </c>
      <c r="AB308" s="1">
        <f t="shared" ca="1" si="177"/>
        <v>9</v>
      </c>
      <c r="AC308" t="s">
        <v>272</v>
      </c>
      <c r="AD308" s="1">
        <f t="shared" ca="1" si="178"/>
        <v>0</v>
      </c>
      <c r="AE308" t="s">
        <v>271</v>
      </c>
      <c r="AF308">
        <f t="shared" ca="1" si="190"/>
        <v>2</v>
      </c>
      <c r="AG308" t="str">
        <f t="shared" ca="1" si="191"/>
        <v>割</v>
      </c>
      <c r="AH308">
        <f t="shared" ca="1" si="192"/>
        <v>9</v>
      </c>
      <c r="AI308" t="str">
        <f t="shared" ca="1" si="193"/>
        <v>分</v>
      </c>
      <c r="AJ308" t="str">
        <f t="shared" ca="1" si="194"/>
        <v/>
      </c>
      <c r="AK308" t="str">
        <f t="shared" ca="1" si="195"/>
        <v/>
      </c>
    </row>
    <row r="309" spans="1:37" x14ac:dyDescent="0.55000000000000004">
      <c r="A309" s="51" t="s">
        <v>60</v>
      </c>
      <c r="B309" s="51"/>
      <c r="C309" s="50" t="s">
        <v>284</v>
      </c>
      <c r="D309" s="50" t="str">
        <f t="shared" ca="1" si="162"/>
        <v>\\(\\quad 小数　0.683　を割合で表せ。 \\)</v>
      </c>
      <c r="E309" s="50" t="str">
        <f t="shared" ca="1" si="163"/>
        <v>\\(\\quad 6割8分3厘 \\)</v>
      </c>
      <c r="F309" s="50" t="s">
        <v>62</v>
      </c>
      <c r="G309" s="50"/>
      <c r="H309" s="50">
        <v>95</v>
      </c>
      <c r="I309" s="89" t="str">
        <f t="shared" ca="1" si="164"/>
        <v>INSERT INTO math(tangen,question,answer,editor,date,count) VALUES('m4100','\\(\\quad 小数　0.683　を割合で表せ。 \\)','\\(\\quad 6割8分3厘 \\)','harazono',NOW(),0);</v>
      </c>
      <c r="J309" s="78" t="s">
        <v>229</v>
      </c>
      <c r="M309" t="s">
        <v>269</v>
      </c>
      <c r="N309">
        <f t="shared" ca="1" si="185"/>
        <v>0.68300000000000005</v>
      </c>
      <c r="P309" t="s">
        <v>270</v>
      </c>
      <c r="Q309" t="s">
        <v>230</v>
      </c>
      <c r="S309" s="78" t="s">
        <v>229</v>
      </c>
      <c r="T309" s="1" t="str">
        <f t="shared" ca="1" si="186"/>
        <v>6割8分3厘</v>
      </c>
      <c r="V309" t="s">
        <v>230</v>
      </c>
      <c r="W309" t="str">
        <f t="shared" ca="1" si="187"/>
        <v>\\(\\quad 小数　0.683　を割合で表せ。 \\)</v>
      </c>
      <c r="X309" t="str">
        <f t="shared" ca="1" si="188"/>
        <v>\\(\\quad 6割8分3厘 \\)</v>
      </c>
      <c r="Y309">
        <f t="shared" ca="1" si="189"/>
        <v>0.68300000000000005</v>
      </c>
      <c r="Z309" s="1">
        <f t="shared" ca="1" si="176"/>
        <v>6</v>
      </c>
      <c r="AA309" t="s">
        <v>273</v>
      </c>
      <c r="AB309" s="1">
        <f t="shared" ca="1" si="177"/>
        <v>8</v>
      </c>
      <c r="AC309" t="s">
        <v>272</v>
      </c>
      <c r="AD309" s="1">
        <f t="shared" ca="1" si="178"/>
        <v>3</v>
      </c>
      <c r="AE309" t="s">
        <v>271</v>
      </c>
      <c r="AF309">
        <f t="shared" ca="1" si="190"/>
        <v>6</v>
      </c>
      <c r="AG309" t="str">
        <f t="shared" ca="1" si="191"/>
        <v>割</v>
      </c>
      <c r="AH309">
        <f t="shared" ca="1" si="192"/>
        <v>8</v>
      </c>
      <c r="AI309" t="str">
        <f t="shared" ca="1" si="193"/>
        <v>分</v>
      </c>
      <c r="AJ309">
        <f t="shared" ca="1" si="194"/>
        <v>3</v>
      </c>
      <c r="AK309" t="str">
        <f t="shared" ca="1" si="195"/>
        <v>厘</v>
      </c>
    </row>
    <row r="310" spans="1:37" x14ac:dyDescent="0.55000000000000004">
      <c r="A310" s="51" t="s">
        <v>60</v>
      </c>
      <c r="B310" s="51"/>
      <c r="C310" s="50" t="s">
        <v>284</v>
      </c>
      <c r="D310" s="50" t="str">
        <f t="shared" ca="1" si="162"/>
        <v>\\(\\quad 小数　0.439　を割合で表せ。 \\)</v>
      </c>
      <c r="E310" s="50" t="str">
        <f t="shared" ca="1" si="163"/>
        <v>\\(\\quad 4割3分9厘 \\)</v>
      </c>
      <c r="F310" s="50" t="s">
        <v>62</v>
      </c>
      <c r="G310" s="50"/>
      <c r="H310" s="50">
        <v>96</v>
      </c>
      <c r="I310" s="89" t="str">
        <f t="shared" ca="1" si="164"/>
        <v>INSERT INTO math(tangen,question,answer,editor,date,count) VALUES('m4100','\\(\\quad 小数　0.439　を割合で表せ。 \\)','\\(\\quad 4割3分9厘 \\)','harazono',NOW(),0);</v>
      </c>
      <c r="J310" s="78" t="s">
        <v>229</v>
      </c>
      <c r="M310" t="s">
        <v>269</v>
      </c>
      <c r="N310">
        <f t="shared" ca="1" si="185"/>
        <v>0.43900000000000006</v>
      </c>
      <c r="P310" t="s">
        <v>270</v>
      </c>
      <c r="Q310" t="s">
        <v>230</v>
      </c>
      <c r="S310" s="78" t="s">
        <v>229</v>
      </c>
      <c r="T310" s="1" t="str">
        <f t="shared" ca="1" si="186"/>
        <v>4割3分9厘</v>
      </c>
      <c r="V310" t="s">
        <v>230</v>
      </c>
      <c r="W310" t="str">
        <f t="shared" ca="1" si="187"/>
        <v>\\(\\quad 小数　0.439　を割合で表せ。 \\)</v>
      </c>
      <c r="X310" t="str">
        <f t="shared" ca="1" si="188"/>
        <v>\\(\\quad 4割3分9厘 \\)</v>
      </c>
      <c r="Y310">
        <f t="shared" ca="1" si="189"/>
        <v>0.43900000000000006</v>
      </c>
      <c r="Z310" s="1">
        <f t="shared" ca="1" si="176"/>
        <v>4</v>
      </c>
      <c r="AA310" t="s">
        <v>273</v>
      </c>
      <c r="AB310" s="1">
        <f t="shared" ca="1" si="177"/>
        <v>3</v>
      </c>
      <c r="AC310" t="s">
        <v>272</v>
      </c>
      <c r="AD310" s="1">
        <f t="shared" ca="1" si="178"/>
        <v>9</v>
      </c>
      <c r="AE310" t="s">
        <v>271</v>
      </c>
      <c r="AF310">
        <f t="shared" ca="1" si="190"/>
        <v>4</v>
      </c>
      <c r="AG310" t="str">
        <f t="shared" ca="1" si="191"/>
        <v>割</v>
      </c>
      <c r="AH310">
        <f t="shared" ca="1" si="192"/>
        <v>3</v>
      </c>
      <c r="AI310" t="str">
        <f t="shared" ca="1" si="193"/>
        <v>分</v>
      </c>
      <c r="AJ310">
        <f t="shared" ca="1" si="194"/>
        <v>9</v>
      </c>
      <c r="AK310" t="str">
        <f t="shared" ca="1" si="195"/>
        <v>厘</v>
      </c>
    </row>
    <row r="311" spans="1:37" x14ac:dyDescent="0.55000000000000004">
      <c r="A311" s="51" t="s">
        <v>60</v>
      </c>
      <c r="B311" s="51"/>
      <c r="C311" s="50" t="s">
        <v>284</v>
      </c>
      <c r="D311" s="50" t="str">
        <f t="shared" ca="1" si="162"/>
        <v>\\(\\quad 小数　0.633　を割合で表せ。 \\)</v>
      </c>
      <c r="E311" s="50" t="str">
        <f t="shared" ca="1" si="163"/>
        <v>\\(\\quad 6割3分3厘 \\)</v>
      </c>
      <c r="F311" s="50" t="s">
        <v>62</v>
      </c>
      <c r="G311" s="50"/>
      <c r="H311" s="50">
        <v>97</v>
      </c>
      <c r="I311" s="89" t="str">
        <f t="shared" ca="1" si="164"/>
        <v>INSERT INTO math(tangen,question,answer,editor,date,count) VALUES('m4100','\\(\\quad 小数　0.633　を割合で表せ。 \\)','\\(\\quad 6割3分3厘 \\)','harazono',NOW(),0);</v>
      </c>
      <c r="J311" s="78" t="s">
        <v>229</v>
      </c>
      <c r="M311" t="s">
        <v>269</v>
      </c>
      <c r="N311">
        <f t="shared" ca="1" si="185"/>
        <v>0.63300000000000012</v>
      </c>
      <c r="P311" t="s">
        <v>270</v>
      </c>
      <c r="Q311" t="s">
        <v>230</v>
      </c>
      <c r="S311" s="78" t="s">
        <v>229</v>
      </c>
      <c r="T311" s="1" t="str">
        <f t="shared" ca="1" si="186"/>
        <v>6割3分3厘</v>
      </c>
      <c r="V311" t="s">
        <v>230</v>
      </c>
      <c r="W311" t="str">
        <f t="shared" ca="1" si="187"/>
        <v>\\(\\quad 小数　0.633　を割合で表せ。 \\)</v>
      </c>
      <c r="X311" t="str">
        <f t="shared" ca="1" si="188"/>
        <v>\\(\\quad 6割3分3厘 \\)</v>
      </c>
      <c r="Y311">
        <f t="shared" ca="1" si="189"/>
        <v>0.63300000000000012</v>
      </c>
      <c r="Z311" s="1">
        <f t="shared" ca="1" si="176"/>
        <v>6</v>
      </c>
      <c r="AA311" t="s">
        <v>273</v>
      </c>
      <c r="AB311" s="1">
        <f t="shared" ca="1" si="177"/>
        <v>3</v>
      </c>
      <c r="AC311" t="s">
        <v>272</v>
      </c>
      <c r="AD311" s="1">
        <f t="shared" ca="1" si="178"/>
        <v>3</v>
      </c>
      <c r="AE311" t="s">
        <v>271</v>
      </c>
      <c r="AF311">
        <f t="shared" ca="1" si="190"/>
        <v>6</v>
      </c>
      <c r="AG311" t="str">
        <f t="shared" ca="1" si="191"/>
        <v>割</v>
      </c>
      <c r="AH311">
        <f t="shared" ca="1" si="192"/>
        <v>3</v>
      </c>
      <c r="AI311" t="str">
        <f t="shared" ca="1" si="193"/>
        <v>分</v>
      </c>
      <c r="AJ311">
        <f t="shared" ca="1" si="194"/>
        <v>3</v>
      </c>
      <c r="AK311" t="str">
        <f t="shared" ca="1" si="195"/>
        <v>厘</v>
      </c>
    </row>
    <row r="312" spans="1:37" x14ac:dyDescent="0.55000000000000004">
      <c r="A312" s="51" t="s">
        <v>60</v>
      </c>
      <c r="B312" s="51"/>
      <c r="C312" s="50" t="s">
        <v>284</v>
      </c>
      <c r="D312" s="50" t="str">
        <f t="shared" ca="1" si="162"/>
        <v>\\(\\quad 小数　0.79　を割合で表せ。 \\)</v>
      </c>
      <c r="E312" s="50" t="str">
        <f t="shared" ca="1" si="163"/>
        <v>\\(\\quad 7割9分 \\)</v>
      </c>
      <c r="F312" s="50" t="s">
        <v>62</v>
      </c>
      <c r="G312" s="50"/>
      <c r="H312" s="50">
        <v>98</v>
      </c>
      <c r="I312" s="89" t="str">
        <f t="shared" ca="1" si="164"/>
        <v>INSERT INTO math(tangen,question,answer,editor,date,count) VALUES('m4100','\\(\\quad 小数　0.79　を割合で表せ。 \\)','\\(\\quad 7割9分 \\)','harazono',NOW(),0);</v>
      </c>
      <c r="J312" s="78" t="s">
        <v>229</v>
      </c>
      <c r="M312" t="s">
        <v>269</v>
      </c>
      <c r="N312">
        <f t="shared" ca="1" si="185"/>
        <v>0.79</v>
      </c>
      <c r="P312" t="s">
        <v>270</v>
      </c>
      <c r="Q312" t="s">
        <v>230</v>
      </c>
      <c r="S312" s="78" t="s">
        <v>229</v>
      </c>
      <c r="T312" s="1" t="str">
        <f t="shared" ca="1" si="186"/>
        <v>7割9分</v>
      </c>
      <c r="V312" t="s">
        <v>230</v>
      </c>
      <c r="W312" t="str">
        <f t="shared" ca="1" si="187"/>
        <v>\\(\\quad 小数　0.79　を割合で表せ。 \\)</v>
      </c>
      <c r="X312" t="str">
        <f t="shared" ca="1" si="188"/>
        <v>\\(\\quad 7割9分 \\)</v>
      </c>
      <c r="Y312">
        <f t="shared" ca="1" si="189"/>
        <v>0.79</v>
      </c>
      <c r="Z312" s="1">
        <f t="shared" ca="1" si="176"/>
        <v>7</v>
      </c>
      <c r="AA312" t="s">
        <v>273</v>
      </c>
      <c r="AB312" s="1">
        <f t="shared" ca="1" si="177"/>
        <v>9</v>
      </c>
      <c r="AC312" t="s">
        <v>272</v>
      </c>
      <c r="AD312" s="1">
        <f t="shared" ca="1" si="178"/>
        <v>0</v>
      </c>
      <c r="AE312" t="s">
        <v>271</v>
      </c>
      <c r="AF312">
        <f t="shared" ca="1" si="190"/>
        <v>7</v>
      </c>
      <c r="AG312" t="str">
        <f t="shared" ca="1" si="191"/>
        <v>割</v>
      </c>
      <c r="AH312">
        <f t="shared" ca="1" si="192"/>
        <v>9</v>
      </c>
      <c r="AI312" t="str">
        <f t="shared" ca="1" si="193"/>
        <v>分</v>
      </c>
      <c r="AJ312" t="str">
        <f t="shared" ca="1" si="194"/>
        <v/>
      </c>
      <c r="AK312" t="str">
        <f t="shared" ca="1" si="195"/>
        <v/>
      </c>
    </row>
    <row r="313" spans="1:37" x14ac:dyDescent="0.55000000000000004">
      <c r="A313" s="51" t="s">
        <v>60</v>
      </c>
      <c r="B313" s="51"/>
      <c r="C313" s="50" t="s">
        <v>284</v>
      </c>
      <c r="D313" s="50" t="str">
        <f t="shared" ca="1" si="162"/>
        <v>\\(\\quad 小数　0.887　を割合で表せ。 \\)</v>
      </c>
      <c r="E313" s="50" t="str">
        <f t="shared" ca="1" si="163"/>
        <v>\\(\\quad 8割8分7厘 \\)</v>
      </c>
      <c r="F313" s="50" t="s">
        <v>62</v>
      </c>
      <c r="G313" s="50"/>
      <c r="H313" s="50">
        <v>99</v>
      </c>
      <c r="I313" s="89" t="str">
        <f t="shared" ca="1" si="164"/>
        <v>INSERT INTO math(tangen,question,answer,editor,date,count) VALUES('m4100','\\(\\quad 小数　0.887　を割合で表せ。 \\)','\\(\\quad 8割8分7厘 \\)','harazono',NOW(),0);</v>
      </c>
      <c r="J313" s="78" t="s">
        <v>229</v>
      </c>
      <c r="M313" t="s">
        <v>269</v>
      </c>
      <c r="N313">
        <f t="shared" ca="1" si="185"/>
        <v>0.88700000000000001</v>
      </c>
      <c r="P313" t="s">
        <v>270</v>
      </c>
      <c r="Q313" t="s">
        <v>230</v>
      </c>
      <c r="S313" s="78" t="s">
        <v>229</v>
      </c>
      <c r="T313" s="1" t="str">
        <f t="shared" ca="1" si="186"/>
        <v>8割8分7厘</v>
      </c>
      <c r="V313" t="s">
        <v>230</v>
      </c>
      <c r="W313" t="str">
        <f t="shared" ca="1" si="187"/>
        <v>\\(\\quad 小数　0.887　を割合で表せ。 \\)</v>
      </c>
      <c r="X313" t="str">
        <f t="shared" ca="1" si="188"/>
        <v>\\(\\quad 8割8分7厘 \\)</v>
      </c>
      <c r="Y313">
        <f t="shared" ca="1" si="189"/>
        <v>0.88700000000000001</v>
      </c>
      <c r="Z313" s="1">
        <f t="shared" ca="1" si="176"/>
        <v>8</v>
      </c>
      <c r="AA313" t="s">
        <v>273</v>
      </c>
      <c r="AB313" s="1">
        <f t="shared" ca="1" si="177"/>
        <v>8</v>
      </c>
      <c r="AC313" t="s">
        <v>272</v>
      </c>
      <c r="AD313" s="1">
        <f t="shared" ca="1" si="178"/>
        <v>7</v>
      </c>
      <c r="AE313" t="s">
        <v>271</v>
      </c>
      <c r="AF313">
        <f t="shared" ca="1" si="190"/>
        <v>8</v>
      </c>
      <c r="AG313" t="str">
        <f t="shared" ca="1" si="191"/>
        <v>割</v>
      </c>
      <c r="AH313">
        <f t="shared" ca="1" si="192"/>
        <v>8</v>
      </c>
      <c r="AI313" t="str">
        <f t="shared" ca="1" si="193"/>
        <v>分</v>
      </c>
      <c r="AJ313">
        <f t="shared" ca="1" si="194"/>
        <v>7</v>
      </c>
      <c r="AK313" t="str">
        <f t="shared" ca="1" si="195"/>
        <v>厘</v>
      </c>
    </row>
    <row r="314" spans="1:37" x14ac:dyDescent="0.55000000000000004">
      <c r="A314" s="51" t="s">
        <v>60</v>
      </c>
      <c r="B314" s="51"/>
      <c r="C314" s="50" t="s">
        <v>284</v>
      </c>
      <c r="D314" s="50" t="str">
        <f t="shared" ca="1" si="162"/>
        <v>\\(\\quad 小数　0.023　を割合で表せ。 \\)</v>
      </c>
      <c r="E314" s="50" t="str">
        <f t="shared" ca="1" si="163"/>
        <v>\\(\\quad 2分3厘 \\)</v>
      </c>
      <c r="F314" s="50" t="s">
        <v>62</v>
      </c>
      <c r="G314" s="50"/>
      <c r="H314" s="50">
        <v>100</v>
      </c>
      <c r="I314" s="89" t="str">
        <f t="shared" ca="1" si="164"/>
        <v>INSERT INTO math(tangen,question,answer,editor,date,count) VALUES('m4100','\\(\\quad 小数　0.023　を割合で表せ。 \\)','\\(\\quad 2分3厘 \\)','harazono',NOW(),0);</v>
      </c>
      <c r="J314" s="78" t="s">
        <v>229</v>
      </c>
      <c r="M314" t="s">
        <v>269</v>
      </c>
      <c r="N314">
        <f t="shared" ca="1" si="185"/>
        <v>2.3E-2</v>
      </c>
      <c r="P314" t="s">
        <v>270</v>
      </c>
      <c r="Q314" t="s">
        <v>230</v>
      </c>
      <c r="S314" s="78" t="s">
        <v>229</v>
      </c>
      <c r="T314" s="1" t="str">
        <f t="shared" ca="1" si="186"/>
        <v>2分3厘</v>
      </c>
      <c r="V314" t="s">
        <v>230</v>
      </c>
      <c r="W314" t="str">
        <f t="shared" ca="1" si="187"/>
        <v>\\(\\quad 小数　0.023　を割合で表せ。 \\)</v>
      </c>
      <c r="X314" t="str">
        <f t="shared" ca="1" si="188"/>
        <v>\\(\\quad 2分3厘 \\)</v>
      </c>
      <c r="Y314">
        <f t="shared" ca="1" si="189"/>
        <v>2.3E-2</v>
      </c>
      <c r="Z314" s="1">
        <f t="shared" ca="1" si="176"/>
        <v>0</v>
      </c>
      <c r="AA314" t="s">
        <v>273</v>
      </c>
      <c r="AB314" s="1">
        <f t="shared" ca="1" si="177"/>
        <v>2</v>
      </c>
      <c r="AC314" t="s">
        <v>272</v>
      </c>
      <c r="AD314" s="1">
        <f t="shared" ca="1" si="178"/>
        <v>3</v>
      </c>
      <c r="AE314" t="s">
        <v>271</v>
      </c>
      <c r="AF314" t="str">
        <f t="shared" ca="1" si="190"/>
        <v/>
      </c>
      <c r="AG314" t="str">
        <f t="shared" ca="1" si="191"/>
        <v/>
      </c>
      <c r="AH314">
        <f t="shared" ca="1" si="192"/>
        <v>2</v>
      </c>
      <c r="AI314" t="str">
        <f t="shared" ca="1" si="193"/>
        <v>分</v>
      </c>
      <c r="AJ314">
        <f t="shared" ca="1" si="194"/>
        <v>3</v>
      </c>
      <c r="AK314" t="str">
        <f t="shared" ca="1" si="195"/>
        <v>厘</v>
      </c>
    </row>
    <row r="315" spans="1:37" x14ac:dyDescent="0.55000000000000004">
      <c r="A315" s="51" t="s">
        <v>60</v>
      </c>
      <c r="B315" s="51"/>
      <c r="C315" s="50" t="s">
        <v>284</v>
      </c>
      <c r="D315" s="50" t="str">
        <f t="shared" ca="1" si="162"/>
        <v>\\(\\quad 小数　0.112　を割合で表せ。 \\)</v>
      </c>
      <c r="E315" s="50" t="str">
        <f t="shared" ca="1" si="163"/>
        <v>\\(\\quad 1割1分2厘 \\)</v>
      </c>
      <c r="F315" s="50" t="s">
        <v>62</v>
      </c>
      <c r="G315" s="50"/>
      <c r="H315" s="50">
        <v>101</v>
      </c>
      <c r="I315" s="89" t="str">
        <f t="shared" ca="1" si="164"/>
        <v>INSERT INTO math(tangen,question,answer,editor,date,count) VALUES('m4100','\\(\\quad 小数　0.112　を割合で表せ。 \\)','\\(\\quad 1割1分2厘 \\)','harazono',NOW(),0);</v>
      </c>
      <c r="J315" s="78" t="s">
        <v>229</v>
      </c>
      <c r="M315" t="s">
        <v>269</v>
      </c>
      <c r="N315">
        <f t="shared" ref="N315:N316" ca="1" si="196">Y315</f>
        <v>0.112</v>
      </c>
      <c r="P315" t="s">
        <v>270</v>
      </c>
      <c r="Q315" t="s">
        <v>230</v>
      </c>
      <c r="S315" s="78" t="s">
        <v>229</v>
      </c>
      <c r="T315" s="1" t="str">
        <f t="shared" ref="T315:T316" ca="1" si="197">AF315&amp;AG315&amp;AH315&amp;AI315&amp;AJ315&amp;AK315</f>
        <v>1割1分2厘</v>
      </c>
      <c r="V315" t="s">
        <v>230</v>
      </c>
      <c r="W315" t="str">
        <f t="shared" ref="W315:W322" ca="1" si="198">J315&amp;K315&amp;L315&amp;M315&amp;N315&amp;P315&amp;Q315</f>
        <v>\\(\\quad 小数　0.112　を割合で表せ。 \\)</v>
      </c>
      <c r="X315" t="str">
        <f t="shared" ref="X315:X322" ca="1" si="199">S315&amp;T315&amp;U315&amp;V315</f>
        <v>\\(\\quad 1割1分2厘 \\)</v>
      </c>
      <c r="Y315">
        <f t="shared" ref="Y315:Y322" ca="1" si="200">Z315*0.1+AB315*0.01+AD315*0.001</f>
        <v>0.112</v>
      </c>
      <c r="Z315" s="1">
        <f t="shared" ca="1" si="176"/>
        <v>1</v>
      </c>
      <c r="AA315" t="s">
        <v>273</v>
      </c>
      <c r="AB315" s="1">
        <f t="shared" ca="1" si="177"/>
        <v>1</v>
      </c>
      <c r="AC315" t="s">
        <v>272</v>
      </c>
      <c r="AD315" s="1">
        <f t="shared" ca="1" si="178"/>
        <v>2</v>
      </c>
      <c r="AE315" t="s">
        <v>271</v>
      </c>
      <c r="AF315">
        <f t="shared" ref="AF315:AF322" ca="1" si="201">IF(Z315=0,"",Z315)</f>
        <v>1</v>
      </c>
      <c r="AG315" t="str">
        <f t="shared" ref="AG315:AG322" ca="1" si="202">IF(Z315=0,"",AA315)</f>
        <v>割</v>
      </c>
      <c r="AH315">
        <f t="shared" ref="AH315:AH322" ca="1" si="203">IF(AB315=0,"",AB315)</f>
        <v>1</v>
      </c>
      <c r="AI315" t="str">
        <f t="shared" ref="AI315:AI322" ca="1" si="204">IF(AB315=0,"",AC315)</f>
        <v>分</v>
      </c>
      <c r="AJ315">
        <f t="shared" ref="AJ315:AJ322" ca="1" si="205">IF(AD315=0,"",AD315)</f>
        <v>2</v>
      </c>
      <c r="AK315" t="str">
        <f t="shared" ref="AK315:AK322" ca="1" si="206">IF(AD315=0,"",AE315)</f>
        <v>厘</v>
      </c>
    </row>
    <row r="316" spans="1:37" x14ac:dyDescent="0.55000000000000004">
      <c r="A316" s="51" t="s">
        <v>60</v>
      </c>
      <c r="B316" s="51"/>
      <c r="C316" s="50" t="s">
        <v>284</v>
      </c>
      <c r="D316" s="50" t="str">
        <f t="shared" ca="1" si="162"/>
        <v>\\(\\quad 小数　0.864　を割合で表せ。 \\)</v>
      </c>
      <c r="E316" s="50" t="str">
        <f t="shared" ca="1" si="163"/>
        <v>\\(\\quad 8割6分4厘 \\)</v>
      </c>
      <c r="F316" s="50" t="s">
        <v>62</v>
      </c>
      <c r="G316" s="50"/>
      <c r="H316" s="50">
        <v>102</v>
      </c>
      <c r="I316" s="89" t="str">
        <f t="shared" ca="1" si="164"/>
        <v>INSERT INTO math(tangen,question,answer,editor,date,count) VALUES('m4100','\\(\\quad 小数　0.864　を割合で表せ。 \\)','\\(\\quad 8割6分4厘 \\)','harazono',NOW(),0);</v>
      </c>
      <c r="J316" s="78" t="s">
        <v>229</v>
      </c>
      <c r="M316" t="s">
        <v>269</v>
      </c>
      <c r="N316">
        <f t="shared" ca="1" si="196"/>
        <v>0.8640000000000001</v>
      </c>
      <c r="P316" t="s">
        <v>270</v>
      </c>
      <c r="Q316" t="s">
        <v>230</v>
      </c>
      <c r="S316" s="78" t="s">
        <v>229</v>
      </c>
      <c r="T316" s="1" t="str">
        <f t="shared" ca="1" si="197"/>
        <v>8割6分4厘</v>
      </c>
      <c r="V316" t="s">
        <v>230</v>
      </c>
      <c r="W316" t="str">
        <f t="shared" ca="1" si="198"/>
        <v>\\(\\quad 小数　0.864　を割合で表せ。 \\)</v>
      </c>
      <c r="X316" t="str">
        <f t="shared" ca="1" si="199"/>
        <v>\\(\\quad 8割6分4厘 \\)</v>
      </c>
      <c r="Y316">
        <f t="shared" ca="1" si="200"/>
        <v>0.8640000000000001</v>
      </c>
      <c r="Z316" s="1">
        <f t="shared" ca="1" si="176"/>
        <v>8</v>
      </c>
      <c r="AA316" t="s">
        <v>273</v>
      </c>
      <c r="AB316" s="1">
        <f t="shared" ca="1" si="177"/>
        <v>6</v>
      </c>
      <c r="AC316" t="s">
        <v>272</v>
      </c>
      <c r="AD316" s="1">
        <f t="shared" ca="1" si="178"/>
        <v>4</v>
      </c>
      <c r="AE316" t="s">
        <v>271</v>
      </c>
      <c r="AF316">
        <f t="shared" ca="1" si="201"/>
        <v>8</v>
      </c>
      <c r="AG316" t="str">
        <f t="shared" ca="1" si="202"/>
        <v>割</v>
      </c>
      <c r="AH316">
        <f t="shared" ca="1" si="203"/>
        <v>6</v>
      </c>
      <c r="AI316" t="str">
        <f t="shared" ca="1" si="204"/>
        <v>分</v>
      </c>
      <c r="AJ316">
        <f t="shared" ca="1" si="205"/>
        <v>4</v>
      </c>
      <c r="AK316" t="str">
        <f t="shared" ca="1" si="206"/>
        <v>厘</v>
      </c>
    </row>
    <row r="317" spans="1:37" x14ac:dyDescent="0.55000000000000004">
      <c r="A317" s="51" t="s">
        <v>60</v>
      </c>
      <c r="B317" s="51"/>
      <c r="C317" s="50" t="s">
        <v>284</v>
      </c>
      <c r="D317" s="50" t="str">
        <f t="shared" ca="1" si="162"/>
        <v>\\(\\quad 小数　0.189　を割合で表せ。 \\)</v>
      </c>
      <c r="E317" s="50" t="str">
        <f t="shared" ca="1" si="163"/>
        <v>\\(\\quad 1割8分9厘 \\)</v>
      </c>
      <c r="F317" s="50" t="s">
        <v>62</v>
      </c>
      <c r="G317" s="50"/>
      <c r="H317" s="50">
        <v>103</v>
      </c>
      <c r="I317" s="89" t="str">
        <f t="shared" ca="1" si="164"/>
        <v>INSERT INTO math(tangen,question,answer,editor,date,count) VALUES('m4100','\\(\\quad 小数　0.189　を割合で表せ。 \\)','\\(\\quad 1割8分9厘 \\)','harazono',NOW(),0);</v>
      </c>
      <c r="J317" s="78" t="s">
        <v>229</v>
      </c>
      <c r="M317" t="s">
        <v>269</v>
      </c>
      <c r="N317">
        <f ca="1">Y317</f>
        <v>0.189</v>
      </c>
      <c r="P317" t="s">
        <v>270</v>
      </c>
      <c r="Q317" t="s">
        <v>230</v>
      </c>
      <c r="S317" s="78" t="s">
        <v>229</v>
      </c>
      <c r="T317" s="1" t="str">
        <f ca="1">AF317&amp;AG317&amp;AH317&amp;AI317&amp;AJ317&amp;AK317</f>
        <v>1割8分9厘</v>
      </c>
      <c r="V317" t="s">
        <v>230</v>
      </c>
      <c r="W317" t="str">
        <f t="shared" ca="1" si="198"/>
        <v>\\(\\quad 小数　0.189　を割合で表せ。 \\)</v>
      </c>
      <c r="X317" t="str">
        <f t="shared" ca="1" si="199"/>
        <v>\\(\\quad 1割8分9厘 \\)</v>
      </c>
      <c r="Y317">
        <f t="shared" ca="1" si="200"/>
        <v>0.189</v>
      </c>
      <c r="Z317" s="1">
        <f t="shared" ca="1" si="176"/>
        <v>1</v>
      </c>
      <c r="AA317" t="s">
        <v>273</v>
      </c>
      <c r="AB317" s="1">
        <f t="shared" ca="1" si="177"/>
        <v>8</v>
      </c>
      <c r="AC317" t="s">
        <v>272</v>
      </c>
      <c r="AD317" s="1">
        <f t="shared" ca="1" si="178"/>
        <v>9</v>
      </c>
      <c r="AE317" t="s">
        <v>271</v>
      </c>
      <c r="AF317">
        <f t="shared" ca="1" si="201"/>
        <v>1</v>
      </c>
      <c r="AG317" t="str">
        <f t="shared" ca="1" si="202"/>
        <v>割</v>
      </c>
      <c r="AH317">
        <f t="shared" ca="1" si="203"/>
        <v>8</v>
      </c>
      <c r="AI317" t="str">
        <f t="shared" ca="1" si="204"/>
        <v>分</v>
      </c>
      <c r="AJ317">
        <f t="shared" ca="1" si="205"/>
        <v>9</v>
      </c>
      <c r="AK317" t="str">
        <f t="shared" ca="1" si="206"/>
        <v>厘</v>
      </c>
    </row>
    <row r="318" spans="1:37" x14ac:dyDescent="0.55000000000000004">
      <c r="A318" s="51" t="s">
        <v>60</v>
      </c>
      <c r="B318" s="51"/>
      <c r="C318" s="50" t="s">
        <v>284</v>
      </c>
      <c r="D318" s="50" t="str">
        <f t="shared" ca="1" si="162"/>
        <v>\\(\\quad 小数　0.99　を割合で表せ。 \\)</v>
      </c>
      <c r="E318" s="50" t="str">
        <f t="shared" ca="1" si="163"/>
        <v>\\(\\quad 9割9分 \\)</v>
      </c>
      <c r="F318" s="50" t="s">
        <v>62</v>
      </c>
      <c r="G318" s="50"/>
      <c r="H318" s="50">
        <v>104</v>
      </c>
      <c r="I318" s="89" t="str">
        <f t="shared" ca="1" si="164"/>
        <v>INSERT INTO math(tangen,question,answer,editor,date,count) VALUES('m4100','\\(\\quad 小数　0.99　を割合で表せ。 \\)','\\(\\quad 9割9分 \\)','harazono',NOW(),0);</v>
      </c>
      <c r="J318" s="78" t="s">
        <v>229</v>
      </c>
      <c r="M318" t="s">
        <v>269</v>
      </c>
      <c r="N318">
        <f t="shared" ref="N318:N322" ca="1" si="207">Y318</f>
        <v>0.99</v>
      </c>
      <c r="P318" t="s">
        <v>270</v>
      </c>
      <c r="Q318" t="s">
        <v>230</v>
      </c>
      <c r="S318" s="78" t="s">
        <v>229</v>
      </c>
      <c r="T318" s="1" t="str">
        <f t="shared" ref="T318:T322" ca="1" si="208">AF318&amp;AG318&amp;AH318&amp;AI318&amp;AJ318&amp;AK318</f>
        <v>9割9分</v>
      </c>
      <c r="V318" t="s">
        <v>230</v>
      </c>
      <c r="W318" t="str">
        <f t="shared" ca="1" si="198"/>
        <v>\\(\\quad 小数　0.99　を割合で表せ。 \\)</v>
      </c>
      <c r="X318" t="str">
        <f t="shared" ca="1" si="199"/>
        <v>\\(\\quad 9割9分 \\)</v>
      </c>
      <c r="Y318">
        <f t="shared" ca="1" si="200"/>
        <v>0.99</v>
      </c>
      <c r="Z318" s="1">
        <f t="shared" ca="1" si="176"/>
        <v>9</v>
      </c>
      <c r="AA318" t="s">
        <v>273</v>
      </c>
      <c r="AB318" s="1">
        <f t="shared" ca="1" si="177"/>
        <v>9</v>
      </c>
      <c r="AC318" t="s">
        <v>272</v>
      </c>
      <c r="AD318" s="1">
        <f t="shared" ca="1" si="178"/>
        <v>0</v>
      </c>
      <c r="AE318" t="s">
        <v>271</v>
      </c>
      <c r="AF318">
        <f t="shared" ca="1" si="201"/>
        <v>9</v>
      </c>
      <c r="AG318" t="str">
        <f t="shared" ca="1" si="202"/>
        <v>割</v>
      </c>
      <c r="AH318">
        <f t="shared" ca="1" si="203"/>
        <v>9</v>
      </c>
      <c r="AI318" t="str">
        <f t="shared" ca="1" si="204"/>
        <v>分</v>
      </c>
      <c r="AJ318" t="str">
        <f t="shared" ca="1" si="205"/>
        <v/>
      </c>
      <c r="AK318" t="str">
        <f t="shared" ca="1" si="206"/>
        <v/>
      </c>
    </row>
    <row r="319" spans="1:37" x14ac:dyDescent="0.55000000000000004">
      <c r="A319" s="51" t="s">
        <v>60</v>
      </c>
      <c r="B319" s="51"/>
      <c r="C319" s="50" t="s">
        <v>284</v>
      </c>
      <c r="D319" s="50" t="str">
        <f t="shared" ca="1" si="162"/>
        <v>\\(\\quad 小数　0.618　を割合で表せ。 \\)</v>
      </c>
      <c r="E319" s="50" t="str">
        <f t="shared" ca="1" si="163"/>
        <v>\\(\\quad 6割1分8厘 \\)</v>
      </c>
      <c r="F319" s="50" t="s">
        <v>62</v>
      </c>
      <c r="G319" s="50"/>
      <c r="H319" s="50">
        <v>105</v>
      </c>
      <c r="I319" s="89" t="str">
        <f t="shared" ca="1" si="164"/>
        <v>INSERT INTO math(tangen,question,answer,editor,date,count) VALUES('m4100','\\(\\quad 小数　0.618　を割合で表せ。 \\)','\\(\\quad 6割1分8厘 \\)','harazono',NOW(),0);</v>
      </c>
      <c r="J319" s="78" t="s">
        <v>229</v>
      </c>
      <c r="M319" t="s">
        <v>269</v>
      </c>
      <c r="N319">
        <f t="shared" ca="1" si="207"/>
        <v>0.6180000000000001</v>
      </c>
      <c r="P319" t="s">
        <v>270</v>
      </c>
      <c r="Q319" t="s">
        <v>230</v>
      </c>
      <c r="S319" s="78" t="s">
        <v>229</v>
      </c>
      <c r="T319" s="1" t="str">
        <f t="shared" ca="1" si="208"/>
        <v>6割1分8厘</v>
      </c>
      <c r="V319" t="s">
        <v>230</v>
      </c>
      <c r="W319" t="str">
        <f t="shared" ca="1" si="198"/>
        <v>\\(\\quad 小数　0.618　を割合で表せ。 \\)</v>
      </c>
      <c r="X319" t="str">
        <f t="shared" ca="1" si="199"/>
        <v>\\(\\quad 6割1分8厘 \\)</v>
      </c>
      <c r="Y319">
        <f t="shared" ca="1" si="200"/>
        <v>0.6180000000000001</v>
      </c>
      <c r="Z319" s="1">
        <f t="shared" ca="1" si="176"/>
        <v>6</v>
      </c>
      <c r="AA319" t="s">
        <v>273</v>
      </c>
      <c r="AB319" s="1">
        <f t="shared" ca="1" si="177"/>
        <v>1</v>
      </c>
      <c r="AC319" t="s">
        <v>272</v>
      </c>
      <c r="AD319" s="1">
        <f t="shared" ca="1" si="178"/>
        <v>8</v>
      </c>
      <c r="AE319" t="s">
        <v>271</v>
      </c>
      <c r="AF319">
        <f t="shared" ca="1" si="201"/>
        <v>6</v>
      </c>
      <c r="AG319" t="str">
        <f t="shared" ca="1" si="202"/>
        <v>割</v>
      </c>
      <c r="AH319">
        <f t="shared" ca="1" si="203"/>
        <v>1</v>
      </c>
      <c r="AI319" t="str">
        <f t="shared" ca="1" si="204"/>
        <v>分</v>
      </c>
      <c r="AJ319">
        <f t="shared" ca="1" si="205"/>
        <v>8</v>
      </c>
      <c r="AK319" t="str">
        <f t="shared" ca="1" si="206"/>
        <v>厘</v>
      </c>
    </row>
    <row r="320" spans="1:37" x14ac:dyDescent="0.55000000000000004">
      <c r="A320" s="51" t="s">
        <v>60</v>
      </c>
      <c r="B320" s="51"/>
      <c r="C320" s="50" t="s">
        <v>284</v>
      </c>
      <c r="D320" s="50" t="str">
        <f t="shared" ca="1" si="162"/>
        <v>\\(\\quad 小数　0.296　を割合で表せ。 \\)</v>
      </c>
      <c r="E320" s="50" t="str">
        <f t="shared" ca="1" si="163"/>
        <v>\\(\\quad 2割9分6厘 \\)</v>
      </c>
      <c r="F320" s="50" t="s">
        <v>62</v>
      </c>
      <c r="G320" s="50"/>
      <c r="H320" s="50">
        <v>106</v>
      </c>
      <c r="I320" s="89" t="str">
        <f t="shared" ca="1" si="164"/>
        <v>INSERT INTO math(tangen,question,answer,editor,date,count) VALUES('m4100','\\(\\quad 小数　0.296　を割合で表せ。 \\)','\\(\\quad 2割9分6厘 \\)','harazono',NOW(),0);</v>
      </c>
      <c r="J320" s="78" t="s">
        <v>229</v>
      </c>
      <c r="M320" t="s">
        <v>269</v>
      </c>
      <c r="N320">
        <f t="shared" ca="1" si="207"/>
        <v>0.29600000000000004</v>
      </c>
      <c r="P320" t="s">
        <v>270</v>
      </c>
      <c r="Q320" t="s">
        <v>230</v>
      </c>
      <c r="S320" s="78" t="s">
        <v>229</v>
      </c>
      <c r="T320" s="1" t="str">
        <f t="shared" ca="1" si="208"/>
        <v>2割9分6厘</v>
      </c>
      <c r="V320" t="s">
        <v>230</v>
      </c>
      <c r="W320" t="str">
        <f t="shared" ca="1" si="198"/>
        <v>\\(\\quad 小数　0.296　を割合で表せ。 \\)</v>
      </c>
      <c r="X320" t="str">
        <f t="shared" ca="1" si="199"/>
        <v>\\(\\quad 2割9分6厘 \\)</v>
      </c>
      <c r="Y320">
        <f t="shared" ca="1" si="200"/>
        <v>0.29600000000000004</v>
      </c>
      <c r="Z320" s="1">
        <f t="shared" ca="1" si="176"/>
        <v>2</v>
      </c>
      <c r="AA320" t="s">
        <v>273</v>
      </c>
      <c r="AB320" s="1">
        <f t="shared" ca="1" si="177"/>
        <v>9</v>
      </c>
      <c r="AC320" t="s">
        <v>272</v>
      </c>
      <c r="AD320" s="1">
        <f t="shared" ca="1" si="178"/>
        <v>6</v>
      </c>
      <c r="AE320" t="s">
        <v>271</v>
      </c>
      <c r="AF320">
        <f t="shared" ca="1" si="201"/>
        <v>2</v>
      </c>
      <c r="AG320" t="str">
        <f t="shared" ca="1" si="202"/>
        <v>割</v>
      </c>
      <c r="AH320">
        <f t="shared" ca="1" si="203"/>
        <v>9</v>
      </c>
      <c r="AI320" t="str">
        <f t="shared" ca="1" si="204"/>
        <v>分</v>
      </c>
      <c r="AJ320">
        <f t="shared" ca="1" si="205"/>
        <v>6</v>
      </c>
      <c r="AK320" t="str">
        <f t="shared" ca="1" si="206"/>
        <v>厘</v>
      </c>
    </row>
    <row r="321" spans="1:37" x14ac:dyDescent="0.55000000000000004">
      <c r="A321" s="51" t="s">
        <v>60</v>
      </c>
      <c r="B321" s="51"/>
      <c r="C321" s="50" t="s">
        <v>284</v>
      </c>
      <c r="D321" s="50" t="str">
        <f t="shared" ca="1" si="162"/>
        <v>\\(\\quad 小数　0.517　を割合で表せ。 \\)</v>
      </c>
      <c r="E321" s="50" t="str">
        <f t="shared" ca="1" si="163"/>
        <v>\\(\\quad 5割1分7厘 \\)</v>
      </c>
      <c r="F321" s="50" t="s">
        <v>62</v>
      </c>
      <c r="G321" s="50"/>
      <c r="H321" s="50">
        <v>107</v>
      </c>
      <c r="I321" s="89" t="str">
        <f t="shared" ca="1" si="164"/>
        <v>INSERT INTO math(tangen,question,answer,editor,date,count) VALUES('m4100','\\(\\quad 小数　0.517　を割合で表せ。 \\)','\\(\\quad 5割1分7厘 \\)','harazono',NOW(),0);</v>
      </c>
      <c r="J321" s="78" t="s">
        <v>229</v>
      </c>
      <c r="M321" t="s">
        <v>269</v>
      </c>
      <c r="N321">
        <f t="shared" ca="1" si="207"/>
        <v>0.51700000000000002</v>
      </c>
      <c r="P321" t="s">
        <v>270</v>
      </c>
      <c r="Q321" t="s">
        <v>230</v>
      </c>
      <c r="S321" s="78" t="s">
        <v>229</v>
      </c>
      <c r="T321" s="1" t="str">
        <f t="shared" ca="1" si="208"/>
        <v>5割1分7厘</v>
      </c>
      <c r="V321" t="s">
        <v>230</v>
      </c>
      <c r="W321" t="str">
        <f t="shared" ca="1" si="198"/>
        <v>\\(\\quad 小数　0.517　を割合で表せ。 \\)</v>
      </c>
      <c r="X321" t="str">
        <f t="shared" ca="1" si="199"/>
        <v>\\(\\quad 5割1分7厘 \\)</v>
      </c>
      <c r="Y321">
        <f t="shared" ca="1" si="200"/>
        <v>0.51700000000000002</v>
      </c>
      <c r="Z321" s="1">
        <f t="shared" ca="1" si="176"/>
        <v>5</v>
      </c>
      <c r="AA321" t="s">
        <v>273</v>
      </c>
      <c r="AB321" s="1">
        <f t="shared" ca="1" si="177"/>
        <v>1</v>
      </c>
      <c r="AC321" t="s">
        <v>272</v>
      </c>
      <c r="AD321" s="1">
        <f t="shared" ca="1" si="178"/>
        <v>7</v>
      </c>
      <c r="AE321" t="s">
        <v>271</v>
      </c>
      <c r="AF321">
        <f t="shared" ca="1" si="201"/>
        <v>5</v>
      </c>
      <c r="AG321" t="str">
        <f t="shared" ca="1" si="202"/>
        <v>割</v>
      </c>
      <c r="AH321">
        <f t="shared" ca="1" si="203"/>
        <v>1</v>
      </c>
      <c r="AI321" t="str">
        <f t="shared" ca="1" si="204"/>
        <v>分</v>
      </c>
      <c r="AJ321">
        <f t="shared" ca="1" si="205"/>
        <v>7</v>
      </c>
      <c r="AK321" t="str">
        <f t="shared" ca="1" si="206"/>
        <v>厘</v>
      </c>
    </row>
    <row r="322" spans="1:37" x14ac:dyDescent="0.55000000000000004">
      <c r="A322" s="51" t="s">
        <v>60</v>
      </c>
      <c r="B322" s="51"/>
      <c r="C322" s="50" t="s">
        <v>284</v>
      </c>
      <c r="D322" s="50" t="str">
        <f t="shared" ca="1" si="162"/>
        <v>\\(\\quad 小数　0.032　を割合で表せ。 \\)</v>
      </c>
      <c r="E322" s="50" t="str">
        <f t="shared" ca="1" si="163"/>
        <v>\\(\\quad 3分2厘 \\)</v>
      </c>
      <c r="F322" s="50" t="s">
        <v>62</v>
      </c>
      <c r="G322" s="50"/>
      <c r="H322" s="50">
        <v>108</v>
      </c>
      <c r="I322" s="89" t="str">
        <f t="shared" ca="1" si="164"/>
        <v>INSERT INTO math(tangen,question,answer,editor,date,count) VALUES('m4100','\\(\\quad 小数　0.032　を割合で表せ。 \\)','\\(\\quad 3分2厘 \\)','harazono',NOW(),0);</v>
      </c>
      <c r="J322" s="78" t="s">
        <v>229</v>
      </c>
      <c r="M322" t="s">
        <v>269</v>
      </c>
      <c r="N322">
        <f t="shared" ca="1" si="207"/>
        <v>3.2000000000000001E-2</v>
      </c>
      <c r="P322" t="s">
        <v>270</v>
      </c>
      <c r="Q322" t="s">
        <v>230</v>
      </c>
      <c r="S322" s="78" t="s">
        <v>229</v>
      </c>
      <c r="T322" s="1" t="str">
        <f t="shared" ca="1" si="208"/>
        <v>3分2厘</v>
      </c>
      <c r="V322" t="s">
        <v>230</v>
      </c>
      <c r="W322" t="str">
        <f t="shared" ca="1" si="198"/>
        <v>\\(\\quad 小数　0.032　を割合で表せ。 \\)</v>
      </c>
      <c r="X322" t="str">
        <f t="shared" ca="1" si="199"/>
        <v>\\(\\quad 3分2厘 \\)</v>
      </c>
      <c r="Y322">
        <f t="shared" ca="1" si="200"/>
        <v>3.2000000000000001E-2</v>
      </c>
      <c r="Z322" s="1">
        <f t="shared" ca="1" si="176"/>
        <v>0</v>
      </c>
      <c r="AA322" t="s">
        <v>273</v>
      </c>
      <c r="AB322" s="1">
        <f t="shared" ca="1" si="177"/>
        <v>3</v>
      </c>
      <c r="AC322" t="s">
        <v>272</v>
      </c>
      <c r="AD322" s="1">
        <f t="shared" ca="1" si="178"/>
        <v>2</v>
      </c>
      <c r="AE322" t="s">
        <v>271</v>
      </c>
      <c r="AF322" t="str">
        <f t="shared" ca="1" si="201"/>
        <v/>
      </c>
      <c r="AG322" t="str">
        <f t="shared" ca="1" si="202"/>
        <v/>
      </c>
      <c r="AH322">
        <f t="shared" ca="1" si="203"/>
        <v>3</v>
      </c>
      <c r="AI322" t="str">
        <f t="shared" ca="1" si="204"/>
        <v>分</v>
      </c>
      <c r="AJ322">
        <f t="shared" ca="1" si="205"/>
        <v>2</v>
      </c>
      <c r="AK322" t="str">
        <f t="shared" ca="1" si="206"/>
        <v>厘</v>
      </c>
    </row>
    <row r="323" spans="1:37" x14ac:dyDescent="0.55000000000000004">
      <c r="A323" s="51" t="s">
        <v>60</v>
      </c>
      <c r="B323" s="51"/>
      <c r="C323" s="50" t="s">
        <v>284</v>
      </c>
      <c r="D323" s="50" t="str">
        <f t="shared" ca="1" si="162"/>
        <v>\\(\\quad 小数　0.031　を割合で表せ。 \\)</v>
      </c>
      <c r="E323" s="50" t="str">
        <f t="shared" ca="1" si="163"/>
        <v>\\(\\quad 3分1厘 \\)</v>
      </c>
      <c r="F323" s="50" t="s">
        <v>62</v>
      </c>
      <c r="G323" s="50"/>
      <c r="H323" s="50">
        <v>109</v>
      </c>
      <c r="I323" s="89" t="str">
        <f t="shared" ca="1" si="164"/>
        <v>INSERT INTO math(tangen,question,answer,editor,date,count) VALUES('m4100','\\(\\quad 小数　0.031　を割合で表せ。 \\)','\\(\\quad 3分1厘 \\)','harazono',NOW(),0);</v>
      </c>
      <c r="J323" s="78" t="s">
        <v>229</v>
      </c>
      <c r="M323" t="s">
        <v>269</v>
      </c>
      <c r="N323">
        <f t="shared" ca="1" si="185"/>
        <v>3.1E-2</v>
      </c>
      <c r="P323" t="s">
        <v>270</v>
      </c>
      <c r="Q323" t="s">
        <v>230</v>
      </c>
      <c r="S323" s="78" t="s">
        <v>229</v>
      </c>
      <c r="T323" s="1" t="str">
        <f t="shared" ca="1" si="186"/>
        <v>3分1厘</v>
      </c>
      <c r="V323" t="s">
        <v>230</v>
      </c>
      <c r="W323" t="str">
        <f t="shared" ca="1" si="187"/>
        <v>\\(\\quad 小数　0.031　を割合で表せ。 \\)</v>
      </c>
      <c r="X323" t="str">
        <f t="shared" ca="1" si="188"/>
        <v>\\(\\quad 3分1厘 \\)</v>
      </c>
      <c r="Y323">
        <f t="shared" ca="1" si="189"/>
        <v>3.1E-2</v>
      </c>
      <c r="Z323" s="1">
        <f t="shared" ca="1" si="176"/>
        <v>0</v>
      </c>
      <c r="AA323" t="s">
        <v>273</v>
      </c>
      <c r="AB323" s="1">
        <f t="shared" ca="1" si="177"/>
        <v>3</v>
      </c>
      <c r="AC323" t="s">
        <v>272</v>
      </c>
      <c r="AD323" s="1">
        <f t="shared" ca="1" si="178"/>
        <v>1</v>
      </c>
      <c r="AE323" t="s">
        <v>271</v>
      </c>
      <c r="AF323" t="str">
        <f t="shared" ca="1" si="190"/>
        <v/>
      </c>
      <c r="AG323" t="str">
        <f t="shared" ca="1" si="191"/>
        <v/>
      </c>
      <c r="AH323">
        <f t="shared" ca="1" si="192"/>
        <v>3</v>
      </c>
      <c r="AI323" t="str">
        <f t="shared" ca="1" si="193"/>
        <v>分</v>
      </c>
      <c r="AJ323">
        <f t="shared" ca="1" si="194"/>
        <v>1</v>
      </c>
      <c r="AK323" t="str">
        <f t="shared" ca="1" si="195"/>
        <v>厘</v>
      </c>
    </row>
    <row r="324" spans="1:37" x14ac:dyDescent="0.55000000000000004">
      <c r="A324" s="51" t="s">
        <v>60</v>
      </c>
      <c r="B324" s="51"/>
      <c r="C324" s="50" t="s">
        <v>284</v>
      </c>
      <c r="D324" s="50" t="str">
        <f t="shared" ca="1" si="162"/>
        <v>\\(\\quad 小数　0.547　を割合で表せ。 \\)</v>
      </c>
      <c r="E324" s="50" t="str">
        <f t="shared" ca="1" si="163"/>
        <v>\\(\\quad 5割4分7厘 \\)</v>
      </c>
      <c r="F324" s="50" t="s">
        <v>62</v>
      </c>
      <c r="G324" s="50"/>
      <c r="H324" s="50">
        <v>110</v>
      </c>
      <c r="I324" s="89" t="str">
        <f t="shared" ca="1" si="164"/>
        <v>INSERT INTO math(tangen,question,answer,editor,date,count) VALUES('m4100','\\(\\quad 小数　0.547　を割合で表せ。 \\)','\\(\\quad 5割4分7厘 \\)','harazono',NOW(),0);</v>
      </c>
      <c r="J324" s="78" t="s">
        <v>229</v>
      </c>
      <c r="M324" t="s">
        <v>269</v>
      </c>
      <c r="N324">
        <f t="shared" ca="1" si="185"/>
        <v>0.54700000000000004</v>
      </c>
      <c r="P324" t="s">
        <v>270</v>
      </c>
      <c r="Q324" t="s">
        <v>230</v>
      </c>
      <c r="S324" s="78" t="s">
        <v>229</v>
      </c>
      <c r="T324" s="1" t="str">
        <f t="shared" ca="1" si="186"/>
        <v>5割4分7厘</v>
      </c>
      <c r="V324" t="s">
        <v>230</v>
      </c>
      <c r="W324" t="str">
        <f t="shared" ca="1" si="187"/>
        <v>\\(\\quad 小数　0.547　を割合で表せ。 \\)</v>
      </c>
      <c r="X324" t="str">
        <f t="shared" ca="1" si="188"/>
        <v>\\(\\quad 5割4分7厘 \\)</v>
      </c>
      <c r="Y324">
        <f t="shared" ca="1" si="189"/>
        <v>0.54700000000000004</v>
      </c>
      <c r="Z324" s="1">
        <f t="shared" ca="1" si="176"/>
        <v>5</v>
      </c>
      <c r="AA324" t="s">
        <v>273</v>
      </c>
      <c r="AB324" s="1">
        <f t="shared" ca="1" si="177"/>
        <v>4</v>
      </c>
      <c r="AC324" t="s">
        <v>272</v>
      </c>
      <c r="AD324" s="1">
        <f t="shared" ca="1" si="178"/>
        <v>7</v>
      </c>
      <c r="AE324" t="s">
        <v>271</v>
      </c>
      <c r="AF324">
        <f t="shared" ca="1" si="190"/>
        <v>5</v>
      </c>
      <c r="AG324" t="str">
        <f t="shared" ca="1" si="191"/>
        <v>割</v>
      </c>
      <c r="AH324">
        <f t="shared" ca="1" si="192"/>
        <v>4</v>
      </c>
      <c r="AI324" t="str">
        <f t="shared" ca="1" si="193"/>
        <v>分</v>
      </c>
      <c r="AJ324">
        <f t="shared" ca="1" si="194"/>
        <v>7</v>
      </c>
      <c r="AK324" t="str">
        <f t="shared" ca="1" si="195"/>
        <v>厘</v>
      </c>
    </row>
    <row r="325" spans="1:37" x14ac:dyDescent="0.55000000000000004">
      <c r="A325" s="51" t="s">
        <v>60</v>
      </c>
      <c r="B325" s="51"/>
      <c r="C325" s="50" t="s">
        <v>284</v>
      </c>
      <c r="D325" s="50" t="str">
        <f t="shared" ca="1" si="162"/>
        <v>\\(\\quad 小数　0.991　を割合で表せ。 \\)</v>
      </c>
      <c r="E325" s="50" t="str">
        <f t="shared" ca="1" si="163"/>
        <v>\\(\\quad 9割9分1厘 \\)</v>
      </c>
      <c r="F325" s="50" t="s">
        <v>62</v>
      </c>
      <c r="G325" s="50"/>
      <c r="H325" s="50">
        <v>111</v>
      </c>
      <c r="I325" s="89" t="str">
        <f t="shared" ca="1" si="164"/>
        <v>INSERT INTO math(tangen,question,answer,editor,date,count) VALUES('m4100','\\(\\quad 小数　0.991　を割合で表せ。 \\)','\\(\\quad 9割9分1厘 \\)','harazono',NOW(),0);</v>
      </c>
      <c r="J325" s="78" t="s">
        <v>229</v>
      </c>
      <c r="M325" t="s">
        <v>269</v>
      </c>
      <c r="N325">
        <f ca="1">Y325</f>
        <v>0.99099999999999999</v>
      </c>
      <c r="P325" t="s">
        <v>270</v>
      </c>
      <c r="Q325" t="s">
        <v>230</v>
      </c>
      <c r="S325" s="78" t="s">
        <v>229</v>
      </c>
      <c r="T325" s="1" t="str">
        <f ca="1">AF325&amp;AG325&amp;AH325&amp;AI325&amp;AJ325&amp;AK325</f>
        <v>9割9分1厘</v>
      </c>
      <c r="V325" t="s">
        <v>230</v>
      </c>
      <c r="W325" t="str">
        <f t="shared" ca="1" si="187"/>
        <v>\\(\\quad 小数　0.991　を割合で表せ。 \\)</v>
      </c>
      <c r="X325" t="str">
        <f t="shared" ca="1" si="188"/>
        <v>\\(\\quad 9割9分1厘 \\)</v>
      </c>
      <c r="Y325">
        <f t="shared" ca="1" si="189"/>
        <v>0.99099999999999999</v>
      </c>
      <c r="Z325" s="1">
        <f t="shared" ca="1" si="176"/>
        <v>9</v>
      </c>
      <c r="AA325" t="s">
        <v>273</v>
      </c>
      <c r="AB325" s="1">
        <f t="shared" ca="1" si="177"/>
        <v>9</v>
      </c>
      <c r="AC325" t="s">
        <v>272</v>
      </c>
      <c r="AD325" s="1">
        <f t="shared" ca="1" si="178"/>
        <v>1</v>
      </c>
      <c r="AE325" t="s">
        <v>271</v>
      </c>
      <c r="AF325">
        <f t="shared" ca="1" si="190"/>
        <v>9</v>
      </c>
      <c r="AG325" t="str">
        <f t="shared" ca="1" si="191"/>
        <v>割</v>
      </c>
      <c r="AH325">
        <f t="shared" ca="1" si="192"/>
        <v>9</v>
      </c>
      <c r="AI325" t="str">
        <f t="shared" ca="1" si="193"/>
        <v>分</v>
      </c>
      <c r="AJ325">
        <f t="shared" ca="1" si="194"/>
        <v>1</v>
      </c>
      <c r="AK325" t="str">
        <f t="shared" ca="1" si="195"/>
        <v>厘</v>
      </c>
    </row>
    <row r="326" spans="1:37" x14ac:dyDescent="0.55000000000000004">
      <c r="A326" s="51" t="s">
        <v>60</v>
      </c>
      <c r="B326" s="51"/>
      <c r="C326" s="50" t="s">
        <v>284</v>
      </c>
      <c r="D326" s="50" t="str">
        <f t="shared" ca="1" si="162"/>
        <v>\\(\\quad 小数　0.995　を割合で表せ。 \\)</v>
      </c>
      <c r="E326" s="50" t="str">
        <f t="shared" ca="1" si="163"/>
        <v>\\(\\quad 9割9分5厘 \\)</v>
      </c>
      <c r="F326" s="50" t="s">
        <v>62</v>
      </c>
      <c r="G326" s="50"/>
      <c r="H326" s="50">
        <v>112</v>
      </c>
      <c r="I326" s="89" t="str">
        <f t="shared" ca="1" si="164"/>
        <v>INSERT INTO math(tangen,question,answer,editor,date,count) VALUES('m4100','\\(\\quad 小数　0.995　を割合で表せ。 \\)','\\(\\quad 9割9分5厘 \\)','harazono',NOW(),0);</v>
      </c>
      <c r="J326" s="78" t="s">
        <v>229</v>
      </c>
      <c r="M326" t="s">
        <v>269</v>
      </c>
      <c r="N326">
        <f t="shared" ref="N326:N333" ca="1" si="209">Y326</f>
        <v>0.995</v>
      </c>
      <c r="P326" t="s">
        <v>270</v>
      </c>
      <c r="Q326" t="s">
        <v>230</v>
      </c>
      <c r="S326" s="78" t="s">
        <v>229</v>
      </c>
      <c r="T326" s="1" t="str">
        <f t="shared" ref="T326:T333" ca="1" si="210">AF326&amp;AG326&amp;AH326&amp;AI326&amp;AJ326&amp;AK326</f>
        <v>9割9分5厘</v>
      </c>
      <c r="V326" t="s">
        <v>230</v>
      </c>
      <c r="W326" t="str">
        <f t="shared" ref="W326:W334" ca="1" si="211">J326&amp;K326&amp;L326&amp;M326&amp;N326&amp;P326&amp;Q326</f>
        <v>\\(\\quad 小数　0.995　を割合で表せ。 \\)</v>
      </c>
      <c r="X326" t="str">
        <f t="shared" ref="X326:X333" ca="1" si="212">S326&amp;T326&amp;U326&amp;V326</f>
        <v>\\(\\quad 9割9分5厘 \\)</v>
      </c>
      <c r="Y326">
        <f t="shared" ref="Y326:Y333" ca="1" si="213">Z326*0.1+AB326*0.01+AD326*0.001</f>
        <v>0.995</v>
      </c>
      <c r="Z326" s="1">
        <f t="shared" ca="1" si="176"/>
        <v>9</v>
      </c>
      <c r="AA326" t="s">
        <v>273</v>
      </c>
      <c r="AB326" s="1">
        <f t="shared" ca="1" si="177"/>
        <v>9</v>
      </c>
      <c r="AC326" t="s">
        <v>272</v>
      </c>
      <c r="AD326" s="1">
        <f t="shared" ca="1" si="178"/>
        <v>5</v>
      </c>
      <c r="AE326" t="s">
        <v>271</v>
      </c>
      <c r="AF326">
        <f t="shared" ref="AF326:AF333" ca="1" si="214">IF(Z326=0,"",Z326)</f>
        <v>9</v>
      </c>
      <c r="AG326" t="str">
        <f t="shared" ref="AG326:AG333" ca="1" si="215">IF(Z326=0,"",AA326)</f>
        <v>割</v>
      </c>
      <c r="AH326">
        <f t="shared" ref="AH326:AH333" ca="1" si="216">IF(AB326=0,"",AB326)</f>
        <v>9</v>
      </c>
      <c r="AI326" t="str">
        <f t="shared" ref="AI326:AI333" ca="1" si="217">IF(AB326=0,"",AC326)</f>
        <v>分</v>
      </c>
      <c r="AJ326">
        <f t="shared" ref="AJ326:AJ333" ca="1" si="218">IF(AD326=0,"",AD326)</f>
        <v>5</v>
      </c>
      <c r="AK326" t="str">
        <f t="shared" ref="AK326:AK333" ca="1" si="219">IF(AD326=0,"",AE326)</f>
        <v>厘</v>
      </c>
    </row>
    <row r="327" spans="1:37" x14ac:dyDescent="0.55000000000000004">
      <c r="A327" s="51" t="s">
        <v>60</v>
      </c>
      <c r="B327" s="51"/>
      <c r="C327" s="50" t="s">
        <v>284</v>
      </c>
      <c r="D327" s="50" t="str">
        <f t="shared" ca="1" si="162"/>
        <v>\\(\\quad 小数　0.075　を割合で表せ。 \\)</v>
      </c>
      <c r="E327" s="50" t="str">
        <f t="shared" ca="1" si="163"/>
        <v>\\(\\quad 7分5厘 \\)</v>
      </c>
      <c r="F327" s="50" t="s">
        <v>62</v>
      </c>
      <c r="G327" s="50"/>
      <c r="H327" s="50">
        <v>113</v>
      </c>
      <c r="I327" s="89" t="str">
        <f t="shared" ca="1" si="164"/>
        <v>INSERT INTO math(tangen,question,answer,editor,date,count) VALUES('m4100','\\(\\quad 小数　0.075　を割合で表せ。 \\)','\\(\\quad 7分5厘 \\)','harazono',NOW(),0);</v>
      </c>
      <c r="J327" s="78" t="s">
        <v>229</v>
      </c>
      <c r="M327" t="s">
        <v>269</v>
      </c>
      <c r="N327">
        <f t="shared" ca="1" si="209"/>
        <v>7.5000000000000011E-2</v>
      </c>
      <c r="P327" t="s">
        <v>270</v>
      </c>
      <c r="Q327" t="s">
        <v>230</v>
      </c>
      <c r="S327" s="78" t="s">
        <v>229</v>
      </c>
      <c r="T327" s="1" t="str">
        <f t="shared" ca="1" si="210"/>
        <v>7分5厘</v>
      </c>
      <c r="V327" t="s">
        <v>230</v>
      </c>
      <c r="W327" t="str">
        <f t="shared" ca="1" si="211"/>
        <v>\\(\\quad 小数　0.075　を割合で表せ。 \\)</v>
      </c>
      <c r="X327" t="str">
        <f t="shared" ca="1" si="212"/>
        <v>\\(\\quad 7分5厘 \\)</v>
      </c>
      <c r="Y327">
        <f t="shared" ca="1" si="213"/>
        <v>7.5000000000000011E-2</v>
      </c>
      <c r="Z327" s="1">
        <f t="shared" ca="1" si="176"/>
        <v>0</v>
      </c>
      <c r="AA327" t="s">
        <v>273</v>
      </c>
      <c r="AB327" s="1">
        <f t="shared" ca="1" si="177"/>
        <v>7</v>
      </c>
      <c r="AC327" t="s">
        <v>272</v>
      </c>
      <c r="AD327" s="1">
        <f t="shared" ca="1" si="178"/>
        <v>5</v>
      </c>
      <c r="AE327" t="s">
        <v>271</v>
      </c>
      <c r="AF327" t="str">
        <f t="shared" ca="1" si="214"/>
        <v/>
      </c>
      <c r="AG327" t="str">
        <f t="shared" ca="1" si="215"/>
        <v/>
      </c>
      <c r="AH327">
        <f t="shared" ca="1" si="216"/>
        <v>7</v>
      </c>
      <c r="AI327" t="str">
        <f t="shared" ca="1" si="217"/>
        <v>分</v>
      </c>
      <c r="AJ327">
        <f t="shared" ca="1" si="218"/>
        <v>5</v>
      </c>
      <c r="AK327" t="str">
        <f t="shared" ca="1" si="219"/>
        <v>厘</v>
      </c>
    </row>
    <row r="328" spans="1:37" x14ac:dyDescent="0.55000000000000004">
      <c r="A328" s="51" t="s">
        <v>60</v>
      </c>
      <c r="B328" s="51"/>
      <c r="C328" s="50" t="s">
        <v>284</v>
      </c>
      <c r="D328" s="50" t="str">
        <f t="shared" ca="1" si="162"/>
        <v>\\(\\quad 小数　0.013　を割合で表せ。 \\)</v>
      </c>
      <c r="E328" s="50" t="str">
        <f t="shared" ca="1" si="163"/>
        <v>\\(\\quad 1分3厘 \\)</v>
      </c>
      <c r="F328" s="50" t="s">
        <v>62</v>
      </c>
      <c r="G328" s="50"/>
      <c r="H328" s="50">
        <v>114</v>
      </c>
      <c r="I328" s="89" t="str">
        <f t="shared" ca="1" si="164"/>
        <v>INSERT INTO math(tangen,question,answer,editor,date,count) VALUES('m4100','\\(\\quad 小数　0.013　を割合で表せ。 \\)','\\(\\quad 1分3厘 \\)','harazono',NOW(),0);</v>
      </c>
      <c r="J328" s="78" t="s">
        <v>229</v>
      </c>
      <c r="M328" t="s">
        <v>269</v>
      </c>
      <c r="N328">
        <f t="shared" ref="N328:N330" ca="1" si="220">Y328</f>
        <v>1.3000000000000001E-2</v>
      </c>
      <c r="P328" t="s">
        <v>270</v>
      </c>
      <c r="Q328" t="s">
        <v>230</v>
      </c>
      <c r="S328" s="78" t="s">
        <v>229</v>
      </c>
      <c r="T328" s="1" t="str">
        <f t="shared" ref="T328:T330" ca="1" si="221">AF328&amp;AG328&amp;AH328&amp;AI328&amp;AJ328&amp;AK328</f>
        <v>1分3厘</v>
      </c>
      <c r="V328" t="s">
        <v>230</v>
      </c>
      <c r="W328" t="str">
        <f t="shared" ref="W328:W330" ca="1" si="222">J328&amp;K328&amp;L328&amp;M328&amp;N328&amp;P328&amp;Q328</f>
        <v>\\(\\quad 小数　0.013　を割合で表せ。 \\)</v>
      </c>
      <c r="X328" t="str">
        <f t="shared" ref="X328:X330" ca="1" si="223">S328&amp;T328&amp;U328&amp;V328</f>
        <v>\\(\\quad 1分3厘 \\)</v>
      </c>
      <c r="Y328">
        <f t="shared" ref="Y328:Y330" ca="1" si="224">Z328*0.1+AB328*0.01+AD328*0.001</f>
        <v>1.3000000000000001E-2</v>
      </c>
      <c r="Z328" s="1">
        <f t="shared" ca="1" si="176"/>
        <v>0</v>
      </c>
      <c r="AA328" t="s">
        <v>273</v>
      </c>
      <c r="AB328" s="1">
        <f t="shared" ca="1" si="177"/>
        <v>1</v>
      </c>
      <c r="AC328" t="s">
        <v>272</v>
      </c>
      <c r="AD328" s="1">
        <f t="shared" ca="1" si="178"/>
        <v>3</v>
      </c>
      <c r="AE328" t="s">
        <v>271</v>
      </c>
      <c r="AF328" t="str">
        <f t="shared" ref="AF328:AF330" ca="1" si="225">IF(Z328=0,"",Z328)</f>
        <v/>
      </c>
      <c r="AG328" t="str">
        <f t="shared" ref="AG328:AG330" ca="1" si="226">IF(Z328=0,"",AA328)</f>
        <v/>
      </c>
      <c r="AH328">
        <f t="shared" ref="AH328:AH330" ca="1" si="227">IF(AB328=0,"",AB328)</f>
        <v>1</v>
      </c>
      <c r="AI328" t="str">
        <f t="shared" ref="AI328:AI330" ca="1" si="228">IF(AB328=0,"",AC328)</f>
        <v>分</v>
      </c>
      <c r="AJ328">
        <f t="shared" ref="AJ328:AJ330" ca="1" si="229">IF(AD328=0,"",AD328)</f>
        <v>3</v>
      </c>
      <c r="AK328" t="str">
        <f t="shared" ref="AK328:AK330" ca="1" si="230">IF(AD328=0,"",AE328)</f>
        <v>厘</v>
      </c>
    </row>
    <row r="329" spans="1:37" x14ac:dyDescent="0.55000000000000004">
      <c r="A329" s="51" t="s">
        <v>60</v>
      </c>
      <c r="B329" s="51"/>
      <c r="C329" s="50" t="s">
        <v>284</v>
      </c>
      <c r="D329" s="50" t="str">
        <f t="shared" ca="1" si="162"/>
        <v>\\(\\quad 小数　0.458　を割合で表せ。 \\)</v>
      </c>
      <c r="E329" s="50" t="str">
        <f t="shared" ca="1" si="163"/>
        <v>\\(\\quad 4割5分8厘 \\)</v>
      </c>
      <c r="F329" s="50" t="s">
        <v>62</v>
      </c>
      <c r="G329" s="50"/>
      <c r="H329" s="50">
        <v>115</v>
      </c>
      <c r="I329" s="89" t="str">
        <f t="shared" ca="1" si="164"/>
        <v>INSERT INTO math(tangen,question,answer,editor,date,count) VALUES('m4100','\\(\\quad 小数　0.458　を割合で表せ。 \\)','\\(\\quad 4割5分8厘 \\)','harazono',NOW(),0);</v>
      </c>
      <c r="J329" s="78" t="s">
        <v>229</v>
      </c>
      <c r="M329" t="s">
        <v>269</v>
      </c>
      <c r="N329">
        <f t="shared" ca="1" si="220"/>
        <v>0.45800000000000002</v>
      </c>
      <c r="P329" t="s">
        <v>270</v>
      </c>
      <c r="Q329" t="s">
        <v>230</v>
      </c>
      <c r="S329" s="78" t="s">
        <v>229</v>
      </c>
      <c r="T329" s="1" t="str">
        <f t="shared" ca="1" si="221"/>
        <v>4割5分8厘</v>
      </c>
      <c r="V329" t="s">
        <v>230</v>
      </c>
      <c r="W329" t="str">
        <f t="shared" ca="1" si="222"/>
        <v>\\(\\quad 小数　0.458　を割合で表せ。 \\)</v>
      </c>
      <c r="X329" t="str">
        <f t="shared" ca="1" si="223"/>
        <v>\\(\\quad 4割5分8厘 \\)</v>
      </c>
      <c r="Y329">
        <f t="shared" ca="1" si="224"/>
        <v>0.45800000000000002</v>
      </c>
      <c r="Z329" s="1">
        <f t="shared" ca="1" si="176"/>
        <v>4</v>
      </c>
      <c r="AA329" t="s">
        <v>273</v>
      </c>
      <c r="AB329" s="1">
        <f t="shared" ca="1" si="177"/>
        <v>5</v>
      </c>
      <c r="AC329" t="s">
        <v>272</v>
      </c>
      <c r="AD329" s="1">
        <f t="shared" ca="1" si="178"/>
        <v>8</v>
      </c>
      <c r="AE329" t="s">
        <v>271</v>
      </c>
      <c r="AF329">
        <f t="shared" ca="1" si="225"/>
        <v>4</v>
      </c>
      <c r="AG329" t="str">
        <f t="shared" ca="1" si="226"/>
        <v>割</v>
      </c>
      <c r="AH329">
        <f t="shared" ca="1" si="227"/>
        <v>5</v>
      </c>
      <c r="AI329" t="str">
        <f t="shared" ca="1" si="228"/>
        <v>分</v>
      </c>
      <c r="AJ329">
        <f t="shared" ca="1" si="229"/>
        <v>8</v>
      </c>
      <c r="AK329" t="str">
        <f t="shared" ca="1" si="230"/>
        <v>厘</v>
      </c>
    </row>
    <row r="330" spans="1:37" x14ac:dyDescent="0.55000000000000004">
      <c r="A330" s="51" t="s">
        <v>60</v>
      </c>
      <c r="B330" s="51"/>
      <c r="C330" s="50" t="s">
        <v>284</v>
      </c>
      <c r="D330" s="50" t="str">
        <f t="shared" ca="1" si="162"/>
        <v>\\(\\quad 小数　0.191　を割合で表せ。 \\)</v>
      </c>
      <c r="E330" s="50" t="str">
        <f t="shared" ca="1" si="163"/>
        <v>\\(\\quad 1割9分1厘 \\)</v>
      </c>
      <c r="F330" s="50" t="s">
        <v>62</v>
      </c>
      <c r="G330" s="50"/>
      <c r="H330" s="50">
        <v>116</v>
      </c>
      <c r="I330" s="89" t="str">
        <f t="shared" ca="1" si="164"/>
        <v>INSERT INTO math(tangen,question,answer,editor,date,count) VALUES('m4100','\\(\\quad 小数　0.191　を割合で表せ。 \\)','\\(\\quad 1割9分1厘 \\)','harazono',NOW(),0);</v>
      </c>
      <c r="J330" s="78" t="s">
        <v>229</v>
      </c>
      <c r="M330" t="s">
        <v>269</v>
      </c>
      <c r="N330">
        <f t="shared" ca="1" si="220"/>
        <v>0.191</v>
      </c>
      <c r="P330" t="s">
        <v>270</v>
      </c>
      <c r="Q330" t="s">
        <v>230</v>
      </c>
      <c r="S330" s="78" t="s">
        <v>229</v>
      </c>
      <c r="T330" s="1" t="str">
        <f t="shared" ca="1" si="221"/>
        <v>1割9分1厘</v>
      </c>
      <c r="V330" t="s">
        <v>230</v>
      </c>
      <c r="W330" t="str">
        <f t="shared" ca="1" si="222"/>
        <v>\\(\\quad 小数　0.191　を割合で表せ。 \\)</v>
      </c>
      <c r="X330" t="str">
        <f t="shared" ca="1" si="223"/>
        <v>\\(\\quad 1割9分1厘 \\)</v>
      </c>
      <c r="Y330">
        <f t="shared" ca="1" si="224"/>
        <v>0.191</v>
      </c>
      <c r="Z330" s="1">
        <f t="shared" ca="1" si="176"/>
        <v>1</v>
      </c>
      <c r="AA330" t="s">
        <v>273</v>
      </c>
      <c r="AB330" s="1">
        <f t="shared" ca="1" si="177"/>
        <v>9</v>
      </c>
      <c r="AC330" t="s">
        <v>272</v>
      </c>
      <c r="AD330" s="1">
        <f t="shared" ca="1" si="178"/>
        <v>1</v>
      </c>
      <c r="AE330" t="s">
        <v>271</v>
      </c>
      <c r="AF330">
        <f t="shared" ca="1" si="225"/>
        <v>1</v>
      </c>
      <c r="AG330" t="str">
        <f t="shared" ca="1" si="226"/>
        <v>割</v>
      </c>
      <c r="AH330">
        <f t="shared" ca="1" si="227"/>
        <v>9</v>
      </c>
      <c r="AI330" t="str">
        <f t="shared" ca="1" si="228"/>
        <v>分</v>
      </c>
      <c r="AJ330">
        <f t="shared" ca="1" si="229"/>
        <v>1</v>
      </c>
      <c r="AK330" t="str">
        <f t="shared" ca="1" si="230"/>
        <v>厘</v>
      </c>
    </row>
    <row r="331" spans="1:37" x14ac:dyDescent="0.55000000000000004">
      <c r="A331" s="51" t="s">
        <v>60</v>
      </c>
      <c r="B331" s="51"/>
      <c r="C331" s="50" t="s">
        <v>284</v>
      </c>
      <c r="D331" s="50" t="str">
        <f t="shared" ca="1" si="162"/>
        <v>\\(\\quad 小数　0.298　を割合で表せ。 \\)</v>
      </c>
      <c r="E331" s="50" t="str">
        <f t="shared" ca="1" si="163"/>
        <v>\\(\\quad 2割9分8厘 \\)</v>
      </c>
      <c r="F331" s="50" t="s">
        <v>62</v>
      </c>
      <c r="G331" s="50"/>
      <c r="H331" s="50">
        <v>117</v>
      </c>
      <c r="I331" s="89" t="str">
        <f t="shared" ca="1" si="164"/>
        <v>INSERT INTO math(tangen,question,answer,editor,date,count) VALUES('m4100','\\(\\quad 小数　0.298　を割合で表せ。 \\)','\\(\\quad 2割9分8厘 \\)','harazono',NOW(),0);</v>
      </c>
      <c r="J331" s="78" t="s">
        <v>229</v>
      </c>
      <c r="M331" t="s">
        <v>269</v>
      </c>
      <c r="N331">
        <f t="shared" ca="1" si="209"/>
        <v>0.29800000000000004</v>
      </c>
      <c r="P331" t="s">
        <v>270</v>
      </c>
      <c r="Q331" t="s">
        <v>230</v>
      </c>
      <c r="S331" s="78" t="s">
        <v>229</v>
      </c>
      <c r="T331" s="1" t="str">
        <f t="shared" ca="1" si="210"/>
        <v>2割9分8厘</v>
      </c>
      <c r="V331" t="s">
        <v>230</v>
      </c>
      <c r="W331" t="str">
        <f t="shared" ca="1" si="211"/>
        <v>\\(\\quad 小数　0.298　を割合で表せ。 \\)</v>
      </c>
      <c r="X331" t="str">
        <f t="shared" ca="1" si="212"/>
        <v>\\(\\quad 2割9分8厘 \\)</v>
      </c>
      <c r="Y331">
        <f t="shared" ca="1" si="213"/>
        <v>0.29800000000000004</v>
      </c>
      <c r="Z331" s="1">
        <f t="shared" ca="1" si="176"/>
        <v>2</v>
      </c>
      <c r="AA331" t="s">
        <v>273</v>
      </c>
      <c r="AB331" s="1">
        <f t="shared" ca="1" si="177"/>
        <v>9</v>
      </c>
      <c r="AC331" t="s">
        <v>272</v>
      </c>
      <c r="AD331" s="1">
        <f t="shared" ca="1" si="178"/>
        <v>8</v>
      </c>
      <c r="AE331" t="s">
        <v>271</v>
      </c>
      <c r="AF331">
        <f t="shared" ca="1" si="214"/>
        <v>2</v>
      </c>
      <c r="AG331" t="str">
        <f t="shared" ca="1" si="215"/>
        <v>割</v>
      </c>
      <c r="AH331">
        <f t="shared" ca="1" si="216"/>
        <v>9</v>
      </c>
      <c r="AI331" t="str">
        <f t="shared" ca="1" si="217"/>
        <v>分</v>
      </c>
      <c r="AJ331">
        <f t="shared" ca="1" si="218"/>
        <v>8</v>
      </c>
      <c r="AK331" t="str">
        <f t="shared" ca="1" si="219"/>
        <v>厘</v>
      </c>
    </row>
    <row r="332" spans="1:37" x14ac:dyDescent="0.55000000000000004">
      <c r="A332" s="51" t="s">
        <v>60</v>
      </c>
      <c r="B332" s="51"/>
      <c r="C332" s="50" t="s">
        <v>284</v>
      </c>
      <c r="D332" s="50" t="str">
        <f t="shared" ca="1" si="162"/>
        <v>\\(\\quad 小数　0.002　を割合で表せ。 \\)</v>
      </c>
      <c r="E332" s="50" t="str">
        <f t="shared" ca="1" si="163"/>
        <v>\\(\\quad 2厘 \\)</v>
      </c>
      <c r="F332" s="50" t="s">
        <v>62</v>
      </c>
      <c r="G332" s="50"/>
      <c r="H332" s="50">
        <v>118</v>
      </c>
      <c r="I332" s="89" t="str">
        <f t="shared" ca="1" si="164"/>
        <v>INSERT INTO math(tangen,question,answer,editor,date,count) VALUES('m4100','\\(\\quad 小数　0.002　を割合で表せ。 \\)','\\(\\quad 2厘 \\)','harazono',NOW(),0);</v>
      </c>
      <c r="J332" s="78" t="s">
        <v>229</v>
      </c>
      <c r="M332" t="s">
        <v>269</v>
      </c>
      <c r="N332">
        <f t="shared" ca="1" si="209"/>
        <v>2E-3</v>
      </c>
      <c r="P332" t="s">
        <v>270</v>
      </c>
      <c r="Q332" t="s">
        <v>230</v>
      </c>
      <c r="S332" s="78" t="s">
        <v>229</v>
      </c>
      <c r="T332" s="1" t="str">
        <f t="shared" ca="1" si="210"/>
        <v>2厘</v>
      </c>
      <c r="V332" t="s">
        <v>230</v>
      </c>
      <c r="W332" t="str">
        <f t="shared" ca="1" si="211"/>
        <v>\\(\\quad 小数　0.002　を割合で表せ。 \\)</v>
      </c>
      <c r="X332" t="str">
        <f t="shared" ca="1" si="212"/>
        <v>\\(\\quad 2厘 \\)</v>
      </c>
      <c r="Y332">
        <f t="shared" ca="1" si="213"/>
        <v>2E-3</v>
      </c>
      <c r="Z332" s="1">
        <f t="shared" ca="1" si="176"/>
        <v>0</v>
      </c>
      <c r="AA332" t="s">
        <v>273</v>
      </c>
      <c r="AB332" s="1">
        <f t="shared" ca="1" si="177"/>
        <v>0</v>
      </c>
      <c r="AC332" t="s">
        <v>272</v>
      </c>
      <c r="AD332" s="1">
        <f t="shared" ca="1" si="178"/>
        <v>2</v>
      </c>
      <c r="AE332" t="s">
        <v>271</v>
      </c>
      <c r="AF332" t="str">
        <f t="shared" ca="1" si="214"/>
        <v/>
      </c>
      <c r="AG332" t="str">
        <f t="shared" ca="1" si="215"/>
        <v/>
      </c>
      <c r="AH332" t="str">
        <f t="shared" ca="1" si="216"/>
        <v/>
      </c>
      <c r="AI332" t="str">
        <f t="shared" ca="1" si="217"/>
        <v/>
      </c>
      <c r="AJ332">
        <f t="shared" ca="1" si="218"/>
        <v>2</v>
      </c>
      <c r="AK332" t="str">
        <f t="shared" ca="1" si="219"/>
        <v>厘</v>
      </c>
    </row>
    <row r="333" spans="1:37" x14ac:dyDescent="0.55000000000000004">
      <c r="A333" s="51" t="s">
        <v>60</v>
      </c>
      <c r="B333" s="51"/>
      <c r="C333" s="50" t="s">
        <v>284</v>
      </c>
      <c r="D333" s="50" t="str">
        <f t="shared" ca="1" si="162"/>
        <v>\\(\\quad 小数　0.483　を割合で表せ。 \\)</v>
      </c>
      <c r="E333" s="50" t="str">
        <f t="shared" ca="1" si="163"/>
        <v>\\(\\quad 4割8分3厘 \\)</v>
      </c>
      <c r="F333" s="50" t="s">
        <v>62</v>
      </c>
      <c r="G333" s="50"/>
      <c r="H333" s="50">
        <v>119</v>
      </c>
      <c r="I333" s="89" t="str">
        <f t="shared" ca="1" si="164"/>
        <v>INSERT INTO math(tangen,question,answer,editor,date,count) VALUES('m4100','\\(\\quad 小数　0.483　を割合で表せ。 \\)','\\(\\quad 4割8分3厘 \\)','harazono',NOW(),0);</v>
      </c>
      <c r="J333" s="78" t="s">
        <v>229</v>
      </c>
      <c r="M333" t="s">
        <v>269</v>
      </c>
      <c r="N333">
        <f t="shared" ca="1" si="209"/>
        <v>0.48300000000000004</v>
      </c>
      <c r="P333" t="s">
        <v>270</v>
      </c>
      <c r="Q333" t="s">
        <v>230</v>
      </c>
      <c r="S333" s="78" t="s">
        <v>229</v>
      </c>
      <c r="T333" s="1" t="str">
        <f t="shared" ca="1" si="210"/>
        <v>4割8分3厘</v>
      </c>
      <c r="V333" t="s">
        <v>230</v>
      </c>
      <c r="W333" t="str">
        <f t="shared" ca="1" si="211"/>
        <v>\\(\\quad 小数　0.483　を割合で表せ。 \\)</v>
      </c>
      <c r="X333" t="str">
        <f t="shared" ca="1" si="212"/>
        <v>\\(\\quad 4割8分3厘 \\)</v>
      </c>
      <c r="Y333">
        <f t="shared" ca="1" si="213"/>
        <v>0.48300000000000004</v>
      </c>
      <c r="Z333" s="1">
        <f t="shared" ca="1" si="176"/>
        <v>4</v>
      </c>
      <c r="AA333" t="s">
        <v>273</v>
      </c>
      <c r="AB333" s="1">
        <f t="shared" ca="1" si="177"/>
        <v>8</v>
      </c>
      <c r="AC333" t="s">
        <v>272</v>
      </c>
      <c r="AD333" s="1">
        <f t="shared" ca="1" si="178"/>
        <v>3</v>
      </c>
      <c r="AE333" t="s">
        <v>271</v>
      </c>
      <c r="AF333">
        <f t="shared" ca="1" si="214"/>
        <v>4</v>
      </c>
      <c r="AG333" t="str">
        <f t="shared" ca="1" si="215"/>
        <v>割</v>
      </c>
      <c r="AH333">
        <f t="shared" ca="1" si="216"/>
        <v>8</v>
      </c>
      <c r="AI333" t="str">
        <f t="shared" ca="1" si="217"/>
        <v>分</v>
      </c>
      <c r="AJ333">
        <f t="shared" ca="1" si="218"/>
        <v>3</v>
      </c>
      <c r="AK333" t="str">
        <f t="shared" ca="1" si="219"/>
        <v>厘</v>
      </c>
    </row>
    <row r="334" spans="1:37" x14ac:dyDescent="0.55000000000000004">
      <c r="A334" s="51" t="s">
        <v>60</v>
      </c>
      <c r="B334" s="51"/>
      <c r="C334" s="50" t="s">
        <v>284</v>
      </c>
      <c r="D334" s="50" t="str">
        <f t="shared" ca="1" si="162"/>
        <v>\\(\\quad 66.4%を割合で表せ。 \\)</v>
      </c>
      <c r="E334" s="50" t="str">
        <f t="shared" ca="1" si="163"/>
        <v>\\(\\quad 6割6分4厘 \\)</v>
      </c>
      <c r="F334" s="50" t="s">
        <v>62</v>
      </c>
      <c r="G334" s="50"/>
      <c r="H334" s="50">
        <v>121</v>
      </c>
      <c r="I334" s="89" t="str">
        <f t="shared" ca="1" si="164"/>
        <v>INSERT INTO math(tangen,question,answer,editor,date,count) VALUES('m4100','\\(\\quad 66.4%を割合で表せ。 \\)','\\(\\quad 6割6分4厘 \\)','harazono',NOW(),0);</v>
      </c>
      <c r="J334" s="78" t="s">
        <v>229</v>
      </c>
      <c r="K334">
        <f ca="1">Y334*100</f>
        <v>66.40000000000002</v>
      </c>
      <c r="P334" t="s">
        <v>281</v>
      </c>
      <c r="Q334" t="s">
        <v>230</v>
      </c>
      <c r="S334" s="78" t="s">
        <v>229</v>
      </c>
      <c r="T334" s="1" t="str">
        <f t="shared" ref="T334" ca="1" si="231">AF334&amp;AG334&amp;AH334&amp;AI334&amp;AJ334&amp;AK334</f>
        <v>6割6分4厘</v>
      </c>
      <c r="V334" t="s">
        <v>230</v>
      </c>
      <c r="W334" t="str">
        <f t="shared" ca="1" si="211"/>
        <v>\\(\\quad 66.4%を割合で表せ。 \\)</v>
      </c>
      <c r="X334" t="str">
        <f t="shared" ref="X334" ca="1" si="232">S334&amp;T334&amp;U334&amp;V334</f>
        <v>\\(\\quad 6割6分4厘 \\)</v>
      </c>
      <c r="Y334">
        <f t="shared" ref="Y334" ca="1" si="233">Z334*0.1+AB334*0.01+AD334*0.001</f>
        <v>0.66400000000000015</v>
      </c>
      <c r="Z334" s="1">
        <f t="shared" ca="1" si="176"/>
        <v>6</v>
      </c>
      <c r="AA334" t="s">
        <v>273</v>
      </c>
      <c r="AB334" s="1">
        <f t="shared" ca="1" si="177"/>
        <v>6</v>
      </c>
      <c r="AC334" t="s">
        <v>272</v>
      </c>
      <c r="AD334" s="1">
        <f t="shared" ca="1" si="178"/>
        <v>4</v>
      </c>
      <c r="AE334" t="s">
        <v>271</v>
      </c>
      <c r="AF334">
        <f t="shared" ref="AF334" ca="1" si="234">IF(Z334=0,"",Z334)</f>
        <v>6</v>
      </c>
      <c r="AG334" t="str">
        <f t="shared" ref="AG334" ca="1" si="235">IF(Z334=0,"",AA334)</f>
        <v>割</v>
      </c>
      <c r="AH334">
        <f t="shared" ref="AH334" ca="1" si="236">IF(AB334=0,"",AB334)</f>
        <v>6</v>
      </c>
      <c r="AI334" t="str">
        <f t="shared" ref="AI334" ca="1" si="237">IF(AB334=0,"",AC334)</f>
        <v>分</v>
      </c>
      <c r="AJ334">
        <f t="shared" ref="AJ334" ca="1" si="238">IF(AD334=0,"",AD334)</f>
        <v>4</v>
      </c>
      <c r="AK334" t="str">
        <f t="shared" ref="AK334" ca="1" si="239">IF(AD334=0,"",AE334)</f>
        <v>厘</v>
      </c>
    </row>
    <row r="335" spans="1:37" x14ac:dyDescent="0.55000000000000004">
      <c r="A335" s="51" t="s">
        <v>60</v>
      </c>
      <c r="B335" s="51"/>
      <c r="C335" s="50" t="s">
        <v>284</v>
      </c>
      <c r="D335" s="50" t="str">
        <f t="shared" ca="1" si="162"/>
        <v>\\(\\quad 13.7%を割合で表せ。 \\)</v>
      </c>
      <c r="E335" s="50" t="str">
        <f t="shared" ca="1" si="163"/>
        <v>\\(\\quad 1割3分7厘 \\)</v>
      </c>
      <c r="F335" s="50" t="s">
        <v>62</v>
      </c>
      <c r="G335" s="50"/>
      <c r="H335" s="50">
        <v>122</v>
      </c>
      <c r="I335" s="89" t="str">
        <f t="shared" ca="1" si="164"/>
        <v>INSERT INTO math(tangen,question,answer,editor,date,count) VALUES('m4100','\\(\\quad 13.7%を割合で表せ。 \\)','\\(\\quad 1割3分7厘 \\)','harazono',NOW(),0);</v>
      </c>
      <c r="J335" s="78" t="s">
        <v>229</v>
      </c>
      <c r="K335">
        <f ca="1">Y335*100</f>
        <v>13.700000000000001</v>
      </c>
      <c r="P335" t="s">
        <v>281</v>
      </c>
      <c r="Q335" t="s">
        <v>230</v>
      </c>
      <c r="S335" s="78" t="s">
        <v>229</v>
      </c>
      <c r="T335" s="1" t="str">
        <f t="shared" ref="T335:T336" ca="1" si="240">AF335&amp;AG335&amp;AH335&amp;AI335&amp;AJ335&amp;AK335</f>
        <v>1割3分7厘</v>
      </c>
      <c r="V335" t="s">
        <v>230</v>
      </c>
      <c r="W335" t="str">
        <f t="shared" ref="W335:W336" ca="1" si="241">J335&amp;K335&amp;L335&amp;M335&amp;N335&amp;P335&amp;Q335</f>
        <v>\\(\\quad 13.7%を割合で表せ。 \\)</v>
      </c>
      <c r="X335" t="str">
        <f t="shared" ref="X335:X336" ca="1" si="242">S335&amp;T335&amp;U335&amp;V335</f>
        <v>\\(\\quad 1割3分7厘 \\)</v>
      </c>
      <c r="Y335">
        <f t="shared" ref="Y335:Y336" ca="1" si="243">Z335*0.1+AB335*0.01+AD335*0.001</f>
        <v>0.13700000000000001</v>
      </c>
      <c r="Z335" s="1">
        <f t="shared" ca="1" si="176"/>
        <v>1</v>
      </c>
      <c r="AA335" t="s">
        <v>273</v>
      </c>
      <c r="AB335" s="1">
        <f t="shared" ca="1" si="177"/>
        <v>3</v>
      </c>
      <c r="AC335" t="s">
        <v>272</v>
      </c>
      <c r="AD335" s="1">
        <f t="shared" ca="1" si="178"/>
        <v>7</v>
      </c>
      <c r="AE335" t="s">
        <v>271</v>
      </c>
      <c r="AF335">
        <f t="shared" ref="AF335:AF336" ca="1" si="244">IF(Z335=0,"",Z335)</f>
        <v>1</v>
      </c>
      <c r="AG335" t="str">
        <f t="shared" ref="AG335:AG336" ca="1" si="245">IF(Z335=0,"",AA335)</f>
        <v>割</v>
      </c>
      <c r="AH335">
        <f t="shared" ref="AH335:AH336" ca="1" si="246">IF(AB335=0,"",AB335)</f>
        <v>3</v>
      </c>
      <c r="AI335" t="str">
        <f t="shared" ref="AI335:AI336" ca="1" si="247">IF(AB335=0,"",AC335)</f>
        <v>分</v>
      </c>
      <c r="AJ335">
        <f t="shared" ref="AJ335:AJ336" ca="1" si="248">IF(AD335=0,"",AD335)</f>
        <v>7</v>
      </c>
      <c r="AK335" t="str">
        <f t="shared" ref="AK335:AK336" ca="1" si="249">IF(AD335=0,"",AE335)</f>
        <v>厘</v>
      </c>
    </row>
    <row r="336" spans="1:37" x14ac:dyDescent="0.55000000000000004">
      <c r="A336" s="51" t="s">
        <v>60</v>
      </c>
      <c r="B336" s="51"/>
      <c r="C336" s="50" t="s">
        <v>284</v>
      </c>
      <c r="D336" s="50" t="str">
        <f t="shared" ca="1" si="162"/>
        <v>\\(\\quad 31.9%を割合で表せ。 \\)</v>
      </c>
      <c r="E336" s="50" t="str">
        <f t="shared" ca="1" si="163"/>
        <v>\\(\\quad 3割1分9厘 \\)</v>
      </c>
      <c r="F336" s="50" t="s">
        <v>62</v>
      </c>
      <c r="G336" s="50"/>
      <c r="H336" s="50">
        <v>123</v>
      </c>
      <c r="I336" s="89" t="str">
        <f t="shared" ca="1" si="164"/>
        <v>INSERT INTO math(tangen,question,answer,editor,date,count) VALUES('m4100','\\(\\quad 31.9%を割合で表せ。 \\)','\\(\\quad 3割1分9厘 \\)','harazono',NOW(),0);</v>
      </c>
      <c r="J336" s="78" t="s">
        <v>229</v>
      </c>
      <c r="K336">
        <f t="shared" ref="K336:K343" ca="1" si="250">Y336*100</f>
        <v>31.900000000000006</v>
      </c>
      <c r="P336" t="s">
        <v>281</v>
      </c>
      <c r="Q336" t="s">
        <v>230</v>
      </c>
      <c r="S336" s="78" t="s">
        <v>229</v>
      </c>
      <c r="T336" s="1" t="str">
        <f t="shared" ca="1" si="240"/>
        <v>3割1分9厘</v>
      </c>
      <c r="V336" t="s">
        <v>230</v>
      </c>
      <c r="W336" t="str">
        <f t="shared" ca="1" si="241"/>
        <v>\\(\\quad 31.9%を割合で表せ。 \\)</v>
      </c>
      <c r="X336" t="str">
        <f t="shared" ca="1" si="242"/>
        <v>\\(\\quad 3割1分9厘 \\)</v>
      </c>
      <c r="Y336">
        <f t="shared" ca="1" si="243"/>
        <v>0.31900000000000006</v>
      </c>
      <c r="Z336" s="1">
        <f t="shared" ca="1" si="176"/>
        <v>3</v>
      </c>
      <c r="AA336" t="s">
        <v>273</v>
      </c>
      <c r="AB336" s="1">
        <f t="shared" ca="1" si="177"/>
        <v>1</v>
      </c>
      <c r="AC336" t="s">
        <v>272</v>
      </c>
      <c r="AD336" s="1">
        <f t="shared" ca="1" si="178"/>
        <v>9</v>
      </c>
      <c r="AE336" t="s">
        <v>271</v>
      </c>
      <c r="AF336">
        <f t="shared" ca="1" si="244"/>
        <v>3</v>
      </c>
      <c r="AG336" t="str">
        <f t="shared" ca="1" si="245"/>
        <v>割</v>
      </c>
      <c r="AH336">
        <f t="shared" ca="1" si="246"/>
        <v>1</v>
      </c>
      <c r="AI336" t="str">
        <f t="shared" ca="1" si="247"/>
        <v>分</v>
      </c>
      <c r="AJ336">
        <f t="shared" ca="1" si="248"/>
        <v>9</v>
      </c>
      <c r="AK336" t="str">
        <f t="shared" ca="1" si="249"/>
        <v>厘</v>
      </c>
    </row>
    <row r="337" spans="1:37" x14ac:dyDescent="0.55000000000000004">
      <c r="A337" s="51" t="s">
        <v>60</v>
      </c>
      <c r="B337" s="51"/>
      <c r="C337" s="50" t="s">
        <v>284</v>
      </c>
      <c r="D337" s="50" t="str">
        <f t="shared" ca="1" si="162"/>
        <v>\\(\\quad 5.1%を割合で表せ。 \\)</v>
      </c>
      <c r="E337" s="50" t="str">
        <f t="shared" ca="1" si="163"/>
        <v>\\(\\quad 5分1厘 \\)</v>
      </c>
      <c r="F337" s="50" t="s">
        <v>62</v>
      </c>
      <c r="G337" s="50"/>
      <c r="H337" s="50">
        <v>124</v>
      </c>
      <c r="I337" s="89" t="str">
        <f t="shared" ca="1" si="164"/>
        <v>INSERT INTO math(tangen,question,answer,editor,date,count) VALUES('m4100','\\(\\quad 5.1%を割合で表せ。 \\)','\\(\\quad 5分1厘 \\)','harazono',NOW(),0);</v>
      </c>
      <c r="J337" s="78" t="s">
        <v>229</v>
      </c>
      <c r="K337">
        <f t="shared" ca="1" si="250"/>
        <v>5.1000000000000005</v>
      </c>
      <c r="P337" t="s">
        <v>281</v>
      </c>
      <c r="Q337" t="s">
        <v>230</v>
      </c>
      <c r="S337" s="78" t="s">
        <v>229</v>
      </c>
      <c r="T337" s="1" t="str">
        <f t="shared" ref="T337:T346" ca="1" si="251">AF337&amp;AG337&amp;AH337&amp;AI337&amp;AJ337&amp;AK337</f>
        <v>5分1厘</v>
      </c>
      <c r="V337" t="s">
        <v>230</v>
      </c>
      <c r="W337" t="str">
        <f t="shared" ref="W337:W346" ca="1" si="252">J337&amp;K337&amp;L337&amp;M337&amp;N337&amp;P337&amp;Q337</f>
        <v>\\(\\quad 5.1%を割合で表せ。 \\)</v>
      </c>
      <c r="X337" t="str">
        <f t="shared" ref="X337:X346" ca="1" si="253">S337&amp;T337&amp;U337&amp;V337</f>
        <v>\\(\\quad 5分1厘 \\)</v>
      </c>
      <c r="Y337">
        <f t="shared" ref="Y337:Y346" ca="1" si="254">Z337*0.1+AB337*0.01+AD337*0.001</f>
        <v>5.1000000000000004E-2</v>
      </c>
      <c r="Z337" s="1">
        <f t="shared" ca="1" si="176"/>
        <v>0</v>
      </c>
      <c r="AA337" t="s">
        <v>273</v>
      </c>
      <c r="AB337" s="1">
        <f t="shared" ca="1" si="177"/>
        <v>5</v>
      </c>
      <c r="AC337" t="s">
        <v>272</v>
      </c>
      <c r="AD337" s="1">
        <f t="shared" ca="1" si="178"/>
        <v>1</v>
      </c>
      <c r="AE337" t="s">
        <v>271</v>
      </c>
      <c r="AF337" t="str">
        <f t="shared" ref="AF337:AF346" ca="1" si="255">IF(Z337=0,"",Z337)</f>
        <v/>
      </c>
      <c r="AG337" t="str">
        <f t="shared" ref="AG337:AG346" ca="1" si="256">IF(Z337=0,"",AA337)</f>
        <v/>
      </c>
      <c r="AH337">
        <f t="shared" ref="AH337:AH346" ca="1" si="257">IF(AB337=0,"",AB337)</f>
        <v>5</v>
      </c>
      <c r="AI337" t="str">
        <f t="shared" ref="AI337:AI346" ca="1" si="258">IF(AB337=0,"",AC337)</f>
        <v>分</v>
      </c>
      <c r="AJ337">
        <f t="shared" ref="AJ337:AJ346" ca="1" si="259">IF(AD337=0,"",AD337)</f>
        <v>1</v>
      </c>
      <c r="AK337" t="str">
        <f t="shared" ref="AK337:AK346" ca="1" si="260">IF(AD337=0,"",AE337)</f>
        <v>厘</v>
      </c>
    </row>
    <row r="338" spans="1:37" x14ac:dyDescent="0.55000000000000004">
      <c r="A338" s="51" t="s">
        <v>60</v>
      </c>
      <c r="B338" s="51"/>
      <c r="C338" s="50" t="s">
        <v>284</v>
      </c>
      <c r="D338" s="50" t="str">
        <f t="shared" ca="1" si="162"/>
        <v>\\(\\quad 39.9%を割合で表せ。 \\)</v>
      </c>
      <c r="E338" s="50" t="str">
        <f t="shared" ca="1" si="163"/>
        <v>\\(\\quad 3割9分9厘 \\)</v>
      </c>
      <c r="F338" s="50" t="s">
        <v>62</v>
      </c>
      <c r="G338" s="50"/>
      <c r="H338" s="50">
        <v>125</v>
      </c>
      <c r="I338" s="89" t="str">
        <f t="shared" ca="1" si="164"/>
        <v>INSERT INTO math(tangen,question,answer,editor,date,count) VALUES('m4100','\\(\\quad 39.9%を割合で表せ。 \\)','\\(\\quad 3割9分9厘 \\)','harazono',NOW(),0);</v>
      </c>
      <c r="J338" s="78" t="s">
        <v>229</v>
      </c>
      <c r="K338">
        <f t="shared" ca="1" si="250"/>
        <v>39.900000000000006</v>
      </c>
      <c r="P338" t="s">
        <v>281</v>
      </c>
      <c r="Q338" t="s">
        <v>230</v>
      </c>
      <c r="S338" s="78" t="s">
        <v>229</v>
      </c>
      <c r="T338" s="1" t="str">
        <f t="shared" ca="1" si="251"/>
        <v>3割9分9厘</v>
      </c>
      <c r="V338" t="s">
        <v>230</v>
      </c>
      <c r="W338" t="str">
        <f t="shared" ca="1" si="252"/>
        <v>\\(\\quad 39.9%を割合で表せ。 \\)</v>
      </c>
      <c r="X338" t="str">
        <f t="shared" ca="1" si="253"/>
        <v>\\(\\quad 3割9分9厘 \\)</v>
      </c>
      <c r="Y338">
        <f t="shared" ca="1" si="254"/>
        <v>0.39900000000000002</v>
      </c>
      <c r="Z338" s="1">
        <f t="shared" ca="1" si="176"/>
        <v>3</v>
      </c>
      <c r="AA338" t="s">
        <v>273</v>
      </c>
      <c r="AB338" s="1">
        <f t="shared" ca="1" si="177"/>
        <v>9</v>
      </c>
      <c r="AC338" t="s">
        <v>272</v>
      </c>
      <c r="AD338" s="1">
        <f t="shared" ca="1" si="178"/>
        <v>9</v>
      </c>
      <c r="AE338" t="s">
        <v>271</v>
      </c>
      <c r="AF338">
        <f t="shared" ca="1" si="255"/>
        <v>3</v>
      </c>
      <c r="AG338" t="str">
        <f t="shared" ca="1" si="256"/>
        <v>割</v>
      </c>
      <c r="AH338">
        <f t="shared" ca="1" si="257"/>
        <v>9</v>
      </c>
      <c r="AI338" t="str">
        <f t="shared" ca="1" si="258"/>
        <v>分</v>
      </c>
      <c r="AJ338">
        <f t="shared" ca="1" si="259"/>
        <v>9</v>
      </c>
      <c r="AK338" t="str">
        <f t="shared" ca="1" si="260"/>
        <v>厘</v>
      </c>
    </row>
    <row r="339" spans="1:37" x14ac:dyDescent="0.55000000000000004">
      <c r="A339" s="51" t="s">
        <v>60</v>
      </c>
      <c r="B339" s="51"/>
      <c r="C339" s="50" t="s">
        <v>284</v>
      </c>
      <c r="D339" s="50" t="str">
        <f t="shared" ca="1" si="162"/>
        <v>\\(\\quad 33%を割合で表せ。 \\)</v>
      </c>
      <c r="E339" s="50" t="str">
        <f t="shared" ca="1" si="163"/>
        <v>\\(\\quad 3割3分 \\)</v>
      </c>
      <c r="F339" s="50" t="s">
        <v>62</v>
      </c>
      <c r="G339" s="50"/>
      <c r="H339" s="50">
        <v>126</v>
      </c>
      <c r="I339" s="89" t="str">
        <f t="shared" ca="1" si="164"/>
        <v>INSERT INTO math(tangen,question,answer,editor,date,count) VALUES('m4100','\\(\\quad 33%を割合で表せ。 \\)','\\(\\quad 3割3分 \\)','harazono',NOW(),0);</v>
      </c>
      <c r="J339" s="78" t="s">
        <v>229</v>
      </c>
      <c r="K339">
        <f t="shared" ca="1" si="250"/>
        <v>33.000000000000007</v>
      </c>
      <c r="P339" t="s">
        <v>281</v>
      </c>
      <c r="Q339" t="s">
        <v>230</v>
      </c>
      <c r="S339" s="78" t="s">
        <v>229</v>
      </c>
      <c r="T339" s="1" t="str">
        <f t="shared" ca="1" si="251"/>
        <v>3割3分</v>
      </c>
      <c r="V339" t="s">
        <v>230</v>
      </c>
      <c r="W339" t="str">
        <f t="shared" ca="1" si="252"/>
        <v>\\(\\quad 33%を割合で表せ。 \\)</v>
      </c>
      <c r="X339" t="str">
        <f t="shared" ca="1" si="253"/>
        <v>\\(\\quad 3割3分 \\)</v>
      </c>
      <c r="Y339">
        <f t="shared" ca="1" si="254"/>
        <v>0.33000000000000007</v>
      </c>
      <c r="Z339" s="1">
        <f t="shared" ca="1" si="176"/>
        <v>3</v>
      </c>
      <c r="AA339" t="s">
        <v>273</v>
      </c>
      <c r="AB339" s="1">
        <f t="shared" ca="1" si="177"/>
        <v>3</v>
      </c>
      <c r="AC339" t="s">
        <v>272</v>
      </c>
      <c r="AD339" s="1">
        <f t="shared" ca="1" si="178"/>
        <v>0</v>
      </c>
      <c r="AE339" t="s">
        <v>271</v>
      </c>
      <c r="AF339">
        <f t="shared" ca="1" si="255"/>
        <v>3</v>
      </c>
      <c r="AG339" t="str">
        <f t="shared" ca="1" si="256"/>
        <v>割</v>
      </c>
      <c r="AH339">
        <f t="shared" ca="1" si="257"/>
        <v>3</v>
      </c>
      <c r="AI339" t="str">
        <f t="shared" ca="1" si="258"/>
        <v>分</v>
      </c>
      <c r="AJ339" t="str">
        <f t="shared" ca="1" si="259"/>
        <v/>
      </c>
      <c r="AK339" t="str">
        <f t="shared" ca="1" si="260"/>
        <v/>
      </c>
    </row>
    <row r="340" spans="1:37" x14ac:dyDescent="0.55000000000000004">
      <c r="A340" s="51" t="s">
        <v>60</v>
      </c>
      <c r="B340" s="51"/>
      <c r="C340" s="50" t="s">
        <v>284</v>
      </c>
      <c r="D340" s="50" t="str">
        <f t="shared" ca="1" si="162"/>
        <v>\\(\\quad 76.7%を割合で表せ。 \\)</v>
      </c>
      <c r="E340" s="50" t="str">
        <f t="shared" ca="1" si="163"/>
        <v>\\(\\quad 7割6分7厘 \\)</v>
      </c>
      <c r="F340" s="50" t="s">
        <v>62</v>
      </c>
      <c r="G340" s="50"/>
      <c r="H340" s="50">
        <v>127</v>
      </c>
      <c r="I340" s="89" t="str">
        <f t="shared" ca="1" si="164"/>
        <v>INSERT INTO math(tangen,question,answer,editor,date,count) VALUES('m4100','\\(\\quad 76.7%を割合で表せ。 \\)','\\(\\quad 7割6分7厘 \\)','harazono',NOW(),0);</v>
      </c>
      <c r="J340" s="78" t="s">
        <v>229</v>
      </c>
      <c r="K340">
        <f t="shared" ca="1" si="250"/>
        <v>76.7</v>
      </c>
      <c r="P340" t="s">
        <v>281</v>
      </c>
      <c r="Q340" t="s">
        <v>230</v>
      </c>
      <c r="S340" s="78" t="s">
        <v>229</v>
      </c>
      <c r="T340" s="1" t="str">
        <f t="shared" ca="1" si="251"/>
        <v>7割6分7厘</v>
      </c>
      <c r="V340" t="s">
        <v>230</v>
      </c>
      <c r="W340" t="str">
        <f t="shared" ca="1" si="252"/>
        <v>\\(\\quad 76.7%を割合で表せ。 \\)</v>
      </c>
      <c r="X340" t="str">
        <f t="shared" ca="1" si="253"/>
        <v>\\(\\quad 7割6分7厘 \\)</v>
      </c>
      <c r="Y340">
        <f t="shared" ca="1" si="254"/>
        <v>0.76700000000000002</v>
      </c>
      <c r="Z340" s="1">
        <f t="shared" ca="1" si="176"/>
        <v>7</v>
      </c>
      <c r="AA340" t="s">
        <v>273</v>
      </c>
      <c r="AB340" s="1">
        <f t="shared" ca="1" si="177"/>
        <v>6</v>
      </c>
      <c r="AC340" t="s">
        <v>272</v>
      </c>
      <c r="AD340" s="1">
        <f t="shared" ca="1" si="178"/>
        <v>7</v>
      </c>
      <c r="AE340" t="s">
        <v>271</v>
      </c>
      <c r="AF340">
        <f t="shared" ca="1" si="255"/>
        <v>7</v>
      </c>
      <c r="AG340" t="str">
        <f t="shared" ca="1" si="256"/>
        <v>割</v>
      </c>
      <c r="AH340">
        <f t="shared" ca="1" si="257"/>
        <v>6</v>
      </c>
      <c r="AI340" t="str">
        <f t="shared" ca="1" si="258"/>
        <v>分</v>
      </c>
      <c r="AJ340">
        <f t="shared" ca="1" si="259"/>
        <v>7</v>
      </c>
      <c r="AK340" t="str">
        <f t="shared" ca="1" si="260"/>
        <v>厘</v>
      </c>
    </row>
    <row r="341" spans="1:37" x14ac:dyDescent="0.55000000000000004">
      <c r="A341" s="51" t="s">
        <v>60</v>
      </c>
      <c r="B341" s="51"/>
      <c r="C341" s="50" t="s">
        <v>284</v>
      </c>
      <c r="D341" s="50" t="str">
        <f t="shared" ca="1" si="162"/>
        <v>\\(\\quad 12%を割合で表せ。 \\)</v>
      </c>
      <c r="E341" s="50" t="str">
        <f t="shared" ca="1" si="163"/>
        <v>\\(\\quad 1割2分 \\)</v>
      </c>
      <c r="F341" s="50" t="s">
        <v>62</v>
      </c>
      <c r="G341" s="50"/>
      <c r="H341" s="50">
        <v>128</v>
      </c>
      <c r="I341" s="89" t="str">
        <f t="shared" ca="1" si="164"/>
        <v>INSERT INTO math(tangen,question,answer,editor,date,count) VALUES('m4100','\\(\\quad 12%を割合で表せ。 \\)','\\(\\quad 1割2分 \\)','harazono',NOW(),0);</v>
      </c>
      <c r="J341" s="78" t="s">
        <v>229</v>
      </c>
      <c r="K341">
        <f t="shared" ca="1" si="250"/>
        <v>12.000000000000002</v>
      </c>
      <c r="P341" t="s">
        <v>281</v>
      </c>
      <c r="Q341" t="s">
        <v>230</v>
      </c>
      <c r="S341" s="78" t="s">
        <v>229</v>
      </c>
      <c r="T341" s="1" t="str">
        <f t="shared" ca="1" si="251"/>
        <v>1割2分</v>
      </c>
      <c r="V341" t="s">
        <v>230</v>
      </c>
      <c r="W341" t="str">
        <f t="shared" ca="1" si="252"/>
        <v>\\(\\quad 12%を割合で表せ。 \\)</v>
      </c>
      <c r="X341" t="str">
        <f t="shared" ca="1" si="253"/>
        <v>\\(\\quad 1割2分 \\)</v>
      </c>
      <c r="Y341">
        <f t="shared" ca="1" si="254"/>
        <v>0.12000000000000001</v>
      </c>
      <c r="Z341" s="1">
        <f t="shared" ca="1" si="176"/>
        <v>1</v>
      </c>
      <c r="AA341" t="s">
        <v>273</v>
      </c>
      <c r="AB341" s="1">
        <f t="shared" ca="1" si="177"/>
        <v>2</v>
      </c>
      <c r="AC341" t="s">
        <v>272</v>
      </c>
      <c r="AD341" s="1">
        <f t="shared" ca="1" si="178"/>
        <v>0</v>
      </c>
      <c r="AE341" t="s">
        <v>271</v>
      </c>
      <c r="AF341">
        <f t="shared" ca="1" si="255"/>
        <v>1</v>
      </c>
      <c r="AG341" t="str">
        <f t="shared" ca="1" si="256"/>
        <v>割</v>
      </c>
      <c r="AH341">
        <f t="shared" ca="1" si="257"/>
        <v>2</v>
      </c>
      <c r="AI341" t="str">
        <f t="shared" ca="1" si="258"/>
        <v>分</v>
      </c>
      <c r="AJ341" t="str">
        <f t="shared" ca="1" si="259"/>
        <v/>
      </c>
      <c r="AK341" t="str">
        <f t="shared" ca="1" si="260"/>
        <v/>
      </c>
    </row>
    <row r="342" spans="1:37" x14ac:dyDescent="0.55000000000000004">
      <c r="A342" s="51" t="s">
        <v>60</v>
      </c>
      <c r="B342" s="51"/>
      <c r="C342" s="50" t="s">
        <v>284</v>
      </c>
      <c r="D342" s="50" t="str">
        <f t="shared" ref="D342:D403" ca="1" si="261">W342</f>
        <v>\\(\\quad 24.4%を割合で表せ。 \\)</v>
      </c>
      <c r="E342" s="50" t="str">
        <f t="shared" ref="E342:E403" ca="1" si="262">X342</f>
        <v>\\(\\quad 2割4分4厘 \\)</v>
      </c>
      <c r="F342" s="50" t="s">
        <v>62</v>
      </c>
      <c r="G342" s="50"/>
      <c r="H342" s="50">
        <v>129</v>
      </c>
      <c r="I342" s="89" t="str">
        <f t="shared" ca="1" si="164"/>
        <v>INSERT INTO math(tangen,question,answer,editor,date,count) VALUES('m4100','\\(\\quad 24.4%を割合で表せ。 \\)','\\(\\quad 2割4分4厘 \\)','harazono',NOW(),0);</v>
      </c>
      <c r="J342" s="78" t="s">
        <v>229</v>
      </c>
      <c r="K342">
        <f t="shared" ca="1" si="250"/>
        <v>24.400000000000002</v>
      </c>
      <c r="P342" t="s">
        <v>281</v>
      </c>
      <c r="Q342" t="s">
        <v>230</v>
      </c>
      <c r="S342" s="78" t="s">
        <v>229</v>
      </c>
      <c r="T342" s="1" t="str">
        <f t="shared" ca="1" si="251"/>
        <v>2割4分4厘</v>
      </c>
      <c r="V342" t="s">
        <v>230</v>
      </c>
      <c r="W342" t="str">
        <f t="shared" ca="1" si="252"/>
        <v>\\(\\quad 24.4%を割合で表せ。 \\)</v>
      </c>
      <c r="X342" t="str">
        <f t="shared" ca="1" si="253"/>
        <v>\\(\\quad 2割4分4厘 \\)</v>
      </c>
      <c r="Y342">
        <f t="shared" ca="1" si="254"/>
        <v>0.24400000000000002</v>
      </c>
      <c r="Z342" s="1">
        <f t="shared" ca="1" si="176"/>
        <v>2</v>
      </c>
      <c r="AA342" t="s">
        <v>273</v>
      </c>
      <c r="AB342" s="1">
        <f t="shared" ca="1" si="177"/>
        <v>4</v>
      </c>
      <c r="AC342" t="s">
        <v>272</v>
      </c>
      <c r="AD342" s="1">
        <f t="shared" ca="1" si="178"/>
        <v>4</v>
      </c>
      <c r="AE342" t="s">
        <v>271</v>
      </c>
      <c r="AF342">
        <f t="shared" ca="1" si="255"/>
        <v>2</v>
      </c>
      <c r="AG342" t="str">
        <f t="shared" ca="1" si="256"/>
        <v>割</v>
      </c>
      <c r="AH342">
        <f t="shared" ca="1" si="257"/>
        <v>4</v>
      </c>
      <c r="AI342" t="str">
        <f t="shared" ca="1" si="258"/>
        <v>分</v>
      </c>
      <c r="AJ342">
        <f t="shared" ca="1" si="259"/>
        <v>4</v>
      </c>
      <c r="AK342" t="str">
        <f t="shared" ca="1" si="260"/>
        <v>厘</v>
      </c>
    </row>
    <row r="343" spans="1:37" x14ac:dyDescent="0.55000000000000004">
      <c r="A343" s="51" t="s">
        <v>60</v>
      </c>
      <c r="B343" s="51"/>
      <c r="C343" s="50" t="s">
        <v>284</v>
      </c>
      <c r="D343" s="50" t="str">
        <f t="shared" ca="1" si="261"/>
        <v>\\(\\quad 77.5%を割合で表せ。 \\)</v>
      </c>
      <c r="E343" s="50" t="str">
        <f t="shared" ca="1" si="262"/>
        <v>\\(\\quad 7割7分5厘 \\)</v>
      </c>
      <c r="F343" s="50" t="s">
        <v>62</v>
      </c>
      <c r="G343" s="50"/>
      <c r="H343" s="50">
        <v>130</v>
      </c>
      <c r="I343" s="89" t="str">
        <f t="shared" ca="1" si="164"/>
        <v>INSERT INTO math(tangen,question,answer,editor,date,count) VALUES('m4100','\\(\\quad 77.5%を割合で表せ。 \\)','\\(\\quad 7割7分5厘 \\)','harazono',NOW(),0);</v>
      </c>
      <c r="J343" s="78" t="s">
        <v>229</v>
      </c>
      <c r="K343">
        <f t="shared" ca="1" si="250"/>
        <v>77.5</v>
      </c>
      <c r="P343" t="s">
        <v>281</v>
      </c>
      <c r="Q343" t="s">
        <v>230</v>
      </c>
      <c r="S343" s="78" t="s">
        <v>229</v>
      </c>
      <c r="T343" s="1" t="str">
        <f t="shared" ca="1" si="251"/>
        <v>7割7分5厘</v>
      </c>
      <c r="V343" t="s">
        <v>230</v>
      </c>
      <c r="W343" t="str">
        <f t="shared" ca="1" si="252"/>
        <v>\\(\\quad 77.5%を割合で表せ。 \\)</v>
      </c>
      <c r="X343" t="str">
        <f t="shared" ca="1" si="253"/>
        <v>\\(\\quad 7割7分5厘 \\)</v>
      </c>
      <c r="Y343">
        <f t="shared" ca="1" si="254"/>
        <v>0.77500000000000002</v>
      </c>
      <c r="Z343" s="1">
        <f t="shared" ca="1" si="176"/>
        <v>7</v>
      </c>
      <c r="AA343" t="s">
        <v>273</v>
      </c>
      <c r="AB343" s="1">
        <f t="shared" ca="1" si="177"/>
        <v>7</v>
      </c>
      <c r="AC343" t="s">
        <v>272</v>
      </c>
      <c r="AD343" s="1">
        <f t="shared" ca="1" si="178"/>
        <v>5</v>
      </c>
      <c r="AE343" t="s">
        <v>271</v>
      </c>
      <c r="AF343">
        <f t="shared" ca="1" si="255"/>
        <v>7</v>
      </c>
      <c r="AG343" t="str">
        <f t="shared" ca="1" si="256"/>
        <v>割</v>
      </c>
      <c r="AH343">
        <f t="shared" ca="1" si="257"/>
        <v>7</v>
      </c>
      <c r="AI343" t="str">
        <f t="shared" ca="1" si="258"/>
        <v>分</v>
      </c>
      <c r="AJ343">
        <f t="shared" ca="1" si="259"/>
        <v>5</v>
      </c>
      <c r="AK343" t="str">
        <f t="shared" ca="1" si="260"/>
        <v>厘</v>
      </c>
    </row>
    <row r="344" spans="1:37" x14ac:dyDescent="0.55000000000000004">
      <c r="A344" s="51" t="s">
        <v>60</v>
      </c>
      <c r="B344" s="51"/>
      <c r="C344" s="50" t="s">
        <v>284</v>
      </c>
      <c r="D344" s="50" t="str">
        <f t="shared" ca="1" si="261"/>
        <v>\\(\\quad 97%を割合で表せ。 \\)</v>
      </c>
      <c r="E344" s="50" t="str">
        <f t="shared" ca="1" si="262"/>
        <v>\\(\\quad 9割7分 \\)</v>
      </c>
      <c r="F344" s="50" t="s">
        <v>62</v>
      </c>
      <c r="G344" s="50"/>
      <c r="H344" s="50">
        <v>131</v>
      </c>
      <c r="I344" s="89" t="str">
        <f t="shared" ca="1" si="164"/>
        <v>INSERT INTO math(tangen,question,answer,editor,date,count) VALUES('m4100','\\(\\quad 97%を割合で表せ。 \\)','\\(\\quad 9割7分 \\)','harazono',NOW(),0);</v>
      </c>
      <c r="J344" s="78" t="s">
        <v>229</v>
      </c>
      <c r="K344">
        <f ca="1">Y344*100</f>
        <v>97</v>
      </c>
      <c r="P344" t="s">
        <v>281</v>
      </c>
      <c r="Q344" t="s">
        <v>230</v>
      </c>
      <c r="S344" s="78" t="s">
        <v>229</v>
      </c>
      <c r="T344" s="1" t="str">
        <f t="shared" ca="1" si="251"/>
        <v>9割7分</v>
      </c>
      <c r="V344" t="s">
        <v>230</v>
      </c>
      <c r="W344" t="str">
        <f t="shared" ca="1" si="252"/>
        <v>\\(\\quad 97%を割合で表せ。 \\)</v>
      </c>
      <c r="X344" t="str">
        <f t="shared" ca="1" si="253"/>
        <v>\\(\\quad 9割7分 \\)</v>
      </c>
      <c r="Y344">
        <f t="shared" ca="1" si="254"/>
        <v>0.97</v>
      </c>
      <c r="Z344" s="1">
        <f t="shared" ca="1" si="176"/>
        <v>9</v>
      </c>
      <c r="AA344" t="s">
        <v>273</v>
      </c>
      <c r="AB344" s="1">
        <f t="shared" ca="1" si="177"/>
        <v>7</v>
      </c>
      <c r="AC344" t="s">
        <v>272</v>
      </c>
      <c r="AD344" s="1">
        <f t="shared" ca="1" si="178"/>
        <v>0</v>
      </c>
      <c r="AE344" t="s">
        <v>271</v>
      </c>
      <c r="AF344">
        <f t="shared" ca="1" si="255"/>
        <v>9</v>
      </c>
      <c r="AG344" t="str">
        <f t="shared" ca="1" si="256"/>
        <v>割</v>
      </c>
      <c r="AH344">
        <f t="shared" ca="1" si="257"/>
        <v>7</v>
      </c>
      <c r="AI344" t="str">
        <f t="shared" ca="1" si="258"/>
        <v>分</v>
      </c>
      <c r="AJ344" t="str">
        <f t="shared" ca="1" si="259"/>
        <v/>
      </c>
      <c r="AK344" t="str">
        <f t="shared" ca="1" si="260"/>
        <v/>
      </c>
    </row>
    <row r="345" spans="1:37" x14ac:dyDescent="0.55000000000000004">
      <c r="A345" s="51" t="s">
        <v>60</v>
      </c>
      <c r="B345" s="51"/>
      <c r="C345" s="50" t="s">
        <v>284</v>
      </c>
      <c r="D345" s="50" t="str">
        <f t="shared" ca="1" si="261"/>
        <v>\\(\\quad 98.7%を割合で表せ。 \\)</v>
      </c>
      <c r="E345" s="50" t="str">
        <f t="shared" ca="1" si="262"/>
        <v>\\(\\quad 9割8分7厘 \\)</v>
      </c>
      <c r="F345" s="50" t="s">
        <v>62</v>
      </c>
      <c r="G345" s="50"/>
      <c r="H345" s="50">
        <v>132</v>
      </c>
      <c r="I345" s="89" t="str">
        <f t="shared" ca="1" si="164"/>
        <v>INSERT INTO math(tangen,question,answer,editor,date,count) VALUES('m4100','\\(\\quad 98.7%を割合で表せ。 \\)','\\(\\quad 9割8分7厘 \\)','harazono',NOW(),0);</v>
      </c>
      <c r="J345" s="78" t="s">
        <v>229</v>
      </c>
      <c r="K345">
        <f ca="1">Y345*100</f>
        <v>98.7</v>
      </c>
      <c r="P345" t="s">
        <v>281</v>
      </c>
      <c r="Q345" t="s">
        <v>230</v>
      </c>
      <c r="S345" s="78" t="s">
        <v>229</v>
      </c>
      <c r="T345" s="1" t="str">
        <f t="shared" ca="1" si="251"/>
        <v>9割8分7厘</v>
      </c>
      <c r="V345" t="s">
        <v>230</v>
      </c>
      <c r="W345" t="str">
        <f t="shared" ca="1" si="252"/>
        <v>\\(\\quad 98.7%を割合で表せ。 \\)</v>
      </c>
      <c r="X345" t="str">
        <f t="shared" ca="1" si="253"/>
        <v>\\(\\quad 9割8分7厘 \\)</v>
      </c>
      <c r="Y345">
        <f t="shared" ca="1" si="254"/>
        <v>0.98699999999999999</v>
      </c>
      <c r="Z345" s="1">
        <f t="shared" ca="1" si="176"/>
        <v>9</v>
      </c>
      <c r="AA345" t="s">
        <v>273</v>
      </c>
      <c r="AB345" s="1">
        <f t="shared" ca="1" si="177"/>
        <v>8</v>
      </c>
      <c r="AC345" t="s">
        <v>272</v>
      </c>
      <c r="AD345" s="1">
        <f t="shared" ca="1" si="178"/>
        <v>7</v>
      </c>
      <c r="AE345" t="s">
        <v>271</v>
      </c>
      <c r="AF345">
        <f t="shared" ca="1" si="255"/>
        <v>9</v>
      </c>
      <c r="AG345" t="str">
        <f t="shared" ca="1" si="256"/>
        <v>割</v>
      </c>
      <c r="AH345">
        <f t="shared" ca="1" si="257"/>
        <v>8</v>
      </c>
      <c r="AI345" t="str">
        <f t="shared" ca="1" si="258"/>
        <v>分</v>
      </c>
      <c r="AJ345">
        <f t="shared" ca="1" si="259"/>
        <v>7</v>
      </c>
      <c r="AK345" t="str">
        <f t="shared" ca="1" si="260"/>
        <v>厘</v>
      </c>
    </row>
    <row r="346" spans="1:37" x14ac:dyDescent="0.55000000000000004">
      <c r="A346" s="51" t="s">
        <v>60</v>
      </c>
      <c r="B346" s="51"/>
      <c r="C346" s="50" t="s">
        <v>284</v>
      </c>
      <c r="D346" s="50" t="str">
        <f t="shared" ca="1" si="261"/>
        <v>\\(\\quad 84.4%を割合で表せ。 \\)</v>
      </c>
      <c r="E346" s="50" t="str">
        <f t="shared" ca="1" si="262"/>
        <v>\\(\\quad 8割4分4厘 \\)</v>
      </c>
      <c r="F346" s="50" t="s">
        <v>62</v>
      </c>
      <c r="G346" s="50"/>
      <c r="H346" s="50">
        <v>133</v>
      </c>
      <c r="I346" s="89" t="str">
        <f t="shared" ca="1" si="164"/>
        <v>INSERT INTO math(tangen,question,answer,editor,date,count) VALUES('m4100','\\(\\quad 84.4%を割合で表せ。 \\)','\\(\\quad 8割4分4厘 \\)','harazono',NOW(),0);</v>
      </c>
      <c r="J346" s="78" t="s">
        <v>229</v>
      </c>
      <c r="K346">
        <f t="shared" ref="K346:K352" ca="1" si="263">Y346*100</f>
        <v>84.4</v>
      </c>
      <c r="P346" t="s">
        <v>281</v>
      </c>
      <c r="Q346" t="s">
        <v>230</v>
      </c>
      <c r="S346" s="78" t="s">
        <v>229</v>
      </c>
      <c r="T346" s="1" t="str">
        <f t="shared" ca="1" si="251"/>
        <v>8割4分4厘</v>
      </c>
      <c r="V346" t="s">
        <v>230</v>
      </c>
      <c r="W346" t="str">
        <f t="shared" ca="1" si="252"/>
        <v>\\(\\quad 84.4%を割合で表せ。 \\)</v>
      </c>
      <c r="X346" t="str">
        <f t="shared" ca="1" si="253"/>
        <v>\\(\\quad 8割4分4厘 \\)</v>
      </c>
      <c r="Y346">
        <f t="shared" ca="1" si="254"/>
        <v>0.84400000000000008</v>
      </c>
      <c r="Z346" s="1">
        <f t="shared" ca="1" si="176"/>
        <v>8</v>
      </c>
      <c r="AA346" t="s">
        <v>273</v>
      </c>
      <c r="AB346" s="1">
        <f t="shared" ca="1" si="177"/>
        <v>4</v>
      </c>
      <c r="AC346" t="s">
        <v>272</v>
      </c>
      <c r="AD346" s="1">
        <f t="shared" ca="1" si="178"/>
        <v>4</v>
      </c>
      <c r="AE346" t="s">
        <v>271</v>
      </c>
      <c r="AF346">
        <f t="shared" ca="1" si="255"/>
        <v>8</v>
      </c>
      <c r="AG346" t="str">
        <f t="shared" ca="1" si="256"/>
        <v>割</v>
      </c>
      <c r="AH346">
        <f t="shared" ca="1" si="257"/>
        <v>4</v>
      </c>
      <c r="AI346" t="str">
        <f t="shared" ca="1" si="258"/>
        <v>分</v>
      </c>
      <c r="AJ346">
        <f t="shared" ca="1" si="259"/>
        <v>4</v>
      </c>
      <c r="AK346" t="str">
        <f t="shared" ca="1" si="260"/>
        <v>厘</v>
      </c>
    </row>
    <row r="347" spans="1:37" x14ac:dyDescent="0.55000000000000004">
      <c r="A347" s="51" t="s">
        <v>60</v>
      </c>
      <c r="B347" s="51"/>
      <c r="C347" s="50" t="s">
        <v>284</v>
      </c>
      <c r="D347" s="50" t="str">
        <f t="shared" ca="1" si="261"/>
        <v>\\(\\quad 40.8%を割合で表せ。 \\)</v>
      </c>
      <c r="E347" s="50" t="str">
        <f t="shared" ca="1" si="262"/>
        <v>\\(\\quad 4割8厘 \\)</v>
      </c>
      <c r="F347" s="50" t="s">
        <v>62</v>
      </c>
      <c r="G347" s="50"/>
      <c r="H347" s="50">
        <v>134</v>
      </c>
      <c r="I347" s="89" t="str">
        <f t="shared" ca="1" si="164"/>
        <v>INSERT INTO math(tangen,question,answer,editor,date,count) VALUES('m4100','\\(\\quad 40.8%を割合で表せ。 \\)','\\(\\quad 4割8厘 \\)','harazono',NOW(),0);</v>
      </c>
      <c r="J347" s="78" t="s">
        <v>229</v>
      </c>
      <c r="K347">
        <f t="shared" ca="1" si="263"/>
        <v>40.800000000000004</v>
      </c>
      <c r="P347" t="s">
        <v>281</v>
      </c>
      <c r="Q347" t="s">
        <v>230</v>
      </c>
      <c r="S347" s="78" t="s">
        <v>229</v>
      </c>
      <c r="T347" s="1" t="str">
        <f t="shared" ref="T347:T363" ca="1" si="264">AF347&amp;AG347&amp;AH347&amp;AI347&amp;AJ347&amp;AK347</f>
        <v>4割8厘</v>
      </c>
      <c r="V347" t="s">
        <v>230</v>
      </c>
      <c r="W347" t="str">
        <f t="shared" ref="W347:W364" ca="1" si="265">J347&amp;K347&amp;L347&amp;M347&amp;N347&amp;P347&amp;Q347</f>
        <v>\\(\\quad 40.8%を割合で表せ。 \\)</v>
      </c>
      <c r="X347" t="str">
        <f t="shared" ref="X347:X364" ca="1" si="266">S347&amp;T347&amp;U347&amp;V347</f>
        <v>\\(\\quad 4割8厘 \\)</v>
      </c>
      <c r="Y347">
        <f t="shared" ref="Y347:Y363" ca="1" si="267">Z347*0.1+AB347*0.01+AD347*0.001</f>
        <v>0.40800000000000003</v>
      </c>
      <c r="Z347" s="1">
        <f t="shared" ca="1" si="176"/>
        <v>4</v>
      </c>
      <c r="AA347" t="s">
        <v>273</v>
      </c>
      <c r="AB347" s="1">
        <f t="shared" ca="1" si="177"/>
        <v>0</v>
      </c>
      <c r="AC347" t="s">
        <v>272</v>
      </c>
      <c r="AD347" s="1">
        <f t="shared" ca="1" si="178"/>
        <v>8</v>
      </c>
      <c r="AE347" t="s">
        <v>271</v>
      </c>
      <c r="AF347">
        <f t="shared" ref="AF347:AF363" ca="1" si="268">IF(Z347=0,"",Z347)</f>
        <v>4</v>
      </c>
      <c r="AG347" t="str">
        <f t="shared" ref="AG347:AG363" ca="1" si="269">IF(Z347=0,"",AA347)</f>
        <v>割</v>
      </c>
      <c r="AH347" t="str">
        <f t="shared" ref="AH347:AH363" ca="1" si="270">IF(AB347=0,"",AB347)</f>
        <v/>
      </c>
      <c r="AI347" t="str">
        <f t="shared" ref="AI347:AI363" ca="1" si="271">IF(AB347=0,"",AC347)</f>
        <v/>
      </c>
      <c r="AJ347">
        <f t="shared" ref="AJ347:AJ363" ca="1" si="272">IF(AD347=0,"",AD347)</f>
        <v>8</v>
      </c>
      <c r="AK347" t="str">
        <f t="shared" ref="AK347:AK363" ca="1" si="273">IF(AD347=0,"",AE347)</f>
        <v>厘</v>
      </c>
    </row>
    <row r="348" spans="1:37" x14ac:dyDescent="0.55000000000000004">
      <c r="A348" s="51" t="s">
        <v>60</v>
      </c>
      <c r="B348" s="51"/>
      <c r="C348" s="50" t="s">
        <v>284</v>
      </c>
      <c r="D348" s="50" t="str">
        <f t="shared" ca="1" si="261"/>
        <v>\\(\\quad 16.7%を割合で表せ。 \\)</v>
      </c>
      <c r="E348" s="50" t="str">
        <f t="shared" ca="1" si="262"/>
        <v>\\(\\quad 1割6分7厘 \\)</v>
      </c>
      <c r="F348" s="50" t="s">
        <v>62</v>
      </c>
      <c r="G348" s="50"/>
      <c r="H348" s="50">
        <v>135</v>
      </c>
      <c r="I348" s="89" t="str">
        <f t="shared" ref="I348:I411" ca="1" si="274">"INSERT INTO "&amp;A348&amp;"(tangen,question,answer,editor,date,count) VALUES('"&amp;C348&amp;"','"&amp;D348&amp;"','"&amp;E348&amp;"','"&amp;F348&amp;"',NOW(),0);"</f>
        <v>INSERT INTO math(tangen,question,answer,editor,date,count) VALUES('m4100','\\(\\quad 16.7%を割合で表せ。 \\)','\\(\\quad 1割6分7厘 \\)','harazono',NOW(),0);</v>
      </c>
      <c r="J348" s="78" t="s">
        <v>229</v>
      </c>
      <c r="K348">
        <f t="shared" ca="1" si="263"/>
        <v>16.7</v>
      </c>
      <c r="P348" t="s">
        <v>281</v>
      </c>
      <c r="Q348" t="s">
        <v>230</v>
      </c>
      <c r="S348" s="78" t="s">
        <v>229</v>
      </c>
      <c r="T348" s="1" t="str">
        <f t="shared" ca="1" si="264"/>
        <v>1割6分7厘</v>
      </c>
      <c r="V348" t="s">
        <v>230</v>
      </c>
      <c r="W348" t="str">
        <f t="shared" ca="1" si="265"/>
        <v>\\(\\quad 16.7%を割合で表せ。 \\)</v>
      </c>
      <c r="X348" t="str">
        <f t="shared" ca="1" si="266"/>
        <v>\\(\\quad 1割6分7厘 \\)</v>
      </c>
      <c r="Y348">
        <f t="shared" ca="1" si="267"/>
        <v>0.16700000000000001</v>
      </c>
      <c r="Z348" s="1">
        <f t="shared" ca="1" si="176"/>
        <v>1</v>
      </c>
      <c r="AA348" t="s">
        <v>273</v>
      </c>
      <c r="AB348" s="1">
        <f t="shared" ca="1" si="177"/>
        <v>6</v>
      </c>
      <c r="AC348" t="s">
        <v>272</v>
      </c>
      <c r="AD348" s="1">
        <f t="shared" ca="1" si="178"/>
        <v>7</v>
      </c>
      <c r="AE348" t="s">
        <v>271</v>
      </c>
      <c r="AF348">
        <f t="shared" ca="1" si="268"/>
        <v>1</v>
      </c>
      <c r="AG348" t="str">
        <f t="shared" ca="1" si="269"/>
        <v>割</v>
      </c>
      <c r="AH348">
        <f t="shared" ca="1" si="270"/>
        <v>6</v>
      </c>
      <c r="AI348" t="str">
        <f t="shared" ca="1" si="271"/>
        <v>分</v>
      </c>
      <c r="AJ348">
        <f t="shared" ca="1" si="272"/>
        <v>7</v>
      </c>
      <c r="AK348" t="str">
        <f t="shared" ca="1" si="273"/>
        <v>厘</v>
      </c>
    </row>
    <row r="349" spans="1:37" x14ac:dyDescent="0.55000000000000004">
      <c r="A349" s="51" t="s">
        <v>60</v>
      </c>
      <c r="B349" s="51"/>
      <c r="C349" s="50" t="s">
        <v>284</v>
      </c>
      <c r="D349" s="50" t="str">
        <f t="shared" ca="1" si="261"/>
        <v>\\(\\quad 76%を割合で表せ。 \\)</v>
      </c>
      <c r="E349" s="50" t="str">
        <f t="shared" ca="1" si="262"/>
        <v>\\(\\quad 7割6分 \\)</v>
      </c>
      <c r="F349" s="50" t="s">
        <v>62</v>
      </c>
      <c r="G349" s="50"/>
      <c r="H349" s="50">
        <v>136</v>
      </c>
      <c r="I349" s="89" t="str">
        <f t="shared" ca="1" si="274"/>
        <v>INSERT INTO math(tangen,question,answer,editor,date,count) VALUES('m4100','\\(\\quad 76%を割合で表せ。 \\)','\\(\\quad 7割6分 \\)','harazono',NOW(),0);</v>
      </c>
      <c r="J349" s="78" t="s">
        <v>229</v>
      </c>
      <c r="K349">
        <f t="shared" ca="1" si="263"/>
        <v>76</v>
      </c>
      <c r="P349" t="s">
        <v>281</v>
      </c>
      <c r="Q349" t="s">
        <v>230</v>
      </c>
      <c r="S349" s="78" t="s">
        <v>229</v>
      </c>
      <c r="T349" s="1" t="str">
        <f t="shared" ca="1" si="264"/>
        <v>7割6分</v>
      </c>
      <c r="V349" t="s">
        <v>230</v>
      </c>
      <c r="W349" t="str">
        <f t="shared" ca="1" si="265"/>
        <v>\\(\\quad 76%を割合で表せ。 \\)</v>
      </c>
      <c r="X349" t="str">
        <f t="shared" ca="1" si="266"/>
        <v>\\(\\quad 7割6分 \\)</v>
      </c>
      <c r="Y349">
        <f t="shared" ca="1" si="267"/>
        <v>0.76</v>
      </c>
      <c r="Z349" s="1">
        <f t="shared" ca="1" si="176"/>
        <v>7</v>
      </c>
      <c r="AA349" t="s">
        <v>273</v>
      </c>
      <c r="AB349" s="1">
        <f t="shared" ca="1" si="177"/>
        <v>6</v>
      </c>
      <c r="AC349" t="s">
        <v>272</v>
      </c>
      <c r="AD349" s="1">
        <f t="shared" ca="1" si="178"/>
        <v>0</v>
      </c>
      <c r="AE349" t="s">
        <v>271</v>
      </c>
      <c r="AF349">
        <f t="shared" ca="1" si="268"/>
        <v>7</v>
      </c>
      <c r="AG349" t="str">
        <f t="shared" ca="1" si="269"/>
        <v>割</v>
      </c>
      <c r="AH349">
        <f t="shared" ca="1" si="270"/>
        <v>6</v>
      </c>
      <c r="AI349" t="str">
        <f t="shared" ca="1" si="271"/>
        <v>分</v>
      </c>
      <c r="AJ349" t="str">
        <f t="shared" ca="1" si="272"/>
        <v/>
      </c>
      <c r="AK349" t="str">
        <f t="shared" ca="1" si="273"/>
        <v/>
      </c>
    </row>
    <row r="350" spans="1:37" x14ac:dyDescent="0.55000000000000004">
      <c r="A350" s="51" t="s">
        <v>60</v>
      </c>
      <c r="B350" s="51"/>
      <c r="C350" s="50" t="s">
        <v>284</v>
      </c>
      <c r="D350" s="50" t="str">
        <f t="shared" ca="1" si="261"/>
        <v>\\(\\quad 27%を割合で表せ。 \\)</v>
      </c>
      <c r="E350" s="50" t="str">
        <f t="shared" ca="1" si="262"/>
        <v>\\(\\quad 2割7分 \\)</v>
      </c>
      <c r="F350" s="50" t="s">
        <v>62</v>
      </c>
      <c r="G350" s="50"/>
      <c r="H350" s="50">
        <v>137</v>
      </c>
      <c r="I350" s="89" t="str">
        <f t="shared" ca="1" si="274"/>
        <v>INSERT INTO math(tangen,question,answer,editor,date,count) VALUES('m4100','\\(\\quad 27%を割合で表せ。 \\)','\\(\\quad 2割7分 \\)','harazono',NOW(),0);</v>
      </c>
      <c r="J350" s="78" t="s">
        <v>229</v>
      </c>
      <c r="K350">
        <f t="shared" ca="1" si="263"/>
        <v>27</v>
      </c>
      <c r="P350" t="s">
        <v>281</v>
      </c>
      <c r="Q350" t="s">
        <v>230</v>
      </c>
      <c r="S350" s="78" t="s">
        <v>229</v>
      </c>
      <c r="T350" s="1" t="str">
        <f t="shared" ca="1" si="264"/>
        <v>2割7分</v>
      </c>
      <c r="V350" t="s">
        <v>230</v>
      </c>
      <c r="W350" t="str">
        <f t="shared" ca="1" si="265"/>
        <v>\\(\\quad 27%を割合で表せ。 \\)</v>
      </c>
      <c r="X350" t="str">
        <f t="shared" ca="1" si="266"/>
        <v>\\(\\quad 2割7分 \\)</v>
      </c>
      <c r="Y350">
        <f t="shared" ca="1" si="267"/>
        <v>0.27</v>
      </c>
      <c r="Z350" s="1">
        <f t="shared" ca="1" si="176"/>
        <v>2</v>
      </c>
      <c r="AA350" t="s">
        <v>273</v>
      </c>
      <c r="AB350" s="1">
        <f t="shared" ca="1" si="177"/>
        <v>7</v>
      </c>
      <c r="AC350" t="s">
        <v>272</v>
      </c>
      <c r="AD350" s="1">
        <f t="shared" ca="1" si="178"/>
        <v>0</v>
      </c>
      <c r="AE350" t="s">
        <v>271</v>
      </c>
      <c r="AF350">
        <f t="shared" ca="1" si="268"/>
        <v>2</v>
      </c>
      <c r="AG350" t="str">
        <f t="shared" ca="1" si="269"/>
        <v>割</v>
      </c>
      <c r="AH350">
        <f t="shared" ca="1" si="270"/>
        <v>7</v>
      </c>
      <c r="AI350" t="str">
        <f t="shared" ca="1" si="271"/>
        <v>分</v>
      </c>
      <c r="AJ350" t="str">
        <f t="shared" ca="1" si="272"/>
        <v/>
      </c>
      <c r="AK350" t="str">
        <f t="shared" ca="1" si="273"/>
        <v/>
      </c>
    </row>
    <row r="351" spans="1:37" x14ac:dyDescent="0.55000000000000004">
      <c r="A351" s="51" t="s">
        <v>60</v>
      </c>
      <c r="B351" s="51"/>
      <c r="C351" s="50" t="s">
        <v>284</v>
      </c>
      <c r="D351" s="50" t="str">
        <f t="shared" ca="1" si="261"/>
        <v>\\(\\quad 40.9%を割合で表せ。 \\)</v>
      </c>
      <c r="E351" s="50" t="str">
        <f t="shared" ca="1" si="262"/>
        <v>\\(\\quad 4割9厘 \\)</v>
      </c>
      <c r="F351" s="50" t="s">
        <v>62</v>
      </c>
      <c r="G351" s="50"/>
      <c r="H351" s="50">
        <v>138</v>
      </c>
      <c r="I351" s="89" t="str">
        <f t="shared" ca="1" si="274"/>
        <v>INSERT INTO math(tangen,question,answer,editor,date,count) VALUES('m4100','\\(\\quad 40.9%を割合で表せ。 \\)','\\(\\quad 4割9厘 \\)','harazono',NOW(),0);</v>
      </c>
      <c r="J351" s="78" t="s">
        <v>229</v>
      </c>
      <c r="K351">
        <f t="shared" ca="1" si="263"/>
        <v>40.900000000000006</v>
      </c>
      <c r="P351" t="s">
        <v>281</v>
      </c>
      <c r="Q351" t="s">
        <v>230</v>
      </c>
      <c r="S351" s="78" t="s">
        <v>229</v>
      </c>
      <c r="T351" s="1" t="str">
        <f t="shared" ca="1" si="264"/>
        <v>4割9厘</v>
      </c>
      <c r="V351" t="s">
        <v>230</v>
      </c>
      <c r="W351" t="str">
        <f t="shared" ca="1" si="265"/>
        <v>\\(\\quad 40.9%を割合で表せ。 \\)</v>
      </c>
      <c r="X351" t="str">
        <f t="shared" ca="1" si="266"/>
        <v>\\(\\quad 4割9厘 \\)</v>
      </c>
      <c r="Y351">
        <f t="shared" ca="1" si="267"/>
        <v>0.40900000000000003</v>
      </c>
      <c r="Z351" s="1">
        <f t="shared" ca="1" si="176"/>
        <v>4</v>
      </c>
      <c r="AA351" t="s">
        <v>273</v>
      </c>
      <c r="AB351" s="1">
        <f t="shared" ca="1" si="177"/>
        <v>0</v>
      </c>
      <c r="AC351" t="s">
        <v>272</v>
      </c>
      <c r="AD351" s="1">
        <f t="shared" ca="1" si="178"/>
        <v>9</v>
      </c>
      <c r="AE351" t="s">
        <v>271</v>
      </c>
      <c r="AF351">
        <f t="shared" ca="1" si="268"/>
        <v>4</v>
      </c>
      <c r="AG351" t="str">
        <f t="shared" ca="1" si="269"/>
        <v>割</v>
      </c>
      <c r="AH351" t="str">
        <f t="shared" ca="1" si="270"/>
        <v/>
      </c>
      <c r="AI351" t="str">
        <f t="shared" ca="1" si="271"/>
        <v/>
      </c>
      <c r="AJ351">
        <f t="shared" ca="1" si="272"/>
        <v>9</v>
      </c>
      <c r="AK351" t="str">
        <f t="shared" ca="1" si="273"/>
        <v>厘</v>
      </c>
    </row>
    <row r="352" spans="1:37" x14ac:dyDescent="0.55000000000000004">
      <c r="A352" s="51" t="s">
        <v>60</v>
      </c>
      <c r="B352" s="51"/>
      <c r="C352" s="50" t="s">
        <v>284</v>
      </c>
      <c r="D352" s="50" t="str">
        <f t="shared" ca="1" si="261"/>
        <v>\\(\\quad 95.4%を割合で表せ。 \\)</v>
      </c>
      <c r="E352" s="50" t="str">
        <f t="shared" ca="1" si="262"/>
        <v>\\(\\quad 9割5分4厘 \\)</v>
      </c>
      <c r="F352" s="50" t="s">
        <v>62</v>
      </c>
      <c r="G352" s="50"/>
      <c r="H352" s="50">
        <v>139</v>
      </c>
      <c r="I352" s="89" t="str">
        <f t="shared" ca="1" si="274"/>
        <v>INSERT INTO math(tangen,question,answer,editor,date,count) VALUES('m4100','\\(\\quad 95.4%を割合で表せ。 \\)','\\(\\quad 9割5分4厘 \\)','harazono',NOW(),0);</v>
      </c>
      <c r="J352" s="78" t="s">
        <v>229</v>
      </c>
      <c r="K352">
        <f t="shared" ca="1" si="263"/>
        <v>95.4</v>
      </c>
      <c r="P352" t="s">
        <v>281</v>
      </c>
      <c r="Q352" t="s">
        <v>230</v>
      </c>
      <c r="S352" s="78" t="s">
        <v>229</v>
      </c>
      <c r="T352" s="1" t="str">
        <f t="shared" ca="1" si="264"/>
        <v>9割5分4厘</v>
      </c>
      <c r="V352" t="s">
        <v>230</v>
      </c>
      <c r="W352" t="str">
        <f t="shared" ca="1" si="265"/>
        <v>\\(\\quad 95.4%を割合で表せ。 \\)</v>
      </c>
      <c r="X352" t="str">
        <f t="shared" ca="1" si="266"/>
        <v>\\(\\quad 9割5分4厘 \\)</v>
      </c>
      <c r="Y352">
        <f t="shared" ca="1" si="267"/>
        <v>0.95400000000000007</v>
      </c>
      <c r="Z352" s="1">
        <f t="shared" ca="1" si="176"/>
        <v>9</v>
      </c>
      <c r="AA352" t="s">
        <v>273</v>
      </c>
      <c r="AB352" s="1">
        <f t="shared" ca="1" si="177"/>
        <v>5</v>
      </c>
      <c r="AC352" t="s">
        <v>272</v>
      </c>
      <c r="AD352" s="1">
        <f t="shared" ca="1" si="178"/>
        <v>4</v>
      </c>
      <c r="AE352" t="s">
        <v>271</v>
      </c>
      <c r="AF352">
        <f t="shared" ca="1" si="268"/>
        <v>9</v>
      </c>
      <c r="AG352" t="str">
        <f t="shared" ca="1" si="269"/>
        <v>割</v>
      </c>
      <c r="AH352">
        <f t="shared" ca="1" si="270"/>
        <v>5</v>
      </c>
      <c r="AI352" t="str">
        <f t="shared" ca="1" si="271"/>
        <v>分</v>
      </c>
      <c r="AJ352">
        <f t="shared" ca="1" si="272"/>
        <v>4</v>
      </c>
      <c r="AK352" t="str">
        <f t="shared" ca="1" si="273"/>
        <v>厘</v>
      </c>
    </row>
    <row r="353" spans="1:37" x14ac:dyDescent="0.55000000000000004">
      <c r="A353" s="51" t="s">
        <v>60</v>
      </c>
      <c r="B353" s="51"/>
      <c r="C353" s="50" t="s">
        <v>284</v>
      </c>
      <c r="D353" s="50" t="str">
        <f t="shared" ca="1" si="261"/>
        <v>\\(\\quad 28.2%を割合で表せ。 \\)</v>
      </c>
      <c r="E353" s="50" t="str">
        <f t="shared" ca="1" si="262"/>
        <v>\\(\\quad 2割8分2厘 \\)</v>
      </c>
      <c r="F353" s="50" t="s">
        <v>62</v>
      </c>
      <c r="G353" s="50"/>
      <c r="H353" s="50">
        <v>140</v>
      </c>
      <c r="I353" s="89" t="str">
        <f t="shared" ca="1" si="274"/>
        <v>INSERT INTO math(tangen,question,answer,editor,date,count) VALUES('m4100','\\(\\quad 28.2%を割合で表せ。 \\)','\\(\\quad 2割8分2厘 \\)','harazono',NOW(),0);</v>
      </c>
      <c r="J353" s="78" t="s">
        <v>229</v>
      </c>
      <c r="K353">
        <f ca="1">Y353*100</f>
        <v>28.200000000000003</v>
      </c>
      <c r="P353" t="s">
        <v>281</v>
      </c>
      <c r="Q353" t="s">
        <v>230</v>
      </c>
      <c r="S353" s="78" t="s">
        <v>229</v>
      </c>
      <c r="T353" s="1" t="str">
        <f t="shared" ca="1" si="264"/>
        <v>2割8分2厘</v>
      </c>
      <c r="V353" t="s">
        <v>230</v>
      </c>
      <c r="W353" t="str">
        <f t="shared" ca="1" si="265"/>
        <v>\\(\\quad 28.2%を割合で表せ。 \\)</v>
      </c>
      <c r="X353" t="str">
        <f t="shared" ca="1" si="266"/>
        <v>\\(\\quad 2割8分2厘 \\)</v>
      </c>
      <c r="Y353">
        <f t="shared" ca="1" si="267"/>
        <v>0.28200000000000003</v>
      </c>
      <c r="Z353" s="1">
        <f t="shared" ca="1" si="176"/>
        <v>2</v>
      </c>
      <c r="AA353" t="s">
        <v>273</v>
      </c>
      <c r="AB353" s="1">
        <f t="shared" ca="1" si="177"/>
        <v>8</v>
      </c>
      <c r="AC353" t="s">
        <v>272</v>
      </c>
      <c r="AD353" s="1">
        <f t="shared" ca="1" si="178"/>
        <v>2</v>
      </c>
      <c r="AE353" t="s">
        <v>271</v>
      </c>
      <c r="AF353">
        <f t="shared" ca="1" si="268"/>
        <v>2</v>
      </c>
      <c r="AG353" t="str">
        <f t="shared" ca="1" si="269"/>
        <v>割</v>
      </c>
      <c r="AH353">
        <f t="shared" ca="1" si="270"/>
        <v>8</v>
      </c>
      <c r="AI353" t="str">
        <f t="shared" ca="1" si="271"/>
        <v>分</v>
      </c>
      <c r="AJ353">
        <f t="shared" ca="1" si="272"/>
        <v>2</v>
      </c>
      <c r="AK353" t="str">
        <f t="shared" ca="1" si="273"/>
        <v>厘</v>
      </c>
    </row>
    <row r="354" spans="1:37" x14ac:dyDescent="0.55000000000000004">
      <c r="A354" s="51" t="s">
        <v>60</v>
      </c>
      <c r="B354" s="51"/>
      <c r="C354" s="50" t="s">
        <v>284</v>
      </c>
      <c r="D354" s="50" t="str">
        <f t="shared" ca="1" si="261"/>
        <v>\\(\\quad 94.6%を割合で表せ。 \\)</v>
      </c>
      <c r="E354" s="50" t="str">
        <f t="shared" ca="1" si="262"/>
        <v>\\(\\quad 9割4分6厘 \\)</v>
      </c>
      <c r="F354" s="50" t="s">
        <v>62</v>
      </c>
      <c r="G354" s="50"/>
      <c r="H354" s="50">
        <v>141</v>
      </c>
      <c r="I354" s="89" t="str">
        <f t="shared" ca="1" si="274"/>
        <v>INSERT INTO math(tangen,question,answer,editor,date,count) VALUES('m4100','\\(\\quad 94.6%を割合で表せ。 \\)','\\(\\quad 9割4分6厘 \\)','harazono',NOW(),0);</v>
      </c>
      <c r="J354" s="78" t="s">
        <v>229</v>
      </c>
      <c r="K354">
        <f ca="1">Y354*100</f>
        <v>94.600000000000009</v>
      </c>
      <c r="P354" t="s">
        <v>281</v>
      </c>
      <c r="Q354" t="s">
        <v>230</v>
      </c>
      <c r="S354" s="78" t="s">
        <v>229</v>
      </c>
      <c r="T354" s="1" t="str">
        <f t="shared" ca="1" si="264"/>
        <v>9割4分6厘</v>
      </c>
      <c r="V354" t="s">
        <v>230</v>
      </c>
      <c r="W354" t="str">
        <f t="shared" ca="1" si="265"/>
        <v>\\(\\quad 94.6%を割合で表せ。 \\)</v>
      </c>
      <c r="X354" t="str">
        <f t="shared" ca="1" si="266"/>
        <v>\\(\\quad 9割4分6厘 \\)</v>
      </c>
      <c r="Y354">
        <f t="shared" ca="1" si="267"/>
        <v>0.94600000000000006</v>
      </c>
      <c r="Z354" s="1">
        <f t="shared" ca="1" si="176"/>
        <v>9</v>
      </c>
      <c r="AA354" t="s">
        <v>273</v>
      </c>
      <c r="AB354" s="1">
        <f t="shared" ca="1" si="177"/>
        <v>4</v>
      </c>
      <c r="AC354" t="s">
        <v>272</v>
      </c>
      <c r="AD354" s="1">
        <f t="shared" ca="1" si="178"/>
        <v>6</v>
      </c>
      <c r="AE354" t="s">
        <v>271</v>
      </c>
      <c r="AF354">
        <f t="shared" ca="1" si="268"/>
        <v>9</v>
      </c>
      <c r="AG354" t="str">
        <f t="shared" ca="1" si="269"/>
        <v>割</v>
      </c>
      <c r="AH354">
        <f t="shared" ca="1" si="270"/>
        <v>4</v>
      </c>
      <c r="AI354" t="str">
        <f t="shared" ca="1" si="271"/>
        <v>分</v>
      </c>
      <c r="AJ354">
        <f t="shared" ca="1" si="272"/>
        <v>6</v>
      </c>
      <c r="AK354" t="str">
        <f t="shared" ca="1" si="273"/>
        <v>厘</v>
      </c>
    </row>
    <row r="355" spans="1:37" x14ac:dyDescent="0.55000000000000004">
      <c r="A355" s="51" t="s">
        <v>60</v>
      </c>
      <c r="B355" s="51"/>
      <c r="C355" s="50" t="s">
        <v>284</v>
      </c>
      <c r="D355" s="50" t="str">
        <f t="shared" ca="1" si="261"/>
        <v>\\(\\quad 52.9%を割合で表せ。 \\)</v>
      </c>
      <c r="E355" s="50" t="str">
        <f t="shared" ca="1" si="262"/>
        <v>\\(\\quad 5割2分9厘 \\)</v>
      </c>
      <c r="F355" s="50" t="s">
        <v>62</v>
      </c>
      <c r="G355" s="50"/>
      <c r="H355" s="50">
        <v>142</v>
      </c>
      <c r="I355" s="89" t="str">
        <f t="shared" ca="1" si="274"/>
        <v>INSERT INTO math(tangen,question,answer,editor,date,count) VALUES('m4100','\\(\\quad 52.9%を割合で表せ。 \\)','\\(\\quad 5割2分9厘 \\)','harazono',NOW(),0);</v>
      </c>
      <c r="J355" s="78" t="s">
        <v>229</v>
      </c>
      <c r="K355">
        <f t="shared" ref="K355:K360" ca="1" si="275">Y355*100</f>
        <v>52.900000000000006</v>
      </c>
      <c r="P355" t="s">
        <v>281</v>
      </c>
      <c r="Q355" t="s">
        <v>230</v>
      </c>
      <c r="S355" s="78" t="s">
        <v>229</v>
      </c>
      <c r="T355" s="1" t="str">
        <f t="shared" ca="1" si="264"/>
        <v>5割2分9厘</v>
      </c>
      <c r="V355" t="s">
        <v>230</v>
      </c>
      <c r="W355" t="str">
        <f t="shared" ca="1" si="265"/>
        <v>\\(\\quad 52.9%を割合で表せ。 \\)</v>
      </c>
      <c r="X355" t="str">
        <f t="shared" ca="1" si="266"/>
        <v>\\(\\quad 5割2分9厘 \\)</v>
      </c>
      <c r="Y355">
        <f t="shared" ca="1" si="267"/>
        <v>0.52900000000000003</v>
      </c>
      <c r="Z355" s="1">
        <f t="shared" ca="1" si="176"/>
        <v>5</v>
      </c>
      <c r="AA355" t="s">
        <v>273</v>
      </c>
      <c r="AB355" s="1">
        <f t="shared" ca="1" si="177"/>
        <v>2</v>
      </c>
      <c r="AC355" t="s">
        <v>272</v>
      </c>
      <c r="AD355" s="1">
        <f t="shared" ca="1" si="178"/>
        <v>9</v>
      </c>
      <c r="AE355" t="s">
        <v>271</v>
      </c>
      <c r="AF355">
        <f t="shared" ca="1" si="268"/>
        <v>5</v>
      </c>
      <c r="AG355" t="str">
        <f t="shared" ca="1" si="269"/>
        <v>割</v>
      </c>
      <c r="AH355">
        <f t="shared" ca="1" si="270"/>
        <v>2</v>
      </c>
      <c r="AI355" t="str">
        <f t="shared" ca="1" si="271"/>
        <v>分</v>
      </c>
      <c r="AJ355">
        <f t="shared" ca="1" si="272"/>
        <v>9</v>
      </c>
      <c r="AK355" t="str">
        <f t="shared" ca="1" si="273"/>
        <v>厘</v>
      </c>
    </row>
    <row r="356" spans="1:37" x14ac:dyDescent="0.55000000000000004">
      <c r="A356" s="51" t="s">
        <v>60</v>
      </c>
      <c r="B356" s="51"/>
      <c r="C356" s="50" t="s">
        <v>284</v>
      </c>
      <c r="D356" s="50" t="str">
        <f t="shared" ca="1" si="261"/>
        <v>\\(\\quad 54.2%を割合で表せ。 \\)</v>
      </c>
      <c r="E356" s="50" t="str">
        <f t="shared" ca="1" si="262"/>
        <v>\\(\\quad 5割4分2厘 \\)</v>
      </c>
      <c r="F356" s="50" t="s">
        <v>62</v>
      </c>
      <c r="G356" s="50"/>
      <c r="H356" s="50">
        <v>143</v>
      </c>
      <c r="I356" s="89" t="str">
        <f t="shared" ca="1" si="274"/>
        <v>INSERT INTO math(tangen,question,answer,editor,date,count) VALUES('m4100','\\(\\quad 54.2%を割合で表せ。 \\)','\\(\\quad 5割4分2厘 \\)','harazono',NOW(),0);</v>
      </c>
      <c r="J356" s="78" t="s">
        <v>229</v>
      </c>
      <c r="K356">
        <f t="shared" ca="1" si="275"/>
        <v>54.2</v>
      </c>
      <c r="P356" t="s">
        <v>281</v>
      </c>
      <c r="Q356" t="s">
        <v>230</v>
      </c>
      <c r="S356" s="78" t="s">
        <v>229</v>
      </c>
      <c r="T356" s="1" t="str">
        <f t="shared" ca="1" si="264"/>
        <v>5割4分2厘</v>
      </c>
      <c r="V356" t="s">
        <v>230</v>
      </c>
      <c r="W356" t="str">
        <f t="shared" ca="1" si="265"/>
        <v>\\(\\quad 54.2%を割合で表せ。 \\)</v>
      </c>
      <c r="X356" t="str">
        <f t="shared" ca="1" si="266"/>
        <v>\\(\\quad 5割4分2厘 \\)</v>
      </c>
      <c r="Y356">
        <f t="shared" ca="1" si="267"/>
        <v>0.54200000000000004</v>
      </c>
      <c r="Z356" s="1">
        <f t="shared" ca="1" si="176"/>
        <v>5</v>
      </c>
      <c r="AA356" t="s">
        <v>273</v>
      </c>
      <c r="AB356" s="1">
        <f t="shared" ca="1" si="177"/>
        <v>4</v>
      </c>
      <c r="AC356" t="s">
        <v>272</v>
      </c>
      <c r="AD356" s="1">
        <f t="shared" ca="1" si="178"/>
        <v>2</v>
      </c>
      <c r="AE356" t="s">
        <v>271</v>
      </c>
      <c r="AF356">
        <f t="shared" ca="1" si="268"/>
        <v>5</v>
      </c>
      <c r="AG356" t="str">
        <f t="shared" ca="1" si="269"/>
        <v>割</v>
      </c>
      <c r="AH356">
        <f t="shared" ca="1" si="270"/>
        <v>4</v>
      </c>
      <c r="AI356" t="str">
        <f t="shared" ca="1" si="271"/>
        <v>分</v>
      </c>
      <c r="AJ356">
        <f t="shared" ca="1" si="272"/>
        <v>2</v>
      </c>
      <c r="AK356" t="str">
        <f t="shared" ca="1" si="273"/>
        <v>厘</v>
      </c>
    </row>
    <row r="357" spans="1:37" x14ac:dyDescent="0.55000000000000004">
      <c r="A357" s="51" t="s">
        <v>60</v>
      </c>
      <c r="B357" s="51"/>
      <c r="C357" s="50" t="s">
        <v>284</v>
      </c>
      <c r="D357" s="50" t="str">
        <f t="shared" ca="1" si="261"/>
        <v>\\(\\quad 34.8%を割合で表せ。 \\)</v>
      </c>
      <c r="E357" s="50" t="str">
        <f t="shared" ca="1" si="262"/>
        <v>\\(\\quad 3割4分8厘 \\)</v>
      </c>
      <c r="F357" s="50" t="s">
        <v>62</v>
      </c>
      <c r="G357" s="50"/>
      <c r="H357" s="50">
        <v>144</v>
      </c>
      <c r="I357" s="89" t="str">
        <f t="shared" ca="1" si="274"/>
        <v>INSERT INTO math(tangen,question,answer,editor,date,count) VALUES('m4100','\\(\\quad 34.8%を割合で表せ。 \\)','\\(\\quad 3割4分8厘 \\)','harazono',NOW(),0);</v>
      </c>
      <c r="J357" s="78" t="s">
        <v>229</v>
      </c>
      <c r="K357">
        <f t="shared" ca="1" si="275"/>
        <v>34.800000000000004</v>
      </c>
      <c r="P357" t="s">
        <v>281</v>
      </c>
      <c r="Q357" t="s">
        <v>230</v>
      </c>
      <c r="S357" s="78" t="s">
        <v>229</v>
      </c>
      <c r="T357" s="1" t="str">
        <f t="shared" ca="1" si="264"/>
        <v>3割4分8厘</v>
      </c>
      <c r="V357" t="s">
        <v>230</v>
      </c>
      <c r="W357" t="str">
        <f t="shared" ca="1" si="265"/>
        <v>\\(\\quad 34.8%を割合で表せ。 \\)</v>
      </c>
      <c r="X357" t="str">
        <f t="shared" ca="1" si="266"/>
        <v>\\(\\quad 3割4分8厘 \\)</v>
      </c>
      <c r="Y357">
        <f t="shared" ca="1" si="267"/>
        <v>0.34800000000000003</v>
      </c>
      <c r="Z357" s="1">
        <f t="shared" ca="1" si="176"/>
        <v>3</v>
      </c>
      <c r="AA357" t="s">
        <v>273</v>
      </c>
      <c r="AB357" s="1">
        <f t="shared" ca="1" si="177"/>
        <v>4</v>
      </c>
      <c r="AC357" t="s">
        <v>272</v>
      </c>
      <c r="AD357" s="1">
        <f t="shared" ca="1" si="178"/>
        <v>8</v>
      </c>
      <c r="AE357" t="s">
        <v>271</v>
      </c>
      <c r="AF357">
        <f t="shared" ca="1" si="268"/>
        <v>3</v>
      </c>
      <c r="AG357" t="str">
        <f t="shared" ca="1" si="269"/>
        <v>割</v>
      </c>
      <c r="AH357">
        <f t="shared" ca="1" si="270"/>
        <v>4</v>
      </c>
      <c r="AI357" t="str">
        <f t="shared" ca="1" si="271"/>
        <v>分</v>
      </c>
      <c r="AJ357">
        <f t="shared" ca="1" si="272"/>
        <v>8</v>
      </c>
      <c r="AK357" t="str">
        <f t="shared" ca="1" si="273"/>
        <v>厘</v>
      </c>
    </row>
    <row r="358" spans="1:37" x14ac:dyDescent="0.55000000000000004">
      <c r="A358" s="51" t="s">
        <v>60</v>
      </c>
      <c r="B358" s="51"/>
      <c r="C358" s="50" t="s">
        <v>284</v>
      </c>
      <c r="D358" s="50" t="str">
        <f t="shared" ca="1" si="261"/>
        <v>\\(\\quad 56.7%を割合で表せ。 \\)</v>
      </c>
      <c r="E358" s="50" t="str">
        <f t="shared" ca="1" si="262"/>
        <v>\\(\\quad 5割6分7厘 \\)</v>
      </c>
      <c r="F358" s="50" t="s">
        <v>62</v>
      </c>
      <c r="G358" s="50"/>
      <c r="H358" s="50">
        <v>145</v>
      </c>
      <c r="I358" s="89" t="str">
        <f t="shared" ca="1" si="274"/>
        <v>INSERT INTO math(tangen,question,answer,editor,date,count) VALUES('m4100','\\(\\quad 56.7%を割合で表せ。 \\)','\\(\\quad 5割6分7厘 \\)','harazono',NOW(),0);</v>
      </c>
      <c r="J358" s="78" t="s">
        <v>229</v>
      </c>
      <c r="K358">
        <f t="shared" ca="1" si="275"/>
        <v>56.7</v>
      </c>
      <c r="P358" t="s">
        <v>281</v>
      </c>
      <c r="Q358" t="s">
        <v>230</v>
      </c>
      <c r="S358" s="78" t="s">
        <v>229</v>
      </c>
      <c r="T358" s="1" t="str">
        <f t="shared" ca="1" si="264"/>
        <v>5割6分7厘</v>
      </c>
      <c r="V358" t="s">
        <v>230</v>
      </c>
      <c r="W358" t="str">
        <f t="shared" ca="1" si="265"/>
        <v>\\(\\quad 56.7%を割合で表せ。 \\)</v>
      </c>
      <c r="X358" t="str">
        <f t="shared" ca="1" si="266"/>
        <v>\\(\\quad 5割6分7厘 \\)</v>
      </c>
      <c r="Y358">
        <f t="shared" ca="1" si="267"/>
        <v>0.56700000000000006</v>
      </c>
      <c r="Z358" s="1">
        <f t="shared" ca="1" si="176"/>
        <v>5</v>
      </c>
      <c r="AA358" t="s">
        <v>273</v>
      </c>
      <c r="AB358" s="1">
        <f t="shared" ca="1" si="177"/>
        <v>6</v>
      </c>
      <c r="AC358" t="s">
        <v>272</v>
      </c>
      <c r="AD358" s="1">
        <f t="shared" ca="1" si="178"/>
        <v>7</v>
      </c>
      <c r="AE358" t="s">
        <v>271</v>
      </c>
      <c r="AF358">
        <f t="shared" ca="1" si="268"/>
        <v>5</v>
      </c>
      <c r="AG358" t="str">
        <f t="shared" ca="1" si="269"/>
        <v>割</v>
      </c>
      <c r="AH358">
        <f t="shared" ca="1" si="270"/>
        <v>6</v>
      </c>
      <c r="AI358" t="str">
        <f t="shared" ca="1" si="271"/>
        <v>分</v>
      </c>
      <c r="AJ358">
        <f t="shared" ca="1" si="272"/>
        <v>7</v>
      </c>
      <c r="AK358" t="str">
        <f t="shared" ca="1" si="273"/>
        <v>厘</v>
      </c>
    </row>
    <row r="359" spans="1:37" x14ac:dyDescent="0.55000000000000004">
      <c r="A359" s="51" t="s">
        <v>60</v>
      </c>
      <c r="B359" s="51"/>
      <c r="C359" s="50" t="s">
        <v>284</v>
      </c>
      <c r="D359" s="50" t="str">
        <f t="shared" ca="1" si="261"/>
        <v>\\(\\quad 60.4%を割合で表せ。 \\)</v>
      </c>
      <c r="E359" s="50" t="str">
        <f t="shared" ca="1" si="262"/>
        <v>\\(\\quad 6割4厘 \\)</v>
      </c>
      <c r="F359" s="50" t="s">
        <v>62</v>
      </c>
      <c r="G359" s="50"/>
      <c r="H359" s="50">
        <v>146</v>
      </c>
      <c r="I359" s="89" t="str">
        <f t="shared" ca="1" si="274"/>
        <v>INSERT INTO math(tangen,question,answer,editor,date,count) VALUES('m4100','\\(\\quad 60.4%を割合で表せ。 \\)','\\(\\quad 6割4厘 \\)','harazono',NOW(),0);</v>
      </c>
      <c r="J359" s="78" t="s">
        <v>229</v>
      </c>
      <c r="K359">
        <f t="shared" ca="1" si="275"/>
        <v>60.400000000000006</v>
      </c>
      <c r="P359" t="s">
        <v>281</v>
      </c>
      <c r="Q359" t="s">
        <v>230</v>
      </c>
      <c r="S359" s="78" t="s">
        <v>229</v>
      </c>
      <c r="T359" s="1" t="str">
        <f t="shared" ca="1" si="264"/>
        <v>6割4厘</v>
      </c>
      <c r="V359" t="s">
        <v>230</v>
      </c>
      <c r="W359" t="str">
        <f t="shared" ca="1" si="265"/>
        <v>\\(\\quad 60.4%を割合で表せ。 \\)</v>
      </c>
      <c r="X359" t="str">
        <f t="shared" ca="1" si="266"/>
        <v>\\(\\quad 6割4厘 \\)</v>
      </c>
      <c r="Y359">
        <f t="shared" ca="1" si="267"/>
        <v>0.60400000000000009</v>
      </c>
      <c r="Z359" s="1">
        <f t="shared" ca="1" si="176"/>
        <v>6</v>
      </c>
      <c r="AA359" t="s">
        <v>273</v>
      </c>
      <c r="AB359" s="1">
        <f t="shared" ca="1" si="177"/>
        <v>0</v>
      </c>
      <c r="AC359" t="s">
        <v>272</v>
      </c>
      <c r="AD359" s="1">
        <f t="shared" ca="1" si="178"/>
        <v>4</v>
      </c>
      <c r="AE359" t="s">
        <v>271</v>
      </c>
      <c r="AF359">
        <f t="shared" ca="1" si="268"/>
        <v>6</v>
      </c>
      <c r="AG359" t="str">
        <f t="shared" ca="1" si="269"/>
        <v>割</v>
      </c>
      <c r="AH359" t="str">
        <f t="shared" ca="1" si="270"/>
        <v/>
      </c>
      <c r="AI359" t="str">
        <f t="shared" ca="1" si="271"/>
        <v/>
      </c>
      <c r="AJ359">
        <f t="shared" ca="1" si="272"/>
        <v>4</v>
      </c>
      <c r="AK359" t="str">
        <f t="shared" ca="1" si="273"/>
        <v>厘</v>
      </c>
    </row>
    <row r="360" spans="1:37" x14ac:dyDescent="0.55000000000000004">
      <c r="A360" s="51" t="s">
        <v>60</v>
      </c>
      <c r="B360" s="51"/>
      <c r="C360" s="50" t="s">
        <v>284</v>
      </c>
      <c r="D360" s="50" t="str">
        <f t="shared" ca="1" si="261"/>
        <v>\\(\\quad 14.5%を割合で表せ。 \\)</v>
      </c>
      <c r="E360" s="50" t="str">
        <f t="shared" ca="1" si="262"/>
        <v>\\(\\quad 1割4分5厘 \\)</v>
      </c>
      <c r="F360" s="50" t="s">
        <v>62</v>
      </c>
      <c r="G360" s="50"/>
      <c r="H360" s="50">
        <v>147</v>
      </c>
      <c r="I360" s="89" t="str">
        <f t="shared" ca="1" si="274"/>
        <v>INSERT INTO math(tangen,question,answer,editor,date,count) VALUES('m4100','\\(\\quad 14.5%を割合で表せ。 \\)','\\(\\quad 1割4分5厘 \\)','harazono',NOW(),0);</v>
      </c>
      <c r="J360" s="78" t="s">
        <v>229</v>
      </c>
      <c r="K360">
        <f t="shared" ca="1" si="275"/>
        <v>14.500000000000002</v>
      </c>
      <c r="P360" t="s">
        <v>281</v>
      </c>
      <c r="Q360" t="s">
        <v>230</v>
      </c>
      <c r="S360" s="78" t="s">
        <v>229</v>
      </c>
      <c r="T360" s="1" t="str">
        <f t="shared" ca="1" si="264"/>
        <v>1割4分5厘</v>
      </c>
      <c r="V360" t="s">
        <v>230</v>
      </c>
      <c r="W360" t="str">
        <f t="shared" ca="1" si="265"/>
        <v>\\(\\quad 14.5%を割合で表せ。 \\)</v>
      </c>
      <c r="X360" t="str">
        <f t="shared" ca="1" si="266"/>
        <v>\\(\\quad 1割4分5厘 \\)</v>
      </c>
      <c r="Y360">
        <f t="shared" ca="1" si="267"/>
        <v>0.14500000000000002</v>
      </c>
      <c r="Z360" s="1">
        <f t="shared" ca="1" si="176"/>
        <v>1</v>
      </c>
      <c r="AA360" t="s">
        <v>273</v>
      </c>
      <c r="AB360" s="1">
        <f t="shared" ca="1" si="177"/>
        <v>4</v>
      </c>
      <c r="AC360" t="s">
        <v>272</v>
      </c>
      <c r="AD360" s="1">
        <f t="shared" ca="1" si="178"/>
        <v>5</v>
      </c>
      <c r="AE360" t="s">
        <v>271</v>
      </c>
      <c r="AF360">
        <f t="shared" ca="1" si="268"/>
        <v>1</v>
      </c>
      <c r="AG360" t="str">
        <f t="shared" ca="1" si="269"/>
        <v>割</v>
      </c>
      <c r="AH360">
        <f t="shared" ca="1" si="270"/>
        <v>4</v>
      </c>
      <c r="AI360" t="str">
        <f t="shared" ca="1" si="271"/>
        <v>分</v>
      </c>
      <c r="AJ360">
        <f t="shared" ca="1" si="272"/>
        <v>5</v>
      </c>
      <c r="AK360" t="str">
        <f t="shared" ca="1" si="273"/>
        <v>厘</v>
      </c>
    </row>
    <row r="361" spans="1:37" x14ac:dyDescent="0.55000000000000004">
      <c r="A361" s="51" t="s">
        <v>60</v>
      </c>
      <c r="B361" s="51"/>
      <c r="C361" s="50" t="s">
        <v>284</v>
      </c>
      <c r="D361" s="50" t="str">
        <f t="shared" ca="1" si="261"/>
        <v>\\(\\quad 38.7%を割合で表せ。 \\)</v>
      </c>
      <c r="E361" s="50" t="str">
        <f t="shared" ca="1" si="262"/>
        <v>\\(\\quad 3割8分7厘 \\)</v>
      </c>
      <c r="F361" s="50" t="s">
        <v>62</v>
      </c>
      <c r="G361" s="50"/>
      <c r="H361" s="50">
        <v>148</v>
      </c>
      <c r="I361" s="89" t="str">
        <f t="shared" ca="1" si="274"/>
        <v>INSERT INTO math(tangen,question,answer,editor,date,count) VALUES('m4100','\\(\\quad 38.7%を割合で表せ。 \\)','\\(\\quad 3割8分7厘 \\)','harazono',NOW(),0);</v>
      </c>
      <c r="J361" s="78" t="s">
        <v>229</v>
      </c>
      <c r="K361">
        <f ca="1">Y361*100</f>
        <v>38.70000000000001</v>
      </c>
      <c r="P361" t="s">
        <v>281</v>
      </c>
      <c r="Q361" t="s">
        <v>230</v>
      </c>
      <c r="S361" s="78" t="s">
        <v>229</v>
      </c>
      <c r="T361" s="1" t="str">
        <f t="shared" ca="1" si="264"/>
        <v>3割8分7厘</v>
      </c>
      <c r="V361" t="s">
        <v>230</v>
      </c>
      <c r="W361" t="str">
        <f t="shared" ca="1" si="265"/>
        <v>\\(\\quad 38.7%を割合で表せ。 \\)</v>
      </c>
      <c r="X361" t="str">
        <f t="shared" ca="1" si="266"/>
        <v>\\(\\quad 3割8分7厘 \\)</v>
      </c>
      <c r="Y361">
        <f t="shared" ca="1" si="267"/>
        <v>0.38700000000000007</v>
      </c>
      <c r="Z361" s="1">
        <f t="shared" ca="1" si="176"/>
        <v>3</v>
      </c>
      <c r="AA361" t="s">
        <v>273</v>
      </c>
      <c r="AB361" s="1">
        <f t="shared" ca="1" si="177"/>
        <v>8</v>
      </c>
      <c r="AC361" t="s">
        <v>272</v>
      </c>
      <c r="AD361" s="1">
        <f t="shared" ca="1" si="178"/>
        <v>7</v>
      </c>
      <c r="AE361" t="s">
        <v>271</v>
      </c>
      <c r="AF361">
        <f t="shared" ca="1" si="268"/>
        <v>3</v>
      </c>
      <c r="AG361" t="str">
        <f t="shared" ca="1" si="269"/>
        <v>割</v>
      </c>
      <c r="AH361">
        <f t="shared" ca="1" si="270"/>
        <v>8</v>
      </c>
      <c r="AI361" t="str">
        <f t="shared" ca="1" si="271"/>
        <v>分</v>
      </c>
      <c r="AJ361">
        <f t="shared" ca="1" si="272"/>
        <v>7</v>
      </c>
      <c r="AK361" t="str">
        <f t="shared" ca="1" si="273"/>
        <v>厘</v>
      </c>
    </row>
    <row r="362" spans="1:37" x14ac:dyDescent="0.55000000000000004">
      <c r="A362" s="51" t="s">
        <v>60</v>
      </c>
      <c r="B362" s="51"/>
      <c r="C362" s="50" t="s">
        <v>284</v>
      </c>
      <c r="D362" s="50" t="str">
        <f t="shared" ca="1" si="261"/>
        <v>\\(\\quad 9.6%を割合で表せ。 \\)</v>
      </c>
      <c r="E362" s="50" t="str">
        <f t="shared" ca="1" si="262"/>
        <v>\\(\\quad 9分6厘 \\)</v>
      </c>
      <c r="F362" s="50" t="s">
        <v>62</v>
      </c>
      <c r="G362" s="50"/>
      <c r="H362" s="50">
        <v>149</v>
      </c>
      <c r="I362" s="89" t="str">
        <f t="shared" ca="1" si="274"/>
        <v>INSERT INTO math(tangen,question,answer,editor,date,count) VALUES('m4100','\\(\\quad 9.6%を割合で表せ。 \\)','\\(\\quad 9分6厘 \\)','harazono',NOW(),0);</v>
      </c>
      <c r="J362" s="78" t="s">
        <v>229</v>
      </c>
      <c r="K362">
        <f ca="1">Y362*100</f>
        <v>9.6</v>
      </c>
      <c r="P362" t="s">
        <v>281</v>
      </c>
      <c r="Q362" t="s">
        <v>230</v>
      </c>
      <c r="S362" s="78" t="s">
        <v>229</v>
      </c>
      <c r="T362" s="1" t="str">
        <f t="shared" ca="1" si="264"/>
        <v>9分6厘</v>
      </c>
      <c r="V362" t="s">
        <v>230</v>
      </c>
      <c r="W362" t="str">
        <f t="shared" ca="1" si="265"/>
        <v>\\(\\quad 9.6%を割合で表せ。 \\)</v>
      </c>
      <c r="X362" t="str">
        <f t="shared" ca="1" si="266"/>
        <v>\\(\\quad 9分6厘 \\)</v>
      </c>
      <c r="Y362">
        <f t="shared" ca="1" si="267"/>
        <v>9.6000000000000002E-2</v>
      </c>
      <c r="Z362" s="1">
        <f t="shared" ca="1" si="176"/>
        <v>0</v>
      </c>
      <c r="AA362" t="s">
        <v>273</v>
      </c>
      <c r="AB362" s="1">
        <f t="shared" ca="1" si="177"/>
        <v>9</v>
      </c>
      <c r="AC362" t="s">
        <v>272</v>
      </c>
      <c r="AD362" s="1">
        <f t="shared" ca="1" si="178"/>
        <v>6</v>
      </c>
      <c r="AE362" t="s">
        <v>271</v>
      </c>
      <c r="AF362" t="str">
        <f t="shared" ca="1" si="268"/>
        <v/>
      </c>
      <c r="AG362" t="str">
        <f t="shared" ca="1" si="269"/>
        <v/>
      </c>
      <c r="AH362">
        <f t="shared" ca="1" si="270"/>
        <v>9</v>
      </c>
      <c r="AI362" t="str">
        <f t="shared" ca="1" si="271"/>
        <v>分</v>
      </c>
      <c r="AJ362">
        <f t="shared" ca="1" si="272"/>
        <v>6</v>
      </c>
      <c r="AK362" t="str">
        <f t="shared" ca="1" si="273"/>
        <v>厘</v>
      </c>
    </row>
    <row r="363" spans="1:37" x14ac:dyDescent="0.55000000000000004">
      <c r="A363" s="51" t="s">
        <v>60</v>
      </c>
      <c r="B363" s="51"/>
      <c r="C363" s="50" t="s">
        <v>284</v>
      </c>
      <c r="D363" s="50" t="str">
        <f t="shared" ca="1" si="261"/>
        <v>\\(\\quad 32.1%を割合で表せ。 \\)</v>
      </c>
      <c r="E363" s="50" t="str">
        <f t="shared" ca="1" si="262"/>
        <v>\\(\\quad 3割2分1厘 \\)</v>
      </c>
      <c r="F363" s="50" t="s">
        <v>62</v>
      </c>
      <c r="G363" s="50"/>
      <c r="H363" s="50">
        <v>150</v>
      </c>
      <c r="I363" s="89" t="str">
        <f t="shared" ca="1" si="274"/>
        <v>INSERT INTO math(tangen,question,answer,editor,date,count) VALUES('m4100','\\(\\quad 32.1%を割合で表せ。 \\)','\\(\\quad 3割2分1厘 \\)','harazono',NOW(),0);</v>
      </c>
      <c r="J363" s="78" t="s">
        <v>229</v>
      </c>
      <c r="K363">
        <f t="shared" ref="K363" ca="1" si="276">Y363*100</f>
        <v>32.100000000000009</v>
      </c>
      <c r="P363" t="s">
        <v>281</v>
      </c>
      <c r="Q363" t="s">
        <v>230</v>
      </c>
      <c r="S363" s="78" t="s">
        <v>229</v>
      </c>
      <c r="T363" s="1" t="str">
        <f t="shared" ca="1" si="264"/>
        <v>3割2分1厘</v>
      </c>
      <c r="V363" t="s">
        <v>230</v>
      </c>
      <c r="W363" t="str">
        <f t="shared" ca="1" si="265"/>
        <v>\\(\\quad 32.1%を割合で表せ。 \\)</v>
      </c>
      <c r="X363" t="str">
        <f t="shared" ca="1" si="266"/>
        <v>\\(\\quad 3割2分1厘 \\)</v>
      </c>
      <c r="Y363">
        <f t="shared" ca="1" si="267"/>
        <v>0.32100000000000006</v>
      </c>
      <c r="Z363" s="1">
        <f t="shared" ca="1" si="176"/>
        <v>3</v>
      </c>
      <c r="AA363" t="s">
        <v>273</v>
      </c>
      <c r="AB363" s="1">
        <f t="shared" ca="1" si="177"/>
        <v>2</v>
      </c>
      <c r="AC363" t="s">
        <v>272</v>
      </c>
      <c r="AD363" s="1">
        <f t="shared" ca="1" si="178"/>
        <v>1</v>
      </c>
      <c r="AE363" t="s">
        <v>271</v>
      </c>
      <c r="AF363">
        <f t="shared" ca="1" si="268"/>
        <v>3</v>
      </c>
      <c r="AG363" t="str">
        <f t="shared" ca="1" si="269"/>
        <v>割</v>
      </c>
      <c r="AH363">
        <f t="shared" ca="1" si="270"/>
        <v>2</v>
      </c>
      <c r="AI363" t="str">
        <f t="shared" ca="1" si="271"/>
        <v>分</v>
      </c>
      <c r="AJ363">
        <f t="shared" ca="1" si="272"/>
        <v>1</v>
      </c>
      <c r="AK363" t="str">
        <f t="shared" ca="1" si="273"/>
        <v>厘</v>
      </c>
    </row>
    <row r="364" spans="1:37" x14ac:dyDescent="0.55000000000000004">
      <c r="A364" s="51" t="s">
        <v>60</v>
      </c>
      <c r="B364" s="51"/>
      <c r="C364" s="50" t="s">
        <v>284</v>
      </c>
      <c r="D364" s="50" t="str">
        <f t="shared" ca="1" si="261"/>
        <v>\\(\\quad 8割6分5厘　を百分率で表せ。 \\)</v>
      </c>
      <c r="E364" s="50" t="str">
        <f t="shared" ca="1" si="262"/>
        <v>\\(\\quad 86.5% \\)</v>
      </c>
      <c r="F364" s="50" t="s">
        <v>62</v>
      </c>
      <c r="G364" s="50"/>
      <c r="H364" s="50">
        <v>152</v>
      </c>
      <c r="I364" s="89" t="str">
        <f t="shared" ca="1" si="274"/>
        <v>INSERT INTO math(tangen,question,answer,editor,date,count) VALUES('m4100','\\(\\quad 8割6分5厘　を百分率で表せ。 \\)','\\(\\quad 86.5% \\)','harazono',NOW(),0);</v>
      </c>
      <c r="J364" s="78" t="s">
        <v>229</v>
      </c>
      <c r="K364" s="1" t="str">
        <f ca="1">AF364&amp;AG364&amp;AH364&amp;AI364&amp;AJ364&amp;AK364</f>
        <v>8割6分5厘</v>
      </c>
      <c r="P364" t="s">
        <v>282</v>
      </c>
      <c r="Q364" t="s">
        <v>230</v>
      </c>
      <c r="S364" s="78" t="s">
        <v>229</v>
      </c>
      <c r="T364">
        <f ca="1">Y364*100</f>
        <v>86.500000000000014</v>
      </c>
      <c r="U364" t="s">
        <v>280</v>
      </c>
      <c r="V364" t="s">
        <v>230</v>
      </c>
      <c r="W364" t="str">
        <f t="shared" ca="1" si="265"/>
        <v>\\(\\quad 8割6分5厘　を百分率で表せ。 \\)</v>
      </c>
      <c r="X364" t="str">
        <f t="shared" ca="1" si="266"/>
        <v>\\(\\quad 86.5% \\)</v>
      </c>
      <c r="Y364">
        <f t="shared" ref="Y364" ca="1" si="277">Z364*0.1+AB364*0.01+AD364*0.001</f>
        <v>0.8650000000000001</v>
      </c>
      <c r="Z364" s="1">
        <f t="shared" ca="1" si="176"/>
        <v>8</v>
      </c>
      <c r="AA364" t="s">
        <v>273</v>
      </c>
      <c r="AB364" s="1">
        <f t="shared" ca="1" si="177"/>
        <v>6</v>
      </c>
      <c r="AC364" t="s">
        <v>272</v>
      </c>
      <c r="AD364" s="1">
        <f t="shared" ca="1" si="178"/>
        <v>5</v>
      </c>
      <c r="AE364" t="s">
        <v>271</v>
      </c>
      <c r="AF364">
        <f t="shared" ref="AF364" ca="1" si="278">IF(Z364=0,"",Z364)</f>
        <v>8</v>
      </c>
      <c r="AG364" t="str">
        <f t="shared" ref="AG364" ca="1" si="279">IF(Z364=0,"",AA364)</f>
        <v>割</v>
      </c>
      <c r="AH364">
        <f t="shared" ref="AH364" ca="1" si="280">IF(AB364=0,"",AB364)</f>
        <v>6</v>
      </c>
      <c r="AI364" t="str">
        <f t="shared" ref="AI364" ca="1" si="281">IF(AB364=0,"",AC364)</f>
        <v>分</v>
      </c>
      <c r="AJ364">
        <f t="shared" ref="AJ364" ca="1" si="282">IF(AD364=0,"",AD364)</f>
        <v>5</v>
      </c>
      <c r="AK364" t="str">
        <f t="shared" ref="AK364" ca="1" si="283">IF(AD364=0,"",AE364)</f>
        <v>厘</v>
      </c>
    </row>
    <row r="365" spans="1:37" x14ac:dyDescent="0.55000000000000004">
      <c r="A365" s="51" t="s">
        <v>60</v>
      </c>
      <c r="B365" s="51"/>
      <c r="C365" s="50" t="s">
        <v>284</v>
      </c>
      <c r="D365" s="50" t="str">
        <f t="shared" ca="1" si="261"/>
        <v>\\(\\quad 3割6分3厘　を百分率で表せ。 \\)</v>
      </c>
      <c r="E365" s="50" t="str">
        <f t="shared" ca="1" si="262"/>
        <v>\\(\\quad 36.3% \\)</v>
      </c>
      <c r="F365" s="50" t="s">
        <v>62</v>
      </c>
      <c r="G365" s="50"/>
      <c r="H365" s="50">
        <v>153</v>
      </c>
      <c r="I365" s="89" t="str">
        <f t="shared" ca="1" si="274"/>
        <v>INSERT INTO math(tangen,question,answer,editor,date,count) VALUES('m4100','\\(\\quad 3割6分3厘　を百分率で表せ。 \\)','\\(\\quad 36.3% \\)','harazono',NOW(),0);</v>
      </c>
      <c r="J365" s="78" t="s">
        <v>229</v>
      </c>
      <c r="K365" s="1" t="str">
        <f t="shared" ref="K365:K394" ca="1" si="284">AF365&amp;AG365&amp;AH365&amp;AI365&amp;AJ365&amp;AK365</f>
        <v>3割6分3厘</v>
      </c>
      <c r="P365" t="s">
        <v>282</v>
      </c>
      <c r="Q365" t="s">
        <v>230</v>
      </c>
      <c r="S365" s="78" t="s">
        <v>229</v>
      </c>
      <c r="T365">
        <f t="shared" ref="T365:T394" ca="1" si="285">Y365*100</f>
        <v>36.300000000000004</v>
      </c>
      <c r="U365" t="s">
        <v>280</v>
      </c>
      <c r="V365" t="s">
        <v>230</v>
      </c>
      <c r="W365" t="str">
        <f t="shared" ref="W365:W394" ca="1" si="286">J365&amp;K365&amp;L365&amp;M365&amp;N365&amp;P365&amp;Q365</f>
        <v>\\(\\quad 3割6分3厘　を百分率で表せ。 \\)</v>
      </c>
      <c r="X365" t="str">
        <f t="shared" ref="X365:X394" ca="1" si="287">S365&amp;T365&amp;U365&amp;V365</f>
        <v>\\(\\quad 36.3% \\)</v>
      </c>
      <c r="Y365">
        <f t="shared" ref="Y365:Y394" ca="1" si="288">Z365*0.1+AB365*0.01+AD365*0.001</f>
        <v>0.36300000000000004</v>
      </c>
      <c r="Z365" s="1">
        <f t="shared" ca="1" si="176"/>
        <v>3</v>
      </c>
      <c r="AA365" t="s">
        <v>273</v>
      </c>
      <c r="AB365" s="1">
        <f t="shared" ca="1" si="177"/>
        <v>6</v>
      </c>
      <c r="AC365" t="s">
        <v>272</v>
      </c>
      <c r="AD365" s="1">
        <f t="shared" ca="1" si="178"/>
        <v>3</v>
      </c>
      <c r="AE365" t="s">
        <v>271</v>
      </c>
      <c r="AF365">
        <f t="shared" ref="AF365:AF394" ca="1" si="289">IF(Z365=0,"",Z365)</f>
        <v>3</v>
      </c>
      <c r="AG365" t="str">
        <f t="shared" ref="AG365:AG394" ca="1" si="290">IF(Z365=0,"",AA365)</f>
        <v>割</v>
      </c>
      <c r="AH365">
        <f t="shared" ref="AH365:AH394" ca="1" si="291">IF(AB365=0,"",AB365)</f>
        <v>6</v>
      </c>
      <c r="AI365" t="str">
        <f t="shared" ref="AI365:AI394" ca="1" si="292">IF(AB365=0,"",AC365)</f>
        <v>分</v>
      </c>
      <c r="AJ365">
        <f t="shared" ref="AJ365:AJ394" ca="1" si="293">IF(AD365=0,"",AD365)</f>
        <v>3</v>
      </c>
      <c r="AK365" t="str">
        <f t="shared" ref="AK365:AK394" ca="1" si="294">IF(AD365=0,"",AE365)</f>
        <v>厘</v>
      </c>
    </row>
    <row r="366" spans="1:37" x14ac:dyDescent="0.55000000000000004">
      <c r="A366" s="51" t="s">
        <v>60</v>
      </c>
      <c r="B366" s="51"/>
      <c r="C366" s="50" t="s">
        <v>284</v>
      </c>
      <c r="D366" s="50" t="str">
        <f t="shared" ca="1" si="261"/>
        <v>\\(\\quad 8割8分2厘　を百分率で表せ。 \\)</v>
      </c>
      <c r="E366" s="50" t="str">
        <f t="shared" ca="1" si="262"/>
        <v>\\(\\quad 88.2% \\)</v>
      </c>
      <c r="F366" s="50" t="s">
        <v>62</v>
      </c>
      <c r="G366" s="50"/>
      <c r="H366" s="50">
        <v>154</v>
      </c>
      <c r="I366" s="89" t="str">
        <f t="shared" ca="1" si="274"/>
        <v>INSERT INTO math(tangen,question,answer,editor,date,count) VALUES('m4100','\\(\\quad 8割8分2厘　を百分率で表せ。 \\)','\\(\\quad 88.2% \\)','harazono',NOW(),0);</v>
      </c>
      <c r="J366" s="78" t="s">
        <v>229</v>
      </c>
      <c r="K366" s="1" t="str">
        <f t="shared" ca="1" si="284"/>
        <v>8割8分2厘</v>
      </c>
      <c r="P366" t="s">
        <v>282</v>
      </c>
      <c r="Q366" t="s">
        <v>230</v>
      </c>
      <c r="S366" s="78" t="s">
        <v>229</v>
      </c>
      <c r="T366">
        <f t="shared" ca="1" si="285"/>
        <v>88.2</v>
      </c>
      <c r="U366" t="s">
        <v>280</v>
      </c>
      <c r="V366" t="s">
        <v>230</v>
      </c>
      <c r="W366" t="str">
        <f t="shared" ca="1" si="286"/>
        <v>\\(\\quad 8割8分2厘　を百分率で表せ。 \\)</v>
      </c>
      <c r="X366" t="str">
        <f t="shared" ca="1" si="287"/>
        <v>\\(\\quad 88.2% \\)</v>
      </c>
      <c r="Y366">
        <f t="shared" ca="1" si="288"/>
        <v>0.88200000000000001</v>
      </c>
      <c r="Z366" s="1">
        <f t="shared" ref="Z366:Z396" ca="1" si="295">RANDBETWEEN(0,9)</f>
        <v>8</v>
      </c>
      <c r="AA366" t="s">
        <v>273</v>
      </c>
      <c r="AB366" s="1">
        <f t="shared" ref="AB366:AB396" ca="1" si="296">RANDBETWEEN(0,9)</f>
        <v>8</v>
      </c>
      <c r="AC366" t="s">
        <v>272</v>
      </c>
      <c r="AD366" s="1">
        <f t="shared" ref="AD366:AD396" ca="1" si="297">RANDBETWEEN(0,9)</f>
        <v>2</v>
      </c>
      <c r="AE366" t="s">
        <v>271</v>
      </c>
      <c r="AF366">
        <f t="shared" ca="1" si="289"/>
        <v>8</v>
      </c>
      <c r="AG366" t="str">
        <f t="shared" ca="1" si="290"/>
        <v>割</v>
      </c>
      <c r="AH366">
        <f t="shared" ca="1" si="291"/>
        <v>8</v>
      </c>
      <c r="AI366" t="str">
        <f t="shared" ca="1" si="292"/>
        <v>分</v>
      </c>
      <c r="AJ366">
        <f t="shared" ca="1" si="293"/>
        <v>2</v>
      </c>
      <c r="AK366" t="str">
        <f t="shared" ca="1" si="294"/>
        <v>厘</v>
      </c>
    </row>
    <row r="367" spans="1:37" x14ac:dyDescent="0.55000000000000004">
      <c r="A367" s="51" t="s">
        <v>60</v>
      </c>
      <c r="B367" s="51"/>
      <c r="C367" s="50" t="s">
        <v>284</v>
      </c>
      <c r="D367" s="50" t="str">
        <f t="shared" ca="1" si="261"/>
        <v>\\(\\quad 7厘　を百分率で表せ。 \\)</v>
      </c>
      <c r="E367" s="50" t="str">
        <f t="shared" ca="1" si="262"/>
        <v>\\(\\quad 0.7% \\)</v>
      </c>
      <c r="F367" s="50" t="s">
        <v>62</v>
      </c>
      <c r="G367" s="50"/>
      <c r="H367" s="50">
        <v>155</v>
      </c>
      <c r="I367" s="89" t="str">
        <f t="shared" ca="1" si="274"/>
        <v>INSERT INTO math(tangen,question,answer,editor,date,count) VALUES('m4100','\\(\\quad 7厘　を百分率で表せ。 \\)','\\(\\quad 0.7% \\)','harazono',NOW(),0);</v>
      </c>
      <c r="J367" s="78" t="s">
        <v>229</v>
      </c>
      <c r="K367" s="1" t="str">
        <f t="shared" ca="1" si="284"/>
        <v>7厘</v>
      </c>
      <c r="P367" t="s">
        <v>282</v>
      </c>
      <c r="Q367" t="s">
        <v>230</v>
      </c>
      <c r="S367" s="78" t="s">
        <v>229</v>
      </c>
      <c r="T367">
        <f t="shared" ca="1" si="285"/>
        <v>0.70000000000000007</v>
      </c>
      <c r="U367" t="s">
        <v>280</v>
      </c>
      <c r="V367" t="s">
        <v>230</v>
      </c>
      <c r="W367" t="str">
        <f t="shared" ca="1" si="286"/>
        <v>\\(\\quad 7厘　を百分率で表せ。 \\)</v>
      </c>
      <c r="X367" t="str">
        <f t="shared" ca="1" si="287"/>
        <v>\\(\\quad 0.7% \\)</v>
      </c>
      <c r="Y367">
        <f t="shared" ca="1" si="288"/>
        <v>7.0000000000000001E-3</v>
      </c>
      <c r="Z367" s="1">
        <f t="shared" ca="1" si="295"/>
        <v>0</v>
      </c>
      <c r="AA367" t="s">
        <v>273</v>
      </c>
      <c r="AB367" s="1">
        <f t="shared" ca="1" si="296"/>
        <v>0</v>
      </c>
      <c r="AC367" t="s">
        <v>272</v>
      </c>
      <c r="AD367" s="1">
        <f t="shared" ca="1" si="297"/>
        <v>7</v>
      </c>
      <c r="AE367" t="s">
        <v>271</v>
      </c>
      <c r="AF367" t="str">
        <f t="shared" ca="1" si="289"/>
        <v/>
      </c>
      <c r="AG367" t="str">
        <f t="shared" ca="1" si="290"/>
        <v/>
      </c>
      <c r="AH367" t="str">
        <f t="shared" ca="1" si="291"/>
        <v/>
      </c>
      <c r="AI367" t="str">
        <f t="shared" ca="1" si="292"/>
        <v/>
      </c>
      <c r="AJ367">
        <f t="shared" ca="1" si="293"/>
        <v>7</v>
      </c>
      <c r="AK367" t="str">
        <f t="shared" ca="1" si="294"/>
        <v>厘</v>
      </c>
    </row>
    <row r="368" spans="1:37" x14ac:dyDescent="0.55000000000000004">
      <c r="A368" s="51" t="s">
        <v>60</v>
      </c>
      <c r="B368" s="51"/>
      <c r="C368" s="50" t="s">
        <v>284</v>
      </c>
      <c r="D368" s="50" t="str">
        <f t="shared" ca="1" si="261"/>
        <v>\\(\\quad 9割9厘　を百分率で表せ。 \\)</v>
      </c>
      <c r="E368" s="50" t="str">
        <f t="shared" ca="1" si="262"/>
        <v>\\(\\quad 90.9% \\)</v>
      </c>
      <c r="F368" s="50" t="s">
        <v>62</v>
      </c>
      <c r="G368" s="50"/>
      <c r="H368" s="50">
        <v>156</v>
      </c>
      <c r="I368" s="89" t="str">
        <f t="shared" ca="1" si="274"/>
        <v>INSERT INTO math(tangen,question,answer,editor,date,count) VALUES('m4100','\\(\\quad 9割9厘　を百分率で表せ。 \\)','\\(\\quad 90.9% \\)','harazono',NOW(),0);</v>
      </c>
      <c r="J368" s="78" t="s">
        <v>229</v>
      </c>
      <c r="K368" s="1" t="str">
        <f t="shared" ca="1" si="284"/>
        <v>9割9厘</v>
      </c>
      <c r="P368" t="s">
        <v>282</v>
      </c>
      <c r="Q368" t="s">
        <v>230</v>
      </c>
      <c r="S368" s="78" t="s">
        <v>229</v>
      </c>
      <c r="T368">
        <f t="shared" ca="1" si="285"/>
        <v>90.9</v>
      </c>
      <c r="U368" t="s">
        <v>280</v>
      </c>
      <c r="V368" t="s">
        <v>230</v>
      </c>
      <c r="W368" t="str">
        <f t="shared" ca="1" si="286"/>
        <v>\\(\\quad 9割9厘　を百分率で表せ。 \\)</v>
      </c>
      <c r="X368" t="str">
        <f t="shared" ca="1" si="287"/>
        <v>\\(\\quad 90.9% \\)</v>
      </c>
      <c r="Y368">
        <f t="shared" ca="1" si="288"/>
        <v>0.90900000000000003</v>
      </c>
      <c r="Z368" s="1">
        <f t="shared" ca="1" si="295"/>
        <v>9</v>
      </c>
      <c r="AA368" t="s">
        <v>273</v>
      </c>
      <c r="AB368" s="1">
        <f t="shared" ca="1" si="296"/>
        <v>0</v>
      </c>
      <c r="AC368" t="s">
        <v>272</v>
      </c>
      <c r="AD368" s="1">
        <f t="shared" ca="1" si="297"/>
        <v>9</v>
      </c>
      <c r="AE368" t="s">
        <v>271</v>
      </c>
      <c r="AF368">
        <f t="shared" ca="1" si="289"/>
        <v>9</v>
      </c>
      <c r="AG368" t="str">
        <f t="shared" ca="1" si="290"/>
        <v>割</v>
      </c>
      <c r="AH368" t="str">
        <f t="shared" ca="1" si="291"/>
        <v/>
      </c>
      <c r="AI368" t="str">
        <f t="shared" ca="1" si="292"/>
        <v/>
      </c>
      <c r="AJ368">
        <f t="shared" ca="1" si="293"/>
        <v>9</v>
      </c>
      <c r="AK368" t="str">
        <f t="shared" ca="1" si="294"/>
        <v>厘</v>
      </c>
    </row>
    <row r="369" spans="1:37" x14ac:dyDescent="0.55000000000000004">
      <c r="A369" s="51" t="s">
        <v>60</v>
      </c>
      <c r="B369" s="51"/>
      <c r="C369" s="50" t="s">
        <v>284</v>
      </c>
      <c r="D369" s="50" t="str">
        <f t="shared" ca="1" si="261"/>
        <v>\\(\\quad 1割3分4厘　を百分率で表せ。 \\)</v>
      </c>
      <c r="E369" s="50" t="str">
        <f t="shared" ca="1" si="262"/>
        <v>\\(\\quad 13.4% \\)</v>
      </c>
      <c r="F369" s="50" t="s">
        <v>62</v>
      </c>
      <c r="G369" s="50"/>
      <c r="H369" s="50">
        <v>157</v>
      </c>
      <c r="I369" s="89" t="str">
        <f t="shared" ca="1" si="274"/>
        <v>INSERT INTO math(tangen,question,answer,editor,date,count) VALUES('m4100','\\(\\quad 1割3分4厘　を百分率で表せ。 \\)','\\(\\quad 13.4% \\)','harazono',NOW(),0);</v>
      </c>
      <c r="J369" s="78" t="s">
        <v>229</v>
      </c>
      <c r="K369" s="1" t="str">
        <f t="shared" ca="1" si="284"/>
        <v>1割3分4厘</v>
      </c>
      <c r="P369" t="s">
        <v>282</v>
      </c>
      <c r="Q369" t="s">
        <v>230</v>
      </c>
      <c r="S369" s="78" t="s">
        <v>229</v>
      </c>
      <c r="T369">
        <f t="shared" ca="1" si="285"/>
        <v>13.4</v>
      </c>
      <c r="U369" t="s">
        <v>280</v>
      </c>
      <c r="V369" t="s">
        <v>230</v>
      </c>
      <c r="W369" t="str">
        <f t="shared" ca="1" si="286"/>
        <v>\\(\\quad 1割3分4厘　を百分率で表せ。 \\)</v>
      </c>
      <c r="X369" t="str">
        <f t="shared" ca="1" si="287"/>
        <v>\\(\\quad 13.4% \\)</v>
      </c>
      <c r="Y369">
        <f t="shared" ca="1" si="288"/>
        <v>0.13400000000000001</v>
      </c>
      <c r="Z369" s="1">
        <f t="shared" ca="1" si="295"/>
        <v>1</v>
      </c>
      <c r="AA369" t="s">
        <v>273</v>
      </c>
      <c r="AB369" s="1">
        <f t="shared" ca="1" si="296"/>
        <v>3</v>
      </c>
      <c r="AC369" t="s">
        <v>272</v>
      </c>
      <c r="AD369" s="1">
        <f t="shared" ca="1" si="297"/>
        <v>4</v>
      </c>
      <c r="AE369" t="s">
        <v>271</v>
      </c>
      <c r="AF369">
        <f t="shared" ca="1" si="289"/>
        <v>1</v>
      </c>
      <c r="AG369" t="str">
        <f t="shared" ca="1" si="290"/>
        <v>割</v>
      </c>
      <c r="AH369">
        <f t="shared" ca="1" si="291"/>
        <v>3</v>
      </c>
      <c r="AI369" t="str">
        <f t="shared" ca="1" si="292"/>
        <v>分</v>
      </c>
      <c r="AJ369">
        <f t="shared" ca="1" si="293"/>
        <v>4</v>
      </c>
      <c r="AK369" t="str">
        <f t="shared" ca="1" si="294"/>
        <v>厘</v>
      </c>
    </row>
    <row r="370" spans="1:37" x14ac:dyDescent="0.55000000000000004">
      <c r="A370" s="51" t="s">
        <v>60</v>
      </c>
      <c r="B370" s="51"/>
      <c r="C370" s="50" t="s">
        <v>284</v>
      </c>
      <c r="D370" s="50" t="str">
        <f t="shared" ca="1" si="261"/>
        <v>\\(\\quad 1割5分9厘　を百分率で表せ。 \\)</v>
      </c>
      <c r="E370" s="50" t="str">
        <f t="shared" ca="1" si="262"/>
        <v>\\(\\quad 15.9% \\)</v>
      </c>
      <c r="F370" s="50" t="s">
        <v>62</v>
      </c>
      <c r="G370" s="50"/>
      <c r="H370" s="50">
        <v>158</v>
      </c>
      <c r="I370" s="89" t="str">
        <f t="shared" ca="1" si="274"/>
        <v>INSERT INTO math(tangen,question,answer,editor,date,count) VALUES('m4100','\\(\\quad 1割5分9厘　を百分率で表せ。 \\)','\\(\\quad 15.9% \\)','harazono',NOW(),0);</v>
      </c>
      <c r="J370" s="78" t="s">
        <v>229</v>
      </c>
      <c r="K370" s="1" t="str">
        <f t="shared" ca="1" si="284"/>
        <v>1割5分9厘</v>
      </c>
      <c r="P370" t="s">
        <v>282</v>
      </c>
      <c r="Q370" t="s">
        <v>230</v>
      </c>
      <c r="S370" s="78" t="s">
        <v>229</v>
      </c>
      <c r="T370">
        <f t="shared" ca="1" si="285"/>
        <v>15.900000000000002</v>
      </c>
      <c r="U370" t="s">
        <v>280</v>
      </c>
      <c r="V370" t="s">
        <v>230</v>
      </c>
      <c r="W370" t="str">
        <f t="shared" ca="1" si="286"/>
        <v>\\(\\quad 1割5分9厘　を百分率で表せ。 \\)</v>
      </c>
      <c r="X370" t="str">
        <f t="shared" ca="1" si="287"/>
        <v>\\(\\quad 15.9% \\)</v>
      </c>
      <c r="Y370">
        <f t="shared" ca="1" si="288"/>
        <v>0.15900000000000003</v>
      </c>
      <c r="Z370" s="1">
        <f t="shared" ca="1" si="295"/>
        <v>1</v>
      </c>
      <c r="AA370" t="s">
        <v>273</v>
      </c>
      <c r="AB370" s="1">
        <f t="shared" ca="1" si="296"/>
        <v>5</v>
      </c>
      <c r="AC370" t="s">
        <v>272</v>
      </c>
      <c r="AD370" s="1">
        <f t="shared" ca="1" si="297"/>
        <v>9</v>
      </c>
      <c r="AE370" t="s">
        <v>271</v>
      </c>
      <c r="AF370">
        <f t="shared" ca="1" si="289"/>
        <v>1</v>
      </c>
      <c r="AG370" t="str">
        <f t="shared" ca="1" si="290"/>
        <v>割</v>
      </c>
      <c r="AH370">
        <f t="shared" ca="1" si="291"/>
        <v>5</v>
      </c>
      <c r="AI370" t="str">
        <f t="shared" ca="1" si="292"/>
        <v>分</v>
      </c>
      <c r="AJ370">
        <f t="shared" ca="1" si="293"/>
        <v>9</v>
      </c>
      <c r="AK370" t="str">
        <f t="shared" ca="1" si="294"/>
        <v>厘</v>
      </c>
    </row>
    <row r="371" spans="1:37" x14ac:dyDescent="0.55000000000000004">
      <c r="A371" s="51" t="s">
        <v>60</v>
      </c>
      <c r="B371" s="51"/>
      <c r="C371" s="50" t="s">
        <v>284</v>
      </c>
      <c r="D371" s="50" t="str">
        <f t="shared" ca="1" si="261"/>
        <v>\\(\\quad 1割1分9厘　を百分率で表せ。 \\)</v>
      </c>
      <c r="E371" s="50" t="str">
        <f t="shared" ca="1" si="262"/>
        <v>\\(\\quad 11.9% \\)</v>
      </c>
      <c r="F371" s="50" t="s">
        <v>62</v>
      </c>
      <c r="G371" s="50"/>
      <c r="H371" s="50">
        <v>159</v>
      </c>
      <c r="I371" s="89" t="str">
        <f t="shared" ca="1" si="274"/>
        <v>INSERT INTO math(tangen,question,answer,editor,date,count) VALUES('m4100','\\(\\quad 1割1分9厘　を百分率で表せ。 \\)','\\(\\quad 11.9% \\)','harazono',NOW(),0);</v>
      </c>
      <c r="J371" s="78" t="s">
        <v>229</v>
      </c>
      <c r="K371" s="1" t="str">
        <f t="shared" ca="1" si="284"/>
        <v>1割1分9厘</v>
      </c>
      <c r="P371" t="s">
        <v>282</v>
      </c>
      <c r="Q371" t="s">
        <v>230</v>
      </c>
      <c r="S371" s="78" t="s">
        <v>229</v>
      </c>
      <c r="T371">
        <f t="shared" ca="1" si="285"/>
        <v>11.899999999999999</v>
      </c>
      <c r="U371" t="s">
        <v>280</v>
      </c>
      <c r="V371" t="s">
        <v>230</v>
      </c>
      <c r="W371" t="str">
        <f t="shared" ca="1" si="286"/>
        <v>\\(\\quad 1割1分9厘　を百分率で表せ。 \\)</v>
      </c>
      <c r="X371" t="str">
        <f t="shared" ca="1" si="287"/>
        <v>\\(\\quad 11.9% \\)</v>
      </c>
      <c r="Y371">
        <f t="shared" ca="1" si="288"/>
        <v>0.11899999999999999</v>
      </c>
      <c r="Z371" s="1">
        <f t="shared" ca="1" si="295"/>
        <v>1</v>
      </c>
      <c r="AA371" t="s">
        <v>273</v>
      </c>
      <c r="AB371" s="1">
        <f t="shared" ca="1" si="296"/>
        <v>1</v>
      </c>
      <c r="AC371" t="s">
        <v>272</v>
      </c>
      <c r="AD371" s="1">
        <f t="shared" ca="1" si="297"/>
        <v>9</v>
      </c>
      <c r="AE371" t="s">
        <v>271</v>
      </c>
      <c r="AF371">
        <f t="shared" ca="1" si="289"/>
        <v>1</v>
      </c>
      <c r="AG371" t="str">
        <f t="shared" ca="1" si="290"/>
        <v>割</v>
      </c>
      <c r="AH371">
        <f t="shared" ca="1" si="291"/>
        <v>1</v>
      </c>
      <c r="AI371" t="str">
        <f t="shared" ca="1" si="292"/>
        <v>分</v>
      </c>
      <c r="AJ371">
        <f t="shared" ca="1" si="293"/>
        <v>9</v>
      </c>
      <c r="AK371" t="str">
        <f t="shared" ca="1" si="294"/>
        <v>厘</v>
      </c>
    </row>
    <row r="372" spans="1:37" x14ac:dyDescent="0.55000000000000004">
      <c r="A372" s="51" t="s">
        <v>60</v>
      </c>
      <c r="B372" s="51"/>
      <c r="C372" s="50" t="s">
        <v>284</v>
      </c>
      <c r="D372" s="50" t="str">
        <f t="shared" ca="1" si="261"/>
        <v>\\(\\quad 2割7分3厘　を百分率で表せ。 \\)</v>
      </c>
      <c r="E372" s="50" t="str">
        <f t="shared" ca="1" si="262"/>
        <v>\\(\\quad 27.3% \\)</v>
      </c>
      <c r="F372" s="50" t="s">
        <v>62</v>
      </c>
      <c r="G372" s="50"/>
      <c r="H372" s="50">
        <v>160</v>
      </c>
      <c r="I372" s="89" t="str">
        <f t="shared" ca="1" si="274"/>
        <v>INSERT INTO math(tangen,question,answer,editor,date,count) VALUES('m4100','\\(\\quad 2割7分3厘　を百分率で表せ。 \\)','\\(\\quad 27.3% \\)','harazono',NOW(),0);</v>
      </c>
      <c r="J372" s="78" t="s">
        <v>229</v>
      </c>
      <c r="K372" s="1" t="str">
        <f t="shared" ca="1" si="284"/>
        <v>2割7分3厘</v>
      </c>
      <c r="P372" t="s">
        <v>282</v>
      </c>
      <c r="Q372" t="s">
        <v>230</v>
      </c>
      <c r="S372" s="78" t="s">
        <v>229</v>
      </c>
      <c r="T372">
        <f t="shared" ca="1" si="285"/>
        <v>27.3</v>
      </c>
      <c r="U372" t="s">
        <v>280</v>
      </c>
      <c r="V372" t="s">
        <v>230</v>
      </c>
      <c r="W372" t="str">
        <f t="shared" ca="1" si="286"/>
        <v>\\(\\quad 2割7分3厘　を百分率で表せ。 \\)</v>
      </c>
      <c r="X372" t="str">
        <f t="shared" ca="1" si="287"/>
        <v>\\(\\quad 27.3% \\)</v>
      </c>
      <c r="Y372">
        <f t="shared" ca="1" si="288"/>
        <v>0.27300000000000002</v>
      </c>
      <c r="Z372" s="1">
        <f t="shared" ca="1" si="295"/>
        <v>2</v>
      </c>
      <c r="AA372" t="s">
        <v>273</v>
      </c>
      <c r="AB372" s="1">
        <f t="shared" ca="1" si="296"/>
        <v>7</v>
      </c>
      <c r="AC372" t="s">
        <v>272</v>
      </c>
      <c r="AD372" s="1">
        <f t="shared" ca="1" si="297"/>
        <v>3</v>
      </c>
      <c r="AE372" t="s">
        <v>271</v>
      </c>
      <c r="AF372">
        <f t="shared" ca="1" si="289"/>
        <v>2</v>
      </c>
      <c r="AG372" t="str">
        <f t="shared" ca="1" si="290"/>
        <v>割</v>
      </c>
      <c r="AH372">
        <f t="shared" ca="1" si="291"/>
        <v>7</v>
      </c>
      <c r="AI372" t="str">
        <f t="shared" ca="1" si="292"/>
        <v>分</v>
      </c>
      <c r="AJ372">
        <f t="shared" ca="1" si="293"/>
        <v>3</v>
      </c>
      <c r="AK372" t="str">
        <f t="shared" ca="1" si="294"/>
        <v>厘</v>
      </c>
    </row>
    <row r="373" spans="1:37" x14ac:dyDescent="0.55000000000000004">
      <c r="A373" s="51" t="s">
        <v>60</v>
      </c>
      <c r="B373" s="51"/>
      <c r="C373" s="50" t="s">
        <v>284</v>
      </c>
      <c r="D373" s="50" t="str">
        <f t="shared" ca="1" si="261"/>
        <v>\\(\\quad 2割2分2厘　を百分率で表せ。 \\)</v>
      </c>
      <c r="E373" s="50" t="str">
        <f t="shared" ca="1" si="262"/>
        <v>\\(\\quad 22.2% \\)</v>
      </c>
      <c r="F373" s="50" t="s">
        <v>62</v>
      </c>
      <c r="G373" s="50"/>
      <c r="H373" s="50">
        <v>161</v>
      </c>
      <c r="I373" s="89" t="str">
        <f t="shared" ca="1" si="274"/>
        <v>INSERT INTO math(tangen,question,answer,editor,date,count) VALUES('m4100','\\(\\quad 2割2分2厘　を百分率で表せ。 \\)','\\(\\quad 22.2% \\)','harazono',NOW(),0);</v>
      </c>
      <c r="J373" s="78" t="s">
        <v>229</v>
      </c>
      <c r="K373" s="1" t="str">
        <f t="shared" ca="1" si="284"/>
        <v>2割2分2厘</v>
      </c>
      <c r="P373" t="s">
        <v>282</v>
      </c>
      <c r="Q373" t="s">
        <v>230</v>
      </c>
      <c r="S373" s="78" t="s">
        <v>229</v>
      </c>
      <c r="T373">
        <f t="shared" ca="1" si="285"/>
        <v>22.2</v>
      </c>
      <c r="U373" t="s">
        <v>280</v>
      </c>
      <c r="V373" t="s">
        <v>230</v>
      </c>
      <c r="W373" t="str">
        <f t="shared" ca="1" si="286"/>
        <v>\\(\\quad 2割2分2厘　を百分率で表せ。 \\)</v>
      </c>
      <c r="X373" t="str">
        <f t="shared" ca="1" si="287"/>
        <v>\\(\\quad 22.2% \\)</v>
      </c>
      <c r="Y373">
        <f t="shared" ca="1" si="288"/>
        <v>0.222</v>
      </c>
      <c r="Z373" s="1">
        <f t="shared" ca="1" si="295"/>
        <v>2</v>
      </c>
      <c r="AA373" t="s">
        <v>273</v>
      </c>
      <c r="AB373" s="1">
        <f t="shared" ca="1" si="296"/>
        <v>2</v>
      </c>
      <c r="AC373" t="s">
        <v>272</v>
      </c>
      <c r="AD373" s="1">
        <f t="shared" ca="1" si="297"/>
        <v>2</v>
      </c>
      <c r="AE373" t="s">
        <v>271</v>
      </c>
      <c r="AF373">
        <f t="shared" ca="1" si="289"/>
        <v>2</v>
      </c>
      <c r="AG373" t="str">
        <f t="shared" ca="1" si="290"/>
        <v>割</v>
      </c>
      <c r="AH373">
        <f t="shared" ca="1" si="291"/>
        <v>2</v>
      </c>
      <c r="AI373" t="str">
        <f t="shared" ca="1" si="292"/>
        <v>分</v>
      </c>
      <c r="AJ373">
        <f t="shared" ca="1" si="293"/>
        <v>2</v>
      </c>
      <c r="AK373" t="str">
        <f t="shared" ca="1" si="294"/>
        <v>厘</v>
      </c>
    </row>
    <row r="374" spans="1:37" x14ac:dyDescent="0.55000000000000004">
      <c r="A374" s="51" t="s">
        <v>60</v>
      </c>
      <c r="B374" s="51"/>
      <c r="C374" s="50" t="s">
        <v>284</v>
      </c>
      <c r="D374" s="50" t="str">
        <f t="shared" ca="1" si="261"/>
        <v>\\(\\quad 6割4厘　を百分率で表せ。 \\)</v>
      </c>
      <c r="E374" s="50" t="str">
        <f t="shared" ca="1" si="262"/>
        <v>\\(\\quad 60.4% \\)</v>
      </c>
      <c r="F374" s="50" t="s">
        <v>62</v>
      </c>
      <c r="G374" s="50"/>
      <c r="H374" s="50">
        <v>162</v>
      </c>
      <c r="I374" s="89" t="str">
        <f t="shared" ca="1" si="274"/>
        <v>INSERT INTO math(tangen,question,answer,editor,date,count) VALUES('m4100','\\(\\quad 6割4厘　を百分率で表せ。 \\)','\\(\\quad 60.4% \\)','harazono',NOW(),0);</v>
      </c>
      <c r="J374" s="78" t="s">
        <v>229</v>
      </c>
      <c r="K374" s="1" t="str">
        <f t="shared" ca="1" si="284"/>
        <v>6割4厘</v>
      </c>
      <c r="P374" t="s">
        <v>282</v>
      </c>
      <c r="Q374" t="s">
        <v>230</v>
      </c>
      <c r="S374" s="78" t="s">
        <v>229</v>
      </c>
      <c r="T374">
        <f t="shared" ca="1" si="285"/>
        <v>60.400000000000006</v>
      </c>
      <c r="U374" t="s">
        <v>280</v>
      </c>
      <c r="V374" t="s">
        <v>230</v>
      </c>
      <c r="W374" t="str">
        <f t="shared" ca="1" si="286"/>
        <v>\\(\\quad 6割4厘　を百分率で表せ。 \\)</v>
      </c>
      <c r="X374" t="str">
        <f t="shared" ca="1" si="287"/>
        <v>\\(\\quad 60.4% \\)</v>
      </c>
      <c r="Y374">
        <f t="shared" ca="1" si="288"/>
        <v>0.60400000000000009</v>
      </c>
      <c r="Z374" s="1">
        <f t="shared" ca="1" si="295"/>
        <v>6</v>
      </c>
      <c r="AA374" t="s">
        <v>273</v>
      </c>
      <c r="AB374" s="1">
        <f t="shared" ca="1" si="296"/>
        <v>0</v>
      </c>
      <c r="AC374" t="s">
        <v>272</v>
      </c>
      <c r="AD374" s="1">
        <f t="shared" ca="1" si="297"/>
        <v>4</v>
      </c>
      <c r="AE374" t="s">
        <v>271</v>
      </c>
      <c r="AF374">
        <f t="shared" ca="1" si="289"/>
        <v>6</v>
      </c>
      <c r="AG374" t="str">
        <f t="shared" ca="1" si="290"/>
        <v>割</v>
      </c>
      <c r="AH374" t="str">
        <f t="shared" ca="1" si="291"/>
        <v/>
      </c>
      <c r="AI374" t="str">
        <f t="shared" ca="1" si="292"/>
        <v/>
      </c>
      <c r="AJ374">
        <f t="shared" ca="1" si="293"/>
        <v>4</v>
      </c>
      <c r="AK374" t="str">
        <f t="shared" ca="1" si="294"/>
        <v>厘</v>
      </c>
    </row>
    <row r="375" spans="1:37" x14ac:dyDescent="0.55000000000000004">
      <c r="A375" s="51" t="s">
        <v>60</v>
      </c>
      <c r="B375" s="51"/>
      <c r="C375" s="50" t="s">
        <v>284</v>
      </c>
      <c r="D375" s="50" t="str">
        <f t="shared" ca="1" si="261"/>
        <v>\\(\\quad 7割8分7厘　を百分率で表せ。 \\)</v>
      </c>
      <c r="E375" s="50" t="str">
        <f t="shared" ca="1" si="262"/>
        <v>\\(\\quad 78.7% \\)</v>
      </c>
      <c r="F375" s="50" t="s">
        <v>62</v>
      </c>
      <c r="G375" s="50"/>
      <c r="H375" s="50">
        <v>163</v>
      </c>
      <c r="I375" s="89" t="str">
        <f t="shared" ca="1" si="274"/>
        <v>INSERT INTO math(tangen,question,answer,editor,date,count) VALUES('m4100','\\(\\quad 7割8分7厘　を百分率で表せ。 \\)','\\(\\quad 78.7% \\)','harazono',NOW(),0);</v>
      </c>
      <c r="J375" s="78" t="s">
        <v>229</v>
      </c>
      <c r="K375" s="1" t="str">
        <f t="shared" ca="1" si="284"/>
        <v>7割8分7厘</v>
      </c>
      <c r="P375" t="s">
        <v>282</v>
      </c>
      <c r="Q375" t="s">
        <v>230</v>
      </c>
      <c r="S375" s="78" t="s">
        <v>229</v>
      </c>
      <c r="T375">
        <f t="shared" ca="1" si="285"/>
        <v>78.7</v>
      </c>
      <c r="U375" t="s">
        <v>280</v>
      </c>
      <c r="V375" t="s">
        <v>230</v>
      </c>
      <c r="W375" t="str">
        <f t="shared" ca="1" si="286"/>
        <v>\\(\\quad 7割8分7厘　を百分率で表せ。 \\)</v>
      </c>
      <c r="X375" t="str">
        <f t="shared" ca="1" si="287"/>
        <v>\\(\\quad 78.7% \\)</v>
      </c>
      <c r="Y375">
        <f t="shared" ca="1" si="288"/>
        <v>0.78700000000000003</v>
      </c>
      <c r="Z375" s="1">
        <f t="shared" ca="1" si="295"/>
        <v>7</v>
      </c>
      <c r="AA375" t="s">
        <v>273</v>
      </c>
      <c r="AB375" s="1">
        <f t="shared" ca="1" si="296"/>
        <v>8</v>
      </c>
      <c r="AC375" t="s">
        <v>272</v>
      </c>
      <c r="AD375" s="1">
        <f t="shared" ca="1" si="297"/>
        <v>7</v>
      </c>
      <c r="AE375" t="s">
        <v>271</v>
      </c>
      <c r="AF375">
        <f t="shared" ca="1" si="289"/>
        <v>7</v>
      </c>
      <c r="AG375" t="str">
        <f t="shared" ca="1" si="290"/>
        <v>割</v>
      </c>
      <c r="AH375">
        <f t="shared" ca="1" si="291"/>
        <v>8</v>
      </c>
      <c r="AI375" t="str">
        <f t="shared" ca="1" si="292"/>
        <v>分</v>
      </c>
      <c r="AJ375">
        <f t="shared" ca="1" si="293"/>
        <v>7</v>
      </c>
      <c r="AK375" t="str">
        <f t="shared" ca="1" si="294"/>
        <v>厘</v>
      </c>
    </row>
    <row r="376" spans="1:37" x14ac:dyDescent="0.55000000000000004">
      <c r="A376" s="51" t="s">
        <v>60</v>
      </c>
      <c r="B376" s="51"/>
      <c r="C376" s="50" t="s">
        <v>284</v>
      </c>
      <c r="D376" s="50" t="str">
        <f t="shared" ca="1" si="261"/>
        <v>\\(\\quad 5割3分7厘　を百分率で表せ。 \\)</v>
      </c>
      <c r="E376" s="50" t="str">
        <f t="shared" ca="1" si="262"/>
        <v>\\(\\quad 53.7% \\)</v>
      </c>
      <c r="F376" s="50" t="s">
        <v>62</v>
      </c>
      <c r="G376" s="50"/>
      <c r="H376" s="50">
        <v>164</v>
      </c>
      <c r="I376" s="89" t="str">
        <f t="shared" ca="1" si="274"/>
        <v>INSERT INTO math(tangen,question,answer,editor,date,count) VALUES('m4100','\\(\\quad 5割3分7厘　を百分率で表せ。 \\)','\\(\\quad 53.7% \\)','harazono',NOW(),0);</v>
      </c>
      <c r="J376" s="78" t="s">
        <v>229</v>
      </c>
      <c r="K376" s="1" t="str">
        <f t="shared" ca="1" si="284"/>
        <v>5割3分7厘</v>
      </c>
      <c r="P376" t="s">
        <v>282</v>
      </c>
      <c r="Q376" t="s">
        <v>230</v>
      </c>
      <c r="S376" s="78" t="s">
        <v>229</v>
      </c>
      <c r="T376">
        <f t="shared" ca="1" si="285"/>
        <v>53.7</v>
      </c>
      <c r="U376" t="s">
        <v>280</v>
      </c>
      <c r="V376" t="s">
        <v>230</v>
      </c>
      <c r="W376" t="str">
        <f t="shared" ca="1" si="286"/>
        <v>\\(\\quad 5割3分7厘　を百分率で表せ。 \\)</v>
      </c>
      <c r="X376" t="str">
        <f t="shared" ca="1" si="287"/>
        <v>\\(\\quad 53.7% \\)</v>
      </c>
      <c r="Y376">
        <f t="shared" ca="1" si="288"/>
        <v>0.53700000000000003</v>
      </c>
      <c r="Z376" s="1">
        <f t="shared" ca="1" si="295"/>
        <v>5</v>
      </c>
      <c r="AA376" t="s">
        <v>273</v>
      </c>
      <c r="AB376" s="1">
        <f t="shared" ca="1" si="296"/>
        <v>3</v>
      </c>
      <c r="AC376" t="s">
        <v>272</v>
      </c>
      <c r="AD376" s="1">
        <f t="shared" ca="1" si="297"/>
        <v>7</v>
      </c>
      <c r="AE376" t="s">
        <v>271</v>
      </c>
      <c r="AF376">
        <f t="shared" ca="1" si="289"/>
        <v>5</v>
      </c>
      <c r="AG376" t="str">
        <f t="shared" ca="1" si="290"/>
        <v>割</v>
      </c>
      <c r="AH376">
        <f t="shared" ca="1" si="291"/>
        <v>3</v>
      </c>
      <c r="AI376" t="str">
        <f t="shared" ca="1" si="292"/>
        <v>分</v>
      </c>
      <c r="AJ376">
        <f t="shared" ca="1" si="293"/>
        <v>7</v>
      </c>
      <c r="AK376" t="str">
        <f t="shared" ca="1" si="294"/>
        <v>厘</v>
      </c>
    </row>
    <row r="377" spans="1:37" x14ac:dyDescent="0.55000000000000004">
      <c r="A377" s="51" t="s">
        <v>60</v>
      </c>
      <c r="B377" s="51"/>
      <c r="C377" s="50" t="s">
        <v>284</v>
      </c>
      <c r="D377" s="50" t="str">
        <f t="shared" ca="1" si="261"/>
        <v>\\(\\quad 5割4分9厘　を百分率で表せ。 \\)</v>
      </c>
      <c r="E377" s="50" t="str">
        <f t="shared" ca="1" si="262"/>
        <v>\\(\\quad 54.9% \\)</v>
      </c>
      <c r="F377" s="50" t="s">
        <v>62</v>
      </c>
      <c r="G377" s="50"/>
      <c r="H377" s="50">
        <v>165</v>
      </c>
      <c r="I377" s="89" t="str">
        <f t="shared" ca="1" si="274"/>
        <v>INSERT INTO math(tangen,question,answer,editor,date,count) VALUES('m4100','\\(\\quad 5割4分9厘　を百分率で表せ。 \\)','\\(\\quad 54.9% \\)','harazono',NOW(),0);</v>
      </c>
      <c r="J377" s="78" t="s">
        <v>229</v>
      </c>
      <c r="K377" s="1" t="str">
        <f t="shared" ca="1" si="284"/>
        <v>5割4分9厘</v>
      </c>
      <c r="P377" t="s">
        <v>282</v>
      </c>
      <c r="Q377" t="s">
        <v>230</v>
      </c>
      <c r="S377" s="78" t="s">
        <v>229</v>
      </c>
      <c r="T377">
        <f t="shared" ca="1" si="285"/>
        <v>54.900000000000006</v>
      </c>
      <c r="U377" t="s">
        <v>280</v>
      </c>
      <c r="V377" t="s">
        <v>230</v>
      </c>
      <c r="W377" t="str">
        <f t="shared" ca="1" si="286"/>
        <v>\\(\\quad 5割4分9厘　を百分率で表せ。 \\)</v>
      </c>
      <c r="X377" t="str">
        <f t="shared" ca="1" si="287"/>
        <v>\\(\\quad 54.9% \\)</v>
      </c>
      <c r="Y377">
        <f t="shared" ca="1" si="288"/>
        <v>0.54900000000000004</v>
      </c>
      <c r="Z377" s="1">
        <f t="shared" ca="1" si="295"/>
        <v>5</v>
      </c>
      <c r="AA377" t="s">
        <v>273</v>
      </c>
      <c r="AB377" s="1">
        <f t="shared" ca="1" si="296"/>
        <v>4</v>
      </c>
      <c r="AC377" t="s">
        <v>272</v>
      </c>
      <c r="AD377" s="1">
        <f t="shared" ca="1" si="297"/>
        <v>9</v>
      </c>
      <c r="AE377" t="s">
        <v>271</v>
      </c>
      <c r="AF377">
        <f t="shared" ca="1" si="289"/>
        <v>5</v>
      </c>
      <c r="AG377" t="str">
        <f t="shared" ca="1" si="290"/>
        <v>割</v>
      </c>
      <c r="AH377">
        <f t="shared" ca="1" si="291"/>
        <v>4</v>
      </c>
      <c r="AI377" t="str">
        <f t="shared" ca="1" si="292"/>
        <v>分</v>
      </c>
      <c r="AJ377">
        <f t="shared" ca="1" si="293"/>
        <v>9</v>
      </c>
      <c r="AK377" t="str">
        <f t="shared" ca="1" si="294"/>
        <v>厘</v>
      </c>
    </row>
    <row r="378" spans="1:37" x14ac:dyDescent="0.55000000000000004">
      <c r="A378" s="51" t="s">
        <v>60</v>
      </c>
      <c r="B378" s="51"/>
      <c r="C378" s="50" t="s">
        <v>284</v>
      </c>
      <c r="D378" s="50" t="str">
        <f t="shared" ca="1" si="261"/>
        <v>\\(\\quad 2割3分4厘　を百分率で表せ。 \\)</v>
      </c>
      <c r="E378" s="50" t="str">
        <f t="shared" ca="1" si="262"/>
        <v>\\(\\quad 23.4% \\)</v>
      </c>
      <c r="F378" s="50" t="s">
        <v>62</v>
      </c>
      <c r="G378" s="50"/>
      <c r="H378" s="50">
        <v>166</v>
      </c>
      <c r="I378" s="89" t="str">
        <f t="shared" ca="1" si="274"/>
        <v>INSERT INTO math(tangen,question,answer,editor,date,count) VALUES('m4100','\\(\\quad 2割3分4厘　を百分率で表せ。 \\)','\\(\\quad 23.4% \\)','harazono',NOW(),0);</v>
      </c>
      <c r="J378" s="78" t="s">
        <v>229</v>
      </c>
      <c r="K378" s="1" t="str">
        <f t="shared" ca="1" si="284"/>
        <v>2割3分4厘</v>
      </c>
      <c r="P378" t="s">
        <v>282</v>
      </c>
      <c r="Q378" t="s">
        <v>230</v>
      </c>
      <c r="S378" s="78" t="s">
        <v>229</v>
      </c>
      <c r="T378">
        <f t="shared" ca="1" si="285"/>
        <v>23.400000000000002</v>
      </c>
      <c r="U378" t="s">
        <v>280</v>
      </c>
      <c r="V378" t="s">
        <v>230</v>
      </c>
      <c r="W378" t="str">
        <f t="shared" ca="1" si="286"/>
        <v>\\(\\quad 2割3分4厘　を百分率で表せ。 \\)</v>
      </c>
      <c r="X378" t="str">
        <f t="shared" ca="1" si="287"/>
        <v>\\(\\quad 23.4% \\)</v>
      </c>
      <c r="Y378">
        <f t="shared" ca="1" si="288"/>
        <v>0.23400000000000001</v>
      </c>
      <c r="Z378" s="1">
        <f t="shared" ca="1" si="295"/>
        <v>2</v>
      </c>
      <c r="AA378" t="s">
        <v>273</v>
      </c>
      <c r="AB378" s="1">
        <f t="shared" ca="1" si="296"/>
        <v>3</v>
      </c>
      <c r="AC378" t="s">
        <v>272</v>
      </c>
      <c r="AD378" s="1">
        <f t="shared" ca="1" si="297"/>
        <v>4</v>
      </c>
      <c r="AE378" t="s">
        <v>271</v>
      </c>
      <c r="AF378">
        <f t="shared" ca="1" si="289"/>
        <v>2</v>
      </c>
      <c r="AG378" t="str">
        <f t="shared" ca="1" si="290"/>
        <v>割</v>
      </c>
      <c r="AH378">
        <f t="shared" ca="1" si="291"/>
        <v>3</v>
      </c>
      <c r="AI378" t="str">
        <f t="shared" ca="1" si="292"/>
        <v>分</v>
      </c>
      <c r="AJ378">
        <f t="shared" ca="1" si="293"/>
        <v>4</v>
      </c>
      <c r="AK378" t="str">
        <f t="shared" ca="1" si="294"/>
        <v>厘</v>
      </c>
    </row>
    <row r="379" spans="1:37" x14ac:dyDescent="0.55000000000000004">
      <c r="A379" s="51" t="s">
        <v>60</v>
      </c>
      <c r="B379" s="51"/>
      <c r="C379" s="50" t="s">
        <v>284</v>
      </c>
      <c r="D379" s="50" t="str">
        <f t="shared" ca="1" si="261"/>
        <v>\\(\\quad 5割9分3厘　を百分率で表せ。 \\)</v>
      </c>
      <c r="E379" s="50" t="str">
        <f t="shared" ca="1" si="262"/>
        <v>\\(\\quad 59.3% \\)</v>
      </c>
      <c r="F379" s="50" t="s">
        <v>62</v>
      </c>
      <c r="G379" s="50"/>
      <c r="H379" s="50">
        <v>167</v>
      </c>
      <c r="I379" s="89" t="str">
        <f t="shared" ca="1" si="274"/>
        <v>INSERT INTO math(tangen,question,answer,editor,date,count) VALUES('m4100','\\(\\quad 5割9分3厘　を百分率で表せ。 \\)','\\(\\quad 59.3% \\)','harazono',NOW(),0);</v>
      </c>
      <c r="J379" s="78" t="s">
        <v>229</v>
      </c>
      <c r="K379" s="1" t="str">
        <f t="shared" ca="1" si="284"/>
        <v>5割9分3厘</v>
      </c>
      <c r="P379" t="s">
        <v>282</v>
      </c>
      <c r="Q379" t="s">
        <v>230</v>
      </c>
      <c r="S379" s="78" t="s">
        <v>229</v>
      </c>
      <c r="T379">
        <f t="shared" ca="1" si="285"/>
        <v>59.3</v>
      </c>
      <c r="U379" t="s">
        <v>280</v>
      </c>
      <c r="V379" t="s">
        <v>230</v>
      </c>
      <c r="W379" t="str">
        <f t="shared" ca="1" si="286"/>
        <v>\\(\\quad 5割9分3厘　を百分率で表せ。 \\)</v>
      </c>
      <c r="X379" t="str">
        <f t="shared" ca="1" si="287"/>
        <v>\\(\\quad 59.3% \\)</v>
      </c>
      <c r="Y379">
        <f t="shared" ca="1" si="288"/>
        <v>0.59299999999999997</v>
      </c>
      <c r="Z379" s="1">
        <f t="shared" ca="1" si="295"/>
        <v>5</v>
      </c>
      <c r="AA379" t="s">
        <v>273</v>
      </c>
      <c r="AB379" s="1">
        <f t="shared" ca="1" si="296"/>
        <v>9</v>
      </c>
      <c r="AC379" t="s">
        <v>272</v>
      </c>
      <c r="AD379" s="1">
        <f t="shared" ca="1" si="297"/>
        <v>3</v>
      </c>
      <c r="AE379" t="s">
        <v>271</v>
      </c>
      <c r="AF379">
        <f t="shared" ca="1" si="289"/>
        <v>5</v>
      </c>
      <c r="AG379" t="str">
        <f t="shared" ca="1" si="290"/>
        <v>割</v>
      </c>
      <c r="AH379">
        <f t="shared" ca="1" si="291"/>
        <v>9</v>
      </c>
      <c r="AI379" t="str">
        <f t="shared" ca="1" si="292"/>
        <v>分</v>
      </c>
      <c r="AJ379">
        <f t="shared" ca="1" si="293"/>
        <v>3</v>
      </c>
      <c r="AK379" t="str">
        <f t="shared" ca="1" si="294"/>
        <v>厘</v>
      </c>
    </row>
    <row r="380" spans="1:37" x14ac:dyDescent="0.55000000000000004">
      <c r="A380" s="51" t="s">
        <v>60</v>
      </c>
      <c r="B380" s="51"/>
      <c r="C380" s="50" t="s">
        <v>284</v>
      </c>
      <c r="D380" s="50" t="str">
        <f t="shared" ca="1" si="261"/>
        <v>\\(\\quad 5割5分6厘　を百分率で表せ。 \\)</v>
      </c>
      <c r="E380" s="50" t="str">
        <f t="shared" ca="1" si="262"/>
        <v>\\(\\quad 55.6% \\)</v>
      </c>
      <c r="F380" s="50" t="s">
        <v>62</v>
      </c>
      <c r="G380" s="50"/>
      <c r="H380" s="50">
        <v>168</v>
      </c>
      <c r="I380" s="89" t="str">
        <f t="shared" ca="1" si="274"/>
        <v>INSERT INTO math(tangen,question,answer,editor,date,count) VALUES('m4100','\\(\\quad 5割5分6厘　を百分率で表せ。 \\)','\\(\\quad 55.6% \\)','harazono',NOW(),0);</v>
      </c>
      <c r="J380" s="78" t="s">
        <v>229</v>
      </c>
      <c r="K380" s="1" t="str">
        <f t="shared" ca="1" si="284"/>
        <v>5割5分6厘</v>
      </c>
      <c r="P380" t="s">
        <v>282</v>
      </c>
      <c r="Q380" t="s">
        <v>230</v>
      </c>
      <c r="S380" s="78" t="s">
        <v>229</v>
      </c>
      <c r="T380">
        <f t="shared" ca="1" si="285"/>
        <v>55.600000000000009</v>
      </c>
      <c r="U380" t="s">
        <v>280</v>
      </c>
      <c r="V380" t="s">
        <v>230</v>
      </c>
      <c r="W380" t="str">
        <f t="shared" ca="1" si="286"/>
        <v>\\(\\quad 5割5分6厘　を百分率で表せ。 \\)</v>
      </c>
      <c r="X380" t="str">
        <f t="shared" ca="1" si="287"/>
        <v>\\(\\quad 55.6% \\)</v>
      </c>
      <c r="Y380">
        <f t="shared" ca="1" si="288"/>
        <v>0.55600000000000005</v>
      </c>
      <c r="Z380" s="1">
        <f t="shared" ca="1" si="295"/>
        <v>5</v>
      </c>
      <c r="AA380" t="s">
        <v>273</v>
      </c>
      <c r="AB380" s="1">
        <f t="shared" ca="1" si="296"/>
        <v>5</v>
      </c>
      <c r="AC380" t="s">
        <v>272</v>
      </c>
      <c r="AD380" s="1">
        <f t="shared" ca="1" si="297"/>
        <v>6</v>
      </c>
      <c r="AE380" t="s">
        <v>271</v>
      </c>
      <c r="AF380">
        <f t="shared" ca="1" si="289"/>
        <v>5</v>
      </c>
      <c r="AG380" t="str">
        <f t="shared" ca="1" si="290"/>
        <v>割</v>
      </c>
      <c r="AH380">
        <f t="shared" ca="1" si="291"/>
        <v>5</v>
      </c>
      <c r="AI380" t="str">
        <f t="shared" ca="1" si="292"/>
        <v>分</v>
      </c>
      <c r="AJ380">
        <f t="shared" ca="1" si="293"/>
        <v>6</v>
      </c>
      <c r="AK380" t="str">
        <f t="shared" ca="1" si="294"/>
        <v>厘</v>
      </c>
    </row>
    <row r="381" spans="1:37" x14ac:dyDescent="0.55000000000000004">
      <c r="A381" s="51" t="s">
        <v>60</v>
      </c>
      <c r="B381" s="51"/>
      <c r="C381" s="50" t="s">
        <v>284</v>
      </c>
      <c r="D381" s="50" t="str">
        <f t="shared" ca="1" si="261"/>
        <v>\\(\\quad 6割2分5厘　を百分率で表せ。 \\)</v>
      </c>
      <c r="E381" s="50" t="str">
        <f t="shared" ca="1" si="262"/>
        <v>\\(\\quad 62.5% \\)</v>
      </c>
      <c r="F381" s="50" t="s">
        <v>62</v>
      </c>
      <c r="G381" s="50"/>
      <c r="H381" s="50">
        <v>169</v>
      </c>
      <c r="I381" s="89" t="str">
        <f t="shared" ca="1" si="274"/>
        <v>INSERT INTO math(tangen,question,answer,editor,date,count) VALUES('m4100','\\(\\quad 6割2分5厘　を百分率で表せ。 \\)','\\(\\quad 62.5% \\)','harazono',NOW(),0);</v>
      </c>
      <c r="J381" s="78" t="s">
        <v>229</v>
      </c>
      <c r="K381" s="1" t="str">
        <f t="shared" ca="1" si="284"/>
        <v>6割2分5厘</v>
      </c>
      <c r="P381" t="s">
        <v>282</v>
      </c>
      <c r="Q381" t="s">
        <v>230</v>
      </c>
      <c r="S381" s="78" t="s">
        <v>229</v>
      </c>
      <c r="T381">
        <f t="shared" ca="1" si="285"/>
        <v>62.500000000000014</v>
      </c>
      <c r="U381" t="s">
        <v>280</v>
      </c>
      <c r="V381" t="s">
        <v>230</v>
      </c>
      <c r="W381" t="str">
        <f t="shared" ca="1" si="286"/>
        <v>\\(\\quad 6割2分5厘　を百分率で表せ。 \\)</v>
      </c>
      <c r="X381" t="str">
        <f t="shared" ca="1" si="287"/>
        <v>\\(\\quad 62.5% \\)</v>
      </c>
      <c r="Y381">
        <f t="shared" ca="1" si="288"/>
        <v>0.62500000000000011</v>
      </c>
      <c r="Z381" s="1">
        <f t="shared" ca="1" si="295"/>
        <v>6</v>
      </c>
      <c r="AA381" t="s">
        <v>273</v>
      </c>
      <c r="AB381" s="1">
        <f t="shared" ca="1" si="296"/>
        <v>2</v>
      </c>
      <c r="AC381" t="s">
        <v>272</v>
      </c>
      <c r="AD381" s="1">
        <f t="shared" ca="1" si="297"/>
        <v>5</v>
      </c>
      <c r="AE381" t="s">
        <v>271</v>
      </c>
      <c r="AF381">
        <f t="shared" ca="1" si="289"/>
        <v>6</v>
      </c>
      <c r="AG381" t="str">
        <f t="shared" ca="1" si="290"/>
        <v>割</v>
      </c>
      <c r="AH381">
        <f t="shared" ca="1" si="291"/>
        <v>2</v>
      </c>
      <c r="AI381" t="str">
        <f t="shared" ca="1" si="292"/>
        <v>分</v>
      </c>
      <c r="AJ381">
        <f t="shared" ca="1" si="293"/>
        <v>5</v>
      </c>
      <c r="AK381" t="str">
        <f t="shared" ca="1" si="294"/>
        <v>厘</v>
      </c>
    </row>
    <row r="382" spans="1:37" x14ac:dyDescent="0.55000000000000004">
      <c r="A382" s="51" t="s">
        <v>60</v>
      </c>
      <c r="B382" s="51"/>
      <c r="C382" s="50" t="s">
        <v>284</v>
      </c>
      <c r="D382" s="50" t="str">
        <f t="shared" ca="1" si="261"/>
        <v>\\(\\quad 2割3分5厘　を百分率で表せ。 \\)</v>
      </c>
      <c r="E382" s="50" t="str">
        <f t="shared" ca="1" si="262"/>
        <v>\\(\\quad 23.5% \\)</v>
      </c>
      <c r="F382" s="50" t="s">
        <v>62</v>
      </c>
      <c r="G382" s="50"/>
      <c r="H382" s="50">
        <v>170</v>
      </c>
      <c r="I382" s="89" t="str">
        <f t="shared" ca="1" si="274"/>
        <v>INSERT INTO math(tangen,question,answer,editor,date,count) VALUES('m4100','\\(\\quad 2割3分5厘　を百分率で表せ。 \\)','\\(\\quad 23.5% \\)','harazono',NOW(),0);</v>
      </c>
      <c r="J382" s="78" t="s">
        <v>229</v>
      </c>
      <c r="K382" s="1" t="str">
        <f t="shared" ca="1" si="284"/>
        <v>2割3分5厘</v>
      </c>
      <c r="P382" t="s">
        <v>282</v>
      </c>
      <c r="Q382" t="s">
        <v>230</v>
      </c>
      <c r="S382" s="78" t="s">
        <v>229</v>
      </c>
      <c r="T382">
        <f t="shared" ca="1" si="285"/>
        <v>23.5</v>
      </c>
      <c r="U382" t="s">
        <v>280</v>
      </c>
      <c r="V382" t="s">
        <v>230</v>
      </c>
      <c r="W382" t="str">
        <f t="shared" ca="1" si="286"/>
        <v>\\(\\quad 2割3分5厘　を百分率で表せ。 \\)</v>
      </c>
      <c r="X382" t="str">
        <f t="shared" ca="1" si="287"/>
        <v>\\(\\quad 23.5% \\)</v>
      </c>
      <c r="Y382">
        <f t="shared" ca="1" si="288"/>
        <v>0.23500000000000001</v>
      </c>
      <c r="Z382" s="1">
        <f t="shared" ca="1" si="295"/>
        <v>2</v>
      </c>
      <c r="AA382" t="s">
        <v>273</v>
      </c>
      <c r="AB382" s="1">
        <f t="shared" ca="1" si="296"/>
        <v>3</v>
      </c>
      <c r="AC382" t="s">
        <v>272</v>
      </c>
      <c r="AD382" s="1">
        <f t="shared" ca="1" si="297"/>
        <v>5</v>
      </c>
      <c r="AE382" t="s">
        <v>271</v>
      </c>
      <c r="AF382">
        <f t="shared" ca="1" si="289"/>
        <v>2</v>
      </c>
      <c r="AG382" t="str">
        <f t="shared" ca="1" si="290"/>
        <v>割</v>
      </c>
      <c r="AH382">
        <f t="shared" ca="1" si="291"/>
        <v>3</v>
      </c>
      <c r="AI382" t="str">
        <f t="shared" ca="1" si="292"/>
        <v>分</v>
      </c>
      <c r="AJ382">
        <f t="shared" ca="1" si="293"/>
        <v>5</v>
      </c>
      <c r="AK382" t="str">
        <f t="shared" ca="1" si="294"/>
        <v>厘</v>
      </c>
    </row>
    <row r="383" spans="1:37" x14ac:dyDescent="0.55000000000000004">
      <c r="A383" s="51" t="s">
        <v>60</v>
      </c>
      <c r="B383" s="51"/>
      <c r="C383" s="50" t="s">
        <v>284</v>
      </c>
      <c r="D383" s="50" t="str">
        <f t="shared" ca="1" si="261"/>
        <v>\\(\\quad 4割2分2厘　を百分率で表せ。 \\)</v>
      </c>
      <c r="E383" s="50" t="str">
        <f t="shared" ca="1" si="262"/>
        <v>\\(\\quad 42.2% \\)</v>
      </c>
      <c r="F383" s="50" t="s">
        <v>62</v>
      </c>
      <c r="G383" s="50"/>
      <c r="H383" s="50">
        <v>171</v>
      </c>
      <c r="I383" s="89" t="str">
        <f t="shared" ca="1" si="274"/>
        <v>INSERT INTO math(tangen,question,answer,editor,date,count) VALUES('m4100','\\(\\quad 4割2分2厘　を百分率で表せ。 \\)','\\(\\quad 42.2% \\)','harazono',NOW(),0);</v>
      </c>
      <c r="J383" s="78" t="s">
        <v>229</v>
      </c>
      <c r="K383" s="1" t="str">
        <f t="shared" ca="1" si="284"/>
        <v>4割2分2厘</v>
      </c>
      <c r="P383" t="s">
        <v>282</v>
      </c>
      <c r="Q383" t="s">
        <v>230</v>
      </c>
      <c r="S383" s="78" t="s">
        <v>229</v>
      </c>
      <c r="T383">
        <f t="shared" ca="1" si="285"/>
        <v>42.2</v>
      </c>
      <c r="U383" t="s">
        <v>280</v>
      </c>
      <c r="V383" t="s">
        <v>230</v>
      </c>
      <c r="W383" t="str">
        <f t="shared" ca="1" si="286"/>
        <v>\\(\\quad 4割2分2厘　を百分率で表せ。 \\)</v>
      </c>
      <c r="X383" t="str">
        <f t="shared" ca="1" si="287"/>
        <v>\\(\\quad 42.2% \\)</v>
      </c>
      <c r="Y383">
        <f t="shared" ca="1" si="288"/>
        <v>0.42200000000000004</v>
      </c>
      <c r="Z383" s="1">
        <f t="shared" ca="1" si="295"/>
        <v>4</v>
      </c>
      <c r="AA383" t="s">
        <v>273</v>
      </c>
      <c r="AB383" s="1">
        <f t="shared" ca="1" si="296"/>
        <v>2</v>
      </c>
      <c r="AC383" t="s">
        <v>272</v>
      </c>
      <c r="AD383" s="1">
        <f t="shared" ca="1" si="297"/>
        <v>2</v>
      </c>
      <c r="AE383" t="s">
        <v>271</v>
      </c>
      <c r="AF383">
        <f t="shared" ca="1" si="289"/>
        <v>4</v>
      </c>
      <c r="AG383" t="str">
        <f t="shared" ca="1" si="290"/>
        <v>割</v>
      </c>
      <c r="AH383">
        <f t="shared" ca="1" si="291"/>
        <v>2</v>
      </c>
      <c r="AI383" t="str">
        <f t="shared" ca="1" si="292"/>
        <v>分</v>
      </c>
      <c r="AJ383">
        <f t="shared" ca="1" si="293"/>
        <v>2</v>
      </c>
      <c r="AK383" t="str">
        <f t="shared" ca="1" si="294"/>
        <v>厘</v>
      </c>
    </row>
    <row r="384" spans="1:37" x14ac:dyDescent="0.55000000000000004">
      <c r="A384" s="51" t="s">
        <v>60</v>
      </c>
      <c r="B384" s="51"/>
      <c r="C384" s="50" t="s">
        <v>284</v>
      </c>
      <c r="D384" s="50" t="str">
        <f t="shared" ca="1" si="261"/>
        <v>\\(\\quad 7割4分　を百分率で表せ。 \\)</v>
      </c>
      <c r="E384" s="50" t="str">
        <f t="shared" ca="1" si="262"/>
        <v>\\(\\quad 74% \\)</v>
      </c>
      <c r="F384" s="50" t="s">
        <v>62</v>
      </c>
      <c r="G384" s="50"/>
      <c r="H384" s="50">
        <v>172</v>
      </c>
      <c r="I384" s="89" t="str">
        <f t="shared" ca="1" si="274"/>
        <v>INSERT INTO math(tangen,question,answer,editor,date,count) VALUES('m4100','\\(\\quad 7割4分　を百分率で表せ。 \\)','\\(\\quad 74% \\)','harazono',NOW(),0);</v>
      </c>
      <c r="J384" s="78" t="s">
        <v>229</v>
      </c>
      <c r="K384" s="1" t="str">
        <f t="shared" ca="1" si="284"/>
        <v>7割4分</v>
      </c>
      <c r="P384" t="s">
        <v>282</v>
      </c>
      <c r="Q384" t="s">
        <v>230</v>
      </c>
      <c r="S384" s="78" t="s">
        <v>229</v>
      </c>
      <c r="T384">
        <f t="shared" ca="1" si="285"/>
        <v>74.000000000000014</v>
      </c>
      <c r="U384" t="s">
        <v>280</v>
      </c>
      <c r="V384" t="s">
        <v>230</v>
      </c>
      <c r="W384" t="str">
        <f t="shared" ca="1" si="286"/>
        <v>\\(\\quad 7割4分　を百分率で表せ。 \\)</v>
      </c>
      <c r="X384" t="str">
        <f t="shared" ca="1" si="287"/>
        <v>\\(\\quad 74% \\)</v>
      </c>
      <c r="Y384">
        <f t="shared" ca="1" si="288"/>
        <v>0.7400000000000001</v>
      </c>
      <c r="Z384" s="1">
        <f t="shared" ca="1" si="295"/>
        <v>7</v>
      </c>
      <c r="AA384" t="s">
        <v>273</v>
      </c>
      <c r="AB384" s="1">
        <f t="shared" ca="1" si="296"/>
        <v>4</v>
      </c>
      <c r="AC384" t="s">
        <v>272</v>
      </c>
      <c r="AD384" s="1">
        <f t="shared" ca="1" si="297"/>
        <v>0</v>
      </c>
      <c r="AE384" t="s">
        <v>271</v>
      </c>
      <c r="AF384">
        <f t="shared" ca="1" si="289"/>
        <v>7</v>
      </c>
      <c r="AG384" t="str">
        <f t="shared" ca="1" si="290"/>
        <v>割</v>
      </c>
      <c r="AH384">
        <f t="shared" ca="1" si="291"/>
        <v>4</v>
      </c>
      <c r="AI384" t="str">
        <f t="shared" ca="1" si="292"/>
        <v>分</v>
      </c>
      <c r="AJ384" t="str">
        <f t="shared" ca="1" si="293"/>
        <v/>
      </c>
      <c r="AK384" t="str">
        <f t="shared" ca="1" si="294"/>
        <v/>
      </c>
    </row>
    <row r="385" spans="1:37" x14ac:dyDescent="0.55000000000000004">
      <c r="A385" s="51" t="s">
        <v>60</v>
      </c>
      <c r="B385" s="51"/>
      <c r="C385" s="50" t="s">
        <v>284</v>
      </c>
      <c r="D385" s="50" t="str">
        <f t="shared" ca="1" si="261"/>
        <v>\\(\\quad 1割4分4厘　を百分率で表せ。 \\)</v>
      </c>
      <c r="E385" s="50" t="str">
        <f t="shared" ca="1" si="262"/>
        <v>\\(\\quad 14.4% \\)</v>
      </c>
      <c r="F385" s="50" t="s">
        <v>62</v>
      </c>
      <c r="G385" s="50"/>
      <c r="H385" s="50">
        <v>173</v>
      </c>
      <c r="I385" s="89" t="str">
        <f t="shared" ca="1" si="274"/>
        <v>INSERT INTO math(tangen,question,answer,editor,date,count) VALUES('m4100','\\(\\quad 1割4分4厘　を百分率で表せ。 \\)','\\(\\quad 14.4% \\)','harazono',NOW(),0);</v>
      </c>
      <c r="J385" s="78" t="s">
        <v>229</v>
      </c>
      <c r="K385" s="1" t="str">
        <f t="shared" ca="1" si="284"/>
        <v>1割4分4厘</v>
      </c>
      <c r="P385" t="s">
        <v>282</v>
      </c>
      <c r="Q385" t="s">
        <v>230</v>
      </c>
      <c r="S385" s="78" t="s">
        <v>229</v>
      </c>
      <c r="T385">
        <f t="shared" ca="1" si="285"/>
        <v>14.400000000000002</v>
      </c>
      <c r="U385" t="s">
        <v>280</v>
      </c>
      <c r="V385" t="s">
        <v>230</v>
      </c>
      <c r="W385" t="str">
        <f t="shared" ca="1" si="286"/>
        <v>\\(\\quad 1割4分4厘　を百分率で表せ。 \\)</v>
      </c>
      <c r="X385" t="str">
        <f t="shared" ca="1" si="287"/>
        <v>\\(\\quad 14.4% \\)</v>
      </c>
      <c r="Y385">
        <f t="shared" ca="1" si="288"/>
        <v>0.14400000000000002</v>
      </c>
      <c r="Z385" s="1">
        <f t="shared" ca="1" si="295"/>
        <v>1</v>
      </c>
      <c r="AA385" t="s">
        <v>273</v>
      </c>
      <c r="AB385" s="1">
        <f t="shared" ca="1" si="296"/>
        <v>4</v>
      </c>
      <c r="AC385" t="s">
        <v>272</v>
      </c>
      <c r="AD385" s="1">
        <f t="shared" ca="1" si="297"/>
        <v>4</v>
      </c>
      <c r="AE385" t="s">
        <v>271</v>
      </c>
      <c r="AF385">
        <f t="shared" ca="1" si="289"/>
        <v>1</v>
      </c>
      <c r="AG385" t="str">
        <f t="shared" ca="1" si="290"/>
        <v>割</v>
      </c>
      <c r="AH385">
        <f t="shared" ca="1" si="291"/>
        <v>4</v>
      </c>
      <c r="AI385" t="str">
        <f t="shared" ca="1" si="292"/>
        <v>分</v>
      </c>
      <c r="AJ385">
        <f t="shared" ca="1" si="293"/>
        <v>4</v>
      </c>
      <c r="AK385" t="str">
        <f t="shared" ca="1" si="294"/>
        <v>厘</v>
      </c>
    </row>
    <row r="386" spans="1:37" x14ac:dyDescent="0.55000000000000004">
      <c r="A386" s="51" t="s">
        <v>60</v>
      </c>
      <c r="B386" s="51"/>
      <c r="C386" s="50" t="s">
        <v>284</v>
      </c>
      <c r="D386" s="50" t="str">
        <f t="shared" ca="1" si="261"/>
        <v>\\(\\quad 6分8厘　を百分率で表せ。 \\)</v>
      </c>
      <c r="E386" s="50" t="str">
        <f t="shared" ca="1" si="262"/>
        <v>\\(\\quad 6.8% \\)</v>
      </c>
      <c r="F386" s="50" t="s">
        <v>62</v>
      </c>
      <c r="G386" s="50"/>
      <c r="H386" s="50">
        <v>174</v>
      </c>
      <c r="I386" s="89" t="str">
        <f t="shared" ca="1" si="274"/>
        <v>INSERT INTO math(tangen,question,answer,editor,date,count) VALUES('m4100','\\(\\quad 6分8厘　を百分率で表せ。 \\)','\\(\\quad 6.8% \\)','harazono',NOW(),0);</v>
      </c>
      <c r="J386" s="78" t="s">
        <v>229</v>
      </c>
      <c r="K386" s="1" t="str">
        <f t="shared" ca="1" si="284"/>
        <v>6分8厘</v>
      </c>
      <c r="P386" t="s">
        <v>282</v>
      </c>
      <c r="Q386" t="s">
        <v>230</v>
      </c>
      <c r="S386" s="78" t="s">
        <v>229</v>
      </c>
      <c r="T386">
        <f t="shared" ca="1" si="285"/>
        <v>6.8000000000000007</v>
      </c>
      <c r="U386" t="s">
        <v>280</v>
      </c>
      <c r="V386" t="s">
        <v>230</v>
      </c>
      <c r="W386" t="str">
        <f t="shared" ca="1" si="286"/>
        <v>\\(\\quad 6分8厘　を百分率で表せ。 \\)</v>
      </c>
      <c r="X386" t="str">
        <f t="shared" ca="1" si="287"/>
        <v>\\(\\quad 6.8% \\)</v>
      </c>
      <c r="Y386">
        <f t="shared" ca="1" si="288"/>
        <v>6.8000000000000005E-2</v>
      </c>
      <c r="Z386" s="1">
        <f t="shared" ca="1" si="295"/>
        <v>0</v>
      </c>
      <c r="AA386" t="s">
        <v>273</v>
      </c>
      <c r="AB386" s="1">
        <f t="shared" ca="1" si="296"/>
        <v>6</v>
      </c>
      <c r="AC386" t="s">
        <v>272</v>
      </c>
      <c r="AD386" s="1">
        <f t="shared" ca="1" si="297"/>
        <v>8</v>
      </c>
      <c r="AE386" t="s">
        <v>271</v>
      </c>
      <c r="AF386" t="str">
        <f t="shared" ca="1" si="289"/>
        <v/>
      </c>
      <c r="AG386" t="str">
        <f t="shared" ca="1" si="290"/>
        <v/>
      </c>
      <c r="AH386">
        <f t="shared" ca="1" si="291"/>
        <v>6</v>
      </c>
      <c r="AI386" t="str">
        <f t="shared" ca="1" si="292"/>
        <v>分</v>
      </c>
      <c r="AJ386">
        <f t="shared" ca="1" si="293"/>
        <v>8</v>
      </c>
      <c r="AK386" t="str">
        <f t="shared" ca="1" si="294"/>
        <v>厘</v>
      </c>
    </row>
    <row r="387" spans="1:37" x14ac:dyDescent="0.55000000000000004">
      <c r="A387" s="51" t="s">
        <v>60</v>
      </c>
      <c r="B387" s="51"/>
      <c r="C387" s="50" t="s">
        <v>284</v>
      </c>
      <c r="D387" s="50" t="str">
        <f t="shared" ca="1" si="261"/>
        <v>\\(\\quad 6割4分3厘　を百分率で表せ。 \\)</v>
      </c>
      <c r="E387" s="50" t="str">
        <f t="shared" ca="1" si="262"/>
        <v>\\(\\quad 64.3% \\)</v>
      </c>
      <c r="F387" s="50" t="s">
        <v>62</v>
      </c>
      <c r="G387" s="50"/>
      <c r="H387" s="50">
        <v>175</v>
      </c>
      <c r="I387" s="89" t="str">
        <f t="shared" ca="1" si="274"/>
        <v>INSERT INTO math(tangen,question,answer,editor,date,count) VALUES('m4100','\\(\\quad 6割4分3厘　を百分率で表せ。 \\)','\\(\\quad 64.3% \\)','harazono',NOW(),0);</v>
      </c>
      <c r="J387" s="78" t="s">
        <v>229</v>
      </c>
      <c r="K387" s="1" t="str">
        <f t="shared" ca="1" si="284"/>
        <v>6割4分3厘</v>
      </c>
      <c r="P387" t="s">
        <v>282</v>
      </c>
      <c r="Q387" t="s">
        <v>230</v>
      </c>
      <c r="S387" s="78" t="s">
        <v>229</v>
      </c>
      <c r="T387">
        <f t="shared" ca="1" si="285"/>
        <v>64.300000000000011</v>
      </c>
      <c r="U387" t="s">
        <v>280</v>
      </c>
      <c r="V387" t="s">
        <v>230</v>
      </c>
      <c r="W387" t="str">
        <f t="shared" ca="1" si="286"/>
        <v>\\(\\quad 6割4分3厘　を百分率で表せ。 \\)</v>
      </c>
      <c r="X387" t="str">
        <f t="shared" ca="1" si="287"/>
        <v>\\(\\quad 64.3% \\)</v>
      </c>
      <c r="Y387">
        <f t="shared" ca="1" si="288"/>
        <v>0.64300000000000013</v>
      </c>
      <c r="Z387" s="1">
        <f t="shared" ca="1" si="295"/>
        <v>6</v>
      </c>
      <c r="AA387" t="s">
        <v>273</v>
      </c>
      <c r="AB387" s="1">
        <f t="shared" ca="1" si="296"/>
        <v>4</v>
      </c>
      <c r="AC387" t="s">
        <v>272</v>
      </c>
      <c r="AD387" s="1">
        <f t="shared" ca="1" si="297"/>
        <v>3</v>
      </c>
      <c r="AE387" t="s">
        <v>271</v>
      </c>
      <c r="AF387">
        <f t="shared" ca="1" si="289"/>
        <v>6</v>
      </c>
      <c r="AG387" t="str">
        <f t="shared" ca="1" si="290"/>
        <v>割</v>
      </c>
      <c r="AH387">
        <f t="shared" ca="1" si="291"/>
        <v>4</v>
      </c>
      <c r="AI387" t="str">
        <f t="shared" ca="1" si="292"/>
        <v>分</v>
      </c>
      <c r="AJ387">
        <f t="shared" ca="1" si="293"/>
        <v>3</v>
      </c>
      <c r="AK387" t="str">
        <f t="shared" ca="1" si="294"/>
        <v>厘</v>
      </c>
    </row>
    <row r="388" spans="1:37" x14ac:dyDescent="0.55000000000000004">
      <c r="A388" s="51" t="s">
        <v>60</v>
      </c>
      <c r="B388" s="51"/>
      <c r="C388" s="50" t="s">
        <v>284</v>
      </c>
      <c r="D388" s="50" t="str">
        <f t="shared" ca="1" si="261"/>
        <v>\\(\\quad 2割3分8厘　を百分率で表せ。 \\)</v>
      </c>
      <c r="E388" s="50" t="str">
        <f t="shared" ca="1" si="262"/>
        <v>\\(\\quad 23.8% \\)</v>
      </c>
      <c r="F388" s="50" t="s">
        <v>62</v>
      </c>
      <c r="G388" s="50"/>
      <c r="H388" s="50">
        <v>176</v>
      </c>
      <c r="I388" s="89" t="str">
        <f t="shared" ca="1" si="274"/>
        <v>INSERT INTO math(tangen,question,answer,editor,date,count) VALUES('m4100','\\(\\quad 2割3分8厘　を百分率で表せ。 \\)','\\(\\quad 23.8% \\)','harazono',NOW(),0);</v>
      </c>
      <c r="J388" s="78" t="s">
        <v>229</v>
      </c>
      <c r="K388" s="1" t="str">
        <f t="shared" ca="1" si="284"/>
        <v>2割3分8厘</v>
      </c>
      <c r="P388" t="s">
        <v>282</v>
      </c>
      <c r="Q388" t="s">
        <v>230</v>
      </c>
      <c r="S388" s="78" t="s">
        <v>229</v>
      </c>
      <c r="T388">
        <f t="shared" ca="1" si="285"/>
        <v>23.8</v>
      </c>
      <c r="U388" t="s">
        <v>280</v>
      </c>
      <c r="V388" t="s">
        <v>230</v>
      </c>
      <c r="W388" t="str">
        <f t="shared" ca="1" si="286"/>
        <v>\\(\\quad 2割3分8厘　を百分率で表せ。 \\)</v>
      </c>
      <c r="X388" t="str">
        <f t="shared" ca="1" si="287"/>
        <v>\\(\\quad 23.8% \\)</v>
      </c>
      <c r="Y388">
        <f t="shared" ca="1" si="288"/>
        <v>0.23800000000000002</v>
      </c>
      <c r="Z388" s="1">
        <f t="shared" ca="1" si="295"/>
        <v>2</v>
      </c>
      <c r="AA388" t="s">
        <v>273</v>
      </c>
      <c r="AB388" s="1">
        <f t="shared" ca="1" si="296"/>
        <v>3</v>
      </c>
      <c r="AC388" t="s">
        <v>272</v>
      </c>
      <c r="AD388" s="1">
        <f t="shared" ca="1" si="297"/>
        <v>8</v>
      </c>
      <c r="AE388" t="s">
        <v>271</v>
      </c>
      <c r="AF388">
        <f t="shared" ca="1" si="289"/>
        <v>2</v>
      </c>
      <c r="AG388" t="str">
        <f t="shared" ca="1" si="290"/>
        <v>割</v>
      </c>
      <c r="AH388">
        <f t="shared" ca="1" si="291"/>
        <v>3</v>
      </c>
      <c r="AI388" t="str">
        <f t="shared" ca="1" si="292"/>
        <v>分</v>
      </c>
      <c r="AJ388">
        <f t="shared" ca="1" si="293"/>
        <v>8</v>
      </c>
      <c r="AK388" t="str">
        <f t="shared" ca="1" si="294"/>
        <v>厘</v>
      </c>
    </row>
    <row r="389" spans="1:37" x14ac:dyDescent="0.55000000000000004">
      <c r="A389" s="51" t="s">
        <v>60</v>
      </c>
      <c r="B389" s="51"/>
      <c r="C389" s="50" t="s">
        <v>284</v>
      </c>
      <c r="D389" s="50" t="str">
        <f t="shared" ca="1" si="261"/>
        <v>\\(\\quad 2分1厘　を百分率で表せ。 \\)</v>
      </c>
      <c r="E389" s="50" t="str">
        <f t="shared" ca="1" si="262"/>
        <v>\\(\\quad 2.1% \\)</v>
      </c>
      <c r="F389" s="50" t="s">
        <v>62</v>
      </c>
      <c r="G389" s="50"/>
      <c r="H389" s="50">
        <v>177</v>
      </c>
      <c r="I389" s="89" t="str">
        <f t="shared" ca="1" si="274"/>
        <v>INSERT INTO math(tangen,question,answer,editor,date,count) VALUES('m4100','\\(\\quad 2分1厘　を百分率で表せ。 \\)','\\(\\quad 2.1% \\)','harazono',NOW(),0);</v>
      </c>
      <c r="J389" s="78" t="s">
        <v>229</v>
      </c>
      <c r="K389" s="1" t="str">
        <f t="shared" ca="1" si="284"/>
        <v>2分1厘</v>
      </c>
      <c r="P389" t="s">
        <v>282</v>
      </c>
      <c r="Q389" t="s">
        <v>230</v>
      </c>
      <c r="S389" s="78" t="s">
        <v>229</v>
      </c>
      <c r="T389">
        <f t="shared" ca="1" si="285"/>
        <v>2.1</v>
      </c>
      <c r="U389" t="s">
        <v>280</v>
      </c>
      <c r="V389" t="s">
        <v>230</v>
      </c>
      <c r="W389" t="str">
        <f t="shared" ca="1" si="286"/>
        <v>\\(\\quad 2分1厘　を百分率で表せ。 \\)</v>
      </c>
      <c r="X389" t="str">
        <f t="shared" ca="1" si="287"/>
        <v>\\(\\quad 2.1% \\)</v>
      </c>
      <c r="Y389">
        <f t="shared" ca="1" si="288"/>
        <v>2.1000000000000001E-2</v>
      </c>
      <c r="Z389" s="1">
        <f t="shared" ca="1" si="295"/>
        <v>0</v>
      </c>
      <c r="AA389" t="s">
        <v>273</v>
      </c>
      <c r="AB389" s="1">
        <f t="shared" ca="1" si="296"/>
        <v>2</v>
      </c>
      <c r="AC389" t="s">
        <v>272</v>
      </c>
      <c r="AD389" s="1">
        <f t="shared" ca="1" si="297"/>
        <v>1</v>
      </c>
      <c r="AE389" t="s">
        <v>271</v>
      </c>
      <c r="AF389" t="str">
        <f t="shared" ca="1" si="289"/>
        <v/>
      </c>
      <c r="AG389" t="str">
        <f t="shared" ca="1" si="290"/>
        <v/>
      </c>
      <c r="AH389">
        <f t="shared" ca="1" si="291"/>
        <v>2</v>
      </c>
      <c r="AI389" t="str">
        <f t="shared" ca="1" si="292"/>
        <v>分</v>
      </c>
      <c r="AJ389">
        <f t="shared" ca="1" si="293"/>
        <v>1</v>
      </c>
      <c r="AK389" t="str">
        <f t="shared" ca="1" si="294"/>
        <v>厘</v>
      </c>
    </row>
    <row r="390" spans="1:37" x14ac:dyDescent="0.55000000000000004">
      <c r="A390" s="51" t="s">
        <v>60</v>
      </c>
      <c r="B390" s="51"/>
      <c r="C390" s="50" t="s">
        <v>284</v>
      </c>
      <c r="D390" s="50" t="str">
        <f t="shared" ca="1" si="261"/>
        <v>\\(\\quad 5割3分2厘　を百分率で表せ。 \\)</v>
      </c>
      <c r="E390" s="50" t="str">
        <f t="shared" ca="1" si="262"/>
        <v>\\(\\quad 53.2% \\)</v>
      </c>
      <c r="F390" s="50" t="s">
        <v>62</v>
      </c>
      <c r="G390" s="50"/>
      <c r="H390" s="50">
        <v>178</v>
      </c>
      <c r="I390" s="89" t="str">
        <f t="shared" ca="1" si="274"/>
        <v>INSERT INTO math(tangen,question,answer,editor,date,count) VALUES('m4100','\\(\\quad 5割3分2厘　を百分率で表せ。 \\)','\\(\\quad 53.2% \\)','harazono',NOW(),0);</v>
      </c>
      <c r="J390" s="78" t="s">
        <v>229</v>
      </c>
      <c r="K390" s="1" t="str">
        <f t="shared" ca="1" si="284"/>
        <v>5割3分2厘</v>
      </c>
      <c r="P390" t="s">
        <v>282</v>
      </c>
      <c r="Q390" t="s">
        <v>230</v>
      </c>
      <c r="S390" s="78" t="s">
        <v>229</v>
      </c>
      <c r="T390">
        <f t="shared" ca="1" si="285"/>
        <v>53.2</v>
      </c>
      <c r="U390" t="s">
        <v>280</v>
      </c>
      <c r="V390" t="s">
        <v>230</v>
      </c>
      <c r="W390" t="str">
        <f t="shared" ca="1" si="286"/>
        <v>\\(\\quad 5割3分2厘　を百分率で表せ。 \\)</v>
      </c>
      <c r="X390" t="str">
        <f t="shared" ca="1" si="287"/>
        <v>\\(\\quad 53.2% \\)</v>
      </c>
      <c r="Y390">
        <f t="shared" ca="1" si="288"/>
        <v>0.53200000000000003</v>
      </c>
      <c r="Z390" s="1">
        <f t="shared" ca="1" si="295"/>
        <v>5</v>
      </c>
      <c r="AA390" t="s">
        <v>273</v>
      </c>
      <c r="AB390" s="1">
        <f t="shared" ca="1" si="296"/>
        <v>3</v>
      </c>
      <c r="AC390" t="s">
        <v>272</v>
      </c>
      <c r="AD390" s="1">
        <f t="shared" ca="1" si="297"/>
        <v>2</v>
      </c>
      <c r="AE390" t="s">
        <v>271</v>
      </c>
      <c r="AF390">
        <f t="shared" ca="1" si="289"/>
        <v>5</v>
      </c>
      <c r="AG390" t="str">
        <f t="shared" ca="1" si="290"/>
        <v>割</v>
      </c>
      <c r="AH390">
        <f t="shared" ca="1" si="291"/>
        <v>3</v>
      </c>
      <c r="AI390" t="str">
        <f t="shared" ca="1" si="292"/>
        <v>分</v>
      </c>
      <c r="AJ390">
        <f t="shared" ca="1" si="293"/>
        <v>2</v>
      </c>
      <c r="AK390" t="str">
        <f t="shared" ca="1" si="294"/>
        <v>厘</v>
      </c>
    </row>
    <row r="391" spans="1:37" x14ac:dyDescent="0.55000000000000004">
      <c r="A391" s="51" t="s">
        <v>60</v>
      </c>
      <c r="B391" s="51"/>
      <c r="C391" s="50" t="s">
        <v>284</v>
      </c>
      <c r="D391" s="50" t="str">
        <f t="shared" ca="1" si="261"/>
        <v>\\(\\quad 6割9厘　を百分率で表せ。 \\)</v>
      </c>
      <c r="E391" s="50" t="str">
        <f t="shared" ca="1" si="262"/>
        <v>\\(\\quad 60.9% \\)</v>
      </c>
      <c r="F391" s="50" t="s">
        <v>62</v>
      </c>
      <c r="G391" s="50"/>
      <c r="H391" s="50">
        <v>179</v>
      </c>
      <c r="I391" s="89" t="str">
        <f t="shared" ca="1" si="274"/>
        <v>INSERT INTO math(tangen,question,answer,editor,date,count) VALUES('m4100','\\(\\quad 6割9厘　を百分率で表せ。 \\)','\\(\\quad 60.9% \\)','harazono',NOW(),0);</v>
      </c>
      <c r="J391" s="78" t="s">
        <v>229</v>
      </c>
      <c r="K391" s="1" t="str">
        <f t="shared" ca="1" si="284"/>
        <v>6割9厘</v>
      </c>
      <c r="P391" t="s">
        <v>282</v>
      </c>
      <c r="Q391" t="s">
        <v>230</v>
      </c>
      <c r="S391" s="78" t="s">
        <v>229</v>
      </c>
      <c r="T391">
        <f t="shared" ca="1" si="285"/>
        <v>60.900000000000013</v>
      </c>
      <c r="U391" t="s">
        <v>280</v>
      </c>
      <c r="V391" t="s">
        <v>230</v>
      </c>
      <c r="W391" t="str">
        <f t="shared" ca="1" si="286"/>
        <v>\\(\\quad 6割9厘　を百分率で表せ。 \\)</v>
      </c>
      <c r="X391" t="str">
        <f t="shared" ca="1" si="287"/>
        <v>\\(\\quad 60.9% \\)</v>
      </c>
      <c r="Y391">
        <f t="shared" ca="1" si="288"/>
        <v>0.6090000000000001</v>
      </c>
      <c r="Z391" s="1">
        <f t="shared" ca="1" si="295"/>
        <v>6</v>
      </c>
      <c r="AA391" t="s">
        <v>273</v>
      </c>
      <c r="AB391" s="1">
        <f t="shared" ca="1" si="296"/>
        <v>0</v>
      </c>
      <c r="AC391" t="s">
        <v>272</v>
      </c>
      <c r="AD391" s="1">
        <f t="shared" ca="1" si="297"/>
        <v>9</v>
      </c>
      <c r="AE391" t="s">
        <v>271</v>
      </c>
      <c r="AF391">
        <f t="shared" ca="1" si="289"/>
        <v>6</v>
      </c>
      <c r="AG391" t="str">
        <f t="shared" ca="1" si="290"/>
        <v>割</v>
      </c>
      <c r="AH391" t="str">
        <f t="shared" ca="1" si="291"/>
        <v/>
      </c>
      <c r="AI391" t="str">
        <f t="shared" ca="1" si="292"/>
        <v/>
      </c>
      <c r="AJ391">
        <f t="shared" ca="1" si="293"/>
        <v>9</v>
      </c>
      <c r="AK391" t="str">
        <f t="shared" ca="1" si="294"/>
        <v>厘</v>
      </c>
    </row>
    <row r="392" spans="1:37" x14ac:dyDescent="0.55000000000000004">
      <c r="A392" s="51" t="s">
        <v>60</v>
      </c>
      <c r="B392" s="51"/>
      <c r="C392" s="50" t="s">
        <v>284</v>
      </c>
      <c r="D392" s="50" t="str">
        <f t="shared" ca="1" si="261"/>
        <v>\\(\\quad 3割6分7厘　を百分率で表せ。 \\)</v>
      </c>
      <c r="E392" s="50" t="str">
        <f t="shared" ca="1" si="262"/>
        <v>\\(\\quad 36.7% \\)</v>
      </c>
      <c r="F392" s="50" t="s">
        <v>62</v>
      </c>
      <c r="G392" s="50"/>
      <c r="H392" s="50">
        <v>180</v>
      </c>
      <c r="I392" s="89" t="str">
        <f t="shared" ca="1" si="274"/>
        <v>INSERT INTO math(tangen,question,answer,editor,date,count) VALUES('m4100','\\(\\quad 3割6分7厘　を百分率で表せ。 \\)','\\(\\quad 36.7% \\)','harazono',NOW(),0);</v>
      </c>
      <c r="J392" s="78" t="s">
        <v>229</v>
      </c>
      <c r="K392" s="1" t="str">
        <f t="shared" ca="1" si="284"/>
        <v>3割6分7厘</v>
      </c>
      <c r="P392" t="s">
        <v>282</v>
      </c>
      <c r="Q392" t="s">
        <v>230</v>
      </c>
      <c r="S392" s="78" t="s">
        <v>229</v>
      </c>
      <c r="T392">
        <f t="shared" ca="1" si="285"/>
        <v>36.700000000000003</v>
      </c>
      <c r="U392" t="s">
        <v>280</v>
      </c>
      <c r="V392" t="s">
        <v>230</v>
      </c>
      <c r="W392" t="str">
        <f t="shared" ca="1" si="286"/>
        <v>\\(\\quad 3割6分7厘　を百分率で表せ。 \\)</v>
      </c>
      <c r="X392" t="str">
        <f t="shared" ca="1" si="287"/>
        <v>\\(\\quad 36.7% \\)</v>
      </c>
      <c r="Y392">
        <f t="shared" ca="1" si="288"/>
        <v>0.36700000000000005</v>
      </c>
      <c r="Z392" s="1">
        <f t="shared" ca="1" si="295"/>
        <v>3</v>
      </c>
      <c r="AA392" t="s">
        <v>273</v>
      </c>
      <c r="AB392" s="1">
        <f t="shared" ca="1" si="296"/>
        <v>6</v>
      </c>
      <c r="AC392" t="s">
        <v>272</v>
      </c>
      <c r="AD392" s="1">
        <f t="shared" ca="1" si="297"/>
        <v>7</v>
      </c>
      <c r="AE392" t="s">
        <v>271</v>
      </c>
      <c r="AF392">
        <f t="shared" ca="1" si="289"/>
        <v>3</v>
      </c>
      <c r="AG392" t="str">
        <f t="shared" ca="1" si="290"/>
        <v>割</v>
      </c>
      <c r="AH392">
        <f t="shared" ca="1" si="291"/>
        <v>6</v>
      </c>
      <c r="AI392" t="str">
        <f t="shared" ca="1" si="292"/>
        <v>分</v>
      </c>
      <c r="AJ392">
        <f t="shared" ca="1" si="293"/>
        <v>7</v>
      </c>
      <c r="AK392" t="str">
        <f t="shared" ca="1" si="294"/>
        <v>厘</v>
      </c>
    </row>
    <row r="393" spans="1:37" x14ac:dyDescent="0.55000000000000004">
      <c r="A393" s="51" t="s">
        <v>60</v>
      </c>
      <c r="B393" s="51"/>
      <c r="C393" s="50" t="s">
        <v>284</v>
      </c>
      <c r="D393" s="50" t="str">
        <f t="shared" ca="1" si="261"/>
        <v>\\(\\quad 7割2分6厘　を百分率で表せ。 \\)</v>
      </c>
      <c r="E393" s="50" t="str">
        <f t="shared" ca="1" si="262"/>
        <v>\\(\\quad 72.6% \\)</v>
      </c>
      <c r="F393" s="50" t="s">
        <v>62</v>
      </c>
      <c r="G393" s="50"/>
      <c r="H393" s="50">
        <v>181</v>
      </c>
      <c r="I393" s="89" t="str">
        <f t="shared" ca="1" si="274"/>
        <v>INSERT INTO math(tangen,question,answer,editor,date,count) VALUES('m4100','\\(\\quad 7割2分6厘　を百分率で表せ。 \\)','\\(\\quad 72.6% \\)','harazono',NOW(),0);</v>
      </c>
      <c r="J393" s="78" t="s">
        <v>229</v>
      </c>
      <c r="K393" s="1" t="str">
        <f t="shared" ca="1" si="284"/>
        <v>7割2分6厘</v>
      </c>
      <c r="P393" t="s">
        <v>282</v>
      </c>
      <c r="Q393" t="s">
        <v>230</v>
      </c>
      <c r="S393" s="78" t="s">
        <v>229</v>
      </c>
      <c r="T393">
        <f t="shared" ca="1" si="285"/>
        <v>72.600000000000009</v>
      </c>
      <c r="U393" t="s">
        <v>280</v>
      </c>
      <c r="V393" t="s">
        <v>230</v>
      </c>
      <c r="W393" t="str">
        <f t="shared" ca="1" si="286"/>
        <v>\\(\\quad 7割2分6厘　を百分率で表せ。 \\)</v>
      </c>
      <c r="X393" t="str">
        <f t="shared" ca="1" si="287"/>
        <v>\\(\\quad 72.6% \\)</v>
      </c>
      <c r="Y393">
        <f t="shared" ca="1" si="288"/>
        <v>0.72600000000000009</v>
      </c>
      <c r="Z393" s="1">
        <f t="shared" ca="1" si="295"/>
        <v>7</v>
      </c>
      <c r="AA393" t="s">
        <v>273</v>
      </c>
      <c r="AB393" s="1">
        <f t="shared" ca="1" si="296"/>
        <v>2</v>
      </c>
      <c r="AC393" t="s">
        <v>272</v>
      </c>
      <c r="AD393" s="1">
        <f t="shared" ca="1" si="297"/>
        <v>6</v>
      </c>
      <c r="AE393" t="s">
        <v>271</v>
      </c>
      <c r="AF393">
        <f t="shared" ca="1" si="289"/>
        <v>7</v>
      </c>
      <c r="AG393" t="str">
        <f t="shared" ca="1" si="290"/>
        <v>割</v>
      </c>
      <c r="AH393">
        <f t="shared" ca="1" si="291"/>
        <v>2</v>
      </c>
      <c r="AI393" t="str">
        <f t="shared" ca="1" si="292"/>
        <v>分</v>
      </c>
      <c r="AJ393">
        <f t="shared" ca="1" si="293"/>
        <v>6</v>
      </c>
      <c r="AK393" t="str">
        <f t="shared" ca="1" si="294"/>
        <v>厘</v>
      </c>
    </row>
    <row r="394" spans="1:37" x14ac:dyDescent="0.55000000000000004">
      <c r="A394" s="51" t="s">
        <v>60</v>
      </c>
      <c r="B394" s="51"/>
      <c r="C394" s="50" t="s">
        <v>284</v>
      </c>
      <c r="D394" s="50" t="str">
        <f t="shared" ca="1" si="261"/>
        <v>\\(\\quad 9分　を百分率で表せ。 \\)</v>
      </c>
      <c r="E394" s="50" t="str">
        <f t="shared" ca="1" si="262"/>
        <v>\\(\\quad 9% \\)</v>
      </c>
      <c r="F394" s="50" t="s">
        <v>62</v>
      </c>
      <c r="G394" s="50"/>
      <c r="H394" s="50">
        <v>182</v>
      </c>
      <c r="I394" s="89" t="str">
        <f t="shared" ca="1" si="274"/>
        <v>INSERT INTO math(tangen,question,answer,editor,date,count) VALUES('m4100','\\(\\quad 9分　を百分率で表せ。 \\)','\\(\\quad 9% \\)','harazono',NOW(),0);</v>
      </c>
      <c r="J394" s="78" t="s">
        <v>229</v>
      </c>
      <c r="K394" s="1" t="str">
        <f t="shared" ca="1" si="284"/>
        <v>9分</v>
      </c>
      <c r="P394" t="s">
        <v>282</v>
      </c>
      <c r="Q394" t="s">
        <v>230</v>
      </c>
      <c r="S394" s="78" t="s">
        <v>229</v>
      </c>
      <c r="T394">
        <f t="shared" ca="1" si="285"/>
        <v>9</v>
      </c>
      <c r="U394" t="s">
        <v>280</v>
      </c>
      <c r="V394" t="s">
        <v>230</v>
      </c>
      <c r="W394" t="str">
        <f t="shared" ca="1" si="286"/>
        <v>\\(\\quad 9分　を百分率で表せ。 \\)</v>
      </c>
      <c r="X394" t="str">
        <f t="shared" ca="1" si="287"/>
        <v>\\(\\quad 9% \\)</v>
      </c>
      <c r="Y394">
        <f t="shared" ca="1" si="288"/>
        <v>0.09</v>
      </c>
      <c r="Z394" s="1">
        <f t="shared" ca="1" si="295"/>
        <v>0</v>
      </c>
      <c r="AA394" t="s">
        <v>273</v>
      </c>
      <c r="AB394" s="1">
        <f t="shared" ca="1" si="296"/>
        <v>9</v>
      </c>
      <c r="AC394" t="s">
        <v>272</v>
      </c>
      <c r="AD394" s="1">
        <f t="shared" ca="1" si="297"/>
        <v>0</v>
      </c>
      <c r="AE394" t="s">
        <v>271</v>
      </c>
      <c r="AF394" t="str">
        <f t="shared" ca="1" si="289"/>
        <v/>
      </c>
      <c r="AG394" t="str">
        <f t="shared" ca="1" si="290"/>
        <v/>
      </c>
      <c r="AH394">
        <f t="shared" ca="1" si="291"/>
        <v>9</v>
      </c>
      <c r="AI394" t="str">
        <f t="shared" ca="1" si="292"/>
        <v>分</v>
      </c>
      <c r="AJ394" t="str">
        <f t="shared" ca="1" si="293"/>
        <v/>
      </c>
      <c r="AK394" t="str">
        <f t="shared" ca="1" si="294"/>
        <v/>
      </c>
    </row>
    <row r="395" spans="1:37" x14ac:dyDescent="0.55000000000000004">
      <c r="A395" s="51" t="s">
        <v>60</v>
      </c>
      <c r="B395" s="51"/>
      <c r="C395" s="50" t="s">
        <v>284</v>
      </c>
      <c r="D395" s="50" t="str">
        <f t="shared" ca="1" si="261"/>
        <v>\\(\\quad 7割3分7厘　を小数で表せ。 \\)</v>
      </c>
      <c r="E395" s="50" t="str">
        <f t="shared" ca="1" si="262"/>
        <v>\\(\\quad 0.737 \\)</v>
      </c>
      <c r="F395" s="50" t="s">
        <v>62</v>
      </c>
      <c r="G395" s="50"/>
      <c r="H395" s="50">
        <v>184</v>
      </c>
      <c r="I395" s="89" t="str">
        <f t="shared" ca="1" si="274"/>
        <v>INSERT INTO math(tangen,question,answer,editor,date,count) VALUES('m4100','\\(\\quad 7割3分7厘　を小数で表せ。 \\)','\\(\\quad 0.737 \\)','harazono',NOW(),0);</v>
      </c>
      <c r="J395" s="78" t="s">
        <v>229</v>
      </c>
      <c r="K395" s="1" t="str">
        <f t="shared" ref="K395" ca="1" si="298">AF395&amp;AG395&amp;AH395&amp;AI395&amp;AJ395&amp;AK395</f>
        <v>7割3分7厘</v>
      </c>
      <c r="P395" t="s">
        <v>283</v>
      </c>
      <c r="Q395" t="s">
        <v>230</v>
      </c>
      <c r="S395" s="78" t="s">
        <v>229</v>
      </c>
      <c r="T395">
        <f ca="1">Y395</f>
        <v>0.7370000000000001</v>
      </c>
      <c r="V395" t="s">
        <v>230</v>
      </c>
      <c r="W395" t="str">
        <f t="shared" ref="W395" ca="1" si="299">J395&amp;K395&amp;L395&amp;M395&amp;N395&amp;P395&amp;Q395</f>
        <v>\\(\\quad 7割3分7厘　を小数で表せ。 \\)</v>
      </c>
      <c r="X395" t="str">
        <f t="shared" ref="X395" ca="1" si="300">S395&amp;T395&amp;U395&amp;V395</f>
        <v>\\(\\quad 0.737 \\)</v>
      </c>
      <c r="Y395">
        <f t="shared" ref="Y395" ca="1" si="301">Z395*0.1+AB395*0.01+AD395*0.001</f>
        <v>0.7370000000000001</v>
      </c>
      <c r="Z395" s="1">
        <f t="shared" ca="1" si="295"/>
        <v>7</v>
      </c>
      <c r="AA395" t="s">
        <v>273</v>
      </c>
      <c r="AB395" s="1">
        <f t="shared" ca="1" si="296"/>
        <v>3</v>
      </c>
      <c r="AC395" t="s">
        <v>272</v>
      </c>
      <c r="AD395" s="1">
        <f t="shared" ca="1" si="297"/>
        <v>7</v>
      </c>
      <c r="AE395" t="s">
        <v>271</v>
      </c>
      <c r="AF395">
        <f t="shared" ref="AF395" ca="1" si="302">IF(Z395=0,"",Z395)</f>
        <v>7</v>
      </c>
      <c r="AG395" t="str">
        <f t="shared" ref="AG395" ca="1" si="303">IF(Z395=0,"",AA395)</f>
        <v>割</v>
      </c>
      <c r="AH395">
        <f t="shared" ref="AH395" ca="1" si="304">IF(AB395=0,"",AB395)</f>
        <v>3</v>
      </c>
      <c r="AI395" t="str">
        <f t="shared" ref="AI395" ca="1" si="305">IF(AB395=0,"",AC395)</f>
        <v>分</v>
      </c>
      <c r="AJ395">
        <f t="shared" ref="AJ395" ca="1" si="306">IF(AD395=0,"",AD395)</f>
        <v>7</v>
      </c>
      <c r="AK395" t="str">
        <f t="shared" ref="AK395" ca="1" si="307">IF(AD395=0,"",AE395)</f>
        <v>厘</v>
      </c>
    </row>
    <row r="396" spans="1:37" x14ac:dyDescent="0.55000000000000004">
      <c r="A396" s="51" t="s">
        <v>60</v>
      </c>
      <c r="B396" s="51"/>
      <c r="C396" s="50" t="s">
        <v>284</v>
      </c>
      <c r="D396" s="50" t="str">
        <f t="shared" ca="1" si="261"/>
        <v>\\(\\quad 9割8分7厘　を小数で表せ。 \\)</v>
      </c>
      <c r="E396" s="50" t="str">
        <f t="shared" ca="1" si="262"/>
        <v>\\(\\quad 0.987 \\)</v>
      </c>
      <c r="F396" s="50" t="s">
        <v>62</v>
      </c>
      <c r="G396" s="50"/>
      <c r="H396" s="50">
        <v>185</v>
      </c>
      <c r="I396" s="89" t="str">
        <f t="shared" ca="1" si="274"/>
        <v>INSERT INTO math(tangen,question,answer,editor,date,count) VALUES('m4100','\\(\\quad 9割8分7厘　を小数で表せ。 \\)','\\(\\quad 0.987 \\)','harazono',NOW(),0);</v>
      </c>
      <c r="J396" s="78" t="s">
        <v>229</v>
      </c>
      <c r="K396" s="1" t="str">
        <f t="shared" ref="K396:K424" ca="1" si="308">AF396&amp;AG396&amp;AH396&amp;AI396&amp;AJ396&amp;AK396</f>
        <v>9割8分7厘</v>
      </c>
      <c r="P396" t="s">
        <v>283</v>
      </c>
      <c r="Q396" t="s">
        <v>230</v>
      </c>
      <c r="S396" s="78" t="s">
        <v>229</v>
      </c>
      <c r="T396">
        <f t="shared" ref="T396:T424" ca="1" si="309">Y396</f>
        <v>0.98699999999999999</v>
      </c>
      <c r="V396" t="s">
        <v>230</v>
      </c>
      <c r="W396" t="str">
        <f t="shared" ref="W396:W424" ca="1" si="310">J396&amp;K396&amp;L396&amp;M396&amp;N396&amp;P396&amp;Q396</f>
        <v>\\(\\quad 9割8分7厘　を小数で表せ。 \\)</v>
      </c>
      <c r="X396" t="str">
        <f t="shared" ref="X396:X424" ca="1" si="311">S396&amp;T396&amp;U396&amp;V396</f>
        <v>\\(\\quad 0.987 \\)</v>
      </c>
      <c r="Y396">
        <f t="shared" ref="Y396:Y424" ca="1" si="312">Z396*0.1+AB396*0.01+AD396*0.001</f>
        <v>0.98699999999999999</v>
      </c>
      <c r="Z396" s="1">
        <f t="shared" ca="1" si="295"/>
        <v>9</v>
      </c>
      <c r="AA396" t="s">
        <v>273</v>
      </c>
      <c r="AB396" s="1">
        <f t="shared" ca="1" si="296"/>
        <v>8</v>
      </c>
      <c r="AC396" t="s">
        <v>272</v>
      </c>
      <c r="AD396" s="1">
        <f t="shared" ca="1" si="297"/>
        <v>7</v>
      </c>
      <c r="AE396" t="s">
        <v>271</v>
      </c>
      <c r="AF396">
        <f t="shared" ref="AF396:AF424" ca="1" si="313">IF(Z396=0,"",Z396)</f>
        <v>9</v>
      </c>
      <c r="AG396" t="str">
        <f t="shared" ref="AG396:AG424" ca="1" si="314">IF(Z396=0,"",AA396)</f>
        <v>割</v>
      </c>
      <c r="AH396">
        <f t="shared" ref="AH396:AH424" ca="1" si="315">IF(AB396=0,"",AB396)</f>
        <v>8</v>
      </c>
      <c r="AI396" t="str">
        <f t="shared" ref="AI396:AI424" ca="1" si="316">IF(AB396=0,"",AC396)</f>
        <v>分</v>
      </c>
      <c r="AJ396">
        <f t="shared" ref="AJ396:AJ424" ca="1" si="317">IF(AD396=0,"",AD396)</f>
        <v>7</v>
      </c>
      <c r="AK396" t="str">
        <f t="shared" ref="AK396:AK424" ca="1" si="318">IF(AD396=0,"",AE396)</f>
        <v>厘</v>
      </c>
    </row>
    <row r="397" spans="1:37" x14ac:dyDescent="0.55000000000000004">
      <c r="A397" s="51" t="s">
        <v>60</v>
      </c>
      <c r="B397" s="51"/>
      <c r="C397" s="50" t="s">
        <v>284</v>
      </c>
      <c r="D397" s="50" t="str">
        <f t="shared" ca="1" si="261"/>
        <v>\\(\\quad 9割3分3厘　を小数で表せ。 \\)</v>
      </c>
      <c r="E397" s="50" t="str">
        <f t="shared" ca="1" si="262"/>
        <v>\\(\\quad 0.933 \\)</v>
      </c>
      <c r="F397" s="50" t="s">
        <v>62</v>
      </c>
      <c r="G397" s="50"/>
      <c r="H397" s="50">
        <v>186</v>
      </c>
      <c r="I397" s="89" t="str">
        <f t="shared" ca="1" si="274"/>
        <v>INSERT INTO math(tangen,question,answer,editor,date,count) VALUES('m4100','\\(\\quad 9割3分3厘　を小数で表せ。 \\)','\\(\\quad 0.933 \\)','harazono',NOW(),0);</v>
      </c>
      <c r="J397" s="78" t="s">
        <v>229</v>
      </c>
      <c r="K397" s="1" t="str">
        <f t="shared" ca="1" si="308"/>
        <v>9割3分3厘</v>
      </c>
      <c r="P397" t="s">
        <v>283</v>
      </c>
      <c r="Q397" t="s">
        <v>230</v>
      </c>
      <c r="S397" s="78" t="s">
        <v>229</v>
      </c>
      <c r="T397">
        <f t="shared" ca="1" si="309"/>
        <v>0.93300000000000005</v>
      </c>
      <c r="V397" t="s">
        <v>230</v>
      </c>
      <c r="W397" t="str">
        <f t="shared" ca="1" si="310"/>
        <v>\\(\\quad 9割3分3厘　を小数で表せ。 \\)</v>
      </c>
      <c r="X397" t="str">
        <f t="shared" ca="1" si="311"/>
        <v>\\(\\quad 0.933 \\)</v>
      </c>
      <c r="Y397">
        <f t="shared" ca="1" si="312"/>
        <v>0.93300000000000005</v>
      </c>
      <c r="Z397" s="1">
        <f t="shared" ref="Z397:Z426" ca="1" si="319">RANDBETWEEN(0,9)</f>
        <v>9</v>
      </c>
      <c r="AA397" t="s">
        <v>273</v>
      </c>
      <c r="AB397" s="1">
        <f t="shared" ref="AB397:AB426" ca="1" si="320">RANDBETWEEN(0,9)</f>
        <v>3</v>
      </c>
      <c r="AC397" t="s">
        <v>272</v>
      </c>
      <c r="AD397" s="1">
        <f t="shared" ref="AD397:AE426" ca="1" si="321">RANDBETWEEN(0,9)</f>
        <v>3</v>
      </c>
      <c r="AE397" t="s">
        <v>271</v>
      </c>
      <c r="AF397">
        <f t="shared" ca="1" si="313"/>
        <v>9</v>
      </c>
      <c r="AG397" t="str">
        <f t="shared" ca="1" si="314"/>
        <v>割</v>
      </c>
      <c r="AH397">
        <f t="shared" ca="1" si="315"/>
        <v>3</v>
      </c>
      <c r="AI397" t="str">
        <f t="shared" ca="1" si="316"/>
        <v>分</v>
      </c>
      <c r="AJ397">
        <f t="shared" ca="1" si="317"/>
        <v>3</v>
      </c>
      <c r="AK397" t="str">
        <f t="shared" ca="1" si="318"/>
        <v>厘</v>
      </c>
    </row>
    <row r="398" spans="1:37" x14ac:dyDescent="0.55000000000000004">
      <c r="A398" s="51" t="s">
        <v>60</v>
      </c>
      <c r="B398" s="51"/>
      <c r="C398" s="50" t="s">
        <v>284</v>
      </c>
      <c r="D398" s="50" t="str">
        <f t="shared" ca="1" si="261"/>
        <v>\\(\\quad 1割9分　を小数で表せ。 \\)</v>
      </c>
      <c r="E398" s="50" t="str">
        <f t="shared" ca="1" si="262"/>
        <v>\\(\\quad 0.19 \\)</v>
      </c>
      <c r="F398" s="50" t="s">
        <v>62</v>
      </c>
      <c r="G398" s="50"/>
      <c r="H398" s="50">
        <v>187</v>
      </c>
      <c r="I398" s="89" t="str">
        <f t="shared" ca="1" si="274"/>
        <v>INSERT INTO math(tangen,question,answer,editor,date,count) VALUES('m4100','\\(\\quad 1割9分　を小数で表せ。 \\)','\\(\\quad 0.19 \\)','harazono',NOW(),0);</v>
      </c>
      <c r="J398" s="78" t="s">
        <v>229</v>
      </c>
      <c r="K398" s="1" t="str">
        <f t="shared" ca="1" si="308"/>
        <v>1割9分</v>
      </c>
      <c r="P398" t="s">
        <v>283</v>
      </c>
      <c r="Q398" t="s">
        <v>230</v>
      </c>
      <c r="S398" s="78" t="s">
        <v>229</v>
      </c>
      <c r="T398">
        <f t="shared" ca="1" si="309"/>
        <v>0.19</v>
      </c>
      <c r="V398" t="s">
        <v>230</v>
      </c>
      <c r="W398" t="str">
        <f t="shared" ca="1" si="310"/>
        <v>\\(\\quad 1割9分　を小数で表せ。 \\)</v>
      </c>
      <c r="X398" t="str">
        <f t="shared" ca="1" si="311"/>
        <v>\\(\\quad 0.19 \\)</v>
      </c>
      <c r="Y398">
        <f t="shared" ca="1" si="312"/>
        <v>0.19</v>
      </c>
      <c r="Z398" s="1">
        <f t="shared" ca="1" si="319"/>
        <v>1</v>
      </c>
      <c r="AA398" t="s">
        <v>273</v>
      </c>
      <c r="AB398" s="1">
        <f t="shared" ca="1" si="320"/>
        <v>9</v>
      </c>
      <c r="AC398" t="s">
        <v>272</v>
      </c>
      <c r="AD398" s="1">
        <f t="shared" ca="1" si="321"/>
        <v>0</v>
      </c>
      <c r="AE398" t="s">
        <v>271</v>
      </c>
      <c r="AF398">
        <f t="shared" ca="1" si="313"/>
        <v>1</v>
      </c>
      <c r="AG398" t="str">
        <f t="shared" ca="1" si="314"/>
        <v>割</v>
      </c>
      <c r="AH398">
        <f t="shared" ca="1" si="315"/>
        <v>9</v>
      </c>
      <c r="AI398" t="str">
        <f t="shared" ca="1" si="316"/>
        <v>分</v>
      </c>
      <c r="AJ398" t="str">
        <f t="shared" ca="1" si="317"/>
        <v/>
      </c>
      <c r="AK398" t="str">
        <f t="shared" ca="1" si="318"/>
        <v/>
      </c>
    </row>
    <row r="399" spans="1:37" x14ac:dyDescent="0.55000000000000004">
      <c r="A399" s="51" t="s">
        <v>60</v>
      </c>
      <c r="B399" s="51"/>
      <c r="C399" s="50" t="s">
        <v>284</v>
      </c>
      <c r="D399" s="50" t="str">
        <f t="shared" ca="1" si="261"/>
        <v>\\(\\quad 2分6厘　を小数で表せ。 \\)</v>
      </c>
      <c r="E399" s="50" t="str">
        <f t="shared" ca="1" si="262"/>
        <v>\\(\\quad 0.026 \\)</v>
      </c>
      <c r="F399" s="50" t="s">
        <v>62</v>
      </c>
      <c r="G399" s="50"/>
      <c r="H399" s="50">
        <v>188</v>
      </c>
      <c r="I399" s="89" t="str">
        <f t="shared" ca="1" si="274"/>
        <v>INSERT INTO math(tangen,question,answer,editor,date,count) VALUES('m4100','\\(\\quad 2分6厘　を小数で表せ。 \\)','\\(\\quad 0.026 \\)','harazono',NOW(),0);</v>
      </c>
      <c r="J399" s="78" t="s">
        <v>229</v>
      </c>
      <c r="K399" s="1" t="str">
        <f t="shared" ca="1" si="308"/>
        <v>2分6厘</v>
      </c>
      <c r="P399" t="s">
        <v>283</v>
      </c>
      <c r="Q399" t="s">
        <v>230</v>
      </c>
      <c r="S399" s="78" t="s">
        <v>229</v>
      </c>
      <c r="T399">
        <f t="shared" ca="1" si="309"/>
        <v>2.6000000000000002E-2</v>
      </c>
      <c r="V399" t="s">
        <v>230</v>
      </c>
      <c r="W399" t="str">
        <f t="shared" ca="1" si="310"/>
        <v>\\(\\quad 2分6厘　を小数で表せ。 \\)</v>
      </c>
      <c r="X399" t="str">
        <f t="shared" ca="1" si="311"/>
        <v>\\(\\quad 0.026 \\)</v>
      </c>
      <c r="Y399">
        <f t="shared" ca="1" si="312"/>
        <v>2.6000000000000002E-2</v>
      </c>
      <c r="Z399" s="1">
        <f t="shared" ca="1" si="319"/>
        <v>0</v>
      </c>
      <c r="AA399" t="s">
        <v>273</v>
      </c>
      <c r="AB399" s="1">
        <f t="shared" ca="1" si="320"/>
        <v>2</v>
      </c>
      <c r="AC399" t="s">
        <v>272</v>
      </c>
      <c r="AD399" s="1">
        <f t="shared" ca="1" si="321"/>
        <v>6</v>
      </c>
      <c r="AE399" t="s">
        <v>271</v>
      </c>
      <c r="AF399" t="str">
        <f t="shared" ca="1" si="313"/>
        <v/>
      </c>
      <c r="AG399" t="str">
        <f t="shared" ca="1" si="314"/>
        <v/>
      </c>
      <c r="AH399">
        <f t="shared" ca="1" si="315"/>
        <v>2</v>
      </c>
      <c r="AI399" t="str">
        <f t="shared" ca="1" si="316"/>
        <v>分</v>
      </c>
      <c r="AJ399">
        <f t="shared" ca="1" si="317"/>
        <v>6</v>
      </c>
      <c r="AK399" t="str">
        <f t="shared" ca="1" si="318"/>
        <v>厘</v>
      </c>
    </row>
    <row r="400" spans="1:37" x14ac:dyDescent="0.55000000000000004">
      <c r="A400" s="51" t="s">
        <v>60</v>
      </c>
      <c r="B400" s="51"/>
      <c r="C400" s="50" t="s">
        <v>284</v>
      </c>
      <c r="D400" s="50" t="str">
        <f t="shared" ca="1" si="261"/>
        <v>\\(\\quad 9割6分6厘　を小数で表せ。 \\)</v>
      </c>
      <c r="E400" s="50" t="str">
        <f t="shared" ca="1" si="262"/>
        <v>\\(\\quad 0.966 \\)</v>
      </c>
      <c r="F400" s="50" t="s">
        <v>62</v>
      </c>
      <c r="G400" s="50"/>
      <c r="H400" s="50">
        <v>189</v>
      </c>
      <c r="I400" s="89" t="str">
        <f t="shared" ca="1" si="274"/>
        <v>INSERT INTO math(tangen,question,answer,editor,date,count) VALUES('m4100','\\(\\quad 9割6分6厘　を小数で表せ。 \\)','\\(\\quad 0.966 \\)','harazono',NOW(),0);</v>
      </c>
      <c r="J400" s="78" t="s">
        <v>229</v>
      </c>
      <c r="K400" s="1" t="str">
        <f t="shared" ca="1" si="308"/>
        <v>9割6分6厘</v>
      </c>
      <c r="P400" t="s">
        <v>283</v>
      </c>
      <c r="Q400" t="s">
        <v>230</v>
      </c>
      <c r="S400" s="78" t="s">
        <v>229</v>
      </c>
      <c r="T400">
        <f t="shared" ca="1" si="309"/>
        <v>0.96599999999999997</v>
      </c>
      <c r="V400" t="s">
        <v>230</v>
      </c>
      <c r="W400" t="str">
        <f t="shared" ca="1" si="310"/>
        <v>\\(\\quad 9割6分6厘　を小数で表せ。 \\)</v>
      </c>
      <c r="X400" t="str">
        <f t="shared" ca="1" si="311"/>
        <v>\\(\\quad 0.966 \\)</v>
      </c>
      <c r="Y400">
        <f t="shared" ca="1" si="312"/>
        <v>0.96599999999999997</v>
      </c>
      <c r="Z400" s="1">
        <f t="shared" ca="1" si="319"/>
        <v>9</v>
      </c>
      <c r="AA400" t="s">
        <v>273</v>
      </c>
      <c r="AB400" s="1">
        <f t="shared" ca="1" si="320"/>
        <v>6</v>
      </c>
      <c r="AC400" t="s">
        <v>272</v>
      </c>
      <c r="AD400" s="1">
        <f t="shared" ca="1" si="321"/>
        <v>6</v>
      </c>
      <c r="AE400" t="s">
        <v>271</v>
      </c>
      <c r="AF400">
        <f t="shared" ca="1" si="313"/>
        <v>9</v>
      </c>
      <c r="AG400" t="str">
        <f t="shared" ca="1" si="314"/>
        <v>割</v>
      </c>
      <c r="AH400">
        <f t="shared" ca="1" si="315"/>
        <v>6</v>
      </c>
      <c r="AI400" t="str">
        <f t="shared" ca="1" si="316"/>
        <v>分</v>
      </c>
      <c r="AJ400">
        <f t="shared" ca="1" si="317"/>
        <v>6</v>
      </c>
      <c r="AK400" t="str">
        <f t="shared" ca="1" si="318"/>
        <v>厘</v>
      </c>
    </row>
    <row r="401" spans="1:37" x14ac:dyDescent="0.55000000000000004">
      <c r="A401" s="51" t="s">
        <v>60</v>
      </c>
      <c r="B401" s="51"/>
      <c r="C401" s="50" t="s">
        <v>284</v>
      </c>
      <c r="D401" s="50" t="str">
        <f t="shared" ca="1" si="261"/>
        <v>\\(\\quad 2割6分6厘　を小数で表せ。 \\)</v>
      </c>
      <c r="E401" s="50" t="str">
        <f t="shared" ca="1" si="262"/>
        <v>\\(\\quad 0.266 \\)</v>
      </c>
      <c r="F401" s="50" t="s">
        <v>62</v>
      </c>
      <c r="G401" s="50"/>
      <c r="H401" s="50">
        <v>190</v>
      </c>
      <c r="I401" s="89" t="str">
        <f t="shared" ca="1" si="274"/>
        <v>INSERT INTO math(tangen,question,answer,editor,date,count) VALUES('m4100','\\(\\quad 2割6分6厘　を小数で表せ。 \\)','\\(\\quad 0.266 \\)','harazono',NOW(),0);</v>
      </c>
      <c r="J401" s="78" t="s">
        <v>229</v>
      </c>
      <c r="K401" s="1" t="str">
        <f t="shared" ca="1" si="308"/>
        <v>2割6分6厘</v>
      </c>
      <c r="P401" t="s">
        <v>283</v>
      </c>
      <c r="Q401" t="s">
        <v>230</v>
      </c>
      <c r="S401" s="78" t="s">
        <v>229</v>
      </c>
      <c r="T401">
        <f t="shared" ca="1" si="309"/>
        <v>0.26600000000000001</v>
      </c>
      <c r="V401" t="s">
        <v>230</v>
      </c>
      <c r="W401" t="str">
        <f t="shared" ca="1" si="310"/>
        <v>\\(\\quad 2割6分6厘　を小数で表せ。 \\)</v>
      </c>
      <c r="X401" t="str">
        <f t="shared" ca="1" si="311"/>
        <v>\\(\\quad 0.266 \\)</v>
      </c>
      <c r="Y401">
        <f t="shared" ca="1" si="312"/>
        <v>0.26600000000000001</v>
      </c>
      <c r="Z401" s="1">
        <f t="shared" ca="1" si="319"/>
        <v>2</v>
      </c>
      <c r="AA401" t="s">
        <v>273</v>
      </c>
      <c r="AB401" s="1">
        <f t="shared" ca="1" si="320"/>
        <v>6</v>
      </c>
      <c r="AC401" t="s">
        <v>272</v>
      </c>
      <c r="AD401" s="1">
        <f t="shared" ca="1" si="321"/>
        <v>6</v>
      </c>
      <c r="AE401" t="s">
        <v>271</v>
      </c>
      <c r="AF401">
        <f t="shared" ca="1" si="313"/>
        <v>2</v>
      </c>
      <c r="AG401" t="str">
        <f t="shared" ca="1" si="314"/>
        <v>割</v>
      </c>
      <c r="AH401">
        <f t="shared" ca="1" si="315"/>
        <v>6</v>
      </c>
      <c r="AI401" t="str">
        <f t="shared" ca="1" si="316"/>
        <v>分</v>
      </c>
      <c r="AJ401">
        <f t="shared" ca="1" si="317"/>
        <v>6</v>
      </c>
      <c r="AK401" t="str">
        <f t="shared" ca="1" si="318"/>
        <v>厘</v>
      </c>
    </row>
    <row r="402" spans="1:37" x14ac:dyDescent="0.55000000000000004">
      <c r="A402" s="51" t="s">
        <v>60</v>
      </c>
      <c r="B402" s="51"/>
      <c r="C402" s="50" t="s">
        <v>284</v>
      </c>
      <c r="D402" s="50" t="str">
        <f t="shared" ca="1" si="261"/>
        <v>\\(\\quad 6割5分　を小数で表せ。 \\)</v>
      </c>
      <c r="E402" s="50" t="str">
        <f t="shared" ca="1" si="262"/>
        <v>\\(\\quad 0.65 \\)</v>
      </c>
      <c r="F402" s="50" t="s">
        <v>62</v>
      </c>
      <c r="G402" s="50"/>
      <c r="H402" s="50">
        <v>191</v>
      </c>
      <c r="I402" s="89" t="str">
        <f t="shared" ca="1" si="274"/>
        <v>INSERT INTO math(tangen,question,answer,editor,date,count) VALUES('m4100','\\(\\quad 6割5分　を小数で表せ。 \\)','\\(\\quad 0.65 \\)','harazono',NOW(),0);</v>
      </c>
      <c r="J402" s="78" t="s">
        <v>229</v>
      </c>
      <c r="K402" s="1" t="str">
        <f t="shared" ca="1" si="308"/>
        <v>6割5分</v>
      </c>
      <c r="P402" t="s">
        <v>283</v>
      </c>
      <c r="Q402" t="s">
        <v>230</v>
      </c>
      <c r="S402" s="78" t="s">
        <v>229</v>
      </c>
      <c r="T402">
        <f t="shared" ca="1" si="309"/>
        <v>0.65000000000000013</v>
      </c>
      <c r="V402" t="s">
        <v>230</v>
      </c>
      <c r="W402" t="str">
        <f t="shared" ca="1" si="310"/>
        <v>\\(\\quad 6割5分　を小数で表せ。 \\)</v>
      </c>
      <c r="X402" t="str">
        <f t="shared" ca="1" si="311"/>
        <v>\\(\\quad 0.65 \\)</v>
      </c>
      <c r="Y402">
        <f t="shared" ca="1" si="312"/>
        <v>0.65000000000000013</v>
      </c>
      <c r="Z402" s="1">
        <f t="shared" ca="1" si="319"/>
        <v>6</v>
      </c>
      <c r="AA402" t="s">
        <v>273</v>
      </c>
      <c r="AB402" s="1">
        <f t="shared" ca="1" si="320"/>
        <v>5</v>
      </c>
      <c r="AC402" t="s">
        <v>272</v>
      </c>
      <c r="AD402" s="1">
        <f t="shared" ca="1" si="321"/>
        <v>0</v>
      </c>
      <c r="AE402" t="s">
        <v>271</v>
      </c>
      <c r="AF402">
        <f t="shared" ca="1" si="313"/>
        <v>6</v>
      </c>
      <c r="AG402" t="str">
        <f t="shared" ca="1" si="314"/>
        <v>割</v>
      </c>
      <c r="AH402">
        <f t="shared" ca="1" si="315"/>
        <v>5</v>
      </c>
      <c r="AI402" t="str">
        <f t="shared" ca="1" si="316"/>
        <v>分</v>
      </c>
      <c r="AJ402" t="str">
        <f t="shared" ca="1" si="317"/>
        <v/>
      </c>
      <c r="AK402" t="str">
        <f t="shared" ca="1" si="318"/>
        <v/>
      </c>
    </row>
    <row r="403" spans="1:37" x14ac:dyDescent="0.55000000000000004">
      <c r="A403" s="51" t="s">
        <v>60</v>
      </c>
      <c r="B403" s="51"/>
      <c r="C403" s="50" t="s">
        <v>284</v>
      </c>
      <c r="D403" s="50" t="str">
        <f t="shared" ca="1" si="261"/>
        <v>\\(\\quad 5割　を小数で表せ。 \\)</v>
      </c>
      <c r="E403" s="50" t="str">
        <f t="shared" ca="1" si="262"/>
        <v>\\(\\quad 0.5 \\)</v>
      </c>
      <c r="F403" s="50" t="s">
        <v>62</v>
      </c>
      <c r="G403" s="50"/>
      <c r="H403" s="50">
        <v>192</v>
      </c>
      <c r="I403" s="89" t="str">
        <f t="shared" ca="1" si="274"/>
        <v>INSERT INTO math(tangen,question,answer,editor,date,count) VALUES('m4100','\\(\\quad 5割　を小数で表せ。 \\)','\\(\\quad 0.5 \\)','harazono',NOW(),0);</v>
      </c>
      <c r="J403" s="78" t="s">
        <v>229</v>
      </c>
      <c r="K403" s="1" t="str">
        <f t="shared" ca="1" si="308"/>
        <v>5割</v>
      </c>
      <c r="P403" t="s">
        <v>283</v>
      </c>
      <c r="Q403" t="s">
        <v>230</v>
      </c>
      <c r="S403" s="78" t="s">
        <v>229</v>
      </c>
      <c r="T403">
        <f t="shared" ca="1" si="309"/>
        <v>0.5</v>
      </c>
      <c r="V403" t="s">
        <v>230</v>
      </c>
      <c r="W403" t="str">
        <f t="shared" ca="1" si="310"/>
        <v>\\(\\quad 5割　を小数で表せ。 \\)</v>
      </c>
      <c r="X403" t="str">
        <f t="shared" ca="1" si="311"/>
        <v>\\(\\quad 0.5 \\)</v>
      </c>
      <c r="Y403">
        <f t="shared" ca="1" si="312"/>
        <v>0.5</v>
      </c>
      <c r="Z403" s="1">
        <f t="shared" ca="1" si="319"/>
        <v>5</v>
      </c>
      <c r="AA403" t="s">
        <v>273</v>
      </c>
      <c r="AB403" s="1">
        <f t="shared" ca="1" si="320"/>
        <v>0</v>
      </c>
      <c r="AC403" t="s">
        <v>272</v>
      </c>
      <c r="AD403" s="1">
        <f t="shared" ca="1" si="321"/>
        <v>0</v>
      </c>
      <c r="AE403" t="s">
        <v>271</v>
      </c>
      <c r="AF403">
        <f t="shared" ca="1" si="313"/>
        <v>5</v>
      </c>
      <c r="AG403" t="str">
        <f t="shared" ca="1" si="314"/>
        <v>割</v>
      </c>
      <c r="AH403" t="str">
        <f t="shared" ca="1" si="315"/>
        <v/>
      </c>
      <c r="AI403" t="str">
        <f t="shared" ca="1" si="316"/>
        <v/>
      </c>
      <c r="AJ403" t="str">
        <f t="shared" ca="1" si="317"/>
        <v/>
      </c>
      <c r="AK403" t="str">
        <f t="shared" ca="1" si="318"/>
        <v/>
      </c>
    </row>
    <row r="404" spans="1:37" x14ac:dyDescent="0.55000000000000004">
      <c r="A404" s="51" t="s">
        <v>60</v>
      </c>
      <c r="B404" s="51"/>
      <c r="C404" s="50" t="s">
        <v>284</v>
      </c>
      <c r="D404" s="50" t="str">
        <f t="shared" ref="D404:D424" ca="1" si="322">W404</f>
        <v>\\(\\quad 4割8分4厘　を小数で表せ。 \\)</v>
      </c>
      <c r="E404" s="50" t="str">
        <f t="shared" ref="E404:E424" ca="1" si="323">X404</f>
        <v>\\(\\quad 0.484 \\)</v>
      </c>
      <c r="F404" s="50" t="s">
        <v>62</v>
      </c>
      <c r="G404" s="50"/>
      <c r="H404" s="50">
        <v>193</v>
      </c>
      <c r="I404" s="89" t="str">
        <f t="shared" ca="1" si="274"/>
        <v>INSERT INTO math(tangen,question,answer,editor,date,count) VALUES('m4100','\\(\\quad 4割8分4厘　を小数で表せ。 \\)','\\(\\quad 0.484 \\)','harazono',NOW(),0);</v>
      </c>
      <c r="J404" s="78" t="s">
        <v>229</v>
      </c>
      <c r="K404" s="1" t="str">
        <f t="shared" ca="1" si="308"/>
        <v>4割8分4厘</v>
      </c>
      <c r="P404" t="s">
        <v>283</v>
      </c>
      <c r="Q404" t="s">
        <v>230</v>
      </c>
      <c r="S404" s="78" t="s">
        <v>229</v>
      </c>
      <c r="T404">
        <f t="shared" ca="1" si="309"/>
        <v>0.48400000000000004</v>
      </c>
      <c r="V404" t="s">
        <v>230</v>
      </c>
      <c r="W404" t="str">
        <f t="shared" ca="1" si="310"/>
        <v>\\(\\quad 4割8分4厘　を小数で表せ。 \\)</v>
      </c>
      <c r="X404" t="str">
        <f t="shared" ca="1" si="311"/>
        <v>\\(\\quad 0.484 \\)</v>
      </c>
      <c r="Y404">
        <f t="shared" ca="1" si="312"/>
        <v>0.48400000000000004</v>
      </c>
      <c r="Z404" s="1">
        <f t="shared" ca="1" si="319"/>
        <v>4</v>
      </c>
      <c r="AA404" t="s">
        <v>273</v>
      </c>
      <c r="AB404" s="1">
        <f t="shared" ca="1" si="320"/>
        <v>8</v>
      </c>
      <c r="AC404" t="s">
        <v>272</v>
      </c>
      <c r="AD404" s="1">
        <f t="shared" ca="1" si="321"/>
        <v>4</v>
      </c>
      <c r="AE404" t="s">
        <v>271</v>
      </c>
      <c r="AF404">
        <f t="shared" ca="1" si="313"/>
        <v>4</v>
      </c>
      <c r="AG404" t="str">
        <f t="shared" ca="1" si="314"/>
        <v>割</v>
      </c>
      <c r="AH404">
        <f t="shared" ca="1" si="315"/>
        <v>8</v>
      </c>
      <c r="AI404" t="str">
        <f t="shared" ca="1" si="316"/>
        <v>分</v>
      </c>
      <c r="AJ404">
        <f t="shared" ca="1" si="317"/>
        <v>4</v>
      </c>
      <c r="AK404" t="str">
        <f t="shared" ca="1" si="318"/>
        <v>厘</v>
      </c>
    </row>
    <row r="405" spans="1:37" x14ac:dyDescent="0.55000000000000004">
      <c r="A405" s="51" t="s">
        <v>60</v>
      </c>
      <c r="B405" s="51"/>
      <c r="C405" s="50" t="s">
        <v>284</v>
      </c>
      <c r="D405" s="50" t="str">
        <f t="shared" ca="1" si="322"/>
        <v>\\(\\quad 2割　を小数で表せ。 \\)</v>
      </c>
      <c r="E405" s="50" t="str">
        <f t="shared" ca="1" si="323"/>
        <v>\\(\\quad 0.2 \\)</v>
      </c>
      <c r="F405" s="50" t="s">
        <v>62</v>
      </c>
      <c r="G405" s="50"/>
      <c r="H405" s="50">
        <v>194</v>
      </c>
      <c r="I405" s="89" t="str">
        <f t="shared" ca="1" si="274"/>
        <v>INSERT INTO math(tangen,question,answer,editor,date,count) VALUES('m4100','\\(\\quad 2割　を小数で表せ。 \\)','\\(\\quad 0.2 \\)','harazono',NOW(),0);</v>
      </c>
      <c r="J405" s="78" t="s">
        <v>229</v>
      </c>
      <c r="K405" s="1" t="str">
        <f t="shared" ca="1" si="308"/>
        <v>2割</v>
      </c>
      <c r="P405" t="s">
        <v>283</v>
      </c>
      <c r="Q405" t="s">
        <v>230</v>
      </c>
      <c r="S405" s="78" t="s">
        <v>229</v>
      </c>
      <c r="T405">
        <f t="shared" ca="1" si="309"/>
        <v>0.2</v>
      </c>
      <c r="V405" t="s">
        <v>230</v>
      </c>
      <c r="W405" t="str">
        <f t="shared" ca="1" si="310"/>
        <v>\\(\\quad 2割　を小数で表せ。 \\)</v>
      </c>
      <c r="X405" t="str">
        <f t="shared" ca="1" si="311"/>
        <v>\\(\\quad 0.2 \\)</v>
      </c>
      <c r="Y405">
        <f t="shared" ca="1" si="312"/>
        <v>0.2</v>
      </c>
      <c r="Z405" s="1">
        <f t="shared" ca="1" si="319"/>
        <v>2</v>
      </c>
      <c r="AA405" t="s">
        <v>273</v>
      </c>
      <c r="AB405" s="1">
        <f t="shared" ca="1" si="320"/>
        <v>0</v>
      </c>
      <c r="AC405" t="s">
        <v>272</v>
      </c>
      <c r="AD405" s="1">
        <f t="shared" ca="1" si="321"/>
        <v>0</v>
      </c>
      <c r="AE405" t="s">
        <v>271</v>
      </c>
      <c r="AF405">
        <f t="shared" ca="1" si="313"/>
        <v>2</v>
      </c>
      <c r="AG405" t="str">
        <f t="shared" ca="1" si="314"/>
        <v>割</v>
      </c>
      <c r="AH405" t="str">
        <f t="shared" ca="1" si="315"/>
        <v/>
      </c>
      <c r="AI405" t="str">
        <f t="shared" ca="1" si="316"/>
        <v/>
      </c>
      <c r="AJ405" t="str">
        <f t="shared" ca="1" si="317"/>
        <v/>
      </c>
      <c r="AK405" t="str">
        <f t="shared" ca="1" si="318"/>
        <v/>
      </c>
    </row>
    <row r="406" spans="1:37" x14ac:dyDescent="0.55000000000000004">
      <c r="A406" s="51" t="s">
        <v>60</v>
      </c>
      <c r="B406" s="51"/>
      <c r="C406" s="50" t="s">
        <v>284</v>
      </c>
      <c r="D406" s="50" t="str">
        <f t="shared" ca="1" si="322"/>
        <v>\\(\\quad 4割6分　を小数で表せ。 \\)</v>
      </c>
      <c r="E406" s="50" t="str">
        <f t="shared" ca="1" si="323"/>
        <v>\\(\\quad 0.46 \\)</v>
      </c>
      <c r="F406" s="50" t="s">
        <v>62</v>
      </c>
      <c r="G406" s="50"/>
      <c r="H406" s="50">
        <v>195</v>
      </c>
      <c r="I406" s="89" t="str">
        <f t="shared" ca="1" si="274"/>
        <v>INSERT INTO math(tangen,question,answer,editor,date,count) VALUES('m4100','\\(\\quad 4割6分　を小数で表せ。 \\)','\\(\\quad 0.46 \\)','harazono',NOW(),0);</v>
      </c>
      <c r="J406" s="78" t="s">
        <v>229</v>
      </c>
      <c r="K406" s="1" t="str">
        <f t="shared" ca="1" si="308"/>
        <v>4割6分</v>
      </c>
      <c r="P406" t="s">
        <v>283</v>
      </c>
      <c r="Q406" t="s">
        <v>230</v>
      </c>
      <c r="S406" s="78" t="s">
        <v>229</v>
      </c>
      <c r="T406">
        <f t="shared" ca="1" si="309"/>
        <v>0.46</v>
      </c>
      <c r="V406" t="s">
        <v>230</v>
      </c>
      <c r="W406" t="str">
        <f t="shared" ca="1" si="310"/>
        <v>\\(\\quad 4割6分　を小数で表せ。 \\)</v>
      </c>
      <c r="X406" t="str">
        <f t="shared" ca="1" si="311"/>
        <v>\\(\\quad 0.46 \\)</v>
      </c>
      <c r="Y406">
        <f t="shared" ca="1" si="312"/>
        <v>0.46</v>
      </c>
      <c r="Z406" s="1">
        <f t="shared" ca="1" si="319"/>
        <v>4</v>
      </c>
      <c r="AA406" t="s">
        <v>273</v>
      </c>
      <c r="AB406" s="1">
        <f t="shared" ca="1" si="320"/>
        <v>6</v>
      </c>
      <c r="AC406" t="s">
        <v>272</v>
      </c>
      <c r="AD406" s="1">
        <f t="shared" ca="1" si="321"/>
        <v>0</v>
      </c>
      <c r="AE406" t="s">
        <v>271</v>
      </c>
      <c r="AF406">
        <f t="shared" ca="1" si="313"/>
        <v>4</v>
      </c>
      <c r="AG406" t="str">
        <f t="shared" ca="1" si="314"/>
        <v>割</v>
      </c>
      <c r="AH406">
        <f t="shared" ca="1" si="315"/>
        <v>6</v>
      </c>
      <c r="AI406" t="str">
        <f t="shared" ca="1" si="316"/>
        <v>分</v>
      </c>
      <c r="AJ406" t="str">
        <f t="shared" ca="1" si="317"/>
        <v/>
      </c>
      <c r="AK406" t="str">
        <f t="shared" ca="1" si="318"/>
        <v/>
      </c>
    </row>
    <row r="407" spans="1:37" x14ac:dyDescent="0.55000000000000004">
      <c r="A407" s="51" t="s">
        <v>60</v>
      </c>
      <c r="B407" s="51"/>
      <c r="C407" s="50" t="s">
        <v>284</v>
      </c>
      <c r="D407" s="50" t="str">
        <f t="shared" ca="1" si="322"/>
        <v>\\(\\quad 6割3分1厘　を小数で表せ。 \\)</v>
      </c>
      <c r="E407" s="50" t="str">
        <f t="shared" ca="1" si="323"/>
        <v>\\(\\quad 0.631 \\)</v>
      </c>
      <c r="F407" s="50" t="s">
        <v>62</v>
      </c>
      <c r="G407" s="50"/>
      <c r="H407" s="50">
        <v>196</v>
      </c>
      <c r="I407" s="89" t="str">
        <f t="shared" ca="1" si="274"/>
        <v>INSERT INTO math(tangen,question,answer,editor,date,count) VALUES('m4100','\\(\\quad 6割3分1厘　を小数で表せ。 \\)','\\(\\quad 0.631 \\)','harazono',NOW(),0);</v>
      </c>
      <c r="J407" s="78" t="s">
        <v>229</v>
      </c>
      <c r="K407" s="1" t="str">
        <f t="shared" ca="1" si="308"/>
        <v>6割3分1厘</v>
      </c>
      <c r="P407" t="s">
        <v>283</v>
      </c>
      <c r="Q407" t="s">
        <v>230</v>
      </c>
      <c r="S407" s="78" t="s">
        <v>229</v>
      </c>
      <c r="T407">
        <f t="shared" ca="1" si="309"/>
        <v>0.63100000000000012</v>
      </c>
      <c r="V407" t="s">
        <v>230</v>
      </c>
      <c r="W407" t="str">
        <f t="shared" ca="1" si="310"/>
        <v>\\(\\quad 6割3分1厘　を小数で表せ。 \\)</v>
      </c>
      <c r="X407" t="str">
        <f t="shared" ca="1" si="311"/>
        <v>\\(\\quad 0.631 \\)</v>
      </c>
      <c r="Y407">
        <f t="shared" ca="1" si="312"/>
        <v>0.63100000000000012</v>
      </c>
      <c r="Z407" s="1">
        <f t="shared" ca="1" si="319"/>
        <v>6</v>
      </c>
      <c r="AA407" t="s">
        <v>273</v>
      </c>
      <c r="AB407" s="1">
        <f t="shared" ca="1" si="320"/>
        <v>3</v>
      </c>
      <c r="AC407" t="s">
        <v>272</v>
      </c>
      <c r="AD407" s="1">
        <f t="shared" ca="1" si="321"/>
        <v>1</v>
      </c>
      <c r="AE407" t="s">
        <v>271</v>
      </c>
      <c r="AF407">
        <f t="shared" ca="1" si="313"/>
        <v>6</v>
      </c>
      <c r="AG407" t="str">
        <f t="shared" ca="1" si="314"/>
        <v>割</v>
      </c>
      <c r="AH407">
        <f t="shared" ca="1" si="315"/>
        <v>3</v>
      </c>
      <c r="AI407" t="str">
        <f t="shared" ca="1" si="316"/>
        <v>分</v>
      </c>
      <c r="AJ407">
        <f t="shared" ca="1" si="317"/>
        <v>1</v>
      </c>
      <c r="AK407" t="str">
        <f t="shared" ca="1" si="318"/>
        <v>厘</v>
      </c>
    </row>
    <row r="408" spans="1:37" x14ac:dyDescent="0.55000000000000004">
      <c r="A408" s="51" t="s">
        <v>60</v>
      </c>
      <c r="B408" s="51"/>
      <c r="C408" s="50" t="s">
        <v>284</v>
      </c>
      <c r="D408" s="50" t="str">
        <f t="shared" ca="1" si="322"/>
        <v>\\(\\quad 8割7分5厘　を小数で表せ。 \\)</v>
      </c>
      <c r="E408" s="50" t="str">
        <f t="shared" ca="1" si="323"/>
        <v>\\(\\quad 0.875 \\)</v>
      </c>
      <c r="F408" s="50" t="s">
        <v>62</v>
      </c>
      <c r="G408" s="50"/>
      <c r="H408" s="50">
        <v>197</v>
      </c>
      <c r="I408" s="89" t="str">
        <f t="shared" ca="1" si="274"/>
        <v>INSERT INTO math(tangen,question,answer,editor,date,count) VALUES('m4100','\\(\\quad 8割7分5厘　を小数で表せ。 \\)','\\(\\quad 0.875 \\)','harazono',NOW(),0);</v>
      </c>
      <c r="J408" s="78" t="s">
        <v>229</v>
      </c>
      <c r="K408" s="1" t="str">
        <f t="shared" ca="1" si="308"/>
        <v>8割7分5厘</v>
      </c>
      <c r="P408" t="s">
        <v>283</v>
      </c>
      <c r="Q408" t="s">
        <v>230</v>
      </c>
      <c r="S408" s="78" t="s">
        <v>229</v>
      </c>
      <c r="T408">
        <f t="shared" ca="1" si="309"/>
        <v>0.87500000000000011</v>
      </c>
      <c r="V408" t="s">
        <v>230</v>
      </c>
      <c r="W408" t="str">
        <f t="shared" ca="1" si="310"/>
        <v>\\(\\quad 8割7分5厘　を小数で表せ。 \\)</v>
      </c>
      <c r="X408" t="str">
        <f t="shared" ca="1" si="311"/>
        <v>\\(\\quad 0.875 \\)</v>
      </c>
      <c r="Y408">
        <f t="shared" ca="1" si="312"/>
        <v>0.87500000000000011</v>
      </c>
      <c r="Z408" s="1">
        <f t="shared" ca="1" si="319"/>
        <v>8</v>
      </c>
      <c r="AA408" t="s">
        <v>273</v>
      </c>
      <c r="AB408" s="1">
        <f t="shared" ca="1" si="320"/>
        <v>7</v>
      </c>
      <c r="AC408" t="s">
        <v>272</v>
      </c>
      <c r="AD408" s="1">
        <f t="shared" ca="1" si="321"/>
        <v>5</v>
      </c>
      <c r="AE408" t="s">
        <v>271</v>
      </c>
      <c r="AF408">
        <f t="shared" ca="1" si="313"/>
        <v>8</v>
      </c>
      <c r="AG408" t="str">
        <f t="shared" ca="1" si="314"/>
        <v>割</v>
      </c>
      <c r="AH408">
        <f t="shared" ca="1" si="315"/>
        <v>7</v>
      </c>
      <c r="AI408" t="str">
        <f t="shared" ca="1" si="316"/>
        <v>分</v>
      </c>
      <c r="AJ408">
        <f t="shared" ca="1" si="317"/>
        <v>5</v>
      </c>
      <c r="AK408" t="str">
        <f t="shared" ca="1" si="318"/>
        <v>厘</v>
      </c>
    </row>
    <row r="409" spans="1:37" x14ac:dyDescent="0.55000000000000004">
      <c r="A409" s="51" t="s">
        <v>60</v>
      </c>
      <c r="B409" s="51"/>
      <c r="C409" s="50" t="s">
        <v>284</v>
      </c>
      <c r="D409" s="50" t="str">
        <f t="shared" ca="1" si="322"/>
        <v>\\(\\quad 9厘　を小数で表せ。 \\)</v>
      </c>
      <c r="E409" s="50" t="str">
        <f t="shared" ca="1" si="323"/>
        <v>\\(\\quad 0.009 \\)</v>
      </c>
      <c r="F409" s="50" t="s">
        <v>62</v>
      </c>
      <c r="G409" s="50"/>
      <c r="H409" s="50">
        <v>198</v>
      </c>
      <c r="I409" s="89" t="str">
        <f t="shared" ca="1" si="274"/>
        <v>INSERT INTO math(tangen,question,answer,editor,date,count) VALUES('m4100','\\(\\quad 9厘　を小数で表せ。 \\)','\\(\\quad 0.009 \\)','harazono',NOW(),0);</v>
      </c>
      <c r="J409" s="78" t="s">
        <v>229</v>
      </c>
      <c r="K409" s="1" t="str">
        <f t="shared" ca="1" si="308"/>
        <v>9厘</v>
      </c>
      <c r="P409" t="s">
        <v>283</v>
      </c>
      <c r="Q409" t="s">
        <v>230</v>
      </c>
      <c r="S409" s="78" t="s">
        <v>229</v>
      </c>
      <c r="T409">
        <f t="shared" ca="1" si="309"/>
        <v>9.0000000000000011E-3</v>
      </c>
      <c r="V409" t="s">
        <v>230</v>
      </c>
      <c r="W409" t="str">
        <f t="shared" ca="1" si="310"/>
        <v>\\(\\quad 9厘　を小数で表せ。 \\)</v>
      </c>
      <c r="X409" t="str">
        <f t="shared" ca="1" si="311"/>
        <v>\\(\\quad 0.009 \\)</v>
      </c>
      <c r="Y409">
        <f t="shared" ca="1" si="312"/>
        <v>9.0000000000000011E-3</v>
      </c>
      <c r="Z409" s="1">
        <f t="shared" ca="1" si="319"/>
        <v>0</v>
      </c>
      <c r="AA409" t="s">
        <v>273</v>
      </c>
      <c r="AB409" s="1">
        <f t="shared" ca="1" si="320"/>
        <v>0</v>
      </c>
      <c r="AC409" t="s">
        <v>272</v>
      </c>
      <c r="AD409" s="1">
        <f t="shared" ca="1" si="321"/>
        <v>9</v>
      </c>
      <c r="AE409" t="s">
        <v>271</v>
      </c>
      <c r="AF409" t="str">
        <f t="shared" ca="1" si="313"/>
        <v/>
      </c>
      <c r="AG409" t="str">
        <f t="shared" ca="1" si="314"/>
        <v/>
      </c>
      <c r="AH409" t="str">
        <f t="shared" ca="1" si="315"/>
        <v/>
      </c>
      <c r="AI409" t="str">
        <f t="shared" ca="1" si="316"/>
        <v/>
      </c>
      <c r="AJ409">
        <f t="shared" ca="1" si="317"/>
        <v>9</v>
      </c>
      <c r="AK409" t="str">
        <f t="shared" ca="1" si="318"/>
        <v>厘</v>
      </c>
    </row>
    <row r="410" spans="1:37" x14ac:dyDescent="0.55000000000000004">
      <c r="A410" s="51" t="s">
        <v>60</v>
      </c>
      <c r="B410" s="51"/>
      <c r="C410" s="50" t="s">
        <v>284</v>
      </c>
      <c r="D410" s="50" t="str">
        <f t="shared" ca="1" si="322"/>
        <v>\\(\\quad 4割8分　を小数で表せ。 \\)</v>
      </c>
      <c r="E410" s="50" t="str">
        <f t="shared" ca="1" si="323"/>
        <v>\\(\\quad 0.48 \\)</v>
      </c>
      <c r="F410" s="50" t="s">
        <v>62</v>
      </c>
      <c r="G410" s="50"/>
      <c r="H410" s="50">
        <v>199</v>
      </c>
      <c r="I410" s="89" t="str">
        <f t="shared" ca="1" si="274"/>
        <v>INSERT INTO math(tangen,question,answer,editor,date,count) VALUES('m4100','\\(\\quad 4割8分　を小数で表せ。 \\)','\\(\\quad 0.48 \\)','harazono',NOW(),0);</v>
      </c>
      <c r="J410" s="78" t="s">
        <v>229</v>
      </c>
      <c r="K410" s="1" t="str">
        <f t="shared" ca="1" si="308"/>
        <v>4割8分</v>
      </c>
      <c r="P410" t="s">
        <v>283</v>
      </c>
      <c r="Q410" t="s">
        <v>230</v>
      </c>
      <c r="S410" s="78" t="s">
        <v>229</v>
      </c>
      <c r="T410">
        <f t="shared" ca="1" si="309"/>
        <v>0.48000000000000004</v>
      </c>
      <c r="V410" t="s">
        <v>230</v>
      </c>
      <c r="W410" t="str">
        <f t="shared" ca="1" si="310"/>
        <v>\\(\\quad 4割8分　を小数で表せ。 \\)</v>
      </c>
      <c r="X410" t="str">
        <f t="shared" ca="1" si="311"/>
        <v>\\(\\quad 0.48 \\)</v>
      </c>
      <c r="Y410">
        <f t="shared" ca="1" si="312"/>
        <v>0.48000000000000004</v>
      </c>
      <c r="Z410" s="1">
        <f t="shared" ca="1" si="319"/>
        <v>4</v>
      </c>
      <c r="AA410" t="s">
        <v>273</v>
      </c>
      <c r="AB410" s="1">
        <f t="shared" ca="1" si="320"/>
        <v>8</v>
      </c>
      <c r="AC410" t="s">
        <v>272</v>
      </c>
      <c r="AD410" s="1">
        <f t="shared" ca="1" si="321"/>
        <v>0</v>
      </c>
      <c r="AE410" t="s">
        <v>271</v>
      </c>
      <c r="AF410">
        <f t="shared" ca="1" si="313"/>
        <v>4</v>
      </c>
      <c r="AG410" t="str">
        <f t="shared" ca="1" si="314"/>
        <v>割</v>
      </c>
      <c r="AH410">
        <f t="shared" ca="1" si="315"/>
        <v>8</v>
      </c>
      <c r="AI410" t="str">
        <f t="shared" ca="1" si="316"/>
        <v>分</v>
      </c>
      <c r="AJ410" t="str">
        <f t="shared" ca="1" si="317"/>
        <v/>
      </c>
      <c r="AK410" t="str">
        <f t="shared" ca="1" si="318"/>
        <v/>
      </c>
    </row>
    <row r="411" spans="1:37" x14ac:dyDescent="0.55000000000000004">
      <c r="A411" s="51" t="s">
        <v>60</v>
      </c>
      <c r="B411" s="51"/>
      <c r="C411" s="50" t="s">
        <v>284</v>
      </c>
      <c r="D411" s="50" t="str">
        <f t="shared" ca="1" si="322"/>
        <v>\\(\\quad 7割7分9厘　を小数で表せ。 \\)</v>
      </c>
      <c r="E411" s="50" t="str">
        <f t="shared" ca="1" si="323"/>
        <v>\\(\\quad 0.779 \\)</v>
      </c>
      <c r="F411" s="50" t="s">
        <v>62</v>
      </c>
      <c r="G411" s="50"/>
      <c r="H411" s="50">
        <v>200</v>
      </c>
      <c r="I411" s="89" t="str">
        <f t="shared" ca="1" si="274"/>
        <v>INSERT INTO math(tangen,question,answer,editor,date,count) VALUES('m4100','\\(\\quad 7割7分9厘　を小数で表せ。 \\)','\\(\\quad 0.779 \\)','harazono',NOW(),0);</v>
      </c>
      <c r="J411" s="78" t="s">
        <v>229</v>
      </c>
      <c r="K411" s="1" t="str">
        <f t="shared" ca="1" si="308"/>
        <v>7割7分9厘</v>
      </c>
      <c r="P411" t="s">
        <v>283</v>
      </c>
      <c r="Q411" t="s">
        <v>230</v>
      </c>
      <c r="S411" s="78" t="s">
        <v>229</v>
      </c>
      <c r="T411">
        <f t="shared" ca="1" si="309"/>
        <v>0.77900000000000003</v>
      </c>
      <c r="V411" t="s">
        <v>230</v>
      </c>
      <c r="W411" t="str">
        <f t="shared" ca="1" si="310"/>
        <v>\\(\\quad 7割7分9厘　を小数で表せ。 \\)</v>
      </c>
      <c r="X411" t="str">
        <f t="shared" ca="1" si="311"/>
        <v>\\(\\quad 0.779 \\)</v>
      </c>
      <c r="Y411">
        <f t="shared" ca="1" si="312"/>
        <v>0.77900000000000003</v>
      </c>
      <c r="Z411" s="1">
        <f t="shared" ca="1" si="319"/>
        <v>7</v>
      </c>
      <c r="AA411" t="s">
        <v>273</v>
      </c>
      <c r="AB411" s="1">
        <f t="shared" ca="1" si="320"/>
        <v>7</v>
      </c>
      <c r="AC411" t="s">
        <v>272</v>
      </c>
      <c r="AD411" s="1">
        <f t="shared" ca="1" si="321"/>
        <v>9</v>
      </c>
      <c r="AE411" t="s">
        <v>271</v>
      </c>
      <c r="AF411">
        <f t="shared" ca="1" si="313"/>
        <v>7</v>
      </c>
      <c r="AG411" t="str">
        <f t="shared" ca="1" si="314"/>
        <v>割</v>
      </c>
      <c r="AH411">
        <f t="shared" ca="1" si="315"/>
        <v>7</v>
      </c>
      <c r="AI411" t="str">
        <f t="shared" ca="1" si="316"/>
        <v>分</v>
      </c>
      <c r="AJ411">
        <f t="shared" ca="1" si="317"/>
        <v>9</v>
      </c>
      <c r="AK411" t="str">
        <f t="shared" ca="1" si="318"/>
        <v>厘</v>
      </c>
    </row>
    <row r="412" spans="1:37" x14ac:dyDescent="0.55000000000000004">
      <c r="A412" s="51" t="s">
        <v>60</v>
      </c>
      <c r="B412" s="51"/>
      <c r="C412" s="50" t="s">
        <v>284</v>
      </c>
      <c r="D412" s="50" t="str">
        <f t="shared" ca="1" si="322"/>
        <v>\\(\\quad 7割8分6厘　を小数で表せ。 \\)</v>
      </c>
      <c r="E412" s="50" t="str">
        <f t="shared" ca="1" si="323"/>
        <v>\\(\\quad 0.786 \\)</v>
      </c>
      <c r="F412" s="50" t="s">
        <v>62</v>
      </c>
      <c r="G412" s="50"/>
      <c r="H412" s="50">
        <v>201</v>
      </c>
      <c r="I412" s="89" t="str">
        <f t="shared" ref="I412:I424" ca="1" si="324">"INSERT INTO "&amp;A412&amp;"(tangen,question,answer,editor,date,count) VALUES('"&amp;C412&amp;"','"&amp;D412&amp;"','"&amp;E412&amp;"','"&amp;F412&amp;"',NOW(),0);"</f>
        <v>INSERT INTO math(tangen,question,answer,editor,date,count) VALUES('m4100','\\(\\quad 7割8分6厘　を小数で表せ。 \\)','\\(\\quad 0.786 \\)','harazono',NOW(),0);</v>
      </c>
      <c r="J412" s="78" t="s">
        <v>229</v>
      </c>
      <c r="K412" s="1" t="str">
        <f t="shared" ca="1" si="308"/>
        <v>7割8分6厘</v>
      </c>
      <c r="P412" t="s">
        <v>283</v>
      </c>
      <c r="Q412" t="s">
        <v>230</v>
      </c>
      <c r="S412" s="78" t="s">
        <v>229</v>
      </c>
      <c r="T412">
        <f t="shared" ca="1" si="309"/>
        <v>0.78600000000000003</v>
      </c>
      <c r="V412" t="s">
        <v>230</v>
      </c>
      <c r="W412" t="str">
        <f t="shared" ca="1" si="310"/>
        <v>\\(\\quad 7割8分6厘　を小数で表せ。 \\)</v>
      </c>
      <c r="X412" t="str">
        <f t="shared" ca="1" si="311"/>
        <v>\\(\\quad 0.786 \\)</v>
      </c>
      <c r="Y412">
        <f t="shared" ca="1" si="312"/>
        <v>0.78600000000000003</v>
      </c>
      <c r="Z412" s="1">
        <f t="shared" ca="1" si="319"/>
        <v>7</v>
      </c>
      <c r="AA412" t="s">
        <v>273</v>
      </c>
      <c r="AB412" s="1">
        <f t="shared" ca="1" si="320"/>
        <v>8</v>
      </c>
      <c r="AC412" t="s">
        <v>272</v>
      </c>
      <c r="AD412" s="1">
        <f t="shared" ca="1" si="321"/>
        <v>6</v>
      </c>
      <c r="AE412" t="s">
        <v>271</v>
      </c>
      <c r="AF412">
        <f t="shared" ca="1" si="313"/>
        <v>7</v>
      </c>
      <c r="AG412" t="str">
        <f t="shared" ca="1" si="314"/>
        <v>割</v>
      </c>
      <c r="AH412">
        <f t="shared" ca="1" si="315"/>
        <v>8</v>
      </c>
      <c r="AI412" t="str">
        <f t="shared" ca="1" si="316"/>
        <v>分</v>
      </c>
      <c r="AJ412">
        <f t="shared" ca="1" si="317"/>
        <v>6</v>
      </c>
      <c r="AK412" t="str">
        <f t="shared" ca="1" si="318"/>
        <v>厘</v>
      </c>
    </row>
    <row r="413" spans="1:37" x14ac:dyDescent="0.55000000000000004">
      <c r="A413" s="51" t="s">
        <v>60</v>
      </c>
      <c r="B413" s="51"/>
      <c r="C413" s="50" t="s">
        <v>284</v>
      </c>
      <c r="D413" s="50" t="str">
        <f t="shared" ca="1" si="322"/>
        <v>\\(\\quad 7割9分4厘　を小数で表せ。 \\)</v>
      </c>
      <c r="E413" s="50" t="str">
        <f t="shared" ca="1" si="323"/>
        <v>\\(\\quad 0.794 \\)</v>
      </c>
      <c r="F413" s="50" t="s">
        <v>62</v>
      </c>
      <c r="G413" s="50"/>
      <c r="H413" s="50">
        <v>202</v>
      </c>
      <c r="I413" s="89" t="str">
        <f t="shared" ca="1" si="324"/>
        <v>INSERT INTO math(tangen,question,answer,editor,date,count) VALUES('m4100','\\(\\quad 7割9分4厘　を小数で表せ。 \\)','\\(\\quad 0.794 \\)','harazono',NOW(),0);</v>
      </c>
      <c r="J413" s="78" t="s">
        <v>229</v>
      </c>
      <c r="K413" s="1" t="str">
        <f t="shared" ca="1" si="308"/>
        <v>7割9分4厘</v>
      </c>
      <c r="P413" t="s">
        <v>283</v>
      </c>
      <c r="Q413" t="s">
        <v>230</v>
      </c>
      <c r="S413" s="78" t="s">
        <v>229</v>
      </c>
      <c r="T413">
        <f t="shared" ca="1" si="309"/>
        <v>0.79400000000000004</v>
      </c>
      <c r="V413" t="s">
        <v>230</v>
      </c>
      <c r="W413" t="str">
        <f t="shared" ca="1" si="310"/>
        <v>\\(\\quad 7割9分4厘　を小数で表せ。 \\)</v>
      </c>
      <c r="X413" t="str">
        <f t="shared" ca="1" si="311"/>
        <v>\\(\\quad 0.794 \\)</v>
      </c>
      <c r="Y413">
        <f t="shared" ca="1" si="312"/>
        <v>0.79400000000000004</v>
      </c>
      <c r="Z413" s="1">
        <f t="shared" ca="1" si="319"/>
        <v>7</v>
      </c>
      <c r="AA413" t="s">
        <v>273</v>
      </c>
      <c r="AB413" s="1">
        <f t="shared" ca="1" si="320"/>
        <v>9</v>
      </c>
      <c r="AC413" t="s">
        <v>272</v>
      </c>
      <c r="AD413" s="1">
        <f t="shared" ca="1" si="321"/>
        <v>4</v>
      </c>
      <c r="AE413" t="s">
        <v>271</v>
      </c>
      <c r="AF413">
        <f t="shared" ca="1" si="313"/>
        <v>7</v>
      </c>
      <c r="AG413" t="str">
        <f t="shared" ca="1" si="314"/>
        <v>割</v>
      </c>
      <c r="AH413">
        <f t="shared" ca="1" si="315"/>
        <v>9</v>
      </c>
      <c r="AI413" t="str">
        <f t="shared" ca="1" si="316"/>
        <v>分</v>
      </c>
      <c r="AJ413">
        <f t="shared" ca="1" si="317"/>
        <v>4</v>
      </c>
      <c r="AK413" t="str">
        <f t="shared" ca="1" si="318"/>
        <v>厘</v>
      </c>
    </row>
    <row r="414" spans="1:37" x14ac:dyDescent="0.55000000000000004">
      <c r="A414" s="51" t="s">
        <v>60</v>
      </c>
      <c r="B414" s="51"/>
      <c r="C414" s="50" t="s">
        <v>284</v>
      </c>
      <c r="D414" s="50" t="str">
        <f t="shared" ca="1" si="322"/>
        <v>\\(\\quad 6割2分7厘　を小数で表せ。 \\)</v>
      </c>
      <c r="E414" s="50" t="str">
        <f t="shared" ca="1" si="323"/>
        <v>\\(\\quad 0.627 \\)</v>
      </c>
      <c r="F414" s="50" t="s">
        <v>62</v>
      </c>
      <c r="G414" s="50"/>
      <c r="H414" s="50">
        <v>203</v>
      </c>
      <c r="I414" s="89" t="str">
        <f t="shared" ca="1" si="324"/>
        <v>INSERT INTO math(tangen,question,answer,editor,date,count) VALUES('m4100','\\(\\quad 6割2分7厘　を小数で表せ。 \\)','\\(\\quad 0.627 \\)','harazono',NOW(),0);</v>
      </c>
      <c r="J414" s="78" t="s">
        <v>229</v>
      </c>
      <c r="K414" s="1" t="str">
        <f t="shared" ca="1" si="308"/>
        <v>6割2分7厘</v>
      </c>
      <c r="P414" t="s">
        <v>283</v>
      </c>
      <c r="Q414" t="s">
        <v>230</v>
      </c>
      <c r="S414" s="78" t="s">
        <v>229</v>
      </c>
      <c r="T414">
        <f t="shared" ca="1" si="309"/>
        <v>0.62700000000000011</v>
      </c>
      <c r="V414" t="s">
        <v>230</v>
      </c>
      <c r="W414" t="str">
        <f t="shared" ca="1" si="310"/>
        <v>\\(\\quad 6割2分7厘　を小数で表せ。 \\)</v>
      </c>
      <c r="X414" t="str">
        <f t="shared" ca="1" si="311"/>
        <v>\\(\\quad 0.627 \\)</v>
      </c>
      <c r="Y414">
        <f t="shared" ca="1" si="312"/>
        <v>0.62700000000000011</v>
      </c>
      <c r="Z414" s="1">
        <f t="shared" ca="1" si="319"/>
        <v>6</v>
      </c>
      <c r="AA414" t="s">
        <v>273</v>
      </c>
      <c r="AB414" s="1">
        <f t="shared" ca="1" si="320"/>
        <v>2</v>
      </c>
      <c r="AC414" t="s">
        <v>272</v>
      </c>
      <c r="AD414" s="1">
        <f t="shared" ca="1" si="321"/>
        <v>7</v>
      </c>
      <c r="AE414" t="s">
        <v>271</v>
      </c>
      <c r="AF414">
        <f t="shared" ca="1" si="313"/>
        <v>6</v>
      </c>
      <c r="AG414" t="str">
        <f t="shared" ca="1" si="314"/>
        <v>割</v>
      </c>
      <c r="AH414">
        <f t="shared" ca="1" si="315"/>
        <v>2</v>
      </c>
      <c r="AI414" t="str">
        <f t="shared" ca="1" si="316"/>
        <v>分</v>
      </c>
      <c r="AJ414">
        <f t="shared" ca="1" si="317"/>
        <v>7</v>
      </c>
      <c r="AK414" t="str">
        <f t="shared" ca="1" si="318"/>
        <v>厘</v>
      </c>
    </row>
    <row r="415" spans="1:37" x14ac:dyDescent="0.55000000000000004">
      <c r="A415" s="51" t="s">
        <v>60</v>
      </c>
      <c r="B415" s="51"/>
      <c r="C415" s="50" t="s">
        <v>284</v>
      </c>
      <c r="D415" s="50" t="str">
        <f t="shared" ca="1" si="322"/>
        <v>\\(\\quad 8割1分5厘　を小数で表せ。 \\)</v>
      </c>
      <c r="E415" s="50" t="str">
        <f t="shared" ca="1" si="323"/>
        <v>\\(\\quad 0.815 \\)</v>
      </c>
      <c r="F415" s="50" t="s">
        <v>62</v>
      </c>
      <c r="G415" s="50"/>
      <c r="H415" s="50">
        <v>204</v>
      </c>
      <c r="I415" s="89" t="str">
        <f t="shared" ca="1" si="324"/>
        <v>INSERT INTO math(tangen,question,answer,editor,date,count) VALUES('m4100','\\(\\quad 8割1分5厘　を小数で表せ。 \\)','\\(\\quad 0.815 \\)','harazono',NOW(),0);</v>
      </c>
      <c r="J415" s="78" t="s">
        <v>229</v>
      </c>
      <c r="K415" s="1" t="str">
        <f t="shared" ca="1" si="308"/>
        <v>8割1分5厘</v>
      </c>
      <c r="P415" t="s">
        <v>283</v>
      </c>
      <c r="Q415" t="s">
        <v>230</v>
      </c>
      <c r="S415" s="78" t="s">
        <v>229</v>
      </c>
      <c r="T415">
        <f t="shared" ca="1" si="309"/>
        <v>0.81500000000000006</v>
      </c>
      <c r="V415" t="s">
        <v>230</v>
      </c>
      <c r="W415" t="str">
        <f t="shared" ca="1" si="310"/>
        <v>\\(\\quad 8割1分5厘　を小数で表せ。 \\)</v>
      </c>
      <c r="X415" t="str">
        <f t="shared" ca="1" si="311"/>
        <v>\\(\\quad 0.815 \\)</v>
      </c>
      <c r="Y415">
        <f t="shared" ca="1" si="312"/>
        <v>0.81500000000000006</v>
      </c>
      <c r="Z415" s="1">
        <f t="shared" ca="1" si="319"/>
        <v>8</v>
      </c>
      <c r="AA415" t="s">
        <v>273</v>
      </c>
      <c r="AB415" s="1">
        <f t="shared" ca="1" si="320"/>
        <v>1</v>
      </c>
      <c r="AC415" t="s">
        <v>272</v>
      </c>
      <c r="AD415" s="1">
        <f t="shared" ca="1" si="321"/>
        <v>5</v>
      </c>
      <c r="AE415" t="s">
        <v>271</v>
      </c>
      <c r="AF415">
        <f t="shared" ca="1" si="313"/>
        <v>8</v>
      </c>
      <c r="AG415" t="str">
        <f t="shared" ca="1" si="314"/>
        <v>割</v>
      </c>
      <c r="AH415">
        <f t="shared" ca="1" si="315"/>
        <v>1</v>
      </c>
      <c r="AI415" t="str">
        <f t="shared" ca="1" si="316"/>
        <v>分</v>
      </c>
      <c r="AJ415">
        <f t="shared" ca="1" si="317"/>
        <v>5</v>
      </c>
      <c r="AK415" t="str">
        <f t="shared" ca="1" si="318"/>
        <v>厘</v>
      </c>
    </row>
    <row r="416" spans="1:37" x14ac:dyDescent="0.55000000000000004">
      <c r="A416" s="51" t="s">
        <v>60</v>
      </c>
      <c r="B416" s="51"/>
      <c r="C416" s="50" t="s">
        <v>284</v>
      </c>
      <c r="D416" s="50" t="str">
        <f t="shared" ca="1" si="322"/>
        <v>\\(\\quad 6割8分8厘　を小数で表せ。 \\)</v>
      </c>
      <c r="E416" s="50" t="str">
        <f t="shared" ca="1" si="323"/>
        <v>\\(\\quad 0.688 \\)</v>
      </c>
      <c r="F416" s="50" t="s">
        <v>62</v>
      </c>
      <c r="G416" s="50"/>
      <c r="H416" s="50">
        <v>205</v>
      </c>
      <c r="I416" s="89" t="str">
        <f t="shared" ca="1" si="324"/>
        <v>INSERT INTO math(tangen,question,answer,editor,date,count) VALUES('m4100','\\(\\quad 6割8分8厘　を小数で表せ。 \\)','\\(\\quad 0.688 \\)','harazono',NOW(),0);</v>
      </c>
      <c r="J416" s="78" t="s">
        <v>229</v>
      </c>
      <c r="K416" s="1" t="str">
        <f t="shared" ca="1" si="308"/>
        <v>6割8分8厘</v>
      </c>
      <c r="P416" t="s">
        <v>283</v>
      </c>
      <c r="Q416" t="s">
        <v>230</v>
      </c>
      <c r="S416" s="78" t="s">
        <v>229</v>
      </c>
      <c r="T416">
        <f t="shared" ca="1" si="309"/>
        <v>0.68800000000000006</v>
      </c>
      <c r="V416" t="s">
        <v>230</v>
      </c>
      <c r="W416" t="str">
        <f t="shared" ca="1" si="310"/>
        <v>\\(\\quad 6割8分8厘　を小数で表せ。 \\)</v>
      </c>
      <c r="X416" t="str">
        <f t="shared" ca="1" si="311"/>
        <v>\\(\\quad 0.688 \\)</v>
      </c>
      <c r="Y416">
        <f t="shared" ca="1" si="312"/>
        <v>0.68800000000000006</v>
      </c>
      <c r="Z416" s="1">
        <f t="shared" ca="1" si="319"/>
        <v>6</v>
      </c>
      <c r="AA416" t="s">
        <v>273</v>
      </c>
      <c r="AB416" s="1">
        <f t="shared" ca="1" si="320"/>
        <v>8</v>
      </c>
      <c r="AC416" t="s">
        <v>272</v>
      </c>
      <c r="AD416" s="1">
        <f t="shared" ca="1" si="321"/>
        <v>8</v>
      </c>
      <c r="AE416" t="s">
        <v>271</v>
      </c>
      <c r="AF416">
        <f t="shared" ca="1" si="313"/>
        <v>6</v>
      </c>
      <c r="AG416" t="str">
        <f t="shared" ca="1" si="314"/>
        <v>割</v>
      </c>
      <c r="AH416">
        <f t="shared" ca="1" si="315"/>
        <v>8</v>
      </c>
      <c r="AI416" t="str">
        <f t="shared" ca="1" si="316"/>
        <v>分</v>
      </c>
      <c r="AJ416">
        <f t="shared" ca="1" si="317"/>
        <v>8</v>
      </c>
      <c r="AK416" t="str">
        <f t="shared" ca="1" si="318"/>
        <v>厘</v>
      </c>
    </row>
    <row r="417" spans="1:40" x14ac:dyDescent="0.55000000000000004">
      <c r="A417" s="51" t="s">
        <v>60</v>
      </c>
      <c r="B417" s="51"/>
      <c r="C417" s="50" t="s">
        <v>284</v>
      </c>
      <c r="D417" s="50" t="str">
        <f t="shared" ca="1" si="322"/>
        <v>\\(\\quad 6割3分5厘　を小数で表せ。 \\)</v>
      </c>
      <c r="E417" s="50" t="str">
        <f t="shared" ca="1" si="323"/>
        <v>\\(\\quad 0.635 \\)</v>
      </c>
      <c r="F417" s="50" t="s">
        <v>62</v>
      </c>
      <c r="G417" s="50"/>
      <c r="H417" s="50">
        <v>206</v>
      </c>
      <c r="I417" s="89" t="str">
        <f t="shared" ca="1" si="324"/>
        <v>INSERT INTO math(tangen,question,answer,editor,date,count) VALUES('m4100','\\(\\quad 6割3分5厘　を小数で表せ。 \\)','\\(\\quad 0.635 \\)','harazono',NOW(),0);</v>
      </c>
      <c r="J417" s="78" t="s">
        <v>229</v>
      </c>
      <c r="K417" s="1" t="str">
        <f t="shared" ca="1" si="308"/>
        <v>6割3分5厘</v>
      </c>
      <c r="P417" t="s">
        <v>283</v>
      </c>
      <c r="Q417" t="s">
        <v>230</v>
      </c>
      <c r="S417" s="78" t="s">
        <v>229</v>
      </c>
      <c r="T417">
        <f t="shared" ca="1" si="309"/>
        <v>0.63500000000000012</v>
      </c>
      <c r="V417" t="s">
        <v>230</v>
      </c>
      <c r="W417" t="str">
        <f t="shared" ca="1" si="310"/>
        <v>\\(\\quad 6割3分5厘　を小数で表せ。 \\)</v>
      </c>
      <c r="X417" t="str">
        <f t="shared" ca="1" si="311"/>
        <v>\\(\\quad 0.635 \\)</v>
      </c>
      <c r="Y417">
        <f t="shared" ca="1" si="312"/>
        <v>0.63500000000000012</v>
      </c>
      <c r="Z417" s="1">
        <f t="shared" ca="1" si="319"/>
        <v>6</v>
      </c>
      <c r="AA417" t="s">
        <v>273</v>
      </c>
      <c r="AB417" s="1">
        <f t="shared" ca="1" si="320"/>
        <v>3</v>
      </c>
      <c r="AC417" t="s">
        <v>272</v>
      </c>
      <c r="AD417" s="1">
        <f t="shared" ca="1" si="321"/>
        <v>5</v>
      </c>
      <c r="AE417" t="s">
        <v>271</v>
      </c>
      <c r="AF417">
        <f t="shared" ca="1" si="313"/>
        <v>6</v>
      </c>
      <c r="AG417" t="str">
        <f t="shared" ca="1" si="314"/>
        <v>割</v>
      </c>
      <c r="AH417">
        <f t="shared" ca="1" si="315"/>
        <v>3</v>
      </c>
      <c r="AI417" t="str">
        <f t="shared" ca="1" si="316"/>
        <v>分</v>
      </c>
      <c r="AJ417">
        <f t="shared" ca="1" si="317"/>
        <v>5</v>
      </c>
      <c r="AK417" t="str">
        <f t="shared" ca="1" si="318"/>
        <v>厘</v>
      </c>
    </row>
    <row r="418" spans="1:40" x14ac:dyDescent="0.55000000000000004">
      <c r="A418" s="51" t="s">
        <v>60</v>
      </c>
      <c r="B418" s="51"/>
      <c r="C418" s="50" t="s">
        <v>284</v>
      </c>
      <c r="D418" s="50" t="str">
        <f t="shared" ca="1" si="322"/>
        <v>\\(\\quad 5割3分1厘　を小数で表せ。 \\)</v>
      </c>
      <c r="E418" s="50" t="str">
        <f t="shared" ca="1" si="323"/>
        <v>\\(\\quad 0.531 \\)</v>
      </c>
      <c r="F418" s="50" t="s">
        <v>62</v>
      </c>
      <c r="G418" s="50"/>
      <c r="H418" s="50">
        <v>207</v>
      </c>
      <c r="I418" s="89" t="str">
        <f t="shared" ca="1" si="324"/>
        <v>INSERT INTO math(tangen,question,answer,editor,date,count) VALUES('m4100','\\(\\quad 5割3分1厘　を小数で表せ。 \\)','\\(\\quad 0.531 \\)','harazono',NOW(),0);</v>
      </c>
      <c r="J418" s="78" t="s">
        <v>229</v>
      </c>
      <c r="K418" s="1" t="str">
        <f t="shared" ca="1" si="308"/>
        <v>5割3分1厘</v>
      </c>
      <c r="P418" t="s">
        <v>283</v>
      </c>
      <c r="Q418" t="s">
        <v>230</v>
      </c>
      <c r="S418" s="78" t="s">
        <v>229</v>
      </c>
      <c r="T418">
        <f t="shared" ca="1" si="309"/>
        <v>0.53100000000000003</v>
      </c>
      <c r="V418" t="s">
        <v>230</v>
      </c>
      <c r="W418" t="str">
        <f t="shared" ca="1" si="310"/>
        <v>\\(\\quad 5割3分1厘　を小数で表せ。 \\)</v>
      </c>
      <c r="X418" t="str">
        <f t="shared" ca="1" si="311"/>
        <v>\\(\\quad 0.531 \\)</v>
      </c>
      <c r="Y418">
        <f t="shared" ca="1" si="312"/>
        <v>0.53100000000000003</v>
      </c>
      <c r="Z418" s="1">
        <f t="shared" ca="1" si="319"/>
        <v>5</v>
      </c>
      <c r="AA418" t="s">
        <v>273</v>
      </c>
      <c r="AB418" s="1">
        <f t="shared" ca="1" si="320"/>
        <v>3</v>
      </c>
      <c r="AC418" t="s">
        <v>272</v>
      </c>
      <c r="AD418" s="1">
        <f t="shared" ca="1" si="321"/>
        <v>1</v>
      </c>
      <c r="AE418" t="s">
        <v>271</v>
      </c>
      <c r="AF418">
        <f t="shared" ca="1" si="313"/>
        <v>5</v>
      </c>
      <c r="AG418" t="str">
        <f t="shared" ca="1" si="314"/>
        <v>割</v>
      </c>
      <c r="AH418">
        <f t="shared" ca="1" si="315"/>
        <v>3</v>
      </c>
      <c r="AI418" t="str">
        <f t="shared" ca="1" si="316"/>
        <v>分</v>
      </c>
      <c r="AJ418">
        <f t="shared" ca="1" si="317"/>
        <v>1</v>
      </c>
      <c r="AK418" t="str">
        <f t="shared" ca="1" si="318"/>
        <v>厘</v>
      </c>
    </row>
    <row r="419" spans="1:40" x14ac:dyDescent="0.55000000000000004">
      <c r="A419" s="51" t="s">
        <v>60</v>
      </c>
      <c r="B419" s="51"/>
      <c r="C419" s="50" t="s">
        <v>284</v>
      </c>
      <c r="D419" s="50" t="str">
        <f t="shared" ca="1" si="322"/>
        <v>\\(\\quad 3割7分　を小数で表せ。 \\)</v>
      </c>
      <c r="E419" s="50" t="str">
        <f t="shared" ca="1" si="323"/>
        <v>\\(\\quad 0.37 \\)</v>
      </c>
      <c r="F419" s="50" t="s">
        <v>62</v>
      </c>
      <c r="G419" s="50"/>
      <c r="H419" s="50">
        <v>208</v>
      </c>
      <c r="I419" s="89" t="str">
        <f t="shared" ca="1" si="324"/>
        <v>INSERT INTO math(tangen,question,answer,editor,date,count) VALUES('m4100','\\(\\quad 3割7分　を小数で表せ。 \\)','\\(\\quad 0.37 \\)','harazono',NOW(),0);</v>
      </c>
      <c r="J419" s="78" t="s">
        <v>229</v>
      </c>
      <c r="K419" s="1" t="str">
        <f t="shared" ca="1" si="308"/>
        <v>3割7分</v>
      </c>
      <c r="P419" t="s">
        <v>283</v>
      </c>
      <c r="Q419" t="s">
        <v>230</v>
      </c>
      <c r="S419" s="78" t="s">
        <v>229</v>
      </c>
      <c r="T419">
        <f t="shared" ca="1" si="309"/>
        <v>0.37000000000000005</v>
      </c>
      <c r="V419" t="s">
        <v>230</v>
      </c>
      <c r="W419" t="str">
        <f t="shared" ca="1" si="310"/>
        <v>\\(\\quad 3割7分　を小数で表せ。 \\)</v>
      </c>
      <c r="X419" t="str">
        <f t="shared" ca="1" si="311"/>
        <v>\\(\\quad 0.37 \\)</v>
      </c>
      <c r="Y419">
        <f t="shared" ca="1" si="312"/>
        <v>0.37000000000000005</v>
      </c>
      <c r="Z419" s="1">
        <f t="shared" ca="1" si="319"/>
        <v>3</v>
      </c>
      <c r="AA419" t="s">
        <v>273</v>
      </c>
      <c r="AB419" s="1">
        <f t="shared" ca="1" si="320"/>
        <v>7</v>
      </c>
      <c r="AC419" t="s">
        <v>272</v>
      </c>
      <c r="AD419" s="1">
        <f t="shared" ca="1" si="321"/>
        <v>0</v>
      </c>
      <c r="AE419" t="s">
        <v>271</v>
      </c>
      <c r="AF419">
        <f t="shared" ca="1" si="313"/>
        <v>3</v>
      </c>
      <c r="AG419" t="str">
        <f t="shared" ca="1" si="314"/>
        <v>割</v>
      </c>
      <c r="AH419">
        <f t="shared" ca="1" si="315"/>
        <v>7</v>
      </c>
      <c r="AI419" t="str">
        <f t="shared" ca="1" si="316"/>
        <v>分</v>
      </c>
      <c r="AJ419" t="str">
        <f t="shared" ca="1" si="317"/>
        <v/>
      </c>
      <c r="AK419" t="str">
        <f t="shared" ca="1" si="318"/>
        <v/>
      </c>
    </row>
    <row r="420" spans="1:40" x14ac:dyDescent="0.55000000000000004">
      <c r="A420" s="51" t="s">
        <v>60</v>
      </c>
      <c r="B420" s="51"/>
      <c r="C420" s="50" t="s">
        <v>284</v>
      </c>
      <c r="D420" s="50" t="str">
        <f t="shared" ca="1" si="322"/>
        <v>\\(\\quad 2分　を小数で表せ。 \\)</v>
      </c>
      <c r="E420" s="50" t="str">
        <f t="shared" ca="1" si="323"/>
        <v>\\(\\quad 0.02 \\)</v>
      </c>
      <c r="F420" s="50" t="s">
        <v>62</v>
      </c>
      <c r="G420" s="50"/>
      <c r="H420" s="50">
        <v>209</v>
      </c>
      <c r="I420" s="89" t="str">
        <f t="shared" ca="1" si="324"/>
        <v>INSERT INTO math(tangen,question,answer,editor,date,count) VALUES('m4100','\\(\\quad 2分　を小数で表せ。 \\)','\\(\\quad 0.02 \\)','harazono',NOW(),0);</v>
      </c>
      <c r="J420" s="78" t="s">
        <v>229</v>
      </c>
      <c r="K420" s="1" t="str">
        <f t="shared" ca="1" si="308"/>
        <v>2分</v>
      </c>
      <c r="P420" t="s">
        <v>283</v>
      </c>
      <c r="Q420" t="s">
        <v>230</v>
      </c>
      <c r="S420" s="78" t="s">
        <v>229</v>
      </c>
      <c r="T420">
        <f t="shared" ca="1" si="309"/>
        <v>0.02</v>
      </c>
      <c r="V420" t="s">
        <v>230</v>
      </c>
      <c r="W420" t="str">
        <f t="shared" ca="1" si="310"/>
        <v>\\(\\quad 2分　を小数で表せ。 \\)</v>
      </c>
      <c r="X420" t="str">
        <f t="shared" ca="1" si="311"/>
        <v>\\(\\quad 0.02 \\)</v>
      </c>
      <c r="Y420">
        <f t="shared" ca="1" si="312"/>
        <v>0.02</v>
      </c>
      <c r="Z420" s="1">
        <f t="shared" ca="1" si="319"/>
        <v>0</v>
      </c>
      <c r="AA420" t="s">
        <v>273</v>
      </c>
      <c r="AB420" s="1">
        <f t="shared" ca="1" si="320"/>
        <v>2</v>
      </c>
      <c r="AC420" t="s">
        <v>272</v>
      </c>
      <c r="AD420" s="1">
        <f t="shared" ca="1" si="321"/>
        <v>0</v>
      </c>
      <c r="AE420" t="s">
        <v>271</v>
      </c>
      <c r="AF420" t="str">
        <f t="shared" ca="1" si="313"/>
        <v/>
      </c>
      <c r="AG420" t="str">
        <f t="shared" ca="1" si="314"/>
        <v/>
      </c>
      <c r="AH420">
        <f t="shared" ca="1" si="315"/>
        <v>2</v>
      </c>
      <c r="AI420" t="str">
        <f t="shared" ca="1" si="316"/>
        <v>分</v>
      </c>
      <c r="AJ420" t="str">
        <f t="shared" ca="1" si="317"/>
        <v/>
      </c>
      <c r="AK420" t="str">
        <f t="shared" ca="1" si="318"/>
        <v/>
      </c>
    </row>
    <row r="421" spans="1:40" x14ac:dyDescent="0.55000000000000004">
      <c r="A421" s="51" t="s">
        <v>60</v>
      </c>
      <c r="B421" s="51"/>
      <c r="C421" s="50" t="s">
        <v>284</v>
      </c>
      <c r="D421" s="50" t="str">
        <f t="shared" ca="1" si="322"/>
        <v>\\(\\quad 7分2厘　を小数で表せ。 \\)</v>
      </c>
      <c r="E421" s="50" t="str">
        <f t="shared" ca="1" si="323"/>
        <v>\\(\\quad 0.072 \\)</v>
      </c>
      <c r="F421" s="50" t="s">
        <v>62</v>
      </c>
      <c r="G421" s="50"/>
      <c r="H421" s="50">
        <v>210</v>
      </c>
      <c r="I421" s="89" t="str">
        <f t="shared" ca="1" si="324"/>
        <v>INSERT INTO math(tangen,question,answer,editor,date,count) VALUES('m4100','\\(\\quad 7分2厘　を小数で表せ。 \\)','\\(\\quad 0.072 \\)','harazono',NOW(),0);</v>
      </c>
      <c r="J421" s="78" t="s">
        <v>229</v>
      </c>
      <c r="K421" s="1" t="str">
        <f t="shared" ca="1" si="308"/>
        <v>7分2厘</v>
      </c>
      <c r="P421" t="s">
        <v>283</v>
      </c>
      <c r="Q421" t="s">
        <v>230</v>
      </c>
      <c r="S421" s="78" t="s">
        <v>229</v>
      </c>
      <c r="T421">
        <f t="shared" ca="1" si="309"/>
        <v>7.2000000000000008E-2</v>
      </c>
      <c r="V421" t="s">
        <v>230</v>
      </c>
      <c r="W421" t="str">
        <f t="shared" ca="1" si="310"/>
        <v>\\(\\quad 7分2厘　を小数で表せ。 \\)</v>
      </c>
      <c r="X421" t="str">
        <f t="shared" ca="1" si="311"/>
        <v>\\(\\quad 0.072 \\)</v>
      </c>
      <c r="Y421">
        <f t="shared" ca="1" si="312"/>
        <v>7.2000000000000008E-2</v>
      </c>
      <c r="Z421" s="1">
        <f t="shared" ca="1" si="319"/>
        <v>0</v>
      </c>
      <c r="AA421" t="s">
        <v>273</v>
      </c>
      <c r="AB421" s="1">
        <f t="shared" ca="1" si="320"/>
        <v>7</v>
      </c>
      <c r="AC421" t="s">
        <v>272</v>
      </c>
      <c r="AD421" s="1">
        <f t="shared" ca="1" si="321"/>
        <v>2</v>
      </c>
      <c r="AE421" t="s">
        <v>271</v>
      </c>
      <c r="AF421" t="str">
        <f t="shared" ca="1" si="313"/>
        <v/>
      </c>
      <c r="AG421" t="str">
        <f t="shared" ca="1" si="314"/>
        <v/>
      </c>
      <c r="AH421">
        <f t="shared" ca="1" si="315"/>
        <v>7</v>
      </c>
      <c r="AI421" t="str">
        <f t="shared" ca="1" si="316"/>
        <v>分</v>
      </c>
      <c r="AJ421">
        <f t="shared" ca="1" si="317"/>
        <v>2</v>
      </c>
      <c r="AK421" t="str">
        <f t="shared" ca="1" si="318"/>
        <v>厘</v>
      </c>
    </row>
    <row r="422" spans="1:40" x14ac:dyDescent="0.55000000000000004">
      <c r="A422" s="51" t="s">
        <v>60</v>
      </c>
      <c r="B422" s="51"/>
      <c r="C422" s="50" t="s">
        <v>284</v>
      </c>
      <c r="D422" s="50" t="str">
        <f t="shared" ca="1" si="322"/>
        <v>\\(\\quad 1割7分9厘　を小数で表せ。 \\)</v>
      </c>
      <c r="E422" s="50" t="str">
        <f t="shared" ca="1" si="323"/>
        <v>\\(\\quad 0.179 \\)</v>
      </c>
      <c r="F422" s="50" t="s">
        <v>62</v>
      </c>
      <c r="G422" s="50"/>
      <c r="H422" s="50">
        <v>211</v>
      </c>
      <c r="I422" s="89" t="str">
        <f t="shared" ca="1" si="324"/>
        <v>INSERT INTO math(tangen,question,answer,editor,date,count) VALUES('m4100','\\(\\quad 1割7分9厘　を小数で表せ。 \\)','\\(\\quad 0.179 \\)','harazono',NOW(),0);</v>
      </c>
      <c r="J422" s="78" t="s">
        <v>229</v>
      </c>
      <c r="K422" s="1" t="str">
        <f t="shared" ca="1" si="308"/>
        <v>1割7分9厘</v>
      </c>
      <c r="P422" t="s">
        <v>283</v>
      </c>
      <c r="Q422" t="s">
        <v>230</v>
      </c>
      <c r="S422" s="78" t="s">
        <v>229</v>
      </c>
      <c r="T422">
        <f t="shared" ca="1" si="309"/>
        <v>0.17900000000000002</v>
      </c>
      <c r="V422" t="s">
        <v>230</v>
      </c>
      <c r="W422" t="str">
        <f t="shared" ca="1" si="310"/>
        <v>\\(\\quad 1割7分9厘　を小数で表せ。 \\)</v>
      </c>
      <c r="X422" t="str">
        <f t="shared" ca="1" si="311"/>
        <v>\\(\\quad 0.179 \\)</v>
      </c>
      <c r="Y422">
        <f t="shared" ca="1" si="312"/>
        <v>0.17900000000000002</v>
      </c>
      <c r="Z422" s="1">
        <f t="shared" ca="1" si="319"/>
        <v>1</v>
      </c>
      <c r="AA422" t="s">
        <v>273</v>
      </c>
      <c r="AB422" s="1">
        <f t="shared" ca="1" si="320"/>
        <v>7</v>
      </c>
      <c r="AC422" t="s">
        <v>272</v>
      </c>
      <c r="AD422" s="1">
        <f t="shared" ca="1" si="321"/>
        <v>9</v>
      </c>
      <c r="AE422" t="s">
        <v>271</v>
      </c>
      <c r="AF422">
        <f t="shared" ca="1" si="313"/>
        <v>1</v>
      </c>
      <c r="AG422" t="str">
        <f t="shared" ca="1" si="314"/>
        <v>割</v>
      </c>
      <c r="AH422">
        <f t="shared" ca="1" si="315"/>
        <v>7</v>
      </c>
      <c r="AI422" t="str">
        <f t="shared" ca="1" si="316"/>
        <v>分</v>
      </c>
      <c r="AJ422">
        <f t="shared" ca="1" si="317"/>
        <v>9</v>
      </c>
      <c r="AK422" t="str">
        <f t="shared" ca="1" si="318"/>
        <v>厘</v>
      </c>
    </row>
    <row r="423" spans="1:40" x14ac:dyDescent="0.55000000000000004">
      <c r="A423" s="51" t="s">
        <v>60</v>
      </c>
      <c r="B423" s="51"/>
      <c r="C423" s="50" t="s">
        <v>284</v>
      </c>
      <c r="D423" s="50" t="str">
        <f t="shared" ca="1" si="322"/>
        <v>\\(\\quad 6割7厘　を小数で表せ。 \\)</v>
      </c>
      <c r="E423" s="50" t="str">
        <f t="shared" ca="1" si="323"/>
        <v>\\(\\quad 0.607 \\)</v>
      </c>
      <c r="F423" s="50" t="s">
        <v>62</v>
      </c>
      <c r="G423" s="50"/>
      <c r="H423" s="50">
        <v>212</v>
      </c>
      <c r="I423" s="89" t="str">
        <f t="shared" ca="1" si="324"/>
        <v>INSERT INTO math(tangen,question,answer,editor,date,count) VALUES('m4100','\\(\\quad 6割7厘　を小数で表せ。 \\)','\\(\\quad 0.607 \\)','harazono',NOW(),0);</v>
      </c>
      <c r="J423" s="78" t="s">
        <v>229</v>
      </c>
      <c r="K423" s="1" t="str">
        <f t="shared" ca="1" si="308"/>
        <v>6割7厘</v>
      </c>
      <c r="P423" t="s">
        <v>283</v>
      </c>
      <c r="Q423" t="s">
        <v>230</v>
      </c>
      <c r="S423" s="78" t="s">
        <v>229</v>
      </c>
      <c r="T423">
        <f t="shared" ca="1" si="309"/>
        <v>0.6070000000000001</v>
      </c>
      <c r="V423" t="s">
        <v>230</v>
      </c>
      <c r="W423" t="str">
        <f t="shared" ca="1" si="310"/>
        <v>\\(\\quad 6割7厘　を小数で表せ。 \\)</v>
      </c>
      <c r="X423" t="str">
        <f t="shared" ca="1" si="311"/>
        <v>\\(\\quad 0.607 \\)</v>
      </c>
      <c r="Y423">
        <f t="shared" ca="1" si="312"/>
        <v>0.6070000000000001</v>
      </c>
      <c r="Z423" s="1">
        <f t="shared" ca="1" si="319"/>
        <v>6</v>
      </c>
      <c r="AA423" t="s">
        <v>273</v>
      </c>
      <c r="AB423" s="1">
        <f t="shared" ca="1" si="320"/>
        <v>0</v>
      </c>
      <c r="AC423" t="s">
        <v>272</v>
      </c>
      <c r="AD423" s="1">
        <f t="shared" ca="1" si="321"/>
        <v>7</v>
      </c>
      <c r="AE423" t="s">
        <v>271</v>
      </c>
      <c r="AF423">
        <f t="shared" ca="1" si="313"/>
        <v>6</v>
      </c>
      <c r="AG423" t="str">
        <f t="shared" ca="1" si="314"/>
        <v>割</v>
      </c>
      <c r="AH423" t="str">
        <f t="shared" ca="1" si="315"/>
        <v/>
      </c>
      <c r="AI423" t="str">
        <f t="shared" ca="1" si="316"/>
        <v/>
      </c>
      <c r="AJ423">
        <f t="shared" ca="1" si="317"/>
        <v>7</v>
      </c>
      <c r="AK423" t="str">
        <f t="shared" ca="1" si="318"/>
        <v>厘</v>
      </c>
    </row>
    <row r="424" spans="1:40" x14ac:dyDescent="0.55000000000000004">
      <c r="A424" s="51" t="s">
        <v>60</v>
      </c>
      <c r="B424" s="51"/>
      <c r="C424" s="50" t="s">
        <v>284</v>
      </c>
      <c r="D424" s="50" t="str">
        <f t="shared" ca="1" si="322"/>
        <v>\\(\\quad 7割　を小数で表せ。 \\)</v>
      </c>
      <c r="E424" s="50" t="str">
        <f t="shared" ca="1" si="323"/>
        <v>\\(\\quad 0.7 \\)</v>
      </c>
      <c r="F424" s="50" t="s">
        <v>62</v>
      </c>
      <c r="G424" s="50"/>
      <c r="H424" s="50">
        <v>213</v>
      </c>
      <c r="I424" s="89" t="str">
        <f t="shared" ca="1" si="324"/>
        <v>INSERT INTO math(tangen,question,answer,editor,date,count) VALUES('m4100','\\(\\quad 7割　を小数で表せ。 \\)','\\(\\quad 0.7 \\)','harazono',NOW(),0);</v>
      </c>
      <c r="J424" s="78" t="s">
        <v>229</v>
      </c>
      <c r="K424" s="1" t="str">
        <f t="shared" ca="1" si="308"/>
        <v>7割</v>
      </c>
      <c r="P424" t="s">
        <v>283</v>
      </c>
      <c r="Q424" t="s">
        <v>230</v>
      </c>
      <c r="S424" s="78" t="s">
        <v>229</v>
      </c>
      <c r="T424">
        <f t="shared" ca="1" si="309"/>
        <v>0.70000000000000007</v>
      </c>
      <c r="V424" t="s">
        <v>230</v>
      </c>
      <c r="W424" t="str">
        <f t="shared" ca="1" si="310"/>
        <v>\\(\\quad 7割　を小数で表せ。 \\)</v>
      </c>
      <c r="X424" t="str">
        <f t="shared" ca="1" si="311"/>
        <v>\\(\\quad 0.7 \\)</v>
      </c>
      <c r="Y424">
        <f t="shared" ca="1" si="312"/>
        <v>0.70000000000000007</v>
      </c>
      <c r="Z424" s="1">
        <f t="shared" ca="1" si="319"/>
        <v>7</v>
      </c>
      <c r="AA424" t="s">
        <v>273</v>
      </c>
      <c r="AB424" s="1">
        <f t="shared" ca="1" si="320"/>
        <v>0</v>
      </c>
      <c r="AC424" t="s">
        <v>272</v>
      </c>
      <c r="AD424" s="1">
        <f t="shared" ca="1" si="321"/>
        <v>0</v>
      </c>
      <c r="AE424" t="s">
        <v>271</v>
      </c>
      <c r="AF424">
        <f t="shared" ca="1" si="313"/>
        <v>7</v>
      </c>
      <c r="AG424" t="str">
        <f t="shared" ca="1" si="314"/>
        <v>割</v>
      </c>
      <c r="AH424" t="str">
        <f t="shared" ca="1" si="315"/>
        <v/>
      </c>
      <c r="AI424" t="str">
        <f t="shared" ca="1" si="316"/>
        <v/>
      </c>
      <c r="AJ424" t="str">
        <f t="shared" ca="1" si="317"/>
        <v/>
      </c>
      <c r="AK424" t="str">
        <f t="shared" ca="1" si="318"/>
        <v/>
      </c>
    </row>
    <row r="426" spans="1:40" x14ac:dyDescent="0.55000000000000004">
      <c r="A426" s="51" t="s">
        <v>60</v>
      </c>
      <c r="B426" s="51"/>
      <c r="C426" s="50" t="s">
        <v>372</v>
      </c>
      <c r="D426" s="50" t="str">
        <f t="shared" ref="D426" ca="1" si="325">W426</f>
        <v>\\(\\quad ( 9　：　2 ) = ( 36　：　ｘ ) \\)</v>
      </c>
      <c r="E426" s="50" t="str">
        <f t="shared" ref="E426" ca="1" si="326">X426</f>
        <v>\\(\\quad x= 8 \\)</v>
      </c>
      <c r="F426" s="50" t="s">
        <v>62</v>
      </c>
      <c r="G426" s="50"/>
      <c r="H426" s="50">
        <v>213</v>
      </c>
      <c r="I426" s="89" t="str">
        <f t="shared" ref="I426" ca="1" si="327">"INSERT INTO "&amp;A426&amp;"(tangen,question,answer,editor,date,count) VALUES('"&amp;C426&amp;"','"&amp;D426&amp;"','"&amp;E426&amp;"','"&amp;F426&amp;"',NOW(),0);"</f>
        <v>INSERT INTO math(tangen,question,answer,editor,date,count) VALUES('m4200','\\(\\quad ( 9　：　2 ) = ( 36　：　ｘ ) \\)','\\(\\quad x= 8 \\)','harazono',NOW(),0);</v>
      </c>
      <c r="J426" s="78" t="s">
        <v>229</v>
      </c>
      <c r="K426" s="1" t="str">
        <f ca="1">AE426&amp;AF426&amp;AG426&amp;AH426&amp;AI426&amp;AJ426&amp;AK426</f>
        <v>( 9　：　2 ) = ( 36　：　ｘ )</v>
      </c>
      <c r="Q426" t="s">
        <v>230</v>
      </c>
      <c r="S426" s="78" t="s">
        <v>229</v>
      </c>
      <c r="T426" t="str">
        <f ca="1">AM426&amp;AN426</f>
        <v>x= 8</v>
      </c>
      <c r="V426" t="s">
        <v>230</v>
      </c>
      <c r="W426" t="str">
        <f t="shared" ref="W426" ca="1" si="328">J426&amp;K426&amp;L426&amp;M426&amp;N426&amp;P426&amp;Q426</f>
        <v>\\(\\quad ( 9　：　2 ) = ( 36　：　ｘ ) \\)</v>
      </c>
      <c r="X426" t="str">
        <f t="shared" ref="X426" ca="1" si="329">S426&amp;T426&amp;U426&amp;V426</f>
        <v>\\(\\quad x= 8 \\)</v>
      </c>
      <c r="Y426" s="1">
        <f ca="1">RANDBETWEEN(1,9)</f>
        <v>9</v>
      </c>
      <c r="Z426" s="1">
        <f ca="1">RANDBETWEEN(1,9)</f>
        <v>2</v>
      </c>
      <c r="AA426" s="1">
        <f ca="1">RANDBETWEEN(1,9)</f>
        <v>1</v>
      </c>
      <c r="AB426" s="138">
        <f ca="1">RANDBETWEEN(1,5)</f>
        <v>3</v>
      </c>
      <c r="AC426" s="1">
        <f ca="1">AA426+AB426</f>
        <v>4</v>
      </c>
      <c r="AE426" t="s">
        <v>368</v>
      </c>
      <c r="AF426">
        <f ca="1">Y426*AA426</f>
        <v>9</v>
      </c>
      <c r="AG426" s="4" t="s">
        <v>369</v>
      </c>
      <c r="AH426">
        <f ca="1">Z426*AA426</f>
        <v>2</v>
      </c>
      <c r="AI426" t="s">
        <v>367</v>
      </c>
      <c r="AJ426">
        <f ca="1">Y426*AC426</f>
        <v>36</v>
      </c>
      <c r="AK426" s="139" t="s">
        <v>366</v>
      </c>
      <c r="AM426" t="s">
        <v>360</v>
      </c>
      <c r="AN426">
        <f ca="1">Z426*AC426</f>
        <v>8</v>
      </c>
    </row>
    <row r="427" spans="1:40" x14ac:dyDescent="0.55000000000000004">
      <c r="A427" s="51" t="s">
        <v>60</v>
      </c>
      <c r="B427" s="51"/>
      <c r="C427" s="50" t="s">
        <v>372</v>
      </c>
      <c r="D427" s="50" t="str">
        <f t="shared" ref="D427:D441" ca="1" si="330">W427</f>
        <v>\\(\\quad ( 2　：　4 ) = ( 3　：　ｘ ) \\)</v>
      </c>
      <c r="E427" s="50" t="str">
        <f t="shared" ref="E427:E441" ca="1" si="331">X427</f>
        <v>\\(\\quad x= 6 \\)</v>
      </c>
      <c r="F427" s="50" t="s">
        <v>62</v>
      </c>
      <c r="G427" s="50"/>
      <c r="H427" s="50">
        <v>214</v>
      </c>
      <c r="I427" s="89" t="str">
        <f t="shared" ref="I427:I441" ca="1" si="332">"INSERT INTO "&amp;A427&amp;"(tangen,question,answer,editor,date,count) VALUES('"&amp;C427&amp;"','"&amp;D427&amp;"','"&amp;E427&amp;"','"&amp;F427&amp;"',NOW(),0);"</f>
        <v>INSERT INTO math(tangen,question,answer,editor,date,count) VALUES('m4200','\\(\\quad ( 2　：　4 ) = ( 3　：　ｘ ) \\)','\\(\\quad x= 6 \\)','harazono',NOW(),0);</v>
      </c>
      <c r="J427" s="78" t="s">
        <v>229</v>
      </c>
      <c r="K427" s="1" t="str">
        <f t="shared" ref="K427:K441" ca="1" si="333">AE427&amp;AF427&amp;AG427&amp;AH427&amp;AI427&amp;AJ427&amp;AK427</f>
        <v>( 2　：　4 ) = ( 3　：　ｘ )</v>
      </c>
      <c r="Q427" t="s">
        <v>230</v>
      </c>
      <c r="S427" s="78" t="s">
        <v>229</v>
      </c>
      <c r="T427" t="str">
        <f t="shared" ref="T427:T441" ca="1" si="334">AM427&amp;AN427</f>
        <v>x= 6</v>
      </c>
      <c r="V427" t="s">
        <v>230</v>
      </c>
      <c r="W427" t="str">
        <f t="shared" ref="W427:W441" ca="1" si="335">J427&amp;K427&amp;L427&amp;M427&amp;N427&amp;P427&amp;Q427</f>
        <v>\\(\\quad ( 2　：　4 ) = ( 3　：　ｘ ) \\)</v>
      </c>
      <c r="X427" t="str">
        <f t="shared" ref="X427:X441" ca="1" si="336">S427&amp;T427&amp;U427&amp;V427</f>
        <v>\\(\\quad x= 6 \\)</v>
      </c>
      <c r="Y427" s="1">
        <f t="shared" ref="Y427:AA442" ca="1" si="337">RANDBETWEEN(1,9)</f>
        <v>1</v>
      </c>
      <c r="Z427" s="1">
        <f t="shared" ca="1" si="337"/>
        <v>2</v>
      </c>
      <c r="AA427" s="1">
        <f t="shared" ca="1" si="337"/>
        <v>2</v>
      </c>
      <c r="AB427" s="138">
        <f t="shared" ref="AB427:AB473" ca="1" si="338">RANDBETWEEN(1,5)</f>
        <v>1</v>
      </c>
      <c r="AC427" s="1">
        <f t="shared" ref="AC427:AC441" ca="1" si="339">AA427+AB427</f>
        <v>3</v>
      </c>
      <c r="AE427" t="s">
        <v>368</v>
      </c>
      <c r="AF427">
        <f t="shared" ref="AF427:AF441" ca="1" si="340">Y427*AA427</f>
        <v>2</v>
      </c>
      <c r="AG427" s="4" t="s">
        <v>369</v>
      </c>
      <c r="AH427">
        <f t="shared" ref="AH427:AH441" ca="1" si="341">Z427*AA427</f>
        <v>4</v>
      </c>
      <c r="AI427" t="s">
        <v>367</v>
      </c>
      <c r="AJ427">
        <f t="shared" ref="AJ427:AJ441" ca="1" si="342">Y427*AC427</f>
        <v>3</v>
      </c>
      <c r="AK427" s="139" t="s">
        <v>366</v>
      </c>
      <c r="AM427" t="s">
        <v>360</v>
      </c>
      <c r="AN427">
        <f t="shared" ref="AN427:AN441" ca="1" si="343">Z427*AC427</f>
        <v>6</v>
      </c>
    </row>
    <row r="428" spans="1:40" x14ac:dyDescent="0.55000000000000004">
      <c r="A428" s="51" t="s">
        <v>60</v>
      </c>
      <c r="B428" s="51"/>
      <c r="C428" s="50" t="s">
        <v>372</v>
      </c>
      <c r="D428" s="50" t="str">
        <f t="shared" ca="1" si="330"/>
        <v>\\(\\quad ( 64　：　8 ) = ( 80　：　ｘ ) \\)</v>
      </c>
      <c r="E428" s="50" t="str">
        <f t="shared" ca="1" si="331"/>
        <v>\\(\\quad x= 10 \\)</v>
      </c>
      <c r="F428" s="50" t="s">
        <v>62</v>
      </c>
      <c r="G428" s="50"/>
      <c r="H428" s="50">
        <v>215</v>
      </c>
      <c r="I428" s="89" t="str">
        <f t="shared" ca="1" si="332"/>
        <v>INSERT INTO math(tangen,question,answer,editor,date,count) VALUES('m4200','\\(\\quad ( 64　：　8 ) = ( 80　：　ｘ ) \\)','\\(\\quad x= 10 \\)','harazono',NOW(),0);</v>
      </c>
      <c r="J428" s="78" t="s">
        <v>229</v>
      </c>
      <c r="K428" s="1" t="str">
        <f t="shared" ca="1" si="333"/>
        <v>( 64　：　8 ) = ( 80　：　ｘ )</v>
      </c>
      <c r="Q428" t="s">
        <v>230</v>
      </c>
      <c r="S428" s="78" t="s">
        <v>229</v>
      </c>
      <c r="T428" t="str">
        <f t="shared" ca="1" si="334"/>
        <v>x= 10</v>
      </c>
      <c r="V428" t="s">
        <v>230</v>
      </c>
      <c r="W428" t="str">
        <f t="shared" ca="1" si="335"/>
        <v>\\(\\quad ( 64　：　8 ) = ( 80　：　ｘ ) \\)</v>
      </c>
      <c r="X428" t="str">
        <f t="shared" ca="1" si="336"/>
        <v>\\(\\quad x= 10 \\)</v>
      </c>
      <c r="Y428" s="1">
        <f t="shared" ca="1" si="337"/>
        <v>8</v>
      </c>
      <c r="Z428" s="1">
        <f t="shared" ca="1" si="337"/>
        <v>1</v>
      </c>
      <c r="AA428" s="1">
        <f t="shared" ca="1" si="337"/>
        <v>8</v>
      </c>
      <c r="AB428" s="138">
        <f t="shared" ca="1" si="338"/>
        <v>2</v>
      </c>
      <c r="AC428" s="1">
        <f t="shared" ca="1" si="339"/>
        <v>10</v>
      </c>
      <c r="AE428" t="s">
        <v>368</v>
      </c>
      <c r="AF428">
        <f t="shared" ca="1" si="340"/>
        <v>64</v>
      </c>
      <c r="AG428" s="4" t="s">
        <v>369</v>
      </c>
      <c r="AH428">
        <f t="shared" ca="1" si="341"/>
        <v>8</v>
      </c>
      <c r="AI428" t="s">
        <v>367</v>
      </c>
      <c r="AJ428">
        <f t="shared" ca="1" si="342"/>
        <v>80</v>
      </c>
      <c r="AK428" s="139" t="s">
        <v>366</v>
      </c>
      <c r="AM428" t="s">
        <v>360</v>
      </c>
      <c r="AN428">
        <f t="shared" ca="1" si="343"/>
        <v>10</v>
      </c>
    </row>
    <row r="429" spans="1:40" x14ac:dyDescent="0.55000000000000004">
      <c r="A429" s="51" t="s">
        <v>60</v>
      </c>
      <c r="B429" s="51"/>
      <c r="C429" s="50" t="s">
        <v>372</v>
      </c>
      <c r="D429" s="50" t="str">
        <f t="shared" ca="1" si="330"/>
        <v>\\(\\quad ( 3　：　12 ) = ( 7　：　ｘ ) \\)</v>
      </c>
      <c r="E429" s="50" t="str">
        <f t="shared" ca="1" si="331"/>
        <v>\\(\\quad x= 28 \\)</v>
      </c>
      <c r="F429" s="50" t="s">
        <v>62</v>
      </c>
      <c r="G429" s="50"/>
      <c r="H429" s="50">
        <v>216</v>
      </c>
      <c r="I429" s="89" t="str">
        <f t="shared" ca="1" si="332"/>
        <v>INSERT INTO math(tangen,question,answer,editor,date,count) VALUES('m4200','\\(\\quad ( 3　：　12 ) = ( 7　：　ｘ ) \\)','\\(\\quad x= 28 \\)','harazono',NOW(),0);</v>
      </c>
      <c r="J429" s="78" t="s">
        <v>229</v>
      </c>
      <c r="K429" s="1" t="str">
        <f t="shared" ca="1" si="333"/>
        <v>( 3　：　12 ) = ( 7　：　ｘ )</v>
      </c>
      <c r="Q429" t="s">
        <v>230</v>
      </c>
      <c r="S429" s="78" t="s">
        <v>229</v>
      </c>
      <c r="T429" t="str">
        <f t="shared" ca="1" si="334"/>
        <v>x= 28</v>
      </c>
      <c r="V429" t="s">
        <v>230</v>
      </c>
      <c r="W429" t="str">
        <f t="shared" ca="1" si="335"/>
        <v>\\(\\quad ( 3　：　12 ) = ( 7　：　ｘ ) \\)</v>
      </c>
      <c r="X429" t="str">
        <f t="shared" ca="1" si="336"/>
        <v>\\(\\quad x= 28 \\)</v>
      </c>
      <c r="Y429" s="1">
        <f t="shared" ca="1" si="337"/>
        <v>1</v>
      </c>
      <c r="Z429" s="1">
        <f t="shared" ca="1" si="337"/>
        <v>4</v>
      </c>
      <c r="AA429" s="1">
        <f t="shared" ca="1" si="337"/>
        <v>3</v>
      </c>
      <c r="AB429" s="138">
        <f t="shared" ca="1" si="338"/>
        <v>4</v>
      </c>
      <c r="AC429" s="1">
        <f t="shared" ca="1" si="339"/>
        <v>7</v>
      </c>
      <c r="AE429" t="s">
        <v>368</v>
      </c>
      <c r="AF429">
        <f t="shared" ca="1" si="340"/>
        <v>3</v>
      </c>
      <c r="AG429" s="4" t="s">
        <v>369</v>
      </c>
      <c r="AH429">
        <f t="shared" ca="1" si="341"/>
        <v>12</v>
      </c>
      <c r="AI429" t="s">
        <v>367</v>
      </c>
      <c r="AJ429">
        <f t="shared" ca="1" si="342"/>
        <v>7</v>
      </c>
      <c r="AK429" s="139" t="s">
        <v>366</v>
      </c>
      <c r="AM429" t="s">
        <v>360</v>
      </c>
      <c r="AN429">
        <f t="shared" ca="1" si="343"/>
        <v>28</v>
      </c>
    </row>
    <row r="430" spans="1:40" x14ac:dyDescent="0.55000000000000004">
      <c r="A430" s="51" t="s">
        <v>60</v>
      </c>
      <c r="B430" s="51"/>
      <c r="C430" s="50" t="s">
        <v>372</v>
      </c>
      <c r="D430" s="50" t="str">
        <f t="shared" ca="1" si="330"/>
        <v>\\(\\quad ( 45　：　10 ) = ( 81　：　ｘ ) \\)</v>
      </c>
      <c r="E430" s="50" t="str">
        <f t="shared" ca="1" si="331"/>
        <v>\\(\\quad x= 18 \\)</v>
      </c>
      <c r="F430" s="50" t="s">
        <v>62</v>
      </c>
      <c r="G430" s="50"/>
      <c r="H430" s="50">
        <v>217</v>
      </c>
      <c r="I430" s="89" t="str">
        <f t="shared" ca="1" si="332"/>
        <v>INSERT INTO math(tangen,question,answer,editor,date,count) VALUES('m4200','\\(\\quad ( 45　：　10 ) = ( 81　：　ｘ ) \\)','\\(\\quad x= 18 \\)','harazono',NOW(),0);</v>
      </c>
      <c r="J430" s="78" t="s">
        <v>229</v>
      </c>
      <c r="K430" s="1" t="str">
        <f t="shared" ca="1" si="333"/>
        <v>( 45　：　10 ) = ( 81　：　ｘ )</v>
      </c>
      <c r="Q430" t="s">
        <v>230</v>
      </c>
      <c r="S430" s="78" t="s">
        <v>229</v>
      </c>
      <c r="T430" t="str">
        <f t="shared" ca="1" si="334"/>
        <v>x= 18</v>
      </c>
      <c r="V430" t="s">
        <v>230</v>
      </c>
      <c r="W430" t="str">
        <f t="shared" ca="1" si="335"/>
        <v>\\(\\quad ( 45　：　10 ) = ( 81　：　ｘ ) \\)</v>
      </c>
      <c r="X430" t="str">
        <f t="shared" ca="1" si="336"/>
        <v>\\(\\quad x= 18 \\)</v>
      </c>
      <c r="Y430" s="1">
        <f t="shared" ca="1" si="337"/>
        <v>9</v>
      </c>
      <c r="Z430" s="1">
        <f t="shared" ca="1" si="337"/>
        <v>2</v>
      </c>
      <c r="AA430" s="1">
        <f t="shared" ca="1" si="337"/>
        <v>5</v>
      </c>
      <c r="AB430" s="138">
        <f t="shared" ca="1" si="338"/>
        <v>4</v>
      </c>
      <c r="AC430" s="1">
        <f t="shared" ca="1" si="339"/>
        <v>9</v>
      </c>
      <c r="AE430" t="s">
        <v>368</v>
      </c>
      <c r="AF430">
        <f t="shared" ca="1" si="340"/>
        <v>45</v>
      </c>
      <c r="AG430" s="4" t="s">
        <v>369</v>
      </c>
      <c r="AH430">
        <f t="shared" ca="1" si="341"/>
        <v>10</v>
      </c>
      <c r="AI430" t="s">
        <v>367</v>
      </c>
      <c r="AJ430">
        <f t="shared" ca="1" si="342"/>
        <v>81</v>
      </c>
      <c r="AK430" s="139" t="s">
        <v>366</v>
      </c>
      <c r="AM430" t="s">
        <v>360</v>
      </c>
      <c r="AN430">
        <f t="shared" ca="1" si="343"/>
        <v>18</v>
      </c>
    </row>
    <row r="431" spans="1:40" x14ac:dyDescent="0.55000000000000004">
      <c r="A431" s="51" t="s">
        <v>60</v>
      </c>
      <c r="B431" s="51"/>
      <c r="C431" s="50" t="s">
        <v>372</v>
      </c>
      <c r="D431" s="50" t="str">
        <f t="shared" ca="1" si="330"/>
        <v>\\(\\quad ( 2　：　1 ) = ( 10　：　ｘ ) \\)</v>
      </c>
      <c r="E431" s="50" t="str">
        <f t="shared" ca="1" si="331"/>
        <v>\\(\\quad x= 5 \\)</v>
      </c>
      <c r="F431" s="50" t="s">
        <v>62</v>
      </c>
      <c r="G431" s="50"/>
      <c r="H431" s="50">
        <v>218</v>
      </c>
      <c r="I431" s="89" t="str">
        <f t="shared" ca="1" si="332"/>
        <v>INSERT INTO math(tangen,question,answer,editor,date,count) VALUES('m4200','\\(\\quad ( 2　：　1 ) = ( 10　：　ｘ ) \\)','\\(\\quad x= 5 \\)','harazono',NOW(),0);</v>
      </c>
      <c r="J431" s="78" t="s">
        <v>229</v>
      </c>
      <c r="K431" s="1" t="str">
        <f t="shared" ca="1" si="333"/>
        <v>( 2　：　1 ) = ( 10　：　ｘ )</v>
      </c>
      <c r="Q431" t="s">
        <v>230</v>
      </c>
      <c r="S431" s="78" t="s">
        <v>229</v>
      </c>
      <c r="T431" t="str">
        <f t="shared" ca="1" si="334"/>
        <v>x= 5</v>
      </c>
      <c r="V431" t="s">
        <v>230</v>
      </c>
      <c r="W431" t="str">
        <f t="shared" ca="1" si="335"/>
        <v>\\(\\quad ( 2　：　1 ) = ( 10　：　ｘ ) \\)</v>
      </c>
      <c r="X431" t="str">
        <f t="shared" ca="1" si="336"/>
        <v>\\(\\quad x= 5 \\)</v>
      </c>
      <c r="Y431" s="1">
        <f t="shared" ca="1" si="337"/>
        <v>2</v>
      </c>
      <c r="Z431" s="1">
        <f t="shared" ca="1" si="337"/>
        <v>1</v>
      </c>
      <c r="AA431" s="1">
        <f t="shared" ca="1" si="337"/>
        <v>1</v>
      </c>
      <c r="AB431" s="138">
        <f t="shared" ca="1" si="338"/>
        <v>4</v>
      </c>
      <c r="AC431" s="1">
        <f t="shared" ca="1" si="339"/>
        <v>5</v>
      </c>
      <c r="AE431" t="s">
        <v>368</v>
      </c>
      <c r="AF431">
        <f t="shared" ca="1" si="340"/>
        <v>2</v>
      </c>
      <c r="AG431" s="4" t="s">
        <v>369</v>
      </c>
      <c r="AH431">
        <f t="shared" ca="1" si="341"/>
        <v>1</v>
      </c>
      <c r="AI431" t="s">
        <v>367</v>
      </c>
      <c r="AJ431">
        <f t="shared" ca="1" si="342"/>
        <v>10</v>
      </c>
      <c r="AK431" s="139" t="s">
        <v>366</v>
      </c>
      <c r="AM431" t="s">
        <v>360</v>
      </c>
      <c r="AN431">
        <f t="shared" ca="1" si="343"/>
        <v>5</v>
      </c>
    </row>
    <row r="432" spans="1:40" x14ac:dyDescent="0.55000000000000004">
      <c r="A432" s="51" t="s">
        <v>60</v>
      </c>
      <c r="B432" s="51"/>
      <c r="C432" s="50" t="s">
        <v>372</v>
      </c>
      <c r="D432" s="50" t="str">
        <f t="shared" ca="1" si="330"/>
        <v>\\(\\quad ( 48　：　36 ) = ( 88　：　ｘ ) \\)</v>
      </c>
      <c r="E432" s="50" t="str">
        <f t="shared" ca="1" si="331"/>
        <v>\\(\\quad x= 66 \\)</v>
      </c>
      <c r="F432" s="50" t="s">
        <v>62</v>
      </c>
      <c r="G432" s="50"/>
      <c r="H432" s="50">
        <v>219</v>
      </c>
      <c r="I432" s="89" t="str">
        <f t="shared" ca="1" si="332"/>
        <v>INSERT INTO math(tangen,question,answer,editor,date,count) VALUES('m4200','\\(\\quad ( 48　：　36 ) = ( 88　：　ｘ ) \\)','\\(\\quad x= 66 \\)','harazono',NOW(),0);</v>
      </c>
      <c r="J432" s="78" t="s">
        <v>229</v>
      </c>
      <c r="K432" s="1" t="str">
        <f t="shared" ca="1" si="333"/>
        <v>( 48　：　36 ) = ( 88　：　ｘ )</v>
      </c>
      <c r="Q432" t="s">
        <v>230</v>
      </c>
      <c r="S432" s="78" t="s">
        <v>229</v>
      </c>
      <c r="T432" t="str">
        <f t="shared" ca="1" si="334"/>
        <v>x= 66</v>
      </c>
      <c r="V432" t="s">
        <v>230</v>
      </c>
      <c r="W432" t="str">
        <f t="shared" ca="1" si="335"/>
        <v>\\(\\quad ( 48　：　36 ) = ( 88　：　ｘ ) \\)</v>
      </c>
      <c r="X432" t="str">
        <f t="shared" ca="1" si="336"/>
        <v>\\(\\quad x= 66 \\)</v>
      </c>
      <c r="Y432" s="1">
        <f t="shared" ca="1" si="337"/>
        <v>8</v>
      </c>
      <c r="Z432" s="1">
        <f t="shared" ca="1" si="337"/>
        <v>6</v>
      </c>
      <c r="AA432" s="1">
        <f t="shared" ca="1" si="337"/>
        <v>6</v>
      </c>
      <c r="AB432" s="138">
        <f t="shared" ca="1" si="338"/>
        <v>5</v>
      </c>
      <c r="AC432" s="1">
        <f t="shared" ca="1" si="339"/>
        <v>11</v>
      </c>
      <c r="AE432" t="s">
        <v>368</v>
      </c>
      <c r="AF432">
        <f t="shared" ca="1" si="340"/>
        <v>48</v>
      </c>
      <c r="AG432" s="4" t="s">
        <v>369</v>
      </c>
      <c r="AH432">
        <f t="shared" ca="1" si="341"/>
        <v>36</v>
      </c>
      <c r="AI432" t="s">
        <v>367</v>
      </c>
      <c r="AJ432">
        <f t="shared" ca="1" si="342"/>
        <v>88</v>
      </c>
      <c r="AK432" s="139" t="s">
        <v>366</v>
      </c>
      <c r="AM432" t="s">
        <v>360</v>
      </c>
      <c r="AN432">
        <f t="shared" ca="1" si="343"/>
        <v>66</v>
      </c>
    </row>
    <row r="433" spans="1:40" x14ac:dyDescent="0.55000000000000004">
      <c r="A433" s="51" t="s">
        <v>60</v>
      </c>
      <c r="B433" s="51"/>
      <c r="C433" s="50" t="s">
        <v>372</v>
      </c>
      <c r="D433" s="50" t="str">
        <f t="shared" ca="1" si="330"/>
        <v>\\(\\quad ( 6　：　14 ) = ( 18　：　ｘ ) \\)</v>
      </c>
      <c r="E433" s="50" t="str">
        <f t="shared" ca="1" si="331"/>
        <v>\\(\\quad x= 42 \\)</v>
      </c>
      <c r="F433" s="50" t="s">
        <v>62</v>
      </c>
      <c r="G433" s="50"/>
      <c r="H433" s="50">
        <v>220</v>
      </c>
      <c r="I433" s="89" t="str">
        <f t="shared" ca="1" si="332"/>
        <v>INSERT INTO math(tangen,question,answer,editor,date,count) VALUES('m4200','\\(\\quad ( 6　：　14 ) = ( 18　：　ｘ ) \\)','\\(\\quad x= 42 \\)','harazono',NOW(),0);</v>
      </c>
      <c r="J433" s="78" t="s">
        <v>229</v>
      </c>
      <c r="K433" s="1" t="str">
        <f t="shared" ca="1" si="333"/>
        <v>( 6　：　14 ) = ( 18　：　ｘ )</v>
      </c>
      <c r="Q433" t="s">
        <v>230</v>
      </c>
      <c r="S433" s="78" t="s">
        <v>229</v>
      </c>
      <c r="T433" t="str">
        <f t="shared" ca="1" si="334"/>
        <v>x= 42</v>
      </c>
      <c r="V433" t="s">
        <v>230</v>
      </c>
      <c r="W433" t="str">
        <f t="shared" ca="1" si="335"/>
        <v>\\(\\quad ( 6　：　14 ) = ( 18　：　ｘ ) \\)</v>
      </c>
      <c r="X433" t="str">
        <f t="shared" ca="1" si="336"/>
        <v>\\(\\quad x= 42 \\)</v>
      </c>
      <c r="Y433" s="1">
        <f t="shared" ca="1" si="337"/>
        <v>3</v>
      </c>
      <c r="Z433" s="1">
        <f t="shared" ca="1" si="337"/>
        <v>7</v>
      </c>
      <c r="AA433" s="1">
        <f t="shared" ca="1" si="337"/>
        <v>2</v>
      </c>
      <c r="AB433" s="138">
        <f t="shared" ca="1" si="338"/>
        <v>4</v>
      </c>
      <c r="AC433" s="1">
        <f t="shared" ca="1" si="339"/>
        <v>6</v>
      </c>
      <c r="AE433" t="s">
        <v>368</v>
      </c>
      <c r="AF433">
        <f t="shared" ca="1" si="340"/>
        <v>6</v>
      </c>
      <c r="AG433" s="4" t="s">
        <v>369</v>
      </c>
      <c r="AH433">
        <f t="shared" ca="1" si="341"/>
        <v>14</v>
      </c>
      <c r="AI433" t="s">
        <v>367</v>
      </c>
      <c r="AJ433">
        <f t="shared" ca="1" si="342"/>
        <v>18</v>
      </c>
      <c r="AK433" s="139" t="s">
        <v>366</v>
      </c>
      <c r="AM433" t="s">
        <v>360</v>
      </c>
      <c r="AN433">
        <f t="shared" ca="1" si="343"/>
        <v>42</v>
      </c>
    </row>
    <row r="434" spans="1:40" x14ac:dyDescent="0.55000000000000004">
      <c r="A434" s="51" t="s">
        <v>60</v>
      </c>
      <c r="B434" s="51"/>
      <c r="C434" s="50" t="s">
        <v>372</v>
      </c>
      <c r="D434" s="50" t="str">
        <f t="shared" ca="1" si="330"/>
        <v>\\(\\quad ( 12　：　18 ) = ( 30　：　ｘ ) \\)</v>
      </c>
      <c r="E434" s="50" t="str">
        <f t="shared" ca="1" si="331"/>
        <v>\\(\\quad x= 45 \\)</v>
      </c>
      <c r="F434" s="50" t="s">
        <v>62</v>
      </c>
      <c r="G434" s="50"/>
      <c r="H434" s="50">
        <v>221</v>
      </c>
      <c r="I434" s="89" t="str">
        <f t="shared" ca="1" si="332"/>
        <v>INSERT INTO math(tangen,question,answer,editor,date,count) VALUES('m4200','\\(\\quad ( 12　：　18 ) = ( 30　：　ｘ ) \\)','\\(\\quad x= 45 \\)','harazono',NOW(),0);</v>
      </c>
      <c r="J434" s="78" t="s">
        <v>229</v>
      </c>
      <c r="K434" s="1" t="str">
        <f t="shared" ca="1" si="333"/>
        <v>( 12　：　18 ) = ( 30　：　ｘ )</v>
      </c>
      <c r="Q434" t="s">
        <v>230</v>
      </c>
      <c r="S434" s="78" t="s">
        <v>229</v>
      </c>
      <c r="T434" t="str">
        <f t="shared" ca="1" si="334"/>
        <v>x= 45</v>
      </c>
      <c r="V434" t="s">
        <v>230</v>
      </c>
      <c r="W434" t="str">
        <f t="shared" ca="1" si="335"/>
        <v>\\(\\quad ( 12　：　18 ) = ( 30　：　ｘ ) \\)</v>
      </c>
      <c r="X434" t="str">
        <f t="shared" ca="1" si="336"/>
        <v>\\(\\quad x= 45 \\)</v>
      </c>
      <c r="Y434" s="1">
        <f t="shared" ca="1" si="337"/>
        <v>6</v>
      </c>
      <c r="Z434" s="1">
        <f t="shared" ca="1" si="337"/>
        <v>9</v>
      </c>
      <c r="AA434" s="1">
        <f t="shared" ca="1" si="337"/>
        <v>2</v>
      </c>
      <c r="AB434" s="138">
        <f t="shared" ca="1" si="338"/>
        <v>3</v>
      </c>
      <c r="AC434" s="1">
        <f t="shared" ca="1" si="339"/>
        <v>5</v>
      </c>
      <c r="AE434" t="s">
        <v>368</v>
      </c>
      <c r="AF434">
        <f t="shared" ca="1" si="340"/>
        <v>12</v>
      </c>
      <c r="AG434" s="4" t="s">
        <v>369</v>
      </c>
      <c r="AH434">
        <f t="shared" ca="1" si="341"/>
        <v>18</v>
      </c>
      <c r="AI434" t="s">
        <v>367</v>
      </c>
      <c r="AJ434">
        <f t="shared" ca="1" si="342"/>
        <v>30</v>
      </c>
      <c r="AK434" s="139" t="s">
        <v>366</v>
      </c>
      <c r="AM434" t="s">
        <v>360</v>
      </c>
      <c r="AN434">
        <f t="shared" ca="1" si="343"/>
        <v>45</v>
      </c>
    </row>
    <row r="435" spans="1:40" x14ac:dyDescent="0.55000000000000004">
      <c r="A435" s="51" t="s">
        <v>60</v>
      </c>
      <c r="B435" s="51"/>
      <c r="C435" s="50" t="s">
        <v>372</v>
      </c>
      <c r="D435" s="50" t="str">
        <f t="shared" ca="1" si="330"/>
        <v>\\(\\quad ( 7　：　42 ) = ( 10　：　ｘ ) \\)</v>
      </c>
      <c r="E435" s="50" t="str">
        <f t="shared" ca="1" si="331"/>
        <v>\\(\\quad x= 60 \\)</v>
      </c>
      <c r="F435" s="50" t="s">
        <v>62</v>
      </c>
      <c r="G435" s="50"/>
      <c r="H435" s="50">
        <v>222</v>
      </c>
      <c r="I435" s="89" t="str">
        <f t="shared" ca="1" si="332"/>
        <v>INSERT INTO math(tangen,question,answer,editor,date,count) VALUES('m4200','\\(\\quad ( 7　：　42 ) = ( 10　：　ｘ ) \\)','\\(\\quad x= 60 \\)','harazono',NOW(),0);</v>
      </c>
      <c r="J435" s="78" t="s">
        <v>229</v>
      </c>
      <c r="K435" s="1" t="str">
        <f t="shared" ca="1" si="333"/>
        <v>( 7　：　42 ) = ( 10　：　ｘ )</v>
      </c>
      <c r="Q435" t="s">
        <v>230</v>
      </c>
      <c r="S435" s="78" t="s">
        <v>229</v>
      </c>
      <c r="T435" t="str">
        <f t="shared" ca="1" si="334"/>
        <v>x= 60</v>
      </c>
      <c r="V435" t="s">
        <v>230</v>
      </c>
      <c r="W435" t="str">
        <f t="shared" ca="1" si="335"/>
        <v>\\(\\quad ( 7　：　42 ) = ( 10　：　ｘ ) \\)</v>
      </c>
      <c r="X435" t="str">
        <f t="shared" ca="1" si="336"/>
        <v>\\(\\quad x= 60 \\)</v>
      </c>
      <c r="Y435" s="1">
        <f t="shared" ca="1" si="337"/>
        <v>1</v>
      </c>
      <c r="Z435" s="1">
        <f t="shared" ca="1" si="337"/>
        <v>6</v>
      </c>
      <c r="AA435" s="1">
        <f t="shared" ca="1" si="337"/>
        <v>7</v>
      </c>
      <c r="AB435" s="138">
        <f t="shared" ca="1" si="338"/>
        <v>3</v>
      </c>
      <c r="AC435" s="1">
        <f t="shared" ca="1" si="339"/>
        <v>10</v>
      </c>
      <c r="AE435" t="s">
        <v>368</v>
      </c>
      <c r="AF435">
        <f t="shared" ca="1" si="340"/>
        <v>7</v>
      </c>
      <c r="AG435" s="4" t="s">
        <v>369</v>
      </c>
      <c r="AH435">
        <f t="shared" ca="1" si="341"/>
        <v>42</v>
      </c>
      <c r="AI435" t="s">
        <v>367</v>
      </c>
      <c r="AJ435">
        <f t="shared" ca="1" si="342"/>
        <v>10</v>
      </c>
      <c r="AK435" s="139" t="s">
        <v>366</v>
      </c>
      <c r="AM435" t="s">
        <v>360</v>
      </c>
      <c r="AN435">
        <f t="shared" ca="1" si="343"/>
        <v>60</v>
      </c>
    </row>
    <row r="436" spans="1:40" x14ac:dyDescent="0.55000000000000004">
      <c r="A436" s="51" t="s">
        <v>60</v>
      </c>
      <c r="B436" s="51"/>
      <c r="C436" s="50" t="s">
        <v>372</v>
      </c>
      <c r="D436" s="50" t="str">
        <f t="shared" ca="1" si="330"/>
        <v>\\(\\quad ( 21　：　49 ) = ( 27　：　ｘ ) \\)</v>
      </c>
      <c r="E436" s="50" t="str">
        <f t="shared" ca="1" si="331"/>
        <v>\\(\\quad x= 63 \\)</v>
      </c>
      <c r="F436" s="50" t="s">
        <v>62</v>
      </c>
      <c r="G436" s="50"/>
      <c r="H436" s="50">
        <v>223</v>
      </c>
      <c r="I436" s="89" t="str">
        <f t="shared" ca="1" si="332"/>
        <v>INSERT INTO math(tangen,question,answer,editor,date,count) VALUES('m4200','\\(\\quad ( 21　：　49 ) = ( 27　：　ｘ ) \\)','\\(\\quad x= 63 \\)','harazono',NOW(),0);</v>
      </c>
      <c r="J436" s="78" t="s">
        <v>229</v>
      </c>
      <c r="K436" s="1" t="str">
        <f t="shared" ca="1" si="333"/>
        <v>( 21　：　49 ) = ( 27　：　ｘ )</v>
      </c>
      <c r="Q436" t="s">
        <v>230</v>
      </c>
      <c r="S436" s="78" t="s">
        <v>229</v>
      </c>
      <c r="T436" t="str">
        <f t="shared" ca="1" si="334"/>
        <v>x= 63</v>
      </c>
      <c r="V436" t="s">
        <v>230</v>
      </c>
      <c r="W436" t="str">
        <f t="shared" ca="1" si="335"/>
        <v>\\(\\quad ( 21　：　49 ) = ( 27　：　ｘ ) \\)</v>
      </c>
      <c r="X436" t="str">
        <f t="shared" ca="1" si="336"/>
        <v>\\(\\quad x= 63 \\)</v>
      </c>
      <c r="Y436" s="1">
        <f t="shared" ca="1" si="337"/>
        <v>3</v>
      </c>
      <c r="Z436" s="1">
        <f t="shared" ca="1" si="337"/>
        <v>7</v>
      </c>
      <c r="AA436" s="1">
        <f t="shared" ca="1" si="337"/>
        <v>7</v>
      </c>
      <c r="AB436" s="138">
        <f t="shared" ca="1" si="338"/>
        <v>2</v>
      </c>
      <c r="AC436" s="1">
        <f t="shared" ca="1" si="339"/>
        <v>9</v>
      </c>
      <c r="AE436" t="s">
        <v>368</v>
      </c>
      <c r="AF436">
        <f t="shared" ca="1" si="340"/>
        <v>21</v>
      </c>
      <c r="AG436" s="4" t="s">
        <v>369</v>
      </c>
      <c r="AH436">
        <f t="shared" ca="1" si="341"/>
        <v>49</v>
      </c>
      <c r="AI436" t="s">
        <v>367</v>
      </c>
      <c r="AJ436">
        <f t="shared" ca="1" si="342"/>
        <v>27</v>
      </c>
      <c r="AK436" s="139" t="s">
        <v>366</v>
      </c>
      <c r="AM436" t="s">
        <v>360</v>
      </c>
      <c r="AN436">
        <f t="shared" ca="1" si="343"/>
        <v>63</v>
      </c>
    </row>
    <row r="437" spans="1:40" x14ac:dyDescent="0.55000000000000004">
      <c r="A437" s="51" t="s">
        <v>60</v>
      </c>
      <c r="B437" s="51"/>
      <c r="C437" s="50" t="s">
        <v>372</v>
      </c>
      <c r="D437" s="50" t="str">
        <f t="shared" ca="1" si="330"/>
        <v>\\(\\quad ( 9　：　6 ) = ( 12　：　ｘ ) \\)</v>
      </c>
      <c r="E437" s="50" t="str">
        <f t="shared" ca="1" si="331"/>
        <v>\\(\\quad x= 8 \\)</v>
      </c>
      <c r="F437" s="50" t="s">
        <v>62</v>
      </c>
      <c r="G437" s="50"/>
      <c r="H437" s="50">
        <v>224</v>
      </c>
      <c r="I437" s="89" t="str">
        <f t="shared" ca="1" si="332"/>
        <v>INSERT INTO math(tangen,question,answer,editor,date,count) VALUES('m4200','\\(\\quad ( 9　：　6 ) = ( 12　：　ｘ ) \\)','\\(\\quad x= 8 \\)','harazono',NOW(),0);</v>
      </c>
      <c r="J437" s="78" t="s">
        <v>229</v>
      </c>
      <c r="K437" s="1" t="str">
        <f t="shared" ca="1" si="333"/>
        <v>( 9　：　6 ) = ( 12　：　ｘ )</v>
      </c>
      <c r="Q437" t="s">
        <v>230</v>
      </c>
      <c r="S437" s="78" t="s">
        <v>229</v>
      </c>
      <c r="T437" t="str">
        <f t="shared" ca="1" si="334"/>
        <v>x= 8</v>
      </c>
      <c r="V437" t="s">
        <v>230</v>
      </c>
      <c r="W437" t="str">
        <f t="shared" ca="1" si="335"/>
        <v>\\(\\quad ( 9　：　6 ) = ( 12　：　ｘ ) \\)</v>
      </c>
      <c r="X437" t="str">
        <f t="shared" ca="1" si="336"/>
        <v>\\(\\quad x= 8 \\)</v>
      </c>
      <c r="Y437" s="1">
        <f t="shared" ca="1" si="337"/>
        <v>3</v>
      </c>
      <c r="Z437" s="1">
        <f t="shared" ca="1" si="337"/>
        <v>2</v>
      </c>
      <c r="AA437" s="1">
        <f t="shared" ca="1" si="337"/>
        <v>3</v>
      </c>
      <c r="AB437" s="138">
        <f t="shared" ca="1" si="338"/>
        <v>1</v>
      </c>
      <c r="AC437" s="1">
        <f t="shared" ca="1" si="339"/>
        <v>4</v>
      </c>
      <c r="AE437" t="s">
        <v>368</v>
      </c>
      <c r="AF437">
        <f t="shared" ca="1" si="340"/>
        <v>9</v>
      </c>
      <c r="AG437" s="4" t="s">
        <v>369</v>
      </c>
      <c r="AH437">
        <f t="shared" ca="1" si="341"/>
        <v>6</v>
      </c>
      <c r="AI437" t="s">
        <v>367</v>
      </c>
      <c r="AJ437">
        <f t="shared" ca="1" si="342"/>
        <v>12</v>
      </c>
      <c r="AK437" s="139" t="s">
        <v>366</v>
      </c>
      <c r="AM437" t="s">
        <v>360</v>
      </c>
      <c r="AN437">
        <f t="shared" ca="1" si="343"/>
        <v>8</v>
      </c>
    </row>
    <row r="438" spans="1:40" x14ac:dyDescent="0.55000000000000004">
      <c r="A438" s="51" t="s">
        <v>60</v>
      </c>
      <c r="B438" s="51"/>
      <c r="C438" s="50" t="s">
        <v>372</v>
      </c>
      <c r="D438" s="50" t="str">
        <f t="shared" ca="1" si="330"/>
        <v>\\(\\quad ( 81　：　54 ) = ( 108　：　ｘ ) \\)</v>
      </c>
      <c r="E438" s="50" t="str">
        <f t="shared" ca="1" si="331"/>
        <v>\\(\\quad x= 72 \\)</v>
      </c>
      <c r="F438" s="50" t="s">
        <v>62</v>
      </c>
      <c r="G438" s="50"/>
      <c r="H438" s="50">
        <v>225</v>
      </c>
      <c r="I438" s="89" t="str">
        <f t="shared" ca="1" si="332"/>
        <v>INSERT INTO math(tangen,question,answer,editor,date,count) VALUES('m4200','\\(\\quad ( 81　：　54 ) = ( 108　：　ｘ ) \\)','\\(\\quad x= 72 \\)','harazono',NOW(),0);</v>
      </c>
      <c r="J438" s="78" t="s">
        <v>229</v>
      </c>
      <c r="K438" s="1" t="str">
        <f t="shared" ca="1" si="333"/>
        <v>( 81　：　54 ) = ( 108　：　ｘ )</v>
      </c>
      <c r="Q438" t="s">
        <v>230</v>
      </c>
      <c r="S438" s="78" t="s">
        <v>229</v>
      </c>
      <c r="T438" t="str">
        <f t="shared" ca="1" si="334"/>
        <v>x= 72</v>
      </c>
      <c r="V438" t="s">
        <v>230</v>
      </c>
      <c r="W438" t="str">
        <f t="shared" ca="1" si="335"/>
        <v>\\(\\quad ( 81　：　54 ) = ( 108　：　ｘ ) \\)</v>
      </c>
      <c r="X438" t="str">
        <f t="shared" ca="1" si="336"/>
        <v>\\(\\quad x= 72 \\)</v>
      </c>
      <c r="Y438" s="1">
        <f t="shared" ca="1" si="337"/>
        <v>9</v>
      </c>
      <c r="Z438" s="1">
        <f t="shared" ca="1" si="337"/>
        <v>6</v>
      </c>
      <c r="AA438" s="1">
        <f t="shared" ca="1" si="337"/>
        <v>9</v>
      </c>
      <c r="AB438" s="138">
        <f t="shared" ca="1" si="338"/>
        <v>3</v>
      </c>
      <c r="AC438" s="1">
        <f t="shared" ca="1" si="339"/>
        <v>12</v>
      </c>
      <c r="AE438" t="s">
        <v>368</v>
      </c>
      <c r="AF438">
        <f t="shared" ca="1" si="340"/>
        <v>81</v>
      </c>
      <c r="AG438" s="4" t="s">
        <v>369</v>
      </c>
      <c r="AH438">
        <f t="shared" ca="1" si="341"/>
        <v>54</v>
      </c>
      <c r="AI438" t="s">
        <v>367</v>
      </c>
      <c r="AJ438">
        <f t="shared" ca="1" si="342"/>
        <v>108</v>
      </c>
      <c r="AK438" s="139" t="s">
        <v>366</v>
      </c>
      <c r="AM438" t="s">
        <v>360</v>
      </c>
      <c r="AN438">
        <f t="shared" ca="1" si="343"/>
        <v>72</v>
      </c>
    </row>
    <row r="439" spans="1:40" x14ac:dyDescent="0.55000000000000004">
      <c r="A439" s="51" t="s">
        <v>60</v>
      </c>
      <c r="B439" s="51"/>
      <c r="C439" s="50" t="s">
        <v>372</v>
      </c>
      <c r="D439" s="50" t="str">
        <f t="shared" ca="1" si="330"/>
        <v>\\(\\quad ( 8　：　8 ) = ( 12　：　ｘ ) \\)</v>
      </c>
      <c r="E439" s="50" t="str">
        <f t="shared" ca="1" si="331"/>
        <v>\\(\\quad x= 12 \\)</v>
      </c>
      <c r="F439" s="50" t="s">
        <v>62</v>
      </c>
      <c r="G439" s="50"/>
      <c r="H439" s="50">
        <v>226</v>
      </c>
      <c r="I439" s="89" t="str">
        <f t="shared" ca="1" si="332"/>
        <v>INSERT INTO math(tangen,question,answer,editor,date,count) VALUES('m4200','\\(\\quad ( 8　：　8 ) = ( 12　：　ｘ ) \\)','\\(\\quad x= 12 \\)','harazono',NOW(),0);</v>
      </c>
      <c r="J439" s="78" t="s">
        <v>229</v>
      </c>
      <c r="K439" s="1" t="str">
        <f t="shared" ca="1" si="333"/>
        <v>( 8　：　8 ) = ( 12　：　ｘ )</v>
      </c>
      <c r="Q439" t="s">
        <v>230</v>
      </c>
      <c r="S439" s="78" t="s">
        <v>229</v>
      </c>
      <c r="T439" t="str">
        <f t="shared" ca="1" si="334"/>
        <v>x= 12</v>
      </c>
      <c r="V439" t="s">
        <v>230</v>
      </c>
      <c r="W439" t="str">
        <f t="shared" ca="1" si="335"/>
        <v>\\(\\quad ( 8　：　8 ) = ( 12　：　ｘ ) \\)</v>
      </c>
      <c r="X439" t="str">
        <f t="shared" ca="1" si="336"/>
        <v>\\(\\quad x= 12 \\)</v>
      </c>
      <c r="Y439" s="1">
        <f t="shared" ca="1" si="337"/>
        <v>1</v>
      </c>
      <c r="Z439" s="1">
        <f t="shared" ca="1" si="337"/>
        <v>1</v>
      </c>
      <c r="AA439" s="1">
        <f t="shared" ca="1" si="337"/>
        <v>8</v>
      </c>
      <c r="AB439" s="138">
        <f t="shared" ca="1" si="338"/>
        <v>4</v>
      </c>
      <c r="AC439" s="1">
        <f t="shared" ca="1" si="339"/>
        <v>12</v>
      </c>
      <c r="AE439" t="s">
        <v>368</v>
      </c>
      <c r="AF439">
        <f t="shared" ca="1" si="340"/>
        <v>8</v>
      </c>
      <c r="AG439" s="4" t="s">
        <v>369</v>
      </c>
      <c r="AH439">
        <f t="shared" ca="1" si="341"/>
        <v>8</v>
      </c>
      <c r="AI439" t="s">
        <v>367</v>
      </c>
      <c r="AJ439">
        <f t="shared" ca="1" si="342"/>
        <v>12</v>
      </c>
      <c r="AK439" s="139" t="s">
        <v>366</v>
      </c>
      <c r="AM439" t="s">
        <v>360</v>
      </c>
      <c r="AN439">
        <f t="shared" ca="1" si="343"/>
        <v>12</v>
      </c>
    </row>
    <row r="440" spans="1:40" x14ac:dyDescent="0.55000000000000004">
      <c r="A440" s="51" t="s">
        <v>60</v>
      </c>
      <c r="B440" s="51"/>
      <c r="C440" s="50" t="s">
        <v>372</v>
      </c>
      <c r="D440" s="50" t="str">
        <f t="shared" ca="1" si="330"/>
        <v>\\(\\quad ( 42　：　54 ) = ( 63　：　ｘ ) \\)</v>
      </c>
      <c r="E440" s="50" t="str">
        <f t="shared" ca="1" si="331"/>
        <v>\\(\\quad x= 81 \\)</v>
      </c>
      <c r="F440" s="50" t="s">
        <v>62</v>
      </c>
      <c r="G440" s="50"/>
      <c r="H440" s="50">
        <v>227</v>
      </c>
      <c r="I440" s="89" t="str">
        <f t="shared" ca="1" si="332"/>
        <v>INSERT INTO math(tangen,question,answer,editor,date,count) VALUES('m4200','\\(\\quad ( 42　：　54 ) = ( 63　：　ｘ ) \\)','\\(\\quad x= 81 \\)','harazono',NOW(),0);</v>
      </c>
      <c r="J440" s="78" t="s">
        <v>229</v>
      </c>
      <c r="K440" s="1" t="str">
        <f t="shared" ca="1" si="333"/>
        <v>( 42　：　54 ) = ( 63　：　ｘ )</v>
      </c>
      <c r="Q440" t="s">
        <v>230</v>
      </c>
      <c r="S440" s="78" t="s">
        <v>229</v>
      </c>
      <c r="T440" t="str">
        <f t="shared" ca="1" si="334"/>
        <v>x= 81</v>
      </c>
      <c r="V440" t="s">
        <v>230</v>
      </c>
      <c r="W440" t="str">
        <f t="shared" ca="1" si="335"/>
        <v>\\(\\quad ( 42　：　54 ) = ( 63　：　ｘ ) \\)</v>
      </c>
      <c r="X440" t="str">
        <f t="shared" ca="1" si="336"/>
        <v>\\(\\quad x= 81 \\)</v>
      </c>
      <c r="Y440" s="1">
        <f t="shared" ca="1" si="337"/>
        <v>7</v>
      </c>
      <c r="Z440" s="1">
        <f t="shared" ca="1" si="337"/>
        <v>9</v>
      </c>
      <c r="AA440" s="1">
        <f t="shared" ca="1" si="337"/>
        <v>6</v>
      </c>
      <c r="AB440" s="138">
        <f t="shared" ca="1" si="338"/>
        <v>3</v>
      </c>
      <c r="AC440" s="1">
        <f t="shared" ca="1" si="339"/>
        <v>9</v>
      </c>
      <c r="AE440" t="s">
        <v>368</v>
      </c>
      <c r="AF440">
        <f t="shared" ca="1" si="340"/>
        <v>42</v>
      </c>
      <c r="AG440" s="4" t="s">
        <v>369</v>
      </c>
      <c r="AH440">
        <f t="shared" ca="1" si="341"/>
        <v>54</v>
      </c>
      <c r="AI440" t="s">
        <v>367</v>
      </c>
      <c r="AJ440">
        <f t="shared" ca="1" si="342"/>
        <v>63</v>
      </c>
      <c r="AK440" s="139" t="s">
        <v>366</v>
      </c>
      <c r="AM440" t="s">
        <v>360</v>
      </c>
      <c r="AN440">
        <f t="shared" ca="1" si="343"/>
        <v>81</v>
      </c>
    </row>
    <row r="441" spans="1:40" x14ac:dyDescent="0.55000000000000004">
      <c r="A441" s="51" t="s">
        <v>60</v>
      </c>
      <c r="B441" s="51"/>
      <c r="C441" s="50" t="s">
        <v>372</v>
      </c>
      <c r="D441" s="50" t="str">
        <f t="shared" ca="1" si="330"/>
        <v>\\(\\quad ( 14　：　14 ) = ( 16　：　ｘ ) \\)</v>
      </c>
      <c r="E441" s="50" t="str">
        <f t="shared" ca="1" si="331"/>
        <v>\\(\\quad x= 16 \\)</v>
      </c>
      <c r="F441" s="50" t="s">
        <v>62</v>
      </c>
      <c r="G441" s="50"/>
      <c r="H441" s="50">
        <v>228</v>
      </c>
      <c r="I441" s="89" t="str">
        <f t="shared" ca="1" si="332"/>
        <v>INSERT INTO math(tangen,question,answer,editor,date,count) VALUES('m4200','\\(\\quad ( 14　：　14 ) = ( 16　：　ｘ ) \\)','\\(\\quad x= 16 \\)','harazono',NOW(),0);</v>
      </c>
      <c r="J441" s="78" t="s">
        <v>229</v>
      </c>
      <c r="K441" s="1" t="str">
        <f t="shared" ca="1" si="333"/>
        <v>( 14　：　14 ) = ( 16　：　ｘ )</v>
      </c>
      <c r="Q441" t="s">
        <v>230</v>
      </c>
      <c r="S441" s="78" t="s">
        <v>229</v>
      </c>
      <c r="T441" t="str">
        <f t="shared" ca="1" si="334"/>
        <v>x= 16</v>
      </c>
      <c r="V441" t="s">
        <v>230</v>
      </c>
      <c r="W441" t="str">
        <f t="shared" ca="1" si="335"/>
        <v>\\(\\quad ( 14　：　14 ) = ( 16　：　ｘ ) \\)</v>
      </c>
      <c r="X441" t="str">
        <f t="shared" ca="1" si="336"/>
        <v>\\(\\quad x= 16 \\)</v>
      </c>
      <c r="Y441" s="1">
        <f t="shared" ca="1" si="337"/>
        <v>2</v>
      </c>
      <c r="Z441" s="1">
        <f t="shared" ca="1" si="337"/>
        <v>2</v>
      </c>
      <c r="AA441" s="1">
        <f t="shared" ca="1" si="337"/>
        <v>7</v>
      </c>
      <c r="AB441" s="138">
        <f t="shared" ca="1" si="338"/>
        <v>1</v>
      </c>
      <c r="AC441" s="1">
        <f t="shared" ca="1" si="339"/>
        <v>8</v>
      </c>
      <c r="AE441" t="s">
        <v>368</v>
      </c>
      <c r="AF441">
        <f t="shared" ca="1" si="340"/>
        <v>14</v>
      </c>
      <c r="AG441" s="4" t="s">
        <v>369</v>
      </c>
      <c r="AH441">
        <f t="shared" ca="1" si="341"/>
        <v>14</v>
      </c>
      <c r="AI441" t="s">
        <v>367</v>
      </c>
      <c r="AJ441">
        <f t="shared" ca="1" si="342"/>
        <v>16</v>
      </c>
      <c r="AK441" s="139" t="s">
        <v>366</v>
      </c>
      <c r="AM441" t="s">
        <v>360</v>
      </c>
      <c r="AN441">
        <f t="shared" ca="1" si="343"/>
        <v>16</v>
      </c>
    </row>
    <row r="442" spans="1:40" x14ac:dyDescent="0.55000000000000004">
      <c r="A442" s="51" t="s">
        <v>60</v>
      </c>
      <c r="B442" s="51"/>
      <c r="C442" s="50" t="s">
        <v>372</v>
      </c>
      <c r="D442" s="50" t="str">
        <f t="shared" ref="D442:D448" ca="1" si="344">W442</f>
        <v>\\(\\quad ( 8　：　24 ) = ( 12　：　ｘ ) \\)</v>
      </c>
      <c r="E442" s="50" t="str">
        <f t="shared" ref="E442:E448" ca="1" si="345">X442</f>
        <v>\\(\\quad x= 36 \\)</v>
      </c>
      <c r="F442" s="50" t="s">
        <v>62</v>
      </c>
      <c r="G442" s="50"/>
      <c r="H442" s="50">
        <v>229</v>
      </c>
      <c r="I442" s="89" t="str">
        <f t="shared" ref="I442:I448" ca="1" si="346">"INSERT INTO "&amp;A442&amp;"(tangen,question,answer,editor,date,count) VALUES('"&amp;C442&amp;"','"&amp;D442&amp;"','"&amp;E442&amp;"','"&amp;F442&amp;"',NOW(),0);"</f>
        <v>INSERT INTO math(tangen,question,answer,editor,date,count) VALUES('m4200','\\(\\quad ( 8　：　24 ) = ( 12　：　ｘ ) \\)','\\(\\quad x= 36 \\)','harazono',NOW(),0);</v>
      </c>
      <c r="J442" s="78" t="s">
        <v>229</v>
      </c>
      <c r="K442" s="1" t="str">
        <f t="shared" ref="K442:K449" ca="1" si="347">AE442&amp;AF442&amp;AG442&amp;AH442&amp;AI442&amp;AJ442&amp;AK442</f>
        <v>( 8　：　24 ) = ( 12　：　ｘ )</v>
      </c>
      <c r="Q442" t="s">
        <v>230</v>
      </c>
      <c r="S442" s="78" t="s">
        <v>229</v>
      </c>
      <c r="T442" t="str">
        <f t="shared" ref="T442:T449" ca="1" si="348">AM442&amp;AN442</f>
        <v>x= 36</v>
      </c>
      <c r="V442" t="s">
        <v>230</v>
      </c>
      <c r="W442" t="str">
        <f t="shared" ref="W442:W449" ca="1" si="349">J442&amp;K442&amp;L442&amp;M442&amp;N442&amp;P442&amp;Q442</f>
        <v>\\(\\quad ( 8　：　24 ) = ( 12　：　ｘ ) \\)</v>
      </c>
      <c r="X442" t="str">
        <f t="shared" ref="X442:X449" ca="1" si="350">S442&amp;T442&amp;U442&amp;V442</f>
        <v>\\(\\quad x= 36 \\)</v>
      </c>
      <c r="Y442" s="1">
        <f t="shared" ca="1" si="337"/>
        <v>1</v>
      </c>
      <c r="Z442" s="1">
        <f t="shared" ca="1" si="337"/>
        <v>3</v>
      </c>
      <c r="AA442" s="1">
        <f t="shared" ca="1" si="337"/>
        <v>8</v>
      </c>
      <c r="AB442" s="138">
        <f t="shared" ca="1" si="338"/>
        <v>4</v>
      </c>
      <c r="AC442" s="1">
        <f t="shared" ref="AC442:AC448" ca="1" si="351">AA442+AB442</f>
        <v>12</v>
      </c>
      <c r="AE442" t="s">
        <v>368</v>
      </c>
      <c r="AF442">
        <f t="shared" ref="AF442:AF448" ca="1" si="352">Y442*AA442</f>
        <v>8</v>
      </c>
      <c r="AG442" s="4" t="s">
        <v>369</v>
      </c>
      <c r="AH442">
        <f t="shared" ref="AH442:AH448" ca="1" si="353">Z442*AA442</f>
        <v>24</v>
      </c>
      <c r="AI442" t="s">
        <v>367</v>
      </c>
      <c r="AJ442">
        <f t="shared" ref="AJ442:AJ448" ca="1" si="354">Y442*AC442</f>
        <v>12</v>
      </c>
      <c r="AK442" s="139" t="s">
        <v>366</v>
      </c>
      <c r="AM442" t="s">
        <v>360</v>
      </c>
      <c r="AN442">
        <f t="shared" ref="AN442:AN448" ca="1" si="355">Z442*AC442</f>
        <v>36</v>
      </c>
    </row>
    <row r="443" spans="1:40" x14ac:dyDescent="0.55000000000000004">
      <c r="A443" s="51" t="s">
        <v>60</v>
      </c>
      <c r="B443" s="51"/>
      <c r="C443" s="50" t="s">
        <v>372</v>
      </c>
      <c r="D443" s="50" t="str">
        <f t="shared" ca="1" si="344"/>
        <v>\\(\\quad ( 56　：　8 ) = ( 84　：　ｘ ) \\)</v>
      </c>
      <c r="E443" s="50" t="str">
        <f t="shared" ca="1" si="345"/>
        <v>\\(\\quad x= 12 \\)</v>
      </c>
      <c r="F443" s="50" t="s">
        <v>62</v>
      </c>
      <c r="G443" s="50"/>
      <c r="H443" s="50">
        <v>230</v>
      </c>
      <c r="I443" s="89" t="str">
        <f t="shared" ca="1" si="346"/>
        <v>INSERT INTO math(tangen,question,answer,editor,date,count) VALUES('m4200','\\(\\quad ( 56　：　8 ) = ( 84　：　ｘ ) \\)','\\(\\quad x= 12 \\)','harazono',NOW(),0);</v>
      </c>
      <c r="J443" s="78" t="s">
        <v>229</v>
      </c>
      <c r="K443" s="1" t="str">
        <f t="shared" ca="1" si="347"/>
        <v>( 56　：　8 ) = ( 84　：　ｘ )</v>
      </c>
      <c r="Q443" t="s">
        <v>230</v>
      </c>
      <c r="S443" s="78" t="s">
        <v>229</v>
      </c>
      <c r="T443" t="str">
        <f t="shared" ca="1" si="348"/>
        <v>x= 12</v>
      </c>
      <c r="V443" t="s">
        <v>230</v>
      </c>
      <c r="W443" t="str">
        <f t="shared" ca="1" si="349"/>
        <v>\\(\\quad ( 56　：　8 ) = ( 84　：　ｘ ) \\)</v>
      </c>
      <c r="X443" t="str">
        <f t="shared" ca="1" si="350"/>
        <v>\\(\\quad x= 12 \\)</v>
      </c>
      <c r="Y443" s="1">
        <f t="shared" ref="Y443:AA458" ca="1" si="356">RANDBETWEEN(1,9)</f>
        <v>7</v>
      </c>
      <c r="Z443" s="1">
        <f t="shared" ca="1" si="356"/>
        <v>1</v>
      </c>
      <c r="AA443" s="1">
        <f t="shared" ca="1" si="356"/>
        <v>8</v>
      </c>
      <c r="AB443" s="138">
        <f t="shared" ca="1" si="338"/>
        <v>4</v>
      </c>
      <c r="AC443" s="1">
        <f t="shared" ca="1" si="351"/>
        <v>12</v>
      </c>
      <c r="AE443" t="s">
        <v>368</v>
      </c>
      <c r="AF443">
        <f t="shared" ca="1" si="352"/>
        <v>56</v>
      </c>
      <c r="AG443" s="4" t="s">
        <v>369</v>
      </c>
      <c r="AH443">
        <f t="shared" ca="1" si="353"/>
        <v>8</v>
      </c>
      <c r="AI443" t="s">
        <v>367</v>
      </c>
      <c r="AJ443">
        <f t="shared" ca="1" si="354"/>
        <v>84</v>
      </c>
      <c r="AK443" s="139" t="s">
        <v>366</v>
      </c>
      <c r="AM443" t="s">
        <v>360</v>
      </c>
      <c r="AN443">
        <f t="shared" ca="1" si="355"/>
        <v>12</v>
      </c>
    </row>
    <row r="444" spans="1:40" x14ac:dyDescent="0.55000000000000004">
      <c r="A444" s="51" t="s">
        <v>60</v>
      </c>
      <c r="B444" s="51"/>
      <c r="C444" s="50" t="s">
        <v>372</v>
      </c>
      <c r="D444" s="50" t="str">
        <f t="shared" ca="1" si="344"/>
        <v>\\(\\quad ( 32　：　16 ) = ( 40　：　ｘ ) \\)</v>
      </c>
      <c r="E444" s="50" t="str">
        <f t="shared" ca="1" si="345"/>
        <v>\\(\\quad x= 20 \\)</v>
      </c>
      <c r="F444" s="50" t="s">
        <v>62</v>
      </c>
      <c r="G444" s="50"/>
      <c r="H444" s="50">
        <v>231</v>
      </c>
      <c r="I444" s="89" t="str">
        <f t="shared" ca="1" si="346"/>
        <v>INSERT INTO math(tangen,question,answer,editor,date,count) VALUES('m4200','\\(\\quad ( 32　：　16 ) = ( 40　：　ｘ ) \\)','\\(\\quad x= 20 \\)','harazono',NOW(),0);</v>
      </c>
      <c r="J444" s="78" t="s">
        <v>229</v>
      </c>
      <c r="K444" s="1" t="str">
        <f t="shared" ca="1" si="347"/>
        <v>( 32　：　16 ) = ( 40　：　ｘ )</v>
      </c>
      <c r="Q444" t="s">
        <v>230</v>
      </c>
      <c r="S444" s="78" t="s">
        <v>229</v>
      </c>
      <c r="T444" t="str">
        <f t="shared" ca="1" si="348"/>
        <v>x= 20</v>
      </c>
      <c r="V444" t="s">
        <v>230</v>
      </c>
      <c r="W444" t="str">
        <f t="shared" ca="1" si="349"/>
        <v>\\(\\quad ( 32　：　16 ) = ( 40　：　ｘ ) \\)</v>
      </c>
      <c r="X444" t="str">
        <f t="shared" ca="1" si="350"/>
        <v>\\(\\quad x= 20 \\)</v>
      </c>
      <c r="Y444" s="1">
        <f t="shared" ca="1" si="356"/>
        <v>8</v>
      </c>
      <c r="Z444" s="1">
        <f t="shared" ca="1" si="356"/>
        <v>4</v>
      </c>
      <c r="AA444" s="1">
        <f t="shared" ca="1" si="356"/>
        <v>4</v>
      </c>
      <c r="AB444" s="138">
        <f t="shared" ca="1" si="338"/>
        <v>1</v>
      </c>
      <c r="AC444" s="1">
        <f t="shared" ca="1" si="351"/>
        <v>5</v>
      </c>
      <c r="AE444" t="s">
        <v>368</v>
      </c>
      <c r="AF444">
        <f t="shared" ca="1" si="352"/>
        <v>32</v>
      </c>
      <c r="AG444" s="4" t="s">
        <v>369</v>
      </c>
      <c r="AH444">
        <f t="shared" ca="1" si="353"/>
        <v>16</v>
      </c>
      <c r="AI444" t="s">
        <v>367</v>
      </c>
      <c r="AJ444">
        <f t="shared" ca="1" si="354"/>
        <v>40</v>
      </c>
      <c r="AK444" s="139" t="s">
        <v>366</v>
      </c>
      <c r="AM444" t="s">
        <v>360</v>
      </c>
      <c r="AN444">
        <f t="shared" ca="1" si="355"/>
        <v>20</v>
      </c>
    </row>
    <row r="445" spans="1:40" x14ac:dyDescent="0.55000000000000004">
      <c r="A445" s="51" t="s">
        <v>60</v>
      </c>
      <c r="B445" s="51"/>
      <c r="C445" s="50" t="s">
        <v>372</v>
      </c>
      <c r="D445" s="50" t="str">
        <f t="shared" ca="1" si="344"/>
        <v>\\(\\quad ( 35　：　14 ) = ( 55　：　ｘ ) \\)</v>
      </c>
      <c r="E445" s="50" t="str">
        <f t="shared" ca="1" si="345"/>
        <v>\\(\\quad x= 22 \\)</v>
      </c>
      <c r="F445" s="50" t="s">
        <v>62</v>
      </c>
      <c r="G445" s="50"/>
      <c r="H445" s="50">
        <v>232</v>
      </c>
      <c r="I445" s="89" t="str">
        <f t="shared" ca="1" si="346"/>
        <v>INSERT INTO math(tangen,question,answer,editor,date,count) VALUES('m4200','\\(\\quad ( 35　：　14 ) = ( 55　：　ｘ ) \\)','\\(\\quad x= 22 \\)','harazono',NOW(),0);</v>
      </c>
      <c r="J445" s="78" t="s">
        <v>229</v>
      </c>
      <c r="K445" s="1" t="str">
        <f t="shared" ca="1" si="347"/>
        <v>( 35　：　14 ) = ( 55　：　ｘ )</v>
      </c>
      <c r="Q445" t="s">
        <v>230</v>
      </c>
      <c r="S445" s="78" t="s">
        <v>229</v>
      </c>
      <c r="T445" t="str">
        <f t="shared" ca="1" si="348"/>
        <v>x= 22</v>
      </c>
      <c r="V445" t="s">
        <v>230</v>
      </c>
      <c r="W445" t="str">
        <f t="shared" ca="1" si="349"/>
        <v>\\(\\quad ( 35　：　14 ) = ( 55　：　ｘ ) \\)</v>
      </c>
      <c r="X445" t="str">
        <f t="shared" ca="1" si="350"/>
        <v>\\(\\quad x= 22 \\)</v>
      </c>
      <c r="Y445" s="1">
        <f t="shared" ca="1" si="356"/>
        <v>5</v>
      </c>
      <c r="Z445" s="1">
        <f t="shared" ca="1" si="356"/>
        <v>2</v>
      </c>
      <c r="AA445" s="1">
        <f t="shared" ca="1" si="356"/>
        <v>7</v>
      </c>
      <c r="AB445" s="138">
        <f t="shared" ca="1" si="338"/>
        <v>4</v>
      </c>
      <c r="AC445" s="1">
        <f t="shared" ca="1" si="351"/>
        <v>11</v>
      </c>
      <c r="AE445" t="s">
        <v>368</v>
      </c>
      <c r="AF445">
        <f t="shared" ca="1" si="352"/>
        <v>35</v>
      </c>
      <c r="AG445" s="4" t="s">
        <v>369</v>
      </c>
      <c r="AH445">
        <f t="shared" ca="1" si="353"/>
        <v>14</v>
      </c>
      <c r="AI445" t="s">
        <v>367</v>
      </c>
      <c r="AJ445">
        <f t="shared" ca="1" si="354"/>
        <v>55</v>
      </c>
      <c r="AK445" s="139" t="s">
        <v>366</v>
      </c>
      <c r="AM445" t="s">
        <v>360</v>
      </c>
      <c r="AN445">
        <f t="shared" ca="1" si="355"/>
        <v>22</v>
      </c>
    </row>
    <row r="446" spans="1:40" x14ac:dyDescent="0.55000000000000004">
      <c r="A446" s="51" t="s">
        <v>60</v>
      </c>
      <c r="B446" s="51"/>
      <c r="C446" s="50" t="s">
        <v>372</v>
      </c>
      <c r="D446" s="50" t="str">
        <f t="shared" ca="1" si="344"/>
        <v>\\(\\quad ( 14　：　6 ) = ( 21　：　ｘ ) \\)</v>
      </c>
      <c r="E446" s="50" t="str">
        <f t="shared" ca="1" si="345"/>
        <v>\\(\\quad x= 9 \\)</v>
      </c>
      <c r="F446" s="50" t="s">
        <v>62</v>
      </c>
      <c r="G446" s="50"/>
      <c r="H446" s="50">
        <v>233</v>
      </c>
      <c r="I446" s="89" t="str">
        <f t="shared" ca="1" si="346"/>
        <v>INSERT INTO math(tangen,question,answer,editor,date,count) VALUES('m4200','\\(\\quad ( 14　：　6 ) = ( 21　：　ｘ ) \\)','\\(\\quad x= 9 \\)','harazono',NOW(),0);</v>
      </c>
      <c r="J446" s="78" t="s">
        <v>229</v>
      </c>
      <c r="K446" s="1" t="str">
        <f t="shared" ca="1" si="347"/>
        <v>( 14　：　6 ) = ( 21　：　ｘ )</v>
      </c>
      <c r="Q446" t="s">
        <v>230</v>
      </c>
      <c r="S446" s="78" t="s">
        <v>229</v>
      </c>
      <c r="T446" t="str">
        <f t="shared" ca="1" si="348"/>
        <v>x= 9</v>
      </c>
      <c r="V446" t="s">
        <v>230</v>
      </c>
      <c r="W446" t="str">
        <f t="shared" ca="1" si="349"/>
        <v>\\(\\quad ( 14　：　6 ) = ( 21　：　ｘ ) \\)</v>
      </c>
      <c r="X446" t="str">
        <f t="shared" ca="1" si="350"/>
        <v>\\(\\quad x= 9 \\)</v>
      </c>
      <c r="Y446" s="1">
        <f t="shared" ca="1" si="356"/>
        <v>7</v>
      </c>
      <c r="Z446" s="1">
        <f t="shared" ca="1" si="356"/>
        <v>3</v>
      </c>
      <c r="AA446" s="1">
        <f t="shared" ca="1" si="356"/>
        <v>2</v>
      </c>
      <c r="AB446" s="138">
        <f t="shared" ca="1" si="338"/>
        <v>1</v>
      </c>
      <c r="AC446" s="1">
        <f t="shared" ca="1" si="351"/>
        <v>3</v>
      </c>
      <c r="AE446" t="s">
        <v>368</v>
      </c>
      <c r="AF446">
        <f t="shared" ca="1" si="352"/>
        <v>14</v>
      </c>
      <c r="AG446" s="4" t="s">
        <v>369</v>
      </c>
      <c r="AH446">
        <f t="shared" ca="1" si="353"/>
        <v>6</v>
      </c>
      <c r="AI446" t="s">
        <v>367</v>
      </c>
      <c r="AJ446">
        <f t="shared" ca="1" si="354"/>
        <v>21</v>
      </c>
      <c r="AK446" s="139" t="s">
        <v>366</v>
      </c>
      <c r="AM446" t="s">
        <v>360</v>
      </c>
      <c r="AN446">
        <f t="shared" ca="1" si="355"/>
        <v>9</v>
      </c>
    </row>
    <row r="447" spans="1:40" x14ac:dyDescent="0.55000000000000004">
      <c r="A447" s="51" t="s">
        <v>60</v>
      </c>
      <c r="B447" s="51"/>
      <c r="C447" s="50" t="s">
        <v>372</v>
      </c>
      <c r="D447" s="50" t="str">
        <f t="shared" ca="1" si="344"/>
        <v>\\(\\quad ( 8　：　8 ) = ( 16　：　ｘ ) \\)</v>
      </c>
      <c r="E447" s="50" t="str">
        <f t="shared" ca="1" si="345"/>
        <v>\\(\\quad x= 16 \\)</v>
      </c>
      <c r="F447" s="50" t="s">
        <v>62</v>
      </c>
      <c r="G447" s="50"/>
      <c r="H447" s="50">
        <v>234</v>
      </c>
      <c r="I447" s="89" t="str">
        <f t="shared" ca="1" si="346"/>
        <v>INSERT INTO math(tangen,question,answer,editor,date,count) VALUES('m4200','\\(\\quad ( 8　：　8 ) = ( 16　：　ｘ ) \\)','\\(\\quad x= 16 \\)','harazono',NOW(),0);</v>
      </c>
      <c r="J447" s="78" t="s">
        <v>229</v>
      </c>
      <c r="K447" s="1" t="str">
        <f t="shared" ca="1" si="347"/>
        <v>( 8　：　8 ) = ( 16　：　ｘ )</v>
      </c>
      <c r="Q447" t="s">
        <v>230</v>
      </c>
      <c r="S447" s="78" t="s">
        <v>229</v>
      </c>
      <c r="T447" t="str">
        <f t="shared" ca="1" si="348"/>
        <v>x= 16</v>
      </c>
      <c r="V447" t="s">
        <v>230</v>
      </c>
      <c r="W447" t="str">
        <f t="shared" ca="1" si="349"/>
        <v>\\(\\quad ( 8　：　8 ) = ( 16　：　ｘ ) \\)</v>
      </c>
      <c r="X447" t="str">
        <f t="shared" ca="1" si="350"/>
        <v>\\(\\quad x= 16 \\)</v>
      </c>
      <c r="Y447" s="1">
        <f t="shared" ca="1" si="356"/>
        <v>2</v>
      </c>
      <c r="Z447" s="1">
        <f t="shared" ca="1" si="356"/>
        <v>2</v>
      </c>
      <c r="AA447" s="1">
        <f t="shared" ca="1" si="356"/>
        <v>4</v>
      </c>
      <c r="AB447" s="138">
        <f t="shared" ca="1" si="338"/>
        <v>4</v>
      </c>
      <c r="AC447" s="1">
        <f t="shared" ca="1" si="351"/>
        <v>8</v>
      </c>
      <c r="AE447" t="s">
        <v>368</v>
      </c>
      <c r="AF447">
        <f t="shared" ca="1" si="352"/>
        <v>8</v>
      </c>
      <c r="AG447" s="4" t="s">
        <v>369</v>
      </c>
      <c r="AH447">
        <f t="shared" ca="1" si="353"/>
        <v>8</v>
      </c>
      <c r="AI447" t="s">
        <v>367</v>
      </c>
      <c r="AJ447">
        <f t="shared" ca="1" si="354"/>
        <v>16</v>
      </c>
      <c r="AK447" s="139" t="s">
        <v>366</v>
      </c>
      <c r="AM447" t="s">
        <v>360</v>
      </c>
      <c r="AN447">
        <f t="shared" ca="1" si="355"/>
        <v>16</v>
      </c>
    </row>
    <row r="448" spans="1:40" x14ac:dyDescent="0.55000000000000004">
      <c r="A448" s="51" t="s">
        <v>60</v>
      </c>
      <c r="B448" s="51"/>
      <c r="C448" s="50" t="s">
        <v>372</v>
      </c>
      <c r="D448" s="50" t="str">
        <f t="shared" ca="1" si="344"/>
        <v>\\(\\quad ( 6　：　36 ) = ( 10　：　ｘ ) \\)</v>
      </c>
      <c r="E448" s="50" t="str">
        <f t="shared" ca="1" si="345"/>
        <v>\\(\\quad x= 60 \\)</v>
      </c>
      <c r="F448" s="50" t="s">
        <v>62</v>
      </c>
      <c r="G448" s="50"/>
      <c r="H448" s="50">
        <v>235</v>
      </c>
      <c r="I448" s="89" t="str">
        <f t="shared" ca="1" si="346"/>
        <v>INSERT INTO math(tangen,question,answer,editor,date,count) VALUES('m4200','\\(\\quad ( 6　：　36 ) = ( 10　：　ｘ ) \\)','\\(\\quad x= 60 \\)','harazono',NOW(),0);</v>
      </c>
      <c r="J448" s="78" t="s">
        <v>229</v>
      </c>
      <c r="K448" s="1" t="str">
        <f t="shared" ca="1" si="347"/>
        <v>( 6　：　36 ) = ( 10　：　ｘ )</v>
      </c>
      <c r="Q448" t="s">
        <v>230</v>
      </c>
      <c r="S448" s="78" t="s">
        <v>229</v>
      </c>
      <c r="T448" t="str">
        <f t="shared" ca="1" si="348"/>
        <v>x= 60</v>
      </c>
      <c r="V448" t="s">
        <v>230</v>
      </c>
      <c r="W448" t="str">
        <f t="shared" ca="1" si="349"/>
        <v>\\(\\quad ( 6　：　36 ) = ( 10　：　ｘ ) \\)</v>
      </c>
      <c r="X448" t="str">
        <f t="shared" ca="1" si="350"/>
        <v>\\(\\quad x= 60 \\)</v>
      </c>
      <c r="Y448" s="1">
        <f t="shared" ca="1" si="356"/>
        <v>1</v>
      </c>
      <c r="Z448" s="1">
        <f t="shared" ca="1" si="356"/>
        <v>6</v>
      </c>
      <c r="AA448" s="1">
        <f t="shared" ca="1" si="356"/>
        <v>6</v>
      </c>
      <c r="AB448" s="138">
        <f t="shared" ca="1" si="338"/>
        <v>4</v>
      </c>
      <c r="AC448" s="1">
        <f t="shared" ca="1" si="351"/>
        <v>10</v>
      </c>
      <c r="AE448" t="s">
        <v>368</v>
      </c>
      <c r="AF448">
        <f t="shared" ca="1" si="352"/>
        <v>6</v>
      </c>
      <c r="AG448" s="4" t="s">
        <v>369</v>
      </c>
      <c r="AH448">
        <f t="shared" ca="1" si="353"/>
        <v>36</v>
      </c>
      <c r="AI448" t="s">
        <v>367</v>
      </c>
      <c r="AJ448">
        <f t="shared" ca="1" si="354"/>
        <v>10</v>
      </c>
      <c r="AK448" s="139" t="s">
        <v>366</v>
      </c>
      <c r="AM448" t="s">
        <v>360</v>
      </c>
      <c r="AN448">
        <f t="shared" ca="1" si="355"/>
        <v>60</v>
      </c>
    </row>
    <row r="449" spans="1:40" x14ac:dyDescent="0.55000000000000004">
      <c r="A449" s="51" t="s">
        <v>60</v>
      </c>
      <c r="B449" s="51"/>
      <c r="C449" s="50" t="s">
        <v>372</v>
      </c>
      <c r="D449" s="50" t="str">
        <f t="shared" ref="D449" ca="1" si="357">W449</f>
        <v>\\(\\quad ( 48　：　48 ) = ( x　：　56 ) \\)</v>
      </c>
      <c r="E449" s="50" t="str">
        <f t="shared" ref="E449" ca="1" si="358">X449</f>
        <v>\\(\\quad x= 56 \\)</v>
      </c>
      <c r="F449" s="50" t="s">
        <v>62</v>
      </c>
      <c r="G449" s="50"/>
      <c r="H449" s="50">
        <v>235</v>
      </c>
      <c r="I449" s="89" t="str">
        <f t="shared" ref="I449" ca="1" si="359">"INSERT INTO "&amp;A449&amp;"(tangen,question,answer,editor,date,count) VALUES('"&amp;C449&amp;"','"&amp;D449&amp;"','"&amp;E449&amp;"','"&amp;F449&amp;"',NOW(),0);"</f>
        <v>INSERT INTO math(tangen,question,answer,editor,date,count) VALUES('m4200','\\(\\quad ( 48　：　48 ) = ( x　：　56 ) \\)','\\(\\quad x= 56 \\)','harazono',NOW(),0);</v>
      </c>
      <c r="J449" s="78" t="s">
        <v>229</v>
      </c>
      <c r="K449" s="1" t="str">
        <f t="shared" ca="1" si="347"/>
        <v>( 48　：　48 ) = ( x　：　56 )</v>
      </c>
      <c r="Q449" t="s">
        <v>230</v>
      </c>
      <c r="S449" s="78" t="s">
        <v>229</v>
      </c>
      <c r="T449" t="str">
        <f t="shared" ca="1" si="348"/>
        <v>x= 56</v>
      </c>
      <c r="V449" t="s">
        <v>230</v>
      </c>
      <c r="W449" t="str">
        <f t="shared" ca="1" si="349"/>
        <v>\\(\\quad ( 48　：　48 ) = ( x　：　56 ) \\)</v>
      </c>
      <c r="X449" t="str">
        <f t="shared" ca="1" si="350"/>
        <v>\\(\\quad x= 56 \\)</v>
      </c>
      <c r="Y449" s="1">
        <f t="shared" ca="1" si="356"/>
        <v>8</v>
      </c>
      <c r="Z449" s="1">
        <f t="shared" ca="1" si="356"/>
        <v>8</v>
      </c>
      <c r="AA449" s="1">
        <f t="shared" ca="1" si="356"/>
        <v>6</v>
      </c>
      <c r="AB449" s="138">
        <f t="shared" ca="1" si="338"/>
        <v>1</v>
      </c>
      <c r="AC449" s="1">
        <f t="shared" ref="AC449" ca="1" si="360">AA449+AB449</f>
        <v>7</v>
      </c>
      <c r="AE449" t="s">
        <v>368</v>
      </c>
      <c r="AF449">
        <f t="shared" ref="AF449" ca="1" si="361">Y449*AA449</f>
        <v>48</v>
      </c>
      <c r="AG449" s="4" t="s">
        <v>369</v>
      </c>
      <c r="AH449">
        <f t="shared" ref="AH449" ca="1" si="362">Z449*AA449</f>
        <v>48</v>
      </c>
      <c r="AI449" t="s">
        <v>370</v>
      </c>
      <c r="AJ449">
        <f ca="1">Z449*AC449</f>
        <v>56</v>
      </c>
      <c r="AK449" t="s">
        <v>371</v>
      </c>
      <c r="AM449" t="s">
        <v>360</v>
      </c>
      <c r="AN449">
        <f ca="1">Y449*AC449</f>
        <v>56</v>
      </c>
    </row>
    <row r="450" spans="1:40" x14ac:dyDescent="0.55000000000000004">
      <c r="A450" s="51" t="s">
        <v>60</v>
      </c>
      <c r="B450" s="51"/>
      <c r="C450" s="50" t="s">
        <v>372</v>
      </c>
      <c r="D450" s="50" t="str">
        <f t="shared" ref="D450:D471" ca="1" si="363">W450</f>
        <v>\\(\\quad ( 14　：　16 ) = ( x　：　48 ) \\)</v>
      </c>
      <c r="E450" s="50" t="str">
        <f t="shared" ref="E450:E471" ca="1" si="364">X450</f>
        <v>\\(\\quad x= 42 \\)</v>
      </c>
      <c r="F450" s="50" t="s">
        <v>62</v>
      </c>
      <c r="G450" s="50"/>
      <c r="H450" s="50">
        <v>236</v>
      </c>
      <c r="I450" s="89" t="str">
        <f t="shared" ref="I450:I471" ca="1" si="365">"INSERT INTO "&amp;A450&amp;"(tangen,question,answer,editor,date,count) VALUES('"&amp;C450&amp;"','"&amp;D450&amp;"','"&amp;E450&amp;"','"&amp;F450&amp;"',NOW(),0);"</f>
        <v>INSERT INTO math(tangen,question,answer,editor,date,count) VALUES('m4200','\\(\\quad ( 14　：　16 ) = ( x　：　48 ) \\)','\\(\\quad x= 42 \\)','harazono',NOW(),0);</v>
      </c>
      <c r="J450" s="78" t="s">
        <v>229</v>
      </c>
      <c r="K450" s="1" t="str">
        <f t="shared" ref="K450:K471" ca="1" si="366">AE450&amp;AF450&amp;AG450&amp;AH450&amp;AI450&amp;AJ450&amp;AK450</f>
        <v>( 14　：　16 ) = ( x　：　48 )</v>
      </c>
      <c r="Q450" t="s">
        <v>230</v>
      </c>
      <c r="S450" s="78" t="s">
        <v>229</v>
      </c>
      <c r="T450" t="str">
        <f t="shared" ref="T450:T471" ca="1" si="367">AM450&amp;AN450</f>
        <v>x= 42</v>
      </c>
      <c r="V450" t="s">
        <v>230</v>
      </c>
      <c r="W450" t="str">
        <f t="shared" ref="W450:W471" ca="1" si="368">J450&amp;K450&amp;L450&amp;M450&amp;N450&amp;P450&amp;Q450</f>
        <v>\\(\\quad ( 14　：　16 ) = ( x　：　48 ) \\)</v>
      </c>
      <c r="X450" t="str">
        <f t="shared" ref="X450:X471" ca="1" si="369">S450&amp;T450&amp;U450&amp;V450</f>
        <v>\\(\\quad x= 42 \\)</v>
      </c>
      <c r="Y450" s="1">
        <f t="shared" ca="1" si="356"/>
        <v>7</v>
      </c>
      <c r="Z450" s="1">
        <f t="shared" ca="1" si="356"/>
        <v>8</v>
      </c>
      <c r="AA450" s="1">
        <f t="shared" ca="1" si="356"/>
        <v>2</v>
      </c>
      <c r="AB450" s="138">
        <f t="shared" ca="1" si="338"/>
        <v>4</v>
      </c>
      <c r="AC450" s="1">
        <f t="shared" ref="AC450:AC471" ca="1" si="370">AA450+AB450</f>
        <v>6</v>
      </c>
      <c r="AE450" t="s">
        <v>368</v>
      </c>
      <c r="AF450">
        <f t="shared" ref="AF450:AF471" ca="1" si="371">Y450*AA450</f>
        <v>14</v>
      </c>
      <c r="AG450" s="4" t="s">
        <v>369</v>
      </c>
      <c r="AH450">
        <f t="shared" ref="AH450:AH471" ca="1" si="372">Z450*AA450</f>
        <v>16</v>
      </c>
      <c r="AI450" t="s">
        <v>370</v>
      </c>
      <c r="AJ450">
        <f t="shared" ref="AJ450:AJ471" ca="1" si="373">Z450*AC450</f>
        <v>48</v>
      </c>
      <c r="AK450" t="s">
        <v>371</v>
      </c>
      <c r="AM450" t="s">
        <v>360</v>
      </c>
      <c r="AN450">
        <f t="shared" ref="AN450:AN471" ca="1" si="374">Y450*AC450</f>
        <v>42</v>
      </c>
    </row>
    <row r="451" spans="1:40" x14ac:dyDescent="0.55000000000000004">
      <c r="A451" s="51" t="s">
        <v>60</v>
      </c>
      <c r="B451" s="51"/>
      <c r="C451" s="50" t="s">
        <v>372</v>
      </c>
      <c r="D451" s="50" t="str">
        <f t="shared" ca="1" si="363"/>
        <v>\\(\\quad ( 9　：　12 ) = ( x　：　28 ) \\)</v>
      </c>
      <c r="E451" s="50" t="str">
        <f t="shared" ca="1" si="364"/>
        <v>\\(\\quad x= 21 \\)</v>
      </c>
      <c r="F451" s="50" t="s">
        <v>62</v>
      </c>
      <c r="G451" s="50"/>
      <c r="H451" s="50">
        <v>237</v>
      </c>
      <c r="I451" s="89" t="str">
        <f t="shared" ca="1" si="365"/>
        <v>INSERT INTO math(tangen,question,answer,editor,date,count) VALUES('m4200','\\(\\quad ( 9　：　12 ) = ( x　：　28 ) \\)','\\(\\quad x= 21 \\)','harazono',NOW(),0);</v>
      </c>
      <c r="J451" s="78" t="s">
        <v>229</v>
      </c>
      <c r="K451" s="1" t="str">
        <f t="shared" ca="1" si="366"/>
        <v>( 9　：　12 ) = ( x　：　28 )</v>
      </c>
      <c r="Q451" t="s">
        <v>230</v>
      </c>
      <c r="S451" s="78" t="s">
        <v>229</v>
      </c>
      <c r="T451" t="str">
        <f t="shared" ca="1" si="367"/>
        <v>x= 21</v>
      </c>
      <c r="V451" t="s">
        <v>230</v>
      </c>
      <c r="W451" t="str">
        <f t="shared" ca="1" si="368"/>
        <v>\\(\\quad ( 9　：　12 ) = ( x　：　28 ) \\)</v>
      </c>
      <c r="X451" t="str">
        <f t="shared" ca="1" si="369"/>
        <v>\\(\\quad x= 21 \\)</v>
      </c>
      <c r="Y451" s="1">
        <f t="shared" ca="1" si="356"/>
        <v>3</v>
      </c>
      <c r="Z451" s="1">
        <f t="shared" ca="1" si="356"/>
        <v>4</v>
      </c>
      <c r="AA451" s="1">
        <f t="shared" ca="1" si="356"/>
        <v>3</v>
      </c>
      <c r="AB451" s="138">
        <f t="shared" ca="1" si="338"/>
        <v>4</v>
      </c>
      <c r="AC451" s="1">
        <f t="shared" ca="1" si="370"/>
        <v>7</v>
      </c>
      <c r="AE451" t="s">
        <v>368</v>
      </c>
      <c r="AF451">
        <f t="shared" ca="1" si="371"/>
        <v>9</v>
      </c>
      <c r="AG451" s="4" t="s">
        <v>369</v>
      </c>
      <c r="AH451">
        <f t="shared" ca="1" si="372"/>
        <v>12</v>
      </c>
      <c r="AI451" t="s">
        <v>370</v>
      </c>
      <c r="AJ451">
        <f t="shared" ca="1" si="373"/>
        <v>28</v>
      </c>
      <c r="AK451" t="s">
        <v>371</v>
      </c>
      <c r="AM451" t="s">
        <v>360</v>
      </c>
      <c r="AN451">
        <f t="shared" ca="1" si="374"/>
        <v>21</v>
      </c>
    </row>
    <row r="452" spans="1:40" x14ac:dyDescent="0.55000000000000004">
      <c r="A452" s="51" t="s">
        <v>60</v>
      </c>
      <c r="B452" s="51"/>
      <c r="C452" s="50" t="s">
        <v>372</v>
      </c>
      <c r="D452" s="50" t="str">
        <f t="shared" ca="1" si="363"/>
        <v>\\(\\quad ( 54　：　42 ) = ( x　：　70 ) \\)</v>
      </c>
      <c r="E452" s="50" t="str">
        <f t="shared" ca="1" si="364"/>
        <v>\\(\\quad x= 90 \\)</v>
      </c>
      <c r="F452" s="50" t="s">
        <v>62</v>
      </c>
      <c r="G452" s="50"/>
      <c r="H452" s="50">
        <v>238</v>
      </c>
      <c r="I452" s="89" t="str">
        <f t="shared" ca="1" si="365"/>
        <v>INSERT INTO math(tangen,question,answer,editor,date,count) VALUES('m4200','\\(\\quad ( 54　：　42 ) = ( x　：　70 ) \\)','\\(\\quad x= 90 \\)','harazono',NOW(),0);</v>
      </c>
      <c r="J452" s="78" t="s">
        <v>229</v>
      </c>
      <c r="K452" s="1" t="str">
        <f t="shared" ca="1" si="366"/>
        <v>( 54　：　42 ) = ( x　：　70 )</v>
      </c>
      <c r="Q452" t="s">
        <v>230</v>
      </c>
      <c r="S452" s="78" t="s">
        <v>229</v>
      </c>
      <c r="T452" t="str">
        <f t="shared" ca="1" si="367"/>
        <v>x= 90</v>
      </c>
      <c r="V452" t="s">
        <v>230</v>
      </c>
      <c r="W452" t="str">
        <f t="shared" ca="1" si="368"/>
        <v>\\(\\quad ( 54　：　42 ) = ( x　：　70 ) \\)</v>
      </c>
      <c r="X452" t="str">
        <f t="shared" ca="1" si="369"/>
        <v>\\(\\quad x= 90 \\)</v>
      </c>
      <c r="Y452" s="1">
        <f t="shared" ca="1" si="356"/>
        <v>9</v>
      </c>
      <c r="Z452" s="1">
        <f t="shared" ca="1" si="356"/>
        <v>7</v>
      </c>
      <c r="AA452" s="1">
        <f t="shared" ca="1" si="356"/>
        <v>6</v>
      </c>
      <c r="AB452" s="138">
        <f t="shared" ca="1" si="338"/>
        <v>4</v>
      </c>
      <c r="AC452" s="1">
        <f t="shared" ca="1" si="370"/>
        <v>10</v>
      </c>
      <c r="AE452" t="s">
        <v>368</v>
      </c>
      <c r="AF452">
        <f t="shared" ca="1" si="371"/>
        <v>54</v>
      </c>
      <c r="AG452" s="4" t="s">
        <v>369</v>
      </c>
      <c r="AH452">
        <f t="shared" ca="1" si="372"/>
        <v>42</v>
      </c>
      <c r="AI452" t="s">
        <v>370</v>
      </c>
      <c r="AJ452">
        <f t="shared" ca="1" si="373"/>
        <v>70</v>
      </c>
      <c r="AK452" t="s">
        <v>371</v>
      </c>
      <c r="AM452" t="s">
        <v>360</v>
      </c>
      <c r="AN452">
        <f t="shared" ca="1" si="374"/>
        <v>90</v>
      </c>
    </row>
    <row r="453" spans="1:40" x14ac:dyDescent="0.55000000000000004">
      <c r="A453" s="51" t="s">
        <v>60</v>
      </c>
      <c r="B453" s="51"/>
      <c r="C453" s="50" t="s">
        <v>372</v>
      </c>
      <c r="D453" s="50" t="str">
        <f t="shared" ca="1" si="363"/>
        <v>\\(\\quad ( 36　：　63 ) = ( x　：　98 ) \\)</v>
      </c>
      <c r="E453" s="50" t="str">
        <f t="shared" ca="1" si="364"/>
        <v>\\(\\quad x= 56 \\)</v>
      </c>
      <c r="F453" s="50" t="s">
        <v>62</v>
      </c>
      <c r="G453" s="50"/>
      <c r="H453" s="50">
        <v>239</v>
      </c>
      <c r="I453" s="89" t="str">
        <f t="shared" ca="1" si="365"/>
        <v>INSERT INTO math(tangen,question,answer,editor,date,count) VALUES('m4200','\\(\\quad ( 36　：　63 ) = ( x　：　98 ) \\)','\\(\\quad x= 56 \\)','harazono',NOW(),0);</v>
      </c>
      <c r="J453" s="78" t="s">
        <v>229</v>
      </c>
      <c r="K453" s="1" t="str">
        <f t="shared" ca="1" si="366"/>
        <v>( 36　：　63 ) = ( x　：　98 )</v>
      </c>
      <c r="Q453" t="s">
        <v>230</v>
      </c>
      <c r="S453" s="78" t="s">
        <v>229</v>
      </c>
      <c r="T453" t="str">
        <f t="shared" ca="1" si="367"/>
        <v>x= 56</v>
      </c>
      <c r="V453" t="s">
        <v>230</v>
      </c>
      <c r="W453" t="str">
        <f t="shared" ca="1" si="368"/>
        <v>\\(\\quad ( 36　：　63 ) = ( x　：　98 ) \\)</v>
      </c>
      <c r="X453" t="str">
        <f t="shared" ca="1" si="369"/>
        <v>\\(\\quad x= 56 \\)</v>
      </c>
      <c r="Y453" s="1">
        <f t="shared" ca="1" si="356"/>
        <v>4</v>
      </c>
      <c r="Z453" s="1">
        <f t="shared" ca="1" si="356"/>
        <v>7</v>
      </c>
      <c r="AA453" s="1">
        <f t="shared" ca="1" si="356"/>
        <v>9</v>
      </c>
      <c r="AB453" s="138">
        <f t="shared" ca="1" si="338"/>
        <v>5</v>
      </c>
      <c r="AC453" s="1">
        <f t="shared" ca="1" si="370"/>
        <v>14</v>
      </c>
      <c r="AE453" t="s">
        <v>368</v>
      </c>
      <c r="AF453">
        <f t="shared" ca="1" si="371"/>
        <v>36</v>
      </c>
      <c r="AG453" s="4" t="s">
        <v>369</v>
      </c>
      <c r="AH453">
        <f t="shared" ca="1" si="372"/>
        <v>63</v>
      </c>
      <c r="AI453" t="s">
        <v>370</v>
      </c>
      <c r="AJ453">
        <f t="shared" ca="1" si="373"/>
        <v>98</v>
      </c>
      <c r="AK453" t="s">
        <v>371</v>
      </c>
      <c r="AM453" t="s">
        <v>360</v>
      </c>
      <c r="AN453">
        <f t="shared" ca="1" si="374"/>
        <v>56</v>
      </c>
    </row>
    <row r="454" spans="1:40" x14ac:dyDescent="0.55000000000000004">
      <c r="A454" s="51" t="s">
        <v>60</v>
      </c>
      <c r="B454" s="51"/>
      <c r="C454" s="50" t="s">
        <v>372</v>
      </c>
      <c r="D454" s="50" t="str">
        <f t="shared" ca="1" si="363"/>
        <v>\\(\\quad ( 21　：　9 ) = ( x　：　15 ) \\)</v>
      </c>
      <c r="E454" s="50" t="str">
        <f t="shared" ca="1" si="364"/>
        <v>\\(\\quad x= 35 \\)</v>
      </c>
      <c r="F454" s="50" t="s">
        <v>62</v>
      </c>
      <c r="G454" s="50"/>
      <c r="H454" s="50">
        <v>240</v>
      </c>
      <c r="I454" s="89" t="str">
        <f t="shared" ca="1" si="365"/>
        <v>INSERT INTO math(tangen,question,answer,editor,date,count) VALUES('m4200','\\(\\quad ( 21　：　9 ) = ( x　：　15 ) \\)','\\(\\quad x= 35 \\)','harazono',NOW(),0);</v>
      </c>
      <c r="J454" s="78" t="s">
        <v>229</v>
      </c>
      <c r="K454" s="1" t="str">
        <f t="shared" ca="1" si="366"/>
        <v>( 21　：　9 ) = ( x　：　15 )</v>
      </c>
      <c r="Q454" t="s">
        <v>230</v>
      </c>
      <c r="S454" s="78" t="s">
        <v>229</v>
      </c>
      <c r="T454" t="str">
        <f t="shared" ca="1" si="367"/>
        <v>x= 35</v>
      </c>
      <c r="V454" t="s">
        <v>230</v>
      </c>
      <c r="W454" t="str">
        <f t="shared" ca="1" si="368"/>
        <v>\\(\\quad ( 21　：　9 ) = ( x　：　15 ) \\)</v>
      </c>
      <c r="X454" t="str">
        <f t="shared" ca="1" si="369"/>
        <v>\\(\\quad x= 35 \\)</v>
      </c>
      <c r="Y454" s="1">
        <f t="shared" ca="1" si="356"/>
        <v>7</v>
      </c>
      <c r="Z454" s="1">
        <f t="shared" ca="1" si="356"/>
        <v>3</v>
      </c>
      <c r="AA454" s="1">
        <f t="shared" ca="1" si="356"/>
        <v>3</v>
      </c>
      <c r="AB454" s="138">
        <f t="shared" ca="1" si="338"/>
        <v>2</v>
      </c>
      <c r="AC454" s="1">
        <f t="shared" ca="1" si="370"/>
        <v>5</v>
      </c>
      <c r="AE454" t="s">
        <v>368</v>
      </c>
      <c r="AF454">
        <f t="shared" ca="1" si="371"/>
        <v>21</v>
      </c>
      <c r="AG454" s="4" t="s">
        <v>369</v>
      </c>
      <c r="AH454">
        <f t="shared" ca="1" si="372"/>
        <v>9</v>
      </c>
      <c r="AI454" t="s">
        <v>370</v>
      </c>
      <c r="AJ454">
        <f t="shared" ca="1" si="373"/>
        <v>15</v>
      </c>
      <c r="AK454" t="s">
        <v>371</v>
      </c>
      <c r="AM454" t="s">
        <v>360</v>
      </c>
      <c r="AN454">
        <f t="shared" ca="1" si="374"/>
        <v>35</v>
      </c>
    </row>
    <row r="455" spans="1:40" x14ac:dyDescent="0.55000000000000004">
      <c r="A455" s="51" t="s">
        <v>60</v>
      </c>
      <c r="B455" s="51"/>
      <c r="C455" s="50" t="s">
        <v>372</v>
      </c>
      <c r="D455" s="50" t="str">
        <f t="shared" ca="1" si="363"/>
        <v>\\(\\quad ( 24　：　24 ) = ( x　：　27 ) \\)</v>
      </c>
      <c r="E455" s="50" t="str">
        <f t="shared" ca="1" si="364"/>
        <v>\\(\\quad x= 27 \\)</v>
      </c>
      <c r="F455" s="50" t="s">
        <v>62</v>
      </c>
      <c r="G455" s="50"/>
      <c r="H455" s="50">
        <v>241</v>
      </c>
      <c r="I455" s="89" t="str">
        <f t="shared" ca="1" si="365"/>
        <v>INSERT INTO math(tangen,question,answer,editor,date,count) VALUES('m4200','\\(\\quad ( 24　：　24 ) = ( x　：　27 ) \\)','\\(\\quad x= 27 \\)','harazono',NOW(),0);</v>
      </c>
      <c r="J455" s="78" t="s">
        <v>229</v>
      </c>
      <c r="K455" s="1" t="str">
        <f t="shared" ca="1" si="366"/>
        <v>( 24　：　24 ) = ( x　：　27 )</v>
      </c>
      <c r="Q455" t="s">
        <v>230</v>
      </c>
      <c r="S455" s="78" t="s">
        <v>229</v>
      </c>
      <c r="T455" t="str">
        <f t="shared" ca="1" si="367"/>
        <v>x= 27</v>
      </c>
      <c r="V455" t="s">
        <v>230</v>
      </c>
      <c r="W455" t="str">
        <f t="shared" ca="1" si="368"/>
        <v>\\(\\quad ( 24　：　24 ) = ( x　：　27 ) \\)</v>
      </c>
      <c r="X455" t="str">
        <f t="shared" ca="1" si="369"/>
        <v>\\(\\quad x= 27 \\)</v>
      </c>
      <c r="Y455" s="1">
        <f t="shared" ca="1" si="356"/>
        <v>3</v>
      </c>
      <c r="Z455" s="1">
        <f t="shared" ca="1" si="356"/>
        <v>3</v>
      </c>
      <c r="AA455" s="1">
        <f t="shared" ca="1" si="356"/>
        <v>8</v>
      </c>
      <c r="AB455" s="138">
        <f t="shared" ca="1" si="338"/>
        <v>1</v>
      </c>
      <c r="AC455" s="1">
        <f t="shared" ca="1" si="370"/>
        <v>9</v>
      </c>
      <c r="AE455" t="s">
        <v>368</v>
      </c>
      <c r="AF455">
        <f t="shared" ca="1" si="371"/>
        <v>24</v>
      </c>
      <c r="AG455" s="4" t="s">
        <v>369</v>
      </c>
      <c r="AH455">
        <f t="shared" ca="1" si="372"/>
        <v>24</v>
      </c>
      <c r="AI455" t="s">
        <v>370</v>
      </c>
      <c r="AJ455">
        <f t="shared" ca="1" si="373"/>
        <v>27</v>
      </c>
      <c r="AK455" t="s">
        <v>371</v>
      </c>
      <c r="AM455" t="s">
        <v>360</v>
      </c>
      <c r="AN455">
        <f t="shared" ca="1" si="374"/>
        <v>27</v>
      </c>
    </row>
    <row r="456" spans="1:40" x14ac:dyDescent="0.55000000000000004">
      <c r="A456" s="51" t="s">
        <v>60</v>
      </c>
      <c r="B456" s="51"/>
      <c r="C456" s="50" t="s">
        <v>372</v>
      </c>
      <c r="D456" s="50" t="str">
        <f t="shared" ca="1" si="363"/>
        <v>\\(\\quad ( 72　：　8 ) = ( x　：　10 ) \\)</v>
      </c>
      <c r="E456" s="50" t="str">
        <f t="shared" ca="1" si="364"/>
        <v>\\(\\quad x= 90 \\)</v>
      </c>
      <c r="F456" s="50" t="s">
        <v>62</v>
      </c>
      <c r="G456" s="50"/>
      <c r="H456" s="50">
        <v>242</v>
      </c>
      <c r="I456" s="89" t="str">
        <f t="shared" ca="1" si="365"/>
        <v>INSERT INTO math(tangen,question,answer,editor,date,count) VALUES('m4200','\\(\\quad ( 72　：　8 ) = ( x　：　10 ) \\)','\\(\\quad x= 90 \\)','harazono',NOW(),0);</v>
      </c>
      <c r="J456" s="78" t="s">
        <v>229</v>
      </c>
      <c r="K456" s="1" t="str">
        <f t="shared" ca="1" si="366"/>
        <v>( 72　：　8 ) = ( x　：　10 )</v>
      </c>
      <c r="Q456" t="s">
        <v>230</v>
      </c>
      <c r="S456" s="78" t="s">
        <v>229</v>
      </c>
      <c r="T456" t="str">
        <f t="shared" ca="1" si="367"/>
        <v>x= 90</v>
      </c>
      <c r="V456" t="s">
        <v>230</v>
      </c>
      <c r="W456" t="str">
        <f t="shared" ca="1" si="368"/>
        <v>\\(\\quad ( 72　：　8 ) = ( x　：　10 ) \\)</v>
      </c>
      <c r="X456" t="str">
        <f t="shared" ca="1" si="369"/>
        <v>\\(\\quad x= 90 \\)</v>
      </c>
      <c r="Y456" s="1">
        <f t="shared" ca="1" si="356"/>
        <v>9</v>
      </c>
      <c r="Z456" s="1">
        <f t="shared" ca="1" si="356"/>
        <v>1</v>
      </c>
      <c r="AA456" s="1">
        <f t="shared" ca="1" si="356"/>
        <v>8</v>
      </c>
      <c r="AB456" s="138">
        <f t="shared" ca="1" si="338"/>
        <v>2</v>
      </c>
      <c r="AC456" s="1">
        <f t="shared" ca="1" si="370"/>
        <v>10</v>
      </c>
      <c r="AE456" t="s">
        <v>368</v>
      </c>
      <c r="AF456">
        <f t="shared" ca="1" si="371"/>
        <v>72</v>
      </c>
      <c r="AG456" s="4" t="s">
        <v>369</v>
      </c>
      <c r="AH456">
        <f t="shared" ca="1" si="372"/>
        <v>8</v>
      </c>
      <c r="AI456" t="s">
        <v>370</v>
      </c>
      <c r="AJ456">
        <f t="shared" ca="1" si="373"/>
        <v>10</v>
      </c>
      <c r="AK456" t="s">
        <v>371</v>
      </c>
      <c r="AM456" t="s">
        <v>360</v>
      </c>
      <c r="AN456">
        <f t="shared" ca="1" si="374"/>
        <v>90</v>
      </c>
    </row>
    <row r="457" spans="1:40" x14ac:dyDescent="0.55000000000000004">
      <c r="A457" s="51" t="s">
        <v>60</v>
      </c>
      <c r="B457" s="51"/>
      <c r="C457" s="50" t="s">
        <v>372</v>
      </c>
      <c r="D457" s="50" t="str">
        <f t="shared" ca="1" si="363"/>
        <v>\\(\\quad ( 4　：　7 ) = ( x　：　28 ) \\)</v>
      </c>
      <c r="E457" s="50" t="str">
        <f t="shared" ca="1" si="364"/>
        <v>\\(\\quad x= 16 \\)</v>
      </c>
      <c r="F457" s="50" t="s">
        <v>62</v>
      </c>
      <c r="G457" s="50"/>
      <c r="H457" s="50">
        <v>243</v>
      </c>
      <c r="I457" s="89" t="str">
        <f t="shared" ca="1" si="365"/>
        <v>INSERT INTO math(tangen,question,answer,editor,date,count) VALUES('m4200','\\(\\quad ( 4　：　7 ) = ( x　：　28 ) \\)','\\(\\quad x= 16 \\)','harazono',NOW(),0);</v>
      </c>
      <c r="J457" s="78" t="s">
        <v>229</v>
      </c>
      <c r="K457" s="1" t="str">
        <f t="shared" ca="1" si="366"/>
        <v>( 4　：　7 ) = ( x　：　28 )</v>
      </c>
      <c r="Q457" t="s">
        <v>230</v>
      </c>
      <c r="S457" s="78" t="s">
        <v>229</v>
      </c>
      <c r="T457" t="str">
        <f t="shared" ca="1" si="367"/>
        <v>x= 16</v>
      </c>
      <c r="V457" t="s">
        <v>230</v>
      </c>
      <c r="W457" t="str">
        <f t="shared" ca="1" si="368"/>
        <v>\\(\\quad ( 4　：　7 ) = ( x　：　28 ) \\)</v>
      </c>
      <c r="X457" t="str">
        <f t="shared" ca="1" si="369"/>
        <v>\\(\\quad x= 16 \\)</v>
      </c>
      <c r="Y457" s="1">
        <f t="shared" ca="1" si="356"/>
        <v>4</v>
      </c>
      <c r="Z457" s="1">
        <f t="shared" ca="1" si="356"/>
        <v>7</v>
      </c>
      <c r="AA457" s="1">
        <f t="shared" ca="1" si="356"/>
        <v>1</v>
      </c>
      <c r="AB457" s="138">
        <f t="shared" ca="1" si="338"/>
        <v>3</v>
      </c>
      <c r="AC457" s="1">
        <f t="shared" ca="1" si="370"/>
        <v>4</v>
      </c>
      <c r="AE457" t="s">
        <v>368</v>
      </c>
      <c r="AF457">
        <f t="shared" ca="1" si="371"/>
        <v>4</v>
      </c>
      <c r="AG457" s="4" t="s">
        <v>369</v>
      </c>
      <c r="AH457">
        <f t="shared" ca="1" si="372"/>
        <v>7</v>
      </c>
      <c r="AI457" t="s">
        <v>370</v>
      </c>
      <c r="AJ457">
        <f t="shared" ca="1" si="373"/>
        <v>28</v>
      </c>
      <c r="AK457" t="s">
        <v>371</v>
      </c>
      <c r="AM457" t="s">
        <v>360</v>
      </c>
      <c r="AN457">
        <f t="shared" ca="1" si="374"/>
        <v>16</v>
      </c>
    </row>
    <row r="458" spans="1:40" x14ac:dyDescent="0.55000000000000004">
      <c r="A458" s="51" t="s">
        <v>60</v>
      </c>
      <c r="B458" s="51"/>
      <c r="C458" s="50" t="s">
        <v>372</v>
      </c>
      <c r="D458" s="50" t="str">
        <f t="shared" ca="1" si="363"/>
        <v>\\(\\quad ( 21　：　12 ) = ( x　：　32 ) \\)</v>
      </c>
      <c r="E458" s="50" t="str">
        <f t="shared" ca="1" si="364"/>
        <v>\\(\\quad x= 56 \\)</v>
      </c>
      <c r="F458" s="50" t="s">
        <v>62</v>
      </c>
      <c r="G458" s="50"/>
      <c r="H458" s="50">
        <v>244</v>
      </c>
      <c r="I458" s="89" t="str">
        <f t="shared" ca="1" si="365"/>
        <v>INSERT INTO math(tangen,question,answer,editor,date,count) VALUES('m4200','\\(\\quad ( 21　：　12 ) = ( x　：　32 ) \\)','\\(\\quad x= 56 \\)','harazono',NOW(),0);</v>
      </c>
      <c r="J458" s="78" t="s">
        <v>229</v>
      </c>
      <c r="K458" s="1" t="str">
        <f t="shared" ca="1" si="366"/>
        <v>( 21　：　12 ) = ( x　：　32 )</v>
      </c>
      <c r="Q458" t="s">
        <v>230</v>
      </c>
      <c r="S458" s="78" t="s">
        <v>229</v>
      </c>
      <c r="T458" t="str">
        <f t="shared" ca="1" si="367"/>
        <v>x= 56</v>
      </c>
      <c r="V458" t="s">
        <v>230</v>
      </c>
      <c r="W458" t="str">
        <f t="shared" ca="1" si="368"/>
        <v>\\(\\quad ( 21　：　12 ) = ( x　：　32 ) \\)</v>
      </c>
      <c r="X458" t="str">
        <f t="shared" ca="1" si="369"/>
        <v>\\(\\quad x= 56 \\)</v>
      </c>
      <c r="Y458" s="1">
        <f t="shared" ca="1" si="356"/>
        <v>7</v>
      </c>
      <c r="Z458" s="1">
        <f t="shared" ca="1" si="356"/>
        <v>4</v>
      </c>
      <c r="AA458" s="1">
        <f t="shared" ca="1" si="356"/>
        <v>3</v>
      </c>
      <c r="AB458" s="138">
        <f t="shared" ca="1" si="338"/>
        <v>5</v>
      </c>
      <c r="AC458" s="1">
        <f t="shared" ca="1" si="370"/>
        <v>8</v>
      </c>
      <c r="AE458" t="s">
        <v>368</v>
      </c>
      <c r="AF458">
        <f t="shared" ca="1" si="371"/>
        <v>21</v>
      </c>
      <c r="AG458" s="4" t="s">
        <v>369</v>
      </c>
      <c r="AH458">
        <f t="shared" ca="1" si="372"/>
        <v>12</v>
      </c>
      <c r="AI458" t="s">
        <v>370</v>
      </c>
      <c r="AJ458">
        <f t="shared" ca="1" si="373"/>
        <v>32</v>
      </c>
      <c r="AK458" t="s">
        <v>371</v>
      </c>
      <c r="AM458" t="s">
        <v>360</v>
      </c>
      <c r="AN458">
        <f t="shared" ca="1" si="374"/>
        <v>56</v>
      </c>
    </row>
    <row r="459" spans="1:40" x14ac:dyDescent="0.55000000000000004">
      <c r="A459" s="51" t="s">
        <v>60</v>
      </c>
      <c r="B459" s="51"/>
      <c r="C459" s="50" t="s">
        <v>372</v>
      </c>
      <c r="D459" s="50" t="str">
        <f t="shared" ca="1" si="363"/>
        <v>\\(\\quad ( 9　：　18 ) = ( x　：　48 ) \\)</v>
      </c>
      <c r="E459" s="50" t="str">
        <f t="shared" ca="1" si="364"/>
        <v>\\(\\quad x= 24 \\)</v>
      </c>
      <c r="F459" s="50" t="s">
        <v>62</v>
      </c>
      <c r="G459" s="50"/>
      <c r="H459" s="50">
        <v>245</v>
      </c>
      <c r="I459" s="89" t="str">
        <f t="shared" ca="1" si="365"/>
        <v>INSERT INTO math(tangen,question,answer,editor,date,count) VALUES('m4200','\\(\\quad ( 9　：　18 ) = ( x　：　48 ) \\)','\\(\\quad x= 24 \\)','harazono',NOW(),0);</v>
      </c>
      <c r="J459" s="78" t="s">
        <v>229</v>
      </c>
      <c r="K459" s="1" t="str">
        <f t="shared" ca="1" si="366"/>
        <v>( 9　：　18 ) = ( x　：　48 )</v>
      </c>
      <c r="Q459" t="s">
        <v>230</v>
      </c>
      <c r="S459" s="78" t="s">
        <v>229</v>
      </c>
      <c r="T459" t="str">
        <f t="shared" ca="1" si="367"/>
        <v>x= 24</v>
      </c>
      <c r="V459" t="s">
        <v>230</v>
      </c>
      <c r="W459" t="str">
        <f t="shared" ca="1" si="368"/>
        <v>\\(\\quad ( 9　：　18 ) = ( x　：　48 ) \\)</v>
      </c>
      <c r="X459" t="str">
        <f t="shared" ca="1" si="369"/>
        <v>\\(\\quad x= 24 \\)</v>
      </c>
      <c r="Y459" s="1">
        <f t="shared" ref="Y459:AA473" ca="1" si="375">RANDBETWEEN(1,9)</f>
        <v>3</v>
      </c>
      <c r="Z459" s="1">
        <f t="shared" ca="1" si="375"/>
        <v>6</v>
      </c>
      <c r="AA459" s="1">
        <f t="shared" ca="1" si="375"/>
        <v>3</v>
      </c>
      <c r="AB459" s="138">
        <f t="shared" ca="1" si="338"/>
        <v>5</v>
      </c>
      <c r="AC459" s="1">
        <f t="shared" ca="1" si="370"/>
        <v>8</v>
      </c>
      <c r="AE459" t="s">
        <v>368</v>
      </c>
      <c r="AF459">
        <f t="shared" ca="1" si="371"/>
        <v>9</v>
      </c>
      <c r="AG459" s="4" t="s">
        <v>369</v>
      </c>
      <c r="AH459">
        <f t="shared" ca="1" si="372"/>
        <v>18</v>
      </c>
      <c r="AI459" t="s">
        <v>370</v>
      </c>
      <c r="AJ459">
        <f t="shared" ca="1" si="373"/>
        <v>48</v>
      </c>
      <c r="AK459" t="s">
        <v>371</v>
      </c>
      <c r="AM459" t="s">
        <v>360</v>
      </c>
      <c r="AN459">
        <f t="shared" ca="1" si="374"/>
        <v>24</v>
      </c>
    </row>
    <row r="460" spans="1:40" x14ac:dyDescent="0.55000000000000004">
      <c r="A460" s="51" t="s">
        <v>60</v>
      </c>
      <c r="B460" s="51"/>
      <c r="C460" s="50" t="s">
        <v>372</v>
      </c>
      <c r="D460" s="50" t="str">
        <f t="shared" ca="1" si="363"/>
        <v>\\(\\quad ( 48　：　30 ) = ( x　：　55 ) \\)</v>
      </c>
      <c r="E460" s="50" t="str">
        <f t="shared" ca="1" si="364"/>
        <v>\\(\\quad x= 88 \\)</v>
      </c>
      <c r="F460" s="50" t="s">
        <v>62</v>
      </c>
      <c r="G460" s="50"/>
      <c r="H460" s="50">
        <v>246</v>
      </c>
      <c r="I460" s="89" t="str">
        <f t="shared" ca="1" si="365"/>
        <v>INSERT INTO math(tangen,question,answer,editor,date,count) VALUES('m4200','\\(\\quad ( 48　：　30 ) = ( x　：　55 ) \\)','\\(\\quad x= 88 \\)','harazono',NOW(),0);</v>
      </c>
      <c r="J460" s="78" t="s">
        <v>229</v>
      </c>
      <c r="K460" s="1" t="str">
        <f t="shared" ca="1" si="366"/>
        <v>( 48　：　30 ) = ( x　：　55 )</v>
      </c>
      <c r="Q460" t="s">
        <v>230</v>
      </c>
      <c r="S460" s="78" t="s">
        <v>229</v>
      </c>
      <c r="T460" t="str">
        <f t="shared" ca="1" si="367"/>
        <v>x= 88</v>
      </c>
      <c r="V460" t="s">
        <v>230</v>
      </c>
      <c r="W460" t="str">
        <f t="shared" ca="1" si="368"/>
        <v>\\(\\quad ( 48　：　30 ) = ( x　：　55 ) \\)</v>
      </c>
      <c r="X460" t="str">
        <f t="shared" ca="1" si="369"/>
        <v>\\(\\quad x= 88 \\)</v>
      </c>
      <c r="Y460" s="1">
        <f t="shared" ca="1" si="375"/>
        <v>8</v>
      </c>
      <c r="Z460" s="1">
        <f t="shared" ca="1" si="375"/>
        <v>5</v>
      </c>
      <c r="AA460" s="1">
        <f t="shared" ca="1" si="375"/>
        <v>6</v>
      </c>
      <c r="AB460" s="138">
        <f t="shared" ca="1" si="338"/>
        <v>5</v>
      </c>
      <c r="AC460" s="1">
        <f t="shared" ca="1" si="370"/>
        <v>11</v>
      </c>
      <c r="AE460" t="s">
        <v>368</v>
      </c>
      <c r="AF460">
        <f t="shared" ca="1" si="371"/>
        <v>48</v>
      </c>
      <c r="AG460" s="4" t="s">
        <v>369</v>
      </c>
      <c r="AH460">
        <f t="shared" ca="1" si="372"/>
        <v>30</v>
      </c>
      <c r="AI460" t="s">
        <v>370</v>
      </c>
      <c r="AJ460">
        <f t="shared" ca="1" si="373"/>
        <v>55</v>
      </c>
      <c r="AK460" t="s">
        <v>371</v>
      </c>
      <c r="AM460" t="s">
        <v>360</v>
      </c>
      <c r="AN460">
        <f t="shared" ca="1" si="374"/>
        <v>88</v>
      </c>
    </row>
    <row r="461" spans="1:40" x14ac:dyDescent="0.55000000000000004">
      <c r="A461" s="51" t="s">
        <v>60</v>
      </c>
      <c r="B461" s="51"/>
      <c r="C461" s="50" t="s">
        <v>372</v>
      </c>
      <c r="D461" s="50" t="str">
        <f t="shared" ca="1" si="363"/>
        <v>\\(\\quad ( 15　：　21 ) = ( x　：　42 ) \\)</v>
      </c>
      <c r="E461" s="50" t="str">
        <f t="shared" ca="1" si="364"/>
        <v>\\(\\quad x= 30 \\)</v>
      </c>
      <c r="F461" s="50" t="s">
        <v>62</v>
      </c>
      <c r="G461" s="50"/>
      <c r="H461" s="50">
        <v>247</v>
      </c>
      <c r="I461" s="89" t="str">
        <f t="shared" ca="1" si="365"/>
        <v>INSERT INTO math(tangen,question,answer,editor,date,count) VALUES('m4200','\\(\\quad ( 15　：　21 ) = ( x　：　42 ) \\)','\\(\\quad x= 30 \\)','harazono',NOW(),0);</v>
      </c>
      <c r="J461" s="78" t="s">
        <v>229</v>
      </c>
      <c r="K461" s="1" t="str">
        <f t="shared" ca="1" si="366"/>
        <v>( 15　：　21 ) = ( x　：　42 )</v>
      </c>
      <c r="Q461" t="s">
        <v>230</v>
      </c>
      <c r="S461" s="78" t="s">
        <v>229</v>
      </c>
      <c r="T461" t="str">
        <f t="shared" ca="1" si="367"/>
        <v>x= 30</v>
      </c>
      <c r="V461" t="s">
        <v>230</v>
      </c>
      <c r="W461" t="str">
        <f t="shared" ca="1" si="368"/>
        <v>\\(\\quad ( 15　：　21 ) = ( x　：　42 ) \\)</v>
      </c>
      <c r="X461" t="str">
        <f t="shared" ca="1" si="369"/>
        <v>\\(\\quad x= 30 \\)</v>
      </c>
      <c r="Y461" s="1">
        <f t="shared" ca="1" si="375"/>
        <v>5</v>
      </c>
      <c r="Z461" s="1">
        <f t="shared" ca="1" si="375"/>
        <v>7</v>
      </c>
      <c r="AA461" s="1">
        <f t="shared" ca="1" si="375"/>
        <v>3</v>
      </c>
      <c r="AB461" s="138">
        <f t="shared" ca="1" si="338"/>
        <v>3</v>
      </c>
      <c r="AC461" s="1">
        <f t="shared" ca="1" si="370"/>
        <v>6</v>
      </c>
      <c r="AE461" t="s">
        <v>368</v>
      </c>
      <c r="AF461">
        <f t="shared" ca="1" si="371"/>
        <v>15</v>
      </c>
      <c r="AG461" s="4" t="s">
        <v>369</v>
      </c>
      <c r="AH461">
        <f t="shared" ca="1" si="372"/>
        <v>21</v>
      </c>
      <c r="AI461" t="s">
        <v>370</v>
      </c>
      <c r="AJ461">
        <f t="shared" ca="1" si="373"/>
        <v>42</v>
      </c>
      <c r="AK461" t="s">
        <v>371</v>
      </c>
      <c r="AM461" t="s">
        <v>360</v>
      </c>
      <c r="AN461">
        <f t="shared" ca="1" si="374"/>
        <v>30</v>
      </c>
    </row>
    <row r="462" spans="1:40" x14ac:dyDescent="0.55000000000000004">
      <c r="A462" s="51" t="s">
        <v>60</v>
      </c>
      <c r="B462" s="51"/>
      <c r="C462" s="50" t="s">
        <v>372</v>
      </c>
      <c r="D462" s="50" t="str">
        <f t="shared" ca="1" si="363"/>
        <v>\\(\\quad ( 18　：　9 ) = ( x　：　12 ) \\)</v>
      </c>
      <c r="E462" s="50" t="str">
        <f t="shared" ca="1" si="364"/>
        <v>\\(\\quad x= 24 \\)</v>
      </c>
      <c r="F462" s="50" t="s">
        <v>62</v>
      </c>
      <c r="G462" s="50"/>
      <c r="H462" s="50">
        <v>248</v>
      </c>
      <c r="I462" s="89" t="str">
        <f t="shared" ca="1" si="365"/>
        <v>INSERT INTO math(tangen,question,answer,editor,date,count) VALUES('m4200','\\(\\quad ( 18　：　9 ) = ( x　：　12 ) \\)','\\(\\quad x= 24 \\)','harazono',NOW(),0);</v>
      </c>
      <c r="J462" s="78" t="s">
        <v>229</v>
      </c>
      <c r="K462" s="1" t="str">
        <f t="shared" ca="1" si="366"/>
        <v>( 18　：　9 ) = ( x　：　12 )</v>
      </c>
      <c r="Q462" t="s">
        <v>230</v>
      </c>
      <c r="S462" s="78" t="s">
        <v>229</v>
      </c>
      <c r="T462" t="str">
        <f t="shared" ca="1" si="367"/>
        <v>x= 24</v>
      </c>
      <c r="V462" t="s">
        <v>230</v>
      </c>
      <c r="W462" t="str">
        <f t="shared" ca="1" si="368"/>
        <v>\\(\\quad ( 18　：　9 ) = ( x　：　12 ) \\)</v>
      </c>
      <c r="X462" t="str">
        <f t="shared" ca="1" si="369"/>
        <v>\\(\\quad x= 24 \\)</v>
      </c>
      <c r="Y462" s="1">
        <f t="shared" ca="1" si="375"/>
        <v>6</v>
      </c>
      <c r="Z462" s="1">
        <f t="shared" ca="1" si="375"/>
        <v>3</v>
      </c>
      <c r="AA462" s="1">
        <f t="shared" ca="1" si="375"/>
        <v>3</v>
      </c>
      <c r="AB462" s="138">
        <f t="shared" ca="1" si="338"/>
        <v>1</v>
      </c>
      <c r="AC462" s="1">
        <f t="shared" ca="1" si="370"/>
        <v>4</v>
      </c>
      <c r="AE462" t="s">
        <v>368</v>
      </c>
      <c r="AF462">
        <f t="shared" ca="1" si="371"/>
        <v>18</v>
      </c>
      <c r="AG462" s="4" t="s">
        <v>369</v>
      </c>
      <c r="AH462">
        <f t="shared" ca="1" si="372"/>
        <v>9</v>
      </c>
      <c r="AI462" t="s">
        <v>370</v>
      </c>
      <c r="AJ462">
        <f t="shared" ca="1" si="373"/>
        <v>12</v>
      </c>
      <c r="AK462" t="s">
        <v>371</v>
      </c>
      <c r="AM462" t="s">
        <v>360</v>
      </c>
      <c r="AN462">
        <f t="shared" ca="1" si="374"/>
        <v>24</v>
      </c>
    </row>
    <row r="463" spans="1:40" x14ac:dyDescent="0.55000000000000004">
      <c r="A463" s="51" t="s">
        <v>60</v>
      </c>
      <c r="B463" s="51"/>
      <c r="C463" s="50" t="s">
        <v>372</v>
      </c>
      <c r="D463" s="50" t="str">
        <f t="shared" ca="1" si="363"/>
        <v>\\(\\quad ( 8　：　8 ) = ( x　：　13 ) \\)</v>
      </c>
      <c r="E463" s="50" t="str">
        <f t="shared" ca="1" si="364"/>
        <v>\\(\\quad x= 13 \\)</v>
      </c>
      <c r="F463" s="50" t="s">
        <v>62</v>
      </c>
      <c r="G463" s="50"/>
      <c r="H463" s="50">
        <v>249</v>
      </c>
      <c r="I463" s="89" t="str">
        <f t="shared" ca="1" si="365"/>
        <v>INSERT INTO math(tangen,question,answer,editor,date,count) VALUES('m4200','\\(\\quad ( 8　：　8 ) = ( x　：　13 ) \\)','\\(\\quad x= 13 \\)','harazono',NOW(),0);</v>
      </c>
      <c r="J463" s="78" t="s">
        <v>229</v>
      </c>
      <c r="K463" s="1" t="str">
        <f t="shared" ca="1" si="366"/>
        <v>( 8　：　8 ) = ( x　：　13 )</v>
      </c>
      <c r="Q463" t="s">
        <v>230</v>
      </c>
      <c r="S463" s="78" t="s">
        <v>229</v>
      </c>
      <c r="T463" t="str">
        <f t="shared" ca="1" si="367"/>
        <v>x= 13</v>
      </c>
      <c r="V463" t="s">
        <v>230</v>
      </c>
      <c r="W463" t="str">
        <f t="shared" ca="1" si="368"/>
        <v>\\(\\quad ( 8　：　8 ) = ( x　：　13 ) \\)</v>
      </c>
      <c r="X463" t="str">
        <f t="shared" ca="1" si="369"/>
        <v>\\(\\quad x= 13 \\)</v>
      </c>
      <c r="Y463" s="1">
        <f t="shared" ca="1" si="375"/>
        <v>1</v>
      </c>
      <c r="Z463" s="1">
        <f t="shared" ca="1" si="375"/>
        <v>1</v>
      </c>
      <c r="AA463" s="1">
        <f t="shared" ca="1" si="375"/>
        <v>8</v>
      </c>
      <c r="AB463" s="138">
        <f t="shared" ca="1" si="338"/>
        <v>5</v>
      </c>
      <c r="AC463" s="1">
        <f t="shared" ca="1" si="370"/>
        <v>13</v>
      </c>
      <c r="AE463" t="s">
        <v>368</v>
      </c>
      <c r="AF463">
        <f t="shared" ca="1" si="371"/>
        <v>8</v>
      </c>
      <c r="AG463" s="4" t="s">
        <v>369</v>
      </c>
      <c r="AH463">
        <f t="shared" ca="1" si="372"/>
        <v>8</v>
      </c>
      <c r="AI463" t="s">
        <v>370</v>
      </c>
      <c r="AJ463">
        <f t="shared" ca="1" si="373"/>
        <v>13</v>
      </c>
      <c r="AK463" t="s">
        <v>371</v>
      </c>
      <c r="AM463" t="s">
        <v>360</v>
      </c>
      <c r="AN463">
        <f t="shared" ca="1" si="374"/>
        <v>13</v>
      </c>
    </row>
    <row r="464" spans="1:40" x14ac:dyDescent="0.55000000000000004">
      <c r="A464" s="51" t="s">
        <v>60</v>
      </c>
      <c r="B464" s="51"/>
      <c r="C464" s="50" t="s">
        <v>372</v>
      </c>
      <c r="D464" s="50" t="str">
        <f t="shared" ca="1" si="363"/>
        <v>\\(\\quad ( 32　：　24 ) = ( x　：　39 ) \\)</v>
      </c>
      <c r="E464" s="50" t="str">
        <f t="shared" ca="1" si="364"/>
        <v>\\(\\quad x= 52 \\)</v>
      </c>
      <c r="F464" s="50" t="s">
        <v>62</v>
      </c>
      <c r="G464" s="50"/>
      <c r="H464" s="50">
        <v>250</v>
      </c>
      <c r="I464" s="89" t="str">
        <f t="shared" ca="1" si="365"/>
        <v>INSERT INTO math(tangen,question,answer,editor,date,count) VALUES('m4200','\\(\\quad ( 32　：　24 ) = ( x　：　39 ) \\)','\\(\\quad x= 52 \\)','harazono',NOW(),0);</v>
      </c>
      <c r="J464" s="78" t="s">
        <v>229</v>
      </c>
      <c r="K464" s="1" t="str">
        <f t="shared" ca="1" si="366"/>
        <v>( 32　：　24 ) = ( x　：　39 )</v>
      </c>
      <c r="Q464" t="s">
        <v>230</v>
      </c>
      <c r="S464" s="78" t="s">
        <v>229</v>
      </c>
      <c r="T464" t="str">
        <f t="shared" ca="1" si="367"/>
        <v>x= 52</v>
      </c>
      <c r="V464" t="s">
        <v>230</v>
      </c>
      <c r="W464" t="str">
        <f t="shared" ca="1" si="368"/>
        <v>\\(\\quad ( 32　：　24 ) = ( x　：　39 ) \\)</v>
      </c>
      <c r="X464" t="str">
        <f t="shared" ca="1" si="369"/>
        <v>\\(\\quad x= 52 \\)</v>
      </c>
      <c r="Y464" s="1">
        <f t="shared" ca="1" si="375"/>
        <v>4</v>
      </c>
      <c r="Z464" s="1">
        <f t="shared" ca="1" si="375"/>
        <v>3</v>
      </c>
      <c r="AA464" s="1">
        <f t="shared" ca="1" si="375"/>
        <v>8</v>
      </c>
      <c r="AB464" s="138">
        <f t="shared" ca="1" si="338"/>
        <v>5</v>
      </c>
      <c r="AC464" s="1">
        <f t="shared" ca="1" si="370"/>
        <v>13</v>
      </c>
      <c r="AE464" t="s">
        <v>368</v>
      </c>
      <c r="AF464">
        <f t="shared" ca="1" si="371"/>
        <v>32</v>
      </c>
      <c r="AG464" s="4" t="s">
        <v>369</v>
      </c>
      <c r="AH464">
        <f t="shared" ca="1" si="372"/>
        <v>24</v>
      </c>
      <c r="AI464" t="s">
        <v>370</v>
      </c>
      <c r="AJ464">
        <f t="shared" ca="1" si="373"/>
        <v>39</v>
      </c>
      <c r="AK464" t="s">
        <v>371</v>
      </c>
      <c r="AM464" t="s">
        <v>360</v>
      </c>
      <c r="AN464">
        <f t="shared" ca="1" si="374"/>
        <v>52</v>
      </c>
    </row>
    <row r="465" spans="1:40" x14ac:dyDescent="0.55000000000000004">
      <c r="A465" s="51" t="s">
        <v>60</v>
      </c>
      <c r="B465" s="51"/>
      <c r="C465" s="50" t="s">
        <v>372</v>
      </c>
      <c r="D465" s="50" t="str">
        <f t="shared" ca="1" si="363"/>
        <v>\\(\\quad ( 27　：　21 ) = ( x　：　35 ) \\)</v>
      </c>
      <c r="E465" s="50" t="str">
        <f t="shared" ca="1" si="364"/>
        <v>\\(\\quad x= 45 \\)</v>
      </c>
      <c r="F465" s="50" t="s">
        <v>62</v>
      </c>
      <c r="G465" s="50"/>
      <c r="H465" s="50">
        <v>251</v>
      </c>
      <c r="I465" s="89" t="str">
        <f t="shared" ca="1" si="365"/>
        <v>INSERT INTO math(tangen,question,answer,editor,date,count) VALUES('m4200','\\(\\quad ( 27　：　21 ) = ( x　：　35 ) \\)','\\(\\quad x= 45 \\)','harazono',NOW(),0);</v>
      </c>
      <c r="J465" s="78" t="s">
        <v>229</v>
      </c>
      <c r="K465" s="1" t="str">
        <f t="shared" ca="1" si="366"/>
        <v>( 27　：　21 ) = ( x　：　35 )</v>
      </c>
      <c r="Q465" t="s">
        <v>230</v>
      </c>
      <c r="S465" s="78" t="s">
        <v>229</v>
      </c>
      <c r="T465" t="str">
        <f t="shared" ca="1" si="367"/>
        <v>x= 45</v>
      </c>
      <c r="V465" t="s">
        <v>230</v>
      </c>
      <c r="W465" t="str">
        <f t="shared" ca="1" si="368"/>
        <v>\\(\\quad ( 27　：　21 ) = ( x　：　35 ) \\)</v>
      </c>
      <c r="X465" t="str">
        <f t="shared" ca="1" si="369"/>
        <v>\\(\\quad x= 45 \\)</v>
      </c>
      <c r="Y465" s="1">
        <f t="shared" ca="1" si="375"/>
        <v>9</v>
      </c>
      <c r="Z465" s="1">
        <f t="shared" ca="1" si="375"/>
        <v>7</v>
      </c>
      <c r="AA465" s="1">
        <f t="shared" ca="1" si="375"/>
        <v>3</v>
      </c>
      <c r="AB465" s="138">
        <f t="shared" ca="1" si="338"/>
        <v>2</v>
      </c>
      <c r="AC465" s="1">
        <f t="shared" ca="1" si="370"/>
        <v>5</v>
      </c>
      <c r="AE465" t="s">
        <v>368</v>
      </c>
      <c r="AF465">
        <f t="shared" ca="1" si="371"/>
        <v>27</v>
      </c>
      <c r="AG465" s="4" t="s">
        <v>369</v>
      </c>
      <c r="AH465">
        <f t="shared" ca="1" si="372"/>
        <v>21</v>
      </c>
      <c r="AI465" t="s">
        <v>370</v>
      </c>
      <c r="AJ465">
        <f t="shared" ca="1" si="373"/>
        <v>35</v>
      </c>
      <c r="AK465" t="s">
        <v>371</v>
      </c>
      <c r="AM465" t="s">
        <v>360</v>
      </c>
      <c r="AN465">
        <f t="shared" ca="1" si="374"/>
        <v>45</v>
      </c>
    </row>
    <row r="466" spans="1:40" x14ac:dyDescent="0.55000000000000004">
      <c r="A466" s="51" t="s">
        <v>60</v>
      </c>
      <c r="B466" s="51"/>
      <c r="C466" s="50" t="s">
        <v>372</v>
      </c>
      <c r="D466" s="50" t="str">
        <f t="shared" ca="1" si="363"/>
        <v>\\(\\quad ( 48　：　6 ) = ( x　：　7 ) \\)</v>
      </c>
      <c r="E466" s="50" t="str">
        <f t="shared" ca="1" si="364"/>
        <v>\\(\\quad x= 56 \\)</v>
      </c>
      <c r="F466" s="50" t="s">
        <v>62</v>
      </c>
      <c r="G466" s="50"/>
      <c r="H466" s="50">
        <v>252</v>
      </c>
      <c r="I466" s="89" t="str">
        <f t="shared" ca="1" si="365"/>
        <v>INSERT INTO math(tangen,question,answer,editor,date,count) VALUES('m4200','\\(\\quad ( 48　：　6 ) = ( x　：　7 ) \\)','\\(\\quad x= 56 \\)','harazono',NOW(),0);</v>
      </c>
      <c r="J466" s="78" t="s">
        <v>229</v>
      </c>
      <c r="K466" s="1" t="str">
        <f t="shared" ca="1" si="366"/>
        <v>( 48　：　6 ) = ( x　：　7 )</v>
      </c>
      <c r="Q466" t="s">
        <v>230</v>
      </c>
      <c r="S466" s="78" t="s">
        <v>229</v>
      </c>
      <c r="T466" t="str">
        <f t="shared" ca="1" si="367"/>
        <v>x= 56</v>
      </c>
      <c r="V466" t="s">
        <v>230</v>
      </c>
      <c r="W466" t="str">
        <f t="shared" ca="1" si="368"/>
        <v>\\(\\quad ( 48　：　6 ) = ( x　：　7 ) \\)</v>
      </c>
      <c r="X466" t="str">
        <f t="shared" ca="1" si="369"/>
        <v>\\(\\quad x= 56 \\)</v>
      </c>
      <c r="Y466" s="1">
        <f t="shared" ca="1" si="375"/>
        <v>8</v>
      </c>
      <c r="Z466" s="1">
        <f t="shared" ca="1" si="375"/>
        <v>1</v>
      </c>
      <c r="AA466" s="1">
        <f t="shared" ca="1" si="375"/>
        <v>6</v>
      </c>
      <c r="AB466" s="138">
        <f t="shared" ca="1" si="338"/>
        <v>1</v>
      </c>
      <c r="AC466" s="1">
        <f t="shared" ca="1" si="370"/>
        <v>7</v>
      </c>
      <c r="AE466" t="s">
        <v>368</v>
      </c>
      <c r="AF466">
        <f t="shared" ca="1" si="371"/>
        <v>48</v>
      </c>
      <c r="AG466" s="4" t="s">
        <v>369</v>
      </c>
      <c r="AH466">
        <f t="shared" ca="1" si="372"/>
        <v>6</v>
      </c>
      <c r="AI466" t="s">
        <v>370</v>
      </c>
      <c r="AJ466">
        <f t="shared" ca="1" si="373"/>
        <v>7</v>
      </c>
      <c r="AK466" t="s">
        <v>371</v>
      </c>
      <c r="AM466" t="s">
        <v>360</v>
      </c>
      <c r="AN466">
        <f t="shared" ca="1" si="374"/>
        <v>56</v>
      </c>
    </row>
    <row r="467" spans="1:40" x14ac:dyDescent="0.55000000000000004">
      <c r="A467" s="51" t="s">
        <v>60</v>
      </c>
      <c r="B467" s="51"/>
      <c r="C467" s="50" t="s">
        <v>372</v>
      </c>
      <c r="D467" s="50" t="str">
        <f t="shared" ca="1" si="363"/>
        <v>\\(\\quad ( 35　：　20 ) = ( x　：　28 ) \\)</v>
      </c>
      <c r="E467" s="50" t="str">
        <f t="shared" ca="1" si="364"/>
        <v>\\(\\quad x= 49 \\)</v>
      </c>
      <c r="F467" s="50" t="s">
        <v>62</v>
      </c>
      <c r="G467" s="50"/>
      <c r="H467" s="50">
        <v>253</v>
      </c>
      <c r="I467" s="89" t="str">
        <f t="shared" ca="1" si="365"/>
        <v>INSERT INTO math(tangen,question,answer,editor,date,count) VALUES('m4200','\\(\\quad ( 35　：　20 ) = ( x　：　28 ) \\)','\\(\\quad x= 49 \\)','harazono',NOW(),0);</v>
      </c>
      <c r="J467" s="78" t="s">
        <v>229</v>
      </c>
      <c r="K467" s="1" t="str">
        <f t="shared" ca="1" si="366"/>
        <v>( 35　：　20 ) = ( x　：　28 )</v>
      </c>
      <c r="Q467" t="s">
        <v>230</v>
      </c>
      <c r="S467" s="78" t="s">
        <v>229</v>
      </c>
      <c r="T467" t="str">
        <f t="shared" ca="1" si="367"/>
        <v>x= 49</v>
      </c>
      <c r="V467" t="s">
        <v>230</v>
      </c>
      <c r="W467" t="str">
        <f t="shared" ca="1" si="368"/>
        <v>\\(\\quad ( 35　：　20 ) = ( x　：　28 ) \\)</v>
      </c>
      <c r="X467" t="str">
        <f t="shared" ca="1" si="369"/>
        <v>\\(\\quad x= 49 \\)</v>
      </c>
      <c r="Y467" s="1">
        <f t="shared" ca="1" si="375"/>
        <v>7</v>
      </c>
      <c r="Z467" s="1">
        <f t="shared" ca="1" si="375"/>
        <v>4</v>
      </c>
      <c r="AA467" s="1">
        <f t="shared" ca="1" si="375"/>
        <v>5</v>
      </c>
      <c r="AB467" s="138">
        <f t="shared" ca="1" si="338"/>
        <v>2</v>
      </c>
      <c r="AC467" s="1">
        <f t="shared" ca="1" si="370"/>
        <v>7</v>
      </c>
      <c r="AE467" t="s">
        <v>368</v>
      </c>
      <c r="AF467">
        <f t="shared" ca="1" si="371"/>
        <v>35</v>
      </c>
      <c r="AG467" s="4" t="s">
        <v>369</v>
      </c>
      <c r="AH467">
        <f t="shared" ca="1" si="372"/>
        <v>20</v>
      </c>
      <c r="AI467" t="s">
        <v>370</v>
      </c>
      <c r="AJ467">
        <f t="shared" ca="1" si="373"/>
        <v>28</v>
      </c>
      <c r="AK467" t="s">
        <v>371</v>
      </c>
      <c r="AM467" t="s">
        <v>360</v>
      </c>
      <c r="AN467">
        <f t="shared" ca="1" si="374"/>
        <v>49</v>
      </c>
    </row>
    <row r="468" spans="1:40" x14ac:dyDescent="0.55000000000000004">
      <c r="A468" s="51" t="s">
        <v>60</v>
      </c>
      <c r="B468" s="51"/>
      <c r="C468" s="50" t="s">
        <v>372</v>
      </c>
      <c r="D468" s="50" t="str">
        <f t="shared" ca="1" si="363"/>
        <v>\\(\\quad ( 14　：　35 ) = ( x　：　45 ) \\)</v>
      </c>
      <c r="E468" s="50" t="str">
        <f t="shared" ca="1" si="364"/>
        <v>\\(\\quad x= 18 \\)</v>
      </c>
      <c r="F468" s="50" t="s">
        <v>62</v>
      </c>
      <c r="G468" s="50"/>
      <c r="H468" s="50">
        <v>254</v>
      </c>
      <c r="I468" s="89" t="str">
        <f t="shared" ca="1" si="365"/>
        <v>INSERT INTO math(tangen,question,answer,editor,date,count) VALUES('m4200','\\(\\quad ( 14　：　35 ) = ( x　：　45 ) \\)','\\(\\quad x= 18 \\)','harazono',NOW(),0);</v>
      </c>
      <c r="J468" s="78" t="s">
        <v>229</v>
      </c>
      <c r="K468" s="1" t="str">
        <f t="shared" ca="1" si="366"/>
        <v>( 14　：　35 ) = ( x　：　45 )</v>
      </c>
      <c r="Q468" t="s">
        <v>230</v>
      </c>
      <c r="S468" s="78" t="s">
        <v>229</v>
      </c>
      <c r="T468" t="str">
        <f t="shared" ca="1" si="367"/>
        <v>x= 18</v>
      </c>
      <c r="V468" t="s">
        <v>230</v>
      </c>
      <c r="W468" t="str">
        <f t="shared" ca="1" si="368"/>
        <v>\\(\\quad ( 14　：　35 ) = ( x　：　45 ) \\)</v>
      </c>
      <c r="X468" t="str">
        <f t="shared" ca="1" si="369"/>
        <v>\\(\\quad x= 18 \\)</v>
      </c>
      <c r="Y468" s="1">
        <f t="shared" ca="1" si="375"/>
        <v>2</v>
      </c>
      <c r="Z468" s="1">
        <f t="shared" ca="1" si="375"/>
        <v>5</v>
      </c>
      <c r="AA468" s="1">
        <f t="shared" ca="1" si="375"/>
        <v>7</v>
      </c>
      <c r="AB468" s="138">
        <f t="shared" ca="1" si="338"/>
        <v>2</v>
      </c>
      <c r="AC468" s="1">
        <f t="shared" ca="1" si="370"/>
        <v>9</v>
      </c>
      <c r="AE468" t="s">
        <v>368</v>
      </c>
      <c r="AF468">
        <f t="shared" ca="1" si="371"/>
        <v>14</v>
      </c>
      <c r="AG468" s="4" t="s">
        <v>369</v>
      </c>
      <c r="AH468">
        <f t="shared" ca="1" si="372"/>
        <v>35</v>
      </c>
      <c r="AI468" t="s">
        <v>370</v>
      </c>
      <c r="AJ468">
        <f t="shared" ca="1" si="373"/>
        <v>45</v>
      </c>
      <c r="AK468" t="s">
        <v>371</v>
      </c>
      <c r="AM468" t="s">
        <v>360</v>
      </c>
      <c r="AN468">
        <f t="shared" ca="1" si="374"/>
        <v>18</v>
      </c>
    </row>
    <row r="469" spans="1:40" x14ac:dyDescent="0.55000000000000004">
      <c r="A469" s="51" t="s">
        <v>60</v>
      </c>
      <c r="B469" s="51"/>
      <c r="C469" s="50" t="s">
        <v>372</v>
      </c>
      <c r="D469" s="50" t="str">
        <f t="shared" ca="1" si="363"/>
        <v>\\(\\quad ( 56　：　35 ) = ( x　：　60 ) \\)</v>
      </c>
      <c r="E469" s="50" t="str">
        <f t="shared" ca="1" si="364"/>
        <v>\\(\\quad x= 96 \\)</v>
      </c>
      <c r="F469" s="50" t="s">
        <v>62</v>
      </c>
      <c r="G469" s="50"/>
      <c r="H469" s="50">
        <v>255</v>
      </c>
      <c r="I469" s="89" t="str">
        <f t="shared" ca="1" si="365"/>
        <v>INSERT INTO math(tangen,question,answer,editor,date,count) VALUES('m4200','\\(\\quad ( 56　：　35 ) = ( x　：　60 ) \\)','\\(\\quad x= 96 \\)','harazono',NOW(),0);</v>
      </c>
      <c r="J469" s="78" t="s">
        <v>229</v>
      </c>
      <c r="K469" s="1" t="str">
        <f t="shared" ca="1" si="366"/>
        <v>( 56　：　35 ) = ( x　：　60 )</v>
      </c>
      <c r="Q469" t="s">
        <v>230</v>
      </c>
      <c r="S469" s="78" t="s">
        <v>229</v>
      </c>
      <c r="T469" t="str">
        <f t="shared" ca="1" si="367"/>
        <v>x= 96</v>
      </c>
      <c r="V469" t="s">
        <v>230</v>
      </c>
      <c r="W469" t="str">
        <f t="shared" ca="1" si="368"/>
        <v>\\(\\quad ( 56　：　35 ) = ( x　：　60 ) \\)</v>
      </c>
      <c r="X469" t="str">
        <f t="shared" ca="1" si="369"/>
        <v>\\(\\quad x= 96 \\)</v>
      </c>
      <c r="Y469" s="1">
        <f t="shared" ca="1" si="375"/>
        <v>8</v>
      </c>
      <c r="Z469" s="1">
        <f t="shared" ca="1" si="375"/>
        <v>5</v>
      </c>
      <c r="AA469" s="1">
        <f t="shared" ca="1" si="375"/>
        <v>7</v>
      </c>
      <c r="AB469" s="138">
        <f t="shared" ca="1" si="338"/>
        <v>5</v>
      </c>
      <c r="AC469" s="1">
        <f t="shared" ca="1" si="370"/>
        <v>12</v>
      </c>
      <c r="AE469" t="s">
        <v>368</v>
      </c>
      <c r="AF469">
        <f t="shared" ca="1" si="371"/>
        <v>56</v>
      </c>
      <c r="AG469" s="4" t="s">
        <v>369</v>
      </c>
      <c r="AH469">
        <f t="shared" ca="1" si="372"/>
        <v>35</v>
      </c>
      <c r="AI469" t="s">
        <v>370</v>
      </c>
      <c r="AJ469">
        <f t="shared" ca="1" si="373"/>
        <v>60</v>
      </c>
      <c r="AK469" t="s">
        <v>371</v>
      </c>
      <c r="AM469" t="s">
        <v>360</v>
      </c>
      <c r="AN469">
        <f t="shared" ca="1" si="374"/>
        <v>96</v>
      </c>
    </row>
    <row r="470" spans="1:40" x14ac:dyDescent="0.55000000000000004">
      <c r="A470" s="51" t="s">
        <v>60</v>
      </c>
      <c r="B470" s="51"/>
      <c r="C470" s="50" t="s">
        <v>372</v>
      </c>
      <c r="D470" s="50" t="str">
        <f t="shared" ca="1" si="363"/>
        <v>\\(\\quad ( 9　：　72 ) = ( x　：　96 ) \\)</v>
      </c>
      <c r="E470" s="50" t="str">
        <f t="shared" ca="1" si="364"/>
        <v>\\(\\quad x= 12 \\)</v>
      </c>
      <c r="F470" s="50" t="s">
        <v>62</v>
      </c>
      <c r="G470" s="50"/>
      <c r="H470" s="50">
        <v>256</v>
      </c>
      <c r="I470" s="89" t="str">
        <f t="shared" ca="1" si="365"/>
        <v>INSERT INTO math(tangen,question,answer,editor,date,count) VALUES('m4200','\\(\\quad ( 9　：　72 ) = ( x　：　96 ) \\)','\\(\\quad x= 12 \\)','harazono',NOW(),0);</v>
      </c>
      <c r="J470" s="78" t="s">
        <v>229</v>
      </c>
      <c r="K470" s="1" t="str">
        <f t="shared" ca="1" si="366"/>
        <v>( 9　：　72 ) = ( x　：　96 )</v>
      </c>
      <c r="Q470" t="s">
        <v>230</v>
      </c>
      <c r="S470" s="78" t="s">
        <v>229</v>
      </c>
      <c r="T470" t="str">
        <f t="shared" ca="1" si="367"/>
        <v>x= 12</v>
      </c>
      <c r="V470" t="s">
        <v>230</v>
      </c>
      <c r="W470" t="str">
        <f t="shared" ca="1" si="368"/>
        <v>\\(\\quad ( 9　：　72 ) = ( x　：　96 ) \\)</v>
      </c>
      <c r="X470" t="str">
        <f t="shared" ca="1" si="369"/>
        <v>\\(\\quad x= 12 \\)</v>
      </c>
      <c r="Y470" s="1">
        <f t="shared" ca="1" si="375"/>
        <v>1</v>
      </c>
      <c r="Z470" s="1">
        <f t="shared" ca="1" si="375"/>
        <v>8</v>
      </c>
      <c r="AA470" s="1">
        <f t="shared" ca="1" si="375"/>
        <v>9</v>
      </c>
      <c r="AB470" s="138">
        <f t="shared" ca="1" si="338"/>
        <v>3</v>
      </c>
      <c r="AC470" s="1">
        <f t="shared" ca="1" si="370"/>
        <v>12</v>
      </c>
      <c r="AE470" t="s">
        <v>368</v>
      </c>
      <c r="AF470">
        <f t="shared" ca="1" si="371"/>
        <v>9</v>
      </c>
      <c r="AG470" s="4" t="s">
        <v>369</v>
      </c>
      <c r="AH470">
        <f t="shared" ca="1" si="372"/>
        <v>72</v>
      </c>
      <c r="AI470" t="s">
        <v>370</v>
      </c>
      <c r="AJ470">
        <f t="shared" ca="1" si="373"/>
        <v>96</v>
      </c>
      <c r="AK470" t="s">
        <v>371</v>
      </c>
      <c r="AM470" t="s">
        <v>360</v>
      </c>
      <c r="AN470">
        <f t="shared" ca="1" si="374"/>
        <v>12</v>
      </c>
    </row>
    <row r="471" spans="1:40" x14ac:dyDescent="0.55000000000000004">
      <c r="A471" s="51" t="s">
        <v>60</v>
      </c>
      <c r="B471" s="51"/>
      <c r="C471" s="50" t="s">
        <v>372</v>
      </c>
      <c r="D471" s="50" t="str">
        <f t="shared" ca="1" si="363"/>
        <v>\\(\\quad ( 42　：　12 ) = ( x　：　22 ) \\)</v>
      </c>
      <c r="E471" s="50" t="str">
        <f t="shared" ca="1" si="364"/>
        <v>\\(\\quad x= 77 \\)</v>
      </c>
      <c r="F471" s="50" t="s">
        <v>62</v>
      </c>
      <c r="G471" s="50"/>
      <c r="H471" s="50">
        <v>257</v>
      </c>
      <c r="I471" s="89" t="str">
        <f t="shared" ca="1" si="365"/>
        <v>INSERT INTO math(tangen,question,answer,editor,date,count) VALUES('m4200','\\(\\quad ( 42　：　12 ) = ( x　：　22 ) \\)','\\(\\quad x= 77 \\)','harazono',NOW(),0);</v>
      </c>
      <c r="J471" s="78" t="s">
        <v>229</v>
      </c>
      <c r="K471" s="1" t="str">
        <f t="shared" ca="1" si="366"/>
        <v>( 42　：　12 ) = ( x　：　22 )</v>
      </c>
      <c r="Q471" t="s">
        <v>230</v>
      </c>
      <c r="S471" s="78" t="s">
        <v>229</v>
      </c>
      <c r="T471" t="str">
        <f t="shared" ca="1" si="367"/>
        <v>x= 77</v>
      </c>
      <c r="V471" t="s">
        <v>230</v>
      </c>
      <c r="W471" t="str">
        <f t="shared" ca="1" si="368"/>
        <v>\\(\\quad ( 42　：　12 ) = ( x　：　22 ) \\)</v>
      </c>
      <c r="X471" t="str">
        <f t="shared" ca="1" si="369"/>
        <v>\\(\\quad x= 77 \\)</v>
      </c>
      <c r="Y471" s="1">
        <f t="shared" ca="1" si="375"/>
        <v>7</v>
      </c>
      <c r="Z471" s="1">
        <f t="shared" ca="1" si="375"/>
        <v>2</v>
      </c>
      <c r="AA471" s="1">
        <f t="shared" ca="1" si="375"/>
        <v>6</v>
      </c>
      <c r="AB471" s="138">
        <f t="shared" ca="1" si="338"/>
        <v>5</v>
      </c>
      <c r="AC471" s="1">
        <f t="shared" ca="1" si="370"/>
        <v>11</v>
      </c>
      <c r="AE471" t="s">
        <v>368</v>
      </c>
      <c r="AF471">
        <f t="shared" ca="1" si="371"/>
        <v>42</v>
      </c>
      <c r="AG471" s="4" t="s">
        <v>369</v>
      </c>
      <c r="AH471">
        <f t="shared" ca="1" si="372"/>
        <v>12</v>
      </c>
      <c r="AI471" t="s">
        <v>370</v>
      </c>
      <c r="AJ471">
        <f t="shared" ca="1" si="373"/>
        <v>22</v>
      </c>
      <c r="AK471" t="s">
        <v>371</v>
      </c>
      <c r="AM471" t="s">
        <v>360</v>
      </c>
      <c r="AN471">
        <f t="shared" ca="1" si="374"/>
        <v>77</v>
      </c>
    </row>
    <row r="472" spans="1:40" x14ac:dyDescent="0.55000000000000004">
      <c r="A472" s="51" t="s">
        <v>60</v>
      </c>
      <c r="B472" s="51"/>
      <c r="C472" s="50" t="s">
        <v>372</v>
      </c>
      <c r="D472" s="50" t="str">
        <f t="shared" ref="D472:D473" ca="1" si="376">W472</f>
        <v>\\(\\quad ( 8　：　6 ) = ( x　：　36 ) \\)</v>
      </c>
      <c r="E472" s="50" t="str">
        <f t="shared" ref="E472:E473" ca="1" si="377">X472</f>
        <v>\\(\\quad x= 48 \\)</v>
      </c>
      <c r="F472" s="50" t="s">
        <v>62</v>
      </c>
      <c r="G472" s="50"/>
      <c r="H472" s="50">
        <v>258</v>
      </c>
      <c r="I472" s="89" t="str">
        <f t="shared" ref="I472:I473" ca="1" si="378">"INSERT INTO "&amp;A472&amp;"(tangen,question,answer,editor,date,count) VALUES('"&amp;C472&amp;"','"&amp;D472&amp;"','"&amp;E472&amp;"','"&amp;F472&amp;"',NOW(),0);"</f>
        <v>INSERT INTO math(tangen,question,answer,editor,date,count) VALUES('m4200','\\(\\quad ( 8　：　6 ) = ( x　：　36 ) \\)','\\(\\quad x= 48 \\)','harazono',NOW(),0);</v>
      </c>
      <c r="J472" s="78" t="s">
        <v>229</v>
      </c>
      <c r="K472" s="1" t="str">
        <f t="shared" ref="K472:K473" ca="1" si="379">AE472&amp;AF472&amp;AG472&amp;AH472&amp;AI472&amp;AJ472&amp;AK472</f>
        <v>( 8　：　6 ) = ( x　：　36 )</v>
      </c>
      <c r="Q472" t="s">
        <v>230</v>
      </c>
      <c r="S472" s="78" t="s">
        <v>229</v>
      </c>
      <c r="T472" t="str">
        <f t="shared" ref="T472:T473" ca="1" si="380">AM472&amp;AN472</f>
        <v>x= 48</v>
      </c>
      <c r="V472" t="s">
        <v>230</v>
      </c>
      <c r="W472" t="str">
        <f t="shared" ref="W472:W473" ca="1" si="381">J472&amp;K472&amp;L472&amp;M472&amp;N472&amp;P472&amp;Q472</f>
        <v>\\(\\quad ( 8　：　6 ) = ( x　：　36 ) \\)</v>
      </c>
      <c r="X472" t="str">
        <f t="shared" ref="X472:X473" ca="1" si="382">S472&amp;T472&amp;U472&amp;V472</f>
        <v>\\(\\quad x= 48 \\)</v>
      </c>
      <c r="Y472" s="1">
        <f t="shared" ca="1" si="375"/>
        <v>8</v>
      </c>
      <c r="Z472" s="1">
        <f t="shared" ca="1" si="375"/>
        <v>6</v>
      </c>
      <c r="AA472" s="1">
        <f t="shared" ca="1" si="375"/>
        <v>1</v>
      </c>
      <c r="AB472" s="138">
        <f t="shared" ca="1" si="338"/>
        <v>5</v>
      </c>
      <c r="AC472" s="1">
        <f t="shared" ref="AC472:AC473" ca="1" si="383">AA472+AB472</f>
        <v>6</v>
      </c>
      <c r="AE472" t="s">
        <v>368</v>
      </c>
      <c r="AF472">
        <f t="shared" ref="AF472:AF473" ca="1" si="384">Y472*AA472</f>
        <v>8</v>
      </c>
      <c r="AG472" s="4" t="s">
        <v>369</v>
      </c>
      <c r="AH472">
        <f t="shared" ref="AH472:AH473" ca="1" si="385">Z472*AA472</f>
        <v>6</v>
      </c>
      <c r="AI472" t="s">
        <v>370</v>
      </c>
      <c r="AJ472">
        <f t="shared" ref="AJ472:AJ473" ca="1" si="386">Z472*AC472</f>
        <v>36</v>
      </c>
      <c r="AK472" t="s">
        <v>371</v>
      </c>
      <c r="AM472" t="s">
        <v>360</v>
      </c>
      <c r="AN472">
        <f t="shared" ref="AN472:AN473" ca="1" si="387">Y472*AC472</f>
        <v>48</v>
      </c>
    </row>
    <row r="473" spans="1:40" x14ac:dyDescent="0.55000000000000004">
      <c r="A473" s="51" t="s">
        <v>60</v>
      </c>
      <c r="B473" s="51"/>
      <c r="C473" s="50" t="s">
        <v>372</v>
      </c>
      <c r="D473" s="50" t="str">
        <f t="shared" ca="1" si="376"/>
        <v>\\(\\quad ( 35　：　10 ) = ( x　：　20 ) \\)</v>
      </c>
      <c r="E473" s="50" t="str">
        <f t="shared" ca="1" si="377"/>
        <v>\\(\\quad x= 70 \\)</v>
      </c>
      <c r="F473" s="50" t="s">
        <v>62</v>
      </c>
      <c r="G473" s="50"/>
      <c r="H473" s="50">
        <v>259</v>
      </c>
      <c r="I473" s="89" t="str">
        <f t="shared" ca="1" si="378"/>
        <v>INSERT INTO math(tangen,question,answer,editor,date,count) VALUES('m4200','\\(\\quad ( 35　：　10 ) = ( x　：　20 ) \\)','\\(\\quad x= 70 \\)','harazono',NOW(),0);</v>
      </c>
      <c r="J473" s="78" t="s">
        <v>229</v>
      </c>
      <c r="K473" s="1" t="str">
        <f t="shared" ca="1" si="379"/>
        <v>( 35　：　10 ) = ( x　：　20 )</v>
      </c>
      <c r="Q473" t="s">
        <v>230</v>
      </c>
      <c r="S473" s="78" t="s">
        <v>229</v>
      </c>
      <c r="T473" t="str">
        <f t="shared" ca="1" si="380"/>
        <v>x= 70</v>
      </c>
      <c r="V473" t="s">
        <v>230</v>
      </c>
      <c r="W473" t="str">
        <f t="shared" ca="1" si="381"/>
        <v>\\(\\quad ( 35　：　10 ) = ( x　：　20 ) \\)</v>
      </c>
      <c r="X473" t="str">
        <f t="shared" ca="1" si="382"/>
        <v>\\(\\quad x= 70 \\)</v>
      </c>
      <c r="Y473" s="1">
        <f t="shared" ca="1" si="375"/>
        <v>7</v>
      </c>
      <c r="Z473" s="1">
        <f t="shared" ca="1" si="375"/>
        <v>2</v>
      </c>
      <c r="AA473" s="1">
        <f t="shared" ca="1" si="375"/>
        <v>5</v>
      </c>
      <c r="AB473" s="138">
        <f t="shared" ca="1" si="338"/>
        <v>5</v>
      </c>
      <c r="AC473" s="1">
        <f t="shared" ca="1" si="383"/>
        <v>10</v>
      </c>
      <c r="AE473" t="s">
        <v>368</v>
      </c>
      <c r="AF473">
        <f t="shared" ca="1" si="384"/>
        <v>35</v>
      </c>
      <c r="AG473" s="4" t="s">
        <v>369</v>
      </c>
      <c r="AH473">
        <f t="shared" ca="1" si="385"/>
        <v>10</v>
      </c>
      <c r="AI473" t="s">
        <v>370</v>
      </c>
      <c r="AJ473">
        <f t="shared" ca="1" si="386"/>
        <v>20</v>
      </c>
      <c r="AK473" t="s">
        <v>371</v>
      </c>
      <c r="AM473" t="s">
        <v>360</v>
      </c>
      <c r="AN473">
        <f t="shared" ca="1" si="387"/>
        <v>70</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A34E-4EC3-4FB1-AEC3-38BE830AC83F}">
  <dimension ref="A1:AW165"/>
  <sheetViews>
    <sheetView zoomScale="55" zoomScaleNormal="55" workbookViewId="0">
      <pane xSplit="1" ySplit="1" topLeftCell="D149" activePane="bottomRight" state="frozen"/>
      <selection pane="topRight" activeCell="B1" sqref="B1"/>
      <selection pane="bottomLeft" activeCell="A2" sqref="A2"/>
      <selection pane="bottomRight" activeCell="L38" sqref="L38"/>
    </sheetView>
  </sheetViews>
  <sheetFormatPr defaultRowHeight="18" x14ac:dyDescent="0.55000000000000004"/>
  <cols>
    <col min="1" max="1" width="8.5" bestFit="1" customWidth="1"/>
    <col min="2" max="2" width="5" bestFit="1" customWidth="1"/>
    <col min="3" max="3" width="11.4140625" bestFit="1" customWidth="1"/>
    <col min="4" max="4" width="12.9140625" bestFit="1" customWidth="1"/>
    <col min="5" max="5" width="2.6640625" bestFit="1" customWidth="1"/>
    <col min="6" max="6" width="4.75" style="4" bestFit="1" customWidth="1"/>
    <col min="7" max="7" width="11.4140625" style="4" bestFit="1" customWidth="1"/>
    <col min="8" max="8" width="5.58203125" style="4" bestFit="1" customWidth="1"/>
    <col min="9" max="9" width="4.75" bestFit="1" customWidth="1"/>
    <col min="10" max="10" width="5.58203125" bestFit="1" customWidth="1"/>
    <col min="11" max="11" width="6.75" bestFit="1" customWidth="1"/>
    <col min="12" max="12" width="39.25" bestFit="1" customWidth="1"/>
    <col min="13" max="13" width="17.9140625" bestFit="1" customWidth="1"/>
    <col min="14" max="14" width="8.83203125" bestFit="1" customWidth="1"/>
    <col min="15" max="15" width="143.08203125" bestFit="1" customWidth="1"/>
    <col min="16" max="17" width="3.83203125" customWidth="1"/>
    <col min="18" max="20" width="4.08203125" customWidth="1"/>
    <col min="21" max="21" width="4.08203125" style="45" customWidth="1"/>
    <col min="22" max="42" width="4.08203125" customWidth="1"/>
    <col min="43" max="43" width="5.08203125" bestFit="1" customWidth="1"/>
    <col min="44" max="44" width="5.83203125" customWidth="1"/>
    <col min="45" max="46" width="5.08203125" bestFit="1" customWidth="1"/>
    <col min="47" max="47" width="8.9140625" bestFit="1" customWidth="1"/>
    <col min="48" max="48" width="6.4140625" bestFit="1" customWidth="1"/>
    <col min="49" max="49" width="3.83203125" style="5" bestFit="1" customWidth="1"/>
    <col min="50" max="50" width="8.9140625" bestFit="1" customWidth="1"/>
    <col min="51" max="51" width="5.4140625" bestFit="1" customWidth="1"/>
    <col min="52" max="52" width="3.83203125" bestFit="1" customWidth="1"/>
    <col min="53" max="54" width="4.6640625" bestFit="1" customWidth="1"/>
    <col min="55" max="55" width="5.4140625" bestFit="1" customWidth="1"/>
    <col min="56" max="56" width="3.83203125" bestFit="1" customWidth="1"/>
    <col min="57" max="57" width="24.83203125" customWidth="1"/>
    <col min="58" max="58" width="18.58203125" bestFit="1" customWidth="1"/>
    <col min="60" max="60" width="4.58203125" bestFit="1" customWidth="1"/>
    <col min="61" max="65" width="2.83203125" bestFit="1" customWidth="1"/>
  </cols>
  <sheetData>
    <row r="1" spans="1:49" x14ac:dyDescent="0.55000000000000004">
      <c r="A1" t="s">
        <v>8</v>
      </c>
      <c r="C1" s="4" t="s">
        <v>12</v>
      </c>
      <c r="D1" s="4"/>
      <c r="E1" s="4"/>
      <c r="F1"/>
      <c r="G1"/>
      <c r="R1" s="45"/>
      <c r="U1"/>
      <c r="AT1" s="5"/>
      <c r="AW1"/>
    </row>
    <row r="2" spans="1:49" x14ac:dyDescent="0.55000000000000004">
      <c r="A2" s="1" t="s">
        <v>0</v>
      </c>
      <c r="B2" s="1" t="s">
        <v>34</v>
      </c>
      <c r="C2" s="78" t="s">
        <v>229</v>
      </c>
      <c r="D2" s="43" t="str">
        <f t="shared" ref="D2:D33" ca="1" si="0">R2&amp;S2&amp;T2&amp;U2&amp;V2&amp;W2&amp;X2&amp;Y2&amp;Z2</f>
        <v>(+12)－(+0)</v>
      </c>
      <c r="E2" s="4" t="s">
        <v>13</v>
      </c>
      <c r="F2" t="s">
        <v>230</v>
      </c>
      <c r="G2" s="78" t="s">
        <v>229</v>
      </c>
      <c r="H2" s="11">
        <f t="shared" ref="H2:H33" ca="1" si="1">AP2</f>
        <v>12</v>
      </c>
      <c r="I2" t="s">
        <v>230</v>
      </c>
      <c r="J2" s="51" t="s">
        <v>60</v>
      </c>
      <c r="K2" s="50" t="s">
        <v>285</v>
      </c>
      <c r="L2" s="50" t="str">
        <f ca="1">C2&amp;D2&amp;E2&amp;F2</f>
        <v>\\(\\quad (+12)－(+0)= \\)</v>
      </c>
      <c r="M2" s="50" t="str">
        <f ca="1">G2&amp;H2&amp;I2</f>
        <v>\\(\\quad 12 \\)</v>
      </c>
      <c r="N2" s="50" t="s">
        <v>62</v>
      </c>
      <c r="O2" s="89" t="str">
        <f t="shared" ref="O2:O33" ca="1" si="2">"INSERT INTO "&amp;J2&amp;"(tangen,question,answer,editor,date,count) VALUES('"&amp;K2&amp;"','"&amp;L2&amp;"','"&amp;M2&amp;"','"&amp;N2&amp;"',NOW(),0);"</f>
        <v>INSERT INTO math(tangen,question,answer,editor,date,count) VALUES('m5000','\\(\\quad (+12)－(+0)= \\)','\\(\\quad 12 \\)','harazono',NOW(),0);</v>
      </c>
      <c r="P2" s="45"/>
      <c r="R2" s="10" t="s">
        <v>15</v>
      </c>
      <c r="S2" t="str">
        <f t="shared" ref="S2:S33" ca="1" si="3">IF(AK2&gt;=0,"+",IF(AK2&lt;=-1,"－",""))</f>
        <v>+</v>
      </c>
      <c r="T2">
        <f t="shared" ref="T2:T16" ca="1" si="4">ABS(AK2)</f>
        <v>12</v>
      </c>
      <c r="U2" t="s">
        <v>14</v>
      </c>
      <c r="V2" s="5" t="str">
        <f t="shared" ref="V2:V33" ca="1" si="5">IF(AM2&lt;=4,"+","－")</f>
        <v>－</v>
      </c>
      <c r="W2" t="s">
        <v>15</v>
      </c>
      <c r="X2" t="str">
        <f t="shared" ref="X2:X33" ca="1" si="6">IF(AL2&gt;=0,"+",IF(AL2&lt;=-1,"－",""))</f>
        <v>+</v>
      </c>
      <c r="Y2">
        <f t="shared" ref="Y2:Y16" ca="1" si="7">ABS(AL2)</f>
        <v>0</v>
      </c>
      <c r="Z2" t="s">
        <v>14</v>
      </c>
      <c r="AK2" s="1">
        <f t="shared" ref="AK2:AL9" ca="1" si="8">RANDBETWEEN(-20,20)</f>
        <v>12</v>
      </c>
      <c r="AL2" s="1">
        <f t="shared" ca="1" si="8"/>
        <v>0</v>
      </c>
      <c r="AM2">
        <f t="shared" ref="AM2:AM51" ca="1" si="9">RANDBETWEEN(0,9)</f>
        <v>5</v>
      </c>
      <c r="AN2" s="8"/>
      <c r="AO2" s="11">
        <f t="shared" ref="AO2:AO16" ca="1" si="10">IF(V2="-",AL2*-1,AL2)</f>
        <v>0</v>
      </c>
      <c r="AP2" s="12">
        <f t="shared" ref="AP2:AP16" ca="1" si="11">AK2+AO2</f>
        <v>12</v>
      </c>
      <c r="AS2" s="5"/>
      <c r="AW2"/>
    </row>
    <row r="3" spans="1:49" x14ac:dyDescent="0.55000000000000004">
      <c r="A3" s="1" t="s">
        <v>0</v>
      </c>
      <c r="B3" s="1" t="s">
        <v>34</v>
      </c>
      <c r="C3" s="78" t="s">
        <v>229</v>
      </c>
      <c r="D3" s="43" t="str">
        <f t="shared" ca="1" si="0"/>
        <v>(+7)+(+9)</v>
      </c>
      <c r="E3" s="4" t="s">
        <v>13</v>
      </c>
      <c r="F3" t="s">
        <v>230</v>
      </c>
      <c r="G3" s="78" t="s">
        <v>229</v>
      </c>
      <c r="H3" s="11">
        <f t="shared" ca="1" si="1"/>
        <v>16</v>
      </c>
      <c r="I3" t="s">
        <v>230</v>
      </c>
      <c r="J3" s="51" t="s">
        <v>60</v>
      </c>
      <c r="K3" s="50" t="s">
        <v>285</v>
      </c>
      <c r="L3" s="50" t="str">
        <f t="shared" ref="L3:L16" ca="1" si="12">C3&amp;D3&amp;E3&amp;F3</f>
        <v>\\(\\quad (+7)+(+9)= \\)</v>
      </c>
      <c r="M3" s="50" t="str">
        <f t="shared" ref="M3:M16" ca="1" si="13">G3&amp;H3&amp;I3</f>
        <v>\\(\\quad 16 \\)</v>
      </c>
      <c r="N3" s="50" t="s">
        <v>62</v>
      </c>
      <c r="O3" s="89" t="str">
        <f t="shared" ca="1" si="2"/>
        <v>INSERT INTO math(tangen,question,answer,editor,date,count) VALUES('m5000','\\(\\quad (+7)+(+9)= \\)','\\(\\quad 16 \\)','harazono',NOW(),0);</v>
      </c>
      <c r="P3" s="45"/>
      <c r="R3" s="10" t="s">
        <v>15</v>
      </c>
      <c r="S3" t="str">
        <f t="shared" ca="1" si="3"/>
        <v>+</v>
      </c>
      <c r="T3">
        <f t="shared" ca="1" si="4"/>
        <v>7</v>
      </c>
      <c r="U3" t="s">
        <v>14</v>
      </c>
      <c r="V3" s="5" t="str">
        <f t="shared" ca="1" si="5"/>
        <v>+</v>
      </c>
      <c r="W3" t="s">
        <v>15</v>
      </c>
      <c r="X3" t="str">
        <f t="shared" ca="1" si="6"/>
        <v>+</v>
      </c>
      <c r="Y3">
        <f t="shared" ca="1" si="7"/>
        <v>9</v>
      </c>
      <c r="Z3" t="s">
        <v>14</v>
      </c>
      <c r="AK3" s="1">
        <f t="shared" ca="1" si="8"/>
        <v>7</v>
      </c>
      <c r="AL3" s="1">
        <f t="shared" ca="1" si="8"/>
        <v>9</v>
      </c>
      <c r="AM3">
        <f t="shared" ca="1" si="9"/>
        <v>0</v>
      </c>
      <c r="AN3" s="8"/>
      <c r="AO3" s="11">
        <f t="shared" ca="1" si="10"/>
        <v>9</v>
      </c>
      <c r="AP3" s="12">
        <f t="shared" ca="1" si="11"/>
        <v>16</v>
      </c>
      <c r="AS3" s="5"/>
      <c r="AW3"/>
    </row>
    <row r="4" spans="1:49" x14ac:dyDescent="0.55000000000000004">
      <c r="A4" s="1" t="s">
        <v>0</v>
      </c>
      <c r="B4" s="1" t="s">
        <v>34</v>
      </c>
      <c r="C4" s="78" t="s">
        <v>229</v>
      </c>
      <c r="D4" s="43" t="str">
        <f t="shared" ca="1" si="0"/>
        <v>(－15)+(+16)</v>
      </c>
      <c r="E4" s="4" t="s">
        <v>13</v>
      </c>
      <c r="F4" t="s">
        <v>230</v>
      </c>
      <c r="G4" s="78" t="s">
        <v>229</v>
      </c>
      <c r="H4" s="11">
        <f t="shared" ca="1" si="1"/>
        <v>1</v>
      </c>
      <c r="I4" t="s">
        <v>230</v>
      </c>
      <c r="J4" s="51" t="s">
        <v>60</v>
      </c>
      <c r="K4" s="50" t="s">
        <v>285</v>
      </c>
      <c r="L4" s="50" t="str">
        <f t="shared" ca="1" si="12"/>
        <v>\\(\\quad (－15)+(+16)= \\)</v>
      </c>
      <c r="M4" s="50" t="str">
        <f t="shared" ca="1" si="13"/>
        <v>\\(\\quad 1 \\)</v>
      </c>
      <c r="N4" s="50" t="s">
        <v>62</v>
      </c>
      <c r="O4" s="89" t="str">
        <f t="shared" ca="1" si="2"/>
        <v>INSERT INTO math(tangen,question,answer,editor,date,count) VALUES('m5000','\\(\\quad (－15)+(+16)= \\)','\\(\\quad 1 \\)','harazono',NOW(),0);</v>
      </c>
      <c r="P4" s="45"/>
      <c r="R4" s="10" t="s">
        <v>15</v>
      </c>
      <c r="S4" t="str">
        <f t="shared" ca="1" si="3"/>
        <v>－</v>
      </c>
      <c r="T4">
        <f t="shared" ca="1" si="4"/>
        <v>15</v>
      </c>
      <c r="U4" t="s">
        <v>14</v>
      </c>
      <c r="V4" s="5" t="str">
        <f t="shared" ca="1" si="5"/>
        <v>+</v>
      </c>
      <c r="W4" t="s">
        <v>15</v>
      </c>
      <c r="X4" t="str">
        <f t="shared" ca="1" si="6"/>
        <v>+</v>
      </c>
      <c r="Y4">
        <f t="shared" ca="1" si="7"/>
        <v>16</v>
      </c>
      <c r="Z4" t="s">
        <v>14</v>
      </c>
      <c r="AK4" s="1">
        <f t="shared" ca="1" si="8"/>
        <v>-15</v>
      </c>
      <c r="AL4" s="1">
        <f t="shared" ca="1" si="8"/>
        <v>16</v>
      </c>
      <c r="AM4">
        <f t="shared" ca="1" si="9"/>
        <v>2</v>
      </c>
      <c r="AN4" s="8"/>
      <c r="AO4" s="11">
        <f t="shared" ca="1" si="10"/>
        <v>16</v>
      </c>
      <c r="AP4" s="12">
        <f t="shared" ca="1" si="11"/>
        <v>1</v>
      </c>
      <c r="AS4" s="5"/>
      <c r="AW4"/>
    </row>
    <row r="5" spans="1:49" x14ac:dyDescent="0.55000000000000004">
      <c r="A5" s="1" t="s">
        <v>0</v>
      </c>
      <c r="B5" s="1" t="s">
        <v>34</v>
      </c>
      <c r="C5" s="78" t="s">
        <v>229</v>
      </c>
      <c r="D5" s="43" t="str">
        <f t="shared" ca="1" si="0"/>
        <v>(－1)－(－2)</v>
      </c>
      <c r="E5" s="4" t="s">
        <v>13</v>
      </c>
      <c r="F5" t="s">
        <v>230</v>
      </c>
      <c r="G5" s="78" t="s">
        <v>229</v>
      </c>
      <c r="H5" s="11">
        <f t="shared" ca="1" si="1"/>
        <v>-3</v>
      </c>
      <c r="I5" t="s">
        <v>230</v>
      </c>
      <c r="J5" s="51" t="s">
        <v>60</v>
      </c>
      <c r="K5" s="50" t="s">
        <v>285</v>
      </c>
      <c r="L5" s="50" t="str">
        <f t="shared" ca="1" si="12"/>
        <v>\\(\\quad (－1)－(－2)= \\)</v>
      </c>
      <c r="M5" s="50" t="str">
        <f t="shared" ca="1" si="13"/>
        <v>\\(\\quad -3 \\)</v>
      </c>
      <c r="N5" s="50" t="s">
        <v>62</v>
      </c>
      <c r="O5" s="89" t="str">
        <f t="shared" ca="1" si="2"/>
        <v>INSERT INTO math(tangen,question,answer,editor,date,count) VALUES('m5000','\\(\\quad (－1)－(－2)= \\)','\\(\\quad -3 \\)','harazono',NOW(),0);</v>
      </c>
      <c r="P5" s="45"/>
      <c r="R5" s="10" t="s">
        <v>15</v>
      </c>
      <c r="S5" t="str">
        <f t="shared" ca="1" si="3"/>
        <v>－</v>
      </c>
      <c r="T5">
        <f t="shared" ca="1" si="4"/>
        <v>1</v>
      </c>
      <c r="U5" t="s">
        <v>14</v>
      </c>
      <c r="V5" s="5" t="str">
        <f t="shared" ca="1" si="5"/>
        <v>－</v>
      </c>
      <c r="W5" t="s">
        <v>15</v>
      </c>
      <c r="X5" t="str">
        <f t="shared" ca="1" si="6"/>
        <v>－</v>
      </c>
      <c r="Y5">
        <f t="shared" ca="1" si="7"/>
        <v>2</v>
      </c>
      <c r="Z5" t="s">
        <v>14</v>
      </c>
      <c r="AK5" s="1">
        <f t="shared" ca="1" si="8"/>
        <v>-1</v>
      </c>
      <c r="AL5" s="1">
        <f t="shared" ca="1" si="8"/>
        <v>-2</v>
      </c>
      <c r="AM5">
        <f t="shared" ca="1" si="9"/>
        <v>5</v>
      </c>
      <c r="AN5" s="8"/>
      <c r="AO5" s="11">
        <f t="shared" ca="1" si="10"/>
        <v>-2</v>
      </c>
      <c r="AP5" s="12">
        <f t="shared" ca="1" si="11"/>
        <v>-3</v>
      </c>
      <c r="AS5" s="5"/>
      <c r="AW5"/>
    </row>
    <row r="6" spans="1:49" x14ac:dyDescent="0.55000000000000004">
      <c r="A6" s="1" t="s">
        <v>0</v>
      </c>
      <c r="B6" s="1" t="s">
        <v>34</v>
      </c>
      <c r="C6" s="78" t="s">
        <v>229</v>
      </c>
      <c r="D6" s="43" t="str">
        <f t="shared" ca="1" si="0"/>
        <v>(－6)+(+11)</v>
      </c>
      <c r="E6" s="4" t="s">
        <v>13</v>
      </c>
      <c r="F6" t="s">
        <v>230</v>
      </c>
      <c r="G6" s="78" t="s">
        <v>229</v>
      </c>
      <c r="H6" s="11">
        <f t="shared" ca="1" si="1"/>
        <v>5</v>
      </c>
      <c r="I6" t="s">
        <v>230</v>
      </c>
      <c r="J6" s="51" t="s">
        <v>60</v>
      </c>
      <c r="K6" s="50" t="s">
        <v>285</v>
      </c>
      <c r="L6" s="50" t="str">
        <f t="shared" ca="1" si="12"/>
        <v>\\(\\quad (－6)+(+11)= \\)</v>
      </c>
      <c r="M6" s="50" t="str">
        <f t="shared" ca="1" si="13"/>
        <v>\\(\\quad 5 \\)</v>
      </c>
      <c r="N6" s="50" t="s">
        <v>62</v>
      </c>
      <c r="O6" s="89" t="str">
        <f t="shared" ca="1" si="2"/>
        <v>INSERT INTO math(tangen,question,answer,editor,date,count) VALUES('m5000','\\(\\quad (－6)+(+11)= \\)','\\(\\quad 5 \\)','harazono',NOW(),0);</v>
      </c>
      <c r="P6" s="45"/>
      <c r="R6" s="10" t="s">
        <v>15</v>
      </c>
      <c r="S6" t="str">
        <f t="shared" ca="1" si="3"/>
        <v>－</v>
      </c>
      <c r="T6">
        <f t="shared" ca="1" si="4"/>
        <v>6</v>
      </c>
      <c r="U6" t="s">
        <v>14</v>
      </c>
      <c r="V6" s="5" t="str">
        <f t="shared" ca="1" si="5"/>
        <v>+</v>
      </c>
      <c r="W6" t="s">
        <v>15</v>
      </c>
      <c r="X6" t="str">
        <f t="shared" ca="1" si="6"/>
        <v>+</v>
      </c>
      <c r="Y6">
        <f t="shared" ca="1" si="7"/>
        <v>11</v>
      </c>
      <c r="Z6" t="s">
        <v>14</v>
      </c>
      <c r="AK6" s="1">
        <f t="shared" ca="1" si="8"/>
        <v>-6</v>
      </c>
      <c r="AL6" s="1">
        <f t="shared" ca="1" si="8"/>
        <v>11</v>
      </c>
      <c r="AM6">
        <f t="shared" ca="1" si="9"/>
        <v>3</v>
      </c>
      <c r="AN6" s="8"/>
      <c r="AO6" s="11">
        <f t="shared" ca="1" si="10"/>
        <v>11</v>
      </c>
      <c r="AP6" s="12">
        <f t="shared" ca="1" si="11"/>
        <v>5</v>
      </c>
      <c r="AS6" s="5"/>
      <c r="AW6"/>
    </row>
    <row r="7" spans="1:49" x14ac:dyDescent="0.55000000000000004">
      <c r="A7" s="1" t="s">
        <v>0</v>
      </c>
      <c r="B7" s="1" t="s">
        <v>34</v>
      </c>
      <c r="C7" s="78" t="s">
        <v>229</v>
      </c>
      <c r="D7" s="43" t="str">
        <f t="shared" ca="1" si="0"/>
        <v>(+1)+(－20)</v>
      </c>
      <c r="E7" s="4" t="s">
        <v>13</v>
      </c>
      <c r="F7" t="s">
        <v>230</v>
      </c>
      <c r="G7" s="78" t="s">
        <v>229</v>
      </c>
      <c r="H7" s="11">
        <f t="shared" ca="1" si="1"/>
        <v>-19</v>
      </c>
      <c r="I7" t="s">
        <v>230</v>
      </c>
      <c r="J7" s="51" t="s">
        <v>60</v>
      </c>
      <c r="K7" s="50" t="s">
        <v>285</v>
      </c>
      <c r="L7" s="50" t="str">
        <f t="shared" ca="1" si="12"/>
        <v>\\(\\quad (+1)+(－20)= \\)</v>
      </c>
      <c r="M7" s="50" t="str">
        <f t="shared" ca="1" si="13"/>
        <v>\\(\\quad -19 \\)</v>
      </c>
      <c r="N7" s="50" t="s">
        <v>62</v>
      </c>
      <c r="O7" s="89" t="str">
        <f t="shared" ca="1" si="2"/>
        <v>INSERT INTO math(tangen,question,answer,editor,date,count) VALUES('m5000','\\(\\quad (+1)+(－20)= \\)','\\(\\quad -19 \\)','harazono',NOW(),0);</v>
      </c>
      <c r="P7" s="45"/>
      <c r="R7" s="10" t="s">
        <v>15</v>
      </c>
      <c r="S7" t="str">
        <f t="shared" ca="1" si="3"/>
        <v>+</v>
      </c>
      <c r="T7">
        <f t="shared" ca="1" si="4"/>
        <v>1</v>
      </c>
      <c r="U7" t="s">
        <v>14</v>
      </c>
      <c r="V7" s="5" t="str">
        <f t="shared" ca="1" si="5"/>
        <v>+</v>
      </c>
      <c r="W7" t="s">
        <v>15</v>
      </c>
      <c r="X7" t="str">
        <f t="shared" ca="1" si="6"/>
        <v>－</v>
      </c>
      <c r="Y7">
        <f t="shared" ca="1" si="7"/>
        <v>20</v>
      </c>
      <c r="Z7" t="s">
        <v>14</v>
      </c>
      <c r="AK7" s="1">
        <f t="shared" ca="1" si="8"/>
        <v>1</v>
      </c>
      <c r="AL7" s="1">
        <f t="shared" ca="1" si="8"/>
        <v>-20</v>
      </c>
      <c r="AM7">
        <f t="shared" ca="1" si="9"/>
        <v>1</v>
      </c>
      <c r="AN7" s="8"/>
      <c r="AO7" s="11">
        <f t="shared" ca="1" si="10"/>
        <v>-20</v>
      </c>
      <c r="AP7" s="12">
        <f t="shared" ca="1" si="11"/>
        <v>-19</v>
      </c>
      <c r="AS7" s="5"/>
      <c r="AW7"/>
    </row>
    <row r="8" spans="1:49" x14ac:dyDescent="0.55000000000000004">
      <c r="A8" s="1" t="s">
        <v>0</v>
      </c>
      <c r="B8" s="1" t="s">
        <v>34</v>
      </c>
      <c r="C8" s="78" t="s">
        <v>229</v>
      </c>
      <c r="D8" s="43" t="str">
        <f t="shared" ca="1" si="0"/>
        <v>(－9)+(－10)</v>
      </c>
      <c r="E8" s="4" t="s">
        <v>13</v>
      </c>
      <c r="F8" t="s">
        <v>230</v>
      </c>
      <c r="G8" s="78" t="s">
        <v>229</v>
      </c>
      <c r="H8" s="11">
        <f t="shared" ca="1" si="1"/>
        <v>-19</v>
      </c>
      <c r="I8" t="s">
        <v>230</v>
      </c>
      <c r="J8" s="51" t="s">
        <v>60</v>
      </c>
      <c r="K8" s="50" t="s">
        <v>285</v>
      </c>
      <c r="L8" s="50" t="str">
        <f t="shared" ca="1" si="12"/>
        <v>\\(\\quad (－9)+(－10)= \\)</v>
      </c>
      <c r="M8" s="50" t="str">
        <f t="shared" ca="1" si="13"/>
        <v>\\(\\quad -19 \\)</v>
      </c>
      <c r="N8" s="50" t="s">
        <v>62</v>
      </c>
      <c r="O8" s="89" t="str">
        <f t="shared" ca="1" si="2"/>
        <v>INSERT INTO math(tangen,question,answer,editor,date,count) VALUES('m5000','\\(\\quad (－9)+(－10)= \\)','\\(\\quad -19 \\)','harazono',NOW(),0);</v>
      </c>
      <c r="P8" s="45"/>
      <c r="R8" s="10" t="s">
        <v>15</v>
      </c>
      <c r="S8" t="str">
        <f t="shared" ca="1" si="3"/>
        <v>－</v>
      </c>
      <c r="T8">
        <f t="shared" ca="1" si="4"/>
        <v>9</v>
      </c>
      <c r="U8" t="s">
        <v>14</v>
      </c>
      <c r="V8" s="5" t="str">
        <f t="shared" ca="1" si="5"/>
        <v>+</v>
      </c>
      <c r="W8" t="s">
        <v>15</v>
      </c>
      <c r="X8" t="str">
        <f t="shared" ca="1" si="6"/>
        <v>－</v>
      </c>
      <c r="Y8">
        <f t="shared" ca="1" si="7"/>
        <v>10</v>
      </c>
      <c r="Z8" t="s">
        <v>14</v>
      </c>
      <c r="AK8" s="1">
        <f t="shared" ca="1" si="8"/>
        <v>-9</v>
      </c>
      <c r="AL8" s="1">
        <f t="shared" ca="1" si="8"/>
        <v>-10</v>
      </c>
      <c r="AM8">
        <f t="shared" ca="1" si="9"/>
        <v>0</v>
      </c>
      <c r="AN8" s="8"/>
      <c r="AO8" s="11">
        <f t="shared" ca="1" si="10"/>
        <v>-10</v>
      </c>
      <c r="AP8" s="12">
        <f t="shared" ca="1" si="11"/>
        <v>-19</v>
      </c>
      <c r="AS8" s="5"/>
      <c r="AW8"/>
    </row>
    <row r="9" spans="1:49" x14ac:dyDescent="0.55000000000000004">
      <c r="A9" s="1" t="s">
        <v>0</v>
      </c>
      <c r="B9" s="1" t="s">
        <v>34</v>
      </c>
      <c r="C9" s="78" t="s">
        <v>229</v>
      </c>
      <c r="D9" s="43" t="str">
        <f t="shared" ca="1" si="0"/>
        <v>(－14)+(+15)</v>
      </c>
      <c r="E9" s="4" t="s">
        <v>13</v>
      </c>
      <c r="F9" t="s">
        <v>230</v>
      </c>
      <c r="G9" s="78" t="s">
        <v>229</v>
      </c>
      <c r="H9" s="11">
        <f t="shared" ca="1" si="1"/>
        <v>1</v>
      </c>
      <c r="I9" t="s">
        <v>230</v>
      </c>
      <c r="J9" s="51" t="s">
        <v>60</v>
      </c>
      <c r="K9" s="50" t="s">
        <v>285</v>
      </c>
      <c r="L9" s="50" t="str">
        <f t="shared" ca="1" si="12"/>
        <v>\\(\\quad (－14)+(+15)= \\)</v>
      </c>
      <c r="M9" s="50" t="str">
        <f t="shared" ca="1" si="13"/>
        <v>\\(\\quad 1 \\)</v>
      </c>
      <c r="N9" s="50" t="s">
        <v>62</v>
      </c>
      <c r="O9" s="89" t="str">
        <f t="shared" ca="1" si="2"/>
        <v>INSERT INTO math(tangen,question,answer,editor,date,count) VALUES('m5000','\\(\\quad (－14)+(+15)= \\)','\\(\\quad 1 \\)','harazono',NOW(),0);</v>
      </c>
      <c r="P9" s="45"/>
      <c r="R9" s="10" t="s">
        <v>15</v>
      </c>
      <c r="S9" t="str">
        <f t="shared" ca="1" si="3"/>
        <v>－</v>
      </c>
      <c r="T9">
        <f t="shared" ca="1" si="4"/>
        <v>14</v>
      </c>
      <c r="U9" t="s">
        <v>14</v>
      </c>
      <c r="V9" s="5" t="str">
        <f t="shared" ca="1" si="5"/>
        <v>+</v>
      </c>
      <c r="W9" t="s">
        <v>15</v>
      </c>
      <c r="X9" t="str">
        <f t="shared" ca="1" si="6"/>
        <v>+</v>
      </c>
      <c r="Y9">
        <f t="shared" ca="1" si="7"/>
        <v>15</v>
      </c>
      <c r="Z9" t="s">
        <v>14</v>
      </c>
      <c r="AK9" s="1">
        <f t="shared" ca="1" si="8"/>
        <v>-14</v>
      </c>
      <c r="AL9" s="1">
        <f t="shared" ca="1" si="8"/>
        <v>15</v>
      </c>
      <c r="AM9">
        <f t="shared" ca="1" si="9"/>
        <v>4</v>
      </c>
      <c r="AN9" s="8"/>
      <c r="AO9" s="11">
        <f t="shared" ca="1" si="10"/>
        <v>15</v>
      </c>
      <c r="AP9" s="12">
        <f t="shared" ca="1" si="11"/>
        <v>1</v>
      </c>
      <c r="AS9" s="5"/>
      <c r="AW9"/>
    </row>
    <row r="10" spans="1:49" x14ac:dyDescent="0.55000000000000004">
      <c r="A10" s="1" t="s">
        <v>0</v>
      </c>
      <c r="B10" s="1" t="s">
        <v>34</v>
      </c>
      <c r="C10" s="78" t="s">
        <v>229</v>
      </c>
      <c r="D10" s="43" t="str">
        <f t="shared" ca="1" si="0"/>
        <v>(+20)+(+4)</v>
      </c>
      <c r="E10" s="4" t="s">
        <v>13</v>
      </c>
      <c r="F10" t="s">
        <v>230</v>
      </c>
      <c r="G10" s="78" t="s">
        <v>229</v>
      </c>
      <c r="H10" s="11">
        <f t="shared" ca="1" si="1"/>
        <v>24</v>
      </c>
      <c r="I10" t="s">
        <v>230</v>
      </c>
      <c r="J10" s="51" t="s">
        <v>60</v>
      </c>
      <c r="K10" s="50" t="s">
        <v>285</v>
      </c>
      <c r="L10" s="50" t="str">
        <f t="shared" ca="1" si="12"/>
        <v>\\(\\quad (+20)+(+4)= \\)</v>
      </c>
      <c r="M10" s="50" t="str">
        <f t="shared" ca="1" si="13"/>
        <v>\\(\\quad 24 \\)</v>
      </c>
      <c r="N10" s="50" t="s">
        <v>62</v>
      </c>
      <c r="O10" s="89" t="str">
        <f t="shared" ca="1" si="2"/>
        <v>INSERT INTO math(tangen,question,answer,editor,date,count) VALUES('m5000','\\(\\quad (+20)+(+4)= \\)','\\(\\quad 24 \\)','harazono',NOW(),0);</v>
      </c>
      <c r="P10" s="45"/>
      <c r="R10" s="10" t="s">
        <v>15</v>
      </c>
      <c r="S10" t="str">
        <f t="shared" ca="1" si="3"/>
        <v>+</v>
      </c>
      <c r="T10">
        <f t="shared" ca="1" si="4"/>
        <v>20</v>
      </c>
      <c r="U10" t="s">
        <v>14</v>
      </c>
      <c r="V10" s="5" t="str">
        <f t="shared" ca="1" si="5"/>
        <v>+</v>
      </c>
      <c r="W10" t="s">
        <v>15</v>
      </c>
      <c r="X10" t="str">
        <f t="shared" ca="1" si="6"/>
        <v>+</v>
      </c>
      <c r="Y10">
        <f t="shared" ca="1" si="7"/>
        <v>4</v>
      </c>
      <c r="Z10" t="s">
        <v>14</v>
      </c>
      <c r="AK10" s="1">
        <f t="shared" ref="AK10:AL63" ca="1" si="14">RANDBETWEEN(-20,20)</f>
        <v>20</v>
      </c>
      <c r="AL10" s="1">
        <f t="shared" ca="1" si="14"/>
        <v>4</v>
      </c>
      <c r="AM10">
        <f t="shared" ca="1" si="9"/>
        <v>4</v>
      </c>
      <c r="AN10" s="8"/>
      <c r="AO10" s="11">
        <f t="shared" ca="1" si="10"/>
        <v>4</v>
      </c>
      <c r="AP10" s="12">
        <f t="shared" ca="1" si="11"/>
        <v>24</v>
      </c>
      <c r="AS10" s="5"/>
      <c r="AW10"/>
    </row>
    <row r="11" spans="1:49" x14ac:dyDescent="0.55000000000000004">
      <c r="A11" s="1" t="s">
        <v>0</v>
      </c>
      <c r="B11" s="1" t="s">
        <v>34</v>
      </c>
      <c r="C11" s="78" t="s">
        <v>229</v>
      </c>
      <c r="D11" s="43" t="str">
        <f t="shared" ca="1" si="0"/>
        <v>(－10)+(+19)</v>
      </c>
      <c r="E11" s="4" t="s">
        <v>13</v>
      </c>
      <c r="F11" t="s">
        <v>230</v>
      </c>
      <c r="G11" s="78" t="s">
        <v>229</v>
      </c>
      <c r="H11" s="11">
        <f t="shared" ca="1" si="1"/>
        <v>9</v>
      </c>
      <c r="I11" t="s">
        <v>230</v>
      </c>
      <c r="J11" s="51" t="s">
        <v>60</v>
      </c>
      <c r="K11" s="50" t="s">
        <v>285</v>
      </c>
      <c r="L11" s="50" t="str">
        <f t="shared" ca="1" si="12"/>
        <v>\\(\\quad (－10)+(+19)= \\)</v>
      </c>
      <c r="M11" s="50" t="str">
        <f t="shared" ca="1" si="13"/>
        <v>\\(\\quad 9 \\)</v>
      </c>
      <c r="N11" s="50" t="s">
        <v>62</v>
      </c>
      <c r="O11" s="89" t="str">
        <f t="shared" ca="1" si="2"/>
        <v>INSERT INTO math(tangen,question,answer,editor,date,count) VALUES('m5000','\\(\\quad (－10)+(+19)= \\)','\\(\\quad 9 \\)','harazono',NOW(),0);</v>
      </c>
      <c r="P11" s="45"/>
      <c r="R11" s="10" t="s">
        <v>15</v>
      </c>
      <c r="S11" t="str">
        <f t="shared" ca="1" si="3"/>
        <v>－</v>
      </c>
      <c r="T11">
        <f t="shared" ca="1" si="4"/>
        <v>10</v>
      </c>
      <c r="U11" t="s">
        <v>14</v>
      </c>
      <c r="V11" s="5" t="str">
        <f t="shared" ca="1" si="5"/>
        <v>+</v>
      </c>
      <c r="W11" t="s">
        <v>15</v>
      </c>
      <c r="X11" t="str">
        <f t="shared" ca="1" si="6"/>
        <v>+</v>
      </c>
      <c r="Y11">
        <f t="shared" ca="1" si="7"/>
        <v>19</v>
      </c>
      <c r="Z11" t="s">
        <v>14</v>
      </c>
      <c r="AK11" s="1">
        <f t="shared" ca="1" si="14"/>
        <v>-10</v>
      </c>
      <c r="AL11" s="1">
        <f t="shared" ca="1" si="14"/>
        <v>19</v>
      </c>
      <c r="AM11">
        <f t="shared" ca="1" si="9"/>
        <v>3</v>
      </c>
      <c r="AN11" s="8"/>
      <c r="AO11" s="11">
        <f t="shared" ca="1" si="10"/>
        <v>19</v>
      </c>
      <c r="AP11" s="12">
        <f t="shared" ca="1" si="11"/>
        <v>9</v>
      </c>
      <c r="AS11" s="5"/>
      <c r="AW11"/>
    </row>
    <row r="12" spans="1:49" x14ac:dyDescent="0.55000000000000004">
      <c r="A12" s="1" t="s">
        <v>0</v>
      </c>
      <c r="B12" s="1" t="s">
        <v>34</v>
      </c>
      <c r="C12" s="78" t="s">
        <v>229</v>
      </c>
      <c r="D12" s="43" t="str">
        <f t="shared" ca="1" si="0"/>
        <v>(+19)－(+20)</v>
      </c>
      <c r="E12" s="4" t="s">
        <v>13</v>
      </c>
      <c r="F12" t="s">
        <v>230</v>
      </c>
      <c r="G12" s="78" t="s">
        <v>229</v>
      </c>
      <c r="H12" s="11">
        <f t="shared" ca="1" si="1"/>
        <v>39</v>
      </c>
      <c r="I12" t="s">
        <v>230</v>
      </c>
      <c r="J12" s="51" t="s">
        <v>60</v>
      </c>
      <c r="K12" s="50" t="s">
        <v>285</v>
      </c>
      <c r="L12" s="50" t="str">
        <f t="shared" ca="1" si="12"/>
        <v>\\(\\quad (+19)－(+20)= \\)</v>
      </c>
      <c r="M12" s="50" t="str">
        <f t="shared" ca="1" si="13"/>
        <v>\\(\\quad 39 \\)</v>
      </c>
      <c r="N12" s="50" t="s">
        <v>62</v>
      </c>
      <c r="O12" s="89" t="str">
        <f t="shared" ca="1" si="2"/>
        <v>INSERT INTO math(tangen,question,answer,editor,date,count) VALUES('m5000','\\(\\quad (+19)－(+20)= \\)','\\(\\quad 39 \\)','harazono',NOW(),0);</v>
      </c>
      <c r="P12" s="45"/>
      <c r="R12" s="10" t="s">
        <v>15</v>
      </c>
      <c r="S12" t="str">
        <f t="shared" ca="1" si="3"/>
        <v>+</v>
      </c>
      <c r="T12">
        <f t="shared" ca="1" si="4"/>
        <v>19</v>
      </c>
      <c r="U12" t="s">
        <v>14</v>
      </c>
      <c r="V12" s="5" t="str">
        <f t="shared" ca="1" si="5"/>
        <v>－</v>
      </c>
      <c r="W12" t="s">
        <v>15</v>
      </c>
      <c r="X12" t="str">
        <f t="shared" ca="1" si="6"/>
        <v>+</v>
      </c>
      <c r="Y12">
        <f t="shared" ca="1" si="7"/>
        <v>20</v>
      </c>
      <c r="Z12" t="s">
        <v>14</v>
      </c>
      <c r="AK12" s="1">
        <f t="shared" ca="1" si="14"/>
        <v>19</v>
      </c>
      <c r="AL12" s="1">
        <f t="shared" ca="1" si="14"/>
        <v>20</v>
      </c>
      <c r="AM12">
        <f t="shared" ca="1" si="9"/>
        <v>7</v>
      </c>
      <c r="AN12" s="8"/>
      <c r="AO12" s="11">
        <f t="shared" ca="1" si="10"/>
        <v>20</v>
      </c>
      <c r="AP12" s="12">
        <f t="shared" ca="1" si="11"/>
        <v>39</v>
      </c>
      <c r="AS12" s="5"/>
      <c r="AW12"/>
    </row>
    <row r="13" spans="1:49" x14ac:dyDescent="0.55000000000000004">
      <c r="A13" s="1" t="s">
        <v>0</v>
      </c>
      <c r="B13" s="1" t="s">
        <v>34</v>
      </c>
      <c r="C13" s="78" t="s">
        <v>229</v>
      </c>
      <c r="D13" s="43" t="str">
        <f t="shared" ca="1" si="0"/>
        <v>(－12)+(+5)</v>
      </c>
      <c r="E13" s="4" t="s">
        <v>13</v>
      </c>
      <c r="F13" t="s">
        <v>230</v>
      </c>
      <c r="G13" s="78" t="s">
        <v>229</v>
      </c>
      <c r="H13" s="11">
        <f t="shared" ca="1" si="1"/>
        <v>-7</v>
      </c>
      <c r="I13" t="s">
        <v>230</v>
      </c>
      <c r="J13" s="51" t="s">
        <v>60</v>
      </c>
      <c r="K13" s="50" t="s">
        <v>285</v>
      </c>
      <c r="L13" s="50" t="str">
        <f t="shared" ca="1" si="12"/>
        <v>\\(\\quad (－12)+(+5)= \\)</v>
      </c>
      <c r="M13" s="50" t="str">
        <f t="shared" ca="1" si="13"/>
        <v>\\(\\quad -7 \\)</v>
      </c>
      <c r="N13" s="50" t="s">
        <v>62</v>
      </c>
      <c r="O13" s="89" t="str">
        <f t="shared" ca="1" si="2"/>
        <v>INSERT INTO math(tangen,question,answer,editor,date,count) VALUES('m5000','\\(\\quad (－12)+(+5)= \\)','\\(\\quad -7 \\)','harazono',NOW(),0);</v>
      </c>
      <c r="P13" s="45"/>
      <c r="R13" s="10" t="s">
        <v>15</v>
      </c>
      <c r="S13" t="str">
        <f t="shared" ca="1" si="3"/>
        <v>－</v>
      </c>
      <c r="T13">
        <f t="shared" ca="1" si="4"/>
        <v>12</v>
      </c>
      <c r="U13" t="s">
        <v>14</v>
      </c>
      <c r="V13" s="5" t="str">
        <f t="shared" ca="1" si="5"/>
        <v>+</v>
      </c>
      <c r="W13" t="s">
        <v>15</v>
      </c>
      <c r="X13" t="str">
        <f t="shared" ca="1" si="6"/>
        <v>+</v>
      </c>
      <c r="Y13">
        <f t="shared" ca="1" si="7"/>
        <v>5</v>
      </c>
      <c r="Z13" t="s">
        <v>14</v>
      </c>
      <c r="AK13" s="1">
        <f t="shared" ca="1" si="14"/>
        <v>-12</v>
      </c>
      <c r="AL13" s="1">
        <f t="shared" ca="1" si="14"/>
        <v>5</v>
      </c>
      <c r="AM13">
        <f t="shared" ca="1" si="9"/>
        <v>0</v>
      </c>
      <c r="AN13" s="8"/>
      <c r="AO13" s="11">
        <f t="shared" ca="1" si="10"/>
        <v>5</v>
      </c>
      <c r="AP13" s="12">
        <f t="shared" ca="1" si="11"/>
        <v>-7</v>
      </c>
      <c r="AS13" s="5"/>
      <c r="AW13"/>
    </row>
    <row r="14" spans="1:49" x14ac:dyDescent="0.55000000000000004">
      <c r="A14" s="1" t="s">
        <v>0</v>
      </c>
      <c r="B14" s="1" t="s">
        <v>34</v>
      </c>
      <c r="C14" s="78" t="s">
        <v>229</v>
      </c>
      <c r="D14" s="43" t="str">
        <f t="shared" ca="1" si="0"/>
        <v>(－13)－(－19)</v>
      </c>
      <c r="E14" s="4" t="s">
        <v>13</v>
      </c>
      <c r="F14" t="s">
        <v>230</v>
      </c>
      <c r="G14" s="78" t="s">
        <v>229</v>
      </c>
      <c r="H14" s="11">
        <f t="shared" ca="1" si="1"/>
        <v>-32</v>
      </c>
      <c r="I14" t="s">
        <v>230</v>
      </c>
      <c r="J14" s="51" t="s">
        <v>60</v>
      </c>
      <c r="K14" s="50" t="s">
        <v>285</v>
      </c>
      <c r="L14" s="50" t="str">
        <f t="shared" ca="1" si="12"/>
        <v>\\(\\quad (－13)－(－19)= \\)</v>
      </c>
      <c r="M14" s="50" t="str">
        <f t="shared" ca="1" si="13"/>
        <v>\\(\\quad -32 \\)</v>
      </c>
      <c r="N14" s="50" t="s">
        <v>62</v>
      </c>
      <c r="O14" s="89" t="str">
        <f t="shared" ca="1" si="2"/>
        <v>INSERT INTO math(tangen,question,answer,editor,date,count) VALUES('m5000','\\(\\quad (－13)－(－19)= \\)','\\(\\quad -32 \\)','harazono',NOW(),0);</v>
      </c>
      <c r="P14" s="45"/>
      <c r="R14" s="10" t="s">
        <v>15</v>
      </c>
      <c r="S14" t="str">
        <f t="shared" ca="1" si="3"/>
        <v>－</v>
      </c>
      <c r="T14">
        <f t="shared" ca="1" si="4"/>
        <v>13</v>
      </c>
      <c r="U14" t="s">
        <v>14</v>
      </c>
      <c r="V14" s="5" t="str">
        <f t="shared" ca="1" si="5"/>
        <v>－</v>
      </c>
      <c r="W14" t="s">
        <v>15</v>
      </c>
      <c r="X14" t="str">
        <f t="shared" ca="1" si="6"/>
        <v>－</v>
      </c>
      <c r="Y14">
        <f t="shared" ca="1" si="7"/>
        <v>19</v>
      </c>
      <c r="Z14" t="s">
        <v>14</v>
      </c>
      <c r="AK14" s="1">
        <f t="shared" ca="1" si="14"/>
        <v>-13</v>
      </c>
      <c r="AL14" s="1">
        <f t="shared" ca="1" si="14"/>
        <v>-19</v>
      </c>
      <c r="AM14">
        <f t="shared" ca="1" si="9"/>
        <v>8</v>
      </c>
      <c r="AN14" s="8"/>
      <c r="AO14" s="11">
        <f t="shared" ca="1" si="10"/>
        <v>-19</v>
      </c>
      <c r="AP14" s="12">
        <f t="shared" ca="1" si="11"/>
        <v>-32</v>
      </c>
      <c r="AS14" s="5"/>
      <c r="AW14"/>
    </row>
    <row r="15" spans="1:49" x14ac:dyDescent="0.55000000000000004">
      <c r="A15" s="1" t="s">
        <v>0</v>
      </c>
      <c r="B15" s="1" t="s">
        <v>34</v>
      </c>
      <c r="C15" s="78" t="s">
        <v>229</v>
      </c>
      <c r="D15" s="43" t="str">
        <f t="shared" ca="1" si="0"/>
        <v>(－10)+(－16)</v>
      </c>
      <c r="E15" s="4" t="s">
        <v>13</v>
      </c>
      <c r="F15" t="s">
        <v>230</v>
      </c>
      <c r="G15" s="78" t="s">
        <v>229</v>
      </c>
      <c r="H15" s="11">
        <f t="shared" ca="1" si="1"/>
        <v>-26</v>
      </c>
      <c r="I15" t="s">
        <v>230</v>
      </c>
      <c r="J15" s="51" t="s">
        <v>60</v>
      </c>
      <c r="K15" s="50" t="s">
        <v>285</v>
      </c>
      <c r="L15" s="50" t="str">
        <f t="shared" ca="1" si="12"/>
        <v>\\(\\quad (－10)+(－16)= \\)</v>
      </c>
      <c r="M15" s="50" t="str">
        <f t="shared" ca="1" si="13"/>
        <v>\\(\\quad -26 \\)</v>
      </c>
      <c r="N15" s="50" t="s">
        <v>62</v>
      </c>
      <c r="O15" s="89" t="str">
        <f t="shared" ca="1" si="2"/>
        <v>INSERT INTO math(tangen,question,answer,editor,date,count) VALUES('m5000','\\(\\quad (－10)+(－16)= \\)','\\(\\quad -26 \\)','harazono',NOW(),0);</v>
      </c>
      <c r="P15" s="45"/>
      <c r="R15" s="10" t="s">
        <v>15</v>
      </c>
      <c r="S15" t="str">
        <f t="shared" ca="1" si="3"/>
        <v>－</v>
      </c>
      <c r="T15">
        <f t="shared" ca="1" si="4"/>
        <v>10</v>
      </c>
      <c r="U15" t="s">
        <v>14</v>
      </c>
      <c r="V15" s="5" t="str">
        <f t="shared" ca="1" si="5"/>
        <v>+</v>
      </c>
      <c r="W15" t="s">
        <v>15</v>
      </c>
      <c r="X15" t="str">
        <f t="shared" ca="1" si="6"/>
        <v>－</v>
      </c>
      <c r="Y15">
        <f t="shared" ca="1" si="7"/>
        <v>16</v>
      </c>
      <c r="Z15" t="s">
        <v>14</v>
      </c>
      <c r="AK15" s="1">
        <f t="shared" ca="1" si="14"/>
        <v>-10</v>
      </c>
      <c r="AL15" s="1">
        <f t="shared" ca="1" si="14"/>
        <v>-16</v>
      </c>
      <c r="AM15">
        <f t="shared" ca="1" si="9"/>
        <v>2</v>
      </c>
      <c r="AN15" s="8"/>
      <c r="AO15" s="11">
        <f t="shared" ca="1" si="10"/>
        <v>-16</v>
      </c>
      <c r="AP15" s="12">
        <f t="shared" ca="1" si="11"/>
        <v>-26</v>
      </c>
      <c r="AS15" s="5"/>
      <c r="AW15"/>
    </row>
    <row r="16" spans="1:49" x14ac:dyDescent="0.55000000000000004">
      <c r="A16" s="1" t="s">
        <v>0</v>
      </c>
      <c r="B16" s="1" t="s">
        <v>34</v>
      </c>
      <c r="C16" s="78" t="s">
        <v>229</v>
      </c>
      <c r="D16" s="43" t="str">
        <f t="shared" ca="1" si="0"/>
        <v>(－11)－(+17)</v>
      </c>
      <c r="E16" s="4" t="s">
        <v>13</v>
      </c>
      <c r="F16" t="s">
        <v>230</v>
      </c>
      <c r="G16" s="78" t="s">
        <v>229</v>
      </c>
      <c r="H16" s="11">
        <f t="shared" ca="1" si="1"/>
        <v>6</v>
      </c>
      <c r="I16" t="s">
        <v>230</v>
      </c>
      <c r="J16" s="51" t="s">
        <v>60</v>
      </c>
      <c r="K16" s="50" t="s">
        <v>285</v>
      </c>
      <c r="L16" s="50" t="str">
        <f t="shared" ca="1" si="12"/>
        <v>\\(\\quad (－11)－(+17)= \\)</v>
      </c>
      <c r="M16" s="50" t="str">
        <f t="shared" ca="1" si="13"/>
        <v>\\(\\quad 6 \\)</v>
      </c>
      <c r="N16" s="50" t="s">
        <v>62</v>
      </c>
      <c r="O16" s="89" t="str">
        <f t="shared" ca="1" si="2"/>
        <v>INSERT INTO math(tangen,question,answer,editor,date,count) VALUES('m5000','\\(\\quad (－11)－(+17)= \\)','\\(\\quad 6 \\)','harazono',NOW(),0);</v>
      </c>
      <c r="P16" s="45"/>
      <c r="R16" s="10" t="s">
        <v>15</v>
      </c>
      <c r="S16" t="str">
        <f t="shared" ca="1" si="3"/>
        <v>－</v>
      </c>
      <c r="T16">
        <f t="shared" ca="1" si="4"/>
        <v>11</v>
      </c>
      <c r="U16" t="s">
        <v>14</v>
      </c>
      <c r="V16" s="5" t="str">
        <f t="shared" ca="1" si="5"/>
        <v>－</v>
      </c>
      <c r="W16" t="s">
        <v>15</v>
      </c>
      <c r="X16" t="str">
        <f t="shared" ca="1" si="6"/>
        <v>+</v>
      </c>
      <c r="Y16">
        <f t="shared" ca="1" si="7"/>
        <v>17</v>
      </c>
      <c r="Z16" t="s">
        <v>14</v>
      </c>
      <c r="AK16" s="1">
        <f t="shared" ca="1" si="14"/>
        <v>-11</v>
      </c>
      <c r="AL16" s="1">
        <f t="shared" ca="1" si="14"/>
        <v>17</v>
      </c>
      <c r="AM16">
        <f t="shared" ca="1" si="9"/>
        <v>9</v>
      </c>
      <c r="AN16" s="8"/>
      <c r="AO16" s="11">
        <f t="shared" ca="1" si="10"/>
        <v>17</v>
      </c>
      <c r="AP16" s="12">
        <f t="shared" ca="1" si="11"/>
        <v>6</v>
      </c>
      <c r="AS16" s="5"/>
      <c r="AW16"/>
    </row>
    <row r="17" spans="1:49" x14ac:dyDescent="0.55000000000000004">
      <c r="A17" s="1" t="s">
        <v>0</v>
      </c>
      <c r="B17" s="1" t="s">
        <v>34</v>
      </c>
      <c r="C17" s="78" t="s">
        <v>229</v>
      </c>
      <c r="D17" s="43" t="str">
        <f t="shared" ca="1" si="0"/>
        <v>(－14)+(－12)</v>
      </c>
      <c r="E17" s="4" t="s">
        <v>13</v>
      </c>
      <c r="F17" t="s">
        <v>230</v>
      </c>
      <c r="G17" s="78" t="s">
        <v>229</v>
      </c>
      <c r="H17" s="11">
        <f t="shared" ca="1" si="1"/>
        <v>-26</v>
      </c>
      <c r="I17" t="s">
        <v>230</v>
      </c>
      <c r="J17" s="51" t="s">
        <v>60</v>
      </c>
      <c r="K17" s="50" t="s">
        <v>285</v>
      </c>
      <c r="L17" s="50" t="str">
        <f t="shared" ref="L17:L29" ca="1" si="15">C17&amp;D17&amp;E17&amp;F17</f>
        <v>\\(\\quad (－14)+(－12)= \\)</v>
      </c>
      <c r="M17" s="50" t="str">
        <f t="shared" ref="M17:M29" ca="1" si="16">G17&amp;H17&amp;I17</f>
        <v>\\(\\quad -26 \\)</v>
      </c>
      <c r="N17" s="50" t="s">
        <v>62</v>
      </c>
      <c r="O17" s="89" t="str">
        <f t="shared" ca="1" si="2"/>
        <v>INSERT INTO math(tangen,question,answer,editor,date,count) VALUES('m5000','\\(\\quad (－14)+(－12)= \\)','\\(\\quad -26 \\)','harazono',NOW(),0);</v>
      </c>
      <c r="P17" s="45"/>
      <c r="R17" s="10" t="s">
        <v>15</v>
      </c>
      <c r="S17" t="str">
        <f t="shared" ca="1" si="3"/>
        <v>－</v>
      </c>
      <c r="T17">
        <f t="shared" ref="T17:T29" ca="1" si="17">ABS(AK17)</f>
        <v>14</v>
      </c>
      <c r="U17" t="s">
        <v>14</v>
      </c>
      <c r="V17" s="5" t="str">
        <f t="shared" ca="1" si="5"/>
        <v>+</v>
      </c>
      <c r="W17" t="s">
        <v>15</v>
      </c>
      <c r="X17" t="str">
        <f t="shared" ca="1" si="6"/>
        <v>－</v>
      </c>
      <c r="Y17">
        <f t="shared" ref="Y17:Y29" ca="1" si="18">ABS(AL17)</f>
        <v>12</v>
      </c>
      <c r="Z17" t="s">
        <v>14</v>
      </c>
      <c r="AK17" s="1">
        <f t="shared" ca="1" si="14"/>
        <v>-14</v>
      </c>
      <c r="AL17" s="1">
        <f t="shared" ca="1" si="14"/>
        <v>-12</v>
      </c>
      <c r="AM17">
        <f t="shared" ca="1" si="9"/>
        <v>2</v>
      </c>
      <c r="AN17" s="8"/>
      <c r="AO17" s="11">
        <f t="shared" ref="AO17:AO29" ca="1" si="19">IF(V17="-",AL17*-1,AL17)</f>
        <v>-12</v>
      </c>
      <c r="AP17" s="12">
        <f t="shared" ref="AP17:AP29" ca="1" si="20">AK17+AO17</f>
        <v>-26</v>
      </c>
      <c r="AS17" s="5"/>
      <c r="AW17"/>
    </row>
    <row r="18" spans="1:49" x14ac:dyDescent="0.55000000000000004">
      <c r="A18" s="1" t="s">
        <v>0</v>
      </c>
      <c r="B18" s="1" t="s">
        <v>34</v>
      </c>
      <c r="C18" s="78" t="s">
        <v>229</v>
      </c>
      <c r="D18" s="43" t="str">
        <f t="shared" ca="1" si="0"/>
        <v>(+18)+(－9)</v>
      </c>
      <c r="E18" s="4" t="s">
        <v>13</v>
      </c>
      <c r="F18" t="s">
        <v>230</v>
      </c>
      <c r="G18" s="78" t="s">
        <v>229</v>
      </c>
      <c r="H18" s="11">
        <f t="shared" ca="1" si="1"/>
        <v>9</v>
      </c>
      <c r="I18" t="s">
        <v>230</v>
      </c>
      <c r="J18" s="51" t="s">
        <v>60</v>
      </c>
      <c r="K18" s="50" t="s">
        <v>285</v>
      </c>
      <c r="L18" s="50" t="str">
        <f t="shared" ca="1" si="15"/>
        <v>\\(\\quad (+18)+(－9)= \\)</v>
      </c>
      <c r="M18" s="50" t="str">
        <f t="shared" ca="1" si="16"/>
        <v>\\(\\quad 9 \\)</v>
      </c>
      <c r="N18" s="50" t="s">
        <v>62</v>
      </c>
      <c r="O18" s="89" t="str">
        <f t="shared" ca="1" si="2"/>
        <v>INSERT INTO math(tangen,question,answer,editor,date,count) VALUES('m5000','\\(\\quad (+18)+(－9)= \\)','\\(\\quad 9 \\)','harazono',NOW(),0);</v>
      </c>
      <c r="P18" s="45"/>
      <c r="R18" s="10" t="s">
        <v>15</v>
      </c>
      <c r="S18" t="str">
        <f t="shared" ca="1" si="3"/>
        <v>+</v>
      </c>
      <c r="T18">
        <f t="shared" ca="1" si="17"/>
        <v>18</v>
      </c>
      <c r="U18" t="s">
        <v>14</v>
      </c>
      <c r="V18" s="5" t="str">
        <f t="shared" ca="1" si="5"/>
        <v>+</v>
      </c>
      <c r="W18" t="s">
        <v>15</v>
      </c>
      <c r="X18" t="str">
        <f t="shared" ca="1" si="6"/>
        <v>－</v>
      </c>
      <c r="Y18">
        <f t="shared" ca="1" si="18"/>
        <v>9</v>
      </c>
      <c r="Z18" t="s">
        <v>14</v>
      </c>
      <c r="AK18" s="1">
        <f t="shared" ca="1" si="14"/>
        <v>18</v>
      </c>
      <c r="AL18" s="1">
        <f t="shared" ca="1" si="14"/>
        <v>-9</v>
      </c>
      <c r="AM18">
        <f t="shared" ca="1" si="9"/>
        <v>1</v>
      </c>
      <c r="AN18" s="8"/>
      <c r="AO18" s="11">
        <f t="shared" ca="1" si="19"/>
        <v>-9</v>
      </c>
      <c r="AP18" s="12">
        <f t="shared" ca="1" si="20"/>
        <v>9</v>
      </c>
      <c r="AS18" s="5"/>
      <c r="AW18"/>
    </row>
    <row r="19" spans="1:49" x14ac:dyDescent="0.55000000000000004">
      <c r="A19" s="1" t="s">
        <v>0</v>
      </c>
      <c r="B19" s="1" t="s">
        <v>34</v>
      </c>
      <c r="C19" s="78" t="s">
        <v>229</v>
      </c>
      <c r="D19" s="43" t="str">
        <f t="shared" ca="1" si="0"/>
        <v>(－3)+(－17)</v>
      </c>
      <c r="E19" s="4" t="s">
        <v>13</v>
      </c>
      <c r="F19" t="s">
        <v>230</v>
      </c>
      <c r="G19" s="78" t="s">
        <v>229</v>
      </c>
      <c r="H19" s="11">
        <f t="shared" ca="1" si="1"/>
        <v>-20</v>
      </c>
      <c r="I19" t="s">
        <v>230</v>
      </c>
      <c r="J19" s="51" t="s">
        <v>60</v>
      </c>
      <c r="K19" s="50" t="s">
        <v>285</v>
      </c>
      <c r="L19" s="50" t="str">
        <f t="shared" ca="1" si="15"/>
        <v>\\(\\quad (－3)+(－17)= \\)</v>
      </c>
      <c r="M19" s="50" t="str">
        <f t="shared" ca="1" si="16"/>
        <v>\\(\\quad -20 \\)</v>
      </c>
      <c r="N19" s="50" t="s">
        <v>62</v>
      </c>
      <c r="O19" s="89" t="str">
        <f t="shared" ca="1" si="2"/>
        <v>INSERT INTO math(tangen,question,answer,editor,date,count) VALUES('m5000','\\(\\quad (－3)+(－17)= \\)','\\(\\quad -20 \\)','harazono',NOW(),0);</v>
      </c>
      <c r="P19" s="45"/>
      <c r="R19" s="10" t="s">
        <v>15</v>
      </c>
      <c r="S19" t="str">
        <f t="shared" ca="1" si="3"/>
        <v>－</v>
      </c>
      <c r="T19">
        <f t="shared" ca="1" si="17"/>
        <v>3</v>
      </c>
      <c r="U19" t="s">
        <v>14</v>
      </c>
      <c r="V19" s="5" t="str">
        <f t="shared" ca="1" si="5"/>
        <v>+</v>
      </c>
      <c r="W19" t="s">
        <v>15</v>
      </c>
      <c r="X19" t="str">
        <f t="shared" ca="1" si="6"/>
        <v>－</v>
      </c>
      <c r="Y19">
        <f t="shared" ca="1" si="18"/>
        <v>17</v>
      </c>
      <c r="Z19" t="s">
        <v>14</v>
      </c>
      <c r="AK19" s="1">
        <f t="shared" ca="1" si="14"/>
        <v>-3</v>
      </c>
      <c r="AL19" s="1">
        <f t="shared" ca="1" si="14"/>
        <v>-17</v>
      </c>
      <c r="AM19">
        <f t="shared" ca="1" si="9"/>
        <v>2</v>
      </c>
      <c r="AN19" s="8"/>
      <c r="AO19" s="11">
        <f t="shared" ca="1" si="19"/>
        <v>-17</v>
      </c>
      <c r="AP19" s="12">
        <f t="shared" ca="1" si="20"/>
        <v>-20</v>
      </c>
      <c r="AS19" s="5"/>
      <c r="AW19"/>
    </row>
    <row r="20" spans="1:49" x14ac:dyDescent="0.55000000000000004">
      <c r="A20" s="1" t="s">
        <v>0</v>
      </c>
      <c r="B20" s="1" t="s">
        <v>34</v>
      </c>
      <c r="C20" s="78" t="s">
        <v>229</v>
      </c>
      <c r="D20" s="43" t="str">
        <f t="shared" ca="1" si="0"/>
        <v>(+16)－(－16)</v>
      </c>
      <c r="E20" s="4" t="s">
        <v>13</v>
      </c>
      <c r="F20" t="s">
        <v>230</v>
      </c>
      <c r="G20" s="78" t="s">
        <v>229</v>
      </c>
      <c r="H20" s="11">
        <f t="shared" ca="1" si="1"/>
        <v>0</v>
      </c>
      <c r="I20" t="s">
        <v>230</v>
      </c>
      <c r="J20" s="51" t="s">
        <v>60</v>
      </c>
      <c r="K20" s="50" t="s">
        <v>285</v>
      </c>
      <c r="L20" s="50" t="str">
        <f t="shared" ca="1" si="15"/>
        <v>\\(\\quad (+16)－(－16)= \\)</v>
      </c>
      <c r="M20" s="50" t="str">
        <f t="shared" ca="1" si="16"/>
        <v>\\(\\quad 0 \\)</v>
      </c>
      <c r="N20" s="50" t="s">
        <v>62</v>
      </c>
      <c r="O20" s="89" t="str">
        <f t="shared" ca="1" si="2"/>
        <v>INSERT INTO math(tangen,question,answer,editor,date,count) VALUES('m5000','\\(\\quad (+16)－(－16)= \\)','\\(\\quad 0 \\)','harazono',NOW(),0);</v>
      </c>
      <c r="P20" s="45"/>
      <c r="R20" s="10" t="s">
        <v>15</v>
      </c>
      <c r="S20" t="str">
        <f t="shared" ca="1" si="3"/>
        <v>+</v>
      </c>
      <c r="T20">
        <f t="shared" ca="1" si="17"/>
        <v>16</v>
      </c>
      <c r="U20" t="s">
        <v>14</v>
      </c>
      <c r="V20" s="5" t="str">
        <f t="shared" ca="1" si="5"/>
        <v>－</v>
      </c>
      <c r="W20" t="s">
        <v>15</v>
      </c>
      <c r="X20" t="str">
        <f t="shared" ca="1" si="6"/>
        <v>－</v>
      </c>
      <c r="Y20">
        <f t="shared" ca="1" si="18"/>
        <v>16</v>
      </c>
      <c r="Z20" t="s">
        <v>14</v>
      </c>
      <c r="AK20" s="1">
        <f t="shared" ca="1" si="14"/>
        <v>16</v>
      </c>
      <c r="AL20" s="1">
        <f t="shared" ca="1" si="14"/>
        <v>-16</v>
      </c>
      <c r="AM20">
        <f t="shared" ca="1" si="9"/>
        <v>8</v>
      </c>
      <c r="AN20" s="8"/>
      <c r="AO20" s="11">
        <f t="shared" ca="1" si="19"/>
        <v>-16</v>
      </c>
      <c r="AP20" s="12">
        <f t="shared" ca="1" si="20"/>
        <v>0</v>
      </c>
      <c r="AS20" s="5"/>
      <c r="AW20"/>
    </row>
    <row r="21" spans="1:49" x14ac:dyDescent="0.55000000000000004">
      <c r="A21" s="1" t="s">
        <v>0</v>
      </c>
      <c r="B21" s="1" t="s">
        <v>34</v>
      </c>
      <c r="C21" s="78" t="s">
        <v>229</v>
      </c>
      <c r="D21" s="43" t="str">
        <f t="shared" ca="1" si="0"/>
        <v>(+16)+(－13)</v>
      </c>
      <c r="E21" s="4" t="s">
        <v>13</v>
      </c>
      <c r="F21" t="s">
        <v>230</v>
      </c>
      <c r="G21" s="78" t="s">
        <v>229</v>
      </c>
      <c r="H21" s="11">
        <f t="shared" ca="1" si="1"/>
        <v>3</v>
      </c>
      <c r="I21" t="s">
        <v>230</v>
      </c>
      <c r="J21" s="51" t="s">
        <v>60</v>
      </c>
      <c r="K21" s="50" t="s">
        <v>285</v>
      </c>
      <c r="L21" s="50" t="str">
        <f t="shared" ca="1" si="15"/>
        <v>\\(\\quad (+16)+(－13)= \\)</v>
      </c>
      <c r="M21" s="50" t="str">
        <f t="shared" ca="1" si="16"/>
        <v>\\(\\quad 3 \\)</v>
      </c>
      <c r="N21" s="50" t="s">
        <v>62</v>
      </c>
      <c r="O21" s="89" t="str">
        <f t="shared" ca="1" si="2"/>
        <v>INSERT INTO math(tangen,question,answer,editor,date,count) VALUES('m5000','\\(\\quad (+16)+(－13)= \\)','\\(\\quad 3 \\)','harazono',NOW(),0);</v>
      </c>
      <c r="P21" s="45"/>
      <c r="R21" s="10" t="s">
        <v>15</v>
      </c>
      <c r="S21" t="str">
        <f t="shared" ca="1" si="3"/>
        <v>+</v>
      </c>
      <c r="T21">
        <f t="shared" ca="1" si="17"/>
        <v>16</v>
      </c>
      <c r="U21" t="s">
        <v>14</v>
      </c>
      <c r="V21" s="5" t="str">
        <f t="shared" ca="1" si="5"/>
        <v>+</v>
      </c>
      <c r="W21" t="s">
        <v>15</v>
      </c>
      <c r="X21" t="str">
        <f t="shared" ca="1" si="6"/>
        <v>－</v>
      </c>
      <c r="Y21">
        <f t="shared" ca="1" si="18"/>
        <v>13</v>
      </c>
      <c r="Z21" t="s">
        <v>14</v>
      </c>
      <c r="AK21" s="1">
        <f t="shared" ca="1" si="14"/>
        <v>16</v>
      </c>
      <c r="AL21" s="1">
        <f t="shared" ca="1" si="14"/>
        <v>-13</v>
      </c>
      <c r="AM21">
        <f t="shared" ca="1" si="9"/>
        <v>3</v>
      </c>
      <c r="AN21" s="8"/>
      <c r="AO21" s="11">
        <f t="shared" ca="1" si="19"/>
        <v>-13</v>
      </c>
      <c r="AP21" s="12">
        <f t="shared" ca="1" si="20"/>
        <v>3</v>
      </c>
      <c r="AS21" s="5"/>
      <c r="AW21"/>
    </row>
    <row r="22" spans="1:49" x14ac:dyDescent="0.55000000000000004">
      <c r="A22" s="1" t="s">
        <v>0</v>
      </c>
      <c r="B22" s="1" t="s">
        <v>34</v>
      </c>
      <c r="C22" s="78" t="s">
        <v>229</v>
      </c>
      <c r="D22" s="43" t="str">
        <f t="shared" ca="1" si="0"/>
        <v>(－17)－(+15)</v>
      </c>
      <c r="E22" s="4" t="s">
        <v>13</v>
      </c>
      <c r="F22" t="s">
        <v>230</v>
      </c>
      <c r="G22" s="78" t="s">
        <v>229</v>
      </c>
      <c r="H22" s="11">
        <f t="shared" ca="1" si="1"/>
        <v>-2</v>
      </c>
      <c r="I22" t="s">
        <v>230</v>
      </c>
      <c r="J22" s="51" t="s">
        <v>60</v>
      </c>
      <c r="K22" s="50" t="s">
        <v>285</v>
      </c>
      <c r="L22" s="50" t="str">
        <f t="shared" ca="1" si="15"/>
        <v>\\(\\quad (－17)－(+15)= \\)</v>
      </c>
      <c r="M22" s="50" t="str">
        <f t="shared" ca="1" si="16"/>
        <v>\\(\\quad -2 \\)</v>
      </c>
      <c r="N22" s="50" t="s">
        <v>62</v>
      </c>
      <c r="O22" s="89" t="str">
        <f t="shared" ca="1" si="2"/>
        <v>INSERT INTO math(tangen,question,answer,editor,date,count) VALUES('m5000','\\(\\quad (－17)－(+15)= \\)','\\(\\quad -2 \\)','harazono',NOW(),0);</v>
      </c>
      <c r="P22" s="45"/>
      <c r="R22" s="10" t="s">
        <v>15</v>
      </c>
      <c r="S22" t="str">
        <f t="shared" ca="1" si="3"/>
        <v>－</v>
      </c>
      <c r="T22">
        <f t="shared" ca="1" si="17"/>
        <v>17</v>
      </c>
      <c r="U22" t="s">
        <v>14</v>
      </c>
      <c r="V22" s="5" t="str">
        <f t="shared" ca="1" si="5"/>
        <v>－</v>
      </c>
      <c r="W22" t="s">
        <v>15</v>
      </c>
      <c r="X22" t="str">
        <f t="shared" ca="1" si="6"/>
        <v>+</v>
      </c>
      <c r="Y22">
        <f t="shared" ca="1" si="18"/>
        <v>15</v>
      </c>
      <c r="Z22" t="s">
        <v>14</v>
      </c>
      <c r="AK22" s="1">
        <f t="shared" ca="1" si="14"/>
        <v>-17</v>
      </c>
      <c r="AL22" s="1">
        <f t="shared" ca="1" si="14"/>
        <v>15</v>
      </c>
      <c r="AM22">
        <f t="shared" ca="1" si="9"/>
        <v>8</v>
      </c>
      <c r="AN22" s="8"/>
      <c r="AO22" s="11">
        <f t="shared" ca="1" si="19"/>
        <v>15</v>
      </c>
      <c r="AP22" s="12">
        <f t="shared" ca="1" si="20"/>
        <v>-2</v>
      </c>
      <c r="AS22" s="5"/>
      <c r="AW22"/>
    </row>
    <row r="23" spans="1:49" x14ac:dyDescent="0.55000000000000004">
      <c r="A23" s="1" t="s">
        <v>0</v>
      </c>
      <c r="B23" s="1" t="s">
        <v>34</v>
      </c>
      <c r="C23" s="78" t="s">
        <v>229</v>
      </c>
      <c r="D23" s="43" t="str">
        <f t="shared" ca="1" si="0"/>
        <v>(+20)+(－16)</v>
      </c>
      <c r="E23" s="4" t="s">
        <v>13</v>
      </c>
      <c r="F23" t="s">
        <v>230</v>
      </c>
      <c r="G23" s="78" t="s">
        <v>229</v>
      </c>
      <c r="H23" s="11">
        <f t="shared" ca="1" si="1"/>
        <v>4</v>
      </c>
      <c r="I23" t="s">
        <v>230</v>
      </c>
      <c r="J23" s="51" t="s">
        <v>60</v>
      </c>
      <c r="K23" s="50" t="s">
        <v>285</v>
      </c>
      <c r="L23" s="50" t="str">
        <f t="shared" ca="1" si="15"/>
        <v>\\(\\quad (+20)+(－16)= \\)</v>
      </c>
      <c r="M23" s="50" t="str">
        <f t="shared" ca="1" si="16"/>
        <v>\\(\\quad 4 \\)</v>
      </c>
      <c r="N23" s="50" t="s">
        <v>62</v>
      </c>
      <c r="O23" s="89" t="str">
        <f t="shared" ca="1" si="2"/>
        <v>INSERT INTO math(tangen,question,answer,editor,date,count) VALUES('m5000','\\(\\quad (+20)+(－16)= \\)','\\(\\quad 4 \\)','harazono',NOW(),0);</v>
      </c>
      <c r="P23" s="45"/>
      <c r="R23" s="10" t="s">
        <v>15</v>
      </c>
      <c r="S23" t="str">
        <f t="shared" ca="1" si="3"/>
        <v>+</v>
      </c>
      <c r="T23">
        <f t="shared" ca="1" si="17"/>
        <v>20</v>
      </c>
      <c r="U23" t="s">
        <v>14</v>
      </c>
      <c r="V23" s="5" t="str">
        <f t="shared" ca="1" si="5"/>
        <v>+</v>
      </c>
      <c r="W23" t="s">
        <v>15</v>
      </c>
      <c r="X23" t="str">
        <f t="shared" ca="1" si="6"/>
        <v>－</v>
      </c>
      <c r="Y23">
        <f t="shared" ca="1" si="18"/>
        <v>16</v>
      </c>
      <c r="Z23" t="s">
        <v>14</v>
      </c>
      <c r="AK23" s="1">
        <f t="shared" ca="1" si="14"/>
        <v>20</v>
      </c>
      <c r="AL23" s="1">
        <f t="shared" ca="1" si="14"/>
        <v>-16</v>
      </c>
      <c r="AM23">
        <f t="shared" ca="1" si="9"/>
        <v>1</v>
      </c>
      <c r="AN23" s="8"/>
      <c r="AO23" s="11">
        <f t="shared" ca="1" si="19"/>
        <v>-16</v>
      </c>
      <c r="AP23" s="12">
        <f t="shared" ca="1" si="20"/>
        <v>4</v>
      </c>
      <c r="AS23" s="5"/>
      <c r="AW23"/>
    </row>
    <row r="24" spans="1:49" x14ac:dyDescent="0.55000000000000004">
      <c r="A24" s="1" t="s">
        <v>0</v>
      </c>
      <c r="B24" s="1" t="s">
        <v>34</v>
      </c>
      <c r="C24" s="78" t="s">
        <v>229</v>
      </c>
      <c r="D24" s="43" t="str">
        <f t="shared" ca="1" si="0"/>
        <v>(+14)－(－4)</v>
      </c>
      <c r="E24" s="4" t="s">
        <v>13</v>
      </c>
      <c r="F24" t="s">
        <v>230</v>
      </c>
      <c r="G24" s="78" t="s">
        <v>229</v>
      </c>
      <c r="H24" s="11">
        <f t="shared" ca="1" si="1"/>
        <v>10</v>
      </c>
      <c r="I24" t="s">
        <v>230</v>
      </c>
      <c r="J24" s="51" t="s">
        <v>60</v>
      </c>
      <c r="K24" s="50" t="s">
        <v>285</v>
      </c>
      <c r="L24" s="50" t="str">
        <f t="shared" ca="1" si="15"/>
        <v>\\(\\quad (+14)－(－4)= \\)</v>
      </c>
      <c r="M24" s="50" t="str">
        <f t="shared" ca="1" si="16"/>
        <v>\\(\\quad 10 \\)</v>
      </c>
      <c r="N24" s="50" t="s">
        <v>62</v>
      </c>
      <c r="O24" s="89" t="str">
        <f t="shared" ca="1" si="2"/>
        <v>INSERT INTO math(tangen,question,answer,editor,date,count) VALUES('m5000','\\(\\quad (+14)－(－4)= \\)','\\(\\quad 10 \\)','harazono',NOW(),0);</v>
      </c>
      <c r="P24" s="45"/>
      <c r="R24" s="10" t="s">
        <v>15</v>
      </c>
      <c r="S24" t="str">
        <f t="shared" ca="1" si="3"/>
        <v>+</v>
      </c>
      <c r="T24">
        <f t="shared" ca="1" si="17"/>
        <v>14</v>
      </c>
      <c r="U24" t="s">
        <v>14</v>
      </c>
      <c r="V24" s="5" t="str">
        <f t="shared" ca="1" si="5"/>
        <v>－</v>
      </c>
      <c r="W24" t="s">
        <v>15</v>
      </c>
      <c r="X24" t="str">
        <f t="shared" ca="1" si="6"/>
        <v>－</v>
      </c>
      <c r="Y24">
        <f t="shared" ca="1" si="18"/>
        <v>4</v>
      </c>
      <c r="Z24" t="s">
        <v>14</v>
      </c>
      <c r="AK24" s="1">
        <f t="shared" ca="1" si="14"/>
        <v>14</v>
      </c>
      <c r="AL24" s="1">
        <f t="shared" ca="1" si="14"/>
        <v>-4</v>
      </c>
      <c r="AM24">
        <f t="shared" ca="1" si="9"/>
        <v>9</v>
      </c>
      <c r="AN24" s="8"/>
      <c r="AO24" s="11">
        <f t="shared" ca="1" si="19"/>
        <v>-4</v>
      </c>
      <c r="AP24" s="12">
        <f t="shared" ca="1" si="20"/>
        <v>10</v>
      </c>
      <c r="AS24" s="5"/>
      <c r="AW24"/>
    </row>
    <row r="25" spans="1:49" x14ac:dyDescent="0.55000000000000004">
      <c r="A25" s="1" t="s">
        <v>0</v>
      </c>
      <c r="B25" s="1" t="s">
        <v>34</v>
      </c>
      <c r="C25" s="78" t="s">
        <v>229</v>
      </c>
      <c r="D25" s="43" t="str">
        <f t="shared" ca="1" si="0"/>
        <v>(+12)+(－18)</v>
      </c>
      <c r="E25" s="4" t="s">
        <v>13</v>
      </c>
      <c r="F25" t="s">
        <v>230</v>
      </c>
      <c r="G25" s="78" t="s">
        <v>229</v>
      </c>
      <c r="H25" s="11">
        <f t="shared" ca="1" si="1"/>
        <v>-6</v>
      </c>
      <c r="I25" t="s">
        <v>230</v>
      </c>
      <c r="J25" s="51" t="s">
        <v>60</v>
      </c>
      <c r="K25" s="50" t="s">
        <v>285</v>
      </c>
      <c r="L25" s="50" t="str">
        <f t="shared" ca="1" si="15"/>
        <v>\\(\\quad (+12)+(－18)= \\)</v>
      </c>
      <c r="M25" s="50" t="str">
        <f t="shared" ca="1" si="16"/>
        <v>\\(\\quad -6 \\)</v>
      </c>
      <c r="N25" s="50" t="s">
        <v>62</v>
      </c>
      <c r="O25" s="89" t="str">
        <f t="shared" ca="1" si="2"/>
        <v>INSERT INTO math(tangen,question,answer,editor,date,count) VALUES('m5000','\\(\\quad (+12)+(－18)= \\)','\\(\\quad -6 \\)','harazono',NOW(),0);</v>
      </c>
      <c r="P25" s="45"/>
      <c r="R25" s="10" t="s">
        <v>15</v>
      </c>
      <c r="S25" t="str">
        <f t="shared" ca="1" si="3"/>
        <v>+</v>
      </c>
      <c r="T25">
        <f t="shared" ca="1" si="17"/>
        <v>12</v>
      </c>
      <c r="U25" t="s">
        <v>14</v>
      </c>
      <c r="V25" s="5" t="str">
        <f t="shared" ca="1" si="5"/>
        <v>+</v>
      </c>
      <c r="W25" t="s">
        <v>15</v>
      </c>
      <c r="X25" t="str">
        <f t="shared" ca="1" si="6"/>
        <v>－</v>
      </c>
      <c r="Y25">
        <f t="shared" ca="1" si="18"/>
        <v>18</v>
      </c>
      <c r="Z25" t="s">
        <v>14</v>
      </c>
      <c r="AK25" s="1">
        <f t="shared" ca="1" si="14"/>
        <v>12</v>
      </c>
      <c r="AL25" s="1">
        <f t="shared" ca="1" si="14"/>
        <v>-18</v>
      </c>
      <c r="AM25">
        <f t="shared" ca="1" si="9"/>
        <v>2</v>
      </c>
      <c r="AN25" s="8"/>
      <c r="AO25" s="11">
        <f t="shared" ca="1" si="19"/>
        <v>-18</v>
      </c>
      <c r="AP25" s="12">
        <f t="shared" ca="1" si="20"/>
        <v>-6</v>
      </c>
      <c r="AS25" s="5"/>
      <c r="AW25"/>
    </row>
    <row r="26" spans="1:49" x14ac:dyDescent="0.55000000000000004">
      <c r="A26" s="1" t="s">
        <v>0</v>
      </c>
      <c r="B26" s="1" t="s">
        <v>34</v>
      </c>
      <c r="C26" s="78" t="s">
        <v>229</v>
      </c>
      <c r="D26" s="43" t="str">
        <f t="shared" ca="1" si="0"/>
        <v>(－7)+(+7)</v>
      </c>
      <c r="E26" s="4" t="s">
        <v>13</v>
      </c>
      <c r="F26" t="s">
        <v>230</v>
      </c>
      <c r="G26" s="78" t="s">
        <v>229</v>
      </c>
      <c r="H26" s="11">
        <f t="shared" ca="1" si="1"/>
        <v>0</v>
      </c>
      <c r="I26" t="s">
        <v>230</v>
      </c>
      <c r="J26" s="51" t="s">
        <v>60</v>
      </c>
      <c r="K26" s="50" t="s">
        <v>285</v>
      </c>
      <c r="L26" s="50" t="str">
        <f t="shared" ca="1" si="15"/>
        <v>\\(\\quad (－7)+(+7)= \\)</v>
      </c>
      <c r="M26" s="50" t="str">
        <f t="shared" ca="1" si="16"/>
        <v>\\(\\quad 0 \\)</v>
      </c>
      <c r="N26" s="50" t="s">
        <v>62</v>
      </c>
      <c r="O26" s="89" t="str">
        <f t="shared" ca="1" si="2"/>
        <v>INSERT INTO math(tangen,question,answer,editor,date,count) VALUES('m5000','\\(\\quad (－7)+(+7)= \\)','\\(\\quad 0 \\)','harazono',NOW(),0);</v>
      </c>
      <c r="P26" s="45"/>
      <c r="R26" s="10" t="s">
        <v>15</v>
      </c>
      <c r="S26" t="str">
        <f t="shared" ca="1" si="3"/>
        <v>－</v>
      </c>
      <c r="T26">
        <f t="shared" ca="1" si="17"/>
        <v>7</v>
      </c>
      <c r="U26" t="s">
        <v>14</v>
      </c>
      <c r="V26" s="5" t="str">
        <f t="shared" ca="1" si="5"/>
        <v>+</v>
      </c>
      <c r="W26" t="s">
        <v>15</v>
      </c>
      <c r="X26" t="str">
        <f t="shared" ca="1" si="6"/>
        <v>+</v>
      </c>
      <c r="Y26">
        <f t="shared" ca="1" si="18"/>
        <v>7</v>
      </c>
      <c r="Z26" t="s">
        <v>14</v>
      </c>
      <c r="AK26" s="1">
        <f t="shared" ca="1" si="14"/>
        <v>-7</v>
      </c>
      <c r="AL26" s="1">
        <f t="shared" ca="1" si="14"/>
        <v>7</v>
      </c>
      <c r="AM26">
        <f t="shared" ca="1" si="9"/>
        <v>4</v>
      </c>
      <c r="AN26" s="8"/>
      <c r="AO26" s="11">
        <f t="shared" ca="1" si="19"/>
        <v>7</v>
      </c>
      <c r="AP26" s="12">
        <f t="shared" ca="1" si="20"/>
        <v>0</v>
      </c>
      <c r="AS26" s="5"/>
      <c r="AW26"/>
    </row>
    <row r="27" spans="1:49" x14ac:dyDescent="0.55000000000000004">
      <c r="A27" s="1" t="s">
        <v>0</v>
      </c>
      <c r="B27" s="1" t="s">
        <v>34</v>
      </c>
      <c r="C27" s="78" t="s">
        <v>229</v>
      </c>
      <c r="D27" s="43" t="str">
        <f t="shared" ca="1" si="0"/>
        <v>(－15)+(+11)</v>
      </c>
      <c r="E27" s="4" t="s">
        <v>13</v>
      </c>
      <c r="F27" t="s">
        <v>230</v>
      </c>
      <c r="G27" s="78" t="s">
        <v>229</v>
      </c>
      <c r="H27" s="11">
        <f t="shared" ca="1" si="1"/>
        <v>-4</v>
      </c>
      <c r="I27" t="s">
        <v>230</v>
      </c>
      <c r="J27" s="51" t="s">
        <v>60</v>
      </c>
      <c r="K27" s="50" t="s">
        <v>285</v>
      </c>
      <c r="L27" s="50" t="str">
        <f t="shared" ca="1" si="15"/>
        <v>\\(\\quad (－15)+(+11)= \\)</v>
      </c>
      <c r="M27" s="50" t="str">
        <f t="shared" ca="1" si="16"/>
        <v>\\(\\quad -4 \\)</v>
      </c>
      <c r="N27" s="50" t="s">
        <v>62</v>
      </c>
      <c r="O27" s="89" t="str">
        <f t="shared" ca="1" si="2"/>
        <v>INSERT INTO math(tangen,question,answer,editor,date,count) VALUES('m5000','\\(\\quad (－15)+(+11)= \\)','\\(\\quad -4 \\)','harazono',NOW(),0);</v>
      </c>
      <c r="P27" s="45"/>
      <c r="R27" s="10" t="s">
        <v>15</v>
      </c>
      <c r="S27" t="str">
        <f t="shared" ca="1" si="3"/>
        <v>－</v>
      </c>
      <c r="T27">
        <f t="shared" ca="1" si="17"/>
        <v>15</v>
      </c>
      <c r="U27" t="s">
        <v>14</v>
      </c>
      <c r="V27" s="5" t="str">
        <f t="shared" ca="1" si="5"/>
        <v>+</v>
      </c>
      <c r="W27" t="s">
        <v>15</v>
      </c>
      <c r="X27" t="str">
        <f t="shared" ca="1" si="6"/>
        <v>+</v>
      </c>
      <c r="Y27">
        <f t="shared" ca="1" si="18"/>
        <v>11</v>
      </c>
      <c r="Z27" t="s">
        <v>14</v>
      </c>
      <c r="AK27" s="1">
        <f t="shared" ca="1" si="14"/>
        <v>-15</v>
      </c>
      <c r="AL27" s="1">
        <f t="shared" ca="1" si="14"/>
        <v>11</v>
      </c>
      <c r="AM27">
        <f t="shared" ca="1" si="9"/>
        <v>3</v>
      </c>
      <c r="AN27" s="8"/>
      <c r="AO27" s="11">
        <f t="shared" ca="1" si="19"/>
        <v>11</v>
      </c>
      <c r="AP27" s="12">
        <f t="shared" ca="1" si="20"/>
        <v>-4</v>
      </c>
      <c r="AS27" s="5"/>
      <c r="AW27"/>
    </row>
    <row r="28" spans="1:49" x14ac:dyDescent="0.55000000000000004">
      <c r="A28" s="1" t="s">
        <v>0</v>
      </c>
      <c r="B28" s="1" t="s">
        <v>34</v>
      </c>
      <c r="C28" s="78" t="s">
        <v>229</v>
      </c>
      <c r="D28" s="43" t="str">
        <f t="shared" ca="1" si="0"/>
        <v>(－8)－(－8)</v>
      </c>
      <c r="E28" s="4" t="s">
        <v>13</v>
      </c>
      <c r="F28" t="s">
        <v>230</v>
      </c>
      <c r="G28" s="78" t="s">
        <v>229</v>
      </c>
      <c r="H28" s="11">
        <f t="shared" ca="1" si="1"/>
        <v>-16</v>
      </c>
      <c r="I28" t="s">
        <v>230</v>
      </c>
      <c r="J28" s="51" t="s">
        <v>60</v>
      </c>
      <c r="K28" s="50" t="s">
        <v>285</v>
      </c>
      <c r="L28" s="50" t="str">
        <f t="shared" ca="1" si="15"/>
        <v>\\(\\quad (－8)－(－8)= \\)</v>
      </c>
      <c r="M28" s="50" t="str">
        <f t="shared" ca="1" si="16"/>
        <v>\\(\\quad -16 \\)</v>
      </c>
      <c r="N28" s="50" t="s">
        <v>62</v>
      </c>
      <c r="O28" s="89" t="str">
        <f t="shared" ca="1" si="2"/>
        <v>INSERT INTO math(tangen,question,answer,editor,date,count) VALUES('m5000','\\(\\quad (－8)－(－8)= \\)','\\(\\quad -16 \\)','harazono',NOW(),0);</v>
      </c>
      <c r="P28" s="45"/>
      <c r="R28" s="10" t="s">
        <v>15</v>
      </c>
      <c r="S28" t="str">
        <f t="shared" ca="1" si="3"/>
        <v>－</v>
      </c>
      <c r="T28">
        <f t="shared" ca="1" si="17"/>
        <v>8</v>
      </c>
      <c r="U28" t="s">
        <v>14</v>
      </c>
      <c r="V28" s="5" t="str">
        <f t="shared" ca="1" si="5"/>
        <v>－</v>
      </c>
      <c r="W28" t="s">
        <v>15</v>
      </c>
      <c r="X28" t="str">
        <f t="shared" ca="1" si="6"/>
        <v>－</v>
      </c>
      <c r="Y28">
        <f t="shared" ca="1" si="18"/>
        <v>8</v>
      </c>
      <c r="Z28" t="s">
        <v>14</v>
      </c>
      <c r="AK28" s="1">
        <f t="shared" ca="1" si="14"/>
        <v>-8</v>
      </c>
      <c r="AL28" s="1">
        <f t="shared" ca="1" si="14"/>
        <v>-8</v>
      </c>
      <c r="AM28">
        <f t="shared" ca="1" si="9"/>
        <v>9</v>
      </c>
      <c r="AN28" s="8"/>
      <c r="AO28" s="11">
        <f t="shared" ca="1" si="19"/>
        <v>-8</v>
      </c>
      <c r="AP28" s="12">
        <f t="shared" ca="1" si="20"/>
        <v>-16</v>
      </c>
      <c r="AS28" s="5"/>
      <c r="AW28"/>
    </row>
    <row r="29" spans="1:49" x14ac:dyDescent="0.55000000000000004">
      <c r="A29" s="1" t="s">
        <v>0</v>
      </c>
      <c r="B29" s="1" t="s">
        <v>34</v>
      </c>
      <c r="C29" s="78" t="s">
        <v>229</v>
      </c>
      <c r="D29" s="43" t="str">
        <f t="shared" ca="1" si="0"/>
        <v>(－12)－(－12)</v>
      </c>
      <c r="E29" s="4" t="s">
        <v>13</v>
      </c>
      <c r="F29" t="s">
        <v>230</v>
      </c>
      <c r="G29" s="78" t="s">
        <v>229</v>
      </c>
      <c r="H29" s="11">
        <f t="shared" ca="1" si="1"/>
        <v>-24</v>
      </c>
      <c r="I29" t="s">
        <v>230</v>
      </c>
      <c r="J29" s="51" t="s">
        <v>60</v>
      </c>
      <c r="K29" s="50" t="s">
        <v>285</v>
      </c>
      <c r="L29" s="50" t="str">
        <f t="shared" ca="1" si="15"/>
        <v>\\(\\quad (－12)－(－12)= \\)</v>
      </c>
      <c r="M29" s="50" t="str">
        <f t="shared" ca="1" si="16"/>
        <v>\\(\\quad -24 \\)</v>
      </c>
      <c r="N29" s="50" t="s">
        <v>62</v>
      </c>
      <c r="O29" s="89" t="str">
        <f t="shared" ca="1" si="2"/>
        <v>INSERT INTO math(tangen,question,answer,editor,date,count) VALUES('m5000','\\(\\quad (－12)－(－12)= \\)','\\(\\quad -24 \\)','harazono',NOW(),0);</v>
      </c>
      <c r="P29" s="45"/>
      <c r="R29" s="10" t="s">
        <v>15</v>
      </c>
      <c r="S29" t="str">
        <f t="shared" ca="1" si="3"/>
        <v>－</v>
      </c>
      <c r="T29">
        <f t="shared" ca="1" si="17"/>
        <v>12</v>
      </c>
      <c r="U29" t="s">
        <v>14</v>
      </c>
      <c r="V29" s="5" t="str">
        <f t="shared" ca="1" si="5"/>
        <v>－</v>
      </c>
      <c r="W29" t="s">
        <v>15</v>
      </c>
      <c r="X29" t="str">
        <f t="shared" ca="1" si="6"/>
        <v>－</v>
      </c>
      <c r="Y29">
        <f t="shared" ca="1" si="18"/>
        <v>12</v>
      </c>
      <c r="Z29" t="s">
        <v>14</v>
      </c>
      <c r="AK29" s="1">
        <f t="shared" ca="1" si="14"/>
        <v>-12</v>
      </c>
      <c r="AL29" s="1">
        <f t="shared" ca="1" si="14"/>
        <v>-12</v>
      </c>
      <c r="AM29">
        <f t="shared" ca="1" si="9"/>
        <v>9</v>
      </c>
      <c r="AN29" s="8"/>
      <c r="AO29" s="11">
        <f t="shared" ca="1" si="19"/>
        <v>-12</v>
      </c>
      <c r="AP29" s="12">
        <f t="shared" ca="1" si="20"/>
        <v>-24</v>
      </c>
      <c r="AS29" s="5"/>
      <c r="AW29"/>
    </row>
    <row r="30" spans="1:49" x14ac:dyDescent="0.55000000000000004">
      <c r="A30" s="1" t="s">
        <v>0</v>
      </c>
      <c r="B30" s="1" t="s">
        <v>34</v>
      </c>
      <c r="C30" s="78" t="s">
        <v>229</v>
      </c>
      <c r="D30" s="43" t="str">
        <f t="shared" ca="1" si="0"/>
        <v>(+11)+(+9)</v>
      </c>
      <c r="E30" s="4" t="s">
        <v>13</v>
      </c>
      <c r="F30" t="s">
        <v>230</v>
      </c>
      <c r="G30" s="78" t="s">
        <v>229</v>
      </c>
      <c r="H30" s="11">
        <f t="shared" ca="1" si="1"/>
        <v>20</v>
      </c>
      <c r="I30" t="s">
        <v>230</v>
      </c>
      <c r="J30" s="51" t="s">
        <v>60</v>
      </c>
      <c r="K30" s="50" t="s">
        <v>285</v>
      </c>
      <c r="L30" s="50" t="str">
        <f t="shared" ref="L30:L35" ca="1" si="21">C30&amp;D30&amp;E30&amp;F30</f>
        <v>\\(\\quad (+11)+(+9)= \\)</v>
      </c>
      <c r="M30" s="50" t="str">
        <f t="shared" ref="M30:M35" ca="1" si="22">G30&amp;H30&amp;I30</f>
        <v>\\(\\quad 20 \\)</v>
      </c>
      <c r="N30" s="50" t="s">
        <v>62</v>
      </c>
      <c r="O30" s="89" t="str">
        <f t="shared" ca="1" si="2"/>
        <v>INSERT INTO math(tangen,question,answer,editor,date,count) VALUES('m5000','\\(\\quad (+11)+(+9)= \\)','\\(\\quad 20 \\)','harazono',NOW(),0);</v>
      </c>
      <c r="P30" s="45"/>
      <c r="R30" s="10" t="s">
        <v>15</v>
      </c>
      <c r="S30" t="str">
        <f t="shared" ca="1" si="3"/>
        <v>+</v>
      </c>
      <c r="T30">
        <f t="shared" ref="T30:T35" ca="1" si="23">ABS(AK30)</f>
        <v>11</v>
      </c>
      <c r="U30" t="s">
        <v>14</v>
      </c>
      <c r="V30" s="5" t="str">
        <f t="shared" ca="1" si="5"/>
        <v>+</v>
      </c>
      <c r="W30" t="s">
        <v>15</v>
      </c>
      <c r="X30" t="str">
        <f t="shared" ca="1" si="6"/>
        <v>+</v>
      </c>
      <c r="Y30">
        <f t="shared" ref="Y30:Y35" ca="1" si="24">ABS(AL30)</f>
        <v>9</v>
      </c>
      <c r="Z30" t="s">
        <v>14</v>
      </c>
      <c r="AK30" s="1">
        <f t="shared" ca="1" si="14"/>
        <v>11</v>
      </c>
      <c r="AL30" s="1">
        <f t="shared" ca="1" si="14"/>
        <v>9</v>
      </c>
      <c r="AM30">
        <f t="shared" ca="1" si="9"/>
        <v>4</v>
      </c>
      <c r="AN30" s="8"/>
      <c r="AO30" s="11">
        <f t="shared" ref="AO30:AO35" ca="1" si="25">IF(V30="-",AL30*-1,AL30)</f>
        <v>9</v>
      </c>
      <c r="AP30" s="12">
        <f t="shared" ref="AP30:AP35" ca="1" si="26">AK30+AO30</f>
        <v>20</v>
      </c>
      <c r="AS30" s="5"/>
      <c r="AW30"/>
    </row>
    <row r="31" spans="1:49" x14ac:dyDescent="0.55000000000000004">
      <c r="A31" s="1" t="s">
        <v>0</v>
      </c>
      <c r="B31" s="1" t="s">
        <v>34</v>
      </c>
      <c r="C31" s="78" t="s">
        <v>229</v>
      </c>
      <c r="D31" s="43" t="str">
        <f t="shared" ca="1" si="0"/>
        <v>(+11)－(－10)</v>
      </c>
      <c r="E31" s="4" t="s">
        <v>13</v>
      </c>
      <c r="F31" t="s">
        <v>230</v>
      </c>
      <c r="G31" s="78" t="s">
        <v>229</v>
      </c>
      <c r="H31" s="11">
        <f t="shared" ca="1" si="1"/>
        <v>1</v>
      </c>
      <c r="I31" t="s">
        <v>230</v>
      </c>
      <c r="J31" s="51" t="s">
        <v>60</v>
      </c>
      <c r="K31" s="50" t="s">
        <v>285</v>
      </c>
      <c r="L31" s="50" t="str">
        <f t="shared" ca="1" si="21"/>
        <v>\\(\\quad (+11)－(－10)= \\)</v>
      </c>
      <c r="M31" s="50" t="str">
        <f t="shared" ca="1" si="22"/>
        <v>\\(\\quad 1 \\)</v>
      </c>
      <c r="N31" s="50" t="s">
        <v>62</v>
      </c>
      <c r="O31" s="89" t="str">
        <f t="shared" ca="1" si="2"/>
        <v>INSERT INTO math(tangen,question,answer,editor,date,count) VALUES('m5000','\\(\\quad (+11)－(－10)= \\)','\\(\\quad 1 \\)','harazono',NOW(),0);</v>
      </c>
      <c r="P31" s="45"/>
      <c r="R31" s="10" t="s">
        <v>15</v>
      </c>
      <c r="S31" t="str">
        <f t="shared" ca="1" si="3"/>
        <v>+</v>
      </c>
      <c r="T31">
        <f t="shared" ca="1" si="23"/>
        <v>11</v>
      </c>
      <c r="U31" t="s">
        <v>14</v>
      </c>
      <c r="V31" s="5" t="str">
        <f t="shared" ca="1" si="5"/>
        <v>－</v>
      </c>
      <c r="W31" t="s">
        <v>15</v>
      </c>
      <c r="X31" t="str">
        <f t="shared" ca="1" si="6"/>
        <v>－</v>
      </c>
      <c r="Y31">
        <f t="shared" ca="1" si="24"/>
        <v>10</v>
      </c>
      <c r="Z31" t="s">
        <v>14</v>
      </c>
      <c r="AK31" s="1">
        <f t="shared" ca="1" si="14"/>
        <v>11</v>
      </c>
      <c r="AL31" s="1">
        <f t="shared" ca="1" si="14"/>
        <v>-10</v>
      </c>
      <c r="AM31">
        <f t="shared" ca="1" si="9"/>
        <v>8</v>
      </c>
      <c r="AN31" s="8"/>
      <c r="AO31" s="11">
        <f t="shared" ca="1" si="25"/>
        <v>-10</v>
      </c>
      <c r="AP31" s="12">
        <f t="shared" ca="1" si="26"/>
        <v>1</v>
      </c>
      <c r="AS31" s="5"/>
      <c r="AW31"/>
    </row>
    <row r="32" spans="1:49" x14ac:dyDescent="0.55000000000000004">
      <c r="A32" s="1" t="s">
        <v>0</v>
      </c>
      <c r="B32" s="1" t="s">
        <v>34</v>
      </c>
      <c r="C32" s="78" t="s">
        <v>229</v>
      </c>
      <c r="D32" s="43" t="str">
        <f t="shared" ca="1" si="0"/>
        <v>(－3)－(+6)</v>
      </c>
      <c r="E32" s="4" t="s">
        <v>13</v>
      </c>
      <c r="F32" t="s">
        <v>230</v>
      </c>
      <c r="G32" s="78" t="s">
        <v>229</v>
      </c>
      <c r="H32" s="11">
        <f t="shared" ca="1" si="1"/>
        <v>3</v>
      </c>
      <c r="I32" t="s">
        <v>230</v>
      </c>
      <c r="J32" s="51" t="s">
        <v>60</v>
      </c>
      <c r="K32" s="50" t="s">
        <v>285</v>
      </c>
      <c r="L32" s="50" t="str">
        <f t="shared" ca="1" si="21"/>
        <v>\\(\\quad (－3)－(+6)= \\)</v>
      </c>
      <c r="M32" s="50" t="str">
        <f t="shared" ca="1" si="22"/>
        <v>\\(\\quad 3 \\)</v>
      </c>
      <c r="N32" s="50" t="s">
        <v>62</v>
      </c>
      <c r="O32" s="89" t="str">
        <f t="shared" ca="1" si="2"/>
        <v>INSERT INTO math(tangen,question,answer,editor,date,count) VALUES('m5000','\\(\\quad (－3)－(+6)= \\)','\\(\\quad 3 \\)','harazono',NOW(),0);</v>
      </c>
      <c r="P32" s="45"/>
      <c r="R32" s="10" t="s">
        <v>15</v>
      </c>
      <c r="S32" t="str">
        <f t="shared" ca="1" si="3"/>
        <v>－</v>
      </c>
      <c r="T32">
        <f t="shared" ca="1" si="23"/>
        <v>3</v>
      </c>
      <c r="U32" t="s">
        <v>14</v>
      </c>
      <c r="V32" s="5" t="str">
        <f t="shared" ca="1" si="5"/>
        <v>－</v>
      </c>
      <c r="W32" t="s">
        <v>15</v>
      </c>
      <c r="X32" t="str">
        <f t="shared" ca="1" si="6"/>
        <v>+</v>
      </c>
      <c r="Y32">
        <f t="shared" ca="1" si="24"/>
        <v>6</v>
      </c>
      <c r="Z32" t="s">
        <v>14</v>
      </c>
      <c r="AK32" s="1">
        <f t="shared" ca="1" si="14"/>
        <v>-3</v>
      </c>
      <c r="AL32" s="1">
        <f t="shared" ca="1" si="14"/>
        <v>6</v>
      </c>
      <c r="AM32">
        <f t="shared" ca="1" si="9"/>
        <v>7</v>
      </c>
      <c r="AN32" s="8"/>
      <c r="AO32" s="11">
        <f t="shared" ca="1" si="25"/>
        <v>6</v>
      </c>
      <c r="AP32" s="12">
        <f t="shared" ca="1" si="26"/>
        <v>3</v>
      </c>
      <c r="AS32" s="5"/>
      <c r="AW32"/>
    </row>
    <row r="33" spans="1:49" x14ac:dyDescent="0.55000000000000004">
      <c r="A33" s="1" t="s">
        <v>0</v>
      </c>
      <c r="B33" s="1" t="s">
        <v>34</v>
      </c>
      <c r="C33" s="78" t="s">
        <v>229</v>
      </c>
      <c r="D33" s="43" t="str">
        <f t="shared" ca="1" si="0"/>
        <v>(+2)+(+16)</v>
      </c>
      <c r="E33" s="4" t="s">
        <v>13</v>
      </c>
      <c r="F33" t="s">
        <v>230</v>
      </c>
      <c r="G33" s="78" t="s">
        <v>229</v>
      </c>
      <c r="H33" s="11">
        <f t="shared" ca="1" si="1"/>
        <v>18</v>
      </c>
      <c r="I33" t="s">
        <v>230</v>
      </c>
      <c r="J33" s="51" t="s">
        <v>60</v>
      </c>
      <c r="K33" s="50" t="s">
        <v>285</v>
      </c>
      <c r="L33" s="50" t="str">
        <f t="shared" ca="1" si="21"/>
        <v>\\(\\quad (+2)+(+16)= \\)</v>
      </c>
      <c r="M33" s="50" t="str">
        <f t="shared" ca="1" si="22"/>
        <v>\\(\\quad 18 \\)</v>
      </c>
      <c r="N33" s="50" t="s">
        <v>62</v>
      </c>
      <c r="O33" s="89" t="str">
        <f t="shared" ca="1" si="2"/>
        <v>INSERT INTO math(tangen,question,answer,editor,date,count) VALUES('m5000','\\(\\quad (+2)+(+16)= \\)','\\(\\quad 18 \\)','harazono',NOW(),0);</v>
      </c>
      <c r="P33" s="45"/>
      <c r="R33" s="10" t="s">
        <v>15</v>
      </c>
      <c r="S33" t="str">
        <f t="shared" ca="1" si="3"/>
        <v>+</v>
      </c>
      <c r="T33">
        <f t="shared" ca="1" si="23"/>
        <v>2</v>
      </c>
      <c r="U33" t="s">
        <v>14</v>
      </c>
      <c r="V33" s="5" t="str">
        <f t="shared" ca="1" si="5"/>
        <v>+</v>
      </c>
      <c r="W33" t="s">
        <v>15</v>
      </c>
      <c r="X33" t="str">
        <f t="shared" ca="1" si="6"/>
        <v>+</v>
      </c>
      <c r="Y33">
        <f t="shared" ca="1" si="24"/>
        <v>16</v>
      </c>
      <c r="Z33" t="s">
        <v>14</v>
      </c>
      <c r="AK33" s="1">
        <f t="shared" ca="1" si="14"/>
        <v>2</v>
      </c>
      <c r="AL33" s="1">
        <f t="shared" ca="1" si="14"/>
        <v>16</v>
      </c>
      <c r="AM33">
        <f t="shared" ca="1" si="9"/>
        <v>1</v>
      </c>
      <c r="AN33" s="8"/>
      <c r="AO33" s="11">
        <f t="shared" ca="1" si="25"/>
        <v>16</v>
      </c>
      <c r="AP33" s="12">
        <f t="shared" ca="1" si="26"/>
        <v>18</v>
      </c>
      <c r="AS33" s="5"/>
      <c r="AW33"/>
    </row>
    <row r="34" spans="1:49" x14ac:dyDescent="0.55000000000000004">
      <c r="A34" s="1" t="s">
        <v>0</v>
      </c>
      <c r="B34" s="1" t="s">
        <v>34</v>
      </c>
      <c r="C34" s="78" t="s">
        <v>229</v>
      </c>
      <c r="D34" s="43" t="str">
        <f t="shared" ref="D34:D51" ca="1" si="27">R34&amp;S34&amp;T34&amp;U34&amp;V34&amp;W34&amp;X34&amp;Y34&amp;Z34</f>
        <v>(+16)－(－11)</v>
      </c>
      <c r="E34" s="4" t="s">
        <v>13</v>
      </c>
      <c r="F34" t="s">
        <v>230</v>
      </c>
      <c r="G34" s="78" t="s">
        <v>229</v>
      </c>
      <c r="H34" s="11">
        <f t="shared" ref="H34:H51" ca="1" si="28">AP34</f>
        <v>5</v>
      </c>
      <c r="I34" t="s">
        <v>230</v>
      </c>
      <c r="J34" s="51" t="s">
        <v>60</v>
      </c>
      <c r="K34" s="50" t="s">
        <v>285</v>
      </c>
      <c r="L34" s="50" t="str">
        <f t="shared" ca="1" si="21"/>
        <v>\\(\\quad (+16)－(－11)= \\)</v>
      </c>
      <c r="M34" s="50" t="str">
        <f t="shared" ca="1" si="22"/>
        <v>\\(\\quad 5 \\)</v>
      </c>
      <c r="N34" s="50" t="s">
        <v>62</v>
      </c>
      <c r="O34" s="89" t="str">
        <f t="shared" ref="O34:O51" ca="1" si="29">"INSERT INTO "&amp;J34&amp;"(tangen,question,answer,editor,date,count) VALUES('"&amp;K34&amp;"','"&amp;L34&amp;"','"&amp;M34&amp;"','"&amp;N34&amp;"',NOW(),0);"</f>
        <v>INSERT INTO math(tangen,question,answer,editor,date,count) VALUES('m5000','\\(\\quad (+16)－(－11)= \\)','\\(\\quad 5 \\)','harazono',NOW(),0);</v>
      </c>
      <c r="P34" s="45"/>
      <c r="R34" s="10" t="s">
        <v>15</v>
      </c>
      <c r="S34" t="str">
        <f t="shared" ref="S34:S51" ca="1" si="30">IF(AK34&gt;=0,"+",IF(AK34&lt;=-1,"－",""))</f>
        <v>+</v>
      </c>
      <c r="T34">
        <f t="shared" ca="1" si="23"/>
        <v>16</v>
      </c>
      <c r="U34" t="s">
        <v>14</v>
      </c>
      <c r="V34" s="5" t="str">
        <f t="shared" ref="V34:V51" ca="1" si="31">IF(AM34&lt;=4,"+","－")</f>
        <v>－</v>
      </c>
      <c r="W34" t="s">
        <v>15</v>
      </c>
      <c r="X34" t="str">
        <f t="shared" ref="X34:X51" ca="1" si="32">IF(AL34&gt;=0,"+",IF(AL34&lt;=-1,"－",""))</f>
        <v>－</v>
      </c>
      <c r="Y34">
        <f t="shared" ca="1" si="24"/>
        <v>11</v>
      </c>
      <c r="Z34" t="s">
        <v>14</v>
      </c>
      <c r="AK34" s="1">
        <f t="shared" ca="1" si="14"/>
        <v>16</v>
      </c>
      <c r="AL34" s="1">
        <f t="shared" ca="1" si="14"/>
        <v>-11</v>
      </c>
      <c r="AM34">
        <f t="shared" ca="1" si="9"/>
        <v>7</v>
      </c>
      <c r="AN34" s="8"/>
      <c r="AO34" s="11">
        <f t="shared" ca="1" si="25"/>
        <v>-11</v>
      </c>
      <c r="AP34" s="12">
        <f t="shared" ca="1" si="26"/>
        <v>5</v>
      </c>
      <c r="AS34" s="5"/>
      <c r="AW34"/>
    </row>
    <row r="35" spans="1:49" x14ac:dyDescent="0.55000000000000004">
      <c r="A35" s="1" t="s">
        <v>0</v>
      </c>
      <c r="B35" s="1" t="s">
        <v>34</v>
      </c>
      <c r="C35" s="78" t="s">
        <v>229</v>
      </c>
      <c r="D35" s="43" t="str">
        <f t="shared" ca="1" si="27"/>
        <v>(－1)－(－1)</v>
      </c>
      <c r="E35" s="4" t="s">
        <v>13</v>
      </c>
      <c r="F35" t="s">
        <v>230</v>
      </c>
      <c r="G35" s="78" t="s">
        <v>229</v>
      </c>
      <c r="H35" s="11">
        <f t="shared" ca="1" si="28"/>
        <v>-2</v>
      </c>
      <c r="I35" t="s">
        <v>230</v>
      </c>
      <c r="J35" s="51" t="s">
        <v>60</v>
      </c>
      <c r="K35" s="50" t="s">
        <v>285</v>
      </c>
      <c r="L35" s="50" t="str">
        <f t="shared" ca="1" si="21"/>
        <v>\\(\\quad (－1)－(－1)= \\)</v>
      </c>
      <c r="M35" s="50" t="str">
        <f t="shared" ca="1" si="22"/>
        <v>\\(\\quad -2 \\)</v>
      </c>
      <c r="N35" s="50" t="s">
        <v>62</v>
      </c>
      <c r="O35" s="89" t="str">
        <f t="shared" ca="1" si="29"/>
        <v>INSERT INTO math(tangen,question,answer,editor,date,count) VALUES('m5000','\\(\\quad (－1)－(－1)= \\)','\\(\\quad -2 \\)','harazono',NOW(),0);</v>
      </c>
      <c r="P35" s="45"/>
      <c r="R35" s="10" t="s">
        <v>15</v>
      </c>
      <c r="S35" t="str">
        <f t="shared" ca="1" si="30"/>
        <v>－</v>
      </c>
      <c r="T35">
        <f t="shared" ca="1" si="23"/>
        <v>1</v>
      </c>
      <c r="U35" t="s">
        <v>14</v>
      </c>
      <c r="V35" s="5" t="str">
        <f t="shared" ca="1" si="31"/>
        <v>－</v>
      </c>
      <c r="W35" t="s">
        <v>15</v>
      </c>
      <c r="X35" t="str">
        <f t="shared" ca="1" si="32"/>
        <v>－</v>
      </c>
      <c r="Y35">
        <f t="shared" ca="1" si="24"/>
        <v>1</v>
      </c>
      <c r="Z35" t="s">
        <v>14</v>
      </c>
      <c r="AK35" s="1">
        <f t="shared" ca="1" si="14"/>
        <v>-1</v>
      </c>
      <c r="AL35" s="1">
        <f t="shared" ca="1" si="14"/>
        <v>-1</v>
      </c>
      <c r="AM35">
        <f t="shared" ca="1" si="9"/>
        <v>9</v>
      </c>
      <c r="AN35" s="8"/>
      <c r="AO35" s="11">
        <f t="shared" ca="1" si="25"/>
        <v>-1</v>
      </c>
      <c r="AP35" s="12">
        <f t="shared" ca="1" si="26"/>
        <v>-2</v>
      </c>
      <c r="AS35" s="5"/>
      <c r="AW35"/>
    </row>
    <row r="36" spans="1:49" x14ac:dyDescent="0.55000000000000004">
      <c r="A36" s="1" t="s">
        <v>0</v>
      </c>
      <c r="B36" s="1" t="s">
        <v>34</v>
      </c>
      <c r="C36" s="78" t="s">
        <v>229</v>
      </c>
      <c r="D36" s="43" t="str">
        <f t="shared" ca="1" si="27"/>
        <v>(+13)+(+10)</v>
      </c>
      <c r="E36" s="4" t="s">
        <v>13</v>
      </c>
      <c r="F36" t="s">
        <v>230</v>
      </c>
      <c r="G36" s="78" t="s">
        <v>229</v>
      </c>
      <c r="H36" s="11">
        <f t="shared" ca="1" si="28"/>
        <v>23</v>
      </c>
      <c r="I36" t="s">
        <v>230</v>
      </c>
      <c r="J36" s="51" t="s">
        <v>60</v>
      </c>
      <c r="K36" s="50" t="s">
        <v>285</v>
      </c>
      <c r="L36" s="50" t="str">
        <f t="shared" ref="L36:L51" ca="1" si="33">C36&amp;D36&amp;E36&amp;F36</f>
        <v>\\(\\quad (+13)+(+10)= \\)</v>
      </c>
      <c r="M36" s="50" t="str">
        <f t="shared" ref="M36:M51" ca="1" si="34">G36&amp;H36&amp;I36</f>
        <v>\\(\\quad 23 \\)</v>
      </c>
      <c r="N36" s="50" t="s">
        <v>62</v>
      </c>
      <c r="O36" s="89" t="str">
        <f t="shared" ca="1" si="29"/>
        <v>INSERT INTO math(tangen,question,answer,editor,date,count) VALUES('m5000','\\(\\quad (+13)+(+10)= \\)','\\(\\quad 23 \\)','harazono',NOW(),0);</v>
      </c>
      <c r="P36" s="45"/>
      <c r="R36" s="10" t="s">
        <v>15</v>
      </c>
      <c r="S36" t="str">
        <f t="shared" ca="1" si="30"/>
        <v>+</v>
      </c>
      <c r="T36">
        <f t="shared" ref="T36:T51" ca="1" si="35">ABS(AK36)</f>
        <v>13</v>
      </c>
      <c r="U36" t="s">
        <v>14</v>
      </c>
      <c r="V36" s="5" t="str">
        <f t="shared" ca="1" si="31"/>
        <v>+</v>
      </c>
      <c r="W36" t="s">
        <v>15</v>
      </c>
      <c r="X36" t="str">
        <f t="shared" ca="1" si="32"/>
        <v>+</v>
      </c>
      <c r="Y36">
        <f t="shared" ref="Y36:Y51" ca="1" si="36">ABS(AL36)</f>
        <v>10</v>
      </c>
      <c r="Z36" t="s">
        <v>14</v>
      </c>
      <c r="AK36" s="1">
        <f t="shared" ca="1" si="14"/>
        <v>13</v>
      </c>
      <c r="AL36" s="1">
        <f t="shared" ca="1" si="14"/>
        <v>10</v>
      </c>
      <c r="AM36">
        <f t="shared" ca="1" si="9"/>
        <v>1</v>
      </c>
      <c r="AN36" s="8"/>
      <c r="AO36" s="11">
        <f t="shared" ref="AO36:AO51" ca="1" si="37">IF(V36="-",AL36*-1,AL36)</f>
        <v>10</v>
      </c>
      <c r="AP36" s="12">
        <f t="shared" ref="AP36:AP51" ca="1" si="38">AK36+AO36</f>
        <v>23</v>
      </c>
      <c r="AS36" s="5"/>
      <c r="AW36"/>
    </row>
    <row r="37" spans="1:49" x14ac:dyDescent="0.55000000000000004">
      <c r="A37" s="1" t="s">
        <v>0</v>
      </c>
      <c r="B37" s="1" t="s">
        <v>34</v>
      </c>
      <c r="C37" s="78" t="s">
        <v>229</v>
      </c>
      <c r="D37" s="43" t="str">
        <f t="shared" ca="1" si="27"/>
        <v>(+0)+(－13)</v>
      </c>
      <c r="E37" s="4" t="s">
        <v>13</v>
      </c>
      <c r="F37" t="s">
        <v>230</v>
      </c>
      <c r="G37" s="78" t="s">
        <v>229</v>
      </c>
      <c r="H37" s="11">
        <f t="shared" ca="1" si="28"/>
        <v>-13</v>
      </c>
      <c r="I37" t="s">
        <v>230</v>
      </c>
      <c r="J37" s="51" t="s">
        <v>60</v>
      </c>
      <c r="K37" s="50" t="s">
        <v>285</v>
      </c>
      <c r="L37" s="50" t="str">
        <f t="shared" ca="1" si="33"/>
        <v>\\(\\quad (+0)+(－13)= \\)</v>
      </c>
      <c r="M37" s="50" t="str">
        <f t="shared" ca="1" si="34"/>
        <v>\\(\\quad -13 \\)</v>
      </c>
      <c r="N37" s="50" t="s">
        <v>62</v>
      </c>
      <c r="O37" s="89" t="str">
        <f t="shared" ca="1" si="29"/>
        <v>INSERT INTO math(tangen,question,answer,editor,date,count) VALUES('m5000','\\(\\quad (+0)+(－13)= \\)','\\(\\quad -13 \\)','harazono',NOW(),0);</v>
      </c>
      <c r="P37" s="45"/>
      <c r="R37" s="10" t="s">
        <v>15</v>
      </c>
      <c r="S37" t="str">
        <f t="shared" ca="1" si="30"/>
        <v>+</v>
      </c>
      <c r="T37">
        <f t="shared" ca="1" si="35"/>
        <v>0</v>
      </c>
      <c r="U37" t="s">
        <v>14</v>
      </c>
      <c r="V37" s="5" t="str">
        <f t="shared" ca="1" si="31"/>
        <v>+</v>
      </c>
      <c r="W37" t="s">
        <v>15</v>
      </c>
      <c r="X37" t="str">
        <f t="shared" ca="1" si="32"/>
        <v>－</v>
      </c>
      <c r="Y37">
        <f t="shared" ca="1" si="36"/>
        <v>13</v>
      </c>
      <c r="Z37" t="s">
        <v>14</v>
      </c>
      <c r="AK37" s="1">
        <f t="shared" ca="1" si="14"/>
        <v>0</v>
      </c>
      <c r="AL37" s="1">
        <f t="shared" ca="1" si="14"/>
        <v>-13</v>
      </c>
      <c r="AM37">
        <f t="shared" ca="1" si="9"/>
        <v>4</v>
      </c>
      <c r="AN37" s="8"/>
      <c r="AO37" s="11">
        <f t="shared" ca="1" si="37"/>
        <v>-13</v>
      </c>
      <c r="AP37" s="12">
        <f t="shared" ca="1" si="38"/>
        <v>-13</v>
      </c>
      <c r="AS37" s="5"/>
      <c r="AW37"/>
    </row>
    <row r="38" spans="1:49" x14ac:dyDescent="0.55000000000000004">
      <c r="A38" s="1" t="s">
        <v>0</v>
      </c>
      <c r="B38" s="1" t="s">
        <v>34</v>
      </c>
      <c r="C38" s="78" t="s">
        <v>229</v>
      </c>
      <c r="D38" s="43" t="str">
        <f t="shared" ca="1" si="27"/>
        <v>(－19)+(－13)</v>
      </c>
      <c r="E38" s="4" t="s">
        <v>13</v>
      </c>
      <c r="F38" t="s">
        <v>230</v>
      </c>
      <c r="G38" s="78" t="s">
        <v>229</v>
      </c>
      <c r="H38" s="11">
        <f t="shared" ca="1" si="28"/>
        <v>-32</v>
      </c>
      <c r="I38" t="s">
        <v>230</v>
      </c>
      <c r="J38" s="51" t="s">
        <v>60</v>
      </c>
      <c r="K38" s="50" t="s">
        <v>285</v>
      </c>
      <c r="L38" s="50" t="str">
        <f t="shared" ca="1" si="33"/>
        <v>\\(\\quad (－19)+(－13)= \\)</v>
      </c>
      <c r="M38" s="50" t="str">
        <f t="shared" ca="1" si="34"/>
        <v>\\(\\quad -32 \\)</v>
      </c>
      <c r="N38" s="50" t="s">
        <v>62</v>
      </c>
      <c r="O38" s="89" t="str">
        <f t="shared" ca="1" si="29"/>
        <v>INSERT INTO math(tangen,question,answer,editor,date,count) VALUES('m5000','\\(\\quad (－19)+(－13)= \\)','\\(\\quad -32 \\)','harazono',NOW(),0);</v>
      </c>
      <c r="P38" s="45"/>
      <c r="R38" s="10" t="s">
        <v>15</v>
      </c>
      <c r="S38" t="str">
        <f t="shared" ca="1" si="30"/>
        <v>－</v>
      </c>
      <c r="T38">
        <f t="shared" ca="1" si="35"/>
        <v>19</v>
      </c>
      <c r="U38" t="s">
        <v>14</v>
      </c>
      <c r="V38" s="5" t="str">
        <f t="shared" ca="1" si="31"/>
        <v>+</v>
      </c>
      <c r="W38" t="s">
        <v>15</v>
      </c>
      <c r="X38" t="str">
        <f t="shared" ca="1" si="32"/>
        <v>－</v>
      </c>
      <c r="Y38">
        <f t="shared" ca="1" si="36"/>
        <v>13</v>
      </c>
      <c r="Z38" t="s">
        <v>14</v>
      </c>
      <c r="AK38" s="1">
        <f t="shared" ca="1" si="14"/>
        <v>-19</v>
      </c>
      <c r="AL38" s="1">
        <f t="shared" ca="1" si="14"/>
        <v>-13</v>
      </c>
      <c r="AM38">
        <f t="shared" ca="1" si="9"/>
        <v>1</v>
      </c>
      <c r="AN38" s="8"/>
      <c r="AO38" s="11">
        <f t="shared" ca="1" si="37"/>
        <v>-13</v>
      </c>
      <c r="AP38" s="12">
        <f t="shared" ca="1" si="38"/>
        <v>-32</v>
      </c>
      <c r="AS38" s="5"/>
      <c r="AW38"/>
    </row>
    <row r="39" spans="1:49" x14ac:dyDescent="0.55000000000000004">
      <c r="A39" s="1" t="s">
        <v>0</v>
      </c>
      <c r="B39" s="1" t="s">
        <v>34</v>
      </c>
      <c r="C39" s="78" t="s">
        <v>229</v>
      </c>
      <c r="D39" s="43" t="str">
        <f t="shared" ca="1" si="27"/>
        <v>(+5)－(+10)</v>
      </c>
      <c r="E39" s="4" t="s">
        <v>13</v>
      </c>
      <c r="F39" t="s">
        <v>230</v>
      </c>
      <c r="G39" s="78" t="s">
        <v>229</v>
      </c>
      <c r="H39" s="11">
        <f t="shared" ca="1" si="28"/>
        <v>15</v>
      </c>
      <c r="I39" t="s">
        <v>230</v>
      </c>
      <c r="J39" s="51" t="s">
        <v>60</v>
      </c>
      <c r="K39" s="50" t="s">
        <v>285</v>
      </c>
      <c r="L39" s="50" t="str">
        <f t="shared" ca="1" si="33"/>
        <v>\\(\\quad (+5)－(+10)= \\)</v>
      </c>
      <c r="M39" s="50" t="str">
        <f t="shared" ca="1" si="34"/>
        <v>\\(\\quad 15 \\)</v>
      </c>
      <c r="N39" s="50" t="s">
        <v>62</v>
      </c>
      <c r="O39" s="89" t="str">
        <f t="shared" ca="1" si="29"/>
        <v>INSERT INTO math(tangen,question,answer,editor,date,count) VALUES('m5000','\\(\\quad (+5)－(+10)= \\)','\\(\\quad 15 \\)','harazono',NOW(),0);</v>
      </c>
      <c r="P39" s="45"/>
      <c r="R39" s="10" t="s">
        <v>15</v>
      </c>
      <c r="S39" t="str">
        <f t="shared" ca="1" si="30"/>
        <v>+</v>
      </c>
      <c r="T39">
        <f t="shared" ca="1" si="35"/>
        <v>5</v>
      </c>
      <c r="U39" t="s">
        <v>14</v>
      </c>
      <c r="V39" s="5" t="str">
        <f t="shared" ca="1" si="31"/>
        <v>－</v>
      </c>
      <c r="W39" t="s">
        <v>15</v>
      </c>
      <c r="X39" t="str">
        <f t="shared" ca="1" si="32"/>
        <v>+</v>
      </c>
      <c r="Y39">
        <f t="shared" ca="1" si="36"/>
        <v>10</v>
      </c>
      <c r="Z39" t="s">
        <v>14</v>
      </c>
      <c r="AK39" s="1">
        <f t="shared" ca="1" si="14"/>
        <v>5</v>
      </c>
      <c r="AL39" s="1">
        <f t="shared" ca="1" si="14"/>
        <v>10</v>
      </c>
      <c r="AM39">
        <f t="shared" ca="1" si="9"/>
        <v>8</v>
      </c>
      <c r="AN39" s="8"/>
      <c r="AO39" s="11">
        <f t="shared" ca="1" si="37"/>
        <v>10</v>
      </c>
      <c r="AP39" s="12">
        <f t="shared" ca="1" si="38"/>
        <v>15</v>
      </c>
      <c r="AS39" s="5"/>
      <c r="AW39"/>
    </row>
    <row r="40" spans="1:49" x14ac:dyDescent="0.55000000000000004">
      <c r="A40" s="1" t="s">
        <v>0</v>
      </c>
      <c r="B40" s="1" t="s">
        <v>34</v>
      </c>
      <c r="C40" s="78" t="s">
        <v>229</v>
      </c>
      <c r="D40" s="43" t="str">
        <f t="shared" ca="1" si="27"/>
        <v>(－12)+(－20)</v>
      </c>
      <c r="E40" s="4" t="s">
        <v>13</v>
      </c>
      <c r="F40" t="s">
        <v>230</v>
      </c>
      <c r="G40" s="78" t="s">
        <v>229</v>
      </c>
      <c r="H40" s="11">
        <f t="shared" ca="1" si="28"/>
        <v>-32</v>
      </c>
      <c r="I40" t="s">
        <v>230</v>
      </c>
      <c r="J40" s="51" t="s">
        <v>60</v>
      </c>
      <c r="K40" s="50" t="s">
        <v>285</v>
      </c>
      <c r="L40" s="50" t="str">
        <f t="shared" ca="1" si="33"/>
        <v>\\(\\quad (－12)+(－20)= \\)</v>
      </c>
      <c r="M40" s="50" t="str">
        <f t="shared" ca="1" si="34"/>
        <v>\\(\\quad -32 \\)</v>
      </c>
      <c r="N40" s="50" t="s">
        <v>62</v>
      </c>
      <c r="O40" s="89" t="str">
        <f t="shared" ca="1" si="29"/>
        <v>INSERT INTO math(tangen,question,answer,editor,date,count) VALUES('m5000','\\(\\quad (－12)+(－20)= \\)','\\(\\quad -32 \\)','harazono',NOW(),0);</v>
      </c>
      <c r="P40" s="45"/>
      <c r="R40" s="10" t="s">
        <v>15</v>
      </c>
      <c r="S40" t="str">
        <f t="shared" ca="1" si="30"/>
        <v>－</v>
      </c>
      <c r="T40">
        <f t="shared" ca="1" si="35"/>
        <v>12</v>
      </c>
      <c r="U40" t="s">
        <v>14</v>
      </c>
      <c r="V40" s="5" t="str">
        <f t="shared" ca="1" si="31"/>
        <v>+</v>
      </c>
      <c r="W40" t="s">
        <v>15</v>
      </c>
      <c r="X40" t="str">
        <f t="shared" ca="1" si="32"/>
        <v>－</v>
      </c>
      <c r="Y40">
        <f t="shared" ca="1" si="36"/>
        <v>20</v>
      </c>
      <c r="Z40" t="s">
        <v>14</v>
      </c>
      <c r="AK40" s="1">
        <f t="shared" ca="1" si="14"/>
        <v>-12</v>
      </c>
      <c r="AL40" s="1">
        <f t="shared" ca="1" si="14"/>
        <v>-20</v>
      </c>
      <c r="AM40">
        <f t="shared" ca="1" si="9"/>
        <v>2</v>
      </c>
      <c r="AN40" s="8"/>
      <c r="AO40" s="11">
        <f t="shared" ca="1" si="37"/>
        <v>-20</v>
      </c>
      <c r="AP40" s="12">
        <f t="shared" ca="1" si="38"/>
        <v>-32</v>
      </c>
      <c r="AS40" s="5"/>
      <c r="AW40"/>
    </row>
    <row r="41" spans="1:49" x14ac:dyDescent="0.55000000000000004">
      <c r="A41" s="1" t="s">
        <v>0</v>
      </c>
      <c r="B41" s="1" t="s">
        <v>34</v>
      </c>
      <c r="C41" s="78" t="s">
        <v>229</v>
      </c>
      <c r="D41" s="43" t="str">
        <f t="shared" ca="1" si="27"/>
        <v>(－7)+(－5)</v>
      </c>
      <c r="E41" s="4" t="s">
        <v>13</v>
      </c>
      <c r="F41" t="s">
        <v>230</v>
      </c>
      <c r="G41" s="78" t="s">
        <v>229</v>
      </c>
      <c r="H41" s="11">
        <f t="shared" ca="1" si="28"/>
        <v>-12</v>
      </c>
      <c r="I41" t="s">
        <v>230</v>
      </c>
      <c r="J41" s="51" t="s">
        <v>60</v>
      </c>
      <c r="K41" s="50" t="s">
        <v>285</v>
      </c>
      <c r="L41" s="50" t="str">
        <f t="shared" ca="1" si="33"/>
        <v>\\(\\quad (－7)+(－5)= \\)</v>
      </c>
      <c r="M41" s="50" t="str">
        <f t="shared" ca="1" si="34"/>
        <v>\\(\\quad -12 \\)</v>
      </c>
      <c r="N41" s="50" t="s">
        <v>62</v>
      </c>
      <c r="O41" s="89" t="str">
        <f t="shared" ca="1" si="29"/>
        <v>INSERT INTO math(tangen,question,answer,editor,date,count) VALUES('m5000','\\(\\quad (－7)+(－5)= \\)','\\(\\quad -12 \\)','harazono',NOW(),0);</v>
      </c>
      <c r="P41" s="45"/>
      <c r="R41" s="10" t="s">
        <v>15</v>
      </c>
      <c r="S41" t="str">
        <f t="shared" ca="1" si="30"/>
        <v>－</v>
      </c>
      <c r="T41">
        <f t="shared" ca="1" si="35"/>
        <v>7</v>
      </c>
      <c r="U41" t="s">
        <v>14</v>
      </c>
      <c r="V41" s="5" t="str">
        <f t="shared" ca="1" si="31"/>
        <v>+</v>
      </c>
      <c r="W41" t="s">
        <v>15</v>
      </c>
      <c r="X41" t="str">
        <f t="shared" ca="1" si="32"/>
        <v>－</v>
      </c>
      <c r="Y41">
        <f t="shared" ca="1" si="36"/>
        <v>5</v>
      </c>
      <c r="Z41" t="s">
        <v>14</v>
      </c>
      <c r="AK41" s="1">
        <f t="shared" ca="1" si="14"/>
        <v>-7</v>
      </c>
      <c r="AL41" s="1">
        <f t="shared" ca="1" si="14"/>
        <v>-5</v>
      </c>
      <c r="AM41">
        <f t="shared" ca="1" si="9"/>
        <v>0</v>
      </c>
      <c r="AN41" s="8"/>
      <c r="AO41" s="11">
        <f t="shared" ca="1" si="37"/>
        <v>-5</v>
      </c>
      <c r="AP41" s="12">
        <f t="shared" ca="1" si="38"/>
        <v>-12</v>
      </c>
      <c r="AS41" s="5"/>
      <c r="AW41"/>
    </row>
    <row r="42" spans="1:49" x14ac:dyDescent="0.55000000000000004">
      <c r="A42" s="1" t="s">
        <v>0</v>
      </c>
      <c r="B42" s="1" t="s">
        <v>34</v>
      </c>
      <c r="C42" s="78" t="s">
        <v>229</v>
      </c>
      <c r="D42" s="43" t="str">
        <f t="shared" ca="1" si="27"/>
        <v>(－19)－(－5)</v>
      </c>
      <c r="E42" s="4" t="s">
        <v>13</v>
      </c>
      <c r="F42" t="s">
        <v>230</v>
      </c>
      <c r="G42" s="78" t="s">
        <v>229</v>
      </c>
      <c r="H42" s="11">
        <f t="shared" ca="1" si="28"/>
        <v>-24</v>
      </c>
      <c r="I42" t="s">
        <v>230</v>
      </c>
      <c r="J42" s="51" t="s">
        <v>60</v>
      </c>
      <c r="K42" s="50" t="s">
        <v>285</v>
      </c>
      <c r="L42" s="50" t="str">
        <f t="shared" ca="1" si="33"/>
        <v>\\(\\quad (－19)－(－5)= \\)</v>
      </c>
      <c r="M42" s="50" t="str">
        <f t="shared" ca="1" si="34"/>
        <v>\\(\\quad -24 \\)</v>
      </c>
      <c r="N42" s="50" t="s">
        <v>62</v>
      </c>
      <c r="O42" s="89" t="str">
        <f t="shared" ca="1" si="29"/>
        <v>INSERT INTO math(tangen,question,answer,editor,date,count) VALUES('m5000','\\(\\quad (－19)－(－5)= \\)','\\(\\quad -24 \\)','harazono',NOW(),0);</v>
      </c>
      <c r="P42" s="45"/>
      <c r="R42" s="10" t="s">
        <v>15</v>
      </c>
      <c r="S42" t="str">
        <f t="shared" ca="1" si="30"/>
        <v>－</v>
      </c>
      <c r="T42">
        <f t="shared" ca="1" si="35"/>
        <v>19</v>
      </c>
      <c r="U42" t="s">
        <v>14</v>
      </c>
      <c r="V42" s="5" t="str">
        <f t="shared" ca="1" si="31"/>
        <v>－</v>
      </c>
      <c r="W42" t="s">
        <v>15</v>
      </c>
      <c r="X42" t="str">
        <f t="shared" ca="1" si="32"/>
        <v>－</v>
      </c>
      <c r="Y42">
        <f t="shared" ca="1" si="36"/>
        <v>5</v>
      </c>
      <c r="Z42" t="s">
        <v>14</v>
      </c>
      <c r="AK42" s="1">
        <f t="shared" ca="1" si="14"/>
        <v>-19</v>
      </c>
      <c r="AL42" s="1">
        <f t="shared" ca="1" si="14"/>
        <v>-5</v>
      </c>
      <c r="AM42">
        <f t="shared" ca="1" si="9"/>
        <v>6</v>
      </c>
      <c r="AN42" s="8"/>
      <c r="AO42" s="11">
        <f t="shared" ca="1" si="37"/>
        <v>-5</v>
      </c>
      <c r="AP42" s="12">
        <f t="shared" ca="1" si="38"/>
        <v>-24</v>
      </c>
      <c r="AS42" s="5"/>
      <c r="AW42"/>
    </row>
    <row r="43" spans="1:49" x14ac:dyDescent="0.55000000000000004">
      <c r="A43" s="1" t="s">
        <v>0</v>
      </c>
      <c r="B43" s="1" t="s">
        <v>34</v>
      </c>
      <c r="C43" s="78" t="s">
        <v>229</v>
      </c>
      <c r="D43" s="43" t="str">
        <f t="shared" ca="1" si="27"/>
        <v>(－2)－(－19)</v>
      </c>
      <c r="E43" s="4" t="s">
        <v>13</v>
      </c>
      <c r="F43" t="s">
        <v>230</v>
      </c>
      <c r="G43" s="78" t="s">
        <v>229</v>
      </c>
      <c r="H43" s="11">
        <f t="shared" ca="1" si="28"/>
        <v>-21</v>
      </c>
      <c r="I43" t="s">
        <v>230</v>
      </c>
      <c r="J43" s="51" t="s">
        <v>60</v>
      </c>
      <c r="K43" s="50" t="s">
        <v>285</v>
      </c>
      <c r="L43" s="50" t="str">
        <f t="shared" ca="1" si="33"/>
        <v>\\(\\quad (－2)－(－19)= \\)</v>
      </c>
      <c r="M43" s="50" t="str">
        <f t="shared" ca="1" si="34"/>
        <v>\\(\\quad -21 \\)</v>
      </c>
      <c r="N43" s="50" t="s">
        <v>62</v>
      </c>
      <c r="O43" s="89" t="str">
        <f t="shared" ca="1" si="29"/>
        <v>INSERT INTO math(tangen,question,answer,editor,date,count) VALUES('m5000','\\(\\quad (－2)－(－19)= \\)','\\(\\quad -21 \\)','harazono',NOW(),0);</v>
      </c>
      <c r="P43" s="45"/>
      <c r="R43" s="10" t="s">
        <v>15</v>
      </c>
      <c r="S43" t="str">
        <f t="shared" ca="1" si="30"/>
        <v>－</v>
      </c>
      <c r="T43">
        <f t="shared" ca="1" si="35"/>
        <v>2</v>
      </c>
      <c r="U43" t="s">
        <v>14</v>
      </c>
      <c r="V43" s="5" t="str">
        <f t="shared" ca="1" si="31"/>
        <v>－</v>
      </c>
      <c r="W43" t="s">
        <v>15</v>
      </c>
      <c r="X43" t="str">
        <f t="shared" ca="1" si="32"/>
        <v>－</v>
      </c>
      <c r="Y43">
        <f t="shared" ca="1" si="36"/>
        <v>19</v>
      </c>
      <c r="Z43" t="s">
        <v>14</v>
      </c>
      <c r="AK43" s="1">
        <f t="shared" ca="1" si="14"/>
        <v>-2</v>
      </c>
      <c r="AL43" s="1">
        <f t="shared" ca="1" si="14"/>
        <v>-19</v>
      </c>
      <c r="AM43">
        <f t="shared" ca="1" si="9"/>
        <v>9</v>
      </c>
      <c r="AN43" s="8"/>
      <c r="AO43" s="11">
        <f t="shared" ca="1" si="37"/>
        <v>-19</v>
      </c>
      <c r="AP43" s="12">
        <f t="shared" ca="1" si="38"/>
        <v>-21</v>
      </c>
      <c r="AS43" s="5"/>
      <c r="AW43"/>
    </row>
    <row r="44" spans="1:49" x14ac:dyDescent="0.55000000000000004">
      <c r="A44" s="1" t="s">
        <v>0</v>
      </c>
      <c r="B44" s="1" t="s">
        <v>34</v>
      </c>
      <c r="C44" s="78" t="s">
        <v>229</v>
      </c>
      <c r="D44" s="43" t="str">
        <f t="shared" ca="1" si="27"/>
        <v>(－14)－(－20)</v>
      </c>
      <c r="E44" s="4" t="s">
        <v>13</v>
      </c>
      <c r="F44" t="s">
        <v>230</v>
      </c>
      <c r="G44" s="78" t="s">
        <v>229</v>
      </c>
      <c r="H44" s="11">
        <f t="shared" ca="1" si="28"/>
        <v>-34</v>
      </c>
      <c r="I44" t="s">
        <v>230</v>
      </c>
      <c r="J44" s="51" t="s">
        <v>60</v>
      </c>
      <c r="K44" s="50" t="s">
        <v>285</v>
      </c>
      <c r="L44" s="50" t="str">
        <f t="shared" ca="1" si="33"/>
        <v>\\(\\quad (－14)－(－20)= \\)</v>
      </c>
      <c r="M44" s="50" t="str">
        <f t="shared" ca="1" si="34"/>
        <v>\\(\\quad -34 \\)</v>
      </c>
      <c r="N44" s="50" t="s">
        <v>62</v>
      </c>
      <c r="O44" s="89" t="str">
        <f t="shared" ca="1" si="29"/>
        <v>INSERT INTO math(tangen,question,answer,editor,date,count) VALUES('m5000','\\(\\quad (－14)－(－20)= \\)','\\(\\quad -34 \\)','harazono',NOW(),0);</v>
      </c>
      <c r="P44" s="45"/>
      <c r="R44" s="10" t="s">
        <v>15</v>
      </c>
      <c r="S44" t="str">
        <f t="shared" ca="1" si="30"/>
        <v>－</v>
      </c>
      <c r="T44">
        <f t="shared" ca="1" si="35"/>
        <v>14</v>
      </c>
      <c r="U44" t="s">
        <v>14</v>
      </c>
      <c r="V44" s="5" t="str">
        <f t="shared" ca="1" si="31"/>
        <v>－</v>
      </c>
      <c r="W44" t="s">
        <v>15</v>
      </c>
      <c r="X44" t="str">
        <f t="shared" ca="1" si="32"/>
        <v>－</v>
      </c>
      <c r="Y44">
        <f t="shared" ca="1" si="36"/>
        <v>20</v>
      </c>
      <c r="Z44" t="s">
        <v>14</v>
      </c>
      <c r="AK44" s="1">
        <f t="shared" ca="1" si="14"/>
        <v>-14</v>
      </c>
      <c r="AL44" s="1">
        <f t="shared" ca="1" si="14"/>
        <v>-20</v>
      </c>
      <c r="AM44">
        <f t="shared" ca="1" si="9"/>
        <v>6</v>
      </c>
      <c r="AN44" s="8"/>
      <c r="AO44" s="11">
        <f t="shared" ca="1" si="37"/>
        <v>-20</v>
      </c>
      <c r="AP44" s="12">
        <f t="shared" ca="1" si="38"/>
        <v>-34</v>
      </c>
      <c r="AS44" s="5"/>
      <c r="AW44"/>
    </row>
    <row r="45" spans="1:49" x14ac:dyDescent="0.55000000000000004">
      <c r="A45" s="1" t="s">
        <v>0</v>
      </c>
      <c r="B45" s="1" t="s">
        <v>34</v>
      </c>
      <c r="C45" s="78" t="s">
        <v>229</v>
      </c>
      <c r="D45" s="43" t="str">
        <f t="shared" ca="1" si="27"/>
        <v>(+4)－(+9)</v>
      </c>
      <c r="E45" s="4" t="s">
        <v>13</v>
      </c>
      <c r="F45" t="s">
        <v>230</v>
      </c>
      <c r="G45" s="78" t="s">
        <v>229</v>
      </c>
      <c r="H45" s="11">
        <f t="shared" ca="1" si="28"/>
        <v>13</v>
      </c>
      <c r="I45" t="s">
        <v>230</v>
      </c>
      <c r="J45" s="51" t="s">
        <v>60</v>
      </c>
      <c r="K45" s="50" t="s">
        <v>285</v>
      </c>
      <c r="L45" s="50" t="str">
        <f t="shared" ca="1" si="33"/>
        <v>\\(\\quad (+4)－(+9)= \\)</v>
      </c>
      <c r="M45" s="50" t="str">
        <f t="shared" ca="1" si="34"/>
        <v>\\(\\quad 13 \\)</v>
      </c>
      <c r="N45" s="50" t="s">
        <v>62</v>
      </c>
      <c r="O45" s="89" t="str">
        <f t="shared" ca="1" si="29"/>
        <v>INSERT INTO math(tangen,question,answer,editor,date,count) VALUES('m5000','\\(\\quad (+4)－(+9)= \\)','\\(\\quad 13 \\)','harazono',NOW(),0);</v>
      </c>
      <c r="P45" s="45"/>
      <c r="R45" s="10" t="s">
        <v>15</v>
      </c>
      <c r="S45" t="str">
        <f t="shared" ca="1" si="30"/>
        <v>+</v>
      </c>
      <c r="T45">
        <f t="shared" ca="1" si="35"/>
        <v>4</v>
      </c>
      <c r="U45" t="s">
        <v>14</v>
      </c>
      <c r="V45" s="5" t="str">
        <f t="shared" ca="1" si="31"/>
        <v>－</v>
      </c>
      <c r="W45" t="s">
        <v>15</v>
      </c>
      <c r="X45" t="str">
        <f t="shared" ca="1" si="32"/>
        <v>+</v>
      </c>
      <c r="Y45">
        <f t="shared" ca="1" si="36"/>
        <v>9</v>
      </c>
      <c r="Z45" t="s">
        <v>14</v>
      </c>
      <c r="AK45" s="1">
        <f t="shared" ca="1" si="14"/>
        <v>4</v>
      </c>
      <c r="AL45" s="1">
        <f t="shared" ca="1" si="14"/>
        <v>9</v>
      </c>
      <c r="AM45">
        <f t="shared" ca="1" si="9"/>
        <v>5</v>
      </c>
      <c r="AN45" s="8"/>
      <c r="AO45" s="11">
        <f t="shared" ca="1" si="37"/>
        <v>9</v>
      </c>
      <c r="AP45" s="12">
        <f t="shared" ca="1" si="38"/>
        <v>13</v>
      </c>
      <c r="AS45" s="5"/>
      <c r="AW45"/>
    </row>
    <row r="46" spans="1:49" x14ac:dyDescent="0.55000000000000004">
      <c r="A46" s="1" t="s">
        <v>0</v>
      </c>
      <c r="B46" s="1" t="s">
        <v>34</v>
      </c>
      <c r="C46" s="78" t="s">
        <v>229</v>
      </c>
      <c r="D46" s="43" t="str">
        <f t="shared" ca="1" si="27"/>
        <v>(－13)+(－6)</v>
      </c>
      <c r="E46" s="4" t="s">
        <v>13</v>
      </c>
      <c r="F46" t="s">
        <v>230</v>
      </c>
      <c r="G46" s="78" t="s">
        <v>229</v>
      </c>
      <c r="H46" s="11">
        <f t="shared" ca="1" si="28"/>
        <v>-19</v>
      </c>
      <c r="I46" t="s">
        <v>230</v>
      </c>
      <c r="J46" s="51" t="s">
        <v>60</v>
      </c>
      <c r="K46" s="50" t="s">
        <v>285</v>
      </c>
      <c r="L46" s="50" t="str">
        <f t="shared" ca="1" si="33"/>
        <v>\\(\\quad (－13)+(－6)= \\)</v>
      </c>
      <c r="M46" s="50" t="str">
        <f t="shared" ca="1" si="34"/>
        <v>\\(\\quad -19 \\)</v>
      </c>
      <c r="N46" s="50" t="s">
        <v>62</v>
      </c>
      <c r="O46" s="89" t="str">
        <f t="shared" ca="1" si="29"/>
        <v>INSERT INTO math(tangen,question,answer,editor,date,count) VALUES('m5000','\\(\\quad (－13)+(－6)= \\)','\\(\\quad -19 \\)','harazono',NOW(),0);</v>
      </c>
      <c r="P46" s="45"/>
      <c r="R46" s="10" t="s">
        <v>15</v>
      </c>
      <c r="S46" t="str">
        <f t="shared" ca="1" si="30"/>
        <v>－</v>
      </c>
      <c r="T46">
        <f t="shared" ca="1" si="35"/>
        <v>13</v>
      </c>
      <c r="U46" t="s">
        <v>14</v>
      </c>
      <c r="V46" s="5" t="str">
        <f t="shared" ca="1" si="31"/>
        <v>+</v>
      </c>
      <c r="W46" t="s">
        <v>15</v>
      </c>
      <c r="X46" t="str">
        <f t="shared" ca="1" si="32"/>
        <v>－</v>
      </c>
      <c r="Y46">
        <f t="shared" ca="1" si="36"/>
        <v>6</v>
      </c>
      <c r="Z46" t="s">
        <v>14</v>
      </c>
      <c r="AK46" s="1">
        <f t="shared" ca="1" si="14"/>
        <v>-13</v>
      </c>
      <c r="AL46" s="1">
        <f t="shared" ca="1" si="14"/>
        <v>-6</v>
      </c>
      <c r="AM46">
        <f t="shared" ca="1" si="9"/>
        <v>0</v>
      </c>
      <c r="AN46" s="8"/>
      <c r="AO46" s="11">
        <f t="shared" ca="1" si="37"/>
        <v>-6</v>
      </c>
      <c r="AP46" s="12">
        <f t="shared" ca="1" si="38"/>
        <v>-19</v>
      </c>
      <c r="AS46" s="5"/>
      <c r="AW46"/>
    </row>
    <row r="47" spans="1:49" x14ac:dyDescent="0.55000000000000004">
      <c r="A47" s="1" t="s">
        <v>0</v>
      </c>
      <c r="B47" s="1" t="s">
        <v>34</v>
      </c>
      <c r="C47" s="78" t="s">
        <v>229</v>
      </c>
      <c r="D47" s="43" t="str">
        <f t="shared" ca="1" si="27"/>
        <v>(+18)+(－7)</v>
      </c>
      <c r="E47" s="4" t="s">
        <v>13</v>
      </c>
      <c r="F47" t="s">
        <v>230</v>
      </c>
      <c r="G47" s="78" t="s">
        <v>229</v>
      </c>
      <c r="H47" s="11">
        <f t="shared" ca="1" si="28"/>
        <v>11</v>
      </c>
      <c r="I47" t="s">
        <v>230</v>
      </c>
      <c r="J47" s="51" t="s">
        <v>60</v>
      </c>
      <c r="K47" s="50" t="s">
        <v>285</v>
      </c>
      <c r="L47" s="50" t="str">
        <f t="shared" ca="1" si="33"/>
        <v>\\(\\quad (+18)+(－7)= \\)</v>
      </c>
      <c r="M47" s="50" t="str">
        <f t="shared" ca="1" si="34"/>
        <v>\\(\\quad 11 \\)</v>
      </c>
      <c r="N47" s="50" t="s">
        <v>62</v>
      </c>
      <c r="O47" s="89" t="str">
        <f t="shared" ca="1" si="29"/>
        <v>INSERT INTO math(tangen,question,answer,editor,date,count) VALUES('m5000','\\(\\quad (+18)+(－7)= \\)','\\(\\quad 11 \\)','harazono',NOW(),0);</v>
      </c>
      <c r="P47" s="45"/>
      <c r="R47" s="10" t="s">
        <v>15</v>
      </c>
      <c r="S47" t="str">
        <f t="shared" ca="1" si="30"/>
        <v>+</v>
      </c>
      <c r="T47">
        <f t="shared" ca="1" si="35"/>
        <v>18</v>
      </c>
      <c r="U47" t="s">
        <v>14</v>
      </c>
      <c r="V47" s="5" t="str">
        <f t="shared" ca="1" si="31"/>
        <v>+</v>
      </c>
      <c r="W47" t="s">
        <v>15</v>
      </c>
      <c r="X47" t="str">
        <f t="shared" ca="1" si="32"/>
        <v>－</v>
      </c>
      <c r="Y47">
        <f t="shared" ca="1" si="36"/>
        <v>7</v>
      </c>
      <c r="Z47" t="s">
        <v>14</v>
      </c>
      <c r="AK47" s="1">
        <f t="shared" ca="1" si="14"/>
        <v>18</v>
      </c>
      <c r="AL47" s="1">
        <f t="shared" ca="1" si="14"/>
        <v>-7</v>
      </c>
      <c r="AM47">
        <f t="shared" ca="1" si="9"/>
        <v>3</v>
      </c>
      <c r="AN47" s="8"/>
      <c r="AO47" s="11">
        <f t="shared" ca="1" si="37"/>
        <v>-7</v>
      </c>
      <c r="AP47" s="12">
        <f t="shared" ca="1" si="38"/>
        <v>11</v>
      </c>
      <c r="AS47" s="5"/>
      <c r="AW47"/>
    </row>
    <row r="48" spans="1:49" x14ac:dyDescent="0.55000000000000004">
      <c r="A48" s="1" t="s">
        <v>0</v>
      </c>
      <c r="B48" s="1" t="s">
        <v>34</v>
      </c>
      <c r="C48" s="78" t="s">
        <v>229</v>
      </c>
      <c r="D48" s="43" t="str">
        <f t="shared" ca="1" si="27"/>
        <v>(+3)+(－14)</v>
      </c>
      <c r="E48" s="4" t="s">
        <v>13</v>
      </c>
      <c r="F48" t="s">
        <v>230</v>
      </c>
      <c r="G48" s="78" t="s">
        <v>229</v>
      </c>
      <c r="H48" s="11">
        <f t="shared" ca="1" si="28"/>
        <v>-11</v>
      </c>
      <c r="I48" t="s">
        <v>230</v>
      </c>
      <c r="J48" s="51" t="s">
        <v>60</v>
      </c>
      <c r="K48" s="50" t="s">
        <v>285</v>
      </c>
      <c r="L48" s="50" t="str">
        <f t="shared" ca="1" si="33"/>
        <v>\\(\\quad (+3)+(－14)= \\)</v>
      </c>
      <c r="M48" s="50" t="str">
        <f t="shared" ca="1" si="34"/>
        <v>\\(\\quad -11 \\)</v>
      </c>
      <c r="N48" s="50" t="s">
        <v>62</v>
      </c>
      <c r="O48" s="89" t="str">
        <f t="shared" ca="1" si="29"/>
        <v>INSERT INTO math(tangen,question,answer,editor,date,count) VALUES('m5000','\\(\\quad (+3)+(－14)= \\)','\\(\\quad -11 \\)','harazono',NOW(),0);</v>
      </c>
      <c r="P48" s="45"/>
      <c r="R48" s="10" t="s">
        <v>15</v>
      </c>
      <c r="S48" t="str">
        <f t="shared" ca="1" si="30"/>
        <v>+</v>
      </c>
      <c r="T48">
        <f t="shared" ca="1" si="35"/>
        <v>3</v>
      </c>
      <c r="U48" t="s">
        <v>14</v>
      </c>
      <c r="V48" s="5" t="str">
        <f t="shared" ca="1" si="31"/>
        <v>+</v>
      </c>
      <c r="W48" t="s">
        <v>15</v>
      </c>
      <c r="X48" t="str">
        <f t="shared" ca="1" si="32"/>
        <v>－</v>
      </c>
      <c r="Y48">
        <f t="shared" ca="1" si="36"/>
        <v>14</v>
      </c>
      <c r="Z48" t="s">
        <v>14</v>
      </c>
      <c r="AK48" s="1">
        <f t="shared" ca="1" si="14"/>
        <v>3</v>
      </c>
      <c r="AL48" s="1">
        <f t="shared" ca="1" si="14"/>
        <v>-14</v>
      </c>
      <c r="AM48">
        <f t="shared" ca="1" si="9"/>
        <v>2</v>
      </c>
      <c r="AN48" s="8"/>
      <c r="AO48" s="11">
        <f t="shared" ca="1" si="37"/>
        <v>-14</v>
      </c>
      <c r="AP48" s="12">
        <f t="shared" ca="1" si="38"/>
        <v>-11</v>
      </c>
      <c r="AS48" s="5"/>
      <c r="AW48"/>
    </row>
    <row r="49" spans="1:49" x14ac:dyDescent="0.55000000000000004">
      <c r="A49" s="1" t="s">
        <v>0</v>
      </c>
      <c r="B49" s="1" t="s">
        <v>34</v>
      </c>
      <c r="C49" s="78" t="s">
        <v>229</v>
      </c>
      <c r="D49" s="43" t="str">
        <f t="shared" ca="1" si="27"/>
        <v>(+20)+(+9)</v>
      </c>
      <c r="E49" s="4" t="s">
        <v>13</v>
      </c>
      <c r="F49" t="s">
        <v>230</v>
      </c>
      <c r="G49" s="78" t="s">
        <v>229</v>
      </c>
      <c r="H49" s="11">
        <f t="shared" ca="1" si="28"/>
        <v>29</v>
      </c>
      <c r="I49" t="s">
        <v>230</v>
      </c>
      <c r="J49" s="51" t="s">
        <v>60</v>
      </c>
      <c r="K49" s="50" t="s">
        <v>285</v>
      </c>
      <c r="L49" s="50" t="str">
        <f t="shared" ca="1" si="33"/>
        <v>\\(\\quad (+20)+(+9)= \\)</v>
      </c>
      <c r="M49" s="50" t="str">
        <f t="shared" ca="1" si="34"/>
        <v>\\(\\quad 29 \\)</v>
      </c>
      <c r="N49" s="50" t="s">
        <v>62</v>
      </c>
      <c r="O49" s="89" t="str">
        <f t="shared" ca="1" si="29"/>
        <v>INSERT INTO math(tangen,question,answer,editor,date,count) VALUES('m5000','\\(\\quad (+20)+(+9)= \\)','\\(\\quad 29 \\)','harazono',NOW(),0);</v>
      </c>
      <c r="P49" s="45"/>
      <c r="R49" s="10" t="s">
        <v>15</v>
      </c>
      <c r="S49" t="str">
        <f t="shared" ca="1" si="30"/>
        <v>+</v>
      </c>
      <c r="T49">
        <f t="shared" ca="1" si="35"/>
        <v>20</v>
      </c>
      <c r="U49" t="s">
        <v>14</v>
      </c>
      <c r="V49" s="5" t="str">
        <f t="shared" ca="1" si="31"/>
        <v>+</v>
      </c>
      <c r="W49" t="s">
        <v>15</v>
      </c>
      <c r="X49" t="str">
        <f t="shared" ca="1" si="32"/>
        <v>+</v>
      </c>
      <c r="Y49">
        <f t="shared" ca="1" si="36"/>
        <v>9</v>
      </c>
      <c r="Z49" t="s">
        <v>14</v>
      </c>
      <c r="AK49" s="1">
        <f t="shared" ca="1" si="14"/>
        <v>20</v>
      </c>
      <c r="AL49" s="1">
        <f t="shared" ca="1" si="14"/>
        <v>9</v>
      </c>
      <c r="AM49">
        <f t="shared" ca="1" si="9"/>
        <v>2</v>
      </c>
      <c r="AN49" s="8"/>
      <c r="AO49" s="11">
        <f t="shared" ca="1" si="37"/>
        <v>9</v>
      </c>
      <c r="AP49" s="12">
        <f t="shared" ca="1" si="38"/>
        <v>29</v>
      </c>
      <c r="AS49" s="5"/>
      <c r="AW49"/>
    </row>
    <row r="50" spans="1:49" x14ac:dyDescent="0.55000000000000004">
      <c r="A50" s="1" t="s">
        <v>0</v>
      </c>
      <c r="B50" s="1" t="s">
        <v>34</v>
      </c>
      <c r="C50" s="78" t="s">
        <v>229</v>
      </c>
      <c r="D50" s="43" t="str">
        <f t="shared" ca="1" si="27"/>
        <v>(－8)－(+18)</v>
      </c>
      <c r="E50" s="4" t="s">
        <v>13</v>
      </c>
      <c r="F50" t="s">
        <v>230</v>
      </c>
      <c r="G50" s="78" t="s">
        <v>229</v>
      </c>
      <c r="H50" s="11">
        <f t="shared" ca="1" si="28"/>
        <v>10</v>
      </c>
      <c r="I50" t="s">
        <v>230</v>
      </c>
      <c r="J50" s="51" t="s">
        <v>60</v>
      </c>
      <c r="K50" s="50" t="s">
        <v>285</v>
      </c>
      <c r="L50" s="50" t="str">
        <f t="shared" ca="1" si="33"/>
        <v>\\(\\quad (－8)－(+18)= \\)</v>
      </c>
      <c r="M50" s="50" t="str">
        <f t="shared" ca="1" si="34"/>
        <v>\\(\\quad 10 \\)</v>
      </c>
      <c r="N50" s="50" t="s">
        <v>62</v>
      </c>
      <c r="O50" s="89" t="str">
        <f t="shared" ca="1" si="29"/>
        <v>INSERT INTO math(tangen,question,answer,editor,date,count) VALUES('m5000','\\(\\quad (－8)－(+18)= \\)','\\(\\quad 10 \\)','harazono',NOW(),0);</v>
      </c>
      <c r="P50" s="45"/>
      <c r="R50" s="10" t="s">
        <v>15</v>
      </c>
      <c r="S50" t="str">
        <f t="shared" ca="1" si="30"/>
        <v>－</v>
      </c>
      <c r="T50">
        <f t="shared" ca="1" si="35"/>
        <v>8</v>
      </c>
      <c r="U50" t="s">
        <v>14</v>
      </c>
      <c r="V50" s="5" t="str">
        <f t="shared" ca="1" si="31"/>
        <v>－</v>
      </c>
      <c r="W50" t="s">
        <v>15</v>
      </c>
      <c r="X50" t="str">
        <f t="shared" ca="1" si="32"/>
        <v>+</v>
      </c>
      <c r="Y50">
        <f t="shared" ca="1" si="36"/>
        <v>18</v>
      </c>
      <c r="Z50" t="s">
        <v>14</v>
      </c>
      <c r="AK50" s="1">
        <f t="shared" ca="1" si="14"/>
        <v>-8</v>
      </c>
      <c r="AL50" s="1">
        <f t="shared" ca="1" si="14"/>
        <v>18</v>
      </c>
      <c r="AM50">
        <f t="shared" ca="1" si="9"/>
        <v>8</v>
      </c>
      <c r="AN50" s="8"/>
      <c r="AO50" s="11">
        <f t="shared" ca="1" si="37"/>
        <v>18</v>
      </c>
      <c r="AP50" s="12">
        <f t="shared" ca="1" si="38"/>
        <v>10</v>
      </c>
      <c r="AS50" s="5"/>
      <c r="AW50"/>
    </row>
    <row r="51" spans="1:49" x14ac:dyDescent="0.55000000000000004">
      <c r="A51" s="1" t="s">
        <v>0</v>
      </c>
      <c r="B51" s="1" t="s">
        <v>34</v>
      </c>
      <c r="C51" s="78" t="s">
        <v>229</v>
      </c>
      <c r="D51" s="43" t="str">
        <f t="shared" ca="1" si="27"/>
        <v>(－2)－(+6)</v>
      </c>
      <c r="E51" s="4" t="s">
        <v>13</v>
      </c>
      <c r="F51" t="s">
        <v>230</v>
      </c>
      <c r="G51" s="78" t="s">
        <v>229</v>
      </c>
      <c r="H51" s="11">
        <f t="shared" ca="1" si="28"/>
        <v>4</v>
      </c>
      <c r="I51" t="s">
        <v>230</v>
      </c>
      <c r="J51" s="51" t="s">
        <v>60</v>
      </c>
      <c r="K51" s="50" t="s">
        <v>285</v>
      </c>
      <c r="L51" s="50" t="str">
        <f t="shared" ca="1" si="33"/>
        <v>\\(\\quad (－2)－(+6)= \\)</v>
      </c>
      <c r="M51" s="50" t="str">
        <f t="shared" ca="1" si="34"/>
        <v>\\(\\quad 4 \\)</v>
      </c>
      <c r="N51" s="50" t="s">
        <v>62</v>
      </c>
      <c r="O51" s="89" t="str">
        <f t="shared" ca="1" si="29"/>
        <v>INSERT INTO math(tangen,question,answer,editor,date,count) VALUES('m5000','\\(\\quad (－2)－(+6)= \\)','\\(\\quad 4 \\)','harazono',NOW(),0);</v>
      </c>
      <c r="P51" s="45"/>
      <c r="R51" s="10" t="s">
        <v>15</v>
      </c>
      <c r="S51" t="str">
        <f t="shared" ca="1" si="30"/>
        <v>－</v>
      </c>
      <c r="T51">
        <f t="shared" ca="1" si="35"/>
        <v>2</v>
      </c>
      <c r="U51" t="s">
        <v>14</v>
      </c>
      <c r="V51" s="5" t="str">
        <f t="shared" ca="1" si="31"/>
        <v>－</v>
      </c>
      <c r="W51" t="s">
        <v>15</v>
      </c>
      <c r="X51" t="str">
        <f t="shared" ca="1" si="32"/>
        <v>+</v>
      </c>
      <c r="Y51">
        <f t="shared" ca="1" si="36"/>
        <v>6</v>
      </c>
      <c r="Z51" t="s">
        <v>14</v>
      </c>
      <c r="AK51" s="1">
        <f t="shared" ca="1" si="14"/>
        <v>-2</v>
      </c>
      <c r="AL51" s="1">
        <f t="shared" ca="1" si="14"/>
        <v>6</v>
      </c>
      <c r="AM51">
        <f t="shared" ca="1" si="9"/>
        <v>5</v>
      </c>
      <c r="AN51" s="8"/>
      <c r="AO51" s="11">
        <f t="shared" ca="1" si="37"/>
        <v>6</v>
      </c>
      <c r="AP51" s="12">
        <f t="shared" ca="1" si="38"/>
        <v>4</v>
      </c>
      <c r="AS51" s="5"/>
      <c r="AW51"/>
    </row>
    <row r="52" spans="1:49" x14ac:dyDescent="0.55000000000000004">
      <c r="A52" s="3"/>
      <c r="B52" s="3"/>
      <c r="C52" s="80"/>
      <c r="D52" s="81"/>
      <c r="E52" s="82"/>
      <c r="F52" s="3"/>
      <c r="G52" s="80"/>
      <c r="H52" s="83"/>
      <c r="I52" s="3"/>
      <c r="J52" s="84"/>
      <c r="K52" s="85"/>
      <c r="L52" s="85"/>
      <c r="M52" s="85"/>
      <c r="N52" s="85"/>
      <c r="O52" s="89"/>
      <c r="P52" s="3"/>
      <c r="Q52" s="3"/>
      <c r="R52" s="86"/>
      <c r="S52" s="3"/>
      <c r="T52" s="3"/>
      <c r="U52" s="3"/>
      <c r="V52" s="87"/>
      <c r="W52" s="3"/>
      <c r="X52" s="3"/>
      <c r="Y52" s="3"/>
      <c r="Z52" s="3"/>
      <c r="AA52" s="3"/>
      <c r="AB52" s="3"/>
      <c r="AC52" s="3"/>
      <c r="AD52" s="3"/>
      <c r="AE52" s="3"/>
      <c r="AF52" s="3"/>
      <c r="AG52" s="3"/>
      <c r="AH52" s="3"/>
      <c r="AI52" s="3"/>
      <c r="AJ52" s="3"/>
      <c r="AK52" s="3"/>
      <c r="AL52" s="3"/>
      <c r="AM52" s="3"/>
      <c r="AN52" s="88"/>
      <c r="AO52" s="83"/>
      <c r="AP52" s="83"/>
      <c r="AS52" s="5"/>
      <c r="AW52"/>
    </row>
    <row r="53" spans="1:49" x14ac:dyDescent="0.55000000000000004">
      <c r="A53" s="1" t="s">
        <v>0</v>
      </c>
      <c r="B53" s="1" t="s">
        <v>35</v>
      </c>
      <c r="C53" s="78" t="s">
        <v>229</v>
      </c>
      <c r="D53" s="43" t="str">
        <f ca="1">R53&amp;S53&amp;T53&amp;U53&amp;V53&amp;W53&amp;X53&amp;Y53&amp;Z53</f>
        <v>(－7)×(+13)</v>
      </c>
      <c r="E53" s="4" t="s">
        <v>13</v>
      </c>
      <c r="F53" t="s">
        <v>230</v>
      </c>
      <c r="G53" s="78" t="s">
        <v>229</v>
      </c>
      <c r="H53" s="11">
        <f ca="1">AP53</f>
        <v>-91</v>
      </c>
      <c r="I53" t="s">
        <v>230</v>
      </c>
      <c r="J53" s="51" t="s">
        <v>60</v>
      </c>
      <c r="K53" s="50" t="s">
        <v>286</v>
      </c>
      <c r="L53" s="50" t="str">
        <f t="shared" ref="L53" ca="1" si="39">C53&amp;D53&amp;E53&amp;F53</f>
        <v>\\(\\quad (－7)×(+13)= \\)</v>
      </c>
      <c r="M53" s="50" t="str">
        <f t="shared" ref="M53" ca="1" si="40">G53&amp;H53&amp;I53</f>
        <v>\\(\\quad -91 \\)</v>
      </c>
      <c r="N53" s="50" t="s">
        <v>62</v>
      </c>
      <c r="O53" s="89" t="str">
        <f ca="1">"INSERT INTO "&amp;J53&amp;"(tangen,question,answer,editor,date,count) VALUES('"&amp;K53&amp;"','"&amp;L53&amp;"','"&amp;M53&amp;"','"&amp;N53&amp;"',NOW(),0);"</f>
        <v>INSERT INTO math(tangen,question,answer,editor,date,count) VALUES('m5200','\\(\\quad (－7)×(+13)= \\)','\\(\\quad -91 \\)','harazono',NOW(),0);</v>
      </c>
      <c r="P53" s="45"/>
      <c r="R53" s="10" t="s">
        <v>15</v>
      </c>
      <c r="S53" t="str">
        <f t="shared" ref="S53:S84" ca="1" si="41">IF(AK53&gt;=0,"+",IF(AK53&lt;=-1,"－",""))</f>
        <v>－</v>
      </c>
      <c r="T53">
        <f ca="1">ABS(AK53)</f>
        <v>7</v>
      </c>
      <c r="U53" t="s">
        <v>14</v>
      </c>
      <c r="V53" s="5" t="s">
        <v>22</v>
      </c>
      <c r="W53" t="s">
        <v>15</v>
      </c>
      <c r="X53" t="str">
        <f t="shared" ref="X53:X84" ca="1" si="42">IF(AL53&gt;=0,"+",IF(AL53&lt;=-1,"－",""))</f>
        <v>+</v>
      </c>
      <c r="Y53">
        <f ca="1">ABS(AL53)</f>
        <v>13</v>
      </c>
      <c r="Z53" t="s">
        <v>14</v>
      </c>
      <c r="AK53" s="1">
        <f t="shared" ca="1" si="14"/>
        <v>-7</v>
      </c>
      <c r="AL53" s="1">
        <f t="shared" ca="1" si="14"/>
        <v>13</v>
      </c>
      <c r="AN53" s="8"/>
      <c r="AO53" s="11"/>
      <c r="AP53" s="12">
        <f ca="1">AK53*AL53</f>
        <v>-91</v>
      </c>
      <c r="AS53" s="5"/>
      <c r="AW53"/>
    </row>
    <row r="54" spans="1:49" x14ac:dyDescent="0.55000000000000004">
      <c r="A54" s="1" t="s">
        <v>0</v>
      </c>
      <c r="B54" s="1" t="s">
        <v>35</v>
      </c>
      <c r="C54" s="78" t="s">
        <v>229</v>
      </c>
      <c r="D54" s="43" t="str">
        <f t="shared" ref="D54:D103" ca="1" si="43">R54&amp;S54&amp;T54&amp;U54&amp;V54&amp;W54&amp;X54&amp;Y54&amp;Z54</f>
        <v>(－14)×(+19)</v>
      </c>
      <c r="E54" s="4" t="s">
        <v>13</v>
      </c>
      <c r="F54" t="s">
        <v>230</v>
      </c>
      <c r="G54" s="78" t="s">
        <v>229</v>
      </c>
      <c r="H54" s="11">
        <f t="shared" ref="H54:H103" ca="1" si="44">AP54</f>
        <v>-266</v>
      </c>
      <c r="I54" t="s">
        <v>230</v>
      </c>
      <c r="J54" s="51" t="s">
        <v>60</v>
      </c>
      <c r="K54" s="50" t="s">
        <v>286</v>
      </c>
      <c r="L54" s="50" t="str">
        <f t="shared" ref="L54:L103" ca="1" si="45">C54&amp;D54&amp;E54&amp;F54</f>
        <v>\\(\\quad (－14)×(+19)= \\)</v>
      </c>
      <c r="M54" s="50" t="str">
        <f t="shared" ref="M54:M103" ca="1" si="46">G54&amp;H54&amp;I54</f>
        <v>\\(\\quad -266 \\)</v>
      </c>
      <c r="N54" s="50" t="s">
        <v>62</v>
      </c>
      <c r="O54" s="89" t="str">
        <f t="shared" ref="O54:O103" ca="1" si="47">"INSERT INTO "&amp;J54&amp;"(tangen,question,answer,editor,date,count) VALUES('"&amp;K54&amp;"','"&amp;L54&amp;"','"&amp;M54&amp;"','"&amp;N54&amp;"',NOW(),0);"</f>
        <v>INSERT INTO math(tangen,question,answer,editor,date,count) VALUES('m5200','\\(\\quad (－14)×(+19)= \\)','\\(\\quad -266 \\)','harazono',NOW(),0);</v>
      </c>
      <c r="P54" s="45"/>
      <c r="R54" s="10" t="s">
        <v>15</v>
      </c>
      <c r="S54" t="str">
        <f t="shared" ca="1" si="41"/>
        <v>－</v>
      </c>
      <c r="T54">
        <f t="shared" ref="T54:T103" ca="1" si="48">ABS(AK54)</f>
        <v>14</v>
      </c>
      <c r="U54" t="s">
        <v>14</v>
      </c>
      <c r="V54" s="5" t="s">
        <v>22</v>
      </c>
      <c r="W54" t="s">
        <v>15</v>
      </c>
      <c r="X54" t="str">
        <f t="shared" ca="1" si="42"/>
        <v>+</v>
      </c>
      <c r="Y54">
        <f t="shared" ref="Y54:Y103" ca="1" si="49">ABS(AL54)</f>
        <v>19</v>
      </c>
      <c r="Z54" t="s">
        <v>14</v>
      </c>
      <c r="AK54" s="1">
        <f t="shared" ca="1" si="14"/>
        <v>-14</v>
      </c>
      <c r="AL54" s="1">
        <f t="shared" ca="1" si="14"/>
        <v>19</v>
      </c>
      <c r="AN54" s="8"/>
      <c r="AO54" s="11"/>
      <c r="AP54" s="12">
        <f t="shared" ref="AP54:AP103" ca="1" si="50">AK54*AL54</f>
        <v>-266</v>
      </c>
      <c r="AS54" s="5"/>
      <c r="AW54"/>
    </row>
    <row r="55" spans="1:49" x14ac:dyDescent="0.55000000000000004">
      <c r="A55" s="1" t="s">
        <v>0</v>
      </c>
      <c r="B55" s="1" t="s">
        <v>35</v>
      </c>
      <c r="C55" s="78" t="s">
        <v>229</v>
      </c>
      <c r="D55" s="43" t="str">
        <f t="shared" ca="1" si="43"/>
        <v>(+18)×(－12)</v>
      </c>
      <c r="E55" s="4" t="s">
        <v>13</v>
      </c>
      <c r="F55" t="s">
        <v>230</v>
      </c>
      <c r="G55" s="78" t="s">
        <v>229</v>
      </c>
      <c r="H55" s="11">
        <f t="shared" ca="1" si="44"/>
        <v>-216</v>
      </c>
      <c r="I55" t="s">
        <v>230</v>
      </c>
      <c r="J55" s="51" t="s">
        <v>60</v>
      </c>
      <c r="K55" s="50" t="s">
        <v>286</v>
      </c>
      <c r="L55" s="50" t="str">
        <f t="shared" ca="1" si="45"/>
        <v>\\(\\quad (+18)×(－12)= \\)</v>
      </c>
      <c r="M55" s="50" t="str">
        <f t="shared" ca="1" si="46"/>
        <v>\\(\\quad -216 \\)</v>
      </c>
      <c r="N55" s="50" t="s">
        <v>62</v>
      </c>
      <c r="O55" s="89" t="str">
        <f t="shared" ca="1" si="47"/>
        <v>INSERT INTO math(tangen,question,answer,editor,date,count) VALUES('m5200','\\(\\quad (+18)×(－12)= \\)','\\(\\quad -216 \\)','harazono',NOW(),0);</v>
      </c>
      <c r="P55" s="45"/>
      <c r="R55" s="10" t="s">
        <v>15</v>
      </c>
      <c r="S55" t="str">
        <f t="shared" ca="1" si="41"/>
        <v>+</v>
      </c>
      <c r="T55">
        <f t="shared" ca="1" si="48"/>
        <v>18</v>
      </c>
      <c r="U55" t="s">
        <v>14</v>
      </c>
      <c r="V55" s="5" t="s">
        <v>22</v>
      </c>
      <c r="W55" t="s">
        <v>15</v>
      </c>
      <c r="X55" t="str">
        <f t="shared" ca="1" si="42"/>
        <v>－</v>
      </c>
      <c r="Y55">
        <f t="shared" ca="1" si="49"/>
        <v>12</v>
      </c>
      <c r="Z55" t="s">
        <v>14</v>
      </c>
      <c r="AK55" s="1">
        <f t="shared" ca="1" si="14"/>
        <v>18</v>
      </c>
      <c r="AL55" s="1">
        <f t="shared" ca="1" si="14"/>
        <v>-12</v>
      </c>
      <c r="AN55" s="8"/>
      <c r="AO55" s="11"/>
      <c r="AP55" s="12">
        <f t="shared" ca="1" si="50"/>
        <v>-216</v>
      </c>
      <c r="AS55" s="5"/>
      <c r="AW55"/>
    </row>
    <row r="56" spans="1:49" x14ac:dyDescent="0.55000000000000004">
      <c r="A56" s="1" t="s">
        <v>0</v>
      </c>
      <c r="B56" s="1" t="s">
        <v>35</v>
      </c>
      <c r="C56" s="78" t="s">
        <v>229</v>
      </c>
      <c r="D56" s="43" t="str">
        <f t="shared" ca="1" si="43"/>
        <v>(+16)×(+12)</v>
      </c>
      <c r="E56" s="4" t="s">
        <v>13</v>
      </c>
      <c r="F56" t="s">
        <v>230</v>
      </c>
      <c r="G56" s="78" t="s">
        <v>229</v>
      </c>
      <c r="H56" s="11">
        <f t="shared" ca="1" si="44"/>
        <v>192</v>
      </c>
      <c r="I56" t="s">
        <v>230</v>
      </c>
      <c r="J56" s="51" t="s">
        <v>60</v>
      </c>
      <c r="K56" s="50" t="s">
        <v>286</v>
      </c>
      <c r="L56" s="50" t="str">
        <f t="shared" ca="1" si="45"/>
        <v>\\(\\quad (+16)×(+12)= \\)</v>
      </c>
      <c r="M56" s="50" t="str">
        <f t="shared" ca="1" si="46"/>
        <v>\\(\\quad 192 \\)</v>
      </c>
      <c r="N56" s="50" t="s">
        <v>62</v>
      </c>
      <c r="O56" s="89" t="str">
        <f t="shared" ca="1" si="47"/>
        <v>INSERT INTO math(tangen,question,answer,editor,date,count) VALUES('m5200','\\(\\quad (+16)×(+12)= \\)','\\(\\quad 192 \\)','harazono',NOW(),0);</v>
      </c>
      <c r="P56" s="45"/>
      <c r="R56" s="10" t="s">
        <v>15</v>
      </c>
      <c r="S56" t="str">
        <f t="shared" ca="1" si="41"/>
        <v>+</v>
      </c>
      <c r="T56">
        <f t="shared" ca="1" si="48"/>
        <v>16</v>
      </c>
      <c r="U56" t="s">
        <v>14</v>
      </c>
      <c r="V56" s="5" t="s">
        <v>22</v>
      </c>
      <c r="W56" t="s">
        <v>15</v>
      </c>
      <c r="X56" t="str">
        <f t="shared" ca="1" si="42"/>
        <v>+</v>
      </c>
      <c r="Y56">
        <f t="shared" ca="1" si="49"/>
        <v>12</v>
      </c>
      <c r="Z56" t="s">
        <v>14</v>
      </c>
      <c r="AK56" s="1">
        <f t="shared" ca="1" si="14"/>
        <v>16</v>
      </c>
      <c r="AL56" s="1">
        <f t="shared" ca="1" si="14"/>
        <v>12</v>
      </c>
      <c r="AN56" s="8"/>
      <c r="AO56" s="11"/>
      <c r="AP56" s="12">
        <f t="shared" ca="1" si="50"/>
        <v>192</v>
      </c>
      <c r="AS56" s="5"/>
      <c r="AW56"/>
    </row>
    <row r="57" spans="1:49" x14ac:dyDescent="0.55000000000000004">
      <c r="A57" s="1" t="s">
        <v>0</v>
      </c>
      <c r="B57" s="1" t="s">
        <v>35</v>
      </c>
      <c r="C57" s="78" t="s">
        <v>229</v>
      </c>
      <c r="D57" s="43" t="str">
        <f t="shared" ca="1" si="43"/>
        <v>(+4)×(－2)</v>
      </c>
      <c r="E57" s="4" t="s">
        <v>13</v>
      </c>
      <c r="F57" t="s">
        <v>230</v>
      </c>
      <c r="G57" s="78" t="s">
        <v>229</v>
      </c>
      <c r="H57" s="11">
        <f t="shared" ca="1" si="44"/>
        <v>-8</v>
      </c>
      <c r="I57" t="s">
        <v>230</v>
      </c>
      <c r="J57" s="51" t="s">
        <v>60</v>
      </c>
      <c r="K57" s="50" t="s">
        <v>286</v>
      </c>
      <c r="L57" s="50" t="str">
        <f t="shared" ca="1" si="45"/>
        <v>\\(\\quad (+4)×(－2)= \\)</v>
      </c>
      <c r="M57" s="50" t="str">
        <f t="shared" ca="1" si="46"/>
        <v>\\(\\quad -8 \\)</v>
      </c>
      <c r="N57" s="50" t="s">
        <v>62</v>
      </c>
      <c r="O57" s="89" t="str">
        <f t="shared" ca="1" si="47"/>
        <v>INSERT INTO math(tangen,question,answer,editor,date,count) VALUES('m5200','\\(\\quad (+4)×(－2)= \\)','\\(\\quad -8 \\)','harazono',NOW(),0);</v>
      </c>
      <c r="P57" s="45"/>
      <c r="R57" s="10" t="s">
        <v>15</v>
      </c>
      <c r="S57" t="str">
        <f t="shared" ca="1" si="41"/>
        <v>+</v>
      </c>
      <c r="T57">
        <f t="shared" ca="1" si="48"/>
        <v>4</v>
      </c>
      <c r="U57" t="s">
        <v>14</v>
      </c>
      <c r="V57" s="5" t="s">
        <v>22</v>
      </c>
      <c r="W57" t="s">
        <v>15</v>
      </c>
      <c r="X57" t="str">
        <f t="shared" ca="1" si="42"/>
        <v>－</v>
      </c>
      <c r="Y57">
        <f t="shared" ca="1" si="49"/>
        <v>2</v>
      </c>
      <c r="Z57" t="s">
        <v>14</v>
      </c>
      <c r="AK57" s="1">
        <f t="shared" ca="1" si="14"/>
        <v>4</v>
      </c>
      <c r="AL57" s="1">
        <f t="shared" ca="1" si="14"/>
        <v>-2</v>
      </c>
      <c r="AN57" s="8"/>
      <c r="AO57" s="11"/>
      <c r="AP57" s="12">
        <f t="shared" ca="1" si="50"/>
        <v>-8</v>
      </c>
      <c r="AS57" s="5"/>
      <c r="AW57"/>
    </row>
    <row r="58" spans="1:49" x14ac:dyDescent="0.55000000000000004">
      <c r="A58" s="1" t="s">
        <v>0</v>
      </c>
      <c r="B58" s="1" t="s">
        <v>35</v>
      </c>
      <c r="C58" s="78" t="s">
        <v>229</v>
      </c>
      <c r="D58" s="43" t="str">
        <f t="shared" ca="1" si="43"/>
        <v>(+9)×(+11)</v>
      </c>
      <c r="E58" s="4" t="s">
        <v>13</v>
      </c>
      <c r="F58" t="s">
        <v>230</v>
      </c>
      <c r="G58" s="78" t="s">
        <v>229</v>
      </c>
      <c r="H58" s="11">
        <f t="shared" ca="1" si="44"/>
        <v>99</v>
      </c>
      <c r="I58" t="s">
        <v>230</v>
      </c>
      <c r="J58" s="51" t="s">
        <v>60</v>
      </c>
      <c r="K58" s="50" t="s">
        <v>286</v>
      </c>
      <c r="L58" s="50" t="str">
        <f t="shared" ca="1" si="45"/>
        <v>\\(\\quad (+9)×(+11)= \\)</v>
      </c>
      <c r="M58" s="50" t="str">
        <f t="shared" ca="1" si="46"/>
        <v>\\(\\quad 99 \\)</v>
      </c>
      <c r="N58" s="50" t="s">
        <v>62</v>
      </c>
      <c r="O58" s="89" t="str">
        <f t="shared" ca="1" si="47"/>
        <v>INSERT INTO math(tangen,question,answer,editor,date,count) VALUES('m5200','\\(\\quad (+9)×(+11)= \\)','\\(\\quad 99 \\)','harazono',NOW(),0);</v>
      </c>
      <c r="P58" s="45"/>
      <c r="R58" s="10" t="s">
        <v>15</v>
      </c>
      <c r="S58" t="str">
        <f t="shared" ca="1" si="41"/>
        <v>+</v>
      </c>
      <c r="T58">
        <f t="shared" ca="1" si="48"/>
        <v>9</v>
      </c>
      <c r="U58" t="s">
        <v>14</v>
      </c>
      <c r="V58" s="5" t="s">
        <v>22</v>
      </c>
      <c r="W58" t="s">
        <v>15</v>
      </c>
      <c r="X58" t="str">
        <f t="shared" ca="1" si="42"/>
        <v>+</v>
      </c>
      <c r="Y58">
        <f t="shared" ca="1" si="49"/>
        <v>11</v>
      </c>
      <c r="Z58" t="s">
        <v>14</v>
      </c>
      <c r="AK58" s="1">
        <f t="shared" ca="1" si="14"/>
        <v>9</v>
      </c>
      <c r="AL58" s="1">
        <f t="shared" ca="1" si="14"/>
        <v>11</v>
      </c>
      <c r="AN58" s="8"/>
      <c r="AO58" s="11"/>
      <c r="AP58" s="12">
        <f t="shared" ca="1" si="50"/>
        <v>99</v>
      </c>
      <c r="AS58" s="5"/>
      <c r="AW58"/>
    </row>
    <row r="59" spans="1:49" x14ac:dyDescent="0.55000000000000004">
      <c r="A59" s="1" t="s">
        <v>0</v>
      </c>
      <c r="B59" s="1" t="s">
        <v>35</v>
      </c>
      <c r="C59" s="78" t="s">
        <v>229</v>
      </c>
      <c r="D59" s="43" t="str">
        <f t="shared" ca="1" si="43"/>
        <v>(+0)×(－1)</v>
      </c>
      <c r="E59" s="4" t="s">
        <v>13</v>
      </c>
      <c r="F59" t="s">
        <v>230</v>
      </c>
      <c r="G59" s="78" t="s">
        <v>229</v>
      </c>
      <c r="H59" s="11">
        <f t="shared" ca="1" si="44"/>
        <v>0</v>
      </c>
      <c r="I59" t="s">
        <v>230</v>
      </c>
      <c r="J59" s="51" t="s">
        <v>60</v>
      </c>
      <c r="K59" s="50" t="s">
        <v>286</v>
      </c>
      <c r="L59" s="50" t="str">
        <f t="shared" ca="1" si="45"/>
        <v>\\(\\quad (+0)×(－1)= \\)</v>
      </c>
      <c r="M59" s="50" t="str">
        <f t="shared" ca="1" si="46"/>
        <v>\\(\\quad 0 \\)</v>
      </c>
      <c r="N59" s="50" t="s">
        <v>62</v>
      </c>
      <c r="O59" s="89" t="str">
        <f t="shared" ca="1" si="47"/>
        <v>INSERT INTO math(tangen,question,answer,editor,date,count) VALUES('m5200','\\(\\quad (+0)×(－1)= \\)','\\(\\quad 0 \\)','harazono',NOW(),0);</v>
      </c>
      <c r="P59" s="45"/>
      <c r="R59" s="10" t="s">
        <v>15</v>
      </c>
      <c r="S59" t="str">
        <f t="shared" ca="1" si="41"/>
        <v>+</v>
      </c>
      <c r="T59">
        <f t="shared" ca="1" si="48"/>
        <v>0</v>
      </c>
      <c r="U59" t="s">
        <v>14</v>
      </c>
      <c r="V59" s="5" t="s">
        <v>22</v>
      </c>
      <c r="W59" t="s">
        <v>15</v>
      </c>
      <c r="X59" t="str">
        <f t="shared" ca="1" si="42"/>
        <v>－</v>
      </c>
      <c r="Y59">
        <f t="shared" ca="1" si="49"/>
        <v>1</v>
      </c>
      <c r="Z59" t="s">
        <v>14</v>
      </c>
      <c r="AK59" s="1">
        <f t="shared" ca="1" si="14"/>
        <v>0</v>
      </c>
      <c r="AL59" s="1">
        <f t="shared" ca="1" si="14"/>
        <v>-1</v>
      </c>
      <c r="AN59" s="8"/>
      <c r="AO59" s="11"/>
      <c r="AP59" s="12">
        <f t="shared" ca="1" si="50"/>
        <v>0</v>
      </c>
      <c r="AS59" s="5"/>
      <c r="AW59"/>
    </row>
    <row r="60" spans="1:49" x14ac:dyDescent="0.55000000000000004">
      <c r="A60" s="1" t="s">
        <v>0</v>
      </c>
      <c r="B60" s="1" t="s">
        <v>35</v>
      </c>
      <c r="C60" s="78" t="s">
        <v>229</v>
      </c>
      <c r="D60" s="43" t="str">
        <f t="shared" ca="1" si="43"/>
        <v>(－20)×(－18)</v>
      </c>
      <c r="E60" s="4" t="s">
        <v>13</v>
      </c>
      <c r="F60" t="s">
        <v>230</v>
      </c>
      <c r="G60" s="78" t="s">
        <v>229</v>
      </c>
      <c r="H60" s="11">
        <f t="shared" ca="1" si="44"/>
        <v>360</v>
      </c>
      <c r="I60" t="s">
        <v>230</v>
      </c>
      <c r="J60" s="51" t="s">
        <v>60</v>
      </c>
      <c r="K60" s="50" t="s">
        <v>286</v>
      </c>
      <c r="L60" s="50" t="str">
        <f t="shared" ca="1" si="45"/>
        <v>\\(\\quad (－20)×(－18)= \\)</v>
      </c>
      <c r="M60" s="50" t="str">
        <f t="shared" ca="1" si="46"/>
        <v>\\(\\quad 360 \\)</v>
      </c>
      <c r="N60" s="50" t="s">
        <v>62</v>
      </c>
      <c r="O60" s="89" t="str">
        <f t="shared" ca="1" si="47"/>
        <v>INSERT INTO math(tangen,question,answer,editor,date,count) VALUES('m5200','\\(\\quad (－20)×(－18)= \\)','\\(\\quad 360 \\)','harazono',NOW(),0);</v>
      </c>
      <c r="P60" s="45"/>
      <c r="R60" s="10" t="s">
        <v>15</v>
      </c>
      <c r="S60" t="str">
        <f t="shared" ca="1" si="41"/>
        <v>－</v>
      </c>
      <c r="T60">
        <f t="shared" ca="1" si="48"/>
        <v>20</v>
      </c>
      <c r="U60" t="s">
        <v>14</v>
      </c>
      <c r="V60" s="5" t="s">
        <v>22</v>
      </c>
      <c r="W60" t="s">
        <v>15</v>
      </c>
      <c r="X60" t="str">
        <f t="shared" ca="1" si="42"/>
        <v>－</v>
      </c>
      <c r="Y60">
        <f t="shared" ca="1" si="49"/>
        <v>18</v>
      </c>
      <c r="Z60" t="s">
        <v>14</v>
      </c>
      <c r="AK60" s="1">
        <f t="shared" ca="1" si="14"/>
        <v>-20</v>
      </c>
      <c r="AL60" s="1">
        <f t="shared" ca="1" si="14"/>
        <v>-18</v>
      </c>
      <c r="AN60" s="8"/>
      <c r="AO60" s="11"/>
      <c r="AP60" s="12">
        <f t="shared" ca="1" si="50"/>
        <v>360</v>
      </c>
      <c r="AS60" s="5"/>
      <c r="AW60"/>
    </row>
    <row r="61" spans="1:49" x14ac:dyDescent="0.55000000000000004">
      <c r="A61" s="1" t="s">
        <v>0</v>
      </c>
      <c r="B61" s="1" t="s">
        <v>35</v>
      </c>
      <c r="C61" s="78" t="s">
        <v>229</v>
      </c>
      <c r="D61" s="43" t="str">
        <f t="shared" ca="1" si="43"/>
        <v>(+20)×(－16)</v>
      </c>
      <c r="E61" s="4" t="s">
        <v>13</v>
      </c>
      <c r="F61" t="s">
        <v>230</v>
      </c>
      <c r="G61" s="78" t="s">
        <v>229</v>
      </c>
      <c r="H61" s="11">
        <f t="shared" ca="1" si="44"/>
        <v>-320</v>
      </c>
      <c r="I61" t="s">
        <v>230</v>
      </c>
      <c r="J61" s="51" t="s">
        <v>60</v>
      </c>
      <c r="K61" s="50" t="s">
        <v>286</v>
      </c>
      <c r="L61" s="50" t="str">
        <f t="shared" ca="1" si="45"/>
        <v>\\(\\quad (+20)×(－16)= \\)</v>
      </c>
      <c r="M61" s="50" t="str">
        <f t="shared" ca="1" si="46"/>
        <v>\\(\\quad -320 \\)</v>
      </c>
      <c r="N61" s="50" t="s">
        <v>62</v>
      </c>
      <c r="O61" s="89" t="str">
        <f t="shared" ca="1" si="47"/>
        <v>INSERT INTO math(tangen,question,answer,editor,date,count) VALUES('m5200','\\(\\quad (+20)×(－16)= \\)','\\(\\quad -320 \\)','harazono',NOW(),0);</v>
      </c>
      <c r="P61" s="45"/>
      <c r="R61" s="10" t="s">
        <v>15</v>
      </c>
      <c r="S61" t="str">
        <f t="shared" ca="1" si="41"/>
        <v>+</v>
      </c>
      <c r="T61">
        <f t="shared" ca="1" si="48"/>
        <v>20</v>
      </c>
      <c r="U61" t="s">
        <v>14</v>
      </c>
      <c r="V61" s="5" t="s">
        <v>22</v>
      </c>
      <c r="W61" t="s">
        <v>15</v>
      </c>
      <c r="X61" t="str">
        <f t="shared" ca="1" si="42"/>
        <v>－</v>
      </c>
      <c r="Y61">
        <f t="shared" ca="1" si="49"/>
        <v>16</v>
      </c>
      <c r="Z61" t="s">
        <v>14</v>
      </c>
      <c r="AK61" s="1">
        <f t="shared" ca="1" si="14"/>
        <v>20</v>
      </c>
      <c r="AL61" s="1">
        <f t="shared" ca="1" si="14"/>
        <v>-16</v>
      </c>
      <c r="AN61" s="8"/>
      <c r="AO61" s="11"/>
      <c r="AP61" s="12">
        <f t="shared" ca="1" si="50"/>
        <v>-320</v>
      </c>
      <c r="AS61" s="5"/>
      <c r="AW61"/>
    </row>
    <row r="62" spans="1:49" x14ac:dyDescent="0.55000000000000004">
      <c r="A62" s="1" t="s">
        <v>0</v>
      </c>
      <c r="B62" s="1" t="s">
        <v>35</v>
      </c>
      <c r="C62" s="78" t="s">
        <v>229</v>
      </c>
      <c r="D62" s="43" t="str">
        <f t="shared" ca="1" si="43"/>
        <v>(+13)×(－6)</v>
      </c>
      <c r="E62" s="4" t="s">
        <v>13</v>
      </c>
      <c r="F62" t="s">
        <v>230</v>
      </c>
      <c r="G62" s="78" t="s">
        <v>229</v>
      </c>
      <c r="H62" s="11">
        <f t="shared" ca="1" si="44"/>
        <v>-78</v>
      </c>
      <c r="I62" t="s">
        <v>230</v>
      </c>
      <c r="J62" s="51" t="s">
        <v>60</v>
      </c>
      <c r="K62" s="50" t="s">
        <v>286</v>
      </c>
      <c r="L62" s="50" t="str">
        <f t="shared" ca="1" si="45"/>
        <v>\\(\\quad (+13)×(－6)= \\)</v>
      </c>
      <c r="M62" s="50" t="str">
        <f t="shared" ca="1" si="46"/>
        <v>\\(\\quad -78 \\)</v>
      </c>
      <c r="N62" s="50" t="s">
        <v>62</v>
      </c>
      <c r="O62" s="89" t="str">
        <f t="shared" ca="1" si="47"/>
        <v>INSERT INTO math(tangen,question,answer,editor,date,count) VALUES('m5200','\\(\\quad (+13)×(－6)= \\)','\\(\\quad -78 \\)','harazono',NOW(),0);</v>
      </c>
      <c r="P62" s="45"/>
      <c r="R62" s="10" t="s">
        <v>15</v>
      </c>
      <c r="S62" t="str">
        <f t="shared" ca="1" si="41"/>
        <v>+</v>
      </c>
      <c r="T62">
        <f t="shared" ca="1" si="48"/>
        <v>13</v>
      </c>
      <c r="U62" t="s">
        <v>14</v>
      </c>
      <c r="V62" s="5" t="s">
        <v>22</v>
      </c>
      <c r="W62" t="s">
        <v>15</v>
      </c>
      <c r="X62" t="str">
        <f t="shared" ca="1" si="42"/>
        <v>－</v>
      </c>
      <c r="Y62">
        <f t="shared" ca="1" si="49"/>
        <v>6</v>
      </c>
      <c r="Z62" t="s">
        <v>14</v>
      </c>
      <c r="AK62" s="1">
        <f t="shared" ca="1" si="14"/>
        <v>13</v>
      </c>
      <c r="AL62" s="1">
        <f t="shared" ca="1" si="14"/>
        <v>-6</v>
      </c>
      <c r="AN62" s="8"/>
      <c r="AO62" s="11"/>
      <c r="AP62" s="12">
        <f t="shared" ca="1" si="50"/>
        <v>-78</v>
      </c>
      <c r="AS62" s="5"/>
      <c r="AW62"/>
    </row>
    <row r="63" spans="1:49" x14ac:dyDescent="0.55000000000000004">
      <c r="A63" s="1" t="s">
        <v>0</v>
      </c>
      <c r="B63" s="1" t="s">
        <v>35</v>
      </c>
      <c r="C63" s="78" t="s">
        <v>229</v>
      </c>
      <c r="D63" s="43" t="str">
        <f t="shared" ca="1" si="43"/>
        <v>(－19)×(－5)</v>
      </c>
      <c r="E63" s="4" t="s">
        <v>13</v>
      </c>
      <c r="F63" t="s">
        <v>230</v>
      </c>
      <c r="G63" s="78" t="s">
        <v>229</v>
      </c>
      <c r="H63" s="11">
        <f t="shared" ca="1" si="44"/>
        <v>95</v>
      </c>
      <c r="I63" t="s">
        <v>230</v>
      </c>
      <c r="J63" s="51" t="s">
        <v>60</v>
      </c>
      <c r="K63" s="50" t="s">
        <v>286</v>
      </c>
      <c r="L63" s="50" t="str">
        <f t="shared" ca="1" si="45"/>
        <v>\\(\\quad (－19)×(－5)= \\)</v>
      </c>
      <c r="M63" s="50" t="str">
        <f t="shared" ca="1" si="46"/>
        <v>\\(\\quad 95 \\)</v>
      </c>
      <c r="N63" s="50" t="s">
        <v>62</v>
      </c>
      <c r="O63" s="89" t="str">
        <f t="shared" ca="1" si="47"/>
        <v>INSERT INTO math(tangen,question,answer,editor,date,count) VALUES('m5200','\\(\\quad (－19)×(－5)= \\)','\\(\\quad 95 \\)','harazono',NOW(),0);</v>
      </c>
      <c r="P63" s="45"/>
      <c r="R63" s="10" t="s">
        <v>15</v>
      </c>
      <c r="S63" t="str">
        <f t="shared" ca="1" si="41"/>
        <v>－</v>
      </c>
      <c r="T63">
        <f t="shared" ca="1" si="48"/>
        <v>19</v>
      </c>
      <c r="U63" t="s">
        <v>14</v>
      </c>
      <c r="V63" s="5" t="s">
        <v>22</v>
      </c>
      <c r="W63" t="s">
        <v>15</v>
      </c>
      <c r="X63" t="str">
        <f t="shared" ca="1" si="42"/>
        <v>－</v>
      </c>
      <c r="Y63">
        <f t="shared" ca="1" si="49"/>
        <v>5</v>
      </c>
      <c r="Z63" t="s">
        <v>14</v>
      </c>
      <c r="AK63" s="1">
        <f t="shared" ca="1" si="14"/>
        <v>-19</v>
      </c>
      <c r="AL63" s="1">
        <f t="shared" ca="1" si="14"/>
        <v>-5</v>
      </c>
      <c r="AN63" s="8"/>
      <c r="AO63" s="11"/>
      <c r="AP63" s="12">
        <f t="shared" ca="1" si="50"/>
        <v>95</v>
      </c>
      <c r="AR63" s="5"/>
      <c r="AS63" s="8"/>
      <c r="AW63"/>
    </row>
    <row r="64" spans="1:49" x14ac:dyDescent="0.55000000000000004">
      <c r="A64" s="1" t="s">
        <v>0</v>
      </c>
      <c r="B64" s="1" t="s">
        <v>35</v>
      </c>
      <c r="C64" s="78" t="s">
        <v>229</v>
      </c>
      <c r="D64" s="43" t="str">
        <f t="shared" ca="1" si="43"/>
        <v>(－3)×(－4)</v>
      </c>
      <c r="E64" s="4" t="s">
        <v>13</v>
      </c>
      <c r="F64" t="s">
        <v>230</v>
      </c>
      <c r="G64" s="78" t="s">
        <v>229</v>
      </c>
      <c r="H64" s="11">
        <f t="shared" ca="1" si="44"/>
        <v>12</v>
      </c>
      <c r="I64" t="s">
        <v>230</v>
      </c>
      <c r="J64" s="51" t="s">
        <v>60</v>
      </c>
      <c r="K64" s="50" t="s">
        <v>286</v>
      </c>
      <c r="L64" s="50" t="str">
        <f t="shared" ca="1" si="45"/>
        <v>\\(\\quad (－3)×(－4)= \\)</v>
      </c>
      <c r="M64" s="50" t="str">
        <f t="shared" ca="1" si="46"/>
        <v>\\(\\quad 12 \\)</v>
      </c>
      <c r="N64" s="50" t="s">
        <v>62</v>
      </c>
      <c r="O64" s="89" t="str">
        <f t="shared" ca="1" si="47"/>
        <v>INSERT INTO math(tangen,question,answer,editor,date,count) VALUES('m5200','\\(\\quad (－3)×(－4)= \\)','\\(\\quad 12 \\)','harazono',NOW(),0);</v>
      </c>
      <c r="P64" s="45"/>
      <c r="R64" s="10" t="s">
        <v>15</v>
      </c>
      <c r="S64" t="str">
        <f t="shared" ca="1" si="41"/>
        <v>－</v>
      </c>
      <c r="T64">
        <f t="shared" ca="1" si="48"/>
        <v>3</v>
      </c>
      <c r="U64" t="s">
        <v>14</v>
      </c>
      <c r="V64" s="5" t="s">
        <v>22</v>
      </c>
      <c r="W64" t="s">
        <v>15</v>
      </c>
      <c r="X64" t="str">
        <f t="shared" ca="1" si="42"/>
        <v>－</v>
      </c>
      <c r="Y64">
        <f t="shared" ca="1" si="49"/>
        <v>4</v>
      </c>
      <c r="Z64" t="s">
        <v>14</v>
      </c>
      <c r="AK64" s="1">
        <f t="shared" ref="AK64:AN106" ca="1" si="51">RANDBETWEEN(-20,20)</f>
        <v>-3</v>
      </c>
      <c r="AL64" s="1">
        <f t="shared" ca="1" si="51"/>
        <v>-4</v>
      </c>
      <c r="AN64" s="8"/>
      <c r="AO64" s="11"/>
      <c r="AP64" s="12">
        <f t="shared" ca="1" si="50"/>
        <v>12</v>
      </c>
      <c r="AR64" s="5"/>
      <c r="AS64" s="8"/>
      <c r="AW64"/>
    </row>
    <row r="65" spans="1:49" x14ac:dyDescent="0.55000000000000004">
      <c r="A65" s="1" t="s">
        <v>0</v>
      </c>
      <c r="B65" s="1" t="s">
        <v>35</v>
      </c>
      <c r="C65" s="78" t="s">
        <v>229</v>
      </c>
      <c r="D65" s="43" t="str">
        <f t="shared" ca="1" si="43"/>
        <v>(－16)×(－9)</v>
      </c>
      <c r="E65" s="4" t="s">
        <v>13</v>
      </c>
      <c r="F65" t="s">
        <v>230</v>
      </c>
      <c r="G65" s="78" t="s">
        <v>229</v>
      </c>
      <c r="H65" s="11">
        <f t="shared" ca="1" si="44"/>
        <v>144</v>
      </c>
      <c r="I65" t="s">
        <v>230</v>
      </c>
      <c r="J65" s="51" t="s">
        <v>60</v>
      </c>
      <c r="K65" s="50" t="s">
        <v>286</v>
      </c>
      <c r="L65" s="50" t="str">
        <f t="shared" ca="1" si="45"/>
        <v>\\(\\quad (－16)×(－9)= \\)</v>
      </c>
      <c r="M65" s="50" t="str">
        <f t="shared" ca="1" si="46"/>
        <v>\\(\\quad 144 \\)</v>
      </c>
      <c r="N65" s="50" t="s">
        <v>62</v>
      </c>
      <c r="O65" s="89" t="str">
        <f t="shared" ca="1" si="47"/>
        <v>INSERT INTO math(tangen,question,answer,editor,date,count) VALUES('m5200','\\(\\quad (－16)×(－9)= \\)','\\(\\quad 144 \\)','harazono',NOW(),0);</v>
      </c>
      <c r="P65" s="45"/>
      <c r="R65" s="10" t="s">
        <v>15</v>
      </c>
      <c r="S65" t="str">
        <f t="shared" ca="1" si="41"/>
        <v>－</v>
      </c>
      <c r="T65">
        <f t="shared" ca="1" si="48"/>
        <v>16</v>
      </c>
      <c r="U65" t="s">
        <v>14</v>
      </c>
      <c r="V65" s="5" t="s">
        <v>22</v>
      </c>
      <c r="W65" t="s">
        <v>15</v>
      </c>
      <c r="X65" t="str">
        <f t="shared" ca="1" si="42"/>
        <v>－</v>
      </c>
      <c r="Y65">
        <f t="shared" ca="1" si="49"/>
        <v>9</v>
      </c>
      <c r="Z65" t="s">
        <v>14</v>
      </c>
      <c r="AK65" s="1">
        <f t="shared" ca="1" si="51"/>
        <v>-16</v>
      </c>
      <c r="AL65" s="1">
        <f t="shared" ca="1" si="51"/>
        <v>-9</v>
      </c>
      <c r="AN65" s="8"/>
      <c r="AO65" s="11"/>
      <c r="AP65" s="12">
        <f t="shared" ca="1" si="50"/>
        <v>144</v>
      </c>
      <c r="AR65" s="5"/>
      <c r="AS65" s="8"/>
      <c r="AW65"/>
    </row>
    <row r="66" spans="1:49" x14ac:dyDescent="0.55000000000000004">
      <c r="A66" s="1" t="s">
        <v>0</v>
      </c>
      <c r="B66" s="1" t="s">
        <v>35</v>
      </c>
      <c r="C66" s="78" t="s">
        <v>229</v>
      </c>
      <c r="D66" s="43" t="str">
        <f t="shared" ca="1" si="43"/>
        <v>(+11)×(+20)</v>
      </c>
      <c r="E66" s="4" t="s">
        <v>13</v>
      </c>
      <c r="F66" t="s">
        <v>230</v>
      </c>
      <c r="G66" s="78" t="s">
        <v>229</v>
      </c>
      <c r="H66" s="11">
        <f t="shared" ca="1" si="44"/>
        <v>220</v>
      </c>
      <c r="I66" t="s">
        <v>230</v>
      </c>
      <c r="J66" s="51" t="s">
        <v>60</v>
      </c>
      <c r="K66" s="50" t="s">
        <v>286</v>
      </c>
      <c r="L66" s="50" t="str">
        <f t="shared" ca="1" si="45"/>
        <v>\\(\\quad (+11)×(+20)= \\)</v>
      </c>
      <c r="M66" s="50" t="str">
        <f t="shared" ca="1" si="46"/>
        <v>\\(\\quad 220 \\)</v>
      </c>
      <c r="N66" s="50" t="s">
        <v>62</v>
      </c>
      <c r="O66" s="89" t="str">
        <f t="shared" ca="1" si="47"/>
        <v>INSERT INTO math(tangen,question,answer,editor,date,count) VALUES('m5200','\\(\\quad (+11)×(+20)= \\)','\\(\\quad 220 \\)','harazono',NOW(),0);</v>
      </c>
      <c r="P66" s="45"/>
      <c r="R66" s="10" t="s">
        <v>15</v>
      </c>
      <c r="S66" t="str">
        <f t="shared" ca="1" si="41"/>
        <v>+</v>
      </c>
      <c r="T66">
        <f t="shared" ca="1" si="48"/>
        <v>11</v>
      </c>
      <c r="U66" t="s">
        <v>14</v>
      </c>
      <c r="V66" s="5" t="s">
        <v>22</v>
      </c>
      <c r="W66" t="s">
        <v>15</v>
      </c>
      <c r="X66" t="str">
        <f t="shared" ca="1" si="42"/>
        <v>+</v>
      </c>
      <c r="Y66">
        <f t="shared" ca="1" si="49"/>
        <v>20</v>
      </c>
      <c r="Z66" t="s">
        <v>14</v>
      </c>
      <c r="AK66" s="1">
        <f t="shared" ca="1" si="51"/>
        <v>11</v>
      </c>
      <c r="AL66" s="1">
        <f t="shared" ca="1" si="51"/>
        <v>20</v>
      </c>
      <c r="AN66" s="8"/>
      <c r="AO66" s="11"/>
      <c r="AP66" s="12">
        <f t="shared" ca="1" si="50"/>
        <v>220</v>
      </c>
      <c r="AR66" s="5"/>
      <c r="AS66" s="8"/>
      <c r="AW66"/>
    </row>
    <row r="67" spans="1:49" x14ac:dyDescent="0.55000000000000004">
      <c r="A67" s="1" t="s">
        <v>0</v>
      </c>
      <c r="B67" s="1" t="s">
        <v>35</v>
      </c>
      <c r="C67" s="78" t="s">
        <v>229</v>
      </c>
      <c r="D67" s="43" t="str">
        <f t="shared" ca="1" si="43"/>
        <v>(－16)×(+5)</v>
      </c>
      <c r="E67" s="4" t="s">
        <v>13</v>
      </c>
      <c r="F67" t="s">
        <v>230</v>
      </c>
      <c r="G67" s="78" t="s">
        <v>229</v>
      </c>
      <c r="H67" s="11">
        <f t="shared" ca="1" si="44"/>
        <v>-80</v>
      </c>
      <c r="I67" t="s">
        <v>230</v>
      </c>
      <c r="J67" s="51" t="s">
        <v>60</v>
      </c>
      <c r="K67" s="50" t="s">
        <v>286</v>
      </c>
      <c r="L67" s="50" t="str">
        <f t="shared" ca="1" si="45"/>
        <v>\\(\\quad (－16)×(+5)= \\)</v>
      </c>
      <c r="M67" s="50" t="str">
        <f t="shared" ca="1" si="46"/>
        <v>\\(\\quad -80 \\)</v>
      </c>
      <c r="N67" s="50" t="s">
        <v>62</v>
      </c>
      <c r="O67" s="89" t="str">
        <f t="shared" ca="1" si="47"/>
        <v>INSERT INTO math(tangen,question,answer,editor,date,count) VALUES('m5200','\\(\\quad (－16)×(+5)= \\)','\\(\\quad -80 \\)','harazono',NOW(),0);</v>
      </c>
      <c r="P67" s="45"/>
      <c r="R67" s="10" t="s">
        <v>15</v>
      </c>
      <c r="S67" t="str">
        <f t="shared" ca="1" si="41"/>
        <v>－</v>
      </c>
      <c r="T67">
        <f t="shared" ca="1" si="48"/>
        <v>16</v>
      </c>
      <c r="U67" t="s">
        <v>14</v>
      </c>
      <c r="V67" s="5" t="s">
        <v>22</v>
      </c>
      <c r="W67" t="s">
        <v>15</v>
      </c>
      <c r="X67" t="str">
        <f t="shared" ca="1" si="42"/>
        <v>+</v>
      </c>
      <c r="Y67">
        <f t="shared" ca="1" si="49"/>
        <v>5</v>
      </c>
      <c r="Z67" t="s">
        <v>14</v>
      </c>
      <c r="AK67" s="1">
        <f t="shared" ca="1" si="51"/>
        <v>-16</v>
      </c>
      <c r="AL67" s="1">
        <f t="shared" ca="1" si="51"/>
        <v>5</v>
      </c>
      <c r="AN67" s="8"/>
      <c r="AO67" s="11"/>
      <c r="AP67" s="12">
        <f t="shared" ca="1" si="50"/>
        <v>-80</v>
      </c>
      <c r="AR67" s="5"/>
      <c r="AS67" s="8"/>
      <c r="AW67"/>
    </row>
    <row r="68" spans="1:49" x14ac:dyDescent="0.55000000000000004">
      <c r="A68" s="1" t="s">
        <v>0</v>
      </c>
      <c r="B68" s="1" t="s">
        <v>35</v>
      </c>
      <c r="C68" s="78" t="s">
        <v>229</v>
      </c>
      <c r="D68" s="43" t="str">
        <f t="shared" ca="1" si="43"/>
        <v>(+1)×(+3)</v>
      </c>
      <c r="E68" s="4" t="s">
        <v>13</v>
      </c>
      <c r="F68" t="s">
        <v>230</v>
      </c>
      <c r="G68" s="78" t="s">
        <v>229</v>
      </c>
      <c r="H68" s="11">
        <f t="shared" ca="1" si="44"/>
        <v>3</v>
      </c>
      <c r="I68" t="s">
        <v>230</v>
      </c>
      <c r="J68" s="51" t="s">
        <v>60</v>
      </c>
      <c r="K68" s="50" t="s">
        <v>286</v>
      </c>
      <c r="L68" s="50" t="str">
        <f t="shared" ca="1" si="45"/>
        <v>\\(\\quad (+1)×(+3)= \\)</v>
      </c>
      <c r="M68" s="50" t="str">
        <f t="shared" ca="1" si="46"/>
        <v>\\(\\quad 3 \\)</v>
      </c>
      <c r="N68" s="50" t="s">
        <v>62</v>
      </c>
      <c r="O68" s="89" t="str">
        <f t="shared" ca="1" si="47"/>
        <v>INSERT INTO math(tangen,question,answer,editor,date,count) VALUES('m5200','\\(\\quad (+1)×(+3)= \\)','\\(\\quad 3 \\)','harazono',NOW(),0);</v>
      </c>
      <c r="P68" s="45"/>
      <c r="R68" s="10" t="s">
        <v>15</v>
      </c>
      <c r="S68" t="str">
        <f t="shared" ca="1" si="41"/>
        <v>+</v>
      </c>
      <c r="T68">
        <f t="shared" ca="1" si="48"/>
        <v>1</v>
      </c>
      <c r="U68" t="s">
        <v>14</v>
      </c>
      <c r="V68" s="5" t="s">
        <v>22</v>
      </c>
      <c r="W68" t="s">
        <v>15</v>
      </c>
      <c r="X68" t="str">
        <f t="shared" ca="1" si="42"/>
        <v>+</v>
      </c>
      <c r="Y68">
        <f t="shared" ca="1" si="49"/>
        <v>3</v>
      </c>
      <c r="Z68" t="s">
        <v>14</v>
      </c>
      <c r="AK68" s="1">
        <f t="shared" ca="1" si="51"/>
        <v>1</v>
      </c>
      <c r="AL68" s="1">
        <f t="shared" ca="1" si="51"/>
        <v>3</v>
      </c>
      <c r="AN68" s="8"/>
      <c r="AO68" s="11"/>
      <c r="AP68" s="12">
        <f t="shared" ca="1" si="50"/>
        <v>3</v>
      </c>
    </row>
    <row r="69" spans="1:49" x14ac:dyDescent="0.55000000000000004">
      <c r="A69" s="1" t="s">
        <v>0</v>
      </c>
      <c r="B69" s="1" t="s">
        <v>35</v>
      </c>
      <c r="C69" s="78" t="s">
        <v>229</v>
      </c>
      <c r="D69" s="43" t="str">
        <f t="shared" ca="1" si="43"/>
        <v>(－3)×(－19)</v>
      </c>
      <c r="E69" s="4" t="s">
        <v>13</v>
      </c>
      <c r="F69" t="s">
        <v>230</v>
      </c>
      <c r="G69" s="78" t="s">
        <v>229</v>
      </c>
      <c r="H69" s="11">
        <f t="shared" ca="1" si="44"/>
        <v>57</v>
      </c>
      <c r="I69" t="s">
        <v>230</v>
      </c>
      <c r="J69" s="51" t="s">
        <v>60</v>
      </c>
      <c r="K69" s="50" t="s">
        <v>286</v>
      </c>
      <c r="L69" s="50" t="str">
        <f t="shared" ca="1" si="45"/>
        <v>\\(\\quad (－3)×(－19)= \\)</v>
      </c>
      <c r="M69" s="50" t="str">
        <f t="shared" ca="1" si="46"/>
        <v>\\(\\quad 57 \\)</v>
      </c>
      <c r="N69" s="50" t="s">
        <v>62</v>
      </c>
      <c r="O69" s="89" t="str">
        <f t="shared" ca="1" si="47"/>
        <v>INSERT INTO math(tangen,question,answer,editor,date,count) VALUES('m5200','\\(\\quad (－3)×(－19)= \\)','\\(\\quad 57 \\)','harazono',NOW(),0);</v>
      </c>
      <c r="P69" s="45"/>
      <c r="R69" s="10" t="s">
        <v>15</v>
      </c>
      <c r="S69" t="str">
        <f t="shared" ca="1" si="41"/>
        <v>－</v>
      </c>
      <c r="T69">
        <f t="shared" ca="1" si="48"/>
        <v>3</v>
      </c>
      <c r="U69" t="s">
        <v>14</v>
      </c>
      <c r="V69" s="5" t="s">
        <v>22</v>
      </c>
      <c r="W69" t="s">
        <v>15</v>
      </c>
      <c r="X69" t="str">
        <f t="shared" ca="1" si="42"/>
        <v>－</v>
      </c>
      <c r="Y69">
        <f t="shared" ca="1" si="49"/>
        <v>19</v>
      </c>
      <c r="Z69" t="s">
        <v>14</v>
      </c>
      <c r="AK69" s="1">
        <f t="shared" ca="1" si="51"/>
        <v>-3</v>
      </c>
      <c r="AL69" s="1">
        <f t="shared" ca="1" si="51"/>
        <v>-19</v>
      </c>
      <c r="AN69" s="8"/>
      <c r="AO69" s="11"/>
      <c r="AP69" s="12">
        <f t="shared" ca="1" si="50"/>
        <v>57</v>
      </c>
    </row>
    <row r="70" spans="1:49" x14ac:dyDescent="0.55000000000000004">
      <c r="A70" s="1" t="s">
        <v>0</v>
      </c>
      <c r="B70" s="1" t="s">
        <v>35</v>
      </c>
      <c r="C70" s="78" t="s">
        <v>229</v>
      </c>
      <c r="D70" s="43" t="str">
        <f t="shared" ca="1" si="43"/>
        <v>(+19)×(+19)</v>
      </c>
      <c r="E70" s="4" t="s">
        <v>13</v>
      </c>
      <c r="F70" t="s">
        <v>230</v>
      </c>
      <c r="G70" s="78" t="s">
        <v>229</v>
      </c>
      <c r="H70" s="11">
        <f t="shared" ca="1" si="44"/>
        <v>361</v>
      </c>
      <c r="I70" t="s">
        <v>230</v>
      </c>
      <c r="J70" s="51" t="s">
        <v>60</v>
      </c>
      <c r="K70" s="50" t="s">
        <v>286</v>
      </c>
      <c r="L70" s="50" t="str">
        <f t="shared" ca="1" si="45"/>
        <v>\\(\\quad (+19)×(+19)= \\)</v>
      </c>
      <c r="M70" s="50" t="str">
        <f t="shared" ca="1" si="46"/>
        <v>\\(\\quad 361 \\)</v>
      </c>
      <c r="N70" s="50" t="s">
        <v>62</v>
      </c>
      <c r="O70" s="89" t="str">
        <f t="shared" ca="1" si="47"/>
        <v>INSERT INTO math(tangen,question,answer,editor,date,count) VALUES('m5200','\\(\\quad (+19)×(+19)= \\)','\\(\\quad 361 \\)','harazono',NOW(),0);</v>
      </c>
      <c r="P70" s="45"/>
      <c r="R70" s="10" t="s">
        <v>15</v>
      </c>
      <c r="S70" t="str">
        <f t="shared" ca="1" si="41"/>
        <v>+</v>
      </c>
      <c r="T70">
        <f t="shared" ca="1" si="48"/>
        <v>19</v>
      </c>
      <c r="U70" t="s">
        <v>14</v>
      </c>
      <c r="V70" s="5" t="s">
        <v>22</v>
      </c>
      <c r="W70" t="s">
        <v>15</v>
      </c>
      <c r="X70" t="str">
        <f t="shared" ca="1" si="42"/>
        <v>+</v>
      </c>
      <c r="Y70">
        <f t="shared" ca="1" si="49"/>
        <v>19</v>
      </c>
      <c r="Z70" t="s">
        <v>14</v>
      </c>
      <c r="AK70" s="1">
        <f t="shared" ca="1" si="51"/>
        <v>19</v>
      </c>
      <c r="AL70" s="1">
        <f t="shared" ca="1" si="51"/>
        <v>19</v>
      </c>
      <c r="AN70" s="8"/>
      <c r="AO70" s="11"/>
      <c r="AP70" s="12">
        <f t="shared" ca="1" si="50"/>
        <v>361</v>
      </c>
    </row>
    <row r="71" spans="1:49" x14ac:dyDescent="0.55000000000000004">
      <c r="A71" s="1" t="s">
        <v>0</v>
      </c>
      <c r="B71" s="1" t="s">
        <v>35</v>
      </c>
      <c r="C71" s="78" t="s">
        <v>229</v>
      </c>
      <c r="D71" s="43" t="str">
        <f t="shared" ca="1" si="43"/>
        <v>(－18)×(－4)</v>
      </c>
      <c r="E71" s="4" t="s">
        <v>13</v>
      </c>
      <c r="F71" t="s">
        <v>230</v>
      </c>
      <c r="G71" s="78" t="s">
        <v>229</v>
      </c>
      <c r="H71" s="11">
        <f t="shared" ca="1" si="44"/>
        <v>72</v>
      </c>
      <c r="I71" t="s">
        <v>230</v>
      </c>
      <c r="J71" s="51" t="s">
        <v>60</v>
      </c>
      <c r="K71" s="50" t="s">
        <v>286</v>
      </c>
      <c r="L71" s="50" t="str">
        <f t="shared" ca="1" si="45"/>
        <v>\\(\\quad (－18)×(－4)= \\)</v>
      </c>
      <c r="M71" s="50" t="str">
        <f t="shared" ca="1" si="46"/>
        <v>\\(\\quad 72 \\)</v>
      </c>
      <c r="N71" s="50" t="s">
        <v>62</v>
      </c>
      <c r="O71" s="89" t="str">
        <f t="shared" ca="1" si="47"/>
        <v>INSERT INTO math(tangen,question,answer,editor,date,count) VALUES('m5200','\\(\\quad (－18)×(－4)= \\)','\\(\\quad 72 \\)','harazono',NOW(),0);</v>
      </c>
      <c r="P71" s="45"/>
      <c r="R71" s="10" t="s">
        <v>15</v>
      </c>
      <c r="S71" t="str">
        <f t="shared" ca="1" si="41"/>
        <v>－</v>
      </c>
      <c r="T71">
        <f t="shared" ca="1" si="48"/>
        <v>18</v>
      </c>
      <c r="U71" t="s">
        <v>14</v>
      </c>
      <c r="V71" s="5" t="s">
        <v>22</v>
      </c>
      <c r="W71" t="s">
        <v>15</v>
      </c>
      <c r="X71" t="str">
        <f t="shared" ca="1" si="42"/>
        <v>－</v>
      </c>
      <c r="Y71">
        <f t="shared" ca="1" si="49"/>
        <v>4</v>
      </c>
      <c r="Z71" t="s">
        <v>14</v>
      </c>
      <c r="AK71" s="1">
        <f t="shared" ca="1" si="51"/>
        <v>-18</v>
      </c>
      <c r="AL71" s="1">
        <f t="shared" ca="1" si="51"/>
        <v>-4</v>
      </c>
      <c r="AN71" s="8"/>
      <c r="AO71" s="11"/>
      <c r="AP71" s="12">
        <f t="shared" ca="1" si="50"/>
        <v>72</v>
      </c>
    </row>
    <row r="72" spans="1:49" x14ac:dyDescent="0.55000000000000004">
      <c r="A72" s="1" t="s">
        <v>0</v>
      </c>
      <c r="B72" s="1" t="s">
        <v>35</v>
      </c>
      <c r="C72" s="78" t="s">
        <v>229</v>
      </c>
      <c r="D72" s="43" t="str">
        <f t="shared" ca="1" si="43"/>
        <v>(－17)×(－19)</v>
      </c>
      <c r="E72" s="4" t="s">
        <v>13</v>
      </c>
      <c r="F72" t="s">
        <v>230</v>
      </c>
      <c r="G72" s="78" t="s">
        <v>229</v>
      </c>
      <c r="H72" s="11">
        <f t="shared" ca="1" si="44"/>
        <v>323</v>
      </c>
      <c r="I72" t="s">
        <v>230</v>
      </c>
      <c r="J72" s="51" t="s">
        <v>60</v>
      </c>
      <c r="K72" s="50" t="s">
        <v>286</v>
      </c>
      <c r="L72" s="50" t="str">
        <f t="shared" ca="1" si="45"/>
        <v>\\(\\quad (－17)×(－19)= \\)</v>
      </c>
      <c r="M72" s="50" t="str">
        <f t="shared" ca="1" si="46"/>
        <v>\\(\\quad 323 \\)</v>
      </c>
      <c r="N72" s="50" t="s">
        <v>62</v>
      </c>
      <c r="O72" s="89" t="str">
        <f t="shared" ca="1" si="47"/>
        <v>INSERT INTO math(tangen,question,answer,editor,date,count) VALUES('m5200','\\(\\quad (－17)×(－19)= \\)','\\(\\quad 323 \\)','harazono',NOW(),0);</v>
      </c>
      <c r="P72" s="45"/>
      <c r="R72" s="10" t="s">
        <v>15</v>
      </c>
      <c r="S72" t="str">
        <f t="shared" ca="1" si="41"/>
        <v>－</v>
      </c>
      <c r="T72">
        <f t="shared" ca="1" si="48"/>
        <v>17</v>
      </c>
      <c r="U72" t="s">
        <v>14</v>
      </c>
      <c r="V72" s="5" t="s">
        <v>22</v>
      </c>
      <c r="W72" t="s">
        <v>15</v>
      </c>
      <c r="X72" t="str">
        <f t="shared" ca="1" si="42"/>
        <v>－</v>
      </c>
      <c r="Y72">
        <f t="shared" ca="1" si="49"/>
        <v>19</v>
      </c>
      <c r="Z72" t="s">
        <v>14</v>
      </c>
      <c r="AK72" s="1">
        <f t="shared" ca="1" si="51"/>
        <v>-17</v>
      </c>
      <c r="AL72" s="1">
        <f t="shared" ca="1" si="51"/>
        <v>-19</v>
      </c>
      <c r="AN72" s="8"/>
      <c r="AO72" s="11"/>
      <c r="AP72" s="12">
        <f t="shared" ca="1" si="50"/>
        <v>323</v>
      </c>
    </row>
    <row r="73" spans="1:49" x14ac:dyDescent="0.55000000000000004">
      <c r="A73" s="1" t="s">
        <v>0</v>
      </c>
      <c r="B73" s="1" t="s">
        <v>35</v>
      </c>
      <c r="C73" s="78" t="s">
        <v>229</v>
      </c>
      <c r="D73" s="43" t="str">
        <f t="shared" ca="1" si="43"/>
        <v>(+7)×(+12)</v>
      </c>
      <c r="E73" s="4" t="s">
        <v>13</v>
      </c>
      <c r="F73" t="s">
        <v>230</v>
      </c>
      <c r="G73" s="78" t="s">
        <v>229</v>
      </c>
      <c r="H73" s="11">
        <f t="shared" ca="1" si="44"/>
        <v>84</v>
      </c>
      <c r="I73" t="s">
        <v>230</v>
      </c>
      <c r="J73" s="51" t="s">
        <v>60</v>
      </c>
      <c r="K73" s="50" t="s">
        <v>286</v>
      </c>
      <c r="L73" s="50" t="str">
        <f t="shared" ca="1" si="45"/>
        <v>\\(\\quad (+7)×(+12)= \\)</v>
      </c>
      <c r="M73" s="50" t="str">
        <f t="shared" ca="1" si="46"/>
        <v>\\(\\quad 84 \\)</v>
      </c>
      <c r="N73" s="50" t="s">
        <v>62</v>
      </c>
      <c r="O73" s="89" t="str">
        <f t="shared" ca="1" si="47"/>
        <v>INSERT INTO math(tangen,question,answer,editor,date,count) VALUES('m5200','\\(\\quad (+7)×(+12)= \\)','\\(\\quad 84 \\)','harazono',NOW(),0);</v>
      </c>
      <c r="P73" s="45"/>
      <c r="R73" s="10" t="s">
        <v>15</v>
      </c>
      <c r="S73" t="str">
        <f t="shared" ca="1" si="41"/>
        <v>+</v>
      </c>
      <c r="T73">
        <f t="shared" ca="1" si="48"/>
        <v>7</v>
      </c>
      <c r="U73" t="s">
        <v>14</v>
      </c>
      <c r="V73" s="5" t="s">
        <v>22</v>
      </c>
      <c r="W73" t="s">
        <v>15</v>
      </c>
      <c r="X73" t="str">
        <f t="shared" ca="1" si="42"/>
        <v>+</v>
      </c>
      <c r="Y73">
        <f t="shared" ca="1" si="49"/>
        <v>12</v>
      </c>
      <c r="Z73" t="s">
        <v>14</v>
      </c>
      <c r="AK73" s="1">
        <f t="shared" ca="1" si="51"/>
        <v>7</v>
      </c>
      <c r="AL73" s="1">
        <f t="shared" ca="1" si="51"/>
        <v>12</v>
      </c>
      <c r="AN73" s="8"/>
      <c r="AO73" s="11"/>
      <c r="AP73" s="12">
        <f t="shared" ca="1" si="50"/>
        <v>84</v>
      </c>
    </row>
    <row r="74" spans="1:49" x14ac:dyDescent="0.55000000000000004">
      <c r="A74" s="1" t="s">
        <v>0</v>
      </c>
      <c r="B74" s="1" t="s">
        <v>35</v>
      </c>
      <c r="C74" s="78" t="s">
        <v>229</v>
      </c>
      <c r="D74" s="43" t="str">
        <f t="shared" ca="1" si="43"/>
        <v>(－13)×(－6)</v>
      </c>
      <c r="E74" s="4" t="s">
        <v>13</v>
      </c>
      <c r="F74" t="s">
        <v>230</v>
      </c>
      <c r="G74" s="78" t="s">
        <v>229</v>
      </c>
      <c r="H74" s="11">
        <f t="shared" ca="1" si="44"/>
        <v>78</v>
      </c>
      <c r="I74" t="s">
        <v>230</v>
      </c>
      <c r="J74" s="51" t="s">
        <v>60</v>
      </c>
      <c r="K74" s="50" t="s">
        <v>286</v>
      </c>
      <c r="L74" s="50" t="str">
        <f t="shared" ca="1" si="45"/>
        <v>\\(\\quad (－13)×(－6)= \\)</v>
      </c>
      <c r="M74" s="50" t="str">
        <f t="shared" ca="1" si="46"/>
        <v>\\(\\quad 78 \\)</v>
      </c>
      <c r="N74" s="50" t="s">
        <v>62</v>
      </c>
      <c r="O74" s="89" t="str">
        <f t="shared" ca="1" si="47"/>
        <v>INSERT INTO math(tangen,question,answer,editor,date,count) VALUES('m5200','\\(\\quad (－13)×(－6)= \\)','\\(\\quad 78 \\)','harazono',NOW(),0);</v>
      </c>
      <c r="P74" s="45"/>
      <c r="R74" s="10" t="s">
        <v>15</v>
      </c>
      <c r="S74" t="str">
        <f t="shared" ca="1" si="41"/>
        <v>－</v>
      </c>
      <c r="T74">
        <f t="shared" ca="1" si="48"/>
        <v>13</v>
      </c>
      <c r="U74" t="s">
        <v>14</v>
      </c>
      <c r="V74" s="5" t="s">
        <v>22</v>
      </c>
      <c r="W74" t="s">
        <v>15</v>
      </c>
      <c r="X74" t="str">
        <f t="shared" ca="1" si="42"/>
        <v>－</v>
      </c>
      <c r="Y74">
        <f t="shared" ca="1" si="49"/>
        <v>6</v>
      </c>
      <c r="Z74" t="s">
        <v>14</v>
      </c>
      <c r="AK74" s="1">
        <f t="shared" ca="1" si="51"/>
        <v>-13</v>
      </c>
      <c r="AL74" s="1">
        <f t="shared" ca="1" si="51"/>
        <v>-6</v>
      </c>
      <c r="AN74" s="8"/>
      <c r="AO74" s="11"/>
      <c r="AP74" s="12">
        <f t="shared" ca="1" si="50"/>
        <v>78</v>
      </c>
    </row>
    <row r="75" spans="1:49" x14ac:dyDescent="0.55000000000000004">
      <c r="A75" s="1" t="s">
        <v>0</v>
      </c>
      <c r="B75" s="1" t="s">
        <v>35</v>
      </c>
      <c r="C75" s="78" t="s">
        <v>229</v>
      </c>
      <c r="D75" s="43" t="str">
        <f t="shared" ca="1" si="43"/>
        <v>(－9)×(+14)</v>
      </c>
      <c r="E75" s="4" t="s">
        <v>13</v>
      </c>
      <c r="F75" t="s">
        <v>230</v>
      </c>
      <c r="G75" s="78" t="s">
        <v>229</v>
      </c>
      <c r="H75" s="11">
        <f t="shared" ca="1" si="44"/>
        <v>-126</v>
      </c>
      <c r="I75" t="s">
        <v>230</v>
      </c>
      <c r="J75" s="51" t="s">
        <v>60</v>
      </c>
      <c r="K75" s="50" t="s">
        <v>286</v>
      </c>
      <c r="L75" s="50" t="str">
        <f t="shared" ca="1" si="45"/>
        <v>\\(\\quad (－9)×(+14)= \\)</v>
      </c>
      <c r="M75" s="50" t="str">
        <f t="shared" ca="1" si="46"/>
        <v>\\(\\quad -126 \\)</v>
      </c>
      <c r="N75" s="50" t="s">
        <v>62</v>
      </c>
      <c r="O75" s="89" t="str">
        <f t="shared" ca="1" si="47"/>
        <v>INSERT INTO math(tangen,question,answer,editor,date,count) VALUES('m5200','\\(\\quad (－9)×(+14)= \\)','\\(\\quad -126 \\)','harazono',NOW(),0);</v>
      </c>
      <c r="P75" s="45"/>
      <c r="R75" s="10" t="s">
        <v>15</v>
      </c>
      <c r="S75" t="str">
        <f t="shared" ca="1" si="41"/>
        <v>－</v>
      </c>
      <c r="T75">
        <f t="shared" ca="1" si="48"/>
        <v>9</v>
      </c>
      <c r="U75" t="s">
        <v>14</v>
      </c>
      <c r="V75" s="5" t="s">
        <v>22</v>
      </c>
      <c r="W75" t="s">
        <v>15</v>
      </c>
      <c r="X75" t="str">
        <f t="shared" ca="1" si="42"/>
        <v>+</v>
      </c>
      <c r="Y75">
        <f t="shared" ca="1" si="49"/>
        <v>14</v>
      </c>
      <c r="Z75" t="s">
        <v>14</v>
      </c>
      <c r="AK75" s="1">
        <f t="shared" ca="1" si="51"/>
        <v>-9</v>
      </c>
      <c r="AL75" s="1">
        <f t="shared" ca="1" si="51"/>
        <v>14</v>
      </c>
      <c r="AN75" s="8"/>
      <c r="AO75" s="11"/>
      <c r="AP75" s="12">
        <f t="shared" ca="1" si="50"/>
        <v>-126</v>
      </c>
      <c r="AW75"/>
    </row>
    <row r="76" spans="1:49" x14ac:dyDescent="0.55000000000000004">
      <c r="A76" s="1" t="s">
        <v>0</v>
      </c>
      <c r="B76" s="1" t="s">
        <v>35</v>
      </c>
      <c r="C76" s="78" t="s">
        <v>229</v>
      </c>
      <c r="D76" s="43" t="str">
        <f t="shared" ca="1" si="43"/>
        <v>(－14)×(+11)</v>
      </c>
      <c r="E76" s="4" t="s">
        <v>13</v>
      </c>
      <c r="F76" t="s">
        <v>230</v>
      </c>
      <c r="G76" s="78" t="s">
        <v>229</v>
      </c>
      <c r="H76" s="11">
        <f t="shared" ca="1" si="44"/>
        <v>-154</v>
      </c>
      <c r="I76" t="s">
        <v>230</v>
      </c>
      <c r="J76" s="51" t="s">
        <v>60</v>
      </c>
      <c r="K76" s="50" t="s">
        <v>286</v>
      </c>
      <c r="L76" s="50" t="str">
        <f t="shared" ca="1" si="45"/>
        <v>\\(\\quad (－14)×(+11)= \\)</v>
      </c>
      <c r="M76" s="50" t="str">
        <f t="shared" ca="1" si="46"/>
        <v>\\(\\quad -154 \\)</v>
      </c>
      <c r="N76" s="50" t="s">
        <v>62</v>
      </c>
      <c r="O76" s="89" t="str">
        <f t="shared" ca="1" si="47"/>
        <v>INSERT INTO math(tangen,question,answer,editor,date,count) VALUES('m5200','\\(\\quad (－14)×(+11)= \\)','\\(\\quad -154 \\)','harazono',NOW(),0);</v>
      </c>
      <c r="P76" s="45"/>
      <c r="R76" s="10" t="s">
        <v>15</v>
      </c>
      <c r="S76" t="str">
        <f t="shared" ca="1" si="41"/>
        <v>－</v>
      </c>
      <c r="T76">
        <f t="shared" ca="1" si="48"/>
        <v>14</v>
      </c>
      <c r="U76" t="s">
        <v>14</v>
      </c>
      <c r="V76" s="5" t="s">
        <v>22</v>
      </c>
      <c r="W76" t="s">
        <v>15</v>
      </c>
      <c r="X76" t="str">
        <f t="shared" ca="1" si="42"/>
        <v>+</v>
      </c>
      <c r="Y76">
        <f t="shared" ca="1" si="49"/>
        <v>11</v>
      </c>
      <c r="Z76" t="s">
        <v>14</v>
      </c>
      <c r="AK76" s="1">
        <f t="shared" ca="1" si="51"/>
        <v>-14</v>
      </c>
      <c r="AL76" s="1">
        <f t="shared" ca="1" si="51"/>
        <v>11</v>
      </c>
      <c r="AN76" s="8"/>
      <c r="AO76" s="11"/>
      <c r="AP76" s="12">
        <f t="shared" ca="1" si="50"/>
        <v>-154</v>
      </c>
    </row>
    <row r="77" spans="1:49" x14ac:dyDescent="0.55000000000000004">
      <c r="A77" s="1" t="s">
        <v>0</v>
      </c>
      <c r="B77" s="1" t="s">
        <v>35</v>
      </c>
      <c r="C77" s="78" t="s">
        <v>229</v>
      </c>
      <c r="D77" s="43" t="str">
        <f t="shared" ca="1" si="43"/>
        <v>(－4)×(+13)</v>
      </c>
      <c r="E77" s="4" t="s">
        <v>13</v>
      </c>
      <c r="F77" t="s">
        <v>230</v>
      </c>
      <c r="G77" s="78" t="s">
        <v>229</v>
      </c>
      <c r="H77" s="11">
        <f t="shared" ca="1" si="44"/>
        <v>-52</v>
      </c>
      <c r="I77" t="s">
        <v>230</v>
      </c>
      <c r="J77" s="51" t="s">
        <v>60</v>
      </c>
      <c r="K77" s="50" t="s">
        <v>286</v>
      </c>
      <c r="L77" s="50" t="str">
        <f t="shared" ca="1" si="45"/>
        <v>\\(\\quad (－4)×(+13)= \\)</v>
      </c>
      <c r="M77" s="50" t="str">
        <f t="shared" ca="1" si="46"/>
        <v>\\(\\quad -52 \\)</v>
      </c>
      <c r="N77" s="50" t="s">
        <v>62</v>
      </c>
      <c r="O77" s="89" t="str">
        <f t="shared" ca="1" si="47"/>
        <v>INSERT INTO math(tangen,question,answer,editor,date,count) VALUES('m5200','\\(\\quad (－4)×(+13)= \\)','\\(\\quad -52 \\)','harazono',NOW(),0);</v>
      </c>
      <c r="P77" s="45"/>
      <c r="R77" s="10" t="s">
        <v>15</v>
      </c>
      <c r="S77" t="str">
        <f t="shared" ca="1" si="41"/>
        <v>－</v>
      </c>
      <c r="T77">
        <f t="shared" ca="1" si="48"/>
        <v>4</v>
      </c>
      <c r="U77" t="s">
        <v>14</v>
      </c>
      <c r="V77" s="5" t="s">
        <v>22</v>
      </c>
      <c r="W77" t="s">
        <v>15</v>
      </c>
      <c r="X77" t="str">
        <f t="shared" ca="1" si="42"/>
        <v>+</v>
      </c>
      <c r="Y77">
        <f t="shared" ca="1" si="49"/>
        <v>13</v>
      </c>
      <c r="Z77" t="s">
        <v>14</v>
      </c>
      <c r="AK77" s="1">
        <f t="shared" ca="1" si="51"/>
        <v>-4</v>
      </c>
      <c r="AL77" s="1">
        <f t="shared" ca="1" si="51"/>
        <v>13</v>
      </c>
      <c r="AN77" s="8"/>
      <c r="AO77" s="11"/>
      <c r="AP77" s="12">
        <f t="shared" ca="1" si="50"/>
        <v>-52</v>
      </c>
    </row>
    <row r="78" spans="1:49" x14ac:dyDescent="0.55000000000000004">
      <c r="A78" s="1" t="s">
        <v>0</v>
      </c>
      <c r="B78" s="1" t="s">
        <v>35</v>
      </c>
      <c r="C78" s="78" t="s">
        <v>229</v>
      </c>
      <c r="D78" s="43" t="str">
        <f t="shared" ca="1" si="43"/>
        <v>(+18)×(－9)</v>
      </c>
      <c r="E78" s="4" t="s">
        <v>13</v>
      </c>
      <c r="F78" t="s">
        <v>230</v>
      </c>
      <c r="G78" s="78" t="s">
        <v>229</v>
      </c>
      <c r="H78" s="11">
        <f t="shared" ca="1" si="44"/>
        <v>-162</v>
      </c>
      <c r="I78" t="s">
        <v>230</v>
      </c>
      <c r="J78" s="51" t="s">
        <v>60</v>
      </c>
      <c r="K78" s="50" t="s">
        <v>286</v>
      </c>
      <c r="L78" s="50" t="str">
        <f t="shared" ca="1" si="45"/>
        <v>\\(\\quad (+18)×(－9)= \\)</v>
      </c>
      <c r="M78" s="50" t="str">
        <f t="shared" ca="1" si="46"/>
        <v>\\(\\quad -162 \\)</v>
      </c>
      <c r="N78" s="50" t="s">
        <v>62</v>
      </c>
      <c r="O78" s="89" t="str">
        <f t="shared" ca="1" si="47"/>
        <v>INSERT INTO math(tangen,question,answer,editor,date,count) VALUES('m5200','\\(\\quad (+18)×(－9)= \\)','\\(\\quad -162 \\)','harazono',NOW(),0);</v>
      </c>
      <c r="P78" s="45"/>
      <c r="R78" s="10" t="s">
        <v>15</v>
      </c>
      <c r="S78" t="str">
        <f t="shared" ca="1" si="41"/>
        <v>+</v>
      </c>
      <c r="T78">
        <f t="shared" ca="1" si="48"/>
        <v>18</v>
      </c>
      <c r="U78" t="s">
        <v>14</v>
      </c>
      <c r="V78" s="5" t="s">
        <v>22</v>
      </c>
      <c r="W78" t="s">
        <v>15</v>
      </c>
      <c r="X78" t="str">
        <f t="shared" ca="1" si="42"/>
        <v>－</v>
      </c>
      <c r="Y78">
        <f t="shared" ca="1" si="49"/>
        <v>9</v>
      </c>
      <c r="Z78" t="s">
        <v>14</v>
      </c>
      <c r="AK78" s="1">
        <f t="shared" ca="1" si="51"/>
        <v>18</v>
      </c>
      <c r="AL78" s="1">
        <f t="shared" ca="1" si="51"/>
        <v>-9</v>
      </c>
      <c r="AN78" s="8"/>
      <c r="AO78" s="11"/>
      <c r="AP78" s="12">
        <f t="shared" ca="1" si="50"/>
        <v>-162</v>
      </c>
    </row>
    <row r="79" spans="1:49" x14ac:dyDescent="0.55000000000000004">
      <c r="A79" s="1" t="s">
        <v>0</v>
      </c>
      <c r="B79" s="1" t="s">
        <v>35</v>
      </c>
      <c r="C79" s="78" t="s">
        <v>229</v>
      </c>
      <c r="D79" s="43" t="str">
        <f t="shared" ca="1" si="43"/>
        <v>(+11)×(－5)</v>
      </c>
      <c r="E79" s="4" t="s">
        <v>13</v>
      </c>
      <c r="F79" t="s">
        <v>230</v>
      </c>
      <c r="G79" s="78" t="s">
        <v>229</v>
      </c>
      <c r="H79" s="11">
        <f t="shared" ca="1" si="44"/>
        <v>-55</v>
      </c>
      <c r="I79" t="s">
        <v>230</v>
      </c>
      <c r="J79" s="51" t="s">
        <v>60</v>
      </c>
      <c r="K79" s="50" t="s">
        <v>286</v>
      </c>
      <c r="L79" s="50" t="str">
        <f t="shared" ca="1" si="45"/>
        <v>\\(\\quad (+11)×(－5)= \\)</v>
      </c>
      <c r="M79" s="50" t="str">
        <f t="shared" ca="1" si="46"/>
        <v>\\(\\quad -55 \\)</v>
      </c>
      <c r="N79" s="50" t="s">
        <v>62</v>
      </c>
      <c r="O79" s="89" t="str">
        <f t="shared" ca="1" si="47"/>
        <v>INSERT INTO math(tangen,question,answer,editor,date,count) VALUES('m5200','\\(\\quad (+11)×(－5)= \\)','\\(\\quad -55 \\)','harazono',NOW(),0);</v>
      </c>
      <c r="P79" s="45"/>
      <c r="R79" s="10" t="s">
        <v>15</v>
      </c>
      <c r="S79" t="str">
        <f t="shared" ca="1" si="41"/>
        <v>+</v>
      </c>
      <c r="T79">
        <f t="shared" ca="1" si="48"/>
        <v>11</v>
      </c>
      <c r="U79" t="s">
        <v>14</v>
      </c>
      <c r="V79" s="5" t="s">
        <v>22</v>
      </c>
      <c r="W79" t="s">
        <v>15</v>
      </c>
      <c r="X79" t="str">
        <f t="shared" ca="1" si="42"/>
        <v>－</v>
      </c>
      <c r="Y79">
        <f t="shared" ca="1" si="49"/>
        <v>5</v>
      </c>
      <c r="Z79" t="s">
        <v>14</v>
      </c>
      <c r="AK79" s="1">
        <f t="shared" ca="1" si="51"/>
        <v>11</v>
      </c>
      <c r="AL79" s="1">
        <f t="shared" ca="1" si="51"/>
        <v>-5</v>
      </c>
      <c r="AN79" s="8"/>
      <c r="AO79" s="11"/>
      <c r="AP79" s="12">
        <f t="shared" ca="1" si="50"/>
        <v>-55</v>
      </c>
    </row>
    <row r="80" spans="1:49" x14ac:dyDescent="0.55000000000000004">
      <c r="A80" s="1" t="s">
        <v>0</v>
      </c>
      <c r="B80" s="1" t="s">
        <v>35</v>
      </c>
      <c r="C80" s="78" t="s">
        <v>229</v>
      </c>
      <c r="D80" s="43" t="str">
        <f t="shared" ca="1" si="43"/>
        <v>(－8)×(－14)</v>
      </c>
      <c r="E80" s="4" t="s">
        <v>13</v>
      </c>
      <c r="F80" t="s">
        <v>230</v>
      </c>
      <c r="G80" s="78" t="s">
        <v>229</v>
      </c>
      <c r="H80" s="11">
        <f t="shared" ca="1" si="44"/>
        <v>112</v>
      </c>
      <c r="I80" t="s">
        <v>230</v>
      </c>
      <c r="J80" s="51" t="s">
        <v>60</v>
      </c>
      <c r="K80" s="50" t="s">
        <v>286</v>
      </c>
      <c r="L80" s="50" t="str">
        <f t="shared" ca="1" si="45"/>
        <v>\\(\\quad (－8)×(－14)= \\)</v>
      </c>
      <c r="M80" s="50" t="str">
        <f t="shared" ca="1" si="46"/>
        <v>\\(\\quad 112 \\)</v>
      </c>
      <c r="N80" s="50" t="s">
        <v>62</v>
      </c>
      <c r="O80" s="89" t="str">
        <f t="shared" ca="1" si="47"/>
        <v>INSERT INTO math(tangen,question,answer,editor,date,count) VALUES('m5200','\\(\\quad (－8)×(－14)= \\)','\\(\\quad 112 \\)','harazono',NOW(),0);</v>
      </c>
      <c r="P80" s="45"/>
      <c r="R80" s="10" t="s">
        <v>15</v>
      </c>
      <c r="S80" t="str">
        <f t="shared" ca="1" si="41"/>
        <v>－</v>
      </c>
      <c r="T80">
        <f t="shared" ca="1" si="48"/>
        <v>8</v>
      </c>
      <c r="U80" t="s">
        <v>14</v>
      </c>
      <c r="V80" s="5" t="s">
        <v>22</v>
      </c>
      <c r="W80" t="s">
        <v>15</v>
      </c>
      <c r="X80" t="str">
        <f t="shared" ca="1" si="42"/>
        <v>－</v>
      </c>
      <c r="Y80">
        <f t="shared" ca="1" si="49"/>
        <v>14</v>
      </c>
      <c r="Z80" t="s">
        <v>14</v>
      </c>
      <c r="AK80" s="1">
        <f t="shared" ca="1" si="51"/>
        <v>-8</v>
      </c>
      <c r="AL80" s="1">
        <f t="shared" ca="1" si="51"/>
        <v>-14</v>
      </c>
      <c r="AN80" s="8"/>
      <c r="AO80" s="11"/>
      <c r="AP80" s="12">
        <f t="shared" ca="1" si="50"/>
        <v>112</v>
      </c>
    </row>
    <row r="81" spans="1:42" x14ac:dyDescent="0.55000000000000004">
      <c r="A81" s="1" t="s">
        <v>0</v>
      </c>
      <c r="B81" s="1" t="s">
        <v>35</v>
      </c>
      <c r="C81" s="78" t="s">
        <v>229</v>
      </c>
      <c r="D81" s="43" t="str">
        <f t="shared" ca="1" si="43"/>
        <v>(－7)×(+13)</v>
      </c>
      <c r="E81" s="4" t="s">
        <v>13</v>
      </c>
      <c r="F81" t="s">
        <v>230</v>
      </c>
      <c r="G81" s="78" t="s">
        <v>229</v>
      </c>
      <c r="H81" s="11">
        <f t="shared" ca="1" si="44"/>
        <v>-91</v>
      </c>
      <c r="I81" t="s">
        <v>230</v>
      </c>
      <c r="J81" s="51" t="s">
        <v>60</v>
      </c>
      <c r="K81" s="50" t="s">
        <v>286</v>
      </c>
      <c r="L81" s="50" t="str">
        <f t="shared" ca="1" si="45"/>
        <v>\\(\\quad (－7)×(+13)= \\)</v>
      </c>
      <c r="M81" s="50" t="str">
        <f t="shared" ca="1" si="46"/>
        <v>\\(\\quad -91 \\)</v>
      </c>
      <c r="N81" s="50" t="s">
        <v>62</v>
      </c>
      <c r="O81" s="89" t="str">
        <f t="shared" ca="1" si="47"/>
        <v>INSERT INTO math(tangen,question,answer,editor,date,count) VALUES('m5200','\\(\\quad (－7)×(+13)= \\)','\\(\\quad -91 \\)','harazono',NOW(),0);</v>
      </c>
      <c r="P81" s="45"/>
      <c r="R81" s="10" t="s">
        <v>15</v>
      </c>
      <c r="S81" t="str">
        <f t="shared" ca="1" si="41"/>
        <v>－</v>
      </c>
      <c r="T81">
        <f t="shared" ca="1" si="48"/>
        <v>7</v>
      </c>
      <c r="U81" t="s">
        <v>14</v>
      </c>
      <c r="V81" s="5" t="s">
        <v>22</v>
      </c>
      <c r="W81" t="s">
        <v>15</v>
      </c>
      <c r="X81" t="str">
        <f t="shared" ca="1" si="42"/>
        <v>+</v>
      </c>
      <c r="Y81">
        <f t="shared" ca="1" si="49"/>
        <v>13</v>
      </c>
      <c r="Z81" t="s">
        <v>14</v>
      </c>
      <c r="AK81" s="1">
        <f t="shared" ca="1" si="51"/>
        <v>-7</v>
      </c>
      <c r="AL81" s="1">
        <f t="shared" ca="1" si="51"/>
        <v>13</v>
      </c>
      <c r="AN81" s="8"/>
      <c r="AO81" s="11"/>
      <c r="AP81" s="12">
        <f t="shared" ca="1" si="50"/>
        <v>-91</v>
      </c>
    </row>
    <row r="82" spans="1:42" x14ac:dyDescent="0.55000000000000004">
      <c r="A82" s="1" t="s">
        <v>0</v>
      </c>
      <c r="B82" s="1" t="s">
        <v>35</v>
      </c>
      <c r="C82" s="78" t="s">
        <v>229</v>
      </c>
      <c r="D82" s="43" t="str">
        <f t="shared" ca="1" si="43"/>
        <v>(－20)×(+9)</v>
      </c>
      <c r="E82" s="4" t="s">
        <v>13</v>
      </c>
      <c r="F82" t="s">
        <v>230</v>
      </c>
      <c r="G82" s="78" t="s">
        <v>229</v>
      </c>
      <c r="H82" s="11">
        <f t="shared" ca="1" si="44"/>
        <v>-180</v>
      </c>
      <c r="I82" t="s">
        <v>230</v>
      </c>
      <c r="J82" s="51" t="s">
        <v>60</v>
      </c>
      <c r="K82" s="50" t="s">
        <v>286</v>
      </c>
      <c r="L82" s="50" t="str">
        <f t="shared" ca="1" si="45"/>
        <v>\\(\\quad (－20)×(+9)= \\)</v>
      </c>
      <c r="M82" s="50" t="str">
        <f t="shared" ca="1" si="46"/>
        <v>\\(\\quad -180 \\)</v>
      </c>
      <c r="N82" s="50" t="s">
        <v>62</v>
      </c>
      <c r="O82" s="89" t="str">
        <f t="shared" ca="1" si="47"/>
        <v>INSERT INTO math(tangen,question,answer,editor,date,count) VALUES('m5200','\\(\\quad (－20)×(+9)= \\)','\\(\\quad -180 \\)','harazono',NOW(),0);</v>
      </c>
      <c r="P82" s="45"/>
      <c r="R82" s="10" t="s">
        <v>15</v>
      </c>
      <c r="S82" t="str">
        <f t="shared" ca="1" si="41"/>
        <v>－</v>
      </c>
      <c r="T82">
        <f t="shared" ca="1" si="48"/>
        <v>20</v>
      </c>
      <c r="U82" t="s">
        <v>14</v>
      </c>
      <c r="V82" s="5" t="s">
        <v>22</v>
      </c>
      <c r="W82" t="s">
        <v>15</v>
      </c>
      <c r="X82" t="str">
        <f t="shared" ca="1" si="42"/>
        <v>+</v>
      </c>
      <c r="Y82">
        <f t="shared" ca="1" si="49"/>
        <v>9</v>
      </c>
      <c r="Z82" t="s">
        <v>14</v>
      </c>
      <c r="AK82" s="1">
        <f t="shared" ca="1" si="51"/>
        <v>-20</v>
      </c>
      <c r="AL82" s="1">
        <f t="shared" ca="1" si="51"/>
        <v>9</v>
      </c>
      <c r="AN82" s="8"/>
      <c r="AO82" s="11"/>
      <c r="AP82" s="12">
        <f t="shared" ca="1" si="50"/>
        <v>-180</v>
      </c>
    </row>
    <row r="83" spans="1:42" x14ac:dyDescent="0.55000000000000004">
      <c r="A83" s="1" t="s">
        <v>0</v>
      </c>
      <c r="B83" s="1" t="s">
        <v>35</v>
      </c>
      <c r="C83" s="78" t="s">
        <v>229</v>
      </c>
      <c r="D83" s="43" t="str">
        <f t="shared" ca="1" si="43"/>
        <v>(+11)×(+13)</v>
      </c>
      <c r="E83" s="4" t="s">
        <v>13</v>
      </c>
      <c r="F83" t="s">
        <v>230</v>
      </c>
      <c r="G83" s="78" t="s">
        <v>229</v>
      </c>
      <c r="H83" s="11">
        <f t="shared" ca="1" si="44"/>
        <v>143</v>
      </c>
      <c r="I83" t="s">
        <v>230</v>
      </c>
      <c r="J83" s="51" t="s">
        <v>60</v>
      </c>
      <c r="K83" s="50" t="s">
        <v>286</v>
      </c>
      <c r="L83" s="50" t="str">
        <f t="shared" ca="1" si="45"/>
        <v>\\(\\quad (+11)×(+13)= \\)</v>
      </c>
      <c r="M83" s="50" t="str">
        <f t="shared" ca="1" si="46"/>
        <v>\\(\\quad 143 \\)</v>
      </c>
      <c r="N83" s="50" t="s">
        <v>62</v>
      </c>
      <c r="O83" s="89" t="str">
        <f t="shared" ca="1" si="47"/>
        <v>INSERT INTO math(tangen,question,answer,editor,date,count) VALUES('m5200','\\(\\quad (+11)×(+13)= \\)','\\(\\quad 143 \\)','harazono',NOW(),0);</v>
      </c>
      <c r="P83" s="45"/>
      <c r="R83" s="10" t="s">
        <v>15</v>
      </c>
      <c r="S83" t="str">
        <f t="shared" ca="1" si="41"/>
        <v>+</v>
      </c>
      <c r="T83">
        <f t="shared" ca="1" si="48"/>
        <v>11</v>
      </c>
      <c r="U83" t="s">
        <v>14</v>
      </c>
      <c r="V83" s="5" t="s">
        <v>22</v>
      </c>
      <c r="W83" t="s">
        <v>15</v>
      </c>
      <c r="X83" t="str">
        <f t="shared" ca="1" si="42"/>
        <v>+</v>
      </c>
      <c r="Y83">
        <f t="shared" ca="1" si="49"/>
        <v>13</v>
      </c>
      <c r="Z83" t="s">
        <v>14</v>
      </c>
      <c r="AK83" s="1">
        <f t="shared" ca="1" si="51"/>
        <v>11</v>
      </c>
      <c r="AL83" s="1">
        <f t="shared" ca="1" si="51"/>
        <v>13</v>
      </c>
      <c r="AN83" s="8"/>
      <c r="AO83" s="11"/>
      <c r="AP83" s="12">
        <f t="shared" ca="1" si="50"/>
        <v>143</v>
      </c>
    </row>
    <row r="84" spans="1:42" x14ac:dyDescent="0.55000000000000004">
      <c r="A84" s="1" t="s">
        <v>0</v>
      </c>
      <c r="B84" s="1" t="s">
        <v>35</v>
      </c>
      <c r="C84" s="78" t="s">
        <v>229</v>
      </c>
      <c r="D84" s="43" t="str">
        <f t="shared" ca="1" si="43"/>
        <v>(+20)×(+4)</v>
      </c>
      <c r="E84" s="4" t="s">
        <v>13</v>
      </c>
      <c r="F84" t="s">
        <v>230</v>
      </c>
      <c r="G84" s="78" t="s">
        <v>229</v>
      </c>
      <c r="H84" s="11">
        <f t="shared" ca="1" si="44"/>
        <v>80</v>
      </c>
      <c r="I84" t="s">
        <v>230</v>
      </c>
      <c r="J84" s="51" t="s">
        <v>60</v>
      </c>
      <c r="K84" s="50" t="s">
        <v>286</v>
      </c>
      <c r="L84" s="50" t="str">
        <f t="shared" ca="1" si="45"/>
        <v>\\(\\quad (+20)×(+4)= \\)</v>
      </c>
      <c r="M84" s="50" t="str">
        <f t="shared" ca="1" si="46"/>
        <v>\\(\\quad 80 \\)</v>
      </c>
      <c r="N84" s="50" t="s">
        <v>62</v>
      </c>
      <c r="O84" s="89" t="str">
        <f t="shared" ca="1" si="47"/>
        <v>INSERT INTO math(tangen,question,answer,editor,date,count) VALUES('m5200','\\(\\quad (+20)×(+4)= \\)','\\(\\quad 80 \\)','harazono',NOW(),0);</v>
      </c>
      <c r="P84" s="45"/>
      <c r="R84" s="10" t="s">
        <v>15</v>
      </c>
      <c r="S84" t="str">
        <f t="shared" ca="1" si="41"/>
        <v>+</v>
      </c>
      <c r="T84">
        <f t="shared" ca="1" si="48"/>
        <v>20</v>
      </c>
      <c r="U84" t="s">
        <v>14</v>
      </c>
      <c r="V84" s="5" t="s">
        <v>22</v>
      </c>
      <c r="W84" t="s">
        <v>15</v>
      </c>
      <c r="X84" t="str">
        <f t="shared" ca="1" si="42"/>
        <v>+</v>
      </c>
      <c r="Y84">
        <f t="shared" ca="1" si="49"/>
        <v>4</v>
      </c>
      <c r="Z84" t="s">
        <v>14</v>
      </c>
      <c r="AK84" s="1">
        <f t="shared" ca="1" si="51"/>
        <v>20</v>
      </c>
      <c r="AL84" s="1">
        <f t="shared" ca="1" si="51"/>
        <v>4</v>
      </c>
      <c r="AN84" s="8"/>
      <c r="AO84" s="11"/>
      <c r="AP84" s="12">
        <f t="shared" ca="1" si="50"/>
        <v>80</v>
      </c>
    </row>
    <row r="85" spans="1:42" x14ac:dyDescent="0.55000000000000004">
      <c r="A85" s="1" t="s">
        <v>0</v>
      </c>
      <c r="B85" s="1" t="s">
        <v>35</v>
      </c>
      <c r="C85" s="78" t="s">
        <v>229</v>
      </c>
      <c r="D85" s="43" t="str">
        <f t="shared" ca="1" si="43"/>
        <v>(－16)×(－14)</v>
      </c>
      <c r="E85" s="4" t="s">
        <v>13</v>
      </c>
      <c r="F85" t="s">
        <v>230</v>
      </c>
      <c r="G85" s="78" t="s">
        <v>229</v>
      </c>
      <c r="H85" s="11">
        <f t="shared" ca="1" si="44"/>
        <v>224</v>
      </c>
      <c r="I85" t="s">
        <v>230</v>
      </c>
      <c r="J85" s="51" t="s">
        <v>60</v>
      </c>
      <c r="K85" s="50" t="s">
        <v>286</v>
      </c>
      <c r="L85" s="50" t="str">
        <f t="shared" ca="1" si="45"/>
        <v>\\(\\quad (－16)×(－14)= \\)</v>
      </c>
      <c r="M85" s="50" t="str">
        <f t="shared" ca="1" si="46"/>
        <v>\\(\\quad 224 \\)</v>
      </c>
      <c r="N85" s="50" t="s">
        <v>62</v>
      </c>
      <c r="O85" s="89" t="str">
        <f t="shared" ca="1" si="47"/>
        <v>INSERT INTO math(tangen,question,answer,editor,date,count) VALUES('m5200','\\(\\quad (－16)×(－14)= \\)','\\(\\quad 224 \\)','harazono',NOW(),0);</v>
      </c>
      <c r="P85" s="45"/>
      <c r="R85" s="10" t="s">
        <v>15</v>
      </c>
      <c r="S85" t="str">
        <f t="shared" ref="S85:S103" ca="1" si="52">IF(AK85&gt;=0,"+",IF(AK85&lt;=-1,"－",""))</f>
        <v>－</v>
      </c>
      <c r="T85">
        <f t="shared" ca="1" si="48"/>
        <v>16</v>
      </c>
      <c r="U85" t="s">
        <v>14</v>
      </c>
      <c r="V85" s="5" t="s">
        <v>22</v>
      </c>
      <c r="W85" t="s">
        <v>15</v>
      </c>
      <c r="X85" t="str">
        <f t="shared" ref="X85:X103" ca="1" si="53">IF(AL85&gt;=0,"+",IF(AL85&lt;=-1,"－",""))</f>
        <v>－</v>
      </c>
      <c r="Y85">
        <f t="shared" ca="1" si="49"/>
        <v>14</v>
      </c>
      <c r="Z85" t="s">
        <v>14</v>
      </c>
      <c r="AK85" s="1">
        <f t="shared" ca="1" si="51"/>
        <v>-16</v>
      </c>
      <c r="AL85" s="1">
        <f t="shared" ca="1" si="51"/>
        <v>-14</v>
      </c>
      <c r="AN85" s="8"/>
      <c r="AO85" s="11"/>
      <c r="AP85" s="12">
        <f t="shared" ca="1" si="50"/>
        <v>224</v>
      </c>
    </row>
    <row r="86" spans="1:42" x14ac:dyDescent="0.55000000000000004">
      <c r="A86" s="1" t="s">
        <v>0</v>
      </c>
      <c r="B86" s="1" t="s">
        <v>35</v>
      </c>
      <c r="C86" s="78" t="s">
        <v>229</v>
      </c>
      <c r="D86" s="43" t="str">
        <f t="shared" ca="1" si="43"/>
        <v>(+2)×(+1)</v>
      </c>
      <c r="E86" s="4" t="s">
        <v>13</v>
      </c>
      <c r="F86" t="s">
        <v>230</v>
      </c>
      <c r="G86" s="78" t="s">
        <v>229</v>
      </c>
      <c r="H86" s="11">
        <f t="shared" ca="1" si="44"/>
        <v>2</v>
      </c>
      <c r="I86" t="s">
        <v>230</v>
      </c>
      <c r="J86" s="51" t="s">
        <v>60</v>
      </c>
      <c r="K86" s="50" t="s">
        <v>286</v>
      </c>
      <c r="L86" s="50" t="str">
        <f t="shared" ca="1" si="45"/>
        <v>\\(\\quad (+2)×(+1)= \\)</v>
      </c>
      <c r="M86" s="50" t="str">
        <f t="shared" ca="1" si="46"/>
        <v>\\(\\quad 2 \\)</v>
      </c>
      <c r="N86" s="50" t="s">
        <v>62</v>
      </c>
      <c r="O86" s="89" t="str">
        <f t="shared" ca="1" si="47"/>
        <v>INSERT INTO math(tangen,question,answer,editor,date,count) VALUES('m5200','\\(\\quad (+2)×(+1)= \\)','\\(\\quad 2 \\)','harazono',NOW(),0);</v>
      </c>
      <c r="P86" s="45"/>
      <c r="R86" s="10" t="s">
        <v>15</v>
      </c>
      <c r="S86" t="str">
        <f t="shared" ca="1" si="52"/>
        <v>+</v>
      </c>
      <c r="T86">
        <f t="shared" ca="1" si="48"/>
        <v>2</v>
      </c>
      <c r="U86" t="s">
        <v>14</v>
      </c>
      <c r="V86" s="5" t="s">
        <v>22</v>
      </c>
      <c r="W86" t="s">
        <v>15</v>
      </c>
      <c r="X86" t="str">
        <f t="shared" ca="1" si="53"/>
        <v>+</v>
      </c>
      <c r="Y86">
        <f t="shared" ca="1" si="49"/>
        <v>1</v>
      </c>
      <c r="Z86" t="s">
        <v>14</v>
      </c>
      <c r="AK86" s="1">
        <f t="shared" ca="1" si="51"/>
        <v>2</v>
      </c>
      <c r="AL86" s="1">
        <f t="shared" ca="1" si="51"/>
        <v>1</v>
      </c>
      <c r="AN86" s="8"/>
      <c r="AO86" s="11"/>
      <c r="AP86" s="12">
        <f t="shared" ca="1" si="50"/>
        <v>2</v>
      </c>
    </row>
    <row r="87" spans="1:42" x14ac:dyDescent="0.55000000000000004">
      <c r="A87" s="1" t="s">
        <v>0</v>
      </c>
      <c r="B87" s="1" t="s">
        <v>35</v>
      </c>
      <c r="C87" s="78" t="s">
        <v>229</v>
      </c>
      <c r="D87" s="43" t="str">
        <f t="shared" ca="1" si="43"/>
        <v>(－15)×(－4)</v>
      </c>
      <c r="E87" s="4" t="s">
        <v>13</v>
      </c>
      <c r="F87" t="s">
        <v>230</v>
      </c>
      <c r="G87" s="78" t="s">
        <v>229</v>
      </c>
      <c r="H87" s="11">
        <f t="shared" ca="1" si="44"/>
        <v>60</v>
      </c>
      <c r="I87" t="s">
        <v>230</v>
      </c>
      <c r="J87" s="51" t="s">
        <v>60</v>
      </c>
      <c r="K87" s="50" t="s">
        <v>286</v>
      </c>
      <c r="L87" s="50" t="str">
        <f t="shared" ca="1" si="45"/>
        <v>\\(\\quad (－15)×(－4)= \\)</v>
      </c>
      <c r="M87" s="50" t="str">
        <f t="shared" ca="1" si="46"/>
        <v>\\(\\quad 60 \\)</v>
      </c>
      <c r="N87" s="50" t="s">
        <v>62</v>
      </c>
      <c r="O87" s="89" t="str">
        <f t="shared" ca="1" si="47"/>
        <v>INSERT INTO math(tangen,question,answer,editor,date,count) VALUES('m5200','\\(\\quad (－15)×(－4)= \\)','\\(\\quad 60 \\)','harazono',NOW(),0);</v>
      </c>
      <c r="P87" s="45"/>
      <c r="R87" s="10" t="s">
        <v>15</v>
      </c>
      <c r="S87" t="str">
        <f t="shared" ca="1" si="52"/>
        <v>－</v>
      </c>
      <c r="T87">
        <f t="shared" ca="1" si="48"/>
        <v>15</v>
      </c>
      <c r="U87" t="s">
        <v>14</v>
      </c>
      <c r="V87" s="5" t="s">
        <v>22</v>
      </c>
      <c r="W87" t="s">
        <v>15</v>
      </c>
      <c r="X87" t="str">
        <f t="shared" ca="1" si="53"/>
        <v>－</v>
      </c>
      <c r="Y87">
        <f t="shared" ca="1" si="49"/>
        <v>4</v>
      </c>
      <c r="Z87" t="s">
        <v>14</v>
      </c>
      <c r="AK87" s="1">
        <f t="shared" ca="1" si="51"/>
        <v>-15</v>
      </c>
      <c r="AL87" s="1">
        <f t="shared" ca="1" si="51"/>
        <v>-4</v>
      </c>
      <c r="AN87" s="8"/>
      <c r="AO87" s="11"/>
      <c r="AP87" s="12">
        <f t="shared" ca="1" si="50"/>
        <v>60</v>
      </c>
    </row>
    <row r="88" spans="1:42" x14ac:dyDescent="0.55000000000000004">
      <c r="A88" s="1" t="s">
        <v>0</v>
      </c>
      <c r="B88" s="1" t="s">
        <v>35</v>
      </c>
      <c r="C88" s="78" t="s">
        <v>229</v>
      </c>
      <c r="D88" s="43" t="str">
        <f t="shared" ca="1" si="43"/>
        <v>(+13)×(－11)</v>
      </c>
      <c r="E88" s="4" t="s">
        <v>13</v>
      </c>
      <c r="F88" t="s">
        <v>230</v>
      </c>
      <c r="G88" s="78" t="s">
        <v>229</v>
      </c>
      <c r="H88" s="11">
        <f t="shared" ca="1" si="44"/>
        <v>-143</v>
      </c>
      <c r="I88" t="s">
        <v>230</v>
      </c>
      <c r="J88" s="51" t="s">
        <v>60</v>
      </c>
      <c r="K88" s="50" t="s">
        <v>286</v>
      </c>
      <c r="L88" s="50" t="str">
        <f t="shared" ca="1" si="45"/>
        <v>\\(\\quad (+13)×(－11)= \\)</v>
      </c>
      <c r="M88" s="50" t="str">
        <f t="shared" ca="1" si="46"/>
        <v>\\(\\quad -143 \\)</v>
      </c>
      <c r="N88" s="50" t="s">
        <v>62</v>
      </c>
      <c r="O88" s="89" t="str">
        <f t="shared" ca="1" si="47"/>
        <v>INSERT INTO math(tangen,question,answer,editor,date,count) VALUES('m5200','\\(\\quad (+13)×(－11)= \\)','\\(\\quad -143 \\)','harazono',NOW(),0);</v>
      </c>
      <c r="P88" s="45"/>
      <c r="R88" s="10" t="s">
        <v>15</v>
      </c>
      <c r="S88" t="str">
        <f t="shared" ca="1" si="52"/>
        <v>+</v>
      </c>
      <c r="T88">
        <f t="shared" ca="1" si="48"/>
        <v>13</v>
      </c>
      <c r="U88" t="s">
        <v>14</v>
      </c>
      <c r="V88" s="5" t="s">
        <v>22</v>
      </c>
      <c r="W88" t="s">
        <v>15</v>
      </c>
      <c r="X88" t="str">
        <f t="shared" ca="1" si="53"/>
        <v>－</v>
      </c>
      <c r="Y88">
        <f t="shared" ca="1" si="49"/>
        <v>11</v>
      </c>
      <c r="Z88" t="s">
        <v>14</v>
      </c>
      <c r="AK88" s="1">
        <f t="shared" ca="1" si="51"/>
        <v>13</v>
      </c>
      <c r="AL88" s="1">
        <f t="shared" ca="1" si="51"/>
        <v>-11</v>
      </c>
      <c r="AN88" s="8"/>
      <c r="AO88" s="11"/>
      <c r="AP88" s="12">
        <f t="shared" ca="1" si="50"/>
        <v>-143</v>
      </c>
    </row>
    <row r="89" spans="1:42" x14ac:dyDescent="0.55000000000000004">
      <c r="A89" s="1" t="s">
        <v>0</v>
      </c>
      <c r="B89" s="1" t="s">
        <v>35</v>
      </c>
      <c r="C89" s="78" t="s">
        <v>229</v>
      </c>
      <c r="D89" s="43" t="str">
        <f t="shared" ca="1" si="43"/>
        <v>(+2)×(－1)</v>
      </c>
      <c r="E89" s="4" t="s">
        <v>13</v>
      </c>
      <c r="F89" t="s">
        <v>230</v>
      </c>
      <c r="G89" s="78" t="s">
        <v>229</v>
      </c>
      <c r="H89" s="11">
        <f t="shared" ca="1" si="44"/>
        <v>-2</v>
      </c>
      <c r="I89" t="s">
        <v>230</v>
      </c>
      <c r="J89" s="51" t="s">
        <v>60</v>
      </c>
      <c r="K89" s="50" t="s">
        <v>286</v>
      </c>
      <c r="L89" s="50" t="str">
        <f t="shared" ca="1" si="45"/>
        <v>\\(\\quad (+2)×(－1)= \\)</v>
      </c>
      <c r="M89" s="50" t="str">
        <f t="shared" ca="1" si="46"/>
        <v>\\(\\quad -2 \\)</v>
      </c>
      <c r="N89" s="50" t="s">
        <v>62</v>
      </c>
      <c r="O89" s="89" t="str">
        <f t="shared" ca="1" si="47"/>
        <v>INSERT INTO math(tangen,question,answer,editor,date,count) VALUES('m5200','\\(\\quad (+2)×(－1)= \\)','\\(\\quad -2 \\)','harazono',NOW(),0);</v>
      </c>
      <c r="P89" s="45"/>
      <c r="R89" s="10" t="s">
        <v>15</v>
      </c>
      <c r="S89" t="str">
        <f t="shared" ca="1" si="52"/>
        <v>+</v>
      </c>
      <c r="T89">
        <f t="shared" ca="1" si="48"/>
        <v>2</v>
      </c>
      <c r="U89" t="s">
        <v>14</v>
      </c>
      <c r="V89" s="5" t="s">
        <v>22</v>
      </c>
      <c r="W89" t="s">
        <v>15</v>
      </c>
      <c r="X89" t="str">
        <f t="shared" ca="1" si="53"/>
        <v>－</v>
      </c>
      <c r="Y89">
        <f t="shared" ca="1" si="49"/>
        <v>1</v>
      </c>
      <c r="Z89" t="s">
        <v>14</v>
      </c>
      <c r="AK89" s="1">
        <f t="shared" ca="1" si="51"/>
        <v>2</v>
      </c>
      <c r="AL89" s="1">
        <f t="shared" ca="1" si="51"/>
        <v>-1</v>
      </c>
      <c r="AN89" s="8"/>
      <c r="AO89" s="11"/>
      <c r="AP89" s="12">
        <f t="shared" ca="1" si="50"/>
        <v>-2</v>
      </c>
    </row>
    <row r="90" spans="1:42" x14ac:dyDescent="0.55000000000000004">
      <c r="A90" s="1" t="s">
        <v>0</v>
      </c>
      <c r="B90" s="1" t="s">
        <v>35</v>
      </c>
      <c r="C90" s="78" t="s">
        <v>229</v>
      </c>
      <c r="D90" s="43" t="str">
        <f t="shared" ca="1" si="43"/>
        <v>(－1)×(－5)</v>
      </c>
      <c r="E90" s="4" t="s">
        <v>13</v>
      </c>
      <c r="F90" t="s">
        <v>230</v>
      </c>
      <c r="G90" s="78" t="s">
        <v>229</v>
      </c>
      <c r="H90" s="11">
        <f t="shared" ca="1" si="44"/>
        <v>5</v>
      </c>
      <c r="I90" t="s">
        <v>230</v>
      </c>
      <c r="J90" s="51" t="s">
        <v>60</v>
      </c>
      <c r="K90" s="50" t="s">
        <v>286</v>
      </c>
      <c r="L90" s="50" t="str">
        <f t="shared" ca="1" si="45"/>
        <v>\\(\\quad (－1)×(－5)= \\)</v>
      </c>
      <c r="M90" s="50" t="str">
        <f t="shared" ca="1" si="46"/>
        <v>\\(\\quad 5 \\)</v>
      </c>
      <c r="N90" s="50" t="s">
        <v>62</v>
      </c>
      <c r="O90" s="89" t="str">
        <f t="shared" ca="1" si="47"/>
        <v>INSERT INTO math(tangen,question,answer,editor,date,count) VALUES('m5200','\\(\\quad (－1)×(－5)= \\)','\\(\\quad 5 \\)','harazono',NOW(),0);</v>
      </c>
      <c r="P90" s="45"/>
      <c r="R90" s="10" t="s">
        <v>15</v>
      </c>
      <c r="S90" t="str">
        <f t="shared" ca="1" si="52"/>
        <v>－</v>
      </c>
      <c r="T90">
        <f t="shared" ca="1" si="48"/>
        <v>1</v>
      </c>
      <c r="U90" t="s">
        <v>14</v>
      </c>
      <c r="V90" s="5" t="s">
        <v>22</v>
      </c>
      <c r="W90" t="s">
        <v>15</v>
      </c>
      <c r="X90" t="str">
        <f t="shared" ca="1" si="53"/>
        <v>－</v>
      </c>
      <c r="Y90">
        <f t="shared" ca="1" si="49"/>
        <v>5</v>
      </c>
      <c r="Z90" t="s">
        <v>14</v>
      </c>
      <c r="AK90" s="1">
        <f t="shared" ca="1" si="51"/>
        <v>-1</v>
      </c>
      <c r="AL90" s="1">
        <f t="shared" ca="1" si="51"/>
        <v>-5</v>
      </c>
      <c r="AN90" s="8"/>
      <c r="AO90" s="11"/>
      <c r="AP90" s="12">
        <f t="shared" ca="1" si="50"/>
        <v>5</v>
      </c>
    </row>
    <row r="91" spans="1:42" x14ac:dyDescent="0.55000000000000004">
      <c r="A91" s="1" t="s">
        <v>0</v>
      </c>
      <c r="B91" s="1" t="s">
        <v>35</v>
      </c>
      <c r="C91" s="78" t="s">
        <v>229</v>
      </c>
      <c r="D91" s="43" t="str">
        <f t="shared" ca="1" si="43"/>
        <v>(－13)×(－4)</v>
      </c>
      <c r="E91" s="4" t="s">
        <v>13</v>
      </c>
      <c r="F91" t="s">
        <v>230</v>
      </c>
      <c r="G91" s="78" t="s">
        <v>229</v>
      </c>
      <c r="H91" s="11">
        <f t="shared" ca="1" si="44"/>
        <v>52</v>
      </c>
      <c r="I91" t="s">
        <v>230</v>
      </c>
      <c r="J91" s="51" t="s">
        <v>60</v>
      </c>
      <c r="K91" s="50" t="s">
        <v>286</v>
      </c>
      <c r="L91" s="50" t="str">
        <f t="shared" ca="1" si="45"/>
        <v>\\(\\quad (－13)×(－4)= \\)</v>
      </c>
      <c r="M91" s="50" t="str">
        <f t="shared" ca="1" si="46"/>
        <v>\\(\\quad 52 \\)</v>
      </c>
      <c r="N91" s="50" t="s">
        <v>62</v>
      </c>
      <c r="O91" s="89" t="str">
        <f t="shared" ca="1" si="47"/>
        <v>INSERT INTO math(tangen,question,answer,editor,date,count) VALUES('m5200','\\(\\quad (－13)×(－4)= \\)','\\(\\quad 52 \\)','harazono',NOW(),0);</v>
      </c>
      <c r="P91" s="45"/>
      <c r="R91" s="10" t="s">
        <v>15</v>
      </c>
      <c r="S91" t="str">
        <f t="shared" ca="1" si="52"/>
        <v>－</v>
      </c>
      <c r="T91">
        <f t="shared" ca="1" si="48"/>
        <v>13</v>
      </c>
      <c r="U91" t="s">
        <v>14</v>
      </c>
      <c r="V91" s="5" t="s">
        <v>22</v>
      </c>
      <c r="W91" t="s">
        <v>15</v>
      </c>
      <c r="X91" t="str">
        <f t="shared" ca="1" si="53"/>
        <v>－</v>
      </c>
      <c r="Y91">
        <f t="shared" ca="1" si="49"/>
        <v>4</v>
      </c>
      <c r="Z91" t="s">
        <v>14</v>
      </c>
      <c r="AK91" s="1">
        <f t="shared" ca="1" si="51"/>
        <v>-13</v>
      </c>
      <c r="AL91" s="1">
        <f t="shared" ca="1" si="51"/>
        <v>-4</v>
      </c>
      <c r="AN91" s="8"/>
      <c r="AO91" s="11"/>
      <c r="AP91" s="12">
        <f t="shared" ca="1" si="50"/>
        <v>52</v>
      </c>
    </row>
    <row r="92" spans="1:42" x14ac:dyDescent="0.55000000000000004">
      <c r="A92" s="1" t="s">
        <v>0</v>
      </c>
      <c r="B92" s="1" t="s">
        <v>35</v>
      </c>
      <c r="C92" s="78" t="s">
        <v>229</v>
      </c>
      <c r="D92" s="43" t="str">
        <f t="shared" ca="1" si="43"/>
        <v>(+10)×(－6)</v>
      </c>
      <c r="E92" s="4" t="s">
        <v>13</v>
      </c>
      <c r="F92" t="s">
        <v>230</v>
      </c>
      <c r="G92" s="78" t="s">
        <v>229</v>
      </c>
      <c r="H92" s="11">
        <f t="shared" ca="1" si="44"/>
        <v>-60</v>
      </c>
      <c r="I92" t="s">
        <v>230</v>
      </c>
      <c r="J92" s="51" t="s">
        <v>60</v>
      </c>
      <c r="K92" s="50" t="s">
        <v>286</v>
      </c>
      <c r="L92" s="50" t="str">
        <f t="shared" ca="1" si="45"/>
        <v>\\(\\quad (+10)×(－6)= \\)</v>
      </c>
      <c r="M92" s="50" t="str">
        <f t="shared" ca="1" si="46"/>
        <v>\\(\\quad -60 \\)</v>
      </c>
      <c r="N92" s="50" t="s">
        <v>62</v>
      </c>
      <c r="O92" s="89" t="str">
        <f t="shared" ca="1" si="47"/>
        <v>INSERT INTO math(tangen,question,answer,editor,date,count) VALUES('m5200','\\(\\quad (+10)×(－6)= \\)','\\(\\quad -60 \\)','harazono',NOW(),0);</v>
      </c>
      <c r="P92" s="45"/>
      <c r="R92" s="10" t="s">
        <v>15</v>
      </c>
      <c r="S92" t="str">
        <f t="shared" ca="1" si="52"/>
        <v>+</v>
      </c>
      <c r="T92">
        <f t="shared" ca="1" si="48"/>
        <v>10</v>
      </c>
      <c r="U92" t="s">
        <v>14</v>
      </c>
      <c r="V92" s="5" t="s">
        <v>22</v>
      </c>
      <c r="W92" t="s">
        <v>15</v>
      </c>
      <c r="X92" t="str">
        <f t="shared" ca="1" si="53"/>
        <v>－</v>
      </c>
      <c r="Y92">
        <f t="shared" ca="1" si="49"/>
        <v>6</v>
      </c>
      <c r="Z92" t="s">
        <v>14</v>
      </c>
      <c r="AK92" s="1">
        <f t="shared" ca="1" si="51"/>
        <v>10</v>
      </c>
      <c r="AL92" s="1">
        <f t="shared" ca="1" si="51"/>
        <v>-6</v>
      </c>
      <c r="AN92" s="8"/>
      <c r="AO92" s="11"/>
      <c r="AP92" s="12">
        <f t="shared" ca="1" si="50"/>
        <v>-60</v>
      </c>
    </row>
    <row r="93" spans="1:42" x14ac:dyDescent="0.55000000000000004">
      <c r="A93" s="1" t="s">
        <v>0</v>
      </c>
      <c r="B93" s="1" t="s">
        <v>35</v>
      </c>
      <c r="C93" s="78" t="s">
        <v>229</v>
      </c>
      <c r="D93" s="43" t="str">
        <f t="shared" ca="1" si="43"/>
        <v>(+10)×(－2)</v>
      </c>
      <c r="E93" s="4" t="s">
        <v>13</v>
      </c>
      <c r="F93" t="s">
        <v>230</v>
      </c>
      <c r="G93" s="78" t="s">
        <v>229</v>
      </c>
      <c r="H93" s="11">
        <f t="shared" ca="1" si="44"/>
        <v>-20</v>
      </c>
      <c r="I93" t="s">
        <v>230</v>
      </c>
      <c r="J93" s="51" t="s">
        <v>60</v>
      </c>
      <c r="K93" s="50" t="s">
        <v>286</v>
      </c>
      <c r="L93" s="50" t="str">
        <f t="shared" ca="1" si="45"/>
        <v>\\(\\quad (+10)×(－2)= \\)</v>
      </c>
      <c r="M93" s="50" t="str">
        <f t="shared" ca="1" si="46"/>
        <v>\\(\\quad -20 \\)</v>
      </c>
      <c r="N93" s="50" t="s">
        <v>62</v>
      </c>
      <c r="O93" s="89" t="str">
        <f t="shared" ca="1" si="47"/>
        <v>INSERT INTO math(tangen,question,answer,editor,date,count) VALUES('m5200','\\(\\quad (+10)×(－2)= \\)','\\(\\quad -20 \\)','harazono',NOW(),0);</v>
      </c>
      <c r="P93" s="45"/>
      <c r="R93" s="10" t="s">
        <v>15</v>
      </c>
      <c r="S93" t="str">
        <f t="shared" ca="1" si="52"/>
        <v>+</v>
      </c>
      <c r="T93">
        <f t="shared" ca="1" si="48"/>
        <v>10</v>
      </c>
      <c r="U93" t="s">
        <v>14</v>
      </c>
      <c r="V93" s="5" t="s">
        <v>22</v>
      </c>
      <c r="W93" t="s">
        <v>15</v>
      </c>
      <c r="X93" t="str">
        <f t="shared" ca="1" si="53"/>
        <v>－</v>
      </c>
      <c r="Y93">
        <f t="shared" ca="1" si="49"/>
        <v>2</v>
      </c>
      <c r="Z93" t="s">
        <v>14</v>
      </c>
      <c r="AK93" s="1">
        <f t="shared" ca="1" si="51"/>
        <v>10</v>
      </c>
      <c r="AL93" s="1">
        <f t="shared" ca="1" si="51"/>
        <v>-2</v>
      </c>
      <c r="AN93" s="8"/>
      <c r="AO93" s="11"/>
      <c r="AP93" s="12">
        <f t="shared" ca="1" si="50"/>
        <v>-20</v>
      </c>
    </row>
    <row r="94" spans="1:42" x14ac:dyDescent="0.55000000000000004">
      <c r="A94" s="1" t="s">
        <v>0</v>
      </c>
      <c r="B94" s="1" t="s">
        <v>35</v>
      </c>
      <c r="C94" s="78" t="s">
        <v>229</v>
      </c>
      <c r="D94" s="43" t="str">
        <f t="shared" ca="1" si="43"/>
        <v>(－2)×(－1)</v>
      </c>
      <c r="E94" s="4" t="s">
        <v>13</v>
      </c>
      <c r="F94" t="s">
        <v>230</v>
      </c>
      <c r="G94" s="78" t="s">
        <v>229</v>
      </c>
      <c r="H94" s="11">
        <f t="shared" ca="1" si="44"/>
        <v>2</v>
      </c>
      <c r="I94" t="s">
        <v>230</v>
      </c>
      <c r="J94" s="51" t="s">
        <v>60</v>
      </c>
      <c r="K94" s="50" t="s">
        <v>286</v>
      </c>
      <c r="L94" s="50" t="str">
        <f t="shared" ca="1" si="45"/>
        <v>\\(\\quad (－2)×(－1)= \\)</v>
      </c>
      <c r="M94" s="50" t="str">
        <f t="shared" ca="1" si="46"/>
        <v>\\(\\quad 2 \\)</v>
      </c>
      <c r="N94" s="50" t="s">
        <v>62</v>
      </c>
      <c r="O94" s="89" t="str">
        <f t="shared" ca="1" si="47"/>
        <v>INSERT INTO math(tangen,question,answer,editor,date,count) VALUES('m5200','\\(\\quad (－2)×(－1)= \\)','\\(\\quad 2 \\)','harazono',NOW(),0);</v>
      </c>
      <c r="P94" s="45"/>
      <c r="R94" s="10" t="s">
        <v>15</v>
      </c>
      <c r="S94" t="str">
        <f t="shared" ca="1" si="52"/>
        <v>－</v>
      </c>
      <c r="T94">
        <f t="shared" ca="1" si="48"/>
        <v>2</v>
      </c>
      <c r="U94" t="s">
        <v>14</v>
      </c>
      <c r="V94" s="5" t="s">
        <v>22</v>
      </c>
      <c r="W94" t="s">
        <v>15</v>
      </c>
      <c r="X94" t="str">
        <f t="shared" ca="1" si="53"/>
        <v>－</v>
      </c>
      <c r="Y94">
        <f t="shared" ca="1" si="49"/>
        <v>1</v>
      </c>
      <c r="Z94" t="s">
        <v>14</v>
      </c>
      <c r="AK94" s="1">
        <f t="shared" ca="1" si="51"/>
        <v>-2</v>
      </c>
      <c r="AL94" s="1">
        <f t="shared" ca="1" si="51"/>
        <v>-1</v>
      </c>
      <c r="AN94" s="8"/>
      <c r="AO94" s="11"/>
      <c r="AP94" s="12">
        <f t="shared" ca="1" si="50"/>
        <v>2</v>
      </c>
    </row>
    <row r="95" spans="1:42" x14ac:dyDescent="0.55000000000000004">
      <c r="A95" s="1" t="s">
        <v>0</v>
      </c>
      <c r="B95" s="1" t="s">
        <v>35</v>
      </c>
      <c r="C95" s="78" t="s">
        <v>229</v>
      </c>
      <c r="D95" s="43" t="str">
        <f t="shared" ca="1" si="43"/>
        <v>(+0)×(－11)</v>
      </c>
      <c r="E95" s="4" t="s">
        <v>13</v>
      </c>
      <c r="F95" t="s">
        <v>230</v>
      </c>
      <c r="G95" s="78" t="s">
        <v>229</v>
      </c>
      <c r="H95" s="11">
        <f t="shared" ca="1" si="44"/>
        <v>0</v>
      </c>
      <c r="I95" t="s">
        <v>230</v>
      </c>
      <c r="J95" s="51" t="s">
        <v>60</v>
      </c>
      <c r="K95" s="50" t="s">
        <v>286</v>
      </c>
      <c r="L95" s="50" t="str">
        <f t="shared" ca="1" si="45"/>
        <v>\\(\\quad (+0)×(－11)= \\)</v>
      </c>
      <c r="M95" s="50" t="str">
        <f t="shared" ca="1" si="46"/>
        <v>\\(\\quad 0 \\)</v>
      </c>
      <c r="N95" s="50" t="s">
        <v>62</v>
      </c>
      <c r="O95" s="89" t="str">
        <f t="shared" ca="1" si="47"/>
        <v>INSERT INTO math(tangen,question,answer,editor,date,count) VALUES('m5200','\\(\\quad (+0)×(－11)= \\)','\\(\\quad 0 \\)','harazono',NOW(),0);</v>
      </c>
      <c r="P95" s="45"/>
      <c r="R95" s="10" t="s">
        <v>15</v>
      </c>
      <c r="S95" t="str">
        <f t="shared" ca="1" si="52"/>
        <v>+</v>
      </c>
      <c r="T95">
        <f t="shared" ca="1" si="48"/>
        <v>0</v>
      </c>
      <c r="U95" t="s">
        <v>14</v>
      </c>
      <c r="V95" s="5" t="s">
        <v>22</v>
      </c>
      <c r="W95" t="s">
        <v>15</v>
      </c>
      <c r="X95" t="str">
        <f t="shared" ca="1" si="53"/>
        <v>－</v>
      </c>
      <c r="Y95">
        <f t="shared" ca="1" si="49"/>
        <v>11</v>
      </c>
      <c r="Z95" t="s">
        <v>14</v>
      </c>
      <c r="AK95" s="1">
        <f t="shared" ca="1" si="51"/>
        <v>0</v>
      </c>
      <c r="AL95" s="1">
        <f t="shared" ca="1" si="51"/>
        <v>-11</v>
      </c>
      <c r="AN95" s="8"/>
      <c r="AO95" s="11"/>
      <c r="AP95" s="12">
        <f t="shared" ca="1" si="50"/>
        <v>0</v>
      </c>
    </row>
    <row r="96" spans="1:42" x14ac:dyDescent="0.55000000000000004">
      <c r="A96" s="1" t="s">
        <v>0</v>
      </c>
      <c r="B96" s="1" t="s">
        <v>35</v>
      </c>
      <c r="C96" s="78" t="s">
        <v>229</v>
      </c>
      <c r="D96" s="43" t="str">
        <f t="shared" ca="1" si="43"/>
        <v>(+6)×(+12)</v>
      </c>
      <c r="E96" s="4" t="s">
        <v>13</v>
      </c>
      <c r="F96" t="s">
        <v>230</v>
      </c>
      <c r="G96" s="78" t="s">
        <v>229</v>
      </c>
      <c r="H96" s="11">
        <f t="shared" ca="1" si="44"/>
        <v>72</v>
      </c>
      <c r="I96" t="s">
        <v>230</v>
      </c>
      <c r="J96" s="51" t="s">
        <v>60</v>
      </c>
      <c r="K96" s="50" t="s">
        <v>286</v>
      </c>
      <c r="L96" s="50" t="str">
        <f t="shared" ca="1" si="45"/>
        <v>\\(\\quad (+6)×(+12)= \\)</v>
      </c>
      <c r="M96" s="50" t="str">
        <f t="shared" ca="1" si="46"/>
        <v>\\(\\quad 72 \\)</v>
      </c>
      <c r="N96" s="50" t="s">
        <v>62</v>
      </c>
      <c r="O96" s="89" t="str">
        <f t="shared" ca="1" si="47"/>
        <v>INSERT INTO math(tangen,question,answer,editor,date,count) VALUES('m5200','\\(\\quad (+6)×(+12)= \\)','\\(\\quad 72 \\)','harazono',NOW(),0);</v>
      </c>
      <c r="P96" s="45"/>
      <c r="R96" s="10" t="s">
        <v>15</v>
      </c>
      <c r="S96" t="str">
        <f t="shared" ca="1" si="52"/>
        <v>+</v>
      </c>
      <c r="T96">
        <f t="shared" ca="1" si="48"/>
        <v>6</v>
      </c>
      <c r="U96" t="s">
        <v>14</v>
      </c>
      <c r="V96" s="5" t="s">
        <v>22</v>
      </c>
      <c r="W96" t="s">
        <v>15</v>
      </c>
      <c r="X96" t="str">
        <f t="shared" ca="1" si="53"/>
        <v>+</v>
      </c>
      <c r="Y96">
        <f t="shared" ca="1" si="49"/>
        <v>12</v>
      </c>
      <c r="Z96" t="s">
        <v>14</v>
      </c>
      <c r="AK96" s="1">
        <f t="shared" ca="1" si="51"/>
        <v>6</v>
      </c>
      <c r="AL96" s="1">
        <f t="shared" ca="1" si="51"/>
        <v>12</v>
      </c>
      <c r="AN96" s="8"/>
      <c r="AO96" s="11"/>
      <c r="AP96" s="12">
        <f t="shared" ca="1" si="50"/>
        <v>72</v>
      </c>
    </row>
    <row r="97" spans="1:42" x14ac:dyDescent="0.55000000000000004">
      <c r="A97" s="1" t="s">
        <v>0</v>
      </c>
      <c r="B97" s="1" t="s">
        <v>35</v>
      </c>
      <c r="C97" s="78" t="s">
        <v>229</v>
      </c>
      <c r="D97" s="43" t="str">
        <f t="shared" ca="1" si="43"/>
        <v>(+14)×(－17)</v>
      </c>
      <c r="E97" s="4" t="s">
        <v>13</v>
      </c>
      <c r="F97" t="s">
        <v>230</v>
      </c>
      <c r="G97" s="78" t="s">
        <v>229</v>
      </c>
      <c r="H97" s="11">
        <f t="shared" ca="1" si="44"/>
        <v>-238</v>
      </c>
      <c r="I97" t="s">
        <v>230</v>
      </c>
      <c r="J97" s="51" t="s">
        <v>60</v>
      </c>
      <c r="K97" s="50" t="s">
        <v>286</v>
      </c>
      <c r="L97" s="50" t="str">
        <f t="shared" ca="1" si="45"/>
        <v>\\(\\quad (+14)×(－17)= \\)</v>
      </c>
      <c r="M97" s="50" t="str">
        <f t="shared" ca="1" si="46"/>
        <v>\\(\\quad -238 \\)</v>
      </c>
      <c r="N97" s="50" t="s">
        <v>62</v>
      </c>
      <c r="O97" s="89" t="str">
        <f t="shared" ca="1" si="47"/>
        <v>INSERT INTO math(tangen,question,answer,editor,date,count) VALUES('m5200','\\(\\quad (+14)×(－17)= \\)','\\(\\quad -238 \\)','harazono',NOW(),0);</v>
      </c>
      <c r="P97" s="45"/>
      <c r="R97" s="10" t="s">
        <v>15</v>
      </c>
      <c r="S97" t="str">
        <f t="shared" ca="1" si="52"/>
        <v>+</v>
      </c>
      <c r="T97">
        <f t="shared" ca="1" si="48"/>
        <v>14</v>
      </c>
      <c r="U97" t="s">
        <v>14</v>
      </c>
      <c r="V97" s="5" t="s">
        <v>22</v>
      </c>
      <c r="W97" t="s">
        <v>15</v>
      </c>
      <c r="X97" t="str">
        <f t="shared" ca="1" si="53"/>
        <v>－</v>
      </c>
      <c r="Y97">
        <f t="shared" ca="1" si="49"/>
        <v>17</v>
      </c>
      <c r="Z97" t="s">
        <v>14</v>
      </c>
      <c r="AK97" s="1">
        <f t="shared" ca="1" si="51"/>
        <v>14</v>
      </c>
      <c r="AL97" s="1">
        <f t="shared" ca="1" si="51"/>
        <v>-17</v>
      </c>
      <c r="AN97" s="8"/>
      <c r="AO97" s="11"/>
      <c r="AP97" s="12">
        <f t="shared" ca="1" si="50"/>
        <v>-238</v>
      </c>
    </row>
    <row r="98" spans="1:42" x14ac:dyDescent="0.55000000000000004">
      <c r="A98" s="1" t="s">
        <v>0</v>
      </c>
      <c r="B98" s="1" t="s">
        <v>35</v>
      </c>
      <c r="C98" s="78" t="s">
        <v>229</v>
      </c>
      <c r="D98" s="43" t="str">
        <f t="shared" ca="1" si="43"/>
        <v>(+6)×(+13)</v>
      </c>
      <c r="E98" s="4" t="s">
        <v>13</v>
      </c>
      <c r="F98" t="s">
        <v>230</v>
      </c>
      <c r="G98" s="78" t="s">
        <v>229</v>
      </c>
      <c r="H98" s="11">
        <f t="shared" ca="1" si="44"/>
        <v>78</v>
      </c>
      <c r="I98" t="s">
        <v>230</v>
      </c>
      <c r="J98" s="51" t="s">
        <v>60</v>
      </c>
      <c r="K98" s="50" t="s">
        <v>286</v>
      </c>
      <c r="L98" s="50" t="str">
        <f t="shared" ca="1" si="45"/>
        <v>\\(\\quad (+6)×(+13)= \\)</v>
      </c>
      <c r="M98" s="50" t="str">
        <f t="shared" ca="1" si="46"/>
        <v>\\(\\quad 78 \\)</v>
      </c>
      <c r="N98" s="50" t="s">
        <v>62</v>
      </c>
      <c r="O98" s="89" t="str">
        <f t="shared" ca="1" si="47"/>
        <v>INSERT INTO math(tangen,question,answer,editor,date,count) VALUES('m5200','\\(\\quad (+6)×(+13)= \\)','\\(\\quad 78 \\)','harazono',NOW(),0);</v>
      </c>
      <c r="P98" s="45"/>
      <c r="R98" s="10" t="s">
        <v>15</v>
      </c>
      <c r="S98" t="str">
        <f t="shared" ca="1" si="52"/>
        <v>+</v>
      </c>
      <c r="T98">
        <f t="shared" ca="1" si="48"/>
        <v>6</v>
      </c>
      <c r="U98" t="s">
        <v>14</v>
      </c>
      <c r="V98" s="5" t="s">
        <v>22</v>
      </c>
      <c r="W98" t="s">
        <v>15</v>
      </c>
      <c r="X98" t="str">
        <f t="shared" ca="1" si="53"/>
        <v>+</v>
      </c>
      <c r="Y98">
        <f t="shared" ca="1" si="49"/>
        <v>13</v>
      </c>
      <c r="Z98" t="s">
        <v>14</v>
      </c>
      <c r="AK98" s="1">
        <f t="shared" ca="1" si="51"/>
        <v>6</v>
      </c>
      <c r="AL98" s="1">
        <f t="shared" ca="1" si="51"/>
        <v>13</v>
      </c>
      <c r="AN98" s="8"/>
      <c r="AO98" s="11"/>
      <c r="AP98" s="12">
        <f t="shared" ca="1" si="50"/>
        <v>78</v>
      </c>
    </row>
    <row r="99" spans="1:42" x14ac:dyDescent="0.55000000000000004">
      <c r="A99" s="1" t="s">
        <v>0</v>
      </c>
      <c r="B99" s="1" t="s">
        <v>35</v>
      </c>
      <c r="C99" s="78" t="s">
        <v>229</v>
      </c>
      <c r="D99" s="43" t="str">
        <f t="shared" ca="1" si="43"/>
        <v>(+13)×(－15)</v>
      </c>
      <c r="E99" s="4" t="s">
        <v>13</v>
      </c>
      <c r="F99" t="s">
        <v>230</v>
      </c>
      <c r="G99" s="78" t="s">
        <v>229</v>
      </c>
      <c r="H99" s="11">
        <f t="shared" ca="1" si="44"/>
        <v>-195</v>
      </c>
      <c r="I99" t="s">
        <v>230</v>
      </c>
      <c r="J99" s="51" t="s">
        <v>60</v>
      </c>
      <c r="K99" s="50" t="s">
        <v>286</v>
      </c>
      <c r="L99" s="50" t="str">
        <f t="shared" ca="1" si="45"/>
        <v>\\(\\quad (+13)×(－15)= \\)</v>
      </c>
      <c r="M99" s="50" t="str">
        <f t="shared" ca="1" si="46"/>
        <v>\\(\\quad -195 \\)</v>
      </c>
      <c r="N99" s="50" t="s">
        <v>62</v>
      </c>
      <c r="O99" s="89" t="str">
        <f t="shared" ca="1" si="47"/>
        <v>INSERT INTO math(tangen,question,answer,editor,date,count) VALUES('m5200','\\(\\quad (+13)×(－15)= \\)','\\(\\quad -195 \\)','harazono',NOW(),0);</v>
      </c>
      <c r="P99" s="45"/>
      <c r="R99" s="10" t="s">
        <v>15</v>
      </c>
      <c r="S99" t="str">
        <f t="shared" ca="1" si="52"/>
        <v>+</v>
      </c>
      <c r="T99">
        <f t="shared" ca="1" si="48"/>
        <v>13</v>
      </c>
      <c r="U99" t="s">
        <v>14</v>
      </c>
      <c r="V99" s="5" t="s">
        <v>22</v>
      </c>
      <c r="W99" t="s">
        <v>15</v>
      </c>
      <c r="X99" t="str">
        <f t="shared" ca="1" si="53"/>
        <v>－</v>
      </c>
      <c r="Y99">
        <f t="shared" ca="1" si="49"/>
        <v>15</v>
      </c>
      <c r="Z99" t="s">
        <v>14</v>
      </c>
      <c r="AK99" s="1">
        <f t="shared" ca="1" si="51"/>
        <v>13</v>
      </c>
      <c r="AL99" s="1">
        <f t="shared" ca="1" si="51"/>
        <v>-15</v>
      </c>
      <c r="AN99" s="8"/>
      <c r="AO99" s="11"/>
      <c r="AP99" s="12">
        <f t="shared" ca="1" si="50"/>
        <v>-195</v>
      </c>
    </row>
    <row r="100" spans="1:42" x14ac:dyDescent="0.55000000000000004">
      <c r="A100" s="1" t="s">
        <v>0</v>
      </c>
      <c r="B100" s="1" t="s">
        <v>35</v>
      </c>
      <c r="C100" s="78" t="s">
        <v>229</v>
      </c>
      <c r="D100" s="43" t="str">
        <f t="shared" ca="1" si="43"/>
        <v>(－9)×(－2)</v>
      </c>
      <c r="E100" s="4" t="s">
        <v>13</v>
      </c>
      <c r="F100" t="s">
        <v>230</v>
      </c>
      <c r="G100" s="78" t="s">
        <v>229</v>
      </c>
      <c r="H100" s="11">
        <f t="shared" ca="1" si="44"/>
        <v>18</v>
      </c>
      <c r="I100" t="s">
        <v>230</v>
      </c>
      <c r="J100" s="51" t="s">
        <v>60</v>
      </c>
      <c r="K100" s="50" t="s">
        <v>286</v>
      </c>
      <c r="L100" s="50" t="str">
        <f t="shared" ca="1" si="45"/>
        <v>\\(\\quad (－9)×(－2)= \\)</v>
      </c>
      <c r="M100" s="50" t="str">
        <f t="shared" ca="1" si="46"/>
        <v>\\(\\quad 18 \\)</v>
      </c>
      <c r="N100" s="50" t="s">
        <v>62</v>
      </c>
      <c r="O100" s="89" t="str">
        <f t="shared" ca="1" si="47"/>
        <v>INSERT INTO math(tangen,question,answer,editor,date,count) VALUES('m5200','\\(\\quad (－9)×(－2)= \\)','\\(\\quad 18 \\)','harazono',NOW(),0);</v>
      </c>
      <c r="P100" s="45"/>
      <c r="R100" s="10" t="s">
        <v>15</v>
      </c>
      <c r="S100" t="str">
        <f t="shared" ca="1" si="52"/>
        <v>－</v>
      </c>
      <c r="T100">
        <f t="shared" ca="1" si="48"/>
        <v>9</v>
      </c>
      <c r="U100" t="s">
        <v>14</v>
      </c>
      <c r="V100" s="5" t="s">
        <v>22</v>
      </c>
      <c r="W100" t="s">
        <v>15</v>
      </c>
      <c r="X100" t="str">
        <f t="shared" ca="1" si="53"/>
        <v>－</v>
      </c>
      <c r="Y100">
        <f t="shared" ca="1" si="49"/>
        <v>2</v>
      </c>
      <c r="Z100" t="s">
        <v>14</v>
      </c>
      <c r="AK100" s="1">
        <f t="shared" ca="1" si="51"/>
        <v>-9</v>
      </c>
      <c r="AL100" s="1">
        <f t="shared" ca="1" si="51"/>
        <v>-2</v>
      </c>
      <c r="AN100" s="8"/>
      <c r="AO100" s="11"/>
      <c r="AP100" s="12">
        <f t="shared" ca="1" si="50"/>
        <v>18</v>
      </c>
    </row>
    <row r="101" spans="1:42" x14ac:dyDescent="0.55000000000000004">
      <c r="A101" s="1" t="s">
        <v>0</v>
      </c>
      <c r="B101" s="1" t="s">
        <v>35</v>
      </c>
      <c r="C101" s="78" t="s">
        <v>229</v>
      </c>
      <c r="D101" s="43" t="str">
        <f t="shared" ca="1" si="43"/>
        <v>(－9)×(－14)</v>
      </c>
      <c r="E101" s="4" t="s">
        <v>13</v>
      </c>
      <c r="F101" t="s">
        <v>230</v>
      </c>
      <c r="G101" s="78" t="s">
        <v>229</v>
      </c>
      <c r="H101" s="11">
        <f t="shared" ca="1" si="44"/>
        <v>126</v>
      </c>
      <c r="I101" t="s">
        <v>230</v>
      </c>
      <c r="J101" s="51" t="s">
        <v>60</v>
      </c>
      <c r="K101" s="50" t="s">
        <v>286</v>
      </c>
      <c r="L101" s="50" t="str">
        <f t="shared" ca="1" si="45"/>
        <v>\\(\\quad (－9)×(－14)= \\)</v>
      </c>
      <c r="M101" s="50" t="str">
        <f t="shared" ca="1" si="46"/>
        <v>\\(\\quad 126 \\)</v>
      </c>
      <c r="N101" s="50" t="s">
        <v>62</v>
      </c>
      <c r="O101" s="89" t="str">
        <f t="shared" ca="1" si="47"/>
        <v>INSERT INTO math(tangen,question,answer,editor,date,count) VALUES('m5200','\\(\\quad (－9)×(－14)= \\)','\\(\\quad 126 \\)','harazono',NOW(),0);</v>
      </c>
      <c r="P101" s="45"/>
      <c r="R101" s="10" t="s">
        <v>15</v>
      </c>
      <c r="S101" t="str">
        <f t="shared" ca="1" si="52"/>
        <v>－</v>
      </c>
      <c r="T101">
        <f t="shared" ca="1" si="48"/>
        <v>9</v>
      </c>
      <c r="U101" t="s">
        <v>14</v>
      </c>
      <c r="V101" s="5" t="s">
        <v>22</v>
      </c>
      <c r="W101" t="s">
        <v>15</v>
      </c>
      <c r="X101" t="str">
        <f t="shared" ca="1" si="53"/>
        <v>－</v>
      </c>
      <c r="Y101">
        <f t="shared" ca="1" si="49"/>
        <v>14</v>
      </c>
      <c r="Z101" t="s">
        <v>14</v>
      </c>
      <c r="AK101" s="1">
        <f t="shared" ca="1" si="51"/>
        <v>-9</v>
      </c>
      <c r="AL101" s="1">
        <f t="shared" ca="1" si="51"/>
        <v>-14</v>
      </c>
      <c r="AN101" s="8"/>
      <c r="AO101" s="11"/>
      <c r="AP101" s="12">
        <f t="shared" ca="1" si="50"/>
        <v>126</v>
      </c>
    </row>
    <row r="102" spans="1:42" x14ac:dyDescent="0.55000000000000004">
      <c r="A102" s="1" t="s">
        <v>0</v>
      </c>
      <c r="B102" s="1" t="s">
        <v>35</v>
      </c>
      <c r="C102" s="78" t="s">
        <v>229</v>
      </c>
      <c r="D102" s="43" t="str">
        <f t="shared" ca="1" si="43"/>
        <v>(+11)×(+2)</v>
      </c>
      <c r="E102" s="4" t="s">
        <v>13</v>
      </c>
      <c r="F102" t="s">
        <v>230</v>
      </c>
      <c r="G102" s="78" t="s">
        <v>229</v>
      </c>
      <c r="H102" s="11">
        <f t="shared" ca="1" si="44"/>
        <v>22</v>
      </c>
      <c r="I102" t="s">
        <v>230</v>
      </c>
      <c r="J102" s="51" t="s">
        <v>60</v>
      </c>
      <c r="K102" s="50" t="s">
        <v>286</v>
      </c>
      <c r="L102" s="50" t="str">
        <f t="shared" ca="1" si="45"/>
        <v>\\(\\quad (+11)×(+2)= \\)</v>
      </c>
      <c r="M102" s="50" t="str">
        <f t="shared" ca="1" si="46"/>
        <v>\\(\\quad 22 \\)</v>
      </c>
      <c r="N102" s="50" t="s">
        <v>62</v>
      </c>
      <c r="O102" s="89" t="str">
        <f t="shared" ca="1" si="47"/>
        <v>INSERT INTO math(tangen,question,answer,editor,date,count) VALUES('m5200','\\(\\quad (+11)×(+2)= \\)','\\(\\quad 22 \\)','harazono',NOW(),0);</v>
      </c>
      <c r="P102" s="45"/>
      <c r="R102" s="10" t="s">
        <v>15</v>
      </c>
      <c r="S102" t="str">
        <f t="shared" ca="1" si="52"/>
        <v>+</v>
      </c>
      <c r="T102">
        <f t="shared" ca="1" si="48"/>
        <v>11</v>
      </c>
      <c r="U102" t="s">
        <v>14</v>
      </c>
      <c r="V102" s="5" t="s">
        <v>22</v>
      </c>
      <c r="W102" t="s">
        <v>15</v>
      </c>
      <c r="X102" t="str">
        <f t="shared" ca="1" si="53"/>
        <v>+</v>
      </c>
      <c r="Y102">
        <f t="shared" ca="1" si="49"/>
        <v>2</v>
      </c>
      <c r="Z102" t="s">
        <v>14</v>
      </c>
      <c r="AK102" s="1">
        <f t="shared" ca="1" si="51"/>
        <v>11</v>
      </c>
      <c r="AL102" s="1">
        <f t="shared" ca="1" si="51"/>
        <v>2</v>
      </c>
      <c r="AN102" s="8"/>
      <c r="AO102" s="11"/>
      <c r="AP102" s="12">
        <f t="shared" ca="1" si="50"/>
        <v>22</v>
      </c>
    </row>
    <row r="103" spans="1:42" x14ac:dyDescent="0.55000000000000004">
      <c r="A103" s="1" t="s">
        <v>0</v>
      </c>
      <c r="B103" s="1" t="s">
        <v>35</v>
      </c>
      <c r="C103" s="78" t="s">
        <v>229</v>
      </c>
      <c r="D103" s="43" t="str">
        <f t="shared" ca="1" si="43"/>
        <v>(－13)×(+3)</v>
      </c>
      <c r="E103" s="4" t="s">
        <v>13</v>
      </c>
      <c r="F103" t="s">
        <v>230</v>
      </c>
      <c r="G103" s="78" t="s">
        <v>229</v>
      </c>
      <c r="H103" s="11">
        <f t="shared" ca="1" si="44"/>
        <v>-39</v>
      </c>
      <c r="I103" t="s">
        <v>230</v>
      </c>
      <c r="J103" s="51" t="s">
        <v>60</v>
      </c>
      <c r="K103" s="50" t="s">
        <v>286</v>
      </c>
      <c r="L103" s="50" t="str">
        <f t="shared" ca="1" si="45"/>
        <v>\\(\\quad (－13)×(+3)= \\)</v>
      </c>
      <c r="M103" s="50" t="str">
        <f t="shared" ca="1" si="46"/>
        <v>\\(\\quad -39 \\)</v>
      </c>
      <c r="N103" s="50" t="s">
        <v>62</v>
      </c>
      <c r="O103" s="89" t="str">
        <f t="shared" ca="1" si="47"/>
        <v>INSERT INTO math(tangen,question,answer,editor,date,count) VALUES('m5200','\\(\\quad (－13)×(+3)= \\)','\\(\\quad -39 \\)','harazono',NOW(),0);</v>
      </c>
      <c r="P103" s="45"/>
      <c r="R103" s="10" t="s">
        <v>15</v>
      </c>
      <c r="S103" t="str">
        <f t="shared" ca="1" si="52"/>
        <v>－</v>
      </c>
      <c r="T103">
        <f t="shared" ca="1" si="48"/>
        <v>13</v>
      </c>
      <c r="U103" t="s">
        <v>14</v>
      </c>
      <c r="V103" s="5" t="s">
        <v>22</v>
      </c>
      <c r="W103" t="s">
        <v>15</v>
      </c>
      <c r="X103" t="str">
        <f t="shared" ca="1" si="53"/>
        <v>+</v>
      </c>
      <c r="Y103">
        <f t="shared" ca="1" si="49"/>
        <v>3</v>
      </c>
      <c r="Z103" t="s">
        <v>14</v>
      </c>
      <c r="AK103" s="1">
        <f t="shared" ca="1" si="51"/>
        <v>-13</v>
      </c>
      <c r="AL103" s="1">
        <f t="shared" ca="1" si="51"/>
        <v>3</v>
      </c>
      <c r="AN103" s="8"/>
      <c r="AO103" s="11"/>
      <c r="AP103" s="12">
        <f t="shared" ca="1" si="50"/>
        <v>-39</v>
      </c>
    </row>
    <row r="104" spans="1:42" x14ac:dyDescent="0.55000000000000004">
      <c r="A104" s="3"/>
      <c r="B104" s="3"/>
      <c r="C104" s="3"/>
      <c r="D104" s="3"/>
      <c r="E104" s="3"/>
      <c r="F104" s="82"/>
      <c r="G104" s="82"/>
      <c r="H104" s="82"/>
      <c r="I104" s="3"/>
      <c r="J104" s="3"/>
      <c r="K104" s="3"/>
      <c r="L104" s="3"/>
      <c r="M104" s="3"/>
      <c r="N104" s="3"/>
      <c r="O104" s="2"/>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row>
    <row r="105" spans="1:42" x14ac:dyDescent="0.55000000000000004">
      <c r="A105" s="1" t="s">
        <v>0</v>
      </c>
      <c r="B105" s="1" t="s">
        <v>289</v>
      </c>
      <c r="C105" s="78" t="s">
        <v>229</v>
      </c>
      <c r="D105" s="43" t="str">
        <f ca="1">R105&amp;S105&amp;T105&amp;U105&amp;V105&amp;W105&amp;X105&amp;Y105&amp;Z105&amp;AA105&amp;AB105&amp;AC105&amp;AD105&amp;AE105&amp;AF105&amp;AG105&amp;AH105&amp;AI105&amp;AJ105</f>
        <v>(+2)×(+7)+(+6)×(－18)</v>
      </c>
      <c r="E105" s="4" t="s">
        <v>13</v>
      </c>
      <c r="F105" t="s">
        <v>230</v>
      </c>
      <c r="G105" s="78" t="s">
        <v>229</v>
      </c>
      <c r="H105" s="11">
        <f t="shared" ref="H105" ca="1" si="54">AP105</f>
        <v>-94</v>
      </c>
      <c r="I105" t="s">
        <v>230</v>
      </c>
      <c r="J105" s="51" t="s">
        <v>60</v>
      </c>
      <c r="K105" s="50" t="s">
        <v>290</v>
      </c>
      <c r="L105" s="50" t="str">
        <f ca="1">C105&amp;D105&amp;E105&amp;F105</f>
        <v>\\(\\quad (+2)×(+7)+(+6)×(－18)= \\)</v>
      </c>
      <c r="M105" s="50" t="str">
        <f t="shared" ref="M105" ca="1" si="55">G105&amp;H105&amp;I105</f>
        <v>\\(\\quad -94 \\)</v>
      </c>
      <c r="N105" s="50" t="s">
        <v>62</v>
      </c>
      <c r="O105" s="89" t="str">
        <f t="shared" ref="O105" ca="1" si="56">"INSERT INTO "&amp;J105&amp;"(tangen,question,answer,editor,date,count) VALUES('"&amp;K105&amp;"','"&amp;L105&amp;"','"&amp;M105&amp;"','"&amp;N105&amp;"',NOW(),0);"</f>
        <v>INSERT INTO math(tangen,question,answer,editor,date,count) VALUES('m5400','\\(\\quad (+2)×(+7)+(+6)×(－18)= \\)','\\(\\quad -94 \\)','harazono',NOW(),0);</v>
      </c>
      <c r="P105" s="45"/>
      <c r="R105" s="10" t="s">
        <v>15</v>
      </c>
      <c r="S105" t="str">
        <f t="shared" ref="S105:S135" ca="1" si="57">IF(AK105&gt;=0,"+",IF(AK105&lt;=-1,"－",""))</f>
        <v>+</v>
      </c>
      <c r="T105">
        <f t="shared" ref="T105" ca="1" si="58">ABS(AK105)</f>
        <v>2</v>
      </c>
      <c r="U105" t="s">
        <v>14</v>
      </c>
      <c r="V105" s="5" t="s">
        <v>22</v>
      </c>
      <c r="W105" t="s">
        <v>15</v>
      </c>
      <c r="X105" t="str">
        <f t="shared" ref="X105:X135" ca="1" si="59">IF(AL105&gt;=0,"+",IF(AL105&lt;=-1,"－",""))</f>
        <v>+</v>
      </c>
      <c r="Y105">
        <f t="shared" ref="Y105" ca="1" si="60">ABS(AL105)</f>
        <v>7</v>
      </c>
      <c r="Z105" t="s">
        <v>14</v>
      </c>
      <c r="AA105" t="s">
        <v>287</v>
      </c>
      <c r="AB105" s="10" t="s">
        <v>15</v>
      </c>
      <c r="AC105" t="str">
        <f t="shared" ref="AC105:AC135" ca="1" si="61">IF(AM105&gt;=0,"+",IF(AM105&lt;=-1,"－",""))</f>
        <v>+</v>
      </c>
      <c r="AD105">
        <f ca="1">ABS(AM105)</f>
        <v>6</v>
      </c>
      <c r="AE105" t="s">
        <v>14</v>
      </c>
      <c r="AF105" s="5" t="s">
        <v>22</v>
      </c>
      <c r="AG105" t="s">
        <v>15</v>
      </c>
      <c r="AH105" t="str">
        <f t="shared" ref="AH105:AH135" ca="1" si="62">IF(AN105&gt;=0,"+",IF(AN105&lt;=-1,"－",""))</f>
        <v>－</v>
      </c>
      <c r="AI105">
        <f ca="1">ABS(AN105)</f>
        <v>18</v>
      </c>
      <c r="AJ105" t="s">
        <v>14</v>
      </c>
      <c r="AK105" s="1">
        <f t="shared" ca="1" si="51"/>
        <v>2</v>
      </c>
      <c r="AL105" s="1">
        <f t="shared" ca="1" si="51"/>
        <v>7</v>
      </c>
      <c r="AM105" s="1">
        <f t="shared" ca="1" si="51"/>
        <v>6</v>
      </c>
      <c r="AN105" s="1">
        <f t="shared" ca="1" si="51"/>
        <v>-18</v>
      </c>
      <c r="AO105" s="11"/>
      <c r="AP105" s="12">
        <f ca="1">AK105*AL105+AM105*AN105</f>
        <v>-94</v>
      </c>
    </row>
    <row r="106" spans="1:42" x14ac:dyDescent="0.55000000000000004">
      <c r="A106" s="1" t="s">
        <v>0</v>
      </c>
      <c r="B106" s="1" t="s">
        <v>289</v>
      </c>
      <c r="C106" s="78" t="s">
        <v>229</v>
      </c>
      <c r="D106" s="43" t="str">
        <f t="shared" ref="D106:D135" ca="1" si="63">R106&amp;S106&amp;T106&amp;U106&amp;V106&amp;W106&amp;X106&amp;Y106&amp;Z106&amp;AA106&amp;AB106&amp;AC106&amp;AD106&amp;AE106&amp;AF106&amp;AG106&amp;AH106&amp;AI106&amp;AJ106</f>
        <v>(－13)×(－8)+(+13)×(+0)</v>
      </c>
      <c r="E106" s="4" t="s">
        <v>13</v>
      </c>
      <c r="F106" t="s">
        <v>230</v>
      </c>
      <c r="G106" s="78" t="s">
        <v>229</v>
      </c>
      <c r="H106" s="11">
        <f t="shared" ref="H106:H135" ca="1" si="64">AP106</f>
        <v>104</v>
      </c>
      <c r="I106" t="s">
        <v>230</v>
      </c>
      <c r="J106" s="51" t="s">
        <v>60</v>
      </c>
      <c r="K106" s="50" t="s">
        <v>290</v>
      </c>
      <c r="L106" s="50" t="str">
        <f t="shared" ref="L106:L135" ca="1" si="65">C106&amp;D106&amp;E106&amp;F106</f>
        <v>\\(\\quad (－13)×(－8)+(+13)×(+0)= \\)</v>
      </c>
      <c r="M106" s="50" t="str">
        <f t="shared" ref="M106:M135" ca="1" si="66">G106&amp;H106&amp;I106</f>
        <v>\\(\\quad 104 \\)</v>
      </c>
      <c r="N106" s="50" t="s">
        <v>62</v>
      </c>
      <c r="O106" s="89" t="str">
        <f t="shared" ref="O106:O135" ca="1" si="67">"INSERT INTO "&amp;J106&amp;"(tangen,question,answer,editor,date,count) VALUES('"&amp;K106&amp;"','"&amp;L106&amp;"','"&amp;M106&amp;"','"&amp;N106&amp;"',NOW(),0);"</f>
        <v>INSERT INTO math(tangen,question,answer,editor,date,count) VALUES('m5400','\\(\\quad (－13)×(－8)+(+13)×(+0)= \\)','\\(\\quad 104 \\)','harazono',NOW(),0);</v>
      </c>
      <c r="P106" s="45"/>
      <c r="R106" s="10" t="s">
        <v>15</v>
      </c>
      <c r="S106" t="str">
        <f t="shared" ca="1" si="57"/>
        <v>－</v>
      </c>
      <c r="T106">
        <f t="shared" ref="T106:T135" ca="1" si="68">ABS(AK106)</f>
        <v>13</v>
      </c>
      <c r="U106" t="s">
        <v>14</v>
      </c>
      <c r="V106" s="5" t="s">
        <v>22</v>
      </c>
      <c r="W106" t="s">
        <v>15</v>
      </c>
      <c r="X106" t="str">
        <f t="shared" ca="1" si="59"/>
        <v>－</v>
      </c>
      <c r="Y106">
        <f t="shared" ref="Y106:Y135" ca="1" si="69">ABS(AL106)</f>
        <v>8</v>
      </c>
      <c r="Z106" t="s">
        <v>14</v>
      </c>
      <c r="AA106" t="s">
        <v>287</v>
      </c>
      <c r="AB106" s="10" t="s">
        <v>15</v>
      </c>
      <c r="AC106" t="str">
        <f t="shared" ca="1" si="61"/>
        <v>+</v>
      </c>
      <c r="AD106">
        <f t="shared" ref="AD106:AD135" ca="1" si="70">ABS(AM106)</f>
        <v>13</v>
      </c>
      <c r="AE106" t="s">
        <v>14</v>
      </c>
      <c r="AF106" s="5" t="s">
        <v>22</v>
      </c>
      <c r="AG106" t="s">
        <v>15</v>
      </c>
      <c r="AH106" t="str">
        <f t="shared" ca="1" si="62"/>
        <v>+</v>
      </c>
      <c r="AI106">
        <f t="shared" ref="AI106:AI135" ca="1" si="71">ABS(AN106)</f>
        <v>0</v>
      </c>
      <c r="AJ106" t="s">
        <v>14</v>
      </c>
      <c r="AK106" s="1">
        <f t="shared" ca="1" si="51"/>
        <v>-13</v>
      </c>
      <c r="AL106" s="1">
        <f t="shared" ca="1" si="51"/>
        <v>-8</v>
      </c>
      <c r="AM106" s="1">
        <f t="shared" ca="1" si="51"/>
        <v>13</v>
      </c>
      <c r="AN106" s="1">
        <f t="shared" ca="1" si="51"/>
        <v>0</v>
      </c>
      <c r="AO106" s="11"/>
      <c r="AP106" s="12">
        <f t="shared" ref="AP106:AP134" ca="1" si="72">AK106*AL106+AM106*AN106</f>
        <v>104</v>
      </c>
    </row>
    <row r="107" spans="1:42" x14ac:dyDescent="0.55000000000000004">
      <c r="A107" s="1" t="s">
        <v>0</v>
      </c>
      <c r="B107" s="1" t="s">
        <v>289</v>
      </c>
      <c r="C107" s="78" t="s">
        <v>229</v>
      </c>
      <c r="D107" s="43" t="str">
        <f t="shared" ca="1" si="63"/>
        <v>(－16)×(+6)+(+17)×(－15)</v>
      </c>
      <c r="E107" s="4" t="s">
        <v>13</v>
      </c>
      <c r="F107" t="s">
        <v>230</v>
      </c>
      <c r="G107" s="78" t="s">
        <v>229</v>
      </c>
      <c r="H107" s="11">
        <f t="shared" ca="1" si="64"/>
        <v>-351</v>
      </c>
      <c r="I107" t="s">
        <v>230</v>
      </c>
      <c r="J107" s="51" t="s">
        <v>60</v>
      </c>
      <c r="K107" s="50" t="s">
        <v>290</v>
      </c>
      <c r="L107" s="50" t="str">
        <f t="shared" ca="1" si="65"/>
        <v>\\(\\quad (－16)×(+6)+(+17)×(－15)= \\)</v>
      </c>
      <c r="M107" s="50" t="str">
        <f t="shared" ca="1" si="66"/>
        <v>\\(\\quad -351 \\)</v>
      </c>
      <c r="N107" s="50" t="s">
        <v>62</v>
      </c>
      <c r="O107" s="89" t="str">
        <f t="shared" ca="1" si="67"/>
        <v>INSERT INTO math(tangen,question,answer,editor,date,count) VALUES('m5400','\\(\\quad (－16)×(+6)+(+17)×(－15)= \\)','\\(\\quad -351 \\)','harazono',NOW(),0);</v>
      </c>
      <c r="P107" s="45"/>
      <c r="R107" s="10" t="s">
        <v>15</v>
      </c>
      <c r="S107" t="str">
        <f t="shared" ca="1" si="57"/>
        <v>－</v>
      </c>
      <c r="T107">
        <f t="shared" ca="1" si="68"/>
        <v>16</v>
      </c>
      <c r="U107" t="s">
        <v>14</v>
      </c>
      <c r="V107" s="5" t="s">
        <v>22</v>
      </c>
      <c r="W107" t="s">
        <v>15</v>
      </c>
      <c r="X107" t="str">
        <f t="shared" ca="1" si="59"/>
        <v>+</v>
      </c>
      <c r="Y107">
        <f t="shared" ca="1" si="69"/>
        <v>6</v>
      </c>
      <c r="Z107" t="s">
        <v>14</v>
      </c>
      <c r="AA107" t="s">
        <v>287</v>
      </c>
      <c r="AB107" s="10" t="s">
        <v>15</v>
      </c>
      <c r="AC107" t="str">
        <f t="shared" ca="1" si="61"/>
        <v>+</v>
      </c>
      <c r="AD107">
        <f t="shared" ca="1" si="70"/>
        <v>17</v>
      </c>
      <c r="AE107" t="s">
        <v>14</v>
      </c>
      <c r="AF107" s="5" t="s">
        <v>22</v>
      </c>
      <c r="AG107" t="s">
        <v>15</v>
      </c>
      <c r="AH107" t="str">
        <f t="shared" ca="1" si="62"/>
        <v>－</v>
      </c>
      <c r="AI107">
        <f t="shared" ca="1" si="71"/>
        <v>15</v>
      </c>
      <c r="AJ107" t="s">
        <v>14</v>
      </c>
      <c r="AK107" s="1">
        <f t="shared" ref="AK107:AN136" ca="1" si="73">RANDBETWEEN(-20,20)</f>
        <v>-16</v>
      </c>
      <c r="AL107" s="1">
        <f t="shared" ca="1" si="73"/>
        <v>6</v>
      </c>
      <c r="AM107" s="1">
        <f t="shared" ca="1" si="73"/>
        <v>17</v>
      </c>
      <c r="AN107" s="1">
        <f t="shared" ca="1" si="73"/>
        <v>-15</v>
      </c>
      <c r="AO107" s="11"/>
      <c r="AP107" s="12">
        <f t="shared" ca="1" si="72"/>
        <v>-351</v>
      </c>
    </row>
    <row r="108" spans="1:42" x14ac:dyDescent="0.55000000000000004">
      <c r="A108" s="1" t="s">
        <v>0</v>
      </c>
      <c r="B108" s="1" t="s">
        <v>289</v>
      </c>
      <c r="C108" s="78" t="s">
        <v>229</v>
      </c>
      <c r="D108" s="43" t="str">
        <f t="shared" ca="1" si="63"/>
        <v>(+2)×(－5)+(+1)×(－16)</v>
      </c>
      <c r="E108" s="4" t="s">
        <v>13</v>
      </c>
      <c r="F108" t="s">
        <v>230</v>
      </c>
      <c r="G108" s="78" t="s">
        <v>229</v>
      </c>
      <c r="H108" s="11">
        <f t="shared" ca="1" si="64"/>
        <v>-26</v>
      </c>
      <c r="I108" t="s">
        <v>230</v>
      </c>
      <c r="J108" s="51" t="s">
        <v>60</v>
      </c>
      <c r="K108" s="50" t="s">
        <v>290</v>
      </c>
      <c r="L108" s="50" t="str">
        <f t="shared" ca="1" si="65"/>
        <v>\\(\\quad (+2)×(－5)+(+1)×(－16)= \\)</v>
      </c>
      <c r="M108" s="50" t="str">
        <f t="shared" ca="1" si="66"/>
        <v>\\(\\quad -26 \\)</v>
      </c>
      <c r="N108" s="50" t="s">
        <v>62</v>
      </c>
      <c r="O108" s="89" t="str">
        <f t="shared" ca="1" si="67"/>
        <v>INSERT INTO math(tangen,question,answer,editor,date,count) VALUES('m5400','\\(\\quad (+2)×(－5)+(+1)×(－16)= \\)','\\(\\quad -26 \\)','harazono',NOW(),0);</v>
      </c>
      <c r="P108" s="45"/>
      <c r="R108" s="10" t="s">
        <v>15</v>
      </c>
      <c r="S108" t="str">
        <f t="shared" ca="1" si="57"/>
        <v>+</v>
      </c>
      <c r="T108">
        <f t="shared" ca="1" si="68"/>
        <v>2</v>
      </c>
      <c r="U108" t="s">
        <v>14</v>
      </c>
      <c r="V108" s="5" t="s">
        <v>22</v>
      </c>
      <c r="W108" t="s">
        <v>15</v>
      </c>
      <c r="X108" t="str">
        <f t="shared" ca="1" si="59"/>
        <v>－</v>
      </c>
      <c r="Y108">
        <f t="shared" ca="1" si="69"/>
        <v>5</v>
      </c>
      <c r="Z108" t="s">
        <v>14</v>
      </c>
      <c r="AA108" t="s">
        <v>287</v>
      </c>
      <c r="AB108" s="10" t="s">
        <v>15</v>
      </c>
      <c r="AC108" t="str">
        <f t="shared" ca="1" si="61"/>
        <v>+</v>
      </c>
      <c r="AD108">
        <f t="shared" ca="1" si="70"/>
        <v>1</v>
      </c>
      <c r="AE108" t="s">
        <v>14</v>
      </c>
      <c r="AF108" s="5" t="s">
        <v>22</v>
      </c>
      <c r="AG108" t="s">
        <v>15</v>
      </c>
      <c r="AH108" t="str">
        <f t="shared" ca="1" si="62"/>
        <v>－</v>
      </c>
      <c r="AI108">
        <f t="shared" ca="1" si="71"/>
        <v>16</v>
      </c>
      <c r="AJ108" t="s">
        <v>14</v>
      </c>
      <c r="AK108" s="1">
        <f t="shared" ca="1" si="73"/>
        <v>2</v>
      </c>
      <c r="AL108" s="1">
        <f t="shared" ca="1" si="73"/>
        <v>-5</v>
      </c>
      <c r="AM108" s="1">
        <f t="shared" ca="1" si="73"/>
        <v>1</v>
      </c>
      <c r="AN108" s="1">
        <f t="shared" ca="1" si="73"/>
        <v>-16</v>
      </c>
      <c r="AO108" s="11"/>
      <c r="AP108" s="12">
        <f t="shared" ca="1" si="72"/>
        <v>-26</v>
      </c>
    </row>
    <row r="109" spans="1:42" x14ac:dyDescent="0.55000000000000004">
      <c r="A109" s="1" t="s">
        <v>0</v>
      </c>
      <c r="B109" s="1" t="s">
        <v>289</v>
      </c>
      <c r="C109" s="78" t="s">
        <v>229</v>
      </c>
      <c r="D109" s="43" t="str">
        <f t="shared" ca="1" si="63"/>
        <v>(－15)×(－1)+(－13)×(－18)</v>
      </c>
      <c r="E109" s="4" t="s">
        <v>13</v>
      </c>
      <c r="F109" t="s">
        <v>230</v>
      </c>
      <c r="G109" s="78" t="s">
        <v>229</v>
      </c>
      <c r="H109" s="11">
        <f t="shared" ca="1" si="64"/>
        <v>249</v>
      </c>
      <c r="I109" t="s">
        <v>230</v>
      </c>
      <c r="J109" s="51" t="s">
        <v>60</v>
      </c>
      <c r="K109" s="50" t="s">
        <v>290</v>
      </c>
      <c r="L109" s="50" t="str">
        <f t="shared" ca="1" si="65"/>
        <v>\\(\\quad (－15)×(－1)+(－13)×(－18)= \\)</v>
      </c>
      <c r="M109" s="50" t="str">
        <f t="shared" ca="1" si="66"/>
        <v>\\(\\quad 249 \\)</v>
      </c>
      <c r="N109" s="50" t="s">
        <v>62</v>
      </c>
      <c r="O109" s="89" t="str">
        <f t="shared" ca="1" si="67"/>
        <v>INSERT INTO math(tangen,question,answer,editor,date,count) VALUES('m5400','\\(\\quad (－15)×(－1)+(－13)×(－18)= \\)','\\(\\quad 249 \\)','harazono',NOW(),0);</v>
      </c>
      <c r="P109" s="45"/>
      <c r="R109" s="10" t="s">
        <v>15</v>
      </c>
      <c r="S109" t="str">
        <f t="shared" ca="1" si="57"/>
        <v>－</v>
      </c>
      <c r="T109">
        <f t="shared" ca="1" si="68"/>
        <v>15</v>
      </c>
      <c r="U109" t="s">
        <v>14</v>
      </c>
      <c r="V109" s="5" t="s">
        <v>22</v>
      </c>
      <c r="W109" t="s">
        <v>15</v>
      </c>
      <c r="X109" t="str">
        <f t="shared" ca="1" si="59"/>
        <v>－</v>
      </c>
      <c r="Y109">
        <f t="shared" ca="1" si="69"/>
        <v>1</v>
      </c>
      <c r="Z109" t="s">
        <v>14</v>
      </c>
      <c r="AA109" t="s">
        <v>287</v>
      </c>
      <c r="AB109" s="10" t="s">
        <v>15</v>
      </c>
      <c r="AC109" t="str">
        <f t="shared" ca="1" si="61"/>
        <v>－</v>
      </c>
      <c r="AD109">
        <f t="shared" ca="1" si="70"/>
        <v>13</v>
      </c>
      <c r="AE109" t="s">
        <v>14</v>
      </c>
      <c r="AF109" s="5" t="s">
        <v>22</v>
      </c>
      <c r="AG109" t="s">
        <v>15</v>
      </c>
      <c r="AH109" t="str">
        <f t="shared" ca="1" si="62"/>
        <v>－</v>
      </c>
      <c r="AI109">
        <f t="shared" ca="1" si="71"/>
        <v>18</v>
      </c>
      <c r="AJ109" t="s">
        <v>14</v>
      </c>
      <c r="AK109" s="1">
        <f t="shared" ca="1" si="73"/>
        <v>-15</v>
      </c>
      <c r="AL109" s="1">
        <f t="shared" ca="1" si="73"/>
        <v>-1</v>
      </c>
      <c r="AM109" s="1">
        <f t="shared" ca="1" si="73"/>
        <v>-13</v>
      </c>
      <c r="AN109" s="1">
        <f t="shared" ca="1" si="73"/>
        <v>-18</v>
      </c>
      <c r="AO109" s="11"/>
      <c r="AP109" s="12">
        <f t="shared" ca="1" si="72"/>
        <v>249</v>
      </c>
    </row>
    <row r="110" spans="1:42" x14ac:dyDescent="0.55000000000000004">
      <c r="A110" s="1" t="s">
        <v>0</v>
      </c>
      <c r="B110" s="1" t="s">
        <v>289</v>
      </c>
      <c r="C110" s="78" t="s">
        <v>229</v>
      </c>
      <c r="D110" s="43" t="str">
        <f t="shared" ca="1" si="63"/>
        <v>(+9)×(+16)+(+1)×(－2)</v>
      </c>
      <c r="E110" s="4" t="s">
        <v>13</v>
      </c>
      <c r="F110" t="s">
        <v>230</v>
      </c>
      <c r="G110" s="78" t="s">
        <v>229</v>
      </c>
      <c r="H110" s="11">
        <f t="shared" ca="1" si="64"/>
        <v>142</v>
      </c>
      <c r="I110" t="s">
        <v>230</v>
      </c>
      <c r="J110" s="51" t="s">
        <v>60</v>
      </c>
      <c r="K110" s="50" t="s">
        <v>290</v>
      </c>
      <c r="L110" s="50" t="str">
        <f t="shared" ca="1" si="65"/>
        <v>\\(\\quad (+9)×(+16)+(+1)×(－2)= \\)</v>
      </c>
      <c r="M110" s="50" t="str">
        <f t="shared" ca="1" si="66"/>
        <v>\\(\\quad 142 \\)</v>
      </c>
      <c r="N110" s="50" t="s">
        <v>62</v>
      </c>
      <c r="O110" s="89" t="str">
        <f t="shared" ca="1" si="67"/>
        <v>INSERT INTO math(tangen,question,answer,editor,date,count) VALUES('m5400','\\(\\quad (+9)×(+16)+(+1)×(－2)= \\)','\\(\\quad 142 \\)','harazono',NOW(),0);</v>
      </c>
      <c r="P110" s="45"/>
      <c r="R110" s="10" t="s">
        <v>15</v>
      </c>
      <c r="S110" t="str">
        <f t="shared" ca="1" si="57"/>
        <v>+</v>
      </c>
      <c r="T110">
        <f t="shared" ca="1" si="68"/>
        <v>9</v>
      </c>
      <c r="U110" t="s">
        <v>14</v>
      </c>
      <c r="V110" s="5" t="s">
        <v>22</v>
      </c>
      <c r="W110" t="s">
        <v>15</v>
      </c>
      <c r="X110" t="str">
        <f t="shared" ca="1" si="59"/>
        <v>+</v>
      </c>
      <c r="Y110">
        <f t="shared" ca="1" si="69"/>
        <v>16</v>
      </c>
      <c r="Z110" t="s">
        <v>14</v>
      </c>
      <c r="AA110" t="s">
        <v>287</v>
      </c>
      <c r="AB110" s="10" t="s">
        <v>15</v>
      </c>
      <c r="AC110" t="str">
        <f t="shared" ca="1" si="61"/>
        <v>+</v>
      </c>
      <c r="AD110">
        <f t="shared" ca="1" si="70"/>
        <v>1</v>
      </c>
      <c r="AE110" t="s">
        <v>14</v>
      </c>
      <c r="AF110" s="5" t="s">
        <v>22</v>
      </c>
      <c r="AG110" t="s">
        <v>15</v>
      </c>
      <c r="AH110" t="str">
        <f t="shared" ca="1" si="62"/>
        <v>－</v>
      </c>
      <c r="AI110">
        <f t="shared" ca="1" si="71"/>
        <v>2</v>
      </c>
      <c r="AJ110" t="s">
        <v>14</v>
      </c>
      <c r="AK110" s="1">
        <f t="shared" ca="1" si="73"/>
        <v>9</v>
      </c>
      <c r="AL110" s="1">
        <f t="shared" ca="1" si="73"/>
        <v>16</v>
      </c>
      <c r="AM110" s="1">
        <f t="shared" ca="1" si="73"/>
        <v>1</v>
      </c>
      <c r="AN110" s="1">
        <f t="shared" ca="1" si="73"/>
        <v>-2</v>
      </c>
      <c r="AO110" s="11"/>
      <c r="AP110" s="12">
        <f t="shared" ca="1" si="72"/>
        <v>142</v>
      </c>
    </row>
    <row r="111" spans="1:42" x14ac:dyDescent="0.55000000000000004">
      <c r="A111" s="1" t="s">
        <v>0</v>
      </c>
      <c r="B111" s="1" t="s">
        <v>289</v>
      </c>
      <c r="C111" s="78" t="s">
        <v>229</v>
      </c>
      <c r="D111" s="43" t="str">
        <f t="shared" ca="1" si="63"/>
        <v>(－10)×(+3)+(+15)×(－1)</v>
      </c>
      <c r="E111" s="4" t="s">
        <v>13</v>
      </c>
      <c r="F111" t="s">
        <v>230</v>
      </c>
      <c r="G111" s="78" t="s">
        <v>229</v>
      </c>
      <c r="H111" s="11">
        <f t="shared" ca="1" si="64"/>
        <v>-45</v>
      </c>
      <c r="I111" t="s">
        <v>230</v>
      </c>
      <c r="J111" s="51" t="s">
        <v>60</v>
      </c>
      <c r="K111" s="50" t="s">
        <v>290</v>
      </c>
      <c r="L111" s="50" t="str">
        <f t="shared" ca="1" si="65"/>
        <v>\\(\\quad (－10)×(+3)+(+15)×(－1)= \\)</v>
      </c>
      <c r="M111" s="50" t="str">
        <f t="shared" ca="1" si="66"/>
        <v>\\(\\quad -45 \\)</v>
      </c>
      <c r="N111" s="50" t="s">
        <v>62</v>
      </c>
      <c r="O111" s="89" t="str">
        <f t="shared" ca="1" si="67"/>
        <v>INSERT INTO math(tangen,question,answer,editor,date,count) VALUES('m5400','\\(\\quad (－10)×(+3)+(+15)×(－1)= \\)','\\(\\quad -45 \\)','harazono',NOW(),0);</v>
      </c>
      <c r="P111" s="45"/>
      <c r="R111" s="10" t="s">
        <v>15</v>
      </c>
      <c r="S111" t="str">
        <f t="shared" ca="1" si="57"/>
        <v>－</v>
      </c>
      <c r="T111">
        <f t="shared" ca="1" si="68"/>
        <v>10</v>
      </c>
      <c r="U111" t="s">
        <v>14</v>
      </c>
      <c r="V111" s="5" t="s">
        <v>22</v>
      </c>
      <c r="W111" t="s">
        <v>15</v>
      </c>
      <c r="X111" t="str">
        <f t="shared" ca="1" si="59"/>
        <v>+</v>
      </c>
      <c r="Y111">
        <f t="shared" ca="1" si="69"/>
        <v>3</v>
      </c>
      <c r="Z111" t="s">
        <v>14</v>
      </c>
      <c r="AA111" t="s">
        <v>287</v>
      </c>
      <c r="AB111" s="10" t="s">
        <v>15</v>
      </c>
      <c r="AC111" t="str">
        <f t="shared" ca="1" si="61"/>
        <v>+</v>
      </c>
      <c r="AD111">
        <f t="shared" ca="1" si="70"/>
        <v>15</v>
      </c>
      <c r="AE111" t="s">
        <v>14</v>
      </c>
      <c r="AF111" s="5" t="s">
        <v>22</v>
      </c>
      <c r="AG111" t="s">
        <v>15</v>
      </c>
      <c r="AH111" t="str">
        <f t="shared" ca="1" si="62"/>
        <v>－</v>
      </c>
      <c r="AI111">
        <f t="shared" ca="1" si="71"/>
        <v>1</v>
      </c>
      <c r="AJ111" t="s">
        <v>14</v>
      </c>
      <c r="AK111" s="1">
        <f t="shared" ca="1" si="73"/>
        <v>-10</v>
      </c>
      <c r="AL111" s="1">
        <f t="shared" ca="1" si="73"/>
        <v>3</v>
      </c>
      <c r="AM111" s="1">
        <f t="shared" ca="1" si="73"/>
        <v>15</v>
      </c>
      <c r="AN111" s="1">
        <f t="shared" ca="1" si="73"/>
        <v>-1</v>
      </c>
      <c r="AO111" s="11"/>
      <c r="AP111" s="12">
        <f t="shared" ca="1" si="72"/>
        <v>-45</v>
      </c>
    </row>
    <row r="112" spans="1:42" x14ac:dyDescent="0.55000000000000004">
      <c r="A112" s="1" t="s">
        <v>0</v>
      </c>
      <c r="B112" s="1" t="s">
        <v>289</v>
      </c>
      <c r="C112" s="78" t="s">
        <v>229</v>
      </c>
      <c r="D112" s="43" t="str">
        <f t="shared" ca="1" si="63"/>
        <v>(－15)×(－3)+(－8)×(－13)</v>
      </c>
      <c r="E112" s="4" t="s">
        <v>13</v>
      </c>
      <c r="F112" t="s">
        <v>230</v>
      </c>
      <c r="G112" s="78" t="s">
        <v>229</v>
      </c>
      <c r="H112" s="11">
        <f t="shared" ca="1" si="64"/>
        <v>149</v>
      </c>
      <c r="I112" t="s">
        <v>230</v>
      </c>
      <c r="J112" s="51" t="s">
        <v>60</v>
      </c>
      <c r="K112" s="50" t="s">
        <v>290</v>
      </c>
      <c r="L112" s="50" t="str">
        <f t="shared" ca="1" si="65"/>
        <v>\\(\\quad (－15)×(－3)+(－8)×(－13)= \\)</v>
      </c>
      <c r="M112" s="50" t="str">
        <f t="shared" ca="1" si="66"/>
        <v>\\(\\quad 149 \\)</v>
      </c>
      <c r="N112" s="50" t="s">
        <v>62</v>
      </c>
      <c r="O112" s="89" t="str">
        <f t="shared" ca="1" si="67"/>
        <v>INSERT INTO math(tangen,question,answer,editor,date,count) VALUES('m5400','\\(\\quad (－15)×(－3)+(－8)×(－13)= \\)','\\(\\quad 149 \\)','harazono',NOW(),0);</v>
      </c>
      <c r="P112" s="45"/>
      <c r="R112" s="10" t="s">
        <v>15</v>
      </c>
      <c r="S112" t="str">
        <f t="shared" ca="1" si="57"/>
        <v>－</v>
      </c>
      <c r="T112">
        <f t="shared" ca="1" si="68"/>
        <v>15</v>
      </c>
      <c r="U112" t="s">
        <v>14</v>
      </c>
      <c r="V112" s="5" t="s">
        <v>22</v>
      </c>
      <c r="W112" t="s">
        <v>15</v>
      </c>
      <c r="X112" t="str">
        <f t="shared" ca="1" si="59"/>
        <v>－</v>
      </c>
      <c r="Y112">
        <f t="shared" ca="1" si="69"/>
        <v>3</v>
      </c>
      <c r="Z112" t="s">
        <v>14</v>
      </c>
      <c r="AA112" t="s">
        <v>287</v>
      </c>
      <c r="AB112" s="10" t="s">
        <v>15</v>
      </c>
      <c r="AC112" t="str">
        <f t="shared" ca="1" si="61"/>
        <v>－</v>
      </c>
      <c r="AD112">
        <f t="shared" ca="1" si="70"/>
        <v>8</v>
      </c>
      <c r="AE112" t="s">
        <v>14</v>
      </c>
      <c r="AF112" s="5" t="s">
        <v>22</v>
      </c>
      <c r="AG112" t="s">
        <v>15</v>
      </c>
      <c r="AH112" t="str">
        <f t="shared" ca="1" si="62"/>
        <v>－</v>
      </c>
      <c r="AI112">
        <f t="shared" ca="1" si="71"/>
        <v>13</v>
      </c>
      <c r="AJ112" t="s">
        <v>14</v>
      </c>
      <c r="AK112" s="1">
        <f t="shared" ca="1" si="73"/>
        <v>-15</v>
      </c>
      <c r="AL112" s="1">
        <f t="shared" ca="1" si="73"/>
        <v>-3</v>
      </c>
      <c r="AM112" s="1">
        <f t="shared" ca="1" si="73"/>
        <v>-8</v>
      </c>
      <c r="AN112" s="1">
        <f t="shared" ca="1" si="73"/>
        <v>-13</v>
      </c>
      <c r="AO112" s="11"/>
      <c r="AP112" s="12">
        <f t="shared" ca="1" si="72"/>
        <v>149</v>
      </c>
    </row>
    <row r="113" spans="1:42" x14ac:dyDescent="0.55000000000000004">
      <c r="A113" s="1" t="s">
        <v>0</v>
      </c>
      <c r="B113" s="1" t="s">
        <v>289</v>
      </c>
      <c r="C113" s="78" t="s">
        <v>229</v>
      </c>
      <c r="D113" s="43" t="str">
        <f t="shared" ca="1" si="63"/>
        <v>(－15)×(+15)+(+11)×(+9)</v>
      </c>
      <c r="E113" s="4" t="s">
        <v>13</v>
      </c>
      <c r="F113" t="s">
        <v>230</v>
      </c>
      <c r="G113" s="78" t="s">
        <v>229</v>
      </c>
      <c r="H113" s="11">
        <f t="shared" ca="1" si="64"/>
        <v>-126</v>
      </c>
      <c r="I113" t="s">
        <v>230</v>
      </c>
      <c r="J113" s="51" t="s">
        <v>60</v>
      </c>
      <c r="K113" s="50" t="s">
        <v>290</v>
      </c>
      <c r="L113" s="50" t="str">
        <f t="shared" ca="1" si="65"/>
        <v>\\(\\quad (－15)×(+15)+(+11)×(+9)= \\)</v>
      </c>
      <c r="M113" s="50" t="str">
        <f t="shared" ca="1" si="66"/>
        <v>\\(\\quad -126 \\)</v>
      </c>
      <c r="N113" s="50" t="s">
        <v>62</v>
      </c>
      <c r="O113" s="89" t="str">
        <f t="shared" ca="1" si="67"/>
        <v>INSERT INTO math(tangen,question,answer,editor,date,count) VALUES('m5400','\\(\\quad (－15)×(+15)+(+11)×(+9)= \\)','\\(\\quad -126 \\)','harazono',NOW(),0);</v>
      </c>
      <c r="P113" s="45"/>
      <c r="R113" s="10" t="s">
        <v>15</v>
      </c>
      <c r="S113" t="str">
        <f t="shared" ca="1" si="57"/>
        <v>－</v>
      </c>
      <c r="T113">
        <f t="shared" ca="1" si="68"/>
        <v>15</v>
      </c>
      <c r="U113" t="s">
        <v>14</v>
      </c>
      <c r="V113" s="5" t="s">
        <v>22</v>
      </c>
      <c r="W113" t="s">
        <v>15</v>
      </c>
      <c r="X113" t="str">
        <f t="shared" ca="1" si="59"/>
        <v>+</v>
      </c>
      <c r="Y113">
        <f t="shared" ca="1" si="69"/>
        <v>15</v>
      </c>
      <c r="Z113" t="s">
        <v>14</v>
      </c>
      <c r="AA113" t="s">
        <v>287</v>
      </c>
      <c r="AB113" s="10" t="s">
        <v>15</v>
      </c>
      <c r="AC113" t="str">
        <f t="shared" ca="1" si="61"/>
        <v>+</v>
      </c>
      <c r="AD113">
        <f t="shared" ca="1" si="70"/>
        <v>11</v>
      </c>
      <c r="AE113" t="s">
        <v>14</v>
      </c>
      <c r="AF113" s="5" t="s">
        <v>22</v>
      </c>
      <c r="AG113" t="s">
        <v>15</v>
      </c>
      <c r="AH113" t="str">
        <f t="shared" ca="1" si="62"/>
        <v>+</v>
      </c>
      <c r="AI113">
        <f t="shared" ca="1" si="71"/>
        <v>9</v>
      </c>
      <c r="AJ113" t="s">
        <v>14</v>
      </c>
      <c r="AK113" s="1">
        <f t="shared" ca="1" si="73"/>
        <v>-15</v>
      </c>
      <c r="AL113" s="1">
        <f t="shared" ca="1" si="73"/>
        <v>15</v>
      </c>
      <c r="AM113" s="1">
        <f t="shared" ca="1" si="73"/>
        <v>11</v>
      </c>
      <c r="AN113" s="1">
        <f t="shared" ca="1" si="73"/>
        <v>9</v>
      </c>
      <c r="AO113" s="11"/>
      <c r="AP113" s="12">
        <f t="shared" ca="1" si="72"/>
        <v>-126</v>
      </c>
    </row>
    <row r="114" spans="1:42" x14ac:dyDescent="0.55000000000000004">
      <c r="A114" s="1" t="s">
        <v>0</v>
      </c>
      <c r="B114" s="1" t="s">
        <v>289</v>
      </c>
      <c r="C114" s="78" t="s">
        <v>229</v>
      </c>
      <c r="D114" s="43" t="str">
        <f t="shared" ca="1" si="63"/>
        <v>(+9)×(－4)+(+3)×(+7)</v>
      </c>
      <c r="E114" s="4" t="s">
        <v>13</v>
      </c>
      <c r="F114" t="s">
        <v>230</v>
      </c>
      <c r="G114" s="78" t="s">
        <v>229</v>
      </c>
      <c r="H114" s="11">
        <f t="shared" ca="1" si="64"/>
        <v>-15</v>
      </c>
      <c r="I114" t="s">
        <v>230</v>
      </c>
      <c r="J114" s="51" t="s">
        <v>60</v>
      </c>
      <c r="K114" s="50" t="s">
        <v>290</v>
      </c>
      <c r="L114" s="50" t="str">
        <f t="shared" ca="1" si="65"/>
        <v>\\(\\quad (+9)×(－4)+(+3)×(+7)= \\)</v>
      </c>
      <c r="M114" s="50" t="str">
        <f t="shared" ca="1" si="66"/>
        <v>\\(\\quad -15 \\)</v>
      </c>
      <c r="N114" s="50" t="s">
        <v>62</v>
      </c>
      <c r="O114" s="89" t="str">
        <f t="shared" ca="1" si="67"/>
        <v>INSERT INTO math(tangen,question,answer,editor,date,count) VALUES('m5400','\\(\\quad (+9)×(－4)+(+3)×(+7)= \\)','\\(\\quad -15 \\)','harazono',NOW(),0);</v>
      </c>
      <c r="P114" s="45"/>
      <c r="R114" s="10" t="s">
        <v>15</v>
      </c>
      <c r="S114" t="str">
        <f t="shared" ca="1" si="57"/>
        <v>+</v>
      </c>
      <c r="T114">
        <f t="shared" ca="1" si="68"/>
        <v>9</v>
      </c>
      <c r="U114" t="s">
        <v>14</v>
      </c>
      <c r="V114" s="5" t="s">
        <v>22</v>
      </c>
      <c r="W114" t="s">
        <v>15</v>
      </c>
      <c r="X114" t="str">
        <f t="shared" ca="1" si="59"/>
        <v>－</v>
      </c>
      <c r="Y114">
        <f t="shared" ca="1" si="69"/>
        <v>4</v>
      </c>
      <c r="Z114" t="s">
        <v>14</v>
      </c>
      <c r="AA114" t="s">
        <v>287</v>
      </c>
      <c r="AB114" s="10" t="s">
        <v>15</v>
      </c>
      <c r="AC114" t="str">
        <f t="shared" ca="1" si="61"/>
        <v>+</v>
      </c>
      <c r="AD114">
        <f t="shared" ca="1" si="70"/>
        <v>3</v>
      </c>
      <c r="AE114" t="s">
        <v>14</v>
      </c>
      <c r="AF114" s="5" t="s">
        <v>22</v>
      </c>
      <c r="AG114" t="s">
        <v>15</v>
      </c>
      <c r="AH114" t="str">
        <f t="shared" ca="1" si="62"/>
        <v>+</v>
      </c>
      <c r="AI114">
        <f t="shared" ca="1" si="71"/>
        <v>7</v>
      </c>
      <c r="AJ114" t="s">
        <v>14</v>
      </c>
      <c r="AK114" s="1">
        <f t="shared" ca="1" si="73"/>
        <v>9</v>
      </c>
      <c r="AL114" s="1">
        <f t="shared" ca="1" si="73"/>
        <v>-4</v>
      </c>
      <c r="AM114" s="1">
        <f t="shared" ca="1" si="73"/>
        <v>3</v>
      </c>
      <c r="AN114" s="1">
        <f t="shared" ca="1" si="73"/>
        <v>7</v>
      </c>
      <c r="AO114" s="11"/>
      <c r="AP114" s="12">
        <f t="shared" ca="1" si="72"/>
        <v>-15</v>
      </c>
    </row>
    <row r="115" spans="1:42" x14ac:dyDescent="0.55000000000000004">
      <c r="A115" s="1" t="s">
        <v>0</v>
      </c>
      <c r="B115" s="1" t="s">
        <v>289</v>
      </c>
      <c r="C115" s="78" t="s">
        <v>229</v>
      </c>
      <c r="D115" s="43" t="str">
        <f t="shared" ca="1" si="63"/>
        <v>(+9)×(－19)+(－8)×(－16)</v>
      </c>
      <c r="E115" s="4" t="s">
        <v>13</v>
      </c>
      <c r="F115" t="s">
        <v>230</v>
      </c>
      <c r="G115" s="78" t="s">
        <v>229</v>
      </c>
      <c r="H115" s="11">
        <f t="shared" ca="1" si="64"/>
        <v>-43</v>
      </c>
      <c r="I115" t="s">
        <v>230</v>
      </c>
      <c r="J115" s="51" t="s">
        <v>60</v>
      </c>
      <c r="K115" s="50" t="s">
        <v>290</v>
      </c>
      <c r="L115" s="50" t="str">
        <f t="shared" ca="1" si="65"/>
        <v>\\(\\quad (+9)×(－19)+(－8)×(－16)= \\)</v>
      </c>
      <c r="M115" s="50" t="str">
        <f t="shared" ca="1" si="66"/>
        <v>\\(\\quad -43 \\)</v>
      </c>
      <c r="N115" s="50" t="s">
        <v>62</v>
      </c>
      <c r="O115" s="89" t="str">
        <f t="shared" ca="1" si="67"/>
        <v>INSERT INTO math(tangen,question,answer,editor,date,count) VALUES('m5400','\\(\\quad (+9)×(－19)+(－8)×(－16)= \\)','\\(\\quad -43 \\)','harazono',NOW(),0);</v>
      </c>
      <c r="P115" s="45"/>
      <c r="R115" s="10" t="s">
        <v>15</v>
      </c>
      <c r="S115" t="str">
        <f t="shared" ca="1" si="57"/>
        <v>+</v>
      </c>
      <c r="T115">
        <f t="shared" ca="1" si="68"/>
        <v>9</v>
      </c>
      <c r="U115" t="s">
        <v>14</v>
      </c>
      <c r="V115" s="5" t="s">
        <v>22</v>
      </c>
      <c r="W115" t="s">
        <v>15</v>
      </c>
      <c r="X115" t="str">
        <f t="shared" ca="1" si="59"/>
        <v>－</v>
      </c>
      <c r="Y115">
        <f t="shared" ca="1" si="69"/>
        <v>19</v>
      </c>
      <c r="Z115" t="s">
        <v>14</v>
      </c>
      <c r="AA115" t="s">
        <v>287</v>
      </c>
      <c r="AB115" s="10" t="s">
        <v>15</v>
      </c>
      <c r="AC115" t="str">
        <f t="shared" ca="1" si="61"/>
        <v>－</v>
      </c>
      <c r="AD115">
        <f t="shared" ca="1" si="70"/>
        <v>8</v>
      </c>
      <c r="AE115" t="s">
        <v>14</v>
      </c>
      <c r="AF115" s="5" t="s">
        <v>22</v>
      </c>
      <c r="AG115" t="s">
        <v>15</v>
      </c>
      <c r="AH115" t="str">
        <f t="shared" ca="1" si="62"/>
        <v>－</v>
      </c>
      <c r="AI115">
        <f t="shared" ca="1" si="71"/>
        <v>16</v>
      </c>
      <c r="AJ115" t="s">
        <v>14</v>
      </c>
      <c r="AK115" s="1">
        <f t="shared" ca="1" si="73"/>
        <v>9</v>
      </c>
      <c r="AL115" s="1">
        <f t="shared" ca="1" si="73"/>
        <v>-19</v>
      </c>
      <c r="AM115" s="1">
        <f t="shared" ca="1" si="73"/>
        <v>-8</v>
      </c>
      <c r="AN115" s="1">
        <f t="shared" ca="1" si="73"/>
        <v>-16</v>
      </c>
      <c r="AO115" s="11"/>
      <c r="AP115" s="12">
        <f t="shared" ca="1" si="72"/>
        <v>-43</v>
      </c>
    </row>
    <row r="116" spans="1:42" x14ac:dyDescent="0.55000000000000004">
      <c r="A116" s="1" t="s">
        <v>0</v>
      </c>
      <c r="B116" s="1" t="s">
        <v>289</v>
      </c>
      <c r="C116" s="78" t="s">
        <v>229</v>
      </c>
      <c r="D116" s="43" t="str">
        <f t="shared" ca="1" si="63"/>
        <v>(－9)×(－1)+(－7)×(+2)</v>
      </c>
      <c r="E116" s="4" t="s">
        <v>13</v>
      </c>
      <c r="F116" t="s">
        <v>230</v>
      </c>
      <c r="G116" s="78" t="s">
        <v>229</v>
      </c>
      <c r="H116" s="11">
        <f t="shared" ca="1" si="64"/>
        <v>-5</v>
      </c>
      <c r="I116" t="s">
        <v>230</v>
      </c>
      <c r="J116" s="51" t="s">
        <v>60</v>
      </c>
      <c r="K116" s="50" t="s">
        <v>290</v>
      </c>
      <c r="L116" s="50" t="str">
        <f t="shared" ca="1" si="65"/>
        <v>\\(\\quad (－9)×(－1)+(－7)×(+2)= \\)</v>
      </c>
      <c r="M116" s="50" t="str">
        <f t="shared" ca="1" si="66"/>
        <v>\\(\\quad -5 \\)</v>
      </c>
      <c r="N116" s="50" t="s">
        <v>62</v>
      </c>
      <c r="O116" s="89" t="str">
        <f t="shared" ca="1" si="67"/>
        <v>INSERT INTO math(tangen,question,answer,editor,date,count) VALUES('m5400','\\(\\quad (－9)×(－1)+(－7)×(+2)= \\)','\\(\\quad -5 \\)','harazono',NOW(),0);</v>
      </c>
      <c r="P116" s="45"/>
      <c r="R116" s="10" t="s">
        <v>15</v>
      </c>
      <c r="S116" t="str">
        <f t="shared" ca="1" si="57"/>
        <v>－</v>
      </c>
      <c r="T116">
        <f t="shared" ca="1" si="68"/>
        <v>9</v>
      </c>
      <c r="U116" t="s">
        <v>14</v>
      </c>
      <c r="V116" s="5" t="s">
        <v>22</v>
      </c>
      <c r="W116" t="s">
        <v>15</v>
      </c>
      <c r="X116" t="str">
        <f t="shared" ca="1" si="59"/>
        <v>－</v>
      </c>
      <c r="Y116">
        <f t="shared" ca="1" si="69"/>
        <v>1</v>
      </c>
      <c r="Z116" t="s">
        <v>14</v>
      </c>
      <c r="AA116" t="s">
        <v>287</v>
      </c>
      <c r="AB116" s="10" t="s">
        <v>15</v>
      </c>
      <c r="AC116" t="str">
        <f t="shared" ca="1" si="61"/>
        <v>－</v>
      </c>
      <c r="AD116">
        <f t="shared" ca="1" si="70"/>
        <v>7</v>
      </c>
      <c r="AE116" t="s">
        <v>14</v>
      </c>
      <c r="AF116" s="5" t="s">
        <v>22</v>
      </c>
      <c r="AG116" t="s">
        <v>15</v>
      </c>
      <c r="AH116" t="str">
        <f t="shared" ca="1" si="62"/>
        <v>+</v>
      </c>
      <c r="AI116">
        <f t="shared" ca="1" si="71"/>
        <v>2</v>
      </c>
      <c r="AJ116" t="s">
        <v>14</v>
      </c>
      <c r="AK116" s="1">
        <f t="shared" ca="1" si="73"/>
        <v>-9</v>
      </c>
      <c r="AL116" s="1">
        <f t="shared" ca="1" si="73"/>
        <v>-1</v>
      </c>
      <c r="AM116" s="1">
        <f t="shared" ca="1" si="73"/>
        <v>-7</v>
      </c>
      <c r="AN116" s="1">
        <f t="shared" ca="1" si="73"/>
        <v>2</v>
      </c>
      <c r="AO116" s="11"/>
      <c r="AP116" s="12">
        <f t="shared" ca="1" si="72"/>
        <v>-5</v>
      </c>
    </row>
    <row r="117" spans="1:42" x14ac:dyDescent="0.55000000000000004">
      <c r="A117" s="1" t="s">
        <v>0</v>
      </c>
      <c r="B117" s="1" t="s">
        <v>289</v>
      </c>
      <c r="C117" s="78" t="s">
        <v>229</v>
      </c>
      <c r="D117" s="43" t="str">
        <f t="shared" ca="1" si="63"/>
        <v>(－18)×(－5)+(－8)×(－1)</v>
      </c>
      <c r="E117" s="4" t="s">
        <v>13</v>
      </c>
      <c r="F117" t="s">
        <v>230</v>
      </c>
      <c r="G117" s="78" t="s">
        <v>229</v>
      </c>
      <c r="H117" s="11">
        <f t="shared" ca="1" si="64"/>
        <v>98</v>
      </c>
      <c r="I117" t="s">
        <v>230</v>
      </c>
      <c r="J117" s="51" t="s">
        <v>60</v>
      </c>
      <c r="K117" s="50" t="s">
        <v>290</v>
      </c>
      <c r="L117" s="50" t="str">
        <f t="shared" ca="1" si="65"/>
        <v>\\(\\quad (－18)×(－5)+(－8)×(－1)= \\)</v>
      </c>
      <c r="M117" s="50" t="str">
        <f t="shared" ca="1" si="66"/>
        <v>\\(\\quad 98 \\)</v>
      </c>
      <c r="N117" s="50" t="s">
        <v>62</v>
      </c>
      <c r="O117" s="89" t="str">
        <f t="shared" ca="1" si="67"/>
        <v>INSERT INTO math(tangen,question,answer,editor,date,count) VALUES('m5400','\\(\\quad (－18)×(－5)+(－8)×(－1)= \\)','\\(\\quad 98 \\)','harazono',NOW(),0);</v>
      </c>
      <c r="P117" s="45"/>
      <c r="R117" s="10" t="s">
        <v>15</v>
      </c>
      <c r="S117" t="str">
        <f t="shared" ca="1" si="57"/>
        <v>－</v>
      </c>
      <c r="T117">
        <f t="shared" ca="1" si="68"/>
        <v>18</v>
      </c>
      <c r="U117" t="s">
        <v>14</v>
      </c>
      <c r="V117" s="5" t="s">
        <v>22</v>
      </c>
      <c r="W117" t="s">
        <v>15</v>
      </c>
      <c r="X117" t="str">
        <f t="shared" ca="1" si="59"/>
        <v>－</v>
      </c>
      <c r="Y117">
        <f t="shared" ca="1" si="69"/>
        <v>5</v>
      </c>
      <c r="Z117" t="s">
        <v>14</v>
      </c>
      <c r="AA117" t="s">
        <v>287</v>
      </c>
      <c r="AB117" s="10" t="s">
        <v>15</v>
      </c>
      <c r="AC117" t="str">
        <f t="shared" ca="1" si="61"/>
        <v>－</v>
      </c>
      <c r="AD117">
        <f t="shared" ca="1" si="70"/>
        <v>8</v>
      </c>
      <c r="AE117" t="s">
        <v>14</v>
      </c>
      <c r="AF117" s="5" t="s">
        <v>22</v>
      </c>
      <c r="AG117" t="s">
        <v>15</v>
      </c>
      <c r="AH117" t="str">
        <f t="shared" ca="1" si="62"/>
        <v>－</v>
      </c>
      <c r="AI117">
        <f t="shared" ca="1" si="71"/>
        <v>1</v>
      </c>
      <c r="AJ117" t="s">
        <v>14</v>
      </c>
      <c r="AK117" s="1">
        <f t="shared" ca="1" si="73"/>
        <v>-18</v>
      </c>
      <c r="AL117" s="1">
        <f t="shared" ca="1" si="73"/>
        <v>-5</v>
      </c>
      <c r="AM117" s="1">
        <f t="shared" ca="1" si="73"/>
        <v>-8</v>
      </c>
      <c r="AN117" s="1">
        <f t="shared" ca="1" si="73"/>
        <v>-1</v>
      </c>
      <c r="AO117" s="11"/>
      <c r="AP117" s="12">
        <f t="shared" ca="1" si="72"/>
        <v>98</v>
      </c>
    </row>
    <row r="118" spans="1:42" x14ac:dyDescent="0.55000000000000004">
      <c r="A118" s="1" t="s">
        <v>0</v>
      </c>
      <c r="B118" s="1" t="s">
        <v>289</v>
      </c>
      <c r="C118" s="78" t="s">
        <v>229</v>
      </c>
      <c r="D118" s="43" t="str">
        <f t="shared" ca="1" si="63"/>
        <v>(+0)×(+20)+(+4)×(－11)</v>
      </c>
      <c r="E118" s="4" t="s">
        <v>13</v>
      </c>
      <c r="F118" t="s">
        <v>230</v>
      </c>
      <c r="G118" s="78" t="s">
        <v>229</v>
      </c>
      <c r="H118" s="11">
        <f t="shared" ca="1" si="64"/>
        <v>-44</v>
      </c>
      <c r="I118" t="s">
        <v>230</v>
      </c>
      <c r="J118" s="51" t="s">
        <v>60</v>
      </c>
      <c r="K118" s="50" t="s">
        <v>290</v>
      </c>
      <c r="L118" s="50" t="str">
        <f t="shared" ca="1" si="65"/>
        <v>\\(\\quad (+0)×(+20)+(+4)×(－11)= \\)</v>
      </c>
      <c r="M118" s="50" t="str">
        <f t="shared" ca="1" si="66"/>
        <v>\\(\\quad -44 \\)</v>
      </c>
      <c r="N118" s="50" t="s">
        <v>62</v>
      </c>
      <c r="O118" s="89" t="str">
        <f t="shared" ca="1" si="67"/>
        <v>INSERT INTO math(tangen,question,answer,editor,date,count) VALUES('m5400','\\(\\quad (+0)×(+20)+(+4)×(－11)= \\)','\\(\\quad -44 \\)','harazono',NOW(),0);</v>
      </c>
      <c r="P118" s="45"/>
      <c r="R118" s="10" t="s">
        <v>15</v>
      </c>
      <c r="S118" t="str">
        <f t="shared" ca="1" si="57"/>
        <v>+</v>
      </c>
      <c r="T118">
        <f t="shared" ca="1" si="68"/>
        <v>0</v>
      </c>
      <c r="U118" t="s">
        <v>14</v>
      </c>
      <c r="V118" s="5" t="s">
        <v>22</v>
      </c>
      <c r="W118" t="s">
        <v>15</v>
      </c>
      <c r="X118" t="str">
        <f t="shared" ca="1" si="59"/>
        <v>+</v>
      </c>
      <c r="Y118">
        <f t="shared" ca="1" si="69"/>
        <v>20</v>
      </c>
      <c r="Z118" t="s">
        <v>14</v>
      </c>
      <c r="AA118" t="s">
        <v>287</v>
      </c>
      <c r="AB118" s="10" t="s">
        <v>15</v>
      </c>
      <c r="AC118" t="str">
        <f t="shared" ca="1" si="61"/>
        <v>+</v>
      </c>
      <c r="AD118">
        <f t="shared" ca="1" si="70"/>
        <v>4</v>
      </c>
      <c r="AE118" t="s">
        <v>14</v>
      </c>
      <c r="AF118" s="5" t="s">
        <v>22</v>
      </c>
      <c r="AG118" t="s">
        <v>15</v>
      </c>
      <c r="AH118" t="str">
        <f t="shared" ca="1" si="62"/>
        <v>－</v>
      </c>
      <c r="AI118">
        <f t="shared" ca="1" si="71"/>
        <v>11</v>
      </c>
      <c r="AJ118" t="s">
        <v>14</v>
      </c>
      <c r="AK118" s="1">
        <f t="shared" ca="1" si="73"/>
        <v>0</v>
      </c>
      <c r="AL118" s="1">
        <f t="shared" ca="1" si="73"/>
        <v>20</v>
      </c>
      <c r="AM118" s="1">
        <f t="shared" ca="1" si="73"/>
        <v>4</v>
      </c>
      <c r="AN118" s="1">
        <f t="shared" ca="1" si="73"/>
        <v>-11</v>
      </c>
      <c r="AO118" s="11"/>
      <c r="AP118" s="12">
        <f t="shared" ca="1" si="72"/>
        <v>-44</v>
      </c>
    </row>
    <row r="119" spans="1:42" x14ac:dyDescent="0.55000000000000004">
      <c r="A119" s="1" t="s">
        <v>0</v>
      </c>
      <c r="B119" s="1" t="s">
        <v>289</v>
      </c>
      <c r="C119" s="78" t="s">
        <v>229</v>
      </c>
      <c r="D119" s="43" t="str">
        <f t="shared" ca="1" si="63"/>
        <v>(+17)×(+18)+(+15)×(－18)</v>
      </c>
      <c r="E119" s="4" t="s">
        <v>13</v>
      </c>
      <c r="F119" t="s">
        <v>230</v>
      </c>
      <c r="G119" s="78" t="s">
        <v>229</v>
      </c>
      <c r="H119" s="11">
        <f t="shared" ca="1" si="64"/>
        <v>36</v>
      </c>
      <c r="I119" t="s">
        <v>230</v>
      </c>
      <c r="J119" s="51" t="s">
        <v>60</v>
      </c>
      <c r="K119" s="50" t="s">
        <v>290</v>
      </c>
      <c r="L119" s="50" t="str">
        <f t="shared" ca="1" si="65"/>
        <v>\\(\\quad (+17)×(+18)+(+15)×(－18)= \\)</v>
      </c>
      <c r="M119" s="50" t="str">
        <f t="shared" ca="1" si="66"/>
        <v>\\(\\quad 36 \\)</v>
      </c>
      <c r="N119" s="50" t="s">
        <v>62</v>
      </c>
      <c r="O119" s="89" t="str">
        <f t="shared" ca="1" si="67"/>
        <v>INSERT INTO math(tangen,question,answer,editor,date,count) VALUES('m5400','\\(\\quad (+17)×(+18)+(+15)×(－18)= \\)','\\(\\quad 36 \\)','harazono',NOW(),0);</v>
      </c>
      <c r="P119" s="45"/>
      <c r="R119" s="10" t="s">
        <v>15</v>
      </c>
      <c r="S119" t="str">
        <f t="shared" ca="1" si="57"/>
        <v>+</v>
      </c>
      <c r="T119">
        <f t="shared" ca="1" si="68"/>
        <v>17</v>
      </c>
      <c r="U119" t="s">
        <v>14</v>
      </c>
      <c r="V119" s="5" t="s">
        <v>22</v>
      </c>
      <c r="W119" t="s">
        <v>15</v>
      </c>
      <c r="X119" t="str">
        <f t="shared" ca="1" si="59"/>
        <v>+</v>
      </c>
      <c r="Y119">
        <f t="shared" ca="1" si="69"/>
        <v>18</v>
      </c>
      <c r="Z119" t="s">
        <v>14</v>
      </c>
      <c r="AA119" t="s">
        <v>287</v>
      </c>
      <c r="AB119" s="10" t="s">
        <v>15</v>
      </c>
      <c r="AC119" t="str">
        <f t="shared" ca="1" si="61"/>
        <v>+</v>
      </c>
      <c r="AD119">
        <f t="shared" ca="1" si="70"/>
        <v>15</v>
      </c>
      <c r="AE119" t="s">
        <v>14</v>
      </c>
      <c r="AF119" s="5" t="s">
        <v>22</v>
      </c>
      <c r="AG119" t="s">
        <v>15</v>
      </c>
      <c r="AH119" t="str">
        <f t="shared" ca="1" si="62"/>
        <v>－</v>
      </c>
      <c r="AI119">
        <f t="shared" ca="1" si="71"/>
        <v>18</v>
      </c>
      <c r="AJ119" t="s">
        <v>14</v>
      </c>
      <c r="AK119" s="1">
        <f t="shared" ca="1" si="73"/>
        <v>17</v>
      </c>
      <c r="AL119" s="1">
        <f t="shared" ca="1" si="73"/>
        <v>18</v>
      </c>
      <c r="AM119" s="1">
        <f t="shared" ca="1" si="73"/>
        <v>15</v>
      </c>
      <c r="AN119" s="1">
        <f t="shared" ca="1" si="73"/>
        <v>-18</v>
      </c>
      <c r="AO119" s="11"/>
      <c r="AP119" s="12">
        <f t="shared" ca="1" si="72"/>
        <v>36</v>
      </c>
    </row>
    <row r="120" spans="1:42" x14ac:dyDescent="0.55000000000000004">
      <c r="A120" s="1" t="s">
        <v>0</v>
      </c>
      <c r="B120" s="1" t="s">
        <v>289</v>
      </c>
      <c r="C120" s="78" t="s">
        <v>229</v>
      </c>
      <c r="D120" s="43" t="str">
        <f t="shared" ca="1" si="63"/>
        <v>(+15)×(－14)+(+13)×(+1)</v>
      </c>
      <c r="E120" s="4" t="s">
        <v>13</v>
      </c>
      <c r="F120" t="s">
        <v>230</v>
      </c>
      <c r="G120" s="78" t="s">
        <v>229</v>
      </c>
      <c r="H120" s="11">
        <f t="shared" ca="1" si="64"/>
        <v>-197</v>
      </c>
      <c r="I120" t="s">
        <v>230</v>
      </c>
      <c r="J120" s="51" t="s">
        <v>60</v>
      </c>
      <c r="K120" s="50" t="s">
        <v>290</v>
      </c>
      <c r="L120" s="50" t="str">
        <f t="shared" ca="1" si="65"/>
        <v>\\(\\quad (+15)×(－14)+(+13)×(+1)= \\)</v>
      </c>
      <c r="M120" s="50" t="str">
        <f t="shared" ca="1" si="66"/>
        <v>\\(\\quad -197 \\)</v>
      </c>
      <c r="N120" s="50" t="s">
        <v>62</v>
      </c>
      <c r="O120" s="89" t="str">
        <f t="shared" ca="1" si="67"/>
        <v>INSERT INTO math(tangen,question,answer,editor,date,count) VALUES('m5400','\\(\\quad (+15)×(－14)+(+13)×(+1)= \\)','\\(\\quad -197 \\)','harazono',NOW(),0);</v>
      </c>
      <c r="P120" s="45"/>
      <c r="R120" s="10" t="s">
        <v>15</v>
      </c>
      <c r="S120" t="str">
        <f t="shared" ca="1" si="57"/>
        <v>+</v>
      </c>
      <c r="T120">
        <f t="shared" ca="1" si="68"/>
        <v>15</v>
      </c>
      <c r="U120" t="s">
        <v>14</v>
      </c>
      <c r="V120" s="5" t="s">
        <v>22</v>
      </c>
      <c r="W120" t="s">
        <v>15</v>
      </c>
      <c r="X120" t="str">
        <f t="shared" ca="1" si="59"/>
        <v>－</v>
      </c>
      <c r="Y120">
        <f t="shared" ca="1" si="69"/>
        <v>14</v>
      </c>
      <c r="Z120" t="s">
        <v>14</v>
      </c>
      <c r="AA120" t="s">
        <v>287</v>
      </c>
      <c r="AB120" s="10" t="s">
        <v>15</v>
      </c>
      <c r="AC120" t="str">
        <f t="shared" ca="1" si="61"/>
        <v>+</v>
      </c>
      <c r="AD120">
        <f t="shared" ca="1" si="70"/>
        <v>13</v>
      </c>
      <c r="AE120" t="s">
        <v>14</v>
      </c>
      <c r="AF120" s="5" t="s">
        <v>22</v>
      </c>
      <c r="AG120" t="s">
        <v>15</v>
      </c>
      <c r="AH120" t="str">
        <f t="shared" ca="1" si="62"/>
        <v>+</v>
      </c>
      <c r="AI120">
        <f t="shared" ca="1" si="71"/>
        <v>1</v>
      </c>
      <c r="AJ120" t="s">
        <v>14</v>
      </c>
      <c r="AK120" s="1">
        <f t="shared" ca="1" si="73"/>
        <v>15</v>
      </c>
      <c r="AL120" s="1">
        <f t="shared" ca="1" si="73"/>
        <v>-14</v>
      </c>
      <c r="AM120" s="1">
        <f t="shared" ca="1" si="73"/>
        <v>13</v>
      </c>
      <c r="AN120" s="1">
        <f t="shared" ca="1" si="73"/>
        <v>1</v>
      </c>
      <c r="AO120" s="11"/>
      <c r="AP120" s="12">
        <f t="shared" ca="1" si="72"/>
        <v>-197</v>
      </c>
    </row>
    <row r="121" spans="1:42" x14ac:dyDescent="0.55000000000000004">
      <c r="A121" s="1" t="s">
        <v>0</v>
      </c>
      <c r="B121" s="1" t="s">
        <v>289</v>
      </c>
      <c r="C121" s="78" t="s">
        <v>229</v>
      </c>
      <c r="D121" s="43" t="str">
        <f t="shared" ca="1" si="63"/>
        <v>(－13)×(+14)+(－14)×(－20)</v>
      </c>
      <c r="E121" s="4" t="s">
        <v>13</v>
      </c>
      <c r="F121" t="s">
        <v>230</v>
      </c>
      <c r="G121" s="78" t="s">
        <v>229</v>
      </c>
      <c r="H121" s="11">
        <f t="shared" ca="1" si="64"/>
        <v>98</v>
      </c>
      <c r="I121" t="s">
        <v>230</v>
      </c>
      <c r="J121" s="51" t="s">
        <v>60</v>
      </c>
      <c r="K121" s="50" t="s">
        <v>290</v>
      </c>
      <c r="L121" s="50" t="str">
        <f t="shared" ca="1" si="65"/>
        <v>\\(\\quad (－13)×(+14)+(－14)×(－20)= \\)</v>
      </c>
      <c r="M121" s="50" t="str">
        <f t="shared" ca="1" si="66"/>
        <v>\\(\\quad 98 \\)</v>
      </c>
      <c r="N121" s="50" t="s">
        <v>62</v>
      </c>
      <c r="O121" s="89" t="str">
        <f t="shared" ca="1" si="67"/>
        <v>INSERT INTO math(tangen,question,answer,editor,date,count) VALUES('m5400','\\(\\quad (－13)×(+14)+(－14)×(－20)= \\)','\\(\\quad 98 \\)','harazono',NOW(),0);</v>
      </c>
      <c r="P121" s="45"/>
      <c r="R121" s="10" t="s">
        <v>15</v>
      </c>
      <c r="S121" t="str">
        <f t="shared" ca="1" si="57"/>
        <v>－</v>
      </c>
      <c r="T121">
        <f t="shared" ca="1" si="68"/>
        <v>13</v>
      </c>
      <c r="U121" t="s">
        <v>14</v>
      </c>
      <c r="V121" s="5" t="s">
        <v>22</v>
      </c>
      <c r="W121" t="s">
        <v>15</v>
      </c>
      <c r="X121" t="str">
        <f t="shared" ca="1" si="59"/>
        <v>+</v>
      </c>
      <c r="Y121">
        <f t="shared" ca="1" si="69"/>
        <v>14</v>
      </c>
      <c r="Z121" t="s">
        <v>14</v>
      </c>
      <c r="AA121" t="s">
        <v>287</v>
      </c>
      <c r="AB121" s="10" t="s">
        <v>15</v>
      </c>
      <c r="AC121" t="str">
        <f t="shared" ca="1" si="61"/>
        <v>－</v>
      </c>
      <c r="AD121">
        <f t="shared" ca="1" si="70"/>
        <v>14</v>
      </c>
      <c r="AE121" t="s">
        <v>14</v>
      </c>
      <c r="AF121" s="5" t="s">
        <v>22</v>
      </c>
      <c r="AG121" t="s">
        <v>15</v>
      </c>
      <c r="AH121" t="str">
        <f t="shared" ca="1" si="62"/>
        <v>－</v>
      </c>
      <c r="AI121">
        <f t="shared" ca="1" si="71"/>
        <v>20</v>
      </c>
      <c r="AJ121" t="s">
        <v>14</v>
      </c>
      <c r="AK121" s="1">
        <f t="shared" ca="1" si="73"/>
        <v>-13</v>
      </c>
      <c r="AL121" s="1">
        <f t="shared" ca="1" si="73"/>
        <v>14</v>
      </c>
      <c r="AM121" s="1">
        <f t="shared" ca="1" si="73"/>
        <v>-14</v>
      </c>
      <c r="AN121" s="1">
        <f t="shared" ca="1" si="73"/>
        <v>-20</v>
      </c>
      <c r="AO121" s="11"/>
      <c r="AP121" s="12">
        <f t="shared" ca="1" si="72"/>
        <v>98</v>
      </c>
    </row>
    <row r="122" spans="1:42" x14ac:dyDescent="0.55000000000000004">
      <c r="A122" s="1" t="s">
        <v>0</v>
      </c>
      <c r="B122" s="1" t="s">
        <v>289</v>
      </c>
      <c r="C122" s="78" t="s">
        <v>229</v>
      </c>
      <c r="D122" s="43" t="str">
        <f t="shared" ca="1" si="63"/>
        <v>(－15)×(+5)+(－20)×(－4)</v>
      </c>
      <c r="E122" s="4" t="s">
        <v>13</v>
      </c>
      <c r="F122" t="s">
        <v>230</v>
      </c>
      <c r="G122" s="78" t="s">
        <v>229</v>
      </c>
      <c r="H122" s="11">
        <f t="shared" ca="1" si="64"/>
        <v>5</v>
      </c>
      <c r="I122" t="s">
        <v>230</v>
      </c>
      <c r="J122" s="51" t="s">
        <v>60</v>
      </c>
      <c r="K122" s="50" t="s">
        <v>290</v>
      </c>
      <c r="L122" s="50" t="str">
        <f t="shared" ca="1" si="65"/>
        <v>\\(\\quad (－15)×(+5)+(－20)×(－4)= \\)</v>
      </c>
      <c r="M122" s="50" t="str">
        <f t="shared" ca="1" si="66"/>
        <v>\\(\\quad 5 \\)</v>
      </c>
      <c r="N122" s="50" t="s">
        <v>62</v>
      </c>
      <c r="O122" s="89" t="str">
        <f t="shared" ca="1" si="67"/>
        <v>INSERT INTO math(tangen,question,answer,editor,date,count) VALUES('m5400','\\(\\quad (－15)×(+5)+(－20)×(－4)= \\)','\\(\\quad 5 \\)','harazono',NOW(),0);</v>
      </c>
      <c r="P122" s="45"/>
      <c r="R122" s="10" t="s">
        <v>15</v>
      </c>
      <c r="S122" t="str">
        <f t="shared" ca="1" si="57"/>
        <v>－</v>
      </c>
      <c r="T122">
        <f t="shared" ca="1" si="68"/>
        <v>15</v>
      </c>
      <c r="U122" t="s">
        <v>14</v>
      </c>
      <c r="V122" s="5" t="s">
        <v>22</v>
      </c>
      <c r="W122" t="s">
        <v>15</v>
      </c>
      <c r="X122" t="str">
        <f t="shared" ca="1" si="59"/>
        <v>+</v>
      </c>
      <c r="Y122">
        <f t="shared" ca="1" si="69"/>
        <v>5</v>
      </c>
      <c r="Z122" t="s">
        <v>14</v>
      </c>
      <c r="AA122" t="s">
        <v>287</v>
      </c>
      <c r="AB122" s="10" t="s">
        <v>15</v>
      </c>
      <c r="AC122" t="str">
        <f t="shared" ca="1" si="61"/>
        <v>－</v>
      </c>
      <c r="AD122">
        <f t="shared" ca="1" si="70"/>
        <v>20</v>
      </c>
      <c r="AE122" t="s">
        <v>14</v>
      </c>
      <c r="AF122" s="5" t="s">
        <v>22</v>
      </c>
      <c r="AG122" t="s">
        <v>15</v>
      </c>
      <c r="AH122" t="str">
        <f t="shared" ca="1" si="62"/>
        <v>－</v>
      </c>
      <c r="AI122">
        <f t="shared" ca="1" si="71"/>
        <v>4</v>
      </c>
      <c r="AJ122" t="s">
        <v>14</v>
      </c>
      <c r="AK122" s="1">
        <f t="shared" ca="1" si="73"/>
        <v>-15</v>
      </c>
      <c r="AL122" s="1">
        <f t="shared" ca="1" si="73"/>
        <v>5</v>
      </c>
      <c r="AM122" s="1">
        <f t="shared" ca="1" si="73"/>
        <v>-20</v>
      </c>
      <c r="AN122" s="1">
        <f t="shared" ca="1" si="73"/>
        <v>-4</v>
      </c>
      <c r="AO122" s="11"/>
      <c r="AP122" s="12">
        <f t="shared" ca="1" si="72"/>
        <v>5</v>
      </c>
    </row>
    <row r="123" spans="1:42" x14ac:dyDescent="0.55000000000000004">
      <c r="A123" s="1" t="s">
        <v>0</v>
      </c>
      <c r="B123" s="1" t="s">
        <v>289</v>
      </c>
      <c r="C123" s="78" t="s">
        <v>229</v>
      </c>
      <c r="D123" s="43" t="str">
        <f t="shared" ca="1" si="63"/>
        <v>(+20)×(+17)+(－7)×(+1)</v>
      </c>
      <c r="E123" s="4" t="s">
        <v>13</v>
      </c>
      <c r="F123" t="s">
        <v>230</v>
      </c>
      <c r="G123" s="78" t="s">
        <v>229</v>
      </c>
      <c r="H123" s="11">
        <f t="shared" ca="1" si="64"/>
        <v>333</v>
      </c>
      <c r="I123" t="s">
        <v>230</v>
      </c>
      <c r="J123" s="51" t="s">
        <v>60</v>
      </c>
      <c r="K123" s="50" t="s">
        <v>290</v>
      </c>
      <c r="L123" s="50" t="str">
        <f t="shared" ca="1" si="65"/>
        <v>\\(\\quad (+20)×(+17)+(－7)×(+1)= \\)</v>
      </c>
      <c r="M123" s="50" t="str">
        <f t="shared" ca="1" si="66"/>
        <v>\\(\\quad 333 \\)</v>
      </c>
      <c r="N123" s="50" t="s">
        <v>62</v>
      </c>
      <c r="O123" s="89" t="str">
        <f t="shared" ca="1" si="67"/>
        <v>INSERT INTO math(tangen,question,answer,editor,date,count) VALUES('m5400','\\(\\quad (+20)×(+17)+(－7)×(+1)= \\)','\\(\\quad 333 \\)','harazono',NOW(),0);</v>
      </c>
      <c r="P123" s="45"/>
      <c r="R123" s="10" t="s">
        <v>15</v>
      </c>
      <c r="S123" t="str">
        <f t="shared" ca="1" si="57"/>
        <v>+</v>
      </c>
      <c r="T123">
        <f t="shared" ca="1" si="68"/>
        <v>20</v>
      </c>
      <c r="U123" t="s">
        <v>14</v>
      </c>
      <c r="V123" s="5" t="s">
        <v>22</v>
      </c>
      <c r="W123" t="s">
        <v>15</v>
      </c>
      <c r="X123" t="str">
        <f t="shared" ca="1" si="59"/>
        <v>+</v>
      </c>
      <c r="Y123">
        <f t="shared" ca="1" si="69"/>
        <v>17</v>
      </c>
      <c r="Z123" t="s">
        <v>14</v>
      </c>
      <c r="AA123" t="s">
        <v>287</v>
      </c>
      <c r="AB123" s="10" t="s">
        <v>15</v>
      </c>
      <c r="AC123" t="str">
        <f t="shared" ca="1" si="61"/>
        <v>－</v>
      </c>
      <c r="AD123">
        <f t="shared" ca="1" si="70"/>
        <v>7</v>
      </c>
      <c r="AE123" t="s">
        <v>14</v>
      </c>
      <c r="AF123" s="5" t="s">
        <v>22</v>
      </c>
      <c r="AG123" t="s">
        <v>15</v>
      </c>
      <c r="AH123" t="str">
        <f t="shared" ca="1" si="62"/>
        <v>+</v>
      </c>
      <c r="AI123">
        <f t="shared" ca="1" si="71"/>
        <v>1</v>
      </c>
      <c r="AJ123" t="s">
        <v>14</v>
      </c>
      <c r="AK123" s="1">
        <f t="shared" ca="1" si="73"/>
        <v>20</v>
      </c>
      <c r="AL123" s="1">
        <f t="shared" ca="1" si="73"/>
        <v>17</v>
      </c>
      <c r="AM123" s="1">
        <f t="shared" ca="1" si="73"/>
        <v>-7</v>
      </c>
      <c r="AN123" s="1">
        <f t="shared" ca="1" si="73"/>
        <v>1</v>
      </c>
      <c r="AO123" s="11"/>
      <c r="AP123" s="12">
        <f t="shared" ca="1" si="72"/>
        <v>333</v>
      </c>
    </row>
    <row r="124" spans="1:42" x14ac:dyDescent="0.55000000000000004">
      <c r="A124" s="1" t="s">
        <v>0</v>
      </c>
      <c r="B124" s="1" t="s">
        <v>289</v>
      </c>
      <c r="C124" s="78" t="s">
        <v>229</v>
      </c>
      <c r="D124" s="43" t="str">
        <f t="shared" ca="1" si="63"/>
        <v>(－15)×(+11)+(+1)×(－15)</v>
      </c>
      <c r="E124" s="4" t="s">
        <v>13</v>
      </c>
      <c r="F124" t="s">
        <v>230</v>
      </c>
      <c r="G124" s="78" t="s">
        <v>229</v>
      </c>
      <c r="H124" s="11">
        <f t="shared" ca="1" si="64"/>
        <v>-180</v>
      </c>
      <c r="I124" t="s">
        <v>230</v>
      </c>
      <c r="J124" s="51" t="s">
        <v>60</v>
      </c>
      <c r="K124" s="50" t="s">
        <v>290</v>
      </c>
      <c r="L124" s="50" t="str">
        <f t="shared" ca="1" si="65"/>
        <v>\\(\\quad (－15)×(+11)+(+1)×(－15)= \\)</v>
      </c>
      <c r="M124" s="50" t="str">
        <f t="shared" ca="1" si="66"/>
        <v>\\(\\quad -180 \\)</v>
      </c>
      <c r="N124" s="50" t="s">
        <v>62</v>
      </c>
      <c r="O124" s="89" t="str">
        <f t="shared" ca="1" si="67"/>
        <v>INSERT INTO math(tangen,question,answer,editor,date,count) VALUES('m5400','\\(\\quad (－15)×(+11)+(+1)×(－15)= \\)','\\(\\quad -180 \\)','harazono',NOW(),0);</v>
      </c>
      <c r="P124" s="45"/>
      <c r="R124" s="10" t="s">
        <v>15</v>
      </c>
      <c r="S124" t="str">
        <f t="shared" ca="1" si="57"/>
        <v>－</v>
      </c>
      <c r="T124">
        <f t="shared" ca="1" si="68"/>
        <v>15</v>
      </c>
      <c r="U124" t="s">
        <v>14</v>
      </c>
      <c r="V124" s="5" t="s">
        <v>22</v>
      </c>
      <c r="W124" t="s">
        <v>15</v>
      </c>
      <c r="X124" t="str">
        <f t="shared" ca="1" si="59"/>
        <v>+</v>
      </c>
      <c r="Y124">
        <f t="shared" ca="1" si="69"/>
        <v>11</v>
      </c>
      <c r="Z124" t="s">
        <v>14</v>
      </c>
      <c r="AA124" t="s">
        <v>287</v>
      </c>
      <c r="AB124" s="10" t="s">
        <v>15</v>
      </c>
      <c r="AC124" t="str">
        <f t="shared" ca="1" si="61"/>
        <v>+</v>
      </c>
      <c r="AD124">
        <f t="shared" ca="1" si="70"/>
        <v>1</v>
      </c>
      <c r="AE124" t="s">
        <v>14</v>
      </c>
      <c r="AF124" s="5" t="s">
        <v>22</v>
      </c>
      <c r="AG124" t="s">
        <v>15</v>
      </c>
      <c r="AH124" t="str">
        <f t="shared" ca="1" si="62"/>
        <v>－</v>
      </c>
      <c r="AI124">
        <f t="shared" ca="1" si="71"/>
        <v>15</v>
      </c>
      <c r="AJ124" t="s">
        <v>14</v>
      </c>
      <c r="AK124" s="1">
        <f t="shared" ca="1" si="73"/>
        <v>-15</v>
      </c>
      <c r="AL124" s="1">
        <f t="shared" ca="1" si="73"/>
        <v>11</v>
      </c>
      <c r="AM124" s="1">
        <f t="shared" ca="1" si="73"/>
        <v>1</v>
      </c>
      <c r="AN124" s="1">
        <f t="shared" ca="1" si="73"/>
        <v>-15</v>
      </c>
      <c r="AO124" s="11"/>
      <c r="AP124" s="12">
        <f t="shared" ca="1" si="72"/>
        <v>-180</v>
      </c>
    </row>
    <row r="125" spans="1:42" x14ac:dyDescent="0.55000000000000004">
      <c r="A125" s="1" t="s">
        <v>0</v>
      </c>
      <c r="B125" s="1" t="s">
        <v>289</v>
      </c>
      <c r="C125" s="78" t="s">
        <v>229</v>
      </c>
      <c r="D125" s="43" t="str">
        <f t="shared" ca="1" si="63"/>
        <v>(+20)×(+6)+(－2)×(－9)</v>
      </c>
      <c r="E125" s="4" t="s">
        <v>13</v>
      </c>
      <c r="F125" t="s">
        <v>230</v>
      </c>
      <c r="G125" s="78" t="s">
        <v>229</v>
      </c>
      <c r="H125" s="11">
        <f t="shared" ca="1" si="64"/>
        <v>138</v>
      </c>
      <c r="I125" t="s">
        <v>230</v>
      </c>
      <c r="J125" s="51" t="s">
        <v>60</v>
      </c>
      <c r="K125" s="50" t="s">
        <v>290</v>
      </c>
      <c r="L125" s="50" t="str">
        <f t="shared" ca="1" si="65"/>
        <v>\\(\\quad (+20)×(+6)+(－2)×(－9)= \\)</v>
      </c>
      <c r="M125" s="50" t="str">
        <f t="shared" ca="1" si="66"/>
        <v>\\(\\quad 138 \\)</v>
      </c>
      <c r="N125" s="50" t="s">
        <v>62</v>
      </c>
      <c r="O125" s="89" t="str">
        <f t="shared" ca="1" si="67"/>
        <v>INSERT INTO math(tangen,question,answer,editor,date,count) VALUES('m5400','\\(\\quad (+20)×(+6)+(－2)×(－9)= \\)','\\(\\quad 138 \\)','harazono',NOW(),0);</v>
      </c>
      <c r="P125" s="45"/>
      <c r="R125" s="10" t="s">
        <v>15</v>
      </c>
      <c r="S125" t="str">
        <f t="shared" ca="1" si="57"/>
        <v>+</v>
      </c>
      <c r="T125">
        <f t="shared" ca="1" si="68"/>
        <v>20</v>
      </c>
      <c r="U125" t="s">
        <v>14</v>
      </c>
      <c r="V125" s="5" t="s">
        <v>22</v>
      </c>
      <c r="W125" t="s">
        <v>15</v>
      </c>
      <c r="X125" t="str">
        <f t="shared" ca="1" si="59"/>
        <v>+</v>
      </c>
      <c r="Y125">
        <f t="shared" ca="1" si="69"/>
        <v>6</v>
      </c>
      <c r="Z125" t="s">
        <v>14</v>
      </c>
      <c r="AA125" t="s">
        <v>287</v>
      </c>
      <c r="AB125" s="10" t="s">
        <v>15</v>
      </c>
      <c r="AC125" t="str">
        <f t="shared" ca="1" si="61"/>
        <v>－</v>
      </c>
      <c r="AD125">
        <f t="shared" ca="1" si="70"/>
        <v>2</v>
      </c>
      <c r="AE125" t="s">
        <v>14</v>
      </c>
      <c r="AF125" s="5" t="s">
        <v>22</v>
      </c>
      <c r="AG125" t="s">
        <v>15</v>
      </c>
      <c r="AH125" t="str">
        <f t="shared" ca="1" si="62"/>
        <v>－</v>
      </c>
      <c r="AI125">
        <f t="shared" ca="1" si="71"/>
        <v>9</v>
      </c>
      <c r="AJ125" t="s">
        <v>14</v>
      </c>
      <c r="AK125" s="1">
        <f t="shared" ca="1" si="73"/>
        <v>20</v>
      </c>
      <c r="AL125" s="1">
        <f t="shared" ca="1" si="73"/>
        <v>6</v>
      </c>
      <c r="AM125" s="1">
        <f t="shared" ca="1" si="73"/>
        <v>-2</v>
      </c>
      <c r="AN125" s="1">
        <f t="shared" ca="1" si="73"/>
        <v>-9</v>
      </c>
      <c r="AO125" s="11"/>
      <c r="AP125" s="12">
        <f t="shared" ca="1" si="72"/>
        <v>138</v>
      </c>
    </row>
    <row r="126" spans="1:42" x14ac:dyDescent="0.55000000000000004">
      <c r="A126" s="1" t="s">
        <v>0</v>
      </c>
      <c r="B126" s="1" t="s">
        <v>289</v>
      </c>
      <c r="C126" s="78" t="s">
        <v>229</v>
      </c>
      <c r="D126" s="43" t="str">
        <f t="shared" ca="1" si="63"/>
        <v>(+5)×(+3)+(－15)×(+12)</v>
      </c>
      <c r="E126" s="4" t="s">
        <v>13</v>
      </c>
      <c r="F126" t="s">
        <v>230</v>
      </c>
      <c r="G126" s="78" t="s">
        <v>229</v>
      </c>
      <c r="H126" s="11">
        <f t="shared" ca="1" si="64"/>
        <v>-165</v>
      </c>
      <c r="I126" t="s">
        <v>230</v>
      </c>
      <c r="J126" s="51" t="s">
        <v>60</v>
      </c>
      <c r="K126" s="50" t="s">
        <v>290</v>
      </c>
      <c r="L126" s="50" t="str">
        <f t="shared" ca="1" si="65"/>
        <v>\\(\\quad (+5)×(+3)+(－15)×(+12)= \\)</v>
      </c>
      <c r="M126" s="50" t="str">
        <f t="shared" ca="1" si="66"/>
        <v>\\(\\quad -165 \\)</v>
      </c>
      <c r="N126" s="50" t="s">
        <v>62</v>
      </c>
      <c r="O126" s="89" t="str">
        <f t="shared" ca="1" si="67"/>
        <v>INSERT INTO math(tangen,question,answer,editor,date,count) VALUES('m5400','\\(\\quad (+5)×(+3)+(－15)×(+12)= \\)','\\(\\quad -165 \\)','harazono',NOW(),0);</v>
      </c>
      <c r="P126" s="45"/>
      <c r="R126" s="10" t="s">
        <v>15</v>
      </c>
      <c r="S126" t="str">
        <f t="shared" ca="1" si="57"/>
        <v>+</v>
      </c>
      <c r="T126">
        <f t="shared" ca="1" si="68"/>
        <v>5</v>
      </c>
      <c r="U126" t="s">
        <v>14</v>
      </c>
      <c r="V126" s="5" t="s">
        <v>22</v>
      </c>
      <c r="W126" t="s">
        <v>15</v>
      </c>
      <c r="X126" t="str">
        <f t="shared" ca="1" si="59"/>
        <v>+</v>
      </c>
      <c r="Y126">
        <f t="shared" ca="1" si="69"/>
        <v>3</v>
      </c>
      <c r="Z126" t="s">
        <v>14</v>
      </c>
      <c r="AA126" t="s">
        <v>287</v>
      </c>
      <c r="AB126" s="10" t="s">
        <v>15</v>
      </c>
      <c r="AC126" t="str">
        <f t="shared" ca="1" si="61"/>
        <v>－</v>
      </c>
      <c r="AD126">
        <f t="shared" ca="1" si="70"/>
        <v>15</v>
      </c>
      <c r="AE126" t="s">
        <v>14</v>
      </c>
      <c r="AF126" s="5" t="s">
        <v>22</v>
      </c>
      <c r="AG126" t="s">
        <v>15</v>
      </c>
      <c r="AH126" t="str">
        <f t="shared" ca="1" si="62"/>
        <v>+</v>
      </c>
      <c r="AI126">
        <f t="shared" ca="1" si="71"/>
        <v>12</v>
      </c>
      <c r="AJ126" t="s">
        <v>14</v>
      </c>
      <c r="AK126" s="1">
        <f t="shared" ca="1" si="73"/>
        <v>5</v>
      </c>
      <c r="AL126" s="1">
        <f t="shared" ca="1" si="73"/>
        <v>3</v>
      </c>
      <c r="AM126" s="1">
        <f t="shared" ca="1" si="73"/>
        <v>-15</v>
      </c>
      <c r="AN126" s="1">
        <f t="shared" ca="1" si="73"/>
        <v>12</v>
      </c>
      <c r="AO126" s="11"/>
      <c r="AP126" s="12">
        <f t="shared" ca="1" si="72"/>
        <v>-165</v>
      </c>
    </row>
    <row r="127" spans="1:42" x14ac:dyDescent="0.55000000000000004">
      <c r="A127" s="1" t="s">
        <v>0</v>
      </c>
      <c r="B127" s="1" t="s">
        <v>289</v>
      </c>
      <c r="C127" s="78" t="s">
        <v>229</v>
      </c>
      <c r="D127" s="43" t="str">
        <f t="shared" ca="1" si="63"/>
        <v>(－4)×(－6)+(－5)×(－10)</v>
      </c>
      <c r="E127" s="4" t="s">
        <v>13</v>
      </c>
      <c r="F127" t="s">
        <v>230</v>
      </c>
      <c r="G127" s="78" t="s">
        <v>229</v>
      </c>
      <c r="H127" s="11">
        <f t="shared" ca="1" si="64"/>
        <v>74</v>
      </c>
      <c r="I127" t="s">
        <v>230</v>
      </c>
      <c r="J127" s="51" t="s">
        <v>60</v>
      </c>
      <c r="K127" s="50" t="s">
        <v>290</v>
      </c>
      <c r="L127" s="50" t="str">
        <f t="shared" ca="1" si="65"/>
        <v>\\(\\quad (－4)×(－6)+(－5)×(－10)= \\)</v>
      </c>
      <c r="M127" s="50" t="str">
        <f t="shared" ca="1" si="66"/>
        <v>\\(\\quad 74 \\)</v>
      </c>
      <c r="N127" s="50" t="s">
        <v>62</v>
      </c>
      <c r="O127" s="89" t="str">
        <f t="shared" ca="1" si="67"/>
        <v>INSERT INTO math(tangen,question,answer,editor,date,count) VALUES('m5400','\\(\\quad (－4)×(－6)+(－5)×(－10)= \\)','\\(\\quad 74 \\)','harazono',NOW(),0);</v>
      </c>
      <c r="P127" s="45"/>
      <c r="R127" s="10" t="s">
        <v>15</v>
      </c>
      <c r="S127" t="str">
        <f t="shared" ca="1" si="57"/>
        <v>－</v>
      </c>
      <c r="T127">
        <f t="shared" ca="1" si="68"/>
        <v>4</v>
      </c>
      <c r="U127" t="s">
        <v>14</v>
      </c>
      <c r="V127" s="5" t="s">
        <v>22</v>
      </c>
      <c r="W127" t="s">
        <v>15</v>
      </c>
      <c r="X127" t="str">
        <f t="shared" ca="1" si="59"/>
        <v>－</v>
      </c>
      <c r="Y127">
        <f t="shared" ca="1" si="69"/>
        <v>6</v>
      </c>
      <c r="Z127" t="s">
        <v>14</v>
      </c>
      <c r="AA127" t="s">
        <v>287</v>
      </c>
      <c r="AB127" s="10" t="s">
        <v>15</v>
      </c>
      <c r="AC127" t="str">
        <f t="shared" ca="1" si="61"/>
        <v>－</v>
      </c>
      <c r="AD127">
        <f t="shared" ca="1" si="70"/>
        <v>5</v>
      </c>
      <c r="AE127" t="s">
        <v>14</v>
      </c>
      <c r="AF127" s="5" t="s">
        <v>22</v>
      </c>
      <c r="AG127" t="s">
        <v>15</v>
      </c>
      <c r="AH127" t="str">
        <f t="shared" ca="1" si="62"/>
        <v>－</v>
      </c>
      <c r="AI127">
        <f t="shared" ca="1" si="71"/>
        <v>10</v>
      </c>
      <c r="AJ127" t="s">
        <v>14</v>
      </c>
      <c r="AK127" s="1">
        <f t="shared" ca="1" si="73"/>
        <v>-4</v>
      </c>
      <c r="AL127" s="1">
        <f t="shared" ca="1" si="73"/>
        <v>-6</v>
      </c>
      <c r="AM127" s="1">
        <f t="shared" ca="1" si="73"/>
        <v>-5</v>
      </c>
      <c r="AN127" s="1">
        <f t="shared" ca="1" si="73"/>
        <v>-10</v>
      </c>
      <c r="AO127" s="11"/>
      <c r="AP127" s="12">
        <f t="shared" ca="1" si="72"/>
        <v>74</v>
      </c>
    </row>
    <row r="128" spans="1:42" x14ac:dyDescent="0.55000000000000004">
      <c r="A128" s="1" t="s">
        <v>0</v>
      </c>
      <c r="B128" s="1" t="s">
        <v>289</v>
      </c>
      <c r="C128" s="78" t="s">
        <v>229</v>
      </c>
      <c r="D128" s="43" t="str">
        <f t="shared" ca="1" si="63"/>
        <v>(+14)×(+13)+(+3)×(－14)</v>
      </c>
      <c r="E128" s="4" t="s">
        <v>13</v>
      </c>
      <c r="F128" t="s">
        <v>230</v>
      </c>
      <c r="G128" s="78" t="s">
        <v>229</v>
      </c>
      <c r="H128" s="11">
        <f t="shared" ca="1" si="64"/>
        <v>140</v>
      </c>
      <c r="I128" t="s">
        <v>230</v>
      </c>
      <c r="J128" s="51" t="s">
        <v>60</v>
      </c>
      <c r="K128" s="50" t="s">
        <v>290</v>
      </c>
      <c r="L128" s="50" t="str">
        <f t="shared" ca="1" si="65"/>
        <v>\\(\\quad (+14)×(+13)+(+3)×(－14)= \\)</v>
      </c>
      <c r="M128" s="50" t="str">
        <f t="shared" ca="1" si="66"/>
        <v>\\(\\quad 140 \\)</v>
      </c>
      <c r="N128" s="50" t="s">
        <v>62</v>
      </c>
      <c r="O128" s="89" t="str">
        <f t="shared" ca="1" si="67"/>
        <v>INSERT INTO math(tangen,question,answer,editor,date,count) VALUES('m5400','\\(\\quad (+14)×(+13)+(+3)×(－14)= \\)','\\(\\quad 140 \\)','harazono',NOW(),0);</v>
      </c>
      <c r="P128" s="45"/>
      <c r="R128" s="10" t="s">
        <v>15</v>
      </c>
      <c r="S128" t="str">
        <f t="shared" ca="1" si="57"/>
        <v>+</v>
      </c>
      <c r="T128">
        <f t="shared" ca="1" si="68"/>
        <v>14</v>
      </c>
      <c r="U128" t="s">
        <v>14</v>
      </c>
      <c r="V128" s="5" t="s">
        <v>22</v>
      </c>
      <c r="W128" t="s">
        <v>15</v>
      </c>
      <c r="X128" t="str">
        <f t="shared" ca="1" si="59"/>
        <v>+</v>
      </c>
      <c r="Y128">
        <f t="shared" ca="1" si="69"/>
        <v>13</v>
      </c>
      <c r="Z128" t="s">
        <v>14</v>
      </c>
      <c r="AA128" t="s">
        <v>287</v>
      </c>
      <c r="AB128" s="10" t="s">
        <v>15</v>
      </c>
      <c r="AC128" t="str">
        <f t="shared" ca="1" si="61"/>
        <v>+</v>
      </c>
      <c r="AD128">
        <f t="shared" ca="1" si="70"/>
        <v>3</v>
      </c>
      <c r="AE128" t="s">
        <v>14</v>
      </c>
      <c r="AF128" s="5" t="s">
        <v>22</v>
      </c>
      <c r="AG128" t="s">
        <v>15</v>
      </c>
      <c r="AH128" t="str">
        <f t="shared" ca="1" si="62"/>
        <v>－</v>
      </c>
      <c r="AI128">
        <f t="shared" ca="1" si="71"/>
        <v>14</v>
      </c>
      <c r="AJ128" t="s">
        <v>14</v>
      </c>
      <c r="AK128" s="1">
        <f t="shared" ca="1" si="73"/>
        <v>14</v>
      </c>
      <c r="AL128" s="1">
        <f t="shared" ca="1" si="73"/>
        <v>13</v>
      </c>
      <c r="AM128" s="1">
        <f t="shared" ca="1" si="73"/>
        <v>3</v>
      </c>
      <c r="AN128" s="1">
        <f t="shared" ca="1" si="73"/>
        <v>-14</v>
      </c>
      <c r="AO128" s="11"/>
      <c r="AP128" s="12">
        <f t="shared" ca="1" si="72"/>
        <v>140</v>
      </c>
    </row>
    <row r="129" spans="1:42" x14ac:dyDescent="0.55000000000000004">
      <c r="A129" s="1" t="s">
        <v>0</v>
      </c>
      <c r="B129" s="1" t="s">
        <v>289</v>
      </c>
      <c r="C129" s="78" t="s">
        <v>229</v>
      </c>
      <c r="D129" s="43" t="str">
        <f t="shared" ca="1" si="63"/>
        <v>(+4)×(－11)+(+3)×(+5)</v>
      </c>
      <c r="E129" s="4" t="s">
        <v>13</v>
      </c>
      <c r="F129" t="s">
        <v>230</v>
      </c>
      <c r="G129" s="78" t="s">
        <v>229</v>
      </c>
      <c r="H129" s="11">
        <f t="shared" ca="1" si="64"/>
        <v>-29</v>
      </c>
      <c r="I129" t="s">
        <v>230</v>
      </c>
      <c r="J129" s="51" t="s">
        <v>60</v>
      </c>
      <c r="K129" s="50" t="s">
        <v>290</v>
      </c>
      <c r="L129" s="50" t="str">
        <f t="shared" ca="1" si="65"/>
        <v>\\(\\quad (+4)×(－11)+(+3)×(+5)= \\)</v>
      </c>
      <c r="M129" s="50" t="str">
        <f t="shared" ca="1" si="66"/>
        <v>\\(\\quad -29 \\)</v>
      </c>
      <c r="N129" s="50" t="s">
        <v>62</v>
      </c>
      <c r="O129" s="89" t="str">
        <f t="shared" ca="1" si="67"/>
        <v>INSERT INTO math(tangen,question,answer,editor,date,count) VALUES('m5400','\\(\\quad (+4)×(－11)+(+3)×(+5)= \\)','\\(\\quad -29 \\)','harazono',NOW(),0);</v>
      </c>
      <c r="P129" s="45"/>
      <c r="R129" s="10" t="s">
        <v>15</v>
      </c>
      <c r="S129" t="str">
        <f t="shared" ca="1" si="57"/>
        <v>+</v>
      </c>
      <c r="T129">
        <f t="shared" ca="1" si="68"/>
        <v>4</v>
      </c>
      <c r="U129" t="s">
        <v>14</v>
      </c>
      <c r="V129" s="5" t="s">
        <v>22</v>
      </c>
      <c r="W129" t="s">
        <v>15</v>
      </c>
      <c r="X129" t="str">
        <f t="shared" ca="1" si="59"/>
        <v>－</v>
      </c>
      <c r="Y129">
        <f t="shared" ca="1" si="69"/>
        <v>11</v>
      </c>
      <c r="Z129" t="s">
        <v>14</v>
      </c>
      <c r="AA129" t="s">
        <v>287</v>
      </c>
      <c r="AB129" s="10" t="s">
        <v>15</v>
      </c>
      <c r="AC129" t="str">
        <f t="shared" ca="1" si="61"/>
        <v>+</v>
      </c>
      <c r="AD129">
        <f t="shared" ca="1" si="70"/>
        <v>3</v>
      </c>
      <c r="AE129" t="s">
        <v>14</v>
      </c>
      <c r="AF129" s="5" t="s">
        <v>22</v>
      </c>
      <c r="AG129" t="s">
        <v>15</v>
      </c>
      <c r="AH129" t="str">
        <f t="shared" ca="1" si="62"/>
        <v>+</v>
      </c>
      <c r="AI129">
        <f t="shared" ca="1" si="71"/>
        <v>5</v>
      </c>
      <c r="AJ129" t="s">
        <v>14</v>
      </c>
      <c r="AK129" s="1">
        <f t="shared" ca="1" si="73"/>
        <v>4</v>
      </c>
      <c r="AL129" s="1">
        <f t="shared" ca="1" si="73"/>
        <v>-11</v>
      </c>
      <c r="AM129" s="1">
        <f t="shared" ca="1" si="73"/>
        <v>3</v>
      </c>
      <c r="AN129" s="1">
        <f t="shared" ca="1" si="73"/>
        <v>5</v>
      </c>
      <c r="AO129" s="11"/>
      <c r="AP129" s="12">
        <f t="shared" ca="1" si="72"/>
        <v>-29</v>
      </c>
    </row>
    <row r="130" spans="1:42" x14ac:dyDescent="0.55000000000000004">
      <c r="A130" s="1" t="s">
        <v>0</v>
      </c>
      <c r="B130" s="1" t="s">
        <v>289</v>
      </c>
      <c r="C130" s="78" t="s">
        <v>229</v>
      </c>
      <c r="D130" s="43" t="str">
        <f t="shared" ca="1" si="63"/>
        <v>(+19)×(+20)+(－6)×(－5)</v>
      </c>
      <c r="E130" s="4" t="s">
        <v>13</v>
      </c>
      <c r="F130" t="s">
        <v>230</v>
      </c>
      <c r="G130" s="78" t="s">
        <v>229</v>
      </c>
      <c r="H130" s="11">
        <f t="shared" ca="1" si="64"/>
        <v>410</v>
      </c>
      <c r="I130" t="s">
        <v>230</v>
      </c>
      <c r="J130" s="51" t="s">
        <v>60</v>
      </c>
      <c r="K130" s="50" t="s">
        <v>290</v>
      </c>
      <c r="L130" s="50" t="str">
        <f t="shared" ca="1" si="65"/>
        <v>\\(\\quad (+19)×(+20)+(－6)×(－5)= \\)</v>
      </c>
      <c r="M130" s="50" t="str">
        <f t="shared" ca="1" si="66"/>
        <v>\\(\\quad 410 \\)</v>
      </c>
      <c r="N130" s="50" t="s">
        <v>62</v>
      </c>
      <c r="O130" s="89" t="str">
        <f t="shared" ca="1" si="67"/>
        <v>INSERT INTO math(tangen,question,answer,editor,date,count) VALUES('m5400','\\(\\quad (+19)×(+20)+(－6)×(－5)= \\)','\\(\\quad 410 \\)','harazono',NOW(),0);</v>
      </c>
      <c r="P130" s="45"/>
      <c r="R130" s="10" t="s">
        <v>15</v>
      </c>
      <c r="S130" t="str">
        <f t="shared" ca="1" si="57"/>
        <v>+</v>
      </c>
      <c r="T130">
        <f t="shared" ca="1" si="68"/>
        <v>19</v>
      </c>
      <c r="U130" t="s">
        <v>14</v>
      </c>
      <c r="V130" s="5" t="s">
        <v>22</v>
      </c>
      <c r="W130" t="s">
        <v>15</v>
      </c>
      <c r="X130" t="str">
        <f t="shared" ca="1" si="59"/>
        <v>+</v>
      </c>
      <c r="Y130">
        <f t="shared" ca="1" si="69"/>
        <v>20</v>
      </c>
      <c r="Z130" t="s">
        <v>14</v>
      </c>
      <c r="AA130" t="s">
        <v>287</v>
      </c>
      <c r="AB130" s="10" t="s">
        <v>15</v>
      </c>
      <c r="AC130" t="str">
        <f t="shared" ca="1" si="61"/>
        <v>－</v>
      </c>
      <c r="AD130">
        <f t="shared" ca="1" si="70"/>
        <v>6</v>
      </c>
      <c r="AE130" t="s">
        <v>14</v>
      </c>
      <c r="AF130" s="5" t="s">
        <v>22</v>
      </c>
      <c r="AG130" t="s">
        <v>15</v>
      </c>
      <c r="AH130" t="str">
        <f t="shared" ca="1" si="62"/>
        <v>－</v>
      </c>
      <c r="AI130">
        <f t="shared" ca="1" si="71"/>
        <v>5</v>
      </c>
      <c r="AJ130" t="s">
        <v>14</v>
      </c>
      <c r="AK130" s="1">
        <f t="shared" ca="1" si="73"/>
        <v>19</v>
      </c>
      <c r="AL130" s="1">
        <f t="shared" ca="1" si="73"/>
        <v>20</v>
      </c>
      <c r="AM130" s="1">
        <f t="shared" ca="1" si="73"/>
        <v>-6</v>
      </c>
      <c r="AN130" s="1">
        <f t="shared" ca="1" si="73"/>
        <v>-5</v>
      </c>
      <c r="AO130" s="11"/>
      <c r="AP130" s="12">
        <f t="shared" ca="1" si="72"/>
        <v>410</v>
      </c>
    </row>
    <row r="131" spans="1:42" x14ac:dyDescent="0.55000000000000004">
      <c r="A131" s="1" t="s">
        <v>0</v>
      </c>
      <c r="B131" s="1" t="s">
        <v>289</v>
      </c>
      <c r="C131" s="78" t="s">
        <v>229</v>
      </c>
      <c r="D131" s="43" t="str">
        <f t="shared" ca="1" si="63"/>
        <v>(+9)×(－9)+(－12)×(+7)</v>
      </c>
      <c r="E131" s="4" t="s">
        <v>13</v>
      </c>
      <c r="F131" t="s">
        <v>230</v>
      </c>
      <c r="G131" s="78" t="s">
        <v>229</v>
      </c>
      <c r="H131" s="11">
        <f t="shared" ca="1" si="64"/>
        <v>-165</v>
      </c>
      <c r="I131" t="s">
        <v>230</v>
      </c>
      <c r="J131" s="51" t="s">
        <v>60</v>
      </c>
      <c r="K131" s="50" t="s">
        <v>290</v>
      </c>
      <c r="L131" s="50" t="str">
        <f t="shared" ca="1" si="65"/>
        <v>\\(\\quad (+9)×(－9)+(－12)×(+7)= \\)</v>
      </c>
      <c r="M131" s="50" t="str">
        <f t="shared" ca="1" si="66"/>
        <v>\\(\\quad -165 \\)</v>
      </c>
      <c r="N131" s="50" t="s">
        <v>62</v>
      </c>
      <c r="O131" s="89" t="str">
        <f t="shared" ca="1" si="67"/>
        <v>INSERT INTO math(tangen,question,answer,editor,date,count) VALUES('m5400','\\(\\quad (+9)×(－9)+(－12)×(+7)= \\)','\\(\\quad -165 \\)','harazono',NOW(),0);</v>
      </c>
      <c r="P131" s="45"/>
      <c r="R131" s="10" t="s">
        <v>15</v>
      </c>
      <c r="S131" t="str">
        <f t="shared" ca="1" si="57"/>
        <v>+</v>
      </c>
      <c r="T131">
        <f t="shared" ca="1" si="68"/>
        <v>9</v>
      </c>
      <c r="U131" t="s">
        <v>14</v>
      </c>
      <c r="V131" s="5" t="s">
        <v>22</v>
      </c>
      <c r="W131" t="s">
        <v>15</v>
      </c>
      <c r="X131" t="str">
        <f t="shared" ca="1" si="59"/>
        <v>－</v>
      </c>
      <c r="Y131">
        <f t="shared" ca="1" si="69"/>
        <v>9</v>
      </c>
      <c r="Z131" t="s">
        <v>14</v>
      </c>
      <c r="AA131" t="s">
        <v>287</v>
      </c>
      <c r="AB131" s="10" t="s">
        <v>15</v>
      </c>
      <c r="AC131" t="str">
        <f t="shared" ca="1" si="61"/>
        <v>－</v>
      </c>
      <c r="AD131">
        <f t="shared" ca="1" si="70"/>
        <v>12</v>
      </c>
      <c r="AE131" t="s">
        <v>14</v>
      </c>
      <c r="AF131" s="5" t="s">
        <v>22</v>
      </c>
      <c r="AG131" t="s">
        <v>15</v>
      </c>
      <c r="AH131" t="str">
        <f t="shared" ca="1" si="62"/>
        <v>+</v>
      </c>
      <c r="AI131">
        <f t="shared" ca="1" si="71"/>
        <v>7</v>
      </c>
      <c r="AJ131" t="s">
        <v>14</v>
      </c>
      <c r="AK131" s="1">
        <f t="shared" ca="1" si="73"/>
        <v>9</v>
      </c>
      <c r="AL131" s="1">
        <f t="shared" ca="1" si="73"/>
        <v>-9</v>
      </c>
      <c r="AM131" s="1">
        <f t="shared" ca="1" si="73"/>
        <v>-12</v>
      </c>
      <c r="AN131" s="1">
        <f t="shared" ca="1" si="73"/>
        <v>7</v>
      </c>
      <c r="AO131" s="11"/>
      <c r="AP131" s="12">
        <f t="shared" ca="1" si="72"/>
        <v>-165</v>
      </c>
    </row>
    <row r="132" spans="1:42" x14ac:dyDescent="0.55000000000000004">
      <c r="A132" s="1" t="s">
        <v>0</v>
      </c>
      <c r="B132" s="1" t="s">
        <v>289</v>
      </c>
      <c r="C132" s="78" t="s">
        <v>229</v>
      </c>
      <c r="D132" s="43" t="str">
        <f t="shared" ca="1" si="63"/>
        <v>(+4)×(+8)+(+12)×(－5)</v>
      </c>
      <c r="E132" s="4" t="s">
        <v>13</v>
      </c>
      <c r="F132" t="s">
        <v>230</v>
      </c>
      <c r="G132" s="78" t="s">
        <v>229</v>
      </c>
      <c r="H132" s="11">
        <f t="shared" ca="1" si="64"/>
        <v>-28</v>
      </c>
      <c r="I132" t="s">
        <v>230</v>
      </c>
      <c r="J132" s="51" t="s">
        <v>60</v>
      </c>
      <c r="K132" s="50" t="s">
        <v>290</v>
      </c>
      <c r="L132" s="50" t="str">
        <f t="shared" ca="1" si="65"/>
        <v>\\(\\quad (+4)×(+8)+(+12)×(－5)= \\)</v>
      </c>
      <c r="M132" s="50" t="str">
        <f t="shared" ca="1" si="66"/>
        <v>\\(\\quad -28 \\)</v>
      </c>
      <c r="N132" s="50" t="s">
        <v>62</v>
      </c>
      <c r="O132" s="89" t="str">
        <f t="shared" ca="1" si="67"/>
        <v>INSERT INTO math(tangen,question,answer,editor,date,count) VALUES('m5400','\\(\\quad (+4)×(+8)+(+12)×(－5)= \\)','\\(\\quad -28 \\)','harazono',NOW(),0);</v>
      </c>
      <c r="P132" s="45"/>
      <c r="R132" s="10" t="s">
        <v>15</v>
      </c>
      <c r="S132" t="str">
        <f t="shared" ca="1" si="57"/>
        <v>+</v>
      </c>
      <c r="T132">
        <f t="shared" ca="1" si="68"/>
        <v>4</v>
      </c>
      <c r="U132" t="s">
        <v>14</v>
      </c>
      <c r="V132" s="5" t="s">
        <v>22</v>
      </c>
      <c r="W132" t="s">
        <v>15</v>
      </c>
      <c r="X132" t="str">
        <f t="shared" ca="1" si="59"/>
        <v>+</v>
      </c>
      <c r="Y132">
        <f t="shared" ca="1" si="69"/>
        <v>8</v>
      </c>
      <c r="Z132" t="s">
        <v>14</v>
      </c>
      <c r="AA132" t="s">
        <v>287</v>
      </c>
      <c r="AB132" s="10" t="s">
        <v>15</v>
      </c>
      <c r="AC132" t="str">
        <f t="shared" ca="1" si="61"/>
        <v>+</v>
      </c>
      <c r="AD132">
        <f t="shared" ca="1" si="70"/>
        <v>12</v>
      </c>
      <c r="AE132" t="s">
        <v>14</v>
      </c>
      <c r="AF132" s="5" t="s">
        <v>22</v>
      </c>
      <c r="AG132" t="s">
        <v>15</v>
      </c>
      <c r="AH132" t="str">
        <f t="shared" ca="1" si="62"/>
        <v>－</v>
      </c>
      <c r="AI132">
        <f t="shared" ca="1" si="71"/>
        <v>5</v>
      </c>
      <c r="AJ132" t="s">
        <v>14</v>
      </c>
      <c r="AK132" s="1">
        <f t="shared" ca="1" si="73"/>
        <v>4</v>
      </c>
      <c r="AL132" s="1">
        <f t="shared" ca="1" si="73"/>
        <v>8</v>
      </c>
      <c r="AM132" s="1">
        <f t="shared" ca="1" si="73"/>
        <v>12</v>
      </c>
      <c r="AN132" s="1">
        <f t="shared" ca="1" si="73"/>
        <v>-5</v>
      </c>
      <c r="AO132" s="11"/>
      <c r="AP132" s="12">
        <f t="shared" ca="1" si="72"/>
        <v>-28</v>
      </c>
    </row>
    <row r="133" spans="1:42" x14ac:dyDescent="0.55000000000000004">
      <c r="A133" s="1" t="s">
        <v>0</v>
      </c>
      <c r="B133" s="1" t="s">
        <v>289</v>
      </c>
      <c r="C133" s="78" t="s">
        <v>229</v>
      </c>
      <c r="D133" s="43" t="str">
        <f t="shared" ca="1" si="63"/>
        <v>(－13)×(+6)+(+17)×(－19)</v>
      </c>
      <c r="E133" s="4" t="s">
        <v>13</v>
      </c>
      <c r="F133" t="s">
        <v>230</v>
      </c>
      <c r="G133" s="78" t="s">
        <v>229</v>
      </c>
      <c r="H133" s="11">
        <f t="shared" ca="1" si="64"/>
        <v>-401</v>
      </c>
      <c r="I133" t="s">
        <v>230</v>
      </c>
      <c r="J133" s="51" t="s">
        <v>60</v>
      </c>
      <c r="K133" s="50" t="s">
        <v>290</v>
      </c>
      <c r="L133" s="50" t="str">
        <f t="shared" ca="1" si="65"/>
        <v>\\(\\quad (－13)×(+6)+(+17)×(－19)= \\)</v>
      </c>
      <c r="M133" s="50" t="str">
        <f t="shared" ca="1" si="66"/>
        <v>\\(\\quad -401 \\)</v>
      </c>
      <c r="N133" s="50" t="s">
        <v>62</v>
      </c>
      <c r="O133" s="89" t="str">
        <f t="shared" ca="1" si="67"/>
        <v>INSERT INTO math(tangen,question,answer,editor,date,count) VALUES('m5400','\\(\\quad (－13)×(+6)+(+17)×(－19)= \\)','\\(\\quad -401 \\)','harazono',NOW(),0);</v>
      </c>
      <c r="P133" s="45"/>
      <c r="R133" s="10" t="s">
        <v>15</v>
      </c>
      <c r="S133" t="str">
        <f t="shared" ca="1" si="57"/>
        <v>－</v>
      </c>
      <c r="T133">
        <f t="shared" ca="1" si="68"/>
        <v>13</v>
      </c>
      <c r="U133" t="s">
        <v>14</v>
      </c>
      <c r="V133" s="5" t="s">
        <v>22</v>
      </c>
      <c r="W133" t="s">
        <v>15</v>
      </c>
      <c r="X133" t="str">
        <f t="shared" ca="1" si="59"/>
        <v>+</v>
      </c>
      <c r="Y133">
        <f t="shared" ca="1" si="69"/>
        <v>6</v>
      </c>
      <c r="Z133" t="s">
        <v>14</v>
      </c>
      <c r="AA133" t="s">
        <v>287</v>
      </c>
      <c r="AB133" s="10" t="s">
        <v>15</v>
      </c>
      <c r="AC133" t="str">
        <f t="shared" ca="1" si="61"/>
        <v>+</v>
      </c>
      <c r="AD133">
        <f t="shared" ca="1" si="70"/>
        <v>17</v>
      </c>
      <c r="AE133" t="s">
        <v>14</v>
      </c>
      <c r="AF133" s="5" t="s">
        <v>22</v>
      </c>
      <c r="AG133" t="s">
        <v>15</v>
      </c>
      <c r="AH133" t="str">
        <f t="shared" ca="1" si="62"/>
        <v>－</v>
      </c>
      <c r="AI133">
        <f t="shared" ca="1" si="71"/>
        <v>19</v>
      </c>
      <c r="AJ133" t="s">
        <v>14</v>
      </c>
      <c r="AK133" s="1">
        <f t="shared" ca="1" si="73"/>
        <v>-13</v>
      </c>
      <c r="AL133" s="1">
        <f t="shared" ca="1" si="73"/>
        <v>6</v>
      </c>
      <c r="AM133" s="1">
        <f t="shared" ca="1" si="73"/>
        <v>17</v>
      </c>
      <c r="AN133" s="1">
        <f t="shared" ca="1" si="73"/>
        <v>-19</v>
      </c>
      <c r="AO133" s="11"/>
      <c r="AP133" s="12">
        <f t="shared" ca="1" si="72"/>
        <v>-401</v>
      </c>
    </row>
    <row r="134" spans="1:42" x14ac:dyDescent="0.55000000000000004">
      <c r="A134" s="1" t="s">
        <v>0</v>
      </c>
      <c r="B134" s="1" t="s">
        <v>289</v>
      </c>
      <c r="C134" s="78" t="s">
        <v>229</v>
      </c>
      <c r="D134" s="43" t="str">
        <f t="shared" ca="1" si="63"/>
        <v>(+3)×(+16)+(－1)×(－14)</v>
      </c>
      <c r="E134" s="4" t="s">
        <v>13</v>
      </c>
      <c r="F134" t="s">
        <v>230</v>
      </c>
      <c r="G134" s="78" t="s">
        <v>229</v>
      </c>
      <c r="H134" s="11">
        <f t="shared" ca="1" si="64"/>
        <v>62</v>
      </c>
      <c r="I134" t="s">
        <v>230</v>
      </c>
      <c r="J134" s="51" t="s">
        <v>60</v>
      </c>
      <c r="K134" s="50" t="s">
        <v>290</v>
      </c>
      <c r="L134" s="50" t="str">
        <f t="shared" ca="1" si="65"/>
        <v>\\(\\quad (+3)×(+16)+(－1)×(－14)= \\)</v>
      </c>
      <c r="M134" s="50" t="str">
        <f t="shared" ca="1" si="66"/>
        <v>\\(\\quad 62 \\)</v>
      </c>
      <c r="N134" s="50" t="s">
        <v>62</v>
      </c>
      <c r="O134" s="89" t="str">
        <f t="shared" ca="1" si="67"/>
        <v>INSERT INTO math(tangen,question,answer,editor,date,count) VALUES('m5400','\\(\\quad (+3)×(+16)+(－1)×(－14)= \\)','\\(\\quad 62 \\)','harazono',NOW(),0);</v>
      </c>
      <c r="P134" s="45"/>
      <c r="R134" s="10" t="s">
        <v>15</v>
      </c>
      <c r="S134" t="str">
        <f t="shared" ca="1" si="57"/>
        <v>+</v>
      </c>
      <c r="T134">
        <f t="shared" ca="1" si="68"/>
        <v>3</v>
      </c>
      <c r="U134" t="s">
        <v>14</v>
      </c>
      <c r="V134" s="5" t="s">
        <v>22</v>
      </c>
      <c r="W134" t="s">
        <v>15</v>
      </c>
      <c r="X134" t="str">
        <f t="shared" ca="1" si="59"/>
        <v>+</v>
      </c>
      <c r="Y134">
        <f t="shared" ca="1" si="69"/>
        <v>16</v>
      </c>
      <c r="Z134" t="s">
        <v>14</v>
      </c>
      <c r="AA134" t="s">
        <v>287</v>
      </c>
      <c r="AB134" s="10" t="s">
        <v>15</v>
      </c>
      <c r="AC134" t="str">
        <f t="shared" ca="1" si="61"/>
        <v>－</v>
      </c>
      <c r="AD134">
        <f t="shared" ca="1" si="70"/>
        <v>1</v>
      </c>
      <c r="AE134" t="s">
        <v>14</v>
      </c>
      <c r="AF134" s="5" t="s">
        <v>22</v>
      </c>
      <c r="AG134" t="s">
        <v>15</v>
      </c>
      <c r="AH134" t="str">
        <f t="shared" ca="1" si="62"/>
        <v>－</v>
      </c>
      <c r="AI134">
        <f t="shared" ca="1" si="71"/>
        <v>14</v>
      </c>
      <c r="AJ134" t="s">
        <v>14</v>
      </c>
      <c r="AK134" s="1">
        <f t="shared" ca="1" si="73"/>
        <v>3</v>
      </c>
      <c r="AL134" s="1">
        <f t="shared" ca="1" si="73"/>
        <v>16</v>
      </c>
      <c r="AM134" s="1">
        <f t="shared" ca="1" si="73"/>
        <v>-1</v>
      </c>
      <c r="AN134" s="1">
        <f t="shared" ca="1" si="73"/>
        <v>-14</v>
      </c>
      <c r="AO134" s="11"/>
      <c r="AP134" s="12">
        <f t="shared" ca="1" si="72"/>
        <v>62</v>
      </c>
    </row>
    <row r="135" spans="1:42" x14ac:dyDescent="0.55000000000000004">
      <c r="A135" s="1" t="s">
        <v>0</v>
      </c>
      <c r="B135" s="1" t="s">
        <v>289</v>
      </c>
      <c r="C135" s="78" t="s">
        <v>229</v>
      </c>
      <c r="D135" s="43" t="str">
        <f t="shared" ca="1" si="63"/>
        <v>(+19)×(－17)－(+9)×(－18)</v>
      </c>
      <c r="E135" s="4" t="s">
        <v>13</v>
      </c>
      <c r="F135" t="s">
        <v>230</v>
      </c>
      <c r="G135" s="78" t="s">
        <v>229</v>
      </c>
      <c r="H135" s="11">
        <f t="shared" ca="1" si="64"/>
        <v>-161</v>
      </c>
      <c r="I135" t="s">
        <v>230</v>
      </c>
      <c r="J135" s="51" t="s">
        <v>60</v>
      </c>
      <c r="K135" s="50" t="s">
        <v>290</v>
      </c>
      <c r="L135" s="50" t="str">
        <f t="shared" ca="1" si="65"/>
        <v>\\(\\quad (+19)×(－17)－(+9)×(－18)= \\)</v>
      </c>
      <c r="M135" s="50" t="str">
        <f t="shared" ca="1" si="66"/>
        <v>\\(\\quad -161 \\)</v>
      </c>
      <c r="N135" s="50" t="s">
        <v>62</v>
      </c>
      <c r="O135" s="89" t="str">
        <f t="shared" ca="1" si="67"/>
        <v>INSERT INTO math(tangen,question,answer,editor,date,count) VALUES('m5400','\\(\\quad (+19)×(－17)－(+9)×(－18)= \\)','\\(\\quad -161 \\)','harazono',NOW(),0);</v>
      </c>
      <c r="P135" s="45"/>
      <c r="R135" s="10" t="s">
        <v>15</v>
      </c>
      <c r="S135" t="str">
        <f t="shared" ca="1" si="57"/>
        <v>+</v>
      </c>
      <c r="T135">
        <f t="shared" ca="1" si="68"/>
        <v>19</v>
      </c>
      <c r="U135" t="s">
        <v>14</v>
      </c>
      <c r="V135" s="5" t="s">
        <v>22</v>
      </c>
      <c r="W135" t="s">
        <v>15</v>
      </c>
      <c r="X135" t="str">
        <f t="shared" ca="1" si="59"/>
        <v>－</v>
      </c>
      <c r="Y135">
        <f t="shared" ca="1" si="69"/>
        <v>17</v>
      </c>
      <c r="Z135" t="s">
        <v>14</v>
      </c>
      <c r="AA135" t="s">
        <v>288</v>
      </c>
      <c r="AB135" s="10" t="s">
        <v>15</v>
      </c>
      <c r="AC135" t="str">
        <f t="shared" ca="1" si="61"/>
        <v>+</v>
      </c>
      <c r="AD135">
        <f t="shared" ca="1" si="70"/>
        <v>9</v>
      </c>
      <c r="AE135" t="s">
        <v>14</v>
      </c>
      <c r="AF135" s="5" t="s">
        <v>22</v>
      </c>
      <c r="AG135" t="s">
        <v>15</v>
      </c>
      <c r="AH135" t="str">
        <f t="shared" ca="1" si="62"/>
        <v>－</v>
      </c>
      <c r="AI135">
        <f t="shared" ca="1" si="71"/>
        <v>18</v>
      </c>
      <c r="AJ135" t="s">
        <v>14</v>
      </c>
      <c r="AK135" s="1">
        <f t="shared" ca="1" si="73"/>
        <v>19</v>
      </c>
      <c r="AL135" s="1">
        <f t="shared" ca="1" si="73"/>
        <v>-17</v>
      </c>
      <c r="AM135" s="1">
        <f t="shared" ca="1" si="73"/>
        <v>9</v>
      </c>
      <c r="AN135" s="1">
        <f t="shared" ca="1" si="73"/>
        <v>-18</v>
      </c>
      <c r="AO135" s="11"/>
      <c r="AP135" s="12">
        <f ca="1">AK135*AL135-(AM135*AN135)</f>
        <v>-161</v>
      </c>
    </row>
    <row r="136" spans="1:42" x14ac:dyDescent="0.55000000000000004">
      <c r="A136" s="1" t="s">
        <v>0</v>
      </c>
      <c r="B136" s="1" t="s">
        <v>289</v>
      </c>
      <c r="C136" s="78" t="s">
        <v>229</v>
      </c>
      <c r="D136" s="43" t="str">
        <f t="shared" ref="D136:D165" ca="1" si="74">R136&amp;S136&amp;T136&amp;U136&amp;V136&amp;W136&amp;X136&amp;Y136&amp;Z136&amp;AA136&amp;AB136&amp;AC136&amp;AD136&amp;AE136&amp;AF136&amp;AG136&amp;AH136&amp;AI136&amp;AJ136</f>
        <v>(+14)×(+19)－(+2)×(－13)</v>
      </c>
      <c r="E136" s="4" t="s">
        <v>13</v>
      </c>
      <c r="F136" t="s">
        <v>230</v>
      </c>
      <c r="G136" s="78" t="s">
        <v>229</v>
      </c>
      <c r="H136" s="11">
        <f t="shared" ref="H136:H165" ca="1" si="75">AP136</f>
        <v>292</v>
      </c>
      <c r="I136" t="s">
        <v>230</v>
      </c>
      <c r="J136" s="51" t="s">
        <v>60</v>
      </c>
      <c r="K136" s="50" t="s">
        <v>290</v>
      </c>
      <c r="L136" s="50" t="str">
        <f t="shared" ref="L136:L165" ca="1" si="76">C136&amp;D136&amp;E136&amp;F136</f>
        <v>\\(\\quad (+14)×(+19)－(+2)×(－13)= \\)</v>
      </c>
      <c r="M136" s="50" t="str">
        <f t="shared" ref="M136:M165" ca="1" si="77">G136&amp;H136&amp;I136</f>
        <v>\\(\\quad 292 \\)</v>
      </c>
      <c r="N136" s="50" t="s">
        <v>62</v>
      </c>
      <c r="O136" s="89" t="str">
        <f t="shared" ref="O136:O165" ca="1" si="78">"INSERT INTO "&amp;J136&amp;"(tangen,question,answer,editor,date,count) VALUES('"&amp;K136&amp;"','"&amp;L136&amp;"','"&amp;M136&amp;"','"&amp;N136&amp;"',NOW(),0);"</f>
        <v>INSERT INTO math(tangen,question,answer,editor,date,count) VALUES('m5400','\\(\\quad (+14)×(+19)－(+2)×(－13)= \\)','\\(\\quad 292 \\)','harazono',NOW(),0);</v>
      </c>
      <c r="P136" s="45"/>
      <c r="R136" s="10" t="s">
        <v>15</v>
      </c>
      <c r="S136" t="str">
        <f t="shared" ref="S136:S165" ca="1" si="79">IF(AK136&gt;=0,"+",IF(AK136&lt;=-1,"－",""))</f>
        <v>+</v>
      </c>
      <c r="T136">
        <f t="shared" ref="T136:T165" ca="1" si="80">ABS(AK136)</f>
        <v>14</v>
      </c>
      <c r="U136" t="s">
        <v>14</v>
      </c>
      <c r="V136" s="5" t="s">
        <v>22</v>
      </c>
      <c r="W136" t="s">
        <v>15</v>
      </c>
      <c r="X136" t="str">
        <f t="shared" ref="X136:X165" ca="1" si="81">IF(AL136&gt;=0,"+",IF(AL136&lt;=-1,"－",""))</f>
        <v>+</v>
      </c>
      <c r="Y136">
        <f t="shared" ref="Y136:Y165" ca="1" si="82">ABS(AL136)</f>
        <v>19</v>
      </c>
      <c r="Z136" t="s">
        <v>14</v>
      </c>
      <c r="AA136" t="s">
        <v>288</v>
      </c>
      <c r="AB136" s="10" t="s">
        <v>15</v>
      </c>
      <c r="AC136" t="str">
        <f t="shared" ref="AC136:AC165" ca="1" si="83">IF(AM136&gt;=0,"+",IF(AM136&lt;=-1,"－",""))</f>
        <v>+</v>
      </c>
      <c r="AD136">
        <f t="shared" ref="AD136:AD165" ca="1" si="84">ABS(AM136)</f>
        <v>2</v>
      </c>
      <c r="AE136" t="s">
        <v>14</v>
      </c>
      <c r="AF136" s="5" t="s">
        <v>22</v>
      </c>
      <c r="AG136" t="s">
        <v>15</v>
      </c>
      <c r="AH136" t="str">
        <f t="shared" ref="AH136:AH165" ca="1" si="85">IF(AN136&gt;=0,"+",IF(AN136&lt;=-1,"－",""))</f>
        <v>－</v>
      </c>
      <c r="AI136">
        <f t="shared" ref="AI136:AI165" ca="1" si="86">ABS(AN136)</f>
        <v>13</v>
      </c>
      <c r="AJ136" t="s">
        <v>14</v>
      </c>
      <c r="AK136" s="1">
        <f t="shared" ca="1" si="73"/>
        <v>14</v>
      </c>
      <c r="AL136" s="1">
        <f t="shared" ca="1" si="73"/>
        <v>19</v>
      </c>
      <c r="AM136" s="1">
        <f t="shared" ca="1" si="73"/>
        <v>2</v>
      </c>
      <c r="AN136" s="1">
        <f t="shared" ca="1" si="73"/>
        <v>-13</v>
      </c>
      <c r="AO136" s="11"/>
      <c r="AP136" s="12">
        <f t="shared" ref="AP136:AP165" ca="1" si="87">AK136*AL136-(AM136*AN136)</f>
        <v>292</v>
      </c>
    </row>
    <row r="137" spans="1:42" x14ac:dyDescent="0.55000000000000004">
      <c r="A137" s="1" t="s">
        <v>0</v>
      </c>
      <c r="B137" s="1" t="s">
        <v>289</v>
      </c>
      <c r="C137" s="78" t="s">
        <v>229</v>
      </c>
      <c r="D137" s="43" t="str">
        <f t="shared" ca="1" si="74"/>
        <v>(－6)×(+9)－(+2)×(－17)</v>
      </c>
      <c r="E137" s="4" t="s">
        <v>13</v>
      </c>
      <c r="F137" t="s">
        <v>230</v>
      </c>
      <c r="G137" s="78" t="s">
        <v>229</v>
      </c>
      <c r="H137" s="11">
        <f t="shared" ca="1" si="75"/>
        <v>-20</v>
      </c>
      <c r="I137" t="s">
        <v>230</v>
      </c>
      <c r="J137" s="51" t="s">
        <v>60</v>
      </c>
      <c r="K137" s="50" t="s">
        <v>290</v>
      </c>
      <c r="L137" s="50" t="str">
        <f t="shared" ca="1" si="76"/>
        <v>\\(\\quad (－6)×(+9)－(+2)×(－17)= \\)</v>
      </c>
      <c r="M137" s="50" t="str">
        <f t="shared" ca="1" si="77"/>
        <v>\\(\\quad -20 \\)</v>
      </c>
      <c r="N137" s="50" t="s">
        <v>62</v>
      </c>
      <c r="O137" s="89" t="str">
        <f t="shared" ca="1" si="78"/>
        <v>INSERT INTO math(tangen,question,answer,editor,date,count) VALUES('m5400','\\(\\quad (－6)×(+9)－(+2)×(－17)= \\)','\\(\\quad -20 \\)','harazono',NOW(),0);</v>
      </c>
      <c r="P137" s="45"/>
      <c r="R137" s="10" t="s">
        <v>15</v>
      </c>
      <c r="S137" t="str">
        <f t="shared" ca="1" si="79"/>
        <v>－</v>
      </c>
      <c r="T137">
        <f t="shared" ca="1" si="80"/>
        <v>6</v>
      </c>
      <c r="U137" t="s">
        <v>14</v>
      </c>
      <c r="V137" s="5" t="s">
        <v>22</v>
      </c>
      <c r="W137" t="s">
        <v>15</v>
      </c>
      <c r="X137" t="str">
        <f t="shared" ca="1" si="81"/>
        <v>+</v>
      </c>
      <c r="Y137">
        <f t="shared" ca="1" si="82"/>
        <v>9</v>
      </c>
      <c r="Z137" t="s">
        <v>14</v>
      </c>
      <c r="AA137" t="s">
        <v>288</v>
      </c>
      <c r="AB137" s="10" t="s">
        <v>15</v>
      </c>
      <c r="AC137" t="str">
        <f t="shared" ca="1" si="83"/>
        <v>+</v>
      </c>
      <c r="AD137">
        <f t="shared" ca="1" si="84"/>
        <v>2</v>
      </c>
      <c r="AE137" t="s">
        <v>14</v>
      </c>
      <c r="AF137" s="5" t="s">
        <v>22</v>
      </c>
      <c r="AG137" t="s">
        <v>15</v>
      </c>
      <c r="AH137" t="str">
        <f t="shared" ca="1" si="85"/>
        <v>－</v>
      </c>
      <c r="AI137">
        <f t="shared" ca="1" si="86"/>
        <v>17</v>
      </c>
      <c r="AJ137" t="s">
        <v>14</v>
      </c>
      <c r="AK137" s="1">
        <f t="shared" ref="AK137:AN165" ca="1" si="88">RANDBETWEEN(-20,20)</f>
        <v>-6</v>
      </c>
      <c r="AL137" s="1">
        <f t="shared" ca="1" si="88"/>
        <v>9</v>
      </c>
      <c r="AM137" s="1">
        <f t="shared" ca="1" si="88"/>
        <v>2</v>
      </c>
      <c r="AN137" s="1">
        <f t="shared" ca="1" si="88"/>
        <v>-17</v>
      </c>
      <c r="AO137" s="11"/>
      <c r="AP137" s="12">
        <f t="shared" ca="1" si="87"/>
        <v>-20</v>
      </c>
    </row>
    <row r="138" spans="1:42" x14ac:dyDescent="0.55000000000000004">
      <c r="A138" s="1" t="s">
        <v>0</v>
      </c>
      <c r="B138" s="1" t="s">
        <v>289</v>
      </c>
      <c r="C138" s="78" t="s">
        <v>229</v>
      </c>
      <c r="D138" s="43" t="str">
        <f t="shared" ca="1" si="74"/>
        <v>(+12)×(+12)－(+7)×(+11)</v>
      </c>
      <c r="E138" s="4" t="s">
        <v>13</v>
      </c>
      <c r="F138" t="s">
        <v>230</v>
      </c>
      <c r="G138" s="78" t="s">
        <v>229</v>
      </c>
      <c r="H138" s="11">
        <f t="shared" ca="1" si="75"/>
        <v>67</v>
      </c>
      <c r="I138" t="s">
        <v>230</v>
      </c>
      <c r="J138" s="51" t="s">
        <v>60</v>
      </c>
      <c r="K138" s="50" t="s">
        <v>290</v>
      </c>
      <c r="L138" s="50" t="str">
        <f t="shared" ca="1" si="76"/>
        <v>\\(\\quad (+12)×(+12)－(+7)×(+11)= \\)</v>
      </c>
      <c r="M138" s="50" t="str">
        <f t="shared" ca="1" si="77"/>
        <v>\\(\\quad 67 \\)</v>
      </c>
      <c r="N138" s="50" t="s">
        <v>62</v>
      </c>
      <c r="O138" s="89" t="str">
        <f t="shared" ca="1" si="78"/>
        <v>INSERT INTO math(tangen,question,answer,editor,date,count) VALUES('m5400','\\(\\quad (+12)×(+12)－(+7)×(+11)= \\)','\\(\\quad 67 \\)','harazono',NOW(),0);</v>
      </c>
      <c r="P138" s="45"/>
      <c r="R138" s="10" t="s">
        <v>15</v>
      </c>
      <c r="S138" t="str">
        <f t="shared" ca="1" si="79"/>
        <v>+</v>
      </c>
      <c r="T138">
        <f t="shared" ca="1" si="80"/>
        <v>12</v>
      </c>
      <c r="U138" t="s">
        <v>14</v>
      </c>
      <c r="V138" s="5" t="s">
        <v>22</v>
      </c>
      <c r="W138" t="s">
        <v>15</v>
      </c>
      <c r="X138" t="str">
        <f t="shared" ca="1" si="81"/>
        <v>+</v>
      </c>
      <c r="Y138">
        <f t="shared" ca="1" si="82"/>
        <v>12</v>
      </c>
      <c r="Z138" t="s">
        <v>14</v>
      </c>
      <c r="AA138" t="s">
        <v>288</v>
      </c>
      <c r="AB138" s="10" t="s">
        <v>15</v>
      </c>
      <c r="AC138" t="str">
        <f t="shared" ca="1" si="83"/>
        <v>+</v>
      </c>
      <c r="AD138">
        <f t="shared" ca="1" si="84"/>
        <v>7</v>
      </c>
      <c r="AE138" t="s">
        <v>14</v>
      </c>
      <c r="AF138" s="5" t="s">
        <v>22</v>
      </c>
      <c r="AG138" t="s">
        <v>15</v>
      </c>
      <c r="AH138" t="str">
        <f t="shared" ca="1" si="85"/>
        <v>+</v>
      </c>
      <c r="AI138">
        <f t="shared" ca="1" si="86"/>
        <v>11</v>
      </c>
      <c r="AJ138" t="s">
        <v>14</v>
      </c>
      <c r="AK138" s="1">
        <f t="shared" ca="1" si="88"/>
        <v>12</v>
      </c>
      <c r="AL138" s="1">
        <f t="shared" ca="1" si="88"/>
        <v>12</v>
      </c>
      <c r="AM138" s="1">
        <f t="shared" ca="1" si="88"/>
        <v>7</v>
      </c>
      <c r="AN138" s="1">
        <f t="shared" ca="1" si="88"/>
        <v>11</v>
      </c>
      <c r="AO138" s="11"/>
      <c r="AP138" s="12">
        <f t="shared" ca="1" si="87"/>
        <v>67</v>
      </c>
    </row>
    <row r="139" spans="1:42" x14ac:dyDescent="0.55000000000000004">
      <c r="A139" s="1" t="s">
        <v>0</v>
      </c>
      <c r="B139" s="1" t="s">
        <v>289</v>
      </c>
      <c r="C139" s="78" t="s">
        <v>229</v>
      </c>
      <c r="D139" s="43" t="str">
        <f t="shared" ca="1" si="74"/>
        <v>(－9)×(－11)－(－13)×(－8)</v>
      </c>
      <c r="E139" s="4" t="s">
        <v>13</v>
      </c>
      <c r="F139" t="s">
        <v>230</v>
      </c>
      <c r="G139" s="78" t="s">
        <v>229</v>
      </c>
      <c r="H139" s="11">
        <f t="shared" ca="1" si="75"/>
        <v>-5</v>
      </c>
      <c r="I139" t="s">
        <v>230</v>
      </c>
      <c r="J139" s="51" t="s">
        <v>60</v>
      </c>
      <c r="K139" s="50" t="s">
        <v>290</v>
      </c>
      <c r="L139" s="50" t="str">
        <f t="shared" ca="1" si="76"/>
        <v>\\(\\quad (－9)×(－11)－(－13)×(－8)= \\)</v>
      </c>
      <c r="M139" s="50" t="str">
        <f t="shared" ca="1" si="77"/>
        <v>\\(\\quad -5 \\)</v>
      </c>
      <c r="N139" s="50" t="s">
        <v>62</v>
      </c>
      <c r="O139" s="89" t="str">
        <f t="shared" ca="1" si="78"/>
        <v>INSERT INTO math(tangen,question,answer,editor,date,count) VALUES('m5400','\\(\\quad (－9)×(－11)－(－13)×(－8)= \\)','\\(\\quad -5 \\)','harazono',NOW(),0);</v>
      </c>
      <c r="P139" s="45"/>
      <c r="R139" s="10" t="s">
        <v>15</v>
      </c>
      <c r="S139" t="str">
        <f t="shared" ca="1" si="79"/>
        <v>－</v>
      </c>
      <c r="T139">
        <f t="shared" ca="1" si="80"/>
        <v>9</v>
      </c>
      <c r="U139" t="s">
        <v>14</v>
      </c>
      <c r="V139" s="5" t="s">
        <v>22</v>
      </c>
      <c r="W139" t="s">
        <v>15</v>
      </c>
      <c r="X139" t="str">
        <f t="shared" ca="1" si="81"/>
        <v>－</v>
      </c>
      <c r="Y139">
        <f t="shared" ca="1" si="82"/>
        <v>11</v>
      </c>
      <c r="Z139" t="s">
        <v>14</v>
      </c>
      <c r="AA139" t="s">
        <v>288</v>
      </c>
      <c r="AB139" s="10" t="s">
        <v>15</v>
      </c>
      <c r="AC139" t="str">
        <f t="shared" ca="1" si="83"/>
        <v>－</v>
      </c>
      <c r="AD139">
        <f t="shared" ca="1" si="84"/>
        <v>13</v>
      </c>
      <c r="AE139" t="s">
        <v>14</v>
      </c>
      <c r="AF139" s="5" t="s">
        <v>22</v>
      </c>
      <c r="AG139" t="s">
        <v>15</v>
      </c>
      <c r="AH139" t="str">
        <f t="shared" ca="1" si="85"/>
        <v>－</v>
      </c>
      <c r="AI139">
        <f t="shared" ca="1" si="86"/>
        <v>8</v>
      </c>
      <c r="AJ139" t="s">
        <v>14</v>
      </c>
      <c r="AK139" s="1">
        <f t="shared" ca="1" si="88"/>
        <v>-9</v>
      </c>
      <c r="AL139" s="1">
        <f t="shared" ca="1" si="88"/>
        <v>-11</v>
      </c>
      <c r="AM139" s="1">
        <f t="shared" ca="1" si="88"/>
        <v>-13</v>
      </c>
      <c r="AN139" s="1">
        <f t="shared" ca="1" si="88"/>
        <v>-8</v>
      </c>
      <c r="AO139" s="11"/>
      <c r="AP139" s="12">
        <f t="shared" ca="1" si="87"/>
        <v>-5</v>
      </c>
    </row>
    <row r="140" spans="1:42" x14ac:dyDescent="0.55000000000000004">
      <c r="A140" s="1" t="s">
        <v>0</v>
      </c>
      <c r="B140" s="1" t="s">
        <v>289</v>
      </c>
      <c r="C140" s="78" t="s">
        <v>229</v>
      </c>
      <c r="D140" s="43" t="str">
        <f t="shared" ca="1" si="74"/>
        <v>(－14)×(+18)－(+8)×(+0)</v>
      </c>
      <c r="E140" s="4" t="s">
        <v>13</v>
      </c>
      <c r="F140" t="s">
        <v>230</v>
      </c>
      <c r="G140" s="78" t="s">
        <v>229</v>
      </c>
      <c r="H140" s="11">
        <f t="shared" ca="1" si="75"/>
        <v>-252</v>
      </c>
      <c r="I140" t="s">
        <v>230</v>
      </c>
      <c r="J140" s="51" t="s">
        <v>60</v>
      </c>
      <c r="K140" s="50" t="s">
        <v>290</v>
      </c>
      <c r="L140" s="50" t="str">
        <f t="shared" ca="1" si="76"/>
        <v>\\(\\quad (－14)×(+18)－(+8)×(+0)= \\)</v>
      </c>
      <c r="M140" s="50" t="str">
        <f t="shared" ca="1" si="77"/>
        <v>\\(\\quad -252 \\)</v>
      </c>
      <c r="N140" s="50" t="s">
        <v>62</v>
      </c>
      <c r="O140" s="89" t="str">
        <f t="shared" ca="1" si="78"/>
        <v>INSERT INTO math(tangen,question,answer,editor,date,count) VALUES('m5400','\\(\\quad (－14)×(+18)－(+8)×(+0)= \\)','\\(\\quad -252 \\)','harazono',NOW(),0);</v>
      </c>
      <c r="P140" s="45"/>
      <c r="R140" s="10" t="s">
        <v>15</v>
      </c>
      <c r="S140" t="str">
        <f t="shared" ca="1" si="79"/>
        <v>－</v>
      </c>
      <c r="T140">
        <f t="shared" ca="1" si="80"/>
        <v>14</v>
      </c>
      <c r="U140" t="s">
        <v>14</v>
      </c>
      <c r="V140" s="5" t="s">
        <v>22</v>
      </c>
      <c r="W140" t="s">
        <v>15</v>
      </c>
      <c r="X140" t="str">
        <f t="shared" ca="1" si="81"/>
        <v>+</v>
      </c>
      <c r="Y140">
        <f t="shared" ca="1" si="82"/>
        <v>18</v>
      </c>
      <c r="Z140" t="s">
        <v>14</v>
      </c>
      <c r="AA140" t="s">
        <v>288</v>
      </c>
      <c r="AB140" s="10" t="s">
        <v>15</v>
      </c>
      <c r="AC140" t="str">
        <f t="shared" ca="1" si="83"/>
        <v>+</v>
      </c>
      <c r="AD140">
        <f t="shared" ca="1" si="84"/>
        <v>8</v>
      </c>
      <c r="AE140" t="s">
        <v>14</v>
      </c>
      <c r="AF140" s="5" t="s">
        <v>22</v>
      </c>
      <c r="AG140" t="s">
        <v>15</v>
      </c>
      <c r="AH140" t="str">
        <f t="shared" ca="1" si="85"/>
        <v>+</v>
      </c>
      <c r="AI140">
        <f t="shared" ca="1" si="86"/>
        <v>0</v>
      </c>
      <c r="AJ140" t="s">
        <v>14</v>
      </c>
      <c r="AK140" s="1">
        <f t="shared" ca="1" si="88"/>
        <v>-14</v>
      </c>
      <c r="AL140" s="1">
        <f t="shared" ca="1" si="88"/>
        <v>18</v>
      </c>
      <c r="AM140" s="1">
        <f t="shared" ca="1" si="88"/>
        <v>8</v>
      </c>
      <c r="AN140" s="1">
        <f t="shared" ca="1" si="88"/>
        <v>0</v>
      </c>
      <c r="AO140" s="11"/>
      <c r="AP140" s="12">
        <f t="shared" ca="1" si="87"/>
        <v>-252</v>
      </c>
    </row>
    <row r="141" spans="1:42" x14ac:dyDescent="0.55000000000000004">
      <c r="A141" s="1" t="s">
        <v>0</v>
      </c>
      <c r="B141" s="1" t="s">
        <v>289</v>
      </c>
      <c r="C141" s="78" t="s">
        <v>229</v>
      </c>
      <c r="D141" s="43" t="str">
        <f t="shared" ca="1" si="74"/>
        <v>(+14)×(－18)－(+8)×(+18)</v>
      </c>
      <c r="E141" s="4" t="s">
        <v>13</v>
      </c>
      <c r="F141" t="s">
        <v>230</v>
      </c>
      <c r="G141" s="78" t="s">
        <v>229</v>
      </c>
      <c r="H141" s="11">
        <f t="shared" ca="1" si="75"/>
        <v>-396</v>
      </c>
      <c r="I141" t="s">
        <v>230</v>
      </c>
      <c r="J141" s="51" t="s">
        <v>60</v>
      </c>
      <c r="K141" s="50" t="s">
        <v>290</v>
      </c>
      <c r="L141" s="50" t="str">
        <f t="shared" ca="1" si="76"/>
        <v>\\(\\quad (+14)×(－18)－(+8)×(+18)= \\)</v>
      </c>
      <c r="M141" s="50" t="str">
        <f t="shared" ca="1" si="77"/>
        <v>\\(\\quad -396 \\)</v>
      </c>
      <c r="N141" s="50" t="s">
        <v>62</v>
      </c>
      <c r="O141" s="89" t="str">
        <f t="shared" ca="1" si="78"/>
        <v>INSERT INTO math(tangen,question,answer,editor,date,count) VALUES('m5400','\\(\\quad (+14)×(－18)－(+8)×(+18)= \\)','\\(\\quad -396 \\)','harazono',NOW(),0);</v>
      </c>
      <c r="P141" s="45"/>
      <c r="R141" s="10" t="s">
        <v>15</v>
      </c>
      <c r="S141" t="str">
        <f t="shared" ca="1" si="79"/>
        <v>+</v>
      </c>
      <c r="T141">
        <f t="shared" ca="1" si="80"/>
        <v>14</v>
      </c>
      <c r="U141" t="s">
        <v>14</v>
      </c>
      <c r="V141" s="5" t="s">
        <v>22</v>
      </c>
      <c r="W141" t="s">
        <v>15</v>
      </c>
      <c r="X141" t="str">
        <f t="shared" ca="1" si="81"/>
        <v>－</v>
      </c>
      <c r="Y141">
        <f t="shared" ca="1" si="82"/>
        <v>18</v>
      </c>
      <c r="Z141" t="s">
        <v>14</v>
      </c>
      <c r="AA141" t="s">
        <v>288</v>
      </c>
      <c r="AB141" s="10" t="s">
        <v>15</v>
      </c>
      <c r="AC141" t="str">
        <f t="shared" ca="1" si="83"/>
        <v>+</v>
      </c>
      <c r="AD141">
        <f t="shared" ca="1" si="84"/>
        <v>8</v>
      </c>
      <c r="AE141" t="s">
        <v>14</v>
      </c>
      <c r="AF141" s="5" t="s">
        <v>22</v>
      </c>
      <c r="AG141" t="s">
        <v>15</v>
      </c>
      <c r="AH141" t="str">
        <f t="shared" ca="1" si="85"/>
        <v>+</v>
      </c>
      <c r="AI141">
        <f t="shared" ca="1" si="86"/>
        <v>18</v>
      </c>
      <c r="AJ141" t="s">
        <v>14</v>
      </c>
      <c r="AK141" s="1">
        <f t="shared" ca="1" si="88"/>
        <v>14</v>
      </c>
      <c r="AL141" s="1">
        <f t="shared" ca="1" si="88"/>
        <v>-18</v>
      </c>
      <c r="AM141" s="1">
        <f t="shared" ca="1" si="88"/>
        <v>8</v>
      </c>
      <c r="AN141" s="1">
        <f t="shared" ca="1" si="88"/>
        <v>18</v>
      </c>
      <c r="AO141" s="11"/>
      <c r="AP141" s="12">
        <f t="shared" ca="1" si="87"/>
        <v>-396</v>
      </c>
    </row>
    <row r="142" spans="1:42" x14ac:dyDescent="0.55000000000000004">
      <c r="A142" s="1" t="s">
        <v>0</v>
      </c>
      <c r="B142" s="1" t="s">
        <v>289</v>
      </c>
      <c r="C142" s="78" t="s">
        <v>229</v>
      </c>
      <c r="D142" s="43" t="str">
        <f t="shared" ca="1" si="74"/>
        <v>(－19)×(+12)－(+18)×(+2)</v>
      </c>
      <c r="E142" s="4" t="s">
        <v>13</v>
      </c>
      <c r="F142" t="s">
        <v>230</v>
      </c>
      <c r="G142" s="78" t="s">
        <v>229</v>
      </c>
      <c r="H142" s="11">
        <f t="shared" ca="1" si="75"/>
        <v>-264</v>
      </c>
      <c r="I142" t="s">
        <v>230</v>
      </c>
      <c r="J142" s="51" t="s">
        <v>60</v>
      </c>
      <c r="K142" s="50" t="s">
        <v>290</v>
      </c>
      <c r="L142" s="50" t="str">
        <f t="shared" ca="1" si="76"/>
        <v>\\(\\quad (－19)×(+12)－(+18)×(+2)= \\)</v>
      </c>
      <c r="M142" s="50" t="str">
        <f t="shared" ca="1" si="77"/>
        <v>\\(\\quad -264 \\)</v>
      </c>
      <c r="N142" s="50" t="s">
        <v>62</v>
      </c>
      <c r="O142" s="89" t="str">
        <f t="shared" ca="1" si="78"/>
        <v>INSERT INTO math(tangen,question,answer,editor,date,count) VALUES('m5400','\\(\\quad (－19)×(+12)－(+18)×(+2)= \\)','\\(\\quad -264 \\)','harazono',NOW(),0);</v>
      </c>
      <c r="P142" s="45"/>
      <c r="R142" s="10" t="s">
        <v>15</v>
      </c>
      <c r="S142" t="str">
        <f t="shared" ca="1" si="79"/>
        <v>－</v>
      </c>
      <c r="T142">
        <f t="shared" ca="1" si="80"/>
        <v>19</v>
      </c>
      <c r="U142" t="s">
        <v>14</v>
      </c>
      <c r="V142" s="5" t="s">
        <v>22</v>
      </c>
      <c r="W142" t="s">
        <v>15</v>
      </c>
      <c r="X142" t="str">
        <f t="shared" ca="1" si="81"/>
        <v>+</v>
      </c>
      <c r="Y142">
        <f t="shared" ca="1" si="82"/>
        <v>12</v>
      </c>
      <c r="Z142" t="s">
        <v>14</v>
      </c>
      <c r="AA142" t="s">
        <v>288</v>
      </c>
      <c r="AB142" s="10" t="s">
        <v>15</v>
      </c>
      <c r="AC142" t="str">
        <f t="shared" ca="1" si="83"/>
        <v>+</v>
      </c>
      <c r="AD142">
        <f t="shared" ca="1" si="84"/>
        <v>18</v>
      </c>
      <c r="AE142" t="s">
        <v>14</v>
      </c>
      <c r="AF142" s="5" t="s">
        <v>22</v>
      </c>
      <c r="AG142" t="s">
        <v>15</v>
      </c>
      <c r="AH142" t="str">
        <f t="shared" ca="1" si="85"/>
        <v>+</v>
      </c>
      <c r="AI142">
        <f t="shared" ca="1" si="86"/>
        <v>2</v>
      </c>
      <c r="AJ142" t="s">
        <v>14</v>
      </c>
      <c r="AK142" s="1">
        <f t="shared" ca="1" si="88"/>
        <v>-19</v>
      </c>
      <c r="AL142" s="1">
        <f t="shared" ca="1" si="88"/>
        <v>12</v>
      </c>
      <c r="AM142" s="1">
        <f t="shared" ca="1" si="88"/>
        <v>18</v>
      </c>
      <c r="AN142" s="1">
        <f t="shared" ca="1" si="88"/>
        <v>2</v>
      </c>
      <c r="AO142" s="11"/>
      <c r="AP142" s="12">
        <f t="shared" ca="1" si="87"/>
        <v>-264</v>
      </c>
    </row>
    <row r="143" spans="1:42" x14ac:dyDescent="0.55000000000000004">
      <c r="A143" s="1" t="s">
        <v>0</v>
      </c>
      <c r="B143" s="1" t="s">
        <v>289</v>
      </c>
      <c r="C143" s="78" t="s">
        <v>229</v>
      </c>
      <c r="D143" s="43" t="str">
        <f t="shared" ca="1" si="74"/>
        <v>(+13)×(+17)－(－4)×(－2)</v>
      </c>
      <c r="E143" s="4" t="s">
        <v>13</v>
      </c>
      <c r="F143" t="s">
        <v>230</v>
      </c>
      <c r="G143" s="78" t="s">
        <v>229</v>
      </c>
      <c r="H143" s="11">
        <f t="shared" ca="1" si="75"/>
        <v>213</v>
      </c>
      <c r="I143" t="s">
        <v>230</v>
      </c>
      <c r="J143" s="51" t="s">
        <v>60</v>
      </c>
      <c r="K143" s="50" t="s">
        <v>290</v>
      </c>
      <c r="L143" s="50" t="str">
        <f t="shared" ca="1" si="76"/>
        <v>\\(\\quad (+13)×(+17)－(－4)×(－2)= \\)</v>
      </c>
      <c r="M143" s="50" t="str">
        <f t="shared" ca="1" si="77"/>
        <v>\\(\\quad 213 \\)</v>
      </c>
      <c r="N143" s="50" t="s">
        <v>62</v>
      </c>
      <c r="O143" s="89" t="str">
        <f t="shared" ca="1" si="78"/>
        <v>INSERT INTO math(tangen,question,answer,editor,date,count) VALUES('m5400','\\(\\quad (+13)×(+17)－(－4)×(－2)= \\)','\\(\\quad 213 \\)','harazono',NOW(),0);</v>
      </c>
      <c r="P143" s="45"/>
      <c r="R143" s="10" t="s">
        <v>15</v>
      </c>
      <c r="S143" t="str">
        <f t="shared" ca="1" si="79"/>
        <v>+</v>
      </c>
      <c r="T143">
        <f t="shared" ca="1" si="80"/>
        <v>13</v>
      </c>
      <c r="U143" t="s">
        <v>14</v>
      </c>
      <c r="V143" s="5" t="s">
        <v>22</v>
      </c>
      <c r="W143" t="s">
        <v>15</v>
      </c>
      <c r="X143" t="str">
        <f t="shared" ca="1" si="81"/>
        <v>+</v>
      </c>
      <c r="Y143">
        <f t="shared" ca="1" si="82"/>
        <v>17</v>
      </c>
      <c r="Z143" t="s">
        <v>14</v>
      </c>
      <c r="AA143" t="s">
        <v>288</v>
      </c>
      <c r="AB143" s="10" t="s">
        <v>15</v>
      </c>
      <c r="AC143" t="str">
        <f t="shared" ca="1" si="83"/>
        <v>－</v>
      </c>
      <c r="AD143">
        <f t="shared" ca="1" si="84"/>
        <v>4</v>
      </c>
      <c r="AE143" t="s">
        <v>14</v>
      </c>
      <c r="AF143" s="5" t="s">
        <v>22</v>
      </c>
      <c r="AG143" t="s">
        <v>15</v>
      </c>
      <c r="AH143" t="str">
        <f t="shared" ca="1" si="85"/>
        <v>－</v>
      </c>
      <c r="AI143">
        <f t="shared" ca="1" si="86"/>
        <v>2</v>
      </c>
      <c r="AJ143" t="s">
        <v>14</v>
      </c>
      <c r="AK143" s="1">
        <f t="shared" ca="1" si="88"/>
        <v>13</v>
      </c>
      <c r="AL143" s="1">
        <f t="shared" ca="1" si="88"/>
        <v>17</v>
      </c>
      <c r="AM143" s="1">
        <f t="shared" ca="1" si="88"/>
        <v>-4</v>
      </c>
      <c r="AN143" s="1">
        <f t="shared" ca="1" si="88"/>
        <v>-2</v>
      </c>
      <c r="AO143" s="11"/>
      <c r="AP143" s="12">
        <f t="shared" ca="1" si="87"/>
        <v>213</v>
      </c>
    </row>
    <row r="144" spans="1:42" x14ac:dyDescent="0.55000000000000004">
      <c r="A144" s="1" t="s">
        <v>0</v>
      </c>
      <c r="B144" s="1" t="s">
        <v>289</v>
      </c>
      <c r="C144" s="78" t="s">
        <v>229</v>
      </c>
      <c r="D144" s="43" t="str">
        <f t="shared" ca="1" si="74"/>
        <v>(+20)×(－17)－(－15)×(+15)</v>
      </c>
      <c r="E144" s="4" t="s">
        <v>13</v>
      </c>
      <c r="F144" t="s">
        <v>230</v>
      </c>
      <c r="G144" s="78" t="s">
        <v>229</v>
      </c>
      <c r="H144" s="11">
        <f t="shared" ca="1" si="75"/>
        <v>-115</v>
      </c>
      <c r="I144" t="s">
        <v>230</v>
      </c>
      <c r="J144" s="51" t="s">
        <v>60</v>
      </c>
      <c r="K144" s="50" t="s">
        <v>290</v>
      </c>
      <c r="L144" s="50" t="str">
        <f t="shared" ca="1" si="76"/>
        <v>\\(\\quad (+20)×(－17)－(－15)×(+15)= \\)</v>
      </c>
      <c r="M144" s="50" t="str">
        <f t="shared" ca="1" si="77"/>
        <v>\\(\\quad -115 \\)</v>
      </c>
      <c r="N144" s="50" t="s">
        <v>62</v>
      </c>
      <c r="O144" s="89" t="str">
        <f t="shared" ca="1" si="78"/>
        <v>INSERT INTO math(tangen,question,answer,editor,date,count) VALUES('m5400','\\(\\quad (+20)×(－17)－(－15)×(+15)= \\)','\\(\\quad -115 \\)','harazono',NOW(),0);</v>
      </c>
      <c r="P144" s="45"/>
      <c r="R144" s="10" t="s">
        <v>15</v>
      </c>
      <c r="S144" t="str">
        <f t="shared" ca="1" si="79"/>
        <v>+</v>
      </c>
      <c r="T144">
        <f t="shared" ca="1" si="80"/>
        <v>20</v>
      </c>
      <c r="U144" t="s">
        <v>14</v>
      </c>
      <c r="V144" s="5" t="s">
        <v>22</v>
      </c>
      <c r="W144" t="s">
        <v>15</v>
      </c>
      <c r="X144" t="str">
        <f t="shared" ca="1" si="81"/>
        <v>－</v>
      </c>
      <c r="Y144">
        <f t="shared" ca="1" si="82"/>
        <v>17</v>
      </c>
      <c r="Z144" t="s">
        <v>14</v>
      </c>
      <c r="AA144" t="s">
        <v>288</v>
      </c>
      <c r="AB144" s="10" t="s">
        <v>15</v>
      </c>
      <c r="AC144" t="str">
        <f t="shared" ca="1" si="83"/>
        <v>－</v>
      </c>
      <c r="AD144">
        <f t="shared" ca="1" si="84"/>
        <v>15</v>
      </c>
      <c r="AE144" t="s">
        <v>14</v>
      </c>
      <c r="AF144" s="5" t="s">
        <v>22</v>
      </c>
      <c r="AG144" t="s">
        <v>15</v>
      </c>
      <c r="AH144" t="str">
        <f t="shared" ca="1" si="85"/>
        <v>+</v>
      </c>
      <c r="AI144">
        <f t="shared" ca="1" si="86"/>
        <v>15</v>
      </c>
      <c r="AJ144" t="s">
        <v>14</v>
      </c>
      <c r="AK144" s="1">
        <f t="shared" ca="1" si="88"/>
        <v>20</v>
      </c>
      <c r="AL144" s="1">
        <f t="shared" ca="1" si="88"/>
        <v>-17</v>
      </c>
      <c r="AM144" s="1">
        <f t="shared" ca="1" si="88"/>
        <v>-15</v>
      </c>
      <c r="AN144" s="1">
        <f t="shared" ca="1" si="88"/>
        <v>15</v>
      </c>
      <c r="AO144" s="11"/>
      <c r="AP144" s="12">
        <f t="shared" ca="1" si="87"/>
        <v>-115</v>
      </c>
    </row>
    <row r="145" spans="1:42" x14ac:dyDescent="0.55000000000000004">
      <c r="A145" s="1" t="s">
        <v>0</v>
      </c>
      <c r="B145" s="1" t="s">
        <v>289</v>
      </c>
      <c r="C145" s="78" t="s">
        <v>229</v>
      </c>
      <c r="D145" s="43" t="str">
        <f t="shared" ca="1" si="74"/>
        <v>(+3)×(+6)－(+17)×(+14)</v>
      </c>
      <c r="E145" s="4" t="s">
        <v>13</v>
      </c>
      <c r="F145" t="s">
        <v>230</v>
      </c>
      <c r="G145" s="78" t="s">
        <v>229</v>
      </c>
      <c r="H145" s="11">
        <f t="shared" ca="1" si="75"/>
        <v>-220</v>
      </c>
      <c r="I145" t="s">
        <v>230</v>
      </c>
      <c r="J145" s="51" t="s">
        <v>60</v>
      </c>
      <c r="K145" s="50" t="s">
        <v>290</v>
      </c>
      <c r="L145" s="50" t="str">
        <f t="shared" ca="1" si="76"/>
        <v>\\(\\quad (+3)×(+6)－(+17)×(+14)= \\)</v>
      </c>
      <c r="M145" s="50" t="str">
        <f t="shared" ca="1" si="77"/>
        <v>\\(\\quad -220 \\)</v>
      </c>
      <c r="N145" s="50" t="s">
        <v>62</v>
      </c>
      <c r="O145" s="89" t="str">
        <f t="shared" ca="1" si="78"/>
        <v>INSERT INTO math(tangen,question,answer,editor,date,count) VALUES('m5400','\\(\\quad (+3)×(+6)－(+17)×(+14)= \\)','\\(\\quad -220 \\)','harazono',NOW(),0);</v>
      </c>
      <c r="P145" s="45"/>
      <c r="R145" s="10" t="s">
        <v>15</v>
      </c>
      <c r="S145" t="str">
        <f t="shared" ca="1" si="79"/>
        <v>+</v>
      </c>
      <c r="T145">
        <f t="shared" ca="1" si="80"/>
        <v>3</v>
      </c>
      <c r="U145" t="s">
        <v>14</v>
      </c>
      <c r="V145" s="5" t="s">
        <v>22</v>
      </c>
      <c r="W145" t="s">
        <v>15</v>
      </c>
      <c r="X145" t="str">
        <f t="shared" ca="1" si="81"/>
        <v>+</v>
      </c>
      <c r="Y145">
        <f t="shared" ca="1" si="82"/>
        <v>6</v>
      </c>
      <c r="Z145" t="s">
        <v>14</v>
      </c>
      <c r="AA145" t="s">
        <v>288</v>
      </c>
      <c r="AB145" s="10" t="s">
        <v>15</v>
      </c>
      <c r="AC145" t="str">
        <f t="shared" ca="1" si="83"/>
        <v>+</v>
      </c>
      <c r="AD145">
        <f t="shared" ca="1" si="84"/>
        <v>17</v>
      </c>
      <c r="AE145" t="s">
        <v>14</v>
      </c>
      <c r="AF145" s="5" t="s">
        <v>22</v>
      </c>
      <c r="AG145" t="s">
        <v>15</v>
      </c>
      <c r="AH145" t="str">
        <f t="shared" ca="1" si="85"/>
        <v>+</v>
      </c>
      <c r="AI145">
        <f t="shared" ca="1" si="86"/>
        <v>14</v>
      </c>
      <c r="AJ145" t="s">
        <v>14</v>
      </c>
      <c r="AK145" s="1">
        <f t="shared" ca="1" si="88"/>
        <v>3</v>
      </c>
      <c r="AL145" s="1">
        <f t="shared" ca="1" si="88"/>
        <v>6</v>
      </c>
      <c r="AM145" s="1">
        <f t="shared" ca="1" si="88"/>
        <v>17</v>
      </c>
      <c r="AN145" s="1">
        <f t="shared" ca="1" si="88"/>
        <v>14</v>
      </c>
      <c r="AO145" s="11"/>
      <c r="AP145" s="12">
        <f t="shared" ca="1" si="87"/>
        <v>-220</v>
      </c>
    </row>
    <row r="146" spans="1:42" x14ac:dyDescent="0.55000000000000004">
      <c r="A146" s="1" t="s">
        <v>0</v>
      </c>
      <c r="B146" s="1" t="s">
        <v>289</v>
      </c>
      <c r="C146" s="78" t="s">
        <v>229</v>
      </c>
      <c r="D146" s="43" t="str">
        <f t="shared" ca="1" si="74"/>
        <v>(+3)×(+5)－(+4)×(－3)</v>
      </c>
      <c r="E146" s="4" t="s">
        <v>13</v>
      </c>
      <c r="F146" t="s">
        <v>230</v>
      </c>
      <c r="G146" s="78" t="s">
        <v>229</v>
      </c>
      <c r="H146" s="11">
        <f t="shared" ca="1" si="75"/>
        <v>27</v>
      </c>
      <c r="I146" t="s">
        <v>230</v>
      </c>
      <c r="J146" s="51" t="s">
        <v>60</v>
      </c>
      <c r="K146" s="50" t="s">
        <v>290</v>
      </c>
      <c r="L146" s="50" t="str">
        <f t="shared" ca="1" si="76"/>
        <v>\\(\\quad (+3)×(+5)－(+4)×(－3)= \\)</v>
      </c>
      <c r="M146" s="50" t="str">
        <f t="shared" ca="1" si="77"/>
        <v>\\(\\quad 27 \\)</v>
      </c>
      <c r="N146" s="50" t="s">
        <v>62</v>
      </c>
      <c r="O146" s="89" t="str">
        <f t="shared" ca="1" si="78"/>
        <v>INSERT INTO math(tangen,question,answer,editor,date,count) VALUES('m5400','\\(\\quad (+3)×(+5)－(+4)×(－3)= \\)','\\(\\quad 27 \\)','harazono',NOW(),0);</v>
      </c>
      <c r="P146" s="45"/>
      <c r="R146" s="10" t="s">
        <v>15</v>
      </c>
      <c r="S146" t="str">
        <f t="shared" ca="1" si="79"/>
        <v>+</v>
      </c>
      <c r="T146">
        <f t="shared" ca="1" si="80"/>
        <v>3</v>
      </c>
      <c r="U146" t="s">
        <v>14</v>
      </c>
      <c r="V146" s="5" t="s">
        <v>22</v>
      </c>
      <c r="W146" t="s">
        <v>15</v>
      </c>
      <c r="X146" t="str">
        <f t="shared" ca="1" si="81"/>
        <v>+</v>
      </c>
      <c r="Y146">
        <f t="shared" ca="1" si="82"/>
        <v>5</v>
      </c>
      <c r="Z146" t="s">
        <v>14</v>
      </c>
      <c r="AA146" t="s">
        <v>288</v>
      </c>
      <c r="AB146" s="10" t="s">
        <v>15</v>
      </c>
      <c r="AC146" t="str">
        <f t="shared" ca="1" si="83"/>
        <v>+</v>
      </c>
      <c r="AD146">
        <f t="shared" ca="1" si="84"/>
        <v>4</v>
      </c>
      <c r="AE146" t="s">
        <v>14</v>
      </c>
      <c r="AF146" s="5" t="s">
        <v>22</v>
      </c>
      <c r="AG146" t="s">
        <v>15</v>
      </c>
      <c r="AH146" t="str">
        <f t="shared" ca="1" si="85"/>
        <v>－</v>
      </c>
      <c r="AI146">
        <f t="shared" ca="1" si="86"/>
        <v>3</v>
      </c>
      <c r="AJ146" t="s">
        <v>14</v>
      </c>
      <c r="AK146" s="1">
        <f t="shared" ca="1" si="88"/>
        <v>3</v>
      </c>
      <c r="AL146" s="1">
        <f t="shared" ca="1" si="88"/>
        <v>5</v>
      </c>
      <c r="AM146" s="1">
        <f t="shared" ca="1" si="88"/>
        <v>4</v>
      </c>
      <c r="AN146" s="1">
        <f t="shared" ca="1" si="88"/>
        <v>-3</v>
      </c>
      <c r="AO146" s="11"/>
      <c r="AP146" s="12">
        <f t="shared" ca="1" si="87"/>
        <v>27</v>
      </c>
    </row>
    <row r="147" spans="1:42" x14ac:dyDescent="0.55000000000000004">
      <c r="A147" s="1" t="s">
        <v>0</v>
      </c>
      <c r="B147" s="1" t="s">
        <v>289</v>
      </c>
      <c r="C147" s="78" t="s">
        <v>229</v>
      </c>
      <c r="D147" s="43" t="str">
        <f t="shared" ca="1" si="74"/>
        <v>(+5)×(+8)－(+2)×(－14)</v>
      </c>
      <c r="E147" s="4" t="s">
        <v>13</v>
      </c>
      <c r="F147" t="s">
        <v>230</v>
      </c>
      <c r="G147" s="78" t="s">
        <v>229</v>
      </c>
      <c r="H147" s="11">
        <f t="shared" ca="1" si="75"/>
        <v>68</v>
      </c>
      <c r="I147" t="s">
        <v>230</v>
      </c>
      <c r="J147" s="51" t="s">
        <v>60</v>
      </c>
      <c r="K147" s="50" t="s">
        <v>290</v>
      </c>
      <c r="L147" s="50" t="str">
        <f t="shared" ca="1" si="76"/>
        <v>\\(\\quad (+5)×(+8)－(+2)×(－14)= \\)</v>
      </c>
      <c r="M147" s="50" t="str">
        <f t="shared" ca="1" si="77"/>
        <v>\\(\\quad 68 \\)</v>
      </c>
      <c r="N147" s="50" t="s">
        <v>62</v>
      </c>
      <c r="O147" s="89" t="str">
        <f t="shared" ca="1" si="78"/>
        <v>INSERT INTO math(tangen,question,answer,editor,date,count) VALUES('m5400','\\(\\quad (+5)×(+8)－(+2)×(－14)= \\)','\\(\\quad 68 \\)','harazono',NOW(),0);</v>
      </c>
      <c r="P147" s="45"/>
      <c r="R147" s="10" t="s">
        <v>15</v>
      </c>
      <c r="S147" t="str">
        <f t="shared" ca="1" si="79"/>
        <v>+</v>
      </c>
      <c r="T147">
        <f t="shared" ca="1" si="80"/>
        <v>5</v>
      </c>
      <c r="U147" t="s">
        <v>14</v>
      </c>
      <c r="V147" s="5" t="s">
        <v>22</v>
      </c>
      <c r="W147" t="s">
        <v>15</v>
      </c>
      <c r="X147" t="str">
        <f t="shared" ca="1" si="81"/>
        <v>+</v>
      </c>
      <c r="Y147">
        <f t="shared" ca="1" si="82"/>
        <v>8</v>
      </c>
      <c r="Z147" t="s">
        <v>14</v>
      </c>
      <c r="AA147" t="s">
        <v>288</v>
      </c>
      <c r="AB147" s="10" t="s">
        <v>15</v>
      </c>
      <c r="AC147" t="str">
        <f t="shared" ca="1" si="83"/>
        <v>+</v>
      </c>
      <c r="AD147">
        <f t="shared" ca="1" si="84"/>
        <v>2</v>
      </c>
      <c r="AE147" t="s">
        <v>14</v>
      </c>
      <c r="AF147" s="5" t="s">
        <v>22</v>
      </c>
      <c r="AG147" t="s">
        <v>15</v>
      </c>
      <c r="AH147" t="str">
        <f t="shared" ca="1" si="85"/>
        <v>－</v>
      </c>
      <c r="AI147">
        <f t="shared" ca="1" si="86"/>
        <v>14</v>
      </c>
      <c r="AJ147" t="s">
        <v>14</v>
      </c>
      <c r="AK147" s="1">
        <f t="shared" ca="1" si="88"/>
        <v>5</v>
      </c>
      <c r="AL147" s="1">
        <f t="shared" ca="1" si="88"/>
        <v>8</v>
      </c>
      <c r="AM147" s="1">
        <f t="shared" ca="1" si="88"/>
        <v>2</v>
      </c>
      <c r="AN147" s="1">
        <f t="shared" ca="1" si="88"/>
        <v>-14</v>
      </c>
      <c r="AO147" s="11"/>
      <c r="AP147" s="12">
        <f t="shared" ca="1" si="87"/>
        <v>68</v>
      </c>
    </row>
    <row r="148" spans="1:42" x14ac:dyDescent="0.55000000000000004">
      <c r="A148" s="1" t="s">
        <v>0</v>
      </c>
      <c r="B148" s="1" t="s">
        <v>289</v>
      </c>
      <c r="C148" s="78" t="s">
        <v>229</v>
      </c>
      <c r="D148" s="43" t="str">
        <f t="shared" ca="1" si="74"/>
        <v>(+8)×(－8)－(+11)×(－4)</v>
      </c>
      <c r="E148" s="4" t="s">
        <v>13</v>
      </c>
      <c r="F148" t="s">
        <v>230</v>
      </c>
      <c r="G148" s="78" t="s">
        <v>229</v>
      </c>
      <c r="H148" s="11">
        <f t="shared" ca="1" si="75"/>
        <v>-20</v>
      </c>
      <c r="I148" t="s">
        <v>230</v>
      </c>
      <c r="J148" s="51" t="s">
        <v>60</v>
      </c>
      <c r="K148" s="50" t="s">
        <v>290</v>
      </c>
      <c r="L148" s="50" t="str">
        <f t="shared" ca="1" si="76"/>
        <v>\\(\\quad (+8)×(－8)－(+11)×(－4)= \\)</v>
      </c>
      <c r="M148" s="50" t="str">
        <f t="shared" ca="1" si="77"/>
        <v>\\(\\quad -20 \\)</v>
      </c>
      <c r="N148" s="50" t="s">
        <v>62</v>
      </c>
      <c r="O148" s="89" t="str">
        <f t="shared" ca="1" si="78"/>
        <v>INSERT INTO math(tangen,question,answer,editor,date,count) VALUES('m5400','\\(\\quad (+8)×(－8)－(+11)×(－4)= \\)','\\(\\quad -20 \\)','harazono',NOW(),0);</v>
      </c>
      <c r="P148" s="45"/>
      <c r="R148" s="10" t="s">
        <v>15</v>
      </c>
      <c r="S148" t="str">
        <f t="shared" ca="1" si="79"/>
        <v>+</v>
      </c>
      <c r="T148">
        <f t="shared" ca="1" si="80"/>
        <v>8</v>
      </c>
      <c r="U148" t="s">
        <v>14</v>
      </c>
      <c r="V148" s="5" t="s">
        <v>22</v>
      </c>
      <c r="W148" t="s">
        <v>15</v>
      </c>
      <c r="X148" t="str">
        <f t="shared" ca="1" si="81"/>
        <v>－</v>
      </c>
      <c r="Y148">
        <f t="shared" ca="1" si="82"/>
        <v>8</v>
      </c>
      <c r="Z148" t="s">
        <v>14</v>
      </c>
      <c r="AA148" t="s">
        <v>288</v>
      </c>
      <c r="AB148" s="10" t="s">
        <v>15</v>
      </c>
      <c r="AC148" t="str">
        <f t="shared" ca="1" si="83"/>
        <v>+</v>
      </c>
      <c r="AD148">
        <f t="shared" ca="1" si="84"/>
        <v>11</v>
      </c>
      <c r="AE148" t="s">
        <v>14</v>
      </c>
      <c r="AF148" s="5" t="s">
        <v>22</v>
      </c>
      <c r="AG148" t="s">
        <v>15</v>
      </c>
      <c r="AH148" t="str">
        <f t="shared" ca="1" si="85"/>
        <v>－</v>
      </c>
      <c r="AI148">
        <f t="shared" ca="1" si="86"/>
        <v>4</v>
      </c>
      <c r="AJ148" t="s">
        <v>14</v>
      </c>
      <c r="AK148" s="1">
        <f t="shared" ca="1" si="88"/>
        <v>8</v>
      </c>
      <c r="AL148" s="1">
        <f t="shared" ca="1" si="88"/>
        <v>-8</v>
      </c>
      <c r="AM148" s="1">
        <f t="shared" ca="1" si="88"/>
        <v>11</v>
      </c>
      <c r="AN148" s="1">
        <f t="shared" ca="1" si="88"/>
        <v>-4</v>
      </c>
      <c r="AO148" s="11"/>
      <c r="AP148" s="12">
        <f t="shared" ca="1" si="87"/>
        <v>-20</v>
      </c>
    </row>
    <row r="149" spans="1:42" x14ac:dyDescent="0.55000000000000004">
      <c r="A149" s="1" t="s">
        <v>0</v>
      </c>
      <c r="B149" s="1" t="s">
        <v>289</v>
      </c>
      <c r="C149" s="78" t="s">
        <v>229</v>
      </c>
      <c r="D149" s="43" t="str">
        <f t="shared" ca="1" si="74"/>
        <v>(－2)×(+15)－(－5)×(－13)</v>
      </c>
      <c r="E149" s="4" t="s">
        <v>13</v>
      </c>
      <c r="F149" t="s">
        <v>230</v>
      </c>
      <c r="G149" s="78" t="s">
        <v>229</v>
      </c>
      <c r="H149" s="11">
        <f t="shared" ca="1" si="75"/>
        <v>-95</v>
      </c>
      <c r="I149" t="s">
        <v>230</v>
      </c>
      <c r="J149" s="51" t="s">
        <v>60</v>
      </c>
      <c r="K149" s="50" t="s">
        <v>290</v>
      </c>
      <c r="L149" s="50" t="str">
        <f t="shared" ca="1" si="76"/>
        <v>\\(\\quad (－2)×(+15)－(－5)×(－13)= \\)</v>
      </c>
      <c r="M149" s="50" t="str">
        <f t="shared" ca="1" si="77"/>
        <v>\\(\\quad -95 \\)</v>
      </c>
      <c r="N149" s="50" t="s">
        <v>62</v>
      </c>
      <c r="O149" s="89" t="str">
        <f t="shared" ca="1" si="78"/>
        <v>INSERT INTO math(tangen,question,answer,editor,date,count) VALUES('m5400','\\(\\quad (－2)×(+15)－(－5)×(－13)= \\)','\\(\\quad -95 \\)','harazono',NOW(),0);</v>
      </c>
      <c r="P149" s="45"/>
      <c r="R149" s="10" t="s">
        <v>15</v>
      </c>
      <c r="S149" t="str">
        <f t="shared" ca="1" si="79"/>
        <v>－</v>
      </c>
      <c r="T149">
        <f t="shared" ca="1" si="80"/>
        <v>2</v>
      </c>
      <c r="U149" t="s">
        <v>14</v>
      </c>
      <c r="V149" s="5" t="s">
        <v>22</v>
      </c>
      <c r="W149" t="s">
        <v>15</v>
      </c>
      <c r="X149" t="str">
        <f t="shared" ca="1" si="81"/>
        <v>+</v>
      </c>
      <c r="Y149">
        <f t="shared" ca="1" si="82"/>
        <v>15</v>
      </c>
      <c r="Z149" t="s">
        <v>14</v>
      </c>
      <c r="AA149" t="s">
        <v>288</v>
      </c>
      <c r="AB149" s="10" t="s">
        <v>15</v>
      </c>
      <c r="AC149" t="str">
        <f t="shared" ca="1" si="83"/>
        <v>－</v>
      </c>
      <c r="AD149">
        <f t="shared" ca="1" si="84"/>
        <v>5</v>
      </c>
      <c r="AE149" t="s">
        <v>14</v>
      </c>
      <c r="AF149" s="5" t="s">
        <v>22</v>
      </c>
      <c r="AG149" t="s">
        <v>15</v>
      </c>
      <c r="AH149" t="str">
        <f t="shared" ca="1" si="85"/>
        <v>－</v>
      </c>
      <c r="AI149">
        <f t="shared" ca="1" si="86"/>
        <v>13</v>
      </c>
      <c r="AJ149" t="s">
        <v>14</v>
      </c>
      <c r="AK149" s="1">
        <f t="shared" ca="1" si="88"/>
        <v>-2</v>
      </c>
      <c r="AL149" s="1">
        <f t="shared" ca="1" si="88"/>
        <v>15</v>
      </c>
      <c r="AM149" s="1">
        <f t="shared" ca="1" si="88"/>
        <v>-5</v>
      </c>
      <c r="AN149" s="1">
        <f t="shared" ca="1" si="88"/>
        <v>-13</v>
      </c>
      <c r="AO149" s="11"/>
      <c r="AP149" s="12">
        <f t="shared" ca="1" si="87"/>
        <v>-95</v>
      </c>
    </row>
    <row r="150" spans="1:42" x14ac:dyDescent="0.55000000000000004">
      <c r="A150" s="1" t="s">
        <v>0</v>
      </c>
      <c r="B150" s="1" t="s">
        <v>289</v>
      </c>
      <c r="C150" s="78" t="s">
        <v>229</v>
      </c>
      <c r="D150" s="43" t="str">
        <f t="shared" ca="1" si="74"/>
        <v>(－11)×(+10)－(+19)×(+10)</v>
      </c>
      <c r="E150" s="4" t="s">
        <v>13</v>
      </c>
      <c r="F150" t="s">
        <v>230</v>
      </c>
      <c r="G150" s="78" t="s">
        <v>229</v>
      </c>
      <c r="H150" s="11">
        <f t="shared" ca="1" si="75"/>
        <v>-300</v>
      </c>
      <c r="I150" t="s">
        <v>230</v>
      </c>
      <c r="J150" s="51" t="s">
        <v>60</v>
      </c>
      <c r="K150" s="50" t="s">
        <v>290</v>
      </c>
      <c r="L150" s="50" t="str">
        <f t="shared" ca="1" si="76"/>
        <v>\\(\\quad (－11)×(+10)－(+19)×(+10)= \\)</v>
      </c>
      <c r="M150" s="50" t="str">
        <f t="shared" ca="1" si="77"/>
        <v>\\(\\quad -300 \\)</v>
      </c>
      <c r="N150" s="50" t="s">
        <v>62</v>
      </c>
      <c r="O150" s="89" t="str">
        <f t="shared" ca="1" si="78"/>
        <v>INSERT INTO math(tangen,question,answer,editor,date,count) VALUES('m5400','\\(\\quad (－11)×(+10)－(+19)×(+10)= \\)','\\(\\quad -300 \\)','harazono',NOW(),0);</v>
      </c>
      <c r="P150" s="45"/>
      <c r="R150" s="10" t="s">
        <v>15</v>
      </c>
      <c r="S150" t="str">
        <f t="shared" ca="1" si="79"/>
        <v>－</v>
      </c>
      <c r="T150">
        <f t="shared" ca="1" si="80"/>
        <v>11</v>
      </c>
      <c r="U150" t="s">
        <v>14</v>
      </c>
      <c r="V150" s="5" t="s">
        <v>22</v>
      </c>
      <c r="W150" t="s">
        <v>15</v>
      </c>
      <c r="X150" t="str">
        <f t="shared" ca="1" si="81"/>
        <v>+</v>
      </c>
      <c r="Y150">
        <f t="shared" ca="1" si="82"/>
        <v>10</v>
      </c>
      <c r="Z150" t="s">
        <v>14</v>
      </c>
      <c r="AA150" t="s">
        <v>288</v>
      </c>
      <c r="AB150" s="10" t="s">
        <v>15</v>
      </c>
      <c r="AC150" t="str">
        <f t="shared" ca="1" si="83"/>
        <v>+</v>
      </c>
      <c r="AD150">
        <f t="shared" ca="1" si="84"/>
        <v>19</v>
      </c>
      <c r="AE150" t="s">
        <v>14</v>
      </c>
      <c r="AF150" s="5" t="s">
        <v>22</v>
      </c>
      <c r="AG150" t="s">
        <v>15</v>
      </c>
      <c r="AH150" t="str">
        <f t="shared" ca="1" si="85"/>
        <v>+</v>
      </c>
      <c r="AI150">
        <f t="shared" ca="1" si="86"/>
        <v>10</v>
      </c>
      <c r="AJ150" t="s">
        <v>14</v>
      </c>
      <c r="AK150" s="1">
        <f t="shared" ca="1" si="88"/>
        <v>-11</v>
      </c>
      <c r="AL150" s="1">
        <f t="shared" ca="1" si="88"/>
        <v>10</v>
      </c>
      <c r="AM150" s="1">
        <f t="shared" ca="1" si="88"/>
        <v>19</v>
      </c>
      <c r="AN150" s="1">
        <f t="shared" ca="1" si="88"/>
        <v>10</v>
      </c>
      <c r="AO150" s="11"/>
      <c r="AP150" s="12">
        <f t="shared" ca="1" si="87"/>
        <v>-300</v>
      </c>
    </row>
    <row r="151" spans="1:42" x14ac:dyDescent="0.55000000000000004">
      <c r="A151" s="1" t="s">
        <v>0</v>
      </c>
      <c r="B151" s="1" t="s">
        <v>289</v>
      </c>
      <c r="C151" s="78" t="s">
        <v>229</v>
      </c>
      <c r="D151" s="43" t="str">
        <f t="shared" ca="1" si="74"/>
        <v>(－20)×(－14)－(+7)×(－1)</v>
      </c>
      <c r="E151" s="4" t="s">
        <v>13</v>
      </c>
      <c r="F151" t="s">
        <v>230</v>
      </c>
      <c r="G151" s="78" t="s">
        <v>229</v>
      </c>
      <c r="H151" s="11">
        <f t="shared" ca="1" si="75"/>
        <v>287</v>
      </c>
      <c r="I151" t="s">
        <v>230</v>
      </c>
      <c r="J151" s="51" t="s">
        <v>60</v>
      </c>
      <c r="K151" s="50" t="s">
        <v>290</v>
      </c>
      <c r="L151" s="50" t="str">
        <f t="shared" ca="1" si="76"/>
        <v>\\(\\quad (－20)×(－14)－(+7)×(－1)= \\)</v>
      </c>
      <c r="M151" s="50" t="str">
        <f t="shared" ca="1" si="77"/>
        <v>\\(\\quad 287 \\)</v>
      </c>
      <c r="N151" s="50" t="s">
        <v>62</v>
      </c>
      <c r="O151" s="89" t="str">
        <f t="shared" ca="1" si="78"/>
        <v>INSERT INTO math(tangen,question,answer,editor,date,count) VALUES('m5400','\\(\\quad (－20)×(－14)－(+7)×(－1)= \\)','\\(\\quad 287 \\)','harazono',NOW(),0);</v>
      </c>
      <c r="P151" s="45"/>
      <c r="R151" s="10" t="s">
        <v>15</v>
      </c>
      <c r="S151" t="str">
        <f t="shared" ca="1" si="79"/>
        <v>－</v>
      </c>
      <c r="T151">
        <f t="shared" ca="1" si="80"/>
        <v>20</v>
      </c>
      <c r="U151" t="s">
        <v>14</v>
      </c>
      <c r="V151" s="5" t="s">
        <v>22</v>
      </c>
      <c r="W151" t="s">
        <v>15</v>
      </c>
      <c r="X151" t="str">
        <f t="shared" ca="1" si="81"/>
        <v>－</v>
      </c>
      <c r="Y151">
        <f t="shared" ca="1" si="82"/>
        <v>14</v>
      </c>
      <c r="Z151" t="s">
        <v>14</v>
      </c>
      <c r="AA151" t="s">
        <v>288</v>
      </c>
      <c r="AB151" s="10" t="s">
        <v>15</v>
      </c>
      <c r="AC151" t="str">
        <f t="shared" ca="1" si="83"/>
        <v>+</v>
      </c>
      <c r="AD151">
        <f t="shared" ca="1" si="84"/>
        <v>7</v>
      </c>
      <c r="AE151" t="s">
        <v>14</v>
      </c>
      <c r="AF151" s="5" t="s">
        <v>22</v>
      </c>
      <c r="AG151" t="s">
        <v>15</v>
      </c>
      <c r="AH151" t="str">
        <f t="shared" ca="1" si="85"/>
        <v>－</v>
      </c>
      <c r="AI151">
        <f t="shared" ca="1" si="86"/>
        <v>1</v>
      </c>
      <c r="AJ151" t="s">
        <v>14</v>
      </c>
      <c r="AK151" s="1">
        <f t="shared" ca="1" si="88"/>
        <v>-20</v>
      </c>
      <c r="AL151" s="1">
        <f t="shared" ca="1" si="88"/>
        <v>-14</v>
      </c>
      <c r="AM151" s="1">
        <f t="shared" ca="1" si="88"/>
        <v>7</v>
      </c>
      <c r="AN151" s="1">
        <f t="shared" ca="1" si="88"/>
        <v>-1</v>
      </c>
      <c r="AO151" s="11"/>
      <c r="AP151" s="12">
        <f t="shared" ca="1" si="87"/>
        <v>287</v>
      </c>
    </row>
    <row r="152" spans="1:42" x14ac:dyDescent="0.55000000000000004">
      <c r="A152" s="1" t="s">
        <v>0</v>
      </c>
      <c r="B152" s="1" t="s">
        <v>289</v>
      </c>
      <c r="C152" s="78" t="s">
        <v>229</v>
      </c>
      <c r="D152" s="43" t="str">
        <f t="shared" ca="1" si="74"/>
        <v>(－9)×(+12)－(+8)×(+2)</v>
      </c>
      <c r="E152" s="4" t="s">
        <v>13</v>
      </c>
      <c r="F152" t="s">
        <v>230</v>
      </c>
      <c r="G152" s="78" t="s">
        <v>229</v>
      </c>
      <c r="H152" s="11">
        <f t="shared" ca="1" si="75"/>
        <v>-124</v>
      </c>
      <c r="I152" t="s">
        <v>230</v>
      </c>
      <c r="J152" s="51" t="s">
        <v>60</v>
      </c>
      <c r="K152" s="50" t="s">
        <v>290</v>
      </c>
      <c r="L152" s="50" t="str">
        <f t="shared" ca="1" si="76"/>
        <v>\\(\\quad (－9)×(+12)－(+8)×(+2)= \\)</v>
      </c>
      <c r="M152" s="50" t="str">
        <f t="shared" ca="1" si="77"/>
        <v>\\(\\quad -124 \\)</v>
      </c>
      <c r="N152" s="50" t="s">
        <v>62</v>
      </c>
      <c r="O152" s="89" t="str">
        <f t="shared" ca="1" si="78"/>
        <v>INSERT INTO math(tangen,question,answer,editor,date,count) VALUES('m5400','\\(\\quad (－9)×(+12)－(+8)×(+2)= \\)','\\(\\quad -124 \\)','harazono',NOW(),0);</v>
      </c>
      <c r="P152" s="45"/>
      <c r="R152" s="10" t="s">
        <v>15</v>
      </c>
      <c r="S152" t="str">
        <f t="shared" ca="1" si="79"/>
        <v>－</v>
      </c>
      <c r="T152">
        <f t="shared" ca="1" si="80"/>
        <v>9</v>
      </c>
      <c r="U152" t="s">
        <v>14</v>
      </c>
      <c r="V152" s="5" t="s">
        <v>22</v>
      </c>
      <c r="W152" t="s">
        <v>15</v>
      </c>
      <c r="X152" t="str">
        <f t="shared" ca="1" si="81"/>
        <v>+</v>
      </c>
      <c r="Y152">
        <f t="shared" ca="1" si="82"/>
        <v>12</v>
      </c>
      <c r="Z152" t="s">
        <v>14</v>
      </c>
      <c r="AA152" t="s">
        <v>288</v>
      </c>
      <c r="AB152" s="10" t="s">
        <v>15</v>
      </c>
      <c r="AC152" t="str">
        <f t="shared" ca="1" si="83"/>
        <v>+</v>
      </c>
      <c r="AD152">
        <f t="shared" ca="1" si="84"/>
        <v>8</v>
      </c>
      <c r="AE152" t="s">
        <v>14</v>
      </c>
      <c r="AF152" s="5" t="s">
        <v>22</v>
      </c>
      <c r="AG152" t="s">
        <v>15</v>
      </c>
      <c r="AH152" t="str">
        <f t="shared" ca="1" si="85"/>
        <v>+</v>
      </c>
      <c r="AI152">
        <f t="shared" ca="1" si="86"/>
        <v>2</v>
      </c>
      <c r="AJ152" t="s">
        <v>14</v>
      </c>
      <c r="AK152" s="1">
        <f t="shared" ca="1" si="88"/>
        <v>-9</v>
      </c>
      <c r="AL152" s="1">
        <f t="shared" ca="1" si="88"/>
        <v>12</v>
      </c>
      <c r="AM152" s="1">
        <f t="shared" ca="1" si="88"/>
        <v>8</v>
      </c>
      <c r="AN152" s="1">
        <f t="shared" ca="1" si="88"/>
        <v>2</v>
      </c>
      <c r="AO152" s="11"/>
      <c r="AP152" s="12">
        <f t="shared" ca="1" si="87"/>
        <v>-124</v>
      </c>
    </row>
    <row r="153" spans="1:42" x14ac:dyDescent="0.55000000000000004">
      <c r="A153" s="1" t="s">
        <v>0</v>
      </c>
      <c r="B153" s="1" t="s">
        <v>289</v>
      </c>
      <c r="C153" s="78" t="s">
        <v>229</v>
      </c>
      <c r="D153" s="43" t="str">
        <f t="shared" ca="1" si="74"/>
        <v>(+17)×(－10)－(+13)×(－2)</v>
      </c>
      <c r="E153" s="4" t="s">
        <v>13</v>
      </c>
      <c r="F153" t="s">
        <v>230</v>
      </c>
      <c r="G153" s="78" t="s">
        <v>229</v>
      </c>
      <c r="H153" s="11">
        <f t="shared" ca="1" si="75"/>
        <v>-144</v>
      </c>
      <c r="I153" t="s">
        <v>230</v>
      </c>
      <c r="J153" s="51" t="s">
        <v>60</v>
      </c>
      <c r="K153" s="50" t="s">
        <v>290</v>
      </c>
      <c r="L153" s="50" t="str">
        <f t="shared" ca="1" si="76"/>
        <v>\\(\\quad (+17)×(－10)－(+13)×(－2)= \\)</v>
      </c>
      <c r="M153" s="50" t="str">
        <f t="shared" ca="1" si="77"/>
        <v>\\(\\quad -144 \\)</v>
      </c>
      <c r="N153" s="50" t="s">
        <v>62</v>
      </c>
      <c r="O153" s="89" t="str">
        <f t="shared" ca="1" si="78"/>
        <v>INSERT INTO math(tangen,question,answer,editor,date,count) VALUES('m5400','\\(\\quad (+17)×(－10)－(+13)×(－2)= \\)','\\(\\quad -144 \\)','harazono',NOW(),0);</v>
      </c>
      <c r="P153" s="45"/>
      <c r="R153" s="10" t="s">
        <v>15</v>
      </c>
      <c r="S153" t="str">
        <f t="shared" ca="1" si="79"/>
        <v>+</v>
      </c>
      <c r="T153">
        <f t="shared" ca="1" si="80"/>
        <v>17</v>
      </c>
      <c r="U153" t="s">
        <v>14</v>
      </c>
      <c r="V153" s="5" t="s">
        <v>22</v>
      </c>
      <c r="W153" t="s">
        <v>15</v>
      </c>
      <c r="X153" t="str">
        <f t="shared" ca="1" si="81"/>
        <v>－</v>
      </c>
      <c r="Y153">
        <f t="shared" ca="1" si="82"/>
        <v>10</v>
      </c>
      <c r="Z153" t="s">
        <v>14</v>
      </c>
      <c r="AA153" t="s">
        <v>288</v>
      </c>
      <c r="AB153" s="10" t="s">
        <v>15</v>
      </c>
      <c r="AC153" t="str">
        <f t="shared" ca="1" si="83"/>
        <v>+</v>
      </c>
      <c r="AD153">
        <f t="shared" ca="1" si="84"/>
        <v>13</v>
      </c>
      <c r="AE153" t="s">
        <v>14</v>
      </c>
      <c r="AF153" s="5" t="s">
        <v>22</v>
      </c>
      <c r="AG153" t="s">
        <v>15</v>
      </c>
      <c r="AH153" t="str">
        <f t="shared" ca="1" si="85"/>
        <v>－</v>
      </c>
      <c r="AI153">
        <f t="shared" ca="1" si="86"/>
        <v>2</v>
      </c>
      <c r="AJ153" t="s">
        <v>14</v>
      </c>
      <c r="AK153" s="1">
        <f t="shared" ca="1" si="88"/>
        <v>17</v>
      </c>
      <c r="AL153" s="1">
        <f t="shared" ca="1" si="88"/>
        <v>-10</v>
      </c>
      <c r="AM153" s="1">
        <f t="shared" ca="1" si="88"/>
        <v>13</v>
      </c>
      <c r="AN153" s="1">
        <f t="shared" ca="1" si="88"/>
        <v>-2</v>
      </c>
      <c r="AO153" s="11"/>
      <c r="AP153" s="12">
        <f t="shared" ca="1" si="87"/>
        <v>-144</v>
      </c>
    </row>
    <row r="154" spans="1:42" x14ac:dyDescent="0.55000000000000004">
      <c r="A154" s="1" t="s">
        <v>0</v>
      </c>
      <c r="B154" s="1" t="s">
        <v>289</v>
      </c>
      <c r="C154" s="78" t="s">
        <v>229</v>
      </c>
      <c r="D154" s="43" t="str">
        <f t="shared" ca="1" si="74"/>
        <v>(+2)×(－11)－(+7)×(－13)</v>
      </c>
      <c r="E154" s="4" t="s">
        <v>13</v>
      </c>
      <c r="F154" t="s">
        <v>230</v>
      </c>
      <c r="G154" s="78" t="s">
        <v>229</v>
      </c>
      <c r="H154" s="11">
        <f t="shared" ca="1" si="75"/>
        <v>69</v>
      </c>
      <c r="I154" t="s">
        <v>230</v>
      </c>
      <c r="J154" s="51" t="s">
        <v>60</v>
      </c>
      <c r="K154" s="50" t="s">
        <v>290</v>
      </c>
      <c r="L154" s="50" t="str">
        <f t="shared" ca="1" si="76"/>
        <v>\\(\\quad (+2)×(－11)－(+7)×(－13)= \\)</v>
      </c>
      <c r="M154" s="50" t="str">
        <f t="shared" ca="1" si="77"/>
        <v>\\(\\quad 69 \\)</v>
      </c>
      <c r="N154" s="50" t="s">
        <v>62</v>
      </c>
      <c r="O154" s="89" t="str">
        <f t="shared" ca="1" si="78"/>
        <v>INSERT INTO math(tangen,question,answer,editor,date,count) VALUES('m5400','\\(\\quad (+2)×(－11)－(+7)×(－13)= \\)','\\(\\quad 69 \\)','harazono',NOW(),0);</v>
      </c>
      <c r="P154" s="45"/>
      <c r="R154" s="10" t="s">
        <v>15</v>
      </c>
      <c r="S154" t="str">
        <f t="shared" ca="1" si="79"/>
        <v>+</v>
      </c>
      <c r="T154">
        <f t="shared" ca="1" si="80"/>
        <v>2</v>
      </c>
      <c r="U154" t="s">
        <v>14</v>
      </c>
      <c r="V154" s="5" t="s">
        <v>22</v>
      </c>
      <c r="W154" t="s">
        <v>15</v>
      </c>
      <c r="X154" t="str">
        <f t="shared" ca="1" si="81"/>
        <v>－</v>
      </c>
      <c r="Y154">
        <f t="shared" ca="1" si="82"/>
        <v>11</v>
      </c>
      <c r="Z154" t="s">
        <v>14</v>
      </c>
      <c r="AA154" t="s">
        <v>288</v>
      </c>
      <c r="AB154" s="10" t="s">
        <v>15</v>
      </c>
      <c r="AC154" t="str">
        <f t="shared" ca="1" si="83"/>
        <v>+</v>
      </c>
      <c r="AD154">
        <f t="shared" ca="1" si="84"/>
        <v>7</v>
      </c>
      <c r="AE154" t="s">
        <v>14</v>
      </c>
      <c r="AF154" s="5" t="s">
        <v>22</v>
      </c>
      <c r="AG154" t="s">
        <v>15</v>
      </c>
      <c r="AH154" t="str">
        <f t="shared" ca="1" si="85"/>
        <v>－</v>
      </c>
      <c r="AI154">
        <f t="shared" ca="1" si="86"/>
        <v>13</v>
      </c>
      <c r="AJ154" t="s">
        <v>14</v>
      </c>
      <c r="AK154" s="1">
        <f t="shared" ca="1" si="88"/>
        <v>2</v>
      </c>
      <c r="AL154" s="1">
        <f t="shared" ca="1" si="88"/>
        <v>-11</v>
      </c>
      <c r="AM154" s="1">
        <f t="shared" ca="1" si="88"/>
        <v>7</v>
      </c>
      <c r="AN154" s="1">
        <f t="shared" ca="1" si="88"/>
        <v>-13</v>
      </c>
      <c r="AO154" s="11"/>
      <c r="AP154" s="12">
        <f t="shared" ca="1" si="87"/>
        <v>69</v>
      </c>
    </row>
    <row r="155" spans="1:42" x14ac:dyDescent="0.55000000000000004">
      <c r="A155" s="1" t="s">
        <v>0</v>
      </c>
      <c r="B155" s="1" t="s">
        <v>289</v>
      </c>
      <c r="C155" s="78" t="s">
        <v>229</v>
      </c>
      <c r="D155" s="43" t="str">
        <f t="shared" ca="1" si="74"/>
        <v>(－19)×(－16)－(－11)×(+3)</v>
      </c>
      <c r="E155" s="4" t="s">
        <v>13</v>
      </c>
      <c r="F155" t="s">
        <v>230</v>
      </c>
      <c r="G155" s="78" t="s">
        <v>229</v>
      </c>
      <c r="H155" s="11">
        <f t="shared" ca="1" si="75"/>
        <v>337</v>
      </c>
      <c r="I155" t="s">
        <v>230</v>
      </c>
      <c r="J155" s="51" t="s">
        <v>60</v>
      </c>
      <c r="K155" s="50" t="s">
        <v>290</v>
      </c>
      <c r="L155" s="50" t="str">
        <f t="shared" ca="1" si="76"/>
        <v>\\(\\quad (－19)×(－16)－(－11)×(+3)= \\)</v>
      </c>
      <c r="M155" s="50" t="str">
        <f t="shared" ca="1" si="77"/>
        <v>\\(\\quad 337 \\)</v>
      </c>
      <c r="N155" s="50" t="s">
        <v>62</v>
      </c>
      <c r="O155" s="89" t="str">
        <f t="shared" ca="1" si="78"/>
        <v>INSERT INTO math(tangen,question,answer,editor,date,count) VALUES('m5400','\\(\\quad (－19)×(－16)－(－11)×(+3)= \\)','\\(\\quad 337 \\)','harazono',NOW(),0);</v>
      </c>
      <c r="P155" s="45"/>
      <c r="R155" s="10" t="s">
        <v>15</v>
      </c>
      <c r="S155" t="str">
        <f t="shared" ca="1" si="79"/>
        <v>－</v>
      </c>
      <c r="T155">
        <f t="shared" ca="1" si="80"/>
        <v>19</v>
      </c>
      <c r="U155" t="s">
        <v>14</v>
      </c>
      <c r="V155" s="5" t="s">
        <v>22</v>
      </c>
      <c r="W155" t="s">
        <v>15</v>
      </c>
      <c r="X155" t="str">
        <f t="shared" ca="1" si="81"/>
        <v>－</v>
      </c>
      <c r="Y155">
        <f t="shared" ca="1" si="82"/>
        <v>16</v>
      </c>
      <c r="Z155" t="s">
        <v>14</v>
      </c>
      <c r="AA155" t="s">
        <v>288</v>
      </c>
      <c r="AB155" s="10" t="s">
        <v>15</v>
      </c>
      <c r="AC155" t="str">
        <f t="shared" ca="1" si="83"/>
        <v>－</v>
      </c>
      <c r="AD155">
        <f t="shared" ca="1" si="84"/>
        <v>11</v>
      </c>
      <c r="AE155" t="s">
        <v>14</v>
      </c>
      <c r="AF155" s="5" t="s">
        <v>22</v>
      </c>
      <c r="AG155" t="s">
        <v>15</v>
      </c>
      <c r="AH155" t="str">
        <f t="shared" ca="1" si="85"/>
        <v>+</v>
      </c>
      <c r="AI155">
        <f t="shared" ca="1" si="86"/>
        <v>3</v>
      </c>
      <c r="AJ155" t="s">
        <v>14</v>
      </c>
      <c r="AK155" s="1">
        <f t="shared" ca="1" si="88"/>
        <v>-19</v>
      </c>
      <c r="AL155" s="1">
        <f t="shared" ca="1" si="88"/>
        <v>-16</v>
      </c>
      <c r="AM155" s="1">
        <f t="shared" ca="1" si="88"/>
        <v>-11</v>
      </c>
      <c r="AN155" s="1">
        <f t="shared" ca="1" si="88"/>
        <v>3</v>
      </c>
      <c r="AO155" s="11"/>
      <c r="AP155" s="12">
        <f t="shared" ca="1" si="87"/>
        <v>337</v>
      </c>
    </row>
    <row r="156" spans="1:42" x14ac:dyDescent="0.55000000000000004">
      <c r="A156" s="1" t="s">
        <v>0</v>
      </c>
      <c r="B156" s="1" t="s">
        <v>289</v>
      </c>
      <c r="C156" s="78" t="s">
        <v>229</v>
      </c>
      <c r="D156" s="43" t="str">
        <f t="shared" ca="1" si="74"/>
        <v>(+19)×(－2)－(－5)×(－3)</v>
      </c>
      <c r="E156" s="4" t="s">
        <v>13</v>
      </c>
      <c r="F156" t="s">
        <v>230</v>
      </c>
      <c r="G156" s="78" t="s">
        <v>229</v>
      </c>
      <c r="H156" s="11">
        <f t="shared" ca="1" si="75"/>
        <v>-53</v>
      </c>
      <c r="I156" t="s">
        <v>230</v>
      </c>
      <c r="J156" s="51" t="s">
        <v>60</v>
      </c>
      <c r="K156" s="50" t="s">
        <v>290</v>
      </c>
      <c r="L156" s="50" t="str">
        <f t="shared" ca="1" si="76"/>
        <v>\\(\\quad (+19)×(－2)－(－5)×(－3)= \\)</v>
      </c>
      <c r="M156" s="50" t="str">
        <f t="shared" ca="1" si="77"/>
        <v>\\(\\quad -53 \\)</v>
      </c>
      <c r="N156" s="50" t="s">
        <v>62</v>
      </c>
      <c r="O156" s="89" t="str">
        <f t="shared" ca="1" si="78"/>
        <v>INSERT INTO math(tangen,question,answer,editor,date,count) VALUES('m5400','\\(\\quad (+19)×(－2)－(－5)×(－3)= \\)','\\(\\quad -53 \\)','harazono',NOW(),0);</v>
      </c>
      <c r="P156" s="45"/>
      <c r="R156" s="10" t="s">
        <v>15</v>
      </c>
      <c r="S156" t="str">
        <f t="shared" ca="1" si="79"/>
        <v>+</v>
      </c>
      <c r="T156">
        <f t="shared" ca="1" si="80"/>
        <v>19</v>
      </c>
      <c r="U156" t="s">
        <v>14</v>
      </c>
      <c r="V156" s="5" t="s">
        <v>22</v>
      </c>
      <c r="W156" t="s">
        <v>15</v>
      </c>
      <c r="X156" t="str">
        <f t="shared" ca="1" si="81"/>
        <v>－</v>
      </c>
      <c r="Y156">
        <f t="shared" ca="1" si="82"/>
        <v>2</v>
      </c>
      <c r="Z156" t="s">
        <v>14</v>
      </c>
      <c r="AA156" t="s">
        <v>288</v>
      </c>
      <c r="AB156" s="10" t="s">
        <v>15</v>
      </c>
      <c r="AC156" t="str">
        <f t="shared" ca="1" si="83"/>
        <v>－</v>
      </c>
      <c r="AD156">
        <f t="shared" ca="1" si="84"/>
        <v>5</v>
      </c>
      <c r="AE156" t="s">
        <v>14</v>
      </c>
      <c r="AF156" s="5" t="s">
        <v>22</v>
      </c>
      <c r="AG156" t="s">
        <v>15</v>
      </c>
      <c r="AH156" t="str">
        <f t="shared" ca="1" si="85"/>
        <v>－</v>
      </c>
      <c r="AI156">
        <f t="shared" ca="1" si="86"/>
        <v>3</v>
      </c>
      <c r="AJ156" t="s">
        <v>14</v>
      </c>
      <c r="AK156" s="1">
        <f t="shared" ca="1" si="88"/>
        <v>19</v>
      </c>
      <c r="AL156" s="1">
        <f t="shared" ca="1" si="88"/>
        <v>-2</v>
      </c>
      <c r="AM156" s="1">
        <f t="shared" ca="1" si="88"/>
        <v>-5</v>
      </c>
      <c r="AN156" s="1">
        <f t="shared" ca="1" si="88"/>
        <v>-3</v>
      </c>
      <c r="AO156" s="11"/>
      <c r="AP156" s="12">
        <f t="shared" ca="1" si="87"/>
        <v>-53</v>
      </c>
    </row>
    <row r="157" spans="1:42" x14ac:dyDescent="0.55000000000000004">
      <c r="A157" s="1" t="s">
        <v>0</v>
      </c>
      <c r="B157" s="1" t="s">
        <v>289</v>
      </c>
      <c r="C157" s="78" t="s">
        <v>229</v>
      </c>
      <c r="D157" s="43" t="str">
        <f t="shared" ca="1" si="74"/>
        <v>(+5)×(－20)－(+6)×(－3)</v>
      </c>
      <c r="E157" s="4" t="s">
        <v>13</v>
      </c>
      <c r="F157" t="s">
        <v>230</v>
      </c>
      <c r="G157" s="78" t="s">
        <v>229</v>
      </c>
      <c r="H157" s="11">
        <f t="shared" ca="1" si="75"/>
        <v>-82</v>
      </c>
      <c r="I157" t="s">
        <v>230</v>
      </c>
      <c r="J157" s="51" t="s">
        <v>60</v>
      </c>
      <c r="K157" s="50" t="s">
        <v>290</v>
      </c>
      <c r="L157" s="50" t="str">
        <f t="shared" ca="1" si="76"/>
        <v>\\(\\quad (+5)×(－20)－(+6)×(－3)= \\)</v>
      </c>
      <c r="M157" s="50" t="str">
        <f t="shared" ca="1" si="77"/>
        <v>\\(\\quad -82 \\)</v>
      </c>
      <c r="N157" s="50" t="s">
        <v>62</v>
      </c>
      <c r="O157" s="89" t="str">
        <f t="shared" ca="1" si="78"/>
        <v>INSERT INTO math(tangen,question,answer,editor,date,count) VALUES('m5400','\\(\\quad (+5)×(－20)－(+6)×(－3)= \\)','\\(\\quad -82 \\)','harazono',NOW(),0);</v>
      </c>
      <c r="P157" s="45"/>
      <c r="R157" s="10" t="s">
        <v>15</v>
      </c>
      <c r="S157" t="str">
        <f t="shared" ca="1" si="79"/>
        <v>+</v>
      </c>
      <c r="T157">
        <f t="shared" ca="1" si="80"/>
        <v>5</v>
      </c>
      <c r="U157" t="s">
        <v>14</v>
      </c>
      <c r="V157" s="5" t="s">
        <v>22</v>
      </c>
      <c r="W157" t="s">
        <v>15</v>
      </c>
      <c r="X157" t="str">
        <f t="shared" ca="1" si="81"/>
        <v>－</v>
      </c>
      <c r="Y157">
        <f t="shared" ca="1" si="82"/>
        <v>20</v>
      </c>
      <c r="Z157" t="s">
        <v>14</v>
      </c>
      <c r="AA157" t="s">
        <v>288</v>
      </c>
      <c r="AB157" s="10" t="s">
        <v>15</v>
      </c>
      <c r="AC157" t="str">
        <f t="shared" ca="1" si="83"/>
        <v>+</v>
      </c>
      <c r="AD157">
        <f t="shared" ca="1" si="84"/>
        <v>6</v>
      </c>
      <c r="AE157" t="s">
        <v>14</v>
      </c>
      <c r="AF157" s="5" t="s">
        <v>22</v>
      </c>
      <c r="AG157" t="s">
        <v>15</v>
      </c>
      <c r="AH157" t="str">
        <f t="shared" ca="1" si="85"/>
        <v>－</v>
      </c>
      <c r="AI157">
        <f t="shared" ca="1" si="86"/>
        <v>3</v>
      </c>
      <c r="AJ157" t="s">
        <v>14</v>
      </c>
      <c r="AK157" s="1">
        <f t="shared" ca="1" si="88"/>
        <v>5</v>
      </c>
      <c r="AL157" s="1">
        <f t="shared" ca="1" si="88"/>
        <v>-20</v>
      </c>
      <c r="AM157" s="1">
        <f t="shared" ca="1" si="88"/>
        <v>6</v>
      </c>
      <c r="AN157" s="1">
        <f t="shared" ca="1" si="88"/>
        <v>-3</v>
      </c>
      <c r="AO157" s="11"/>
      <c r="AP157" s="12">
        <f t="shared" ca="1" si="87"/>
        <v>-82</v>
      </c>
    </row>
    <row r="158" spans="1:42" x14ac:dyDescent="0.55000000000000004">
      <c r="A158" s="1" t="s">
        <v>0</v>
      </c>
      <c r="B158" s="1" t="s">
        <v>289</v>
      </c>
      <c r="C158" s="78" t="s">
        <v>229</v>
      </c>
      <c r="D158" s="43" t="str">
        <f t="shared" ca="1" si="74"/>
        <v>(+3)×(－17)－(－14)×(－9)</v>
      </c>
      <c r="E158" s="4" t="s">
        <v>13</v>
      </c>
      <c r="F158" t="s">
        <v>230</v>
      </c>
      <c r="G158" s="78" t="s">
        <v>229</v>
      </c>
      <c r="H158" s="11">
        <f t="shared" ca="1" si="75"/>
        <v>-177</v>
      </c>
      <c r="I158" t="s">
        <v>230</v>
      </c>
      <c r="J158" s="51" t="s">
        <v>60</v>
      </c>
      <c r="K158" s="50" t="s">
        <v>290</v>
      </c>
      <c r="L158" s="50" t="str">
        <f t="shared" ca="1" si="76"/>
        <v>\\(\\quad (+3)×(－17)－(－14)×(－9)= \\)</v>
      </c>
      <c r="M158" s="50" t="str">
        <f t="shared" ca="1" si="77"/>
        <v>\\(\\quad -177 \\)</v>
      </c>
      <c r="N158" s="50" t="s">
        <v>62</v>
      </c>
      <c r="O158" s="89" t="str">
        <f t="shared" ca="1" si="78"/>
        <v>INSERT INTO math(tangen,question,answer,editor,date,count) VALUES('m5400','\\(\\quad (+3)×(－17)－(－14)×(－9)= \\)','\\(\\quad -177 \\)','harazono',NOW(),0);</v>
      </c>
      <c r="P158" s="45"/>
      <c r="R158" s="10" t="s">
        <v>15</v>
      </c>
      <c r="S158" t="str">
        <f t="shared" ca="1" si="79"/>
        <v>+</v>
      </c>
      <c r="T158">
        <f t="shared" ca="1" si="80"/>
        <v>3</v>
      </c>
      <c r="U158" t="s">
        <v>14</v>
      </c>
      <c r="V158" s="5" t="s">
        <v>22</v>
      </c>
      <c r="W158" t="s">
        <v>15</v>
      </c>
      <c r="X158" t="str">
        <f t="shared" ca="1" si="81"/>
        <v>－</v>
      </c>
      <c r="Y158">
        <f t="shared" ca="1" si="82"/>
        <v>17</v>
      </c>
      <c r="Z158" t="s">
        <v>14</v>
      </c>
      <c r="AA158" t="s">
        <v>288</v>
      </c>
      <c r="AB158" s="10" t="s">
        <v>15</v>
      </c>
      <c r="AC158" t="str">
        <f t="shared" ca="1" si="83"/>
        <v>－</v>
      </c>
      <c r="AD158">
        <f t="shared" ca="1" si="84"/>
        <v>14</v>
      </c>
      <c r="AE158" t="s">
        <v>14</v>
      </c>
      <c r="AF158" s="5" t="s">
        <v>22</v>
      </c>
      <c r="AG158" t="s">
        <v>15</v>
      </c>
      <c r="AH158" t="str">
        <f t="shared" ca="1" si="85"/>
        <v>－</v>
      </c>
      <c r="AI158">
        <f t="shared" ca="1" si="86"/>
        <v>9</v>
      </c>
      <c r="AJ158" t="s">
        <v>14</v>
      </c>
      <c r="AK158" s="1">
        <f t="shared" ca="1" si="88"/>
        <v>3</v>
      </c>
      <c r="AL158" s="1">
        <f t="shared" ca="1" si="88"/>
        <v>-17</v>
      </c>
      <c r="AM158" s="1">
        <f t="shared" ca="1" si="88"/>
        <v>-14</v>
      </c>
      <c r="AN158" s="1">
        <f t="shared" ca="1" si="88"/>
        <v>-9</v>
      </c>
      <c r="AO158" s="11"/>
      <c r="AP158" s="12">
        <f t="shared" ca="1" si="87"/>
        <v>-177</v>
      </c>
    </row>
    <row r="159" spans="1:42" x14ac:dyDescent="0.55000000000000004">
      <c r="A159" s="1" t="s">
        <v>0</v>
      </c>
      <c r="B159" s="1" t="s">
        <v>289</v>
      </c>
      <c r="C159" s="78" t="s">
        <v>229</v>
      </c>
      <c r="D159" s="43" t="str">
        <f t="shared" ca="1" si="74"/>
        <v>(+9)×(+13)－(－13)×(－17)</v>
      </c>
      <c r="E159" s="4" t="s">
        <v>13</v>
      </c>
      <c r="F159" t="s">
        <v>230</v>
      </c>
      <c r="G159" s="78" t="s">
        <v>229</v>
      </c>
      <c r="H159" s="11">
        <f t="shared" ca="1" si="75"/>
        <v>-104</v>
      </c>
      <c r="I159" t="s">
        <v>230</v>
      </c>
      <c r="J159" s="51" t="s">
        <v>60</v>
      </c>
      <c r="K159" s="50" t="s">
        <v>290</v>
      </c>
      <c r="L159" s="50" t="str">
        <f t="shared" ca="1" si="76"/>
        <v>\\(\\quad (+9)×(+13)－(－13)×(－17)= \\)</v>
      </c>
      <c r="M159" s="50" t="str">
        <f t="shared" ca="1" si="77"/>
        <v>\\(\\quad -104 \\)</v>
      </c>
      <c r="N159" s="50" t="s">
        <v>62</v>
      </c>
      <c r="O159" s="89" t="str">
        <f t="shared" ca="1" si="78"/>
        <v>INSERT INTO math(tangen,question,answer,editor,date,count) VALUES('m5400','\\(\\quad (+9)×(+13)－(－13)×(－17)= \\)','\\(\\quad -104 \\)','harazono',NOW(),0);</v>
      </c>
      <c r="P159" s="45"/>
      <c r="R159" s="10" t="s">
        <v>15</v>
      </c>
      <c r="S159" t="str">
        <f t="shared" ca="1" si="79"/>
        <v>+</v>
      </c>
      <c r="T159">
        <f t="shared" ca="1" si="80"/>
        <v>9</v>
      </c>
      <c r="U159" t="s">
        <v>14</v>
      </c>
      <c r="V159" s="5" t="s">
        <v>22</v>
      </c>
      <c r="W159" t="s">
        <v>15</v>
      </c>
      <c r="X159" t="str">
        <f t="shared" ca="1" si="81"/>
        <v>+</v>
      </c>
      <c r="Y159">
        <f t="shared" ca="1" si="82"/>
        <v>13</v>
      </c>
      <c r="Z159" t="s">
        <v>14</v>
      </c>
      <c r="AA159" t="s">
        <v>288</v>
      </c>
      <c r="AB159" s="10" t="s">
        <v>15</v>
      </c>
      <c r="AC159" t="str">
        <f t="shared" ca="1" si="83"/>
        <v>－</v>
      </c>
      <c r="AD159">
        <f t="shared" ca="1" si="84"/>
        <v>13</v>
      </c>
      <c r="AE159" t="s">
        <v>14</v>
      </c>
      <c r="AF159" s="5" t="s">
        <v>22</v>
      </c>
      <c r="AG159" t="s">
        <v>15</v>
      </c>
      <c r="AH159" t="str">
        <f t="shared" ca="1" si="85"/>
        <v>－</v>
      </c>
      <c r="AI159">
        <f t="shared" ca="1" si="86"/>
        <v>17</v>
      </c>
      <c r="AJ159" t="s">
        <v>14</v>
      </c>
      <c r="AK159" s="1">
        <f t="shared" ca="1" si="88"/>
        <v>9</v>
      </c>
      <c r="AL159" s="1">
        <f t="shared" ca="1" si="88"/>
        <v>13</v>
      </c>
      <c r="AM159" s="1">
        <f t="shared" ca="1" si="88"/>
        <v>-13</v>
      </c>
      <c r="AN159" s="1">
        <f t="shared" ca="1" si="88"/>
        <v>-17</v>
      </c>
      <c r="AO159" s="11"/>
      <c r="AP159" s="12">
        <f t="shared" ca="1" si="87"/>
        <v>-104</v>
      </c>
    </row>
    <row r="160" spans="1:42" x14ac:dyDescent="0.55000000000000004">
      <c r="A160" s="1" t="s">
        <v>0</v>
      </c>
      <c r="B160" s="1" t="s">
        <v>289</v>
      </c>
      <c r="C160" s="78" t="s">
        <v>229</v>
      </c>
      <c r="D160" s="43" t="str">
        <f t="shared" ca="1" si="74"/>
        <v>(+13)×(+18)－(+6)×(－4)</v>
      </c>
      <c r="E160" s="4" t="s">
        <v>13</v>
      </c>
      <c r="F160" t="s">
        <v>230</v>
      </c>
      <c r="G160" s="78" t="s">
        <v>229</v>
      </c>
      <c r="H160" s="11">
        <f t="shared" ca="1" si="75"/>
        <v>258</v>
      </c>
      <c r="I160" t="s">
        <v>230</v>
      </c>
      <c r="J160" s="51" t="s">
        <v>60</v>
      </c>
      <c r="K160" s="50" t="s">
        <v>290</v>
      </c>
      <c r="L160" s="50" t="str">
        <f t="shared" ca="1" si="76"/>
        <v>\\(\\quad (+13)×(+18)－(+6)×(－4)= \\)</v>
      </c>
      <c r="M160" s="50" t="str">
        <f t="shared" ca="1" si="77"/>
        <v>\\(\\quad 258 \\)</v>
      </c>
      <c r="N160" s="50" t="s">
        <v>62</v>
      </c>
      <c r="O160" s="89" t="str">
        <f t="shared" ca="1" si="78"/>
        <v>INSERT INTO math(tangen,question,answer,editor,date,count) VALUES('m5400','\\(\\quad (+13)×(+18)－(+6)×(－4)= \\)','\\(\\quad 258 \\)','harazono',NOW(),0);</v>
      </c>
      <c r="P160" s="45"/>
      <c r="R160" s="10" t="s">
        <v>15</v>
      </c>
      <c r="S160" t="str">
        <f t="shared" ca="1" si="79"/>
        <v>+</v>
      </c>
      <c r="T160">
        <f t="shared" ca="1" si="80"/>
        <v>13</v>
      </c>
      <c r="U160" t="s">
        <v>14</v>
      </c>
      <c r="V160" s="5" t="s">
        <v>22</v>
      </c>
      <c r="W160" t="s">
        <v>15</v>
      </c>
      <c r="X160" t="str">
        <f t="shared" ca="1" si="81"/>
        <v>+</v>
      </c>
      <c r="Y160">
        <f t="shared" ca="1" si="82"/>
        <v>18</v>
      </c>
      <c r="Z160" t="s">
        <v>14</v>
      </c>
      <c r="AA160" t="s">
        <v>288</v>
      </c>
      <c r="AB160" s="10" t="s">
        <v>15</v>
      </c>
      <c r="AC160" t="str">
        <f t="shared" ca="1" si="83"/>
        <v>+</v>
      </c>
      <c r="AD160">
        <f t="shared" ca="1" si="84"/>
        <v>6</v>
      </c>
      <c r="AE160" t="s">
        <v>14</v>
      </c>
      <c r="AF160" s="5" t="s">
        <v>22</v>
      </c>
      <c r="AG160" t="s">
        <v>15</v>
      </c>
      <c r="AH160" t="str">
        <f t="shared" ca="1" si="85"/>
        <v>－</v>
      </c>
      <c r="AI160">
        <f t="shared" ca="1" si="86"/>
        <v>4</v>
      </c>
      <c r="AJ160" t="s">
        <v>14</v>
      </c>
      <c r="AK160" s="1">
        <f t="shared" ca="1" si="88"/>
        <v>13</v>
      </c>
      <c r="AL160" s="1">
        <f t="shared" ca="1" si="88"/>
        <v>18</v>
      </c>
      <c r="AM160" s="1">
        <f t="shared" ca="1" si="88"/>
        <v>6</v>
      </c>
      <c r="AN160" s="1">
        <f t="shared" ca="1" si="88"/>
        <v>-4</v>
      </c>
      <c r="AO160" s="11"/>
      <c r="AP160" s="12">
        <f t="shared" ca="1" si="87"/>
        <v>258</v>
      </c>
    </row>
    <row r="161" spans="1:42" x14ac:dyDescent="0.55000000000000004">
      <c r="A161" s="1" t="s">
        <v>0</v>
      </c>
      <c r="B161" s="1" t="s">
        <v>289</v>
      </c>
      <c r="C161" s="78" t="s">
        <v>229</v>
      </c>
      <c r="D161" s="43" t="str">
        <f t="shared" ca="1" si="74"/>
        <v>(+10)×(－5)－(－3)×(－4)</v>
      </c>
      <c r="E161" s="4" t="s">
        <v>13</v>
      </c>
      <c r="F161" t="s">
        <v>230</v>
      </c>
      <c r="G161" s="78" t="s">
        <v>229</v>
      </c>
      <c r="H161" s="11">
        <f t="shared" ca="1" si="75"/>
        <v>-62</v>
      </c>
      <c r="I161" t="s">
        <v>230</v>
      </c>
      <c r="J161" s="51" t="s">
        <v>60</v>
      </c>
      <c r="K161" s="50" t="s">
        <v>290</v>
      </c>
      <c r="L161" s="50" t="str">
        <f t="shared" ca="1" si="76"/>
        <v>\\(\\quad (+10)×(－5)－(－3)×(－4)= \\)</v>
      </c>
      <c r="M161" s="50" t="str">
        <f t="shared" ca="1" si="77"/>
        <v>\\(\\quad -62 \\)</v>
      </c>
      <c r="N161" s="50" t="s">
        <v>62</v>
      </c>
      <c r="O161" s="89" t="str">
        <f t="shared" ca="1" si="78"/>
        <v>INSERT INTO math(tangen,question,answer,editor,date,count) VALUES('m5400','\\(\\quad (+10)×(－5)－(－3)×(－4)= \\)','\\(\\quad -62 \\)','harazono',NOW(),0);</v>
      </c>
      <c r="P161" s="45"/>
      <c r="R161" s="10" t="s">
        <v>15</v>
      </c>
      <c r="S161" t="str">
        <f t="shared" ca="1" si="79"/>
        <v>+</v>
      </c>
      <c r="T161">
        <f t="shared" ca="1" si="80"/>
        <v>10</v>
      </c>
      <c r="U161" t="s">
        <v>14</v>
      </c>
      <c r="V161" s="5" t="s">
        <v>22</v>
      </c>
      <c r="W161" t="s">
        <v>15</v>
      </c>
      <c r="X161" t="str">
        <f t="shared" ca="1" si="81"/>
        <v>－</v>
      </c>
      <c r="Y161">
        <f t="shared" ca="1" si="82"/>
        <v>5</v>
      </c>
      <c r="Z161" t="s">
        <v>14</v>
      </c>
      <c r="AA161" t="s">
        <v>288</v>
      </c>
      <c r="AB161" s="10" t="s">
        <v>15</v>
      </c>
      <c r="AC161" t="str">
        <f t="shared" ca="1" si="83"/>
        <v>－</v>
      </c>
      <c r="AD161">
        <f t="shared" ca="1" si="84"/>
        <v>3</v>
      </c>
      <c r="AE161" t="s">
        <v>14</v>
      </c>
      <c r="AF161" s="5" t="s">
        <v>22</v>
      </c>
      <c r="AG161" t="s">
        <v>15</v>
      </c>
      <c r="AH161" t="str">
        <f t="shared" ca="1" si="85"/>
        <v>－</v>
      </c>
      <c r="AI161">
        <f t="shared" ca="1" si="86"/>
        <v>4</v>
      </c>
      <c r="AJ161" t="s">
        <v>14</v>
      </c>
      <c r="AK161" s="1">
        <f t="shared" ca="1" si="88"/>
        <v>10</v>
      </c>
      <c r="AL161" s="1">
        <f t="shared" ca="1" si="88"/>
        <v>-5</v>
      </c>
      <c r="AM161" s="1">
        <f t="shared" ca="1" si="88"/>
        <v>-3</v>
      </c>
      <c r="AN161" s="1">
        <f t="shared" ca="1" si="88"/>
        <v>-4</v>
      </c>
      <c r="AO161" s="11"/>
      <c r="AP161" s="12">
        <f t="shared" ca="1" si="87"/>
        <v>-62</v>
      </c>
    </row>
    <row r="162" spans="1:42" x14ac:dyDescent="0.55000000000000004">
      <c r="A162" s="1" t="s">
        <v>0</v>
      </c>
      <c r="B162" s="1" t="s">
        <v>289</v>
      </c>
      <c r="C162" s="78" t="s">
        <v>229</v>
      </c>
      <c r="D162" s="43" t="str">
        <f t="shared" ca="1" si="74"/>
        <v>(+7)×(－12)－(+19)×(－14)</v>
      </c>
      <c r="E162" s="4" t="s">
        <v>13</v>
      </c>
      <c r="F162" t="s">
        <v>230</v>
      </c>
      <c r="G162" s="78" t="s">
        <v>229</v>
      </c>
      <c r="H162" s="11">
        <f t="shared" ca="1" si="75"/>
        <v>182</v>
      </c>
      <c r="I162" t="s">
        <v>230</v>
      </c>
      <c r="J162" s="51" t="s">
        <v>60</v>
      </c>
      <c r="K162" s="50" t="s">
        <v>290</v>
      </c>
      <c r="L162" s="50" t="str">
        <f t="shared" ca="1" si="76"/>
        <v>\\(\\quad (+7)×(－12)－(+19)×(－14)= \\)</v>
      </c>
      <c r="M162" s="50" t="str">
        <f t="shared" ca="1" si="77"/>
        <v>\\(\\quad 182 \\)</v>
      </c>
      <c r="N162" s="50" t="s">
        <v>62</v>
      </c>
      <c r="O162" s="89" t="str">
        <f t="shared" ca="1" si="78"/>
        <v>INSERT INTO math(tangen,question,answer,editor,date,count) VALUES('m5400','\\(\\quad (+7)×(－12)－(+19)×(－14)= \\)','\\(\\quad 182 \\)','harazono',NOW(),0);</v>
      </c>
      <c r="P162" s="45"/>
      <c r="R162" s="10" t="s">
        <v>15</v>
      </c>
      <c r="S162" t="str">
        <f t="shared" ca="1" si="79"/>
        <v>+</v>
      </c>
      <c r="T162">
        <f t="shared" ca="1" si="80"/>
        <v>7</v>
      </c>
      <c r="U162" t="s">
        <v>14</v>
      </c>
      <c r="V162" s="5" t="s">
        <v>22</v>
      </c>
      <c r="W162" t="s">
        <v>15</v>
      </c>
      <c r="X162" t="str">
        <f t="shared" ca="1" si="81"/>
        <v>－</v>
      </c>
      <c r="Y162">
        <f t="shared" ca="1" si="82"/>
        <v>12</v>
      </c>
      <c r="Z162" t="s">
        <v>14</v>
      </c>
      <c r="AA162" t="s">
        <v>288</v>
      </c>
      <c r="AB162" s="10" t="s">
        <v>15</v>
      </c>
      <c r="AC162" t="str">
        <f t="shared" ca="1" si="83"/>
        <v>+</v>
      </c>
      <c r="AD162">
        <f t="shared" ca="1" si="84"/>
        <v>19</v>
      </c>
      <c r="AE162" t="s">
        <v>14</v>
      </c>
      <c r="AF162" s="5" t="s">
        <v>22</v>
      </c>
      <c r="AG162" t="s">
        <v>15</v>
      </c>
      <c r="AH162" t="str">
        <f t="shared" ca="1" si="85"/>
        <v>－</v>
      </c>
      <c r="AI162">
        <f t="shared" ca="1" si="86"/>
        <v>14</v>
      </c>
      <c r="AJ162" t="s">
        <v>14</v>
      </c>
      <c r="AK162" s="1">
        <f t="shared" ca="1" si="88"/>
        <v>7</v>
      </c>
      <c r="AL162" s="1">
        <f t="shared" ca="1" si="88"/>
        <v>-12</v>
      </c>
      <c r="AM162" s="1">
        <f t="shared" ca="1" si="88"/>
        <v>19</v>
      </c>
      <c r="AN162" s="1">
        <f t="shared" ca="1" si="88"/>
        <v>-14</v>
      </c>
      <c r="AO162" s="11"/>
      <c r="AP162" s="12">
        <f t="shared" ca="1" si="87"/>
        <v>182</v>
      </c>
    </row>
    <row r="163" spans="1:42" x14ac:dyDescent="0.55000000000000004">
      <c r="A163" s="1" t="s">
        <v>0</v>
      </c>
      <c r="B163" s="1" t="s">
        <v>289</v>
      </c>
      <c r="C163" s="78" t="s">
        <v>229</v>
      </c>
      <c r="D163" s="43" t="str">
        <f t="shared" ca="1" si="74"/>
        <v>(+7)×(+4)－(－5)×(－7)</v>
      </c>
      <c r="E163" s="4" t="s">
        <v>13</v>
      </c>
      <c r="F163" t="s">
        <v>230</v>
      </c>
      <c r="G163" s="78" t="s">
        <v>229</v>
      </c>
      <c r="H163" s="11">
        <f t="shared" ca="1" si="75"/>
        <v>-7</v>
      </c>
      <c r="I163" t="s">
        <v>230</v>
      </c>
      <c r="J163" s="51" t="s">
        <v>60</v>
      </c>
      <c r="K163" s="50" t="s">
        <v>290</v>
      </c>
      <c r="L163" s="50" t="str">
        <f t="shared" ca="1" si="76"/>
        <v>\\(\\quad (+7)×(+4)－(－5)×(－7)= \\)</v>
      </c>
      <c r="M163" s="50" t="str">
        <f t="shared" ca="1" si="77"/>
        <v>\\(\\quad -7 \\)</v>
      </c>
      <c r="N163" s="50" t="s">
        <v>62</v>
      </c>
      <c r="O163" s="89" t="str">
        <f t="shared" ca="1" si="78"/>
        <v>INSERT INTO math(tangen,question,answer,editor,date,count) VALUES('m5400','\\(\\quad (+7)×(+4)－(－5)×(－7)= \\)','\\(\\quad -7 \\)','harazono',NOW(),0);</v>
      </c>
      <c r="P163" s="45"/>
      <c r="R163" s="10" t="s">
        <v>15</v>
      </c>
      <c r="S163" t="str">
        <f t="shared" ca="1" si="79"/>
        <v>+</v>
      </c>
      <c r="T163">
        <f t="shared" ca="1" si="80"/>
        <v>7</v>
      </c>
      <c r="U163" t="s">
        <v>14</v>
      </c>
      <c r="V163" s="5" t="s">
        <v>22</v>
      </c>
      <c r="W163" t="s">
        <v>15</v>
      </c>
      <c r="X163" t="str">
        <f t="shared" ca="1" si="81"/>
        <v>+</v>
      </c>
      <c r="Y163">
        <f t="shared" ca="1" si="82"/>
        <v>4</v>
      </c>
      <c r="Z163" t="s">
        <v>14</v>
      </c>
      <c r="AA163" t="s">
        <v>288</v>
      </c>
      <c r="AB163" s="10" t="s">
        <v>15</v>
      </c>
      <c r="AC163" t="str">
        <f t="shared" ca="1" si="83"/>
        <v>－</v>
      </c>
      <c r="AD163">
        <f t="shared" ca="1" si="84"/>
        <v>5</v>
      </c>
      <c r="AE163" t="s">
        <v>14</v>
      </c>
      <c r="AF163" s="5" t="s">
        <v>22</v>
      </c>
      <c r="AG163" t="s">
        <v>15</v>
      </c>
      <c r="AH163" t="str">
        <f t="shared" ca="1" si="85"/>
        <v>－</v>
      </c>
      <c r="AI163">
        <f t="shared" ca="1" si="86"/>
        <v>7</v>
      </c>
      <c r="AJ163" t="s">
        <v>14</v>
      </c>
      <c r="AK163" s="1">
        <f t="shared" ca="1" si="88"/>
        <v>7</v>
      </c>
      <c r="AL163" s="1">
        <f t="shared" ca="1" si="88"/>
        <v>4</v>
      </c>
      <c r="AM163" s="1">
        <f t="shared" ca="1" si="88"/>
        <v>-5</v>
      </c>
      <c r="AN163" s="1">
        <f t="shared" ca="1" si="88"/>
        <v>-7</v>
      </c>
      <c r="AO163" s="11"/>
      <c r="AP163" s="12">
        <f t="shared" ca="1" si="87"/>
        <v>-7</v>
      </c>
    </row>
    <row r="164" spans="1:42" x14ac:dyDescent="0.55000000000000004">
      <c r="A164" s="1" t="s">
        <v>0</v>
      </c>
      <c r="B164" s="1" t="s">
        <v>289</v>
      </c>
      <c r="C164" s="78" t="s">
        <v>229</v>
      </c>
      <c r="D164" s="43" t="str">
        <f t="shared" ca="1" si="74"/>
        <v>(+1)×(+12)－(－3)×(+3)</v>
      </c>
      <c r="E164" s="4" t="s">
        <v>13</v>
      </c>
      <c r="F164" t="s">
        <v>230</v>
      </c>
      <c r="G164" s="78" t="s">
        <v>229</v>
      </c>
      <c r="H164" s="11">
        <f t="shared" ca="1" si="75"/>
        <v>21</v>
      </c>
      <c r="I164" t="s">
        <v>230</v>
      </c>
      <c r="J164" s="51" t="s">
        <v>60</v>
      </c>
      <c r="K164" s="50" t="s">
        <v>290</v>
      </c>
      <c r="L164" s="50" t="str">
        <f t="shared" ca="1" si="76"/>
        <v>\\(\\quad (+1)×(+12)－(－3)×(+3)= \\)</v>
      </c>
      <c r="M164" s="50" t="str">
        <f t="shared" ca="1" si="77"/>
        <v>\\(\\quad 21 \\)</v>
      </c>
      <c r="N164" s="50" t="s">
        <v>62</v>
      </c>
      <c r="O164" s="89" t="str">
        <f t="shared" ca="1" si="78"/>
        <v>INSERT INTO math(tangen,question,answer,editor,date,count) VALUES('m5400','\\(\\quad (+1)×(+12)－(－3)×(+3)= \\)','\\(\\quad 21 \\)','harazono',NOW(),0);</v>
      </c>
      <c r="P164" s="45"/>
      <c r="R164" s="10" t="s">
        <v>15</v>
      </c>
      <c r="S164" t="str">
        <f t="shared" ca="1" si="79"/>
        <v>+</v>
      </c>
      <c r="T164">
        <f t="shared" ca="1" si="80"/>
        <v>1</v>
      </c>
      <c r="U164" t="s">
        <v>14</v>
      </c>
      <c r="V164" s="5" t="s">
        <v>22</v>
      </c>
      <c r="W164" t="s">
        <v>15</v>
      </c>
      <c r="X164" t="str">
        <f t="shared" ca="1" si="81"/>
        <v>+</v>
      </c>
      <c r="Y164">
        <f t="shared" ca="1" si="82"/>
        <v>12</v>
      </c>
      <c r="Z164" t="s">
        <v>14</v>
      </c>
      <c r="AA164" t="s">
        <v>288</v>
      </c>
      <c r="AB164" s="10" t="s">
        <v>15</v>
      </c>
      <c r="AC164" t="str">
        <f t="shared" ca="1" si="83"/>
        <v>－</v>
      </c>
      <c r="AD164">
        <f t="shared" ca="1" si="84"/>
        <v>3</v>
      </c>
      <c r="AE164" t="s">
        <v>14</v>
      </c>
      <c r="AF164" s="5" t="s">
        <v>22</v>
      </c>
      <c r="AG164" t="s">
        <v>15</v>
      </c>
      <c r="AH164" t="str">
        <f t="shared" ca="1" si="85"/>
        <v>+</v>
      </c>
      <c r="AI164">
        <f t="shared" ca="1" si="86"/>
        <v>3</v>
      </c>
      <c r="AJ164" t="s">
        <v>14</v>
      </c>
      <c r="AK164" s="1">
        <f t="shared" ca="1" si="88"/>
        <v>1</v>
      </c>
      <c r="AL164" s="1">
        <f t="shared" ca="1" si="88"/>
        <v>12</v>
      </c>
      <c r="AM164" s="1">
        <f t="shared" ca="1" si="88"/>
        <v>-3</v>
      </c>
      <c r="AN164" s="1">
        <f t="shared" ca="1" si="88"/>
        <v>3</v>
      </c>
      <c r="AO164" s="11"/>
      <c r="AP164" s="12">
        <f t="shared" ca="1" si="87"/>
        <v>21</v>
      </c>
    </row>
    <row r="165" spans="1:42" x14ac:dyDescent="0.55000000000000004">
      <c r="A165" s="1" t="s">
        <v>0</v>
      </c>
      <c r="B165" s="1" t="s">
        <v>289</v>
      </c>
      <c r="C165" s="78" t="s">
        <v>229</v>
      </c>
      <c r="D165" s="43" t="str">
        <f t="shared" ca="1" si="74"/>
        <v>(+15)×(+17)－(+19)×(－20)</v>
      </c>
      <c r="E165" s="4" t="s">
        <v>13</v>
      </c>
      <c r="F165" t="s">
        <v>230</v>
      </c>
      <c r="G165" s="78" t="s">
        <v>229</v>
      </c>
      <c r="H165" s="11">
        <f t="shared" ca="1" si="75"/>
        <v>635</v>
      </c>
      <c r="I165" t="s">
        <v>230</v>
      </c>
      <c r="J165" s="51" t="s">
        <v>60</v>
      </c>
      <c r="K165" s="50" t="s">
        <v>290</v>
      </c>
      <c r="L165" s="50" t="str">
        <f t="shared" ca="1" si="76"/>
        <v>\\(\\quad (+15)×(+17)－(+19)×(－20)= \\)</v>
      </c>
      <c r="M165" s="50" t="str">
        <f t="shared" ca="1" si="77"/>
        <v>\\(\\quad 635 \\)</v>
      </c>
      <c r="N165" s="50" t="s">
        <v>62</v>
      </c>
      <c r="O165" s="89" t="str">
        <f t="shared" ca="1" si="78"/>
        <v>INSERT INTO math(tangen,question,answer,editor,date,count) VALUES('m5400','\\(\\quad (+15)×(+17)－(+19)×(－20)= \\)','\\(\\quad 635 \\)','harazono',NOW(),0);</v>
      </c>
      <c r="P165" s="45"/>
      <c r="R165" s="10" t="s">
        <v>15</v>
      </c>
      <c r="S165" t="str">
        <f t="shared" ca="1" si="79"/>
        <v>+</v>
      </c>
      <c r="T165">
        <f t="shared" ca="1" si="80"/>
        <v>15</v>
      </c>
      <c r="U165" t="s">
        <v>14</v>
      </c>
      <c r="V165" s="5" t="s">
        <v>22</v>
      </c>
      <c r="W165" t="s">
        <v>15</v>
      </c>
      <c r="X165" t="str">
        <f t="shared" ca="1" si="81"/>
        <v>+</v>
      </c>
      <c r="Y165">
        <f t="shared" ca="1" si="82"/>
        <v>17</v>
      </c>
      <c r="Z165" t="s">
        <v>14</v>
      </c>
      <c r="AA165" t="s">
        <v>288</v>
      </c>
      <c r="AB165" s="10" t="s">
        <v>15</v>
      </c>
      <c r="AC165" t="str">
        <f t="shared" ca="1" si="83"/>
        <v>+</v>
      </c>
      <c r="AD165">
        <f t="shared" ca="1" si="84"/>
        <v>19</v>
      </c>
      <c r="AE165" t="s">
        <v>14</v>
      </c>
      <c r="AF165" s="5" t="s">
        <v>22</v>
      </c>
      <c r="AG165" t="s">
        <v>15</v>
      </c>
      <c r="AH165" t="str">
        <f t="shared" ca="1" si="85"/>
        <v>－</v>
      </c>
      <c r="AI165">
        <f t="shared" ca="1" si="86"/>
        <v>20</v>
      </c>
      <c r="AJ165" t="s">
        <v>14</v>
      </c>
      <c r="AK165" s="1">
        <f t="shared" ca="1" si="88"/>
        <v>15</v>
      </c>
      <c r="AL165" s="1">
        <f t="shared" ca="1" si="88"/>
        <v>17</v>
      </c>
      <c r="AM165" s="1">
        <f t="shared" ca="1" si="88"/>
        <v>19</v>
      </c>
      <c r="AN165" s="1">
        <f t="shared" ca="1" si="88"/>
        <v>-20</v>
      </c>
      <c r="AO165" s="11"/>
      <c r="AP165" s="12">
        <f t="shared" ca="1" si="87"/>
        <v>635</v>
      </c>
    </row>
  </sheetData>
  <phoneticPr fontId="1"/>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F083-6941-4017-AA00-49202FE7D19D}">
  <dimension ref="A1:CD408"/>
  <sheetViews>
    <sheetView zoomScale="55" zoomScaleNormal="55" workbookViewId="0">
      <pane xSplit="1" ySplit="1" topLeftCell="B388" activePane="bottomRight" state="frozen"/>
      <selection pane="topRight" activeCell="B1" sqref="B1"/>
      <selection pane="bottomLeft" activeCell="A2" sqref="A2"/>
      <selection pane="bottomRight" activeCell="L304" sqref="L304"/>
    </sheetView>
  </sheetViews>
  <sheetFormatPr defaultRowHeight="18" x14ac:dyDescent="0.55000000000000004"/>
  <cols>
    <col min="1" max="1" width="12.33203125" bestFit="1" customWidth="1"/>
    <col min="2" max="2" width="5" bestFit="1" customWidth="1"/>
    <col min="3" max="3" width="11.4140625" bestFit="1" customWidth="1"/>
    <col min="4" max="4" width="22.33203125" style="4" bestFit="1" customWidth="1"/>
    <col min="5" max="5" width="5" style="4" bestFit="1" customWidth="1"/>
    <col min="6" max="6" width="4.75" bestFit="1" customWidth="1"/>
    <col min="7" max="7" width="26.75" bestFit="1" customWidth="1"/>
    <col min="8" max="8" width="12.5" bestFit="1" customWidth="1"/>
    <col min="9" max="9" width="5.33203125" bestFit="1" customWidth="1"/>
    <col min="10" max="10" width="4.75" bestFit="1" customWidth="1"/>
    <col min="11" max="11" width="5.58203125" bestFit="1" customWidth="1"/>
    <col min="12" max="12" width="6.75" bestFit="1" customWidth="1"/>
    <col min="13" max="13" width="30.83203125" bestFit="1" customWidth="1"/>
    <col min="14" max="14" width="22.08203125" bestFit="1" customWidth="1"/>
    <col min="15" max="15" width="8.83203125" bestFit="1" customWidth="1"/>
    <col min="16" max="16" width="151.83203125" bestFit="1" customWidth="1"/>
    <col min="17" max="17" width="9.6640625" style="45" customWidth="1"/>
    <col min="18" max="18" width="3.83203125" bestFit="1" customWidth="1"/>
    <col min="19" max="20" width="4.1640625" bestFit="1" customWidth="1"/>
    <col min="21" max="21" width="3.1640625" bestFit="1" customWidth="1"/>
    <col min="22" max="23" width="4.1640625" bestFit="1" customWidth="1"/>
    <col min="24" max="24" width="3.1640625" bestFit="1" customWidth="1"/>
    <col min="25" max="25" width="2.25" bestFit="1" customWidth="1"/>
    <col min="26" max="26" width="3.33203125" bestFit="1" customWidth="1"/>
    <col min="27" max="27" width="2.6640625" bestFit="1" customWidth="1"/>
    <col min="28" max="28" width="3.33203125" bestFit="1" customWidth="1"/>
    <col min="29" max="29" width="2.5" bestFit="1" customWidth="1"/>
    <col min="30" max="30" width="3.1640625" bestFit="1" customWidth="1"/>
    <col min="31" max="31" width="2.6640625" bestFit="1" customWidth="1"/>
    <col min="32" max="32" width="3.33203125" bestFit="1" customWidth="1"/>
    <col min="33" max="33" width="2.6640625" bestFit="1" customWidth="1"/>
    <col min="34" max="34" width="3.33203125" bestFit="1" customWidth="1"/>
    <col min="35" max="35" width="2.6640625" bestFit="1" customWidth="1"/>
    <col min="36" max="36" width="2.33203125" bestFit="1" customWidth="1"/>
    <col min="37" max="37" width="3.58203125" bestFit="1" customWidth="1"/>
    <col min="38" max="38" width="4.1640625" bestFit="1" customWidth="1"/>
    <col min="39" max="39" width="2.25" style="5" bestFit="1" customWidth="1"/>
    <col min="40" max="40" width="3.33203125" bestFit="1" customWidth="1"/>
    <col min="41" max="41" width="4.1640625" bestFit="1" customWidth="1"/>
    <col min="42" max="42" width="2.6640625" bestFit="1" customWidth="1"/>
    <col min="43" max="43" width="3.33203125" bestFit="1" customWidth="1"/>
    <col min="44" max="44" width="4.1640625" bestFit="1" customWidth="1"/>
    <col min="45" max="45" width="2.6640625" bestFit="1" customWidth="1"/>
    <col min="46" max="46" width="3.33203125" bestFit="1" customWidth="1"/>
    <col min="47" max="47" width="3.83203125" bestFit="1" customWidth="1"/>
    <col min="48" max="48" width="28.25" bestFit="1" customWidth="1"/>
    <col min="49" max="49" width="19.5" bestFit="1" customWidth="1"/>
    <col min="50" max="50" width="4.58203125" bestFit="1" customWidth="1"/>
    <col min="51" max="52" width="5.08203125" bestFit="1" customWidth="1"/>
    <col min="53" max="53" width="3.83203125" bestFit="1" customWidth="1"/>
    <col min="54" max="54" width="2.5" bestFit="1" customWidth="1"/>
    <col min="55" max="55" width="14.33203125" customWidth="1"/>
    <col min="56" max="57" width="2.83203125" bestFit="1" customWidth="1"/>
    <col min="58" max="59" width="2.5" bestFit="1" customWidth="1"/>
    <col min="60" max="60" width="2.83203125" bestFit="1" customWidth="1"/>
    <col min="61" max="61" width="2.6640625" bestFit="1" customWidth="1"/>
    <col min="62" max="62" width="3.08203125" bestFit="1" customWidth="1"/>
    <col min="63" max="64" width="2.83203125" bestFit="1" customWidth="1"/>
    <col min="65" max="65" width="2.5" bestFit="1" customWidth="1"/>
    <col min="66" max="66" width="3.08203125" bestFit="1" customWidth="1"/>
    <col min="67" max="67" width="3.58203125" bestFit="1" customWidth="1"/>
    <col min="68" max="68" width="2.6640625" bestFit="1" customWidth="1"/>
    <col min="69" max="69" width="4.6640625" bestFit="1" customWidth="1"/>
    <col min="70" max="70" width="3.83203125" bestFit="1" customWidth="1"/>
    <col min="71" max="71" width="2.6640625" bestFit="1" customWidth="1"/>
    <col min="72" max="75" width="4.6640625" bestFit="1" customWidth="1"/>
    <col min="76" max="76" width="2.6640625" bestFit="1" customWidth="1"/>
    <col min="77" max="77" width="2.58203125" customWidth="1"/>
    <col min="78" max="78" width="4.6640625" bestFit="1" customWidth="1"/>
    <col min="80" max="80" width="18" bestFit="1" customWidth="1"/>
  </cols>
  <sheetData>
    <row r="1" spans="1:54" x14ac:dyDescent="0.55000000000000004">
      <c r="A1" t="s">
        <v>8</v>
      </c>
      <c r="E1" s="4" t="s">
        <v>12</v>
      </c>
    </row>
    <row r="2" spans="1:54" x14ac:dyDescent="0.55000000000000004">
      <c r="A2" s="1" t="s">
        <v>1</v>
      </c>
      <c r="B2" s="1" t="s">
        <v>34</v>
      </c>
      <c r="C2" s="78" t="s">
        <v>229</v>
      </c>
      <c r="D2" s="43" t="str">
        <f ca="1">AV2</f>
        <v>-9a-15b+10a+10b</v>
      </c>
      <c r="E2" s="4" t="s">
        <v>13</v>
      </c>
      <c r="F2" t="s">
        <v>230</v>
      </c>
      <c r="G2" s="78" t="s">
        <v>229</v>
      </c>
      <c r="H2" s="11" t="str">
        <f ca="1">AW2</f>
        <v>a-5b</v>
      </c>
      <c r="I2" s="11"/>
      <c r="J2" t="s">
        <v>230</v>
      </c>
      <c r="K2" s="51" t="s">
        <v>60</v>
      </c>
      <c r="L2" s="50" t="s">
        <v>302</v>
      </c>
      <c r="M2" s="50" t="str">
        <f ca="1">C2&amp;D2&amp;E2&amp;F2</f>
        <v>\\(\\quad -9a-15b+10a+10b= \\)</v>
      </c>
      <c r="N2" s="50" t="str">
        <f ca="1">G2&amp;H2&amp;I2&amp;J2</f>
        <v>\\(\\quad a-5b \\)</v>
      </c>
      <c r="O2" s="50" t="s">
        <v>62</v>
      </c>
      <c r="P2" s="89" t="str">
        <f ca="1">"INSERT INTO "&amp;K2&amp;"(tangen,question,answer,editor,date,count) VALUES('"&amp;L2&amp;"','"&amp;M2&amp;"','"&amp;N2&amp;"','"&amp;O2&amp;"',NOW(),0);"</f>
        <v>INSERT INTO math(tangen,question,answer,editor,date,count) VALUES('m5600','\\(\\quad -9a-15b+10a+10b= \\)','\\(\\quad a-5b \\)','harazono',NOW(),0);</v>
      </c>
      <c r="Q2" s="47"/>
      <c r="R2" s="19"/>
      <c r="S2" s="1">
        <f t="shared" ref="S2:U142" ca="1" si="0">RANDBETWEEN(-20,20)</f>
        <v>-9</v>
      </c>
      <c r="T2" s="1">
        <f t="shared" ca="1" si="0"/>
        <v>-15</v>
      </c>
      <c r="V2" s="1">
        <f t="shared" ref="V2:X142" ca="1" si="1">RANDBETWEEN(-20,20)</f>
        <v>10</v>
      </c>
      <c r="W2" s="1">
        <f t="shared" ca="1" si="1"/>
        <v>10</v>
      </c>
      <c r="Y2" t="str">
        <f t="shared" ref="Y2:Y142" ca="1" si="2">IF(S2&gt;=1,"","-")</f>
        <v>-</v>
      </c>
      <c r="Z2">
        <f t="shared" ref="Z2:Z142" ca="1" si="3">IF(S2=0,21,IF(S2=1,"",IF(S2=-1,"",ABS(S2))))</f>
        <v>9</v>
      </c>
      <c r="AA2" t="str">
        <f t="shared" ref="AA2:AA142" ca="1" si="4">IF(T2&gt;=1,"+",IF(T2&lt;=-1,"-",""))</f>
        <v>-</v>
      </c>
      <c r="AB2">
        <f t="shared" ref="AB2:AB142" ca="1" si="5">IF(T2=0,21,IF(T2=1,"",IF(T2=-1,"",ABS(T2))))</f>
        <v>15</v>
      </c>
      <c r="AE2" t="str">
        <f t="shared" ref="AE2:AE142" ca="1" si="6">IF(V2&lt;=-1,"-","+")</f>
        <v>+</v>
      </c>
      <c r="AF2">
        <f t="shared" ref="AF2:AF142" ca="1" si="7">IF(V2=0,21,IF(V2=1,"",IF(V2=-1,"",ABS(V2))))</f>
        <v>10</v>
      </c>
      <c r="AG2" t="str">
        <f t="shared" ref="AG2:AG142" ca="1" si="8">IF(W2&lt;=-1,"-","+")</f>
        <v>+</v>
      </c>
      <c r="AH2">
        <f t="shared" ref="AH2:AH142" ca="1" si="9">IF(W2=0,21,IF(W2=1,"",IF(W2=-1,"",ABS(W2))))</f>
        <v>10</v>
      </c>
      <c r="AL2">
        <f ca="1">S2+V2</f>
        <v>1</v>
      </c>
      <c r="AM2" t="str">
        <f t="shared" ref="AM2:AM142" ca="1" si="10">IF(AL2&lt;=-1,"-","")</f>
        <v/>
      </c>
      <c r="AN2" s="5" t="str">
        <f t="shared" ref="AN2:AN142" ca="1" si="11">IF(AL2=1,"",IF(AL2=-1,"",ABS(AL2)))</f>
        <v/>
      </c>
      <c r="AO2">
        <f ca="1">T2+W2</f>
        <v>-5</v>
      </c>
      <c r="AP2" t="str">
        <f t="shared" ref="AP2:AP142" ca="1" si="12">IF(AO2&lt;=-1,"-","+")</f>
        <v>-</v>
      </c>
      <c r="AQ2" s="5">
        <f t="shared" ref="AQ2:AQ142" ca="1" si="13">IF(AO2=1,"",IF(AO2=-1,"",ABS(AO2)))</f>
        <v>5</v>
      </c>
      <c r="AV2" t="str">
        <f t="shared" ref="AV2:AV102" ca="1" si="14">Y2&amp;Z2&amp;AY2&amp;AA2&amp;AB2&amp;AZ2&amp;AE2&amp;AF2&amp;BA2&amp;AG2&amp;AH2&amp;BB2</f>
        <v>-9a-15b+10a+10b</v>
      </c>
      <c r="AW2" t="str">
        <f t="shared" ref="AW2:AW62" ca="1" si="15">AM2&amp;AN2&amp;AY2&amp;AP2&amp;AQ2&amp;AZ2</f>
        <v>a-5b</v>
      </c>
      <c r="AY2" s="13" t="s">
        <v>16</v>
      </c>
      <c r="AZ2" s="14" t="s">
        <v>17</v>
      </c>
      <c r="BA2" s="13" t="s">
        <v>16</v>
      </c>
      <c r="BB2" s="14" t="str">
        <f>IF(BA2="a","b","a")</f>
        <v>b</v>
      </c>
    </row>
    <row r="3" spans="1:54" x14ac:dyDescent="0.55000000000000004">
      <c r="A3" s="1" t="s">
        <v>1</v>
      </c>
      <c r="B3" s="1" t="s">
        <v>34</v>
      </c>
      <c r="C3" s="78" t="s">
        <v>229</v>
      </c>
      <c r="D3" s="43" t="str">
        <f t="shared" ref="D3:D11" ca="1" si="16">AV3</f>
        <v>16a+2b-16a-13b</v>
      </c>
      <c r="E3" s="4" t="s">
        <v>13</v>
      </c>
      <c r="F3" t="s">
        <v>230</v>
      </c>
      <c r="G3" s="78" t="s">
        <v>229</v>
      </c>
      <c r="H3" s="11" t="str">
        <f t="shared" ref="H3:H11" ca="1" si="17">AW3</f>
        <v>0a-11b</v>
      </c>
      <c r="I3" s="11"/>
      <c r="J3" t="s">
        <v>230</v>
      </c>
      <c r="K3" s="51" t="s">
        <v>60</v>
      </c>
      <c r="L3" s="50" t="s">
        <v>302</v>
      </c>
      <c r="M3" s="50" t="str">
        <f t="shared" ref="M3:M11" ca="1" si="18">C3&amp;D3&amp;E3&amp;F3</f>
        <v>\\(\\quad 16a+2b-16a-13b= \\)</v>
      </c>
      <c r="N3" s="50" t="str">
        <f t="shared" ref="N3:N11" ca="1" si="19">G3&amp;H3&amp;I3&amp;J3</f>
        <v>\\(\\quad 0a-11b \\)</v>
      </c>
      <c r="O3" s="50" t="s">
        <v>62</v>
      </c>
      <c r="P3" s="89" t="str">
        <f t="shared" ref="P3:P11" ca="1" si="20">"INSERT INTO "&amp;K3&amp;"(tangen,question,answer,editor,date,count) VALUES('"&amp;L3&amp;"','"&amp;M3&amp;"','"&amp;N3&amp;"','"&amp;O3&amp;"',NOW(),0);"</f>
        <v>INSERT INTO math(tangen,question,answer,editor,date,count) VALUES('m5600','\\(\\quad 16a+2b-16a-13b= \\)','\\(\\quad 0a-11b \\)','harazono',NOW(),0);</v>
      </c>
      <c r="Q3" s="47"/>
      <c r="R3" s="19"/>
      <c r="S3" s="1">
        <f t="shared" ca="1" si="0"/>
        <v>16</v>
      </c>
      <c r="T3" s="1">
        <f t="shared" ca="1" si="0"/>
        <v>2</v>
      </c>
      <c r="V3" s="1">
        <f t="shared" ca="1" si="1"/>
        <v>-16</v>
      </c>
      <c r="W3" s="1">
        <f t="shared" ca="1" si="1"/>
        <v>-13</v>
      </c>
      <c r="Y3" t="str">
        <f t="shared" ref="Y3:Y11" ca="1" si="21">IF(S3&gt;=1,"","-")</f>
        <v/>
      </c>
      <c r="Z3">
        <f t="shared" ref="Z3:Z11" ca="1" si="22">IF(S3=0,21,IF(S3=1,"",IF(S3=-1,"",ABS(S3))))</f>
        <v>16</v>
      </c>
      <c r="AA3" t="str">
        <f t="shared" ref="AA3:AA11" ca="1" si="23">IF(T3&gt;=1,"+",IF(T3&lt;=-1,"-",""))</f>
        <v>+</v>
      </c>
      <c r="AB3">
        <f t="shared" ref="AB3:AB11" ca="1" si="24">IF(T3=0,21,IF(T3=1,"",IF(T3=-1,"",ABS(T3))))</f>
        <v>2</v>
      </c>
      <c r="AE3" t="str">
        <f t="shared" ref="AE3:AE11" ca="1" si="25">IF(V3&lt;=-1,"-","+")</f>
        <v>-</v>
      </c>
      <c r="AF3">
        <f t="shared" ref="AF3:AF11" ca="1" si="26">IF(V3=0,21,IF(V3=1,"",IF(V3=-1,"",ABS(V3))))</f>
        <v>16</v>
      </c>
      <c r="AG3" t="str">
        <f t="shared" ref="AG3:AG11" ca="1" si="27">IF(W3&lt;=-1,"-","+")</f>
        <v>-</v>
      </c>
      <c r="AH3">
        <f t="shared" ref="AH3:AH11" ca="1" si="28">IF(W3=0,21,IF(W3=1,"",IF(W3=-1,"",ABS(W3))))</f>
        <v>13</v>
      </c>
      <c r="AL3">
        <f t="shared" ref="AL3:AL11" ca="1" si="29">S3+V3</f>
        <v>0</v>
      </c>
      <c r="AM3" t="str">
        <f t="shared" ref="AM3:AM11" ca="1" si="30">IF(AL3&lt;=-1,"-","")</f>
        <v/>
      </c>
      <c r="AN3" s="5">
        <f t="shared" ref="AN3:AN11" ca="1" si="31">IF(AL3=1,"",IF(AL3=-1,"",ABS(AL3)))</f>
        <v>0</v>
      </c>
      <c r="AO3">
        <f t="shared" ref="AO3:AO11" ca="1" si="32">T3+W3</f>
        <v>-11</v>
      </c>
      <c r="AP3" t="str">
        <f t="shared" ref="AP3:AP11" ca="1" si="33">IF(AO3&lt;=-1,"-","+")</f>
        <v>-</v>
      </c>
      <c r="AQ3" s="5">
        <f t="shared" ref="AQ3:AQ11" ca="1" si="34">IF(AO3=1,"",IF(AO3=-1,"",ABS(AO3)))</f>
        <v>11</v>
      </c>
      <c r="AV3" t="str">
        <f t="shared" ref="AV3:AV11" ca="1" si="35">Y3&amp;Z3&amp;AY3&amp;AA3&amp;AB3&amp;AZ3&amp;AE3&amp;AF3&amp;BA3&amp;AG3&amp;AH3&amp;BB3</f>
        <v>16a+2b-16a-13b</v>
      </c>
      <c r="AW3" t="str">
        <f t="shared" ref="AW3:AW11" ca="1" si="36">AM3&amp;AN3&amp;AY3&amp;AP3&amp;AQ3&amp;AZ3</f>
        <v>0a-11b</v>
      </c>
      <c r="AY3" s="13" t="s">
        <v>16</v>
      </c>
      <c r="AZ3" s="14" t="s">
        <v>17</v>
      </c>
      <c r="BA3" s="13" t="s">
        <v>16</v>
      </c>
      <c r="BB3" s="14" t="str">
        <f t="shared" ref="BB3:BB11" si="37">IF(BA3="a","b","a")</f>
        <v>b</v>
      </c>
    </row>
    <row r="4" spans="1:54" x14ac:dyDescent="0.55000000000000004">
      <c r="A4" s="1" t="s">
        <v>1</v>
      </c>
      <c r="B4" s="1" t="s">
        <v>34</v>
      </c>
      <c r="C4" s="78" t="s">
        <v>229</v>
      </c>
      <c r="D4" s="43" t="str">
        <f t="shared" ca="1" si="16"/>
        <v>-18a-13b-5a-8b</v>
      </c>
      <c r="E4" s="4" t="s">
        <v>13</v>
      </c>
      <c r="F4" t="s">
        <v>230</v>
      </c>
      <c r="G4" s="78" t="s">
        <v>229</v>
      </c>
      <c r="H4" s="11" t="str">
        <f t="shared" ca="1" si="17"/>
        <v>-23a-21b</v>
      </c>
      <c r="I4" s="11"/>
      <c r="J4" t="s">
        <v>230</v>
      </c>
      <c r="K4" s="51" t="s">
        <v>60</v>
      </c>
      <c r="L4" s="50" t="s">
        <v>302</v>
      </c>
      <c r="M4" s="50" t="str">
        <f t="shared" ca="1" si="18"/>
        <v>\\(\\quad -18a-13b-5a-8b= \\)</v>
      </c>
      <c r="N4" s="50" t="str">
        <f t="shared" ca="1" si="19"/>
        <v>\\(\\quad -23a-21b \\)</v>
      </c>
      <c r="O4" s="50" t="s">
        <v>62</v>
      </c>
      <c r="P4" s="89" t="str">
        <f t="shared" ca="1" si="20"/>
        <v>INSERT INTO math(tangen,question,answer,editor,date,count) VALUES('m5600','\\(\\quad -18a-13b-5a-8b= \\)','\\(\\quad -23a-21b \\)','harazono',NOW(),0);</v>
      </c>
      <c r="Q4" s="47"/>
      <c r="R4" s="19"/>
      <c r="S4" s="1">
        <f t="shared" ca="1" si="0"/>
        <v>-18</v>
      </c>
      <c r="T4" s="1">
        <f t="shared" ca="1" si="0"/>
        <v>-13</v>
      </c>
      <c r="V4" s="1">
        <f t="shared" ca="1" si="1"/>
        <v>-5</v>
      </c>
      <c r="W4" s="1">
        <f t="shared" ca="1" si="1"/>
        <v>-8</v>
      </c>
      <c r="Y4" t="str">
        <f t="shared" ca="1" si="21"/>
        <v>-</v>
      </c>
      <c r="Z4">
        <f t="shared" ca="1" si="22"/>
        <v>18</v>
      </c>
      <c r="AA4" t="str">
        <f t="shared" ca="1" si="23"/>
        <v>-</v>
      </c>
      <c r="AB4">
        <f t="shared" ca="1" si="24"/>
        <v>13</v>
      </c>
      <c r="AE4" t="str">
        <f t="shared" ca="1" si="25"/>
        <v>-</v>
      </c>
      <c r="AF4">
        <f t="shared" ca="1" si="26"/>
        <v>5</v>
      </c>
      <c r="AG4" t="str">
        <f t="shared" ca="1" si="27"/>
        <v>-</v>
      </c>
      <c r="AH4">
        <f t="shared" ca="1" si="28"/>
        <v>8</v>
      </c>
      <c r="AL4">
        <f t="shared" ca="1" si="29"/>
        <v>-23</v>
      </c>
      <c r="AM4" t="str">
        <f t="shared" ca="1" si="30"/>
        <v>-</v>
      </c>
      <c r="AN4" s="5">
        <f t="shared" ca="1" si="31"/>
        <v>23</v>
      </c>
      <c r="AO4">
        <f t="shared" ca="1" si="32"/>
        <v>-21</v>
      </c>
      <c r="AP4" t="str">
        <f t="shared" ca="1" si="33"/>
        <v>-</v>
      </c>
      <c r="AQ4" s="5">
        <f t="shared" ca="1" si="34"/>
        <v>21</v>
      </c>
      <c r="AV4" t="str">
        <f t="shared" ca="1" si="35"/>
        <v>-18a-13b-5a-8b</v>
      </c>
      <c r="AW4" t="str">
        <f t="shared" ca="1" si="36"/>
        <v>-23a-21b</v>
      </c>
      <c r="AY4" s="13" t="s">
        <v>16</v>
      </c>
      <c r="AZ4" s="14" t="s">
        <v>17</v>
      </c>
      <c r="BA4" s="13" t="s">
        <v>16</v>
      </c>
      <c r="BB4" s="14" t="str">
        <f t="shared" si="37"/>
        <v>b</v>
      </c>
    </row>
    <row r="5" spans="1:54" x14ac:dyDescent="0.55000000000000004">
      <c r="A5" s="1" t="s">
        <v>1</v>
      </c>
      <c r="B5" s="1" t="s">
        <v>34</v>
      </c>
      <c r="C5" s="78" t="s">
        <v>229</v>
      </c>
      <c r="D5" s="43" t="str">
        <f t="shared" ca="1" si="16"/>
        <v>4a-8b+16a+3b</v>
      </c>
      <c r="E5" s="4" t="s">
        <v>13</v>
      </c>
      <c r="F5" t="s">
        <v>230</v>
      </c>
      <c r="G5" s="78" t="s">
        <v>229</v>
      </c>
      <c r="H5" s="11" t="str">
        <f t="shared" ca="1" si="17"/>
        <v>20a-5b</v>
      </c>
      <c r="I5" s="11"/>
      <c r="J5" t="s">
        <v>230</v>
      </c>
      <c r="K5" s="51" t="s">
        <v>60</v>
      </c>
      <c r="L5" s="50" t="s">
        <v>302</v>
      </c>
      <c r="M5" s="50" t="str">
        <f t="shared" ca="1" si="18"/>
        <v>\\(\\quad 4a-8b+16a+3b= \\)</v>
      </c>
      <c r="N5" s="50" t="str">
        <f t="shared" ca="1" si="19"/>
        <v>\\(\\quad 20a-5b \\)</v>
      </c>
      <c r="O5" s="50" t="s">
        <v>62</v>
      </c>
      <c r="P5" s="89" t="str">
        <f t="shared" ca="1" si="20"/>
        <v>INSERT INTO math(tangen,question,answer,editor,date,count) VALUES('m5600','\\(\\quad 4a-8b+16a+3b= \\)','\\(\\quad 20a-5b \\)','harazono',NOW(),0);</v>
      </c>
      <c r="Q5" s="47"/>
      <c r="R5" s="19"/>
      <c r="S5" s="1">
        <f t="shared" ca="1" si="0"/>
        <v>4</v>
      </c>
      <c r="T5" s="1">
        <f t="shared" ca="1" si="0"/>
        <v>-8</v>
      </c>
      <c r="V5" s="1">
        <f t="shared" ca="1" si="1"/>
        <v>16</v>
      </c>
      <c r="W5" s="1">
        <f t="shared" ca="1" si="1"/>
        <v>3</v>
      </c>
      <c r="Y5" t="str">
        <f t="shared" ca="1" si="21"/>
        <v/>
      </c>
      <c r="Z5">
        <f t="shared" ca="1" si="22"/>
        <v>4</v>
      </c>
      <c r="AA5" t="str">
        <f t="shared" ca="1" si="23"/>
        <v>-</v>
      </c>
      <c r="AB5">
        <f t="shared" ca="1" si="24"/>
        <v>8</v>
      </c>
      <c r="AE5" t="str">
        <f t="shared" ca="1" si="25"/>
        <v>+</v>
      </c>
      <c r="AF5">
        <f t="shared" ca="1" si="26"/>
        <v>16</v>
      </c>
      <c r="AG5" t="str">
        <f t="shared" ca="1" si="27"/>
        <v>+</v>
      </c>
      <c r="AH5">
        <f t="shared" ca="1" si="28"/>
        <v>3</v>
      </c>
      <c r="AL5">
        <f t="shared" ca="1" si="29"/>
        <v>20</v>
      </c>
      <c r="AM5" t="str">
        <f t="shared" ca="1" si="30"/>
        <v/>
      </c>
      <c r="AN5" s="5">
        <f t="shared" ca="1" si="31"/>
        <v>20</v>
      </c>
      <c r="AO5">
        <f t="shared" ca="1" si="32"/>
        <v>-5</v>
      </c>
      <c r="AP5" t="str">
        <f t="shared" ca="1" si="33"/>
        <v>-</v>
      </c>
      <c r="AQ5" s="5">
        <f t="shared" ca="1" si="34"/>
        <v>5</v>
      </c>
      <c r="AV5" t="str">
        <f t="shared" ca="1" si="35"/>
        <v>4a-8b+16a+3b</v>
      </c>
      <c r="AW5" t="str">
        <f t="shared" ca="1" si="36"/>
        <v>20a-5b</v>
      </c>
      <c r="AY5" s="13" t="s">
        <v>16</v>
      </c>
      <c r="AZ5" s="14" t="s">
        <v>17</v>
      </c>
      <c r="BA5" s="13" t="s">
        <v>16</v>
      </c>
      <c r="BB5" s="14" t="str">
        <f t="shared" si="37"/>
        <v>b</v>
      </c>
    </row>
    <row r="6" spans="1:54" x14ac:dyDescent="0.55000000000000004">
      <c r="A6" s="1" t="s">
        <v>1</v>
      </c>
      <c r="B6" s="1" t="s">
        <v>34</v>
      </c>
      <c r="C6" s="78" t="s">
        <v>229</v>
      </c>
      <c r="D6" s="43" t="str">
        <f t="shared" ca="1" si="16"/>
        <v>19a+14b-6a-16b</v>
      </c>
      <c r="E6" s="4" t="s">
        <v>13</v>
      </c>
      <c r="F6" t="s">
        <v>230</v>
      </c>
      <c r="G6" s="78" t="s">
        <v>229</v>
      </c>
      <c r="H6" s="11" t="str">
        <f t="shared" ca="1" si="17"/>
        <v>13a-2b</v>
      </c>
      <c r="I6" s="11"/>
      <c r="J6" t="s">
        <v>230</v>
      </c>
      <c r="K6" s="51" t="s">
        <v>60</v>
      </c>
      <c r="L6" s="50" t="s">
        <v>302</v>
      </c>
      <c r="M6" s="50" t="str">
        <f t="shared" ca="1" si="18"/>
        <v>\\(\\quad 19a+14b-6a-16b= \\)</v>
      </c>
      <c r="N6" s="50" t="str">
        <f t="shared" ca="1" si="19"/>
        <v>\\(\\quad 13a-2b \\)</v>
      </c>
      <c r="O6" s="50" t="s">
        <v>62</v>
      </c>
      <c r="P6" s="89" t="str">
        <f t="shared" ca="1" si="20"/>
        <v>INSERT INTO math(tangen,question,answer,editor,date,count) VALUES('m5600','\\(\\quad 19a+14b-6a-16b= \\)','\\(\\quad 13a-2b \\)','harazono',NOW(),0);</v>
      </c>
      <c r="Q6" s="47"/>
      <c r="R6" s="19"/>
      <c r="S6" s="1">
        <f t="shared" ca="1" si="0"/>
        <v>19</v>
      </c>
      <c r="T6" s="1">
        <f t="shared" ca="1" si="0"/>
        <v>14</v>
      </c>
      <c r="V6" s="1">
        <f t="shared" ca="1" si="1"/>
        <v>-6</v>
      </c>
      <c r="W6" s="1">
        <f t="shared" ca="1" si="1"/>
        <v>-16</v>
      </c>
      <c r="Y6" t="str">
        <f t="shared" ca="1" si="21"/>
        <v/>
      </c>
      <c r="Z6">
        <f t="shared" ca="1" si="22"/>
        <v>19</v>
      </c>
      <c r="AA6" t="str">
        <f t="shared" ca="1" si="23"/>
        <v>+</v>
      </c>
      <c r="AB6">
        <f t="shared" ca="1" si="24"/>
        <v>14</v>
      </c>
      <c r="AE6" t="str">
        <f t="shared" ca="1" si="25"/>
        <v>-</v>
      </c>
      <c r="AF6">
        <f t="shared" ca="1" si="26"/>
        <v>6</v>
      </c>
      <c r="AG6" t="str">
        <f t="shared" ca="1" si="27"/>
        <v>-</v>
      </c>
      <c r="AH6">
        <f t="shared" ca="1" si="28"/>
        <v>16</v>
      </c>
      <c r="AL6">
        <f t="shared" ca="1" si="29"/>
        <v>13</v>
      </c>
      <c r="AM6" t="str">
        <f t="shared" ca="1" si="30"/>
        <v/>
      </c>
      <c r="AN6" s="5">
        <f t="shared" ca="1" si="31"/>
        <v>13</v>
      </c>
      <c r="AO6">
        <f t="shared" ca="1" si="32"/>
        <v>-2</v>
      </c>
      <c r="AP6" t="str">
        <f t="shared" ca="1" si="33"/>
        <v>-</v>
      </c>
      <c r="AQ6" s="5">
        <f t="shared" ca="1" si="34"/>
        <v>2</v>
      </c>
      <c r="AV6" t="str">
        <f t="shared" ca="1" si="35"/>
        <v>19a+14b-6a-16b</v>
      </c>
      <c r="AW6" t="str">
        <f t="shared" ca="1" si="36"/>
        <v>13a-2b</v>
      </c>
      <c r="AY6" s="13" t="s">
        <v>16</v>
      </c>
      <c r="AZ6" s="14" t="s">
        <v>17</v>
      </c>
      <c r="BA6" s="13" t="s">
        <v>16</v>
      </c>
      <c r="BB6" s="14" t="str">
        <f t="shared" si="37"/>
        <v>b</v>
      </c>
    </row>
    <row r="7" spans="1:54" x14ac:dyDescent="0.55000000000000004">
      <c r="A7" s="1" t="s">
        <v>1</v>
      </c>
      <c r="B7" s="1" t="s">
        <v>34</v>
      </c>
      <c r="C7" s="78" t="s">
        <v>229</v>
      </c>
      <c r="D7" s="43" t="str">
        <f t="shared" ca="1" si="16"/>
        <v>13a-8b-16a+8b</v>
      </c>
      <c r="E7" s="4" t="s">
        <v>13</v>
      </c>
      <c r="F7" t="s">
        <v>230</v>
      </c>
      <c r="G7" s="78" t="s">
        <v>229</v>
      </c>
      <c r="H7" s="11" t="str">
        <f t="shared" ca="1" si="17"/>
        <v>-3a+0b</v>
      </c>
      <c r="I7" s="11"/>
      <c r="J7" t="s">
        <v>230</v>
      </c>
      <c r="K7" s="51" t="s">
        <v>60</v>
      </c>
      <c r="L7" s="50" t="s">
        <v>302</v>
      </c>
      <c r="M7" s="50" t="str">
        <f t="shared" ca="1" si="18"/>
        <v>\\(\\quad 13a-8b-16a+8b= \\)</v>
      </c>
      <c r="N7" s="50" t="str">
        <f t="shared" ca="1" si="19"/>
        <v>\\(\\quad -3a+0b \\)</v>
      </c>
      <c r="O7" s="50" t="s">
        <v>62</v>
      </c>
      <c r="P7" s="89" t="str">
        <f t="shared" ca="1" si="20"/>
        <v>INSERT INTO math(tangen,question,answer,editor,date,count) VALUES('m5600','\\(\\quad 13a-8b-16a+8b= \\)','\\(\\quad -3a+0b \\)','harazono',NOW(),0);</v>
      </c>
      <c r="Q7" s="47"/>
      <c r="R7" s="19"/>
      <c r="S7" s="1">
        <f t="shared" ca="1" si="0"/>
        <v>13</v>
      </c>
      <c r="T7" s="1">
        <f t="shared" ca="1" si="0"/>
        <v>-8</v>
      </c>
      <c r="V7" s="1">
        <f t="shared" ca="1" si="1"/>
        <v>-16</v>
      </c>
      <c r="W7" s="1">
        <f t="shared" ca="1" si="1"/>
        <v>8</v>
      </c>
      <c r="Y7" t="str">
        <f t="shared" ca="1" si="21"/>
        <v/>
      </c>
      <c r="Z7">
        <f t="shared" ca="1" si="22"/>
        <v>13</v>
      </c>
      <c r="AA7" t="str">
        <f t="shared" ca="1" si="23"/>
        <v>-</v>
      </c>
      <c r="AB7">
        <f t="shared" ca="1" si="24"/>
        <v>8</v>
      </c>
      <c r="AE7" t="str">
        <f t="shared" ca="1" si="25"/>
        <v>-</v>
      </c>
      <c r="AF7">
        <f t="shared" ca="1" si="26"/>
        <v>16</v>
      </c>
      <c r="AG7" t="str">
        <f t="shared" ca="1" si="27"/>
        <v>+</v>
      </c>
      <c r="AH7">
        <f t="shared" ca="1" si="28"/>
        <v>8</v>
      </c>
      <c r="AL7">
        <f t="shared" ca="1" si="29"/>
        <v>-3</v>
      </c>
      <c r="AM7" t="str">
        <f t="shared" ca="1" si="30"/>
        <v>-</v>
      </c>
      <c r="AN7" s="5">
        <f t="shared" ca="1" si="31"/>
        <v>3</v>
      </c>
      <c r="AO7">
        <f t="shared" ca="1" si="32"/>
        <v>0</v>
      </c>
      <c r="AP7" t="str">
        <f t="shared" ca="1" si="33"/>
        <v>+</v>
      </c>
      <c r="AQ7" s="5">
        <f t="shared" ca="1" si="34"/>
        <v>0</v>
      </c>
      <c r="AV7" t="str">
        <f t="shared" ca="1" si="35"/>
        <v>13a-8b-16a+8b</v>
      </c>
      <c r="AW7" t="str">
        <f t="shared" ca="1" si="36"/>
        <v>-3a+0b</v>
      </c>
      <c r="AY7" s="13" t="s">
        <v>16</v>
      </c>
      <c r="AZ7" s="14" t="s">
        <v>17</v>
      </c>
      <c r="BA7" s="13" t="s">
        <v>16</v>
      </c>
      <c r="BB7" s="14" t="str">
        <f t="shared" si="37"/>
        <v>b</v>
      </c>
    </row>
    <row r="8" spans="1:54" x14ac:dyDescent="0.55000000000000004">
      <c r="A8" s="1" t="s">
        <v>1</v>
      </c>
      <c r="B8" s="1" t="s">
        <v>34</v>
      </c>
      <c r="C8" s="78" t="s">
        <v>229</v>
      </c>
      <c r="D8" s="43" t="str">
        <f t="shared" ca="1" si="16"/>
        <v>-20a+11b-11a+6b</v>
      </c>
      <c r="E8" s="4" t="s">
        <v>13</v>
      </c>
      <c r="F8" t="s">
        <v>230</v>
      </c>
      <c r="G8" s="78" t="s">
        <v>229</v>
      </c>
      <c r="H8" s="11" t="str">
        <f t="shared" ca="1" si="17"/>
        <v>-31a+17b</v>
      </c>
      <c r="I8" s="11"/>
      <c r="J8" t="s">
        <v>230</v>
      </c>
      <c r="K8" s="51" t="s">
        <v>60</v>
      </c>
      <c r="L8" s="50" t="s">
        <v>302</v>
      </c>
      <c r="M8" s="50" t="str">
        <f t="shared" ca="1" si="18"/>
        <v>\\(\\quad -20a+11b-11a+6b= \\)</v>
      </c>
      <c r="N8" s="50" t="str">
        <f t="shared" ca="1" si="19"/>
        <v>\\(\\quad -31a+17b \\)</v>
      </c>
      <c r="O8" s="50" t="s">
        <v>62</v>
      </c>
      <c r="P8" s="89" t="str">
        <f t="shared" ca="1" si="20"/>
        <v>INSERT INTO math(tangen,question,answer,editor,date,count) VALUES('m5600','\\(\\quad -20a+11b-11a+6b= \\)','\\(\\quad -31a+17b \\)','harazono',NOW(),0);</v>
      </c>
      <c r="Q8" s="47"/>
      <c r="R8" s="19"/>
      <c r="S8" s="1">
        <f t="shared" ca="1" si="0"/>
        <v>-20</v>
      </c>
      <c r="T8" s="1">
        <f t="shared" ca="1" si="0"/>
        <v>11</v>
      </c>
      <c r="V8" s="1">
        <f t="shared" ca="1" si="1"/>
        <v>-11</v>
      </c>
      <c r="W8" s="1">
        <f t="shared" ca="1" si="1"/>
        <v>6</v>
      </c>
      <c r="Y8" t="str">
        <f t="shared" ca="1" si="21"/>
        <v>-</v>
      </c>
      <c r="Z8">
        <f t="shared" ca="1" si="22"/>
        <v>20</v>
      </c>
      <c r="AA8" t="str">
        <f t="shared" ca="1" si="23"/>
        <v>+</v>
      </c>
      <c r="AB8">
        <f t="shared" ca="1" si="24"/>
        <v>11</v>
      </c>
      <c r="AE8" t="str">
        <f t="shared" ca="1" si="25"/>
        <v>-</v>
      </c>
      <c r="AF8">
        <f t="shared" ca="1" si="26"/>
        <v>11</v>
      </c>
      <c r="AG8" t="str">
        <f t="shared" ca="1" si="27"/>
        <v>+</v>
      </c>
      <c r="AH8">
        <f t="shared" ca="1" si="28"/>
        <v>6</v>
      </c>
      <c r="AL8">
        <f t="shared" ca="1" si="29"/>
        <v>-31</v>
      </c>
      <c r="AM8" t="str">
        <f t="shared" ca="1" si="30"/>
        <v>-</v>
      </c>
      <c r="AN8" s="5">
        <f t="shared" ca="1" si="31"/>
        <v>31</v>
      </c>
      <c r="AO8">
        <f t="shared" ca="1" si="32"/>
        <v>17</v>
      </c>
      <c r="AP8" t="str">
        <f t="shared" ca="1" si="33"/>
        <v>+</v>
      </c>
      <c r="AQ8" s="5">
        <f t="shared" ca="1" si="34"/>
        <v>17</v>
      </c>
      <c r="AV8" t="str">
        <f t="shared" ca="1" si="35"/>
        <v>-20a+11b-11a+6b</v>
      </c>
      <c r="AW8" t="str">
        <f t="shared" ca="1" si="36"/>
        <v>-31a+17b</v>
      </c>
      <c r="AY8" s="13" t="s">
        <v>16</v>
      </c>
      <c r="AZ8" s="14" t="s">
        <v>17</v>
      </c>
      <c r="BA8" s="13" t="s">
        <v>16</v>
      </c>
      <c r="BB8" s="14" t="str">
        <f t="shared" si="37"/>
        <v>b</v>
      </c>
    </row>
    <row r="9" spans="1:54" x14ac:dyDescent="0.55000000000000004">
      <c r="A9" s="1" t="s">
        <v>1</v>
      </c>
      <c r="B9" s="1" t="s">
        <v>34</v>
      </c>
      <c r="C9" s="78" t="s">
        <v>229</v>
      </c>
      <c r="D9" s="43" t="str">
        <f t="shared" ca="1" si="16"/>
        <v>-7a+19b+10a+9b</v>
      </c>
      <c r="E9" s="4" t="s">
        <v>13</v>
      </c>
      <c r="F9" t="s">
        <v>230</v>
      </c>
      <c r="G9" s="78" t="s">
        <v>229</v>
      </c>
      <c r="H9" s="11" t="str">
        <f t="shared" ca="1" si="17"/>
        <v>3a+28b</v>
      </c>
      <c r="I9" s="11"/>
      <c r="J9" t="s">
        <v>230</v>
      </c>
      <c r="K9" s="51" t="s">
        <v>60</v>
      </c>
      <c r="L9" s="50" t="s">
        <v>302</v>
      </c>
      <c r="M9" s="50" t="str">
        <f t="shared" ca="1" si="18"/>
        <v>\\(\\quad -7a+19b+10a+9b= \\)</v>
      </c>
      <c r="N9" s="50" t="str">
        <f t="shared" ca="1" si="19"/>
        <v>\\(\\quad 3a+28b \\)</v>
      </c>
      <c r="O9" s="50" t="s">
        <v>62</v>
      </c>
      <c r="P9" s="89" t="str">
        <f t="shared" ca="1" si="20"/>
        <v>INSERT INTO math(tangen,question,answer,editor,date,count) VALUES('m5600','\\(\\quad -7a+19b+10a+9b= \\)','\\(\\quad 3a+28b \\)','harazono',NOW(),0);</v>
      </c>
      <c r="Q9" s="47"/>
      <c r="R9" s="19"/>
      <c r="S9" s="1">
        <f t="shared" ca="1" si="0"/>
        <v>-7</v>
      </c>
      <c r="T9" s="1">
        <f t="shared" ca="1" si="0"/>
        <v>19</v>
      </c>
      <c r="V9" s="1">
        <f t="shared" ca="1" si="1"/>
        <v>10</v>
      </c>
      <c r="W9" s="1">
        <f t="shared" ca="1" si="1"/>
        <v>9</v>
      </c>
      <c r="Y9" t="str">
        <f t="shared" ca="1" si="21"/>
        <v>-</v>
      </c>
      <c r="Z9">
        <f t="shared" ca="1" si="22"/>
        <v>7</v>
      </c>
      <c r="AA9" t="str">
        <f t="shared" ca="1" si="23"/>
        <v>+</v>
      </c>
      <c r="AB9">
        <f t="shared" ca="1" si="24"/>
        <v>19</v>
      </c>
      <c r="AE9" t="str">
        <f t="shared" ca="1" si="25"/>
        <v>+</v>
      </c>
      <c r="AF9">
        <f t="shared" ca="1" si="26"/>
        <v>10</v>
      </c>
      <c r="AG9" t="str">
        <f t="shared" ca="1" si="27"/>
        <v>+</v>
      </c>
      <c r="AH9">
        <f t="shared" ca="1" si="28"/>
        <v>9</v>
      </c>
      <c r="AL9">
        <f t="shared" ca="1" si="29"/>
        <v>3</v>
      </c>
      <c r="AM9" t="str">
        <f t="shared" ca="1" si="30"/>
        <v/>
      </c>
      <c r="AN9" s="5">
        <f t="shared" ca="1" si="31"/>
        <v>3</v>
      </c>
      <c r="AO9">
        <f t="shared" ca="1" si="32"/>
        <v>28</v>
      </c>
      <c r="AP9" t="str">
        <f t="shared" ca="1" si="33"/>
        <v>+</v>
      </c>
      <c r="AQ9" s="5">
        <f t="shared" ca="1" si="34"/>
        <v>28</v>
      </c>
      <c r="AV9" t="str">
        <f t="shared" ca="1" si="35"/>
        <v>-7a+19b+10a+9b</v>
      </c>
      <c r="AW9" t="str">
        <f t="shared" ca="1" si="36"/>
        <v>3a+28b</v>
      </c>
      <c r="AY9" s="13" t="s">
        <v>16</v>
      </c>
      <c r="AZ9" s="14" t="s">
        <v>17</v>
      </c>
      <c r="BA9" s="13" t="s">
        <v>16</v>
      </c>
      <c r="BB9" s="14" t="str">
        <f t="shared" si="37"/>
        <v>b</v>
      </c>
    </row>
    <row r="10" spans="1:54" x14ac:dyDescent="0.55000000000000004">
      <c r="A10" s="1" t="s">
        <v>1</v>
      </c>
      <c r="B10" s="1" t="s">
        <v>34</v>
      </c>
      <c r="C10" s="78" t="s">
        <v>229</v>
      </c>
      <c r="D10" s="43" t="str">
        <f t="shared" ca="1" si="16"/>
        <v>17a-3b-4a+17b</v>
      </c>
      <c r="E10" s="4" t="s">
        <v>13</v>
      </c>
      <c r="F10" t="s">
        <v>230</v>
      </c>
      <c r="G10" s="78" t="s">
        <v>229</v>
      </c>
      <c r="H10" s="11" t="str">
        <f t="shared" ca="1" si="17"/>
        <v>13a+14b</v>
      </c>
      <c r="I10" s="11"/>
      <c r="J10" t="s">
        <v>230</v>
      </c>
      <c r="K10" s="51" t="s">
        <v>60</v>
      </c>
      <c r="L10" s="50" t="s">
        <v>302</v>
      </c>
      <c r="M10" s="50" t="str">
        <f t="shared" ca="1" si="18"/>
        <v>\\(\\quad 17a-3b-4a+17b= \\)</v>
      </c>
      <c r="N10" s="50" t="str">
        <f t="shared" ca="1" si="19"/>
        <v>\\(\\quad 13a+14b \\)</v>
      </c>
      <c r="O10" s="50" t="s">
        <v>62</v>
      </c>
      <c r="P10" s="89" t="str">
        <f t="shared" ca="1" si="20"/>
        <v>INSERT INTO math(tangen,question,answer,editor,date,count) VALUES('m5600','\\(\\quad 17a-3b-4a+17b= \\)','\\(\\quad 13a+14b \\)','harazono',NOW(),0);</v>
      </c>
      <c r="Q10" s="47"/>
      <c r="R10" s="19"/>
      <c r="S10" s="1">
        <f t="shared" ca="1" si="0"/>
        <v>17</v>
      </c>
      <c r="T10" s="1">
        <f t="shared" ca="1" si="0"/>
        <v>-3</v>
      </c>
      <c r="V10" s="1">
        <f t="shared" ca="1" si="1"/>
        <v>-4</v>
      </c>
      <c r="W10" s="1">
        <f t="shared" ca="1" si="1"/>
        <v>17</v>
      </c>
      <c r="Y10" t="str">
        <f t="shared" ca="1" si="21"/>
        <v/>
      </c>
      <c r="Z10">
        <f t="shared" ca="1" si="22"/>
        <v>17</v>
      </c>
      <c r="AA10" t="str">
        <f t="shared" ca="1" si="23"/>
        <v>-</v>
      </c>
      <c r="AB10">
        <f t="shared" ca="1" si="24"/>
        <v>3</v>
      </c>
      <c r="AE10" t="str">
        <f t="shared" ca="1" si="25"/>
        <v>-</v>
      </c>
      <c r="AF10">
        <f t="shared" ca="1" si="26"/>
        <v>4</v>
      </c>
      <c r="AG10" t="str">
        <f t="shared" ca="1" si="27"/>
        <v>+</v>
      </c>
      <c r="AH10">
        <f t="shared" ca="1" si="28"/>
        <v>17</v>
      </c>
      <c r="AL10">
        <f t="shared" ca="1" si="29"/>
        <v>13</v>
      </c>
      <c r="AM10" t="str">
        <f t="shared" ca="1" si="30"/>
        <v/>
      </c>
      <c r="AN10" s="5">
        <f t="shared" ca="1" si="31"/>
        <v>13</v>
      </c>
      <c r="AO10">
        <f t="shared" ca="1" si="32"/>
        <v>14</v>
      </c>
      <c r="AP10" t="str">
        <f t="shared" ca="1" si="33"/>
        <v>+</v>
      </c>
      <c r="AQ10" s="5">
        <f t="shared" ca="1" si="34"/>
        <v>14</v>
      </c>
      <c r="AV10" t="str">
        <f t="shared" ca="1" si="35"/>
        <v>17a-3b-4a+17b</v>
      </c>
      <c r="AW10" t="str">
        <f t="shared" ca="1" si="36"/>
        <v>13a+14b</v>
      </c>
      <c r="AY10" s="13" t="s">
        <v>16</v>
      </c>
      <c r="AZ10" s="14" t="s">
        <v>17</v>
      </c>
      <c r="BA10" s="13" t="s">
        <v>16</v>
      </c>
      <c r="BB10" s="14" t="str">
        <f t="shared" si="37"/>
        <v>b</v>
      </c>
    </row>
    <row r="11" spans="1:54" x14ac:dyDescent="0.55000000000000004">
      <c r="A11" s="1" t="s">
        <v>1</v>
      </c>
      <c r="B11" s="1" t="s">
        <v>34</v>
      </c>
      <c r="C11" s="78" t="s">
        <v>229</v>
      </c>
      <c r="D11" s="43" t="str">
        <f t="shared" ca="1" si="16"/>
        <v>20a+2b+3a+2b</v>
      </c>
      <c r="E11" s="4" t="s">
        <v>13</v>
      </c>
      <c r="F11" t="s">
        <v>230</v>
      </c>
      <c r="G11" s="78" t="s">
        <v>229</v>
      </c>
      <c r="H11" s="11" t="str">
        <f t="shared" ca="1" si="17"/>
        <v>23a+4b</v>
      </c>
      <c r="I11" s="11"/>
      <c r="J11" t="s">
        <v>230</v>
      </c>
      <c r="K11" s="51" t="s">
        <v>60</v>
      </c>
      <c r="L11" s="50" t="s">
        <v>302</v>
      </c>
      <c r="M11" s="50" t="str">
        <f t="shared" ca="1" si="18"/>
        <v>\\(\\quad 20a+2b+3a+2b= \\)</v>
      </c>
      <c r="N11" s="50" t="str">
        <f t="shared" ca="1" si="19"/>
        <v>\\(\\quad 23a+4b \\)</v>
      </c>
      <c r="O11" s="50" t="s">
        <v>62</v>
      </c>
      <c r="P11" s="89" t="str">
        <f t="shared" ca="1" si="20"/>
        <v>INSERT INTO math(tangen,question,answer,editor,date,count) VALUES('m5600','\\(\\quad 20a+2b+3a+2b= \\)','\\(\\quad 23a+4b \\)','harazono',NOW(),0);</v>
      </c>
      <c r="Q11" s="47"/>
      <c r="R11" s="19"/>
      <c r="S11" s="1">
        <f t="shared" ca="1" si="0"/>
        <v>20</v>
      </c>
      <c r="T11" s="1">
        <f t="shared" ca="1" si="0"/>
        <v>2</v>
      </c>
      <c r="V11" s="1">
        <f t="shared" ca="1" si="1"/>
        <v>3</v>
      </c>
      <c r="W11" s="1">
        <f t="shared" ca="1" si="1"/>
        <v>2</v>
      </c>
      <c r="Y11" t="str">
        <f t="shared" ca="1" si="21"/>
        <v/>
      </c>
      <c r="Z11">
        <f t="shared" ca="1" si="22"/>
        <v>20</v>
      </c>
      <c r="AA11" t="str">
        <f t="shared" ca="1" si="23"/>
        <v>+</v>
      </c>
      <c r="AB11">
        <f t="shared" ca="1" si="24"/>
        <v>2</v>
      </c>
      <c r="AE11" t="str">
        <f t="shared" ca="1" si="25"/>
        <v>+</v>
      </c>
      <c r="AF11">
        <f t="shared" ca="1" si="26"/>
        <v>3</v>
      </c>
      <c r="AG11" t="str">
        <f t="shared" ca="1" si="27"/>
        <v>+</v>
      </c>
      <c r="AH11">
        <f t="shared" ca="1" si="28"/>
        <v>2</v>
      </c>
      <c r="AL11">
        <f t="shared" ca="1" si="29"/>
        <v>23</v>
      </c>
      <c r="AM11" t="str">
        <f t="shared" ca="1" si="30"/>
        <v/>
      </c>
      <c r="AN11" s="5">
        <f t="shared" ca="1" si="31"/>
        <v>23</v>
      </c>
      <c r="AO11">
        <f t="shared" ca="1" si="32"/>
        <v>4</v>
      </c>
      <c r="AP11" t="str">
        <f t="shared" ca="1" si="33"/>
        <v>+</v>
      </c>
      <c r="AQ11" s="5">
        <f t="shared" ca="1" si="34"/>
        <v>4</v>
      </c>
      <c r="AV11" t="str">
        <f t="shared" ca="1" si="35"/>
        <v>20a+2b+3a+2b</v>
      </c>
      <c r="AW11" t="str">
        <f t="shared" ca="1" si="36"/>
        <v>23a+4b</v>
      </c>
      <c r="AY11" s="13" t="s">
        <v>16</v>
      </c>
      <c r="AZ11" s="14" t="s">
        <v>17</v>
      </c>
      <c r="BA11" s="13" t="s">
        <v>16</v>
      </c>
      <c r="BB11" s="14" t="str">
        <f t="shared" si="37"/>
        <v>b</v>
      </c>
    </row>
    <row r="12" spans="1:54" x14ac:dyDescent="0.55000000000000004">
      <c r="A12" s="1" t="s">
        <v>1</v>
      </c>
      <c r="B12" s="1" t="s">
        <v>34</v>
      </c>
      <c r="C12" s="78" t="s">
        <v>229</v>
      </c>
      <c r="D12" s="43" t="str">
        <f ca="1">AV12</f>
        <v>-18x-3y+16x-15y</v>
      </c>
      <c r="E12" s="4" t="s">
        <v>13</v>
      </c>
      <c r="F12" t="s">
        <v>230</v>
      </c>
      <c r="G12" s="78" t="s">
        <v>229</v>
      </c>
      <c r="H12" s="11" t="str">
        <f ca="1">AW12</f>
        <v>-2x-18y</v>
      </c>
      <c r="I12" s="11"/>
      <c r="J12" t="s">
        <v>230</v>
      </c>
      <c r="K12" s="51" t="s">
        <v>60</v>
      </c>
      <c r="L12" s="50" t="s">
        <v>302</v>
      </c>
      <c r="M12" s="50" t="str">
        <f t="shared" ref="M12:M294" ca="1" si="38">C12&amp;D12&amp;E12&amp;F12</f>
        <v>\\(\\quad -18x-3y+16x-15y= \\)</v>
      </c>
      <c r="N12" s="50" t="str">
        <f t="shared" ref="N12:N294" ca="1" si="39">G12&amp;H12&amp;I12&amp;J12</f>
        <v>\\(\\quad -2x-18y \\)</v>
      </c>
      <c r="O12" s="50" t="s">
        <v>62</v>
      </c>
      <c r="P12" s="89" t="str">
        <f t="shared" ref="P12:P294" ca="1" si="40">"INSERT INTO "&amp;K12&amp;"(tangen,question,answer,editor,date,count) VALUES('"&amp;L12&amp;"','"&amp;M12&amp;"','"&amp;N12&amp;"','"&amp;O12&amp;"',NOW(),0);"</f>
        <v>INSERT INTO math(tangen,question,answer,editor,date,count) VALUES('m5600','\\(\\quad -18x-3y+16x-15y= \\)','\\(\\quad -2x-18y \\)','harazono',NOW(),0);</v>
      </c>
      <c r="Q12" s="47"/>
      <c r="R12" s="19"/>
      <c r="S12" s="1">
        <f t="shared" ca="1" si="0"/>
        <v>-18</v>
      </c>
      <c r="T12" s="1">
        <f t="shared" ca="1" si="0"/>
        <v>-3</v>
      </c>
      <c r="V12" s="1">
        <f t="shared" ca="1" si="1"/>
        <v>16</v>
      </c>
      <c r="W12" s="1">
        <f t="shared" ca="1" si="1"/>
        <v>-15</v>
      </c>
      <c r="Y12" t="str">
        <f t="shared" ca="1" si="2"/>
        <v>-</v>
      </c>
      <c r="Z12">
        <f t="shared" ca="1" si="3"/>
        <v>18</v>
      </c>
      <c r="AA12" t="str">
        <f t="shared" ca="1" si="4"/>
        <v>-</v>
      </c>
      <c r="AB12">
        <f t="shared" ca="1" si="5"/>
        <v>3</v>
      </c>
      <c r="AE12" t="str">
        <f t="shared" ca="1" si="6"/>
        <v>+</v>
      </c>
      <c r="AF12">
        <f t="shared" ca="1" si="7"/>
        <v>16</v>
      </c>
      <c r="AG12" t="str">
        <f t="shared" ca="1" si="8"/>
        <v>-</v>
      </c>
      <c r="AH12">
        <f t="shared" ca="1" si="9"/>
        <v>15</v>
      </c>
      <c r="AL12">
        <f ca="1">S12+V12</f>
        <v>-2</v>
      </c>
      <c r="AM12" t="str">
        <f t="shared" ca="1" si="10"/>
        <v>-</v>
      </c>
      <c r="AN12" s="5">
        <f t="shared" ca="1" si="11"/>
        <v>2</v>
      </c>
      <c r="AO12">
        <f ca="1">T12+W12</f>
        <v>-18</v>
      </c>
      <c r="AP12" t="str">
        <f t="shared" ca="1" si="12"/>
        <v>-</v>
      </c>
      <c r="AQ12" s="5">
        <f t="shared" ca="1" si="13"/>
        <v>18</v>
      </c>
      <c r="AV12" t="str">
        <f t="shared" ca="1" si="14"/>
        <v>-18x-3y+16x-15y</v>
      </c>
      <c r="AW12" t="str">
        <f t="shared" ca="1" si="15"/>
        <v>-2x-18y</v>
      </c>
      <c r="AY12" s="15" t="s">
        <v>18</v>
      </c>
      <c r="AZ12" s="2" t="s">
        <v>19</v>
      </c>
      <c r="BA12" s="15" t="s">
        <v>18</v>
      </c>
      <c r="BB12" s="2" t="s">
        <v>19</v>
      </c>
    </row>
    <row r="13" spans="1:54" x14ac:dyDescent="0.55000000000000004">
      <c r="A13" s="1" t="s">
        <v>1</v>
      </c>
      <c r="B13" s="1" t="s">
        <v>34</v>
      </c>
      <c r="C13" s="78" t="s">
        <v>229</v>
      </c>
      <c r="D13" s="43" t="str">
        <f t="shared" ref="D13:D21" ca="1" si="41">AV13</f>
        <v>3x-9y+4x-9y</v>
      </c>
      <c r="E13" s="4" t="s">
        <v>13</v>
      </c>
      <c r="F13" t="s">
        <v>230</v>
      </c>
      <c r="G13" s="78" t="s">
        <v>229</v>
      </c>
      <c r="H13" s="11" t="str">
        <f t="shared" ref="H13:H21" ca="1" si="42">AW13</f>
        <v>7x-18y</v>
      </c>
      <c r="I13" s="11"/>
      <c r="J13" t="s">
        <v>230</v>
      </c>
      <c r="K13" s="51" t="s">
        <v>60</v>
      </c>
      <c r="L13" s="50" t="s">
        <v>302</v>
      </c>
      <c r="M13" s="50" t="str">
        <f t="shared" ref="M13:M21" ca="1" si="43">C13&amp;D13&amp;E13&amp;F13</f>
        <v>\\(\\quad 3x-9y+4x-9y= \\)</v>
      </c>
      <c r="N13" s="50" t="str">
        <f t="shared" ref="N13:N21" ca="1" si="44">G13&amp;H13&amp;I13&amp;J13</f>
        <v>\\(\\quad 7x-18y \\)</v>
      </c>
      <c r="O13" s="50" t="s">
        <v>62</v>
      </c>
      <c r="P13" s="89" t="str">
        <f t="shared" ref="P13:P21" ca="1" si="45">"INSERT INTO "&amp;K13&amp;"(tangen,question,answer,editor,date,count) VALUES('"&amp;L13&amp;"','"&amp;M13&amp;"','"&amp;N13&amp;"','"&amp;O13&amp;"',NOW(),0);"</f>
        <v>INSERT INTO math(tangen,question,answer,editor,date,count) VALUES('m5600','\\(\\quad 3x-9y+4x-9y= \\)','\\(\\quad 7x-18y \\)','harazono',NOW(),0);</v>
      </c>
      <c r="Q13" s="47"/>
      <c r="R13" s="19"/>
      <c r="S13" s="1">
        <f t="shared" ca="1" si="0"/>
        <v>3</v>
      </c>
      <c r="T13" s="1">
        <f t="shared" ca="1" si="0"/>
        <v>-9</v>
      </c>
      <c r="V13" s="1">
        <f t="shared" ca="1" si="1"/>
        <v>4</v>
      </c>
      <c r="W13" s="1">
        <f t="shared" ca="1" si="1"/>
        <v>-9</v>
      </c>
      <c r="Y13" t="str">
        <f t="shared" ref="Y13:Y21" ca="1" si="46">IF(S13&gt;=1,"","-")</f>
        <v/>
      </c>
      <c r="Z13">
        <f t="shared" ref="Z13:Z21" ca="1" si="47">IF(S13=0,21,IF(S13=1,"",IF(S13=-1,"",ABS(S13))))</f>
        <v>3</v>
      </c>
      <c r="AA13" t="str">
        <f t="shared" ref="AA13:AA21" ca="1" si="48">IF(T13&gt;=1,"+",IF(T13&lt;=-1,"-",""))</f>
        <v>-</v>
      </c>
      <c r="AB13">
        <f t="shared" ref="AB13:AB21" ca="1" si="49">IF(T13=0,21,IF(T13=1,"",IF(T13=-1,"",ABS(T13))))</f>
        <v>9</v>
      </c>
      <c r="AE13" t="str">
        <f t="shared" ref="AE13:AE21" ca="1" si="50">IF(V13&lt;=-1,"-","+")</f>
        <v>+</v>
      </c>
      <c r="AF13">
        <f t="shared" ref="AF13:AF21" ca="1" si="51">IF(V13=0,21,IF(V13=1,"",IF(V13=-1,"",ABS(V13))))</f>
        <v>4</v>
      </c>
      <c r="AG13" t="str">
        <f t="shared" ref="AG13:AG21" ca="1" si="52">IF(W13&lt;=-1,"-","+")</f>
        <v>-</v>
      </c>
      <c r="AH13">
        <f t="shared" ref="AH13:AH21" ca="1" si="53">IF(W13=0,21,IF(W13=1,"",IF(W13=-1,"",ABS(W13))))</f>
        <v>9</v>
      </c>
      <c r="AL13">
        <f t="shared" ref="AL13:AL21" ca="1" si="54">S13+V13</f>
        <v>7</v>
      </c>
      <c r="AM13" t="str">
        <f t="shared" ref="AM13:AM21" ca="1" si="55">IF(AL13&lt;=-1,"-","")</f>
        <v/>
      </c>
      <c r="AN13" s="5">
        <f t="shared" ref="AN13:AN21" ca="1" si="56">IF(AL13=1,"",IF(AL13=-1,"",ABS(AL13)))</f>
        <v>7</v>
      </c>
      <c r="AO13">
        <f t="shared" ref="AO13:AO21" ca="1" si="57">T13+W13</f>
        <v>-18</v>
      </c>
      <c r="AP13" t="str">
        <f t="shared" ref="AP13:AP21" ca="1" si="58">IF(AO13&lt;=-1,"-","+")</f>
        <v>-</v>
      </c>
      <c r="AQ13" s="5">
        <f t="shared" ref="AQ13:AQ21" ca="1" si="59">IF(AO13=1,"",IF(AO13=-1,"",ABS(AO13)))</f>
        <v>18</v>
      </c>
      <c r="AV13" t="str">
        <f t="shared" ref="AV13:AV21" ca="1" si="60">Y13&amp;Z13&amp;AY13&amp;AA13&amp;AB13&amp;AZ13&amp;AE13&amp;AF13&amp;BA13&amp;AG13&amp;AH13&amp;BB13</f>
        <v>3x-9y+4x-9y</v>
      </c>
      <c r="AW13" t="str">
        <f t="shared" ref="AW13:AW21" ca="1" si="61">AM13&amp;AN13&amp;AY13&amp;AP13&amp;AQ13&amp;AZ13</f>
        <v>7x-18y</v>
      </c>
      <c r="AY13" s="15" t="s">
        <v>18</v>
      </c>
      <c r="AZ13" s="2" t="s">
        <v>19</v>
      </c>
      <c r="BA13" s="15" t="s">
        <v>18</v>
      </c>
      <c r="BB13" s="2" t="s">
        <v>19</v>
      </c>
    </row>
    <row r="14" spans="1:54" x14ac:dyDescent="0.55000000000000004">
      <c r="A14" s="1" t="s">
        <v>1</v>
      </c>
      <c r="B14" s="1" t="s">
        <v>34</v>
      </c>
      <c r="C14" s="78" t="s">
        <v>229</v>
      </c>
      <c r="D14" s="43" t="str">
        <f t="shared" ca="1" si="41"/>
        <v>12x+13y+8x+13y</v>
      </c>
      <c r="E14" s="4" t="s">
        <v>13</v>
      </c>
      <c r="F14" t="s">
        <v>230</v>
      </c>
      <c r="G14" s="78" t="s">
        <v>229</v>
      </c>
      <c r="H14" s="11" t="str">
        <f t="shared" ca="1" si="42"/>
        <v>20x+26y</v>
      </c>
      <c r="I14" s="11"/>
      <c r="J14" t="s">
        <v>230</v>
      </c>
      <c r="K14" s="51" t="s">
        <v>60</v>
      </c>
      <c r="L14" s="50" t="s">
        <v>302</v>
      </c>
      <c r="M14" s="50" t="str">
        <f t="shared" ca="1" si="43"/>
        <v>\\(\\quad 12x+13y+8x+13y= \\)</v>
      </c>
      <c r="N14" s="50" t="str">
        <f t="shared" ca="1" si="44"/>
        <v>\\(\\quad 20x+26y \\)</v>
      </c>
      <c r="O14" s="50" t="s">
        <v>62</v>
      </c>
      <c r="P14" s="89" t="str">
        <f t="shared" ca="1" si="45"/>
        <v>INSERT INTO math(tangen,question,answer,editor,date,count) VALUES('m5600','\\(\\quad 12x+13y+8x+13y= \\)','\\(\\quad 20x+26y \\)','harazono',NOW(),0);</v>
      </c>
      <c r="Q14" s="47"/>
      <c r="R14" s="19"/>
      <c r="S14" s="1">
        <f t="shared" ca="1" si="0"/>
        <v>12</v>
      </c>
      <c r="T14" s="1">
        <f t="shared" ca="1" si="0"/>
        <v>13</v>
      </c>
      <c r="V14" s="1">
        <f t="shared" ca="1" si="1"/>
        <v>8</v>
      </c>
      <c r="W14" s="1">
        <f t="shared" ca="1" si="1"/>
        <v>13</v>
      </c>
      <c r="Y14" t="str">
        <f t="shared" ca="1" si="46"/>
        <v/>
      </c>
      <c r="Z14">
        <f t="shared" ca="1" si="47"/>
        <v>12</v>
      </c>
      <c r="AA14" t="str">
        <f t="shared" ca="1" si="48"/>
        <v>+</v>
      </c>
      <c r="AB14">
        <f t="shared" ca="1" si="49"/>
        <v>13</v>
      </c>
      <c r="AE14" t="str">
        <f t="shared" ca="1" si="50"/>
        <v>+</v>
      </c>
      <c r="AF14">
        <f t="shared" ca="1" si="51"/>
        <v>8</v>
      </c>
      <c r="AG14" t="str">
        <f t="shared" ca="1" si="52"/>
        <v>+</v>
      </c>
      <c r="AH14">
        <f t="shared" ca="1" si="53"/>
        <v>13</v>
      </c>
      <c r="AL14">
        <f t="shared" ca="1" si="54"/>
        <v>20</v>
      </c>
      <c r="AM14" t="str">
        <f t="shared" ca="1" si="55"/>
        <v/>
      </c>
      <c r="AN14" s="5">
        <f t="shared" ca="1" si="56"/>
        <v>20</v>
      </c>
      <c r="AO14">
        <f t="shared" ca="1" si="57"/>
        <v>26</v>
      </c>
      <c r="AP14" t="str">
        <f t="shared" ca="1" si="58"/>
        <v>+</v>
      </c>
      <c r="AQ14" s="5">
        <f t="shared" ca="1" si="59"/>
        <v>26</v>
      </c>
      <c r="AV14" t="str">
        <f t="shared" ca="1" si="60"/>
        <v>12x+13y+8x+13y</v>
      </c>
      <c r="AW14" t="str">
        <f t="shared" ca="1" si="61"/>
        <v>20x+26y</v>
      </c>
      <c r="AY14" s="15" t="s">
        <v>18</v>
      </c>
      <c r="AZ14" s="2" t="s">
        <v>19</v>
      </c>
      <c r="BA14" s="15" t="s">
        <v>18</v>
      </c>
      <c r="BB14" s="2" t="s">
        <v>19</v>
      </c>
    </row>
    <row r="15" spans="1:54" x14ac:dyDescent="0.55000000000000004">
      <c r="A15" s="1" t="s">
        <v>1</v>
      </c>
      <c r="B15" s="1" t="s">
        <v>34</v>
      </c>
      <c r="C15" s="78" t="s">
        <v>229</v>
      </c>
      <c r="D15" s="43" t="str">
        <f t="shared" ca="1" si="41"/>
        <v>18x-14y+10x-9y</v>
      </c>
      <c r="E15" s="4" t="s">
        <v>13</v>
      </c>
      <c r="F15" t="s">
        <v>230</v>
      </c>
      <c r="G15" s="78" t="s">
        <v>229</v>
      </c>
      <c r="H15" s="11" t="str">
        <f t="shared" ca="1" si="42"/>
        <v>28x-23y</v>
      </c>
      <c r="I15" s="11"/>
      <c r="J15" t="s">
        <v>230</v>
      </c>
      <c r="K15" s="51" t="s">
        <v>60</v>
      </c>
      <c r="L15" s="50" t="s">
        <v>302</v>
      </c>
      <c r="M15" s="50" t="str">
        <f t="shared" ca="1" si="43"/>
        <v>\\(\\quad 18x-14y+10x-9y= \\)</v>
      </c>
      <c r="N15" s="50" t="str">
        <f t="shared" ca="1" si="44"/>
        <v>\\(\\quad 28x-23y \\)</v>
      </c>
      <c r="O15" s="50" t="s">
        <v>62</v>
      </c>
      <c r="P15" s="89" t="str">
        <f t="shared" ca="1" si="45"/>
        <v>INSERT INTO math(tangen,question,answer,editor,date,count) VALUES('m5600','\\(\\quad 18x-14y+10x-9y= \\)','\\(\\quad 28x-23y \\)','harazono',NOW(),0);</v>
      </c>
      <c r="Q15" s="47"/>
      <c r="R15" s="19"/>
      <c r="S15" s="1">
        <f t="shared" ca="1" si="0"/>
        <v>18</v>
      </c>
      <c r="T15" s="1">
        <f t="shared" ca="1" si="0"/>
        <v>-14</v>
      </c>
      <c r="V15" s="1">
        <f t="shared" ca="1" si="1"/>
        <v>10</v>
      </c>
      <c r="W15" s="1">
        <f t="shared" ca="1" si="1"/>
        <v>-9</v>
      </c>
      <c r="Y15" t="str">
        <f t="shared" ca="1" si="46"/>
        <v/>
      </c>
      <c r="Z15">
        <f t="shared" ca="1" si="47"/>
        <v>18</v>
      </c>
      <c r="AA15" t="str">
        <f t="shared" ca="1" si="48"/>
        <v>-</v>
      </c>
      <c r="AB15">
        <f t="shared" ca="1" si="49"/>
        <v>14</v>
      </c>
      <c r="AE15" t="str">
        <f t="shared" ca="1" si="50"/>
        <v>+</v>
      </c>
      <c r="AF15">
        <f t="shared" ca="1" si="51"/>
        <v>10</v>
      </c>
      <c r="AG15" t="str">
        <f t="shared" ca="1" si="52"/>
        <v>-</v>
      </c>
      <c r="AH15">
        <f t="shared" ca="1" si="53"/>
        <v>9</v>
      </c>
      <c r="AL15">
        <f t="shared" ca="1" si="54"/>
        <v>28</v>
      </c>
      <c r="AM15" t="str">
        <f t="shared" ca="1" si="55"/>
        <v/>
      </c>
      <c r="AN15" s="5">
        <f t="shared" ca="1" si="56"/>
        <v>28</v>
      </c>
      <c r="AO15">
        <f t="shared" ca="1" si="57"/>
        <v>-23</v>
      </c>
      <c r="AP15" t="str">
        <f t="shared" ca="1" si="58"/>
        <v>-</v>
      </c>
      <c r="AQ15" s="5">
        <f t="shared" ca="1" si="59"/>
        <v>23</v>
      </c>
      <c r="AV15" t="str">
        <f t="shared" ca="1" si="60"/>
        <v>18x-14y+10x-9y</v>
      </c>
      <c r="AW15" t="str">
        <f t="shared" ca="1" si="61"/>
        <v>28x-23y</v>
      </c>
      <c r="AY15" s="15" t="s">
        <v>18</v>
      </c>
      <c r="AZ15" s="2" t="s">
        <v>19</v>
      </c>
      <c r="BA15" s="15" t="s">
        <v>18</v>
      </c>
      <c r="BB15" s="2" t="s">
        <v>19</v>
      </c>
    </row>
    <row r="16" spans="1:54" x14ac:dyDescent="0.55000000000000004">
      <c r="A16" s="1" t="s">
        <v>1</v>
      </c>
      <c r="B16" s="1" t="s">
        <v>34</v>
      </c>
      <c r="C16" s="78" t="s">
        <v>229</v>
      </c>
      <c r="D16" s="43" t="str">
        <f t="shared" ca="1" si="41"/>
        <v>-11x-8y-14x+7y</v>
      </c>
      <c r="E16" s="4" t="s">
        <v>13</v>
      </c>
      <c r="F16" t="s">
        <v>230</v>
      </c>
      <c r="G16" s="78" t="s">
        <v>229</v>
      </c>
      <c r="H16" s="11" t="str">
        <f t="shared" ca="1" si="42"/>
        <v>-25x-y</v>
      </c>
      <c r="I16" s="11"/>
      <c r="J16" t="s">
        <v>230</v>
      </c>
      <c r="K16" s="51" t="s">
        <v>60</v>
      </c>
      <c r="L16" s="50" t="s">
        <v>302</v>
      </c>
      <c r="M16" s="50" t="str">
        <f t="shared" ca="1" si="43"/>
        <v>\\(\\quad -11x-8y-14x+7y= \\)</v>
      </c>
      <c r="N16" s="50" t="str">
        <f t="shared" ca="1" si="44"/>
        <v>\\(\\quad -25x-y \\)</v>
      </c>
      <c r="O16" s="50" t="s">
        <v>62</v>
      </c>
      <c r="P16" s="89" t="str">
        <f t="shared" ca="1" si="45"/>
        <v>INSERT INTO math(tangen,question,answer,editor,date,count) VALUES('m5600','\\(\\quad -11x-8y-14x+7y= \\)','\\(\\quad -25x-y \\)','harazono',NOW(),0);</v>
      </c>
      <c r="Q16" s="47"/>
      <c r="R16" s="19"/>
      <c r="S16" s="1">
        <f t="shared" ca="1" si="0"/>
        <v>-11</v>
      </c>
      <c r="T16" s="1">
        <f t="shared" ca="1" si="0"/>
        <v>-8</v>
      </c>
      <c r="V16" s="1">
        <f t="shared" ca="1" si="1"/>
        <v>-14</v>
      </c>
      <c r="W16" s="1">
        <f t="shared" ca="1" si="1"/>
        <v>7</v>
      </c>
      <c r="Y16" t="str">
        <f t="shared" ca="1" si="46"/>
        <v>-</v>
      </c>
      <c r="Z16">
        <f t="shared" ca="1" si="47"/>
        <v>11</v>
      </c>
      <c r="AA16" t="str">
        <f t="shared" ca="1" si="48"/>
        <v>-</v>
      </c>
      <c r="AB16">
        <f t="shared" ca="1" si="49"/>
        <v>8</v>
      </c>
      <c r="AE16" t="str">
        <f t="shared" ca="1" si="50"/>
        <v>-</v>
      </c>
      <c r="AF16">
        <f t="shared" ca="1" si="51"/>
        <v>14</v>
      </c>
      <c r="AG16" t="str">
        <f t="shared" ca="1" si="52"/>
        <v>+</v>
      </c>
      <c r="AH16">
        <f t="shared" ca="1" si="53"/>
        <v>7</v>
      </c>
      <c r="AL16">
        <f t="shared" ca="1" si="54"/>
        <v>-25</v>
      </c>
      <c r="AM16" t="str">
        <f t="shared" ca="1" si="55"/>
        <v>-</v>
      </c>
      <c r="AN16" s="5">
        <f t="shared" ca="1" si="56"/>
        <v>25</v>
      </c>
      <c r="AO16">
        <f t="shared" ca="1" si="57"/>
        <v>-1</v>
      </c>
      <c r="AP16" t="str">
        <f t="shared" ca="1" si="58"/>
        <v>-</v>
      </c>
      <c r="AQ16" s="5" t="str">
        <f t="shared" ca="1" si="59"/>
        <v/>
      </c>
      <c r="AV16" t="str">
        <f t="shared" ca="1" si="60"/>
        <v>-11x-8y-14x+7y</v>
      </c>
      <c r="AW16" t="str">
        <f t="shared" ca="1" si="61"/>
        <v>-25x-y</v>
      </c>
      <c r="AY16" s="15" t="s">
        <v>18</v>
      </c>
      <c r="AZ16" s="2" t="s">
        <v>19</v>
      </c>
      <c r="BA16" s="15" t="s">
        <v>18</v>
      </c>
      <c r="BB16" s="2" t="s">
        <v>19</v>
      </c>
    </row>
    <row r="17" spans="1:54" x14ac:dyDescent="0.55000000000000004">
      <c r="A17" s="1" t="s">
        <v>1</v>
      </c>
      <c r="B17" s="1" t="s">
        <v>34</v>
      </c>
      <c r="C17" s="78" t="s">
        <v>229</v>
      </c>
      <c r="D17" s="43" t="str">
        <f t="shared" ca="1" si="41"/>
        <v>-5x-19y-16x-5y</v>
      </c>
      <c r="E17" s="4" t="s">
        <v>13</v>
      </c>
      <c r="F17" t="s">
        <v>230</v>
      </c>
      <c r="G17" s="78" t="s">
        <v>229</v>
      </c>
      <c r="H17" s="11" t="str">
        <f t="shared" ca="1" si="42"/>
        <v>-21x-24y</v>
      </c>
      <c r="I17" s="11"/>
      <c r="J17" t="s">
        <v>230</v>
      </c>
      <c r="K17" s="51" t="s">
        <v>60</v>
      </c>
      <c r="L17" s="50" t="s">
        <v>302</v>
      </c>
      <c r="M17" s="50" t="str">
        <f t="shared" ca="1" si="43"/>
        <v>\\(\\quad -5x-19y-16x-5y= \\)</v>
      </c>
      <c r="N17" s="50" t="str">
        <f t="shared" ca="1" si="44"/>
        <v>\\(\\quad -21x-24y \\)</v>
      </c>
      <c r="O17" s="50" t="s">
        <v>62</v>
      </c>
      <c r="P17" s="89" t="str">
        <f t="shared" ca="1" si="45"/>
        <v>INSERT INTO math(tangen,question,answer,editor,date,count) VALUES('m5600','\\(\\quad -5x-19y-16x-5y= \\)','\\(\\quad -21x-24y \\)','harazono',NOW(),0);</v>
      </c>
      <c r="Q17" s="47"/>
      <c r="R17" s="19"/>
      <c r="S17" s="1">
        <f t="shared" ca="1" si="0"/>
        <v>-5</v>
      </c>
      <c r="T17" s="1">
        <f t="shared" ca="1" si="0"/>
        <v>-19</v>
      </c>
      <c r="V17" s="1">
        <f t="shared" ca="1" si="1"/>
        <v>-16</v>
      </c>
      <c r="W17" s="1">
        <f t="shared" ca="1" si="1"/>
        <v>-5</v>
      </c>
      <c r="Y17" t="str">
        <f t="shared" ca="1" si="46"/>
        <v>-</v>
      </c>
      <c r="Z17">
        <f t="shared" ca="1" si="47"/>
        <v>5</v>
      </c>
      <c r="AA17" t="str">
        <f t="shared" ca="1" si="48"/>
        <v>-</v>
      </c>
      <c r="AB17">
        <f t="shared" ca="1" si="49"/>
        <v>19</v>
      </c>
      <c r="AE17" t="str">
        <f t="shared" ca="1" si="50"/>
        <v>-</v>
      </c>
      <c r="AF17">
        <f t="shared" ca="1" si="51"/>
        <v>16</v>
      </c>
      <c r="AG17" t="str">
        <f t="shared" ca="1" si="52"/>
        <v>-</v>
      </c>
      <c r="AH17">
        <f t="shared" ca="1" si="53"/>
        <v>5</v>
      </c>
      <c r="AL17">
        <f t="shared" ca="1" si="54"/>
        <v>-21</v>
      </c>
      <c r="AM17" t="str">
        <f t="shared" ca="1" si="55"/>
        <v>-</v>
      </c>
      <c r="AN17" s="5">
        <f t="shared" ca="1" si="56"/>
        <v>21</v>
      </c>
      <c r="AO17">
        <f t="shared" ca="1" si="57"/>
        <v>-24</v>
      </c>
      <c r="AP17" t="str">
        <f t="shared" ca="1" si="58"/>
        <v>-</v>
      </c>
      <c r="AQ17" s="5">
        <f t="shared" ca="1" si="59"/>
        <v>24</v>
      </c>
      <c r="AV17" t="str">
        <f t="shared" ca="1" si="60"/>
        <v>-5x-19y-16x-5y</v>
      </c>
      <c r="AW17" t="str">
        <f t="shared" ca="1" si="61"/>
        <v>-21x-24y</v>
      </c>
      <c r="AY17" s="15" t="s">
        <v>18</v>
      </c>
      <c r="AZ17" s="2" t="s">
        <v>19</v>
      </c>
      <c r="BA17" s="15" t="s">
        <v>18</v>
      </c>
      <c r="BB17" s="2" t="s">
        <v>19</v>
      </c>
    </row>
    <row r="18" spans="1:54" x14ac:dyDescent="0.55000000000000004">
      <c r="A18" s="1" t="s">
        <v>1</v>
      </c>
      <c r="B18" s="1" t="s">
        <v>34</v>
      </c>
      <c r="C18" s="78" t="s">
        <v>229</v>
      </c>
      <c r="D18" s="43" t="str">
        <f t="shared" ca="1" si="41"/>
        <v>19x+4y-18x+6y</v>
      </c>
      <c r="E18" s="4" t="s">
        <v>13</v>
      </c>
      <c r="F18" t="s">
        <v>230</v>
      </c>
      <c r="G18" s="78" t="s">
        <v>229</v>
      </c>
      <c r="H18" s="11" t="str">
        <f t="shared" ca="1" si="42"/>
        <v>x+10y</v>
      </c>
      <c r="I18" s="11"/>
      <c r="J18" t="s">
        <v>230</v>
      </c>
      <c r="K18" s="51" t="s">
        <v>60</v>
      </c>
      <c r="L18" s="50" t="s">
        <v>302</v>
      </c>
      <c r="M18" s="50" t="str">
        <f t="shared" ca="1" si="43"/>
        <v>\\(\\quad 19x+4y-18x+6y= \\)</v>
      </c>
      <c r="N18" s="50" t="str">
        <f t="shared" ca="1" si="44"/>
        <v>\\(\\quad x+10y \\)</v>
      </c>
      <c r="O18" s="50" t="s">
        <v>62</v>
      </c>
      <c r="P18" s="89" t="str">
        <f t="shared" ca="1" si="45"/>
        <v>INSERT INTO math(tangen,question,answer,editor,date,count) VALUES('m5600','\\(\\quad 19x+4y-18x+6y= \\)','\\(\\quad x+10y \\)','harazono',NOW(),0);</v>
      </c>
      <c r="Q18" s="47"/>
      <c r="R18" s="19"/>
      <c r="S18" s="1">
        <f t="shared" ca="1" si="0"/>
        <v>19</v>
      </c>
      <c r="T18" s="1">
        <f t="shared" ca="1" si="0"/>
        <v>4</v>
      </c>
      <c r="V18" s="1">
        <f t="shared" ca="1" si="1"/>
        <v>-18</v>
      </c>
      <c r="W18" s="1">
        <f t="shared" ca="1" si="1"/>
        <v>6</v>
      </c>
      <c r="Y18" t="str">
        <f t="shared" ca="1" si="46"/>
        <v/>
      </c>
      <c r="Z18">
        <f t="shared" ca="1" si="47"/>
        <v>19</v>
      </c>
      <c r="AA18" t="str">
        <f t="shared" ca="1" si="48"/>
        <v>+</v>
      </c>
      <c r="AB18">
        <f t="shared" ca="1" si="49"/>
        <v>4</v>
      </c>
      <c r="AE18" t="str">
        <f t="shared" ca="1" si="50"/>
        <v>-</v>
      </c>
      <c r="AF18">
        <f t="shared" ca="1" si="51"/>
        <v>18</v>
      </c>
      <c r="AG18" t="str">
        <f t="shared" ca="1" si="52"/>
        <v>+</v>
      </c>
      <c r="AH18">
        <f t="shared" ca="1" si="53"/>
        <v>6</v>
      </c>
      <c r="AL18">
        <f t="shared" ca="1" si="54"/>
        <v>1</v>
      </c>
      <c r="AM18" t="str">
        <f t="shared" ca="1" si="55"/>
        <v/>
      </c>
      <c r="AN18" s="5" t="str">
        <f t="shared" ca="1" si="56"/>
        <v/>
      </c>
      <c r="AO18">
        <f t="shared" ca="1" si="57"/>
        <v>10</v>
      </c>
      <c r="AP18" t="str">
        <f t="shared" ca="1" si="58"/>
        <v>+</v>
      </c>
      <c r="AQ18" s="5">
        <f t="shared" ca="1" si="59"/>
        <v>10</v>
      </c>
      <c r="AV18" t="str">
        <f t="shared" ca="1" si="60"/>
        <v>19x+4y-18x+6y</v>
      </c>
      <c r="AW18" t="str">
        <f t="shared" ca="1" si="61"/>
        <v>x+10y</v>
      </c>
      <c r="AY18" s="15" t="s">
        <v>18</v>
      </c>
      <c r="AZ18" s="2" t="s">
        <v>19</v>
      </c>
      <c r="BA18" s="15" t="s">
        <v>18</v>
      </c>
      <c r="BB18" s="2" t="s">
        <v>19</v>
      </c>
    </row>
    <row r="19" spans="1:54" x14ac:dyDescent="0.55000000000000004">
      <c r="A19" s="1" t="s">
        <v>1</v>
      </c>
      <c r="B19" s="1" t="s">
        <v>34</v>
      </c>
      <c r="C19" s="78" t="s">
        <v>229</v>
      </c>
      <c r="D19" s="43" t="str">
        <f t="shared" ca="1" si="41"/>
        <v>16x-2y-12x-3y</v>
      </c>
      <c r="E19" s="4" t="s">
        <v>13</v>
      </c>
      <c r="F19" t="s">
        <v>230</v>
      </c>
      <c r="G19" s="78" t="s">
        <v>229</v>
      </c>
      <c r="H19" s="11" t="str">
        <f t="shared" ca="1" si="42"/>
        <v>4x-5y</v>
      </c>
      <c r="I19" s="11"/>
      <c r="J19" t="s">
        <v>230</v>
      </c>
      <c r="K19" s="51" t="s">
        <v>60</v>
      </c>
      <c r="L19" s="50" t="s">
        <v>302</v>
      </c>
      <c r="M19" s="50" t="str">
        <f t="shared" ca="1" si="43"/>
        <v>\\(\\quad 16x-2y-12x-3y= \\)</v>
      </c>
      <c r="N19" s="50" t="str">
        <f t="shared" ca="1" si="44"/>
        <v>\\(\\quad 4x-5y \\)</v>
      </c>
      <c r="O19" s="50" t="s">
        <v>62</v>
      </c>
      <c r="P19" s="89" t="str">
        <f t="shared" ca="1" si="45"/>
        <v>INSERT INTO math(tangen,question,answer,editor,date,count) VALUES('m5600','\\(\\quad 16x-2y-12x-3y= \\)','\\(\\quad 4x-5y \\)','harazono',NOW(),0);</v>
      </c>
      <c r="Q19" s="47"/>
      <c r="R19" s="19"/>
      <c r="S19" s="1">
        <f t="shared" ca="1" si="0"/>
        <v>16</v>
      </c>
      <c r="T19" s="1">
        <f t="shared" ca="1" si="0"/>
        <v>-2</v>
      </c>
      <c r="V19" s="1">
        <f t="shared" ca="1" si="1"/>
        <v>-12</v>
      </c>
      <c r="W19" s="1">
        <f t="shared" ca="1" si="1"/>
        <v>-3</v>
      </c>
      <c r="Y19" t="str">
        <f t="shared" ca="1" si="46"/>
        <v/>
      </c>
      <c r="Z19">
        <f t="shared" ca="1" si="47"/>
        <v>16</v>
      </c>
      <c r="AA19" t="str">
        <f t="shared" ca="1" si="48"/>
        <v>-</v>
      </c>
      <c r="AB19">
        <f t="shared" ca="1" si="49"/>
        <v>2</v>
      </c>
      <c r="AE19" t="str">
        <f t="shared" ca="1" si="50"/>
        <v>-</v>
      </c>
      <c r="AF19">
        <f t="shared" ca="1" si="51"/>
        <v>12</v>
      </c>
      <c r="AG19" t="str">
        <f t="shared" ca="1" si="52"/>
        <v>-</v>
      </c>
      <c r="AH19">
        <f t="shared" ca="1" si="53"/>
        <v>3</v>
      </c>
      <c r="AL19">
        <f t="shared" ca="1" si="54"/>
        <v>4</v>
      </c>
      <c r="AM19" t="str">
        <f t="shared" ca="1" si="55"/>
        <v/>
      </c>
      <c r="AN19" s="5">
        <f t="shared" ca="1" si="56"/>
        <v>4</v>
      </c>
      <c r="AO19">
        <f t="shared" ca="1" si="57"/>
        <v>-5</v>
      </c>
      <c r="AP19" t="str">
        <f t="shared" ca="1" si="58"/>
        <v>-</v>
      </c>
      <c r="AQ19" s="5">
        <f t="shared" ca="1" si="59"/>
        <v>5</v>
      </c>
      <c r="AV19" t="str">
        <f t="shared" ca="1" si="60"/>
        <v>16x-2y-12x-3y</v>
      </c>
      <c r="AW19" t="str">
        <f t="shared" ca="1" si="61"/>
        <v>4x-5y</v>
      </c>
      <c r="AY19" s="15" t="s">
        <v>18</v>
      </c>
      <c r="AZ19" s="2" t="s">
        <v>19</v>
      </c>
      <c r="BA19" s="15" t="s">
        <v>18</v>
      </c>
      <c r="BB19" s="2" t="s">
        <v>19</v>
      </c>
    </row>
    <row r="20" spans="1:54" x14ac:dyDescent="0.55000000000000004">
      <c r="A20" s="1" t="s">
        <v>1</v>
      </c>
      <c r="B20" s="1" t="s">
        <v>34</v>
      </c>
      <c r="C20" s="78" t="s">
        <v>229</v>
      </c>
      <c r="D20" s="43" t="str">
        <f t="shared" ca="1" si="41"/>
        <v>-17x-10y+10x+17y</v>
      </c>
      <c r="E20" s="4" t="s">
        <v>13</v>
      </c>
      <c r="F20" t="s">
        <v>230</v>
      </c>
      <c r="G20" s="78" t="s">
        <v>229</v>
      </c>
      <c r="H20" s="11" t="str">
        <f t="shared" ca="1" si="42"/>
        <v>-7x+7y</v>
      </c>
      <c r="I20" s="11"/>
      <c r="J20" t="s">
        <v>230</v>
      </c>
      <c r="K20" s="51" t="s">
        <v>60</v>
      </c>
      <c r="L20" s="50" t="s">
        <v>302</v>
      </c>
      <c r="M20" s="50" t="str">
        <f t="shared" ca="1" si="43"/>
        <v>\\(\\quad -17x-10y+10x+17y= \\)</v>
      </c>
      <c r="N20" s="50" t="str">
        <f t="shared" ca="1" si="44"/>
        <v>\\(\\quad -7x+7y \\)</v>
      </c>
      <c r="O20" s="50" t="s">
        <v>62</v>
      </c>
      <c r="P20" s="89" t="str">
        <f t="shared" ca="1" si="45"/>
        <v>INSERT INTO math(tangen,question,answer,editor,date,count) VALUES('m5600','\\(\\quad -17x-10y+10x+17y= \\)','\\(\\quad -7x+7y \\)','harazono',NOW(),0);</v>
      </c>
      <c r="Q20" s="47"/>
      <c r="R20" s="19"/>
      <c r="S20" s="1">
        <f t="shared" ca="1" si="0"/>
        <v>-17</v>
      </c>
      <c r="T20" s="1">
        <f t="shared" ca="1" si="0"/>
        <v>-10</v>
      </c>
      <c r="V20" s="1">
        <f t="shared" ca="1" si="1"/>
        <v>10</v>
      </c>
      <c r="W20" s="1">
        <f t="shared" ca="1" si="1"/>
        <v>17</v>
      </c>
      <c r="Y20" t="str">
        <f t="shared" ca="1" si="46"/>
        <v>-</v>
      </c>
      <c r="Z20">
        <f t="shared" ca="1" si="47"/>
        <v>17</v>
      </c>
      <c r="AA20" t="str">
        <f t="shared" ca="1" si="48"/>
        <v>-</v>
      </c>
      <c r="AB20">
        <f t="shared" ca="1" si="49"/>
        <v>10</v>
      </c>
      <c r="AE20" t="str">
        <f t="shared" ca="1" si="50"/>
        <v>+</v>
      </c>
      <c r="AF20">
        <f t="shared" ca="1" si="51"/>
        <v>10</v>
      </c>
      <c r="AG20" t="str">
        <f t="shared" ca="1" si="52"/>
        <v>+</v>
      </c>
      <c r="AH20">
        <f t="shared" ca="1" si="53"/>
        <v>17</v>
      </c>
      <c r="AL20">
        <f t="shared" ca="1" si="54"/>
        <v>-7</v>
      </c>
      <c r="AM20" t="str">
        <f t="shared" ca="1" si="55"/>
        <v>-</v>
      </c>
      <c r="AN20" s="5">
        <f t="shared" ca="1" si="56"/>
        <v>7</v>
      </c>
      <c r="AO20">
        <f t="shared" ca="1" si="57"/>
        <v>7</v>
      </c>
      <c r="AP20" t="str">
        <f t="shared" ca="1" si="58"/>
        <v>+</v>
      </c>
      <c r="AQ20" s="5">
        <f t="shared" ca="1" si="59"/>
        <v>7</v>
      </c>
      <c r="AV20" t="str">
        <f t="shared" ca="1" si="60"/>
        <v>-17x-10y+10x+17y</v>
      </c>
      <c r="AW20" t="str">
        <f t="shared" ca="1" si="61"/>
        <v>-7x+7y</v>
      </c>
      <c r="AY20" s="15" t="s">
        <v>18</v>
      </c>
      <c r="AZ20" s="2" t="s">
        <v>19</v>
      </c>
      <c r="BA20" s="15" t="s">
        <v>18</v>
      </c>
      <c r="BB20" s="2" t="s">
        <v>19</v>
      </c>
    </row>
    <row r="21" spans="1:54" x14ac:dyDescent="0.55000000000000004">
      <c r="A21" s="1" t="s">
        <v>1</v>
      </c>
      <c r="B21" s="1" t="s">
        <v>34</v>
      </c>
      <c r="C21" s="78" t="s">
        <v>229</v>
      </c>
      <c r="D21" s="43" t="str">
        <f t="shared" ca="1" si="41"/>
        <v>-12x-2y-2x+6y</v>
      </c>
      <c r="E21" s="4" t="s">
        <v>13</v>
      </c>
      <c r="F21" t="s">
        <v>230</v>
      </c>
      <c r="G21" s="78" t="s">
        <v>229</v>
      </c>
      <c r="H21" s="11" t="str">
        <f t="shared" ca="1" si="42"/>
        <v>-14x+4y</v>
      </c>
      <c r="I21" s="11"/>
      <c r="J21" t="s">
        <v>230</v>
      </c>
      <c r="K21" s="51" t="s">
        <v>60</v>
      </c>
      <c r="L21" s="50" t="s">
        <v>302</v>
      </c>
      <c r="M21" s="50" t="str">
        <f t="shared" ca="1" si="43"/>
        <v>\\(\\quad -12x-2y-2x+6y= \\)</v>
      </c>
      <c r="N21" s="50" t="str">
        <f t="shared" ca="1" si="44"/>
        <v>\\(\\quad -14x+4y \\)</v>
      </c>
      <c r="O21" s="50" t="s">
        <v>62</v>
      </c>
      <c r="P21" s="89" t="str">
        <f t="shared" ca="1" si="45"/>
        <v>INSERT INTO math(tangen,question,answer,editor,date,count) VALUES('m5600','\\(\\quad -12x-2y-2x+6y= \\)','\\(\\quad -14x+4y \\)','harazono',NOW(),0);</v>
      </c>
      <c r="Q21" s="47"/>
      <c r="R21" s="19"/>
      <c r="S21" s="1">
        <f t="shared" ca="1" si="0"/>
        <v>-12</v>
      </c>
      <c r="T21" s="1">
        <f t="shared" ca="1" si="0"/>
        <v>-2</v>
      </c>
      <c r="V21" s="1">
        <f t="shared" ca="1" si="1"/>
        <v>-2</v>
      </c>
      <c r="W21" s="1">
        <f t="shared" ca="1" si="1"/>
        <v>6</v>
      </c>
      <c r="Y21" t="str">
        <f t="shared" ca="1" si="46"/>
        <v>-</v>
      </c>
      <c r="Z21">
        <f t="shared" ca="1" si="47"/>
        <v>12</v>
      </c>
      <c r="AA21" t="str">
        <f t="shared" ca="1" si="48"/>
        <v>-</v>
      </c>
      <c r="AB21">
        <f t="shared" ca="1" si="49"/>
        <v>2</v>
      </c>
      <c r="AE21" t="str">
        <f t="shared" ca="1" si="50"/>
        <v>-</v>
      </c>
      <c r="AF21">
        <f t="shared" ca="1" si="51"/>
        <v>2</v>
      </c>
      <c r="AG21" t="str">
        <f t="shared" ca="1" si="52"/>
        <v>+</v>
      </c>
      <c r="AH21">
        <f t="shared" ca="1" si="53"/>
        <v>6</v>
      </c>
      <c r="AL21">
        <f t="shared" ca="1" si="54"/>
        <v>-14</v>
      </c>
      <c r="AM21" t="str">
        <f t="shared" ca="1" si="55"/>
        <v>-</v>
      </c>
      <c r="AN21" s="5">
        <f t="shared" ca="1" si="56"/>
        <v>14</v>
      </c>
      <c r="AO21">
        <f t="shared" ca="1" si="57"/>
        <v>4</v>
      </c>
      <c r="AP21" t="str">
        <f t="shared" ca="1" si="58"/>
        <v>+</v>
      </c>
      <c r="AQ21" s="5">
        <f t="shared" ca="1" si="59"/>
        <v>4</v>
      </c>
      <c r="AV21" t="str">
        <f t="shared" ca="1" si="60"/>
        <v>-12x-2y-2x+6y</v>
      </c>
      <c r="AW21" t="str">
        <f t="shared" ca="1" si="61"/>
        <v>-14x+4y</v>
      </c>
      <c r="AY21" s="15" t="s">
        <v>18</v>
      </c>
      <c r="AZ21" s="2" t="s">
        <v>19</v>
      </c>
      <c r="BA21" s="15" t="s">
        <v>18</v>
      </c>
      <c r="BB21" s="2" t="s">
        <v>19</v>
      </c>
    </row>
    <row r="22" spans="1:54" x14ac:dyDescent="0.55000000000000004">
      <c r="A22" s="1" t="s">
        <v>1</v>
      </c>
      <c r="B22" s="1" t="s">
        <v>34</v>
      </c>
      <c r="C22" s="78" t="s">
        <v>229</v>
      </c>
      <c r="D22" s="43" t="str">
        <f ca="1">AV22</f>
        <v>-x+15y-19x-2y</v>
      </c>
      <c r="E22" s="4" t="s">
        <v>13</v>
      </c>
      <c r="F22" t="s">
        <v>230</v>
      </c>
      <c r="G22" s="78" t="s">
        <v>229</v>
      </c>
      <c r="H22" s="11" t="str">
        <f ca="1">AW22</f>
        <v>-20x+13y</v>
      </c>
      <c r="I22" s="11"/>
      <c r="J22" t="s">
        <v>230</v>
      </c>
      <c r="K22" s="51" t="s">
        <v>60</v>
      </c>
      <c r="L22" s="50" t="s">
        <v>302</v>
      </c>
      <c r="M22" s="50" t="str">
        <f t="shared" ca="1" si="38"/>
        <v>\\(\\quad -x+15y-19x-2y= \\)</v>
      </c>
      <c r="N22" s="50" t="str">
        <f t="shared" ca="1" si="39"/>
        <v>\\(\\quad -20x+13y \\)</v>
      </c>
      <c r="O22" s="50" t="s">
        <v>62</v>
      </c>
      <c r="P22" s="89" t="str">
        <f t="shared" ca="1" si="40"/>
        <v>INSERT INTO math(tangen,question,answer,editor,date,count) VALUES('m5600','\\(\\quad -x+15y-19x-2y= \\)','\\(\\quad -20x+13y \\)','harazono',NOW(),0);</v>
      </c>
      <c r="Q22" s="47"/>
      <c r="R22" s="19"/>
      <c r="S22" s="1">
        <f t="shared" ca="1" si="0"/>
        <v>-1</v>
      </c>
      <c r="T22" s="1">
        <f t="shared" ca="1" si="0"/>
        <v>15</v>
      </c>
      <c r="V22" s="1">
        <f t="shared" ca="1" si="1"/>
        <v>-19</v>
      </c>
      <c r="W22" s="1">
        <f t="shared" ca="1" si="1"/>
        <v>-2</v>
      </c>
      <c r="Y22" t="str">
        <f t="shared" ca="1" si="2"/>
        <v>-</v>
      </c>
      <c r="Z22" t="str">
        <f t="shared" ca="1" si="3"/>
        <v/>
      </c>
      <c r="AA22" t="str">
        <f t="shared" ca="1" si="4"/>
        <v>+</v>
      </c>
      <c r="AB22">
        <f t="shared" ca="1" si="5"/>
        <v>15</v>
      </c>
      <c r="AE22" t="str">
        <f t="shared" ca="1" si="6"/>
        <v>-</v>
      </c>
      <c r="AF22">
        <f t="shared" ca="1" si="7"/>
        <v>19</v>
      </c>
      <c r="AG22" t="str">
        <f t="shared" ca="1" si="8"/>
        <v>-</v>
      </c>
      <c r="AH22">
        <f t="shared" ca="1" si="9"/>
        <v>2</v>
      </c>
      <c r="AL22">
        <f ca="1">S22+V22</f>
        <v>-20</v>
      </c>
      <c r="AM22" t="str">
        <f t="shared" ca="1" si="10"/>
        <v>-</v>
      </c>
      <c r="AN22" s="5">
        <f t="shared" ca="1" si="11"/>
        <v>20</v>
      </c>
      <c r="AO22">
        <f ca="1">T22+W22</f>
        <v>13</v>
      </c>
      <c r="AP22" t="str">
        <f t="shared" ca="1" si="12"/>
        <v>+</v>
      </c>
      <c r="AQ22" s="5">
        <f t="shared" ca="1" si="13"/>
        <v>13</v>
      </c>
      <c r="AV22" t="str">
        <f t="shared" ca="1" si="14"/>
        <v>-x+15y-19x-2y</v>
      </c>
      <c r="AW22" t="str">
        <f t="shared" ca="1" si="15"/>
        <v>-20x+13y</v>
      </c>
      <c r="AY22" s="15" t="s">
        <v>18</v>
      </c>
      <c r="AZ22" s="2" t="s">
        <v>19</v>
      </c>
      <c r="BA22" s="15" t="s">
        <v>18</v>
      </c>
      <c r="BB22" s="2" t="s">
        <v>19</v>
      </c>
    </row>
    <row r="23" spans="1:54" x14ac:dyDescent="0.55000000000000004">
      <c r="A23" s="1" t="s">
        <v>1</v>
      </c>
      <c r="B23" s="1" t="s">
        <v>34</v>
      </c>
      <c r="C23" s="78" t="s">
        <v>229</v>
      </c>
      <c r="D23" s="43" t="str">
        <f t="shared" ref="D23:D31" ca="1" si="62">AV23</f>
        <v>-11x+12y-2x-10y</v>
      </c>
      <c r="E23" s="4" t="s">
        <v>13</v>
      </c>
      <c r="F23" t="s">
        <v>230</v>
      </c>
      <c r="G23" s="78" t="s">
        <v>229</v>
      </c>
      <c r="H23" s="11" t="str">
        <f t="shared" ref="H23:H31" ca="1" si="63">AW23</f>
        <v>-13x+2y</v>
      </c>
      <c r="I23" s="11"/>
      <c r="J23" t="s">
        <v>230</v>
      </c>
      <c r="K23" s="51" t="s">
        <v>60</v>
      </c>
      <c r="L23" s="50" t="s">
        <v>302</v>
      </c>
      <c r="M23" s="50" t="str">
        <f t="shared" ref="M23:M31" ca="1" si="64">C23&amp;D23&amp;E23&amp;F23</f>
        <v>\\(\\quad -11x+12y-2x-10y= \\)</v>
      </c>
      <c r="N23" s="50" t="str">
        <f t="shared" ref="N23:N31" ca="1" si="65">G23&amp;H23&amp;I23&amp;J23</f>
        <v>\\(\\quad -13x+2y \\)</v>
      </c>
      <c r="O23" s="50" t="s">
        <v>62</v>
      </c>
      <c r="P23" s="89" t="str">
        <f t="shared" ref="P23:P31" ca="1" si="66">"INSERT INTO "&amp;K23&amp;"(tangen,question,answer,editor,date,count) VALUES('"&amp;L23&amp;"','"&amp;M23&amp;"','"&amp;N23&amp;"','"&amp;O23&amp;"',NOW(),0);"</f>
        <v>INSERT INTO math(tangen,question,answer,editor,date,count) VALUES('m5600','\\(\\quad -11x+12y-2x-10y= \\)','\\(\\quad -13x+2y \\)','harazono',NOW(),0);</v>
      </c>
      <c r="Q23" s="47"/>
      <c r="R23" s="19"/>
      <c r="S23" s="1">
        <f t="shared" ca="1" si="0"/>
        <v>-11</v>
      </c>
      <c r="T23" s="1">
        <f t="shared" ca="1" si="0"/>
        <v>12</v>
      </c>
      <c r="V23" s="1">
        <f t="shared" ca="1" si="1"/>
        <v>-2</v>
      </c>
      <c r="W23" s="1">
        <f t="shared" ca="1" si="1"/>
        <v>-10</v>
      </c>
      <c r="Y23" t="str">
        <f t="shared" ref="Y23:Y31" ca="1" si="67">IF(S23&gt;=1,"","-")</f>
        <v>-</v>
      </c>
      <c r="Z23">
        <f t="shared" ref="Z23:Z31" ca="1" si="68">IF(S23=0,21,IF(S23=1,"",IF(S23=-1,"",ABS(S23))))</f>
        <v>11</v>
      </c>
      <c r="AA23" t="str">
        <f t="shared" ref="AA23:AA31" ca="1" si="69">IF(T23&gt;=1,"+",IF(T23&lt;=-1,"-",""))</f>
        <v>+</v>
      </c>
      <c r="AB23">
        <f t="shared" ref="AB23:AB31" ca="1" si="70">IF(T23=0,21,IF(T23=1,"",IF(T23=-1,"",ABS(T23))))</f>
        <v>12</v>
      </c>
      <c r="AE23" t="str">
        <f t="shared" ref="AE23:AE31" ca="1" si="71">IF(V23&lt;=-1,"-","+")</f>
        <v>-</v>
      </c>
      <c r="AF23">
        <f t="shared" ref="AF23:AF31" ca="1" si="72">IF(V23=0,21,IF(V23=1,"",IF(V23=-1,"",ABS(V23))))</f>
        <v>2</v>
      </c>
      <c r="AG23" t="str">
        <f t="shared" ref="AG23:AG31" ca="1" si="73">IF(W23&lt;=-1,"-","+")</f>
        <v>-</v>
      </c>
      <c r="AH23">
        <f t="shared" ref="AH23:AH31" ca="1" si="74">IF(W23=0,21,IF(W23=1,"",IF(W23=-1,"",ABS(W23))))</f>
        <v>10</v>
      </c>
      <c r="AL23">
        <f t="shared" ref="AL23:AL31" ca="1" si="75">S23+V23</f>
        <v>-13</v>
      </c>
      <c r="AM23" t="str">
        <f t="shared" ref="AM23:AM31" ca="1" si="76">IF(AL23&lt;=-1,"-","")</f>
        <v>-</v>
      </c>
      <c r="AN23" s="5">
        <f t="shared" ref="AN23:AN31" ca="1" si="77">IF(AL23=1,"",IF(AL23=-1,"",ABS(AL23)))</f>
        <v>13</v>
      </c>
      <c r="AO23">
        <f t="shared" ref="AO23:AO31" ca="1" si="78">T23+W23</f>
        <v>2</v>
      </c>
      <c r="AP23" t="str">
        <f t="shared" ref="AP23:AP31" ca="1" si="79">IF(AO23&lt;=-1,"-","+")</f>
        <v>+</v>
      </c>
      <c r="AQ23" s="5">
        <f t="shared" ref="AQ23:AQ31" ca="1" si="80">IF(AO23=1,"",IF(AO23=-1,"",ABS(AO23)))</f>
        <v>2</v>
      </c>
      <c r="AV23" t="str">
        <f t="shared" ref="AV23:AV31" ca="1" si="81">Y23&amp;Z23&amp;AY23&amp;AA23&amp;AB23&amp;AZ23&amp;AE23&amp;AF23&amp;BA23&amp;AG23&amp;AH23&amp;BB23</f>
        <v>-11x+12y-2x-10y</v>
      </c>
      <c r="AW23" t="str">
        <f t="shared" ref="AW23:AW31" ca="1" si="82">AM23&amp;AN23&amp;AY23&amp;AP23&amp;AQ23&amp;AZ23</f>
        <v>-13x+2y</v>
      </c>
      <c r="AY23" s="15" t="s">
        <v>18</v>
      </c>
      <c r="AZ23" s="2" t="s">
        <v>19</v>
      </c>
      <c r="BA23" s="15" t="s">
        <v>18</v>
      </c>
      <c r="BB23" s="2" t="s">
        <v>19</v>
      </c>
    </row>
    <row r="24" spans="1:54" x14ac:dyDescent="0.55000000000000004">
      <c r="A24" s="1" t="s">
        <v>1</v>
      </c>
      <c r="B24" s="1" t="s">
        <v>34</v>
      </c>
      <c r="C24" s="78" t="s">
        <v>229</v>
      </c>
      <c r="D24" s="43" t="str">
        <f t="shared" ca="1" si="62"/>
        <v>16x+17y+11x+14y</v>
      </c>
      <c r="E24" s="4" t="s">
        <v>13</v>
      </c>
      <c r="F24" t="s">
        <v>230</v>
      </c>
      <c r="G24" s="78" t="s">
        <v>229</v>
      </c>
      <c r="H24" s="11" t="str">
        <f t="shared" ca="1" si="63"/>
        <v>27x+31y</v>
      </c>
      <c r="I24" s="11"/>
      <c r="J24" t="s">
        <v>230</v>
      </c>
      <c r="K24" s="51" t="s">
        <v>60</v>
      </c>
      <c r="L24" s="50" t="s">
        <v>302</v>
      </c>
      <c r="M24" s="50" t="str">
        <f t="shared" ca="1" si="64"/>
        <v>\\(\\quad 16x+17y+11x+14y= \\)</v>
      </c>
      <c r="N24" s="50" t="str">
        <f t="shared" ca="1" si="65"/>
        <v>\\(\\quad 27x+31y \\)</v>
      </c>
      <c r="O24" s="50" t="s">
        <v>62</v>
      </c>
      <c r="P24" s="89" t="str">
        <f t="shared" ca="1" si="66"/>
        <v>INSERT INTO math(tangen,question,answer,editor,date,count) VALUES('m5600','\\(\\quad 16x+17y+11x+14y= \\)','\\(\\quad 27x+31y \\)','harazono',NOW(),0);</v>
      </c>
      <c r="Q24" s="47"/>
      <c r="R24" s="19"/>
      <c r="S24" s="1">
        <f t="shared" ca="1" si="0"/>
        <v>16</v>
      </c>
      <c r="T24" s="1">
        <f t="shared" ca="1" si="0"/>
        <v>17</v>
      </c>
      <c r="V24" s="1">
        <f t="shared" ca="1" si="1"/>
        <v>11</v>
      </c>
      <c r="W24" s="1">
        <f t="shared" ca="1" si="1"/>
        <v>14</v>
      </c>
      <c r="Y24" t="str">
        <f t="shared" ca="1" si="67"/>
        <v/>
      </c>
      <c r="Z24">
        <f t="shared" ca="1" si="68"/>
        <v>16</v>
      </c>
      <c r="AA24" t="str">
        <f t="shared" ca="1" si="69"/>
        <v>+</v>
      </c>
      <c r="AB24">
        <f t="shared" ca="1" si="70"/>
        <v>17</v>
      </c>
      <c r="AE24" t="str">
        <f t="shared" ca="1" si="71"/>
        <v>+</v>
      </c>
      <c r="AF24">
        <f t="shared" ca="1" si="72"/>
        <v>11</v>
      </c>
      <c r="AG24" t="str">
        <f t="shared" ca="1" si="73"/>
        <v>+</v>
      </c>
      <c r="AH24">
        <f t="shared" ca="1" si="74"/>
        <v>14</v>
      </c>
      <c r="AL24">
        <f t="shared" ca="1" si="75"/>
        <v>27</v>
      </c>
      <c r="AM24" t="str">
        <f t="shared" ca="1" si="76"/>
        <v/>
      </c>
      <c r="AN24" s="5">
        <f t="shared" ca="1" si="77"/>
        <v>27</v>
      </c>
      <c r="AO24">
        <f t="shared" ca="1" si="78"/>
        <v>31</v>
      </c>
      <c r="AP24" t="str">
        <f t="shared" ca="1" si="79"/>
        <v>+</v>
      </c>
      <c r="AQ24" s="5">
        <f t="shared" ca="1" si="80"/>
        <v>31</v>
      </c>
      <c r="AV24" t="str">
        <f t="shared" ca="1" si="81"/>
        <v>16x+17y+11x+14y</v>
      </c>
      <c r="AW24" t="str">
        <f t="shared" ca="1" si="82"/>
        <v>27x+31y</v>
      </c>
      <c r="AY24" s="15" t="s">
        <v>18</v>
      </c>
      <c r="AZ24" s="2" t="s">
        <v>19</v>
      </c>
      <c r="BA24" s="15" t="s">
        <v>18</v>
      </c>
      <c r="BB24" s="2" t="s">
        <v>19</v>
      </c>
    </row>
    <row r="25" spans="1:54" x14ac:dyDescent="0.55000000000000004">
      <c r="A25" s="1" t="s">
        <v>1</v>
      </c>
      <c r="B25" s="1" t="s">
        <v>34</v>
      </c>
      <c r="C25" s="78" t="s">
        <v>229</v>
      </c>
      <c r="D25" s="43" t="str">
        <f t="shared" ca="1" si="62"/>
        <v>-4x21y+20x-18y</v>
      </c>
      <c r="E25" s="4" t="s">
        <v>13</v>
      </c>
      <c r="F25" t="s">
        <v>230</v>
      </c>
      <c r="G25" s="78" t="s">
        <v>229</v>
      </c>
      <c r="H25" s="11" t="str">
        <f t="shared" ca="1" si="63"/>
        <v>16x-18y</v>
      </c>
      <c r="I25" s="11"/>
      <c r="J25" t="s">
        <v>230</v>
      </c>
      <c r="K25" s="51" t="s">
        <v>60</v>
      </c>
      <c r="L25" s="50" t="s">
        <v>302</v>
      </c>
      <c r="M25" s="50" t="str">
        <f t="shared" ca="1" si="64"/>
        <v>\\(\\quad -4x21y+20x-18y= \\)</v>
      </c>
      <c r="N25" s="50" t="str">
        <f t="shared" ca="1" si="65"/>
        <v>\\(\\quad 16x-18y \\)</v>
      </c>
      <c r="O25" s="50" t="s">
        <v>62</v>
      </c>
      <c r="P25" s="89" t="str">
        <f t="shared" ca="1" si="66"/>
        <v>INSERT INTO math(tangen,question,answer,editor,date,count) VALUES('m5600','\\(\\quad -4x21y+20x-18y= \\)','\\(\\quad 16x-18y \\)','harazono',NOW(),0);</v>
      </c>
      <c r="Q25" s="47"/>
      <c r="R25" s="19"/>
      <c r="S25" s="1">
        <f t="shared" ca="1" si="0"/>
        <v>-4</v>
      </c>
      <c r="T25" s="1">
        <f t="shared" ca="1" si="0"/>
        <v>0</v>
      </c>
      <c r="V25" s="1">
        <f t="shared" ca="1" si="1"/>
        <v>20</v>
      </c>
      <c r="W25" s="1">
        <f t="shared" ca="1" si="1"/>
        <v>-18</v>
      </c>
      <c r="Y25" t="str">
        <f t="shared" ca="1" si="67"/>
        <v>-</v>
      </c>
      <c r="Z25">
        <f t="shared" ca="1" si="68"/>
        <v>4</v>
      </c>
      <c r="AA25" t="str">
        <f t="shared" ca="1" si="69"/>
        <v/>
      </c>
      <c r="AB25">
        <f t="shared" ca="1" si="70"/>
        <v>21</v>
      </c>
      <c r="AE25" t="str">
        <f t="shared" ca="1" si="71"/>
        <v>+</v>
      </c>
      <c r="AF25">
        <f t="shared" ca="1" si="72"/>
        <v>20</v>
      </c>
      <c r="AG25" t="str">
        <f t="shared" ca="1" si="73"/>
        <v>-</v>
      </c>
      <c r="AH25">
        <f t="shared" ca="1" si="74"/>
        <v>18</v>
      </c>
      <c r="AL25">
        <f t="shared" ca="1" si="75"/>
        <v>16</v>
      </c>
      <c r="AM25" t="str">
        <f t="shared" ca="1" si="76"/>
        <v/>
      </c>
      <c r="AN25" s="5">
        <f t="shared" ca="1" si="77"/>
        <v>16</v>
      </c>
      <c r="AO25">
        <f t="shared" ca="1" si="78"/>
        <v>-18</v>
      </c>
      <c r="AP25" t="str">
        <f t="shared" ca="1" si="79"/>
        <v>-</v>
      </c>
      <c r="AQ25" s="5">
        <f t="shared" ca="1" si="80"/>
        <v>18</v>
      </c>
      <c r="AV25" t="str">
        <f t="shared" ca="1" si="81"/>
        <v>-4x21y+20x-18y</v>
      </c>
      <c r="AW25" t="str">
        <f t="shared" ca="1" si="82"/>
        <v>16x-18y</v>
      </c>
      <c r="AY25" s="15" t="s">
        <v>18</v>
      </c>
      <c r="AZ25" s="2" t="s">
        <v>19</v>
      </c>
      <c r="BA25" s="15" t="s">
        <v>18</v>
      </c>
      <c r="BB25" s="2" t="s">
        <v>19</v>
      </c>
    </row>
    <row r="26" spans="1:54" x14ac:dyDescent="0.55000000000000004">
      <c r="A26" s="1" t="s">
        <v>1</v>
      </c>
      <c r="B26" s="1" t="s">
        <v>34</v>
      </c>
      <c r="C26" s="78" t="s">
        <v>229</v>
      </c>
      <c r="D26" s="43" t="str">
        <f t="shared" ca="1" si="62"/>
        <v>-x+11y+21x+8y</v>
      </c>
      <c r="E26" s="4" t="s">
        <v>13</v>
      </c>
      <c r="F26" t="s">
        <v>230</v>
      </c>
      <c r="G26" s="78" t="s">
        <v>229</v>
      </c>
      <c r="H26" s="11" t="str">
        <f t="shared" ca="1" si="63"/>
        <v>-x+19y</v>
      </c>
      <c r="I26" s="11"/>
      <c r="J26" t="s">
        <v>230</v>
      </c>
      <c r="K26" s="51" t="s">
        <v>60</v>
      </c>
      <c r="L26" s="50" t="s">
        <v>302</v>
      </c>
      <c r="M26" s="50" t="str">
        <f t="shared" ca="1" si="64"/>
        <v>\\(\\quad -x+11y+21x+8y= \\)</v>
      </c>
      <c r="N26" s="50" t="str">
        <f t="shared" ca="1" si="65"/>
        <v>\\(\\quad -x+19y \\)</v>
      </c>
      <c r="O26" s="50" t="s">
        <v>62</v>
      </c>
      <c r="P26" s="89" t="str">
        <f t="shared" ca="1" si="66"/>
        <v>INSERT INTO math(tangen,question,answer,editor,date,count) VALUES('m5600','\\(\\quad -x+11y+21x+8y= \\)','\\(\\quad -x+19y \\)','harazono',NOW(),0);</v>
      </c>
      <c r="Q26" s="47"/>
      <c r="R26" s="19"/>
      <c r="S26" s="1">
        <f t="shared" ca="1" si="0"/>
        <v>-1</v>
      </c>
      <c r="T26" s="1">
        <f t="shared" ca="1" si="0"/>
        <v>11</v>
      </c>
      <c r="V26" s="1">
        <f t="shared" ca="1" si="1"/>
        <v>0</v>
      </c>
      <c r="W26" s="1">
        <f t="shared" ca="1" si="1"/>
        <v>8</v>
      </c>
      <c r="Y26" t="str">
        <f t="shared" ca="1" si="67"/>
        <v>-</v>
      </c>
      <c r="Z26" t="str">
        <f t="shared" ca="1" si="68"/>
        <v/>
      </c>
      <c r="AA26" t="str">
        <f t="shared" ca="1" si="69"/>
        <v>+</v>
      </c>
      <c r="AB26">
        <f t="shared" ca="1" si="70"/>
        <v>11</v>
      </c>
      <c r="AE26" t="str">
        <f t="shared" ca="1" si="71"/>
        <v>+</v>
      </c>
      <c r="AF26">
        <f t="shared" ca="1" si="72"/>
        <v>21</v>
      </c>
      <c r="AG26" t="str">
        <f t="shared" ca="1" si="73"/>
        <v>+</v>
      </c>
      <c r="AH26">
        <f t="shared" ca="1" si="74"/>
        <v>8</v>
      </c>
      <c r="AL26">
        <f t="shared" ca="1" si="75"/>
        <v>-1</v>
      </c>
      <c r="AM26" t="str">
        <f t="shared" ca="1" si="76"/>
        <v>-</v>
      </c>
      <c r="AN26" s="5" t="str">
        <f t="shared" ca="1" si="77"/>
        <v/>
      </c>
      <c r="AO26">
        <f t="shared" ca="1" si="78"/>
        <v>19</v>
      </c>
      <c r="AP26" t="str">
        <f t="shared" ca="1" si="79"/>
        <v>+</v>
      </c>
      <c r="AQ26" s="5">
        <f t="shared" ca="1" si="80"/>
        <v>19</v>
      </c>
      <c r="AV26" t="str">
        <f t="shared" ca="1" si="81"/>
        <v>-x+11y+21x+8y</v>
      </c>
      <c r="AW26" t="str">
        <f t="shared" ca="1" si="82"/>
        <v>-x+19y</v>
      </c>
      <c r="AY26" s="15" t="s">
        <v>18</v>
      </c>
      <c r="AZ26" s="2" t="s">
        <v>19</v>
      </c>
      <c r="BA26" s="15" t="s">
        <v>18</v>
      </c>
      <c r="BB26" s="2" t="s">
        <v>19</v>
      </c>
    </row>
    <row r="27" spans="1:54" x14ac:dyDescent="0.55000000000000004">
      <c r="A27" s="1" t="s">
        <v>1</v>
      </c>
      <c r="B27" s="1" t="s">
        <v>34</v>
      </c>
      <c r="C27" s="78" t="s">
        <v>229</v>
      </c>
      <c r="D27" s="43" t="str">
        <f t="shared" ca="1" si="62"/>
        <v>8x-6y+21x+18y</v>
      </c>
      <c r="E27" s="4" t="s">
        <v>13</v>
      </c>
      <c r="F27" t="s">
        <v>230</v>
      </c>
      <c r="G27" s="78" t="s">
        <v>229</v>
      </c>
      <c r="H27" s="11" t="str">
        <f t="shared" ca="1" si="63"/>
        <v>8x+12y</v>
      </c>
      <c r="I27" s="11"/>
      <c r="J27" t="s">
        <v>230</v>
      </c>
      <c r="K27" s="51" t="s">
        <v>60</v>
      </c>
      <c r="L27" s="50" t="s">
        <v>302</v>
      </c>
      <c r="M27" s="50" t="str">
        <f t="shared" ca="1" si="64"/>
        <v>\\(\\quad 8x-6y+21x+18y= \\)</v>
      </c>
      <c r="N27" s="50" t="str">
        <f t="shared" ca="1" si="65"/>
        <v>\\(\\quad 8x+12y \\)</v>
      </c>
      <c r="O27" s="50" t="s">
        <v>62</v>
      </c>
      <c r="P27" s="89" t="str">
        <f t="shared" ca="1" si="66"/>
        <v>INSERT INTO math(tangen,question,answer,editor,date,count) VALUES('m5600','\\(\\quad 8x-6y+21x+18y= \\)','\\(\\quad 8x+12y \\)','harazono',NOW(),0);</v>
      </c>
      <c r="Q27" s="47"/>
      <c r="R27" s="19"/>
      <c r="S27" s="1">
        <f t="shared" ca="1" si="0"/>
        <v>8</v>
      </c>
      <c r="T27" s="1">
        <f t="shared" ca="1" si="0"/>
        <v>-6</v>
      </c>
      <c r="V27" s="1">
        <f t="shared" ca="1" si="1"/>
        <v>0</v>
      </c>
      <c r="W27" s="1">
        <f t="shared" ca="1" si="1"/>
        <v>18</v>
      </c>
      <c r="Y27" t="str">
        <f t="shared" ca="1" si="67"/>
        <v/>
      </c>
      <c r="Z27">
        <f t="shared" ca="1" si="68"/>
        <v>8</v>
      </c>
      <c r="AA27" t="str">
        <f t="shared" ca="1" si="69"/>
        <v>-</v>
      </c>
      <c r="AB27">
        <f t="shared" ca="1" si="70"/>
        <v>6</v>
      </c>
      <c r="AE27" t="str">
        <f t="shared" ca="1" si="71"/>
        <v>+</v>
      </c>
      <c r="AF27">
        <f t="shared" ca="1" si="72"/>
        <v>21</v>
      </c>
      <c r="AG27" t="str">
        <f t="shared" ca="1" si="73"/>
        <v>+</v>
      </c>
      <c r="AH27">
        <f t="shared" ca="1" si="74"/>
        <v>18</v>
      </c>
      <c r="AL27">
        <f t="shared" ca="1" si="75"/>
        <v>8</v>
      </c>
      <c r="AM27" t="str">
        <f t="shared" ca="1" si="76"/>
        <v/>
      </c>
      <c r="AN27" s="5">
        <f t="shared" ca="1" si="77"/>
        <v>8</v>
      </c>
      <c r="AO27">
        <f t="shared" ca="1" si="78"/>
        <v>12</v>
      </c>
      <c r="AP27" t="str">
        <f t="shared" ca="1" si="79"/>
        <v>+</v>
      </c>
      <c r="AQ27" s="5">
        <f t="shared" ca="1" si="80"/>
        <v>12</v>
      </c>
      <c r="AV27" t="str">
        <f t="shared" ca="1" si="81"/>
        <v>8x-6y+21x+18y</v>
      </c>
      <c r="AW27" t="str">
        <f t="shared" ca="1" si="82"/>
        <v>8x+12y</v>
      </c>
      <c r="AY27" s="15" t="s">
        <v>18</v>
      </c>
      <c r="AZ27" s="2" t="s">
        <v>19</v>
      </c>
      <c r="BA27" s="15" t="s">
        <v>18</v>
      </c>
      <c r="BB27" s="2" t="s">
        <v>19</v>
      </c>
    </row>
    <row r="28" spans="1:54" x14ac:dyDescent="0.55000000000000004">
      <c r="A28" s="1" t="s">
        <v>1</v>
      </c>
      <c r="B28" s="1" t="s">
        <v>34</v>
      </c>
      <c r="C28" s="78" t="s">
        <v>229</v>
      </c>
      <c r="D28" s="43" t="str">
        <f t="shared" ca="1" si="62"/>
        <v>15x-4y+17x-17y</v>
      </c>
      <c r="E28" s="4" t="s">
        <v>13</v>
      </c>
      <c r="F28" t="s">
        <v>230</v>
      </c>
      <c r="G28" s="78" t="s">
        <v>229</v>
      </c>
      <c r="H28" s="11" t="str">
        <f t="shared" ca="1" si="63"/>
        <v>32x-21y</v>
      </c>
      <c r="I28" s="11"/>
      <c r="J28" t="s">
        <v>230</v>
      </c>
      <c r="K28" s="51" t="s">
        <v>60</v>
      </c>
      <c r="L28" s="50" t="s">
        <v>302</v>
      </c>
      <c r="M28" s="50" t="str">
        <f t="shared" ca="1" si="64"/>
        <v>\\(\\quad 15x-4y+17x-17y= \\)</v>
      </c>
      <c r="N28" s="50" t="str">
        <f t="shared" ca="1" si="65"/>
        <v>\\(\\quad 32x-21y \\)</v>
      </c>
      <c r="O28" s="50" t="s">
        <v>62</v>
      </c>
      <c r="P28" s="89" t="str">
        <f t="shared" ca="1" si="66"/>
        <v>INSERT INTO math(tangen,question,answer,editor,date,count) VALUES('m5600','\\(\\quad 15x-4y+17x-17y= \\)','\\(\\quad 32x-21y \\)','harazono',NOW(),0);</v>
      </c>
      <c r="Q28" s="47"/>
      <c r="R28" s="19"/>
      <c r="S28" s="1">
        <f t="shared" ca="1" si="0"/>
        <v>15</v>
      </c>
      <c r="T28" s="1">
        <f t="shared" ca="1" si="0"/>
        <v>-4</v>
      </c>
      <c r="V28" s="1">
        <f t="shared" ca="1" si="1"/>
        <v>17</v>
      </c>
      <c r="W28" s="1">
        <f t="shared" ca="1" si="1"/>
        <v>-17</v>
      </c>
      <c r="Y28" t="str">
        <f t="shared" ca="1" si="67"/>
        <v/>
      </c>
      <c r="Z28">
        <f t="shared" ca="1" si="68"/>
        <v>15</v>
      </c>
      <c r="AA28" t="str">
        <f t="shared" ca="1" si="69"/>
        <v>-</v>
      </c>
      <c r="AB28">
        <f t="shared" ca="1" si="70"/>
        <v>4</v>
      </c>
      <c r="AE28" t="str">
        <f t="shared" ca="1" si="71"/>
        <v>+</v>
      </c>
      <c r="AF28">
        <f t="shared" ca="1" si="72"/>
        <v>17</v>
      </c>
      <c r="AG28" t="str">
        <f t="shared" ca="1" si="73"/>
        <v>-</v>
      </c>
      <c r="AH28">
        <f t="shared" ca="1" si="74"/>
        <v>17</v>
      </c>
      <c r="AL28">
        <f t="shared" ca="1" si="75"/>
        <v>32</v>
      </c>
      <c r="AM28" t="str">
        <f t="shared" ca="1" si="76"/>
        <v/>
      </c>
      <c r="AN28" s="5">
        <f t="shared" ca="1" si="77"/>
        <v>32</v>
      </c>
      <c r="AO28">
        <f t="shared" ca="1" si="78"/>
        <v>-21</v>
      </c>
      <c r="AP28" t="str">
        <f t="shared" ca="1" si="79"/>
        <v>-</v>
      </c>
      <c r="AQ28" s="5">
        <f t="shared" ca="1" si="80"/>
        <v>21</v>
      </c>
      <c r="AV28" t="str">
        <f t="shared" ca="1" si="81"/>
        <v>15x-4y+17x-17y</v>
      </c>
      <c r="AW28" t="str">
        <f t="shared" ca="1" si="82"/>
        <v>32x-21y</v>
      </c>
      <c r="AY28" s="15" t="s">
        <v>18</v>
      </c>
      <c r="AZ28" s="2" t="s">
        <v>19</v>
      </c>
      <c r="BA28" s="15" t="s">
        <v>18</v>
      </c>
      <c r="BB28" s="2" t="s">
        <v>19</v>
      </c>
    </row>
    <row r="29" spans="1:54" x14ac:dyDescent="0.55000000000000004">
      <c r="A29" s="1" t="s">
        <v>1</v>
      </c>
      <c r="B29" s="1" t="s">
        <v>34</v>
      </c>
      <c r="C29" s="78" t="s">
        <v>229</v>
      </c>
      <c r="D29" s="43" t="str">
        <f t="shared" ca="1" si="62"/>
        <v>-5x+8y+5x+6y</v>
      </c>
      <c r="E29" s="4" t="s">
        <v>13</v>
      </c>
      <c r="F29" t="s">
        <v>230</v>
      </c>
      <c r="G29" s="78" t="s">
        <v>229</v>
      </c>
      <c r="H29" s="11" t="str">
        <f t="shared" ca="1" si="63"/>
        <v>0x+14y</v>
      </c>
      <c r="I29" s="11"/>
      <c r="J29" t="s">
        <v>230</v>
      </c>
      <c r="K29" s="51" t="s">
        <v>60</v>
      </c>
      <c r="L29" s="50" t="s">
        <v>302</v>
      </c>
      <c r="M29" s="50" t="str">
        <f t="shared" ca="1" si="64"/>
        <v>\\(\\quad -5x+8y+5x+6y= \\)</v>
      </c>
      <c r="N29" s="50" t="str">
        <f t="shared" ca="1" si="65"/>
        <v>\\(\\quad 0x+14y \\)</v>
      </c>
      <c r="O29" s="50" t="s">
        <v>62</v>
      </c>
      <c r="P29" s="89" t="str">
        <f t="shared" ca="1" si="66"/>
        <v>INSERT INTO math(tangen,question,answer,editor,date,count) VALUES('m5600','\\(\\quad -5x+8y+5x+6y= \\)','\\(\\quad 0x+14y \\)','harazono',NOW(),0);</v>
      </c>
      <c r="Q29" s="47"/>
      <c r="R29" s="19"/>
      <c r="S29" s="1">
        <f t="shared" ca="1" si="0"/>
        <v>-5</v>
      </c>
      <c r="T29" s="1">
        <f t="shared" ca="1" si="0"/>
        <v>8</v>
      </c>
      <c r="V29" s="1">
        <f t="shared" ca="1" si="1"/>
        <v>5</v>
      </c>
      <c r="W29" s="1">
        <f t="shared" ca="1" si="1"/>
        <v>6</v>
      </c>
      <c r="Y29" t="str">
        <f t="shared" ca="1" si="67"/>
        <v>-</v>
      </c>
      <c r="Z29">
        <f t="shared" ca="1" si="68"/>
        <v>5</v>
      </c>
      <c r="AA29" t="str">
        <f t="shared" ca="1" si="69"/>
        <v>+</v>
      </c>
      <c r="AB29">
        <f t="shared" ca="1" si="70"/>
        <v>8</v>
      </c>
      <c r="AE29" t="str">
        <f t="shared" ca="1" si="71"/>
        <v>+</v>
      </c>
      <c r="AF29">
        <f t="shared" ca="1" si="72"/>
        <v>5</v>
      </c>
      <c r="AG29" t="str">
        <f t="shared" ca="1" si="73"/>
        <v>+</v>
      </c>
      <c r="AH29">
        <f t="shared" ca="1" si="74"/>
        <v>6</v>
      </c>
      <c r="AL29">
        <f t="shared" ca="1" si="75"/>
        <v>0</v>
      </c>
      <c r="AM29" t="str">
        <f t="shared" ca="1" si="76"/>
        <v/>
      </c>
      <c r="AN29" s="5">
        <f t="shared" ca="1" si="77"/>
        <v>0</v>
      </c>
      <c r="AO29">
        <f t="shared" ca="1" si="78"/>
        <v>14</v>
      </c>
      <c r="AP29" t="str">
        <f t="shared" ca="1" si="79"/>
        <v>+</v>
      </c>
      <c r="AQ29" s="5">
        <f t="shared" ca="1" si="80"/>
        <v>14</v>
      </c>
      <c r="AV29" t="str">
        <f t="shared" ca="1" si="81"/>
        <v>-5x+8y+5x+6y</v>
      </c>
      <c r="AW29" t="str">
        <f t="shared" ca="1" si="82"/>
        <v>0x+14y</v>
      </c>
      <c r="AY29" s="15" t="s">
        <v>18</v>
      </c>
      <c r="AZ29" s="2" t="s">
        <v>19</v>
      </c>
      <c r="BA29" s="15" t="s">
        <v>18</v>
      </c>
      <c r="BB29" s="2" t="s">
        <v>19</v>
      </c>
    </row>
    <row r="30" spans="1:54" x14ac:dyDescent="0.55000000000000004">
      <c r="A30" s="1" t="s">
        <v>1</v>
      </c>
      <c r="B30" s="1" t="s">
        <v>34</v>
      </c>
      <c r="C30" s="78" t="s">
        <v>229</v>
      </c>
      <c r="D30" s="43" t="str">
        <f t="shared" ca="1" si="62"/>
        <v>-3x+8y+21x-18y</v>
      </c>
      <c r="E30" s="4" t="s">
        <v>13</v>
      </c>
      <c r="F30" t="s">
        <v>230</v>
      </c>
      <c r="G30" s="78" t="s">
        <v>229</v>
      </c>
      <c r="H30" s="11" t="str">
        <f t="shared" ca="1" si="63"/>
        <v>-3x-10y</v>
      </c>
      <c r="I30" s="11"/>
      <c r="J30" t="s">
        <v>230</v>
      </c>
      <c r="K30" s="51" t="s">
        <v>60</v>
      </c>
      <c r="L30" s="50" t="s">
        <v>302</v>
      </c>
      <c r="M30" s="50" t="str">
        <f t="shared" ca="1" si="64"/>
        <v>\\(\\quad -3x+8y+21x-18y= \\)</v>
      </c>
      <c r="N30" s="50" t="str">
        <f t="shared" ca="1" si="65"/>
        <v>\\(\\quad -3x-10y \\)</v>
      </c>
      <c r="O30" s="50" t="s">
        <v>62</v>
      </c>
      <c r="P30" s="89" t="str">
        <f t="shared" ca="1" si="66"/>
        <v>INSERT INTO math(tangen,question,answer,editor,date,count) VALUES('m5600','\\(\\quad -3x+8y+21x-18y= \\)','\\(\\quad -3x-10y \\)','harazono',NOW(),0);</v>
      </c>
      <c r="Q30" s="47"/>
      <c r="R30" s="19"/>
      <c r="S30" s="1">
        <f t="shared" ca="1" si="0"/>
        <v>-3</v>
      </c>
      <c r="T30" s="1">
        <f t="shared" ca="1" si="0"/>
        <v>8</v>
      </c>
      <c r="V30" s="1">
        <f t="shared" ca="1" si="1"/>
        <v>0</v>
      </c>
      <c r="W30" s="1">
        <f t="shared" ca="1" si="1"/>
        <v>-18</v>
      </c>
      <c r="Y30" t="str">
        <f t="shared" ca="1" si="67"/>
        <v>-</v>
      </c>
      <c r="Z30">
        <f t="shared" ca="1" si="68"/>
        <v>3</v>
      </c>
      <c r="AA30" t="str">
        <f t="shared" ca="1" si="69"/>
        <v>+</v>
      </c>
      <c r="AB30">
        <f t="shared" ca="1" si="70"/>
        <v>8</v>
      </c>
      <c r="AE30" t="str">
        <f t="shared" ca="1" si="71"/>
        <v>+</v>
      </c>
      <c r="AF30">
        <f t="shared" ca="1" si="72"/>
        <v>21</v>
      </c>
      <c r="AG30" t="str">
        <f t="shared" ca="1" si="73"/>
        <v>-</v>
      </c>
      <c r="AH30">
        <f t="shared" ca="1" si="74"/>
        <v>18</v>
      </c>
      <c r="AL30">
        <f t="shared" ca="1" si="75"/>
        <v>-3</v>
      </c>
      <c r="AM30" t="str">
        <f t="shared" ca="1" si="76"/>
        <v>-</v>
      </c>
      <c r="AN30" s="5">
        <f t="shared" ca="1" si="77"/>
        <v>3</v>
      </c>
      <c r="AO30">
        <f t="shared" ca="1" si="78"/>
        <v>-10</v>
      </c>
      <c r="AP30" t="str">
        <f t="shared" ca="1" si="79"/>
        <v>-</v>
      </c>
      <c r="AQ30" s="5">
        <f t="shared" ca="1" si="80"/>
        <v>10</v>
      </c>
      <c r="AV30" t="str">
        <f t="shared" ca="1" si="81"/>
        <v>-3x+8y+21x-18y</v>
      </c>
      <c r="AW30" t="str">
        <f t="shared" ca="1" si="82"/>
        <v>-3x-10y</v>
      </c>
      <c r="AY30" s="15" t="s">
        <v>18</v>
      </c>
      <c r="AZ30" s="2" t="s">
        <v>19</v>
      </c>
      <c r="BA30" s="15" t="s">
        <v>18</v>
      </c>
      <c r="BB30" s="2" t="s">
        <v>19</v>
      </c>
    </row>
    <row r="31" spans="1:54" x14ac:dyDescent="0.55000000000000004">
      <c r="A31" s="1" t="s">
        <v>1</v>
      </c>
      <c r="B31" s="1" t="s">
        <v>34</v>
      </c>
      <c r="C31" s="78" t="s">
        <v>229</v>
      </c>
      <c r="D31" s="43" t="str">
        <f t="shared" ca="1" si="62"/>
        <v>-5x-13y+16x-15y</v>
      </c>
      <c r="E31" s="4" t="s">
        <v>13</v>
      </c>
      <c r="F31" t="s">
        <v>230</v>
      </c>
      <c r="G31" s="78" t="s">
        <v>229</v>
      </c>
      <c r="H31" s="11" t="str">
        <f t="shared" ca="1" si="63"/>
        <v>11x-28y</v>
      </c>
      <c r="I31" s="11"/>
      <c r="J31" t="s">
        <v>230</v>
      </c>
      <c r="K31" s="51" t="s">
        <v>60</v>
      </c>
      <c r="L31" s="50" t="s">
        <v>302</v>
      </c>
      <c r="M31" s="50" t="str">
        <f t="shared" ca="1" si="64"/>
        <v>\\(\\quad -5x-13y+16x-15y= \\)</v>
      </c>
      <c r="N31" s="50" t="str">
        <f t="shared" ca="1" si="65"/>
        <v>\\(\\quad 11x-28y \\)</v>
      </c>
      <c r="O31" s="50" t="s">
        <v>62</v>
      </c>
      <c r="P31" s="89" t="str">
        <f t="shared" ca="1" si="66"/>
        <v>INSERT INTO math(tangen,question,answer,editor,date,count) VALUES('m5600','\\(\\quad -5x-13y+16x-15y= \\)','\\(\\quad 11x-28y \\)','harazono',NOW(),0);</v>
      </c>
      <c r="Q31" s="47"/>
      <c r="R31" s="19"/>
      <c r="S31" s="1">
        <f t="shared" ca="1" si="0"/>
        <v>-5</v>
      </c>
      <c r="T31" s="1">
        <f t="shared" ca="1" si="0"/>
        <v>-13</v>
      </c>
      <c r="V31" s="1">
        <f t="shared" ca="1" si="1"/>
        <v>16</v>
      </c>
      <c r="W31" s="1">
        <f t="shared" ca="1" si="1"/>
        <v>-15</v>
      </c>
      <c r="Y31" t="str">
        <f t="shared" ca="1" si="67"/>
        <v>-</v>
      </c>
      <c r="Z31">
        <f t="shared" ca="1" si="68"/>
        <v>5</v>
      </c>
      <c r="AA31" t="str">
        <f t="shared" ca="1" si="69"/>
        <v>-</v>
      </c>
      <c r="AB31">
        <f t="shared" ca="1" si="70"/>
        <v>13</v>
      </c>
      <c r="AE31" t="str">
        <f t="shared" ca="1" si="71"/>
        <v>+</v>
      </c>
      <c r="AF31">
        <f t="shared" ca="1" si="72"/>
        <v>16</v>
      </c>
      <c r="AG31" t="str">
        <f t="shared" ca="1" si="73"/>
        <v>-</v>
      </c>
      <c r="AH31">
        <f t="shared" ca="1" si="74"/>
        <v>15</v>
      </c>
      <c r="AL31">
        <f t="shared" ca="1" si="75"/>
        <v>11</v>
      </c>
      <c r="AM31" t="str">
        <f t="shared" ca="1" si="76"/>
        <v/>
      </c>
      <c r="AN31" s="5">
        <f t="shared" ca="1" si="77"/>
        <v>11</v>
      </c>
      <c r="AO31">
        <f t="shared" ca="1" si="78"/>
        <v>-28</v>
      </c>
      <c r="AP31" t="str">
        <f t="shared" ca="1" si="79"/>
        <v>-</v>
      </c>
      <c r="AQ31" s="5">
        <f t="shared" ca="1" si="80"/>
        <v>28</v>
      </c>
      <c r="AV31" t="str">
        <f t="shared" ca="1" si="81"/>
        <v>-5x-13y+16x-15y</v>
      </c>
      <c r="AW31" t="str">
        <f t="shared" ca="1" si="82"/>
        <v>11x-28y</v>
      </c>
      <c r="AY31" s="15" t="s">
        <v>18</v>
      </c>
      <c r="AZ31" s="2" t="s">
        <v>19</v>
      </c>
      <c r="BA31" s="15" t="s">
        <v>18</v>
      </c>
      <c r="BB31" s="2" t="s">
        <v>19</v>
      </c>
    </row>
    <row r="32" spans="1:54" x14ac:dyDescent="0.55000000000000004">
      <c r="A32" s="1" t="s">
        <v>1</v>
      </c>
      <c r="B32" s="1" t="s">
        <v>34</v>
      </c>
      <c r="C32" s="78" t="s">
        <v>229</v>
      </c>
      <c r="D32" s="43" t="str">
        <f ca="1">AV32</f>
        <v>7x21y+3x+13y</v>
      </c>
      <c r="E32" s="4" t="s">
        <v>13</v>
      </c>
      <c r="F32" t="s">
        <v>230</v>
      </c>
      <c r="G32" s="78" t="s">
        <v>229</v>
      </c>
      <c r="H32" s="11" t="str">
        <f ca="1">AW32</f>
        <v>10x+13y</v>
      </c>
      <c r="I32" s="11"/>
      <c r="J32" t="s">
        <v>230</v>
      </c>
      <c r="K32" s="51" t="s">
        <v>60</v>
      </c>
      <c r="L32" s="50" t="s">
        <v>302</v>
      </c>
      <c r="M32" s="50" t="str">
        <f t="shared" ca="1" si="38"/>
        <v>\\(\\quad 7x21y+3x+13y= \\)</v>
      </c>
      <c r="N32" s="50" t="str">
        <f t="shared" ca="1" si="39"/>
        <v>\\(\\quad 10x+13y \\)</v>
      </c>
      <c r="O32" s="50" t="s">
        <v>62</v>
      </c>
      <c r="P32" s="89" t="str">
        <f t="shared" ca="1" si="40"/>
        <v>INSERT INTO math(tangen,question,answer,editor,date,count) VALUES('m5600','\\(\\quad 7x21y+3x+13y= \\)','\\(\\quad 10x+13y \\)','harazono',NOW(),0);</v>
      </c>
      <c r="Q32" s="47"/>
      <c r="R32" s="19"/>
      <c r="S32" s="1">
        <f t="shared" ca="1" si="0"/>
        <v>7</v>
      </c>
      <c r="T32" s="1">
        <f t="shared" ca="1" si="0"/>
        <v>0</v>
      </c>
      <c r="V32" s="1">
        <f t="shared" ca="1" si="1"/>
        <v>3</v>
      </c>
      <c r="W32" s="1">
        <f t="shared" ca="1" si="1"/>
        <v>13</v>
      </c>
      <c r="Y32" t="str">
        <f t="shared" ca="1" si="2"/>
        <v/>
      </c>
      <c r="Z32">
        <f t="shared" ca="1" si="3"/>
        <v>7</v>
      </c>
      <c r="AA32" t="str">
        <f t="shared" ca="1" si="4"/>
        <v/>
      </c>
      <c r="AB32">
        <f t="shared" ca="1" si="5"/>
        <v>21</v>
      </c>
      <c r="AE32" t="str">
        <f t="shared" ca="1" si="6"/>
        <v>+</v>
      </c>
      <c r="AF32">
        <f t="shared" ca="1" si="7"/>
        <v>3</v>
      </c>
      <c r="AG32" t="str">
        <f t="shared" ca="1" si="8"/>
        <v>+</v>
      </c>
      <c r="AH32">
        <f t="shared" ca="1" si="9"/>
        <v>13</v>
      </c>
      <c r="AL32">
        <f ca="1">S32+V32</f>
        <v>10</v>
      </c>
      <c r="AM32" t="str">
        <f t="shared" ca="1" si="10"/>
        <v/>
      </c>
      <c r="AN32" s="5">
        <f t="shared" ca="1" si="11"/>
        <v>10</v>
      </c>
      <c r="AO32">
        <f ca="1">T32+W32</f>
        <v>13</v>
      </c>
      <c r="AP32" t="str">
        <f t="shared" ca="1" si="12"/>
        <v>+</v>
      </c>
      <c r="AQ32" s="5">
        <f t="shared" ca="1" si="13"/>
        <v>13</v>
      </c>
      <c r="AV32" t="str">
        <f t="shared" ca="1" si="14"/>
        <v>7x21y+3x+13y</v>
      </c>
      <c r="AW32" t="str">
        <f t="shared" ca="1" si="15"/>
        <v>10x+13y</v>
      </c>
      <c r="AY32" s="15" t="s">
        <v>18</v>
      </c>
      <c r="AZ32" s="2" t="s">
        <v>19</v>
      </c>
      <c r="BA32" s="15" t="s">
        <v>18</v>
      </c>
      <c r="BB32" s="2" t="s">
        <v>19</v>
      </c>
    </row>
    <row r="33" spans="1:54" x14ac:dyDescent="0.55000000000000004">
      <c r="A33" s="1" t="s">
        <v>1</v>
      </c>
      <c r="B33" s="1" t="s">
        <v>34</v>
      </c>
      <c r="C33" s="78" t="s">
        <v>229</v>
      </c>
      <c r="D33" s="43" t="str">
        <f t="shared" ref="D33:D41" ca="1" si="83">AV33</f>
        <v>13x+14y-5x-13y</v>
      </c>
      <c r="E33" s="4" t="s">
        <v>13</v>
      </c>
      <c r="F33" t="s">
        <v>230</v>
      </c>
      <c r="G33" s="78" t="s">
        <v>229</v>
      </c>
      <c r="H33" s="11" t="str">
        <f t="shared" ref="H33:H41" ca="1" si="84">AW33</f>
        <v>8x+y</v>
      </c>
      <c r="I33" s="11"/>
      <c r="J33" t="s">
        <v>230</v>
      </c>
      <c r="K33" s="51" t="s">
        <v>60</v>
      </c>
      <c r="L33" s="50" t="s">
        <v>302</v>
      </c>
      <c r="M33" s="50" t="str">
        <f t="shared" ref="M33:M41" ca="1" si="85">C33&amp;D33&amp;E33&amp;F33</f>
        <v>\\(\\quad 13x+14y-5x-13y= \\)</v>
      </c>
      <c r="N33" s="50" t="str">
        <f t="shared" ref="N33:N41" ca="1" si="86">G33&amp;H33&amp;I33&amp;J33</f>
        <v>\\(\\quad 8x+y \\)</v>
      </c>
      <c r="O33" s="50" t="s">
        <v>62</v>
      </c>
      <c r="P33" s="89" t="str">
        <f t="shared" ref="P33:P41" ca="1" si="87">"INSERT INTO "&amp;K33&amp;"(tangen,question,answer,editor,date,count) VALUES('"&amp;L33&amp;"','"&amp;M33&amp;"','"&amp;N33&amp;"','"&amp;O33&amp;"',NOW(),0);"</f>
        <v>INSERT INTO math(tangen,question,answer,editor,date,count) VALUES('m5600','\\(\\quad 13x+14y-5x-13y= \\)','\\(\\quad 8x+y \\)','harazono',NOW(),0);</v>
      </c>
      <c r="Q33" s="47"/>
      <c r="R33" s="19"/>
      <c r="S33" s="1">
        <f t="shared" ca="1" si="0"/>
        <v>13</v>
      </c>
      <c r="T33" s="1">
        <f t="shared" ca="1" si="0"/>
        <v>14</v>
      </c>
      <c r="V33" s="1">
        <f t="shared" ca="1" si="1"/>
        <v>-5</v>
      </c>
      <c r="W33" s="1">
        <f t="shared" ca="1" si="1"/>
        <v>-13</v>
      </c>
      <c r="Y33" t="str">
        <f t="shared" ref="Y33:Y41" ca="1" si="88">IF(S33&gt;=1,"","-")</f>
        <v/>
      </c>
      <c r="Z33">
        <f t="shared" ref="Z33:Z41" ca="1" si="89">IF(S33=0,21,IF(S33=1,"",IF(S33=-1,"",ABS(S33))))</f>
        <v>13</v>
      </c>
      <c r="AA33" t="str">
        <f t="shared" ref="AA33:AA41" ca="1" si="90">IF(T33&gt;=1,"+",IF(T33&lt;=-1,"-",""))</f>
        <v>+</v>
      </c>
      <c r="AB33">
        <f t="shared" ref="AB33:AB41" ca="1" si="91">IF(T33=0,21,IF(T33=1,"",IF(T33=-1,"",ABS(T33))))</f>
        <v>14</v>
      </c>
      <c r="AE33" t="str">
        <f t="shared" ref="AE33:AE41" ca="1" si="92">IF(V33&lt;=-1,"-","+")</f>
        <v>-</v>
      </c>
      <c r="AF33">
        <f t="shared" ref="AF33:AF41" ca="1" si="93">IF(V33=0,21,IF(V33=1,"",IF(V33=-1,"",ABS(V33))))</f>
        <v>5</v>
      </c>
      <c r="AG33" t="str">
        <f t="shared" ref="AG33:AG41" ca="1" si="94">IF(W33&lt;=-1,"-","+")</f>
        <v>-</v>
      </c>
      <c r="AH33">
        <f t="shared" ref="AH33:AH41" ca="1" si="95">IF(W33=0,21,IF(W33=1,"",IF(W33=-1,"",ABS(W33))))</f>
        <v>13</v>
      </c>
      <c r="AL33">
        <f t="shared" ref="AL33:AL41" ca="1" si="96">S33+V33</f>
        <v>8</v>
      </c>
      <c r="AM33" t="str">
        <f t="shared" ref="AM33:AM41" ca="1" si="97">IF(AL33&lt;=-1,"-","")</f>
        <v/>
      </c>
      <c r="AN33" s="5">
        <f t="shared" ref="AN33:AN41" ca="1" si="98">IF(AL33=1,"",IF(AL33=-1,"",ABS(AL33)))</f>
        <v>8</v>
      </c>
      <c r="AO33">
        <f t="shared" ref="AO33:AO41" ca="1" si="99">T33+W33</f>
        <v>1</v>
      </c>
      <c r="AP33" t="str">
        <f t="shared" ref="AP33:AP41" ca="1" si="100">IF(AO33&lt;=-1,"-","+")</f>
        <v>+</v>
      </c>
      <c r="AQ33" s="5" t="str">
        <f t="shared" ref="AQ33:AQ41" ca="1" si="101">IF(AO33=1,"",IF(AO33=-1,"",ABS(AO33)))</f>
        <v/>
      </c>
      <c r="AV33" t="str">
        <f t="shared" ref="AV33:AV41" ca="1" si="102">Y33&amp;Z33&amp;AY33&amp;AA33&amp;AB33&amp;AZ33&amp;AE33&amp;AF33&amp;BA33&amp;AG33&amp;AH33&amp;BB33</f>
        <v>13x+14y-5x-13y</v>
      </c>
      <c r="AW33" t="str">
        <f t="shared" ref="AW33:AW41" ca="1" si="103">AM33&amp;AN33&amp;AY33&amp;AP33&amp;AQ33&amp;AZ33</f>
        <v>8x+y</v>
      </c>
      <c r="AY33" s="15" t="s">
        <v>18</v>
      </c>
      <c r="AZ33" s="2" t="s">
        <v>19</v>
      </c>
      <c r="BA33" s="15" t="s">
        <v>18</v>
      </c>
      <c r="BB33" s="2" t="s">
        <v>19</v>
      </c>
    </row>
    <row r="34" spans="1:54" x14ac:dyDescent="0.55000000000000004">
      <c r="A34" s="1" t="s">
        <v>1</v>
      </c>
      <c r="B34" s="1" t="s">
        <v>34</v>
      </c>
      <c r="C34" s="78" t="s">
        <v>229</v>
      </c>
      <c r="D34" s="43" t="str">
        <f t="shared" ca="1" si="83"/>
        <v>19x-8y+20x-4y</v>
      </c>
      <c r="E34" s="4" t="s">
        <v>13</v>
      </c>
      <c r="F34" t="s">
        <v>230</v>
      </c>
      <c r="G34" s="78" t="s">
        <v>229</v>
      </c>
      <c r="H34" s="11" t="str">
        <f t="shared" ca="1" si="84"/>
        <v>39x-12y</v>
      </c>
      <c r="I34" s="11"/>
      <c r="J34" t="s">
        <v>230</v>
      </c>
      <c r="K34" s="51" t="s">
        <v>60</v>
      </c>
      <c r="L34" s="50" t="s">
        <v>302</v>
      </c>
      <c r="M34" s="50" t="str">
        <f t="shared" ca="1" si="85"/>
        <v>\\(\\quad 19x-8y+20x-4y= \\)</v>
      </c>
      <c r="N34" s="50" t="str">
        <f t="shared" ca="1" si="86"/>
        <v>\\(\\quad 39x-12y \\)</v>
      </c>
      <c r="O34" s="50" t="s">
        <v>62</v>
      </c>
      <c r="P34" s="89" t="str">
        <f t="shared" ca="1" si="87"/>
        <v>INSERT INTO math(tangen,question,answer,editor,date,count) VALUES('m5600','\\(\\quad 19x-8y+20x-4y= \\)','\\(\\quad 39x-12y \\)','harazono',NOW(),0);</v>
      </c>
      <c r="Q34" s="47"/>
      <c r="R34" s="19"/>
      <c r="S34" s="1">
        <f t="shared" ca="1" si="0"/>
        <v>19</v>
      </c>
      <c r="T34" s="1">
        <f t="shared" ca="1" si="0"/>
        <v>-8</v>
      </c>
      <c r="V34" s="1">
        <f t="shared" ca="1" si="1"/>
        <v>20</v>
      </c>
      <c r="W34" s="1">
        <f t="shared" ca="1" si="1"/>
        <v>-4</v>
      </c>
      <c r="Y34" t="str">
        <f t="shared" ca="1" si="88"/>
        <v/>
      </c>
      <c r="Z34">
        <f t="shared" ca="1" si="89"/>
        <v>19</v>
      </c>
      <c r="AA34" t="str">
        <f t="shared" ca="1" si="90"/>
        <v>-</v>
      </c>
      <c r="AB34">
        <f t="shared" ca="1" si="91"/>
        <v>8</v>
      </c>
      <c r="AE34" t="str">
        <f t="shared" ca="1" si="92"/>
        <v>+</v>
      </c>
      <c r="AF34">
        <f t="shared" ca="1" si="93"/>
        <v>20</v>
      </c>
      <c r="AG34" t="str">
        <f t="shared" ca="1" si="94"/>
        <v>-</v>
      </c>
      <c r="AH34">
        <f t="shared" ca="1" si="95"/>
        <v>4</v>
      </c>
      <c r="AL34">
        <f t="shared" ca="1" si="96"/>
        <v>39</v>
      </c>
      <c r="AM34" t="str">
        <f t="shared" ca="1" si="97"/>
        <v/>
      </c>
      <c r="AN34" s="5">
        <f t="shared" ca="1" si="98"/>
        <v>39</v>
      </c>
      <c r="AO34">
        <f t="shared" ca="1" si="99"/>
        <v>-12</v>
      </c>
      <c r="AP34" t="str">
        <f t="shared" ca="1" si="100"/>
        <v>-</v>
      </c>
      <c r="AQ34" s="5">
        <f t="shared" ca="1" si="101"/>
        <v>12</v>
      </c>
      <c r="AV34" t="str">
        <f t="shared" ca="1" si="102"/>
        <v>19x-8y+20x-4y</v>
      </c>
      <c r="AW34" t="str">
        <f t="shared" ca="1" si="103"/>
        <v>39x-12y</v>
      </c>
      <c r="AY34" s="15" t="s">
        <v>18</v>
      </c>
      <c r="AZ34" s="2" t="s">
        <v>19</v>
      </c>
      <c r="BA34" s="15" t="s">
        <v>18</v>
      </c>
      <c r="BB34" s="2" t="s">
        <v>19</v>
      </c>
    </row>
    <row r="35" spans="1:54" x14ac:dyDescent="0.55000000000000004">
      <c r="A35" s="1" t="s">
        <v>1</v>
      </c>
      <c r="B35" s="1" t="s">
        <v>34</v>
      </c>
      <c r="C35" s="78" t="s">
        <v>229</v>
      </c>
      <c r="D35" s="43" t="str">
        <f t="shared" ca="1" si="83"/>
        <v>-12x-5y+x+19y</v>
      </c>
      <c r="E35" s="4" t="s">
        <v>13</v>
      </c>
      <c r="F35" t="s">
        <v>230</v>
      </c>
      <c r="G35" s="78" t="s">
        <v>229</v>
      </c>
      <c r="H35" s="11" t="str">
        <f t="shared" ca="1" si="84"/>
        <v>-11x+14y</v>
      </c>
      <c r="I35" s="11"/>
      <c r="J35" t="s">
        <v>230</v>
      </c>
      <c r="K35" s="51" t="s">
        <v>60</v>
      </c>
      <c r="L35" s="50" t="s">
        <v>302</v>
      </c>
      <c r="M35" s="50" t="str">
        <f t="shared" ca="1" si="85"/>
        <v>\\(\\quad -12x-5y+x+19y= \\)</v>
      </c>
      <c r="N35" s="50" t="str">
        <f t="shared" ca="1" si="86"/>
        <v>\\(\\quad -11x+14y \\)</v>
      </c>
      <c r="O35" s="50" t="s">
        <v>62</v>
      </c>
      <c r="P35" s="89" t="str">
        <f t="shared" ca="1" si="87"/>
        <v>INSERT INTO math(tangen,question,answer,editor,date,count) VALUES('m5600','\\(\\quad -12x-5y+x+19y= \\)','\\(\\quad -11x+14y \\)','harazono',NOW(),0);</v>
      </c>
      <c r="Q35" s="47"/>
      <c r="R35" s="19"/>
      <c r="S35" s="1">
        <f t="shared" ca="1" si="0"/>
        <v>-12</v>
      </c>
      <c r="T35" s="1">
        <f t="shared" ca="1" si="0"/>
        <v>-5</v>
      </c>
      <c r="V35" s="1">
        <f t="shared" ca="1" si="1"/>
        <v>1</v>
      </c>
      <c r="W35" s="1">
        <f t="shared" ca="1" si="1"/>
        <v>19</v>
      </c>
      <c r="Y35" t="str">
        <f t="shared" ca="1" si="88"/>
        <v>-</v>
      </c>
      <c r="Z35">
        <f t="shared" ca="1" si="89"/>
        <v>12</v>
      </c>
      <c r="AA35" t="str">
        <f t="shared" ca="1" si="90"/>
        <v>-</v>
      </c>
      <c r="AB35">
        <f t="shared" ca="1" si="91"/>
        <v>5</v>
      </c>
      <c r="AE35" t="str">
        <f t="shared" ca="1" si="92"/>
        <v>+</v>
      </c>
      <c r="AF35" t="str">
        <f t="shared" ca="1" si="93"/>
        <v/>
      </c>
      <c r="AG35" t="str">
        <f t="shared" ca="1" si="94"/>
        <v>+</v>
      </c>
      <c r="AH35">
        <f t="shared" ca="1" si="95"/>
        <v>19</v>
      </c>
      <c r="AL35">
        <f t="shared" ca="1" si="96"/>
        <v>-11</v>
      </c>
      <c r="AM35" t="str">
        <f t="shared" ca="1" si="97"/>
        <v>-</v>
      </c>
      <c r="AN35" s="5">
        <f t="shared" ca="1" si="98"/>
        <v>11</v>
      </c>
      <c r="AO35">
        <f t="shared" ca="1" si="99"/>
        <v>14</v>
      </c>
      <c r="AP35" t="str">
        <f t="shared" ca="1" si="100"/>
        <v>+</v>
      </c>
      <c r="AQ35" s="5">
        <f t="shared" ca="1" si="101"/>
        <v>14</v>
      </c>
      <c r="AV35" t="str">
        <f t="shared" ca="1" si="102"/>
        <v>-12x-5y+x+19y</v>
      </c>
      <c r="AW35" t="str">
        <f t="shared" ca="1" si="103"/>
        <v>-11x+14y</v>
      </c>
      <c r="AY35" s="15" t="s">
        <v>18</v>
      </c>
      <c r="AZ35" s="2" t="s">
        <v>19</v>
      </c>
      <c r="BA35" s="15" t="s">
        <v>18</v>
      </c>
      <c r="BB35" s="2" t="s">
        <v>19</v>
      </c>
    </row>
    <row r="36" spans="1:54" x14ac:dyDescent="0.55000000000000004">
      <c r="A36" s="1" t="s">
        <v>1</v>
      </c>
      <c r="B36" s="1" t="s">
        <v>34</v>
      </c>
      <c r="C36" s="78" t="s">
        <v>229</v>
      </c>
      <c r="D36" s="43" t="str">
        <f t="shared" ca="1" si="83"/>
        <v>15x-3y-2x+15y</v>
      </c>
      <c r="E36" s="4" t="s">
        <v>13</v>
      </c>
      <c r="F36" t="s">
        <v>230</v>
      </c>
      <c r="G36" s="78" t="s">
        <v>229</v>
      </c>
      <c r="H36" s="11" t="str">
        <f t="shared" ca="1" si="84"/>
        <v>13x+12y</v>
      </c>
      <c r="I36" s="11"/>
      <c r="J36" t="s">
        <v>230</v>
      </c>
      <c r="K36" s="51" t="s">
        <v>60</v>
      </c>
      <c r="L36" s="50" t="s">
        <v>302</v>
      </c>
      <c r="M36" s="50" t="str">
        <f t="shared" ca="1" si="85"/>
        <v>\\(\\quad 15x-3y-2x+15y= \\)</v>
      </c>
      <c r="N36" s="50" t="str">
        <f t="shared" ca="1" si="86"/>
        <v>\\(\\quad 13x+12y \\)</v>
      </c>
      <c r="O36" s="50" t="s">
        <v>62</v>
      </c>
      <c r="P36" s="89" t="str">
        <f t="shared" ca="1" si="87"/>
        <v>INSERT INTO math(tangen,question,answer,editor,date,count) VALUES('m5600','\\(\\quad 15x-3y-2x+15y= \\)','\\(\\quad 13x+12y \\)','harazono',NOW(),0);</v>
      </c>
      <c r="Q36" s="47"/>
      <c r="R36" s="19"/>
      <c r="S36" s="1">
        <f t="shared" ca="1" si="0"/>
        <v>15</v>
      </c>
      <c r="T36" s="1">
        <f t="shared" ca="1" si="0"/>
        <v>-3</v>
      </c>
      <c r="V36" s="1">
        <f t="shared" ca="1" si="1"/>
        <v>-2</v>
      </c>
      <c r="W36" s="1">
        <f t="shared" ca="1" si="1"/>
        <v>15</v>
      </c>
      <c r="Y36" t="str">
        <f t="shared" ca="1" si="88"/>
        <v/>
      </c>
      <c r="Z36">
        <f t="shared" ca="1" si="89"/>
        <v>15</v>
      </c>
      <c r="AA36" t="str">
        <f t="shared" ca="1" si="90"/>
        <v>-</v>
      </c>
      <c r="AB36">
        <f t="shared" ca="1" si="91"/>
        <v>3</v>
      </c>
      <c r="AE36" t="str">
        <f t="shared" ca="1" si="92"/>
        <v>-</v>
      </c>
      <c r="AF36">
        <f t="shared" ca="1" si="93"/>
        <v>2</v>
      </c>
      <c r="AG36" t="str">
        <f t="shared" ca="1" si="94"/>
        <v>+</v>
      </c>
      <c r="AH36">
        <f t="shared" ca="1" si="95"/>
        <v>15</v>
      </c>
      <c r="AL36">
        <f t="shared" ca="1" si="96"/>
        <v>13</v>
      </c>
      <c r="AM36" t="str">
        <f t="shared" ca="1" si="97"/>
        <v/>
      </c>
      <c r="AN36" s="5">
        <f t="shared" ca="1" si="98"/>
        <v>13</v>
      </c>
      <c r="AO36">
        <f t="shared" ca="1" si="99"/>
        <v>12</v>
      </c>
      <c r="AP36" t="str">
        <f t="shared" ca="1" si="100"/>
        <v>+</v>
      </c>
      <c r="AQ36" s="5">
        <f t="shared" ca="1" si="101"/>
        <v>12</v>
      </c>
      <c r="AV36" t="str">
        <f t="shared" ca="1" si="102"/>
        <v>15x-3y-2x+15y</v>
      </c>
      <c r="AW36" t="str">
        <f t="shared" ca="1" si="103"/>
        <v>13x+12y</v>
      </c>
      <c r="AY36" s="15" t="s">
        <v>18</v>
      </c>
      <c r="AZ36" s="2" t="s">
        <v>19</v>
      </c>
      <c r="BA36" s="15" t="s">
        <v>18</v>
      </c>
      <c r="BB36" s="2" t="s">
        <v>19</v>
      </c>
    </row>
    <row r="37" spans="1:54" x14ac:dyDescent="0.55000000000000004">
      <c r="A37" s="1" t="s">
        <v>1</v>
      </c>
      <c r="B37" s="1" t="s">
        <v>34</v>
      </c>
      <c r="C37" s="78" t="s">
        <v>229</v>
      </c>
      <c r="D37" s="43" t="str">
        <f t="shared" ca="1" si="83"/>
        <v>-10x-12y-12x-10y</v>
      </c>
      <c r="E37" s="4" t="s">
        <v>13</v>
      </c>
      <c r="F37" t="s">
        <v>230</v>
      </c>
      <c r="G37" s="78" t="s">
        <v>229</v>
      </c>
      <c r="H37" s="11" t="str">
        <f t="shared" ca="1" si="84"/>
        <v>-22x-22y</v>
      </c>
      <c r="I37" s="11"/>
      <c r="J37" t="s">
        <v>230</v>
      </c>
      <c r="K37" s="51" t="s">
        <v>60</v>
      </c>
      <c r="L37" s="50" t="s">
        <v>302</v>
      </c>
      <c r="M37" s="50" t="str">
        <f t="shared" ca="1" si="85"/>
        <v>\\(\\quad -10x-12y-12x-10y= \\)</v>
      </c>
      <c r="N37" s="50" t="str">
        <f t="shared" ca="1" si="86"/>
        <v>\\(\\quad -22x-22y \\)</v>
      </c>
      <c r="O37" s="50" t="s">
        <v>62</v>
      </c>
      <c r="P37" s="89" t="str">
        <f t="shared" ca="1" si="87"/>
        <v>INSERT INTO math(tangen,question,answer,editor,date,count) VALUES('m5600','\\(\\quad -10x-12y-12x-10y= \\)','\\(\\quad -22x-22y \\)','harazono',NOW(),0);</v>
      </c>
      <c r="Q37" s="47"/>
      <c r="R37" s="19"/>
      <c r="S37" s="1">
        <f t="shared" ca="1" si="0"/>
        <v>-10</v>
      </c>
      <c r="T37" s="1">
        <f t="shared" ca="1" si="0"/>
        <v>-12</v>
      </c>
      <c r="V37" s="1">
        <f t="shared" ca="1" si="1"/>
        <v>-12</v>
      </c>
      <c r="W37" s="1">
        <f t="shared" ca="1" si="1"/>
        <v>-10</v>
      </c>
      <c r="Y37" t="str">
        <f t="shared" ca="1" si="88"/>
        <v>-</v>
      </c>
      <c r="Z37">
        <f t="shared" ca="1" si="89"/>
        <v>10</v>
      </c>
      <c r="AA37" t="str">
        <f t="shared" ca="1" si="90"/>
        <v>-</v>
      </c>
      <c r="AB37">
        <f t="shared" ca="1" si="91"/>
        <v>12</v>
      </c>
      <c r="AE37" t="str">
        <f t="shared" ca="1" si="92"/>
        <v>-</v>
      </c>
      <c r="AF37">
        <f t="shared" ca="1" si="93"/>
        <v>12</v>
      </c>
      <c r="AG37" t="str">
        <f t="shared" ca="1" si="94"/>
        <v>-</v>
      </c>
      <c r="AH37">
        <f t="shared" ca="1" si="95"/>
        <v>10</v>
      </c>
      <c r="AL37">
        <f t="shared" ca="1" si="96"/>
        <v>-22</v>
      </c>
      <c r="AM37" t="str">
        <f t="shared" ca="1" si="97"/>
        <v>-</v>
      </c>
      <c r="AN37" s="5">
        <f t="shared" ca="1" si="98"/>
        <v>22</v>
      </c>
      <c r="AO37">
        <f t="shared" ca="1" si="99"/>
        <v>-22</v>
      </c>
      <c r="AP37" t="str">
        <f t="shared" ca="1" si="100"/>
        <v>-</v>
      </c>
      <c r="AQ37" s="5">
        <f t="shared" ca="1" si="101"/>
        <v>22</v>
      </c>
      <c r="AV37" t="str">
        <f t="shared" ca="1" si="102"/>
        <v>-10x-12y-12x-10y</v>
      </c>
      <c r="AW37" t="str">
        <f t="shared" ca="1" si="103"/>
        <v>-22x-22y</v>
      </c>
      <c r="AY37" s="15" t="s">
        <v>18</v>
      </c>
      <c r="AZ37" s="2" t="s">
        <v>19</v>
      </c>
      <c r="BA37" s="15" t="s">
        <v>18</v>
      </c>
      <c r="BB37" s="2" t="s">
        <v>19</v>
      </c>
    </row>
    <row r="38" spans="1:54" x14ac:dyDescent="0.55000000000000004">
      <c r="A38" s="1" t="s">
        <v>1</v>
      </c>
      <c r="B38" s="1" t="s">
        <v>34</v>
      </c>
      <c r="C38" s="78" t="s">
        <v>229</v>
      </c>
      <c r="D38" s="43" t="str">
        <f t="shared" ca="1" si="83"/>
        <v>9x+4y-9x+21y</v>
      </c>
      <c r="E38" s="4" t="s">
        <v>13</v>
      </c>
      <c r="F38" t="s">
        <v>230</v>
      </c>
      <c r="G38" s="78" t="s">
        <v>229</v>
      </c>
      <c r="H38" s="11" t="str">
        <f t="shared" ca="1" si="84"/>
        <v>0x+4y</v>
      </c>
      <c r="I38" s="11"/>
      <c r="J38" t="s">
        <v>230</v>
      </c>
      <c r="K38" s="51" t="s">
        <v>60</v>
      </c>
      <c r="L38" s="50" t="s">
        <v>302</v>
      </c>
      <c r="M38" s="50" t="str">
        <f t="shared" ca="1" si="85"/>
        <v>\\(\\quad 9x+4y-9x+21y= \\)</v>
      </c>
      <c r="N38" s="50" t="str">
        <f t="shared" ca="1" si="86"/>
        <v>\\(\\quad 0x+4y \\)</v>
      </c>
      <c r="O38" s="50" t="s">
        <v>62</v>
      </c>
      <c r="P38" s="89" t="str">
        <f t="shared" ca="1" si="87"/>
        <v>INSERT INTO math(tangen,question,answer,editor,date,count) VALUES('m5600','\\(\\quad 9x+4y-9x+21y= \\)','\\(\\quad 0x+4y \\)','harazono',NOW(),0);</v>
      </c>
      <c r="Q38" s="47"/>
      <c r="R38" s="19"/>
      <c r="S38" s="1">
        <f t="shared" ca="1" si="0"/>
        <v>9</v>
      </c>
      <c r="T38" s="1">
        <f t="shared" ca="1" si="0"/>
        <v>4</v>
      </c>
      <c r="V38" s="1">
        <f t="shared" ca="1" si="1"/>
        <v>-9</v>
      </c>
      <c r="W38" s="1">
        <f t="shared" ca="1" si="1"/>
        <v>0</v>
      </c>
      <c r="Y38" t="str">
        <f t="shared" ca="1" si="88"/>
        <v/>
      </c>
      <c r="Z38">
        <f t="shared" ca="1" si="89"/>
        <v>9</v>
      </c>
      <c r="AA38" t="str">
        <f t="shared" ca="1" si="90"/>
        <v>+</v>
      </c>
      <c r="AB38">
        <f t="shared" ca="1" si="91"/>
        <v>4</v>
      </c>
      <c r="AE38" t="str">
        <f t="shared" ca="1" si="92"/>
        <v>-</v>
      </c>
      <c r="AF38">
        <f t="shared" ca="1" si="93"/>
        <v>9</v>
      </c>
      <c r="AG38" t="str">
        <f t="shared" ca="1" si="94"/>
        <v>+</v>
      </c>
      <c r="AH38">
        <f t="shared" ca="1" si="95"/>
        <v>21</v>
      </c>
      <c r="AL38">
        <f t="shared" ca="1" si="96"/>
        <v>0</v>
      </c>
      <c r="AM38" t="str">
        <f t="shared" ca="1" si="97"/>
        <v/>
      </c>
      <c r="AN38" s="5">
        <f t="shared" ca="1" si="98"/>
        <v>0</v>
      </c>
      <c r="AO38">
        <f t="shared" ca="1" si="99"/>
        <v>4</v>
      </c>
      <c r="AP38" t="str">
        <f t="shared" ca="1" si="100"/>
        <v>+</v>
      </c>
      <c r="AQ38" s="5">
        <f t="shared" ca="1" si="101"/>
        <v>4</v>
      </c>
      <c r="AV38" t="str">
        <f t="shared" ca="1" si="102"/>
        <v>9x+4y-9x+21y</v>
      </c>
      <c r="AW38" t="str">
        <f t="shared" ca="1" si="103"/>
        <v>0x+4y</v>
      </c>
      <c r="AY38" s="15" t="s">
        <v>18</v>
      </c>
      <c r="AZ38" s="2" t="s">
        <v>19</v>
      </c>
      <c r="BA38" s="15" t="s">
        <v>18</v>
      </c>
      <c r="BB38" s="2" t="s">
        <v>19</v>
      </c>
    </row>
    <row r="39" spans="1:54" x14ac:dyDescent="0.55000000000000004">
      <c r="A39" s="1" t="s">
        <v>1</v>
      </c>
      <c r="B39" s="1" t="s">
        <v>34</v>
      </c>
      <c r="C39" s="78" t="s">
        <v>229</v>
      </c>
      <c r="D39" s="43" t="str">
        <f t="shared" ca="1" si="83"/>
        <v>-14x-7y-20x+y</v>
      </c>
      <c r="E39" s="4" t="s">
        <v>13</v>
      </c>
      <c r="F39" t="s">
        <v>230</v>
      </c>
      <c r="G39" s="78" t="s">
        <v>229</v>
      </c>
      <c r="H39" s="11" t="str">
        <f t="shared" ca="1" si="84"/>
        <v>-34x-6y</v>
      </c>
      <c r="I39" s="11"/>
      <c r="J39" t="s">
        <v>230</v>
      </c>
      <c r="K39" s="51" t="s">
        <v>60</v>
      </c>
      <c r="L39" s="50" t="s">
        <v>302</v>
      </c>
      <c r="M39" s="50" t="str">
        <f t="shared" ca="1" si="85"/>
        <v>\\(\\quad -14x-7y-20x+y= \\)</v>
      </c>
      <c r="N39" s="50" t="str">
        <f t="shared" ca="1" si="86"/>
        <v>\\(\\quad -34x-6y \\)</v>
      </c>
      <c r="O39" s="50" t="s">
        <v>62</v>
      </c>
      <c r="P39" s="89" t="str">
        <f t="shared" ca="1" si="87"/>
        <v>INSERT INTO math(tangen,question,answer,editor,date,count) VALUES('m5600','\\(\\quad -14x-7y-20x+y= \\)','\\(\\quad -34x-6y \\)','harazono',NOW(),0);</v>
      </c>
      <c r="Q39" s="47"/>
      <c r="R39" s="19"/>
      <c r="S39" s="1">
        <f t="shared" ca="1" si="0"/>
        <v>-14</v>
      </c>
      <c r="T39" s="1">
        <f t="shared" ca="1" si="0"/>
        <v>-7</v>
      </c>
      <c r="V39" s="1">
        <f t="shared" ca="1" si="1"/>
        <v>-20</v>
      </c>
      <c r="W39" s="1">
        <f t="shared" ca="1" si="1"/>
        <v>1</v>
      </c>
      <c r="Y39" t="str">
        <f t="shared" ca="1" si="88"/>
        <v>-</v>
      </c>
      <c r="Z39">
        <f t="shared" ca="1" si="89"/>
        <v>14</v>
      </c>
      <c r="AA39" t="str">
        <f t="shared" ca="1" si="90"/>
        <v>-</v>
      </c>
      <c r="AB39">
        <f t="shared" ca="1" si="91"/>
        <v>7</v>
      </c>
      <c r="AE39" t="str">
        <f t="shared" ca="1" si="92"/>
        <v>-</v>
      </c>
      <c r="AF39">
        <f t="shared" ca="1" si="93"/>
        <v>20</v>
      </c>
      <c r="AG39" t="str">
        <f t="shared" ca="1" si="94"/>
        <v>+</v>
      </c>
      <c r="AH39" t="str">
        <f t="shared" ca="1" si="95"/>
        <v/>
      </c>
      <c r="AL39">
        <f t="shared" ca="1" si="96"/>
        <v>-34</v>
      </c>
      <c r="AM39" t="str">
        <f t="shared" ca="1" si="97"/>
        <v>-</v>
      </c>
      <c r="AN39" s="5">
        <f t="shared" ca="1" si="98"/>
        <v>34</v>
      </c>
      <c r="AO39">
        <f t="shared" ca="1" si="99"/>
        <v>-6</v>
      </c>
      <c r="AP39" t="str">
        <f t="shared" ca="1" si="100"/>
        <v>-</v>
      </c>
      <c r="AQ39" s="5">
        <f t="shared" ca="1" si="101"/>
        <v>6</v>
      </c>
      <c r="AV39" t="str">
        <f t="shared" ca="1" si="102"/>
        <v>-14x-7y-20x+y</v>
      </c>
      <c r="AW39" t="str">
        <f t="shared" ca="1" si="103"/>
        <v>-34x-6y</v>
      </c>
      <c r="AY39" s="15" t="s">
        <v>18</v>
      </c>
      <c r="AZ39" s="2" t="s">
        <v>19</v>
      </c>
      <c r="BA39" s="15" t="s">
        <v>18</v>
      </c>
      <c r="BB39" s="2" t="s">
        <v>19</v>
      </c>
    </row>
    <row r="40" spans="1:54" x14ac:dyDescent="0.55000000000000004">
      <c r="A40" s="1" t="s">
        <v>1</v>
      </c>
      <c r="B40" s="1" t="s">
        <v>34</v>
      </c>
      <c r="C40" s="78" t="s">
        <v>229</v>
      </c>
      <c r="D40" s="43" t="str">
        <f t="shared" ca="1" si="83"/>
        <v>-2x-8y+21x-10y</v>
      </c>
      <c r="E40" s="4" t="s">
        <v>13</v>
      </c>
      <c r="F40" t="s">
        <v>230</v>
      </c>
      <c r="G40" s="78" t="s">
        <v>229</v>
      </c>
      <c r="H40" s="11" t="str">
        <f t="shared" ca="1" si="84"/>
        <v>-2x-18y</v>
      </c>
      <c r="I40" s="11"/>
      <c r="J40" t="s">
        <v>230</v>
      </c>
      <c r="K40" s="51" t="s">
        <v>60</v>
      </c>
      <c r="L40" s="50" t="s">
        <v>302</v>
      </c>
      <c r="M40" s="50" t="str">
        <f t="shared" ca="1" si="85"/>
        <v>\\(\\quad -2x-8y+21x-10y= \\)</v>
      </c>
      <c r="N40" s="50" t="str">
        <f t="shared" ca="1" si="86"/>
        <v>\\(\\quad -2x-18y \\)</v>
      </c>
      <c r="O40" s="50" t="s">
        <v>62</v>
      </c>
      <c r="P40" s="89" t="str">
        <f t="shared" ca="1" si="87"/>
        <v>INSERT INTO math(tangen,question,answer,editor,date,count) VALUES('m5600','\\(\\quad -2x-8y+21x-10y= \\)','\\(\\quad -2x-18y \\)','harazono',NOW(),0);</v>
      </c>
      <c r="Q40" s="47"/>
      <c r="R40" s="19"/>
      <c r="S40" s="1">
        <f t="shared" ca="1" si="0"/>
        <v>-2</v>
      </c>
      <c r="T40" s="1">
        <f t="shared" ca="1" si="0"/>
        <v>-8</v>
      </c>
      <c r="V40" s="1">
        <f t="shared" ca="1" si="1"/>
        <v>0</v>
      </c>
      <c r="W40" s="1">
        <f t="shared" ca="1" si="1"/>
        <v>-10</v>
      </c>
      <c r="Y40" t="str">
        <f t="shared" ca="1" si="88"/>
        <v>-</v>
      </c>
      <c r="Z40">
        <f t="shared" ca="1" si="89"/>
        <v>2</v>
      </c>
      <c r="AA40" t="str">
        <f t="shared" ca="1" si="90"/>
        <v>-</v>
      </c>
      <c r="AB40">
        <f t="shared" ca="1" si="91"/>
        <v>8</v>
      </c>
      <c r="AE40" t="str">
        <f t="shared" ca="1" si="92"/>
        <v>+</v>
      </c>
      <c r="AF40">
        <f t="shared" ca="1" si="93"/>
        <v>21</v>
      </c>
      <c r="AG40" t="str">
        <f t="shared" ca="1" si="94"/>
        <v>-</v>
      </c>
      <c r="AH40">
        <f t="shared" ca="1" si="95"/>
        <v>10</v>
      </c>
      <c r="AL40">
        <f t="shared" ca="1" si="96"/>
        <v>-2</v>
      </c>
      <c r="AM40" t="str">
        <f t="shared" ca="1" si="97"/>
        <v>-</v>
      </c>
      <c r="AN40" s="5">
        <f t="shared" ca="1" si="98"/>
        <v>2</v>
      </c>
      <c r="AO40">
        <f t="shared" ca="1" si="99"/>
        <v>-18</v>
      </c>
      <c r="AP40" t="str">
        <f t="shared" ca="1" si="100"/>
        <v>-</v>
      </c>
      <c r="AQ40" s="5">
        <f t="shared" ca="1" si="101"/>
        <v>18</v>
      </c>
      <c r="AV40" t="str">
        <f t="shared" ca="1" si="102"/>
        <v>-2x-8y+21x-10y</v>
      </c>
      <c r="AW40" t="str">
        <f t="shared" ca="1" si="103"/>
        <v>-2x-18y</v>
      </c>
      <c r="AY40" s="15" t="s">
        <v>18</v>
      </c>
      <c r="AZ40" s="2" t="s">
        <v>19</v>
      </c>
      <c r="BA40" s="15" t="s">
        <v>18</v>
      </c>
      <c r="BB40" s="2" t="s">
        <v>19</v>
      </c>
    </row>
    <row r="41" spans="1:54" x14ac:dyDescent="0.55000000000000004">
      <c r="A41" s="1" t="s">
        <v>1</v>
      </c>
      <c r="B41" s="1" t="s">
        <v>34</v>
      </c>
      <c r="C41" s="78" t="s">
        <v>229</v>
      </c>
      <c r="D41" s="43" t="str">
        <f t="shared" ca="1" si="83"/>
        <v>8x-12y+9x-4y</v>
      </c>
      <c r="E41" s="4" t="s">
        <v>13</v>
      </c>
      <c r="F41" t="s">
        <v>230</v>
      </c>
      <c r="G41" s="78" t="s">
        <v>229</v>
      </c>
      <c r="H41" s="11" t="str">
        <f t="shared" ca="1" si="84"/>
        <v>17x-16y</v>
      </c>
      <c r="I41" s="11"/>
      <c r="J41" t="s">
        <v>230</v>
      </c>
      <c r="K41" s="51" t="s">
        <v>60</v>
      </c>
      <c r="L41" s="50" t="s">
        <v>302</v>
      </c>
      <c r="M41" s="50" t="str">
        <f t="shared" ca="1" si="85"/>
        <v>\\(\\quad 8x-12y+9x-4y= \\)</v>
      </c>
      <c r="N41" s="50" t="str">
        <f t="shared" ca="1" si="86"/>
        <v>\\(\\quad 17x-16y \\)</v>
      </c>
      <c r="O41" s="50" t="s">
        <v>62</v>
      </c>
      <c r="P41" s="89" t="str">
        <f t="shared" ca="1" si="87"/>
        <v>INSERT INTO math(tangen,question,answer,editor,date,count) VALUES('m5600','\\(\\quad 8x-12y+9x-4y= \\)','\\(\\quad 17x-16y \\)','harazono',NOW(),0);</v>
      </c>
      <c r="Q41" s="47"/>
      <c r="R41" s="19"/>
      <c r="S41" s="1">
        <f t="shared" ca="1" si="0"/>
        <v>8</v>
      </c>
      <c r="T41" s="1">
        <f t="shared" ca="1" si="0"/>
        <v>-12</v>
      </c>
      <c r="V41" s="1">
        <f t="shared" ca="1" si="1"/>
        <v>9</v>
      </c>
      <c r="W41" s="1">
        <f t="shared" ca="1" si="1"/>
        <v>-4</v>
      </c>
      <c r="Y41" t="str">
        <f t="shared" ca="1" si="88"/>
        <v/>
      </c>
      <c r="Z41">
        <f t="shared" ca="1" si="89"/>
        <v>8</v>
      </c>
      <c r="AA41" t="str">
        <f t="shared" ca="1" si="90"/>
        <v>-</v>
      </c>
      <c r="AB41">
        <f t="shared" ca="1" si="91"/>
        <v>12</v>
      </c>
      <c r="AE41" t="str">
        <f t="shared" ca="1" si="92"/>
        <v>+</v>
      </c>
      <c r="AF41">
        <f t="shared" ca="1" si="93"/>
        <v>9</v>
      </c>
      <c r="AG41" t="str">
        <f t="shared" ca="1" si="94"/>
        <v>-</v>
      </c>
      <c r="AH41">
        <f t="shared" ca="1" si="95"/>
        <v>4</v>
      </c>
      <c r="AL41">
        <f t="shared" ca="1" si="96"/>
        <v>17</v>
      </c>
      <c r="AM41" t="str">
        <f t="shared" ca="1" si="97"/>
        <v/>
      </c>
      <c r="AN41" s="5">
        <f t="shared" ca="1" si="98"/>
        <v>17</v>
      </c>
      <c r="AO41">
        <f t="shared" ca="1" si="99"/>
        <v>-16</v>
      </c>
      <c r="AP41" t="str">
        <f t="shared" ca="1" si="100"/>
        <v>-</v>
      </c>
      <c r="AQ41" s="5">
        <f t="shared" ca="1" si="101"/>
        <v>16</v>
      </c>
      <c r="AV41" t="str">
        <f t="shared" ca="1" si="102"/>
        <v>8x-12y+9x-4y</v>
      </c>
      <c r="AW41" t="str">
        <f t="shared" ca="1" si="103"/>
        <v>17x-16y</v>
      </c>
      <c r="AY41" s="15" t="s">
        <v>18</v>
      </c>
      <c r="AZ41" s="2" t="s">
        <v>19</v>
      </c>
      <c r="BA41" s="15" t="s">
        <v>18</v>
      </c>
      <c r="BB41" s="2" t="s">
        <v>19</v>
      </c>
    </row>
    <row r="42" spans="1:54" x14ac:dyDescent="0.55000000000000004">
      <c r="A42" s="1" t="s">
        <v>1</v>
      </c>
      <c r="B42" s="1" t="s">
        <v>34</v>
      </c>
      <c r="C42" s="78" t="s">
        <v>229</v>
      </c>
      <c r="D42" s="43" t="str">
        <f ca="1">AV42</f>
        <v>-21x+17y+7x+14y</v>
      </c>
      <c r="E42" s="4" t="s">
        <v>13</v>
      </c>
      <c r="F42" t="s">
        <v>230</v>
      </c>
      <c r="G42" s="78" t="s">
        <v>229</v>
      </c>
      <c r="H42" s="11" t="str">
        <f ca="1">AW42</f>
        <v>7x+31y</v>
      </c>
      <c r="I42" s="11"/>
      <c r="J42" t="s">
        <v>230</v>
      </c>
      <c r="K42" s="51" t="s">
        <v>60</v>
      </c>
      <c r="L42" s="50" t="s">
        <v>302</v>
      </c>
      <c r="M42" s="50" t="str">
        <f t="shared" ca="1" si="38"/>
        <v>\\(\\quad -21x+17y+7x+14y= \\)</v>
      </c>
      <c r="N42" s="50" t="str">
        <f t="shared" ca="1" si="39"/>
        <v>\\(\\quad 7x+31y \\)</v>
      </c>
      <c r="O42" s="50" t="s">
        <v>62</v>
      </c>
      <c r="P42" s="89" t="str">
        <f t="shared" ca="1" si="40"/>
        <v>INSERT INTO math(tangen,question,answer,editor,date,count) VALUES('m5600','\\(\\quad -21x+17y+7x+14y= \\)','\\(\\quad 7x+31y \\)','harazono',NOW(),0);</v>
      </c>
      <c r="Q42" s="47"/>
      <c r="R42" s="19"/>
      <c r="S42" s="1">
        <f t="shared" ca="1" si="0"/>
        <v>0</v>
      </c>
      <c r="T42" s="1">
        <f t="shared" ca="1" si="0"/>
        <v>17</v>
      </c>
      <c r="V42" s="1">
        <f t="shared" ca="1" si="1"/>
        <v>7</v>
      </c>
      <c r="W42" s="1">
        <f t="shared" ca="1" si="1"/>
        <v>14</v>
      </c>
      <c r="Y42" t="str">
        <f t="shared" ca="1" si="2"/>
        <v>-</v>
      </c>
      <c r="Z42">
        <f t="shared" ca="1" si="3"/>
        <v>21</v>
      </c>
      <c r="AA42" t="str">
        <f t="shared" ca="1" si="4"/>
        <v>+</v>
      </c>
      <c r="AB42">
        <f t="shared" ca="1" si="5"/>
        <v>17</v>
      </c>
      <c r="AE42" t="str">
        <f t="shared" ca="1" si="6"/>
        <v>+</v>
      </c>
      <c r="AF42">
        <f t="shared" ca="1" si="7"/>
        <v>7</v>
      </c>
      <c r="AG42" t="str">
        <f t="shared" ca="1" si="8"/>
        <v>+</v>
      </c>
      <c r="AH42">
        <f t="shared" ca="1" si="9"/>
        <v>14</v>
      </c>
      <c r="AL42">
        <f ca="1">S42+V42</f>
        <v>7</v>
      </c>
      <c r="AM42" t="str">
        <f t="shared" ca="1" si="10"/>
        <v/>
      </c>
      <c r="AN42" s="5">
        <f t="shared" ca="1" si="11"/>
        <v>7</v>
      </c>
      <c r="AO42">
        <f ca="1">T42+W42</f>
        <v>31</v>
      </c>
      <c r="AP42" t="str">
        <f t="shared" ca="1" si="12"/>
        <v>+</v>
      </c>
      <c r="AQ42" s="5">
        <f t="shared" ca="1" si="13"/>
        <v>31</v>
      </c>
      <c r="AV42" t="str">
        <f t="shared" ca="1" si="14"/>
        <v>-21x+17y+7x+14y</v>
      </c>
      <c r="AW42" t="str">
        <f t="shared" ca="1" si="15"/>
        <v>7x+31y</v>
      </c>
      <c r="AY42" s="15" t="s">
        <v>18</v>
      </c>
      <c r="AZ42" s="2" t="s">
        <v>19</v>
      </c>
      <c r="BA42" s="15" t="s">
        <v>18</v>
      </c>
      <c r="BB42" s="2" t="s">
        <v>19</v>
      </c>
    </row>
    <row r="43" spans="1:54" x14ac:dyDescent="0.55000000000000004">
      <c r="A43" s="1" t="s">
        <v>1</v>
      </c>
      <c r="B43" s="1" t="s">
        <v>34</v>
      </c>
      <c r="C43" s="78" t="s">
        <v>229</v>
      </c>
      <c r="D43" s="43" t="str">
        <f t="shared" ref="D43:D51" ca="1" si="104">AV43</f>
        <v>-7x+8y-11x+21y</v>
      </c>
      <c r="E43" s="4" t="s">
        <v>13</v>
      </c>
      <c r="F43" t="s">
        <v>230</v>
      </c>
      <c r="G43" s="78" t="s">
        <v>229</v>
      </c>
      <c r="H43" s="11" t="str">
        <f t="shared" ref="H43:H51" ca="1" si="105">AW43</f>
        <v>-18x+8y</v>
      </c>
      <c r="I43" s="11"/>
      <c r="J43" t="s">
        <v>230</v>
      </c>
      <c r="K43" s="51" t="s">
        <v>60</v>
      </c>
      <c r="L43" s="50" t="s">
        <v>302</v>
      </c>
      <c r="M43" s="50" t="str">
        <f t="shared" ref="M43:M51" ca="1" si="106">C43&amp;D43&amp;E43&amp;F43</f>
        <v>\\(\\quad -7x+8y-11x+21y= \\)</v>
      </c>
      <c r="N43" s="50" t="str">
        <f t="shared" ref="N43:N51" ca="1" si="107">G43&amp;H43&amp;I43&amp;J43</f>
        <v>\\(\\quad -18x+8y \\)</v>
      </c>
      <c r="O43" s="50" t="s">
        <v>62</v>
      </c>
      <c r="P43" s="89" t="str">
        <f t="shared" ref="P43:P51" ca="1" si="108">"INSERT INTO "&amp;K43&amp;"(tangen,question,answer,editor,date,count) VALUES('"&amp;L43&amp;"','"&amp;M43&amp;"','"&amp;N43&amp;"','"&amp;O43&amp;"',NOW(),0);"</f>
        <v>INSERT INTO math(tangen,question,answer,editor,date,count) VALUES('m5600','\\(\\quad -7x+8y-11x+21y= \\)','\\(\\quad -18x+8y \\)','harazono',NOW(),0);</v>
      </c>
      <c r="Q43" s="47"/>
      <c r="R43" s="19"/>
      <c r="S43" s="1">
        <f t="shared" ca="1" si="0"/>
        <v>-7</v>
      </c>
      <c r="T43" s="1">
        <f t="shared" ca="1" si="0"/>
        <v>8</v>
      </c>
      <c r="V43" s="1">
        <f t="shared" ca="1" si="1"/>
        <v>-11</v>
      </c>
      <c r="W43" s="1">
        <f t="shared" ca="1" si="1"/>
        <v>0</v>
      </c>
      <c r="Y43" t="str">
        <f t="shared" ref="Y43:Y51" ca="1" si="109">IF(S43&gt;=1,"","-")</f>
        <v>-</v>
      </c>
      <c r="Z43">
        <f t="shared" ref="Z43:Z51" ca="1" si="110">IF(S43=0,21,IF(S43=1,"",IF(S43=-1,"",ABS(S43))))</f>
        <v>7</v>
      </c>
      <c r="AA43" t="str">
        <f t="shared" ref="AA43:AA51" ca="1" si="111">IF(T43&gt;=1,"+",IF(T43&lt;=-1,"-",""))</f>
        <v>+</v>
      </c>
      <c r="AB43">
        <f t="shared" ref="AB43:AB51" ca="1" si="112">IF(T43=0,21,IF(T43=1,"",IF(T43=-1,"",ABS(T43))))</f>
        <v>8</v>
      </c>
      <c r="AE43" t="str">
        <f t="shared" ref="AE43:AE51" ca="1" si="113">IF(V43&lt;=-1,"-","+")</f>
        <v>-</v>
      </c>
      <c r="AF43">
        <f t="shared" ref="AF43:AF51" ca="1" si="114">IF(V43=0,21,IF(V43=1,"",IF(V43=-1,"",ABS(V43))))</f>
        <v>11</v>
      </c>
      <c r="AG43" t="str">
        <f t="shared" ref="AG43:AG51" ca="1" si="115">IF(W43&lt;=-1,"-","+")</f>
        <v>+</v>
      </c>
      <c r="AH43">
        <f t="shared" ref="AH43:AH51" ca="1" si="116">IF(W43=0,21,IF(W43=1,"",IF(W43=-1,"",ABS(W43))))</f>
        <v>21</v>
      </c>
      <c r="AL43">
        <f t="shared" ref="AL43:AL51" ca="1" si="117">S43+V43</f>
        <v>-18</v>
      </c>
      <c r="AM43" t="str">
        <f t="shared" ref="AM43:AM51" ca="1" si="118">IF(AL43&lt;=-1,"-","")</f>
        <v>-</v>
      </c>
      <c r="AN43" s="5">
        <f t="shared" ref="AN43:AN51" ca="1" si="119">IF(AL43=1,"",IF(AL43=-1,"",ABS(AL43)))</f>
        <v>18</v>
      </c>
      <c r="AO43">
        <f t="shared" ref="AO43:AO51" ca="1" si="120">T43+W43</f>
        <v>8</v>
      </c>
      <c r="AP43" t="str">
        <f t="shared" ref="AP43:AP51" ca="1" si="121">IF(AO43&lt;=-1,"-","+")</f>
        <v>+</v>
      </c>
      <c r="AQ43" s="5">
        <f t="shared" ref="AQ43:AQ51" ca="1" si="122">IF(AO43=1,"",IF(AO43=-1,"",ABS(AO43)))</f>
        <v>8</v>
      </c>
      <c r="AV43" t="str">
        <f t="shared" ref="AV43:AV51" ca="1" si="123">Y43&amp;Z43&amp;AY43&amp;AA43&amp;AB43&amp;AZ43&amp;AE43&amp;AF43&amp;BA43&amp;AG43&amp;AH43&amp;BB43</f>
        <v>-7x+8y-11x+21y</v>
      </c>
      <c r="AW43" t="str">
        <f t="shared" ref="AW43:AW51" ca="1" si="124">AM43&amp;AN43&amp;AY43&amp;AP43&amp;AQ43&amp;AZ43</f>
        <v>-18x+8y</v>
      </c>
      <c r="AY43" s="15" t="s">
        <v>18</v>
      </c>
      <c r="AZ43" s="2" t="s">
        <v>19</v>
      </c>
      <c r="BA43" s="15" t="s">
        <v>18</v>
      </c>
      <c r="BB43" s="2" t="s">
        <v>19</v>
      </c>
    </row>
    <row r="44" spans="1:54" x14ac:dyDescent="0.55000000000000004">
      <c r="A44" s="1" t="s">
        <v>1</v>
      </c>
      <c r="B44" s="1" t="s">
        <v>34</v>
      </c>
      <c r="C44" s="78" t="s">
        <v>229</v>
      </c>
      <c r="D44" s="43" t="str">
        <f t="shared" ca="1" si="104"/>
        <v>-13x-5y+21x+9y</v>
      </c>
      <c r="E44" s="4" t="s">
        <v>13</v>
      </c>
      <c r="F44" t="s">
        <v>230</v>
      </c>
      <c r="G44" s="78" t="s">
        <v>229</v>
      </c>
      <c r="H44" s="11" t="str">
        <f t="shared" ca="1" si="105"/>
        <v>-13x+4y</v>
      </c>
      <c r="I44" s="11"/>
      <c r="J44" t="s">
        <v>230</v>
      </c>
      <c r="K44" s="51" t="s">
        <v>60</v>
      </c>
      <c r="L44" s="50" t="s">
        <v>302</v>
      </c>
      <c r="M44" s="50" t="str">
        <f t="shared" ca="1" si="106"/>
        <v>\\(\\quad -13x-5y+21x+9y= \\)</v>
      </c>
      <c r="N44" s="50" t="str">
        <f t="shared" ca="1" si="107"/>
        <v>\\(\\quad -13x+4y \\)</v>
      </c>
      <c r="O44" s="50" t="s">
        <v>62</v>
      </c>
      <c r="P44" s="89" t="str">
        <f t="shared" ca="1" si="108"/>
        <v>INSERT INTO math(tangen,question,answer,editor,date,count) VALUES('m5600','\\(\\quad -13x-5y+21x+9y= \\)','\\(\\quad -13x+4y \\)','harazono',NOW(),0);</v>
      </c>
      <c r="Q44" s="47"/>
      <c r="R44" s="19"/>
      <c r="S44" s="1">
        <f t="shared" ca="1" si="0"/>
        <v>-13</v>
      </c>
      <c r="T44" s="1">
        <f t="shared" ca="1" si="0"/>
        <v>-5</v>
      </c>
      <c r="V44" s="1">
        <f t="shared" ca="1" si="1"/>
        <v>0</v>
      </c>
      <c r="W44" s="1">
        <f t="shared" ca="1" si="1"/>
        <v>9</v>
      </c>
      <c r="Y44" t="str">
        <f t="shared" ca="1" si="109"/>
        <v>-</v>
      </c>
      <c r="Z44">
        <f t="shared" ca="1" si="110"/>
        <v>13</v>
      </c>
      <c r="AA44" t="str">
        <f t="shared" ca="1" si="111"/>
        <v>-</v>
      </c>
      <c r="AB44">
        <f t="shared" ca="1" si="112"/>
        <v>5</v>
      </c>
      <c r="AE44" t="str">
        <f t="shared" ca="1" si="113"/>
        <v>+</v>
      </c>
      <c r="AF44">
        <f t="shared" ca="1" si="114"/>
        <v>21</v>
      </c>
      <c r="AG44" t="str">
        <f t="shared" ca="1" si="115"/>
        <v>+</v>
      </c>
      <c r="AH44">
        <f t="shared" ca="1" si="116"/>
        <v>9</v>
      </c>
      <c r="AL44">
        <f t="shared" ca="1" si="117"/>
        <v>-13</v>
      </c>
      <c r="AM44" t="str">
        <f t="shared" ca="1" si="118"/>
        <v>-</v>
      </c>
      <c r="AN44" s="5">
        <f t="shared" ca="1" si="119"/>
        <v>13</v>
      </c>
      <c r="AO44">
        <f t="shared" ca="1" si="120"/>
        <v>4</v>
      </c>
      <c r="AP44" t="str">
        <f t="shared" ca="1" si="121"/>
        <v>+</v>
      </c>
      <c r="AQ44" s="5">
        <f t="shared" ca="1" si="122"/>
        <v>4</v>
      </c>
      <c r="AV44" t="str">
        <f t="shared" ca="1" si="123"/>
        <v>-13x-5y+21x+9y</v>
      </c>
      <c r="AW44" t="str">
        <f t="shared" ca="1" si="124"/>
        <v>-13x+4y</v>
      </c>
      <c r="AY44" s="15" t="s">
        <v>18</v>
      </c>
      <c r="AZ44" s="2" t="s">
        <v>19</v>
      </c>
      <c r="BA44" s="15" t="s">
        <v>18</v>
      </c>
      <c r="BB44" s="2" t="s">
        <v>19</v>
      </c>
    </row>
    <row r="45" spans="1:54" x14ac:dyDescent="0.55000000000000004">
      <c r="A45" s="1" t="s">
        <v>1</v>
      </c>
      <c r="B45" s="1" t="s">
        <v>34</v>
      </c>
      <c r="C45" s="78" t="s">
        <v>229</v>
      </c>
      <c r="D45" s="43" t="str">
        <f t="shared" ca="1" si="104"/>
        <v>3x-9y+4x+11y</v>
      </c>
      <c r="E45" s="4" t="s">
        <v>13</v>
      </c>
      <c r="F45" t="s">
        <v>230</v>
      </c>
      <c r="G45" s="78" t="s">
        <v>229</v>
      </c>
      <c r="H45" s="11" t="str">
        <f t="shared" ca="1" si="105"/>
        <v>7x+2y</v>
      </c>
      <c r="I45" s="11"/>
      <c r="J45" t="s">
        <v>230</v>
      </c>
      <c r="K45" s="51" t="s">
        <v>60</v>
      </c>
      <c r="L45" s="50" t="s">
        <v>302</v>
      </c>
      <c r="M45" s="50" t="str">
        <f t="shared" ca="1" si="106"/>
        <v>\\(\\quad 3x-9y+4x+11y= \\)</v>
      </c>
      <c r="N45" s="50" t="str">
        <f t="shared" ca="1" si="107"/>
        <v>\\(\\quad 7x+2y \\)</v>
      </c>
      <c r="O45" s="50" t="s">
        <v>62</v>
      </c>
      <c r="P45" s="89" t="str">
        <f t="shared" ca="1" si="108"/>
        <v>INSERT INTO math(tangen,question,answer,editor,date,count) VALUES('m5600','\\(\\quad 3x-9y+4x+11y= \\)','\\(\\quad 7x+2y \\)','harazono',NOW(),0);</v>
      </c>
      <c r="Q45" s="47"/>
      <c r="R45" s="19"/>
      <c r="S45" s="1">
        <f t="shared" ca="1" si="0"/>
        <v>3</v>
      </c>
      <c r="T45" s="1">
        <f t="shared" ca="1" si="0"/>
        <v>-9</v>
      </c>
      <c r="V45" s="1">
        <f t="shared" ca="1" si="1"/>
        <v>4</v>
      </c>
      <c r="W45" s="1">
        <f t="shared" ca="1" si="1"/>
        <v>11</v>
      </c>
      <c r="Y45" t="str">
        <f t="shared" ca="1" si="109"/>
        <v/>
      </c>
      <c r="Z45">
        <f t="shared" ca="1" si="110"/>
        <v>3</v>
      </c>
      <c r="AA45" t="str">
        <f t="shared" ca="1" si="111"/>
        <v>-</v>
      </c>
      <c r="AB45">
        <f t="shared" ca="1" si="112"/>
        <v>9</v>
      </c>
      <c r="AE45" t="str">
        <f t="shared" ca="1" si="113"/>
        <v>+</v>
      </c>
      <c r="AF45">
        <f t="shared" ca="1" si="114"/>
        <v>4</v>
      </c>
      <c r="AG45" t="str">
        <f t="shared" ca="1" si="115"/>
        <v>+</v>
      </c>
      <c r="AH45">
        <f t="shared" ca="1" si="116"/>
        <v>11</v>
      </c>
      <c r="AL45">
        <f t="shared" ca="1" si="117"/>
        <v>7</v>
      </c>
      <c r="AM45" t="str">
        <f t="shared" ca="1" si="118"/>
        <v/>
      </c>
      <c r="AN45" s="5">
        <f t="shared" ca="1" si="119"/>
        <v>7</v>
      </c>
      <c r="AO45">
        <f t="shared" ca="1" si="120"/>
        <v>2</v>
      </c>
      <c r="AP45" t="str">
        <f t="shared" ca="1" si="121"/>
        <v>+</v>
      </c>
      <c r="AQ45" s="5">
        <f t="shared" ca="1" si="122"/>
        <v>2</v>
      </c>
      <c r="AV45" t="str">
        <f t="shared" ca="1" si="123"/>
        <v>3x-9y+4x+11y</v>
      </c>
      <c r="AW45" t="str">
        <f t="shared" ca="1" si="124"/>
        <v>7x+2y</v>
      </c>
      <c r="AY45" s="15" t="s">
        <v>18</v>
      </c>
      <c r="AZ45" s="2" t="s">
        <v>19</v>
      </c>
      <c r="BA45" s="15" t="s">
        <v>18</v>
      </c>
      <c r="BB45" s="2" t="s">
        <v>19</v>
      </c>
    </row>
    <row r="46" spans="1:54" x14ac:dyDescent="0.55000000000000004">
      <c r="A46" s="1" t="s">
        <v>1</v>
      </c>
      <c r="B46" s="1" t="s">
        <v>34</v>
      </c>
      <c r="C46" s="78" t="s">
        <v>229</v>
      </c>
      <c r="D46" s="43" t="str">
        <f t="shared" ca="1" si="104"/>
        <v>18x-12y+15x-14y</v>
      </c>
      <c r="E46" s="4" t="s">
        <v>13</v>
      </c>
      <c r="F46" t="s">
        <v>230</v>
      </c>
      <c r="G46" s="78" t="s">
        <v>229</v>
      </c>
      <c r="H46" s="11" t="str">
        <f t="shared" ca="1" si="105"/>
        <v>33x-26y</v>
      </c>
      <c r="I46" s="11"/>
      <c r="J46" t="s">
        <v>230</v>
      </c>
      <c r="K46" s="51" t="s">
        <v>60</v>
      </c>
      <c r="L46" s="50" t="s">
        <v>302</v>
      </c>
      <c r="M46" s="50" t="str">
        <f t="shared" ca="1" si="106"/>
        <v>\\(\\quad 18x-12y+15x-14y= \\)</v>
      </c>
      <c r="N46" s="50" t="str">
        <f t="shared" ca="1" si="107"/>
        <v>\\(\\quad 33x-26y \\)</v>
      </c>
      <c r="O46" s="50" t="s">
        <v>62</v>
      </c>
      <c r="P46" s="89" t="str">
        <f t="shared" ca="1" si="108"/>
        <v>INSERT INTO math(tangen,question,answer,editor,date,count) VALUES('m5600','\\(\\quad 18x-12y+15x-14y= \\)','\\(\\quad 33x-26y \\)','harazono',NOW(),0);</v>
      </c>
      <c r="Q46" s="47"/>
      <c r="R46" s="19"/>
      <c r="S46" s="1">
        <f t="shared" ca="1" si="0"/>
        <v>18</v>
      </c>
      <c r="T46" s="1">
        <f t="shared" ca="1" si="0"/>
        <v>-12</v>
      </c>
      <c r="V46" s="1">
        <f t="shared" ca="1" si="1"/>
        <v>15</v>
      </c>
      <c r="W46" s="1">
        <f t="shared" ca="1" si="1"/>
        <v>-14</v>
      </c>
      <c r="Y46" t="str">
        <f t="shared" ca="1" si="109"/>
        <v/>
      </c>
      <c r="Z46">
        <f t="shared" ca="1" si="110"/>
        <v>18</v>
      </c>
      <c r="AA46" t="str">
        <f t="shared" ca="1" si="111"/>
        <v>-</v>
      </c>
      <c r="AB46">
        <f t="shared" ca="1" si="112"/>
        <v>12</v>
      </c>
      <c r="AE46" t="str">
        <f t="shared" ca="1" si="113"/>
        <v>+</v>
      </c>
      <c r="AF46">
        <f t="shared" ca="1" si="114"/>
        <v>15</v>
      </c>
      <c r="AG46" t="str">
        <f t="shared" ca="1" si="115"/>
        <v>-</v>
      </c>
      <c r="AH46">
        <f t="shared" ca="1" si="116"/>
        <v>14</v>
      </c>
      <c r="AL46">
        <f t="shared" ca="1" si="117"/>
        <v>33</v>
      </c>
      <c r="AM46" t="str">
        <f t="shared" ca="1" si="118"/>
        <v/>
      </c>
      <c r="AN46" s="5">
        <f t="shared" ca="1" si="119"/>
        <v>33</v>
      </c>
      <c r="AO46">
        <f t="shared" ca="1" si="120"/>
        <v>-26</v>
      </c>
      <c r="AP46" t="str">
        <f t="shared" ca="1" si="121"/>
        <v>-</v>
      </c>
      <c r="AQ46" s="5">
        <f t="shared" ca="1" si="122"/>
        <v>26</v>
      </c>
      <c r="AV46" t="str">
        <f t="shared" ca="1" si="123"/>
        <v>18x-12y+15x-14y</v>
      </c>
      <c r="AW46" t="str">
        <f t="shared" ca="1" si="124"/>
        <v>33x-26y</v>
      </c>
      <c r="AY46" s="15" t="s">
        <v>18</v>
      </c>
      <c r="AZ46" s="2" t="s">
        <v>19</v>
      </c>
      <c r="BA46" s="15" t="s">
        <v>18</v>
      </c>
      <c r="BB46" s="2" t="s">
        <v>19</v>
      </c>
    </row>
    <row r="47" spans="1:54" x14ac:dyDescent="0.55000000000000004">
      <c r="A47" s="1" t="s">
        <v>1</v>
      </c>
      <c r="B47" s="1" t="s">
        <v>34</v>
      </c>
      <c r="C47" s="78" t="s">
        <v>229</v>
      </c>
      <c r="D47" s="43" t="str">
        <f t="shared" ca="1" si="104"/>
        <v>15x+9y-2x-13y</v>
      </c>
      <c r="E47" s="4" t="s">
        <v>13</v>
      </c>
      <c r="F47" t="s">
        <v>230</v>
      </c>
      <c r="G47" s="78" t="s">
        <v>229</v>
      </c>
      <c r="H47" s="11" t="str">
        <f t="shared" ca="1" si="105"/>
        <v>13x-4y</v>
      </c>
      <c r="I47" s="11"/>
      <c r="J47" t="s">
        <v>230</v>
      </c>
      <c r="K47" s="51" t="s">
        <v>60</v>
      </c>
      <c r="L47" s="50" t="s">
        <v>302</v>
      </c>
      <c r="M47" s="50" t="str">
        <f t="shared" ca="1" si="106"/>
        <v>\\(\\quad 15x+9y-2x-13y= \\)</v>
      </c>
      <c r="N47" s="50" t="str">
        <f t="shared" ca="1" si="107"/>
        <v>\\(\\quad 13x-4y \\)</v>
      </c>
      <c r="O47" s="50" t="s">
        <v>62</v>
      </c>
      <c r="P47" s="89" t="str">
        <f t="shared" ca="1" si="108"/>
        <v>INSERT INTO math(tangen,question,answer,editor,date,count) VALUES('m5600','\\(\\quad 15x+9y-2x-13y= \\)','\\(\\quad 13x-4y \\)','harazono',NOW(),0);</v>
      </c>
      <c r="Q47" s="47"/>
      <c r="R47" s="19"/>
      <c r="S47" s="1">
        <f t="shared" ca="1" si="0"/>
        <v>15</v>
      </c>
      <c r="T47" s="1">
        <f t="shared" ca="1" si="0"/>
        <v>9</v>
      </c>
      <c r="V47" s="1">
        <f t="shared" ca="1" si="1"/>
        <v>-2</v>
      </c>
      <c r="W47" s="1">
        <f t="shared" ca="1" si="1"/>
        <v>-13</v>
      </c>
      <c r="Y47" t="str">
        <f t="shared" ca="1" si="109"/>
        <v/>
      </c>
      <c r="Z47">
        <f t="shared" ca="1" si="110"/>
        <v>15</v>
      </c>
      <c r="AA47" t="str">
        <f t="shared" ca="1" si="111"/>
        <v>+</v>
      </c>
      <c r="AB47">
        <f t="shared" ca="1" si="112"/>
        <v>9</v>
      </c>
      <c r="AE47" t="str">
        <f t="shared" ca="1" si="113"/>
        <v>-</v>
      </c>
      <c r="AF47">
        <f t="shared" ca="1" si="114"/>
        <v>2</v>
      </c>
      <c r="AG47" t="str">
        <f t="shared" ca="1" si="115"/>
        <v>-</v>
      </c>
      <c r="AH47">
        <f t="shared" ca="1" si="116"/>
        <v>13</v>
      </c>
      <c r="AL47">
        <f t="shared" ca="1" si="117"/>
        <v>13</v>
      </c>
      <c r="AM47" t="str">
        <f t="shared" ca="1" si="118"/>
        <v/>
      </c>
      <c r="AN47" s="5">
        <f t="shared" ca="1" si="119"/>
        <v>13</v>
      </c>
      <c r="AO47">
        <f t="shared" ca="1" si="120"/>
        <v>-4</v>
      </c>
      <c r="AP47" t="str">
        <f t="shared" ca="1" si="121"/>
        <v>-</v>
      </c>
      <c r="AQ47" s="5">
        <f t="shared" ca="1" si="122"/>
        <v>4</v>
      </c>
      <c r="AV47" t="str">
        <f t="shared" ca="1" si="123"/>
        <v>15x+9y-2x-13y</v>
      </c>
      <c r="AW47" t="str">
        <f t="shared" ca="1" si="124"/>
        <v>13x-4y</v>
      </c>
      <c r="AY47" s="15" t="s">
        <v>18</v>
      </c>
      <c r="AZ47" s="2" t="s">
        <v>19</v>
      </c>
      <c r="BA47" s="15" t="s">
        <v>18</v>
      </c>
      <c r="BB47" s="2" t="s">
        <v>19</v>
      </c>
    </row>
    <row r="48" spans="1:54" x14ac:dyDescent="0.55000000000000004">
      <c r="A48" s="1" t="s">
        <v>1</v>
      </c>
      <c r="B48" s="1" t="s">
        <v>34</v>
      </c>
      <c r="C48" s="78" t="s">
        <v>229</v>
      </c>
      <c r="D48" s="43" t="str">
        <f t="shared" ca="1" si="104"/>
        <v>-10x-17y+10x-8y</v>
      </c>
      <c r="E48" s="4" t="s">
        <v>13</v>
      </c>
      <c r="F48" t="s">
        <v>230</v>
      </c>
      <c r="G48" s="78" t="s">
        <v>229</v>
      </c>
      <c r="H48" s="11" t="str">
        <f t="shared" ca="1" si="105"/>
        <v>0x-25y</v>
      </c>
      <c r="I48" s="11"/>
      <c r="J48" t="s">
        <v>230</v>
      </c>
      <c r="K48" s="51" t="s">
        <v>60</v>
      </c>
      <c r="L48" s="50" t="s">
        <v>302</v>
      </c>
      <c r="M48" s="50" t="str">
        <f t="shared" ca="1" si="106"/>
        <v>\\(\\quad -10x-17y+10x-8y= \\)</v>
      </c>
      <c r="N48" s="50" t="str">
        <f t="shared" ca="1" si="107"/>
        <v>\\(\\quad 0x-25y \\)</v>
      </c>
      <c r="O48" s="50" t="s">
        <v>62</v>
      </c>
      <c r="P48" s="89" t="str">
        <f t="shared" ca="1" si="108"/>
        <v>INSERT INTO math(tangen,question,answer,editor,date,count) VALUES('m5600','\\(\\quad -10x-17y+10x-8y= \\)','\\(\\quad 0x-25y \\)','harazono',NOW(),0);</v>
      </c>
      <c r="Q48" s="47"/>
      <c r="R48" s="19"/>
      <c r="S48" s="1">
        <f t="shared" ca="1" si="0"/>
        <v>-10</v>
      </c>
      <c r="T48" s="1">
        <f t="shared" ca="1" si="0"/>
        <v>-17</v>
      </c>
      <c r="V48" s="1">
        <f t="shared" ca="1" si="1"/>
        <v>10</v>
      </c>
      <c r="W48" s="1">
        <f t="shared" ca="1" si="1"/>
        <v>-8</v>
      </c>
      <c r="Y48" t="str">
        <f t="shared" ca="1" si="109"/>
        <v>-</v>
      </c>
      <c r="Z48">
        <f t="shared" ca="1" si="110"/>
        <v>10</v>
      </c>
      <c r="AA48" t="str">
        <f t="shared" ca="1" si="111"/>
        <v>-</v>
      </c>
      <c r="AB48">
        <f t="shared" ca="1" si="112"/>
        <v>17</v>
      </c>
      <c r="AE48" t="str">
        <f t="shared" ca="1" si="113"/>
        <v>+</v>
      </c>
      <c r="AF48">
        <f t="shared" ca="1" si="114"/>
        <v>10</v>
      </c>
      <c r="AG48" t="str">
        <f t="shared" ca="1" si="115"/>
        <v>-</v>
      </c>
      <c r="AH48">
        <f t="shared" ca="1" si="116"/>
        <v>8</v>
      </c>
      <c r="AL48">
        <f t="shared" ca="1" si="117"/>
        <v>0</v>
      </c>
      <c r="AM48" t="str">
        <f t="shared" ca="1" si="118"/>
        <v/>
      </c>
      <c r="AN48" s="5">
        <f t="shared" ca="1" si="119"/>
        <v>0</v>
      </c>
      <c r="AO48">
        <f t="shared" ca="1" si="120"/>
        <v>-25</v>
      </c>
      <c r="AP48" t="str">
        <f t="shared" ca="1" si="121"/>
        <v>-</v>
      </c>
      <c r="AQ48" s="5">
        <f t="shared" ca="1" si="122"/>
        <v>25</v>
      </c>
      <c r="AV48" t="str">
        <f t="shared" ca="1" si="123"/>
        <v>-10x-17y+10x-8y</v>
      </c>
      <c r="AW48" t="str">
        <f t="shared" ca="1" si="124"/>
        <v>0x-25y</v>
      </c>
      <c r="AY48" s="15" t="s">
        <v>18</v>
      </c>
      <c r="AZ48" s="2" t="s">
        <v>19</v>
      </c>
      <c r="BA48" s="15" t="s">
        <v>18</v>
      </c>
      <c r="BB48" s="2" t="s">
        <v>19</v>
      </c>
    </row>
    <row r="49" spans="1:54" x14ac:dyDescent="0.55000000000000004">
      <c r="A49" s="1" t="s">
        <v>1</v>
      </c>
      <c r="B49" s="1" t="s">
        <v>34</v>
      </c>
      <c r="C49" s="78" t="s">
        <v>229</v>
      </c>
      <c r="D49" s="43" t="str">
        <f t="shared" ca="1" si="104"/>
        <v>15x-10y+19x-16y</v>
      </c>
      <c r="E49" s="4" t="s">
        <v>13</v>
      </c>
      <c r="F49" t="s">
        <v>230</v>
      </c>
      <c r="G49" s="78" t="s">
        <v>229</v>
      </c>
      <c r="H49" s="11" t="str">
        <f t="shared" ca="1" si="105"/>
        <v>34x-26y</v>
      </c>
      <c r="I49" s="11"/>
      <c r="J49" t="s">
        <v>230</v>
      </c>
      <c r="K49" s="51" t="s">
        <v>60</v>
      </c>
      <c r="L49" s="50" t="s">
        <v>302</v>
      </c>
      <c r="M49" s="50" t="str">
        <f t="shared" ca="1" si="106"/>
        <v>\\(\\quad 15x-10y+19x-16y= \\)</v>
      </c>
      <c r="N49" s="50" t="str">
        <f t="shared" ca="1" si="107"/>
        <v>\\(\\quad 34x-26y \\)</v>
      </c>
      <c r="O49" s="50" t="s">
        <v>62</v>
      </c>
      <c r="P49" s="89" t="str">
        <f t="shared" ca="1" si="108"/>
        <v>INSERT INTO math(tangen,question,answer,editor,date,count) VALUES('m5600','\\(\\quad 15x-10y+19x-16y= \\)','\\(\\quad 34x-26y \\)','harazono',NOW(),0);</v>
      </c>
      <c r="Q49" s="47"/>
      <c r="R49" s="19"/>
      <c r="S49" s="1">
        <f t="shared" ca="1" si="0"/>
        <v>15</v>
      </c>
      <c r="T49" s="1">
        <f t="shared" ca="1" si="0"/>
        <v>-10</v>
      </c>
      <c r="V49" s="1">
        <f t="shared" ca="1" si="1"/>
        <v>19</v>
      </c>
      <c r="W49" s="1">
        <f t="shared" ca="1" si="1"/>
        <v>-16</v>
      </c>
      <c r="Y49" t="str">
        <f t="shared" ca="1" si="109"/>
        <v/>
      </c>
      <c r="Z49">
        <f t="shared" ca="1" si="110"/>
        <v>15</v>
      </c>
      <c r="AA49" t="str">
        <f t="shared" ca="1" si="111"/>
        <v>-</v>
      </c>
      <c r="AB49">
        <f t="shared" ca="1" si="112"/>
        <v>10</v>
      </c>
      <c r="AE49" t="str">
        <f t="shared" ca="1" si="113"/>
        <v>+</v>
      </c>
      <c r="AF49">
        <f t="shared" ca="1" si="114"/>
        <v>19</v>
      </c>
      <c r="AG49" t="str">
        <f t="shared" ca="1" si="115"/>
        <v>-</v>
      </c>
      <c r="AH49">
        <f t="shared" ca="1" si="116"/>
        <v>16</v>
      </c>
      <c r="AL49">
        <f t="shared" ca="1" si="117"/>
        <v>34</v>
      </c>
      <c r="AM49" t="str">
        <f t="shared" ca="1" si="118"/>
        <v/>
      </c>
      <c r="AN49" s="5">
        <f t="shared" ca="1" si="119"/>
        <v>34</v>
      </c>
      <c r="AO49">
        <f t="shared" ca="1" si="120"/>
        <v>-26</v>
      </c>
      <c r="AP49" t="str">
        <f t="shared" ca="1" si="121"/>
        <v>-</v>
      </c>
      <c r="AQ49" s="5">
        <f t="shared" ca="1" si="122"/>
        <v>26</v>
      </c>
      <c r="AV49" t="str">
        <f t="shared" ca="1" si="123"/>
        <v>15x-10y+19x-16y</v>
      </c>
      <c r="AW49" t="str">
        <f t="shared" ca="1" si="124"/>
        <v>34x-26y</v>
      </c>
      <c r="AY49" s="15" t="s">
        <v>18</v>
      </c>
      <c r="AZ49" s="2" t="s">
        <v>19</v>
      </c>
      <c r="BA49" s="15" t="s">
        <v>18</v>
      </c>
      <c r="BB49" s="2" t="s">
        <v>19</v>
      </c>
    </row>
    <row r="50" spans="1:54" x14ac:dyDescent="0.55000000000000004">
      <c r="A50" s="1" t="s">
        <v>1</v>
      </c>
      <c r="B50" s="1" t="s">
        <v>34</v>
      </c>
      <c r="C50" s="78" t="s">
        <v>229</v>
      </c>
      <c r="D50" s="43" t="str">
        <f t="shared" ca="1" si="104"/>
        <v>8x+2y+x-5y</v>
      </c>
      <c r="E50" s="4" t="s">
        <v>13</v>
      </c>
      <c r="F50" t="s">
        <v>230</v>
      </c>
      <c r="G50" s="78" t="s">
        <v>229</v>
      </c>
      <c r="H50" s="11" t="str">
        <f t="shared" ca="1" si="105"/>
        <v>9x-3y</v>
      </c>
      <c r="I50" s="11"/>
      <c r="J50" t="s">
        <v>230</v>
      </c>
      <c r="K50" s="51" t="s">
        <v>60</v>
      </c>
      <c r="L50" s="50" t="s">
        <v>302</v>
      </c>
      <c r="M50" s="50" t="str">
        <f t="shared" ca="1" si="106"/>
        <v>\\(\\quad 8x+2y+x-5y= \\)</v>
      </c>
      <c r="N50" s="50" t="str">
        <f t="shared" ca="1" si="107"/>
        <v>\\(\\quad 9x-3y \\)</v>
      </c>
      <c r="O50" s="50" t="s">
        <v>62</v>
      </c>
      <c r="P50" s="89" t="str">
        <f t="shared" ca="1" si="108"/>
        <v>INSERT INTO math(tangen,question,answer,editor,date,count) VALUES('m5600','\\(\\quad 8x+2y+x-5y= \\)','\\(\\quad 9x-3y \\)','harazono',NOW(),0);</v>
      </c>
      <c r="Q50" s="47"/>
      <c r="R50" s="19"/>
      <c r="S50" s="1">
        <f t="shared" ca="1" si="0"/>
        <v>8</v>
      </c>
      <c r="T50" s="1">
        <f t="shared" ca="1" si="0"/>
        <v>2</v>
      </c>
      <c r="V50" s="1">
        <f t="shared" ca="1" si="1"/>
        <v>1</v>
      </c>
      <c r="W50" s="1">
        <f t="shared" ca="1" si="1"/>
        <v>-5</v>
      </c>
      <c r="Y50" t="str">
        <f t="shared" ca="1" si="109"/>
        <v/>
      </c>
      <c r="Z50">
        <f t="shared" ca="1" si="110"/>
        <v>8</v>
      </c>
      <c r="AA50" t="str">
        <f t="shared" ca="1" si="111"/>
        <v>+</v>
      </c>
      <c r="AB50">
        <f t="shared" ca="1" si="112"/>
        <v>2</v>
      </c>
      <c r="AE50" t="str">
        <f t="shared" ca="1" si="113"/>
        <v>+</v>
      </c>
      <c r="AF50" t="str">
        <f t="shared" ca="1" si="114"/>
        <v/>
      </c>
      <c r="AG50" t="str">
        <f t="shared" ca="1" si="115"/>
        <v>-</v>
      </c>
      <c r="AH50">
        <f t="shared" ca="1" si="116"/>
        <v>5</v>
      </c>
      <c r="AL50">
        <f t="shared" ca="1" si="117"/>
        <v>9</v>
      </c>
      <c r="AM50" t="str">
        <f t="shared" ca="1" si="118"/>
        <v/>
      </c>
      <c r="AN50" s="5">
        <f t="shared" ca="1" si="119"/>
        <v>9</v>
      </c>
      <c r="AO50">
        <f t="shared" ca="1" si="120"/>
        <v>-3</v>
      </c>
      <c r="AP50" t="str">
        <f t="shared" ca="1" si="121"/>
        <v>-</v>
      </c>
      <c r="AQ50" s="5">
        <f t="shared" ca="1" si="122"/>
        <v>3</v>
      </c>
      <c r="AV50" t="str">
        <f t="shared" ca="1" si="123"/>
        <v>8x+2y+x-5y</v>
      </c>
      <c r="AW50" t="str">
        <f t="shared" ca="1" si="124"/>
        <v>9x-3y</v>
      </c>
      <c r="AY50" s="15" t="s">
        <v>18</v>
      </c>
      <c r="AZ50" s="2" t="s">
        <v>19</v>
      </c>
      <c r="BA50" s="15" t="s">
        <v>18</v>
      </c>
      <c r="BB50" s="2" t="s">
        <v>19</v>
      </c>
    </row>
    <row r="51" spans="1:54" x14ac:dyDescent="0.55000000000000004">
      <c r="A51" s="1" t="s">
        <v>1</v>
      </c>
      <c r="B51" s="1" t="s">
        <v>34</v>
      </c>
      <c r="C51" s="78" t="s">
        <v>229</v>
      </c>
      <c r="D51" s="43" t="str">
        <f t="shared" ca="1" si="104"/>
        <v>-13x+12y+4x+7y</v>
      </c>
      <c r="E51" s="4" t="s">
        <v>13</v>
      </c>
      <c r="F51" t="s">
        <v>230</v>
      </c>
      <c r="G51" s="78" t="s">
        <v>229</v>
      </c>
      <c r="H51" s="11" t="str">
        <f t="shared" ca="1" si="105"/>
        <v>-9x+19y</v>
      </c>
      <c r="I51" s="11"/>
      <c r="J51" t="s">
        <v>230</v>
      </c>
      <c r="K51" s="51" t="s">
        <v>60</v>
      </c>
      <c r="L51" s="50" t="s">
        <v>302</v>
      </c>
      <c r="M51" s="50" t="str">
        <f t="shared" ca="1" si="106"/>
        <v>\\(\\quad -13x+12y+4x+7y= \\)</v>
      </c>
      <c r="N51" s="50" t="str">
        <f t="shared" ca="1" si="107"/>
        <v>\\(\\quad -9x+19y \\)</v>
      </c>
      <c r="O51" s="50" t="s">
        <v>62</v>
      </c>
      <c r="P51" s="89" t="str">
        <f t="shared" ca="1" si="108"/>
        <v>INSERT INTO math(tangen,question,answer,editor,date,count) VALUES('m5600','\\(\\quad -13x+12y+4x+7y= \\)','\\(\\quad -9x+19y \\)','harazono',NOW(),0);</v>
      </c>
      <c r="Q51" s="47"/>
      <c r="R51" s="19"/>
      <c r="S51" s="1">
        <f t="shared" ca="1" si="0"/>
        <v>-13</v>
      </c>
      <c r="T51" s="1">
        <f t="shared" ca="1" si="0"/>
        <v>12</v>
      </c>
      <c r="V51" s="1">
        <f t="shared" ca="1" si="1"/>
        <v>4</v>
      </c>
      <c r="W51" s="1">
        <f t="shared" ca="1" si="1"/>
        <v>7</v>
      </c>
      <c r="Y51" t="str">
        <f t="shared" ca="1" si="109"/>
        <v>-</v>
      </c>
      <c r="Z51">
        <f t="shared" ca="1" si="110"/>
        <v>13</v>
      </c>
      <c r="AA51" t="str">
        <f t="shared" ca="1" si="111"/>
        <v>+</v>
      </c>
      <c r="AB51">
        <f t="shared" ca="1" si="112"/>
        <v>12</v>
      </c>
      <c r="AE51" t="str">
        <f t="shared" ca="1" si="113"/>
        <v>+</v>
      </c>
      <c r="AF51">
        <f t="shared" ca="1" si="114"/>
        <v>4</v>
      </c>
      <c r="AG51" t="str">
        <f t="shared" ca="1" si="115"/>
        <v>+</v>
      </c>
      <c r="AH51">
        <f t="shared" ca="1" si="116"/>
        <v>7</v>
      </c>
      <c r="AL51">
        <f t="shared" ca="1" si="117"/>
        <v>-9</v>
      </c>
      <c r="AM51" t="str">
        <f t="shared" ca="1" si="118"/>
        <v>-</v>
      </c>
      <c r="AN51" s="5">
        <f t="shared" ca="1" si="119"/>
        <v>9</v>
      </c>
      <c r="AO51">
        <f t="shared" ca="1" si="120"/>
        <v>19</v>
      </c>
      <c r="AP51" t="str">
        <f t="shared" ca="1" si="121"/>
        <v>+</v>
      </c>
      <c r="AQ51" s="5">
        <f t="shared" ca="1" si="122"/>
        <v>19</v>
      </c>
      <c r="AV51" t="str">
        <f t="shared" ca="1" si="123"/>
        <v>-13x+12y+4x+7y</v>
      </c>
      <c r="AW51" t="str">
        <f t="shared" ca="1" si="124"/>
        <v>-9x+19y</v>
      </c>
      <c r="AY51" s="15" t="s">
        <v>18</v>
      </c>
      <c r="AZ51" s="2" t="s">
        <v>19</v>
      </c>
      <c r="BA51" s="15" t="s">
        <v>18</v>
      </c>
      <c r="BB51" s="2" t="s">
        <v>19</v>
      </c>
    </row>
    <row r="52" spans="1:54" x14ac:dyDescent="0.55000000000000004">
      <c r="A52" s="1" t="s">
        <v>1</v>
      </c>
      <c r="B52" s="1" t="s">
        <v>34</v>
      </c>
      <c r="C52" s="78" t="s">
        <v>229</v>
      </c>
      <c r="D52" s="43" t="str">
        <f ca="1">AV52</f>
        <v>4a-10b+5b+4a</v>
      </c>
      <c r="E52" s="4" t="s">
        <v>13</v>
      </c>
      <c r="F52" t="s">
        <v>230</v>
      </c>
      <c r="G52" s="78" t="s">
        <v>229</v>
      </c>
      <c r="H52" s="11" t="str">
        <f ca="1">AW52</f>
        <v>8a-5b</v>
      </c>
      <c r="I52" s="11"/>
      <c r="J52" t="s">
        <v>230</v>
      </c>
      <c r="K52" s="51" t="s">
        <v>60</v>
      </c>
      <c r="L52" s="50" t="s">
        <v>302</v>
      </c>
      <c r="M52" s="50" t="str">
        <f t="shared" ca="1" si="38"/>
        <v>\\(\\quad 4a-10b+5b+4a= \\)</v>
      </c>
      <c r="N52" s="50" t="str">
        <f t="shared" ca="1" si="39"/>
        <v>\\(\\quad 8a-5b \\)</v>
      </c>
      <c r="O52" s="50" t="s">
        <v>62</v>
      </c>
      <c r="P52" s="89" t="str">
        <f t="shared" ca="1" si="40"/>
        <v>INSERT INTO math(tangen,question,answer,editor,date,count) VALUES('m5600','\\(\\quad 4a-10b+5b+4a= \\)','\\(\\quad 8a-5b \\)','harazono',NOW(),0);</v>
      </c>
      <c r="Q52" s="47"/>
      <c r="R52" s="19"/>
      <c r="S52" s="1">
        <f t="shared" ca="1" si="0"/>
        <v>4</v>
      </c>
      <c r="T52" s="1">
        <f t="shared" ca="1" si="0"/>
        <v>-10</v>
      </c>
      <c r="V52" s="1">
        <f t="shared" ca="1" si="1"/>
        <v>5</v>
      </c>
      <c r="W52" s="1">
        <f t="shared" ca="1" si="1"/>
        <v>4</v>
      </c>
      <c r="Y52" t="str">
        <f t="shared" ca="1" si="2"/>
        <v/>
      </c>
      <c r="Z52">
        <f t="shared" ca="1" si="3"/>
        <v>4</v>
      </c>
      <c r="AA52" t="str">
        <f t="shared" ca="1" si="4"/>
        <v>-</v>
      </c>
      <c r="AB52">
        <f t="shared" ca="1" si="5"/>
        <v>10</v>
      </c>
      <c r="AE52" t="str">
        <f t="shared" ca="1" si="6"/>
        <v>+</v>
      </c>
      <c r="AF52">
        <f t="shared" ca="1" si="7"/>
        <v>5</v>
      </c>
      <c r="AG52" t="str">
        <f t="shared" ca="1" si="8"/>
        <v>+</v>
      </c>
      <c r="AH52">
        <f t="shared" ca="1" si="9"/>
        <v>4</v>
      </c>
      <c r="AL52">
        <f ca="1">S52+W52</f>
        <v>8</v>
      </c>
      <c r="AM52" t="str">
        <f t="shared" ca="1" si="10"/>
        <v/>
      </c>
      <c r="AN52" s="5">
        <f t="shared" ca="1" si="11"/>
        <v>8</v>
      </c>
      <c r="AO52" s="5">
        <f ca="1">T52+V52</f>
        <v>-5</v>
      </c>
      <c r="AP52" t="str">
        <f t="shared" ca="1" si="12"/>
        <v>-</v>
      </c>
      <c r="AQ52" s="5">
        <f t="shared" ca="1" si="13"/>
        <v>5</v>
      </c>
      <c r="AV52" t="str">
        <f t="shared" ca="1" si="14"/>
        <v>4a-10b+5b+4a</v>
      </c>
      <c r="AW52" t="str">
        <f t="shared" ca="1" si="15"/>
        <v>8a-5b</v>
      </c>
      <c r="AY52" s="13" t="s">
        <v>16</v>
      </c>
      <c r="AZ52" s="14" t="s">
        <v>17</v>
      </c>
      <c r="BA52" s="14" t="s">
        <v>17</v>
      </c>
      <c r="BB52" s="13" t="s">
        <v>16</v>
      </c>
    </row>
    <row r="53" spans="1:54" x14ac:dyDescent="0.55000000000000004">
      <c r="A53" s="1" t="s">
        <v>1</v>
      </c>
      <c r="B53" s="1" t="s">
        <v>34</v>
      </c>
      <c r="C53" s="78" t="s">
        <v>229</v>
      </c>
      <c r="D53" s="43" t="str">
        <f t="shared" ref="D53:D61" ca="1" si="125">AV53</f>
        <v>10a-2b-19b+20a</v>
      </c>
      <c r="E53" s="4" t="s">
        <v>13</v>
      </c>
      <c r="F53" t="s">
        <v>230</v>
      </c>
      <c r="G53" s="78" t="s">
        <v>229</v>
      </c>
      <c r="H53" s="11" t="str">
        <f t="shared" ref="H53:H61" ca="1" si="126">AW53</f>
        <v>30a-21b</v>
      </c>
      <c r="I53" s="11"/>
      <c r="J53" t="s">
        <v>230</v>
      </c>
      <c r="K53" s="51" t="s">
        <v>60</v>
      </c>
      <c r="L53" s="50" t="s">
        <v>302</v>
      </c>
      <c r="M53" s="50" t="str">
        <f t="shared" ref="M53:M61" ca="1" si="127">C53&amp;D53&amp;E53&amp;F53</f>
        <v>\\(\\quad 10a-2b-19b+20a= \\)</v>
      </c>
      <c r="N53" s="50" t="str">
        <f t="shared" ref="N53:N61" ca="1" si="128">G53&amp;H53&amp;I53&amp;J53</f>
        <v>\\(\\quad 30a-21b \\)</v>
      </c>
      <c r="O53" s="50" t="s">
        <v>62</v>
      </c>
      <c r="P53" s="89" t="str">
        <f t="shared" ref="P53:P61" ca="1" si="129">"INSERT INTO "&amp;K53&amp;"(tangen,question,answer,editor,date,count) VALUES('"&amp;L53&amp;"','"&amp;M53&amp;"','"&amp;N53&amp;"','"&amp;O53&amp;"',NOW(),0);"</f>
        <v>INSERT INTO math(tangen,question,answer,editor,date,count) VALUES('m5600','\\(\\quad 10a-2b-19b+20a= \\)','\\(\\quad 30a-21b \\)','harazono',NOW(),0);</v>
      </c>
      <c r="Q53" s="47"/>
      <c r="R53" s="19"/>
      <c r="S53" s="1">
        <f t="shared" ca="1" si="0"/>
        <v>10</v>
      </c>
      <c r="T53" s="1">
        <f t="shared" ca="1" si="0"/>
        <v>-2</v>
      </c>
      <c r="V53" s="1">
        <f t="shared" ca="1" si="1"/>
        <v>-19</v>
      </c>
      <c r="W53" s="1">
        <f t="shared" ca="1" si="1"/>
        <v>20</v>
      </c>
      <c r="Y53" t="str">
        <f t="shared" ref="Y53:Y61" ca="1" si="130">IF(S53&gt;=1,"","-")</f>
        <v/>
      </c>
      <c r="Z53">
        <f t="shared" ref="Z53:Z61" ca="1" si="131">IF(S53=0,21,IF(S53=1,"",IF(S53=-1,"",ABS(S53))))</f>
        <v>10</v>
      </c>
      <c r="AA53" t="str">
        <f t="shared" ref="AA53:AA61" ca="1" si="132">IF(T53&gt;=1,"+",IF(T53&lt;=-1,"-",""))</f>
        <v>-</v>
      </c>
      <c r="AB53">
        <f t="shared" ref="AB53:AB61" ca="1" si="133">IF(T53=0,21,IF(T53=1,"",IF(T53=-1,"",ABS(T53))))</f>
        <v>2</v>
      </c>
      <c r="AE53" t="str">
        <f t="shared" ref="AE53:AE61" ca="1" si="134">IF(V53&lt;=-1,"-","+")</f>
        <v>-</v>
      </c>
      <c r="AF53">
        <f t="shared" ref="AF53:AF61" ca="1" si="135">IF(V53=0,21,IF(V53=1,"",IF(V53=-1,"",ABS(V53))))</f>
        <v>19</v>
      </c>
      <c r="AG53" t="str">
        <f t="shared" ref="AG53:AG61" ca="1" si="136">IF(W53&lt;=-1,"-","+")</f>
        <v>+</v>
      </c>
      <c r="AH53">
        <f t="shared" ref="AH53:AH61" ca="1" si="137">IF(W53=0,21,IF(W53=1,"",IF(W53=-1,"",ABS(W53))))</f>
        <v>20</v>
      </c>
      <c r="AL53">
        <f t="shared" ref="AL53:AL61" ca="1" si="138">S53+W53</f>
        <v>30</v>
      </c>
      <c r="AM53" t="str">
        <f t="shared" ref="AM53:AM61" ca="1" si="139">IF(AL53&lt;=-1,"-","")</f>
        <v/>
      </c>
      <c r="AN53" s="5">
        <f t="shared" ref="AN53:AN61" ca="1" si="140">IF(AL53=1,"",IF(AL53=-1,"",ABS(AL53)))</f>
        <v>30</v>
      </c>
      <c r="AO53" s="5">
        <f t="shared" ref="AO53:AO61" ca="1" si="141">T53+V53</f>
        <v>-21</v>
      </c>
      <c r="AP53" t="str">
        <f t="shared" ref="AP53:AP61" ca="1" si="142">IF(AO53&lt;=-1,"-","+")</f>
        <v>-</v>
      </c>
      <c r="AQ53" s="5">
        <f t="shared" ref="AQ53:AQ61" ca="1" si="143">IF(AO53=1,"",IF(AO53=-1,"",ABS(AO53)))</f>
        <v>21</v>
      </c>
      <c r="AV53" t="str">
        <f t="shared" ref="AV53:AV61" ca="1" si="144">Y53&amp;Z53&amp;AY53&amp;AA53&amp;AB53&amp;AZ53&amp;AE53&amp;AF53&amp;BA53&amp;AG53&amp;AH53&amp;BB53</f>
        <v>10a-2b-19b+20a</v>
      </c>
      <c r="AW53" t="str">
        <f t="shared" ref="AW53:AW61" ca="1" si="145">AM53&amp;AN53&amp;AY53&amp;AP53&amp;AQ53&amp;AZ53</f>
        <v>30a-21b</v>
      </c>
      <c r="AY53" s="13" t="s">
        <v>16</v>
      </c>
      <c r="AZ53" s="14" t="s">
        <v>17</v>
      </c>
      <c r="BA53" s="14" t="s">
        <v>17</v>
      </c>
      <c r="BB53" s="13" t="s">
        <v>16</v>
      </c>
    </row>
    <row r="54" spans="1:54" x14ac:dyDescent="0.55000000000000004">
      <c r="A54" s="1" t="s">
        <v>1</v>
      </c>
      <c r="B54" s="1" t="s">
        <v>34</v>
      </c>
      <c r="C54" s="78" t="s">
        <v>229</v>
      </c>
      <c r="D54" s="43" t="str">
        <f t="shared" ca="1" si="125"/>
        <v>-a+14b+17b+10a</v>
      </c>
      <c r="E54" s="4" t="s">
        <v>13</v>
      </c>
      <c r="F54" t="s">
        <v>230</v>
      </c>
      <c r="G54" s="78" t="s">
        <v>229</v>
      </c>
      <c r="H54" s="11" t="str">
        <f t="shared" ca="1" si="126"/>
        <v>9a+31b</v>
      </c>
      <c r="I54" s="11"/>
      <c r="J54" t="s">
        <v>230</v>
      </c>
      <c r="K54" s="51" t="s">
        <v>60</v>
      </c>
      <c r="L54" s="50" t="s">
        <v>302</v>
      </c>
      <c r="M54" s="50" t="str">
        <f t="shared" ca="1" si="127"/>
        <v>\\(\\quad -a+14b+17b+10a= \\)</v>
      </c>
      <c r="N54" s="50" t="str">
        <f t="shared" ca="1" si="128"/>
        <v>\\(\\quad 9a+31b \\)</v>
      </c>
      <c r="O54" s="50" t="s">
        <v>62</v>
      </c>
      <c r="P54" s="89" t="str">
        <f t="shared" ca="1" si="129"/>
        <v>INSERT INTO math(tangen,question,answer,editor,date,count) VALUES('m5600','\\(\\quad -a+14b+17b+10a= \\)','\\(\\quad 9a+31b \\)','harazono',NOW(),0);</v>
      </c>
      <c r="Q54" s="47"/>
      <c r="R54" s="19"/>
      <c r="S54" s="1">
        <f t="shared" ca="1" si="0"/>
        <v>-1</v>
      </c>
      <c r="T54" s="1">
        <f t="shared" ca="1" si="0"/>
        <v>14</v>
      </c>
      <c r="V54" s="1">
        <f t="shared" ca="1" si="1"/>
        <v>17</v>
      </c>
      <c r="W54" s="1">
        <f t="shared" ca="1" si="1"/>
        <v>10</v>
      </c>
      <c r="Y54" t="str">
        <f t="shared" ca="1" si="130"/>
        <v>-</v>
      </c>
      <c r="Z54" t="str">
        <f t="shared" ca="1" si="131"/>
        <v/>
      </c>
      <c r="AA54" t="str">
        <f t="shared" ca="1" si="132"/>
        <v>+</v>
      </c>
      <c r="AB54">
        <f t="shared" ca="1" si="133"/>
        <v>14</v>
      </c>
      <c r="AE54" t="str">
        <f t="shared" ca="1" si="134"/>
        <v>+</v>
      </c>
      <c r="AF54">
        <f t="shared" ca="1" si="135"/>
        <v>17</v>
      </c>
      <c r="AG54" t="str">
        <f t="shared" ca="1" si="136"/>
        <v>+</v>
      </c>
      <c r="AH54">
        <f t="shared" ca="1" si="137"/>
        <v>10</v>
      </c>
      <c r="AL54">
        <f t="shared" ca="1" si="138"/>
        <v>9</v>
      </c>
      <c r="AM54" t="str">
        <f t="shared" ca="1" si="139"/>
        <v/>
      </c>
      <c r="AN54" s="5">
        <f t="shared" ca="1" si="140"/>
        <v>9</v>
      </c>
      <c r="AO54" s="5">
        <f t="shared" ca="1" si="141"/>
        <v>31</v>
      </c>
      <c r="AP54" t="str">
        <f t="shared" ca="1" si="142"/>
        <v>+</v>
      </c>
      <c r="AQ54" s="5">
        <f t="shared" ca="1" si="143"/>
        <v>31</v>
      </c>
      <c r="AV54" t="str">
        <f t="shared" ca="1" si="144"/>
        <v>-a+14b+17b+10a</v>
      </c>
      <c r="AW54" t="str">
        <f t="shared" ca="1" si="145"/>
        <v>9a+31b</v>
      </c>
      <c r="AY54" s="13" t="s">
        <v>16</v>
      </c>
      <c r="AZ54" s="14" t="s">
        <v>17</v>
      </c>
      <c r="BA54" s="14" t="s">
        <v>17</v>
      </c>
      <c r="BB54" s="13" t="s">
        <v>16</v>
      </c>
    </row>
    <row r="55" spans="1:54" x14ac:dyDescent="0.55000000000000004">
      <c r="A55" s="1" t="s">
        <v>1</v>
      </c>
      <c r="B55" s="1" t="s">
        <v>34</v>
      </c>
      <c r="C55" s="78" t="s">
        <v>229</v>
      </c>
      <c r="D55" s="43" t="str">
        <f t="shared" ca="1" si="125"/>
        <v>19a+18b+b-3a</v>
      </c>
      <c r="E55" s="4" t="s">
        <v>13</v>
      </c>
      <c r="F55" t="s">
        <v>230</v>
      </c>
      <c r="G55" s="78" t="s">
        <v>229</v>
      </c>
      <c r="H55" s="11" t="str">
        <f t="shared" ca="1" si="126"/>
        <v>16a+19b</v>
      </c>
      <c r="I55" s="11"/>
      <c r="J55" t="s">
        <v>230</v>
      </c>
      <c r="K55" s="51" t="s">
        <v>60</v>
      </c>
      <c r="L55" s="50" t="s">
        <v>302</v>
      </c>
      <c r="M55" s="50" t="str">
        <f t="shared" ca="1" si="127"/>
        <v>\\(\\quad 19a+18b+b-3a= \\)</v>
      </c>
      <c r="N55" s="50" t="str">
        <f t="shared" ca="1" si="128"/>
        <v>\\(\\quad 16a+19b \\)</v>
      </c>
      <c r="O55" s="50" t="s">
        <v>62</v>
      </c>
      <c r="P55" s="89" t="str">
        <f t="shared" ca="1" si="129"/>
        <v>INSERT INTO math(tangen,question,answer,editor,date,count) VALUES('m5600','\\(\\quad 19a+18b+b-3a= \\)','\\(\\quad 16a+19b \\)','harazono',NOW(),0);</v>
      </c>
      <c r="Q55" s="47"/>
      <c r="R55" s="19"/>
      <c r="S55" s="1">
        <f t="shared" ca="1" si="0"/>
        <v>19</v>
      </c>
      <c r="T55" s="1">
        <f t="shared" ca="1" si="0"/>
        <v>18</v>
      </c>
      <c r="V55" s="1">
        <f t="shared" ca="1" si="1"/>
        <v>1</v>
      </c>
      <c r="W55" s="1">
        <f t="shared" ca="1" si="1"/>
        <v>-3</v>
      </c>
      <c r="Y55" t="str">
        <f t="shared" ca="1" si="130"/>
        <v/>
      </c>
      <c r="Z55">
        <f t="shared" ca="1" si="131"/>
        <v>19</v>
      </c>
      <c r="AA55" t="str">
        <f t="shared" ca="1" si="132"/>
        <v>+</v>
      </c>
      <c r="AB55">
        <f t="shared" ca="1" si="133"/>
        <v>18</v>
      </c>
      <c r="AE55" t="str">
        <f t="shared" ca="1" si="134"/>
        <v>+</v>
      </c>
      <c r="AF55" t="str">
        <f t="shared" ca="1" si="135"/>
        <v/>
      </c>
      <c r="AG55" t="str">
        <f t="shared" ca="1" si="136"/>
        <v>-</v>
      </c>
      <c r="AH55">
        <f t="shared" ca="1" si="137"/>
        <v>3</v>
      </c>
      <c r="AL55">
        <f t="shared" ca="1" si="138"/>
        <v>16</v>
      </c>
      <c r="AM55" t="str">
        <f t="shared" ca="1" si="139"/>
        <v/>
      </c>
      <c r="AN55" s="5">
        <f t="shared" ca="1" si="140"/>
        <v>16</v>
      </c>
      <c r="AO55" s="5">
        <f t="shared" ca="1" si="141"/>
        <v>19</v>
      </c>
      <c r="AP55" t="str">
        <f t="shared" ca="1" si="142"/>
        <v>+</v>
      </c>
      <c r="AQ55" s="5">
        <f t="shared" ca="1" si="143"/>
        <v>19</v>
      </c>
      <c r="AV55" t="str">
        <f t="shared" ca="1" si="144"/>
        <v>19a+18b+b-3a</v>
      </c>
      <c r="AW55" t="str">
        <f t="shared" ca="1" si="145"/>
        <v>16a+19b</v>
      </c>
      <c r="AY55" s="13" t="s">
        <v>16</v>
      </c>
      <c r="AZ55" s="14" t="s">
        <v>17</v>
      </c>
      <c r="BA55" s="14" t="s">
        <v>17</v>
      </c>
      <c r="BB55" s="13" t="s">
        <v>16</v>
      </c>
    </row>
    <row r="56" spans="1:54" x14ac:dyDescent="0.55000000000000004">
      <c r="A56" s="1" t="s">
        <v>1</v>
      </c>
      <c r="B56" s="1" t="s">
        <v>34</v>
      </c>
      <c r="C56" s="78" t="s">
        <v>229</v>
      </c>
      <c r="D56" s="43" t="str">
        <f t="shared" ca="1" si="125"/>
        <v>15a-2b-14b-13a</v>
      </c>
      <c r="E56" s="4" t="s">
        <v>13</v>
      </c>
      <c r="F56" t="s">
        <v>230</v>
      </c>
      <c r="G56" s="78" t="s">
        <v>229</v>
      </c>
      <c r="H56" s="11" t="str">
        <f t="shared" ca="1" si="126"/>
        <v>2a-16b</v>
      </c>
      <c r="I56" s="11"/>
      <c r="J56" t="s">
        <v>230</v>
      </c>
      <c r="K56" s="51" t="s">
        <v>60</v>
      </c>
      <c r="L56" s="50" t="s">
        <v>302</v>
      </c>
      <c r="M56" s="50" t="str">
        <f t="shared" ca="1" si="127"/>
        <v>\\(\\quad 15a-2b-14b-13a= \\)</v>
      </c>
      <c r="N56" s="50" t="str">
        <f t="shared" ca="1" si="128"/>
        <v>\\(\\quad 2a-16b \\)</v>
      </c>
      <c r="O56" s="50" t="s">
        <v>62</v>
      </c>
      <c r="P56" s="89" t="str">
        <f t="shared" ca="1" si="129"/>
        <v>INSERT INTO math(tangen,question,answer,editor,date,count) VALUES('m5600','\\(\\quad 15a-2b-14b-13a= \\)','\\(\\quad 2a-16b \\)','harazono',NOW(),0);</v>
      </c>
      <c r="Q56" s="47"/>
      <c r="R56" s="19"/>
      <c r="S56" s="1">
        <f t="shared" ca="1" si="0"/>
        <v>15</v>
      </c>
      <c r="T56" s="1">
        <f t="shared" ca="1" si="0"/>
        <v>-2</v>
      </c>
      <c r="V56" s="1">
        <f t="shared" ca="1" si="1"/>
        <v>-14</v>
      </c>
      <c r="W56" s="1">
        <f t="shared" ca="1" si="1"/>
        <v>-13</v>
      </c>
      <c r="Y56" t="str">
        <f t="shared" ca="1" si="130"/>
        <v/>
      </c>
      <c r="Z56">
        <f t="shared" ca="1" si="131"/>
        <v>15</v>
      </c>
      <c r="AA56" t="str">
        <f t="shared" ca="1" si="132"/>
        <v>-</v>
      </c>
      <c r="AB56">
        <f t="shared" ca="1" si="133"/>
        <v>2</v>
      </c>
      <c r="AE56" t="str">
        <f t="shared" ca="1" si="134"/>
        <v>-</v>
      </c>
      <c r="AF56">
        <f t="shared" ca="1" si="135"/>
        <v>14</v>
      </c>
      <c r="AG56" t="str">
        <f t="shared" ca="1" si="136"/>
        <v>-</v>
      </c>
      <c r="AH56">
        <f t="shared" ca="1" si="137"/>
        <v>13</v>
      </c>
      <c r="AL56">
        <f t="shared" ca="1" si="138"/>
        <v>2</v>
      </c>
      <c r="AM56" t="str">
        <f t="shared" ca="1" si="139"/>
        <v/>
      </c>
      <c r="AN56" s="5">
        <f t="shared" ca="1" si="140"/>
        <v>2</v>
      </c>
      <c r="AO56" s="5">
        <f t="shared" ca="1" si="141"/>
        <v>-16</v>
      </c>
      <c r="AP56" t="str">
        <f t="shared" ca="1" si="142"/>
        <v>-</v>
      </c>
      <c r="AQ56" s="5">
        <f t="shared" ca="1" si="143"/>
        <v>16</v>
      </c>
      <c r="AV56" t="str">
        <f t="shared" ca="1" si="144"/>
        <v>15a-2b-14b-13a</v>
      </c>
      <c r="AW56" t="str">
        <f t="shared" ca="1" si="145"/>
        <v>2a-16b</v>
      </c>
      <c r="AY56" s="13" t="s">
        <v>16</v>
      </c>
      <c r="AZ56" s="14" t="s">
        <v>17</v>
      </c>
      <c r="BA56" s="14" t="s">
        <v>17</v>
      </c>
      <c r="BB56" s="13" t="s">
        <v>16</v>
      </c>
    </row>
    <row r="57" spans="1:54" x14ac:dyDescent="0.55000000000000004">
      <c r="A57" s="1" t="s">
        <v>1</v>
      </c>
      <c r="B57" s="1" t="s">
        <v>34</v>
      </c>
      <c r="C57" s="78" t="s">
        <v>229</v>
      </c>
      <c r="D57" s="43" t="str">
        <f t="shared" ca="1" si="125"/>
        <v>-6a+6b+3b-10a</v>
      </c>
      <c r="E57" s="4" t="s">
        <v>13</v>
      </c>
      <c r="F57" t="s">
        <v>230</v>
      </c>
      <c r="G57" s="78" t="s">
        <v>229</v>
      </c>
      <c r="H57" s="11" t="str">
        <f t="shared" ca="1" si="126"/>
        <v>-16a+9b</v>
      </c>
      <c r="I57" s="11"/>
      <c r="J57" t="s">
        <v>230</v>
      </c>
      <c r="K57" s="51" t="s">
        <v>60</v>
      </c>
      <c r="L57" s="50" t="s">
        <v>302</v>
      </c>
      <c r="M57" s="50" t="str">
        <f t="shared" ca="1" si="127"/>
        <v>\\(\\quad -6a+6b+3b-10a= \\)</v>
      </c>
      <c r="N57" s="50" t="str">
        <f t="shared" ca="1" si="128"/>
        <v>\\(\\quad -16a+9b \\)</v>
      </c>
      <c r="O57" s="50" t="s">
        <v>62</v>
      </c>
      <c r="P57" s="89" t="str">
        <f t="shared" ca="1" si="129"/>
        <v>INSERT INTO math(tangen,question,answer,editor,date,count) VALUES('m5600','\\(\\quad -6a+6b+3b-10a= \\)','\\(\\quad -16a+9b \\)','harazono',NOW(),0);</v>
      </c>
      <c r="Q57" s="47"/>
      <c r="R57" s="19"/>
      <c r="S57" s="1">
        <f t="shared" ca="1" si="0"/>
        <v>-6</v>
      </c>
      <c r="T57" s="1">
        <f t="shared" ca="1" si="0"/>
        <v>6</v>
      </c>
      <c r="V57" s="1">
        <f t="shared" ca="1" si="1"/>
        <v>3</v>
      </c>
      <c r="W57" s="1">
        <f t="shared" ca="1" si="1"/>
        <v>-10</v>
      </c>
      <c r="Y57" t="str">
        <f t="shared" ca="1" si="130"/>
        <v>-</v>
      </c>
      <c r="Z57">
        <f t="shared" ca="1" si="131"/>
        <v>6</v>
      </c>
      <c r="AA57" t="str">
        <f t="shared" ca="1" si="132"/>
        <v>+</v>
      </c>
      <c r="AB57">
        <f t="shared" ca="1" si="133"/>
        <v>6</v>
      </c>
      <c r="AE57" t="str">
        <f t="shared" ca="1" si="134"/>
        <v>+</v>
      </c>
      <c r="AF57">
        <f t="shared" ca="1" si="135"/>
        <v>3</v>
      </c>
      <c r="AG57" t="str">
        <f t="shared" ca="1" si="136"/>
        <v>-</v>
      </c>
      <c r="AH57">
        <f t="shared" ca="1" si="137"/>
        <v>10</v>
      </c>
      <c r="AL57">
        <f t="shared" ca="1" si="138"/>
        <v>-16</v>
      </c>
      <c r="AM57" t="str">
        <f t="shared" ca="1" si="139"/>
        <v>-</v>
      </c>
      <c r="AN57" s="5">
        <f t="shared" ca="1" si="140"/>
        <v>16</v>
      </c>
      <c r="AO57" s="5">
        <f t="shared" ca="1" si="141"/>
        <v>9</v>
      </c>
      <c r="AP57" t="str">
        <f t="shared" ca="1" si="142"/>
        <v>+</v>
      </c>
      <c r="AQ57" s="5">
        <f t="shared" ca="1" si="143"/>
        <v>9</v>
      </c>
      <c r="AV57" t="str">
        <f t="shared" ca="1" si="144"/>
        <v>-6a+6b+3b-10a</v>
      </c>
      <c r="AW57" t="str">
        <f t="shared" ca="1" si="145"/>
        <v>-16a+9b</v>
      </c>
      <c r="AY57" s="13" t="s">
        <v>16</v>
      </c>
      <c r="AZ57" s="14" t="s">
        <v>17</v>
      </c>
      <c r="BA57" s="14" t="s">
        <v>17</v>
      </c>
      <c r="BB57" s="13" t="s">
        <v>16</v>
      </c>
    </row>
    <row r="58" spans="1:54" x14ac:dyDescent="0.55000000000000004">
      <c r="A58" s="1" t="s">
        <v>1</v>
      </c>
      <c r="B58" s="1" t="s">
        <v>34</v>
      </c>
      <c r="C58" s="78" t="s">
        <v>229</v>
      </c>
      <c r="D58" s="43" t="str">
        <f t="shared" ca="1" si="125"/>
        <v>-12a+4b-4b+21a</v>
      </c>
      <c r="E58" s="4" t="s">
        <v>13</v>
      </c>
      <c r="F58" t="s">
        <v>230</v>
      </c>
      <c r="G58" s="78" t="s">
        <v>229</v>
      </c>
      <c r="H58" s="11" t="str">
        <f t="shared" ca="1" si="126"/>
        <v>-12a+0b</v>
      </c>
      <c r="I58" s="11"/>
      <c r="J58" t="s">
        <v>230</v>
      </c>
      <c r="K58" s="51" t="s">
        <v>60</v>
      </c>
      <c r="L58" s="50" t="s">
        <v>302</v>
      </c>
      <c r="M58" s="50" t="str">
        <f t="shared" ca="1" si="127"/>
        <v>\\(\\quad -12a+4b-4b+21a= \\)</v>
      </c>
      <c r="N58" s="50" t="str">
        <f t="shared" ca="1" si="128"/>
        <v>\\(\\quad -12a+0b \\)</v>
      </c>
      <c r="O58" s="50" t="s">
        <v>62</v>
      </c>
      <c r="P58" s="89" t="str">
        <f t="shared" ca="1" si="129"/>
        <v>INSERT INTO math(tangen,question,answer,editor,date,count) VALUES('m5600','\\(\\quad -12a+4b-4b+21a= \\)','\\(\\quad -12a+0b \\)','harazono',NOW(),0);</v>
      </c>
      <c r="Q58" s="47"/>
      <c r="R58" s="19"/>
      <c r="S58" s="1">
        <f t="shared" ca="1" si="0"/>
        <v>-12</v>
      </c>
      <c r="T58" s="1">
        <f t="shared" ca="1" si="0"/>
        <v>4</v>
      </c>
      <c r="V58" s="1">
        <f t="shared" ca="1" si="1"/>
        <v>-4</v>
      </c>
      <c r="W58" s="1">
        <f t="shared" ca="1" si="1"/>
        <v>0</v>
      </c>
      <c r="Y58" t="str">
        <f t="shared" ca="1" si="130"/>
        <v>-</v>
      </c>
      <c r="Z58">
        <f t="shared" ca="1" si="131"/>
        <v>12</v>
      </c>
      <c r="AA58" t="str">
        <f t="shared" ca="1" si="132"/>
        <v>+</v>
      </c>
      <c r="AB58">
        <f t="shared" ca="1" si="133"/>
        <v>4</v>
      </c>
      <c r="AE58" t="str">
        <f t="shared" ca="1" si="134"/>
        <v>-</v>
      </c>
      <c r="AF58">
        <f t="shared" ca="1" si="135"/>
        <v>4</v>
      </c>
      <c r="AG58" t="str">
        <f t="shared" ca="1" si="136"/>
        <v>+</v>
      </c>
      <c r="AH58">
        <f t="shared" ca="1" si="137"/>
        <v>21</v>
      </c>
      <c r="AL58">
        <f t="shared" ca="1" si="138"/>
        <v>-12</v>
      </c>
      <c r="AM58" t="str">
        <f t="shared" ca="1" si="139"/>
        <v>-</v>
      </c>
      <c r="AN58" s="5">
        <f t="shared" ca="1" si="140"/>
        <v>12</v>
      </c>
      <c r="AO58" s="5">
        <f t="shared" ca="1" si="141"/>
        <v>0</v>
      </c>
      <c r="AP58" t="str">
        <f t="shared" ca="1" si="142"/>
        <v>+</v>
      </c>
      <c r="AQ58" s="5">
        <f t="shared" ca="1" si="143"/>
        <v>0</v>
      </c>
      <c r="AV58" t="str">
        <f t="shared" ca="1" si="144"/>
        <v>-12a+4b-4b+21a</v>
      </c>
      <c r="AW58" t="str">
        <f t="shared" ca="1" si="145"/>
        <v>-12a+0b</v>
      </c>
      <c r="AY58" s="13" t="s">
        <v>16</v>
      </c>
      <c r="AZ58" s="14" t="s">
        <v>17</v>
      </c>
      <c r="BA58" s="14" t="s">
        <v>17</v>
      </c>
      <c r="BB58" s="13" t="s">
        <v>16</v>
      </c>
    </row>
    <row r="59" spans="1:54" x14ac:dyDescent="0.55000000000000004">
      <c r="A59" s="1" t="s">
        <v>1</v>
      </c>
      <c r="B59" s="1" t="s">
        <v>34</v>
      </c>
      <c r="C59" s="78" t="s">
        <v>229</v>
      </c>
      <c r="D59" s="43" t="str">
        <f t="shared" ca="1" si="125"/>
        <v>18a+6b+3b-7a</v>
      </c>
      <c r="E59" s="4" t="s">
        <v>13</v>
      </c>
      <c r="F59" t="s">
        <v>230</v>
      </c>
      <c r="G59" s="78" t="s">
        <v>229</v>
      </c>
      <c r="H59" s="11" t="str">
        <f t="shared" ca="1" si="126"/>
        <v>11a+9b</v>
      </c>
      <c r="I59" s="11"/>
      <c r="J59" t="s">
        <v>230</v>
      </c>
      <c r="K59" s="51" t="s">
        <v>60</v>
      </c>
      <c r="L59" s="50" t="s">
        <v>302</v>
      </c>
      <c r="M59" s="50" t="str">
        <f t="shared" ca="1" si="127"/>
        <v>\\(\\quad 18a+6b+3b-7a= \\)</v>
      </c>
      <c r="N59" s="50" t="str">
        <f t="shared" ca="1" si="128"/>
        <v>\\(\\quad 11a+9b \\)</v>
      </c>
      <c r="O59" s="50" t="s">
        <v>62</v>
      </c>
      <c r="P59" s="89" t="str">
        <f t="shared" ca="1" si="129"/>
        <v>INSERT INTO math(tangen,question,answer,editor,date,count) VALUES('m5600','\\(\\quad 18a+6b+3b-7a= \\)','\\(\\quad 11a+9b \\)','harazono',NOW(),0);</v>
      </c>
      <c r="Q59" s="47"/>
      <c r="R59" s="19"/>
      <c r="S59" s="1">
        <f t="shared" ca="1" si="0"/>
        <v>18</v>
      </c>
      <c r="T59" s="1">
        <f t="shared" ca="1" si="0"/>
        <v>6</v>
      </c>
      <c r="V59" s="1">
        <f t="shared" ca="1" si="1"/>
        <v>3</v>
      </c>
      <c r="W59" s="1">
        <f t="shared" ca="1" si="1"/>
        <v>-7</v>
      </c>
      <c r="Y59" t="str">
        <f t="shared" ca="1" si="130"/>
        <v/>
      </c>
      <c r="Z59">
        <f t="shared" ca="1" si="131"/>
        <v>18</v>
      </c>
      <c r="AA59" t="str">
        <f t="shared" ca="1" si="132"/>
        <v>+</v>
      </c>
      <c r="AB59">
        <f t="shared" ca="1" si="133"/>
        <v>6</v>
      </c>
      <c r="AE59" t="str">
        <f t="shared" ca="1" si="134"/>
        <v>+</v>
      </c>
      <c r="AF59">
        <f t="shared" ca="1" si="135"/>
        <v>3</v>
      </c>
      <c r="AG59" t="str">
        <f t="shared" ca="1" si="136"/>
        <v>-</v>
      </c>
      <c r="AH59">
        <f t="shared" ca="1" si="137"/>
        <v>7</v>
      </c>
      <c r="AL59">
        <f t="shared" ca="1" si="138"/>
        <v>11</v>
      </c>
      <c r="AM59" t="str">
        <f t="shared" ca="1" si="139"/>
        <v/>
      </c>
      <c r="AN59" s="5">
        <f t="shared" ca="1" si="140"/>
        <v>11</v>
      </c>
      <c r="AO59" s="5">
        <f t="shared" ca="1" si="141"/>
        <v>9</v>
      </c>
      <c r="AP59" t="str">
        <f t="shared" ca="1" si="142"/>
        <v>+</v>
      </c>
      <c r="AQ59" s="5">
        <f t="shared" ca="1" si="143"/>
        <v>9</v>
      </c>
      <c r="AV59" t="str">
        <f t="shared" ca="1" si="144"/>
        <v>18a+6b+3b-7a</v>
      </c>
      <c r="AW59" t="str">
        <f t="shared" ca="1" si="145"/>
        <v>11a+9b</v>
      </c>
      <c r="AY59" s="13" t="s">
        <v>16</v>
      </c>
      <c r="AZ59" s="14" t="s">
        <v>17</v>
      </c>
      <c r="BA59" s="14" t="s">
        <v>17</v>
      </c>
      <c r="BB59" s="13" t="s">
        <v>16</v>
      </c>
    </row>
    <row r="60" spans="1:54" x14ac:dyDescent="0.55000000000000004">
      <c r="A60" s="1" t="s">
        <v>1</v>
      </c>
      <c r="B60" s="1" t="s">
        <v>34</v>
      </c>
      <c r="C60" s="78" t="s">
        <v>229</v>
      </c>
      <c r="D60" s="43" t="str">
        <f t="shared" ca="1" si="125"/>
        <v>-7a-6b+19b-13a</v>
      </c>
      <c r="E60" s="4" t="s">
        <v>13</v>
      </c>
      <c r="F60" t="s">
        <v>230</v>
      </c>
      <c r="G60" s="78" t="s">
        <v>229</v>
      </c>
      <c r="H60" s="11" t="str">
        <f t="shared" ca="1" si="126"/>
        <v>-20a+13b</v>
      </c>
      <c r="I60" s="11"/>
      <c r="J60" t="s">
        <v>230</v>
      </c>
      <c r="K60" s="51" t="s">
        <v>60</v>
      </c>
      <c r="L60" s="50" t="s">
        <v>302</v>
      </c>
      <c r="M60" s="50" t="str">
        <f t="shared" ca="1" si="127"/>
        <v>\\(\\quad -7a-6b+19b-13a= \\)</v>
      </c>
      <c r="N60" s="50" t="str">
        <f t="shared" ca="1" si="128"/>
        <v>\\(\\quad -20a+13b \\)</v>
      </c>
      <c r="O60" s="50" t="s">
        <v>62</v>
      </c>
      <c r="P60" s="89" t="str">
        <f t="shared" ca="1" si="129"/>
        <v>INSERT INTO math(tangen,question,answer,editor,date,count) VALUES('m5600','\\(\\quad -7a-6b+19b-13a= \\)','\\(\\quad -20a+13b \\)','harazono',NOW(),0);</v>
      </c>
      <c r="Q60" s="47"/>
      <c r="R60" s="19"/>
      <c r="S60" s="1">
        <f t="shared" ca="1" si="0"/>
        <v>-7</v>
      </c>
      <c r="T60" s="1">
        <f t="shared" ca="1" si="0"/>
        <v>-6</v>
      </c>
      <c r="V60" s="1">
        <f t="shared" ca="1" si="1"/>
        <v>19</v>
      </c>
      <c r="W60" s="1">
        <f t="shared" ca="1" si="1"/>
        <v>-13</v>
      </c>
      <c r="Y60" t="str">
        <f t="shared" ca="1" si="130"/>
        <v>-</v>
      </c>
      <c r="Z60">
        <f t="shared" ca="1" si="131"/>
        <v>7</v>
      </c>
      <c r="AA60" t="str">
        <f t="shared" ca="1" si="132"/>
        <v>-</v>
      </c>
      <c r="AB60">
        <f t="shared" ca="1" si="133"/>
        <v>6</v>
      </c>
      <c r="AE60" t="str">
        <f t="shared" ca="1" si="134"/>
        <v>+</v>
      </c>
      <c r="AF60">
        <f t="shared" ca="1" si="135"/>
        <v>19</v>
      </c>
      <c r="AG60" t="str">
        <f t="shared" ca="1" si="136"/>
        <v>-</v>
      </c>
      <c r="AH60">
        <f t="shared" ca="1" si="137"/>
        <v>13</v>
      </c>
      <c r="AL60">
        <f t="shared" ca="1" si="138"/>
        <v>-20</v>
      </c>
      <c r="AM60" t="str">
        <f t="shared" ca="1" si="139"/>
        <v>-</v>
      </c>
      <c r="AN60" s="5">
        <f t="shared" ca="1" si="140"/>
        <v>20</v>
      </c>
      <c r="AO60" s="5">
        <f t="shared" ca="1" si="141"/>
        <v>13</v>
      </c>
      <c r="AP60" t="str">
        <f t="shared" ca="1" si="142"/>
        <v>+</v>
      </c>
      <c r="AQ60" s="5">
        <f t="shared" ca="1" si="143"/>
        <v>13</v>
      </c>
      <c r="AV60" t="str">
        <f t="shared" ca="1" si="144"/>
        <v>-7a-6b+19b-13a</v>
      </c>
      <c r="AW60" t="str">
        <f t="shared" ca="1" si="145"/>
        <v>-20a+13b</v>
      </c>
      <c r="AY60" s="13" t="s">
        <v>16</v>
      </c>
      <c r="AZ60" s="14" t="s">
        <v>17</v>
      </c>
      <c r="BA60" s="14" t="s">
        <v>17</v>
      </c>
      <c r="BB60" s="13" t="s">
        <v>16</v>
      </c>
    </row>
    <row r="61" spans="1:54" x14ac:dyDescent="0.55000000000000004">
      <c r="A61" s="1" t="s">
        <v>1</v>
      </c>
      <c r="B61" s="1" t="s">
        <v>34</v>
      </c>
      <c r="C61" s="78" t="s">
        <v>229</v>
      </c>
      <c r="D61" s="43" t="str">
        <f t="shared" ca="1" si="125"/>
        <v>5a+8b-19b+19a</v>
      </c>
      <c r="E61" s="4" t="s">
        <v>13</v>
      </c>
      <c r="F61" t="s">
        <v>230</v>
      </c>
      <c r="G61" s="78" t="s">
        <v>229</v>
      </c>
      <c r="H61" s="11" t="str">
        <f t="shared" ca="1" si="126"/>
        <v>24a-11b</v>
      </c>
      <c r="I61" s="11"/>
      <c r="J61" t="s">
        <v>230</v>
      </c>
      <c r="K61" s="51" t="s">
        <v>60</v>
      </c>
      <c r="L61" s="50" t="s">
        <v>302</v>
      </c>
      <c r="M61" s="50" t="str">
        <f t="shared" ca="1" si="127"/>
        <v>\\(\\quad 5a+8b-19b+19a= \\)</v>
      </c>
      <c r="N61" s="50" t="str">
        <f t="shared" ca="1" si="128"/>
        <v>\\(\\quad 24a-11b \\)</v>
      </c>
      <c r="O61" s="50" t="s">
        <v>62</v>
      </c>
      <c r="P61" s="89" t="str">
        <f t="shared" ca="1" si="129"/>
        <v>INSERT INTO math(tangen,question,answer,editor,date,count) VALUES('m5600','\\(\\quad 5a+8b-19b+19a= \\)','\\(\\quad 24a-11b \\)','harazono',NOW(),0);</v>
      </c>
      <c r="Q61" s="47"/>
      <c r="R61" s="19"/>
      <c r="S61" s="1">
        <f t="shared" ca="1" si="0"/>
        <v>5</v>
      </c>
      <c r="T61" s="1">
        <f t="shared" ca="1" si="0"/>
        <v>8</v>
      </c>
      <c r="V61" s="1">
        <f t="shared" ca="1" si="1"/>
        <v>-19</v>
      </c>
      <c r="W61" s="1">
        <f t="shared" ca="1" si="1"/>
        <v>19</v>
      </c>
      <c r="Y61" t="str">
        <f t="shared" ca="1" si="130"/>
        <v/>
      </c>
      <c r="Z61">
        <f t="shared" ca="1" si="131"/>
        <v>5</v>
      </c>
      <c r="AA61" t="str">
        <f t="shared" ca="1" si="132"/>
        <v>+</v>
      </c>
      <c r="AB61">
        <f t="shared" ca="1" si="133"/>
        <v>8</v>
      </c>
      <c r="AE61" t="str">
        <f t="shared" ca="1" si="134"/>
        <v>-</v>
      </c>
      <c r="AF61">
        <f t="shared" ca="1" si="135"/>
        <v>19</v>
      </c>
      <c r="AG61" t="str">
        <f t="shared" ca="1" si="136"/>
        <v>+</v>
      </c>
      <c r="AH61">
        <f t="shared" ca="1" si="137"/>
        <v>19</v>
      </c>
      <c r="AL61">
        <f t="shared" ca="1" si="138"/>
        <v>24</v>
      </c>
      <c r="AM61" t="str">
        <f t="shared" ca="1" si="139"/>
        <v/>
      </c>
      <c r="AN61" s="5">
        <f t="shared" ca="1" si="140"/>
        <v>24</v>
      </c>
      <c r="AO61" s="5">
        <f t="shared" ca="1" si="141"/>
        <v>-11</v>
      </c>
      <c r="AP61" t="str">
        <f t="shared" ca="1" si="142"/>
        <v>-</v>
      </c>
      <c r="AQ61" s="5">
        <f t="shared" ca="1" si="143"/>
        <v>11</v>
      </c>
      <c r="AV61" t="str">
        <f t="shared" ca="1" si="144"/>
        <v>5a+8b-19b+19a</v>
      </c>
      <c r="AW61" t="str">
        <f t="shared" ca="1" si="145"/>
        <v>24a-11b</v>
      </c>
      <c r="AY61" s="13" t="s">
        <v>16</v>
      </c>
      <c r="AZ61" s="14" t="s">
        <v>17</v>
      </c>
      <c r="BA61" s="14" t="s">
        <v>17</v>
      </c>
      <c r="BB61" s="13" t="s">
        <v>16</v>
      </c>
    </row>
    <row r="62" spans="1:54" x14ac:dyDescent="0.55000000000000004">
      <c r="A62" s="1" t="s">
        <v>1</v>
      </c>
      <c r="B62" s="1" t="s">
        <v>34</v>
      </c>
      <c r="C62" s="78" t="s">
        <v>229</v>
      </c>
      <c r="D62" s="43" t="str">
        <f ca="1">AV62</f>
        <v>-9x+10y+18y+5x</v>
      </c>
      <c r="E62" s="4" t="s">
        <v>13</v>
      </c>
      <c r="F62" t="s">
        <v>230</v>
      </c>
      <c r="G62" s="78" t="s">
        <v>229</v>
      </c>
      <c r="H62" s="11" t="str">
        <f ca="1">AW62</f>
        <v>-4x+28y</v>
      </c>
      <c r="I62" s="11"/>
      <c r="J62" t="s">
        <v>230</v>
      </c>
      <c r="K62" s="51" t="s">
        <v>60</v>
      </c>
      <c r="L62" s="50" t="s">
        <v>302</v>
      </c>
      <c r="M62" s="50" t="str">
        <f t="shared" ca="1" si="38"/>
        <v>\\(\\quad -9x+10y+18y+5x= \\)</v>
      </c>
      <c r="N62" s="50" t="str">
        <f t="shared" ca="1" si="39"/>
        <v>\\(\\quad -4x+28y \\)</v>
      </c>
      <c r="O62" s="50" t="s">
        <v>62</v>
      </c>
      <c r="P62" s="89" t="str">
        <f t="shared" ca="1" si="40"/>
        <v>INSERT INTO math(tangen,question,answer,editor,date,count) VALUES('m5600','\\(\\quad -9x+10y+18y+5x= \\)','\\(\\quad -4x+28y \\)','harazono',NOW(),0);</v>
      </c>
      <c r="Q62" s="47"/>
      <c r="R62" s="19"/>
      <c r="S62" s="1">
        <f t="shared" ca="1" si="0"/>
        <v>-9</v>
      </c>
      <c r="T62" s="1">
        <f t="shared" ca="1" si="0"/>
        <v>10</v>
      </c>
      <c r="V62" s="1">
        <f t="shared" ca="1" si="1"/>
        <v>18</v>
      </c>
      <c r="W62" s="1">
        <f t="shared" ca="1" si="1"/>
        <v>5</v>
      </c>
      <c r="Y62" t="str">
        <f t="shared" ca="1" si="2"/>
        <v>-</v>
      </c>
      <c r="Z62">
        <f t="shared" ca="1" si="3"/>
        <v>9</v>
      </c>
      <c r="AA62" t="str">
        <f t="shared" ca="1" si="4"/>
        <v>+</v>
      </c>
      <c r="AB62">
        <f t="shared" ca="1" si="5"/>
        <v>10</v>
      </c>
      <c r="AE62" t="str">
        <f t="shared" ca="1" si="6"/>
        <v>+</v>
      </c>
      <c r="AF62">
        <f t="shared" ca="1" si="7"/>
        <v>18</v>
      </c>
      <c r="AG62" t="str">
        <f t="shared" ca="1" si="8"/>
        <v>+</v>
      </c>
      <c r="AH62">
        <f t="shared" ca="1" si="9"/>
        <v>5</v>
      </c>
      <c r="AL62">
        <f ca="1">S62+W62</f>
        <v>-4</v>
      </c>
      <c r="AM62" t="str">
        <f t="shared" ca="1" si="10"/>
        <v>-</v>
      </c>
      <c r="AN62" s="5">
        <f t="shared" ca="1" si="11"/>
        <v>4</v>
      </c>
      <c r="AO62" s="5">
        <f ca="1">T62+V62</f>
        <v>28</v>
      </c>
      <c r="AP62" t="str">
        <f t="shared" ca="1" si="12"/>
        <v>+</v>
      </c>
      <c r="AQ62" s="5">
        <f t="shared" ca="1" si="13"/>
        <v>28</v>
      </c>
      <c r="AV62" t="str">
        <f t="shared" ca="1" si="14"/>
        <v>-9x+10y+18y+5x</v>
      </c>
      <c r="AW62" t="str">
        <f t="shared" ca="1" si="15"/>
        <v>-4x+28y</v>
      </c>
      <c r="AY62" s="15" t="s">
        <v>18</v>
      </c>
      <c r="AZ62" s="2" t="s">
        <v>19</v>
      </c>
      <c r="BA62" s="2" t="s">
        <v>19</v>
      </c>
      <c r="BB62" s="15" t="s">
        <v>18</v>
      </c>
    </row>
    <row r="63" spans="1:54" x14ac:dyDescent="0.55000000000000004">
      <c r="A63" s="1" t="s">
        <v>1</v>
      </c>
      <c r="B63" s="1" t="s">
        <v>34</v>
      </c>
      <c r="C63" s="78" t="s">
        <v>229</v>
      </c>
      <c r="D63" s="43" t="str">
        <f t="shared" ref="D63:D71" ca="1" si="146">AV63</f>
        <v>-3x-11y-13y-20x</v>
      </c>
      <c r="E63" s="4" t="s">
        <v>13</v>
      </c>
      <c r="F63" t="s">
        <v>230</v>
      </c>
      <c r="G63" s="78" t="s">
        <v>229</v>
      </c>
      <c r="H63" s="11" t="str">
        <f t="shared" ref="H63:H71" ca="1" si="147">AW63</f>
        <v>-23x-24y</v>
      </c>
      <c r="I63" s="11"/>
      <c r="J63" t="s">
        <v>230</v>
      </c>
      <c r="K63" s="51" t="s">
        <v>60</v>
      </c>
      <c r="L63" s="50" t="s">
        <v>302</v>
      </c>
      <c r="M63" s="50" t="str">
        <f t="shared" ref="M63:M71" ca="1" si="148">C63&amp;D63&amp;E63&amp;F63</f>
        <v>\\(\\quad -3x-11y-13y-20x= \\)</v>
      </c>
      <c r="N63" s="50" t="str">
        <f t="shared" ref="N63:N71" ca="1" si="149">G63&amp;H63&amp;I63&amp;J63</f>
        <v>\\(\\quad -23x-24y \\)</v>
      </c>
      <c r="O63" s="50" t="s">
        <v>62</v>
      </c>
      <c r="P63" s="89" t="str">
        <f t="shared" ref="P63:P71" ca="1" si="150">"INSERT INTO "&amp;K63&amp;"(tangen,question,answer,editor,date,count) VALUES('"&amp;L63&amp;"','"&amp;M63&amp;"','"&amp;N63&amp;"','"&amp;O63&amp;"',NOW(),0);"</f>
        <v>INSERT INTO math(tangen,question,answer,editor,date,count) VALUES('m5600','\\(\\quad -3x-11y-13y-20x= \\)','\\(\\quad -23x-24y \\)','harazono',NOW(),0);</v>
      </c>
      <c r="Q63" s="47"/>
      <c r="R63" s="19"/>
      <c r="S63" s="1">
        <f t="shared" ca="1" si="0"/>
        <v>-3</v>
      </c>
      <c r="T63" s="1">
        <f t="shared" ca="1" si="0"/>
        <v>-11</v>
      </c>
      <c r="V63" s="1">
        <f t="shared" ca="1" si="1"/>
        <v>-13</v>
      </c>
      <c r="W63" s="1">
        <f t="shared" ca="1" si="1"/>
        <v>-20</v>
      </c>
      <c r="Y63" t="str">
        <f t="shared" ref="Y63:Y71" ca="1" si="151">IF(S63&gt;=1,"","-")</f>
        <v>-</v>
      </c>
      <c r="Z63">
        <f t="shared" ref="Z63:Z71" ca="1" si="152">IF(S63=0,21,IF(S63=1,"",IF(S63=-1,"",ABS(S63))))</f>
        <v>3</v>
      </c>
      <c r="AA63" t="str">
        <f t="shared" ref="AA63:AA71" ca="1" si="153">IF(T63&gt;=1,"+",IF(T63&lt;=-1,"-",""))</f>
        <v>-</v>
      </c>
      <c r="AB63">
        <f t="shared" ref="AB63:AB71" ca="1" si="154">IF(T63=0,21,IF(T63=1,"",IF(T63=-1,"",ABS(T63))))</f>
        <v>11</v>
      </c>
      <c r="AE63" t="str">
        <f t="shared" ref="AE63:AE71" ca="1" si="155">IF(V63&lt;=-1,"-","+")</f>
        <v>-</v>
      </c>
      <c r="AF63">
        <f t="shared" ref="AF63:AF71" ca="1" si="156">IF(V63=0,21,IF(V63=1,"",IF(V63=-1,"",ABS(V63))))</f>
        <v>13</v>
      </c>
      <c r="AG63" t="str">
        <f t="shared" ref="AG63:AG71" ca="1" si="157">IF(W63&lt;=-1,"-","+")</f>
        <v>-</v>
      </c>
      <c r="AH63">
        <f t="shared" ref="AH63:AH71" ca="1" si="158">IF(W63=0,21,IF(W63=1,"",IF(W63=-1,"",ABS(W63))))</f>
        <v>20</v>
      </c>
      <c r="AL63">
        <f t="shared" ref="AL63:AL71" ca="1" si="159">S63+W63</f>
        <v>-23</v>
      </c>
      <c r="AM63" t="str">
        <f t="shared" ref="AM63:AM71" ca="1" si="160">IF(AL63&lt;=-1,"-","")</f>
        <v>-</v>
      </c>
      <c r="AN63" s="5">
        <f t="shared" ref="AN63:AN71" ca="1" si="161">IF(AL63=1,"",IF(AL63=-1,"",ABS(AL63)))</f>
        <v>23</v>
      </c>
      <c r="AO63" s="5">
        <f t="shared" ref="AO63:AO71" ca="1" si="162">T63+V63</f>
        <v>-24</v>
      </c>
      <c r="AP63" t="str">
        <f t="shared" ref="AP63:AP71" ca="1" si="163">IF(AO63&lt;=-1,"-","+")</f>
        <v>-</v>
      </c>
      <c r="AQ63" s="5">
        <f t="shared" ref="AQ63:AQ71" ca="1" si="164">IF(AO63=1,"",IF(AO63=-1,"",ABS(AO63)))</f>
        <v>24</v>
      </c>
      <c r="AV63" t="str">
        <f t="shared" ref="AV63:AV71" ca="1" si="165">Y63&amp;Z63&amp;AY63&amp;AA63&amp;AB63&amp;AZ63&amp;AE63&amp;AF63&amp;BA63&amp;AG63&amp;AH63&amp;BB63</f>
        <v>-3x-11y-13y-20x</v>
      </c>
      <c r="AW63" t="str">
        <f t="shared" ref="AW63:AW71" ca="1" si="166">AM63&amp;AN63&amp;AY63&amp;AP63&amp;AQ63&amp;AZ63</f>
        <v>-23x-24y</v>
      </c>
      <c r="AY63" s="15" t="s">
        <v>18</v>
      </c>
      <c r="AZ63" s="2" t="s">
        <v>19</v>
      </c>
      <c r="BA63" s="2" t="s">
        <v>19</v>
      </c>
      <c r="BB63" s="15" t="s">
        <v>18</v>
      </c>
    </row>
    <row r="64" spans="1:54" x14ac:dyDescent="0.55000000000000004">
      <c r="A64" s="1" t="s">
        <v>1</v>
      </c>
      <c r="B64" s="1" t="s">
        <v>34</v>
      </c>
      <c r="C64" s="78" t="s">
        <v>229</v>
      </c>
      <c r="D64" s="43" t="str">
        <f t="shared" ca="1" si="146"/>
        <v>9x+8y+2y+20x</v>
      </c>
      <c r="E64" s="4" t="s">
        <v>13</v>
      </c>
      <c r="F64" t="s">
        <v>230</v>
      </c>
      <c r="G64" s="78" t="s">
        <v>229</v>
      </c>
      <c r="H64" s="11" t="str">
        <f t="shared" ca="1" si="147"/>
        <v>29x+10y</v>
      </c>
      <c r="I64" s="11"/>
      <c r="J64" t="s">
        <v>230</v>
      </c>
      <c r="K64" s="51" t="s">
        <v>60</v>
      </c>
      <c r="L64" s="50" t="s">
        <v>302</v>
      </c>
      <c r="M64" s="50" t="str">
        <f t="shared" ca="1" si="148"/>
        <v>\\(\\quad 9x+8y+2y+20x= \\)</v>
      </c>
      <c r="N64" s="50" t="str">
        <f t="shared" ca="1" si="149"/>
        <v>\\(\\quad 29x+10y \\)</v>
      </c>
      <c r="O64" s="50" t="s">
        <v>62</v>
      </c>
      <c r="P64" s="89" t="str">
        <f t="shared" ca="1" si="150"/>
        <v>INSERT INTO math(tangen,question,answer,editor,date,count) VALUES('m5600','\\(\\quad 9x+8y+2y+20x= \\)','\\(\\quad 29x+10y \\)','harazono',NOW(),0);</v>
      </c>
      <c r="Q64" s="47"/>
      <c r="R64" s="19"/>
      <c r="S64" s="1">
        <f t="shared" ca="1" si="0"/>
        <v>9</v>
      </c>
      <c r="T64" s="1">
        <f t="shared" ca="1" si="0"/>
        <v>8</v>
      </c>
      <c r="V64" s="1">
        <f t="shared" ca="1" si="1"/>
        <v>2</v>
      </c>
      <c r="W64" s="1">
        <f t="shared" ca="1" si="1"/>
        <v>20</v>
      </c>
      <c r="Y64" t="str">
        <f t="shared" ca="1" si="151"/>
        <v/>
      </c>
      <c r="Z64">
        <f t="shared" ca="1" si="152"/>
        <v>9</v>
      </c>
      <c r="AA64" t="str">
        <f t="shared" ca="1" si="153"/>
        <v>+</v>
      </c>
      <c r="AB64">
        <f t="shared" ca="1" si="154"/>
        <v>8</v>
      </c>
      <c r="AE64" t="str">
        <f t="shared" ca="1" si="155"/>
        <v>+</v>
      </c>
      <c r="AF64">
        <f t="shared" ca="1" si="156"/>
        <v>2</v>
      </c>
      <c r="AG64" t="str">
        <f t="shared" ca="1" si="157"/>
        <v>+</v>
      </c>
      <c r="AH64">
        <f t="shared" ca="1" si="158"/>
        <v>20</v>
      </c>
      <c r="AL64">
        <f t="shared" ca="1" si="159"/>
        <v>29</v>
      </c>
      <c r="AM64" t="str">
        <f t="shared" ca="1" si="160"/>
        <v/>
      </c>
      <c r="AN64" s="5">
        <f t="shared" ca="1" si="161"/>
        <v>29</v>
      </c>
      <c r="AO64" s="5">
        <f t="shared" ca="1" si="162"/>
        <v>10</v>
      </c>
      <c r="AP64" t="str">
        <f t="shared" ca="1" si="163"/>
        <v>+</v>
      </c>
      <c r="AQ64" s="5">
        <f t="shared" ca="1" si="164"/>
        <v>10</v>
      </c>
      <c r="AV64" t="str">
        <f t="shared" ca="1" si="165"/>
        <v>9x+8y+2y+20x</v>
      </c>
      <c r="AW64" t="str">
        <f t="shared" ca="1" si="166"/>
        <v>29x+10y</v>
      </c>
      <c r="AY64" s="15" t="s">
        <v>18</v>
      </c>
      <c r="AZ64" s="2" t="s">
        <v>19</v>
      </c>
      <c r="BA64" s="2" t="s">
        <v>19</v>
      </c>
      <c r="BB64" s="15" t="s">
        <v>18</v>
      </c>
    </row>
    <row r="65" spans="1:54" x14ac:dyDescent="0.55000000000000004">
      <c r="A65" s="1" t="s">
        <v>1</v>
      </c>
      <c r="B65" s="1" t="s">
        <v>34</v>
      </c>
      <c r="C65" s="78" t="s">
        <v>229</v>
      </c>
      <c r="D65" s="43" t="str">
        <f t="shared" ca="1" si="146"/>
        <v>-8x-16y+17y-12x</v>
      </c>
      <c r="E65" s="4" t="s">
        <v>13</v>
      </c>
      <c r="F65" t="s">
        <v>230</v>
      </c>
      <c r="G65" s="78" t="s">
        <v>229</v>
      </c>
      <c r="H65" s="11" t="str">
        <f t="shared" ca="1" si="147"/>
        <v>-20x+y</v>
      </c>
      <c r="I65" s="11"/>
      <c r="J65" t="s">
        <v>230</v>
      </c>
      <c r="K65" s="51" t="s">
        <v>60</v>
      </c>
      <c r="L65" s="50" t="s">
        <v>302</v>
      </c>
      <c r="M65" s="50" t="str">
        <f t="shared" ca="1" si="148"/>
        <v>\\(\\quad -8x-16y+17y-12x= \\)</v>
      </c>
      <c r="N65" s="50" t="str">
        <f t="shared" ca="1" si="149"/>
        <v>\\(\\quad -20x+y \\)</v>
      </c>
      <c r="O65" s="50" t="s">
        <v>62</v>
      </c>
      <c r="P65" s="89" t="str">
        <f t="shared" ca="1" si="150"/>
        <v>INSERT INTO math(tangen,question,answer,editor,date,count) VALUES('m5600','\\(\\quad -8x-16y+17y-12x= \\)','\\(\\quad -20x+y \\)','harazono',NOW(),0);</v>
      </c>
      <c r="Q65" s="47"/>
      <c r="R65" s="19"/>
      <c r="S65" s="1">
        <f t="shared" ca="1" si="0"/>
        <v>-8</v>
      </c>
      <c r="T65" s="1">
        <f t="shared" ca="1" si="0"/>
        <v>-16</v>
      </c>
      <c r="V65" s="1">
        <f t="shared" ca="1" si="1"/>
        <v>17</v>
      </c>
      <c r="W65" s="1">
        <f t="shared" ca="1" si="1"/>
        <v>-12</v>
      </c>
      <c r="Y65" t="str">
        <f t="shared" ca="1" si="151"/>
        <v>-</v>
      </c>
      <c r="Z65">
        <f t="shared" ca="1" si="152"/>
        <v>8</v>
      </c>
      <c r="AA65" t="str">
        <f t="shared" ca="1" si="153"/>
        <v>-</v>
      </c>
      <c r="AB65">
        <f t="shared" ca="1" si="154"/>
        <v>16</v>
      </c>
      <c r="AE65" t="str">
        <f t="shared" ca="1" si="155"/>
        <v>+</v>
      </c>
      <c r="AF65">
        <f t="shared" ca="1" si="156"/>
        <v>17</v>
      </c>
      <c r="AG65" t="str">
        <f t="shared" ca="1" si="157"/>
        <v>-</v>
      </c>
      <c r="AH65">
        <f t="shared" ca="1" si="158"/>
        <v>12</v>
      </c>
      <c r="AL65">
        <f t="shared" ca="1" si="159"/>
        <v>-20</v>
      </c>
      <c r="AM65" t="str">
        <f t="shared" ca="1" si="160"/>
        <v>-</v>
      </c>
      <c r="AN65" s="5">
        <f t="shared" ca="1" si="161"/>
        <v>20</v>
      </c>
      <c r="AO65" s="5">
        <f t="shared" ca="1" si="162"/>
        <v>1</v>
      </c>
      <c r="AP65" t="str">
        <f t="shared" ca="1" si="163"/>
        <v>+</v>
      </c>
      <c r="AQ65" s="5" t="str">
        <f t="shared" ca="1" si="164"/>
        <v/>
      </c>
      <c r="AV65" t="str">
        <f t="shared" ca="1" si="165"/>
        <v>-8x-16y+17y-12x</v>
      </c>
      <c r="AW65" t="str">
        <f t="shared" ca="1" si="166"/>
        <v>-20x+y</v>
      </c>
      <c r="AY65" s="15" t="s">
        <v>18</v>
      </c>
      <c r="AZ65" s="2" t="s">
        <v>19</v>
      </c>
      <c r="BA65" s="2" t="s">
        <v>19</v>
      </c>
      <c r="BB65" s="15" t="s">
        <v>18</v>
      </c>
    </row>
    <row r="66" spans="1:54" x14ac:dyDescent="0.55000000000000004">
      <c r="A66" s="1" t="s">
        <v>1</v>
      </c>
      <c r="B66" s="1" t="s">
        <v>34</v>
      </c>
      <c r="C66" s="78" t="s">
        <v>229</v>
      </c>
      <c r="D66" s="43" t="str">
        <f t="shared" ca="1" si="146"/>
        <v>-9x-7y+3y+8x</v>
      </c>
      <c r="E66" s="4" t="s">
        <v>13</v>
      </c>
      <c r="F66" t="s">
        <v>230</v>
      </c>
      <c r="G66" s="78" t="s">
        <v>229</v>
      </c>
      <c r="H66" s="11" t="str">
        <f t="shared" ca="1" si="147"/>
        <v>-x-4y</v>
      </c>
      <c r="I66" s="11"/>
      <c r="J66" t="s">
        <v>230</v>
      </c>
      <c r="K66" s="51" t="s">
        <v>60</v>
      </c>
      <c r="L66" s="50" t="s">
        <v>302</v>
      </c>
      <c r="M66" s="50" t="str">
        <f t="shared" ca="1" si="148"/>
        <v>\\(\\quad -9x-7y+3y+8x= \\)</v>
      </c>
      <c r="N66" s="50" t="str">
        <f t="shared" ca="1" si="149"/>
        <v>\\(\\quad -x-4y \\)</v>
      </c>
      <c r="O66" s="50" t="s">
        <v>62</v>
      </c>
      <c r="P66" s="89" t="str">
        <f t="shared" ca="1" si="150"/>
        <v>INSERT INTO math(tangen,question,answer,editor,date,count) VALUES('m5600','\\(\\quad -9x-7y+3y+8x= \\)','\\(\\quad -x-4y \\)','harazono',NOW(),0);</v>
      </c>
      <c r="Q66" s="47"/>
      <c r="R66" s="19"/>
      <c r="S66" s="1">
        <f t="shared" ca="1" si="0"/>
        <v>-9</v>
      </c>
      <c r="T66" s="1">
        <f t="shared" ca="1" si="0"/>
        <v>-7</v>
      </c>
      <c r="V66" s="1">
        <f t="shared" ca="1" si="1"/>
        <v>3</v>
      </c>
      <c r="W66" s="1">
        <f t="shared" ca="1" si="1"/>
        <v>8</v>
      </c>
      <c r="Y66" t="str">
        <f t="shared" ca="1" si="151"/>
        <v>-</v>
      </c>
      <c r="Z66">
        <f t="shared" ca="1" si="152"/>
        <v>9</v>
      </c>
      <c r="AA66" t="str">
        <f t="shared" ca="1" si="153"/>
        <v>-</v>
      </c>
      <c r="AB66">
        <f t="shared" ca="1" si="154"/>
        <v>7</v>
      </c>
      <c r="AE66" t="str">
        <f t="shared" ca="1" si="155"/>
        <v>+</v>
      </c>
      <c r="AF66">
        <f t="shared" ca="1" si="156"/>
        <v>3</v>
      </c>
      <c r="AG66" t="str">
        <f t="shared" ca="1" si="157"/>
        <v>+</v>
      </c>
      <c r="AH66">
        <f t="shared" ca="1" si="158"/>
        <v>8</v>
      </c>
      <c r="AL66">
        <f t="shared" ca="1" si="159"/>
        <v>-1</v>
      </c>
      <c r="AM66" t="str">
        <f t="shared" ca="1" si="160"/>
        <v>-</v>
      </c>
      <c r="AN66" s="5" t="str">
        <f t="shared" ca="1" si="161"/>
        <v/>
      </c>
      <c r="AO66" s="5">
        <f t="shared" ca="1" si="162"/>
        <v>-4</v>
      </c>
      <c r="AP66" t="str">
        <f t="shared" ca="1" si="163"/>
        <v>-</v>
      </c>
      <c r="AQ66" s="5">
        <f t="shared" ca="1" si="164"/>
        <v>4</v>
      </c>
      <c r="AV66" t="str">
        <f t="shared" ca="1" si="165"/>
        <v>-9x-7y+3y+8x</v>
      </c>
      <c r="AW66" t="str">
        <f t="shared" ca="1" si="166"/>
        <v>-x-4y</v>
      </c>
      <c r="AY66" s="15" t="s">
        <v>18</v>
      </c>
      <c r="AZ66" s="2" t="s">
        <v>19</v>
      </c>
      <c r="BA66" s="2" t="s">
        <v>19</v>
      </c>
      <c r="BB66" s="15" t="s">
        <v>18</v>
      </c>
    </row>
    <row r="67" spans="1:54" x14ac:dyDescent="0.55000000000000004">
      <c r="A67" s="1" t="s">
        <v>1</v>
      </c>
      <c r="B67" s="1" t="s">
        <v>34</v>
      </c>
      <c r="C67" s="78" t="s">
        <v>229</v>
      </c>
      <c r="D67" s="43" t="str">
        <f t="shared" ca="1" si="146"/>
        <v>7x-18y+5y+12x</v>
      </c>
      <c r="E67" s="4" t="s">
        <v>13</v>
      </c>
      <c r="F67" t="s">
        <v>230</v>
      </c>
      <c r="G67" s="78" t="s">
        <v>229</v>
      </c>
      <c r="H67" s="11" t="str">
        <f t="shared" ca="1" si="147"/>
        <v>19x-13y</v>
      </c>
      <c r="I67" s="11"/>
      <c r="J67" t="s">
        <v>230</v>
      </c>
      <c r="K67" s="51" t="s">
        <v>60</v>
      </c>
      <c r="L67" s="50" t="s">
        <v>302</v>
      </c>
      <c r="M67" s="50" t="str">
        <f t="shared" ca="1" si="148"/>
        <v>\\(\\quad 7x-18y+5y+12x= \\)</v>
      </c>
      <c r="N67" s="50" t="str">
        <f t="shared" ca="1" si="149"/>
        <v>\\(\\quad 19x-13y \\)</v>
      </c>
      <c r="O67" s="50" t="s">
        <v>62</v>
      </c>
      <c r="P67" s="89" t="str">
        <f t="shared" ca="1" si="150"/>
        <v>INSERT INTO math(tangen,question,answer,editor,date,count) VALUES('m5600','\\(\\quad 7x-18y+5y+12x= \\)','\\(\\quad 19x-13y \\)','harazono',NOW(),0);</v>
      </c>
      <c r="Q67" s="47"/>
      <c r="R67" s="19"/>
      <c r="S67" s="1">
        <f t="shared" ca="1" si="0"/>
        <v>7</v>
      </c>
      <c r="T67" s="1">
        <f t="shared" ca="1" si="0"/>
        <v>-18</v>
      </c>
      <c r="V67" s="1">
        <f t="shared" ca="1" si="1"/>
        <v>5</v>
      </c>
      <c r="W67" s="1">
        <f t="shared" ca="1" si="1"/>
        <v>12</v>
      </c>
      <c r="Y67" t="str">
        <f t="shared" ca="1" si="151"/>
        <v/>
      </c>
      <c r="Z67">
        <f t="shared" ca="1" si="152"/>
        <v>7</v>
      </c>
      <c r="AA67" t="str">
        <f t="shared" ca="1" si="153"/>
        <v>-</v>
      </c>
      <c r="AB67">
        <f t="shared" ca="1" si="154"/>
        <v>18</v>
      </c>
      <c r="AE67" t="str">
        <f t="shared" ca="1" si="155"/>
        <v>+</v>
      </c>
      <c r="AF67">
        <f t="shared" ca="1" si="156"/>
        <v>5</v>
      </c>
      <c r="AG67" t="str">
        <f t="shared" ca="1" si="157"/>
        <v>+</v>
      </c>
      <c r="AH67">
        <f t="shared" ca="1" si="158"/>
        <v>12</v>
      </c>
      <c r="AL67">
        <f t="shared" ca="1" si="159"/>
        <v>19</v>
      </c>
      <c r="AM67" t="str">
        <f t="shared" ca="1" si="160"/>
        <v/>
      </c>
      <c r="AN67" s="5">
        <f t="shared" ca="1" si="161"/>
        <v>19</v>
      </c>
      <c r="AO67" s="5">
        <f t="shared" ca="1" si="162"/>
        <v>-13</v>
      </c>
      <c r="AP67" t="str">
        <f t="shared" ca="1" si="163"/>
        <v>-</v>
      </c>
      <c r="AQ67" s="5">
        <f t="shared" ca="1" si="164"/>
        <v>13</v>
      </c>
      <c r="AV67" t="str">
        <f t="shared" ca="1" si="165"/>
        <v>7x-18y+5y+12x</v>
      </c>
      <c r="AW67" t="str">
        <f t="shared" ca="1" si="166"/>
        <v>19x-13y</v>
      </c>
      <c r="AY67" s="15" t="s">
        <v>18</v>
      </c>
      <c r="AZ67" s="2" t="s">
        <v>19</v>
      </c>
      <c r="BA67" s="2" t="s">
        <v>19</v>
      </c>
      <c r="BB67" s="15" t="s">
        <v>18</v>
      </c>
    </row>
    <row r="68" spans="1:54" x14ac:dyDescent="0.55000000000000004">
      <c r="A68" s="1" t="s">
        <v>1</v>
      </c>
      <c r="B68" s="1" t="s">
        <v>34</v>
      </c>
      <c r="C68" s="78" t="s">
        <v>229</v>
      </c>
      <c r="D68" s="43" t="str">
        <f t="shared" ca="1" si="146"/>
        <v>-16x+16y-19y+21x</v>
      </c>
      <c r="E68" s="4" t="s">
        <v>13</v>
      </c>
      <c r="F68" t="s">
        <v>230</v>
      </c>
      <c r="G68" s="78" t="s">
        <v>229</v>
      </c>
      <c r="H68" s="11" t="str">
        <f t="shared" ca="1" si="147"/>
        <v>-16x-3y</v>
      </c>
      <c r="I68" s="11"/>
      <c r="J68" t="s">
        <v>230</v>
      </c>
      <c r="K68" s="51" t="s">
        <v>60</v>
      </c>
      <c r="L68" s="50" t="s">
        <v>302</v>
      </c>
      <c r="M68" s="50" t="str">
        <f t="shared" ca="1" si="148"/>
        <v>\\(\\quad -16x+16y-19y+21x= \\)</v>
      </c>
      <c r="N68" s="50" t="str">
        <f t="shared" ca="1" si="149"/>
        <v>\\(\\quad -16x-3y \\)</v>
      </c>
      <c r="O68" s="50" t="s">
        <v>62</v>
      </c>
      <c r="P68" s="89" t="str">
        <f t="shared" ca="1" si="150"/>
        <v>INSERT INTO math(tangen,question,answer,editor,date,count) VALUES('m5600','\\(\\quad -16x+16y-19y+21x= \\)','\\(\\quad -16x-3y \\)','harazono',NOW(),0);</v>
      </c>
      <c r="Q68" s="47"/>
      <c r="R68" s="19"/>
      <c r="S68" s="1">
        <f t="shared" ca="1" si="0"/>
        <v>-16</v>
      </c>
      <c r="T68" s="1">
        <f t="shared" ca="1" si="0"/>
        <v>16</v>
      </c>
      <c r="V68" s="1">
        <f t="shared" ca="1" si="1"/>
        <v>-19</v>
      </c>
      <c r="W68" s="1">
        <f t="shared" ca="1" si="1"/>
        <v>0</v>
      </c>
      <c r="Y68" t="str">
        <f t="shared" ca="1" si="151"/>
        <v>-</v>
      </c>
      <c r="Z68">
        <f t="shared" ca="1" si="152"/>
        <v>16</v>
      </c>
      <c r="AA68" t="str">
        <f t="shared" ca="1" si="153"/>
        <v>+</v>
      </c>
      <c r="AB68">
        <f t="shared" ca="1" si="154"/>
        <v>16</v>
      </c>
      <c r="AE68" t="str">
        <f t="shared" ca="1" si="155"/>
        <v>-</v>
      </c>
      <c r="AF68">
        <f t="shared" ca="1" si="156"/>
        <v>19</v>
      </c>
      <c r="AG68" t="str">
        <f t="shared" ca="1" si="157"/>
        <v>+</v>
      </c>
      <c r="AH68">
        <f t="shared" ca="1" si="158"/>
        <v>21</v>
      </c>
      <c r="AL68">
        <f t="shared" ca="1" si="159"/>
        <v>-16</v>
      </c>
      <c r="AM68" t="str">
        <f t="shared" ca="1" si="160"/>
        <v>-</v>
      </c>
      <c r="AN68" s="5">
        <f t="shared" ca="1" si="161"/>
        <v>16</v>
      </c>
      <c r="AO68" s="5">
        <f t="shared" ca="1" si="162"/>
        <v>-3</v>
      </c>
      <c r="AP68" t="str">
        <f t="shared" ca="1" si="163"/>
        <v>-</v>
      </c>
      <c r="AQ68" s="5">
        <f t="shared" ca="1" si="164"/>
        <v>3</v>
      </c>
      <c r="AV68" t="str">
        <f t="shared" ca="1" si="165"/>
        <v>-16x+16y-19y+21x</v>
      </c>
      <c r="AW68" t="str">
        <f t="shared" ca="1" si="166"/>
        <v>-16x-3y</v>
      </c>
      <c r="AY68" s="15" t="s">
        <v>18</v>
      </c>
      <c r="AZ68" s="2" t="s">
        <v>19</v>
      </c>
      <c r="BA68" s="2" t="s">
        <v>19</v>
      </c>
      <c r="BB68" s="15" t="s">
        <v>18</v>
      </c>
    </row>
    <row r="69" spans="1:54" x14ac:dyDescent="0.55000000000000004">
      <c r="A69" s="1" t="s">
        <v>1</v>
      </c>
      <c r="B69" s="1" t="s">
        <v>34</v>
      </c>
      <c r="C69" s="78" t="s">
        <v>229</v>
      </c>
      <c r="D69" s="43" t="str">
        <f t="shared" ca="1" si="146"/>
        <v>-18x+10y+18y-18x</v>
      </c>
      <c r="E69" s="4" t="s">
        <v>13</v>
      </c>
      <c r="F69" t="s">
        <v>230</v>
      </c>
      <c r="G69" s="78" t="s">
        <v>229</v>
      </c>
      <c r="H69" s="11" t="str">
        <f t="shared" ca="1" si="147"/>
        <v>-36x+28y</v>
      </c>
      <c r="I69" s="11"/>
      <c r="J69" t="s">
        <v>230</v>
      </c>
      <c r="K69" s="51" t="s">
        <v>60</v>
      </c>
      <c r="L69" s="50" t="s">
        <v>302</v>
      </c>
      <c r="M69" s="50" t="str">
        <f t="shared" ca="1" si="148"/>
        <v>\\(\\quad -18x+10y+18y-18x= \\)</v>
      </c>
      <c r="N69" s="50" t="str">
        <f t="shared" ca="1" si="149"/>
        <v>\\(\\quad -36x+28y \\)</v>
      </c>
      <c r="O69" s="50" t="s">
        <v>62</v>
      </c>
      <c r="P69" s="89" t="str">
        <f t="shared" ca="1" si="150"/>
        <v>INSERT INTO math(tangen,question,answer,editor,date,count) VALUES('m5600','\\(\\quad -18x+10y+18y-18x= \\)','\\(\\quad -36x+28y \\)','harazono',NOW(),0);</v>
      </c>
      <c r="Q69" s="47"/>
      <c r="R69" s="19"/>
      <c r="S69" s="1">
        <f t="shared" ca="1" si="0"/>
        <v>-18</v>
      </c>
      <c r="T69" s="1">
        <f t="shared" ca="1" si="0"/>
        <v>10</v>
      </c>
      <c r="V69" s="1">
        <f t="shared" ca="1" si="1"/>
        <v>18</v>
      </c>
      <c r="W69" s="1">
        <f t="shared" ca="1" si="1"/>
        <v>-18</v>
      </c>
      <c r="Y69" t="str">
        <f t="shared" ca="1" si="151"/>
        <v>-</v>
      </c>
      <c r="Z69">
        <f t="shared" ca="1" si="152"/>
        <v>18</v>
      </c>
      <c r="AA69" t="str">
        <f t="shared" ca="1" si="153"/>
        <v>+</v>
      </c>
      <c r="AB69">
        <f t="shared" ca="1" si="154"/>
        <v>10</v>
      </c>
      <c r="AE69" t="str">
        <f t="shared" ca="1" si="155"/>
        <v>+</v>
      </c>
      <c r="AF69">
        <f t="shared" ca="1" si="156"/>
        <v>18</v>
      </c>
      <c r="AG69" t="str">
        <f t="shared" ca="1" si="157"/>
        <v>-</v>
      </c>
      <c r="AH69">
        <f t="shared" ca="1" si="158"/>
        <v>18</v>
      </c>
      <c r="AL69">
        <f t="shared" ca="1" si="159"/>
        <v>-36</v>
      </c>
      <c r="AM69" t="str">
        <f t="shared" ca="1" si="160"/>
        <v>-</v>
      </c>
      <c r="AN69" s="5">
        <f t="shared" ca="1" si="161"/>
        <v>36</v>
      </c>
      <c r="AO69" s="5">
        <f t="shared" ca="1" si="162"/>
        <v>28</v>
      </c>
      <c r="AP69" t="str">
        <f t="shared" ca="1" si="163"/>
        <v>+</v>
      </c>
      <c r="AQ69" s="5">
        <f t="shared" ca="1" si="164"/>
        <v>28</v>
      </c>
      <c r="AV69" t="str">
        <f t="shared" ca="1" si="165"/>
        <v>-18x+10y+18y-18x</v>
      </c>
      <c r="AW69" t="str">
        <f t="shared" ca="1" si="166"/>
        <v>-36x+28y</v>
      </c>
      <c r="AY69" s="15" t="s">
        <v>18</v>
      </c>
      <c r="AZ69" s="2" t="s">
        <v>19</v>
      </c>
      <c r="BA69" s="2" t="s">
        <v>19</v>
      </c>
      <c r="BB69" s="15" t="s">
        <v>18</v>
      </c>
    </row>
    <row r="70" spans="1:54" x14ac:dyDescent="0.55000000000000004">
      <c r="A70" s="1" t="s">
        <v>1</v>
      </c>
      <c r="B70" s="1" t="s">
        <v>34</v>
      </c>
      <c r="C70" s="78" t="s">
        <v>229</v>
      </c>
      <c r="D70" s="43" t="str">
        <f t="shared" ca="1" si="146"/>
        <v>12x+13y-y-13x</v>
      </c>
      <c r="E70" s="4" t="s">
        <v>13</v>
      </c>
      <c r="F70" t="s">
        <v>230</v>
      </c>
      <c r="G70" s="78" t="s">
        <v>229</v>
      </c>
      <c r="H70" s="11" t="str">
        <f t="shared" ca="1" si="147"/>
        <v>-x+12y</v>
      </c>
      <c r="I70" s="11"/>
      <c r="J70" t="s">
        <v>230</v>
      </c>
      <c r="K70" s="51" t="s">
        <v>60</v>
      </c>
      <c r="L70" s="50" t="s">
        <v>302</v>
      </c>
      <c r="M70" s="50" t="str">
        <f t="shared" ca="1" si="148"/>
        <v>\\(\\quad 12x+13y-y-13x= \\)</v>
      </c>
      <c r="N70" s="50" t="str">
        <f t="shared" ca="1" si="149"/>
        <v>\\(\\quad -x+12y \\)</v>
      </c>
      <c r="O70" s="50" t="s">
        <v>62</v>
      </c>
      <c r="P70" s="89" t="str">
        <f t="shared" ca="1" si="150"/>
        <v>INSERT INTO math(tangen,question,answer,editor,date,count) VALUES('m5600','\\(\\quad 12x+13y-y-13x= \\)','\\(\\quad -x+12y \\)','harazono',NOW(),0);</v>
      </c>
      <c r="Q70" s="47"/>
      <c r="R70" s="19"/>
      <c r="S70" s="1">
        <f t="shared" ca="1" si="0"/>
        <v>12</v>
      </c>
      <c r="T70" s="1">
        <f t="shared" ca="1" si="0"/>
        <v>13</v>
      </c>
      <c r="V70" s="1">
        <f t="shared" ca="1" si="1"/>
        <v>-1</v>
      </c>
      <c r="W70" s="1">
        <f t="shared" ca="1" si="1"/>
        <v>-13</v>
      </c>
      <c r="Y70" t="str">
        <f t="shared" ca="1" si="151"/>
        <v/>
      </c>
      <c r="Z70">
        <f t="shared" ca="1" si="152"/>
        <v>12</v>
      </c>
      <c r="AA70" t="str">
        <f t="shared" ca="1" si="153"/>
        <v>+</v>
      </c>
      <c r="AB70">
        <f t="shared" ca="1" si="154"/>
        <v>13</v>
      </c>
      <c r="AE70" t="str">
        <f t="shared" ca="1" si="155"/>
        <v>-</v>
      </c>
      <c r="AF70" t="str">
        <f t="shared" ca="1" si="156"/>
        <v/>
      </c>
      <c r="AG70" t="str">
        <f t="shared" ca="1" si="157"/>
        <v>-</v>
      </c>
      <c r="AH70">
        <f t="shared" ca="1" si="158"/>
        <v>13</v>
      </c>
      <c r="AL70">
        <f t="shared" ca="1" si="159"/>
        <v>-1</v>
      </c>
      <c r="AM70" t="str">
        <f t="shared" ca="1" si="160"/>
        <v>-</v>
      </c>
      <c r="AN70" s="5" t="str">
        <f t="shared" ca="1" si="161"/>
        <v/>
      </c>
      <c r="AO70" s="5">
        <f t="shared" ca="1" si="162"/>
        <v>12</v>
      </c>
      <c r="AP70" t="str">
        <f t="shared" ca="1" si="163"/>
        <v>+</v>
      </c>
      <c r="AQ70" s="5">
        <f t="shared" ca="1" si="164"/>
        <v>12</v>
      </c>
      <c r="AV70" t="str">
        <f t="shared" ca="1" si="165"/>
        <v>12x+13y-y-13x</v>
      </c>
      <c r="AW70" t="str">
        <f t="shared" ca="1" si="166"/>
        <v>-x+12y</v>
      </c>
      <c r="AY70" s="15" t="s">
        <v>18</v>
      </c>
      <c r="AZ70" s="2" t="s">
        <v>19</v>
      </c>
      <c r="BA70" s="2" t="s">
        <v>19</v>
      </c>
      <c r="BB70" s="15" t="s">
        <v>18</v>
      </c>
    </row>
    <row r="71" spans="1:54" x14ac:dyDescent="0.55000000000000004">
      <c r="A71" s="1" t="s">
        <v>1</v>
      </c>
      <c r="B71" s="1" t="s">
        <v>34</v>
      </c>
      <c r="C71" s="78" t="s">
        <v>229</v>
      </c>
      <c r="D71" s="43" t="str">
        <f t="shared" ca="1" si="146"/>
        <v>-12x+15y+9y+x</v>
      </c>
      <c r="E71" s="4" t="s">
        <v>13</v>
      </c>
      <c r="F71" t="s">
        <v>230</v>
      </c>
      <c r="G71" s="78" t="s">
        <v>229</v>
      </c>
      <c r="H71" s="11" t="str">
        <f t="shared" ca="1" si="147"/>
        <v>-11x+24y</v>
      </c>
      <c r="I71" s="11"/>
      <c r="J71" t="s">
        <v>230</v>
      </c>
      <c r="K71" s="51" t="s">
        <v>60</v>
      </c>
      <c r="L71" s="50" t="s">
        <v>302</v>
      </c>
      <c r="M71" s="50" t="str">
        <f t="shared" ca="1" si="148"/>
        <v>\\(\\quad -12x+15y+9y+x= \\)</v>
      </c>
      <c r="N71" s="50" t="str">
        <f t="shared" ca="1" si="149"/>
        <v>\\(\\quad -11x+24y \\)</v>
      </c>
      <c r="O71" s="50" t="s">
        <v>62</v>
      </c>
      <c r="P71" s="89" t="str">
        <f t="shared" ca="1" si="150"/>
        <v>INSERT INTO math(tangen,question,answer,editor,date,count) VALUES('m5600','\\(\\quad -12x+15y+9y+x= \\)','\\(\\quad -11x+24y \\)','harazono',NOW(),0);</v>
      </c>
      <c r="Q71" s="47"/>
      <c r="R71" s="19"/>
      <c r="S71" s="1">
        <f t="shared" ca="1" si="0"/>
        <v>-12</v>
      </c>
      <c r="T71" s="1">
        <f t="shared" ca="1" si="0"/>
        <v>15</v>
      </c>
      <c r="V71" s="1">
        <f t="shared" ca="1" si="1"/>
        <v>9</v>
      </c>
      <c r="W71" s="1">
        <f t="shared" ca="1" si="1"/>
        <v>1</v>
      </c>
      <c r="Y71" t="str">
        <f t="shared" ca="1" si="151"/>
        <v>-</v>
      </c>
      <c r="Z71">
        <f t="shared" ca="1" si="152"/>
        <v>12</v>
      </c>
      <c r="AA71" t="str">
        <f t="shared" ca="1" si="153"/>
        <v>+</v>
      </c>
      <c r="AB71">
        <f t="shared" ca="1" si="154"/>
        <v>15</v>
      </c>
      <c r="AE71" t="str">
        <f t="shared" ca="1" si="155"/>
        <v>+</v>
      </c>
      <c r="AF71">
        <f t="shared" ca="1" si="156"/>
        <v>9</v>
      </c>
      <c r="AG71" t="str">
        <f t="shared" ca="1" si="157"/>
        <v>+</v>
      </c>
      <c r="AH71" t="str">
        <f t="shared" ca="1" si="158"/>
        <v/>
      </c>
      <c r="AL71">
        <f t="shared" ca="1" si="159"/>
        <v>-11</v>
      </c>
      <c r="AM71" t="str">
        <f t="shared" ca="1" si="160"/>
        <v>-</v>
      </c>
      <c r="AN71" s="5">
        <f t="shared" ca="1" si="161"/>
        <v>11</v>
      </c>
      <c r="AO71" s="5">
        <f t="shared" ca="1" si="162"/>
        <v>24</v>
      </c>
      <c r="AP71" t="str">
        <f t="shared" ca="1" si="163"/>
        <v>+</v>
      </c>
      <c r="AQ71" s="5">
        <f t="shared" ca="1" si="164"/>
        <v>24</v>
      </c>
      <c r="AV71" t="str">
        <f t="shared" ca="1" si="165"/>
        <v>-12x+15y+9y+x</v>
      </c>
      <c r="AW71" t="str">
        <f t="shared" ca="1" si="166"/>
        <v>-11x+24y</v>
      </c>
      <c r="AY71" s="15" t="s">
        <v>18</v>
      </c>
      <c r="AZ71" s="2" t="s">
        <v>19</v>
      </c>
      <c r="BA71" s="2" t="s">
        <v>19</v>
      </c>
      <c r="BB71" s="15" t="s">
        <v>18</v>
      </c>
    </row>
    <row r="72" spans="1:54" x14ac:dyDescent="0.55000000000000004">
      <c r="A72" s="1" t="s">
        <v>1</v>
      </c>
      <c r="B72" s="1" t="s">
        <v>34</v>
      </c>
      <c r="C72" s="78" t="s">
        <v>229</v>
      </c>
      <c r="D72" s="43" t="str">
        <f ca="1">AV72</f>
        <v>-9b-6a-15a-16b</v>
      </c>
      <c r="E72" s="4" t="s">
        <v>13</v>
      </c>
      <c r="F72" t="s">
        <v>230</v>
      </c>
      <c r="G72" s="78" t="s">
        <v>229</v>
      </c>
      <c r="H72" s="11" t="str">
        <f ca="1">AW72</f>
        <v>-21a-25b</v>
      </c>
      <c r="I72" s="11"/>
      <c r="J72" t="s">
        <v>230</v>
      </c>
      <c r="K72" s="51" t="s">
        <v>60</v>
      </c>
      <c r="L72" s="50" t="s">
        <v>302</v>
      </c>
      <c r="M72" s="50" t="str">
        <f t="shared" ca="1" si="38"/>
        <v>\\(\\quad -9b-6a-15a-16b= \\)</v>
      </c>
      <c r="N72" s="50" t="str">
        <f t="shared" ca="1" si="39"/>
        <v>\\(\\quad -21a-25b \\)</v>
      </c>
      <c r="O72" s="50" t="s">
        <v>62</v>
      </c>
      <c r="P72" s="89" t="str">
        <f t="shared" ca="1" si="40"/>
        <v>INSERT INTO math(tangen,question,answer,editor,date,count) VALUES('m5600','\\(\\quad -9b-6a-15a-16b= \\)','\\(\\quad -21a-25b \\)','harazono',NOW(),0);</v>
      </c>
      <c r="Q72" s="47"/>
      <c r="R72" s="19"/>
      <c r="S72" s="1">
        <f t="shared" ca="1" si="0"/>
        <v>-9</v>
      </c>
      <c r="T72" s="1">
        <f t="shared" ca="1" si="0"/>
        <v>-6</v>
      </c>
      <c r="V72" s="1">
        <f t="shared" ca="1" si="1"/>
        <v>-15</v>
      </c>
      <c r="W72" s="1">
        <f t="shared" ca="1" si="1"/>
        <v>-16</v>
      </c>
      <c r="Y72" t="str">
        <f t="shared" ca="1" si="2"/>
        <v>-</v>
      </c>
      <c r="Z72">
        <f t="shared" ca="1" si="3"/>
        <v>9</v>
      </c>
      <c r="AA72" t="str">
        <f t="shared" ca="1" si="4"/>
        <v>-</v>
      </c>
      <c r="AB72">
        <f t="shared" ca="1" si="5"/>
        <v>6</v>
      </c>
      <c r="AE72" t="str">
        <f t="shared" ca="1" si="6"/>
        <v>-</v>
      </c>
      <c r="AF72">
        <f t="shared" ca="1" si="7"/>
        <v>15</v>
      </c>
      <c r="AG72" t="str">
        <f t="shared" ca="1" si="8"/>
        <v>-</v>
      </c>
      <c r="AH72">
        <f t="shared" ca="1" si="9"/>
        <v>16</v>
      </c>
      <c r="AL72">
        <f ca="1">T72+V72</f>
        <v>-21</v>
      </c>
      <c r="AM72" t="str">
        <f t="shared" ca="1" si="10"/>
        <v>-</v>
      </c>
      <c r="AN72" s="5">
        <f t="shared" ca="1" si="11"/>
        <v>21</v>
      </c>
      <c r="AO72" s="5">
        <f ca="1">S72+W72</f>
        <v>-25</v>
      </c>
      <c r="AP72" t="str">
        <f t="shared" ca="1" si="12"/>
        <v>-</v>
      </c>
      <c r="AQ72" s="5">
        <f t="shared" ca="1" si="13"/>
        <v>25</v>
      </c>
      <c r="AV72" t="str">
        <f t="shared" ca="1" si="14"/>
        <v>-9b-6a-15a-16b</v>
      </c>
      <c r="AW72" t="str">
        <f ca="1">AM72&amp;AN72&amp;AZ72&amp;AP72&amp;AQ72&amp;AY72</f>
        <v>-21a-25b</v>
      </c>
      <c r="AY72" s="14" t="s">
        <v>17</v>
      </c>
      <c r="AZ72" s="13" t="s">
        <v>16</v>
      </c>
      <c r="BA72" s="13" t="s">
        <v>16</v>
      </c>
      <c r="BB72" s="14" t="s">
        <v>17</v>
      </c>
    </row>
    <row r="73" spans="1:54" x14ac:dyDescent="0.55000000000000004">
      <c r="A73" s="1" t="s">
        <v>1</v>
      </c>
      <c r="B73" s="1" t="s">
        <v>34</v>
      </c>
      <c r="C73" s="78" t="s">
        <v>229</v>
      </c>
      <c r="D73" s="43" t="str">
        <f t="shared" ref="D73:D81" ca="1" si="167">AV73</f>
        <v>3b+4a-5a-7b</v>
      </c>
      <c r="E73" s="4" t="s">
        <v>13</v>
      </c>
      <c r="F73" t="s">
        <v>230</v>
      </c>
      <c r="G73" s="78" t="s">
        <v>229</v>
      </c>
      <c r="H73" s="11" t="str">
        <f t="shared" ref="H73:H81" ca="1" si="168">AW73</f>
        <v>-a-4b</v>
      </c>
      <c r="I73" s="11"/>
      <c r="J73" t="s">
        <v>230</v>
      </c>
      <c r="K73" s="51" t="s">
        <v>60</v>
      </c>
      <c r="L73" s="50" t="s">
        <v>302</v>
      </c>
      <c r="M73" s="50" t="str">
        <f t="shared" ref="M73:M81" ca="1" si="169">C73&amp;D73&amp;E73&amp;F73</f>
        <v>\\(\\quad 3b+4a-5a-7b= \\)</v>
      </c>
      <c r="N73" s="50" t="str">
        <f t="shared" ref="N73:N81" ca="1" si="170">G73&amp;H73&amp;I73&amp;J73</f>
        <v>\\(\\quad -a-4b \\)</v>
      </c>
      <c r="O73" s="50" t="s">
        <v>62</v>
      </c>
      <c r="P73" s="89" t="str">
        <f t="shared" ref="P73:P81" ca="1" si="171">"INSERT INTO "&amp;K73&amp;"(tangen,question,answer,editor,date,count) VALUES('"&amp;L73&amp;"','"&amp;M73&amp;"','"&amp;N73&amp;"','"&amp;O73&amp;"',NOW(),0);"</f>
        <v>INSERT INTO math(tangen,question,answer,editor,date,count) VALUES('m5600','\\(\\quad 3b+4a-5a-7b= \\)','\\(\\quad -a-4b \\)','harazono',NOW(),0);</v>
      </c>
      <c r="Q73" s="47"/>
      <c r="R73" s="19"/>
      <c r="S73" s="1">
        <f t="shared" ca="1" si="0"/>
        <v>3</v>
      </c>
      <c r="T73" s="1">
        <f t="shared" ca="1" si="0"/>
        <v>4</v>
      </c>
      <c r="V73" s="1">
        <f t="shared" ca="1" si="1"/>
        <v>-5</v>
      </c>
      <c r="W73" s="1">
        <f t="shared" ca="1" si="1"/>
        <v>-7</v>
      </c>
      <c r="Y73" t="str">
        <f t="shared" ref="Y73:Y81" ca="1" si="172">IF(S73&gt;=1,"","-")</f>
        <v/>
      </c>
      <c r="Z73">
        <f t="shared" ref="Z73:Z81" ca="1" si="173">IF(S73=0,21,IF(S73=1,"",IF(S73=-1,"",ABS(S73))))</f>
        <v>3</v>
      </c>
      <c r="AA73" t="str">
        <f t="shared" ref="AA73:AA81" ca="1" si="174">IF(T73&gt;=1,"+",IF(T73&lt;=-1,"-",""))</f>
        <v>+</v>
      </c>
      <c r="AB73">
        <f t="shared" ref="AB73:AB81" ca="1" si="175">IF(T73=0,21,IF(T73=1,"",IF(T73=-1,"",ABS(T73))))</f>
        <v>4</v>
      </c>
      <c r="AE73" t="str">
        <f t="shared" ref="AE73:AE81" ca="1" si="176">IF(V73&lt;=-1,"-","+")</f>
        <v>-</v>
      </c>
      <c r="AF73">
        <f t="shared" ref="AF73:AF81" ca="1" si="177">IF(V73=0,21,IF(V73=1,"",IF(V73=-1,"",ABS(V73))))</f>
        <v>5</v>
      </c>
      <c r="AG73" t="str">
        <f t="shared" ref="AG73:AG81" ca="1" si="178">IF(W73&lt;=-1,"-","+")</f>
        <v>-</v>
      </c>
      <c r="AH73">
        <f t="shared" ref="AH73:AH81" ca="1" si="179">IF(W73=0,21,IF(W73=1,"",IF(W73=-1,"",ABS(W73))))</f>
        <v>7</v>
      </c>
      <c r="AL73">
        <f t="shared" ref="AL73:AL81" ca="1" si="180">T73+V73</f>
        <v>-1</v>
      </c>
      <c r="AM73" t="str">
        <f t="shared" ref="AM73:AM81" ca="1" si="181">IF(AL73&lt;=-1,"-","")</f>
        <v>-</v>
      </c>
      <c r="AN73" s="5" t="str">
        <f t="shared" ref="AN73:AN81" ca="1" si="182">IF(AL73=1,"",IF(AL73=-1,"",ABS(AL73)))</f>
        <v/>
      </c>
      <c r="AO73" s="5">
        <f t="shared" ref="AO73:AO81" ca="1" si="183">S73+W73</f>
        <v>-4</v>
      </c>
      <c r="AP73" t="str">
        <f t="shared" ref="AP73:AP81" ca="1" si="184">IF(AO73&lt;=-1,"-","+")</f>
        <v>-</v>
      </c>
      <c r="AQ73" s="5">
        <f t="shared" ref="AQ73:AQ81" ca="1" si="185">IF(AO73=1,"",IF(AO73=-1,"",ABS(AO73)))</f>
        <v>4</v>
      </c>
      <c r="AV73" t="str">
        <f t="shared" ref="AV73:AV81" ca="1" si="186">Y73&amp;Z73&amp;AY73&amp;AA73&amp;AB73&amp;AZ73&amp;AE73&amp;AF73&amp;BA73&amp;AG73&amp;AH73&amp;BB73</f>
        <v>3b+4a-5a-7b</v>
      </c>
      <c r="AW73" t="str">
        <f t="shared" ref="AW73:AW81" ca="1" si="187">AM73&amp;AN73&amp;AZ73&amp;AP73&amp;AQ73&amp;AY73</f>
        <v>-a-4b</v>
      </c>
      <c r="AY73" s="14" t="s">
        <v>17</v>
      </c>
      <c r="AZ73" s="13" t="s">
        <v>16</v>
      </c>
      <c r="BA73" s="13" t="s">
        <v>16</v>
      </c>
      <c r="BB73" s="14" t="s">
        <v>17</v>
      </c>
    </row>
    <row r="74" spans="1:54" x14ac:dyDescent="0.55000000000000004">
      <c r="A74" s="1" t="s">
        <v>1</v>
      </c>
      <c r="B74" s="1" t="s">
        <v>34</v>
      </c>
      <c r="C74" s="78" t="s">
        <v>229</v>
      </c>
      <c r="D74" s="43" t="str">
        <f t="shared" ca="1" si="167"/>
        <v>-7b+6a+3a-5b</v>
      </c>
      <c r="E74" s="4" t="s">
        <v>13</v>
      </c>
      <c r="F74" t="s">
        <v>230</v>
      </c>
      <c r="G74" s="78" t="s">
        <v>229</v>
      </c>
      <c r="H74" s="11" t="str">
        <f t="shared" ca="1" si="168"/>
        <v>9a-12b</v>
      </c>
      <c r="I74" s="11"/>
      <c r="J74" t="s">
        <v>230</v>
      </c>
      <c r="K74" s="51" t="s">
        <v>60</v>
      </c>
      <c r="L74" s="50" t="s">
        <v>302</v>
      </c>
      <c r="M74" s="50" t="str">
        <f t="shared" ca="1" si="169"/>
        <v>\\(\\quad -7b+6a+3a-5b= \\)</v>
      </c>
      <c r="N74" s="50" t="str">
        <f t="shared" ca="1" si="170"/>
        <v>\\(\\quad 9a-12b \\)</v>
      </c>
      <c r="O74" s="50" t="s">
        <v>62</v>
      </c>
      <c r="P74" s="89" t="str">
        <f t="shared" ca="1" si="171"/>
        <v>INSERT INTO math(tangen,question,answer,editor,date,count) VALUES('m5600','\\(\\quad -7b+6a+3a-5b= \\)','\\(\\quad 9a-12b \\)','harazono',NOW(),0);</v>
      </c>
      <c r="Q74" s="47"/>
      <c r="R74" s="19"/>
      <c r="S74" s="1">
        <f t="shared" ca="1" si="0"/>
        <v>-7</v>
      </c>
      <c r="T74" s="1">
        <f t="shared" ca="1" si="0"/>
        <v>6</v>
      </c>
      <c r="V74" s="1">
        <f t="shared" ca="1" si="1"/>
        <v>3</v>
      </c>
      <c r="W74" s="1">
        <f t="shared" ca="1" si="1"/>
        <v>-5</v>
      </c>
      <c r="Y74" t="str">
        <f t="shared" ca="1" si="172"/>
        <v>-</v>
      </c>
      <c r="Z74">
        <f t="shared" ca="1" si="173"/>
        <v>7</v>
      </c>
      <c r="AA74" t="str">
        <f t="shared" ca="1" si="174"/>
        <v>+</v>
      </c>
      <c r="AB74">
        <f t="shared" ca="1" si="175"/>
        <v>6</v>
      </c>
      <c r="AE74" t="str">
        <f t="shared" ca="1" si="176"/>
        <v>+</v>
      </c>
      <c r="AF74">
        <f t="shared" ca="1" si="177"/>
        <v>3</v>
      </c>
      <c r="AG74" t="str">
        <f t="shared" ca="1" si="178"/>
        <v>-</v>
      </c>
      <c r="AH74">
        <f t="shared" ca="1" si="179"/>
        <v>5</v>
      </c>
      <c r="AL74">
        <f t="shared" ca="1" si="180"/>
        <v>9</v>
      </c>
      <c r="AM74" t="str">
        <f t="shared" ca="1" si="181"/>
        <v/>
      </c>
      <c r="AN74" s="5">
        <f t="shared" ca="1" si="182"/>
        <v>9</v>
      </c>
      <c r="AO74" s="5">
        <f t="shared" ca="1" si="183"/>
        <v>-12</v>
      </c>
      <c r="AP74" t="str">
        <f t="shared" ca="1" si="184"/>
        <v>-</v>
      </c>
      <c r="AQ74" s="5">
        <f t="shared" ca="1" si="185"/>
        <v>12</v>
      </c>
      <c r="AV74" t="str">
        <f t="shared" ca="1" si="186"/>
        <v>-7b+6a+3a-5b</v>
      </c>
      <c r="AW74" t="str">
        <f t="shared" ca="1" si="187"/>
        <v>9a-12b</v>
      </c>
      <c r="AY74" s="14" t="s">
        <v>17</v>
      </c>
      <c r="AZ74" s="13" t="s">
        <v>16</v>
      </c>
      <c r="BA74" s="13" t="s">
        <v>16</v>
      </c>
      <c r="BB74" s="14" t="s">
        <v>17</v>
      </c>
    </row>
    <row r="75" spans="1:54" x14ac:dyDescent="0.55000000000000004">
      <c r="A75" s="1" t="s">
        <v>1</v>
      </c>
      <c r="B75" s="1" t="s">
        <v>34</v>
      </c>
      <c r="C75" s="78" t="s">
        <v>229</v>
      </c>
      <c r="D75" s="43" t="str">
        <f t="shared" ca="1" si="167"/>
        <v>14b+19a-14a+13b</v>
      </c>
      <c r="E75" s="4" t="s">
        <v>13</v>
      </c>
      <c r="F75" t="s">
        <v>230</v>
      </c>
      <c r="G75" s="78" t="s">
        <v>229</v>
      </c>
      <c r="H75" s="11" t="str">
        <f t="shared" ca="1" si="168"/>
        <v>5a+27b</v>
      </c>
      <c r="I75" s="11"/>
      <c r="J75" t="s">
        <v>230</v>
      </c>
      <c r="K75" s="51" t="s">
        <v>60</v>
      </c>
      <c r="L75" s="50" t="s">
        <v>302</v>
      </c>
      <c r="M75" s="50" t="str">
        <f t="shared" ca="1" si="169"/>
        <v>\\(\\quad 14b+19a-14a+13b= \\)</v>
      </c>
      <c r="N75" s="50" t="str">
        <f t="shared" ca="1" si="170"/>
        <v>\\(\\quad 5a+27b \\)</v>
      </c>
      <c r="O75" s="50" t="s">
        <v>62</v>
      </c>
      <c r="P75" s="89" t="str">
        <f t="shared" ca="1" si="171"/>
        <v>INSERT INTO math(tangen,question,answer,editor,date,count) VALUES('m5600','\\(\\quad 14b+19a-14a+13b= \\)','\\(\\quad 5a+27b \\)','harazono',NOW(),0);</v>
      </c>
      <c r="Q75" s="47"/>
      <c r="R75" s="19"/>
      <c r="S75" s="1">
        <f t="shared" ca="1" si="0"/>
        <v>14</v>
      </c>
      <c r="T75" s="1">
        <f t="shared" ca="1" si="0"/>
        <v>19</v>
      </c>
      <c r="V75" s="1">
        <f t="shared" ca="1" si="1"/>
        <v>-14</v>
      </c>
      <c r="W75" s="1">
        <f t="shared" ca="1" si="1"/>
        <v>13</v>
      </c>
      <c r="Y75" t="str">
        <f t="shared" ca="1" si="172"/>
        <v/>
      </c>
      <c r="Z75">
        <f t="shared" ca="1" si="173"/>
        <v>14</v>
      </c>
      <c r="AA75" t="str">
        <f t="shared" ca="1" si="174"/>
        <v>+</v>
      </c>
      <c r="AB75">
        <f t="shared" ca="1" si="175"/>
        <v>19</v>
      </c>
      <c r="AE75" t="str">
        <f t="shared" ca="1" si="176"/>
        <v>-</v>
      </c>
      <c r="AF75">
        <f t="shared" ca="1" si="177"/>
        <v>14</v>
      </c>
      <c r="AG75" t="str">
        <f t="shared" ca="1" si="178"/>
        <v>+</v>
      </c>
      <c r="AH75">
        <f t="shared" ca="1" si="179"/>
        <v>13</v>
      </c>
      <c r="AL75">
        <f t="shared" ca="1" si="180"/>
        <v>5</v>
      </c>
      <c r="AM75" t="str">
        <f t="shared" ca="1" si="181"/>
        <v/>
      </c>
      <c r="AN75" s="5">
        <f t="shared" ca="1" si="182"/>
        <v>5</v>
      </c>
      <c r="AO75" s="5">
        <f t="shared" ca="1" si="183"/>
        <v>27</v>
      </c>
      <c r="AP75" t="str">
        <f t="shared" ca="1" si="184"/>
        <v>+</v>
      </c>
      <c r="AQ75" s="5">
        <f t="shared" ca="1" si="185"/>
        <v>27</v>
      </c>
      <c r="AV75" t="str">
        <f t="shared" ca="1" si="186"/>
        <v>14b+19a-14a+13b</v>
      </c>
      <c r="AW75" t="str">
        <f t="shared" ca="1" si="187"/>
        <v>5a+27b</v>
      </c>
      <c r="AY75" s="14" t="s">
        <v>17</v>
      </c>
      <c r="AZ75" s="13" t="s">
        <v>16</v>
      </c>
      <c r="BA75" s="13" t="s">
        <v>16</v>
      </c>
      <c r="BB75" s="14" t="s">
        <v>17</v>
      </c>
    </row>
    <row r="76" spans="1:54" x14ac:dyDescent="0.55000000000000004">
      <c r="A76" s="1" t="s">
        <v>1</v>
      </c>
      <c r="B76" s="1" t="s">
        <v>34</v>
      </c>
      <c r="C76" s="78" t="s">
        <v>229</v>
      </c>
      <c r="D76" s="43" t="str">
        <f t="shared" ca="1" si="167"/>
        <v>4b-13a-13a+6b</v>
      </c>
      <c r="E76" s="4" t="s">
        <v>13</v>
      </c>
      <c r="F76" t="s">
        <v>230</v>
      </c>
      <c r="G76" s="78" t="s">
        <v>229</v>
      </c>
      <c r="H76" s="11" t="str">
        <f t="shared" ca="1" si="168"/>
        <v>-26a+10b</v>
      </c>
      <c r="I76" s="11"/>
      <c r="J76" t="s">
        <v>230</v>
      </c>
      <c r="K76" s="51" t="s">
        <v>60</v>
      </c>
      <c r="L76" s="50" t="s">
        <v>302</v>
      </c>
      <c r="M76" s="50" t="str">
        <f t="shared" ca="1" si="169"/>
        <v>\\(\\quad 4b-13a-13a+6b= \\)</v>
      </c>
      <c r="N76" s="50" t="str">
        <f t="shared" ca="1" si="170"/>
        <v>\\(\\quad -26a+10b \\)</v>
      </c>
      <c r="O76" s="50" t="s">
        <v>62</v>
      </c>
      <c r="P76" s="89" t="str">
        <f t="shared" ca="1" si="171"/>
        <v>INSERT INTO math(tangen,question,answer,editor,date,count) VALUES('m5600','\\(\\quad 4b-13a-13a+6b= \\)','\\(\\quad -26a+10b \\)','harazono',NOW(),0);</v>
      </c>
      <c r="Q76" s="47"/>
      <c r="R76" s="19"/>
      <c r="S76" s="1">
        <f t="shared" ca="1" si="0"/>
        <v>4</v>
      </c>
      <c r="T76" s="1">
        <f t="shared" ca="1" si="0"/>
        <v>-13</v>
      </c>
      <c r="V76" s="1">
        <f t="shared" ca="1" si="1"/>
        <v>-13</v>
      </c>
      <c r="W76" s="1">
        <f t="shared" ca="1" si="1"/>
        <v>6</v>
      </c>
      <c r="Y76" t="str">
        <f t="shared" ca="1" si="172"/>
        <v/>
      </c>
      <c r="Z76">
        <f t="shared" ca="1" si="173"/>
        <v>4</v>
      </c>
      <c r="AA76" t="str">
        <f t="shared" ca="1" si="174"/>
        <v>-</v>
      </c>
      <c r="AB76">
        <f t="shared" ca="1" si="175"/>
        <v>13</v>
      </c>
      <c r="AE76" t="str">
        <f t="shared" ca="1" si="176"/>
        <v>-</v>
      </c>
      <c r="AF76">
        <f t="shared" ca="1" si="177"/>
        <v>13</v>
      </c>
      <c r="AG76" t="str">
        <f t="shared" ca="1" si="178"/>
        <v>+</v>
      </c>
      <c r="AH76">
        <f t="shared" ca="1" si="179"/>
        <v>6</v>
      </c>
      <c r="AL76">
        <f t="shared" ca="1" si="180"/>
        <v>-26</v>
      </c>
      <c r="AM76" t="str">
        <f t="shared" ca="1" si="181"/>
        <v>-</v>
      </c>
      <c r="AN76" s="5">
        <f t="shared" ca="1" si="182"/>
        <v>26</v>
      </c>
      <c r="AO76" s="5">
        <f t="shared" ca="1" si="183"/>
        <v>10</v>
      </c>
      <c r="AP76" t="str">
        <f t="shared" ca="1" si="184"/>
        <v>+</v>
      </c>
      <c r="AQ76" s="5">
        <f t="shared" ca="1" si="185"/>
        <v>10</v>
      </c>
      <c r="AV76" t="str">
        <f t="shared" ca="1" si="186"/>
        <v>4b-13a-13a+6b</v>
      </c>
      <c r="AW76" t="str">
        <f t="shared" ca="1" si="187"/>
        <v>-26a+10b</v>
      </c>
      <c r="AY76" s="14" t="s">
        <v>17</v>
      </c>
      <c r="AZ76" s="13" t="s">
        <v>16</v>
      </c>
      <c r="BA76" s="13" t="s">
        <v>16</v>
      </c>
      <c r="BB76" s="14" t="s">
        <v>17</v>
      </c>
    </row>
    <row r="77" spans="1:54" x14ac:dyDescent="0.55000000000000004">
      <c r="A77" s="1" t="s">
        <v>1</v>
      </c>
      <c r="B77" s="1" t="s">
        <v>34</v>
      </c>
      <c r="C77" s="78" t="s">
        <v>229</v>
      </c>
      <c r="D77" s="43" t="str">
        <f t="shared" ca="1" si="167"/>
        <v>4b-6a-15a+12b</v>
      </c>
      <c r="E77" s="4" t="s">
        <v>13</v>
      </c>
      <c r="F77" t="s">
        <v>230</v>
      </c>
      <c r="G77" s="78" t="s">
        <v>229</v>
      </c>
      <c r="H77" s="11" t="str">
        <f t="shared" ca="1" si="168"/>
        <v>-21a+16b</v>
      </c>
      <c r="I77" s="11"/>
      <c r="J77" t="s">
        <v>230</v>
      </c>
      <c r="K77" s="51" t="s">
        <v>60</v>
      </c>
      <c r="L77" s="50" t="s">
        <v>302</v>
      </c>
      <c r="M77" s="50" t="str">
        <f t="shared" ca="1" si="169"/>
        <v>\\(\\quad 4b-6a-15a+12b= \\)</v>
      </c>
      <c r="N77" s="50" t="str">
        <f t="shared" ca="1" si="170"/>
        <v>\\(\\quad -21a+16b \\)</v>
      </c>
      <c r="O77" s="50" t="s">
        <v>62</v>
      </c>
      <c r="P77" s="89" t="str">
        <f t="shared" ca="1" si="171"/>
        <v>INSERT INTO math(tangen,question,answer,editor,date,count) VALUES('m5600','\\(\\quad 4b-6a-15a+12b= \\)','\\(\\quad -21a+16b \\)','harazono',NOW(),0);</v>
      </c>
      <c r="Q77" s="47"/>
      <c r="R77" s="19"/>
      <c r="S77" s="1">
        <f t="shared" ca="1" si="0"/>
        <v>4</v>
      </c>
      <c r="T77" s="1">
        <f t="shared" ca="1" si="0"/>
        <v>-6</v>
      </c>
      <c r="V77" s="1">
        <f t="shared" ca="1" si="1"/>
        <v>-15</v>
      </c>
      <c r="W77" s="1">
        <f t="shared" ca="1" si="1"/>
        <v>12</v>
      </c>
      <c r="Y77" t="str">
        <f t="shared" ca="1" si="172"/>
        <v/>
      </c>
      <c r="Z77">
        <f t="shared" ca="1" si="173"/>
        <v>4</v>
      </c>
      <c r="AA77" t="str">
        <f t="shared" ca="1" si="174"/>
        <v>-</v>
      </c>
      <c r="AB77">
        <f t="shared" ca="1" si="175"/>
        <v>6</v>
      </c>
      <c r="AE77" t="str">
        <f t="shared" ca="1" si="176"/>
        <v>-</v>
      </c>
      <c r="AF77">
        <f t="shared" ca="1" si="177"/>
        <v>15</v>
      </c>
      <c r="AG77" t="str">
        <f t="shared" ca="1" si="178"/>
        <v>+</v>
      </c>
      <c r="AH77">
        <f t="shared" ca="1" si="179"/>
        <v>12</v>
      </c>
      <c r="AL77">
        <f t="shared" ca="1" si="180"/>
        <v>-21</v>
      </c>
      <c r="AM77" t="str">
        <f t="shared" ca="1" si="181"/>
        <v>-</v>
      </c>
      <c r="AN77" s="5">
        <f t="shared" ca="1" si="182"/>
        <v>21</v>
      </c>
      <c r="AO77" s="5">
        <f t="shared" ca="1" si="183"/>
        <v>16</v>
      </c>
      <c r="AP77" t="str">
        <f t="shared" ca="1" si="184"/>
        <v>+</v>
      </c>
      <c r="AQ77" s="5">
        <f t="shared" ca="1" si="185"/>
        <v>16</v>
      </c>
      <c r="AV77" t="str">
        <f t="shared" ca="1" si="186"/>
        <v>4b-6a-15a+12b</v>
      </c>
      <c r="AW77" t="str">
        <f t="shared" ca="1" si="187"/>
        <v>-21a+16b</v>
      </c>
      <c r="AY77" s="14" t="s">
        <v>17</v>
      </c>
      <c r="AZ77" s="13" t="s">
        <v>16</v>
      </c>
      <c r="BA77" s="13" t="s">
        <v>16</v>
      </c>
      <c r="BB77" s="14" t="s">
        <v>17</v>
      </c>
    </row>
    <row r="78" spans="1:54" x14ac:dyDescent="0.55000000000000004">
      <c r="A78" s="1" t="s">
        <v>1</v>
      </c>
      <c r="B78" s="1" t="s">
        <v>34</v>
      </c>
      <c r="C78" s="78" t="s">
        <v>229</v>
      </c>
      <c r="D78" s="43" t="str">
        <f t="shared" ca="1" si="167"/>
        <v>-14b+20a+16a+12b</v>
      </c>
      <c r="E78" s="4" t="s">
        <v>13</v>
      </c>
      <c r="F78" t="s">
        <v>230</v>
      </c>
      <c r="G78" s="78" t="s">
        <v>229</v>
      </c>
      <c r="H78" s="11" t="str">
        <f t="shared" ca="1" si="168"/>
        <v>36a-2b</v>
      </c>
      <c r="I78" s="11"/>
      <c r="J78" t="s">
        <v>230</v>
      </c>
      <c r="K78" s="51" t="s">
        <v>60</v>
      </c>
      <c r="L78" s="50" t="s">
        <v>302</v>
      </c>
      <c r="M78" s="50" t="str">
        <f t="shared" ca="1" si="169"/>
        <v>\\(\\quad -14b+20a+16a+12b= \\)</v>
      </c>
      <c r="N78" s="50" t="str">
        <f t="shared" ca="1" si="170"/>
        <v>\\(\\quad 36a-2b \\)</v>
      </c>
      <c r="O78" s="50" t="s">
        <v>62</v>
      </c>
      <c r="P78" s="89" t="str">
        <f t="shared" ca="1" si="171"/>
        <v>INSERT INTO math(tangen,question,answer,editor,date,count) VALUES('m5600','\\(\\quad -14b+20a+16a+12b= \\)','\\(\\quad 36a-2b \\)','harazono',NOW(),0);</v>
      </c>
      <c r="Q78" s="47"/>
      <c r="R78" s="19"/>
      <c r="S78" s="1">
        <f t="shared" ca="1" si="0"/>
        <v>-14</v>
      </c>
      <c r="T78" s="1">
        <f t="shared" ca="1" si="0"/>
        <v>20</v>
      </c>
      <c r="V78" s="1">
        <f t="shared" ca="1" si="1"/>
        <v>16</v>
      </c>
      <c r="W78" s="1">
        <f t="shared" ca="1" si="1"/>
        <v>12</v>
      </c>
      <c r="Y78" t="str">
        <f t="shared" ca="1" si="172"/>
        <v>-</v>
      </c>
      <c r="Z78">
        <f t="shared" ca="1" si="173"/>
        <v>14</v>
      </c>
      <c r="AA78" t="str">
        <f t="shared" ca="1" si="174"/>
        <v>+</v>
      </c>
      <c r="AB78">
        <f t="shared" ca="1" si="175"/>
        <v>20</v>
      </c>
      <c r="AE78" t="str">
        <f t="shared" ca="1" si="176"/>
        <v>+</v>
      </c>
      <c r="AF78">
        <f t="shared" ca="1" si="177"/>
        <v>16</v>
      </c>
      <c r="AG78" t="str">
        <f t="shared" ca="1" si="178"/>
        <v>+</v>
      </c>
      <c r="AH78">
        <f t="shared" ca="1" si="179"/>
        <v>12</v>
      </c>
      <c r="AL78">
        <f t="shared" ca="1" si="180"/>
        <v>36</v>
      </c>
      <c r="AM78" t="str">
        <f t="shared" ca="1" si="181"/>
        <v/>
      </c>
      <c r="AN78" s="5">
        <f t="shared" ca="1" si="182"/>
        <v>36</v>
      </c>
      <c r="AO78" s="5">
        <f t="shared" ca="1" si="183"/>
        <v>-2</v>
      </c>
      <c r="AP78" t="str">
        <f t="shared" ca="1" si="184"/>
        <v>-</v>
      </c>
      <c r="AQ78" s="5">
        <f t="shared" ca="1" si="185"/>
        <v>2</v>
      </c>
      <c r="AV78" t="str">
        <f t="shared" ca="1" si="186"/>
        <v>-14b+20a+16a+12b</v>
      </c>
      <c r="AW78" t="str">
        <f t="shared" ca="1" si="187"/>
        <v>36a-2b</v>
      </c>
      <c r="AY78" s="14" t="s">
        <v>17</v>
      </c>
      <c r="AZ78" s="13" t="s">
        <v>16</v>
      </c>
      <c r="BA78" s="13" t="s">
        <v>16</v>
      </c>
      <c r="BB78" s="14" t="s">
        <v>17</v>
      </c>
    </row>
    <row r="79" spans="1:54" x14ac:dyDescent="0.55000000000000004">
      <c r="A79" s="1" t="s">
        <v>1</v>
      </c>
      <c r="B79" s="1" t="s">
        <v>34</v>
      </c>
      <c r="C79" s="78" t="s">
        <v>229</v>
      </c>
      <c r="D79" s="43" t="str">
        <f t="shared" ca="1" si="167"/>
        <v>5b+6a+15a-7b</v>
      </c>
      <c r="E79" s="4" t="s">
        <v>13</v>
      </c>
      <c r="F79" t="s">
        <v>230</v>
      </c>
      <c r="G79" s="78" t="s">
        <v>229</v>
      </c>
      <c r="H79" s="11" t="str">
        <f t="shared" ca="1" si="168"/>
        <v>21a-2b</v>
      </c>
      <c r="I79" s="11"/>
      <c r="J79" t="s">
        <v>230</v>
      </c>
      <c r="K79" s="51" t="s">
        <v>60</v>
      </c>
      <c r="L79" s="50" t="s">
        <v>302</v>
      </c>
      <c r="M79" s="50" t="str">
        <f t="shared" ca="1" si="169"/>
        <v>\\(\\quad 5b+6a+15a-7b= \\)</v>
      </c>
      <c r="N79" s="50" t="str">
        <f t="shared" ca="1" si="170"/>
        <v>\\(\\quad 21a-2b \\)</v>
      </c>
      <c r="O79" s="50" t="s">
        <v>62</v>
      </c>
      <c r="P79" s="89" t="str">
        <f t="shared" ca="1" si="171"/>
        <v>INSERT INTO math(tangen,question,answer,editor,date,count) VALUES('m5600','\\(\\quad 5b+6a+15a-7b= \\)','\\(\\quad 21a-2b \\)','harazono',NOW(),0);</v>
      </c>
      <c r="Q79" s="47"/>
      <c r="R79" s="19"/>
      <c r="S79" s="1">
        <f t="shared" ca="1" si="0"/>
        <v>5</v>
      </c>
      <c r="T79" s="1">
        <f t="shared" ca="1" si="0"/>
        <v>6</v>
      </c>
      <c r="V79" s="1">
        <f t="shared" ca="1" si="1"/>
        <v>15</v>
      </c>
      <c r="W79" s="1">
        <f t="shared" ca="1" si="1"/>
        <v>-7</v>
      </c>
      <c r="Y79" t="str">
        <f t="shared" ca="1" si="172"/>
        <v/>
      </c>
      <c r="Z79">
        <f t="shared" ca="1" si="173"/>
        <v>5</v>
      </c>
      <c r="AA79" t="str">
        <f t="shared" ca="1" si="174"/>
        <v>+</v>
      </c>
      <c r="AB79">
        <f t="shared" ca="1" si="175"/>
        <v>6</v>
      </c>
      <c r="AE79" t="str">
        <f t="shared" ca="1" si="176"/>
        <v>+</v>
      </c>
      <c r="AF79">
        <f t="shared" ca="1" si="177"/>
        <v>15</v>
      </c>
      <c r="AG79" t="str">
        <f t="shared" ca="1" si="178"/>
        <v>-</v>
      </c>
      <c r="AH79">
        <f t="shared" ca="1" si="179"/>
        <v>7</v>
      </c>
      <c r="AL79">
        <f t="shared" ca="1" si="180"/>
        <v>21</v>
      </c>
      <c r="AM79" t="str">
        <f t="shared" ca="1" si="181"/>
        <v/>
      </c>
      <c r="AN79" s="5">
        <f t="shared" ca="1" si="182"/>
        <v>21</v>
      </c>
      <c r="AO79" s="5">
        <f t="shared" ca="1" si="183"/>
        <v>-2</v>
      </c>
      <c r="AP79" t="str">
        <f t="shared" ca="1" si="184"/>
        <v>-</v>
      </c>
      <c r="AQ79" s="5">
        <f t="shared" ca="1" si="185"/>
        <v>2</v>
      </c>
      <c r="AV79" t="str">
        <f t="shared" ca="1" si="186"/>
        <v>5b+6a+15a-7b</v>
      </c>
      <c r="AW79" t="str">
        <f t="shared" ca="1" si="187"/>
        <v>21a-2b</v>
      </c>
      <c r="AY79" s="14" t="s">
        <v>17</v>
      </c>
      <c r="AZ79" s="13" t="s">
        <v>16</v>
      </c>
      <c r="BA79" s="13" t="s">
        <v>16</v>
      </c>
      <c r="BB79" s="14" t="s">
        <v>17</v>
      </c>
    </row>
    <row r="80" spans="1:54" x14ac:dyDescent="0.55000000000000004">
      <c r="A80" s="1" t="s">
        <v>1</v>
      </c>
      <c r="B80" s="1" t="s">
        <v>34</v>
      </c>
      <c r="C80" s="78" t="s">
        <v>229</v>
      </c>
      <c r="D80" s="43" t="str">
        <f t="shared" ca="1" si="167"/>
        <v>-b-18a-13a-12b</v>
      </c>
      <c r="E80" s="4" t="s">
        <v>13</v>
      </c>
      <c r="F80" t="s">
        <v>230</v>
      </c>
      <c r="G80" s="78" t="s">
        <v>229</v>
      </c>
      <c r="H80" s="11" t="str">
        <f t="shared" ca="1" si="168"/>
        <v>-31a-13b</v>
      </c>
      <c r="I80" s="11"/>
      <c r="J80" t="s">
        <v>230</v>
      </c>
      <c r="K80" s="51" t="s">
        <v>60</v>
      </c>
      <c r="L80" s="50" t="s">
        <v>302</v>
      </c>
      <c r="M80" s="50" t="str">
        <f t="shared" ca="1" si="169"/>
        <v>\\(\\quad -b-18a-13a-12b= \\)</v>
      </c>
      <c r="N80" s="50" t="str">
        <f t="shared" ca="1" si="170"/>
        <v>\\(\\quad -31a-13b \\)</v>
      </c>
      <c r="O80" s="50" t="s">
        <v>62</v>
      </c>
      <c r="P80" s="89" t="str">
        <f t="shared" ca="1" si="171"/>
        <v>INSERT INTO math(tangen,question,answer,editor,date,count) VALUES('m5600','\\(\\quad -b-18a-13a-12b= \\)','\\(\\quad -31a-13b \\)','harazono',NOW(),0);</v>
      </c>
      <c r="Q80" s="47"/>
      <c r="R80" s="19"/>
      <c r="S80" s="1">
        <f t="shared" ca="1" si="0"/>
        <v>-1</v>
      </c>
      <c r="T80" s="1">
        <f t="shared" ca="1" si="0"/>
        <v>-18</v>
      </c>
      <c r="V80" s="1">
        <f t="shared" ca="1" si="1"/>
        <v>-13</v>
      </c>
      <c r="W80" s="1">
        <f t="shared" ca="1" si="1"/>
        <v>-12</v>
      </c>
      <c r="Y80" t="str">
        <f t="shared" ca="1" si="172"/>
        <v>-</v>
      </c>
      <c r="Z80" t="str">
        <f t="shared" ca="1" si="173"/>
        <v/>
      </c>
      <c r="AA80" t="str">
        <f t="shared" ca="1" si="174"/>
        <v>-</v>
      </c>
      <c r="AB80">
        <f t="shared" ca="1" si="175"/>
        <v>18</v>
      </c>
      <c r="AE80" t="str">
        <f t="shared" ca="1" si="176"/>
        <v>-</v>
      </c>
      <c r="AF80">
        <f t="shared" ca="1" si="177"/>
        <v>13</v>
      </c>
      <c r="AG80" t="str">
        <f t="shared" ca="1" si="178"/>
        <v>-</v>
      </c>
      <c r="AH80">
        <f t="shared" ca="1" si="179"/>
        <v>12</v>
      </c>
      <c r="AL80">
        <f t="shared" ca="1" si="180"/>
        <v>-31</v>
      </c>
      <c r="AM80" t="str">
        <f t="shared" ca="1" si="181"/>
        <v>-</v>
      </c>
      <c r="AN80" s="5">
        <f t="shared" ca="1" si="182"/>
        <v>31</v>
      </c>
      <c r="AO80" s="5">
        <f t="shared" ca="1" si="183"/>
        <v>-13</v>
      </c>
      <c r="AP80" t="str">
        <f t="shared" ca="1" si="184"/>
        <v>-</v>
      </c>
      <c r="AQ80" s="5">
        <f t="shared" ca="1" si="185"/>
        <v>13</v>
      </c>
      <c r="AV80" t="str">
        <f t="shared" ca="1" si="186"/>
        <v>-b-18a-13a-12b</v>
      </c>
      <c r="AW80" t="str">
        <f t="shared" ca="1" si="187"/>
        <v>-31a-13b</v>
      </c>
      <c r="AY80" s="14" t="s">
        <v>17</v>
      </c>
      <c r="AZ80" s="13" t="s">
        <v>16</v>
      </c>
      <c r="BA80" s="13" t="s">
        <v>16</v>
      </c>
      <c r="BB80" s="14" t="s">
        <v>17</v>
      </c>
    </row>
    <row r="81" spans="1:54" x14ac:dyDescent="0.55000000000000004">
      <c r="A81" s="1" t="s">
        <v>1</v>
      </c>
      <c r="B81" s="1" t="s">
        <v>34</v>
      </c>
      <c r="C81" s="78" t="s">
        <v>229</v>
      </c>
      <c r="D81" s="43" t="str">
        <f t="shared" ca="1" si="167"/>
        <v>-17b+12a-15a+8b</v>
      </c>
      <c r="E81" s="4" t="s">
        <v>13</v>
      </c>
      <c r="F81" t="s">
        <v>230</v>
      </c>
      <c r="G81" s="78" t="s">
        <v>229</v>
      </c>
      <c r="H81" s="11" t="str">
        <f t="shared" ca="1" si="168"/>
        <v>-3a-9b</v>
      </c>
      <c r="I81" s="11"/>
      <c r="J81" t="s">
        <v>230</v>
      </c>
      <c r="K81" s="51" t="s">
        <v>60</v>
      </c>
      <c r="L81" s="50" t="s">
        <v>302</v>
      </c>
      <c r="M81" s="50" t="str">
        <f t="shared" ca="1" si="169"/>
        <v>\\(\\quad -17b+12a-15a+8b= \\)</v>
      </c>
      <c r="N81" s="50" t="str">
        <f t="shared" ca="1" si="170"/>
        <v>\\(\\quad -3a-9b \\)</v>
      </c>
      <c r="O81" s="50" t="s">
        <v>62</v>
      </c>
      <c r="P81" s="89" t="str">
        <f t="shared" ca="1" si="171"/>
        <v>INSERT INTO math(tangen,question,answer,editor,date,count) VALUES('m5600','\\(\\quad -17b+12a-15a+8b= \\)','\\(\\quad -3a-9b \\)','harazono',NOW(),0);</v>
      </c>
      <c r="Q81" s="47"/>
      <c r="R81" s="19"/>
      <c r="S81" s="1">
        <f t="shared" ca="1" si="0"/>
        <v>-17</v>
      </c>
      <c r="T81" s="1">
        <f t="shared" ca="1" si="0"/>
        <v>12</v>
      </c>
      <c r="V81" s="1">
        <f t="shared" ca="1" si="1"/>
        <v>-15</v>
      </c>
      <c r="W81" s="1">
        <f t="shared" ca="1" si="1"/>
        <v>8</v>
      </c>
      <c r="Y81" t="str">
        <f t="shared" ca="1" si="172"/>
        <v>-</v>
      </c>
      <c r="Z81">
        <f t="shared" ca="1" si="173"/>
        <v>17</v>
      </c>
      <c r="AA81" t="str">
        <f t="shared" ca="1" si="174"/>
        <v>+</v>
      </c>
      <c r="AB81">
        <f t="shared" ca="1" si="175"/>
        <v>12</v>
      </c>
      <c r="AE81" t="str">
        <f t="shared" ca="1" si="176"/>
        <v>-</v>
      </c>
      <c r="AF81">
        <f t="shared" ca="1" si="177"/>
        <v>15</v>
      </c>
      <c r="AG81" t="str">
        <f t="shared" ca="1" si="178"/>
        <v>+</v>
      </c>
      <c r="AH81">
        <f t="shared" ca="1" si="179"/>
        <v>8</v>
      </c>
      <c r="AL81">
        <f t="shared" ca="1" si="180"/>
        <v>-3</v>
      </c>
      <c r="AM81" t="str">
        <f t="shared" ca="1" si="181"/>
        <v>-</v>
      </c>
      <c r="AN81" s="5">
        <f t="shared" ca="1" si="182"/>
        <v>3</v>
      </c>
      <c r="AO81" s="5">
        <f t="shared" ca="1" si="183"/>
        <v>-9</v>
      </c>
      <c r="AP81" t="str">
        <f t="shared" ca="1" si="184"/>
        <v>-</v>
      </c>
      <c r="AQ81" s="5">
        <f t="shared" ca="1" si="185"/>
        <v>9</v>
      </c>
      <c r="AV81" t="str">
        <f t="shared" ca="1" si="186"/>
        <v>-17b+12a-15a+8b</v>
      </c>
      <c r="AW81" t="str">
        <f t="shared" ca="1" si="187"/>
        <v>-3a-9b</v>
      </c>
      <c r="AY81" s="14" t="s">
        <v>17</v>
      </c>
      <c r="AZ81" s="13" t="s">
        <v>16</v>
      </c>
      <c r="BA81" s="13" t="s">
        <v>16</v>
      </c>
      <c r="BB81" s="14" t="s">
        <v>17</v>
      </c>
    </row>
    <row r="82" spans="1:54" x14ac:dyDescent="0.55000000000000004">
      <c r="A82" s="1" t="s">
        <v>1</v>
      </c>
      <c r="B82" s="1" t="s">
        <v>34</v>
      </c>
      <c r="C82" s="78" t="s">
        <v>229</v>
      </c>
      <c r="D82" s="43" t="str">
        <f ca="1">AV82</f>
        <v>19y+2x+12x-20y</v>
      </c>
      <c r="E82" s="4" t="s">
        <v>13</v>
      </c>
      <c r="F82" t="s">
        <v>230</v>
      </c>
      <c r="G82" s="78" t="s">
        <v>229</v>
      </c>
      <c r="H82" s="11" t="str">
        <f ca="1">AW82</f>
        <v>14x-y</v>
      </c>
      <c r="I82" s="11"/>
      <c r="J82" t="s">
        <v>230</v>
      </c>
      <c r="K82" s="51" t="s">
        <v>60</v>
      </c>
      <c r="L82" s="50" t="s">
        <v>302</v>
      </c>
      <c r="M82" s="50" t="str">
        <f t="shared" ca="1" si="38"/>
        <v>\\(\\quad 19y+2x+12x-20y= \\)</v>
      </c>
      <c r="N82" s="50" t="str">
        <f t="shared" ca="1" si="39"/>
        <v>\\(\\quad 14x-y \\)</v>
      </c>
      <c r="O82" s="50" t="s">
        <v>62</v>
      </c>
      <c r="P82" s="89" t="str">
        <f t="shared" ca="1" si="40"/>
        <v>INSERT INTO math(tangen,question,answer,editor,date,count) VALUES('m5600','\\(\\quad 19y+2x+12x-20y= \\)','\\(\\quad 14x-y \\)','harazono',NOW(),0);</v>
      </c>
      <c r="Q82" s="47"/>
      <c r="R82" s="19"/>
      <c r="S82" s="1">
        <f t="shared" ca="1" si="0"/>
        <v>19</v>
      </c>
      <c r="T82" s="1">
        <f t="shared" ca="1" si="0"/>
        <v>2</v>
      </c>
      <c r="V82" s="1">
        <f t="shared" ca="1" si="1"/>
        <v>12</v>
      </c>
      <c r="W82" s="1">
        <f t="shared" ca="1" si="1"/>
        <v>-20</v>
      </c>
      <c r="Y82" t="str">
        <f t="shared" ca="1" si="2"/>
        <v/>
      </c>
      <c r="Z82">
        <f t="shared" ca="1" si="3"/>
        <v>19</v>
      </c>
      <c r="AA82" t="str">
        <f t="shared" ca="1" si="4"/>
        <v>+</v>
      </c>
      <c r="AB82">
        <f t="shared" ca="1" si="5"/>
        <v>2</v>
      </c>
      <c r="AE82" t="str">
        <f t="shared" ca="1" si="6"/>
        <v>+</v>
      </c>
      <c r="AF82">
        <f t="shared" ca="1" si="7"/>
        <v>12</v>
      </c>
      <c r="AG82" t="str">
        <f t="shared" ca="1" si="8"/>
        <v>-</v>
      </c>
      <c r="AH82">
        <f t="shared" ca="1" si="9"/>
        <v>20</v>
      </c>
      <c r="AL82">
        <f ca="1">T82+V82</f>
        <v>14</v>
      </c>
      <c r="AM82" t="str">
        <f t="shared" ca="1" si="10"/>
        <v/>
      </c>
      <c r="AN82" s="5">
        <f t="shared" ca="1" si="11"/>
        <v>14</v>
      </c>
      <c r="AO82" s="5">
        <f ca="1">S82+W82</f>
        <v>-1</v>
      </c>
      <c r="AP82" t="str">
        <f t="shared" ca="1" si="12"/>
        <v>-</v>
      </c>
      <c r="AQ82" s="5" t="str">
        <f t="shared" ca="1" si="13"/>
        <v/>
      </c>
      <c r="AV82" t="str">
        <f t="shared" ca="1" si="14"/>
        <v>19y+2x+12x-20y</v>
      </c>
      <c r="AW82" t="str">
        <f ca="1">AM82&amp;AN82&amp;AZ82&amp;AP82&amp;AQ82&amp;AY82</f>
        <v>14x-y</v>
      </c>
      <c r="AY82" s="2" t="s">
        <v>19</v>
      </c>
      <c r="AZ82" s="15" t="s">
        <v>18</v>
      </c>
      <c r="BA82" s="15" t="s">
        <v>18</v>
      </c>
      <c r="BB82" s="2" t="s">
        <v>19</v>
      </c>
    </row>
    <row r="83" spans="1:54" x14ac:dyDescent="0.55000000000000004">
      <c r="A83" s="1" t="s">
        <v>1</v>
      </c>
      <c r="B83" s="1" t="s">
        <v>34</v>
      </c>
      <c r="C83" s="78" t="s">
        <v>229</v>
      </c>
      <c r="D83" s="43" t="str">
        <f t="shared" ref="D83:D91" ca="1" si="188">AV83</f>
        <v>3y-9x-2x-y</v>
      </c>
      <c r="E83" s="4" t="s">
        <v>13</v>
      </c>
      <c r="F83" t="s">
        <v>230</v>
      </c>
      <c r="G83" s="78" t="s">
        <v>229</v>
      </c>
      <c r="H83" s="11" t="str">
        <f t="shared" ref="H83:H91" ca="1" si="189">AW83</f>
        <v>-11x+2y</v>
      </c>
      <c r="I83" s="11"/>
      <c r="J83" t="s">
        <v>230</v>
      </c>
      <c r="K83" s="51" t="s">
        <v>60</v>
      </c>
      <c r="L83" s="50" t="s">
        <v>302</v>
      </c>
      <c r="M83" s="50" t="str">
        <f t="shared" ref="M83:M91" ca="1" si="190">C83&amp;D83&amp;E83&amp;F83</f>
        <v>\\(\\quad 3y-9x-2x-y= \\)</v>
      </c>
      <c r="N83" s="50" t="str">
        <f t="shared" ref="N83:N91" ca="1" si="191">G83&amp;H83&amp;I83&amp;J83</f>
        <v>\\(\\quad -11x+2y \\)</v>
      </c>
      <c r="O83" s="50" t="s">
        <v>62</v>
      </c>
      <c r="P83" s="89" t="str">
        <f t="shared" ref="P83:P91" ca="1" si="192">"INSERT INTO "&amp;K83&amp;"(tangen,question,answer,editor,date,count) VALUES('"&amp;L83&amp;"','"&amp;M83&amp;"','"&amp;N83&amp;"','"&amp;O83&amp;"',NOW(),0);"</f>
        <v>INSERT INTO math(tangen,question,answer,editor,date,count) VALUES('m5600','\\(\\quad 3y-9x-2x-y= \\)','\\(\\quad -11x+2y \\)','harazono',NOW(),0);</v>
      </c>
      <c r="Q83" s="47"/>
      <c r="R83" s="19"/>
      <c r="S83" s="1">
        <f t="shared" ca="1" si="0"/>
        <v>3</v>
      </c>
      <c r="T83" s="1">
        <f t="shared" ca="1" si="0"/>
        <v>-9</v>
      </c>
      <c r="V83" s="1">
        <f t="shared" ca="1" si="1"/>
        <v>-2</v>
      </c>
      <c r="W83" s="1">
        <f t="shared" ca="1" si="1"/>
        <v>-1</v>
      </c>
      <c r="Y83" t="str">
        <f t="shared" ref="Y83:Y91" ca="1" si="193">IF(S83&gt;=1,"","-")</f>
        <v/>
      </c>
      <c r="Z83">
        <f t="shared" ref="Z83:Z91" ca="1" si="194">IF(S83=0,21,IF(S83=1,"",IF(S83=-1,"",ABS(S83))))</f>
        <v>3</v>
      </c>
      <c r="AA83" t="str">
        <f t="shared" ref="AA83:AA91" ca="1" si="195">IF(T83&gt;=1,"+",IF(T83&lt;=-1,"-",""))</f>
        <v>-</v>
      </c>
      <c r="AB83">
        <f t="shared" ref="AB83:AB91" ca="1" si="196">IF(T83=0,21,IF(T83=1,"",IF(T83=-1,"",ABS(T83))))</f>
        <v>9</v>
      </c>
      <c r="AE83" t="str">
        <f t="shared" ref="AE83:AE91" ca="1" si="197">IF(V83&lt;=-1,"-","+")</f>
        <v>-</v>
      </c>
      <c r="AF83">
        <f t="shared" ref="AF83:AF91" ca="1" si="198">IF(V83=0,21,IF(V83=1,"",IF(V83=-1,"",ABS(V83))))</f>
        <v>2</v>
      </c>
      <c r="AG83" t="str">
        <f t="shared" ref="AG83:AG91" ca="1" si="199">IF(W83&lt;=-1,"-","+")</f>
        <v>-</v>
      </c>
      <c r="AH83" t="str">
        <f t="shared" ref="AH83:AH91" ca="1" si="200">IF(W83=0,21,IF(W83=1,"",IF(W83=-1,"",ABS(W83))))</f>
        <v/>
      </c>
      <c r="AL83">
        <f t="shared" ref="AL83:AL91" ca="1" si="201">T83+V83</f>
        <v>-11</v>
      </c>
      <c r="AM83" t="str">
        <f t="shared" ref="AM83:AM91" ca="1" si="202">IF(AL83&lt;=-1,"-","")</f>
        <v>-</v>
      </c>
      <c r="AN83" s="5">
        <f t="shared" ref="AN83:AN91" ca="1" si="203">IF(AL83=1,"",IF(AL83=-1,"",ABS(AL83)))</f>
        <v>11</v>
      </c>
      <c r="AO83" s="5">
        <f t="shared" ref="AO83:AO91" ca="1" si="204">S83+W83</f>
        <v>2</v>
      </c>
      <c r="AP83" t="str">
        <f t="shared" ref="AP83:AP91" ca="1" si="205">IF(AO83&lt;=-1,"-","+")</f>
        <v>+</v>
      </c>
      <c r="AQ83" s="5">
        <f t="shared" ref="AQ83:AQ91" ca="1" si="206">IF(AO83=1,"",IF(AO83=-1,"",ABS(AO83)))</f>
        <v>2</v>
      </c>
      <c r="AV83" t="str">
        <f t="shared" ref="AV83:AV91" ca="1" si="207">Y83&amp;Z83&amp;AY83&amp;AA83&amp;AB83&amp;AZ83&amp;AE83&amp;AF83&amp;BA83&amp;AG83&amp;AH83&amp;BB83</f>
        <v>3y-9x-2x-y</v>
      </c>
      <c r="AW83" t="str">
        <f t="shared" ref="AW83:AW91" ca="1" si="208">AM83&amp;AN83&amp;AZ83&amp;AP83&amp;AQ83&amp;AY83</f>
        <v>-11x+2y</v>
      </c>
      <c r="AY83" s="2" t="s">
        <v>19</v>
      </c>
      <c r="AZ83" s="15" t="s">
        <v>18</v>
      </c>
      <c r="BA83" s="15" t="s">
        <v>18</v>
      </c>
      <c r="BB83" s="2" t="s">
        <v>19</v>
      </c>
    </row>
    <row r="84" spans="1:54" x14ac:dyDescent="0.55000000000000004">
      <c r="A84" s="1" t="s">
        <v>1</v>
      </c>
      <c r="B84" s="1" t="s">
        <v>34</v>
      </c>
      <c r="C84" s="78" t="s">
        <v>229</v>
      </c>
      <c r="D84" s="43" t="str">
        <f t="shared" ca="1" si="188"/>
        <v>-10y-2x+15x-18y</v>
      </c>
      <c r="E84" s="4" t="s">
        <v>13</v>
      </c>
      <c r="F84" t="s">
        <v>230</v>
      </c>
      <c r="G84" s="78" t="s">
        <v>229</v>
      </c>
      <c r="H84" s="11" t="str">
        <f t="shared" ca="1" si="189"/>
        <v>13x-28y</v>
      </c>
      <c r="I84" s="11"/>
      <c r="J84" t="s">
        <v>230</v>
      </c>
      <c r="K84" s="51" t="s">
        <v>60</v>
      </c>
      <c r="L84" s="50" t="s">
        <v>302</v>
      </c>
      <c r="M84" s="50" t="str">
        <f t="shared" ca="1" si="190"/>
        <v>\\(\\quad -10y-2x+15x-18y= \\)</v>
      </c>
      <c r="N84" s="50" t="str">
        <f t="shared" ca="1" si="191"/>
        <v>\\(\\quad 13x-28y \\)</v>
      </c>
      <c r="O84" s="50" t="s">
        <v>62</v>
      </c>
      <c r="P84" s="89" t="str">
        <f t="shared" ca="1" si="192"/>
        <v>INSERT INTO math(tangen,question,answer,editor,date,count) VALUES('m5600','\\(\\quad -10y-2x+15x-18y= \\)','\\(\\quad 13x-28y \\)','harazono',NOW(),0);</v>
      </c>
      <c r="Q84" s="47"/>
      <c r="R84" s="19"/>
      <c r="S84" s="1">
        <f t="shared" ca="1" si="0"/>
        <v>-10</v>
      </c>
      <c r="T84" s="1">
        <f t="shared" ca="1" si="0"/>
        <v>-2</v>
      </c>
      <c r="V84" s="1">
        <f t="shared" ca="1" si="1"/>
        <v>15</v>
      </c>
      <c r="W84" s="1">
        <f t="shared" ca="1" si="1"/>
        <v>-18</v>
      </c>
      <c r="Y84" t="str">
        <f t="shared" ca="1" si="193"/>
        <v>-</v>
      </c>
      <c r="Z84">
        <f t="shared" ca="1" si="194"/>
        <v>10</v>
      </c>
      <c r="AA84" t="str">
        <f t="shared" ca="1" si="195"/>
        <v>-</v>
      </c>
      <c r="AB84">
        <f t="shared" ca="1" si="196"/>
        <v>2</v>
      </c>
      <c r="AE84" t="str">
        <f t="shared" ca="1" si="197"/>
        <v>+</v>
      </c>
      <c r="AF84">
        <f t="shared" ca="1" si="198"/>
        <v>15</v>
      </c>
      <c r="AG84" t="str">
        <f t="shared" ca="1" si="199"/>
        <v>-</v>
      </c>
      <c r="AH84">
        <f t="shared" ca="1" si="200"/>
        <v>18</v>
      </c>
      <c r="AL84">
        <f t="shared" ca="1" si="201"/>
        <v>13</v>
      </c>
      <c r="AM84" t="str">
        <f t="shared" ca="1" si="202"/>
        <v/>
      </c>
      <c r="AN84" s="5">
        <f t="shared" ca="1" si="203"/>
        <v>13</v>
      </c>
      <c r="AO84" s="5">
        <f t="shared" ca="1" si="204"/>
        <v>-28</v>
      </c>
      <c r="AP84" t="str">
        <f t="shared" ca="1" si="205"/>
        <v>-</v>
      </c>
      <c r="AQ84" s="5">
        <f t="shared" ca="1" si="206"/>
        <v>28</v>
      </c>
      <c r="AV84" t="str">
        <f t="shared" ca="1" si="207"/>
        <v>-10y-2x+15x-18y</v>
      </c>
      <c r="AW84" t="str">
        <f t="shared" ca="1" si="208"/>
        <v>13x-28y</v>
      </c>
      <c r="AY84" s="2" t="s">
        <v>19</v>
      </c>
      <c r="AZ84" s="15" t="s">
        <v>18</v>
      </c>
      <c r="BA84" s="15" t="s">
        <v>18</v>
      </c>
      <c r="BB84" s="2" t="s">
        <v>19</v>
      </c>
    </row>
    <row r="85" spans="1:54" x14ac:dyDescent="0.55000000000000004">
      <c r="A85" s="1" t="s">
        <v>1</v>
      </c>
      <c r="B85" s="1" t="s">
        <v>34</v>
      </c>
      <c r="C85" s="78" t="s">
        <v>229</v>
      </c>
      <c r="D85" s="43" t="str">
        <f t="shared" ca="1" si="188"/>
        <v>5y+10x-10x+9y</v>
      </c>
      <c r="E85" s="4" t="s">
        <v>13</v>
      </c>
      <c r="F85" t="s">
        <v>230</v>
      </c>
      <c r="G85" s="78" t="s">
        <v>229</v>
      </c>
      <c r="H85" s="11" t="str">
        <f t="shared" ca="1" si="189"/>
        <v>0x+14y</v>
      </c>
      <c r="I85" s="11"/>
      <c r="J85" t="s">
        <v>230</v>
      </c>
      <c r="K85" s="51" t="s">
        <v>60</v>
      </c>
      <c r="L85" s="50" t="s">
        <v>302</v>
      </c>
      <c r="M85" s="50" t="str">
        <f t="shared" ca="1" si="190"/>
        <v>\\(\\quad 5y+10x-10x+9y= \\)</v>
      </c>
      <c r="N85" s="50" t="str">
        <f t="shared" ca="1" si="191"/>
        <v>\\(\\quad 0x+14y \\)</v>
      </c>
      <c r="O85" s="50" t="s">
        <v>62</v>
      </c>
      <c r="P85" s="89" t="str">
        <f t="shared" ca="1" si="192"/>
        <v>INSERT INTO math(tangen,question,answer,editor,date,count) VALUES('m5600','\\(\\quad 5y+10x-10x+9y= \\)','\\(\\quad 0x+14y \\)','harazono',NOW(),0);</v>
      </c>
      <c r="Q85" s="47"/>
      <c r="R85" s="19"/>
      <c r="S85" s="1">
        <f t="shared" ca="1" si="0"/>
        <v>5</v>
      </c>
      <c r="T85" s="1">
        <f t="shared" ca="1" si="0"/>
        <v>10</v>
      </c>
      <c r="V85" s="1">
        <f t="shared" ca="1" si="1"/>
        <v>-10</v>
      </c>
      <c r="W85" s="1">
        <f t="shared" ca="1" si="1"/>
        <v>9</v>
      </c>
      <c r="Y85" t="str">
        <f t="shared" ca="1" si="193"/>
        <v/>
      </c>
      <c r="Z85">
        <f t="shared" ca="1" si="194"/>
        <v>5</v>
      </c>
      <c r="AA85" t="str">
        <f t="shared" ca="1" si="195"/>
        <v>+</v>
      </c>
      <c r="AB85">
        <f t="shared" ca="1" si="196"/>
        <v>10</v>
      </c>
      <c r="AE85" t="str">
        <f t="shared" ca="1" si="197"/>
        <v>-</v>
      </c>
      <c r="AF85">
        <f t="shared" ca="1" si="198"/>
        <v>10</v>
      </c>
      <c r="AG85" t="str">
        <f t="shared" ca="1" si="199"/>
        <v>+</v>
      </c>
      <c r="AH85">
        <f t="shared" ca="1" si="200"/>
        <v>9</v>
      </c>
      <c r="AL85">
        <f t="shared" ca="1" si="201"/>
        <v>0</v>
      </c>
      <c r="AM85" t="str">
        <f t="shared" ca="1" si="202"/>
        <v/>
      </c>
      <c r="AN85" s="5">
        <f t="shared" ca="1" si="203"/>
        <v>0</v>
      </c>
      <c r="AO85" s="5">
        <f t="shared" ca="1" si="204"/>
        <v>14</v>
      </c>
      <c r="AP85" t="str">
        <f t="shared" ca="1" si="205"/>
        <v>+</v>
      </c>
      <c r="AQ85" s="5">
        <f t="shared" ca="1" si="206"/>
        <v>14</v>
      </c>
      <c r="AV85" t="str">
        <f t="shared" ca="1" si="207"/>
        <v>5y+10x-10x+9y</v>
      </c>
      <c r="AW85" t="str">
        <f t="shared" ca="1" si="208"/>
        <v>0x+14y</v>
      </c>
      <c r="AY85" s="2" t="s">
        <v>19</v>
      </c>
      <c r="AZ85" s="15" t="s">
        <v>18</v>
      </c>
      <c r="BA85" s="15" t="s">
        <v>18</v>
      </c>
      <c r="BB85" s="2" t="s">
        <v>19</v>
      </c>
    </row>
    <row r="86" spans="1:54" x14ac:dyDescent="0.55000000000000004">
      <c r="A86" s="1" t="s">
        <v>1</v>
      </c>
      <c r="B86" s="1" t="s">
        <v>34</v>
      </c>
      <c r="C86" s="78" t="s">
        <v>229</v>
      </c>
      <c r="D86" s="43" t="str">
        <f t="shared" ca="1" si="188"/>
        <v>-4y-16x-5x+11y</v>
      </c>
      <c r="E86" s="4" t="s">
        <v>13</v>
      </c>
      <c r="F86" t="s">
        <v>230</v>
      </c>
      <c r="G86" s="78" t="s">
        <v>229</v>
      </c>
      <c r="H86" s="11" t="str">
        <f t="shared" ca="1" si="189"/>
        <v>-21x+7y</v>
      </c>
      <c r="I86" s="11"/>
      <c r="J86" t="s">
        <v>230</v>
      </c>
      <c r="K86" s="51" t="s">
        <v>60</v>
      </c>
      <c r="L86" s="50" t="s">
        <v>302</v>
      </c>
      <c r="M86" s="50" t="str">
        <f t="shared" ca="1" si="190"/>
        <v>\\(\\quad -4y-16x-5x+11y= \\)</v>
      </c>
      <c r="N86" s="50" t="str">
        <f t="shared" ca="1" si="191"/>
        <v>\\(\\quad -21x+7y \\)</v>
      </c>
      <c r="O86" s="50" t="s">
        <v>62</v>
      </c>
      <c r="P86" s="89" t="str">
        <f t="shared" ca="1" si="192"/>
        <v>INSERT INTO math(tangen,question,answer,editor,date,count) VALUES('m5600','\\(\\quad -4y-16x-5x+11y= \\)','\\(\\quad -21x+7y \\)','harazono',NOW(),0);</v>
      </c>
      <c r="Q86" s="47"/>
      <c r="R86" s="19"/>
      <c r="S86" s="1">
        <f t="shared" ca="1" si="0"/>
        <v>-4</v>
      </c>
      <c r="T86" s="1">
        <f t="shared" ca="1" si="0"/>
        <v>-16</v>
      </c>
      <c r="V86" s="1">
        <f t="shared" ca="1" si="1"/>
        <v>-5</v>
      </c>
      <c r="W86" s="1">
        <f t="shared" ca="1" si="1"/>
        <v>11</v>
      </c>
      <c r="Y86" t="str">
        <f t="shared" ca="1" si="193"/>
        <v>-</v>
      </c>
      <c r="Z86">
        <f t="shared" ca="1" si="194"/>
        <v>4</v>
      </c>
      <c r="AA86" t="str">
        <f t="shared" ca="1" si="195"/>
        <v>-</v>
      </c>
      <c r="AB86">
        <f t="shared" ca="1" si="196"/>
        <v>16</v>
      </c>
      <c r="AE86" t="str">
        <f t="shared" ca="1" si="197"/>
        <v>-</v>
      </c>
      <c r="AF86">
        <f t="shared" ca="1" si="198"/>
        <v>5</v>
      </c>
      <c r="AG86" t="str">
        <f t="shared" ca="1" si="199"/>
        <v>+</v>
      </c>
      <c r="AH86">
        <f t="shared" ca="1" si="200"/>
        <v>11</v>
      </c>
      <c r="AL86">
        <f t="shared" ca="1" si="201"/>
        <v>-21</v>
      </c>
      <c r="AM86" t="str">
        <f t="shared" ca="1" si="202"/>
        <v>-</v>
      </c>
      <c r="AN86" s="5">
        <f t="shared" ca="1" si="203"/>
        <v>21</v>
      </c>
      <c r="AO86" s="5">
        <f t="shared" ca="1" si="204"/>
        <v>7</v>
      </c>
      <c r="AP86" t="str">
        <f t="shared" ca="1" si="205"/>
        <v>+</v>
      </c>
      <c r="AQ86" s="5">
        <f t="shared" ca="1" si="206"/>
        <v>7</v>
      </c>
      <c r="AV86" t="str">
        <f t="shared" ca="1" si="207"/>
        <v>-4y-16x-5x+11y</v>
      </c>
      <c r="AW86" t="str">
        <f t="shared" ca="1" si="208"/>
        <v>-21x+7y</v>
      </c>
      <c r="AY86" s="2" t="s">
        <v>19</v>
      </c>
      <c r="AZ86" s="15" t="s">
        <v>18</v>
      </c>
      <c r="BA86" s="15" t="s">
        <v>18</v>
      </c>
      <c r="BB86" s="2" t="s">
        <v>19</v>
      </c>
    </row>
    <row r="87" spans="1:54" x14ac:dyDescent="0.55000000000000004">
      <c r="A87" s="1" t="s">
        <v>1</v>
      </c>
      <c r="B87" s="1" t="s">
        <v>34</v>
      </c>
      <c r="C87" s="78" t="s">
        <v>229</v>
      </c>
      <c r="D87" s="43" t="str">
        <f t="shared" ca="1" si="188"/>
        <v>-4y-13x+5x+9y</v>
      </c>
      <c r="E87" s="4" t="s">
        <v>13</v>
      </c>
      <c r="F87" t="s">
        <v>230</v>
      </c>
      <c r="G87" s="78" t="s">
        <v>229</v>
      </c>
      <c r="H87" s="11" t="str">
        <f t="shared" ca="1" si="189"/>
        <v>-8x+5y</v>
      </c>
      <c r="I87" s="11"/>
      <c r="J87" t="s">
        <v>230</v>
      </c>
      <c r="K87" s="51" t="s">
        <v>60</v>
      </c>
      <c r="L87" s="50" t="s">
        <v>302</v>
      </c>
      <c r="M87" s="50" t="str">
        <f t="shared" ca="1" si="190"/>
        <v>\\(\\quad -4y-13x+5x+9y= \\)</v>
      </c>
      <c r="N87" s="50" t="str">
        <f t="shared" ca="1" si="191"/>
        <v>\\(\\quad -8x+5y \\)</v>
      </c>
      <c r="O87" s="50" t="s">
        <v>62</v>
      </c>
      <c r="P87" s="89" t="str">
        <f t="shared" ca="1" si="192"/>
        <v>INSERT INTO math(tangen,question,answer,editor,date,count) VALUES('m5600','\\(\\quad -4y-13x+5x+9y= \\)','\\(\\quad -8x+5y \\)','harazono',NOW(),0);</v>
      </c>
      <c r="Q87" s="47"/>
      <c r="R87" s="19"/>
      <c r="S87" s="1">
        <f t="shared" ca="1" si="0"/>
        <v>-4</v>
      </c>
      <c r="T87" s="1">
        <f t="shared" ca="1" si="0"/>
        <v>-13</v>
      </c>
      <c r="V87" s="1">
        <f t="shared" ca="1" si="1"/>
        <v>5</v>
      </c>
      <c r="W87" s="1">
        <f t="shared" ca="1" si="1"/>
        <v>9</v>
      </c>
      <c r="Y87" t="str">
        <f t="shared" ca="1" si="193"/>
        <v>-</v>
      </c>
      <c r="Z87">
        <f t="shared" ca="1" si="194"/>
        <v>4</v>
      </c>
      <c r="AA87" t="str">
        <f t="shared" ca="1" si="195"/>
        <v>-</v>
      </c>
      <c r="AB87">
        <f t="shared" ca="1" si="196"/>
        <v>13</v>
      </c>
      <c r="AE87" t="str">
        <f t="shared" ca="1" si="197"/>
        <v>+</v>
      </c>
      <c r="AF87">
        <f t="shared" ca="1" si="198"/>
        <v>5</v>
      </c>
      <c r="AG87" t="str">
        <f t="shared" ca="1" si="199"/>
        <v>+</v>
      </c>
      <c r="AH87">
        <f t="shared" ca="1" si="200"/>
        <v>9</v>
      </c>
      <c r="AL87">
        <f t="shared" ca="1" si="201"/>
        <v>-8</v>
      </c>
      <c r="AM87" t="str">
        <f t="shared" ca="1" si="202"/>
        <v>-</v>
      </c>
      <c r="AN87" s="5">
        <f t="shared" ca="1" si="203"/>
        <v>8</v>
      </c>
      <c r="AO87" s="5">
        <f t="shared" ca="1" si="204"/>
        <v>5</v>
      </c>
      <c r="AP87" t="str">
        <f t="shared" ca="1" si="205"/>
        <v>+</v>
      </c>
      <c r="AQ87" s="5">
        <f t="shared" ca="1" si="206"/>
        <v>5</v>
      </c>
      <c r="AV87" t="str">
        <f t="shared" ca="1" si="207"/>
        <v>-4y-13x+5x+9y</v>
      </c>
      <c r="AW87" t="str">
        <f t="shared" ca="1" si="208"/>
        <v>-8x+5y</v>
      </c>
      <c r="AY87" s="2" t="s">
        <v>19</v>
      </c>
      <c r="AZ87" s="15" t="s">
        <v>18</v>
      </c>
      <c r="BA87" s="15" t="s">
        <v>18</v>
      </c>
      <c r="BB87" s="2" t="s">
        <v>19</v>
      </c>
    </row>
    <row r="88" spans="1:54" x14ac:dyDescent="0.55000000000000004">
      <c r="A88" s="1" t="s">
        <v>1</v>
      </c>
      <c r="B88" s="1" t="s">
        <v>34</v>
      </c>
      <c r="C88" s="78" t="s">
        <v>229</v>
      </c>
      <c r="D88" s="43" t="str">
        <f t="shared" ca="1" si="188"/>
        <v>10y+18x-19x-8y</v>
      </c>
      <c r="E88" s="4" t="s">
        <v>13</v>
      </c>
      <c r="F88" t="s">
        <v>230</v>
      </c>
      <c r="G88" s="78" t="s">
        <v>229</v>
      </c>
      <c r="H88" s="11" t="str">
        <f t="shared" ca="1" si="189"/>
        <v>-x+2y</v>
      </c>
      <c r="I88" s="11"/>
      <c r="J88" t="s">
        <v>230</v>
      </c>
      <c r="K88" s="51" t="s">
        <v>60</v>
      </c>
      <c r="L88" s="50" t="s">
        <v>302</v>
      </c>
      <c r="M88" s="50" t="str">
        <f t="shared" ca="1" si="190"/>
        <v>\\(\\quad 10y+18x-19x-8y= \\)</v>
      </c>
      <c r="N88" s="50" t="str">
        <f t="shared" ca="1" si="191"/>
        <v>\\(\\quad -x+2y \\)</v>
      </c>
      <c r="O88" s="50" t="s">
        <v>62</v>
      </c>
      <c r="P88" s="89" t="str">
        <f t="shared" ca="1" si="192"/>
        <v>INSERT INTO math(tangen,question,answer,editor,date,count) VALUES('m5600','\\(\\quad 10y+18x-19x-8y= \\)','\\(\\quad -x+2y \\)','harazono',NOW(),0);</v>
      </c>
      <c r="Q88" s="47"/>
      <c r="R88" s="19"/>
      <c r="S88" s="1">
        <f t="shared" ca="1" si="0"/>
        <v>10</v>
      </c>
      <c r="T88" s="1">
        <f t="shared" ca="1" si="0"/>
        <v>18</v>
      </c>
      <c r="V88" s="1">
        <f t="shared" ca="1" si="1"/>
        <v>-19</v>
      </c>
      <c r="W88" s="1">
        <f t="shared" ca="1" si="1"/>
        <v>-8</v>
      </c>
      <c r="Y88" t="str">
        <f t="shared" ca="1" si="193"/>
        <v/>
      </c>
      <c r="Z88">
        <f t="shared" ca="1" si="194"/>
        <v>10</v>
      </c>
      <c r="AA88" t="str">
        <f t="shared" ca="1" si="195"/>
        <v>+</v>
      </c>
      <c r="AB88">
        <f t="shared" ca="1" si="196"/>
        <v>18</v>
      </c>
      <c r="AE88" t="str">
        <f t="shared" ca="1" si="197"/>
        <v>-</v>
      </c>
      <c r="AF88">
        <f t="shared" ca="1" si="198"/>
        <v>19</v>
      </c>
      <c r="AG88" t="str">
        <f t="shared" ca="1" si="199"/>
        <v>-</v>
      </c>
      <c r="AH88">
        <f t="shared" ca="1" si="200"/>
        <v>8</v>
      </c>
      <c r="AL88">
        <f t="shared" ca="1" si="201"/>
        <v>-1</v>
      </c>
      <c r="AM88" t="str">
        <f t="shared" ca="1" si="202"/>
        <v>-</v>
      </c>
      <c r="AN88" s="5" t="str">
        <f t="shared" ca="1" si="203"/>
        <v/>
      </c>
      <c r="AO88" s="5">
        <f t="shared" ca="1" si="204"/>
        <v>2</v>
      </c>
      <c r="AP88" t="str">
        <f t="shared" ca="1" si="205"/>
        <v>+</v>
      </c>
      <c r="AQ88" s="5">
        <f t="shared" ca="1" si="206"/>
        <v>2</v>
      </c>
      <c r="AV88" t="str">
        <f t="shared" ca="1" si="207"/>
        <v>10y+18x-19x-8y</v>
      </c>
      <c r="AW88" t="str">
        <f t="shared" ca="1" si="208"/>
        <v>-x+2y</v>
      </c>
      <c r="AY88" s="2" t="s">
        <v>19</v>
      </c>
      <c r="AZ88" s="15" t="s">
        <v>18</v>
      </c>
      <c r="BA88" s="15" t="s">
        <v>18</v>
      </c>
      <c r="BB88" s="2" t="s">
        <v>19</v>
      </c>
    </row>
    <row r="89" spans="1:54" x14ac:dyDescent="0.55000000000000004">
      <c r="A89" s="1" t="s">
        <v>1</v>
      </c>
      <c r="B89" s="1" t="s">
        <v>34</v>
      </c>
      <c r="C89" s="78" t="s">
        <v>229</v>
      </c>
      <c r="D89" s="43" t="str">
        <f t="shared" ca="1" si="188"/>
        <v>-y-10x-19x+18y</v>
      </c>
      <c r="E89" s="4" t="s">
        <v>13</v>
      </c>
      <c r="F89" t="s">
        <v>230</v>
      </c>
      <c r="G89" s="78" t="s">
        <v>229</v>
      </c>
      <c r="H89" s="11" t="str">
        <f t="shared" ca="1" si="189"/>
        <v>-29x+17y</v>
      </c>
      <c r="I89" s="11"/>
      <c r="J89" t="s">
        <v>230</v>
      </c>
      <c r="K89" s="51" t="s">
        <v>60</v>
      </c>
      <c r="L89" s="50" t="s">
        <v>302</v>
      </c>
      <c r="M89" s="50" t="str">
        <f t="shared" ca="1" si="190"/>
        <v>\\(\\quad -y-10x-19x+18y= \\)</v>
      </c>
      <c r="N89" s="50" t="str">
        <f t="shared" ca="1" si="191"/>
        <v>\\(\\quad -29x+17y \\)</v>
      </c>
      <c r="O89" s="50" t="s">
        <v>62</v>
      </c>
      <c r="P89" s="89" t="str">
        <f t="shared" ca="1" si="192"/>
        <v>INSERT INTO math(tangen,question,answer,editor,date,count) VALUES('m5600','\\(\\quad -y-10x-19x+18y= \\)','\\(\\quad -29x+17y \\)','harazono',NOW(),0);</v>
      </c>
      <c r="Q89" s="47"/>
      <c r="R89" s="19"/>
      <c r="S89" s="1">
        <f t="shared" ca="1" si="0"/>
        <v>-1</v>
      </c>
      <c r="T89" s="1">
        <f t="shared" ca="1" si="0"/>
        <v>-10</v>
      </c>
      <c r="V89" s="1">
        <f t="shared" ca="1" si="1"/>
        <v>-19</v>
      </c>
      <c r="W89" s="1">
        <f t="shared" ca="1" si="1"/>
        <v>18</v>
      </c>
      <c r="Y89" t="str">
        <f t="shared" ca="1" si="193"/>
        <v>-</v>
      </c>
      <c r="Z89" t="str">
        <f t="shared" ca="1" si="194"/>
        <v/>
      </c>
      <c r="AA89" t="str">
        <f t="shared" ca="1" si="195"/>
        <v>-</v>
      </c>
      <c r="AB89">
        <f t="shared" ca="1" si="196"/>
        <v>10</v>
      </c>
      <c r="AE89" t="str">
        <f t="shared" ca="1" si="197"/>
        <v>-</v>
      </c>
      <c r="AF89">
        <f t="shared" ca="1" si="198"/>
        <v>19</v>
      </c>
      <c r="AG89" t="str">
        <f t="shared" ca="1" si="199"/>
        <v>+</v>
      </c>
      <c r="AH89">
        <f t="shared" ca="1" si="200"/>
        <v>18</v>
      </c>
      <c r="AL89">
        <f t="shared" ca="1" si="201"/>
        <v>-29</v>
      </c>
      <c r="AM89" t="str">
        <f t="shared" ca="1" si="202"/>
        <v>-</v>
      </c>
      <c r="AN89" s="5">
        <f t="shared" ca="1" si="203"/>
        <v>29</v>
      </c>
      <c r="AO89" s="5">
        <f t="shared" ca="1" si="204"/>
        <v>17</v>
      </c>
      <c r="AP89" t="str">
        <f t="shared" ca="1" si="205"/>
        <v>+</v>
      </c>
      <c r="AQ89" s="5">
        <f t="shared" ca="1" si="206"/>
        <v>17</v>
      </c>
      <c r="AV89" t="str">
        <f t="shared" ca="1" si="207"/>
        <v>-y-10x-19x+18y</v>
      </c>
      <c r="AW89" t="str">
        <f t="shared" ca="1" si="208"/>
        <v>-29x+17y</v>
      </c>
      <c r="AY89" s="2" t="s">
        <v>19</v>
      </c>
      <c r="AZ89" s="15" t="s">
        <v>18</v>
      </c>
      <c r="BA89" s="15" t="s">
        <v>18</v>
      </c>
      <c r="BB89" s="2" t="s">
        <v>19</v>
      </c>
    </row>
    <row r="90" spans="1:54" x14ac:dyDescent="0.55000000000000004">
      <c r="A90" s="1" t="s">
        <v>1</v>
      </c>
      <c r="B90" s="1" t="s">
        <v>34</v>
      </c>
      <c r="C90" s="78" t="s">
        <v>229</v>
      </c>
      <c r="D90" s="43" t="str">
        <f t="shared" ca="1" si="188"/>
        <v>-19y-15x-6x+10y</v>
      </c>
      <c r="E90" s="4" t="s">
        <v>13</v>
      </c>
      <c r="F90" t="s">
        <v>230</v>
      </c>
      <c r="G90" s="78" t="s">
        <v>229</v>
      </c>
      <c r="H90" s="11" t="str">
        <f t="shared" ca="1" si="189"/>
        <v>-21x-9y</v>
      </c>
      <c r="I90" s="11"/>
      <c r="J90" t="s">
        <v>230</v>
      </c>
      <c r="K90" s="51" t="s">
        <v>60</v>
      </c>
      <c r="L90" s="50" t="s">
        <v>302</v>
      </c>
      <c r="M90" s="50" t="str">
        <f t="shared" ca="1" si="190"/>
        <v>\\(\\quad -19y-15x-6x+10y= \\)</v>
      </c>
      <c r="N90" s="50" t="str">
        <f t="shared" ca="1" si="191"/>
        <v>\\(\\quad -21x-9y \\)</v>
      </c>
      <c r="O90" s="50" t="s">
        <v>62</v>
      </c>
      <c r="P90" s="89" t="str">
        <f t="shared" ca="1" si="192"/>
        <v>INSERT INTO math(tangen,question,answer,editor,date,count) VALUES('m5600','\\(\\quad -19y-15x-6x+10y= \\)','\\(\\quad -21x-9y \\)','harazono',NOW(),0);</v>
      </c>
      <c r="Q90" s="47"/>
      <c r="R90" s="19"/>
      <c r="S90" s="1">
        <f t="shared" ca="1" si="0"/>
        <v>-19</v>
      </c>
      <c r="T90" s="1">
        <f t="shared" ca="1" si="0"/>
        <v>-15</v>
      </c>
      <c r="V90" s="1">
        <f t="shared" ca="1" si="1"/>
        <v>-6</v>
      </c>
      <c r="W90" s="1">
        <f t="shared" ca="1" si="1"/>
        <v>10</v>
      </c>
      <c r="Y90" t="str">
        <f t="shared" ca="1" si="193"/>
        <v>-</v>
      </c>
      <c r="Z90">
        <f t="shared" ca="1" si="194"/>
        <v>19</v>
      </c>
      <c r="AA90" t="str">
        <f t="shared" ca="1" si="195"/>
        <v>-</v>
      </c>
      <c r="AB90">
        <f t="shared" ca="1" si="196"/>
        <v>15</v>
      </c>
      <c r="AE90" t="str">
        <f t="shared" ca="1" si="197"/>
        <v>-</v>
      </c>
      <c r="AF90">
        <f t="shared" ca="1" si="198"/>
        <v>6</v>
      </c>
      <c r="AG90" t="str">
        <f t="shared" ca="1" si="199"/>
        <v>+</v>
      </c>
      <c r="AH90">
        <f t="shared" ca="1" si="200"/>
        <v>10</v>
      </c>
      <c r="AL90">
        <f t="shared" ca="1" si="201"/>
        <v>-21</v>
      </c>
      <c r="AM90" t="str">
        <f t="shared" ca="1" si="202"/>
        <v>-</v>
      </c>
      <c r="AN90" s="5">
        <f t="shared" ca="1" si="203"/>
        <v>21</v>
      </c>
      <c r="AO90" s="5">
        <f t="shared" ca="1" si="204"/>
        <v>-9</v>
      </c>
      <c r="AP90" t="str">
        <f t="shared" ca="1" si="205"/>
        <v>-</v>
      </c>
      <c r="AQ90" s="5">
        <f t="shared" ca="1" si="206"/>
        <v>9</v>
      </c>
      <c r="AV90" t="str">
        <f t="shared" ca="1" si="207"/>
        <v>-19y-15x-6x+10y</v>
      </c>
      <c r="AW90" t="str">
        <f t="shared" ca="1" si="208"/>
        <v>-21x-9y</v>
      </c>
      <c r="AY90" s="2" t="s">
        <v>19</v>
      </c>
      <c r="AZ90" s="15" t="s">
        <v>18</v>
      </c>
      <c r="BA90" s="15" t="s">
        <v>18</v>
      </c>
      <c r="BB90" s="2" t="s">
        <v>19</v>
      </c>
    </row>
    <row r="91" spans="1:54" x14ac:dyDescent="0.55000000000000004">
      <c r="A91" s="1" t="s">
        <v>1</v>
      </c>
      <c r="B91" s="1" t="s">
        <v>34</v>
      </c>
      <c r="C91" s="78" t="s">
        <v>229</v>
      </c>
      <c r="D91" s="43" t="str">
        <f t="shared" ca="1" si="188"/>
        <v>-11y+12x-6x-16y</v>
      </c>
      <c r="E91" s="4" t="s">
        <v>13</v>
      </c>
      <c r="F91" t="s">
        <v>230</v>
      </c>
      <c r="G91" s="78" t="s">
        <v>229</v>
      </c>
      <c r="H91" s="11" t="str">
        <f t="shared" ca="1" si="189"/>
        <v>6x-27y</v>
      </c>
      <c r="I91" s="11"/>
      <c r="J91" t="s">
        <v>230</v>
      </c>
      <c r="K91" s="51" t="s">
        <v>60</v>
      </c>
      <c r="L91" s="50" t="s">
        <v>302</v>
      </c>
      <c r="M91" s="50" t="str">
        <f t="shared" ca="1" si="190"/>
        <v>\\(\\quad -11y+12x-6x-16y= \\)</v>
      </c>
      <c r="N91" s="50" t="str">
        <f t="shared" ca="1" si="191"/>
        <v>\\(\\quad 6x-27y \\)</v>
      </c>
      <c r="O91" s="50" t="s">
        <v>62</v>
      </c>
      <c r="P91" s="89" t="str">
        <f t="shared" ca="1" si="192"/>
        <v>INSERT INTO math(tangen,question,answer,editor,date,count) VALUES('m5600','\\(\\quad -11y+12x-6x-16y= \\)','\\(\\quad 6x-27y \\)','harazono',NOW(),0);</v>
      </c>
      <c r="Q91" s="47"/>
      <c r="R91" s="19"/>
      <c r="S91" s="1">
        <f t="shared" ca="1" si="0"/>
        <v>-11</v>
      </c>
      <c r="T91" s="1">
        <f t="shared" ca="1" si="0"/>
        <v>12</v>
      </c>
      <c r="V91" s="1">
        <f t="shared" ca="1" si="1"/>
        <v>-6</v>
      </c>
      <c r="W91" s="1">
        <f t="shared" ca="1" si="1"/>
        <v>-16</v>
      </c>
      <c r="Y91" t="str">
        <f t="shared" ca="1" si="193"/>
        <v>-</v>
      </c>
      <c r="Z91">
        <f t="shared" ca="1" si="194"/>
        <v>11</v>
      </c>
      <c r="AA91" t="str">
        <f t="shared" ca="1" si="195"/>
        <v>+</v>
      </c>
      <c r="AB91">
        <f t="shared" ca="1" si="196"/>
        <v>12</v>
      </c>
      <c r="AE91" t="str">
        <f t="shared" ca="1" si="197"/>
        <v>-</v>
      </c>
      <c r="AF91">
        <f t="shared" ca="1" si="198"/>
        <v>6</v>
      </c>
      <c r="AG91" t="str">
        <f t="shared" ca="1" si="199"/>
        <v>-</v>
      </c>
      <c r="AH91">
        <f t="shared" ca="1" si="200"/>
        <v>16</v>
      </c>
      <c r="AL91">
        <f t="shared" ca="1" si="201"/>
        <v>6</v>
      </c>
      <c r="AM91" t="str">
        <f t="shared" ca="1" si="202"/>
        <v/>
      </c>
      <c r="AN91" s="5">
        <f t="shared" ca="1" si="203"/>
        <v>6</v>
      </c>
      <c r="AO91" s="5">
        <f t="shared" ca="1" si="204"/>
        <v>-27</v>
      </c>
      <c r="AP91" t="str">
        <f t="shared" ca="1" si="205"/>
        <v>-</v>
      </c>
      <c r="AQ91" s="5">
        <f t="shared" ca="1" si="206"/>
        <v>27</v>
      </c>
      <c r="AV91" t="str">
        <f t="shared" ca="1" si="207"/>
        <v>-11y+12x-6x-16y</v>
      </c>
      <c r="AW91" t="str">
        <f t="shared" ca="1" si="208"/>
        <v>6x-27y</v>
      </c>
      <c r="AY91" s="2" t="s">
        <v>19</v>
      </c>
      <c r="AZ91" s="15" t="s">
        <v>18</v>
      </c>
      <c r="BA91" s="15" t="s">
        <v>18</v>
      </c>
      <c r="BB91" s="2" t="s">
        <v>19</v>
      </c>
    </row>
    <row r="92" spans="1:54" x14ac:dyDescent="0.55000000000000004">
      <c r="A92" s="1" t="s">
        <v>1</v>
      </c>
      <c r="B92" s="1" t="s">
        <v>34</v>
      </c>
      <c r="C92" s="78" t="s">
        <v>229</v>
      </c>
      <c r="D92" s="43" t="str">
        <f ca="1">AV92</f>
        <v>-14b-16a-11b+12a</v>
      </c>
      <c r="E92" s="4" t="s">
        <v>13</v>
      </c>
      <c r="F92" t="s">
        <v>230</v>
      </c>
      <c r="G92" s="78" t="s">
        <v>229</v>
      </c>
      <c r="H92" s="11" t="str">
        <f ca="1">AW92</f>
        <v>-4a-25b</v>
      </c>
      <c r="I92" s="11"/>
      <c r="J92" t="s">
        <v>230</v>
      </c>
      <c r="K92" s="51" t="s">
        <v>60</v>
      </c>
      <c r="L92" s="50" t="s">
        <v>302</v>
      </c>
      <c r="M92" s="50" t="str">
        <f t="shared" ca="1" si="38"/>
        <v>\\(\\quad -14b-16a-11b+12a= \\)</v>
      </c>
      <c r="N92" s="50" t="str">
        <f t="shared" ca="1" si="39"/>
        <v>\\(\\quad -4a-25b \\)</v>
      </c>
      <c r="O92" s="50" t="s">
        <v>62</v>
      </c>
      <c r="P92" s="89" t="str">
        <f t="shared" ca="1" si="40"/>
        <v>INSERT INTO math(tangen,question,answer,editor,date,count) VALUES('m5600','\\(\\quad -14b-16a-11b+12a= \\)','\\(\\quad -4a-25b \\)','harazono',NOW(),0);</v>
      </c>
      <c r="Q92" s="47"/>
      <c r="R92" s="19"/>
      <c r="S92" s="1">
        <f t="shared" ca="1" si="0"/>
        <v>-14</v>
      </c>
      <c r="T92" s="1">
        <f t="shared" ca="1" si="0"/>
        <v>-16</v>
      </c>
      <c r="V92" s="1">
        <f t="shared" ca="1" si="1"/>
        <v>-11</v>
      </c>
      <c r="W92" s="1">
        <f t="shared" ca="1" si="1"/>
        <v>12</v>
      </c>
      <c r="Y92" t="str">
        <f t="shared" ca="1" si="2"/>
        <v>-</v>
      </c>
      <c r="Z92">
        <f t="shared" ca="1" si="3"/>
        <v>14</v>
      </c>
      <c r="AA92" t="str">
        <f t="shared" ca="1" si="4"/>
        <v>-</v>
      </c>
      <c r="AB92">
        <f t="shared" ca="1" si="5"/>
        <v>16</v>
      </c>
      <c r="AE92" t="str">
        <f t="shared" ca="1" si="6"/>
        <v>-</v>
      </c>
      <c r="AF92">
        <f t="shared" ca="1" si="7"/>
        <v>11</v>
      </c>
      <c r="AG92" t="str">
        <f t="shared" ca="1" si="8"/>
        <v>+</v>
      </c>
      <c r="AH92">
        <f t="shared" ca="1" si="9"/>
        <v>12</v>
      </c>
      <c r="AL92">
        <f ca="1">T92+W92</f>
        <v>-4</v>
      </c>
      <c r="AM92" t="str">
        <f t="shared" ca="1" si="10"/>
        <v>-</v>
      </c>
      <c r="AN92" s="5">
        <f t="shared" ca="1" si="11"/>
        <v>4</v>
      </c>
      <c r="AO92" s="5">
        <f ca="1">S92+V92</f>
        <v>-25</v>
      </c>
      <c r="AP92" t="str">
        <f t="shared" ca="1" si="12"/>
        <v>-</v>
      </c>
      <c r="AQ92" s="5">
        <f t="shared" ca="1" si="13"/>
        <v>25</v>
      </c>
      <c r="AV92" t="str">
        <f t="shared" ca="1" si="14"/>
        <v>-14b-16a-11b+12a</v>
      </c>
      <c r="AW92" t="str">
        <f ca="1">AM92&amp;AN92&amp;AZ92&amp;AP92&amp;AQ92&amp;AY92</f>
        <v>-4a-25b</v>
      </c>
      <c r="AY92" s="14" t="s">
        <v>17</v>
      </c>
      <c r="AZ92" s="13" t="s">
        <v>16</v>
      </c>
      <c r="BA92" s="14" t="s">
        <v>17</v>
      </c>
      <c r="BB92" s="13" t="s">
        <v>16</v>
      </c>
    </row>
    <row r="93" spans="1:54" x14ac:dyDescent="0.55000000000000004">
      <c r="A93" s="1" t="s">
        <v>1</v>
      </c>
      <c r="B93" s="1" t="s">
        <v>34</v>
      </c>
      <c r="C93" s="78" t="s">
        <v>229</v>
      </c>
      <c r="D93" s="43" t="str">
        <f t="shared" ref="D93:D101" ca="1" si="209">AV93</f>
        <v>-13b-10a+16b+10a</v>
      </c>
      <c r="E93" s="4" t="s">
        <v>13</v>
      </c>
      <c r="F93" t="s">
        <v>230</v>
      </c>
      <c r="G93" s="78" t="s">
        <v>229</v>
      </c>
      <c r="H93" s="11" t="str">
        <f t="shared" ref="H93:H101" ca="1" si="210">AW93</f>
        <v>0a+3b</v>
      </c>
      <c r="I93" s="11"/>
      <c r="J93" t="s">
        <v>230</v>
      </c>
      <c r="K93" s="51" t="s">
        <v>60</v>
      </c>
      <c r="L93" s="50" t="s">
        <v>302</v>
      </c>
      <c r="M93" s="50" t="str">
        <f t="shared" ref="M93:M101" ca="1" si="211">C93&amp;D93&amp;E93&amp;F93</f>
        <v>\\(\\quad -13b-10a+16b+10a= \\)</v>
      </c>
      <c r="N93" s="50" t="str">
        <f t="shared" ref="N93:N101" ca="1" si="212">G93&amp;H93&amp;I93&amp;J93</f>
        <v>\\(\\quad 0a+3b \\)</v>
      </c>
      <c r="O93" s="50" t="s">
        <v>62</v>
      </c>
      <c r="P93" s="89" t="str">
        <f t="shared" ref="P93:P101" ca="1" si="213">"INSERT INTO "&amp;K93&amp;"(tangen,question,answer,editor,date,count) VALUES('"&amp;L93&amp;"','"&amp;M93&amp;"','"&amp;N93&amp;"','"&amp;O93&amp;"',NOW(),0);"</f>
        <v>INSERT INTO math(tangen,question,answer,editor,date,count) VALUES('m5600','\\(\\quad -13b-10a+16b+10a= \\)','\\(\\quad 0a+3b \\)','harazono',NOW(),0);</v>
      </c>
      <c r="Q93" s="47"/>
      <c r="R93" s="19"/>
      <c r="S93" s="1">
        <f t="shared" ca="1" si="0"/>
        <v>-13</v>
      </c>
      <c r="T93" s="1">
        <f t="shared" ca="1" si="0"/>
        <v>-10</v>
      </c>
      <c r="V93" s="1">
        <f t="shared" ca="1" si="1"/>
        <v>16</v>
      </c>
      <c r="W93" s="1">
        <f t="shared" ca="1" si="1"/>
        <v>10</v>
      </c>
      <c r="Y93" t="str">
        <f t="shared" ref="Y93:Y101" ca="1" si="214">IF(S93&gt;=1,"","-")</f>
        <v>-</v>
      </c>
      <c r="Z93">
        <f t="shared" ref="Z93:Z101" ca="1" si="215">IF(S93=0,21,IF(S93=1,"",IF(S93=-1,"",ABS(S93))))</f>
        <v>13</v>
      </c>
      <c r="AA93" t="str">
        <f t="shared" ref="AA93:AA101" ca="1" si="216">IF(T93&gt;=1,"+",IF(T93&lt;=-1,"-",""))</f>
        <v>-</v>
      </c>
      <c r="AB93">
        <f t="shared" ref="AB93:AB101" ca="1" si="217">IF(T93=0,21,IF(T93=1,"",IF(T93=-1,"",ABS(T93))))</f>
        <v>10</v>
      </c>
      <c r="AE93" t="str">
        <f t="shared" ref="AE93:AE101" ca="1" si="218">IF(V93&lt;=-1,"-","+")</f>
        <v>+</v>
      </c>
      <c r="AF93">
        <f t="shared" ref="AF93:AF101" ca="1" si="219">IF(V93=0,21,IF(V93=1,"",IF(V93=-1,"",ABS(V93))))</f>
        <v>16</v>
      </c>
      <c r="AG93" t="str">
        <f t="shared" ref="AG93:AG101" ca="1" si="220">IF(W93&lt;=-1,"-","+")</f>
        <v>+</v>
      </c>
      <c r="AH93">
        <f t="shared" ref="AH93:AH101" ca="1" si="221">IF(W93=0,21,IF(W93=1,"",IF(W93=-1,"",ABS(W93))))</f>
        <v>10</v>
      </c>
      <c r="AL93">
        <f t="shared" ref="AL93:AL101" ca="1" si="222">T93+W93</f>
        <v>0</v>
      </c>
      <c r="AM93" t="str">
        <f t="shared" ref="AM93:AM101" ca="1" si="223">IF(AL93&lt;=-1,"-","")</f>
        <v/>
      </c>
      <c r="AN93" s="5">
        <f t="shared" ref="AN93:AN101" ca="1" si="224">IF(AL93=1,"",IF(AL93=-1,"",ABS(AL93)))</f>
        <v>0</v>
      </c>
      <c r="AO93" s="5">
        <f t="shared" ref="AO93:AO101" ca="1" si="225">S93+V93</f>
        <v>3</v>
      </c>
      <c r="AP93" t="str">
        <f t="shared" ref="AP93:AP101" ca="1" si="226">IF(AO93&lt;=-1,"-","+")</f>
        <v>+</v>
      </c>
      <c r="AQ93" s="5">
        <f t="shared" ref="AQ93:AQ101" ca="1" si="227">IF(AO93=1,"",IF(AO93=-1,"",ABS(AO93)))</f>
        <v>3</v>
      </c>
      <c r="AV93" t="str">
        <f t="shared" ref="AV93:AV101" ca="1" si="228">Y93&amp;Z93&amp;AY93&amp;AA93&amp;AB93&amp;AZ93&amp;AE93&amp;AF93&amp;BA93&amp;AG93&amp;AH93&amp;BB93</f>
        <v>-13b-10a+16b+10a</v>
      </c>
      <c r="AW93" t="str">
        <f t="shared" ref="AW93:AW101" ca="1" si="229">AM93&amp;AN93&amp;AZ93&amp;AP93&amp;AQ93&amp;AY93</f>
        <v>0a+3b</v>
      </c>
      <c r="AY93" s="14" t="s">
        <v>17</v>
      </c>
      <c r="AZ93" s="13" t="s">
        <v>16</v>
      </c>
      <c r="BA93" s="14" t="s">
        <v>17</v>
      </c>
      <c r="BB93" s="13" t="s">
        <v>16</v>
      </c>
    </row>
    <row r="94" spans="1:54" x14ac:dyDescent="0.55000000000000004">
      <c r="A94" s="1" t="s">
        <v>1</v>
      </c>
      <c r="B94" s="1" t="s">
        <v>34</v>
      </c>
      <c r="C94" s="78" t="s">
        <v>229</v>
      </c>
      <c r="D94" s="43" t="str">
        <f t="shared" ca="1" si="209"/>
        <v>6b+3a-5b+14a</v>
      </c>
      <c r="E94" s="4" t="s">
        <v>13</v>
      </c>
      <c r="F94" t="s">
        <v>230</v>
      </c>
      <c r="G94" s="78" t="s">
        <v>229</v>
      </c>
      <c r="H94" s="11" t="str">
        <f t="shared" ca="1" si="210"/>
        <v>17a+b</v>
      </c>
      <c r="I94" s="11"/>
      <c r="J94" t="s">
        <v>230</v>
      </c>
      <c r="K94" s="51" t="s">
        <v>60</v>
      </c>
      <c r="L94" s="50" t="s">
        <v>302</v>
      </c>
      <c r="M94" s="50" t="str">
        <f t="shared" ca="1" si="211"/>
        <v>\\(\\quad 6b+3a-5b+14a= \\)</v>
      </c>
      <c r="N94" s="50" t="str">
        <f t="shared" ca="1" si="212"/>
        <v>\\(\\quad 17a+b \\)</v>
      </c>
      <c r="O94" s="50" t="s">
        <v>62</v>
      </c>
      <c r="P94" s="89" t="str">
        <f t="shared" ca="1" si="213"/>
        <v>INSERT INTO math(tangen,question,answer,editor,date,count) VALUES('m5600','\\(\\quad 6b+3a-5b+14a= \\)','\\(\\quad 17a+b \\)','harazono',NOW(),0);</v>
      </c>
      <c r="Q94" s="47"/>
      <c r="R94" s="19"/>
      <c r="S94" s="1">
        <f t="shared" ca="1" si="0"/>
        <v>6</v>
      </c>
      <c r="T94" s="1">
        <f t="shared" ca="1" si="0"/>
        <v>3</v>
      </c>
      <c r="V94" s="1">
        <f t="shared" ca="1" si="1"/>
        <v>-5</v>
      </c>
      <c r="W94" s="1">
        <f t="shared" ca="1" si="1"/>
        <v>14</v>
      </c>
      <c r="Y94" t="str">
        <f t="shared" ca="1" si="214"/>
        <v/>
      </c>
      <c r="Z94">
        <f t="shared" ca="1" si="215"/>
        <v>6</v>
      </c>
      <c r="AA94" t="str">
        <f t="shared" ca="1" si="216"/>
        <v>+</v>
      </c>
      <c r="AB94">
        <f t="shared" ca="1" si="217"/>
        <v>3</v>
      </c>
      <c r="AE94" t="str">
        <f t="shared" ca="1" si="218"/>
        <v>-</v>
      </c>
      <c r="AF94">
        <f t="shared" ca="1" si="219"/>
        <v>5</v>
      </c>
      <c r="AG94" t="str">
        <f t="shared" ca="1" si="220"/>
        <v>+</v>
      </c>
      <c r="AH94">
        <f t="shared" ca="1" si="221"/>
        <v>14</v>
      </c>
      <c r="AL94">
        <f t="shared" ca="1" si="222"/>
        <v>17</v>
      </c>
      <c r="AM94" t="str">
        <f t="shared" ca="1" si="223"/>
        <v/>
      </c>
      <c r="AN94" s="5">
        <f t="shared" ca="1" si="224"/>
        <v>17</v>
      </c>
      <c r="AO94" s="5">
        <f t="shared" ca="1" si="225"/>
        <v>1</v>
      </c>
      <c r="AP94" t="str">
        <f t="shared" ca="1" si="226"/>
        <v>+</v>
      </c>
      <c r="AQ94" s="5" t="str">
        <f t="shared" ca="1" si="227"/>
        <v/>
      </c>
      <c r="AV94" t="str">
        <f t="shared" ca="1" si="228"/>
        <v>6b+3a-5b+14a</v>
      </c>
      <c r="AW94" t="str">
        <f t="shared" ca="1" si="229"/>
        <v>17a+b</v>
      </c>
      <c r="AY94" s="14" t="s">
        <v>17</v>
      </c>
      <c r="AZ94" s="13" t="s">
        <v>16</v>
      </c>
      <c r="BA94" s="14" t="s">
        <v>17</v>
      </c>
      <c r="BB94" s="13" t="s">
        <v>16</v>
      </c>
    </row>
    <row r="95" spans="1:54" x14ac:dyDescent="0.55000000000000004">
      <c r="A95" s="1" t="s">
        <v>1</v>
      </c>
      <c r="B95" s="1" t="s">
        <v>34</v>
      </c>
      <c r="C95" s="78" t="s">
        <v>229</v>
      </c>
      <c r="D95" s="43" t="str">
        <f t="shared" ca="1" si="209"/>
        <v>-4b+7a-19b-8a</v>
      </c>
      <c r="E95" s="4" t="s">
        <v>13</v>
      </c>
      <c r="F95" t="s">
        <v>230</v>
      </c>
      <c r="G95" s="78" t="s">
        <v>229</v>
      </c>
      <c r="H95" s="11" t="str">
        <f t="shared" ca="1" si="210"/>
        <v>-a-23b</v>
      </c>
      <c r="I95" s="11"/>
      <c r="J95" t="s">
        <v>230</v>
      </c>
      <c r="K95" s="51" t="s">
        <v>60</v>
      </c>
      <c r="L95" s="50" t="s">
        <v>302</v>
      </c>
      <c r="M95" s="50" t="str">
        <f t="shared" ca="1" si="211"/>
        <v>\\(\\quad -4b+7a-19b-8a= \\)</v>
      </c>
      <c r="N95" s="50" t="str">
        <f t="shared" ca="1" si="212"/>
        <v>\\(\\quad -a-23b \\)</v>
      </c>
      <c r="O95" s="50" t="s">
        <v>62</v>
      </c>
      <c r="P95" s="89" t="str">
        <f t="shared" ca="1" si="213"/>
        <v>INSERT INTO math(tangen,question,answer,editor,date,count) VALUES('m5600','\\(\\quad -4b+7a-19b-8a= \\)','\\(\\quad -a-23b \\)','harazono',NOW(),0);</v>
      </c>
      <c r="Q95" s="47"/>
      <c r="R95" s="19"/>
      <c r="S95" s="1">
        <f t="shared" ca="1" si="0"/>
        <v>-4</v>
      </c>
      <c r="T95" s="1">
        <f t="shared" ca="1" si="0"/>
        <v>7</v>
      </c>
      <c r="V95" s="1">
        <f t="shared" ca="1" si="1"/>
        <v>-19</v>
      </c>
      <c r="W95" s="1">
        <f t="shared" ca="1" si="1"/>
        <v>-8</v>
      </c>
      <c r="Y95" t="str">
        <f t="shared" ca="1" si="214"/>
        <v>-</v>
      </c>
      <c r="Z95">
        <f t="shared" ca="1" si="215"/>
        <v>4</v>
      </c>
      <c r="AA95" t="str">
        <f t="shared" ca="1" si="216"/>
        <v>+</v>
      </c>
      <c r="AB95">
        <f t="shared" ca="1" si="217"/>
        <v>7</v>
      </c>
      <c r="AE95" t="str">
        <f t="shared" ca="1" si="218"/>
        <v>-</v>
      </c>
      <c r="AF95">
        <f t="shared" ca="1" si="219"/>
        <v>19</v>
      </c>
      <c r="AG95" t="str">
        <f t="shared" ca="1" si="220"/>
        <v>-</v>
      </c>
      <c r="AH95">
        <f t="shared" ca="1" si="221"/>
        <v>8</v>
      </c>
      <c r="AL95">
        <f t="shared" ca="1" si="222"/>
        <v>-1</v>
      </c>
      <c r="AM95" t="str">
        <f t="shared" ca="1" si="223"/>
        <v>-</v>
      </c>
      <c r="AN95" s="5" t="str">
        <f t="shared" ca="1" si="224"/>
        <v/>
      </c>
      <c r="AO95" s="5">
        <f t="shared" ca="1" si="225"/>
        <v>-23</v>
      </c>
      <c r="AP95" t="str">
        <f t="shared" ca="1" si="226"/>
        <v>-</v>
      </c>
      <c r="AQ95" s="5">
        <f t="shared" ca="1" si="227"/>
        <v>23</v>
      </c>
      <c r="AV95" t="str">
        <f t="shared" ca="1" si="228"/>
        <v>-4b+7a-19b-8a</v>
      </c>
      <c r="AW95" t="str">
        <f t="shared" ca="1" si="229"/>
        <v>-a-23b</v>
      </c>
      <c r="AY95" s="14" t="s">
        <v>17</v>
      </c>
      <c r="AZ95" s="13" t="s">
        <v>16</v>
      </c>
      <c r="BA95" s="14" t="s">
        <v>17</v>
      </c>
      <c r="BB95" s="13" t="s">
        <v>16</v>
      </c>
    </row>
    <row r="96" spans="1:54" x14ac:dyDescent="0.55000000000000004">
      <c r="A96" s="1" t="s">
        <v>1</v>
      </c>
      <c r="B96" s="1" t="s">
        <v>34</v>
      </c>
      <c r="C96" s="78" t="s">
        <v>229</v>
      </c>
      <c r="D96" s="43" t="str">
        <f t="shared" ca="1" si="209"/>
        <v>-4b+16a+15b+12a</v>
      </c>
      <c r="E96" s="4" t="s">
        <v>13</v>
      </c>
      <c r="F96" t="s">
        <v>230</v>
      </c>
      <c r="G96" s="78" t="s">
        <v>229</v>
      </c>
      <c r="H96" s="11" t="str">
        <f t="shared" ca="1" si="210"/>
        <v>28a+11b</v>
      </c>
      <c r="I96" s="11"/>
      <c r="J96" t="s">
        <v>230</v>
      </c>
      <c r="K96" s="51" t="s">
        <v>60</v>
      </c>
      <c r="L96" s="50" t="s">
        <v>302</v>
      </c>
      <c r="M96" s="50" t="str">
        <f t="shared" ca="1" si="211"/>
        <v>\\(\\quad -4b+16a+15b+12a= \\)</v>
      </c>
      <c r="N96" s="50" t="str">
        <f t="shared" ca="1" si="212"/>
        <v>\\(\\quad 28a+11b \\)</v>
      </c>
      <c r="O96" s="50" t="s">
        <v>62</v>
      </c>
      <c r="P96" s="89" t="str">
        <f t="shared" ca="1" si="213"/>
        <v>INSERT INTO math(tangen,question,answer,editor,date,count) VALUES('m5600','\\(\\quad -4b+16a+15b+12a= \\)','\\(\\quad 28a+11b \\)','harazono',NOW(),0);</v>
      </c>
      <c r="Q96" s="47"/>
      <c r="R96" s="19"/>
      <c r="S96" s="1">
        <f t="shared" ca="1" si="0"/>
        <v>-4</v>
      </c>
      <c r="T96" s="1">
        <f t="shared" ca="1" si="0"/>
        <v>16</v>
      </c>
      <c r="V96" s="1">
        <f t="shared" ca="1" si="1"/>
        <v>15</v>
      </c>
      <c r="W96" s="1">
        <f t="shared" ca="1" si="1"/>
        <v>12</v>
      </c>
      <c r="Y96" t="str">
        <f t="shared" ca="1" si="214"/>
        <v>-</v>
      </c>
      <c r="Z96">
        <f t="shared" ca="1" si="215"/>
        <v>4</v>
      </c>
      <c r="AA96" t="str">
        <f t="shared" ca="1" si="216"/>
        <v>+</v>
      </c>
      <c r="AB96">
        <f t="shared" ca="1" si="217"/>
        <v>16</v>
      </c>
      <c r="AE96" t="str">
        <f t="shared" ca="1" si="218"/>
        <v>+</v>
      </c>
      <c r="AF96">
        <f t="shared" ca="1" si="219"/>
        <v>15</v>
      </c>
      <c r="AG96" t="str">
        <f t="shared" ca="1" si="220"/>
        <v>+</v>
      </c>
      <c r="AH96">
        <f t="shared" ca="1" si="221"/>
        <v>12</v>
      </c>
      <c r="AL96">
        <f t="shared" ca="1" si="222"/>
        <v>28</v>
      </c>
      <c r="AM96" t="str">
        <f t="shared" ca="1" si="223"/>
        <v/>
      </c>
      <c r="AN96" s="5">
        <f t="shared" ca="1" si="224"/>
        <v>28</v>
      </c>
      <c r="AO96" s="5">
        <f t="shared" ca="1" si="225"/>
        <v>11</v>
      </c>
      <c r="AP96" t="str">
        <f t="shared" ca="1" si="226"/>
        <v>+</v>
      </c>
      <c r="AQ96" s="5">
        <f t="shared" ca="1" si="227"/>
        <v>11</v>
      </c>
      <c r="AV96" t="str">
        <f t="shared" ca="1" si="228"/>
        <v>-4b+16a+15b+12a</v>
      </c>
      <c r="AW96" t="str">
        <f t="shared" ca="1" si="229"/>
        <v>28a+11b</v>
      </c>
      <c r="AY96" s="14" t="s">
        <v>17</v>
      </c>
      <c r="AZ96" s="13" t="s">
        <v>16</v>
      </c>
      <c r="BA96" s="14" t="s">
        <v>17</v>
      </c>
      <c r="BB96" s="13" t="s">
        <v>16</v>
      </c>
    </row>
    <row r="97" spans="1:56" x14ac:dyDescent="0.55000000000000004">
      <c r="A97" s="1" t="s">
        <v>1</v>
      </c>
      <c r="B97" s="1" t="s">
        <v>34</v>
      </c>
      <c r="C97" s="78" t="s">
        <v>229</v>
      </c>
      <c r="D97" s="43" t="str">
        <f t="shared" ca="1" si="209"/>
        <v>20b+8a+7b+4a</v>
      </c>
      <c r="E97" s="4" t="s">
        <v>13</v>
      </c>
      <c r="F97" t="s">
        <v>230</v>
      </c>
      <c r="G97" s="78" t="s">
        <v>229</v>
      </c>
      <c r="H97" s="11" t="str">
        <f t="shared" ca="1" si="210"/>
        <v>12a+27b</v>
      </c>
      <c r="I97" s="11"/>
      <c r="J97" t="s">
        <v>230</v>
      </c>
      <c r="K97" s="51" t="s">
        <v>60</v>
      </c>
      <c r="L97" s="50" t="s">
        <v>302</v>
      </c>
      <c r="M97" s="50" t="str">
        <f t="shared" ca="1" si="211"/>
        <v>\\(\\quad 20b+8a+7b+4a= \\)</v>
      </c>
      <c r="N97" s="50" t="str">
        <f t="shared" ca="1" si="212"/>
        <v>\\(\\quad 12a+27b \\)</v>
      </c>
      <c r="O97" s="50" t="s">
        <v>62</v>
      </c>
      <c r="P97" s="89" t="str">
        <f t="shared" ca="1" si="213"/>
        <v>INSERT INTO math(tangen,question,answer,editor,date,count) VALUES('m5600','\\(\\quad 20b+8a+7b+4a= \\)','\\(\\quad 12a+27b \\)','harazono',NOW(),0);</v>
      </c>
      <c r="Q97" s="47"/>
      <c r="R97" s="19"/>
      <c r="S97" s="1">
        <f t="shared" ca="1" si="0"/>
        <v>20</v>
      </c>
      <c r="T97" s="1">
        <f t="shared" ca="1" si="0"/>
        <v>8</v>
      </c>
      <c r="V97" s="1">
        <f t="shared" ca="1" si="1"/>
        <v>7</v>
      </c>
      <c r="W97" s="1">
        <f t="shared" ca="1" si="1"/>
        <v>4</v>
      </c>
      <c r="Y97" t="str">
        <f t="shared" ca="1" si="214"/>
        <v/>
      </c>
      <c r="Z97">
        <f t="shared" ca="1" si="215"/>
        <v>20</v>
      </c>
      <c r="AA97" t="str">
        <f t="shared" ca="1" si="216"/>
        <v>+</v>
      </c>
      <c r="AB97">
        <f t="shared" ca="1" si="217"/>
        <v>8</v>
      </c>
      <c r="AE97" t="str">
        <f t="shared" ca="1" si="218"/>
        <v>+</v>
      </c>
      <c r="AF97">
        <f t="shared" ca="1" si="219"/>
        <v>7</v>
      </c>
      <c r="AG97" t="str">
        <f t="shared" ca="1" si="220"/>
        <v>+</v>
      </c>
      <c r="AH97">
        <f t="shared" ca="1" si="221"/>
        <v>4</v>
      </c>
      <c r="AL97">
        <f t="shared" ca="1" si="222"/>
        <v>12</v>
      </c>
      <c r="AM97" t="str">
        <f t="shared" ca="1" si="223"/>
        <v/>
      </c>
      <c r="AN97" s="5">
        <f t="shared" ca="1" si="224"/>
        <v>12</v>
      </c>
      <c r="AO97" s="5">
        <f t="shared" ca="1" si="225"/>
        <v>27</v>
      </c>
      <c r="AP97" t="str">
        <f t="shared" ca="1" si="226"/>
        <v>+</v>
      </c>
      <c r="AQ97" s="5">
        <f t="shared" ca="1" si="227"/>
        <v>27</v>
      </c>
      <c r="AV97" t="str">
        <f t="shared" ca="1" si="228"/>
        <v>20b+8a+7b+4a</v>
      </c>
      <c r="AW97" t="str">
        <f t="shared" ca="1" si="229"/>
        <v>12a+27b</v>
      </c>
      <c r="AY97" s="14" t="s">
        <v>17</v>
      </c>
      <c r="AZ97" s="13" t="s">
        <v>16</v>
      </c>
      <c r="BA97" s="14" t="s">
        <v>17</v>
      </c>
      <c r="BB97" s="13" t="s">
        <v>16</v>
      </c>
    </row>
    <row r="98" spans="1:56" x14ac:dyDescent="0.55000000000000004">
      <c r="A98" s="1" t="s">
        <v>1</v>
      </c>
      <c r="B98" s="1" t="s">
        <v>34</v>
      </c>
      <c r="C98" s="78" t="s">
        <v>229</v>
      </c>
      <c r="D98" s="43" t="str">
        <f t="shared" ca="1" si="209"/>
        <v>-11b-4a-19b+21a</v>
      </c>
      <c r="E98" s="4" t="s">
        <v>13</v>
      </c>
      <c r="F98" t="s">
        <v>230</v>
      </c>
      <c r="G98" s="78" t="s">
        <v>229</v>
      </c>
      <c r="H98" s="11" t="str">
        <f t="shared" ca="1" si="210"/>
        <v>-4a-30b</v>
      </c>
      <c r="I98" s="11"/>
      <c r="J98" t="s">
        <v>230</v>
      </c>
      <c r="K98" s="51" t="s">
        <v>60</v>
      </c>
      <c r="L98" s="50" t="s">
        <v>302</v>
      </c>
      <c r="M98" s="50" t="str">
        <f t="shared" ca="1" si="211"/>
        <v>\\(\\quad -11b-4a-19b+21a= \\)</v>
      </c>
      <c r="N98" s="50" t="str">
        <f t="shared" ca="1" si="212"/>
        <v>\\(\\quad -4a-30b \\)</v>
      </c>
      <c r="O98" s="50" t="s">
        <v>62</v>
      </c>
      <c r="P98" s="89" t="str">
        <f t="shared" ca="1" si="213"/>
        <v>INSERT INTO math(tangen,question,answer,editor,date,count) VALUES('m5600','\\(\\quad -11b-4a-19b+21a= \\)','\\(\\quad -4a-30b \\)','harazono',NOW(),0);</v>
      </c>
      <c r="Q98" s="47"/>
      <c r="R98" s="19"/>
      <c r="S98" s="1">
        <f t="shared" ca="1" si="0"/>
        <v>-11</v>
      </c>
      <c r="T98" s="1">
        <f t="shared" ca="1" si="0"/>
        <v>-4</v>
      </c>
      <c r="V98" s="1">
        <f t="shared" ca="1" si="1"/>
        <v>-19</v>
      </c>
      <c r="W98" s="1">
        <f t="shared" ca="1" si="1"/>
        <v>0</v>
      </c>
      <c r="Y98" t="str">
        <f t="shared" ca="1" si="214"/>
        <v>-</v>
      </c>
      <c r="Z98">
        <f t="shared" ca="1" si="215"/>
        <v>11</v>
      </c>
      <c r="AA98" t="str">
        <f t="shared" ca="1" si="216"/>
        <v>-</v>
      </c>
      <c r="AB98">
        <f t="shared" ca="1" si="217"/>
        <v>4</v>
      </c>
      <c r="AE98" t="str">
        <f t="shared" ca="1" si="218"/>
        <v>-</v>
      </c>
      <c r="AF98">
        <f t="shared" ca="1" si="219"/>
        <v>19</v>
      </c>
      <c r="AG98" t="str">
        <f t="shared" ca="1" si="220"/>
        <v>+</v>
      </c>
      <c r="AH98">
        <f t="shared" ca="1" si="221"/>
        <v>21</v>
      </c>
      <c r="AL98">
        <f t="shared" ca="1" si="222"/>
        <v>-4</v>
      </c>
      <c r="AM98" t="str">
        <f t="shared" ca="1" si="223"/>
        <v>-</v>
      </c>
      <c r="AN98" s="5">
        <f t="shared" ca="1" si="224"/>
        <v>4</v>
      </c>
      <c r="AO98" s="5">
        <f t="shared" ca="1" si="225"/>
        <v>-30</v>
      </c>
      <c r="AP98" t="str">
        <f t="shared" ca="1" si="226"/>
        <v>-</v>
      </c>
      <c r="AQ98" s="5">
        <f t="shared" ca="1" si="227"/>
        <v>30</v>
      </c>
      <c r="AV98" t="str">
        <f t="shared" ca="1" si="228"/>
        <v>-11b-4a-19b+21a</v>
      </c>
      <c r="AW98" t="str">
        <f t="shared" ca="1" si="229"/>
        <v>-4a-30b</v>
      </c>
      <c r="AY98" s="14" t="s">
        <v>17</v>
      </c>
      <c r="AZ98" s="13" t="s">
        <v>16</v>
      </c>
      <c r="BA98" s="14" t="s">
        <v>17</v>
      </c>
      <c r="BB98" s="13" t="s">
        <v>16</v>
      </c>
    </row>
    <row r="99" spans="1:56" x14ac:dyDescent="0.55000000000000004">
      <c r="A99" s="1" t="s">
        <v>1</v>
      </c>
      <c r="B99" s="1" t="s">
        <v>34</v>
      </c>
      <c r="C99" s="78" t="s">
        <v>229</v>
      </c>
      <c r="D99" s="43" t="str">
        <f t="shared" ca="1" si="209"/>
        <v>13b+17a-5b-12a</v>
      </c>
      <c r="E99" s="4" t="s">
        <v>13</v>
      </c>
      <c r="F99" t="s">
        <v>230</v>
      </c>
      <c r="G99" s="78" t="s">
        <v>229</v>
      </c>
      <c r="H99" s="11" t="str">
        <f t="shared" ca="1" si="210"/>
        <v>5a+8b</v>
      </c>
      <c r="I99" s="11"/>
      <c r="J99" t="s">
        <v>230</v>
      </c>
      <c r="K99" s="51" t="s">
        <v>60</v>
      </c>
      <c r="L99" s="50" t="s">
        <v>302</v>
      </c>
      <c r="M99" s="50" t="str">
        <f t="shared" ca="1" si="211"/>
        <v>\\(\\quad 13b+17a-5b-12a= \\)</v>
      </c>
      <c r="N99" s="50" t="str">
        <f t="shared" ca="1" si="212"/>
        <v>\\(\\quad 5a+8b \\)</v>
      </c>
      <c r="O99" s="50" t="s">
        <v>62</v>
      </c>
      <c r="P99" s="89" t="str">
        <f t="shared" ca="1" si="213"/>
        <v>INSERT INTO math(tangen,question,answer,editor,date,count) VALUES('m5600','\\(\\quad 13b+17a-5b-12a= \\)','\\(\\quad 5a+8b \\)','harazono',NOW(),0);</v>
      </c>
      <c r="Q99" s="47"/>
      <c r="R99" s="19"/>
      <c r="S99" s="1">
        <f t="shared" ca="1" si="0"/>
        <v>13</v>
      </c>
      <c r="T99" s="1">
        <f t="shared" ca="1" si="0"/>
        <v>17</v>
      </c>
      <c r="V99" s="1">
        <f t="shared" ca="1" si="1"/>
        <v>-5</v>
      </c>
      <c r="W99" s="1">
        <f t="shared" ca="1" si="1"/>
        <v>-12</v>
      </c>
      <c r="Y99" t="str">
        <f t="shared" ca="1" si="214"/>
        <v/>
      </c>
      <c r="Z99">
        <f t="shared" ca="1" si="215"/>
        <v>13</v>
      </c>
      <c r="AA99" t="str">
        <f t="shared" ca="1" si="216"/>
        <v>+</v>
      </c>
      <c r="AB99">
        <f t="shared" ca="1" si="217"/>
        <v>17</v>
      </c>
      <c r="AE99" t="str">
        <f t="shared" ca="1" si="218"/>
        <v>-</v>
      </c>
      <c r="AF99">
        <f t="shared" ca="1" si="219"/>
        <v>5</v>
      </c>
      <c r="AG99" t="str">
        <f t="shared" ca="1" si="220"/>
        <v>-</v>
      </c>
      <c r="AH99">
        <f t="shared" ca="1" si="221"/>
        <v>12</v>
      </c>
      <c r="AL99">
        <f t="shared" ca="1" si="222"/>
        <v>5</v>
      </c>
      <c r="AM99" t="str">
        <f t="shared" ca="1" si="223"/>
        <v/>
      </c>
      <c r="AN99" s="5">
        <f t="shared" ca="1" si="224"/>
        <v>5</v>
      </c>
      <c r="AO99" s="5">
        <f t="shared" ca="1" si="225"/>
        <v>8</v>
      </c>
      <c r="AP99" t="str">
        <f t="shared" ca="1" si="226"/>
        <v>+</v>
      </c>
      <c r="AQ99" s="5">
        <f t="shared" ca="1" si="227"/>
        <v>8</v>
      </c>
      <c r="AV99" t="str">
        <f t="shared" ca="1" si="228"/>
        <v>13b+17a-5b-12a</v>
      </c>
      <c r="AW99" t="str">
        <f t="shared" ca="1" si="229"/>
        <v>5a+8b</v>
      </c>
      <c r="AY99" s="14" t="s">
        <v>17</v>
      </c>
      <c r="AZ99" s="13" t="s">
        <v>16</v>
      </c>
      <c r="BA99" s="14" t="s">
        <v>17</v>
      </c>
      <c r="BB99" s="13" t="s">
        <v>16</v>
      </c>
    </row>
    <row r="100" spans="1:56" x14ac:dyDescent="0.55000000000000004">
      <c r="A100" s="1" t="s">
        <v>1</v>
      </c>
      <c r="B100" s="1" t="s">
        <v>34</v>
      </c>
      <c r="C100" s="78" t="s">
        <v>229</v>
      </c>
      <c r="D100" s="43" t="str">
        <f t="shared" ca="1" si="209"/>
        <v>-21b+11a-18b+6a</v>
      </c>
      <c r="E100" s="4" t="s">
        <v>13</v>
      </c>
      <c r="F100" t="s">
        <v>230</v>
      </c>
      <c r="G100" s="78" t="s">
        <v>229</v>
      </c>
      <c r="H100" s="11" t="str">
        <f t="shared" ca="1" si="210"/>
        <v>17a-18b</v>
      </c>
      <c r="I100" s="11"/>
      <c r="J100" t="s">
        <v>230</v>
      </c>
      <c r="K100" s="51" t="s">
        <v>60</v>
      </c>
      <c r="L100" s="50" t="s">
        <v>302</v>
      </c>
      <c r="M100" s="50" t="str">
        <f t="shared" ca="1" si="211"/>
        <v>\\(\\quad -21b+11a-18b+6a= \\)</v>
      </c>
      <c r="N100" s="50" t="str">
        <f t="shared" ca="1" si="212"/>
        <v>\\(\\quad 17a-18b \\)</v>
      </c>
      <c r="O100" s="50" t="s">
        <v>62</v>
      </c>
      <c r="P100" s="89" t="str">
        <f t="shared" ca="1" si="213"/>
        <v>INSERT INTO math(tangen,question,answer,editor,date,count) VALUES('m5600','\\(\\quad -21b+11a-18b+6a= \\)','\\(\\quad 17a-18b \\)','harazono',NOW(),0);</v>
      </c>
      <c r="Q100" s="47"/>
      <c r="R100" s="19"/>
      <c r="S100" s="1">
        <f t="shared" ca="1" si="0"/>
        <v>0</v>
      </c>
      <c r="T100" s="1">
        <f t="shared" ca="1" si="0"/>
        <v>11</v>
      </c>
      <c r="V100" s="1">
        <f t="shared" ca="1" si="1"/>
        <v>-18</v>
      </c>
      <c r="W100" s="1">
        <f t="shared" ca="1" si="1"/>
        <v>6</v>
      </c>
      <c r="Y100" t="str">
        <f t="shared" ca="1" si="214"/>
        <v>-</v>
      </c>
      <c r="Z100">
        <f t="shared" ca="1" si="215"/>
        <v>21</v>
      </c>
      <c r="AA100" t="str">
        <f t="shared" ca="1" si="216"/>
        <v>+</v>
      </c>
      <c r="AB100">
        <f t="shared" ca="1" si="217"/>
        <v>11</v>
      </c>
      <c r="AE100" t="str">
        <f t="shared" ca="1" si="218"/>
        <v>-</v>
      </c>
      <c r="AF100">
        <f t="shared" ca="1" si="219"/>
        <v>18</v>
      </c>
      <c r="AG100" t="str">
        <f t="shared" ca="1" si="220"/>
        <v>+</v>
      </c>
      <c r="AH100">
        <f t="shared" ca="1" si="221"/>
        <v>6</v>
      </c>
      <c r="AL100">
        <f t="shared" ca="1" si="222"/>
        <v>17</v>
      </c>
      <c r="AM100" t="str">
        <f t="shared" ca="1" si="223"/>
        <v/>
      </c>
      <c r="AN100" s="5">
        <f t="shared" ca="1" si="224"/>
        <v>17</v>
      </c>
      <c r="AO100" s="5">
        <f t="shared" ca="1" si="225"/>
        <v>-18</v>
      </c>
      <c r="AP100" t="str">
        <f t="shared" ca="1" si="226"/>
        <v>-</v>
      </c>
      <c r="AQ100" s="5">
        <f t="shared" ca="1" si="227"/>
        <v>18</v>
      </c>
      <c r="AV100" t="str">
        <f t="shared" ca="1" si="228"/>
        <v>-21b+11a-18b+6a</v>
      </c>
      <c r="AW100" t="str">
        <f t="shared" ca="1" si="229"/>
        <v>17a-18b</v>
      </c>
      <c r="AY100" s="14" t="s">
        <v>17</v>
      </c>
      <c r="AZ100" s="13" t="s">
        <v>16</v>
      </c>
      <c r="BA100" s="14" t="s">
        <v>17</v>
      </c>
      <c r="BB100" s="13" t="s">
        <v>16</v>
      </c>
    </row>
    <row r="101" spans="1:56" x14ac:dyDescent="0.55000000000000004">
      <c r="A101" s="1" t="s">
        <v>1</v>
      </c>
      <c r="B101" s="1" t="s">
        <v>34</v>
      </c>
      <c r="C101" s="78" t="s">
        <v>229</v>
      </c>
      <c r="D101" s="43" t="str">
        <f t="shared" ca="1" si="209"/>
        <v>-11b+18a+5b+10a</v>
      </c>
      <c r="E101" s="4" t="s">
        <v>13</v>
      </c>
      <c r="F101" t="s">
        <v>230</v>
      </c>
      <c r="G101" s="78" t="s">
        <v>229</v>
      </c>
      <c r="H101" s="11" t="str">
        <f t="shared" ca="1" si="210"/>
        <v>28a-6b</v>
      </c>
      <c r="I101" s="11"/>
      <c r="J101" t="s">
        <v>230</v>
      </c>
      <c r="K101" s="51" t="s">
        <v>60</v>
      </c>
      <c r="L101" s="50" t="s">
        <v>302</v>
      </c>
      <c r="M101" s="50" t="str">
        <f t="shared" ca="1" si="211"/>
        <v>\\(\\quad -11b+18a+5b+10a= \\)</v>
      </c>
      <c r="N101" s="50" t="str">
        <f t="shared" ca="1" si="212"/>
        <v>\\(\\quad 28a-6b \\)</v>
      </c>
      <c r="O101" s="50" t="s">
        <v>62</v>
      </c>
      <c r="P101" s="89" t="str">
        <f t="shared" ca="1" si="213"/>
        <v>INSERT INTO math(tangen,question,answer,editor,date,count) VALUES('m5600','\\(\\quad -11b+18a+5b+10a= \\)','\\(\\quad 28a-6b \\)','harazono',NOW(),0);</v>
      </c>
      <c r="Q101" s="47"/>
      <c r="R101" s="19"/>
      <c r="S101" s="1">
        <f t="shared" ca="1" si="0"/>
        <v>-11</v>
      </c>
      <c r="T101" s="1">
        <f t="shared" ca="1" si="0"/>
        <v>18</v>
      </c>
      <c r="V101" s="1">
        <f t="shared" ca="1" si="1"/>
        <v>5</v>
      </c>
      <c r="W101" s="1">
        <f t="shared" ca="1" si="1"/>
        <v>10</v>
      </c>
      <c r="Y101" t="str">
        <f t="shared" ca="1" si="214"/>
        <v>-</v>
      </c>
      <c r="Z101">
        <f t="shared" ca="1" si="215"/>
        <v>11</v>
      </c>
      <c r="AA101" t="str">
        <f t="shared" ca="1" si="216"/>
        <v>+</v>
      </c>
      <c r="AB101">
        <f t="shared" ca="1" si="217"/>
        <v>18</v>
      </c>
      <c r="AE101" t="str">
        <f t="shared" ca="1" si="218"/>
        <v>+</v>
      </c>
      <c r="AF101">
        <f t="shared" ca="1" si="219"/>
        <v>5</v>
      </c>
      <c r="AG101" t="str">
        <f t="shared" ca="1" si="220"/>
        <v>+</v>
      </c>
      <c r="AH101">
        <f t="shared" ca="1" si="221"/>
        <v>10</v>
      </c>
      <c r="AL101">
        <f t="shared" ca="1" si="222"/>
        <v>28</v>
      </c>
      <c r="AM101" t="str">
        <f t="shared" ca="1" si="223"/>
        <v/>
      </c>
      <c r="AN101" s="5">
        <f t="shared" ca="1" si="224"/>
        <v>28</v>
      </c>
      <c r="AO101" s="5">
        <f t="shared" ca="1" si="225"/>
        <v>-6</v>
      </c>
      <c r="AP101" t="str">
        <f t="shared" ca="1" si="226"/>
        <v>-</v>
      </c>
      <c r="AQ101" s="5">
        <f t="shared" ca="1" si="227"/>
        <v>6</v>
      </c>
      <c r="AV101" t="str">
        <f t="shared" ca="1" si="228"/>
        <v>-11b+18a+5b+10a</v>
      </c>
      <c r="AW101" t="str">
        <f t="shared" ca="1" si="229"/>
        <v>28a-6b</v>
      </c>
      <c r="AY101" s="14" t="s">
        <v>17</v>
      </c>
      <c r="AZ101" s="13" t="s">
        <v>16</v>
      </c>
      <c r="BA101" s="14" t="s">
        <v>17</v>
      </c>
      <c r="BB101" s="13" t="s">
        <v>16</v>
      </c>
    </row>
    <row r="102" spans="1:56" x14ac:dyDescent="0.55000000000000004">
      <c r="A102" s="1" t="s">
        <v>1</v>
      </c>
      <c r="B102" s="1" t="s">
        <v>34</v>
      </c>
      <c r="C102" s="78" t="s">
        <v>229</v>
      </c>
      <c r="D102" s="43" t="str">
        <f ca="1">AV102</f>
        <v>17y-4x+12y+x</v>
      </c>
      <c r="E102" s="4" t="s">
        <v>13</v>
      </c>
      <c r="F102" t="s">
        <v>230</v>
      </c>
      <c r="G102" s="78" t="s">
        <v>229</v>
      </c>
      <c r="H102" s="11" t="str">
        <f ca="1">AW102</f>
        <v>-3x+29y</v>
      </c>
      <c r="I102" s="11"/>
      <c r="J102" t="s">
        <v>230</v>
      </c>
      <c r="K102" s="51" t="s">
        <v>60</v>
      </c>
      <c r="L102" s="50" t="s">
        <v>302</v>
      </c>
      <c r="M102" s="50" t="str">
        <f t="shared" ca="1" si="38"/>
        <v>\\(\\quad 17y-4x+12y+x= \\)</v>
      </c>
      <c r="N102" s="50" t="str">
        <f t="shared" ca="1" si="39"/>
        <v>\\(\\quad -3x+29y \\)</v>
      </c>
      <c r="O102" s="50" t="s">
        <v>62</v>
      </c>
      <c r="P102" s="89" t="str">
        <f t="shared" ca="1" si="40"/>
        <v>INSERT INTO math(tangen,question,answer,editor,date,count) VALUES('m5600','\\(\\quad 17y-4x+12y+x= \\)','\\(\\quad -3x+29y \\)','harazono',NOW(),0);</v>
      </c>
      <c r="Q102" s="47"/>
      <c r="R102" s="19"/>
      <c r="S102" s="1">
        <f t="shared" ca="1" si="0"/>
        <v>17</v>
      </c>
      <c r="T102" s="1">
        <f t="shared" ca="1" si="0"/>
        <v>-4</v>
      </c>
      <c r="V102" s="1">
        <f t="shared" ca="1" si="1"/>
        <v>12</v>
      </c>
      <c r="W102" s="1">
        <f t="shared" ca="1" si="1"/>
        <v>1</v>
      </c>
      <c r="Y102" t="str">
        <f t="shared" ca="1" si="2"/>
        <v/>
      </c>
      <c r="Z102">
        <f t="shared" ca="1" si="3"/>
        <v>17</v>
      </c>
      <c r="AA102" t="str">
        <f t="shared" ca="1" si="4"/>
        <v>-</v>
      </c>
      <c r="AB102">
        <f t="shared" ca="1" si="5"/>
        <v>4</v>
      </c>
      <c r="AE102" t="str">
        <f t="shared" ca="1" si="6"/>
        <v>+</v>
      </c>
      <c r="AF102">
        <f t="shared" ca="1" si="7"/>
        <v>12</v>
      </c>
      <c r="AG102" t="str">
        <f t="shared" ca="1" si="8"/>
        <v>+</v>
      </c>
      <c r="AH102" t="str">
        <f t="shared" ca="1" si="9"/>
        <v/>
      </c>
      <c r="AL102">
        <f ca="1">T102+W102</f>
        <v>-3</v>
      </c>
      <c r="AM102" t="str">
        <f t="shared" ca="1" si="10"/>
        <v>-</v>
      </c>
      <c r="AN102" s="5">
        <f t="shared" ca="1" si="11"/>
        <v>3</v>
      </c>
      <c r="AO102" s="5">
        <f ca="1">S102+V102</f>
        <v>29</v>
      </c>
      <c r="AP102" t="str">
        <f t="shared" ca="1" si="12"/>
        <v>+</v>
      </c>
      <c r="AQ102" s="5">
        <f t="shared" ca="1" si="13"/>
        <v>29</v>
      </c>
      <c r="AV102" t="str">
        <f t="shared" ca="1" si="14"/>
        <v>17y-4x+12y+x</v>
      </c>
      <c r="AW102" t="str">
        <f ca="1">AM102&amp;AN102&amp;AZ102&amp;AP102&amp;AQ102&amp;AY102</f>
        <v>-3x+29y</v>
      </c>
      <c r="AY102" s="2" t="s">
        <v>19</v>
      </c>
      <c r="AZ102" s="15" t="s">
        <v>18</v>
      </c>
      <c r="BA102" s="2" t="s">
        <v>19</v>
      </c>
      <c r="BB102" s="15" t="s">
        <v>18</v>
      </c>
    </row>
    <row r="103" spans="1:56" x14ac:dyDescent="0.55000000000000004">
      <c r="A103" s="1" t="s">
        <v>1</v>
      </c>
      <c r="B103" s="1" t="s">
        <v>34</v>
      </c>
      <c r="C103" s="78" t="s">
        <v>229</v>
      </c>
      <c r="D103" s="43" t="str">
        <f t="shared" ref="D103:D111" ca="1" si="230">AV103</f>
        <v>-9y+6x+y+17x</v>
      </c>
      <c r="E103" s="4" t="s">
        <v>13</v>
      </c>
      <c r="F103" t="s">
        <v>230</v>
      </c>
      <c r="G103" s="78" t="s">
        <v>229</v>
      </c>
      <c r="H103" s="11" t="str">
        <f t="shared" ref="H103:H111" ca="1" si="231">AW103</f>
        <v>23x-8y</v>
      </c>
      <c r="I103" s="11"/>
      <c r="J103" t="s">
        <v>230</v>
      </c>
      <c r="K103" s="51" t="s">
        <v>60</v>
      </c>
      <c r="L103" s="50" t="s">
        <v>302</v>
      </c>
      <c r="M103" s="50" t="str">
        <f t="shared" ref="M103:M111" ca="1" si="232">C103&amp;D103&amp;E103&amp;F103</f>
        <v>\\(\\quad -9y+6x+y+17x= \\)</v>
      </c>
      <c r="N103" s="50" t="str">
        <f t="shared" ref="N103:N111" ca="1" si="233">G103&amp;H103&amp;I103&amp;J103</f>
        <v>\\(\\quad 23x-8y \\)</v>
      </c>
      <c r="O103" s="50" t="s">
        <v>62</v>
      </c>
      <c r="P103" s="89" t="str">
        <f t="shared" ref="P103:P111" ca="1" si="234">"INSERT INTO "&amp;K103&amp;"(tangen,question,answer,editor,date,count) VALUES('"&amp;L103&amp;"','"&amp;M103&amp;"','"&amp;N103&amp;"','"&amp;O103&amp;"',NOW(),0);"</f>
        <v>INSERT INTO math(tangen,question,answer,editor,date,count) VALUES('m5600','\\(\\quad -9y+6x+y+17x= \\)','\\(\\quad 23x-8y \\)','harazono',NOW(),0);</v>
      </c>
      <c r="Q103" s="47"/>
      <c r="R103" s="19"/>
      <c r="S103" s="1">
        <f t="shared" ca="1" si="0"/>
        <v>-9</v>
      </c>
      <c r="T103" s="1">
        <f t="shared" ca="1" si="0"/>
        <v>6</v>
      </c>
      <c r="V103" s="1">
        <f t="shared" ca="1" si="1"/>
        <v>1</v>
      </c>
      <c r="W103" s="1">
        <f t="shared" ca="1" si="1"/>
        <v>17</v>
      </c>
      <c r="Y103" t="str">
        <f t="shared" ref="Y103:Y111" ca="1" si="235">IF(S103&gt;=1,"","-")</f>
        <v>-</v>
      </c>
      <c r="Z103">
        <f t="shared" ref="Z103:Z111" ca="1" si="236">IF(S103=0,21,IF(S103=1,"",IF(S103=-1,"",ABS(S103))))</f>
        <v>9</v>
      </c>
      <c r="AA103" t="str">
        <f t="shared" ref="AA103:AA111" ca="1" si="237">IF(T103&gt;=1,"+",IF(T103&lt;=-1,"-",""))</f>
        <v>+</v>
      </c>
      <c r="AB103">
        <f t="shared" ref="AB103:AB111" ca="1" si="238">IF(T103=0,21,IF(T103=1,"",IF(T103=-1,"",ABS(T103))))</f>
        <v>6</v>
      </c>
      <c r="AE103" t="str">
        <f t="shared" ref="AE103:AE111" ca="1" si="239">IF(V103&lt;=-1,"-","+")</f>
        <v>+</v>
      </c>
      <c r="AF103" t="str">
        <f t="shared" ref="AF103:AF111" ca="1" si="240">IF(V103=0,21,IF(V103=1,"",IF(V103=-1,"",ABS(V103))))</f>
        <v/>
      </c>
      <c r="AG103" t="str">
        <f t="shared" ref="AG103:AG111" ca="1" si="241">IF(W103&lt;=-1,"-","+")</f>
        <v>+</v>
      </c>
      <c r="AH103">
        <f t="shared" ref="AH103:AH111" ca="1" si="242">IF(W103=0,21,IF(W103=1,"",IF(W103=-1,"",ABS(W103))))</f>
        <v>17</v>
      </c>
      <c r="AL103">
        <f t="shared" ref="AL103:AL111" ca="1" si="243">T103+W103</f>
        <v>23</v>
      </c>
      <c r="AM103" t="str">
        <f t="shared" ref="AM103:AM111" ca="1" si="244">IF(AL103&lt;=-1,"-","")</f>
        <v/>
      </c>
      <c r="AN103" s="5">
        <f t="shared" ref="AN103:AN111" ca="1" si="245">IF(AL103=1,"",IF(AL103=-1,"",ABS(AL103)))</f>
        <v>23</v>
      </c>
      <c r="AO103" s="5">
        <f t="shared" ref="AO103:AO111" ca="1" si="246">S103+V103</f>
        <v>-8</v>
      </c>
      <c r="AP103" t="str">
        <f t="shared" ref="AP103:AP111" ca="1" si="247">IF(AO103&lt;=-1,"-","+")</f>
        <v>-</v>
      </c>
      <c r="AQ103" s="5">
        <f t="shared" ref="AQ103:AQ111" ca="1" si="248">IF(AO103=1,"",IF(AO103=-1,"",ABS(AO103)))</f>
        <v>8</v>
      </c>
      <c r="AV103" t="str">
        <f t="shared" ref="AV103:AV111" ca="1" si="249">Y103&amp;Z103&amp;AY103&amp;AA103&amp;AB103&amp;AZ103&amp;AE103&amp;AF103&amp;BA103&amp;AG103&amp;AH103&amp;BB103</f>
        <v>-9y+6x+y+17x</v>
      </c>
      <c r="AW103" t="str">
        <f t="shared" ref="AW103:AW111" ca="1" si="250">AM103&amp;AN103&amp;AZ103&amp;AP103&amp;AQ103&amp;AY103</f>
        <v>23x-8y</v>
      </c>
      <c r="AY103" s="2" t="s">
        <v>19</v>
      </c>
      <c r="AZ103" s="15" t="s">
        <v>18</v>
      </c>
      <c r="BA103" s="2" t="s">
        <v>19</v>
      </c>
      <c r="BB103" s="15" t="s">
        <v>18</v>
      </c>
    </row>
    <row r="104" spans="1:56" x14ac:dyDescent="0.55000000000000004">
      <c r="A104" s="1" t="s">
        <v>1</v>
      </c>
      <c r="B104" s="1" t="s">
        <v>34</v>
      </c>
      <c r="C104" s="78" t="s">
        <v>229</v>
      </c>
      <c r="D104" s="43" t="str">
        <f t="shared" ca="1" si="230"/>
        <v>19y-12x-16y-7x</v>
      </c>
      <c r="E104" s="4" t="s">
        <v>13</v>
      </c>
      <c r="F104" t="s">
        <v>230</v>
      </c>
      <c r="G104" s="78" t="s">
        <v>229</v>
      </c>
      <c r="H104" s="11" t="str">
        <f t="shared" ca="1" si="231"/>
        <v>-19x+3y</v>
      </c>
      <c r="I104" s="11"/>
      <c r="J104" t="s">
        <v>230</v>
      </c>
      <c r="K104" s="51" t="s">
        <v>60</v>
      </c>
      <c r="L104" s="50" t="s">
        <v>302</v>
      </c>
      <c r="M104" s="50" t="str">
        <f t="shared" ca="1" si="232"/>
        <v>\\(\\quad 19y-12x-16y-7x= \\)</v>
      </c>
      <c r="N104" s="50" t="str">
        <f t="shared" ca="1" si="233"/>
        <v>\\(\\quad -19x+3y \\)</v>
      </c>
      <c r="O104" s="50" t="s">
        <v>62</v>
      </c>
      <c r="P104" s="89" t="str">
        <f t="shared" ca="1" si="234"/>
        <v>INSERT INTO math(tangen,question,answer,editor,date,count) VALUES('m5600','\\(\\quad 19y-12x-16y-7x= \\)','\\(\\quad -19x+3y \\)','harazono',NOW(),0);</v>
      </c>
      <c r="Q104" s="47"/>
      <c r="R104" s="19"/>
      <c r="S104" s="1">
        <f t="shared" ca="1" si="0"/>
        <v>19</v>
      </c>
      <c r="T104" s="1">
        <f t="shared" ca="1" si="0"/>
        <v>-12</v>
      </c>
      <c r="V104" s="1">
        <f t="shared" ca="1" si="1"/>
        <v>-16</v>
      </c>
      <c r="W104" s="1">
        <f t="shared" ca="1" si="1"/>
        <v>-7</v>
      </c>
      <c r="Y104" t="str">
        <f t="shared" ca="1" si="235"/>
        <v/>
      </c>
      <c r="Z104">
        <f t="shared" ca="1" si="236"/>
        <v>19</v>
      </c>
      <c r="AA104" t="str">
        <f t="shared" ca="1" si="237"/>
        <v>-</v>
      </c>
      <c r="AB104">
        <f t="shared" ca="1" si="238"/>
        <v>12</v>
      </c>
      <c r="AE104" t="str">
        <f t="shared" ca="1" si="239"/>
        <v>-</v>
      </c>
      <c r="AF104">
        <f t="shared" ca="1" si="240"/>
        <v>16</v>
      </c>
      <c r="AG104" t="str">
        <f t="shared" ca="1" si="241"/>
        <v>-</v>
      </c>
      <c r="AH104">
        <f t="shared" ca="1" si="242"/>
        <v>7</v>
      </c>
      <c r="AL104">
        <f t="shared" ca="1" si="243"/>
        <v>-19</v>
      </c>
      <c r="AM104" t="str">
        <f t="shared" ca="1" si="244"/>
        <v>-</v>
      </c>
      <c r="AN104" s="5">
        <f t="shared" ca="1" si="245"/>
        <v>19</v>
      </c>
      <c r="AO104" s="5">
        <f t="shared" ca="1" si="246"/>
        <v>3</v>
      </c>
      <c r="AP104" t="str">
        <f t="shared" ca="1" si="247"/>
        <v>+</v>
      </c>
      <c r="AQ104" s="5">
        <f t="shared" ca="1" si="248"/>
        <v>3</v>
      </c>
      <c r="AV104" t="str">
        <f t="shared" ca="1" si="249"/>
        <v>19y-12x-16y-7x</v>
      </c>
      <c r="AW104" t="str">
        <f t="shared" ca="1" si="250"/>
        <v>-19x+3y</v>
      </c>
      <c r="AY104" s="2" t="s">
        <v>19</v>
      </c>
      <c r="AZ104" s="15" t="s">
        <v>18</v>
      </c>
      <c r="BA104" s="2" t="s">
        <v>19</v>
      </c>
      <c r="BB104" s="15" t="s">
        <v>18</v>
      </c>
    </row>
    <row r="105" spans="1:56" x14ac:dyDescent="0.55000000000000004">
      <c r="A105" s="1" t="s">
        <v>1</v>
      </c>
      <c r="B105" s="1" t="s">
        <v>34</v>
      </c>
      <c r="C105" s="78" t="s">
        <v>229</v>
      </c>
      <c r="D105" s="43" t="str">
        <f t="shared" ca="1" si="230"/>
        <v>12y-5x+20y+18x</v>
      </c>
      <c r="E105" s="4" t="s">
        <v>13</v>
      </c>
      <c r="F105" t="s">
        <v>230</v>
      </c>
      <c r="G105" s="78" t="s">
        <v>229</v>
      </c>
      <c r="H105" s="11" t="str">
        <f t="shared" ca="1" si="231"/>
        <v>13x+32y</v>
      </c>
      <c r="I105" s="11"/>
      <c r="J105" t="s">
        <v>230</v>
      </c>
      <c r="K105" s="51" t="s">
        <v>60</v>
      </c>
      <c r="L105" s="50" t="s">
        <v>302</v>
      </c>
      <c r="M105" s="50" t="str">
        <f t="shared" ca="1" si="232"/>
        <v>\\(\\quad 12y-5x+20y+18x= \\)</v>
      </c>
      <c r="N105" s="50" t="str">
        <f t="shared" ca="1" si="233"/>
        <v>\\(\\quad 13x+32y \\)</v>
      </c>
      <c r="O105" s="50" t="s">
        <v>62</v>
      </c>
      <c r="P105" s="89" t="str">
        <f t="shared" ca="1" si="234"/>
        <v>INSERT INTO math(tangen,question,answer,editor,date,count) VALUES('m5600','\\(\\quad 12y-5x+20y+18x= \\)','\\(\\quad 13x+32y \\)','harazono',NOW(),0);</v>
      </c>
      <c r="Q105" s="47"/>
      <c r="R105" s="19"/>
      <c r="S105" s="1">
        <f t="shared" ca="1" si="0"/>
        <v>12</v>
      </c>
      <c r="T105" s="1">
        <f t="shared" ca="1" si="0"/>
        <v>-5</v>
      </c>
      <c r="V105" s="1">
        <f t="shared" ca="1" si="1"/>
        <v>20</v>
      </c>
      <c r="W105" s="1">
        <f t="shared" ca="1" si="1"/>
        <v>18</v>
      </c>
      <c r="Y105" t="str">
        <f t="shared" ca="1" si="235"/>
        <v/>
      </c>
      <c r="Z105">
        <f t="shared" ca="1" si="236"/>
        <v>12</v>
      </c>
      <c r="AA105" t="str">
        <f t="shared" ca="1" si="237"/>
        <v>-</v>
      </c>
      <c r="AB105">
        <f t="shared" ca="1" si="238"/>
        <v>5</v>
      </c>
      <c r="AE105" t="str">
        <f t="shared" ca="1" si="239"/>
        <v>+</v>
      </c>
      <c r="AF105">
        <f t="shared" ca="1" si="240"/>
        <v>20</v>
      </c>
      <c r="AG105" t="str">
        <f t="shared" ca="1" si="241"/>
        <v>+</v>
      </c>
      <c r="AH105">
        <f t="shared" ca="1" si="242"/>
        <v>18</v>
      </c>
      <c r="AL105">
        <f t="shared" ca="1" si="243"/>
        <v>13</v>
      </c>
      <c r="AM105" t="str">
        <f t="shared" ca="1" si="244"/>
        <v/>
      </c>
      <c r="AN105" s="5">
        <f t="shared" ca="1" si="245"/>
        <v>13</v>
      </c>
      <c r="AO105" s="5">
        <f t="shared" ca="1" si="246"/>
        <v>32</v>
      </c>
      <c r="AP105" t="str">
        <f t="shared" ca="1" si="247"/>
        <v>+</v>
      </c>
      <c r="AQ105" s="5">
        <f t="shared" ca="1" si="248"/>
        <v>32</v>
      </c>
      <c r="AV105" t="str">
        <f t="shared" ca="1" si="249"/>
        <v>12y-5x+20y+18x</v>
      </c>
      <c r="AW105" t="str">
        <f t="shared" ca="1" si="250"/>
        <v>13x+32y</v>
      </c>
      <c r="AY105" s="2" t="s">
        <v>19</v>
      </c>
      <c r="AZ105" s="15" t="s">
        <v>18</v>
      </c>
      <c r="BA105" s="2" t="s">
        <v>19</v>
      </c>
      <c r="BB105" s="15" t="s">
        <v>18</v>
      </c>
    </row>
    <row r="106" spans="1:56" x14ac:dyDescent="0.55000000000000004">
      <c r="A106" s="1" t="s">
        <v>1</v>
      </c>
      <c r="B106" s="1" t="s">
        <v>34</v>
      </c>
      <c r="C106" s="78" t="s">
        <v>229</v>
      </c>
      <c r="D106" s="43" t="str">
        <f t="shared" ca="1" si="230"/>
        <v>-2y-8x+y+3x</v>
      </c>
      <c r="E106" s="4" t="s">
        <v>13</v>
      </c>
      <c r="F106" t="s">
        <v>230</v>
      </c>
      <c r="G106" s="78" t="s">
        <v>229</v>
      </c>
      <c r="H106" s="11" t="str">
        <f t="shared" ca="1" si="231"/>
        <v>-5x-y</v>
      </c>
      <c r="I106" s="11"/>
      <c r="J106" t="s">
        <v>230</v>
      </c>
      <c r="K106" s="51" t="s">
        <v>60</v>
      </c>
      <c r="L106" s="50" t="s">
        <v>302</v>
      </c>
      <c r="M106" s="50" t="str">
        <f t="shared" ca="1" si="232"/>
        <v>\\(\\quad -2y-8x+y+3x= \\)</v>
      </c>
      <c r="N106" s="50" t="str">
        <f t="shared" ca="1" si="233"/>
        <v>\\(\\quad -5x-y \\)</v>
      </c>
      <c r="O106" s="50" t="s">
        <v>62</v>
      </c>
      <c r="P106" s="89" t="str">
        <f t="shared" ca="1" si="234"/>
        <v>INSERT INTO math(tangen,question,answer,editor,date,count) VALUES('m5600','\\(\\quad -2y-8x+y+3x= \\)','\\(\\quad -5x-y \\)','harazono',NOW(),0);</v>
      </c>
      <c r="Q106" s="47"/>
      <c r="R106" s="19"/>
      <c r="S106" s="1">
        <f t="shared" ca="1" si="0"/>
        <v>-2</v>
      </c>
      <c r="T106" s="1">
        <f t="shared" ca="1" si="0"/>
        <v>-8</v>
      </c>
      <c r="V106" s="1">
        <f t="shared" ca="1" si="1"/>
        <v>1</v>
      </c>
      <c r="W106" s="1">
        <f t="shared" ca="1" si="1"/>
        <v>3</v>
      </c>
      <c r="Y106" t="str">
        <f t="shared" ca="1" si="235"/>
        <v>-</v>
      </c>
      <c r="Z106">
        <f t="shared" ca="1" si="236"/>
        <v>2</v>
      </c>
      <c r="AA106" t="str">
        <f t="shared" ca="1" si="237"/>
        <v>-</v>
      </c>
      <c r="AB106">
        <f t="shared" ca="1" si="238"/>
        <v>8</v>
      </c>
      <c r="AE106" t="str">
        <f t="shared" ca="1" si="239"/>
        <v>+</v>
      </c>
      <c r="AF106" t="str">
        <f t="shared" ca="1" si="240"/>
        <v/>
      </c>
      <c r="AG106" t="str">
        <f t="shared" ca="1" si="241"/>
        <v>+</v>
      </c>
      <c r="AH106">
        <f t="shared" ca="1" si="242"/>
        <v>3</v>
      </c>
      <c r="AL106">
        <f t="shared" ca="1" si="243"/>
        <v>-5</v>
      </c>
      <c r="AM106" t="str">
        <f t="shared" ca="1" si="244"/>
        <v>-</v>
      </c>
      <c r="AN106" s="5">
        <f t="shared" ca="1" si="245"/>
        <v>5</v>
      </c>
      <c r="AO106" s="5">
        <f t="shared" ca="1" si="246"/>
        <v>-1</v>
      </c>
      <c r="AP106" t="str">
        <f t="shared" ca="1" si="247"/>
        <v>-</v>
      </c>
      <c r="AQ106" s="5" t="str">
        <f t="shared" ca="1" si="248"/>
        <v/>
      </c>
      <c r="AV106" t="str">
        <f t="shared" ca="1" si="249"/>
        <v>-2y-8x+y+3x</v>
      </c>
      <c r="AW106" t="str">
        <f t="shared" ca="1" si="250"/>
        <v>-5x-y</v>
      </c>
      <c r="AY106" s="2" t="s">
        <v>19</v>
      </c>
      <c r="AZ106" s="15" t="s">
        <v>18</v>
      </c>
      <c r="BA106" s="2" t="s">
        <v>19</v>
      </c>
      <c r="BB106" s="15" t="s">
        <v>18</v>
      </c>
    </row>
    <row r="107" spans="1:56" x14ac:dyDescent="0.55000000000000004">
      <c r="A107" s="1" t="s">
        <v>1</v>
      </c>
      <c r="B107" s="1" t="s">
        <v>34</v>
      </c>
      <c r="C107" s="78" t="s">
        <v>229</v>
      </c>
      <c r="D107" s="43" t="str">
        <f t="shared" ca="1" si="230"/>
        <v>-11y-4x+6y+9x</v>
      </c>
      <c r="E107" s="4" t="s">
        <v>13</v>
      </c>
      <c r="F107" t="s">
        <v>230</v>
      </c>
      <c r="G107" s="78" t="s">
        <v>229</v>
      </c>
      <c r="H107" s="11" t="str">
        <f t="shared" ca="1" si="231"/>
        <v>5x-5y</v>
      </c>
      <c r="I107" s="11"/>
      <c r="J107" t="s">
        <v>230</v>
      </c>
      <c r="K107" s="51" t="s">
        <v>60</v>
      </c>
      <c r="L107" s="50" t="s">
        <v>302</v>
      </c>
      <c r="M107" s="50" t="str">
        <f t="shared" ca="1" si="232"/>
        <v>\\(\\quad -11y-4x+6y+9x= \\)</v>
      </c>
      <c r="N107" s="50" t="str">
        <f t="shared" ca="1" si="233"/>
        <v>\\(\\quad 5x-5y \\)</v>
      </c>
      <c r="O107" s="50" t="s">
        <v>62</v>
      </c>
      <c r="P107" s="89" t="str">
        <f t="shared" ca="1" si="234"/>
        <v>INSERT INTO math(tangen,question,answer,editor,date,count) VALUES('m5600','\\(\\quad -11y-4x+6y+9x= \\)','\\(\\quad 5x-5y \\)','harazono',NOW(),0);</v>
      </c>
      <c r="Q107" s="47"/>
      <c r="R107" s="19"/>
      <c r="S107" s="1">
        <f t="shared" ca="1" si="0"/>
        <v>-11</v>
      </c>
      <c r="T107" s="1">
        <f t="shared" ca="1" si="0"/>
        <v>-4</v>
      </c>
      <c r="V107" s="1">
        <f t="shared" ca="1" si="1"/>
        <v>6</v>
      </c>
      <c r="W107" s="1">
        <f t="shared" ca="1" si="1"/>
        <v>9</v>
      </c>
      <c r="Y107" t="str">
        <f t="shared" ca="1" si="235"/>
        <v>-</v>
      </c>
      <c r="Z107">
        <f t="shared" ca="1" si="236"/>
        <v>11</v>
      </c>
      <c r="AA107" t="str">
        <f t="shared" ca="1" si="237"/>
        <v>-</v>
      </c>
      <c r="AB107">
        <f t="shared" ca="1" si="238"/>
        <v>4</v>
      </c>
      <c r="AE107" t="str">
        <f t="shared" ca="1" si="239"/>
        <v>+</v>
      </c>
      <c r="AF107">
        <f t="shared" ca="1" si="240"/>
        <v>6</v>
      </c>
      <c r="AG107" t="str">
        <f t="shared" ca="1" si="241"/>
        <v>+</v>
      </c>
      <c r="AH107">
        <f t="shared" ca="1" si="242"/>
        <v>9</v>
      </c>
      <c r="AL107">
        <f t="shared" ca="1" si="243"/>
        <v>5</v>
      </c>
      <c r="AM107" t="str">
        <f t="shared" ca="1" si="244"/>
        <v/>
      </c>
      <c r="AN107" s="5">
        <f t="shared" ca="1" si="245"/>
        <v>5</v>
      </c>
      <c r="AO107" s="5">
        <f t="shared" ca="1" si="246"/>
        <v>-5</v>
      </c>
      <c r="AP107" t="str">
        <f t="shared" ca="1" si="247"/>
        <v>-</v>
      </c>
      <c r="AQ107" s="5">
        <f t="shared" ca="1" si="248"/>
        <v>5</v>
      </c>
      <c r="AV107" t="str">
        <f t="shared" ca="1" si="249"/>
        <v>-11y-4x+6y+9x</v>
      </c>
      <c r="AW107" t="str">
        <f t="shared" ca="1" si="250"/>
        <v>5x-5y</v>
      </c>
      <c r="AY107" s="2" t="s">
        <v>19</v>
      </c>
      <c r="AZ107" s="15" t="s">
        <v>18</v>
      </c>
      <c r="BA107" s="2" t="s">
        <v>19</v>
      </c>
      <c r="BB107" s="15" t="s">
        <v>18</v>
      </c>
    </row>
    <row r="108" spans="1:56" x14ac:dyDescent="0.55000000000000004">
      <c r="A108" s="1" t="s">
        <v>1</v>
      </c>
      <c r="B108" s="1" t="s">
        <v>34</v>
      </c>
      <c r="C108" s="78" t="s">
        <v>229</v>
      </c>
      <c r="D108" s="43" t="str">
        <f t="shared" ca="1" si="230"/>
        <v>-17y-11x+14y-18x</v>
      </c>
      <c r="E108" s="4" t="s">
        <v>13</v>
      </c>
      <c r="F108" t="s">
        <v>230</v>
      </c>
      <c r="G108" s="78" t="s">
        <v>229</v>
      </c>
      <c r="H108" s="11" t="str">
        <f t="shared" ca="1" si="231"/>
        <v>-29x-3y</v>
      </c>
      <c r="I108" s="11"/>
      <c r="J108" t="s">
        <v>230</v>
      </c>
      <c r="K108" s="51" t="s">
        <v>60</v>
      </c>
      <c r="L108" s="50" t="s">
        <v>302</v>
      </c>
      <c r="M108" s="50" t="str">
        <f t="shared" ca="1" si="232"/>
        <v>\\(\\quad -17y-11x+14y-18x= \\)</v>
      </c>
      <c r="N108" s="50" t="str">
        <f t="shared" ca="1" si="233"/>
        <v>\\(\\quad -29x-3y \\)</v>
      </c>
      <c r="O108" s="50" t="s">
        <v>62</v>
      </c>
      <c r="P108" s="89" t="str">
        <f t="shared" ca="1" si="234"/>
        <v>INSERT INTO math(tangen,question,answer,editor,date,count) VALUES('m5600','\\(\\quad -17y-11x+14y-18x= \\)','\\(\\quad -29x-3y \\)','harazono',NOW(),0);</v>
      </c>
      <c r="Q108" s="47"/>
      <c r="R108" s="19"/>
      <c r="S108" s="1">
        <f t="shared" ca="1" si="0"/>
        <v>-17</v>
      </c>
      <c r="T108" s="1">
        <f t="shared" ca="1" si="0"/>
        <v>-11</v>
      </c>
      <c r="V108" s="1">
        <f t="shared" ca="1" si="1"/>
        <v>14</v>
      </c>
      <c r="W108" s="1">
        <f t="shared" ca="1" si="1"/>
        <v>-18</v>
      </c>
      <c r="Y108" t="str">
        <f t="shared" ca="1" si="235"/>
        <v>-</v>
      </c>
      <c r="Z108">
        <f t="shared" ca="1" si="236"/>
        <v>17</v>
      </c>
      <c r="AA108" t="str">
        <f t="shared" ca="1" si="237"/>
        <v>-</v>
      </c>
      <c r="AB108">
        <f t="shared" ca="1" si="238"/>
        <v>11</v>
      </c>
      <c r="AE108" t="str">
        <f t="shared" ca="1" si="239"/>
        <v>+</v>
      </c>
      <c r="AF108">
        <f t="shared" ca="1" si="240"/>
        <v>14</v>
      </c>
      <c r="AG108" t="str">
        <f t="shared" ca="1" si="241"/>
        <v>-</v>
      </c>
      <c r="AH108">
        <f t="shared" ca="1" si="242"/>
        <v>18</v>
      </c>
      <c r="AL108">
        <f t="shared" ca="1" si="243"/>
        <v>-29</v>
      </c>
      <c r="AM108" t="str">
        <f t="shared" ca="1" si="244"/>
        <v>-</v>
      </c>
      <c r="AN108" s="5">
        <f t="shared" ca="1" si="245"/>
        <v>29</v>
      </c>
      <c r="AO108" s="5">
        <f t="shared" ca="1" si="246"/>
        <v>-3</v>
      </c>
      <c r="AP108" t="str">
        <f t="shared" ca="1" si="247"/>
        <v>-</v>
      </c>
      <c r="AQ108" s="5">
        <f t="shared" ca="1" si="248"/>
        <v>3</v>
      </c>
      <c r="AV108" t="str">
        <f t="shared" ca="1" si="249"/>
        <v>-17y-11x+14y-18x</v>
      </c>
      <c r="AW108" t="str">
        <f t="shared" ca="1" si="250"/>
        <v>-29x-3y</v>
      </c>
      <c r="AY108" s="2" t="s">
        <v>19</v>
      </c>
      <c r="AZ108" s="15" t="s">
        <v>18</v>
      </c>
      <c r="BA108" s="2" t="s">
        <v>19</v>
      </c>
      <c r="BB108" s="15" t="s">
        <v>18</v>
      </c>
    </row>
    <row r="109" spans="1:56" x14ac:dyDescent="0.55000000000000004">
      <c r="A109" s="1" t="s">
        <v>1</v>
      </c>
      <c r="B109" s="1" t="s">
        <v>34</v>
      </c>
      <c r="C109" s="78" t="s">
        <v>229</v>
      </c>
      <c r="D109" s="43" t="str">
        <f t="shared" ca="1" si="230"/>
        <v>8y+6x-12y+7x</v>
      </c>
      <c r="E109" s="4" t="s">
        <v>13</v>
      </c>
      <c r="F109" t="s">
        <v>230</v>
      </c>
      <c r="G109" s="78" t="s">
        <v>229</v>
      </c>
      <c r="H109" s="11" t="str">
        <f t="shared" ca="1" si="231"/>
        <v>13x-4y</v>
      </c>
      <c r="I109" s="11"/>
      <c r="J109" t="s">
        <v>230</v>
      </c>
      <c r="K109" s="51" t="s">
        <v>60</v>
      </c>
      <c r="L109" s="50" t="s">
        <v>302</v>
      </c>
      <c r="M109" s="50" t="str">
        <f t="shared" ca="1" si="232"/>
        <v>\\(\\quad 8y+6x-12y+7x= \\)</v>
      </c>
      <c r="N109" s="50" t="str">
        <f t="shared" ca="1" si="233"/>
        <v>\\(\\quad 13x-4y \\)</v>
      </c>
      <c r="O109" s="50" t="s">
        <v>62</v>
      </c>
      <c r="P109" s="89" t="str">
        <f t="shared" ca="1" si="234"/>
        <v>INSERT INTO math(tangen,question,answer,editor,date,count) VALUES('m5600','\\(\\quad 8y+6x-12y+7x= \\)','\\(\\quad 13x-4y \\)','harazono',NOW(),0);</v>
      </c>
      <c r="Q109" s="47"/>
      <c r="R109" s="19"/>
      <c r="S109" s="1">
        <f t="shared" ca="1" si="0"/>
        <v>8</v>
      </c>
      <c r="T109" s="1">
        <f t="shared" ca="1" si="0"/>
        <v>6</v>
      </c>
      <c r="V109" s="1">
        <f t="shared" ca="1" si="1"/>
        <v>-12</v>
      </c>
      <c r="W109" s="1">
        <f t="shared" ca="1" si="1"/>
        <v>7</v>
      </c>
      <c r="Y109" t="str">
        <f t="shared" ca="1" si="235"/>
        <v/>
      </c>
      <c r="Z109">
        <f t="shared" ca="1" si="236"/>
        <v>8</v>
      </c>
      <c r="AA109" t="str">
        <f t="shared" ca="1" si="237"/>
        <v>+</v>
      </c>
      <c r="AB109">
        <f t="shared" ca="1" si="238"/>
        <v>6</v>
      </c>
      <c r="AE109" t="str">
        <f t="shared" ca="1" si="239"/>
        <v>-</v>
      </c>
      <c r="AF109">
        <f t="shared" ca="1" si="240"/>
        <v>12</v>
      </c>
      <c r="AG109" t="str">
        <f t="shared" ca="1" si="241"/>
        <v>+</v>
      </c>
      <c r="AH109">
        <f t="shared" ca="1" si="242"/>
        <v>7</v>
      </c>
      <c r="AL109">
        <f t="shared" ca="1" si="243"/>
        <v>13</v>
      </c>
      <c r="AM109" t="str">
        <f t="shared" ca="1" si="244"/>
        <v/>
      </c>
      <c r="AN109" s="5">
        <f t="shared" ca="1" si="245"/>
        <v>13</v>
      </c>
      <c r="AO109" s="5">
        <f t="shared" ca="1" si="246"/>
        <v>-4</v>
      </c>
      <c r="AP109" t="str">
        <f t="shared" ca="1" si="247"/>
        <v>-</v>
      </c>
      <c r="AQ109" s="5">
        <f t="shared" ca="1" si="248"/>
        <v>4</v>
      </c>
      <c r="AV109" t="str">
        <f t="shared" ca="1" si="249"/>
        <v>8y+6x-12y+7x</v>
      </c>
      <c r="AW109" t="str">
        <f t="shared" ca="1" si="250"/>
        <v>13x-4y</v>
      </c>
      <c r="AY109" s="2" t="s">
        <v>19</v>
      </c>
      <c r="AZ109" s="15" t="s">
        <v>18</v>
      </c>
      <c r="BA109" s="2" t="s">
        <v>19</v>
      </c>
      <c r="BB109" s="15" t="s">
        <v>18</v>
      </c>
    </row>
    <row r="110" spans="1:56" x14ac:dyDescent="0.55000000000000004">
      <c r="A110" s="1" t="s">
        <v>1</v>
      </c>
      <c r="B110" s="1" t="s">
        <v>34</v>
      </c>
      <c r="C110" s="78" t="s">
        <v>229</v>
      </c>
      <c r="D110" s="43" t="str">
        <f t="shared" ca="1" si="230"/>
        <v>-2y-x+16y-16x</v>
      </c>
      <c r="E110" s="4" t="s">
        <v>13</v>
      </c>
      <c r="F110" t="s">
        <v>230</v>
      </c>
      <c r="G110" s="78" t="s">
        <v>229</v>
      </c>
      <c r="H110" s="11" t="str">
        <f t="shared" ca="1" si="231"/>
        <v>-17x+14y</v>
      </c>
      <c r="I110" s="11"/>
      <c r="J110" t="s">
        <v>230</v>
      </c>
      <c r="K110" s="51" t="s">
        <v>60</v>
      </c>
      <c r="L110" s="50" t="s">
        <v>302</v>
      </c>
      <c r="M110" s="50" t="str">
        <f t="shared" ca="1" si="232"/>
        <v>\\(\\quad -2y-x+16y-16x= \\)</v>
      </c>
      <c r="N110" s="50" t="str">
        <f t="shared" ca="1" si="233"/>
        <v>\\(\\quad -17x+14y \\)</v>
      </c>
      <c r="O110" s="50" t="s">
        <v>62</v>
      </c>
      <c r="P110" s="89" t="str">
        <f t="shared" ca="1" si="234"/>
        <v>INSERT INTO math(tangen,question,answer,editor,date,count) VALUES('m5600','\\(\\quad -2y-x+16y-16x= \\)','\\(\\quad -17x+14y \\)','harazono',NOW(),0);</v>
      </c>
      <c r="Q110" s="47"/>
      <c r="R110" s="19"/>
      <c r="S110" s="1">
        <f t="shared" ca="1" si="0"/>
        <v>-2</v>
      </c>
      <c r="T110" s="1">
        <f t="shared" ca="1" si="0"/>
        <v>-1</v>
      </c>
      <c r="V110" s="1">
        <f t="shared" ca="1" si="1"/>
        <v>16</v>
      </c>
      <c r="W110" s="1">
        <f t="shared" ca="1" si="1"/>
        <v>-16</v>
      </c>
      <c r="Y110" t="str">
        <f t="shared" ca="1" si="235"/>
        <v>-</v>
      </c>
      <c r="Z110">
        <f t="shared" ca="1" si="236"/>
        <v>2</v>
      </c>
      <c r="AA110" t="str">
        <f t="shared" ca="1" si="237"/>
        <v>-</v>
      </c>
      <c r="AB110" t="str">
        <f t="shared" ca="1" si="238"/>
        <v/>
      </c>
      <c r="AE110" t="str">
        <f t="shared" ca="1" si="239"/>
        <v>+</v>
      </c>
      <c r="AF110">
        <f t="shared" ca="1" si="240"/>
        <v>16</v>
      </c>
      <c r="AG110" t="str">
        <f t="shared" ca="1" si="241"/>
        <v>-</v>
      </c>
      <c r="AH110">
        <f t="shared" ca="1" si="242"/>
        <v>16</v>
      </c>
      <c r="AL110">
        <f t="shared" ca="1" si="243"/>
        <v>-17</v>
      </c>
      <c r="AM110" t="str">
        <f t="shared" ca="1" si="244"/>
        <v>-</v>
      </c>
      <c r="AN110" s="5">
        <f t="shared" ca="1" si="245"/>
        <v>17</v>
      </c>
      <c r="AO110" s="5">
        <f t="shared" ca="1" si="246"/>
        <v>14</v>
      </c>
      <c r="AP110" t="str">
        <f t="shared" ca="1" si="247"/>
        <v>+</v>
      </c>
      <c r="AQ110" s="5">
        <f t="shared" ca="1" si="248"/>
        <v>14</v>
      </c>
      <c r="AV110" t="str">
        <f t="shared" ca="1" si="249"/>
        <v>-2y-x+16y-16x</v>
      </c>
      <c r="AW110" t="str">
        <f t="shared" ca="1" si="250"/>
        <v>-17x+14y</v>
      </c>
      <c r="AY110" s="2" t="s">
        <v>19</v>
      </c>
      <c r="AZ110" s="15" t="s">
        <v>18</v>
      </c>
      <c r="BA110" s="2" t="s">
        <v>19</v>
      </c>
      <c r="BB110" s="15" t="s">
        <v>18</v>
      </c>
    </row>
    <row r="111" spans="1:56" x14ac:dyDescent="0.55000000000000004">
      <c r="A111" s="1" t="s">
        <v>1</v>
      </c>
      <c r="B111" s="1" t="s">
        <v>34</v>
      </c>
      <c r="C111" s="78" t="s">
        <v>229</v>
      </c>
      <c r="D111" s="43" t="str">
        <f t="shared" ca="1" si="230"/>
        <v>13y+20x-4y-7x</v>
      </c>
      <c r="E111" s="4" t="s">
        <v>13</v>
      </c>
      <c r="F111" t="s">
        <v>230</v>
      </c>
      <c r="G111" s="78" t="s">
        <v>229</v>
      </c>
      <c r="H111" s="11" t="str">
        <f t="shared" ca="1" si="231"/>
        <v>13x+9y</v>
      </c>
      <c r="I111" s="11"/>
      <c r="J111" t="s">
        <v>230</v>
      </c>
      <c r="K111" s="51" t="s">
        <v>60</v>
      </c>
      <c r="L111" s="50" t="s">
        <v>302</v>
      </c>
      <c r="M111" s="50" t="str">
        <f t="shared" ca="1" si="232"/>
        <v>\\(\\quad 13y+20x-4y-7x= \\)</v>
      </c>
      <c r="N111" s="50" t="str">
        <f t="shared" ca="1" si="233"/>
        <v>\\(\\quad 13x+9y \\)</v>
      </c>
      <c r="O111" s="50" t="s">
        <v>62</v>
      </c>
      <c r="P111" s="89" t="str">
        <f t="shared" ca="1" si="234"/>
        <v>INSERT INTO math(tangen,question,answer,editor,date,count) VALUES('m5600','\\(\\quad 13y+20x-4y-7x= \\)','\\(\\quad 13x+9y \\)','harazono',NOW(),0);</v>
      </c>
      <c r="Q111" s="47"/>
      <c r="R111" s="19"/>
      <c r="S111" s="1">
        <f t="shared" ca="1" si="0"/>
        <v>13</v>
      </c>
      <c r="T111" s="1">
        <f t="shared" ca="1" si="0"/>
        <v>20</v>
      </c>
      <c r="V111" s="1">
        <f t="shared" ca="1" si="1"/>
        <v>-4</v>
      </c>
      <c r="W111" s="1">
        <f t="shared" ca="1" si="1"/>
        <v>-7</v>
      </c>
      <c r="Y111" t="str">
        <f t="shared" ca="1" si="235"/>
        <v/>
      </c>
      <c r="Z111">
        <f t="shared" ca="1" si="236"/>
        <v>13</v>
      </c>
      <c r="AA111" t="str">
        <f t="shared" ca="1" si="237"/>
        <v>+</v>
      </c>
      <c r="AB111">
        <f t="shared" ca="1" si="238"/>
        <v>20</v>
      </c>
      <c r="AE111" t="str">
        <f t="shared" ca="1" si="239"/>
        <v>-</v>
      </c>
      <c r="AF111">
        <f t="shared" ca="1" si="240"/>
        <v>4</v>
      </c>
      <c r="AG111" t="str">
        <f t="shared" ca="1" si="241"/>
        <v>-</v>
      </c>
      <c r="AH111">
        <f t="shared" ca="1" si="242"/>
        <v>7</v>
      </c>
      <c r="AL111">
        <f t="shared" ca="1" si="243"/>
        <v>13</v>
      </c>
      <c r="AM111" t="str">
        <f t="shared" ca="1" si="244"/>
        <v/>
      </c>
      <c r="AN111" s="5">
        <f t="shared" ca="1" si="245"/>
        <v>13</v>
      </c>
      <c r="AO111" s="5">
        <f t="shared" ca="1" si="246"/>
        <v>9</v>
      </c>
      <c r="AP111" t="str">
        <f t="shared" ca="1" si="247"/>
        <v>+</v>
      </c>
      <c r="AQ111" s="5">
        <f t="shared" ca="1" si="248"/>
        <v>9</v>
      </c>
      <c r="AV111" t="str">
        <f t="shared" ca="1" si="249"/>
        <v>13y+20x-4y-7x</v>
      </c>
      <c r="AW111" t="str">
        <f t="shared" ca="1" si="250"/>
        <v>13x+9y</v>
      </c>
      <c r="AY111" s="2" t="s">
        <v>19</v>
      </c>
      <c r="AZ111" s="15" t="s">
        <v>18</v>
      </c>
      <c r="BA111" s="2" t="s">
        <v>19</v>
      </c>
      <c r="BB111" s="15" t="s">
        <v>18</v>
      </c>
    </row>
    <row r="112" spans="1:56" x14ac:dyDescent="0.55000000000000004">
      <c r="A112" s="1" t="s">
        <v>1</v>
      </c>
      <c r="B112" s="1" t="s">
        <v>34</v>
      </c>
      <c r="C112" s="78" t="s">
        <v>229</v>
      </c>
      <c r="D112" s="43" t="str">
        <f ca="1">AV112</f>
        <v>13x-y+21z-8x+4y+19z</v>
      </c>
      <c r="E112" s="4" t="s">
        <v>13</v>
      </c>
      <c r="F112" t="s">
        <v>230</v>
      </c>
      <c r="G112" s="78" t="s">
        <v>229</v>
      </c>
      <c r="H112" s="11" t="str">
        <f ca="1">AW112</f>
        <v>5x+3y+19z</v>
      </c>
      <c r="I112" s="11"/>
      <c r="J112" t="s">
        <v>230</v>
      </c>
      <c r="K112" s="51" t="s">
        <v>60</v>
      </c>
      <c r="L112" s="50" t="s">
        <v>302</v>
      </c>
      <c r="M112" s="50" t="str">
        <f t="shared" ca="1" si="38"/>
        <v>\\(\\quad 13x-y+21z-8x+4y+19z= \\)</v>
      </c>
      <c r="N112" s="50" t="str">
        <f t="shared" ca="1" si="39"/>
        <v>\\(\\quad 5x+3y+19z \\)</v>
      </c>
      <c r="O112" s="50" t="s">
        <v>62</v>
      </c>
      <c r="P112" s="89" t="str">
        <f t="shared" ca="1" si="40"/>
        <v>INSERT INTO math(tangen,question,answer,editor,date,count) VALUES('m5600','\\(\\quad 13x-y+21z-8x+4y+19z= \\)','\\(\\quad 5x+3y+19z \\)','harazono',NOW(),0);</v>
      </c>
      <c r="Q112" s="47"/>
      <c r="R112" s="19"/>
      <c r="S112" s="1">
        <f t="shared" ca="1" si="0"/>
        <v>13</v>
      </c>
      <c r="T112" s="1">
        <f t="shared" ca="1" si="0"/>
        <v>-1</v>
      </c>
      <c r="U112" s="1">
        <f ca="1">RANDBETWEEN(-20,20)</f>
        <v>0</v>
      </c>
      <c r="V112" s="1">
        <f t="shared" ca="1" si="1"/>
        <v>-8</v>
      </c>
      <c r="W112" s="1">
        <f t="shared" ca="1" si="1"/>
        <v>4</v>
      </c>
      <c r="X112" s="1">
        <f ca="1">RANDBETWEEN(-20,20)</f>
        <v>19</v>
      </c>
      <c r="Y112" t="str">
        <f t="shared" ca="1" si="2"/>
        <v/>
      </c>
      <c r="Z112">
        <f t="shared" ca="1" si="3"/>
        <v>13</v>
      </c>
      <c r="AA112" t="str">
        <f t="shared" ca="1" si="4"/>
        <v>-</v>
      </c>
      <c r="AB112" t="str">
        <f t="shared" ca="1" si="5"/>
        <v/>
      </c>
      <c r="AC112" t="str">
        <f ca="1">IF(U112&lt;=-1,"-","+")</f>
        <v>+</v>
      </c>
      <c r="AD112">
        <f ca="1">IF(U112=0,21,IF(U112=1,"",IF(U112=-1,"",ABS(U112))))</f>
        <v>21</v>
      </c>
      <c r="AE112" t="str">
        <f t="shared" ca="1" si="6"/>
        <v>-</v>
      </c>
      <c r="AF112">
        <f t="shared" ca="1" si="7"/>
        <v>8</v>
      </c>
      <c r="AG112" t="str">
        <f t="shared" ca="1" si="8"/>
        <v>+</v>
      </c>
      <c r="AH112">
        <f t="shared" ca="1" si="9"/>
        <v>4</v>
      </c>
      <c r="AI112" t="str">
        <f ca="1">IF(X112&lt;=-1,"-","+")</f>
        <v>+</v>
      </c>
      <c r="AJ112">
        <f ca="1">IF(X112=0,21,IF(X112=1,"",IF(X112=-1,"",ABS(X112))))</f>
        <v>19</v>
      </c>
      <c r="AL112">
        <f ca="1">S112+V112</f>
        <v>5</v>
      </c>
      <c r="AM112" t="str">
        <f t="shared" ca="1" si="10"/>
        <v/>
      </c>
      <c r="AN112" s="5">
        <f t="shared" ca="1" si="11"/>
        <v>5</v>
      </c>
      <c r="AO112">
        <f ca="1">T112+W112</f>
        <v>3</v>
      </c>
      <c r="AP112" t="str">
        <f t="shared" ca="1" si="12"/>
        <v>+</v>
      </c>
      <c r="AQ112" s="5">
        <f t="shared" ca="1" si="13"/>
        <v>3</v>
      </c>
      <c r="AR112">
        <f ca="1">U112+X112</f>
        <v>19</v>
      </c>
      <c r="AS112" t="str">
        <f ca="1">IF(AR112&lt;=-1,"-","+")</f>
        <v>+</v>
      </c>
      <c r="AT112" s="5">
        <f ca="1">IF(AR112=1,"",IF(AR112=-1,"",ABS(AR112)))</f>
        <v>19</v>
      </c>
      <c r="AV112" t="str">
        <f ca="1">Y112&amp;Z112&amp;AY112&amp;AA112&amp;AB112&amp;AZ112&amp;AC112&amp;AD112&amp;BA112&amp;AE112&amp;AF112&amp;BB112&amp;AG112&amp;AH112&amp;BC112&amp;AI112&amp;AJ112&amp;BD112</f>
        <v>13x-y+21z-8x+4y+19z</v>
      </c>
      <c r="AW112" t="str">
        <f ca="1">AM112&amp;AN112&amp;AY112&amp;AP112&amp;AQ112&amp;AZ112&amp;AS112&amp;AT112&amp;BA112</f>
        <v>5x+3y+19z</v>
      </c>
      <c r="AY112" s="15" t="s">
        <v>18</v>
      </c>
      <c r="AZ112" s="2" t="s">
        <v>19</v>
      </c>
      <c r="BA112" s="3" t="s">
        <v>20</v>
      </c>
      <c r="BB112" s="15" t="s">
        <v>18</v>
      </c>
      <c r="BC112" s="2" t="s">
        <v>19</v>
      </c>
      <c r="BD112" s="3" t="s">
        <v>20</v>
      </c>
    </row>
    <row r="113" spans="1:56" x14ac:dyDescent="0.55000000000000004">
      <c r="A113" s="1" t="s">
        <v>1</v>
      </c>
      <c r="B113" s="1" t="s">
        <v>34</v>
      </c>
      <c r="C113" s="78" t="s">
        <v>229</v>
      </c>
      <c r="D113" s="43" t="str">
        <f t="shared" ref="D113:D121" ca="1" si="251">AV113</f>
        <v>12x-6y+14z+9x-10y+20z</v>
      </c>
      <c r="E113" s="4" t="s">
        <v>13</v>
      </c>
      <c r="F113" t="s">
        <v>230</v>
      </c>
      <c r="G113" s="78" t="s">
        <v>229</v>
      </c>
      <c r="H113" s="11" t="str">
        <f t="shared" ref="H113:H121" ca="1" si="252">AW113</f>
        <v>21x-16y+34z</v>
      </c>
      <c r="I113" s="11"/>
      <c r="J113" t="s">
        <v>230</v>
      </c>
      <c r="K113" s="51" t="s">
        <v>60</v>
      </c>
      <c r="L113" s="50" t="s">
        <v>302</v>
      </c>
      <c r="M113" s="50" t="str">
        <f t="shared" ref="M113:M121" ca="1" si="253">C113&amp;D113&amp;E113&amp;F113</f>
        <v>\\(\\quad 12x-6y+14z+9x-10y+20z= \\)</v>
      </c>
      <c r="N113" s="50" t="str">
        <f t="shared" ref="N113:N121" ca="1" si="254">G113&amp;H113&amp;I113&amp;J113</f>
        <v>\\(\\quad 21x-16y+34z \\)</v>
      </c>
      <c r="O113" s="50" t="s">
        <v>62</v>
      </c>
      <c r="P113" s="89" t="str">
        <f t="shared" ref="P113:P121" ca="1" si="255">"INSERT INTO "&amp;K113&amp;"(tangen,question,answer,editor,date,count) VALUES('"&amp;L113&amp;"','"&amp;M113&amp;"','"&amp;N113&amp;"','"&amp;O113&amp;"',NOW(),0);"</f>
        <v>INSERT INTO math(tangen,question,answer,editor,date,count) VALUES('m5600','\\(\\quad 12x-6y+14z+9x-10y+20z= \\)','\\(\\quad 21x-16y+34z \\)','harazono',NOW(),0);</v>
      </c>
      <c r="Q113" s="47"/>
      <c r="R113" s="19"/>
      <c r="S113" s="1">
        <f t="shared" ca="1" si="0"/>
        <v>12</v>
      </c>
      <c r="T113" s="1">
        <f t="shared" ca="1" si="0"/>
        <v>-6</v>
      </c>
      <c r="U113" s="1">
        <f t="shared" ca="1" si="0"/>
        <v>14</v>
      </c>
      <c r="V113" s="1">
        <f t="shared" ca="1" si="1"/>
        <v>9</v>
      </c>
      <c r="W113" s="1">
        <f t="shared" ca="1" si="1"/>
        <v>-10</v>
      </c>
      <c r="X113" s="1">
        <f t="shared" ca="1" si="1"/>
        <v>20</v>
      </c>
      <c r="Y113" t="str">
        <f t="shared" ref="Y113:Y121" ca="1" si="256">IF(S113&gt;=1,"","-")</f>
        <v/>
      </c>
      <c r="Z113">
        <f t="shared" ref="Z113:Z121" ca="1" si="257">IF(S113=0,21,IF(S113=1,"",IF(S113=-1,"",ABS(S113))))</f>
        <v>12</v>
      </c>
      <c r="AA113" t="str">
        <f t="shared" ref="AA113:AA121" ca="1" si="258">IF(T113&gt;=1,"+",IF(T113&lt;=-1,"-",""))</f>
        <v>-</v>
      </c>
      <c r="AB113">
        <f t="shared" ref="AB113:AB121" ca="1" si="259">IF(T113=0,21,IF(T113=1,"",IF(T113=-1,"",ABS(T113))))</f>
        <v>6</v>
      </c>
      <c r="AC113" t="str">
        <f t="shared" ref="AC113:AC121" ca="1" si="260">IF(U113&lt;=-1,"-","+")</f>
        <v>+</v>
      </c>
      <c r="AD113">
        <f t="shared" ref="AD113:AD121" ca="1" si="261">IF(U113=0,21,IF(U113=1,"",IF(U113=-1,"",ABS(U113))))</f>
        <v>14</v>
      </c>
      <c r="AE113" t="str">
        <f t="shared" ref="AE113:AE121" ca="1" si="262">IF(V113&lt;=-1,"-","+")</f>
        <v>+</v>
      </c>
      <c r="AF113">
        <f t="shared" ref="AF113:AF121" ca="1" si="263">IF(V113=0,21,IF(V113=1,"",IF(V113=-1,"",ABS(V113))))</f>
        <v>9</v>
      </c>
      <c r="AG113" t="str">
        <f t="shared" ref="AG113:AG121" ca="1" si="264">IF(W113&lt;=-1,"-","+")</f>
        <v>-</v>
      </c>
      <c r="AH113">
        <f t="shared" ref="AH113:AH121" ca="1" si="265">IF(W113=0,21,IF(W113=1,"",IF(W113=-1,"",ABS(W113))))</f>
        <v>10</v>
      </c>
      <c r="AI113" t="str">
        <f t="shared" ref="AI113:AI121" ca="1" si="266">IF(X113&lt;=-1,"-","+")</f>
        <v>+</v>
      </c>
      <c r="AJ113">
        <f t="shared" ref="AJ113:AJ121" ca="1" si="267">IF(X113=0,21,IF(X113=1,"",IF(X113=-1,"",ABS(X113))))</f>
        <v>20</v>
      </c>
      <c r="AL113">
        <f t="shared" ref="AL113:AL121" ca="1" si="268">S113+V113</f>
        <v>21</v>
      </c>
      <c r="AM113" t="str">
        <f t="shared" ref="AM113:AM121" ca="1" si="269">IF(AL113&lt;=-1,"-","")</f>
        <v/>
      </c>
      <c r="AN113" s="5">
        <f t="shared" ref="AN113:AN121" ca="1" si="270">IF(AL113=1,"",IF(AL113=-1,"",ABS(AL113)))</f>
        <v>21</v>
      </c>
      <c r="AO113">
        <f t="shared" ref="AO113:AO121" ca="1" si="271">T113+W113</f>
        <v>-16</v>
      </c>
      <c r="AP113" t="str">
        <f t="shared" ref="AP113:AP121" ca="1" si="272">IF(AO113&lt;=-1,"-","+")</f>
        <v>-</v>
      </c>
      <c r="AQ113" s="5">
        <f t="shared" ref="AQ113:AQ121" ca="1" si="273">IF(AO113=1,"",IF(AO113=-1,"",ABS(AO113)))</f>
        <v>16</v>
      </c>
      <c r="AR113">
        <f t="shared" ref="AR113:AR121" ca="1" si="274">U113+X113</f>
        <v>34</v>
      </c>
      <c r="AS113" t="str">
        <f t="shared" ref="AS113:AS121" ca="1" si="275">IF(AR113&lt;=-1,"-","+")</f>
        <v>+</v>
      </c>
      <c r="AT113" s="5">
        <f t="shared" ref="AT113:AT121" ca="1" si="276">IF(AR113=1,"",IF(AR113=-1,"",ABS(AR113)))</f>
        <v>34</v>
      </c>
      <c r="AV113" t="str">
        <f t="shared" ref="AV113:AV121" ca="1" si="277">Y113&amp;Z113&amp;AY113&amp;AA113&amp;AB113&amp;AZ113&amp;AC113&amp;AD113&amp;BA113&amp;AE113&amp;AF113&amp;BB113&amp;AG113&amp;AH113&amp;BC113&amp;AI113&amp;AJ113&amp;BD113</f>
        <v>12x-6y+14z+9x-10y+20z</v>
      </c>
      <c r="AW113" t="str">
        <f t="shared" ref="AW113:AW121" ca="1" si="278">AM113&amp;AN113&amp;AY113&amp;AP113&amp;AQ113&amp;AZ113&amp;AS113&amp;AT113&amp;BA113</f>
        <v>21x-16y+34z</v>
      </c>
      <c r="AY113" s="15" t="s">
        <v>18</v>
      </c>
      <c r="AZ113" s="2" t="s">
        <v>19</v>
      </c>
      <c r="BA113" s="3" t="s">
        <v>20</v>
      </c>
      <c r="BB113" s="15" t="s">
        <v>18</v>
      </c>
      <c r="BC113" s="2" t="s">
        <v>19</v>
      </c>
      <c r="BD113" s="3" t="s">
        <v>20</v>
      </c>
    </row>
    <row r="114" spans="1:56" x14ac:dyDescent="0.55000000000000004">
      <c r="A114" s="1" t="s">
        <v>1</v>
      </c>
      <c r="B114" s="1" t="s">
        <v>34</v>
      </c>
      <c r="C114" s="78" t="s">
        <v>229</v>
      </c>
      <c r="D114" s="43" t="str">
        <f t="shared" ca="1" si="251"/>
        <v>11x+5y-13z-13x-17y-4z</v>
      </c>
      <c r="E114" s="4" t="s">
        <v>13</v>
      </c>
      <c r="F114" t="s">
        <v>230</v>
      </c>
      <c r="G114" s="78" t="s">
        <v>229</v>
      </c>
      <c r="H114" s="11" t="str">
        <f t="shared" ca="1" si="252"/>
        <v>-2x-12y-17z</v>
      </c>
      <c r="I114" s="11"/>
      <c r="J114" t="s">
        <v>230</v>
      </c>
      <c r="K114" s="51" t="s">
        <v>60</v>
      </c>
      <c r="L114" s="50" t="s">
        <v>302</v>
      </c>
      <c r="M114" s="50" t="str">
        <f t="shared" ca="1" si="253"/>
        <v>\\(\\quad 11x+5y-13z-13x-17y-4z= \\)</v>
      </c>
      <c r="N114" s="50" t="str">
        <f t="shared" ca="1" si="254"/>
        <v>\\(\\quad -2x-12y-17z \\)</v>
      </c>
      <c r="O114" s="50" t="s">
        <v>62</v>
      </c>
      <c r="P114" s="89" t="str">
        <f t="shared" ca="1" si="255"/>
        <v>INSERT INTO math(tangen,question,answer,editor,date,count) VALUES('m5600','\\(\\quad 11x+5y-13z-13x-17y-4z= \\)','\\(\\quad -2x-12y-17z \\)','harazono',NOW(),0);</v>
      </c>
      <c r="Q114" s="47"/>
      <c r="R114" s="19"/>
      <c r="S114" s="1">
        <f t="shared" ca="1" si="0"/>
        <v>11</v>
      </c>
      <c r="T114" s="1">
        <f t="shared" ca="1" si="0"/>
        <v>5</v>
      </c>
      <c r="U114" s="1">
        <f t="shared" ca="1" si="0"/>
        <v>-13</v>
      </c>
      <c r="V114" s="1">
        <f t="shared" ca="1" si="1"/>
        <v>-13</v>
      </c>
      <c r="W114" s="1">
        <f t="shared" ca="1" si="1"/>
        <v>-17</v>
      </c>
      <c r="X114" s="1">
        <f t="shared" ca="1" si="1"/>
        <v>-4</v>
      </c>
      <c r="Y114" t="str">
        <f t="shared" ca="1" si="256"/>
        <v/>
      </c>
      <c r="Z114">
        <f t="shared" ca="1" si="257"/>
        <v>11</v>
      </c>
      <c r="AA114" t="str">
        <f t="shared" ca="1" si="258"/>
        <v>+</v>
      </c>
      <c r="AB114">
        <f t="shared" ca="1" si="259"/>
        <v>5</v>
      </c>
      <c r="AC114" t="str">
        <f t="shared" ca="1" si="260"/>
        <v>-</v>
      </c>
      <c r="AD114">
        <f t="shared" ca="1" si="261"/>
        <v>13</v>
      </c>
      <c r="AE114" t="str">
        <f t="shared" ca="1" si="262"/>
        <v>-</v>
      </c>
      <c r="AF114">
        <f t="shared" ca="1" si="263"/>
        <v>13</v>
      </c>
      <c r="AG114" t="str">
        <f t="shared" ca="1" si="264"/>
        <v>-</v>
      </c>
      <c r="AH114">
        <f t="shared" ca="1" si="265"/>
        <v>17</v>
      </c>
      <c r="AI114" t="str">
        <f t="shared" ca="1" si="266"/>
        <v>-</v>
      </c>
      <c r="AJ114">
        <f t="shared" ca="1" si="267"/>
        <v>4</v>
      </c>
      <c r="AL114">
        <f t="shared" ca="1" si="268"/>
        <v>-2</v>
      </c>
      <c r="AM114" t="str">
        <f t="shared" ca="1" si="269"/>
        <v>-</v>
      </c>
      <c r="AN114" s="5">
        <f t="shared" ca="1" si="270"/>
        <v>2</v>
      </c>
      <c r="AO114">
        <f t="shared" ca="1" si="271"/>
        <v>-12</v>
      </c>
      <c r="AP114" t="str">
        <f t="shared" ca="1" si="272"/>
        <v>-</v>
      </c>
      <c r="AQ114" s="5">
        <f t="shared" ca="1" si="273"/>
        <v>12</v>
      </c>
      <c r="AR114">
        <f t="shared" ca="1" si="274"/>
        <v>-17</v>
      </c>
      <c r="AS114" t="str">
        <f t="shared" ca="1" si="275"/>
        <v>-</v>
      </c>
      <c r="AT114" s="5">
        <f t="shared" ca="1" si="276"/>
        <v>17</v>
      </c>
      <c r="AV114" t="str">
        <f t="shared" ca="1" si="277"/>
        <v>11x+5y-13z-13x-17y-4z</v>
      </c>
      <c r="AW114" t="str">
        <f t="shared" ca="1" si="278"/>
        <v>-2x-12y-17z</v>
      </c>
      <c r="AY114" s="15" t="s">
        <v>18</v>
      </c>
      <c r="AZ114" s="2" t="s">
        <v>19</v>
      </c>
      <c r="BA114" s="3" t="s">
        <v>20</v>
      </c>
      <c r="BB114" s="15" t="s">
        <v>18</v>
      </c>
      <c r="BC114" s="2" t="s">
        <v>19</v>
      </c>
      <c r="BD114" s="3" t="s">
        <v>20</v>
      </c>
    </row>
    <row r="115" spans="1:56" x14ac:dyDescent="0.55000000000000004">
      <c r="A115" s="1" t="s">
        <v>1</v>
      </c>
      <c r="B115" s="1" t="s">
        <v>34</v>
      </c>
      <c r="C115" s="78" t="s">
        <v>229</v>
      </c>
      <c r="D115" s="43" t="str">
        <f t="shared" ca="1" si="251"/>
        <v>18x+13y+8z+11x-3y-3z</v>
      </c>
      <c r="E115" s="4" t="s">
        <v>13</v>
      </c>
      <c r="F115" t="s">
        <v>230</v>
      </c>
      <c r="G115" s="78" t="s">
        <v>229</v>
      </c>
      <c r="H115" s="11" t="str">
        <f t="shared" ca="1" si="252"/>
        <v>29x+10y+5z</v>
      </c>
      <c r="I115" s="11"/>
      <c r="J115" t="s">
        <v>230</v>
      </c>
      <c r="K115" s="51" t="s">
        <v>60</v>
      </c>
      <c r="L115" s="50" t="s">
        <v>302</v>
      </c>
      <c r="M115" s="50" t="str">
        <f t="shared" ca="1" si="253"/>
        <v>\\(\\quad 18x+13y+8z+11x-3y-3z= \\)</v>
      </c>
      <c r="N115" s="50" t="str">
        <f t="shared" ca="1" si="254"/>
        <v>\\(\\quad 29x+10y+5z \\)</v>
      </c>
      <c r="O115" s="50" t="s">
        <v>62</v>
      </c>
      <c r="P115" s="89" t="str">
        <f t="shared" ca="1" si="255"/>
        <v>INSERT INTO math(tangen,question,answer,editor,date,count) VALUES('m5600','\\(\\quad 18x+13y+8z+11x-3y-3z= \\)','\\(\\quad 29x+10y+5z \\)','harazono',NOW(),0);</v>
      </c>
      <c r="Q115" s="47"/>
      <c r="R115" s="19"/>
      <c r="S115" s="1">
        <f t="shared" ca="1" si="0"/>
        <v>18</v>
      </c>
      <c r="T115" s="1">
        <f t="shared" ca="1" si="0"/>
        <v>13</v>
      </c>
      <c r="U115" s="1">
        <f t="shared" ca="1" si="0"/>
        <v>8</v>
      </c>
      <c r="V115" s="1">
        <f t="shared" ca="1" si="1"/>
        <v>11</v>
      </c>
      <c r="W115" s="1">
        <f t="shared" ca="1" si="1"/>
        <v>-3</v>
      </c>
      <c r="X115" s="1">
        <f t="shared" ca="1" si="1"/>
        <v>-3</v>
      </c>
      <c r="Y115" t="str">
        <f t="shared" ca="1" si="256"/>
        <v/>
      </c>
      <c r="Z115">
        <f t="shared" ca="1" si="257"/>
        <v>18</v>
      </c>
      <c r="AA115" t="str">
        <f t="shared" ca="1" si="258"/>
        <v>+</v>
      </c>
      <c r="AB115">
        <f t="shared" ca="1" si="259"/>
        <v>13</v>
      </c>
      <c r="AC115" t="str">
        <f t="shared" ca="1" si="260"/>
        <v>+</v>
      </c>
      <c r="AD115">
        <f t="shared" ca="1" si="261"/>
        <v>8</v>
      </c>
      <c r="AE115" t="str">
        <f t="shared" ca="1" si="262"/>
        <v>+</v>
      </c>
      <c r="AF115">
        <f t="shared" ca="1" si="263"/>
        <v>11</v>
      </c>
      <c r="AG115" t="str">
        <f t="shared" ca="1" si="264"/>
        <v>-</v>
      </c>
      <c r="AH115">
        <f t="shared" ca="1" si="265"/>
        <v>3</v>
      </c>
      <c r="AI115" t="str">
        <f t="shared" ca="1" si="266"/>
        <v>-</v>
      </c>
      <c r="AJ115">
        <f t="shared" ca="1" si="267"/>
        <v>3</v>
      </c>
      <c r="AL115">
        <f t="shared" ca="1" si="268"/>
        <v>29</v>
      </c>
      <c r="AM115" t="str">
        <f t="shared" ca="1" si="269"/>
        <v/>
      </c>
      <c r="AN115" s="5">
        <f t="shared" ca="1" si="270"/>
        <v>29</v>
      </c>
      <c r="AO115">
        <f t="shared" ca="1" si="271"/>
        <v>10</v>
      </c>
      <c r="AP115" t="str">
        <f t="shared" ca="1" si="272"/>
        <v>+</v>
      </c>
      <c r="AQ115" s="5">
        <f t="shared" ca="1" si="273"/>
        <v>10</v>
      </c>
      <c r="AR115">
        <f t="shared" ca="1" si="274"/>
        <v>5</v>
      </c>
      <c r="AS115" t="str">
        <f t="shared" ca="1" si="275"/>
        <v>+</v>
      </c>
      <c r="AT115" s="5">
        <f t="shared" ca="1" si="276"/>
        <v>5</v>
      </c>
      <c r="AV115" t="str">
        <f t="shared" ca="1" si="277"/>
        <v>18x+13y+8z+11x-3y-3z</v>
      </c>
      <c r="AW115" t="str">
        <f t="shared" ca="1" si="278"/>
        <v>29x+10y+5z</v>
      </c>
      <c r="AY115" s="15" t="s">
        <v>18</v>
      </c>
      <c r="AZ115" s="2" t="s">
        <v>19</v>
      </c>
      <c r="BA115" s="3" t="s">
        <v>20</v>
      </c>
      <c r="BB115" s="15" t="s">
        <v>18</v>
      </c>
      <c r="BC115" s="2" t="s">
        <v>19</v>
      </c>
      <c r="BD115" s="3" t="s">
        <v>20</v>
      </c>
    </row>
    <row r="116" spans="1:56" x14ac:dyDescent="0.55000000000000004">
      <c r="A116" s="1" t="s">
        <v>1</v>
      </c>
      <c r="B116" s="1" t="s">
        <v>34</v>
      </c>
      <c r="C116" s="78" t="s">
        <v>229</v>
      </c>
      <c r="D116" s="43" t="str">
        <f t="shared" ca="1" si="251"/>
        <v>-16x-20y-11z+4x-18y-z</v>
      </c>
      <c r="E116" s="4" t="s">
        <v>13</v>
      </c>
      <c r="F116" t="s">
        <v>230</v>
      </c>
      <c r="G116" s="78" t="s">
        <v>229</v>
      </c>
      <c r="H116" s="11" t="str">
        <f t="shared" ca="1" si="252"/>
        <v>-12x-38y-12z</v>
      </c>
      <c r="I116" s="11"/>
      <c r="J116" t="s">
        <v>230</v>
      </c>
      <c r="K116" s="51" t="s">
        <v>60</v>
      </c>
      <c r="L116" s="50" t="s">
        <v>302</v>
      </c>
      <c r="M116" s="50" t="str">
        <f t="shared" ca="1" si="253"/>
        <v>\\(\\quad -16x-20y-11z+4x-18y-z= \\)</v>
      </c>
      <c r="N116" s="50" t="str">
        <f t="shared" ca="1" si="254"/>
        <v>\\(\\quad -12x-38y-12z \\)</v>
      </c>
      <c r="O116" s="50" t="s">
        <v>62</v>
      </c>
      <c r="P116" s="89" t="str">
        <f t="shared" ca="1" si="255"/>
        <v>INSERT INTO math(tangen,question,answer,editor,date,count) VALUES('m5600','\\(\\quad -16x-20y-11z+4x-18y-z= \\)','\\(\\quad -12x-38y-12z \\)','harazono',NOW(),0);</v>
      </c>
      <c r="Q116" s="47"/>
      <c r="R116" s="19"/>
      <c r="S116" s="1">
        <f t="shared" ca="1" si="0"/>
        <v>-16</v>
      </c>
      <c r="T116" s="1">
        <f t="shared" ca="1" si="0"/>
        <v>-20</v>
      </c>
      <c r="U116" s="1">
        <f t="shared" ca="1" si="0"/>
        <v>-11</v>
      </c>
      <c r="V116" s="1">
        <f t="shared" ca="1" si="1"/>
        <v>4</v>
      </c>
      <c r="W116" s="1">
        <f t="shared" ca="1" si="1"/>
        <v>-18</v>
      </c>
      <c r="X116" s="1">
        <f t="shared" ca="1" si="1"/>
        <v>-1</v>
      </c>
      <c r="Y116" t="str">
        <f t="shared" ca="1" si="256"/>
        <v>-</v>
      </c>
      <c r="Z116">
        <f t="shared" ca="1" si="257"/>
        <v>16</v>
      </c>
      <c r="AA116" t="str">
        <f t="shared" ca="1" si="258"/>
        <v>-</v>
      </c>
      <c r="AB116">
        <f t="shared" ca="1" si="259"/>
        <v>20</v>
      </c>
      <c r="AC116" t="str">
        <f t="shared" ca="1" si="260"/>
        <v>-</v>
      </c>
      <c r="AD116">
        <f t="shared" ca="1" si="261"/>
        <v>11</v>
      </c>
      <c r="AE116" t="str">
        <f t="shared" ca="1" si="262"/>
        <v>+</v>
      </c>
      <c r="AF116">
        <f t="shared" ca="1" si="263"/>
        <v>4</v>
      </c>
      <c r="AG116" t="str">
        <f t="shared" ca="1" si="264"/>
        <v>-</v>
      </c>
      <c r="AH116">
        <f t="shared" ca="1" si="265"/>
        <v>18</v>
      </c>
      <c r="AI116" t="str">
        <f t="shared" ca="1" si="266"/>
        <v>-</v>
      </c>
      <c r="AJ116" t="str">
        <f t="shared" ca="1" si="267"/>
        <v/>
      </c>
      <c r="AL116">
        <f t="shared" ca="1" si="268"/>
        <v>-12</v>
      </c>
      <c r="AM116" t="str">
        <f t="shared" ca="1" si="269"/>
        <v>-</v>
      </c>
      <c r="AN116" s="5">
        <f t="shared" ca="1" si="270"/>
        <v>12</v>
      </c>
      <c r="AO116">
        <f t="shared" ca="1" si="271"/>
        <v>-38</v>
      </c>
      <c r="AP116" t="str">
        <f t="shared" ca="1" si="272"/>
        <v>-</v>
      </c>
      <c r="AQ116" s="5">
        <f t="shared" ca="1" si="273"/>
        <v>38</v>
      </c>
      <c r="AR116">
        <f t="shared" ca="1" si="274"/>
        <v>-12</v>
      </c>
      <c r="AS116" t="str">
        <f t="shared" ca="1" si="275"/>
        <v>-</v>
      </c>
      <c r="AT116" s="5">
        <f t="shared" ca="1" si="276"/>
        <v>12</v>
      </c>
      <c r="AV116" t="str">
        <f t="shared" ca="1" si="277"/>
        <v>-16x-20y-11z+4x-18y-z</v>
      </c>
      <c r="AW116" t="str">
        <f t="shared" ca="1" si="278"/>
        <v>-12x-38y-12z</v>
      </c>
      <c r="AY116" s="15" t="s">
        <v>18</v>
      </c>
      <c r="AZ116" s="2" t="s">
        <v>19</v>
      </c>
      <c r="BA116" s="3" t="s">
        <v>20</v>
      </c>
      <c r="BB116" s="15" t="s">
        <v>18</v>
      </c>
      <c r="BC116" s="2" t="s">
        <v>19</v>
      </c>
      <c r="BD116" s="3" t="s">
        <v>20</v>
      </c>
    </row>
    <row r="117" spans="1:56" x14ac:dyDescent="0.55000000000000004">
      <c r="A117" s="1" t="s">
        <v>1</v>
      </c>
      <c r="B117" s="1" t="s">
        <v>34</v>
      </c>
      <c r="C117" s="78" t="s">
        <v>229</v>
      </c>
      <c r="D117" s="43" t="str">
        <f t="shared" ca="1" si="251"/>
        <v>8x+5y+21z-17x-2y+18z</v>
      </c>
      <c r="E117" s="4" t="s">
        <v>13</v>
      </c>
      <c r="F117" t="s">
        <v>230</v>
      </c>
      <c r="G117" s="78" t="s">
        <v>229</v>
      </c>
      <c r="H117" s="11" t="str">
        <f t="shared" ca="1" si="252"/>
        <v>-9x+3y+18z</v>
      </c>
      <c r="I117" s="11"/>
      <c r="J117" t="s">
        <v>230</v>
      </c>
      <c r="K117" s="51" t="s">
        <v>60</v>
      </c>
      <c r="L117" s="50" t="s">
        <v>302</v>
      </c>
      <c r="M117" s="50" t="str">
        <f t="shared" ca="1" si="253"/>
        <v>\\(\\quad 8x+5y+21z-17x-2y+18z= \\)</v>
      </c>
      <c r="N117" s="50" t="str">
        <f t="shared" ca="1" si="254"/>
        <v>\\(\\quad -9x+3y+18z \\)</v>
      </c>
      <c r="O117" s="50" t="s">
        <v>62</v>
      </c>
      <c r="P117" s="89" t="str">
        <f t="shared" ca="1" si="255"/>
        <v>INSERT INTO math(tangen,question,answer,editor,date,count) VALUES('m5600','\\(\\quad 8x+5y+21z-17x-2y+18z= \\)','\\(\\quad -9x+3y+18z \\)','harazono',NOW(),0);</v>
      </c>
      <c r="Q117" s="47"/>
      <c r="R117" s="19"/>
      <c r="S117" s="1">
        <f t="shared" ca="1" si="0"/>
        <v>8</v>
      </c>
      <c r="T117" s="1">
        <f t="shared" ca="1" si="0"/>
        <v>5</v>
      </c>
      <c r="U117" s="1">
        <f t="shared" ca="1" si="0"/>
        <v>0</v>
      </c>
      <c r="V117" s="1">
        <f t="shared" ca="1" si="1"/>
        <v>-17</v>
      </c>
      <c r="W117" s="1">
        <f t="shared" ca="1" si="1"/>
        <v>-2</v>
      </c>
      <c r="X117" s="1">
        <f t="shared" ca="1" si="1"/>
        <v>18</v>
      </c>
      <c r="Y117" t="str">
        <f t="shared" ca="1" si="256"/>
        <v/>
      </c>
      <c r="Z117">
        <f t="shared" ca="1" si="257"/>
        <v>8</v>
      </c>
      <c r="AA117" t="str">
        <f t="shared" ca="1" si="258"/>
        <v>+</v>
      </c>
      <c r="AB117">
        <f t="shared" ca="1" si="259"/>
        <v>5</v>
      </c>
      <c r="AC117" t="str">
        <f t="shared" ca="1" si="260"/>
        <v>+</v>
      </c>
      <c r="AD117">
        <f t="shared" ca="1" si="261"/>
        <v>21</v>
      </c>
      <c r="AE117" t="str">
        <f t="shared" ca="1" si="262"/>
        <v>-</v>
      </c>
      <c r="AF117">
        <f t="shared" ca="1" si="263"/>
        <v>17</v>
      </c>
      <c r="AG117" t="str">
        <f t="shared" ca="1" si="264"/>
        <v>-</v>
      </c>
      <c r="AH117">
        <f t="shared" ca="1" si="265"/>
        <v>2</v>
      </c>
      <c r="AI117" t="str">
        <f t="shared" ca="1" si="266"/>
        <v>+</v>
      </c>
      <c r="AJ117">
        <f t="shared" ca="1" si="267"/>
        <v>18</v>
      </c>
      <c r="AL117">
        <f t="shared" ca="1" si="268"/>
        <v>-9</v>
      </c>
      <c r="AM117" t="str">
        <f t="shared" ca="1" si="269"/>
        <v>-</v>
      </c>
      <c r="AN117" s="5">
        <f t="shared" ca="1" si="270"/>
        <v>9</v>
      </c>
      <c r="AO117">
        <f t="shared" ca="1" si="271"/>
        <v>3</v>
      </c>
      <c r="AP117" t="str">
        <f t="shared" ca="1" si="272"/>
        <v>+</v>
      </c>
      <c r="AQ117" s="5">
        <f t="shared" ca="1" si="273"/>
        <v>3</v>
      </c>
      <c r="AR117">
        <f t="shared" ca="1" si="274"/>
        <v>18</v>
      </c>
      <c r="AS117" t="str">
        <f t="shared" ca="1" si="275"/>
        <v>+</v>
      </c>
      <c r="AT117" s="5">
        <f t="shared" ca="1" si="276"/>
        <v>18</v>
      </c>
      <c r="AV117" t="str">
        <f t="shared" ca="1" si="277"/>
        <v>8x+5y+21z-17x-2y+18z</v>
      </c>
      <c r="AW117" t="str">
        <f t="shared" ca="1" si="278"/>
        <v>-9x+3y+18z</v>
      </c>
      <c r="AY117" s="15" t="s">
        <v>18</v>
      </c>
      <c r="AZ117" s="2" t="s">
        <v>19</v>
      </c>
      <c r="BA117" s="3" t="s">
        <v>20</v>
      </c>
      <c r="BB117" s="15" t="s">
        <v>18</v>
      </c>
      <c r="BC117" s="2" t="s">
        <v>19</v>
      </c>
      <c r="BD117" s="3" t="s">
        <v>20</v>
      </c>
    </row>
    <row r="118" spans="1:56" x14ac:dyDescent="0.55000000000000004">
      <c r="A118" s="1" t="s">
        <v>1</v>
      </c>
      <c r="B118" s="1" t="s">
        <v>34</v>
      </c>
      <c r="C118" s="78" t="s">
        <v>229</v>
      </c>
      <c r="D118" s="43" t="str">
        <f t="shared" ca="1" si="251"/>
        <v>-6x-14y-17z+5x+14y-13z</v>
      </c>
      <c r="E118" s="4" t="s">
        <v>13</v>
      </c>
      <c r="F118" t="s">
        <v>230</v>
      </c>
      <c r="G118" s="78" t="s">
        <v>229</v>
      </c>
      <c r="H118" s="11" t="str">
        <f t="shared" ca="1" si="252"/>
        <v>-x+0y-30z</v>
      </c>
      <c r="I118" s="11"/>
      <c r="J118" t="s">
        <v>230</v>
      </c>
      <c r="K118" s="51" t="s">
        <v>60</v>
      </c>
      <c r="L118" s="50" t="s">
        <v>302</v>
      </c>
      <c r="M118" s="50" t="str">
        <f t="shared" ca="1" si="253"/>
        <v>\\(\\quad -6x-14y-17z+5x+14y-13z= \\)</v>
      </c>
      <c r="N118" s="50" t="str">
        <f t="shared" ca="1" si="254"/>
        <v>\\(\\quad -x+0y-30z \\)</v>
      </c>
      <c r="O118" s="50" t="s">
        <v>62</v>
      </c>
      <c r="P118" s="89" t="str">
        <f t="shared" ca="1" si="255"/>
        <v>INSERT INTO math(tangen,question,answer,editor,date,count) VALUES('m5600','\\(\\quad -6x-14y-17z+5x+14y-13z= \\)','\\(\\quad -x+0y-30z \\)','harazono',NOW(),0);</v>
      </c>
      <c r="Q118" s="47"/>
      <c r="R118" s="19"/>
      <c r="S118" s="1">
        <f t="shared" ca="1" si="0"/>
        <v>-6</v>
      </c>
      <c r="T118" s="1">
        <f t="shared" ca="1" si="0"/>
        <v>-14</v>
      </c>
      <c r="U118" s="1">
        <f t="shared" ca="1" si="0"/>
        <v>-17</v>
      </c>
      <c r="V118" s="1">
        <f t="shared" ca="1" si="1"/>
        <v>5</v>
      </c>
      <c r="W118" s="1">
        <f t="shared" ca="1" si="1"/>
        <v>14</v>
      </c>
      <c r="X118" s="1">
        <f t="shared" ca="1" si="1"/>
        <v>-13</v>
      </c>
      <c r="Y118" t="str">
        <f t="shared" ca="1" si="256"/>
        <v>-</v>
      </c>
      <c r="Z118">
        <f t="shared" ca="1" si="257"/>
        <v>6</v>
      </c>
      <c r="AA118" t="str">
        <f t="shared" ca="1" si="258"/>
        <v>-</v>
      </c>
      <c r="AB118">
        <f t="shared" ca="1" si="259"/>
        <v>14</v>
      </c>
      <c r="AC118" t="str">
        <f t="shared" ca="1" si="260"/>
        <v>-</v>
      </c>
      <c r="AD118">
        <f t="shared" ca="1" si="261"/>
        <v>17</v>
      </c>
      <c r="AE118" t="str">
        <f t="shared" ca="1" si="262"/>
        <v>+</v>
      </c>
      <c r="AF118">
        <f t="shared" ca="1" si="263"/>
        <v>5</v>
      </c>
      <c r="AG118" t="str">
        <f t="shared" ca="1" si="264"/>
        <v>+</v>
      </c>
      <c r="AH118">
        <f t="shared" ca="1" si="265"/>
        <v>14</v>
      </c>
      <c r="AI118" t="str">
        <f t="shared" ca="1" si="266"/>
        <v>-</v>
      </c>
      <c r="AJ118">
        <f t="shared" ca="1" si="267"/>
        <v>13</v>
      </c>
      <c r="AL118">
        <f t="shared" ca="1" si="268"/>
        <v>-1</v>
      </c>
      <c r="AM118" t="str">
        <f t="shared" ca="1" si="269"/>
        <v>-</v>
      </c>
      <c r="AN118" s="5" t="str">
        <f t="shared" ca="1" si="270"/>
        <v/>
      </c>
      <c r="AO118">
        <f t="shared" ca="1" si="271"/>
        <v>0</v>
      </c>
      <c r="AP118" t="str">
        <f t="shared" ca="1" si="272"/>
        <v>+</v>
      </c>
      <c r="AQ118" s="5">
        <f t="shared" ca="1" si="273"/>
        <v>0</v>
      </c>
      <c r="AR118">
        <f t="shared" ca="1" si="274"/>
        <v>-30</v>
      </c>
      <c r="AS118" t="str">
        <f t="shared" ca="1" si="275"/>
        <v>-</v>
      </c>
      <c r="AT118" s="5">
        <f t="shared" ca="1" si="276"/>
        <v>30</v>
      </c>
      <c r="AV118" t="str">
        <f t="shared" ca="1" si="277"/>
        <v>-6x-14y-17z+5x+14y-13z</v>
      </c>
      <c r="AW118" t="str">
        <f t="shared" ca="1" si="278"/>
        <v>-x+0y-30z</v>
      </c>
      <c r="AY118" s="15" t="s">
        <v>18</v>
      </c>
      <c r="AZ118" s="2" t="s">
        <v>19</v>
      </c>
      <c r="BA118" s="3" t="s">
        <v>20</v>
      </c>
      <c r="BB118" s="15" t="s">
        <v>18</v>
      </c>
      <c r="BC118" s="2" t="s">
        <v>19</v>
      </c>
      <c r="BD118" s="3" t="s">
        <v>20</v>
      </c>
    </row>
    <row r="119" spans="1:56" x14ac:dyDescent="0.55000000000000004">
      <c r="A119" s="1" t="s">
        <v>1</v>
      </c>
      <c r="B119" s="1" t="s">
        <v>34</v>
      </c>
      <c r="C119" s="78" t="s">
        <v>229</v>
      </c>
      <c r="D119" s="43" t="str">
        <f t="shared" ca="1" si="251"/>
        <v>-12x+13y-10z-9x+3y-11z</v>
      </c>
      <c r="E119" s="4" t="s">
        <v>13</v>
      </c>
      <c r="F119" t="s">
        <v>230</v>
      </c>
      <c r="G119" s="78" t="s">
        <v>229</v>
      </c>
      <c r="H119" s="11" t="str">
        <f t="shared" ca="1" si="252"/>
        <v>-21x+16y-21z</v>
      </c>
      <c r="I119" s="11"/>
      <c r="J119" t="s">
        <v>230</v>
      </c>
      <c r="K119" s="51" t="s">
        <v>60</v>
      </c>
      <c r="L119" s="50" t="s">
        <v>302</v>
      </c>
      <c r="M119" s="50" t="str">
        <f t="shared" ca="1" si="253"/>
        <v>\\(\\quad -12x+13y-10z-9x+3y-11z= \\)</v>
      </c>
      <c r="N119" s="50" t="str">
        <f t="shared" ca="1" si="254"/>
        <v>\\(\\quad -21x+16y-21z \\)</v>
      </c>
      <c r="O119" s="50" t="s">
        <v>62</v>
      </c>
      <c r="P119" s="89" t="str">
        <f t="shared" ca="1" si="255"/>
        <v>INSERT INTO math(tangen,question,answer,editor,date,count) VALUES('m5600','\\(\\quad -12x+13y-10z-9x+3y-11z= \\)','\\(\\quad -21x+16y-21z \\)','harazono',NOW(),0);</v>
      </c>
      <c r="Q119" s="47"/>
      <c r="R119" s="19"/>
      <c r="S119" s="1">
        <f t="shared" ca="1" si="0"/>
        <v>-12</v>
      </c>
      <c r="T119" s="1">
        <f t="shared" ca="1" si="0"/>
        <v>13</v>
      </c>
      <c r="U119" s="1">
        <f t="shared" ca="1" si="0"/>
        <v>-10</v>
      </c>
      <c r="V119" s="1">
        <f t="shared" ca="1" si="1"/>
        <v>-9</v>
      </c>
      <c r="W119" s="1">
        <f t="shared" ca="1" si="1"/>
        <v>3</v>
      </c>
      <c r="X119" s="1">
        <f t="shared" ca="1" si="1"/>
        <v>-11</v>
      </c>
      <c r="Y119" t="str">
        <f t="shared" ca="1" si="256"/>
        <v>-</v>
      </c>
      <c r="Z119">
        <f t="shared" ca="1" si="257"/>
        <v>12</v>
      </c>
      <c r="AA119" t="str">
        <f t="shared" ca="1" si="258"/>
        <v>+</v>
      </c>
      <c r="AB119">
        <f t="shared" ca="1" si="259"/>
        <v>13</v>
      </c>
      <c r="AC119" t="str">
        <f t="shared" ca="1" si="260"/>
        <v>-</v>
      </c>
      <c r="AD119">
        <f t="shared" ca="1" si="261"/>
        <v>10</v>
      </c>
      <c r="AE119" t="str">
        <f t="shared" ca="1" si="262"/>
        <v>-</v>
      </c>
      <c r="AF119">
        <f t="shared" ca="1" si="263"/>
        <v>9</v>
      </c>
      <c r="AG119" t="str">
        <f t="shared" ca="1" si="264"/>
        <v>+</v>
      </c>
      <c r="AH119">
        <f t="shared" ca="1" si="265"/>
        <v>3</v>
      </c>
      <c r="AI119" t="str">
        <f t="shared" ca="1" si="266"/>
        <v>-</v>
      </c>
      <c r="AJ119">
        <f t="shared" ca="1" si="267"/>
        <v>11</v>
      </c>
      <c r="AL119">
        <f t="shared" ca="1" si="268"/>
        <v>-21</v>
      </c>
      <c r="AM119" t="str">
        <f t="shared" ca="1" si="269"/>
        <v>-</v>
      </c>
      <c r="AN119" s="5">
        <f t="shared" ca="1" si="270"/>
        <v>21</v>
      </c>
      <c r="AO119">
        <f t="shared" ca="1" si="271"/>
        <v>16</v>
      </c>
      <c r="AP119" t="str">
        <f t="shared" ca="1" si="272"/>
        <v>+</v>
      </c>
      <c r="AQ119" s="5">
        <f t="shared" ca="1" si="273"/>
        <v>16</v>
      </c>
      <c r="AR119">
        <f t="shared" ca="1" si="274"/>
        <v>-21</v>
      </c>
      <c r="AS119" t="str">
        <f t="shared" ca="1" si="275"/>
        <v>-</v>
      </c>
      <c r="AT119" s="5">
        <f t="shared" ca="1" si="276"/>
        <v>21</v>
      </c>
      <c r="AV119" t="str">
        <f t="shared" ca="1" si="277"/>
        <v>-12x+13y-10z-9x+3y-11z</v>
      </c>
      <c r="AW119" t="str">
        <f t="shared" ca="1" si="278"/>
        <v>-21x+16y-21z</v>
      </c>
      <c r="AY119" s="15" t="s">
        <v>18</v>
      </c>
      <c r="AZ119" s="2" t="s">
        <v>19</v>
      </c>
      <c r="BA119" s="3" t="s">
        <v>20</v>
      </c>
      <c r="BB119" s="15" t="s">
        <v>18</v>
      </c>
      <c r="BC119" s="2" t="s">
        <v>19</v>
      </c>
      <c r="BD119" s="3" t="s">
        <v>20</v>
      </c>
    </row>
    <row r="120" spans="1:56" x14ac:dyDescent="0.55000000000000004">
      <c r="A120" s="1" t="s">
        <v>1</v>
      </c>
      <c r="B120" s="1" t="s">
        <v>34</v>
      </c>
      <c r="C120" s="78" t="s">
        <v>229</v>
      </c>
      <c r="D120" s="43" t="str">
        <f t="shared" ca="1" si="251"/>
        <v>-9x+15y-z+10x-18y+14z</v>
      </c>
      <c r="E120" s="4" t="s">
        <v>13</v>
      </c>
      <c r="F120" t="s">
        <v>230</v>
      </c>
      <c r="G120" s="78" t="s">
        <v>229</v>
      </c>
      <c r="H120" s="11" t="str">
        <f t="shared" ca="1" si="252"/>
        <v>x-3y+13z</v>
      </c>
      <c r="I120" s="11"/>
      <c r="J120" t="s">
        <v>230</v>
      </c>
      <c r="K120" s="51" t="s">
        <v>60</v>
      </c>
      <c r="L120" s="50" t="s">
        <v>302</v>
      </c>
      <c r="M120" s="50" t="str">
        <f t="shared" ca="1" si="253"/>
        <v>\\(\\quad -9x+15y-z+10x-18y+14z= \\)</v>
      </c>
      <c r="N120" s="50" t="str">
        <f t="shared" ca="1" si="254"/>
        <v>\\(\\quad x-3y+13z \\)</v>
      </c>
      <c r="O120" s="50" t="s">
        <v>62</v>
      </c>
      <c r="P120" s="89" t="str">
        <f t="shared" ca="1" si="255"/>
        <v>INSERT INTO math(tangen,question,answer,editor,date,count) VALUES('m5600','\\(\\quad -9x+15y-z+10x-18y+14z= \\)','\\(\\quad x-3y+13z \\)','harazono',NOW(),0);</v>
      </c>
      <c r="Q120" s="47"/>
      <c r="R120" s="19"/>
      <c r="S120" s="1">
        <f t="shared" ca="1" si="0"/>
        <v>-9</v>
      </c>
      <c r="T120" s="1">
        <f t="shared" ca="1" si="0"/>
        <v>15</v>
      </c>
      <c r="U120" s="1">
        <f t="shared" ca="1" si="0"/>
        <v>-1</v>
      </c>
      <c r="V120" s="1">
        <f t="shared" ca="1" si="1"/>
        <v>10</v>
      </c>
      <c r="W120" s="1">
        <f t="shared" ca="1" si="1"/>
        <v>-18</v>
      </c>
      <c r="X120" s="1">
        <f t="shared" ca="1" si="1"/>
        <v>14</v>
      </c>
      <c r="Y120" t="str">
        <f t="shared" ca="1" si="256"/>
        <v>-</v>
      </c>
      <c r="Z120">
        <f t="shared" ca="1" si="257"/>
        <v>9</v>
      </c>
      <c r="AA120" t="str">
        <f t="shared" ca="1" si="258"/>
        <v>+</v>
      </c>
      <c r="AB120">
        <f t="shared" ca="1" si="259"/>
        <v>15</v>
      </c>
      <c r="AC120" t="str">
        <f t="shared" ca="1" si="260"/>
        <v>-</v>
      </c>
      <c r="AD120" t="str">
        <f t="shared" ca="1" si="261"/>
        <v/>
      </c>
      <c r="AE120" t="str">
        <f t="shared" ca="1" si="262"/>
        <v>+</v>
      </c>
      <c r="AF120">
        <f t="shared" ca="1" si="263"/>
        <v>10</v>
      </c>
      <c r="AG120" t="str">
        <f t="shared" ca="1" si="264"/>
        <v>-</v>
      </c>
      <c r="AH120">
        <f t="shared" ca="1" si="265"/>
        <v>18</v>
      </c>
      <c r="AI120" t="str">
        <f t="shared" ca="1" si="266"/>
        <v>+</v>
      </c>
      <c r="AJ120">
        <f t="shared" ca="1" si="267"/>
        <v>14</v>
      </c>
      <c r="AL120">
        <f t="shared" ca="1" si="268"/>
        <v>1</v>
      </c>
      <c r="AM120" t="str">
        <f t="shared" ca="1" si="269"/>
        <v/>
      </c>
      <c r="AN120" s="5" t="str">
        <f t="shared" ca="1" si="270"/>
        <v/>
      </c>
      <c r="AO120">
        <f t="shared" ca="1" si="271"/>
        <v>-3</v>
      </c>
      <c r="AP120" t="str">
        <f t="shared" ca="1" si="272"/>
        <v>-</v>
      </c>
      <c r="AQ120" s="5">
        <f t="shared" ca="1" si="273"/>
        <v>3</v>
      </c>
      <c r="AR120">
        <f t="shared" ca="1" si="274"/>
        <v>13</v>
      </c>
      <c r="AS120" t="str">
        <f t="shared" ca="1" si="275"/>
        <v>+</v>
      </c>
      <c r="AT120" s="5">
        <f t="shared" ca="1" si="276"/>
        <v>13</v>
      </c>
      <c r="AV120" t="str">
        <f t="shared" ca="1" si="277"/>
        <v>-9x+15y-z+10x-18y+14z</v>
      </c>
      <c r="AW120" t="str">
        <f t="shared" ca="1" si="278"/>
        <v>x-3y+13z</v>
      </c>
      <c r="AY120" s="15" t="s">
        <v>18</v>
      </c>
      <c r="AZ120" s="2" t="s">
        <v>19</v>
      </c>
      <c r="BA120" s="3" t="s">
        <v>20</v>
      </c>
      <c r="BB120" s="15" t="s">
        <v>18</v>
      </c>
      <c r="BC120" s="2" t="s">
        <v>19</v>
      </c>
      <c r="BD120" s="3" t="s">
        <v>20</v>
      </c>
    </row>
    <row r="121" spans="1:56" x14ac:dyDescent="0.55000000000000004">
      <c r="A121" s="1" t="s">
        <v>1</v>
      </c>
      <c r="B121" s="1" t="s">
        <v>34</v>
      </c>
      <c r="C121" s="78" t="s">
        <v>229</v>
      </c>
      <c r="D121" s="43" t="str">
        <f t="shared" ca="1" si="251"/>
        <v>6x-4y-14z-18x-11y+16z</v>
      </c>
      <c r="E121" s="4" t="s">
        <v>13</v>
      </c>
      <c r="F121" t="s">
        <v>230</v>
      </c>
      <c r="G121" s="78" t="s">
        <v>229</v>
      </c>
      <c r="H121" s="11" t="str">
        <f t="shared" ca="1" si="252"/>
        <v>-12x-15y+2z</v>
      </c>
      <c r="I121" s="11"/>
      <c r="J121" t="s">
        <v>230</v>
      </c>
      <c r="K121" s="51" t="s">
        <v>60</v>
      </c>
      <c r="L121" s="50" t="s">
        <v>302</v>
      </c>
      <c r="M121" s="50" t="str">
        <f t="shared" ca="1" si="253"/>
        <v>\\(\\quad 6x-4y-14z-18x-11y+16z= \\)</v>
      </c>
      <c r="N121" s="50" t="str">
        <f t="shared" ca="1" si="254"/>
        <v>\\(\\quad -12x-15y+2z \\)</v>
      </c>
      <c r="O121" s="50" t="s">
        <v>62</v>
      </c>
      <c r="P121" s="89" t="str">
        <f t="shared" ca="1" si="255"/>
        <v>INSERT INTO math(tangen,question,answer,editor,date,count) VALUES('m5600','\\(\\quad 6x-4y-14z-18x-11y+16z= \\)','\\(\\quad -12x-15y+2z \\)','harazono',NOW(),0);</v>
      </c>
      <c r="Q121" s="47"/>
      <c r="R121" s="19"/>
      <c r="S121" s="1">
        <f t="shared" ca="1" si="0"/>
        <v>6</v>
      </c>
      <c r="T121" s="1">
        <f t="shared" ca="1" si="0"/>
        <v>-4</v>
      </c>
      <c r="U121" s="1">
        <f t="shared" ca="1" si="0"/>
        <v>-14</v>
      </c>
      <c r="V121" s="1">
        <f t="shared" ca="1" si="1"/>
        <v>-18</v>
      </c>
      <c r="W121" s="1">
        <f t="shared" ca="1" si="1"/>
        <v>-11</v>
      </c>
      <c r="X121" s="1">
        <f t="shared" ca="1" si="1"/>
        <v>16</v>
      </c>
      <c r="Y121" t="str">
        <f t="shared" ca="1" si="256"/>
        <v/>
      </c>
      <c r="Z121">
        <f t="shared" ca="1" si="257"/>
        <v>6</v>
      </c>
      <c r="AA121" t="str">
        <f t="shared" ca="1" si="258"/>
        <v>-</v>
      </c>
      <c r="AB121">
        <f t="shared" ca="1" si="259"/>
        <v>4</v>
      </c>
      <c r="AC121" t="str">
        <f t="shared" ca="1" si="260"/>
        <v>-</v>
      </c>
      <c r="AD121">
        <f t="shared" ca="1" si="261"/>
        <v>14</v>
      </c>
      <c r="AE121" t="str">
        <f t="shared" ca="1" si="262"/>
        <v>-</v>
      </c>
      <c r="AF121">
        <f t="shared" ca="1" si="263"/>
        <v>18</v>
      </c>
      <c r="AG121" t="str">
        <f t="shared" ca="1" si="264"/>
        <v>-</v>
      </c>
      <c r="AH121">
        <f t="shared" ca="1" si="265"/>
        <v>11</v>
      </c>
      <c r="AI121" t="str">
        <f t="shared" ca="1" si="266"/>
        <v>+</v>
      </c>
      <c r="AJ121">
        <f t="shared" ca="1" si="267"/>
        <v>16</v>
      </c>
      <c r="AL121">
        <f t="shared" ca="1" si="268"/>
        <v>-12</v>
      </c>
      <c r="AM121" t="str">
        <f t="shared" ca="1" si="269"/>
        <v>-</v>
      </c>
      <c r="AN121" s="5">
        <f t="shared" ca="1" si="270"/>
        <v>12</v>
      </c>
      <c r="AO121">
        <f t="shared" ca="1" si="271"/>
        <v>-15</v>
      </c>
      <c r="AP121" t="str">
        <f t="shared" ca="1" si="272"/>
        <v>-</v>
      </c>
      <c r="AQ121" s="5">
        <f t="shared" ca="1" si="273"/>
        <v>15</v>
      </c>
      <c r="AR121">
        <f t="shared" ca="1" si="274"/>
        <v>2</v>
      </c>
      <c r="AS121" t="str">
        <f t="shared" ca="1" si="275"/>
        <v>+</v>
      </c>
      <c r="AT121" s="5">
        <f t="shared" ca="1" si="276"/>
        <v>2</v>
      </c>
      <c r="AV121" t="str">
        <f t="shared" ca="1" si="277"/>
        <v>6x-4y-14z-18x-11y+16z</v>
      </c>
      <c r="AW121" t="str">
        <f t="shared" ca="1" si="278"/>
        <v>-12x-15y+2z</v>
      </c>
      <c r="AY121" s="15" t="s">
        <v>18</v>
      </c>
      <c r="AZ121" s="2" t="s">
        <v>19</v>
      </c>
      <c r="BA121" s="3" t="s">
        <v>20</v>
      </c>
      <c r="BB121" s="15" t="s">
        <v>18</v>
      </c>
      <c r="BC121" s="2" t="s">
        <v>19</v>
      </c>
      <c r="BD121" s="3" t="s">
        <v>20</v>
      </c>
    </row>
    <row r="122" spans="1:56" x14ac:dyDescent="0.55000000000000004">
      <c r="A122" s="1" t="s">
        <v>1</v>
      </c>
      <c r="B122" s="1" t="s">
        <v>34</v>
      </c>
      <c r="C122" s="78" t="s">
        <v>229</v>
      </c>
      <c r="D122" s="43" t="str">
        <f ca="1">AV122</f>
        <v>16y-9x-19z-9y-13z-13x</v>
      </c>
      <c r="E122" s="4" t="s">
        <v>13</v>
      </c>
      <c r="F122" t="s">
        <v>230</v>
      </c>
      <c r="G122" s="78" t="s">
        <v>229</v>
      </c>
      <c r="H122" s="11" t="str">
        <f ca="1">AW122</f>
        <v>-22x+7y-32z</v>
      </c>
      <c r="I122" s="11"/>
      <c r="J122" t="s">
        <v>230</v>
      </c>
      <c r="K122" s="51" t="s">
        <v>60</v>
      </c>
      <c r="L122" s="50" t="s">
        <v>302</v>
      </c>
      <c r="M122" s="50" t="str">
        <f t="shared" ca="1" si="38"/>
        <v>\\(\\quad 16y-9x-19z-9y-13z-13x= \\)</v>
      </c>
      <c r="N122" s="50" t="str">
        <f t="shared" ca="1" si="39"/>
        <v>\\(\\quad -22x+7y-32z \\)</v>
      </c>
      <c r="O122" s="50" t="s">
        <v>62</v>
      </c>
      <c r="P122" s="89" t="str">
        <f t="shared" ca="1" si="40"/>
        <v>INSERT INTO math(tangen,question,answer,editor,date,count) VALUES('m5600','\\(\\quad 16y-9x-19z-9y-13z-13x= \\)','\\(\\quad -22x+7y-32z \\)','harazono',NOW(),0);</v>
      </c>
      <c r="Q122" s="47"/>
      <c r="R122" s="19"/>
      <c r="S122" s="1">
        <f t="shared" ca="1" si="0"/>
        <v>16</v>
      </c>
      <c r="T122" s="1">
        <f t="shared" ca="1" si="0"/>
        <v>-9</v>
      </c>
      <c r="U122" s="1">
        <f ca="1">RANDBETWEEN(-20,20)</f>
        <v>-19</v>
      </c>
      <c r="V122" s="1">
        <f t="shared" ca="1" si="1"/>
        <v>-9</v>
      </c>
      <c r="W122" s="1">
        <f t="shared" ca="1" si="1"/>
        <v>-13</v>
      </c>
      <c r="X122" s="1">
        <f ca="1">RANDBETWEEN(-20,20)</f>
        <v>-13</v>
      </c>
      <c r="Y122" t="str">
        <f t="shared" ca="1" si="2"/>
        <v/>
      </c>
      <c r="Z122">
        <f t="shared" ca="1" si="3"/>
        <v>16</v>
      </c>
      <c r="AA122" t="str">
        <f t="shared" ca="1" si="4"/>
        <v>-</v>
      </c>
      <c r="AB122">
        <f t="shared" ca="1" si="5"/>
        <v>9</v>
      </c>
      <c r="AC122" t="str">
        <f ca="1">IF(U122&lt;=-1,"-","+")</f>
        <v>-</v>
      </c>
      <c r="AD122">
        <f t="shared" ref="AD122:AD142" ca="1" si="279">IF(U122=0,21,IF(U122=1,"",IF(U122=-1,"",ABS(U122))))</f>
        <v>19</v>
      </c>
      <c r="AE122" t="str">
        <f t="shared" ca="1" si="6"/>
        <v>-</v>
      </c>
      <c r="AF122">
        <f t="shared" ca="1" si="7"/>
        <v>9</v>
      </c>
      <c r="AG122" t="str">
        <f t="shared" ca="1" si="8"/>
        <v>-</v>
      </c>
      <c r="AH122">
        <f t="shared" ca="1" si="9"/>
        <v>13</v>
      </c>
      <c r="AI122" t="str">
        <f ca="1">IF(X122&lt;=-1,"-","+")</f>
        <v>-</v>
      </c>
      <c r="AJ122">
        <f t="shared" ref="AJ122:AJ142" ca="1" si="280">IF(X122=0,21,IF(X122=1,"",IF(X122=-1,"",ABS(X122))))</f>
        <v>13</v>
      </c>
      <c r="AL122">
        <f ca="1">T122+X122</f>
        <v>-22</v>
      </c>
      <c r="AM122" t="str">
        <f t="shared" ca="1" si="10"/>
        <v>-</v>
      </c>
      <c r="AN122" s="5">
        <f t="shared" ca="1" si="11"/>
        <v>22</v>
      </c>
      <c r="AO122" s="5">
        <f ca="1">S122+V122</f>
        <v>7</v>
      </c>
      <c r="AP122" t="str">
        <f t="shared" ca="1" si="12"/>
        <v>+</v>
      </c>
      <c r="AQ122" s="5">
        <f t="shared" ca="1" si="13"/>
        <v>7</v>
      </c>
      <c r="AR122">
        <f ca="1">U122+W122</f>
        <v>-32</v>
      </c>
      <c r="AS122" t="str">
        <f ca="1">IF(AR122&lt;=-1,"-","+")</f>
        <v>-</v>
      </c>
      <c r="AT122" s="5">
        <f ca="1">IF(AR122=1,"",IF(AR122=-1,"",ABS(AR122)))</f>
        <v>32</v>
      </c>
      <c r="AV122" t="str">
        <f ca="1">Y122&amp;Z122&amp;AY122&amp;AA122&amp;AB122&amp;AZ122&amp;AC122&amp;AD122&amp;BA122&amp;AE122&amp;AF122&amp;BB122&amp;AG122&amp;AH122&amp;BC122&amp;AI122&amp;AJ122&amp;BD122</f>
        <v>16y-9x-19z-9y-13z-13x</v>
      </c>
      <c r="AW122" t="str">
        <f ca="1">AM122&amp;AN122&amp;AZ122&amp;AP122&amp;AQ122&amp;AY122&amp;AS122&amp;AT122&amp;BA122</f>
        <v>-22x+7y-32z</v>
      </c>
      <c r="AY122" s="2" t="s">
        <v>19</v>
      </c>
      <c r="AZ122" s="15" t="s">
        <v>18</v>
      </c>
      <c r="BA122" s="3" t="s">
        <v>20</v>
      </c>
      <c r="BB122" s="2" t="s">
        <v>19</v>
      </c>
      <c r="BC122" s="3" t="s">
        <v>20</v>
      </c>
      <c r="BD122" s="15" t="s">
        <v>18</v>
      </c>
    </row>
    <row r="123" spans="1:56" x14ac:dyDescent="0.55000000000000004">
      <c r="A123" s="1" t="s">
        <v>1</v>
      </c>
      <c r="B123" s="1" t="s">
        <v>34</v>
      </c>
      <c r="C123" s="78" t="s">
        <v>229</v>
      </c>
      <c r="D123" s="43" t="str">
        <f t="shared" ref="D123:D131" ca="1" si="281">AV123</f>
        <v>15y21x+z+2y+18z+11x</v>
      </c>
      <c r="E123" s="4" t="s">
        <v>13</v>
      </c>
      <c r="F123" t="s">
        <v>230</v>
      </c>
      <c r="G123" s="78" t="s">
        <v>229</v>
      </c>
      <c r="H123" s="11" t="str">
        <f t="shared" ref="H123:H131" ca="1" si="282">AW123</f>
        <v>11x+17y+19z</v>
      </c>
      <c r="I123" s="11"/>
      <c r="J123" t="s">
        <v>230</v>
      </c>
      <c r="K123" s="51" t="s">
        <v>60</v>
      </c>
      <c r="L123" s="50" t="s">
        <v>302</v>
      </c>
      <c r="M123" s="50" t="str">
        <f t="shared" ref="M123:M131" ca="1" si="283">C123&amp;D123&amp;E123&amp;F123</f>
        <v>\\(\\quad 15y21x+z+2y+18z+11x= \\)</v>
      </c>
      <c r="N123" s="50" t="str">
        <f t="shared" ref="N123:N131" ca="1" si="284">G123&amp;H123&amp;I123&amp;J123</f>
        <v>\\(\\quad 11x+17y+19z \\)</v>
      </c>
      <c r="O123" s="50" t="s">
        <v>62</v>
      </c>
      <c r="P123" s="89" t="str">
        <f t="shared" ref="P123:P131" ca="1" si="285">"INSERT INTO "&amp;K123&amp;"(tangen,question,answer,editor,date,count) VALUES('"&amp;L123&amp;"','"&amp;M123&amp;"','"&amp;N123&amp;"','"&amp;O123&amp;"',NOW(),0);"</f>
        <v>INSERT INTO math(tangen,question,answer,editor,date,count) VALUES('m5600','\\(\\quad 15y21x+z+2y+18z+11x= \\)','\\(\\quad 11x+17y+19z \\)','harazono',NOW(),0);</v>
      </c>
      <c r="Q123" s="47"/>
      <c r="R123" s="19"/>
      <c r="S123" s="1">
        <f t="shared" ref="S123:X131" ca="1" si="286">RANDBETWEEN(-20,20)</f>
        <v>15</v>
      </c>
      <c r="T123" s="1">
        <f t="shared" ca="1" si="286"/>
        <v>0</v>
      </c>
      <c r="U123" s="1">
        <f t="shared" ca="1" si="286"/>
        <v>1</v>
      </c>
      <c r="V123" s="1">
        <f t="shared" ca="1" si="286"/>
        <v>2</v>
      </c>
      <c r="W123" s="1">
        <f t="shared" ca="1" si="286"/>
        <v>18</v>
      </c>
      <c r="X123" s="1">
        <f t="shared" ca="1" si="286"/>
        <v>11</v>
      </c>
      <c r="Y123" t="str">
        <f t="shared" ref="Y123:Y131" ca="1" si="287">IF(S123&gt;=1,"","-")</f>
        <v/>
      </c>
      <c r="Z123">
        <f t="shared" ref="Z123:Z131" ca="1" si="288">IF(S123=0,21,IF(S123=1,"",IF(S123=-1,"",ABS(S123))))</f>
        <v>15</v>
      </c>
      <c r="AA123" t="str">
        <f t="shared" ref="AA123:AA131" ca="1" si="289">IF(T123&gt;=1,"+",IF(T123&lt;=-1,"-",""))</f>
        <v/>
      </c>
      <c r="AB123">
        <f t="shared" ref="AB123:AB131" ca="1" si="290">IF(T123=0,21,IF(T123=1,"",IF(T123=-1,"",ABS(T123))))</f>
        <v>21</v>
      </c>
      <c r="AC123" t="str">
        <f t="shared" ref="AC123:AC131" ca="1" si="291">IF(U123&lt;=-1,"-","+")</f>
        <v>+</v>
      </c>
      <c r="AD123" t="str">
        <f t="shared" ref="AD123:AD131" ca="1" si="292">IF(U123=0,21,IF(U123=1,"",IF(U123=-1,"",ABS(U123))))</f>
        <v/>
      </c>
      <c r="AE123" t="str">
        <f t="shared" ref="AE123:AE131" ca="1" si="293">IF(V123&lt;=-1,"-","+")</f>
        <v>+</v>
      </c>
      <c r="AF123">
        <f t="shared" ref="AF123:AF131" ca="1" si="294">IF(V123=0,21,IF(V123=1,"",IF(V123=-1,"",ABS(V123))))</f>
        <v>2</v>
      </c>
      <c r="AG123" t="str">
        <f t="shared" ref="AG123:AG131" ca="1" si="295">IF(W123&lt;=-1,"-","+")</f>
        <v>+</v>
      </c>
      <c r="AH123">
        <f t="shared" ref="AH123:AH131" ca="1" si="296">IF(W123=0,21,IF(W123=1,"",IF(W123=-1,"",ABS(W123))))</f>
        <v>18</v>
      </c>
      <c r="AI123" t="str">
        <f t="shared" ref="AI123:AI131" ca="1" si="297">IF(X123&lt;=-1,"-","+")</f>
        <v>+</v>
      </c>
      <c r="AJ123">
        <f t="shared" ref="AJ123:AJ131" ca="1" si="298">IF(X123=0,21,IF(X123=1,"",IF(X123=-1,"",ABS(X123))))</f>
        <v>11</v>
      </c>
      <c r="AL123">
        <f t="shared" ref="AL123:AL131" ca="1" si="299">T123+X123</f>
        <v>11</v>
      </c>
      <c r="AM123" t="str">
        <f t="shared" ref="AM123:AM131" ca="1" si="300">IF(AL123&lt;=-1,"-","")</f>
        <v/>
      </c>
      <c r="AN123" s="5">
        <f t="shared" ref="AN123:AN131" ca="1" si="301">IF(AL123=1,"",IF(AL123=-1,"",ABS(AL123)))</f>
        <v>11</v>
      </c>
      <c r="AO123" s="5">
        <f t="shared" ref="AO123:AO131" ca="1" si="302">S123+V123</f>
        <v>17</v>
      </c>
      <c r="AP123" t="str">
        <f t="shared" ref="AP123:AP131" ca="1" si="303">IF(AO123&lt;=-1,"-","+")</f>
        <v>+</v>
      </c>
      <c r="AQ123" s="5">
        <f t="shared" ref="AQ123:AQ131" ca="1" si="304">IF(AO123=1,"",IF(AO123=-1,"",ABS(AO123)))</f>
        <v>17</v>
      </c>
      <c r="AR123">
        <f t="shared" ref="AR123:AR131" ca="1" si="305">U123+W123</f>
        <v>19</v>
      </c>
      <c r="AS123" t="str">
        <f t="shared" ref="AS123:AS131" ca="1" si="306">IF(AR123&lt;=-1,"-","+")</f>
        <v>+</v>
      </c>
      <c r="AT123" s="5">
        <f t="shared" ref="AT123:AT131" ca="1" si="307">IF(AR123=1,"",IF(AR123=-1,"",ABS(AR123)))</f>
        <v>19</v>
      </c>
      <c r="AV123" t="str">
        <f t="shared" ref="AV123:AV131" ca="1" si="308">Y123&amp;Z123&amp;AY123&amp;AA123&amp;AB123&amp;AZ123&amp;AC123&amp;AD123&amp;BA123&amp;AE123&amp;AF123&amp;BB123&amp;AG123&amp;AH123&amp;BC123&amp;AI123&amp;AJ123&amp;BD123</f>
        <v>15y21x+z+2y+18z+11x</v>
      </c>
      <c r="AW123" t="str">
        <f t="shared" ref="AW123:AW131" ca="1" si="309">AM123&amp;AN123&amp;AZ123&amp;AP123&amp;AQ123&amp;AY123&amp;AS123&amp;AT123&amp;BA123</f>
        <v>11x+17y+19z</v>
      </c>
      <c r="AY123" s="2" t="s">
        <v>19</v>
      </c>
      <c r="AZ123" s="15" t="s">
        <v>18</v>
      </c>
      <c r="BA123" s="3" t="s">
        <v>20</v>
      </c>
      <c r="BB123" s="2" t="s">
        <v>19</v>
      </c>
      <c r="BC123" s="3" t="s">
        <v>20</v>
      </c>
      <c r="BD123" s="15" t="s">
        <v>18</v>
      </c>
    </row>
    <row r="124" spans="1:56" x14ac:dyDescent="0.55000000000000004">
      <c r="A124" s="1" t="s">
        <v>1</v>
      </c>
      <c r="B124" s="1" t="s">
        <v>34</v>
      </c>
      <c r="C124" s="78" t="s">
        <v>229</v>
      </c>
      <c r="D124" s="43" t="str">
        <f t="shared" ca="1" si="281"/>
        <v>-11y21x-2z-11y-15z+5x</v>
      </c>
      <c r="E124" s="4" t="s">
        <v>13</v>
      </c>
      <c r="F124" t="s">
        <v>230</v>
      </c>
      <c r="G124" s="78" t="s">
        <v>229</v>
      </c>
      <c r="H124" s="11" t="str">
        <f t="shared" ca="1" si="282"/>
        <v>5x-22y-17z</v>
      </c>
      <c r="I124" s="11"/>
      <c r="J124" t="s">
        <v>230</v>
      </c>
      <c r="K124" s="51" t="s">
        <v>60</v>
      </c>
      <c r="L124" s="50" t="s">
        <v>302</v>
      </c>
      <c r="M124" s="50" t="str">
        <f t="shared" ca="1" si="283"/>
        <v>\\(\\quad -11y21x-2z-11y-15z+5x= \\)</v>
      </c>
      <c r="N124" s="50" t="str">
        <f t="shared" ca="1" si="284"/>
        <v>\\(\\quad 5x-22y-17z \\)</v>
      </c>
      <c r="O124" s="50" t="s">
        <v>62</v>
      </c>
      <c r="P124" s="89" t="str">
        <f t="shared" ca="1" si="285"/>
        <v>INSERT INTO math(tangen,question,answer,editor,date,count) VALUES('m5600','\\(\\quad -11y21x-2z-11y-15z+5x= \\)','\\(\\quad 5x-22y-17z \\)','harazono',NOW(),0);</v>
      </c>
      <c r="Q124" s="47"/>
      <c r="R124" s="19"/>
      <c r="S124" s="1">
        <f t="shared" ca="1" si="286"/>
        <v>-11</v>
      </c>
      <c r="T124" s="1">
        <f t="shared" ca="1" si="286"/>
        <v>0</v>
      </c>
      <c r="U124" s="1">
        <f t="shared" ca="1" si="286"/>
        <v>-2</v>
      </c>
      <c r="V124" s="1">
        <f t="shared" ca="1" si="286"/>
        <v>-11</v>
      </c>
      <c r="W124" s="1">
        <f t="shared" ca="1" si="286"/>
        <v>-15</v>
      </c>
      <c r="X124" s="1">
        <f t="shared" ca="1" si="286"/>
        <v>5</v>
      </c>
      <c r="Y124" t="str">
        <f t="shared" ca="1" si="287"/>
        <v>-</v>
      </c>
      <c r="Z124">
        <f t="shared" ca="1" si="288"/>
        <v>11</v>
      </c>
      <c r="AA124" t="str">
        <f t="shared" ca="1" si="289"/>
        <v/>
      </c>
      <c r="AB124">
        <f t="shared" ca="1" si="290"/>
        <v>21</v>
      </c>
      <c r="AC124" t="str">
        <f t="shared" ca="1" si="291"/>
        <v>-</v>
      </c>
      <c r="AD124">
        <f t="shared" ca="1" si="292"/>
        <v>2</v>
      </c>
      <c r="AE124" t="str">
        <f t="shared" ca="1" si="293"/>
        <v>-</v>
      </c>
      <c r="AF124">
        <f t="shared" ca="1" si="294"/>
        <v>11</v>
      </c>
      <c r="AG124" t="str">
        <f t="shared" ca="1" si="295"/>
        <v>-</v>
      </c>
      <c r="AH124">
        <f t="shared" ca="1" si="296"/>
        <v>15</v>
      </c>
      <c r="AI124" t="str">
        <f t="shared" ca="1" si="297"/>
        <v>+</v>
      </c>
      <c r="AJ124">
        <f t="shared" ca="1" si="298"/>
        <v>5</v>
      </c>
      <c r="AL124">
        <f t="shared" ca="1" si="299"/>
        <v>5</v>
      </c>
      <c r="AM124" t="str">
        <f t="shared" ca="1" si="300"/>
        <v/>
      </c>
      <c r="AN124" s="5">
        <f t="shared" ca="1" si="301"/>
        <v>5</v>
      </c>
      <c r="AO124" s="5">
        <f t="shared" ca="1" si="302"/>
        <v>-22</v>
      </c>
      <c r="AP124" t="str">
        <f t="shared" ca="1" si="303"/>
        <v>-</v>
      </c>
      <c r="AQ124" s="5">
        <f t="shared" ca="1" si="304"/>
        <v>22</v>
      </c>
      <c r="AR124">
        <f t="shared" ca="1" si="305"/>
        <v>-17</v>
      </c>
      <c r="AS124" t="str">
        <f t="shared" ca="1" si="306"/>
        <v>-</v>
      </c>
      <c r="AT124" s="5">
        <f t="shared" ca="1" si="307"/>
        <v>17</v>
      </c>
      <c r="AV124" t="str">
        <f t="shared" ca="1" si="308"/>
        <v>-11y21x-2z-11y-15z+5x</v>
      </c>
      <c r="AW124" t="str">
        <f t="shared" ca="1" si="309"/>
        <v>5x-22y-17z</v>
      </c>
      <c r="AY124" s="2" t="s">
        <v>19</v>
      </c>
      <c r="AZ124" s="15" t="s">
        <v>18</v>
      </c>
      <c r="BA124" s="3" t="s">
        <v>20</v>
      </c>
      <c r="BB124" s="2" t="s">
        <v>19</v>
      </c>
      <c r="BC124" s="3" t="s">
        <v>20</v>
      </c>
      <c r="BD124" s="15" t="s">
        <v>18</v>
      </c>
    </row>
    <row r="125" spans="1:56" x14ac:dyDescent="0.55000000000000004">
      <c r="A125" s="1" t="s">
        <v>1</v>
      </c>
      <c r="B125" s="1" t="s">
        <v>34</v>
      </c>
      <c r="C125" s="78" t="s">
        <v>229</v>
      </c>
      <c r="D125" s="43" t="str">
        <f t="shared" ca="1" si="281"/>
        <v>-9y+19x-5z+11y+z+5x</v>
      </c>
      <c r="E125" s="4" t="s">
        <v>13</v>
      </c>
      <c r="F125" t="s">
        <v>230</v>
      </c>
      <c r="G125" s="78" t="s">
        <v>229</v>
      </c>
      <c r="H125" s="11" t="str">
        <f t="shared" ca="1" si="282"/>
        <v>24x+2y-4z</v>
      </c>
      <c r="I125" s="11"/>
      <c r="J125" t="s">
        <v>230</v>
      </c>
      <c r="K125" s="51" t="s">
        <v>60</v>
      </c>
      <c r="L125" s="50" t="s">
        <v>302</v>
      </c>
      <c r="M125" s="50" t="str">
        <f t="shared" ca="1" si="283"/>
        <v>\\(\\quad -9y+19x-5z+11y+z+5x= \\)</v>
      </c>
      <c r="N125" s="50" t="str">
        <f t="shared" ca="1" si="284"/>
        <v>\\(\\quad 24x+2y-4z \\)</v>
      </c>
      <c r="O125" s="50" t="s">
        <v>62</v>
      </c>
      <c r="P125" s="89" t="str">
        <f t="shared" ca="1" si="285"/>
        <v>INSERT INTO math(tangen,question,answer,editor,date,count) VALUES('m5600','\\(\\quad -9y+19x-5z+11y+z+5x= \\)','\\(\\quad 24x+2y-4z \\)','harazono',NOW(),0);</v>
      </c>
      <c r="Q125" s="47"/>
      <c r="R125" s="19"/>
      <c r="S125" s="1">
        <f t="shared" ca="1" si="286"/>
        <v>-9</v>
      </c>
      <c r="T125" s="1">
        <f t="shared" ca="1" si="286"/>
        <v>19</v>
      </c>
      <c r="U125" s="1">
        <f t="shared" ca="1" si="286"/>
        <v>-5</v>
      </c>
      <c r="V125" s="1">
        <f t="shared" ca="1" si="286"/>
        <v>11</v>
      </c>
      <c r="W125" s="1">
        <f t="shared" ca="1" si="286"/>
        <v>1</v>
      </c>
      <c r="X125" s="1">
        <f t="shared" ca="1" si="286"/>
        <v>5</v>
      </c>
      <c r="Y125" t="str">
        <f t="shared" ca="1" si="287"/>
        <v>-</v>
      </c>
      <c r="Z125">
        <f t="shared" ca="1" si="288"/>
        <v>9</v>
      </c>
      <c r="AA125" t="str">
        <f t="shared" ca="1" si="289"/>
        <v>+</v>
      </c>
      <c r="AB125">
        <f t="shared" ca="1" si="290"/>
        <v>19</v>
      </c>
      <c r="AC125" t="str">
        <f t="shared" ca="1" si="291"/>
        <v>-</v>
      </c>
      <c r="AD125">
        <f t="shared" ca="1" si="292"/>
        <v>5</v>
      </c>
      <c r="AE125" t="str">
        <f t="shared" ca="1" si="293"/>
        <v>+</v>
      </c>
      <c r="AF125">
        <f t="shared" ca="1" si="294"/>
        <v>11</v>
      </c>
      <c r="AG125" t="str">
        <f t="shared" ca="1" si="295"/>
        <v>+</v>
      </c>
      <c r="AH125" t="str">
        <f t="shared" ca="1" si="296"/>
        <v/>
      </c>
      <c r="AI125" t="str">
        <f t="shared" ca="1" si="297"/>
        <v>+</v>
      </c>
      <c r="AJ125">
        <f t="shared" ca="1" si="298"/>
        <v>5</v>
      </c>
      <c r="AL125">
        <f t="shared" ca="1" si="299"/>
        <v>24</v>
      </c>
      <c r="AM125" t="str">
        <f t="shared" ca="1" si="300"/>
        <v/>
      </c>
      <c r="AN125" s="5">
        <f t="shared" ca="1" si="301"/>
        <v>24</v>
      </c>
      <c r="AO125" s="5">
        <f t="shared" ca="1" si="302"/>
        <v>2</v>
      </c>
      <c r="AP125" t="str">
        <f t="shared" ca="1" si="303"/>
        <v>+</v>
      </c>
      <c r="AQ125" s="5">
        <f t="shared" ca="1" si="304"/>
        <v>2</v>
      </c>
      <c r="AR125">
        <f t="shared" ca="1" si="305"/>
        <v>-4</v>
      </c>
      <c r="AS125" t="str">
        <f t="shared" ca="1" si="306"/>
        <v>-</v>
      </c>
      <c r="AT125" s="5">
        <f t="shared" ca="1" si="307"/>
        <v>4</v>
      </c>
      <c r="AV125" t="str">
        <f t="shared" ca="1" si="308"/>
        <v>-9y+19x-5z+11y+z+5x</v>
      </c>
      <c r="AW125" t="str">
        <f t="shared" ca="1" si="309"/>
        <v>24x+2y-4z</v>
      </c>
      <c r="AY125" s="2" t="s">
        <v>19</v>
      </c>
      <c r="AZ125" s="15" t="s">
        <v>18</v>
      </c>
      <c r="BA125" s="3" t="s">
        <v>20</v>
      </c>
      <c r="BB125" s="2" t="s">
        <v>19</v>
      </c>
      <c r="BC125" s="3" t="s">
        <v>20</v>
      </c>
      <c r="BD125" s="15" t="s">
        <v>18</v>
      </c>
    </row>
    <row r="126" spans="1:56" x14ac:dyDescent="0.55000000000000004">
      <c r="A126" s="1" t="s">
        <v>1</v>
      </c>
      <c r="B126" s="1" t="s">
        <v>34</v>
      </c>
      <c r="C126" s="78" t="s">
        <v>229</v>
      </c>
      <c r="D126" s="43" t="str">
        <f t="shared" ca="1" si="281"/>
        <v>-14y+10x-7z+8y+3z+9x</v>
      </c>
      <c r="E126" s="4" t="s">
        <v>13</v>
      </c>
      <c r="F126" t="s">
        <v>230</v>
      </c>
      <c r="G126" s="78" t="s">
        <v>229</v>
      </c>
      <c r="H126" s="11" t="str">
        <f t="shared" ca="1" si="282"/>
        <v>19x-6y-4z</v>
      </c>
      <c r="I126" s="11"/>
      <c r="J126" t="s">
        <v>230</v>
      </c>
      <c r="K126" s="51" t="s">
        <v>60</v>
      </c>
      <c r="L126" s="50" t="s">
        <v>302</v>
      </c>
      <c r="M126" s="50" t="str">
        <f t="shared" ca="1" si="283"/>
        <v>\\(\\quad -14y+10x-7z+8y+3z+9x= \\)</v>
      </c>
      <c r="N126" s="50" t="str">
        <f t="shared" ca="1" si="284"/>
        <v>\\(\\quad 19x-6y-4z \\)</v>
      </c>
      <c r="O126" s="50" t="s">
        <v>62</v>
      </c>
      <c r="P126" s="89" t="str">
        <f t="shared" ca="1" si="285"/>
        <v>INSERT INTO math(tangen,question,answer,editor,date,count) VALUES('m5600','\\(\\quad -14y+10x-7z+8y+3z+9x= \\)','\\(\\quad 19x-6y-4z \\)','harazono',NOW(),0);</v>
      </c>
      <c r="Q126" s="47"/>
      <c r="R126" s="19"/>
      <c r="S126" s="1">
        <f t="shared" ca="1" si="286"/>
        <v>-14</v>
      </c>
      <c r="T126" s="1">
        <f t="shared" ca="1" si="286"/>
        <v>10</v>
      </c>
      <c r="U126" s="1">
        <f t="shared" ca="1" si="286"/>
        <v>-7</v>
      </c>
      <c r="V126" s="1">
        <f t="shared" ca="1" si="286"/>
        <v>8</v>
      </c>
      <c r="W126" s="1">
        <f t="shared" ca="1" si="286"/>
        <v>3</v>
      </c>
      <c r="X126" s="1">
        <f t="shared" ca="1" si="286"/>
        <v>9</v>
      </c>
      <c r="Y126" t="str">
        <f t="shared" ca="1" si="287"/>
        <v>-</v>
      </c>
      <c r="Z126">
        <f t="shared" ca="1" si="288"/>
        <v>14</v>
      </c>
      <c r="AA126" t="str">
        <f t="shared" ca="1" si="289"/>
        <v>+</v>
      </c>
      <c r="AB126">
        <f t="shared" ca="1" si="290"/>
        <v>10</v>
      </c>
      <c r="AC126" t="str">
        <f t="shared" ca="1" si="291"/>
        <v>-</v>
      </c>
      <c r="AD126">
        <f t="shared" ca="1" si="292"/>
        <v>7</v>
      </c>
      <c r="AE126" t="str">
        <f t="shared" ca="1" si="293"/>
        <v>+</v>
      </c>
      <c r="AF126">
        <f t="shared" ca="1" si="294"/>
        <v>8</v>
      </c>
      <c r="AG126" t="str">
        <f t="shared" ca="1" si="295"/>
        <v>+</v>
      </c>
      <c r="AH126">
        <f t="shared" ca="1" si="296"/>
        <v>3</v>
      </c>
      <c r="AI126" t="str">
        <f t="shared" ca="1" si="297"/>
        <v>+</v>
      </c>
      <c r="AJ126">
        <f t="shared" ca="1" si="298"/>
        <v>9</v>
      </c>
      <c r="AL126">
        <f t="shared" ca="1" si="299"/>
        <v>19</v>
      </c>
      <c r="AM126" t="str">
        <f t="shared" ca="1" si="300"/>
        <v/>
      </c>
      <c r="AN126" s="5">
        <f t="shared" ca="1" si="301"/>
        <v>19</v>
      </c>
      <c r="AO126" s="5">
        <f t="shared" ca="1" si="302"/>
        <v>-6</v>
      </c>
      <c r="AP126" t="str">
        <f t="shared" ca="1" si="303"/>
        <v>-</v>
      </c>
      <c r="AQ126" s="5">
        <f t="shared" ca="1" si="304"/>
        <v>6</v>
      </c>
      <c r="AR126">
        <f t="shared" ca="1" si="305"/>
        <v>-4</v>
      </c>
      <c r="AS126" t="str">
        <f t="shared" ca="1" si="306"/>
        <v>-</v>
      </c>
      <c r="AT126" s="5">
        <f t="shared" ca="1" si="307"/>
        <v>4</v>
      </c>
      <c r="AV126" t="str">
        <f t="shared" ca="1" si="308"/>
        <v>-14y+10x-7z+8y+3z+9x</v>
      </c>
      <c r="AW126" t="str">
        <f t="shared" ca="1" si="309"/>
        <v>19x-6y-4z</v>
      </c>
      <c r="AY126" s="2" t="s">
        <v>19</v>
      </c>
      <c r="AZ126" s="15" t="s">
        <v>18</v>
      </c>
      <c r="BA126" s="3" t="s">
        <v>20</v>
      </c>
      <c r="BB126" s="2" t="s">
        <v>19</v>
      </c>
      <c r="BC126" s="3" t="s">
        <v>20</v>
      </c>
      <c r="BD126" s="15" t="s">
        <v>18</v>
      </c>
    </row>
    <row r="127" spans="1:56" x14ac:dyDescent="0.55000000000000004">
      <c r="A127" s="1" t="s">
        <v>1</v>
      </c>
      <c r="B127" s="1" t="s">
        <v>34</v>
      </c>
      <c r="C127" s="78" t="s">
        <v>229</v>
      </c>
      <c r="D127" s="43" t="str">
        <f t="shared" ca="1" si="281"/>
        <v>-3y21x-8z-19y-19z-4x</v>
      </c>
      <c r="E127" s="4" t="s">
        <v>13</v>
      </c>
      <c r="F127" t="s">
        <v>230</v>
      </c>
      <c r="G127" s="78" t="s">
        <v>229</v>
      </c>
      <c r="H127" s="11" t="str">
        <f t="shared" ca="1" si="282"/>
        <v>-4x-22y-27z</v>
      </c>
      <c r="I127" s="11"/>
      <c r="J127" t="s">
        <v>230</v>
      </c>
      <c r="K127" s="51" t="s">
        <v>60</v>
      </c>
      <c r="L127" s="50" t="s">
        <v>302</v>
      </c>
      <c r="M127" s="50" t="str">
        <f t="shared" ca="1" si="283"/>
        <v>\\(\\quad -3y21x-8z-19y-19z-4x= \\)</v>
      </c>
      <c r="N127" s="50" t="str">
        <f t="shared" ca="1" si="284"/>
        <v>\\(\\quad -4x-22y-27z \\)</v>
      </c>
      <c r="O127" s="50" t="s">
        <v>62</v>
      </c>
      <c r="P127" s="89" t="str">
        <f t="shared" ca="1" si="285"/>
        <v>INSERT INTO math(tangen,question,answer,editor,date,count) VALUES('m5600','\\(\\quad -3y21x-8z-19y-19z-4x= \\)','\\(\\quad -4x-22y-27z \\)','harazono',NOW(),0);</v>
      </c>
      <c r="Q127" s="47"/>
      <c r="R127" s="19"/>
      <c r="S127" s="1">
        <f t="shared" ca="1" si="286"/>
        <v>-3</v>
      </c>
      <c r="T127" s="1">
        <f t="shared" ca="1" si="286"/>
        <v>0</v>
      </c>
      <c r="U127" s="1">
        <f t="shared" ca="1" si="286"/>
        <v>-8</v>
      </c>
      <c r="V127" s="1">
        <f t="shared" ca="1" si="286"/>
        <v>-19</v>
      </c>
      <c r="W127" s="1">
        <f t="shared" ca="1" si="286"/>
        <v>-19</v>
      </c>
      <c r="X127" s="1">
        <f t="shared" ca="1" si="286"/>
        <v>-4</v>
      </c>
      <c r="Y127" t="str">
        <f t="shared" ca="1" si="287"/>
        <v>-</v>
      </c>
      <c r="Z127">
        <f t="shared" ca="1" si="288"/>
        <v>3</v>
      </c>
      <c r="AA127" t="str">
        <f t="shared" ca="1" si="289"/>
        <v/>
      </c>
      <c r="AB127">
        <f t="shared" ca="1" si="290"/>
        <v>21</v>
      </c>
      <c r="AC127" t="str">
        <f t="shared" ca="1" si="291"/>
        <v>-</v>
      </c>
      <c r="AD127">
        <f t="shared" ca="1" si="292"/>
        <v>8</v>
      </c>
      <c r="AE127" t="str">
        <f t="shared" ca="1" si="293"/>
        <v>-</v>
      </c>
      <c r="AF127">
        <f t="shared" ca="1" si="294"/>
        <v>19</v>
      </c>
      <c r="AG127" t="str">
        <f t="shared" ca="1" si="295"/>
        <v>-</v>
      </c>
      <c r="AH127">
        <f t="shared" ca="1" si="296"/>
        <v>19</v>
      </c>
      <c r="AI127" t="str">
        <f t="shared" ca="1" si="297"/>
        <v>-</v>
      </c>
      <c r="AJ127">
        <f t="shared" ca="1" si="298"/>
        <v>4</v>
      </c>
      <c r="AL127">
        <f t="shared" ca="1" si="299"/>
        <v>-4</v>
      </c>
      <c r="AM127" t="str">
        <f t="shared" ca="1" si="300"/>
        <v>-</v>
      </c>
      <c r="AN127" s="5">
        <f t="shared" ca="1" si="301"/>
        <v>4</v>
      </c>
      <c r="AO127" s="5">
        <f t="shared" ca="1" si="302"/>
        <v>-22</v>
      </c>
      <c r="AP127" t="str">
        <f t="shared" ca="1" si="303"/>
        <v>-</v>
      </c>
      <c r="AQ127" s="5">
        <f t="shared" ca="1" si="304"/>
        <v>22</v>
      </c>
      <c r="AR127">
        <f t="shared" ca="1" si="305"/>
        <v>-27</v>
      </c>
      <c r="AS127" t="str">
        <f t="shared" ca="1" si="306"/>
        <v>-</v>
      </c>
      <c r="AT127" s="5">
        <f t="shared" ca="1" si="307"/>
        <v>27</v>
      </c>
      <c r="AV127" t="str">
        <f t="shared" ca="1" si="308"/>
        <v>-3y21x-8z-19y-19z-4x</v>
      </c>
      <c r="AW127" t="str">
        <f t="shared" ca="1" si="309"/>
        <v>-4x-22y-27z</v>
      </c>
      <c r="AY127" s="2" t="s">
        <v>19</v>
      </c>
      <c r="AZ127" s="15" t="s">
        <v>18</v>
      </c>
      <c r="BA127" s="3" t="s">
        <v>20</v>
      </c>
      <c r="BB127" s="2" t="s">
        <v>19</v>
      </c>
      <c r="BC127" s="3" t="s">
        <v>20</v>
      </c>
      <c r="BD127" s="15" t="s">
        <v>18</v>
      </c>
    </row>
    <row r="128" spans="1:56" x14ac:dyDescent="0.55000000000000004">
      <c r="A128" s="1" t="s">
        <v>1</v>
      </c>
      <c r="B128" s="1" t="s">
        <v>34</v>
      </c>
      <c r="C128" s="78" t="s">
        <v>229</v>
      </c>
      <c r="D128" s="43" t="str">
        <f t="shared" ca="1" si="281"/>
        <v>-8y+3x+21z+18y-13z+17x</v>
      </c>
      <c r="E128" s="4" t="s">
        <v>13</v>
      </c>
      <c r="F128" t="s">
        <v>230</v>
      </c>
      <c r="G128" s="78" t="s">
        <v>229</v>
      </c>
      <c r="H128" s="11" t="str">
        <f t="shared" ca="1" si="282"/>
        <v>20x+10y-13z</v>
      </c>
      <c r="I128" s="11"/>
      <c r="J128" t="s">
        <v>230</v>
      </c>
      <c r="K128" s="51" t="s">
        <v>60</v>
      </c>
      <c r="L128" s="50" t="s">
        <v>302</v>
      </c>
      <c r="M128" s="50" t="str">
        <f t="shared" ca="1" si="283"/>
        <v>\\(\\quad -8y+3x+21z+18y-13z+17x= \\)</v>
      </c>
      <c r="N128" s="50" t="str">
        <f t="shared" ca="1" si="284"/>
        <v>\\(\\quad 20x+10y-13z \\)</v>
      </c>
      <c r="O128" s="50" t="s">
        <v>62</v>
      </c>
      <c r="P128" s="89" t="str">
        <f t="shared" ca="1" si="285"/>
        <v>INSERT INTO math(tangen,question,answer,editor,date,count) VALUES('m5600','\\(\\quad -8y+3x+21z+18y-13z+17x= \\)','\\(\\quad 20x+10y-13z \\)','harazono',NOW(),0);</v>
      </c>
      <c r="Q128" s="47"/>
      <c r="R128" s="19"/>
      <c r="S128" s="1">
        <f t="shared" ca="1" si="286"/>
        <v>-8</v>
      </c>
      <c r="T128" s="1">
        <f t="shared" ca="1" si="286"/>
        <v>3</v>
      </c>
      <c r="U128" s="1">
        <f t="shared" ca="1" si="286"/>
        <v>0</v>
      </c>
      <c r="V128" s="1">
        <f t="shared" ca="1" si="286"/>
        <v>18</v>
      </c>
      <c r="W128" s="1">
        <f t="shared" ca="1" si="286"/>
        <v>-13</v>
      </c>
      <c r="X128" s="1">
        <f t="shared" ca="1" si="286"/>
        <v>17</v>
      </c>
      <c r="Y128" t="str">
        <f t="shared" ca="1" si="287"/>
        <v>-</v>
      </c>
      <c r="Z128">
        <f t="shared" ca="1" si="288"/>
        <v>8</v>
      </c>
      <c r="AA128" t="str">
        <f t="shared" ca="1" si="289"/>
        <v>+</v>
      </c>
      <c r="AB128">
        <f t="shared" ca="1" si="290"/>
        <v>3</v>
      </c>
      <c r="AC128" t="str">
        <f t="shared" ca="1" si="291"/>
        <v>+</v>
      </c>
      <c r="AD128">
        <f t="shared" ca="1" si="292"/>
        <v>21</v>
      </c>
      <c r="AE128" t="str">
        <f t="shared" ca="1" si="293"/>
        <v>+</v>
      </c>
      <c r="AF128">
        <f t="shared" ca="1" si="294"/>
        <v>18</v>
      </c>
      <c r="AG128" t="str">
        <f t="shared" ca="1" si="295"/>
        <v>-</v>
      </c>
      <c r="AH128">
        <f t="shared" ca="1" si="296"/>
        <v>13</v>
      </c>
      <c r="AI128" t="str">
        <f t="shared" ca="1" si="297"/>
        <v>+</v>
      </c>
      <c r="AJ128">
        <f t="shared" ca="1" si="298"/>
        <v>17</v>
      </c>
      <c r="AL128">
        <f t="shared" ca="1" si="299"/>
        <v>20</v>
      </c>
      <c r="AM128" t="str">
        <f t="shared" ca="1" si="300"/>
        <v/>
      </c>
      <c r="AN128" s="5">
        <f t="shared" ca="1" si="301"/>
        <v>20</v>
      </c>
      <c r="AO128" s="5">
        <f t="shared" ca="1" si="302"/>
        <v>10</v>
      </c>
      <c r="AP128" t="str">
        <f t="shared" ca="1" si="303"/>
        <v>+</v>
      </c>
      <c r="AQ128" s="5">
        <f t="shared" ca="1" si="304"/>
        <v>10</v>
      </c>
      <c r="AR128">
        <f t="shared" ca="1" si="305"/>
        <v>-13</v>
      </c>
      <c r="AS128" t="str">
        <f t="shared" ca="1" si="306"/>
        <v>-</v>
      </c>
      <c r="AT128" s="5">
        <f t="shared" ca="1" si="307"/>
        <v>13</v>
      </c>
      <c r="AV128" t="str">
        <f t="shared" ca="1" si="308"/>
        <v>-8y+3x+21z+18y-13z+17x</v>
      </c>
      <c r="AW128" t="str">
        <f t="shared" ca="1" si="309"/>
        <v>20x+10y-13z</v>
      </c>
      <c r="AY128" s="2" t="s">
        <v>19</v>
      </c>
      <c r="AZ128" s="15" t="s">
        <v>18</v>
      </c>
      <c r="BA128" s="3" t="s">
        <v>20</v>
      </c>
      <c r="BB128" s="2" t="s">
        <v>19</v>
      </c>
      <c r="BC128" s="3" t="s">
        <v>20</v>
      </c>
      <c r="BD128" s="15" t="s">
        <v>18</v>
      </c>
    </row>
    <row r="129" spans="1:56" x14ac:dyDescent="0.55000000000000004">
      <c r="A129" s="1" t="s">
        <v>1</v>
      </c>
      <c r="B129" s="1" t="s">
        <v>34</v>
      </c>
      <c r="C129" s="78" t="s">
        <v>229</v>
      </c>
      <c r="D129" s="43" t="str">
        <f t="shared" ca="1" si="281"/>
        <v>-15y+10x-9z-13y+13z+x</v>
      </c>
      <c r="E129" s="4" t="s">
        <v>13</v>
      </c>
      <c r="F129" t="s">
        <v>230</v>
      </c>
      <c r="G129" s="78" t="s">
        <v>229</v>
      </c>
      <c r="H129" s="11" t="str">
        <f t="shared" ca="1" si="282"/>
        <v>11x-28y+4z</v>
      </c>
      <c r="I129" s="11"/>
      <c r="J129" t="s">
        <v>230</v>
      </c>
      <c r="K129" s="51" t="s">
        <v>60</v>
      </c>
      <c r="L129" s="50" t="s">
        <v>302</v>
      </c>
      <c r="M129" s="50" t="str">
        <f t="shared" ca="1" si="283"/>
        <v>\\(\\quad -15y+10x-9z-13y+13z+x= \\)</v>
      </c>
      <c r="N129" s="50" t="str">
        <f t="shared" ca="1" si="284"/>
        <v>\\(\\quad 11x-28y+4z \\)</v>
      </c>
      <c r="O129" s="50" t="s">
        <v>62</v>
      </c>
      <c r="P129" s="89" t="str">
        <f t="shared" ca="1" si="285"/>
        <v>INSERT INTO math(tangen,question,answer,editor,date,count) VALUES('m5600','\\(\\quad -15y+10x-9z-13y+13z+x= \\)','\\(\\quad 11x-28y+4z \\)','harazono',NOW(),0);</v>
      </c>
      <c r="Q129" s="47"/>
      <c r="R129" s="19"/>
      <c r="S129" s="1">
        <f t="shared" ca="1" si="286"/>
        <v>-15</v>
      </c>
      <c r="T129" s="1">
        <f t="shared" ca="1" si="286"/>
        <v>10</v>
      </c>
      <c r="U129" s="1">
        <f t="shared" ca="1" si="286"/>
        <v>-9</v>
      </c>
      <c r="V129" s="1">
        <f t="shared" ca="1" si="286"/>
        <v>-13</v>
      </c>
      <c r="W129" s="1">
        <f t="shared" ca="1" si="286"/>
        <v>13</v>
      </c>
      <c r="X129" s="1">
        <f t="shared" ca="1" si="286"/>
        <v>1</v>
      </c>
      <c r="Y129" t="str">
        <f t="shared" ca="1" si="287"/>
        <v>-</v>
      </c>
      <c r="Z129">
        <f t="shared" ca="1" si="288"/>
        <v>15</v>
      </c>
      <c r="AA129" t="str">
        <f t="shared" ca="1" si="289"/>
        <v>+</v>
      </c>
      <c r="AB129">
        <f t="shared" ca="1" si="290"/>
        <v>10</v>
      </c>
      <c r="AC129" t="str">
        <f t="shared" ca="1" si="291"/>
        <v>-</v>
      </c>
      <c r="AD129">
        <f t="shared" ca="1" si="292"/>
        <v>9</v>
      </c>
      <c r="AE129" t="str">
        <f t="shared" ca="1" si="293"/>
        <v>-</v>
      </c>
      <c r="AF129">
        <f t="shared" ca="1" si="294"/>
        <v>13</v>
      </c>
      <c r="AG129" t="str">
        <f t="shared" ca="1" si="295"/>
        <v>+</v>
      </c>
      <c r="AH129">
        <f t="shared" ca="1" si="296"/>
        <v>13</v>
      </c>
      <c r="AI129" t="str">
        <f t="shared" ca="1" si="297"/>
        <v>+</v>
      </c>
      <c r="AJ129" t="str">
        <f t="shared" ca="1" si="298"/>
        <v/>
      </c>
      <c r="AL129">
        <f t="shared" ca="1" si="299"/>
        <v>11</v>
      </c>
      <c r="AM129" t="str">
        <f t="shared" ca="1" si="300"/>
        <v/>
      </c>
      <c r="AN129" s="5">
        <f t="shared" ca="1" si="301"/>
        <v>11</v>
      </c>
      <c r="AO129" s="5">
        <f t="shared" ca="1" si="302"/>
        <v>-28</v>
      </c>
      <c r="AP129" t="str">
        <f t="shared" ca="1" si="303"/>
        <v>-</v>
      </c>
      <c r="AQ129" s="5">
        <f t="shared" ca="1" si="304"/>
        <v>28</v>
      </c>
      <c r="AR129">
        <f t="shared" ca="1" si="305"/>
        <v>4</v>
      </c>
      <c r="AS129" t="str">
        <f t="shared" ca="1" si="306"/>
        <v>+</v>
      </c>
      <c r="AT129" s="5">
        <f t="shared" ca="1" si="307"/>
        <v>4</v>
      </c>
      <c r="AV129" t="str">
        <f t="shared" ca="1" si="308"/>
        <v>-15y+10x-9z-13y+13z+x</v>
      </c>
      <c r="AW129" t="str">
        <f t="shared" ca="1" si="309"/>
        <v>11x-28y+4z</v>
      </c>
      <c r="AY129" s="2" t="s">
        <v>19</v>
      </c>
      <c r="AZ129" s="15" t="s">
        <v>18</v>
      </c>
      <c r="BA129" s="3" t="s">
        <v>20</v>
      </c>
      <c r="BB129" s="2" t="s">
        <v>19</v>
      </c>
      <c r="BC129" s="3" t="s">
        <v>20</v>
      </c>
      <c r="BD129" s="15" t="s">
        <v>18</v>
      </c>
    </row>
    <row r="130" spans="1:56" x14ac:dyDescent="0.55000000000000004">
      <c r="A130" s="1" t="s">
        <v>1</v>
      </c>
      <c r="B130" s="1" t="s">
        <v>34</v>
      </c>
      <c r="C130" s="78" t="s">
        <v>229</v>
      </c>
      <c r="D130" s="43" t="str">
        <f t="shared" ca="1" si="281"/>
        <v>16y+15x-14z-5y-13z+19x</v>
      </c>
      <c r="E130" s="4" t="s">
        <v>13</v>
      </c>
      <c r="F130" t="s">
        <v>230</v>
      </c>
      <c r="G130" s="78" t="s">
        <v>229</v>
      </c>
      <c r="H130" s="11" t="str">
        <f t="shared" ca="1" si="282"/>
        <v>34x+11y-27z</v>
      </c>
      <c r="I130" s="11"/>
      <c r="J130" t="s">
        <v>230</v>
      </c>
      <c r="K130" s="51" t="s">
        <v>60</v>
      </c>
      <c r="L130" s="50" t="s">
        <v>302</v>
      </c>
      <c r="M130" s="50" t="str">
        <f t="shared" ca="1" si="283"/>
        <v>\\(\\quad 16y+15x-14z-5y-13z+19x= \\)</v>
      </c>
      <c r="N130" s="50" t="str">
        <f t="shared" ca="1" si="284"/>
        <v>\\(\\quad 34x+11y-27z \\)</v>
      </c>
      <c r="O130" s="50" t="s">
        <v>62</v>
      </c>
      <c r="P130" s="89" t="str">
        <f t="shared" ca="1" si="285"/>
        <v>INSERT INTO math(tangen,question,answer,editor,date,count) VALUES('m5600','\\(\\quad 16y+15x-14z-5y-13z+19x= \\)','\\(\\quad 34x+11y-27z \\)','harazono',NOW(),0);</v>
      </c>
      <c r="Q130" s="47"/>
      <c r="R130" s="19"/>
      <c r="S130" s="1">
        <f t="shared" ca="1" si="286"/>
        <v>16</v>
      </c>
      <c r="T130" s="1">
        <f t="shared" ca="1" si="286"/>
        <v>15</v>
      </c>
      <c r="U130" s="1">
        <f t="shared" ca="1" si="286"/>
        <v>-14</v>
      </c>
      <c r="V130" s="1">
        <f t="shared" ca="1" si="286"/>
        <v>-5</v>
      </c>
      <c r="W130" s="1">
        <f t="shared" ca="1" si="286"/>
        <v>-13</v>
      </c>
      <c r="X130" s="1">
        <f t="shared" ca="1" si="286"/>
        <v>19</v>
      </c>
      <c r="Y130" t="str">
        <f t="shared" ca="1" si="287"/>
        <v/>
      </c>
      <c r="Z130">
        <f t="shared" ca="1" si="288"/>
        <v>16</v>
      </c>
      <c r="AA130" t="str">
        <f t="shared" ca="1" si="289"/>
        <v>+</v>
      </c>
      <c r="AB130">
        <f t="shared" ca="1" si="290"/>
        <v>15</v>
      </c>
      <c r="AC130" t="str">
        <f t="shared" ca="1" si="291"/>
        <v>-</v>
      </c>
      <c r="AD130">
        <f t="shared" ca="1" si="292"/>
        <v>14</v>
      </c>
      <c r="AE130" t="str">
        <f t="shared" ca="1" si="293"/>
        <v>-</v>
      </c>
      <c r="AF130">
        <f t="shared" ca="1" si="294"/>
        <v>5</v>
      </c>
      <c r="AG130" t="str">
        <f t="shared" ca="1" si="295"/>
        <v>-</v>
      </c>
      <c r="AH130">
        <f t="shared" ca="1" si="296"/>
        <v>13</v>
      </c>
      <c r="AI130" t="str">
        <f t="shared" ca="1" si="297"/>
        <v>+</v>
      </c>
      <c r="AJ130">
        <f t="shared" ca="1" si="298"/>
        <v>19</v>
      </c>
      <c r="AL130">
        <f t="shared" ca="1" si="299"/>
        <v>34</v>
      </c>
      <c r="AM130" t="str">
        <f t="shared" ca="1" si="300"/>
        <v/>
      </c>
      <c r="AN130" s="5">
        <f t="shared" ca="1" si="301"/>
        <v>34</v>
      </c>
      <c r="AO130" s="5">
        <f t="shared" ca="1" si="302"/>
        <v>11</v>
      </c>
      <c r="AP130" t="str">
        <f t="shared" ca="1" si="303"/>
        <v>+</v>
      </c>
      <c r="AQ130" s="5">
        <f t="shared" ca="1" si="304"/>
        <v>11</v>
      </c>
      <c r="AR130">
        <f t="shared" ca="1" si="305"/>
        <v>-27</v>
      </c>
      <c r="AS130" t="str">
        <f t="shared" ca="1" si="306"/>
        <v>-</v>
      </c>
      <c r="AT130" s="5">
        <f t="shared" ca="1" si="307"/>
        <v>27</v>
      </c>
      <c r="AV130" t="str">
        <f t="shared" ca="1" si="308"/>
        <v>16y+15x-14z-5y-13z+19x</v>
      </c>
      <c r="AW130" t="str">
        <f t="shared" ca="1" si="309"/>
        <v>34x+11y-27z</v>
      </c>
      <c r="AY130" s="2" t="s">
        <v>19</v>
      </c>
      <c r="AZ130" s="15" t="s">
        <v>18</v>
      </c>
      <c r="BA130" s="3" t="s">
        <v>20</v>
      </c>
      <c r="BB130" s="2" t="s">
        <v>19</v>
      </c>
      <c r="BC130" s="3" t="s">
        <v>20</v>
      </c>
      <c r="BD130" s="15" t="s">
        <v>18</v>
      </c>
    </row>
    <row r="131" spans="1:56" x14ac:dyDescent="0.55000000000000004">
      <c r="A131" s="1" t="s">
        <v>1</v>
      </c>
      <c r="B131" s="1" t="s">
        <v>34</v>
      </c>
      <c r="C131" s="78" t="s">
        <v>229</v>
      </c>
      <c r="D131" s="43" t="str">
        <f t="shared" ca="1" si="281"/>
        <v>3y+18x-15z+5y+9z+2x</v>
      </c>
      <c r="E131" s="4" t="s">
        <v>13</v>
      </c>
      <c r="F131" t="s">
        <v>230</v>
      </c>
      <c r="G131" s="78" t="s">
        <v>229</v>
      </c>
      <c r="H131" s="11" t="str">
        <f t="shared" ca="1" si="282"/>
        <v>20x+8y-6z</v>
      </c>
      <c r="I131" s="11"/>
      <c r="J131" t="s">
        <v>230</v>
      </c>
      <c r="K131" s="51" t="s">
        <v>60</v>
      </c>
      <c r="L131" s="50" t="s">
        <v>302</v>
      </c>
      <c r="M131" s="50" t="str">
        <f t="shared" ca="1" si="283"/>
        <v>\\(\\quad 3y+18x-15z+5y+9z+2x= \\)</v>
      </c>
      <c r="N131" s="50" t="str">
        <f t="shared" ca="1" si="284"/>
        <v>\\(\\quad 20x+8y-6z \\)</v>
      </c>
      <c r="O131" s="50" t="s">
        <v>62</v>
      </c>
      <c r="P131" s="89" t="str">
        <f t="shared" ca="1" si="285"/>
        <v>INSERT INTO math(tangen,question,answer,editor,date,count) VALUES('m5600','\\(\\quad 3y+18x-15z+5y+9z+2x= \\)','\\(\\quad 20x+8y-6z \\)','harazono',NOW(),0);</v>
      </c>
      <c r="Q131" s="47"/>
      <c r="R131" s="19"/>
      <c r="S131" s="1">
        <f t="shared" ca="1" si="286"/>
        <v>3</v>
      </c>
      <c r="T131" s="1">
        <f t="shared" ca="1" si="286"/>
        <v>18</v>
      </c>
      <c r="U131" s="1">
        <f t="shared" ca="1" si="286"/>
        <v>-15</v>
      </c>
      <c r="V131" s="1">
        <f t="shared" ca="1" si="286"/>
        <v>5</v>
      </c>
      <c r="W131" s="1">
        <f t="shared" ca="1" si="286"/>
        <v>9</v>
      </c>
      <c r="X131" s="1">
        <f t="shared" ca="1" si="286"/>
        <v>2</v>
      </c>
      <c r="Y131" t="str">
        <f t="shared" ca="1" si="287"/>
        <v/>
      </c>
      <c r="Z131">
        <f t="shared" ca="1" si="288"/>
        <v>3</v>
      </c>
      <c r="AA131" t="str">
        <f t="shared" ca="1" si="289"/>
        <v>+</v>
      </c>
      <c r="AB131">
        <f t="shared" ca="1" si="290"/>
        <v>18</v>
      </c>
      <c r="AC131" t="str">
        <f t="shared" ca="1" si="291"/>
        <v>-</v>
      </c>
      <c r="AD131">
        <f t="shared" ca="1" si="292"/>
        <v>15</v>
      </c>
      <c r="AE131" t="str">
        <f t="shared" ca="1" si="293"/>
        <v>+</v>
      </c>
      <c r="AF131">
        <f t="shared" ca="1" si="294"/>
        <v>5</v>
      </c>
      <c r="AG131" t="str">
        <f t="shared" ca="1" si="295"/>
        <v>+</v>
      </c>
      <c r="AH131">
        <f t="shared" ca="1" si="296"/>
        <v>9</v>
      </c>
      <c r="AI131" t="str">
        <f t="shared" ca="1" si="297"/>
        <v>+</v>
      </c>
      <c r="AJ131">
        <f t="shared" ca="1" si="298"/>
        <v>2</v>
      </c>
      <c r="AL131">
        <f t="shared" ca="1" si="299"/>
        <v>20</v>
      </c>
      <c r="AM131" t="str">
        <f t="shared" ca="1" si="300"/>
        <v/>
      </c>
      <c r="AN131" s="5">
        <f t="shared" ca="1" si="301"/>
        <v>20</v>
      </c>
      <c r="AO131" s="5">
        <f t="shared" ca="1" si="302"/>
        <v>8</v>
      </c>
      <c r="AP131" t="str">
        <f t="shared" ca="1" si="303"/>
        <v>+</v>
      </c>
      <c r="AQ131" s="5">
        <f t="shared" ca="1" si="304"/>
        <v>8</v>
      </c>
      <c r="AR131">
        <f t="shared" ca="1" si="305"/>
        <v>-6</v>
      </c>
      <c r="AS131" t="str">
        <f t="shared" ca="1" si="306"/>
        <v>-</v>
      </c>
      <c r="AT131" s="5">
        <f t="shared" ca="1" si="307"/>
        <v>6</v>
      </c>
      <c r="AV131" t="str">
        <f t="shared" ca="1" si="308"/>
        <v>3y+18x-15z+5y+9z+2x</v>
      </c>
      <c r="AW131" t="str">
        <f t="shared" ca="1" si="309"/>
        <v>20x+8y-6z</v>
      </c>
      <c r="AY131" s="2" t="s">
        <v>19</v>
      </c>
      <c r="AZ131" s="15" t="s">
        <v>18</v>
      </c>
      <c r="BA131" s="3" t="s">
        <v>20</v>
      </c>
      <c r="BB131" s="2" t="s">
        <v>19</v>
      </c>
      <c r="BC131" s="3" t="s">
        <v>20</v>
      </c>
      <c r="BD131" s="15" t="s">
        <v>18</v>
      </c>
    </row>
    <row r="132" spans="1:56" x14ac:dyDescent="0.55000000000000004">
      <c r="A132" s="1" t="s">
        <v>1</v>
      </c>
      <c r="B132" s="1" t="s">
        <v>34</v>
      </c>
      <c r="C132" s="78" t="s">
        <v>229</v>
      </c>
      <c r="D132" s="43" t="str">
        <f ca="1">AV132</f>
        <v>-21a+20b-4c+11a+14b+18c</v>
      </c>
      <c r="E132" s="4" t="s">
        <v>13</v>
      </c>
      <c r="F132" t="s">
        <v>230</v>
      </c>
      <c r="G132" s="78" t="s">
        <v>229</v>
      </c>
      <c r="H132" s="11" t="str">
        <f ca="1">AW132</f>
        <v>11a+34b+14c</v>
      </c>
      <c r="I132" s="11"/>
      <c r="J132" t="s">
        <v>230</v>
      </c>
      <c r="K132" s="51" t="s">
        <v>60</v>
      </c>
      <c r="L132" s="50" t="s">
        <v>302</v>
      </c>
      <c r="M132" s="50" t="str">
        <f t="shared" ca="1" si="38"/>
        <v>\\(\\quad -21a+20b-4c+11a+14b+18c= \\)</v>
      </c>
      <c r="N132" s="50" t="str">
        <f t="shared" ca="1" si="39"/>
        <v>\\(\\quad 11a+34b+14c \\)</v>
      </c>
      <c r="O132" s="50" t="s">
        <v>62</v>
      </c>
      <c r="P132" s="89" t="str">
        <f t="shared" ca="1" si="40"/>
        <v>INSERT INTO math(tangen,question,answer,editor,date,count) VALUES('m5600','\\(\\quad -21a+20b-4c+11a+14b+18c= \\)','\\(\\quad 11a+34b+14c \\)','harazono',NOW(),0);</v>
      </c>
      <c r="Q132" s="47"/>
      <c r="R132" s="19"/>
      <c r="S132" s="1">
        <f t="shared" ca="1" si="0"/>
        <v>0</v>
      </c>
      <c r="T132" s="1">
        <f t="shared" ca="1" si="0"/>
        <v>20</v>
      </c>
      <c r="U132" s="1">
        <f ca="1">RANDBETWEEN(-20,20)</f>
        <v>-4</v>
      </c>
      <c r="V132" s="1">
        <f t="shared" ca="1" si="1"/>
        <v>11</v>
      </c>
      <c r="W132" s="1">
        <f t="shared" ca="1" si="1"/>
        <v>14</v>
      </c>
      <c r="X132" s="1">
        <f ca="1">RANDBETWEEN(-20,20)</f>
        <v>18</v>
      </c>
      <c r="Y132" t="str">
        <f t="shared" ca="1" si="2"/>
        <v>-</v>
      </c>
      <c r="Z132">
        <f t="shared" ca="1" si="3"/>
        <v>21</v>
      </c>
      <c r="AA132" t="str">
        <f t="shared" ca="1" si="4"/>
        <v>+</v>
      </c>
      <c r="AB132">
        <f t="shared" ca="1" si="5"/>
        <v>20</v>
      </c>
      <c r="AC132" t="str">
        <f ca="1">IF(U132&lt;=-1,"-","+")</f>
        <v>-</v>
      </c>
      <c r="AD132">
        <f t="shared" ca="1" si="279"/>
        <v>4</v>
      </c>
      <c r="AE132" t="str">
        <f t="shared" ca="1" si="6"/>
        <v>+</v>
      </c>
      <c r="AF132">
        <f t="shared" ca="1" si="7"/>
        <v>11</v>
      </c>
      <c r="AG132" t="str">
        <f t="shared" ca="1" si="8"/>
        <v>+</v>
      </c>
      <c r="AH132">
        <f t="shared" ca="1" si="9"/>
        <v>14</v>
      </c>
      <c r="AI132" t="str">
        <f ca="1">IF(X132&lt;=-1,"-","+")</f>
        <v>+</v>
      </c>
      <c r="AJ132">
        <f t="shared" ca="1" si="280"/>
        <v>18</v>
      </c>
      <c r="AL132">
        <f ca="1">S132+V132</f>
        <v>11</v>
      </c>
      <c r="AM132" t="str">
        <f t="shared" ca="1" si="10"/>
        <v/>
      </c>
      <c r="AN132" s="5">
        <f t="shared" ca="1" si="11"/>
        <v>11</v>
      </c>
      <c r="AO132">
        <f ca="1">T132+W132</f>
        <v>34</v>
      </c>
      <c r="AP132" t="str">
        <f t="shared" ca="1" si="12"/>
        <v>+</v>
      </c>
      <c r="AQ132" s="5">
        <f t="shared" ca="1" si="13"/>
        <v>34</v>
      </c>
      <c r="AR132">
        <f ca="1">U132+X132</f>
        <v>14</v>
      </c>
      <c r="AS132" t="str">
        <f ca="1">IF(AR132&lt;=-1,"-","+")</f>
        <v>+</v>
      </c>
      <c r="AT132" s="5">
        <f ca="1">IF(AR132=1,"",IF(AR132=-1,"",ABS(AR132)))</f>
        <v>14</v>
      </c>
      <c r="AV132" t="str">
        <f ca="1">Y132&amp;Z132&amp;AY132&amp;AA132&amp;AB132&amp;AZ132&amp;AC132&amp;AD132&amp;BA132&amp;AE132&amp;AF132&amp;BB132&amp;AG132&amp;AH132&amp;BC132&amp;AI132&amp;AJ132&amp;BD132</f>
        <v>-21a+20b-4c+11a+14b+18c</v>
      </c>
      <c r="AW132" t="str">
        <f ca="1">AM132&amp;AN132&amp;AY132&amp;AP132&amp;AQ132&amp;AZ132&amp;AS132&amp;AT132&amp;BA132</f>
        <v>11a+34b+14c</v>
      </c>
      <c r="AY132" s="16" t="s">
        <v>16</v>
      </c>
      <c r="AZ132" s="17" t="s">
        <v>17</v>
      </c>
      <c r="BA132" s="18" t="s">
        <v>21</v>
      </c>
      <c r="BB132" s="16" t="s">
        <v>16</v>
      </c>
      <c r="BC132" s="17" t="s">
        <v>17</v>
      </c>
      <c r="BD132" s="18" t="s">
        <v>21</v>
      </c>
    </row>
    <row r="133" spans="1:56" x14ac:dyDescent="0.55000000000000004">
      <c r="A133" s="1" t="s">
        <v>1</v>
      </c>
      <c r="B133" s="1" t="s">
        <v>34</v>
      </c>
      <c r="C133" s="78" t="s">
        <v>229</v>
      </c>
      <c r="D133" s="43" t="str">
        <f t="shared" ref="D133:D141" ca="1" si="310">AV133</f>
        <v>11a-12b-3c-18a+8b+8c</v>
      </c>
      <c r="E133" s="4" t="s">
        <v>13</v>
      </c>
      <c r="F133" t="s">
        <v>230</v>
      </c>
      <c r="G133" s="78" t="s">
        <v>229</v>
      </c>
      <c r="H133" s="11" t="str">
        <f t="shared" ref="H133:H141" ca="1" si="311">AW133</f>
        <v>-7a-4b+5c</v>
      </c>
      <c r="I133" s="11"/>
      <c r="J133" t="s">
        <v>230</v>
      </c>
      <c r="K133" s="51" t="s">
        <v>60</v>
      </c>
      <c r="L133" s="50" t="s">
        <v>302</v>
      </c>
      <c r="M133" s="50" t="str">
        <f t="shared" ref="M133:M141" ca="1" si="312">C133&amp;D133&amp;E133&amp;F133</f>
        <v>\\(\\quad 11a-12b-3c-18a+8b+8c= \\)</v>
      </c>
      <c r="N133" s="50" t="str">
        <f t="shared" ref="N133:N141" ca="1" si="313">G133&amp;H133&amp;I133&amp;J133</f>
        <v>\\(\\quad -7a-4b+5c \\)</v>
      </c>
      <c r="O133" s="50" t="s">
        <v>62</v>
      </c>
      <c r="P133" s="89" t="str">
        <f t="shared" ref="P133:P141" ca="1" si="314">"INSERT INTO "&amp;K133&amp;"(tangen,question,answer,editor,date,count) VALUES('"&amp;L133&amp;"','"&amp;M133&amp;"','"&amp;N133&amp;"','"&amp;O133&amp;"',NOW(),0);"</f>
        <v>INSERT INTO math(tangen,question,answer,editor,date,count) VALUES('m5600','\\(\\quad 11a-12b-3c-18a+8b+8c= \\)','\\(\\quad -7a-4b+5c \\)','harazono',NOW(),0);</v>
      </c>
      <c r="Q133" s="47"/>
      <c r="R133" s="19"/>
      <c r="S133" s="1">
        <f t="shared" ref="S133:X141" ca="1" si="315">RANDBETWEEN(-20,20)</f>
        <v>11</v>
      </c>
      <c r="T133" s="1">
        <f t="shared" ca="1" si="315"/>
        <v>-12</v>
      </c>
      <c r="U133" s="1">
        <f t="shared" ca="1" si="315"/>
        <v>-3</v>
      </c>
      <c r="V133" s="1">
        <f t="shared" ca="1" si="315"/>
        <v>-18</v>
      </c>
      <c r="W133" s="1">
        <f t="shared" ca="1" si="315"/>
        <v>8</v>
      </c>
      <c r="X133" s="1">
        <f t="shared" ca="1" si="315"/>
        <v>8</v>
      </c>
      <c r="Y133" t="str">
        <f t="shared" ref="Y133:Y141" ca="1" si="316">IF(S133&gt;=1,"","-")</f>
        <v/>
      </c>
      <c r="Z133">
        <f t="shared" ref="Z133:Z141" ca="1" si="317">IF(S133=0,21,IF(S133=1,"",IF(S133=-1,"",ABS(S133))))</f>
        <v>11</v>
      </c>
      <c r="AA133" t="str">
        <f t="shared" ref="AA133:AA141" ca="1" si="318">IF(T133&gt;=1,"+",IF(T133&lt;=-1,"-",""))</f>
        <v>-</v>
      </c>
      <c r="AB133">
        <f t="shared" ref="AB133:AB141" ca="1" si="319">IF(T133=0,21,IF(T133=1,"",IF(T133=-1,"",ABS(T133))))</f>
        <v>12</v>
      </c>
      <c r="AC133" t="str">
        <f t="shared" ref="AC133:AC141" ca="1" si="320">IF(U133&lt;=-1,"-","+")</f>
        <v>-</v>
      </c>
      <c r="AD133">
        <f t="shared" ref="AD133:AD141" ca="1" si="321">IF(U133=0,21,IF(U133=1,"",IF(U133=-1,"",ABS(U133))))</f>
        <v>3</v>
      </c>
      <c r="AE133" t="str">
        <f t="shared" ref="AE133:AE141" ca="1" si="322">IF(V133&lt;=-1,"-","+")</f>
        <v>-</v>
      </c>
      <c r="AF133">
        <f t="shared" ref="AF133:AF141" ca="1" si="323">IF(V133=0,21,IF(V133=1,"",IF(V133=-1,"",ABS(V133))))</f>
        <v>18</v>
      </c>
      <c r="AG133" t="str">
        <f t="shared" ref="AG133:AG141" ca="1" si="324">IF(W133&lt;=-1,"-","+")</f>
        <v>+</v>
      </c>
      <c r="AH133">
        <f t="shared" ref="AH133:AH141" ca="1" si="325">IF(W133=0,21,IF(W133=1,"",IF(W133=-1,"",ABS(W133))))</f>
        <v>8</v>
      </c>
      <c r="AI133" t="str">
        <f t="shared" ref="AI133:AI141" ca="1" si="326">IF(X133&lt;=-1,"-","+")</f>
        <v>+</v>
      </c>
      <c r="AJ133">
        <f t="shared" ref="AJ133:AJ141" ca="1" si="327">IF(X133=0,21,IF(X133=1,"",IF(X133=-1,"",ABS(X133))))</f>
        <v>8</v>
      </c>
      <c r="AL133">
        <f t="shared" ref="AL133:AL141" ca="1" si="328">S133+V133</f>
        <v>-7</v>
      </c>
      <c r="AM133" t="str">
        <f t="shared" ref="AM133:AM141" ca="1" si="329">IF(AL133&lt;=-1,"-","")</f>
        <v>-</v>
      </c>
      <c r="AN133" s="5">
        <f t="shared" ref="AN133:AN141" ca="1" si="330">IF(AL133=1,"",IF(AL133=-1,"",ABS(AL133)))</f>
        <v>7</v>
      </c>
      <c r="AO133">
        <f t="shared" ref="AO133:AO141" ca="1" si="331">T133+W133</f>
        <v>-4</v>
      </c>
      <c r="AP133" t="str">
        <f t="shared" ref="AP133:AP141" ca="1" si="332">IF(AO133&lt;=-1,"-","+")</f>
        <v>-</v>
      </c>
      <c r="AQ133" s="5">
        <f t="shared" ref="AQ133:AQ141" ca="1" si="333">IF(AO133=1,"",IF(AO133=-1,"",ABS(AO133)))</f>
        <v>4</v>
      </c>
      <c r="AR133">
        <f t="shared" ref="AR133:AR141" ca="1" si="334">U133+X133</f>
        <v>5</v>
      </c>
      <c r="AS133" t="str">
        <f t="shared" ref="AS133:AS141" ca="1" si="335">IF(AR133&lt;=-1,"-","+")</f>
        <v>+</v>
      </c>
      <c r="AT133" s="5">
        <f t="shared" ref="AT133:AT141" ca="1" si="336">IF(AR133=1,"",IF(AR133=-1,"",ABS(AR133)))</f>
        <v>5</v>
      </c>
      <c r="AV133" t="str">
        <f t="shared" ref="AV133:AV141" ca="1" si="337">Y133&amp;Z133&amp;AY133&amp;AA133&amp;AB133&amp;AZ133&amp;AC133&amp;AD133&amp;BA133&amp;AE133&amp;AF133&amp;BB133&amp;AG133&amp;AH133&amp;BC133&amp;AI133&amp;AJ133&amp;BD133</f>
        <v>11a-12b-3c-18a+8b+8c</v>
      </c>
      <c r="AW133" t="str">
        <f t="shared" ref="AW133:AW141" ca="1" si="338">AM133&amp;AN133&amp;AY133&amp;AP133&amp;AQ133&amp;AZ133&amp;AS133&amp;AT133&amp;BA133</f>
        <v>-7a-4b+5c</v>
      </c>
      <c r="AY133" s="16" t="s">
        <v>16</v>
      </c>
      <c r="AZ133" s="17" t="s">
        <v>17</v>
      </c>
      <c r="BA133" s="18" t="s">
        <v>21</v>
      </c>
      <c r="BB133" s="16" t="s">
        <v>16</v>
      </c>
      <c r="BC133" s="17" t="s">
        <v>17</v>
      </c>
      <c r="BD133" s="18" t="s">
        <v>21</v>
      </c>
    </row>
    <row r="134" spans="1:56" x14ac:dyDescent="0.55000000000000004">
      <c r="A134" s="1" t="s">
        <v>1</v>
      </c>
      <c r="B134" s="1" t="s">
        <v>34</v>
      </c>
      <c r="C134" s="78" t="s">
        <v>229</v>
      </c>
      <c r="D134" s="43" t="str">
        <f t="shared" ca="1" si="310"/>
        <v>12a-11b-2c+8a-20b+11c</v>
      </c>
      <c r="E134" s="4" t="s">
        <v>13</v>
      </c>
      <c r="F134" t="s">
        <v>230</v>
      </c>
      <c r="G134" s="78" t="s">
        <v>229</v>
      </c>
      <c r="H134" s="11" t="str">
        <f t="shared" ca="1" si="311"/>
        <v>20a-31b+9c</v>
      </c>
      <c r="I134" s="11"/>
      <c r="J134" t="s">
        <v>230</v>
      </c>
      <c r="K134" s="51" t="s">
        <v>60</v>
      </c>
      <c r="L134" s="50" t="s">
        <v>302</v>
      </c>
      <c r="M134" s="50" t="str">
        <f t="shared" ca="1" si="312"/>
        <v>\\(\\quad 12a-11b-2c+8a-20b+11c= \\)</v>
      </c>
      <c r="N134" s="50" t="str">
        <f t="shared" ca="1" si="313"/>
        <v>\\(\\quad 20a-31b+9c \\)</v>
      </c>
      <c r="O134" s="50" t="s">
        <v>62</v>
      </c>
      <c r="P134" s="89" t="str">
        <f t="shared" ca="1" si="314"/>
        <v>INSERT INTO math(tangen,question,answer,editor,date,count) VALUES('m5600','\\(\\quad 12a-11b-2c+8a-20b+11c= \\)','\\(\\quad 20a-31b+9c \\)','harazono',NOW(),0);</v>
      </c>
      <c r="Q134" s="47"/>
      <c r="R134" s="19"/>
      <c r="S134" s="1">
        <f t="shared" ca="1" si="315"/>
        <v>12</v>
      </c>
      <c r="T134" s="1">
        <f t="shared" ca="1" si="315"/>
        <v>-11</v>
      </c>
      <c r="U134" s="1">
        <f t="shared" ca="1" si="315"/>
        <v>-2</v>
      </c>
      <c r="V134" s="1">
        <f t="shared" ca="1" si="315"/>
        <v>8</v>
      </c>
      <c r="W134" s="1">
        <f t="shared" ca="1" si="315"/>
        <v>-20</v>
      </c>
      <c r="X134" s="1">
        <f t="shared" ca="1" si="315"/>
        <v>11</v>
      </c>
      <c r="Y134" t="str">
        <f t="shared" ca="1" si="316"/>
        <v/>
      </c>
      <c r="Z134">
        <f t="shared" ca="1" si="317"/>
        <v>12</v>
      </c>
      <c r="AA134" t="str">
        <f t="shared" ca="1" si="318"/>
        <v>-</v>
      </c>
      <c r="AB134">
        <f t="shared" ca="1" si="319"/>
        <v>11</v>
      </c>
      <c r="AC134" t="str">
        <f t="shared" ca="1" si="320"/>
        <v>-</v>
      </c>
      <c r="AD134">
        <f t="shared" ca="1" si="321"/>
        <v>2</v>
      </c>
      <c r="AE134" t="str">
        <f t="shared" ca="1" si="322"/>
        <v>+</v>
      </c>
      <c r="AF134">
        <f t="shared" ca="1" si="323"/>
        <v>8</v>
      </c>
      <c r="AG134" t="str">
        <f t="shared" ca="1" si="324"/>
        <v>-</v>
      </c>
      <c r="AH134">
        <f t="shared" ca="1" si="325"/>
        <v>20</v>
      </c>
      <c r="AI134" t="str">
        <f t="shared" ca="1" si="326"/>
        <v>+</v>
      </c>
      <c r="AJ134">
        <f t="shared" ca="1" si="327"/>
        <v>11</v>
      </c>
      <c r="AL134">
        <f t="shared" ca="1" si="328"/>
        <v>20</v>
      </c>
      <c r="AM134" t="str">
        <f t="shared" ca="1" si="329"/>
        <v/>
      </c>
      <c r="AN134" s="5">
        <f t="shared" ca="1" si="330"/>
        <v>20</v>
      </c>
      <c r="AO134">
        <f t="shared" ca="1" si="331"/>
        <v>-31</v>
      </c>
      <c r="AP134" t="str">
        <f t="shared" ca="1" si="332"/>
        <v>-</v>
      </c>
      <c r="AQ134" s="5">
        <f t="shared" ca="1" si="333"/>
        <v>31</v>
      </c>
      <c r="AR134">
        <f t="shared" ca="1" si="334"/>
        <v>9</v>
      </c>
      <c r="AS134" t="str">
        <f t="shared" ca="1" si="335"/>
        <v>+</v>
      </c>
      <c r="AT134" s="5">
        <f t="shared" ca="1" si="336"/>
        <v>9</v>
      </c>
      <c r="AV134" t="str">
        <f t="shared" ca="1" si="337"/>
        <v>12a-11b-2c+8a-20b+11c</v>
      </c>
      <c r="AW134" t="str">
        <f t="shared" ca="1" si="338"/>
        <v>20a-31b+9c</v>
      </c>
      <c r="AY134" s="16" t="s">
        <v>16</v>
      </c>
      <c r="AZ134" s="17" t="s">
        <v>17</v>
      </c>
      <c r="BA134" s="18" t="s">
        <v>21</v>
      </c>
      <c r="BB134" s="16" t="s">
        <v>16</v>
      </c>
      <c r="BC134" s="17" t="s">
        <v>17</v>
      </c>
      <c r="BD134" s="18" t="s">
        <v>21</v>
      </c>
    </row>
    <row r="135" spans="1:56" x14ac:dyDescent="0.55000000000000004">
      <c r="A135" s="1" t="s">
        <v>1</v>
      </c>
      <c r="B135" s="1" t="s">
        <v>34</v>
      </c>
      <c r="C135" s="78" t="s">
        <v>229</v>
      </c>
      <c r="D135" s="43" t="str">
        <f t="shared" ca="1" si="310"/>
        <v>6a-8b-12c+11a-15b-4c</v>
      </c>
      <c r="E135" s="4" t="s">
        <v>13</v>
      </c>
      <c r="F135" t="s">
        <v>230</v>
      </c>
      <c r="G135" s="78" t="s">
        <v>229</v>
      </c>
      <c r="H135" s="11" t="str">
        <f t="shared" ca="1" si="311"/>
        <v>17a-23b-16c</v>
      </c>
      <c r="I135" s="11"/>
      <c r="J135" t="s">
        <v>230</v>
      </c>
      <c r="K135" s="51" t="s">
        <v>60</v>
      </c>
      <c r="L135" s="50" t="s">
        <v>302</v>
      </c>
      <c r="M135" s="50" t="str">
        <f t="shared" ca="1" si="312"/>
        <v>\\(\\quad 6a-8b-12c+11a-15b-4c= \\)</v>
      </c>
      <c r="N135" s="50" t="str">
        <f t="shared" ca="1" si="313"/>
        <v>\\(\\quad 17a-23b-16c \\)</v>
      </c>
      <c r="O135" s="50" t="s">
        <v>62</v>
      </c>
      <c r="P135" s="89" t="str">
        <f t="shared" ca="1" si="314"/>
        <v>INSERT INTO math(tangen,question,answer,editor,date,count) VALUES('m5600','\\(\\quad 6a-8b-12c+11a-15b-4c= \\)','\\(\\quad 17a-23b-16c \\)','harazono',NOW(),0);</v>
      </c>
      <c r="Q135" s="47"/>
      <c r="R135" s="19"/>
      <c r="S135" s="1">
        <f t="shared" ca="1" si="315"/>
        <v>6</v>
      </c>
      <c r="T135" s="1">
        <f t="shared" ca="1" si="315"/>
        <v>-8</v>
      </c>
      <c r="U135" s="1">
        <f t="shared" ca="1" si="315"/>
        <v>-12</v>
      </c>
      <c r="V135" s="1">
        <f t="shared" ca="1" si="315"/>
        <v>11</v>
      </c>
      <c r="W135" s="1">
        <f t="shared" ca="1" si="315"/>
        <v>-15</v>
      </c>
      <c r="X135" s="1">
        <f t="shared" ca="1" si="315"/>
        <v>-4</v>
      </c>
      <c r="Y135" t="str">
        <f t="shared" ca="1" si="316"/>
        <v/>
      </c>
      <c r="Z135">
        <f t="shared" ca="1" si="317"/>
        <v>6</v>
      </c>
      <c r="AA135" t="str">
        <f t="shared" ca="1" si="318"/>
        <v>-</v>
      </c>
      <c r="AB135">
        <f t="shared" ca="1" si="319"/>
        <v>8</v>
      </c>
      <c r="AC135" t="str">
        <f t="shared" ca="1" si="320"/>
        <v>-</v>
      </c>
      <c r="AD135">
        <f t="shared" ca="1" si="321"/>
        <v>12</v>
      </c>
      <c r="AE135" t="str">
        <f t="shared" ca="1" si="322"/>
        <v>+</v>
      </c>
      <c r="AF135">
        <f t="shared" ca="1" si="323"/>
        <v>11</v>
      </c>
      <c r="AG135" t="str">
        <f t="shared" ca="1" si="324"/>
        <v>-</v>
      </c>
      <c r="AH135">
        <f t="shared" ca="1" si="325"/>
        <v>15</v>
      </c>
      <c r="AI135" t="str">
        <f t="shared" ca="1" si="326"/>
        <v>-</v>
      </c>
      <c r="AJ135">
        <f t="shared" ca="1" si="327"/>
        <v>4</v>
      </c>
      <c r="AL135">
        <f t="shared" ca="1" si="328"/>
        <v>17</v>
      </c>
      <c r="AM135" t="str">
        <f t="shared" ca="1" si="329"/>
        <v/>
      </c>
      <c r="AN135" s="5">
        <f t="shared" ca="1" si="330"/>
        <v>17</v>
      </c>
      <c r="AO135">
        <f t="shared" ca="1" si="331"/>
        <v>-23</v>
      </c>
      <c r="AP135" t="str">
        <f t="shared" ca="1" si="332"/>
        <v>-</v>
      </c>
      <c r="AQ135" s="5">
        <f t="shared" ca="1" si="333"/>
        <v>23</v>
      </c>
      <c r="AR135">
        <f t="shared" ca="1" si="334"/>
        <v>-16</v>
      </c>
      <c r="AS135" t="str">
        <f t="shared" ca="1" si="335"/>
        <v>-</v>
      </c>
      <c r="AT135" s="5">
        <f t="shared" ca="1" si="336"/>
        <v>16</v>
      </c>
      <c r="AV135" t="str">
        <f t="shared" ca="1" si="337"/>
        <v>6a-8b-12c+11a-15b-4c</v>
      </c>
      <c r="AW135" t="str">
        <f t="shared" ca="1" si="338"/>
        <v>17a-23b-16c</v>
      </c>
      <c r="AY135" s="16" t="s">
        <v>16</v>
      </c>
      <c r="AZ135" s="17" t="s">
        <v>17</v>
      </c>
      <c r="BA135" s="18" t="s">
        <v>21</v>
      </c>
      <c r="BB135" s="16" t="s">
        <v>16</v>
      </c>
      <c r="BC135" s="17" t="s">
        <v>17</v>
      </c>
      <c r="BD135" s="18" t="s">
        <v>21</v>
      </c>
    </row>
    <row r="136" spans="1:56" x14ac:dyDescent="0.55000000000000004">
      <c r="A136" s="1" t="s">
        <v>1</v>
      </c>
      <c r="B136" s="1" t="s">
        <v>34</v>
      </c>
      <c r="C136" s="78" t="s">
        <v>229</v>
      </c>
      <c r="D136" s="43" t="str">
        <f t="shared" ca="1" si="310"/>
        <v>9a+14b-2c-5a-b+15c</v>
      </c>
      <c r="E136" s="4" t="s">
        <v>13</v>
      </c>
      <c r="F136" t="s">
        <v>230</v>
      </c>
      <c r="G136" s="78" t="s">
        <v>229</v>
      </c>
      <c r="H136" s="11" t="str">
        <f t="shared" ca="1" si="311"/>
        <v>4a+13b+13c</v>
      </c>
      <c r="I136" s="11"/>
      <c r="J136" t="s">
        <v>230</v>
      </c>
      <c r="K136" s="51" t="s">
        <v>60</v>
      </c>
      <c r="L136" s="50" t="s">
        <v>302</v>
      </c>
      <c r="M136" s="50" t="str">
        <f t="shared" ca="1" si="312"/>
        <v>\\(\\quad 9a+14b-2c-5a-b+15c= \\)</v>
      </c>
      <c r="N136" s="50" t="str">
        <f t="shared" ca="1" si="313"/>
        <v>\\(\\quad 4a+13b+13c \\)</v>
      </c>
      <c r="O136" s="50" t="s">
        <v>62</v>
      </c>
      <c r="P136" s="89" t="str">
        <f t="shared" ca="1" si="314"/>
        <v>INSERT INTO math(tangen,question,answer,editor,date,count) VALUES('m5600','\\(\\quad 9a+14b-2c-5a-b+15c= \\)','\\(\\quad 4a+13b+13c \\)','harazono',NOW(),0);</v>
      </c>
      <c r="Q136" s="47"/>
      <c r="R136" s="19"/>
      <c r="S136" s="1">
        <f t="shared" ca="1" si="315"/>
        <v>9</v>
      </c>
      <c r="T136" s="1">
        <f t="shared" ca="1" si="315"/>
        <v>14</v>
      </c>
      <c r="U136" s="1">
        <f t="shared" ca="1" si="315"/>
        <v>-2</v>
      </c>
      <c r="V136" s="1">
        <f t="shared" ca="1" si="315"/>
        <v>-5</v>
      </c>
      <c r="W136" s="1">
        <f t="shared" ca="1" si="315"/>
        <v>-1</v>
      </c>
      <c r="X136" s="1">
        <f t="shared" ca="1" si="315"/>
        <v>15</v>
      </c>
      <c r="Y136" t="str">
        <f t="shared" ca="1" si="316"/>
        <v/>
      </c>
      <c r="Z136">
        <f t="shared" ca="1" si="317"/>
        <v>9</v>
      </c>
      <c r="AA136" t="str">
        <f t="shared" ca="1" si="318"/>
        <v>+</v>
      </c>
      <c r="AB136">
        <f t="shared" ca="1" si="319"/>
        <v>14</v>
      </c>
      <c r="AC136" t="str">
        <f t="shared" ca="1" si="320"/>
        <v>-</v>
      </c>
      <c r="AD136">
        <f t="shared" ca="1" si="321"/>
        <v>2</v>
      </c>
      <c r="AE136" t="str">
        <f t="shared" ca="1" si="322"/>
        <v>-</v>
      </c>
      <c r="AF136">
        <f t="shared" ca="1" si="323"/>
        <v>5</v>
      </c>
      <c r="AG136" t="str">
        <f t="shared" ca="1" si="324"/>
        <v>-</v>
      </c>
      <c r="AH136" t="str">
        <f t="shared" ca="1" si="325"/>
        <v/>
      </c>
      <c r="AI136" t="str">
        <f t="shared" ca="1" si="326"/>
        <v>+</v>
      </c>
      <c r="AJ136">
        <f t="shared" ca="1" si="327"/>
        <v>15</v>
      </c>
      <c r="AL136">
        <f t="shared" ca="1" si="328"/>
        <v>4</v>
      </c>
      <c r="AM136" t="str">
        <f t="shared" ca="1" si="329"/>
        <v/>
      </c>
      <c r="AN136" s="5">
        <f t="shared" ca="1" si="330"/>
        <v>4</v>
      </c>
      <c r="AO136">
        <f t="shared" ca="1" si="331"/>
        <v>13</v>
      </c>
      <c r="AP136" t="str">
        <f t="shared" ca="1" si="332"/>
        <v>+</v>
      </c>
      <c r="AQ136" s="5">
        <f t="shared" ca="1" si="333"/>
        <v>13</v>
      </c>
      <c r="AR136">
        <f t="shared" ca="1" si="334"/>
        <v>13</v>
      </c>
      <c r="AS136" t="str">
        <f t="shared" ca="1" si="335"/>
        <v>+</v>
      </c>
      <c r="AT136" s="5">
        <f t="shared" ca="1" si="336"/>
        <v>13</v>
      </c>
      <c r="AV136" t="str">
        <f t="shared" ca="1" si="337"/>
        <v>9a+14b-2c-5a-b+15c</v>
      </c>
      <c r="AW136" t="str">
        <f t="shared" ca="1" si="338"/>
        <v>4a+13b+13c</v>
      </c>
      <c r="AY136" s="16" t="s">
        <v>16</v>
      </c>
      <c r="AZ136" s="17" t="s">
        <v>17</v>
      </c>
      <c r="BA136" s="18" t="s">
        <v>21</v>
      </c>
      <c r="BB136" s="16" t="s">
        <v>16</v>
      </c>
      <c r="BC136" s="17" t="s">
        <v>17</v>
      </c>
      <c r="BD136" s="18" t="s">
        <v>21</v>
      </c>
    </row>
    <row r="137" spans="1:56" x14ac:dyDescent="0.55000000000000004">
      <c r="A137" s="1" t="s">
        <v>1</v>
      </c>
      <c r="B137" s="1" t="s">
        <v>34</v>
      </c>
      <c r="C137" s="78" t="s">
        <v>229</v>
      </c>
      <c r="D137" s="43" t="str">
        <f t="shared" ca="1" si="310"/>
        <v>-5a-6b+15c+7a-5b-9c</v>
      </c>
      <c r="E137" s="4" t="s">
        <v>13</v>
      </c>
      <c r="F137" t="s">
        <v>230</v>
      </c>
      <c r="G137" s="78" t="s">
        <v>229</v>
      </c>
      <c r="H137" s="11" t="str">
        <f t="shared" ca="1" si="311"/>
        <v>2a-11b+6c</v>
      </c>
      <c r="I137" s="11"/>
      <c r="J137" t="s">
        <v>230</v>
      </c>
      <c r="K137" s="51" t="s">
        <v>60</v>
      </c>
      <c r="L137" s="50" t="s">
        <v>302</v>
      </c>
      <c r="M137" s="50" t="str">
        <f t="shared" ca="1" si="312"/>
        <v>\\(\\quad -5a-6b+15c+7a-5b-9c= \\)</v>
      </c>
      <c r="N137" s="50" t="str">
        <f t="shared" ca="1" si="313"/>
        <v>\\(\\quad 2a-11b+6c \\)</v>
      </c>
      <c r="O137" s="50" t="s">
        <v>62</v>
      </c>
      <c r="P137" s="89" t="str">
        <f t="shared" ca="1" si="314"/>
        <v>INSERT INTO math(tangen,question,answer,editor,date,count) VALUES('m5600','\\(\\quad -5a-6b+15c+7a-5b-9c= \\)','\\(\\quad 2a-11b+6c \\)','harazono',NOW(),0);</v>
      </c>
      <c r="Q137" s="47"/>
      <c r="R137" s="19"/>
      <c r="S137" s="1">
        <f t="shared" ca="1" si="315"/>
        <v>-5</v>
      </c>
      <c r="T137" s="1">
        <f t="shared" ca="1" si="315"/>
        <v>-6</v>
      </c>
      <c r="U137" s="1">
        <f t="shared" ca="1" si="315"/>
        <v>15</v>
      </c>
      <c r="V137" s="1">
        <f t="shared" ca="1" si="315"/>
        <v>7</v>
      </c>
      <c r="W137" s="1">
        <f t="shared" ca="1" si="315"/>
        <v>-5</v>
      </c>
      <c r="X137" s="1">
        <f t="shared" ca="1" si="315"/>
        <v>-9</v>
      </c>
      <c r="Y137" t="str">
        <f t="shared" ca="1" si="316"/>
        <v>-</v>
      </c>
      <c r="Z137">
        <f t="shared" ca="1" si="317"/>
        <v>5</v>
      </c>
      <c r="AA137" t="str">
        <f t="shared" ca="1" si="318"/>
        <v>-</v>
      </c>
      <c r="AB137">
        <f t="shared" ca="1" si="319"/>
        <v>6</v>
      </c>
      <c r="AC137" t="str">
        <f t="shared" ca="1" si="320"/>
        <v>+</v>
      </c>
      <c r="AD137">
        <f t="shared" ca="1" si="321"/>
        <v>15</v>
      </c>
      <c r="AE137" t="str">
        <f t="shared" ca="1" si="322"/>
        <v>+</v>
      </c>
      <c r="AF137">
        <f t="shared" ca="1" si="323"/>
        <v>7</v>
      </c>
      <c r="AG137" t="str">
        <f t="shared" ca="1" si="324"/>
        <v>-</v>
      </c>
      <c r="AH137">
        <f t="shared" ca="1" si="325"/>
        <v>5</v>
      </c>
      <c r="AI137" t="str">
        <f t="shared" ca="1" si="326"/>
        <v>-</v>
      </c>
      <c r="AJ137">
        <f t="shared" ca="1" si="327"/>
        <v>9</v>
      </c>
      <c r="AL137">
        <f t="shared" ca="1" si="328"/>
        <v>2</v>
      </c>
      <c r="AM137" t="str">
        <f t="shared" ca="1" si="329"/>
        <v/>
      </c>
      <c r="AN137" s="5">
        <f t="shared" ca="1" si="330"/>
        <v>2</v>
      </c>
      <c r="AO137">
        <f t="shared" ca="1" si="331"/>
        <v>-11</v>
      </c>
      <c r="AP137" t="str">
        <f t="shared" ca="1" si="332"/>
        <v>-</v>
      </c>
      <c r="AQ137" s="5">
        <f t="shared" ca="1" si="333"/>
        <v>11</v>
      </c>
      <c r="AR137">
        <f t="shared" ca="1" si="334"/>
        <v>6</v>
      </c>
      <c r="AS137" t="str">
        <f t="shared" ca="1" si="335"/>
        <v>+</v>
      </c>
      <c r="AT137" s="5">
        <f t="shared" ca="1" si="336"/>
        <v>6</v>
      </c>
      <c r="AV137" t="str">
        <f t="shared" ca="1" si="337"/>
        <v>-5a-6b+15c+7a-5b-9c</v>
      </c>
      <c r="AW137" t="str">
        <f t="shared" ca="1" si="338"/>
        <v>2a-11b+6c</v>
      </c>
      <c r="AY137" s="16" t="s">
        <v>16</v>
      </c>
      <c r="AZ137" s="17" t="s">
        <v>17</v>
      </c>
      <c r="BA137" s="18" t="s">
        <v>21</v>
      </c>
      <c r="BB137" s="16" t="s">
        <v>16</v>
      </c>
      <c r="BC137" s="17" t="s">
        <v>17</v>
      </c>
      <c r="BD137" s="18" t="s">
        <v>21</v>
      </c>
    </row>
    <row r="138" spans="1:56" x14ac:dyDescent="0.55000000000000004">
      <c r="A138" s="1" t="s">
        <v>1</v>
      </c>
      <c r="B138" s="1" t="s">
        <v>34</v>
      </c>
      <c r="C138" s="78" t="s">
        <v>229</v>
      </c>
      <c r="D138" s="43" t="str">
        <f t="shared" ca="1" si="310"/>
        <v>-14a+13b+13c+2a-2b+4c</v>
      </c>
      <c r="E138" s="4" t="s">
        <v>13</v>
      </c>
      <c r="F138" t="s">
        <v>230</v>
      </c>
      <c r="G138" s="78" t="s">
        <v>229</v>
      </c>
      <c r="H138" s="11" t="str">
        <f t="shared" ca="1" si="311"/>
        <v>-12a+11b+17c</v>
      </c>
      <c r="I138" s="11"/>
      <c r="J138" t="s">
        <v>230</v>
      </c>
      <c r="K138" s="51" t="s">
        <v>60</v>
      </c>
      <c r="L138" s="50" t="s">
        <v>302</v>
      </c>
      <c r="M138" s="50" t="str">
        <f t="shared" ca="1" si="312"/>
        <v>\\(\\quad -14a+13b+13c+2a-2b+4c= \\)</v>
      </c>
      <c r="N138" s="50" t="str">
        <f t="shared" ca="1" si="313"/>
        <v>\\(\\quad -12a+11b+17c \\)</v>
      </c>
      <c r="O138" s="50" t="s">
        <v>62</v>
      </c>
      <c r="P138" s="89" t="str">
        <f t="shared" ca="1" si="314"/>
        <v>INSERT INTO math(tangen,question,answer,editor,date,count) VALUES('m5600','\\(\\quad -14a+13b+13c+2a-2b+4c= \\)','\\(\\quad -12a+11b+17c \\)','harazono',NOW(),0);</v>
      </c>
      <c r="Q138" s="47"/>
      <c r="R138" s="19"/>
      <c r="S138" s="1">
        <f t="shared" ca="1" si="315"/>
        <v>-14</v>
      </c>
      <c r="T138" s="1">
        <f t="shared" ca="1" si="315"/>
        <v>13</v>
      </c>
      <c r="U138" s="1">
        <f t="shared" ca="1" si="315"/>
        <v>13</v>
      </c>
      <c r="V138" s="1">
        <f t="shared" ca="1" si="315"/>
        <v>2</v>
      </c>
      <c r="W138" s="1">
        <f t="shared" ca="1" si="315"/>
        <v>-2</v>
      </c>
      <c r="X138" s="1">
        <f t="shared" ca="1" si="315"/>
        <v>4</v>
      </c>
      <c r="Y138" t="str">
        <f t="shared" ca="1" si="316"/>
        <v>-</v>
      </c>
      <c r="Z138">
        <f t="shared" ca="1" si="317"/>
        <v>14</v>
      </c>
      <c r="AA138" t="str">
        <f t="shared" ca="1" si="318"/>
        <v>+</v>
      </c>
      <c r="AB138">
        <f t="shared" ca="1" si="319"/>
        <v>13</v>
      </c>
      <c r="AC138" t="str">
        <f t="shared" ca="1" si="320"/>
        <v>+</v>
      </c>
      <c r="AD138">
        <f t="shared" ca="1" si="321"/>
        <v>13</v>
      </c>
      <c r="AE138" t="str">
        <f t="shared" ca="1" si="322"/>
        <v>+</v>
      </c>
      <c r="AF138">
        <f t="shared" ca="1" si="323"/>
        <v>2</v>
      </c>
      <c r="AG138" t="str">
        <f t="shared" ca="1" si="324"/>
        <v>-</v>
      </c>
      <c r="AH138">
        <f t="shared" ca="1" si="325"/>
        <v>2</v>
      </c>
      <c r="AI138" t="str">
        <f t="shared" ca="1" si="326"/>
        <v>+</v>
      </c>
      <c r="AJ138">
        <f t="shared" ca="1" si="327"/>
        <v>4</v>
      </c>
      <c r="AL138">
        <f t="shared" ca="1" si="328"/>
        <v>-12</v>
      </c>
      <c r="AM138" t="str">
        <f t="shared" ca="1" si="329"/>
        <v>-</v>
      </c>
      <c r="AN138" s="5">
        <f t="shared" ca="1" si="330"/>
        <v>12</v>
      </c>
      <c r="AO138">
        <f t="shared" ca="1" si="331"/>
        <v>11</v>
      </c>
      <c r="AP138" t="str">
        <f t="shared" ca="1" si="332"/>
        <v>+</v>
      </c>
      <c r="AQ138" s="5">
        <f t="shared" ca="1" si="333"/>
        <v>11</v>
      </c>
      <c r="AR138">
        <f t="shared" ca="1" si="334"/>
        <v>17</v>
      </c>
      <c r="AS138" t="str">
        <f t="shared" ca="1" si="335"/>
        <v>+</v>
      </c>
      <c r="AT138" s="5">
        <f t="shared" ca="1" si="336"/>
        <v>17</v>
      </c>
      <c r="AV138" t="str">
        <f t="shared" ca="1" si="337"/>
        <v>-14a+13b+13c+2a-2b+4c</v>
      </c>
      <c r="AW138" t="str">
        <f t="shared" ca="1" si="338"/>
        <v>-12a+11b+17c</v>
      </c>
      <c r="AY138" s="16" t="s">
        <v>16</v>
      </c>
      <c r="AZ138" s="17" t="s">
        <v>17</v>
      </c>
      <c r="BA138" s="18" t="s">
        <v>21</v>
      </c>
      <c r="BB138" s="16" t="s">
        <v>16</v>
      </c>
      <c r="BC138" s="17" t="s">
        <v>17</v>
      </c>
      <c r="BD138" s="18" t="s">
        <v>21</v>
      </c>
    </row>
    <row r="139" spans="1:56" x14ac:dyDescent="0.55000000000000004">
      <c r="A139" s="1" t="s">
        <v>1</v>
      </c>
      <c r="B139" s="1" t="s">
        <v>34</v>
      </c>
      <c r="C139" s="78" t="s">
        <v>229</v>
      </c>
      <c r="D139" s="43" t="str">
        <f t="shared" ca="1" si="310"/>
        <v>4a-2b-12c+9a+16b-4c</v>
      </c>
      <c r="E139" s="4" t="s">
        <v>13</v>
      </c>
      <c r="F139" t="s">
        <v>230</v>
      </c>
      <c r="G139" s="78" t="s">
        <v>229</v>
      </c>
      <c r="H139" s="11" t="str">
        <f t="shared" ca="1" si="311"/>
        <v>13a+14b-16c</v>
      </c>
      <c r="I139" s="11"/>
      <c r="J139" t="s">
        <v>230</v>
      </c>
      <c r="K139" s="51" t="s">
        <v>60</v>
      </c>
      <c r="L139" s="50" t="s">
        <v>302</v>
      </c>
      <c r="M139" s="50" t="str">
        <f t="shared" ca="1" si="312"/>
        <v>\\(\\quad 4a-2b-12c+9a+16b-4c= \\)</v>
      </c>
      <c r="N139" s="50" t="str">
        <f t="shared" ca="1" si="313"/>
        <v>\\(\\quad 13a+14b-16c \\)</v>
      </c>
      <c r="O139" s="50" t="s">
        <v>62</v>
      </c>
      <c r="P139" s="89" t="str">
        <f t="shared" ca="1" si="314"/>
        <v>INSERT INTO math(tangen,question,answer,editor,date,count) VALUES('m5600','\\(\\quad 4a-2b-12c+9a+16b-4c= \\)','\\(\\quad 13a+14b-16c \\)','harazono',NOW(),0);</v>
      </c>
      <c r="Q139" s="47"/>
      <c r="R139" s="19"/>
      <c r="S139" s="1">
        <f t="shared" ca="1" si="315"/>
        <v>4</v>
      </c>
      <c r="T139" s="1">
        <f t="shared" ca="1" si="315"/>
        <v>-2</v>
      </c>
      <c r="U139" s="1">
        <f t="shared" ca="1" si="315"/>
        <v>-12</v>
      </c>
      <c r="V139" s="1">
        <f t="shared" ca="1" si="315"/>
        <v>9</v>
      </c>
      <c r="W139" s="1">
        <f t="shared" ca="1" si="315"/>
        <v>16</v>
      </c>
      <c r="X139" s="1">
        <f t="shared" ca="1" si="315"/>
        <v>-4</v>
      </c>
      <c r="Y139" t="str">
        <f t="shared" ca="1" si="316"/>
        <v/>
      </c>
      <c r="Z139">
        <f t="shared" ca="1" si="317"/>
        <v>4</v>
      </c>
      <c r="AA139" t="str">
        <f t="shared" ca="1" si="318"/>
        <v>-</v>
      </c>
      <c r="AB139">
        <f t="shared" ca="1" si="319"/>
        <v>2</v>
      </c>
      <c r="AC139" t="str">
        <f t="shared" ca="1" si="320"/>
        <v>-</v>
      </c>
      <c r="AD139">
        <f t="shared" ca="1" si="321"/>
        <v>12</v>
      </c>
      <c r="AE139" t="str">
        <f t="shared" ca="1" si="322"/>
        <v>+</v>
      </c>
      <c r="AF139">
        <f t="shared" ca="1" si="323"/>
        <v>9</v>
      </c>
      <c r="AG139" t="str">
        <f t="shared" ca="1" si="324"/>
        <v>+</v>
      </c>
      <c r="AH139">
        <f t="shared" ca="1" si="325"/>
        <v>16</v>
      </c>
      <c r="AI139" t="str">
        <f t="shared" ca="1" si="326"/>
        <v>-</v>
      </c>
      <c r="AJ139">
        <f t="shared" ca="1" si="327"/>
        <v>4</v>
      </c>
      <c r="AL139">
        <f t="shared" ca="1" si="328"/>
        <v>13</v>
      </c>
      <c r="AM139" t="str">
        <f t="shared" ca="1" si="329"/>
        <v/>
      </c>
      <c r="AN139" s="5">
        <f t="shared" ca="1" si="330"/>
        <v>13</v>
      </c>
      <c r="AO139">
        <f t="shared" ca="1" si="331"/>
        <v>14</v>
      </c>
      <c r="AP139" t="str">
        <f t="shared" ca="1" si="332"/>
        <v>+</v>
      </c>
      <c r="AQ139" s="5">
        <f t="shared" ca="1" si="333"/>
        <v>14</v>
      </c>
      <c r="AR139">
        <f t="shared" ca="1" si="334"/>
        <v>-16</v>
      </c>
      <c r="AS139" t="str">
        <f t="shared" ca="1" si="335"/>
        <v>-</v>
      </c>
      <c r="AT139" s="5">
        <f t="shared" ca="1" si="336"/>
        <v>16</v>
      </c>
      <c r="AV139" t="str">
        <f t="shared" ca="1" si="337"/>
        <v>4a-2b-12c+9a+16b-4c</v>
      </c>
      <c r="AW139" t="str">
        <f t="shared" ca="1" si="338"/>
        <v>13a+14b-16c</v>
      </c>
      <c r="AY139" s="16" t="s">
        <v>16</v>
      </c>
      <c r="AZ139" s="17" t="s">
        <v>17</v>
      </c>
      <c r="BA139" s="18" t="s">
        <v>21</v>
      </c>
      <c r="BB139" s="16" t="s">
        <v>16</v>
      </c>
      <c r="BC139" s="17" t="s">
        <v>17</v>
      </c>
      <c r="BD139" s="18" t="s">
        <v>21</v>
      </c>
    </row>
    <row r="140" spans="1:56" x14ac:dyDescent="0.55000000000000004">
      <c r="A140" s="1" t="s">
        <v>1</v>
      </c>
      <c r="B140" s="1" t="s">
        <v>34</v>
      </c>
      <c r="C140" s="78" t="s">
        <v>229</v>
      </c>
      <c r="D140" s="43" t="str">
        <f t="shared" ca="1" si="310"/>
        <v>-6a+17b+6c-6a+3b+c</v>
      </c>
      <c r="E140" s="4" t="s">
        <v>13</v>
      </c>
      <c r="F140" t="s">
        <v>230</v>
      </c>
      <c r="G140" s="78" t="s">
        <v>229</v>
      </c>
      <c r="H140" s="11" t="str">
        <f t="shared" ca="1" si="311"/>
        <v>-12a+20b+7c</v>
      </c>
      <c r="I140" s="11"/>
      <c r="J140" t="s">
        <v>230</v>
      </c>
      <c r="K140" s="51" t="s">
        <v>60</v>
      </c>
      <c r="L140" s="50" t="s">
        <v>302</v>
      </c>
      <c r="M140" s="50" t="str">
        <f t="shared" ca="1" si="312"/>
        <v>\\(\\quad -6a+17b+6c-6a+3b+c= \\)</v>
      </c>
      <c r="N140" s="50" t="str">
        <f t="shared" ca="1" si="313"/>
        <v>\\(\\quad -12a+20b+7c \\)</v>
      </c>
      <c r="O140" s="50" t="s">
        <v>62</v>
      </c>
      <c r="P140" s="89" t="str">
        <f t="shared" ca="1" si="314"/>
        <v>INSERT INTO math(tangen,question,answer,editor,date,count) VALUES('m5600','\\(\\quad -6a+17b+6c-6a+3b+c= \\)','\\(\\quad -12a+20b+7c \\)','harazono',NOW(),0);</v>
      </c>
      <c r="Q140" s="47"/>
      <c r="R140" s="19"/>
      <c r="S140" s="1">
        <f t="shared" ca="1" si="315"/>
        <v>-6</v>
      </c>
      <c r="T140" s="1">
        <f t="shared" ca="1" si="315"/>
        <v>17</v>
      </c>
      <c r="U140" s="1">
        <f t="shared" ca="1" si="315"/>
        <v>6</v>
      </c>
      <c r="V140" s="1">
        <f t="shared" ca="1" si="315"/>
        <v>-6</v>
      </c>
      <c r="W140" s="1">
        <f t="shared" ca="1" si="315"/>
        <v>3</v>
      </c>
      <c r="X140" s="1">
        <f t="shared" ca="1" si="315"/>
        <v>1</v>
      </c>
      <c r="Y140" t="str">
        <f t="shared" ca="1" si="316"/>
        <v>-</v>
      </c>
      <c r="Z140">
        <f t="shared" ca="1" si="317"/>
        <v>6</v>
      </c>
      <c r="AA140" t="str">
        <f t="shared" ca="1" si="318"/>
        <v>+</v>
      </c>
      <c r="AB140">
        <f t="shared" ca="1" si="319"/>
        <v>17</v>
      </c>
      <c r="AC140" t="str">
        <f t="shared" ca="1" si="320"/>
        <v>+</v>
      </c>
      <c r="AD140">
        <f t="shared" ca="1" si="321"/>
        <v>6</v>
      </c>
      <c r="AE140" t="str">
        <f t="shared" ca="1" si="322"/>
        <v>-</v>
      </c>
      <c r="AF140">
        <f t="shared" ca="1" si="323"/>
        <v>6</v>
      </c>
      <c r="AG140" t="str">
        <f t="shared" ca="1" si="324"/>
        <v>+</v>
      </c>
      <c r="AH140">
        <f t="shared" ca="1" si="325"/>
        <v>3</v>
      </c>
      <c r="AI140" t="str">
        <f t="shared" ca="1" si="326"/>
        <v>+</v>
      </c>
      <c r="AJ140" t="str">
        <f t="shared" ca="1" si="327"/>
        <v/>
      </c>
      <c r="AL140">
        <f t="shared" ca="1" si="328"/>
        <v>-12</v>
      </c>
      <c r="AM140" t="str">
        <f t="shared" ca="1" si="329"/>
        <v>-</v>
      </c>
      <c r="AN140" s="5">
        <f t="shared" ca="1" si="330"/>
        <v>12</v>
      </c>
      <c r="AO140">
        <f t="shared" ca="1" si="331"/>
        <v>20</v>
      </c>
      <c r="AP140" t="str">
        <f t="shared" ca="1" si="332"/>
        <v>+</v>
      </c>
      <c r="AQ140" s="5">
        <f t="shared" ca="1" si="333"/>
        <v>20</v>
      </c>
      <c r="AR140">
        <f t="shared" ca="1" si="334"/>
        <v>7</v>
      </c>
      <c r="AS140" t="str">
        <f t="shared" ca="1" si="335"/>
        <v>+</v>
      </c>
      <c r="AT140" s="5">
        <f t="shared" ca="1" si="336"/>
        <v>7</v>
      </c>
      <c r="AV140" t="str">
        <f t="shared" ca="1" si="337"/>
        <v>-6a+17b+6c-6a+3b+c</v>
      </c>
      <c r="AW140" t="str">
        <f t="shared" ca="1" si="338"/>
        <v>-12a+20b+7c</v>
      </c>
      <c r="AY140" s="16" t="s">
        <v>16</v>
      </c>
      <c r="AZ140" s="17" t="s">
        <v>17</v>
      </c>
      <c r="BA140" s="18" t="s">
        <v>21</v>
      </c>
      <c r="BB140" s="16" t="s">
        <v>16</v>
      </c>
      <c r="BC140" s="17" t="s">
        <v>17</v>
      </c>
      <c r="BD140" s="18" t="s">
        <v>21</v>
      </c>
    </row>
    <row r="141" spans="1:56" x14ac:dyDescent="0.55000000000000004">
      <c r="A141" s="1" t="s">
        <v>1</v>
      </c>
      <c r="B141" s="1" t="s">
        <v>34</v>
      </c>
      <c r="C141" s="78" t="s">
        <v>229</v>
      </c>
      <c r="D141" s="43" t="str">
        <f t="shared" ca="1" si="310"/>
        <v>-6a+3b+3c+12a+9b+3c</v>
      </c>
      <c r="E141" s="4" t="s">
        <v>13</v>
      </c>
      <c r="F141" t="s">
        <v>230</v>
      </c>
      <c r="G141" s="78" t="s">
        <v>229</v>
      </c>
      <c r="H141" s="11" t="str">
        <f t="shared" ca="1" si="311"/>
        <v>6a+12b+6c</v>
      </c>
      <c r="I141" s="11"/>
      <c r="J141" t="s">
        <v>230</v>
      </c>
      <c r="K141" s="51" t="s">
        <v>60</v>
      </c>
      <c r="L141" s="50" t="s">
        <v>302</v>
      </c>
      <c r="M141" s="50" t="str">
        <f t="shared" ca="1" si="312"/>
        <v>\\(\\quad -6a+3b+3c+12a+9b+3c= \\)</v>
      </c>
      <c r="N141" s="50" t="str">
        <f t="shared" ca="1" si="313"/>
        <v>\\(\\quad 6a+12b+6c \\)</v>
      </c>
      <c r="O141" s="50" t="s">
        <v>62</v>
      </c>
      <c r="P141" s="89" t="str">
        <f t="shared" ca="1" si="314"/>
        <v>INSERT INTO math(tangen,question,answer,editor,date,count) VALUES('m5600','\\(\\quad -6a+3b+3c+12a+9b+3c= \\)','\\(\\quad 6a+12b+6c \\)','harazono',NOW(),0);</v>
      </c>
      <c r="Q141" s="47"/>
      <c r="R141" s="19"/>
      <c r="S141" s="1">
        <f t="shared" ca="1" si="315"/>
        <v>-6</v>
      </c>
      <c r="T141" s="1">
        <f t="shared" ca="1" si="315"/>
        <v>3</v>
      </c>
      <c r="U141" s="1">
        <f t="shared" ca="1" si="315"/>
        <v>3</v>
      </c>
      <c r="V141" s="1">
        <f t="shared" ca="1" si="315"/>
        <v>12</v>
      </c>
      <c r="W141" s="1">
        <f t="shared" ca="1" si="315"/>
        <v>9</v>
      </c>
      <c r="X141" s="1">
        <f t="shared" ca="1" si="315"/>
        <v>3</v>
      </c>
      <c r="Y141" t="str">
        <f t="shared" ca="1" si="316"/>
        <v>-</v>
      </c>
      <c r="Z141">
        <f t="shared" ca="1" si="317"/>
        <v>6</v>
      </c>
      <c r="AA141" t="str">
        <f t="shared" ca="1" si="318"/>
        <v>+</v>
      </c>
      <c r="AB141">
        <f t="shared" ca="1" si="319"/>
        <v>3</v>
      </c>
      <c r="AC141" t="str">
        <f t="shared" ca="1" si="320"/>
        <v>+</v>
      </c>
      <c r="AD141">
        <f t="shared" ca="1" si="321"/>
        <v>3</v>
      </c>
      <c r="AE141" t="str">
        <f t="shared" ca="1" si="322"/>
        <v>+</v>
      </c>
      <c r="AF141">
        <f t="shared" ca="1" si="323"/>
        <v>12</v>
      </c>
      <c r="AG141" t="str">
        <f t="shared" ca="1" si="324"/>
        <v>+</v>
      </c>
      <c r="AH141">
        <f t="shared" ca="1" si="325"/>
        <v>9</v>
      </c>
      <c r="AI141" t="str">
        <f t="shared" ca="1" si="326"/>
        <v>+</v>
      </c>
      <c r="AJ141">
        <f t="shared" ca="1" si="327"/>
        <v>3</v>
      </c>
      <c r="AL141">
        <f t="shared" ca="1" si="328"/>
        <v>6</v>
      </c>
      <c r="AM141" t="str">
        <f t="shared" ca="1" si="329"/>
        <v/>
      </c>
      <c r="AN141" s="5">
        <f t="shared" ca="1" si="330"/>
        <v>6</v>
      </c>
      <c r="AO141">
        <f t="shared" ca="1" si="331"/>
        <v>12</v>
      </c>
      <c r="AP141" t="str">
        <f t="shared" ca="1" si="332"/>
        <v>+</v>
      </c>
      <c r="AQ141" s="5">
        <f t="shared" ca="1" si="333"/>
        <v>12</v>
      </c>
      <c r="AR141">
        <f t="shared" ca="1" si="334"/>
        <v>6</v>
      </c>
      <c r="AS141" t="str">
        <f t="shared" ca="1" si="335"/>
        <v>+</v>
      </c>
      <c r="AT141" s="5">
        <f t="shared" ca="1" si="336"/>
        <v>6</v>
      </c>
      <c r="AV141" t="str">
        <f t="shared" ca="1" si="337"/>
        <v>-6a+3b+3c+12a+9b+3c</v>
      </c>
      <c r="AW141" t="str">
        <f t="shared" ca="1" si="338"/>
        <v>6a+12b+6c</v>
      </c>
      <c r="AY141" s="16" t="s">
        <v>16</v>
      </c>
      <c r="AZ141" s="17" t="s">
        <v>17</v>
      </c>
      <c r="BA141" s="18" t="s">
        <v>21</v>
      </c>
      <c r="BB141" s="16" t="s">
        <v>16</v>
      </c>
      <c r="BC141" s="17" t="s">
        <v>17</v>
      </c>
      <c r="BD141" s="18" t="s">
        <v>21</v>
      </c>
    </row>
    <row r="142" spans="1:56" x14ac:dyDescent="0.55000000000000004">
      <c r="A142" s="1" t="s">
        <v>1</v>
      </c>
      <c r="B142" s="1" t="s">
        <v>34</v>
      </c>
      <c r="C142" s="78" t="s">
        <v>229</v>
      </c>
      <c r="D142" s="43" t="str">
        <f ca="1">AV142</f>
        <v>8b-7c-9a+11b+19c-4a</v>
      </c>
      <c r="E142" s="4" t="s">
        <v>13</v>
      </c>
      <c r="F142" t="s">
        <v>230</v>
      </c>
      <c r="G142" s="78" t="s">
        <v>229</v>
      </c>
      <c r="H142" s="11" t="str">
        <f ca="1">AW142</f>
        <v>-13a+19b+12c</v>
      </c>
      <c r="I142" s="11"/>
      <c r="J142" t="s">
        <v>230</v>
      </c>
      <c r="K142" s="51" t="s">
        <v>60</v>
      </c>
      <c r="L142" s="50" t="s">
        <v>302</v>
      </c>
      <c r="M142" s="50" t="str">
        <f t="shared" ca="1" si="38"/>
        <v>\\(\\quad 8b-7c-9a+11b+19c-4a= \\)</v>
      </c>
      <c r="N142" s="50" t="str">
        <f t="shared" ca="1" si="39"/>
        <v>\\(\\quad -13a+19b+12c \\)</v>
      </c>
      <c r="O142" s="50" t="s">
        <v>62</v>
      </c>
      <c r="P142" s="89" t="str">
        <f t="shared" ca="1" si="40"/>
        <v>INSERT INTO math(tangen,question,answer,editor,date,count) VALUES('m5600','\\(\\quad 8b-7c-9a+11b+19c-4a= \\)','\\(\\quad -13a+19b+12c \\)','harazono',NOW(),0);</v>
      </c>
      <c r="Q142" s="47"/>
      <c r="R142" s="19"/>
      <c r="S142" s="1">
        <f t="shared" ca="1" si="0"/>
        <v>8</v>
      </c>
      <c r="T142" s="1">
        <f t="shared" ca="1" si="0"/>
        <v>-7</v>
      </c>
      <c r="U142" s="1">
        <f ca="1">RANDBETWEEN(-20,20)</f>
        <v>-9</v>
      </c>
      <c r="V142" s="1">
        <f t="shared" ca="1" si="1"/>
        <v>11</v>
      </c>
      <c r="W142" s="1">
        <f t="shared" ca="1" si="1"/>
        <v>19</v>
      </c>
      <c r="X142" s="1">
        <f ca="1">RANDBETWEEN(-20,20)</f>
        <v>-4</v>
      </c>
      <c r="Y142" t="str">
        <f t="shared" ca="1" si="2"/>
        <v/>
      </c>
      <c r="Z142">
        <f t="shared" ca="1" si="3"/>
        <v>8</v>
      </c>
      <c r="AA142" t="str">
        <f t="shared" ca="1" si="4"/>
        <v>-</v>
      </c>
      <c r="AB142">
        <f t="shared" ca="1" si="5"/>
        <v>7</v>
      </c>
      <c r="AC142" t="str">
        <f ca="1">IF(U142&lt;=-1,"-","+")</f>
        <v>-</v>
      </c>
      <c r="AD142">
        <f t="shared" ca="1" si="279"/>
        <v>9</v>
      </c>
      <c r="AE142" t="str">
        <f t="shared" ca="1" si="6"/>
        <v>+</v>
      </c>
      <c r="AF142">
        <f t="shared" ca="1" si="7"/>
        <v>11</v>
      </c>
      <c r="AG142" t="str">
        <f t="shared" ca="1" si="8"/>
        <v>+</v>
      </c>
      <c r="AH142">
        <f t="shared" ca="1" si="9"/>
        <v>19</v>
      </c>
      <c r="AI142" t="str">
        <f ca="1">IF(X142&lt;=-1,"-","+")</f>
        <v>-</v>
      </c>
      <c r="AJ142">
        <f t="shared" ca="1" si="280"/>
        <v>4</v>
      </c>
      <c r="AL142">
        <f ca="1">U142+X142</f>
        <v>-13</v>
      </c>
      <c r="AM142" t="str">
        <f t="shared" ca="1" si="10"/>
        <v>-</v>
      </c>
      <c r="AN142" s="5">
        <f t="shared" ca="1" si="11"/>
        <v>13</v>
      </c>
      <c r="AO142" s="5">
        <f ca="1">S142+V142</f>
        <v>19</v>
      </c>
      <c r="AP142" t="str">
        <f t="shared" ca="1" si="12"/>
        <v>+</v>
      </c>
      <c r="AQ142" s="5">
        <f t="shared" ca="1" si="13"/>
        <v>19</v>
      </c>
      <c r="AR142">
        <f ca="1">T142+W142</f>
        <v>12</v>
      </c>
      <c r="AS142" t="str">
        <f ca="1">IF(AR142&lt;=-1,"-","+")</f>
        <v>+</v>
      </c>
      <c r="AT142" s="5">
        <f ca="1">IF(AR142=1,"",IF(AR142=-1,"",ABS(AR142)))</f>
        <v>12</v>
      </c>
      <c r="AV142" t="str">
        <f ca="1">Y142&amp;Z142&amp;AY142&amp;AA142&amp;AB142&amp;AZ142&amp;AC142&amp;AD142&amp;BA142&amp;AE142&amp;AF142&amp;BB142&amp;AG142&amp;AH142&amp;BC142&amp;AI142&amp;AJ142&amp;BD142</f>
        <v>8b-7c-9a+11b+19c-4a</v>
      </c>
      <c r="AW142" t="str">
        <f ca="1">AM142&amp;AN142&amp;BA142&amp;AP142&amp;AQ142&amp;AY142&amp;AS142&amp;AT142&amp;AZ142</f>
        <v>-13a+19b+12c</v>
      </c>
      <c r="AY142" s="17" t="s">
        <v>17</v>
      </c>
      <c r="AZ142" s="18" t="s">
        <v>21</v>
      </c>
      <c r="BA142" s="16" t="s">
        <v>16</v>
      </c>
      <c r="BB142" s="17" t="s">
        <v>17</v>
      </c>
      <c r="BC142" s="18" t="s">
        <v>21</v>
      </c>
      <c r="BD142" s="16" t="s">
        <v>16</v>
      </c>
    </row>
    <row r="143" spans="1:56" x14ac:dyDescent="0.55000000000000004">
      <c r="A143" s="1" t="s">
        <v>1</v>
      </c>
      <c r="B143" s="1" t="s">
        <v>34</v>
      </c>
      <c r="C143" s="78" t="s">
        <v>229</v>
      </c>
      <c r="D143" s="43" t="str">
        <f t="shared" ref="D143:D151" ca="1" si="339">AV143</f>
        <v>-20b-11c+2a-6b+14c-11a</v>
      </c>
      <c r="E143" s="4" t="s">
        <v>13</v>
      </c>
      <c r="F143" t="s">
        <v>230</v>
      </c>
      <c r="G143" s="78" t="s">
        <v>229</v>
      </c>
      <c r="H143" s="11" t="str">
        <f t="shared" ref="H143:H151" ca="1" si="340">AW143</f>
        <v>-9a-26b+3c</v>
      </c>
      <c r="I143" s="11"/>
      <c r="J143" t="s">
        <v>230</v>
      </c>
      <c r="K143" s="51" t="s">
        <v>60</v>
      </c>
      <c r="L143" s="50" t="s">
        <v>302</v>
      </c>
      <c r="M143" s="50" t="str">
        <f t="shared" ref="M143:M151" ca="1" si="341">C143&amp;D143&amp;E143&amp;F143</f>
        <v>\\(\\quad -20b-11c+2a-6b+14c-11a= \\)</v>
      </c>
      <c r="N143" s="50" t="str">
        <f t="shared" ref="N143:N151" ca="1" si="342">G143&amp;H143&amp;I143&amp;J143</f>
        <v>\\(\\quad -9a-26b+3c \\)</v>
      </c>
      <c r="O143" s="50" t="s">
        <v>62</v>
      </c>
      <c r="P143" s="89" t="str">
        <f t="shared" ref="P143:P151" ca="1" si="343">"INSERT INTO "&amp;K143&amp;"(tangen,question,answer,editor,date,count) VALUES('"&amp;L143&amp;"','"&amp;M143&amp;"','"&amp;N143&amp;"','"&amp;O143&amp;"',NOW(),0);"</f>
        <v>INSERT INTO math(tangen,question,answer,editor,date,count) VALUES('m5600','\\(\\quad -20b-11c+2a-6b+14c-11a= \\)','\\(\\quad -9a-26b+3c \\)','harazono',NOW(),0);</v>
      </c>
      <c r="Q143" s="47"/>
      <c r="R143" s="19"/>
      <c r="S143" s="1">
        <f t="shared" ref="S143:X151" ca="1" si="344">RANDBETWEEN(-20,20)</f>
        <v>-20</v>
      </c>
      <c r="T143" s="1">
        <f t="shared" ca="1" si="344"/>
        <v>-11</v>
      </c>
      <c r="U143" s="1">
        <f t="shared" ca="1" si="344"/>
        <v>2</v>
      </c>
      <c r="V143" s="1">
        <f t="shared" ca="1" si="344"/>
        <v>-6</v>
      </c>
      <c r="W143" s="1">
        <f t="shared" ca="1" si="344"/>
        <v>14</v>
      </c>
      <c r="X143" s="1">
        <f t="shared" ca="1" si="344"/>
        <v>-11</v>
      </c>
      <c r="Y143" t="str">
        <f t="shared" ref="Y143:Y151" ca="1" si="345">IF(S143&gt;=1,"","-")</f>
        <v>-</v>
      </c>
      <c r="Z143">
        <f t="shared" ref="Z143:Z151" ca="1" si="346">IF(S143=0,21,IF(S143=1,"",IF(S143=-1,"",ABS(S143))))</f>
        <v>20</v>
      </c>
      <c r="AA143" t="str">
        <f t="shared" ref="AA143:AA151" ca="1" si="347">IF(T143&gt;=1,"+",IF(T143&lt;=-1,"-",""))</f>
        <v>-</v>
      </c>
      <c r="AB143">
        <f t="shared" ref="AB143:AB151" ca="1" si="348">IF(T143=0,21,IF(T143=1,"",IF(T143=-1,"",ABS(T143))))</f>
        <v>11</v>
      </c>
      <c r="AC143" t="str">
        <f t="shared" ref="AC143:AC151" ca="1" si="349">IF(U143&lt;=-1,"-","+")</f>
        <v>+</v>
      </c>
      <c r="AD143">
        <f t="shared" ref="AD143:AD151" ca="1" si="350">IF(U143=0,21,IF(U143=1,"",IF(U143=-1,"",ABS(U143))))</f>
        <v>2</v>
      </c>
      <c r="AE143" t="str">
        <f t="shared" ref="AE143:AE151" ca="1" si="351">IF(V143&lt;=-1,"-","+")</f>
        <v>-</v>
      </c>
      <c r="AF143">
        <f t="shared" ref="AF143:AF151" ca="1" si="352">IF(V143=0,21,IF(V143=1,"",IF(V143=-1,"",ABS(V143))))</f>
        <v>6</v>
      </c>
      <c r="AG143" t="str">
        <f t="shared" ref="AG143:AG151" ca="1" si="353">IF(W143&lt;=-1,"-","+")</f>
        <v>+</v>
      </c>
      <c r="AH143">
        <f t="shared" ref="AH143:AH151" ca="1" si="354">IF(W143=0,21,IF(W143=1,"",IF(W143=-1,"",ABS(W143))))</f>
        <v>14</v>
      </c>
      <c r="AI143" t="str">
        <f t="shared" ref="AI143:AI151" ca="1" si="355">IF(X143&lt;=-1,"-","+")</f>
        <v>-</v>
      </c>
      <c r="AJ143">
        <f t="shared" ref="AJ143:AJ151" ca="1" si="356">IF(X143=0,21,IF(X143=1,"",IF(X143=-1,"",ABS(X143))))</f>
        <v>11</v>
      </c>
      <c r="AL143">
        <f t="shared" ref="AL143:AL151" ca="1" si="357">U143+X143</f>
        <v>-9</v>
      </c>
      <c r="AM143" t="str">
        <f t="shared" ref="AM143:AM151" ca="1" si="358">IF(AL143&lt;=-1,"-","")</f>
        <v>-</v>
      </c>
      <c r="AN143" s="5">
        <f t="shared" ref="AN143:AN151" ca="1" si="359">IF(AL143=1,"",IF(AL143=-1,"",ABS(AL143)))</f>
        <v>9</v>
      </c>
      <c r="AO143" s="5">
        <f t="shared" ref="AO143:AO151" ca="1" si="360">S143+V143</f>
        <v>-26</v>
      </c>
      <c r="AP143" t="str">
        <f t="shared" ref="AP143:AP151" ca="1" si="361">IF(AO143&lt;=-1,"-","+")</f>
        <v>-</v>
      </c>
      <c r="AQ143" s="5">
        <f t="shared" ref="AQ143:AQ151" ca="1" si="362">IF(AO143=1,"",IF(AO143=-1,"",ABS(AO143)))</f>
        <v>26</v>
      </c>
      <c r="AR143">
        <f t="shared" ref="AR143:AR151" ca="1" si="363">T143+W143</f>
        <v>3</v>
      </c>
      <c r="AS143" t="str">
        <f t="shared" ref="AS143:AS151" ca="1" si="364">IF(AR143&lt;=-1,"-","+")</f>
        <v>+</v>
      </c>
      <c r="AT143" s="5">
        <f t="shared" ref="AT143:AT151" ca="1" si="365">IF(AR143=1,"",IF(AR143=-1,"",ABS(AR143)))</f>
        <v>3</v>
      </c>
      <c r="AV143" t="str">
        <f t="shared" ref="AV143:AV151" ca="1" si="366">Y143&amp;Z143&amp;AY143&amp;AA143&amp;AB143&amp;AZ143&amp;AC143&amp;AD143&amp;BA143&amp;AE143&amp;AF143&amp;BB143&amp;AG143&amp;AH143&amp;BC143&amp;AI143&amp;AJ143&amp;BD143</f>
        <v>-20b-11c+2a-6b+14c-11a</v>
      </c>
      <c r="AW143" t="str">
        <f t="shared" ref="AW143:AW151" ca="1" si="367">AM143&amp;AN143&amp;BA143&amp;AP143&amp;AQ143&amp;AY143&amp;AS143&amp;AT143&amp;AZ143</f>
        <v>-9a-26b+3c</v>
      </c>
      <c r="AY143" s="17" t="s">
        <v>17</v>
      </c>
      <c r="AZ143" s="18" t="s">
        <v>21</v>
      </c>
      <c r="BA143" s="16" t="s">
        <v>16</v>
      </c>
      <c r="BB143" s="17" t="s">
        <v>17</v>
      </c>
      <c r="BC143" s="18" t="s">
        <v>21</v>
      </c>
      <c r="BD143" s="16" t="s">
        <v>16</v>
      </c>
    </row>
    <row r="144" spans="1:56" x14ac:dyDescent="0.55000000000000004">
      <c r="A144" s="1" t="s">
        <v>1</v>
      </c>
      <c r="B144" s="1" t="s">
        <v>34</v>
      </c>
      <c r="C144" s="78" t="s">
        <v>229</v>
      </c>
      <c r="D144" s="43" t="str">
        <f t="shared" ca="1" si="339"/>
        <v>19b+8c+9a+14b-6c+a</v>
      </c>
      <c r="E144" s="4" t="s">
        <v>13</v>
      </c>
      <c r="F144" t="s">
        <v>230</v>
      </c>
      <c r="G144" s="78" t="s">
        <v>229</v>
      </c>
      <c r="H144" s="11" t="str">
        <f t="shared" ca="1" si="340"/>
        <v>10a+33b+2c</v>
      </c>
      <c r="I144" s="11"/>
      <c r="J144" t="s">
        <v>230</v>
      </c>
      <c r="K144" s="51" t="s">
        <v>60</v>
      </c>
      <c r="L144" s="50" t="s">
        <v>302</v>
      </c>
      <c r="M144" s="50" t="str">
        <f t="shared" ca="1" si="341"/>
        <v>\\(\\quad 19b+8c+9a+14b-6c+a= \\)</v>
      </c>
      <c r="N144" s="50" t="str">
        <f t="shared" ca="1" si="342"/>
        <v>\\(\\quad 10a+33b+2c \\)</v>
      </c>
      <c r="O144" s="50" t="s">
        <v>62</v>
      </c>
      <c r="P144" s="89" t="str">
        <f t="shared" ca="1" si="343"/>
        <v>INSERT INTO math(tangen,question,answer,editor,date,count) VALUES('m5600','\\(\\quad 19b+8c+9a+14b-6c+a= \\)','\\(\\quad 10a+33b+2c \\)','harazono',NOW(),0);</v>
      </c>
      <c r="Q144" s="47"/>
      <c r="R144" s="19"/>
      <c r="S144" s="1">
        <f t="shared" ca="1" si="344"/>
        <v>19</v>
      </c>
      <c r="T144" s="1">
        <f t="shared" ca="1" si="344"/>
        <v>8</v>
      </c>
      <c r="U144" s="1">
        <f t="shared" ca="1" si="344"/>
        <v>9</v>
      </c>
      <c r="V144" s="1">
        <f t="shared" ca="1" si="344"/>
        <v>14</v>
      </c>
      <c r="W144" s="1">
        <f t="shared" ca="1" si="344"/>
        <v>-6</v>
      </c>
      <c r="X144" s="1">
        <f t="shared" ca="1" si="344"/>
        <v>1</v>
      </c>
      <c r="Y144" t="str">
        <f t="shared" ca="1" si="345"/>
        <v/>
      </c>
      <c r="Z144">
        <f t="shared" ca="1" si="346"/>
        <v>19</v>
      </c>
      <c r="AA144" t="str">
        <f t="shared" ca="1" si="347"/>
        <v>+</v>
      </c>
      <c r="AB144">
        <f t="shared" ca="1" si="348"/>
        <v>8</v>
      </c>
      <c r="AC144" t="str">
        <f t="shared" ca="1" si="349"/>
        <v>+</v>
      </c>
      <c r="AD144">
        <f t="shared" ca="1" si="350"/>
        <v>9</v>
      </c>
      <c r="AE144" t="str">
        <f t="shared" ca="1" si="351"/>
        <v>+</v>
      </c>
      <c r="AF144">
        <f t="shared" ca="1" si="352"/>
        <v>14</v>
      </c>
      <c r="AG144" t="str">
        <f t="shared" ca="1" si="353"/>
        <v>-</v>
      </c>
      <c r="AH144">
        <f t="shared" ca="1" si="354"/>
        <v>6</v>
      </c>
      <c r="AI144" t="str">
        <f t="shared" ca="1" si="355"/>
        <v>+</v>
      </c>
      <c r="AJ144" t="str">
        <f t="shared" ca="1" si="356"/>
        <v/>
      </c>
      <c r="AL144">
        <f t="shared" ca="1" si="357"/>
        <v>10</v>
      </c>
      <c r="AM144" t="str">
        <f t="shared" ca="1" si="358"/>
        <v/>
      </c>
      <c r="AN144" s="5">
        <f t="shared" ca="1" si="359"/>
        <v>10</v>
      </c>
      <c r="AO144" s="5">
        <f t="shared" ca="1" si="360"/>
        <v>33</v>
      </c>
      <c r="AP144" t="str">
        <f t="shared" ca="1" si="361"/>
        <v>+</v>
      </c>
      <c r="AQ144" s="5">
        <f t="shared" ca="1" si="362"/>
        <v>33</v>
      </c>
      <c r="AR144">
        <f t="shared" ca="1" si="363"/>
        <v>2</v>
      </c>
      <c r="AS144" t="str">
        <f t="shared" ca="1" si="364"/>
        <v>+</v>
      </c>
      <c r="AT144" s="5">
        <f t="shared" ca="1" si="365"/>
        <v>2</v>
      </c>
      <c r="AV144" t="str">
        <f t="shared" ca="1" si="366"/>
        <v>19b+8c+9a+14b-6c+a</v>
      </c>
      <c r="AW144" t="str">
        <f t="shared" ca="1" si="367"/>
        <v>10a+33b+2c</v>
      </c>
      <c r="AY144" s="17" t="s">
        <v>17</v>
      </c>
      <c r="AZ144" s="18" t="s">
        <v>21</v>
      </c>
      <c r="BA144" s="16" t="s">
        <v>16</v>
      </c>
      <c r="BB144" s="17" t="s">
        <v>17</v>
      </c>
      <c r="BC144" s="18" t="s">
        <v>21</v>
      </c>
      <c r="BD144" s="16" t="s">
        <v>16</v>
      </c>
    </row>
    <row r="145" spans="1:61" x14ac:dyDescent="0.55000000000000004">
      <c r="A145" s="1" t="s">
        <v>1</v>
      </c>
      <c r="B145" s="1" t="s">
        <v>34</v>
      </c>
      <c r="C145" s="78" t="s">
        <v>229</v>
      </c>
      <c r="D145" s="43" t="str">
        <f t="shared" ca="1" si="339"/>
        <v>8b+13c-20a-8b-13c+19a</v>
      </c>
      <c r="E145" s="4" t="s">
        <v>13</v>
      </c>
      <c r="F145" t="s">
        <v>230</v>
      </c>
      <c r="G145" s="78" t="s">
        <v>229</v>
      </c>
      <c r="H145" s="11" t="str">
        <f t="shared" ca="1" si="340"/>
        <v>-a+0b+0c</v>
      </c>
      <c r="I145" s="11"/>
      <c r="J145" t="s">
        <v>230</v>
      </c>
      <c r="K145" s="51" t="s">
        <v>60</v>
      </c>
      <c r="L145" s="50" t="s">
        <v>302</v>
      </c>
      <c r="M145" s="50" t="str">
        <f t="shared" ca="1" si="341"/>
        <v>\\(\\quad 8b+13c-20a-8b-13c+19a= \\)</v>
      </c>
      <c r="N145" s="50" t="str">
        <f t="shared" ca="1" si="342"/>
        <v>\\(\\quad -a+0b+0c \\)</v>
      </c>
      <c r="O145" s="50" t="s">
        <v>62</v>
      </c>
      <c r="P145" s="89" t="str">
        <f t="shared" ca="1" si="343"/>
        <v>INSERT INTO math(tangen,question,answer,editor,date,count) VALUES('m5600','\\(\\quad 8b+13c-20a-8b-13c+19a= \\)','\\(\\quad -a+0b+0c \\)','harazono',NOW(),0);</v>
      </c>
      <c r="Q145" s="47"/>
      <c r="R145" s="19"/>
      <c r="S145" s="1">
        <f t="shared" ca="1" si="344"/>
        <v>8</v>
      </c>
      <c r="T145" s="1">
        <f t="shared" ca="1" si="344"/>
        <v>13</v>
      </c>
      <c r="U145" s="1">
        <f t="shared" ca="1" si="344"/>
        <v>-20</v>
      </c>
      <c r="V145" s="1">
        <f t="shared" ca="1" si="344"/>
        <v>-8</v>
      </c>
      <c r="W145" s="1">
        <f t="shared" ca="1" si="344"/>
        <v>-13</v>
      </c>
      <c r="X145" s="1">
        <f t="shared" ca="1" si="344"/>
        <v>19</v>
      </c>
      <c r="Y145" t="str">
        <f t="shared" ca="1" si="345"/>
        <v/>
      </c>
      <c r="Z145">
        <f t="shared" ca="1" si="346"/>
        <v>8</v>
      </c>
      <c r="AA145" t="str">
        <f t="shared" ca="1" si="347"/>
        <v>+</v>
      </c>
      <c r="AB145">
        <f t="shared" ca="1" si="348"/>
        <v>13</v>
      </c>
      <c r="AC145" t="str">
        <f t="shared" ca="1" si="349"/>
        <v>-</v>
      </c>
      <c r="AD145">
        <f t="shared" ca="1" si="350"/>
        <v>20</v>
      </c>
      <c r="AE145" t="str">
        <f t="shared" ca="1" si="351"/>
        <v>-</v>
      </c>
      <c r="AF145">
        <f t="shared" ca="1" si="352"/>
        <v>8</v>
      </c>
      <c r="AG145" t="str">
        <f t="shared" ca="1" si="353"/>
        <v>-</v>
      </c>
      <c r="AH145">
        <f t="shared" ca="1" si="354"/>
        <v>13</v>
      </c>
      <c r="AI145" t="str">
        <f t="shared" ca="1" si="355"/>
        <v>+</v>
      </c>
      <c r="AJ145">
        <f t="shared" ca="1" si="356"/>
        <v>19</v>
      </c>
      <c r="AL145">
        <f t="shared" ca="1" si="357"/>
        <v>-1</v>
      </c>
      <c r="AM145" t="str">
        <f t="shared" ca="1" si="358"/>
        <v>-</v>
      </c>
      <c r="AN145" s="5" t="str">
        <f t="shared" ca="1" si="359"/>
        <v/>
      </c>
      <c r="AO145" s="5">
        <f t="shared" ca="1" si="360"/>
        <v>0</v>
      </c>
      <c r="AP145" t="str">
        <f t="shared" ca="1" si="361"/>
        <v>+</v>
      </c>
      <c r="AQ145" s="5">
        <f t="shared" ca="1" si="362"/>
        <v>0</v>
      </c>
      <c r="AR145">
        <f t="shared" ca="1" si="363"/>
        <v>0</v>
      </c>
      <c r="AS145" t="str">
        <f t="shared" ca="1" si="364"/>
        <v>+</v>
      </c>
      <c r="AT145" s="5">
        <f t="shared" ca="1" si="365"/>
        <v>0</v>
      </c>
      <c r="AV145" t="str">
        <f t="shared" ca="1" si="366"/>
        <v>8b+13c-20a-8b-13c+19a</v>
      </c>
      <c r="AW145" t="str">
        <f t="shared" ca="1" si="367"/>
        <v>-a+0b+0c</v>
      </c>
      <c r="AY145" s="17" t="s">
        <v>17</v>
      </c>
      <c r="AZ145" s="18" t="s">
        <v>21</v>
      </c>
      <c r="BA145" s="16" t="s">
        <v>16</v>
      </c>
      <c r="BB145" s="17" t="s">
        <v>17</v>
      </c>
      <c r="BC145" s="18" t="s">
        <v>21</v>
      </c>
      <c r="BD145" s="16" t="s">
        <v>16</v>
      </c>
    </row>
    <row r="146" spans="1:61" x14ac:dyDescent="0.55000000000000004">
      <c r="A146" s="1" t="s">
        <v>1</v>
      </c>
      <c r="B146" s="1" t="s">
        <v>34</v>
      </c>
      <c r="C146" s="78" t="s">
        <v>229</v>
      </c>
      <c r="D146" s="43" t="str">
        <f t="shared" ca="1" si="339"/>
        <v>2b+6c+10a-11b+12c+17a</v>
      </c>
      <c r="E146" s="4" t="s">
        <v>13</v>
      </c>
      <c r="F146" t="s">
        <v>230</v>
      </c>
      <c r="G146" s="78" t="s">
        <v>229</v>
      </c>
      <c r="H146" s="11" t="str">
        <f t="shared" ca="1" si="340"/>
        <v>27a-9b+18c</v>
      </c>
      <c r="I146" s="11"/>
      <c r="J146" t="s">
        <v>230</v>
      </c>
      <c r="K146" s="51" t="s">
        <v>60</v>
      </c>
      <c r="L146" s="50" t="s">
        <v>302</v>
      </c>
      <c r="M146" s="50" t="str">
        <f t="shared" ca="1" si="341"/>
        <v>\\(\\quad 2b+6c+10a-11b+12c+17a= \\)</v>
      </c>
      <c r="N146" s="50" t="str">
        <f t="shared" ca="1" si="342"/>
        <v>\\(\\quad 27a-9b+18c \\)</v>
      </c>
      <c r="O146" s="50" t="s">
        <v>62</v>
      </c>
      <c r="P146" s="89" t="str">
        <f t="shared" ca="1" si="343"/>
        <v>INSERT INTO math(tangen,question,answer,editor,date,count) VALUES('m5600','\\(\\quad 2b+6c+10a-11b+12c+17a= \\)','\\(\\quad 27a-9b+18c \\)','harazono',NOW(),0);</v>
      </c>
      <c r="Q146" s="47"/>
      <c r="R146" s="19"/>
      <c r="S146" s="1">
        <f t="shared" ca="1" si="344"/>
        <v>2</v>
      </c>
      <c r="T146" s="1">
        <f t="shared" ca="1" si="344"/>
        <v>6</v>
      </c>
      <c r="U146" s="1">
        <f t="shared" ca="1" si="344"/>
        <v>10</v>
      </c>
      <c r="V146" s="1">
        <f t="shared" ca="1" si="344"/>
        <v>-11</v>
      </c>
      <c r="W146" s="1">
        <f t="shared" ca="1" si="344"/>
        <v>12</v>
      </c>
      <c r="X146" s="1">
        <f t="shared" ca="1" si="344"/>
        <v>17</v>
      </c>
      <c r="Y146" t="str">
        <f t="shared" ca="1" si="345"/>
        <v/>
      </c>
      <c r="Z146">
        <f t="shared" ca="1" si="346"/>
        <v>2</v>
      </c>
      <c r="AA146" t="str">
        <f t="shared" ca="1" si="347"/>
        <v>+</v>
      </c>
      <c r="AB146">
        <f t="shared" ca="1" si="348"/>
        <v>6</v>
      </c>
      <c r="AC146" t="str">
        <f t="shared" ca="1" si="349"/>
        <v>+</v>
      </c>
      <c r="AD146">
        <f t="shared" ca="1" si="350"/>
        <v>10</v>
      </c>
      <c r="AE146" t="str">
        <f t="shared" ca="1" si="351"/>
        <v>-</v>
      </c>
      <c r="AF146">
        <f t="shared" ca="1" si="352"/>
        <v>11</v>
      </c>
      <c r="AG146" t="str">
        <f t="shared" ca="1" si="353"/>
        <v>+</v>
      </c>
      <c r="AH146">
        <f t="shared" ca="1" si="354"/>
        <v>12</v>
      </c>
      <c r="AI146" t="str">
        <f t="shared" ca="1" si="355"/>
        <v>+</v>
      </c>
      <c r="AJ146">
        <f t="shared" ca="1" si="356"/>
        <v>17</v>
      </c>
      <c r="AL146">
        <f t="shared" ca="1" si="357"/>
        <v>27</v>
      </c>
      <c r="AM146" t="str">
        <f t="shared" ca="1" si="358"/>
        <v/>
      </c>
      <c r="AN146" s="5">
        <f t="shared" ca="1" si="359"/>
        <v>27</v>
      </c>
      <c r="AO146" s="5">
        <f t="shared" ca="1" si="360"/>
        <v>-9</v>
      </c>
      <c r="AP146" t="str">
        <f t="shared" ca="1" si="361"/>
        <v>-</v>
      </c>
      <c r="AQ146" s="5">
        <f t="shared" ca="1" si="362"/>
        <v>9</v>
      </c>
      <c r="AR146">
        <f t="shared" ca="1" si="363"/>
        <v>18</v>
      </c>
      <c r="AS146" t="str">
        <f t="shared" ca="1" si="364"/>
        <v>+</v>
      </c>
      <c r="AT146" s="5">
        <f t="shared" ca="1" si="365"/>
        <v>18</v>
      </c>
      <c r="AV146" t="str">
        <f t="shared" ca="1" si="366"/>
        <v>2b+6c+10a-11b+12c+17a</v>
      </c>
      <c r="AW146" t="str">
        <f t="shared" ca="1" si="367"/>
        <v>27a-9b+18c</v>
      </c>
      <c r="AY146" s="17" t="s">
        <v>17</v>
      </c>
      <c r="AZ146" s="18" t="s">
        <v>21</v>
      </c>
      <c r="BA146" s="16" t="s">
        <v>16</v>
      </c>
      <c r="BB146" s="17" t="s">
        <v>17</v>
      </c>
      <c r="BC146" s="18" t="s">
        <v>21</v>
      </c>
      <c r="BD146" s="16" t="s">
        <v>16</v>
      </c>
    </row>
    <row r="147" spans="1:61" x14ac:dyDescent="0.55000000000000004">
      <c r="A147" s="1" t="s">
        <v>1</v>
      </c>
      <c r="B147" s="1" t="s">
        <v>34</v>
      </c>
      <c r="C147" s="78" t="s">
        <v>229</v>
      </c>
      <c r="D147" s="43" t="str">
        <f t="shared" ca="1" si="339"/>
        <v>15b+6c+13a+4b-6c-18a</v>
      </c>
      <c r="E147" s="4" t="s">
        <v>13</v>
      </c>
      <c r="F147" t="s">
        <v>230</v>
      </c>
      <c r="G147" s="78" t="s">
        <v>229</v>
      </c>
      <c r="H147" s="11" t="str">
        <f t="shared" ca="1" si="340"/>
        <v>-5a+19b+0c</v>
      </c>
      <c r="I147" s="11"/>
      <c r="J147" t="s">
        <v>230</v>
      </c>
      <c r="K147" s="51" t="s">
        <v>60</v>
      </c>
      <c r="L147" s="50" t="s">
        <v>302</v>
      </c>
      <c r="M147" s="50" t="str">
        <f t="shared" ca="1" si="341"/>
        <v>\\(\\quad 15b+6c+13a+4b-6c-18a= \\)</v>
      </c>
      <c r="N147" s="50" t="str">
        <f t="shared" ca="1" si="342"/>
        <v>\\(\\quad -5a+19b+0c \\)</v>
      </c>
      <c r="O147" s="50" t="s">
        <v>62</v>
      </c>
      <c r="P147" s="89" t="str">
        <f t="shared" ca="1" si="343"/>
        <v>INSERT INTO math(tangen,question,answer,editor,date,count) VALUES('m5600','\\(\\quad 15b+6c+13a+4b-6c-18a= \\)','\\(\\quad -5a+19b+0c \\)','harazono',NOW(),0);</v>
      </c>
      <c r="Q147" s="47"/>
      <c r="R147" s="19"/>
      <c r="S147" s="1">
        <f t="shared" ca="1" si="344"/>
        <v>15</v>
      </c>
      <c r="T147" s="1">
        <f t="shared" ca="1" si="344"/>
        <v>6</v>
      </c>
      <c r="U147" s="1">
        <f t="shared" ca="1" si="344"/>
        <v>13</v>
      </c>
      <c r="V147" s="1">
        <f t="shared" ca="1" si="344"/>
        <v>4</v>
      </c>
      <c r="W147" s="1">
        <f t="shared" ca="1" si="344"/>
        <v>-6</v>
      </c>
      <c r="X147" s="1">
        <f t="shared" ca="1" si="344"/>
        <v>-18</v>
      </c>
      <c r="Y147" t="str">
        <f t="shared" ca="1" si="345"/>
        <v/>
      </c>
      <c r="Z147">
        <f t="shared" ca="1" si="346"/>
        <v>15</v>
      </c>
      <c r="AA147" t="str">
        <f t="shared" ca="1" si="347"/>
        <v>+</v>
      </c>
      <c r="AB147">
        <f t="shared" ca="1" si="348"/>
        <v>6</v>
      </c>
      <c r="AC147" t="str">
        <f t="shared" ca="1" si="349"/>
        <v>+</v>
      </c>
      <c r="AD147">
        <f t="shared" ca="1" si="350"/>
        <v>13</v>
      </c>
      <c r="AE147" t="str">
        <f t="shared" ca="1" si="351"/>
        <v>+</v>
      </c>
      <c r="AF147">
        <f t="shared" ca="1" si="352"/>
        <v>4</v>
      </c>
      <c r="AG147" t="str">
        <f t="shared" ca="1" si="353"/>
        <v>-</v>
      </c>
      <c r="AH147">
        <f t="shared" ca="1" si="354"/>
        <v>6</v>
      </c>
      <c r="AI147" t="str">
        <f t="shared" ca="1" si="355"/>
        <v>-</v>
      </c>
      <c r="AJ147">
        <f t="shared" ca="1" si="356"/>
        <v>18</v>
      </c>
      <c r="AL147">
        <f t="shared" ca="1" si="357"/>
        <v>-5</v>
      </c>
      <c r="AM147" t="str">
        <f t="shared" ca="1" si="358"/>
        <v>-</v>
      </c>
      <c r="AN147" s="5">
        <f t="shared" ca="1" si="359"/>
        <v>5</v>
      </c>
      <c r="AO147" s="5">
        <f t="shared" ca="1" si="360"/>
        <v>19</v>
      </c>
      <c r="AP147" t="str">
        <f t="shared" ca="1" si="361"/>
        <v>+</v>
      </c>
      <c r="AQ147" s="5">
        <f t="shared" ca="1" si="362"/>
        <v>19</v>
      </c>
      <c r="AR147">
        <f t="shared" ca="1" si="363"/>
        <v>0</v>
      </c>
      <c r="AS147" t="str">
        <f t="shared" ca="1" si="364"/>
        <v>+</v>
      </c>
      <c r="AT147" s="5">
        <f t="shared" ca="1" si="365"/>
        <v>0</v>
      </c>
      <c r="AV147" t="str">
        <f t="shared" ca="1" si="366"/>
        <v>15b+6c+13a+4b-6c-18a</v>
      </c>
      <c r="AW147" t="str">
        <f t="shared" ca="1" si="367"/>
        <v>-5a+19b+0c</v>
      </c>
      <c r="AY147" s="17" t="s">
        <v>17</v>
      </c>
      <c r="AZ147" s="18" t="s">
        <v>21</v>
      </c>
      <c r="BA147" s="16" t="s">
        <v>16</v>
      </c>
      <c r="BB147" s="17" t="s">
        <v>17</v>
      </c>
      <c r="BC147" s="18" t="s">
        <v>21</v>
      </c>
      <c r="BD147" s="16" t="s">
        <v>16</v>
      </c>
    </row>
    <row r="148" spans="1:61" x14ac:dyDescent="0.55000000000000004">
      <c r="A148" s="1" t="s">
        <v>1</v>
      </c>
      <c r="B148" s="1" t="s">
        <v>34</v>
      </c>
      <c r="C148" s="78" t="s">
        <v>229</v>
      </c>
      <c r="D148" s="43" t="str">
        <f t="shared" ca="1" si="339"/>
        <v>-19b+17c+6a-18b+17c-4a</v>
      </c>
      <c r="E148" s="4" t="s">
        <v>13</v>
      </c>
      <c r="F148" t="s">
        <v>230</v>
      </c>
      <c r="G148" s="78" t="s">
        <v>229</v>
      </c>
      <c r="H148" s="11" t="str">
        <f t="shared" ca="1" si="340"/>
        <v>2a-37b+34c</v>
      </c>
      <c r="I148" s="11"/>
      <c r="J148" t="s">
        <v>230</v>
      </c>
      <c r="K148" s="51" t="s">
        <v>60</v>
      </c>
      <c r="L148" s="50" t="s">
        <v>302</v>
      </c>
      <c r="M148" s="50" t="str">
        <f t="shared" ca="1" si="341"/>
        <v>\\(\\quad -19b+17c+6a-18b+17c-4a= \\)</v>
      </c>
      <c r="N148" s="50" t="str">
        <f t="shared" ca="1" si="342"/>
        <v>\\(\\quad 2a-37b+34c \\)</v>
      </c>
      <c r="O148" s="50" t="s">
        <v>62</v>
      </c>
      <c r="P148" s="89" t="str">
        <f t="shared" ca="1" si="343"/>
        <v>INSERT INTO math(tangen,question,answer,editor,date,count) VALUES('m5600','\\(\\quad -19b+17c+6a-18b+17c-4a= \\)','\\(\\quad 2a-37b+34c \\)','harazono',NOW(),0);</v>
      </c>
      <c r="Q148" s="47"/>
      <c r="R148" s="19"/>
      <c r="S148" s="1">
        <f t="shared" ca="1" si="344"/>
        <v>-19</v>
      </c>
      <c r="T148" s="1">
        <f t="shared" ca="1" si="344"/>
        <v>17</v>
      </c>
      <c r="U148" s="1">
        <f t="shared" ca="1" si="344"/>
        <v>6</v>
      </c>
      <c r="V148" s="1">
        <f t="shared" ca="1" si="344"/>
        <v>-18</v>
      </c>
      <c r="W148" s="1">
        <f t="shared" ca="1" si="344"/>
        <v>17</v>
      </c>
      <c r="X148" s="1">
        <f t="shared" ca="1" si="344"/>
        <v>-4</v>
      </c>
      <c r="Y148" t="str">
        <f t="shared" ca="1" si="345"/>
        <v>-</v>
      </c>
      <c r="Z148">
        <f t="shared" ca="1" si="346"/>
        <v>19</v>
      </c>
      <c r="AA148" t="str">
        <f t="shared" ca="1" si="347"/>
        <v>+</v>
      </c>
      <c r="AB148">
        <f t="shared" ca="1" si="348"/>
        <v>17</v>
      </c>
      <c r="AC148" t="str">
        <f t="shared" ca="1" si="349"/>
        <v>+</v>
      </c>
      <c r="AD148">
        <f t="shared" ca="1" si="350"/>
        <v>6</v>
      </c>
      <c r="AE148" t="str">
        <f t="shared" ca="1" si="351"/>
        <v>-</v>
      </c>
      <c r="AF148">
        <f t="shared" ca="1" si="352"/>
        <v>18</v>
      </c>
      <c r="AG148" t="str">
        <f t="shared" ca="1" si="353"/>
        <v>+</v>
      </c>
      <c r="AH148">
        <f t="shared" ca="1" si="354"/>
        <v>17</v>
      </c>
      <c r="AI148" t="str">
        <f t="shared" ca="1" si="355"/>
        <v>-</v>
      </c>
      <c r="AJ148">
        <f t="shared" ca="1" si="356"/>
        <v>4</v>
      </c>
      <c r="AL148">
        <f t="shared" ca="1" si="357"/>
        <v>2</v>
      </c>
      <c r="AM148" t="str">
        <f t="shared" ca="1" si="358"/>
        <v/>
      </c>
      <c r="AN148" s="5">
        <f t="shared" ca="1" si="359"/>
        <v>2</v>
      </c>
      <c r="AO148" s="5">
        <f t="shared" ca="1" si="360"/>
        <v>-37</v>
      </c>
      <c r="AP148" t="str">
        <f t="shared" ca="1" si="361"/>
        <v>-</v>
      </c>
      <c r="AQ148" s="5">
        <f t="shared" ca="1" si="362"/>
        <v>37</v>
      </c>
      <c r="AR148">
        <f t="shared" ca="1" si="363"/>
        <v>34</v>
      </c>
      <c r="AS148" t="str">
        <f t="shared" ca="1" si="364"/>
        <v>+</v>
      </c>
      <c r="AT148" s="5">
        <f t="shared" ca="1" si="365"/>
        <v>34</v>
      </c>
      <c r="AV148" t="str">
        <f t="shared" ca="1" si="366"/>
        <v>-19b+17c+6a-18b+17c-4a</v>
      </c>
      <c r="AW148" t="str">
        <f t="shared" ca="1" si="367"/>
        <v>2a-37b+34c</v>
      </c>
      <c r="AY148" s="17" t="s">
        <v>17</v>
      </c>
      <c r="AZ148" s="18" t="s">
        <v>21</v>
      </c>
      <c r="BA148" s="16" t="s">
        <v>16</v>
      </c>
      <c r="BB148" s="17" t="s">
        <v>17</v>
      </c>
      <c r="BC148" s="18" t="s">
        <v>21</v>
      </c>
      <c r="BD148" s="16" t="s">
        <v>16</v>
      </c>
    </row>
    <row r="149" spans="1:61" x14ac:dyDescent="0.55000000000000004">
      <c r="A149" s="1" t="s">
        <v>1</v>
      </c>
      <c r="B149" s="1" t="s">
        <v>34</v>
      </c>
      <c r="C149" s="78" t="s">
        <v>229</v>
      </c>
      <c r="D149" s="43" t="str">
        <f t="shared" ca="1" si="339"/>
        <v>b21c-2a-6b+8c+3a</v>
      </c>
      <c r="E149" s="4" t="s">
        <v>13</v>
      </c>
      <c r="F149" t="s">
        <v>230</v>
      </c>
      <c r="G149" s="78" t="s">
        <v>229</v>
      </c>
      <c r="H149" s="11" t="str">
        <f t="shared" ca="1" si="340"/>
        <v>a-5b+8c</v>
      </c>
      <c r="I149" s="11"/>
      <c r="J149" t="s">
        <v>230</v>
      </c>
      <c r="K149" s="51" t="s">
        <v>60</v>
      </c>
      <c r="L149" s="50" t="s">
        <v>302</v>
      </c>
      <c r="M149" s="50" t="str">
        <f t="shared" ca="1" si="341"/>
        <v>\\(\\quad b21c-2a-6b+8c+3a= \\)</v>
      </c>
      <c r="N149" s="50" t="str">
        <f t="shared" ca="1" si="342"/>
        <v>\\(\\quad a-5b+8c \\)</v>
      </c>
      <c r="O149" s="50" t="s">
        <v>62</v>
      </c>
      <c r="P149" s="89" t="str">
        <f t="shared" ca="1" si="343"/>
        <v>INSERT INTO math(tangen,question,answer,editor,date,count) VALUES('m5600','\\(\\quad b21c-2a-6b+8c+3a= \\)','\\(\\quad a-5b+8c \\)','harazono',NOW(),0);</v>
      </c>
      <c r="Q149" s="47"/>
      <c r="R149" s="19"/>
      <c r="S149" s="1">
        <f t="shared" ca="1" si="344"/>
        <v>1</v>
      </c>
      <c r="T149" s="1">
        <f t="shared" ca="1" si="344"/>
        <v>0</v>
      </c>
      <c r="U149" s="1">
        <f t="shared" ca="1" si="344"/>
        <v>-2</v>
      </c>
      <c r="V149" s="1">
        <f t="shared" ca="1" si="344"/>
        <v>-6</v>
      </c>
      <c r="W149" s="1">
        <f t="shared" ca="1" si="344"/>
        <v>8</v>
      </c>
      <c r="X149" s="1">
        <f t="shared" ca="1" si="344"/>
        <v>3</v>
      </c>
      <c r="Y149" t="str">
        <f t="shared" ca="1" si="345"/>
        <v/>
      </c>
      <c r="Z149" t="str">
        <f t="shared" ca="1" si="346"/>
        <v/>
      </c>
      <c r="AA149" t="str">
        <f t="shared" ca="1" si="347"/>
        <v/>
      </c>
      <c r="AB149">
        <f t="shared" ca="1" si="348"/>
        <v>21</v>
      </c>
      <c r="AC149" t="str">
        <f t="shared" ca="1" si="349"/>
        <v>-</v>
      </c>
      <c r="AD149">
        <f t="shared" ca="1" si="350"/>
        <v>2</v>
      </c>
      <c r="AE149" t="str">
        <f t="shared" ca="1" si="351"/>
        <v>-</v>
      </c>
      <c r="AF149">
        <f t="shared" ca="1" si="352"/>
        <v>6</v>
      </c>
      <c r="AG149" t="str">
        <f t="shared" ca="1" si="353"/>
        <v>+</v>
      </c>
      <c r="AH149">
        <f t="shared" ca="1" si="354"/>
        <v>8</v>
      </c>
      <c r="AI149" t="str">
        <f t="shared" ca="1" si="355"/>
        <v>+</v>
      </c>
      <c r="AJ149">
        <f t="shared" ca="1" si="356"/>
        <v>3</v>
      </c>
      <c r="AL149">
        <f t="shared" ca="1" si="357"/>
        <v>1</v>
      </c>
      <c r="AM149" t="str">
        <f t="shared" ca="1" si="358"/>
        <v/>
      </c>
      <c r="AN149" s="5" t="str">
        <f t="shared" ca="1" si="359"/>
        <v/>
      </c>
      <c r="AO149" s="5">
        <f t="shared" ca="1" si="360"/>
        <v>-5</v>
      </c>
      <c r="AP149" t="str">
        <f t="shared" ca="1" si="361"/>
        <v>-</v>
      </c>
      <c r="AQ149" s="5">
        <f t="shared" ca="1" si="362"/>
        <v>5</v>
      </c>
      <c r="AR149">
        <f t="shared" ca="1" si="363"/>
        <v>8</v>
      </c>
      <c r="AS149" t="str">
        <f t="shared" ca="1" si="364"/>
        <v>+</v>
      </c>
      <c r="AT149" s="5">
        <f t="shared" ca="1" si="365"/>
        <v>8</v>
      </c>
      <c r="AV149" t="str">
        <f t="shared" ca="1" si="366"/>
        <v>b21c-2a-6b+8c+3a</v>
      </c>
      <c r="AW149" t="str">
        <f t="shared" ca="1" si="367"/>
        <v>a-5b+8c</v>
      </c>
      <c r="AY149" s="17" t="s">
        <v>17</v>
      </c>
      <c r="AZ149" s="18" t="s">
        <v>21</v>
      </c>
      <c r="BA149" s="16" t="s">
        <v>16</v>
      </c>
      <c r="BB149" s="17" t="s">
        <v>17</v>
      </c>
      <c r="BC149" s="18" t="s">
        <v>21</v>
      </c>
      <c r="BD149" s="16" t="s">
        <v>16</v>
      </c>
    </row>
    <row r="150" spans="1:61" x14ac:dyDescent="0.55000000000000004">
      <c r="A150" s="1" t="s">
        <v>1</v>
      </c>
      <c r="B150" s="1" t="s">
        <v>34</v>
      </c>
      <c r="C150" s="78" t="s">
        <v>229</v>
      </c>
      <c r="D150" s="43" t="str">
        <f t="shared" ca="1" si="339"/>
        <v>5b+3c+14a+5b-8c+11a</v>
      </c>
      <c r="E150" s="4" t="s">
        <v>13</v>
      </c>
      <c r="F150" t="s">
        <v>230</v>
      </c>
      <c r="G150" s="78" t="s">
        <v>229</v>
      </c>
      <c r="H150" s="11" t="str">
        <f t="shared" ca="1" si="340"/>
        <v>25a+10b-5c</v>
      </c>
      <c r="I150" s="11"/>
      <c r="J150" t="s">
        <v>230</v>
      </c>
      <c r="K150" s="51" t="s">
        <v>60</v>
      </c>
      <c r="L150" s="50" t="s">
        <v>302</v>
      </c>
      <c r="M150" s="50" t="str">
        <f t="shared" ca="1" si="341"/>
        <v>\\(\\quad 5b+3c+14a+5b-8c+11a= \\)</v>
      </c>
      <c r="N150" s="50" t="str">
        <f t="shared" ca="1" si="342"/>
        <v>\\(\\quad 25a+10b-5c \\)</v>
      </c>
      <c r="O150" s="50" t="s">
        <v>62</v>
      </c>
      <c r="P150" s="89" t="str">
        <f t="shared" ca="1" si="343"/>
        <v>INSERT INTO math(tangen,question,answer,editor,date,count) VALUES('m5600','\\(\\quad 5b+3c+14a+5b-8c+11a= \\)','\\(\\quad 25a+10b-5c \\)','harazono',NOW(),0);</v>
      </c>
      <c r="Q150" s="47"/>
      <c r="R150" s="19"/>
      <c r="S150" s="1">
        <f t="shared" ca="1" si="344"/>
        <v>5</v>
      </c>
      <c r="T150" s="1">
        <f t="shared" ca="1" si="344"/>
        <v>3</v>
      </c>
      <c r="U150" s="1">
        <f t="shared" ca="1" si="344"/>
        <v>14</v>
      </c>
      <c r="V150" s="1">
        <f t="shared" ca="1" si="344"/>
        <v>5</v>
      </c>
      <c r="W150" s="1">
        <f t="shared" ca="1" si="344"/>
        <v>-8</v>
      </c>
      <c r="X150" s="1">
        <f t="shared" ca="1" si="344"/>
        <v>11</v>
      </c>
      <c r="Y150" t="str">
        <f t="shared" ca="1" si="345"/>
        <v/>
      </c>
      <c r="Z150">
        <f t="shared" ca="1" si="346"/>
        <v>5</v>
      </c>
      <c r="AA150" t="str">
        <f t="shared" ca="1" si="347"/>
        <v>+</v>
      </c>
      <c r="AB150">
        <f t="shared" ca="1" si="348"/>
        <v>3</v>
      </c>
      <c r="AC150" t="str">
        <f t="shared" ca="1" si="349"/>
        <v>+</v>
      </c>
      <c r="AD150">
        <f t="shared" ca="1" si="350"/>
        <v>14</v>
      </c>
      <c r="AE150" t="str">
        <f t="shared" ca="1" si="351"/>
        <v>+</v>
      </c>
      <c r="AF150">
        <f t="shared" ca="1" si="352"/>
        <v>5</v>
      </c>
      <c r="AG150" t="str">
        <f t="shared" ca="1" si="353"/>
        <v>-</v>
      </c>
      <c r="AH150">
        <f t="shared" ca="1" si="354"/>
        <v>8</v>
      </c>
      <c r="AI150" t="str">
        <f t="shared" ca="1" si="355"/>
        <v>+</v>
      </c>
      <c r="AJ150">
        <f t="shared" ca="1" si="356"/>
        <v>11</v>
      </c>
      <c r="AL150">
        <f t="shared" ca="1" si="357"/>
        <v>25</v>
      </c>
      <c r="AM150" t="str">
        <f t="shared" ca="1" si="358"/>
        <v/>
      </c>
      <c r="AN150" s="5">
        <f t="shared" ca="1" si="359"/>
        <v>25</v>
      </c>
      <c r="AO150" s="5">
        <f t="shared" ca="1" si="360"/>
        <v>10</v>
      </c>
      <c r="AP150" t="str">
        <f t="shared" ca="1" si="361"/>
        <v>+</v>
      </c>
      <c r="AQ150" s="5">
        <f t="shared" ca="1" si="362"/>
        <v>10</v>
      </c>
      <c r="AR150">
        <f t="shared" ca="1" si="363"/>
        <v>-5</v>
      </c>
      <c r="AS150" t="str">
        <f t="shared" ca="1" si="364"/>
        <v>-</v>
      </c>
      <c r="AT150" s="5">
        <f t="shared" ca="1" si="365"/>
        <v>5</v>
      </c>
      <c r="AV150" t="str">
        <f t="shared" ca="1" si="366"/>
        <v>5b+3c+14a+5b-8c+11a</v>
      </c>
      <c r="AW150" t="str">
        <f t="shared" ca="1" si="367"/>
        <v>25a+10b-5c</v>
      </c>
      <c r="AY150" s="17" t="s">
        <v>17</v>
      </c>
      <c r="AZ150" s="18" t="s">
        <v>21</v>
      </c>
      <c r="BA150" s="16" t="s">
        <v>16</v>
      </c>
      <c r="BB150" s="17" t="s">
        <v>17</v>
      </c>
      <c r="BC150" s="18" t="s">
        <v>21</v>
      </c>
      <c r="BD150" s="16" t="s">
        <v>16</v>
      </c>
    </row>
    <row r="151" spans="1:61" x14ac:dyDescent="0.55000000000000004">
      <c r="A151" s="1" t="s">
        <v>1</v>
      </c>
      <c r="B151" s="1" t="s">
        <v>34</v>
      </c>
      <c r="C151" s="78" t="s">
        <v>229</v>
      </c>
      <c r="D151" s="43" t="str">
        <f t="shared" ca="1" si="339"/>
        <v>-15b-3c+3a-5b-4c-19a</v>
      </c>
      <c r="E151" s="4" t="s">
        <v>13</v>
      </c>
      <c r="F151" t="s">
        <v>230</v>
      </c>
      <c r="G151" s="78" t="s">
        <v>229</v>
      </c>
      <c r="H151" s="11" t="str">
        <f t="shared" ca="1" si="340"/>
        <v>-16a-20b-7c</v>
      </c>
      <c r="I151" s="11"/>
      <c r="J151" t="s">
        <v>230</v>
      </c>
      <c r="K151" s="51" t="s">
        <v>60</v>
      </c>
      <c r="L151" s="50" t="s">
        <v>302</v>
      </c>
      <c r="M151" s="50" t="str">
        <f t="shared" ca="1" si="341"/>
        <v>\\(\\quad -15b-3c+3a-5b-4c-19a= \\)</v>
      </c>
      <c r="N151" s="50" t="str">
        <f t="shared" ca="1" si="342"/>
        <v>\\(\\quad -16a-20b-7c \\)</v>
      </c>
      <c r="O151" s="50" t="s">
        <v>62</v>
      </c>
      <c r="P151" s="89" t="str">
        <f t="shared" ca="1" si="343"/>
        <v>INSERT INTO math(tangen,question,answer,editor,date,count) VALUES('m5600','\\(\\quad -15b-3c+3a-5b-4c-19a= \\)','\\(\\quad -16a-20b-7c \\)','harazono',NOW(),0);</v>
      </c>
      <c r="Q151" s="47"/>
      <c r="R151" s="19"/>
      <c r="S151" s="1">
        <f t="shared" ca="1" si="344"/>
        <v>-15</v>
      </c>
      <c r="T151" s="1">
        <f t="shared" ca="1" si="344"/>
        <v>-3</v>
      </c>
      <c r="U151" s="1">
        <f t="shared" ca="1" si="344"/>
        <v>3</v>
      </c>
      <c r="V151" s="1">
        <f t="shared" ca="1" si="344"/>
        <v>-5</v>
      </c>
      <c r="W151" s="1">
        <f t="shared" ca="1" si="344"/>
        <v>-4</v>
      </c>
      <c r="X151" s="1">
        <f t="shared" ca="1" si="344"/>
        <v>-19</v>
      </c>
      <c r="Y151" t="str">
        <f t="shared" ca="1" si="345"/>
        <v>-</v>
      </c>
      <c r="Z151">
        <f t="shared" ca="1" si="346"/>
        <v>15</v>
      </c>
      <c r="AA151" t="str">
        <f t="shared" ca="1" si="347"/>
        <v>-</v>
      </c>
      <c r="AB151">
        <f t="shared" ca="1" si="348"/>
        <v>3</v>
      </c>
      <c r="AC151" t="str">
        <f t="shared" ca="1" si="349"/>
        <v>+</v>
      </c>
      <c r="AD151">
        <f t="shared" ca="1" si="350"/>
        <v>3</v>
      </c>
      <c r="AE151" t="str">
        <f t="shared" ca="1" si="351"/>
        <v>-</v>
      </c>
      <c r="AF151">
        <f t="shared" ca="1" si="352"/>
        <v>5</v>
      </c>
      <c r="AG151" t="str">
        <f t="shared" ca="1" si="353"/>
        <v>-</v>
      </c>
      <c r="AH151">
        <f t="shared" ca="1" si="354"/>
        <v>4</v>
      </c>
      <c r="AI151" t="str">
        <f t="shared" ca="1" si="355"/>
        <v>-</v>
      </c>
      <c r="AJ151">
        <f t="shared" ca="1" si="356"/>
        <v>19</v>
      </c>
      <c r="AL151">
        <f t="shared" ca="1" si="357"/>
        <v>-16</v>
      </c>
      <c r="AM151" t="str">
        <f t="shared" ca="1" si="358"/>
        <v>-</v>
      </c>
      <c r="AN151" s="5">
        <f t="shared" ca="1" si="359"/>
        <v>16</v>
      </c>
      <c r="AO151" s="5">
        <f t="shared" ca="1" si="360"/>
        <v>-20</v>
      </c>
      <c r="AP151" t="str">
        <f t="shared" ca="1" si="361"/>
        <v>-</v>
      </c>
      <c r="AQ151" s="5">
        <f t="shared" ca="1" si="362"/>
        <v>20</v>
      </c>
      <c r="AR151">
        <f t="shared" ca="1" si="363"/>
        <v>-7</v>
      </c>
      <c r="AS151" t="str">
        <f t="shared" ca="1" si="364"/>
        <v>-</v>
      </c>
      <c r="AT151" s="5">
        <f t="shared" ca="1" si="365"/>
        <v>7</v>
      </c>
      <c r="AV151" t="str">
        <f t="shared" ca="1" si="366"/>
        <v>-15b-3c+3a-5b-4c-19a</v>
      </c>
      <c r="AW151" t="str">
        <f t="shared" ca="1" si="367"/>
        <v>-16a-20b-7c</v>
      </c>
      <c r="AY151" s="17" t="s">
        <v>17</v>
      </c>
      <c r="AZ151" s="18" t="s">
        <v>21</v>
      </c>
      <c r="BA151" s="16" t="s">
        <v>16</v>
      </c>
      <c r="BB151" s="17" t="s">
        <v>17</v>
      </c>
      <c r="BC151" s="18" t="s">
        <v>21</v>
      </c>
      <c r="BD151" s="16" t="s">
        <v>16</v>
      </c>
    </row>
    <row r="152" spans="1:61" x14ac:dyDescent="0.55000000000000004">
      <c r="A152" s="1" t="s">
        <v>1</v>
      </c>
      <c r="B152" s="1" t="s">
        <v>35</v>
      </c>
      <c r="C152" s="78" t="s">
        <v>229</v>
      </c>
      <c r="D152" s="43" t="str">
        <f ca="1">AW152</f>
        <v>4a×(-2a)</v>
      </c>
      <c r="E152" s="4" t="s">
        <v>13</v>
      </c>
      <c r="F152" t="s">
        <v>230</v>
      </c>
      <c r="G152" s="78" t="s">
        <v>229</v>
      </c>
      <c r="H152" s="11">
        <f ca="1">AZ152</f>
        <v>-8</v>
      </c>
      <c r="I152" s="21" t="s">
        <v>291</v>
      </c>
      <c r="J152" t="s">
        <v>230</v>
      </c>
      <c r="K152" s="51" t="s">
        <v>60</v>
      </c>
      <c r="L152" s="50" t="s">
        <v>373</v>
      </c>
      <c r="M152" s="50" t="str">
        <f t="shared" ca="1" si="38"/>
        <v>\\(\\quad 4a×(-2a)= \\)</v>
      </c>
      <c r="N152" s="50" t="str">
        <f t="shared" ca="1" si="39"/>
        <v>\\(\\quad -8a^2 \\)</v>
      </c>
      <c r="O152" s="50" t="s">
        <v>62</v>
      </c>
      <c r="P152" s="89" t="str">
        <f t="shared" ca="1" si="40"/>
        <v>INSERT INTO math(tangen,question,answer,editor,date,count) VALUES('m5650','\\(\\quad 4a×(-2a)= \\)','\\(\\quad -8a^2 \\)','harazono',NOW(),0);</v>
      </c>
      <c r="Q152" s="47"/>
      <c r="R152" s="19"/>
      <c r="S152" s="1">
        <f ca="1">RANDBETWEEN(-5,5)</f>
        <v>4</v>
      </c>
      <c r="T152" s="1" t="s">
        <v>16</v>
      </c>
      <c r="U152" s="1">
        <f ca="1">RANDBETWEEN(-9,9)</f>
        <v>-2</v>
      </c>
      <c r="V152" s="1" t="s">
        <v>16</v>
      </c>
      <c r="W152" s="1"/>
      <c r="X152" s="1"/>
      <c r="Z152">
        <f t="shared" ref="Z152:AE294" ca="1" si="368">IF(S152=0,7,S152)</f>
        <v>4</v>
      </c>
      <c r="AA152" t="str">
        <f t="shared" si="368"/>
        <v>a</v>
      </c>
      <c r="AB152">
        <f t="shared" ca="1" si="368"/>
        <v>-2</v>
      </c>
      <c r="AC152" t="str">
        <f t="shared" si="368"/>
        <v>a</v>
      </c>
      <c r="AF152" t="str">
        <f t="shared" ref="AF152:AF294" ca="1" si="369">IF(Z152&lt;=0,"(","")</f>
        <v/>
      </c>
      <c r="AG152" t="str">
        <f ca="1">IF(Z152&lt;=0,"-","")</f>
        <v/>
      </c>
      <c r="AH152">
        <f ca="1">IF(Z152=1,"",IF(Z152=-1,"",ABS(Z152)))</f>
        <v>4</v>
      </c>
      <c r="AI152" t="str">
        <f>AA152</f>
        <v>a</v>
      </c>
      <c r="AJ152" t="str">
        <f t="shared" ref="AJ152:AJ294" ca="1" si="370">IF(Z152&lt;=0,")","")</f>
        <v/>
      </c>
      <c r="AK152" t="s">
        <v>22</v>
      </c>
      <c r="AL152" t="str">
        <f t="shared" ref="AL152:AL253" ca="1" si="371">IF(AB152&lt;=0,"(","")</f>
        <v>(</v>
      </c>
      <c r="AM152" t="str">
        <f t="shared" ref="AM152:AM284" ca="1" si="372">IF(AB152&lt;=0,"-","")</f>
        <v>-</v>
      </c>
      <c r="AN152">
        <f ca="1">IF(AB152=1,"",IF(AB152=-1,"",ABS(AB152)))</f>
        <v>2</v>
      </c>
      <c r="AO152" s="5" t="str">
        <f>AC152</f>
        <v>a</v>
      </c>
      <c r="AP152" t="str">
        <f t="shared" ref="AP152:AP284" ca="1" si="373">IF(AB152&lt;=0,")","")</f>
        <v>)</v>
      </c>
      <c r="AW152" t="str">
        <f ca="1">AF152&amp;AG152&amp;AH152&amp;AI152&amp;AJ152&amp;AK152&amp;AL152&amp;AM152&amp;AN152&amp;AO152&amp;AP152&amp;AQ152&amp;AR152&amp;AS152&amp;AT152&amp;AU152&amp;AV152</f>
        <v>4a×(-2a)</v>
      </c>
      <c r="AY152">
        <f ca="1">Z152*AB152</f>
        <v>-8</v>
      </c>
      <c r="AZ152">
        <f ca="1">IF(AY152=1,"",IF(AY152=-1,"-",AY152))</f>
        <v>-8</v>
      </c>
      <c r="BD152" s="44"/>
      <c r="BE152" s="44"/>
      <c r="BF152" s="44"/>
      <c r="BG152" s="44"/>
      <c r="BH152" s="44"/>
      <c r="BI152" s="44"/>
    </row>
    <row r="153" spans="1:61" x14ac:dyDescent="0.55000000000000004">
      <c r="A153" s="1" t="s">
        <v>1</v>
      </c>
      <c r="B153" s="1" t="s">
        <v>35</v>
      </c>
      <c r="C153" s="78" t="s">
        <v>229</v>
      </c>
      <c r="D153" s="43" t="str">
        <f t="shared" ref="D153:D161" ca="1" si="374">AW153</f>
        <v>4a×(-5a)</v>
      </c>
      <c r="E153" s="4" t="s">
        <v>13</v>
      </c>
      <c r="F153" t="s">
        <v>230</v>
      </c>
      <c r="G153" s="78" t="s">
        <v>229</v>
      </c>
      <c r="H153" s="11">
        <f t="shared" ref="H153:H161" ca="1" si="375">AZ153</f>
        <v>-20</v>
      </c>
      <c r="I153" s="21" t="s">
        <v>291</v>
      </c>
      <c r="J153" t="s">
        <v>230</v>
      </c>
      <c r="K153" s="51" t="s">
        <v>60</v>
      </c>
      <c r="L153" s="50" t="s">
        <v>373</v>
      </c>
      <c r="M153" s="50" t="str">
        <f t="shared" ref="M153:M161" ca="1" si="376">C153&amp;D153&amp;E153&amp;F153</f>
        <v>\\(\\quad 4a×(-5a)= \\)</v>
      </c>
      <c r="N153" s="50" t="str">
        <f t="shared" ref="N153:N161" ca="1" si="377">G153&amp;H153&amp;I153&amp;J153</f>
        <v>\\(\\quad -20a^2 \\)</v>
      </c>
      <c r="O153" s="50" t="s">
        <v>62</v>
      </c>
      <c r="P153" s="89" t="str">
        <f t="shared" ref="P153:P161" ca="1" si="378">"INSERT INTO "&amp;K153&amp;"(tangen,question,answer,editor,date,count) VALUES('"&amp;L153&amp;"','"&amp;M153&amp;"','"&amp;N153&amp;"','"&amp;O153&amp;"',NOW(),0);"</f>
        <v>INSERT INTO math(tangen,question,answer,editor,date,count) VALUES('m5650','\\(\\quad 4a×(-5a)= \\)','\\(\\quad -20a^2 \\)','harazono',NOW(),0);</v>
      </c>
      <c r="Q153" s="47"/>
      <c r="R153" s="19"/>
      <c r="S153" s="1">
        <f t="shared" ref="S153:S161" ca="1" si="379">RANDBETWEEN(-5,5)</f>
        <v>4</v>
      </c>
      <c r="T153" s="1" t="s">
        <v>16</v>
      </c>
      <c r="U153" s="1">
        <f t="shared" ref="U153:U161" ca="1" si="380">RANDBETWEEN(-9,9)</f>
        <v>-5</v>
      </c>
      <c r="V153" s="1" t="s">
        <v>16</v>
      </c>
      <c r="W153" s="1"/>
      <c r="X153" s="1"/>
      <c r="Z153">
        <f t="shared" ref="Z153:Z161" ca="1" si="381">IF(S153=0,7,S153)</f>
        <v>4</v>
      </c>
      <c r="AA153" t="str">
        <f t="shared" ref="AA153:AA161" si="382">IF(T153=0,7,T153)</f>
        <v>a</v>
      </c>
      <c r="AB153">
        <f t="shared" ref="AB153:AB161" ca="1" si="383">IF(U153=0,7,U153)</f>
        <v>-5</v>
      </c>
      <c r="AC153" t="str">
        <f t="shared" ref="AC153:AC161" si="384">IF(V153=0,7,V153)</f>
        <v>a</v>
      </c>
      <c r="AF153" t="str">
        <f t="shared" ref="AF153:AF161" ca="1" si="385">IF(Z153&lt;=0,"(","")</f>
        <v/>
      </c>
      <c r="AG153" t="str">
        <f t="shared" ref="AG153:AG161" ca="1" si="386">IF(Z153&lt;=0,"-","")</f>
        <v/>
      </c>
      <c r="AH153">
        <f t="shared" ref="AH153:AH161" ca="1" si="387">IF(Z153=1,"",IF(Z153=-1,"",ABS(Z153)))</f>
        <v>4</v>
      </c>
      <c r="AI153" t="str">
        <f t="shared" ref="AI153:AI161" si="388">AA153</f>
        <v>a</v>
      </c>
      <c r="AJ153" t="str">
        <f t="shared" ref="AJ153:AJ161" ca="1" si="389">IF(Z153&lt;=0,")","")</f>
        <v/>
      </c>
      <c r="AK153" t="s">
        <v>22</v>
      </c>
      <c r="AL153" t="str">
        <f t="shared" ref="AL153:AL161" ca="1" si="390">IF(AB153&lt;=0,"(","")</f>
        <v>(</v>
      </c>
      <c r="AM153" t="str">
        <f t="shared" ref="AM153:AM161" ca="1" si="391">IF(AB153&lt;=0,"-","")</f>
        <v>-</v>
      </c>
      <c r="AN153">
        <f t="shared" ref="AN153:AN161" ca="1" si="392">IF(AB153=1,"",IF(AB153=-1,"",ABS(AB153)))</f>
        <v>5</v>
      </c>
      <c r="AO153" s="5" t="str">
        <f t="shared" ref="AO153:AO161" si="393">AC153</f>
        <v>a</v>
      </c>
      <c r="AP153" t="str">
        <f t="shared" ref="AP153:AP161" ca="1" si="394">IF(AB153&lt;=0,")","")</f>
        <v>)</v>
      </c>
      <c r="AW153" t="str">
        <f t="shared" ref="AW153:AW161" ca="1" si="395">AF153&amp;AG153&amp;AH153&amp;AI153&amp;AJ153&amp;AK153&amp;AL153&amp;AM153&amp;AN153&amp;AO153&amp;AP153&amp;AQ153&amp;AR153&amp;AS153&amp;AT153&amp;AU153&amp;AV153</f>
        <v>4a×(-5a)</v>
      </c>
      <c r="AY153">
        <f t="shared" ref="AY153:AY161" ca="1" si="396">Z153*AB153</f>
        <v>-20</v>
      </c>
      <c r="AZ153">
        <f t="shared" ref="AZ153:AZ161" ca="1" si="397">IF(AY153=1,"",IF(AY153=-1,"-",AY153))</f>
        <v>-20</v>
      </c>
      <c r="BD153" s="44"/>
      <c r="BE153" s="44"/>
      <c r="BF153" s="44"/>
      <c r="BG153" s="44"/>
      <c r="BH153" s="44"/>
      <c r="BI153" s="44"/>
    </row>
    <row r="154" spans="1:61" x14ac:dyDescent="0.55000000000000004">
      <c r="A154" s="1" t="s">
        <v>1</v>
      </c>
      <c r="B154" s="1" t="s">
        <v>35</v>
      </c>
      <c r="C154" s="78" t="s">
        <v>229</v>
      </c>
      <c r="D154" s="43" t="str">
        <f t="shared" ca="1" si="374"/>
        <v>a×(-4a)</v>
      </c>
      <c r="E154" s="4" t="s">
        <v>13</v>
      </c>
      <c r="F154" t="s">
        <v>230</v>
      </c>
      <c r="G154" s="78" t="s">
        <v>229</v>
      </c>
      <c r="H154" s="11">
        <f t="shared" ca="1" si="375"/>
        <v>-4</v>
      </c>
      <c r="I154" s="21" t="s">
        <v>291</v>
      </c>
      <c r="J154" t="s">
        <v>230</v>
      </c>
      <c r="K154" s="51" t="s">
        <v>60</v>
      </c>
      <c r="L154" s="50" t="s">
        <v>373</v>
      </c>
      <c r="M154" s="50" t="str">
        <f t="shared" ca="1" si="376"/>
        <v>\\(\\quad a×(-4a)= \\)</v>
      </c>
      <c r="N154" s="50" t="str">
        <f t="shared" ca="1" si="377"/>
        <v>\\(\\quad -4a^2 \\)</v>
      </c>
      <c r="O154" s="50" t="s">
        <v>62</v>
      </c>
      <c r="P154" s="89" t="str">
        <f t="shared" ca="1" si="378"/>
        <v>INSERT INTO math(tangen,question,answer,editor,date,count) VALUES('m5650','\\(\\quad a×(-4a)= \\)','\\(\\quad -4a^2 \\)','harazono',NOW(),0);</v>
      </c>
      <c r="Q154" s="47"/>
      <c r="R154" s="19"/>
      <c r="S154" s="1">
        <f t="shared" ca="1" si="379"/>
        <v>1</v>
      </c>
      <c r="T154" s="1" t="s">
        <v>16</v>
      </c>
      <c r="U154" s="1">
        <f t="shared" ca="1" si="380"/>
        <v>-4</v>
      </c>
      <c r="V154" s="1" t="s">
        <v>16</v>
      </c>
      <c r="W154" s="1"/>
      <c r="X154" s="1"/>
      <c r="Z154">
        <f t="shared" ca="1" si="381"/>
        <v>1</v>
      </c>
      <c r="AA154" t="str">
        <f t="shared" si="382"/>
        <v>a</v>
      </c>
      <c r="AB154">
        <f t="shared" ca="1" si="383"/>
        <v>-4</v>
      </c>
      <c r="AC154" t="str">
        <f t="shared" si="384"/>
        <v>a</v>
      </c>
      <c r="AF154" t="str">
        <f t="shared" ca="1" si="385"/>
        <v/>
      </c>
      <c r="AG154" t="str">
        <f t="shared" ca="1" si="386"/>
        <v/>
      </c>
      <c r="AH154" t="str">
        <f t="shared" ca="1" si="387"/>
        <v/>
      </c>
      <c r="AI154" t="str">
        <f t="shared" si="388"/>
        <v>a</v>
      </c>
      <c r="AJ154" t="str">
        <f t="shared" ca="1" si="389"/>
        <v/>
      </c>
      <c r="AK154" t="s">
        <v>22</v>
      </c>
      <c r="AL154" t="str">
        <f t="shared" ca="1" si="390"/>
        <v>(</v>
      </c>
      <c r="AM154" t="str">
        <f t="shared" ca="1" si="391"/>
        <v>-</v>
      </c>
      <c r="AN154">
        <f t="shared" ca="1" si="392"/>
        <v>4</v>
      </c>
      <c r="AO154" s="5" t="str">
        <f t="shared" si="393"/>
        <v>a</v>
      </c>
      <c r="AP154" t="str">
        <f t="shared" ca="1" si="394"/>
        <v>)</v>
      </c>
      <c r="AW154" t="str">
        <f t="shared" ca="1" si="395"/>
        <v>a×(-4a)</v>
      </c>
      <c r="AY154">
        <f t="shared" ca="1" si="396"/>
        <v>-4</v>
      </c>
      <c r="AZ154">
        <f t="shared" ca="1" si="397"/>
        <v>-4</v>
      </c>
      <c r="BD154" s="44"/>
      <c r="BE154" s="44"/>
      <c r="BF154" s="44"/>
      <c r="BG154" s="44"/>
      <c r="BH154" s="44"/>
      <c r="BI154" s="44"/>
    </row>
    <row r="155" spans="1:61" x14ac:dyDescent="0.55000000000000004">
      <c r="A155" s="1" t="s">
        <v>1</v>
      </c>
      <c r="B155" s="1" t="s">
        <v>35</v>
      </c>
      <c r="C155" s="78" t="s">
        <v>229</v>
      </c>
      <c r="D155" s="43" t="str">
        <f t="shared" ca="1" si="374"/>
        <v>(-5a)×a</v>
      </c>
      <c r="E155" s="4" t="s">
        <v>13</v>
      </c>
      <c r="F155" t="s">
        <v>230</v>
      </c>
      <c r="G155" s="78" t="s">
        <v>229</v>
      </c>
      <c r="H155" s="11">
        <f t="shared" ca="1" si="375"/>
        <v>-5</v>
      </c>
      <c r="I155" s="21" t="s">
        <v>291</v>
      </c>
      <c r="J155" t="s">
        <v>230</v>
      </c>
      <c r="K155" s="51" t="s">
        <v>60</v>
      </c>
      <c r="L155" s="50" t="s">
        <v>373</v>
      </c>
      <c r="M155" s="50" t="str">
        <f t="shared" ca="1" si="376"/>
        <v>\\(\\quad (-5a)×a= \\)</v>
      </c>
      <c r="N155" s="50" t="str">
        <f t="shared" ca="1" si="377"/>
        <v>\\(\\quad -5a^2 \\)</v>
      </c>
      <c r="O155" s="50" t="s">
        <v>62</v>
      </c>
      <c r="P155" s="89" t="str">
        <f t="shared" ca="1" si="378"/>
        <v>INSERT INTO math(tangen,question,answer,editor,date,count) VALUES('m5650','\\(\\quad (-5a)×a= \\)','\\(\\quad -5a^2 \\)','harazono',NOW(),0);</v>
      </c>
      <c r="Q155" s="47"/>
      <c r="R155" s="19"/>
      <c r="S155" s="1">
        <f t="shared" ca="1" si="379"/>
        <v>-5</v>
      </c>
      <c r="T155" s="1" t="s">
        <v>16</v>
      </c>
      <c r="U155" s="1">
        <f t="shared" ca="1" si="380"/>
        <v>1</v>
      </c>
      <c r="V155" s="1" t="s">
        <v>16</v>
      </c>
      <c r="W155" s="1"/>
      <c r="X155" s="1"/>
      <c r="Z155">
        <f t="shared" ca="1" si="381"/>
        <v>-5</v>
      </c>
      <c r="AA155" t="str">
        <f t="shared" si="382"/>
        <v>a</v>
      </c>
      <c r="AB155">
        <f t="shared" ca="1" si="383"/>
        <v>1</v>
      </c>
      <c r="AC155" t="str">
        <f t="shared" si="384"/>
        <v>a</v>
      </c>
      <c r="AF155" t="str">
        <f t="shared" ca="1" si="385"/>
        <v>(</v>
      </c>
      <c r="AG155" t="str">
        <f t="shared" ca="1" si="386"/>
        <v>-</v>
      </c>
      <c r="AH155">
        <f t="shared" ca="1" si="387"/>
        <v>5</v>
      </c>
      <c r="AI155" t="str">
        <f t="shared" si="388"/>
        <v>a</v>
      </c>
      <c r="AJ155" t="str">
        <f t="shared" ca="1" si="389"/>
        <v>)</v>
      </c>
      <c r="AK155" t="s">
        <v>22</v>
      </c>
      <c r="AL155" t="str">
        <f t="shared" ca="1" si="390"/>
        <v/>
      </c>
      <c r="AM155" t="str">
        <f t="shared" ca="1" si="391"/>
        <v/>
      </c>
      <c r="AN155" t="str">
        <f t="shared" ca="1" si="392"/>
        <v/>
      </c>
      <c r="AO155" s="5" t="str">
        <f t="shared" si="393"/>
        <v>a</v>
      </c>
      <c r="AP155" t="str">
        <f t="shared" ca="1" si="394"/>
        <v/>
      </c>
      <c r="AW155" t="str">
        <f t="shared" ca="1" si="395"/>
        <v>(-5a)×a</v>
      </c>
      <c r="AY155">
        <f t="shared" ca="1" si="396"/>
        <v>-5</v>
      </c>
      <c r="AZ155">
        <f t="shared" ca="1" si="397"/>
        <v>-5</v>
      </c>
      <c r="BD155" s="44"/>
      <c r="BE155" s="44"/>
      <c r="BF155" s="44"/>
      <c r="BG155" s="44"/>
      <c r="BH155" s="44"/>
      <c r="BI155" s="44"/>
    </row>
    <row r="156" spans="1:61" x14ac:dyDescent="0.55000000000000004">
      <c r="A156" s="1" t="s">
        <v>1</v>
      </c>
      <c r="B156" s="1" t="s">
        <v>35</v>
      </c>
      <c r="C156" s="78" t="s">
        <v>229</v>
      </c>
      <c r="D156" s="43" t="str">
        <f t="shared" ca="1" si="374"/>
        <v>(-3a)×6a</v>
      </c>
      <c r="E156" s="4" t="s">
        <v>13</v>
      </c>
      <c r="F156" t="s">
        <v>230</v>
      </c>
      <c r="G156" s="78" t="s">
        <v>229</v>
      </c>
      <c r="H156" s="11">
        <f t="shared" ca="1" si="375"/>
        <v>-18</v>
      </c>
      <c r="I156" s="21" t="s">
        <v>291</v>
      </c>
      <c r="J156" t="s">
        <v>230</v>
      </c>
      <c r="K156" s="51" t="s">
        <v>60</v>
      </c>
      <c r="L156" s="50" t="s">
        <v>373</v>
      </c>
      <c r="M156" s="50" t="str">
        <f t="shared" ca="1" si="376"/>
        <v>\\(\\quad (-3a)×6a= \\)</v>
      </c>
      <c r="N156" s="50" t="str">
        <f t="shared" ca="1" si="377"/>
        <v>\\(\\quad -18a^2 \\)</v>
      </c>
      <c r="O156" s="50" t="s">
        <v>62</v>
      </c>
      <c r="P156" s="89" t="str">
        <f t="shared" ca="1" si="378"/>
        <v>INSERT INTO math(tangen,question,answer,editor,date,count) VALUES('m5650','\\(\\quad (-3a)×6a= \\)','\\(\\quad -18a^2 \\)','harazono',NOW(),0);</v>
      </c>
      <c r="Q156" s="47"/>
      <c r="R156" s="19"/>
      <c r="S156" s="1">
        <f t="shared" ca="1" si="379"/>
        <v>-3</v>
      </c>
      <c r="T156" s="1" t="s">
        <v>16</v>
      </c>
      <c r="U156" s="1">
        <f t="shared" ca="1" si="380"/>
        <v>6</v>
      </c>
      <c r="V156" s="1" t="s">
        <v>16</v>
      </c>
      <c r="W156" s="1"/>
      <c r="X156" s="1"/>
      <c r="Z156">
        <f t="shared" ca="1" si="381"/>
        <v>-3</v>
      </c>
      <c r="AA156" t="str">
        <f t="shared" si="382"/>
        <v>a</v>
      </c>
      <c r="AB156">
        <f t="shared" ca="1" si="383"/>
        <v>6</v>
      </c>
      <c r="AC156" t="str">
        <f t="shared" si="384"/>
        <v>a</v>
      </c>
      <c r="AF156" t="str">
        <f t="shared" ca="1" si="385"/>
        <v>(</v>
      </c>
      <c r="AG156" t="str">
        <f t="shared" ca="1" si="386"/>
        <v>-</v>
      </c>
      <c r="AH156">
        <f t="shared" ca="1" si="387"/>
        <v>3</v>
      </c>
      <c r="AI156" t="str">
        <f t="shared" si="388"/>
        <v>a</v>
      </c>
      <c r="AJ156" t="str">
        <f t="shared" ca="1" si="389"/>
        <v>)</v>
      </c>
      <c r="AK156" t="s">
        <v>22</v>
      </c>
      <c r="AL156" t="str">
        <f t="shared" ca="1" si="390"/>
        <v/>
      </c>
      <c r="AM156" t="str">
        <f t="shared" ca="1" si="391"/>
        <v/>
      </c>
      <c r="AN156">
        <f t="shared" ca="1" si="392"/>
        <v>6</v>
      </c>
      <c r="AO156" s="5" t="str">
        <f t="shared" si="393"/>
        <v>a</v>
      </c>
      <c r="AP156" t="str">
        <f t="shared" ca="1" si="394"/>
        <v/>
      </c>
      <c r="AW156" t="str">
        <f t="shared" ca="1" si="395"/>
        <v>(-3a)×6a</v>
      </c>
      <c r="AY156">
        <f t="shared" ca="1" si="396"/>
        <v>-18</v>
      </c>
      <c r="AZ156">
        <f t="shared" ca="1" si="397"/>
        <v>-18</v>
      </c>
      <c r="BD156" s="44"/>
      <c r="BE156" s="44"/>
      <c r="BF156" s="44"/>
      <c r="BG156" s="44"/>
      <c r="BH156" s="44"/>
      <c r="BI156" s="44"/>
    </row>
    <row r="157" spans="1:61" x14ac:dyDescent="0.55000000000000004">
      <c r="A157" s="1" t="s">
        <v>1</v>
      </c>
      <c r="B157" s="1" t="s">
        <v>35</v>
      </c>
      <c r="C157" s="78" t="s">
        <v>229</v>
      </c>
      <c r="D157" s="43" t="str">
        <f t="shared" ca="1" si="374"/>
        <v>7a×2a</v>
      </c>
      <c r="E157" s="4" t="s">
        <v>13</v>
      </c>
      <c r="F157" t="s">
        <v>230</v>
      </c>
      <c r="G157" s="78" t="s">
        <v>229</v>
      </c>
      <c r="H157" s="11">
        <f t="shared" ca="1" si="375"/>
        <v>14</v>
      </c>
      <c r="I157" s="21" t="s">
        <v>291</v>
      </c>
      <c r="J157" t="s">
        <v>230</v>
      </c>
      <c r="K157" s="51" t="s">
        <v>60</v>
      </c>
      <c r="L157" s="50" t="s">
        <v>373</v>
      </c>
      <c r="M157" s="50" t="str">
        <f t="shared" ca="1" si="376"/>
        <v>\\(\\quad 7a×2a= \\)</v>
      </c>
      <c r="N157" s="50" t="str">
        <f t="shared" ca="1" si="377"/>
        <v>\\(\\quad 14a^2 \\)</v>
      </c>
      <c r="O157" s="50" t="s">
        <v>62</v>
      </c>
      <c r="P157" s="89" t="str">
        <f t="shared" ca="1" si="378"/>
        <v>INSERT INTO math(tangen,question,answer,editor,date,count) VALUES('m5650','\\(\\quad 7a×2a= \\)','\\(\\quad 14a^2 \\)','harazono',NOW(),0);</v>
      </c>
      <c r="Q157" s="47"/>
      <c r="R157" s="19"/>
      <c r="S157" s="1">
        <f t="shared" ca="1" si="379"/>
        <v>0</v>
      </c>
      <c r="T157" s="1" t="s">
        <v>16</v>
      </c>
      <c r="U157" s="1">
        <f t="shared" ca="1" si="380"/>
        <v>2</v>
      </c>
      <c r="V157" s="1" t="s">
        <v>16</v>
      </c>
      <c r="W157" s="1"/>
      <c r="X157" s="1"/>
      <c r="Z157">
        <f t="shared" ca="1" si="381"/>
        <v>7</v>
      </c>
      <c r="AA157" t="str">
        <f t="shared" si="382"/>
        <v>a</v>
      </c>
      <c r="AB157">
        <f t="shared" ca="1" si="383"/>
        <v>2</v>
      </c>
      <c r="AC157" t="str">
        <f t="shared" si="384"/>
        <v>a</v>
      </c>
      <c r="AF157" t="str">
        <f t="shared" ca="1" si="385"/>
        <v/>
      </c>
      <c r="AG157" t="str">
        <f t="shared" ca="1" si="386"/>
        <v/>
      </c>
      <c r="AH157">
        <f t="shared" ca="1" si="387"/>
        <v>7</v>
      </c>
      <c r="AI157" t="str">
        <f t="shared" si="388"/>
        <v>a</v>
      </c>
      <c r="AJ157" t="str">
        <f t="shared" ca="1" si="389"/>
        <v/>
      </c>
      <c r="AK157" t="s">
        <v>22</v>
      </c>
      <c r="AL157" t="str">
        <f t="shared" ca="1" si="390"/>
        <v/>
      </c>
      <c r="AM157" t="str">
        <f t="shared" ca="1" si="391"/>
        <v/>
      </c>
      <c r="AN157">
        <f t="shared" ca="1" si="392"/>
        <v>2</v>
      </c>
      <c r="AO157" s="5" t="str">
        <f t="shared" si="393"/>
        <v>a</v>
      </c>
      <c r="AP157" t="str">
        <f t="shared" ca="1" si="394"/>
        <v/>
      </c>
      <c r="AW157" t="str">
        <f t="shared" ca="1" si="395"/>
        <v>7a×2a</v>
      </c>
      <c r="AY157">
        <f t="shared" ca="1" si="396"/>
        <v>14</v>
      </c>
      <c r="AZ157">
        <f t="shared" ca="1" si="397"/>
        <v>14</v>
      </c>
      <c r="BD157" s="44"/>
      <c r="BE157" s="44"/>
      <c r="BF157" s="44"/>
      <c r="BG157" s="44"/>
      <c r="BH157" s="44"/>
      <c r="BI157" s="44"/>
    </row>
    <row r="158" spans="1:61" x14ac:dyDescent="0.55000000000000004">
      <c r="A158" s="1" t="s">
        <v>1</v>
      </c>
      <c r="B158" s="1" t="s">
        <v>35</v>
      </c>
      <c r="C158" s="78" t="s">
        <v>229</v>
      </c>
      <c r="D158" s="43" t="str">
        <f t="shared" ca="1" si="374"/>
        <v>3a×(-3a)</v>
      </c>
      <c r="E158" s="4" t="s">
        <v>13</v>
      </c>
      <c r="F158" t="s">
        <v>230</v>
      </c>
      <c r="G158" s="78" t="s">
        <v>229</v>
      </c>
      <c r="H158" s="11">
        <f t="shared" ca="1" si="375"/>
        <v>-9</v>
      </c>
      <c r="I158" s="21" t="s">
        <v>291</v>
      </c>
      <c r="J158" t="s">
        <v>230</v>
      </c>
      <c r="K158" s="51" t="s">
        <v>60</v>
      </c>
      <c r="L158" s="50" t="s">
        <v>373</v>
      </c>
      <c r="M158" s="50" t="str">
        <f t="shared" ca="1" si="376"/>
        <v>\\(\\quad 3a×(-3a)= \\)</v>
      </c>
      <c r="N158" s="50" t="str">
        <f t="shared" ca="1" si="377"/>
        <v>\\(\\quad -9a^2 \\)</v>
      </c>
      <c r="O158" s="50" t="s">
        <v>62</v>
      </c>
      <c r="P158" s="89" t="str">
        <f t="shared" ca="1" si="378"/>
        <v>INSERT INTO math(tangen,question,answer,editor,date,count) VALUES('m5650','\\(\\quad 3a×(-3a)= \\)','\\(\\quad -9a^2 \\)','harazono',NOW(),0);</v>
      </c>
      <c r="Q158" s="47"/>
      <c r="R158" s="19"/>
      <c r="S158" s="1">
        <f t="shared" ca="1" si="379"/>
        <v>3</v>
      </c>
      <c r="T158" s="1" t="s">
        <v>16</v>
      </c>
      <c r="U158" s="1">
        <f t="shared" ca="1" si="380"/>
        <v>-3</v>
      </c>
      <c r="V158" s="1" t="s">
        <v>16</v>
      </c>
      <c r="W158" s="1"/>
      <c r="X158" s="1"/>
      <c r="Z158">
        <f t="shared" ca="1" si="381"/>
        <v>3</v>
      </c>
      <c r="AA158" t="str">
        <f t="shared" si="382"/>
        <v>a</v>
      </c>
      <c r="AB158">
        <f t="shared" ca="1" si="383"/>
        <v>-3</v>
      </c>
      <c r="AC158" t="str">
        <f t="shared" si="384"/>
        <v>a</v>
      </c>
      <c r="AF158" t="str">
        <f t="shared" ca="1" si="385"/>
        <v/>
      </c>
      <c r="AG158" t="str">
        <f t="shared" ca="1" si="386"/>
        <v/>
      </c>
      <c r="AH158">
        <f t="shared" ca="1" si="387"/>
        <v>3</v>
      </c>
      <c r="AI158" t="str">
        <f t="shared" si="388"/>
        <v>a</v>
      </c>
      <c r="AJ158" t="str">
        <f t="shared" ca="1" si="389"/>
        <v/>
      </c>
      <c r="AK158" t="s">
        <v>22</v>
      </c>
      <c r="AL158" t="str">
        <f t="shared" ca="1" si="390"/>
        <v>(</v>
      </c>
      <c r="AM158" t="str">
        <f t="shared" ca="1" si="391"/>
        <v>-</v>
      </c>
      <c r="AN158">
        <f t="shared" ca="1" si="392"/>
        <v>3</v>
      </c>
      <c r="AO158" s="5" t="str">
        <f t="shared" si="393"/>
        <v>a</v>
      </c>
      <c r="AP158" t="str">
        <f t="shared" ca="1" si="394"/>
        <v>)</v>
      </c>
      <c r="AW158" t="str">
        <f t="shared" ca="1" si="395"/>
        <v>3a×(-3a)</v>
      </c>
      <c r="AY158">
        <f t="shared" ca="1" si="396"/>
        <v>-9</v>
      </c>
      <c r="AZ158">
        <f t="shared" ca="1" si="397"/>
        <v>-9</v>
      </c>
      <c r="BD158" s="44"/>
      <c r="BE158" s="44"/>
      <c r="BF158" s="44"/>
      <c r="BG158" s="44"/>
      <c r="BH158" s="44"/>
      <c r="BI158" s="44"/>
    </row>
    <row r="159" spans="1:61" x14ac:dyDescent="0.55000000000000004">
      <c r="A159" s="1" t="s">
        <v>1</v>
      </c>
      <c r="B159" s="1" t="s">
        <v>35</v>
      </c>
      <c r="C159" s="78" t="s">
        <v>229</v>
      </c>
      <c r="D159" s="43" t="str">
        <f t="shared" ca="1" si="374"/>
        <v>2a×(-a)</v>
      </c>
      <c r="E159" s="4" t="s">
        <v>13</v>
      </c>
      <c r="F159" t="s">
        <v>230</v>
      </c>
      <c r="G159" s="78" t="s">
        <v>229</v>
      </c>
      <c r="H159" s="11">
        <f t="shared" ca="1" si="375"/>
        <v>-2</v>
      </c>
      <c r="I159" s="21" t="s">
        <v>291</v>
      </c>
      <c r="J159" t="s">
        <v>230</v>
      </c>
      <c r="K159" s="51" t="s">
        <v>60</v>
      </c>
      <c r="L159" s="50" t="s">
        <v>373</v>
      </c>
      <c r="M159" s="50" t="str">
        <f t="shared" ca="1" si="376"/>
        <v>\\(\\quad 2a×(-a)= \\)</v>
      </c>
      <c r="N159" s="50" t="str">
        <f t="shared" ca="1" si="377"/>
        <v>\\(\\quad -2a^2 \\)</v>
      </c>
      <c r="O159" s="50" t="s">
        <v>62</v>
      </c>
      <c r="P159" s="89" t="str">
        <f t="shared" ca="1" si="378"/>
        <v>INSERT INTO math(tangen,question,answer,editor,date,count) VALUES('m5650','\\(\\quad 2a×(-a)= \\)','\\(\\quad -2a^2 \\)','harazono',NOW(),0);</v>
      </c>
      <c r="Q159" s="47"/>
      <c r="R159" s="19"/>
      <c r="S159" s="1">
        <f t="shared" ca="1" si="379"/>
        <v>2</v>
      </c>
      <c r="T159" s="1" t="s">
        <v>16</v>
      </c>
      <c r="U159" s="1">
        <f t="shared" ca="1" si="380"/>
        <v>-1</v>
      </c>
      <c r="V159" s="1" t="s">
        <v>16</v>
      </c>
      <c r="W159" s="1"/>
      <c r="X159" s="1"/>
      <c r="Z159">
        <f t="shared" ca="1" si="381"/>
        <v>2</v>
      </c>
      <c r="AA159" t="str">
        <f t="shared" si="382"/>
        <v>a</v>
      </c>
      <c r="AB159">
        <f t="shared" ca="1" si="383"/>
        <v>-1</v>
      </c>
      <c r="AC159" t="str">
        <f t="shared" si="384"/>
        <v>a</v>
      </c>
      <c r="AF159" t="str">
        <f t="shared" ca="1" si="385"/>
        <v/>
      </c>
      <c r="AG159" t="str">
        <f t="shared" ca="1" si="386"/>
        <v/>
      </c>
      <c r="AH159">
        <f t="shared" ca="1" si="387"/>
        <v>2</v>
      </c>
      <c r="AI159" t="str">
        <f t="shared" si="388"/>
        <v>a</v>
      </c>
      <c r="AJ159" t="str">
        <f t="shared" ca="1" si="389"/>
        <v/>
      </c>
      <c r="AK159" t="s">
        <v>22</v>
      </c>
      <c r="AL159" t="str">
        <f t="shared" ca="1" si="390"/>
        <v>(</v>
      </c>
      <c r="AM159" t="str">
        <f t="shared" ca="1" si="391"/>
        <v>-</v>
      </c>
      <c r="AN159" t="str">
        <f t="shared" ca="1" si="392"/>
        <v/>
      </c>
      <c r="AO159" s="5" t="str">
        <f t="shared" si="393"/>
        <v>a</v>
      </c>
      <c r="AP159" t="str">
        <f t="shared" ca="1" si="394"/>
        <v>)</v>
      </c>
      <c r="AW159" t="str">
        <f t="shared" ca="1" si="395"/>
        <v>2a×(-a)</v>
      </c>
      <c r="AY159">
        <f t="shared" ca="1" si="396"/>
        <v>-2</v>
      </c>
      <c r="AZ159">
        <f t="shared" ca="1" si="397"/>
        <v>-2</v>
      </c>
      <c r="BD159" s="44"/>
      <c r="BE159" s="44"/>
      <c r="BF159" s="44"/>
      <c r="BG159" s="44"/>
      <c r="BH159" s="44"/>
      <c r="BI159" s="44"/>
    </row>
    <row r="160" spans="1:61" x14ac:dyDescent="0.55000000000000004">
      <c r="A160" s="1" t="s">
        <v>1</v>
      </c>
      <c r="B160" s="1" t="s">
        <v>35</v>
      </c>
      <c r="C160" s="78" t="s">
        <v>229</v>
      </c>
      <c r="D160" s="43" t="str">
        <f t="shared" ca="1" si="374"/>
        <v>(-2a)×(-7a)</v>
      </c>
      <c r="E160" s="4" t="s">
        <v>13</v>
      </c>
      <c r="F160" t="s">
        <v>230</v>
      </c>
      <c r="G160" s="78" t="s">
        <v>229</v>
      </c>
      <c r="H160" s="11">
        <f t="shared" ca="1" si="375"/>
        <v>14</v>
      </c>
      <c r="I160" s="21" t="s">
        <v>291</v>
      </c>
      <c r="J160" t="s">
        <v>230</v>
      </c>
      <c r="K160" s="51" t="s">
        <v>60</v>
      </c>
      <c r="L160" s="50" t="s">
        <v>373</v>
      </c>
      <c r="M160" s="50" t="str">
        <f t="shared" ca="1" si="376"/>
        <v>\\(\\quad (-2a)×(-7a)= \\)</v>
      </c>
      <c r="N160" s="50" t="str">
        <f t="shared" ca="1" si="377"/>
        <v>\\(\\quad 14a^2 \\)</v>
      </c>
      <c r="O160" s="50" t="s">
        <v>62</v>
      </c>
      <c r="P160" s="89" t="str">
        <f t="shared" ca="1" si="378"/>
        <v>INSERT INTO math(tangen,question,answer,editor,date,count) VALUES('m5650','\\(\\quad (-2a)×(-7a)= \\)','\\(\\quad 14a^2 \\)','harazono',NOW(),0);</v>
      </c>
      <c r="Q160" s="47"/>
      <c r="R160" s="19"/>
      <c r="S160" s="1">
        <f t="shared" ca="1" si="379"/>
        <v>-2</v>
      </c>
      <c r="T160" s="1" t="s">
        <v>16</v>
      </c>
      <c r="U160" s="1">
        <f t="shared" ca="1" si="380"/>
        <v>-7</v>
      </c>
      <c r="V160" s="1" t="s">
        <v>16</v>
      </c>
      <c r="W160" s="1"/>
      <c r="X160" s="1"/>
      <c r="Z160">
        <f t="shared" ca="1" si="381"/>
        <v>-2</v>
      </c>
      <c r="AA160" t="str">
        <f t="shared" si="382"/>
        <v>a</v>
      </c>
      <c r="AB160">
        <f t="shared" ca="1" si="383"/>
        <v>-7</v>
      </c>
      <c r="AC160" t="str">
        <f t="shared" si="384"/>
        <v>a</v>
      </c>
      <c r="AF160" t="str">
        <f t="shared" ca="1" si="385"/>
        <v>(</v>
      </c>
      <c r="AG160" t="str">
        <f t="shared" ca="1" si="386"/>
        <v>-</v>
      </c>
      <c r="AH160">
        <f t="shared" ca="1" si="387"/>
        <v>2</v>
      </c>
      <c r="AI160" t="str">
        <f t="shared" si="388"/>
        <v>a</v>
      </c>
      <c r="AJ160" t="str">
        <f t="shared" ca="1" si="389"/>
        <v>)</v>
      </c>
      <c r="AK160" t="s">
        <v>22</v>
      </c>
      <c r="AL160" t="str">
        <f t="shared" ca="1" si="390"/>
        <v>(</v>
      </c>
      <c r="AM160" t="str">
        <f t="shared" ca="1" si="391"/>
        <v>-</v>
      </c>
      <c r="AN160">
        <f t="shared" ca="1" si="392"/>
        <v>7</v>
      </c>
      <c r="AO160" s="5" t="str">
        <f t="shared" si="393"/>
        <v>a</v>
      </c>
      <c r="AP160" t="str">
        <f t="shared" ca="1" si="394"/>
        <v>)</v>
      </c>
      <c r="AW160" t="str">
        <f t="shared" ca="1" si="395"/>
        <v>(-2a)×(-7a)</v>
      </c>
      <c r="AY160">
        <f t="shared" ca="1" si="396"/>
        <v>14</v>
      </c>
      <c r="AZ160">
        <f t="shared" ca="1" si="397"/>
        <v>14</v>
      </c>
      <c r="BD160" s="44"/>
      <c r="BE160" s="44"/>
      <c r="BF160" s="44"/>
      <c r="BG160" s="44"/>
      <c r="BH160" s="44"/>
      <c r="BI160" s="44"/>
    </row>
    <row r="161" spans="1:61" x14ac:dyDescent="0.55000000000000004">
      <c r="A161" s="1" t="s">
        <v>1</v>
      </c>
      <c r="B161" s="1" t="s">
        <v>35</v>
      </c>
      <c r="C161" s="78" t="s">
        <v>229</v>
      </c>
      <c r="D161" s="43" t="str">
        <f t="shared" ca="1" si="374"/>
        <v>2a×7a</v>
      </c>
      <c r="E161" s="4" t="s">
        <v>13</v>
      </c>
      <c r="F161" t="s">
        <v>230</v>
      </c>
      <c r="G161" s="78" t="s">
        <v>229</v>
      </c>
      <c r="H161" s="11">
        <f t="shared" ca="1" si="375"/>
        <v>14</v>
      </c>
      <c r="I161" s="21" t="s">
        <v>291</v>
      </c>
      <c r="J161" t="s">
        <v>230</v>
      </c>
      <c r="K161" s="51" t="s">
        <v>60</v>
      </c>
      <c r="L161" s="50" t="s">
        <v>373</v>
      </c>
      <c r="M161" s="50" t="str">
        <f t="shared" ca="1" si="376"/>
        <v>\\(\\quad 2a×7a= \\)</v>
      </c>
      <c r="N161" s="50" t="str">
        <f t="shared" ca="1" si="377"/>
        <v>\\(\\quad 14a^2 \\)</v>
      </c>
      <c r="O161" s="50" t="s">
        <v>62</v>
      </c>
      <c r="P161" s="89" t="str">
        <f t="shared" ca="1" si="378"/>
        <v>INSERT INTO math(tangen,question,answer,editor,date,count) VALUES('m5650','\\(\\quad 2a×7a= \\)','\\(\\quad 14a^2 \\)','harazono',NOW(),0);</v>
      </c>
      <c r="Q161" s="47"/>
      <c r="R161" s="19"/>
      <c r="S161" s="1">
        <f t="shared" ca="1" si="379"/>
        <v>2</v>
      </c>
      <c r="T161" s="1" t="s">
        <v>16</v>
      </c>
      <c r="U161" s="1">
        <f t="shared" ca="1" si="380"/>
        <v>7</v>
      </c>
      <c r="V161" s="1" t="s">
        <v>16</v>
      </c>
      <c r="W161" s="1"/>
      <c r="X161" s="1"/>
      <c r="Z161">
        <f t="shared" ca="1" si="381"/>
        <v>2</v>
      </c>
      <c r="AA161" t="str">
        <f t="shared" si="382"/>
        <v>a</v>
      </c>
      <c r="AB161">
        <f t="shared" ca="1" si="383"/>
        <v>7</v>
      </c>
      <c r="AC161" t="str">
        <f t="shared" si="384"/>
        <v>a</v>
      </c>
      <c r="AF161" t="str">
        <f t="shared" ca="1" si="385"/>
        <v/>
      </c>
      <c r="AG161" t="str">
        <f t="shared" ca="1" si="386"/>
        <v/>
      </c>
      <c r="AH161">
        <f t="shared" ca="1" si="387"/>
        <v>2</v>
      </c>
      <c r="AI161" t="str">
        <f t="shared" si="388"/>
        <v>a</v>
      </c>
      <c r="AJ161" t="str">
        <f t="shared" ca="1" si="389"/>
        <v/>
      </c>
      <c r="AK161" t="s">
        <v>22</v>
      </c>
      <c r="AL161" t="str">
        <f t="shared" ca="1" si="390"/>
        <v/>
      </c>
      <c r="AM161" t="str">
        <f t="shared" ca="1" si="391"/>
        <v/>
      </c>
      <c r="AN161">
        <f t="shared" ca="1" si="392"/>
        <v>7</v>
      </c>
      <c r="AO161" s="5" t="str">
        <f t="shared" si="393"/>
        <v>a</v>
      </c>
      <c r="AP161" t="str">
        <f t="shared" ca="1" si="394"/>
        <v/>
      </c>
      <c r="AW161" t="str">
        <f t="shared" ca="1" si="395"/>
        <v>2a×7a</v>
      </c>
      <c r="AY161">
        <f t="shared" ca="1" si="396"/>
        <v>14</v>
      </c>
      <c r="AZ161">
        <f t="shared" ca="1" si="397"/>
        <v>14</v>
      </c>
      <c r="BD161" s="44"/>
      <c r="BE161" s="44"/>
      <c r="BF161" s="44"/>
      <c r="BG161" s="44"/>
      <c r="BH161" s="44"/>
      <c r="BI161" s="44"/>
    </row>
    <row r="162" spans="1:61" x14ac:dyDescent="0.55000000000000004">
      <c r="A162" s="1" t="s">
        <v>1</v>
      </c>
      <c r="B162" s="1" t="s">
        <v>35</v>
      </c>
      <c r="C162" s="78" t="s">
        <v>229</v>
      </c>
      <c r="D162" s="43" t="str">
        <f ca="1">AW162</f>
        <v>a×b</v>
      </c>
      <c r="E162" s="4" t="s">
        <v>13</v>
      </c>
      <c r="F162" t="s">
        <v>230</v>
      </c>
      <c r="G162" s="78" t="s">
        <v>229</v>
      </c>
      <c r="H162" s="11" t="str">
        <f ca="1">AZ162</f>
        <v/>
      </c>
      <c r="I162" s="21" t="s">
        <v>23</v>
      </c>
      <c r="J162" t="s">
        <v>230</v>
      </c>
      <c r="K162" s="51" t="s">
        <v>60</v>
      </c>
      <c r="L162" s="50" t="s">
        <v>373</v>
      </c>
      <c r="M162" s="50" t="str">
        <f t="shared" ca="1" si="38"/>
        <v>\\(\\quad a×b= \\)</v>
      </c>
      <c r="N162" s="50" t="str">
        <f t="shared" ca="1" si="39"/>
        <v>\\(\\quad ab \\)</v>
      </c>
      <c r="O162" s="50" t="s">
        <v>62</v>
      </c>
      <c r="P162" s="89" t="str">
        <f t="shared" ca="1" si="40"/>
        <v>INSERT INTO math(tangen,question,answer,editor,date,count) VALUES('m5650','\\(\\quad a×b= \\)','\\(\\quad ab \\)','harazono',NOW(),0);</v>
      </c>
      <c r="Q162" s="47"/>
      <c r="R162" s="19"/>
      <c r="S162" s="1">
        <f t="shared" ref="S162:W295" ca="1" si="398">RANDBETWEEN(-5,5)</f>
        <v>1</v>
      </c>
      <c r="T162" s="1" t="s">
        <v>16</v>
      </c>
      <c r="U162" s="1">
        <f t="shared" ref="U162:U295" ca="1" si="399">RANDBETWEEN(-9,9)</f>
        <v>1</v>
      </c>
      <c r="V162" s="1" t="s">
        <v>17</v>
      </c>
      <c r="W162" s="1"/>
      <c r="X162" s="1"/>
      <c r="Z162">
        <f t="shared" ca="1" si="368"/>
        <v>1</v>
      </c>
      <c r="AA162" t="str">
        <f t="shared" si="368"/>
        <v>a</v>
      </c>
      <c r="AB162">
        <f t="shared" ca="1" si="368"/>
        <v>1</v>
      </c>
      <c r="AC162" t="str">
        <f t="shared" si="368"/>
        <v>b</v>
      </c>
      <c r="AF162" t="str">
        <f t="shared" ca="1" si="369"/>
        <v/>
      </c>
      <c r="AG162" t="str">
        <f ca="1">IF(Z162&lt;=0,"-","")</f>
        <v/>
      </c>
      <c r="AH162" t="str">
        <f t="shared" ref="AH162:AH294" ca="1" si="400">IF(Z162=1,"",IF(Z162=-1,"",ABS(Z162)))</f>
        <v/>
      </c>
      <c r="AI162" t="str">
        <f t="shared" ref="AI162:AI294" si="401">AA162</f>
        <v>a</v>
      </c>
      <c r="AJ162" t="str">
        <f t="shared" ca="1" si="370"/>
        <v/>
      </c>
      <c r="AK162" t="s">
        <v>22</v>
      </c>
      <c r="AL162" t="str">
        <f t="shared" ca="1" si="371"/>
        <v/>
      </c>
      <c r="AM162" t="str">
        <f t="shared" ca="1" si="372"/>
        <v/>
      </c>
      <c r="AN162" t="str">
        <f t="shared" ref="AN162:AN294" ca="1" si="402">IF(AB162=1,"",IF(AB162=-1,"",ABS(AB162)))</f>
        <v/>
      </c>
      <c r="AO162" s="5" t="str">
        <f t="shared" ref="AO162:AO294" si="403">AC162</f>
        <v>b</v>
      </c>
      <c r="AP162" t="str">
        <f t="shared" ca="1" si="373"/>
        <v/>
      </c>
      <c r="AW162" t="str">
        <f t="shared" ref="AW162:AW294" ca="1" si="404">AF162&amp;AG162&amp;AH162&amp;AI162&amp;AJ162&amp;AK162&amp;AL162&amp;AM162&amp;AN162&amp;AO162&amp;AP162&amp;AQ162&amp;AR162&amp;AS162&amp;AT162&amp;AU162&amp;AV162</f>
        <v>a×b</v>
      </c>
      <c r="AY162">
        <f ca="1">Z162*AB162</f>
        <v>1</v>
      </c>
      <c r="AZ162" t="str">
        <f t="shared" ref="AZ162:AZ294" ca="1" si="405">IF(AY162=1,"",IF(AY162=-1,"-",AY162))</f>
        <v/>
      </c>
      <c r="BD162" s="44"/>
      <c r="BE162" s="44"/>
      <c r="BF162" s="44"/>
      <c r="BG162" s="44"/>
      <c r="BH162" s="44"/>
      <c r="BI162" s="44"/>
    </row>
    <row r="163" spans="1:61" x14ac:dyDescent="0.55000000000000004">
      <c r="A163" s="1" t="s">
        <v>1</v>
      </c>
      <c r="B163" s="1" t="s">
        <v>35</v>
      </c>
      <c r="C163" s="78" t="s">
        <v>229</v>
      </c>
      <c r="D163" s="43" t="str">
        <f t="shared" ref="D163:D171" ca="1" si="406">AW163</f>
        <v>(-3a)×(-6b)</v>
      </c>
      <c r="E163" s="4" t="s">
        <v>13</v>
      </c>
      <c r="F163" t="s">
        <v>230</v>
      </c>
      <c r="G163" s="78" t="s">
        <v>229</v>
      </c>
      <c r="H163" s="11">
        <f t="shared" ref="H163:H171" ca="1" si="407">AZ163</f>
        <v>18</v>
      </c>
      <c r="I163" s="21" t="s">
        <v>23</v>
      </c>
      <c r="J163" t="s">
        <v>230</v>
      </c>
      <c r="K163" s="51" t="s">
        <v>60</v>
      </c>
      <c r="L163" s="50" t="s">
        <v>373</v>
      </c>
      <c r="M163" s="50" t="str">
        <f t="shared" ref="M163:M171" ca="1" si="408">C163&amp;D163&amp;E163&amp;F163</f>
        <v>\\(\\quad (-3a)×(-6b)= \\)</v>
      </c>
      <c r="N163" s="50" t="str">
        <f t="shared" ref="N163:N171" ca="1" si="409">G163&amp;H163&amp;I163&amp;J163</f>
        <v>\\(\\quad 18ab \\)</v>
      </c>
      <c r="O163" s="50" t="s">
        <v>62</v>
      </c>
      <c r="P163" s="89" t="str">
        <f t="shared" ref="P163:P171" ca="1" si="410">"INSERT INTO "&amp;K163&amp;"(tangen,question,answer,editor,date,count) VALUES('"&amp;L163&amp;"','"&amp;M163&amp;"','"&amp;N163&amp;"','"&amp;O163&amp;"',NOW(),0);"</f>
        <v>INSERT INTO math(tangen,question,answer,editor,date,count) VALUES('m5650','\\(\\quad (-3a)×(-6b)= \\)','\\(\\quad 18ab \\)','harazono',NOW(),0);</v>
      </c>
      <c r="Q163" s="47"/>
      <c r="R163" s="19"/>
      <c r="S163" s="1">
        <f t="shared" ca="1" si="398"/>
        <v>-3</v>
      </c>
      <c r="T163" s="1" t="s">
        <v>16</v>
      </c>
      <c r="U163" s="1">
        <f t="shared" ca="1" si="399"/>
        <v>-6</v>
      </c>
      <c r="V163" s="1" t="s">
        <v>17</v>
      </c>
      <c r="W163" s="1"/>
      <c r="X163" s="1"/>
      <c r="Z163">
        <f t="shared" ref="Z163:Z171" ca="1" si="411">IF(S163=0,7,S163)</f>
        <v>-3</v>
      </c>
      <c r="AA163" t="str">
        <f t="shared" ref="AA163:AA171" si="412">IF(T163=0,7,T163)</f>
        <v>a</v>
      </c>
      <c r="AB163">
        <f t="shared" ref="AB163:AB171" ca="1" si="413">IF(U163=0,7,U163)</f>
        <v>-6</v>
      </c>
      <c r="AC163" t="str">
        <f t="shared" ref="AC163:AC171" si="414">IF(V163=0,7,V163)</f>
        <v>b</v>
      </c>
      <c r="AF163" t="str">
        <f t="shared" ref="AF163:AF171" ca="1" si="415">IF(Z163&lt;=0,"(","")</f>
        <v>(</v>
      </c>
      <c r="AG163" t="str">
        <f t="shared" ref="AG163:AG171" ca="1" si="416">IF(Z163&lt;=0,"-","")</f>
        <v>-</v>
      </c>
      <c r="AH163">
        <f t="shared" ref="AH163:AH171" ca="1" si="417">IF(Z163=1,"",IF(Z163=-1,"",ABS(Z163)))</f>
        <v>3</v>
      </c>
      <c r="AI163" t="str">
        <f t="shared" ref="AI163:AI171" si="418">AA163</f>
        <v>a</v>
      </c>
      <c r="AJ163" t="str">
        <f t="shared" ref="AJ163:AJ171" ca="1" si="419">IF(Z163&lt;=0,")","")</f>
        <v>)</v>
      </c>
      <c r="AK163" t="s">
        <v>22</v>
      </c>
      <c r="AL163" t="str">
        <f t="shared" ref="AL163:AL171" ca="1" si="420">IF(AB163&lt;=0,"(","")</f>
        <v>(</v>
      </c>
      <c r="AM163" t="str">
        <f t="shared" ref="AM163:AM171" ca="1" si="421">IF(AB163&lt;=0,"-","")</f>
        <v>-</v>
      </c>
      <c r="AN163">
        <f t="shared" ref="AN163:AN171" ca="1" si="422">IF(AB163=1,"",IF(AB163=-1,"",ABS(AB163)))</f>
        <v>6</v>
      </c>
      <c r="AO163" s="5" t="str">
        <f t="shared" ref="AO163:AO171" si="423">AC163</f>
        <v>b</v>
      </c>
      <c r="AP163" t="str">
        <f t="shared" ref="AP163:AP171" ca="1" si="424">IF(AB163&lt;=0,")","")</f>
        <v>)</v>
      </c>
      <c r="AW163" t="str">
        <f t="shared" ref="AW163:AW171" ca="1" si="425">AF163&amp;AG163&amp;AH163&amp;AI163&amp;AJ163&amp;AK163&amp;AL163&amp;AM163&amp;AN163&amp;AO163&amp;AP163&amp;AQ163&amp;AR163&amp;AS163&amp;AT163&amp;AU163&amp;AV163</f>
        <v>(-3a)×(-6b)</v>
      </c>
      <c r="AY163">
        <f t="shared" ref="AY163:AY171" ca="1" si="426">Z163*AB163</f>
        <v>18</v>
      </c>
      <c r="AZ163">
        <f t="shared" ref="AZ163:AZ171" ca="1" si="427">IF(AY163=1,"",IF(AY163=-1,"-",AY163))</f>
        <v>18</v>
      </c>
      <c r="BD163" s="44"/>
      <c r="BE163" s="44"/>
      <c r="BF163" s="44"/>
      <c r="BG163" s="44"/>
      <c r="BH163" s="44"/>
      <c r="BI163" s="44"/>
    </row>
    <row r="164" spans="1:61" x14ac:dyDescent="0.55000000000000004">
      <c r="A164" s="1" t="s">
        <v>1</v>
      </c>
      <c r="B164" s="1" t="s">
        <v>35</v>
      </c>
      <c r="C164" s="78" t="s">
        <v>229</v>
      </c>
      <c r="D164" s="43" t="str">
        <f t="shared" ca="1" si="406"/>
        <v>(-3a)×(-6b)</v>
      </c>
      <c r="E164" s="4" t="s">
        <v>13</v>
      </c>
      <c r="F164" t="s">
        <v>230</v>
      </c>
      <c r="G164" s="78" t="s">
        <v>229</v>
      </c>
      <c r="H164" s="11">
        <f t="shared" ca="1" si="407"/>
        <v>18</v>
      </c>
      <c r="I164" s="21" t="s">
        <v>23</v>
      </c>
      <c r="J164" t="s">
        <v>230</v>
      </c>
      <c r="K164" s="51" t="s">
        <v>60</v>
      </c>
      <c r="L164" s="50" t="s">
        <v>373</v>
      </c>
      <c r="M164" s="50" t="str">
        <f t="shared" ca="1" si="408"/>
        <v>\\(\\quad (-3a)×(-6b)= \\)</v>
      </c>
      <c r="N164" s="50" t="str">
        <f t="shared" ca="1" si="409"/>
        <v>\\(\\quad 18ab \\)</v>
      </c>
      <c r="O164" s="50" t="s">
        <v>62</v>
      </c>
      <c r="P164" s="89" t="str">
        <f t="shared" ca="1" si="410"/>
        <v>INSERT INTO math(tangen,question,answer,editor,date,count) VALUES('m5650','\\(\\quad (-3a)×(-6b)= \\)','\\(\\quad 18ab \\)','harazono',NOW(),0);</v>
      </c>
      <c r="Q164" s="47"/>
      <c r="R164" s="19"/>
      <c r="S164" s="1">
        <f t="shared" ca="1" si="398"/>
        <v>-3</v>
      </c>
      <c r="T164" s="1" t="s">
        <v>16</v>
      </c>
      <c r="U164" s="1">
        <f t="shared" ca="1" si="399"/>
        <v>-6</v>
      </c>
      <c r="V164" s="1" t="s">
        <v>17</v>
      </c>
      <c r="W164" s="1"/>
      <c r="X164" s="1"/>
      <c r="Z164">
        <f t="shared" ca="1" si="411"/>
        <v>-3</v>
      </c>
      <c r="AA164" t="str">
        <f t="shared" si="412"/>
        <v>a</v>
      </c>
      <c r="AB164">
        <f t="shared" ca="1" si="413"/>
        <v>-6</v>
      </c>
      <c r="AC164" t="str">
        <f t="shared" si="414"/>
        <v>b</v>
      </c>
      <c r="AF164" t="str">
        <f t="shared" ca="1" si="415"/>
        <v>(</v>
      </c>
      <c r="AG164" t="str">
        <f t="shared" ca="1" si="416"/>
        <v>-</v>
      </c>
      <c r="AH164">
        <f t="shared" ca="1" si="417"/>
        <v>3</v>
      </c>
      <c r="AI164" t="str">
        <f t="shared" si="418"/>
        <v>a</v>
      </c>
      <c r="AJ164" t="str">
        <f t="shared" ca="1" si="419"/>
        <v>)</v>
      </c>
      <c r="AK164" t="s">
        <v>22</v>
      </c>
      <c r="AL164" t="str">
        <f t="shared" ca="1" si="420"/>
        <v>(</v>
      </c>
      <c r="AM164" t="str">
        <f t="shared" ca="1" si="421"/>
        <v>-</v>
      </c>
      <c r="AN164">
        <f t="shared" ca="1" si="422"/>
        <v>6</v>
      </c>
      <c r="AO164" s="5" t="str">
        <f t="shared" si="423"/>
        <v>b</v>
      </c>
      <c r="AP164" t="str">
        <f t="shared" ca="1" si="424"/>
        <v>)</v>
      </c>
      <c r="AW164" t="str">
        <f t="shared" ca="1" si="425"/>
        <v>(-3a)×(-6b)</v>
      </c>
      <c r="AY164">
        <f t="shared" ca="1" si="426"/>
        <v>18</v>
      </c>
      <c r="AZ164">
        <f t="shared" ca="1" si="427"/>
        <v>18</v>
      </c>
      <c r="BD164" s="44"/>
      <c r="BE164" s="44"/>
      <c r="BF164" s="44"/>
      <c r="BG164" s="44"/>
      <c r="BH164" s="44"/>
      <c r="BI164" s="44"/>
    </row>
    <row r="165" spans="1:61" x14ac:dyDescent="0.55000000000000004">
      <c r="A165" s="1" t="s">
        <v>1</v>
      </c>
      <c r="B165" s="1" t="s">
        <v>35</v>
      </c>
      <c r="C165" s="78" t="s">
        <v>229</v>
      </c>
      <c r="D165" s="43" t="str">
        <f t="shared" ca="1" si="406"/>
        <v>(-a)×(-5b)</v>
      </c>
      <c r="E165" s="4" t="s">
        <v>13</v>
      </c>
      <c r="F165" t="s">
        <v>230</v>
      </c>
      <c r="G165" s="78" t="s">
        <v>229</v>
      </c>
      <c r="H165" s="11">
        <f t="shared" ca="1" si="407"/>
        <v>5</v>
      </c>
      <c r="I165" s="21" t="s">
        <v>23</v>
      </c>
      <c r="J165" t="s">
        <v>230</v>
      </c>
      <c r="K165" s="51" t="s">
        <v>60</v>
      </c>
      <c r="L165" s="50" t="s">
        <v>373</v>
      </c>
      <c r="M165" s="50" t="str">
        <f t="shared" ca="1" si="408"/>
        <v>\\(\\quad (-a)×(-5b)= \\)</v>
      </c>
      <c r="N165" s="50" t="str">
        <f t="shared" ca="1" si="409"/>
        <v>\\(\\quad 5ab \\)</v>
      </c>
      <c r="O165" s="50" t="s">
        <v>62</v>
      </c>
      <c r="P165" s="89" t="str">
        <f t="shared" ca="1" si="410"/>
        <v>INSERT INTO math(tangen,question,answer,editor,date,count) VALUES('m5650','\\(\\quad (-a)×(-5b)= \\)','\\(\\quad 5ab \\)','harazono',NOW(),0);</v>
      </c>
      <c r="Q165" s="47"/>
      <c r="R165" s="19"/>
      <c r="S165" s="1">
        <f t="shared" ca="1" si="398"/>
        <v>-1</v>
      </c>
      <c r="T165" s="1" t="s">
        <v>16</v>
      </c>
      <c r="U165" s="1">
        <f t="shared" ca="1" si="399"/>
        <v>-5</v>
      </c>
      <c r="V165" s="1" t="s">
        <v>17</v>
      </c>
      <c r="W165" s="1"/>
      <c r="X165" s="1"/>
      <c r="Z165">
        <f t="shared" ca="1" si="411"/>
        <v>-1</v>
      </c>
      <c r="AA165" t="str">
        <f t="shared" si="412"/>
        <v>a</v>
      </c>
      <c r="AB165">
        <f t="shared" ca="1" si="413"/>
        <v>-5</v>
      </c>
      <c r="AC165" t="str">
        <f t="shared" si="414"/>
        <v>b</v>
      </c>
      <c r="AF165" t="str">
        <f t="shared" ca="1" si="415"/>
        <v>(</v>
      </c>
      <c r="AG165" t="str">
        <f t="shared" ca="1" si="416"/>
        <v>-</v>
      </c>
      <c r="AH165" t="str">
        <f t="shared" ca="1" si="417"/>
        <v/>
      </c>
      <c r="AI165" t="str">
        <f t="shared" si="418"/>
        <v>a</v>
      </c>
      <c r="AJ165" t="str">
        <f t="shared" ca="1" si="419"/>
        <v>)</v>
      </c>
      <c r="AK165" t="s">
        <v>22</v>
      </c>
      <c r="AL165" t="str">
        <f t="shared" ca="1" si="420"/>
        <v>(</v>
      </c>
      <c r="AM165" t="str">
        <f t="shared" ca="1" si="421"/>
        <v>-</v>
      </c>
      <c r="AN165">
        <f t="shared" ca="1" si="422"/>
        <v>5</v>
      </c>
      <c r="AO165" s="5" t="str">
        <f t="shared" si="423"/>
        <v>b</v>
      </c>
      <c r="AP165" t="str">
        <f t="shared" ca="1" si="424"/>
        <v>)</v>
      </c>
      <c r="AW165" t="str">
        <f t="shared" ca="1" si="425"/>
        <v>(-a)×(-5b)</v>
      </c>
      <c r="AY165">
        <f t="shared" ca="1" si="426"/>
        <v>5</v>
      </c>
      <c r="AZ165">
        <f t="shared" ca="1" si="427"/>
        <v>5</v>
      </c>
      <c r="BD165" s="44"/>
      <c r="BE165" s="44"/>
      <c r="BF165" s="44"/>
      <c r="BG165" s="44"/>
      <c r="BH165" s="44"/>
      <c r="BI165" s="44"/>
    </row>
    <row r="166" spans="1:61" x14ac:dyDescent="0.55000000000000004">
      <c r="A166" s="1" t="s">
        <v>1</v>
      </c>
      <c r="B166" s="1" t="s">
        <v>35</v>
      </c>
      <c r="C166" s="78" t="s">
        <v>229</v>
      </c>
      <c r="D166" s="43" t="str">
        <f t="shared" ca="1" si="406"/>
        <v>(-a)×3b</v>
      </c>
      <c r="E166" s="4" t="s">
        <v>13</v>
      </c>
      <c r="F166" t="s">
        <v>230</v>
      </c>
      <c r="G166" s="78" t="s">
        <v>229</v>
      </c>
      <c r="H166" s="11">
        <f t="shared" ca="1" si="407"/>
        <v>-3</v>
      </c>
      <c r="I166" s="21" t="s">
        <v>23</v>
      </c>
      <c r="J166" t="s">
        <v>230</v>
      </c>
      <c r="K166" s="51" t="s">
        <v>60</v>
      </c>
      <c r="L166" s="50" t="s">
        <v>373</v>
      </c>
      <c r="M166" s="50" t="str">
        <f t="shared" ca="1" si="408"/>
        <v>\\(\\quad (-a)×3b= \\)</v>
      </c>
      <c r="N166" s="50" t="str">
        <f t="shared" ca="1" si="409"/>
        <v>\\(\\quad -3ab \\)</v>
      </c>
      <c r="O166" s="50" t="s">
        <v>62</v>
      </c>
      <c r="P166" s="89" t="str">
        <f t="shared" ca="1" si="410"/>
        <v>INSERT INTO math(tangen,question,answer,editor,date,count) VALUES('m5650','\\(\\quad (-a)×3b= \\)','\\(\\quad -3ab \\)','harazono',NOW(),0);</v>
      </c>
      <c r="Q166" s="47"/>
      <c r="R166" s="19"/>
      <c r="S166" s="1">
        <f t="shared" ca="1" si="398"/>
        <v>-1</v>
      </c>
      <c r="T166" s="1" t="s">
        <v>16</v>
      </c>
      <c r="U166" s="1">
        <f t="shared" ca="1" si="399"/>
        <v>3</v>
      </c>
      <c r="V166" s="1" t="s">
        <v>17</v>
      </c>
      <c r="W166" s="1"/>
      <c r="X166" s="1"/>
      <c r="Z166">
        <f t="shared" ca="1" si="411"/>
        <v>-1</v>
      </c>
      <c r="AA166" t="str">
        <f t="shared" si="412"/>
        <v>a</v>
      </c>
      <c r="AB166">
        <f t="shared" ca="1" si="413"/>
        <v>3</v>
      </c>
      <c r="AC166" t="str">
        <f t="shared" si="414"/>
        <v>b</v>
      </c>
      <c r="AF166" t="str">
        <f t="shared" ca="1" si="415"/>
        <v>(</v>
      </c>
      <c r="AG166" t="str">
        <f t="shared" ca="1" si="416"/>
        <v>-</v>
      </c>
      <c r="AH166" t="str">
        <f t="shared" ca="1" si="417"/>
        <v/>
      </c>
      <c r="AI166" t="str">
        <f t="shared" si="418"/>
        <v>a</v>
      </c>
      <c r="AJ166" t="str">
        <f t="shared" ca="1" si="419"/>
        <v>)</v>
      </c>
      <c r="AK166" t="s">
        <v>22</v>
      </c>
      <c r="AL166" t="str">
        <f t="shared" ca="1" si="420"/>
        <v/>
      </c>
      <c r="AM166" t="str">
        <f t="shared" ca="1" si="421"/>
        <v/>
      </c>
      <c r="AN166">
        <f t="shared" ca="1" si="422"/>
        <v>3</v>
      </c>
      <c r="AO166" s="5" t="str">
        <f t="shared" si="423"/>
        <v>b</v>
      </c>
      <c r="AP166" t="str">
        <f t="shared" ca="1" si="424"/>
        <v/>
      </c>
      <c r="AW166" t="str">
        <f t="shared" ca="1" si="425"/>
        <v>(-a)×3b</v>
      </c>
      <c r="AY166">
        <f t="shared" ca="1" si="426"/>
        <v>-3</v>
      </c>
      <c r="AZ166">
        <f t="shared" ca="1" si="427"/>
        <v>-3</v>
      </c>
      <c r="BD166" s="44"/>
      <c r="BE166" s="44"/>
      <c r="BF166" s="44"/>
      <c r="BG166" s="44"/>
      <c r="BH166" s="44"/>
      <c r="BI166" s="44"/>
    </row>
    <row r="167" spans="1:61" x14ac:dyDescent="0.55000000000000004">
      <c r="A167" s="1" t="s">
        <v>1</v>
      </c>
      <c r="B167" s="1" t="s">
        <v>35</v>
      </c>
      <c r="C167" s="78" t="s">
        <v>229</v>
      </c>
      <c r="D167" s="43" t="str">
        <f t="shared" ca="1" si="406"/>
        <v>7a×(-5b)</v>
      </c>
      <c r="E167" s="4" t="s">
        <v>13</v>
      </c>
      <c r="F167" t="s">
        <v>230</v>
      </c>
      <c r="G167" s="78" t="s">
        <v>229</v>
      </c>
      <c r="H167" s="11">
        <f t="shared" ca="1" si="407"/>
        <v>-35</v>
      </c>
      <c r="I167" s="21" t="s">
        <v>23</v>
      </c>
      <c r="J167" t="s">
        <v>230</v>
      </c>
      <c r="K167" s="51" t="s">
        <v>60</v>
      </c>
      <c r="L167" s="50" t="s">
        <v>373</v>
      </c>
      <c r="M167" s="50" t="str">
        <f t="shared" ca="1" si="408"/>
        <v>\\(\\quad 7a×(-5b)= \\)</v>
      </c>
      <c r="N167" s="50" t="str">
        <f t="shared" ca="1" si="409"/>
        <v>\\(\\quad -35ab \\)</v>
      </c>
      <c r="O167" s="50" t="s">
        <v>62</v>
      </c>
      <c r="P167" s="89" t="str">
        <f t="shared" ca="1" si="410"/>
        <v>INSERT INTO math(tangen,question,answer,editor,date,count) VALUES('m5650','\\(\\quad 7a×(-5b)= \\)','\\(\\quad -35ab \\)','harazono',NOW(),0);</v>
      </c>
      <c r="Q167" s="47"/>
      <c r="R167" s="19"/>
      <c r="S167" s="1">
        <f t="shared" ca="1" si="398"/>
        <v>0</v>
      </c>
      <c r="T167" s="1" t="s">
        <v>16</v>
      </c>
      <c r="U167" s="1">
        <f t="shared" ca="1" si="399"/>
        <v>-5</v>
      </c>
      <c r="V167" s="1" t="s">
        <v>17</v>
      </c>
      <c r="W167" s="1"/>
      <c r="X167" s="1"/>
      <c r="Z167">
        <f t="shared" ca="1" si="411"/>
        <v>7</v>
      </c>
      <c r="AA167" t="str">
        <f t="shared" si="412"/>
        <v>a</v>
      </c>
      <c r="AB167">
        <f t="shared" ca="1" si="413"/>
        <v>-5</v>
      </c>
      <c r="AC167" t="str">
        <f t="shared" si="414"/>
        <v>b</v>
      </c>
      <c r="AF167" t="str">
        <f t="shared" ca="1" si="415"/>
        <v/>
      </c>
      <c r="AG167" t="str">
        <f t="shared" ca="1" si="416"/>
        <v/>
      </c>
      <c r="AH167">
        <f t="shared" ca="1" si="417"/>
        <v>7</v>
      </c>
      <c r="AI167" t="str">
        <f t="shared" si="418"/>
        <v>a</v>
      </c>
      <c r="AJ167" t="str">
        <f t="shared" ca="1" si="419"/>
        <v/>
      </c>
      <c r="AK167" t="s">
        <v>22</v>
      </c>
      <c r="AL167" t="str">
        <f t="shared" ca="1" si="420"/>
        <v>(</v>
      </c>
      <c r="AM167" t="str">
        <f t="shared" ca="1" si="421"/>
        <v>-</v>
      </c>
      <c r="AN167">
        <f t="shared" ca="1" si="422"/>
        <v>5</v>
      </c>
      <c r="AO167" s="5" t="str">
        <f t="shared" si="423"/>
        <v>b</v>
      </c>
      <c r="AP167" t="str">
        <f t="shared" ca="1" si="424"/>
        <v>)</v>
      </c>
      <c r="AW167" t="str">
        <f t="shared" ca="1" si="425"/>
        <v>7a×(-5b)</v>
      </c>
      <c r="AY167">
        <f t="shared" ca="1" si="426"/>
        <v>-35</v>
      </c>
      <c r="AZ167">
        <f t="shared" ca="1" si="427"/>
        <v>-35</v>
      </c>
      <c r="BD167" s="44"/>
      <c r="BE167" s="44"/>
      <c r="BF167" s="44"/>
      <c r="BG167" s="44"/>
      <c r="BH167" s="44"/>
      <c r="BI167" s="44"/>
    </row>
    <row r="168" spans="1:61" x14ac:dyDescent="0.55000000000000004">
      <c r="A168" s="1" t="s">
        <v>1</v>
      </c>
      <c r="B168" s="1" t="s">
        <v>35</v>
      </c>
      <c r="C168" s="78" t="s">
        <v>229</v>
      </c>
      <c r="D168" s="43" t="str">
        <f t="shared" ca="1" si="406"/>
        <v>(-5a)×4b</v>
      </c>
      <c r="E168" s="4" t="s">
        <v>13</v>
      </c>
      <c r="F168" t="s">
        <v>230</v>
      </c>
      <c r="G168" s="78" t="s">
        <v>229</v>
      </c>
      <c r="H168" s="11">
        <f t="shared" ca="1" si="407"/>
        <v>-20</v>
      </c>
      <c r="I168" s="21" t="s">
        <v>23</v>
      </c>
      <c r="J168" t="s">
        <v>230</v>
      </c>
      <c r="K168" s="51" t="s">
        <v>60</v>
      </c>
      <c r="L168" s="50" t="s">
        <v>373</v>
      </c>
      <c r="M168" s="50" t="str">
        <f t="shared" ca="1" si="408"/>
        <v>\\(\\quad (-5a)×4b= \\)</v>
      </c>
      <c r="N168" s="50" t="str">
        <f t="shared" ca="1" si="409"/>
        <v>\\(\\quad -20ab \\)</v>
      </c>
      <c r="O168" s="50" t="s">
        <v>62</v>
      </c>
      <c r="P168" s="89" t="str">
        <f t="shared" ca="1" si="410"/>
        <v>INSERT INTO math(tangen,question,answer,editor,date,count) VALUES('m5650','\\(\\quad (-5a)×4b= \\)','\\(\\quad -20ab \\)','harazono',NOW(),0);</v>
      </c>
      <c r="Q168" s="47"/>
      <c r="R168" s="19"/>
      <c r="S168" s="1">
        <f t="shared" ca="1" si="398"/>
        <v>-5</v>
      </c>
      <c r="T168" s="1" t="s">
        <v>16</v>
      </c>
      <c r="U168" s="1">
        <f t="shared" ca="1" si="399"/>
        <v>4</v>
      </c>
      <c r="V168" s="1" t="s">
        <v>17</v>
      </c>
      <c r="W168" s="1"/>
      <c r="X168" s="1"/>
      <c r="Z168">
        <f t="shared" ca="1" si="411"/>
        <v>-5</v>
      </c>
      <c r="AA168" t="str">
        <f t="shared" si="412"/>
        <v>a</v>
      </c>
      <c r="AB168">
        <f t="shared" ca="1" si="413"/>
        <v>4</v>
      </c>
      <c r="AC168" t="str">
        <f t="shared" si="414"/>
        <v>b</v>
      </c>
      <c r="AF168" t="str">
        <f t="shared" ca="1" si="415"/>
        <v>(</v>
      </c>
      <c r="AG168" t="str">
        <f t="shared" ca="1" si="416"/>
        <v>-</v>
      </c>
      <c r="AH168">
        <f t="shared" ca="1" si="417"/>
        <v>5</v>
      </c>
      <c r="AI168" t="str">
        <f t="shared" si="418"/>
        <v>a</v>
      </c>
      <c r="AJ168" t="str">
        <f t="shared" ca="1" si="419"/>
        <v>)</v>
      </c>
      <c r="AK168" t="s">
        <v>22</v>
      </c>
      <c r="AL168" t="str">
        <f t="shared" ca="1" si="420"/>
        <v/>
      </c>
      <c r="AM168" t="str">
        <f t="shared" ca="1" si="421"/>
        <v/>
      </c>
      <c r="AN168">
        <f t="shared" ca="1" si="422"/>
        <v>4</v>
      </c>
      <c r="AO168" s="5" t="str">
        <f t="shared" si="423"/>
        <v>b</v>
      </c>
      <c r="AP168" t="str">
        <f t="shared" ca="1" si="424"/>
        <v/>
      </c>
      <c r="AW168" t="str">
        <f t="shared" ca="1" si="425"/>
        <v>(-5a)×4b</v>
      </c>
      <c r="AY168">
        <f t="shared" ca="1" si="426"/>
        <v>-20</v>
      </c>
      <c r="AZ168">
        <f t="shared" ca="1" si="427"/>
        <v>-20</v>
      </c>
      <c r="BD168" s="44"/>
      <c r="BE168" s="44"/>
      <c r="BF168" s="44"/>
      <c r="BG168" s="44"/>
      <c r="BH168" s="44"/>
      <c r="BI168" s="44"/>
    </row>
    <row r="169" spans="1:61" x14ac:dyDescent="0.55000000000000004">
      <c r="A169" s="1" t="s">
        <v>1</v>
      </c>
      <c r="B169" s="1" t="s">
        <v>35</v>
      </c>
      <c r="C169" s="78" t="s">
        <v>229</v>
      </c>
      <c r="D169" s="43" t="str">
        <f t="shared" ca="1" si="406"/>
        <v>4a×(-7b)</v>
      </c>
      <c r="E169" s="4" t="s">
        <v>13</v>
      </c>
      <c r="F169" t="s">
        <v>230</v>
      </c>
      <c r="G169" s="78" t="s">
        <v>229</v>
      </c>
      <c r="H169" s="11">
        <f t="shared" ca="1" si="407"/>
        <v>-28</v>
      </c>
      <c r="I169" s="21" t="s">
        <v>23</v>
      </c>
      <c r="J169" t="s">
        <v>230</v>
      </c>
      <c r="K169" s="51" t="s">
        <v>60</v>
      </c>
      <c r="L169" s="50" t="s">
        <v>373</v>
      </c>
      <c r="M169" s="50" t="str">
        <f t="shared" ca="1" si="408"/>
        <v>\\(\\quad 4a×(-7b)= \\)</v>
      </c>
      <c r="N169" s="50" t="str">
        <f t="shared" ca="1" si="409"/>
        <v>\\(\\quad -28ab \\)</v>
      </c>
      <c r="O169" s="50" t="s">
        <v>62</v>
      </c>
      <c r="P169" s="89" t="str">
        <f t="shared" ca="1" si="410"/>
        <v>INSERT INTO math(tangen,question,answer,editor,date,count) VALUES('m5650','\\(\\quad 4a×(-7b)= \\)','\\(\\quad -28ab \\)','harazono',NOW(),0);</v>
      </c>
      <c r="Q169" s="47"/>
      <c r="R169" s="19"/>
      <c r="S169" s="1">
        <f t="shared" ca="1" si="398"/>
        <v>4</v>
      </c>
      <c r="T169" s="1" t="s">
        <v>16</v>
      </c>
      <c r="U169" s="1">
        <f t="shared" ca="1" si="399"/>
        <v>-7</v>
      </c>
      <c r="V169" s="1" t="s">
        <v>17</v>
      </c>
      <c r="W169" s="1"/>
      <c r="X169" s="1"/>
      <c r="Z169">
        <f t="shared" ca="1" si="411"/>
        <v>4</v>
      </c>
      <c r="AA169" t="str">
        <f t="shared" si="412"/>
        <v>a</v>
      </c>
      <c r="AB169">
        <f t="shared" ca="1" si="413"/>
        <v>-7</v>
      </c>
      <c r="AC169" t="str">
        <f t="shared" si="414"/>
        <v>b</v>
      </c>
      <c r="AF169" t="str">
        <f t="shared" ca="1" si="415"/>
        <v/>
      </c>
      <c r="AG169" t="str">
        <f t="shared" ca="1" si="416"/>
        <v/>
      </c>
      <c r="AH169">
        <f t="shared" ca="1" si="417"/>
        <v>4</v>
      </c>
      <c r="AI169" t="str">
        <f t="shared" si="418"/>
        <v>a</v>
      </c>
      <c r="AJ169" t="str">
        <f t="shared" ca="1" si="419"/>
        <v/>
      </c>
      <c r="AK169" t="s">
        <v>22</v>
      </c>
      <c r="AL169" t="str">
        <f t="shared" ca="1" si="420"/>
        <v>(</v>
      </c>
      <c r="AM169" t="str">
        <f t="shared" ca="1" si="421"/>
        <v>-</v>
      </c>
      <c r="AN169">
        <f t="shared" ca="1" si="422"/>
        <v>7</v>
      </c>
      <c r="AO169" s="5" t="str">
        <f t="shared" si="423"/>
        <v>b</v>
      </c>
      <c r="AP169" t="str">
        <f t="shared" ca="1" si="424"/>
        <v>)</v>
      </c>
      <c r="AW169" t="str">
        <f t="shared" ca="1" si="425"/>
        <v>4a×(-7b)</v>
      </c>
      <c r="AY169">
        <f t="shared" ca="1" si="426"/>
        <v>-28</v>
      </c>
      <c r="AZ169">
        <f t="shared" ca="1" si="427"/>
        <v>-28</v>
      </c>
      <c r="BD169" s="44"/>
      <c r="BE169" s="44"/>
      <c r="BF169" s="44"/>
      <c r="BG169" s="44"/>
      <c r="BH169" s="44"/>
      <c r="BI169" s="44"/>
    </row>
    <row r="170" spans="1:61" x14ac:dyDescent="0.55000000000000004">
      <c r="A170" s="1" t="s">
        <v>1</v>
      </c>
      <c r="B170" s="1" t="s">
        <v>35</v>
      </c>
      <c r="C170" s="78" t="s">
        <v>229</v>
      </c>
      <c r="D170" s="43" t="str">
        <f t="shared" ca="1" si="406"/>
        <v>(-a)×(-b)</v>
      </c>
      <c r="E170" s="4" t="s">
        <v>13</v>
      </c>
      <c r="F170" t="s">
        <v>230</v>
      </c>
      <c r="G170" s="78" t="s">
        <v>229</v>
      </c>
      <c r="H170" s="11" t="str">
        <f t="shared" ca="1" si="407"/>
        <v/>
      </c>
      <c r="I170" s="21" t="s">
        <v>23</v>
      </c>
      <c r="J170" t="s">
        <v>230</v>
      </c>
      <c r="K170" s="51" t="s">
        <v>60</v>
      </c>
      <c r="L170" s="50" t="s">
        <v>373</v>
      </c>
      <c r="M170" s="50" t="str">
        <f t="shared" ca="1" si="408"/>
        <v>\\(\\quad (-a)×(-b)= \\)</v>
      </c>
      <c r="N170" s="50" t="str">
        <f t="shared" ca="1" si="409"/>
        <v>\\(\\quad ab \\)</v>
      </c>
      <c r="O170" s="50" t="s">
        <v>62</v>
      </c>
      <c r="P170" s="89" t="str">
        <f t="shared" ca="1" si="410"/>
        <v>INSERT INTO math(tangen,question,answer,editor,date,count) VALUES('m5650','\\(\\quad (-a)×(-b)= \\)','\\(\\quad ab \\)','harazono',NOW(),0);</v>
      </c>
      <c r="Q170" s="47"/>
      <c r="R170" s="19"/>
      <c r="S170" s="1">
        <f t="shared" ca="1" si="398"/>
        <v>-1</v>
      </c>
      <c r="T170" s="1" t="s">
        <v>16</v>
      </c>
      <c r="U170" s="1">
        <f t="shared" ca="1" si="399"/>
        <v>-1</v>
      </c>
      <c r="V170" s="1" t="s">
        <v>17</v>
      </c>
      <c r="W170" s="1"/>
      <c r="X170" s="1"/>
      <c r="Z170">
        <f t="shared" ca="1" si="411"/>
        <v>-1</v>
      </c>
      <c r="AA170" t="str">
        <f t="shared" si="412"/>
        <v>a</v>
      </c>
      <c r="AB170">
        <f t="shared" ca="1" si="413"/>
        <v>-1</v>
      </c>
      <c r="AC170" t="str">
        <f t="shared" si="414"/>
        <v>b</v>
      </c>
      <c r="AF170" t="str">
        <f t="shared" ca="1" si="415"/>
        <v>(</v>
      </c>
      <c r="AG170" t="str">
        <f t="shared" ca="1" si="416"/>
        <v>-</v>
      </c>
      <c r="AH170" t="str">
        <f t="shared" ca="1" si="417"/>
        <v/>
      </c>
      <c r="AI170" t="str">
        <f t="shared" si="418"/>
        <v>a</v>
      </c>
      <c r="AJ170" t="str">
        <f t="shared" ca="1" si="419"/>
        <v>)</v>
      </c>
      <c r="AK170" t="s">
        <v>22</v>
      </c>
      <c r="AL170" t="str">
        <f t="shared" ca="1" si="420"/>
        <v>(</v>
      </c>
      <c r="AM170" t="str">
        <f t="shared" ca="1" si="421"/>
        <v>-</v>
      </c>
      <c r="AN170" t="str">
        <f t="shared" ca="1" si="422"/>
        <v/>
      </c>
      <c r="AO170" s="5" t="str">
        <f t="shared" si="423"/>
        <v>b</v>
      </c>
      <c r="AP170" t="str">
        <f t="shared" ca="1" si="424"/>
        <v>)</v>
      </c>
      <c r="AW170" t="str">
        <f t="shared" ca="1" si="425"/>
        <v>(-a)×(-b)</v>
      </c>
      <c r="AY170">
        <f t="shared" ca="1" si="426"/>
        <v>1</v>
      </c>
      <c r="AZ170" t="str">
        <f t="shared" ca="1" si="427"/>
        <v/>
      </c>
      <c r="BD170" s="44"/>
      <c r="BE170" s="44"/>
      <c r="BF170" s="44"/>
      <c r="BG170" s="44"/>
      <c r="BH170" s="44"/>
      <c r="BI170" s="44"/>
    </row>
    <row r="171" spans="1:61" x14ac:dyDescent="0.55000000000000004">
      <c r="A171" s="1" t="s">
        <v>1</v>
      </c>
      <c r="B171" s="1" t="s">
        <v>35</v>
      </c>
      <c r="C171" s="78" t="s">
        <v>229</v>
      </c>
      <c r="D171" s="43" t="str">
        <f t="shared" ca="1" si="406"/>
        <v>(-2a)×4b</v>
      </c>
      <c r="E171" s="4" t="s">
        <v>13</v>
      </c>
      <c r="F171" t="s">
        <v>230</v>
      </c>
      <c r="G171" s="78" t="s">
        <v>229</v>
      </c>
      <c r="H171" s="11">
        <f t="shared" ca="1" si="407"/>
        <v>-8</v>
      </c>
      <c r="I171" s="21" t="s">
        <v>23</v>
      </c>
      <c r="J171" t="s">
        <v>230</v>
      </c>
      <c r="K171" s="51" t="s">
        <v>60</v>
      </c>
      <c r="L171" s="50" t="s">
        <v>373</v>
      </c>
      <c r="M171" s="50" t="str">
        <f t="shared" ca="1" si="408"/>
        <v>\\(\\quad (-2a)×4b= \\)</v>
      </c>
      <c r="N171" s="50" t="str">
        <f t="shared" ca="1" si="409"/>
        <v>\\(\\quad -8ab \\)</v>
      </c>
      <c r="O171" s="50" t="s">
        <v>62</v>
      </c>
      <c r="P171" s="89" t="str">
        <f t="shared" ca="1" si="410"/>
        <v>INSERT INTO math(tangen,question,answer,editor,date,count) VALUES('m5650','\\(\\quad (-2a)×4b= \\)','\\(\\quad -8ab \\)','harazono',NOW(),0);</v>
      </c>
      <c r="Q171" s="47"/>
      <c r="R171" s="19"/>
      <c r="S171" s="1">
        <f t="shared" ca="1" si="398"/>
        <v>-2</v>
      </c>
      <c r="T171" s="1" t="s">
        <v>16</v>
      </c>
      <c r="U171" s="1">
        <f t="shared" ca="1" si="399"/>
        <v>4</v>
      </c>
      <c r="V171" s="1" t="s">
        <v>17</v>
      </c>
      <c r="W171" s="1"/>
      <c r="X171" s="1"/>
      <c r="Z171">
        <f t="shared" ca="1" si="411"/>
        <v>-2</v>
      </c>
      <c r="AA171" t="str">
        <f t="shared" si="412"/>
        <v>a</v>
      </c>
      <c r="AB171">
        <f t="shared" ca="1" si="413"/>
        <v>4</v>
      </c>
      <c r="AC171" t="str">
        <f t="shared" si="414"/>
        <v>b</v>
      </c>
      <c r="AF171" t="str">
        <f t="shared" ca="1" si="415"/>
        <v>(</v>
      </c>
      <c r="AG171" t="str">
        <f t="shared" ca="1" si="416"/>
        <v>-</v>
      </c>
      <c r="AH171">
        <f t="shared" ca="1" si="417"/>
        <v>2</v>
      </c>
      <c r="AI171" t="str">
        <f t="shared" si="418"/>
        <v>a</v>
      </c>
      <c r="AJ171" t="str">
        <f t="shared" ca="1" si="419"/>
        <v>)</v>
      </c>
      <c r="AK171" t="s">
        <v>22</v>
      </c>
      <c r="AL171" t="str">
        <f t="shared" ca="1" si="420"/>
        <v/>
      </c>
      <c r="AM171" t="str">
        <f t="shared" ca="1" si="421"/>
        <v/>
      </c>
      <c r="AN171">
        <f t="shared" ca="1" si="422"/>
        <v>4</v>
      </c>
      <c r="AO171" s="5" t="str">
        <f t="shared" si="423"/>
        <v>b</v>
      </c>
      <c r="AP171" t="str">
        <f t="shared" ca="1" si="424"/>
        <v/>
      </c>
      <c r="AW171" t="str">
        <f t="shared" ca="1" si="425"/>
        <v>(-2a)×4b</v>
      </c>
      <c r="AY171">
        <f t="shared" ca="1" si="426"/>
        <v>-8</v>
      </c>
      <c r="AZ171">
        <f t="shared" ca="1" si="427"/>
        <v>-8</v>
      </c>
      <c r="BD171" s="44"/>
      <c r="BE171" s="44"/>
      <c r="BF171" s="44"/>
      <c r="BG171" s="44"/>
      <c r="BH171" s="44"/>
      <c r="BI171" s="44"/>
    </row>
    <row r="172" spans="1:61" x14ac:dyDescent="0.55000000000000004">
      <c r="A172" s="1" t="s">
        <v>1</v>
      </c>
      <c r="B172" s="1" t="s">
        <v>35</v>
      </c>
      <c r="C172" s="78" t="s">
        <v>229</v>
      </c>
      <c r="D172" s="43" t="str">
        <f ca="1">AW172</f>
        <v>a×(-4a)×3a</v>
      </c>
      <c r="E172" s="4" t="s">
        <v>13</v>
      </c>
      <c r="F172" t="s">
        <v>230</v>
      </c>
      <c r="G172" s="78" t="s">
        <v>229</v>
      </c>
      <c r="H172" s="11">
        <f ca="1">AZ172</f>
        <v>-12</v>
      </c>
      <c r="I172" s="21" t="s">
        <v>292</v>
      </c>
      <c r="J172" t="s">
        <v>230</v>
      </c>
      <c r="K172" s="51" t="s">
        <v>60</v>
      </c>
      <c r="L172" s="50" t="s">
        <v>373</v>
      </c>
      <c r="M172" s="50" t="str">
        <f t="shared" ca="1" si="38"/>
        <v>\\(\\quad a×(-4a)×3a= \\)</v>
      </c>
      <c r="N172" s="50" t="str">
        <f t="shared" ca="1" si="39"/>
        <v>\\(\\quad -12a^3 \\)</v>
      </c>
      <c r="O172" s="50" t="s">
        <v>62</v>
      </c>
      <c r="P172" s="89" t="str">
        <f t="shared" ca="1" si="40"/>
        <v>INSERT INTO math(tangen,question,answer,editor,date,count) VALUES('m5650','\\(\\quad a×(-4a)×3a= \\)','\\(\\quad -12a^3 \\)','harazono',NOW(),0);</v>
      </c>
      <c r="Q172" s="47"/>
      <c r="R172" s="19"/>
      <c r="S172" s="1">
        <f t="shared" ca="1" si="398"/>
        <v>1</v>
      </c>
      <c r="T172" s="1" t="s">
        <v>16</v>
      </c>
      <c r="U172" s="1">
        <f t="shared" ca="1" si="399"/>
        <v>-4</v>
      </c>
      <c r="V172" s="1" t="s">
        <v>16</v>
      </c>
      <c r="W172" s="1">
        <f t="shared" ca="1" si="398"/>
        <v>3</v>
      </c>
      <c r="X172" s="1" t="s">
        <v>16</v>
      </c>
      <c r="Z172">
        <f t="shared" ca="1" si="368"/>
        <v>1</v>
      </c>
      <c r="AA172" t="str">
        <f t="shared" si="368"/>
        <v>a</v>
      </c>
      <c r="AB172">
        <f t="shared" ca="1" si="368"/>
        <v>-4</v>
      </c>
      <c r="AC172" t="str">
        <f t="shared" si="368"/>
        <v>a</v>
      </c>
      <c r="AD172">
        <f t="shared" ca="1" si="368"/>
        <v>3</v>
      </c>
      <c r="AE172" t="str">
        <f t="shared" si="368"/>
        <v>a</v>
      </c>
      <c r="AF172" t="str">
        <f t="shared" ca="1" si="369"/>
        <v/>
      </c>
      <c r="AG172" t="str">
        <f t="shared" ref="AG172:AG294" ca="1" si="428">IF(Z172&lt;=0,"-","")</f>
        <v/>
      </c>
      <c r="AH172" t="str">
        <f t="shared" ca="1" si="400"/>
        <v/>
      </c>
      <c r="AI172" t="str">
        <f t="shared" si="401"/>
        <v>a</v>
      </c>
      <c r="AJ172" t="str">
        <f t="shared" ca="1" si="370"/>
        <v/>
      </c>
      <c r="AK172" t="s">
        <v>22</v>
      </c>
      <c r="AL172" t="str">
        <f t="shared" ca="1" si="371"/>
        <v>(</v>
      </c>
      <c r="AM172" t="str">
        <f t="shared" ca="1" si="372"/>
        <v>-</v>
      </c>
      <c r="AN172">
        <f t="shared" ca="1" si="402"/>
        <v>4</v>
      </c>
      <c r="AO172" s="5" t="str">
        <f t="shared" si="403"/>
        <v>a</v>
      </c>
      <c r="AP172" t="str">
        <f t="shared" ca="1" si="373"/>
        <v>)</v>
      </c>
      <c r="AQ172" t="s">
        <v>22</v>
      </c>
      <c r="AR172" t="str">
        <f ca="1">IF(AD172&lt;=0,"(","")</f>
        <v/>
      </c>
      <c r="AS172" t="str">
        <f t="shared" ref="AS172:AS192" ca="1" si="429">IF(AD172&lt;=0,"-","")</f>
        <v/>
      </c>
      <c r="AT172">
        <f t="shared" ref="AT172:AT202" ca="1" si="430">IF(AD172=1,"",IF(W172=-1,"",ABS(W172)))</f>
        <v>3</v>
      </c>
      <c r="AU172" s="5" t="str">
        <f>AE172</f>
        <v>a</v>
      </c>
      <c r="AV172" t="str">
        <f ca="1">IF(AD172&lt;=0,")","")</f>
        <v/>
      </c>
      <c r="AW172" t="str">
        <f t="shared" ca="1" si="404"/>
        <v>a×(-4a)×3a</v>
      </c>
      <c r="AY172">
        <f ca="1">Z172*AB172*AD172</f>
        <v>-12</v>
      </c>
      <c r="AZ172">
        <f t="shared" ca="1" si="405"/>
        <v>-12</v>
      </c>
      <c r="BD172" s="44"/>
      <c r="BE172" s="44"/>
      <c r="BF172" s="44"/>
      <c r="BG172" s="44"/>
      <c r="BH172" s="44"/>
      <c r="BI172" s="44"/>
    </row>
    <row r="173" spans="1:61" x14ac:dyDescent="0.55000000000000004">
      <c r="A173" s="1" t="s">
        <v>1</v>
      </c>
      <c r="B173" s="1" t="s">
        <v>35</v>
      </c>
      <c r="C173" s="78" t="s">
        <v>229</v>
      </c>
      <c r="D173" s="43" t="str">
        <f t="shared" ref="D173:D181" ca="1" si="431">AW173</f>
        <v>2a×a×a</v>
      </c>
      <c r="E173" s="4" t="s">
        <v>13</v>
      </c>
      <c r="F173" t="s">
        <v>230</v>
      </c>
      <c r="G173" s="78" t="s">
        <v>229</v>
      </c>
      <c r="H173" s="11">
        <f t="shared" ref="H173:H181" ca="1" si="432">AZ173</f>
        <v>2</v>
      </c>
      <c r="I173" s="21" t="s">
        <v>292</v>
      </c>
      <c r="J173" t="s">
        <v>230</v>
      </c>
      <c r="K173" s="51" t="s">
        <v>60</v>
      </c>
      <c r="L173" s="50" t="s">
        <v>373</v>
      </c>
      <c r="M173" s="50" t="str">
        <f t="shared" ref="M173:M181" ca="1" si="433">C173&amp;D173&amp;E173&amp;F173</f>
        <v>\\(\\quad 2a×a×a= \\)</v>
      </c>
      <c r="N173" s="50" t="str">
        <f t="shared" ref="N173:N181" ca="1" si="434">G173&amp;H173&amp;I173&amp;J173</f>
        <v>\\(\\quad 2a^3 \\)</v>
      </c>
      <c r="O173" s="50" t="s">
        <v>62</v>
      </c>
      <c r="P173" s="89" t="str">
        <f t="shared" ref="P173:P181" ca="1" si="435">"INSERT INTO "&amp;K173&amp;"(tangen,question,answer,editor,date,count) VALUES('"&amp;L173&amp;"','"&amp;M173&amp;"','"&amp;N173&amp;"','"&amp;O173&amp;"',NOW(),0);"</f>
        <v>INSERT INTO math(tangen,question,answer,editor,date,count) VALUES('m5650','\\(\\quad 2a×a×a= \\)','\\(\\quad 2a^3 \\)','harazono',NOW(),0);</v>
      </c>
      <c r="Q173" s="47"/>
      <c r="R173" s="19"/>
      <c r="S173" s="1">
        <f t="shared" ca="1" si="398"/>
        <v>2</v>
      </c>
      <c r="T173" s="1" t="s">
        <v>16</v>
      </c>
      <c r="U173" s="1">
        <f t="shared" ca="1" si="399"/>
        <v>1</v>
      </c>
      <c r="V173" s="1" t="s">
        <v>16</v>
      </c>
      <c r="W173" s="1">
        <f t="shared" ca="1" si="398"/>
        <v>1</v>
      </c>
      <c r="X173" s="1" t="s">
        <v>16</v>
      </c>
      <c r="Z173">
        <f t="shared" ref="Z173:Z181" ca="1" si="436">IF(S173=0,7,S173)</f>
        <v>2</v>
      </c>
      <c r="AA173" t="str">
        <f t="shared" ref="AA173:AA181" si="437">IF(T173=0,7,T173)</f>
        <v>a</v>
      </c>
      <c r="AB173">
        <f t="shared" ref="AB173:AB181" ca="1" si="438">IF(U173=0,7,U173)</f>
        <v>1</v>
      </c>
      <c r="AC173" t="str">
        <f t="shared" ref="AC173:AC181" si="439">IF(V173=0,7,V173)</f>
        <v>a</v>
      </c>
      <c r="AD173">
        <f t="shared" ref="AD173:AD181" ca="1" si="440">IF(W173=0,7,W173)</f>
        <v>1</v>
      </c>
      <c r="AE173" t="str">
        <f t="shared" ref="AE173:AE181" si="441">IF(X173=0,7,X173)</f>
        <v>a</v>
      </c>
      <c r="AF173" t="str">
        <f t="shared" ref="AF173:AF181" ca="1" si="442">IF(Z173&lt;=0,"(","")</f>
        <v/>
      </c>
      <c r="AG173" t="str">
        <f t="shared" ref="AG173:AG181" ca="1" si="443">IF(Z173&lt;=0,"-","")</f>
        <v/>
      </c>
      <c r="AH173">
        <f t="shared" ref="AH173:AH181" ca="1" si="444">IF(Z173=1,"",IF(Z173=-1,"",ABS(Z173)))</f>
        <v>2</v>
      </c>
      <c r="AI173" t="str">
        <f t="shared" ref="AI173:AI181" si="445">AA173</f>
        <v>a</v>
      </c>
      <c r="AJ173" t="str">
        <f t="shared" ref="AJ173:AJ181" ca="1" si="446">IF(Z173&lt;=0,")","")</f>
        <v/>
      </c>
      <c r="AK173" t="s">
        <v>22</v>
      </c>
      <c r="AL173" t="str">
        <f t="shared" ref="AL173:AL181" ca="1" si="447">IF(AB173&lt;=0,"(","")</f>
        <v/>
      </c>
      <c r="AM173" t="str">
        <f t="shared" ref="AM173:AM181" ca="1" si="448">IF(AB173&lt;=0,"-","")</f>
        <v/>
      </c>
      <c r="AN173" t="str">
        <f t="shared" ref="AN173:AN181" ca="1" si="449">IF(AB173=1,"",IF(AB173=-1,"",ABS(AB173)))</f>
        <v/>
      </c>
      <c r="AO173" s="5" t="str">
        <f t="shared" ref="AO173:AO181" si="450">AC173</f>
        <v>a</v>
      </c>
      <c r="AP173" t="str">
        <f t="shared" ref="AP173:AP181" ca="1" si="451">IF(AB173&lt;=0,")","")</f>
        <v/>
      </c>
      <c r="AQ173" t="s">
        <v>22</v>
      </c>
      <c r="AR173" t="str">
        <f t="shared" ref="AR173:AR181" ca="1" si="452">IF(AD173&lt;=0,"(","")</f>
        <v/>
      </c>
      <c r="AS173" t="str">
        <f t="shared" ref="AS173:AS181" ca="1" si="453">IF(AD173&lt;=0,"-","")</f>
        <v/>
      </c>
      <c r="AT173" t="str">
        <f t="shared" ref="AT173:AT181" ca="1" si="454">IF(AD173=1,"",IF(W173=-1,"",ABS(W173)))</f>
        <v/>
      </c>
      <c r="AU173" s="5" t="str">
        <f t="shared" ref="AU173:AU181" si="455">AE173</f>
        <v>a</v>
      </c>
      <c r="AV173" t="str">
        <f t="shared" ref="AV173:AV181" ca="1" si="456">IF(AD173&lt;=0,")","")</f>
        <v/>
      </c>
      <c r="AW173" t="str">
        <f t="shared" ref="AW173:AW181" ca="1" si="457">AF173&amp;AG173&amp;AH173&amp;AI173&amp;AJ173&amp;AK173&amp;AL173&amp;AM173&amp;AN173&amp;AO173&amp;AP173&amp;AQ173&amp;AR173&amp;AS173&amp;AT173&amp;AU173&amp;AV173</f>
        <v>2a×a×a</v>
      </c>
      <c r="AY173">
        <f t="shared" ref="AY173:AY181" ca="1" si="458">Z173*AB173*AD173</f>
        <v>2</v>
      </c>
      <c r="AZ173">
        <f t="shared" ref="AZ173:AZ181" ca="1" si="459">IF(AY173=1,"",IF(AY173=-1,"-",AY173))</f>
        <v>2</v>
      </c>
      <c r="BD173" s="44"/>
      <c r="BE173" s="44"/>
      <c r="BF173" s="44"/>
      <c r="BG173" s="44"/>
      <c r="BH173" s="44"/>
      <c r="BI173" s="44"/>
    </row>
    <row r="174" spans="1:61" x14ac:dyDescent="0.55000000000000004">
      <c r="A174" s="1" t="s">
        <v>1</v>
      </c>
      <c r="B174" s="1" t="s">
        <v>35</v>
      </c>
      <c r="C174" s="78" t="s">
        <v>229</v>
      </c>
      <c r="D174" s="43" t="str">
        <f t="shared" ca="1" si="431"/>
        <v>(-a)×(-6a)×(-4a)</v>
      </c>
      <c r="E174" s="4" t="s">
        <v>13</v>
      </c>
      <c r="F174" t="s">
        <v>230</v>
      </c>
      <c r="G174" s="78" t="s">
        <v>229</v>
      </c>
      <c r="H174" s="11">
        <f t="shared" ca="1" si="432"/>
        <v>-24</v>
      </c>
      <c r="I174" s="21" t="s">
        <v>292</v>
      </c>
      <c r="J174" t="s">
        <v>230</v>
      </c>
      <c r="K174" s="51" t="s">
        <v>60</v>
      </c>
      <c r="L174" s="50" t="s">
        <v>373</v>
      </c>
      <c r="M174" s="50" t="str">
        <f t="shared" ca="1" si="433"/>
        <v>\\(\\quad (-a)×(-6a)×(-4a)= \\)</v>
      </c>
      <c r="N174" s="50" t="str">
        <f t="shared" ca="1" si="434"/>
        <v>\\(\\quad -24a^3 \\)</v>
      </c>
      <c r="O174" s="50" t="s">
        <v>62</v>
      </c>
      <c r="P174" s="89" t="str">
        <f t="shared" ca="1" si="435"/>
        <v>INSERT INTO math(tangen,question,answer,editor,date,count) VALUES('m5650','\\(\\quad (-a)×(-6a)×(-4a)= \\)','\\(\\quad -24a^3 \\)','harazono',NOW(),0);</v>
      </c>
      <c r="Q174" s="47"/>
      <c r="R174" s="19"/>
      <c r="S174" s="1">
        <f t="shared" ca="1" si="398"/>
        <v>-1</v>
      </c>
      <c r="T174" s="1" t="s">
        <v>16</v>
      </c>
      <c r="U174" s="1">
        <f t="shared" ca="1" si="399"/>
        <v>-6</v>
      </c>
      <c r="V174" s="1" t="s">
        <v>16</v>
      </c>
      <c r="W174" s="1">
        <f t="shared" ca="1" si="398"/>
        <v>-4</v>
      </c>
      <c r="X174" s="1" t="s">
        <v>16</v>
      </c>
      <c r="Z174">
        <f t="shared" ca="1" si="436"/>
        <v>-1</v>
      </c>
      <c r="AA174" t="str">
        <f t="shared" si="437"/>
        <v>a</v>
      </c>
      <c r="AB174">
        <f t="shared" ca="1" si="438"/>
        <v>-6</v>
      </c>
      <c r="AC174" t="str">
        <f t="shared" si="439"/>
        <v>a</v>
      </c>
      <c r="AD174">
        <f t="shared" ca="1" si="440"/>
        <v>-4</v>
      </c>
      <c r="AE174" t="str">
        <f t="shared" si="441"/>
        <v>a</v>
      </c>
      <c r="AF174" t="str">
        <f t="shared" ca="1" si="442"/>
        <v>(</v>
      </c>
      <c r="AG174" t="str">
        <f t="shared" ca="1" si="443"/>
        <v>-</v>
      </c>
      <c r="AH174" t="str">
        <f t="shared" ca="1" si="444"/>
        <v/>
      </c>
      <c r="AI174" t="str">
        <f t="shared" si="445"/>
        <v>a</v>
      </c>
      <c r="AJ174" t="str">
        <f t="shared" ca="1" si="446"/>
        <v>)</v>
      </c>
      <c r="AK174" t="s">
        <v>22</v>
      </c>
      <c r="AL174" t="str">
        <f t="shared" ca="1" si="447"/>
        <v>(</v>
      </c>
      <c r="AM174" t="str">
        <f t="shared" ca="1" si="448"/>
        <v>-</v>
      </c>
      <c r="AN174">
        <f t="shared" ca="1" si="449"/>
        <v>6</v>
      </c>
      <c r="AO174" s="5" t="str">
        <f t="shared" si="450"/>
        <v>a</v>
      </c>
      <c r="AP174" t="str">
        <f t="shared" ca="1" si="451"/>
        <v>)</v>
      </c>
      <c r="AQ174" t="s">
        <v>22</v>
      </c>
      <c r="AR174" t="str">
        <f t="shared" ca="1" si="452"/>
        <v>(</v>
      </c>
      <c r="AS174" t="str">
        <f t="shared" ca="1" si="453"/>
        <v>-</v>
      </c>
      <c r="AT174">
        <f t="shared" ca="1" si="454"/>
        <v>4</v>
      </c>
      <c r="AU174" s="5" t="str">
        <f t="shared" si="455"/>
        <v>a</v>
      </c>
      <c r="AV174" t="str">
        <f t="shared" ca="1" si="456"/>
        <v>)</v>
      </c>
      <c r="AW174" t="str">
        <f t="shared" ca="1" si="457"/>
        <v>(-a)×(-6a)×(-4a)</v>
      </c>
      <c r="AY174">
        <f t="shared" ca="1" si="458"/>
        <v>-24</v>
      </c>
      <c r="AZ174">
        <f t="shared" ca="1" si="459"/>
        <v>-24</v>
      </c>
      <c r="BD174" s="44"/>
      <c r="BE174" s="44"/>
      <c r="BF174" s="44"/>
      <c r="BG174" s="44"/>
      <c r="BH174" s="44"/>
      <c r="BI174" s="44"/>
    </row>
    <row r="175" spans="1:61" x14ac:dyDescent="0.55000000000000004">
      <c r="A175" s="1" t="s">
        <v>1</v>
      </c>
      <c r="B175" s="1" t="s">
        <v>35</v>
      </c>
      <c r="C175" s="78" t="s">
        <v>229</v>
      </c>
      <c r="D175" s="43" t="str">
        <f t="shared" ca="1" si="431"/>
        <v>(-3a)×3a×2a</v>
      </c>
      <c r="E175" s="4" t="s">
        <v>13</v>
      </c>
      <c r="F175" t="s">
        <v>230</v>
      </c>
      <c r="G175" s="78" t="s">
        <v>229</v>
      </c>
      <c r="H175" s="11">
        <f t="shared" ca="1" si="432"/>
        <v>-18</v>
      </c>
      <c r="I175" s="21" t="s">
        <v>292</v>
      </c>
      <c r="J175" t="s">
        <v>230</v>
      </c>
      <c r="K175" s="51" t="s">
        <v>60</v>
      </c>
      <c r="L175" s="50" t="s">
        <v>373</v>
      </c>
      <c r="M175" s="50" t="str">
        <f t="shared" ca="1" si="433"/>
        <v>\\(\\quad (-3a)×3a×2a= \\)</v>
      </c>
      <c r="N175" s="50" t="str">
        <f t="shared" ca="1" si="434"/>
        <v>\\(\\quad -18a^3 \\)</v>
      </c>
      <c r="O175" s="50" t="s">
        <v>62</v>
      </c>
      <c r="P175" s="89" t="str">
        <f t="shared" ca="1" si="435"/>
        <v>INSERT INTO math(tangen,question,answer,editor,date,count) VALUES('m5650','\\(\\quad (-3a)×3a×2a= \\)','\\(\\quad -18a^3 \\)','harazono',NOW(),0);</v>
      </c>
      <c r="Q175" s="47"/>
      <c r="R175" s="19"/>
      <c r="S175" s="1">
        <f t="shared" ca="1" si="398"/>
        <v>-3</v>
      </c>
      <c r="T175" s="1" t="s">
        <v>16</v>
      </c>
      <c r="U175" s="1">
        <f t="shared" ca="1" si="399"/>
        <v>3</v>
      </c>
      <c r="V175" s="1" t="s">
        <v>16</v>
      </c>
      <c r="W175" s="1">
        <f t="shared" ca="1" si="398"/>
        <v>2</v>
      </c>
      <c r="X175" s="1" t="s">
        <v>16</v>
      </c>
      <c r="Z175">
        <f t="shared" ca="1" si="436"/>
        <v>-3</v>
      </c>
      <c r="AA175" t="str">
        <f t="shared" si="437"/>
        <v>a</v>
      </c>
      <c r="AB175">
        <f t="shared" ca="1" si="438"/>
        <v>3</v>
      </c>
      <c r="AC175" t="str">
        <f t="shared" si="439"/>
        <v>a</v>
      </c>
      <c r="AD175">
        <f t="shared" ca="1" si="440"/>
        <v>2</v>
      </c>
      <c r="AE175" t="str">
        <f t="shared" si="441"/>
        <v>a</v>
      </c>
      <c r="AF175" t="str">
        <f t="shared" ca="1" si="442"/>
        <v>(</v>
      </c>
      <c r="AG175" t="str">
        <f t="shared" ca="1" si="443"/>
        <v>-</v>
      </c>
      <c r="AH175">
        <f t="shared" ca="1" si="444"/>
        <v>3</v>
      </c>
      <c r="AI175" t="str">
        <f t="shared" si="445"/>
        <v>a</v>
      </c>
      <c r="AJ175" t="str">
        <f t="shared" ca="1" si="446"/>
        <v>)</v>
      </c>
      <c r="AK175" t="s">
        <v>22</v>
      </c>
      <c r="AL175" t="str">
        <f t="shared" ca="1" si="447"/>
        <v/>
      </c>
      <c r="AM175" t="str">
        <f t="shared" ca="1" si="448"/>
        <v/>
      </c>
      <c r="AN175">
        <f t="shared" ca="1" si="449"/>
        <v>3</v>
      </c>
      <c r="AO175" s="5" t="str">
        <f t="shared" si="450"/>
        <v>a</v>
      </c>
      <c r="AP175" t="str">
        <f t="shared" ca="1" si="451"/>
        <v/>
      </c>
      <c r="AQ175" t="s">
        <v>22</v>
      </c>
      <c r="AR175" t="str">
        <f t="shared" ca="1" si="452"/>
        <v/>
      </c>
      <c r="AS175" t="str">
        <f t="shared" ca="1" si="453"/>
        <v/>
      </c>
      <c r="AT175">
        <f t="shared" ca="1" si="454"/>
        <v>2</v>
      </c>
      <c r="AU175" s="5" t="str">
        <f t="shared" si="455"/>
        <v>a</v>
      </c>
      <c r="AV175" t="str">
        <f t="shared" ca="1" si="456"/>
        <v/>
      </c>
      <c r="AW175" t="str">
        <f t="shared" ca="1" si="457"/>
        <v>(-3a)×3a×2a</v>
      </c>
      <c r="AY175">
        <f t="shared" ca="1" si="458"/>
        <v>-18</v>
      </c>
      <c r="AZ175">
        <f t="shared" ca="1" si="459"/>
        <v>-18</v>
      </c>
      <c r="BD175" s="44"/>
      <c r="BE175" s="44"/>
      <c r="BF175" s="44"/>
      <c r="BG175" s="44"/>
      <c r="BH175" s="44"/>
      <c r="BI175" s="44"/>
    </row>
    <row r="176" spans="1:61" x14ac:dyDescent="0.55000000000000004">
      <c r="A176" s="1" t="s">
        <v>1</v>
      </c>
      <c r="B176" s="1" t="s">
        <v>35</v>
      </c>
      <c r="C176" s="78" t="s">
        <v>229</v>
      </c>
      <c r="D176" s="43" t="str">
        <f t="shared" ca="1" si="431"/>
        <v>7a×(-7a)×(-4a)</v>
      </c>
      <c r="E176" s="4" t="s">
        <v>13</v>
      </c>
      <c r="F176" t="s">
        <v>230</v>
      </c>
      <c r="G176" s="78" t="s">
        <v>229</v>
      </c>
      <c r="H176" s="11">
        <f t="shared" ca="1" si="432"/>
        <v>196</v>
      </c>
      <c r="I176" s="21" t="s">
        <v>292</v>
      </c>
      <c r="J176" t="s">
        <v>230</v>
      </c>
      <c r="K176" s="51" t="s">
        <v>60</v>
      </c>
      <c r="L176" s="50" t="s">
        <v>373</v>
      </c>
      <c r="M176" s="50" t="str">
        <f t="shared" ca="1" si="433"/>
        <v>\\(\\quad 7a×(-7a)×(-4a)= \\)</v>
      </c>
      <c r="N176" s="50" t="str">
        <f t="shared" ca="1" si="434"/>
        <v>\\(\\quad 196a^3 \\)</v>
      </c>
      <c r="O176" s="50" t="s">
        <v>62</v>
      </c>
      <c r="P176" s="89" t="str">
        <f t="shared" ca="1" si="435"/>
        <v>INSERT INTO math(tangen,question,answer,editor,date,count) VALUES('m5650','\\(\\quad 7a×(-7a)×(-4a)= \\)','\\(\\quad 196a^3 \\)','harazono',NOW(),0);</v>
      </c>
      <c r="Q176" s="47"/>
      <c r="R176" s="19"/>
      <c r="S176" s="1">
        <f t="shared" ca="1" si="398"/>
        <v>0</v>
      </c>
      <c r="T176" s="1" t="s">
        <v>16</v>
      </c>
      <c r="U176" s="1">
        <f t="shared" ca="1" si="399"/>
        <v>-7</v>
      </c>
      <c r="V176" s="1" t="s">
        <v>16</v>
      </c>
      <c r="W176" s="1">
        <f t="shared" ca="1" si="398"/>
        <v>-4</v>
      </c>
      <c r="X176" s="1" t="s">
        <v>16</v>
      </c>
      <c r="Z176">
        <f t="shared" ca="1" si="436"/>
        <v>7</v>
      </c>
      <c r="AA176" t="str">
        <f t="shared" si="437"/>
        <v>a</v>
      </c>
      <c r="AB176">
        <f t="shared" ca="1" si="438"/>
        <v>-7</v>
      </c>
      <c r="AC176" t="str">
        <f t="shared" si="439"/>
        <v>a</v>
      </c>
      <c r="AD176">
        <f t="shared" ca="1" si="440"/>
        <v>-4</v>
      </c>
      <c r="AE176" t="str">
        <f t="shared" si="441"/>
        <v>a</v>
      </c>
      <c r="AF176" t="str">
        <f t="shared" ca="1" si="442"/>
        <v/>
      </c>
      <c r="AG176" t="str">
        <f t="shared" ca="1" si="443"/>
        <v/>
      </c>
      <c r="AH176">
        <f t="shared" ca="1" si="444"/>
        <v>7</v>
      </c>
      <c r="AI176" t="str">
        <f t="shared" si="445"/>
        <v>a</v>
      </c>
      <c r="AJ176" t="str">
        <f t="shared" ca="1" si="446"/>
        <v/>
      </c>
      <c r="AK176" t="s">
        <v>22</v>
      </c>
      <c r="AL176" t="str">
        <f t="shared" ca="1" si="447"/>
        <v>(</v>
      </c>
      <c r="AM176" t="str">
        <f t="shared" ca="1" si="448"/>
        <v>-</v>
      </c>
      <c r="AN176">
        <f t="shared" ca="1" si="449"/>
        <v>7</v>
      </c>
      <c r="AO176" s="5" t="str">
        <f t="shared" si="450"/>
        <v>a</v>
      </c>
      <c r="AP176" t="str">
        <f t="shared" ca="1" si="451"/>
        <v>)</v>
      </c>
      <c r="AQ176" t="s">
        <v>22</v>
      </c>
      <c r="AR176" t="str">
        <f t="shared" ca="1" si="452"/>
        <v>(</v>
      </c>
      <c r="AS176" t="str">
        <f t="shared" ca="1" si="453"/>
        <v>-</v>
      </c>
      <c r="AT176">
        <f t="shared" ca="1" si="454"/>
        <v>4</v>
      </c>
      <c r="AU176" s="5" t="str">
        <f t="shared" si="455"/>
        <v>a</v>
      </c>
      <c r="AV176" t="str">
        <f t="shared" ca="1" si="456"/>
        <v>)</v>
      </c>
      <c r="AW176" t="str">
        <f t="shared" ca="1" si="457"/>
        <v>7a×(-7a)×(-4a)</v>
      </c>
      <c r="AY176">
        <f t="shared" ca="1" si="458"/>
        <v>196</v>
      </c>
      <c r="AZ176">
        <f t="shared" ca="1" si="459"/>
        <v>196</v>
      </c>
      <c r="BD176" s="44"/>
      <c r="BE176" s="44"/>
      <c r="BF176" s="44"/>
      <c r="BG176" s="44"/>
      <c r="BH176" s="44"/>
      <c r="BI176" s="44"/>
    </row>
    <row r="177" spans="1:61" x14ac:dyDescent="0.55000000000000004">
      <c r="A177" s="1" t="s">
        <v>1</v>
      </c>
      <c r="B177" s="1" t="s">
        <v>35</v>
      </c>
      <c r="C177" s="78" t="s">
        <v>229</v>
      </c>
      <c r="D177" s="43" t="str">
        <f t="shared" ca="1" si="431"/>
        <v>2a×(-5a)×(-4a)</v>
      </c>
      <c r="E177" s="4" t="s">
        <v>13</v>
      </c>
      <c r="F177" t="s">
        <v>230</v>
      </c>
      <c r="G177" s="78" t="s">
        <v>229</v>
      </c>
      <c r="H177" s="11">
        <f t="shared" ca="1" si="432"/>
        <v>40</v>
      </c>
      <c r="I177" s="21" t="s">
        <v>292</v>
      </c>
      <c r="J177" t="s">
        <v>230</v>
      </c>
      <c r="K177" s="51" t="s">
        <v>60</v>
      </c>
      <c r="L177" s="50" t="s">
        <v>373</v>
      </c>
      <c r="M177" s="50" t="str">
        <f t="shared" ca="1" si="433"/>
        <v>\\(\\quad 2a×(-5a)×(-4a)= \\)</v>
      </c>
      <c r="N177" s="50" t="str">
        <f t="shared" ca="1" si="434"/>
        <v>\\(\\quad 40a^3 \\)</v>
      </c>
      <c r="O177" s="50" t="s">
        <v>62</v>
      </c>
      <c r="P177" s="89" t="str">
        <f t="shared" ca="1" si="435"/>
        <v>INSERT INTO math(tangen,question,answer,editor,date,count) VALUES('m5650','\\(\\quad 2a×(-5a)×(-4a)= \\)','\\(\\quad 40a^3 \\)','harazono',NOW(),0);</v>
      </c>
      <c r="Q177" s="47"/>
      <c r="R177" s="19"/>
      <c r="S177" s="1">
        <f t="shared" ca="1" si="398"/>
        <v>2</v>
      </c>
      <c r="T177" s="1" t="s">
        <v>16</v>
      </c>
      <c r="U177" s="1">
        <f t="shared" ca="1" si="399"/>
        <v>-5</v>
      </c>
      <c r="V177" s="1" t="s">
        <v>16</v>
      </c>
      <c r="W177" s="1">
        <f t="shared" ca="1" si="398"/>
        <v>-4</v>
      </c>
      <c r="X177" s="1" t="s">
        <v>16</v>
      </c>
      <c r="Z177">
        <f t="shared" ca="1" si="436"/>
        <v>2</v>
      </c>
      <c r="AA177" t="str">
        <f t="shared" si="437"/>
        <v>a</v>
      </c>
      <c r="AB177">
        <f t="shared" ca="1" si="438"/>
        <v>-5</v>
      </c>
      <c r="AC177" t="str">
        <f t="shared" si="439"/>
        <v>a</v>
      </c>
      <c r="AD177">
        <f t="shared" ca="1" si="440"/>
        <v>-4</v>
      </c>
      <c r="AE177" t="str">
        <f t="shared" si="441"/>
        <v>a</v>
      </c>
      <c r="AF177" t="str">
        <f t="shared" ca="1" si="442"/>
        <v/>
      </c>
      <c r="AG177" t="str">
        <f t="shared" ca="1" si="443"/>
        <v/>
      </c>
      <c r="AH177">
        <f t="shared" ca="1" si="444"/>
        <v>2</v>
      </c>
      <c r="AI177" t="str">
        <f t="shared" si="445"/>
        <v>a</v>
      </c>
      <c r="AJ177" t="str">
        <f t="shared" ca="1" si="446"/>
        <v/>
      </c>
      <c r="AK177" t="s">
        <v>22</v>
      </c>
      <c r="AL177" t="str">
        <f t="shared" ca="1" si="447"/>
        <v>(</v>
      </c>
      <c r="AM177" t="str">
        <f t="shared" ca="1" si="448"/>
        <v>-</v>
      </c>
      <c r="AN177">
        <f t="shared" ca="1" si="449"/>
        <v>5</v>
      </c>
      <c r="AO177" s="5" t="str">
        <f t="shared" si="450"/>
        <v>a</v>
      </c>
      <c r="AP177" t="str">
        <f t="shared" ca="1" si="451"/>
        <v>)</v>
      </c>
      <c r="AQ177" t="s">
        <v>22</v>
      </c>
      <c r="AR177" t="str">
        <f t="shared" ca="1" si="452"/>
        <v>(</v>
      </c>
      <c r="AS177" t="str">
        <f t="shared" ca="1" si="453"/>
        <v>-</v>
      </c>
      <c r="AT177">
        <f t="shared" ca="1" si="454"/>
        <v>4</v>
      </c>
      <c r="AU177" s="5" t="str">
        <f t="shared" si="455"/>
        <v>a</v>
      </c>
      <c r="AV177" t="str">
        <f t="shared" ca="1" si="456"/>
        <v>)</v>
      </c>
      <c r="AW177" t="str">
        <f t="shared" ca="1" si="457"/>
        <v>2a×(-5a)×(-4a)</v>
      </c>
      <c r="AY177">
        <f t="shared" ca="1" si="458"/>
        <v>40</v>
      </c>
      <c r="AZ177">
        <f t="shared" ca="1" si="459"/>
        <v>40</v>
      </c>
      <c r="BD177" s="44"/>
      <c r="BE177" s="44"/>
      <c r="BF177" s="44"/>
      <c r="BG177" s="44"/>
      <c r="BH177" s="44"/>
      <c r="BI177" s="44"/>
    </row>
    <row r="178" spans="1:61" x14ac:dyDescent="0.55000000000000004">
      <c r="A178" s="1" t="s">
        <v>1</v>
      </c>
      <c r="B178" s="1" t="s">
        <v>35</v>
      </c>
      <c r="C178" s="78" t="s">
        <v>229</v>
      </c>
      <c r="D178" s="43" t="str">
        <f t="shared" ca="1" si="431"/>
        <v>(-2a)×(-4a)×2a</v>
      </c>
      <c r="E178" s="4" t="s">
        <v>13</v>
      </c>
      <c r="F178" t="s">
        <v>230</v>
      </c>
      <c r="G178" s="78" t="s">
        <v>229</v>
      </c>
      <c r="H178" s="11">
        <f t="shared" ca="1" si="432"/>
        <v>16</v>
      </c>
      <c r="I178" s="21" t="s">
        <v>292</v>
      </c>
      <c r="J178" t="s">
        <v>230</v>
      </c>
      <c r="K178" s="51" t="s">
        <v>60</v>
      </c>
      <c r="L178" s="50" t="s">
        <v>373</v>
      </c>
      <c r="M178" s="50" t="str">
        <f t="shared" ca="1" si="433"/>
        <v>\\(\\quad (-2a)×(-4a)×2a= \\)</v>
      </c>
      <c r="N178" s="50" t="str">
        <f t="shared" ca="1" si="434"/>
        <v>\\(\\quad 16a^3 \\)</v>
      </c>
      <c r="O178" s="50" t="s">
        <v>62</v>
      </c>
      <c r="P178" s="89" t="str">
        <f t="shared" ca="1" si="435"/>
        <v>INSERT INTO math(tangen,question,answer,editor,date,count) VALUES('m5650','\\(\\quad (-2a)×(-4a)×2a= \\)','\\(\\quad 16a^3 \\)','harazono',NOW(),0);</v>
      </c>
      <c r="Q178" s="47"/>
      <c r="R178" s="19"/>
      <c r="S178" s="1">
        <f t="shared" ca="1" si="398"/>
        <v>-2</v>
      </c>
      <c r="T178" s="1" t="s">
        <v>16</v>
      </c>
      <c r="U178" s="1">
        <f t="shared" ca="1" si="399"/>
        <v>-4</v>
      </c>
      <c r="V178" s="1" t="s">
        <v>16</v>
      </c>
      <c r="W178" s="1">
        <f t="shared" ca="1" si="398"/>
        <v>2</v>
      </c>
      <c r="X178" s="1" t="s">
        <v>16</v>
      </c>
      <c r="Z178">
        <f t="shared" ca="1" si="436"/>
        <v>-2</v>
      </c>
      <c r="AA178" t="str">
        <f t="shared" si="437"/>
        <v>a</v>
      </c>
      <c r="AB178">
        <f t="shared" ca="1" si="438"/>
        <v>-4</v>
      </c>
      <c r="AC178" t="str">
        <f t="shared" si="439"/>
        <v>a</v>
      </c>
      <c r="AD178">
        <f t="shared" ca="1" si="440"/>
        <v>2</v>
      </c>
      <c r="AE178" t="str">
        <f t="shared" si="441"/>
        <v>a</v>
      </c>
      <c r="AF178" t="str">
        <f t="shared" ca="1" si="442"/>
        <v>(</v>
      </c>
      <c r="AG178" t="str">
        <f t="shared" ca="1" si="443"/>
        <v>-</v>
      </c>
      <c r="AH178">
        <f t="shared" ca="1" si="444"/>
        <v>2</v>
      </c>
      <c r="AI178" t="str">
        <f t="shared" si="445"/>
        <v>a</v>
      </c>
      <c r="AJ178" t="str">
        <f t="shared" ca="1" si="446"/>
        <v>)</v>
      </c>
      <c r="AK178" t="s">
        <v>22</v>
      </c>
      <c r="AL178" t="str">
        <f t="shared" ca="1" si="447"/>
        <v>(</v>
      </c>
      <c r="AM178" t="str">
        <f t="shared" ca="1" si="448"/>
        <v>-</v>
      </c>
      <c r="AN178">
        <f t="shared" ca="1" si="449"/>
        <v>4</v>
      </c>
      <c r="AO178" s="5" t="str">
        <f t="shared" si="450"/>
        <v>a</v>
      </c>
      <c r="AP178" t="str">
        <f t="shared" ca="1" si="451"/>
        <v>)</v>
      </c>
      <c r="AQ178" t="s">
        <v>22</v>
      </c>
      <c r="AR178" t="str">
        <f t="shared" ca="1" si="452"/>
        <v/>
      </c>
      <c r="AS178" t="str">
        <f t="shared" ca="1" si="453"/>
        <v/>
      </c>
      <c r="AT178">
        <f t="shared" ca="1" si="454"/>
        <v>2</v>
      </c>
      <c r="AU178" s="5" t="str">
        <f t="shared" si="455"/>
        <v>a</v>
      </c>
      <c r="AV178" t="str">
        <f t="shared" ca="1" si="456"/>
        <v/>
      </c>
      <c r="AW178" t="str">
        <f t="shared" ca="1" si="457"/>
        <v>(-2a)×(-4a)×2a</v>
      </c>
      <c r="AY178">
        <f t="shared" ca="1" si="458"/>
        <v>16</v>
      </c>
      <c r="AZ178">
        <f t="shared" ca="1" si="459"/>
        <v>16</v>
      </c>
      <c r="BD178" s="44"/>
      <c r="BE178" s="44"/>
      <c r="BF178" s="44"/>
      <c r="BG178" s="44"/>
      <c r="BH178" s="44"/>
      <c r="BI178" s="44"/>
    </row>
    <row r="179" spans="1:61" x14ac:dyDescent="0.55000000000000004">
      <c r="A179" s="1" t="s">
        <v>1</v>
      </c>
      <c r="B179" s="1" t="s">
        <v>35</v>
      </c>
      <c r="C179" s="78" t="s">
        <v>229</v>
      </c>
      <c r="D179" s="43" t="str">
        <f t="shared" ca="1" si="431"/>
        <v>(-4a)×(-2a)×(-a)</v>
      </c>
      <c r="E179" s="4" t="s">
        <v>13</v>
      </c>
      <c r="F179" t="s">
        <v>230</v>
      </c>
      <c r="G179" s="78" t="s">
        <v>229</v>
      </c>
      <c r="H179" s="11">
        <f t="shared" ca="1" si="432"/>
        <v>-8</v>
      </c>
      <c r="I179" s="21" t="s">
        <v>292</v>
      </c>
      <c r="J179" t="s">
        <v>230</v>
      </c>
      <c r="K179" s="51" t="s">
        <v>60</v>
      </c>
      <c r="L179" s="50" t="s">
        <v>373</v>
      </c>
      <c r="M179" s="50" t="str">
        <f t="shared" ca="1" si="433"/>
        <v>\\(\\quad (-4a)×(-2a)×(-a)= \\)</v>
      </c>
      <c r="N179" s="50" t="str">
        <f t="shared" ca="1" si="434"/>
        <v>\\(\\quad -8a^3 \\)</v>
      </c>
      <c r="O179" s="50" t="s">
        <v>62</v>
      </c>
      <c r="P179" s="89" t="str">
        <f t="shared" ca="1" si="435"/>
        <v>INSERT INTO math(tangen,question,answer,editor,date,count) VALUES('m5650','\\(\\quad (-4a)×(-2a)×(-a)= \\)','\\(\\quad -8a^3 \\)','harazono',NOW(),0);</v>
      </c>
      <c r="Q179" s="47"/>
      <c r="R179" s="19"/>
      <c r="S179" s="1">
        <f t="shared" ca="1" si="398"/>
        <v>-4</v>
      </c>
      <c r="T179" s="1" t="s">
        <v>16</v>
      </c>
      <c r="U179" s="1">
        <f t="shared" ca="1" si="399"/>
        <v>-2</v>
      </c>
      <c r="V179" s="1" t="s">
        <v>16</v>
      </c>
      <c r="W179" s="1">
        <f t="shared" ca="1" si="398"/>
        <v>-1</v>
      </c>
      <c r="X179" s="1" t="s">
        <v>16</v>
      </c>
      <c r="Z179">
        <f t="shared" ca="1" si="436"/>
        <v>-4</v>
      </c>
      <c r="AA179" t="str">
        <f t="shared" si="437"/>
        <v>a</v>
      </c>
      <c r="AB179">
        <f t="shared" ca="1" si="438"/>
        <v>-2</v>
      </c>
      <c r="AC179" t="str">
        <f t="shared" si="439"/>
        <v>a</v>
      </c>
      <c r="AD179">
        <f t="shared" ca="1" si="440"/>
        <v>-1</v>
      </c>
      <c r="AE179" t="str">
        <f t="shared" si="441"/>
        <v>a</v>
      </c>
      <c r="AF179" t="str">
        <f t="shared" ca="1" si="442"/>
        <v>(</v>
      </c>
      <c r="AG179" t="str">
        <f t="shared" ca="1" si="443"/>
        <v>-</v>
      </c>
      <c r="AH179">
        <f t="shared" ca="1" si="444"/>
        <v>4</v>
      </c>
      <c r="AI179" t="str">
        <f t="shared" si="445"/>
        <v>a</v>
      </c>
      <c r="AJ179" t="str">
        <f t="shared" ca="1" si="446"/>
        <v>)</v>
      </c>
      <c r="AK179" t="s">
        <v>22</v>
      </c>
      <c r="AL179" t="str">
        <f t="shared" ca="1" si="447"/>
        <v>(</v>
      </c>
      <c r="AM179" t="str">
        <f t="shared" ca="1" si="448"/>
        <v>-</v>
      </c>
      <c r="AN179">
        <f t="shared" ca="1" si="449"/>
        <v>2</v>
      </c>
      <c r="AO179" s="5" t="str">
        <f t="shared" si="450"/>
        <v>a</v>
      </c>
      <c r="AP179" t="str">
        <f t="shared" ca="1" si="451"/>
        <v>)</v>
      </c>
      <c r="AQ179" t="s">
        <v>22</v>
      </c>
      <c r="AR179" t="str">
        <f t="shared" ca="1" si="452"/>
        <v>(</v>
      </c>
      <c r="AS179" t="str">
        <f t="shared" ca="1" si="453"/>
        <v>-</v>
      </c>
      <c r="AT179" t="str">
        <f t="shared" ca="1" si="454"/>
        <v/>
      </c>
      <c r="AU179" s="5" t="str">
        <f t="shared" si="455"/>
        <v>a</v>
      </c>
      <c r="AV179" t="str">
        <f t="shared" ca="1" si="456"/>
        <v>)</v>
      </c>
      <c r="AW179" t="str">
        <f t="shared" ca="1" si="457"/>
        <v>(-4a)×(-2a)×(-a)</v>
      </c>
      <c r="AY179">
        <f t="shared" ca="1" si="458"/>
        <v>-8</v>
      </c>
      <c r="AZ179">
        <f t="shared" ca="1" si="459"/>
        <v>-8</v>
      </c>
      <c r="BD179" s="44"/>
      <c r="BE179" s="44"/>
      <c r="BF179" s="44"/>
      <c r="BG179" s="44"/>
      <c r="BH179" s="44"/>
      <c r="BI179" s="44"/>
    </row>
    <row r="180" spans="1:61" x14ac:dyDescent="0.55000000000000004">
      <c r="A180" s="1" t="s">
        <v>1</v>
      </c>
      <c r="B180" s="1" t="s">
        <v>35</v>
      </c>
      <c r="C180" s="78" t="s">
        <v>229</v>
      </c>
      <c r="D180" s="43" t="str">
        <f t="shared" ca="1" si="431"/>
        <v>3a×7a×0a</v>
      </c>
      <c r="E180" s="4" t="s">
        <v>13</v>
      </c>
      <c r="F180" t="s">
        <v>230</v>
      </c>
      <c r="G180" s="78" t="s">
        <v>229</v>
      </c>
      <c r="H180" s="11">
        <f t="shared" ca="1" si="432"/>
        <v>147</v>
      </c>
      <c r="I180" s="21" t="s">
        <v>292</v>
      </c>
      <c r="J180" t="s">
        <v>230</v>
      </c>
      <c r="K180" s="51" t="s">
        <v>60</v>
      </c>
      <c r="L180" s="50" t="s">
        <v>373</v>
      </c>
      <c r="M180" s="50" t="str">
        <f t="shared" ca="1" si="433"/>
        <v>\\(\\quad 3a×7a×0a= \\)</v>
      </c>
      <c r="N180" s="50" t="str">
        <f t="shared" ca="1" si="434"/>
        <v>\\(\\quad 147a^3 \\)</v>
      </c>
      <c r="O180" s="50" t="s">
        <v>62</v>
      </c>
      <c r="P180" s="89" t="str">
        <f t="shared" ca="1" si="435"/>
        <v>INSERT INTO math(tangen,question,answer,editor,date,count) VALUES('m5650','\\(\\quad 3a×7a×0a= \\)','\\(\\quad 147a^3 \\)','harazono',NOW(),0);</v>
      </c>
      <c r="Q180" s="47"/>
      <c r="R180" s="19"/>
      <c r="S180" s="1">
        <f t="shared" ca="1" si="398"/>
        <v>3</v>
      </c>
      <c r="T180" s="1" t="s">
        <v>16</v>
      </c>
      <c r="U180" s="1">
        <f t="shared" ca="1" si="399"/>
        <v>0</v>
      </c>
      <c r="V180" s="1" t="s">
        <v>16</v>
      </c>
      <c r="W180" s="1">
        <f t="shared" ca="1" si="398"/>
        <v>0</v>
      </c>
      <c r="X180" s="1" t="s">
        <v>16</v>
      </c>
      <c r="Z180">
        <f t="shared" ca="1" si="436"/>
        <v>3</v>
      </c>
      <c r="AA180" t="str">
        <f t="shared" si="437"/>
        <v>a</v>
      </c>
      <c r="AB180">
        <f t="shared" ca="1" si="438"/>
        <v>7</v>
      </c>
      <c r="AC180" t="str">
        <f t="shared" si="439"/>
        <v>a</v>
      </c>
      <c r="AD180">
        <f t="shared" ca="1" si="440"/>
        <v>7</v>
      </c>
      <c r="AE180" t="str">
        <f t="shared" si="441"/>
        <v>a</v>
      </c>
      <c r="AF180" t="str">
        <f t="shared" ca="1" si="442"/>
        <v/>
      </c>
      <c r="AG180" t="str">
        <f t="shared" ca="1" si="443"/>
        <v/>
      </c>
      <c r="AH180">
        <f t="shared" ca="1" si="444"/>
        <v>3</v>
      </c>
      <c r="AI180" t="str">
        <f t="shared" si="445"/>
        <v>a</v>
      </c>
      <c r="AJ180" t="str">
        <f t="shared" ca="1" si="446"/>
        <v/>
      </c>
      <c r="AK180" t="s">
        <v>22</v>
      </c>
      <c r="AL180" t="str">
        <f t="shared" ca="1" si="447"/>
        <v/>
      </c>
      <c r="AM180" t="str">
        <f t="shared" ca="1" si="448"/>
        <v/>
      </c>
      <c r="AN180">
        <f t="shared" ca="1" si="449"/>
        <v>7</v>
      </c>
      <c r="AO180" s="5" t="str">
        <f t="shared" si="450"/>
        <v>a</v>
      </c>
      <c r="AP180" t="str">
        <f t="shared" ca="1" si="451"/>
        <v/>
      </c>
      <c r="AQ180" t="s">
        <v>22</v>
      </c>
      <c r="AR180" t="str">
        <f t="shared" ca="1" si="452"/>
        <v/>
      </c>
      <c r="AS180" t="str">
        <f t="shared" ca="1" si="453"/>
        <v/>
      </c>
      <c r="AT180">
        <f t="shared" ca="1" si="454"/>
        <v>0</v>
      </c>
      <c r="AU180" s="5" t="str">
        <f t="shared" si="455"/>
        <v>a</v>
      </c>
      <c r="AV180" t="str">
        <f t="shared" ca="1" si="456"/>
        <v/>
      </c>
      <c r="AW180" t="str">
        <f t="shared" ca="1" si="457"/>
        <v>3a×7a×0a</v>
      </c>
      <c r="AY180">
        <f t="shared" ca="1" si="458"/>
        <v>147</v>
      </c>
      <c r="AZ180">
        <f t="shared" ca="1" si="459"/>
        <v>147</v>
      </c>
      <c r="BD180" s="44"/>
      <c r="BE180" s="44"/>
      <c r="BF180" s="44"/>
      <c r="BG180" s="44"/>
      <c r="BH180" s="44"/>
      <c r="BI180" s="44"/>
    </row>
    <row r="181" spans="1:61" x14ac:dyDescent="0.55000000000000004">
      <c r="A181" s="1" t="s">
        <v>1</v>
      </c>
      <c r="B181" s="1" t="s">
        <v>35</v>
      </c>
      <c r="C181" s="78" t="s">
        <v>229</v>
      </c>
      <c r="D181" s="43" t="str">
        <f t="shared" ca="1" si="431"/>
        <v>(-a)×(-5a)×a</v>
      </c>
      <c r="E181" s="4" t="s">
        <v>13</v>
      </c>
      <c r="F181" t="s">
        <v>230</v>
      </c>
      <c r="G181" s="78" t="s">
        <v>229</v>
      </c>
      <c r="H181" s="11">
        <f t="shared" ca="1" si="432"/>
        <v>5</v>
      </c>
      <c r="I181" s="21" t="s">
        <v>292</v>
      </c>
      <c r="J181" t="s">
        <v>230</v>
      </c>
      <c r="K181" s="51" t="s">
        <v>60</v>
      </c>
      <c r="L181" s="50" t="s">
        <v>373</v>
      </c>
      <c r="M181" s="50" t="str">
        <f t="shared" ca="1" si="433"/>
        <v>\\(\\quad (-a)×(-5a)×a= \\)</v>
      </c>
      <c r="N181" s="50" t="str">
        <f t="shared" ca="1" si="434"/>
        <v>\\(\\quad 5a^3 \\)</v>
      </c>
      <c r="O181" s="50" t="s">
        <v>62</v>
      </c>
      <c r="P181" s="89" t="str">
        <f t="shared" ca="1" si="435"/>
        <v>INSERT INTO math(tangen,question,answer,editor,date,count) VALUES('m5650','\\(\\quad (-a)×(-5a)×a= \\)','\\(\\quad 5a^3 \\)','harazono',NOW(),0);</v>
      </c>
      <c r="Q181" s="47"/>
      <c r="R181" s="19"/>
      <c r="S181" s="1">
        <f t="shared" ca="1" si="398"/>
        <v>-1</v>
      </c>
      <c r="T181" s="1" t="s">
        <v>16</v>
      </c>
      <c r="U181" s="1">
        <f t="shared" ca="1" si="399"/>
        <v>-5</v>
      </c>
      <c r="V181" s="1" t="s">
        <v>16</v>
      </c>
      <c r="W181" s="1">
        <f t="shared" ca="1" si="398"/>
        <v>1</v>
      </c>
      <c r="X181" s="1" t="s">
        <v>16</v>
      </c>
      <c r="Z181">
        <f t="shared" ca="1" si="436"/>
        <v>-1</v>
      </c>
      <c r="AA181" t="str">
        <f t="shared" si="437"/>
        <v>a</v>
      </c>
      <c r="AB181">
        <f t="shared" ca="1" si="438"/>
        <v>-5</v>
      </c>
      <c r="AC181" t="str">
        <f t="shared" si="439"/>
        <v>a</v>
      </c>
      <c r="AD181">
        <f t="shared" ca="1" si="440"/>
        <v>1</v>
      </c>
      <c r="AE181" t="str">
        <f t="shared" si="441"/>
        <v>a</v>
      </c>
      <c r="AF181" t="str">
        <f t="shared" ca="1" si="442"/>
        <v>(</v>
      </c>
      <c r="AG181" t="str">
        <f t="shared" ca="1" si="443"/>
        <v>-</v>
      </c>
      <c r="AH181" t="str">
        <f t="shared" ca="1" si="444"/>
        <v/>
      </c>
      <c r="AI181" t="str">
        <f t="shared" si="445"/>
        <v>a</v>
      </c>
      <c r="AJ181" t="str">
        <f t="shared" ca="1" si="446"/>
        <v>)</v>
      </c>
      <c r="AK181" t="s">
        <v>22</v>
      </c>
      <c r="AL181" t="str">
        <f t="shared" ca="1" si="447"/>
        <v>(</v>
      </c>
      <c r="AM181" t="str">
        <f t="shared" ca="1" si="448"/>
        <v>-</v>
      </c>
      <c r="AN181">
        <f t="shared" ca="1" si="449"/>
        <v>5</v>
      </c>
      <c r="AO181" s="5" t="str">
        <f t="shared" si="450"/>
        <v>a</v>
      </c>
      <c r="AP181" t="str">
        <f t="shared" ca="1" si="451"/>
        <v>)</v>
      </c>
      <c r="AQ181" t="s">
        <v>22</v>
      </c>
      <c r="AR181" t="str">
        <f t="shared" ca="1" si="452"/>
        <v/>
      </c>
      <c r="AS181" t="str">
        <f t="shared" ca="1" si="453"/>
        <v/>
      </c>
      <c r="AT181" t="str">
        <f t="shared" ca="1" si="454"/>
        <v/>
      </c>
      <c r="AU181" s="5" t="str">
        <f t="shared" si="455"/>
        <v>a</v>
      </c>
      <c r="AV181" t="str">
        <f t="shared" ca="1" si="456"/>
        <v/>
      </c>
      <c r="AW181" t="str">
        <f t="shared" ca="1" si="457"/>
        <v>(-a)×(-5a)×a</v>
      </c>
      <c r="AY181">
        <f t="shared" ca="1" si="458"/>
        <v>5</v>
      </c>
      <c r="AZ181">
        <f t="shared" ca="1" si="459"/>
        <v>5</v>
      </c>
      <c r="BD181" s="44"/>
      <c r="BE181" s="44"/>
      <c r="BF181" s="44"/>
      <c r="BG181" s="44"/>
      <c r="BH181" s="44"/>
      <c r="BI181" s="44"/>
    </row>
    <row r="182" spans="1:61" x14ac:dyDescent="0.55000000000000004">
      <c r="A182" s="1" t="s">
        <v>1</v>
      </c>
      <c r="B182" s="1" t="s">
        <v>35</v>
      </c>
      <c r="C182" s="78" t="s">
        <v>229</v>
      </c>
      <c r="D182" s="43" t="str">
        <f ca="1">AW182</f>
        <v>(-5b)×(-7b)×(-5b)</v>
      </c>
      <c r="E182" s="4" t="s">
        <v>13</v>
      </c>
      <c r="F182" t="s">
        <v>230</v>
      </c>
      <c r="G182" s="78" t="s">
        <v>229</v>
      </c>
      <c r="H182" s="11">
        <f ca="1">AZ182</f>
        <v>-175</v>
      </c>
      <c r="I182" s="21" t="s">
        <v>293</v>
      </c>
      <c r="J182" t="s">
        <v>230</v>
      </c>
      <c r="K182" s="51" t="s">
        <v>60</v>
      </c>
      <c r="L182" s="50" t="s">
        <v>373</v>
      </c>
      <c r="M182" s="50" t="str">
        <f t="shared" ca="1" si="38"/>
        <v>\\(\\quad (-5b)×(-7b)×(-5b)= \\)</v>
      </c>
      <c r="N182" s="50" t="str">
        <f t="shared" ca="1" si="39"/>
        <v>\\(\\quad -175b^3 \\)</v>
      </c>
      <c r="O182" s="50" t="s">
        <v>62</v>
      </c>
      <c r="P182" s="89" t="str">
        <f t="shared" ca="1" si="40"/>
        <v>INSERT INTO math(tangen,question,answer,editor,date,count) VALUES('m5650','\\(\\quad (-5b)×(-7b)×(-5b)= \\)','\\(\\quad -175b^3 \\)','harazono',NOW(),0);</v>
      </c>
      <c r="Q182" s="47"/>
      <c r="R182" s="19"/>
      <c r="S182" s="1">
        <f t="shared" ca="1" si="398"/>
        <v>-5</v>
      </c>
      <c r="T182" s="1" t="s">
        <v>17</v>
      </c>
      <c r="U182" s="1">
        <f t="shared" ca="1" si="399"/>
        <v>-7</v>
      </c>
      <c r="V182" s="1" t="s">
        <v>17</v>
      </c>
      <c r="W182" s="1">
        <f t="shared" ca="1" si="398"/>
        <v>-5</v>
      </c>
      <c r="X182" s="1" t="s">
        <v>17</v>
      </c>
      <c r="Z182">
        <f t="shared" ca="1" si="368"/>
        <v>-5</v>
      </c>
      <c r="AA182" t="str">
        <f t="shared" si="368"/>
        <v>b</v>
      </c>
      <c r="AB182">
        <f t="shared" ca="1" si="368"/>
        <v>-7</v>
      </c>
      <c r="AC182" t="str">
        <f t="shared" si="368"/>
        <v>b</v>
      </c>
      <c r="AD182">
        <f t="shared" ca="1" si="368"/>
        <v>-5</v>
      </c>
      <c r="AE182" t="str">
        <f t="shared" si="368"/>
        <v>b</v>
      </c>
      <c r="AF182" t="str">
        <f t="shared" ca="1" si="369"/>
        <v>(</v>
      </c>
      <c r="AG182" t="str">
        <f t="shared" ca="1" si="428"/>
        <v>-</v>
      </c>
      <c r="AH182">
        <f t="shared" ca="1" si="400"/>
        <v>5</v>
      </c>
      <c r="AI182" t="str">
        <f t="shared" si="401"/>
        <v>b</v>
      </c>
      <c r="AJ182" t="str">
        <f t="shared" ca="1" si="370"/>
        <v>)</v>
      </c>
      <c r="AK182" t="s">
        <v>22</v>
      </c>
      <c r="AL182" t="str">
        <f t="shared" ca="1" si="371"/>
        <v>(</v>
      </c>
      <c r="AM182" t="str">
        <f t="shared" ca="1" si="372"/>
        <v>-</v>
      </c>
      <c r="AN182">
        <f t="shared" ca="1" si="402"/>
        <v>7</v>
      </c>
      <c r="AO182" s="5" t="str">
        <f t="shared" si="403"/>
        <v>b</v>
      </c>
      <c r="AP182" t="str">
        <f t="shared" ca="1" si="373"/>
        <v>)</v>
      </c>
      <c r="AQ182" t="s">
        <v>22</v>
      </c>
      <c r="AR182" t="str">
        <f ca="1">IF(AD182&lt;=0,"(","")</f>
        <v>(</v>
      </c>
      <c r="AS182" t="str">
        <f t="shared" ca="1" si="429"/>
        <v>-</v>
      </c>
      <c r="AT182">
        <f ca="1">IF(AD182=1,"",IF(W182=-1,"",ABS(W182)))</f>
        <v>5</v>
      </c>
      <c r="AU182" s="5" t="str">
        <f t="shared" ref="AU182:AU202" si="460">AE182</f>
        <v>b</v>
      </c>
      <c r="AV182" t="str">
        <f ca="1">IF(AD182&lt;=0,")","")</f>
        <v>)</v>
      </c>
      <c r="AW182" t="str">
        <f t="shared" ca="1" si="404"/>
        <v>(-5b)×(-7b)×(-5b)</v>
      </c>
      <c r="AY182">
        <f ca="1">Z182*AB182*AD182</f>
        <v>-175</v>
      </c>
      <c r="AZ182">
        <f t="shared" ca="1" si="405"/>
        <v>-175</v>
      </c>
      <c r="BD182" s="44"/>
      <c r="BE182" s="44"/>
      <c r="BF182" s="44"/>
      <c r="BG182" s="44"/>
      <c r="BH182" s="44"/>
      <c r="BI182" s="44"/>
    </row>
    <row r="183" spans="1:61" x14ac:dyDescent="0.55000000000000004">
      <c r="A183" s="1" t="s">
        <v>1</v>
      </c>
      <c r="B183" s="1" t="s">
        <v>35</v>
      </c>
      <c r="C183" s="78" t="s">
        <v>229</v>
      </c>
      <c r="D183" s="43" t="str">
        <f t="shared" ref="D183:D191" ca="1" si="461">AW183</f>
        <v>3b×(-2b)×2b</v>
      </c>
      <c r="E183" s="4" t="s">
        <v>13</v>
      </c>
      <c r="F183" t="s">
        <v>230</v>
      </c>
      <c r="G183" s="78" t="s">
        <v>229</v>
      </c>
      <c r="H183" s="11">
        <f t="shared" ref="H183:H191" ca="1" si="462">AZ183</f>
        <v>-12</v>
      </c>
      <c r="I183" s="21" t="s">
        <v>293</v>
      </c>
      <c r="J183" t="s">
        <v>230</v>
      </c>
      <c r="K183" s="51" t="s">
        <v>60</v>
      </c>
      <c r="L183" s="50" t="s">
        <v>373</v>
      </c>
      <c r="M183" s="50" t="str">
        <f t="shared" ref="M183:M191" ca="1" si="463">C183&amp;D183&amp;E183&amp;F183</f>
        <v>\\(\\quad 3b×(-2b)×2b= \\)</v>
      </c>
      <c r="N183" s="50" t="str">
        <f t="shared" ref="N183:N191" ca="1" si="464">G183&amp;H183&amp;I183&amp;J183</f>
        <v>\\(\\quad -12b^3 \\)</v>
      </c>
      <c r="O183" s="50" t="s">
        <v>62</v>
      </c>
      <c r="P183" s="89" t="str">
        <f t="shared" ref="P183:P191" ca="1" si="465">"INSERT INTO "&amp;K183&amp;"(tangen,question,answer,editor,date,count) VALUES('"&amp;L183&amp;"','"&amp;M183&amp;"','"&amp;N183&amp;"','"&amp;O183&amp;"',NOW(),0);"</f>
        <v>INSERT INTO math(tangen,question,answer,editor,date,count) VALUES('m5650','\\(\\quad 3b×(-2b)×2b= \\)','\\(\\quad -12b^3 \\)','harazono',NOW(),0);</v>
      </c>
      <c r="Q183" s="47"/>
      <c r="R183" s="19"/>
      <c r="S183" s="1">
        <f t="shared" ca="1" si="398"/>
        <v>3</v>
      </c>
      <c r="T183" s="1" t="s">
        <v>17</v>
      </c>
      <c r="U183" s="1">
        <f t="shared" ca="1" si="399"/>
        <v>-2</v>
      </c>
      <c r="V183" s="1" t="s">
        <v>17</v>
      </c>
      <c r="W183" s="1">
        <f t="shared" ca="1" si="398"/>
        <v>2</v>
      </c>
      <c r="X183" s="1" t="s">
        <v>17</v>
      </c>
      <c r="Z183">
        <f t="shared" ref="Z183:Z191" ca="1" si="466">IF(S183=0,7,S183)</f>
        <v>3</v>
      </c>
      <c r="AA183" t="str">
        <f t="shared" ref="AA183:AA191" si="467">IF(T183=0,7,T183)</f>
        <v>b</v>
      </c>
      <c r="AB183">
        <f t="shared" ref="AB183:AB191" ca="1" si="468">IF(U183=0,7,U183)</f>
        <v>-2</v>
      </c>
      <c r="AC183" t="str">
        <f t="shared" ref="AC183:AC191" si="469">IF(V183=0,7,V183)</f>
        <v>b</v>
      </c>
      <c r="AD183">
        <f t="shared" ref="AD183:AD191" ca="1" si="470">IF(W183=0,7,W183)</f>
        <v>2</v>
      </c>
      <c r="AE183" t="str">
        <f t="shared" ref="AE183:AE191" si="471">IF(X183=0,7,X183)</f>
        <v>b</v>
      </c>
      <c r="AF183" t="str">
        <f t="shared" ref="AF183:AF191" ca="1" si="472">IF(Z183&lt;=0,"(","")</f>
        <v/>
      </c>
      <c r="AG183" t="str">
        <f t="shared" ref="AG183:AG191" ca="1" si="473">IF(Z183&lt;=0,"-","")</f>
        <v/>
      </c>
      <c r="AH183">
        <f t="shared" ref="AH183:AH191" ca="1" si="474">IF(Z183=1,"",IF(Z183=-1,"",ABS(Z183)))</f>
        <v>3</v>
      </c>
      <c r="AI183" t="str">
        <f t="shared" ref="AI183:AI191" si="475">AA183</f>
        <v>b</v>
      </c>
      <c r="AJ183" t="str">
        <f t="shared" ref="AJ183:AJ191" ca="1" si="476">IF(Z183&lt;=0,")","")</f>
        <v/>
      </c>
      <c r="AK183" t="s">
        <v>22</v>
      </c>
      <c r="AL183" t="str">
        <f t="shared" ref="AL183:AL191" ca="1" si="477">IF(AB183&lt;=0,"(","")</f>
        <v>(</v>
      </c>
      <c r="AM183" t="str">
        <f t="shared" ref="AM183:AM191" ca="1" si="478">IF(AB183&lt;=0,"-","")</f>
        <v>-</v>
      </c>
      <c r="AN183">
        <f t="shared" ref="AN183:AN191" ca="1" si="479">IF(AB183=1,"",IF(AB183=-1,"",ABS(AB183)))</f>
        <v>2</v>
      </c>
      <c r="AO183" s="5" t="str">
        <f t="shared" ref="AO183:AO191" si="480">AC183</f>
        <v>b</v>
      </c>
      <c r="AP183" t="str">
        <f t="shared" ref="AP183:AP191" ca="1" si="481">IF(AB183&lt;=0,")","")</f>
        <v>)</v>
      </c>
      <c r="AQ183" t="s">
        <v>22</v>
      </c>
      <c r="AR183" t="str">
        <f t="shared" ref="AR183:AR191" ca="1" si="482">IF(AD183&lt;=0,"(","")</f>
        <v/>
      </c>
      <c r="AS183" t="str">
        <f t="shared" ref="AS183:AS191" ca="1" si="483">IF(AD183&lt;=0,"-","")</f>
        <v/>
      </c>
      <c r="AT183">
        <f t="shared" ref="AT183:AT191" ca="1" si="484">IF(AD183=1,"",IF(W183=-1,"",ABS(W183)))</f>
        <v>2</v>
      </c>
      <c r="AU183" s="5" t="str">
        <f t="shared" ref="AU183:AU191" si="485">AE183</f>
        <v>b</v>
      </c>
      <c r="AV183" t="str">
        <f t="shared" ref="AV183:AV191" ca="1" si="486">IF(AD183&lt;=0,")","")</f>
        <v/>
      </c>
      <c r="AW183" t="str">
        <f t="shared" ref="AW183:AW191" ca="1" si="487">AF183&amp;AG183&amp;AH183&amp;AI183&amp;AJ183&amp;AK183&amp;AL183&amp;AM183&amp;AN183&amp;AO183&amp;AP183&amp;AQ183&amp;AR183&amp;AS183&amp;AT183&amp;AU183&amp;AV183</f>
        <v>3b×(-2b)×2b</v>
      </c>
      <c r="AY183">
        <f t="shared" ref="AY183:AY191" ca="1" si="488">Z183*AB183*AD183</f>
        <v>-12</v>
      </c>
      <c r="AZ183">
        <f t="shared" ref="AZ183:AZ191" ca="1" si="489">IF(AY183=1,"",IF(AY183=-1,"-",AY183))</f>
        <v>-12</v>
      </c>
      <c r="BD183" s="44"/>
      <c r="BE183" s="44"/>
      <c r="BF183" s="44"/>
      <c r="BG183" s="44"/>
      <c r="BH183" s="44"/>
      <c r="BI183" s="44"/>
    </row>
    <row r="184" spans="1:61" x14ac:dyDescent="0.55000000000000004">
      <c r="A184" s="1" t="s">
        <v>1</v>
      </c>
      <c r="B184" s="1" t="s">
        <v>35</v>
      </c>
      <c r="C184" s="78" t="s">
        <v>229</v>
      </c>
      <c r="D184" s="43" t="str">
        <f t="shared" ca="1" si="461"/>
        <v>2b×(-2b)×4b</v>
      </c>
      <c r="E184" s="4" t="s">
        <v>13</v>
      </c>
      <c r="F184" t="s">
        <v>230</v>
      </c>
      <c r="G184" s="78" t="s">
        <v>229</v>
      </c>
      <c r="H184" s="11">
        <f t="shared" ca="1" si="462"/>
        <v>-16</v>
      </c>
      <c r="I184" s="21" t="s">
        <v>293</v>
      </c>
      <c r="J184" t="s">
        <v>230</v>
      </c>
      <c r="K184" s="51" t="s">
        <v>60</v>
      </c>
      <c r="L184" s="50" t="s">
        <v>373</v>
      </c>
      <c r="M184" s="50" t="str">
        <f t="shared" ca="1" si="463"/>
        <v>\\(\\quad 2b×(-2b)×4b= \\)</v>
      </c>
      <c r="N184" s="50" t="str">
        <f t="shared" ca="1" si="464"/>
        <v>\\(\\quad -16b^3 \\)</v>
      </c>
      <c r="O184" s="50" t="s">
        <v>62</v>
      </c>
      <c r="P184" s="89" t="str">
        <f t="shared" ca="1" si="465"/>
        <v>INSERT INTO math(tangen,question,answer,editor,date,count) VALUES('m5650','\\(\\quad 2b×(-2b)×4b= \\)','\\(\\quad -16b^3 \\)','harazono',NOW(),0);</v>
      </c>
      <c r="Q184" s="47"/>
      <c r="R184" s="19"/>
      <c r="S184" s="1">
        <f t="shared" ca="1" si="398"/>
        <v>2</v>
      </c>
      <c r="T184" s="1" t="s">
        <v>17</v>
      </c>
      <c r="U184" s="1">
        <f t="shared" ca="1" si="399"/>
        <v>-2</v>
      </c>
      <c r="V184" s="1" t="s">
        <v>17</v>
      </c>
      <c r="W184" s="1">
        <f t="shared" ca="1" si="398"/>
        <v>4</v>
      </c>
      <c r="X184" s="1" t="s">
        <v>17</v>
      </c>
      <c r="Z184">
        <f t="shared" ca="1" si="466"/>
        <v>2</v>
      </c>
      <c r="AA184" t="str">
        <f t="shared" si="467"/>
        <v>b</v>
      </c>
      <c r="AB184">
        <f t="shared" ca="1" si="468"/>
        <v>-2</v>
      </c>
      <c r="AC184" t="str">
        <f t="shared" si="469"/>
        <v>b</v>
      </c>
      <c r="AD184">
        <f t="shared" ca="1" si="470"/>
        <v>4</v>
      </c>
      <c r="AE184" t="str">
        <f t="shared" si="471"/>
        <v>b</v>
      </c>
      <c r="AF184" t="str">
        <f t="shared" ca="1" si="472"/>
        <v/>
      </c>
      <c r="AG184" t="str">
        <f t="shared" ca="1" si="473"/>
        <v/>
      </c>
      <c r="AH184">
        <f t="shared" ca="1" si="474"/>
        <v>2</v>
      </c>
      <c r="AI184" t="str">
        <f t="shared" si="475"/>
        <v>b</v>
      </c>
      <c r="AJ184" t="str">
        <f t="shared" ca="1" si="476"/>
        <v/>
      </c>
      <c r="AK184" t="s">
        <v>22</v>
      </c>
      <c r="AL184" t="str">
        <f t="shared" ca="1" si="477"/>
        <v>(</v>
      </c>
      <c r="AM184" t="str">
        <f t="shared" ca="1" si="478"/>
        <v>-</v>
      </c>
      <c r="AN184">
        <f t="shared" ca="1" si="479"/>
        <v>2</v>
      </c>
      <c r="AO184" s="5" t="str">
        <f t="shared" si="480"/>
        <v>b</v>
      </c>
      <c r="AP184" t="str">
        <f t="shared" ca="1" si="481"/>
        <v>)</v>
      </c>
      <c r="AQ184" t="s">
        <v>22</v>
      </c>
      <c r="AR184" t="str">
        <f t="shared" ca="1" si="482"/>
        <v/>
      </c>
      <c r="AS184" t="str">
        <f t="shared" ca="1" si="483"/>
        <v/>
      </c>
      <c r="AT184">
        <f t="shared" ca="1" si="484"/>
        <v>4</v>
      </c>
      <c r="AU184" s="5" t="str">
        <f t="shared" si="485"/>
        <v>b</v>
      </c>
      <c r="AV184" t="str">
        <f t="shared" ca="1" si="486"/>
        <v/>
      </c>
      <c r="AW184" t="str">
        <f t="shared" ca="1" si="487"/>
        <v>2b×(-2b)×4b</v>
      </c>
      <c r="AY184">
        <f t="shared" ca="1" si="488"/>
        <v>-16</v>
      </c>
      <c r="AZ184">
        <f t="shared" ca="1" si="489"/>
        <v>-16</v>
      </c>
      <c r="BD184" s="44"/>
      <c r="BE184" s="44"/>
      <c r="BF184" s="44"/>
      <c r="BG184" s="44"/>
      <c r="BH184" s="44"/>
      <c r="BI184" s="44"/>
    </row>
    <row r="185" spans="1:61" x14ac:dyDescent="0.55000000000000004">
      <c r="A185" s="1" t="s">
        <v>1</v>
      </c>
      <c r="B185" s="1" t="s">
        <v>35</v>
      </c>
      <c r="C185" s="78" t="s">
        <v>229</v>
      </c>
      <c r="D185" s="43" t="str">
        <f t="shared" ca="1" si="461"/>
        <v>(-4b)×3b×5b</v>
      </c>
      <c r="E185" s="4" t="s">
        <v>13</v>
      </c>
      <c r="F185" t="s">
        <v>230</v>
      </c>
      <c r="G185" s="78" t="s">
        <v>229</v>
      </c>
      <c r="H185" s="11">
        <f t="shared" ca="1" si="462"/>
        <v>-60</v>
      </c>
      <c r="I185" s="21" t="s">
        <v>293</v>
      </c>
      <c r="J185" t="s">
        <v>230</v>
      </c>
      <c r="K185" s="51" t="s">
        <v>60</v>
      </c>
      <c r="L185" s="50" t="s">
        <v>373</v>
      </c>
      <c r="M185" s="50" t="str">
        <f t="shared" ca="1" si="463"/>
        <v>\\(\\quad (-4b)×3b×5b= \\)</v>
      </c>
      <c r="N185" s="50" t="str">
        <f t="shared" ca="1" si="464"/>
        <v>\\(\\quad -60b^3 \\)</v>
      </c>
      <c r="O185" s="50" t="s">
        <v>62</v>
      </c>
      <c r="P185" s="89" t="str">
        <f t="shared" ca="1" si="465"/>
        <v>INSERT INTO math(tangen,question,answer,editor,date,count) VALUES('m5650','\\(\\quad (-4b)×3b×5b= \\)','\\(\\quad -60b^3 \\)','harazono',NOW(),0);</v>
      </c>
      <c r="Q185" s="47"/>
      <c r="R185" s="19"/>
      <c r="S185" s="1">
        <f t="shared" ca="1" si="398"/>
        <v>-4</v>
      </c>
      <c r="T185" s="1" t="s">
        <v>17</v>
      </c>
      <c r="U185" s="1">
        <f t="shared" ca="1" si="399"/>
        <v>3</v>
      </c>
      <c r="V185" s="1" t="s">
        <v>17</v>
      </c>
      <c r="W185" s="1">
        <f t="shared" ca="1" si="398"/>
        <v>5</v>
      </c>
      <c r="X185" s="1" t="s">
        <v>17</v>
      </c>
      <c r="Z185">
        <f t="shared" ca="1" si="466"/>
        <v>-4</v>
      </c>
      <c r="AA185" t="str">
        <f t="shared" si="467"/>
        <v>b</v>
      </c>
      <c r="AB185">
        <f t="shared" ca="1" si="468"/>
        <v>3</v>
      </c>
      <c r="AC185" t="str">
        <f t="shared" si="469"/>
        <v>b</v>
      </c>
      <c r="AD185">
        <f t="shared" ca="1" si="470"/>
        <v>5</v>
      </c>
      <c r="AE185" t="str">
        <f t="shared" si="471"/>
        <v>b</v>
      </c>
      <c r="AF185" t="str">
        <f t="shared" ca="1" si="472"/>
        <v>(</v>
      </c>
      <c r="AG185" t="str">
        <f t="shared" ca="1" si="473"/>
        <v>-</v>
      </c>
      <c r="AH185">
        <f t="shared" ca="1" si="474"/>
        <v>4</v>
      </c>
      <c r="AI185" t="str">
        <f t="shared" si="475"/>
        <v>b</v>
      </c>
      <c r="AJ185" t="str">
        <f t="shared" ca="1" si="476"/>
        <v>)</v>
      </c>
      <c r="AK185" t="s">
        <v>22</v>
      </c>
      <c r="AL185" t="str">
        <f t="shared" ca="1" si="477"/>
        <v/>
      </c>
      <c r="AM185" t="str">
        <f t="shared" ca="1" si="478"/>
        <v/>
      </c>
      <c r="AN185">
        <f t="shared" ca="1" si="479"/>
        <v>3</v>
      </c>
      <c r="AO185" s="5" t="str">
        <f t="shared" si="480"/>
        <v>b</v>
      </c>
      <c r="AP185" t="str">
        <f t="shared" ca="1" si="481"/>
        <v/>
      </c>
      <c r="AQ185" t="s">
        <v>22</v>
      </c>
      <c r="AR185" t="str">
        <f t="shared" ca="1" si="482"/>
        <v/>
      </c>
      <c r="AS185" t="str">
        <f t="shared" ca="1" si="483"/>
        <v/>
      </c>
      <c r="AT185">
        <f t="shared" ca="1" si="484"/>
        <v>5</v>
      </c>
      <c r="AU185" s="5" t="str">
        <f t="shared" si="485"/>
        <v>b</v>
      </c>
      <c r="AV185" t="str">
        <f t="shared" ca="1" si="486"/>
        <v/>
      </c>
      <c r="AW185" t="str">
        <f t="shared" ca="1" si="487"/>
        <v>(-4b)×3b×5b</v>
      </c>
      <c r="AY185">
        <f t="shared" ca="1" si="488"/>
        <v>-60</v>
      </c>
      <c r="AZ185">
        <f t="shared" ca="1" si="489"/>
        <v>-60</v>
      </c>
      <c r="BD185" s="44"/>
      <c r="BE185" s="44"/>
      <c r="BF185" s="44"/>
      <c r="BG185" s="44"/>
      <c r="BH185" s="44"/>
      <c r="BI185" s="44"/>
    </row>
    <row r="186" spans="1:61" x14ac:dyDescent="0.55000000000000004">
      <c r="A186" s="1" t="s">
        <v>1</v>
      </c>
      <c r="B186" s="1" t="s">
        <v>35</v>
      </c>
      <c r="C186" s="78" t="s">
        <v>229</v>
      </c>
      <c r="D186" s="43" t="str">
        <f t="shared" ca="1" si="461"/>
        <v>3b×4b×(-b)</v>
      </c>
      <c r="E186" s="4" t="s">
        <v>13</v>
      </c>
      <c r="F186" t="s">
        <v>230</v>
      </c>
      <c r="G186" s="78" t="s">
        <v>229</v>
      </c>
      <c r="H186" s="11">
        <f t="shared" ca="1" si="462"/>
        <v>-12</v>
      </c>
      <c r="I186" s="21" t="s">
        <v>293</v>
      </c>
      <c r="J186" t="s">
        <v>230</v>
      </c>
      <c r="K186" s="51" t="s">
        <v>60</v>
      </c>
      <c r="L186" s="50" t="s">
        <v>373</v>
      </c>
      <c r="M186" s="50" t="str">
        <f t="shared" ca="1" si="463"/>
        <v>\\(\\quad 3b×4b×(-b)= \\)</v>
      </c>
      <c r="N186" s="50" t="str">
        <f t="shared" ca="1" si="464"/>
        <v>\\(\\quad -12b^3 \\)</v>
      </c>
      <c r="O186" s="50" t="s">
        <v>62</v>
      </c>
      <c r="P186" s="89" t="str">
        <f t="shared" ca="1" si="465"/>
        <v>INSERT INTO math(tangen,question,answer,editor,date,count) VALUES('m5650','\\(\\quad 3b×4b×(-b)= \\)','\\(\\quad -12b^3 \\)','harazono',NOW(),0);</v>
      </c>
      <c r="Q186" s="47"/>
      <c r="R186" s="19"/>
      <c r="S186" s="1">
        <f t="shared" ca="1" si="398"/>
        <v>3</v>
      </c>
      <c r="T186" s="1" t="s">
        <v>17</v>
      </c>
      <c r="U186" s="1">
        <f t="shared" ca="1" si="399"/>
        <v>4</v>
      </c>
      <c r="V186" s="1" t="s">
        <v>17</v>
      </c>
      <c r="W186" s="1">
        <f t="shared" ca="1" si="398"/>
        <v>-1</v>
      </c>
      <c r="X186" s="1" t="s">
        <v>17</v>
      </c>
      <c r="Z186">
        <f t="shared" ca="1" si="466"/>
        <v>3</v>
      </c>
      <c r="AA186" t="str">
        <f t="shared" si="467"/>
        <v>b</v>
      </c>
      <c r="AB186">
        <f t="shared" ca="1" si="468"/>
        <v>4</v>
      </c>
      <c r="AC186" t="str">
        <f t="shared" si="469"/>
        <v>b</v>
      </c>
      <c r="AD186">
        <f t="shared" ca="1" si="470"/>
        <v>-1</v>
      </c>
      <c r="AE186" t="str">
        <f t="shared" si="471"/>
        <v>b</v>
      </c>
      <c r="AF186" t="str">
        <f t="shared" ca="1" si="472"/>
        <v/>
      </c>
      <c r="AG186" t="str">
        <f t="shared" ca="1" si="473"/>
        <v/>
      </c>
      <c r="AH186">
        <f t="shared" ca="1" si="474"/>
        <v>3</v>
      </c>
      <c r="AI186" t="str">
        <f t="shared" si="475"/>
        <v>b</v>
      </c>
      <c r="AJ186" t="str">
        <f t="shared" ca="1" si="476"/>
        <v/>
      </c>
      <c r="AK186" t="s">
        <v>22</v>
      </c>
      <c r="AL186" t="str">
        <f t="shared" ca="1" si="477"/>
        <v/>
      </c>
      <c r="AM186" t="str">
        <f t="shared" ca="1" si="478"/>
        <v/>
      </c>
      <c r="AN186">
        <f t="shared" ca="1" si="479"/>
        <v>4</v>
      </c>
      <c r="AO186" s="5" t="str">
        <f t="shared" si="480"/>
        <v>b</v>
      </c>
      <c r="AP186" t="str">
        <f t="shared" ca="1" si="481"/>
        <v/>
      </c>
      <c r="AQ186" t="s">
        <v>22</v>
      </c>
      <c r="AR186" t="str">
        <f t="shared" ca="1" si="482"/>
        <v>(</v>
      </c>
      <c r="AS186" t="str">
        <f t="shared" ca="1" si="483"/>
        <v>-</v>
      </c>
      <c r="AT186" t="str">
        <f t="shared" ca="1" si="484"/>
        <v/>
      </c>
      <c r="AU186" s="5" t="str">
        <f t="shared" si="485"/>
        <v>b</v>
      </c>
      <c r="AV186" t="str">
        <f t="shared" ca="1" si="486"/>
        <v>)</v>
      </c>
      <c r="AW186" t="str">
        <f t="shared" ca="1" si="487"/>
        <v>3b×4b×(-b)</v>
      </c>
      <c r="AY186">
        <f t="shared" ca="1" si="488"/>
        <v>-12</v>
      </c>
      <c r="AZ186">
        <f t="shared" ca="1" si="489"/>
        <v>-12</v>
      </c>
      <c r="BD186" s="44"/>
      <c r="BE186" s="44"/>
      <c r="BF186" s="44"/>
      <c r="BG186" s="44"/>
      <c r="BH186" s="44"/>
      <c r="BI186" s="44"/>
    </row>
    <row r="187" spans="1:61" x14ac:dyDescent="0.55000000000000004">
      <c r="A187" s="1" t="s">
        <v>1</v>
      </c>
      <c r="B187" s="1" t="s">
        <v>35</v>
      </c>
      <c r="C187" s="78" t="s">
        <v>229</v>
      </c>
      <c r="D187" s="43" t="str">
        <f t="shared" ca="1" si="461"/>
        <v>3b×(-4b)×0b</v>
      </c>
      <c r="E187" s="4" t="s">
        <v>13</v>
      </c>
      <c r="F187" t="s">
        <v>230</v>
      </c>
      <c r="G187" s="78" t="s">
        <v>229</v>
      </c>
      <c r="H187" s="11">
        <f t="shared" ca="1" si="462"/>
        <v>-84</v>
      </c>
      <c r="I187" s="21" t="s">
        <v>293</v>
      </c>
      <c r="J187" t="s">
        <v>230</v>
      </c>
      <c r="K187" s="51" t="s">
        <v>60</v>
      </c>
      <c r="L187" s="50" t="s">
        <v>373</v>
      </c>
      <c r="M187" s="50" t="str">
        <f t="shared" ca="1" si="463"/>
        <v>\\(\\quad 3b×(-4b)×0b= \\)</v>
      </c>
      <c r="N187" s="50" t="str">
        <f t="shared" ca="1" si="464"/>
        <v>\\(\\quad -84b^3 \\)</v>
      </c>
      <c r="O187" s="50" t="s">
        <v>62</v>
      </c>
      <c r="P187" s="89" t="str">
        <f t="shared" ca="1" si="465"/>
        <v>INSERT INTO math(tangen,question,answer,editor,date,count) VALUES('m5650','\\(\\quad 3b×(-4b)×0b= \\)','\\(\\quad -84b^3 \\)','harazono',NOW(),0);</v>
      </c>
      <c r="Q187" s="47"/>
      <c r="R187" s="19"/>
      <c r="S187" s="1">
        <f t="shared" ca="1" si="398"/>
        <v>3</v>
      </c>
      <c r="T187" s="1" t="s">
        <v>17</v>
      </c>
      <c r="U187" s="1">
        <f t="shared" ca="1" si="399"/>
        <v>-4</v>
      </c>
      <c r="V187" s="1" t="s">
        <v>17</v>
      </c>
      <c r="W187" s="1">
        <f t="shared" ca="1" si="398"/>
        <v>0</v>
      </c>
      <c r="X187" s="1" t="s">
        <v>17</v>
      </c>
      <c r="Z187">
        <f t="shared" ca="1" si="466"/>
        <v>3</v>
      </c>
      <c r="AA187" t="str">
        <f t="shared" si="467"/>
        <v>b</v>
      </c>
      <c r="AB187">
        <f t="shared" ca="1" si="468"/>
        <v>-4</v>
      </c>
      <c r="AC187" t="str">
        <f t="shared" si="469"/>
        <v>b</v>
      </c>
      <c r="AD187">
        <f t="shared" ca="1" si="470"/>
        <v>7</v>
      </c>
      <c r="AE187" t="str">
        <f t="shared" si="471"/>
        <v>b</v>
      </c>
      <c r="AF187" t="str">
        <f t="shared" ca="1" si="472"/>
        <v/>
      </c>
      <c r="AG187" t="str">
        <f t="shared" ca="1" si="473"/>
        <v/>
      </c>
      <c r="AH187">
        <f t="shared" ca="1" si="474"/>
        <v>3</v>
      </c>
      <c r="AI187" t="str">
        <f t="shared" si="475"/>
        <v>b</v>
      </c>
      <c r="AJ187" t="str">
        <f t="shared" ca="1" si="476"/>
        <v/>
      </c>
      <c r="AK187" t="s">
        <v>22</v>
      </c>
      <c r="AL187" t="str">
        <f t="shared" ca="1" si="477"/>
        <v>(</v>
      </c>
      <c r="AM187" t="str">
        <f t="shared" ca="1" si="478"/>
        <v>-</v>
      </c>
      <c r="AN187">
        <f t="shared" ca="1" si="479"/>
        <v>4</v>
      </c>
      <c r="AO187" s="5" t="str">
        <f t="shared" si="480"/>
        <v>b</v>
      </c>
      <c r="AP187" t="str">
        <f t="shared" ca="1" si="481"/>
        <v>)</v>
      </c>
      <c r="AQ187" t="s">
        <v>22</v>
      </c>
      <c r="AR187" t="str">
        <f t="shared" ca="1" si="482"/>
        <v/>
      </c>
      <c r="AS187" t="str">
        <f t="shared" ca="1" si="483"/>
        <v/>
      </c>
      <c r="AT187">
        <f t="shared" ca="1" si="484"/>
        <v>0</v>
      </c>
      <c r="AU187" s="5" t="str">
        <f t="shared" si="485"/>
        <v>b</v>
      </c>
      <c r="AV187" t="str">
        <f t="shared" ca="1" si="486"/>
        <v/>
      </c>
      <c r="AW187" t="str">
        <f t="shared" ca="1" si="487"/>
        <v>3b×(-4b)×0b</v>
      </c>
      <c r="AY187">
        <f t="shared" ca="1" si="488"/>
        <v>-84</v>
      </c>
      <c r="AZ187">
        <f t="shared" ca="1" si="489"/>
        <v>-84</v>
      </c>
      <c r="BD187" s="44"/>
      <c r="BE187" s="44"/>
      <c r="BF187" s="44"/>
      <c r="BG187" s="44"/>
      <c r="BH187" s="44"/>
      <c r="BI187" s="44"/>
    </row>
    <row r="188" spans="1:61" x14ac:dyDescent="0.55000000000000004">
      <c r="A188" s="1" t="s">
        <v>1</v>
      </c>
      <c r="B188" s="1" t="s">
        <v>35</v>
      </c>
      <c r="C188" s="78" t="s">
        <v>229</v>
      </c>
      <c r="D188" s="43" t="str">
        <f t="shared" ca="1" si="461"/>
        <v>3b×(-2b)×5b</v>
      </c>
      <c r="E188" s="4" t="s">
        <v>13</v>
      </c>
      <c r="F188" t="s">
        <v>230</v>
      </c>
      <c r="G188" s="78" t="s">
        <v>229</v>
      </c>
      <c r="H188" s="11">
        <f t="shared" ca="1" si="462"/>
        <v>-30</v>
      </c>
      <c r="I188" s="21" t="s">
        <v>293</v>
      </c>
      <c r="J188" t="s">
        <v>230</v>
      </c>
      <c r="K188" s="51" t="s">
        <v>60</v>
      </c>
      <c r="L188" s="50" t="s">
        <v>373</v>
      </c>
      <c r="M188" s="50" t="str">
        <f t="shared" ca="1" si="463"/>
        <v>\\(\\quad 3b×(-2b)×5b= \\)</v>
      </c>
      <c r="N188" s="50" t="str">
        <f t="shared" ca="1" si="464"/>
        <v>\\(\\quad -30b^3 \\)</v>
      </c>
      <c r="O188" s="50" t="s">
        <v>62</v>
      </c>
      <c r="P188" s="89" t="str">
        <f t="shared" ca="1" si="465"/>
        <v>INSERT INTO math(tangen,question,answer,editor,date,count) VALUES('m5650','\\(\\quad 3b×(-2b)×5b= \\)','\\(\\quad -30b^3 \\)','harazono',NOW(),0);</v>
      </c>
      <c r="Q188" s="47"/>
      <c r="R188" s="19"/>
      <c r="S188" s="1">
        <f t="shared" ca="1" si="398"/>
        <v>3</v>
      </c>
      <c r="T188" s="1" t="s">
        <v>17</v>
      </c>
      <c r="U188" s="1">
        <f t="shared" ca="1" si="399"/>
        <v>-2</v>
      </c>
      <c r="V188" s="1" t="s">
        <v>17</v>
      </c>
      <c r="W188" s="1">
        <f t="shared" ca="1" si="398"/>
        <v>5</v>
      </c>
      <c r="X188" s="1" t="s">
        <v>17</v>
      </c>
      <c r="Z188">
        <f t="shared" ca="1" si="466"/>
        <v>3</v>
      </c>
      <c r="AA188" t="str">
        <f t="shared" si="467"/>
        <v>b</v>
      </c>
      <c r="AB188">
        <f t="shared" ca="1" si="468"/>
        <v>-2</v>
      </c>
      <c r="AC188" t="str">
        <f t="shared" si="469"/>
        <v>b</v>
      </c>
      <c r="AD188">
        <f t="shared" ca="1" si="470"/>
        <v>5</v>
      </c>
      <c r="AE188" t="str">
        <f t="shared" si="471"/>
        <v>b</v>
      </c>
      <c r="AF188" t="str">
        <f t="shared" ca="1" si="472"/>
        <v/>
      </c>
      <c r="AG188" t="str">
        <f t="shared" ca="1" si="473"/>
        <v/>
      </c>
      <c r="AH188">
        <f t="shared" ca="1" si="474"/>
        <v>3</v>
      </c>
      <c r="AI188" t="str">
        <f t="shared" si="475"/>
        <v>b</v>
      </c>
      <c r="AJ188" t="str">
        <f t="shared" ca="1" si="476"/>
        <v/>
      </c>
      <c r="AK188" t="s">
        <v>22</v>
      </c>
      <c r="AL188" t="str">
        <f t="shared" ca="1" si="477"/>
        <v>(</v>
      </c>
      <c r="AM188" t="str">
        <f t="shared" ca="1" si="478"/>
        <v>-</v>
      </c>
      <c r="AN188">
        <f t="shared" ca="1" si="479"/>
        <v>2</v>
      </c>
      <c r="AO188" s="5" t="str">
        <f t="shared" si="480"/>
        <v>b</v>
      </c>
      <c r="AP188" t="str">
        <f t="shared" ca="1" si="481"/>
        <v>)</v>
      </c>
      <c r="AQ188" t="s">
        <v>22</v>
      </c>
      <c r="AR188" t="str">
        <f t="shared" ca="1" si="482"/>
        <v/>
      </c>
      <c r="AS188" t="str">
        <f t="shared" ca="1" si="483"/>
        <v/>
      </c>
      <c r="AT188">
        <f t="shared" ca="1" si="484"/>
        <v>5</v>
      </c>
      <c r="AU188" s="5" t="str">
        <f t="shared" si="485"/>
        <v>b</v>
      </c>
      <c r="AV188" t="str">
        <f t="shared" ca="1" si="486"/>
        <v/>
      </c>
      <c r="AW188" t="str">
        <f t="shared" ca="1" si="487"/>
        <v>3b×(-2b)×5b</v>
      </c>
      <c r="AY188">
        <f t="shared" ca="1" si="488"/>
        <v>-30</v>
      </c>
      <c r="AZ188">
        <f t="shared" ca="1" si="489"/>
        <v>-30</v>
      </c>
      <c r="BD188" s="44"/>
      <c r="BE188" s="44"/>
      <c r="BF188" s="44"/>
      <c r="BG188" s="44"/>
      <c r="BH188" s="44"/>
      <c r="BI188" s="44"/>
    </row>
    <row r="189" spans="1:61" x14ac:dyDescent="0.55000000000000004">
      <c r="A189" s="1" t="s">
        <v>1</v>
      </c>
      <c r="B189" s="1" t="s">
        <v>35</v>
      </c>
      <c r="C189" s="78" t="s">
        <v>229</v>
      </c>
      <c r="D189" s="43" t="str">
        <f t="shared" ca="1" si="461"/>
        <v>(-b)×(-5b)×2b</v>
      </c>
      <c r="E189" s="4" t="s">
        <v>13</v>
      </c>
      <c r="F189" t="s">
        <v>230</v>
      </c>
      <c r="G189" s="78" t="s">
        <v>229</v>
      </c>
      <c r="H189" s="11">
        <f t="shared" ca="1" si="462"/>
        <v>10</v>
      </c>
      <c r="I189" s="21" t="s">
        <v>293</v>
      </c>
      <c r="J189" t="s">
        <v>230</v>
      </c>
      <c r="K189" s="51" t="s">
        <v>60</v>
      </c>
      <c r="L189" s="50" t="s">
        <v>373</v>
      </c>
      <c r="M189" s="50" t="str">
        <f t="shared" ca="1" si="463"/>
        <v>\\(\\quad (-b)×(-5b)×2b= \\)</v>
      </c>
      <c r="N189" s="50" t="str">
        <f t="shared" ca="1" si="464"/>
        <v>\\(\\quad 10b^3 \\)</v>
      </c>
      <c r="O189" s="50" t="s">
        <v>62</v>
      </c>
      <c r="P189" s="89" t="str">
        <f t="shared" ca="1" si="465"/>
        <v>INSERT INTO math(tangen,question,answer,editor,date,count) VALUES('m5650','\\(\\quad (-b)×(-5b)×2b= \\)','\\(\\quad 10b^3 \\)','harazono',NOW(),0);</v>
      </c>
      <c r="Q189" s="47"/>
      <c r="R189" s="19"/>
      <c r="S189" s="1">
        <f t="shared" ca="1" si="398"/>
        <v>-1</v>
      </c>
      <c r="T189" s="1" t="s">
        <v>17</v>
      </c>
      <c r="U189" s="1">
        <f t="shared" ca="1" si="399"/>
        <v>-5</v>
      </c>
      <c r="V189" s="1" t="s">
        <v>17</v>
      </c>
      <c r="W189" s="1">
        <f t="shared" ca="1" si="398"/>
        <v>2</v>
      </c>
      <c r="X189" s="1" t="s">
        <v>17</v>
      </c>
      <c r="Z189">
        <f t="shared" ca="1" si="466"/>
        <v>-1</v>
      </c>
      <c r="AA189" t="str">
        <f t="shared" si="467"/>
        <v>b</v>
      </c>
      <c r="AB189">
        <f t="shared" ca="1" si="468"/>
        <v>-5</v>
      </c>
      <c r="AC189" t="str">
        <f t="shared" si="469"/>
        <v>b</v>
      </c>
      <c r="AD189">
        <f t="shared" ca="1" si="470"/>
        <v>2</v>
      </c>
      <c r="AE189" t="str">
        <f t="shared" si="471"/>
        <v>b</v>
      </c>
      <c r="AF189" t="str">
        <f t="shared" ca="1" si="472"/>
        <v>(</v>
      </c>
      <c r="AG189" t="str">
        <f t="shared" ca="1" si="473"/>
        <v>-</v>
      </c>
      <c r="AH189" t="str">
        <f t="shared" ca="1" si="474"/>
        <v/>
      </c>
      <c r="AI189" t="str">
        <f t="shared" si="475"/>
        <v>b</v>
      </c>
      <c r="AJ189" t="str">
        <f t="shared" ca="1" si="476"/>
        <v>)</v>
      </c>
      <c r="AK189" t="s">
        <v>22</v>
      </c>
      <c r="AL189" t="str">
        <f t="shared" ca="1" si="477"/>
        <v>(</v>
      </c>
      <c r="AM189" t="str">
        <f t="shared" ca="1" si="478"/>
        <v>-</v>
      </c>
      <c r="AN189">
        <f t="shared" ca="1" si="479"/>
        <v>5</v>
      </c>
      <c r="AO189" s="5" t="str">
        <f t="shared" si="480"/>
        <v>b</v>
      </c>
      <c r="AP189" t="str">
        <f t="shared" ca="1" si="481"/>
        <v>)</v>
      </c>
      <c r="AQ189" t="s">
        <v>22</v>
      </c>
      <c r="AR189" t="str">
        <f t="shared" ca="1" si="482"/>
        <v/>
      </c>
      <c r="AS189" t="str">
        <f t="shared" ca="1" si="483"/>
        <v/>
      </c>
      <c r="AT189">
        <f t="shared" ca="1" si="484"/>
        <v>2</v>
      </c>
      <c r="AU189" s="5" t="str">
        <f t="shared" si="485"/>
        <v>b</v>
      </c>
      <c r="AV189" t="str">
        <f t="shared" ca="1" si="486"/>
        <v/>
      </c>
      <c r="AW189" t="str">
        <f t="shared" ca="1" si="487"/>
        <v>(-b)×(-5b)×2b</v>
      </c>
      <c r="AY189">
        <f t="shared" ca="1" si="488"/>
        <v>10</v>
      </c>
      <c r="AZ189">
        <f t="shared" ca="1" si="489"/>
        <v>10</v>
      </c>
      <c r="BD189" s="44"/>
      <c r="BE189" s="44"/>
      <c r="BF189" s="44"/>
      <c r="BG189" s="44"/>
      <c r="BH189" s="44"/>
      <c r="BI189" s="44"/>
    </row>
    <row r="190" spans="1:61" x14ac:dyDescent="0.55000000000000004">
      <c r="A190" s="1" t="s">
        <v>1</v>
      </c>
      <c r="B190" s="1" t="s">
        <v>35</v>
      </c>
      <c r="C190" s="78" t="s">
        <v>229</v>
      </c>
      <c r="D190" s="43" t="str">
        <f t="shared" ca="1" si="461"/>
        <v>(-3b)×(-3b)×(-4b)</v>
      </c>
      <c r="E190" s="4" t="s">
        <v>13</v>
      </c>
      <c r="F190" t="s">
        <v>230</v>
      </c>
      <c r="G190" s="78" t="s">
        <v>229</v>
      </c>
      <c r="H190" s="11">
        <f t="shared" ca="1" si="462"/>
        <v>-36</v>
      </c>
      <c r="I190" s="21" t="s">
        <v>293</v>
      </c>
      <c r="J190" t="s">
        <v>230</v>
      </c>
      <c r="K190" s="51" t="s">
        <v>60</v>
      </c>
      <c r="L190" s="50" t="s">
        <v>373</v>
      </c>
      <c r="M190" s="50" t="str">
        <f t="shared" ca="1" si="463"/>
        <v>\\(\\quad (-3b)×(-3b)×(-4b)= \\)</v>
      </c>
      <c r="N190" s="50" t="str">
        <f t="shared" ca="1" si="464"/>
        <v>\\(\\quad -36b^3 \\)</v>
      </c>
      <c r="O190" s="50" t="s">
        <v>62</v>
      </c>
      <c r="P190" s="89" t="str">
        <f t="shared" ca="1" si="465"/>
        <v>INSERT INTO math(tangen,question,answer,editor,date,count) VALUES('m5650','\\(\\quad (-3b)×(-3b)×(-4b)= \\)','\\(\\quad -36b^3 \\)','harazono',NOW(),0);</v>
      </c>
      <c r="Q190" s="47"/>
      <c r="R190" s="19"/>
      <c r="S190" s="1">
        <f t="shared" ca="1" si="398"/>
        <v>-3</v>
      </c>
      <c r="T190" s="1" t="s">
        <v>17</v>
      </c>
      <c r="U190" s="1">
        <f t="shared" ca="1" si="399"/>
        <v>-3</v>
      </c>
      <c r="V190" s="1" t="s">
        <v>17</v>
      </c>
      <c r="W190" s="1">
        <f t="shared" ca="1" si="398"/>
        <v>-4</v>
      </c>
      <c r="X190" s="1" t="s">
        <v>17</v>
      </c>
      <c r="Z190">
        <f t="shared" ca="1" si="466"/>
        <v>-3</v>
      </c>
      <c r="AA190" t="str">
        <f t="shared" si="467"/>
        <v>b</v>
      </c>
      <c r="AB190">
        <f t="shared" ca="1" si="468"/>
        <v>-3</v>
      </c>
      <c r="AC190" t="str">
        <f t="shared" si="469"/>
        <v>b</v>
      </c>
      <c r="AD190">
        <f t="shared" ca="1" si="470"/>
        <v>-4</v>
      </c>
      <c r="AE190" t="str">
        <f t="shared" si="471"/>
        <v>b</v>
      </c>
      <c r="AF190" t="str">
        <f t="shared" ca="1" si="472"/>
        <v>(</v>
      </c>
      <c r="AG190" t="str">
        <f t="shared" ca="1" si="473"/>
        <v>-</v>
      </c>
      <c r="AH190">
        <f t="shared" ca="1" si="474"/>
        <v>3</v>
      </c>
      <c r="AI190" t="str">
        <f t="shared" si="475"/>
        <v>b</v>
      </c>
      <c r="AJ190" t="str">
        <f t="shared" ca="1" si="476"/>
        <v>)</v>
      </c>
      <c r="AK190" t="s">
        <v>22</v>
      </c>
      <c r="AL190" t="str">
        <f t="shared" ca="1" si="477"/>
        <v>(</v>
      </c>
      <c r="AM190" t="str">
        <f t="shared" ca="1" si="478"/>
        <v>-</v>
      </c>
      <c r="AN190">
        <f t="shared" ca="1" si="479"/>
        <v>3</v>
      </c>
      <c r="AO190" s="5" t="str">
        <f t="shared" si="480"/>
        <v>b</v>
      </c>
      <c r="AP190" t="str">
        <f t="shared" ca="1" si="481"/>
        <v>)</v>
      </c>
      <c r="AQ190" t="s">
        <v>22</v>
      </c>
      <c r="AR190" t="str">
        <f t="shared" ca="1" si="482"/>
        <v>(</v>
      </c>
      <c r="AS190" t="str">
        <f t="shared" ca="1" si="483"/>
        <v>-</v>
      </c>
      <c r="AT190">
        <f t="shared" ca="1" si="484"/>
        <v>4</v>
      </c>
      <c r="AU190" s="5" t="str">
        <f t="shared" si="485"/>
        <v>b</v>
      </c>
      <c r="AV190" t="str">
        <f t="shared" ca="1" si="486"/>
        <v>)</v>
      </c>
      <c r="AW190" t="str">
        <f t="shared" ca="1" si="487"/>
        <v>(-3b)×(-3b)×(-4b)</v>
      </c>
      <c r="AY190">
        <f t="shared" ca="1" si="488"/>
        <v>-36</v>
      </c>
      <c r="AZ190">
        <f t="shared" ca="1" si="489"/>
        <v>-36</v>
      </c>
      <c r="BD190" s="44"/>
      <c r="BE190" s="44"/>
      <c r="BF190" s="44"/>
      <c r="BG190" s="44"/>
      <c r="BH190" s="44"/>
      <c r="BI190" s="44"/>
    </row>
    <row r="191" spans="1:61" x14ac:dyDescent="0.55000000000000004">
      <c r="A191" s="1" t="s">
        <v>1</v>
      </c>
      <c r="B191" s="1" t="s">
        <v>35</v>
      </c>
      <c r="C191" s="78" t="s">
        <v>229</v>
      </c>
      <c r="D191" s="43" t="str">
        <f t="shared" ca="1" si="461"/>
        <v>b×3b×4b</v>
      </c>
      <c r="E191" s="4" t="s">
        <v>13</v>
      </c>
      <c r="F191" t="s">
        <v>230</v>
      </c>
      <c r="G191" s="78" t="s">
        <v>229</v>
      </c>
      <c r="H191" s="11">
        <f t="shared" ca="1" si="462"/>
        <v>12</v>
      </c>
      <c r="I191" s="21" t="s">
        <v>293</v>
      </c>
      <c r="J191" t="s">
        <v>230</v>
      </c>
      <c r="K191" s="51" t="s">
        <v>60</v>
      </c>
      <c r="L191" s="50" t="s">
        <v>373</v>
      </c>
      <c r="M191" s="50" t="str">
        <f t="shared" ca="1" si="463"/>
        <v>\\(\\quad b×3b×4b= \\)</v>
      </c>
      <c r="N191" s="50" t="str">
        <f t="shared" ca="1" si="464"/>
        <v>\\(\\quad 12b^3 \\)</v>
      </c>
      <c r="O191" s="50" t="s">
        <v>62</v>
      </c>
      <c r="P191" s="89" t="str">
        <f t="shared" ca="1" si="465"/>
        <v>INSERT INTO math(tangen,question,answer,editor,date,count) VALUES('m5650','\\(\\quad b×3b×4b= \\)','\\(\\quad 12b^3 \\)','harazono',NOW(),0);</v>
      </c>
      <c r="Q191" s="47"/>
      <c r="R191" s="19"/>
      <c r="S191" s="1">
        <f t="shared" ca="1" si="398"/>
        <v>1</v>
      </c>
      <c r="T191" s="1" t="s">
        <v>17</v>
      </c>
      <c r="U191" s="1">
        <f t="shared" ca="1" si="399"/>
        <v>3</v>
      </c>
      <c r="V191" s="1" t="s">
        <v>17</v>
      </c>
      <c r="W191" s="1">
        <f t="shared" ca="1" si="398"/>
        <v>4</v>
      </c>
      <c r="X191" s="1" t="s">
        <v>17</v>
      </c>
      <c r="Z191">
        <f t="shared" ca="1" si="466"/>
        <v>1</v>
      </c>
      <c r="AA191" t="str">
        <f t="shared" si="467"/>
        <v>b</v>
      </c>
      <c r="AB191">
        <f t="shared" ca="1" si="468"/>
        <v>3</v>
      </c>
      <c r="AC191" t="str">
        <f t="shared" si="469"/>
        <v>b</v>
      </c>
      <c r="AD191">
        <f t="shared" ca="1" si="470"/>
        <v>4</v>
      </c>
      <c r="AE191" t="str">
        <f t="shared" si="471"/>
        <v>b</v>
      </c>
      <c r="AF191" t="str">
        <f t="shared" ca="1" si="472"/>
        <v/>
      </c>
      <c r="AG191" t="str">
        <f t="shared" ca="1" si="473"/>
        <v/>
      </c>
      <c r="AH191" t="str">
        <f t="shared" ca="1" si="474"/>
        <v/>
      </c>
      <c r="AI191" t="str">
        <f t="shared" si="475"/>
        <v>b</v>
      </c>
      <c r="AJ191" t="str">
        <f t="shared" ca="1" si="476"/>
        <v/>
      </c>
      <c r="AK191" t="s">
        <v>22</v>
      </c>
      <c r="AL191" t="str">
        <f t="shared" ca="1" si="477"/>
        <v/>
      </c>
      <c r="AM191" t="str">
        <f t="shared" ca="1" si="478"/>
        <v/>
      </c>
      <c r="AN191">
        <f t="shared" ca="1" si="479"/>
        <v>3</v>
      </c>
      <c r="AO191" s="5" t="str">
        <f t="shared" si="480"/>
        <v>b</v>
      </c>
      <c r="AP191" t="str">
        <f t="shared" ca="1" si="481"/>
        <v/>
      </c>
      <c r="AQ191" t="s">
        <v>22</v>
      </c>
      <c r="AR191" t="str">
        <f t="shared" ca="1" si="482"/>
        <v/>
      </c>
      <c r="AS191" t="str">
        <f t="shared" ca="1" si="483"/>
        <v/>
      </c>
      <c r="AT191">
        <f t="shared" ca="1" si="484"/>
        <v>4</v>
      </c>
      <c r="AU191" s="5" t="str">
        <f t="shared" si="485"/>
        <v>b</v>
      </c>
      <c r="AV191" t="str">
        <f t="shared" ca="1" si="486"/>
        <v/>
      </c>
      <c r="AW191" t="str">
        <f t="shared" ca="1" si="487"/>
        <v>b×3b×4b</v>
      </c>
      <c r="AY191">
        <f t="shared" ca="1" si="488"/>
        <v>12</v>
      </c>
      <c r="AZ191">
        <f t="shared" ca="1" si="489"/>
        <v>12</v>
      </c>
      <c r="BD191" s="44"/>
      <c r="BE191" s="44"/>
      <c r="BF191" s="44"/>
      <c r="BG191" s="44"/>
      <c r="BH191" s="44"/>
      <c r="BI191" s="44"/>
    </row>
    <row r="192" spans="1:61" x14ac:dyDescent="0.55000000000000004">
      <c r="A192" s="1" t="s">
        <v>1</v>
      </c>
      <c r="B192" s="1" t="s">
        <v>35</v>
      </c>
      <c r="C192" s="78" t="s">
        <v>229</v>
      </c>
      <c r="D192" s="43" t="str">
        <f ca="1">AW192</f>
        <v>7a×(-3a)×(-b)</v>
      </c>
      <c r="E192" s="4" t="s">
        <v>13</v>
      </c>
      <c r="F192" t="s">
        <v>230</v>
      </c>
      <c r="G192" s="78" t="s">
        <v>229</v>
      </c>
      <c r="H192" s="11">
        <f ca="1">AZ192</f>
        <v>21</v>
      </c>
      <c r="I192" s="21" t="s">
        <v>294</v>
      </c>
      <c r="J192" t="s">
        <v>230</v>
      </c>
      <c r="K192" s="51" t="s">
        <v>60</v>
      </c>
      <c r="L192" s="50" t="s">
        <v>373</v>
      </c>
      <c r="M192" s="50" t="str">
        <f t="shared" ca="1" si="38"/>
        <v>\\(\\quad 7a×(-3a)×(-b)= \\)</v>
      </c>
      <c r="N192" s="50" t="str">
        <f t="shared" ca="1" si="39"/>
        <v>\\(\\quad 21a^2b \\)</v>
      </c>
      <c r="O192" s="50" t="s">
        <v>62</v>
      </c>
      <c r="P192" s="89" t="str">
        <f t="shared" ca="1" si="40"/>
        <v>INSERT INTO math(tangen,question,answer,editor,date,count) VALUES('m5650','\\(\\quad 7a×(-3a)×(-b)= \\)','\\(\\quad 21a^2b \\)','harazono',NOW(),0);</v>
      </c>
      <c r="Q192" s="47"/>
      <c r="R192" s="19"/>
      <c r="S192" s="1">
        <f t="shared" ca="1" si="398"/>
        <v>0</v>
      </c>
      <c r="T192" s="1" t="s">
        <v>16</v>
      </c>
      <c r="U192" s="1">
        <f t="shared" ca="1" si="399"/>
        <v>-3</v>
      </c>
      <c r="V192" s="1" t="s">
        <v>16</v>
      </c>
      <c r="W192" s="1">
        <f t="shared" ca="1" si="398"/>
        <v>-1</v>
      </c>
      <c r="X192" s="1" t="s">
        <v>17</v>
      </c>
      <c r="Z192">
        <f t="shared" ca="1" si="368"/>
        <v>7</v>
      </c>
      <c r="AA192" t="str">
        <f t="shared" si="368"/>
        <v>a</v>
      </c>
      <c r="AB192">
        <f t="shared" ca="1" si="368"/>
        <v>-3</v>
      </c>
      <c r="AC192" t="str">
        <f t="shared" si="368"/>
        <v>a</v>
      </c>
      <c r="AD192">
        <f t="shared" ca="1" si="368"/>
        <v>-1</v>
      </c>
      <c r="AE192" t="str">
        <f t="shared" si="368"/>
        <v>b</v>
      </c>
      <c r="AF192" t="str">
        <f t="shared" ca="1" si="369"/>
        <v/>
      </c>
      <c r="AG192" t="str">
        <f t="shared" ca="1" si="428"/>
        <v/>
      </c>
      <c r="AH192">
        <f t="shared" ca="1" si="400"/>
        <v>7</v>
      </c>
      <c r="AI192" t="str">
        <f t="shared" si="401"/>
        <v>a</v>
      </c>
      <c r="AJ192" t="str">
        <f t="shared" ca="1" si="370"/>
        <v/>
      </c>
      <c r="AK192" t="s">
        <v>22</v>
      </c>
      <c r="AL192" t="str">
        <f t="shared" ca="1" si="371"/>
        <v>(</v>
      </c>
      <c r="AM192" t="str">
        <f t="shared" ca="1" si="372"/>
        <v>-</v>
      </c>
      <c r="AN192">
        <f t="shared" ca="1" si="402"/>
        <v>3</v>
      </c>
      <c r="AO192" s="5" t="str">
        <f t="shared" si="403"/>
        <v>a</v>
      </c>
      <c r="AP192" t="str">
        <f t="shared" ca="1" si="373"/>
        <v>)</v>
      </c>
      <c r="AQ192" t="s">
        <v>22</v>
      </c>
      <c r="AR192" t="str">
        <f ca="1">IF(AD192&lt;=0,"(","")</f>
        <v>(</v>
      </c>
      <c r="AS192" t="str">
        <f t="shared" ca="1" si="429"/>
        <v>-</v>
      </c>
      <c r="AT192" t="str">
        <f t="shared" ca="1" si="430"/>
        <v/>
      </c>
      <c r="AU192" s="5" t="str">
        <f t="shared" si="460"/>
        <v>b</v>
      </c>
      <c r="AV192" t="str">
        <f ca="1">IF(AD192&lt;=0,")","")</f>
        <v>)</v>
      </c>
      <c r="AW192" t="str">
        <f t="shared" ca="1" si="404"/>
        <v>7a×(-3a)×(-b)</v>
      </c>
      <c r="AY192">
        <f ca="1">Z192*AB192*AD192</f>
        <v>21</v>
      </c>
      <c r="AZ192">
        <f t="shared" ca="1" si="405"/>
        <v>21</v>
      </c>
      <c r="BD192" s="44"/>
      <c r="BE192" s="44"/>
      <c r="BF192" s="44"/>
      <c r="BG192" s="44"/>
      <c r="BH192" s="44"/>
      <c r="BI192" s="44"/>
    </row>
    <row r="193" spans="1:61" x14ac:dyDescent="0.55000000000000004">
      <c r="A193" s="1" t="s">
        <v>1</v>
      </c>
      <c r="B193" s="1" t="s">
        <v>35</v>
      </c>
      <c r="C193" s="78" t="s">
        <v>229</v>
      </c>
      <c r="D193" s="43" t="str">
        <f t="shared" ref="D193:D201" ca="1" si="490">AW193</f>
        <v>7a×(-4a)×2b</v>
      </c>
      <c r="E193" s="4" t="s">
        <v>13</v>
      </c>
      <c r="F193" t="s">
        <v>230</v>
      </c>
      <c r="G193" s="78" t="s">
        <v>229</v>
      </c>
      <c r="H193" s="11">
        <f t="shared" ref="H193:H201" ca="1" si="491">AZ193</f>
        <v>-56</v>
      </c>
      <c r="I193" s="21" t="s">
        <v>294</v>
      </c>
      <c r="J193" t="s">
        <v>230</v>
      </c>
      <c r="K193" s="51" t="s">
        <v>60</v>
      </c>
      <c r="L193" s="50" t="s">
        <v>373</v>
      </c>
      <c r="M193" s="50" t="str">
        <f t="shared" ref="M193:M201" ca="1" si="492">C193&amp;D193&amp;E193&amp;F193</f>
        <v>\\(\\quad 7a×(-4a)×2b= \\)</v>
      </c>
      <c r="N193" s="50" t="str">
        <f t="shared" ref="N193:N201" ca="1" si="493">G193&amp;H193&amp;I193&amp;J193</f>
        <v>\\(\\quad -56a^2b \\)</v>
      </c>
      <c r="O193" s="50" t="s">
        <v>62</v>
      </c>
      <c r="P193" s="89" t="str">
        <f t="shared" ref="P193:P201" ca="1" si="494">"INSERT INTO "&amp;K193&amp;"(tangen,question,answer,editor,date,count) VALUES('"&amp;L193&amp;"','"&amp;M193&amp;"','"&amp;N193&amp;"','"&amp;O193&amp;"',NOW(),0);"</f>
        <v>INSERT INTO math(tangen,question,answer,editor,date,count) VALUES('m5650','\\(\\quad 7a×(-4a)×2b= \\)','\\(\\quad -56a^2b \\)','harazono',NOW(),0);</v>
      </c>
      <c r="Q193" s="47"/>
      <c r="R193" s="19"/>
      <c r="S193" s="1">
        <f t="shared" ca="1" si="398"/>
        <v>0</v>
      </c>
      <c r="T193" s="1" t="s">
        <v>16</v>
      </c>
      <c r="U193" s="1">
        <f t="shared" ca="1" si="399"/>
        <v>-4</v>
      </c>
      <c r="V193" s="1" t="s">
        <v>16</v>
      </c>
      <c r="W193" s="1">
        <f t="shared" ca="1" si="398"/>
        <v>2</v>
      </c>
      <c r="X193" s="1" t="s">
        <v>17</v>
      </c>
      <c r="Z193">
        <f t="shared" ref="Z193:Z201" ca="1" si="495">IF(S193=0,7,S193)</f>
        <v>7</v>
      </c>
      <c r="AA193" t="str">
        <f t="shared" ref="AA193:AA201" si="496">IF(T193=0,7,T193)</f>
        <v>a</v>
      </c>
      <c r="AB193">
        <f t="shared" ref="AB193:AB201" ca="1" si="497">IF(U193=0,7,U193)</f>
        <v>-4</v>
      </c>
      <c r="AC193" t="str">
        <f t="shared" ref="AC193:AC201" si="498">IF(V193=0,7,V193)</f>
        <v>a</v>
      </c>
      <c r="AD193">
        <f t="shared" ref="AD193:AD201" ca="1" si="499">IF(W193=0,7,W193)</f>
        <v>2</v>
      </c>
      <c r="AE193" t="str">
        <f t="shared" ref="AE193:AE201" si="500">IF(X193=0,7,X193)</f>
        <v>b</v>
      </c>
      <c r="AF193" t="str">
        <f t="shared" ref="AF193:AF201" ca="1" si="501">IF(Z193&lt;=0,"(","")</f>
        <v/>
      </c>
      <c r="AG193" t="str">
        <f t="shared" ref="AG193:AG201" ca="1" si="502">IF(Z193&lt;=0,"-","")</f>
        <v/>
      </c>
      <c r="AH193">
        <f t="shared" ref="AH193:AH201" ca="1" si="503">IF(Z193=1,"",IF(Z193=-1,"",ABS(Z193)))</f>
        <v>7</v>
      </c>
      <c r="AI193" t="str">
        <f t="shared" ref="AI193:AI201" si="504">AA193</f>
        <v>a</v>
      </c>
      <c r="AJ193" t="str">
        <f t="shared" ref="AJ193:AJ201" ca="1" si="505">IF(Z193&lt;=0,")","")</f>
        <v/>
      </c>
      <c r="AK193" t="s">
        <v>22</v>
      </c>
      <c r="AL193" t="str">
        <f t="shared" ref="AL193:AL201" ca="1" si="506">IF(AB193&lt;=0,"(","")</f>
        <v>(</v>
      </c>
      <c r="AM193" t="str">
        <f t="shared" ref="AM193:AM201" ca="1" si="507">IF(AB193&lt;=0,"-","")</f>
        <v>-</v>
      </c>
      <c r="AN193">
        <f t="shared" ref="AN193:AN201" ca="1" si="508">IF(AB193=1,"",IF(AB193=-1,"",ABS(AB193)))</f>
        <v>4</v>
      </c>
      <c r="AO193" s="5" t="str">
        <f t="shared" ref="AO193:AO201" si="509">AC193</f>
        <v>a</v>
      </c>
      <c r="AP193" t="str">
        <f t="shared" ref="AP193:AP201" ca="1" si="510">IF(AB193&lt;=0,")","")</f>
        <v>)</v>
      </c>
      <c r="AQ193" t="s">
        <v>22</v>
      </c>
      <c r="AR193" t="str">
        <f t="shared" ref="AR193:AR201" ca="1" si="511">IF(AD193&lt;=0,"(","")</f>
        <v/>
      </c>
      <c r="AS193" t="str">
        <f t="shared" ref="AS193:AS201" ca="1" si="512">IF(AD193&lt;=0,"-","")</f>
        <v/>
      </c>
      <c r="AT193">
        <f t="shared" ref="AT193:AT201" ca="1" si="513">IF(AD193=1,"",IF(W193=-1,"",ABS(W193)))</f>
        <v>2</v>
      </c>
      <c r="AU193" s="5" t="str">
        <f t="shared" ref="AU193:AU201" si="514">AE193</f>
        <v>b</v>
      </c>
      <c r="AV193" t="str">
        <f t="shared" ref="AV193:AV201" ca="1" si="515">IF(AD193&lt;=0,")","")</f>
        <v/>
      </c>
      <c r="AW193" t="str">
        <f t="shared" ref="AW193:AW201" ca="1" si="516">AF193&amp;AG193&amp;AH193&amp;AI193&amp;AJ193&amp;AK193&amp;AL193&amp;AM193&amp;AN193&amp;AO193&amp;AP193&amp;AQ193&amp;AR193&amp;AS193&amp;AT193&amp;AU193&amp;AV193</f>
        <v>7a×(-4a)×2b</v>
      </c>
      <c r="AY193">
        <f t="shared" ref="AY193:AY201" ca="1" si="517">Z193*AB193*AD193</f>
        <v>-56</v>
      </c>
      <c r="AZ193">
        <f t="shared" ref="AZ193:AZ201" ca="1" si="518">IF(AY193=1,"",IF(AY193=-1,"-",AY193))</f>
        <v>-56</v>
      </c>
      <c r="BD193" s="44"/>
      <c r="BE193" s="44"/>
      <c r="BF193" s="44"/>
      <c r="BG193" s="44"/>
      <c r="BH193" s="44"/>
      <c r="BI193" s="44"/>
    </row>
    <row r="194" spans="1:61" x14ac:dyDescent="0.55000000000000004">
      <c r="A194" s="1" t="s">
        <v>1</v>
      </c>
      <c r="B194" s="1" t="s">
        <v>35</v>
      </c>
      <c r="C194" s="78" t="s">
        <v>229</v>
      </c>
      <c r="D194" s="43" t="str">
        <f t="shared" ca="1" si="490"/>
        <v>(-3a)×(-3a)×(-b)</v>
      </c>
      <c r="E194" s="4" t="s">
        <v>13</v>
      </c>
      <c r="F194" t="s">
        <v>230</v>
      </c>
      <c r="G194" s="78" t="s">
        <v>229</v>
      </c>
      <c r="H194" s="11">
        <f t="shared" ca="1" si="491"/>
        <v>-9</v>
      </c>
      <c r="I194" s="21" t="s">
        <v>294</v>
      </c>
      <c r="J194" t="s">
        <v>230</v>
      </c>
      <c r="K194" s="51" t="s">
        <v>60</v>
      </c>
      <c r="L194" s="50" t="s">
        <v>373</v>
      </c>
      <c r="M194" s="50" t="str">
        <f t="shared" ca="1" si="492"/>
        <v>\\(\\quad (-3a)×(-3a)×(-b)= \\)</v>
      </c>
      <c r="N194" s="50" t="str">
        <f t="shared" ca="1" si="493"/>
        <v>\\(\\quad -9a^2b \\)</v>
      </c>
      <c r="O194" s="50" t="s">
        <v>62</v>
      </c>
      <c r="P194" s="89" t="str">
        <f t="shared" ca="1" si="494"/>
        <v>INSERT INTO math(tangen,question,answer,editor,date,count) VALUES('m5650','\\(\\quad (-3a)×(-3a)×(-b)= \\)','\\(\\quad -9a^2b \\)','harazono',NOW(),0);</v>
      </c>
      <c r="Q194" s="47"/>
      <c r="R194" s="19"/>
      <c r="S194" s="1">
        <f t="shared" ca="1" si="398"/>
        <v>-3</v>
      </c>
      <c r="T194" s="1" t="s">
        <v>16</v>
      </c>
      <c r="U194" s="1">
        <f t="shared" ca="1" si="399"/>
        <v>-3</v>
      </c>
      <c r="V194" s="1" t="s">
        <v>16</v>
      </c>
      <c r="W194" s="1">
        <f t="shared" ca="1" si="398"/>
        <v>-1</v>
      </c>
      <c r="X194" s="1" t="s">
        <v>17</v>
      </c>
      <c r="Z194">
        <f t="shared" ca="1" si="495"/>
        <v>-3</v>
      </c>
      <c r="AA194" t="str">
        <f t="shared" si="496"/>
        <v>a</v>
      </c>
      <c r="AB194">
        <f t="shared" ca="1" si="497"/>
        <v>-3</v>
      </c>
      <c r="AC194" t="str">
        <f t="shared" si="498"/>
        <v>a</v>
      </c>
      <c r="AD194">
        <f t="shared" ca="1" si="499"/>
        <v>-1</v>
      </c>
      <c r="AE194" t="str">
        <f t="shared" si="500"/>
        <v>b</v>
      </c>
      <c r="AF194" t="str">
        <f t="shared" ca="1" si="501"/>
        <v>(</v>
      </c>
      <c r="AG194" t="str">
        <f t="shared" ca="1" si="502"/>
        <v>-</v>
      </c>
      <c r="AH194">
        <f t="shared" ca="1" si="503"/>
        <v>3</v>
      </c>
      <c r="AI194" t="str">
        <f t="shared" si="504"/>
        <v>a</v>
      </c>
      <c r="AJ194" t="str">
        <f t="shared" ca="1" si="505"/>
        <v>)</v>
      </c>
      <c r="AK194" t="s">
        <v>22</v>
      </c>
      <c r="AL194" t="str">
        <f t="shared" ca="1" si="506"/>
        <v>(</v>
      </c>
      <c r="AM194" t="str">
        <f t="shared" ca="1" si="507"/>
        <v>-</v>
      </c>
      <c r="AN194">
        <f t="shared" ca="1" si="508"/>
        <v>3</v>
      </c>
      <c r="AO194" s="5" t="str">
        <f t="shared" si="509"/>
        <v>a</v>
      </c>
      <c r="AP194" t="str">
        <f t="shared" ca="1" si="510"/>
        <v>)</v>
      </c>
      <c r="AQ194" t="s">
        <v>22</v>
      </c>
      <c r="AR194" t="str">
        <f t="shared" ca="1" si="511"/>
        <v>(</v>
      </c>
      <c r="AS194" t="str">
        <f t="shared" ca="1" si="512"/>
        <v>-</v>
      </c>
      <c r="AT194" t="str">
        <f t="shared" ca="1" si="513"/>
        <v/>
      </c>
      <c r="AU194" s="5" t="str">
        <f t="shared" si="514"/>
        <v>b</v>
      </c>
      <c r="AV194" t="str">
        <f t="shared" ca="1" si="515"/>
        <v>)</v>
      </c>
      <c r="AW194" t="str">
        <f t="shared" ca="1" si="516"/>
        <v>(-3a)×(-3a)×(-b)</v>
      </c>
      <c r="AY194">
        <f t="shared" ca="1" si="517"/>
        <v>-9</v>
      </c>
      <c r="AZ194">
        <f t="shared" ca="1" si="518"/>
        <v>-9</v>
      </c>
      <c r="BD194" s="44"/>
      <c r="BE194" s="44"/>
      <c r="BF194" s="44"/>
      <c r="BG194" s="44"/>
      <c r="BH194" s="44"/>
      <c r="BI194" s="44"/>
    </row>
    <row r="195" spans="1:61" x14ac:dyDescent="0.55000000000000004">
      <c r="A195" s="1" t="s">
        <v>1</v>
      </c>
      <c r="B195" s="1" t="s">
        <v>35</v>
      </c>
      <c r="C195" s="78" t="s">
        <v>229</v>
      </c>
      <c r="D195" s="43" t="str">
        <f t="shared" ca="1" si="490"/>
        <v>7a×(-2a)×2b</v>
      </c>
      <c r="E195" s="4" t="s">
        <v>13</v>
      </c>
      <c r="F195" t="s">
        <v>230</v>
      </c>
      <c r="G195" s="78" t="s">
        <v>229</v>
      </c>
      <c r="H195" s="11">
        <f t="shared" ca="1" si="491"/>
        <v>-28</v>
      </c>
      <c r="I195" s="21" t="s">
        <v>294</v>
      </c>
      <c r="J195" t="s">
        <v>230</v>
      </c>
      <c r="K195" s="51" t="s">
        <v>60</v>
      </c>
      <c r="L195" s="50" t="s">
        <v>373</v>
      </c>
      <c r="M195" s="50" t="str">
        <f t="shared" ca="1" si="492"/>
        <v>\\(\\quad 7a×(-2a)×2b= \\)</v>
      </c>
      <c r="N195" s="50" t="str">
        <f t="shared" ca="1" si="493"/>
        <v>\\(\\quad -28a^2b \\)</v>
      </c>
      <c r="O195" s="50" t="s">
        <v>62</v>
      </c>
      <c r="P195" s="89" t="str">
        <f t="shared" ca="1" si="494"/>
        <v>INSERT INTO math(tangen,question,answer,editor,date,count) VALUES('m5650','\\(\\quad 7a×(-2a)×2b= \\)','\\(\\quad -28a^2b \\)','harazono',NOW(),0);</v>
      </c>
      <c r="Q195" s="47"/>
      <c r="R195" s="19"/>
      <c r="S195" s="1">
        <f t="shared" ca="1" si="398"/>
        <v>0</v>
      </c>
      <c r="T195" s="1" t="s">
        <v>16</v>
      </c>
      <c r="U195" s="1">
        <f t="shared" ca="1" si="399"/>
        <v>-2</v>
      </c>
      <c r="V195" s="1" t="s">
        <v>16</v>
      </c>
      <c r="W195" s="1">
        <f t="shared" ca="1" si="398"/>
        <v>2</v>
      </c>
      <c r="X195" s="1" t="s">
        <v>17</v>
      </c>
      <c r="Z195">
        <f t="shared" ca="1" si="495"/>
        <v>7</v>
      </c>
      <c r="AA195" t="str">
        <f t="shared" si="496"/>
        <v>a</v>
      </c>
      <c r="AB195">
        <f t="shared" ca="1" si="497"/>
        <v>-2</v>
      </c>
      <c r="AC195" t="str">
        <f t="shared" si="498"/>
        <v>a</v>
      </c>
      <c r="AD195">
        <f t="shared" ca="1" si="499"/>
        <v>2</v>
      </c>
      <c r="AE195" t="str">
        <f t="shared" si="500"/>
        <v>b</v>
      </c>
      <c r="AF195" t="str">
        <f t="shared" ca="1" si="501"/>
        <v/>
      </c>
      <c r="AG195" t="str">
        <f t="shared" ca="1" si="502"/>
        <v/>
      </c>
      <c r="AH195">
        <f t="shared" ca="1" si="503"/>
        <v>7</v>
      </c>
      <c r="AI195" t="str">
        <f t="shared" si="504"/>
        <v>a</v>
      </c>
      <c r="AJ195" t="str">
        <f t="shared" ca="1" si="505"/>
        <v/>
      </c>
      <c r="AK195" t="s">
        <v>22</v>
      </c>
      <c r="AL195" t="str">
        <f t="shared" ca="1" si="506"/>
        <v>(</v>
      </c>
      <c r="AM195" t="str">
        <f t="shared" ca="1" si="507"/>
        <v>-</v>
      </c>
      <c r="AN195">
        <f t="shared" ca="1" si="508"/>
        <v>2</v>
      </c>
      <c r="AO195" s="5" t="str">
        <f t="shared" si="509"/>
        <v>a</v>
      </c>
      <c r="AP195" t="str">
        <f t="shared" ca="1" si="510"/>
        <v>)</v>
      </c>
      <c r="AQ195" t="s">
        <v>22</v>
      </c>
      <c r="AR195" t="str">
        <f t="shared" ca="1" si="511"/>
        <v/>
      </c>
      <c r="AS195" t="str">
        <f t="shared" ca="1" si="512"/>
        <v/>
      </c>
      <c r="AT195">
        <f t="shared" ca="1" si="513"/>
        <v>2</v>
      </c>
      <c r="AU195" s="5" t="str">
        <f t="shared" si="514"/>
        <v>b</v>
      </c>
      <c r="AV195" t="str">
        <f t="shared" ca="1" si="515"/>
        <v/>
      </c>
      <c r="AW195" t="str">
        <f t="shared" ca="1" si="516"/>
        <v>7a×(-2a)×2b</v>
      </c>
      <c r="AY195">
        <f t="shared" ca="1" si="517"/>
        <v>-28</v>
      </c>
      <c r="AZ195">
        <f t="shared" ca="1" si="518"/>
        <v>-28</v>
      </c>
      <c r="BD195" s="44"/>
      <c r="BE195" s="44"/>
      <c r="BF195" s="44"/>
      <c r="BG195" s="44"/>
      <c r="BH195" s="44"/>
      <c r="BI195" s="44"/>
    </row>
    <row r="196" spans="1:61" x14ac:dyDescent="0.55000000000000004">
      <c r="A196" s="1" t="s">
        <v>1</v>
      </c>
      <c r="B196" s="1" t="s">
        <v>35</v>
      </c>
      <c r="C196" s="78" t="s">
        <v>229</v>
      </c>
      <c r="D196" s="43" t="str">
        <f t="shared" ca="1" si="490"/>
        <v>5a×(-7a)×(-2b)</v>
      </c>
      <c r="E196" s="4" t="s">
        <v>13</v>
      </c>
      <c r="F196" t="s">
        <v>230</v>
      </c>
      <c r="G196" s="78" t="s">
        <v>229</v>
      </c>
      <c r="H196" s="11">
        <f t="shared" ca="1" si="491"/>
        <v>70</v>
      </c>
      <c r="I196" s="21" t="s">
        <v>294</v>
      </c>
      <c r="J196" t="s">
        <v>230</v>
      </c>
      <c r="K196" s="51" t="s">
        <v>60</v>
      </c>
      <c r="L196" s="50" t="s">
        <v>373</v>
      </c>
      <c r="M196" s="50" t="str">
        <f t="shared" ca="1" si="492"/>
        <v>\\(\\quad 5a×(-7a)×(-2b)= \\)</v>
      </c>
      <c r="N196" s="50" t="str">
        <f t="shared" ca="1" si="493"/>
        <v>\\(\\quad 70a^2b \\)</v>
      </c>
      <c r="O196" s="50" t="s">
        <v>62</v>
      </c>
      <c r="P196" s="89" t="str">
        <f t="shared" ca="1" si="494"/>
        <v>INSERT INTO math(tangen,question,answer,editor,date,count) VALUES('m5650','\\(\\quad 5a×(-7a)×(-2b)= \\)','\\(\\quad 70a^2b \\)','harazono',NOW(),0);</v>
      </c>
      <c r="Q196" s="47"/>
      <c r="R196" s="19"/>
      <c r="S196" s="1">
        <f t="shared" ca="1" si="398"/>
        <v>5</v>
      </c>
      <c r="T196" s="1" t="s">
        <v>16</v>
      </c>
      <c r="U196" s="1">
        <f t="shared" ca="1" si="399"/>
        <v>-7</v>
      </c>
      <c r="V196" s="1" t="s">
        <v>16</v>
      </c>
      <c r="W196" s="1">
        <f t="shared" ca="1" si="398"/>
        <v>-2</v>
      </c>
      <c r="X196" s="1" t="s">
        <v>17</v>
      </c>
      <c r="Z196">
        <f t="shared" ca="1" si="495"/>
        <v>5</v>
      </c>
      <c r="AA196" t="str">
        <f t="shared" si="496"/>
        <v>a</v>
      </c>
      <c r="AB196">
        <f t="shared" ca="1" si="497"/>
        <v>-7</v>
      </c>
      <c r="AC196" t="str">
        <f t="shared" si="498"/>
        <v>a</v>
      </c>
      <c r="AD196">
        <f t="shared" ca="1" si="499"/>
        <v>-2</v>
      </c>
      <c r="AE196" t="str">
        <f t="shared" si="500"/>
        <v>b</v>
      </c>
      <c r="AF196" t="str">
        <f t="shared" ca="1" si="501"/>
        <v/>
      </c>
      <c r="AG196" t="str">
        <f t="shared" ca="1" si="502"/>
        <v/>
      </c>
      <c r="AH196">
        <f t="shared" ca="1" si="503"/>
        <v>5</v>
      </c>
      <c r="AI196" t="str">
        <f t="shared" si="504"/>
        <v>a</v>
      </c>
      <c r="AJ196" t="str">
        <f t="shared" ca="1" si="505"/>
        <v/>
      </c>
      <c r="AK196" t="s">
        <v>22</v>
      </c>
      <c r="AL196" t="str">
        <f t="shared" ca="1" si="506"/>
        <v>(</v>
      </c>
      <c r="AM196" t="str">
        <f t="shared" ca="1" si="507"/>
        <v>-</v>
      </c>
      <c r="AN196">
        <f t="shared" ca="1" si="508"/>
        <v>7</v>
      </c>
      <c r="AO196" s="5" t="str">
        <f t="shared" si="509"/>
        <v>a</v>
      </c>
      <c r="AP196" t="str">
        <f t="shared" ca="1" si="510"/>
        <v>)</v>
      </c>
      <c r="AQ196" t="s">
        <v>22</v>
      </c>
      <c r="AR196" t="str">
        <f t="shared" ca="1" si="511"/>
        <v>(</v>
      </c>
      <c r="AS196" t="str">
        <f t="shared" ca="1" si="512"/>
        <v>-</v>
      </c>
      <c r="AT196">
        <f t="shared" ca="1" si="513"/>
        <v>2</v>
      </c>
      <c r="AU196" s="5" t="str">
        <f t="shared" si="514"/>
        <v>b</v>
      </c>
      <c r="AV196" t="str">
        <f t="shared" ca="1" si="515"/>
        <v>)</v>
      </c>
      <c r="AW196" t="str">
        <f t="shared" ca="1" si="516"/>
        <v>5a×(-7a)×(-2b)</v>
      </c>
      <c r="AY196">
        <f t="shared" ca="1" si="517"/>
        <v>70</v>
      </c>
      <c r="AZ196">
        <f t="shared" ca="1" si="518"/>
        <v>70</v>
      </c>
      <c r="BD196" s="44"/>
      <c r="BE196" s="44"/>
      <c r="BF196" s="44"/>
      <c r="BG196" s="44"/>
      <c r="BH196" s="44"/>
      <c r="BI196" s="44"/>
    </row>
    <row r="197" spans="1:61" x14ac:dyDescent="0.55000000000000004">
      <c r="A197" s="1" t="s">
        <v>1</v>
      </c>
      <c r="B197" s="1" t="s">
        <v>35</v>
      </c>
      <c r="C197" s="78" t="s">
        <v>229</v>
      </c>
      <c r="D197" s="43" t="str">
        <f t="shared" ca="1" si="490"/>
        <v>a×a×(-4b)</v>
      </c>
      <c r="E197" s="4" t="s">
        <v>13</v>
      </c>
      <c r="F197" t="s">
        <v>230</v>
      </c>
      <c r="G197" s="78" t="s">
        <v>229</v>
      </c>
      <c r="H197" s="11">
        <f t="shared" ca="1" si="491"/>
        <v>-4</v>
      </c>
      <c r="I197" s="21" t="s">
        <v>294</v>
      </c>
      <c r="J197" t="s">
        <v>230</v>
      </c>
      <c r="K197" s="51" t="s">
        <v>60</v>
      </c>
      <c r="L197" s="50" t="s">
        <v>373</v>
      </c>
      <c r="M197" s="50" t="str">
        <f t="shared" ca="1" si="492"/>
        <v>\\(\\quad a×a×(-4b)= \\)</v>
      </c>
      <c r="N197" s="50" t="str">
        <f t="shared" ca="1" si="493"/>
        <v>\\(\\quad -4a^2b \\)</v>
      </c>
      <c r="O197" s="50" t="s">
        <v>62</v>
      </c>
      <c r="P197" s="89" t="str">
        <f t="shared" ca="1" si="494"/>
        <v>INSERT INTO math(tangen,question,answer,editor,date,count) VALUES('m5650','\\(\\quad a×a×(-4b)= \\)','\\(\\quad -4a^2b \\)','harazono',NOW(),0);</v>
      </c>
      <c r="Q197" s="47"/>
      <c r="R197" s="19"/>
      <c r="S197" s="1">
        <f t="shared" ca="1" si="398"/>
        <v>1</v>
      </c>
      <c r="T197" s="1" t="s">
        <v>16</v>
      </c>
      <c r="U197" s="1">
        <f t="shared" ca="1" si="399"/>
        <v>1</v>
      </c>
      <c r="V197" s="1" t="s">
        <v>16</v>
      </c>
      <c r="W197" s="1">
        <f t="shared" ca="1" si="398"/>
        <v>-4</v>
      </c>
      <c r="X197" s="1" t="s">
        <v>17</v>
      </c>
      <c r="Z197">
        <f t="shared" ca="1" si="495"/>
        <v>1</v>
      </c>
      <c r="AA197" t="str">
        <f t="shared" si="496"/>
        <v>a</v>
      </c>
      <c r="AB197">
        <f t="shared" ca="1" si="497"/>
        <v>1</v>
      </c>
      <c r="AC197" t="str">
        <f t="shared" si="498"/>
        <v>a</v>
      </c>
      <c r="AD197">
        <f t="shared" ca="1" si="499"/>
        <v>-4</v>
      </c>
      <c r="AE197" t="str">
        <f t="shared" si="500"/>
        <v>b</v>
      </c>
      <c r="AF197" t="str">
        <f t="shared" ca="1" si="501"/>
        <v/>
      </c>
      <c r="AG197" t="str">
        <f t="shared" ca="1" si="502"/>
        <v/>
      </c>
      <c r="AH197" t="str">
        <f t="shared" ca="1" si="503"/>
        <v/>
      </c>
      <c r="AI197" t="str">
        <f t="shared" si="504"/>
        <v>a</v>
      </c>
      <c r="AJ197" t="str">
        <f t="shared" ca="1" si="505"/>
        <v/>
      </c>
      <c r="AK197" t="s">
        <v>22</v>
      </c>
      <c r="AL197" t="str">
        <f t="shared" ca="1" si="506"/>
        <v/>
      </c>
      <c r="AM197" t="str">
        <f t="shared" ca="1" si="507"/>
        <v/>
      </c>
      <c r="AN197" t="str">
        <f t="shared" ca="1" si="508"/>
        <v/>
      </c>
      <c r="AO197" s="5" t="str">
        <f t="shared" si="509"/>
        <v>a</v>
      </c>
      <c r="AP197" t="str">
        <f t="shared" ca="1" si="510"/>
        <v/>
      </c>
      <c r="AQ197" t="s">
        <v>22</v>
      </c>
      <c r="AR197" t="str">
        <f t="shared" ca="1" si="511"/>
        <v>(</v>
      </c>
      <c r="AS197" t="str">
        <f t="shared" ca="1" si="512"/>
        <v>-</v>
      </c>
      <c r="AT197">
        <f t="shared" ca="1" si="513"/>
        <v>4</v>
      </c>
      <c r="AU197" s="5" t="str">
        <f t="shared" si="514"/>
        <v>b</v>
      </c>
      <c r="AV197" t="str">
        <f t="shared" ca="1" si="515"/>
        <v>)</v>
      </c>
      <c r="AW197" t="str">
        <f t="shared" ca="1" si="516"/>
        <v>a×a×(-4b)</v>
      </c>
      <c r="AY197">
        <f t="shared" ca="1" si="517"/>
        <v>-4</v>
      </c>
      <c r="AZ197">
        <f t="shared" ca="1" si="518"/>
        <v>-4</v>
      </c>
      <c r="BD197" s="44"/>
      <c r="BE197" s="44"/>
      <c r="BF197" s="44"/>
      <c r="BG197" s="44"/>
      <c r="BH197" s="44"/>
      <c r="BI197" s="44"/>
    </row>
    <row r="198" spans="1:61" x14ac:dyDescent="0.55000000000000004">
      <c r="A198" s="1" t="s">
        <v>1</v>
      </c>
      <c r="B198" s="1" t="s">
        <v>35</v>
      </c>
      <c r="C198" s="78" t="s">
        <v>229</v>
      </c>
      <c r="D198" s="43" t="str">
        <f t="shared" ca="1" si="490"/>
        <v>4a×(-6a)×(-b)</v>
      </c>
      <c r="E198" s="4" t="s">
        <v>13</v>
      </c>
      <c r="F198" t="s">
        <v>230</v>
      </c>
      <c r="G198" s="78" t="s">
        <v>229</v>
      </c>
      <c r="H198" s="11">
        <f t="shared" ca="1" si="491"/>
        <v>24</v>
      </c>
      <c r="I198" s="21" t="s">
        <v>294</v>
      </c>
      <c r="J198" t="s">
        <v>230</v>
      </c>
      <c r="K198" s="51" t="s">
        <v>60</v>
      </c>
      <c r="L198" s="50" t="s">
        <v>373</v>
      </c>
      <c r="M198" s="50" t="str">
        <f t="shared" ca="1" si="492"/>
        <v>\\(\\quad 4a×(-6a)×(-b)= \\)</v>
      </c>
      <c r="N198" s="50" t="str">
        <f t="shared" ca="1" si="493"/>
        <v>\\(\\quad 24a^2b \\)</v>
      </c>
      <c r="O198" s="50" t="s">
        <v>62</v>
      </c>
      <c r="P198" s="89" t="str">
        <f t="shared" ca="1" si="494"/>
        <v>INSERT INTO math(tangen,question,answer,editor,date,count) VALUES('m5650','\\(\\quad 4a×(-6a)×(-b)= \\)','\\(\\quad 24a^2b \\)','harazono',NOW(),0);</v>
      </c>
      <c r="Q198" s="47"/>
      <c r="R198" s="19"/>
      <c r="S198" s="1">
        <f t="shared" ca="1" si="398"/>
        <v>4</v>
      </c>
      <c r="T198" s="1" t="s">
        <v>16</v>
      </c>
      <c r="U198" s="1">
        <f t="shared" ca="1" si="399"/>
        <v>-6</v>
      </c>
      <c r="V198" s="1" t="s">
        <v>16</v>
      </c>
      <c r="W198" s="1">
        <f t="shared" ca="1" si="398"/>
        <v>-1</v>
      </c>
      <c r="X198" s="1" t="s">
        <v>17</v>
      </c>
      <c r="Z198">
        <f t="shared" ca="1" si="495"/>
        <v>4</v>
      </c>
      <c r="AA198" t="str">
        <f t="shared" si="496"/>
        <v>a</v>
      </c>
      <c r="AB198">
        <f t="shared" ca="1" si="497"/>
        <v>-6</v>
      </c>
      <c r="AC198" t="str">
        <f t="shared" si="498"/>
        <v>a</v>
      </c>
      <c r="AD198">
        <f t="shared" ca="1" si="499"/>
        <v>-1</v>
      </c>
      <c r="AE198" t="str">
        <f t="shared" si="500"/>
        <v>b</v>
      </c>
      <c r="AF198" t="str">
        <f t="shared" ca="1" si="501"/>
        <v/>
      </c>
      <c r="AG198" t="str">
        <f t="shared" ca="1" si="502"/>
        <v/>
      </c>
      <c r="AH198">
        <f t="shared" ca="1" si="503"/>
        <v>4</v>
      </c>
      <c r="AI198" t="str">
        <f t="shared" si="504"/>
        <v>a</v>
      </c>
      <c r="AJ198" t="str">
        <f t="shared" ca="1" si="505"/>
        <v/>
      </c>
      <c r="AK198" t="s">
        <v>22</v>
      </c>
      <c r="AL198" t="str">
        <f t="shared" ca="1" si="506"/>
        <v>(</v>
      </c>
      <c r="AM198" t="str">
        <f t="shared" ca="1" si="507"/>
        <v>-</v>
      </c>
      <c r="AN198">
        <f t="shared" ca="1" si="508"/>
        <v>6</v>
      </c>
      <c r="AO198" s="5" t="str">
        <f t="shared" si="509"/>
        <v>a</v>
      </c>
      <c r="AP198" t="str">
        <f t="shared" ca="1" si="510"/>
        <v>)</v>
      </c>
      <c r="AQ198" t="s">
        <v>22</v>
      </c>
      <c r="AR198" t="str">
        <f t="shared" ca="1" si="511"/>
        <v>(</v>
      </c>
      <c r="AS198" t="str">
        <f t="shared" ca="1" si="512"/>
        <v>-</v>
      </c>
      <c r="AT198" t="str">
        <f t="shared" ca="1" si="513"/>
        <v/>
      </c>
      <c r="AU198" s="5" t="str">
        <f t="shared" si="514"/>
        <v>b</v>
      </c>
      <c r="AV198" t="str">
        <f t="shared" ca="1" si="515"/>
        <v>)</v>
      </c>
      <c r="AW198" t="str">
        <f t="shared" ca="1" si="516"/>
        <v>4a×(-6a)×(-b)</v>
      </c>
      <c r="AY198">
        <f t="shared" ca="1" si="517"/>
        <v>24</v>
      </c>
      <c r="AZ198">
        <f t="shared" ca="1" si="518"/>
        <v>24</v>
      </c>
      <c r="BD198" s="44"/>
      <c r="BE198" s="44"/>
      <c r="BF198" s="44"/>
      <c r="BG198" s="44"/>
      <c r="BH198" s="44"/>
      <c r="BI198" s="44"/>
    </row>
    <row r="199" spans="1:61" x14ac:dyDescent="0.55000000000000004">
      <c r="A199" s="1" t="s">
        <v>1</v>
      </c>
      <c r="B199" s="1" t="s">
        <v>35</v>
      </c>
      <c r="C199" s="78" t="s">
        <v>229</v>
      </c>
      <c r="D199" s="43" t="str">
        <f t="shared" ca="1" si="490"/>
        <v>(-3a)×3a×4b</v>
      </c>
      <c r="E199" s="4" t="s">
        <v>13</v>
      </c>
      <c r="F199" t="s">
        <v>230</v>
      </c>
      <c r="G199" s="78" t="s">
        <v>229</v>
      </c>
      <c r="H199" s="11">
        <f t="shared" ca="1" si="491"/>
        <v>-36</v>
      </c>
      <c r="I199" s="21" t="s">
        <v>294</v>
      </c>
      <c r="J199" t="s">
        <v>230</v>
      </c>
      <c r="K199" s="51" t="s">
        <v>60</v>
      </c>
      <c r="L199" s="50" t="s">
        <v>373</v>
      </c>
      <c r="M199" s="50" t="str">
        <f t="shared" ca="1" si="492"/>
        <v>\\(\\quad (-3a)×3a×4b= \\)</v>
      </c>
      <c r="N199" s="50" t="str">
        <f t="shared" ca="1" si="493"/>
        <v>\\(\\quad -36a^2b \\)</v>
      </c>
      <c r="O199" s="50" t="s">
        <v>62</v>
      </c>
      <c r="P199" s="89" t="str">
        <f t="shared" ca="1" si="494"/>
        <v>INSERT INTO math(tangen,question,answer,editor,date,count) VALUES('m5650','\\(\\quad (-3a)×3a×4b= \\)','\\(\\quad -36a^2b \\)','harazono',NOW(),0);</v>
      </c>
      <c r="Q199" s="47"/>
      <c r="R199" s="19"/>
      <c r="S199" s="1">
        <f t="shared" ca="1" si="398"/>
        <v>-3</v>
      </c>
      <c r="T199" s="1" t="s">
        <v>16</v>
      </c>
      <c r="U199" s="1">
        <f t="shared" ca="1" si="399"/>
        <v>3</v>
      </c>
      <c r="V199" s="1" t="s">
        <v>16</v>
      </c>
      <c r="W199" s="1">
        <f t="shared" ca="1" si="398"/>
        <v>4</v>
      </c>
      <c r="X199" s="1" t="s">
        <v>17</v>
      </c>
      <c r="Z199">
        <f t="shared" ca="1" si="495"/>
        <v>-3</v>
      </c>
      <c r="AA199" t="str">
        <f t="shared" si="496"/>
        <v>a</v>
      </c>
      <c r="AB199">
        <f t="shared" ca="1" si="497"/>
        <v>3</v>
      </c>
      <c r="AC199" t="str">
        <f t="shared" si="498"/>
        <v>a</v>
      </c>
      <c r="AD199">
        <f t="shared" ca="1" si="499"/>
        <v>4</v>
      </c>
      <c r="AE199" t="str">
        <f t="shared" si="500"/>
        <v>b</v>
      </c>
      <c r="AF199" t="str">
        <f t="shared" ca="1" si="501"/>
        <v>(</v>
      </c>
      <c r="AG199" t="str">
        <f t="shared" ca="1" si="502"/>
        <v>-</v>
      </c>
      <c r="AH199">
        <f t="shared" ca="1" si="503"/>
        <v>3</v>
      </c>
      <c r="AI199" t="str">
        <f t="shared" si="504"/>
        <v>a</v>
      </c>
      <c r="AJ199" t="str">
        <f t="shared" ca="1" si="505"/>
        <v>)</v>
      </c>
      <c r="AK199" t="s">
        <v>22</v>
      </c>
      <c r="AL199" t="str">
        <f t="shared" ca="1" si="506"/>
        <v/>
      </c>
      <c r="AM199" t="str">
        <f t="shared" ca="1" si="507"/>
        <v/>
      </c>
      <c r="AN199">
        <f t="shared" ca="1" si="508"/>
        <v>3</v>
      </c>
      <c r="AO199" s="5" t="str">
        <f t="shared" si="509"/>
        <v>a</v>
      </c>
      <c r="AP199" t="str">
        <f t="shared" ca="1" si="510"/>
        <v/>
      </c>
      <c r="AQ199" t="s">
        <v>22</v>
      </c>
      <c r="AR199" t="str">
        <f t="shared" ca="1" si="511"/>
        <v/>
      </c>
      <c r="AS199" t="str">
        <f t="shared" ca="1" si="512"/>
        <v/>
      </c>
      <c r="AT199">
        <f t="shared" ca="1" si="513"/>
        <v>4</v>
      </c>
      <c r="AU199" s="5" t="str">
        <f t="shared" si="514"/>
        <v>b</v>
      </c>
      <c r="AV199" t="str">
        <f t="shared" ca="1" si="515"/>
        <v/>
      </c>
      <c r="AW199" t="str">
        <f t="shared" ca="1" si="516"/>
        <v>(-3a)×3a×4b</v>
      </c>
      <c r="AY199">
        <f t="shared" ca="1" si="517"/>
        <v>-36</v>
      </c>
      <c r="AZ199">
        <f t="shared" ca="1" si="518"/>
        <v>-36</v>
      </c>
      <c r="BD199" s="44"/>
      <c r="BE199" s="44"/>
      <c r="BF199" s="44"/>
      <c r="BG199" s="44"/>
      <c r="BH199" s="44"/>
      <c r="BI199" s="44"/>
    </row>
    <row r="200" spans="1:61" x14ac:dyDescent="0.55000000000000004">
      <c r="A200" s="1" t="s">
        <v>1</v>
      </c>
      <c r="B200" s="1" t="s">
        <v>35</v>
      </c>
      <c r="C200" s="78" t="s">
        <v>229</v>
      </c>
      <c r="D200" s="43" t="str">
        <f t="shared" ca="1" si="490"/>
        <v>2a×8a×(-5b)</v>
      </c>
      <c r="E200" s="4" t="s">
        <v>13</v>
      </c>
      <c r="F200" t="s">
        <v>230</v>
      </c>
      <c r="G200" s="78" t="s">
        <v>229</v>
      </c>
      <c r="H200" s="11">
        <f t="shared" ca="1" si="491"/>
        <v>-80</v>
      </c>
      <c r="I200" s="21" t="s">
        <v>294</v>
      </c>
      <c r="J200" t="s">
        <v>230</v>
      </c>
      <c r="K200" s="51" t="s">
        <v>60</v>
      </c>
      <c r="L200" s="50" t="s">
        <v>373</v>
      </c>
      <c r="M200" s="50" t="str">
        <f t="shared" ca="1" si="492"/>
        <v>\\(\\quad 2a×8a×(-5b)= \\)</v>
      </c>
      <c r="N200" s="50" t="str">
        <f t="shared" ca="1" si="493"/>
        <v>\\(\\quad -80a^2b \\)</v>
      </c>
      <c r="O200" s="50" t="s">
        <v>62</v>
      </c>
      <c r="P200" s="89" t="str">
        <f t="shared" ca="1" si="494"/>
        <v>INSERT INTO math(tangen,question,answer,editor,date,count) VALUES('m5650','\\(\\quad 2a×8a×(-5b)= \\)','\\(\\quad -80a^2b \\)','harazono',NOW(),0);</v>
      </c>
      <c r="Q200" s="47"/>
      <c r="R200" s="19"/>
      <c r="S200" s="1">
        <f t="shared" ca="1" si="398"/>
        <v>2</v>
      </c>
      <c r="T200" s="1" t="s">
        <v>16</v>
      </c>
      <c r="U200" s="1">
        <f t="shared" ca="1" si="399"/>
        <v>8</v>
      </c>
      <c r="V200" s="1" t="s">
        <v>16</v>
      </c>
      <c r="W200" s="1">
        <f t="shared" ca="1" si="398"/>
        <v>-5</v>
      </c>
      <c r="X200" s="1" t="s">
        <v>17</v>
      </c>
      <c r="Z200">
        <f t="shared" ca="1" si="495"/>
        <v>2</v>
      </c>
      <c r="AA200" t="str">
        <f t="shared" si="496"/>
        <v>a</v>
      </c>
      <c r="AB200">
        <f t="shared" ca="1" si="497"/>
        <v>8</v>
      </c>
      <c r="AC200" t="str">
        <f t="shared" si="498"/>
        <v>a</v>
      </c>
      <c r="AD200">
        <f t="shared" ca="1" si="499"/>
        <v>-5</v>
      </c>
      <c r="AE200" t="str">
        <f t="shared" si="500"/>
        <v>b</v>
      </c>
      <c r="AF200" t="str">
        <f t="shared" ca="1" si="501"/>
        <v/>
      </c>
      <c r="AG200" t="str">
        <f t="shared" ca="1" si="502"/>
        <v/>
      </c>
      <c r="AH200">
        <f t="shared" ca="1" si="503"/>
        <v>2</v>
      </c>
      <c r="AI200" t="str">
        <f t="shared" si="504"/>
        <v>a</v>
      </c>
      <c r="AJ200" t="str">
        <f t="shared" ca="1" si="505"/>
        <v/>
      </c>
      <c r="AK200" t="s">
        <v>22</v>
      </c>
      <c r="AL200" t="str">
        <f t="shared" ca="1" si="506"/>
        <v/>
      </c>
      <c r="AM200" t="str">
        <f t="shared" ca="1" si="507"/>
        <v/>
      </c>
      <c r="AN200">
        <f t="shared" ca="1" si="508"/>
        <v>8</v>
      </c>
      <c r="AO200" s="5" t="str">
        <f t="shared" si="509"/>
        <v>a</v>
      </c>
      <c r="AP200" t="str">
        <f t="shared" ca="1" si="510"/>
        <v/>
      </c>
      <c r="AQ200" t="s">
        <v>22</v>
      </c>
      <c r="AR200" t="str">
        <f t="shared" ca="1" si="511"/>
        <v>(</v>
      </c>
      <c r="AS200" t="str">
        <f t="shared" ca="1" si="512"/>
        <v>-</v>
      </c>
      <c r="AT200">
        <f t="shared" ca="1" si="513"/>
        <v>5</v>
      </c>
      <c r="AU200" s="5" t="str">
        <f t="shared" si="514"/>
        <v>b</v>
      </c>
      <c r="AV200" t="str">
        <f t="shared" ca="1" si="515"/>
        <v>)</v>
      </c>
      <c r="AW200" t="str">
        <f t="shared" ca="1" si="516"/>
        <v>2a×8a×(-5b)</v>
      </c>
      <c r="AY200">
        <f t="shared" ca="1" si="517"/>
        <v>-80</v>
      </c>
      <c r="AZ200">
        <f t="shared" ca="1" si="518"/>
        <v>-80</v>
      </c>
      <c r="BD200" s="44"/>
      <c r="BE200" s="44"/>
      <c r="BF200" s="44"/>
      <c r="BG200" s="44"/>
      <c r="BH200" s="44"/>
      <c r="BI200" s="44"/>
    </row>
    <row r="201" spans="1:61" x14ac:dyDescent="0.55000000000000004">
      <c r="A201" s="1" t="s">
        <v>1</v>
      </c>
      <c r="B201" s="1" t="s">
        <v>35</v>
      </c>
      <c r="C201" s="78" t="s">
        <v>229</v>
      </c>
      <c r="D201" s="43" t="str">
        <f t="shared" ca="1" si="490"/>
        <v>(-5a)×a×2b</v>
      </c>
      <c r="E201" s="4" t="s">
        <v>13</v>
      </c>
      <c r="F201" t="s">
        <v>230</v>
      </c>
      <c r="G201" s="78" t="s">
        <v>229</v>
      </c>
      <c r="H201" s="11">
        <f t="shared" ca="1" si="491"/>
        <v>-10</v>
      </c>
      <c r="I201" s="21" t="s">
        <v>294</v>
      </c>
      <c r="J201" t="s">
        <v>230</v>
      </c>
      <c r="K201" s="51" t="s">
        <v>60</v>
      </c>
      <c r="L201" s="50" t="s">
        <v>373</v>
      </c>
      <c r="M201" s="50" t="str">
        <f t="shared" ca="1" si="492"/>
        <v>\\(\\quad (-5a)×a×2b= \\)</v>
      </c>
      <c r="N201" s="50" t="str">
        <f t="shared" ca="1" si="493"/>
        <v>\\(\\quad -10a^2b \\)</v>
      </c>
      <c r="O201" s="50" t="s">
        <v>62</v>
      </c>
      <c r="P201" s="89" t="str">
        <f t="shared" ca="1" si="494"/>
        <v>INSERT INTO math(tangen,question,answer,editor,date,count) VALUES('m5650','\\(\\quad (-5a)×a×2b= \\)','\\(\\quad -10a^2b \\)','harazono',NOW(),0);</v>
      </c>
      <c r="Q201" s="47"/>
      <c r="R201" s="19"/>
      <c r="S201" s="1">
        <f t="shared" ca="1" si="398"/>
        <v>-5</v>
      </c>
      <c r="T201" s="1" t="s">
        <v>16</v>
      </c>
      <c r="U201" s="1">
        <f t="shared" ca="1" si="399"/>
        <v>1</v>
      </c>
      <c r="V201" s="1" t="s">
        <v>16</v>
      </c>
      <c r="W201" s="1">
        <f t="shared" ca="1" si="398"/>
        <v>2</v>
      </c>
      <c r="X201" s="1" t="s">
        <v>17</v>
      </c>
      <c r="Z201">
        <f t="shared" ca="1" si="495"/>
        <v>-5</v>
      </c>
      <c r="AA201" t="str">
        <f t="shared" si="496"/>
        <v>a</v>
      </c>
      <c r="AB201">
        <f t="shared" ca="1" si="497"/>
        <v>1</v>
      </c>
      <c r="AC201" t="str">
        <f t="shared" si="498"/>
        <v>a</v>
      </c>
      <c r="AD201">
        <f t="shared" ca="1" si="499"/>
        <v>2</v>
      </c>
      <c r="AE201" t="str">
        <f t="shared" si="500"/>
        <v>b</v>
      </c>
      <c r="AF201" t="str">
        <f t="shared" ca="1" si="501"/>
        <v>(</v>
      </c>
      <c r="AG201" t="str">
        <f t="shared" ca="1" si="502"/>
        <v>-</v>
      </c>
      <c r="AH201">
        <f t="shared" ca="1" si="503"/>
        <v>5</v>
      </c>
      <c r="AI201" t="str">
        <f t="shared" si="504"/>
        <v>a</v>
      </c>
      <c r="AJ201" t="str">
        <f t="shared" ca="1" si="505"/>
        <v>)</v>
      </c>
      <c r="AK201" t="s">
        <v>22</v>
      </c>
      <c r="AL201" t="str">
        <f t="shared" ca="1" si="506"/>
        <v/>
      </c>
      <c r="AM201" t="str">
        <f t="shared" ca="1" si="507"/>
        <v/>
      </c>
      <c r="AN201" t="str">
        <f t="shared" ca="1" si="508"/>
        <v/>
      </c>
      <c r="AO201" s="5" t="str">
        <f t="shared" si="509"/>
        <v>a</v>
      </c>
      <c r="AP201" t="str">
        <f t="shared" ca="1" si="510"/>
        <v/>
      </c>
      <c r="AQ201" t="s">
        <v>22</v>
      </c>
      <c r="AR201" t="str">
        <f t="shared" ca="1" si="511"/>
        <v/>
      </c>
      <c r="AS201" t="str">
        <f t="shared" ca="1" si="512"/>
        <v/>
      </c>
      <c r="AT201">
        <f t="shared" ca="1" si="513"/>
        <v>2</v>
      </c>
      <c r="AU201" s="5" t="str">
        <f t="shared" si="514"/>
        <v>b</v>
      </c>
      <c r="AV201" t="str">
        <f t="shared" ca="1" si="515"/>
        <v/>
      </c>
      <c r="AW201" t="str">
        <f t="shared" ca="1" si="516"/>
        <v>(-5a)×a×2b</v>
      </c>
      <c r="AY201">
        <f t="shared" ca="1" si="517"/>
        <v>-10</v>
      </c>
      <c r="AZ201">
        <f t="shared" ca="1" si="518"/>
        <v>-10</v>
      </c>
      <c r="BD201" s="44"/>
      <c r="BE201" s="44"/>
      <c r="BF201" s="44"/>
      <c r="BG201" s="44"/>
      <c r="BH201" s="44"/>
      <c r="BI201" s="44"/>
    </row>
    <row r="202" spans="1:61" x14ac:dyDescent="0.55000000000000004">
      <c r="A202" s="1" t="s">
        <v>1</v>
      </c>
      <c r="B202" s="1" t="s">
        <v>35</v>
      </c>
      <c r="C202" s="78" t="s">
        <v>229</v>
      </c>
      <c r="D202" s="43" t="str">
        <f ca="1">AW202</f>
        <v>(-4a)×(-2b)×2b</v>
      </c>
      <c r="E202" s="4" t="s">
        <v>13</v>
      </c>
      <c r="F202" t="s">
        <v>230</v>
      </c>
      <c r="G202" s="78" t="s">
        <v>229</v>
      </c>
      <c r="H202" s="11">
        <f ca="1">AZ202</f>
        <v>16</v>
      </c>
      <c r="I202" s="21" t="s">
        <v>295</v>
      </c>
      <c r="J202" t="s">
        <v>230</v>
      </c>
      <c r="K202" s="51" t="s">
        <v>60</v>
      </c>
      <c r="L202" s="50" t="s">
        <v>373</v>
      </c>
      <c r="M202" s="50" t="str">
        <f t="shared" ca="1" si="38"/>
        <v>\\(\\quad (-4a)×(-2b)×2b= \\)</v>
      </c>
      <c r="N202" s="50" t="str">
        <f t="shared" ca="1" si="39"/>
        <v>\\(\\quad 16ab^2 \\)</v>
      </c>
      <c r="O202" s="50" t="s">
        <v>62</v>
      </c>
      <c r="P202" s="89" t="str">
        <f t="shared" ca="1" si="40"/>
        <v>INSERT INTO math(tangen,question,answer,editor,date,count) VALUES('m5650','\\(\\quad (-4a)×(-2b)×2b= \\)','\\(\\quad 16ab^2 \\)','harazono',NOW(),0);</v>
      </c>
      <c r="Q202" s="47"/>
      <c r="R202" s="19"/>
      <c r="S202" s="1">
        <f t="shared" ca="1" si="398"/>
        <v>-4</v>
      </c>
      <c r="T202" s="1" t="s">
        <v>16</v>
      </c>
      <c r="U202" s="1">
        <f t="shared" ca="1" si="399"/>
        <v>-2</v>
      </c>
      <c r="V202" s="1" t="s">
        <v>17</v>
      </c>
      <c r="W202" s="1">
        <f t="shared" ca="1" si="398"/>
        <v>2</v>
      </c>
      <c r="X202" s="1" t="s">
        <v>17</v>
      </c>
      <c r="Z202">
        <f t="shared" ca="1" si="368"/>
        <v>-4</v>
      </c>
      <c r="AA202" t="str">
        <f t="shared" si="368"/>
        <v>a</v>
      </c>
      <c r="AB202">
        <f t="shared" ca="1" si="368"/>
        <v>-2</v>
      </c>
      <c r="AC202" t="str">
        <f t="shared" si="368"/>
        <v>b</v>
      </c>
      <c r="AD202">
        <f t="shared" ca="1" si="368"/>
        <v>2</v>
      </c>
      <c r="AE202" t="str">
        <f t="shared" si="368"/>
        <v>b</v>
      </c>
      <c r="AF202" t="str">
        <f t="shared" ca="1" si="369"/>
        <v>(</v>
      </c>
      <c r="AG202" t="str">
        <f t="shared" ca="1" si="428"/>
        <v>-</v>
      </c>
      <c r="AH202">
        <f t="shared" ca="1" si="400"/>
        <v>4</v>
      </c>
      <c r="AI202" t="str">
        <f t="shared" si="401"/>
        <v>a</v>
      </c>
      <c r="AJ202" t="str">
        <f t="shared" ca="1" si="370"/>
        <v>)</v>
      </c>
      <c r="AK202" t="s">
        <v>22</v>
      </c>
      <c r="AL202" t="str">
        <f t="shared" ca="1" si="371"/>
        <v>(</v>
      </c>
      <c r="AM202" t="str">
        <f t="shared" ca="1" si="372"/>
        <v>-</v>
      </c>
      <c r="AN202">
        <f t="shared" ca="1" si="402"/>
        <v>2</v>
      </c>
      <c r="AO202" s="5" t="str">
        <f t="shared" si="403"/>
        <v>b</v>
      </c>
      <c r="AP202" t="str">
        <f t="shared" ca="1" si="373"/>
        <v>)</v>
      </c>
      <c r="AQ202" t="s">
        <v>22</v>
      </c>
      <c r="AR202" t="str">
        <f ca="1">IF(AD202&lt;=0,"(","")</f>
        <v/>
      </c>
      <c r="AS202" t="str">
        <f ca="1">IF(AD202&lt;=0,"-","")</f>
        <v/>
      </c>
      <c r="AT202">
        <f t="shared" ca="1" si="430"/>
        <v>2</v>
      </c>
      <c r="AU202" s="5" t="str">
        <f t="shared" si="460"/>
        <v>b</v>
      </c>
      <c r="AV202" t="str">
        <f ca="1">IF(AD202&lt;=0,")","")</f>
        <v/>
      </c>
      <c r="AW202" t="str">
        <f t="shared" ca="1" si="404"/>
        <v>(-4a)×(-2b)×2b</v>
      </c>
      <c r="AY202">
        <f ca="1">Z202*AB202*AD202</f>
        <v>16</v>
      </c>
      <c r="AZ202">
        <f t="shared" ca="1" si="405"/>
        <v>16</v>
      </c>
      <c r="BD202" s="44"/>
      <c r="BE202" s="44"/>
      <c r="BF202" s="44"/>
      <c r="BG202" s="44"/>
      <c r="BH202" s="44"/>
      <c r="BI202" s="44"/>
    </row>
    <row r="203" spans="1:61" x14ac:dyDescent="0.55000000000000004">
      <c r="A203" s="1" t="s">
        <v>1</v>
      </c>
      <c r="B203" s="1" t="s">
        <v>35</v>
      </c>
      <c r="C203" s="78" t="s">
        <v>229</v>
      </c>
      <c r="D203" s="43" t="str">
        <f t="shared" ref="D203:D211" ca="1" si="519">AW203</f>
        <v>(-a)×7b×5b</v>
      </c>
      <c r="E203" s="4" t="s">
        <v>13</v>
      </c>
      <c r="F203" t="s">
        <v>230</v>
      </c>
      <c r="G203" s="78" t="s">
        <v>229</v>
      </c>
      <c r="H203" s="11">
        <f t="shared" ref="H203:H211" ca="1" si="520">AZ203</f>
        <v>-35</v>
      </c>
      <c r="I203" s="21" t="s">
        <v>295</v>
      </c>
      <c r="J203" t="s">
        <v>230</v>
      </c>
      <c r="K203" s="51" t="s">
        <v>60</v>
      </c>
      <c r="L203" s="50" t="s">
        <v>373</v>
      </c>
      <c r="M203" s="50" t="str">
        <f t="shared" ref="M203:M211" ca="1" si="521">C203&amp;D203&amp;E203&amp;F203</f>
        <v>\\(\\quad (-a)×7b×5b= \\)</v>
      </c>
      <c r="N203" s="50" t="str">
        <f t="shared" ref="N203:N211" ca="1" si="522">G203&amp;H203&amp;I203&amp;J203</f>
        <v>\\(\\quad -35ab^2 \\)</v>
      </c>
      <c r="O203" s="50" t="s">
        <v>62</v>
      </c>
      <c r="P203" s="89" t="str">
        <f t="shared" ref="P203:P211" ca="1" si="523">"INSERT INTO "&amp;K203&amp;"(tangen,question,answer,editor,date,count) VALUES('"&amp;L203&amp;"','"&amp;M203&amp;"','"&amp;N203&amp;"','"&amp;O203&amp;"',NOW(),0);"</f>
        <v>INSERT INTO math(tangen,question,answer,editor,date,count) VALUES('m5650','\\(\\quad (-a)×7b×5b= \\)','\\(\\quad -35ab^2 \\)','harazono',NOW(),0);</v>
      </c>
      <c r="Q203" s="47"/>
      <c r="R203" s="19"/>
      <c r="S203" s="1">
        <f t="shared" ca="1" si="398"/>
        <v>-1</v>
      </c>
      <c r="T203" s="1" t="s">
        <v>16</v>
      </c>
      <c r="U203" s="1">
        <f t="shared" ca="1" si="399"/>
        <v>7</v>
      </c>
      <c r="V203" s="1" t="s">
        <v>17</v>
      </c>
      <c r="W203" s="1">
        <f t="shared" ca="1" si="398"/>
        <v>5</v>
      </c>
      <c r="X203" s="1" t="s">
        <v>17</v>
      </c>
      <c r="Z203">
        <f t="shared" ref="Z203:Z211" ca="1" si="524">IF(S203=0,7,S203)</f>
        <v>-1</v>
      </c>
      <c r="AA203" t="str">
        <f t="shared" ref="AA203:AA211" si="525">IF(T203=0,7,T203)</f>
        <v>a</v>
      </c>
      <c r="AB203">
        <f t="shared" ref="AB203:AB211" ca="1" si="526">IF(U203=0,7,U203)</f>
        <v>7</v>
      </c>
      <c r="AC203" t="str">
        <f t="shared" ref="AC203:AC211" si="527">IF(V203=0,7,V203)</f>
        <v>b</v>
      </c>
      <c r="AD203">
        <f t="shared" ref="AD203:AD211" ca="1" si="528">IF(W203=0,7,W203)</f>
        <v>5</v>
      </c>
      <c r="AE203" t="str">
        <f t="shared" ref="AE203:AE211" si="529">IF(X203=0,7,X203)</f>
        <v>b</v>
      </c>
      <c r="AF203" t="str">
        <f t="shared" ref="AF203:AF211" ca="1" si="530">IF(Z203&lt;=0,"(","")</f>
        <v>(</v>
      </c>
      <c r="AG203" t="str">
        <f t="shared" ref="AG203:AG211" ca="1" si="531">IF(Z203&lt;=0,"-","")</f>
        <v>-</v>
      </c>
      <c r="AH203" t="str">
        <f t="shared" ref="AH203:AH211" ca="1" si="532">IF(Z203=1,"",IF(Z203=-1,"",ABS(Z203)))</f>
        <v/>
      </c>
      <c r="AI203" t="str">
        <f t="shared" ref="AI203:AI211" si="533">AA203</f>
        <v>a</v>
      </c>
      <c r="AJ203" t="str">
        <f t="shared" ref="AJ203:AJ211" ca="1" si="534">IF(Z203&lt;=0,")","")</f>
        <v>)</v>
      </c>
      <c r="AK203" t="s">
        <v>22</v>
      </c>
      <c r="AL203" t="str">
        <f t="shared" ref="AL203:AL211" ca="1" si="535">IF(AB203&lt;=0,"(","")</f>
        <v/>
      </c>
      <c r="AM203" t="str">
        <f t="shared" ref="AM203:AM211" ca="1" si="536">IF(AB203&lt;=0,"-","")</f>
        <v/>
      </c>
      <c r="AN203">
        <f t="shared" ref="AN203:AN211" ca="1" si="537">IF(AB203=1,"",IF(AB203=-1,"",ABS(AB203)))</f>
        <v>7</v>
      </c>
      <c r="AO203" s="5" t="str">
        <f t="shared" ref="AO203:AO211" si="538">AC203</f>
        <v>b</v>
      </c>
      <c r="AP203" t="str">
        <f t="shared" ref="AP203:AP211" ca="1" si="539">IF(AB203&lt;=0,")","")</f>
        <v/>
      </c>
      <c r="AQ203" t="s">
        <v>22</v>
      </c>
      <c r="AR203" t="str">
        <f t="shared" ref="AR203:AR211" ca="1" si="540">IF(AD203&lt;=0,"(","")</f>
        <v/>
      </c>
      <c r="AS203" t="str">
        <f t="shared" ref="AS203:AS211" ca="1" si="541">IF(AD203&lt;=0,"-","")</f>
        <v/>
      </c>
      <c r="AT203">
        <f t="shared" ref="AT203:AT211" ca="1" si="542">IF(AD203=1,"",IF(W203=-1,"",ABS(W203)))</f>
        <v>5</v>
      </c>
      <c r="AU203" s="5" t="str">
        <f t="shared" ref="AU203:AU211" si="543">AE203</f>
        <v>b</v>
      </c>
      <c r="AV203" t="str">
        <f t="shared" ref="AV203:AV211" ca="1" si="544">IF(AD203&lt;=0,")","")</f>
        <v/>
      </c>
      <c r="AW203" t="str">
        <f t="shared" ref="AW203:AW211" ca="1" si="545">AF203&amp;AG203&amp;AH203&amp;AI203&amp;AJ203&amp;AK203&amp;AL203&amp;AM203&amp;AN203&amp;AO203&amp;AP203&amp;AQ203&amp;AR203&amp;AS203&amp;AT203&amp;AU203&amp;AV203</f>
        <v>(-a)×7b×5b</v>
      </c>
      <c r="AY203">
        <f t="shared" ref="AY203:AY211" ca="1" si="546">Z203*AB203*AD203</f>
        <v>-35</v>
      </c>
      <c r="AZ203">
        <f t="shared" ref="AZ203:AZ211" ca="1" si="547">IF(AY203=1,"",IF(AY203=-1,"-",AY203))</f>
        <v>-35</v>
      </c>
      <c r="BD203" s="44"/>
      <c r="BE203" s="44"/>
      <c r="BF203" s="44"/>
      <c r="BG203" s="44"/>
      <c r="BH203" s="44"/>
      <c r="BI203" s="44"/>
    </row>
    <row r="204" spans="1:61" x14ac:dyDescent="0.55000000000000004">
      <c r="A204" s="1" t="s">
        <v>1</v>
      </c>
      <c r="B204" s="1" t="s">
        <v>35</v>
      </c>
      <c r="C204" s="78" t="s">
        <v>229</v>
      </c>
      <c r="D204" s="43" t="str">
        <f t="shared" ca="1" si="519"/>
        <v>5a×5b×(-b)</v>
      </c>
      <c r="E204" s="4" t="s">
        <v>13</v>
      </c>
      <c r="F204" t="s">
        <v>230</v>
      </c>
      <c r="G204" s="78" t="s">
        <v>229</v>
      </c>
      <c r="H204" s="11">
        <f t="shared" ca="1" si="520"/>
        <v>-25</v>
      </c>
      <c r="I204" s="21" t="s">
        <v>295</v>
      </c>
      <c r="J204" t="s">
        <v>230</v>
      </c>
      <c r="K204" s="51" t="s">
        <v>60</v>
      </c>
      <c r="L204" s="50" t="s">
        <v>373</v>
      </c>
      <c r="M204" s="50" t="str">
        <f t="shared" ca="1" si="521"/>
        <v>\\(\\quad 5a×5b×(-b)= \\)</v>
      </c>
      <c r="N204" s="50" t="str">
        <f t="shared" ca="1" si="522"/>
        <v>\\(\\quad -25ab^2 \\)</v>
      </c>
      <c r="O204" s="50" t="s">
        <v>62</v>
      </c>
      <c r="P204" s="89" t="str">
        <f t="shared" ca="1" si="523"/>
        <v>INSERT INTO math(tangen,question,answer,editor,date,count) VALUES('m5650','\\(\\quad 5a×5b×(-b)= \\)','\\(\\quad -25ab^2 \\)','harazono',NOW(),0);</v>
      </c>
      <c r="Q204" s="47"/>
      <c r="R204" s="19"/>
      <c r="S204" s="1">
        <f t="shared" ca="1" si="398"/>
        <v>5</v>
      </c>
      <c r="T204" s="1" t="s">
        <v>16</v>
      </c>
      <c r="U204" s="1">
        <f t="shared" ca="1" si="399"/>
        <v>5</v>
      </c>
      <c r="V204" s="1" t="s">
        <v>17</v>
      </c>
      <c r="W204" s="1">
        <f t="shared" ca="1" si="398"/>
        <v>-1</v>
      </c>
      <c r="X204" s="1" t="s">
        <v>17</v>
      </c>
      <c r="Z204">
        <f t="shared" ca="1" si="524"/>
        <v>5</v>
      </c>
      <c r="AA204" t="str">
        <f t="shared" si="525"/>
        <v>a</v>
      </c>
      <c r="AB204">
        <f t="shared" ca="1" si="526"/>
        <v>5</v>
      </c>
      <c r="AC204" t="str">
        <f t="shared" si="527"/>
        <v>b</v>
      </c>
      <c r="AD204">
        <f t="shared" ca="1" si="528"/>
        <v>-1</v>
      </c>
      <c r="AE204" t="str">
        <f t="shared" si="529"/>
        <v>b</v>
      </c>
      <c r="AF204" t="str">
        <f t="shared" ca="1" si="530"/>
        <v/>
      </c>
      <c r="AG204" t="str">
        <f t="shared" ca="1" si="531"/>
        <v/>
      </c>
      <c r="AH204">
        <f t="shared" ca="1" si="532"/>
        <v>5</v>
      </c>
      <c r="AI204" t="str">
        <f t="shared" si="533"/>
        <v>a</v>
      </c>
      <c r="AJ204" t="str">
        <f t="shared" ca="1" si="534"/>
        <v/>
      </c>
      <c r="AK204" t="s">
        <v>22</v>
      </c>
      <c r="AL204" t="str">
        <f t="shared" ca="1" si="535"/>
        <v/>
      </c>
      <c r="AM204" t="str">
        <f t="shared" ca="1" si="536"/>
        <v/>
      </c>
      <c r="AN204">
        <f t="shared" ca="1" si="537"/>
        <v>5</v>
      </c>
      <c r="AO204" s="5" t="str">
        <f t="shared" si="538"/>
        <v>b</v>
      </c>
      <c r="AP204" t="str">
        <f t="shared" ca="1" si="539"/>
        <v/>
      </c>
      <c r="AQ204" t="s">
        <v>22</v>
      </c>
      <c r="AR204" t="str">
        <f t="shared" ca="1" si="540"/>
        <v>(</v>
      </c>
      <c r="AS204" t="str">
        <f t="shared" ca="1" si="541"/>
        <v>-</v>
      </c>
      <c r="AT204" t="str">
        <f t="shared" ca="1" si="542"/>
        <v/>
      </c>
      <c r="AU204" s="5" t="str">
        <f t="shared" si="543"/>
        <v>b</v>
      </c>
      <c r="AV204" t="str">
        <f t="shared" ca="1" si="544"/>
        <v>)</v>
      </c>
      <c r="AW204" t="str">
        <f t="shared" ca="1" si="545"/>
        <v>5a×5b×(-b)</v>
      </c>
      <c r="AY204">
        <f t="shared" ca="1" si="546"/>
        <v>-25</v>
      </c>
      <c r="AZ204">
        <f t="shared" ca="1" si="547"/>
        <v>-25</v>
      </c>
      <c r="BD204" s="44"/>
      <c r="BE204" s="44"/>
      <c r="BF204" s="44"/>
      <c r="BG204" s="44"/>
      <c r="BH204" s="44"/>
      <c r="BI204" s="44"/>
    </row>
    <row r="205" spans="1:61" x14ac:dyDescent="0.55000000000000004">
      <c r="A205" s="1" t="s">
        <v>1</v>
      </c>
      <c r="B205" s="1" t="s">
        <v>35</v>
      </c>
      <c r="C205" s="78" t="s">
        <v>229</v>
      </c>
      <c r="D205" s="43" t="str">
        <f t="shared" ca="1" si="519"/>
        <v>5a×(-7b)×(-b)</v>
      </c>
      <c r="E205" s="4" t="s">
        <v>13</v>
      </c>
      <c r="F205" t="s">
        <v>230</v>
      </c>
      <c r="G205" s="78" t="s">
        <v>229</v>
      </c>
      <c r="H205" s="11">
        <f t="shared" ca="1" si="520"/>
        <v>35</v>
      </c>
      <c r="I205" s="21" t="s">
        <v>295</v>
      </c>
      <c r="J205" t="s">
        <v>230</v>
      </c>
      <c r="K205" s="51" t="s">
        <v>60</v>
      </c>
      <c r="L205" s="50" t="s">
        <v>373</v>
      </c>
      <c r="M205" s="50" t="str">
        <f t="shared" ca="1" si="521"/>
        <v>\\(\\quad 5a×(-7b)×(-b)= \\)</v>
      </c>
      <c r="N205" s="50" t="str">
        <f t="shared" ca="1" si="522"/>
        <v>\\(\\quad 35ab^2 \\)</v>
      </c>
      <c r="O205" s="50" t="s">
        <v>62</v>
      </c>
      <c r="P205" s="89" t="str">
        <f t="shared" ca="1" si="523"/>
        <v>INSERT INTO math(tangen,question,answer,editor,date,count) VALUES('m5650','\\(\\quad 5a×(-7b)×(-b)= \\)','\\(\\quad 35ab^2 \\)','harazono',NOW(),0);</v>
      </c>
      <c r="Q205" s="47"/>
      <c r="R205" s="19"/>
      <c r="S205" s="1">
        <f t="shared" ca="1" si="398"/>
        <v>5</v>
      </c>
      <c r="T205" s="1" t="s">
        <v>16</v>
      </c>
      <c r="U205" s="1">
        <f t="shared" ca="1" si="399"/>
        <v>-7</v>
      </c>
      <c r="V205" s="1" t="s">
        <v>17</v>
      </c>
      <c r="W205" s="1">
        <f t="shared" ca="1" si="398"/>
        <v>-1</v>
      </c>
      <c r="X205" s="1" t="s">
        <v>17</v>
      </c>
      <c r="Z205">
        <f t="shared" ca="1" si="524"/>
        <v>5</v>
      </c>
      <c r="AA205" t="str">
        <f t="shared" si="525"/>
        <v>a</v>
      </c>
      <c r="AB205">
        <f t="shared" ca="1" si="526"/>
        <v>-7</v>
      </c>
      <c r="AC205" t="str">
        <f t="shared" si="527"/>
        <v>b</v>
      </c>
      <c r="AD205">
        <f t="shared" ca="1" si="528"/>
        <v>-1</v>
      </c>
      <c r="AE205" t="str">
        <f t="shared" si="529"/>
        <v>b</v>
      </c>
      <c r="AF205" t="str">
        <f t="shared" ca="1" si="530"/>
        <v/>
      </c>
      <c r="AG205" t="str">
        <f t="shared" ca="1" si="531"/>
        <v/>
      </c>
      <c r="AH205">
        <f t="shared" ca="1" si="532"/>
        <v>5</v>
      </c>
      <c r="AI205" t="str">
        <f t="shared" si="533"/>
        <v>a</v>
      </c>
      <c r="AJ205" t="str">
        <f t="shared" ca="1" si="534"/>
        <v/>
      </c>
      <c r="AK205" t="s">
        <v>22</v>
      </c>
      <c r="AL205" t="str">
        <f t="shared" ca="1" si="535"/>
        <v>(</v>
      </c>
      <c r="AM205" t="str">
        <f t="shared" ca="1" si="536"/>
        <v>-</v>
      </c>
      <c r="AN205">
        <f t="shared" ca="1" si="537"/>
        <v>7</v>
      </c>
      <c r="AO205" s="5" t="str">
        <f t="shared" si="538"/>
        <v>b</v>
      </c>
      <c r="AP205" t="str">
        <f t="shared" ca="1" si="539"/>
        <v>)</v>
      </c>
      <c r="AQ205" t="s">
        <v>22</v>
      </c>
      <c r="AR205" t="str">
        <f t="shared" ca="1" si="540"/>
        <v>(</v>
      </c>
      <c r="AS205" t="str">
        <f t="shared" ca="1" si="541"/>
        <v>-</v>
      </c>
      <c r="AT205" t="str">
        <f t="shared" ca="1" si="542"/>
        <v/>
      </c>
      <c r="AU205" s="5" t="str">
        <f t="shared" si="543"/>
        <v>b</v>
      </c>
      <c r="AV205" t="str">
        <f t="shared" ca="1" si="544"/>
        <v>)</v>
      </c>
      <c r="AW205" t="str">
        <f t="shared" ca="1" si="545"/>
        <v>5a×(-7b)×(-b)</v>
      </c>
      <c r="AY205">
        <f t="shared" ca="1" si="546"/>
        <v>35</v>
      </c>
      <c r="AZ205">
        <f t="shared" ca="1" si="547"/>
        <v>35</v>
      </c>
      <c r="BD205" s="44"/>
      <c r="BE205" s="44"/>
      <c r="BF205" s="44"/>
      <c r="BG205" s="44"/>
      <c r="BH205" s="44"/>
      <c r="BI205" s="44"/>
    </row>
    <row r="206" spans="1:61" x14ac:dyDescent="0.55000000000000004">
      <c r="A206" s="1" t="s">
        <v>1</v>
      </c>
      <c r="B206" s="1" t="s">
        <v>35</v>
      </c>
      <c r="C206" s="78" t="s">
        <v>229</v>
      </c>
      <c r="D206" s="43" t="str">
        <f t="shared" ca="1" si="519"/>
        <v>(-2a)×3b×4b</v>
      </c>
      <c r="E206" s="4" t="s">
        <v>13</v>
      </c>
      <c r="F206" t="s">
        <v>230</v>
      </c>
      <c r="G206" s="78" t="s">
        <v>229</v>
      </c>
      <c r="H206" s="11">
        <f t="shared" ca="1" si="520"/>
        <v>-24</v>
      </c>
      <c r="I206" s="21" t="s">
        <v>295</v>
      </c>
      <c r="J206" t="s">
        <v>230</v>
      </c>
      <c r="K206" s="51" t="s">
        <v>60</v>
      </c>
      <c r="L206" s="50" t="s">
        <v>373</v>
      </c>
      <c r="M206" s="50" t="str">
        <f t="shared" ca="1" si="521"/>
        <v>\\(\\quad (-2a)×3b×4b= \\)</v>
      </c>
      <c r="N206" s="50" t="str">
        <f t="shared" ca="1" si="522"/>
        <v>\\(\\quad -24ab^2 \\)</v>
      </c>
      <c r="O206" s="50" t="s">
        <v>62</v>
      </c>
      <c r="P206" s="89" t="str">
        <f t="shared" ca="1" si="523"/>
        <v>INSERT INTO math(tangen,question,answer,editor,date,count) VALUES('m5650','\\(\\quad (-2a)×3b×4b= \\)','\\(\\quad -24ab^2 \\)','harazono',NOW(),0);</v>
      </c>
      <c r="Q206" s="47"/>
      <c r="R206" s="19"/>
      <c r="S206" s="1">
        <f t="shared" ca="1" si="398"/>
        <v>-2</v>
      </c>
      <c r="T206" s="1" t="s">
        <v>16</v>
      </c>
      <c r="U206" s="1">
        <f t="shared" ca="1" si="399"/>
        <v>3</v>
      </c>
      <c r="V206" s="1" t="s">
        <v>17</v>
      </c>
      <c r="W206" s="1">
        <f t="shared" ca="1" si="398"/>
        <v>4</v>
      </c>
      <c r="X206" s="1" t="s">
        <v>17</v>
      </c>
      <c r="Z206">
        <f t="shared" ca="1" si="524"/>
        <v>-2</v>
      </c>
      <c r="AA206" t="str">
        <f t="shared" si="525"/>
        <v>a</v>
      </c>
      <c r="AB206">
        <f t="shared" ca="1" si="526"/>
        <v>3</v>
      </c>
      <c r="AC206" t="str">
        <f t="shared" si="527"/>
        <v>b</v>
      </c>
      <c r="AD206">
        <f t="shared" ca="1" si="528"/>
        <v>4</v>
      </c>
      <c r="AE206" t="str">
        <f t="shared" si="529"/>
        <v>b</v>
      </c>
      <c r="AF206" t="str">
        <f t="shared" ca="1" si="530"/>
        <v>(</v>
      </c>
      <c r="AG206" t="str">
        <f t="shared" ca="1" si="531"/>
        <v>-</v>
      </c>
      <c r="AH206">
        <f t="shared" ca="1" si="532"/>
        <v>2</v>
      </c>
      <c r="AI206" t="str">
        <f t="shared" si="533"/>
        <v>a</v>
      </c>
      <c r="AJ206" t="str">
        <f t="shared" ca="1" si="534"/>
        <v>)</v>
      </c>
      <c r="AK206" t="s">
        <v>22</v>
      </c>
      <c r="AL206" t="str">
        <f t="shared" ca="1" si="535"/>
        <v/>
      </c>
      <c r="AM206" t="str">
        <f t="shared" ca="1" si="536"/>
        <v/>
      </c>
      <c r="AN206">
        <f t="shared" ca="1" si="537"/>
        <v>3</v>
      </c>
      <c r="AO206" s="5" t="str">
        <f t="shared" si="538"/>
        <v>b</v>
      </c>
      <c r="AP206" t="str">
        <f t="shared" ca="1" si="539"/>
        <v/>
      </c>
      <c r="AQ206" t="s">
        <v>22</v>
      </c>
      <c r="AR206" t="str">
        <f t="shared" ca="1" si="540"/>
        <v/>
      </c>
      <c r="AS206" t="str">
        <f t="shared" ca="1" si="541"/>
        <v/>
      </c>
      <c r="AT206">
        <f t="shared" ca="1" si="542"/>
        <v>4</v>
      </c>
      <c r="AU206" s="5" t="str">
        <f t="shared" si="543"/>
        <v>b</v>
      </c>
      <c r="AV206" t="str">
        <f t="shared" ca="1" si="544"/>
        <v/>
      </c>
      <c r="AW206" t="str">
        <f t="shared" ca="1" si="545"/>
        <v>(-2a)×3b×4b</v>
      </c>
      <c r="AY206">
        <f t="shared" ca="1" si="546"/>
        <v>-24</v>
      </c>
      <c r="AZ206">
        <f t="shared" ca="1" si="547"/>
        <v>-24</v>
      </c>
      <c r="BD206" s="44"/>
      <c r="BE206" s="44"/>
      <c r="BF206" s="44"/>
      <c r="BG206" s="44"/>
      <c r="BH206" s="44"/>
      <c r="BI206" s="44"/>
    </row>
    <row r="207" spans="1:61" x14ac:dyDescent="0.55000000000000004">
      <c r="A207" s="1" t="s">
        <v>1</v>
      </c>
      <c r="B207" s="1" t="s">
        <v>35</v>
      </c>
      <c r="C207" s="78" t="s">
        <v>229</v>
      </c>
      <c r="D207" s="43" t="str">
        <f t="shared" ca="1" si="519"/>
        <v>(-4a)×4b×b</v>
      </c>
      <c r="E207" s="4" t="s">
        <v>13</v>
      </c>
      <c r="F207" t="s">
        <v>230</v>
      </c>
      <c r="G207" s="78" t="s">
        <v>229</v>
      </c>
      <c r="H207" s="11">
        <f t="shared" ca="1" si="520"/>
        <v>-16</v>
      </c>
      <c r="I207" s="21" t="s">
        <v>295</v>
      </c>
      <c r="J207" t="s">
        <v>230</v>
      </c>
      <c r="K207" s="51" t="s">
        <v>60</v>
      </c>
      <c r="L207" s="50" t="s">
        <v>373</v>
      </c>
      <c r="M207" s="50" t="str">
        <f t="shared" ca="1" si="521"/>
        <v>\\(\\quad (-4a)×4b×b= \\)</v>
      </c>
      <c r="N207" s="50" t="str">
        <f t="shared" ca="1" si="522"/>
        <v>\\(\\quad -16ab^2 \\)</v>
      </c>
      <c r="O207" s="50" t="s">
        <v>62</v>
      </c>
      <c r="P207" s="89" t="str">
        <f t="shared" ca="1" si="523"/>
        <v>INSERT INTO math(tangen,question,answer,editor,date,count) VALUES('m5650','\\(\\quad (-4a)×4b×b= \\)','\\(\\quad -16ab^2 \\)','harazono',NOW(),0);</v>
      </c>
      <c r="Q207" s="47"/>
      <c r="R207" s="19"/>
      <c r="S207" s="1">
        <f t="shared" ca="1" si="398"/>
        <v>-4</v>
      </c>
      <c r="T207" s="1" t="s">
        <v>16</v>
      </c>
      <c r="U207" s="1">
        <f t="shared" ca="1" si="399"/>
        <v>4</v>
      </c>
      <c r="V207" s="1" t="s">
        <v>17</v>
      </c>
      <c r="W207" s="1">
        <f t="shared" ca="1" si="398"/>
        <v>1</v>
      </c>
      <c r="X207" s="1" t="s">
        <v>17</v>
      </c>
      <c r="Z207">
        <f t="shared" ca="1" si="524"/>
        <v>-4</v>
      </c>
      <c r="AA207" t="str">
        <f t="shared" si="525"/>
        <v>a</v>
      </c>
      <c r="AB207">
        <f t="shared" ca="1" si="526"/>
        <v>4</v>
      </c>
      <c r="AC207" t="str">
        <f t="shared" si="527"/>
        <v>b</v>
      </c>
      <c r="AD207">
        <f t="shared" ca="1" si="528"/>
        <v>1</v>
      </c>
      <c r="AE207" t="str">
        <f t="shared" si="529"/>
        <v>b</v>
      </c>
      <c r="AF207" t="str">
        <f t="shared" ca="1" si="530"/>
        <v>(</v>
      </c>
      <c r="AG207" t="str">
        <f t="shared" ca="1" si="531"/>
        <v>-</v>
      </c>
      <c r="AH207">
        <f t="shared" ca="1" si="532"/>
        <v>4</v>
      </c>
      <c r="AI207" t="str">
        <f t="shared" si="533"/>
        <v>a</v>
      </c>
      <c r="AJ207" t="str">
        <f t="shared" ca="1" si="534"/>
        <v>)</v>
      </c>
      <c r="AK207" t="s">
        <v>22</v>
      </c>
      <c r="AL207" t="str">
        <f t="shared" ca="1" si="535"/>
        <v/>
      </c>
      <c r="AM207" t="str">
        <f t="shared" ca="1" si="536"/>
        <v/>
      </c>
      <c r="AN207">
        <f t="shared" ca="1" si="537"/>
        <v>4</v>
      </c>
      <c r="AO207" s="5" t="str">
        <f t="shared" si="538"/>
        <v>b</v>
      </c>
      <c r="AP207" t="str">
        <f t="shared" ca="1" si="539"/>
        <v/>
      </c>
      <c r="AQ207" t="s">
        <v>22</v>
      </c>
      <c r="AR207" t="str">
        <f t="shared" ca="1" si="540"/>
        <v/>
      </c>
      <c r="AS207" t="str">
        <f t="shared" ca="1" si="541"/>
        <v/>
      </c>
      <c r="AT207" t="str">
        <f t="shared" ca="1" si="542"/>
        <v/>
      </c>
      <c r="AU207" s="5" t="str">
        <f t="shared" si="543"/>
        <v>b</v>
      </c>
      <c r="AV207" t="str">
        <f t="shared" ca="1" si="544"/>
        <v/>
      </c>
      <c r="AW207" t="str">
        <f t="shared" ca="1" si="545"/>
        <v>(-4a)×4b×b</v>
      </c>
      <c r="AY207">
        <f t="shared" ca="1" si="546"/>
        <v>-16</v>
      </c>
      <c r="AZ207">
        <f t="shared" ca="1" si="547"/>
        <v>-16</v>
      </c>
      <c r="BD207" s="44"/>
      <c r="BE207" s="44"/>
      <c r="BF207" s="44"/>
      <c r="BG207" s="44"/>
      <c r="BH207" s="44"/>
      <c r="BI207" s="44"/>
    </row>
    <row r="208" spans="1:61" x14ac:dyDescent="0.55000000000000004">
      <c r="A208" s="1" t="s">
        <v>1</v>
      </c>
      <c r="B208" s="1" t="s">
        <v>35</v>
      </c>
      <c r="C208" s="78" t="s">
        <v>229</v>
      </c>
      <c r="D208" s="43" t="str">
        <f t="shared" ca="1" si="519"/>
        <v>3a×(-5b)×2b</v>
      </c>
      <c r="E208" s="4" t="s">
        <v>13</v>
      </c>
      <c r="F208" t="s">
        <v>230</v>
      </c>
      <c r="G208" s="78" t="s">
        <v>229</v>
      </c>
      <c r="H208" s="11">
        <f t="shared" ca="1" si="520"/>
        <v>-30</v>
      </c>
      <c r="I208" s="21" t="s">
        <v>295</v>
      </c>
      <c r="J208" t="s">
        <v>230</v>
      </c>
      <c r="K208" s="51" t="s">
        <v>60</v>
      </c>
      <c r="L208" s="50" t="s">
        <v>373</v>
      </c>
      <c r="M208" s="50" t="str">
        <f t="shared" ca="1" si="521"/>
        <v>\\(\\quad 3a×(-5b)×2b= \\)</v>
      </c>
      <c r="N208" s="50" t="str">
        <f t="shared" ca="1" si="522"/>
        <v>\\(\\quad -30ab^2 \\)</v>
      </c>
      <c r="O208" s="50" t="s">
        <v>62</v>
      </c>
      <c r="P208" s="89" t="str">
        <f t="shared" ca="1" si="523"/>
        <v>INSERT INTO math(tangen,question,answer,editor,date,count) VALUES('m5650','\\(\\quad 3a×(-5b)×2b= \\)','\\(\\quad -30ab^2 \\)','harazono',NOW(),0);</v>
      </c>
      <c r="Q208" s="47"/>
      <c r="R208" s="19"/>
      <c r="S208" s="1">
        <f t="shared" ca="1" si="398"/>
        <v>3</v>
      </c>
      <c r="T208" s="1" t="s">
        <v>16</v>
      </c>
      <c r="U208" s="1">
        <f t="shared" ca="1" si="399"/>
        <v>-5</v>
      </c>
      <c r="V208" s="1" t="s">
        <v>17</v>
      </c>
      <c r="W208" s="1">
        <f t="shared" ca="1" si="398"/>
        <v>2</v>
      </c>
      <c r="X208" s="1" t="s">
        <v>17</v>
      </c>
      <c r="Z208">
        <f t="shared" ca="1" si="524"/>
        <v>3</v>
      </c>
      <c r="AA208" t="str">
        <f t="shared" si="525"/>
        <v>a</v>
      </c>
      <c r="AB208">
        <f t="shared" ca="1" si="526"/>
        <v>-5</v>
      </c>
      <c r="AC208" t="str">
        <f t="shared" si="527"/>
        <v>b</v>
      </c>
      <c r="AD208">
        <f t="shared" ca="1" si="528"/>
        <v>2</v>
      </c>
      <c r="AE208" t="str">
        <f t="shared" si="529"/>
        <v>b</v>
      </c>
      <c r="AF208" t="str">
        <f t="shared" ca="1" si="530"/>
        <v/>
      </c>
      <c r="AG208" t="str">
        <f t="shared" ca="1" si="531"/>
        <v/>
      </c>
      <c r="AH208">
        <f t="shared" ca="1" si="532"/>
        <v>3</v>
      </c>
      <c r="AI208" t="str">
        <f t="shared" si="533"/>
        <v>a</v>
      </c>
      <c r="AJ208" t="str">
        <f t="shared" ca="1" si="534"/>
        <v/>
      </c>
      <c r="AK208" t="s">
        <v>22</v>
      </c>
      <c r="AL208" t="str">
        <f t="shared" ca="1" si="535"/>
        <v>(</v>
      </c>
      <c r="AM208" t="str">
        <f t="shared" ca="1" si="536"/>
        <v>-</v>
      </c>
      <c r="AN208">
        <f t="shared" ca="1" si="537"/>
        <v>5</v>
      </c>
      <c r="AO208" s="5" t="str">
        <f t="shared" si="538"/>
        <v>b</v>
      </c>
      <c r="AP208" t="str">
        <f t="shared" ca="1" si="539"/>
        <v>)</v>
      </c>
      <c r="AQ208" t="s">
        <v>22</v>
      </c>
      <c r="AR208" t="str">
        <f t="shared" ca="1" si="540"/>
        <v/>
      </c>
      <c r="AS208" t="str">
        <f t="shared" ca="1" si="541"/>
        <v/>
      </c>
      <c r="AT208">
        <f t="shared" ca="1" si="542"/>
        <v>2</v>
      </c>
      <c r="AU208" s="5" t="str">
        <f t="shared" si="543"/>
        <v>b</v>
      </c>
      <c r="AV208" t="str">
        <f t="shared" ca="1" si="544"/>
        <v/>
      </c>
      <c r="AW208" t="str">
        <f t="shared" ca="1" si="545"/>
        <v>3a×(-5b)×2b</v>
      </c>
      <c r="AY208">
        <f t="shared" ca="1" si="546"/>
        <v>-30</v>
      </c>
      <c r="AZ208">
        <f t="shared" ca="1" si="547"/>
        <v>-30</v>
      </c>
      <c r="BD208" s="44"/>
      <c r="BE208" s="44"/>
      <c r="BF208" s="44"/>
      <c r="BG208" s="44"/>
      <c r="BH208" s="44"/>
      <c r="BI208" s="44"/>
    </row>
    <row r="209" spans="1:61" x14ac:dyDescent="0.55000000000000004">
      <c r="A209" s="1" t="s">
        <v>1</v>
      </c>
      <c r="B209" s="1" t="s">
        <v>35</v>
      </c>
      <c r="C209" s="78" t="s">
        <v>229</v>
      </c>
      <c r="D209" s="43" t="str">
        <f t="shared" ca="1" si="519"/>
        <v>7a×8b×5b</v>
      </c>
      <c r="E209" s="4" t="s">
        <v>13</v>
      </c>
      <c r="F209" t="s">
        <v>230</v>
      </c>
      <c r="G209" s="78" t="s">
        <v>229</v>
      </c>
      <c r="H209" s="11">
        <f t="shared" ca="1" si="520"/>
        <v>280</v>
      </c>
      <c r="I209" s="21" t="s">
        <v>295</v>
      </c>
      <c r="J209" t="s">
        <v>230</v>
      </c>
      <c r="K209" s="51" t="s">
        <v>60</v>
      </c>
      <c r="L209" s="50" t="s">
        <v>373</v>
      </c>
      <c r="M209" s="50" t="str">
        <f t="shared" ca="1" si="521"/>
        <v>\\(\\quad 7a×8b×5b= \\)</v>
      </c>
      <c r="N209" s="50" t="str">
        <f t="shared" ca="1" si="522"/>
        <v>\\(\\quad 280ab^2 \\)</v>
      </c>
      <c r="O209" s="50" t="s">
        <v>62</v>
      </c>
      <c r="P209" s="89" t="str">
        <f t="shared" ca="1" si="523"/>
        <v>INSERT INTO math(tangen,question,answer,editor,date,count) VALUES('m5650','\\(\\quad 7a×8b×5b= \\)','\\(\\quad 280ab^2 \\)','harazono',NOW(),0);</v>
      </c>
      <c r="Q209" s="47"/>
      <c r="R209" s="19"/>
      <c r="S209" s="1">
        <f t="shared" ca="1" si="398"/>
        <v>0</v>
      </c>
      <c r="T209" s="1" t="s">
        <v>16</v>
      </c>
      <c r="U209" s="1">
        <f t="shared" ca="1" si="399"/>
        <v>8</v>
      </c>
      <c r="V209" s="1" t="s">
        <v>17</v>
      </c>
      <c r="W209" s="1">
        <f t="shared" ca="1" si="398"/>
        <v>5</v>
      </c>
      <c r="X209" s="1" t="s">
        <v>17</v>
      </c>
      <c r="Z209">
        <f t="shared" ca="1" si="524"/>
        <v>7</v>
      </c>
      <c r="AA209" t="str">
        <f t="shared" si="525"/>
        <v>a</v>
      </c>
      <c r="AB209">
        <f t="shared" ca="1" si="526"/>
        <v>8</v>
      </c>
      <c r="AC209" t="str">
        <f t="shared" si="527"/>
        <v>b</v>
      </c>
      <c r="AD209">
        <f t="shared" ca="1" si="528"/>
        <v>5</v>
      </c>
      <c r="AE209" t="str">
        <f t="shared" si="529"/>
        <v>b</v>
      </c>
      <c r="AF209" t="str">
        <f t="shared" ca="1" si="530"/>
        <v/>
      </c>
      <c r="AG209" t="str">
        <f t="shared" ca="1" si="531"/>
        <v/>
      </c>
      <c r="AH209">
        <f t="shared" ca="1" si="532"/>
        <v>7</v>
      </c>
      <c r="AI209" t="str">
        <f t="shared" si="533"/>
        <v>a</v>
      </c>
      <c r="AJ209" t="str">
        <f t="shared" ca="1" si="534"/>
        <v/>
      </c>
      <c r="AK209" t="s">
        <v>22</v>
      </c>
      <c r="AL209" t="str">
        <f t="shared" ca="1" si="535"/>
        <v/>
      </c>
      <c r="AM209" t="str">
        <f t="shared" ca="1" si="536"/>
        <v/>
      </c>
      <c r="AN209">
        <f t="shared" ca="1" si="537"/>
        <v>8</v>
      </c>
      <c r="AO209" s="5" t="str">
        <f t="shared" si="538"/>
        <v>b</v>
      </c>
      <c r="AP209" t="str">
        <f t="shared" ca="1" si="539"/>
        <v/>
      </c>
      <c r="AQ209" t="s">
        <v>22</v>
      </c>
      <c r="AR209" t="str">
        <f t="shared" ca="1" si="540"/>
        <v/>
      </c>
      <c r="AS209" t="str">
        <f t="shared" ca="1" si="541"/>
        <v/>
      </c>
      <c r="AT209">
        <f t="shared" ca="1" si="542"/>
        <v>5</v>
      </c>
      <c r="AU209" s="5" t="str">
        <f t="shared" si="543"/>
        <v>b</v>
      </c>
      <c r="AV209" t="str">
        <f t="shared" ca="1" si="544"/>
        <v/>
      </c>
      <c r="AW209" t="str">
        <f t="shared" ca="1" si="545"/>
        <v>7a×8b×5b</v>
      </c>
      <c r="AY209">
        <f t="shared" ca="1" si="546"/>
        <v>280</v>
      </c>
      <c r="AZ209">
        <f t="shared" ca="1" si="547"/>
        <v>280</v>
      </c>
      <c r="BD209" s="44"/>
      <c r="BE209" s="44"/>
      <c r="BF209" s="44"/>
      <c r="BG209" s="44"/>
      <c r="BH209" s="44"/>
      <c r="BI209" s="44"/>
    </row>
    <row r="210" spans="1:61" x14ac:dyDescent="0.55000000000000004">
      <c r="A210" s="1" t="s">
        <v>1</v>
      </c>
      <c r="B210" s="1" t="s">
        <v>35</v>
      </c>
      <c r="C210" s="78" t="s">
        <v>229</v>
      </c>
      <c r="D210" s="43" t="str">
        <f t="shared" ca="1" si="519"/>
        <v>7a×9b×4b</v>
      </c>
      <c r="E210" s="4" t="s">
        <v>13</v>
      </c>
      <c r="F210" t="s">
        <v>230</v>
      </c>
      <c r="G210" s="78" t="s">
        <v>229</v>
      </c>
      <c r="H210" s="11">
        <f t="shared" ca="1" si="520"/>
        <v>252</v>
      </c>
      <c r="I210" s="21" t="s">
        <v>295</v>
      </c>
      <c r="J210" t="s">
        <v>230</v>
      </c>
      <c r="K210" s="51" t="s">
        <v>60</v>
      </c>
      <c r="L210" s="50" t="s">
        <v>373</v>
      </c>
      <c r="M210" s="50" t="str">
        <f t="shared" ca="1" si="521"/>
        <v>\\(\\quad 7a×9b×4b= \\)</v>
      </c>
      <c r="N210" s="50" t="str">
        <f t="shared" ca="1" si="522"/>
        <v>\\(\\quad 252ab^2 \\)</v>
      </c>
      <c r="O210" s="50" t="s">
        <v>62</v>
      </c>
      <c r="P210" s="89" t="str">
        <f t="shared" ca="1" si="523"/>
        <v>INSERT INTO math(tangen,question,answer,editor,date,count) VALUES('m5650','\\(\\quad 7a×9b×4b= \\)','\\(\\quad 252ab^2 \\)','harazono',NOW(),0);</v>
      </c>
      <c r="Q210" s="47"/>
      <c r="R210" s="19"/>
      <c r="S210" s="1">
        <f t="shared" ca="1" si="398"/>
        <v>0</v>
      </c>
      <c r="T210" s="1" t="s">
        <v>16</v>
      </c>
      <c r="U210" s="1">
        <f t="shared" ca="1" si="399"/>
        <v>9</v>
      </c>
      <c r="V210" s="1" t="s">
        <v>17</v>
      </c>
      <c r="W210" s="1">
        <f t="shared" ca="1" si="398"/>
        <v>4</v>
      </c>
      <c r="X210" s="1" t="s">
        <v>17</v>
      </c>
      <c r="Z210">
        <f t="shared" ca="1" si="524"/>
        <v>7</v>
      </c>
      <c r="AA210" t="str">
        <f t="shared" si="525"/>
        <v>a</v>
      </c>
      <c r="AB210">
        <f t="shared" ca="1" si="526"/>
        <v>9</v>
      </c>
      <c r="AC210" t="str">
        <f t="shared" si="527"/>
        <v>b</v>
      </c>
      <c r="AD210">
        <f t="shared" ca="1" si="528"/>
        <v>4</v>
      </c>
      <c r="AE210" t="str">
        <f t="shared" si="529"/>
        <v>b</v>
      </c>
      <c r="AF210" t="str">
        <f t="shared" ca="1" si="530"/>
        <v/>
      </c>
      <c r="AG210" t="str">
        <f t="shared" ca="1" si="531"/>
        <v/>
      </c>
      <c r="AH210">
        <f t="shared" ca="1" si="532"/>
        <v>7</v>
      </c>
      <c r="AI210" t="str">
        <f t="shared" si="533"/>
        <v>a</v>
      </c>
      <c r="AJ210" t="str">
        <f t="shared" ca="1" si="534"/>
        <v/>
      </c>
      <c r="AK210" t="s">
        <v>22</v>
      </c>
      <c r="AL210" t="str">
        <f t="shared" ca="1" si="535"/>
        <v/>
      </c>
      <c r="AM210" t="str">
        <f t="shared" ca="1" si="536"/>
        <v/>
      </c>
      <c r="AN210">
        <f t="shared" ca="1" si="537"/>
        <v>9</v>
      </c>
      <c r="AO210" s="5" t="str">
        <f t="shared" si="538"/>
        <v>b</v>
      </c>
      <c r="AP210" t="str">
        <f t="shared" ca="1" si="539"/>
        <v/>
      </c>
      <c r="AQ210" t="s">
        <v>22</v>
      </c>
      <c r="AR210" t="str">
        <f t="shared" ca="1" si="540"/>
        <v/>
      </c>
      <c r="AS210" t="str">
        <f t="shared" ca="1" si="541"/>
        <v/>
      </c>
      <c r="AT210">
        <f t="shared" ca="1" si="542"/>
        <v>4</v>
      </c>
      <c r="AU210" s="5" t="str">
        <f t="shared" si="543"/>
        <v>b</v>
      </c>
      <c r="AV210" t="str">
        <f t="shared" ca="1" si="544"/>
        <v/>
      </c>
      <c r="AW210" t="str">
        <f t="shared" ca="1" si="545"/>
        <v>7a×9b×4b</v>
      </c>
      <c r="AY210">
        <f t="shared" ca="1" si="546"/>
        <v>252</v>
      </c>
      <c r="AZ210">
        <f t="shared" ca="1" si="547"/>
        <v>252</v>
      </c>
      <c r="BD210" s="44"/>
      <c r="BE210" s="44"/>
      <c r="BF210" s="44"/>
      <c r="BG210" s="44"/>
      <c r="BH210" s="44"/>
      <c r="BI210" s="44"/>
    </row>
    <row r="211" spans="1:61" x14ac:dyDescent="0.55000000000000004">
      <c r="A211" s="1" t="s">
        <v>1</v>
      </c>
      <c r="B211" s="1" t="s">
        <v>35</v>
      </c>
      <c r="C211" s="78" t="s">
        <v>229</v>
      </c>
      <c r="D211" s="43" t="str">
        <f t="shared" ca="1" si="519"/>
        <v>4a×6b×b</v>
      </c>
      <c r="E211" s="4" t="s">
        <v>13</v>
      </c>
      <c r="F211" t="s">
        <v>230</v>
      </c>
      <c r="G211" s="78" t="s">
        <v>229</v>
      </c>
      <c r="H211" s="11">
        <f t="shared" ca="1" si="520"/>
        <v>24</v>
      </c>
      <c r="I211" s="21" t="s">
        <v>295</v>
      </c>
      <c r="J211" t="s">
        <v>230</v>
      </c>
      <c r="K211" s="51" t="s">
        <v>60</v>
      </c>
      <c r="L211" s="50" t="s">
        <v>373</v>
      </c>
      <c r="M211" s="50" t="str">
        <f t="shared" ca="1" si="521"/>
        <v>\\(\\quad 4a×6b×b= \\)</v>
      </c>
      <c r="N211" s="50" t="str">
        <f t="shared" ca="1" si="522"/>
        <v>\\(\\quad 24ab^2 \\)</v>
      </c>
      <c r="O211" s="50" t="s">
        <v>62</v>
      </c>
      <c r="P211" s="89" t="str">
        <f t="shared" ca="1" si="523"/>
        <v>INSERT INTO math(tangen,question,answer,editor,date,count) VALUES('m5650','\\(\\quad 4a×6b×b= \\)','\\(\\quad 24ab^2 \\)','harazono',NOW(),0);</v>
      </c>
      <c r="Q211" s="47"/>
      <c r="R211" s="19"/>
      <c r="S211" s="1">
        <f t="shared" ca="1" si="398"/>
        <v>4</v>
      </c>
      <c r="T211" s="1" t="s">
        <v>16</v>
      </c>
      <c r="U211" s="1">
        <f t="shared" ca="1" si="399"/>
        <v>6</v>
      </c>
      <c r="V211" s="1" t="s">
        <v>17</v>
      </c>
      <c r="W211" s="1">
        <f t="shared" ca="1" si="398"/>
        <v>1</v>
      </c>
      <c r="X211" s="1" t="s">
        <v>17</v>
      </c>
      <c r="Z211">
        <f t="shared" ca="1" si="524"/>
        <v>4</v>
      </c>
      <c r="AA211" t="str">
        <f t="shared" si="525"/>
        <v>a</v>
      </c>
      <c r="AB211">
        <f t="shared" ca="1" si="526"/>
        <v>6</v>
      </c>
      <c r="AC211" t="str">
        <f t="shared" si="527"/>
        <v>b</v>
      </c>
      <c r="AD211">
        <f t="shared" ca="1" si="528"/>
        <v>1</v>
      </c>
      <c r="AE211" t="str">
        <f t="shared" si="529"/>
        <v>b</v>
      </c>
      <c r="AF211" t="str">
        <f t="shared" ca="1" si="530"/>
        <v/>
      </c>
      <c r="AG211" t="str">
        <f t="shared" ca="1" si="531"/>
        <v/>
      </c>
      <c r="AH211">
        <f t="shared" ca="1" si="532"/>
        <v>4</v>
      </c>
      <c r="AI211" t="str">
        <f t="shared" si="533"/>
        <v>a</v>
      </c>
      <c r="AJ211" t="str">
        <f t="shared" ca="1" si="534"/>
        <v/>
      </c>
      <c r="AK211" t="s">
        <v>22</v>
      </c>
      <c r="AL211" t="str">
        <f t="shared" ca="1" si="535"/>
        <v/>
      </c>
      <c r="AM211" t="str">
        <f t="shared" ca="1" si="536"/>
        <v/>
      </c>
      <c r="AN211">
        <f t="shared" ca="1" si="537"/>
        <v>6</v>
      </c>
      <c r="AO211" s="5" t="str">
        <f t="shared" si="538"/>
        <v>b</v>
      </c>
      <c r="AP211" t="str">
        <f t="shared" ca="1" si="539"/>
        <v/>
      </c>
      <c r="AQ211" t="s">
        <v>22</v>
      </c>
      <c r="AR211" t="str">
        <f t="shared" ca="1" si="540"/>
        <v/>
      </c>
      <c r="AS211" t="str">
        <f t="shared" ca="1" si="541"/>
        <v/>
      </c>
      <c r="AT211" t="str">
        <f t="shared" ca="1" si="542"/>
        <v/>
      </c>
      <c r="AU211" s="5" t="str">
        <f t="shared" si="543"/>
        <v>b</v>
      </c>
      <c r="AV211" t="str">
        <f t="shared" ca="1" si="544"/>
        <v/>
      </c>
      <c r="AW211" t="str">
        <f t="shared" ca="1" si="545"/>
        <v>4a×6b×b</v>
      </c>
      <c r="AY211">
        <f t="shared" ca="1" si="546"/>
        <v>24</v>
      </c>
      <c r="AZ211">
        <f t="shared" ca="1" si="547"/>
        <v>24</v>
      </c>
      <c r="BD211" s="44"/>
      <c r="BE211" s="44"/>
      <c r="BF211" s="44"/>
      <c r="BG211" s="44"/>
      <c r="BH211" s="44"/>
      <c r="BI211" s="44"/>
    </row>
    <row r="212" spans="1:61" x14ac:dyDescent="0.55000000000000004">
      <c r="A212" s="1" t="s">
        <v>1</v>
      </c>
      <c r="B212" s="1" t="s">
        <v>35</v>
      </c>
      <c r="C212" s="78" t="s">
        <v>229</v>
      </c>
      <c r="D212" s="43" t="str">
        <f ca="1">AW212</f>
        <v>(-x)×(-8x)</v>
      </c>
      <c r="E212" s="4" t="s">
        <v>13</v>
      </c>
      <c r="F212" t="s">
        <v>230</v>
      </c>
      <c r="G212" s="78" t="s">
        <v>229</v>
      </c>
      <c r="H212" s="11">
        <f ca="1">AZ212</f>
        <v>8</v>
      </c>
      <c r="I212" s="21" t="s">
        <v>296</v>
      </c>
      <c r="J212" t="s">
        <v>230</v>
      </c>
      <c r="K212" s="51" t="s">
        <v>60</v>
      </c>
      <c r="L212" s="50" t="s">
        <v>373</v>
      </c>
      <c r="M212" s="50" t="str">
        <f t="shared" ca="1" si="38"/>
        <v>\\(\\quad (-x)×(-8x)= \\)</v>
      </c>
      <c r="N212" s="50" t="str">
        <f t="shared" ca="1" si="39"/>
        <v>\\(\\quad 8x^2 \\)</v>
      </c>
      <c r="O212" s="50" t="s">
        <v>62</v>
      </c>
      <c r="P212" s="89" t="str">
        <f t="shared" ca="1" si="40"/>
        <v>INSERT INTO math(tangen,question,answer,editor,date,count) VALUES('m5650','\\(\\quad (-x)×(-8x)= \\)','\\(\\quad 8x^2 \\)','harazono',NOW(),0);</v>
      </c>
      <c r="Q212" s="47"/>
      <c r="R212" s="19"/>
      <c r="S212" s="1">
        <f t="shared" ca="1" si="398"/>
        <v>-1</v>
      </c>
      <c r="T212" s="1" t="s">
        <v>18</v>
      </c>
      <c r="U212" s="1">
        <f t="shared" ca="1" si="399"/>
        <v>-8</v>
      </c>
      <c r="V212" s="1" t="s">
        <v>18</v>
      </c>
      <c r="W212" s="1"/>
      <c r="X212" s="1"/>
      <c r="Z212">
        <f t="shared" ca="1" si="368"/>
        <v>-1</v>
      </c>
      <c r="AA212" t="str">
        <f t="shared" si="368"/>
        <v>x</v>
      </c>
      <c r="AB212">
        <f t="shared" ca="1" si="368"/>
        <v>-8</v>
      </c>
      <c r="AC212" t="str">
        <f t="shared" si="368"/>
        <v>x</v>
      </c>
      <c r="AF212" t="str">
        <f t="shared" ca="1" si="369"/>
        <v>(</v>
      </c>
      <c r="AG212" t="str">
        <f t="shared" ca="1" si="428"/>
        <v>-</v>
      </c>
      <c r="AH212" t="str">
        <f t="shared" ca="1" si="400"/>
        <v/>
      </c>
      <c r="AI212" t="str">
        <f t="shared" si="401"/>
        <v>x</v>
      </c>
      <c r="AJ212" t="str">
        <f t="shared" ca="1" si="370"/>
        <v>)</v>
      </c>
      <c r="AK212" t="s">
        <v>22</v>
      </c>
      <c r="AL212" t="str">
        <f t="shared" ca="1" si="371"/>
        <v>(</v>
      </c>
      <c r="AM212" t="str">
        <f t="shared" ca="1" si="372"/>
        <v>-</v>
      </c>
      <c r="AN212">
        <f t="shared" ca="1" si="402"/>
        <v>8</v>
      </c>
      <c r="AO212" s="5" t="str">
        <f t="shared" si="403"/>
        <v>x</v>
      </c>
      <c r="AP212" t="str">
        <f t="shared" ca="1" si="373"/>
        <v>)</v>
      </c>
      <c r="AW212" t="str">
        <f t="shared" ca="1" si="404"/>
        <v>(-x)×(-8x)</v>
      </c>
      <c r="AY212">
        <f ca="1">Z212*AB212</f>
        <v>8</v>
      </c>
      <c r="AZ212">
        <f t="shared" ca="1" si="405"/>
        <v>8</v>
      </c>
      <c r="BD212" s="44"/>
      <c r="BE212" s="44"/>
      <c r="BF212" s="44"/>
      <c r="BG212" s="44"/>
      <c r="BH212" s="44"/>
      <c r="BI212" s="44"/>
    </row>
    <row r="213" spans="1:61" x14ac:dyDescent="0.55000000000000004">
      <c r="A213" s="1" t="s">
        <v>1</v>
      </c>
      <c r="B213" s="1" t="s">
        <v>35</v>
      </c>
      <c r="C213" s="78" t="s">
        <v>229</v>
      </c>
      <c r="D213" s="43" t="str">
        <f t="shared" ref="D213:D221" ca="1" si="548">AW213</f>
        <v>(-5x)×x</v>
      </c>
      <c r="E213" s="4" t="s">
        <v>13</v>
      </c>
      <c r="F213" t="s">
        <v>230</v>
      </c>
      <c r="G213" s="78" t="s">
        <v>229</v>
      </c>
      <c r="H213" s="11">
        <f t="shared" ref="H213:H221" ca="1" si="549">AZ213</f>
        <v>-5</v>
      </c>
      <c r="I213" s="21" t="s">
        <v>296</v>
      </c>
      <c r="J213" t="s">
        <v>230</v>
      </c>
      <c r="K213" s="51" t="s">
        <v>60</v>
      </c>
      <c r="L213" s="50" t="s">
        <v>373</v>
      </c>
      <c r="M213" s="50" t="str">
        <f t="shared" ref="M213:M221" ca="1" si="550">C213&amp;D213&amp;E213&amp;F213</f>
        <v>\\(\\quad (-5x)×x= \\)</v>
      </c>
      <c r="N213" s="50" t="str">
        <f t="shared" ref="N213:N221" ca="1" si="551">G213&amp;H213&amp;I213&amp;J213</f>
        <v>\\(\\quad -5x^2 \\)</v>
      </c>
      <c r="O213" s="50" t="s">
        <v>62</v>
      </c>
      <c r="P213" s="89" t="str">
        <f t="shared" ref="P213:P221" ca="1" si="552">"INSERT INTO "&amp;K213&amp;"(tangen,question,answer,editor,date,count) VALUES('"&amp;L213&amp;"','"&amp;M213&amp;"','"&amp;N213&amp;"','"&amp;O213&amp;"',NOW(),0);"</f>
        <v>INSERT INTO math(tangen,question,answer,editor,date,count) VALUES('m5650','\\(\\quad (-5x)×x= \\)','\\(\\quad -5x^2 \\)','harazono',NOW(),0);</v>
      </c>
      <c r="Q213" s="47"/>
      <c r="R213" s="19"/>
      <c r="S213" s="1">
        <f t="shared" ca="1" si="398"/>
        <v>-5</v>
      </c>
      <c r="T213" s="1" t="s">
        <v>18</v>
      </c>
      <c r="U213" s="1">
        <f t="shared" ca="1" si="399"/>
        <v>1</v>
      </c>
      <c r="V213" s="1" t="s">
        <v>18</v>
      </c>
      <c r="W213" s="1"/>
      <c r="X213" s="1"/>
      <c r="Z213">
        <f t="shared" ref="Z213:Z221" ca="1" si="553">IF(S213=0,7,S213)</f>
        <v>-5</v>
      </c>
      <c r="AA213" t="str">
        <f t="shared" ref="AA213:AA221" si="554">IF(T213=0,7,T213)</f>
        <v>x</v>
      </c>
      <c r="AB213">
        <f t="shared" ref="AB213:AB221" ca="1" si="555">IF(U213=0,7,U213)</f>
        <v>1</v>
      </c>
      <c r="AC213" t="str">
        <f t="shared" ref="AC213:AC221" si="556">IF(V213=0,7,V213)</f>
        <v>x</v>
      </c>
      <c r="AF213" t="str">
        <f t="shared" ref="AF213:AF221" ca="1" si="557">IF(Z213&lt;=0,"(","")</f>
        <v>(</v>
      </c>
      <c r="AG213" t="str">
        <f t="shared" ref="AG213:AG221" ca="1" si="558">IF(Z213&lt;=0,"-","")</f>
        <v>-</v>
      </c>
      <c r="AH213">
        <f t="shared" ref="AH213:AH221" ca="1" si="559">IF(Z213=1,"",IF(Z213=-1,"",ABS(Z213)))</f>
        <v>5</v>
      </c>
      <c r="AI213" t="str">
        <f t="shared" ref="AI213:AI221" si="560">AA213</f>
        <v>x</v>
      </c>
      <c r="AJ213" t="str">
        <f t="shared" ref="AJ213:AJ221" ca="1" si="561">IF(Z213&lt;=0,")","")</f>
        <v>)</v>
      </c>
      <c r="AK213" t="s">
        <v>22</v>
      </c>
      <c r="AL213" t="str">
        <f t="shared" ref="AL213:AL221" ca="1" si="562">IF(AB213&lt;=0,"(","")</f>
        <v/>
      </c>
      <c r="AM213" t="str">
        <f t="shared" ref="AM213:AM221" ca="1" si="563">IF(AB213&lt;=0,"-","")</f>
        <v/>
      </c>
      <c r="AN213" t="str">
        <f t="shared" ref="AN213:AN221" ca="1" si="564">IF(AB213=1,"",IF(AB213=-1,"",ABS(AB213)))</f>
        <v/>
      </c>
      <c r="AO213" s="5" t="str">
        <f t="shared" ref="AO213:AO221" si="565">AC213</f>
        <v>x</v>
      </c>
      <c r="AP213" t="str">
        <f t="shared" ref="AP213:AP221" ca="1" si="566">IF(AB213&lt;=0,")","")</f>
        <v/>
      </c>
      <c r="AW213" t="str">
        <f t="shared" ref="AW213:AW221" ca="1" si="567">AF213&amp;AG213&amp;AH213&amp;AI213&amp;AJ213&amp;AK213&amp;AL213&amp;AM213&amp;AN213&amp;AO213&amp;AP213&amp;AQ213&amp;AR213&amp;AS213&amp;AT213&amp;AU213&amp;AV213</f>
        <v>(-5x)×x</v>
      </c>
      <c r="AY213">
        <f t="shared" ref="AY213:AY221" ca="1" si="568">Z213*AB213</f>
        <v>-5</v>
      </c>
      <c r="AZ213">
        <f t="shared" ref="AZ213:AZ221" ca="1" si="569">IF(AY213=1,"",IF(AY213=-1,"-",AY213))</f>
        <v>-5</v>
      </c>
      <c r="BD213" s="44"/>
      <c r="BE213" s="44"/>
      <c r="BF213" s="44"/>
      <c r="BG213" s="44"/>
      <c r="BH213" s="44"/>
      <c r="BI213" s="44"/>
    </row>
    <row r="214" spans="1:61" x14ac:dyDescent="0.55000000000000004">
      <c r="A214" s="1" t="s">
        <v>1</v>
      </c>
      <c r="B214" s="1" t="s">
        <v>35</v>
      </c>
      <c r="C214" s="78" t="s">
        <v>229</v>
      </c>
      <c r="D214" s="43" t="str">
        <f t="shared" ca="1" si="548"/>
        <v>(-5x)×6x</v>
      </c>
      <c r="E214" s="4" t="s">
        <v>13</v>
      </c>
      <c r="F214" t="s">
        <v>230</v>
      </c>
      <c r="G214" s="78" t="s">
        <v>229</v>
      </c>
      <c r="H214" s="11">
        <f t="shared" ca="1" si="549"/>
        <v>-30</v>
      </c>
      <c r="I214" s="21" t="s">
        <v>296</v>
      </c>
      <c r="J214" t="s">
        <v>230</v>
      </c>
      <c r="K214" s="51" t="s">
        <v>60</v>
      </c>
      <c r="L214" s="50" t="s">
        <v>373</v>
      </c>
      <c r="M214" s="50" t="str">
        <f t="shared" ca="1" si="550"/>
        <v>\\(\\quad (-5x)×6x= \\)</v>
      </c>
      <c r="N214" s="50" t="str">
        <f t="shared" ca="1" si="551"/>
        <v>\\(\\quad -30x^2 \\)</v>
      </c>
      <c r="O214" s="50" t="s">
        <v>62</v>
      </c>
      <c r="P214" s="89" t="str">
        <f t="shared" ca="1" si="552"/>
        <v>INSERT INTO math(tangen,question,answer,editor,date,count) VALUES('m5650','\\(\\quad (-5x)×6x= \\)','\\(\\quad -30x^2 \\)','harazono',NOW(),0);</v>
      </c>
      <c r="Q214" s="47"/>
      <c r="R214" s="19"/>
      <c r="S214" s="1">
        <f t="shared" ca="1" si="398"/>
        <v>-5</v>
      </c>
      <c r="T214" s="1" t="s">
        <v>18</v>
      </c>
      <c r="U214" s="1">
        <f t="shared" ca="1" si="399"/>
        <v>6</v>
      </c>
      <c r="V214" s="1" t="s">
        <v>18</v>
      </c>
      <c r="W214" s="1"/>
      <c r="X214" s="1"/>
      <c r="Z214">
        <f t="shared" ca="1" si="553"/>
        <v>-5</v>
      </c>
      <c r="AA214" t="str">
        <f t="shared" si="554"/>
        <v>x</v>
      </c>
      <c r="AB214">
        <f t="shared" ca="1" si="555"/>
        <v>6</v>
      </c>
      <c r="AC214" t="str">
        <f t="shared" si="556"/>
        <v>x</v>
      </c>
      <c r="AF214" t="str">
        <f t="shared" ca="1" si="557"/>
        <v>(</v>
      </c>
      <c r="AG214" t="str">
        <f t="shared" ca="1" si="558"/>
        <v>-</v>
      </c>
      <c r="AH214">
        <f t="shared" ca="1" si="559"/>
        <v>5</v>
      </c>
      <c r="AI214" t="str">
        <f t="shared" si="560"/>
        <v>x</v>
      </c>
      <c r="AJ214" t="str">
        <f t="shared" ca="1" si="561"/>
        <v>)</v>
      </c>
      <c r="AK214" t="s">
        <v>22</v>
      </c>
      <c r="AL214" t="str">
        <f t="shared" ca="1" si="562"/>
        <v/>
      </c>
      <c r="AM214" t="str">
        <f t="shared" ca="1" si="563"/>
        <v/>
      </c>
      <c r="AN214">
        <f t="shared" ca="1" si="564"/>
        <v>6</v>
      </c>
      <c r="AO214" s="5" t="str">
        <f t="shared" si="565"/>
        <v>x</v>
      </c>
      <c r="AP214" t="str">
        <f t="shared" ca="1" si="566"/>
        <v/>
      </c>
      <c r="AW214" t="str">
        <f t="shared" ca="1" si="567"/>
        <v>(-5x)×6x</v>
      </c>
      <c r="AY214">
        <f t="shared" ca="1" si="568"/>
        <v>-30</v>
      </c>
      <c r="AZ214">
        <f t="shared" ca="1" si="569"/>
        <v>-30</v>
      </c>
      <c r="BD214" s="44"/>
      <c r="BE214" s="44"/>
      <c r="BF214" s="44"/>
      <c r="BG214" s="44"/>
      <c r="BH214" s="44"/>
      <c r="BI214" s="44"/>
    </row>
    <row r="215" spans="1:61" x14ac:dyDescent="0.55000000000000004">
      <c r="A215" s="1" t="s">
        <v>1</v>
      </c>
      <c r="B215" s="1" t="s">
        <v>35</v>
      </c>
      <c r="C215" s="78" t="s">
        <v>229</v>
      </c>
      <c r="D215" s="43" t="str">
        <f t="shared" ca="1" si="548"/>
        <v>(-2x)×4x</v>
      </c>
      <c r="E215" s="4" t="s">
        <v>13</v>
      </c>
      <c r="F215" t="s">
        <v>230</v>
      </c>
      <c r="G215" s="78" t="s">
        <v>229</v>
      </c>
      <c r="H215" s="11">
        <f t="shared" ca="1" si="549"/>
        <v>-8</v>
      </c>
      <c r="I215" s="21" t="s">
        <v>296</v>
      </c>
      <c r="J215" t="s">
        <v>230</v>
      </c>
      <c r="K215" s="51" t="s">
        <v>60</v>
      </c>
      <c r="L215" s="50" t="s">
        <v>373</v>
      </c>
      <c r="M215" s="50" t="str">
        <f t="shared" ca="1" si="550"/>
        <v>\\(\\quad (-2x)×4x= \\)</v>
      </c>
      <c r="N215" s="50" t="str">
        <f t="shared" ca="1" si="551"/>
        <v>\\(\\quad -8x^2 \\)</v>
      </c>
      <c r="O215" s="50" t="s">
        <v>62</v>
      </c>
      <c r="P215" s="89" t="str">
        <f t="shared" ca="1" si="552"/>
        <v>INSERT INTO math(tangen,question,answer,editor,date,count) VALUES('m5650','\\(\\quad (-2x)×4x= \\)','\\(\\quad -8x^2 \\)','harazono',NOW(),0);</v>
      </c>
      <c r="Q215" s="47"/>
      <c r="R215" s="19"/>
      <c r="S215" s="1">
        <f t="shared" ca="1" si="398"/>
        <v>-2</v>
      </c>
      <c r="T215" s="1" t="s">
        <v>18</v>
      </c>
      <c r="U215" s="1">
        <f t="shared" ca="1" si="399"/>
        <v>4</v>
      </c>
      <c r="V215" s="1" t="s">
        <v>18</v>
      </c>
      <c r="W215" s="1"/>
      <c r="X215" s="1"/>
      <c r="Z215">
        <f t="shared" ca="1" si="553"/>
        <v>-2</v>
      </c>
      <c r="AA215" t="str">
        <f t="shared" si="554"/>
        <v>x</v>
      </c>
      <c r="AB215">
        <f t="shared" ca="1" si="555"/>
        <v>4</v>
      </c>
      <c r="AC215" t="str">
        <f t="shared" si="556"/>
        <v>x</v>
      </c>
      <c r="AF215" t="str">
        <f t="shared" ca="1" si="557"/>
        <v>(</v>
      </c>
      <c r="AG215" t="str">
        <f t="shared" ca="1" si="558"/>
        <v>-</v>
      </c>
      <c r="AH215">
        <f t="shared" ca="1" si="559"/>
        <v>2</v>
      </c>
      <c r="AI215" t="str">
        <f t="shared" si="560"/>
        <v>x</v>
      </c>
      <c r="AJ215" t="str">
        <f t="shared" ca="1" si="561"/>
        <v>)</v>
      </c>
      <c r="AK215" t="s">
        <v>22</v>
      </c>
      <c r="AL215" t="str">
        <f t="shared" ca="1" si="562"/>
        <v/>
      </c>
      <c r="AM215" t="str">
        <f t="shared" ca="1" si="563"/>
        <v/>
      </c>
      <c r="AN215">
        <f t="shared" ca="1" si="564"/>
        <v>4</v>
      </c>
      <c r="AO215" s="5" t="str">
        <f t="shared" si="565"/>
        <v>x</v>
      </c>
      <c r="AP215" t="str">
        <f t="shared" ca="1" si="566"/>
        <v/>
      </c>
      <c r="AW215" t="str">
        <f t="shared" ca="1" si="567"/>
        <v>(-2x)×4x</v>
      </c>
      <c r="AY215">
        <f t="shared" ca="1" si="568"/>
        <v>-8</v>
      </c>
      <c r="AZ215">
        <f t="shared" ca="1" si="569"/>
        <v>-8</v>
      </c>
      <c r="BD215" s="44"/>
      <c r="BE215" s="44"/>
      <c r="BF215" s="44"/>
      <c r="BG215" s="44"/>
      <c r="BH215" s="44"/>
      <c r="BI215" s="44"/>
    </row>
    <row r="216" spans="1:61" x14ac:dyDescent="0.55000000000000004">
      <c r="A216" s="1" t="s">
        <v>1</v>
      </c>
      <c r="B216" s="1" t="s">
        <v>35</v>
      </c>
      <c r="C216" s="78" t="s">
        <v>229</v>
      </c>
      <c r="D216" s="43" t="str">
        <f t="shared" ca="1" si="548"/>
        <v>2x×x</v>
      </c>
      <c r="E216" s="4" t="s">
        <v>13</v>
      </c>
      <c r="F216" t="s">
        <v>230</v>
      </c>
      <c r="G216" s="78" t="s">
        <v>229</v>
      </c>
      <c r="H216" s="11">
        <f t="shared" ca="1" si="549"/>
        <v>2</v>
      </c>
      <c r="I216" s="21" t="s">
        <v>296</v>
      </c>
      <c r="J216" t="s">
        <v>230</v>
      </c>
      <c r="K216" s="51" t="s">
        <v>60</v>
      </c>
      <c r="L216" s="50" t="s">
        <v>373</v>
      </c>
      <c r="M216" s="50" t="str">
        <f t="shared" ca="1" si="550"/>
        <v>\\(\\quad 2x×x= \\)</v>
      </c>
      <c r="N216" s="50" t="str">
        <f t="shared" ca="1" si="551"/>
        <v>\\(\\quad 2x^2 \\)</v>
      </c>
      <c r="O216" s="50" t="s">
        <v>62</v>
      </c>
      <c r="P216" s="89" t="str">
        <f t="shared" ca="1" si="552"/>
        <v>INSERT INTO math(tangen,question,answer,editor,date,count) VALUES('m5650','\\(\\quad 2x×x= \\)','\\(\\quad 2x^2 \\)','harazono',NOW(),0);</v>
      </c>
      <c r="Q216" s="47"/>
      <c r="R216" s="19"/>
      <c r="S216" s="1">
        <f t="shared" ca="1" si="398"/>
        <v>2</v>
      </c>
      <c r="T216" s="1" t="s">
        <v>18</v>
      </c>
      <c r="U216" s="1">
        <f t="shared" ca="1" si="399"/>
        <v>1</v>
      </c>
      <c r="V216" s="1" t="s">
        <v>18</v>
      </c>
      <c r="W216" s="1"/>
      <c r="X216" s="1"/>
      <c r="Z216">
        <f t="shared" ca="1" si="553"/>
        <v>2</v>
      </c>
      <c r="AA216" t="str">
        <f t="shared" si="554"/>
        <v>x</v>
      </c>
      <c r="AB216">
        <f t="shared" ca="1" si="555"/>
        <v>1</v>
      </c>
      <c r="AC216" t="str">
        <f t="shared" si="556"/>
        <v>x</v>
      </c>
      <c r="AF216" t="str">
        <f t="shared" ca="1" si="557"/>
        <v/>
      </c>
      <c r="AG216" t="str">
        <f t="shared" ca="1" si="558"/>
        <v/>
      </c>
      <c r="AH216">
        <f t="shared" ca="1" si="559"/>
        <v>2</v>
      </c>
      <c r="AI216" t="str">
        <f t="shared" si="560"/>
        <v>x</v>
      </c>
      <c r="AJ216" t="str">
        <f t="shared" ca="1" si="561"/>
        <v/>
      </c>
      <c r="AK216" t="s">
        <v>22</v>
      </c>
      <c r="AL216" t="str">
        <f t="shared" ca="1" si="562"/>
        <v/>
      </c>
      <c r="AM216" t="str">
        <f t="shared" ca="1" si="563"/>
        <v/>
      </c>
      <c r="AN216" t="str">
        <f t="shared" ca="1" si="564"/>
        <v/>
      </c>
      <c r="AO216" s="5" t="str">
        <f t="shared" si="565"/>
        <v>x</v>
      </c>
      <c r="AP216" t="str">
        <f t="shared" ca="1" si="566"/>
        <v/>
      </c>
      <c r="AW216" t="str">
        <f t="shared" ca="1" si="567"/>
        <v>2x×x</v>
      </c>
      <c r="AY216">
        <f t="shared" ca="1" si="568"/>
        <v>2</v>
      </c>
      <c r="AZ216">
        <f t="shared" ca="1" si="569"/>
        <v>2</v>
      </c>
      <c r="BD216" s="44"/>
      <c r="BE216" s="44"/>
      <c r="BF216" s="44"/>
      <c r="BG216" s="44"/>
      <c r="BH216" s="44"/>
      <c r="BI216" s="44"/>
    </row>
    <row r="217" spans="1:61" x14ac:dyDescent="0.55000000000000004">
      <c r="A217" s="1" t="s">
        <v>1</v>
      </c>
      <c r="B217" s="1" t="s">
        <v>35</v>
      </c>
      <c r="C217" s="78" t="s">
        <v>229</v>
      </c>
      <c r="D217" s="43" t="str">
        <f t="shared" ca="1" si="548"/>
        <v>x×7x</v>
      </c>
      <c r="E217" s="4" t="s">
        <v>13</v>
      </c>
      <c r="F217" t="s">
        <v>230</v>
      </c>
      <c r="G217" s="78" t="s">
        <v>229</v>
      </c>
      <c r="H217" s="11">
        <f t="shared" ca="1" si="549"/>
        <v>7</v>
      </c>
      <c r="I217" s="21" t="s">
        <v>296</v>
      </c>
      <c r="J217" t="s">
        <v>230</v>
      </c>
      <c r="K217" s="51" t="s">
        <v>60</v>
      </c>
      <c r="L217" s="50" t="s">
        <v>373</v>
      </c>
      <c r="M217" s="50" t="str">
        <f t="shared" ca="1" si="550"/>
        <v>\\(\\quad x×7x= \\)</v>
      </c>
      <c r="N217" s="50" t="str">
        <f t="shared" ca="1" si="551"/>
        <v>\\(\\quad 7x^2 \\)</v>
      </c>
      <c r="O217" s="50" t="s">
        <v>62</v>
      </c>
      <c r="P217" s="89" t="str">
        <f t="shared" ca="1" si="552"/>
        <v>INSERT INTO math(tangen,question,answer,editor,date,count) VALUES('m5650','\\(\\quad x×7x= \\)','\\(\\quad 7x^2 \\)','harazono',NOW(),0);</v>
      </c>
      <c r="Q217" s="47"/>
      <c r="R217" s="19"/>
      <c r="S217" s="1">
        <f t="shared" ca="1" si="398"/>
        <v>1</v>
      </c>
      <c r="T217" s="1" t="s">
        <v>18</v>
      </c>
      <c r="U217" s="1">
        <f t="shared" ca="1" si="399"/>
        <v>7</v>
      </c>
      <c r="V217" s="1" t="s">
        <v>18</v>
      </c>
      <c r="W217" s="1"/>
      <c r="X217" s="1"/>
      <c r="Z217">
        <f t="shared" ca="1" si="553"/>
        <v>1</v>
      </c>
      <c r="AA217" t="str">
        <f t="shared" si="554"/>
        <v>x</v>
      </c>
      <c r="AB217">
        <f t="shared" ca="1" si="555"/>
        <v>7</v>
      </c>
      <c r="AC217" t="str">
        <f t="shared" si="556"/>
        <v>x</v>
      </c>
      <c r="AF217" t="str">
        <f t="shared" ca="1" si="557"/>
        <v/>
      </c>
      <c r="AG217" t="str">
        <f t="shared" ca="1" si="558"/>
        <v/>
      </c>
      <c r="AH217" t="str">
        <f t="shared" ca="1" si="559"/>
        <v/>
      </c>
      <c r="AI217" t="str">
        <f t="shared" si="560"/>
        <v>x</v>
      </c>
      <c r="AJ217" t="str">
        <f t="shared" ca="1" si="561"/>
        <v/>
      </c>
      <c r="AK217" t="s">
        <v>22</v>
      </c>
      <c r="AL217" t="str">
        <f t="shared" ca="1" si="562"/>
        <v/>
      </c>
      <c r="AM217" t="str">
        <f t="shared" ca="1" si="563"/>
        <v/>
      </c>
      <c r="AN217">
        <f t="shared" ca="1" si="564"/>
        <v>7</v>
      </c>
      <c r="AO217" s="5" t="str">
        <f t="shared" si="565"/>
        <v>x</v>
      </c>
      <c r="AP217" t="str">
        <f t="shared" ca="1" si="566"/>
        <v/>
      </c>
      <c r="AW217" t="str">
        <f t="shared" ca="1" si="567"/>
        <v>x×7x</v>
      </c>
      <c r="AY217">
        <f t="shared" ca="1" si="568"/>
        <v>7</v>
      </c>
      <c r="AZ217">
        <f t="shared" ca="1" si="569"/>
        <v>7</v>
      </c>
      <c r="BD217" s="44"/>
      <c r="BE217" s="44"/>
      <c r="BF217" s="44"/>
      <c r="BG217" s="44"/>
      <c r="BH217" s="44"/>
      <c r="BI217" s="44"/>
    </row>
    <row r="218" spans="1:61" x14ac:dyDescent="0.55000000000000004">
      <c r="A218" s="1" t="s">
        <v>1</v>
      </c>
      <c r="B218" s="1" t="s">
        <v>35</v>
      </c>
      <c r="C218" s="78" t="s">
        <v>229</v>
      </c>
      <c r="D218" s="43" t="str">
        <f t="shared" ca="1" si="548"/>
        <v>(-5x)×3x</v>
      </c>
      <c r="E218" s="4" t="s">
        <v>13</v>
      </c>
      <c r="F218" t="s">
        <v>230</v>
      </c>
      <c r="G218" s="78" t="s">
        <v>229</v>
      </c>
      <c r="H218" s="11">
        <f t="shared" ca="1" si="549"/>
        <v>-15</v>
      </c>
      <c r="I218" s="21" t="s">
        <v>296</v>
      </c>
      <c r="J218" t="s">
        <v>230</v>
      </c>
      <c r="K218" s="51" t="s">
        <v>60</v>
      </c>
      <c r="L218" s="50" t="s">
        <v>373</v>
      </c>
      <c r="M218" s="50" t="str">
        <f t="shared" ca="1" si="550"/>
        <v>\\(\\quad (-5x)×3x= \\)</v>
      </c>
      <c r="N218" s="50" t="str">
        <f t="shared" ca="1" si="551"/>
        <v>\\(\\quad -15x^2 \\)</v>
      </c>
      <c r="O218" s="50" t="s">
        <v>62</v>
      </c>
      <c r="P218" s="89" t="str">
        <f t="shared" ca="1" si="552"/>
        <v>INSERT INTO math(tangen,question,answer,editor,date,count) VALUES('m5650','\\(\\quad (-5x)×3x= \\)','\\(\\quad -15x^2 \\)','harazono',NOW(),0);</v>
      </c>
      <c r="Q218" s="47"/>
      <c r="R218" s="19"/>
      <c r="S218" s="1">
        <f t="shared" ca="1" si="398"/>
        <v>-5</v>
      </c>
      <c r="T218" s="1" t="s">
        <v>18</v>
      </c>
      <c r="U218" s="1">
        <f t="shared" ca="1" si="399"/>
        <v>3</v>
      </c>
      <c r="V218" s="1" t="s">
        <v>18</v>
      </c>
      <c r="W218" s="1"/>
      <c r="X218" s="1"/>
      <c r="Z218">
        <f t="shared" ca="1" si="553"/>
        <v>-5</v>
      </c>
      <c r="AA218" t="str">
        <f t="shared" si="554"/>
        <v>x</v>
      </c>
      <c r="AB218">
        <f t="shared" ca="1" si="555"/>
        <v>3</v>
      </c>
      <c r="AC218" t="str">
        <f t="shared" si="556"/>
        <v>x</v>
      </c>
      <c r="AF218" t="str">
        <f t="shared" ca="1" si="557"/>
        <v>(</v>
      </c>
      <c r="AG218" t="str">
        <f t="shared" ca="1" si="558"/>
        <v>-</v>
      </c>
      <c r="AH218">
        <f t="shared" ca="1" si="559"/>
        <v>5</v>
      </c>
      <c r="AI218" t="str">
        <f t="shared" si="560"/>
        <v>x</v>
      </c>
      <c r="AJ218" t="str">
        <f t="shared" ca="1" si="561"/>
        <v>)</v>
      </c>
      <c r="AK218" t="s">
        <v>22</v>
      </c>
      <c r="AL218" t="str">
        <f t="shared" ca="1" si="562"/>
        <v/>
      </c>
      <c r="AM218" t="str">
        <f t="shared" ca="1" si="563"/>
        <v/>
      </c>
      <c r="AN218">
        <f t="shared" ca="1" si="564"/>
        <v>3</v>
      </c>
      <c r="AO218" s="5" t="str">
        <f t="shared" si="565"/>
        <v>x</v>
      </c>
      <c r="AP218" t="str">
        <f t="shared" ca="1" si="566"/>
        <v/>
      </c>
      <c r="AW218" t="str">
        <f t="shared" ca="1" si="567"/>
        <v>(-5x)×3x</v>
      </c>
      <c r="AY218">
        <f t="shared" ca="1" si="568"/>
        <v>-15</v>
      </c>
      <c r="AZ218">
        <f t="shared" ca="1" si="569"/>
        <v>-15</v>
      </c>
      <c r="BD218" s="44"/>
      <c r="BE218" s="44"/>
      <c r="BF218" s="44"/>
      <c r="BG218" s="44"/>
      <c r="BH218" s="44"/>
      <c r="BI218" s="44"/>
    </row>
    <row r="219" spans="1:61" x14ac:dyDescent="0.55000000000000004">
      <c r="A219" s="1" t="s">
        <v>1</v>
      </c>
      <c r="B219" s="1" t="s">
        <v>35</v>
      </c>
      <c r="C219" s="78" t="s">
        <v>229</v>
      </c>
      <c r="D219" s="43" t="str">
        <f t="shared" ca="1" si="548"/>
        <v>5x×(-5x)</v>
      </c>
      <c r="E219" s="4" t="s">
        <v>13</v>
      </c>
      <c r="F219" t="s">
        <v>230</v>
      </c>
      <c r="G219" s="78" t="s">
        <v>229</v>
      </c>
      <c r="H219" s="11">
        <f t="shared" ca="1" si="549"/>
        <v>-25</v>
      </c>
      <c r="I219" s="21" t="s">
        <v>296</v>
      </c>
      <c r="J219" t="s">
        <v>230</v>
      </c>
      <c r="K219" s="51" t="s">
        <v>60</v>
      </c>
      <c r="L219" s="50" t="s">
        <v>373</v>
      </c>
      <c r="M219" s="50" t="str">
        <f t="shared" ca="1" si="550"/>
        <v>\\(\\quad 5x×(-5x)= \\)</v>
      </c>
      <c r="N219" s="50" t="str">
        <f t="shared" ca="1" si="551"/>
        <v>\\(\\quad -25x^2 \\)</v>
      </c>
      <c r="O219" s="50" t="s">
        <v>62</v>
      </c>
      <c r="P219" s="89" t="str">
        <f t="shared" ca="1" si="552"/>
        <v>INSERT INTO math(tangen,question,answer,editor,date,count) VALUES('m5650','\\(\\quad 5x×(-5x)= \\)','\\(\\quad -25x^2 \\)','harazono',NOW(),0);</v>
      </c>
      <c r="Q219" s="47"/>
      <c r="R219" s="19"/>
      <c r="S219" s="1">
        <f t="shared" ca="1" si="398"/>
        <v>5</v>
      </c>
      <c r="T219" s="1" t="s">
        <v>18</v>
      </c>
      <c r="U219" s="1">
        <f t="shared" ca="1" si="399"/>
        <v>-5</v>
      </c>
      <c r="V219" s="1" t="s">
        <v>18</v>
      </c>
      <c r="W219" s="1"/>
      <c r="X219" s="1"/>
      <c r="Z219">
        <f t="shared" ca="1" si="553"/>
        <v>5</v>
      </c>
      <c r="AA219" t="str">
        <f t="shared" si="554"/>
        <v>x</v>
      </c>
      <c r="AB219">
        <f t="shared" ca="1" si="555"/>
        <v>-5</v>
      </c>
      <c r="AC219" t="str">
        <f t="shared" si="556"/>
        <v>x</v>
      </c>
      <c r="AF219" t="str">
        <f t="shared" ca="1" si="557"/>
        <v/>
      </c>
      <c r="AG219" t="str">
        <f t="shared" ca="1" si="558"/>
        <v/>
      </c>
      <c r="AH219">
        <f t="shared" ca="1" si="559"/>
        <v>5</v>
      </c>
      <c r="AI219" t="str">
        <f t="shared" si="560"/>
        <v>x</v>
      </c>
      <c r="AJ219" t="str">
        <f t="shared" ca="1" si="561"/>
        <v/>
      </c>
      <c r="AK219" t="s">
        <v>22</v>
      </c>
      <c r="AL219" t="str">
        <f t="shared" ca="1" si="562"/>
        <v>(</v>
      </c>
      <c r="AM219" t="str">
        <f t="shared" ca="1" si="563"/>
        <v>-</v>
      </c>
      <c r="AN219">
        <f t="shared" ca="1" si="564"/>
        <v>5</v>
      </c>
      <c r="AO219" s="5" t="str">
        <f t="shared" si="565"/>
        <v>x</v>
      </c>
      <c r="AP219" t="str">
        <f t="shared" ca="1" si="566"/>
        <v>)</v>
      </c>
      <c r="AW219" t="str">
        <f t="shared" ca="1" si="567"/>
        <v>5x×(-5x)</v>
      </c>
      <c r="AY219">
        <f t="shared" ca="1" si="568"/>
        <v>-25</v>
      </c>
      <c r="AZ219">
        <f t="shared" ca="1" si="569"/>
        <v>-25</v>
      </c>
      <c r="BD219" s="44"/>
      <c r="BE219" s="44"/>
      <c r="BF219" s="44"/>
      <c r="BG219" s="44"/>
      <c r="BH219" s="44"/>
      <c r="BI219" s="44"/>
    </row>
    <row r="220" spans="1:61" x14ac:dyDescent="0.55000000000000004">
      <c r="A220" s="1" t="s">
        <v>1</v>
      </c>
      <c r="B220" s="1" t="s">
        <v>35</v>
      </c>
      <c r="C220" s="78" t="s">
        <v>229</v>
      </c>
      <c r="D220" s="43" t="str">
        <f t="shared" ca="1" si="548"/>
        <v>(-2x)×x</v>
      </c>
      <c r="E220" s="4" t="s">
        <v>13</v>
      </c>
      <c r="F220" t="s">
        <v>230</v>
      </c>
      <c r="G220" s="78" t="s">
        <v>229</v>
      </c>
      <c r="H220" s="11">
        <f t="shared" ca="1" si="549"/>
        <v>-2</v>
      </c>
      <c r="I220" s="21" t="s">
        <v>296</v>
      </c>
      <c r="J220" t="s">
        <v>230</v>
      </c>
      <c r="K220" s="51" t="s">
        <v>60</v>
      </c>
      <c r="L220" s="50" t="s">
        <v>373</v>
      </c>
      <c r="M220" s="50" t="str">
        <f t="shared" ca="1" si="550"/>
        <v>\\(\\quad (-2x)×x= \\)</v>
      </c>
      <c r="N220" s="50" t="str">
        <f t="shared" ca="1" si="551"/>
        <v>\\(\\quad -2x^2 \\)</v>
      </c>
      <c r="O220" s="50" t="s">
        <v>62</v>
      </c>
      <c r="P220" s="89" t="str">
        <f t="shared" ca="1" si="552"/>
        <v>INSERT INTO math(tangen,question,answer,editor,date,count) VALUES('m5650','\\(\\quad (-2x)×x= \\)','\\(\\quad -2x^2 \\)','harazono',NOW(),0);</v>
      </c>
      <c r="Q220" s="47"/>
      <c r="R220" s="19"/>
      <c r="S220" s="1">
        <f t="shared" ca="1" si="398"/>
        <v>-2</v>
      </c>
      <c r="T220" s="1" t="s">
        <v>18</v>
      </c>
      <c r="U220" s="1">
        <f t="shared" ca="1" si="399"/>
        <v>1</v>
      </c>
      <c r="V220" s="1" t="s">
        <v>18</v>
      </c>
      <c r="W220" s="1"/>
      <c r="X220" s="1"/>
      <c r="Z220">
        <f t="shared" ca="1" si="553"/>
        <v>-2</v>
      </c>
      <c r="AA220" t="str">
        <f t="shared" si="554"/>
        <v>x</v>
      </c>
      <c r="AB220">
        <f t="shared" ca="1" si="555"/>
        <v>1</v>
      </c>
      <c r="AC220" t="str">
        <f t="shared" si="556"/>
        <v>x</v>
      </c>
      <c r="AF220" t="str">
        <f t="shared" ca="1" si="557"/>
        <v>(</v>
      </c>
      <c r="AG220" t="str">
        <f t="shared" ca="1" si="558"/>
        <v>-</v>
      </c>
      <c r="AH220">
        <f t="shared" ca="1" si="559"/>
        <v>2</v>
      </c>
      <c r="AI220" t="str">
        <f t="shared" si="560"/>
        <v>x</v>
      </c>
      <c r="AJ220" t="str">
        <f t="shared" ca="1" si="561"/>
        <v>)</v>
      </c>
      <c r="AK220" t="s">
        <v>22</v>
      </c>
      <c r="AL220" t="str">
        <f t="shared" ca="1" si="562"/>
        <v/>
      </c>
      <c r="AM220" t="str">
        <f t="shared" ca="1" si="563"/>
        <v/>
      </c>
      <c r="AN220" t="str">
        <f t="shared" ca="1" si="564"/>
        <v/>
      </c>
      <c r="AO220" s="5" t="str">
        <f t="shared" si="565"/>
        <v>x</v>
      </c>
      <c r="AP220" t="str">
        <f t="shared" ca="1" si="566"/>
        <v/>
      </c>
      <c r="AW220" t="str">
        <f t="shared" ca="1" si="567"/>
        <v>(-2x)×x</v>
      </c>
      <c r="AY220">
        <f t="shared" ca="1" si="568"/>
        <v>-2</v>
      </c>
      <c r="AZ220">
        <f t="shared" ca="1" si="569"/>
        <v>-2</v>
      </c>
      <c r="BD220" s="44"/>
      <c r="BE220" s="44"/>
      <c r="BF220" s="44"/>
      <c r="BG220" s="44"/>
      <c r="BH220" s="44"/>
      <c r="BI220" s="44"/>
    </row>
    <row r="221" spans="1:61" x14ac:dyDescent="0.55000000000000004">
      <c r="A221" s="1" t="s">
        <v>1</v>
      </c>
      <c r="B221" s="1" t="s">
        <v>35</v>
      </c>
      <c r="C221" s="78" t="s">
        <v>229</v>
      </c>
      <c r="D221" s="43" t="str">
        <f t="shared" ca="1" si="548"/>
        <v>2x×(-7x)</v>
      </c>
      <c r="E221" s="4" t="s">
        <v>13</v>
      </c>
      <c r="F221" t="s">
        <v>230</v>
      </c>
      <c r="G221" s="78" t="s">
        <v>229</v>
      </c>
      <c r="H221" s="11">
        <f t="shared" ca="1" si="549"/>
        <v>-14</v>
      </c>
      <c r="I221" s="21" t="s">
        <v>296</v>
      </c>
      <c r="J221" t="s">
        <v>230</v>
      </c>
      <c r="K221" s="51" t="s">
        <v>60</v>
      </c>
      <c r="L221" s="50" t="s">
        <v>373</v>
      </c>
      <c r="M221" s="50" t="str">
        <f t="shared" ca="1" si="550"/>
        <v>\\(\\quad 2x×(-7x)= \\)</v>
      </c>
      <c r="N221" s="50" t="str">
        <f t="shared" ca="1" si="551"/>
        <v>\\(\\quad -14x^2 \\)</v>
      </c>
      <c r="O221" s="50" t="s">
        <v>62</v>
      </c>
      <c r="P221" s="89" t="str">
        <f t="shared" ca="1" si="552"/>
        <v>INSERT INTO math(tangen,question,answer,editor,date,count) VALUES('m5650','\\(\\quad 2x×(-7x)= \\)','\\(\\quad -14x^2 \\)','harazono',NOW(),0);</v>
      </c>
      <c r="Q221" s="47"/>
      <c r="R221" s="19"/>
      <c r="S221" s="1">
        <f t="shared" ca="1" si="398"/>
        <v>2</v>
      </c>
      <c r="T221" s="1" t="s">
        <v>18</v>
      </c>
      <c r="U221" s="1">
        <f t="shared" ca="1" si="399"/>
        <v>-7</v>
      </c>
      <c r="V221" s="1" t="s">
        <v>18</v>
      </c>
      <c r="W221" s="1"/>
      <c r="X221" s="1"/>
      <c r="Z221">
        <f t="shared" ca="1" si="553"/>
        <v>2</v>
      </c>
      <c r="AA221" t="str">
        <f t="shared" si="554"/>
        <v>x</v>
      </c>
      <c r="AB221">
        <f t="shared" ca="1" si="555"/>
        <v>-7</v>
      </c>
      <c r="AC221" t="str">
        <f t="shared" si="556"/>
        <v>x</v>
      </c>
      <c r="AF221" t="str">
        <f t="shared" ca="1" si="557"/>
        <v/>
      </c>
      <c r="AG221" t="str">
        <f t="shared" ca="1" si="558"/>
        <v/>
      </c>
      <c r="AH221">
        <f t="shared" ca="1" si="559"/>
        <v>2</v>
      </c>
      <c r="AI221" t="str">
        <f t="shared" si="560"/>
        <v>x</v>
      </c>
      <c r="AJ221" t="str">
        <f t="shared" ca="1" si="561"/>
        <v/>
      </c>
      <c r="AK221" t="s">
        <v>22</v>
      </c>
      <c r="AL221" t="str">
        <f t="shared" ca="1" si="562"/>
        <v>(</v>
      </c>
      <c r="AM221" t="str">
        <f t="shared" ca="1" si="563"/>
        <v>-</v>
      </c>
      <c r="AN221">
        <f t="shared" ca="1" si="564"/>
        <v>7</v>
      </c>
      <c r="AO221" s="5" t="str">
        <f t="shared" si="565"/>
        <v>x</v>
      </c>
      <c r="AP221" t="str">
        <f t="shared" ca="1" si="566"/>
        <v>)</v>
      </c>
      <c r="AW221" t="str">
        <f t="shared" ca="1" si="567"/>
        <v>2x×(-7x)</v>
      </c>
      <c r="AY221">
        <f t="shared" ca="1" si="568"/>
        <v>-14</v>
      </c>
      <c r="AZ221">
        <f t="shared" ca="1" si="569"/>
        <v>-14</v>
      </c>
      <c r="BD221" s="44"/>
      <c r="BE221" s="44"/>
      <c r="BF221" s="44"/>
      <c r="BG221" s="44"/>
      <c r="BH221" s="44"/>
      <c r="BI221" s="44"/>
    </row>
    <row r="222" spans="1:61" x14ac:dyDescent="0.55000000000000004">
      <c r="A222" s="1" t="s">
        <v>1</v>
      </c>
      <c r="B222" s="1" t="s">
        <v>35</v>
      </c>
      <c r="C222" s="78" t="s">
        <v>229</v>
      </c>
      <c r="D222" s="43" t="str">
        <f ca="1">AW222</f>
        <v>(-4x)×9x</v>
      </c>
      <c r="E222" s="4" t="s">
        <v>13</v>
      </c>
      <c r="F222" t="s">
        <v>230</v>
      </c>
      <c r="G222" s="78" t="s">
        <v>229</v>
      </c>
      <c r="H222" s="11">
        <f ca="1">AZ222</f>
        <v>-36</v>
      </c>
      <c r="I222" s="21" t="s">
        <v>296</v>
      </c>
      <c r="J222" t="s">
        <v>230</v>
      </c>
      <c r="K222" s="51" t="s">
        <v>60</v>
      </c>
      <c r="L222" s="50" t="s">
        <v>373</v>
      </c>
      <c r="M222" s="50" t="str">
        <f t="shared" ca="1" si="38"/>
        <v>\\(\\quad (-4x)×9x= \\)</v>
      </c>
      <c r="N222" s="50" t="str">
        <f t="shared" ca="1" si="39"/>
        <v>\\(\\quad -36x^2 \\)</v>
      </c>
      <c r="O222" s="50" t="s">
        <v>62</v>
      </c>
      <c r="P222" s="89" t="str">
        <f t="shared" ca="1" si="40"/>
        <v>INSERT INTO math(tangen,question,answer,editor,date,count) VALUES('m5650','\\(\\quad (-4x)×9x= \\)','\\(\\quad -36x^2 \\)','harazono',NOW(),0);</v>
      </c>
      <c r="Q222" s="47"/>
      <c r="R222" s="19"/>
      <c r="S222" s="1">
        <f t="shared" ca="1" si="398"/>
        <v>-4</v>
      </c>
      <c r="T222" s="1" t="s">
        <v>18</v>
      </c>
      <c r="U222" s="1">
        <f t="shared" ca="1" si="399"/>
        <v>9</v>
      </c>
      <c r="V222" s="1" t="s">
        <v>18</v>
      </c>
      <c r="W222" s="1"/>
      <c r="X222" s="1"/>
      <c r="Z222">
        <f t="shared" ca="1" si="368"/>
        <v>-4</v>
      </c>
      <c r="AA222" t="str">
        <f t="shared" si="368"/>
        <v>x</v>
      </c>
      <c r="AB222">
        <f t="shared" ca="1" si="368"/>
        <v>9</v>
      </c>
      <c r="AC222" t="str">
        <f t="shared" si="368"/>
        <v>x</v>
      </c>
      <c r="AF222" t="str">
        <f t="shared" ca="1" si="369"/>
        <v>(</v>
      </c>
      <c r="AG222" t="str">
        <f t="shared" ca="1" si="428"/>
        <v>-</v>
      </c>
      <c r="AH222">
        <f t="shared" ca="1" si="400"/>
        <v>4</v>
      </c>
      <c r="AI222" t="str">
        <f t="shared" si="401"/>
        <v>x</v>
      </c>
      <c r="AJ222" t="str">
        <f t="shared" ca="1" si="370"/>
        <v>)</v>
      </c>
      <c r="AK222" t="s">
        <v>22</v>
      </c>
      <c r="AL222" t="str">
        <f t="shared" ca="1" si="371"/>
        <v/>
      </c>
      <c r="AM222" t="str">
        <f t="shared" ca="1" si="372"/>
        <v/>
      </c>
      <c r="AN222">
        <f t="shared" ca="1" si="402"/>
        <v>9</v>
      </c>
      <c r="AO222" s="5" t="str">
        <f t="shared" si="403"/>
        <v>x</v>
      </c>
      <c r="AP222" t="str">
        <f t="shared" ca="1" si="373"/>
        <v/>
      </c>
      <c r="AW222" t="str">
        <f t="shared" ca="1" si="404"/>
        <v>(-4x)×9x</v>
      </c>
      <c r="AY222">
        <f ca="1">Z222*AB222</f>
        <v>-36</v>
      </c>
      <c r="AZ222">
        <f t="shared" ca="1" si="405"/>
        <v>-36</v>
      </c>
      <c r="BD222" s="44"/>
      <c r="BE222" s="44"/>
      <c r="BF222" s="44"/>
      <c r="BG222" s="44"/>
      <c r="BH222" s="44"/>
      <c r="BI222" s="44"/>
    </row>
    <row r="223" spans="1:61" x14ac:dyDescent="0.55000000000000004">
      <c r="A223" s="1" t="s">
        <v>1</v>
      </c>
      <c r="B223" s="1" t="s">
        <v>35</v>
      </c>
      <c r="C223" s="78" t="s">
        <v>229</v>
      </c>
      <c r="D223" s="43" t="str">
        <f t="shared" ref="D223:D231" ca="1" si="570">AW223</f>
        <v>(-2x)×(-2x)</v>
      </c>
      <c r="E223" s="4" t="s">
        <v>13</v>
      </c>
      <c r="F223" t="s">
        <v>230</v>
      </c>
      <c r="G223" s="78" t="s">
        <v>229</v>
      </c>
      <c r="H223" s="11">
        <f t="shared" ref="H223:H231" ca="1" si="571">AZ223</f>
        <v>4</v>
      </c>
      <c r="I223" s="21" t="s">
        <v>296</v>
      </c>
      <c r="J223" t="s">
        <v>230</v>
      </c>
      <c r="K223" s="51" t="s">
        <v>60</v>
      </c>
      <c r="L223" s="50" t="s">
        <v>373</v>
      </c>
      <c r="M223" s="50" t="str">
        <f t="shared" ref="M223:M231" ca="1" si="572">C223&amp;D223&amp;E223&amp;F223</f>
        <v>\\(\\quad (-2x)×(-2x)= \\)</v>
      </c>
      <c r="N223" s="50" t="str">
        <f t="shared" ref="N223:N231" ca="1" si="573">G223&amp;H223&amp;I223&amp;J223</f>
        <v>\\(\\quad 4x^2 \\)</v>
      </c>
      <c r="O223" s="50" t="s">
        <v>62</v>
      </c>
      <c r="P223" s="89" t="str">
        <f t="shared" ref="P223:P231" ca="1" si="574">"INSERT INTO "&amp;K223&amp;"(tangen,question,answer,editor,date,count) VALUES('"&amp;L223&amp;"','"&amp;M223&amp;"','"&amp;N223&amp;"','"&amp;O223&amp;"',NOW(),0);"</f>
        <v>INSERT INTO math(tangen,question,answer,editor,date,count) VALUES('m5650','\\(\\quad (-2x)×(-2x)= \\)','\\(\\quad 4x^2 \\)','harazono',NOW(),0);</v>
      </c>
      <c r="Q223" s="47"/>
      <c r="R223" s="19"/>
      <c r="S223" s="1">
        <f t="shared" ca="1" si="398"/>
        <v>-2</v>
      </c>
      <c r="T223" s="1" t="s">
        <v>18</v>
      </c>
      <c r="U223" s="1">
        <f t="shared" ca="1" si="399"/>
        <v>-2</v>
      </c>
      <c r="V223" s="1" t="s">
        <v>18</v>
      </c>
      <c r="W223" s="1"/>
      <c r="X223" s="1"/>
      <c r="Z223">
        <f t="shared" ref="Z223:Z231" ca="1" si="575">IF(S223=0,7,S223)</f>
        <v>-2</v>
      </c>
      <c r="AA223" t="str">
        <f t="shared" ref="AA223:AA231" si="576">IF(T223=0,7,T223)</f>
        <v>x</v>
      </c>
      <c r="AB223">
        <f t="shared" ref="AB223:AB231" ca="1" si="577">IF(U223=0,7,U223)</f>
        <v>-2</v>
      </c>
      <c r="AC223" t="str">
        <f t="shared" ref="AC223:AC231" si="578">IF(V223=0,7,V223)</f>
        <v>x</v>
      </c>
      <c r="AF223" t="str">
        <f t="shared" ref="AF223:AF231" ca="1" si="579">IF(Z223&lt;=0,"(","")</f>
        <v>(</v>
      </c>
      <c r="AG223" t="str">
        <f t="shared" ref="AG223:AG231" ca="1" si="580">IF(Z223&lt;=0,"-","")</f>
        <v>-</v>
      </c>
      <c r="AH223">
        <f t="shared" ref="AH223:AH231" ca="1" si="581">IF(Z223=1,"",IF(Z223=-1,"",ABS(Z223)))</f>
        <v>2</v>
      </c>
      <c r="AI223" t="str">
        <f t="shared" ref="AI223:AI231" si="582">AA223</f>
        <v>x</v>
      </c>
      <c r="AJ223" t="str">
        <f t="shared" ref="AJ223:AJ231" ca="1" si="583">IF(Z223&lt;=0,")","")</f>
        <v>)</v>
      </c>
      <c r="AK223" t="s">
        <v>22</v>
      </c>
      <c r="AL223" t="str">
        <f t="shared" ref="AL223:AL231" ca="1" si="584">IF(AB223&lt;=0,"(","")</f>
        <v>(</v>
      </c>
      <c r="AM223" t="str">
        <f t="shared" ref="AM223:AM231" ca="1" si="585">IF(AB223&lt;=0,"-","")</f>
        <v>-</v>
      </c>
      <c r="AN223">
        <f t="shared" ref="AN223:AN231" ca="1" si="586">IF(AB223=1,"",IF(AB223=-1,"",ABS(AB223)))</f>
        <v>2</v>
      </c>
      <c r="AO223" s="5" t="str">
        <f t="shared" ref="AO223:AO231" si="587">AC223</f>
        <v>x</v>
      </c>
      <c r="AP223" t="str">
        <f t="shared" ref="AP223:AP231" ca="1" si="588">IF(AB223&lt;=0,")","")</f>
        <v>)</v>
      </c>
      <c r="AW223" t="str">
        <f t="shared" ref="AW223:AW231" ca="1" si="589">AF223&amp;AG223&amp;AH223&amp;AI223&amp;AJ223&amp;AK223&amp;AL223&amp;AM223&amp;AN223&amp;AO223&amp;AP223&amp;AQ223&amp;AR223&amp;AS223&amp;AT223&amp;AU223&amp;AV223</f>
        <v>(-2x)×(-2x)</v>
      </c>
      <c r="AY223">
        <f t="shared" ref="AY223:AY231" ca="1" si="590">Z223*AB223</f>
        <v>4</v>
      </c>
      <c r="AZ223">
        <f t="shared" ref="AZ223:AZ231" ca="1" si="591">IF(AY223=1,"",IF(AY223=-1,"-",AY223))</f>
        <v>4</v>
      </c>
      <c r="BD223" s="44"/>
      <c r="BE223" s="44"/>
      <c r="BF223" s="44"/>
      <c r="BG223" s="44"/>
      <c r="BH223" s="44"/>
      <c r="BI223" s="44"/>
    </row>
    <row r="224" spans="1:61" x14ac:dyDescent="0.55000000000000004">
      <c r="A224" s="1" t="s">
        <v>1</v>
      </c>
      <c r="B224" s="1" t="s">
        <v>35</v>
      </c>
      <c r="C224" s="78" t="s">
        <v>229</v>
      </c>
      <c r="D224" s="43" t="str">
        <f t="shared" ca="1" si="570"/>
        <v>(-3x)×(-2x)</v>
      </c>
      <c r="E224" s="4" t="s">
        <v>13</v>
      </c>
      <c r="F224" t="s">
        <v>230</v>
      </c>
      <c r="G224" s="78" t="s">
        <v>229</v>
      </c>
      <c r="H224" s="11">
        <f t="shared" ca="1" si="571"/>
        <v>6</v>
      </c>
      <c r="I224" s="21" t="s">
        <v>296</v>
      </c>
      <c r="J224" t="s">
        <v>230</v>
      </c>
      <c r="K224" s="51" t="s">
        <v>60</v>
      </c>
      <c r="L224" s="50" t="s">
        <v>373</v>
      </c>
      <c r="M224" s="50" t="str">
        <f t="shared" ca="1" si="572"/>
        <v>\\(\\quad (-3x)×(-2x)= \\)</v>
      </c>
      <c r="N224" s="50" t="str">
        <f t="shared" ca="1" si="573"/>
        <v>\\(\\quad 6x^2 \\)</v>
      </c>
      <c r="O224" s="50" t="s">
        <v>62</v>
      </c>
      <c r="P224" s="89" t="str">
        <f t="shared" ca="1" si="574"/>
        <v>INSERT INTO math(tangen,question,answer,editor,date,count) VALUES('m5650','\\(\\quad (-3x)×(-2x)= \\)','\\(\\quad 6x^2 \\)','harazono',NOW(),0);</v>
      </c>
      <c r="Q224" s="47"/>
      <c r="R224" s="19"/>
      <c r="S224" s="1">
        <f t="shared" ca="1" si="398"/>
        <v>-3</v>
      </c>
      <c r="T224" s="1" t="s">
        <v>18</v>
      </c>
      <c r="U224" s="1">
        <f t="shared" ca="1" si="399"/>
        <v>-2</v>
      </c>
      <c r="V224" s="1" t="s">
        <v>18</v>
      </c>
      <c r="W224" s="1"/>
      <c r="X224" s="1"/>
      <c r="Z224">
        <f t="shared" ca="1" si="575"/>
        <v>-3</v>
      </c>
      <c r="AA224" t="str">
        <f t="shared" si="576"/>
        <v>x</v>
      </c>
      <c r="AB224">
        <f t="shared" ca="1" si="577"/>
        <v>-2</v>
      </c>
      <c r="AC224" t="str">
        <f t="shared" si="578"/>
        <v>x</v>
      </c>
      <c r="AF224" t="str">
        <f t="shared" ca="1" si="579"/>
        <v>(</v>
      </c>
      <c r="AG224" t="str">
        <f t="shared" ca="1" si="580"/>
        <v>-</v>
      </c>
      <c r="AH224">
        <f t="shared" ca="1" si="581"/>
        <v>3</v>
      </c>
      <c r="AI224" t="str">
        <f t="shared" si="582"/>
        <v>x</v>
      </c>
      <c r="AJ224" t="str">
        <f t="shared" ca="1" si="583"/>
        <v>)</v>
      </c>
      <c r="AK224" t="s">
        <v>22</v>
      </c>
      <c r="AL224" t="str">
        <f t="shared" ca="1" si="584"/>
        <v>(</v>
      </c>
      <c r="AM224" t="str">
        <f t="shared" ca="1" si="585"/>
        <v>-</v>
      </c>
      <c r="AN224">
        <f t="shared" ca="1" si="586"/>
        <v>2</v>
      </c>
      <c r="AO224" s="5" t="str">
        <f t="shared" si="587"/>
        <v>x</v>
      </c>
      <c r="AP224" t="str">
        <f t="shared" ca="1" si="588"/>
        <v>)</v>
      </c>
      <c r="AW224" t="str">
        <f t="shared" ca="1" si="589"/>
        <v>(-3x)×(-2x)</v>
      </c>
      <c r="AY224">
        <f t="shared" ca="1" si="590"/>
        <v>6</v>
      </c>
      <c r="AZ224">
        <f t="shared" ca="1" si="591"/>
        <v>6</v>
      </c>
      <c r="BD224" s="44"/>
      <c r="BE224" s="44"/>
      <c r="BF224" s="44"/>
      <c r="BG224" s="44"/>
      <c r="BH224" s="44"/>
      <c r="BI224" s="44"/>
    </row>
    <row r="225" spans="1:61" x14ac:dyDescent="0.55000000000000004">
      <c r="A225" s="1" t="s">
        <v>1</v>
      </c>
      <c r="B225" s="1" t="s">
        <v>35</v>
      </c>
      <c r="C225" s="78" t="s">
        <v>229</v>
      </c>
      <c r="D225" s="43" t="str">
        <f t="shared" ca="1" si="570"/>
        <v>4x×3x</v>
      </c>
      <c r="E225" s="4" t="s">
        <v>13</v>
      </c>
      <c r="F225" t="s">
        <v>230</v>
      </c>
      <c r="G225" s="78" t="s">
        <v>229</v>
      </c>
      <c r="H225" s="11">
        <f t="shared" ca="1" si="571"/>
        <v>12</v>
      </c>
      <c r="I225" s="21" t="s">
        <v>296</v>
      </c>
      <c r="J225" t="s">
        <v>230</v>
      </c>
      <c r="K225" s="51" t="s">
        <v>60</v>
      </c>
      <c r="L225" s="50" t="s">
        <v>373</v>
      </c>
      <c r="M225" s="50" t="str">
        <f t="shared" ca="1" si="572"/>
        <v>\\(\\quad 4x×3x= \\)</v>
      </c>
      <c r="N225" s="50" t="str">
        <f t="shared" ca="1" si="573"/>
        <v>\\(\\quad 12x^2 \\)</v>
      </c>
      <c r="O225" s="50" t="s">
        <v>62</v>
      </c>
      <c r="P225" s="89" t="str">
        <f t="shared" ca="1" si="574"/>
        <v>INSERT INTO math(tangen,question,answer,editor,date,count) VALUES('m5650','\\(\\quad 4x×3x= \\)','\\(\\quad 12x^2 \\)','harazono',NOW(),0);</v>
      </c>
      <c r="Q225" s="47"/>
      <c r="R225" s="19"/>
      <c r="S225" s="1">
        <f t="shared" ca="1" si="398"/>
        <v>4</v>
      </c>
      <c r="T225" s="1" t="s">
        <v>18</v>
      </c>
      <c r="U225" s="1">
        <f t="shared" ca="1" si="399"/>
        <v>3</v>
      </c>
      <c r="V225" s="1" t="s">
        <v>18</v>
      </c>
      <c r="W225" s="1"/>
      <c r="X225" s="1"/>
      <c r="Z225">
        <f t="shared" ca="1" si="575"/>
        <v>4</v>
      </c>
      <c r="AA225" t="str">
        <f t="shared" si="576"/>
        <v>x</v>
      </c>
      <c r="AB225">
        <f t="shared" ca="1" si="577"/>
        <v>3</v>
      </c>
      <c r="AC225" t="str">
        <f t="shared" si="578"/>
        <v>x</v>
      </c>
      <c r="AF225" t="str">
        <f t="shared" ca="1" si="579"/>
        <v/>
      </c>
      <c r="AG225" t="str">
        <f t="shared" ca="1" si="580"/>
        <v/>
      </c>
      <c r="AH225">
        <f t="shared" ca="1" si="581"/>
        <v>4</v>
      </c>
      <c r="AI225" t="str">
        <f t="shared" si="582"/>
        <v>x</v>
      </c>
      <c r="AJ225" t="str">
        <f t="shared" ca="1" si="583"/>
        <v/>
      </c>
      <c r="AK225" t="s">
        <v>22</v>
      </c>
      <c r="AL225" t="str">
        <f t="shared" ca="1" si="584"/>
        <v/>
      </c>
      <c r="AM225" t="str">
        <f t="shared" ca="1" si="585"/>
        <v/>
      </c>
      <c r="AN225">
        <f t="shared" ca="1" si="586"/>
        <v>3</v>
      </c>
      <c r="AO225" s="5" t="str">
        <f t="shared" si="587"/>
        <v>x</v>
      </c>
      <c r="AP225" t="str">
        <f t="shared" ca="1" si="588"/>
        <v/>
      </c>
      <c r="AW225" t="str">
        <f t="shared" ca="1" si="589"/>
        <v>4x×3x</v>
      </c>
      <c r="AY225">
        <f t="shared" ca="1" si="590"/>
        <v>12</v>
      </c>
      <c r="AZ225">
        <f t="shared" ca="1" si="591"/>
        <v>12</v>
      </c>
      <c r="BD225" s="44"/>
      <c r="BE225" s="44"/>
      <c r="BF225" s="44"/>
      <c r="BG225" s="44"/>
      <c r="BH225" s="44"/>
      <c r="BI225" s="44"/>
    </row>
    <row r="226" spans="1:61" x14ac:dyDescent="0.55000000000000004">
      <c r="A226" s="1" t="s">
        <v>1</v>
      </c>
      <c r="B226" s="1" t="s">
        <v>35</v>
      </c>
      <c r="C226" s="78" t="s">
        <v>229</v>
      </c>
      <c r="D226" s="43" t="str">
        <f t="shared" ca="1" si="570"/>
        <v>(-4x)×7x</v>
      </c>
      <c r="E226" s="4" t="s">
        <v>13</v>
      </c>
      <c r="F226" t="s">
        <v>230</v>
      </c>
      <c r="G226" s="78" t="s">
        <v>229</v>
      </c>
      <c r="H226" s="11">
        <f t="shared" ca="1" si="571"/>
        <v>-28</v>
      </c>
      <c r="I226" s="21" t="s">
        <v>296</v>
      </c>
      <c r="J226" t="s">
        <v>230</v>
      </c>
      <c r="K226" s="51" t="s">
        <v>60</v>
      </c>
      <c r="L226" s="50" t="s">
        <v>373</v>
      </c>
      <c r="M226" s="50" t="str">
        <f t="shared" ca="1" si="572"/>
        <v>\\(\\quad (-4x)×7x= \\)</v>
      </c>
      <c r="N226" s="50" t="str">
        <f t="shared" ca="1" si="573"/>
        <v>\\(\\quad -28x^2 \\)</v>
      </c>
      <c r="O226" s="50" t="s">
        <v>62</v>
      </c>
      <c r="P226" s="89" t="str">
        <f t="shared" ca="1" si="574"/>
        <v>INSERT INTO math(tangen,question,answer,editor,date,count) VALUES('m5650','\\(\\quad (-4x)×7x= \\)','\\(\\quad -28x^2 \\)','harazono',NOW(),0);</v>
      </c>
      <c r="Q226" s="47"/>
      <c r="R226" s="19"/>
      <c r="S226" s="1">
        <f t="shared" ca="1" si="398"/>
        <v>-4</v>
      </c>
      <c r="T226" s="1" t="s">
        <v>18</v>
      </c>
      <c r="U226" s="1">
        <f t="shared" ca="1" si="399"/>
        <v>0</v>
      </c>
      <c r="V226" s="1" t="s">
        <v>18</v>
      </c>
      <c r="W226" s="1"/>
      <c r="X226" s="1"/>
      <c r="Z226">
        <f t="shared" ca="1" si="575"/>
        <v>-4</v>
      </c>
      <c r="AA226" t="str">
        <f t="shared" si="576"/>
        <v>x</v>
      </c>
      <c r="AB226">
        <f t="shared" ca="1" si="577"/>
        <v>7</v>
      </c>
      <c r="AC226" t="str">
        <f t="shared" si="578"/>
        <v>x</v>
      </c>
      <c r="AF226" t="str">
        <f t="shared" ca="1" si="579"/>
        <v>(</v>
      </c>
      <c r="AG226" t="str">
        <f t="shared" ca="1" si="580"/>
        <v>-</v>
      </c>
      <c r="AH226">
        <f t="shared" ca="1" si="581"/>
        <v>4</v>
      </c>
      <c r="AI226" t="str">
        <f t="shared" si="582"/>
        <v>x</v>
      </c>
      <c r="AJ226" t="str">
        <f t="shared" ca="1" si="583"/>
        <v>)</v>
      </c>
      <c r="AK226" t="s">
        <v>22</v>
      </c>
      <c r="AL226" t="str">
        <f t="shared" ca="1" si="584"/>
        <v/>
      </c>
      <c r="AM226" t="str">
        <f t="shared" ca="1" si="585"/>
        <v/>
      </c>
      <c r="AN226">
        <f t="shared" ca="1" si="586"/>
        <v>7</v>
      </c>
      <c r="AO226" s="5" t="str">
        <f t="shared" si="587"/>
        <v>x</v>
      </c>
      <c r="AP226" t="str">
        <f t="shared" ca="1" si="588"/>
        <v/>
      </c>
      <c r="AW226" t="str">
        <f t="shared" ca="1" si="589"/>
        <v>(-4x)×7x</v>
      </c>
      <c r="AY226">
        <f t="shared" ca="1" si="590"/>
        <v>-28</v>
      </c>
      <c r="AZ226">
        <f t="shared" ca="1" si="591"/>
        <v>-28</v>
      </c>
      <c r="BD226" s="44"/>
      <c r="BE226" s="44"/>
      <c r="BF226" s="44"/>
      <c r="BG226" s="44"/>
      <c r="BH226" s="44"/>
      <c r="BI226" s="44"/>
    </row>
    <row r="227" spans="1:61" x14ac:dyDescent="0.55000000000000004">
      <c r="A227" s="1" t="s">
        <v>1</v>
      </c>
      <c r="B227" s="1" t="s">
        <v>35</v>
      </c>
      <c r="C227" s="78" t="s">
        <v>229</v>
      </c>
      <c r="D227" s="43" t="str">
        <f t="shared" ca="1" si="570"/>
        <v>3x×7x</v>
      </c>
      <c r="E227" s="4" t="s">
        <v>13</v>
      </c>
      <c r="F227" t="s">
        <v>230</v>
      </c>
      <c r="G227" s="78" t="s">
        <v>229</v>
      </c>
      <c r="H227" s="11">
        <f t="shared" ca="1" si="571"/>
        <v>21</v>
      </c>
      <c r="I227" s="21" t="s">
        <v>296</v>
      </c>
      <c r="J227" t="s">
        <v>230</v>
      </c>
      <c r="K227" s="51" t="s">
        <v>60</v>
      </c>
      <c r="L227" s="50" t="s">
        <v>373</v>
      </c>
      <c r="M227" s="50" t="str">
        <f t="shared" ca="1" si="572"/>
        <v>\\(\\quad 3x×7x= \\)</v>
      </c>
      <c r="N227" s="50" t="str">
        <f t="shared" ca="1" si="573"/>
        <v>\\(\\quad 21x^2 \\)</v>
      </c>
      <c r="O227" s="50" t="s">
        <v>62</v>
      </c>
      <c r="P227" s="89" t="str">
        <f t="shared" ca="1" si="574"/>
        <v>INSERT INTO math(tangen,question,answer,editor,date,count) VALUES('m5650','\\(\\quad 3x×7x= \\)','\\(\\quad 21x^2 \\)','harazono',NOW(),0);</v>
      </c>
      <c r="Q227" s="47"/>
      <c r="R227" s="19"/>
      <c r="S227" s="1">
        <f t="shared" ca="1" si="398"/>
        <v>3</v>
      </c>
      <c r="T227" s="1" t="s">
        <v>18</v>
      </c>
      <c r="U227" s="1">
        <f t="shared" ca="1" si="399"/>
        <v>0</v>
      </c>
      <c r="V227" s="1" t="s">
        <v>18</v>
      </c>
      <c r="W227" s="1"/>
      <c r="X227" s="1"/>
      <c r="Z227">
        <f t="shared" ca="1" si="575"/>
        <v>3</v>
      </c>
      <c r="AA227" t="str">
        <f t="shared" si="576"/>
        <v>x</v>
      </c>
      <c r="AB227">
        <f t="shared" ca="1" si="577"/>
        <v>7</v>
      </c>
      <c r="AC227" t="str">
        <f t="shared" si="578"/>
        <v>x</v>
      </c>
      <c r="AF227" t="str">
        <f t="shared" ca="1" si="579"/>
        <v/>
      </c>
      <c r="AG227" t="str">
        <f t="shared" ca="1" si="580"/>
        <v/>
      </c>
      <c r="AH227">
        <f t="shared" ca="1" si="581"/>
        <v>3</v>
      </c>
      <c r="AI227" t="str">
        <f t="shared" si="582"/>
        <v>x</v>
      </c>
      <c r="AJ227" t="str">
        <f t="shared" ca="1" si="583"/>
        <v/>
      </c>
      <c r="AK227" t="s">
        <v>22</v>
      </c>
      <c r="AL227" t="str">
        <f t="shared" ca="1" si="584"/>
        <v/>
      </c>
      <c r="AM227" t="str">
        <f t="shared" ca="1" si="585"/>
        <v/>
      </c>
      <c r="AN227">
        <f t="shared" ca="1" si="586"/>
        <v>7</v>
      </c>
      <c r="AO227" s="5" t="str">
        <f t="shared" si="587"/>
        <v>x</v>
      </c>
      <c r="AP227" t="str">
        <f t="shared" ca="1" si="588"/>
        <v/>
      </c>
      <c r="AW227" t="str">
        <f t="shared" ca="1" si="589"/>
        <v>3x×7x</v>
      </c>
      <c r="AY227">
        <f t="shared" ca="1" si="590"/>
        <v>21</v>
      </c>
      <c r="AZ227">
        <f t="shared" ca="1" si="591"/>
        <v>21</v>
      </c>
      <c r="BD227" s="44"/>
      <c r="BE227" s="44"/>
      <c r="BF227" s="44"/>
      <c r="BG227" s="44"/>
      <c r="BH227" s="44"/>
      <c r="BI227" s="44"/>
    </row>
    <row r="228" spans="1:61" x14ac:dyDescent="0.55000000000000004">
      <c r="A228" s="1" t="s">
        <v>1</v>
      </c>
      <c r="B228" s="1" t="s">
        <v>35</v>
      </c>
      <c r="C228" s="78" t="s">
        <v>229</v>
      </c>
      <c r="D228" s="43" t="str">
        <f t="shared" ca="1" si="570"/>
        <v>3x×(-5x)</v>
      </c>
      <c r="E228" s="4" t="s">
        <v>13</v>
      </c>
      <c r="F228" t="s">
        <v>230</v>
      </c>
      <c r="G228" s="78" t="s">
        <v>229</v>
      </c>
      <c r="H228" s="11">
        <f t="shared" ca="1" si="571"/>
        <v>-15</v>
      </c>
      <c r="I228" s="21" t="s">
        <v>296</v>
      </c>
      <c r="J228" t="s">
        <v>230</v>
      </c>
      <c r="K228" s="51" t="s">
        <v>60</v>
      </c>
      <c r="L228" s="50" t="s">
        <v>373</v>
      </c>
      <c r="M228" s="50" t="str">
        <f t="shared" ca="1" si="572"/>
        <v>\\(\\quad 3x×(-5x)= \\)</v>
      </c>
      <c r="N228" s="50" t="str">
        <f t="shared" ca="1" si="573"/>
        <v>\\(\\quad -15x^2 \\)</v>
      </c>
      <c r="O228" s="50" t="s">
        <v>62</v>
      </c>
      <c r="P228" s="89" t="str">
        <f t="shared" ca="1" si="574"/>
        <v>INSERT INTO math(tangen,question,answer,editor,date,count) VALUES('m5650','\\(\\quad 3x×(-5x)= \\)','\\(\\quad -15x^2 \\)','harazono',NOW(),0);</v>
      </c>
      <c r="Q228" s="47"/>
      <c r="R228" s="19"/>
      <c r="S228" s="1">
        <f t="shared" ca="1" si="398"/>
        <v>3</v>
      </c>
      <c r="T228" s="1" t="s">
        <v>18</v>
      </c>
      <c r="U228" s="1">
        <f t="shared" ca="1" si="399"/>
        <v>-5</v>
      </c>
      <c r="V228" s="1" t="s">
        <v>18</v>
      </c>
      <c r="W228" s="1"/>
      <c r="X228" s="1"/>
      <c r="Z228">
        <f t="shared" ca="1" si="575"/>
        <v>3</v>
      </c>
      <c r="AA228" t="str">
        <f t="shared" si="576"/>
        <v>x</v>
      </c>
      <c r="AB228">
        <f t="shared" ca="1" si="577"/>
        <v>-5</v>
      </c>
      <c r="AC228" t="str">
        <f t="shared" si="578"/>
        <v>x</v>
      </c>
      <c r="AF228" t="str">
        <f t="shared" ca="1" si="579"/>
        <v/>
      </c>
      <c r="AG228" t="str">
        <f t="shared" ca="1" si="580"/>
        <v/>
      </c>
      <c r="AH228">
        <f t="shared" ca="1" si="581"/>
        <v>3</v>
      </c>
      <c r="AI228" t="str">
        <f t="shared" si="582"/>
        <v>x</v>
      </c>
      <c r="AJ228" t="str">
        <f t="shared" ca="1" si="583"/>
        <v/>
      </c>
      <c r="AK228" t="s">
        <v>22</v>
      </c>
      <c r="AL228" t="str">
        <f t="shared" ca="1" si="584"/>
        <v>(</v>
      </c>
      <c r="AM228" t="str">
        <f t="shared" ca="1" si="585"/>
        <v>-</v>
      </c>
      <c r="AN228">
        <f t="shared" ca="1" si="586"/>
        <v>5</v>
      </c>
      <c r="AO228" s="5" t="str">
        <f t="shared" si="587"/>
        <v>x</v>
      </c>
      <c r="AP228" t="str">
        <f t="shared" ca="1" si="588"/>
        <v>)</v>
      </c>
      <c r="AW228" t="str">
        <f t="shared" ca="1" si="589"/>
        <v>3x×(-5x)</v>
      </c>
      <c r="AY228">
        <f t="shared" ca="1" si="590"/>
        <v>-15</v>
      </c>
      <c r="AZ228">
        <f t="shared" ca="1" si="591"/>
        <v>-15</v>
      </c>
      <c r="BD228" s="44"/>
      <c r="BE228" s="44"/>
      <c r="BF228" s="44"/>
      <c r="BG228" s="44"/>
      <c r="BH228" s="44"/>
      <c r="BI228" s="44"/>
    </row>
    <row r="229" spans="1:61" x14ac:dyDescent="0.55000000000000004">
      <c r="A229" s="1" t="s">
        <v>1</v>
      </c>
      <c r="B229" s="1" t="s">
        <v>35</v>
      </c>
      <c r="C229" s="78" t="s">
        <v>229</v>
      </c>
      <c r="D229" s="43" t="str">
        <f t="shared" ca="1" si="570"/>
        <v>(-4x)×(-7x)</v>
      </c>
      <c r="E229" s="4" t="s">
        <v>13</v>
      </c>
      <c r="F229" t="s">
        <v>230</v>
      </c>
      <c r="G229" s="78" t="s">
        <v>229</v>
      </c>
      <c r="H229" s="11">
        <f t="shared" ca="1" si="571"/>
        <v>28</v>
      </c>
      <c r="I229" s="21" t="s">
        <v>296</v>
      </c>
      <c r="J229" t="s">
        <v>230</v>
      </c>
      <c r="K229" s="51" t="s">
        <v>60</v>
      </c>
      <c r="L229" s="50" t="s">
        <v>373</v>
      </c>
      <c r="M229" s="50" t="str">
        <f t="shared" ca="1" si="572"/>
        <v>\\(\\quad (-4x)×(-7x)= \\)</v>
      </c>
      <c r="N229" s="50" t="str">
        <f t="shared" ca="1" si="573"/>
        <v>\\(\\quad 28x^2 \\)</v>
      </c>
      <c r="O229" s="50" t="s">
        <v>62</v>
      </c>
      <c r="P229" s="89" t="str">
        <f t="shared" ca="1" si="574"/>
        <v>INSERT INTO math(tangen,question,answer,editor,date,count) VALUES('m5650','\\(\\quad (-4x)×(-7x)= \\)','\\(\\quad 28x^2 \\)','harazono',NOW(),0);</v>
      </c>
      <c r="Q229" s="47"/>
      <c r="R229" s="19"/>
      <c r="S229" s="1">
        <f t="shared" ca="1" si="398"/>
        <v>-4</v>
      </c>
      <c r="T229" s="1" t="s">
        <v>18</v>
      </c>
      <c r="U229" s="1">
        <f t="shared" ca="1" si="399"/>
        <v>-7</v>
      </c>
      <c r="V229" s="1" t="s">
        <v>18</v>
      </c>
      <c r="W229" s="1"/>
      <c r="X229" s="1"/>
      <c r="Z229">
        <f t="shared" ca="1" si="575"/>
        <v>-4</v>
      </c>
      <c r="AA229" t="str">
        <f t="shared" si="576"/>
        <v>x</v>
      </c>
      <c r="AB229">
        <f t="shared" ca="1" si="577"/>
        <v>-7</v>
      </c>
      <c r="AC229" t="str">
        <f t="shared" si="578"/>
        <v>x</v>
      </c>
      <c r="AF229" t="str">
        <f t="shared" ca="1" si="579"/>
        <v>(</v>
      </c>
      <c r="AG229" t="str">
        <f t="shared" ca="1" si="580"/>
        <v>-</v>
      </c>
      <c r="AH229">
        <f t="shared" ca="1" si="581"/>
        <v>4</v>
      </c>
      <c r="AI229" t="str">
        <f t="shared" si="582"/>
        <v>x</v>
      </c>
      <c r="AJ229" t="str">
        <f t="shared" ca="1" si="583"/>
        <v>)</v>
      </c>
      <c r="AK229" t="s">
        <v>22</v>
      </c>
      <c r="AL229" t="str">
        <f t="shared" ca="1" si="584"/>
        <v>(</v>
      </c>
      <c r="AM229" t="str">
        <f t="shared" ca="1" si="585"/>
        <v>-</v>
      </c>
      <c r="AN229">
        <f t="shared" ca="1" si="586"/>
        <v>7</v>
      </c>
      <c r="AO229" s="5" t="str">
        <f t="shared" si="587"/>
        <v>x</v>
      </c>
      <c r="AP229" t="str">
        <f t="shared" ca="1" si="588"/>
        <v>)</v>
      </c>
      <c r="AW229" t="str">
        <f t="shared" ca="1" si="589"/>
        <v>(-4x)×(-7x)</v>
      </c>
      <c r="AY229">
        <f t="shared" ca="1" si="590"/>
        <v>28</v>
      </c>
      <c r="AZ229">
        <f t="shared" ca="1" si="591"/>
        <v>28</v>
      </c>
      <c r="BD229" s="44"/>
      <c r="BE229" s="44"/>
      <c r="BF229" s="44"/>
      <c r="BG229" s="44"/>
      <c r="BH229" s="44"/>
      <c r="BI229" s="44"/>
    </row>
    <row r="230" spans="1:61" x14ac:dyDescent="0.55000000000000004">
      <c r="A230" s="1" t="s">
        <v>1</v>
      </c>
      <c r="B230" s="1" t="s">
        <v>35</v>
      </c>
      <c r="C230" s="78" t="s">
        <v>229</v>
      </c>
      <c r="D230" s="43" t="str">
        <f t="shared" ca="1" si="570"/>
        <v>(-4x)×6x</v>
      </c>
      <c r="E230" s="4" t="s">
        <v>13</v>
      </c>
      <c r="F230" t="s">
        <v>230</v>
      </c>
      <c r="G230" s="78" t="s">
        <v>229</v>
      </c>
      <c r="H230" s="11">
        <f t="shared" ca="1" si="571"/>
        <v>-24</v>
      </c>
      <c r="I230" s="21" t="s">
        <v>296</v>
      </c>
      <c r="J230" t="s">
        <v>230</v>
      </c>
      <c r="K230" s="51" t="s">
        <v>60</v>
      </c>
      <c r="L230" s="50" t="s">
        <v>373</v>
      </c>
      <c r="M230" s="50" t="str">
        <f t="shared" ca="1" si="572"/>
        <v>\\(\\quad (-4x)×6x= \\)</v>
      </c>
      <c r="N230" s="50" t="str">
        <f t="shared" ca="1" si="573"/>
        <v>\\(\\quad -24x^2 \\)</v>
      </c>
      <c r="O230" s="50" t="s">
        <v>62</v>
      </c>
      <c r="P230" s="89" t="str">
        <f t="shared" ca="1" si="574"/>
        <v>INSERT INTO math(tangen,question,answer,editor,date,count) VALUES('m5650','\\(\\quad (-4x)×6x= \\)','\\(\\quad -24x^2 \\)','harazono',NOW(),0);</v>
      </c>
      <c r="Q230" s="47"/>
      <c r="R230" s="19"/>
      <c r="S230" s="1">
        <f t="shared" ca="1" si="398"/>
        <v>-4</v>
      </c>
      <c r="T230" s="1" t="s">
        <v>18</v>
      </c>
      <c r="U230" s="1">
        <f t="shared" ca="1" si="399"/>
        <v>6</v>
      </c>
      <c r="V230" s="1" t="s">
        <v>18</v>
      </c>
      <c r="W230" s="1"/>
      <c r="X230" s="1"/>
      <c r="Z230">
        <f t="shared" ca="1" si="575"/>
        <v>-4</v>
      </c>
      <c r="AA230" t="str">
        <f t="shared" si="576"/>
        <v>x</v>
      </c>
      <c r="AB230">
        <f t="shared" ca="1" si="577"/>
        <v>6</v>
      </c>
      <c r="AC230" t="str">
        <f t="shared" si="578"/>
        <v>x</v>
      </c>
      <c r="AF230" t="str">
        <f t="shared" ca="1" si="579"/>
        <v>(</v>
      </c>
      <c r="AG230" t="str">
        <f t="shared" ca="1" si="580"/>
        <v>-</v>
      </c>
      <c r="AH230">
        <f t="shared" ca="1" si="581"/>
        <v>4</v>
      </c>
      <c r="AI230" t="str">
        <f t="shared" si="582"/>
        <v>x</v>
      </c>
      <c r="AJ230" t="str">
        <f t="shared" ca="1" si="583"/>
        <v>)</v>
      </c>
      <c r="AK230" t="s">
        <v>22</v>
      </c>
      <c r="AL230" t="str">
        <f t="shared" ca="1" si="584"/>
        <v/>
      </c>
      <c r="AM230" t="str">
        <f t="shared" ca="1" si="585"/>
        <v/>
      </c>
      <c r="AN230">
        <f t="shared" ca="1" si="586"/>
        <v>6</v>
      </c>
      <c r="AO230" s="5" t="str">
        <f t="shared" si="587"/>
        <v>x</v>
      </c>
      <c r="AP230" t="str">
        <f t="shared" ca="1" si="588"/>
        <v/>
      </c>
      <c r="AW230" t="str">
        <f t="shared" ca="1" si="589"/>
        <v>(-4x)×6x</v>
      </c>
      <c r="AY230">
        <f t="shared" ca="1" si="590"/>
        <v>-24</v>
      </c>
      <c r="AZ230">
        <f t="shared" ca="1" si="591"/>
        <v>-24</v>
      </c>
      <c r="BD230" s="44"/>
      <c r="BE230" s="44"/>
      <c r="BF230" s="44"/>
      <c r="BG230" s="44"/>
      <c r="BH230" s="44"/>
      <c r="BI230" s="44"/>
    </row>
    <row r="231" spans="1:61" x14ac:dyDescent="0.55000000000000004">
      <c r="A231" s="1" t="s">
        <v>1</v>
      </c>
      <c r="B231" s="1" t="s">
        <v>35</v>
      </c>
      <c r="C231" s="78" t="s">
        <v>229</v>
      </c>
      <c r="D231" s="43" t="str">
        <f t="shared" ca="1" si="570"/>
        <v>4x×6x</v>
      </c>
      <c r="E231" s="4" t="s">
        <v>13</v>
      </c>
      <c r="F231" t="s">
        <v>230</v>
      </c>
      <c r="G231" s="78" t="s">
        <v>229</v>
      </c>
      <c r="H231" s="11">
        <f t="shared" ca="1" si="571"/>
        <v>24</v>
      </c>
      <c r="I231" s="21" t="s">
        <v>296</v>
      </c>
      <c r="J231" t="s">
        <v>230</v>
      </c>
      <c r="K231" s="51" t="s">
        <v>60</v>
      </c>
      <c r="L231" s="50" t="s">
        <v>373</v>
      </c>
      <c r="M231" s="50" t="str">
        <f t="shared" ca="1" si="572"/>
        <v>\\(\\quad 4x×6x= \\)</v>
      </c>
      <c r="N231" s="50" t="str">
        <f t="shared" ca="1" si="573"/>
        <v>\\(\\quad 24x^2 \\)</v>
      </c>
      <c r="O231" s="50" t="s">
        <v>62</v>
      </c>
      <c r="P231" s="89" t="str">
        <f t="shared" ca="1" si="574"/>
        <v>INSERT INTO math(tangen,question,answer,editor,date,count) VALUES('m5650','\\(\\quad 4x×6x= \\)','\\(\\quad 24x^2 \\)','harazono',NOW(),0);</v>
      </c>
      <c r="Q231" s="47"/>
      <c r="R231" s="19"/>
      <c r="S231" s="1">
        <f t="shared" ca="1" si="398"/>
        <v>4</v>
      </c>
      <c r="T231" s="1" t="s">
        <v>18</v>
      </c>
      <c r="U231" s="1">
        <f t="shared" ca="1" si="399"/>
        <v>6</v>
      </c>
      <c r="V231" s="1" t="s">
        <v>18</v>
      </c>
      <c r="W231" s="1"/>
      <c r="X231" s="1"/>
      <c r="Z231">
        <f t="shared" ca="1" si="575"/>
        <v>4</v>
      </c>
      <c r="AA231" t="str">
        <f t="shared" si="576"/>
        <v>x</v>
      </c>
      <c r="AB231">
        <f t="shared" ca="1" si="577"/>
        <v>6</v>
      </c>
      <c r="AC231" t="str">
        <f t="shared" si="578"/>
        <v>x</v>
      </c>
      <c r="AF231" t="str">
        <f t="shared" ca="1" si="579"/>
        <v/>
      </c>
      <c r="AG231" t="str">
        <f t="shared" ca="1" si="580"/>
        <v/>
      </c>
      <c r="AH231">
        <f t="shared" ca="1" si="581"/>
        <v>4</v>
      </c>
      <c r="AI231" t="str">
        <f t="shared" si="582"/>
        <v>x</v>
      </c>
      <c r="AJ231" t="str">
        <f t="shared" ca="1" si="583"/>
        <v/>
      </c>
      <c r="AK231" t="s">
        <v>22</v>
      </c>
      <c r="AL231" t="str">
        <f t="shared" ca="1" si="584"/>
        <v/>
      </c>
      <c r="AM231" t="str">
        <f t="shared" ca="1" si="585"/>
        <v/>
      </c>
      <c r="AN231">
        <f t="shared" ca="1" si="586"/>
        <v>6</v>
      </c>
      <c r="AO231" s="5" t="str">
        <f t="shared" si="587"/>
        <v>x</v>
      </c>
      <c r="AP231" t="str">
        <f t="shared" ca="1" si="588"/>
        <v/>
      </c>
      <c r="AW231" t="str">
        <f t="shared" ca="1" si="589"/>
        <v>4x×6x</v>
      </c>
      <c r="AY231">
        <f t="shared" ca="1" si="590"/>
        <v>24</v>
      </c>
      <c r="AZ231">
        <f t="shared" ca="1" si="591"/>
        <v>24</v>
      </c>
      <c r="BD231" s="44"/>
      <c r="BE231" s="44"/>
      <c r="BF231" s="44"/>
      <c r="BG231" s="44"/>
      <c r="BH231" s="44"/>
      <c r="BI231" s="44"/>
    </row>
    <row r="232" spans="1:61" x14ac:dyDescent="0.55000000000000004">
      <c r="A232" s="1" t="s">
        <v>1</v>
      </c>
      <c r="B232" s="1" t="s">
        <v>35</v>
      </c>
      <c r="C232" s="78" t="s">
        <v>229</v>
      </c>
      <c r="D232" s="43" t="str">
        <f ca="1">AW232</f>
        <v>7y×4y</v>
      </c>
      <c r="E232" s="4" t="s">
        <v>13</v>
      </c>
      <c r="F232" t="s">
        <v>230</v>
      </c>
      <c r="G232" s="78" t="s">
        <v>229</v>
      </c>
      <c r="H232" s="11">
        <f ca="1">AZ232</f>
        <v>28</v>
      </c>
      <c r="I232" s="21" t="s">
        <v>297</v>
      </c>
      <c r="J232" t="s">
        <v>230</v>
      </c>
      <c r="K232" s="51" t="s">
        <v>60</v>
      </c>
      <c r="L232" s="50" t="s">
        <v>373</v>
      </c>
      <c r="M232" s="50" t="str">
        <f t="shared" ca="1" si="38"/>
        <v>\\(\\quad 7y×4y= \\)</v>
      </c>
      <c r="N232" s="50" t="str">
        <f t="shared" ca="1" si="39"/>
        <v>\\(\\quad 28y^2 \\)</v>
      </c>
      <c r="O232" s="50" t="s">
        <v>62</v>
      </c>
      <c r="P232" s="89" t="str">
        <f t="shared" ca="1" si="40"/>
        <v>INSERT INTO math(tangen,question,answer,editor,date,count) VALUES('m5650','\\(\\quad 7y×4y= \\)','\\(\\quad 28y^2 \\)','harazono',NOW(),0);</v>
      </c>
      <c r="Q232" s="47"/>
      <c r="R232" s="19"/>
      <c r="S232" s="1">
        <f t="shared" ca="1" si="398"/>
        <v>0</v>
      </c>
      <c r="T232" s="1" t="s">
        <v>19</v>
      </c>
      <c r="U232" s="1">
        <f t="shared" ca="1" si="399"/>
        <v>4</v>
      </c>
      <c r="V232" s="1" t="s">
        <v>19</v>
      </c>
      <c r="W232" s="1"/>
      <c r="X232" s="1"/>
      <c r="Z232">
        <f t="shared" ca="1" si="368"/>
        <v>7</v>
      </c>
      <c r="AA232" t="str">
        <f t="shared" si="368"/>
        <v>y</v>
      </c>
      <c r="AB232">
        <f t="shared" ca="1" si="368"/>
        <v>4</v>
      </c>
      <c r="AC232" t="str">
        <f t="shared" si="368"/>
        <v>y</v>
      </c>
      <c r="AF232" t="str">
        <f t="shared" ca="1" si="369"/>
        <v/>
      </c>
      <c r="AG232" t="str">
        <f t="shared" ca="1" si="428"/>
        <v/>
      </c>
      <c r="AH232">
        <f t="shared" ca="1" si="400"/>
        <v>7</v>
      </c>
      <c r="AI232" t="str">
        <f t="shared" si="401"/>
        <v>y</v>
      </c>
      <c r="AJ232" t="str">
        <f t="shared" ca="1" si="370"/>
        <v/>
      </c>
      <c r="AK232" t="s">
        <v>22</v>
      </c>
      <c r="AL232" t="str">
        <f t="shared" ca="1" si="371"/>
        <v/>
      </c>
      <c r="AM232" t="str">
        <f t="shared" ca="1" si="372"/>
        <v/>
      </c>
      <c r="AN232">
        <f t="shared" ca="1" si="402"/>
        <v>4</v>
      </c>
      <c r="AO232" s="5" t="str">
        <f t="shared" si="403"/>
        <v>y</v>
      </c>
      <c r="AP232" t="str">
        <f t="shared" ca="1" si="373"/>
        <v/>
      </c>
      <c r="AW232" t="str">
        <f t="shared" ca="1" si="404"/>
        <v>7y×4y</v>
      </c>
      <c r="AY232">
        <f ca="1">Z232*AB232</f>
        <v>28</v>
      </c>
      <c r="AZ232">
        <f t="shared" ca="1" si="405"/>
        <v>28</v>
      </c>
      <c r="BD232" s="44"/>
      <c r="BE232" s="44"/>
      <c r="BF232" s="44"/>
      <c r="BG232" s="44"/>
      <c r="BH232" s="44"/>
      <c r="BI232" s="44"/>
    </row>
    <row r="233" spans="1:61" x14ac:dyDescent="0.55000000000000004">
      <c r="A233" s="1" t="s">
        <v>1</v>
      </c>
      <c r="B233" s="1" t="s">
        <v>35</v>
      </c>
      <c r="C233" s="78" t="s">
        <v>229</v>
      </c>
      <c r="D233" s="43" t="str">
        <f t="shared" ref="D233:D241" ca="1" si="592">AW233</f>
        <v>3y×(-7y)</v>
      </c>
      <c r="E233" s="4" t="s">
        <v>13</v>
      </c>
      <c r="F233" t="s">
        <v>230</v>
      </c>
      <c r="G233" s="78" t="s">
        <v>229</v>
      </c>
      <c r="H233" s="11">
        <f t="shared" ref="H233:H241" ca="1" si="593">AZ233</f>
        <v>-21</v>
      </c>
      <c r="I233" s="21" t="s">
        <v>297</v>
      </c>
      <c r="J233" t="s">
        <v>230</v>
      </c>
      <c r="K233" s="51" t="s">
        <v>60</v>
      </c>
      <c r="L233" s="50" t="s">
        <v>373</v>
      </c>
      <c r="M233" s="50" t="str">
        <f t="shared" ref="M233:M241" ca="1" si="594">C233&amp;D233&amp;E233&amp;F233</f>
        <v>\\(\\quad 3y×(-7y)= \\)</v>
      </c>
      <c r="N233" s="50" t="str">
        <f t="shared" ref="N233:N241" ca="1" si="595">G233&amp;H233&amp;I233&amp;J233</f>
        <v>\\(\\quad -21y^2 \\)</v>
      </c>
      <c r="O233" s="50" t="s">
        <v>62</v>
      </c>
      <c r="P233" s="89" t="str">
        <f t="shared" ref="P233:P241" ca="1" si="596">"INSERT INTO "&amp;K233&amp;"(tangen,question,answer,editor,date,count) VALUES('"&amp;L233&amp;"','"&amp;M233&amp;"','"&amp;N233&amp;"','"&amp;O233&amp;"',NOW(),0);"</f>
        <v>INSERT INTO math(tangen,question,answer,editor,date,count) VALUES('m5650','\\(\\quad 3y×(-7y)= \\)','\\(\\quad -21y^2 \\)','harazono',NOW(),0);</v>
      </c>
      <c r="Q233" s="47"/>
      <c r="R233" s="19"/>
      <c r="S233" s="1">
        <f t="shared" ca="1" si="398"/>
        <v>3</v>
      </c>
      <c r="T233" s="1" t="s">
        <v>19</v>
      </c>
      <c r="U233" s="1">
        <f t="shared" ca="1" si="399"/>
        <v>-7</v>
      </c>
      <c r="V233" s="1" t="s">
        <v>19</v>
      </c>
      <c r="W233" s="1"/>
      <c r="X233" s="1"/>
      <c r="Z233">
        <f t="shared" ref="Z233:Z241" ca="1" si="597">IF(S233=0,7,S233)</f>
        <v>3</v>
      </c>
      <c r="AA233" t="str">
        <f t="shared" ref="AA233:AA241" si="598">IF(T233=0,7,T233)</f>
        <v>y</v>
      </c>
      <c r="AB233">
        <f t="shared" ref="AB233:AB241" ca="1" si="599">IF(U233=0,7,U233)</f>
        <v>-7</v>
      </c>
      <c r="AC233" t="str">
        <f t="shared" ref="AC233:AC241" si="600">IF(V233=0,7,V233)</f>
        <v>y</v>
      </c>
      <c r="AF233" t="str">
        <f t="shared" ref="AF233:AF241" ca="1" si="601">IF(Z233&lt;=0,"(","")</f>
        <v/>
      </c>
      <c r="AG233" t="str">
        <f t="shared" ref="AG233:AG241" ca="1" si="602">IF(Z233&lt;=0,"-","")</f>
        <v/>
      </c>
      <c r="AH233">
        <f t="shared" ref="AH233:AH241" ca="1" si="603">IF(Z233=1,"",IF(Z233=-1,"",ABS(Z233)))</f>
        <v>3</v>
      </c>
      <c r="AI233" t="str">
        <f t="shared" ref="AI233:AI241" si="604">AA233</f>
        <v>y</v>
      </c>
      <c r="AJ233" t="str">
        <f t="shared" ref="AJ233:AJ241" ca="1" si="605">IF(Z233&lt;=0,")","")</f>
        <v/>
      </c>
      <c r="AK233" t="s">
        <v>22</v>
      </c>
      <c r="AL233" t="str">
        <f t="shared" ref="AL233:AL241" ca="1" si="606">IF(AB233&lt;=0,"(","")</f>
        <v>(</v>
      </c>
      <c r="AM233" t="str">
        <f t="shared" ref="AM233:AM241" ca="1" si="607">IF(AB233&lt;=0,"-","")</f>
        <v>-</v>
      </c>
      <c r="AN233">
        <f t="shared" ref="AN233:AN241" ca="1" si="608">IF(AB233=1,"",IF(AB233=-1,"",ABS(AB233)))</f>
        <v>7</v>
      </c>
      <c r="AO233" s="5" t="str">
        <f t="shared" ref="AO233:AO241" si="609">AC233</f>
        <v>y</v>
      </c>
      <c r="AP233" t="str">
        <f t="shared" ref="AP233:AP241" ca="1" si="610">IF(AB233&lt;=0,")","")</f>
        <v>)</v>
      </c>
      <c r="AW233" t="str">
        <f t="shared" ref="AW233:AW241" ca="1" si="611">AF233&amp;AG233&amp;AH233&amp;AI233&amp;AJ233&amp;AK233&amp;AL233&amp;AM233&amp;AN233&amp;AO233&amp;AP233&amp;AQ233&amp;AR233&amp;AS233&amp;AT233&amp;AU233&amp;AV233</f>
        <v>3y×(-7y)</v>
      </c>
      <c r="AY233">
        <f t="shared" ref="AY233:AY241" ca="1" si="612">Z233*AB233</f>
        <v>-21</v>
      </c>
      <c r="AZ233">
        <f t="shared" ref="AZ233:AZ241" ca="1" si="613">IF(AY233=1,"",IF(AY233=-1,"-",AY233))</f>
        <v>-21</v>
      </c>
      <c r="BD233" s="44"/>
      <c r="BE233" s="44"/>
      <c r="BF233" s="44"/>
      <c r="BG233" s="44"/>
      <c r="BH233" s="44"/>
      <c r="BI233" s="44"/>
    </row>
    <row r="234" spans="1:61" x14ac:dyDescent="0.55000000000000004">
      <c r="A234" s="1" t="s">
        <v>1</v>
      </c>
      <c r="B234" s="1" t="s">
        <v>35</v>
      </c>
      <c r="C234" s="78" t="s">
        <v>229</v>
      </c>
      <c r="D234" s="43" t="str">
        <f t="shared" ca="1" si="592"/>
        <v>2y×7y</v>
      </c>
      <c r="E234" s="4" t="s">
        <v>13</v>
      </c>
      <c r="F234" t="s">
        <v>230</v>
      </c>
      <c r="G234" s="78" t="s">
        <v>229</v>
      </c>
      <c r="H234" s="11">
        <f t="shared" ca="1" si="593"/>
        <v>14</v>
      </c>
      <c r="I234" s="21" t="s">
        <v>297</v>
      </c>
      <c r="J234" t="s">
        <v>230</v>
      </c>
      <c r="K234" s="51" t="s">
        <v>60</v>
      </c>
      <c r="L234" s="50" t="s">
        <v>373</v>
      </c>
      <c r="M234" s="50" t="str">
        <f t="shared" ca="1" si="594"/>
        <v>\\(\\quad 2y×7y= \\)</v>
      </c>
      <c r="N234" s="50" t="str">
        <f t="shared" ca="1" si="595"/>
        <v>\\(\\quad 14y^2 \\)</v>
      </c>
      <c r="O234" s="50" t="s">
        <v>62</v>
      </c>
      <c r="P234" s="89" t="str">
        <f t="shared" ca="1" si="596"/>
        <v>INSERT INTO math(tangen,question,answer,editor,date,count) VALUES('m5650','\\(\\quad 2y×7y= \\)','\\(\\quad 14y^2 \\)','harazono',NOW(),0);</v>
      </c>
      <c r="Q234" s="47"/>
      <c r="R234" s="19"/>
      <c r="S234" s="1">
        <f t="shared" ca="1" si="398"/>
        <v>2</v>
      </c>
      <c r="T234" s="1" t="s">
        <v>19</v>
      </c>
      <c r="U234" s="1">
        <f t="shared" ca="1" si="399"/>
        <v>0</v>
      </c>
      <c r="V234" s="1" t="s">
        <v>19</v>
      </c>
      <c r="W234" s="1"/>
      <c r="X234" s="1"/>
      <c r="Z234">
        <f t="shared" ca="1" si="597"/>
        <v>2</v>
      </c>
      <c r="AA234" t="str">
        <f t="shared" si="598"/>
        <v>y</v>
      </c>
      <c r="AB234">
        <f t="shared" ca="1" si="599"/>
        <v>7</v>
      </c>
      <c r="AC234" t="str">
        <f t="shared" si="600"/>
        <v>y</v>
      </c>
      <c r="AF234" t="str">
        <f t="shared" ca="1" si="601"/>
        <v/>
      </c>
      <c r="AG234" t="str">
        <f t="shared" ca="1" si="602"/>
        <v/>
      </c>
      <c r="AH234">
        <f t="shared" ca="1" si="603"/>
        <v>2</v>
      </c>
      <c r="AI234" t="str">
        <f t="shared" si="604"/>
        <v>y</v>
      </c>
      <c r="AJ234" t="str">
        <f t="shared" ca="1" si="605"/>
        <v/>
      </c>
      <c r="AK234" t="s">
        <v>22</v>
      </c>
      <c r="AL234" t="str">
        <f t="shared" ca="1" si="606"/>
        <v/>
      </c>
      <c r="AM234" t="str">
        <f t="shared" ca="1" si="607"/>
        <v/>
      </c>
      <c r="AN234">
        <f t="shared" ca="1" si="608"/>
        <v>7</v>
      </c>
      <c r="AO234" s="5" t="str">
        <f t="shared" si="609"/>
        <v>y</v>
      </c>
      <c r="AP234" t="str">
        <f t="shared" ca="1" si="610"/>
        <v/>
      </c>
      <c r="AW234" t="str">
        <f t="shared" ca="1" si="611"/>
        <v>2y×7y</v>
      </c>
      <c r="AY234">
        <f t="shared" ca="1" si="612"/>
        <v>14</v>
      </c>
      <c r="AZ234">
        <f t="shared" ca="1" si="613"/>
        <v>14</v>
      </c>
      <c r="BD234" s="44"/>
      <c r="BE234" s="44"/>
      <c r="BF234" s="44"/>
      <c r="BG234" s="44"/>
      <c r="BH234" s="44"/>
      <c r="BI234" s="44"/>
    </row>
    <row r="235" spans="1:61" x14ac:dyDescent="0.55000000000000004">
      <c r="A235" s="1" t="s">
        <v>1</v>
      </c>
      <c r="B235" s="1" t="s">
        <v>35</v>
      </c>
      <c r="C235" s="78" t="s">
        <v>229</v>
      </c>
      <c r="D235" s="43" t="str">
        <f t="shared" ca="1" si="592"/>
        <v>(-4y)×7y</v>
      </c>
      <c r="E235" s="4" t="s">
        <v>13</v>
      </c>
      <c r="F235" t="s">
        <v>230</v>
      </c>
      <c r="G235" s="78" t="s">
        <v>229</v>
      </c>
      <c r="H235" s="11">
        <f t="shared" ca="1" si="593"/>
        <v>-28</v>
      </c>
      <c r="I235" s="21" t="s">
        <v>297</v>
      </c>
      <c r="J235" t="s">
        <v>230</v>
      </c>
      <c r="K235" s="51" t="s">
        <v>60</v>
      </c>
      <c r="L235" s="50" t="s">
        <v>373</v>
      </c>
      <c r="M235" s="50" t="str">
        <f t="shared" ca="1" si="594"/>
        <v>\\(\\quad (-4y)×7y= \\)</v>
      </c>
      <c r="N235" s="50" t="str">
        <f t="shared" ca="1" si="595"/>
        <v>\\(\\quad -28y^2 \\)</v>
      </c>
      <c r="O235" s="50" t="s">
        <v>62</v>
      </c>
      <c r="P235" s="89" t="str">
        <f t="shared" ca="1" si="596"/>
        <v>INSERT INTO math(tangen,question,answer,editor,date,count) VALUES('m5650','\\(\\quad (-4y)×7y= \\)','\\(\\quad -28y^2 \\)','harazono',NOW(),0);</v>
      </c>
      <c r="Q235" s="47"/>
      <c r="R235" s="19"/>
      <c r="S235" s="1">
        <f t="shared" ca="1" si="398"/>
        <v>-4</v>
      </c>
      <c r="T235" s="1" t="s">
        <v>19</v>
      </c>
      <c r="U235" s="1">
        <f t="shared" ca="1" si="399"/>
        <v>7</v>
      </c>
      <c r="V235" s="1" t="s">
        <v>19</v>
      </c>
      <c r="W235" s="1"/>
      <c r="X235" s="1"/>
      <c r="Z235">
        <f t="shared" ca="1" si="597"/>
        <v>-4</v>
      </c>
      <c r="AA235" t="str">
        <f t="shared" si="598"/>
        <v>y</v>
      </c>
      <c r="AB235">
        <f t="shared" ca="1" si="599"/>
        <v>7</v>
      </c>
      <c r="AC235" t="str">
        <f t="shared" si="600"/>
        <v>y</v>
      </c>
      <c r="AF235" t="str">
        <f t="shared" ca="1" si="601"/>
        <v>(</v>
      </c>
      <c r="AG235" t="str">
        <f t="shared" ca="1" si="602"/>
        <v>-</v>
      </c>
      <c r="AH235">
        <f t="shared" ca="1" si="603"/>
        <v>4</v>
      </c>
      <c r="AI235" t="str">
        <f t="shared" si="604"/>
        <v>y</v>
      </c>
      <c r="AJ235" t="str">
        <f t="shared" ca="1" si="605"/>
        <v>)</v>
      </c>
      <c r="AK235" t="s">
        <v>22</v>
      </c>
      <c r="AL235" t="str">
        <f t="shared" ca="1" si="606"/>
        <v/>
      </c>
      <c r="AM235" t="str">
        <f t="shared" ca="1" si="607"/>
        <v/>
      </c>
      <c r="AN235">
        <f t="shared" ca="1" si="608"/>
        <v>7</v>
      </c>
      <c r="AO235" s="5" t="str">
        <f t="shared" si="609"/>
        <v>y</v>
      </c>
      <c r="AP235" t="str">
        <f t="shared" ca="1" si="610"/>
        <v/>
      </c>
      <c r="AW235" t="str">
        <f t="shared" ca="1" si="611"/>
        <v>(-4y)×7y</v>
      </c>
      <c r="AY235">
        <f t="shared" ca="1" si="612"/>
        <v>-28</v>
      </c>
      <c r="AZ235">
        <f t="shared" ca="1" si="613"/>
        <v>-28</v>
      </c>
      <c r="BD235" s="44"/>
      <c r="BE235" s="44"/>
      <c r="BF235" s="44"/>
      <c r="BG235" s="44"/>
      <c r="BH235" s="44"/>
      <c r="BI235" s="44"/>
    </row>
    <row r="236" spans="1:61" x14ac:dyDescent="0.55000000000000004">
      <c r="A236" s="1" t="s">
        <v>1</v>
      </c>
      <c r="B236" s="1" t="s">
        <v>35</v>
      </c>
      <c r="C236" s="78" t="s">
        <v>229</v>
      </c>
      <c r="D236" s="43" t="str">
        <f t="shared" ca="1" si="592"/>
        <v>(-5y)×(-8y)</v>
      </c>
      <c r="E236" s="4" t="s">
        <v>13</v>
      </c>
      <c r="F236" t="s">
        <v>230</v>
      </c>
      <c r="G236" s="78" t="s">
        <v>229</v>
      </c>
      <c r="H236" s="11">
        <f t="shared" ca="1" si="593"/>
        <v>40</v>
      </c>
      <c r="I236" s="21" t="s">
        <v>297</v>
      </c>
      <c r="J236" t="s">
        <v>230</v>
      </c>
      <c r="K236" s="51" t="s">
        <v>60</v>
      </c>
      <c r="L236" s="50" t="s">
        <v>373</v>
      </c>
      <c r="M236" s="50" t="str">
        <f t="shared" ca="1" si="594"/>
        <v>\\(\\quad (-5y)×(-8y)= \\)</v>
      </c>
      <c r="N236" s="50" t="str">
        <f t="shared" ca="1" si="595"/>
        <v>\\(\\quad 40y^2 \\)</v>
      </c>
      <c r="O236" s="50" t="s">
        <v>62</v>
      </c>
      <c r="P236" s="89" t="str">
        <f t="shared" ca="1" si="596"/>
        <v>INSERT INTO math(tangen,question,answer,editor,date,count) VALUES('m5650','\\(\\quad (-5y)×(-8y)= \\)','\\(\\quad 40y^2 \\)','harazono',NOW(),0);</v>
      </c>
      <c r="Q236" s="47"/>
      <c r="R236" s="19"/>
      <c r="S236" s="1">
        <f t="shared" ca="1" si="398"/>
        <v>-5</v>
      </c>
      <c r="T236" s="1" t="s">
        <v>19</v>
      </c>
      <c r="U236" s="1">
        <f t="shared" ca="1" si="399"/>
        <v>-8</v>
      </c>
      <c r="V236" s="1" t="s">
        <v>19</v>
      </c>
      <c r="W236" s="1"/>
      <c r="X236" s="1"/>
      <c r="Z236">
        <f t="shared" ca="1" si="597"/>
        <v>-5</v>
      </c>
      <c r="AA236" t="str">
        <f t="shared" si="598"/>
        <v>y</v>
      </c>
      <c r="AB236">
        <f t="shared" ca="1" si="599"/>
        <v>-8</v>
      </c>
      <c r="AC236" t="str">
        <f t="shared" si="600"/>
        <v>y</v>
      </c>
      <c r="AF236" t="str">
        <f t="shared" ca="1" si="601"/>
        <v>(</v>
      </c>
      <c r="AG236" t="str">
        <f t="shared" ca="1" si="602"/>
        <v>-</v>
      </c>
      <c r="AH236">
        <f t="shared" ca="1" si="603"/>
        <v>5</v>
      </c>
      <c r="AI236" t="str">
        <f t="shared" si="604"/>
        <v>y</v>
      </c>
      <c r="AJ236" t="str">
        <f t="shared" ca="1" si="605"/>
        <v>)</v>
      </c>
      <c r="AK236" t="s">
        <v>22</v>
      </c>
      <c r="AL236" t="str">
        <f t="shared" ca="1" si="606"/>
        <v>(</v>
      </c>
      <c r="AM236" t="str">
        <f t="shared" ca="1" si="607"/>
        <v>-</v>
      </c>
      <c r="AN236">
        <f t="shared" ca="1" si="608"/>
        <v>8</v>
      </c>
      <c r="AO236" s="5" t="str">
        <f t="shared" si="609"/>
        <v>y</v>
      </c>
      <c r="AP236" t="str">
        <f t="shared" ca="1" si="610"/>
        <v>)</v>
      </c>
      <c r="AW236" t="str">
        <f t="shared" ca="1" si="611"/>
        <v>(-5y)×(-8y)</v>
      </c>
      <c r="AY236">
        <f t="shared" ca="1" si="612"/>
        <v>40</v>
      </c>
      <c r="AZ236">
        <f t="shared" ca="1" si="613"/>
        <v>40</v>
      </c>
      <c r="BD236" s="44"/>
      <c r="BE236" s="44"/>
      <c r="BF236" s="44"/>
      <c r="BG236" s="44"/>
      <c r="BH236" s="44"/>
      <c r="BI236" s="44"/>
    </row>
    <row r="237" spans="1:61" x14ac:dyDescent="0.55000000000000004">
      <c r="A237" s="1" t="s">
        <v>1</v>
      </c>
      <c r="B237" s="1" t="s">
        <v>35</v>
      </c>
      <c r="C237" s="78" t="s">
        <v>229</v>
      </c>
      <c r="D237" s="43" t="str">
        <f t="shared" ca="1" si="592"/>
        <v>4y×5y</v>
      </c>
      <c r="E237" s="4" t="s">
        <v>13</v>
      </c>
      <c r="F237" t="s">
        <v>230</v>
      </c>
      <c r="G237" s="78" t="s">
        <v>229</v>
      </c>
      <c r="H237" s="11">
        <f t="shared" ca="1" si="593"/>
        <v>20</v>
      </c>
      <c r="I237" s="21" t="s">
        <v>297</v>
      </c>
      <c r="J237" t="s">
        <v>230</v>
      </c>
      <c r="K237" s="51" t="s">
        <v>60</v>
      </c>
      <c r="L237" s="50" t="s">
        <v>373</v>
      </c>
      <c r="M237" s="50" t="str">
        <f t="shared" ca="1" si="594"/>
        <v>\\(\\quad 4y×5y= \\)</v>
      </c>
      <c r="N237" s="50" t="str">
        <f t="shared" ca="1" si="595"/>
        <v>\\(\\quad 20y^2 \\)</v>
      </c>
      <c r="O237" s="50" t="s">
        <v>62</v>
      </c>
      <c r="P237" s="89" t="str">
        <f t="shared" ca="1" si="596"/>
        <v>INSERT INTO math(tangen,question,answer,editor,date,count) VALUES('m5650','\\(\\quad 4y×5y= \\)','\\(\\quad 20y^2 \\)','harazono',NOW(),0);</v>
      </c>
      <c r="Q237" s="47"/>
      <c r="R237" s="19"/>
      <c r="S237" s="1">
        <f t="shared" ca="1" si="398"/>
        <v>4</v>
      </c>
      <c r="T237" s="1" t="s">
        <v>19</v>
      </c>
      <c r="U237" s="1">
        <f t="shared" ca="1" si="399"/>
        <v>5</v>
      </c>
      <c r="V237" s="1" t="s">
        <v>19</v>
      </c>
      <c r="W237" s="1"/>
      <c r="X237" s="1"/>
      <c r="Z237">
        <f t="shared" ca="1" si="597"/>
        <v>4</v>
      </c>
      <c r="AA237" t="str">
        <f t="shared" si="598"/>
        <v>y</v>
      </c>
      <c r="AB237">
        <f t="shared" ca="1" si="599"/>
        <v>5</v>
      </c>
      <c r="AC237" t="str">
        <f t="shared" si="600"/>
        <v>y</v>
      </c>
      <c r="AF237" t="str">
        <f t="shared" ca="1" si="601"/>
        <v/>
      </c>
      <c r="AG237" t="str">
        <f t="shared" ca="1" si="602"/>
        <v/>
      </c>
      <c r="AH237">
        <f t="shared" ca="1" si="603"/>
        <v>4</v>
      </c>
      <c r="AI237" t="str">
        <f t="shared" si="604"/>
        <v>y</v>
      </c>
      <c r="AJ237" t="str">
        <f t="shared" ca="1" si="605"/>
        <v/>
      </c>
      <c r="AK237" t="s">
        <v>22</v>
      </c>
      <c r="AL237" t="str">
        <f t="shared" ca="1" si="606"/>
        <v/>
      </c>
      <c r="AM237" t="str">
        <f t="shared" ca="1" si="607"/>
        <v/>
      </c>
      <c r="AN237">
        <f t="shared" ca="1" si="608"/>
        <v>5</v>
      </c>
      <c r="AO237" s="5" t="str">
        <f t="shared" si="609"/>
        <v>y</v>
      </c>
      <c r="AP237" t="str">
        <f t="shared" ca="1" si="610"/>
        <v/>
      </c>
      <c r="AW237" t="str">
        <f t="shared" ca="1" si="611"/>
        <v>4y×5y</v>
      </c>
      <c r="AY237">
        <f t="shared" ca="1" si="612"/>
        <v>20</v>
      </c>
      <c r="AZ237">
        <f t="shared" ca="1" si="613"/>
        <v>20</v>
      </c>
      <c r="BD237" s="44"/>
      <c r="BE237" s="44"/>
      <c r="BF237" s="44"/>
      <c r="BG237" s="44"/>
      <c r="BH237" s="44"/>
      <c r="BI237" s="44"/>
    </row>
    <row r="238" spans="1:61" x14ac:dyDescent="0.55000000000000004">
      <c r="A238" s="1" t="s">
        <v>1</v>
      </c>
      <c r="B238" s="1" t="s">
        <v>35</v>
      </c>
      <c r="C238" s="78" t="s">
        <v>229</v>
      </c>
      <c r="D238" s="43" t="str">
        <f t="shared" ca="1" si="592"/>
        <v>4y×7y</v>
      </c>
      <c r="E238" s="4" t="s">
        <v>13</v>
      </c>
      <c r="F238" t="s">
        <v>230</v>
      </c>
      <c r="G238" s="78" t="s">
        <v>229</v>
      </c>
      <c r="H238" s="11">
        <f t="shared" ca="1" si="593"/>
        <v>28</v>
      </c>
      <c r="I238" s="21" t="s">
        <v>297</v>
      </c>
      <c r="J238" t="s">
        <v>230</v>
      </c>
      <c r="K238" s="51" t="s">
        <v>60</v>
      </c>
      <c r="L238" s="50" t="s">
        <v>373</v>
      </c>
      <c r="M238" s="50" t="str">
        <f t="shared" ca="1" si="594"/>
        <v>\\(\\quad 4y×7y= \\)</v>
      </c>
      <c r="N238" s="50" t="str">
        <f t="shared" ca="1" si="595"/>
        <v>\\(\\quad 28y^2 \\)</v>
      </c>
      <c r="O238" s="50" t="s">
        <v>62</v>
      </c>
      <c r="P238" s="89" t="str">
        <f t="shared" ca="1" si="596"/>
        <v>INSERT INTO math(tangen,question,answer,editor,date,count) VALUES('m5650','\\(\\quad 4y×7y= \\)','\\(\\quad 28y^2 \\)','harazono',NOW(),0);</v>
      </c>
      <c r="Q238" s="47"/>
      <c r="R238" s="19"/>
      <c r="S238" s="1">
        <f t="shared" ca="1" si="398"/>
        <v>4</v>
      </c>
      <c r="T238" s="1" t="s">
        <v>19</v>
      </c>
      <c r="U238" s="1">
        <f t="shared" ca="1" si="399"/>
        <v>7</v>
      </c>
      <c r="V238" s="1" t="s">
        <v>19</v>
      </c>
      <c r="W238" s="1"/>
      <c r="X238" s="1"/>
      <c r="Z238">
        <f t="shared" ca="1" si="597"/>
        <v>4</v>
      </c>
      <c r="AA238" t="str">
        <f t="shared" si="598"/>
        <v>y</v>
      </c>
      <c r="AB238">
        <f t="shared" ca="1" si="599"/>
        <v>7</v>
      </c>
      <c r="AC238" t="str">
        <f t="shared" si="600"/>
        <v>y</v>
      </c>
      <c r="AF238" t="str">
        <f t="shared" ca="1" si="601"/>
        <v/>
      </c>
      <c r="AG238" t="str">
        <f t="shared" ca="1" si="602"/>
        <v/>
      </c>
      <c r="AH238">
        <f t="shared" ca="1" si="603"/>
        <v>4</v>
      </c>
      <c r="AI238" t="str">
        <f t="shared" si="604"/>
        <v>y</v>
      </c>
      <c r="AJ238" t="str">
        <f t="shared" ca="1" si="605"/>
        <v/>
      </c>
      <c r="AK238" t="s">
        <v>22</v>
      </c>
      <c r="AL238" t="str">
        <f t="shared" ca="1" si="606"/>
        <v/>
      </c>
      <c r="AM238" t="str">
        <f t="shared" ca="1" si="607"/>
        <v/>
      </c>
      <c r="AN238">
        <f t="shared" ca="1" si="608"/>
        <v>7</v>
      </c>
      <c r="AO238" s="5" t="str">
        <f t="shared" si="609"/>
        <v>y</v>
      </c>
      <c r="AP238" t="str">
        <f t="shared" ca="1" si="610"/>
        <v/>
      </c>
      <c r="AW238" t="str">
        <f t="shared" ca="1" si="611"/>
        <v>4y×7y</v>
      </c>
      <c r="AY238">
        <f t="shared" ca="1" si="612"/>
        <v>28</v>
      </c>
      <c r="AZ238">
        <f t="shared" ca="1" si="613"/>
        <v>28</v>
      </c>
      <c r="BD238" s="44"/>
      <c r="BE238" s="44"/>
      <c r="BF238" s="44"/>
      <c r="BG238" s="44"/>
      <c r="BH238" s="44"/>
      <c r="BI238" s="44"/>
    </row>
    <row r="239" spans="1:61" x14ac:dyDescent="0.55000000000000004">
      <c r="A239" s="1" t="s">
        <v>1</v>
      </c>
      <c r="B239" s="1" t="s">
        <v>35</v>
      </c>
      <c r="C239" s="78" t="s">
        <v>229</v>
      </c>
      <c r="D239" s="43" t="str">
        <f t="shared" ca="1" si="592"/>
        <v>(-3y)×8y</v>
      </c>
      <c r="E239" s="4" t="s">
        <v>13</v>
      </c>
      <c r="F239" t="s">
        <v>230</v>
      </c>
      <c r="G239" s="78" t="s">
        <v>229</v>
      </c>
      <c r="H239" s="11">
        <f t="shared" ca="1" si="593"/>
        <v>-24</v>
      </c>
      <c r="I239" s="21" t="s">
        <v>297</v>
      </c>
      <c r="J239" t="s">
        <v>230</v>
      </c>
      <c r="K239" s="51" t="s">
        <v>60</v>
      </c>
      <c r="L239" s="50" t="s">
        <v>373</v>
      </c>
      <c r="M239" s="50" t="str">
        <f t="shared" ca="1" si="594"/>
        <v>\\(\\quad (-3y)×8y= \\)</v>
      </c>
      <c r="N239" s="50" t="str">
        <f t="shared" ca="1" si="595"/>
        <v>\\(\\quad -24y^2 \\)</v>
      </c>
      <c r="O239" s="50" t="s">
        <v>62</v>
      </c>
      <c r="P239" s="89" t="str">
        <f t="shared" ca="1" si="596"/>
        <v>INSERT INTO math(tangen,question,answer,editor,date,count) VALUES('m5650','\\(\\quad (-3y)×8y= \\)','\\(\\quad -24y^2 \\)','harazono',NOW(),0);</v>
      </c>
      <c r="Q239" s="47"/>
      <c r="R239" s="19"/>
      <c r="S239" s="1">
        <f t="shared" ca="1" si="398"/>
        <v>-3</v>
      </c>
      <c r="T239" s="1" t="s">
        <v>19</v>
      </c>
      <c r="U239" s="1">
        <f t="shared" ca="1" si="399"/>
        <v>8</v>
      </c>
      <c r="V239" s="1" t="s">
        <v>19</v>
      </c>
      <c r="W239" s="1"/>
      <c r="X239" s="1"/>
      <c r="Z239">
        <f t="shared" ca="1" si="597"/>
        <v>-3</v>
      </c>
      <c r="AA239" t="str">
        <f t="shared" si="598"/>
        <v>y</v>
      </c>
      <c r="AB239">
        <f t="shared" ca="1" si="599"/>
        <v>8</v>
      </c>
      <c r="AC239" t="str">
        <f t="shared" si="600"/>
        <v>y</v>
      </c>
      <c r="AF239" t="str">
        <f t="shared" ca="1" si="601"/>
        <v>(</v>
      </c>
      <c r="AG239" t="str">
        <f t="shared" ca="1" si="602"/>
        <v>-</v>
      </c>
      <c r="AH239">
        <f t="shared" ca="1" si="603"/>
        <v>3</v>
      </c>
      <c r="AI239" t="str">
        <f t="shared" si="604"/>
        <v>y</v>
      </c>
      <c r="AJ239" t="str">
        <f t="shared" ca="1" si="605"/>
        <v>)</v>
      </c>
      <c r="AK239" t="s">
        <v>22</v>
      </c>
      <c r="AL239" t="str">
        <f t="shared" ca="1" si="606"/>
        <v/>
      </c>
      <c r="AM239" t="str">
        <f t="shared" ca="1" si="607"/>
        <v/>
      </c>
      <c r="AN239">
        <f t="shared" ca="1" si="608"/>
        <v>8</v>
      </c>
      <c r="AO239" s="5" t="str">
        <f t="shared" si="609"/>
        <v>y</v>
      </c>
      <c r="AP239" t="str">
        <f t="shared" ca="1" si="610"/>
        <v/>
      </c>
      <c r="AW239" t="str">
        <f t="shared" ca="1" si="611"/>
        <v>(-3y)×8y</v>
      </c>
      <c r="AY239">
        <f t="shared" ca="1" si="612"/>
        <v>-24</v>
      </c>
      <c r="AZ239">
        <f t="shared" ca="1" si="613"/>
        <v>-24</v>
      </c>
      <c r="BD239" s="44"/>
      <c r="BE239" s="44"/>
      <c r="BF239" s="44"/>
      <c r="BG239" s="44"/>
      <c r="BH239" s="44"/>
      <c r="BI239" s="44"/>
    </row>
    <row r="240" spans="1:61" x14ac:dyDescent="0.55000000000000004">
      <c r="A240" s="1" t="s">
        <v>1</v>
      </c>
      <c r="B240" s="1" t="s">
        <v>35</v>
      </c>
      <c r="C240" s="78" t="s">
        <v>229</v>
      </c>
      <c r="D240" s="43" t="str">
        <f t="shared" ca="1" si="592"/>
        <v>5y×4y</v>
      </c>
      <c r="E240" s="4" t="s">
        <v>13</v>
      </c>
      <c r="F240" t="s">
        <v>230</v>
      </c>
      <c r="G240" s="78" t="s">
        <v>229</v>
      </c>
      <c r="H240" s="11">
        <f t="shared" ca="1" si="593"/>
        <v>20</v>
      </c>
      <c r="I240" s="21" t="s">
        <v>297</v>
      </c>
      <c r="J240" t="s">
        <v>230</v>
      </c>
      <c r="K240" s="51" t="s">
        <v>60</v>
      </c>
      <c r="L240" s="50" t="s">
        <v>373</v>
      </c>
      <c r="M240" s="50" t="str">
        <f t="shared" ca="1" si="594"/>
        <v>\\(\\quad 5y×4y= \\)</v>
      </c>
      <c r="N240" s="50" t="str">
        <f t="shared" ca="1" si="595"/>
        <v>\\(\\quad 20y^2 \\)</v>
      </c>
      <c r="O240" s="50" t="s">
        <v>62</v>
      </c>
      <c r="P240" s="89" t="str">
        <f t="shared" ca="1" si="596"/>
        <v>INSERT INTO math(tangen,question,answer,editor,date,count) VALUES('m5650','\\(\\quad 5y×4y= \\)','\\(\\quad 20y^2 \\)','harazono',NOW(),0);</v>
      </c>
      <c r="Q240" s="47"/>
      <c r="R240" s="19"/>
      <c r="S240" s="1">
        <f t="shared" ca="1" si="398"/>
        <v>5</v>
      </c>
      <c r="T240" s="1" t="s">
        <v>19</v>
      </c>
      <c r="U240" s="1">
        <f t="shared" ca="1" si="399"/>
        <v>4</v>
      </c>
      <c r="V240" s="1" t="s">
        <v>19</v>
      </c>
      <c r="W240" s="1"/>
      <c r="X240" s="1"/>
      <c r="Z240">
        <f t="shared" ca="1" si="597"/>
        <v>5</v>
      </c>
      <c r="AA240" t="str">
        <f t="shared" si="598"/>
        <v>y</v>
      </c>
      <c r="AB240">
        <f t="shared" ca="1" si="599"/>
        <v>4</v>
      </c>
      <c r="AC240" t="str">
        <f t="shared" si="600"/>
        <v>y</v>
      </c>
      <c r="AF240" t="str">
        <f t="shared" ca="1" si="601"/>
        <v/>
      </c>
      <c r="AG240" t="str">
        <f t="shared" ca="1" si="602"/>
        <v/>
      </c>
      <c r="AH240">
        <f t="shared" ca="1" si="603"/>
        <v>5</v>
      </c>
      <c r="AI240" t="str">
        <f t="shared" si="604"/>
        <v>y</v>
      </c>
      <c r="AJ240" t="str">
        <f t="shared" ca="1" si="605"/>
        <v/>
      </c>
      <c r="AK240" t="s">
        <v>22</v>
      </c>
      <c r="AL240" t="str">
        <f t="shared" ca="1" si="606"/>
        <v/>
      </c>
      <c r="AM240" t="str">
        <f t="shared" ca="1" si="607"/>
        <v/>
      </c>
      <c r="AN240">
        <f t="shared" ca="1" si="608"/>
        <v>4</v>
      </c>
      <c r="AO240" s="5" t="str">
        <f t="shared" si="609"/>
        <v>y</v>
      </c>
      <c r="AP240" t="str">
        <f t="shared" ca="1" si="610"/>
        <v/>
      </c>
      <c r="AW240" t="str">
        <f t="shared" ca="1" si="611"/>
        <v>5y×4y</v>
      </c>
      <c r="AY240">
        <f t="shared" ca="1" si="612"/>
        <v>20</v>
      </c>
      <c r="AZ240">
        <f t="shared" ca="1" si="613"/>
        <v>20</v>
      </c>
      <c r="BD240" s="44"/>
      <c r="BE240" s="44"/>
      <c r="BF240" s="44"/>
      <c r="BG240" s="44"/>
      <c r="BH240" s="44"/>
      <c r="BI240" s="44"/>
    </row>
    <row r="241" spans="1:61" x14ac:dyDescent="0.55000000000000004">
      <c r="A241" s="1" t="s">
        <v>1</v>
      </c>
      <c r="B241" s="1" t="s">
        <v>35</v>
      </c>
      <c r="C241" s="78" t="s">
        <v>229</v>
      </c>
      <c r="D241" s="43" t="str">
        <f t="shared" ca="1" si="592"/>
        <v>(-4y)×5y</v>
      </c>
      <c r="E241" s="4" t="s">
        <v>13</v>
      </c>
      <c r="F241" t="s">
        <v>230</v>
      </c>
      <c r="G241" s="78" t="s">
        <v>229</v>
      </c>
      <c r="H241" s="11">
        <f t="shared" ca="1" si="593"/>
        <v>-20</v>
      </c>
      <c r="I241" s="21" t="s">
        <v>297</v>
      </c>
      <c r="J241" t="s">
        <v>230</v>
      </c>
      <c r="K241" s="51" t="s">
        <v>60</v>
      </c>
      <c r="L241" s="50" t="s">
        <v>373</v>
      </c>
      <c r="M241" s="50" t="str">
        <f t="shared" ca="1" si="594"/>
        <v>\\(\\quad (-4y)×5y= \\)</v>
      </c>
      <c r="N241" s="50" t="str">
        <f t="shared" ca="1" si="595"/>
        <v>\\(\\quad -20y^2 \\)</v>
      </c>
      <c r="O241" s="50" t="s">
        <v>62</v>
      </c>
      <c r="P241" s="89" t="str">
        <f t="shared" ca="1" si="596"/>
        <v>INSERT INTO math(tangen,question,answer,editor,date,count) VALUES('m5650','\\(\\quad (-4y)×5y= \\)','\\(\\quad -20y^2 \\)','harazono',NOW(),0);</v>
      </c>
      <c r="Q241" s="47"/>
      <c r="R241" s="19"/>
      <c r="S241" s="1">
        <f t="shared" ca="1" si="398"/>
        <v>-4</v>
      </c>
      <c r="T241" s="1" t="s">
        <v>19</v>
      </c>
      <c r="U241" s="1">
        <f t="shared" ca="1" si="399"/>
        <v>5</v>
      </c>
      <c r="V241" s="1" t="s">
        <v>19</v>
      </c>
      <c r="W241" s="1"/>
      <c r="X241" s="1"/>
      <c r="Z241">
        <f t="shared" ca="1" si="597"/>
        <v>-4</v>
      </c>
      <c r="AA241" t="str">
        <f t="shared" si="598"/>
        <v>y</v>
      </c>
      <c r="AB241">
        <f t="shared" ca="1" si="599"/>
        <v>5</v>
      </c>
      <c r="AC241" t="str">
        <f t="shared" si="600"/>
        <v>y</v>
      </c>
      <c r="AF241" t="str">
        <f t="shared" ca="1" si="601"/>
        <v>(</v>
      </c>
      <c r="AG241" t="str">
        <f t="shared" ca="1" si="602"/>
        <v>-</v>
      </c>
      <c r="AH241">
        <f t="shared" ca="1" si="603"/>
        <v>4</v>
      </c>
      <c r="AI241" t="str">
        <f t="shared" si="604"/>
        <v>y</v>
      </c>
      <c r="AJ241" t="str">
        <f t="shared" ca="1" si="605"/>
        <v>)</v>
      </c>
      <c r="AK241" t="s">
        <v>22</v>
      </c>
      <c r="AL241" t="str">
        <f t="shared" ca="1" si="606"/>
        <v/>
      </c>
      <c r="AM241" t="str">
        <f t="shared" ca="1" si="607"/>
        <v/>
      </c>
      <c r="AN241">
        <f t="shared" ca="1" si="608"/>
        <v>5</v>
      </c>
      <c r="AO241" s="5" t="str">
        <f t="shared" si="609"/>
        <v>y</v>
      </c>
      <c r="AP241" t="str">
        <f t="shared" ca="1" si="610"/>
        <v/>
      </c>
      <c r="AW241" t="str">
        <f t="shared" ca="1" si="611"/>
        <v>(-4y)×5y</v>
      </c>
      <c r="AY241">
        <f t="shared" ca="1" si="612"/>
        <v>-20</v>
      </c>
      <c r="AZ241">
        <f t="shared" ca="1" si="613"/>
        <v>-20</v>
      </c>
      <c r="BD241" s="44"/>
      <c r="BE241" s="44"/>
      <c r="BF241" s="44"/>
      <c r="BG241" s="44"/>
      <c r="BH241" s="44"/>
      <c r="BI241" s="44"/>
    </row>
    <row r="242" spans="1:61" x14ac:dyDescent="0.55000000000000004">
      <c r="A242" s="1" t="s">
        <v>1</v>
      </c>
      <c r="B242" s="1" t="s">
        <v>35</v>
      </c>
      <c r="C242" s="78" t="s">
        <v>229</v>
      </c>
      <c r="D242" s="43" t="str">
        <f ca="1">AW242</f>
        <v>(-4x)×8y</v>
      </c>
      <c r="E242" s="4" t="s">
        <v>13</v>
      </c>
      <c r="F242" t="s">
        <v>230</v>
      </c>
      <c r="G242" s="78" t="s">
        <v>229</v>
      </c>
      <c r="H242" s="11">
        <f ca="1">AZ242</f>
        <v>-32</v>
      </c>
      <c r="I242" s="21" t="s">
        <v>24</v>
      </c>
      <c r="J242" t="s">
        <v>230</v>
      </c>
      <c r="K242" s="51" t="s">
        <v>60</v>
      </c>
      <c r="L242" s="50" t="s">
        <v>373</v>
      </c>
      <c r="M242" s="50" t="str">
        <f t="shared" ca="1" si="38"/>
        <v>\\(\\quad (-4x)×8y= \\)</v>
      </c>
      <c r="N242" s="50" t="str">
        <f t="shared" ca="1" si="39"/>
        <v>\\(\\quad -32xy \\)</v>
      </c>
      <c r="O242" s="50" t="s">
        <v>62</v>
      </c>
      <c r="P242" s="89" t="str">
        <f t="shared" ca="1" si="40"/>
        <v>INSERT INTO math(tangen,question,answer,editor,date,count) VALUES('m5650','\\(\\quad (-4x)×8y= \\)','\\(\\quad -32xy \\)','harazono',NOW(),0);</v>
      </c>
      <c r="Q242" s="47"/>
      <c r="R242" s="19"/>
      <c r="S242" s="1">
        <f t="shared" ca="1" si="398"/>
        <v>-4</v>
      </c>
      <c r="T242" s="1" t="s">
        <v>18</v>
      </c>
      <c r="U242" s="1">
        <f t="shared" ca="1" si="399"/>
        <v>8</v>
      </c>
      <c r="V242" s="1" t="s">
        <v>19</v>
      </c>
      <c r="W242" s="1"/>
      <c r="X242" s="1"/>
      <c r="Z242">
        <f t="shared" ca="1" si="368"/>
        <v>-4</v>
      </c>
      <c r="AA242" t="str">
        <f t="shared" si="368"/>
        <v>x</v>
      </c>
      <c r="AB242">
        <f t="shared" ca="1" si="368"/>
        <v>8</v>
      </c>
      <c r="AC242" t="str">
        <f t="shared" si="368"/>
        <v>y</v>
      </c>
      <c r="AF242" t="str">
        <f t="shared" ca="1" si="369"/>
        <v>(</v>
      </c>
      <c r="AG242" t="str">
        <f t="shared" ca="1" si="428"/>
        <v>-</v>
      </c>
      <c r="AH242">
        <f t="shared" ca="1" si="400"/>
        <v>4</v>
      </c>
      <c r="AI242" t="str">
        <f t="shared" si="401"/>
        <v>x</v>
      </c>
      <c r="AJ242" t="str">
        <f t="shared" ca="1" si="370"/>
        <v>)</v>
      </c>
      <c r="AK242" t="s">
        <v>22</v>
      </c>
      <c r="AL242" t="str">
        <f t="shared" ca="1" si="371"/>
        <v/>
      </c>
      <c r="AM242" t="str">
        <f t="shared" ca="1" si="372"/>
        <v/>
      </c>
      <c r="AN242">
        <f t="shared" ca="1" si="402"/>
        <v>8</v>
      </c>
      <c r="AO242" s="5" t="str">
        <f t="shared" si="403"/>
        <v>y</v>
      </c>
      <c r="AP242" t="str">
        <f t="shared" ca="1" si="373"/>
        <v/>
      </c>
      <c r="AW242" t="str">
        <f t="shared" ca="1" si="404"/>
        <v>(-4x)×8y</v>
      </c>
      <c r="AY242">
        <f ca="1">Z242*AB242</f>
        <v>-32</v>
      </c>
      <c r="AZ242">
        <f t="shared" ca="1" si="405"/>
        <v>-32</v>
      </c>
      <c r="BD242" s="44"/>
      <c r="BE242" s="44"/>
      <c r="BF242" s="44"/>
      <c r="BG242" s="44"/>
      <c r="BH242" s="44"/>
      <c r="BI242" s="44"/>
    </row>
    <row r="243" spans="1:61" x14ac:dyDescent="0.55000000000000004">
      <c r="A243" s="1" t="s">
        <v>1</v>
      </c>
      <c r="B243" s="1" t="s">
        <v>35</v>
      </c>
      <c r="C243" s="78" t="s">
        <v>229</v>
      </c>
      <c r="D243" s="43" t="str">
        <f t="shared" ref="D243:D252" ca="1" si="614">AW243</f>
        <v>x×(-y)</v>
      </c>
      <c r="E243" s="4" t="s">
        <v>13</v>
      </c>
      <c r="F243" t="s">
        <v>230</v>
      </c>
      <c r="G243" s="78" t="s">
        <v>229</v>
      </c>
      <c r="H243" s="11" t="str">
        <f t="shared" ref="H243:H252" ca="1" si="615">AZ243</f>
        <v>-</v>
      </c>
      <c r="I243" s="21" t="s">
        <v>24</v>
      </c>
      <c r="J243" t="s">
        <v>230</v>
      </c>
      <c r="K243" s="51" t="s">
        <v>60</v>
      </c>
      <c r="L243" s="50" t="s">
        <v>373</v>
      </c>
      <c r="M243" s="50" t="str">
        <f t="shared" ref="M243:M252" ca="1" si="616">C243&amp;D243&amp;E243&amp;F243</f>
        <v>\\(\\quad x×(-y)= \\)</v>
      </c>
      <c r="N243" s="50" t="str">
        <f t="shared" ref="N243:N252" ca="1" si="617">G243&amp;H243&amp;I243&amp;J243</f>
        <v>\\(\\quad -xy \\)</v>
      </c>
      <c r="O243" s="50" t="s">
        <v>62</v>
      </c>
      <c r="P243" s="89" t="str">
        <f t="shared" ref="P243:P252" ca="1" si="618">"INSERT INTO "&amp;K243&amp;"(tangen,question,answer,editor,date,count) VALUES('"&amp;L243&amp;"','"&amp;M243&amp;"','"&amp;N243&amp;"','"&amp;O243&amp;"',NOW(),0);"</f>
        <v>INSERT INTO math(tangen,question,answer,editor,date,count) VALUES('m5650','\\(\\quad x×(-y)= \\)','\\(\\quad -xy \\)','harazono',NOW(),0);</v>
      </c>
      <c r="Q243" s="47"/>
      <c r="R243" s="19"/>
      <c r="S243" s="1">
        <f t="shared" ca="1" si="398"/>
        <v>1</v>
      </c>
      <c r="T243" s="1" t="s">
        <v>18</v>
      </c>
      <c r="U243" s="1">
        <f t="shared" ca="1" si="399"/>
        <v>-1</v>
      </c>
      <c r="V243" s="1" t="s">
        <v>19</v>
      </c>
      <c r="W243" s="1"/>
      <c r="X243" s="1"/>
      <c r="Z243">
        <f t="shared" ref="Z243:Z252" ca="1" si="619">IF(S243=0,7,S243)</f>
        <v>1</v>
      </c>
      <c r="AA243" t="str">
        <f t="shared" ref="AA243:AA252" si="620">IF(T243=0,7,T243)</f>
        <v>x</v>
      </c>
      <c r="AB243">
        <f t="shared" ref="AB243:AB252" ca="1" si="621">IF(U243=0,7,U243)</f>
        <v>-1</v>
      </c>
      <c r="AC243" t="str">
        <f t="shared" ref="AC243:AC252" si="622">IF(V243=0,7,V243)</f>
        <v>y</v>
      </c>
      <c r="AF243" t="str">
        <f t="shared" ref="AF243:AF252" ca="1" si="623">IF(Z243&lt;=0,"(","")</f>
        <v/>
      </c>
      <c r="AG243" t="str">
        <f t="shared" ref="AG243:AG252" ca="1" si="624">IF(Z243&lt;=0,"-","")</f>
        <v/>
      </c>
      <c r="AH243" t="str">
        <f t="shared" ref="AH243:AH252" ca="1" si="625">IF(Z243=1,"",IF(Z243=-1,"",ABS(Z243)))</f>
        <v/>
      </c>
      <c r="AI243" t="str">
        <f t="shared" ref="AI243:AI252" si="626">AA243</f>
        <v>x</v>
      </c>
      <c r="AJ243" t="str">
        <f t="shared" ref="AJ243:AJ252" ca="1" si="627">IF(Z243&lt;=0,")","")</f>
        <v/>
      </c>
      <c r="AK243" t="s">
        <v>22</v>
      </c>
      <c r="AL243" t="str">
        <f t="shared" ref="AL243:AL252" ca="1" si="628">IF(AB243&lt;=0,"(","")</f>
        <v>(</v>
      </c>
      <c r="AM243" t="str">
        <f t="shared" ref="AM243:AM252" ca="1" si="629">IF(AB243&lt;=0,"-","")</f>
        <v>-</v>
      </c>
      <c r="AN243" t="str">
        <f t="shared" ref="AN243:AN252" ca="1" si="630">IF(AB243=1,"",IF(AB243=-1,"",ABS(AB243)))</f>
        <v/>
      </c>
      <c r="AO243" s="5" t="str">
        <f t="shared" ref="AO243:AO252" si="631">AC243</f>
        <v>y</v>
      </c>
      <c r="AP243" t="str">
        <f t="shared" ref="AP243:AP252" ca="1" si="632">IF(AB243&lt;=0,")","")</f>
        <v>)</v>
      </c>
      <c r="AW243" t="str">
        <f t="shared" ref="AW243:AW252" ca="1" si="633">AF243&amp;AG243&amp;AH243&amp;AI243&amp;AJ243&amp;AK243&amp;AL243&amp;AM243&amp;AN243&amp;AO243&amp;AP243&amp;AQ243&amp;AR243&amp;AS243&amp;AT243&amp;AU243&amp;AV243</f>
        <v>x×(-y)</v>
      </c>
      <c r="AY243">
        <f t="shared" ref="AY243:AY252" ca="1" si="634">Z243*AB243</f>
        <v>-1</v>
      </c>
      <c r="AZ243" t="str">
        <f t="shared" ref="AZ243:AZ252" ca="1" si="635">IF(AY243=1,"",IF(AY243=-1,"-",AY243))</f>
        <v>-</v>
      </c>
      <c r="BD243" s="44"/>
      <c r="BE243" s="44"/>
      <c r="BF243" s="44"/>
      <c r="BG243" s="44"/>
      <c r="BH243" s="44"/>
      <c r="BI243" s="44"/>
    </row>
    <row r="244" spans="1:61" x14ac:dyDescent="0.55000000000000004">
      <c r="A244" s="1" t="s">
        <v>1</v>
      </c>
      <c r="B244" s="1" t="s">
        <v>35</v>
      </c>
      <c r="C244" s="78" t="s">
        <v>229</v>
      </c>
      <c r="D244" s="43" t="str">
        <f t="shared" ca="1" si="614"/>
        <v>(-x)×(-5y)</v>
      </c>
      <c r="E244" s="4" t="s">
        <v>13</v>
      </c>
      <c r="F244" t="s">
        <v>230</v>
      </c>
      <c r="G244" s="78" t="s">
        <v>229</v>
      </c>
      <c r="H244" s="11">
        <f t="shared" ca="1" si="615"/>
        <v>5</v>
      </c>
      <c r="I244" s="21" t="s">
        <v>24</v>
      </c>
      <c r="J244" t="s">
        <v>230</v>
      </c>
      <c r="K244" s="51" t="s">
        <v>60</v>
      </c>
      <c r="L244" s="50" t="s">
        <v>373</v>
      </c>
      <c r="M244" s="50" t="str">
        <f t="shared" ca="1" si="616"/>
        <v>\\(\\quad (-x)×(-5y)= \\)</v>
      </c>
      <c r="N244" s="50" t="str">
        <f t="shared" ca="1" si="617"/>
        <v>\\(\\quad 5xy \\)</v>
      </c>
      <c r="O244" s="50" t="s">
        <v>62</v>
      </c>
      <c r="P244" s="89" t="str">
        <f t="shared" ca="1" si="618"/>
        <v>INSERT INTO math(tangen,question,answer,editor,date,count) VALUES('m5650','\\(\\quad (-x)×(-5y)= \\)','\\(\\quad 5xy \\)','harazono',NOW(),0);</v>
      </c>
      <c r="Q244" s="47"/>
      <c r="R244" s="19"/>
      <c r="S244" s="1">
        <f t="shared" ca="1" si="398"/>
        <v>-1</v>
      </c>
      <c r="T244" s="1" t="s">
        <v>18</v>
      </c>
      <c r="U244" s="1">
        <f t="shared" ca="1" si="399"/>
        <v>-5</v>
      </c>
      <c r="V244" s="1" t="s">
        <v>19</v>
      </c>
      <c r="W244" s="1"/>
      <c r="X244" s="1"/>
      <c r="Z244">
        <f t="shared" ca="1" si="619"/>
        <v>-1</v>
      </c>
      <c r="AA244" t="str">
        <f t="shared" si="620"/>
        <v>x</v>
      </c>
      <c r="AB244">
        <f t="shared" ca="1" si="621"/>
        <v>-5</v>
      </c>
      <c r="AC244" t="str">
        <f t="shared" si="622"/>
        <v>y</v>
      </c>
      <c r="AF244" t="str">
        <f t="shared" ca="1" si="623"/>
        <v>(</v>
      </c>
      <c r="AG244" t="str">
        <f t="shared" ca="1" si="624"/>
        <v>-</v>
      </c>
      <c r="AH244" t="str">
        <f t="shared" ca="1" si="625"/>
        <v/>
      </c>
      <c r="AI244" t="str">
        <f t="shared" si="626"/>
        <v>x</v>
      </c>
      <c r="AJ244" t="str">
        <f t="shared" ca="1" si="627"/>
        <v>)</v>
      </c>
      <c r="AK244" t="s">
        <v>22</v>
      </c>
      <c r="AL244" t="str">
        <f t="shared" ca="1" si="628"/>
        <v>(</v>
      </c>
      <c r="AM244" t="str">
        <f t="shared" ca="1" si="629"/>
        <v>-</v>
      </c>
      <c r="AN244">
        <f t="shared" ca="1" si="630"/>
        <v>5</v>
      </c>
      <c r="AO244" s="5" t="str">
        <f t="shared" si="631"/>
        <v>y</v>
      </c>
      <c r="AP244" t="str">
        <f t="shared" ca="1" si="632"/>
        <v>)</v>
      </c>
      <c r="AW244" t="str">
        <f t="shared" ca="1" si="633"/>
        <v>(-x)×(-5y)</v>
      </c>
      <c r="AY244">
        <f t="shared" ca="1" si="634"/>
        <v>5</v>
      </c>
      <c r="AZ244">
        <f t="shared" ca="1" si="635"/>
        <v>5</v>
      </c>
      <c r="BD244" s="44"/>
      <c r="BE244" s="44"/>
      <c r="BF244" s="44"/>
      <c r="BG244" s="44"/>
      <c r="BH244" s="44"/>
      <c r="BI244" s="44"/>
    </row>
    <row r="245" spans="1:61" x14ac:dyDescent="0.55000000000000004">
      <c r="A245" s="1" t="s">
        <v>1</v>
      </c>
      <c r="B245" s="1" t="s">
        <v>35</v>
      </c>
      <c r="C245" s="78" t="s">
        <v>229</v>
      </c>
      <c r="D245" s="43" t="str">
        <f t="shared" ca="1" si="614"/>
        <v>4x×(-3y)</v>
      </c>
      <c r="E245" s="4" t="s">
        <v>13</v>
      </c>
      <c r="F245" t="s">
        <v>230</v>
      </c>
      <c r="G245" s="78" t="s">
        <v>229</v>
      </c>
      <c r="H245" s="11">
        <f t="shared" ca="1" si="615"/>
        <v>-12</v>
      </c>
      <c r="I245" s="21" t="s">
        <v>24</v>
      </c>
      <c r="J245" t="s">
        <v>230</v>
      </c>
      <c r="K245" s="51" t="s">
        <v>60</v>
      </c>
      <c r="L245" s="50" t="s">
        <v>373</v>
      </c>
      <c r="M245" s="50" t="str">
        <f t="shared" ca="1" si="616"/>
        <v>\\(\\quad 4x×(-3y)= \\)</v>
      </c>
      <c r="N245" s="50" t="str">
        <f t="shared" ca="1" si="617"/>
        <v>\\(\\quad -12xy \\)</v>
      </c>
      <c r="O245" s="50" t="s">
        <v>62</v>
      </c>
      <c r="P245" s="89" t="str">
        <f t="shared" ca="1" si="618"/>
        <v>INSERT INTO math(tangen,question,answer,editor,date,count) VALUES('m5650','\\(\\quad 4x×(-3y)= \\)','\\(\\quad -12xy \\)','harazono',NOW(),0);</v>
      </c>
      <c r="Q245" s="47"/>
      <c r="R245" s="19"/>
      <c r="S245" s="1">
        <f t="shared" ca="1" si="398"/>
        <v>4</v>
      </c>
      <c r="T245" s="1" t="s">
        <v>18</v>
      </c>
      <c r="U245" s="1">
        <f t="shared" ca="1" si="399"/>
        <v>-3</v>
      </c>
      <c r="V245" s="1" t="s">
        <v>19</v>
      </c>
      <c r="W245" s="1"/>
      <c r="X245" s="1"/>
      <c r="Z245">
        <f t="shared" ca="1" si="619"/>
        <v>4</v>
      </c>
      <c r="AA245" t="str">
        <f t="shared" si="620"/>
        <v>x</v>
      </c>
      <c r="AB245">
        <f t="shared" ca="1" si="621"/>
        <v>-3</v>
      </c>
      <c r="AC245" t="str">
        <f t="shared" si="622"/>
        <v>y</v>
      </c>
      <c r="AF245" t="str">
        <f t="shared" ca="1" si="623"/>
        <v/>
      </c>
      <c r="AG245" t="str">
        <f t="shared" ca="1" si="624"/>
        <v/>
      </c>
      <c r="AH245">
        <f t="shared" ca="1" si="625"/>
        <v>4</v>
      </c>
      <c r="AI245" t="str">
        <f t="shared" si="626"/>
        <v>x</v>
      </c>
      <c r="AJ245" t="str">
        <f t="shared" ca="1" si="627"/>
        <v/>
      </c>
      <c r="AK245" t="s">
        <v>22</v>
      </c>
      <c r="AL245" t="str">
        <f t="shared" ca="1" si="628"/>
        <v>(</v>
      </c>
      <c r="AM245" t="str">
        <f t="shared" ca="1" si="629"/>
        <v>-</v>
      </c>
      <c r="AN245">
        <f t="shared" ca="1" si="630"/>
        <v>3</v>
      </c>
      <c r="AO245" s="5" t="str">
        <f t="shared" si="631"/>
        <v>y</v>
      </c>
      <c r="AP245" t="str">
        <f t="shared" ca="1" si="632"/>
        <v>)</v>
      </c>
      <c r="AW245" t="str">
        <f t="shared" ca="1" si="633"/>
        <v>4x×(-3y)</v>
      </c>
      <c r="AY245">
        <f t="shared" ca="1" si="634"/>
        <v>-12</v>
      </c>
      <c r="AZ245">
        <f t="shared" ca="1" si="635"/>
        <v>-12</v>
      </c>
      <c r="BD245" s="44"/>
      <c r="BE245" s="44"/>
      <c r="BF245" s="44"/>
      <c r="BG245" s="44"/>
      <c r="BH245" s="44"/>
      <c r="BI245" s="44"/>
    </row>
    <row r="246" spans="1:61" x14ac:dyDescent="0.55000000000000004">
      <c r="A246" s="1" t="s">
        <v>1</v>
      </c>
      <c r="B246" s="1" t="s">
        <v>35</v>
      </c>
      <c r="C246" s="78" t="s">
        <v>229</v>
      </c>
      <c r="D246" s="43" t="str">
        <f t="shared" ca="1" si="614"/>
        <v>4x×(-y)</v>
      </c>
      <c r="E246" s="4" t="s">
        <v>13</v>
      </c>
      <c r="F246" t="s">
        <v>230</v>
      </c>
      <c r="G246" s="78" t="s">
        <v>229</v>
      </c>
      <c r="H246" s="11">
        <f t="shared" ca="1" si="615"/>
        <v>-4</v>
      </c>
      <c r="I246" s="21" t="s">
        <v>24</v>
      </c>
      <c r="J246" t="s">
        <v>230</v>
      </c>
      <c r="K246" s="51" t="s">
        <v>60</v>
      </c>
      <c r="L246" s="50" t="s">
        <v>373</v>
      </c>
      <c r="M246" s="50" t="str">
        <f t="shared" ca="1" si="616"/>
        <v>\\(\\quad 4x×(-y)= \\)</v>
      </c>
      <c r="N246" s="50" t="str">
        <f t="shared" ca="1" si="617"/>
        <v>\\(\\quad -4xy \\)</v>
      </c>
      <c r="O246" s="50" t="s">
        <v>62</v>
      </c>
      <c r="P246" s="89" t="str">
        <f t="shared" ca="1" si="618"/>
        <v>INSERT INTO math(tangen,question,answer,editor,date,count) VALUES('m5650','\\(\\quad 4x×(-y)= \\)','\\(\\quad -4xy \\)','harazono',NOW(),0);</v>
      </c>
      <c r="Q246" s="47"/>
      <c r="R246" s="19"/>
      <c r="S246" s="1">
        <f t="shared" ca="1" si="398"/>
        <v>4</v>
      </c>
      <c r="T246" s="1" t="s">
        <v>18</v>
      </c>
      <c r="U246" s="1">
        <f t="shared" ca="1" si="399"/>
        <v>-1</v>
      </c>
      <c r="V246" s="1" t="s">
        <v>19</v>
      </c>
      <c r="W246" s="1"/>
      <c r="X246" s="1"/>
      <c r="Z246">
        <f t="shared" ca="1" si="619"/>
        <v>4</v>
      </c>
      <c r="AA246" t="str">
        <f t="shared" si="620"/>
        <v>x</v>
      </c>
      <c r="AB246">
        <f t="shared" ca="1" si="621"/>
        <v>-1</v>
      </c>
      <c r="AC246" t="str">
        <f t="shared" si="622"/>
        <v>y</v>
      </c>
      <c r="AF246" t="str">
        <f t="shared" ca="1" si="623"/>
        <v/>
      </c>
      <c r="AG246" t="str">
        <f t="shared" ca="1" si="624"/>
        <v/>
      </c>
      <c r="AH246">
        <f t="shared" ca="1" si="625"/>
        <v>4</v>
      </c>
      <c r="AI246" t="str">
        <f t="shared" si="626"/>
        <v>x</v>
      </c>
      <c r="AJ246" t="str">
        <f t="shared" ca="1" si="627"/>
        <v/>
      </c>
      <c r="AK246" t="s">
        <v>22</v>
      </c>
      <c r="AL246" t="str">
        <f t="shared" ca="1" si="628"/>
        <v>(</v>
      </c>
      <c r="AM246" t="str">
        <f t="shared" ca="1" si="629"/>
        <v>-</v>
      </c>
      <c r="AN246" t="str">
        <f t="shared" ca="1" si="630"/>
        <v/>
      </c>
      <c r="AO246" s="5" t="str">
        <f t="shared" si="631"/>
        <v>y</v>
      </c>
      <c r="AP246" t="str">
        <f t="shared" ca="1" si="632"/>
        <v>)</v>
      </c>
      <c r="AW246" t="str">
        <f t="shared" ca="1" si="633"/>
        <v>4x×(-y)</v>
      </c>
      <c r="AY246">
        <f t="shared" ca="1" si="634"/>
        <v>-4</v>
      </c>
      <c r="AZ246">
        <f t="shared" ca="1" si="635"/>
        <v>-4</v>
      </c>
      <c r="BD246" s="44"/>
      <c r="BE246" s="44"/>
      <c r="BF246" s="44"/>
      <c r="BG246" s="44"/>
      <c r="BH246" s="44"/>
      <c r="BI246" s="44"/>
    </row>
    <row r="247" spans="1:61" x14ac:dyDescent="0.55000000000000004">
      <c r="A247" s="1" t="s">
        <v>1</v>
      </c>
      <c r="B247" s="1" t="s">
        <v>35</v>
      </c>
      <c r="C247" s="78" t="s">
        <v>229</v>
      </c>
      <c r="D247" s="43" t="str">
        <f t="shared" ca="1" si="614"/>
        <v>7x×4y</v>
      </c>
      <c r="E247" s="4" t="s">
        <v>13</v>
      </c>
      <c r="F247" t="s">
        <v>230</v>
      </c>
      <c r="G247" s="78" t="s">
        <v>229</v>
      </c>
      <c r="H247" s="11">
        <f t="shared" ca="1" si="615"/>
        <v>28</v>
      </c>
      <c r="I247" s="21" t="s">
        <v>24</v>
      </c>
      <c r="J247" t="s">
        <v>230</v>
      </c>
      <c r="K247" s="51" t="s">
        <v>60</v>
      </c>
      <c r="L247" s="50" t="s">
        <v>373</v>
      </c>
      <c r="M247" s="50" t="str">
        <f t="shared" ca="1" si="616"/>
        <v>\\(\\quad 7x×4y= \\)</v>
      </c>
      <c r="N247" s="50" t="str">
        <f t="shared" ca="1" si="617"/>
        <v>\\(\\quad 28xy \\)</v>
      </c>
      <c r="O247" s="50" t="s">
        <v>62</v>
      </c>
      <c r="P247" s="89" t="str">
        <f t="shared" ca="1" si="618"/>
        <v>INSERT INTO math(tangen,question,answer,editor,date,count) VALUES('m5650','\\(\\quad 7x×4y= \\)','\\(\\quad 28xy \\)','harazono',NOW(),0);</v>
      </c>
      <c r="Q247" s="47"/>
      <c r="R247" s="19"/>
      <c r="S247" s="1">
        <f t="shared" ca="1" si="398"/>
        <v>0</v>
      </c>
      <c r="T247" s="1" t="s">
        <v>18</v>
      </c>
      <c r="U247" s="1">
        <f t="shared" ca="1" si="399"/>
        <v>4</v>
      </c>
      <c r="V247" s="1" t="s">
        <v>19</v>
      </c>
      <c r="W247" s="1"/>
      <c r="X247" s="1"/>
      <c r="Z247">
        <f t="shared" ca="1" si="619"/>
        <v>7</v>
      </c>
      <c r="AA247" t="str">
        <f t="shared" si="620"/>
        <v>x</v>
      </c>
      <c r="AB247">
        <f t="shared" ca="1" si="621"/>
        <v>4</v>
      </c>
      <c r="AC247" t="str">
        <f t="shared" si="622"/>
        <v>y</v>
      </c>
      <c r="AF247" t="str">
        <f t="shared" ca="1" si="623"/>
        <v/>
      </c>
      <c r="AG247" t="str">
        <f t="shared" ca="1" si="624"/>
        <v/>
      </c>
      <c r="AH247">
        <f t="shared" ca="1" si="625"/>
        <v>7</v>
      </c>
      <c r="AI247" t="str">
        <f t="shared" si="626"/>
        <v>x</v>
      </c>
      <c r="AJ247" t="str">
        <f t="shared" ca="1" si="627"/>
        <v/>
      </c>
      <c r="AK247" t="s">
        <v>22</v>
      </c>
      <c r="AL247" t="str">
        <f t="shared" ca="1" si="628"/>
        <v/>
      </c>
      <c r="AM247" t="str">
        <f t="shared" ca="1" si="629"/>
        <v/>
      </c>
      <c r="AN247">
        <f t="shared" ca="1" si="630"/>
        <v>4</v>
      </c>
      <c r="AO247" s="5" t="str">
        <f t="shared" si="631"/>
        <v>y</v>
      </c>
      <c r="AP247" t="str">
        <f t="shared" ca="1" si="632"/>
        <v/>
      </c>
      <c r="AW247" t="str">
        <f t="shared" ca="1" si="633"/>
        <v>7x×4y</v>
      </c>
      <c r="AY247">
        <f t="shared" ca="1" si="634"/>
        <v>28</v>
      </c>
      <c r="AZ247">
        <f t="shared" ca="1" si="635"/>
        <v>28</v>
      </c>
      <c r="BD247" s="44"/>
      <c r="BE247" s="44"/>
      <c r="BF247" s="44"/>
      <c r="BG247" s="44"/>
      <c r="BH247" s="44"/>
      <c r="BI247" s="44"/>
    </row>
    <row r="248" spans="1:61" x14ac:dyDescent="0.55000000000000004">
      <c r="A248" s="1" t="s">
        <v>1</v>
      </c>
      <c r="B248" s="1" t="s">
        <v>35</v>
      </c>
      <c r="C248" s="78" t="s">
        <v>229</v>
      </c>
      <c r="D248" s="43" t="str">
        <f t="shared" ca="1" si="614"/>
        <v>4x×(-4y)</v>
      </c>
      <c r="E248" s="4" t="s">
        <v>13</v>
      </c>
      <c r="F248" t="s">
        <v>230</v>
      </c>
      <c r="G248" s="78" t="s">
        <v>229</v>
      </c>
      <c r="H248" s="11">
        <f t="shared" ca="1" si="615"/>
        <v>-16</v>
      </c>
      <c r="I248" s="21" t="s">
        <v>24</v>
      </c>
      <c r="J248" t="s">
        <v>230</v>
      </c>
      <c r="K248" s="51" t="s">
        <v>60</v>
      </c>
      <c r="L248" s="50" t="s">
        <v>373</v>
      </c>
      <c r="M248" s="50" t="str">
        <f t="shared" ca="1" si="616"/>
        <v>\\(\\quad 4x×(-4y)= \\)</v>
      </c>
      <c r="N248" s="50" t="str">
        <f t="shared" ca="1" si="617"/>
        <v>\\(\\quad -16xy \\)</v>
      </c>
      <c r="O248" s="50" t="s">
        <v>62</v>
      </c>
      <c r="P248" s="89" t="str">
        <f t="shared" ca="1" si="618"/>
        <v>INSERT INTO math(tangen,question,answer,editor,date,count) VALUES('m5650','\\(\\quad 4x×(-4y)= \\)','\\(\\quad -16xy \\)','harazono',NOW(),0);</v>
      </c>
      <c r="Q248" s="47"/>
      <c r="R248" s="19"/>
      <c r="S248" s="1">
        <f t="shared" ca="1" si="398"/>
        <v>4</v>
      </c>
      <c r="T248" s="1" t="s">
        <v>18</v>
      </c>
      <c r="U248" s="1">
        <f t="shared" ca="1" si="399"/>
        <v>-4</v>
      </c>
      <c r="V248" s="1" t="s">
        <v>19</v>
      </c>
      <c r="W248" s="1"/>
      <c r="X248" s="1"/>
      <c r="Z248">
        <f t="shared" ca="1" si="619"/>
        <v>4</v>
      </c>
      <c r="AA248" t="str">
        <f t="shared" si="620"/>
        <v>x</v>
      </c>
      <c r="AB248">
        <f t="shared" ca="1" si="621"/>
        <v>-4</v>
      </c>
      <c r="AC248" t="str">
        <f t="shared" si="622"/>
        <v>y</v>
      </c>
      <c r="AF248" t="str">
        <f t="shared" ca="1" si="623"/>
        <v/>
      </c>
      <c r="AG248" t="str">
        <f t="shared" ca="1" si="624"/>
        <v/>
      </c>
      <c r="AH248">
        <f t="shared" ca="1" si="625"/>
        <v>4</v>
      </c>
      <c r="AI248" t="str">
        <f t="shared" si="626"/>
        <v>x</v>
      </c>
      <c r="AJ248" t="str">
        <f t="shared" ca="1" si="627"/>
        <v/>
      </c>
      <c r="AK248" t="s">
        <v>22</v>
      </c>
      <c r="AL248" t="str">
        <f t="shared" ca="1" si="628"/>
        <v>(</v>
      </c>
      <c r="AM248" t="str">
        <f t="shared" ca="1" si="629"/>
        <v>-</v>
      </c>
      <c r="AN248">
        <f t="shared" ca="1" si="630"/>
        <v>4</v>
      </c>
      <c r="AO248" s="5" t="str">
        <f t="shared" si="631"/>
        <v>y</v>
      </c>
      <c r="AP248" t="str">
        <f t="shared" ca="1" si="632"/>
        <v>)</v>
      </c>
      <c r="AW248" t="str">
        <f t="shared" ca="1" si="633"/>
        <v>4x×(-4y)</v>
      </c>
      <c r="AY248">
        <f t="shared" ca="1" si="634"/>
        <v>-16</v>
      </c>
      <c r="AZ248">
        <f t="shared" ca="1" si="635"/>
        <v>-16</v>
      </c>
      <c r="BD248" s="44"/>
      <c r="BE248" s="44"/>
      <c r="BF248" s="44"/>
      <c r="BG248" s="44"/>
      <c r="BH248" s="44"/>
      <c r="BI248" s="44"/>
    </row>
    <row r="249" spans="1:61" x14ac:dyDescent="0.55000000000000004">
      <c r="A249" s="1" t="s">
        <v>1</v>
      </c>
      <c r="B249" s="1" t="s">
        <v>35</v>
      </c>
      <c r="C249" s="78" t="s">
        <v>229</v>
      </c>
      <c r="D249" s="43" t="str">
        <f t="shared" ca="1" si="614"/>
        <v>x×(-9y)</v>
      </c>
      <c r="E249" s="4" t="s">
        <v>13</v>
      </c>
      <c r="F249" t="s">
        <v>230</v>
      </c>
      <c r="G249" s="78" t="s">
        <v>229</v>
      </c>
      <c r="H249" s="11">
        <f t="shared" ca="1" si="615"/>
        <v>-9</v>
      </c>
      <c r="I249" s="21" t="s">
        <v>24</v>
      </c>
      <c r="J249" t="s">
        <v>230</v>
      </c>
      <c r="K249" s="51" t="s">
        <v>60</v>
      </c>
      <c r="L249" s="50" t="s">
        <v>373</v>
      </c>
      <c r="M249" s="50" t="str">
        <f t="shared" ca="1" si="616"/>
        <v>\\(\\quad x×(-9y)= \\)</v>
      </c>
      <c r="N249" s="50" t="str">
        <f t="shared" ca="1" si="617"/>
        <v>\\(\\quad -9xy \\)</v>
      </c>
      <c r="O249" s="50" t="s">
        <v>62</v>
      </c>
      <c r="P249" s="89" t="str">
        <f t="shared" ca="1" si="618"/>
        <v>INSERT INTO math(tangen,question,answer,editor,date,count) VALUES('m5650','\\(\\quad x×(-9y)= \\)','\\(\\quad -9xy \\)','harazono',NOW(),0);</v>
      </c>
      <c r="Q249" s="47"/>
      <c r="R249" s="19"/>
      <c r="S249" s="1">
        <f t="shared" ca="1" si="398"/>
        <v>1</v>
      </c>
      <c r="T249" s="1" t="s">
        <v>18</v>
      </c>
      <c r="U249" s="1">
        <f t="shared" ca="1" si="399"/>
        <v>-9</v>
      </c>
      <c r="V249" s="1" t="s">
        <v>19</v>
      </c>
      <c r="W249" s="1"/>
      <c r="X249" s="1"/>
      <c r="Z249">
        <f t="shared" ca="1" si="619"/>
        <v>1</v>
      </c>
      <c r="AA249" t="str">
        <f t="shared" si="620"/>
        <v>x</v>
      </c>
      <c r="AB249">
        <f t="shared" ca="1" si="621"/>
        <v>-9</v>
      </c>
      <c r="AC249" t="str">
        <f t="shared" si="622"/>
        <v>y</v>
      </c>
      <c r="AF249" t="str">
        <f t="shared" ca="1" si="623"/>
        <v/>
      </c>
      <c r="AG249" t="str">
        <f t="shared" ca="1" si="624"/>
        <v/>
      </c>
      <c r="AH249" t="str">
        <f t="shared" ca="1" si="625"/>
        <v/>
      </c>
      <c r="AI249" t="str">
        <f t="shared" si="626"/>
        <v>x</v>
      </c>
      <c r="AJ249" t="str">
        <f t="shared" ca="1" si="627"/>
        <v/>
      </c>
      <c r="AK249" t="s">
        <v>22</v>
      </c>
      <c r="AL249" t="str">
        <f t="shared" ca="1" si="628"/>
        <v>(</v>
      </c>
      <c r="AM249" t="str">
        <f t="shared" ca="1" si="629"/>
        <v>-</v>
      </c>
      <c r="AN249">
        <f t="shared" ca="1" si="630"/>
        <v>9</v>
      </c>
      <c r="AO249" s="5" t="str">
        <f t="shared" si="631"/>
        <v>y</v>
      </c>
      <c r="AP249" t="str">
        <f t="shared" ca="1" si="632"/>
        <v>)</v>
      </c>
      <c r="AW249" t="str">
        <f t="shared" ca="1" si="633"/>
        <v>x×(-9y)</v>
      </c>
      <c r="AY249">
        <f t="shared" ca="1" si="634"/>
        <v>-9</v>
      </c>
      <c r="AZ249">
        <f t="shared" ca="1" si="635"/>
        <v>-9</v>
      </c>
      <c r="BD249" s="44"/>
      <c r="BE249" s="44"/>
      <c r="BF249" s="44"/>
      <c r="BG249" s="44"/>
      <c r="BH249" s="44"/>
      <c r="BI249" s="44"/>
    </row>
    <row r="250" spans="1:61" x14ac:dyDescent="0.55000000000000004">
      <c r="A250" s="1" t="s">
        <v>1</v>
      </c>
      <c r="B250" s="1" t="s">
        <v>35</v>
      </c>
      <c r="C250" s="78" t="s">
        <v>229</v>
      </c>
      <c r="D250" s="43" t="str">
        <f t="shared" ca="1" si="614"/>
        <v>3x×2y</v>
      </c>
      <c r="E250" s="4" t="s">
        <v>13</v>
      </c>
      <c r="F250" t="s">
        <v>230</v>
      </c>
      <c r="G250" s="78" t="s">
        <v>229</v>
      </c>
      <c r="H250" s="11">
        <f t="shared" ca="1" si="615"/>
        <v>6</v>
      </c>
      <c r="I250" s="21" t="s">
        <v>24</v>
      </c>
      <c r="J250" t="s">
        <v>230</v>
      </c>
      <c r="K250" s="51" t="s">
        <v>60</v>
      </c>
      <c r="L250" s="50" t="s">
        <v>373</v>
      </c>
      <c r="M250" s="50" t="str">
        <f t="shared" ca="1" si="616"/>
        <v>\\(\\quad 3x×2y= \\)</v>
      </c>
      <c r="N250" s="50" t="str">
        <f t="shared" ca="1" si="617"/>
        <v>\\(\\quad 6xy \\)</v>
      </c>
      <c r="O250" s="50" t="s">
        <v>62</v>
      </c>
      <c r="P250" s="89" t="str">
        <f t="shared" ca="1" si="618"/>
        <v>INSERT INTO math(tangen,question,answer,editor,date,count) VALUES('m5650','\\(\\quad 3x×2y= \\)','\\(\\quad 6xy \\)','harazono',NOW(),0);</v>
      </c>
      <c r="Q250" s="47"/>
      <c r="R250" s="19"/>
      <c r="S250" s="1">
        <f t="shared" ca="1" si="398"/>
        <v>3</v>
      </c>
      <c r="T250" s="1" t="s">
        <v>18</v>
      </c>
      <c r="U250" s="1">
        <f t="shared" ca="1" si="399"/>
        <v>2</v>
      </c>
      <c r="V250" s="1" t="s">
        <v>19</v>
      </c>
      <c r="W250" s="1"/>
      <c r="X250" s="1"/>
      <c r="Z250">
        <f t="shared" ca="1" si="619"/>
        <v>3</v>
      </c>
      <c r="AA250" t="str">
        <f t="shared" si="620"/>
        <v>x</v>
      </c>
      <c r="AB250">
        <f t="shared" ca="1" si="621"/>
        <v>2</v>
      </c>
      <c r="AC250" t="str">
        <f t="shared" si="622"/>
        <v>y</v>
      </c>
      <c r="AF250" t="str">
        <f t="shared" ca="1" si="623"/>
        <v/>
      </c>
      <c r="AG250" t="str">
        <f t="shared" ca="1" si="624"/>
        <v/>
      </c>
      <c r="AH250">
        <f t="shared" ca="1" si="625"/>
        <v>3</v>
      </c>
      <c r="AI250" t="str">
        <f t="shared" si="626"/>
        <v>x</v>
      </c>
      <c r="AJ250" t="str">
        <f t="shared" ca="1" si="627"/>
        <v/>
      </c>
      <c r="AK250" t="s">
        <v>22</v>
      </c>
      <c r="AL250" t="str">
        <f t="shared" ca="1" si="628"/>
        <v/>
      </c>
      <c r="AM250" t="str">
        <f t="shared" ca="1" si="629"/>
        <v/>
      </c>
      <c r="AN250">
        <f t="shared" ca="1" si="630"/>
        <v>2</v>
      </c>
      <c r="AO250" s="5" t="str">
        <f t="shared" si="631"/>
        <v>y</v>
      </c>
      <c r="AP250" t="str">
        <f t="shared" ca="1" si="632"/>
        <v/>
      </c>
      <c r="AW250" t="str">
        <f t="shared" ca="1" si="633"/>
        <v>3x×2y</v>
      </c>
      <c r="AY250">
        <f t="shared" ca="1" si="634"/>
        <v>6</v>
      </c>
      <c r="AZ250">
        <f t="shared" ca="1" si="635"/>
        <v>6</v>
      </c>
      <c r="BD250" s="44"/>
      <c r="BE250" s="44"/>
      <c r="BF250" s="44"/>
      <c r="BG250" s="44"/>
      <c r="BH250" s="44"/>
      <c r="BI250" s="44"/>
    </row>
    <row r="251" spans="1:61" x14ac:dyDescent="0.55000000000000004">
      <c r="A251" s="1" t="s">
        <v>1</v>
      </c>
      <c r="B251" s="1" t="s">
        <v>35</v>
      </c>
      <c r="C251" s="78" t="s">
        <v>229</v>
      </c>
      <c r="D251" s="43" t="str">
        <f t="shared" ca="1" si="614"/>
        <v>(-x)×(-y)</v>
      </c>
      <c r="E251" s="4" t="s">
        <v>13</v>
      </c>
      <c r="F251" t="s">
        <v>230</v>
      </c>
      <c r="G251" s="78" t="s">
        <v>229</v>
      </c>
      <c r="H251" s="11" t="str">
        <f t="shared" ca="1" si="615"/>
        <v/>
      </c>
      <c r="I251" s="21" t="s">
        <v>24</v>
      </c>
      <c r="J251" t="s">
        <v>230</v>
      </c>
      <c r="K251" s="51" t="s">
        <v>60</v>
      </c>
      <c r="L251" s="50" t="s">
        <v>373</v>
      </c>
      <c r="M251" s="50" t="str">
        <f t="shared" ca="1" si="616"/>
        <v>\\(\\quad (-x)×(-y)= \\)</v>
      </c>
      <c r="N251" s="50" t="str">
        <f t="shared" ca="1" si="617"/>
        <v>\\(\\quad xy \\)</v>
      </c>
      <c r="O251" s="50" t="s">
        <v>62</v>
      </c>
      <c r="P251" s="89" t="str">
        <f t="shared" ca="1" si="618"/>
        <v>INSERT INTO math(tangen,question,answer,editor,date,count) VALUES('m5650','\\(\\quad (-x)×(-y)= \\)','\\(\\quad xy \\)','harazono',NOW(),0);</v>
      </c>
      <c r="Q251" s="47"/>
      <c r="R251" s="19"/>
      <c r="S251" s="1">
        <f t="shared" ca="1" si="398"/>
        <v>-1</v>
      </c>
      <c r="T251" s="1" t="s">
        <v>18</v>
      </c>
      <c r="U251" s="1">
        <f t="shared" ca="1" si="399"/>
        <v>-1</v>
      </c>
      <c r="V251" s="1" t="s">
        <v>19</v>
      </c>
      <c r="W251" s="1"/>
      <c r="X251" s="1"/>
      <c r="Z251">
        <f t="shared" ca="1" si="619"/>
        <v>-1</v>
      </c>
      <c r="AA251" t="str">
        <f t="shared" si="620"/>
        <v>x</v>
      </c>
      <c r="AB251">
        <f t="shared" ca="1" si="621"/>
        <v>-1</v>
      </c>
      <c r="AC251" t="str">
        <f t="shared" si="622"/>
        <v>y</v>
      </c>
      <c r="AF251" t="str">
        <f t="shared" ca="1" si="623"/>
        <v>(</v>
      </c>
      <c r="AG251" t="str">
        <f t="shared" ca="1" si="624"/>
        <v>-</v>
      </c>
      <c r="AH251" t="str">
        <f t="shared" ca="1" si="625"/>
        <v/>
      </c>
      <c r="AI251" t="str">
        <f t="shared" si="626"/>
        <v>x</v>
      </c>
      <c r="AJ251" t="str">
        <f t="shared" ca="1" si="627"/>
        <v>)</v>
      </c>
      <c r="AK251" t="s">
        <v>22</v>
      </c>
      <c r="AL251" t="str">
        <f t="shared" ca="1" si="628"/>
        <v>(</v>
      </c>
      <c r="AM251" t="str">
        <f t="shared" ca="1" si="629"/>
        <v>-</v>
      </c>
      <c r="AN251" t="str">
        <f t="shared" ca="1" si="630"/>
        <v/>
      </c>
      <c r="AO251" s="5" t="str">
        <f t="shared" si="631"/>
        <v>y</v>
      </c>
      <c r="AP251" t="str">
        <f t="shared" ca="1" si="632"/>
        <v>)</v>
      </c>
      <c r="AW251" t="str">
        <f t="shared" ca="1" si="633"/>
        <v>(-x)×(-y)</v>
      </c>
      <c r="AY251">
        <f t="shared" ca="1" si="634"/>
        <v>1</v>
      </c>
      <c r="AZ251" t="str">
        <f t="shared" ca="1" si="635"/>
        <v/>
      </c>
      <c r="BD251" s="44"/>
      <c r="BE251" s="44"/>
      <c r="BF251" s="44"/>
      <c r="BG251" s="44"/>
      <c r="BH251" s="44"/>
      <c r="BI251" s="44"/>
    </row>
    <row r="252" spans="1:61" x14ac:dyDescent="0.55000000000000004">
      <c r="A252" s="1" t="s">
        <v>1</v>
      </c>
      <c r="B252" s="1" t="s">
        <v>35</v>
      </c>
      <c r="C252" s="78" t="s">
        <v>229</v>
      </c>
      <c r="D252" s="43" t="str">
        <f t="shared" ca="1" si="614"/>
        <v>(-3x)×(-3y)</v>
      </c>
      <c r="E252" s="4" t="s">
        <v>13</v>
      </c>
      <c r="F252" t="s">
        <v>230</v>
      </c>
      <c r="G252" s="78" t="s">
        <v>229</v>
      </c>
      <c r="H252" s="11">
        <f t="shared" ca="1" si="615"/>
        <v>9</v>
      </c>
      <c r="I252" s="21" t="s">
        <v>24</v>
      </c>
      <c r="J252" t="s">
        <v>230</v>
      </c>
      <c r="K252" s="51" t="s">
        <v>60</v>
      </c>
      <c r="L252" s="50" t="s">
        <v>373</v>
      </c>
      <c r="M252" s="50" t="str">
        <f t="shared" ca="1" si="616"/>
        <v>\\(\\quad (-3x)×(-3y)= \\)</v>
      </c>
      <c r="N252" s="50" t="str">
        <f t="shared" ca="1" si="617"/>
        <v>\\(\\quad 9xy \\)</v>
      </c>
      <c r="O252" s="50" t="s">
        <v>62</v>
      </c>
      <c r="P252" s="89" t="str">
        <f t="shared" ca="1" si="618"/>
        <v>INSERT INTO math(tangen,question,answer,editor,date,count) VALUES('m5650','\\(\\quad (-3x)×(-3y)= \\)','\\(\\quad 9xy \\)','harazono',NOW(),0);</v>
      </c>
      <c r="Q252" s="47"/>
      <c r="R252" s="19"/>
      <c r="S252" s="1">
        <f t="shared" ca="1" si="398"/>
        <v>-3</v>
      </c>
      <c r="T252" s="1" t="s">
        <v>18</v>
      </c>
      <c r="U252" s="1">
        <f t="shared" ca="1" si="399"/>
        <v>-3</v>
      </c>
      <c r="V252" s="1" t="s">
        <v>19</v>
      </c>
      <c r="W252" s="1"/>
      <c r="X252" s="1"/>
      <c r="Z252">
        <f t="shared" ca="1" si="619"/>
        <v>-3</v>
      </c>
      <c r="AA252" t="str">
        <f t="shared" si="620"/>
        <v>x</v>
      </c>
      <c r="AB252">
        <f t="shared" ca="1" si="621"/>
        <v>-3</v>
      </c>
      <c r="AC252" t="str">
        <f t="shared" si="622"/>
        <v>y</v>
      </c>
      <c r="AF252" t="str">
        <f t="shared" ca="1" si="623"/>
        <v>(</v>
      </c>
      <c r="AG252" t="str">
        <f t="shared" ca="1" si="624"/>
        <v>-</v>
      </c>
      <c r="AH252">
        <f t="shared" ca="1" si="625"/>
        <v>3</v>
      </c>
      <c r="AI252" t="str">
        <f t="shared" si="626"/>
        <v>x</v>
      </c>
      <c r="AJ252" t="str">
        <f t="shared" ca="1" si="627"/>
        <v>)</v>
      </c>
      <c r="AK252" t="s">
        <v>22</v>
      </c>
      <c r="AL252" t="str">
        <f t="shared" ca="1" si="628"/>
        <v>(</v>
      </c>
      <c r="AM252" t="str">
        <f t="shared" ca="1" si="629"/>
        <v>-</v>
      </c>
      <c r="AN252">
        <f t="shared" ca="1" si="630"/>
        <v>3</v>
      </c>
      <c r="AO252" s="5" t="str">
        <f t="shared" si="631"/>
        <v>y</v>
      </c>
      <c r="AP252" t="str">
        <f t="shared" ca="1" si="632"/>
        <v>)</v>
      </c>
      <c r="AW252" t="str">
        <f t="shared" ca="1" si="633"/>
        <v>(-3x)×(-3y)</v>
      </c>
      <c r="AY252">
        <f t="shared" ca="1" si="634"/>
        <v>9</v>
      </c>
      <c r="AZ252">
        <f t="shared" ca="1" si="635"/>
        <v>9</v>
      </c>
      <c r="BD252" s="44"/>
      <c r="BE252" s="44"/>
      <c r="BF252" s="44"/>
      <c r="BG252" s="44"/>
      <c r="BH252" s="44"/>
      <c r="BI252" s="44"/>
    </row>
    <row r="253" spans="1:61" x14ac:dyDescent="0.55000000000000004">
      <c r="A253" s="1" t="s">
        <v>1</v>
      </c>
      <c r="B253" s="1" t="s">
        <v>35</v>
      </c>
      <c r="C253" s="78" t="s">
        <v>229</v>
      </c>
      <c r="D253" s="43" t="str">
        <f ca="1">AW253</f>
        <v>x×6y</v>
      </c>
      <c r="E253" s="4" t="s">
        <v>13</v>
      </c>
      <c r="F253" t="s">
        <v>230</v>
      </c>
      <c r="G253" s="78" t="s">
        <v>229</v>
      </c>
      <c r="H253" s="11">
        <f ca="1">AZ253</f>
        <v>6</v>
      </c>
      <c r="I253" s="21" t="s">
        <v>24</v>
      </c>
      <c r="J253" t="s">
        <v>230</v>
      </c>
      <c r="K253" s="51" t="s">
        <v>60</v>
      </c>
      <c r="L253" s="50" t="s">
        <v>373</v>
      </c>
      <c r="M253" s="50" t="str">
        <f t="shared" ca="1" si="38"/>
        <v>\\(\\quad x×6y= \\)</v>
      </c>
      <c r="N253" s="50" t="str">
        <f t="shared" ca="1" si="39"/>
        <v>\\(\\quad 6xy \\)</v>
      </c>
      <c r="O253" s="50" t="s">
        <v>62</v>
      </c>
      <c r="P253" s="89" t="str">
        <f t="shared" ca="1" si="40"/>
        <v>INSERT INTO math(tangen,question,answer,editor,date,count) VALUES('m5650','\\(\\quad x×6y= \\)','\\(\\quad 6xy \\)','harazono',NOW(),0);</v>
      </c>
      <c r="Q253" s="47"/>
      <c r="R253" s="19"/>
      <c r="S253" s="1">
        <f t="shared" ca="1" si="398"/>
        <v>1</v>
      </c>
      <c r="T253" s="1" t="s">
        <v>18</v>
      </c>
      <c r="U253" s="1">
        <f t="shared" ca="1" si="399"/>
        <v>6</v>
      </c>
      <c r="V253" s="1" t="s">
        <v>19</v>
      </c>
      <c r="W253" s="1"/>
      <c r="X253" s="1"/>
      <c r="Z253">
        <f t="shared" ca="1" si="368"/>
        <v>1</v>
      </c>
      <c r="AA253" t="str">
        <f t="shared" si="368"/>
        <v>x</v>
      </c>
      <c r="AB253">
        <f t="shared" ca="1" si="368"/>
        <v>6</v>
      </c>
      <c r="AC253" t="str">
        <f t="shared" si="368"/>
        <v>y</v>
      </c>
      <c r="AF253" t="str">
        <f t="shared" ca="1" si="369"/>
        <v/>
      </c>
      <c r="AG253" t="str">
        <f t="shared" ca="1" si="428"/>
        <v/>
      </c>
      <c r="AH253" t="str">
        <f t="shared" ca="1" si="400"/>
        <v/>
      </c>
      <c r="AI253" t="str">
        <f t="shared" si="401"/>
        <v>x</v>
      </c>
      <c r="AJ253" t="str">
        <f t="shared" ca="1" si="370"/>
        <v/>
      </c>
      <c r="AK253" t="s">
        <v>22</v>
      </c>
      <c r="AL253" t="str">
        <f t="shared" ca="1" si="371"/>
        <v/>
      </c>
      <c r="AM253" t="str">
        <f t="shared" ca="1" si="372"/>
        <v/>
      </c>
      <c r="AN253">
        <f t="shared" ca="1" si="402"/>
        <v>6</v>
      </c>
      <c r="AO253" s="5" t="str">
        <f t="shared" si="403"/>
        <v>y</v>
      </c>
      <c r="AP253" t="str">
        <f t="shared" ca="1" si="373"/>
        <v/>
      </c>
      <c r="AW253" t="str">
        <f t="shared" ca="1" si="404"/>
        <v>x×6y</v>
      </c>
      <c r="AY253">
        <f ca="1">Z253*AB253</f>
        <v>6</v>
      </c>
      <c r="AZ253">
        <f t="shared" ca="1" si="405"/>
        <v>6</v>
      </c>
      <c r="BD253" s="44"/>
      <c r="BE253" s="44"/>
      <c r="BF253" s="44"/>
      <c r="BG253" s="44"/>
      <c r="BH253" s="44"/>
      <c r="BI253" s="44"/>
    </row>
    <row r="254" spans="1:61" x14ac:dyDescent="0.55000000000000004">
      <c r="A254" s="1" t="s">
        <v>1</v>
      </c>
      <c r="B254" s="1" t="s">
        <v>35</v>
      </c>
      <c r="C254" s="78" t="s">
        <v>229</v>
      </c>
      <c r="D254" s="43" t="str">
        <f t="shared" ref="D254:D263" ca="1" si="636">AW254</f>
        <v>7x×(-7y)</v>
      </c>
      <c r="E254" s="4" t="s">
        <v>13</v>
      </c>
      <c r="F254" t="s">
        <v>230</v>
      </c>
      <c r="G254" s="78" t="s">
        <v>229</v>
      </c>
      <c r="H254" s="11">
        <f t="shared" ref="H254:H263" ca="1" si="637">AZ254</f>
        <v>-49</v>
      </c>
      <c r="I254" s="21" t="s">
        <v>24</v>
      </c>
      <c r="J254" t="s">
        <v>230</v>
      </c>
      <c r="K254" s="51" t="s">
        <v>60</v>
      </c>
      <c r="L254" s="50" t="s">
        <v>373</v>
      </c>
      <c r="M254" s="50" t="str">
        <f t="shared" ref="M254:M263" ca="1" si="638">C254&amp;D254&amp;E254&amp;F254</f>
        <v>\\(\\quad 7x×(-7y)= \\)</v>
      </c>
      <c r="N254" s="50" t="str">
        <f t="shared" ref="N254:N263" ca="1" si="639">G254&amp;H254&amp;I254&amp;J254</f>
        <v>\\(\\quad -49xy \\)</v>
      </c>
      <c r="O254" s="50" t="s">
        <v>62</v>
      </c>
      <c r="P254" s="89" t="str">
        <f t="shared" ref="P254:P263" ca="1" si="640">"INSERT INTO "&amp;K254&amp;"(tangen,question,answer,editor,date,count) VALUES('"&amp;L254&amp;"','"&amp;M254&amp;"','"&amp;N254&amp;"','"&amp;O254&amp;"',NOW(),0);"</f>
        <v>INSERT INTO math(tangen,question,answer,editor,date,count) VALUES('m5650','\\(\\quad 7x×(-7y)= \\)','\\(\\quad -49xy \\)','harazono',NOW(),0);</v>
      </c>
      <c r="Q254" s="47"/>
      <c r="R254" s="19"/>
      <c r="S254" s="1">
        <f t="shared" ca="1" si="398"/>
        <v>0</v>
      </c>
      <c r="T254" s="1" t="s">
        <v>18</v>
      </c>
      <c r="U254" s="1">
        <f t="shared" ca="1" si="399"/>
        <v>-7</v>
      </c>
      <c r="V254" s="1" t="s">
        <v>19</v>
      </c>
      <c r="W254" s="1"/>
      <c r="X254" s="1"/>
      <c r="Z254">
        <f t="shared" ref="Z254:Z263" ca="1" si="641">IF(S254=0,7,S254)</f>
        <v>7</v>
      </c>
      <c r="AA254" t="str">
        <f t="shared" ref="AA254:AA263" si="642">IF(T254=0,7,T254)</f>
        <v>x</v>
      </c>
      <c r="AB254">
        <f t="shared" ref="AB254:AB263" ca="1" si="643">IF(U254=0,7,U254)</f>
        <v>-7</v>
      </c>
      <c r="AC254" t="str">
        <f t="shared" ref="AC254:AC263" si="644">IF(V254=0,7,V254)</f>
        <v>y</v>
      </c>
      <c r="AF254" t="str">
        <f t="shared" ref="AF254:AF263" ca="1" si="645">IF(Z254&lt;=0,"(","")</f>
        <v/>
      </c>
      <c r="AG254" t="str">
        <f t="shared" ref="AG254:AG263" ca="1" si="646">IF(Z254&lt;=0,"-","")</f>
        <v/>
      </c>
      <c r="AH254">
        <f t="shared" ref="AH254:AH263" ca="1" si="647">IF(Z254=1,"",IF(Z254=-1,"",ABS(Z254)))</f>
        <v>7</v>
      </c>
      <c r="AI254" t="str">
        <f t="shared" ref="AI254:AI263" si="648">AA254</f>
        <v>x</v>
      </c>
      <c r="AJ254" t="str">
        <f t="shared" ref="AJ254:AJ263" ca="1" si="649">IF(Z254&lt;=0,")","")</f>
        <v/>
      </c>
      <c r="AK254" t="s">
        <v>22</v>
      </c>
      <c r="AL254" t="str">
        <f t="shared" ref="AL254:AL263" ca="1" si="650">IF(AB254&lt;=0,"(","")</f>
        <v>(</v>
      </c>
      <c r="AM254" t="str">
        <f t="shared" ref="AM254:AM263" ca="1" si="651">IF(AB254&lt;=0,"-","")</f>
        <v>-</v>
      </c>
      <c r="AN254">
        <f t="shared" ref="AN254:AN263" ca="1" si="652">IF(AB254=1,"",IF(AB254=-1,"",ABS(AB254)))</f>
        <v>7</v>
      </c>
      <c r="AO254" s="5" t="str">
        <f t="shared" ref="AO254:AO263" si="653">AC254</f>
        <v>y</v>
      </c>
      <c r="AP254" t="str">
        <f t="shared" ref="AP254:AP263" ca="1" si="654">IF(AB254&lt;=0,")","")</f>
        <v>)</v>
      </c>
      <c r="AW254" t="str">
        <f t="shared" ref="AW254:AW263" ca="1" si="655">AF254&amp;AG254&amp;AH254&amp;AI254&amp;AJ254&amp;AK254&amp;AL254&amp;AM254&amp;AN254&amp;AO254&amp;AP254&amp;AQ254&amp;AR254&amp;AS254&amp;AT254&amp;AU254&amp;AV254</f>
        <v>7x×(-7y)</v>
      </c>
      <c r="AY254">
        <f t="shared" ref="AY254:AY263" ca="1" si="656">Z254*AB254</f>
        <v>-49</v>
      </c>
      <c r="AZ254">
        <f t="shared" ref="AZ254:AZ263" ca="1" si="657">IF(AY254=1,"",IF(AY254=-1,"-",AY254))</f>
        <v>-49</v>
      </c>
      <c r="BD254" s="44"/>
      <c r="BE254" s="44"/>
      <c r="BF254" s="44"/>
      <c r="BG254" s="44"/>
      <c r="BH254" s="44"/>
      <c r="BI254" s="44"/>
    </row>
    <row r="255" spans="1:61" x14ac:dyDescent="0.55000000000000004">
      <c r="A255" s="1" t="s">
        <v>1</v>
      </c>
      <c r="B255" s="1" t="s">
        <v>35</v>
      </c>
      <c r="C255" s="78" t="s">
        <v>229</v>
      </c>
      <c r="D255" s="43" t="str">
        <f t="shared" ca="1" si="636"/>
        <v>(-x)×2y</v>
      </c>
      <c r="E255" s="4" t="s">
        <v>13</v>
      </c>
      <c r="F255" t="s">
        <v>230</v>
      </c>
      <c r="G255" s="78" t="s">
        <v>229</v>
      </c>
      <c r="H255" s="11">
        <f t="shared" ca="1" si="637"/>
        <v>-2</v>
      </c>
      <c r="I255" s="21" t="s">
        <v>24</v>
      </c>
      <c r="J255" t="s">
        <v>230</v>
      </c>
      <c r="K255" s="51" t="s">
        <v>60</v>
      </c>
      <c r="L255" s="50" t="s">
        <v>373</v>
      </c>
      <c r="M255" s="50" t="str">
        <f t="shared" ca="1" si="638"/>
        <v>\\(\\quad (-x)×2y= \\)</v>
      </c>
      <c r="N255" s="50" t="str">
        <f t="shared" ca="1" si="639"/>
        <v>\\(\\quad -2xy \\)</v>
      </c>
      <c r="O255" s="50" t="s">
        <v>62</v>
      </c>
      <c r="P255" s="89" t="str">
        <f t="shared" ca="1" si="640"/>
        <v>INSERT INTO math(tangen,question,answer,editor,date,count) VALUES('m5650','\\(\\quad (-x)×2y= \\)','\\(\\quad -2xy \\)','harazono',NOW(),0);</v>
      </c>
      <c r="Q255" s="47"/>
      <c r="R255" s="19"/>
      <c r="S255" s="1">
        <f t="shared" ca="1" si="398"/>
        <v>-1</v>
      </c>
      <c r="T255" s="1" t="s">
        <v>18</v>
      </c>
      <c r="U255" s="1">
        <f t="shared" ca="1" si="399"/>
        <v>2</v>
      </c>
      <c r="V255" s="1" t="s">
        <v>19</v>
      </c>
      <c r="W255" s="1"/>
      <c r="X255" s="1"/>
      <c r="Z255">
        <f t="shared" ca="1" si="641"/>
        <v>-1</v>
      </c>
      <c r="AA255" t="str">
        <f t="shared" si="642"/>
        <v>x</v>
      </c>
      <c r="AB255">
        <f t="shared" ca="1" si="643"/>
        <v>2</v>
      </c>
      <c r="AC255" t="str">
        <f t="shared" si="644"/>
        <v>y</v>
      </c>
      <c r="AF255" t="str">
        <f t="shared" ca="1" si="645"/>
        <v>(</v>
      </c>
      <c r="AG255" t="str">
        <f t="shared" ca="1" si="646"/>
        <v>-</v>
      </c>
      <c r="AH255" t="str">
        <f t="shared" ca="1" si="647"/>
        <v/>
      </c>
      <c r="AI255" t="str">
        <f t="shared" si="648"/>
        <v>x</v>
      </c>
      <c r="AJ255" t="str">
        <f t="shared" ca="1" si="649"/>
        <v>)</v>
      </c>
      <c r="AK255" t="s">
        <v>22</v>
      </c>
      <c r="AL255" t="str">
        <f t="shared" ca="1" si="650"/>
        <v/>
      </c>
      <c r="AM255" t="str">
        <f t="shared" ca="1" si="651"/>
        <v/>
      </c>
      <c r="AN255">
        <f t="shared" ca="1" si="652"/>
        <v>2</v>
      </c>
      <c r="AO255" s="5" t="str">
        <f t="shared" si="653"/>
        <v>y</v>
      </c>
      <c r="AP255" t="str">
        <f t="shared" ca="1" si="654"/>
        <v/>
      </c>
      <c r="AW255" t="str">
        <f t="shared" ca="1" si="655"/>
        <v>(-x)×2y</v>
      </c>
      <c r="AY255">
        <f t="shared" ca="1" si="656"/>
        <v>-2</v>
      </c>
      <c r="AZ255">
        <f t="shared" ca="1" si="657"/>
        <v>-2</v>
      </c>
      <c r="BD255" s="44"/>
      <c r="BE255" s="44"/>
      <c r="BF255" s="44"/>
      <c r="BG255" s="44"/>
      <c r="BH255" s="44"/>
      <c r="BI255" s="44"/>
    </row>
    <row r="256" spans="1:61" x14ac:dyDescent="0.55000000000000004">
      <c r="A256" s="1" t="s">
        <v>1</v>
      </c>
      <c r="B256" s="1" t="s">
        <v>35</v>
      </c>
      <c r="C256" s="78" t="s">
        <v>229</v>
      </c>
      <c r="D256" s="43" t="str">
        <f t="shared" ca="1" si="636"/>
        <v>7x×3y</v>
      </c>
      <c r="E256" s="4" t="s">
        <v>13</v>
      </c>
      <c r="F256" t="s">
        <v>230</v>
      </c>
      <c r="G256" s="78" t="s">
        <v>229</v>
      </c>
      <c r="H256" s="11">
        <f t="shared" ca="1" si="637"/>
        <v>21</v>
      </c>
      <c r="I256" s="21" t="s">
        <v>24</v>
      </c>
      <c r="J256" t="s">
        <v>230</v>
      </c>
      <c r="K256" s="51" t="s">
        <v>60</v>
      </c>
      <c r="L256" s="50" t="s">
        <v>373</v>
      </c>
      <c r="M256" s="50" t="str">
        <f t="shared" ca="1" si="638"/>
        <v>\\(\\quad 7x×3y= \\)</v>
      </c>
      <c r="N256" s="50" t="str">
        <f t="shared" ca="1" si="639"/>
        <v>\\(\\quad 21xy \\)</v>
      </c>
      <c r="O256" s="50" t="s">
        <v>62</v>
      </c>
      <c r="P256" s="89" t="str">
        <f t="shared" ca="1" si="640"/>
        <v>INSERT INTO math(tangen,question,answer,editor,date,count) VALUES('m5650','\\(\\quad 7x×3y= \\)','\\(\\quad 21xy \\)','harazono',NOW(),0);</v>
      </c>
      <c r="Q256" s="47"/>
      <c r="R256" s="19"/>
      <c r="S256" s="1">
        <f t="shared" ca="1" si="398"/>
        <v>0</v>
      </c>
      <c r="T256" s="1" t="s">
        <v>18</v>
      </c>
      <c r="U256" s="1">
        <f t="shared" ca="1" si="399"/>
        <v>3</v>
      </c>
      <c r="V256" s="1" t="s">
        <v>19</v>
      </c>
      <c r="W256" s="1"/>
      <c r="X256" s="1"/>
      <c r="Z256">
        <f t="shared" ca="1" si="641"/>
        <v>7</v>
      </c>
      <c r="AA256" t="str">
        <f t="shared" si="642"/>
        <v>x</v>
      </c>
      <c r="AB256">
        <f t="shared" ca="1" si="643"/>
        <v>3</v>
      </c>
      <c r="AC256" t="str">
        <f t="shared" si="644"/>
        <v>y</v>
      </c>
      <c r="AF256" t="str">
        <f t="shared" ca="1" si="645"/>
        <v/>
      </c>
      <c r="AG256" t="str">
        <f t="shared" ca="1" si="646"/>
        <v/>
      </c>
      <c r="AH256">
        <f t="shared" ca="1" si="647"/>
        <v>7</v>
      </c>
      <c r="AI256" t="str">
        <f t="shared" si="648"/>
        <v>x</v>
      </c>
      <c r="AJ256" t="str">
        <f t="shared" ca="1" si="649"/>
        <v/>
      </c>
      <c r="AK256" t="s">
        <v>22</v>
      </c>
      <c r="AL256" t="str">
        <f t="shared" ca="1" si="650"/>
        <v/>
      </c>
      <c r="AM256" t="str">
        <f t="shared" ca="1" si="651"/>
        <v/>
      </c>
      <c r="AN256">
        <f t="shared" ca="1" si="652"/>
        <v>3</v>
      </c>
      <c r="AO256" s="5" t="str">
        <f t="shared" si="653"/>
        <v>y</v>
      </c>
      <c r="AP256" t="str">
        <f t="shared" ca="1" si="654"/>
        <v/>
      </c>
      <c r="AW256" t="str">
        <f t="shared" ca="1" si="655"/>
        <v>7x×3y</v>
      </c>
      <c r="AY256">
        <f t="shared" ca="1" si="656"/>
        <v>21</v>
      </c>
      <c r="AZ256">
        <f t="shared" ca="1" si="657"/>
        <v>21</v>
      </c>
      <c r="BD256" s="44"/>
      <c r="BE256" s="44"/>
      <c r="BF256" s="44"/>
      <c r="BG256" s="44"/>
      <c r="BH256" s="44"/>
      <c r="BI256" s="44"/>
    </row>
    <row r="257" spans="1:61" x14ac:dyDescent="0.55000000000000004">
      <c r="A257" s="1" t="s">
        <v>1</v>
      </c>
      <c r="B257" s="1" t="s">
        <v>35</v>
      </c>
      <c r="C257" s="78" t="s">
        <v>229</v>
      </c>
      <c r="D257" s="43" t="str">
        <f t="shared" ca="1" si="636"/>
        <v>(-3x)×(-y)</v>
      </c>
      <c r="E257" s="4" t="s">
        <v>13</v>
      </c>
      <c r="F257" t="s">
        <v>230</v>
      </c>
      <c r="G257" s="78" t="s">
        <v>229</v>
      </c>
      <c r="H257" s="11">
        <f t="shared" ca="1" si="637"/>
        <v>3</v>
      </c>
      <c r="I257" s="21" t="s">
        <v>24</v>
      </c>
      <c r="J257" t="s">
        <v>230</v>
      </c>
      <c r="K257" s="51" t="s">
        <v>60</v>
      </c>
      <c r="L257" s="50" t="s">
        <v>373</v>
      </c>
      <c r="M257" s="50" t="str">
        <f t="shared" ca="1" si="638"/>
        <v>\\(\\quad (-3x)×(-y)= \\)</v>
      </c>
      <c r="N257" s="50" t="str">
        <f t="shared" ca="1" si="639"/>
        <v>\\(\\quad 3xy \\)</v>
      </c>
      <c r="O257" s="50" t="s">
        <v>62</v>
      </c>
      <c r="P257" s="89" t="str">
        <f t="shared" ca="1" si="640"/>
        <v>INSERT INTO math(tangen,question,answer,editor,date,count) VALUES('m5650','\\(\\quad (-3x)×(-y)= \\)','\\(\\quad 3xy \\)','harazono',NOW(),0);</v>
      </c>
      <c r="Q257" s="47"/>
      <c r="R257" s="19"/>
      <c r="S257" s="1">
        <f t="shared" ca="1" si="398"/>
        <v>-3</v>
      </c>
      <c r="T257" s="1" t="s">
        <v>18</v>
      </c>
      <c r="U257" s="1">
        <f t="shared" ca="1" si="399"/>
        <v>-1</v>
      </c>
      <c r="V257" s="1" t="s">
        <v>19</v>
      </c>
      <c r="W257" s="1"/>
      <c r="X257" s="1"/>
      <c r="Z257">
        <f t="shared" ca="1" si="641"/>
        <v>-3</v>
      </c>
      <c r="AA257" t="str">
        <f t="shared" si="642"/>
        <v>x</v>
      </c>
      <c r="AB257">
        <f t="shared" ca="1" si="643"/>
        <v>-1</v>
      </c>
      <c r="AC257" t="str">
        <f t="shared" si="644"/>
        <v>y</v>
      </c>
      <c r="AF257" t="str">
        <f t="shared" ca="1" si="645"/>
        <v>(</v>
      </c>
      <c r="AG257" t="str">
        <f t="shared" ca="1" si="646"/>
        <v>-</v>
      </c>
      <c r="AH257">
        <f t="shared" ca="1" si="647"/>
        <v>3</v>
      </c>
      <c r="AI257" t="str">
        <f t="shared" si="648"/>
        <v>x</v>
      </c>
      <c r="AJ257" t="str">
        <f t="shared" ca="1" si="649"/>
        <v>)</v>
      </c>
      <c r="AK257" t="s">
        <v>22</v>
      </c>
      <c r="AL257" t="str">
        <f t="shared" ca="1" si="650"/>
        <v>(</v>
      </c>
      <c r="AM257" t="str">
        <f t="shared" ca="1" si="651"/>
        <v>-</v>
      </c>
      <c r="AN257" t="str">
        <f t="shared" ca="1" si="652"/>
        <v/>
      </c>
      <c r="AO257" s="5" t="str">
        <f t="shared" si="653"/>
        <v>y</v>
      </c>
      <c r="AP257" t="str">
        <f t="shared" ca="1" si="654"/>
        <v>)</v>
      </c>
      <c r="AW257" t="str">
        <f t="shared" ca="1" si="655"/>
        <v>(-3x)×(-y)</v>
      </c>
      <c r="AY257">
        <f t="shared" ca="1" si="656"/>
        <v>3</v>
      </c>
      <c r="AZ257">
        <f t="shared" ca="1" si="657"/>
        <v>3</v>
      </c>
      <c r="BD257" s="44"/>
      <c r="BE257" s="44"/>
      <c r="BF257" s="44"/>
      <c r="BG257" s="44"/>
      <c r="BH257" s="44"/>
      <c r="BI257" s="44"/>
    </row>
    <row r="258" spans="1:61" x14ac:dyDescent="0.55000000000000004">
      <c r="A258" s="1" t="s">
        <v>1</v>
      </c>
      <c r="B258" s="1" t="s">
        <v>35</v>
      </c>
      <c r="C258" s="78" t="s">
        <v>229</v>
      </c>
      <c r="D258" s="43" t="str">
        <f t="shared" ca="1" si="636"/>
        <v>(-x)×y</v>
      </c>
      <c r="E258" s="4" t="s">
        <v>13</v>
      </c>
      <c r="F258" t="s">
        <v>230</v>
      </c>
      <c r="G258" s="78" t="s">
        <v>229</v>
      </c>
      <c r="H258" s="11" t="str">
        <f t="shared" ca="1" si="637"/>
        <v>-</v>
      </c>
      <c r="I258" s="21" t="s">
        <v>24</v>
      </c>
      <c r="J258" t="s">
        <v>230</v>
      </c>
      <c r="K258" s="51" t="s">
        <v>60</v>
      </c>
      <c r="L258" s="50" t="s">
        <v>373</v>
      </c>
      <c r="M258" s="50" t="str">
        <f t="shared" ca="1" si="638"/>
        <v>\\(\\quad (-x)×y= \\)</v>
      </c>
      <c r="N258" s="50" t="str">
        <f t="shared" ca="1" si="639"/>
        <v>\\(\\quad -xy \\)</v>
      </c>
      <c r="O258" s="50" t="s">
        <v>62</v>
      </c>
      <c r="P258" s="89" t="str">
        <f t="shared" ca="1" si="640"/>
        <v>INSERT INTO math(tangen,question,answer,editor,date,count) VALUES('m5650','\\(\\quad (-x)×y= \\)','\\(\\quad -xy \\)','harazono',NOW(),0);</v>
      </c>
      <c r="Q258" s="47"/>
      <c r="R258" s="19"/>
      <c r="S258" s="1">
        <f t="shared" ca="1" si="398"/>
        <v>-1</v>
      </c>
      <c r="T258" s="1" t="s">
        <v>18</v>
      </c>
      <c r="U258" s="1">
        <f t="shared" ca="1" si="399"/>
        <v>1</v>
      </c>
      <c r="V258" s="1" t="s">
        <v>19</v>
      </c>
      <c r="W258" s="1"/>
      <c r="X258" s="1"/>
      <c r="Z258">
        <f t="shared" ca="1" si="641"/>
        <v>-1</v>
      </c>
      <c r="AA258" t="str">
        <f t="shared" si="642"/>
        <v>x</v>
      </c>
      <c r="AB258">
        <f t="shared" ca="1" si="643"/>
        <v>1</v>
      </c>
      <c r="AC258" t="str">
        <f t="shared" si="644"/>
        <v>y</v>
      </c>
      <c r="AF258" t="str">
        <f t="shared" ca="1" si="645"/>
        <v>(</v>
      </c>
      <c r="AG258" t="str">
        <f t="shared" ca="1" si="646"/>
        <v>-</v>
      </c>
      <c r="AH258" t="str">
        <f t="shared" ca="1" si="647"/>
        <v/>
      </c>
      <c r="AI258" t="str">
        <f t="shared" si="648"/>
        <v>x</v>
      </c>
      <c r="AJ258" t="str">
        <f t="shared" ca="1" si="649"/>
        <v>)</v>
      </c>
      <c r="AK258" t="s">
        <v>22</v>
      </c>
      <c r="AL258" t="str">
        <f t="shared" ca="1" si="650"/>
        <v/>
      </c>
      <c r="AM258" t="str">
        <f t="shared" ca="1" si="651"/>
        <v/>
      </c>
      <c r="AN258" t="str">
        <f t="shared" ca="1" si="652"/>
        <v/>
      </c>
      <c r="AO258" s="5" t="str">
        <f t="shared" si="653"/>
        <v>y</v>
      </c>
      <c r="AP258" t="str">
        <f t="shared" ca="1" si="654"/>
        <v/>
      </c>
      <c r="AW258" t="str">
        <f t="shared" ca="1" si="655"/>
        <v>(-x)×y</v>
      </c>
      <c r="AY258">
        <f t="shared" ca="1" si="656"/>
        <v>-1</v>
      </c>
      <c r="AZ258" t="str">
        <f t="shared" ca="1" si="657"/>
        <v>-</v>
      </c>
      <c r="BD258" s="44"/>
      <c r="BE258" s="44"/>
      <c r="BF258" s="44"/>
      <c r="BG258" s="44"/>
      <c r="BH258" s="44"/>
      <c r="BI258" s="44"/>
    </row>
    <row r="259" spans="1:61" x14ac:dyDescent="0.55000000000000004">
      <c r="A259" s="1" t="s">
        <v>1</v>
      </c>
      <c r="B259" s="1" t="s">
        <v>35</v>
      </c>
      <c r="C259" s="78" t="s">
        <v>229</v>
      </c>
      <c r="D259" s="43" t="str">
        <f t="shared" ca="1" si="636"/>
        <v>3x×(-y)</v>
      </c>
      <c r="E259" s="4" t="s">
        <v>13</v>
      </c>
      <c r="F259" t="s">
        <v>230</v>
      </c>
      <c r="G259" s="78" t="s">
        <v>229</v>
      </c>
      <c r="H259" s="11">
        <f t="shared" ca="1" si="637"/>
        <v>-3</v>
      </c>
      <c r="I259" s="21" t="s">
        <v>24</v>
      </c>
      <c r="J259" t="s">
        <v>230</v>
      </c>
      <c r="K259" s="51" t="s">
        <v>60</v>
      </c>
      <c r="L259" s="50" t="s">
        <v>373</v>
      </c>
      <c r="M259" s="50" t="str">
        <f t="shared" ca="1" si="638"/>
        <v>\\(\\quad 3x×(-y)= \\)</v>
      </c>
      <c r="N259" s="50" t="str">
        <f t="shared" ca="1" si="639"/>
        <v>\\(\\quad -3xy \\)</v>
      </c>
      <c r="O259" s="50" t="s">
        <v>62</v>
      </c>
      <c r="P259" s="89" t="str">
        <f t="shared" ca="1" si="640"/>
        <v>INSERT INTO math(tangen,question,answer,editor,date,count) VALUES('m5650','\\(\\quad 3x×(-y)= \\)','\\(\\quad -3xy \\)','harazono',NOW(),0);</v>
      </c>
      <c r="Q259" s="47"/>
      <c r="R259" s="19"/>
      <c r="S259" s="1">
        <f t="shared" ca="1" si="398"/>
        <v>3</v>
      </c>
      <c r="T259" s="1" t="s">
        <v>18</v>
      </c>
      <c r="U259" s="1">
        <f t="shared" ca="1" si="399"/>
        <v>-1</v>
      </c>
      <c r="V259" s="1" t="s">
        <v>19</v>
      </c>
      <c r="W259" s="1"/>
      <c r="X259" s="1"/>
      <c r="Z259">
        <f t="shared" ca="1" si="641"/>
        <v>3</v>
      </c>
      <c r="AA259" t="str">
        <f t="shared" si="642"/>
        <v>x</v>
      </c>
      <c r="AB259">
        <f t="shared" ca="1" si="643"/>
        <v>-1</v>
      </c>
      <c r="AC259" t="str">
        <f t="shared" si="644"/>
        <v>y</v>
      </c>
      <c r="AF259" t="str">
        <f t="shared" ca="1" si="645"/>
        <v/>
      </c>
      <c r="AG259" t="str">
        <f t="shared" ca="1" si="646"/>
        <v/>
      </c>
      <c r="AH259">
        <f t="shared" ca="1" si="647"/>
        <v>3</v>
      </c>
      <c r="AI259" t="str">
        <f t="shared" si="648"/>
        <v>x</v>
      </c>
      <c r="AJ259" t="str">
        <f t="shared" ca="1" si="649"/>
        <v/>
      </c>
      <c r="AK259" t="s">
        <v>22</v>
      </c>
      <c r="AL259" t="str">
        <f t="shared" ca="1" si="650"/>
        <v>(</v>
      </c>
      <c r="AM259" t="str">
        <f t="shared" ca="1" si="651"/>
        <v>-</v>
      </c>
      <c r="AN259" t="str">
        <f t="shared" ca="1" si="652"/>
        <v/>
      </c>
      <c r="AO259" s="5" t="str">
        <f t="shared" si="653"/>
        <v>y</v>
      </c>
      <c r="AP259" t="str">
        <f t="shared" ca="1" si="654"/>
        <v>)</v>
      </c>
      <c r="AW259" t="str">
        <f t="shared" ca="1" si="655"/>
        <v>3x×(-y)</v>
      </c>
      <c r="AY259">
        <f t="shared" ca="1" si="656"/>
        <v>-3</v>
      </c>
      <c r="AZ259">
        <f t="shared" ca="1" si="657"/>
        <v>-3</v>
      </c>
      <c r="BD259" s="44"/>
      <c r="BE259" s="44"/>
      <c r="BF259" s="44"/>
      <c r="BG259" s="44"/>
      <c r="BH259" s="44"/>
      <c r="BI259" s="44"/>
    </row>
    <row r="260" spans="1:61" x14ac:dyDescent="0.55000000000000004">
      <c r="A260" s="1" t="s">
        <v>1</v>
      </c>
      <c r="B260" s="1" t="s">
        <v>35</v>
      </c>
      <c r="C260" s="78" t="s">
        <v>229</v>
      </c>
      <c r="D260" s="43" t="str">
        <f t="shared" ca="1" si="636"/>
        <v>2x×7y</v>
      </c>
      <c r="E260" s="4" t="s">
        <v>13</v>
      </c>
      <c r="F260" t="s">
        <v>230</v>
      </c>
      <c r="G260" s="78" t="s">
        <v>229</v>
      </c>
      <c r="H260" s="11">
        <f t="shared" ca="1" si="637"/>
        <v>14</v>
      </c>
      <c r="I260" s="21" t="s">
        <v>24</v>
      </c>
      <c r="J260" t="s">
        <v>230</v>
      </c>
      <c r="K260" s="51" t="s">
        <v>60</v>
      </c>
      <c r="L260" s="50" t="s">
        <v>373</v>
      </c>
      <c r="M260" s="50" t="str">
        <f t="shared" ca="1" si="638"/>
        <v>\\(\\quad 2x×7y= \\)</v>
      </c>
      <c r="N260" s="50" t="str">
        <f t="shared" ca="1" si="639"/>
        <v>\\(\\quad 14xy \\)</v>
      </c>
      <c r="O260" s="50" t="s">
        <v>62</v>
      </c>
      <c r="P260" s="89" t="str">
        <f t="shared" ca="1" si="640"/>
        <v>INSERT INTO math(tangen,question,answer,editor,date,count) VALUES('m5650','\\(\\quad 2x×7y= \\)','\\(\\quad 14xy \\)','harazono',NOW(),0);</v>
      </c>
      <c r="Q260" s="47"/>
      <c r="R260" s="19"/>
      <c r="S260" s="1">
        <f t="shared" ca="1" si="398"/>
        <v>2</v>
      </c>
      <c r="T260" s="1" t="s">
        <v>18</v>
      </c>
      <c r="U260" s="1">
        <f t="shared" ca="1" si="399"/>
        <v>0</v>
      </c>
      <c r="V260" s="1" t="s">
        <v>19</v>
      </c>
      <c r="W260" s="1"/>
      <c r="X260" s="1"/>
      <c r="Z260">
        <f t="shared" ca="1" si="641"/>
        <v>2</v>
      </c>
      <c r="AA260" t="str">
        <f t="shared" si="642"/>
        <v>x</v>
      </c>
      <c r="AB260">
        <f t="shared" ca="1" si="643"/>
        <v>7</v>
      </c>
      <c r="AC260" t="str">
        <f t="shared" si="644"/>
        <v>y</v>
      </c>
      <c r="AF260" t="str">
        <f t="shared" ca="1" si="645"/>
        <v/>
      </c>
      <c r="AG260" t="str">
        <f t="shared" ca="1" si="646"/>
        <v/>
      </c>
      <c r="AH260">
        <f t="shared" ca="1" si="647"/>
        <v>2</v>
      </c>
      <c r="AI260" t="str">
        <f t="shared" si="648"/>
        <v>x</v>
      </c>
      <c r="AJ260" t="str">
        <f t="shared" ca="1" si="649"/>
        <v/>
      </c>
      <c r="AK260" t="s">
        <v>22</v>
      </c>
      <c r="AL260" t="str">
        <f t="shared" ca="1" si="650"/>
        <v/>
      </c>
      <c r="AM260" t="str">
        <f t="shared" ca="1" si="651"/>
        <v/>
      </c>
      <c r="AN260">
        <f t="shared" ca="1" si="652"/>
        <v>7</v>
      </c>
      <c r="AO260" s="5" t="str">
        <f t="shared" si="653"/>
        <v>y</v>
      </c>
      <c r="AP260" t="str">
        <f t="shared" ca="1" si="654"/>
        <v/>
      </c>
      <c r="AW260" t="str">
        <f t="shared" ca="1" si="655"/>
        <v>2x×7y</v>
      </c>
      <c r="AY260">
        <f t="shared" ca="1" si="656"/>
        <v>14</v>
      </c>
      <c r="AZ260">
        <f t="shared" ca="1" si="657"/>
        <v>14</v>
      </c>
      <c r="BD260" s="44"/>
      <c r="BE260" s="44"/>
      <c r="BF260" s="44"/>
      <c r="BG260" s="44"/>
      <c r="BH260" s="44"/>
      <c r="BI260" s="44"/>
    </row>
    <row r="261" spans="1:61" x14ac:dyDescent="0.55000000000000004">
      <c r="A261" s="1" t="s">
        <v>1</v>
      </c>
      <c r="B261" s="1" t="s">
        <v>35</v>
      </c>
      <c r="C261" s="78" t="s">
        <v>229</v>
      </c>
      <c r="D261" s="43" t="str">
        <f t="shared" ca="1" si="636"/>
        <v>(-5x)×8y</v>
      </c>
      <c r="E261" s="4" t="s">
        <v>13</v>
      </c>
      <c r="F261" t="s">
        <v>230</v>
      </c>
      <c r="G261" s="78" t="s">
        <v>229</v>
      </c>
      <c r="H261" s="11">
        <f t="shared" ca="1" si="637"/>
        <v>-40</v>
      </c>
      <c r="I261" s="21" t="s">
        <v>24</v>
      </c>
      <c r="J261" t="s">
        <v>230</v>
      </c>
      <c r="K261" s="51" t="s">
        <v>60</v>
      </c>
      <c r="L261" s="50" t="s">
        <v>373</v>
      </c>
      <c r="M261" s="50" t="str">
        <f t="shared" ca="1" si="638"/>
        <v>\\(\\quad (-5x)×8y= \\)</v>
      </c>
      <c r="N261" s="50" t="str">
        <f t="shared" ca="1" si="639"/>
        <v>\\(\\quad -40xy \\)</v>
      </c>
      <c r="O261" s="50" t="s">
        <v>62</v>
      </c>
      <c r="P261" s="89" t="str">
        <f t="shared" ca="1" si="640"/>
        <v>INSERT INTO math(tangen,question,answer,editor,date,count) VALUES('m5650','\\(\\quad (-5x)×8y= \\)','\\(\\quad -40xy \\)','harazono',NOW(),0);</v>
      </c>
      <c r="Q261" s="47"/>
      <c r="R261" s="19"/>
      <c r="S261" s="1">
        <f t="shared" ca="1" si="398"/>
        <v>-5</v>
      </c>
      <c r="T261" s="1" t="s">
        <v>18</v>
      </c>
      <c r="U261" s="1">
        <f t="shared" ca="1" si="399"/>
        <v>8</v>
      </c>
      <c r="V261" s="1" t="s">
        <v>19</v>
      </c>
      <c r="W261" s="1"/>
      <c r="X261" s="1"/>
      <c r="Z261">
        <f t="shared" ca="1" si="641"/>
        <v>-5</v>
      </c>
      <c r="AA261" t="str">
        <f t="shared" si="642"/>
        <v>x</v>
      </c>
      <c r="AB261">
        <f t="shared" ca="1" si="643"/>
        <v>8</v>
      </c>
      <c r="AC261" t="str">
        <f t="shared" si="644"/>
        <v>y</v>
      </c>
      <c r="AF261" t="str">
        <f t="shared" ca="1" si="645"/>
        <v>(</v>
      </c>
      <c r="AG261" t="str">
        <f t="shared" ca="1" si="646"/>
        <v>-</v>
      </c>
      <c r="AH261">
        <f t="shared" ca="1" si="647"/>
        <v>5</v>
      </c>
      <c r="AI261" t="str">
        <f t="shared" si="648"/>
        <v>x</v>
      </c>
      <c r="AJ261" t="str">
        <f t="shared" ca="1" si="649"/>
        <v>)</v>
      </c>
      <c r="AK261" t="s">
        <v>22</v>
      </c>
      <c r="AL261" t="str">
        <f t="shared" ca="1" si="650"/>
        <v/>
      </c>
      <c r="AM261" t="str">
        <f t="shared" ca="1" si="651"/>
        <v/>
      </c>
      <c r="AN261">
        <f t="shared" ca="1" si="652"/>
        <v>8</v>
      </c>
      <c r="AO261" s="5" t="str">
        <f t="shared" si="653"/>
        <v>y</v>
      </c>
      <c r="AP261" t="str">
        <f t="shared" ca="1" si="654"/>
        <v/>
      </c>
      <c r="AW261" t="str">
        <f t="shared" ca="1" si="655"/>
        <v>(-5x)×8y</v>
      </c>
      <c r="AY261">
        <f t="shared" ca="1" si="656"/>
        <v>-40</v>
      </c>
      <c r="AZ261">
        <f t="shared" ca="1" si="657"/>
        <v>-40</v>
      </c>
      <c r="BD261" s="44"/>
      <c r="BE261" s="44"/>
      <c r="BF261" s="44"/>
      <c r="BG261" s="44"/>
      <c r="BH261" s="44"/>
      <c r="BI261" s="44"/>
    </row>
    <row r="262" spans="1:61" x14ac:dyDescent="0.55000000000000004">
      <c r="A262" s="1" t="s">
        <v>1</v>
      </c>
      <c r="B262" s="1" t="s">
        <v>35</v>
      </c>
      <c r="C262" s="78" t="s">
        <v>229</v>
      </c>
      <c r="D262" s="43" t="str">
        <f t="shared" ca="1" si="636"/>
        <v>(-5x)×(-8y)</v>
      </c>
      <c r="E262" s="4" t="s">
        <v>13</v>
      </c>
      <c r="F262" t="s">
        <v>230</v>
      </c>
      <c r="G262" s="78" t="s">
        <v>229</v>
      </c>
      <c r="H262" s="11">
        <f t="shared" ca="1" si="637"/>
        <v>40</v>
      </c>
      <c r="I262" s="21" t="s">
        <v>24</v>
      </c>
      <c r="J262" t="s">
        <v>230</v>
      </c>
      <c r="K262" s="51" t="s">
        <v>60</v>
      </c>
      <c r="L262" s="50" t="s">
        <v>373</v>
      </c>
      <c r="M262" s="50" t="str">
        <f t="shared" ca="1" si="638"/>
        <v>\\(\\quad (-5x)×(-8y)= \\)</v>
      </c>
      <c r="N262" s="50" t="str">
        <f t="shared" ca="1" si="639"/>
        <v>\\(\\quad 40xy \\)</v>
      </c>
      <c r="O262" s="50" t="s">
        <v>62</v>
      </c>
      <c r="P262" s="89" t="str">
        <f t="shared" ca="1" si="640"/>
        <v>INSERT INTO math(tangen,question,answer,editor,date,count) VALUES('m5650','\\(\\quad (-5x)×(-8y)= \\)','\\(\\quad 40xy \\)','harazono',NOW(),0);</v>
      </c>
      <c r="Q262" s="47"/>
      <c r="R262" s="19"/>
      <c r="S262" s="1">
        <f t="shared" ca="1" si="398"/>
        <v>-5</v>
      </c>
      <c r="T262" s="1" t="s">
        <v>18</v>
      </c>
      <c r="U262" s="1">
        <f t="shared" ca="1" si="399"/>
        <v>-8</v>
      </c>
      <c r="V262" s="1" t="s">
        <v>19</v>
      </c>
      <c r="W262" s="1"/>
      <c r="X262" s="1"/>
      <c r="Z262">
        <f t="shared" ca="1" si="641"/>
        <v>-5</v>
      </c>
      <c r="AA262" t="str">
        <f t="shared" si="642"/>
        <v>x</v>
      </c>
      <c r="AB262">
        <f t="shared" ca="1" si="643"/>
        <v>-8</v>
      </c>
      <c r="AC262" t="str">
        <f t="shared" si="644"/>
        <v>y</v>
      </c>
      <c r="AF262" t="str">
        <f t="shared" ca="1" si="645"/>
        <v>(</v>
      </c>
      <c r="AG262" t="str">
        <f t="shared" ca="1" si="646"/>
        <v>-</v>
      </c>
      <c r="AH262">
        <f t="shared" ca="1" si="647"/>
        <v>5</v>
      </c>
      <c r="AI262" t="str">
        <f t="shared" si="648"/>
        <v>x</v>
      </c>
      <c r="AJ262" t="str">
        <f t="shared" ca="1" si="649"/>
        <v>)</v>
      </c>
      <c r="AK262" t="s">
        <v>22</v>
      </c>
      <c r="AL262" t="str">
        <f t="shared" ca="1" si="650"/>
        <v>(</v>
      </c>
      <c r="AM262" t="str">
        <f t="shared" ca="1" si="651"/>
        <v>-</v>
      </c>
      <c r="AN262">
        <f t="shared" ca="1" si="652"/>
        <v>8</v>
      </c>
      <c r="AO262" s="5" t="str">
        <f t="shared" si="653"/>
        <v>y</v>
      </c>
      <c r="AP262" t="str">
        <f t="shared" ca="1" si="654"/>
        <v>)</v>
      </c>
      <c r="AW262" t="str">
        <f t="shared" ca="1" si="655"/>
        <v>(-5x)×(-8y)</v>
      </c>
      <c r="AY262">
        <f t="shared" ca="1" si="656"/>
        <v>40</v>
      </c>
      <c r="AZ262">
        <f t="shared" ca="1" si="657"/>
        <v>40</v>
      </c>
      <c r="BD262" s="44"/>
      <c r="BE262" s="44"/>
      <c r="BF262" s="44"/>
      <c r="BG262" s="44"/>
      <c r="BH262" s="44"/>
      <c r="BI262" s="44"/>
    </row>
    <row r="263" spans="1:61" x14ac:dyDescent="0.55000000000000004">
      <c r="A263" s="1" t="s">
        <v>1</v>
      </c>
      <c r="B263" s="1" t="s">
        <v>35</v>
      </c>
      <c r="C263" s="78" t="s">
        <v>229</v>
      </c>
      <c r="D263" s="43" t="str">
        <f t="shared" ca="1" si="636"/>
        <v>4x×8y</v>
      </c>
      <c r="E263" s="4" t="s">
        <v>13</v>
      </c>
      <c r="F263" t="s">
        <v>230</v>
      </c>
      <c r="G263" s="78" t="s">
        <v>229</v>
      </c>
      <c r="H263" s="11">
        <f t="shared" ca="1" si="637"/>
        <v>32</v>
      </c>
      <c r="I263" s="21" t="s">
        <v>24</v>
      </c>
      <c r="J263" t="s">
        <v>230</v>
      </c>
      <c r="K263" s="51" t="s">
        <v>60</v>
      </c>
      <c r="L263" s="50" t="s">
        <v>373</v>
      </c>
      <c r="M263" s="50" t="str">
        <f t="shared" ca="1" si="638"/>
        <v>\\(\\quad 4x×8y= \\)</v>
      </c>
      <c r="N263" s="50" t="str">
        <f t="shared" ca="1" si="639"/>
        <v>\\(\\quad 32xy \\)</v>
      </c>
      <c r="O263" s="50" t="s">
        <v>62</v>
      </c>
      <c r="P263" s="89" t="str">
        <f t="shared" ca="1" si="640"/>
        <v>INSERT INTO math(tangen,question,answer,editor,date,count) VALUES('m5650','\\(\\quad 4x×8y= \\)','\\(\\quad 32xy \\)','harazono',NOW(),0);</v>
      </c>
      <c r="Q263" s="47"/>
      <c r="R263" s="19"/>
      <c r="S263" s="1">
        <f t="shared" ca="1" si="398"/>
        <v>4</v>
      </c>
      <c r="T263" s="1" t="s">
        <v>18</v>
      </c>
      <c r="U263" s="1">
        <f t="shared" ca="1" si="399"/>
        <v>8</v>
      </c>
      <c r="V263" s="1" t="s">
        <v>19</v>
      </c>
      <c r="W263" s="1"/>
      <c r="X263" s="1"/>
      <c r="Z263">
        <f t="shared" ca="1" si="641"/>
        <v>4</v>
      </c>
      <c r="AA263" t="str">
        <f t="shared" si="642"/>
        <v>x</v>
      </c>
      <c r="AB263">
        <f t="shared" ca="1" si="643"/>
        <v>8</v>
      </c>
      <c r="AC263" t="str">
        <f t="shared" si="644"/>
        <v>y</v>
      </c>
      <c r="AF263" t="str">
        <f t="shared" ca="1" si="645"/>
        <v/>
      </c>
      <c r="AG263" t="str">
        <f t="shared" ca="1" si="646"/>
        <v/>
      </c>
      <c r="AH263">
        <f t="shared" ca="1" si="647"/>
        <v>4</v>
      </c>
      <c r="AI263" t="str">
        <f t="shared" si="648"/>
        <v>x</v>
      </c>
      <c r="AJ263" t="str">
        <f t="shared" ca="1" si="649"/>
        <v/>
      </c>
      <c r="AK263" t="s">
        <v>22</v>
      </c>
      <c r="AL263" t="str">
        <f t="shared" ca="1" si="650"/>
        <v/>
      </c>
      <c r="AM263" t="str">
        <f t="shared" ca="1" si="651"/>
        <v/>
      </c>
      <c r="AN263">
        <f t="shared" ca="1" si="652"/>
        <v>8</v>
      </c>
      <c r="AO263" s="5" t="str">
        <f t="shared" si="653"/>
        <v>y</v>
      </c>
      <c r="AP263" t="str">
        <f t="shared" ca="1" si="654"/>
        <v/>
      </c>
      <c r="AW263" t="str">
        <f t="shared" ca="1" si="655"/>
        <v>4x×8y</v>
      </c>
      <c r="AY263">
        <f t="shared" ca="1" si="656"/>
        <v>32</v>
      </c>
      <c r="AZ263">
        <f t="shared" ca="1" si="657"/>
        <v>32</v>
      </c>
      <c r="BD263" s="44"/>
      <c r="BE263" s="44"/>
      <c r="BF263" s="44"/>
      <c r="BG263" s="44"/>
      <c r="BH263" s="44"/>
      <c r="BI263" s="44"/>
    </row>
    <row r="264" spans="1:61" x14ac:dyDescent="0.55000000000000004">
      <c r="A264" s="1" t="s">
        <v>1</v>
      </c>
      <c r="B264" s="1" t="s">
        <v>35</v>
      </c>
      <c r="C264" s="78" t="s">
        <v>229</v>
      </c>
      <c r="D264" s="43" t="str">
        <f ca="1">AW264</f>
        <v>(-4x)×3x×0x</v>
      </c>
      <c r="E264" s="4" t="s">
        <v>13</v>
      </c>
      <c r="F264" t="s">
        <v>230</v>
      </c>
      <c r="G264" s="78" t="s">
        <v>229</v>
      </c>
      <c r="H264" s="11">
        <f ca="1">AZ264</f>
        <v>-84</v>
      </c>
      <c r="I264" s="21" t="s">
        <v>298</v>
      </c>
      <c r="J264" t="s">
        <v>230</v>
      </c>
      <c r="K264" s="51" t="s">
        <v>60</v>
      </c>
      <c r="L264" s="50" t="s">
        <v>373</v>
      </c>
      <c r="M264" s="50" t="str">
        <f t="shared" ca="1" si="38"/>
        <v>\\(\\quad (-4x)×3x×0x= \\)</v>
      </c>
      <c r="N264" s="50" t="str">
        <f t="shared" ca="1" si="39"/>
        <v>\\(\\quad -84x^3 \\)</v>
      </c>
      <c r="O264" s="50" t="s">
        <v>62</v>
      </c>
      <c r="P264" s="89" t="str">
        <f t="shared" ca="1" si="40"/>
        <v>INSERT INTO math(tangen,question,answer,editor,date,count) VALUES('m5650','\\(\\quad (-4x)×3x×0x= \\)','\\(\\quad -84x^3 \\)','harazono',NOW(),0);</v>
      </c>
      <c r="Q264" s="47"/>
      <c r="R264" s="19"/>
      <c r="S264" s="1">
        <f t="shared" ca="1" si="398"/>
        <v>-4</v>
      </c>
      <c r="T264" s="1" t="s">
        <v>18</v>
      </c>
      <c r="U264" s="1">
        <f t="shared" ca="1" si="399"/>
        <v>3</v>
      </c>
      <c r="V264" s="1" t="s">
        <v>18</v>
      </c>
      <c r="W264" s="1">
        <f t="shared" ca="1" si="398"/>
        <v>0</v>
      </c>
      <c r="X264" s="1" t="s">
        <v>18</v>
      </c>
      <c r="Z264">
        <f t="shared" ca="1" si="368"/>
        <v>-4</v>
      </c>
      <c r="AA264" t="str">
        <f t="shared" si="368"/>
        <v>x</v>
      </c>
      <c r="AB264">
        <f t="shared" ca="1" si="368"/>
        <v>3</v>
      </c>
      <c r="AC264" t="str">
        <f t="shared" si="368"/>
        <v>x</v>
      </c>
      <c r="AD264">
        <f t="shared" ca="1" si="368"/>
        <v>7</v>
      </c>
      <c r="AE264" t="str">
        <f t="shared" si="368"/>
        <v>x</v>
      </c>
      <c r="AF264" t="str">
        <f t="shared" ca="1" si="369"/>
        <v>(</v>
      </c>
      <c r="AG264" t="str">
        <f t="shared" ca="1" si="428"/>
        <v>-</v>
      </c>
      <c r="AH264">
        <f t="shared" ca="1" si="400"/>
        <v>4</v>
      </c>
      <c r="AI264" t="str">
        <f t="shared" si="401"/>
        <v>x</v>
      </c>
      <c r="AJ264" t="str">
        <f t="shared" ca="1" si="370"/>
        <v>)</v>
      </c>
      <c r="AK264" t="s">
        <v>22</v>
      </c>
      <c r="AL264" t="str">
        <f ca="1">IF(AB264&lt;=0,"(","")</f>
        <v/>
      </c>
      <c r="AM264" t="str">
        <f t="shared" ca="1" si="372"/>
        <v/>
      </c>
      <c r="AN264">
        <f t="shared" ca="1" si="402"/>
        <v>3</v>
      </c>
      <c r="AO264" s="5" t="str">
        <f t="shared" si="403"/>
        <v>x</v>
      </c>
      <c r="AP264" t="str">
        <f t="shared" ca="1" si="373"/>
        <v/>
      </c>
      <c r="AQ264" t="s">
        <v>22</v>
      </c>
      <c r="AR264" t="str">
        <f ca="1">IF(AD264&lt;=0,"(","")</f>
        <v/>
      </c>
      <c r="AS264" t="str">
        <f t="shared" ref="AS264:AS284" ca="1" si="658">IF(AD264&lt;=0,"-","")</f>
        <v/>
      </c>
      <c r="AT264">
        <f t="shared" ref="AT264:AT294" ca="1" si="659">IF(AD264=1,"",IF(W264=-1,"",ABS(W264)))</f>
        <v>0</v>
      </c>
      <c r="AU264" s="5" t="str">
        <f>AE264</f>
        <v>x</v>
      </c>
      <c r="AV264" t="str">
        <f ca="1">IF(AD264&lt;=0,")","")</f>
        <v/>
      </c>
      <c r="AW264" t="str">
        <f t="shared" ca="1" si="404"/>
        <v>(-4x)×3x×0x</v>
      </c>
      <c r="AY264">
        <f ca="1">Z264*AB264*AD264</f>
        <v>-84</v>
      </c>
      <c r="AZ264">
        <f t="shared" ca="1" si="405"/>
        <v>-84</v>
      </c>
      <c r="BD264" s="44"/>
      <c r="BE264" s="44"/>
      <c r="BF264" s="44"/>
      <c r="BG264" s="44"/>
      <c r="BH264" s="44"/>
      <c r="BI264" s="44"/>
    </row>
    <row r="265" spans="1:61" x14ac:dyDescent="0.55000000000000004">
      <c r="A265" s="1" t="s">
        <v>1</v>
      </c>
      <c r="B265" s="1" t="s">
        <v>35</v>
      </c>
      <c r="C265" s="78" t="s">
        <v>229</v>
      </c>
      <c r="D265" s="43" t="str">
        <f t="shared" ref="D265:D273" ca="1" si="660">AW265</f>
        <v>7x×5x×(-5x)</v>
      </c>
      <c r="E265" s="4" t="s">
        <v>13</v>
      </c>
      <c r="F265" t="s">
        <v>230</v>
      </c>
      <c r="G265" s="78" t="s">
        <v>229</v>
      </c>
      <c r="H265" s="11">
        <f t="shared" ref="H265:H273" ca="1" si="661">AZ265</f>
        <v>-175</v>
      </c>
      <c r="I265" s="21" t="s">
        <v>298</v>
      </c>
      <c r="J265" t="s">
        <v>230</v>
      </c>
      <c r="K265" s="51" t="s">
        <v>60</v>
      </c>
      <c r="L265" s="50" t="s">
        <v>373</v>
      </c>
      <c r="M265" s="50" t="str">
        <f t="shared" ref="M265:M273" ca="1" si="662">C265&amp;D265&amp;E265&amp;F265</f>
        <v>\\(\\quad 7x×5x×(-5x)= \\)</v>
      </c>
      <c r="N265" s="50" t="str">
        <f t="shared" ref="N265:N273" ca="1" si="663">G265&amp;H265&amp;I265&amp;J265</f>
        <v>\\(\\quad -175x^3 \\)</v>
      </c>
      <c r="O265" s="50" t="s">
        <v>62</v>
      </c>
      <c r="P265" s="89" t="str">
        <f t="shared" ref="P265:P273" ca="1" si="664">"INSERT INTO "&amp;K265&amp;"(tangen,question,answer,editor,date,count) VALUES('"&amp;L265&amp;"','"&amp;M265&amp;"','"&amp;N265&amp;"','"&amp;O265&amp;"',NOW(),0);"</f>
        <v>INSERT INTO math(tangen,question,answer,editor,date,count) VALUES('m5650','\\(\\quad 7x×5x×(-5x)= \\)','\\(\\quad -175x^3 \\)','harazono',NOW(),0);</v>
      </c>
      <c r="Q265" s="47"/>
      <c r="R265" s="19"/>
      <c r="S265" s="1">
        <f t="shared" ca="1" si="398"/>
        <v>0</v>
      </c>
      <c r="T265" s="1" t="s">
        <v>18</v>
      </c>
      <c r="U265" s="1">
        <f t="shared" ca="1" si="399"/>
        <v>5</v>
      </c>
      <c r="V265" s="1" t="s">
        <v>18</v>
      </c>
      <c r="W265" s="1">
        <f t="shared" ca="1" si="398"/>
        <v>-5</v>
      </c>
      <c r="X265" s="1" t="s">
        <v>18</v>
      </c>
      <c r="Z265">
        <f t="shared" ref="Z265:Z273" ca="1" si="665">IF(S265=0,7,S265)</f>
        <v>7</v>
      </c>
      <c r="AA265" t="str">
        <f t="shared" ref="AA265:AA273" si="666">IF(T265=0,7,T265)</f>
        <v>x</v>
      </c>
      <c r="AB265">
        <f t="shared" ref="AB265:AB273" ca="1" si="667">IF(U265=0,7,U265)</f>
        <v>5</v>
      </c>
      <c r="AC265" t="str">
        <f t="shared" ref="AC265:AC273" si="668">IF(V265=0,7,V265)</f>
        <v>x</v>
      </c>
      <c r="AD265">
        <f t="shared" ref="AD265:AD273" ca="1" si="669">IF(W265=0,7,W265)</f>
        <v>-5</v>
      </c>
      <c r="AE265" t="str">
        <f t="shared" ref="AE265:AE273" si="670">IF(X265=0,7,X265)</f>
        <v>x</v>
      </c>
      <c r="AF265" t="str">
        <f t="shared" ref="AF265:AF273" ca="1" si="671">IF(Z265&lt;=0,"(","")</f>
        <v/>
      </c>
      <c r="AG265" t="str">
        <f t="shared" ref="AG265:AG273" ca="1" si="672">IF(Z265&lt;=0,"-","")</f>
        <v/>
      </c>
      <c r="AH265">
        <f t="shared" ref="AH265:AH273" ca="1" si="673">IF(Z265=1,"",IF(Z265=-1,"",ABS(Z265)))</f>
        <v>7</v>
      </c>
      <c r="AI265" t="str">
        <f t="shared" ref="AI265:AI273" si="674">AA265</f>
        <v>x</v>
      </c>
      <c r="AJ265" t="str">
        <f t="shared" ref="AJ265:AJ273" ca="1" si="675">IF(Z265&lt;=0,")","")</f>
        <v/>
      </c>
      <c r="AK265" t="s">
        <v>22</v>
      </c>
      <c r="AL265" t="str">
        <f t="shared" ref="AL265:AL273" ca="1" si="676">IF(AB265&lt;=0,"(","")</f>
        <v/>
      </c>
      <c r="AM265" t="str">
        <f t="shared" ref="AM265:AM273" ca="1" si="677">IF(AB265&lt;=0,"-","")</f>
        <v/>
      </c>
      <c r="AN265">
        <f t="shared" ref="AN265:AN273" ca="1" si="678">IF(AB265=1,"",IF(AB265=-1,"",ABS(AB265)))</f>
        <v>5</v>
      </c>
      <c r="AO265" s="5" t="str">
        <f t="shared" ref="AO265:AO273" si="679">AC265</f>
        <v>x</v>
      </c>
      <c r="AP265" t="str">
        <f t="shared" ref="AP265:AP273" ca="1" si="680">IF(AB265&lt;=0,")","")</f>
        <v/>
      </c>
      <c r="AQ265" t="s">
        <v>22</v>
      </c>
      <c r="AR265" t="str">
        <f t="shared" ref="AR265:AR273" ca="1" si="681">IF(AD265&lt;=0,"(","")</f>
        <v>(</v>
      </c>
      <c r="AS265" t="str">
        <f t="shared" ref="AS265:AS273" ca="1" si="682">IF(AD265&lt;=0,"-","")</f>
        <v>-</v>
      </c>
      <c r="AT265">
        <f t="shared" ref="AT265:AT273" ca="1" si="683">IF(AD265=1,"",IF(W265=-1,"",ABS(W265)))</f>
        <v>5</v>
      </c>
      <c r="AU265" s="5" t="str">
        <f t="shared" ref="AU265:AU273" si="684">AE265</f>
        <v>x</v>
      </c>
      <c r="AV265" t="str">
        <f t="shared" ref="AV265:AV273" ca="1" si="685">IF(AD265&lt;=0,")","")</f>
        <v>)</v>
      </c>
      <c r="AW265" t="str">
        <f t="shared" ref="AW265:AW273" ca="1" si="686">AF265&amp;AG265&amp;AH265&amp;AI265&amp;AJ265&amp;AK265&amp;AL265&amp;AM265&amp;AN265&amp;AO265&amp;AP265&amp;AQ265&amp;AR265&amp;AS265&amp;AT265&amp;AU265&amp;AV265</f>
        <v>7x×5x×(-5x)</v>
      </c>
      <c r="AY265">
        <f t="shared" ref="AY265:AY273" ca="1" si="687">Z265*AB265*AD265</f>
        <v>-175</v>
      </c>
      <c r="AZ265">
        <f t="shared" ref="AZ265:AZ273" ca="1" si="688">IF(AY265=1,"",IF(AY265=-1,"-",AY265))</f>
        <v>-175</v>
      </c>
      <c r="BD265" s="44"/>
      <c r="BE265" s="44"/>
      <c r="BF265" s="44"/>
      <c r="BG265" s="44"/>
      <c r="BH265" s="44"/>
      <c r="BI265" s="44"/>
    </row>
    <row r="266" spans="1:61" x14ac:dyDescent="0.55000000000000004">
      <c r="A266" s="1" t="s">
        <v>1</v>
      </c>
      <c r="B266" s="1" t="s">
        <v>35</v>
      </c>
      <c r="C266" s="78" t="s">
        <v>229</v>
      </c>
      <c r="D266" s="43" t="str">
        <f t="shared" ca="1" si="660"/>
        <v>(-x)×(-2x)×(-5x)</v>
      </c>
      <c r="E266" s="4" t="s">
        <v>13</v>
      </c>
      <c r="F266" t="s">
        <v>230</v>
      </c>
      <c r="G266" s="78" t="s">
        <v>229</v>
      </c>
      <c r="H266" s="11">
        <f t="shared" ca="1" si="661"/>
        <v>-10</v>
      </c>
      <c r="I266" s="21" t="s">
        <v>298</v>
      </c>
      <c r="J266" t="s">
        <v>230</v>
      </c>
      <c r="K266" s="51" t="s">
        <v>60</v>
      </c>
      <c r="L266" s="50" t="s">
        <v>373</v>
      </c>
      <c r="M266" s="50" t="str">
        <f t="shared" ca="1" si="662"/>
        <v>\\(\\quad (-x)×(-2x)×(-5x)= \\)</v>
      </c>
      <c r="N266" s="50" t="str">
        <f t="shared" ca="1" si="663"/>
        <v>\\(\\quad -10x^3 \\)</v>
      </c>
      <c r="O266" s="50" t="s">
        <v>62</v>
      </c>
      <c r="P266" s="89" t="str">
        <f t="shared" ca="1" si="664"/>
        <v>INSERT INTO math(tangen,question,answer,editor,date,count) VALUES('m5650','\\(\\quad (-x)×(-2x)×(-5x)= \\)','\\(\\quad -10x^3 \\)','harazono',NOW(),0);</v>
      </c>
      <c r="Q266" s="47"/>
      <c r="R266" s="19"/>
      <c r="S266" s="1">
        <f t="shared" ca="1" si="398"/>
        <v>-1</v>
      </c>
      <c r="T266" s="1" t="s">
        <v>18</v>
      </c>
      <c r="U266" s="1">
        <f t="shared" ca="1" si="399"/>
        <v>-2</v>
      </c>
      <c r="V266" s="1" t="s">
        <v>18</v>
      </c>
      <c r="W266" s="1">
        <f t="shared" ca="1" si="398"/>
        <v>-5</v>
      </c>
      <c r="X266" s="1" t="s">
        <v>18</v>
      </c>
      <c r="Z266">
        <f t="shared" ca="1" si="665"/>
        <v>-1</v>
      </c>
      <c r="AA266" t="str">
        <f t="shared" si="666"/>
        <v>x</v>
      </c>
      <c r="AB266">
        <f t="shared" ca="1" si="667"/>
        <v>-2</v>
      </c>
      <c r="AC266" t="str">
        <f t="shared" si="668"/>
        <v>x</v>
      </c>
      <c r="AD266">
        <f t="shared" ca="1" si="669"/>
        <v>-5</v>
      </c>
      <c r="AE266" t="str">
        <f t="shared" si="670"/>
        <v>x</v>
      </c>
      <c r="AF266" t="str">
        <f t="shared" ca="1" si="671"/>
        <v>(</v>
      </c>
      <c r="AG266" t="str">
        <f t="shared" ca="1" si="672"/>
        <v>-</v>
      </c>
      <c r="AH266" t="str">
        <f t="shared" ca="1" si="673"/>
        <v/>
      </c>
      <c r="AI266" t="str">
        <f t="shared" si="674"/>
        <v>x</v>
      </c>
      <c r="AJ266" t="str">
        <f t="shared" ca="1" si="675"/>
        <v>)</v>
      </c>
      <c r="AK266" t="s">
        <v>22</v>
      </c>
      <c r="AL266" t="str">
        <f t="shared" ca="1" si="676"/>
        <v>(</v>
      </c>
      <c r="AM266" t="str">
        <f t="shared" ca="1" si="677"/>
        <v>-</v>
      </c>
      <c r="AN266">
        <f t="shared" ca="1" si="678"/>
        <v>2</v>
      </c>
      <c r="AO266" s="5" t="str">
        <f t="shared" si="679"/>
        <v>x</v>
      </c>
      <c r="AP266" t="str">
        <f t="shared" ca="1" si="680"/>
        <v>)</v>
      </c>
      <c r="AQ266" t="s">
        <v>22</v>
      </c>
      <c r="AR266" t="str">
        <f t="shared" ca="1" si="681"/>
        <v>(</v>
      </c>
      <c r="AS266" t="str">
        <f t="shared" ca="1" si="682"/>
        <v>-</v>
      </c>
      <c r="AT266">
        <f t="shared" ca="1" si="683"/>
        <v>5</v>
      </c>
      <c r="AU266" s="5" t="str">
        <f t="shared" si="684"/>
        <v>x</v>
      </c>
      <c r="AV266" t="str">
        <f t="shared" ca="1" si="685"/>
        <v>)</v>
      </c>
      <c r="AW266" t="str">
        <f t="shared" ca="1" si="686"/>
        <v>(-x)×(-2x)×(-5x)</v>
      </c>
      <c r="AY266">
        <f t="shared" ca="1" si="687"/>
        <v>-10</v>
      </c>
      <c r="AZ266">
        <f t="shared" ca="1" si="688"/>
        <v>-10</v>
      </c>
      <c r="BD266" s="44"/>
      <c r="BE266" s="44"/>
      <c r="BF266" s="44"/>
      <c r="BG266" s="44"/>
      <c r="BH266" s="44"/>
      <c r="BI266" s="44"/>
    </row>
    <row r="267" spans="1:61" x14ac:dyDescent="0.55000000000000004">
      <c r="A267" s="1" t="s">
        <v>1</v>
      </c>
      <c r="B267" s="1" t="s">
        <v>35</v>
      </c>
      <c r="C267" s="78" t="s">
        <v>229</v>
      </c>
      <c r="D267" s="43" t="str">
        <f t="shared" ca="1" si="660"/>
        <v>(-4x)×3x×x</v>
      </c>
      <c r="E267" s="4" t="s">
        <v>13</v>
      </c>
      <c r="F267" t="s">
        <v>230</v>
      </c>
      <c r="G267" s="78" t="s">
        <v>229</v>
      </c>
      <c r="H267" s="11">
        <f t="shared" ca="1" si="661"/>
        <v>-12</v>
      </c>
      <c r="I267" s="21" t="s">
        <v>298</v>
      </c>
      <c r="J267" t="s">
        <v>230</v>
      </c>
      <c r="K267" s="51" t="s">
        <v>60</v>
      </c>
      <c r="L267" s="50" t="s">
        <v>373</v>
      </c>
      <c r="M267" s="50" t="str">
        <f t="shared" ca="1" si="662"/>
        <v>\\(\\quad (-4x)×3x×x= \\)</v>
      </c>
      <c r="N267" s="50" t="str">
        <f t="shared" ca="1" si="663"/>
        <v>\\(\\quad -12x^3 \\)</v>
      </c>
      <c r="O267" s="50" t="s">
        <v>62</v>
      </c>
      <c r="P267" s="89" t="str">
        <f t="shared" ca="1" si="664"/>
        <v>INSERT INTO math(tangen,question,answer,editor,date,count) VALUES('m5650','\\(\\quad (-4x)×3x×x= \\)','\\(\\quad -12x^3 \\)','harazono',NOW(),0);</v>
      </c>
      <c r="Q267" s="47"/>
      <c r="R267" s="19"/>
      <c r="S267" s="1">
        <f t="shared" ca="1" si="398"/>
        <v>-4</v>
      </c>
      <c r="T267" s="1" t="s">
        <v>18</v>
      </c>
      <c r="U267" s="1">
        <f t="shared" ca="1" si="399"/>
        <v>3</v>
      </c>
      <c r="V267" s="1" t="s">
        <v>18</v>
      </c>
      <c r="W267" s="1">
        <f t="shared" ca="1" si="398"/>
        <v>1</v>
      </c>
      <c r="X267" s="1" t="s">
        <v>18</v>
      </c>
      <c r="Z267">
        <f t="shared" ca="1" si="665"/>
        <v>-4</v>
      </c>
      <c r="AA267" t="str">
        <f t="shared" si="666"/>
        <v>x</v>
      </c>
      <c r="AB267">
        <f t="shared" ca="1" si="667"/>
        <v>3</v>
      </c>
      <c r="AC267" t="str">
        <f t="shared" si="668"/>
        <v>x</v>
      </c>
      <c r="AD267">
        <f t="shared" ca="1" si="669"/>
        <v>1</v>
      </c>
      <c r="AE267" t="str">
        <f t="shared" si="670"/>
        <v>x</v>
      </c>
      <c r="AF267" t="str">
        <f t="shared" ca="1" si="671"/>
        <v>(</v>
      </c>
      <c r="AG267" t="str">
        <f t="shared" ca="1" si="672"/>
        <v>-</v>
      </c>
      <c r="AH267">
        <f t="shared" ca="1" si="673"/>
        <v>4</v>
      </c>
      <c r="AI267" t="str">
        <f t="shared" si="674"/>
        <v>x</v>
      </c>
      <c r="AJ267" t="str">
        <f t="shared" ca="1" si="675"/>
        <v>)</v>
      </c>
      <c r="AK267" t="s">
        <v>22</v>
      </c>
      <c r="AL267" t="str">
        <f t="shared" ca="1" si="676"/>
        <v/>
      </c>
      <c r="AM267" t="str">
        <f t="shared" ca="1" si="677"/>
        <v/>
      </c>
      <c r="AN267">
        <f t="shared" ca="1" si="678"/>
        <v>3</v>
      </c>
      <c r="AO267" s="5" t="str">
        <f t="shared" si="679"/>
        <v>x</v>
      </c>
      <c r="AP267" t="str">
        <f t="shared" ca="1" si="680"/>
        <v/>
      </c>
      <c r="AQ267" t="s">
        <v>22</v>
      </c>
      <c r="AR267" t="str">
        <f t="shared" ca="1" si="681"/>
        <v/>
      </c>
      <c r="AS267" t="str">
        <f t="shared" ca="1" si="682"/>
        <v/>
      </c>
      <c r="AT267" t="str">
        <f t="shared" ca="1" si="683"/>
        <v/>
      </c>
      <c r="AU267" s="5" t="str">
        <f t="shared" si="684"/>
        <v>x</v>
      </c>
      <c r="AV267" t="str">
        <f t="shared" ca="1" si="685"/>
        <v/>
      </c>
      <c r="AW267" t="str">
        <f t="shared" ca="1" si="686"/>
        <v>(-4x)×3x×x</v>
      </c>
      <c r="AY267">
        <f t="shared" ca="1" si="687"/>
        <v>-12</v>
      </c>
      <c r="AZ267">
        <f t="shared" ca="1" si="688"/>
        <v>-12</v>
      </c>
      <c r="BD267" s="44"/>
      <c r="BE267" s="44"/>
      <c r="BF267" s="44"/>
      <c r="BG267" s="44"/>
      <c r="BH267" s="44"/>
      <c r="BI267" s="44"/>
    </row>
    <row r="268" spans="1:61" x14ac:dyDescent="0.55000000000000004">
      <c r="A268" s="1" t="s">
        <v>1</v>
      </c>
      <c r="B268" s="1" t="s">
        <v>35</v>
      </c>
      <c r="C268" s="78" t="s">
        <v>229</v>
      </c>
      <c r="D268" s="43" t="str">
        <f t="shared" ca="1" si="660"/>
        <v>(-5x)×(-7x)×4x</v>
      </c>
      <c r="E268" s="4" t="s">
        <v>13</v>
      </c>
      <c r="F268" t="s">
        <v>230</v>
      </c>
      <c r="G268" s="78" t="s">
        <v>229</v>
      </c>
      <c r="H268" s="11">
        <f t="shared" ca="1" si="661"/>
        <v>140</v>
      </c>
      <c r="I268" s="21" t="s">
        <v>298</v>
      </c>
      <c r="J268" t="s">
        <v>230</v>
      </c>
      <c r="K268" s="51" t="s">
        <v>60</v>
      </c>
      <c r="L268" s="50" t="s">
        <v>373</v>
      </c>
      <c r="M268" s="50" t="str">
        <f t="shared" ca="1" si="662"/>
        <v>\\(\\quad (-5x)×(-7x)×4x= \\)</v>
      </c>
      <c r="N268" s="50" t="str">
        <f t="shared" ca="1" si="663"/>
        <v>\\(\\quad 140x^3 \\)</v>
      </c>
      <c r="O268" s="50" t="s">
        <v>62</v>
      </c>
      <c r="P268" s="89" t="str">
        <f t="shared" ca="1" si="664"/>
        <v>INSERT INTO math(tangen,question,answer,editor,date,count) VALUES('m5650','\\(\\quad (-5x)×(-7x)×4x= \\)','\\(\\quad 140x^3 \\)','harazono',NOW(),0);</v>
      </c>
      <c r="Q268" s="47"/>
      <c r="R268" s="19"/>
      <c r="S268" s="1">
        <f t="shared" ca="1" si="398"/>
        <v>-5</v>
      </c>
      <c r="T268" s="1" t="s">
        <v>18</v>
      </c>
      <c r="U268" s="1">
        <f t="shared" ca="1" si="399"/>
        <v>-7</v>
      </c>
      <c r="V268" s="1" t="s">
        <v>18</v>
      </c>
      <c r="W268" s="1">
        <f t="shared" ca="1" si="398"/>
        <v>4</v>
      </c>
      <c r="X268" s="1" t="s">
        <v>18</v>
      </c>
      <c r="Z268">
        <f t="shared" ca="1" si="665"/>
        <v>-5</v>
      </c>
      <c r="AA268" t="str">
        <f t="shared" si="666"/>
        <v>x</v>
      </c>
      <c r="AB268">
        <f t="shared" ca="1" si="667"/>
        <v>-7</v>
      </c>
      <c r="AC268" t="str">
        <f t="shared" si="668"/>
        <v>x</v>
      </c>
      <c r="AD268">
        <f t="shared" ca="1" si="669"/>
        <v>4</v>
      </c>
      <c r="AE268" t="str">
        <f t="shared" si="670"/>
        <v>x</v>
      </c>
      <c r="AF268" t="str">
        <f t="shared" ca="1" si="671"/>
        <v>(</v>
      </c>
      <c r="AG268" t="str">
        <f t="shared" ca="1" si="672"/>
        <v>-</v>
      </c>
      <c r="AH268">
        <f t="shared" ca="1" si="673"/>
        <v>5</v>
      </c>
      <c r="AI268" t="str">
        <f t="shared" si="674"/>
        <v>x</v>
      </c>
      <c r="AJ268" t="str">
        <f t="shared" ca="1" si="675"/>
        <v>)</v>
      </c>
      <c r="AK268" t="s">
        <v>22</v>
      </c>
      <c r="AL268" t="str">
        <f t="shared" ca="1" si="676"/>
        <v>(</v>
      </c>
      <c r="AM268" t="str">
        <f t="shared" ca="1" si="677"/>
        <v>-</v>
      </c>
      <c r="AN268">
        <f t="shared" ca="1" si="678"/>
        <v>7</v>
      </c>
      <c r="AO268" s="5" t="str">
        <f t="shared" si="679"/>
        <v>x</v>
      </c>
      <c r="AP268" t="str">
        <f t="shared" ca="1" si="680"/>
        <v>)</v>
      </c>
      <c r="AQ268" t="s">
        <v>22</v>
      </c>
      <c r="AR268" t="str">
        <f t="shared" ca="1" si="681"/>
        <v/>
      </c>
      <c r="AS268" t="str">
        <f t="shared" ca="1" si="682"/>
        <v/>
      </c>
      <c r="AT268">
        <f t="shared" ca="1" si="683"/>
        <v>4</v>
      </c>
      <c r="AU268" s="5" t="str">
        <f t="shared" si="684"/>
        <v>x</v>
      </c>
      <c r="AV268" t="str">
        <f t="shared" ca="1" si="685"/>
        <v/>
      </c>
      <c r="AW268" t="str">
        <f t="shared" ca="1" si="686"/>
        <v>(-5x)×(-7x)×4x</v>
      </c>
      <c r="AY268">
        <f t="shared" ca="1" si="687"/>
        <v>140</v>
      </c>
      <c r="AZ268">
        <f t="shared" ca="1" si="688"/>
        <v>140</v>
      </c>
      <c r="BD268" s="44"/>
      <c r="BE268" s="44"/>
      <c r="BF268" s="44"/>
      <c r="BG268" s="44"/>
      <c r="BH268" s="44"/>
      <c r="BI268" s="44"/>
    </row>
    <row r="269" spans="1:61" x14ac:dyDescent="0.55000000000000004">
      <c r="A269" s="1" t="s">
        <v>1</v>
      </c>
      <c r="B269" s="1" t="s">
        <v>35</v>
      </c>
      <c r="C269" s="78" t="s">
        <v>229</v>
      </c>
      <c r="D269" s="43" t="str">
        <f t="shared" ca="1" si="660"/>
        <v>7x×3x×(-5x)</v>
      </c>
      <c r="E269" s="4" t="s">
        <v>13</v>
      </c>
      <c r="F269" t="s">
        <v>230</v>
      </c>
      <c r="G269" s="78" t="s">
        <v>229</v>
      </c>
      <c r="H269" s="11">
        <f t="shared" ca="1" si="661"/>
        <v>-105</v>
      </c>
      <c r="I269" s="21" t="s">
        <v>298</v>
      </c>
      <c r="J269" t="s">
        <v>230</v>
      </c>
      <c r="K269" s="51" t="s">
        <v>60</v>
      </c>
      <c r="L269" s="50" t="s">
        <v>373</v>
      </c>
      <c r="M269" s="50" t="str">
        <f t="shared" ca="1" si="662"/>
        <v>\\(\\quad 7x×3x×(-5x)= \\)</v>
      </c>
      <c r="N269" s="50" t="str">
        <f t="shared" ca="1" si="663"/>
        <v>\\(\\quad -105x^3 \\)</v>
      </c>
      <c r="O269" s="50" t="s">
        <v>62</v>
      </c>
      <c r="P269" s="89" t="str">
        <f t="shared" ca="1" si="664"/>
        <v>INSERT INTO math(tangen,question,answer,editor,date,count) VALUES('m5650','\\(\\quad 7x×3x×(-5x)= \\)','\\(\\quad -105x^3 \\)','harazono',NOW(),0);</v>
      </c>
      <c r="Q269" s="47"/>
      <c r="R269" s="19"/>
      <c r="S269" s="1">
        <f t="shared" ca="1" si="398"/>
        <v>0</v>
      </c>
      <c r="T269" s="1" t="s">
        <v>18</v>
      </c>
      <c r="U269" s="1">
        <f t="shared" ca="1" si="399"/>
        <v>3</v>
      </c>
      <c r="V269" s="1" t="s">
        <v>18</v>
      </c>
      <c r="W269" s="1">
        <f t="shared" ca="1" si="398"/>
        <v>-5</v>
      </c>
      <c r="X269" s="1" t="s">
        <v>18</v>
      </c>
      <c r="Z269">
        <f t="shared" ca="1" si="665"/>
        <v>7</v>
      </c>
      <c r="AA269" t="str">
        <f t="shared" si="666"/>
        <v>x</v>
      </c>
      <c r="AB269">
        <f t="shared" ca="1" si="667"/>
        <v>3</v>
      </c>
      <c r="AC269" t="str">
        <f t="shared" si="668"/>
        <v>x</v>
      </c>
      <c r="AD269">
        <f t="shared" ca="1" si="669"/>
        <v>-5</v>
      </c>
      <c r="AE269" t="str">
        <f t="shared" si="670"/>
        <v>x</v>
      </c>
      <c r="AF269" t="str">
        <f t="shared" ca="1" si="671"/>
        <v/>
      </c>
      <c r="AG269" t="str">
        <f t="shared" ca="1" si="672"/>
        <v/>
      </c>
      <c r="AH269">
        <f t="shared" ca="1" si="673"/>
        <v>7</v>
      </c>
      <c r="AI269" t="str">
        <f t="shared" si="674"/>
        <v>x</v>
      </c>
      <c r="AJ269" t="str">
        <f t="shared" ca="1" si="675"/>
        <v/>
      </c>
      <c r="AK269" t="s">
        <v>22</v>
      </c>
      <c r="AL269" t="str">
        <f t="shared" ca="1" si="676"/>
        <v/>
      </c>
      <c r="AM269" t="str">
        <f t="shared" ca="1" si="677"/>
        <v/>
      </c>
      <c r="AN269">
        <f t="shared" ca="1" si="678"/>
        <v>3</v>
      </c>
      <c r="AO269" s="5" t="str">
        <f t="shared" si="679"/>
        <v>x</v>
      </c>
      <c r="AP269" t="str">
        <f t="shared" ca="1" si="680"/>
        <v/>
      </c>
      <c r="AQ269" t="s">
        <v>22</v>
      </c>
      <c r="AR269" t="str">
        <f t="shared" ca="1" si="681"/>
        <v>(</v>
      </c>
      <c r="AS269" t="str">
        <f t="shared" ca="1" si="682"/>
        <v>-</v>
      </c>
      <c r="AT269">
        <f t="shared" ca="1" si="683"/>
        <v>5</v>
      </c>
      <c r="AU269" s="5" t="str">
        <f t="shared" si="684"/>
        <v>x</v>
      </c>
      <c r="AV269" t="str">
        <f t="shared" ca="1" si="685"/>
        <v>)</v>
      </c>
      <c r="AW269" t="str">
        <f t="shared" ca="1" si="686"/>
        <v>7x×3x×(-5x)</v>
      </c>
      <c r="AY269">
        <f t="shared" ca="1" si="687"/>
        <v>-105</v>
      </c>
      <c r="AZ269">
        <f t="shared" ca="1" si="688"/>
        <v>-105</v>
      </c>
      <c r="BD269" s="44"/>
      <c r="BE269" s="44"/>
      <c r="BF269" s="44"/>
      <c r="BG269" s="44"/>
      <c r="BH269" s="44"/>
      <c r="BI269" s="44"/>
    </row>
    <row r="270" spans="1:61" x14ac:dyDescent="0.55000000000000004">
      <c r="A270" s="1" t="s">
        <v>1</v>
      </c>
      <c r="B270" s="1" t="s">
        <v>35</v>
      </c>
      <c r="C270" s="78" t="s">
        <v>229</v>
      </c>
      <c r="D270" s="43" t="str">
        <f t="shared" ca="1" si="660"/>
        <v>5x×(-5x)×5x</v>
      </c>
      <c r="E270" s="4" t="s">
        <v>13</v>
      </c>
      <c r="F270" t="s">
        <v>230</v>
      </c>
      <c r="G270" s="78" t="s">
        <v>229</v>
      </c>
      <c r="H270" s="11">
        <f t="shared" ca="1" si="661"/>
        <v>-125</v>
      </c>
      <c r="I270" s="21" t="s">
        <v>298</v>
      </c>
      <c r="J270" t="s">
        <v>230</v>
      </c>
      <c r="K270" s="51" t="s">
        <v>60</v>
      </c>
      <c r="L270" s="50" t="s">
        <v>373</v>
      </c>
      <c r="M270" s="50" t="str">
        <f t="shared" ca="1" si="662"/>
        <v>\\(\\quad 5x×(-5x)×5x= \\)</v>
      </c>
      <c r="N270" s="50" t="str">
        <f t="shared" ca="1" si="663"/>
        <v>\\(\\quad -125x^3 \\)</v>
      </c>
      <c r="O270" s="50" t="s">
        <v>62</v>
      </c>
      <c r="P270" s="89" t="str">
        <f t="shared" ca="1" si="664"/>
        <v>INSERT INTO math(tangen,question,answer,editor,date,count) VALUES('m5650','\\(\\quad 5x×(-5x)×5x= \\)','\\(\\quad -125x^3 \\)','harazono',NOW(),0);</v>
      </c>
      <c r="Q270" s="47"/>
      <c r="R270" s="19"/>
      <c r="S270" s="1">
        <f t="shared" ca="1" si="398"/>
        <v>5</v>
      </c>
      <c r="T270" s="1" t="s">
        <v>18</v>
      </c>
      <c r="U270" s="1">
        <f t="shared" ca="1" si="399"/>
        <v>-5</v>
      </c>
      <c r="V270" s="1" t="s">
        <v>18</v>
      </c>
      <c r="W270" s="1">
        <f t="shared" ca="1" si="398"/>
        <v>5</v>
      </c>
      <c r="X270" s="1" t="s">
        <v>18</v>
      </c>
      <c r="Z270">
        <f t="shared" ca="1" si="665"/>
        <v>5</v>
      </c>
      <c r="AA270" t="str">
        <f t="shared" si="666"/>
        <v>x</v>
      </c>
      <c r="AB270">
        <f t="shared" ca="1" si="667"/>
        <v>-5</v>
      </c>
      <c r="AC270" t="str">
        <f t="shared" si="668"/>
        <v>x</v>
      </c>
      <c r="AD270">
        <f t="shared" ca="1" si="669"/>
        <v>5</v>
      </c>
      <c r="AE270" t="str">
        <f t="shared" si="670"/>
        <v>x</v>
      </c>
      <c r="AF270" t="str">
        <f t="shared" ca="1" si="671"/>
        <v/>
      </c>
      <c r="AG270" t="str">
        <f t="shared" ca="1" si="672"/>
        <v/>
      </c>
      <c r="AH270">
        <f t="shared" ca="1" si="673"/>
        <v>5</v>
      </c>
      <c r="AI270" t="str">
        <f t="shared" si="674"/>
        <v>x</v>
      </c>
      <c r="AJ270" t="str">
        <f t="shared" ca="1" si="675"/>
        <v/>
      </c>
      <c r="AK270" t="s">
        <v>22</v>
      </c>
      <c r="AL270" t="str">
        <f t="shared" ca="1" si="676"/>
        <v>(</v>
      </c>
      <c r="AM270" t="str">
        <f t="shared" ca="1" si="677"/>
        <v>-</v>
      </c>
      <c r="AN270">
        <f t="shared" ca="1" si="678"/>
        <v>5</v>
      </c>
      <c r="AO270" s="5" t="str">
        <f t="shared" si="679"/>
        <v>x</v>
      </c>
      <c r="AP270" t="str">
        <f t="shared" ca="1" si="680"/>
        <v>)</v>
      </c>
      <c r="AQ270" t="s">
        <v>22</v>
      </c>
      <c r="AR270" t="str">
        <f t="shared" ca="1" si="681"/>
        <v/>
      </c>
      <c r="AS270" t="str">
        <f t="shared" ca="1" si="682"/>
        <v/>
      </c>
      <c r="AT270">
        <f t="shared" ca="1" si="683"/>
        <v>5</v>
      </c>
      <c r="AU270" s="5" t="str">
        <f t="shared" si="684"/>
        <v>x</v>
      </c>
      <c r="AV270" t="str">
        <f t="shared" ca="1" si="685"/>
        <v/>
      </c>
      <c r="AW270" t="str">
        <f t="shared" ca="1" si="686"/>
        <v>5x×(-5x)×5x</v>
      </c>
      <c r="AY270">
        <f t="shared" ca="1" si="687"/>
        <v>-125</v>
      </c>
      <c r="AZ270">
        <f t="shared" ca="1" si="688"/>
        <v>-125</v>
      </c>
      <c r="BD270" s="44"/>
      <c r="BE270" s="44"/>
      <c r="BF270" s="44"/>
      <c r="BG270" s="44"/>
      <c r="BH270" s="44"/>
      <c r="BI270" s="44"/>
    </row>
    <row r="271" spans="1:61" x14ac:dyDescent="0.55000000000000004">
      <c r="A271" s="1" t="s">
        <v>1</v>
      </c>
      <c r="B271" s="1" t="s">
        <v>35</v>
      </c>
      <c r="C271" s="78" t="s">
        <v>229</v>
      </c>
      <c r="D271" s="43" t="str">
        <f t="shared" ca="1" si="660"/>
        <v>(-2x)×(-7x)×(-4x)</v>
      </c>
      <c r="E271" s="4" t="s">
        <v>13</v>
      </c>
      <c r="F271" t="s">
        <v>230</v>
      </c>
      <c r="G271" s="78" t="s">
        <v>229</v>
      </c>
      <c r="H271" s="11">
        <f t="shared" ca="1" si="661"/>
        <v>-56</v>
      </c>
      <c r="I271" s="21" t="s">
        <v>298</v>
      </c>
      <c r="J271" t="s">
        <v>230</v>
      </c>
      <c r="K271" s="51" t="s">
        <v>60</v>
      </c>
      <c r="L271" s="50" t="s">
        <v>373</v>
      </c>
      <c r="M271" s="50" t="str">
        <f t="shared" ca="1" si="662"/>
        <v>\\(\\quad (-2x)×(-7x)×(-4x)= \\)</v>
      </c>
      <c r="N271" s="50" t="str">
        <f t="shared" ca="1" si="663"/>
        <v>\\(\\quad -56x^3 \\)</v>
      </c>
      <c r="O271" s="50" t="s">
        <v>62</v>
      </c>
      <c r="P271" s="89" t="str">
        <f t="shared" ca="1" si="664"/>
        <v>INSERT INTO math(tangen,question,answer,editor,date,count) VALUES('m5650','\\(\\quad (-2x)×(-7x)×(-4x)= \\)','\\(\\quad -56x^3 \\)','harazono',NOW(),0);</v>
      </c>
      <c r="Q271" s="47"/>
      <c r="R271" s="19"/>
      <c r="S271" s="1">
        <f t="shared" ca="1" si="398"/>
        <v>-2</v>
      </c>
      <c r="T271" s="1" t="s">
        <v>18</v>
      </c>
      <c r="U271" s="1">
        <f t="shared" ca="1" si="399"/>
        <v>-7</v>
      </c>
      <c r="V271" s="1" t="s">
        <v>18</v>
      </c>
      <c r="W271" s="1">
        <f t="shared" ca="1" si="398"/>
        <v>-4</v>
      </c>
      <c r="X271" s="1" t="s">
        <v>18</v>
      </c>
      <c r="Z271">
        <f t="shared" ca="1" si="665"/>
        <v>-2</v>
      </c>
      <c r="AA271" t="str">
        <f t="shared" si="666"/>
        <v>x</v>
      </c>
      <c r="AB271">
        <f t="shared" ca="1" si="667"/>
        <v>-7</v>
      </c>
      <c r="AC271" t="str">
        <f t="shared" si="668"/>
        <v>x</v>
      </c>
      <c r="AD271">
        <f t="shared" ca="1" si="669"/>
        <v>-4</v>
      </c>
      <c r="AE271" t="str">
        <f t="shared" si="670"/>
        <v>x</v>
      </c>
      <c r="AF271" t="str">
        <f t="shared" ca="1" si="671"/>
        <v>(</v>
      </c>
      <c r="AG271" t="str">
        <f t="shared" ca="1" si="672"/>
        <v>-</v>
      </c>
      <c r="AH271">
        <f t="shared" ca="1" si="673"/>
        <v>2</v>
      </c>
      <c r="AI271" t="str">
        <f t="shared" si="674"/>
        <v>x</v>
      </c>
      <c r="AJ271" t="str">
        <f t="shared" ca="1" si="675"/>
        <v>)</v>
      </c>
      <c r="AK271" t="s">
        <v>22</v>
      </c>
      <c r="AL271" t="str">
        <f t="shared" ca="1" si="676"/>
        <v>(</v>
      </c>
      <c r="AM271" t="str">
        <f t="shared" ca="1" si="677"/>
        <v>-</v>
      </c>
      <c r="AN271">
        <f t="shared" ca="1" si="678"/>
        <v>7</v>
      </c>
      <c r="AO271" s="5" t="str">
        <f t="shared" si="679"/>
        <v>x</v>
      </c>
      <c r="AP271" t="str">
        <f t="shared" ca="1" si="680"/>
        <v>)</v>
      </c>
      <c r="AQ271" t="s">
        <v>22</v>
      </c>
      <c r="AR271" t="str">
        <f t="shared" ca="1" si="681"/>
        <v>(</v>
      </c>
      <c r="AS271" t="str">
        <f t="shared" ca="1" si="682"/>
        <v>-</v>
      </c>
      <c r="AT271">
        <f t="shared" ca="1" si="683"/>
        <v>4</v>
      </c>
      <c r="AU271" s="5" t="str">
        <f t="shared" si="684"/>
        <v>x</v>
      </c>
      <c r="AV271" t="str">
        <f t="shared" ca="1" si="685"/>
        <v>)</v>
      </c>
      <c r="AW271" t="str">
        <f t="shared" ca="1" si="686"/>
        <v>(-2x)×(-7x)×(-4x)</v>
      </c>
      <c r="AY271">
        <f t="shared" ca="1" si="687"/>
        <v>-56</v>
      </c>
      <c r="AZ271">
        <f t="shared" ca="1" si="688"/>
        <v>-56</v>
      </c>
      <c r="BD271" s="44"/>
      <c r="BE271" s="44"/>
      <c r="BF271" s="44"/>
      <c r="BG271" s="44"/>
      <c r="BH271" s="44"/>
      <c r="BI271" s="44"/>
    </row>
    <row r="272" spans="1:61" x14ac:dyDescent="0.55000000000000004">
      <c r="A272" s="1" t="s">
        <v>1</v>
      </c>
      <c r="B272" s="1" t="s">
        <v>35</v>
      </c>
      <c r="C272" s="78" t="s">
        <v>229</v>
      </c>
      <c r="D272" s="43" t="str">
        <f t="shared" ca="1" si="660"/>
        <v>(-5x)×2x×2x</v>
      </c>
      <c r="E272" s="4" t="s">
        <v>13</v>
      </c>
      <c r="F272" t="s">
        <v>230</v>
      </c>
      <c r="G272" s="78" t="s">
        <v>229</v>
      </c>
      <c r="H272" s="11">
        <f t="shared" ca="1" si="661"/>
        <v>-20</v>
      </c>
      <c r="I272" s="21" t="s">
        <v>298</v>
      </c>
      <c r="J272" t="s">
        <v>230</v>
      </c>
      <c r="K272" s="51" t="s">
        <v>60</v>
      </c>
      <c r="L272" s="50" t="s">
        <v>373</v>
      </c>
      <c r="M272" s="50" t="str">
        <f t="shared" ca="1" si="662"/>
        <v>\\(\\quad (-5x)×2x×2x= \\)</v>
      </c>
      <c r="N272" s="50" t="str">
        <f t="shared" ca="1" si="663"/>
        <v>\\(\\quad -20x^3 \\)</v>
      </c>
      <c r="O272" s="50" t="s">
        <v>62</v>
      </c>
      <c r="P272" s="89" t="str">
        <f t="shared" ca="1" si="664"/>
        <v>INSERT INTO math(tangen,question,answer,editor,date,count) VALUES('m5650','\\(\\quad (-5x)×2x×2x= \\)','\\(\\quad -20x^3 \\)','harazono',NOW(),0);</v>
      </c>
      <c r="Q272" s="47"/>
      <c r="R272" s="19"/>
      <c r="S272" s="1">
        <f t="shared" ca="1" si="398"/>
        <v>-5</v>
      </c>
      <c r="T272" s="1" t="s">
        <v>18</v>
      </c>
      <c r="U272" s="1">
        <f t="shared" ca="1" si="399"/>
        <v>2</v>
      </c>
      <c r="V272" s="1" t="s">
        <v>18</v>
      </c>
      <c r="W272" s="1">
        <f t="shared" ca="1" si="398"/>
        <v>2</v>
      </c>
      <c r="X272" s="1" t="s">
        <v>18</v>
      </c>
      <c r="Z272">
        <f t="shared" ca="1" si="665"/>
        <v>-5</v>
      </c>
      <c r="AA272" t="str">
        <f t="shared" si="666"/>
        <v>x</v>
      </c>
      <c r="AB272">
        <f t="shared" ca="1" si="667"/>
        <v>2</v>
      </c>
      <c r="AC272" t="str">
        <f t="shared" si="668"/>
        <v>x</v>
      </c>
      <c r="AD272">
        <f t="shared" ca="1" si="669"/>
        <v>2</v>
      </c>
      <c r="AE272" t="str">
        <f t="shared" si="670"/>
        <v>x</v>
      </c>
      <c r="AF272" t="str">
        <f t="shared" ca="1" si="671"/>
        <v>(</v>
      </c>
      <c r="AG272" t="str">
        <f t="shared" ca="1" si="672"/>
        <v>-</v>
      </c>
      <c r="AH272">
        <f t="shared" ca="1" si="673"/>
        <v>5</v>
      </c>
      <c r="AI272" t="str">
        <f t="shared" si="674"/>
        <v>x</v>
      </c>
      <c r="AJ272" t="str">
        <f t="shared" ca="1" si="675"/>
        <v>)</v>
      </c>
      <c r="AK272" t="s">
        <v>22</v>
      </c>
      <c r="AL272" t="str">
        <f t="shared" ca="1" si="676"/>
        <v/>
      </c>
      <c r="AM272" t="str">
        <f t="shared" ca="1" si="677"/>
        <v/>
      </c>
      <c r="AN272">
        <f t="shared" ca="1" si="678"/>
        <v>2</v>
      </c>
      <c r="AO272" s="5" t="str">
        <f t="shared" si="679"/>
        <v>x</v>
      </c>
      <c r="AP272" t="str">
        <f t="shared" ca="1" si="680"/>
        <v/>
      </c>
      <c r="AQ272" t="s">
        <v>22</v>
      </c>
      <c r="AR272" t="str">
        <f t="shared" ca="1" si="681"/>
        <v/>
      </c>
      <c r="AS272" t="str">
        <f t="shared" ca="1" si="682"/>
        <v/>
      </c>
      <c r="AT272">
        <f t="shared" ca="1" si="683"/>
        <v>2</v>
      </c>
      <c r="AU272" s="5" t="str">
        <f t="shared" si="684"/>
        <v>x</v>
      </c>
      <c r="AV272" t="str">
        <f t="shared" ca="1" si="685"/>
        <v/>
      </c>
      <c r="AW272" t="str">
        <f t="shared" ca="1" si="686"/>
        <v>(-5x)×2x×2x</v>
      </c>
      <c r="AY272">
        <f t="shared" ca="1" si="687"/>
        <v>-20</v>
      </c>
      <c r="AZ272">
        <f t="shared" ca="1" si="688"/>
        <v>-20</v>
      </c>
      <c r="BD272" s="44"/>
      <c r="BE272" s="44"/>
      <c r="BF272" s="44"/>
      <c r="BG272" s="44"/>
      <c r="BH272" s="44"/>
      <c r="BI272" s="44"/>
    </row>
    <row r="273" spans="1:61" x14ac:dyDescent="0.55000000000000004">
      <c r="A273" s="1" t="s">
        <v>1</v>
      </c>
      <c r="B273" s="1" t="s">
        <v>35</v>
      </c>
      <c r="C273" s="78" t="s">
        <v>229</v>
      </c>
      <c r="D273" s="43" t="str">
        <f t="shared" ca="1" si="660"/>
        <v>(-3x)×7x×x</v>
      </c>
      <c r="E273" s="4" t="s">
        <v>13</v>
      </c>
      <c r="F273" t="s">
        <v>230</v>
      </c>
      <c r="G273" s="78" t="s">
        <v>229</v>
      </c>
      <c r="H273" s="11">
        <f t="shared" ca="1" si="661"/>
        <v>-21</v>
      </c>
      <c r="I273" s="21" t="s">
        <v>298</v>
      </c>
      <c r="J273" t="s">
        <v>230</v>
      </c>
      <c r="K273" s="51" t="s">
        <v>60</v>
      </c>
      <c r="L273" s="50" t="s">
        <v>373</v>
      </c>
      <c r="M273" s="50" t="str">
        <f t="shared" ca="1" si="662"/>
        <v>\\(\\quad (-3x)×7x×x= \\)</v>
      </c>
      <c r="N273" s="50" t="str">
        <f t="shared" ca="1" si="663"/>
        <v>\\(\\quad -21x^3 \\)</v>
      </c>
      <c r="O273" s="50" t="s">
        <v>62</v>
      </c>
      <c r="P273" s="89" t="str">
        <f t="shared" ca="1" si="664"/>
        <v>INSERT INTO math(tangen,question,answer,editor,date,count) VALUES('m5650','\\(\\quad (-3x)×7x×x= \\)','\\(\\quad -21x^3 \\)','harazono',NOW(),0);</v>
      </c>
      <c r="Q273" s="47"/>
      <c r="R273" s="19"/>
      <c r="S273" s="1">
        <f t="shared" ca="1" si="398"/>
        <v>-3</v>
      </c>
      <c r="T273" s="1" t="s">
        <v>18</v>
      </c>
      <c r="U273" s="1">
        <f t="shared" ca="1" si="399"/>
        <v>7</v>
      </c>
      <c r="V273" s="1" t="s">
        <v>18</v>
      </c>
      <c r="W273" s="1">
        <f t="shared" ca="1" si="398"/>
        <v>1</v>
      </c>
      <c r="X273" s="1" t="s">
        <v>18</v>
      </c>
      <c r="Z273">
        <f t="shared" ca="1" si="665"/>
        <v>-3</v>
      </c>
      <c r="AA273" t="str">
        <f t="shared" si="666"/>
        <v>x</v>
      </c>
      <c r="AB273">
        <f t="shared" ca="1" si="667"/>
        <v>7</v>
      </c>
      <c r="AC273" t="str">
        <f t="shared" si="668"/>
        <v>x</v>
      </c>
      <c r="AD273">
        <f t="shared" ca="1" si="669"/>
        <v>1</v>
      </c>
      <c r="AE273" t="str">
        <f t="shared" si="670"/>
        <v>x</v>
      </c>
      <c r="AF273" t="str">
        <f t="shared" ca="1" si="671"/>
        <v>(</v>
      </c>
      <c r="AG273" t="str">
        <f t="shared" ca="1" si="672"/>
        <v>-</v>
      </c>
      <c r="AH273">
        <f t="shared" ca="1" si="673"/>
        <v>3</v>
      </c>
      <c r="AI273" t="str">
        <f t="shared" si="674"/>
        <v>x</v>
      </c>
      <c r="AJ273" t="str">
        <f t="shared" ca="1" si="675"/>
        <v>)</v>
      </c>
      <c r="AK273" t="s">
        <v>22</v>
      </c>
      <c r="AL273" t="str">
        <f t="shared" ca="1" si="676"/>
        <v/>
      </c>
      <c r="AM273" t="str">
        <f t="shared" ca="1" si="677"/>
        <v/>
      </c>
      <c r="AN273">
        <f t="shared" ca="1" si="678"/>
        <v>7</v>
      </c>
      <c r="AO273" s="5" t="str">
        <f t="shared" si="679"/>
        <v>x</v>
      </c>
      <c r="AP273" t="str">
        <f t="shared" ca="1" si="680"/>
        <v/>
      </c>
      <c r="AQ273" t="s">
        <v>22</v>
      </c>
      <c r="AR273" t="str">
        <f t="shared" ca="1" si="681"/>
        <v/>
      </c>
      <c r="AS273" t="str">
        <f t="shared" ca="1" si="682"/>
        <v/>
      </c>
      <c r="AT273" t="str">
        <f t="shared" ca="1" si="683"/>
        <v/>
      </c>
      <c r="AU273" s="5" t="str">
        <f t="shared" si="684"/>
        <v>x</v>
      </c>
      <c r="AV273" t="str">
        <f t="shared" ca="1" si="685"/>
        <v/>
      </c>
      <c r="AW273" t="str">
        <f t="shared" ca="1" si="686"/>
        <v>(-3x)×7x×x</v>
      </c>
      <c r="AY273">
        <f t="shared" ca="1" si="687"/>
        <v>-21</v>
      </c>
      <c r="AZ273">
        <f t="shared" ca="1" si="688"/>
        <v>-21</v>
      </c>
      <c r="BD273" s="44"/>
      <c r="BE273" s="44"/>
      <c r="BF273" s="44"/>
      <c r="BG273" s="44"/>
      <c r="BH273" s="44"/>
      <c r="BI273" s="44"/>
    </row>
    <row r="274" spans="1:61" x14ac:dyDescent="0.55000000000000004">
      <c r="A274" s="1" t="s">
        <v>1</v>
      </c>
      <c r="B274" s="1" t="s">
        <v>35</v>
      </c>
      <c r="C274" s="78" t="s">
        <v>229</v>
      </c>
      <c r="D274" s="43" t="str">
        <f ca="1">AW274</f>
        <v>(-3x)×7y×(-5x)</v>
      </c>
      <c r="E274" s="4" t="s">
        <v>13</v>
      </c>
      <c r="F274" t="s">
        <v>230</v>
      </c>
      <c r="G274" s="78" t="s">
        <v>229</v>
      </c>
      <c r="H274" s="11">
        <f ca="1">AZ274</f>
        <v>105</v>
      </c>
      <c r="I274" s="21" t="s">
        <v>299</v>
      </c>
      <c r="J274" t="s">
        <v>230</v>
      </c>
      <c r="K274" s="51" t="s">
        <v>60</v>
      </c>
      <c r="L274" s="50" t="s">
        <v>373</v>
      </c>
      <c r="M274" s="50" t="str">
        <f t="shared" ca="1" si="38"/>
        <v>\\(\\quad (-3x)×7y×(-5x)= \\)</v>
      </c>
      <c r="N274" s="50" t="str">
        <f t="shared" ca="1" si="39"/>
        <v>\\(\\quad 105x^2y \\)</v>
      </c>
      <c r="O274" s="50" t="s">
        <v>62</v>
      </c>
      <c r="P274" s="89" t="str">
        <f t="shared" ca="1" si="40"/>
        <v>INSERT INTO math(tangen,question,answer,editor,date,count) VALUES('m5650','\\(\\quad (-3x)×7y×(-5x)= \\)','\\(\\quad 105x^2y \\)','harazono',NOW(),0);</v>
      </c>
      <c r="Q274" s="47"/>
      <c r="R274" s="19"/>
      <c r="S274" s="1">
        <f t="shared" ca="1" si="398"/>
        <v>-3</v>
      </c>
      <c r="T274" s="1" t="s">
        <v>18</v>
      </c>
      <c r="U274" s="1">
        <f t="shared" ca="1" si="399"/>
        <v>0</v>
      </c>
      <c r="V274" s="1" t="s">
        <v>19</v>
      </c>
      <c r="W274" s="1">
        <f t="shared" ca="1" si="398"/>
        <v>-5</v>
      </c>
      <c r="X274" s="1" t="s">
        <v>18</v>
      </c>
      <c r="Z274">
        <f t="shared" ca="1" si="368"/>
        <v>-3</v>
      </c>
      <c r="AA274" t="str">
        <f t="shared" si="368"/>
        <v>x</v>
      </c>
      <c r="AB274">
        <f t="shared" ca="1" si="368"/>
        <v>7</v>
      </c>
      <c r="AC274" t="str">
        <f t="shared" si="368"/>
        <v>y</v>
      </c>
      <c r="AD274">
        <f t="shared" ca="1" si="368"/>
        <v>-5</v>
      </c>
      <c r="AE274" t="str">
        <f t="shared" si="368"/>
        <v>x</v>
      </c>
      <c r="AF274" t="str">
        <f t="shared" ca="1" si="369"/>
        <v>(</v>
      </c>
      <c r="AG274" t="str">
        <f t="shared" ca="1" si="428"/>
        <v>-</v>
      </c>
      <c r="AH274">
        <f t="shared" ca="1" si="400"/>
        <v>3</v>
      </c>
      <c r="AI274" t="str">
        <f t="shared" si="401"/>
        <v>x</v>
      </c>
      <c r="AJ274" t="str">
        <f t="shared" ca="1" si="370"/>
        <v>)</v>
      </c>
      <c r="AK274" t="s">
        <v>22</v>
      </c>
      <c r="AL274" t="str">
        <f t="shared" ref="AL274:AL294" ca="1" si="689">IF(AB274&lt;=0,"(","")</f>
        <v/>
      </c>
      <c r="AM274" t="str">
        <f t="shared" ca="1" si="372"/>
        <v/>
      </c>
      <c r="AN274">
        <f t="shared" ca="1" si="402"/>
        <v>7</v>
      </c>
      <c r="AO274" s="5" t="str">
        <f t="shared" si="403"/>
        <v>y</v>
      </c>
      <c r="AP274" t="str">
        <f t="shared" ca="1" si="373"/>
        <v/>
      </c>
      <c r="AQ274" t="s">
        <v>22</v>
      </c>
      <c r="AR274" t="str">
        <f ca="1">IF(AD274&lt;=0,"(","")</f>
        <v>(</v>
      </c>
      <c r="AS274" t="str">
        <f t="shared" ca="1" si="658"/>
        <v>-</v>
      </c>
      <c r="AT274">
        <f ca="1">IF(AD274=1,"",IF(W274=-1,"",ABS(W274)))</f>
        <v>5</v>
      </c>
      <c r="AU274" s="5" t="str">
        <f t="shared" ref="AU274:AU294" si="690">AE274</f>
        <v>x</v>
      </c>
      <c r="AV274" t="str">
        <f ca="1">IF(AD274&lt;=0,")","")</f>
        <v>)</v>
      </c>
      <c r="AW274" t="str">
        <f t="shared" ca="1" si="404"/>
        <v>(-3x)×7y×(-5x)</v>
      </c>
      <c r="AY274">
        <f ca="1">Z274*AB274*AD274</f>
        <v>105</v>
      </c>
      <c r="AZ274">
        <f t="shared" ca="1" si="405"/>
        <v>105</v>
      </c>
      <c r="BD274" s="44"/>
      <c r="BE274" s="44"/>
      <c r="BF274" s="44"/>
      <c r="BG274" s="44"/>
      <c r="BH274" s="44"/>
      <c r="BI274" s="44"/>
    </row>
    <row r="275" spans="1:61" x14ac:dyDescent="0.55000000000000004">
      <c r="A275" s="1" t="s">
        <v>1</v>
      </c>
      <c r="B275" s="1" t="s">
        <v>35</v>
      </c>
      <c r="C275" s="78" t="s">
        <v>229</v>
      </c>
      <c r="D275" s="43" t="str">
        <f t="shared" ref="D275:D283" ca="1" si="691">AW275</f>
        <v>x×(-y)×(-2x)</v>
      </c>
      <c r="E275" s="4" t="s">
        <v>13</v>
      </c>
      <c r="F275" t="s">
        <v>230</v>
      </c>
      <c r="G275" s="78" t="s">
        <v>229</v>
      </c>
      <c r="H275" s="11">
        <f t="shared" ref="H275:H283" ca="1" si="692">AZ275</f>
        <v>2</v>
      </c>
      <c r="I275" s="21" t="s">
        <v>299</v>
      </c>
      <c r="J275" t="s">
        <v>230</v>
      </c>
      <c r="K275" s="51" t="s">
        <v>60</v>
      </c>
      <c r="L275" s="50" t="s">
        <v>373</v>
      </c>
      <c r="M275" s="50" t="str">
        <f t="shared" ref="M275:M283" ca="1" si="693">C275&amp;D275&amp;E275&amp;F275</f>
        <v>\\(\\quad x×(-y)×(-2x)= \\)</v>
      </c>
      <c r="N275" s="50" t="str">
        <f t="shared" ref="N275:N283" ca="1" si="694">G275&amp;H275&amp;I275&amp;J275</f>
        <v>\\(\\quad 2x^2y \\)</v>
      </c>
      <c r="O275" s="50" t="s">
        <v>62</v>
      </c>
      <c r="P275" s="89" t="str">
        <f t="shared" ref="P275:P283" ca="1" si="695">"INSERT INTO "&amp;K275&amp;"(tangen,question,answer,editor,date,count) VALUES('"&amp;L275&amp;"','"&amp;M275&amp;"','"&amp;N275&amp;"','"&amp;O275&amp;"',NOW(),0);"</f>
        <v>INSERT INTO math(tangen,question,answer,editor,date,count) VALUES('m5650','\\(\\quad x×(-y)×(-2x)= \\)','\\(\\quad 2x^2y \\)','harazono',NOW(),0);</v>
      </c>
      <c r="Q275" s="47"/>
      <c r="R275" s="19"/>
      <c r="S275" s="1">
        <f t="shared" ca="1" si="398"/>
        <v>1</v>
      </c>
      <c r="T275" s="1" t="s">
        <v>18</v>
      </c>
      <c r="U275" s="1">
        <f t="shared" ca="1" si="399"/>
        <v>-1</v>
      </c>
      <c r="V275" s="1" t="s">
        <v>19</v>
      </c>
      <c r="W275" s="1">
        <f t="shared" ca="1" si="398"/>
        <v>-2</v>
      </c>
      <c r="X275" s="1" t="s">
        <v>18</v>
      </c>
      <c r="Z275">
        <f t="shared" ref="Z275:Z283" ca="1" si="696">IF(S275=0,7,S275)</f>
        <v>1</v>
      </c>
      <c r="AA275" t="str">
        <f t="shared" ref="AA275:AA283" si="697">IF(T275=0,7,T275)</f>
        <v>x</v>
      </c>
      <c r="AB275">
        <f t="shared" ref="AB275:AB283" ca="1" si="698">IF(U275=0,7,U275)</f>
        <v>-1</v>
      </c>
      <c r="AC275" t="str">
        <f t="shared" ref="AC275:AC283" si="699">IF(V275=0,7,V275)</f>
        <v>y</v>
      </c>
      <c r="AD275">
        <f t="shared" ref="AD275:AD283" ca="1" si="700">IF(W275=0,7,W275)</f>
        <v>-2</v>
      </c>
      <c r="AE275" t="str">
        <f t="shared" ref="AE275:AE283" si="701">IF(X275=0,7,X275)</f>
        <v>x</v>
      </c>
      <c r="AF275" t="str">
        <f t="shared" ref="AF275:AF283" ca="1" si="702">IF(Z275&lt;=0,"(","")</f>
        <v/>
      </c>
      <c r="AG275" t="str">
        <f t="shared" ref="AG275:AG283" ca="1" si="703">IF(Z275&lt;=0,"-","")</f>
        <v/>
      </c>
      <c r="AH275" t="str">
        <f t="shared" ref="AH275:AH283" ca="1" si="704">IF(Z275=1,"",IF(Z275=-1,"",ABS(Z275)))</f>
        <v/>
      </c>
      <c r="AI275" t="str">
        <f t="shared" ref="AI275:AI283" si="705">AA275</f>
        <v>x</v>
      </c>
      <c r="AJ275" t="str">
        <f t="shared" ref="AJ275:AJ283" ca="1" si="706">IF(Z275&lt;=0,")","")</f>
        <v/>
      </c>
      <c r="AK275" t="s">
        <v>22</v>
      </c>
      <c r="AL275" t="str">
        <f t="shared" ref="AL275:AL283" ca="1" si="707">IF(AB275&lt;=0,"(","")</f>
        <v>(</v>
      </c>
      <c r="AM275" t="str">
        <f t="shared" ref="AM275:AM283" ca="1" si="708">IF(AB275&lt;=0,"-","")</f>
        <v>-</v>
      </c>
      <c r="AN275" t="str">
        <f t="shared" ref="AN275:AN283" ca="1" si="709">IF(AB275=1,"",IF(AB275=-1,"",ABS(AB275)))</f>
        <v/>
      </c>
      <c r="AO275" s="5" t="str">
        <f t="shared" ref="AO275:AO283" si="710">AC275</f>
        <v>y</v>
      </c>
      <c r="AP275" t="str">
        <f t="shared" ref="AP275:AP283" ca="1" si="711">IF(AB275&lt;=0,")","")</f>
        <v>)</v>
      </c>
      <c r="AQ275" t="s">
        <v>22</v>
      </c>
      <c r="AR275" t="str">
        <f t="shared" ref="AR275:AR283" ca="1" si="712">IF(AD275&lt;=0,"(","")</f>
        <v>(</v>
      </c>
      <c r="AS275" t="str">
        <f t="shared" ref="AS275:AS283" ca="1" si="713">IF(AD275&lt;=0,"-","")</f>
        <v>-</v>
      </c>
      <c r="AT275">
        <f t="shared" ref="AT275:AT283" ca="1" si="714">IF(AD275=1,"",IF(W275=-1,"",ABS(W275)))</f>
        <v>2</v>
      </c>
      <c r="AU275" s="5" t="str">
        <f t="shared" ref="AU275:AU283" si="715">AE275</f>
        <v>x</v>
      </c>
      <c r="AV275" t="str">
        <f t="shared" ref="AV275:AV283" ca="1" si="716">IF(AD275&lt;=0,")","")</f>
        <v>)</v>
      </c>
      <c r="AW275" t="str">
        <f t="shared" ref="AW275:AW283" ca="1" si="717">AF275&amp;AG275&amp;AH275&amp;AI275&amp;AJ275&amp;AK275&amp;AL275&amp;AM275&amp;AN275&amp;AO275&amp;AP275&amp;AQ275&amp;AR275&amp;AS275&amp;AT275&amp;AU275&amp;AV275</f>
        <v>x×(-y)×(-2x)</v>
      </c>
      <c r="AY275">
        <f t="shared" ref="AY275:AY283" ca="1" si="718">Z275*AB275*AD275</f>
        <v>2</v>
      </c>
      <c r="AZ275">
        <f t="shared" ref="AZ275:AZ283" ca="1" si="719">IF(AY275=1,"",IF(AY275=-1,"-",AY275))</f>
        <v>2</v>
      </c>
      <c r="BD275" s="44"/>
      <c r="BE275" s="44"/>
      <c r="BF275" s="44"/>
      <c r="BG275" s="44"/>
      <c r="BH275" s="44"/>
      <c r="BI275" s="44"/>
    </row>
    <row r="276" spans="1:61" x14ac:dyDescent="0.55000000000000004">
      <c r="A276" s="1" t="s">
        <v>1</v>
      </c>
      <c r="B276" s="1" t="s">
        <v>35</v>
      </c>
      <c r="C276" s="78" t="s">
        <v>229</v>
      </c>
      <c r="D276" s="43" t="str">
        <f t="shared" ca="1" si="691"/>
        <v>7x×2y×(-5x)</v>
      </c>
      <c r="E276" s="4" t="s">
        <v>13</v>
      </c>
      <c r="F276" t="s">
        <v>230</v>
      </c>
      <c r="G276" s="78" t="s">
        <v>229</v>
      </c>
      <c r="H276" s="11">
        <f t="shared" ca="1" si="692"/>
        <v>-70</v>
      </c>
      <c r="I276" s="21" t="s">
        <v>299</v>
      </c>
      <c r="J276" t="s">
        <v>230</v>
      </c>
      <c r="K276" s="51" t="s">
        <v>60</v>
      </c>
      <c r="L276" s="50" t="s">
        <v>373</v>
      </c>
      <c r="M276" s="50" t="str">
        <f t="shared" ca="1" si="693"/>
        <v>\\(\\quad 7x×2y×(-5x)= \\)</v>
      </c>
      <c r="N276" s="50" t="str">
        <f t="shared" ca="1" si="694"/>
        <v>\\(\\quad -70x^2y \\)</v>
      </c>
      <c r="O276" s="50" t="s">
        <v>62</v>
      </c>
      <c r="P276" s="89" t="str">
        <f t="shared" ca="1" si="695"/>
        <v>INSERT INTO math(tangen,question,answer,editor,date,count) VALUES('m5650','\\(\\quad 7x×2y×(-5x)= \\)','\\(\\quad -70x^2y \\)','harazono',NOW(),0);</v>
      </c>
      <c r="Q276" s="47"/>
      <c r="R276" s="19"/>
      <c r="S276" s="1">
        <f t="shared" ca="1" si="398"/>
        <v>0</v>
      </c>
      <c r="T276" s="1" t="s">
        <v>18</v>
      </c>
      <c r="U276" s="1">
        <f t="shared" ca="1" si="399"/>
        <v>2</v>
      </c>
      <c r="V276" s="1" t="s">
        <v>19</v>
      </c>
      <c r="W276" s="1">
        <f t="shared" ca="1" si="398"/>
        <v>-5</v>
      </c>
      <c r="X276" s="1" t="s">
        <v>18</v>
      </c>
      <c r="Z276">
        <f t="shared" ca="1" si="696"/>
        <v>7</v>
      </c>
      <c r="AA276" t="str">
        <f t="shared" si="697"/>
        <v>x</v>
      </c>
      <c r="AB276">
        <f t="shared" ca="1" si="698"/>
        <v>2</v>
      </c>
      <c r="AC276" t="str">
        <f t="shared" si="699"/>
        <v>y</v>
      </c>
      <c r="AD276">
        <f t="shared" ca="1" si="700"/>
        <v>-5</v>
      </c>
      <c r="AE276" t="str">
        <f t="shared" si="701"/>
        <v>x</v>
      </c>
      <c r="AF276" t="str">
        <f t="shared" ca="1" si="702"/>
        <v/>
      </c>
      <c r="AG276" t="str">
        <f t="shared" ca="1" si="703"/>
        <v/>
      </c>
      <c r="AH276">
        <f t="shared" ca="1" si="704"/>
        <v>7</v>
      </c>
      <c r="AI276" t="str">
        <f t="shared" si="705"/>
        <v>x</v>
      </c>
      <c r="AJ276" t="str">
        <f t="shared" ca="1" si="706"/>
        <v/>
      </c>
      <c r="AK276" t="s">
        <v>22</v>
      </c>
      <c r="AL276" t="str">
        <f t="shared" ca="1" si="707"/>
        <v/>
      </c>
      <c r="AM276" t="str">
        <f t="shared" ca="1" si="708"/>
        <v/>
      </c>
      <c r="AN276">
        <f t="shared" ca="1" si="709"/>
        <v>2</v>
      </c>
      <c r="AO276" s="5" t="str">
        <f t="shared" si="710"/>
        <v>y</v>
      </c>
      <c r="AP276" t="str">
        <f t="shared" ca="1" si="711"/>
        <v/>
      </c>
      <c r="AQ276" t="s">
        <v>22</v>
      </c>
      <c r="AR276" t="str">
        <f t="shared" ca="1" si="712"/>
        <v>(</v>
      </c>
      <c r="AS276" t="str">
        <f t="shared" ca="1" si="713"/>
        <v>-</v>
      </c>
      <c r="AT276">
        <f t="shared" ca="1" si="714"/>
        <v>5</v>
      </c>
      <c r="AU276" s="5" t="str">
        <f t="shared" si="715"/>
        <v>x</v>
      </c>
      <c r="AV276" t="str">
        <f t="shared" ca="1" si="716"/>
        <v>)</v>
      </c>
      <c r="AW276" t="str">
        <f t="shared" ca="1" si="717"/>
        <v>7x×2y×(-5x)</v>
      </c>
      <c r="AY276">
        <f t="shared" ca="1" si="718"/>
        <v>-70</v>
      </c>
      <c r="AZ276">
        <f t="shared" ca="1" si="719"/>
        <v>-70</v>
      </c>
      <c r="BD276" s="44"/>
      <c r="BE276" s="44"/>
      <c r="BF276" s="44"/>
      <c r="BG276" s="44"/>
      <c r="BH276" s="44"/>
      <c r="BI276" s="44"/>
    </row>
    <row r="277" spans="1:61" x14ac:dyDescent="0.55000000000000004">
      <c r="A277" s="1" t="s">
        <v>1</v>
      </c>
      <c r="B277" s="1" t="s">
        <v>35</v>
      </c>
      <c r="C277" s="78" t="s">
        <v>229</v>
      </c>
      <c r="D277" s="43" t="str">
        <f t="shared" ca="1" si="691"/>
        <v>(-4x)×(-7y)×(-2x)</v>
      </c>
      <c r="E277" s="4" t="s">
        <v>13</v>
      </c>
      <c r="F277" t="s">
        <v>230</v>
      </c>
      <c r="G277" s="78" t="s">
        <v>229</v>
      </c>
      <c r="H277" s="11">
        <f t="shared" ca="1" si="692"/>
        <v>-56</v>
      </c>
      <c r="I277" s="21" t="s">
        <v>299</v>
      </c>
      <c r="J277" t="s">
        <v>230</v>
      </c>
      <c r="K277" s="51" t="s">
        <v>60</v>
      </c>
      <c r="L277" s="50" t="s">
        <v>373</v>
      </c>
      <c r="M277" s="50" t="str">
        <f t="shared" ca="1" si="693"/>
        <v>\\(\\quad (-4x)×(-7y)×(-2x)= \\)</v>
      </c>
      <c r="N277" s="50" t="str">
        <f t="shared" ca="1" si="694"/>
        <v>\\(\\quad -56x^2y \\)</v>
      </c>
      <c r="O277" s="50" t="s">
        <v>62</v>
      </c>
      <c r="P277" s="89" t="str">
        <f t="shared" ca="1" si="695"/>
        <v>INSERT INTO math(tangen,question,answer,editor,date,count) VALUES('m5650','\\(\\quad (-4x)×(-7y)×(-2x)= \\)','\\(\\quad -56x^2y \\)','harazono',NOW(),0);</v>
      </c>
      <c r="Q277" s="47"/>
      <c r="R277" s="19"/>
      <c r="S277" s="1">
        <f t="shared" ca="1" si="398"/>
        <v>-4</v>
      </c>
      <c r="T277" s="1" t="s">
        <v>18</v>
      </c>
      <c r="U277" s="1">
        <f t="shared" ca="1" si="399"/>
        <v>-7</v>
      </c>
      <c r="V277" s="1" t="s">
        <v>19</v>
      </c>
      <c r="W277" s="1">
        <f t="shared" ca="1" si="398"/>
        <v>-2</v>
      </c>
      <c r="X277" s="1" t="s">
        <v>18</v>
      </c>
      <c r="Z277">
        <f t="shared" ca="1" si="696"/>
        <v>-4</v>
      </c>
      <c r="AA277" t="str">
        <f t="shared" si="697"/>
        <v>x</v>
      </c>
      <c r="AB277">
        <f t="shared" ca="1" si="698"/>
        <v>-7</v>
      </c>
      <c r="AC277" t="str">
        <f t="shared" si="699"/>
        <v>y</v>
      </c>
      <c r="AD277">
        <f t="shared" ca="1" si="700"/>
        <v>-2</v>
      </c>
      <c r="AE277" t="str">
        <f t="shared" si="701"/>
        <v>x</v>
      </c>
      <c r="AF277" t="str">
        <f t="shared" ca="1" si="702"/>
        <v>(</v>
      </c>
      <c r="AG277" t="str">
        <f t="shared" ca="1" si="703"/>
        <v>-</v>
      </c>
      <c r="AH277">
        <f t="shared" ca="1" si="704"/>
        <v>4</v>
      </c>
      <c r="AI277" t="str">
        <f t="shared" si="705"/>
        <v>x</v>
      </c>
      <c r="AJ277" t="str">
        <f t="shared" ca="1" si="706"/>
        <v>)</v>
      </c>
      <c r="AK277" t="s">
        <v>22</v>
      </c>
      <c r="AL277" t="str">
        <f t="shared" ca="1" si="707"/>
        <v>(</v>
      </c>
      <c r="AM277" t="str">
        <f t="shared" ca="1" si="708"/>
        <v>-</v>
      </c>
      <c r="AN277">
        <f t="shared" ca="1" si="709"/>
        <v>7</v>
      </c>
      <c r="AO277" s="5" t="str">
        <f t="shared" si="710"/>
        <v>y</v>
      </c>
      <c r="AP277" t="str">
        <f t="shared" ca="1" si="711"/>
        <v>)</v>
      </c>
      <c r="AQ277" t="s">
        <v>22</v>
      </c>
      <c r="AR277" t="str">
        <f t="shared" ca="1" si="712"/>
        <v>(</v>
      </c>
      <c r="AS277" t="str">
        <f t="shared" ca="1" si="713"/>
        <v>-</v>
      </c>
      <c r="AT277">
        <f t="shared" ca="1" si="714"/>
        <v>2</v>
      </c>
      <c r="AU277" s="5" t="str">
        <f t="shared" si="715"/>
        <v>x</v>
      </c>
      <c r="AV277" t="str">
        <f t="shared" ca="1" si="716"/>
        <v>)</v>
      </c>
      <c r="AW277" t="str">
        <f t="shared" ca="1" si="717"/>
        <v>(-4x)×(-7y)×(-2x)</v>
      </c>
      <c r="AY277">
        <f t="shared" ca="1" si="718"/>
        <v>-56</v>
      </c>
      <c r="AZ277">
        <f t="shared" ca="1" si="719"/>
        <v>-56</v>
      </c>
      <c r="BD277" s="44"/>
      <c r="BE277" s="44"/>
      <c r="BF277" s="44"/>
      <c r="BG277" s="44"/>
      <c r="BH277" s="44"/>
      <c r="BI277" s="44"/>
    </row>
    <row r="278" spans="1:61" x14ac:dyDescent="0.55000000000000004">
      <c r="A278" s="1" t="s">
        <v>1</v>
      </c>
      <c r="B278" s="1" t="s">
        <v>35</v>
      </c>
      <c r="C278" s="78" t="s">
        <v>229</v>
      </c>
      <c r="D278" s="43" t="str">
        <f t="shared" ca="1" si="691"/>
        <v>(-x)×5y×(-2x)</v>
      </c>
      <c r="E278" s="4" t="s">
        <v>13</v>
      </c>
      <c r="F278" t="s">
        <v>230</v>
      </c>
      <c r="G278" s="78" t="s">
        <v>229</v>
      </c>
      <c r="H278" s="11">
        <f t="shared" ca="1" si="692"/>
        <v>10</v>
      </c>
      <c r="I278" s="21" t="s">
        <v>299</v>
      </c>
      <c r="J278" t="s">
        <v>230</v>
      </c>
      <c r="K278" s="51" t="s">
        <v>60</v>
      </c>
      <c r="L278" s="50" t="s">
        <v>373</v>
      </c>
      <c r="M278" s="50" t="str">
        <f t="shared" ca="1" si="693"/>
        <v>\\(\\quad (-x)×5y×(-2x)= \\)</v>
      </c>
      <c r="N278" s="50" t="str">
        <f t="shared" ca="1" si="694"/>
        <v>\\(\\quad 10x^2y \\)</v>
      </c>
      <c r="O278" s="50" t="s">
        <v>62</v>
      </c>
      <c r="P278" s="89" t="str">
        <f t="shared" ca="1" si="695"/>
        <v>INSERT INTO math(tangen,question,answer,editor,date,count) VALUES('m5650','\\(\\quad (-x)×5y×(-2x)= \\)','\\(\\quad 10x^2y \\)','harazono',NOW(),0);</v>
      </c>
      <c r="Q278" s="47"/>
      <c r="R278" s="19"/>
      <c r="S278" s="1">
        <f t="shared" ca="1" si="398"/>
        <v>-1</v>
      </c>
      <c r="T278" s="1" t="s">
        <v>18</v>
      </c>
      <c r="U278" s="1">
        <f t="shared" ca="1" si="399"/>
        <v>5</v>
      </c>
      <c r="V278" s="1" t="s">
        <v>19</v>
      </c>
      <c r="W278" s="1">
        <f t="shared" ca="1" si="398"/>
        <v>-2</v>
      </c>
      <c r="X278" s="1" t="s">
        <v>18</v>
      </c>
      <c r="Z278">
        <f t="shared" ca="1" si="696"/>
        <v>-1</v>
      </c>
      <c r="AA278" t="str">
        <f t="shared" si="697"/>
        <v>x</v>
      </c>
      <c r="AB278">
        <f t="shared" ca="1" si="698"/>
        <v>5</v>
      </c>
      <c r="AC278" t="str">
        <f t="shared" si="699"/>
        <v>y</v>
      </c>
      <c r="AD278">
        <f t="shared" ca="1" si="700"/>
        <v>-2</v>
      </c>
      <c r="AE278" t="str">
        <f t="shared" si="701"/>
        <v>x</v>
      </c>
      <c r="AF278" t="str">
        <f t="shared" ca="1" si="702"/>
        <v>(</v>
      </c>
      <c r="AG278" t="str">
        <f t="shared" ca="1" si="703"/>
        <v>-</v>
      </c>
      <c r="AH278" t="str">
        <f t="shared" ca="1" si="704"/>
        <v/>
      </c>
      <c r="AI278" t="str">
        <f t="shared" si="705"/>
        <v>x</v>
      </c>
      <c r="AJ278" t="str">
        <f t="shared" ca="1" si="706"/>
        <v>)</v>
      </c>
      <c r="AK278" t="s">
        <v>22</v>
      </c>
      <c r="AL278" t="str">
        <f t="shared" ca="1" si="707"/>
        <v/>
      </c>
      <c r="AM278" t="str">
        <f t="shared" ca="1" si="708"/>
        <v/>
      </c>
      <c r="AN278">
        <f t="shared" ca="1" si="709"/>
        <v>5</v>
      </c>
      <c r="AO278" s="5" t="str">
        <f t="shared" si="710"/>
        <v>y</v>
      </c>
      <c r="AP278" t="str">
        <f t="shared" ca="1" si="711"/>
        <v/>
      </c>
      <c r="AQ278" t="s">
        <v>22</v>
      </c>
      <c r="AR278" t="str">
        <f t="shared" ca="1" si="712"/>
        <v>(</v>
      </c>
      <c r="AS278" t="str">
        <f t="shared" ca="1" si="713"/>
        <v>-</v>
      </c>
      <c r="AT278">
        <f t="shared" ca="1" si="714"/>
        <v>2</v>
      </c>
      <c r="AU278" s="5" t="str">
        <f t="shared" si="715"/>
        <v>x</v>
      </c>
      <c r="AV278" t="str">
        <f t="shared" ca="1" si="716"/>
        <v>)</v>
      </c>
      <c r="AW278" t="str">
        <f t="shared" ca="1" si="717"/>
        <v>(-x)×5y×(-2x)</v>
      </c>
      <c r="AY278">
        <f t="shared" ca="1" si="718"/>
        <v>10</v>
      </c>
      <c r="AZ278">
        <f t="shared" ca="1" si="719"/>
        <v>10</v>
      </c>
      <c r="BD278" s="44"/>
      <c r="BE278" s="44"/>
      <c r="BF278" s="44"/>
      <c r="BG278" s="44"/>
      <c r="BH278" s="44"/>
      <c r="BI278" s="44"/>
    </row>
    <row r="279" spans="1:61" x14ac:dyDescent="0.55000000000000004">
      <c r="A279" s="1" t="s">
        <v>1</v>
      </c>
      <c r="B279" s="1" t="s">
        <v>35</v>
      </c>
      <c r="C279" s="78" t="s">
        <v>229</v>
      </c>
      <c r="D279" s="43" t="str">
        <f t="shared" ca="1" si="691"/>
        <v>(-2x)×(-2y)×5x</v>
      </c>
      <c r="E279" s="4" t="s">
        <v>13</v>
      </c>
      <c r="F279" t="s">
        <v>230</v>
      </c>
      <c r="G279" s="78" t="s">
        <v>229</v>
      </c>
      <c r="H279" s="11">
        <f t="shared" ca="1" si="692"/>
        <v>20</v>
      </c>
      <c r="I279" s="21" t="s">
        <v>299</v>
      </c>
      <c r="J279" t="s">
        <v>230</v>
      </c>
      <c r="K279" s="51" t="s">
        <v>60</v>
      </c>
      <c r="L279" s="50" t="s">
        <v>373</v>
      </c>
      <c r="M279" s="50" t="str">
        <f t="shared" ca="1" si="693"/>
        <v>\\(\\quad (-2x)×(-2y)×5x= \\)</v>
      </c>
      <c r="N279" s="50" t="str">
        <f t="shared" ca="1" si="694"/>
        <v>\\(\\quad 20x^2y \\)</v>
      </c>
      <c r="O279" s="50" t="s">
        <v>62</v>
      </c>
      <c r="P279" s="89" t="str">
        <f t="shared" ca="1" si="695"/>
        <v>INSERT INTO math(tangen,question,answer,editor,date,count) VALUES('m5650','\\(\\quad (-2x)×(-2y)×5x= \\)','\\(\\quad 20x^2y \\)','harazono',NOW(),0);</v>
      </c>
      <c r="Q279" s="47"/>
      <c r="R279" s="19"/>
      <c r="S279" s="1">
        <f t="shared" ca="1" si="398"/>
        <v>-2</v>
      </c>
      <c r="T279" s="1" t="s">
        <v>18</v>
      </c>
      <c r="U279" s="1">
        <f t="shared" ca="1" si="399"/>
        <v>-2</v>
      </c>
      <c r="V279" s="1" t="s">
        <v>19</v>
      </c>
      <c r="W279" s="1">
        <f t="shared" ca="1" si="398"/>
        <v>5</v>
      </c>
      <c r="X279" s="1" t="s">
        <v>18</v>
      </c>
      <c r="Z279">
        <f t="shared" ca="1" si="696"/>
        <v>-2</v>
      </c>
      <c r="AA279" t="str">
        <f t="shared" si="697"/>
        <v>x</v>
      </c>
      <c r="AB279">
        <f t="shared" ca="1" si="698"/>
        <v>-2</v>
      </c>
      <c r="AC279" t="str">
        <f t="shared" si="699"/>
        <v>y</v>
      </c>
      <c r="AD279">
        <f t="shared" ca="1" si="700"/>
        <v>5</v>
      </c>
      <c r="AE279" t="str">
        <f t="shared" si="701"/>
        <v>x</v>
      </c>
      <c r="AF279" t="str">
        <f t="shared" ca="1" si="702"/>
        <v>(</v>
      </c>
      <c r="AG279" t="str">
        <f t="shared" ca="1" si="703"/>
        <v>-</v>
      </c>
      <c r="AH279">
        <f t="shared" ca="1" si="704"/>
        <v>2</v>
      </c>
      <c r="AI279" t="str">
        <f t="shared" si="705"/>
        <v>x</v>
      </c>
      <c r="AJ279" t="str">
        <f t="shared" ca="1" si="706"/>
        <v>)</v>
      </c>
      <c r="AK279" t="s">
        <v>22</v>
      </c>
      <c r="AL279" t="str">
        <f t="shared" ca="1" si="707"/>
        <v>(</v>
      </c>
      <c r="AM279" t="str">
        <f t="shared" ca="1" si="708"/>
        <v>-</v>
      </c>
      <c r="AN279">
        <f t="shared" ca="1" si="709"/>
        <v>2</v>
      </c>
      <c r="AO279" s="5" t="str">
        <f t="shared" si="710"/>
        <v>y</v>
      </c>
      <c r="AP279" t="str">
        <f t="shared" ca="1" si="711"/>
        <v>)</v>
      </c>
      <c r="AQ279" t="s">
        <v>22</v>
      </c>
      <c r="AR279" t="str">
        <f t="shared" ca="1" si="712"/>
        <v/>
      </c>
      <c r="AS279" t="str">
        <f t="shared" ca="1" si="713"/>
        <v/>
      </c>
      <c r="AT279">
        <f t="shared" ca="1" si="714"/>
        <v>5</v>
      </c>
      <c r="AU279" s="5" t="str">
        <f t="shared" si="715"/>
        <v>x</v>
      </c>
      <c r="AV279" t="str">
        <f t="shared" ca="1" si="716"/>
        <v/>
      </c>
      <c r="AW279" t="str">
        <f t="shared" ca="1" si="717"/>
        <v>(-2x)×(-2y)×5x</v>
      </c>
      <c r="AY279">
        <f t="shared" ca="1" si="718"/>
        <v>20</v>
      </c>
      <c r="AZ279">
        <f t="shared" ca="1" si="719"/>
        <v>20</v>
      </c>
      <c r="BD279" s="44"/>
      <c r="BE279" s="44"/>
      <c r="BF279" s="44"/>
      <c r="BG279" s="44"/>
      <c r="BH279" s="44"/>
      <c r="BI279" s="44"/>
    </row>
    <row r="280" spans="1:61" x14ac:dyDescent="0.55000000000000004">
      <c r="A280" s="1" t="s">
        <v>1</v>
      </c>
      <c r="B280" s="1" t="s">
        <v>35</v>
      </c>
      <c r="C280" s="78" t="s">
        <v>229</v>
      </c>
      <c r="D280" s="43" t="str">
        <f t="shared" ca="1" si="691"/>
        <v>(-3x)×(-7y)×(-2x)</v>
      </c>
      <c r="E280" s="4" t="s">
        <v>13</v>
      </c>
      <c r="F280" t="s">
        <v>230</v>
      </c>
      <c r="G280" s="78" t="s">
        <v>229</v>
      </c>
      <c r="H280" s="11">
        <f t="shared" ca="1" si="692"/>
        <v>-42</v>
      </c>
      <c r="I280" s="21" t="s">
        <v>299</v>
      </c>
      <c r="J280" t="s">
        <v>230</v>
      </c>
      <c r="K280" s="51" t="s">
        <v>60</v>
      </c>
      <c r="L280" s="50" t="s">
        <v>373</v>
      </c>
      <c r="M280" s="50" t="str">
        <f t="shared" ca="1" si="693"/>
        <v>\\(\\quad (-3x)×(-7y)×(-2x)= \\)</v>
      </c>
      <c r="N280" s="50" t="str">
        <f t="shared" ca="1" si="694"/>
        <v>\\(\\quad -42x^2y \\)</v>
      </c>
      <c r="O280" s="50" t="s">
        <v>62</v>
      </c>
      <c r="P280" s="89" t="str">
        <f t="shared" ca="1" si="695"/>
        <v>INSERT INTO math(tangen,question,answer,editor,date,count) VALUES('m5650','\\(\\quad (-3x)×(-7y)×(-2x)= \\)','\\(\\quad -42x^2y \\)','harazono',NOW(),0);</v>
      </c>
      <c r="Q280" s="47"/>
      <c r="R280" s="19"/>
      <c r="S280" s="1">
        <f t="shared" ca="1" si="398"/>
        <v>-3</v>
      </c>
      <c r="T280" s="1" t="s">
        <v>18</v>
      </c>
      <c r="U280" s="1">
        <f t="shared" ca="1" si="399"/>
        <v>-7</v>
      </c>
      <c r="V280" s="1" t="s">
        <v>19</v>
      </c>
      <c r="W280" s="1">
        <f t="shared" ca="1" si="398"/>
        <v>-2</v>
      </c>
      <c r="X280" s="1" t="s">
        <v>18</v>
      </c>
      <c r="Z280">
        <f t="shared" ca="1" si="696"/>
        <v>-3</v>
      </c>
      <c r="AA280" t="str">
        <f t="shared" si="697"/>
        <v>x</v>
      </c>
      <c r="AB280">
        <f t="shared" ca="1" si="698"/>
        <v>-7</v>
      </c>
      <c r="AC280" t="str">
        <f t="shared" si="699"/>
        <v>y</v>
      </c>
      <c r="AD280">
        <f t="shared" ca="1" si="700"/>
        <v>-2</v>
      </c>
      <c r="AE280" t="str">
        <f t="shared" si="701"/>
        <v>x</v>
      </c>
      <c r="AF280" t="str">
        <f t="shared" ca="1" si="702"/>
        <v>(</v>
      </c>
      <c r="AG280" t="str">
        <f t="shared" ca="1" si="703"/>
        <v>-</v>
      </c>
      <c r="AH280">
        <f t="shared" ca="1" si="704"/>
        <v>3</v>
      </c>
      <c r="AI280" t="str">
        <f t="shared" si="705"/>
        <v>x</v>
      </c>
      <c r="AJ280" t="str">
        <f t="shared" ca="1" si="706"/>
        <v>)</v>
      </c>
      <c r="AK280" t="s">
        <v>22</v>
      </c>
      <c r="AL280" t="str">
        <f t="shared" ca="1" si="707"/>
        <v>(</v>
      </c>
      <c r="AM280" t="str">
        <f t="shared" ca="1" si="708"/>
        <v>-</v>
      </c>
      <c r="AN280">
        <f t="shared" ca="1" si="709"/>
        <v>7</v>
      </c>
      <c r="AO280" s="5" t="str">
        <f t="shared" si="710"/>
        <v>y</v>
      </c>
      <c r="AP280" t="str">
        <f t="shared" ca="1" si="711"/>
        <v>)</v>
      </c>
      <c r="AQ280" t="s">
        <v>22</v>
      </c>
      <c r="AR280" t="str">
        <f t="shared" ca="1" si="712"/>
        <v>(</v>
      </c>
      <c r="AS280" t="str">
        <f t="shared" ca="1" si="713"/>
        <v>-</v>
      </c>
      <c r="AT280">
        <f t="shared" ca="1" si="714"/>
        <v>2</v>
      </c>
      <c r="AU280" s="5" t="str">
        <f t="shared" si="715"/>
        <v>x</v>
      </c>
      <c r="AV280" t="str">
        <f t="shared" ca="1" si="716"/>
        <v>)</v>
      </c>
      <c r="AW280" t="str">
        <f t="shared" ca="1" si="717"/>
        <v>(-3x)×(-7y)×(-2x)</v>
      </c>
      <c r="AY280">
        <f t="shared" ca="1" si="718"/>
        <v>-42</v>
      </c>
      <c r="AZ280">
        <f t="shared" ca="1" si="719"/>
        <v>-42</v>
      </c>
      <c r="BD280" s="44"/>
      <c r="BE280" s="44"/>
      <c r="BF280" s="44"/>
      <c r="BG280" s="44"/>
      <c r="BH280" s="44"/>
      <c r="BI280" s="44"/>
    </row>
    <row r="281" spans="1:61" x14ac:dyDescent="0.55000000000000004">
      <c r="A281" s="1" t="s">
        <v>1</v>
      </c>
      <c r="B281" s="1" t="s">
        <v>35</v>
      </c>
      <c r="C281" s="78" t="s">
        <v>229</v>
      </c>
      <c r="D281" s="43" t="str">
        <f t="shared" ca="1" si="691"/>
        <v>2x×4y×2x</v>
      </c>
      <c r="E281" s="4" t="s">
        <v>13</v>
      </c>
      <c r="F281" t="s">
        <v>230</v>
      </c>
      <c r="G281" s="78" t="s">
        <v>229</v>
      </c>
      <c r="H281" s="11">
        <f t="shared" ca="1" si="692"/>
        <v>16</v>
      </c>
      <c r="I281" s="21" t="s">
        <v>299</v>
      </c>
      <c r="J281" t="s">
        <v>230</v>
      </c>
      <c r="K281" s="51" t="s">
        <v>60</v>
      </c>
      <c r="L281" s="50" t="s">
        <v>373</v>
      </c>
      <c r="M281" s="50" t="str">
        <f t="shared" ca="1" si="693"/>
        <v>\\(\\quad 2x×4y×2x= \\)</v>
      </c>
      <c r="N281" s="50" t="str">
        <f t="shared" ca="1" si="694"/>
        <v>\\(\\quad 16x^2y \\)</v>
      </c>
      <c r="O281" s="50" t="s">
        <v>62</v>
      </c>
      <c r="P281" s="89" t="str">
        <f t="shared" ca="1" si="695"/>
        <v>INSERT INTO math(tangen,question,answer,editor,date,count) VALUES('m5650','\\(\\quad 2x×4y×2x= \\)','\\(\\quad 16x^2y \\)','harazono',NOW(),0);</v>
      </c>
      <c r="Q281" s="47"/>
      <c r="R281" s="19"/>
      <c r="S281" s="1">
        <f t="shared" ca="1" si="398"/>
        <v>2</v>
      </c>
      <c r="T281" s="1" t="s">
        <v>18</v>
      </c>
      <c r="U281" s="1">
        <f t="shared" ca="1" si="399"/>
        <v>4</v>
      </c>
      <c r="V281" s="1" t="s">
        <v>19</v>
      </c>
      <c r="W281" s="1">
        <f t="shared" ca="1" si="398"/>
        <v>2</v>
      </c>
      <c r="X281" s="1" t="s">
        <v>18</v>
      </c>
      <c r="Z281">
        <f t="shared" ca="1" si="696"/>
        <v>2</v>
      </c>
      <c r="AA281" t="str">
        <f t="shared" si="697"/>
        <v>x</v>
      </c>
      <c r="AB281">
        <f t="shared" ca="1" si="698"/>
        <v>4</v>
      </c>
      <c r="AC281" t="str">
        <f t="shared" si="699"/>
        <v>y</v>
      </c>
      <c r="AD281">
        <f t="shared" ca="1" si="700"/>
        <v>2</v>
      </c>
      <c r="AE281" t="str">
        <f t="shared" si="701"/>
        <v>x</v>
      </c>
      <c r="AF281" t="str">
        <f t="shared" ca="1" si="702"/>
        <v/>
      </c>
      <c r="AG281" t="str">
        <f t="shared" ca="1" si="703"/>
        <v/>
      </c>
      <c r="AH281">
        <f t="shared" ca="1" si="704"/>
        <v>2</v>
      </c>
      <c r="AI281" t="str">
        <f t="shared" si="705"/>
        <v>x</v>
      </c>
      <c r="AJ281" t="str">
        <f t="shared" ca="1" si="706"/>
        <v/>
      </c>
      <c r="AK281" t="s">
        <v>22</v>
      </c>
      <c r="AL281" t="str">
        <f t="shared" ca="1" si="707"/>
        <v/>
      </c>
      <c r="AM281" t="str">
        <f t="shared" ca="1" si="708"/>
        <v/>
      </c>
      <c r="AN281">
        <f t="shared" ca="1" si="709"/>
        <v>4</v>
      </c>
      <c r="AO281" s="5" t="str">
        <f t="shared" si="710"/>
        <v>y</v>
      </c>
      <c r="AP281" t="str">
        <f t="shared" ca="1" si="711"/>
        <v/>
      </c>
      <c r="AQ281" t="s">
        <v>22</v>
      </c>
      <c r="AR281" t="str">
        <f t="shared" ca="1" si="712"/>
        <v/>
      </c>
      <c r="AS281" t="str">
        <f t="shared" ca="1" si="713"/>
        <v/>
      </c>
      <c r="AT281">
        <f t="shared" ca="1" si="714"/>
        <v>2</v>
      </c>
      <c r="AU281" s="5" t="str">
        <f t="shared" si="715"/>
        <v>x</v>
      </c>
      <c r="AV281" t="str">
        <f t="shared" ca="1" si="716"/>
        <v/>
      </c>
      <c r="AW281" t="str">
        <f t="shared" ca="1" si="717"/>
        <v>2x×4y×2x</v>
      </c>
      <c r="AY281">
        <f t="shared" ca="1" si="718"/>
        <v>16</v>
      </c>
      <c r="AZ281">
        <f t="shared" ca="1" si="719"/>
        <v>16</v>
      </c>
      <c r="BD281" s="44"/>
      <c r="BE281" s="44"/>
      <c r="BF281" s="44"/>
      <c r="BG281" s="44"/>
      <c r="BH281" s="44"/>
      <c r="BI281" s="44"/>
    </row>
    <row r="282" spans="1:61" x14ac:dyDescent="0.55000000000000004">
      <c r="A282" s="1" t="s">
        <v>1</v>
      </c>
      <c r="B282" s="1" t="s">
        <v>35</v>
      </c>
      <c r="C282" s="78" t="s">
        <v>229</v>
      </c>
      <c r="D282" s="43" t="str">
        <f t="shared" ca="1" si="691"/>
        <v>(-x)×(-2y)×4x</v>
      </c>
      <c r="E282" s="4" t="s">
        <v>13</v>
      </c>
      <c r="F282" t="s">
        <v>230</v>
      </c>
      <c r="G282" s="78" t="s">
        <v>229</v>
      </c>
      <c r="H282" s="11">
        <f t="shared" ca="1" si="692"/>
        <v>8</v>
      </c>
      <c r="I282" s="21" t="s">
        <v>299</v>
      </c>
      <c r="J282" t="s">
        <v>230</v>
      </c>
      <c r="K282" s="51" t="s">
        <v>60</v>
      </c>
      <c r="L282" s="50" t="s">
        <v>373</v>
      </c>
      <c r="M282" s="50" t="str">
        <f t="shared" ca="1" si="693"/>
        <v>\\(\\quad (-x)×(-2y)×4x= \\)</v>
      </c>
      <c r="N282" s="50" t="str">
        <f t="shared" ca="1" si="694"/>
        <v>\\(\\quad 8x^2y \\)</v>
      </c>
      <c r="O282" s="50" t="s">
        <v>62</v>
      </c>
      <c r="P282" s="89" t="str">
        <f t="shared" ca="1" si="695"/>
        <v>INSERT INTO math(tangen,question,answer,editor,date,count) VALUES('m5650','\\(\\quad (-x)×(-2y)×4x= \\)','\\(\\quad 8x^2y \\)','harazono',NOW(),0);</v>
      </c>
      <c r="Q282" s="47"/>
      <c r="R282" s="19"/>
      <c r="S282" s="1">
        <f t="shared" ca="1" si="398"/>
        <v>-1</v>
      </c>
      <c r="T282" s="1" t="s">
        <v>18</v>
      </c>
      <c r="U282" s="1">
        <f t="shared" ca="1" si="399"/>
        <v>-2</v>
      </c>
      <c r="V282" s="1" t="s">
        <v>19</v>
      </c>
      <c r="W282" s="1">
        <f t="shared" ca="1" si="398"/>
        <v>4</v>
      </c>
      <c r="X282" s="1" t="s">
        <v>18</v>
      </c>
      <c r="Z282">
        <f t="shared" ca="1" si="696"/>
        <v>-1</v>
      </c>
      <c r="AA282" t="str">
        <f t="shared" si="697"/>
        <v>x</v>
      </c>
      <c r="AB282">
        <f t="shared" ca="1" si="698"/>
        <v>-2</v>
      </c>
      <c r="AC282" t="str">
        <f t="shared" si="699"/>
        <v>y</v>
      </c>
      <c r="AD282">
        <f t="shared" ca="1" si="700"/>
        <v>4</v>
      </c>
      <c r="AE282" t="str">
        <f t="shared" si="701"/>
        <v>x</v>
      </c>
      <c r="AF282" t="str">
        <f t="shared" ca="1" si="702"/>
        <v>(</v>
      </c>
      <c r="AG282" t="str">
        <f t="shared" ca="1" si="703"/>
        <v>-</v>
      </c>
      <c r="AH282" t="str">
        <f t="shared" ca="1" si="704"/>
        <v/>
      </c>
      <c r="AI282" t="str">
        <f t="shared" si="705"/>
        <v>x</v>
      </c>
      <c r="AJ282" t="str">
        <f t="shared" ca="1" si="706"/>
        <v>)</v>
      </c>
      <c r="AK282" t="s">
        <v>22</v>
      </c>
      <c r="AL282" t="str">
        <f t="shared" ca="1" si="707"/>
        <v>(</v>
      </c>
      <c r="AM282" t="str">
        <f t="shared" ca="1" si="708"/>
        <v>-</v>
      </c>
      <c r="AN282">
        <f t="shared" ca="1" si="709"/>
        <v>2</v>
      </c>
      <c r="AO282" s="5" t="str">
        <f t="shared" si="710"/>
        <v>y</v>
      </c>
      <c r="AP282" t="str">
        <f t="shared" ca="1" si="711"/>
        <v>)</v>
      </c>
      <c r="AQ282" t="s">
        <v>22</v>
      </c>
      <c r="AR282" t="str">
        <f t="shared" ca="1" si="712"/>
        <v/>
      </c>
      <c r="AS282" t="str">
        <f t="shared" ca="1" si="713"/>
        <v/>
      </c>
      <c r="AT282">
        <f t="shared" ca="1" si="714"/>
        <v>4</v>
      </c>
      <c r="AU282" s="5" t="str">
        <f t="shared" si="715"/>
        <v>x</v>
      </c>
      <c r="AV282" t="str">
        <f t="shared" ca="1" si="716"/>
        <v/>
      </c>
      <c r="AW282" t="str">
        <f t="shared" ca="1" si="717"/>
        <v>(-x)×(-2y)×4x</v>
      </c>
      <c r="AY282">
        <f t="shared" ca="1" si="718"/>
        <v>8</v>
      </c>
      <c r="AZ282">
        <f t="shared" ca="1" si="719"/>
        <v>8</v>
      </c>
      <c r="BD282" s="44"/>
      <c r="BE282" s="44"/>
      <c r="BF282" s="44"/>
      <c r="BG282" s="44"/>
      <c r="BH282" s="44"/>
      <c r="BI282" s="44"/>
    </row>
    <row r="283" spans="1:61" x14ac:dyDescent="0.55000000000000004">
      <c r="A283" s="1" t="s">
        <v>1</v>
      </c>
      <c r="B283" s="1" t="s">
        <v>35</v>
      </c>
      <c r="C283" s="78" t="s">
        <v>229</v>
      </c>
      <c r="D283" s="43" t="str">
        <f t="shared" ca="1" si="691"/>
        <v>7x×7y×(-4x)</v>
      </c>
      <c r="E283" s="4" t="s">
        <v>13</v>
      </c>
      <c r="F283" t="s">
        <v>230</v>
      </c>
      <c r="G283" s="78" t="s">
        <v>229</v>
      </c>
      <c r="H283" s="11">
        <f t="shared" ca="1" si="692"/>
        <v>-196</v>
      </c>
      <c r="I283" s="21" t="s">
        <v>299</v>
      </c>
      <c r="J283" t="s">
        <v>230</v>
      </c>
      <c r="K283" s="51" t="s">
        <v>60</v>
      </c>
      <c r="L283" s="50" t="s">
        <v>373</v>
      </c>
      <c r="M283" s="50" t="str">
        <f t="shared" ca="1" si="693"/>
        <v>\\(\\quad 7x×7y×(-4x)= \\)</v>
      </c>
      <c r="N283" s="50" t="str">
        <f t="shared" ca="1" si="694"/>
        <v>\\(\\quad -196x^2y \\)</v>
      </c>
      <c r="O283" s="50" t="s">
        <v>62</v>
      </c>
      <c r="P283" s="89" t="str">
        <f t="shared" ca="1" si="695"/>
        <v>INSERT INTO math(tangen,question,answer,editor,date,count) VALUES('m5650','\\(\\quad 7x×7y×(-4x)= \\)','\\(\\quad -196x^2y \\)','harazono',NOW(),0);</v>
      </c>
      <c r="Q283" s="47"/>
      <c r="R283" s="19"/>
      <c r="S283" s="1">
        <f t="shared" ca="1" si="398"/>
        <v>0</v>
      </c>
      <c r="T283" s="1" t="s">
        <v>18</v>
      </c>
      <c r="U283" s="1">
        <f t="shared" ca="1" si="399"/>
        <v>0</v>
      </c>
      <c r="V283" s="1" t="s">
        <v>19</v>
      </c>
      <c r="W283" s="1">
        <f t="shared" ca="1" si="398"/>
        <v>-4</v>
      </c>
      <c r="X283" s="1" t="s">
        <v>18</v>
      </c>
      <c r="Z283">
        <f t="shared" ca="1" si="696"/>
        <v>7</v>
      </c>
      <c r="AA283" t="str">
        <f t="shared" si="697"/>
        <v>x</v>
      </c>
      <c r="AB283">
        <f t="shared" ca="1" si="698"/>
        <v>7</v>
      </c>
      <c r="AC283" t="str">
        <f t="shared" si="699"/>
        <v>y</v>
      </c>
      <c r="AD283">
        <f t="shared" ca="1" si="700"/>
        <v>-4</v>
      </c>
      <c r="AE283" t="str">
        <f t="shared" si="701"/>
        <v>x</v>
      </c>
      <c r="AF283" t="str">
        <f t="shared" ca="1" si="702"/>
        <v/>
      </c>
      <c r="AG283" t="str">
        <f t="shared" ca="1" si="703"/>
        <v/>
      </c>
      <c r="AH283">
        <f t="shared" ca="1" si="704"/>
        <v>7</v>
      </c>
      <c r="AI283" t="str">
        <f t="shared" si="705"/>
        <v>x</v>
      </c>
      <c r="AJ283" t="str">
        <f t="shared" ca="1" si="706"/>
        <v/>
      </c>
      <c r="AK283" t="s">
        <v>22</v>
      </c>
      <c r="AL283" t="str">
        <f t="shared" ca="1" si="707"/>
        <v/>
      </c>
      <c r="AM283" t="str">
        <f t="shared" ca="1" si="708"/>
        <v/>
      </c>
      <c r="AN283">
        <f t="shared" ca="1" si="709"/>
        <v>7</v>
      </c>
      <c r="AO283" s="5" t="str">
        <f t="shared" si="710"/>
        <v>y</v>
      </c>
      <c r="AP283" t="str">
        <f t="shared" ca="1" si="711"/>
        <v/>
      </c>
      <c r="AQ283" t="s">
        <v>22</v>
      </c>
      <c r="AR283" t="str">
        <f t="shared" ca="1" si="712"/>
        <v>(</v>
      </c>
      <c r="AS283" t="str">
        <f t="shared" ca="1" si="713"/>
        <v>-</v>
      </c>
      <c r="AT283">
        <f t="shared" ca="1" si="714"/>
        <v>4</v>
      </c>
      <c r="AU283" s="5" t="str">
        <f t="shared" si="715"/>
        <v>x</v>
      </c>
      <c r="AV283" t="str">
        <f t="shared" ca="1" si="716"/>
        <v>)</v>
      </c>
      <c r="AW283" t="str">
        <f t="shared" ca="1" si="717"/>
        <v>7x×7y×(-4x)</v>
      </c>
      <c r="AY283">
        <f t="shared" ca="1" si="718"/>
        <v>-196</v>
      </c>
      <c r="AZ283">
        <f t="shared" ca="1" si="719"/>
        <v>-196</v>
      </c>
      <c r="BD283" s="44"/>
      <c r="BE283" s="44"/>
      <c r="BF283" s="44"/>
      <c r="BG283" s="44"/>
      <c r="BH283" s="44"/>
      <c r="BI283" s="44"/>
    </row>
    <row r="284" spans="1:61" x14ac:dyDescent="0.55000000000000004">
      <c r="A284" s="1" t="s">
        <v>1</v>
      </c>
      <c r="B284" s="1" t="s">
        <v>35</v>
      </c>
      <c r="C284" s="78" t="s">
        <v>229</v>
      </c>
      <c r="D284" s="43" t="str">
        <f ca="1">AW284</f>
        <v>(-5x)×4y×(-5y)</v>
      </c>
      <c r="E284" s="4" t="s">
        <v>13</v>
      </c>
      <c r="F284" t="s">
        <v>230</v>
      </c>
      <c r="G284" s="78" t="s">
        <v>229</v>
      </c>
      <c r="H284" s="11">
        <f ca="1">AZ284</f>
        <v>100</v>
      </c>
      <c r="I284" s="21" t="s">
        <v>300</v>
      </c>
      <c r="J284" t="s">
        <v>230</v>
      </c>
      <c r="K284" s="51" t="s">
        <v>60</v>
      </c>
      <c r="L284" s="50" t="s">
        <v>373</v>
      </c>
      <c r="M284" s="50" t="str">
        <f t="shared" ca="1" si="38"/>
        <v>\\(\\quad (-5x)×4y×(-5y)= \\)</v>
      </c>
      <c r="N284" s="50" t="str">
        <f t="shared" ca="1" si="39"/>
        <v>\\(\\quad 100xy^2 \\)</v>
      </c>
      <c r="O284" s="50" t="s">
        <v>62</v>
      </c>
      <c r="P284" s="89" t="str">
        <f t="shared" ca="1" si="40"/>
        <v>INSERT INTO math(tangen,question,answer,editor,date,count) VALUES('m5650','\\(\\quad (-5x)×4y×(-5y)= \\)','\\(\\quad 100xy^2 \\)','harazono',NOW(),0);</v>
      </c>
      <c r="Q284" s="47"/>
      <c r="R284" s="19"/>
      <c r="S284" s="1">
        <f t="shared" ca="1" si="398"/>
        <v>-5</v>
      </c>
      <c r="T284" s="1" t="s">
        <v>18</v>
      </c>
      <c r="U284" s="1">
        <f t="shared" ca="1" si="399"/>
        <v>4</v>
      </c>
      <c r="V284" s="1" t="s">
        <v>19</v>
      </c>
      <c r="W284" s="1">
        <f t="shared" ca="1" si="398"/>
        <v>-5</v>
      </c>
      <c r="X284" s="1" t="s">
        <v>19</v>
      </c>
      <c r="Z284">
        <f t="shared" ca="1" si="368"/>
        <v>-5</v>
      </c>
      <c r="AA284" t="str">
        <f t="shared" si="368"/>
        <v>x</v>
      </c>
      <c r="AB284">
        <f t="shared" ca="1" si="368"/>
        <v>4</v>
      </c>
      <c r="AC284" t="str">
        <f t="shared" si="368"/>
        <v>y</v>
      </c>
      <c r="AD284">
        <f t="shared" ca="1" si="368"/>
        <v>-5</v>
      </c>
      <c r="AE284" t="str">
        <f t="shared" si="368"/>
        <v>y</v>
      </c>
      <c r="AF284" t="str">
        <f t="shared" ca="1" si="369"/>
        <v>(</v>
      </c>
      <c r="AG284" t="str">
        <f t="shared" ca="1" si="428"/>
        <v>-</v>
      </c>
      <c r="AH284">
        <f t="shared" ca="1" si="400"/>
        <v>5</v>
      </c>
      <c r="AI284" t="str">
        <f t="shared" si="401"/>
        <v>x</v>
      </c>
      <c r="AJ284" t="str">
        <f t="shared" ca="1" si="370"/>
        <v>)</v>
      </c>
      <c r="AK284" t="s">
        <v>22</v>
      </c>
      <c r="AL284" t="str">
        <f t="shared" ca="1" si="689"/>
        <v/>
      </c>
      <c r="AM284" t="str">
        <f t="shared" ca="1" si="372"/>
        <v/>
      </c>
      <c r="AN284">
        <f t="shared" ca="1" si="402"/>
        <v>4</v>
      </c>
      <c r="AO284" s="5" t="str">
        <f t="shared" si="403"/>
        <v>y</v>
      </c>
      <c r="AP284" t="str">
        <f t="shared" ca="1" si="373"/>
        <v/>
      </c>
      <c r="AQ284" t="s">
        <v>22</v>
      </c>
      <c r="AR284" t="str">
        <f ca="1">IF(AD284&lt;=0,"(","")</f>
        <v>(</v>
      </c>
      <c r="AS284" t="str">
        <f t="shared" ca="1" si="658"/>
        <v>-</v>
      </c>
      <c r="AT284">
        <f t="shared" ca="1" si="659"/>
        <v>5</v>
      </c>
      <c r="AU284" s="5" t="str">
        <f t="shared" si="690"/>
        <v>y</v>
      </c>
      <c r="AV284" t="str">
        <f ca="1">IF(AD284&lt;=0,")","")</f>
        <v>)</v>
      </c>
      <c r="AW284" t="str">
        <f t="shared" ca="1" si="404"/>
        <v>(-5x)×4y×(-5y)</v>
      </c>
      <c r="AY284">
        <f ca="1">Z284*AB284*AD284</f>
        <v>100</v>
      </c>
      <c r="AZ284">
        <f t="shared" ca="1" si="405"/>
        <v>100</v>
      </c>
      <c r="BD284" s="44"/>
      <c r="BE284" s="44"/>
      <c r="BF284" s="44"/>
      <c r="BG284" s="44"/>
      <c r="BH284" s="44"/>
      <c r="BI284" s="44"/>
    </row>
    <row r="285" spans="1:61" x14ac:dyDescent="0.55000000000000004">
      <c r="A285" s="1" t="s">
        <v>1</v>
      </c>
      <c r="B285" s="1" t="s">
        <v>35</v>
      </c>
      <c r="C285" s="78" t="s">
        <v>229</v>
      </c>
      <c r="D285" s="43" t="str">
        <f t="shared" ref="D285:D293" ca="1" si="720">AW285</f>
        <v>7x×6y×(-2y)</v>
      </c>
      <c r="E285" s="4" t="s">
        <v>13</v>
      </c>
      <c r="F285" t="s">
        <v>230</v>
      </c>
      <c r="G285" s="78" t="s">
        <v>229</v>
      </c>
      <c r="H285" s="11">
        <f t="shared" ref="H285:H293" ca="1" si="721">AZ285</f>
        <v>-84</v>
      </c>
      <c r="I285" s="21" t="s">
        <v>300</v>
      </c>
      <c r="J285" t="s">
        <v>230</v>
      </c>
      <c r="K285" s="51" t="s">
        <v>60</v>
      </c>
      <c r="L285" s="50" t="s">
        <v>373</v>
      </c>
      <c r="M285" s="50" t="str">
        <f t="shared" ref="M285:M293" ca="1" si="722">C285&amp;D285&amp;E285&amp;F285</f>
        <v>\\(\\quad 7x×6y×(-2y)= \\)</v>
      </c>
      <c r="N285" s="50" t="str">
        <f t="shared" ref="N285:N293" ca="1" si="723">G285&amp;H285&amp;I285&amp;J285</f>
        <v>\\(\\quad -84xy^2 \\)</v>
      </c>
      <c r="O285" s="50" t="s">
        <v>62</v>
      </c>
      <c r="P285" s="89" t="str">
        <f t="shared" ref="P285:P293" ca="1" si="724">"INSERT INTO "&amp;K285&amp;"(tangen,question,answer,editor,date,count) VALUES('"&amp;L285&amp;"','"&amp;M285&amp;"','"&amp;N285&amp;"','"&amp;O285&amp;"',NOW(),0);"</f>
        <v>INSERT INTO math(tangen,question,answer,editor,date,count) VALUES('m5650','\\(\\quad 7x×6y×(-2y)= \\)','\\(\\quad -84xy^2 \\)','harazono',NOW(),0);</v>
      </c>
      <c r="Q285" s="47"/>
      <c r="R285" s="19"/>
      <c r="S285" s="1">
        <f t="shared" ca="1" si="398"/>
        <v>0</v>
      </c>
      <c r="T285" s="1" t="s">
        <v>18</v>
      </c>
      <c r="U285" s="1">
        <f t="shared" ca="1" si="399"/>
        <v>6</v>
      </c>
      <c r="V285" s="1" t="s">
        <v>19</v>
      </c>
      <c r="W285" s="1">
        <f t="shared" ca="1" si="398"/>
        <v>-2</v>
      </c>
      <c r="X285" s="1" t="s">
        <v>19</v>
      </c>
      <c r="Z285">
        <f t="shared" ref="Z285:Z293" ca="1" si="725">IF(S285=0,7,S285)</f>
        <v>7</v>
      </c>
      <c r="AA285" t="str">
        <f t="shared" ref="AA285:AA293" si="726">IF(T285=0,7,T285)</f>
        <v>x</v>
      </c>
      <c r="AB285">
        <f t="shared" ref="AB285:AB293" ca="1" si="727">IF(U285=0,7,U285)</f>
        <v>6</v>
      </c>
      <c r="AC285" t="str">
        <f t="shared" ref="AC285:AC293" si="728">IF(V285=0,7,V285)</f>
        <v>y</v>
      </c>
      <c r="AD285">
        <f t="shared" ref="AD285:AD293" ca="1" si="729">IF(W285=0,7,W285)</f>
        <v>-2</v>
      </c>
      <c r="AE285" t="str">
        <f t="shared" ref="AE285:AE293" si="730">IF(X285=0,7,X285)</f>
        <v>y</v>
      </c>
      <c r="AF285" t="str">
        <f t="shared" ref="AF285:AF293" ca="1" si="731">IF(Z285&lt;=0,"(","")</f>
        <v/>
      </c>
      <c r="AG285" t="str">
        <f t="shared" ref="AG285:AG293" ca="1" si="732">IF(Z285&lt;=0,"-","")</f>
        <v/>
      </c>
      <c r="AH285">
        <f t="shared" ref="AH285:AH293" ca="1" si="733">IF(Z285=1,"",IF(Z285=-1,"",ABS(Z285)))</f>
        <v>7</v>
      </c>
      <c r="AI285" t="str">
        <f t="shared" ref="AI285:AI293" si="734">AA285</f>
        <v>x</v>
      </c>
      <c r="AJ285" t="str">
        <f t="shared" ref="AJ285:AJ293" ca="1" si="735">IF(Z285&lt;=0,")","")</f>
        <v/>
      </c>
      <c r="AK285" t="s">
        <v>22</v>
      </c>
      <c r="AL285" t="str">
        <f t="shared" ref="AL285:AL293" ca="1" si="736">IF(AB285&lt;=0,"(","")</f>
        <v/>
      </c>
      <c r="AM285" t="str">
        <f t="shared" ref="AM285:AM293" ca="1" si="737">IF(AB285&lt;=0,"-","")</f>
        <v/>
      </c>
      <c r="AN285">
        <f t="shared" ref="AN285:AN293" ca="1" si="738">IF(AB285=1,"",IF(AB285=-1,"",ABS(AB285)))</f>
        <v>6</v>
      </c>
      <c r="AO285" s="5" t="str">
        <f t="shared" ref="AO285:AO293" si="739">AC285</f>
        <v>y</v>
      </c>
      <c r="AP285" t="str">
        <f t="shared" ref="AP285:AP293" ca="1" si="740">IF(AB285&lt;=0,")","")</f>
        <v/>
      </c>
      <c r="AQ285" t="s">
        <v>22</v>
      </c>
      <c r="AR285" t="str">
        <f t="shared" ref="AR285:AR293" ca="1" si="741">IF(AD285&lt;=0,"(","")</f>
        <v>(</v>
      </c>
      <c r="AS285" t="str">
        <f t="shared" ref="AS285:AS293" ca="1" si="742">IF(AD285&lt;=0,"-","")</f>
        <v>-</v>
      </c>
      <c r="AT285">
        <f t="shared" ref="AT285:AT293" ca="1" si="743">IF(AD285=1,"",IF(W285=-1,"",ABS(W285)))</f>
        <v>2</v>
      </c>
      <c r="AU285" s="5" t="str">
        <f t="shared" ref="AU285:AU293" si="744">AE285</f>
        <v>y</v>
      </c>
      <c r="AV285" t="str">
        <f t="shared" ref="AV285:AV293" ca="1" si="745">IF(AD285&lt;=0,")","")</f>
        <v>)</v>
      </c>
      <c r="AW285" t="str">
        <f t="shared" ref="AW285:AW293" ca="1" si="746">AF285&amp;AG285&amp;AH285&amp;AI285&amp;AJ285&amp;AK285&amp;AL285&amp;AM285&amp;AN285&amp;AO285&amp;AP285&amp;AQ285&amp;AR285&amp;AS285&amp;AT285&amp;AU285&amp;AV285</f>
        <v>7x×6y×(-2y)</v>
      </c>
      <c r="AY285">
        <f t="shared" ref="AY285:AY293" ca="1" si="747">Z285*AB285*AD285</f>
        <v>-84</v>
      </c>
      <c r="AZ285">
        <f t="shared" ref="AZ285:AZ293" ca="1" si="748">IF(AY285=1,"",IF(AY285=-1,"-",AY285))</f>
        <v>-84</v>
      </c>
      <c r="BD285" s="44"/>
      <c r="BE285" s="44"/>
      <c r="BF285" s="44"/>
      <c r="BG285" s="44"/>
      <c r="BH285" s="44"/>
      <c r="BI285" s="44"/>
    </row>
    <row r="286" spans="1:61" x14ac:dyDescent="0.55000000000000004">
      <c r="A286" s="1" t="s">
        <v>1</v>
      </c>
      <c r="B286" s="1" t="s">
        <v>35</v>
      </c>
      <c r="C286" s="78" t="s">
        <v>229</v>
      </c>
      <c r="D286" s="43" t="str">
        <f t="shared" ca="1" si="720"/>
        <v>4x×5y×0y</v>
      </c>
      <c r="E286" s="4" t="s">
        <v>13</v>
      </c>
      <c r="F286" t="s">
        <v>230</v>
      </c>
      <c r="G286" s="78" t="s">
        <v>229</v>
      </c>
      <c r="H286" s="11">
        <f t="shared" ca="1" si="721"/>
        <v>140</v>
      </c>
      <c r="I286" s="21" t="s">
        <v>300</v>
      </c>
      <c r="J286" t="s">
        <v>230</v>
      </c>
      <c r="K286" s="51" t="s">
        <v>60</v>
      </c>
      <c r="L286" s="50" t="s">
        <v>373</v>
      </c>
      <c r="M286" s="50" t="str">
        <f t="shared" ca="1" si="722"/>
        <v>\\(\\quad 4x×5y×0y= \\)</v>
      </c>
      <c r="N286" s="50" t="str">
        <f t="shared" ca="1" si="723"/>
        <v>\\(\\quad 140xy^2 \\)</v>
      </c>
      <c r="O286" s="50" t="s">
        <v>62</v>
      </c>
      <c r="P286" s="89" t="str">
        <f t="shared" ca="1" si="724"/>
        <v>INSERT INTO math(tangen,question,answer,editor,date,count) VALUES('m5650','\\(\\quad 4x×5y×0y= \\)','\\(\\quad 140xy^2 \\)','harazono',NOW(),0);</v>
      </c>
      <c r="Q286" s="47"/>
      <c r="R286" s="19"/>
      <c r="S286" s="1">
        <f t="shared" ca="1" si="398"/>
        <v>4</v>
      </c>
      <c r="T286" s="1" t="s">
        <v>18</v>
      </c>
      <c r="U286" s="1">
        <f t="shared" ca="1" si="399"/>
        <v>5</v>
      </c>
      <c r="V286" s="1" t="s">
        <v>19</v>
      </c>
      <c r="W286" s="1">
        <f t="shared" ca="1" si="398"/>
        <v>0</v>
      </c>
      <c r="X286" s="1" t="s">
        <v>19</v>
      </c>
      <c r="Z286">
        <f t="shared" ca="1" si="725"/>
        <v>4</v>
      </c>
      <c r="AA286" t="str">
        <f t="shared" si="726"/>
        <v>x</v>
      </c>
      <c r="AB286">
        <f t="shared" ca="1" si="727"/>
        <v>5</v>
      </c>
      <c r="AC286" t="str">
        <f t="shared" si="728"/>
        <v>y</v>
      </c>
      <c r="AD286">
        <f t="shared" ca="1" si="729"/>
        <v>7</v>
      </c>
      <c r="AE286" t="str">
        <f t="shared" si="730"/>
        <v>y</v>
      </c>
      <c r="AF286" t="str">
        <f t="shared" ca="1" si="731"/>
        <v/>
      </c>
      <c r="AG286" t="str">
        <f t="shared" ca="1" si="732"/>
        <v/>
      </c>
      <c r="AH286">
        <f t="shared" ca="1" si="733"/>
        <v>4</v>
      </c>
      <c r="AI286" t="str">
        <f t="shared" si="734"/>
        <v>x</v>
      </c>
      <c r="AJ286" t="str">
        <f t="shared" ca="1" si="735"/>
        <v/>
      </c>
      <c r="AK286" t="s">
        <v>22</v>
      </c>
      <c r="AL286" t="str">
        <f t="shared" ca="1" si="736"/>
        <v/>
      </c>
      <c r="AM286" t="str">
        <f t="shared" ca="1" si="737"/>
        <v/>
      </c>
      <c r="AN286">
        <f t="shared" ca="1" si="738"/>
        <v>5</v>
      </c>
      <c r="AO286" s="5" t="str">
        <f t="shared" si="739"/>
        <v>y</v>
      </c>
      <c r="AP286" t="str">
        <f t="shared" ca="1" si="740"/>
        <v/>
      </c>
      <c r="AQ286" t="s">
        <v>22</v>
      </c>
      <c r="AR286" t="str">
        <f t="shared" ca="1" si="741"/>
        <v/>
      </c>
      <c r="AS286" t="str">
        <f t="shared" ca="1" si="742"/>
        <v/>
      </c>
      <c r="AT286">
        <f t="shared" ca="1" si="743"/>
        <v>0</v>
      </c>
      <c r="AU286" s="5" t="str">
        <f t="shared" si="744"/>
        <v>y</v>
      </c>
      <c r="AV286" t="str">
        <f t="shared" ca="1" si="745"/>
        <v/>
      </c>
      <c r="AW286" t="str">
        <f t="shared" ca="1" si="746"/>
        <v>4x×5y×0y</v>
      </c>
      <c r="AY286">
        <f t="shared" ca="1" si="747"/>
        <v>140</v>
      </c>
      <c r="AZ286">
        <f t="shared" ca="1" si="748"/>
        <v>140</v>
      </c>
      <c r="BD286" s="44"/>
      <c r="BE286" s="44"/>
      <c r="BF286" s="44"/>
      <c r="BG286" s="44"/>
      <c r="BH286" s="44"/>
      <c r="BI286" s="44"/>
    </row>
    <row r="287" spans="1:61" x14ac:dyDescent="0.55000000000000004">
      <c r="A287" s="1" t="s">
        <v>1</v>
      </c>
      <c r="B287" s="1" t="s">
        <v>35</v>
      </c>
      <c r="C287" s="78" t="s">
        <v>229</v>
      </c>
      <c r="D287" s="43" t="str">
        <f t="shared" ca="1" si="720"/>
        <v>(-5x)×8y×y</v>
      </c>
      <c r="E287" s="4" t="s">
        <v>13</v>
      </c>
      <c r="F287" t="s">
        <v>230</v>
      </c>
      <c r="G287" s="78" t="s">
        <v>229</v>
      </c>
      <c r="H287" s="11">
        <f t="shared" ca="1" si="721"/>
        <v>-40</v>
      </c>
      <c r="I287" s="21" t="s">
        <v>300</v>
      </c>
      <c r="J287" t="s">
        <v>230</v>
      </c>
      <c r="K287" s="51" t="s">
        <v>60</v>
      </c>
      <c r="L287" s="50" t="s">
        <v>373</v>
      </c>
      <c r="M287" s="50" t="str">
        <f t="shared" ca="1" si="722"/>
        <v>\\(\\quad (-5x)×8y×y= \\)</v>
      </c>
      <c r="N287" s="50" t="str">
        <f t="shared" ca="1" si="723"/>
        <v>\\(\\quad -40xy^2 \\)</v>
      </c>
      <c r="O287" s="50" t="s">
        <v>62</v>
      </c>
      <c r="P287" s="89" t="str">
        <f t="shared" ca="1" si="724"/>
        <v>INSERT INTO math(tangen,question,answer,editor,date,count) VALUES('m5650','\\(\\quad (-5x)×8y×y= \\)','\\(\\quad -40xy^2 \\)','harazono',NOW(),0);</v>
      </c>
      <c r="Q287" s="47"/>
      <c r="R287" s="19"/>
      <c r="S287" s="1">
        <f t="shared" ca="1" si="398"/>
        <v>-5</v>
      </c>
      <c r="T287" s="1" t="s">
        <v>18</v>
      </c>
      <c r="U287" s="1">
        <f t="shared" ca="1" si="399"/>
        <v>8</v>
      </c>
      <c r="V287" s="1" t="s">
        <v>19</v>
      </c>
      <c r="W287" s="1">
        <f t="shared" ca="1" si="398"/>
        <v>1</v>
      </c>
      <c r="X287" s="1" t="s">
        <v>19</v>
      </c>
      <c r="Z287">
        <f t="shared" ca="1" si="725"/>
        <v>-5</v>
      </c>
      <c r="AA287" t="str">
        <f t="shared" si="726"/>
        <v>x</v>
      </c>
      <c r="AB287">
        <f t="shared" ca="1" si="727"/>
        <v>8</v>
      </c>
      <c r="AC287" t="str">
        <f t="shared" si="728"/>
        <v>y</v>
      </c>
      <c r="AD287">
        <f t="shared" ca="1" si="729"/>
        <v>1</v>
      </c>
      <c r="AE287" t="str">
        <f t="shared" si="730"/>
        <v>y</v>
      </c>
      <c r="AF287" t="str">
        <f t="shared" ca="1" si="731"/>
        <v>(</v>
      </c>
      <c r="AG287" t="str">
        <f t="shared" ca="1" si="732"/>
        <v>-</v>
      </c>
      <c r="AH287">
        <f t="shared" ca="1" si="733"/>
        <v>5</v>
      </c>
      <c r="AI287" t="str">
        <f t="shared" si="734"/>
        <v>x</v>
      </c>
      <c r="AJ287" t="str">
        <f t="shared" ca="1" si="735"/>
        <v>)</v>
      </c>
      <c r="AK287" t="s">
        <v>22</v>
      </c>
      <c r="AL287" t="str">
        <f t="shared" ca="1" si="736"/>
        <v/>
      </c>
      <c r="AM287" t="str">
        <f t="shared" ca="1" si="737"/>
        <v/>
      </c>
      <c r="AN287">
        <f t="shared" ca="1" si="738"/>
        <v>8</v>
      </c>
      <c r="AO287" s="5" t="str">
        <f t="shared" si="739"/>
        <v>y</v>
      </c>
      <c r="AP287" t="str">
        <f t="shared" ca="1" si="740"/>
        <v/>
      </c>
      <c r="AQ287" t="s">
        <v>22</v>
      </c>
      <c r="AR287" t="str">
        <f t="shared" ca="1" si="741"/>
        <v/>
      </c>
      <c r="AS287" t="str">
        <f t="shared" ca="1" si="742"/>
        <v/>
      </c>
      <c r="AT287" t="str">
        <f t="shared" ca="1" si="743"/>
        <v/>
      </c>
      <c r="AU287" s="5" t="str">
        <f t="shared" si="744"/>
        <v>y</v>
      </c>
      <c r="AV287" t="str">
        <f t="shared" ca="1" si="745"/>
        <v/>
      </c>
      <c r="AW287" t="str">
        <f t="shared" ca="1" si="746"/>
        <v>(-5x)×8y×y</v>
      </c>
      <c r="AY287">
        <f t="shared" ca="1" si="747"/>
        <v>-40</v>
      </c>
      <c r="AZ287">
        <f t="shared" ca="1" si="748"/>
        <v>-40</v>
      </c>
      <c r="BD287" s="44"/>
      <c r="BE287" s="44"/>
      <c r="BF287" s="44"/>
      <c r="BG287" s="44"/>
      <c r="BH287" s="44"/>
      <c r="BI287" s="44"/>
    </row>
    <row r="288" spans="1:61" x14ac:dyDescent="0.55000000000000004">
      <c r="A288" s="1" t="s">
        <v>1</v>
      </c>
      <c r="B288" s="1" t="s">
        <v>35</v>
      </c>
      <c r="C288" s="78" t="s">
        <v>229</v>
      </c>
      <c r="D288" s="43" t="str">
        <f t="shared" ca="1" si="720"/>
        <v>(-4x)×3y×(-2y)</v>
      </c>
      <c r="E288" s="4" t="s">
        <v>13</v>
      </c>
      <c r="F288" t="s">
        <v>230</v>
      </c>
      <c r="G288" s="78" t="s">
        <v>229</v>
      </c>
      <c r="H288" s="11">
        <f t="shared" ca="1" si="721"/>
        <v>24</v>
      </c>
      <c r="I288" s="21" t="s">
        <v>300</v>
      </c>
      <c r="J288" t="s">
        <v>230</v>
      </c>
      <c r="K288" s="51" t="s">
        <v>60</v>
      </c>
      <c r="L288" s="50" t="s">
        <v>373</v>
      </c>
      <c r="M288" s="50" t="str">
        <f t="shared" ca="1" si="722"/>
        <v>\\(\\quad (-4x)×3y×(-2y)= \\)</v>
      </c>
      <c r="N288" s="50" t="str">
        <f t="shared" ca="1" si="723"/>
        <v>\\(\\quad 24xy^2 \\)</v>
      </c>
      <c r="O288" s="50" t="s">
        <v>62</v>
      </c>
      <c r="P288" s="89" t="str">
        <f t="shared" ca="1" si="724"/>
        <v>INSERT INTO math(tangen,question,answer,editor,date,count) VALUES('m5650','\\(\\quad (-4x)×3y×(-2y)= \\)','\\(\\quad 24xy^2 \\)','harazono',NOW(),0);</v>
      </c>
      <c r="Q288" s="47"/>
      <c r="R288" s="19"/>
      <c r="S288" s="1">
        <f t="shared" ca="1" si="398"/>
        <v>-4</v>
      </c>
      <c r="T288" s="1" t="s">
        <v>18</v>
      </c>
      <c r="U288" s="1">
        <f t="shared" ca="1" si="399"/>
        <v>3</v>
      </c>
      <c r="V288" s="1" t="s">
        <v>19</v>
      </c>
      <c r="W288" s="1">
        <f t="shared" ca="1" si="398"/>
        <v>-2</v>
      </c>
      <c r="X288" s="1" t="s">
        <v>19</v>
      </c>
      <c r="Z288">
        <f t="shared" ca="1" si="725"/>
        <v>-4</v>
      </c>
      <c r="AA288" t="str">
        <f t="shared" si="726"/>
        <v>x</v>
      </c>
      <c r="AB288">
        <f t="shared" ca="1" si="727"/>
        <v>3</v>
      </c>
      <c r="AC288" t="str">
        <f t="shared" si="728"/>
        <v>y</v>
      </c>
      <c r="AD288">
        <f t="shared" ca="1" si="729"/>
        <v>-2</v>
      </c>
      <c r="AE288" t="str">
        <f t="shared" si="730"/>
        <v>y</v>
      </c>
      <c r="AF288" t="str">
        <f t="shared" ca="1" si="731"/>
        <v>(</v>
      </c>
      <c r="AG288" t="str">
        <f t="shared" ca="1" si="732"/>
        <v>-</v>
      </c>
      <c r="AH288">
        <f t="shared" ca="1" si="733"/>
        <v>4</v>
      </c>
      <c r="AI288" t="str">
        <f t="shared" si="734"/>
        <v>x</v>
      </c>
      <c r="AJ288" t="str">
        <f t="shared" ca="1" si="735"/>
        <v>)</v>
      </c>
      <c r="AK288" t="s">
        <v>22</v>
      </c>
      <c r="AL288" t="str">
        <f t="shared" ca="1" si="736"/>
        <v/>
      </c>
      <c r="AM288" t="str">
        <f t="shared" ca="1" si="737"/>
        <v/>
      </c>
      <c r="AN288">
        <f t="shared" ca="1" si="738"/>
        <v>3</v>
      </c>
      <c r="AO288" s="5" t="str">
        <f t="shared" si="739"/>
        <v>y</v>
      </c>
      <c r="AP288" t="str">
        <f t="shared" ca="1" si="740"/>
        <v/>
      </c>
      <c r="AQ288" t="s">
        <v>22</v>
      </c>
      <c r="AR288" t="str">
        <f t="shared" ca="1" si="741"/>
        <v>(</v>
      </c>
      <c r="AS288" t="str">
        <f t="shared" ca="1" si="742"/>
        <v>-</v>
      </c>
      <c r="AT288">
        <f t="shared" ca="1" si="743"/>
        <v>2</v>
      </c>
      <c r="AU288" s="5" t="str">
        <f t="shared" si="744"/>
        <v>y</v>
      </c>
      <c r="AV288" t="str">
        <f t="shared" ca="1" si="745"/>
        <v>)</v>
      </c>
      <c r="AW288" t="str">
        <f t="shared" ca="1" si="746"/>
        <v>(-4x)×3y×(-2y)</v>
      </c>
      <c r="AY288">
        <f t="shared" ca="1" si="747"/>
        <v>24</v>
      </c>
      <c r="AZ288">
        <f t="shared" ca="1" si="748"/>
        <v>24</v>
      </c>
      <c r="BD288" s="44"/>
      <c r="BE288" s="44"/>
      <c r="BF288" s="44"/>
      <c r="BG288" s="44"/>
      <c r="BH288" s="44"/>
      <c r="BI288" s="44"/>
    </row>
    <row r="289" spans="1:61" x14ac:dyDescent="0.55000000000000004">
      <c r="A289" s="1" t="s">
        <v>1</v>
      </c>
      <c r="B289" s="1" t="s">
        <v>35</v>
      </c>
      <c r="C289" s="78" t="s">
        <v>229</v>
      </c>
      <c r="D289" s="43" t="str">
        <f t="shared" ca="1" si="720"/>
        <v>7x×9y×3y</v>
      </c>
      <c r="E289" s="4" t="s">
        <v>13</v>
      </c>
      <c r="F289" t="s">
        <v>230</v>
      </c>
      <c r="G289" s="78" t="s">
        <v>229</v>
      </c>
      <c r="H289" s="11">
        <f t="shared" ca="1" si="721"/>
        <v>189</v>
      </c>
      <c r="I289" s="21" t="s">
        <v>300</v>
      </c>
      <c r="J289" t="s">
        <v>230</v>
      </c>
      <c r="K289" s="51" t="s">
        <v>60</v>
      </c>
      <c r="L289" s="50" t="s">
        <v>373</v>
      </c>
      <c r="M289" s="50" t="str">
        <f t="shared" ca="1" si="722"/>
        <v>\\(\\quad 7x×9y×3y= \\)</v>
      </c>
      <c r="N289" s="50" t="str">
        <f t="shared" ca="1" si="723"/>
        <v>\\(\\quad 189xy^2 \\)</v>
      </c>
      <c r="O289" s="50" t="s">
        <v>62</v>
      </c>
      <c r="P289" s="89" t="str">
        <f t="shared" ca="1" si="724"/>
        <v>INSERT INTO math(tangen,question,answer,editor,date,count) VALUES('m5650','\\(\\quad 7x×9y×3y= \\)','\\(\\quad 189xy^2 \\)','harazono',NOW(),0);</v>
      </c>
      <c r="Q289" s="47"/>
      <c r="R289" s="19"/>
      <c r="S289" s="1">
        <f t="shared" ca="1" si="398"/>
        <v>0</v>
      </c>
      <c r="T289" s="1" t="s">
        <v>18</v>
      </c>
      <c r="U289" s="1">
        <f t="shared" ca="1" si="399"/>
        <v>9</v>
      </c>
      <c r="V289" s="1" t="s">
        <v>19</v>
      </c>
      <c r="W289" s="1">
        <f t="shared" ca="1" si="398"/>
        <v>3</v>
      </c>
      <c r="X289" s="1" t="s">
        <v>19</v>
      </c>
      <c r="Z289">
        <f t="shared" ca="1" si="725"/>
        <v>7</v>
      </c>
      <c r="AA289" t="str">
        <f t="shared" si="726"/>
        <v>x</v>
      </c>
      <c r="AB289">
        <f t="shared" ca="1" si="727"/>
        <v>9</v>
      </c>
      <c r="AC289" t="str">
        <f t="shared" si="728"/>
        <v>y</v>
      </c>
      <c r="AD289">
        <f t="shared" ca="1" si="729"/>
        <v>3</v>
      </c>
      <c r="AE289" t="str">
        <f t="shared" si="730"/>
        <v>y</v>
      </c>
      <c r="AF289" t="str">
        <f t="shared" ca="1" si="731"/>
        <v/>
      </c>
      <c r="AG289" t="str">
        <f t="shared" ca="1" si="732"/>
        <v/>
      </c>
      <c r="AH289">
        <f t="shared" ca="1" si="733"/>
        <v>7</v>
      </c>
      <c r="AI289" t="str">
        <f t="shared" si="734"/>
        <v>x</v>
      </c>
      <c r="AJ289" t="str">
        <f t="shared" ca="1" si="735"/>
        <v/>
      </c>
      <c r="AK289" t="s">
        <v>22</v>
      </c>
      <c r="AL289" t="str">
        <f t="shared" ca="1" si="736"/>
        <v/>
      </c>
      <c r="AM289" t="str">
        <f t="shared" ca="1" si="737"/>
        <v/>
      </c>
      <c r="AN289">
        <f t="shared" ca="1" si="738"/>
        <v>9</v>
      </c>
      <c r="AO289" s="5" t="str">
        <f t="shared" si="739"/>
        <v>y</v>
      </c>
      <c r="AP289" t="str">
        <f t="shared" ca="1" si="740"/>
        <v/>
      </c>
      <c r="AQ289" t="s">
        <v>22</v>
      </c>
      <c r="AR289" t="str">
        <f t="shared" ca="1" si="741"/>
        <v/>
      </c>
      <c r="AS289" t="str">
        <f t="shared" ca="1" si="742"/>
        <v/>
      </c>
      <c r="AT289">
        <f t="shared" ca="1" si="743"/>
        <v>3</v>
      </c>
      <c r="AU289" s="5" t="str">
        <f t="shared" si="744"/>
        <v>y</v>
      </c>
      <c r="AV289" t="str">
        <f t="shared" ca="1" si="745"/>
        <v/>
      </c>
      <c r="AW289" t="str">
        <f t="shared" ca="1" si="746"/>
        <v>7x×9y×3y</v>
      </c>
      <c r="AY289">
        <f t="shared" ca="1" si="747"/>
        <v>189</v>
      </c>
      <c r="AZ289">
        <f t="shared" ca="1" si="748"/>
        <v>189</v>
      </c>
      <c r="BD289" s="44"/>
      <c r="BE289" s="44"/>
      <c r="BF289" s="44"/>
      <c r="BG289" s="44"/>
      <c r="BH289" s="44"/>
      <c r="BI289" s="44"/>
    </row>
    <row r="290" spans="1:61" x14ac:dyDescent="0.55000000000000004">
      <c r="A290" s="1" t="s">
        <v>1</v>
      </c>
      <c r="B290" s="1" t="s">
        <v>35</v>
      </c>
      <c r="C290" s="78" t="s">
        <v>229</v>
      </c>
      <c r="D290" s="43" t="str">
        <f t="shared" ca="1" si="720"/>
        <v>5x×(-y)×y</v>
      </c>
      <c r="E290" s="4" t="s">
        <v>13</v>
      </c>
      <c r="F290" t="s">
        <v>230</v>
      </c>
      <c r="G290" s="78" t="s">
        <v>229</v>
      </c>
      <c r="H290" s="11">
        <f t="shared" ca="1" si="721"/>
        <v>-5</v>
      </c>
      <c r="I290" s="21" t="s">
        <v>300</v>
      </c>
      <c r="J290" t="s">
        <v>230</v>
      </c>
      <c r="K290" s="51" t="s">
        <v>60</v>
      </c>
      <c r="L290" s="50" t="s">
        <v>373</v>
      </c>
      <c r="M290" s="50" t="str">
        <f t="shared" ca="1" si="722"/>
        <v>\\(\\quad 5x×(-y)×y= \\)</v>
      </c>
      <c r="N290" s="50" t="str">
        <f t="shared" ca="1" si="723"/>
        <v>\\(\\quad -5xy^2 \\)</v>
      </c>
      <c r="O290" s="50" t="s">
        <v>62</v>
      </c>
      <c r="P290" s="89" t="str">
        <f t="shared" ca="1" si="724"/>
        <v>INSERT INTO math(tangen,question,answer,editor,date,count) VALUES('m5650','\\(\\quad 5x×(-y)×y= \\)','\\(\\quad -5xy^2 \\)','harazono',NOW(),0);</v>
      </c>
      <c r="Q290" s="47"/>
      <c r="R290" s="19"/>
      <c r="S290" s="1">
        <f t="shared" ca="1" si="398"/>
        <v>5</v>
      </c>
      <c r="T290" s="1" t="s">
        <v>18</v>
      </c>
      <c r="U290" s="1">
        <f t="shared" ca="1" si="399"/>
        <v>-1</v>
      </c>
      <c r="V290" s="1" t="s">
        <v>19</v>
      </c>
      <c r="W290" s="1">
        <f t="shared" ca="1" si="398"/>
        <v>1</v>
      </c>
      <c r="X290" s="1" t="s">
        <v>19</v>
      </c>
      <c r="Z290">
        <f t="shared" ca="1" si="725"/>
        <v>5</v>
      </c>
      <c r="AA290" t="str">
        <f t="shared" si="726"/>
        <v>x</v>
      </c>
      <c r="AB290">
        <f t="shared" ca="1" si="727"/>
        <v>-1</v>
      </c>
      <c r="AC290" t="str">
        <f t="shared" si="728"/>
        <v>y</v>
      </c>
      <c r="AD290">
        <f t="shared" ca="1" si="729"/>
        <v>1</v>
      </c>
      <c r="AE290" t="str">
        <f t="shared" si="730"/>
        <v>y</v>
      </c>
      <c r="AF290" t="str">
        <f t="shared" ca="1" si="731"/>
        <v/>
      </c>
      <c r="AG290" t="str">
        <f t="shared" ca="1" si="732"/>
        <v/>
      </c>
      <c r="AH290">
        <f t="shared" ca="1" si="733"/>
        <v>5</v>
      </c>
      <c r="AI290" t="str">
        <f t="shared" si="734"/>
        <v>x</v>
      </c>
      <c r="AJ290" t="str">
        <f t="shared" ca="1" si="735"/>
        <v/>
      </c>
      <c r="AK290" t="s">
        <v>22</v>
      </c>
      <c r="AL290" t="str">
        <f t="shared" ca="1" si="736"/>
        <v>(</v>
      </c>
      <c r="AM290" t="str">
        <f t="shared" ca="1" si="737"/>
        <v>-</v>
      </c>
      <c r="AN290" t="str">
        <f t="shared" ca="1" si="738"/>
        <v/>
      </c>
      <c r="AO290" s="5" t="str">
        <f t="shared" si="739"/>
        <v>y</v>
      </c>
      <c r="AP290" t="str">
        <f t="shared" ca="1" si="740"/>
        <v>)</v>
      </c>
      <c r="AQ290" t="s">
        <v>22</v>
      </c>
      <c r="AR290" t="str">
        <f t="shared" ca="1" si="741"/>
        <v/>
      </c>
      <c r="AS290" t="str">
        <f t="shared" ca="1" si="742"/>
        <v/>
      </c>
      <c r="AT290" t="str">
        <f t="shared" ca="1" si="743"/>
        <v/>
      </c>
      <c r="AU290" s="5" t="str">
        <f t="shared" si="744"/>
        <v>y</v>
      </c>
      <c r="AV290" t="str">
        <f t="shared" ca="1" si="745"/>
        <v/>
      </c>
      <c r="AW290" t="str">
        <f t="shared" ca="1" si="746"/>
        <v>5x×(-y)×y</v>
      </c>
      <c r="AY290">
        <f t="shared" ca="1" si="747"/>
        <v>-5</v>
      </c>
      <c r="AZ290">
        <f t="shared" ca="1" si="748"/>
        <v>-5</v>
      </c>
      <c r="BD290" s="44"/>
      <c r="BE290" s="44"/>
      <c r="BF290" s="44"/>
      <c r="BG290" s="44"/>
      <c r="BH290" s="44"/>
      <c r="BI290" s="44"/>
    </row>
    <row r="291" spans="1:61" x14ac:dyDescent="0.55000000000000004">
      <c r="A291" s="1" t="s">
        <v>1</v>
      </c>
      <c r="B291" s="1" t="s">
        <v>35</v>
      </c>
      <c r="C291" s="78" t="s">
        <v>229</v>
      </c>
      <c r="D291" s="43" t="str">
        <f t="shared" ca="1" si="720"/>
        <v>5x×7y×4y</v>
      </c>
      <c r="E291" s="4" t="s">
        <v>13</v>
      </c>
      <c r="F291" t="s">
        <v>230</v>
      </c>
      <c r="G291" s="78" t="s">
        <v>229</v>
      </c>
      <c r="H291" s="11">
        <f t="shared" ca="1" si="721"/>
        <v>140</v>
      </c>
      <c r="I291" s="21" t="s">
        <v>300</v>
      </c>
      <c r="J291" t="s">
        <v>230</v>
      </c>
      <c r="K291" s="51" t="s">
        <v>60</v>
      </c>
      <c r="L291" s="50" t="s">
        <v>373</v>
      </c>
      <c r="M291" s="50" t="str">
        <f t="shared" ca="1" si="722"/>
        <v>\\(\\quad 5x×7y×4y= \\)</v>
      </c>
      <c r="N291" s="50" t="str">
        <f t="shared" ca="1" si="723"/>
        <v>\\(\\quad 140xy^2 \\)</v>
      </c>
      <c r="O291" s="50" t="s">
        <v>62</v>
      </c>
      <c r="P291" s="89" t="str">
        <f t="shared" ca="1" si="724"/>
        <v>INSERT INTO math(tangen,question,answer,editor,date,count) VALUES('m5650','\\(\\quad 5x×7y×4y= \\)','\\(\\quad 140xy^2 \\)','harazono',NOW(),0);</v>
      </c>
      <c r="Q291" s="47"/>
      <c r="R291" s="19"/>
      <c r="S291" s="1">
        <f t="shared" ca="1" si="398"/>
        <v>5</v>
      </c>
      <c r="T291" s="1" t="s">
        <v>18</v>
      </c>
      <c r="U291" s="1">
        <f t="shared" ca="1" si="399"/>
        <v>7</v>
      </c>
      <c r="V291" s="1" t="s">
        <v>19</v>
      </c>
      <c r="W291" s="1">
        <f t="shared" ca="1" si="398"/>
        <v>4</v>
      </c>
      <c r="X291" s="1" t="s">
        <v>19</v>
      </c>
      <c r="Z291">
        <f t="shared" ca="1" si="725"/>
        <v>5</v>
      </c>
      <c r="AA291" t="str">
        <f t="shared" si="726"/>
        <v>x</v>
      </c>
      <c r="AB291">
        <f t="shared" ca="1" si="727"/>
        <v>7</v>
      </c>
      <c r="AC291" t="str">
        <f t="shared" si="728"/>
        <v>y</v>
      </c>
      <c r="AD291">
        <f t="shared" ca="1" si="729"/>
        <v>4</v>
      </c>
      <c r="AE291" t="str">
        <f t="shared" si="730"/>
        <v>y</v>
      </c>
      <c r="AF291" t="str">
        <f t="shared" ca="1" si="731"/>
        <v/>
      </c>
      <c r="AG291" t="str">
        <f t="shared" ca="1" si="732"/>
        <v/>
      </c>
      <c r="AH291">
        <f t="shared" ca="1" si="733"/>
        <v>5</v>
      </c>
      <c r="AI291" t="str">
        <f t="shared" si="734"/>
        <v>x</v>
      </c>
      <c r="AJ291" t="str">
        <f t="shared" ca="1" si="735"/>
        <v/>
      </c>
      <c r="AK291" t="s">
        <v>22</v>
      </c>
      <c r="AL291" t="str">
        <f t="shared" ca="1" si="736"/>
        <v/>
      </c>
      <c r="AM291" t="str">
        <f t="shared" ca="1" si="737"/>
        <v/>
      </c>
      <c r="AN291">
        <f t="shared" ca="1" si="738"/>
        <v>7</v>
      </c>
      <c r="AO291" s="5" t="str">
        <f t="shared" si="739"/>
        <v>y</v>
      </c>
      <c r="AP291" t="str">
        <f t="shared" ca="1" si="740"/>
        <v/>
      </c>
      <c r="AQ291" t="s">
        <v>22</v>
      </c>
      <c r="AR291" t="str">
        <f t="shared" ca="1" si="741"/>
        <v/>
      </c>
      <c r="AS291" t="str">
        <f t="shared" ca="1" si="742"/>
        <v/>
      </c>
      <c r="AT291">
        <f t="shared" ca="1" si="743"/>
        <v>4</v>
      </c>
      <c r="AU291" s="5" t="str">
        <f t="shared" si="744"/>
        <v>y</v>
      </c>
      <c r="AV291" t="str">
        <f t="shared" ca="1" si="745"/>
        <v/>
      </c>
      <c r="AW291" t="str">
        <f t="shared" ca="1" si="746"/>
        <v>5x×7y×4y</v>
      </c>
      <c r="AY291">
        <f t="shared" ca="1" si="747"/>
        <v>140</v>
      </c>
      <c r="AZ291">
        <f t="shared" ca="1" si="748"/>
        <v>140</v>
      </c>
      <c r="BD291" s="44"/>
      <c r="BE291" s="44"/>
      <c r="BF291" s="44"/>
      <c r="BG291" s="44"/>
      <c r="BH291" s="44"/>
      <c r="BI291" s="44"/>
    </row>
    <row r="292" spans="1:61" x14ac:dyDescent="0.55000000000000004">
      <c r="A292" s="1" t="s">
        <v>1</v>
      </c>
      <c r="B292" s="1" t="s">
        <v>35</v>
      </c>
      <c r="C292" s="78" t="s">
        <v>229</v>
      </c>
      <c r="D292" s="43" t="str">
        <f t="shared" ca="1" si="720"/>
        <v>7x×(-3y)×2y</v>
      </c>
      <c r="E292" s="4" t="s">
        <v>13</v>
      </c>
      <c r="F292" t="s">
        <v>230</v>
      </c>
      <c r="G292" s="78" t="s">
        <v>229</v>
      </c>
      <c r="H292" s="11">
        <f t="shared" ca="1" si="721"/>
        <v>-42</v>
      </c>
      <c r="I292" s="21" t="s">
        <v>300</v>
      </c>
      <c r="J292" t="s">
        <v>230</v>
      </c>
      <c r="K292" s="51" t="s">
        <v>60</v>
      </c>
      <c r="L292" s="50" t="s">
        <v>373</v>
      </c>
      <c r="M292" s="50" t="str">
        <f t="shared" ca="1" si="722"/>
        <v>\\(\\quad 7x×(-3y)×2y= \\)</v>
      </c>
      <c r="N292" s="50" t="str">
        <f t="shared" ca="1" si="723"/>
        <v>\\(\\quad -42xy^2 \\)</v>
      </c>
      <c r="O292" s="50" t="s">
        <v>62</v>
      </c>
      <c r="P292" s="89" t="str">
        <f t="shared" ca="1" si="724"/>
        <v>INSERT INTO math(tangen,question,answer,editor,date,count) VALUES('m5650','\\(\\quad 7x×(-3y)×2y= \\)','\\(\\quad -42xy^2 \\)','harazono',NOW(),0);</v>
      </c>
      <c r="Q292" s="47"/>
      <c r="R292" s="19"/>
      <c r="S292" s="1">
        <f t="shared" ca="1" si="398"/>
        <v>0</v>
      </c>
      <c r="T292" s="1" t="s">
        <v>18</v>
      </c>
      <c r="U292" s="1">
        <f t="shared" ca="1" si="399"/>
        <v>-3</v>
      </c>
      <c r="V292" s="1" t="s">
        <v>19</v>
      </c>
      <c r="W292" s="1">
        <f t="shared" ca="1" si="398"/>
        <v>2</v>
      </c>
      <c r="X292" s="1" t="s">
        <v>19</v>
      </c>
      <c r="Z292">
        <f t="shared" ca="1" si="725"/>
        <v>7</v>
      </c>
      <c r="AA292" t="str">
        <f t="shared" si="726"/>
        <v>x</v>
      </c>
      <c r="AB292">
        <f t="shared" ca="1" si="727"/>
        <v>-3</v>
      </c>
      <c r="AC292" t="str">
        <f t="shared" si="728"/>
        <v>y</v>
      </c>
      <c r="AD292">
        <f t="shared" ca="1" si="729"/>
        <v>2</v>
      </c>
      <c r="AE292" t="str">
        <f t="shared" si="730"/>
        <v>y</v>
      </c>
      <c r="AF292" t="str">
        <f t="shared" ca="1" si="731"/>
        <v/>
      </c>
      <c r="AG292" t="str">
        <f t="shared" ca="1" si="732"/>
        <v/>
      </c>
      <c r="AH292">
        <f t="shared" ca="1" si="733"/>
        <v>7</v>
      </c>
      <c r="AI292" t="str">
        <f t="shared" si="734"/>
        <v>x</v>
      </c>
      <c r="AJ292" t="str">
        <f t="shared" ca="1" si="735"/>
        <v/>
      </c>
      <c r="AK292" t="s">
        <v>22</v>
      </c>
      <c r="AL292" t="str">
        <f t="shared" ca="1" si="736"/>
        <v>(</v>
      </c>
      <c r="AM292" t="str">
        <f t="shared" ca="1" si="737"/>
        <v>-</v>
      </c>
      <c r="AN292">
        <f t="shared" ca="1" si="738"/>
        <v>3</v>
      </c>
      <c r="AO292" s="5" t="str">
        <f t="shared" si="739"/>
        <v>y</v>
      </c>
      <c r="AP292" t="str">
        <f t="shared" ca="1" si="740"/>
        <v>)</v>
      </c>
      <c r="AQ292" t="s">
        <v>22</v>
      </c>
      <c r="AR292" t="str">
        <f t="shared" ca="1" si="741"/>
        <v/>
      </c>
      <c r="AS292" t="str">
        <f t="shared" ca="1" si="742"/>
        <v/>
      </c>
      <c r="AT292">
        <f t="shared" ca="1" si="743"/>
        <v>2</v>
      </c>
      <c r="AU292" s="5" t="str">
        <f t="shared" si="744"/>
        <v>y</v>
      </c>
      <c r="AV292" t="str">
        <f t="shared" ca="1" si="745"/>
        <v/>
      </c>
      <c r="AW292" t="str">
        <f t="shared" ca="1" si="746"/>
        <v>7x×(-3y)×2y</v>
      </c>
      <c r="AY292">
        <f t="shared" ca="1" si="747"/>
        <v>-42</v>
      </c>
      <c r="AZ292">
        <f t="shared" ca="1" si="748"/>
        <v>-42</v>
      </c>
      <c r="BD292" s="44"/>
      <c r="BE292" s="44"/>
      <c r="BF292" s="44"/>
      <c r="BG292" s="44"/>
      <c r="BH292" s="44"/>
      <c r="BI292" s="44"/>
    </row>
    <row r="293" spans="1:61" x14ac:dyDescent="0.55000000000000004">
      <c r="A293" s="1" t="s">
        <v>1</v>
      </c>
      <c r="B293" s="1" t="s">
        <v>35</v>
      </c>
      <c r="C293" s="78" t="s">
        <v>229</v>
      </c>
      <c r="D293" s="43" t="str">
        <f t="shared" ca="1" si="720"/>
        <v>5x×(-4y)×(-4y)</v>
      </c>
      <c r="E293" s="4" t="s">
        <v>13</v>
      </c>
      <c r="F293" t="s">
        <v>230</v>
      </c>
      <c r="G293" s="78" t="s">
        <v>229</v>
      </c>
      <c r="H293" s="11">
        <f t="shared" ca="1" si="721"/>
        <v>80</v>
      </c>
      <c r="I293" s="21" t="s">
        <v>300</v>
      </c>
      <c r="J293" t="s">
        <v>230</v>
      </c>
      <c r="K293" s="51" t="s">
        <v>60</v>
      </c>
      <c r="L293" s="50" t="s">
        <v>373</v>
      </c>
      <c r="M293" s="50" t="str">
        <f t="shared" ca="1" si="722"/>
        <v>\\(\\quad 5x×(-4y)×(-4y)= \\)</v>
      </c>
      <c r="N293" s="50" t="str">
        <f t="shared" ca="1" si="723"/>
        <v>\\(\\quad 80xy^2 \\)</v>
      </c>
      <c r="O293" s="50" t="s">
        <v>62</v>
      </c>
      <c r="P293" s="89" t="str">
        <f t="shared" ca="1" si="724"/>
        <v>INSERT INTO math(tangen,question,answer,editor,date,count) VALUES('m5650','\\(\\quad 5x×(-4y)×(-4y)= \\)','\\(\\quad 80xy^2 \\)','harazono',NOW(),0);</v>
      </c>
      <c r="Q293" s="47"/>
      <c r="R293" s="19"/>
      <c r="S293" s="1">
        <f t="shared" ca="1" si="398"/>
        <v>5</v>
      </c>
      <c r="T293" s="1" t="s">
        <v>18</v>
      </c>
      <c r="U293" s="1">
        <f t="shared" ca="1" si="399"/>
        <v>-4</v>
      </c>
      <c r="V293" s="1" t="s">
        <v>19</v>
      </c>
      <c r="W293" s="1">
        <f t="shared" ca="1" si="398"/>
        <v>-4</v>
      </c>
      <c r="X293" s="1" t="s">
        <v>19</v>
      </c>
      <c r="Z293">
        <f t="shared" ca="1" si="725"/>
        <v>5</v>
      </c>
      <c r="AA293" t="str">
        <f t="shared" si="726"/>
        <v>x</v>
      </c>
      <c r="AB293">
        <f t="shared" ca="1" si="727"/>
        <v>-4</v>
      </c>
      <c r="AC293" t="str">
        <f t="shared" si="728"/>
        <v>y</v>
      </c>
      <c r="AD293">
        <f t="shared" ca="1" si="729"/>
        <v>-4</v>
      </c>
      <c r="AE293" t="str">
        <f t="shared" si="730"/>
        <v>y</v>
      </c>
      <c r="AF293" t="str">
        <f t="shared" ca="1" si="731"/>
        <v/>
      </c>
      <c r="AG293" t="str">
        <f t="shared" ca="1" si="732"/>
        <v/>
      </c>
      <c r="AH293">
        <f t="shared" ca="1" si="733"/>
        <v>5</v>
      </c>
      <c r="AI293" t="str">
        <f t="shared" si="734"/>
        <v>x</v>
      </c>
      <c r="AJ293" t="str">
        <f t="shared" ca="1" si="735"/>
        <v/>
      </c>
      <c r="AK293" t="s">
        <v>22</v>
      </c>
      <c r="AL293" t="str">
        <f t="shared" ca="1" si="736"/>
        <v>(</v>
      </c>
      <c r="AM293" t="str">
        <f t="shared" ca="1" si="737"/>
        <v>-</v>
      </c>
      <c r="AN293">
        <f t="shared" ca="1" si="738"/>
        <v>4</v>
      </c>
      <c r="AO293" s="5" t="str">
        <f t="shared" si="739"/>
        <v>y</v>
      </c>
      <c r="AP293" t="str">
        <f t="shared" ca="1" si="740"/>
        <v>)</v>
      </c>
      <c r="AQ293" t="s">
        <v>22</v>
      </c>
      <c r="AR293" t="str">
        <f t="shared" ca="1" si="741"/>
        <v>(</v>
      </c>
      <c r="AS293" t="str">
        <f t="shared" ca="1" si="742"/>
        <v>-</v>
      </c>
      <c r="AT293">
        <f t="shared" ca="1" si="743"/>
        <v>4</v>
      </c>
      <c r="AU293" s="5" t="str">
        <f t="shared" si="744"/>
        <v>y</v>
      </c>
      <c r="AV293" t="str">
        <f t="shared" ca="1" si="745"/>
        <v>)</v>
      </c>
      <c r="AW293" t="str">
        <f t="shared" ca="1" si="746"/>
        <v>5x×(-4y)×(-4y)</v>
      </c>
      <c r="AY293">
        <f t="shared" ca="1" si="747"/>
        <v>80</v>
      </c>
      <c r="AZ293">
        <f t="shared" ca="1" si="748"/>
        <v>80</v>
      </c>
      <c r="BD293" s="44"/>
      <c r="BE293" s="44"/>
      <c r="BF293" s="44"/>
      <c r="BG293" s="44"/>
      <c r="BH293" s="44"/>
      <c r="BI293" s="44"/>
    </row>
    <row r="294" spans="1:61" x14ac:dyDescent="0.55000000000000004">
      <c r="A294" s="1" t="s">
        <v>1</v>
      </c>
      <c r="B294" s="1" t="s">
        <v>35</v>
      </c>
      <c r="C294" s="78" t="s">
        <v>229</v>
      </c>
      <c r="D294" s="43" t="str">
        <f ca="1">AW294</f>
        <v>5y×7y×2y</v>
      </c>
      <c r="E294" s="4" t="s">
        <v>13</v>
      </c>
      <c r="F294" t="s">
        <v>230</v>
      </c>
      <c r="G294" s="78" t="s">
        <v>229</v>
      </c>
      <c r="H294" s="11">
        <f ca="1">AZ294</f>
        <v>70</v>
      </c>
      <c r="I294" s="21" t="s">
        <v>301</v>
      </c>
      <c r="J294" t="s">
        <v>230</v>
      </c>
      <c r="K294" s="51" t="s">
        <v>60</v>
      </c>
      <c r="L294" s="50" t="s">
        <v>373</v>
      </c>
      <c r="M294" s="50" t="str">
        <f t="shared" ca="1" si="38"/>
        <v>\\(\\quad 5y×7y×2y= \\)</v>
      </c>
      <c r="N294" s="50" t="str">
        <f t="shared" ca="1" si="39"/>
        <v>\\(\\quad 70y^3 \\)</v>
      </c>
      <c r="O294" s="50" t="s">
        <v>62</v>
      </c>
      <c r="P294" s="89" t="str">
        <f t="shared" ca="1" si="40"/>
        <v>INSERT INTO math(tangen,question,answer,editor,date,count) VALUES('m5650','\\(\\quad 5y×7y×2y= \\)','\\(\\quad 70y^3 \\)','harazono',NOW(),0);</v>
      </c>
      <c r="Q294" s="47"/>
      <c r="R294" s="19"/>
      <c r="S294" s="1">
        <f ca="1">RANDBETWEEN(-5,5)</f>
        <v>5</v>
      </c>
      <c r="T294" s="1" t="s">
        <v>19</v>
      </c>
      <c r="U294" s="1">
        <f t="shared" ca="1" si="399"/>
        <v>0</v>
      </c>
      <c r="V294" s="1" t="s">
        <v>19</v>
      </c>
      <c r="W294" s="1">
        <f t="shared" ca="1" si="398"/>
        <v>2</v>
      </c>
      <c r="X294" s="1" t="s">
        <v>19</v>
      </c>
      <c r="Z294">
        <f ca="1">IF(S294=0,7,S294)</f>
        <v>5</v>
      </c>
      <c r="AA294" t="str">
        <f t="shared" si="368"/>
        <v>y</v>
      </c>
      <c r="AB294">
        <f t="shared" ca="1" si="368"/>
        <v>7</v>
      </c>
      <c r="AC294" t="str">
        <f t="shared" si="368"/>
        <v>y</v>
      </c>
      <c r="AD294">
        <f t="shared" ca="1" si="368"/>
        <v>2</v>
      </c>
      <c r="AE294" t="str">
        <f t="shared" si="368"/>
        <v>y</v>
      </c>
      <c r="AF294" t="str">
        <f t="shared" ca="1" si="369"/>
        <v/>
      </c>
      <c r="AG294" t="str">
        <f t="shared" ca="1" si="428"/>
        <v/>
      </c>
      <c r="AH294">
        <f t="shared" ca="1" si="400"/>
        <v>5</v>
      </c>
      <c r="AI294" t="str">
        <f t="shared" si="401"/>
        <v>y</v>
      </c>
      <c r="AJ294" t="str">
        <f t="shared" ca="1" si="370"/>
        <v/>
      </c>
      <c r="AK294" t="s">
        <v>22</v>
      </c>
      <c r="AL294" t="str">
        <f t="shared" ca="1" si="689"/>
        <v/>
      </c>
      <c r="AM294" t="str">
        <f ca="1">IF(AB294&lt;=0,"-","")</f>
        <v/>
      </c>
      <c r="AN294">
        <f t="shared" ca="1" si="402"/>
        <v>7</v>
      </c>
      <c r="AO294" s="5" t="str">
        <f t="shared" si="403"/>
        <v>y</v>
      </c>
      <c r="AP294" t="str">
        <f ca="1">IF(AB294&lt;=0,")","")</f>
        <v/>
      </c>
      <c r="AQ294" t="s">
        <v>22</v>
      </c>
      <c r="AR294" t="str">
        <f ca="1">IF(AD294&lt;=0,"(","")</f>
        <v/>
      </c>
      <c r="AS294" t="str">
        <f ca="1">IF(AD294&lt;=0,"-","")</f>
        <v/>
      </c>
      <c r="AT294">
        <f t="shared" ca="1" si="659"/>
        <v>2</v>
      </c>
      <c r="AU294" s="5" t="str">
        <f t="shared" si="690"/>
        <v>y</v>
      </c>
      <c r="AV294" t="str">
        <f ca="1">IF(AD294&lt;=0,")","")</f>
        <v/>
      </c>
      <c r="AW294" t="str">
        <f t="shared" ca="1" si="404"/>
        <v>5y×7y×2y</v>
      </c>
      <c r="AY294">
        <f ca="1">Z294*AB294*AD294</f>
        <v>70</v>
      </c>
      <c r="AZ294">
        <f t="shared" ca="1" si="405"/>
        <v>70</v>
      </c>
      <c r="BD294" s="44"/>
      <c r="BE294" s="44"/>
      <c r="BF294" s="44"/>
      <c r="BG294" s="44"/>
      <c r="BH294" s="44"/>
      <c r="BI294" s="44"/>
    </row>
    <row r="295" spans="1:61" x14ac:dyDescent="0.55000000000000004">
      <c r="A295" s="1" t="s">
        <v>1</v>
      </c>
      <c r="B295" s="1" t="s">
        <v>35</v>
      </c>
      <c r="C295" s="78" t="s">
        <v>229</v>
      </c>
      <c r="D295" s="43" t="str">
        <f t="shared" ref="D295:D303" ca="1" si="749">AW295</f>
        <v>7y×(-7y)×(-5y)</v>
      </c>
      <c r="E295" s="4" t="s">
        <v>13</v>
      </c>
      <c r="F295" t="s">
        <v>230</v>
      </c>
      <c r="G295" s="78" t="s">
        <v>229</v>
      </c>
      <c r="H295" s="11">
        <f t="shared" ref="H295:H303" ca="1" si="750">AZ295</f>
        <v>245</v>
      </c>
      <c r="I295" s="21" t="s">
        <v>301</v>
      </c>
      <c r="J295" t="s">
        <v>230</v>
      </c>
      <c r="K295" s="51" t="s">
        <v>60</v>
      </c>
      <c r="L295" s="50" t="s">
        <v>373</v>
      </c>
      <c r="M295" s="50" t="str">
        <f t="shared" ref="M295:M303" ca="1" si="751">C295&amp;D295&amp;E295&amp;F295</f>
        <v>\\(\\quad 7y×(-7y)×(-5y)= \\)</v>
      </c>
      <c r="N295" s="50" t="str">
        <f t="shared" ref="N295:N303" ca="1" si="752">G295&amp;H295&amp;I295&amp;J295</f>
        <v>\\(\\quad 245y^3 \\)</v>
      </c>
      <c r="O295" s="50" t="s">
        <v>62</v>
      </c>
      <c r="P295" s="89" t="str">
        <f t="shared" ref="P295:P303" ca="1" si="753">"INSERT INTO "&amp;K295&amp;"(tangen,question,answer,editor,date,count) VALUES('"&amp;L295&amp;"','"&amp;M295&amp;"','"&amp;N295&amp;"','"&amp;O295&amp;"',NOW(),0);"</f>
        <v>INSERT INTO math(tangen,question,answer,editor,date,count) VALUES('m5650','\\(\\quad 7y×(-7y)×(-5y)= \\)','\\(\\quad 245y^3 \\)','harazono',NOW(),0);</v>
      </c>
      <c r="Q295" s="47"/>
      <c r="R295" s="19"/>
      <c r="S295" s="1">
        <f t="shared" ref="S295:S303" ca="1" si="754">RANDBETWEEN(-5,5)</f>
        <v>0</v>
      </c>
      <c r="T295" s="1" t="s">
        <v>19</v>
      </c>
      <c r="U295" s="1">
        <f t="shared" ca="1" si="399"/>
        <v>-7</v>
      </c>
      <c r="V295" s="1" t="s">
        <v>19</v>
      </c>
      <c r="W295" s="1">
        <f t="shared" ca="1" si="398"/>
        <v>-5</v>
      </c>
      <c r="X295" s="1" t="s">
        <v>19</v>
      </c>
      <c r="Z295">
        <f t="shared" ref="Z295:Z303" ca="1" si="755">IF(S295=0,7,S295)</f>
        <v>7</v>
      </c>
      <c r="AA295" t="str">
        <f t="shared" ref="AA295:AA303" si="756">IF(T295=0,7,T295)</f>
        <v>y</v>
      </c>
      <c r="AB295">
        <f t="shared" ref="AB295:AB303" ca="1" si="757">IF(U295=0,7,U295)</f>
        <v>-7</v>
      </c>
      <c r="AC295" t="str">
        <f t="shared" ref="AC295:AC303" si="758">IF(V295=0,7,V295)</f>
        <v>y</v>
      </c>
      <c r="AD295">
        <f t="shared" ref="AD295:AD303" ca="1" si="759">IF(W295=0,7,W295)</f>
        <v>-5</v>
      </c>
      <c r="AE295" t="str">
        <f t="shared" ref="AE295:AE303" si="760">IF(X295=0,7,X295)</f>
        <v>y</v>
      </c>
      <c r="AF295" t="str">
        <f t="shared" ref="AF295:AF303" ca="1" si="761">IF(Z295&lt;=0,"(","")</f>
        <v/>
      </c>
      <c r="AG295" t="str">
        <f t="shared" ref="AG295:AG303" ca="1" si="762">IF(Z295&lt;=0,"-","")</f>
        <v/>
      </c>
      <c r="AH295">
        <f t="shared" ref="AH295:AH303" ca="1" si="763">IF(Z295=1,"",IF(Z295=-1,"",ABS(Z295)))</f>
        <v>7</v>
      </c>
      <c r="AI295" t="str">
        <f t="shared" ref="AI295:AI303" si="764">AA295</f>
        <v>y</v>
      </c>
      <c r="AJ295" t="str">
        <f t="shared" ref="AJ295:AJ303" ca="1" si="765">IF(Z295&lt;=0,")","")</f>
        <v/>
      </c>
      <c r="AK295" t="s">
        <v>22</v>
      </c>
      <c r="AL295" t="str">
        <f t="shared" ref="AL295:AL303" ca="1" si="766">IF(AB295&lt;=0,"(","")</f>
        <v>(</v>
      </c>
      <c r="AM295" t="str">
        <f t="shared" ref="AM295:AM303" ca="1" si="767">IF(AB295&lt;=0,"-","")</f>
        <v>-</v>
      </c>
      <c r="AN295">
        <f t="shared" ref="AN295:AN303" ca="1" si="768">IF(AB295=1,"",IF(AB295=-1,"",ABS(AB295)))</f>
        <v>7</v>
      </c>
      <c r="AO295" s="5" t="str">
        <f t="shared" ref="AO295:AO303" si="769">AC295</f>
        <v>y</v>
      </c>
      <c r="AP295" t="str">
        <f t="shared" ref="AP295:AP303" ca="1" si="770">IF(AB295&lt;=0,")","")</f>
        <v>)</v>
      </c>
      <c r="AQ295" t="s">
        <v>22</v>
      </c>
      <c r="AR295" t="str">
        <f t="shared" ref="AR295:AR303" ca="1" si="771">IF(AD295&lt;=0,"(","")</f>
        <v>(</v>
      </c>
      <c r="AS295" t="str">
        <f t="shared" ref="AS295:AS303" ca="1" si="772">IF(AD295&lt;=0,"-","")</f>
        <v>-</v>
      </c>
      <c r="AT295">
        <f t="shared" ref="AT295:AT303" ca="1" si="773">IF(AD295=1,"",IF(W295=-1,"",ABS(W295)))</f>
        <v>5</v>
      </c>
      <c r="AU295" s="5" t="str">
        <f t="shared" ref="AU295:AU303" si="774">AE295</f>
        <v>y</v>
      </c>
      <c r="AV295" t="str">
        <f t="shared" ref="AV295:AV303" ca="1" si="775">IF(AD295&lt;=0,")","")</f>
        <v>)</v>
      </c>
      <c r="AW295" t="str">
        <f t="shared" ref="AW295:AW303" ca="1" si="776">AF295&amp;AG295&amp;AH295&amp;AI295&amp;AJ295&amp;AK295&amp;AL295&amp;AM295&amp;AN295&amp;AO295&amp;AP295&amp;AQ295&amp;AR295&amp;AS295&amp;AT295&amp;AU295&amp;AV295</f>
        <v>7y×(-7y)×(-5y)</v>
      </c>
      <c r="AY295">
        <f t="shared" ref="AY295:AY303" ca="1" si="777">Z295*AB295*AD295</f>
        <v>245</v>
      </c>
      <c r="AZ295">
        <f t="shared" ref="AZ295:AZ303" ca="1" si="778">IF(AY295=1,"",IF(AY295=-1,"-",AY295))</f>
        <v>245</v>
      </c>
      <c r="BD295" s="44"/>
      <c r="BE295" s="44"/>
      <c r="BF295" s="44"/>
      <c r="BG295" s="44"/>
      <c r="BH295" s="44"/>
      <c r="BI295" s="44"/>
    </row>
    <row r="296" spans="1:61" x14ac:dyDescent="0.55000000000000004">
      <c r="A296" s="1" t="s">
        <v>1</v>
      </c>
      <c r="B296" s="1" t="s">
        <v>35</v>
      </c>
      <c r="C296" s="78" t="s">
        <v>229</v>
      </c>
      <c r="D296" s="43" t="str">
        <f t="shared" ca="1" si="749"/>
        <v>(-3y)×(-4y)×5y</v>
      </c>
      <c r="E296" s="4" t="s">
        <v>13</v>
      </c>
      <c r="F296" t="s">
        <v>230</v>
      </c>
      <c r="G296" s="78" t="s">
        <v>229</v>
      </c>
      <c r="H296" s="11">
        <f t="shared" ca="1" si="750"/>
        <v>60</v>
      </c>
      <c r="I296" s="21" t="s">
        <v>301</v>
      </c>
      <c r="J296" t="s">
        <v>230</v>
      </c>
      <c r="K296" s="51" t="s">
        <v>60</v>
      </c>
      <c r="L296" s="50" t="s">
        <v>373</v>
      </c>
      <c r="M296" s="50" t="str">
        <f t="shared" ca="1" si="751"/>
        <v>\\(\\quad (-3y)×(-4y)×5y= \\)</v>
      </c>
      <c r="N296" s="50" t="str">
        <f t="shared" ca="1" si="752"/>
        <v>\\(\\quad 60y^3 \\)</v>
      </c>
      <c r="O296" s="50" t="s">
        <v>62</v>
      </c>
      <c r="P296" s="89" t="str">
        <f t="shared" ca="1" si="753"/>
        <v>INSERT INTO math(tangen,question,answer,editor,date,count) VALUES('m5650','\\(\\quad (-3y)×(-4y)×5y= \\)','\\(\\quad 60y^3 \\)','harazono',NOW(),0);</v>
      </c>
      <c r="Q296" s="47"/>
      <c r="R296" s="19"/>
      <c r="S296" s="1">
        <f t="shared" ca="1" si="754"/>
        <v>-3</v>
      </c>
      <c r="T296" s="1" t="s">
        <v>19</v>
      </c>
      <c r="U296" s="1">
        <f t="shared" ref="U296:U359" ca="1" si="779">RANDBETWEEN(-9,9)</f>
        <v>-4</v>
      </c>
      <c r="V296" s="1" t="s">
        <v>19</v>
      </c>
      <c r="W296" s="1">
        <f t="shared" ref="W296:W303" ca="1" si="780">RANDBETWEEN(-5,5)</f>
        <v>5</v>
      </c>
      <c r="X296" s="1" t="s">
        <v>19</v>
      </c>
      <c r="Z296">
        <f t="shared" ca="1" si="755"/>
        <v>-3</v>
      </c>
      <c r="AA296" t="str">
        <f t="shared" si="756"/>
        <v>y</v>
      </c>
      <c r="AB296">
        <f t="shared" ca="1" si="757"/>
        <v>-4</v>
      </c>
      <c r="AC296" t="str">
        <f t="shared" si="758"/>
        <v>y</v>
      </c>
      <c r="AD296">
        <f t="shared" ca="1" si="759"/>
        <v>5</v>
      </c>
      <c r="AE296" t="str">
        <f t="shared" si="760"/>
        <v>y</v>
      </c>
      <c r="AF296" t="str">
        <f t="shared" ca="1" si="761"/>
        <v>(</v>
      </c>
      <c r="AG296" t="str">
        <f t="shared" ca="1" si="762"/>
        <v>-</v>
      </c>
      <c r="AH296">
        <f t="shared" ca="1" si="763"/>
        <v>3</v>
      </c>
      <c r="AI296" t="str">
        <f t="shared" si="764"/>
        <v>y</v>
      </c>
      <c r="AJ296" t="str">
        <f t="shared" ca="1" si="765"/>
        <v>)</v>
      </c>
      <c r="AK296" t="s">
        <v>22</v>
      </c>
      <c r="AL296" t="str">
        <f t="shared" ca="1" si="766"/>
        <v>(</v>
      </c>
      <c r="AM296" t="str">
        <f t="shared" ca="1" si="767"/>
        <v>-</v>
      </c>
      <c r="AN296">
        <f t="shared" ca="1" si="768"/>
        <v>4</v>
      </c>
      <c r="AO296" s="5" t="str">
        <f t="shared" si="769"/>
        <v>y</v>
      </c>
      <c r="AP296" t="str">
        <f t="shared" ca="1" si="770"/>
        <v>)</v>
      </c>
      <c r="AQ296" t="s">
        <v>22</v>
      </c>
      <c r="AR296" t="str">
        <f t="shared" ca="1" si="771"/>
        <v/>
      </c>
      <c r="AS296" t="str">
        <f t="shared" ca="1" si="772"/>
        <v/>
      </c>
      <c r="AT296">
        <f t="shared" ca="1" si="773"/>
        <v>5</v>
      </c>
      <c r="AU296" s="5" t="str">
        <f t="shared" si="774"/>
        <v>y</v>
      </c>
      <c r="AV296" t="str">
        <f t="shared" ca="1" si="775"/>
        <v/>
      </c>
      <c r="AW296" t="str">
        <f t="shared" ca="1" si="776"/>
        <v>(-3y)×(-4y)×5y</v>
      </c>
      <c r="AY296">
        <f t="shared" ca="1" si="777"/>
        <v>60</v>
      </c>
      <c r="AZ296">
        <f t="shared" ca="1" si="778"/>
        <v>60</v>
      </c>
      <c r="BD296" s="44"/>
      <c r="BE296" s="44"/>
      <c r="BF296" s="44"/>
      <c r="BG296" s="44"/>
      <c r="BH296" s="44"/>
      <c r="BI296" s="44"/>
    </row>
    <row r="297" spans="1:61" x14ac:dyDescent="0.55000000000000004">
      <c r="A297" s="1" t="s">
        <v>1</v>
      </c>
      <c r="B297" s="1" t="s">
        <v>35</v>
      </c>
      <c r="C297" s="78" t="s">
        <v>229</v>
      </c>
      <c r="D297" s="43" t="str">
        <f t="shared" ca="1" si="749"/>
        <v>5y×3y×(-y)</v>
      </c>
      <c r="E297" s="4" t="s">
        <v>13</v>
      </c>
      <c r="F297" t="s">
        <v>230</v>
      </c>
      <c r="G297" s="78" t="s">
        <v>229</v>
      </c>
      <c r="H297" s="11">
        <f t="shared" ca="1" si="750"/>
        <v>-15</v>
      </c>
      <c r="I297" s="21" t="s">
        <v>301</v>
      </c>
      <c r="J297" t="s">
        <v>230</v>
      </c>
      <c r="K297" s="51" t="s">
        <v>60</v>
      </c>
      <c r="L297" s="50" t="s">
        <v>373</v>
      </c>
      <c r="M297" s="50" t="str">
        <f t="shared" ca="1" si="751"/>
        <v>\\(\\quad 5y×3y×(-y)= \\)</v>
      </c>
      <c r="N297" s="50" t="str">
        <f t="shared" ca="1" si="752"/>
        <v>\\(\\quad -15y^3 \\)</v>
      </c>
      <c r="O297" s="50" t="s">
        <v>62</v>
      </c>
      <c r="P297" s="89" t="str">
        <f t="shared" ca="1" si="753"/>
        <v>INSERT INTO math(tangen,question,answer,editor,date,count) VALUES('m5650','\\(\\quad 5y×3y×(-y)= \\)','\\(\\quad -15y^3 \\)','harazono',NOW(),0);</v>
      </c>
      <c r="Q297" s="47"/>
      <c r="R297" s="19"/>
      <c r="S297" s="1">
        <f t="shared" ca="1" si="754"/>
        <v>5</v>
      </c>
      <c r="T297" s="1" t="s">
        <v>19</v>
      </c>
      <c r="U297" s="1">
        <f t="shared" ca="1" si="779"/>
        <v>3</v>
      </c>
      <c r="V297" s="1" t="s">
        <v>19</v>
      </c>
      <c r="W297" s="1">
        <f t="shared" ca="1" si="780"/>
        <v>-1</v>
      </c>
      <c r="X297" s="1" t="s">
        <v>19</v>
      </c>
      <c r="Z297">
        <f t="shared" ca="1" si="755"/>
        <v>5</v>
      </c>
      <c r="AA297" t="str">
        <f t="shared" si="756"/>
        <v>y</v>
      </c>
      <c r="AB297">
        <f t="shared" ca="1" si="757"/>
        <v>3</v>
      </c>
      <c r="AC297" t="str">
        <f t="shared" si="758"/>
        <v>y</v>
      </c>
      <c r="AD297">
        <f t="shared" ca="1" si="759"/>
        <v>-1</v>
      </c>
      <c r="AE297" t="str">
        <f t="shared" si="760"/>
        <v>y</v>
      </c>
      <c r="AF297" t="str">
        <f t="shared" ca="1" si="761"/>
        <v/>
      </c>
      <c r="AG297" t="str">
        <f t="shared" ca="1" si="762"/>
        <v/>
      </c>
      <c r="AH297">
        <f t="shared" ca="1" si="763"/>
        <v>5</v>
      </c>
      <c r="AI297" t="str">
        <f t="shared" si="764"/>
        <v>y</v>
      </c>
      <c r="AJ297" t="str">
        <f t="shared" ca="1" si="765"/>
        <v/>
      </c>
      <c r="AK297" t="s">
        <v>22</v>
      </c>
      <c r="AL297" t="str">
        <f t="shared" ca="1" si="766"/>
        <v/>
      </c>
      <c r="AM297" t="str">
        <f t="shared" ca="1" si="767"/>
        <v/>
      </c>
      <c r="AN297">
        <f t="shared" ca="1" si="768"/>
        <v>3</v>
      </c>
      <c r="AO297" s="5" t="str">
        <f t="shared" si="769"/>
        <v>y</v>
      </c>
      <c r="AP297" t="str">
        <f t="shared" ca="1" si="770"/>
        <v/>
      </c>
      <c r="AQ297" t="s">
        <v>22</v>
      </c>
      <c r="AR297" t="str">
        <f t="shared" ca="1" si="771"/>
        <v>(</v>
      </c>
      <c r="AS297" t="str">
        <f t="shared" ca="1" si="772"/>
        <v>-</v>
      </c>
      <c r="AT297" t="str">
        <f t="shared" ca="1" si="773"/>
        <v/>
      </c>
      <c r="AU297" s="5" t="str">
        <f t="shared" si="774"/>
        <v>y</v>
      </c>
      <c r="AV297" t="str">
        <f t="shared" ca="1" si="775"/>
        <v>)</v>
      </c>
      <c r="AW297" t="str">
        <f t="shared" ca="1" si="776"/>
        <v>5y×3y×(-y)</v>
      </c>
      <c r="AY297">
        <f t="shared" ca="1" si="777"/>
        <v>-15</v>
      </c>
      <c r="AZ297">
        <f t="shared" ca="1" si="778"/>
        <v>-15</v>
      </c>
      <c r="BD297" s="44"/>
      <c r="BE297" s="44"/>
      <c r="BF297" s="44"/>
      <c r="BG297" s="44"/>
      <c r="BH297" s="44"/>
      <c r="BI297" s="44"/>
    </row>
    <row r="298" spans="1:61" x14ac:dyDescent="0.55000000000000004">
      <c r="A298" s="1" t="s">
        <v>1</v>
      </c>
      <c r="B298" s="1" t="s">
        <v>35</v>
      </c>
      <c r="C298" s="78" t="s">
        <v>229</v>
      </c>
      <c r="D298" s="43" t="str">
        <f t="shared" ca="1" si="749"/>
        <v>5y×5y×(-5y)</v>
      </c>
      <c r="E298" s="4" t="s">
        <v>13</v>
      </c>
      <c r="F298" t="s">
        <v>230</v>
      </c>
      <c r="G298" s="78" t="s">
        <v>229</v>
      </c>
      <c r="H298" s="11">
        <f t="shared" ca="1" si="750"/>
        <v>-125</v>
      </c>
      <c r="I298" s="21" t="s">
        <v>301</v>
      </c>
      <c r="J298" t="s">
        <v>230</v>
      </c>
      <c r="K298" s="51" t="s">
        <v>60</v>
      </c>
      <c r="L298" s="50" t="s">
        <v>373</v>
      </c>
      <c r="M298" s="50" t="str">
        <f t="shared" ca="1" si="751"/>
        <v>\\(\\quad 5y×5y×(-5y)= \\)</v>
      </c>
      <c r="N298" s="50" t="str">
        <f t="shared" ca="1" si="752"/>
        <v>\\(\\quad -125y^3 \\)</v>
      </c>
      <c r="O298" s="50" t="s">
        <v>62</v>
      </c>
      <c r="P298" s="89" t="str">
        <f t="shared" ca="1" si="753"/>
        <v>INSERT INTO math(tangen,question,answer,editor,date,count) VALUES('m5650','\\(\\quad 5y×5y×(-5y)= \\)','\\(\\quad -125y^3 \\)','harazono',NOW(),0);</v>
      </c>
      <c r="Q298" s="47"/>
      <c r="R298" s="19"/>
      <c r="S298" s="1">
        <f t="shared" ca="1" si="754"/>
        <v>5</v>
      </c>
      <c r="T298" s="1" t="s">
        <v>19</v>
      </c>
      <c r="U298" s="1">
        <f t="shared" ca="1" si="779"/>
        <v>5</v>
      </c>
      <c r="V298" s="1" t="s">
        <v>19</v>
      </c>
      <c r="W298" s="1">
        <f t="shared" ca="1" si="780"/>
        <v>-5</v>
      </c>
      <c r="X298" s="1" t="s">
        <v>19</v>
      </c>
      <c r="Z298">
        <f t="shared" ca="1" si="755"/>
        <v>5</v>
      </c>
      <c r="AA298" t="str">
        <f t="shared" si="756"/>
        <v>y</v>
      </c>
      <c r="AB298">
        <f t="shared" ca="1" si="757"/>
        <v>5</v>
      </c>
      <c r="AC298" t="str">
        <f t="shared" si="758"/>
        <v>y</v>
      </c>
      <c r="AD298">
        <f t="shared" ca="1" si="759"/>
        <v>-5</v>
      </c>
      <c r="AE298" t="str">
        <f t="shared" si="760"/>
        <v>y</v>
      </c>
      <c r="AF298" t="str">
        <f t="shared" ca="1" si="761"/>
        <v/>
      </c>
      <c r="AG298" t="str">
        <f t="shared" ca="1" si="762"/>
        <v/>
      </c>
      <c r="AH298">
        <f t="shared" ca="1" si="763"/>
        <v>5</v>
      </c>
      <c r="AI298" t="str">
        <f t="shared" si="764"/>
        <v>y</v>
      </c>
      <c r="AJ298" t="str">
        <f t="shared" ca="1" si="765"/>
        <v/>
      </c>
      <c r="AK298" t="s">
        <v>22</v>
      </c>
      <c r="AL298" t="str">
        <f t="shared" ca="1" si="766"/>
        <v/>
      </c>
      <c r="AM298" t="str">
        <f t="shared" ca="1" si="767"/>
        <v/>
      </c>
      <c r="AN298">
        <f t="shared" ca="1" si="768"/>
        <v>5</v>
      </c>
      <c r="AO298" s="5" t="str">
        <f t="shared" si="769"/>
        <v>y</v>
      </c>
      <c r="AP298" t="str">
        <f t="shared" ca="1" si="770"/>
        <v/>
      </c>
      <c r="AQ298" t="s">
        <v>22</v>
      </c>
      <c r="AR298" t="str">
        <f t="shared" ca="1" si="771"/>
        <v>(</v>
      </c>
      <c r="AS298" t="str">
        <f t="shared" ca="1" si="772"/>
        <v>-</v>
      </c>
      <c r="AT298">
        <f t="shared" ca="1" si="773"/>
        <v>5</v>
      </c>
      <c r="AU298" s="5" t="str">
        <f t="shared" si="774"/>
        <v>y</v>
      </c>
      <c r="AV298" t="str">
        <f t="shared" ca="1" si="775"/>
        <v>)</v>
      </c>
      <c r="AW298" t="str">
        <f t="shared" ca="1" si="776"/>
        <v>5y×5y×(-5y)</v>
      </c>
      <c r="AY298">
        <f t="shared" ca="1" si="777"/>
        <v>-125</v>
      </c>
      <c r="AZ298">
        <f t="shared" ca="1" si="778"/>
        <v>-125</v>
      </c>
      <c r="BD298" s="44"/>
      <c r="BE298" s="44"/>
      <c r="BF298" s="44"/>
      <c r="BG298" s="44"/>
      <c r="BH298" s="44"/>
      <c r="BI298" s="44"/>
    </row>
    <row r="299" spans="1:61" x14ac:dyDescent="0.55000000000000004">
      <c r="A299" s="1" t="s">
        <v>1</v>
      </c>
      <c r="B299" s="1" t="s">
        <v>35</v>
      </c>
      <c r="C299" s="78" t="s">
        <v>229</v>
      </c>
      <c r="D299" s="43" t="str">
        <f t="shared" ca="1" si="749"/>
        <v>5y×3y×3y</v>
      </c>
      <c r="E299" s="4" t="s">
        <v>13</v>
      </c>
      <c r="F299" t="s">
        <v>230</v>
      </c>
      <c r="G299" s="78" t="s">
        <v>229</v>
      </c>
      <c r="H299" s="11">
        <f t="shared" ca="1" si="750"/>
        <v>45</v>
      </c>
      <c r="I299" s="21" t="s">
        <v>301</v>
      </c>
      <c r="J299" t="s">
        <v>230</v>
      </c>
      <c r="K299" s="51" t="s">
        <v>60</v>
      </c>
      <c r="L299" s="50" t="s">
        <v>373</v>
      </c>
      <c r="M299" s="50" t="str">
        <f t="shared" ca="1" si="751"/>
        <v>\\(\\quad 5y×3y×3y= \\)</v>
      </c>
      <c r="N299" s="50" t="str">
        <f t="shared" ca="1" si="752"/>
        <v>\\(\\quad 45y^3 \\)</v>
      </c>
      <c r="O299" s="50" t="s">
        <v>62</v>
      </c>
      <c r="P299" s="89" t="str">
        <f t="shared" ca="1" si="753"/>
        <v>INSERT INTO math(tangen,question,answer,editor,date,count) VALUES('m5650','\\(\\quad 5y×3y×3y= \\)','\\(\\quad 45y^3 \\)','harazono',NOW(),0);</v>
      </c>
      <c r="Q299" s="47"/>
      <c r="R299" s="19"/>
      <c r="S299" s="1">
        <f t="shared" ca="1" si="754"/>
        <v>5</v>
      </c>
      <c r="T299" s="1" t="s">
        <v>19</v>
      </c>
      <c r="U299" s="1">
        <f t="shared" ca="1" si="779"/>
        <v>3</v>
      </c>
      <c r="V299" s="1" t="s">
        <v>19</v>
      </c>
      <c r="W299" s="1">
        <f t="shared" ca="1" si="780"/>
        <v>3</v>
      </c>
      <c r="X299" s="1" t="s">
        <v>19</v>
      </c>
      <c r="Z299">
        <f t="shared" ca="1" si="755"/>
        <v>5</v>
      </c>
      <c r="AA299" t="str">
        <f t="shared" si="756"/>
        <v>y</v>
      </c>
      <c r="AB299">
        <f t="shared" ca="1" si="757"/>
        <v>3</v>
      </c>
      <c r="AC299" t="str">
        <f t="shared" si="758"/>
        <v>y</v>
      </c>
      <c r="AD299">
        <f t="shared" ca="1" si="759"/>
        <v>3</v>
      </c>
      <c r="AE299" t="str">
        <f t="shared" si="760"/>
        <v>y</v>
      </c>
      <c r="AF299" t="str">
        <f t="shared" ca="1" si="761"/>
        <v/>
      </c>
      <c r="AG299" t="str">
        <f t="shared" ca="1" si="762"/>
        <v/>
      </c>
      <c r="AH299">
        <f t="shared" ca="1" si="763"/>
        <v>5</v>
      </c>
      <c r="AI299" t="str">
        <f t="shared" si="764"/>
        <v>y</v>
      </c>
      <c r="AJ299" t="str">
        <f t="shared" ca="1" si="765"/>
        <v/>
      </c>
      <c r="AK299" t="s">
        <v>22</v>
      </c>
      <c r="AL299" t="str">
        <f t="shared" ca="1" si="766"/>
        <v/>
      </c>
      <c r="AM299" t="str">
        <f t="shared" ca="1" si="767"/>
        <v/>
      </c>
      <c r="AN299">
        <f t="shared" ca="1" si="768"/>
        <v>3</v>
      </c>
      <c r="AO299" s="5" t="str">
        <f t="shared" si="769"/>
        <v>y</v>
      </c>
      <c r="AP299" t="str">
        <f t="shared" ca="1" si="770"/>
        <v/>
      </c>
      <c r="AQ299" t="s">
        <v>22</v>
      </c>
      <c r="AR299" t="str">
        <f t="shared" ca="1" si="771"/>
        <v/>
      </c>
      <c r="AS299" t="str">
        <f t="shared" ca="1" si="772"/>
        <v/>
      </c>
      <c r="AT299">
        <f t="shared" ca="1" si="773"/>
        <v>3</v>
      </c>
      <c r="AU299" s="5" t="str">
        <f t="shared" si="774"/>
        <v>y</v>
      </c>
      <c r="AV299" t="str">
        <f t="shared" ca="1" si="775"/>
        <v/>
      </c>
      <c r="AW299" t="str">
        <f t="shared" ca="1" si="776"/>
        <v>5y×3y×3y</v>
      </c>
      <c r="AY299">
        <f t="shared" ca="1" si="777"/>
        <v>45</v>
      </c>
      <c r="AZ299">
        <f t="shared" ca="1" si="778"/>
        <v>45</v>
      </c>
      <c r="BD299" s="44"/>
      <c r="BE299" s="44"/>
      <c r="BF299" s="44"/>
      <c r="BG299" s="44"/>
      <c r="BH299" s="44"/>
      <c r="BI299" s="44"/>
    </row>
    <row r="300" spans="1:61" x14ac:dyDescent="0.55000000000000004">
      <c r="A300" s="1" t="s">
        <v>1</v>
      </c>
      <c r="B300" s="1" t="s">
        <v>35</v>
      </c>
      <c r="C300" s="78" t="s">
        <v>229</v>
      </c>
      <c r="D300" s="43" t="str">
        <f t="shared" ca="1" si="749"/>
        <v>(-5y)×2y×(-2y)</v>
      </c>
      <c r="E300" s="4" t="s">
        <v>13</v>
      </c>
      <c r="F300" t="s">
        <v>230</v>
      </c>
      <c r="G300" s="78" t="s">
        <v>229</v>
      </c>
      <c r="H300" s="11">
        <f t="shared" ca="1" si="750"/>
        <v>20</v>
      </c>
      <c r="I300" s="21" t="s">
        <v>301</v>
      </c>
      <c r="J300" t="s">
        <v>230</v>
      </c>
      <c r="K300" s="51" t="s">
        <v>60</v>
      </c>
      <c r="L300" s="50" t="s">
        <v>373</v>
      </c>
      <c r="M300" s="50" t="str">
        <f t="shared" ca="1" si="751"/>
        <v>\\(\\quad (-5y)×2y×(-2y)= \\)</v>
      </c>
      <c r="N300" s="50" t="str">
        <f t="shared" ca="1" si="752"/>
        <v>\\(\\quad 20y^3 \\)</v>
      </c>
      <c r="O300" s="50" t="s">
        <v>62</v>
      </c>
      <c r="P300" s="89" t="str">
        <f t="shared" ca="1" si="753"/>
        <v>INSERT INTO math(tangen,question,answer,editor,date,count) VALUES('m5650','\\(\\quad (-5y)×2y×(-2y)= \\)','\\(\\quad 20y^3 \\)','harazono',NOW(),0);</v>
      </c>
      <c r="Q300" s="47"/>
      <c r="R300" s="19"/>
      <c r="S300" s="1">
        <f t="shared" ca="1" si="754"/>
        <v>-5</v>
      </c>
      <c r="T300" s="1" t="s">
        <v>19</v>
      </c>
      <c r="U300" s="1">
        <f t="shared" ca="1" si="779"/>
        <v>2</v>
      </c>
      <c r="V300" s="1" t="s">
        <v>19</v>
      </c>
      <c r="W300" s="1">
        <f t="shared" ca="1" si="780"/>
        <v>-2</v>
      </c>
      <c r="X300" s="1" t="s">
        <v>19</v>
      </c>
      <c r="Z300">
        <f t="shared" ca="1" si="755"/>
        <v>-5</v>
      </c>
      <c r="AA300" t="str">
        <f t="shared" si="756"/>
        <v>y</v>
      </c>
      <c r="AB300">
        <f t="shared" ca="1" si="757"/>
        <v>2</v>
      </c>
      <c r="AC300" t="str">
        <f t="shared" si="758"/>
        <v>y</v>
      </c>
      <c r="AD300">
        <f t="shared" ca="1" si="759"/>
        <v>-2</v>
      </c>
      <c r="AE300" t="str">
        <f t="shared" si="760"/>
        <v>y</v>
      </c>
      <c r="AF300" t="str">
        <f t="shared" ca="1" si="761"/>
        <v>(</v>
      </c>
      <c r="AG300" t="str">
        <f t="shared" ca="1" si="762"/>
        <v>-</v>
      </c>
      <c r="AH300">
        <f t="shared" ca="1" si="763"/>
        <v>5</v>
      </c>
      <c r="AI300" t="str">
        <f t="shared" si="764"/>
        <v>y</v>
      </c>
      <c r="AJ300" t="str">
        <f t="shared" ca="1" si="765"/>
        <v>)</v>
      </c>
      <c r="AK300" t="s">
        <v>22</v>
      </c>
      <c r="AL300" t="str">
        <f t="shared" ca="1" si="766"/>
        <v/>
      </c>
      <c r="AM300" t="str">
        <f t="shared" ca="1" si="767"/>
        <v/>
      </c>
      <c r="AN300">
        <f t="shared" ca="1" si="768"/>
        <v>2</v>
      </c>
      <c r="AO300" s="5" t="str">
        <f t="shared" si="769"/>
        <v>y</v>
      </c>
      <c r="AP300" t="str">
        <f t="shared" ca="1" si="770"/>
        <v/>
      </c>
      <c r="AQ300" t="s">
        <v>22</v>
      </c>
      <c r="AR300" t="str">
        <f t="shared" ca="1" si="771"/>
        <v>(</v>
      </c>
      <c r="AS300" t="str">
        <f t="shared" ca="1" si="772"/>
        <v>-</v>
      </c>
      <c r="AT300">
        <f t="shared" ca="1" si="773"/>
        <v>2</v>
      </c>
      <c r="AU300" s="5" t="str">
        <f t="shared" si="774"/>
        <v>y</v>
      </c>
      <c r="AV300" t="str">
        <f t="shared" ca="1" si="775"/>
        <v>)</v>
      </c>
      <c r="AW300" t="str">
        <f t="shared" ca="1" si="776"/>
        <v>(-5y)×2y×(-2y)</v>
      </c>
      <c r="AY300">
        <f t="shared" ca="1" si="777"/>
        <v>20</v>
      </c>
      <c r="AZ300">
        <f t="shared" ca="1" si="778"/>
        <v>20</v>
      </c>
      <c r="BD300" s="44"/>
      <c r="BE300" s="44"/>
      <c r="BF300" s="44"/>
      <c r="BG300" s="44"/>
      <c r="BH300" s="44"/>
      <c r="BI300" s="44"/>
    </row>
    <row r="301" spans="1:61" x14ac:dyDescent="0.55000000000000004">
      <c r="A301" s="1" t="s">
        <v>1</v>
      </c>
      <c r="B301" s="1" t="s">
        <v>35</v>
      </c>
      <c r="C301" s="78" t="s">
        <v>229</v>
      </c>
      <c r="D301" s="43" t="str">
        <f t="shared" ca="1" si="749"/>
        <v>(-4y)×(-2y)×5y</v>
      </c>
      <c r="E301" s="4" t="s">
        <v>13</v>
      </c>
      <c r="F301" t="s">
        <v>230</v>
      </c>
      <c r="G301" s="78" t="s">
        <v>229</v>
      </c>
      <c r="H301" s="11">
        <f t="shared" ca="1" si="750"/>
        <v>40</v>
      </c>
      <c r="I301" s="21" t="s">
        <v>301</v>
      </c>
      <c r="J301" t="s">
        <v>230</v>
      </c>
      <c r="K301" s="51" t="s">
        <v>60</v>
      </c>
      <c r="L301" s="50" t="s">
        <v>373</v>
      </c>
      <c r="M301" s="50" t="str">
        <f t="shared" ca="1" si="751"/>
        <v>\\(\\quad (-4y)×(-2y)×5y= \\)</v>
      </c>
      <c r="N301" s="50" t="str">
        <f t="shared" ca="1" si="752"/>
        <v>\\(\\quad 40y^3 \\)</v>
      </c>
      <c r="O301" s="50" t="s">
        <v>62</v>
      </c>
      <c r="P301" s="89" t="str">
        <f t="shared" ca="1" si="753"/>
        <v>INSERT INTO math(tangen,question,answer,editor,date,count) VALUES('m5650','\\(\\quad (-4y)×(-2y)×5y= \\)','\\(\\quad 40y^3 \\)','harazono',NOW(),0);</v>
      </c>
      <c r="Q301" s="47"/>
      <c r="R301" s="19"/>
      <c r="S301" s="1">
        <f t="shared" ca="1" si="754"/>
        <v>-4</v>
      </c>
      <c r="T301" s="1" t="s">
        <v>19</v>
      </c>
      <c r="U301" s="1">
        <f t="shared" ca="1" si="779"/>
        <v>-2</v>
      </c>
      <c r="V301" s="1" t="s">
        <v>19</v>
      </c>
      <c r="W301" s="1">
        <f t="shared" ca="1" si="780"/>
        <v>5</v>
      </c>
      <c r="X301" s="1" t="s">
        <v>19</v>
      </c>
      <c r="Z301">
        <f t="shared" ca="1" si="755"/>
        <v>-4</v>
      </c>
      <c r="AA301" t="str">
        <f t="shared" si="756"/>
        <v>y</v>
      </c>
      <c r="AB301">
        <f t="shared" ca="1" si="757"/>
        <v>-2</v>
      </c>
      <c r="AC301" t="str">
        <f t="shared" si="758"/>
        <v>y</v>
      </c>
      <c r="AD301">
        <f t="shared" ca="1" si="759"/>
        <v>5</v>
      </c>
      <c r="AE301" t="str">
        <f t="shared" si="760"/>
        <v>y</v>
      </c>
      <c r="AF301" t="str">
        <f t="shared" ca="1" si="761"/>
        <v>(</v>
      </c>
      <c r="AG301" t="str">
        <f t="shared" ca="1" si="762"/>
        <v>-</v>
      </c>
      <c r="AH301">
        <f t="shared" ca="1" si="763"/>
        <v>4</v>
      </c>
      <c r="AI301" t="str">
        <f t="shared" si="764"/>
        <v>y</v>
      </c>
      <c r="AJ301" t="str">
        <f t="shared" ca="1" si="765"/>
        <v>)</v>
      </c>
      <c r="AK301" t="s">
        <v>22</v>
      </c>
      <c r="AL301" t="str">
        <f t="shared" ca="1" si="766"/>
        <v>(</v>
      </c>
      <c r="AM301" t="str">
        <f t="shared" ca="1" si="767"/>
        <v>-</v>
      </c>
      <c r="AN301">
        <f t="shared" ca="1" si="768"/>
        <v>2</v>
      </c>
      <c r="AO301" s="5" t="str">
        <f t="shared" si="769"/>
        <v>y</v>
      </c>
      <c r="AP301" t="str">
        <f t="shared" ca="1" si="770"/>
        <v>)</v>
      </c>
      <c r="AQ301" t="s">
        <v>22</v>
      </c>
      <c r="AR301" t="str">
        <f t="shared" ca="1" si="771"/>
        <v/>
      </c>
      <c r="AS301" t="str">
        <f t="shared" ca="1" si="772"/>
        <v/>
      </c>
      <c r="AT301">
        <f t="shared" ca="1" si="773"/>
        <v>5</v>
      </c>
      <c r="AU301" s="5" t="str">
        <f t="shared" si="774"/>
        <v>y</v>
      </c>
      <c r="AV301" t="str">
        <f t="shared" ca="1" si="775"/>
        <v/>
      </c>
      <c r="AW301" t="str">
        <f t="shared" ca="1" si="776"/>
        <v>(-4y)×(-2y)×5y</v>
      </c>
      <c r="AY301">
        <f t="shared" ca="1" si="777"/>
        <v>40</v>
      </c>
      <c r="AZ301">
        <f t="shared" ca="1" si="778"/>
        <v>40</v>
      </c>
      <c r="BD301" s="44"/>
      <c r="BE301" s="44"/>
      <c r="BF301" s="44"/>
      <c r="BG301" s="44"/>
      <c r="BH301" s="44"/>
      <c r="BI301" s="44"/>
    </row>
    <row r="302" spans="1:61" x14ac:dyDescent="0.55000000000000004">
      <c r="A302" s="1" t="s">
        <v>1</v>
      </c>
      <c r="B302" s="1" t="s">
        <v>35</v>
      </c>
      <c r="C302" s="78" t="s">
        <v>229</v>
      </c>
      <c r="D302" s="43" t="str">
        <f t="shared" ca="1" si="749"/>
        <v>4y×9y×(-3y)</v>
      </c>
      <c r="E302" s="4" t="s">
        <v>13</v>
      </c>
      <c r="F302" t="s">
        <v>230</v>
      </c>
      <c r="G302" s="78" t="s">
        <v>229</v>
      </c>
      <c r="H302" s="11">
        <f t="shared" ca="1" si="750"/>
        <v>-108</v>
      </c>
      <c r="I302" s="21" t="s">
        <v>301</v>
      </c>
      <c r="J302" t="s">
        <v>230</v>
      </c>
      <c r="K302" s="51" t="s">
        <v>60</v>
      </c>
      <c r="L302" s="50" t="s">
        <v>373</v>
      </c>
      <c r="M302" s="50" t="str">
        <f t="shared" ca="1" si="751"/>
        <v>\\(\\quad 4y×9y×(-3y)= \\)</v>
      </c>
      <c r="N302" s="50" t="str">
        <f t="shared" ca="1" si="752"/>
        <v>\\(\\quad -108y^3 \\)</v>
      </c>
      <c r="O302" s="50" t="s">
        <v>62</v>
      </c>
      <c r="P302" s="89" t="str">
        <f t="shared" ca="1" si="753"/>
        <v>INSERT INTO math(tangen,question,answer,editor,date,count) VALUES('m5650','\\(\\quad 4y×9y×(-3y)= \\)','\\(\\quad -108y^3 \\)','harazono',NOW(),0);</v>
      </c>
      <c r="Q302" s="47"/>
      <c r="R302" s="19"/>
      <c r="S302" s="1">
        <f t="shared" ca="1" si="754"/>
        <v>4</v>
      </c>
      <c r="T302" s="1" t="s">
        <v>19</v>
      </c>
      <c r="U302" s="1">
        <f t="shared" ca="1" si="779"/>
        <v>9</v>
      </c>
      <c r="V302" s="1" t="s">
        <v>19</v>
      </c>
      <c r="W302" s="1">
        <f t="shared" ca="1" si="780"/>
        <v>-3</v>
      </c>
      <c r="X302" s="1" t="s">
        <v>19</v>
      </c>
      <c r="Z302">
        <f t="shared" ca="1" si="755"/>
        <v>4</v>
      </c>
      <c r="AA302" t="str">
        <f t="shared" si="756"/>
        <v>y</v>
      </c>
      <c r="AB302">
        <f t="shared" ca="1" si="757"/>
        <v>9</v>
      </c>
      <c r="AC302" t="str">
        <f t="shared" si="758"/>
        <v>y</v>
      </c>
      <c r="AD302">
        <f t="shared" ca="1" si="759"/>
        <v>-3</v>
      </c>
      <c r="AE302" t="str">
        <f t="shared" si="760"/>
        <v>y</v>
      </c>
      <c r="AF302" t="str">
        <f t="shared" ca="1" si="761"/>
        <v/>
      </c>
      <c r="AG302" t="str">
        <f t="shared" ca="1" si="762"/>
        <v/>
      </c>
      <c r="AH302">
        <f t="shared" ca="1" si="763"/>
        <v>4</v>
      </c>
      <c r="AI302" t="str">
        <f t="shared" si="764"/>
        <v>y</v>
      </c>
      <c r="AJ302" t="str">
        <f t="shared" ca="1" si="765"/>
        <v/>
      </c>
      <c r="AK302" t="s">
        <v>22</v>
      </c>
      <c r="AL302" t="str">
        <f t="shared" ca="1" si="766"/>
        <v/>
      </c>
      <c r="AM302" t="str">
        <f t="shared" ca="1" si="767"/>
        <v/>
      </c>
      <c r="AN302">
        <f t="shared" ca="1" si="768"/>
        <v>9</v>
      </c>
      <c r="AO302" s="5" t="str">
        <f t="shared" si="769"/>
        <v>y</v>
      </c>
      <c r="AP302" t="str">
        <f t="shared" ca="1" si="770"/>
        <v/>
      </c>
      <c r="AQ302" t="s">
        <v>22</v>
      </c>
      <c r="AR302" t="str">
        <f t="shared" ca="1" si="771"/>
        <v>(</v>
      </c>
      <c r="AS302" t="str">
        <f t="shared" ca="1" si="772"/>
        <v>-</v>
      </c>
      <c r="AT302">
        <f t="shared" ca="1" si="773"/>
        <v>3</v>
      </c>
      <c r="AU302" s="5" t="str">
        <f t="shared" si="774"/>
        <v>y</v>
      </c>
      <c r="AV302" t="str">
        <f t="shared" ca="1" si="775"/>
        <v>)</v>
      </c>
      <c r="AW302" t="str">
        <f t="shared" ca="1" si="776"/>
        <v>4y×9y×(-3y)</v>
      </c>
      <c r="AY302">
        <f t="shared" ca="1" si="777"/>
        <v>-108</v>
      </c>
      <c r="AZ302">
        <f t="shared" ca="1" si="778"/>
        <v>-108</v>
      </c>
      <c r="BD302" s="44"/>
      <c r="BE302" s="44"/>
      <c r="BF302" s="44"/>
      <c r="BG302" s="44"/>
      <c r="BH302" s="44"/>
      <c r="BI302" s="44"/>
    </row>
    <row r="303" spans="1:61" x14ac:dyDescent="0.55000000000000004">
      <c r="A303" s="1" t="s">
        <v>1</v>
      </c>
      <c r="B303" s="1" t="s">
        <v>35</v>
      </c>
      <c r="C303" s="78" t="s">
        <v>229</v>
      </c>
      <c r="D303" s="43" t="str">
        <f t="shared" ca="1" si="749"/>
        <v>(-4y)×5y×2y</v>
      </c>
      <c r="E303" s="4" t="s">
        <v>13</v>
      </c>
      <c r="F303" t="s">
        <v>230</v>
      </c>
      <c r="G303" s="78" t="s">
        <v>229</v>
      </c>
      <c r="H303" s="11">
        <f t="shared" ca="1" si="750"/>
        <v>-40</v>
      </c>
      <c r="I303" s="21" t="s">
        <v>301</v>
      </c>
      <c r="J303" t="s">
        <v>230</v>
      </c>
      <c r="K303" s="51" t="s">
        <v>60</v>
      </c>
      <c r="L303" s="50" t="s">
        <v>373</v>
      </c>
      <c r="M303" s="50" t="str">
        <f t="shared" ca="1" si="751"/>
        <v>\\(\\quad (-4y)×5y×2y= \\)</v>
      </c>
      <c r="N303" s="50" t="str">
        <f t="shared" ca="1" si="752"/>
        <v>\\(\\quad -40y^3 \\)</v>
      </c>
      <c r="O303" s="50" t="s">
        <v>62</v>
      </c>
      <c r="P303" s="89" t="str">
        <f t="shared" ca="1" si="753"/>
        <v>INSERT INTO math(tangen,question,answer,editor,date,count) VALUES('m5650','\\(\\quad (-4y)×5y×2y= \\)','\\(\\quad -40y^3 \\)','harazono',NOW(),0);</v>
      </c>
      <c r="Q303" s="47"/>
      <c r="R303" s="19"/>
      <c r="S303" s="1">
        <f t="shared" ca="1" si="754"/>
        <v>-4</v>
      </c>
      <c r="T303" s="1" t="s">
        <v>19</v>
      </c>
      <c r="U303" s="1">
        <f t="shared" ca="1" si="779"/>
        <v>5</v>
      </c>
      <c r="V303" s="1" t="s">
        <v>19</v>
      </c>
      <c r="W303" s="1">
        <f t="shared" ca="1" si="780"/>
        <v>2</v>
      </c>
      <c r="X303" s="1" t="s">
        <v>19</v>
      </c>
      <c r="Z303">
        <f t="shared" ca="1" si="755"/>
        <v>-4</v>
      </c>
      <c r="AA303" t="str">
        <f t="shared" si="756"/>
        <v>y</v>
      </c>
      <c r="AB303">
        <f t="shared" ca="1" si="757"/>
        <v>5</v>
      </c>
      <c r="AC303" t="str">
        <f t="shared" si="758"/>
        <v>y</v>
      </c>
      <c r="AD303">
        <f t="shared" ca="1" si="759"/>
        <v>2</v>
      </c>
      <c r="AE303" t="str">
        <f t="shared" si="760"/>
        <v>y</v>
      </c>
      <c r="AF303" t="str">
        <f t="shared" ca="1" si="761"/>
        <v>(</v>
      </c>
      <c r="AG303" t="str">
        <f t="shared" ca="1" si="762"/>
        <v>-</v>
      </c>
      <c r="AH303">
        <f t="shared" ca="1" si="763"/>
        <v>4</v>
      </c>
      <c r="AI303" t="str">
        <f t="shared" si="764"/>
        <v>y</v>
      </c>
      <c r="AJ303" t="str">
        <f t="shared" ca="1" si="765"/>
        <v>)</v>
      </c>
      <c r="AK303" t="s">
        <v>22</v>
      </c>
      <c r="AL303" t="str">
        <f t="shared" ca="1" si="766"/>
        <v/>
      </c>
      <c r="AM303" t="str">
        <f t="shared" ca="1" si="767"/>
        <v/>
      </c>
      <c r="AN303">
        <f t="shared" ca="1" si="768"/>
        <v>5</v>
      </c>
      <c r="AO303" s="5" t="str">
        <f t="shared" si="769"/>
        <v>y</v>
      </c>
      <c r="AP303" t="str">
        <f t="shared" ca="1" si="770"/>
        <v/>
      </c>
      <c r="AQ303" t="s">
        <v>22</v>
      </c>
      <c r="AR303" t="str">
        <f t="shared" ca="1" si="771"/>
        <v/>
      </c>
      <c r="AS303" t="str">
        <f t="shared" ca="1" si="772"/>
        <v/>
      </c>
      <c r="AT303">
        <f t="shared" ca="1" si="773"/>
        <v>2</v>
      </c>
      <c r="AU303" s="5" t="str">
        <f t="shared" si="774"/>
        <v>y</v>
      </c>
      <c r="AV303" t="str">
        <f t="shared" ca="1" si="775"/>
        <v/>
      </c>
      <c r="AW303" t="str">
        <f t="shared" ca="1" si="776"/>
        <v>(-4y)×5y×2y</v>
      </c>
      <c r="AY303">
        <f t="shared" ca="1" si="777"/>
        <v>-40</v>
      </c>
      <c r="AZ303">
        <f t="shared" ca="1" si="778"/>
        <v>-40</v>
      </c>
      <c r="BD303" s="44"/>
      <c r="BE303" s="44"/>
      <c r="BF303" s="44"/>
      <c r="BG303" s="44"/>
      <c r="BH303" s="44"/>
      <c r="BI303" s="44"/>
    </row>
    <row r="304" spans="1:61" x14ac:dyDescent="0.55000000000000004">
      <c r="A304" s="3"/>
      <c r="B304" s="3"/>
      <c r="C304" s="3"/>
      <c r="D304" s="82"/>
      <c r="E304" s="82"/>
      <c r="F304" s="3"/>
      <c r="G304" s="3"/>
      <c r="H304" s="3"/>
      <c r="I304" s="3"/>
      <c r="J304" s="3"/>
      <c r="K304" s="3"/>
      <c r="L304" s="85"/>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87"/>
      <c r="AN304" s="3"/>
      <c r="AO304" s="3"/>
      <c r="AP304" s="3"/>
      <c r="AQ304" s="3"/>
      <c r="AR304" s="3"/>
      <c r="AS304" s="3"/>
      <c r="AT304" s="3"/>
      <c r="AU304" s="3"/>
      <c r="AV304" s="3"/>
      <c r="AW304" s="3"/>
      <c r="AX304" s="3"/>
      <c r="AY304" s="3"/>
      <c r="AZ304" s="3"/>
      <c r="BA304" s="3"/>
      <c r="BB304" s="3"/>
      <c r="BC304" s="3"/>
    </row>
    <row r="305" spans="1:61" x14ac:dyDescent="0.55000000000000004">
      <c r="A305" s="1" t="s">
        <v>1</v>
      </c>
      <c r="B305" s="1" t="s">
        <v>35</v>
      </c>
      <c r="C305" s="78" t="s">
        <v>229</v>
      </c>
      <c r="D305" s="43" t="str">
        <f t="shared" ref="D305" ca="1" si="781">AW305</f>
        <v>4x(-4x+4)</v>
      </c>
      <c r="E305" s="4" t="s">
        <v>13</v>
      </c>
      <c r="F305" t="s">
        <v>230</v>
      </c>
      <c r="G305" s="78" t="s">
        <v>229</v>
      </c>
      <c r="H305" s="11" t="str">
        <f ca="1">BC305</f>
        <v>-16x^2+16x</v>
      </c>
      <c r="I305" s="21"/>
      <c r="J305" t="s">
        <v>230</v>
      </c>
      <c r="K305" s="51" t="s">
        <v>60</v>
      </c>
      <c r="L305" s="50" t="s">
        <v>328</v>
      </c>
      <c r="M305" s="50" t="str">
        <f t="shared" ref="M305" ca="1" si="782">C305&amp;D305&amp;E305&amp;F305</f>
        <v>\\(\\quad 4x(-4x+4)= \\)</v>
      </c>
      <c r="N305" s="50" t="str">
        <f t="shared" ref="N305:N309" ca="1" si="783">G305&amp;H305&amp;I305&amp;J305</f>
        <v>\\(\\quad -16x^2+16x \\)</v>
      </c>
      <c r="O305" s="50" t="s">
        <v>62</v>
      </c>
      <c r="P305" s="89" t="str">
        <f t="shared" ref="P305" ca="1" si="784">"INSERT INTO "&amp;K305&amp;"(tangen,question,answer,editor,date,count) VALUES('"&amp;L305&amp;"','"&amp;M305&amp;"','"&amp;N305&amp;"','"&amp;O305&amp;"',NOW(),0);"</f>
        <v>INSERT INTO math(tangen,question,answer,editor,date,count) VALUES('m5700','\\(\\quad 4x(-4x+4)= \\)','\\(\\quad -16x^2+16x \\)','harazono',NOW(),0);</v>
      </c>
      <c r="Q305" s="47"/>
      <c r="R305" s="19"/>
      <c r="S305" s="1">
        <f ca="1">RANDBETWEEN(-5,5)</f>
        <v>4</v>
      </c>
      <c r="T305" s="1" t="s">
        <v>18</v>
      </c>
      <c r="U305" s="1">
        <f t="shared" ca="1" si="779"/>
        <v>-4</v>
      </c>
      <c r="V305" s="1" t="s">
        <v>18</v>
      </c>
      <c r="W305" s="1">
        <f ca="1">RANDBETWEEN(-10,10)</f>
        <v>4</v>
      </c>
      <c r="X305" s="1"/>
      <c r="Z305">
        <f t="shared" ref="Z305" ca="1" si="785">IF(S305=0,7,S305)</f>
        <v>4</v>
      </c>
      <c r="AB305">
        <f t="shared" ref="AB305" ca="1" si="786">IF(U305=0,7,U305)</f>
        <v>-4</v>
      </c>
      <c r="AC305" t="str">
        <f t="shared" ref="AC305" si="787">IF(V305=0,7,V305)</f>
        <v>x</v>
      </c>
      <c r="AD305">
        <f t="shared" ref="AD305" ca="1" si="788">IF(W305=0,7,W305)</f>
        <v>4</v>
      </c>
      <c r="AG305" t="str">
        <f t="shared" ref="AG305" ca="1" si="789">IF(Z305&lt;=0,"-","")</f>
        <v/>
      </c>
      <c r="AH305">
        <f ca="1">IF(Z305=1,"",IF(Z305=-1,"",ABS(Z305)))</f>
        <v>4</v>
      </c>
      <c r="AI305" t="str">
        <f>T305</f>
        <v>x</v>
      </c>
      <c r="AL305" t="s">
        <v>15</v>
      </c>
      <c r="AM305" t="str">
        <f t="shared" ref="AM305" ca="1" si="790">IF(AB305&lt;=0,"-","")</f>
        <v>-</v>
      </c>
      <c r="AN305">
        <f t="shared" ref="AN305" ca="1" si="791">IF(AB305=1,"",IF(AB305=-1,"",ABS(AB305)))</f>
        <v>4</v>
      </c>
      <c r="AO305" s="5" t="str">
        <f>V305</f>
        <v>x</v>
      </c>
      <c r="AS305" t="str">
        <f ca="1">IF(AD305&lt;=0,"-","+")</f>
        <v>+</v>
      </c>
      <c r="AT305">
        <f t="shared" ref="AT305" ca="1" si="792">IF(AD305=1,"",IF(W305=-1,"",ABS(W305)))</f>
        <v>4</v>
      </c>
      <c r="AU305" s="5"/>
      <c r="AV305" t="s">
        <v>14</v>
      </c>
      <c r="AW305" t="str">
        <f t="shared" ref="AW305" ca="1" si="793">AF305&amp;AG305&amp;AH305&amp;AI305&amp;AJ305&amp;AK305&amp;AL305&amp;AM305&amp;AN305&amp;AO305&amp;AP305&amp;AQ305&amp;AR305&amp;AS305&amp;AT305&amp;AU305&amp;AV305</f>
        <v>4x(-4x+4)</v>
      </c>
      <c r="AX305">
        <f ca="1">Z305*AB305</f>
        <v>-16</v>
      </c>
      <c r="AY305" t="s">
        <v>296</v>
      </c>
      <c r="AZ305" t="str">
        <f ca="1">IF(Z305*AD305&lt;=0,"-","+")</f>
        <v>+</v>
      </c>
      <c r="BA305">
        <f ca="1">ABS(Z305*AD305)</f>
        <v>16</v>
      </c>
      <c r="BB305" t="s">
        <v>18</v>
      </c>
      <c r="BC305" t="str">
        <f ca="1">AX305&amp;AY305&amp;AZ305&amp;BA305&amp;BB305</f>
        <v>-16x^2+16x</v>
      </c>
      <c r="BD305" s="44"/>
      <c r="BE305" s="44"/>
      <c r="BF305" s="44"/>
      <c r="BG305" s="44"/>
      <c r="BH305" s="44"/>
      <c r="BI305" s="44"/>
    </row>
    <row r="306" spans="1:61" x14ac:dyDescent="0.55000000000000004">
      <c r="A306" s="1" t="s">
        <v>1</v>
      </c>
      <c r="B306" s="1" t="s">
        <v>35</v>
      </c>
      <c r="C306" s="78" t="s">
        <v>229</v>
      </c>
      <c r="D306" s="43" t="str">
        <f t="shared" ref="D306:D309" ca="1" si="794">AW306</f>
        <v>-3x(5x-)</v>
      </c>
      <c r="E306" s="4" t="s">
        <v>13</v>
      </c>
      <c r="F306" t="s">
        <v>230</v>
      </c>
      <c r="G306" s="78" t="s">
        <v>229</v>
      </c>
      <c r="H306" s="11" t="str">
        <f t="shared" ref="H306:H309" ca="1" si="795">BC306</f>
        <v>-15x^2+3x</v>
      </c>
      <c r="I306" s="21"/>
      <c r="J306" t="s">
        <v>230</v>
      </c>
      <c r="K306" s="51" t="s">
        <v>60</v>
      </c>
      <c r="L306" s="50" t="s">
        <v>328</v>
      </c>
      <c r="M306" s="50" t="str">
        <f t="shared" ref="M306:M309" ca="1" si="796">C306&amp;D306&amp;E306&amp;F306</f>
        <v>\\(\\quad -3x(5x-)= \\)</v>
      </c>
      <c r="N306" s="50" t="str">
        <f t="shared" ca="1" si="783"/>
        <v>\\(\\quad -15x^2+3x \\)</v>
      </c>
      <c r="O306" s="50" t="s">
        <v>62</v>
      </c>
      <c r="P306" s="89" t="str">
        <f t="shared" ref="P306:P309" ca="1" si="797">"INSERT INTO "&amp;K306&amp;"(tangen,question,answer,editor,date,count) VALUES('"&amp;L306&amp;"','"&amp;M306&amp;"','"&amp;N306&amp;"','"&amp;O306&amp;"',NOW(),0);"</f>
        <v>INSERT INTO math(tangen,question,answer,editor,date,count) VALUES('m5700','\\(\\quad -3x(5x-)= \\)','\\(\\quad -15x^2+3x \\)','harazono',NOW(),0);</v>
      </c>
      <c r="Q306" s="47"/>
      <c r="R306" s="19"/>
      <c r="S306" s="1">
        <f t="shared" ref="S306:S369" ca="1" si="798">RANDBETWEEN(-5,5)</f>
        <v>-3</v>
      </c>
      <c r="T306" s="1" t="s">
        <v>18</v>
      </c>
      <c r="U306" s="1">
        <f t="shared" ca="1" si="779"/>
        <v>5</v>
      </c>
      <c r="V306" s="1" t="s">
        <v>18</v>
      </c>
      <c r="W306" s="1">
        <f t="shared" ref="W306:W369" ca="1" si="799">RANDBETWEEN(-10,10)</f>
        <v>-1</v>
      </c>
      <c r="X306" s="1"/>
      <c r="Z306">
        <f t="shared" ref="Z306:Z309" ca="1" si="800">IF(S306=0,7,S306)</f>
        <v>-3</v>
      </c>
      <c r="AB306">
        <f t="shared" ref="AB306:AB309" ca="1" si="801">IF(U306=0,7,U306)</f>
        <v>5</v>
      </c>
      <c r="AC306" t="str">
        <f t="shared" ref="AC306:AC309" si="802">IF(V306=0,7,V306)</f>
        <v>x</v>
      </c>
      <c r="AD306">
        <f t="shared" ref="AD306:AD309" ca="1" si="803">IF(W306=0,7,W306)</f>
        <v>-1</v>
      </c>
      <c r="AG306" t="str">
        <f t="shared" ref="AG306:AG309" ca="1" si="804">IF(Z306&lt;=0,"-","")</f>
        <v>-</v>
      </c>
      <c r="AH306">
        <f t="shared" ref="AH306:AH309" ca="1" si="805">IF(Z306=1,"",IF(Z306=-1,"",ABS(Z306)))</f>
        <v>3</v>
      </c>
      <c r="AI306" t="str">
        <f t="shared" ref="AI306:AI309" si="806">T306</f>
        <v>x</v>
      </c>
      <c r="AL306" t="s">
        <v>15</v>
      </c>
      <c r="AM306" t="str">
        <f t="shared" ref="AM306:AM309" ca="1" si="807">IF(AB306&lt;=0,"-","")</f>
        <v/>
      </c>
      <c r="AN306">
        <f t="shared" ref="AN306:AN309" ca="1" si="808">IF(AB306=1,"",IF(AB306=-1,"",ABS(AB306)))</f>
        <v>5</v>
      </c>
      <c r="AO306" s="5" t="str">
        <f t="shared" ref="AO306:AO309" si="809">V306</f>
        <v>x</v>
      </c>
      <c r="AS306" t="str">
        <f t="shared" ref="AS306:AS309" ca="1" si="810">IF(AD306&lt;=0,"-","+")</f>
        <v>-</v>
      </c>
      <c r="AT306" t="str">
        <f t="shared" ref="AT306:AT309" ca="1" si="811">IF(AD306=1,"",IF(W306=-1,"",ABS(W306)))</f>
        <v/>
      </c>
      <c r="AU306" s="5"/>
      <c r="AV306" t="s">
        <v>14</v>
      </c>
      <c r="AW306" t="str">
        <f t="shared" ref="AW306:AW309" ca="1" si="812">AF306&amp;AG306&amp;AH306&amp;AI306&amp;AJ306&amp;AK306&amp;AL306&amp;AM306&amp;AN306&amp;AO306&amp;AP306&amp;AQ306&amp;AR306&amp;AS306&amp;AT306&amp;AU306&amp;AV306</f>
        <v>-3x(5x-)</v>
      </c>
      <c r="AX306">
        <f t="shared" ref="AX306:AX309" ca="1" si="813">Z306*AB306</f>
        <v>-15</v>
      </c>
      <c r="AY306" t="s">
        <v>296</v>
      </c>
      <c r="AZ306" t="str">
        <f t="shared" ref="AZ306:AZ309" ca="1" si="814">IF(Z306*AD306&lt;=0,"-","+")</f>
        <v>+</v>
      </c>
      <c r="BA306">
        <f t="shared" ref="BA306:BA309" ca="1" si="815">ABS(Z306*AD306)</f>
        <v>3</v>
      </c>
      <c r="BB306" t="s">
        <v>18</v>
      </c>
      <c r="BC306" t="str">
        <f t="shared" ref="BC306:BC309" ca="1" si="816">AX306&amp;AY306&amp;AZ306&amp;BA306&amp;BB306</f>
        <v>-15x^2+3x</v>
      </c>
      <c r="BD306" s="44"/>
      <c r="BE306" s="44"/>
      <c r="BF306" s="44"/>
      <c r="BG306" s="44"/>
      <c r="BH306" s="44"/>
      <c r="BI306" s="44"/>
    </row>
    <row r="307" spans="1:61" x14ac:dyDescent="0.55000000000000004">
      <c r="A307" s="1" t="s">
        <v>1</v>
      </c>
      <c r="B307" s="1" t="s">
        <v>35</v>
      </c>
      <c r="C307" s="78" t="s">
        <v>229</v>
      </c>
      <c r="D307" s="43" t="str">
        <f t="shared" ca="1" si="794"/>
        <v>-5x(9x-10)</v>
      </c>
      <c r="E307" s="4" t="s">
        <v>13</v>
      </c>
      <c r="F307" t="s">
        <v>230</v>
      </c>
      <c r="G307" s="78" t="s">
        <v>229</v>
      </c>
      <c r="H307" s="11" t="str">
        <f t="shared" ca="1" si="795"/>
        <v>-45x^2+50x</v>
      </c>
      <c r="I307" s="21"/>
      <c r="J307" t="s">
        <v>230</v>
      </c>
      <c r="K307" s="51" t="s">
        <v>60</v>
      </c>
      <c r="L307" s="50" t="s">
        <v>328</v>
      </c>
      <c r="M307" s="50" t="str">
        <f t="shared" ca="1" si="796"/>
        <v>\\(\\quad -5x(9x-10)= \\)</v>
      </c>
      <c r="N307" s="50" t="str">
        <f t="shared" ca="1" si="783"/>
        <v>\\(\\quad -45x^2+50x \\)</v>
      </c>
      <c r="O307" s="50" t="s">
        <v>62</v>
      </c>
      <c r="P307" s="89" t="str">
        <f t="shared" ca="1" si="797"/>
        <v>INSERT INTO math(tangen,question,answer,editor,date,count) VALUES('m5700','\\(\\quad -5x(9x-10)= \\)','\\(\\quad -45x^2+50x \\)','harazono',NOW(),0);</v>
      </c>
      <c r="Q307" s="47"/>
      <c r="R307" s="19"/>
      <c r="S307" s="1">
        <f t="shared" ca="1" si="798"/>
        <v>-5</v>
      </c>
      <c r="T307" s="1" t="s">
        <v>18</v>
      </c>
      <c r="U307" s="1">
        <f t="shared" ca="1" si="779"/>
        <v>9</v>
      </c>
      <c r="V307" s="1" t="s">
        <v>18</v>
      </c>
      <c r="W307" s="1">
        <f t="shared" ca="1" si="799"/>
        <v>-10</v>
      </c>
      <c r="X307" s="1"/>
      <c r="Z307">
        <f t="shared" ca="1" si="800"/>
        <v>-5</v>
      </c>
      <c r="AB307">
        <f t="shared" ca="1" si="801"/>
        <v>9</v>
      </c>
      <c r="AC307" t="str">
        <f t="shared" si="802"/>
        <v>x</v>
      </c>
      <c r="AD307">
        <f t="shared" ca="1" si="803"/>
        <v>-10</v>
      </c>
      <c r="AG307" t="str">
        <f t="shared" ca="1" si="804"/>
        <v>-</v>
      </c>
      <c r="AH307">
        <f t="shared" ca="1" si="805"/>
        <v>5</v>
      </c>
      <c r="AI307" t="str">
        <f t="shared" si="806"/>
        <v>x</v>
      </c>
      <c r="AL307" t="s">
        <v>15</v>
      </c>
      <c r="AM307" t="str">
        <f t="shared" ca="1" si="807"/>
        <v/>
      </c>
      <c r="AN307">
        <f t="shared" ca="1" si="808"/>
        <v>9</v>
      </c>
      <c r="AO307" s="5" t="str">
        <f t="shared" si="809"/>
        <v>x</v>
      </c>
      <c r="AS307" t="str">
        <f t="shared" ca="1" si="810"/>
        <v>-</v>
      </c>
      <c r="AT307">
        <f t="shared" ca="1" si="811"/>
        <v>10</v>
      </c>
      <c r="AU307" s="5"/>
      <c r="AV307" t="s">
        <v>14</v>
      </c>
      <c r="AW307" t="str">
        <f t="shared" ca="1" si="812"/>
        <v>-5x(9x-10)</v>
      </c>
      <c r="AX307">
        <f t="shared" ca="1" si="813"/>
        <v>-45</v>
      </c>
      <c r="AY307" t="s">
        <v>296</v>
      </c>
      <c r="AZ307" t="str">
        <f t="shared" ca="1" si="814"/>
        <v>+</v>
      </c>
      <c r="BA307">
        <f t="shared" ca="1" si="815"/>
        <v>50</v>
      </c>
      <c r="BB307" t="s">
        <v>18</v>
      </c>
      <c r="BC307" t="str">
        <f t="shared" ca="1" si="816"/>
        <v>-45x^2+50x</v>
      </c>
      <c r="BD307" s="44"/>
      <c r="BE307" s="44"/>
      <c r="BF307" s="44"/>
      <c r="BG307" s="44"/>
      <c r="BH307" s="44"/>
      <c r="BI307" s="44"/>
    </row>
    <row r="308" spans="1:61" x14ac:dyDescent="0.55000000000000004">
      <c r="A308" s="1" t="s">
        <v>1</v>
      </c>
      <c r="B308" s="1" t="s">
        <v>35</v>
      </c>
      <c r="C308" s="78" t="s">
        <v>229</v>
      </c>
      <c r="D308" s="43" t="str">
        <f t="shared" ca="1" si="794"/>
        <v>x(8x-5)</v>
      </c>
      <c r="E308" s="4" t="s">
        <v>13</v>
      </c>
      <c r="F308" t="s">
        <v>230</v>
      </c>
      <c r="G308" s="78" t="s">
        <v>229</v>
      </c>
      <c r="H308" s="11" t="str">
        <f t="shared" ca="1" si="795"/>
        <v>8x^2-5x</v>
      </c>
      <c r="I308" s="21"/>
      <c r="J308" t="s">
        <v>230</v>
      </c>
      <c r="K308" s="51" t="s">
        <v>60</v>
      </c>
      <c r="L308" s="50" t="s">
        <v>328</v>
      </c>
      <c r="M308" s="50" t="str">
        <f t="shared" ca="1" si="796"/>
        <v>\\(\\quad x(8x-5)= \\)</v>
      </c>
      <c r="N308" s="50" t="str">
        <f t="shared" ca="1" si="783"/>
        <v>\\(\\quad 8x^2-5x \\)</v>
      </c>
      <c r="O308" s="50" t="s">
        <v>62</v>
      </c>
      <c r="P308" s="89" t="str">
        <f t="shared" ca="1" si="797"/>
        <v>INSERT INTO math(tangen,question,answer,editor,date,count) VALUES('m5700','\\(\\quad x(8x-5)= \\)','\\(\\quad 8x^2-5x \\)','harazono',NOW(),0);</v>
      </c>
      <c r="Q308" s="47"/>
      <c r="R308" s="19"/>
      <c r="S308" s="1">
        <f t="shared" ca="1" si="798"/>
        <v>1</v>
      </c>
      <c r="T308" s="1" t="s">
        <v>18</v>
      </c>
      <c r="U308" s="1">
        <f t="shared" ca="1" si="779"/>
        <v>8</v>
      </c>
      <c r="V308" s="1" t="s">
        <v>18</v>
      </c>
      <c r="W308" s="1">
        <f t="shared" ca="1" si="799"/>
        <v>-5</v>
      </c>
      <c r="X308" s="1"/>
      <c r="Z308">
        <f t="shared" ca="1" si="800"/>
        <v>1</v>
      </c>
      <c r="AB308">
        <f t="shared" ca="1" si="801"/>
        <v>8</v>
      </c>
      <c r="AC308" t="str">
        <f t="shared" si="802"/>
        <v>x</v>
      </c>
      <c r="AD308">
        <f t="shared" ca="1" si="803"/>
        <v>-5</v>
      </c>
      <c r="AG308" t="str">
        <f t="shared" ca="1" si="804"/>
        <v/>
      </c>
      <c r="AH308" t="str">
        <f t="shared" ca="1" si="805"/>
        <v/>
      </c>
      <c r="AI308" t="str">
        <f t="shared" si="806"/>
        <v>x</v>
      </c>
      <c r="AL308" t="s">
        <v>15</v>
      </c>
      <c r="AM308" t="str">
        <f t="shared" ca="1" si="807"/>
        <v/>
      </c>
      <c r="AN308">
        <f t="shared" ca="1" si="808"/>
        <v>8</v>
      </c>
      <c r="AO308" s="5" t="str">
        <f t="shared" si="809"/>
        <v>x</v>
      </c>
      <c r="AS308" t="str">
        <f t="shared" ca="1" si="810"/>
        <v>-</v>
      </c>
      <c r="AT308">
        <f t="shared" ca="1" si="811"/>
        <v>5</v>
      </c>
      <c r="AU308" s="5"/>
      <c r="AV308" t="s">
        <v>14</v>
      </c>
      <c r="AW308" t="str">
        <f t="shared" ca="1" si="812"/>
        <v>x(8x-5)</v>
      </c>
      <c r="AX308">
        <f t="shared" ca="1" si="813"/>
        <v>8</v>
      </c>
      <c r="AY308" t="s">
        <v>296</v>
      </c>
      <c r="AZ308" t="str">
        <f t="shared" ca="1" si="814"/>
        <v>-</v>
      </c>
      <c r="BA308">
        <f t="shared" ca="1" si="815"/>
        <v>5</v>
      </c>
      <c r="BB308" t="s">
        <v>18</v>
      </c>
      <c r="BC308" t="str">
        <f t="shared" ca="1" si="816"/>
        <v>8x^2-5x</v>
      </c>
      <c r="BD308" s="44"/>
      <c r="BE308" s="44"/>
      <c r="BF308" s="44"/>
      <c r="BG308" s="44"/>
      <c r="BH308" s="44"/>
      <c r="BI308" s="44"/>
    </row>
    <row r="309" spans="1:61" x14ac:dyDescent="0.55000000000000004">
      <c r="A309" s="1" t="s">
        <v>1</v>
      </c>
      <c r="B309" s="1" t="s">
        <v>35</v>
      </c>
      <c r="C309" s="78" t="s">
        <v>229</v>
      </c>
      <c r="D309" s="43" t="str">
        <f t="shared" ca="1" si="794"/>
        <v>-3x(-x+3)</v>
      </c>
      <c r="E309" s="4" t="s">
        <v>13</v>
      </c>
      <c r="F309" t="s">
        <v>230</v>
      </c>
      <c r="G309" s="78" t="s">
        <v>229</v>
      </c>
      <c r="H309" s="11" t="str">
        <f t="shared" ca="1" si="795"/>
        <v>3x^2-9x</v>
      </c>
      <c r="I309" s="21"/>
      <c r="J309" t="s">
        <v>230</v>
      </c>
      <c r="K309" s="51" t="s">
        <v>60</v>
      </c>
      <c r="L309" s="50" t="s">
        <v>328</v>
      </c>
      <c r="M309" s="50" t="str">
        <f t="shared" ca="1" si="796"/>
        <v>\\(\\quad -3x(-x+3)= \\)</v>
      </c>
      <c r="N309" s="50" t="str">
        <f t="shared" ca="1" si="783"/>
        <v>\\(\\quad 3x^2-9x \\)</v>
      </c>
      <c r="O309" s="50" t="s">
        <v>62</v>
      </c>
      <c r="P309" s="89" t="str">
        <f t="shared" ca="1" si="797"/>
        <v>INSERT INTO math(tangen,question,answer,editor,date,count) VALUES('m5700','\\(\\quad -3x(-x+3)= \\)','\\(\\quad 3x^2-9x \\)','harazono',NOW(),0);</v>
      </c>
      <c r="Q309" s="47"/>
      <c r="R309" s="19"/>
      <c r="S309" s="1">
        <f t="shared" ca="1" si="798"/>
        <v>-3</v>
      </c>
      <c r="T309" s="1" t="s">
        <v>18</v>
      </c>
      <c r="U309" s="1">
        <f t="shared" ca="1" si="779"/>
        <v>-1</v>
      </c>
      <c r="V309" s="1" t="s">
        <v>18</v>
      </c>
      <c r="W309" s="1">
        <f t="shared" ca="1" si="799"/>
        <v>3</v>
      </c>
      <c r="X309" s="1"/>
      <c r="Z309">
        <f t="shared" ca="1" si="800"/>
        <v>-3</v>
      </c>
      <c r="AB309">
        <f t="shared" ca="1" si="801"/>
        <v>-1</v>
      </c>
      <c r="AC309" t="str">
        <f t="shared" si="802"/>
        <v>x</v>
      </c>
      <c r="AD309">
        <f t="shared" ca="1" si="803"/>
        <v>3</v>
      </c>
      <c r="AG309" t="str">
        <f t="shared" ca="1" si="804"/>
        <v>-</v>
      </c>
      <c r="AH309">
        <f t="shared" ca="1" si="805"/>
        <v>3</v>
      </c>
      <c r="AI309" t="str">
        <f t="shared" si="806"/>
        <v>x</v>
      </c>
      <c r="AL309" t="s">
        <v>15</v>
      </c>
      <c r="AM309" t="str">
        <f t="shared" ca="1" si="807"/>
        <v>-</v>
      </c>
      <c r="AN309" t="str">
        <f t="shared" ca="1" si="808"/>
        <v/>
      </c>
      <c r="AO309" s="5" t="str">
        <f t="shared" si="809"/>
        <v>x</v>
      </c>
      <c r="AS309" t="str">
        <f t="shared" ca="1" si="810"/>
        <v>+</v>
      </c>
      <c r="AT309">
        <f t="shared" ca="1" si="811"/>
        <v>3</v>
      </c>
      <c r="AU309" s="5"/>
      <c r="AV309" t="s">
        <v>14</v>
      </c>
      <c r="AW309" t="str">
        <f t="shared" ca="1" si="812"/>
        <v>-3x(-x+3)</v>
      </c>
      <c r="AX309">
        <f t="shared" ca="1" si="813"/>
        <v>3</v>
      </c>
      <c r="AY309" t="s">
        <v>296</v>
      </c>
      <c r="AZ309" t="str">
        <f t="shared" ca="1" si="814"/>
        <v>-</v>
      </c>
      <c r="BA309">
        <f t="shared" ca="1" si="815"/>
        <v>9</v>
      </c>
      <c r="BB309" t="s">
        <v>18</v>
      </c>
      <c r="BC309" t="str">
        <f t="shared" ca="1" si="816"/>
        <v>3x^2-9x</v>
      </c>
      <c r="BD309" s="44"/>
      <c r="BE309" s="44"/>
      <c r="BF309" s="44"/>
      <c r="BG309" s="44"/>
      <c r="BH309" s="44"/>
      <c r="BI309" s="44"/>
    </row>
    <row r="310" spans="1:61" x14ac:dyDescent="0.55000000000000004">
      <c r="A310" s="1" t="s">
        <v>1</v>
      </c>
      <c r="B310" s="1" t="s">
        <v>35</v>
      </c>
      <c r="C310" s="78" t="s">
        <v>229</v>
      </c>
      <c r="D310" s="43" t="str">
        <f t="shared" ref="D310:D334" ca="1" si="817">AW310</f>
        <v>-2x(2x-2)</v>
      </c>
      <c r="E310" s="4" t="s">
        <v>13</v>
      </c>
      <c r="F310" t="s">
        <v>230</v>
      </c>
      <c r="G310" s="78" t="s">
        <v>229</v>
      </c>
      <c r="H310" s="11" t="str">
        <f t="shared" ref="H310:H334" ca="1" si="818">BC310</f>
        <v>-4x^3+4x</v>
      </c>
      <c r="I310" s="21"/>
      <c r="J310" t="s">
        <v>230</v>
      </c>
      <c r="K310" s="51" t="s">
        <v>60</v>
      </c>
      <c r="L310" s="50" t="s">
        <v>328</v>
      </c>
      <c r="M310" s="50" t="str">
        <f t="shared" ref="M310:M334" ca="1" si="819">C310&amp;D310&amp;E310&amp;F310</f>
        <v>\\(\\quad -2x(2x-2)= \\)</v>
      </c>
      <c r="N310" s="50" t="str">
        <f t="shared" ref="N310:N334" ca="1" si="820">G310&amp;H310&amp;I310&amp;J310</f>
        <v>\\(\\quad -4x^3+4x \\)</v>
      </c>
      <c r="O310" s="50" t="s">
        <v>62</v>
      </c>
      <c r="P310" s="89" t="str">
        <f t="shared" ref="P310:P334" ca="1" si="821">"INSERT INTO "&amp;K310&amp;"(tangen,question,answer,editor,date,count) VALUES('"&amp;L310&amp;"','"&amp;M310&amp;"','"&amp;N310&amp;"','"&amp;O310&amp;"',NOW(),0);"</f>
        <v>INSERT INTO math(tangen,question,answer,editor,date,count) VALUES('m5700','\\(\\quad -2x(2x-2)= \\)','\\(\\quad -4x^3+4x \\)','harazono',NOW(),0);</v>
      </c>
      <c r="Q310" s="47"/>
      <c r="R310" s="19"/>
      <c r="S310" s="1">
        <f t="shared" ca="1" si="798"/>
        <v>-2</v>
      </c>
      <c r="T310" s="1" t="s">
        <v>18</v>
      </c>
      <c r="U310" s="1">
        <f t="shared" ca="1" si="779"/>
        <v>2</v>
      </c>
      <c r="V310" s="1" t="s">
        <v>18</v>
      </c>
      <c r="W310" s="1">
        <f t="shared" ca="1" si="799"/>
        <v>-2</v>
      </c>
      <c r="X310" s="1"/>
      <c r="Z310">
        <f t="shared" ref="Z310:Z334" ca="1" si="822">IF(S310=0,7,S310)</f>
        <v>-2</v>
      </c>
      <c r="AB310">
        <f t="shared" ref="AB310:AB334" ca="1" si="823">IF(U310=0,7,U310)</f>
        <v>2</v>
      </c>
      <c r="AC310" t="str">
        <f t="shared" ref="AC310:AC334" si="824">IF(V310=0,7,V310)</f>
        <v>x</v>
      </c>
      <c r="AD310">
        <f t="shared" ref="AD310:AD334" ca="1" si="825">IF(W310=0,7,W310)</f>
        <v>-2</v>
      </c>
      <c r="AG310" t="str">
        <f t="shared" ref="AG310:AG334" ca="1" si="826">IF(Z310&lt;=0,"-","")</f>
        <v>-</v>
      </c>
      <c r="AH310">
        <f t="shared" ref="AH310:AH334" ca="1" si="827">IF(Z310=1,"",IF(Z310=-1,"",ABS(Z310)))</f>
        <v>2</v>
      </c>
      <c r="AI310" t="str">
        <f t="shared" ref="AI310:AI334" si="828">T310</f>
        <v>x</v>
      </c>
      <c r="AL310" t="s">
        <v>15</v>
      </c>
      <c r="AM310" t="str">
        <f t="shared" ref="AM310:AM334" ca="1" si="829">IF(AB310&lt;=0,"-","")</f>
        <v/>
      </c>
      <c r="AN310">
        <f t="shared" ref="AN310:AN334" ca="1" si="830">IF(AB310=1,"",IF(AB310=-1,"",ABS(AB310)))</f>
        <v>2</v>
      </c>
      <c r="AO310" s="5" t="str">
        <f t="shared" ref="AO310:AO334" si="831">V310</f>
        <v>x</v>
      </c>
      <c r="AS310" t="str">
        <f t="shared" ref="AS310:AS334" ca="1" si="832">IF(AD310&lt;=0,"-","+")</f>
        <v>-</v>
      </c>
      <c r="AT310">
        <f t="shared" ref="AT310:AT334" ca="1" si="833">IF(AD310=1,"",IF(W310=-1,"",ABS(W310)))</f>
        <v>2</v>
      </c>
      <c r="AU310" s="5"/>
      <c r="AV310" t="s">
        <v>14</v>
      </c>
      <c r="AW310" t="str">
        <f t="shared" ref="AW310:AW334" ca="1" si="834">AF310&amp;AG310&amp;AH310&amp;AI310&amp;AJ310&amp;AK310&amp;AL310&amp;AM310&amp;AN310&amp;AO310&amp;AP310&amp;AQ310&amp;AR310&amp;AS310&amp;AT310&amp;AU310&amp;AV310</f>
        <v>-2x(2x-2)</v>
      </c>
      <c r="AX310">
        <f t="shared" ref="AX310:AX334" ca="1" si="835">Z310*AB310</f>
        <v>-4</v>
      </c>
      <c r="AY310" t="s">
        <v>303</v>
      </c>
      <c r="AZ310" t="str">
        <f t="shared" ref="AZ310:AZ334" ca="1" si="836">IF(Z310*AD310&lt;=0,"-","+")</f>
        <v>+</v>
      </c>
      <c r="BA310">
        <f t="shared" ref="BA310:BA334" ca="1" si="837">ABS(Z310*AD310)</f>
        <v>4</v>
      </c>
      <c r="BB310" t="s">
        <v>18</v>
      </c>
      <c r="BC310" t="str">
        <f t="shared" ref="BC310:BC334" ca="1" si="838">AX310&amp;AY310&amp;AZ310&amp;BA310&amp;BB310</f>
        <v>-4x^3+4x</v>
      </c>
      <c r="BD310" s="44"/>
      <c r="BE310" s="44"/>
      <c r="BF310" s="44"/>
      <c r="BG310" s="44"/>
      <c r="BH310" s="44"/>
      <c r="BI310" s="44"/>
    </row>
    <row r="311" spans="1:61" x14ac:dyDescent="0.55000000000000004">
      <c r="A311" s="1" t="s">
        <v>1</v>
      </c>
      <c r="B311" s="1" t="s">
        <v>35</v>
      </c>
      <c r="C311" s="78" t="s">
        <v>229</v>
      </c>
      <c r="D311" s="43" t="str">
        <f t="shared" ca="1" si="817"/>
        <v>-2x(2x-)</v>
      </c>
      <c r="E311" s="4" t="s">
        <v>13</v>
      </c>
      <c r="F311" t="s">
        <v>230</v>
      </c>
      <c r="G311" s="78" t="s">
        <v>229</v>
      </c>
      <c r="H311" s="11" t="str">
        <f t="shared" ca="1" si="818"/>
        <v>-4x^4+2x</v>
      </c>
      <c r="I311" s="21"/>
      <c r="J311" t="s">
        <v>230</v>
      </c>
      <c r="K311" s="51" t="s">
        <v>60</v>
      </c>
      <c r="L311" s="50" t="s">
        <v>328</v>
      </c>
      <c r="M311" s="50" t="str">
        <f t="shared" ca="1" si="819"/>
        <v>\\(\\quad -2x(2x-)= \\)</v>
      </c>
      <c r="N311" s="50" t="str">
        <f t="shared" ca="1" si="820"/>
        <v>\\(\\quad -4x^4+2x \\)</v>
      </c>
      <c r="O311" s="50" t="s">
        <v>62</v>
      </c>
      <c r="P311" s="89" t="str">
        <f t="shared" ca="1" si="821"/>
        <v>INSERT INTO math(tangen,question,answer,editor,date,count) VALUES('m5700','\\(\\quad -2x(2x-)= \\)','\\(\\quad -4x^4+2x \\)','harazono',NOW(),0);</v>
      </c>
      <c r="Q311" s="47"/>
      <c r="R311" s="19"/>
      <c r="S311" s="1">
        <f t="shared" ca="1" si="798"/>
        <v>-2</v>
      </c>
      <c r="T311" s="1" t="s">
        <v>18</v>
      </c>
      <c r="U311" s="1">
        <f t="shared" ca="1" si="779"/>
        <v>2</v>
      </c>
      <c r="V311" s="1" t="s">
        <v>18</v>
      </c>
      <c r="W311" s="1">
        <f t="shared" ca="1" si="799"/>
        <v>-1</v>
      </c>
      <c r="X311" s="1"/>
      <c r="Z311">
        <f t="shared" ca="1" si="822"/>
        <v>-2</v>
      </c>
      <c r="AB311">
        <f t="shared" ca="1" si="823"/>
        <v>2</v>
      </c>
      <c r="AC311" t="str">
        <f t="shared" si="824"/>
        <v>x</v>
      </c>
      <c r="AD311">
        <f t="shared" ca="1" si="825"/>
        <v>-1</v>
      </c>
      <c r="AG311" t="str">
        <f t="shared" ca="1" si="826"/>
        <v>-</v>
      </c>
      <c r="AH311">
        <f t="shared" ca="1" si="827"/>
        <v>2</v>
      </c>
      <c r="AI311" t="str">
        <f t="shared" si="828"/>
        <v>x</v>
      </c>
      <c r="AL311" t="s">
        <v>15</v>
      </c>
      <c r="AM311" t="str">
        <f t="shared" ca="1" si="829"/>
        <v/>
      </c>
      <c r="AN311">
        <f t="shared" ca="1" si="830"/>
        <v>2</v>
      </c>
      <c r="AO311" s="5" t="str">
        <f t="shared" si="831"/>
        <v>x</v>
      </c>
      <c r="AS311" t="str">
        <f t="shared" ca="1" si="832"/>
        <v>-</v>
      </c>
      <c r="AT311" t="str">
        <f t="shared" ca="1" si="833"/>
        <v/>
      </c>
      <c r="AU311" s="5"/>
      <c r="AV311" t="s">
        <v>14</v>
      </c>
      <c r="AW311" t="str">
        <f t="shared" ca="1" si="834"/>
        <v>-2x(2x-)</v>
      </c>
      <c r="AX311">
        <f t="shared" ca="1" si="835"/>
        <v>-4</v>
      </c>
      <c r="AY311" t="s">
        <v>304</v>
      </c>
      <c r="AZ311" t="str">
        <f t="shared" ca="1" si="836"/>
        <v>+</v>
      </c>
      <c r="BA311">
        <f t="shared" ca="1" si="837"/>
        <v>2</v>
      </c>
      <c r="BB311" t="s">
        <v>18</v>
      </c>
      <c r="BC311" t="str">
        <f t="shared" ca="1" si="838"/>
        <v>-4x^4+2x</v>
      </c>
      <c r="BD311" s="44"/>
      <c r="BE311" s="44"/>
      <c r="BF311" s="44"/>
      <c r="BG311" s="44"/>
      <c r="BH311" s="44"/>
      <c r="BI311" s="44"/>
    </row>
    <row r="312" spans="1:61" x14ac:dyDescent="0.55000000000000004">
      <c r="A312" s="1" t="s">
        <v>1</v>
      </c>
      <c r="B312" s="1" t="s">
        <v>35</v>
      </c>
      <c r="C312" s="78" t="s">
        <v>229</v>
      </c>
      <c r="D312" s="43" t="str">
        <f t="shared" ca="1" si="817"/>
        <v>-x(7x-)</v>
      </c>
      <c r="E312" s="4" t="s">
        <v>13</v>
      </c>
      <c r="F312" t="s">
        <v>230</v>
      </c>
      <c r="G312" s="78" t="s">
        <v>229</v>
      </c>
      <c r="H312" s="11" t="str">
        <f t="shared" ca="1" si="818"/>
        <v>-7x^5+1x</v>
      </c>
      <c r="I312" s="21"/>
      <c r="J312" t="s">
        <v>230</v>
      </c>
      <c r="K312" s="51" t="s">
        <v>60</v>
      </c>
      <c r="L312" s="50" t="s">
        <v>328</v>
      </c>
      <c r="M312" s="50" t="str">
        <f t="shared" ca="1" si="819"/>
        <v>\\(\\quad -x(7x-)= \\)</v>
      </c>
      <c r="N312" s="50" t="str">
        <f t="shared" ca="1" si="820"/>
        <v>\\(\\quad -7x^5+1x \\)</v>
      </c>
      <c r="O312" s="50" t="s">
        <v>62</v>
      </c>
      <c r="P312" s="89" t="str">
        <f t="shared" ca="1" si="821"/>
        <v>INSERT INTO math(tangen,question,answer,editor,date,count) VALUES('m5700','\\(\\quad -x(7x-)= \\)','\\(\\quad -7x^5+1x \\)','harazono',NOW(),0);</v>
      </c>
      <c r="Q312" s="47"/>
      <c r="R312" s="19"/>
      <c r="S312" s="1">
        <f t="shared" ca="1" si="798"/>
        <v>-1</v>
      </c>
      <c r="T312" s="1" t="s">
        <v>18</v>
      </c>
      <c r="U312" s="1">
        <f t="shared" ca="1" si="779"/>
        <v>7</v>
      </c>
      <c r="V312" s="1" t="s">
        <v>18</v>
      </c>
      <c r="W312" s="1">
        <f t="shared" ca="1" si="799"/>
        <v>-1</v>
      </c>
      <c r="X312" s="1"/>
      <c r="Z312">
        <f t="shared" ca="1" si="822"/>
        <v>-1</v>
      </c>
      <c r="AB312">
        <f t="shared" ca="1" si="823"/>
        <v>7</v>
      </c>
      <c r="AC312" t="str">
        <f t="shared" si="824"/>
        <v>x</v>
      </c>
      <c r="AD312">
        <f t="shared" ca="1" si="825"/>
        <v>-1</v>
      </c>
      <c r="AG312" t="str">
        <f t="shared" ca="1" si="826"/>
        <v>-</v>
      </c>
      <c r="AH312" t="str">
        <f t="shared" ca="1" si="827"/>
        <v/>
      </c>
      <c r="AI312" t="str">
        <f t="shared" si="828"/>
        <v>x</v>
      </c>
      <c r="AL312" t="s">
        <v>15</v>
      </c>
      <c r="AM312" t="str">
        <f t="shared" ca="1" si="829"/>
        <v/>
      </c>
      <c r="AN312">
        <f t="shared" ca="1" si="830"/>
        <v>7</v>
      </c>
      <c r="AO312" s="5" t="str">
        <f t="shared" si="831"/>
        <v>x</v>
      </c>
      <c r="AS312" t="str">
        <f t="shared" ca="1" si="832"/>
        <v>-</v>
      </c>
      <c r="AT312" t="str">
        <f t="shared" ca="1" si="833"/>
        <v/>
      </c>
      <c r="AU312" s="5"/>
      <c r="AV312" t="s">
        <v>14</v>
      </c>
      <c r="AW312" t="str">
        <f t="shared" ca="1" si="834"/>
        <v>-x(7x-)</v>
      </c>
      <c r="AX312">
        <f t="shared" ca="1" si="835"/>
        <v>-7</v>
      </c>
      <c r="AY312" t="s">
        <v>305</v>
      </c>
      <c r="AZ312" t="str">
        <f t="shared" ca="1" si="836"/>
        <v>+</v>
      </c>
      <c r="BA312">
        <f t="shared" ca="1" si="837"/>
        <v>1</v>
      </c>
      <c r="BB312" t="s">
        <v>18</v>
      </c>
      <c r="BC312" t="str">
        <f t="shared" ca="1" si="838"/>
        <v>-7x^5+1x</v>
      </c>
      <c r="BD312" s="44"/>
      <c r="BE312" s="44"/>
      <c r="BF312" s="44"/>
      <c r="BG312" s="44"/>
      <c r="BH312" s="44"/>
      <c r="BI312" s="44"/>
    </row>
    <row r="313" spans="1:61" x14ac:dyDescent="0.55000000000000004">
      <c r="A313" s="1" t="s">
        <v>1</v>
      </c>
      <c r="B313" s="1" t="s">
        <v>35</v>
      </c>
      <c r="C313" s="78" t="s">
        <v>229</v>
      </c>
      <c r="D313" s="43" t="str">
        <f t="shared" ca="1" si="817"/>
        <v>-2x(-6x+5)</v>
      </c>
      <c r="E313" s="4" t="s">
        <v>13</v>
      </c>
      <c r="F313" t="s">
        <v>230</v>
      </c>
      <c r="G313" s="78" t="s">
        <v>229</v>
      </c>
      <c r="H313" s="11" t="str">
        <f t="shared" ca="1" si="818"/>
        <v>12x^6-10x</v>
      </c>
      <c r="I313" s="21"/>
      <c r="J313" t="s">
        <v>230</v>
      </c>
      <c r="K313" s="51" t="s">
        <v>60</v>
      </c>
      <c r="L313" s="50" t="s">
        <v>328</v>
      </c>
      <c r="M313" s="50" t="str">
        <f t="shared" ca="1" si="819"/>
        <v>\\(\\quad -2x(-6x+5)= \\)</v>
      </c>
      <c r="N313" s="50" t="str">
        <f t="shared" ca="1" si="820"/>
        <v>\\(\\quad 12x^6-10x \\)</v>
      </c>
      <c r="O313" s="50" t="s">
        <v>62</v>
      </c>
      <c r="P313" s="89" t="str">
        <f t="shared" ca="1" si="821"/>
        <v>INSERT INTO math(tangen,question,answer,editor,date,count) VALUES('m5700','\\(\\quad -2x(-6x+5)= \\)','\\(\\quad 12x^6-10x \\)','harazono',NOW(),0);</v>
      </c>
      <c r="Q313" s="47"/>
      <c r="R313" s="19"/>
      <c r="S313" s="1">
        <f t="shared" ca="1" si="798"/>
        <v>-2</v>
      </c>
      <c r="T313" s="1" t="s">
        <v>18</v>
      </c>
      <c r="U313" s="1">
        <f t="shared" ca="1" si="779"/>
        <v>-6</v>
      </c>
      <c r="V313" s="1" t="s">
        <v>18</v>
      </c>
      <c r="W313" s="1">
        <f t="shared" ca="1" si="799"/>
        <v>5</v>
      </c>
      <c r="X313" s="1"/>
      <c r="Z313">
        <f t="shared" ca="1" si="822"/>
        <v>-2</v>
      </c>
      <c r="AB313">
        <f t="shared" ca="1" si="823"/>
        <v>-6</v>
      </c>
      <c r="AC313" t="str">
        <f t="shared" si="824"/>
        <v>x</v>
      </c>
      <c r="AD313">
        <f t="shared" ca="1" si="825"/>
        <v>5</v>
      </c>
      <c r="AG313" t="str">
        <f t="shared" ca="1" si="826"/>
        <v>-</v>
      </c>
      <c r="AH313">
        <f t="shared" ca="1" si="827"/>
        <v>2</v>
      </c>
      <c r="AI313" t="str">
        <f t="shared" si="828"/>
        <v>x</v>
      </c>
      <c r="AL313" t="s">
        <v>15</v>
      </c>
      <c r="AM313" t="str">
        <f t="shared" ca="1" si="829"/>
        <v>-</v>
      </c>
      <c r="AN313">
        <f t="shared" ca="1" si="830"/>
        <v>6</v>
      </c>
      <c r="AO313" s="5" t="str">
        <f t="shared" si="831"/>
        <v>x</v>
      </c>
      <c r="AS313" t="str">
        <f t="shared" ca="1" si="832"/>
        <v>+</v>
      </c>
      <c r="AT313">
        <f t="shared" ca="1" si="833"/>
        <v>5</v>
      </c>
      <c r="AU313" s="5"/>
      <c r="AV313" t="s">
        <v>14</v>
      </c>
      <c r="AW313" t="str">
        <f t="shared" ca="1" si="834"/>
        <v>-2x(-6x+5)</v>
      </c>
      <c r="AX313">
        <f t="shared" ca="1" si="835"/>
        <v>12</v>
      </c>
      <c r="AY313" t="s">
        <v>306</v>
      </c>
      <c r="AZ313" t="str">
        <f t="shared" ca="1" si="836"/>
        <v>-</v>
      </c>
      <c r="BA313">
        <f t="shared" ca="1" si="837"/>
        <v>10</v>
      </c>
      <c r="BB313" t="s">
        <v>18</v>
      </c>
      <c r="BC313" t="str">
        <f t="shared" ca="1" si="838"/>
        <v>12x^6-10x</v>
      </c>
      <c r="BD313" s="44"/>
      <c r="BE313" s="44"/>
      <c r="BF313" s="44"/>
      <c r="BG313" s="44"/>
      <c r="BH313" s="44"/>
      <c r="BI313" s="44"/>
    </row>
    <row r="314" spans="1:61" x14ac:dyDescent="0.55000000000000004">
      <c r="A314" s="1" t="s">
        <v>1</v>
      </c>
      <c r="B314" s="1" t="s">
        <v>35</v>
      </c>
      <c r="C314" s="78" t="s">
        <v>229</v>
      </c>
      <c r="D314" s="43" t="str">
        <f t="shared" ca="1" si="817"/>
        <v>-4x(-x+)</v>
      </c>
      <c r="E314" s="4" t="s">
        <v>13</v>
      </c>
      <c r="F314" t="s">
        <v>230</v>
      </c>
      <c r="G314" s="78" t="s">
        <v>229</v>
      </c>
      <c r="H314" s="11" t="str">
        <f t="shared" ca="1" si="818"/>
        <v>4x^7-4x</v>
      </c>
      <c r="I314" s="21"/>
      <c r="J314" t="s">
        <v>230</v>
      </c>
      <c r="K314" s="51" t="s">
        <v>60</v>
      </c>
      <c r="L314" s="50" t="s">
        <v>328</v>
      </c>
      <c r="M314" s="50" t="str">
        <f t="shared" ca="1" si="819"/>
        <v>\\(\\quad -4x(-x+)= \\)</v>
      </c>
      <c r="N314" s="50" t="str">
        <f t="shared" ca="1" si="820"/>
        <v>\\(\\quad 4x^7-4x \\)</v>
      </c>
      <c r="O314" s="50" t="s">
        <v>62</v>
      </c>
      <c r="P314" s="89" t="str">
        <f t="shared" ca="1" si="821"/>
        <v>INSERT INTO math(tangen,question,answer,editor,date,count) VALUES('m5700','\\(\\quad -4x(-x+)= \\)','\\(\\quad 4x^7-4x \\)','harazono',NOW(),0);</v>
      </c>
      <c r="Q314" s="47"/>
      <c r="R314" s="19"/>
      <c r="S314" s="1">
        <f t="shared" ca="1" si="798"/>
        <v>-4</v>
      </c>
      <c r="T314" s="1" t="s">
        <v>18</v>
      </c>
      <c r="U314" s="1">
        <f t="shared" ca="1" si="779"/>
        <v>-1</v>
      </c>
      <c r="V314" s="1" t="s">
        <v>18</v>
      </c>
      <c r="W314" s="1">
        <f t="shared" ca="1" si="799"/>
        <v>1</v>
      </c>
      <c r="X314" s="1"/>
      <c r="Z314">
        <f t="shared" ca="1" si="822"/>
        <v>-4</v>
      </c>
      <c r="AB314">
        <f t="shared" ca="1" si="823"/>
        <v>-1</v>
      </c>
      <c r="AC314" t="str">
        <f t="shared" si="824"/>
        <v>x</v>
      </c>
      <c r="AD314">
        <f t="shared" ca="1" si="825"/>
        <v>1</v>
      </c>
      <c r="AG314" t="str">
        <f t="shared" ca="1" si="826"/>
        <v>-</v>
      </c>
      <c r="AH314">
        <f t="shared" ca="1" si="827"/>
        <v>4</v>
      </c>
      <c r="AI314" t="str">
        <f t="shared" si="828"/>
        <v>x</v>
      </c>
      <c r="AL314" t="s">
        <v>15</v>
      </c>
      <c r="AM314" t="str">
        <f t="shared" ca="1" si="829"/>
        <v>-</v>
      </c>
      <c r="AN314" t="str">
        <f t="shared" ca="1" si="830"/>
        <v/>
      </c>
      <c r="AO314" s="5" t="str">
        <f t="shared" si="831"/>
        <v>x</v>
      </c>
      <c r="AS314" t="str">
        <f t="shared" ca="1" si="832"/>
        <v>+</v>
      </c>
      <c r="AT314" t="str">
        <f t="shared" ca="1" si="833"/>
        <v/>
      </c>
      <c r="AU314" s="5"/>
      <c r="AV314" t="s">
        <v>14</v>
      </c>
      <c r="AW314" t="str">
        <f t="shared" ca="1" si="834"/>
        <v>-4x(-x+)</v>
      </c>
      <c r="AX314">
        <f t="shared" ca="1" si="835"/>
        <v>4</v>
      </c>
      <c r="AY314" t="s">
        <v>307</v>
      </c>
      <c r="AZ314" t="str">
        <f t="shared" ca="1" si="836"/>
        <v>-</v>
      </c>
      <c r="BA314">
        <f t="shared" ca="1" si="837"/>
        <v>4</v>
      </c>
      <c r="BB314" t="s">
        <v>18</v>
      </c>
      <c r="BC314" t="str">
        <f t="shared" ca="1" si="838"/>
        <v>4x^7-4x</v>
      </c>
      <c r="BD314" s="44"/>
      <c r="BE314" s="44"/>
      <c r="BF314" s="44"/>
      <c r="BG314" s="44"/>
      <c r="BH314" s="44"/>
      <c r="BI314" s="44"/>
    </row>
    <row r="315" spans="1:61" x14ac:dyDescent="0.55000000000000004">
      <c r="A315" s="1" t="s">
        <v>1</v>
      </c>
      <c r="B315" s="1" t="s">
        <v>35</v>
      </c>
      <c r="C315" s="78" t="s">
        <v>229</v>
      </c>
      <c r="D315" s="43" t="str">
        <f t="shared" ca="1" si="817"/>
        <v>-x(6x+8)</v>
      </c>
      <c r="E315" s="4" t="s">
        <v>13</v>
      </c>
      <c r="F315" t="s">
        <v>230</v>
      </c>
      <c r="G315" s="78" t="s">
        <v>229</v>
      </c>
      <c r="H315" s="11" t="str">
        <f t="shared" ca="1" si="818"/>
        <v>-6x^8-8x</v>
      </c>
      <c r="I315" s="21"/>
      <c r="J315" t="s">
        <v>230</v>
      </c>
      <c r="K315" s="51" t="s">
        <v>60</v>
      </c>
      <c r="L315" s="50" t="s">
        <v>328</v>
      </c>
      <c r="M315" s="50" t="str">
        <f t="shared" ca="1" si="819"/>
        <v>\\(\\quad -x(6x+8)= \\)</v>
      </c>
      <c r="N315" s="50" t="str">
        <f t="shared" ca="1" si="820"/>
        <v>\\(\\quad -6x^8-8x \\)</v>
      </c>
      <c r="O315" s="50" t="s">
        <v>62</v>
      </c>
      <c r="P315" s="89" t="str">
        <f t="shared" ca="1" si="821"/>
        <v>INSERT INTO math(tangen,question,answer,editor,date,count) VALUES('m5700','\\(\\quad -x(6x+8)= \\)','\\(\\quad -6x^8-8x \\)','harazono',NOW(),0);</v>
      </c>
      <c r="Q315" s="47"/>
      <c r="R315" s="19"/>
      <c r="S315" s="1">
        <f t="shared" ca="1" si="798"/>
        <v>-1</v>
      </c>
      <c r="T315" s="1" t="s">
        <v>18</v>
      </c>
      <c r="U315" s="1">
        <f t="shared" ca="1" si="779"/>
        <v>6</v>
      </c>
      <c r="V315" s="1" t="s">
        <v>18</v>
      </c>
      <c r="W315" s="1">
        <f t="shared" ca="1" si="799"/>
        <v>8</v>
      </c>
      <c r="X315" s="1"/>
      <c r="Z315">
        <f t="shared" ca="1" si="822"/>
        <v>-1</v>
      </c>
      <c r="AB315">
        <f t="shared" ca="1" si="823"/>
        <v>6</v>
      </c>
      <c r="AC315" t="str">
        <f t="shared" si="824"/>
        <v>x</v>
      </c>
      <c r="AD315">
        <f t="shared" ca="1" si="825"/>
        <v>8</v>
      </c>
      <c r="AG315" t="str">
        <f t="shared" ca="1" si="826"/>
        <v>-</v>
      </c>
      <c r="AH315" t="str">
        <f t="shared" ca="1" si="827"/>
        <v/>
      </c>
      <c r="AI315" t="str">
        <f t="shared" si="828"/>
        <v>x</v>
      </c>
      <c r="AL315" t="s">
        <v>15</v>
      </c>
      <c r="AM315" t="str">
        <f t="shared" ca="1" si="829"/>
        <v/>
      </c>
      <c r="AN315">
        <f t="shared" ca="1" si="830"/>
        <v>6</v>
      </c>
      <c r="AO315" s="5" t="str">
        <f t="shared" si="831"/>
        <v>x</v>
      </c>
      <c r="AS315" t="str">
        <f t="shared" ca="1" si="832"/>
        <v>+</v>
      </c>
      <c r="AT315">
        <f t="shared" ca="1" si="833"/>
        <v>8</v>
      </c>
      <c r="AU315" s="5"/>
      <c r="AV315" t="s">
        <v>14</v>
      </c>
      <c r="AW315" t="str">
        <f t="shared" ca="1" si="834"/>
        <v>-x(6x+8)</v>
      </c>
      <c r="AX315">
        <f t="shared" ca="1" si="835"/>
        <v>-6</v>
      </c>
      <c r="AY315" t="s">
        <v>308</v>
      </c>
      <c r="AZ315" t="str">
        <f t="shared" ca="1" si="836"/>
        <v>-</v>
      </c>
      <c r="BA315">
        <f t="shared" ca="1" si="837"/>
        <v>8</v>
      </c>
      <c r="BB315" t="s">
        <v>18</v>
      </c>
      <c r="BC315" t="str">
        <f t="shared" ca="1" si="838"/>
        <v>-6x^8-8x</v>
      </c>
      <c r="BD315" s="44"/>
      <c r="BE315" s="44"/>
      <c r="BF315" s="44"/>
      <c r="BG315" s="44"/>
      <c r="BH315" s="44"/>
      <c r="BI315" s="44"/>
    </row>
    <row r="316" spans="1:61" x14ac:dyDescent="0.55000000000000004">
      <c r="A316" s="1" t="s">
        <v>1</v>
      </c>
      <c r="B316" s="1" t="s">
        <v>35</v>
      </c>
      <c r="C316" s="78" t="s">
        <v>229</v>
      </c>
      <c r="D316" s="43" t="str">
        <f t="shared" ca="1" si="817"/>
        <v>5x(3x+4)</v>
      </c>
      <c r="E316" s="4" t="s">
        <v>13</v>
      </c>
      <c r="F316" t="s">
        <v>230</v>
      </c>
      <c r="G316" s="78" t="s">
        <v>229</v>
      </c>
      <c r="H316" s="11" t="str">
        <f t="shared" ca="1" si="818"/>
        <v>15x^9+20x</v>
      </c>
      <c r="I316" s="21"/>
      <c r="J316" t="s">
        <v>230</v>
      </c>
      <c r="K316" s="51" t="s">
        <v>60</v>
      </c>
      <c r="L316" s="50" t="s">
        <v>328</v>
      </c>
      <c r="M316" s="50" t="str">
        <f t="shared" ca="1" si="819"/>
        <v>\\(\\quad 5x(3x+4)= \\)</v>
      </c>
      <c r="N316" s="50" t="str">
        <f t="shared" ca="1" si="820"/>
        <v>\\(\\quad 15x^9+20x \\)</v>
      </c>
      <c r="O316" s="50" t="s">
        <v>62</v>
      </c>
      <c r="P316" s="89" t="str">
        <f t="shared" ca="1" si="821"/>
        <v>INSERT INTO math(tangen,question,answer,editor,date,count) VALUES('m5700','\\(\\quad 5x(3x+4)= \\)','\\(\\quad 15x^9+20x \\)','harazono',NOW(),0);</v>
      </c>
      <c r="Q316" s="47"/>
      <c r="R316" s="19"/>
      <c r="S316" s="1">
        <f t="shared" ca="1" si="798"/>
        <v>5</v>
      </c>
      <c r="T316" s="1" t="s">
        <v>18</v>
      </c>
      <c r="U316" s="1">
        <f t="shared" ca="1" si="779"/>
        <v>3</v>
      </c>
      <c r="V316" s="1" t="s">
        <v>18</v>
      </c>
      <c r="W316" s="1">
        <f t="shared" ca="1" si="799"/>
        <v>4</v>
      </c>
      <c r="X316" s="1"/>
      <c r="Z316">
        <f t="shared" ca="1" si="822"/>
        <v>5</v>
      </c>
      <c r="AB316">
        <f t="shared" ca="1" si="823"/>
        <v>3</v>
      </c>
      <c r="AC316" t="str">
        <f t="shared" si="824"/>
        <v>x</v>
      </c>
      <c r="AD316">
        <f t="shared" ca="1" si="825"/>
        <v>4</v>
      </c>
      <c r="AG316" t="str">
        <f t="shared" ca="1" si="826"/>
        <v/>
      </c>
      <c r="AH316">
        <f t="shared" ca="1" si="827"/>
        <v>5</v>
      </c>
      <c r="AI316" t="str">
        <f t="shared" si="828"/>
        <v>x</v>
      </c>
      <c r="AL316" t="s">
        <v>15</v>
      </c>
      <c r="AM316" t="str">
        <f t="shared" ca="1" si="829"/>
        <v/>
      </c>
      <c r="AN316">
        <f t="shared" ca="1" si="830"/>
        <v>3</v>
      </c>
      <c r="AO316" s="5" t="str">
        <f t="shared" si="831"/>
        <v>x</v>
      </c>
      <c r="AS316" t="str">
        <f t="shared" ca="1" si="832"/>
        <v>+</v>
      </c>
      <c r="AT316">
        <f t="shared" ca="1" si="833"/>
        <v>4</v>
      </c>
      <c r="AU316" s="5"/>
      <c r="AV316" t="s">
        <v>14</v>
      </c>
      <c r="AW316" t="str">
        <f t="shared" ca="1" si="834"/>
        <v>5x(3x+4)</v>
      </c>
      <c r="AX316">
        <f t="shared" ca="1" si="835"/>
        <v>15</v>
      </c>
      <c r="AY316" t="s">
        <v>309</v>
      </c>
      <c r="AZ316" t="str">
        <f t="shared" ca="1" si="836"/>
        <v>+</v>
      </c>
      <c r="BA316">
        <f t="shared" ca="1" si="837"/>
        <v>20</v>
      </c>
      <c r="BB316" t="s">
        <v>18</v>
      </c>
      <c r="BC316" t="str">
        <f t="shared" ca="1" si="838"/>
        <v>15x^9+20x</v>
      </c>
      <c r="BD316" s="44"/>
      <c r="BE316" s="44"/>
      <c r="BF316" s="44"/>
      <c r="BG316" s="44"/>
      <c r="BH316" s="44"/>
      <c r="BI316" s="44"/>
    </row>
    <row r="317" spans="1:61" x14ac:dyDescent="0.55000000000000004">
      <c r="A317" s="1" t="s">
        <v>1</v>
      </c>
      <c r="B317" s="1" t="s">
        <v>35</v>
      </c>
      <c r="C317" s="78" t="s">
        <v>229</v>
      </c>
      <c r="D317" s="43" t="str">
        <f t="shared" ca="1" si="817"/>
        <v>7x(5x+3)</v>
      </c>
      <c r="E317" s="4" t="s">
        <v>13</v>
      </c>
      <c r="F317" t="s">
        <v>230</v>
      </c>
      <c r="G317" s="78" t="s">
        <v>229</v>
      </c>
      <c r="H317" s="11" t="str">
        <f t="shared" ca="1" si="818"/>
        <v>35x^10+21x</v>
      </c>
      <c r="I317" s="21"/>
      <c r="J317" t="s">
        <v>230</v>
      </c>
      <c r="K317" s="51" t="s">
        <v>60</v>
      </c>
      <c r="L317" s="50" t="s">
        <v>328</v>
      </c>
      <c r="M317" s="50" t="str">
        <f t="shared" ca="1" si="819"/>
        <v>\\(\\quad 7x(5x+3)= \\)</v>
      </c>
      <c r="N317" s="50" t="str">
        <f t="shared" ca="1" si="820"/>
        <v>\\(\\quad 35x^10+21x \\)</v>
      </c>
      <c r="O317" s="50" t="s">
        <v>62</v>
      </c>
      <c r="P317" s="89" t="str">
        <f t="shared" ca="1" si="821"/>
        <v>INSERT INTO math(tangen,question,answer,editor,date,count) VALUES('m5700','\\(\\quad 7x(5x+3)= \\)','\\(\\quad 35x^10+21x \\)','harazono',NOW(),0);</v>
      </c>
      <c r="Q317" s="47"/>
      <c r="R317" s="19"/>
      <c r="S317" s="1">
        <f t="shared" ca="1" si="798"/>
        <v>0</v>
      </c>
      <c r="T317" s="1" t="s">
        <v>18</v>
      </c>
      <c r="U317" s="1">
        <f t="shared" ca="1" si="779"/>
        <v>5</v>
      </c>
      <c r="V317" s="1" t="s">
        <v>18</v>
      </c>
      <c r="W317" s="1">
        <f t="shared" ca="1" si="799"/>
        <v>3</v>
      </c>
      <c r="X317" s="1"/>
      <c r="Z317">
        <f t="shared" ca="1" si="822"/>
        <v>7</v>
      </c>
      <c r="AB317">
        <f t="shared" ca="1" si="823"/>
        <v>5</v>
      </c>
      <c r="AC317" t="str">
        <f t="shared" si="824"/>
        <v>x</v>
      </c>
      <c r="AD317">
        <f t="shared" ca="1" si="825"/>
        <v>3</v>
      </c>
      <c r="AG317" t="str">
        <f t="shared" ca="1" si="826"/>
        <v/>
      </c>
      <c r="AH317">
        <f t="shared" ca="1" si="827"/>
        <v>7</v>
      </c>
      <c r="AI317" t="str">
        <f t="shared" si="828"/>
        <v>x</v>
      </c>
      <c r="AL317" t="s">
        <v>15</v>
      </c>
      <c r="AM317" t="str">
        <f t="shared" ca="1" si="829"/>
        <v/>
      </c>
      <c r="AN317">
        <f t="shared" ca="1" si="830"/>
        <v>5</v>
      </c>
      <c r="AO317" s="5" t="str">
        <f t="shared" si="831"/>
        <v>x</v>
      </c>
      <c r="AS317" t="str">
        <f t="shared" ca="1" si="832"/>
        <v>+</v>
      </c>
      <c r="AT317">
        <f t="shared" ca="1" si="833"/>
        <v>3</v>
      </c>
      <c r="AU317" s="5"/>
      <c r="AV317" t="s">
        <v>14</v>
      </c>
      <c r="AW317" t="str">
        <f t="shared" ca="1" si="834"/>
        <v>7x(5x+3)</v>
      </c>
      <c r="AX317">
        <f t="shared" ca="1" si="835"/>
        <v>35</v>
      </c>
      <c r="AY317" t="s">
        <v>310</v>
      </c>
      <c r="AZ317" t="str">
        <f t="shared" ca="1" si="836"/>
        <v>+</v>
      </c>
      <c r="BA317">
        <f t="shared" ca="1" si="837"/>
        <v>21</v>
      </c>
      <c r="BB317" t="s">
        <v>18</v>
      </c>
      <c r="BC317" t="str">
        <f t="shared" ca="1" si="838"/>
        <v>35x^10+21x</v>
      </c>
      <c r="BD317" s="44"/>
      <c r="BE317" s="44"/>
      <c r="BF317" s="44"/>
      <c r="BG317" s="44"/>
      <c r="BH317" s="44"/>
      <c r="BI317" s="44"/>
    </row>
    <row r="318" spans="1:61" x14ac:dyDescent="0.55000000000000004">
      <c r="A318" s="1" t="s">
        <v>1</v>
      </c>
      <c r="B318" s="1" t="s">
        <v>35</v>
      </c>
      <c r="C318" s="78" t="s">
        <v>229</v>
      </c>
      <c r="D318" s="43" t="str">
        <f t="shared" ca="1" si="817"/>
        <v>3x(-2x-)</v>
      </c>
      <c r="E318" s="4" t="s">
        <v>13</v>
      </c>
      <c r="F318" t="s">
        <v>230</v>
      </c>
      <c r="G318" s="78" t="s">
        <v>229</v>
      </c>
      <c r="H318" s="11" t="str">
        <f t="shared" ca="1" si="818"/>
        <v>-6x^11-3x</v>
      </c>
      <c r="I318" s="21"/>
      <c r="J318" t="s">
        <v>230</v>
      </c>
      <c r="K318" s="51" t="s">
        <v>60</v>
      </c>
      <c r="L318" s="50" t="s">
        <v>328</v>
      </c>
      <c r="M318" s="50" t="str">
        <f t="shared" ca="1" si="819"/>
        <v>\\(\\quad 3x(-2x-)= \\)</v>
      </c>
      <c r="N318" s="50" t="str">
        <f t="shared" ca="1" si="820"/>
        <v>\\(\\quad -6x^11-3x \\)</v>
      </c>
      <c r="O318" s="50" t="s">
        <v>62</v>
      </c>
      <c r="P318" s="89" t="str">
        <f t="shared" ca="1" si="821"/>
        <v>INSERT INTO math(tangen,question,answer,editor,date,count) VALUES('m5700','\\(\\quad 3x(-2x-)= \\)','\\(\\quad -6x^11-3x \\)','harazono',NOW(),0);</v>
      </c>
      <c r="Q318" s="47"/>
      <c r="R318" s="19"/>
      <c r="S318" s="1">
        <f t="shared" ca="1" si="798"/>
        <v>3</v>
      </c>
      <c r="T318" s="1" t="s">
        <v>18</v>
      </c>
      <c r="U318" s="1">
        <f t="shared" ca="1" si="779"/>
        <v>-2</v>
      </c>
      <c r="V318" s="1" t="s">
        <v>18</v>
      </c>
      <c r="W318" s="1">
        <f t="shared" ca="1" si="799"/>
        <v>-1</v>
      </c>
      <c r="X318" s="1"/>
      <c r="Z318">
        <f t="shared" ca="1" si="822"/>
        <v>3</v>
      </c>
      <c r="AB318">
        <f t="shared" ca="1" si="823"/>
        <v>-2</v>
      </c>
      <c r="AC318" t="str">
        <f t="shared" si="824"/>
        <v>x</v>
      </c>
      <c r="AD318">
        <f t="shared" ca="1" si="825"/>
        <v>-1</v>
      </c>
      <c r="AG318" t="str">
        <f t="shared" ca="1" si="826"/>
        <v/>
      </c>
      <c r="AH318">
        <f t="shared" ca="1" si="827"/>
        <v>3</v>
      </c>
      <c r="AI318" t="str">
        <f t="shared" si="828"/>
        <v>x</v>
      </c>
      <c r="AL318" t="s">
        <v>15</v>
      </c>
      <c r="AM318" t="str">
        <f t="shared" ca="1" si="829"/>
        <v>-</v>
      </c>
      <c r="AN318">
        <f t="shared" ca="1" si="830"/>
        <v>2</v>
      </c>
      <c r="AO318" s="5" t="str">
        <f t="shared" si="831"/>
        <v>x</v>
      </c>
      <c r="AS318" t="str">
        <f t="shared" ca="1" si="832"/>
        <v>-</v>
      </c>
      <c r="AT318" t="str">
        <f t="shared" ca="1" si="833"/>
        <v/>
      </c>
      <c r="AU318" s="5"/>
      <c r="AV318" t="s">
        <v>14</v>
      </c>
      <c r="AW318" t="str">
        <f t="shared" ca="1" si="834"/>
        <v>3x(-2x-)</v>
      </c>
      <c r="AX318">
        <f t="shared" ca="1" si="835"/>
        <v>-6</v>
      </c>
      <c r="AY318" t="s">
        <v>311</v>
      </c>
      <c r="AZ318" t="str">
        <f t="shared" ca="1" si="836"/>
        <v>-</v>
      </c>
      <c r="BA318">
        <f t="shared" ca="1" si="837"/>
        <v>3</v>
      </c>
      <c r="BB318" t="s">
        <v>18</v>
      </c>
      <c r="BC318" t="str">
        <f t="shared" ca="1" si="838"/>
        <v>-6x^11-3x</v>
      </c>
      <c r="BD318" s="44"/>
      <c r="BE318" s="44"/>
      <c r="BF318" s="44"/>
      <c r="BG318" s="44"/>
      <c r="BH318" s="44"/>
      <c r="BI318" s="44"/>
    </row>
    <row r="319" spans="1:61" x14ac:dyDescent="0.55000000000000004">
      <c r="A319" s="1" t="s">
        <v>1</v>
      </c>
      <c r="B319" s="1" t="s">
        <v>35</v>
      </c>
      <c r="C319" s="78" t="s">
        <v>229</v>
      </c>
      <c r="D319" s="43" t="str">
        <f t="shared" ca="1" si="817"/>
        <v>-3x(2x+8)</v>
      </c>
      <c r="E319" s="4" t="s">
        <v>13</v>
      </c>
      <c r="F319" t="s">
        <v>230</v>
      </c>
      <c r="G319" s="78" t="s">
        <v>229</v>
      </c>
      <c r="H319" s="11" t="str">
        <f t="shared" ca="1" si="818"/>
        <v>-6x^12-24x</v>
      </c>
      <c r="I319" s="21"/>
      <c r="J319" t="s">
        <v>230</v>
      </c>
      <c r="K319" s="51" t="s">
        <v>60</v>
      </c>
      <c r="L319" s="50" t="s">
        <v>328</v>
      </c>
      <c r="M319" s="50" t="str">
        <f t="shared" ca="1" si="819"/>
        <v>\\(\\quad -3x(2x+8)= \\)</v>
      </c>
      <c r="N319" s="50" t="str">
        <f t="shared" ca="1" si="820"/>
        <v>\\(\\quad -6x^12-24x \\)</v>
      </c>
      <c r="O319" s="50" t="s">
        <v>62</v>
      </c>
      <c r="P319" s="89" t="str">
        <f t="shared" ca="1" si="821"/>
        <v>INSERT INTO math(tangen,question,answer,editor,date,count) VALUES('m5700','\\(\\quad -3x(2x+8)= \\)','\\(\\quad -6x^12-24x \\)','harazono',NOW(),0);</v>
      </c>
      <c r="Q319" s="47"/>
      <c r="R319" s="19"/>
      <c r="S319" s="1">
        <f t="shared" ca="1" si="798"/>
        <v>-3</v>
      </c>
      <c r="T319" s="1" t="s">
        <v>18</v>
      </c>
      <c r="U319" s="1">
        <f t="shared" ca="1" si="779"/>
        <v>2</v>
      </c>
      <c r="V319" s="1" t="s">
        <v>18</v>
      </c>
      <c r="W319" s="1">
        <f t="shared" ca="1" si="799"/>
        <v>8</v>
      </c>
      <c r="X319" s="1"/>
      <c r="Z319">
        <f t="shared" ca="1" si="822"/>
        <v>-3</v>
      </c>
      <c r="AB319">
        <f t="shared" ca="1" si="823"/>
        <v>2</v>
      </c>
      <c r="AC319" t="str">
        <f t="shared" si="824"/>
        <v>x</v>
      </c>
      <c r="AD319">
        <f t="shared" ca="1" si="825"/>
        <v>8</v>
      </c>
      <c r="AG319" t="str">
        <f t="shared" ca="1" si="826"/>
        <v>-</v>
      </c>
      <c r="AH319">
        <f t="shared" ca="1" si="827"/>
        <v>3</v>
      </c>
      <c r="AI319" t="str">
        <f t="shared" si="828"/>
        <v>x</v>
      </c>
      <c r="AL319" t="s">
        <v>15</v>
      </c>
      <c r="AM319" t="str">
        <f t="shared" ca="1" si="829"/>
        <v/>
      </c>
      <c r="AN319">
        <f t="shared" ca="1" si="830"/>
        <v>2</v>
      </c>
      <c r="AO319" s="5" t="str">
        <f t="shared" si="831"/>
        <v>x</v>
      </c>
      <c r="AS319" t="str">
        <f t="shared" ca="1" si="832"/>
        <v>+</v>
      </c>
      <c r="AT319">
        <f t="shared" ca="1" si="833"/>
        <v>8</v>
      </c>
      <c r="AU319" s="5"/>
      <c r="AV319" t="s">
        <v>14</v>
      </c>
      <c r="AW319" t="str">
        <f t="shared" ca="1" si="834"/>
        <v>-3x(2x+8)</v>
      </c>
      <c r="AX319">
        <f t="shared" ca="1" si="835"/>
        <v>-6</v>
      </c>
      <c r="AY319" t="s">
        <v>312</v>
      </c>
      <c r="AZ319" t="str">
        <f t="shared" ca="1" si="836"/>
        <v>-</v>
      </c>
      <c r="BA319">
        <f t="shared" ca="1" si="837"/>
        <v>24</v>
      </c>
      <c r="BB319" t="s">
        <v>18</v>
      </c>
      <c r="BC319" t="str">
        <f t="shared" ca="1" si="838"/>
        <v>-6x^12-24x</v>
      </c>
      <c r="BD319" s="44"/>
      <c r="BE319" s="44"/>
      <c r="BF319" s="44"/>
      <c r="BG319" s="44"/>
      <c r="BH319" s="44"/>
      <c r="BI319" s="44"/>
    </row>
    <row r="320" spans="1:61" x14ac:dyDescent="0.55000000000000004">
      <c r="A320" s="1" t="s">
        <v>1</v>
      </c>
      <c r="B320" s="1" t="s">
        <v>35</v>
      </c>
      <c r="C320" s="78" t="s">
        <v>229</v>
      </c>
      <c r="D320" s="43" t="str">
        <f t="shared" ca="1" si="817"/>
        <v>2x(-x-6)</v>
      </c>
      <c r="E320" s="4" t="s">
        <v>13</v>
      </c>
      <c r="F320" t="s">
        <v>230</v>
      </c>
      <c r="G320" s="78" t="s">
        <v>229</v>
      </c>
      <c r="H320" s="11" t="str">
        <f t="shared" ca="1" si="818"/>
        <v>-2x^13-12x</v>
      </c>
      <c r="I320" s="21"/>
      <c r="J320" t="s">
        <v>230</v>
      </c>
      <c r="K320" s="51" t="s">
        <v>60</v>
      </c>
      <c r="L320" s="50" t="s">
        <v>328</v>
      </c>
      <c r="M320" s="50" t="str">
        <f t="shared" ca="1" si="819"/>
        <v>\\(\\quad 2x(-x-6)= \\)</v>
      </c>
      <c r="N320" s="50" t="str">
        <f t="shared" ca="1" si="820"/>
        <v>\\(\\quad -2x^13-12x \\)</v>
      </c>
      <c r="O320" s="50" t="s">
        <v>62</v>
      </c>
      <c r="P320" s="89" t="str">
        <f t="shared" ca="1" si="821"/>
        <v>INSERT INTO math(tangen,question,answer,editor,date,count) VALUES('m5700','\\(\\quad 2x(-x-6)= \\)','\\(\\quad -2x^13-12x \\)','harazono',NOW(),0);</v>
      </c>
      <c r="Q320" s="47"/>
      <c r="R320" s="19"/>
      <c r="S320" s="1">
        <f t="shared" ca="1" si="798"/>
        <v>2</v>
      </c>
      <c r="T320" s="1" t="s">
        <v>18</v>
      </c>
      <c r="U320" s="1">
        <f t="shared" ca="1" si="779"/>
        <v>-1</v>
      </c>
      <c r="V320" s="1" t="s">
        <v>18</v>
      </c>
      <c r="W320" s="1">
        <f t="shared" ca="1" si="799"/>
        <v>-6</v>
      </c>
      <c r="X320" s="1"/>
      <c r="Z320">
        <f t="shared" ca="1" si="822"/>
        <v>2</v>
      </c>
      <c r="AB320">
        <f t="shared" ca="1" si="823"/>
        <v>-1</v>
      </c>
      <c r="AC320" t="str">
        <f t="shared" si="824"/>
        <v>x</v>
      </c>
      <c r="AD320">
        <f t="shared" ca="1" si="825"/>
        <v>-6</v>
      </c>
      <c r="AG320" t="str">
        <f t="shared" ca="1" si="826"/>
        <v/>
      </c>
      <c r="AH320">
        <f t="shared" ca="1" si="827"/>
        <v>2</v>
      </c>
      <c r="AI320" t="str">
        <f t="shared" si="828"/>
        <v>x</v>
      </c>
      <c r="AL320" t="s">
        <v>15</v>
      </c>
      <c r="AM320" t="str">
        <f t="shared" ca="1" si="829"/>
        <v>-</v>
      </c>
      <c r="AN320" t="str">
        <f t="shared" ca="1" si="830"/>
        <v/>
      </c>
      <c r="AO320" s="5" t="str">
        <f t="shared" si="831"/>
        <v>x</v>
      </c>
      <c r="AS320" t="str">
        <f t="shared" ca="1" si="832"/>
        <v>-</v>
      </c>
      <c r="AT320">
        <f t="shared" ca="1" si="833"/>
        <v>6</v>
      </c>
      <c r="AU320" s="5"/>
      <c r="AV320" t="s">
        <v>14</v>
      </c>
      <c r="AW320" t="str">
        <f t="shared" ca="1" si="834"/>
        <v>2x(-x-6)</v>
      </c>
      <c r="AX320">
        <f t="shared" ca="1" si="835"/>
        <v>-2</v>
      </c>
      <c r="AY320" t="s">
        <v>313</v>
      </c>
      <c r="AZ320" t="str">
        <f t="shared" ca="1" si="836"/>
        <v>-</v>
      </c>
      <c r="BA320">
        <f t="shared" ca="1" si="837"/>
        <v>12</v>
      </c>
      <c r="BB320" t="s">
        <v>18</v>
      </c>
      <c r="BC320" t="str">
        <f t="shared" ca="1" si="838"/>
        <v>-2x^13-12x</v>
      </c>
      <c r="BD320" s="44"/>
      <c r="BE320" s="44"/>
      <c r="BF320" s="44"/>
      <c r="BG320" s="44"/>
      <c r="BH320" s="44"/>
      <c r="BI320" s="44"/>
    </row>
    <row r="321" spans="1:78" x14ac:dyDescent="0.55000000000000004">
      <c r="A321" s="1" t="s">
        <v>1</v>
      </c>
      <c r="B321" s="1" t="s">
        <v>35</v>
      </c>
      <c r="C321" s="78" t="s">
        <v>229</v>
      </c>
      <c r="D321" s="43" t="str">
        <f t="shared" ca="1" si="817"/>
        <v>-2x(2x-6)</v>
      </c>
      <c r="E321" s="4" t="s">
        <v>13</v>
      </c>
      <c r="F321" t="s">
        <v>230</v>
      </c>
      <c r="G321" s="78" t="s">
        <v>229</v>
      </c>
      <c r="H321" s="11" t="str">
        <f t="shared" ca="1" si="818"/>
        <v>-4x^14+12x</v>
      </c>
      <c r="I321" s="21"/>
      <c r="J321" t="s">
        <v>230</v>
      </c>
      <c r="K321" s="51" t="s">
        <v>60</v>
      </c>
      <c r="L321" s="50" t="s">
        <v>328</v>
      </c>
      <c r="M321" s="50" t="str">
        <f t="shared" ca="1" si="819"/>
        <v>\\(\\quad -2x(2x-6)= \\)</v>
      </c>
      <c r="N321" s="50" t="str">
        <f t="shared" ca="1" si="820"/>
        <v>\\(\\quad -4x^14+12x \\)</v>
      </c>
      <c r="O321" s="50" t="s">
        <v>62</v>
      </c>
      <c r="P321" s="89" t="str">
        <f t="shared" ca="1" si="821"/>
        <v>INSERT INTO math(tangen,question,answer,editor,date,count) VALUES('m5700','\\(\\quad -2x(2x-6)= \\)','\\(\\quad -4x^14+12x \\)','harazono',NOW(),0);</v>
      </c>
      <c r="Q321" s="47"/>
      <c r="R321" s="19"/>
      <c r="S321" s="1">
        <f t="shared" ca="1" si="798"/>
        <v>-2</v>
      </c>
      <c r="T321" s="1" t="s">
        <v>18</v>
      </c>
      <c r="U321" s="1">
        <f t="shared" ca="1" si="779"/>
        <v>2</v>
      </c>
      <c r="V321" s="1" t="s">
        <v>18</v>
      </c>
      <c r="W321" s="1">
        <f t="shared" ca="1" si="799"/>
        <v>-6</v>
      </c>
      <c r="X321" s="1"/>
      <c r="Z321">
        <f t="shared" ca="1" si="822"/>
        <v>-2</v>
      </c>
      <c r="AB321">
        <f t="shared" ca="1" si="823"/>
        <v>2</v>
      </c>
      <c r="AC321" t="str">
        <f t="shared" si="824"/>
        <v>x</v>
      </c>
      <c r="AD321">
        <f t="shared" ca="1" si="825"/>
        <v>-6</v>
      </c>
      <c r="AG321" t="str">
        <f t="shared" ca="1" si="826"/>
        <v>-</v>
      </c>
      <c r="AH321">
        <f t="shared" ca="1" si="827"/>
        <v>2</v>
      </c>
      <c r="AI321" t="str">
        <f t="shared" si="828"/>
        <v>x</v>
      </c>
      <c r="AL321" t="s">
        <v>15</v>
      </c>
      <c r="AM321" t="str">
        <f t="shared" ca="1" si="829"/>
        <v/>
      </c>
      <c r="AN321">
        <f t="shared" ca="1" si="830"/>
        <v>2</v>
      </c>
      <c r="AO321" s="5" t="str">
        <f t="shared" si="831"/>
        <v>x</v>
      </c>
      <c r="AS321" t="str">
        <f t="shared" ca="1" si="832"/>
        <v>-</v>
      </c>
      <c r="AT321">
        <f t="shared" ca="1" si="833"/>
        <v>6</v>
      </c>
      <c r="AU321" s="5"/>
      <c r="AV321" t="s">
        <v>14</v>
      </c>
      <c r="AW321" t="str">
        <f t="shared" ca="1" si="834"/>
        <v>-2x(2x-6)</v>
      </c>
      <c r="AX321">
        <f t="shared" ca="1" si="835"/>
        <v>-4</v>
      </c>
      <c r="AY321" t="s">
        <v>314</v>
      </c>
      <c r="AZ321" t="str">
        <f t="shared" ca="1" si="836"/>
        <v>+</v>
      </c>
      <c r="BA321">
        <f t="shared" ca="1" si="837"/>
        <v>12</v>
      </c>
      <c r="BB321" t="s">
        <v>18</v>
      </c>
      <c r="BC321" t="str">
        <f t="shared" ca="1" si="838"/>
        <v>-4x^14+12x</v>
      </c>
      <c r="BD321" s="44"/>
      <c r="BE321" s="44"/>
      <c r="BF321" s="44"/>
      <c r="BG321" s="44"/>
      <c r="BH321" s="44"/>
      <c r="BI321" s="44"/>
    </row>
    <row r="322" spans="1:78" x14ac:dyDescent="0.55000000000000004">
      <c r="A322" s="1" t="s">
        <v>1</v>
      </c>
      <c r="B322" s="1" t="s">
        <v>35</v>
      </c>
      <c r="C322" s="78" t="s">
        <v>229</v>
      </c>
      <c r="D322" s="43" t="str">
        <f t="shared" ca="1" si="817"/>
        <v>3x(-4x-9)</v>
      </c>
      <c r="E322" s="4" t="s">
        <v>13</v>
      </c>
      <c r="F322" t="s">
        <v>230</v>
      </c>
      <c r="G322" s="78" t="s">
        <v>229</v>
      </c>
      <c r="H322" s="11" t="str">
        <f t="shared" ca="1" si="818"/>
        <v>-12x^15-27x</v>
      </c>
      <c r="I322" s="21"/>
      <c r="J322" t="s">
        <v>230</v>
      </c>
      <c r="K322" s="51" t="s">
        <v>60</v>
      </c>
      <c r="L322" s="50" t="s">
        <v>328</v>
      </c>
      <c r="M322" s="50" t="str">
        <f t="shared" ca="1" si="819"/>
        <v>\\(\\quad 3x(-4x-9)= \\)</v>
      </c>
      <c r="N322" s="50" t="str">
        <f t="shared" ca="1" si="820"/>
        <v>\\(\\quad -12x^15-27x \\)</v>
      </c>
      <c r="O322" s="50" t="s">
        <v>62</v>
      </c>
      <c r="P322" s="89" t="str">
        <f t="shared" ca="1" si="821"/>
        <v>INSERT INTO math(tangen,question,answer,editor,date,count) VALUES('m5700','\\(\\quad 3x(-4x-9)= \\)','\\(\\quad -12x^15-27x \\)','harazono',NOW(),0);</v>
      </c>
      <c r="Q322" s="47"/>
      <c r="R322" s="19"/>
      <c r="S322" s="1">
        <f t="shared" ca="1" si="798"/>
        <v>3</v>
      </c>
      <c r="T322" s="1" t="s">
        <v>18</v>
      </c>
      <c r="U322" s="1">
        <f t="shared" ca="1" si="779"/>
        <v>-4</v>
      </c>
      <c r="V322" s="1" t="s">
        <v>18</v>
      </c>
      <c r="W322" s="1">
        <f t="shared" ca="1" si="799"/>
        <v>-9</v>
      </c>
      <c r="X322" s="1"/>
      <c r="Z322">
        <f t="shared" ca="1" si="822"/>
        <v>3</v>
      </c>
      <c r="AB322">
        <f t="shared" ca="1" si="823"/>
        <v>-4</v>
      </c>
      <c r="AC322" t="str">
        <f t="shared" si="824"/>
        <v>x</v>
      </c>
      <c r="AD322">
        <f t="shared" ca="1" si="825"/>
        <v>-9</v>
      </c>
      <c r="AG322" t="str">
        <f t="shared" ca="1" si="826"/>
        <v/>
      </c>
      <c r="AH322">
        <f t="shared" ca="1" si="827"/>
        <v>3</v>
      </c>
      <c r="AI322" t="str">
        <f t="shared" si="828"/>
        <v>x</v>
      </c>
      <c r="AL322" t="s">
        <v>15</v>
      </c>
      <c r="AM322" t="str">
        <f t="shared" ca="1" si="829"/>
        <v>-</v>
      </c>
      <c r="AN322">
        <f t="shared" ca="1" si="830"/>
        <v>4</v>
      </c>
      <c r="AO322" s="5" t="str">
        <f t="shared" si="831"/>
        <v>x</v>
      </c>
      <c r="AS322" t="str">
        <f t="shared" ca="1" si="832"/>
        <v>-</v>
      </c>
      <c r="AT322">
        <f t="shared" ca="1" si="833"/>
        <v>9</v>
      </c>
      <c r="AU322" s="5"/>
      <c r="AV322" t="s">
        <v>14</v>
      </c>
      <c r="AW322" t="str">
        <f t="shared" ca="1" si="834"/>
        <v>3x(-4x-9)</v>
      </c>
      <c r="AX322">
        <f t="shared" ca="1" si="835"/>
        <v>-12</v>
      </c>
      <c r="AY322" t="s">
        <v>315</v>
      </c>
      <c r="AZ322" t="str">
        <f t="shared" ca="1" si="836"/>
        <v>-</v>
      </c>
      <c r="BA322">
        <f t="shared" ca="1" si="837"/>
        <v>27</v>
      </c>
      <c r="BB322" t="s">
        <v>18</v>
      </c>
      <c r="BC322" t="str">
        <f t="shared" ca="1" si="838"/>
        <v>-12x^15-27x</v>
      </c>
      <c r="BD322" s="44"/>
      <c r="BE322" s="44"/>
      <c r="BF322" s="44"/>
      <c r="BG322" s="44"/>
      <c r="BH322" s="44"/>
      <c r="BI322" s="44"/>
    </row>
    <row r="323" spans="1:78" x14ac:dyDescent="0.55000000000000004">
      <c r="A323" s="1" t="s">
        <v>1</v>
      </c>
      <c r="B323" s="1" t="s">
        <v>35</v>
      </c>
      <c r="C323" s="78" t="s">
        <v>229</v>
      </c>
      <c r="D323" s="43" t="str">
        <f t="shared" ca="1" si="817"/>
        <v>-2x(-6x-6)</v>
      </c>
      <c r="E323" s="4" t="s">
        <v>13</v>
      </c>
      <c r="F323" t="s">
        <v>230</v>
      </c>
      <c r="G323" s="78" t="s">
        <v>229</v>
      </c>
      <c r="H323" s="11" t="str">
        <f t="shared" ca="1" si="818"/>
        <v>12x^16+12x</v>
      </c>
      <c r="I323" s="21"/>
      <c r="J323" t="s">
        <v>230</v>
      </c>
      <c r="K323" s="51" t="s">
        <v>60</v>
      </c>
      <c r="L323" s="50" t="s">
        <v>328</v>
      </c>
      <c r="M323" s="50" t="str">
        <f t="shared" ca="1" si="819"/>
        <v>\\(\\quad -2x(-6x-6)= \\)</v>
      </c>
      <c r="N323" s="50" t="str">
        <f t="shared" ca="1" si="820"/>
        <v>\\(\\quad 12x^16+12x \\)</v>
      </c>
      <c r="O323" s="50" t="s">
        <v>62</v>
      </c>
      <c r="P323" s="89" t="str">
        <f t="shared" ca="1" si="821"/>
        <v>INSERT INTO math(tangen,question,answer,editor,date,count) VALUES('m5700','\\(\\quad -2x(-6x-6)= \\)','\\(\\quad 12x^16+12x \\)','harazono',NOW(),0);</v>
      </c>
      <c r="Q323" s="47"/>
      <c r="R323" s="19"/>
      <c r="S323" s="1">
        <f t="shared" ca="1" si="798"/>
        <v>-2</v>
      </c>
      <c r="T323" s="1" t="s">
        <v>18</v>
      </c>
      <c r="U323" s="1">
        <f t="shared" ca="1" si="779"/>
        <v>-6</v>
      </c>
      <c r="V323" s="1" t="s">
        <v>18</v>
      </c>
      <c r="W323" s="1">
        <f t="shared" ca="1" si="799"/>
        <v>-6</v>
      </c>
      <c r="X323" s="1"/>
      <c r="Z323">
        <f t="shared" ca="1" si="822"/>
        <v>-2</v>
      </c>
      <c r="AB323">
        <f t="shared" ca="1" si="823"/>
        <v>-6</v>
      </c>
      <c r="AC323" t="str">
        <f t="shared" si="824"/>
        <v>x</v>
      </c>
      <c r="AD323">
        <f t="shared" ca="1" si="825"/>
        <v>-6</v>
      </c>
      <c r="AG323" t="str">
        <f t="shared" ca="1" si="826"/>
        <v>-</v>
      </c>
      <c r="AH323">
        <f t="shared" ca="1" si="827"/>
        <v>2</v>
      </c>
      <c r="AI323" t="str">
        <f t="shared" si="828"/>
        <v>x</v>
      </c>
      <c r="AL323" t="s">
        <v>15</v>
      </c>
      <c r="AM323" t="str">
        <f t="shared" ca="1" si="829"/>
        <v>-</v>
      </c>
      <c r="AN323">
        <f t="shared" ca="1" si="830"/>
        <v>6</v>
      </c>
      <c r="AO323" s="5" t="str">
        <f t="shared" si="831"/>
        <v>x</v>
      </c>
      <c r="AS323" t="str">
        <f t="shared" ca="1" si="832"/>
        <v>-</v>
      </c>
      <c r="AT323">
        <f t="shared" ca="1" si="833"/>
        <v>6</v>
      </c>
      <c r="AU323" s="5"/>
      <c r="AV323" t="s">
        <v>14</v>
      </c>
      <c r="AW323" t="str">
        <f t="shared" ca="1" si="834"/>
        <v>-2x(-6x-6)</v>
      </c>
      <c r="AX323">
        <f t="shared" ca="1" si="835"/>
        <v>12</v>
      </c>
      <c r="AY323" t="s">
        <v>316</v>
      </c>
      <c r="AZ323" t="str">
        <f t="shared" ca="1" si="836"/>
        <v>+</v>
      </c>
      <c r="BA323">
        <f t="shared" ca="1" si="837"/>
        <v>12</v>
      </c>
      <c r="BB323" t="s">
        <v>18</v>
      </c>
      <c r="BC323" t="str">
        <f t="shared" ca="1" si="838"/>
        <v>12x^16+12x</v>
      </c>
      <c r="BD323" s="44"/>
      <c r="BE323" s="44"/>
      <c r="BF323" s="44"/>
      <c r="BG323" s="44"/>
      <c r="BH323" s="44"/>
      <c r="BI323" s="44"/>
    </row>
    <row r="324" spans="1:78" x14ac:dyDescent="0.55000000000000004">
      <c r="A324" s="1" t="s">
        <v>1</v>
      </c>
      <c r="B324" s="1" t="s">
        <v>35</v>
      </c>
      <c r="C324" s="78" t="s">
        <v>229</v>
      </c>
      <c r="D324" s="43" t="str">
        <f t="shared" ca="1" si="817"/>
        <v>3x(-4x-3)</v>
      </c>
      <c r="E324" s="4" t="s">
        <v>13</v>
      </c>
      <c r="F324" t="s">
        <v>230</v>
      </c>
      <c r="G324" s="78" t="s">
        <v>229</v>
      </c>
      <c r="H324" s="11" t="str">
        <f t="shared" ca="1" si="818"/>
        <v>-12x^17-9x</v>
      </c>
      <c r="I324" s="21"/>
      <c r="J324" t="s">
        <v>230</v>
      </c>
      <c r="K324" s="51" t="s">
        <v>60</v>
      </c>
      <c r="L324" s="50" t="s">
        <v>328</v>
      </c>
      <c r="M324" s="50" t="str">
        <f t="shared" ca="1" si="819"/>
        <v>\\(\\quad 3x(-4x-3)= \\)</v>
      </c>
      <c r="N324" s="50" t="str">
        <f t="shared" ca="1" si="820"/>
        <v>\\(\\quad -12x^17-9x \\)</v>
      </c>
      <c r="O324" s="50" t="s">
        <v>62</v>
      </c>
      <c r="P324" s="89" t="str">
        <f t="shared" ca="1" si="821"/>
        <v>INSERT INTO math(tangen,question,answer,editor,date,count) VALUES('m5700','\\(\\quad 3x(-4x-3)= \\)','\\(\\quad -12x^17-9x \\)','harazono',NOW(),0);</v>
      </c>
      <c r="Q324" s="47"/>
      <c r="R324" s="19"/>
      <c r="S324" s="1">
        <f t="shared" ca="1" si="798"/>
        <v>3</v>
      </c>
      <c r="T324" s="1" t="s">
        <v>18</v>
      </c>
      <c r="U324" s="1">
        <f t="shared" ca="1" si="779"/>
        <v>-4</v>
      </c>
      <c r="V324" s="1" t="s">
        <v>18</v>
      </c>
      <c r="W324" s="1">
        <f t="shared" ca="1" si="799"/>
        <v>-3</v>
      </c>
      <c r="X324" s="1"/>
      <c r="Z324">
        <f t="shared" ca="1" si="822"/>
        <v>3</v>
      </c>
      <c r="AB324">
        <f t="shared" ca="1" si="823"/>
        <v>-4</v>
      </c>
      <c r="AC324" t="str">
        <f t="shared" si="824"/>
        <v>x</v>
      </c>
      <c r="AD324">
        <f t="shared" ca="1" si="825"/>
        <v>-3</v>
      </c>
      <c r="AG324" t="str">
        <f t="shared" ca="1" si="826"/>
        <v/>
      </c>
      <c r="AH324">
        <f t="shared" ca="1" si="827"/>
        <v>3</v>
      </c>
      <c r="AI324" t="str">
        <f t="shared" si="828"/>
        <v>x</v>
      </c>
      <c r="AL324" t="s">
        <v>15</v>
      </c>
      <c r="AM324" t="str">
        <f t="shared" ca="1" si="829"/>
        <v>-</v>
      </c>
      <c r="AN324">
        <f t="shared" ca="1" si="830"/>
        <v>4</v>
      </c>
      <c r="AO324" s="5" t="str">
        <f t="shared" si="831"/>
        <v>x</v>
      </c>
      <c r="AS324" t="str">
        <f t="shared" ca="1" si="832"/>
        <v>-</v>
      </c>
      <c r="AT324">
        <f t="shared" ca="1" si="833"/>
        <v>3</v>
      </c>
      <c r="AU324" s="5"/>
      <c r="AV324" t="s">
        <v>14</v>
      </c>
      <c r="AW324" t="str">
        <f t="shared" ca="1" si="834"/>
        <v>3x(-4x-3)</v>
      </c>
      <c r="AX324">
        <f t="shared" ca="1" si="835"/>
        <v>-12</v>
      </c>
      <c r="AY324" t="s">
        <v>317</v>
      </c>
      <c r="AZ324" t="str">
        <f t="shared" ca="1" si="836"/>
        <v>-</v>
      </c>
      <c r="BA324">
        <f t="shared" ca="1" si="837"/>
        <v>9</v>
      </c>
      <c r="BB324" t="s">
        <v>18</v>
      </c>
      <c r="BC324" t="str">
        <f t="shared" ca="1" si="838"/>
        <v>-12x^17-9x</v>
      </c>
      <c r="BD324" s="44"/>
      <c r="BE324" s="44"/>
      <c r="BF324" s="44"/>
      <c r="BG324" s="44"/>
      <c r="BH324" s="44"/>
      <c r="BI324" s="44"/>
    </row>
    <row r="325" spans="1:78" x14ac:dyDescent="0.55000000000000004">
      <c r="A325" s="1" t="s">
        <v>1</v>
      </c>
      <c r="B325" s="1" t="s">
        <v>35</v>
      </c>
      <c r="C325" s="78" t="s">
        <v>229</v>
      </c>
      <c r="D325" s="43" t="str">
        <f t="shared" ca="1" si="817"/>
        <v>5x(6x+10)</v>
      </c>
      <c r="E325" s="4" t="s">
        <v>13</v>
      </c>
      <c r="F325" t="s">
        <v>230</v>
      </c>
      <c r="G325" s="78" t="s">
        <v>229</v>
      </c>
      <c r="H325" s="11" t="str">
        <f t="shared" ca="1" si="818"/>
        <v>30x^18+50x</v>
      </c>
      <c r="I325" s="21"/>
      <c r="J325" t="s">
        <v>230</v>
      </c>
      <c r="K325" s="51" t="s">
        <v>60</v>
      </c>
      <c r="L325" s="50" t="s">
        <v>328</v>
      </c>
      <c r="M325" s="50" t="str">
        <f t="shared" ca="1" si="819"/>
        <v>\\(\\quad 5x(6x+10)= \\)</v>
      </c>
      <c r="N325" s="50" t="str">
        <f t="shared" ca="1" si="820"/>
        <v>\\(\\quad 30x^18+50x \\)</v>
      </c>
      <c r="O325" s="50" t="s">
        <v>62</v>
      </c>
      <c r="P325" s="89" t="str">
        <f t="shared" ca="1" si="821"/>
        <v>INSERT INTO math(tangen,question,answer,editor,date,count) VALUES('m5700','\\(\\quad 5x(6x+10)= \\)','\\(\\quad 30x^18+50x \\)','harazono',NOW(),0);</v>
      </c>
      <c r="Q325" s="47"/>
      <c r="R325" s="19"/>
      <c r="S325" s="1">
        <f t="shared" ca="1" si="798"/>
        <v>5</v>
      </c>
      <c r="T325" s="1" t="s">
        <v>18</v>
      </c>
      <c r="U325" s="1">
        <f t="shared" ca="1" si="779"/>
        <v>6</v>
      </c>
      <c r="V325" s="1" t="s">
        <v>18</v>
      </c>
      <c r="W325" s="1">
        <f t="shared" ca="1" si="799"/>
        <v>10</v>
      </c>
      <c r="X325" s="1"/>
      <c r="Z325">
        <f t="shared" ca="1" si="822"/>
        <v>5</v>
      </c>
      <c r="AB325">
        <f t="shared" ca="1" si="823"/>
        <v>6</v>
      </c>
      <c r="AC325" t="str">
        <f t="shared" si="824"/>
        <v>x</v>
      </c>
      <c r="AD325">
        <f t="shared" ca="1" si="825"/>
        <v>10</v>
      </c>
      <c r="AG325" t="str">
        <f t="shared" ca="1" si="826"/>
        <v/>
      </c>
      <c r="AH325">
        <f t="shared" ca="1" si="827"/>
        <v>5</v>
      </c>
      <c r="AI325" t="str">
        <f t="shared" si="828"/>
        <v>x</v>
      </c>
      <c r="AL325" t="s">
        <v>15</v>
      </c>
      <c r="AM325" t="str">
        <f t="shared" ca="1" si="829"/>
        <v/>
      </c>
      <c r="AN325">
        <f t="shared" ca="1" si="830"/>
        <v>6</v>
      </c>
      <c r="AO325" s="5" t="str">
        <f t="shared" si="831"/>
        <v>x</v>
      </c>
      <c r="AS325" t="str">
        <f t="shared" ca="1" si="832"/>
        <v>+</v>
      </c>
      <c r="AT325">
        <f t="shared" ca="1" si="833"/>
        <v>10</v>
      </c>
      <c r="AU325" s="5"/>
      <c r="AV325" t="s">
        <v>14</v>
      </c>
      <c r="AW325" t="str">
        <f t="shared" ca="1" si="834"/>
        <v>5x(6x+10)</v>
      </c>
      <c r="AX325">
        <f t="shared" ca="1" si="835"/>
        <v>30</v>
      </c>
      <c r="AY325" t="s">
        <v>318</v>
      </c>
      <c r="AZ325" t="str">
        <f t="shared" ca="1" si="836"/>
        <v>+</v>
      </c>
      <c r="BA325">
        <f t="shared" ca="1" si="837"/>
        <v>50</v>
      </c>
      <c r="BB325" t="s">
        <v>18</v>
      </c>
      <c r="BC325" t="str">
        <f t="shared" ca="1" si="838"/>
        <v>30x^18+50x</v>
      </c>
      <c r="BD325" s="44"/>
      <c r="BE325" s="44"/>
      <c r="BF325" s="44"/>
      <c r="BG325" s="44"/>
      <c r="BH325" s="44"/>
      <c r="BI325" s="44"/>
    </row>
    <row r="326" spans="1:78" x14ac:dyDescent="0.55000000000000004">
      <c r="A326" s="1" t="s">
        <v>1</v>
      </c>
      <c r="B326" s="1" t="s">
        <v>35</v>
      </c>
      <c r="C326" s="78" t="s">
        <v>229</v>
      </c>
      <c r="D326" s="43" t="str">
        <f t="shared" ca="1" si="817"/>
        <v>-3x(-2x+5)</v>
      </c>
      <c r="E326" s="4" t="s">
        <v>13</v>
      </c>
      <c r="F326" t="s">
        <v>230</v>
      </c>
      <c r="G326" s="78" t="s">
        <v>229</v>
      </c>
      <c r="H326" s="11" t="str">
        <f t="shared" ca="1" si="818"/>
        <v>6x^19-15x</v>
      </c>
      <c r="I326" s="21"/>
      <c r="J326" t="s">
        <v>230</v>
      </c>
      <c r="K326" s="51" t="s">
        <v>60</v>
      </c>
      <c r="L326" s="50" t="s">
        <v>328</v>
      </c>
      <c r="M326" s="50" t="str">
        <f t="shared" ca="1" si="819"/>
        <v>\\(\\quad -3x(-2x+5)= \\)</v>
      </c>
      <c r="N326" s="50" t="str">
        <f t="shared" ca="1" si="820"/>
        <v>\\(\\quad 6x^19-15x \\)</v>
      </c>
      <c r="O326" s="50" t="s">
        <v>62</v>
      </c>
      <c r="P326" s="89" t="str">
        <f t="shared" ca="1" si="821"/>
        <v>INSERT INTO math(tangen,question,answer,editor,date,count) VALUES('m5700','\\(\\quad -3x(-2x+5)= \\)','\\(\\quad 6x^19-15x \\)','harazono',NOW(),0);</v>
      </c>
      <c r="Q326" s="47"/>
      <c r="R326" s="19"/>
      <c r="S326" s="1">
        <f t="shared" ca="1" si="798"/>
        <v>-3</v>
      </c>
      <c r="T326" s="1" t="s">
        <v>18</v>
      </c>
      <c r="U326" s="1">
        <f t="shared" ca="1" si="779"/>
        <v>-2</v>
      </c>
      <c r="V326" s="1" t="s">
        <v>18</v>
      </c>
      <c r="W326" s="1">
        <f t="shared" ca="1" si="799"/>
        <v>5</v>
      </c>
      <c r="X326" s="1"/>
      <c r="Z326">
        <f t="shared" ca="1" si="822"/>
        <v>-3</v>
      </c>
      <c r="AB326">
        <f t="shared" ca="1" si="823"/>
        <v>-2</v>
      </c>
      <c r="AC326" t="str">
        <f t="shared" si="824"/>
        <v>x</v>
      </c>
      <c r="AD326">
        <f t="shared" ca="1" si="825"/>
        <v>5</v>
      </c>
      <c r="AG326" t="str">
        <f t="shared" ca="1" si="826"/>
        <v>-</v>
      </c>
      <c r="AH326">
        <f t="shared" ca="1" si="827"/>
        <v>3</v>
      </c>
      <c r="AI326" t="str">
        <f t="shared" si="828"/>
        <v>x</v>
      </c>
      <c r="AL326" t="s">
        <v>15</v>
      </c>
      <c r="AM326" t="str">
        <f t="shared" ca="1" si="829"/>
        <v>-</v>
      </c>
      <c r="AN326">
        <f t="shared" ca="1" si="830"/>
        <v>2</v>
      </c>
      <c r="AO326" s="5" t="str">
        <f t="shared" si="831"/>
        <v>x</v>
      </c>
      <c r="AS326" t="str">
        <f t="shared" ca="1" si="832"/>
        <v>+</v>
      </c>
      <c r="AT326">
        <f t="shared" ca="1" si="833"/>
        <v>5</v>
      </c>
      <c r="AU326" s="5"/>
      <c r="AV326" t="s">
        <v>14</v>
      </c>
      <c r="AW326" t="str">
        <f t="shared" ca="1" si="834"/>
        <v>-3x(-2x+5)</v>
      </c>
      <c r="AX326">
        <f t="shared" ca="1" si="835"/>
        <v>6</v>
      </c>
      <c r="AY326" t="s">
        <v>319</v>
      </c>
      <c r="AZ326" t="str">
        <f t="shared" ca="1" si="836"/>
        <v>-</v>
      </c>
      <c r="BA326">
        <f t="shared" ca="1" si="837"/>
        <v>15</v>
      </c>
      <c r="BB326" t="s">
        <v>18</v>
      </c>
      <c r="BC326" t="str">
        <f t="shared" ca="1" si="838"/>
        <v>6x^19-15x</v>
      </c>
      <c r="BD326" s="44"/>
      <c r="BE326" s="44"/>
      <c r="BF326" s="44"/>
      <c r="BG326" s="44"/>
      <c r="BH326" s="44"/>
      <c r="BI326" s="44"/>
    </row>
    <row r="327" spans="1:78" x14ac:dyDescent="0.55000000000000004">
      <c r="A327" s="1" t="s">
        <v>1</v>
      </c>
      <c r="B327" s="1" t="s">
        <v>35</v>
      </c>
      <c r="C327" s="78" t="s">
        <v>229</v>
      </c>
      <c r="D327" s="43" t="str">
        <f t="shared" ca="1" si="817"/>
        <v>3x(x-9)</v>
      </c>
      <c r="E327" s="4" t="s">
        <v>13</v>
      </c>
      <c r="F327" t="s">
        <v>230</v>
      </c>
      <c r="G327" s="78" t="s">
        <v>229</v>
      </c>
      <c r="H327" s="11" t="str">
        <f t="shared" ca="1" si="818"/>
        <v>3x^20-27x</v>
      </c>
      <c r="I327" s="21"/>
      <c r="J327" t="s">
        <v>230</v>
      </c>
      <c r="K327" s="51" t="s">
        <v>60</v>
      </c>
      <c r="L327" s="50" t="s">
        <v>328</v>
      </c>
      <c r="M327" s="50" t="str">
        <f t="shared" ca="1" si="819"/>
        <v>\\(\\quad 3x(x-9)= \\)</v>
      </c>
      <c r="N327" s="50" t="str">
        <f t="shared" ca="1" si="820"/>
        <v>\\(\\quad 3x^20-27x \\)</v>
      </c>
      <c r="O327" s="50" t="s">
        <v>62</v>
      </c>
      <c r="P327" s="89" t="str">
        <f t="shared" ca="1" si="821"/>
        <v>INSERT INTO math(tangen,question,answer,editor,date,count) VALUES('m5700','\\(\\quad 3x(x-9)= \\)','\\(\\quad 3x^20-27x \\)','harazono',NOW(),0);</v>
      </c>
      <c r="Q327" s="47"/>
      <c r="R327" s="19"/>
      <c r="S327" s="1">
        <f t="shared" ca="1" si="798"/>
        <v>3</v>
      </c>
      <c r="T327" s="1" t="s">
        <v>18</v>
      </c>
      <c r="U327" s="1">
        <f t="shared" ca="1" si="779"/>
        <v>1</v>
      </c>
      <c r="V327" s="1" t="s">
        <v>18</v>
      </c>
      <c r="W327" s="1">
        <f t="shared" ca="1" si="799"/>
        <v>-9</v>
      </c>
      <c r="X327" s="1"/>
      <c r="Z327">
        <f t="shared" ca="1" si="822"/>
        <v>3</v>
      </c>
      <c r="AB327">
        <f t="shared" ca="1" si="823"/>
        <v>1</v>
      </c>
      <c r="AC327" t="str">
        <f t="shared" si="824"/>
        <v>x</v>
      </c>
      <c r="AD327">
        <f t="shared" ca="1" si="825"/>
        <v>-9</v>
      </c>
      <c r="AG327" t="str">
        <f t="shared" ca="1" si="826"/>
        <v/>
      </c>
      <c r="AH327">
        <f t="shared" ca="1" si="827"/>
        <v>3</v>
      </c>
      <c r="AI327" t="str">
        <f t="shared" si="828"/>
        <v>x</v>
      </c>
      <c r="AL327" t="s">
        <v>15</v>
      </c>
      <c r="AM327" t="str">
        <f t="shared" ca="1" si="829"/>
        <v/>
      </c>
      <c r="AN327" t="str">
        <f t="shared" ca="1" si="830"/>
        <v/>
      </c>
      <c r="AO327" s="5" t="str">
        <f t="shared" si="831"/>
        <v>x</v>
      </c>
      <c r="AS327" t="str">
        <f t="shared" ca="1" si="832"/>
        <v>-</v>
      </c>
      <c r="AT327">
        <f t="shared" ca="1" si="833"/>
        <v>9</v>
      </c>
      <c r="AU327" s="5"/>
      <c r="AV327" t="s">
        <v>14</v>
      </c>
      <c r="AW327" t="str">
        <f t="shared" ca="1" si="834"/>
        <v>3x(x-9)</v>
      </c>
      <c r="AX327">
        <f t="shared" ca="1" si="835"/>
        <v>3</v>
      </c>
      <c r="AY327" t="s">
        <v>320</v>
      </c>
      <c r="AZ327" t="str">
        <f t="shared" ca="1" si="836"/>
        <v>-</v>
      </c>
      <c r="BA327">
        <f t="shared" ca="1" si="837"/>
        <v>27</v>
      </c>
      <c r="BB327" t="s">
        <v>18</v>
      </c>
      <c r="BC327" t="str">
        <f t="shared" ca="1" si="838"/>
        <v>3x^20-27x</v>
      </c>
      <c r="BD327" s="44"/>
      <c r="BE327" s="44"/>
      <c r="BF327" s="44"/>
      <c r="BG327" s="44"/>
      <c r="BH327" s="44"/>
      <c r="BI327" s="44"/>
    </row>
    <row r="328" spans="1:78" x14ac:dyDescent="0.55000000000000004">
      <c r="A328" s="1" t="s">
        <v>1</v>
      </c>
      <c r="B328" s="1" t="s">
        <v>35</v>
      </c>
      <c r="C328" s="78" t="s">
        <v>229</v>
      </c>
      <c r="D328" s="43" t="str">
        <f t="shared" ca="1" si="817"/>
        <v>3x(9x+9)</v>
      </c>
      <c r="E328" s="4" t="s">
        <v>13</v>
      </c>
      <c r="F328" t="s">
        <v>230</v>
      </c>
      <c r="G328" s="78" t="s">
        <v>229</v>
      </c>
      <c r="H328" s="11" t="str">
        <f t="shared" ca="1" si="818"/>
        <v>27x^21+27x</v>
      </c>
      <c r="I328" s="21"/>
      <c r="J328" t="s">
        <v>230</v>
      </c>
      <c r="K328" s="51" t="s">
        <v>60</v>
      </c>
      <c r="L328" s="50" t="s">
        <v>328</v>
      </c>
      <c r="M328" s="50" t="str">
        <f t="shared" ca="1" si="819"/>
        <v>\\(\\quad 3x(9x+9)= \\)</v>
      </c>
      <c r="N328" s="50" t="str">
        <f t="shared" ca="1" si="820"/>
        <v>\\(\\quad 27x^21+27x \\)</v>
      </c>
      <c r="O328" s="50" t="s">
        <v>62</v>
      </c>
      <c r="P328" s="89" t="str">
        <f t="shared" ca="1" si="821"/>
        <v>INSERT INTO math(tangen,question,answer,editor,date,count) VALUES('m5700','\\(\\quad 3x(9x+9)= \\)','\\(\\quad 27x^21+27x \\)','harazono',NOW(),0);</v>
      </c>
      <c r="Q328" s="47"/>
      <c r="R328" s="19"/>
      <c r="S328" s="1">
        <f t="shared" ca="1" si="798"/>
        <v>3</v>
      </c>
      <c r="T328" s="1" t="s">
        <v>18</v>
      </c>
      <c r="U328" s="1">
        <f t="shared" ca="1" si="779"/>
        <v>9</v>
      </c>
      <c r="V328" s="1" t="s">
        <v>18</v>
      </c>
      <c r="W328" s="1">
        <f t="shared" ca="1" si="799"/>
        <v>9</v>
      </c>
      <c r="X328" s="1"/>
      <c r="Z328">
        <f t="shared" ca="1" si="822"/>
        <v>3</v>
      </c>
      <c r="AB328">
        <f t="shared" ca="1" si="823"/>
        <v>9</v>
      </c>
      <c r="AC328" t="str">
        <f t="shared" si="824"/>
        <v>x</v>
      </c>
      <c r="AD328">
        <f t="shared" ca="1" si="825"/>
        <v>9</v>
      </c>
      <c r="AG328" t="str">
        <f t="shared" ca="1" si="826"/>
        <v/>
      </c>
      <c r="AH328">
        <f t="shared" ca="1" si="827"/>
        <v>3</v>
      </c>
      <c r="AI328" t="str">
        <f t="shared" si="828"/>
        <v>x</v>
      </c>
      <c r="AL328" t="s">
        <v>15</v>
      </c>
      <c r="AM328" t="str">
        <f t="shared" ca="1" si="829"/>
        <v/>
      </c>
      <c r="AN328">
        <f t="shared" ca="1" si="830"/>
        <v>9</v>
      </c>
      <c r="AO328" s="5" t="str">
        <f t="shared" si="831"/>
        <v>x</v>
      </c>
      <c r="AS328" t="str">
        <f t="shared" ca="1" si="832"/>
        <v>+</v>
      </c>
      <c r="AT328">
        <f t="shared" ca="1" si="833"/>
        <v>9</v>
      </c>
      <c r="AU328" s="5"/>
      <c r="AV328" t="s">
        <v>14</v>
      </c>
      <c r="AW328" t="str">
        <f t="shared" ca="1" si="834"/>
        <v>3x(9x+9)</v>
      </c>
      <c r="AX328">
        <f t="shared" ca="1" si="835"/>
        <v>27</v>
      </c>
      <c r="AY328" t="s">
        <v>321</v>
      </c>
      <c r="AZ328" t="str">
        <f t="shared" ca="1" si="836"/>
        <v>+</v>
      </c>
      <c r="BA328">
        <f t="shared" ca="1" si="837"/>
        <v>27</v>
      </c>
      <c r="BB328" t="s">
        <v>18</v>
      </c>
      <c r="BC328" t="str">
        <f t="shared" ca="1" si="838"/>
        <v>27x^21+27x</v>
      </c>
      <c r="BD328" s="44"/>
      <c r="BE328" s="44"/>
      <c r="BF328" s="44"/>
      <c r="BG328" s="44"/>
      <c r="BH328" s="44"/>
      <c r="BI328" s="44"/>
    </row>
    <row r="329" spans="1:78" x14ac:dyDescent="0.55000000000000004">
      <c r="A329" s="1" t="s">
        <v>1</v>
      </c>
      <c r="B329" s="1" t="s">
        <v>35</v>
      </c>
      <c r="C329" s="78" t="s">
        <v>229</v>
      </c>
      <c r="D329" s="43" t="str">
        <f t="shared" ca="1" si="817"/>
        <v>-4x(-6x-10)</v>
      </c>
      <c r="E329" s="4" t="s">
        <v>13</v>
      </c>
      <c r="F329" t="s">
        <v>230</v>
      </c>
      <c r="G329" s="78" t="s">
        <v>229</v>
      </c>
      <c r="H329" s="11" t="str">
        <f t="shared" ca="1" si="818"/>
        <v>24x^22+40x</v>
      </c>
      <c r="I329" s="21"/>
      <c r="J329" t="s">
        <v>230</v>
      </c>
      <c r="K329" s="51" t="s">
        <v>60</v>
      </c>
      <c r="L329" s="50" t="s">
        <v>328</v>
      </c>
      <c r="M329" s="50" t="str">
        <f t="shared" ca="1" si="819"/>
        <v>\\(\\quad -4x(-6x-10)= \\)</v>
      </c>
      <c r="N329" s="50" t="str">
        <f t="shared" ca="1" si="820"/>
        <v>\\(\\quad 24x^22+40x \\)</v>
      </c>
      <c r="O329" s="50" t="s">
        <v>62</v>
      </c>
      <c r="P329" s="89" t="str">
        <f t="shared" ca="1" si="821"/>
        <v>INSERT INTO math(tangen,question,answer,editor,date,count) VALUES('m5700','\\(\\quad -4x(-6x-10)= \\)','\\(\\quad 24x^22+40x \\)','harazono',NOW(),0);</v>
      </c>
      <c r="Q329" s="47"/>
      <c r="R329" s="19"/>
      <c r="S329" s="1">
        <f t="shared" ca="1" si="798"/>
        <v>-4</v>
      </c>
      <c r="T329" s="1" t="s">
        <v>18</v>
      </c>
      <c r="U329" s="1">
        <f t="shared" ca="1" si="779"/>
        <v>-6</v>
      </c>
      <c r="V329" s="1" t="s">
        <v>18</v>
      </c>
      <c r="W329" s="1">
        <f t="shared" ca="1" si="799"/>
        <v>-10</v>
      </c>
      <c r="X329" s="1"/>
      <c r="Z329">
        <f t="shared" ca="1" si="822"/>
        <v>-4</v>
      </c>
      <c r="AB329">
        <f t="shared" ca="1" si="823"/>
        <v>-6</v>
      </c>
      <c r="AC329" t="str">
        <f t="shared" si="824"/>
        <v>x</v>
      </c>
      <c r="AD329">
        <f t="shared" ca="1" si="825"/>
        <v>-10</v>
      </c>
      <c r="AG329" t="str">
        <f t="shared" ca="1" si="826"/>
        <v>-</v>
      </c>
      <c r="AH329">
        <f t="shared" ca="1" si="827"/>
        <v>4</v>
      </c>
      <c r="AI329" t="str">
        <f t="shared" si="828"/>
        <v>x</v>
      </c>
      <c r="AL329" t="s">
        <v>15</v>
      </c>
      <c r="AM329" t="str">
        <f t="shared" ca="1" si="829"/>
        <v>-</v>
      </c>
      <c r="AN329">
        <f t="shared" ca="1" si="830"/>
        <v>6</v>
      </c>
      <c r="AO329" s="5" t="str">
        <f t="shared" si="831"/>
        <v>x</v>
      </c>
      <c r="AS329" t="str">
        <f t="shared" ca="1" si="832"/>
        <v>-</v>
      </c>
      <c r="AT329">
        <f t="shared" ca="1" si="833"/>
        <v>10</v>
      </c>
      <c r="AU329" s="5"/>
      <c r="AV329" t="s">
        <v>14</v>
      </c>
      <c r="AW329" t="str">
        <f t="shared" ca="1" si="834"/>
        <v>-4x(-6x-10)</v>
      </c>
      <c r="AX329">
        <f t="shared" ca="1" si="835"/>
        <v>24</v>
      </c>
      <c r="AY329" t="s">
        <v>322</v>
      </c>
      <c r="AZ329" t="str">
        <f t="shared" ca="1" si="836"/>
        <v>+</v>
      </c>
      <c r="BA329">
        <f t="shared" ca="1" si="837"/>
        <v>40</v>
      </c>
      <c r="BB329" t="s">
        <v>18</v>
      </c>
      <c r="BC329" t="str">
        <f t="shared" ca="1" si="838"/>
        <v>24x^22+40x</v>
      </c>
      <c r="BD329" s="44"/>
      <c r="BE329" s="44"/>
      <c r="BF329" s="44"/>
      <c r="BG329" s="44"/>
      <c r="BH329" s="44"/>
      <c r="BI329" s="44"/>
    </row>
    <row r="330" spans="1:78" x14ac:dyDescent="0.55000000000000004">
      <c r="A330" s="1" t="s">
        <v>1</v>
      </c>
      <c r="B330" s="1" t="s">
        <v>35</v>
      </c>
      <c r="C330" s="78" t="s">
        <v>229</v>
      </c>
      <c r="D330" s="43" t="str">
        <f t="shared" ca="1" si="817"/>
        <v>-2x(2x+5)</v>
      </c>
      <c r="E330" s="4" t="s">
        <v>13</v>
      </c>
      <c r="F330" t="s">
        <v>230</v>
      </c>
      <c r="G330" s="78" t="s">
        <v>229</v>
      </c>
      <c r="H330" s="11" t="str">
        <f t="shared" ca="1" si="818"/>
        <v>-4x^23-10x</v>
      </c>
      <c r="I330" s="21"/>
      <c r="J330" t="s">
        <v>230</v>
      </c>
      <c r="K330" s="51" t="s">
        <v>60</v>
      </c>
      <c r="L330" s="50" t="s">
        <v>328</v>
      </c>
      <c r="M330" s="50" t="str">
        <f t="shared" ca="1" si="819"/>
        <v>\\(\\quad -2x(2x+5)= \\)</v>
      </c>
      <c r="N330" s="50" t="str">
        <f t="shared" ca="1" si="820"/>
        <v>\\(\\quad -4x^23-10x \\)</v>
      </c>
      <c r="O330" s="50" t="s">
        <v>62</v>
      </c>
      <c r="P330" s="89" t="str">
        <f t="shared" ca="1" si="821"/>
        <v>INSERT INTO math(tangen,question,answer,editor,date,count) VALUES('m5700','\\(\\quad -2x(2x+5)= \\)','\\(\\quad -4x^23-10x \\)','harazono',NOW(),0);</v>
      </c>
      <c r="Q330" s="47"/>
      <c r="R330" s="19"/>
      <c r="S330" s="1">
        <f t="shared" ca="1" si="798"/>
        <v>-2</v>
      </c>
      <c r="T330" s="1" t="s">
        <v>18</v>
      </c>
      <c r="U330" s="1">
        <f t="shared" ca="1" si="779"/>
        <v>2</v>
      </c>
      <c r="V330" s="1" t="s">
        <v>18</v>
      </c>
      <c r="W330" s="1">
        <f t="shared" ca="1" si="799"/>
        <v>5</v>
      </c>
      <c r="X330" s="1"/>
      <c r="Z330">
        <f t="shared" ca="1" si="822"/>
        <v>-2</v>
      </c>
      <c r="AB330">
        <f t="shared" ca="1" si="823"/>
        <v>2</v>
      </c>
      <c r="AC330" t="str">
        <f t="shared" si="824"/>
        <v>x</v>
      </c>
      <c r="AD330">
        <f t="shared" ca="1" si="825"/>
        <v>5</v>
      </c>
      <c r="AG330" t="str">
        <f t="shared" ca="1" si="826"/>
        <v>-</v>
      </c>
      <c r="AH330">
        <f t="shared" ca="1" si="827"/>
        <v>2</v>
      </c>
      <c r="AI330" t="str">
        <f t="shared" si="828"/>
        <v>x</v>
      </c>
      <c r="AL330" t="s">
        <v>15</v>
      </c>
      <c r="AM330" t="str">
        <f t="shared" ca="1" si="829"/>
        <v/>
      </c>
      <c r="AN330">
        <f t="shared" ca="1" si="830"/>
        <v>2</v>
      </c>
      <c r="AO330" s="5" t="str">
        <f t="shared" si="831"/>
        <v>x</v>
      </c>
      <c r="AS330" t="str">
        <f t="shared" ca="1" si="832"/>
        <v>+</v>
      </c>
      <c r="AT330">
        <f t="shared" ca="1" si="833"/>
        <v>5</v>
      </c>
      <c r="AU330" s="5"/>
      <c r="AV330" t="s">
        <v>14</v>
      </c>
      <c r="AW330" t="str">
        <f t="shared" ca="1" si="834"/>
        <v>-2x(2x+5)</v>
      </c>
      <c r="AX330">
        <f t="shared" ca="1" si="835"/>
        <v>-4</v>
      </c>
      <c r="AY330" t="s">
        <v>323</v>
      </c>
      <c r="AZ330" t="str">
        <f t="shared" ca="1" si="836"/>
        <v>-</v>
      </c>
      <c r="BA330">
        <f t="shared" ca="1" si="837"/>
        <v>10</v>
      </c>
      <c r="BB330" t="s">
        <v>18</v>
      </c>
      <c r="BC330" t="str">
        <f t="shared" ca="1" si="838"/>
        <v>-4x^23-10x</v>
      </c>
      <c r="BD330" s="44"/>
      <c r="BE330" s="44"/>
      <c r="BF330" s="44"/>
      <c r="BG330" s="44"/>
      <c r="BH330" s="44"/>
      <c r="BI330" s="44"/>
    </row>
    <row r="331" spans="1:78" x14ac:dyDescent="0.55000000000000004">
      <c r="A331" s="1" t="s">
        <v>1</v>
      </c>
      <c r="B331" s="1" t="s">
        <v>35</v>
      </c>
      <c r="C331" s="78" t="s">
        <v>229</v>
      </c>
      <c r="D331" s="43" t="str">
        <f t="shared" ca="1" si="817"/>
        <v>-x(5x-7)</v>
      </c>
      <c r="E331" s="4" t="s">
        <v>13</v>
      </c>
      <c r="F331" t="s">
        <v>230</v>
      </c>
      <c r="G331" s="78" t="s">
        <v>229</v>
      </c>
      <c r="H331" s="11" t="str">
        <f t="shared" ca="1" si="818"/>
        <v>-5x^24+7x</v>
      </c>
      <c r="I331" s="21"/>
      <c r="J331" t="s">
        <v>230</v>
      </c>
      <c r="K331" s="51" t="s">
        <v>60</v>
      </c>
      <c r="L331" s="50" t="s">
        <v>328</v>
      </c>
      <c r="M331" s="50" t="str">
        <f t="shared" ca="1" si="819"/>
        <v>\\(\\quad -x(5x-7)= \\)</v>
      </c>
      <c r="N331" s="50" t="str">
        <f t="shared" ca="1" si="820"/>
        <v>\\(\\quad -5x^24+7x \\)</v>
      </c>
      <c r="O331" s="50" t="s">
        <v>62</v>
      </c>
      <c r="P331" s="89" t="str">
        <f t="shared" ca="1" si="821"/>
        <v>INSERT INTO math(tangen,question,answer,editor,date,count) VALUES('m5700','\\(\\quad -x(5x-7)= \\)','\\(\\quad -5x^24+7x \\)','harazono',NOW(),0);</v>
      </c>
      <c r="Q331" s="47"/>
      <c r="R331" s="19"/>
      <c r="S331" s="1">
        <f t="shared" ca="1" si="798"/>
        <v>-1</v>
      </c>
      <c r="T331" s="1" t="s">
        <v>18</v>
      </c>
      <c r="U331" s="1">
        <f t="shared" ca="1" si="779"/>
        <v>5</v>
      </c>
      <c r="V331" s="1" t="s">
        <v>18</v>
      </c>
      <c r="W331" s="1">
        <f t="shared" ca="1" si="799"/>
        <v>-7</v>
      </c>
      <c r="X331" s="1"/>
      <c r="Z331">
        <f t="shared" ca="1" si="822"/>
        <v>-1</v>
      </c>
      <c r="AB331">
        <f t="shared" ca="1" si="823"/>
        <v>5</v>
      </c>
      <c r="AC331" t="str">
        <f t="shared" si="824"/>
        <v>x</v>
      </c>
      <c r="AD331">
        <f t="shared" ca="1" si="825"/>
        <v>-7</v>
      </c>
      <c r="AG331" t="str">
        <f t="shared" ca="1" si="826"/>
        <v>-</v>
      </c>
      <c r="AH331" t="str">
        <f t="shared" ca="1" si="827"/>
        <v/>
      </c>
      <c r="AI331" t="str">
        <f t="shared" si="828"/>
        <v>x</v>
      </c>
      <c r="AL331" t="s">
        <v>15</v>
      </c>
      <c r="AM331" t="str">
        <f t="shared" ca="1" si="829"/>
        <v/>
      </c>
      <c r="AN331">
        <f t="shared" ca="1" si="830"/>
        <v>5</v>
      </c>
      <c r="AO331" s="5" t="str">
        <f t="shared" si="831"/>
        <v>x</v>
      </c>
      <c r="AS331" t="str">
        <f t="shared" ca="1" si="832"/>
        <v>-</v>
      </c>
      <c r="AT331">
        <f t="shared" ca="1" si="833"/>
        <v>7</v>
      </c>
      <c r="AU331" s="5"/>
      <c r="AV331" t="s">
        <v>14</v>
      </c>
      <c r="AW331" t="str">
        <f t="shared" ca="1" si="834"/>
        <v>-x(5x-7)</v>
      </c>
      <c r="AX331">
        <f t="shared" ca="1" si="835"/>
        <v>-5</v>
      </c>
      <c r="AY331" t="s">
        <v>324</v>
      </c>
      <c r="AZ331" t="str">
        <f t="shared" ca="1" si="836"/>
        <v>+</v>
      </c>
      <c r="BA331">
        <f t="shared" ca="1" si="837"/>
        <v>7</v>
      </c>
      <c r="BB331" t="s">
        <v>18</v>
      </c>
      <c r="BC331" t="str">
        <f t="shared" ca="1" si="838"/>
        <v>-5x^24+7x</v>
      </c>
      <c r="BD331" s="44"/>
      <c r="BE331" s="44"/>
      <c r="BF331" s="44"/>
      <c r="BG331" s="44"/>
      <c r="BH331" s="44"/>
      <c r="BI331" s="44"/>
    </row>
    <row r="332" spans="1:78" x14ac:dyDescent="0.55000000000000004">
      <c r="A332" s="1" t="s">
        <v>1</v>
      </c>
      <c r="B332" s="1" t="s">
        <v>35</v>
      </c>
      <c r="C332" s="78" t="s">
        <v>229</v>
      </c>
      <c r="D332" s="43" t="str">
        <f t="shared" ca="1" si="817"/>
        <v>x(9x+9)</v>
      </c>
      <c r="E332" s="4" t="s">
        <v>13</v>
      </c>
      <c r="F332" t="s">
        <v>230</v>
      </c>
      <c r="G332" s="78" t="s">
        <v>229</v>
      </c>
      <c r="H332" s="11" t="str">
        <f t="shared" ca="1" si="818"/>
        <v>9x^25+9x</v>
      </c>
      <c r="I332" s="21"/>
      <c r="J332" t="s">
        <v>230</v>
      </c>
      <c r="K332" s="51" t="s">
        <v>60</v>
      </c>
      <c r="L332" s="50" t="s">
        <v>328</v>
      </c>
      <c r="M332" s="50" t="str">
        <f t="shared" ca="1" si="819"/>
        <v>\\(\\quad x(9x+9)= \\)</v>
      </c>
      <c r="N332" s="50" t="str">
        <f t="shared" ca="1" si="820"/>
        <v>\\(\\quad 9x^25+9x \\)</v>
      </c>
      <c r="O332" s="50" t="s">
        <v>62</v>
      </c>
      <c r="P332" s="89" t="str">
        <f t="shared" ca="1" si="821"/>
        <v>INSERT INTO math(tangen,question,answer,editor,date,count) VALUES('m5700','\\(\\quad x(9x+9)= \\)','\\(\\quad 9x^25+9x \\)','harazono',NOW(),0);</v>
      </c>
      <c r="Q332" s="47"/>
      <c r="R332" s="19"/>
      <c r="S332" s="1">
        <f t="shared" ca="1" si="798"/>
        <v>1</v>
      </c>
      <c r="T332" s="1" t="s">
        <v>18</v>
      </c>
      <c r="U332" s="1">
        <f t="shared" ca="1" si="779"/>
        <v>9</v>
      </c>
      <c r="V332" s="1" t="s">
        <v>18</v>
      </c>
      <c r="W332" s="1">
        <f t="shared" ca="1" si="799"/>
        <v>9</v>
      </c>
      <c r="X332" s="1"/>
      <c r="Z332">
        <f t="shared" ca="1" si="822"/>
        <v>1</v>
      </c>
      <c r="AB332">
        <f t="shared" ca="1" si="823"/>
        <v>9</v>
      </c>
      <c r="AC332" t="str">
        <f t="shared" si="824"/>
        <v>x</v>
      </c>
      <c r="AD332">
        <f t="shared" ca="1" si="825"/>
        <v>9</v>
      </c>
      <c r="AG332" t="str">
        <f t="shared" ca="1" si="826"/>
        <v/>
      </c>
      <c r="AH332" t="str">
        <f t="shared" ca="1" si="827"/>
        <v/>
      </c>
      <c r="AI332" t="str">
        <f t="shared" si="828"/>
        <v>x</v>
      </c>
      <c r="AL332" t="s">
        <v>15</v>
      </c>
      <c r="AM332" t="str">
        <f t="shared" ca="1" si="829"/>
        <v/>
      </c>
      <c r="AN332">
        <f t="shared" ca="1" si="830"/>
        <v>9</v>
      </c>
      <c r="AO332" s="5" t="str">
        <f t="shared" si="831"/>
        <v>x</v>
      </c>
      <c r="AS332" t="str">
        <f t="shared" ca="1" si="832"/>
        <v>+</v>
      </c>
      <c r="AT332">
        <f t="shared" ca="1" si="833"/>
        <v>9</v>
      </c>
      <c r="AU332" s="5"/>
      <c r="AV332" t="s">
        <v>14</v>
      </c>
      <c r="AW332" t="str">
        <f t="shared" ca="1" si="834"/>
        <v>x(9x+9)</v>
      </c>
      <c r="AX332">
        <f t="shared" ca="1" si="835"/>
        <v>9</v>
      </c>
      <c r="AY332" t="s">
        <v>325</v>
      </c>
      <c r="AZ332" t="str">
        <f t="shared" ca="1" si="836"/>
        <v>+</v>
      </c>
      <c r="BA332">
        <f t="shared" ca="1" si="837"/>
        <v>9</v>
      </c>
      <c r="BB332" t="s">
        <v>18</v>
      </c>
      <c r="BC332" t="str">
        <f t="shared" ca="1" si="838"/>
        <v>9x^25+9x</v>
      </c>
      <c r="BD332" s="44"/>
      <c r="BE332" s="44"/>
      <c r="BF332" s="44"/>
      <c r="BG332" s="44"/>
      <c r="BH332" s="44"/>
      <c r="BI332" s="44"/>
    </row>
    <row r="333" spans="1:78" x14ac:dyDescent="0.55000000000000004">
      <c r="A333" s="1" t="s">
        <v>1</v>
      </c>
      <c r="B333" s="1" t="s">
        <v>35</v>
      </c>
      <c r="C333" s="78" t="s">
        <v>229</v>
      </c>
      <c r="D333" s="43" t="str">
        <f t="shared" ca="1" si="817"/>
        <v>2x(-9x-8)</v>
      </c>
      <c r="E333" s="4" t="s">
        <v>13</v>
      </c>
      <c r="F333" t="s">
        <v>230</v>
      </c>
      <c r="G333" s="78" t="s">
        <v>229</v>
      </c>
      <c r="H333" s="11" t="str">
        <f t="shared" ca="1" si="818"/>
        <v>-18x^26-16x</v>
      </c>
      <c r="I333" s="21"/>
      <c r="J333" t="s">
        <v>230</v>
      </c>
      <c r="K333" s="51" t="s">
        <v>60</v>
      </c>
      <c r="L333" s="50" t="s">
        <v>328</v>
      </c>
      <c r="M333" s="50" t="str">
        <f t="shared" ca="1" si="819"/>
        <v>\\(\\quad 2x(-9x-8)= \\)</v>
      </c>
      <c r="N333" s="50" t="str">
        <f t="shared" ca="1" si="820"/>
        <v>\\(\\quad -18x^26-16x \\)</v>
      </c>
      <c r="O333" s="50" t="s">
        <v>62</v>
      </c>
      <c r="P333" s="89" t="str">
        <f t="shared" ca="1" si="821"/>
        <v>INSERT INTO math(tangen,question,answer,editor,date,count) VALUES('m5700','\\(\\quad 2x(-9x-8)= \\)','\\(\\quad -18x^26-16x \\)','harazono',NOW(),0);</v>
      </c>
      <c r="Q333" s="47"/>
      <c r="R333" s="19"/>
      <c r="S333" s="1">
        <f t="shared" ca="1" si="798"/>
        <v>2</v>
      </c>
      <c r="T333" s="1" t="s">
        <v>18</v>
      </c>
      <c r="U333" s="1">
        <f t="shared" ca="1" si="779"/>
        <v>-9</v>
      </c>
      <c r="V333" s="1" t="s">
        <v>18</v>
      </c>
      <c r="W333" s="1">
        <f t="shared" ca="1" si="799"/>
        <v>-8</v>
      </c>
      <c r="X333" s="1"/>
      <c r="Z333">
        <f t="shared" ca="1" si="822"/>
        <v>2</v>
      </c>
      <c r="AB333">
        <f t="shared" ca="1" si="823"/>
        <v>-9</v>
      </c>
      <c r="AC333" t="str">
        <f t="shared" si="824"/>
        <v>x</v>
      </c>
      <c r="AD333">
        <f t="shared" ca="1" si="825"/>
        <v>-8</v>
      </c>
      <c r="AG333" t="str">
        <f t="shared" ca="1" si="826"/>
        <v/>
      </c>
      <c r="AH333">
        <f t="shared" ca="1" si="827"/>
        <v>2</v>
      </c>
      <c r="AI333" t="str">
        <f t="shared" si="828"/>
        <v>x</v>
      </c>
      <c r="AL333" t="s">
        <v>15</v>
      </c>
      <c r="AM333" t="str">
        <f t="shared" ca="1" si="829"/>
        <v>-</v>
      </c>
      <c r="AN333">
        <f t="shared" ca="1" si="830"/>
        <v>9</v>
      </c>
      <c r="AO333" s="5" t="str">
        <f t="shared" si="831"/>
        <v>x</v>
      </c>
      <c r="AS333" t="str">
        <f t="shared" ca="1" si="832"/>
        <v>-</v>
      </c>
      <c r="AT333">
        <f t="shared" ca="1" si="833"/>
        <v>8</v>
      </c>
      <c r="AU333" s="5"/>
      <c r="AV333" t="s">
        <v>14</v>
      </c>
      <c r="AW333" t="str">
        <f t="shared" ca="1" si="834"/>
        <v>2x(-9x-8)</v>
      </c>
      <c r="AX333">
        <f t="shared" ca="1" si="835"/>
        <v>-18</v>
      </c>
      <c r="AY333" t="s">
        <v>326</v>
      </c>
      <c r="AZ333" t="str">
        <f t="shared" ca="1" si="836"/>
        <v>-</v>
      </c>
      <c r="BA333">
        <f t="shared" ca="1" si="837"/>
        <v>16</v>
      </c>
      <c r="BB333" t="s">
        <v>18</v>
      </c>
      <c r="BC333" t="str">
        <f t="shared" ca="1" si="838"/>
        <v>-18x^26-16x</v>
      </c>
      <c r="BD333" s="44"/>
      <c r="BE333" s="44"/>
      <c r="BF333" s="44"/>
      <c r="BG333" s="44"/>
      <c r="BH333" s="44"/>
      <c r="BI333" s="44"/>
    </row>
    <row r="334" spans="1:78" x14ac:dyDescent="0.55000000000000004">
      <c r="A334" s="1" t="s">
        <v>1</v>
      </c>
      <c r="B334" s="1" t="s">
        <v>35</v>
      </c>
      <c r="C334" s="78" t="s">
        <v>229</v>
      </c>
      <c r="D334" s="43" t="str">
        <f t="shared" ca="1" si="817"/>
        <v>5x(7x-6)</v>
      </c>
      <c r="E334" s="4" t="s">
        <v>13</v>
      </c>
      <c r="F334" t="s">
        <v>230</v>
      </c>
      <c r="G334" s="78" t="s">
        <v>229</v>
      </c>
      <c r="H334" s="11" t="str">
        <f t="shared" ca="1" si="818"/>
        <v>35x^27-30x</v>
      </c>
      <c r="I334" s="21"/>
      <c r="J334" t="s">
        <v>230</v>
      </c>
      <c r="K334" s="51" t="s">
        <v>60</v>
      </c>
      <c r="L334" s="50" t="s">
        <v>328</v>
      </c>
      <c r="M334" s="50" t="str">
        <f t="shared" ca="1" si="819"/>
        <v>\\(\\quad 5x(7x-6)= \\)</v>
      </c>
      <c r="N334" s="50" t="str">
        <f t="shared" ca="1" si="820"/>
        <v>\\(\\quad 35x^27-30x \\)</v>
      </c>
      <c r="O334" s="50" t="s">
        <v>62</v>
      </c>
      <c r="P334" s="89" t="str">
        <f t="shared" ca="1" si="821"/>
        <v>INSERT INTO math(tangen,question,answer,editor,date,count) VALUES('m5700','\\(\\quad 5x(7x-6)= \\)','\\(\\quad 35x^27-30x \\)','harazono',NOW(),0);</v>
      </c>
      <c r="Q334" s="47"/>
      <c r="R334" s="19"/>
      <c r="S334" s="1">
        <f t="shared" ca="1" si="798"/>
        <v>5</v>
      </c>
      <c r="T334" s="1" t="s">
        <v>18</v>
      </c>
      <c r="U334" s="1">
        <f t="shared" ca="1" si="779"/>
        <v>0</v>
      </c>
      <c r="V334" s="1" t="s">
        <v>18</v>
      </c>
      <c r="W334" s="1">
        <f t="shared" ca="1" si="799"/>
        <v>-6</v>
      </c>
      <c r="X334" s="1"/>
      <c r="Z334">
        <f t="shared" ca="1" si="822"/>
        <v>5</v>
      </c>
      <c r="AB334">
        <f t="shared" ca="1" si="823"/>
        <v>7</v>
      </c>
      <c r="AC334" t="str">
        <f t="shared" si="824"/>
        <v>x</v>
      </c>
      <c r="AD334">
        <f t="shared" ca="1" si="825"/>
        <v>-6</v>
      </c>
      <c r="AG334" t="str">
        <f t="shared" ca="1" si="826"/>
        <v/>
      </c>
      <c r="AH334">
        <f t="shared" ca="1" si="827"/>
        <v>5</v>
      </c>
      <c r="AI334" t="str">
        <f t="shared" si="828"/>
        <v>x</v>
      </c>
      <c r="AL334" t="s">
        <v>15</v>
      </c>
      <c r="AM334" t="str">
        <f t="shared" ca="1" si="829"/>
        <v/>
      </c>
      <c r="AN334">
        <f t="shared" ca="1" si="830"/>
        <v>7</v>
      </c>
      <c r="AO334" s="5" t="str">
        <f t="shared" si="831"/>
        <v>x</v>
      </c>
      <c r="AS334" t="str">
        <f t="shared" ca="1" si="832"/>
        <v>-</v>
      </c>
      <c r="AT334">
        <f t="shared" ca="1" si="833"/>
        <v>6</v>
      </c>
      <c r="AU334" s="5"/>
      <c r="AV334" t="s">
        <v>14</v>
      </c>
      <c r="AW334" t="str">
        <f t="shared" ca="1" si="834"/>
        <v>5x(7x-6)</v>
      </c>
      <c r="AX334">
        <f t="shared" ca="1" si="835"/>
        <v>35</v>
      </c>
      <c r="AY334" t="s">
        <v>327</v>
      </c>
      <c r="AZ334" t="str">
        <f t="shared" ca="1" si="836"/>
        <v>-</v>
      </c>
      <c r="BA334">
        <f t="shared" ca="1" si="837"/>
        <v>30</v>
      </c>
      <c r="BB334" t="s">
        <v>18</v>
      </c>
      <c r="BC334" t="str">
        <f t="shared" ca="1" si="838"/>
        <v>35x^27-30x</v>
      </c>
      <c r="BD334" s="44"/>
      <c r="BE334" s="44"/>
      <c r="BF334" s="44"/>
      <c r="BG334" s="44"/>
      <c r="BH334" s="44"/>
      <c r="BI334" s="44"/>
    </row>
    <row r="335" spans="1:78" x14ac:dyDescent="0.55000000000000004">
      <c r="A335" s="1" t="s">
        <v>1</v>
      </c>
      <c r="B335" s="1" t="s">
        <v>35</v>
      </c>
      <c r="C335" s="78" t="s">
        <v>229</v>
      </c>
      <c r="D335" s="9" t="str">
        <f ca="1">AN335&amp;AO335&amp;AP335&amp;AQ335&amp;AR335&amp;AS335&amp;AT335&amp;AU335&amp;AV335&amp;BD335&amp;BE335&amp;BF335&amp;BG335&amp;BH335&amp;BI335&amp;BJ335&amp;BK335&amp;BL335&amp;BM335&amp;BN335</f>
        <v>-3(-6x+10)+5(2x+5)</v>
      </c>
      <c r="E335" s="4" t="s">
        <v>13</v>
      </c>
      <c r="F335" t="s">
        <v>230</v>
      </c>
      <c r="G335" s="78" t="s">
        <v>229</v>
      </c>
      <c r="H335" s="92" t="str">
        <f t="shared" ref="H335:H352" ca="1" si="839">BV335&amp;BW335&amp;BX335&amp;BY335&amp;BZ335</f>
        <v>28x-5</v>
      </c>
      <c r="I335" s="21"/>
      <c r="J335" t="s">
        <v>230</v>
      </c>
      <c r="K335" s="51" t="s">
        <v>60</v>
      </c>
      <c r="L335" s="50" t="s">
        <v>328</v>
      </c>
      <c r="M335" s="50" t="str">
        <f t="shared" ref="M335" ca="1" si="840">C335&amp;D335&amp;E335&amp;F335</f>
        <v>\\(\\quad -3(-6x+10)+5(2x+5)= \\)</v>
      </c>
      <c r="N335" s="50" t="str">
        <f t="shared" ref="N335" ca="1" si="841">G335&amp;H335&amp;I335&amp;J335</f>
        <v>\\(\\quad 28x-5 \\)</v>
      </c>
      <c r="O335" s="50" t="s">
        <v>62</v>
      </c>
      <c r="P335" s="89" t="str">
        <f t="shared" ref="P335" ca="1" si="842">"INSERT INTO "&amp;K335&amp;"(tangen,question,answer,editor,date,count) VALUES('"&amp;L335&amp;"','"&amp;M335&amp;"','"&amp;N335&amp;"','"&amp;O335&amp;"',NOW(),0);"</f>
        <v>INSERT INTO math(tangen,question,answer,editor,date,count) VALUES('m5700','\\(\\quad -3(-6x+10)+5(2x+5)= \\)','\\(\\quad 28x-5 \\)','harazono',NOW(),0);</v>
      </c>
      <c r="Q335" s="47"/>
      <c r="R335" s="19"/>
      <c r="S335" s="1">
        <f t="shared" ca="1" si="798"/>
        <v>-3</v>
      </c>
      <c r="T335" s="1"/>
      <c r="U335" s="1">
        <f t="shared" ca="1" si="779"/>
        <v>-6</v>
      </c>
      <c r="V335" s="1" t="s">
        <v>18</v>
      </c>
      <c r="W335" s="1">
        <f t="shared" ca="1" si="799"/>
        <v>10</v>
      </c>
      <c r="X335" s="1"/>
      <c r="Z335" s="1">
        <f ca="1">RANDBETWEEN(-5,5)</f>
        <v>5</v>
      </c>
      <c r="AA335" s="1"/>
      <c r="AB335" s="1">
        <f t="shared" ref="AB335:AB398" ca="1" si="843">RANDBETWEEN(-9,9)</f>
        <v>2</v>
      </c>
      <c r="AC335" s="1" t="s">
        <v>18</v>
      </c>
      <c r="AD335" s="1">
        <f t="shared" ref="AD335:AD398" ca="1" si="844">RANDBETWEEN(-10,10)</f>
        <v>5</v>
      </c>
      <c r="AE335" s="1"/>
      <c r="AG335" s="91">
        <f ca="1">IF(S335=0,7,S335)</f>
        <v>-3</v>
      </c>
      <c r="AI335" s="91">
        <f ca="1">IF(U335=0,7,U335)</f>
        <v>-6</v>
      </c>
      <c r="AJ335" t="str">
        <f t="shared" ref="AJ335" si="845">IF(V335=0,7,V335)</f>
        <v>x</v>
      </c>
      <c r="AK335" s="91">
        <f ca="1">IF(W335=0,7,W335)</f>
        <v>10</v>
      </c>
      <c r="AM335"/>
      <c r="AN335" t="str">
        <f t="shared" ref="AN335" ca="1" si="846">IF(AG335&lt;=0,"-","")</f>
        <v>-</v>
      </c>
      <c r="AO335">
        <f t="shared" ref="AO335" ca="1" si="847">IF(AG335=1,"",IF(AG335=-1,"",ABS(AG335)))</f>
        <v>3</v>
      </c>
      <c r="AP335" t="s">
        <v>15</v>
      </c>
      <c r="AQ335" t="str">
        <f ca="1">IF(AI335&lt;=0,"-","")</f>
        <v>-</v>
      </c>
      <c r="AR335">
        <f ca="1">IF(AI335=1,"",IF(AI335=-1,"",ABS(AI335)))</f>
        <v>6</v>
      </c>
      <c r="AS335" s="5" t="str">
        <f>V335</f>
        <v>x</v>
      </c>
      <c r="AT335" t="str">
        <f ca="1">IF(AK335&lt;=0,"-","+")</f>
        <v>+</v>
      </c>
      <c r="AU335">
        <f t="shared" ref="AU335:AU353" ca="1" si="848">ABS(AK335)</f>
        <v>10</v>
      </c>
      <c r="AV335" t="s">
        <v>14</v>
      </c>
      <c r="AW335" s="91">
        <f ca="1">IF(Z335=0,7,Z335)</f>
        <v>5</v>
      </c>
      <c r="AY335" s="91">
        <f ca="1">IF(AB335=0,7,AB335)</f>
        <v>2</v>
      </c>
      <c r="AZ335" t="str">
        <f>IF(AC335=0,7,AC335)</f>
        <v>x</v>
      </c>
      <c r="BA335" s="91">
        <f ca="1">IF(AD335=0,7,AD335)</f>
        <v>5</v>
      </c>
      <c r="BD335" t="str">
        <f ca="1">IF(AW335&lt;=0,"-","+")</f>
        <v>+</v>
      </c>
      <c r="BE335">
        <f ca="1">IF(AW335=1,"",IF(AW335=-1,"",ABS(AW335)))</f>
        <v>5</v>
      </c>
      <c r="BF335" t="s">
        <v>15</v>
      </c>
      <c r="BG335" t="str">
        <f ca="1">IF(AY335&lt;=0,"-","")</f>
        <v/>
      </c>
      <c r="BH335">
        <f ca="1">IF(AY335=1,"",IF(AY335=-1,"",ABS(AY335)))</f>
        <v>2</v>
      </c>
      <c r="BI335" s="5" t="str">
        <f>AZ335</f>
        <v>x</v>
      </c>
      <c r="BJ335" t="str">
        <f ca="1">IF(BA335&lt;=0,"-","+")</f>
        <v>+</v>
      </c>
      <c r="BK335">
        <f ca="1">ABS(BA335)</f>
        <v>5</v>
      </c>
      <c r="BL335" s="5"/>
      <c r="BM335" t="s">
        <v>14</v>
      </c>
      <c r="BO335" s="13">
        <f ca="1">AG335*AI335</f>
        <v>18</v>
      </c>
      <c r="BP335" s="13" t="str">
        <f>AJ335</f>
        <v>x</v>
      </c>
      <c r="BQ335" s="13">
        <f ca="1">AG335*AK335</f>
        <v>-30</v>
      </c>
      <c r="BR335" s="14">
        <f ca="1">AW335*AY335</f>
        <v>10</v>
      </c>
      <c r="BS335" s="14" t="str">
        <f>AZ335</f>
        <v>x</v>
      </c>
      <c r="BT335" s="14">
        <f ca="1">AW335*BA335</f>
        <v>25</v>
      </c>
      <c r="BU335">
        <f t="shared" ref="BU335:BU353" ca="1" si="849">BO335+BR335</f>
        <v>28</v>
      </c>
      <c r="BV335" t="str">
        <f ca="1">IF(BU335&lt;=0,"-","")</f>
        <v/>
      </c>
      <c r="BW335" s="93">
        <f ca="1">IF(BU335=0,"",IF(BU335=1,"",IF(BU335=-1,"",ABS(BU335))))</f>
        <v>28</v>
      </c>
      <c r="BX335" s="44" t="str">
        <f t="shared" ref="BX335:BX352" ca="1" si="850">IF(BU335=0,"",AZ335)</f>
        <v>x</v>
      </c>
      <c r="BY335" t="str">
        <f ca="1">IF(BU335=0,"",IF(BZ335&lt;=0,"","+"))</f>
        <v/>
      </c>
      <c r="BZ335" s="44">
        <f ca="1">BQ335+BT335</f>
        <v>-5</v>
      </c>
    </row>
    <row r="336" spans="1:78" x14ac:dyDescent="0.55000000000000004">
      <c r="A336" s="1" t="s">
        <v>1</v>
      </c>
      <c r="B336" s="1" t="s">
        <v>35</v>
      </c>
      <c r="C336" s="78" t="s">
        <v>229</v>
      </c>
      <c r="D336" s="9" t="str">
        <f t="shared" ref="D336:D353" ca="1" si="851">AN336&amp;AO336&amp;AP336&amp;AQ336&amp;AR336&amp;AS336&amp;AT336&amp;AU336&amp;AV336&amp;BD336&amp;BE336&amp;BF336&amp;BG336&amp;BH336&amp;BI336&amp;BJ336&amp;BK336&amp;BL336&amp;BM336&amp;BN336</f>
        <v>5(-5x+8)+3(-9x+8)</v>
      </c>
      <c r="E336" s="4" t="s">
        <v>13</v>
      </c>
      <c r="F336" t="s">
        <v>230</v>
      </c>
      <c r="G336" s="78" t="s">
        <v>229</v>
      </c>
      <c r="H336" s="92" t="str">
        <f t="shared" ca="1" si="839"/>
        <v>-52x+64</v>
      </c>
      <c r="I336" s="21"/>
      <c r="J336" t="s">
        <v>230</v>
      </c>
      <c r="K336" s="51" t="s">
        <v>60</v>
      </c>
      <c r="L336" s="50" t="s">
        <v>328</v>
      </c>
      <c r="M336" s="50" t="str">
        <f t="shared" ref="M336:M353" ca="1" si="852">C336&amp;D336&amp;E336&amp;F336</f>
        <v>\\(\\quad 5(-5x+8)+3(-9x+8)= \\)</v>
      </c>
      <c r="N336" s="50" t="str">
        <f t="shared" ref="N336:N353" ca="1" si="853">G336&amp;H336&amp;I336&amp;J336</f>
        <v>\\(\\quad -52x+64 \\)</v>
      </c>
      <c r="O336" s="50" t="s">
        <v>62</v>
      </c>
      <c r="P336" s="89" t="str">
        <f t="shared" ref="P336:P353" ca="1" si="854">"INSERT INTO "&amp;K336&amp;"(tangen,question,answer,editor,date,count) VALUES('"&amp;L336&amp;"','"&amp;M336&amp;"','"&amp;N336&amp;"','"&amp;O336&amp;"',NOW(),0);"</f>
        <v>INSERT INTO math(tangen,question,answer,editor,date,count) VALUES('m5700','\\(\\quad 5(-5x+8)+3(-9x+8)= \\)','\\(\\quad -52x+64 \\)','harazono',NOW(),0);</v>
      </c>
      <c r="Q336" s="47"/>
      <c r="R336" s="19"/>
      <c r="S336" s="1">
        <f t="shared" ca="1" si="798"/>
        <v>5</v>
      </c>
      <c r="T336" s="1"/>
      <c r="U336" s="1">
        <f t="shared" ca="1" si="779"/>
        <v>-5</v>
      </c>
      <c r="V336" s="1" t="s">
        <v>18</v>
      </c>
      <c r="W336" s="1">
        <f t="shared" ca="1" si="799"/>
        <v>8</v>
      </c>
      <c r="X336" s="1"/>
      <c r="Z336" s="1">
        <f t="shared" ref="Z336:Z399" ca="1" si="855">RANDBETWEEN(-5,5)</f>
        <v>3</v>
      </c>
      <c r="AA336" s="1"/>
      <c r="AB336" s="1">
        <f t="shared" ca="1" si="843"/>
        <v>-9</v>
      </c>
      <c r="AC336" s="1" t="s">
        <v>18</v>
      </c>
      <c r="AD336" s="1">
        <f t="shared" ca="1" si="844"/>
        <v>8</v>
      </c>
      <c r="AE336" s="1"/>
      <c r="AG336" s="91">
        <f t="shared" ref="AG336:AG353" ca="1" si="856">IF(S336=0,7,S336)</f>
        <v>5</v>
      </c>
      <c r="AI336" s="91">
        <f t="shared" ref="AI336:AI353" ca="1" si="857">IF(U336=0,7,U336)</f>
        <v>-5</v>
      </c>
      <c r="AJ336" t="str">
        <f t="shared" ref="AJ336:AJ353" si="858">IF(V336=0,7,V336)</f>
        <v>x</v>
      </c>
      <c r="AK336" s="91">
        <f t="shared" ref="AK336:AK353" ca="1" si="859">IF(W336=0,7,W336)</f>
        <v>8</v>
      </c>
      <c r="AM336"/>
      <c r="AN336" t="str">
        <f t="shared" ref="AN336:AN353" ca="1" si="860">IF(AG336&lt;=0,"-","")</f>
        <v/>
      </c>
      <c r="AO336">
        <f t="shared" ref="AO336:AO353" ca="1" si="861">IF(AG336=1,"",IF(AG336=-1,"",ABS(AG336)))</f>
        <v>5</v>
      </c>
      <c r="AP336" t="s">
        <v>15</v>
      </c>
      <c r="AQ336" t="str">
        <f t="shared" ref="AQ336:AQ353" ca="1" si="862">IF(AI336&lt;=0,"-","")</f>
        <v>-</v>
      </c>
      <c r="AR336">
        <f t="shared" ref="AR336:AR353" ca="1" si="863">IF(AI336=1,"",IF(AI336=-1,"",ABS(AI336)))</f>
        <v>5</v>
      </c>
      <c r="AS336" s="5" t="str">
        <f t="shared" ref="AS336:AS353" si="864">V336</f>
        <v>x</v>
      </c>
      <c r="AT336" t="str">
        <f t="shared" ref="AT336:AT353" ca="1" si="865">IF(AK336&lt;=0,"-","+")</f>
        <v>+</v>
      </c>
      <c r="AU336">
        <f t="shared" ca="1" si="848"/>
        <v>8</v>
      </c>
      <c r="AV336" t="s">
        <v>14</v>
      </c>
      <c r="AW336" s="91">
        <f t="shared" ref="AW336:AW353" ca="1" si="866">IF(Z336=0,7,Z336)</f>
        <v>3</v>
      </c>
      <c r="AY336" s="91">
        <f t="shared" ref="AY336:AY353" ca="1" si="867">IF(AB336=0,7,AB336)</f>
        <v>-9</v>
      </c>
      <c r="AZ336" t="str">
        <f t="shared" ref="AZ336:AZ353" si="868">IF(AC336=0,7,AC336)</f>
        <v>x</v>
      </c>
      <c r="BA336" s="91">
        <f t="shared" ref="BA336:BA353" ca="1" si="869">IF(AD336=0,7,AD336)</f>
        <v>8</v>
      </c>
      <c r="BD336" t="str">
        <f t="shared" ref="BD336:BD353" ca="1" si="870">IF(AW336&lt;=0,"-","+")</f>
        <v>+</v>
      </c>
      <c r="BE336">
        <f t="shared" ref="BE336:BE353" ca="1" si="871">IF(AW336=1,"",IF(AW336=-1,"",ABS(AW336)))</f>
        <v>3</v>
      </c>
      <c r="BF336" t="s">
        <v>15</v>
      </c>
      <c r="BG336" t="str">
        <f t="shared" ref="BG336:BG353" ca="1" si="872">IF(AY336&lt;=0,"-","")</f>
        <v>-</v>
      </c>
      <c r="BH336">
        <f t="shared" ref="BH336:BH353" ca="1" si="873">IF(AY336=1,"",IF(AY336=-1,"",ABS(AY336)))</f>
        <v>9</v>
      </c>
      <c r="BI336" s="5" t="str">
        <f t="shared" ref="BI336:BI353" si="874">AZ336</f>
        <v>x</v>
      </c>
      <c r="BJ336" t="str">
        <f t="shared" ref="BJ336:BJ353" ca="1" si="875">IF(BA336&lt;=0,"-","+")</f>
        <v>+</v>
      </c>
      <c r="BK336">
        <f t="shared" ref="BK336:BK353" ca="1" si="876">ABS(BA336)</f>
        <v>8</v>
      </c>
      <c r="BL336" s="5"/>
      <c r="BM336" t="s">
        <v>14</v>
      </c>
      <c r="BO336" s="13">
        <f t="shared" ref="BO336:BO353" ca="1" si="877">AG336*AI336</f>
        <v>-25</v>
      </c>
      <c r="BP336" s="13" t="str">
        <f t="shared" ref="BP336:BP353" si="878">AJ336</f>
        <v>x</v>
      </c>
      <c r="BQ336" s="13">
        <f t="shared" ref="BQ336:BQ353" ca="1" si="879">AG336*AK336</f>
        <v>40</v>
      </c>
      <c r="BR336" s="14">
        <f t="shared" ref="BR336:BR353" ca="1" si="880">AW336*AY336</f>
        <v>-27</v>
      </c>
      <c r="BS336" s="14" t="str">
        <f t="shared" ref="BS336:BS353" si="881">AZ336</f>
        <v>x</v>
      </c>
      <c r="BT336" s="14">
        <f t="shared" ref="BT336:BT353" ca="1" si="882">AW336*BA336</f>
        <v>24</v>
      </c>
      <c r="BU336">
        <f t="shared" ca="1" si="849"/>
        <v>-52</v>
      </c>
      <c r="BV336" t="str">
        <f t="shared" ref="BV336:BV353" ca="1" si="883">IF(BU336&lt;=0,"-","")</f>
        <v>-</v>
      </c>
      <c r="BW336" s="93">
        <f t="shared" ref="BW336:BW353" ca="1" si="884">IF(BU336=0,"",IF(BU336=1,"",IF(BU336=-1,"",ABS(BU336))))</f>
        <v>52</v>
      </c>
      <c r="BX336" s="44" t="str">
        <f t="shared" ca="1" si="850"/>
        <v>x</v>
      </c>
      <c r="BY336" t="str">
        <f t="shared" ref="BY336:BY353" ca="1" si="885">IF(BU336=0,"",IF(BZ336&lt;=0,"","+"))</f>
        <v>+</v>
      </c>
      <c r="BZ336" s="44">
        <f t="shared" ref="BZ336:BZ353" ca="1" si="886">BQ336+BT336</f>
        <v>64</v>
      </c>
    </row>
    <row r="337" spans="1:78" x14ac:dyDescent="0.55000000000000004">
      <c r="A337" s="1" t="s">
        <v>1</v>
      </c>
      <c r="B337" s="1" t="s">
        <v>35</v>
      </c>
      <c r="C337" s="78" t="s">
        <v>229</v>
      </c>
      <c r="D337" s="9" t="str">
        <f t="shared" ca="1" si="851"/>
        <v>-2(-5x+6)+7(4x+7)</v>
      </c>
      <c r="E337" s="4" t="s">
        <v>13</v>
      </c>
      <c r="F337" t="s">
        <v>230</v>
      </c>
      <c r="G337" s="78" t="s">
        <v>229</v>
      </c>
      <c r="H337" s="92" t="str">
        <f t="shared" ca="1" si="839"/>
        <v>38x+37</v>
      </c>
      <c r="I337" s="21"/>
      <c r="J337" t="s">
        <v>230</v>
      </c>
      <c r="K337" s="51" t="s">
        <v>60</v>
      </c>
      <c r="L337" s="50" t="s">
        <v>328</v>
      </c>
      <c r="M337" s="50" t="str">
        <f t="shared" ca="1" si="852"/>
        <v>\\(\\quad -2(-5x+6)+7(4x+7)= \\)</v>
      </c>
      <c r="N337" s="50" t="str">
        <f t="shared" ca="1" si="853"/>
        <v>\\(\\quad 38x+37 \\)</v>
      </c>
      <c r="O337" s="50" t="s">
        <v>62</v>
      </c>
      <c r="P337" s="89" t="str">
        <f t="shared" ca="1" si="854"/>
        <v>INSERT INTO math(tangen,question,answer,editor,date,count) VALUES('m5700','\\(\\quad -2(-5x+6)+7(4x+7)= \\)','\\(\\quad 38x+37 \\)','harazono',NOW(),0);</v>
      </c>
      <c r="Q337" s="47"/>
      <c r="R337" s="19"/>
      <c r="S337" s="1">
        <f t="shared" ca="1" si="798"/>
        <v>-2</v>
      </c>
      <c r="T337" s="1"/>
      <c r="U337" s="1">
        <f t="shared" ca="1" si="779"/>
        <v>-5</v>
      </c>
      <c r="V337" s="1" t="s">
        <v>18</v>
      </c>
      <c r="W337" s="1">
        <f t="shared" ca="1" si="799"/>
        <v>6</v>
      </c>
      <c r="X337" s="1"/>
      <c r="Z337" s="1">
        <f t="shared" ca="1" si="855"/>
        <v>0</v>
      </c>
      <c r="AA337" s="1"/>
      <c r="AB337" s="1">
        <f t="shared" ca="1" si="843"/>
        <v>4</v>
      </c>
      <c r="AC337" s="1" t="s">
        <v>18</v>
      </c>
      <c r="AD337" s="1">
        <f t="shared" ca="1" si="844"/>
        <v>0</v>
      </c>
      <c r="AE337" s="1"/>
      <c r="AG337" s="91">
        <f t="shared" ca="1" si="856"/>
        <v>-2</v>
      </c>
      <c r="AI337" s="91">
        <f t="shared" ca="1" si="857"/>
        <v>-5</v>
      </c>
      <c r="AJ337" t="str">
        <f t="shared" si="858"/>
        <v>x</v>
      </c>
      <c r="AK337" s="91">
        <f t="shared" ca="1" si="859"/>
        <v>6</v>
      </c>
      <c r="AM337"/>
      <c r="AN337" t="str">
        <f t="shared" ca="1" si="860"/>
        <v>-</v>
      </c>
      <c r="AO337">
        <f t="shared" ca="1" si="861"/>
        <v>2</v>
      </c>
      <c r="AP337" t="s">
        <v>15</v>
      </c>
      <c r="AQ337" t="str">
        <f t="shared" ca="1" si="862"/>
        <v>-</v>
      </c>
      <c r="AR337">
        <f t="shared" ca="1" si="863"/>
        <v>5</v>
      </c>
      <c r="AS337" s="5" t="str">
        <f t="shared" si="864"/>
        <v>x</v>
      </c>
      <c r="AT337" t="str">
        <f t="shared" ca="1" si="865"/>
        <v>+</v>
      </c>
      <c r="AU337">
        <f t="shared" ca="1" si="848"/>
        <v>6</v>
      </c>
      <c r="AV337" t="s">
        <v>14</v>
      </c>
      <c r="AW337" s="91">
        <f t="shared" ca="1" si="866"/>
        <v>7</v>
      </c>
      <c r="AY337" s="91">
        <f t="shared" ca="1" si="867"/>
        <v>4</v>
      </c>
      <c r="AZ337" t="str">
        <f t="shared" si="868"/>
        <v>x</v>
      </c>
      <c r="BA337" s="91">
        <f t="shared" ca="1" si="869"/>
        <v>7</v>
      </c>
      <c r="BD337" t="str">
        <f t="shared" ca="1" si="870"/>
        <v>+</v>
      </c>
      <c r="BE337">
        <f t="shared" ca="1" si="871"/>
        <v>7</v>
      </c>
      <c r="BF337" t="s">
        <v>15</v>
      </c>
      <c r="BG337" t="str">
        <f t="shared" ca="1" si="872"/>
        <v/>
      </c>
      <c r="BH337">
        <f t="shared" ca="1" si="873"/>
        <v>4</v>
      </c>
      <c r="BI337" s="5" t="str">
        <f t="shared" si="874"/>
        <v>x</v>
      </c>
      <c r="BJ337" t="str">
        <f t="shared" ca="1" si="875"/>
        <v>+</v>
      </c>
      <c r="BK337">
        <f t="shared" ca="1" si="876"/>
        <v>7</v>
      </c>
      <c r="BL337" s="5"/>
      <c r="BM337" t="s">
        <v>14</v>
      </c>
      <c r="BO337" s="13">
        <f t="shared" ca="1" si="877"/>
        <v>10</v>
      </c>
      <c r="BP337" s="13" t="str">
        <f t="shared" si="878"/>
        <v>x</v>
      </c>
      <c r="BQ337" s="13">
        <f t="shared" ca="1" si="879"/>
        <v>-12</v>
      </c>
      <c r="BR337" s="14">
        <f t="shared" ca="1" si="880"/>
        <v>28</v>
      </c>
      <c r="BS337" s="14" t="str">
        <f t="shared" si="881"/>
        <v>x</v>
      </c>
      <c r="BT337" s="14">
        <f t="shared" ca="1" si="882"/>
        <v>49</v>
      </c>
      <c r="BU337">
        <f t="shared" ca="1" si="849"/>
        <v>38</v>
      </c>
      <c r="BV337" t="str">
        <f t="shared" ca="1" si="883"/>
        <v/>
      </c>
      <c r="BW337" s="93">
        <f t="shared" ca="1" si="884"/>
        <v>38</v>
      </c>
      <c r="BX337" s="44" t="str">
        <f t="shared" ca="1" si="850"/>
        <v>x</v>
      </c>
      <c r="BY337" t="str">
        <f t="shared" ca="1" si="885"/>
        <v>+</v>
      </c>
      <c r="BZ337" s="44">
        <f t="shared" ca="1" si="886"/>
        <v>37</v>
      </c>
    </row>
    <row r="338" spans="1:78" x14ac:dyDescent="0.55000000000000004">
      <c r="A338" s="1" t="s">
        <v>1</v>
      </c>
      <c r="B338" s="1" t="s">
        <v>35</v>
      </c>
      <c r="C338" s="78" t="s">
        <v>229</v>
      </c>
      <c r="D338" s="9" t="str">
        <f t="shared" ca="1" si="851"/>
        <v>2(7x-5)+(-6x+6)</v>
      </c>
      <c r="E338" s="4" t="s">
        <v>13</v>
      </c>
      <c r="F338" t="s">
        <v>230</v>
      </c>
      <c r="G338" s="78" t="s">
        <v>229</v>
      </c>
      <c r="H338" s="92" t="str">
        <f t="shared" ca="1" si="839"/>
        <v>8x-4</v>
      </c>
      <c r="I338" s="21"/>
      <c r="J338" t="s">
        <v>230</v>
      </c>
      <c r="K338" s="51" t="s">
        <v>60</v>
      </c>
      <c r="L338" s="50" t="s">
        <v>328</v>
      </c>
      <c r="M338" s="50" t="str">
        <f t="shared" ca="1" si="852"/>
        <v>\\(\\quad 2(7x-5)+(-6x+6)= \\)</v>
      </c>
      <c r="N338" s="50" t="str">
        <f t="shared" ca="1" si="853"/>
        <v>\\(\\quad 8x-4 \\)</v>
      </c>
      <c r="O338" s="50" t="s">
        <v>62</v>
      </c>
      <c r="P338" s="89" t="str">
        <f t="shared" ca="1" si="854"/>
        <v>INSERT INTO math(tangen,question,answer,editor,date,count) VALUES('m5700','\\(\\quad 2(7x-5)+(-6x+6)= \\)','\\(\\quad 8x-4 \\)','harazono',NOW(),0);</v>
      </c>
      <c r="Q338" s="47"/>
      <c r="R338" s="19"/>
      <c r="S338" s="1">
        <f t="shared" ca="1" si="798"/>
        <v>2</v>
      </c>
      <c r="T338" s="1"/>
      <c r="U338" s="1">
        <f t="shared" ca="1" si="779"/>
        <v>7</v>
      </c>
      <c r="V338" s="1" t="s">
        <v>18</v>
      </c>
      <c r="W338" s="1">
        <f t="shared" ca="1" si="799"/>
        <v>-5</v>
      </c>
      <c r="X338" s="1"/>
      <c r="Z338" s="1">
        <f t="shared" ca="1" si="855"/>
        <v>1</v>
      </c>
      <c r="AA338" s="1"/>
      <c r="AB338" s="1">
        <f t="shared" ca="1" si="843"/>
        <v>-6</v>
      </c>
      <c r="AC338" s="1" t="s">
        <v>18</v>
      </c>
      <c r="AD338" s="1">
        <f t="shared" ca="1" si="844"/>
        <v>6</v>
      </c>
      <c r="AE338" s="1"/>
      <c r="AG338" s="91">
        <f t="shared" ca="1" si="856"/>
        <v>2</v>
      </c>
      <c r="AI338" s="91">
        <f t="shared" ca="1" si="857"/>
        <v>7</v>
      </c>
      <c r="AJ338" t="str">
        <f t="shared" si="858"/>
        <v>x</v>
      </c>
      <c r="AK338" s="91">
        <f t="shared" ca="1" si="859"/>
        <v>-5</v>
      </c>
      <c r="AM338"/>
      <c r="AN338" t="str">
        <f t="shared" ca="1" si="860"/>
        <v/>
      </c>
      <c r="AO338">
        <f t="shared" ca="1" si="861"/>
        <v>2</v>
      </c>
      <c r="AP338" t="s">
        <v>15</v>
      </c>
      <c r="AQ338" t="str">
        <f t="shared" ca="1" si="862"/>
        <v/>
      </c>
      <c r="AR338">
        <f t="shared" ca="1" si="863"/>
        <v>7</v>
      </c>
      <c r="AS338" s="5" t="str">
        <f t="shared" si="864"/>
        <v>x</v>
      </c>
      <c r="AT338" t="str">
        <f t="shared" ca="1" si="865"/>
        <v>-</v>
      </c>
      <c r="AU338">
        <f ca="1">ABS(AK338)</f>
        <v>5</v>
      </c>
      <c r="AV338" t="s">
        <v>14</v>
      </c>
      <c r="AW338" s="91">
        <f t="shared" ca="1" si="866"/>
        <v>1</v>
      </c>
      <c r="AY338" s="91">
        <f t="shared" ca="1" si="867"/>
        <v>-6</v>
      </c>
      <c r="AZ338" t="str">
        <f t="shared" si="868"/>
        <v>x</v>
      </c>
      <c r="BA338" s="91">
        <f t="shared" ca="1" si="869"/>
        <v>6</v>
      </c>
      <c r="BD338" t="str">
        <f t="shared" ca="1" si="870"/>
        <v>+</v>
      </c>
      <c r="BE338" t="str">
        <f t="shared" ca="1" si="871"/>
        <v/>
      </c>
      <c r="BF338" t="s">
        <v>15</v>
      </c>
      <c r="BG338" t="str">
        <f t="shared" ca="1" si="872"/>
        <v>-</v>
      </c>
      <c r="BH338">
        <f t="shared" ca="1" si="873"/>
        <v>6</v>
      </c>
      <c r="BI338" s="5" t="str">
        <f t="shared" si="874"/>
        <v>x</v>
      </c>
      <c r="BJ338" t="str">
        <f t="shared" ca="1" si="875"/>
        <v>+</v>
      </c>
      <c r="BK338">
        <f t="shared" ca="1" si="876"/>
        <v>6</v>
      </c>
      <c r="BL338" s="5"/>
      <c r="BM338" t="s">
        <v>14</v>
      </c>
      <c r="BO338" s="13">
        <f t="shared" ca="1" si="877"/>
        <v>14</v>
      </c>
      <c r="BP338" s="13" t="str">
        <f t="shared" si="878"/>
        <v>x</v>
      </c>
      <c r="BQ338" s="13">
        <f t="shared" ca="1" si="879"/>
        <v>-10</v>
      </c>
      <c r="BR338" s="14">
        <f t="shared" ca="1" si="880"/>
        <v>-6</v>
      </c>
      <c r="BS338" s="14" t="str">
        <f t="shared" si="881"/>
        <v>x</v>
      </c>
      <c r="BT338" s="14">
        <f t="shared" ca="1" si="882"/>
        <v>6</v>
      </c>
      <c r="BU338">
        <f t="shared" ca="1" si="849"/>
        <v>8</v>
      </c>
      <c r="BV338" t="str">
        <f t="shared" ca="1" si="883"/>
        <v/>
      </c>
      <c r="BW338" s="93">
        <f t="shared" ca="1" si="884"/>
        <v>8</v>
      </c>
      <c r="BX338" s="44" t="str">
        <f t="shared" ca="1" si="850"/>
        <v>x</v>
      </c>
      <c r="BY338" t="str">
        <f t="shared" ca="1" si="885"/>
        <v/>
      </c>
      <c r="BZ338" s="44">
        <f t="shared" ca="1" si="886"/>
        <v>-4</v>
      </c>
    </row>
    <row r="339" spans="1:78" x14ac:dyDescent="0.55000000000000004">
      <c r="A339" s="1" t="s">
        <v>1</v>
      </c>
      <c r="B339" s="1" t="s">
        <v>35</v>
      </c>
      <c r="C339" s="78" t="s">
        <v>229</v>
      </c>
      <c r="D339" s="9" t="str">
        <f t="shared" ca="1" si="851"/>
        <v>-(9x-2)+4(-8x+2)</v>
      </c>
      <c r="E339" s="4" t="s">
        <v>13</v>
      </c>
      <c r="F339" t="s">
        <v>230</v>
      </c>
      <c r="G339" s="78" t="s">
        <v>229</v>
      </c>
      <c r="H339" s="92" t="str">
        <f t="shared" ca="1" si="839"/>
        <v>-41x+10</v>
      </c>
      <c r="I339" s="21"/>
      <c r="J339" t="s">
        <v>230</v>
      </c>
      <c r="K339" s="51" t="s">
        <v>60</v>
      </c>
      <c r="L339" s="50" t="s">
        <v>328</v>
      </c>
      <c r="M339" s="50" t="str">
        <f t="shared" ca="1" si="852"/>
        <v>\\(\\quad -(9x-2)+4(-8x+2)= \\)</v>
      </c>
      <c r="N339" s="50" t="str">
        <f t="shared" ca="1" si="853"/>
        <v>\\(\\quad -41x+10 \\)</v>
      </c>
      <c r="O339" s="50" t="s">
        <v>62</v>
      </c>
      <c r="P339" s="89" t="str">
        <f t="shared" ca="1" si="854"/>
        <v>INSERT INTO math(tangen,question,answer,editor,date,count) VALUES('m5700','\\(\\quad -(9x-2)+4(-8x+2)= \\)','\\(\\quad -41x+10 \\)','harazono',NOW(),0);</v>
      </c>
      <c r="Q339" s="47"/>
      <c r="R339" s="19"/>
      <c r="S339" s="1">
        <f t="shared" ca="1" si="798"/>
        <v>-1</v>
      </c>
      <c r="T339" s="1"/>
      <c r="U339" s="1">
        <f t="shared" ca="1" si="779"/>
        <v>9</v>
      </c>
      <c r="V339" s="1" t="s">
        <v>18</v>
      </c>
      <c r="W339" s="1">
        <f t="shared" ca="1" si="799"/>
        <v>-2</v>
      </c>
      <c r="X339" s="1"/>
      <c r="Z339" s="1">
        <f t="shared" ca="1" si="855"/>
        <v>4</v>
      </c>
      <c r="AA339" s="1"/>
      <c r="AB339" s="1">
        <f t="shared" ca="1" si="843"/>
        <v>-8</v>
      </c>
      <c r="AC339" s="1" t="s">
        <v>18</v>
      </c>
      <c r="AD339" s="1">
        <f t="shared" ca="1" si="844"/>
        <v>2</v>
      </c>
      <c r="AE339" s="1"/>
      <c r="AG339" s="91">
        <f t="shared" ca="1" si="856"/>
        <v>-1</v>
      </c>
      <c r="AI339" s="91">
        <f t="shared" ca="1" si="857"/>
        <v>9</v>
      </c>
      <c r="AJ339" t="str">
        <f t="shared" si="858"/>
        <v>x</v>
      </c>
      <c r="AK339" s="91">
        <f t="shared" ca="1" si="859"/>
        <v>-2</v>
      </c>
      <c r="AM339"/>
      <c r="AN339" t="str">
        <f t="shared" ca="1" si="860"/>
        <v>-</v>
      </c>
      <c r="AO339" t="str">
        <f t="shared" ca="1" si="861"/>
        <v/>
      </c>
      <c r="AP339" t="s">
        <v>15</v>
      </c>
      <c r="AQ339" t="str">
        <f t="shared" ca="1" si="862"/>
        <v/>
      </c>
      <c r="AR339">
        <f t="shared" ca="1" si="863"/>
        <v>9</v>
      </c>
      <c r="AS339" s="5" t="str">
        <f t="shared" si="864"/>
        <v>x</v>
      </c>
      <c r="AT339" t="str">
        <f t="shared" ca="1" si="865"/>
        <v>-</v>
      </c>
      <c r="AU339">
        <f t="shared" ca="1" si="848"/>
        <v>2</v>
      </c>
      <c r="AV339" t="s">
        <v>14</v>
      </c>
      <c r="AW339" s="91">
        <f t="shared" ca="1" si="866"/>
        <v>4</v>
      </c>
      <c r="AY339" s="91">
        <f t="shared" ca="1" si="867"/>
        <v>-8</v>
      </c>
      <c r="AZ339" t="str">
        <f t="shared" si="868"/>
        <v>x</v>
      </c>
      <c r="BA339" s="91">
        <f t="shared" ca="1" si="869"/>
        <v>2</v>
      </c>
      <c r="BD339" t="str">
        <f t="shared" ca="1" si="870"/>
        <v>+</v>
      </c>
      <c r="BE339">
        <f t="shared" ca="1" si="871"/>
        <v>4</v>
      </c>
      <c r="BF339" t="s">
        <v>15</v>
      </c>
      <c r="BG339" t="str">
        <f t="shared" ca="1" si="872"/>
        <v>-</v>
      </c>
      <c r="BH339">
        <f t="shared" ca="1" si="873"/>
        <v>8</v>
      </c>
      <c r="BI339" s="5" t="str">
        <f t="shared" si="874"/>
        <v>x</v>
      </c>
      <c r="BJ339" t="str">
        <f t="shared" ca="1" si="875"/>
        <v>+</v>
      </c>
      <c r="BK339">
        <f t="shared" ca="1" si="876"/>
        <v>2</v>
      </c>
      <c r="BL339" s="5"/>
      <c r="BM339" t="s">
        <v>14</v>
      </c>
      <c r="BO339" s="13">
        <f t="shared" ca="1" si="877"/>
        <v>-9</v>
      </c>
      <c r="BP339" s="13" t="str">
        <f t="shared" si="878"/>
        <v>x</v>
      </c>
      <c r="BQ339" s="13">
        <f t="shared" ca="1" si="879"/>
        <v>2</v>
      </c>
      <c r="BR339" s="14">
        <f t="shared" ca="1" si="880"/>
        <v>-32</v>
      </c>
      <c r="BS339" s="14" t="str">
        <f t="shared" si="881"/>
        <v>x</v>
      </c>
      <c r="BT339" s="14">
        <f t="shared" ca="1" si="882"/>
        <v>8</v>
      </c>
      <c r="BU339">
        <f t="shared" ca="1" si="849"/>
        <v>-41</v>
      </c>
      <c r="BV339" t="str">
        <f t="shared" ca="1" si="883"/>
        <v>-</v>
      </c>
      <c r="BW339" s="93">
        <f t="shared" ca="1" si="884"/>
        <v>41</v>
      </c>
      <c r="BX339" s="44" t="str">
        <f t="shared" ca="1" si="850"/>
        <v>x</v>
      </c>
      <c r="BY339" t="str">
        <f t="shared" ca="1" si="885"/>
        <v>+</v>
      </c>
      <c r="BZ339" s="44">
        <f t="shared" ca="1" si="886"/>
        <v>10</v>
      </c>
    </row>
    <row r="340" spans="1:78" x14ac:dyDescent="0.55000000000000004">
      <c r="A340" s="1" t="s">
        <v>1</v>
      </c>
      <c r="B340" s="1" t="s">
        <v>35</v>
      </c>
      <c r="C340" s="78" t="s">
        <v>229</v>
      </c>
      <c r="D340" s="9" t="str">
        <f t="shared" ca="1" si="851"/>
        <v>-4(-6x+4)-(5x+1)</v>
      </c>
      <c r="E340" s="4" t="s">
        <v>13</v>
      </c>
      <c r="F340" t="s">
        <v>230</v>
      </c>
      <c r="G340" s="78" t="s">
        <v>229</v>
      </c>
      <c r="H340" s="92" t="str">
        <f t="shared" ca="1" si="839"/>
        <v>19x-17</v>
      </c>
      <c r="I340" s="21"/>
      <c r="J340" t="s">
        <v>230</v>
      </c>
      <c r="K340" s="51" t="s">
        <v>60</v>
      </c>
      <c r="L340" s="50" t="s">
        <v>328</v>
      </c>
      <c r="M340" s="50" t="str">
        <f t="shared" ca="1" si="852"/>
        <v>\\(\\quad -4(-6x+4)-(5x+1)= \\)</v>
      </c>
      <c r="N340" s="50" t="str">
        <f t="shared" ca="1" si="853"/>
        <v>\\(\\quad 19x-17 \\)</v>
      </c>
      <c r="O340" s="50" t="s">
        <v>62</v>
      </c>
      <c r="P340" s="89" t="str">
        <f t="shared" ca="1" si="854"/>
        <v>INSERT INTO math(tangen,question,answer,editor,date,count) VALUES('m5700','\\(\\quad -4(-6x+4)-(5x+1)= \\)','\\(\\quad 19x-17 \\)','harazono',NOW(),0);</v>
      </c>
      <c r="Q340" s="47"/>
      <c r="R340" s="19"/>
      <c r="S340" s="1">
        <f t="shared" ca="1" si="798"/>
        <v>-4</v>
      </c>
      <c r="T340" s="1"/>
      <c r="U340" s="1">
        <f t="shared" ca="1" si="779"/>
        <v>-6</v>
      </c>
      <c r="V340" s="1" t="s">
        <v>18</v>
      </c>
      <c r="W340" s="1">
        <f t="shared" ca="1" si="799"/>
        <v>4</v>
      </c>
      <c r="X340" s="1"/>
      <c r="Z340" s="1">
        <f t="shared" ca="1" si="855"/>
        <v>-1</v>
      </c>
      <c r="AA340" s="1"/>
      <c r="AB340" s="1">
        <f t="shared" ca="1" si="843"/>
        <v>5</v>
      </c>
      <c r="AC340" s="1" t="s">
        <v>18</v>
      </c>
      <c r="AD340" s="1">
        <f t="shared" ca="1" si="844"/>
        <v>1</v>
      </c>
      <c r="AE340" s="1"/>
      <c r="AG340" s="91">
        <f t="shared" ca="1" si="856"/>
        <v>-4</v>
      </c>
      <c r="AI340" s="91">
        <f t="shared" ca="1" si="857"/>
        <v>-6</v>
      </c>
      <c r="AJ340" t="str">
        <f t="shared" si="858"/>
        <v>x</v>
      </c>
      <c r="AK340" s="91">
        <f t="shared" ca="1" si="859"/>
        <v>4</v>
      </c>
      <c r="AM340"/>
      <c r="AN340" t="str">
        <f t="shared" ca="1" si="860"/>
        <v>-</v>
      </c>
      <c r="AO340">
        <f t="shared" ca="1" si="861"/>
        <v>4</v>
      </c>
      <c r="AP340" t="s">
        <v>15</v>
      </c>
      <c r="AQ340" t="str">
        <f t="shared" ca="1" si="862"/>
        <v>-</v>
      </c>
      <c r="AR340">
        <f t="shared" ca="1" si="863"/>
        <v>6</v>
      </c>
      <c r="AS340" s="5" t="str">
        <f t="shared" si="864"/>
        <v>x</v>
      </c>
      <c r="AT340" t="str">
        <f t="shared" ca="1" si="865"/>
        <v>+</v>
      </c>
      <c r="AU340">
        <f t="shared" ca="1" si="848"/>
        <v>4</v>
      </c>
      <c r="AV340" t="s">
        <v>14</v>
      </c>
      <c r="AW340" s="91">
        <f t="shared" ca="1" si="866"/>
        <v>-1</v>
      </c>
      <c r="AY340" s="91">
        <f t="shared" ca="1" si="867"/>
        <v>5</v>
      </c>
      <c r="AZ340" t="str">
        <f t="shared" si="868"/>
        <v>x</v>
      </c>
      <c r="BA340" s="91">
        <f t="shared" ca="1" si="869"/>
        <v>1</v>
      </c>
      <c r="BD340" t="str">
        <f t="shared" ca="1" si="870"/>
        <v>-</v>
      </c>
      <c r="BE340" t="str">
        <f t="shared" ca="1" si="871"/>
        <v/>
      </c>
      <c r="BF340" t="s">
        <v>15</v>
      </c>
      <c r="BG340" t="str">
        <f t="shared" ca="1" si="872"/>
        <v/>
      </c>
      <c r="BH340">
        <f t="shared" ca="1" si="873"/>
        <v>5</v>
      </c>
      <c r="BI340" s="5" t="str">
        <f t="shared" si="874"/>
        <v>x</v>
      </c>
      <c r="BJ340" t="str">
        <f t="shared" ca="1" si="875"/>
        <v>+</v>
      </c>
      <c r="BK340">
        <f t="shared" ca="1" si="876"/>
        <v>1</v>
      </c>
      <c r="BL340" s="5"/>
      <c r="BM340" t="s">
        <v>14</v>
      </c>
      <c r="BO340" s="13">
        <f t="shared" ca="1" si="877"/>
        <v>24</v>
      </c>
      <c r="BP340" s="13" t="str">
        <f t="shared" si="878"/>
        <v>x</v>
      </c>
      <c r="BQ340" s="13">
        <f t="shared" ca="1" si="879"/>
        <v>-16</v>
      </c>
      <c r="BR340" s="14">
        <f t="shared" ca="1" si="880"/>
        <v>-5</v>
      </c>
      <c r="BS340" s="14" t="str">
        <f t="shared" si="881"/>
        <v>x</v>
      </c>
      <c r="BT340" s="14">
        <f t="shared" ca="1" si="882"/>
        <v>-1</v>
      </c>
      <c r="BU340">
        <f t="shared" ca="1" si="849"/>
        <v>19</v>
      </c>
      <c r="BV340" t="str">
        <f t="shared" ca="1" si="883"/>
        <v/>
      </c>
      <c r="BW340" s="93">
        <f t="shared" ca="1" si="884"/>
        <v>19</v>
      </c>
      <c r="BX340" s="44" t="str">
        <f t="shared" ca="1" si="850"/>
        <v>x</v>
      </c>
      <c r="BY340" t="str">
        <f t="shared" ca="1" si="885"/>
        <v/>
      </c>
      <c r="BZ340" s="44">
        <f t="shared" ca="1" si="886"/>
        <v>-17</v>
      </c>
    </row>
    <row r="341" spans="1:78" x14ac:dyDescent="0.55000000000000004">
      <c r="A341" s="1" t="s">
        <v>1</v>
      </c>
      <c r="B341" s="1" t="s">
        <v>35</v>
      </c>
      <c r="C341" s="78" t="s">
        <v>229</v>
      </c>
      <c r="D341" s="9" t="str">
        <f t="shared" ca="1" si="851"/>
        <v>-2(-x+9)+(-3x+6)</v>
      </c>
      <c r="E341" s="4" t="s">
        <v>13</v>
      </c>
      <c r="F341" t="s">
        <v>230</v>
      </c>
      <c r="G341" s="78" t="s">
        <v>229</v>
      </c>
      <c r="H341" s="92" t="str">
        <f t="shared" ca="1" si="839"/>
        <v>-x-12</v>
      </c>
      <c r="I341" s="21"/>
      <c r="J341" t="s">
        <v>230</v>
      </c>
      <c r="K341" s="51" t="s">
        <v>60</v>
      </c>
      <c r="L341" s="50" t="s">
        <v>328</v>
      </c>
      <c r="M341" s="50" t="str">
        <f t="shared" ca="1" si="852"/>
        <v>\\(\\quad -2(-x+9)+(-3x+6)= \\)</v>
      </c>
      <c r="N341" s="50" t="str">
        <f t="shared" ca="1" si="853"/>
        <v>\\(\\quad -x-12 \\)</v>
      </c>
      <c r="O341" s="50" t="s">
        <v>62</v>
      </c>
      <c r="P341" s="89" t="str">
        <f t="shared" ca="1" si="854"/>
        <v>INSERT INTO math(tangen,question,answer,editor,date,count) VALUES('m5700','\\(\\quad -2(-x+9)+(-3x+6)= \\)','\\(\\quad -x-12 \\)','harazono',NOW(),0);</v>
      </c>
      <c r="Q341" s="47"/>
      <c r="R341" s="19"/>
      <c r="S341" s="1">
        <f t="shared" ca="1" si="798"/>
        <v>-2</v>
      </c>
      <c r="T341" s="1"/>
      <c r="U341" s="1">
        <f t="shared" ca="1" si="779"/>
        <v>-1</v>
      </c>
      <c r="V341" s="1" t="s">
        <v>18</v>
      </c>
      <c r="W341" s="1">
        <f t="shared" ca="1" si="799"/>
        <v>9</v>
      </c>
      <c r="X341" s="1"/>
      <c r="Z341" s="1">
        <f t="shared" ca="1" si="855"/>
        <v>1</v>
      </c>
      <c r="AA341" s="1"/>
      <c r="AB341" s="1">
        <f t="shared" ca="1" si="843"/>
        <v>-3</v>
      </c>
      <c r="AC341" s="1" t="s">
        <v>18</v>
      </c>
      <c r="AD341" s="1">
        <f t="shared" ca="1" si="844"/>
        <v>6</v>
      </c>
      <c r="AE341" s="1"/>
      <c r="AG341" s="91">
        <f t="shared" ca="1" si="856"/>
        <v>-2</v>
      </c>
      <c r="AI341" s="91">
        <f t="shared" ca="1" si="857"/>
        <v>-1</v>
      </c>
      <c r="AJ341" t="str">
        <f t="shared" si="858"/>
        <v>x</v>
      </c>
      <c r="AK341" s="91">
        <f t="shared" ca="1" si="859"/>
        <v>9</v>
      </c>
      <c r="AM341"/>
      <c r="AN341" t="str">
        <f t="shared" ca="1" si="860"/>
        <v>-</v>
      </c>
      <c r="AO341">
        <f t="shared" ca="1" si="861"/>
        <v>2</v>
      </c>
      <c r="AP341" t="s">
        <v>15</v>
      </c>
      <c r="AQ341" t="str">
        <f t="shared" ca="1" si="862"/>
        <v>-</v>
      </c>
      <c r="AR341" t="str">
        <f t="shared" ca="1" si="863"/>
        <v/>
      </c>
      <c r="AS341" s="5" t="str">
        <f t="shared" si="864"/>
        <v>x</v>
      </c>
      <c r="AT341" t="str">
        <f t="shared" ca="1" si="865"/>
        <v>+</v>
      </c>
      <c r="AU341">
        <f t="shared" ca="1" si="848"/>
        <v>9</v>
      </c>
      <c r="AV341" t="s">
        <v>14</v>
      </c>
      <c r="AW341" s="91">
        <f t="shared" ca="1" si="866"/>
        <v>1</v>
      </c>
      <c r="AY341" s="91">
        <f t="shared" ca="1" si="867"/>
        <v>-3</v>
      </c>
      <c r="AZ341" t="str">
        <f t="shared" si="868"/>
        <v>x</v>
      </c>
      <c r="BA341" s="91">
        <f t="shared" ca="1" si="869"/>
        <v>6</v>
      </c>
      <c r="BD341" t="str">
        <f t="shared" ca="1" si="870"/>
        <v>+</v>
      </c>
      <c r="BE341" t="str">
        <f t="shared" ca="1" si="871"/>
        <v/>
      </c>
      <c r="BF341" t="s">
        <v>15</v>
      </c>
      <c r="BG341" t="str">
        <f t="shared" ca="1" si="872"/>
        <v>-</v>
      </c>
      <c r="BH341">
        <f t="shared" ca="1" si="873"/>
        <v>3</v>
      </c>
      <c r="BI341" s="5" t="str">
        <f t="shared" si="874"/>
        <v>x</v>
      </c>
      <c r="BJ341" t="str">
        <f t="shared" ca="1" si="875"/>
        <v>+</v>
      </c>
      <c r="BK341">
        <f t="shared" ca="1" si="876"/>
        <v>6</v>
      </c>
      <c r="BL341" s="5"/>
      <c r="BM341" t="s">
        <v>14</v>
      </c>
      <c r="BO341" s="13">
        <f t="shared" ca="1" si="877"/>
        <v>2</v>
      </c>
      <c r="BP341" s="13" t="str">
        <f t="shared" si="878"/>
        <v>x</v>
      </c>
      <c r="BQ341" s="13">
        <f t="shared" ca="1" si="879"/>
        <v>-18</v>
      </c>
      <c r="BR341" s="14">
        <f t="shared" ca="1" si="880"/>
        <v>-3</v>
      </c>
      <c r="BS341" s="14" t="str">
        <f t="shared" si="881"/>
        <v>x</v>
      </c>
      <c r="BT341" s="14">
        <f t="shared" ca="1" si="882"/>
        <v>6</v>
      </c>
      <c r="BU341">
        <f t="shared" ca="1" si="849"/>
        <v>-1</v>
      </c>
      <c r="BV341" t="str">
        <f t="shared" ca="1" si="883"/>
        <v>-</v>
      </c>
      <c r="BW341" s="93" t="str">
        <f t="shared" ca="1" si="884"/>
        <v/>
      </c>
      <c r="BX341" s="44" t="str">
        <f t="shared" ca="1" si="850"/>
        <v>x</v>
      </c>
      <c r="BY341" t="str">
        <f t="shared" ca="1" si="885"/>
        <v/>
      </c>
      <c r="BZ341" s="44">
        <f t="shared" ca="1" si="886"/>
        <v>-12</v>
      </c>
    </row>
    <row r="342" spans="1:78" x14ac:dyDescent="0.55000000000000004">
      <c r="A342" s="1" t="s">
        <v>1</v>
      </c>
      <c r="B342" s="1" t="s">
        <v>35</v>
      </c>
      <c r="C342" s="78" t="s">
        <v>229</v>
      </c>
      <c r="D342" s="9" t="str">
        <f t="shared" ca="1" si="851"/>
        <v>3(x+8)-4(-2x-7)</v>
      </c>
      <c r="E342" s="4" t="s">
        <v>13</v>
      </c>
      <c r="F342" t="s">
        <v>230</v>
      </c>
      <c r="G342" s="78" t="s">
        <v>229</v>
      </c>
      <c r="H342" s="92" t="str">
        <f t="shared" ca="1" si="839"/>
        <v>11x+52</v>
      </c>
      <c r="I342" s="21"/>
      <c r="J342" t="s">
        <v>230</v>
      </c>
      <c r="K342" s="51" t="s">
        <v>60</v>
      </c>
      <c r="L342" s="50" t="s">
        <v>328</v>
      </c>
      <c r="M342" s="50" t="str">
        <f t="shared" ca="1" si="852"/>
        <v>\\(\\quad 3(x+8)-4(-2x-7)= \\)</v>
      </c>
      <c r="N342" s="50" t="str">
        <f t="shared" ca="1" si="853"/>
        <v>\\(\\quad 11x+52 \\)</v>
      </c>
      <c r="O342" s="50" t="s">
        <v>62</v>
      </c>
      <c r="P342" s="89" t="str">
        <f t="shared" ca="1" si="854"/>
        <v>INSERT INTO math(tangen,question,answer,editor,date,count) VALUES('m5700','\\(\\quad 3(x+8)-4(-2x-7)= \\)','\\(\\quad 11x+52 \\)','harazono',NOW(),0);</v>
      </c>
      <c r="Q342" s="47"/>
      <c r="R342" s="19"/>
      <c r="S342" s="1">
        <f t="shared" ca="1" si="798"/>
        <v>3</v>
      </c>
      <c r="T342" s="1"/>
      <c r="U342" s="1">
        <f t="shared" ca="1" si="779"/>
        <v>1</v>
      </c>
      <c r="V342" s="1" t="s">
        <v>18</v>
      </c>
      <c r="W342" s="1">
        <f t="shared" ca="1" si="799"/>
        <v>8</v>
      </c>
      <c r="X342" s="1"/>
      <c r="Z342" s="1">
        <f t="shared" ca="1" si="855"/>
        <v>-4</v>
      </c>
      <c r="AA342" s="1"/>
      <c r="AB342" s="1">
        <f t="shared" ca="1" si="843"/>
        <v>-2</v>
      </c>
      <c r="AC342" s="1" t="s">
        <v>18</v>
      </c>
      <c r="AD342" s="1">
        <f t="shared" ca="1" si="844"/>
        <v>-7</v>
      </c>
      <c r="AE342" s="1"/>
      <c r="AG342" s="91">
        <f t="shared" ca="1" si="856"/>
        <v>3</v>
      </c>
      <c r="AI342" s="91">
        <f t="shared" ca="1" si="857"/>
        <v>1</v>
      </c>
      <c r="AJ342" t="str">
        <f t="shared" si="858"/>
        <v>x</v>
      </c>
      <c r="AK342" s="91">
        <f t="shared" ca="1" si="859"/>
        <v>8</v>
      </c>
      <c r="AM342"/>
      <c r="AN342" t="str">
        <f t="shared" ca="1" si="860"/>
        <v/>
      </c>
      <c r="AO342">
        <f t="shared" ca="1" si="861"/>
        <v>3</v>
      </c>
      <c r="AP342" t="s">
        <v>15</v>
      </c>
      <c r="AQ342" t="str">
        <f t="shared" ca="1" si="862"/>
        <v/>
      </c>
      <c r="AR342" t="str">
        <f t="shared" ca="1" si="863"/>
        <v/>
      </c>
      <c r="AS342" s="5" t="str">
        <f t="shared" si="864"/>
        <v>x</v>
      </c>
      <c r="AT342" t="str">
        <f t="shared" ca="1" si="865"/>
        <v>+</v>
      </c>
      <c r="AU342">
        <f t="shared" ca="1" si="848"/>
        <v>8</v>
      </c>
      <c r="AV342" t="s">
        <v>14</v>
      </c>
      <c r="AW342" s="91">
        <f t="shared" ca="1" si="866"/>
        <v>-4</v>
      </c>
      <c r="AY342" s="91">
        <f t="shared" ca="1" si="867"/>
        <v>-2</v>
      </c>
      <c r="AZ342" t="str">
        <f t="shared" si="868"/>
        <v>x</v>
      </c>
      <c r="BA342" s="91">
        <f t="shared" ca="1" si="869"/>
        <v>-7</v>
      </c>
      <c r="BD342" t="str">
        <f t="shared" ca="1" si="870"/>
        <v>-</v>
      </c>
      <c r="BE342">
        <f t="shared" ca="1" si="871"/>
        <v>4</v>
      </c>
      <c r="BF342" t="s">
        <v>15</v>
      </c>
      <c r="BG342" t="str">
        <f t="shared" ca="1" si="872"/>
        <v>-</v>
      </c>
      <c r="BH342">
        <f t="shared" ca="1" si="873"/>
        <v>2</v>
      </c>
      <c r="BI342" s="5" t="str">
        <f t="shared" si="874"/>
        <v>x</v>
      </c>
      <c r="BJ342" t="str">
        <f t="shared" ca="1" si="875"/>
        <v>-</v>
      </c>
      <c r="BK342">
        <f t="shared" ca="1" si="876"/>
        <v>7</v>
      </c>
      <c r="BL342" s="5"/>
      <c r="BM342" t="s">
        <v>14</v>
      </c>
      <c r="BO342" s="13">
        <f t="shared" ca="1" si="877"/>
        <v>3</v>
      </c>
      <c r="BP342" s="13" t="str">
        <f t="shared" si="878"/>
        <v>x</v>
      </c>
      <c r="BQ342" s="13">
        <f t="shared" ca="1" si="879"/>
        <v>24</v>
      </c>
      <c r="BR342" s="14">
        <f t="shared" ca="1" si="880"/>
        <v>8</v>
      </c>
      <c r="BS342" s="14" t="str">
        <f t="shared" si="881"/>
        <v>x</v>
      </c>
      <c r="BT342" s="14">
        <f t="shared" ca="1" si="882"/>
        <v>28</v>
      </c>
      <c r="BU342">
        <f t="shared" ca="1" si="849"/>
        <v>11</v>
      </c>
      <c r="BV342" t="str">
        <f t="shared" ca="1" si="883"/>
        <v/>
      </c>
      <c r="BW342" s="93">
        <f t="shared" ca="1" si="884"/>
        <v>11</v>
      </c>
      <c r="BX342" s="44" t="str">
        <f t="shared" ca="1" si="850"/>
        <v>x</v>
      </c>
      <c r="BY342" t="str">
        <f t="shared" ca="1" si="885"/>
        <v>+</v>
      </c>
      <c r="BZ342" s="44">
        <f t="shared" ca="1" si="886"/>
        <v>52</v>
      </c>
    </row>
    <row r="343" spans="1:78" x14ac:dyDescent="0.55000000000000004">
      <c r="A343" s="1" t="s">
        <v>1</v>
      </c>
      <c r="B343" s="1" t="s">
        <v>35</v>
      </c>
      <c r="C343" s="78" t="s">
        <v>229</v>
      </c>
      <c r="D343" s="9" t="str">
        <f t="shared" ca="1" si="851"/>
        <v>-3(-7x-8)-4(-7x+1)</v>
      </c>
      <c r="E343" s="4" t="s">
        <v>13</v>
      </c>
      <c r="F343" t="s">
        <v>230</v>
      </c>
      <c r="G343" s="78" t="s">
        <v>229</v>
      </c>
      <c r="H343" s="92" t="str">
        <f t="shared" ca="1" si="839"/>
        <v>49x+20</v>
      </c>
      <c r="I343" s="21"/>
      <c r="J343" t="s">
        <v>230</v>
      </c>
      <c r="K343" s="51" t="s">
        <v>60</v>
      </c>
      <c r="L343" s="50" t="s">
        <v>328</v>
      </c>
      <c r="M343" s="50" t="str">
        <f t="shared" ca="1" si="852"/>
        <v>\\(\\quad -3(-7x-8)-4(-7x+1)= \\)</v>
      </c>
      <c r="N343" s="50" t="str">
        <f t="shared" ca="1" si="853"/>
        <v>\\(\\quad 49x+20 \\)</v>
      </c>
      <c r="O343" s="50" t="s">
        <v>62</v>
      </c>
      <c r="P343" s="89" t="str">
        <f t="shared" ca="1" si="854"/>
        <v>INSERT INTO math(tangen,question,answer,editor,date,count) VALUES('m5700','\\(\\quad -3(-7x-8)-4(-7x+1)= \\)','\\(\\quad 49x+20 \\)','harazono',NOW(),0);</v>
      </c>
      <c r="Q343" s="47"/>
      <c r="R343" s="19"/>
      <c r="S343" s="1">
        <f t="shared" ca="1" si="798"/>
        <v>-3</v>
      </c>
      <c r="T343" s="1"/>
      <c r="U343" s="1">
        <f t="shared" ca="1" si="779"/>
        <v>-7</v>
      </c>
      <c r="V343" s="1" t="s">
        <v>18</v>
      </c>
      <c r="W343" s="1">
        <f t="shared" ca="1" si="799"/>
        <v>-8</v>
      </c>
      <c r="X343" s="1"/>
      <c r="Z343" s="1">
        <f t="shared" ca="1" si="855"/>
        <v>-4</v>
      </c>
      <c r="AA343" s="1"/>
      <c r="AB343" s="1">
        <f t="shared" ca="1" si="843"/>
        <v>-7</v>
      </c>
      <c r="AC343" s="1" t="s">
        <v>18</v>
      </c>
      <c r="AD343" s="1">
        <f t="shared" ca="1" si="844"/>
        <v>1</v>
      </c>
      <c r="AE343" s="1"/>
      <c r="AG343" s="91">
        <f t="shared" ca="1" si="856"/>
        <v>-3</v>
      </c>
      <c r="AI343" s="91">
        <f t="shared" ca="1" si="857"/>
        <v>-7</v>
      </c>
      <c r="AJ343" t="str">
        <f t="shared" si="858"/>
        <v>x</v>
      </c>
      <c r="AK343" s="91">
        <f t="shared" ca="1" si="859"/>
        <v>-8</v>
      </c>
      <c r="AM343"/>
      <c r="AN343" t="str">
        <f t="shared" ca="1" si="860"/>
        <v>-</v>
      </c>
      <c r="AO343">
        <f t="shared" ca="1" si="861"/>
        <v>3</v>
      </c>
      <c r="AP343" t="s">
        <v>15</v>
      </c>
      <c r="AQ343" t="str">
        <f t="shared" ca="1" si="862"/>
        <v>-</v>
      </c>
      <c r="AR343">
        <f t="shared" ca="1" si="863"/>
        <v>7</v>
      </c>
      <c r="AS343" s="5" t="str">
        <f t="shared" si="864"/>
        <v>x</v>
      </c>
      <c r="AT343" t="str">
        <f t="shared" ca="1" si="865"/>
        <v>-</v>
      </c>
      <c r="AU343">
        <f t="shared" ca="1" si="848"/>
        <v>8</v>
      </c>
      <c r="AV343" t="s">
        <v>14</v>
      </c>
      <c r="AW343" s="91">
        <f t="shared" ca="1" si="866"/>
        <v>-4</v>
      </c>
      <c r="AY343" s="91">
        <f t="shared" ca="1" si="867"/>
        <v>-7</v>
      </c>
      <c r="AZ343" t="str">
        <f t="shared" si="868"/>
        <v>x</v>
      </c>
      <c r="BA343" s="91">
        <f t="shared" ca="1" si="869"/>
        <v>1</v>
      </c>
      <c r="BD343" t="str">
        <f t="shared" ca="1" si="870"/>
        <v>-</v>
      </c>
      <c r="BE343">
        <f t="shared" ca="1" si="871"/>
        <v>4</v>
      </c>
      <c r="BF343" t="s">
        <v>15</v>
      </c>
      <c r="BG343" t="str">
        <f t="shared" ca="1" si="872"/>
        <v>-</v>
      </c>
      <c r="BH343">
        <f t="shared" ca="1" si="873"/>
        <v>7</v>
      </c>
      <c r="BI343" s="5" t="str">
        <f t="shared" si="874"/>
        <v>x</v>
      </c>
      <c r="BJ343" t="str">
        <f t="shared" ca="1" si="875"/>
        <v>+</v>
      </c>
      <c r="BK343">
        <f t="shared" ca="1" si="876"/>
        <v>1</v>
      </c>
      <c r="BL343" s="5"/>
      <c r="BM343" t="s">
        <v>14</v>
      </c>
      <c r="BO343" s="13">
        <f t="shared" ca="1" si="877"/>
        <v>21</v>
      </c>
      <c r="BP343" s="13" t="str">
        <f t="shared" si="878"/>
        <v>x</v>
      </c>
      <c r="BQ343" s="13">
        <f t="shared" ca="1" si="879"/>
        <v>24</v>
      </c>
      <c r="BR343" s="14">
        <f t="shared" ca="1" si="880"/>
        <v>28</v>
      </c>
      <c r="BS343" s="14" t="str">
        <f t="shared" si="881"/>
        <v>x</v>
      </c>
      <c r="BT343" s="14">
        <f t="shared" ca="1" si="882"/>
        <v>-4</v>
      </c>
      <c r="BU343">
        <f t="shared" ca="1" si="849"/>
        <v>49</v>
      </c>
      <c r="BV343" t="str">
        <f t="shared" ca="1" si="883"/>
        <v/>
      </c>
      <c r="BW343" s="93">
        <f t="shared" ca="1" si="884"/>
        <v>49</v>
      </c>
      <c r="BX343" s="44" t="str">
        <f t="shared" ca="1" si="850"/>
        <v>x</v>
      </c>
      <c r="BY343" t="str">
        <f t="shared" ca="1" si="885"/>
        <v>+</v>
      </c>
      <c r="BZ343" s="44">
        <f t="shared" ca="1" si="886"/>
        <v>20</v>
      </c>
    </row>
    <row r="344" spans="1:78" x14ac:dyDescent="0.55000000000000004">
      <c r="A344" s="1" t="s">
        <v>1</v>
      </c>
      <c r="B344" s="1" t="s">
        <v>35</v>
      </c>
      <c r="C344" s="78" t="s">
        <v>229</v>
      </c>
      <c r="D344" s="9" t="str">
        <f t="shared" ca="1" si="851"/>
        <v>-3(-4x-7)-3(7x-3)</v>
      </c>
      <c r="E344" s="4" t="s">
        <v>13</v>
      </c>
      <c r="F344" t="s">
        <v>230</v>
      </c>
      <c r="G344" s="78" t="s">
        <v>229</v>
      </c>
      <c r="H344" s="92" t="str">
        <f t="shared" ca="1" si="839"/>
        <v>-9x+30</v>
      </c>
      <c r="I344" s="21"/>
      <c r="J344" t="s">
        <v>230</v>
      </c>
      <c r="K344" s="51" t="s">
        <v>60</v>
      </c>
      <c r="L344" s="50" t="s">
        <v>328</v>
      </c>
      <c r="M344" s="50" t="str">
        <f t="shared" ca="1" si="852"/>
        <v>\\(\\quad -3(-4x-7)-3(7x-3)= \\)</v>
      </c>
      <c r="N344" s="50" t="str">
        <f t="shared" ca="1" si="853"/>
        <v>\\(\\quad -9x+30 \\)</v>
      </c>
      <c r="O344" s="50" t="s">
        <v>62</v>
      </c>
      <c r="P344" s="89" t="str">
        <f t="shared" ca="1" si="854"/>
        <v>INSERT INTO math(tangen,question,answer,editor,date,count) VALUES('m5700','\\(\\quad -3(-4x-7)-3(7x-3)= \\)','\\(\\quad -9x+30 \\)','harazono',NOW(),0);</v>
      </c>
      <c r="Q344" s="47"/>
      <c r="R344" s="19"/>
      <c r="S344" s="1">
        <f t="shared" ca="1" si="798"/>
        <v>-3</v>
      </c>
      <c r="T344" s="1"/>
      <c r="U344" s="1">
        <f t="shared" ca="1" si="779"/>
        <v>-4</v>
      </c>
      <c r="V344" s="1" t="s">
        <v>18</v>
      </c>
      <c r="W344" s="1">
        <f t="shared" ca="1" si="799"/>
        <v>-7</v>
      </c>
      <c r="X344" s="1"/>
      <c r="Z344" s="1">
        <f t="shared" ca="1" si="855"/>
        <v>-3</v>
      </c>
      <c r="AA344" s="1"/>
      <c r="AB344" s="1">
        <f t="shared" ca="1" si="843"/>
        <v>0</v>
      </c>
      <c r="AC344" s="1" t="s">
        <v>18</v>
      </c>
      <c r="AD344" s="1">
        <f t="shared" ca="1" si="844"/>
        <v>-3</v>
      </c>
      <c r="AE344" s="1"/>
      <c r="AG344" s="91">
        <f t="shared" ca="1" si="856"/>
        <v>-3</v>
      </c>
      <c r="AI344" s="91">
        <f t="shared" ca="1" si="857"/>
        <v>-4</v>
      </c>
      <c r="AJ344" t="str">
        <f t="shared" si="858"/>
        <v>x</v>
      </c>
      <c r="AK344" s="91">
        <f t="shared" ca="1" si="859"/>
        <v>-7</v>
      </c>
      <c r="AM344"/>
      <c r="AN344" t="str">
        <f t="shared" ca="1" si="860"/>
        <v>-</v>
      </c>
      <c r="AO344">
        <f t="shared" ca="1" si="861"/>
        <v>3</v>
      </c>
      <c r="AP344" t="s">
        <v>15</v>
      </c>
      <c r="AQ344" t="str">
        <f t="shared" ca="1" si="862"/>
        <v>-</v>
      </c>
      <c r="AR344">
        <f t="shared" ca="1" si="863"/>
        <v>4</v>
      </c>
      <c r="AS344" s="5" t="str">
        <f t="shared" si="864"/>
        <v>x</v>
      </c>
      <c r="AT344" t="str">
        <f t="shared" ca="1" si="865"/>
        <v>-</v>
      </c>
      <c r="AU344">
        <f t="shared" ca="1" si="848"/>
        <v>7</v>
      </c>
      <c r="AV344" t="s">
        <v>14</v>
      </c>
      <c r="AW344" s="91">
        <f t="shared" ca="1" si="866"/>
        <v>-3</v>
      </c>
      <c r="AY344" s="91">
        <f t="shared" ca="1" si="867"/>
        <v>7</v>
      </c>
      <c r="AZ344" t="str">
        <f t="shared" si="868"/>
        <v>x</v>
      </c>
      <c r="BA344" s="91">
        <f t="shared" ca="1" si="869"/>
        <v>-3</v>
      </c>
      <c r="BD344" t="str">
        <f t="shared" ca="1" si="870"/>
        <v>-</v>
      </c>
      <c r="BE344">
        <f t="shared" ca="1" si="871"/>
        <v>3</v>
      </c>
      <c r="BF344" t="s">
        <v>15</v>
      </c>
      <c r="BG344" t="str">
        <f t="shared" ca="1" si="872"/>
        <v/>
      </c>
      <c r="BH344">
        <f t="shared" ca="1" si="873"/>
        <v>7</v>
      </c>
      <c r="BI344" s="5" t="str">
        <f t="shared" si="874"/>
        <v>x</v>
      </c>
      <c r="BJ344" t="str">
        <f t="shared" ca="1" si="875"/>
        <v>-</v>
      </c>
      <c r="BK344">
        <f t="shared" ca="1" si="876"/>
        <v>3</v>
      </c>
      <c r="BL344" s="5"/>
      <c r="BM344" t="s">
        <v>14</v>
      </c>
      <c r="BO344" s="13">
        <f t="shared" ca="1" si="877"/>
        <v>12</v>
      </c>
      <c r="BP344" s="13" t="str">
        <f t="shared" si="878"/>
        <v>x</v>
      </c>
      <c r="BQ344" s="13">
        <f t="shared" ca="1" si="879"/>
        <v>21</v>
      </c>
      <c r="BR344" s="14">
        <f t="shared" ca="1" si="880"/>
        <v>-21</v>
      </c>
      <c r="BS344" s="14" t="str">
        <f t="shared" si="881"/>
        <v>x</v>
      </c>
      <c r="BT344" s="14">
        <f t="shared" ca="1" si="882"/>
        <v>9</v>
      </c>
      <c r="BU344">
        <f t="shared" ca="1" si="849"/>
        <v>-9</v>
      </c>
      <c r="BV344" t="str">
        <f t="shared" ca="1" si="883"/>
        <v>-</v>
      </c>
      <c r="BW344" s="93">
        <f t="shared" ca="1" si="884"/>
        <v>9</v>
      </c>
      <c r="BX344" s="44" t="str">
        <f t="shared" ca="1" si="850"/>
        <v>x</v>
      </c>
      <c r="BY344" t="str">
        <f t="shared" ca="1" si="885"/>
        <v>+</v>
      </c>
      <c r="BZ344" s="44">
        <f t="shared" ca="1" si="886"/>
        <v>30</v>
      </c>
    </row>
    <row r="345" spans="1:78" x14ac:dyDescent="0.55000000000000004">
      <c r="A345" s="1" t="s">
        <v>1</v>
      </c>
      <c r="B345" s="1" t="s">
        <v>35</v>
      </c>
      <c r="C345" s="78" t="s">
        <v>229</v>
      </c>
      <c r="D345" s="9" t="str">
        <f t="shared" ca="1" si="851"/>
        <v>4(-x-1)+7(x+7)</v>
      </c>
      <c r="E345" s="4" t="s">
        <v>13</v>
      </c>
      <c r="F345" t="s">
        <v>230</v>
      </c>
      <c r="G345" s="78" t="s">
        <v>229</v>
      </c>
      <c r="H345" s="92" t="str">
        <f t="shared" ca="1" si="839"/>
        <v>3x+45</v>
      </c>
      <c r="I345" s="21"/>
      <c r="J345" t="s">
        <v>230</v>
      </c>
      <c r="K345" s="51" t="s">
        <v>60</v>
      </c>
      <c r="L345" s="50" t="s">
        <v>328</v>
      </c>
      <c r="M345" s="50" t="str">
        <f t="shared" ca="1" si="852"/>
        <v>\\(\\quad 4(-x-1)+7(x+7)= \\)</v>
      </c>
      <c r="N345" s="50" t="str">
        <f t="shared" ca="1" si="853"/>
        <v>\\(\\quad 3x+45 \\)</v>
      </c>
      <c r="O345" s="50" t="s">
        <v>62</v>
      </c>
      <c r="P345" s="89" t="str">
        <f t="shared" ca="1" si="854"/>
        <v>INSERT INTO math(tangen,question,answer,editor,date,count) VALUES('m5700','\\(\\quad 4(-x-1)+7(x+7)= \\)','\\(\\quad 3x+45 \\)','harazono',NOW(),0);</v>
      </c>
      <c r="Q345" s="47"/>
      <c r="R345" s="19"/>
      <c r="S345" s="1">
        <f t="shared" ca="1" si="798"/>
        <v>4</v>
      </c>
      <c r="T345" s="1"/>
      <c r="U345" s="1">
        <f t="shared" ca="1" si="779"/>
        <v>-1</v>
      </c>
      <c r="V345" s="1" t="s">
        <v>18</v>
      </c>
      <c r="W345" s="1">
        <f t="shared" ca="1" si="799"/>
        <v>-1</v>
      </c>
      <c r="X345" s="1"/>
      <c r="Z345" s="1">
        <f t="shared" ca="1" si="855"/>
        <v>0</v>
      </c>
      <c r="AA345" s="1"/>
      <c r="AB345" s="1">
        <f t="shared" ca="1" si="843"/>
        <v>1</v>
      </c>
      <c r="AC345" s="1" t="s">
        <v>18</v>
      </c>
      <c r="AD345" s="1">
        <f t="shared" ca="1" si="844"/>
        <v>0</v>
      </c>
      <c r="AE345" s="1"/>
      <c r="AG345" s="91">
        <f t="shared" ca="1" si="856"/>
        <v>4</v>
      </c>
      <c r="AI345" s="91">
        <f t="shared" ca="1" si="857"/>
        <v>-1</v>
      </c>
      <c r="AJ345" t="str">
        <f t="shared" si="858"/>
        <v>x</v>
      </c>
      <c r="AK345" s="91">
        <f t="shared" ca="1" si="859"/>
        <v>-1</v>
      </c>
      <c r="AM345"/>
      <c r="AN345" t="str">
        <f t="shared" ca="1" si="860"/>
        <v/>
      </c>
      <c r="AO345">
        <f t="shared" ca="1" si="861"/>
        <v>4</v>
      </c>
      <c r="AP345" t="s">
        <v>15</v>
      </c>
      <c r="AQ345" t="str">
        <f t="shared" ca="1" si="862"/>
        <v>-</v>
      </c>
      <c r="AR345" t="str">
        <f t="shared" ca="1" si="863"/>
        <v/>
      </c>
      <c r="AS345" s="5" t="str">
        <f t="shared" si="864"/>
        <v>x</v>
      </c>
      <c r="AT345" t="str">
        <f t="shared" ca="1" si="865"/>
        <v>-</v>
      </c>
      <c r="AU345">
        <f t="shared" ca="1" si="848"/>
        <v>1</v>
      </c>
      <c r="AV345" t="s">
        <v>14</v>
      </c>
      <c r="AW345" s="91">
        <f t="shared" ca="1" si="866"/>
        <v>7</v>
      </c>
      <c r="AY345" s="91">
        <f t="shared" ca="1" si="867"/>
        <v>1</v>
      </c>
      <c r="AZ345" t="str">
        <f t="shared" si="868"/>
        <v>x</v>
      </c>
      <c r="BA345" s="91">
        <f t="shared" ca="1" si="869"/>
        <v>7</v>
      </c>
      <c r="BD345" t="str">
        <f t="shared" ca="1" si="870"/>
        <v>+</v>
      </c>
      <c r="BE345">
        <f t="shared" ca="1" si="871"/>
        <v>7</v>
      </c>
      <c r="BF345" t="s">
        <v>15</v>
      </c>
      <c r="BG345" t="str">
        <f t="shared" ca="1" si="872"/>
        <v/>
      </c>
      <c r="BH345" t="str">
        <f t="shared" ca="1" si="873"/>
        <v/>
      </c>
      <c r="BI345" s="5" t="str">
        <f t="shared" si="874"/>
        <v>x</v>
      </c>
      <c r="BJ345" t="str">
        <f t="shared" ca="1" si="875"/>
        <v>+</v>
      </c>
      <c r="BK345">
        <f t="shared" ca="1" si="876"/>
        <v>7</v>
      </c>
      <c r="BL345" s="5"/>
      <c r="BM345" t="s">
        <v>14</v>
      </c>
      <c r="BO345" s="13">
        <f t="shared" ca="1" si="877"/>
        <v>-4</v>
      </c>
      <c r="BP345" s="13" t="str">
        <f t="shared" si="878"/>
        <v>x</v>
      </c>
      <c r="BQ345" s="13">
        <f t="shared" ca="1" si="879"/>
        <v>-4</v>
      </c>
      <c r="BR345" s="14">
        <f t="shared" ca="1" si="880"/>
        <v>7</v>
      </c>
      <c r="BS345" s="14" t="str">
        <f t="shared" si="881"/>
        <v>x</v>
      </c>
      <c r="BT345" s="14">
        <f t="shared" ca="1" si="882"/>
        <v>49</v>
      </c>
      <c r="BU345">
        <f t="shared" ca="1" si="849"/>
        <v>3</v>
      </c>
      <c r="BV345" t="str">
        <f t="shared" ca="1" si="883"/>
        <v/>
      </c>
      <c r="BW345" s="93">
        <f t="shared" ca="1" si="884"/>
        <v>3</v>
      </c>
      <c r="BX345" s="44" t="str">
        <f t="shared" ca="1" si="850"/>
        <v>x</v>
      </c>
      <c r="BY345" t="str">
        <f t="shared" ca="1" si="885"/>
        <v>+</v>
      </c>
      <c r="BZ345" s="44">
        <f t="shared" ca="1" si="886"/>
        <v>45</v>
      </c>
    </row>
    <row r="346" spans="1:78" x14ac:dyDescent="0.55000000000000004">
      <c r="A346" s="1" t="s">
        <v>1</v>
      </c>
      <c r="B346" s="1" t="s">
        <v>35</v>
      </c>
      <c r="C346" s="78" t="s">
        <v>229</v>
      </c>
      <c r="D346" s="9" t="str">
        <f t="shared" ca="1" si="851"/>
        <v>7(3x+4)-2(8x+9)</v>
      </c>
      <c r="E346" s="4" t="s">
        <v>13</v>
      </c>
      <c r="F346" t="s">
        <v>230</v>
      </c>
      <c r="G346" s="78" t="s">
        <v>229</v>
      </c>
      <c r="H346" s="92" t="str">
        <f t="shared" ca="1" si="839"/>
        <v>5x+10</v>
      </c>
      <c r="I346" s="21"/>
      <c r="J346" t="s">
        <v>230</v>
      </c>
      <c r="K346" s="51" t="s">
        <v>60</v>
      </c>
      <c r="L346" s="50" t="s">
        <v>328</v>
      </c>
      <c r="M346" s="50" t="str">
        <f t="shared" ca="1" si="852"/>
        <v>\\(\\quad 7(3x+4)-2(8x+9)= \\)</v>
      </c>
      <c r="N346" s="50" t="str">
        <f t="shared" ca="1" si="853"/>
        <v>\\(\\quad 5x+10 \\)</v>
      </c>
      <c r="O346" s="50" t="s">
        <v>62</v>
      </c>
      <c r="P346" s="89" t="str">
        <f t="shared" ca="1" si="854"/>
        <v>INSERT INTO math(tangen,question,answer,editor,date,count) VALUES('m5700','\\(\\quad 7(3x+4)-2(8x+9)= \\)','\\(\\quad 5x+10 \\)','harazono',NOW(),0);</v>
      </c>
      <c r="Q346" s="47"/>
      <c r="R346" s="19"/>
      <c r="S346" s="1">
        <f t="shared" ca="1" si="798"/>
        <v>0</v>
      </c>
      <c r="T346" s="1"/>
      <c r="U346" s="1">
        <f t="shared" ca="1" si="779"/>
        <v>3</v>
      </c>
      <c r="V346" s="1" t="s">
        <v>18</v>
      </c>
      <c r="W346" s="1">
        <f t="shared" ca="1" si="799"/>
        <v>4</v>
      </c>
      <c r="X346" s="1"/>
      <c r="Z346" s="1">
        <f t="shared" ca="1" si="855"/>
        <v>-2</v>
      </c>
      <c r="AA346" s="1"/>
      <c r="AB346" s="1">
        <f t="shared" ca="1" si="843"/>
        <v>8</v>
      </c>
      <c r="AC346" s="1" t="s">
        <v>18</v>
      </c>
      <c r="AD346" s="1">
        <f t="shared" ca="1" si="844"/>
        <v>9</v>
      </c>
      <c r="AE346" s="1"/>
      <c r="AG346" s="91">
        <f t="shared" ca="1" si="856"/>
        <v>7</v>
      </c>
      <c r="AI346" s="91">
        <f t="shared" ca="1" si="857"/>
        <v>3</v>
      </c>
      <c r="AJ346" t="str">
        <f t="shared" si="858"/>
        <v>x</v>
      </c>
      <c r="AK346" s="91">
        <f t="shared" ca="1" si="859"/>
        <v>4</v>
      </c>
      <c r="AM346"/>
      <c r="AN346" t="str">
        <f t="shared" ca="1" si="860"/>
        <v/>
      </c>
      <c r="AO346">
        <f t="shared" ca="1" si="861"/>
        <v>7</v>
      </c>
      <c r="AP346" t="s">
        <v>15</v>
      </c>
      <c r="AQ346" t="str">
        <f t="shared" ca="1" si="862"/>
        <v/>
      </c>
      <c r="AR346">
        <f t="shared" ca="1" si="863"/>
        <v>3</v>
      </c>
      <c r="AS346" s="5" t="str">
        <f t="shared" si="864"/>
        <v>x</v>
      </c>
      <c r="AT346" t="str">
        <f t="shared" ca="1" si="865"/>
        <v>+</v>
      </c>
      <c r="AU346">
        <f t="shared" ca="1" si="848"/>
        <v>4</v>
      </c>
      <c r="AV346" t="s">
        <v>14</v>
      </c>
      <c r="AW346" s="91">
        <f t="shared" ca="1" si="866"/>
        <v>-2</v>
      </c>
      <c r="AY346" s="91">
        <f t="shared" ca="1" si="867"/>
        <v>8</v>
      </c>
      <c r="AZ346" t="str">
        <f t="shared" si="868"/>
        <v>x</v>
      </c>
      <c r="BA346" s="91">
        <f t="shared" ca="1" si="869"/>
        <v>9</v>
      </c>
      <c r="BD346" t="str">
        <f t="shared" ca="1" si="870"/>
        <v>-</v>
      </c>
      <c r="BE346">
        <f t="shared" ca="1" si="871"/>
        <v>2</v>
      </c>
      <c r="BF346" t="s">
        <v>15</v>
      </c>
      <c r="BG346" t="str">
        <f t="shared" ca="1" si="872"/>
        <v/>
      </c>
      <c r="BH346">
        <f t="shared" ca="1" si="873"/>
        <v>8</v>
      </c>
      <c r="BI346" s="5" t="str">
        <f t="shared" si="874"/>
        <v>x</v>
      </c>
      <c r="BJ346" t="str">
        <f t="shared" ca="1" si="875"/>
        <v>+</v>
      </c>
      <c r="BK346">
        <f t="shared" ca="1" si="876"/>
        <v>9</v>
      </c>
      <c r="BL346" s="5"/>
      <c r="BM346" t="s">
        <v>14</v>
      </c>
      <c r="BO346" s="13">
        <f t="shared" ca="1" si="877"/>
        <v>21</v>
      </c>
      <c r="BP346" s="13" t="str">
        <f t="shared" si="878"/>
        <v>x</v>
      </c>
      <c r="BQ346" s="13">
        <f t="shared" ca="1" si="879"/>
        <v>28</v>
      </c>
      <c r="BR346" s="14">
        <f t="shared" ca="1" si="880"/>
        <v>-16</v>
      </c>
      <c r="BS346" s="14" t="str">
        <f t="shared" si="881"/>
        <v>x</v>
      </c>
      <c r="BT346" s="14">
        <f t="shared" ca="1" si="882"/>
        <v>-18</v>
      </c>
      <c r="BU346">
        <f t="shared" ca="1" si="849"/>
        <v>5</v>
      </c>
      <c r="BV346" t="str">
        <f t="shared" ca="1" si="883"/>
        <v/>
      </c>
      <c r="BW346" s="93">
        <f t="shared" ca="1" si="884"/>
        <v>5</v>
      </c>
      <c r="BX346" s="44" t="str">
        <f t="shared" ca="1" si="850"/>
        <v>x</v>
      </c>
      <c r="BY346" t="str">
        <f t="shared" ca="1" si="885"/>
        <v>+</v>
      </c>
      <c r="BZ346" s="44">
        <f t="shared" ca="1" si="886"/>
        <v>10</v>
      </c>
    </row>
    <row r="347" spans="1:78" x14ac:dyDescent="0.55000000000000004">
      <c r="A347" s="1" t="s">
        <v>1</v>
      </c>
      <c r="B347" s="1" t="s">
        <v>35</v>
      </c>
      <c r="C347" s="78" t="s">
        <v>229</v>
      </c>
      <c r="D347" s="9" t="str">
        <f t="shared" ca="1" si="851"/>
        <v>(-7x+10)+2(-x-4)</v>
      </c>
      <c r="E347" s="4" t="s">
        <v>13</v>
      </c>
      <c r="F347" t="s">
        <v>230</v>
      </c>
      <c r="G347" s="78" t="s">
        <v>229</v>
      </c>
      <c r="H347" s="92" t="str">
        <f t="shared" ca="1" si="839"/>
        <v>-9x+2</v>
      </c>
      <c r="I347" s="21"/>
      <c r="J347" t="s">
        <v>230</v>
      </c>
      <c r="K347" s="51" t="s">
        <v>60</v>
      </c>
      <c r="L347" s="50" t="s">
        <v>328</v>
      </c>
      <c r="M347" s="50" t="str">
        <f t="shared" ca="1" si="852"/>
        <v>\\(\\quad (-7x+10)+2(-x-4)= \\)</v>
      </c>
      <c r="N347" s="50" t="str">
        <f t="shared" ca="1" si="853"/>
        <v>\\(\\quad -9x+2 \\)</v>
      </c>
      <c r="O347" s="50" t="s">
        <v>62</v>
      </c>
      <c r="P347" s="89" t="str">
        <f t="shared" ca="1" si="854"/>
        <v>INSERT INTO math(tangen,question,answer,editor,date,count) VALUES('m5700','\\(\\quad (-7x+10)+2(-x-4)= \\)','\\(\\quad -9x+2 \\)','harazono',NOW(),0);</v>
      </c>
      <c r="Q347" s="47"/>
      <c r="R347" s="19"/>
      <c r="S347" s="1">
        <f t="shared" ca="1" si="798"/>
        <v>1</v>
      </c>
      <c r="T347" s="1"/>
      <c r="U347" s="1">
        <f t="shared" ca="1" si="779"/>
        <v>-7</v>
      </c>
      <c r="V347" s="1" t="s">
        <v>18</v>
      </c>
      <c r="W347" s="1">
        <f t="shared" ca="1" si="799"/>
        <v>10</v>
      </c>
      <c r="X347" s="1"/>
      <c r="Z347" s="1">
        <f t="shared" ca="1" si="855"/>
        <v>2</v>
      </c>
      <c r="AA347" s="1"/>
      <c r="AB347" s="1">
        <f t="shared" ca="1" si="843"/>
        <v>-1</v>
      </c>
      <c r="AC347" s="1" t="s">
        <v>18</v>
      </c>
      <c r="AD347" s="1">
        <f t="shared" ca="1" si="844"/>
        <v>-4</v>
      </c>
      <c r="AE347" s="1"/>
      <c r="AG347" s="91">
        <f t="shared" ca="1" si="856"/>
        <v>1</v>
      </c>
      <c r="AI347" s="91">
        <f t="shared" ca="1" si="857"/>
        <v>-7</v>
      </c>
      <c r="AJ347" t="str">
        <f t="shared" si="858"/>
        <v>x</v>
      </c>
      <c r="AK347" s="91">
        <f t="shared" ca="1" si="859"/>
        <v>10</v>
      </c>
      <c r="AM347"/>
      <c r="AN347" t="str">
        <f t="shared" ca="1" si="860"/>
        <v/>
      </c>
      <c r="AO347" t="str">
        <f t="shared" ca="1" si="861"/>
        <v/>
      </c>
      <c r="AP347" t="s">
        <v>15</v>
      </c>
      <c r="AQ347" t="str">
        <f t="shared" ca="1" si="862"/>
        <v>-</v>
      </c>
      <c r="AR347">
        <f t="shared" ca="1" si="863"/>
        <v>7</v>
      </c>
      <c r="AS347" s="5" t="str">
        <f t="shared" si="864"/>
        <v>x</v>
      </c>
      <c r="AT347" t="str">
        <f t="shared" ca="1" si="865"/>
        <v>+</v>
      </c>
      <c r="AU347">
        <f t="shared" ca="1" si="848"/>
        <v>10</v>
      </c>
      <c r="AV347" t="s">
        <v>14</v>
      </c>
      <c r="AW347" s="91">
        <f t="shared" ca="1" si="866"/>
        <v>2</v>
      </c>
      <c r="AY347" s="91">
        <f t="shared" ca="1" si="867"/>
        <v>-1</v>
      </c>
      <c r="AZ347" t="str">
        <f t="shared" si="868"/>
        <v>x</v>
      </c>
      <c r="BA347" s="91">
        <f t="shared" ca="1" si="869"/>
        <v>-4</v>
      </c>
      <c r="BD347" t="str">
        <f t="shared" ca="1" si="870"/>
        <v>+</v>
      </c>
      <c r="BE347">
        <f t="shared" ca="1" si="871"/>
        <v>2</v>
      </c>
      <c r="BF347" t="s">
        <v>15</v>
      </c>
      <c r="BG347" t="str">
        <f t="shared" ca="1" si="872"/>
        <v>-</v>
      </c>
      <c r="BH347" t="str">
        <f t="shared" ca="1" si="873"/>
        <v/>
      </c>
      <c r="BI347" s="5" t="str">
        <f t="shared" si="874"/>
        <v>x</v>
      </c>
      <c r="BJ347" t="str">
        <f t="shared" ca="1" si="875"/>
        <v>-</v>
      </c>
      <c r="BK347">
        <f t="shared" ca="1" si="876"/>
        <v>4</v>
      </c>
      <c r="BL347" s="5"/>
      <c r="BM347" t="s">
        <v>14</v>
      </c>
      <c r="BO347" s="13">
        <f t="shared" ca="1" si="877"/>
        <v>-7</v>
      </c>
      <c r="BP347" s="13" t="str">
        <f t="shared" si="878"/>
        <v>x</v>
      </c>
      <c r="BQ347" s="13">
        <f t="shared" ca="1" si="879"/>
        <v>10</v>
      </c>
      <c r="BR347" s="14">
        <f t="shared" ca="1" si="880"/>
        <v>-2</v>
      </c>
      <c r="BS347" s="14" t="str">
        <f t="shared" si="881"/>
        <v>x</v>
      </c>
      <c r="BT347" s="14">
        <f t="shared" ca="1" si="882"/>
        <v>-8</v>
      </c>
      <c r="BU347">
        <f t="shared" ca="1" si="849"/>
        <v>-9</v>
      </c>
      <c r="BV347" t="str">
        <f t="shared" ca="1" si="883"/>
        <v>-</v>
      </c>
      <c r="BW347" s="93">
        <f t="shared" ca="1" si="884"/>
        <v>9</v>
      </c>
      <c r="BX347" s="44" t="str">
        <f t="shared" ca="1" si="850"/>
        <v>x</v>
      </c>
      <c r="BY347" t="str">
        <f t="shared" ca="1" si="885"/>
        <v>+</v>
      </c>
      <c r="BZ347" s="44">
        <f t="shared" ca="1" si="886"/>
        <v>2</v>
      </c>
    </row>
    <row r="348" spans="1:78" x14ac:dyDescent="0.55000000000000004">
      <c r="A348" s="1" t="s">
        <v>1</v>
      </c>
      <c r="B348" s="1" t="s">
        <v>35</v>
      </c>
      <c r="C348" s="78" t="s">
        <v>229</v>
      </c>
      <c r="D348" s="9" t="str">
        <f t="shared" ca="1" si="851"/>
        <v>(7x+5)+5(x-3)</v>
      </c>
      <c r="E348" s="4" t="s">
        <v>13</v>
      </c>
      <c r="F348" t="s">
        <v>230</v>
      </c>
      <c r="G348" s="78" t="s">
        <v>229</v>
      </c>
      <c r="H348" s="92" t="str">
        <f t="shared" ca="1" si="839"/>
        <v>12x-10</v>
      </c>
      <c r="I348" s="21"/>
      <c r="J348" t="s">
        <v>230</v>
      </c>
      <c r="K348" s="51" t="s">
        <v>60</v>
      </c>
      <c r="L348" s="50" t="s">
        <v>328</v>
      </c>
      <c r="M348" s="50" t="str">
        <f t="shared" ca="1" si="852"/>
        <v>\\(\\quad (7x+5)+5(x-3)= \\)</v>
      </c>
      <c r="N348" s="50" t="str">
        <f t="shared" ca="1" si="853"/>
        <v>\\(\\quad 12x-10 \\)</v>
      </c>
      <c r="O348" s="50" t="s">
        <v>62</v>
      </c>
      <c r="P348" s="89" t="str">
        <f t="shared" ca="1" si="854"/>
        <v>INSERT INTO math(tangen,question,answer,editor,date,count) VALUES('m5700','\\(\\quad (7x+5)+5(x-3)= \\)','\\(\\quad 12x-10 \\)','harazono',NOW(),0);</v>
      </c>
      <c r="Q348" s="47"/>
      <c r="R348" s="19"/>
      <c r="S348" s="1">
        <f t="shared" ca="1" si="798"/>
        <v>1</v>
      </c>
      <c r="T348" s="1"/>
      <c r="U348" s="1">
        <f t="shared" ca="1" si="779"/>
        <v>0</v>
      </c>
      <c r="V348" s="1" t="s">
        <v>18</v>
      </c>
      <c r="W348" s="1">
        <f t="shared" ca="1" si="799"/>
        <v>5</v>
      </c>
      <c r="X348" s="1"/>
      <c r="Z348" s="1">
        <f t="shared" ca="1" si="855"/>
        <v>5</v>
      </c>
      <c r="AA348" s="1"/>
      <c r="AB348" s="1">
        <f t="shared" ca="1" si="843"/>
        <v>1</v>
      </c>
      <c r="AC348" s="1" t="s">
        <v>18</v>
      </c>
      <c r="AD348" s="1">
        <f t="shared" ca="1" si="844"/>
        <v>-3</v>
      </c>
      <c r="AE348" s="1"/>
      <c r="AG348" s="91">
        <f t="shared" ca="1" si="856"/>
        <v>1</v>
      </c>
      <c r="AI348" s="91">
        <f t="shared" ca="1" si="857"/>
        <v>7</v>
      </c>
      <c r="AJ348" t="str">
        <f t="shared" si="858"/>
        <v>x</v>
      </c>
      <c r="AK348" s="91">
        <f t="shared" ca="1" si="859"/>
        <v>5</v>
      </c>
      <c r="AM348"/>
      <c r="AN348" t="str">
        <f t="shared" ca="1" si="860"/>
        <v/>
      </c>
      <c r="AO348" t="str">
        <f t="shared" ca="1" si="861"/>
        <v/>
      </c>
      <c r="AP348" t="s">
        <v>15</v>
      </c>
      <c r="AQ348" t="str">
        <f t="shared" ca="1" si="862"/>
        <v/>
      </c>
      <c r="AR348">
        <f t="shared" ca="1" si="863"/>
        <v>7</v>
      </c>
      <c r="AS348" s="5" t="str">
        <f t="shared" si="864"/>
        <v>x</v>
      </c>
      <c r="AT348" t="str">
        <f t="shared" ca="1" si="865"/>
        <v>+</v>
      </c>
      <c r="AU348">
        <f t="shared" ca="1" si="848"/>
        <v>5</v>
      </c>
      <c r="AV348" t="s">
        <v>14</v>
      </c>
      <c r="AW348" s="91">
        <f t="shared" ca="1" si="866"/>
        <v>5</v>
      </c>
      <c r="AY348" s="91">
        <f t="shared" ca="1" si="867"/>
        <v>1</v>
      </c>
      <c r="AZ348" t="str">
        <f t="shared" si="868"/>
        <v>x</v>
      </c>
      <c r="BA348" s="91">
        <f t="shared" ca="1" si="869"/>
        <v>-3</v>
      </c>
      <c r="BD348" t="str">
        <f t="shared" ca="1" si="870"/>
        <v>+</v>
      </c>
      <c r="BE348">
        <f t="shared" ca="1" si="871"/>
        <v>5</v>
      </c>
      <c r="BF348" t="s">
        <v>15</v>
      </c>
      <c r="BG348" t="str">
        <f t="shared" ca="1" si="872"/>
        <v/>
      </c>
      <c r="BH348" t="str">
        <f t="shared" ca="1" si="873"/>
        <v/>
      </c>
      <c r="BI348" s="5" t="str">
        <f t="shared" si="874"/>
        <v>x</v>
      </c>
      <c r="BJ348" t="str">
        <f t="shared" ca="1" si="875"/>
        <v>-</v>
      </c>
      <c r="BK348">
        <f t="shared" ca="1" si="876"/>
        <v>3</v>
      </c>
      <c r="BL348" s="5"/>
      <c r="BM348" t="s">
        <v>14</v>
      </c>
      <c r="BO348" s="13">
        <f t="shared" ca="1" si="877"/>
        <v>7</v>
      </c>
      <c r="BP348" s="13" t="str">
        <f t="shared" si="878"/>
        <v>x</v>
      </c>
      <c r="BQ348" s="13">
        <f t="shared" ca="1" si="879"/>
        <v>5</v>
      </c>
      <c r="BR348" s="14">
        <f t="shared" ca="1" si="880"/>
        <v>5</v>
      </c>
      <c r="BS348" s="14" t="str">
        <f t="shared" si="881"/>
        <v>x</v>
      </c>
      <c r="BT348" s="14">
        <f t="shared" ca="1" si="882"/>
        <v>-15</v>
      </c>
      <c r="BU348">
        <f t="shared" ca="1" si="849"/>
        <v>12</v>
      </c>
      <c r="BV348" t="str">
        <f t="shared" ca="1" si="883"/>
        <v/>
      </c>
      <c r="BW348" s="93">
        <f t="shared" ca="1" si="884"/>
        <v>12</v>
      </c>
      <c r="BX348" s="44" t="str">
        <f t="shared" ca="1" si="850"/>
        <v>x</v>
      </c>
      <c r="BY348" t="str">
        <f t="shared" ca="1" si="885"/>
        <v/>
      </c>
      <c r="BZ348" s="44">
        <f t="shared" ca="1" si="886"/>
        <v>-10</v>
      </c>
    </row>
    <row r="349" spans="1:78" x14ac:dyDescent="0.55000000000000004">
      <c r="A349" s="1" t="s">
        <v>1</v>
      </c>
      <c r="B349" s="1" t="s">
        <v>35</v>
      </c>
      <c r="C349" s="78" t="s">
        <v>229</v>
      </c>
      <c r="D349" s="9" t="str">
        <f t="shared" ca="1" si="851"/>
        <v>7(-7x-8)+7(-5x-5)</v>
      </c>
      <c r="E349" s="4" t="s">
        <v>13</v>
      </c>
      <c r="F349" t="s">
        <v>230</v>
      </c>
      <c r="G349" s="78" t="s">
        <v>229</v>
      </c>
      <c r="H349" s="92" t="str">
        <f t="shared" ca="1" si="839"/>
        <v>-84x-91</v>
      </c>
      <c r="I349" s="21"/>
      <c r="J349" t="s">
        <v>230</v>
      </c>
      <c r="K349" s="51" t="s">
        <v>60</v>
      </c>
      <c r="L349" s="50" t="s">
        <v>328</v>
      </c>
      <c r="M349" s="50" t="str">
        <f t="shared" ca="1" si="852"/>
        <v>\\(\\quad 7(-7x-8)+7(-5x-5)= \\)</v>
      </c>
      <c r="N349" s="50" t="str">
        <f t="shared" ca="1" si="853"/>
        <v>\\(\\quad -84x-91 \\)</v>
      </c>
      <c r="O349" s="50" t="s">
        <v>62</v>
      </c>
      <c r="P349" s="89" t="str">
        <f t="shared" ca="1" si="854"/>
        <v>INSERT INTO math(tangen,question,answer,editor,date,count) VALUES('m5700','\\(\\quad 7(-7x-8)+7(-5x-5)= \\)','\\(\\quad -84x-91 \\)','harazono',NOW(),0);</v>
      </c>
      <c r="Q349" s="47"/>
      <c r="R349" s="19"/>
      <c r="S349" s="1">
        <f t="shared" ca="1" si="798"/>
        <v>0</v>
      </c>
      <c r="T349" s="1"/>
      <c r="U349" s="1">
        <f t="shared" ca="1" si="779"/>
        <v>-7</v>
      </c>
      <c r="V349" s="1" t="s">
        <v>18</v>
      </c>
      <c r="W349" s="1">
        <f t="shared" ca="1" si="799"/>
        <v>-8</v>
      </c>
      <c r="X349" s="1"/>
      <c r="Z349" s="1">
        <f t="shared" ca="1" si="855"/>
        <v>0</v>
      </c>
      <c r="AA349" s="1"/>
      <c r="AB349" s="1">
        <f t="shared" ca="1" si="843"/>
        <v>-5</v>
      </c>
      <c r="AC349" s="1" t="s">
        <v>18</v>
      </c>
      <c r="AD349" s="1">
        <f t="shared" ca="1" si="844"/>
        <v>-5</v>
      </c>
      <c r="AE349" s="1"/>
      <c r="AG349" s="91">
        <f t="shared" ca="1" si="856"/>
        <v>7</v>
      </c>
      <c r="AI349" s="91">
        <f t="shared" ca="1" si="857"/>
        <v>-7</v>
      </c>
      <c r="AJ349" t="str">
        <f t="shared" si="858"/>
        <v>x</v>
      </c>
      <c r="AK349" s="91">
        <f t="shared" ca="1" si="859"/>
        <v>-8</v>
      </c>
      <c r="AM349"/>
      <c r="AN349" t="str">
        <f t="shared" ca="1" si="860"/>
        <v/>
      </c>
      <c r="AO349">
        <f t="shared" ca="1" si="861"/>
        <v>7</v>
      </c>
      <c r="AP349" t="s">
        <v>15</v>
      </c>
      <c r="AQ349" t="str">
        <f t="shared" ca="1" si="862"/>
        <v>-</v>
      </c>
      <c r="AR349">
        <f t="shared" ca="1" si="863"/>
        <v>7</v>
      </c>
      <c r="AS349" s="5" t="str">
        <f t="shared" si="864"/>
        <v>x</v>
      </c>
      <c r="AT349" t="str">
        <f t="shared" ca="1" si="865"/>
        <v>-</v>
      </c>
      <c r="AU349">
        <f t="shared" ca="1" si="848"/>
        <v>8</v>
      </c>
      <c r="AV349" t="s">
        <v>14</v>
      </c>
      <c r="AW349" s="91">
        <f t="shared" ca="1" si="866"/>
        <v>7</v>
      </c>
      <c r="AY349" s="91">
        <f t="shared" ca="1" si="867"/>
        <v>-5</v>
      </c>
      <c r="AZ349" t="str">
        <f t="shared" si="868"/>
        <v>x</v>
      </c>
      <c r="BA349" s="91">
        <f t="shared" ca="1" si="869"/>
        <v>-5</v>
      </c>
      <c r="BD349" t="str">
        <f t="shared" ca="1" si="870"/>
        <v>+</v>
      </c>
      <c r="BE349">
        <f t="shared" ca="1" si="871"/>
        <v>7</v>
      </c>
      <c r="BF349" t="s">
        <v>15</v>
      </c>
      <c r="BG349" t="str">
        <f t="shared" ca="1" si="872"/>
        <v>-</v>
      </c>
      <c r="BH349">
        <f t="shared" ca="1" si="873"/>
        <v>5</v>
      </c>
      <c r="BI349" s="5" t="str">
        <f t="shared" si="874"/>
        <v>x</v>
      </c>
      <c r="BJ349" t="str">
        <f t="shared" ca="1" si="875"/>
        <v>-</v>
      </c>
      <c r="BK349">
        <f t="shared" ca="1" si="876"/>
        <v>5</v>
      </c>
      <c r="BL349" s="5"/>
      <c r="BM349" t="s">
        <v>14</v>
      </c>
      <c r="BO349" s="13">
        <f t="shared" ca="1" si="877"/>
        <v>-49</v>
      </c>
      <c r="BP349" s="13" t="str">
        <f t="shared" si="878"/>
        <v>x</v>
      </c>
      <c r="BQ349" s="13">
        <f t="shared" ca="1" si="879"/>
        <v>-56</v>
      </c>
      <c r="BR349" s="14">
        <f t="shared" ca="1" si="880"/>
        <v>-35</v>
      </c>
      <c r="BS349" s="14" t="str">
        <f t="shared" si="881"/>
        <v>x</v>
      </c>
      <c r="BT349" s="14">
        <f t="shared" ca="1" si="882"/>
        <v>-35</v>
      </c>
      <c r="BU349">
        <f t="shared" ca="1" si="849"/>
        <v>-84</v>
      </c>
      <c r="BV349" t="str">
        <f t="shared" ca="1" si="883"/>
        <v>-</v>
      </c>
      <c r="BW349" s="93">
        <f t="shared" ca="1" si="884"/>
        <v>84</v>
      </c>
      <c r="BX349" s="44" t="str">
        <f t="shared" ca="1" si="850"/>
        <v>x</v>
      </c>
      <c r="BY349" t="str">
        <f t="shared" ca="1" si="885"/>
        <v/>
      </c>
      <c r="BZ349" s="44">
        <f t="shared" ca="1" si="886"/>
        <v>-91</v>
      </c>
    </row>
    <row r="350" spans="1:78" x14ac:dyDescent="0.55000000000000004">
      <c r="A350" s="1" t="s">
        <v>1</v>
      </c>
      <c r="B350" s="1" t="s">
        <v>35</v>
      </c>
      <c r="C350" s="78" t="s">
        <v>229</v>
      </c>
      <c r="D350" s="9" t="str">
        <f t="shared" ca="1" si="851"/>
        <v>-2(-2x+1)+5(-7x+1)</v>
      </c>
      <c r="E350" s="4" t="s">
        <v>13</v>
      </c>
      <c r="F350" t="s">
        <v>230</v>
      </c>
      <c r="G350" s="78" t="s">
        <v>229</v>
      </c>
      <c r="H350" s="92" t="str">
        <f t="shared" ca="1" si="839"/>
        <v>-31x+3</v>
      </c>
      <c r="I350" s="21"/>
      <c r="J350" t="s">
        <v>230</v>
      </c>
      <c r="K350" s="51" t="s">
        <v>60</v>
      </c>
      <c r="L350" s="50" t="s">
        <v>328</v>
      </c>
      <c r="M350" s="50" t="str">
        <f t="shared" ca="1" si="852"/>
        <v>\\(\\quad -2(-2x+1)+5(-7x+1)= \\)</v>
      </c>
      <c r="N350" s="50" t="str">
        <f t="shared" ca="1" si="853"/>
        <v>\\(\\quad -31x+3 \\)</v>
      </c>
      <c r="O350" s="50" t="s">
        <v>62</v>
      </c>
      <c r="P350" s="89" t="str">
        <f t="shared" ca="1" si="854"/>
        <v>INSERT INTO math(tangen,question,answer,editor,date,count) VALUES('m5700','\\(\\quad -2(-2x+1)+5(-7x+1)= \\)','\\(\\quad -31x+3 \\)','harazono',NOW(),0);</v>
      </c>
      <c r="Q350" s="47"/>
      <c r="R350" s="19"/>
      <c r="S350" s="1">
        <f t="shared" ca="1" si="798"/>
        <v>-2</v>
      </c>
      <c r="T350" s="1"/>
      <c r="U350" s="1">
        <f t="shared" ca="1" si="779"/>
        <v>-2</v>
      </c>
      <c r="V350" s="1" t="s">
        <v>18</v>
      </c>
      <c r="W350" s="1">
        <f t="shared" ca="1" si="799"/>
        <v>1</v>
      </c>
      <c r="X350" s="1"/>
      <c r="Z350" s="1">
        <f t="shared" ca="1" si="855"/>
        <v>5</v>
      </c>
      <c r="AA350" s="1"/>
      <c r="AB350" s="1">
        <f t="shared" ca="1" si="843"/>
        <v>-7</v>
      </c>
      <c r="AC350" s="1" t="s">
        <v>18</v>
      </c>
      <c r="AD350" s="1">
        <f t="shared" ca="1" si="844"/>
        <v>1</v>
      </c>
      <c r="AE350" s="1"/>
      <c r="AG350" s="91">
        <f t="shared" ca="1" si="856"/>
        <v>-2</v>
      </c>
      <c r="AI350" s="91">
        <f t="shared" ca="1" si="857"/>
        <v>-2</v>
      </c>
      <c r="AJ350" t="str">
        <f t="shared" si="858"/>
        <v>x</v>
      </c>
      <c r="AK350" s="91">
        <f t="shared" ca="1" si="859"/>
        <v>1</v>
      </c>
      <c r="AM350"/>
      <c r="AN350" t="str">
        <f t="shared" ca="1" si="860"/>
        <v>-</v>
      </c>
      <c r="AO350">
        <f t="shared" ca="1" si="861"/>
        <v>2</v>
      </c>
      <c r="AP350" t="s">
        <v>15</v>
      </c>
      <c r="AQ350" t="str">
        <f t="shared" ca="1" si="862"/>
        <v>-</v>
      </c>
      <c r="AR350">
        <f t="shared" ca="1" si="863"/>
        <v>2</v>
      </c>
      <c r="AS350" s="5" t="str">
        <f t="shared" si="864"/>
        <v>x</v>
      </c>
      <c r="AT350" t="str">
        <f t="shared" ca="1" si="865"/>
        <v>+</v>
      </c>
      <c r="AU350">
        <f t="shared" ca="1" si="848"/>
        <v>1</v>
      </c>
      <c r="AV350" t="s">
        <v>14</v>
      </c>
      <c r="AW350" s="91">
        <f t="shared" ca="1" si="866"/>
        <v>5</v>
      </c>
      <c r="AY350" s="91">
        <f t="shared" ca="1" si="867"/>
        <v>-7</v>
      </c>
      <c r="AZ350" t="str">
        <f t="shared" si="868"/>
        <v>x</v>
      </c>
      <c r="BA350" s="91">
        <f t="shared" ca="1" si="869"/>
        <v>1</v>
      </c>
      <c r="BD350" t="str">
        <f t="shared" ca="1" si="870"/>
        <v>+</v>
      </c>
      <c r="BE350">
        <f t="shared" ca="1" si="871"/>
        <v>5</v>
      </c>
      <c r="BF350" t="s">
        <v>15</v>
      </c>
      <c r="BG350" t="str">
        <f t="shared" ca="1" si="872"/>
        <v>-</v>
      </c>
      <c r="BH350">
        <f t="shared" ca="1" si="873"/>
        <v>7</v>
      </c>
      <c r="BI350" s="5" t="str">
        <f t="shared" si="874"/>
        <v>x</v>
      </c>
      <c r="BJ350" t="str">
        <f t="shared" ca="1" si="875"/>
        <v>+</v>
      </c>
      <c r="BK350">
        <f t="shared" ca="1" si="876"/>
        <v>1</v>
      </c>
      <c r="BL350" s="5"/>
      <c r="BM350" t="s">
        <v>14</v>
      </c>
      <c r="BO350" s="13">
        <f t="shared" ca="1" si="877"/>
        <v>4</v>
      </c>
      <c r="BP350" s="13" t="str">
        <f t="shared" si="878"/>
        <v>x</v>
      </c>
      <c r="BQ350" s="13">
        <f t="shared" ca="1" si="879"/>
        <v>-2</v>
      </c>
      <c r="BR350" s="14">
        <f t="shared" ca="1" si="880"/>
        <v>-35</v>
      </c>
      <c r="BS350" s="14" t="str">
        <f t="shared" si="881"/>
        <v>x</v>
      </c>
      <c r="BT350" s="14">
        <f t="shared" ca="1" si="882"/>
        <v>5</v>
      </c>
      <c r="BU350">
        <f t="shared" ca="1" si="849"/>
        <v>-31</v>
      </c>
      <c r="BV350" t="str">
        <f t="shared" ca="1" si="883"/>
        <v>-</v>
      </c>
      <c r="BW350" s="93">
        <f t="shared" ca="1" si="884"/>
        <v>31</v>
      </c>
      <c r="BX350" s="44" t="str">
        <f t="shared" ca="1" si="850"/>
        <v>x</v>
      </c>
      <c r="BY350" t="str">
        <f t="shared" ca="1" si="885"/>
        <v>+</v>
      </c>
      <c r="BZ350" s="44">
        <f t="shared" ca="1" si="886"/>
        <v>3</v>
      </c>
    </row>
    <row r="351" spans="1:78" x14ac:dyDescent="0.55000000000000004">
      <c r="A351" s="1" t="s">
        <v>1</v>
      </c>
      <c r="B351" s="1" t="s">
        <v>35</v>
      </c>
      <c r="C351" s="78" t="s">
        <v>229</v>
      </c>
      <c r="D351" s="9" t="str">
        <f t="shared" ca="1" si="851"/>
        <v>-5(-3x-6)+4(7x-7)</v>
      </c>
      <c r="E351" s="4" t="s">
        <v>13</v>
      </c>
      <c r="F351" t="s">
        <v>230</v>
      </c>
      <c r="G351" s="78" t="s">
        <v>229</v>
      </c>
      <c r="H351" s="92" t="str">
        <f t="shared" ca="1" si="839"/>
        <v>43x+2</v>
      </c>
      <c r="I351" s="21"/>
      <c r="J351" t="s">
        <v>230</v>
      </c>
      <c r="K351" s="51" t="s">
        <v>60</v>
      </c>
      <c r="L351" s="50" t="s">
        <v>328</v>
      </c>
      <c r="M351" s="50" t="str">
        <f t="shared" ca="1" si="852"/>
        <v>\\(\\quad -5(-3x-6)+4(7x-7)= \\)</v>
      </c>
      <c r="N351" s="50" t="str">
        <f t="shared" ca="1" si="853"/>
        <v>\\(\\quad 43x+2 \\)</v>
      </c>
      <c r="O351" s="50" t="s">
        <v>62</v>
      </c>
      <c r="P351" s="89" t="str">
        <f t="shared" ca="1" si="854"/>
        <v>INSERT INTO math(tangen,question,answer,editor,date,count) VALUES('m5700','\\(\\quad -5(-3x-6)+4(7x-7)= \\)','\\(\\quad 43x+2 \\)','harazono',NOW(),0);</v>
      </c>
      <c r="Q351" s="47"/>
      <c r="R351" s="19"/>
      <c r="S351" s="1">
        <f t="shared" ca="1" si="798"/>
        <v>-5</v>
      </c>
      <c r="T351" s="1"/>
      <c r="U351" s="1">
        <f t="shared" ca="1" si="779"/>
        <v>-3</v>
      </c>
      <c r="V351" s="1" t="s">
        <v>18</v>
      </c>
      <c r="W351" s="1">
        <f t="shared" ca="1" si="799"/>
        <v>-6</v>
      </c>
      <c r="X351" s="1"/>
      <c r="Z351" s="1">
        <f t="shared" ca="1" si="855"/>
        <v>4</v>
      </c>
      <c r="AA351" s="1"/>
      <c r="AB351" s="1">
        <f t="shared" ca="1" si="843"/>
        <v>0</v>
      </c>
      <c r="AC351" s="1" t="s">
        <v>18</v>
      </c>
      <c r="AD351" s="1">
        <f t="shared" ca="1" si="844"/>
        <v>-7</v>
      </c>
      <c r="AE351" s="1"/>
      <c r="AG351" s="91">
        <f t="shared" ca="1" si="856"/>
        <v>-5</v>
      </c>
      <c r="AI351" s="91">
        <f t="shared" ca="1" si="857"/>
        <v>-3</v>
      </c>
      <c r="AJ351" t="str">
        <f t="shared" si="858"/>
        <v>x</v>
      </c>
      <c r="AK351" s="91">
        <f t="shared" ca="1" si="859"/>
        <v>-6</v>
      </c>
      <c r="AM351"/>
      <c r="AN351" t="str">
        <f t="shared" ca="1" si="860"/>
        <v>-</v>
      </c>
      <c r="AO351">
        <f t="shared" ca="1" si="861"/>
        <v>5</v>
      </c>
      <c r="AP351" t="s">
        <v>15</v>
      </c>
      <c r="AQ351" t="str">
        <f t="shared" ca="1" si="862"/>
        <v>-</v>
      </c>
      <c r="AR351">
        <f t="shared" ca="1" si="863"/>
        <v>3</v>
      </c>
      <c r="AS351" s="5" t="str">
        <f t="shared" si="864"/>
        <v>x</v>
      </c>
      <c r="AT351" t="str">
        <f t="shared" ca="1" si="865"/>
        <v>-</v>
      </c>
      <c r="AU351">
        <f t="shared" ca="1" si="848"/>
        <v>6</v>
      </c>
      <c r="AV351" t="s">
        <v>14</v>
      </c>
      <c r="AW351" s="91">
        <f t="shared" ca="1" si="866"/>
        <v>4</v>
      </c>
      <c r="AY351" s="91">
        <f t="shared" ca="1" si="867"/>
        <v>7</v>
      </c>
      <c r="AZ351" t="str">
        <f t="shared" si="868"/>
        <v>x</v>
      </c>
      <c r="BA351" s="91">
        <f t="shared" ca="1" si="869"/>
        <v>-7</v>
      </c>
      <c r="BD351" t="str">
        <f t="shared" ca="1" si="870"/>
        <v>+</v>
      </c>
      <c r="BE351">
        <f t="shared" ca="1" si="871"/>
        <v>4</v>
      </c>
      <c r="BF351" t="s">
        <v>15</v>
      </c>
      <c r="BG351" t="str">
        <f t="shared" ca="1" si="872"/>
        <v/>
      </c>
      <c r="BH351">
        <f t="shared" ca="1" si="873"/>
        <v>7</v>
      </c>
      <c r="BI351" s="5" t="str">
        <f t="shared" si="874"/>
        <v>x</v>
      </c>
      <c r="BJ351" t="str">
        <f t="shared" ca="1" si="875"/>
        <v>-</v>
      </c>
      <c r="BK351">
        <f t="shared" ca="1" si="876"/>
        <v>7</v>
      </c>
      <c r="BL351" s="5"/>
      <c r="BM351" t="s">
        <v>14</v>
      </c>
      <c r="BO351" s="13">
        <f t="shared" ca="1" si="877"/>
        <v>15</v>
      </c>
      <c r="BP351" s="13" t="str">
        <f t="shared" si="878"/>
        <v>x</v>
      </c>
      <c r="BQ351" s="13">
        <f t="shared" ca="1" si="879"/>
        <v>30</v>
      </c>
      <c r="BR351" s="14">
        <f t="shared" ca="1" si="880"/>
        <v>28</v>
      </c>
      <c r="BS351" s="14" t="str">
        <f t="shared" si="881"/>
        <v>x</v>
      </c>
      <c r="BT351" s="14">
        <f t="shared" ca="1" si="882"/>
        <v>-28</v>
      </c>
      <c r="BU351">
        <f t="shared" ca="1" si="849"/>
        <v>43</v>
      </c>
      <c r="BV351" t="str">
        <f t="shared" ca="1" si="883"/>
        <v/>
      </c>
      <c r="BW351" s="93">
        <f t="shared" ca="1" si="884"/>
        <v>43</v>
      </c>
      <c r="BX351" s="44" t="str">
        <f t="shared" ca="1" si="850"/>
        <v>x</v>
      </c>
      <c r="BY351" t="str">
        <f t="shared" ca="1" si="885"/>
        <v>+</v>
      </c>
      <c r="BZ351" s="44">
        <f t="shared" ca="1" si="886"/>
        <v>2</v>
      </c>
    </row>
    <row r="352" spans="1:78" x14ac:dyDescent="0.55000000000000004">
      <c r="A352" s="1" t="s">
        <v>1</v>
      </c>
      <c r="B352" s="1" t="s">
        <v>35</v>
      </c>
      <c r="C352" s="78" t="s">
        <v>229</v>
      </c>
      <c r="D352" s="9" t="str">
        <f t="shared" ca="1" si="851"/>
        <v>-5(x-9)-4(-6x+8)</v>
      </c>
      <c r="E352" s="4" t="s">
        <v>13</v>
      </c>
      <c r="F352" t="s">
        <v>230</v>
      </c>
      <c r="G352" s="78" t="s">
        <v>229</v>
      </c>
      <c r="H352" s="92" t="str">
        <f t="shared" ca="1" si="839"/>
        <v>19x+13</v>
      </c>
      <c r="I352" s="21"/>
      <c r="J352" t="s">
        <v>230</v>
      </c>
      <c r="K352" s="51" t="s">
        <v>60</v>
      </c>
      <c r="L352" s="50" t="s">
        <v>328</v>
      </c>
      <c r="M352" s="50" t="str">
        <f t="shared" ca="1" si="852"/>
        <v>\\(\\quad -5(x-9)-4(-6x+8)= \\)</v>
      </c>
      <c r="N352" s="50" t="str">
        <f t="shared" ca="1" si="853"/>
        <v>\\(\\quad 19x+13 \\)</v>
      </c>
      <c r="O352" s="50" t="s">
        <v>62</v>
      </c>
      <c r="P352" s="89" t="str">
        <f t="shared" ca="1" si="854"/>
        <v>INSERT INTO math(tangen,question,answer,editor,date,count) VALUES('m5700','\\(\\quad -5(x-9)-4(-6x+8)= \\)','\\(\\quad 19x+13 \\)','harazono',NOW(),0);</v>
      </c>
      <c r="Q352" s="47"/>
      <c r="R352" s="19"/>
      <c r="S352" s="1">
        <f t="shared" ca="1" si="798"/>
        <v>-5</v>
      </c>
      <c r="T352" s="1"/>
      <c r="U352" s="1">
        <f t="shared" ca="1" si="779"/>
        <v>1</v>
      </c>
      <c r="V352" s="1" t="s">
        <v>18</v>
      </c>
      <c r="W352" s="1">
        <f t="shared" ca="1" si="799"/>
        <v>-9</v>
      </c>
      <c r="X352" s="1"/>
      <c r="Z352" s="1">
        <f t="shared" ca="1" si="855"/>
        <v>-4</v>
      </c>
      <c r="AA352" s="1"/>
      <c r="AB352" s="1">
        <f t="shared" ca="1" si="843"/>
        <v>-6</v>
      </c>
      <c r="AC352" s="1" t="s">
        <v>18</v>
      </c>
      <c r="AD352" s="1">
        <f t="shared" ca="1" si="844"/>
        <v>8</v>
      </c>
      <c r="AE352" s="1"/>
      <c r="AG352" s="91">
        <f t="shared" ca="1" si="856"/>
        <v>-5</v>
      </c>
      <c r="AI352" s="91">
        <f t="shared" ca="1" si="857"/>
        <v>1</v>
      </c>
      <c r="AJ352" t="str">
        <f t="shared" si="858"/>
        <v>x</v>
      </c>
      <c r="AK352" s="91">
        <f t="shared" ca="1" si="859"/>
        <v>-9</v>
      </c>
      <c r="AM352"/>
      <c r="AN352" t="str">
        <f t="shared" ca="1" si="860"/>
        <v>-</v>
      </c>
      <c r="AO352">
        <f t="shared" ca="1" si="861"/>
        <v>5</v>
      </c>
      <c r="AP352" t="s">
        <v>15</v>
      </c>
      <c r="AQ352" t="str">
        <f t="shared" ca="1" si="862"/>
        <v/>
      </c>
      <c r="AR352" t="str">
        <f t="shared" ca="1" si="863"/>
        <v/>
      </c>
      <c r="AS352" s="5" t="str">
        <f t="shared" si="864"/>
        <v>x</v>
      </c>
      <c r="AT352" t="str">
        <f t="shared" ca="1" si="865"/>
        <v>-</v>
      </c>
      <c r="AU352">
        <f t="shared" ca="1" si="848"/>
        <v>9</v>
      </c>
      <c r="AV352" t="s">
        <v>14</v>
      </c>
      <c r="AW352" s="91">
        <f t="shared" ca="1" si="866"/>
        <v>-4</v>
      </c>
      <c r="AY352" s="91">
        <f t="shared" ca="1" si="867"/>
        <v>-6</v>
      </c>
      <c r="AZ352" t="str">
        <f t="shared" si="868"/>
        <v>x</v>
      </c>
      <c r="BA352" s="91">
        <f t="shared" ca="1" si="869"/>
        <v>8</v>
      </c>
      <c r="BD352" t="str">
        <f t="shared" ca="1" si="870"/>
        <v>-</v>
      </c>
      <c r="BE352">
        <f t="shared" ca="1" si="871"/>
        <v>4</v>
      </c>
      <c r="BF352" t="s">
        <v>15</v>
      </c>
      <c r="BG352" t="str">
        <f t="shared" ca="1" si="872"/>
        <v>-</v>
      </c>
      <c r="BH352">
        <f t="shared" ca="1" si="873"/>
        <v>6</v>
      </c>
      <c r="BI352" s="5" t="str">
        <f t="shared" si="874"/>
        <v>x</v>
      </c>
      <c r="BJ352" t="str">
        <f t="shared" ca="1" si="875"/>
        <v>+</v>
      </c>
      <c r="BK352">
        <f t="shared" ca="1" si="876"/>
        <v>8</v>
      </c>
      <c r="BL352" s="5"/>
      <c r="BM352" t="s">
        <v>14</v>
      </c>
      <c r="BO352" s="13">
        <f t="shared" ca="1" si="877"/>
        <v>-5</v>
      </c>
      <c r="BP352" s="13" t="str">
        <f t="shared" si="878"/>
        <v>x</v>
      </c>
      <c r="BQ352" s="13">
        <f t="shared" ca="1" si="879"/>
        <v>45</v>
      </c>
      <c r="BR352" s="14">
        <f t="shared" ca="1" si="880"/>
        <v>24</v>
      </c>
      <c r="BS352" s="14" t="str">
        <f t="shared" si="881"/>
        <v>x</v>
      </c>
      <c r="BT352" s="14">
        <f t="shared" ca="1" si="882"/>
        <v>-32</v>
      </c>
      <c r="BU352">
        <f t="shared" ca="1" si="849"/>
        <v>19</v>
      </c>
      <c r="BV352" t="str">
        <f t="shared" ca="1" si="883"/>
        <v/>
      </c>
      <c r="BW352" s="93">
        <f t="shared" ca="1" si="884"/>
        <v>19</v>
      </c>
      <c r="BX352" s="44" t="str">
        <f t="shared" ca="1" si="850"/>
        <v>x</v>
      </c>
      <c r="BY352" t="str">
        <f t="shared" ca="1" si="885"/>
        <v>+</v>
      </c>
      <c r="BZ352" s="44">
        <f ca="1">BQ352+BT352</f>
        <v>13</v>
      </c>
    </row>
    <row r="353" spans="1:78" x14ac:dyDescent="0.55000000000000004">
      <c r="A353" s="1" t="s">
        <v>1</v>
      </c>
      <c r="B353" s="1" t="s">
        <v>35</v>
      </c>
      <c r="C353" s="78" t="s">
        <v>229</v>
      </c>
      <c r="D353" s="9" t="str">
        <f t="shared" ca="1" si="851"/>
        <v>5(6x-2)+3(-2x-3)</v>
      </c>
      <c r="E353" s="4" t="s">
        <v>13</v>
      </c>
      <c r="F353" t="s">
        <v>230</v>
      </c>
      <c r="G353" s="78" t="s">
        <v>229</v>
      </c>
      <c r="H353" s="92" t="str">
        <f ca="1">BV353&amp;BW353&amp;BX353&amp;BY353&amp;BZ353</f>
        <v>24x-19</v>
      </c>
      <c r="I353" s="21"/>
      <c r="J353" t="s">
        <v>230</v>
      </c>
      <c r="K353" s="51" t="s">
        <v>60</v>
      </c>
      <c r="L353" s="50" t="s">
        <v>328</v>
      </c>
      <c r="M353" s="50" t="str">
        <f t="shared" ca="1" si="852"/>
        <v>\\(\\quad 5(6x-2)+3(-2x-3)= \\)</v>
      </c>
      <c r="N353" s="50" t="str">
        <f t="shared" ca="1" si="853"/>
        <v>\\(\\quad 24x-19 \\)</v>
      </c>
      <c r="O353" s="50" t="s">
        <v>62</v>
      </c>
      <c r="P353" s="89" t="str">
        <f t="shared" ca="1" si="854"/>
        <v>INSERT INTO math(tangen,question,answer,editor,date,count) VALUES('m5700','\\(\\quad 5(6x-2)+3(-2x-3)= \\)','\\(\\quad 24x-19 \\)','harazono',NOW(),0);</v>
      </c>
      <c r="Q353" s="47"/>
      <c r="R353" s="19"/>
      <c r="S353" s="1">
        <f t="shared" ca="1" si="798"/>
        <v>5</v>
      </c>
      <c r="T353" s="1"/>
      <c r="U353" s="1">
        <f t="shared" ca="1" si="779"/>
        <v>6</v>
      </c>
      <c r="V353" s="1" t="s">
        <v>18</v>
      </c>
      <c r="W353" s="1">
        <f t="shared" ca="1" si="799"/>
        <v>-2</v>
      </c>
      <c r="X353" s="1"/>
      <c r="Z353" s="1">
        <f t="shared" ca="1" si="855"/>
        <v>3</v>
      </c>
      <c r="AA353" s="1"/>
      <c r="AB353" s="1">
        <f t="shared" ca="1" si="843"/>
        <v>-2</v>
      </c>
      <c r="AC353" s="1" t="s">
        <v>18</v>
      </c>
      <c r="AD353" s="1">
        <f t="shared" ca="1" si="844"/>
        <v>-3</v>
      </c>
      <c r="AE353" s="1"/>
      <c r="AG353" s="91">
        <f t="shared" ca="1" si="856"/>
        <v>5</v>
      </c>
      <c r="AI353" s="91">
        <f t="shared" ca="1" si="857"/>
        <v>6</v>
      </c>
      <c r="AJ353" t="str">
        <f t="shared" si="858"/>
        <v>x</v>
      </c>
      <c r="AK353" s="91">
        <f t="shared" ca="1" si="859"/>
        <v>-2</v>
      </c>
      <c r="AM353"/>
      <c r="AN353" t="str">
        <f t="shared" ca="1" si="860"/>
        <v/>
      </c>
      <c r="AO353">
        <f t="shared" ca="1" si="861"/>
        <v>5</v>
      </c>
      <c r="AP353" t="s">
        <v>15</v>
      </c>
      <c r="AQ353" t="str">
        <f t="shared" ca="1" si="862"/>
        <v/>
      </c>
      <c r="AR353">
        <f t="shared" ca="1" si="863"/>
        <v>6</v>
      </c>
      <c r="AS353" s="5" t="str">
        <f t="shared" si="864"/>
        <v>x</v>
      </c>
      <c r="AT353" t="str">
        <f t="shared" ca="1" si="865"/>
        <v>-</v>
      </c>
      <c r="AU353">
        <f t="shared" ca="1" si="848"/>
        <v>2</v>
      </c>
      <c r="AV353" t="s">
        <v>14</v>
      </c>
      <c r="AW353" s="91">
        <f t="shared" ca="1" si="866"/>
        <v>3</v>
      </c>
      <c r="AY353" s="91">
        <f t="shared" ca="1" si="867"/>
        <v>-2</v>
      </c>
      <c r="AZ353" t="str">
        <f t="shared" si="868"/>
        <v>x</v>
      </c>
      <c r="BA353" s="91">
        <f t="shared" ca="1" si="869"/>
        <v>-3</v>
      </c>
      <c r="BD353" t="str">
        <f t="shared" ca="1" si="870"/>
        <v>+</v>
      </c>
      <c r="BE353">
        <f t="shared" ca="1" si="871"/>
        <v>3</v>
      </c>
      <c r="BF353" t="s">
        <v>15</v>
      </c>
      <c r="BG353" t="str">
        <f t="shared" ca="1" si="872"/>
        <v>-</v>
      </c>
      <c r="BH353">
        <f t="shared" ca="1" si="873"/>
        <v>2</v>
      </c>
      <c r="BI353" s="5" t="str">
        <f t="shared" si="874"/>
        <v>x</v>
      </c>
      <c r="BJ353" t="str">
        <f t="shared" ca="1" si="875"/>
        <v>-</v>
      </c>
      <c r="BK353">
        <f t="shared" ca="1" si="876"/>
        <v>3</v>
      </c>
      <c r="BL353" s="5"/>
      <c r="BM353" t="s">
        <v>14</v>
      </c>
      <c r="BO353" s="13">
        <f t="shared" ca="1" si="877"/>
        <v>30</v>
      </c>
      <c r="BP353" s="13" t="str">
        <f t="shared" si="878"/>
        <v>x</v>
      </c>
      <c r="BQ353" s="13">
        <f t="shared" ca="1" si="879"/>
        <v>-10</v>
      </c>
      <c r="BR353" s="14">
        <f t="shared" ca="1" si="880"/>
        <v>-6</v>
      </c>
      <c r="BS353" s="14" t="str">
        <f t="shared" si="881"/>
        <v>x</v>
      </c>
      <c r="BT353" s="14">
        <f t="shared" ca="1" si="882"/>
        <v>-9</v>
      </c>
      <c r="BU353">
        <f t="shared" ca="1" si="849"/>
        <v>24</v>
      </c>
      <c r="BV353" t="str">
        <f t="shared" ca="1" si="883"/>
        <v/>
      </c>
      <c r="BW353" s="93">
        <f t="shared" ca="1" si="884"/>
        <v>24</v>
      </c>
      <c r="BX353" s="44" t="str">
        <f ca="1">IF(BU353=0,"",AZ353)</f>
        <v>x</v>
      </c>
      <c r="BY353" t="str">
        <f t="shared" ca="1" si="885"/>
        <v/>
      </c>
      <c r="BZ353" s="44">
        <f t="shared" ca="1" si="886"/>
        <v>-19</v>
      </c>
    </row>
    <row r="354" spans="1:78" x14ac:dyDescent="0.55000000000000004">
      <c r="A354" s="1" t="s">
        <v>1</v>
      </c>
      <c r="B354" s="1" t="s">
        <v>35</v>
      </c>
      <c r="C354" s="78" t="s">
        <v>229</v>
      </c>
      <c r="D354" s="9" t="str">
        <f t="shared" ref="D354:D391" ca="1" si="887">AN354&amp;AO354&amp;AP354&amp;AQ354&amp;AR354&amp;AS354&amp;AT354&amp;AU354&amp;AV354&amp;BD354&amp;BE354&amp;BF354&amp;BG354&amp;BH354&amp;BI354&amp;BJ354&amp;BK354&amp;BL354&amp;BM354&amp;BN354</f>
        <v>2(6x+7)+2(7x-5)</v>
      </c>
      <c r="E354" s="4" t="s">
        <v>13</v>
      </c>
      <c r="F354" t="s">
        <v>230</v>
      </c>
      <c r="G354" s="78" t="s">
        <v>229</v>
      </c>
      <c r="H354" s="92" t="str">
        <f t="shared" ref="H354:H391" ca="1" si="888">BV354&amp;BW354&amp;BX354&amp;BY354&amp;BZ354</f>
        <v>26x+4</v>
      </c>
      <c r="I354" s="21"/>
      <c r="J354" t="s">
        <v>230</v>
      </c>
      <c r="K354" s="51" t="s">
        <v>60</v>
      </c>
      <c r="L354" s="50" t="s">
        <v>328</v>
      </c>
      <c r="M354" s="50" t="str">
        <f t="shared" ref="M354:M391" ca="1" si="889">C354&amp;D354&amp;E354&amp;F354</f>
        <v>\\(\\quad 2(6x+7)+2(7x-5)= \\)</v>
      </c>
      <c r="N354" s="50" t="str">
        <f t="shared" ref="N354:N391" ca="1" si="890">G354&amp;H354&amp;I354&amp;J354</f>
        <v>\\(\\quad 26x+4 \\)</v>
      </c>
      <c r="O354" s="50" t="s">
        <v>62</v>
      </c>
      <c r="P354" s="89" t="str">
        <f t="shared" ref="P354:P391" ca="1" si="891">"INSERT INTO "&amp;K354&amp;"(tangen,question,answer,editor,date,count) VALUES('"&amp;L354&amp;"','"&amp;M354&amp;"','"&amp;N354&amp;"','"&amp;O354&amp;"',NOW(),0);"</f>
        <v>INSERT INTO math(tangen,question,answer,editor,date,count) VALUES('m5700','\\(\\quad 2(6x+7)+2(7x-5)= \\)','\\(\\quad 26x+4 \\)','harazono',NOW(),0);</v>
      </c>
      <c r="Q354" s="47"/>
      <c r="R354" s="19"/>
      <c r="S354" s="1">
        <f t="shared" ca="1" si="798"/>
        <v>2</v>
      </c>
      <c r="T354" s="1"/>
      <c r="U354" s="1">
        <f t="shared" ca="1" si="779"/>
        <v>6</v>
      </c>
      <c r="V354" s="1" t="s">
        <v>18</v>
      </c>
      <c r="W354" s="1">
        <f t="shared" ca="1" si="799"/>
        <v>7</v>
      </c>
      <c r="X354" s="1"/>
      <c r="Z354" s="1">
        <f t="shared" ca="1" si="855"/>
        <v>2</v>
      </c>
      <c r="AA354" s="1"/>
      <c r="AB354" s="1">
        <f t="shared" ca="1" si="843"/>
        <v>0</v>
      </c>
      <c r="AC354" s="1" t="s">
        <v>18</v>
      </c>
      <c r="AD354" s="1">
        <f t="shared" ca="1" si="844"/>
        <v>-5</v>
      </c>
      <c r="AE354" s="1"/>
      <c r="AG354" s="91">
        <f t="shared" ref="AG354:AG391" ca="1" si="892">IF(S354=0,7,S354)</f>
        <v>2</v>
      </c>
      <c r="AI354" s="91">
        <f t="shared" ref="AI354:AI391" ca="1" si="893">IF(U354=0,7,U354)</f>
        <v>6</v>
      </c>
      <c r="AJ354" t="str">
        <f t="shared" ref="AJ354:AJ391" si="894">IF(V354=0,7,V354)</f>
        <v>x</v>
      </c>
      <c r="AK354" s="91">
        <f t="shared" ref="AK354:AK391" ca="1" si="895">IF(W354=0,7,W354)</f>
        <v>7</v>
      </c>
      <c r="AM354"/>
      <c r="AN354" t="str">
        <f t="shared" ref="AN354:AN391" ca="1" si="896">IF(AG354&lt;=0,"-","")</f>
        <v/>
      </c>
      <c r="AO354">
        <f t="shared" ref="AO354:AO391" ca="1" si="897">IF(AG354=1,"",IF(AG354=-1,"",ABS(AG354)))</f>
        <v>2</v>
      </c>
      <c r="AP354" t="s">
        <v>15</v>
      </c>
      <c r="AQ354" t="str">
        <f t="shared" ref="AQ354:AQ391" ca="1" si="898">IF(AI354&lt;=0,"-","")</f>
        <v/>
      </c>
      <c r="AR354">
        <f t="shared" ref="AR354:AR391" ca="1" si="899">IF(AI354=1,"",IF(AI354=-1,"",ABS(AI354)))</f>
        <v>6</v>
      </c>
      <c r="AS354" s="5" t="str">
        <f t="shared" ref="AS354:AS391" si="900">V354</f>
        <v>x</v>
      </c>
      <c r="AT354" t="str">
        <f t="shared" ref="AT354:AT391" ca="1" si="901">IF(AK354&lt;=0,"-","+")</f>
        <v>+</v>
      </c>
      <c r="AU354">
        <f t="shared" ref="AU354:AU391" ca="1" si="902">ABS(AK354)</f>
        <v>7</v>
      </c>
      <c r="AV354" t="s">
        <v>14</v>
      </c>
      <c r="AW354" s="91">
        <f t="shared" ref="AW354:AW391" ca="1" si="903">IF(Z354=0,7,Z354)</f>
        <v>2</v>
      </c>
      <c r="AY354" s="91">
        <f t="shared" ref="AY354:AY391" ca="1" si="904">IF(AB354=0,7,AB354)</f>
        <v>7</v>
      </c>
      <c r="AZ354" t="str">
        <f t="shared" ref="AZ354:AZ391" si="905">IF(AC354=0,7,AC354)</f>
        <v>x</v>
      </c>
      <c r="BA354" s="91">
        <f t="shared" ref="BA354:BA391" ca="1" si="906">IF(AD354=0,7,AD354)</f>
        <v>-5</v>
      </c>
      <c r="BD354" t="str">
        <f t="shared" ref="BD354:BD391" ca="1" si="907">IF(AW354&lt;=0,"-","+")</f>
        <v>+</v>
      </c>
      <c r="BE354">
        <f t="shared" ref="BE354:BE391" ca="1" si="908">IF(AW354=1,"",IF(AW354=-1,"",ABS(AW354)))</f>
        <v>2</v>
      </c>
      <c r="BF354" t="s">
        <v>15</v>
      </c>
      <c r="BG354" t="str">
        <f t="shared" ref="BG354:BG391" ca="1" si="909">IF(AY354&lt;=0,"-","")</f>
        <v/>
      </c>
      <c r="BH354">
        <f t="shared" ref="BH354:BH391" ca="1" si="910">IF(AY354=1,"",IF(AY354=-1,"",ABS(AY354)))</f>
        <v>7</v>
      </c>
      <c r="BI354" s="5" t="str">
        <f t="shared" ref="BI354:BI391" si="911">AZ354</f>
        <v>x</v>
      </c>
      <c r="BJ354" t="str">
        <f t="shared" ref="BJ354:BJ391" ca="1" si="912">IF(BA354&lt;=0,"-","+")</f>
        <v>-</v>
      </c>
      <c r="BK354">
        <f t="shared" ref="BK354:BK391" ca="1" si="913">ABS(BA354)</f>
        <v>5</v>
      </c>
      <c r="BL354" s="5"/>
      <c r="BM354" t="s">
        <v>14</v>
      </c>
      <c r="BO354" s="13">
        <f t="shared" ref="BO354:BO391" ca="1" si="914">AG354*AI354</f>
        <v>12</v>
      </c>
      <c r="BP354" s="13" t="str">
        <f t="shared" ref="BP354:BP391" si="915">AJ354</f>
        <v>x</v>
      </c>
      <c r="BQ354" s="13">
        <f t="shared" ref="BQ354:BQ391" ca="1" si="916">AG354*AK354</f>
        <v>14</v>
      </c>
      <c r="BR354" s="14">
        <f t="shared" ref="BR354:BR391" ca="1" si="917">AW354*AY354</f>
        <v>14</v>
      </c>
      <c r="BS354" s="14" t="str">
        <f t="shared" ref="BS354:BS391" si="918">AZ354</f>
        <v>x</v>
      </c>
      <c r="BT354" s="14">
        <f t="shared" ref="BT354:BT391" ca="1" si="919">AW354*BA354</f>
        <v>-10</v>
      </c>
      <c r="BU354">
        <f t="shared" ref="BU354:BU391" ca="1" si="920">BO354+BR354</f>
        <v>26</v>
      </c>
      <c r="BV354" t="str">
        <f t="shared" ref="BV354:BV391" ca="1" si="921">IF(BU354&lt;=0,"-","")</f>
        <v/>
      </c>
      <c r="BW354" s="93">
        <f t="shared" ref="BW354:BW391" ca="1" si="922">IF(BU354=0,"",IF(BU354=1,"",IF(BU354=-1,"",ABS(BU354))))</f>
        <v>26</v>
      </c>
      <c r="BX354" s="44" t="str">
        <f t="shared" ref="BX354:BX391" ca="1" si="923">IF(BU354=0,"",AZ354)</f>
        <v>x</v>
      </c>
      <c r="BY354" t="str">
        <f t="shared" ref="BY354:BY391" ca="1" si="924">IF(BU354=0,"",IF(BZ354&lt;=0,"","+"))</f>
        <v>+</v>
      </c>
      <c r="BZ354" s="44">
        <f t="shared" ref="BZ354:BZ391" ca="1" si="925">BQ354+BT354</f>
        <v>4</v>
      </c>
    </row>
    <row r="355" spans="1:78" x14ac:dyDescent="0.55000000000000004">
      <c r="A355" s="1" t="s">
        <v>1</v>
      </c>
      <c r="B355" s="1" t="s">
        <v>35</v>
      </c>
      <c r="C355" s="78" t="s">
        <v>229</v>
      </c>
      <c r="D355" s="9" t="str">
        <f t="shared" ca="1" si="887"/>
        <v>(x+7)-2(-2x+7)</v>
      </c>
      <c r="E355" s="4" t="s">
        <v>13</v>
      </c>
      <c r="F355" t="s">
        <v>230</v>
      </c>
      <c r="G355" s="78" t="s">
        <v>229</v>
      </c>
      <c r="H355" s="92" t="str">
        <f t="shared" ca="1" si="888"/>
        <v>5x-7</v>
      </c>
      <c r="I355" s="21"/>
      <c r="J355" t="s">
        <v>230</v>
      </c>
      <c r="K355" s="51" t="s">
        <v>60</v>
      </c>
      <c r="L355" s="50" t="s">
        <v>328</v>
      </c>
      <c r="M355" s="50" t="str">
        <f t="shared" ca="1" si="889"/>
        <v>\\(\\quad (x+7)-2(-2x+7)= \\)</v>
      </c>
      <c r="N355" s="50" t="str">
        <f t="shared" ca="1" si="890"/>
        <v>\\(\\quad 5x-7 \\)</v>
      </c>
      <c r="O355" s="50" t="s">
        <v>62</v>
      </c>
      <c r="P355" s="89" t="str">
        <f t="shared" ca="1" si="891"/>
        <v>INSERT INTO math(tangen,question,answer,editor,date,count) VALUES('m5700','\\(\\quad (x+7)-2(-2x+7)= \\)','\\(\\quad 5x-7 \\)','harazono',NOW(),0);</v>
      </c>
      <c r="Q355" s="47"/>
      <c r="R355" s="19"/>
      <c r="S355" s="1">
        <f t="shared" ca="1" si="798"/>
        <v>1</v>
      </c>
      <c r="T355" s="1"/>
      <c r="U355" s="1">
        <f t="shared" ca="1" si="779"/>
        <v>1</v>
      </c>
      <c r="V355" s="1" t="s">
        <v>18</v>
      </c>
      <c r="W355" s="1">
        <f t="shared" ca="1" si="799"/>
        <v>0</v>
      </c>
      <c r="X355" s="1"/>
      <c r="Z355" s="1">
        <f t="shared" ca="1" si="855"/>
        <v>-2</v>
      </c>
      <c r="AA355" s="1"/>
      <c r="AB355" s="1">
        <f t="shared" ca="1" si="843"/>
        <v>-2</v>
      </c>
      <c r="AC355" s="1" t="s">
        <v>18</v>
      </c>
      <c r="AD355" s="1">
        <f t="shared" ca="1" si="844"/>
        <v>7</v>
      </c>
      <c r="AE355" s="1"/>
      <c r="AG355" s="91">
        <f t="shared" ca="1" si="892"/>
        <v>1</v>
      </c>
      <c r="AI355" s="91">
        <f t="shared" ca="1" si="893"/>
        <v>1</v>
      </c>
      <c r="AJ355" t="str">
        <f t="shared" si="894"/>
        <v>x</v>
      </c>
      <c r="AK355" s="91">
        <f t="shared" ca="1" si="895"/>
        <v>7</v>
      </c>
      <c r="AM355"/>
      <c r="AN355" t="str">
        <f t="shared" ca="1" si="896"/>
        <v/>
      </c>
      <c r="AO355" t="str">
        <f t="shared" ca="1" si="897"/>
        <v/>
      </c>
      <c r="AP355" t="s">
        <v>15</v>
      </c>
      <c r="AQ355" t="str">
        <f t="shared" ca="1" si="898"/>
        <v/>
      </c>
      <c r="AR355" t="str">
        <f t="shared" ca="1" si="899"/>
        <v/>
      </c>
      <c r="AS355" s="5" t="str">
        <f t="shared" si="900"/>
        <v>x</v>
      </c>
      <c r="AT355" t="str">
        <f t="shared" ca="1" si="901"/>
        <v>+</v>
      </c>
      <c r="AU355">
        <f t="shared" ca="1" si="902"/>
        <v>7</v>
      </c>
      <c r="AV355" t="s">
        <v>14</v>
      </c>
      <c r="AW355" s="91">
        <f t="shared" ca="1" si="903"/>
        <v>-2</v>
      </c>
      <c r="AY355" s="91">
        <f t="shared" ca="1" si="904"/>
        <v>-2</v>
      </c>
      <c r="AZ355" t="str">
        <f t="shared" si="905"/>
        <v>x</v>
      </c>
      <c r="BA355" s="91">
        <f t="shared" ca="1" si="906"/>
        <v>7</v>
      </c>
      <c r="BD355" t="str">
        <f t="shared" ca="1" si="907"/>
        <v>-</v>
      </c>
      <c r="BE355">
        <f t="shared" ca="1" si="908"/>
        <v>2</v>
      </c>
      <c r="BF355" t="s">
        <v>15</v>
      </c>
      <c r="BG355" t="str">
        <f t="shared" ca="1" si="909"/>
        <v>-</v>
      </c>
      <c r="BH355">
        <f t="shared" ca="1" si="910"/>
        <v>2</v>
      </c>
      <c r="BI355" s="5" t="str">
        <f t="shared" si="911"/>
        <v>x</v>
      </c>
      <c r="BJ355" t="str">
        <f t="shared" ca="1" si="912"/>
        <v>+</v>
      </c>
      <c r="BK355">
        <f t="shared" ca="1" si="913"/>
        <v>7</v>
      </c>
      <c r="BL355" s="5"/>
      <c r="BM355" t="s">
        <v>14</v>
      </c>
      <c r="BO355" s="13">
        <f t="shared" ca="1" si="914"/>
        <v>1</v>
      </c>
      <c r="BP355" s="13" t="str">
        <f t="shared" si="915"/>
        <v>x</v>
      </c>
      <c r="BQ355" s="13">
        <f t="shared" ca="1" si="916"/>
        <v>7</v>
      </c>
      <c r="BR355" s="14">
        <f t="shared" ca="1" si="917"/>
        <v>4</v>
      </c>
      <c r="BS355" s="14" t="str">
        <f t="shared" si="918"/>
        <v>x</v>
      </c>
      <c r="BT355" s="14">
        <f t="shared" ca="1" si="919"/>
        <v>-14</v>
      </c>
      <c r="BU355">
        <f t="shared" ca="1" si="920"/>
        <v>5</v>
      </c>
      <c r="BV355" t="str">
        <f t="shared" ca="1" si="921"/>
        <v/>
      </c>
      <c r="BW355" s="93">
        <f t="shared" ca="1" si="922"/>
        <v>5</v>
      </c>
      <c r="BX355" s="44" t="str">
        <f t="shared" ca="1" si="923"/>
        <v>x</v>
      </c>
      <c r="BY355" t="str">
        <f t="shared" ca="1" si="924"/>
        <v/>
      </c>
      <c r="BZ355" s="44">
        <f t="shared" ca="1" si="925"/>
        <v>-7</v>
      </c>
    </row>
    <row r="356" spans="1:78" x14ac:dyDescent="0.55000000000000004">
      <c r="A356" s="1" t="s">
        <v>1</v>
      </c>
      <c r="B356" s="1" t="s">
        <v>35</v>
      </c>
      <c r="C356" s="78" t="s">
        <v>229</v>
      </c>
      <c r="D356" s="9" t="str">
        <f t="shared" ca="1" si="887"/>
        <v>5(9x-8)-5(-7x+3)</v>
      </c>
      <c r="E356" s="4" t="s">
        <v>13</v>
      </c>
      <c r="F356" t="s">
        <v>230</v>
      </c>
      <c r="G356" s="78" t="s">
        <v>229</v>
      </c>
      <c r="H356" s="92" t="str">
        <f t="shared" ca="1" si="888"/>
        <v>80x-55</v>
      </c>
      <c r="I356" s="21"/>
      <c r="J356" t="s">
        <v>230</v>
      </c>
      <c r="K356" s="51" t="s">
        <v>60</v>
      </c>
      <c r="L356" s="50" t="s">
        <v>328</v>
      </c>
      <c r="M356" s="50" t="str">
        <f t="shared" ca="1" si="889"/>
        <v>\\(\\quad 5(9x-8)-5(-7x+3)= \\)</v>
      </c>
      <c r="N356" s="50" t="str">
        <f t="shared" ca="1" si="890"/>
        <v>\\(\\quad 80x-55 \\)</v>
      </c>
      <c r="O356" s="50" t="s">
        <v>62</v>
      </c>
      <c r="P356" s="89" t="str">
        <f t="shared" ca="1" si="891"/>
        <v>INSERT INTO math(tangen,question,answer,editor,date,count) VALUES('m5700','\\(\\quad 5(9x-8)-5(-7x+3)= \\)','\\(\\quad 80x-55 \\)','harazono',NOW(),0);</v>
      </c>
      <c r="Q356" s="47"/>
      <c r="R356" s="19"/>
      <c r="S356" s="1">
        <f t="shared" ca="1" si="798"/>
        <v>5</v>
      </c>
      <c r="T356" s="1"/>
      <c r="U356" s="1">
        <f t="shared" ca="1" si="779"/>
        <v>9</v>
      </c>
      <c r="V356" s="1" t="s">
        <v>18</v>
      </c>
      <c r="W356" s="1">
        <f t="shared" ca="1" si="799"/>
        <v>-8</v>
      </c>
      <c r="X356" s="1"/>
      <c r="Z356" s="1">
        <f t="shared" ca="1" si="855"/>
        <v>-5</v>
      </c>
      <c r="AA356" s="1"/>
      <c r="AB356" s="1">
        <f t="shared" ca="1" si="843"/>
        <v>-7</v>
      </c>
      <c r="AC356" s="1" t="s">
        <v>18</v>
      </c>
      <c r="AD356" s="1">
        <f t="shared" ca="1" si="844"/>
        <v>3</v>
      </c>
      <c r="AE356" s="1"/>
      <c r="AG356" s="91">
        <f t="shared" ca="1" si="892"/>
        <v>5</v>
      </c>
      <c r="AI356" s="91">
        <f t="shared" ca="1" si="893"/>
        <v>9</v>
      </c>
      <c r="AJ356" t="str">
        <f t="shared" si="894"/>
        <v>x</v>
      </c>
      <c r="AK356" s="91">
        <f t="shared" ca="1" si="895"/>
        <v>-8</v>
      </c>
      <c r="AM356"/>
      <c r="AN356" t="str">
        <f t="shared" ca="1" si="896"/>
        <v/>
      </c>
      <c r="AO356">
        <f t="shared" ca="1" si="897"/>
        <v>5</v>
      </c>
      <c r="AP356" t="s">
        <v>15</v>
      </c>
      <c r="AQ356" t="str">
        <f t="shared" ca="1" si="898"/>
        <v/>
      </c>
      <c r="AR356">
        <f t="shared" ca="1" si="899"/>
        <v>9</v>
      </c>
      <c r="AS356" s="5" t="str">
        <f t="shared" si="900"/>
        <v>x</v>
      </c>
      <c r="AT356" t="str">
        <f t="shared" ca="1" si="901"/>
        <v>-</v>
      </c>
      <c r="AU356">
        <f t="shared" ca="1" si="902"/>
        <v>8</v>
      </c>
      <c r="AV356" t="s">
        <v>14</v>
      </c>
      <c r="AW356" s="91">
        <f t="shared" ca="1" si="903"/>
        <v>-5</v>
      </c>
      <c r="AY356" s="91">
        <f t="shared" ca="1" si="904"/>
        <v>-7</v>
      </c>
      <c r="AZ356" t="str">
        <f t="shared" si="905"/>
        <v>x</v>
      </c>
      <c r="BA356" s="91">
        <f t="shared" ca="1" si="906"/>
        <v>3</v>
      </c>
      <c r="BD356" t="str">
        <f t="shared" ca="1" si="907"/>
        <v>-</v>
      </c>
      <c r="BE356">
        <f t="shared" ca="1" si="908"/>
        <v>5</v>
      </c>
      <c r="BF356" t="s">
        <v>15</v>
      </c>
      <c r="BG356" t="str">
        <f t="shared" ca="1" si="909"/>
        <v>-</v>
      </c>
      <c r="BH356">
        <f t="shared" ca="1" si="910"/>
        <v>7</v>
      </c>
      <c r="BI356" s="5" t="str">
        <f t="shared" si="911"/>
        <v>x</v>
      </c>
      <c r="BJ356" t="str">
        <f t="shared" ca="1" si="912"/>
        <v>+</v>
      </c>
      <c r="BK356">
        <f t="shared" ca="1" si="913"/>
        <v>3</v>
      </c>
      <c r="BL356" s="5"/>
      <c r="BM356" t="s">
        <v>14</v>
      </c>
      <c r="BO356" s="13">
        <f t="shared" ca="1" si="914"/>
        <v>45</v>
      </c>
      <c r="BP356" s="13" t="str">
        <f t="shared" si="915"/>
        <v>x</v>
      </c>
      <c r="BQ356" s="13">
        <f t="shared" ca="1" si="916"/>
        <v>-40</v>
      </c>
      <c r="BR356" s="14">
        <f t="shared" ca="1" si="917"/>
        <v>35</v>
      </c>
      <c r="BS356" s="14" t="str">
        <f t="shared" si="918"/>
        <v>x</v>
      </c>
      <c r="BT356" s="14">
        <f t="shared" ca="1" si="919"/>
        <v>-15</v>
      </c>
      <c r="BU356">
        <f t="shared" ca="1" si="920"/>
        <v>80</v>
      </c>
      <c r="BV356" t="str">
        <f t="shared" ca="1" si="921"/>
        <v/>
      </c>
      <c r="BW356" s="93">
        <f t="shared" ca="1" si="922"/>
        <v>80</v>
      </c>
      <c r="BX356" s="44" t="str">
        <f t="shared" ca="1" si="923"/>
        <v>x</v>
      </c>
      <c r="BY356" t="str">
        <f t="shared" ca="1" si="924"/>
        <v/>
      </c>
      <c r="BZ356" s="44">
        <f t="shared" ca="1" si="925"/>
        <v>-55</v>
      </c>
    </row>
    <row r="357" spans="1:78" x14ac:dyDescent="0.55000000000000004">
      <c r="A357" s="1" t="s">
        <v>1</v>
      </c>
      <c r="B357" s="1" t="s">
        <v>35</v>
      </c>
      <c r="C357" s="78" t="s">
        <v>229</v>
      </c>
      <c r="D357" s="9" t="str">
        <f t="shared" ca="1" si="887"/>
        <v>-(-4x-4)+5(-x+10)</v>
      </c>
      <c r="E357" s="4" t="s">
        <v>13</v>
      </c>
      <c r="F357" t="s">
        <v>230</v>
      </c>
      <c r="G357" s="78" t="s">
        <v>229</v>
      </c>
      <c r="H357" s="92" t="str">
        <f t="shared" ca="1" si="888"/>
        <v>-x+54</v>
      </c>
      <c r="I357" s="21"/>
      <c r="J357" t="s">
        <v>230</v>
      </c>
      <c r="K357" s="51" t="s">
        <v>60</v>
      </c>
      <c r="L357" s="50" t="s">
        <v>328</v>
      </c>
      <c r="M357" s="50" t="str">
        <f t="shared" ca="1" si="889"/>
        <v>\\(\\quad -(-4x-4)+5(-x+10)= \\)</v>
      </c>
      <c r="N357" s="50" t="str">
        <f t="shared" ca="1" si="890"/>
        <v>\\(\\quad -x+54 \\)</v>
      </c>
      <c r="O357" s="50" t="s">
        <v>62</v>
      </c>
      <c r="P357" s="89" t="str">
        <f t="shared" ca="1" si="891"/>
        <v>INSERT INTO math(tangen,question,answer,editor,date,count) VALUES('m5700','\\(\\quad -(-4x-4)+5(-x+10)= \\)','\\(\\quad -x+54 \\)','harazono',NOW(),0);</v>
      </c>
      <c r="Q357" s="47"/>
      <c r="R357" s="19"/>
      <c r="S357" s="1">
        <f t="shared" ca="1" si="798"/>
        <v>-1</v>
      </c>
      <c r="T357" s="1"/>
      <c r="U357" s="1">
        <f t="shared" ca="1" si="779"/>
        <v>-4</v>
      </c>
      <c r="V357" s="1" t="s">
        <v>18</v>
      </c>
      <c r="W357" s="1">
        <f t="shared" ca="1" si="799"/>
        <v>-4</v>
      </c>
      <c r="X357" s="1"/>
      <c r="Z357" s="1">
        <f t="shared" ca="1" si="855"/>
        <v>5</v>
      </c>
      <c r="AA357" s="1"/>
      <c r="AB357" s="1">
        <f t="shared" ca="1" si="843"/>
        <v>-1</v>
      </c>
      <c r="AC357" s="1" t="s">
        <v>18</v>
      </c>
      <c r="AD357" s="1">
        <f t="shared" ca="1" si="844"/>
        <v>10</v>
      </c>
      <c r="AE357" s="1"/>
      <c r="AG357" s="91">
        <f t="shared" ca="1" si="892"/>
        <v>-1</v>
      </c>
      <c r="AI357" s="91">
        <f t="shared" ca="1" si="893"/>
        <v>-4</v>
      </c>
      <c r="AJ357" t="str">
        <f t="shared" si="894"/>
        <v>x</v>
      </c>
      <c r="AK357" s="91">
        <f t="shared" ca="1" si="895"/>
        <v>-4</v>
      </c>
      <c r="AM357"/>
      <c r="AN357" t="str">
        <f t="shared" ca="1" si="896"/>
        <v>-</v>
      </c>
      <c r="AO357" t="str">
        <f t="shared" ca="1" si="897"/>
        <v/>
      </c>
      <c r="AP357" t="s">
        <v>15</v>
      </c>
      <c r="AQ357" t="str">
        <f t="shared" ca="1" si="898"/>
        <v>-</v>
      </c>
      <c r="AR357">
        <f t="shared" ca="1" si="899"/>
        <v>4</v>
      </c>
      <c r="AS357" s="5" t="str">
        <f t="shared" si="900"/>
        <v>x</v>
      </c>
      <c r="AT357" t="str">
        <f t="shared" ca="1" si="901"/>
        <v>-</v>
      </c>
      <c r="AU357">
        <f t="shared" ca="1" si="902"/>
        <v>4</v>
      </c>
      <c r="AV357" t="s">
        <v>14</v>
      </c>
      <c r="AW357" s="91">
        <f t="shared" ca="1" si="903"/>
        <v>5</v>
      </c>
      <c r="AY357" s="91">
        <f t="shared" ca="1" si="904"/>
        <v>-1</v>
      </c>
      <c r="AZ357" t="str">
        <f t="shared" si="905"/>
        <v>x</v>
      </c>
      <c r="BA357" s="91">
        <f t="shared" ca="1" si="906"/>
        <v>10</v>
      </c>
      <c r="BD357" t="str">
        <f t="shared" ca="1" si="907"/>
        <v>+</v>
      </c>
      <c r="BE357">
        <f t="shared" ca="1" si="908"/>
        <v>5</v>
      </c>
      <c r="BF357" t="s">
        <v>15</v>
      </c>
      <c r="BG357" t="str">
        <f t="shared" ca="1" si="909"/>
        <v>-</v>
      </c>
      <c r="BH357" t="str">
        <f t="shared" ca="1" si="910"/>
        <v/>
      </c>
      <c r="BI357" s="5" t="str">
        <f t="shared" si="911"/>
        <v>x</v>
      </c>
      <c r="BJ357" t="str">
        <f t="shared" ca="1" si="912"/>
        <v>+</v>
      </c>
      <c r="BK357">
        <f t="shared" ca="1" si="913"/>
        <v>10</v>
      </c>
      <c r="BL357" s="5"/>
      <c r="BM357" t="s">
        <v>14</v>
      </c>
      <c r="BO357" s="13">
        <f t="shared" ca="1" si="914"/>
        <v>4</v>
      </c>
      <c r="BP357" s="13" t="str">
        <f t="shared" si="915"/>
        <v>x</v>
      </c>
      <c r="BQ357" s="13">
        <f t="shared" ca="1" si="916"/>
        <v>4</v>
      </c>
      <c r="BR357" s="14">
        <f t="shared" ca="1" si="917"/>
        <v>-5</v>
      </c>
      <c r="BS357" s="14" t="str">
        <f t="shared" si="918"/>
        <v>x</v>
      </c>
      <c r="BT357" s="14">
        <f t="shared" ca="1" si="919"/>
        <v>50</v>
      </c>
      <c r="BU357">
        <f t="shared" ca="1" si="920"/>
        <v>-1</v>
      </c>
      <c r="BV357" t="str">
        <f t="shared" ca="1" si="921"/>
        <v>-</v>
      </c>
      <c r="BW357" s="93" t="str">
        <f t="shared" ca="1" si="922"/>
        <v/>
      </c>
      <c r="BX357" s="44" t="str">
        <f t="shared" ca="1" si="923"/>
        <v>x</v>
      </c>
      <c r="BY357" t="str">
        <f t="shared" ca="1" si="924"/>
        <v>+</v>
      </c>
      <c r="BZ357" s="44">
        <f t="shared" ca="1" si="925"/>
        <v>54</v>
      </c>
    </row>
    <row r="358" spans="1:78" x14ac:dyDescent="0.55000000000000004">
      <c r="A358" s="1" t="s">
        <v>1</v>
      </c>
      <c r="B358" s="1" t="s">
        <v>35</v>
      </c>
      <c r="C358" s="78" t="s">
        <v>229</v>
      </c>
      <c r="D358" s="9" t="str">
        <f t="shared" ca="1" si="887"/>
        <v>3(x-8)+2(x-1)</v>
      </c>
      <c r="E358" s="4" t="s">
        <v>13</v>
      </c>
      <c r="F358" t="s">
        <v>230</v>
      </c>
      <c r="G358" s="78" t="s">
        <v>229</v>
      </c>
      <c r="H358" s="92" t="str">
        <f t="shared" ca="1" si="888"/>
        <v>5x-26</v>
      </c>
      <c r="I358" s="21"/>
      <c r="J358" t="s">
        <v>230</v>
      </c>
      <c r="K358" s="51" t="s">
        <v>60</v>
      </c>
      <c r="L358" s="50" t="s">
        <v>328</v>
      </c>
      <c r="M358" s="50" t="str">
        <f t="shared" ca="1" si="889"/>
        <v>\\(\\quad 3(x-8)+2(x-1)= \\)</v>
      </c>
      <c r="N358" s="50" t="str">
        <f t="shared" ca="1" si="890"/>
        <v>\\(\\quad 5x-26 \\)</v>
      </c>
      <c r="O358" s="50" t="s">
        <v>62</v>
      </c>
      <c r="P358" s="89" t="str">
        <f t="shared" ca="1" si="891"/>
        <v>INSERT INTO math(tangen,question,answer,editor,date,count) VALUES('m5700','\\(\\quad 3(x-8)+2(x-1)= \\)','\\(\\quad 5x-26 \\)','harazono',NOW(),0);</v>
      </c>
      <c r="Q358" s="47"/>
      <c r="R358" s="19"/>
      <c r="S358" s="1">
        <f t="shared" ca="1" si="798"/>
        <v>3</v>
      </c>
      <c r="T358" s="1"/>
      <c r="U358" s="1">
        <f t="shared" ca="1" si="779"/>
        <v>1</v>
      </c>
      <c r="V358" s="1" t="s">
        <v>18</v>
      </c>
      <c r="W358" s="1">
        <f t="shared" ca="1" si="799"/>
        <v>-8</v>
      </c>
      <c r="X358" s="1"/>
      <c r="Z358" s="1">
        <f t="shared" ca="1" si="855"/>
        <v>2</v>
      </c>
      <c r="AA358" s="1"/>
      <c r="AB358" s="1">
        <f t="shared" ca="1" si="843"/>
        <v>1</v>
      </c>
      <c r="AC358" s="1" t="s">
        <v>18</v>
      </c>
      <c r="AD358" s="1">
        <f t="shared" ca="1" si="844"/>
        <v>-1</v>
      </c>
      <c r="AE358" s="1"/>
      <c r="AG358" s="91">
        <f t="shared" ca="1" si="892"/>
        <v>3</v>
      </c>
      <c r="AI358" s="91">
        <f t="shared" ca="1" si="893"/>
        <v>1</v>
      </c>
      <c r="AJ358" t="str">
        <f t="shared" si="894"/>
        <v>x</v>
      </c>
      <c r="AK358" s="91">
        <f t="shared" ca="1" si="895"/>
        <v>-8</v>
      </c>
      <c r="AM358"/>
      <c r="AN358" t="str">
        <f t="shared" ca="1" si="896"/>
        <v/>
      </c>
      <c r="AO358">
        <f t="shared" ca="1" si="897"/>
        <v>3</v>
      </c>
      <c r="AP358" t="s">
        <v>15</v>
      </c>
      <c r="AQ358" t="str">
        <f t="shared" ca="1" si="898"/>
        <v/>
      </c>
      <c r="AR358" t="str">
        <f t="shared" ca="1" si="899"/>
        <v/>
      </c>
      <c r="AS358" s="5" t="str">
        <f t="shared" si="900"/>
        <v>x</v>
      </c>
      <c r="AT358" t="str">
        <f t="shared" ca="1" si="901"/>
        <v>-</v>
      </c>
      <c r="AU358">
        <f t="shared" ca="1" si="902"/>
        <v>8</v>
      </c>
      <c r="AV358" t="s">
        <v>14</v>
      </c>
      <c r="AW358" s="91">
        <f t="shared" ca="1" si="903"/>
        <v>2</v>
      </c>
      <c r="AY358" s="91">
        <f t="shared" ca="1" si="904"/>
        <v>1</v>
      </c>
      <c r="AZ358" t="str">
        <f t="shared" si="905"/>
        <v>x</v>
      </c>
      <c r="BA358" s="91">
        <f t="shared" ca="1" si="906"/>
        <v>-1</v>
      </c>
      <c r="BD358" t="str">
        <f t="shared" ca="1" si="907"/>
        <v>+</v>
      </c>
      <c r="BE358">
        <f t="shared" ca="1" si="908"/>
        <v>2</v>
      </c>
      <c r="BF358" t="s">
        <v>15</v>
      </c>
      <c r="BG358" t="str">
        <f t="shared" ca="1" si="909"/>
        <v/>
      </c>
      <c r="BH358" t="str">
        <f t="shared" ca="1" si="910"/>
        <v/>
      </c>
      <c r="BI358" s="5" t="str">
        <f t="shared" si="911"/>
        <v>x</v>
      </c>
      <c r="BJ358" t="str">
        <f t="shared" ca="1" si="912"/>
        <v>-</v>
      </c>
      <c r="BK358">
        <f t="shared" ca="1" si="913"/>
        <v>1</v>
      </c>
      <c r="BL358" s="5"/>
      <c r="BM358" t="s">
        <v>14</v>
      </c>
      <c r="BO358" s="13">
        <f t="shared" ca="1" si="914"/>
        <v>3</v>
      </c>
      <c r="BP358" s="13" t="str">
        <f t="shared" si="915"/>
        <v>x</v>
      </c>
      <c r="BQ358" s="13">
        <f t="shared" ca="1" si="916"/>
        <v>-24</v>
      </c>
      <c r="BR358" s="14">
        <f t="shared" ca="1" si="917"/>
        <v>2</v>
      </c>
      <c r="BS358" s="14" t="str">
        <f t="shared" si="918"/>
        <v>x</v>
      </c>
      <c r="BT358" s="14">
        <f t="shared" ca="1" si="919"/>
        <v>-2</v>
      </c>
      <c r="BU358">
        <f t="shared" ca="1" si="920"/>
        <v>5</v>
      </c>
      <c r="BV358" t="str">
        <f t="shared" ca="1" si="921"/>
        <v/>
      </c>
      <c r="BW358" s="93">
        <f t="shared" ca="1" si="922"/>
        <v>5</v>
      </c>
      <c r="BX358" s="44" t="str">
        <f t="shared" ca="1" si="923"/>
        <v>x</v>
      </c>
      <c r="BY358" t="str">
        <f t="shared" ca="1" si="924"/>
        <v/>
      </c>
      <c r="BZ358" s="44">
        <f t="shared" ca="1" si="925"/>
        <v>-26</v>
      </c>
    </row>
    <row r="359" spans="1:78" x14ac:dyDescent="0.55000000000000004">
      <c r="A359" s="1" t="s">
        <v>1</v>
      </c>
      <c r="B359" s="1" t="s">
        <v>35</v>
      </c>
      <c r="C359" s="78" t="s">
        <v>229</v>
      </c>
      <c r="D359" s="9" t="str">
        <f t="shared" ca="1" si="887"/>
        <v>-(4x+8)+2(6x+7)</v>
      </c>
      <c r="E359" s="4" t="s">
        <v>13</v>
      </c>
      <c r="F359" t="s">
        <v>230</v>
      </c>
      <c r="G359" s="78" t="s">
        <v>229</v>
      </c>
      <c r="H359" s="92" t="str">
        <f t="shared" ca="1" si="888"/>
        <v>8x+6</v>
      </c>
      <c r="I359" s="21"/>
      <c r="J359" t="s">
        <v>230</v>
      </c>
      <c r="K359" s="51" t="s">
        <v>60</v>
      </c>
      <c r="L359" s="50" t="s">
        <v>328</v>
      </c>
      <c r="M359" s="50" t="str">
        <f t="shared" ca="1" si="889"/>
        <v>\\(\\quad -(4x+8)+2(6x+7)= \\)</v>
      </c>
      <c r="N359" s="50" t="str">
        <f t="shared" ca="1" si="890"/>
        <v>\\(\\quad 8x+6 \\)</v>
      </c>
      <c r="O359" s="50" t="s">
        <v>62</v>
      </c>
      <c r="P359" s="89" t="str">
        <f t="shared" ca="1" si="891"/>
        <v>INSERT INTO math(tangen,question,answer,editor,date,count) VALUES('m5700','\\(\\quad -(4x+8)+2(6x+7)= \\)','\\(\\quad 8x+6 \\)','harazono',NOW(),0);</v>
      </c>
      <c r="Q359" s="47"/>
      <c r="R359" s="19"/>
      <c r="S359" s="1">
        <f t="shared" ca="1" si="798"/>
        <v>-1</v>
      </c>
      <c r="T359" s="1"/>
      <c r="U359" s="1">
        <f t="shared" ca="1" si="779"/>
        <v>4</v>
      </c>
      <c r="V359" s="1" t="s">
        <v>18</v>
      </c>
      <c r="W359" s="1">
        <f t="shared" ca="1" si="799"/>
        <v>8</v>
      </c>
      <c r="X359" s="1"/>
      <c r="Z359" s="1">
        <f t="shared" ca="1" si="855"/>
        <v>2</v>
      </c>
      <c r="AA359" s="1"/>
      <c r="AB359" s="1">
        <f t="shared" ca="1" si="843"/>
        <v>6</v>
      </c>
      <c r="AC359" s="1" t="s">
        <v>18</v>
      </c>
      <c r="AD359" s="1">
        <f t="shared" ca="1" si="844"/>
        <v>7</v>
      </c>
      <c r="AE359" s="1"/>
      <c r="AG359" s="91">
        <f t="shared" ca="1" si="892"/>
        <v>-1</v>
      </c>
      <c r="AI359" s="91">
        <f t="shared" ca="1" si="893"/>
        <v>4</v>
      </c>
      <c r="AJ359" t="str">
        <f t="shared" si="894"/>
        <v>x</v>
      </c>
      <c r="AK359" s="91">
        <f t="shared" ca="1" si="895"/>
        <v>8</v>
      </c>
      <c r="AM359"/>
      <c r="AN359" t="str">
        <f t="shared" ca="1" si="896"/>
        <v>-</v>
      </c>
      <c r="AO359" t="str">
        <f t="shared" ca="1" si="897"/>
        <v/>
      </c>
      <c r="AP359" t="s">
        <v>15</v>
      </c>
      <c r="AQ359" t="str">
        <f t="shared" ca="1" si="898"/>
        <v/>
      </c>
      <c r="AR359">
        <f t="shared" ca="1" si="899"/>
        <v>4</v>
      </c>
      <c r="AS359" s="5" t="str">
        <f t="shared" si="900"/>
        <v>x</v>
      </c>
      <c r="AT359" t="str">
        <f t="shared" ca="1" si="901"/>
        <v>+</v>
      </c>
      <c r="AU359">
        <f t="shared" ca="1" si="902"/>
        <v>8</v>
      </c>
      <c r="AV359" t="s">
        <v>14</v>
      </c>
      <c r="AW359" s="91">
        <f t="shared" ca="1" si="903"/>
        <v>2</v>
      </c>
      <c r="AY359" s="91">
        <f t="shared" ca="1" si="904"/>
        <v>6</v>
      </c>
      <c r="AZ359" t="str">
        <f t="shared" si="905"/>
        <v>x</v>
      </c>
      <c r="BA359" s="91">
        <f t="shared" ca="1" si="906"/>
        <v>7</v>
      </c>
      <c r="BD359" t="str">
        <f t="shared" ca="1" si="907"/>
        <v>+</v>
      </c>
      <c r="BE359">
        <f t="shared" ca="1" si="908"/>
        <v>2</v>
      </c>
      <c r="BF359" t="s">
        <v>15</v>
      </c>
      <c r="BG359" t="str">
        <f t="shared" ca="1" si="909"/>
        <v/>
      </c>
      <c r="BH359">
        <f t="shared" ca="1" si="910"/>
        <v>6</v>
      </c>
      <c r="BI359" s="5" t="str">
        <f t="shared" si="911"/>
        <v>x</v>
      </c>
      <c r="BJ359" t="str">
        <f t="shared" ca="1" si="912"/>
        <v>+</v>
      </c>
      <c r="BK359">
        <f t="shared" ca="1" si="913"/>
        <v>7</v>
      </c>
      <c r="BL359" s="5"/>
      <c r="BM359" t="s">
        <v>14</v>
      </c>
      <c r="BO359" s="13">
        <f t="shared" ca="1" si="914"/>
        <v>-4</v>
      </c>
      <c r="BP359" s="13" t="str">
        <f t="shared" si="915"/>
        <v>x</v>
      </c>
      <c r="BQ359" s="13">
        <f t="shared" ca="1" si="916"/>
        <v>-8</v>
      </c>
      <c r="BR359" s="14">
        <f t="shared" ca="1" si="917"/>
        <v>12</v>
      </c>
      <c r="BS359" s="14" t="str">
        <f t="shared" si="918"/>
        <v>x</v>
      </c>
      <c r="BT359" s="14">
        <f t="shared" ca="1" si="919"/>
        <v>14</v>
      </c>
      <c r="BU359">
        <f t="shared" ca="1" si="920"/>
        <v>8</v>
      </c>
      <c r="BV359" t="str">
        <f t="shared" ca="1" si="921"/>
        <v/>
      </c>
      <c r="BW359" s="93">
        <f t="shared" ca="1" si="922"/>
        <v>8</v>
      </c>
      <c r="BX359" s="44" t="str">
        <f t="shared" ca="1" si="923"/>
        <v>x</v>
      </c>
      <c r="BY359" t="str">
        <f t="shared" ca="1" si="924"/>
        <v>+</v>
      </c>
      <c r="BZ359" s="44">
        <f t="shared" ca="1" si="925"/>
        <v>6</v>
      </c>
    </row>
    <row r="360" spans="1:78" x14ac:dyDescent="0.55000000000000004">
      <c r="A360" s="1" t="s">
        <v>1</v>
      </c>
      <c r="B360" s="1" t="s">
        <v>35</v>
      </c>
      <c r="C360" s="78" t="s">
        <v>229</v>
      </c>
      <c r="D360" s="9" t="str">
        <f t="shared" ca="1" si="887"/>
        <v>-4(-3x+10)-2(-3x-4)</v>
      </c>
      <c r="E360" s="4" t="s">
        <v>13</v>
      </c>
      <c r="F360" t="s">
        <v>230</v>
      </c>
      <c r="G360" s="78" t="s">
        <v>229</v>
      </c>
      <c r="H360" s="92" t="str">
        <f t="shared" ca="1" si="888"/>
        <v>18x-32</v>
      </c>
      <c r="I360" s="21"/>
      <c r="J360" t="s">
        <v>230</v>
      </c>
      <c r="K360" s="51" t="s">
        <v>60</v>
      </c>
      <c r="L360" s="50" t="s">
        <v>328</v>
      </c>
      <c r="M360" s="50" t="str">
        <f t="shared" ca="1" si="889"/>
        <v>\\(\\quad -4(-3x+10)-2(-3x-4)= \\)</v>
      </c>
      <c r="N360" s="50" t="str">
        <f t="shared" ca="1" si="890"/>
        <v>\\(\\quad 18x-32 \\)</v>
      </c>
      <c r="O360" s="50" t="s">
        <v>62</v>
      </c>
      <c r="P360" s="89" t="str">
        <f t="shared" ca="1" si="891"/>
        <v>INSERT INTO math(tangen,question,answer,editor,date,count) VALUES('m5700','\\(\\quad -4(-3x+10)-2(-3x-4)= \\)','\\(\\quad 18x-32 \\)','harazono',NOW(),0);</v>
      </c>
      <c r="Q360" s="47"/>
      <c r="R360" s="19"/>
      <c r="S360" s="1">
        <f t="shared" ca="1" si="798"/>
        <v>-4</v>
      </c>
      <c r="T360" s="1"/>
      <c r="U360" s="1">
        <f t="shared" ref="U360:U405" ca="1" si="926">RANDBETWEEN(-9,9)</f>
        <v>-3</v>
      </c>
      <c r="V360" s="1" t="s">
        <v>18</v>
      </c>
      <c r="W360" s="1">
        <f t="shared" ca="1" si="799"/>
        <v>10</v>
      </c>
      <c r="X360" s="1"/>
      <c r="Z360" s="1">
        <f t="shared" ca="1" si="855"/>
        <v>-2</v>
      </c>
      <c r="AA360" s="1"/>
      <c r="AB360" s="1">
        <f t="shared" ca="1" si="843"/>
        <v>-3</v>
      </c>
      <c r="AC360" s="1" t="s">
        <v>18</v>
      </c>
      <c r="AD360" s="1">
        <f t="shared" ca="1" si="844"/>
        <v>-4</v>
      </c>
      <c r="AE360" s="1"/>
      <c r="AG360" s="91">
        <f t="shared" ca="1" si="892"/>
        <v>-4</v>
      </c>
      <c r="AI360" s="91">
        <f t="shared" ca="1" si="893"/>
        <v>-3</v>
      </c>
      <c r="AJ360" t="str">
        <f t="shared" si="894"/>
        <v>x</v>
      </c>
      <c r="AK360" s="91">
        <f t="shared" ca="1" si="895"/>
        <v>10</v>
      </c>
      <c r="AM360"/>
      <c r="AN360" t="str">
        <f t="shared" ca="1" si="896"/>
        <v>-</v>
      </c>
      <c r="AO360">
        <f t="shared" ca="1" si="897"/>
        <v>4</v>
      </c>
      <c r="AP360" t="s">
        <v>15</v>
      </c>
      <c r="AQ360" t="str">
        <f t="shared" ca="1" si="898"/>
        <v>-</v>
      </c>
      <c r="AR360">
        <f t="shared" ca="1" si="899"/>
        <v>3</v>
      </c>
      <c r="AS360" s="5" t="str">
        <f t="shared" si="900"/>
        <v>x</v>
      </c>
      <c r="AT360" t="str">
        <f t="shared" ca="1" si="901"/>
        <v>+</v>
      </c>
      <c r="AU360">
        <f t="shared" ca="1" si="902"/>
        <v>10</v>
      </c>
      <c r="AV360" t="s">
        <v>14</v>
      </c>
      <c r="AW360" s="91">
        <f t="shared" ca="1" si="903"/>
        <v>-2</v>
      </c>
      <c r="AY360" s="91">
        <f t="shared" ca="1" si="904"/>
        <v>-3</v>
      </c>
      <c r="AZ360" t="str">
        <f t="shared" si="905"/>
        <v>x</v>
      </c>
      <c r="BA360" s="91">
        <f t="shared" ca="1" si="906"/>
        <v>-4</v>
      </c>
      <c r="BD360" t="str">
        <f t="shared" ca="1" si="907"/>
        <v>-</v>
      </c>
      <c r="BE360">
        <f t="shared" ca="1" si="908"/>
        <v>2</v>
      </c>
      <c r="BF360" t="s">
        <v>15</v>
      </c>
      <c r="BG360" t="str">
        <f t="shared" ca="1" si="909"/>
        <v>-</v>
      </c>
      <c r="BH360">
        <f t="shared" ca="1" si="910"/>
        <v>3</v>
      </c>
      <c r="BI360" s="5" t="str">
        <f t="shared" si="911"/>
        <v>x</v>
      </c>
      <c r="BJ360" t="str">
        <f t="shared" ca="1" si="912"/>
        <v>-</v>
      </c>
      <c r="BK360">
        <f t="shared" ca="1" si="913"/>
        <v>4</v>
      </c>
      <c r="BL360" s="5"/>
      <c r="BM360" t="s">
        <v>14</v>
      </c>
      <c r="BO360" s="13">
        <f t="shared" ca="1" si="914"/>
        <v>12</v>
      </c>
      <c r="BP360" s="13" t="str">
        <f t="shared" si="915"/>
        <v>x</v>
      </c>
      <c r="BQ360" s="13">
        <f t="shared" ca="1" si="916"/>
        <v>-40</v>
      </c>
      <c r="BR360" s="14">
        <f t="shared" ca="1" si="917"/>
        <v>6</v>
      </c>
      <c r="BS360" s="14" t="str">
        <f t="shared" si="918"/>
        <v>x</v>
      </c>
      <c r="BT360" s="14">
        <f t="shared" ca="1" si="919"/>
        <v>8</v>
      </c>
      <c r="BU360">
        <f t="shared" ca="1" si="920"/>
        <v>18</v>
      </c>
      <c r="BV360" t="str">
        <f t="shared" ca="1" si="921"/>
        <v/>
      </c>
      <c r="BW360" s="93">
        <f t="shared" ca="1" si="922"/>
        <v>18</v>
      </c>
      <c r="BX360" s="44" t="str">
        <f t="shared" ca="1" si="923"/>
        <v>x</v>
      </c>
      <c r="BY360" t="str">
        <f t="shared" ca="1" si="924"/>
        <v/>
      </c>
      <c r="BZ360" s="44">
        <f t="shared" ca="1" si="925"/>
        <v>-32</v>
      </c>
    </row>
    <row r="361" spans="1:78" x14ac:dyDescent="0.55000000000000004">
      <c r="A361" s="1" t="s">
        <v>1</v>
      </c>
      <c r="B361" s="1" t="s">
        <v>35</v>
      </c>
      <c r="C361" s="78" t="s">
        <v>229</v>
      </c>
      <c r="D361" s="9" t="str">
        <f t="shared" ca="1" si="887"/>
        <v>-4(x+7)-3(4x+2)</v>
      </c>
      <c r="E361" s="4" t="s">
        <v>13</v>
      </c>
      <c r="F361" t="s">
        <v>230</v>
      </c>
      <c r="G361" s="78" t="s">
        <v>229</v>
      </c>
      <c r="H361" s="92" t="str">
        <f t="shared" ca="1" si="888"/>
        <v>-16x-34</v>
      </c>
      <c r="I361" s="21"/>
      <c r="J361" t="s">
        <v>230</v>
      </c>
      <c r="K361" s="51" t="s">
        <v>60</v>
      </c>
      <c r="L361" s="50" t="s">
        <v>328</v>
      </c>
      <c r="M361" s="50" t="str">
        <f t="shared" ca="1" si="889"/>
        <v>\\(\\quad -4(x+7)-3(4x+2)= \\)</v>
      </c>
      <c r="N361" s="50" t="str">
        <f t="shared" ca="1" si="890"/>
        <v>\\(\\quad -16x-34 \\)</v>
      </c>
      <c r="O361" s="50" t="s">
        <v>62</v>
      </c>
      <c r="P361" s="89" t="str">
        <f t="shared" ca="1" si="891"/>
        <v>INSERT INTO math(tangen,question,answer,editor,date,count) VALUES('m5700','\\(\\quad -4(x+7)-3(4x+2)= \\)','\\(\\quad -16x-34 \\)','harazono',NOW(),0);</v>
      </c>
      <c r="Q361" s="47"/>
      <c r="R361" s="19"/>
      <c r="S361" s="1">
        <f t="shared" ca="1" si="798"/>
        <v>-4</v>
      </c>
      <c r="T361" s="1"/>
      <c r="U361" s="1">
        <f t="shared" ca="1" si="926"/>
        <v>1</v>
      </c>
      <c r="V361" s="1" t="s">
        <v>18</v>
      </c>
      <c r="W361" s="1">
        <f t="shared" ca="1" si="799"/>
        <v>7</v>
      </c>
      <c r="X361" s="1"/>
      <c r="Z361" s="1">
        <f t="shared" ca="1" si="855"/>
        <v>-3</v>
      </c>
      <c r="AA361" s="1"/>
      <c r="AB361" s="1">
        <f t="shared" ca="1" si="843"/>
        <v>4</v>
      </c>
      <c r="AC361" s="1" t="s">
        <v>18</v>
      </c>
      <c r="AD361" s="1">
        <f t="shared" ca="1" si="844"/>
        <v>2</v>
      </c>
      <c r="AE361" s="1"/>
      <c r="AG361" s="91">
        <f t="shared" ca="1" si="892"/>
        <v>-4</v>
      </c>
      <c r="AI361" s="91">
        <f t="shared" ca="1" si="893"/>
        <v>1</v>
      </c>
      <c r="AJ361" t="str">
        <f t="shared" si="894"/>
        <v>x</v>
      </c>
      <c r="AK361" s="91">
        <f t="shared" ca="1" si="895"/>
        <v>7</v>
      </c>
      <c r="AM361"/>
      <c r="AN361" t="str">
        <f t="shared" ca="1" si="896"/>
        <v>-</v>
      </c>
      <c r="AO361">
        <f t="shared" ca="1" si="897"/>
        <v>4</v>
      </c>
      <c r="AP361" t="s">
        <v>15</v>
      </c>
      <c r="AQ361" t="str">
        <f t="shared" ca="1" si="898"/>
        <v/>
      </c>
      <c r="AR361" t="str">
        <f t="shared" ca="1" si="899"/>
        <v/>
      </c>
      <c r="AS361" s="5" t="str">
        <f t="shared" si="900"/>
        <v>x</v>
      </c>
      <c r="AT361" t="str">
        <f t="shared" ca="1" si="901"/>
        <v>+</v>
      </c>
      <c r="AU361">
        <f t="shared" ca="1" si="902"/>
        <v>7</v>
      </c>
      <c r="AV361" t="s">
        <v>14</v>
      </c>
      <c r="AW361" s="91">
        <f t="shared" ca="1" si="903"/>
        <v>-3</v>
      </c>
      <c r="AY361" s="91">
        <f t="shared" ca="1" si="904"/>
        <v>4</v>
      </c>
      <c r="AZ361" t="str">
        <f t="shared" si="905"/>
        <v>x</v>
      </c>
      <c r="BA361" s="91">
        <f t="shared" ca="1" si="906"/>
        <v>2</v>
      </c>
      <c r="BD361" t="str">
        <f t="shared" ca="1" si="907"/>
        <v>-</v>
      </c>
      <c r="BE361">
        <f t="shared" ca="1" si="908"/>
        <v>3</v>
      </c>
      <c r="BF361" t="s">
        <v>15</v>
      </c>
      <c r="BG361" t="str">
        <f t="shared" ca="1" si="909"/>
        <v/>
      </c>
      <c r="BH361">
        <f t="shared" ca="1" si="910"/>
        <v>4</v>
      </c>
      <c r="BI361" s="5" t="str">
        <f t="shared" si="911"/>
        <v>x</v>
      </c>
      <c r="BJ361" t="str">
        <f t="shared" ca="1" si="912"/>
        <v>+</v>
      </c>
      <c r="BK361">
        <f t="shared" ca="1" si="913"/>
        <v>2</v>
      </c>
      <c r="BL361" s="5"/>
      <c r="BM361" t="s">
        <v>14</v>
      </c>
      <c r="BO361" s="13">
        <f t="shared" ca="1" si="914"/>
        <v>-4</v>
      </c>
      <c r="BP361" s="13" t="str">
        <f t="shared" si="915"/>
        <v>x</v>
      </c>
      <c r="BQ361" s="13">
        <f t="shared" ca="1" si="916"/>
        <v>-28</v>
      </c>
      <c r="BR361" s="14">
        <f t="shared" ca="1" si="917"/>
        <v>-12</v>
      </c>
      <c r="BS361" s="14" t="str">
        <f t="shared" si="918"/>
        <v>x</v>
      </c>
      <c r="BT361" s="14">
        <f t="shared" ca="1" si="919"/>
        <v>-6</v>
      </c>
      <c r="BU361">
        <f t="shared" ca="1" si="920"/>
        <v>-16</v>
      </c>
      <c r="BV361" t="str">
        <f t="shared" ca="1" si="921"/>
        <v>-</v>
      </c>
      <c r="BW361" s="93">
        <f t="shared" ca="1" si="922"/>
        <v>16</v>
      </c>
      <c r="BX361" s="44" t="str">
        <f t="shared" ca="1" si="923"/>
        <v>x</v>
      </c>
      <c r="BY361" t="str">
        <f t="shared" ca="1" si="924"/>
        <v/>
      </c>
      <c r="BZ361" s="44">
        <f t="shared" ca="1" si="925"/>
        <v>-34</v>
      </c>
    </row>
    <row r="362" spans="1:78" x14ac:dyDescent="0.55000000000000004">
      <c r="A362" s="1" t="s">
        <v>1</v>
      </c>
      <c r="B362" s="1" t="s">
        <v>35</v>
      </c>
      <c r="C362" s="78" t="s">
        <v>229</v>
      </c>
      <c r="D362" s="9" t="str">
        <f t="shared" ca="1" si="887"/>
        <v>-3(-9x+10)-2(-5x-9)</v>
      </c>
      <c r="E362" s="4" t="s">
        <v>13</v>
      </c>
      <c r="F362" t="s">
        <v>230</v>
      </c>
      <c r="G362" s="78" t="s">
        <v>229</v>
      </c>
      <c r="H362" s="92" t="str">
        <f t="shared" ca="1" si="888"/>
        <v>37x-12</v>
      </c>
      <c r="I362" s="21"/>
      <c r="J362" t="s">
        <v>230</v>
      </c>
      <c r="K362" s="51" t="s">
        <v>60</v>
      </c>
      <c r="L362" s="50" t="s">
        <v>328</v>
      </c>
      <c r="M362" s="50" t="str">
        <f t="shared" ca="1" si="889"/>
        <v>\\(\\quad -3(-9x+10)-2(-5x-9)= \\)</v>
      </c>
      <c r="N362" s="50" t="str">
        <f t="shared" ca="1" si="890"/>
        <v>\\(\\quad 37x-12 \\)</v>
      </c>
      <c r="O362" s="50" t="s">
        <v>62</v>
      </c>
      <c r="P362" s="89" t="str">
        <f t="shared" ca="1" si="891"/>
        <v>INSERT INTO math(tangen,question,answer,editor,date,count) VALUES('m5700','\\(\\quad -3(-9x+10)-2(-5x-9)= \\)','\\(\\quad 37x-12 \\)','harazono',NOW(),0);</v>
      </c>
      <c r="Q362" s="47"/>
      <c r="R362" s="19"/>
      <c r="S362" s="1">
        <f t="shared" ca="1" si="798"/>
        <v>-3</v>
      </c>
      <c r="T362" s="1"/>
      <c r="U362" s="1">
        <f t="shared" ca="1" si="926"/>
        <v>-9</v>
      </c>
      <c r="V362" s="1" t="s">
        <v>18</v>
      </c>
      <c r="W362" s="1">
        <f t="shared" ca="1" si="799"/>
        <v>10</v>
      </c>
      <c r="X362" s="1"/>
      <c r="Z362" s="1">
        <f t="shared" ca="1" si="855"/>
        <v>-2</v>
      </c>
      <c r="AA362" s="1"/>
      <c r="AB362" s="1">
        <f t="shared" ca="1" si="843"/>
        <v>-5</v>
      </c>
      <c r="AC362" s="1" t="s">
        <v>18</v>
      </c>
      <c r="AD362" s="1">
        <f t="shared" ca="1" si="844"/>
        <v>-9</v>
      </c>
      <c r="AE362" s="1"/>
      <c r="AG362" s="91">
        <f t="shared" ca="1" si="892"/>
        <v>-3</v>
      </c>
      <c r="AI362" s="91">
        <f t="shared" ca="1" si="893"/>
        <v>-9</v>
      </c>
      <c r="AJ362" t="str">
        <f t="shared" si="894"/>
        <v>x</v>
      </c>
      <c r="AK362" s="91">
        <f t="shared" ca="1" si="895"/>
        <v>10</v>
      </c>
      <c r="AM362"/>
      <c r="AN362" t="str">
        <f t="shared" ca="1" si="896"/>
        <v>-</v>
      </c>
      <c r="AO362">
        <f t="shared" ca="1" si="897"/>
        <v>3</v>
      </c>
      <c r="AP362" t="s">
        <v>15</v>
      </c>
      <c r="AQ362" t="str">
        <f t="shared" ca="1" si="898"/>
        <v>-</v>
      </c>
      <c r="AR362">
        <f t="shared" ca="1" si="899"/>
        <v>9</v>
      </c>
      <c r="AS362" s="5" t="str">
        <f t="shared" si="900"/>
        <v>x</v>
      </c>
      <c r="AT362" t="str">
        <f t="shared" ca="1" si="901"/>
        <v>+</v>
      </c>
      <c r="AU362">
        <f t="shared" ca="1" si="902"/>
        <v>10</v>
      </c>
      <c r="AV362" t="s">
        <v>14</v>
      </c>
      <c r="AW362" s="91">
        <f t="shared" ca="1" si="903"/>
        <v>-2</v>
      </c>
      <c r="AY362" s="91">
        <f t="shared" ca="1" si="904"/>
        <v>-5</v>
      </c>
      <c r="AZ362" t="str">
        <f t="shared" si="905"/>
        <v>x</v>
      </c>
      <c r="BA362" s="91">
        <f t="shared" ca="1" si="906"/>
        <v>-9</v>
      </c>
      <c r="BD362" t="str">
        <f t="shared" ca="1" si="907"/>
        <v>-</v>
      </c>
      <c r="BE362">
        <f t="shared" ca="1" si="908"/>
        <v>2</v>
      </c>
      <c r="BF362" t="s">
        <v>15</v>
      </c>
      <c r="BG362" t="str">
        <f t="shared" ca="1" si="909"/>
        <v>-</v>
      </c>
      <c r="BH362">
        <f t="shared" ca="1" si="910"/>
        <v>5</v>
      </c>
      <c r="BI362" s="5" t="str">
        <f t="shared" si="911"/>
        <v>x</v>
      </c>
      <c r="BJ362" t="str">
        <f t="shared" ca="1" si="912"/>
        <v>-</v>
      </c>
      <c r="BK362">
        <f t="shared" ca="1" si="913"/>
        <v>9</v>
      </c>
      <c r="BL362" s="5"/>
      <c r="BM362" t="s">
        <v>14</v>
      </c>
      <c r="BO362" s="13">
        <f t="shared" ca="1" si="914"/>
        <v>27</v>
      </c>
      <c r="BP362" s="13" t="str">
        <f t="shared" si="915"/>
        <v>x</v>
      </c>
      <c r="BQ362" s="13">
        <f t="shared" ca="1" si="916"/>
        <v>-30</v>
      </c>
      <c r="BR362" s="14">
        <f t="shared" ca="1" si="917"/>
        <v>10</v>
      </c>
      <c r="BS362" s="14" t="str">
        <f t="shared" si="918"/>
        <v>x</v>
      </c>
      <c r="BT362" s="14">
        <f t="shared" ca="1" si="919"/>
        <v>18</v>
      </c>
      <c r="BU362">
        <f t="shared" ca="1" si="920"/>
        <v>37</v>
      </c>
      <c r="BV362" t="str">
        <f t="shared" ca="1" si="921"/>
        <v/>
      </c>
      <c r="BW362" s="93">
        <f t="shared" ca="1" si="922"/>
        <v>37</v>
      </c>
      <c r="BX362" s="44" t="str">
        <f t="shared" ca="1" si="923"/>
        <v>x</v>
      </c>
      <c r="BY362" t="str">
        <f t="shared" ca="1" si="924"/>
        <v/>
      </c>
      <c r="BZ362" s="44">
        <f t="shared" ca="1" si="925"/>
        <v>-12</v>
      </c>
    </row>
    <row r="363" spans="1:78" x14ac:dyDescent="0.55000000000000004">
      <c r="A363" s="1" t="s">
        <v>1</v>
      </c>
      <c r="B363" s="1" t="s">
        <v>35</v>
      </c>
      <c r="C363" s="78" t="s">
        <v>229</v>
      </c>
      <c r="D363" s="9" t="str">
        <f t="shared" ca="1" si="887"/>
        <v>2(8x+9)+3(-3x-5)</v>
      </c>
      <c r="E363" s="4" t="s">
        <v>13</v>
      </c>
      <c r="F363" t="s">
        <v>230</v>
      </c>
      <c r="G363" s="78" t="s">
        <v>229</v>
      </c>
      <c r="H363" s="92" t="str">
        <f t="shared" ca="1" si="888"/>
        <v>7x+3</v>
      </c>
      <c r="I363" s="21"/>
      <c r="J363" t="s">
        <v>230</v>
      </c>
      <c r="K363" s="51" t="s">
        <v>60</v>
      </c>
      <c r="L363" s="50" t="s">
        <v>328</v>
      </c>
      <c r="M363" s="50" t="str">
        <f t="shared" ca="1" si="889"/>
        <v>\\(\\quad 2(8x+9)+3(-3x-5)= \\)</v>
      </c>
      <c r="N363" s="50" t="str">
        <f t="shared" ca="1" si="890"/>
        <v>\\(\\quad 7x+3 \\)</v>
      </c>
      <c r="O363" s="50" t="s">
        <v>62</v>
      </c>
      <c r="P363" s="89" t="str">
        <f t="shared" ca="1" si="891"/>
        <v>INSERT INTO math(tangen,question,answer,editor,date,count) VALUES('m5700','\\(\\quad 2(8x+9)+3(-3x-5)= \\)','\\(\\quad 7x+3 \\)','harazono',NOW(),0);</v>
      </c>
      <c r="Q363" s="47"/>
      <c r="R363" s="19"/>
      <c r="S363" s="1">
        <f t="shared" ca="1" si="798"/>
        <v>2</v>
      </c>
      <c r="T363" s="1"/>
      <c r="U363" s="1">
        <f t="shared" ca="1" si="926"/>
        <v>8</v>
      </c>
      <c r="V363" s="1" t="s">
        <v>18</v>
      </c>
      <c r="W363" s="1">
        <f t="shared" ca="1" si="799"/>
        <v>9</v>
      </c>
      <c r="X363" s="1"/>
      <c r="Z363" s="1">
        <f t="shared" ca="1" si="855"/>
        <v>3</v>
      </c>
      <c r="AA363" s="1"/>
      <c r="AB363" s="1">
        <f t="shared" ca="1" si="843"/>
        <v>-3</v>
      </c>
      <c r="AC363" s="1" t="s">
        <v>18</v>
      </c>
      <c r="AD363" s="1">
        <f t="shared" ca="1" si="844"/>
        <v>-5</v>
      </c>
      <c r="AE363" s="1"/>
      <c r="AG363" s="91">
        <f t="shared" ca="1" si="892"/>
        <v>2</v>
      </c>
      <c r="AI363" s="91">
        <f t="shared" ca="1" si="893"/>
        <v>8</v>
      </c>
      <c r="AJ363" t="str">
        <f t="shared" si="894"/>
        <v>x</v>
      </c>
      <c r="AK363" s="91">
        <f t="shared" ca="1" si="895"/>
        <v>9</v>
      </c>
      <c r="AM363"/>
      <c r="AN363" t="str">
        <f t="shared" ca="1" si="896"/>
        <v/>
      </c>
      <c r="AO363">
        <f t="shared" ca="1" si="897"/>
        <v>2</v>
      </c>
      <c r="AP363" t="s">
        <v>15</v>
      </c>
      <c r="AQ363" t="str">
        <f t="shared" ca="1" si="898"/>
        <v/>
      </c>
      <c r="AR363">
        <f t="shared" ca="1" si="899"/>
        <v>8</v>
      </c>
      <c r="AS363" s="5" t="str">
        <f t="shared" si="900"/>
        <v>x</v>
      </c>
      <c r="AT363" t="str">
        <f t="shared" ca="1" si="901"/>
        <v>+</v>
      </c>
      <c r="AU363">
        <f t="shared" ca="1" si="902"/>
        <v>9</v>
      </c>
      <c r="AV363" t="s">
        <v>14</v>
      </c>
      <c r="AW363" s="91">
        <f t="shared" ca="1" si="903"/>
        <v>3</v>
      </c>
      <c r="AY363" s="91">
        <f t="shared" ca="1" si="904"/>
        <v>-3</v>
      </c>
      <c r="AZ363" t="str">
        <f t="shared" si="905"/>
        <v>x</v>
      </c>
      <c r="BA363" s="91">
        <f t="shared" ca="1" si="906"/>
        <v>-5</v>
      </c>
      <c r="BD363" t="str">
        <f t="shared" ca="1" si="907"/>
        <v>+</v>
      </c>
      <c r="BE363">
        <f t="shared" ca="1" si="908"/>
        <v>3</v>
      </c>
      <c r="BF363" t="s">
        <v>15</v>
      </c>
      <c r="BG363" t="str">
        <f t="shared" ca="1" si="909"/>
        <v>-</v>
      </c>
      <c r="BH363">
        <f t="shared" ca="1" si="910"/>
        <v>3</v>
      </c>
      <c r="BI363" s="5" t="str">
        <f t="shared" si="911"/>
        <v>x</v>
      </c>
      <c r="BJ363" t="str">
        <f t="shared" ca="1" si="912"/>
        <v>-</v>
      </c>
      <c r="BK363">
        <f t="shared" ca="1" si="913"/>
        <v>5</v>
      </c>
      <c r="BL363" s="5"/>
      <c r="BM363" t="s">
        <v>14</v>
      </c>
      <c r="BO363" s="13">
        <f t="shared" ca="1" si="914"/>
        <v>16</v>
      </c>
      <c r="BP363" s="13" t="str">
        <f t="shared" si="915"/>
        <v>x</v>
      </c>
      <c r="BQ363" s="13">
        <f t="shared" ca="1" si="916"/>
        <v>18</v>
      </c>
      <c r="BR363" s="14">
        <f t="shared" ca="1" si="917"/>
        <v>-9</v>
      </c>
      <c r="BS363" s="14" t="str">
        <f t="shared" si="918"/>
        <v>x</v>
      </c>
      <c r="BT363" s="14">
        <f t="shared" ca="1" si="919"/>
        <v>-15</v>
      </c>
      <c r="BU363">
        <f t="shared" ca="1" si="920"/>
        <v>7</v>
      </c>
      <c r="BV363" t="str">
        <f t="shared" ca="1" si="921"/>
        <v/>
      </c>
      <c r="BW363" s="93">
        <f t="shared" ca="1" si="922"/>
        <v>7</v>
      </c>
      <c r="BX363" s="44" t="str">
        <f t="shared" ca="1" si="923"/>
        <v>x</v>
      </c>
      <c r="BY363" t="str">
        <f t="shared" ca="1" si="924"/>
        <v>+</v>
      </c>
      <c r="BZ363" s="44">
        <f t="shared" ca="1" si="925"/>
        <v>3</v>
      </c>
    </row>
    <row r="364" spans="1:78" x14ac:dyDescent="0.55000000000000004">
      <c r="A364" s="1" t="s">
        <v>1</v>
      </c>
      <c r="B364" s="1" t="s">
        <v>35</v>
      </c>
      <c r="C364" s="78" t="s">
        <v>229</v>
      </c>
      <c r="D364" s="9" t="str">
        <f t="shared" ca="1" si="887"/>
        <v>5(3x+1)+3(-4x-1)</v>
      </c>
      <c r="E364" s="4" t="s">
        <v>13</v>
      </c>
      <c r="F364" t="s">
        <v>230</v>
      </c>
      <c r="G364" s="78" t="s">
        <v>229</v>
      </c>
      <c r="H364" s="92" t="str">
        <f t="shared" ca="1" si="888"/>
        <v>3x+2</v>
      </c>
      <c r="I364" s="21"/>
      <c r="J364" t="s">
        <v>230</v>
      </c>
      <c r="K364" s="51" t="s">
        <v>60</v>
      </c>
      <c r="L364" s="50" t="s">
        <v>328</v>
      </c>
      <c r="M364" s="50" t="str">
        <f t="shared" ca="1" si="889"/>
        <v>\\(\\quad 5(3x+1)+3(-4x-1)= \\)</v>
      </c>
      <c r="N364" s="50" t="str">
        <f t="shared" ca="1" si="890"/>
        <v>\\(\\quad 3x+2 \\)</v>
      </c>
      <c r="O364" s="50" t="s">
        <v>62</v>
      </c>
      <c r="P364" s="89" t="str">
        <f t="shared" ca="1" si="891"/>
        <v>INSERT INTO math(tangen,question,answer,editor,date,count) VALUES('m5700','\\(\\quad 5(3x+1)+3(-4x-1)= \\)','\\(\\quad 3x+2 \\)','harazono',NOW(),0);</v>
      </c>
      <c r="Q364" s="47"/>
      <c r="R364" s="19"/>
      <c r="S364" s="1">
        <f t="shared" ca="1" si="798"/>
        <v>5</v>
      </c>
      <c r="T364" s="1"/>
      <c r="U364" s="1">
        <f t="shared" ca="1" si="926"/>
        <v>3</v>
      </c>
      <c r="V364" s="1" t="s">
        <v>18</v>
      </c>
      <c r="W364" s="1">
        <f t="shared" ca="1" si="799"/>
        <v>1</v>
      </c>
      <c r="X364" s="1"/>
      <c r="Z364" s="1">
        <f t="shared" ca="1" si="855"/>
        <v>3</v>
      </c>
      <c r="AA364" s="1"/>
      <c r="AB364" s="1">
        <f t="shared" ca="1" si="843"/>
        <v>-4</v>
      </c>
      <c r="AC364" s="1" t="s">
        <v>18</v>
      </c>
      <c r="AD364" s="1">
        <f t="shared" ca="1" si="844"/>
        <v>-1</v>
      </c>
      <c r="AE364" s="1"/>
      <c r="AG364" s="91">
        <f t="shared" ca="1" si="892"/>
        <v>5</v>
      </c>
      <c r="AI364" s="91">
        <f t="shared" ca="1" si="893"/>
        <v>3</v>
      </c>
      <c r="AJ364" t="str">
        <f t="shared" si="894"/>
        <v>x</v>
      </c>
      <c r="AK364" s="91">
        <f t="shared" ca="1" si="895"/>
        <v>1</v>
      </c>
      <c r="AM364"/>
      <c r="AN364" t="str">
        <f t="shared" ca="1" si="896"/>
        <v/>
      </c>
      <c r="AO364">
        <f t="shared" ca="1" si="897"/>
        <v>5</v>
      </c>
      <c r="AP364" t="s">
        <v>15</v>
      </c>
      <c r="AQ364" t="str">
        <f t="shared" ca="1" si="898"/>
        <v/>
      </c>
      <c r="AR364">
        <f t="shared" ca="1" si="899"/>
        <v>3</v>
      </c>
      <c r="AS364" s="5" t="str">
        <f t="shared" si="900"/>
        <v>x</v>
      </c>
      <c r="AT364" t="str">
        <f t="shared" ca="1" si="901"/>
        <v>+</v>
      </c>
      <c r="AU364">
        <f t="shared" ca="1" si="902"/>
        <v>1</v>
      </c>
      <c r="AV364" t="s">
        <v>14</v>
      </c>
      <c r="AW364" s="91">
        <f t="shared" ca="1" si="903"/>
        <v>3</v>
      </c>
      <c r="AY364" s="91">
        <f t="shared" ca="1" si="904"/>
        <v>-4</v>
      </c>
      <c r="AZ364" t="str">
        <f t="shared" si="905"/>
        <v>x</v>
      </c>
      <c r="BA364" s="91">
        <f t="shared" ca="1" si="906"/>
        <v>-1</v>
      </c>
      <c r="BD364" t="str">
        <f t="shared" ca="1" si="907"/>
        <v>+</v>
      </c>
      <c r="BE364">
        <f t="shared" ca="1" si="908"/>
        <v>3</v>
      </c>
      <c r="BF364" t="s">
        <v>15</v>
      </c>
      <c r="BG364" t="str">
        <f t="shared" ca="1" si="909"/>
        <v>-</v>
      </c>
      <c r="BH364">
        <f t="shared" ca="1" si="910"/>
        <v>4</v>
      </c>
      <c r="BI364" s="5" t="str">
        <f t="shared" si="911"/>
        <v>x</v>
      </c>
      <c r="BJ364" t="str">
        <f t="shared" ca="1" si="912"/>
        <v>-</v>
      </c>
      <c r="BK364">
        <f t="shared" ca="1" si="913"/>
        <v>1</v>
      </c>
      <c r="BL364" s="5"/>
      <c r="BM364" t="s">
        <v>14</v>
      </c>
      <c r="BO364" s="13">
        <f t="shared" ca="1" si="914"/>
        <v>15</v>
      </c>
      <c r="BP364" s="13" t="str">
        <f t="shared" si="915"/>
        <v>x</v>
      </c>
      <c r="BQ364" s="13">
        <f t="shared" ca="1" si="916"/>
        <v>5</v>
      </c>
      <c r="BR364" s="14">
        <f t="shared" ca="1" si="917"/>
        <v>-12</v>
      </c>
      <c r="BS364" s="14" t="str">
        <f t="shared" si="918"/>
        <v>x</v>
      </c>
      <c r="BT364" s="14">
        <f t="shared" ca="1" si="919"/>
        <v>-3</v>
      </c>
      <c r="BU364">
        <f t="shared" ca="1" si="920"/>
        <v>3</v>
      </c>
      <c r="BV364" t="str">
        <f t="shared" ca="1" si="921"/>
        <v/>
      </c>
      <c r="BW364" s="93">
        <f t="shared" ca="1" si="922"/>
        <v>3</v>
      </c>
      <c r="BX364" s="44" t="str">
        <f t="shared" ca="1" si="923"/>
        <v>x</v>
      </c>
      <c r="BY364" t="str">
        <f t="shared" ca="1" si="924"/>
        <v>+</v>
      </c>
      <c r="BZ364" s="44">
        <f t="shared" ca="1" si="925"/>
        <v>2</v>
      </c>
    </row>
    <row r="365" spans="1:78" x14ac:dyDescent="0.55000000000000004">
      <c r="A365" s="1" t="s">
        <v>1</v>
      </c>
      <c r="B365" s="1" t="s">
        <v>35</v>
      </c>
      <c r="C365" s="78" t="s">
        <v>229</v>
      </c>
      <c r="D365" s="9" t="str">
        <f t="shared" ca="1" si="887"/>
        <v>3(-9x+5)+7(3x-6)</v>
      </c>
      <c r="E365" s="4" t="s">
        <v>13</v>
      </c>
      <c r="F365" t="s">
        <v>230</v>
      </c>
      <c r="G365" s="78" t="s">
        <v>229</v>
      </c>
      <c r="H365" s="92" t="str">
        <f t="shared" ca="1" si="888"/>
        <v>-6x-27</v>
      </c>
      <c r="I365" s="21"/>
      <c r="J365" t="s">
        <v>230</v>
      </c>
      <c r="K365" s="51" t="s">
        <v>60</v>
      </c>
      <c r="L365" s="50" t="s">
        <v>328</v>
      </c>
      <c r="M365" s="50" t="str">
        <f t="shared" ca="1" si="889"/>
        <v>\\(\\quad 3(-9x+5)+7(3x-6)= \\)</v>
      </c>
      <c r="N365" s="50" t="str">
        <f t="shared" ca="1" si="890"/>
        <v>\\(\\quad -6x-27 \\)</v>
      </c>
      <c r="O365" s="50" t="s">
        <v>62</v>
      </c>
      <c r="P365" s="89" t="str">
        <f t="shared" ca="1" si="891"/>
        <v>INSERT INTO math(tangen,question,answer,editor,date,count) VALUES('m5700','\\(\\quad 3(-9x+5)+7(3x-6)= \\)','\\(\\quad -6x-27 \\)','harazono',NOW(),0);</v>
      </c>
      <c r="Q365" s="47"/>
      <c r="R365" s="19"/>
      <c r="S365" s="1">
        <f t="shared" ca="1" si="798"/>
        <v>3</v>
      </c>
      <c r="T365" s="1"/>
      <c r="U365" s="1">
        <f t="shared" ca="1" si="926"/>
        <v>-9</v>
      </c>
      <c r="V365" s="1" t="s">
        <v>18</v>
      </c>
      <c r="W365" s="1">
        <f t="shared" ca="1" si="799"/>
        <v>5</v>
      </c>
      <c r="X365" s="1"/>
      <c r="Z365" s="1">
        <f t="shared" ca="1" si="855"/>
        <v>0</v>
      </c>
      <c r="AA365" s="1"/>
      <c r="AB365" s="1">
        <f t="shared" ca="1" si="843"/>
        <v>3</v>
      </c>
      <c r="AC365" s="1" t="s">
        <v>18</v>
      </c>
      <c r="AD365" s="1">
        <f t="shared" ca="1" si="844"/>
        <v>-6</v>
      </c>
      <c r="AE365" s="1"/>
      <c r="AG365" s="91">
        <f t="shared" ca="1" si="892"/>
        <v>3</v>
      </c>
      <c r="AI365" s="91">
        <f t="shared" ca="1" si="893"/>
        <v>-9</v>
      </c>
      <c r="AJ365" t="str">
        <f t="shared" si="894"/>
        <v>x</v>
      </c>
      <c r="AK365" s="91">
        <f t="shared" ca="1" si="895"/>
        <v>5</v>
      </c>
      <c r="AM365"/>
      <c r="AN365" t="str">
        <f t="shared" ca="1" si="896"/>
        <v/>
      </c>
      <c r="AO365">
        <f t="shared" ca="1" si="897"/>
        <v>3</v>
      </c>
      <c r="AP365" t="s">
        <v>15</v>
      </c>
      <c r="AQ365" t="str">
        <f t="shared" ca="1" si="898"/>
        <v>-</v>
      </c>
      <c r="AR365">
        <f t="shared" ca="1" si="899"/>
        <v>9</v>
      </c>
      <c r="AS365" s="5" t="str">
        <f t="shared" si="900"/>
        <v>x</v>
      </c>
      <c r="AT365" t="str">
        <f t="shared" ca="1" si="901"/>
        <v>+</v>
      </c>
      <c r="AU365">
        <f t="shared" ca="1" si="902"/>
        <v>5</v>
      </c>
      <c r="AV365" t="s">
        <v>14</v>
      </c>
      <c r="AW365" s="91">
        <f t="shared" ca="1" si="903"/>
        <v>7</v>
      </c>
      <c r="AY365" s="91">
        <f t="shared" ca="1" si="904"/>
        <v>3</v>
      </c>
      <c r="AZ365" t="str">
        <f t="shared" si="905"/>
        <v>x</v>
      </c>
      <c r="BA365" s="91">
        <f t="shared" ca="1" si="906"/>
        <v>-6</v>
      </c>
      <c r="BD365" t="str">
        <f t="shared" ca="1" si="907"/>
        <v>+</v>
      </c>
      <c r="BE365">
        <f t="shared" ca="1" si="908"/>
        <v>7</v>
      </c>
      <c r="BF365" t="s">
        <v>15</v>
      </c>
      <c r="BG365" t="str">
        <f t="shared" ca="1" si="909"/>
        <v/>
      </c>
      <c r="BH365">
        <f t="shared" ca="1" si="910"/>
        <v>3</v>
      </c>
      <c r="BI365" s="5" t="str">
        <f t="shared" si="911"/>
        <v>x</v>
      </c>
      <c r="BJ365" t="str">
        <f t="shared" ca="1" si="912"/>
        <v>-</v>
      </c>
      <c r="BK365">
        <f t="shared" ca="1" si="913"/>
        <v>6</v>
      </c>
      <c r="BL365" s="5"/>
      <c r="BM365" t="s">
        <v>14</v>
      </c>
      <c r="BO365" s="13">
        <f t="shared" ca="1" si="914"/>
        <v>-27</v>
      </c>
      <c r="BP365" s="13" t="str">
        <f t="shared" si="915"/>
        <v>x</v>
      </c>
      <c r="BQ365" s="13">
        <f t="shared" ca="1" si="916"/>
        <v>15</v>
      </c>
      <c r="BR365" s="14">
        <f t="shared" ca="1" si="917"/>
        <v>21</v>
      </c>
      <c r="BS365" s="14" t="str">
        <f t="shared" si="918"/>
        <v>x</v>
      </c>
      <c r="BT365" s="14">
        <f t="shared" ca="1" si="919"/>
        <v>-42</v>
      </c>
      <c r="BU365">
        <f t="shared" ca="1" si="920"/>
        <v>-6</v>
      </c>
      <c r="BV365" t="str">
        <f t="shared" ca="1" si="921"/>
        <v>-</v>
      </c>
      <c r="BW365" s="93">
        <f t="shared" ca="1" si="922"/>
        <v>6</v>
      </c>
      <c r="BX365" s="44" t="str">
        <f t="shared" ca="1" si="923"/>
        <v>x</v>
      </c>
      <c r="BY365" t="str">
        <f t="shared" ca="1" si="924"/>
        <v/>
      </c>
      <c r="BZ365" s="44">
        <f t="shared" ca="1" si="925"/>
        <v>-27</v>
      </c>
    </row>
    <row r="366" spans="1:78" x14ac:dyDescent="0.55000000000000004">
      <c r="A366" s="1" t="s">
        <v>1</v>
      </c>
      <c r="B366" s="1" t="s">
        <v>35</v>
      </c>
      <c r="C366" s="78" t="s">
        <v>229</v>
      </c>
      <c r="D366" s="9" t="str">
        <f t="shared" ca="1" si="887"/>
        <v>-3(-8x-1)-2(x-2)</v>
      </c>
      <c r="E366" s="4" t="s">
        <v>13</v>
      </c>
      <c r="F366" t="s">
        <v>230</v>
      </c>
      <c r="G366" s="78" t="s">
        <v>229</v>
      </c>
      <c r="H366" s="92" t="str">
        <f t="shared" ca="1" si="888"/>
        <v>22x+7</v>
      </c>
      <c r="I366" s="21"/>
      <c r="J366" t="s">
        <v>230</v>
      </c>
      <c r="K366" s="51" t="s">
        <v>60</v>
      </c>
      <c r="L366" s="50" t="s">
        <v>328</v>
      </c>
      <c r="M366" s="50" t="str">
        <f t="shared" ca="1" si="889"/>
        <v>\\(\\quad -3(-8x-1)-2(x-2)= \\)</v>
      </c>
      <c r="N366" s="50" t="str">
        <f t="shared" ca="1" si="890"/>
        <v>\\(\\quad 22x+7 \\)</v>
      </c>
      <c r="O366" s="50" t="s">
        <v>62</v>
      </c>
      <c r="P366" s="89" t="str">
        <f t="shared" ca="1" si="891"/>
        <v>INSERT INTO math(tangen,question,answer,editor,date,count) VALUES('m5700','\\(\\quad -3(-8x-1)-2(x-2)= \\)','\\(\\quad 22x+7 \\)','harazono',NOW(),0);</v>
      </c>
      <c r="Q366" s="47"/>
      <c r="R366" s="19"/>
      <c r="S366" s="1">
        <f t="shared" ca="1" si="798"/>
        <v>-3</v>
      </c>
      <c r="T366" s="1"/>
      <c r="U366" s="1">
        <f t="shared" ca="1" si="926"/>
        <v>-8</v>
      </c>
      <c r="V366" s="1" t="s">
        <v>18</v>
      </c>
      <c r="W366" s="1">
        <f t="shared" ca="1" si="799"/>
        <v>-1</v>
      </c>
      <c r="X366" s="1"/>
      <c r="Z366" s="1">
        <f t="shared" ca="1" si="855"/>
        <v>-2</v>
      </c>
      <c r="AA366" s="1"/>
      <c r="AB366" s="1">
        <f t="shared" ca="1" si="843"/>
        <v>1</v>
      </c>
      <c r="AC366" s="1" t="s">
        <v>18</v>
      </c>
      <c r="AD366" s="1">
        <f t="shared" ca="1" si="844"/>
        <v>-2</v>
      </c>
      <c r="AE366" s="1"/>
      <c r="AG366" s="91">
        <f t="shared" ca="1" si="892"/>
        <v>-3</v>
      </c>
      <c r="AI366" s="91">
        <f t="shared" ca="1" si="893"/>
        <v>-8</v>
      </c>
      <c r="AJ366" t="str">
        <f t="shared" si="894"/>
        <v>x</v>
      </c>
      <c r="AK366" s="91">
        <f t="shared" ca="1" si="895"/>
        <v>-1</v>
      </c>
      <c r="AM366"/>
      <c r="AN366" t="str">
        <f t="shared" ca="1" si="896"/>
        <v>-</v>
      </c>
      <c r="AO366">
        <f t="shared" ca="1" si="897"/>
        <v>3</v>
      </c>
      <c r="AP366" t="s">
        <v>15</v>
      </c>
      <c r="AQ366" t="str">
        <f t="shared" ca="1" si="898"/>
        <v>-</v>
      </c>
      <c r="AR366">
        <f t="shared" ca="1" si="899"/>
        <v>8</v>
      </c>
      <c r="AS366" s="5" t="str">
        <f t="shared" si="900"/>
        <v>x</v>
      </c>
      <c r="AT366" t="str">
        <f t="shared" ca="1" si="901"/>
        <v>-</v>
      </c>
      <c r="AU366">
        <f t="shared" ca="1" si="902"/>
        <v>1</v>
      </c>
      <c r="AV366" t="s">
        <v>14</v>
      </c>
      <c r="AW366" s="91">
        <f t="shared" ca="1" si="903"/>
        <v>-2</v>
      </c>
      <c r="AY366" s="91">
        <f t="shared" ca="1" si="904"/>
        <v>1</v>
      </c>
      <c r="AZ366" t="str">
        <f t="shared" si="905"/>
        <v>x</v>
      </c>
      <c r="BA366" s="91">
        <f t="shared" ca="1" si="906"/>
        <v>-2</v>
      </c>
      <c r="BD366" t="str">
        <f t="shared" ca="1" si="907"/>
        <v>-</v>
      </c>
      <c r="BE366">
        <f t="shared" ca="1" si="908"/>
        <v>2</v>
      </c>
      <c r="BF366" t="s">
        <v>15</v>
      </c>
      <c r="BG366" t="str">
        <f t="shared" ca="1" si="909"/>
        <v/>
      </c>
      <c r="BH366" t="str">
        <f t="shared" ca="1" si="910"/>
        <v/>
      </c>
      <c r="BI366" s="5" t="str">
        <f t="shared" si="911"/>
        <v>x</v>
      </c>
      <c r="BJ366" t="str">
        <f t="shared" ca="1" si="912"/>
        <v>-</v>
      </c>
      <c r="BK366">
        <f t="shared" ca="1" si="913"/>
        <v>2</v>
      </c>
      <c r="BL366" s="5"/>
      <c r="BM366" t="s">
        <v>14</v>
      </c>
      <c r="BO366" s="13">
        <f t="shared" ca="1" si="914"/>
        <v>24</v>
      </c>
      <c r="BP366" s="13" t="str">
        <f t="shared" si="915"/>
        <v>x</v>
      </c>
      <c r="BQ366" s="13">
        <f t="shared" ca="1" si="916"/>
        <v>3</v>
      </c>
      <c r="BR366" s="14">
        <f t="shared" ca="1" si="917"/>
        <v>-2</v>
      </c>
      <c r="BS366" s="14" t="str">
        <f t="shared" si="918"/>
        <v>x</v>
      </c>
      <c r="BT366" s="14">
        <f t="shared" ca="1" si="919"/>
        <v>4</v>
      </c>
      <c r="BU366">
        <f t="shared" ca="1" si="920"/>
        <v>22</v>
      </c>
      <c r="BV366" t="str">
        <f t="shared" ca="1" si="921"/>
        <v/>
      </c>
      <c r="BW366" s="93">
        <f t="shared" ca="1" si="922"/>
        <v>22</v>
      </c>
      <c r="BX366" s="44" t="str">
        <f t="shared" ca="1" si="923"/>
        <v>x</v>
      </c>
      <c r="BY366" t="str">
        <f t="shared" ca="1" si="924"/>
        <v>+</v>
      </c>
      <c r="BZ366" s="44">
        <f t="shared" ca="1" si="925"/>
        <v>7</v>
      </c>
    </row>
    <row r="367" spans="1:78" x14ac:dyDescent="0.55000000000000004">
      <c r="A367" s="1" t="s">
        <v>1</v>
      </c>
      <c r="B367" s="1" t="s">
        <v>35</v>
      </c>
      <c r="C367" s="78" t="s">
        <v>229</v>
      </c>
      <c r="D367" s="9" t="str">
        <f t="shared" ca="1" si="887"/>
        <v>-3(7x+3)+4(5x+10)</v>
      </c>
      <c r="E367" s="4" t="s">
        <v>13</v>
      </c>
      <c r="F367" t="s">
        <v>230</v>
      </c>
      <c r="G367" s="78" t="s">
        <v>229</v>
      </c>
      <c r="H367" s="92" t="str">
        <f t="shared" ca="1" si="888"/>
        <v>-x+31</v>
      </c>
      <c r="I367" s="21"/>
      <c r="J367" t="s">
        <v>230</v>
      </c>
      <c r="K367" s="51" t="s">
        <v>60</v>
      </c>
      <c r="L367" s="50" t="s">
        <v>328</v>
      </c>
      <c r="M367" s="50" t="str">
        <f t="shared" ca="1" si="889"/>
        <v>\\(\\quad -3(7x+3)+4(5x+10)= \\)</v>
      </c>
      <c r="N367" s="50" t="str">
        <f t="shared" ca="1" si="890"/>
        <v>\\(\\quad -x+31 \\)</v>
      </c>
      <c r="O367" s="50" t="s">
        <v>62</v>
      </c>
      <c r="P367" s="89" t="str">
        <f t="shared" ca="1" si="891"/>
        <v>INSERT INTO math(tangen,question,answer,editor,date,count) VALUES('m5700','\\(\\quad -3(7x+3)+4(5x+10)= \\)','\\(\\quad -x+31 \\)','harazono',NOW(),0);</v>
      </c>
      <c r="Q367" s="47"/>
      <c r="R367" s="19"/>
      <c r="S367" s="1">
        <f t="shared" ca="1" si="798"/>
        <v>-3</v>
      </c>
      <c r="T367" s="1"/>
      <c r="U367" s="1">
        <f t="shared" ca="1" si="926"/>
        <v>7</v>
      </c>
      <c r="V367" s="1" t="s">
        <v>18</v>
      </c>
      <c r="W367" s="1">
        <f t="shared" ca="1" si="799"/>
        <v>3</v>
      </c>
      <c r="X367" s="1"/>
      <c r="Z367" s="1">
        <f t="shared" ca="1" si="855"/>
        <v>4</v>
      </c>
      <c r="AA367" s="1"/>
      <c r="AB367" s="1">
        <f t="shared" ca="1" si="843"/>
        <v>5</v>
      </c>
      <c r="AC367" s="1" t="s">
        <v>18</v>
      </c>
      <c r="AD367" s="1">
        <f t="shared" ca="1" si="844"/>
        <v>10</v>
      </c>
      <c r="AE367" s="1"/>
      <c r="AG367" s="91">
        <f t="shared" ca="1" si="892"/>
        <v>-3</v>
      </c>
      <c r="AI367" s="91">
        <f t="shared" ca="1" si="893"/>
        <v>7</v>
      </c>
      <c r="AJ367" t="str">
        <f t="shared" si="894"/>
        <v>x</v>
      </c>
      <c r="AK367" s="91">
        <f t="shared" ca="1" si="895"/>
        <v>3</v>
      </c>
      <c r="AM367"/>
      <c r="AN367" t="str">
        <f t="shared" ca="1" si="896"/>
        <v>-</v>
      </c>
      <c r="AO367">
        <f t="shared" ca="1" si="897"/>
        <v>3</v>
      </c>
      <c r="AP367" t="s">
        <v>15</v>
      </c>
      <c r="AQ367" t="str">
        <f t="shared" ca="1" si="898"/>
        <v/>
      </c>
      <c r="AR367">
        <f t="shared" ca="1" si="899"/>
        <v>7</v>
      </c>
      <c r="AS367" s="5" t="str">
        <f t="shared" si="900"/>
        <v>x</v>
      </c>
      <c r="AT367" t="str">
        <f t="shared" ca="1" si="901"/>
        <v>+</v>
      </c>
      <c r="AU367">
        <f t="shared" ca="1" si="902"/>
        <v>3</v>
      </c>
      <c r="AV367" t="s">
        <v>14</v>
      </c>
      <c r="AW367" s="91">
        <f t="shared" ca="1" si="903"/>
        <v>4</v>
      </c>
      <c r="AY367" s="91">
        <f t="shared" ca="1" si="904"/>
        <v>5</v>
      </c>
      <c r="AZ367" t="str">
        <f t="shared" si="905"/>
        <v>x</v>
      </c>
      <c r="BA367" s="91">
        <f t="shared" ca="1" si="906"/>
        <v>10</v>
      </c>
      <c r="BD367" t="str">
        <f t="shared" ca="1" si="907"/>
        <v>+</v>
      </c>
      <c r="BE367">
        <f t="shared" ca="1" si="908"/>
        <v>4</v>
      </c>
      <c r="BF367" t="s">
        <v>15</v>
      </c>
      <c r="BG367" t="str">
        <f t="shared" ca="1" si="909"/>
        <v/>
      </c>
      <c r="BH367">
        <f t="shared" ca="1" si="910"/>
        <v>5</v>
      </c>
      <c r="BI367" s="5" t="str">
        <f t="shared" si="911"/>
        <v>x</v>
      </c>
      <c r="BJ367" t="str">
        <f t="shared" ca="1" si="912"/>
        <v>+</v>
      </c>
      <c r="BK367">
        <f t="shared" ca="1" si="913"/>
        <v>10</v>
      </c>
      <c r="BL367" s="5"/>
      <c r="BM367" t="s">
        <v>14</v>
      </c>
      <c r="BO367" s="13">
        <f t="shared" ca="1" si="914"/>
        <v>-21</v>
      </c>
      <c r="BP367" s="13" t="str">
        <f t="shared" si="915"/>
        <v>x</v>
      </c>
      <c r="BQ367" s="13">
        <f t="shared" ca="1" si="916"/>
        <v>-9</v>
      </c>
      <c r="BR367" s="14">
        <f t="shared" ca="1" si="917"/>
        <v>20</v>
      </c>
      <c r="BS367" s="14" t="str">
        <f t="shared" si="918"/>
        <v>x</v>
      </c>
      <c r="BT367" s="14">
        <f t="shared" ca="1" si="919"/>
        <v>40</v>
      </c>
      <c r="BU367">
        <f t="shared" ca="1" si="920"/>
        <v>-1</v>
      </c>
      <c r="BV367" t="str">
        <f t="shared" ca="1" si="921"/>
        <v>-</v>
      </c>
      <c r="BW367" s="93" t="str">
        <f t="shared" ca="1" si="922"/>
        <v/>
      </c>
      <c r="BX367" s="44" t="str">
        <f t="shared" ca="1" si="923"/>
        <v>x</v>
      </c>
      <c r="BY367" t="str">
        <f t="shared" ca="1" si="924"/>
        <v>+</v>
      </c>
      <c r="BZ367" s="44">
        <f t="shared" ca="1" si="925"/>
        <v>31</v>
      </c>
    </row>
    <row r="368" spans="1:78" x14ac:dyDescent="0.55000000000000004">
      <c r="A368" s="1" t="s">
        <v>1</v>
      </c>
      <c r="B368" s="1" t="s">
        <v>35</v>
      </c>
      <c r="C368" s="78" t="s">
        <v>229</v>
      </c>
      <c r="D368" s="9" t="str">
        <f t="shared" ca="1" si="887"/>
        <v>-(x+2)-3(-5x-4)</v>
      </c>
      <c r="E368" s="4" t="s">
        <v>13</v>
      </c>
      <c r="F368" t="s">
        <v>230</v>
      </c>
      <c r="G368" s="78" t="s">
        <v>229</v>
      </c>
      <c r="H368" s="92" t="str">
        <f t="shared" ca="1" si="888"/>
        <v>14x+10</v>
      </c>
      <c r="I368" s="21"/>
      <c r="J368" t="s">
        <v>230</v>
      </c>
      <c r="K368" s="51" t="s">
        <v>60</v>
      </c>
      <c r="L368" s="50" t="s">
        <v>328</v>
      </c>
      <c r="M368" s="50" t="str">
        <f t="shared" ca="1" si="889"/>
        <v>\\(\\quad -(x+2)-3(-5x-4)= \\)</v>
      </c>
      <c r="N368" s="50" t="str">
        <f t="shared" ca="1" si="890"/>
        <v>\\(\\quad 14x+10 \\)</v>
      </c>
      <c r="O368" s="50" t="s">
        <v>62</v>
      </c>
      <c r="P368" s="89" t="str">
        <f t="shared" ca="1" si="891"/>
        <v>INSERT INTO math(tangen,question,answer,editor,date,count) VALUES('m5700','\\(\\quad -(x+2)-3(-5x-4)= \\)','\\(\\quad 14x+10 \\)','harazono',NOW(),0);</v>
      </c>
      <c r="Q368" s="47"/>
      <c r="R368" s="19"/>
      <c r="S368" s="1">
        <f t="shared" ca="1" si="798"/>
        <v>-1</v>
      </c>
      <c r="T368" s="1"/>
      <c r="U368" s="1">
        <f t="shared" ca="1" si="926"/>
        <v>1</v>
      </c>
      <c r="V368" s="1" t="s">
        <v>18</v>
      </c>
      <c r="W368" s="1">
        <f t="shared" ca="1" si="799"/>
        <v>2</v>
      </c>
      <c r="X368" s="1"/>
      <c r="Z368" s="1">
        <f t="shared" ca="1" si="855"/>
        <v>-3</v>
      </c>
      <c r="AA368" s="1"/>
      <c r="AB368" s="1">
        <f t="shared" ca="1" si="843"/>
        <v>-5</v>
      </c>
      <c r="AC368" s="1" t="s">
        <v>18</v>
      </c>
      <c r="AD368" s="1">
        <f t="shared" ca="1" si="844"/>
        <v>-4</v>
      </c>
      <c r="AE368" s="1"/>
      <c r="AG368" s="91">
        <f t="shared" ca="1" si="892"/>
        <v>-1</v>
      </c>
      <c r="AI368" s="91">
        <f t="shared" ca="1" si="893"/>
        <v>1</v>
      </c>
      <c r="AJ368" t="str">
        <f t="shared" si="894"/>
        <v>x</v>
      </c>
      <c r="AK368" s="91">
        <f t="shared" ca="1" si="895"/>
        <v>2</v>
      </c>
      <c r="AM368"/>
      <c r="AN368" t="str">
        <f t="shared" ca="1" si="896"/>
        <v>-</v>
      </c>
      <c r="AO368" t="str">
        <f t="shared" ca="1" si="897"/>
        <v/>
      </c>
      <c r="AP368" t="s">
        <v>15</v>
      </c>
      <c r="AQ368" t="str">
        <f t="shared" ca="1" si="898"/>
        <v/>
      </c>
      <c r="AR368" t="str">
        <f t="shared" ca="1" si="899"/>
        <v/>
      </c>
      <c r="AS368" s="5" t="str">
        <f t="shared" si="900"/>
        <v>x</v>
      </c>
      <c r="AT368" t="str">
        <f t="shared" ca="1" si="901"/>
        <v>+</v>
      </c>
      <c r="AU368">
        <f t="shared" ca="1" si="902"/>
        <v>2</v>
      </c>
      <c r="AV368" t="s">
        <v>14</v>
      </c>
      <c r="AW368" s="91">
        <f t="shared" ca="1" si="903"/>
        <v>-3</v>
      </c>
      <c r="AY368" s="91">
        <f t="shared" ca="1" si="904"/>
        <v>-5</v>
      </c>
      <c r="AZ368" t="str">
        <f t="shared" si="905"/>
        <v>x</v>
      </c>
      <c r="BA368" s="91">
        <f t="shared" ca="1" si="906"/>
        <v>-4</v>
      </c>
      <c r="BD368" t="str">
        <f t="shared" ca="1" si="907"/>
        <v>-</v>
      </c>
      <c r="BE368">
        <f t="shared" ca="1" si="908"/>
        <v>3</v>
      </c>
      <c r="BF368" t="s">
        <v>15</v>
      </c>
      <c r="BG368" t="str">
        <f t="shared" ca="1" si="909"/>
        <v>-</v>
      </c>
      <c r="BH368">
        <f t="shared" ca="1" si="910"/>
        <v>5</v>
      </c>
      <c r="BI368" s="5" t="str">
        <f t="shared" si="911"/>
        <v>x</v>
      </c>
      <c r="BJ368" t="str">
        <f t="shared" ca="1" si="912"/>
        <v>-</v>
      </c>
      <c r="BK368">
        <f t="shared" ca="1" si="913"/>
        <v>4</v>
      </c>
      <c r="BL368" s="5"/>
      <c r="BM368" t="s">
        <v>14</v>
      </c>
      <c r="BO368" s="13">
        <f t="shared" ca="1" si="914"/>
        <v>-1</v>
      </c>
      <c r="BP368" s="13" t="str">
        <f t="shared" si="915"/>
        <v>x</v>
      </c>
      <c r="BQ368" s="13">
        <f t="shared" ca="1" si="916"/>
        <v>-2</v>
      </c>
      <c r="BR368" s="14">
        <f t="shared" ca="1" si="917"/>
        <v>15</v>
      </c>
      <c r="BS368" s="14" t="str">
        <f t="shared" si="918"/>
        <v>x</v>
      </c>
      <c r="BT368" s="14">
        <f t="shared" ca="1" si="919"/>
        <v>12</v>
      </c>
      <c r="BU368">
        <f t="shared" ca="1" si="920"/>
        <v>14</v>
      </c>
      <c r="BV368" t="str">
        <f t="shared" ca="1" si="921"/>
        <v/>
      </c>
      <c r="BW368" s="93">
        <f t="shared" ca="1" si="922"/>
        <v>14</v>
      </c>
      <c r="BX368" s="44" t="str">
        <f t="shared" ca="1" si="923"/>
        <v>x</v>
      </c>
      <c r="BY368" t="str">
        <f t="shared" ca="1" si="924"/>
        <v>+</v>
      </c>
      <c r="BZ368" s="44">
        <f t="shared" ca="1" si="925"/>
        <v>10</v>
      </c>
    </row>
    <row r="369" spans="1:78" x14ac:dyDescent="0.55000000000000004">
      <c r="A369" s="1" t="s">
        <v>1</v>
      </c>
      <c r="B369" s="1" t="s">
        <v>35</v>
      </c>
      <c r="C369" s="78" t="s">
        <v>229</v>
      </c>
      <c r="D369" s="9" t="str">
        <f t="shared" ca="1" si="887"/>
        <v>-3(6x-2)+5(7x-3)</v>
      </c>
      <c r="E369" s="4" t="s">
        <v>13</v>
      </c>
      <c r="F369" t="s">
        <v>230</v>
      </c>
      <c r="G369" s="78" t="s">
        <v>229</v>
      </c>
      <c r="H369" s="92" t="str">
        <f t="shared" ca="1" si="888"/>
        <v>17x-9</v>
      </c>
      <c r="I369" s="21"/>
      <c r="J369" t="s">
        <v>230</v>
      </c>
      <c r="K369" s="51" t="s">
        <v>60</v>
      </c>
      <c r="L369" s="50" t="s">
        <v>328</v>
      </c>
      <c r="M369" s="50" t="str">
        <f t="shared" ca="1" si="889"/>
        <v>\\(\\quad -3(6x-2)+5(7x-3)= \\)</v>
      </c>
      <c r="N369" s="50" t="str">
        <f t="shared" ca="1" si="890"/>
        <v>\\(\\quad 17x-9 \\)</v>
      </c>
      <c r="O369" s="50" t="s">
        <v>62</v>
      </c>
      <c r="P369" s="89" t="str">
        <f t="shared" ca="1" si="891"/>
        <v>INSERT INTO math(tangen,question,answer,editor,date,count) VALUES('m5700','\\(\\quad -3(6x-2)+5(7x-3)= \\)','\\(\\quad 17x-9 \\)','harazono',NOW(),0);</v>
      </c>
      <c r="Q369" s="47"/>
      <c r="R369" s="19"/>
      <c r="S369" s="1">
        <f t="shared" ca="1" si="798"/>
        <v>-3</v>
      </c>
      <c r="T369" s="1"/>
      <c r="U369" s="1">
        <f t="shared" ca="1" si="926"/>
        <v>6</v>
      </c>
      <c r="V369" s="1" t="s">
        <v>18</v>
      </c>
      <c r="W369" s="1">
        <f t="shared" ca="1" si="799"/>
        <v>-2</v>
      </c>
      <c r="X369" s="1"/>
      <c r="Z369" s="1">
        <f t="shared" ca="1" si="855"/>
        <v>5</v>
      </c>
      <c r="AA369" s="1"/>
      <c r="AB369" s="1">
        <f t="shared" ca="1" si="843"/>
        <v>7</v>
      </c>
      <c r="AC369" s="1" t="s">
        <v>18</v>
      </c>
      <c r="AD369" s="1">
        <f t="shared" ca="1" si="844"/>
        <v>-3</v>
      </c>
      <c r="AE369" s="1"/>
      <c r="AG369" s="91">
        <f t="shared" ca="1" si="892"/>
        <v>-3</v>
      </c>
      <c r="AI369" s="91">
        <f t="shared" ca="1" si="893"/>
        <v>6</v>
      </c>
      <c r="AJ369" t="str">
        <f t="shared" si="894"/>
        <v>x</v>
      </c>
      <c r="AK369" s="91">
        <f t="shared" ca="1" si="895"/>
        <v>-2</v>
      </c>
      <c r="AM369"/>
      <c r="AN369" t="str">
        <f t="shared" ca="1" si="896"/>
        <v>-</v>
      </c>
      <c r="AO369">
        <f t="shared" ca="1" si="897"/>
        <v>3</v>
      </c>
      <c r="AP369" t="s">
        <v>15</v>
      </c>
      <c r="AQ369" t="str">
        <f t="shared" ca="1" si="898"/>
        <v/>
      </c>
      <c r="AR369">
        <f t="shared" ca="1" si="899"/>
        <v>6</v>
      </c>
      <c r="AS369" s="5" t="str">
        <f t="shared" si="900"/>
        <v>x</v>
      </c>
      <c r="AT369" t="str">
        <f t="shared" ca="1" si="901"/>
        <v>-</v>
      </c>
      <c r="AU369">
        <f t="shared" ca="1" si="902"/>
        <v>2</v>
      </c>
      <c r="AV369" t="s">
        <v>14</v>
      </c>
      <c r="AW369" s="91">
        <f t="shared" ca="1" si="903"/>
        <v>5</v>
      </c>
      <c r="AY369" s="91">
        <f t="shared" ca="1" si="904"/>
        <v>7</v>
      </c>
      <c r="AZ369" t="str">
        <f t="shared" si="905"/>
        <v>x</v>
      </c>
      <c r="BA369" s="91">
        <f t="shared" ca="1" si="906"/>
        <v>-3</v>
      </c>
      <c r="BD369" t="str">
        <f t="shared" ca="1" si="907"/>
        <v>+</v>
      </c>
      <c r="BE369">
        <f t="shared" ca="1" si="908"/>
        <v>5</v>
      </c>
      <c r="BF369" t="s">
        <v>15</v>
      </c>
      <c r="BG369" t="str">
        <f t="shared" ca="1" si="909"/>
        <v/>
      </c>
      <c r="BH369">
        <f t="shared" ca="1" si="910"/>
        <v>7</v>
      </c>
      <c r="BI369" s="5" t="str">
        <f t="shared" si="911"/>
        <v>x</v>
      </c>
      <c r="BJ369" t="str">
        <f t="shared" ca="1" si="912"/>
        <v>-</v>
      </c>
      <c r="BK369">
        <f t="shared" ca="1" si="913"/>
        <v>3</v>
      </c>
      <c r="BL369" s="5"/>
      <c r="BM369" t="s">
        <v>14</v>
      </c>
      <c r="BO369" s="13">
        <f t="shared" ca="1" si="914"/>
        <v>-18</v>
      </c>
      <c r="BP369" s="13" t="str">
        <f t="shared" si="915"/>
        <v>x</v>
      </c>
      <c r="BQ369" s="13">
        <f t="shared" ca="1" si="916"/>
        <v>6</v>
      </c>
      <c r="BR369" s="14">
        <f t="shared" ca="1" si="917"/>
        <v>35</v>
      </c>
      <c r="BS369" s="14" t="str">
        <f t="shared" si="918"/>
        <v>x</v>
      </c>
      <c r="BT369" s="14">
        <f t="shared" ca="1" si="919"/>
        <v>-15</v>
      </c>
      <c r="BU369">
        <f t="shared" ca="1" si="920"/>
        <v>17</v>
      </c>
      <c r="BV369" t="str">
        <f t="shared" ca="1" si="921"/>
        <v/>
      </c>
      <c r="BW369" s="93">
        <f t="shared" ca="1" si="922"/>
        <v>17</v>
      </c>
      <c r="BX369" s="44" t="str">
        <f t="shared" ca="1" si="923"/>
        <v>x</v>
      </c>
      <c r="BY369" t="str">
        <f t="shared" ca="1" si="924"/>
        <v/>
      </c>
      <c r="BZ369" s="44">
        <f t="shared" ca="1" si="925"/>
        <v>-9</v>
      </c>
    </row>
    <row r="370" spans="1:78" x14ac:dyDescent="0.55000000000000004">
      <c r="A370" s="1" t="s">
        <v>1</v>
      </c>
      <c r="B370" s="1" t="s">
        <v>35</v>
      </c>
      <c r="C370" s="78" t="s">
        <v>229</v>
      </c>
      <c r="D370" s="9" t="str">
        <f t="shared" ca="1" si="887"/>
        <v>7(-8x-3)-2(-8x+4)</v>
      </c>
      <c r="E370" s="4" t="s">
        <v>13</v>
      </c>
      <c r="F370" t="s">
        <v>230</v>
      </c>
      <c r="G370" s="78" t="s">
        <v>229</v>
      </c>
      <c r="H370" s="92" t="str">
        <f t="shared" ca="1" si="888"/>
        <v>-40x-29</v>
      </c>
      <c r="I370" s="21"/>
      <c r="J370" t="s">
        <v>230</v>
      </c>
      <c r="K370" s="51" t="s">
        <v>60</v>
      </c>
      <c r="L370" s="50" t="s">
        <v>328</v>
      </c>
      <c r="M370" s="50" t="str">
        <f t="shared" ca="1" si="889"/>
        <v>\\(\\quad 7(-8x-3)-2(-8x+4)= \\)</v>
      </c>
      <c r="N370" s="50" t="str">
        <f t="shared" ca="1" si="890"/>
        <v>\\(\\quad -40x-29 \\)</v>
      </c>
      <c r="O370" s="50" t="s">
        <v>62</v>
      </c>
      <c r="P370" s="89" t="str">
        <f t="shared" ca="1" si="891"/>
        <v>INSERT INTO math(tangen,question,answer,editor,date,count) VALUES('m5700','\\(\\quad 7(-8x-3)-2(-8x+4)= \\)','\\(\\quad -40x-29 \\)','harazono',NOW(),0);</v>
      </c>
      <c r="Q370" s="47"/>
      <c r="R370" s="19"/>
      <c r="S370" s="1">
        <f t="shared" ref="S370:S405" ca="1" si="927">RANDBETWEEN(-5,5)</f>
        <v>0</v>
      </c>
      <c r="T370" s="1"/>
      <c r="U370" s="1">
        <f t="shared" ca="1" si="926"/>
        <v>-8</v>
      </c>
      <c r="V370" s="1" t="s">
        <v>18</v>
      </c>
      <c r="W370" s="1">
        <f t="shared" ref="W370:W405" ca="1" si="928">RANDBETWEEN(-10,10)</f>
        <v>-3</v>
      </c>
      <c r="X370" s="1"/>
      <c r="Z370" s="1">
        <f t="shared" ca="1" si="855"/>
        <v>-2</v>
      </c>
      <c r="AA370" s="1"/>
      <c r="AB370" s="1">
        <f t="shared" ca="1" si="843"/>
        <v>-8</v>
      </c>
      <c r="AC370" s="1" t="s">
        <v>18</v>
      </c>
      <c r="AD370" s="1">
        <f t="shared" ca="1" si="844"/>
        <v>4</v>
      </c>
      <c r="AE370" s="1"/>
      <c r="AG370" s="91">
        <f t="shared" ca="1" si="892"/>
        <v>7</v>
      </c>
      <c r="AI370" s="91">
        <f t="shared" ca="1" si="893"/>
        <v>-8</v>
      </c>
      <c r="AJ370" t="str">
        <f t="shared" si="894"/>
        <v>x</v>
      </c>
      <c r="AK370" s="91">
        <f t="shared" ca="1" si="895"/>
        <v>-3</v>
      </c>
      <c r="AM370"/>
      <c r="AN370" t="str">
        <f t="shared" ca="1" si="896"/>
        <v/>
      </c>
      <c r="AO370">
        <f t="shared" ca="1" si="897"/>
        <v>7</v>
      </c>
      <c r="AP370" t="s">
        <v>15</v>
      </c>
      <c r="AQ370" t="str">
        <f t="shared" ca="1" si="898"/>
        <v>-</v>
      </c>
      <c r="AR370">
        <f t="shared" ca="1" si="899"/>
        <v>8</v>
      </c>
      <c r="AS370" s="5" t="str">
        <f t="shared" si="900"/>
        <v>x</v>
      </c>
      <c r="AT370" t="str">
        <f t="shared" ca="1" si="901"/>
        <v>-</v>
      </c>
      <c r="AU370">
        <f t="shared" ca="1" si="902"/>
        <v>3</v>
      </c>
      <c r="AV370" t="s">
        <v>14</v>
      </c>
      <c r="AW370" s="91">
        <f t="shared" ca="1" si="903"/>
        <v>-2</v>
      </c>
      <c r="AY370" s="91">
        <f t="shared" ca="1" si="904"/>
        <v>-8</v>
      </c>
      <c r="AZ370" t="str">
        <f t="shared" si="905"/>
        <v>x</v>
      </c>
      <c r="BA370" s="91">
        <f t="shared" ca="1" si="906"/>
        <v>4</v>
      </c>
      <c r="BD370" t="str">
        <f t="shared" ca="1" si="907"/>
        <v>-</v>
      </c>
      <c r="BE370">
        <f t="shared" ca="1" si="908"/>
        <v>2</v>
      </c>
      <c r="BF370" t="s">
        <v>15</v>
      </c>
      <c r="BG370" t="str">
        <f t="shared" ca="1" si="909"/>
        <v>-</v>
      </c>
      <c r="BH370">
        <f t="shared" ca="1" si="910"/>
        <v>8</v>
      </c>
      <c r="BI370" s="5" t="str">
        <f t="shared" si="911"/>
        <v>x</v>
      </c>
      <c r="BJ370" t="str">
        <f t="shared" ca="1" si="912"/>
        <v>+</v>
      </c>
      <c r="BK370">
        <f t="shared" ca="1" si="913"/>
        <v>4</v>
      </c>
      <c r="BL370" s="5"/>
      <c r="BM370" t="s">
        <v>14</v>
      </c>
      <c r="BO370" s="13">
        <f t="shared" ca="1" si="914"/>
        <v>-56</v>
      </c>
      <c r="BP370" s="13" t="str">
        <f t="shared" si="915"/>
        <v>x</v>
      </c>
      <c r="BQ370" s="13">
        <f t="shared" ca="1" si="916"/>
        <v>-21</v>
      </c>
      <c r="BR370" s="14">
        <f t="shared" ca="1" si="917"/>
        <v>16</v>
      </c>
      <c r="BS370" s="14" t="str">
        <f t="shared" si="918"/>
        <v>x</v>
      </c>
      <c r="BT370" s="14">
        <f t="shared" ca="1" si="919"/>
        <v>-8</v>
      </c>
      <c r="BU370">
        <f t="shared" ca="1" si="920"/>
        <v>-40</v>
      </c>
      <c r="BV370" t="str">
        <f t="shared" ca="1" si="921"/>
        <v>-</v>
      </c>
      <c r="BW370" s="93">
        <f t="shared" ca="1" si="922"/>
        <v>40</v>
      </c>
      <c r="BX370" s="44" t="str">
        <f t="shared" ca="1" si="923"/>
        <v>x</v>
      </c>
      <c r="BY370" t="str">
        <f t="shared" ca="1" si="924"/>
        <v/>
      </c>
      <c r="BZ370" s="44">
        <f t="shared" ca="1" si="925"/>
        <v>-29</v>
      </c>
    </row>
    <row r="371" spans="1:78" x14ac:dyDescent="0.55000000000000004">
      <c r="A371" s="1" t="s">
        <v>1</v>
      </c>
      <c r="B371" s="1" t="s">
        <v>35</v>
      </c>
      <c r="C371" s="78" t="s">
        <v>229</v>
      </c>
      <c r="D371" s="9" t="str">
        <f t="shared" ca="1" si="887"/>
        <v>-3(2x-8)-2(5x+2)</v>
      </c>
      <c r="E371" s="4" t="s">
        <v>13</v>
      </c>
      <c r="F371" t="s">
        <v>230</v>
      </c>
      <c r="G371" s="78" t="s">
        <v>229</v>
      </c>
      <c r="H371" s="92" t="str">
        <f t="shared" ca="1" si="888"/>
        <v>-16x+20</v>
      </c>
      <c r="I371" s="21"/>
      <c r="J371" t="s">
        <v>230</v>
      </c>
      <c r="K371" s="51" t="s">
        <v>60</v>
      </c>
      <c r="L371" s="50" t="s">
        <v>328</v>
      </c>
      <c r="M371" s="50" t="str">
        <f t="shared" ca="1" si="889"/>
        <v>\\(\\quad -3(2x-8)-2(5x+2)= \\)</v>
      </c>
      <c r="N371" s="50" t="str">
        <f t="shared" ca="1" si="890"/>
        <v>\\(\\quad -16x+20 \\)</v>
      </c>
      <c r="O371" s="50" t="s">
        <v>62</v>
      </c>
      <c r="P371" s="89" t="str">
        <f t="shared" ca="1" si="891"/>
        <v>INSERT INTO math(tangen,question,answer,editor,date,count) VALUES('m5700','\\(\\quad -3(2x-8)-2(5x+2)= \\)','\\(\\quad -16x+20 \\)','harazono',NOW(),0);</v>
      </c>
      <c r="Q371" s="47"/>
      <c r="R371" s="19"/>
      <c r="S371" s="1">
        <f t="shared" ca="1" si="927"/>
        <v>-3</v>
      </c>
      <c r="T371" s="1"/>
      <c r="U371" s="1">
        <f t="shared" ca="1" si="926"/>
        <v>2</v>
      </c>
      <c r="V371" s="1" t="s">
        <v>18</v>
      </c>
      <c r="W371" s="1">
        <f t="shared" ca="1" si="928"/>
        <v>-8</v>
      </c>
      <c r="X371" s="1"/>
      <c r="Z371" s="1">
        <f t="shared" ca="1" si="855"/>
        <v>-2</v>
      </c>
      <c r="AA371" s="1"/>
      <c r="AB371" s="1">
        <f t="shared" ca="1" si="843"/>
        <v>5</v>
      </c>
      <c r="AC371" s="1" t="s">
        <v>18</v>
      </c>
      <c r="AD371" s="1">
        <f t="shared" ca="1" si="844"/>
        <v>2</v>
      </c>
      <c r="AE371" s="1"/>
      <c r="AG371" s="91">
        <f t="shared" ca="1" si="892"/>
        <v>-3</v>
      </c>
      <c r="AI371" s="91">
        <f t="shared" ca="1" si="893"/>
        <v>2</v>
      </c>
      <c r="AJ371" t="str">
        <f t="shared" si="894"/>
        <v>x</v>
      </c>
      <c r="AK371" s="91">
        <f t="shared" ca="1" si="895"/>
        <v>-8</v>
      </c>
      <c r="AM371"/>
      <c r="AN371" t="str">
        <f t="shared" ca="1" si="896"/>
        <v>-</v>
      </c>
      <c r="AO371">
        <f t="shared" ca="1" si="897"/>
        <v>3</v>
      </c>
      <c r="AP371" t="s">
        <v>15</v>
      </c>
      <c r="AQ371" t="str">
        <f t="shared" ca="1" si="898"/>
        <v/>
      </c>
      <c r="AR371">
        <f t="shared" ca="1" si="899"/>
        <v>2</v>
      </c>
      <c r="AS371" s="5" t="str">
        <f t="shared" si="900"/>
        <v>x</v>
      </c>
      <c r="AT371" t="str">
        <f t="shared" ca="1" si="901"/>
        <v>-</v>
      </c>
      <c r="AU371">
        <f t="shared" ca="1" si="902"/>
        <v>8</v>
      </c>
      <c r="AV371" t="s">
        <v>14</v>
      </c>
      <c r="AW371" s="91">
        <f t="shared" ca="1" si="903"/>
        <v>-2</v>
      </c>
      <c r="AY371" s="91">
        <f t="shared" ca="1" si="904"/>
        <v>5</v>
      </c>
      <c r="AZ371" t="str">
        <f t="shared" si="905"/>
        <v>x</v>
      </c>
      <c r="BA371" s="91">
        <f t="shared" ca="1" si="906"/>
        <v>2</v>
      </c>
      <c r="BD371" t="str">
        <f t="shared" ca="1" si="907"/>
        <v>-</v>
      </c>
      <c r="BE371">
        <f t="shared" ca="1" si="908"/>
        <v>2</v>
      </c>
      <c r="BF371" t="s">
        <v>15</v>
      </c>
      <c r="BG371" t="str">
        <f t="shared" ca="1" si="909"/>
        <v/>
      </c>
      <c r="BH371">
        <f t="shared" ca="1" si="910"/>
        <v>5</v>
      </c>
      <c r="BI371" s="5" t="str">
        <f t="shared" si="911"/>
        <v>x</v>
      </c>
      <c r="BJ371" t="str">
        <f t="shared" ca="1" si="912"/>
        <v>+</v>
      </c>
      <c r="BK371">
        <f t="shared" ca="1" si="913"/>
        <v>2</v>
      </c>
      <c r="BL371" s="5"/>
      <c r="BM371" t="s">
        <v>14</v>
      </c>
      <c r="BO371" s="13">
        <f t="shared" ca="1" si="914"/>
        <v>-6</v>
      </c>
      <c r="BP371" s="13" t="str">
        <f t="shared" si="915"/>
        <v>x</v>
      </c>
      <c r="BQ371" s="13">
        <f t="shared" ca="1" si="916"/>
        <v>24</v>
      </c>
      <c r="BR371" s="14">
        <f t="shared" ca="1" si="917"/>
        <v>-10</v>
      </c>
      <c r="BS371" s="14" t="str">
        <f t="shared" si="918"/>
        <v>x</v>
      </c>
      <c r="BT371" s="14">
        <f t="shared" ca="1" si="919"/>
        <v>-4</v>
      </c>
      <c r="BU371">
        <f t="shared" ca="1" si="920"/>
        <v>-16</v>
      </c>
      <c r="BV371" t="str">
        <f t="shared" ca="1" si="921"/>
        <v>-</v>
      </c>
      <c r="BW371" s="93">
        <f t="shared" ca="1" si="922"/>
        <v>16</v>
      </c>
      <c r="BX371" s="44" t="str">
        <f t="shared" ca="1" si="923"/>
        <v>x</v>
      </c>
      <c r="BY371" t="str">
        <f t="shared" ca="1" si="924"/>
        <v>+</v>
      </c>
      <c r="BZ371" s="44">
        <f t="shared" ca="1" si="925"/>
        <v>20</v>
      </c>
    </row>
    <row r="372" spans="1:78" x14ac:dyDescent="0.55000000000000004">
      <c r="A372" s="1" t="s">
        <v>1</v>
      </c>
      <c r="B372" s="1" t="s">
        <v>35</v>
      </c>
      <c r="C372" s="78" t="s">
        <v>229</v>
      </c>
      <c r="D372" s="9" t="str">
        <f t="shared" ca="1" si="887"/>
        <v>(-9x+1)-2(7x+7)</v>
      </c>
      <c r="E372" s="4" t="s">
        <v>13</v>
      </c>
      <c r="F372" t="s">
        <v>230</v>
      </c>
      <c r="G372" s="78" t="s">
        <v>229</v>
      </c>
      <c r="H372" s="92" t="str">
        <f t="shared" ca="1" si="888"/>
        <v>-23x-13</v>
      </c>
      <c r="I372" s="21"/>
      <c r="J372" t="s">
        <v>230</v>
      </c>
      <c r="K372" s="51" t="s">
        <v>60</v>
      </c>
      <c r="L372" s="50" t="s">
        <v>328</v>
      </c>
      <c r="M372" s="50" t="str">
        <f t="shared" ca="1" si="889"/>
        <v>\\(\\quad (-9x+1)-2(7x+7)= \\)</v>
      </c>
      <c r="N372" s="50" t="str">
        <f t="shared" ca="1" si="890"/>
        <v>\\(\\quad -23x-13 \\)</v>
      </c>
      <c r="O372" s="50" t="s">
        <v>62</v>
      </c>
      <c r="P372" s="89" t="str">
        <f t="shared" ca="1" si="891"/>
        <v>INSERT INTO math(tangen,question,answer,editor,date,count) VALUES('m5700','\\(\\quad (-9x+1)-2(7x+7)= \\)','\\(\\quad -23x-13 \\)','harazono',NOW(),0);</v>
      </c>
      <c r="Q372" s="47"/>
      <c r="R372" s="19"/>
      <c r="S372" s="1">
        <f t="shared" ca="1" si="927"/>
        <v>1</v>
      </c>
      <c r="T372" s="1"/>
      <c r="U372" s="1">
        <f t="shared" ca="1" si="926"/>
        <v>-9</v>
      </c>
      <c r="V372" s="1" t="s">
        <v>18</v>
      </c>
      <c r="W372" s="1">
        <f t="shared" ca="1" si="928"/>
        <v>1</v>
      </c>
      <c r="X372" s="1"/>
      <c r="Z372" s="1">
        <f t="shared" ca="1" si="855"/>
        <v>-2</v>
      </c>
      <c r="AA372" s="1"/>
      <c r="AB372" s="1">
        <f t="shared" ca="1" si="843"/>
        <v>0</v>
      </c>
      <c r="AC372" s="1" t="s">
        <v>18</v>
      </c>
      <c r="AD372" s="1">
        <f t="shared" ca="1" si="844"/>
        <v>7</v>
      </c>
      <c r="AE372" s="1"/>
      <c r="AG372" s="91">
        <f t="shared" ca="1" si="892"/>
        <v>1</v>
      </c>
      <c r="AI372" s="91">
        <f t="shared" ca="1" si="893"/>
        <v>-9</v>
      </c>
      <c r="AJ372" t="str">
        <f t="shared" si="894"/>
        <v>x</v>
      </c>
      <c r="AK372" s="91">
        <f t="shared" ca="1" si="895"/>
        <v>1</v>
      </c>
      <c r="AM372"/>
      <c r="AN372" t="str">
        <f t="shared" ca="1" si="896"/>
        <v/>
      </c>
      <c r="AO372" t="str">
        <f t="shared" ca="1" si="897"/>
        <v/>
      </c>
      <c r="AP372" t="s">
        <v>15</v>
      </c>
      <c r="AQ372" t="str">
        <f t="shared" ca="1" si="898"/>
        <v>-</v>
      </c>
      <c r="AR372">
        <f t="shared" ca="1" si="899"/>
        <v>9</v>
      </c>
      <c r="AS372" s="5" t="str">
        <f t="shared" si="900"/>
        <v>x</v>
      </c>
      <c r="AT372" t="str">
        <f t="shared" ca="1" si="901"/>
        <v>+</v>
      </c>
      <c r="AU372">
        <f t="shared" ca="1" si="902"/>
        <v>1</v>
      </c>
      <c r="AV372" t="s">
        <v>14</v>
      </c>
      <c r="AW372" s="91">
        <f t="shared" ca="1" si="903"/>
        <v>-2</v>
      </c>
      <c r="AY372" s="91">
        <f t="shared" ca="1" si="904"/>
        <v>7</v>
      </c>
      <c r="AZ372" t="str">
        <f t="shared" si="905"/>
        <v>x</v>
      </c>
      <c r="BA372" s="91">
        <f t="shared" ca="1" si="906"/>
        <v>7</v>
      </c>
      <c r="BD372" t="str">
        <f t="shared" ca="1" si="907"/>
        <v>-</v>
      </c>
      <c r="BE372">
        <f t="shared" ca="1" si="908"/>
        <v>2</v>
      </c>
      <c r="BF372" t="s">
        <v>15</v>
      </c>
      <c r="BG372" t="str">
        <f t="shared" ca="1" si="909"/>
        <v/>
      </c>
      <c r="BH372">
        <f t="shared" ca="1" si="910"/>
        <v>7</v>
      </c>
      <c r="BI372" s="5" t="str">
        <f t="shared" si="911"/>
        <v>x</v>
      </c>
      <c r="BJ372" t="str">
        <f t="shared" ca="1" si="912"/>
        <v>+</v>
      </c>
      <c r="BK372">
        <f t="shared" ca="1" si="913"/>
        <v>7</v>
      </c>
      <c r="BL372" s="5"/>
      <c r="BM372" t="s">
        <v>14</v>
      </c>
      <c r="BO372" s="13">
        <f t="shared" ca="1" si="914"/>
        <v>-9</v>
      </c>
      <c r="BP372" s="13" t="str">
        <f t="shared" si="915"/>
        <v>x</v>
      </c>
      <c r="BQ372" s="13">
        <f t="shared" ca="1" si="916"/>
        <v>1</v>
      </c>
      <c r="BR372" s="14">
        <f t="shared" ca="1" si="917"/>
        <v>-14</v>
      </c>
      <c r="BS372" s="14" t="str">
        <f t="shared" si="918"/>
        <v>x</v>
      </c>
      <c r="BT372" s="14">
        <f t="shared" ca="1" si="919"/>
        <v>-14</v>
      </c>
      <c r="BU372">
        <f t="shared" ca="1" si="920"/>
        <v>-23</v>
      </c>
      <c r="BV372" t="str">
        <f t="shared" ca="1" si="921"/>
        <v>-</v>
      </c>
      <c r="BW372" s="93">
        <f t="shared" ca="1" si="922"/>
        <v>23</v>
      </c>
      <c r="BX372" s="44" t="str">
        <f t="shared" ca="1" si="923"/>
        <v>x</v>
      </c>
      <c r="BY372" t="str">
        <f t="shared" ca="1" si="924"/>
        <v/>
      </c>
      <c r="BZ372" s="44">
        <f t="shared" ca="1" si="925"/>
        <v>-13</v>
      </c>
    </row>
    <row r="373" spans="1:78" x14ac:dyDescent="0.55000000000000004">
      <c r="A373" s="1" t="s">
        <v>1</v>
      </c>
      <c r="B373" s="1" t="s">
        <v>35</v>
      </c>
      <c r="C373" s="78" t="s">
        <v>229</v>
      </c>
      <c r="D373" s="9" t="str">
        <f t="shared" ca="1" si="887"/>
        <v>3(6x-9)-4(2x+3)</v>
      </c>
      <c r="E373" s="4" t="s">
        <v>13</v>
      </c>
      <c r="F373" t="s">
        <v>230</v>
      </c>
      <c r="G373" s="78" t="s">
        <v>229</v>
      </c>
      <c r="H373" s="92" t="str">
        <f t="shared" ca="1" si="888"/>
        <v>10x-39</v>
      </c>
      <c r="I373" s="21"/>
      <c r="J373" t="s">
        <v>230</v>
      </c>
      <c r="K373" s="51" t="s">
        <v>60</v>
      </c>
      <c r="L373" s="50" t="s">
        <v>328</v>
      </c>
      <c r="M373" s="50" t="str">
        <f t="shared" ca="1" si="889"/>
        <v>\\(\\quad 3(6x-9)-4(2x+3)= \\)</v>
      </c>
      <c r="N373" s="50" t="str">
        <f t="shared" ca="1" si="890"/>
        <v>\\(\\quad 10x-39 \\)</v>
      </c>
      <c r="O373" s="50" t="s">
        <v>62</v>
      </c>
      <c r="P373" s="89" t="str">
        <f t="shared" ca="1" si="891"/>
        <v>INSERT INTO math(tangen,question,answer,editor,date,count) VALUES('m5700','\\(\\quad 3(6x-9)-4(2x+3)= \\)','\\(\\quad 10x-39 \\)','harazono',NOW(),0);</v>
      </c>
      <c r="Q373" s="47"/>
      <c r="R373" s="19"/>
      <c r="S373" s="1">
        <f t="shared" ca="1" si="927"/>
        <v>3</v>
      </c>
      <c r="T373" s="1"/>
      <c r="U373" s="1">
        <f t="shared" ca="1" si="926"/>
        <v>6</v>
      </c>
      <c r="V373" s="1" t="s">
        <v>18</v>
      </c>
      <c r="W373" s="1">
        <f t="shared" ca="1" si="928"/>
        <v>-9</v>
      </c>
      <c r="X373" s="1"/>
      <c r="Z373" s="1">
        <f t="shared" ca="1" si="855"/>
        <v>-4</v>
      </c>
      <c r="AA373" s="1"/>
      <c r="AB373" s="1">
        <f t="shared" ca="1" si="843"/>
        <v>2</v>
      </c>
      <c r="AC373" s="1" t="s">
        <v>18</v>
      </c>
      <c r="AD373" s="1">
        <f t="shared" ca="1" si="844"/>
        <v>3</v>
      </c>
      <c r="AE373" s="1"/>
      <c r="AG373" s="91">
        <f t="shared" ca="1" si="892"/>
        <v>3</v>
      </c>
      <c r="AI373" s="91">
        <f t="shared" ca="1" si="893"/>
        <v>6</v>
      </c>
      <c r="AJ373" t="str">
        <f t="shared" si="894"/>
        <v>x</v>
      </c>
      <c r="AK373" s="91">
        <f t="shared" ca="1" si="895"/>
        <v>-9</v>
      </c>
      <c r="AM373"/>
      <c r="AN373" t="str">
        <f t="shared" ca="1" si="896"/>
        <v/>
      </c>
      <c r="AO373">
        <f t="shared" ca="1" si="897"/>
        <v>3</v>
      </c>
      <c r="AP373" t="s">
        <v>15</v>
      </c>
      <c r="AQ373" t="str">
        <f t="shared" ca="1" si="898"/>
        <v/>
      </c>
      <c r="AR373">
        <f t="shared" ca="1" si="899"/>
        <v>6</v>
      </c>
      <c r="AS373" s="5" t="str">
        <f t="shared" si="900"/>
        <v>x</v>
      </c>
      <c r="AT373" t="str">
        <f t="shared" ca="1" si="901"/>
        <v>-</v>
      </c>
      <c r="AU373">
        <f t="shared" ca="1" si="902"/>
        <v>9</v>
      </c>
      <c r="AV373" t="s">
        <v>14</v>
      </c>
      <c r="AW373" s="91">
        <f t="shared" ca="1" si="903"/>
        <v>-4</v>
      </c>
      <c r="AY373" s="91">
        <f t="shared" ca="1" si="904"/>
        <v>2</v>
      </c>
      <c r="AZ373" t="str">
        <f t="shared" si="905"/>
        <v>x</v>
      </c>
      <c r="BA373" s="91">
        <f t="shared" ca="1" si="906"/>
        <v>3</v>
      </c>
      <c r="BD373" t="str">
        <f t="shared" ca="1" si="907"/>
        <v>-</v>
      </c>
      <c r="BE373">
        <f t="shared" ca="1" si="908"/>
        <v>4</v>
      </c>
      <c r="BF373" t="s">
        <v>15</v>
      </c>
      <c r="BG373" t="str">
        <f t="shared" ca="1" si="909"/>
        <v/>
      </c>
      <c r="BH373">
        <f t="shared" ca="1" si="910"/>
        <v>2</v>
      </c>
      <c r="BI373" s="5" t="str">
        <f t="shared" si="911"/>
        <v>x</v>
      </c>
      <c r="BJ373" t="str">
        <f t="shared" ca="1" si="912"/>
        <v>+</v>
      </c>
      <c r="BK373">
        <f t="shared" ca="1" si="913"/>
        <v>3</v>
      </c>
      <c r="BL373" s="5"/>
      <c r="BM373" t="s">
        <v>14</v>
      </c>
      <c r="BO373" s="13">
        <f t="shared" ca="1" si="914"/>
        <v>18</v>
      </c>
      <c r="BP373" s="13" t="str">
        <f t="shared" si="915"/>
        <v>x</v>
      </c>
      <c r="BQ373" s="13">
        <f t="shared" ca="1" si="916"/>
        <v>-27</v>
      </c>
      <c r="BR373" s="14">
        <f t="shared" ca="1" si="917"/>
        <v>-8</v>
      </c>
      <c r="BS373" s="14" t="str">
        <f t="shared" si="918"/>
        <v>x</v>
      </c>
      <c r="BT373" s="14">
        <f t="shared" ca="1" si="919"/>
        <v>-12</v>
      </c>
      <c r="BU373">
        <f t="shared" ca="1" si="920"/>
        <v>10</v>
      </c>
      <c r="BV373" t="str">
        <f t="shared" ca="1" si="921"/>
        <v/>
      </c>
      <c r="BW373" s="93">
        <f t="shared" ca="1" si="922"/>
        <v>10</v>
      </c>
      <c r="BX373" s="44" t="str">
        <f t="shared" ca="1" si="923"/>
        <v>x</v>
      </c>
      <c r="BY373" t="str">
        <f t="shared" ca="1" si="924"/>
        <v/>
      </c>
      <c r="BZ373" s="44">
        <f t="shared" ca="1" si="925"/>
        <v>-39</v>
      </c>
    </row>
    <row r="374" spans="1:78" x14ac:dyDescent="0.55000000000000004">
      <c r="A374" s="1" t="s">
        <v>1</v>
      </c>
      <c r="B374" s="1" t="s">
        <v>35</v>
      </c>
      <c r="C374" s="78" t="s">
        <v>229</v>
      </c>
      <c r="D374" s="9" t="str">
        <f t="shared" ca="1" si="887"/>
        <v>4(-x-1)-2(8x-1)</v>
      </c>
      <c r="E374" s="4" t="s">
        <v>13</v>
      </c>
      <c r="F374" t="s">
        <v>230</v>
      </c>
      <c r="G374" s="78" t="s">
        <v>229</v>
      </c>
      <c r="H374" s="92" t="str">
        <f t="shared" ca="1" si="888"/>
        <v>-20x-2</v>
      </c>
      <c r="I374" s="21"/>
      <c r="J374" t="s">
        <v>230</v>
      </c>
      <c r="K374" s="51" t="s">
        <v>60</v>
      </c>
      <c r="L374" s="50" t="s">
        <v>328</v>
      </c>
      <c r="M374" s="50" t="str">
        <f t="shared" ca="1" si="889"/>
        <v>\\(\\quad 4(-x-1)-2(8x-1)= \\)</v>
      </c>
      <c r="N374" s="50" t="str">
        <f t="shared" ca="1" si="890"/>
        <v>\\(\\quad -20x-2 \\)</v>
      </c>
      <c r="O374" s="50" t="s">
        <v>62</v>
      </c>
      <c r="P374" s="89" t="str">
        <f t="shared" ca="1" si="891"/>
        <v>INSERT INTO math(tangen,question,answer,editor,date,count) VALUES('m5700','\\(\\quad 4(-x-1)-2(8x-1)= \\)','\\(\\quad -20x-2 \\)','harazono',NOW(),0);</v>
      </c>
      <c r="Q374" s="47"/>
      <c r="R374" s="19"/>
      <c r="S374" s="1">
        <f t="shared" ca="1" si="927"/>
        <v>4</v>
      </c>
      <c r="T374" s="1"/>
      <c r="U374" s="1">
        <f t="shared" ca="1" si="926"/>
        <v>-1</v>
      </c>
      <c r="V374" s="1" t="s">
        <v>18</v>
      </c>
      <c r="W374" s="1">
        <f t="shared" ca="1" si="928"/>
        <v>-1</v>
      </c>
      <c r="X374" s="1"/>
      <c r="Z374" s="1">
        <f t="shared" ca="1" si="855"/>
        <v>-2</v>
      </c>
      <c r="AA374" s="1"/>
      <c r="AB374" s="1">
        <f t="shared" ca="1" si="843"/>
        <v>8</v>
      </c>
      <c r="AC374" s="1" t="s">
        <v>18</v>
      </c>
      <c r="AD374" s="1">
        <f t="shared" ca="1" si="844"/>
        <v>-1</v>
      </c>
      <c r="AE374" s="1"/>
      <c r="AG374" s="91">
        <f t="shared" ca="1" si="892"/>
        <v>4</v>
      </c>
      <c r="AI374" s="91">
        <f t="shared" ca="1" si="893"/>
        <v>-1</v>
      </c>
      <c r="AJ374" t="str">
        <f t="shared" si="894"/>
        <v>x</v>
      </c>
      <c r="AK374" s="91">
        <f t="shared" ca="1" si="895"/>
        <v>-1</v>
      </c>
      <c r="AM374"/>
      <c r="AN374" t="str">
        <f t="shared" ca="1" si="896"/>
        <v/>
      </c>
      <c r="AO374">
        <f t="shared" ca="1" si="897"/>
        <v>4</v>
      </c>
      <c r="AP374" t="s">
        <v>15</v>
      </c>
      <c r="AQ374" t="str">
        <f t="shared" ca="1" si="898"/>
        <v>-</v>
      </c>
      <c r="AR374" t="str">
        <f t="shared" ca="1" si="899"/>
        <v/>
      </c>
      <c r="AS374" s="5" t="str">
        <f t="shared" si="900"/>
        <v>x</v>
      </c>
      <c r="AT374" t="str">
        <f t="shared" ca="1" si="901"/>
        <v>-</v>
      </c>
      <c r="AU374">
        <f t="shared" ca="1" si="902"/>
        <v>1</v>
      </c>
      <c r="AV374" t="s">
        <v>14</v>
      </c>
      <c r="AW374" s="91">
        <f t="shared" ca="1" si="903"/>
        <v>-2</v>
      </c>
      <c r="AY374" s="91">
        <f t="shared" ca="1" si="904"/>
        <v>8</v>
      </c>
      <c r="AZ374" t="str">
        <f t="shared" si="905"/>
        <v>x</v>
      </c>
      <c r="BA374" s="91">
        <f t="shared" ca="1" si="906"/>
        <v>-1</v>
      </c>
      <c r="BD374" t="str">
        <f t="shared" ca="1" si="907"/>
        <v>-</v>
      </c>
      <c r="BE374">
        <f t="shared" ca="1" si="908"/>
        <v>2</v>
      </c>
      <c r="BF374" t="s">
        <v>15</v>
      </c>
      <c r="BG374" t="str">
        <f t="shared" ca="1" si="909"/>
        <v/>
      </c>
      <c r="BH374">
        <f t="shared" ca="1" si="910"/>
        <v>8</v>
      </c>
      <c r="BI374" s="5" t="str">
        <f t="shared" si="911"/>
        <v>x</v>
      </c>
      <c r="BJ374" t="str">
        <f t="shared" ca="1" si="912"/>
        <v>-</v>
      </c>
      <c r="BK374">
        <f t="shared" ca="1" si="913"/>
        <v>1</v>
      </c>
      <c r="BL374" s="5"/>
      <c r="BM374" t="s">
        <v>14</v>
      </c>
      <c r="BO374" s="13">
        <f t="shared" ca="1" si="914"/>
        <v>-4</v>
      </c>
      <c r="BP374" s="13" t="str">
        <f t="shared" si="915"/>
        <v>x</v>
      </c>
      <c r="BQ374" s="13">
        <f t="shared" ca="1" si="916"/>
        <v>-4</v>
      </c>
      <c r="BR374" s="14">
        <f t="shared" ca="1" si="917"/>
        <v>-16</v>
      </c>
      <c r="BS374" s="14" t="str">
        <f t="shared" si="918"/>
        <v>x</v>
      </c>
      <c r="BT374" s="14">
        <f t="shared" ca="1" si="919"/>
        <v>2</v>
      </c>
      <c r="BU374">
        <f t="shared" ca="1" si="920"/>
        <v>-20</v>
      </c>
      <c r="BV374" t="str">
        <f t="shared" ca="1" si="921"/>
        <v>-</v>
      </c>
      <c r="BW374" s="93">
        <f t="shared" ca="1" si="922"/>
        <v>20</v>
      </c>
      <c r="BX374" s="44" t="str">
        <f t="shared" ca="1" si="923"/>
        <v>x</v>
      </c>
      <c r="BY374" t="str">
        <f t="shared" ca="1" si="924"/>
        <v/>
      </c>
      <c r="BZ374" s="44">
        <f t="shared" ca="1" si="925"/>
        <v>-2</v>
      </c>
    </row>
    <row r="375" spans="1:78" x14ac:dyDescent="0.55000000000000004">
      <c r="A375" s="1" t="s">
        <v>1</v>
      </c>
      <c r="B375" s="1" t="s">
        <v>35</v>
      </c>
      <c r="C375" s="78" t="s">
        <v>229</v>
      </c>
      <c r="D375" s="9" t="str">
        <f t="shared" ca="1" si="887"/>
        <v>4(6x+2)+7(-x-7)</v>
      </c>
      <c r="E375" s="4" t="s">
        <v>13</v>
      </c>
      <c r="F375" t="s">
        <v>230</v>
      </c>
      <c r="G375" s="78" t="s">
        <v>229</v>
      </c>
      <c r="H375" s="92" t="str">
        <f t="shared" ca="1" si="888"/>
        <v>17x-41</v>
      </c>
      <c r="I375" s="21"/>
      <c r="J375" t="s">
        <v>230</v>
      </c>
      <c r="K375" s="51" t="s">
        <v>60</v>
      </c>
      <c r="L375" s="50" t="s">
        <v>328</v>
      </c>
      <c r="M375" s="50" t="str">
        <f t="shared" ca="1" si="889"/>
        <v>\\(\\quad 4(6x+2)+7(-x-7)= \\)</v>
      </c>
      <c r="N375" s="50" t="str">
        <f t="shared" ca="1" si="890"/>
        <v>\\(\\quad 17x-41 \\)</v>
      </c>
      <c r="O375" s="50" t="s">
        <v>62</v>
      </c>
      <c r="P375" s="89" t="str">
        <f t="shared" ca="1" si="891"/>
        <v>INSERT INTO math(tangen,question,answer,editor,date,count) VALUES('m5700','\\(\\quad 4(6x+2)+7(-x-7)= \\)','\\(\\quad 17x-41 \\)','harazono',NOW(),0);</v>
      </c>
      <c r="Q375" s="47"/>
      <c r="R375" s="19"/>
      <c r="S375" s="1">
        <f t="shared" ca="1" si="927"/>
        <v>4</v>
      </c>
      <c r="T375" s="1"/>
      <c r="U375" s="1">
        <f t="shared" ca="1" si="926"/>
        <v>6</v>
      </c>
      <c r="V375" s="1" t="s">
        <v>18</v>
      </c>
      <c r="W375" s="1">
        <f t="shared" ca="1" si="928"/>
        <v>2</v>
      </c>
      <c r="X375" s="1"/>
      <c r="Z375" s="1">
        <f t="shared" ca="1" si="855"/>
        <v>0</v>
      </c>
      <c r="AA375" s="1"/>
      <c r="AB375" s="1">
        <f t="shared" ca="1" si="843"/>
        <v>-1</v>
      </c>
      <c r="AC375" s="1" t="s">
        <v>18</v>
      </c>
      <c r="AD375" s="1">
        <f t="shared" ca="1" si="844"/>
        <v>-7</v>
      </c>
      <c r="AE375" s="1"/>
      <c r="AG375" s="91">
        <f t="shared" ca="1" si="892"/>
        <v>4</v>
      </c>
      <c r="AI375" s="91">
        <f t="shared" ca="1" si="893"/>
        <v>6</v>
      </c>
      <c r="AJ375" t="str">
        <f t="shared" si="894"/>
        <v>x</v>
      </c>
      <c r="AK375" s="91">
        <f t="shared" ca="1" si="895"/>
        <v>2</v>
      </c>
      <c r="AM375"/>
      <c r="AN375" t="str">
        <f t="shared" ca="1" si="896"/>
        <v/>
      </c>
      <c r="AO375">
        <f t="shared" ca="1" si="897"/>
        <v>4</v>
      </c>
      <c r="AP375" t="s">
        <v>15</v>
      </c>
      <c r="AQ375" t="str">
        <f t="shared" ca="1" si="898"/>
        <v/>
      </c>
      <c r="AR375">
        <f t="shared" ca="1" si="899"/>
        <v>6</v>
      </c>
      <c r="AS375" s="5" t="str">
        <f t="shared" si="900"/>
        <v>x</v>
      </c>
      <c r="AT375" t="str">
        <f t="shared" ca="1" si="901"/>
        <v>+</v>
      </c>
      <c r="AU375">
        <f t="shared" ca="1" si="902"/>
        <v>2</v>
      </c>
      <c r="AV375" t="s">
        <v>14</v>
      </c>
      <c r="AW375" s="91">
        <f t="shared" ca="1" si="903"/>
        <v>7</v>
      </c>
      <c r="AY375" s="91">
        <f t="shared" ca="1" si="904"/>
        <v>-1</v>
      </c>
      <c r="AZ375" t="str">
        <f t="shared" si="905"/>
        <v>x</v>
      </c>
      <c r="BA375" s="91">
        <f t="shared" ca="1" si="906"/>
        <v>-7</v>
      </c>
      <c r="BD375" t="str">
        <f t="shared" ca="1" si="907"/>
        <v>+</v>
      </c>
      <c r="BE375">
        <f t="shared" ca="1" si="908"/>
        <v>7</v>
      </c>
      <c r="BF375" t="s">
        <v>15</v>
      </c>
      <c r="BG375" t="str">
        <f t="shared" ca="1" si="909"/>
        <v>-</v>
      </c>
      <c r="BH375" t="str">
        <f t="shared" ca="1" si="910"/>
        <v/>
      </c>
      <c r="BI375" s="5" t="str">
        <f t="shared" si="911"/>
        <v>x</v>
      </c>
      <c r="BJ375" t="str">
        <f t="shared" ca="1" si="912"/>
        <v>-</v>
      </c>
      <c r="BK375">
        <f t="shared" ca="1" si="913"/>
        <v>7</v>
      </c>
      <c r="BL375" s="5"/>
      <c r="BM375" t="s">
        <v>14</v>
      </c>
      <c r="BO375" s="13">
        <f t="shared" ca="1" si="914"/>
        <v>24</v>
      </c>
      <c r="BP375" s="13" t="str">
        <f t="shared" si="915"/>
        <v>x</v>
      </c>
      <c r="BQ375" s="13">
        <f t="shared" ca="1" si="916"/>
        <v>8</v>
      </c>
      <c r="BR375" s="14">
        <f t="shared" ca="1" si="917"/>
        <v>-7</v>
      </c>
      <c r="BS375" s="14" t="str">
        <f t="shared" si="918"/>
        <v>x</v>
      </c>
      <c r="BT375" s="14">
        <f t="shared" ca="1" si="919"/>
        <v>-49</v>
      </c>
      <c r="BU375">
        <f t="shared" ca="1" si="920"/>
        <v>17</v>
      </c>
      <c r="BV375" t="str">
        <f t="shared" ca="1" si="921"/>
        <v/>
      </c>
      <c r="BW375" s="93">
        <f t="shared" ca="1" si="922"/>
        <v>17</v>
      </c>
      <c r="BX375" s="44" t="str">
        <f t="shared" ca="1" si="923"/>
        <v>x</v>
      </c>
      <c r="BY375" t="str">
        <f t="shared" ca="1" si="924"/>
        <v/>
      </c>
      <c r="BZ375" s="44">
        <f t="shared" ca="1" si="925"/>
        <v>-41</v>
      </c>
    </row>
    <row r="376" spans="1:78" x14ac:dyDescent="0.55000000000000004">
      <c r="A376" s="1" t="s">
        <v>1</v>
      </c>
      <c r="B376" s="1" t="s">
        <v>35</v>
      </c>
      <c r="C376" s="78" t="s">
        <v>229</v>
      </c>
      <c r="D376" s="9" t="str">
        <f t="shared" ca="1" si="887"/>
        <v>7(-8x-1)-3(3x-8)</v>
      </c>
      <c r="E376" s="4" t="s">
        <v>13</v>
      </c>
      <c r="F376" t="s">
        <v>230</v>
      </c>
      <c r="G376" s="78" t="s">
        <v>229</v>
      </c>
      <c r="H376" s="92" t="str">
        <f t="shared" ca="1" si="888"/>
        <v>-65x+17</v>
      </c>
      <c r="I376" s="21"/>
      <c r="J376" t="s">
        <v>230</v>
      </c>
      <c r="K376" s="51" t="s">
        <v>60</v>
      </c>
      <c r="L376" s="50" t="s">
        <v>328</v>
      </c>
      <c r="M376" s="50" t="str">
        <f t="shared" ca="1" si="889"/>
        <v>\\(\\quad 7(-8x-1)-3(3x-8)= \\)</v>
      </c>
      <c r="N376" s="50" t="str">
        <f t="shared" ca="1" si="890"/>
        <v>\\(\\quad -65x+17 \\)</v>
      </c>
      <c r="O376" s="50" t="s">
        <v>62</v>
      </c>
      <c r="P376" s="89" t="str">
        <f t="shared" ca="1" si="891"/>
        <v>INSERT INTO math(tangen,question,answer,editor,date,count) VALUES('m5700','\\(\\quad 7(-8x-1)-3(3x-8)= \\)','\\(\\quad -65x+17 \\)','harazono',NOW(),0);</v>
      </c>
      <c r="Q376" s="47"/>
      <c r="R376" s="19"/>
      <c r="S376" s="1">
        <f t="shared" ca="1" si="927"/>
        <v>0</v>
      </c>
      <c r="T376" s="1"/>
      <c r="U376" s="1">
        <f t="shared" ca="1" si="926"/>
        <v>-8</v>
      </c>
      <c r="V376" s="1" t="s">
        <v>18</v>
      </c>
      <c r="W376" s="1">
        <f t="shared" ca="1" si="928"/>
        <v>-1</v>
      </c>
      <c r="X376" s="1"/>
      <c r="Z376" s="1">
        <f t="shared" ca="1" si="855"/>
        <v>-3</v>
      </c>
      <c r="AA376" s="1"/>
      <c r="AB376" s="1">
        <f t="shared" ca="1" si="843"/>
        <v>3</v>
      </c>
      <c r="AC376" s="1" t="s">
        <v>18</v>
      </c>
      <c r="AD376" s="1">
        <f t="shared" ca="1" si="844"/>
        <v>-8</v>
      </c>
      <c r="AE376" s="1"/>
      <c r="AG376" s="91">
        <f t="shared" ca="1" si="892"/>
        <v>7</v>
      </c>
      <c r="AI376" s="91">
        <f t="shared" ca="1" si="893"/>
        <v>-8</v>
      </c>
      <c r="AJ376" t="str">
        <f t="shared" si="894"/>
        <v>x</v>
      </c>
      <c r="AK376" s="91">
        <f t="shared" ca="1" si="895"/>
        <v>-1</v>
      </c>
      <c r="AM376"/>
      <c r="AN376" t="str">
        <f t="shared" ca="1" si="896"/>
        <v/>
      </c>
      <c r="AO376">
        <f t="shared" ca="1" si="897"/>
        <v>7</v>
      </c>
      <c r="AP376" t="s">
        <v>15</v>
      </c>
      <c r="AQ376" t="str">
        <f t="shared" ca="1" si="898"/>
        <v>-</v>
      </c>
      <c r="AR376">
        <f t="shared" ca="1" si="899"/>
        <v>8</v>
      </c>
      <c r="AS376" s="5" t="str">
        <f t="shared" si="900"/>
        <v>x</v>
      </c>
      <c r="AT376" t="str">
        <f t="shared" ca="1" si="901"/>
        <v>-</v>
      </c>
      <c r="AU376">
        <f t="shared" ca="1" si="902"/>
        <v>1</v>
      </c>
      <c r="AV376" t="s">
        <v>14</v>
      </c>
      <c r="AW376" s="91">
        <f t="shared" ca="1" si="903"/>
        <v>-3</v>
      </c>
      <c r="AY376" s="91">
        <f t="shared" ca="1" si="904"/>
        <v>3</v>
      </c>
      <c r="AZ376" t="str">
        <f t="shared" si="905"/>
        <v>x</v>
      </c>
      <c r="BA376" s="91">
        <f t="shared" ca="1" si="906"/>
        <v>-8</v>
      </c>
      <c r="BD376" t="str">
        <f t="shared" ca="1" si="907"/>
        <v>-</v>
      </c>
      <c r="BE376">
        <f t="shared" ca="1" si="908"/>
        <v>3</v>
      </c>
      <c r="BF376" t="s">
        <v>15</v>
      </c>
      <c r="BG376" t="str">
        <f t="shared" ca="1" si="909"/>
        <v/>
      </c>
      <c r="BH376">
        <f t="shared" ca="1" si="910"/>
        <v>3</v>
      </c>
      <c r="BI376" s="5" t="str">
        <f t="shared" si="911"/>
        <v>x</v>
      </c>
      <c r="BJ376" t="str">
        <f t="shared" ca="1" si="912"/>
        <v>-</v>
      </c>
      <c r="BK376">
        <f t="shared" ca="1" si="913"/>
        <v>8</v>
      </c>
      <c r="BL376" s="5"/>
      <c r="BM376" t="s">
        <v>14</v>
      </c>
      <c r="BO376" s="13">
        <f t="shared" ca="1" si="914"/>
        <v>-56</v>
      </c>
      <c r="BP376" s="13" t="str">
        <f t="shared" si="915"/>
        <v>x</v>
      </c>
      <c r="BQ376" s="13">
        <f t="shared" ca="1" si="916"/>
        <v>-7</v>
      </c>
      <c r="BR376" s="14">
        <f t="shared" ca="1" si="917"/>
        <v>-9</v>
      </c>
      <c r="BS376" s="14" t="str">
        <f t="shared" si="918"/>
        <v>x</v>
      </c>
      <c r="BT376" s="14">
        <f t="shared" ca="1" si="919"/>
        <v>24</v>
      </c>
      <c r="BU376">
        <f t="shared" ca="1" si="920"/>
        <v>-65</v>
      </c>
      <c r="BV376" t="str">
        <f t="shared" ca="1" si="921"/>
        <v>-</v>
      </c>
      <c r="BW376" s="93">
        <f t="shared" ca="1" si="922"/>
        <v>65</v>
      </c>
      <c r="BX376" s="44" t="str">
        <f t="shared" ca="1" si="923"/>
        <v>x</v>
      </c>
      <c r="BY376" t="str">
        <f t="shared" ca="1" si="924"/>
        <v>+</v>
      </c>
      <c r="BZ376" s="44">
        <f t="shared" ca="1" si="925"/>
        <v>17</v>
      </c>
    </row>
    <row r="377" spans="1:78" x14ac:dyDescent="0.55000000000000004">
      <c r="A377" s="1" t="s">
        <v>1</v>
      </c>
      <c r="B377" s="1" t="s">
        <v>35</v>
      </c>
      <c r="C377" s="78" t="s">
        <v>229</v>
      </c>
      <c r="D377" s="9" t="str">
        <f t="shared" ca="1" si="887"/>
        <v>-4(5x-3)+5(-9x-5)</v>
      </c>
      <c r="E377" s="4" t="s">
        <v>13</v>
      </c>
      <c r="F377" t="s">
        <v>230</v>
      </c>
      <c r="G377" s="78" t="s">
        <v>229</v>
      </c>
      <c r="H377" s="92" t="str">
        <f t="shared" ca="1" si="888"/>
        <v>-65x-13</v>
      </c>
      <c r="I377" s="21"/>
      <c r="J377" t="s">
        <v>230</v>
      </c>
      <c r="K377" s="51" t="s">
        <v>60</v>
      </c>
      <c r="L377" s="50" t="s">
        <v>328</v>
      </c>
      <c r="M377" s="50" t="str">
        <f t="shared" ca="1" si="889"/>
        <v>\\(\\quad -4(5x-3)+5(-9x-5)= \\)</v>
      </c>
      <c r="N377" s="50" t="str">
        <f t="shared" ca="1" si="890"/>
        <v>\\(\\quad -65x-13 \\)</v>
      </c>
      <c r="O377" s="50" t="s">
        <v>62</v>
      </c>
      <c r="P377" s="89" t="str">
        <f t="shared" ca="1" si="891"/>
        <v>INSERT INTO math(tangen,question,answer,editor,date,count) VALUES('m5700','\\(\\quad -4(5x-3)+5(-9x-5)= \\)','\\(\\quad -65x-13 \\)','harazono',NOW(),0);</v>
      </c>
      <c r="Q377" s="47"/>
      <c r="R377" s="19"/>
      <c r="S377" s="1">
        <f t="shared" ca="1" si="927"/>
        <v>-4</v>
      </c>
      <c r="T377" s="1"/>
      <c r="U377" s="1">
        <f t="shared" ca="1" si="926"/>
        <v>5</v>
      </c>
      <c r="V377" s="1" t="s">
        <v>18</v>
      </c>
      <c r="W377" s="1">
        <f t="shared" ca="1" si="928"/>
        <v>-3</v>
      </c>
      <c r="X377" s="1"/>
      <c r="Z377" s="1">
        <f t="shared" ca="1" si="855"/>
        <v>5</v>
      </c>
      <c r="AA377" s="1"/>
      <c r="AB377" s="1">
        <f t="shared" ca="1" si="843"/>
        <v>-9</v>
      </c>
      <c r="AC377" s="1" t="s">
        <v>18</v>
      </c>
      <c r="AD377" s="1">
        <f t="shared" ca="1" si="844"/>
        <v>-5</v>
      </c>
      <c r="AE377" s="1"/>
      <c r="AG377" s="91">
        <f t="shared" ca="1" si="892"/>
        <v>-4</v>
      </c>
      <c r="AI377" s="91">
        <f t="shared" ca="1" si="893"/>
        <v>5</v>
      </c>
      <c r="AJ377" t="str">
        <f t="shared" si="894"/>
        <v>x</v>
      </c>
      <c r="AK377" s="91">
        <f t="shared" ca="1" si="895"/>
        <v>-3</v>
      </c>
      <c r="AM377"/>
      <c r="AN377" t="str">
        <f t="shared" ca="1" si="896"/>
        <v>-</v>
      </c>
      <c r="AO377">
        <f t="shared" ca="1" si="897"/>
        <v>4</v>
      </c>
      <c r="AP377" t="s">
        <v>15</v>
      </c>
      <c r="AQ377" t="str">
        <f t="shared" ca="1" si="898"/>
        <v/>
      </c>
      <c r="AR377">
        <f t="shared" ca="1" si="899"/>
        <v>5</v>
      </c>
      <c r="AS377" s="5" t="str">
        <f t="shared" si="900"/>
        <v>x</v>
      </c>
      <c r="AT377" t="str">
        <f t="shared" ca="1" si="901"/>
        <v>-</v>
      </c>
      <c r="AU377">
        <f t="shared" ca="1" si="902"/>
        <v>3</v>
      </c>
      <c r="AV377" t="s">
        <v>14</v>
      </c>
      <c r="AW377" s="91">
        <f t="shared" ca="1" si="903"/>
        <v>5</v>
      </c>
      <c r="AY377" s="91">
        <f t="shared" ca="1" si="904"/>
        <v>-9</v>
      </c>
      <c r="AZ377" t="str">
        <f t="shared" si="905"/>
        <v>x</v>
      </c>
      <c r="BA377" s="91">
        <f t="shared" ca="1" si="906"/>
        <v>-5</v>
      </c>
      <c r="BD377" t="str">
        <f t="shared" ca="1" si="907"/>
        <v>+</v>
      </c>
      <c r="BE377">
        <f t="shared" ca="1" si="908"/>
        <v>5</v>
      </c>
      <c r="BF377" t="s">
        <v>15</v>
      </c>
      <c r="BG377" t="str">
        <f t="shared" ca="1" si="909"/>
        <v>-</v>
      </c>
      <c r="BH377">
        <f t="shared" ca="1" si="910"/>
        <v>9</v>
      </c>
      <c r="BI377" s="5" t="str">
        <f t="shared" si="911"/>
        <v>x</v>
      </c>
      <c r="BJ377" t="str">
        <f t="shared" ca="1" si="912"/>
        <v>-</v>
      </c>
      <c r="BK377">
        <f t="shared" ca="1" si="913"/>
        <v>5</v>
      </c>
      <c r="BL377" s="5"/>
      <c r="BM377" t="s">
        <v>14</v>
      </c>
      <c r="BO377" s="13">
        <f t="shared" ca="1" si="914"/>
        <v>-20</v>
      </c>
      <c r="BP377" s="13" t="str">
        <f t="shared" si="915"/>
        <v>x</v>
      </c>
      <c r="BQ377" s="13">
        <f t="shared" ca="1" si="916"/>
        <v>12</v>
      </c>
      <c r="BR377" s="14">
        <f t="shared" ca="1" si="917"/>
        <v>-45</v>
      </c>
      <c r="BS377" s="14" t="str">
        <f t="shared" si="918"/>
        <v>x</v>
      </c>
      <c r="BT377" s="14">
        <f t="shared" ca="1" si="919"/>
        <v>-25</v>
      </c>
      <c r="BU377">
        <f t="shared" ca="1" si="920"/>
        <v>-65</v>
      </c>
      <c r="BV377" t="str">
        <f t="shared" ca="1" si="921"/>
        <v>-</v>
      </c>
      <c r="BW377" s="93">
        <f t="shared" ca="1" si="922"/>
        <v>65</v>
      </c>
      <c r="BX377" s="44" t="str">
        <f t="shared" ca="1" si="923"/>
        <v>x</v>
      </c>
      <c r="BY377" t="str">
        <f t="shared" ca="1" si="924"/>
        <v/>
      </c>
      <c r="BZ377" s="44">
        <f t="shared" ca="1" si="925"/>
        <v>-13</v>
      </c>
    </row>
    <row r="378" spans="1:78" x14ac:dyDescent="0.55000000000000004">
      <c r="A378" s="1" t="s">
        <v>1</v>
      </c>
      <c r="B378" s="1" t="s">
        <v>35</v>
      </c>
      <c r="C378" s="78" t="s">
        <v>229</v>
      </c>
      <c r="D378" s="9" t="str">
        <f t="shared" ca="1" si="887"/>
        <v>3(-9x-5)-(4x+9)</v>
      </c>
      <c r="E378" s="4" t="s">
        <v>13</v>
      </c>
      <c r="F378" t="s">
        <v>230</v>
      </c>
      <c r="G378" s="78" t="s">
        <v>229</v>
      </c>
      <c r="H378" s="92" t="str">
        <f t="shared" ca="1" si="888"/>
        <v>-31x-24</v>
      </c>
      <c r="I378" s="21"/>
      <c r="J378" t="s">
        <v>230</v>
      </c>
      <c r="K378" s="51" t="s">
        <v>60</v>
      </c>
      <c r="L378" s="50" t="s">
        <v>328</v>
      </c>
      <c r="M378" s="50" t="str">
        <f t="shared" ca="1" si="889"/>
        <v>\\(\\quad 3(-9x-5)-(4x+9)= \\)</v>
      </c>
      <c r="N378" s="50" t="str">
        <f t="shared" ca="1" si="890"/>
        <v>\\(\\quad -31x-24 \\)</v>
      </c>
      <c r="O378" s="50" t="s">
        <v>62</v>
      </c>
      <c r="P378" s="89" t="str">
        <f t="shared" ca="1" si="891"/>
        <v>INSERT INTO math(tangen,question,answer,editor,date,count) VALUES('m5700','\\(\\quad 3(-9x-5)-(4x+9)= \\)','\\(\\quad -31x-24 \\)','harazono',NOW(),0);</v>
      </c>
      <c r="Q378" s="47"/>
      <c r="R378" s="19"/>
      <c r="S378" s="1">
        <f t="shared" ca="1" si="927"/>
        <v>3</v>
      </c>
      <c r="T378" s="1"/>
      <c r="U378" s="1">
        <f t="shared" ca="1" si="926"/>
        <v>-9</v>
      </c>
      <c r="V378" s="1" t="s">
        <v>18</v>
      </c>
      <c r="W378" s="1">
        <f t="shared" ca="1" si="928"/>
        <v>-5</v>
      </c>
      <c r="X378" s="1"/>
      <c r="Z378" s="1">
        <f t="shared" ca="1" si="855"/>
        <v>-1</v>
      </c>
      <c r="AA378" s="1"/>
      <c r="AB378" s="1">
        <f t="shared" ca="1" si="843"/>
        <v>4</v>
      </c>
      <c r="AC378" s="1" t="s">
        <v>18</v>
      </c>
      <c r="AD378" s="1">
        <f t="shared" ca="1" si="844"/>
        <v>9</v>
      </c>
      <c r="AE378" s="1"/>
      <c r="AG378" s="91">
        <f t="shared" ca="1" si="892"/>
        <v>3</v>
      </c>
      <c r="AI378" s="91">
        <f t="shared" ca="1" si="893"/>
        <v>-9</v>
      </c>
      <c r="AJ378" t="str">
        <f t="shared" si="894"/>
        <v>x</v>
      </c>
      <c r="AK378" s="91">
        <f t="shared" ca="1" si="895"/>
        <v>-5</v>
      </c>
      <c r="AM378"/>
      <c r="AN378" t="str">
        <f t="shared" ca="1" si="896"/>
        <v/>
      </c>
      <c r="AO378">
        <f t="shared" ca="1" si="897"/>
        <v>3</v>
      </c>
      <c r="AP378" t="s">
        <v>15</v>
      </c>
      <c r="AQ378" t="str">
        <f t="shared" ca="1" si="898"/>
        <v>-</v>
      </c>
      <c r="AR378">
        <f t="shared" ca="1" si="899"/>
        <v>9</v>
      </c>
      <c r="AS378" s="5" t="str">
        <f t="shared" si="900"/>
        <v>x</v>
      </c>
      <c r="AT378" t="str">
        <f t="shared" ca="1" si="901"/>
        <v>-</v>
      </c>
      <c r="AU378">
        <f t="shared" ca="1" si="902"/>
        <v>5</v>
      </c>
      <c r="AV378" t="s">
        <v>14</v>
      </c>
      <c r="AW378" s="91">
        <f t="shared" ca="1" si="903"/>
        <v>-1</v>
      </c>
      <c r="AY378" s="91">
        <f t="shared" ca="1" si="904"/>
        <v>4</v>
      </c>
      <c r="AZ378" t="str">
        <f t="shared" si="905"/>
        <v>x</v>
      </c>
      <c r="BA378" s="91">
        <f t="shared" ca="1" si="906"/>
        <v>9</v>
      </c>
      <c r="BD378" t="str">
        <f t="shared" ca="1" si="907"/>
        <v>-</v>
      </c>
      <c r="BE378" t="str">
        <f t="shared" ca="1" si="908"/>
        <v/>
      </c>
      <c r="BF378" t="s">
        <v>15</v>
      </c>
      <c r="BG378" t="str">
        <f t="shared" ca="1" si="909"/>
        <v/>
      </c>
      <c r="BH378">
        <f t="shared" ca="1" si="910"/>
        <v>4</v>
      </c>
      <c r="BI378" s="5" t="str">
        <f t="shared" si="911"/>
        <v>x</v>
      </c>
      <c r="BJ378" t="str">
        <f t="shared" ca="1" si="912"/>
        <v>+</v>
      </c>
      <c r="BK378">
        <f t="shared" ca="1" si="913"/>
        <v>9</v>
      </c>
      <c r="BL378" s="5"/>
      <c r="BM378" t="s">
        <v>14</v>
      </c>
      <c r="BO378" s="13">
        <f t="shared" ca="1" si="914"/>
        <v>-27</v>
      </c>
      <c r="BP378" s="13" t="str">
        <f t="shared" si="915"/>
        <v>x</v>
      </c>
      <c r="BQ378" s="13">
        <f t="shared" ca="1" si="916"/>
        <v>-15</v>
      </c>
      <c r="BR378" s="14">
        <f t="shared" ca="1" si="917"/>
        <v>-4</v>
      </c>
      <c r="BS378" s="14" t="str">
        <f t="shared" si="918"/>
        <v>x</v>
      </c>
      <c r="BT378" s="14">
        <f t="shared" ca="1" si="919"/>
        <v>-9</v>
      </c>
      <c r="BU378">
        <f t="shared" ca="1" si="920"/>
        <v>-31</v>
      </c>
      <c r="BV378" t="str">
        <f t="shared" ca="1" si="921"/>
        <v>-</v>
      </c>
      <c r="BW378" s="93">
        <f t="shared" ca="1" si="922"/>
        <v>31</v>
      </c>
      <c r="BX378" s="44" t="str">
        <f t="shared" ca="1" si="923"/>
        <v>x</v>
      </c>
      <c r="BY378" t="str">
        <f t="shared" ca="1" si="924"/>
        <v/>
      </c>
      <c r="BZ378" s="44">
        <f t="shared" ca="1" si="925"/>
        <v>-24</v>
      </c>
    </row>
    <row r="379" spans="1:78" x14ac:dyDescent="0.55000000000000004">
      <c r="A379" s="1" t="s">
        <v>1</v>
      </c>
      <c r="B379" s="1" t="s">
        <v>35</v>
      </c>
      <c r="C379" s="78" t="s">
        <v>229</v>
      </c>
      <c r="D379" s="9" t="str">
        <f t="shared" ca="1" si="887"/>
        <v>-3(-x+7)+3(-5x+4)</v>
      </c>
      <c r="E379" s="4" t="s">
        <v>13</v>
      </c>
      <c r="F379" t="s">
        <v>230</v>
      </c>
      <c r="G379" s="78" t="s">
        <v>229</v>
      </c>
      <c r="H379" s="92" t="str">
        <f t="shared" ca="1" si="888"/>
        <v>-12x-9</v>
      </c>
      <c r="I379" s="21"/>
      <c r="J379" t="s">
        <v>230</v>
      </c>
      <c r="K379" s="51" t="s">
        <v>60</v>
      </c>
      <c r="L379" s="50" t="s">
        <v>328</v>
      </c>
      <c r="M379" s="50" t="str">
        <f t="shared" ca="1" si="889"/>
        <v>\\(\\quad -3(-x+7)+3(-5x+4)= \\)</v>
      </c>
      <c r="N379" s="50" t="str">
        <f t="shared" ca="1" si="890"/>
        <v>\\(\\quad -12x-9 \\)</v>
      </c>
      <c r="O379" s="50" t="s">
        <v>62</v>
      </c>
      <c r="P379" s="89" t="str">
        <f t="shared" ca="1" si="891"/>
        <v>INSERT INTO math(tangen,question,answer,editor,date,count) VALUES('m5700','\\(\\quad -3(-x+7)+3(-5x+4)= \\)','\\(\\quad -12x-9 \\)','harazono',NOW(),0);</v>
      </c>
      <c r="Q379" s="47"/>
      <c r="R379" s="19"/>
      <c r="S379" s="1">
        <f t="shared" ca="1" si="927"/>
        <v>-3</v>
      </c>
      <c r="T379" s="1"/>
      <c r="U379" s="1">
        <f t="shared" ca="1" si="926"/>
        <v>-1</v>
      </c>
      <c r="V379" s="1" t="s">
        <v>18</v>
      </c>
      <c r="W379" s="1">
        <f t="shared" ca="1" si="928"/>
        <v>7</v>
      </c>
      <c r="X379" s="1"/>
      <c r="Z379" s="1">
        <f t="shared" ca="1" si="855"/>
        <v>3</v>
      </c>
      <c r="AA379" s="1"/>
      <c r="AB379" s="1">
        <f t="shared" ca="1" si="843"/>
        <v>-5</v>
      </c>
      <c r="AC379" s="1" t="s">
        <v>18</v>
      </c>
      <c r="AD379" s="1">
        <f t="shared" ca="1" si="844"/>
        <v>4</v>
      </c>
      <c r="AE379" s="1"/>
      <c r="AG379" s="91">
        <f t="shared" ca="1" si="892"/>
        <v>-3</v>
      </c>
      <c r="AI379" s="91">
        <f t="shared" ca="1" si="893"/>
        <v>-1</v>
      </c>
      <c r="AJ379" t="str">
        <f t="shared" si="894"/>
        <v>x</v>
      </c>
      <c r="AK379" s="91">
        <f t="shared" ca="1" si="895"/>
        <v>7</v>
      </c>
      <c r="AM379"/>
      <c r="AN379" t="str">
        <f t="shared" ca="1" si="896"/>
        <v>-</v>
      </c>
      <c r="AO379">
        <f t="shared" ca="1" si="897"/>
        <v>3</v>
      </c>
      <c r="AP379" t="s">
        <v>15</v>
      </c>
      <c r="AQ379" t="str">
        <f t="shared" ca="1" si="898"/>
        <v>-</v>
      </c>
      <c r="AR379" t="str">
        <f t="shared" ca="1" si="899"/>
        <v/>
      </c>
      <c r="AS379" s="5" t="str">
        <f t="shared" si="900"/>
        <v>x</v>
      </c>
      <c r="AT379" t="str">
        <f t="shared" ca="1" si="901"/>
        <v>+</v>
      </c>
      <c r="AU379">
        <f t="shared" ca="1" si="902"/>
        <v>7</v>
      </c>
      <c r="AV379" t="s">
        <v>14</v>
      </c>
      <c r="AW379" s="91">
        <f t="shared" ca="1" si="903"/>
        <v>3</v>
      </c>
      <c r="AY379" s="91">
        <f t="shared" ca="1" si="904"/>
        <v>-5</v>
      </c>
      <c r="AZ379" t="str">
        <f t="shared" si="905"/>
        <v>x</v>
      </c>
      <c r="BA379" s="91">
        <f t="shared" ca="1" si="906"/>
        <v>4</v>
      </c>
      <c r="BD379" t="str">
        <f t="shared" ca="1" si="907"/>
        <v>+</v>
      </c>
      <c r="BE379">
        <f t="shared" ca="1" si="908"/>
        <v>3</v>
      </c>
      <c r="BF379" t="s">
        <v>15</v>
      </c>
      <c r="BG379" t="str">
        <f t="shared" ca="1" si="909"/>
        <v>-</v>
      </c>
      <c r="BH379">
        <f t="shared" ca="1" si="910"/>
        <v>5</v>
      </c>
      <c r="BI379" s="5" t="str">
        <f t="shared" si="911"/>
        <v>x</v>
      </c>
      <c r="BJ379" t="str">
        <f t="shared" ca="1" si="912"/>
        <v>+</v>
      </c>
      <c r="BK379">
        <f t="shared" ca="1" si="913"/>
        <v>4</v>
      </c>
      <c r="BL379" s="5"/>
      <c r="BM379" t="s">
        <v>14</v>
      </c>
      <c r="BO379" s="13">
        <f t="shared" ca="1" si="914"/>
        <v>3</v>
      </c>
      <c r="BP379" s="13" t="str">
        <f t="shared" si="915"/>
        <v>x</v>
      </c>
      <c r="BQ379" s="13">
        <f t="shared" ca="1" si="916"/>
        <v>-21</v>
      </c>
      <c r="BR379" s="14">
        <f t="shared" ca="1" si="917"/>
        <v>-15</v>
      </c>
      <c r="BS379" s="14" t="str">
        <f t="shared" si="918"/>
        <v>x</v>
      </c>
      <c r="BT379" s="14">
        <f t="shared" ca="1" si="919"/>
        <v>12</v>
      </c>
      <c r="BU379">
        <f t="shared" ca="1" si="920"/>
        <v>-12</v>
      </c>
      <c r="BV379" t="str">
        <f t="shared" ca="1" si="921"/>
        <v>-</v>
      </c>
      <c r="BW379" s="93">
        <f t="shared" ca="1" si="922"/>
        <v>12</v>
      </c>
      <c r="BX379" s="44" t="str">
        <f t="shared" ca="1" si="923"/>
        <v>x</v>
      </c>
      <c r="BY379" t="str">
        <f t="shared" ca="1" si="924"/>
        <v/>
      </c>
      <c r="BZ379" s="44">
        <f t="shared" ca="1" si="925"/>
        <v>-9</v>
      </c>
    </row>
    <row r="380" spans="1:78" x14ac:dyDescent="0.55000000000000004">
      <c r="A380" s="1" t="s">
        <v>1</v>
      </c>
      <c r="B380" s="1" t="s">
        <v>35</v>
      </c>
      <c r="C380" s="78" t="s">
        <v>229</v>
      </c>
      <c r="D380" s="9" t="str">
        <f t="shared" ca="1" si="887"/>
        <v>2(4x+4)-5(5x+2)</v>
      </c>
      <c r="E380" s="4" t="s">
        <v>13</v>
      </c>
      <c r="F380" t="s">
        <v>230</v>
      </c>
      <c r="G380" s="78" t="s">
        <v>229</v>
      </c>
      <c r="H380" s="92" t="str">
        <f t="shared" ca="1" si="888"/>
        <v>-17x-2</v>
      </c>
      <c r="I380" s="21"/>
      <c r="J380" t="s">
        <v>230</v>
      </c>
      <c r="K380" s="51" t="s">
        <v>60</v>
      </c>
      <c r="L380" s="50" t="s">
        <v>328</v>
      </c>
      <c r="M380" s="50" t="str">
        <f t="shared" ca="1" si="889"/>
        <v>\\(\\quad 2(4x+4)-5(5x+2)= \\)</v>
      </c>
      <c r="N380" s="50" t="str">
        <f t="shared" ca="1" si="890"/>
        <v>\\(\\quad -17x-2 \\)</v>
      </c>
      <c r="O380" s="50" t="s">
        <v>62</v>
      </c>
      <c r="P380" s="89" t="str">
        <f t="shared" ca="1" si="891"/>
        <v>INSERT INTO math(tangen,question,answer,editor,date,count) VALUES('m5700','\\(\\quad 2(4x+4)-5(5x+2)= \\)','\\(\\quad -17x-2 \\)','harazono',NOW(),0);</v>
      </c>
      <c r="Q380" s="47"/>
      <c r="R380" s="19"/>
      <c r="S380" s="1">
        <f t="shared" ca="1" si="927"/>
        <v>2</v>
      </c>
      <c r="T380" s="1"/>
      <c r="U380" s="1">
        <f t="shared" ca="1" si="926"/>
        <v>4</v>
      </c>
      <c r="V380" s="1" t="s">
        <v>18</v>
      </c>
      <c r="W380" s="1">
        <f t="shared" ca="1" si="928"/>
        <v>4</v>
      </c>
      <c r="X380" s="1"/>
      <c r="Z380" s="1">
        <f t="shared" ca="1" si="855"/>
        <v>-5</v>
      </c>
      <c r="AA380" s="1"/>
      <c r="AB380" s="1">
        <f t="shared" ca="1" si="843"/>
        <v>5</v>
      </c>
      <c r="AC380" s="1" t="s">
        <v>18</v>
      </c>
      <c r="AD380" s="1">
        <f t="shared" ca="1" si="844"/>
        <v>2</v>
      </c>
      <c r="AE380" s="1"/>
      <c r="AG380" s="91">
        <f t="shared" ca="1" si="892"/>
        <v>2</v>
      </c>
      <c r="AI380" s="91">
        <f t="shared" ca="1" si="893"/>
        <v>4</v>
      </c>
      <c r="AJ380" t="str">
        <f t="shared" si="894"/>
        <v>x</v>
      </c>
      <c r="AK380" s="91">
        <f t="shared" ca="1" si="895"/>
        <v>4</v>
      </c>
      <c r="AM380"/>
      <c r="AN380" t="str">
        <f t="shared" ca="1" si="896"/>
        <v/>
      </c>
      <c r="AO380">
        <f t="shared" ca="1" si="897"/>
        <v>2</v>
      </c>
      <c r="AP380" t="s">
        <v>15</v>
      </c>
      <c r="AQ380" t="str">
        <f t="shared" ca="1" si="898"/>
        <v/>
      </c>
      <c r="AR380">
        <f t="shared" ca="1" si="899"/>
        <v>4</v>
      </c>
      <c r="AS380" s="5" t="str">
        <f t="shared" si="900"/>
        <v>x</v>
      </c>
      <c r="AT380" t="str">
        <f t="shared" ca="1" si="901"/>
        <v>+</v>
      </c>
      <c r="AU380">
        <f t="shared" ca="1" si="902"/>
        <v>4</v>
      </c>
      <c r="AV380" t="s">
        <v>14</v>
      </c>
      <c r="AW380" s="91">
        <f t="shared" ca="1" si="903"/>
        <v>-5</v>
      </c>
      <c r="AY380" s="91">
        <f t="shared" ca="1" si="904"/>
        <v>5</v>
      </c>
      <c r="AZ380" t="str">
        <f t="shared" si="905"/>
        <v>x</v>
      </c>
      <c r="BA380" s="91">
        <f t="shared" ca="1" si="906"/>
        <v>2</v>
      </c>
      <c r="BD380" t="str">
        <f t="shared" ca="1" si="907"/>
        <v>-</v>
      </c>
      <c r="BE380">
        <f t="shared" ca="1" si="908"/>
        <v>5</v>
      </c>
      <c r="BF380" t="s">
        <v>15</v>
      </c>
      <c r="BG380" t="str">
        <f t="shared" ca="1" si="909"/>
        <v/>
      </c>
      <c r="BH380">
        <f t="shared" ca="1" si="910"/>
        <v>5</v>
      </c>
      <c r="BI380" s="5" t="str">
        <f t="shared" si="911"/>
        <v>x</v>
      </c>
      <c r="BJ380" t="str">
        <f t="shared" ca="1" si="912"/>
        <v>+</v>
      </c>
      <c r="BK380">
        <f t="shared" ca="1" si="913"/>
        <v>2</v>
      </c>
      <c r="BL380" s="5"/>
      <c r="BM380" t="s">
        <v>14</v>
      </c>
      <c r="BO380" s="13">
        <f t="shared" ca="1" si="914"/>
        <v>8</v>
      </c>
      <c r="BP380" s="13" t="str">
        <f t="shared" si="915"/>
        <v>x</v>
      </c>
      <c r="BQ380" s="13">
        <f t="shared" ca="1" si="916"/>
        <v>8</v>
      </c>
      <c r="BR380" s="14">
        <f t="shared" ca="1" si="917"/>
        <v>-25</v>
      </c>
      <c r="BS380" s="14" t="str">
        <f t="shared" si="918"/>
        <v>x</v>
      </c>
      <c r="BT380" s="14">
        <f t="shared" ca="1" si="919"/>
        <v>-10</v>
      </c>
      <c r="BU380">
        <f t="shared" ca="1" si="920"/>
        <v>-17</v>
      </c>
      <c r="BV380" t="str">
        <f t="shared" ca="1" si="921"/>
        <v>-</v>
      </c>
      <c r="BW380" s="93">
        <f t="shared" ca="1" si="922"/>
        <v>17</v>
      </c>
      <c r="BX380" s="44" t="str">
        <f t="shared" ca="1" si="923"/>
        <v>x</v>
      </c>
      <c r="BY380" t="str">
        <f t="shared" ca="1" si="924"/>
        <v/>
      </c>
      <c r="BZ380" s="44">
        <f t="shared" ca="1" si="925"/>
        <v>-2</v>
      </c>
    </row>
    <row r="381" spans="1:78" x14ac:dyDescent="0.55000000000000004">
      <c r="A381" s="1" t="s">
        <v>1</v>
      </c>
      <c r="B381" s="1" t="s">
        <v>35</v>
      </c>
      <c r="C381" s="78" t="s">
        <v>229</v>
      </c>
      <c r="D381" s="9" t="str">
        <f t="shared" ca="1" si="887"/>
        <v>5(2x-5)+5(-5x+6)</v>
      </c>
      <c r="E381" s="4" t="s">
        <v>13</v>
      </c>
      <c r="F381" t="s">
        <v>230</v>
      </c>
      <c r="G381" s="78" t="s">
        <v>229</v>
      </c>
      <c r="H381" s="92" t="str">
        <f t="shared" ca="1" si="888"/>
        <v>-15x+5</v>
      </c>
      <c r="I381" s="21"/>
      <c r="J381" t="s">
        <v>230</v>
      </c>
      <c r="K381" s="51" t="s">
        <v>60</v>
      </c>
      <c r="L381" s="50" t="s">
        <v>328</v>
      </c>
      <c r="M381" s="50" t="str">
        <f t="shared" ca="1" si="889"/>
        <v>\\(\\quad 5(2x-5)+5(-5x+6)= \\)</v>
      </c>
      <c r="N381" s="50" t="str">
        <f t="shared" ca="1" si="890"/>
        <v>\\(\\quad -15x+5 \\)</v>
      </c>
      <c r="O381" s="50" t="s">
        <v>62</v>
      </c>
      <c r="P381" s="89" t="str">
        <f t="shared" ca="1" si="891"/>
        <v>INSERT INTO math(tangen,question,answer,editor,date,count) VALUES('m5700','\\(\\quad 5(2x-5)+5(-5x+6)= \\)','\\(\\quad -15x+5 \\)','harazono',NOW(),0);</v>
      </c>
      <c r="Q381" s="47"/>
      <c r="R381" s="19"/>
      <c r="S381" s="1">
        <f t="shared" ca="1" si="927"/>
        <v>5</v>
      </c>
      <c r="T381" s="1"/>
      <c r="U381" s="1">
        <f t="shared" ca="1" si="926"/>
        <v>2</v>
      </c>
      <c r="V381" s="1" t="s">
        <v>18</v>
      </c>
      <c r="W381" s="1">
        <f t="shared" ca="1" si="928"/>
        <v>-5</v>
      </c>
      <c r="X381" s="1"/>
      <c r="Z381" s="1">
        <f t="shared" ca="1" si="855"/>
        <v>5</v>
      </c>
      <c r="AA381" s="1"/>
      <c r="AB381" s="1">
        <f t="shared" ca="1" si="843"/>
        <v>-5</v>
      </c>
      <c r="AC381" s="1" t="s">
        <v>18</v>
      </c>
      <c r="AD381" s="1">
        <f t="shared" ca="1" si="844"/>
        <v>6</v>
      </c>
      <c r="AE381" s="1"/>
      <c r="AG381" s="91">
        <f t="shared" ca="1" si="892"/>
        <v>5</v>
      </c>
      <c r="AI381" s="91">
        <f t="shared" ca="1" si="893"/>
        <v>2</v>
      </c>
      <c r="AJ381" t="str">
        <f t="shared" si="894"/>
        <v>x</v>
      </c>
      <c r="AK381" s="91">
        <f t="shared" ca="1" si="895"/>
        <v>-5</v>
      </c>
      <c r="AM381"/>
      <c r="AN381" t="str">
        <f t="shared" ca="1" si="896"/>
        <v/>
      </c>
      <c r="AO381">
        <f t="shared" ca="1" si="897"/>
        <v>5</v>
      </c>
      <c r="AP381" t="s">
        <v>15</v>
      </c>
      <c r="AQ381" t="str">
        <f t="shared" ca="1" si="898"/>
        <v/>
      </c>
      <c r="AR381">
        <f t="shared" ca="1" si="899"/>
        <v>2</v>
      </c>
      <c r="AS381" s="5" t="str">
        <f t="shared" si="900"/>
        <v>x</v>
      </c>
      <c r="AT381" t="str">
        <f t="shared" ca="1" si="901"/>
        <v>-</v>
      </c>
      <c r="AU381">
        <f t="shared" ca="1" si="902"/>
        <v>5</v>
      </c>
      <c r="AV381" t="s">
        <v>14</v>
      </c>
      <c r="AW381" s="91">
        <f t="shared" ca="1" si="903"/>
        <v>5</v>
      </c>
      <c r="AY381" s="91">
        <f t="shared" ca="1" si="904"/>
        <v>-5</v>
      </c>
      <c r="AZ381" t="str">
        <f t="shared" si="905"/>
        <v>x</v>
      </c>
      <c r="BA381" s="91">
        <f t="shared" ca="1" si="906"/>
        <v>6</v>
      </c>
      <c r="BD381" t="str">
        <f t="shared" ca="1" si="907"/>
        <v>+</v>
      </c>
      <c r="BE381">
        <f t="shared" ca="1" si="908"/>
        <v>5</v>
      </c>
      <c r="BF381" t="s">
        <v>15</v>
      </c>
      <c r="BG381" t="str">
        <f t="shared" ca="1" si="909"/>
        <v>-</v>
      </c>
      <c r="BH381">
        <f t="shared" ca="1" si="910"/>
        <v>5</v>
      </c>
      <c r="BI381" s="5" t="str">
        <f t="shared" si="911"/>
        <v>x</v>
      </c>
      <c r="BJ381" t="str">
        <f t="shared" ca="1" si="912"/>
        <v>+</v>
      </c>
      <c r="BK381">
        <f t="shared" ca="1" si="913"/>
        <v>6</v>
      </c>
      <c r="BL381" s="5"/>
      <c r="BM381" t="s">
        <v>14</v>
      </c>
      <c r="BO381" s="13">
        <f t="shared" ca="1" si="914"/>
        <v>10</v>
      </c>
      <c r="BP381" s="13" t="str">
        <f t="shared" si="915"/>
        <v>x</v>
      </c>
      <c r="BQ381" s="13">
        <f t="shared" ca="1" si="916"/>
        <v>-25</v>
      </c>
      <c r="BR381" s="14">
        <f t="shared" ca="1" si="917"/>
        <v>-25</v>
      </c>
      <c r="BS381" s="14" t="str">
        <f t="shared" si="918"/>
        <v>x</v>
      </c>
      <c r="BT381" s="14">
        <f t="shared" ca="1" si="919"/>
        <v>30</v>
      </c>
      <c r="BU381">
        <f t="shared" ca="1" si="920"/>
        <v>-15</v>
      </c>
      <c r="BV381" t="str">
        <f t="shared" ca="1" si="921"/>
        <v>-</v>
      </c>
      <c r="BW381" s="93">
        <f t="shared" ca="1" si="922"/>
        <v>15</v>
      </c>
      <c r="BX381" s="44" t="str">
        <f t="shared" ca="1" si="923"/>
        <v>x</v>
      </c>
      <c r="BY381" t="str">
        <f t="shared" ca="1" si="924"/>
        <v>+</v>
      </c>
      <c r="BZ381" s="44">
        <f t="shared" ca="1" si="925"/>
        <v>5</v>
      </c>
    </row>
    <row r="382" spans="1:78" x14ac:dyDescent="0.55000000000000004">
      <c r="A382" s="1" t="s">
        <v>1</v>
      </c>
      <c r="B382" s="1" t="s">
        <v>35</v>
      </c>
      <c r="C382" s="78" t="s">
        <v>229</v>
      </c>
      <c r="D382" s="9" t="str">
        <f t="shared" ca="1" si="887"/>
        <v>5(-5x-10)-3(5x+5)</v>
      </c>
      <c r="E382" s="4" t="s">
        <v>13</v>
      </c>
      <c r="F382" t="s">
        <v>230</v>
      </c>
      <c r="G382" s="78" t="s">
        <v>229</v>
      </c>
      <c r="H382" s="92" t="str">
        <f t="shared" ca="1" si="888"/>
        <v>-40x-65</v>
      </c>
      <c r="I382" s="21"/>
      <c r="J382" t="s">
        <v>230</v>
      </c>
      <c r="K382" s="51" t="s">
        <v>60</v>
      </c>
      <c r="L382" s="50" t="s">
        <v>328</v>
      </c>
      <c r="M382" s="50" t="str">
        <f t="shared" ca="1" si="889"/>
        <v>\\(\\quad 5(-5x-10)-3(5x+5)= \\)</v>
      </c>
      <c r="N382" s="50" t="str">
        <f t="shared" ca="1" si="890"/>
        <v>\\(\\quad -40x-65 \\)</v>
      </c>
      <c r="O382" s="50" t="s">
        <v>62</v>
      </c>
      <c r="P382" s="89" t="str">
        <f t="shared" ca="1" si="891"/>
        <v>INSERT INTO math(tangen,question,answer,editor,date,count) VALUES('m5700','\\(\\quad 5(-5x-10)-3(5x+5)= \\)','\\(\\quad -40x-65 \\)','harazono',NOW(),0);</v>
      </c>
      <c r="Q382" s="47"/>
      <c r="R382" s="19"/>
      <c r="S382" s="1">
        <f t="shared" ca="1" si="927"/>
        <v>5</v>
      </c>
      <c r="T382" s="1"/>
      <c r="U382" s="1">
        <f t="shared" ca="1" si="926"/>
        <v>-5</v>
      </c>
      <c r="V382" s="1" t="s">
        <v>18</v>
      </c>
      <c r="W382" s="1">
        <f t="shared" ca="1" si="928"/>
        <v>-10</v>
      </c>
      <c r="X382" s="1"/>
      <c r="Z382" s="1">
        <f t="shared" ca="1" si="855"/>
        <v>-3</v>
      </c>
      <c r="AA382" s="1"/>
      <c r="AB382" s="1">
        <f t="shared" ca="1" si="843"/>
        <v>5</v>
      </c>
      <c r="AC382" s="1" t="s">
        <v>18</v>
      </c>
      <c r="AD382" s="1">
        <f t="shared" ca="1" si="844"/>
        <v>5</v>
      </c>
      <c r="AE382" s="1"/>
      <c r="AG382" s="91">
        <f t="shared" ca="1" si="892"/>
        <v>5</v>
      </c>
      <c r="AI382" s="91">
        <f t="shared" ca="1" si="893"/>
        <v>-5</v>
      </c>
      <c r="AJ382" t="str">
        <f t="shared" si="894"/>
        <v>x</v>
      </c>
      <c r="AK382" s="91">
        <f t="shared" ca="1" si="895"/>
        <v>-10</v>
      </c>
      <c r="AM382"/>
      <c r="AN382" t="str">
        <f t="shared" ca="1" si="896"/>
        <v/>
      </c>
      <c r="AO382">
        <f t="shared" ca="1" si="897"/>
        <v>5</v>
      </c>
      <c r="AP382" t="s">
        <v>15</v>
      </c>
      <c r="AQ382" t="str">
        <f t="shared" ca="1" si="898"/>
        <v>-</v>
      </c>
      <c r="AR382">
        <f t="shared" ca="1" si="899"/>
        <v>5</v>
      </c>
      <c r="AS382" s="5" t="str">
        <f t="shared" si="900"/>
        <v>x</v>
      </c>
      <c r="AT382" t="str">
        <f t="shared" ca="1" si="901"/>
        <v>-</v>
      </c>
      <c r="AU382">
        <f t="shared" ca="1" si="902"/>
        <v>10</v>
      </c>
      <c r="AV382" t="s">
        <v>14</v>
      </c>
      <c r="AW382" s="91">
        <f t="shared" ca="1" si="903"/>
        <v>-3</v>
      </c>
      <c r="AY382" s="91">
        <f t="shared" ca="1" si="904"/>
        <v>5</v>
      </c>
      <c r="AZ382" t="str">
        <f t="shared" si="905"/>
        <v>x</v>
      </c>
      <c r="BA382" s="91">
        <f t="shared" ca="1" si="906"/>
        <v>5</v>
      </c>
      <c r="BD382" t="str">
        <f t="shared" ca="1" si="907"/>
        <v>-</v>
      </c>
      <c r="BE382">
        <f t="shared" ca="1" si="908"/>
        <v>3</v>
      </c>
      <c r="BF382" t="s">
        <v>15</v>
      </c>
      <c r="BG382" t="str">
        <f t="shared" ca="1" si="909"/>
        <v/>
      </c>
      <c r="BH382">
        <f t="shared" ca="1" si="910"/>
        <v>5</v>
      </c>
      <c r="BI382" s="5" t="str">
        <f t="shared" si="911"/>
        <v>x</v>
      </c>
      <c r="BJ382" t="str">
        <f t="shared" ca="1" si="912"/>
        <v>+</v>
      </c>
      <c r="BK382">
        <f t="shared" ca="1" si="913"/>
        <v>5</v>
      </c>
      <c r="BL382" s="5"/>
      <c r="BM382" t="s">
        <v>14</v>
      </c>
      <c r="BO382" s="13">
        <f t="shared" ca="1" si="914"/>
        <v>-25</v>
      </c>
      <c r="BP382" s="13" t="str">
        <f t="shared" si="915"/>
        <v>x</v>
      </c>
      <c r="BQ382" s="13">
        <f t="shared" ca="1" si="916"/>
        <v>-50</v>
      </c>
      <c r="BR382" s="14">
        <f t="shared" ca="1" si="917"/>
        <v>-15</v>
      </c>
      <c r="BS382" s="14" t="str">
        <f t="shared" si="918"/>
        <v>x</v>
      </c>
      <c r="BT382" s="14">
        <f t="shared" ca="1" si="919"/>
        <v>-15</v>
      </c>
      <c r="BU382">
        <f t="shared" ca="1" si="920"/>
        <v>-40</v>
      </c>
      <c r="BV382" t="str">
        <f t="shared" ca="1" si="921"/>
        <v>-</v>
      </c>
      <c r="BW382" s="93">
        <f t="shared" ca="1" si="922"/>
        <v>40</v>
      </c>
      <c r="BX382" s="44" t="str">
        <f t="shared" ca="1" si="923"/>
        <v>x</v>
      </c>
      <c r="BY382" t="str">
        <f t="shared" ca="1" si="924"/>
        <v/>
      </c>
      <c r="BZ382" s="44">
        <f t="shared" ca="1" si="925"/>
        <v>-65</v>
      </c>
    </row>
    <row r="383" spans="1:78" x14ac:dyDescent="0.55000000000000004">
      <c r="A383" s="1" t="s">
        <v>1</v>
      </c>
      <c r="B383" s="1" t="s">
        <v>35</v>
      </c>
      <c r="C383" s="78" t="s">
        <v>229</v>
      </c>
      <c r="D383" s="9" t="str">
        <f t="shared" ca="1" si="887"/>
        <v>-4(5x+7)-2(-9x+2)</v>
      </c>
      <c r="E383" s="4" t="s">
        <v>13</v>
      </c>
      <c r="F383" t="s">
        <v>230</v>
      </c>
      <c r="G383" s="78" t="s">
        <v>229</v>
      </c>
      <c r="H383" s="92" t="str">
        <f t="shared" ca="1" si="888"/>
        <v>-2x-32</v>
      </c>
      <c r="I383" s="21"/>
      <c r="J383" t="s">
        <v>230</v>
      </c>
      <c r="K383" s="51" t="s">
        <v>60</v>
      </c>
      <c r="L383" s="50" t="s">
        <v>328</v>
      </c>
      <c r="M383" s="50" t="str">
        <f t="shared" ca="1" si="889"/>
        <v>\\(\\quad -4(5x+7)-2(-9x+2)= \\)</v>
      </c>
      <c r="N383" s="50" t="str">
        <f t="shared" ca="1" si="890"/>
        <v>\\(\\quad -2x-32 \\)</v>
      </c>
      <c r="O383" s="50" t="s">
        <v>62</v>
      </c>
      <c r="P383" s="89" t="str">
        <f t="shared" ca="1" si="891"/>
        <v>INSERT INTO math(tangen,question,answer,editor,date,count) VALUES('m5700','\\(\\quad -4(5x+7)-2(-9x+2)= \\)','\\(\\quad -2x-32 \\)','harazono',NOW(),0);</v>
      </c>
      <c r="Q383" s="47"/>
      <c r="R383" s="19"/>
      <c r="S383" s="1">
        <f t="shared" ca="1" si="927"/>
        <v>-4</v>
      </c>
      <c r="T383" s="1"/>
      <c r="U383" s="1">
        <f t="shared" ca="1" si="926"/>
        <v>5</v>
      </c>
      <c r="V383" s="1" t="s">
        <v>18</v>
      </c>
      <c r="W383" s="1">
        <f t="shared" ca="1" si="928"/>
        <v>0</v>
      </c>
      <c r="X383" s="1"/>
      <c r="Z383" s="1">
        <f t="shared" ca="1" si="855"/>
        <v>-2</v>
      </c>
      <c r="AA383" s="1"/>
      <c r="AB383" s="1">
        <f t="shared" ca="1" si="843"/>
        <v>-9</v>
      </c>
      <c r="AC383" s="1" t="s">
        <v>18</v>
      </c>
      <c r="AD383" s="1">
        <f t="shared" ca="1" si="844"/>
        <v>2</v>
      </c>
      <c r="AE383" s="1"/>
      <c r="AG383" s="91">
        <f t="shared" ca="1" si="892"/>
        <v>-4</v>
      </c>
      <c r="AI383" s="91">
        <f t="shared" ca="1" si="893"/>
        <v>5</v>
      </c>
      <c r="AJ383" t="str">
        <f t="shared" si="894"/>
        <v>x</v>
      </c>
      <c r="AK383" s="91">
        <f t="shared" ca="1" si="895"/>
        <v>7</v>
      </c>
      <c r="AM383"/>
      <c r="AN383" t="str">
        <f t="shared" ca="1" si="896"/>
        <v>-</v>
      </c>
      <c r="AO383">
        <f t="shared" ca="1" si="897"/>
        <v>4</v>
      </c>
      <c r="AP383" t="s">
        <v>15</v>
      </c>
      <c r="AQ383" t="str">
        <f t="shared" ca="1" si="898"/>
        <v/>
      </c>
      <c r="AR383">
        <f t="shared" ca="1" si="899"/>
        <v>5</v>
      </c>
      <c r="AS383" s="5" t="str">
        <f t="shared" si="900"/>
        <v>x</v>
      </c>
      <c r="AT383" t="str">
        <f t="shared" ca="1" si="901"/>
        <v>+</v>
      </c>
      <c r="AU383">
        <f t="shared" ca="1" si="902"/>
        <v>7</v>
      </c>
      <c r="AV383" t="s">
        <v>14</v>
      </c>
      <c r="AW383" s="91">
        <f t="shared" ca="1" si="903"/>
        <v>-2</v>
      </c>
      <c r="AY383" s="91">
        <f t="shared" ca="1" si="904"/>
        <v>-9</v>
      </c>
      <c r="AZ383" t="str">
        <f t="shared" si="905"/>
        <v>x</v>
      </c>
      <c r="BA383" s="91">
        <f t="shared" ca="1" si="906"/>
        <v>2</v>
      </c>
      <c r="BD383" t="str">
        <f t="shared" ca="1" si="907"/>
        <v>-</v>
      </c>
      <c r="BE383">
        <f t="shared" ca="1" si="908"/>
        <v>2</v>
      </c>
      <c r="BF383" t="s">
        <v>15</v>
      </c>
      <c r="BG383" t="str">
        <f t="shared" ca="1" si="909"/>
        <v>-</v>
      </c>
      <c r="BH383">
        <f t="shared" ca="1" si="910"/>
        <v>9</v>
      </c>
      <c r="BI383" s="5" t="str">
        <f t="shared" si="911"/>
        <v>x</v>
      </c>
      <c r="BJ383" t="str">
        <f t="shared" ca="1" si="912"/>
        <v>+</v>
      </c>
      <c r="BK383">
        <f t="shared" ca="1" si="913"/>
        <v>2</v>
      </c>
      <c r="BL383" s="5"/>
      <c r="BM383" t="s">
        <v>14</v>
      </c>
      <c r="BO383" s="13">
        <f t="shared" ca="1" si="914"/>
        <v>-20</v>
      </c>
      <c r="BP383" s="13" t="str">
        <f t="shared" si="915"/>
        <v>x</v>
      </c>
      <c r="BQ383" s="13">
        <f t="shared" ca="1" si="916"/>
        <v>-28</v>
      </c>
      <c r="BR383" s="14">
        <f t="shared" ca="1" si="917"/>
        <v>18</v>
      </c>
      <c r="BS383" s="14" t="str">
        <f t="shared" si="918"/>
        <v>x</v>
      </c>
      <c r="BT383" s="14">
        <f t="shared" ca="1" si="919"/>
        <v>-4</v>
      </c>
      <c r="BU383">
        <f t="shared" ca="1" si="920"/>
        <v>-2</v>
      </c>
      <c r="BV383" t="str">
        <f t="shared" ca="1" si="921"/>
        <v>-</v>
      </c>
      <c r="BW383" s="93">
        <f t="shared" ca="1" si="922"/>
        <v>2</v>
      </c>
      <c r="BX383" s="44" t="str">
        <f t="shared" ca="1" si="923"/>
        <v>x</v>
      </c>
      <c r="BY383" t="str">
        <f t="shared" ca="1" si="924"/>
        <v/>
      </c>
      <c r="BZ383" s="44">
        <f t="shared" ca="1" si="925"/>
        <v>-32</v>
      </c>
    </row>
    <row r="384" spans="1:78" x14ac:dyDescent="0.55000000000000004">
      <c r="A384" s="1" t="s">
        <v>1</v>
      </c>
      <c r="B384" s="1" t="s">
        <v>35</v>
      </c>
      <c r="C384" s="78" t="s">
        <v>229</v>
      </c>
      <c r="D384" s="9" t="str">
        <f t="shared" ca="1" si="887"/>
        <v>7(3x-1)-4(-5x-1)</v>
      </c>
      <c r="E384" s="4" t="s">
        <v>13</v>
      </c>
      <c r="F384" t="s">
        <v>230</v>
      </c>
      <c r="G384" s="78" t="s">
        <v>229</v>
      </c>
      <c r="H384" s="92" t="str">
        <f t="shared" ca="1" si="888"/>
        <v>41x-3</v>
      </c>
      <c r="I384" s="21"/>
      <c r="J384" t="s">
        <v>230</v>
      </c>
      <c r="K384" s="51" t="s">
        <v>60</v>
      </c>
      <c r="L384" s="50" t="s">
        <v>328</v>
      </c>
      <c r="M384" s="50" t="str">
        <f t="shared" ca="1" si="889"/>
        <v>\\(\\quad 7(3x-1)-4(-5x-1)= \\)</v>
      </c>
      <c r="N384" s="50" t="str">
        <f t="shared" ca="1" si="890"/>
        <v>\\(\\quad 41x-3 \\)</v>
      </c>
      <c r="O384" s="50" t="s">
        <v>62</v>
      </c>
      <c r="P384" s="89" t="str">
        <f t="shared" ca="1" si="891"/>
        <v>INSERT INTO math(tangen,question,answer,editor,date,count) VALUES('m5700','\\(\\quad 7(3x-1)-4(-5x-1)= \\)','\\(\\quad 41x-3 \\)','harazono',NOW(),0);</v>
      </c>
      <c r="Q384" s="47"/>
      <c r="R384" s="19"/>
      <c r="S384" s="1">
        <f t="shared" ca="1" si="927"/>
        <v>0</v>
      </c>
      <c r="T384" s="1"/>
      <c r="U384" s="1">
        <f t="shared" ca="1" si="926"/>
        <v>3</v>
      </c>
      <c r="V384" s="1" t="s">
        <v>18</v>
      </c>
      <c r="W384" s="1">
        <f t="shared" ca="1" si="928"/>
        <v>-1</v>
      </c>
      <c r="X384" s="1"/>
      <c r="Z384" s="1">
        <f t="shared" ca="1" si="855"/>
        <v>-4</v>
      </c>
      <c r="AA384" s="1"/>
      <c r="AB384" s="1">
        <f t="shared" ca="1" si="843"/>
        <v>-5</v>
      </c>
      <c r="AC384" s="1" t="s">
        <v>18</v>
      </c>
      <c r="AD384" s="1">
        <f t="shared" ca="1" si="844"/>
        <v>-1</v>
      </c>
      <c r="AE384" s="1"/>
      <c r="AG384" s="91">
        <f t="shared" ca="1" si="892"/>
        <v>7</v>
      </c>
      <c r="AI384" s="91">
        <f t="shared" ca="1" si="893"/>
        <v>3</v>
      </c>
      <c r="AJ384" t="str">
        <f t="shared" si="894"/>
        <v>x</v>
      </c>
      <c r="AK384" s="91">
        <f t="shared" ca="1" si="895"/>
        <v>-1</v>
      </c>
      <c r="AM384"/>
      <c r="AN384" t="str">
        <f t="shared" ca="1" si="896"/>
        <v/>
      </c>
      <c r="AO384">
        <f t="shared" ca="1" si="897"/>
        <v>7</v>
      </c>
      <c r="AP384" t="s">
        <v>15</v>
      </c>
      <c r="AQ384" t="str">
        <f t="shared" ca="1" si="898"/>
        <v/>
      </c>
      <c r="AR384">
        <f t="shared" ca="1" si="899"/>
        <v>3</v>
      </c>
      <c r="AS384" s="5" t="str">
        <f t="shared" si="900"/>
        <v>x</v>
      </c>
      <c r="AT384" t="str">
        <f t="shared" ca="1" si="901"/>
        <v>-</v>
      </c>
      <c r="AU384">
        <f t="shared" ca="1" si="902"/>
        <v>1</v>
      </c>
      <c r="AV384" t="s">
        <v>14</v>
      </c>
      <c r="AW384" s="91">
        <f t="shared" ca="1" si="903"/>
        <v>-4</v>
      </c>
      <c r="AY384" s="91">
        <f t="shared" ca="1" si="904"/>
        <v>-5</v>
      </c>
      <c r="AZ384" t="str">
        <f t="shared" si="905"/>
        <v>x</v>
      </c>
      <c r="BA384" s="91">
        <f t="shared" ca="1" si="906"/>
        <v>-1</v>
      </c>
      <c r="BD384" t="str">
        <f t="shared" ca="1" si="907"/>
        <v>-</v>
      </c>
      <c r="BE384">
        <f t="shared" ca="1" si="908"/>
        <v>4</v>
      </c>
      <c r="BF384" t="s">
        <v>15</v>
      </c>
      <c r="BG384" t="str">
        <f t="shared" ca="1" si="909"/>
        <v>-</v>
      </c>
      <c r="BH384">
        <f t="shared" ca="1" si="910"/>
        <v>5</v>
      </c>
      <c r="BI384" s="5" t="str">
        <f t="shared" si="911"/>
        <v>x</v>
      </c>
      <c r="BJ384" t="str">
        <f t="shared" ca="1" si="912"/>
        <v>-</v>
      </c>
      <c r="BK384">
        <f t="shared" ca="1" si="913"/>
        <v>1</v>
      </c>
      <c r="BL384" s="5"/>
      <c r="BM384" t="s">
        <v>14</v>
      </c>
      <c r="BO384" s="13">
        <f t="shared" ca="1" si="914"/>
        <v>21</v>
      </c>
      <c r="BP384" s="13" t="str">
        <f t="shared" si="915"/>
        <v>x</v>
      </c>
      <c r="BQ384" s="13">
        <f t="shared" ca="1" si="916"/>
        <v>-7</v>
      </c>
      <c r="BR384" s="14">
        <f t="shared" ca="1" si="917"/>
        <v>20</v>
      </c>
      <c r="BS384" s="14" t="str">
        <f t="shared" si="918"/>
        <v>x</v>
      </c>
      <c r="BT384" s="14">
        <f t="shared" ca="1" si="919"/>
        <v>4</v>
      </c>
      <c r="BU384">
        <f t="shared" ca="1" si="920"/>
        <v>41</v>
      </c>
      <c r="BV384" t="str">
        <f t="shared" ca="1" si="921"/>
        <v/>
      </c>
      <c r="BW384" s="93">
        <f t="shared" ca="1" si="922"/>
        <v>41</v>
      </c>
      <c r="BX384" s="44" t="str">
        <f t="shared" ca="1" si="923"/>
        <v>x</v>
      </c>
      <c r="BY384" t="str">
        <f t="shared" ca="1" si="924"/>
        <v/>
      </c>
      <c r="BZ384" s="44">
        <f t="shared" ca="1" si="925"/>
        <v>-3</v>
      </c>
    </row>
    <row r="385" spans="1:78" x14ac:dyDescent="0.55000000000000004">
      <c r="A385" s="1" t="s">
        <v>1</v>
      </c>
      <c r="B385" s="1" t="s">
        <v>35</v>
      </c>
      <c r="C385" s="78" t="s">
        <v>229</v>
      </c>
      <c r="D385" s="9" t="str">
        <f t="shared" ca="1" si="887"/>
        <v>-3(2x-4)-2(-6x-10)</v>
      </c>
      <c r="E385" s="4" t="s">
        <v>13</v>
      </c>
      <c r="F385" t="s">
        <v>230</v>
      </c>
      <c r="G385" s="78" t="s">
        <v>229</v>
      </c>
      <c r="H385" s="92" t="str">
        <f t="shared" ca="1" si="888"/>
        <v>6x+32</v>
      </c>
      <c r="I385" s="21"/>
      <c r="J385" t="s">
        <v>230</v>
      </c>
      <c r="K385" s="51" t="s">
        <v>60</v>
      </c>
      <c r="L385" s="50" t="s">
        <v>328</v>
      </c>
      <c r="M385" s="50" t="str">
        <f t="shared" ca="1" si="889"/>
        <v>\\(\\quad -3(2x-4)-2(-6x-10)= \\)</v>
      </c>
      <c r="N385" s="50" t="str">
        <f t="shared" ca="1" si="890"/>
        <v>\\(\\quad 6x+32 \\)</v>
      </c>
      <c r="O385" s="50" t="s">
        <v>62</v>
      </c>
      <c r="P385" s="89" t="str">
        <f t="shared" ca="1" si="891"/>
        <v>INSERT INTO math(tangen,question,answer,editor,date,count) VALUES('m5700','\\(\\quad -3(2x-4)-2(-6x-10)= \\)','\\(\\quad 6x+32 \\)','harazono',NOW(),0);</v>
      </c>
      <c r="Q385" s="47"/>
      <c r="R385" s="19"/>
      <c r="S385" s="1">
        <f t="shared" ca="1" si="927"/>
        <v>-3</v>
      </c>
      <c r="T385" s="1"/>
      <c r="U385" s="1">
        <f t="shared" ca="1" si="926"/>
        <v>2</v>
      </c>
      <c r="V385" s="1" t="s">
        <v>18</v>
      </c>
      <c r="W385" s="1">
        <f t="shared" ca="1" si="928"/>
        <v>-4</v>
      </c>
      <c r="X385" s="1"/>
      <c r="Z385" s="1">
        <f t="shared" ca="1" si="855"/>
        <v>-2</v>
      </c>
      <c r="AA385" s="1"/>
      <c r="AB385" s="1">
        <f t="shared" ca="1" si="843"/>
        <v>-6</v>
      </c>
      <c r="AC385" s="1" t="s">
        <v>18</v>
      </c>
      <c r="AD385" s="1">
        <f t="shared" ca="1" si="844"/>
        <v>-10</v>
      </c>
      <c r="AE385" s="1"/>
      <c r="AG385" s="91">
        <f t="shared" ca="1" si="892"/>
        <v>-3</v>
      </c>
      <c r="AI385" s="91">
        <f t="shared" ca="1" si="893"/>
        <v>2</v>
      </c>
      <c r="AJ385" t="str">
        <f t="shared" si="894"/>
        <v>x</v>
      </c>
      <c r="AK385" s="91">
        <f t="shared" ca="1" si="895"/>
        <v>-4</v>
      </c>
      <c r="AM385"/>
      <c r="AN385" t="str">
        <f t="shared" ca="1" si="896"/>
        <v>-</v>
      </c>
      <c r="AO385">
        <f t="shared" ca="1" si="897"/>
        <v>3</v>
      </c>
      <c r="AP385" t="s">
        <v>15</v>
      </c>
      <c r="AQ385" t="str">
        <f t="shared" ca="1" si="898"/>
        <v/>
      </c>
      <c r="AR385">
        <f t="shared" ca="1" si="899"/>
        <v>2</v>
      </c>
      <c r="AS385" s="5" t="str">
        <f t="shared" si="900"/>
        <v>x</v>
      </c>
      <c r="AT385" t="str">
        <f t="shared" ca="1" si="901"/>
        <v>-</v>
      </c>
      <c r="AU385">
        <f t="shared" ca="1" si="902"/>
        <v>4</v>
      </c>
      <c r="AV385" t="s">
        <v>14</v>
      </c>
      <c r="AW385" s="91">
        <f t="shared" ca="1" si="903"/>
        <v>-2</v>
      </c>
      <c r="AY385" s="91">
        <f t="shared" ca="1" si="904"/>
        <v>-6</v>
      </c>
      <c r="AZ385" t="str">
        <f t="shared" si="905"/>
        <v>x</v>
      </c>
      <c r="BA385" s="91">
        <f t="shared" ca="1" si="906"/>
        <v>-10</v>
      </c>
      <c r="BD385" t="str">
        <f t="shared" ca="1" si="907"/>
        <v>-</v>
      </c>
      <c r="BE385">
        <f t="shared" ca="1" si="908"/>
        <v>2</v>
      </c>
      <c r="BF385" t="s">
        <v>15</v>
      </c>
      <c r="BG385" t="str">
        <f t="shared" ca="1" si="909"/>
        <v>-</v>
      </c>
      <c r="BH385">
        <f t="shared" ca="1" si="910"/>
        <v>6</v>
      </c>
      <c r="BI385" s="5" t="str">
        <f t="shared" si="911"/>
        <v>x</v>
      </c>
      <c r="BJ385" t="str">
        <f t="shared" ca="1" si="912"/>
        <v>-</v>
      </c>
      <c r="BK385">
        <f t="shared" ca="1" si="913"/>
        <v>10</v>
      </c>
      <c r="BL385" s="5"/>
      <c r="BM385" t="s">
        <v>14</v>
      </c>
      <c r="BO385" s="13">
        <f t="shared" ca="1" si="914"/>
        <v>-6</v>
      </c>
      <c r="BP385" s="13" t="str">
        <f t="shared" si="915"/>
        <v>x</v>
      </c>
      <c r="BQ385" s="13">
        <f t="shared" ca="1" si="916"/>
        <v>12</v>
      </c>
      <c r="BR385" s="14">
        <f t="shared" ca="1" si="917"/>
        <v>12</v>
      </c>
      <c r="BS385" s="14" t="str">
        <f t="shared" si="918"/>
        <v>x</v>
      </c>
      <c r="BT385" s="14">
        <f t="shared" ca="1" si="919"/>
        <v>20</v>
      </c>
      <c r="BU385">
        <f t="shared" ca="1" si="920"/>
        <v>6</v>
      </c>
      <c r="BV385" t="str">
        <f t="shared" ca="1" si="921"/>
        <v/>
      </c>
      <c r="BW385" s="93">
        <f t="shared" ca="1" si="922"/>
        <v>6</v>
      </c>
      <c r="BX385" s="44" t="str">
        <f t="shared" ca="1" si="923"/>
        <v>x</v>
      </c>
      <c r="BY385" t="str">
        <f t="shared" ca="1" si="924"/>
        <v>+</v>
      </c>
      <c r="BZ385" s="44">
        <f t="shared" ca="1" si="925"/>
        <v>32</v>
      </c>
    </row>
    <row r="386" spans="1:78" x14ac:dyDescent="0.55000000000000004">
      <c r="A386" s="1" t="s">
        <v>1</v>
      </c>
      <c r="B386" s="1" t="s">
        <v>35</v>
      </c>
      <c r="C386" s="78" t="s">
        <v>229</v>
      </c>
      <c r="D386" s="9" t="str">
        <f t="shared" ca="1" si="887"/>
        <v>2(7x-5)-(-2x+3)</v>
      </c>
      <c r="E386" s="4" t="s">
        <v>13</v>
      </c>
      <c r="F386" t="s">
        <v>230</v>
      </c>
      <c r="G386" s="78" t="s">
        <v>229</v>
      </c>
      <c r="H386" s="92" t="str">
        <f t="shared" ca="1" si="888"/>
        <v>16x-13</v>
      </c>
      <c r="I386" s="21"/>
      <c r="J386" t="s">
        <v>230</v>
      </c>
      <c r="K386" s="51" t="s">
        <v>60</v>
      </c>
      <c r="L386" s="50" t="s">
        <v>328</v>
      </c>
      <c r="M386" s="50" t="str">
        <f t="shared" ca="1" si="889"/>
        <v>\\(\\quad 2(7x-5)-(-2x+3)= \\)</v>
      </c>
      <c r="N386" s="50" t="str">
        <f t="shared" ca="1" si="890"/>
        <v>\\(\\quad 16x-13 \\)</v>
      </c>
      <c r="O386" s="50" t="s">
        <v>62</v>
      </c>
      <c r="P386" s="89" t="str">
        <f t="shared" ca="1" si="891"/>
        <v>INSERT INTO math(tangen,question,answer,editor,date,count) VALUES('m5700','\\(\\quad 2(7x-5)-(-2x+3)= \\)','\\(\\quad 16x-13 \\)','harazono',NOW(),0);</v>
      </c>
      <c r="Q386" s="47"/>
      <c r="R386" s="19"/>
      <c r="S386" s="1">
        <f t="shared" ca="1" si="927"/>
        <v>2</v>
      </c>
      <c r="T386" s="1"/>
      <c r="U386" s="1">
        <f t="shared" ca="1" si="926"/>
        <v>7</v>
      </c>
      <c r="V386" s="1" t="s">
        <v>18</v>
      </c>
      <c r="W386" s="1">
        <f t="shared" ca="1" si="928"/>
        <v>-5</v>
      </c>
      <c r="X386" s="1"/>
      <c r="Z386" s="1">
        <f t="shared" ca="1" si="855"/>
        <v>-1</v>
      </c>
      <c r="AA386" s="1"/>
      <c r="AB386" s="1">
        <f t="shared" ca="1" si="843"/>
        <v>-2</v>
      </c>
      <c r="AC386" s="1" t="s">
        <v>18</v>
      </c>
      <c r="AD386" s="1">
        <f t="shared" ca="1" si="844"/>
        <v>3</v>
      </c>
      <c r="AE386" s="1"/>
      <c r="AG386" s="91">
        <f t="shared" ca="1" si="892"/>
        <v>2</v>
      </c>
      <c r="AI386" s="91">
        <f t="shared" ca="1" si="893"/>
        <v>7</v>
      </c>
      <c r="AJ386" t="str">
        <f t="shared" si="894"/>
        <v>x</v>
      </c>
      <c r="AK386" s="91">
        <f t="shared" ca="1" si="895"/>
        <v>-5</v>
      </c>
      <c r="AM386"/>
      <c r="AN386" t="str">
        <f t="shared" ca="1" si="896"/>
        <v/>
      </c>
      <c r="AO386">
        <f t="shared" ca="1" si="897"/>
        <v>2</v>
      </c>
      <c r="AP386" t="s">
        <v>15</v>
      </c>
      <c r="AQ386" t="str">
        <f t="shared" ca="1" si="898"/>
        <v/>
      </c>
      <c r="AR386">
        <f t="shared" ca="1" si="899"/>
        <v>7</v>
      </c>
      <c r="AS386" s="5" t="str">
        <f t="shared" si="900"/>
        <v>x</v>
      </c>
      <c r="AT386" t="str">
        <f t="shared" ca="1" si="901"/>
        <v>-</v>
      </c>
      <c r="AU386">
        <f t="shared" ca="1" si="902"/>
        <v>5</v>
      </c>
      <c r="AV386" t="s">
        <v>14</v>
      </c>
      <c r="AW386" s="91">
        <f t="shared" ca="1" si="903"/>
        <v>-1</v>
      </c>
      <c r="AY386" s="91">
        <f t="shared" ca="1" si="904"/>
        <v>-2</v>
      </c>
      <c r="AZ386" t="str">
        <f t="shared" si="905"/>
        <v>x</v>
      </c>
      <c r="BA386" s="91">
        <f t="shared" ca="1" si="906"/>
        <v>3</v>
      </c>
      <c r="BD386" t="str">
        <f t="shared" ca="1" si="907"/>
        <v>-</v>
      </c>
      <c r="BE386" t="str">
        <f t="shared" ca="1" si="908"/>
        <v/>
      </c>
      <c r="BF386" t="s">
        <v>15</v>
      </c>
      <c r="BG386" t="str">
        <f t="shared" ca="1" si="909"/>
        <v>-</v>
      </c>
      <c r="BH386">
        <f t="shared" ca="1" si="910"/>
        <v>2</v>
      </c>
      <c r="BI386" s="5" t="str">
        <f t="shared" si="911"/>
        <v>x</v>
      </c>
      <c r="BJ386" t="str">
        <f t="shared" ca="1" si="912"/>
        <v>+</v>
      </c>
      <c r="BK386">
        <f t="shared" ca="1" si="913"/>
        <v>3</v>
      </c>
      <c r="BL386" s="5"/>
      <c r="BM386" t="s">
        <v>14</v>
      </c>
      <c r="BO386" s="13">
        <f t="shared" ca="1" si="914"/>
        <v>14</v>
      </c>
      <c r="BP386" s="13" t="str">
        <f t="shared" si="915"/>
        <v>x</v>
      </c>
      <c r="BQ386" s="13">
        <f t="shared" ca="1" si="916"/>
        <v>-10</v>
      </c>
      <c r="BR386" s="14">
        <f t="shared" ca="1" si="917"/>
        <v>2</v>
      </c>
      <c r="BS386" s="14" t="str">
        <f t="shared" si="918"/>
        <v>x</v>
      </c>
      <c r="BT386" s="14">
        <f t="shared" ca="1" si="919"/>
        <v>-3</v>
      </c>
      <c r="BU386">
        <f t="shared" ca="1" si="920"/>
        <v>16</v>
      </c>
      <c r="BV386" t="str">
        <f t="shared" ca="1" si="921"/>
        <v/>
      </c>
      <c r="BW386" s="93">
        <f t="shared" ca="1" si="922"/>
        <v>16</v>
      </c>
      <c r="BX386" s="44" t="str">
        <f t="shared" ca="1" si="923"/>
        <v>x</v>
      </c>
      <c r="BY386" t="str">
        <f t="shared" ca="1" si="924"/>
        <v/>
      </c>
      <c r="BZ386" s="44">
        <f t="shared" ca="1" si="925"/>
        <v>-13</v>
      </c>
    </row>
    <row r="387" spans="1:78" x14ac:dyDescent="0.55000000000000004">
      <c r="A387" s="1" t="s">
        <v>1</v>
      </c>
      <c r="B387" s="1" t="s">
        <v>35</v>
      </c>
      <c r="C387" s="78" t="s">
        <v>229</v>
      </c>
      <c r="D387" s="9" t="str">
        <f t="shared" ca="1" si="887"/>
        <v>(4x+1)-4(-6x+8)</v>
      </c>
      <c r="E387" s="4" t="s">
        <v>13</v>
      </c>
      <c r="F387" t="s">
        <v>230</v>
      </c>
      <c r="G387" s="78" t="s">
        <v>229</v>
      </c>
      <c r="H387" s="92" t="str">
        <f t="shared" ca="1" si="888"/>
        <v>28x-31</v>
      </c>
      <c r="I387" s="21"/>
      <c r="J387" t="s">
        <v>230</v>
      </c>
      <c r="K387" s="51" t="s">
        <v>60</v>
      </c>
      <c r="L387" s="50" t="s">
        <v>328</v>
      </c>
      <c r="M387" s="50" t="str">
        <f t="shared" ca="1" si="889"/>
        <v>\\(\\quad (4x+1)-4(-6x+8)= \\)</v>
      </c>
      <c r="N387" s="50" t="str">
        <f t="shared" ca="1" si="890"/>
        <v>\\(\\quad 28x-31 \\)</v>
      </c>
      <c r="O387" s="50" t="s">
        <v>62</v>
      </c>
      <c r="P387" s="89" t="str">
        <f t="shared" ca="1" si="891"/>
        <v>INSERT INTO math(tangen,question,answer,editor,date,count) VALUES('m5700','\\(\\quad (4x+1)-4(-6x+8)= \\)','\\(\\quad 28x-31 \\)','harazono',NOW(),0);</v>
      </c>
      <c r="Q387" s="47"/>
      <c r="R387" s="19"/>
      <c r="S387" s="1">
        <f t="shared" ca="1" si="927"/>
        <v>1</v>
      </c>
      <c r="T387" s="1"/>
      <c r="U387" s="1">
        <f t="shared" ca="1" si="926"/>
        <v>4</v>
      </c>
      <c r="V387" s="1" t="s">
        <v>18</v>
      </c>
      <c r="W387" s="1">
        <f t="shared" ca="1" si="928"/>
        <v>1</v>
      </c>
      <c r="X387" s="1"/>
      <c r="Z387" s="1">
        <f t="shared" ca="1" si="855"/>
        <v>-4</v>
      </c>
      <c r="AA387" s="1"/>
      <c r="AB387" s="1">
        <f t="shared" ca="1" si="843"/>
        <v>-6</v>
      </c>
      <c r="AC387" s="1" t="s">
        <v>18</v>
      </c>
      <c r="AD387" s="1">
        <f t="shared" ca="1" si="844"/>
        <v>8</v>
      </c>
      <c r="AE387" s="1"/>
      <c r="AG387" s="91">
        <f t="shared" ca="1" si="892"/>
        <v>1</v>
      </c>
      <c r="AI387" s="91">
        <f t="shared" ca="1" si="893"/>
        <v>4</v>
      </c>
      <c r="AJ387" t="str">
        <f t="shared" si="894"/>
        <v>x</v>
      </c>
      <c r="AK387" s="91">
        <f t="shared" ca="1" si="895"/>
        <v>1</v>
      </c>
      <c r="AM387"/>
      <c r="AN387" t="str">
        <f t="shared" ca="1" si="896"/>
        <v/>
      </c>
      <c r="AO387" t="str">
        <f t="shared" ca="1" si="897"/>
        <v/>
      </c>
      <c r="AP387" t="s">
        <v>15</v>
      </c>
      <c r="AQ387" t="str">
        <f t="shared" ca="1" si="898"/>
        <v/>
      </c>
      <c r="AR387">
        <f t="shared" ca="1" si="899"/>
        <v>4</v>
      </c>
      <c r="AS387" s="5" t="str">
        <f t="shared" si="900"/>
        <v>x</v>
      </c>
      <c r="AT387" t="str">
        <f t="shared" ca="1" si="901"/>
        <v>+</v>
      </c>
      <c r="AU387">
        <f t="shared" ca="1" si="902"/>
        <v>1</v>
      </c>
      <c r="AV387" t="s">
        <v>14</v>
      </c>
      <c r="AW387" s="91">
        <f t="shared" ca="1" si="903"/>
        <v>-4</v>
      </c>
      <c r="AY387" s="91">
        <f t="shared" ca="1" si="904"/>
        <v>-6</v>
      </c>
      <c r="AZ387" t="str">
        <f t="shared" si="905"/>
        <v>x</v>
      </c>
      <c r="BA387" s="91">
        <f t="shared" ca="1" si="906"/>
        <v>8</v>
      </c>
      <c r="BD387" t="str">
        <f t="shared" ca="1" si="907"/>
        <v>-</v>
      </c>
      <c r="BE387">
        <f t="shared" ca="1" si="908"/>
        <v>4</v>
      </c>
      <c r="BF387" t="s">
        <v>15</v>
      </c>
      <c r="BG387" t="str">
        <f t="shared" ca="1" si="909"/>
        <v>-</v>
      </c>
      <c r="BH387">
        <f t="shared" ca="1" si="910"/>
        <v>6</v>
      </c>
      <c r="BI387" s="5" t="str">
        <f t="shared" si="911"/>
        <v>x</v>
      </c>
      <c r="BJ387" t="str">
        <f t="shared" ca="1" si="912"/>
        <v>+</v>
      </c>
      <c r="BK387">
        <f t="shared" ca="1" si="913"/>
        <v>8</v>
      </c>
      <c r="BL387" s="5"/>
      <c r="BM387" t="s">
        <v>14</v>
      </c>
      <c r="BO387" s="13">
        <f t="shared" ca="1" si="914"/>
        <v>4</v>
      </c>
      <c r="BP387" s="13" t="str">
        <f t="shared" si="915"/>
        <v>x</v>
      </c>
      <c r="BQ387" s="13">
        <f t="shared" ca="1" si="916"/>
        <v>1</v>
      </c>
      <c r="BR387" s="14">
        <f t="shared" ca="1" si="917"/>
        <v>24</v>
      </c>
      <c r="BS387" s="14" t="str">
        <f t="shared" si="918"/>
        <v>x</v>
      </c>
      <c r="BT387" s="14">
        <f t="shared" ca="1" si="919"/>
        <v>-32</v>
      </c>
      <c r="BU387">
        <f t="shared" ca="1" si="920"/>
        <v>28</v>
      </c>
      <c r="BV387" t="str">
        <f t="shared" ca="1" si="921"/>
        <v/>
      </c>
      <c r="BW387" s="93">
        <f t="shared" ca="1" si="922"/>
        <v>28</v>
      </c>
      <c r="BX387" s="44" t="str">
        <f t="shared" ca="1" si="923"/>
        <v>x</v>
      </c>
      <c r="BY387" t="str">
        <f t="shared" ca="1" si="924"/>
        <v/>
      </c>
      <c r="BZ387" s="44">
        <f t="shared" ca="1" si="925"/>
        <v>-31</v>
      </c>
    </row>
    <row r="388" spans="1:78" x14ac:dyDescent="0.55000000000000004">
      <c r="A388" s="1" t="s">
        <v>1</v>
      </c>
      <c r="B388" s="1" t="s">
        <v>35</v>
      </c>
      <c r="C388" s="78" t="s">
        <v>229</v>
      </c>
      <c r="D388" s="9" t="str">
        <f t="shared" ca="1" si="887"/>
        <v>4(8x+4)-5(-4x+2)</v>
      </c>
      <c r="E388" s="4" t="s">
        <v>13</v>
      </c>
      <c r="F388" t="s">
        <v>230</v>
      </c>
      <c r="G388" s="78" t="s">
        <v>229</v>
      </c>
      <c r="H388" s="92" t="str">
        <f t="shared" ca="1" si="888"/>
        <v>52x+6</v>
      </c>
      <c r="I388" s="21"/>
      <c r="J388" t="s">
        <v>230</v>
      </c>
      <c r="K388" s="51" t="s">
        <v>60</v>
      </c>
      <c r="L388" s="50" t="s">
        <v>328</v>
      </c>
      <c r="M388" s="50" t="str">
        <f t="shared" ca="1" si="889"/>
        <v>\\(\\quad 4(8x+4)-5(-4x+2)= \\)</v>
      </c>
      <c r="N388" s="50" t="str">
        <f t="shared" ca="1" si="890"/>
        <v>\\(\\quad 52x+6 \\)</v>
      </c>
      <c r="O388" s="50" t="s">
        <v>62</v>
      </c>
      <c r="P388" s="89" t="str">
        <f t="shared" ca="1" si="891"/>
        <v>INSERT INTO math(tangen,question,answer,editor,date,count) VALUES('m5700','\\(\\quad 4(8x+4)-5(-4x+2)= \\)','\\(\\quad 52x+6 \\)','harazono',NOW(),0);</v>
      </c>
      <c r="Q388" s="47"/>
      <c r="R388" s="19"/>
      <c r="S388" s="1">
        <f t="shared" ca="1" si="927"/>
        <v>4</v>
      </c>
      <c r="T388" s="1"/>
      <c r="U388" s="1">
        <f t="shared" ca="1" si="926"/>
        <v>8</v>
      </c>
      <c r="V388" s="1" t="s">
        <v>18</v>
      </c>
      <c r="W388" s="1">
        <f t="shared" ca="1" si="928"/>
        <v>4</v>
      </c>
      <c r="X388" s="1"/>
      <c r="Z388" s="1">
        <f t="shared" ca="1" si="855"/>
        <v>-5</v>
      </c>
      <c r="AA388" s="1"/>
      <c r="AB388" s="1">
        <f t="shared" ca="1" si="843"/>
        <v>-4</v>
      </c>
      <c r="AC388" s="1" t="s">
        <v>18</v>
      </c>
      <c r="AD388" s="1">
        <f t="shared" ca="1" si="844"/>
        <v>2</v>
      </c>
      <c r="AE388" s="1"/>
      <c r="AG388" s="91">
        <f t="shared" ca="1" si="892"/>
        <v>4</v>
      </c>
      <c r="AI388" s="91">
        <f t="shared" ca="1" si="893"/>
        <v>8</v>
      </c>
      <c r="AJ388" t="str">
        <f t="shared" si="894"/>
        <v>x</v>
      </c>
      <c r="AK388" s="91">
        <f t="shared" ca="1" si="895"/>
        <v>4</v>
      </c>
      <c r="AM388"/>
      <c r="AN388" t="str">
        <f t="shared" ca="1" si="896"/>
        <v/>
      </c>
      <c r="AO388">
        <f t="shared" ca="1" si="897"/>
        <v>4</v>
      </c>
      <c r="AP388" t="s">
        <v>15</v>
      </c>
      <c r="AQ388" t="str">
        <f t="shared" ca="1" si="898"/>
        <v/>
      </c>
      <c r="AR388">
        <f t="shared" ca="1" si="899"/>
        <v>8</v>
      </c>
      <c r="AS388" s="5" t="str">
        <f t="shared" si="900"/>
        <v>x</v>
      </c>
      <c r="AT388" t="str">
        <f t="shared" ca="1" si="901"/>
        <v>+</v>
      </c>
      <c r="AU388">
        <f t="shared" ca="1" si="902"/>
        <v>4</v>
      </c>
      <c r="AV388" t="s">
        <v>14</v>
      </c>
      <c r="AW388" s="91">
        <f t="shared" ca="1" si="903"/>
        <v>-5</v>
      </c>
      <c r="AY388" s="91">
        <f t="shared" ca="1" si="904"/>
        <v>-4</v>
      </c>
      <c r="AZ388" t="str">
        <f t="shared" si="905"/>
        <v>x</v>
      </c>
      <c r="BA388" s="91">
        <f t="shared" ca="1" si="906"/>
        <v>2</v>
      </c>
      <c r="BD388" t="str">
        <f t="shared" ca="1" si="907"/>
        <v>-</v>
      </c>
      <c r="BE388">
        <f t="shared" ca="1" si="908"/>
        <v>5</v>
      </c>
      <c r="BF388" t="s">
        <v>15</v>
      </c>
      <c r="BG388" t="str">
        <f t="shared" ca="1" si="909"/>
        <v>-</v>
      </c>
      <c r="BH388">
        <f t="shared" ca="1" si="910"/>
        <v>4</v>
      </c>
      <c r="BI388" s="5" t="str">
        <f t="shared" si="911"/>
        <v>x</v>
      </c>
      <c r="BJ388" t="str">
        <f t="shared" ca="1" si="912"/>
        <v>+</v>
      </c>
      <c r="BK388">
        <f t="shared" ca="1" si="913"/>
        <v>2</v>
      </c>
      <c r="BL388" s="5"/>
      <c r="BM388" t="s">
        <v>14</v>
      </c>
      <c r="BO388" s="13">
        <f t="shared" ca="1" si="914"/>
        <v>32</v>
      </c>
      <c r="BP388" s="13" t="str">
        <f t="shared" si="915"/>
        <v>x</v>
      </c>
      <c r="BQ388" s="13">
        <f t="shared" ca="1" si="916"/>
        <v>16</v>
      </c>
      <c r="BR388" s="14">
        <f t="shared" ca="1" si="917"/>
        <v>20</v>
      </c>
      <c r="BS388" s="14" t="str">
        <f t="shared" si="918"/>
        <v>x</v>
      </c>
      <c r="BT388" s="14">
        <f t="shared" ca="1" si="919"/>
        <v>-10</v>
      </c>
      <c r="BU388">
        <f t="shared" ca="1" si="920"/>
        <v>52</v>
      </c>
      <c r="BV388" t="str">
        <f t="shared" ca="1" si="921"/>
        <v/>
      </c>
      <c r="BW388" s="93">
        <f t="shared" ca="1" si="922"/>
        <v>52</v>
      </c>
      <c r="BX388" s="44" t="str">
        <f t="shared" ca="1" si="923"/>
        <v>x</v>
      </c>
      <c r="BY388" t="str">
        <f t="shared" ca="1" si="924"/>
        <v>+</v>
      </c>
      <c r="BZ388" s="44">
        <f t="shared" ca="1" si="925"/>
        <v>6</v>
      </c>
    </row>
    <row r="389" spans="1:78" x14ac:dyDescent="0.55000000000000004">
      <c r="A389" s="1" t="s">
        <v>1</v>
      </c>
      <c r="B389" s="1" t="s">
        <v>35</v>
      </c>
      <c r="C389" s="78" t="s">
        <v>229</v>
      </c>
      <c r="D389" s="9" t="str">
        <f t="shared" ca="1" si="887"/>
        <v>4(4x+10)+4(7x-4)</v>
      </c>
      <c r="E389" s="4" t="s">
        <v>13</v>
      </c>
      <c r="F389" t="s">
        <v>230</v>
      </c>
      <c r="G389" s="78" t="s">
        <v>229</v>
      </c>
      <c r="H389" s="92" t="str">
        <f t="shared" ca="1" si="888"/>
        <v>44x+24</v>
      </c>
      <c r="I389" s="21"/>
      <c r="J389" t="s">
        <v>230</v>
      </c>
      <c r="K389" s="51" t="s">
        <v>60</v>
      </c>
      <c r="L389" s="50" t="s">
        <v>328</v>
      </c>
      <c r="M389" s="50" t="str">
        <f t="shared" ca="1" si="889"/>
        <v>\\(\\quad 4(4x+10)+4(7x-4)= \\)</v>
      </c>
      <c r="N389" s="50" t="str">
        <f t="shared" ca="1" si="890"/>
        <v>\\(\\quad 44x+24 \\)</v>
      </c>
      <c r="O389" s="50" t="s">
        <v>62</v>
      </c>
      <c r="P389" s="89" t="str">
        <f t="shared" ca="1" si="891"/>
        <v>INSERT INTO math(tangen,question,answer,editor,date,count) VALUES('m5700','\\(\\quad 4(4x+10)+4(7x-4)= \\)','\\(\\quad 44x+24 \\)','harazono',NOW(),0);</v>
      </c>
      <c r="Q389" s="47"/>
      <c r="R389" s="19"/>
      <c r="S389" s="1">
        <f t="shared" ca="1" si="927"/>
        <v>4</v>
      </c>
      <c r="T389" s="1"/>
      <c r="U389" s="1">
        <f t="shared" ca="1" si="926"/>
        <v>4</v>
      </c>
      <c r="V389" s="1" t="s">
        <v>18</v>
      </c>
      <c r="W389" s="1">
        <f t="shared" ca="1" si="928"/>
        <v>10</v>
      </c>
      <c r="X389" s="1"/>
      <c r="Z389" s="1">
        <f t="shared" ca="1" si="855"/>
        <v>4</v>
      </c>
      <c r="AA389" s="1"/>
      <c r="AB389" s="1">
        <f t="shared" ca="1" si="843"/>
        <v>7</v>
      </c>
      <c r="AC389" s="1" t="s">
        <v>18</v>
      </c>
      <c r="AD389" s="1">
        <f t="shared" ca="1" si="844"/>
        <v>-4</v>
      </c>
      <c r="AE389" s="1"/>
      <c r="AG389" s="91">
        <f t="shared" ca="1" si="892"/>
        <v>4</v>
      </c>
      <c r="AI389" s="91">
        <f t="shared" ca="1" si="893"/>
        <v>4</v>
      </c>
      <c r="AJ389" t="str">
        <f t="shared" si="894"/>
        <v>x</v>
      </c>
      <c r="AK389" s="91">
        <f t="shared" ca="1" si="895"/>
        <v>10</v>
      </c>
      <c r="AM389"/>
      <c r="AN389" t="str">
        <f t="shared" ca="1" si="896"/>
        <v/>
      </c>
      <c r="AO389">
        <f t="shared" ca="1" si="897"/>
        <v>4</v>
      </c>
      <c r="AP389" t="s">
        <v>15</v>
      </c>
      <c r="AQ389" t="str">
        <f t="shared" ca="1" si="898"/>
        <v/>
      </c>
      <c r="AR389">
        <f t="shared" ca="1" si="899"/>
        <v>4</v>
      </c>
      <c r="AS389" s="5" t="str">
        <f t="shared" si="900"/>
        <v>x</v>
      </c>
      <c r="AT389" t="str">
        <f t="shared" ca="1" si="901"/>
        <v>+</v>
      </c>
      <c r="AU389">
        <f t="shared" ca="1" si="902"/>
        <v>10</v>
      </c>
      <c r="AV389" t="s">
        <v>14</v>
      </c>
      <c r="AW389" s="91">
        <f t="shared" ca="1" si="903"/>
        <v>4</v>
      </c>
      <c r="AY389" s="91">
        <f t="shared" ca="1" si="904"/>
        <v>7</v>
      </c>
      <c r="AZ389" t="str">
        <f t="shared" si="905"/>
        <v>x</v>
      </c>
      <c r="BA389" s="91">
        <f t="shared" ca="1" si="906"/>
        <v>-4</v>
      </c>
      <c r="BD389" t="str">
        <f t="shared" ca="1" si="907"/>
        <v>+</v>
      </c>
      <c r="BE389">
        <f t="shared" ca="1" si="908"/>
        <v>4</v>
      </c>
      <c r="BF389" t="s">
        <v>15</v>
      </c>
      <c r="BG389" t="str">
        <f t="shared" ca="1" si="909"/>
        <v/>
      </c>
      <c r="BH389">
        <f t="shared" ca="1" si="910"/>
        <v>7</v>
      </c>
      <c r="BI389" s="5" t="str">
        <f t="shared" si="911"/>
        <v>x</v>
      </c>
      <c r="BJ389" t="str">
        <f t="shared" ca="1" si="912"/>
        <v>-</v>
      </c>
      <c r="BK389">
        <f t="shared" ca="1" si="913"/>
        <v>4</v>
      </c>
      <c r="BL389" s="5"/>
      <c r="BM389" t="s">
        <v>14</v>
      </c>
      <c r="BO389" s="13">
        <f t="shared" ca="1" si="914"/>
        <v>16</v>
      </c>
      <c r="BP389" s="13" t="str">
        <f t="shared" si="915"/>
        <v>x</v>
      </c>
      <c r="BQ389" s="13">
        <f t="shared" ca="1" si="916"/>
        <v>40</v>
      </c>
      <c r="BR389" s="14">
        <f t="shared" ca="1" si="917"/>
        <v>28</v>
      </c>
      <c r="BS389" s="14" t="str">
        <f t="shared" si="918"/>
        <v>x</v>
      </c>
      <c r="BT389" s="14">
        <f t="shared" ca="1" si="919"/>
        <v>-16</v>
      </c>
      <c r="BU389">
        <f t="shared" ca="1" si="920"/>
        <v>44</v>
      </c>
      <c r="BV389" t="str">
        <f t="shared" ca="1" si="921"/>
        <v/>
      </c>
      <c r="BW389" s="93">
        <f t="shared" ca="1" si="922"/>
        <v>44</v>
      </c>
      <c r="BX389" s="44" t="str">
        <f t="shared" ca="1" si="923"/>
        <v>x</v>
      </c>
      <c r="BY389" t="str">
        <f t="shared" ca="1" si="924"/>
        <v>+</v>
      </c>
      <c r="BZ389" s="44">
        <f t="shared" ca="1" si="925"/>
        <v>24</v>
      </c>
    </row>
    <row r="390" spans="1:78" x14ac:dyDescent="0.55000000000000004">
      <c r="A390" s="1" t="s">
        <v>1</v>
      </c>
      <c r="B390" s="1" t="s">
        <v>35</v>
      </c>
      <c r="C390" s="78" t="s">
        <v>229</v>
      </c>
      <c r="D390" s="9" t="str">
        <f t="shared" ca="1" si="887"/>
        <v>-(-3x+6)-5(7x-6)</v>
      </c>
      <c r="E390" s="4" t="s">
        <v>13</v>
      </c>
      <c r="F390" t="s">
        <v>230</v>
      </c>
      <c r="G390" s="78" t="s">
        <v>229</v>
      </c>
      <c r="H390" s="92" t="str">
        <f t="shared" ca="1" si="888"/>
        <v>-32x+24</v>
      </c>
      <c r="I390" s="21"/>
      <c r="J390" t="s">
        <v>230</v>
      </c>
      <c r="K390" s="51" t="s">
        <v>60</v>
      </c>
      <c r="L390" s="50" t="s">
        <v>328</v>
      </c>
      <c r="M390" s="50" t="str">
        <f t="shared" ca="1" si="889"/>
        <v>\\(\\quad -(-3x+6)-5(7x-6)= \\)</v>
      </c>
      <c r="N390" s="50" t="str">
        <f t="shared" ca="1" si="890"/>
        <v>\\(\\quad -32x+24 \\)</v>
      </c>
      <c r="O390" s="50" t="s">
        <v>62</v>
      </c>
      <c r="P390" s="89" t="str">
        <f t="shared" ca="1" si="891"/>
        <v>INSERT INTO math(tangen,question,answer,editor,date,count) VALUES('m5700','\\(\\quad -(-3x+6)-5(7x-6)= \\)','\\(\\quad -32x+24 \\)','harazono',NOW(),0);</v>
      </c>
      <c r="Q390" s="47"/>
      <c r="R390" s="19"/>
      <c r="S390" s="1">
        <f t="shared" ca="1" si="927"/>
        <v>-1</v>
      </c>
      <c r="T390" s="1"/>
      <c r="U390" s="1">
        <f t="shared" ca="1" si="926"/>
        <v>-3</v>
      </c>
      <c r="V390" s="1" t="s">
        <v>18</v>
      </c>
      <c r="W390" s="1">
        <f t="shared" ca="1" si="928"/>
        <v>6</v>
      </c>
      <c r="X390" s="1"/>
      <c r="Z390" s="1">
        <f t="shared" ca="1" si="855"/>
        <v>-5</v>
      </c>
      <c r="AA390" s="1"/>
      <c r="AB390" s="1">
        <f t="shared" ca="1" si="843"/>
        <v>7</v>
      </c>
      <c r="AC390" s="1" t="s">
        <v>18</v>
      </c>
      <c r="AD390" s="1">
        <f t="shared" ca="1" si="844"/>
        <v>-6</v>
      </c>
      <c r="AE390" s="1"/>
      <c r="AG390" s="91">
        <f t="shared" ca="1" si="892"/>
        <v>-1</v>
      </c>
      <c r="AI390" s="91">
        <f t="shared" ca="1" si="893"/>
        <v>-3</v>
      </c>
      <c r="AJ390" t="str">
        <f t="shared" si="894"/>
        <v>x</v>
      </c>
      <c r="AK390" s="91">
        <f t="shared" ca="1" si="895"/>
        <v>6</v>
      </c>
      <c r="AM390"/>
      <c r="AN390" t="str">
        <f t="shared" ca="1" si="896"/>
        <v>-</v>
      </c>
      <c r="AO390" t="str">
        <f t="shared" ca="1" si="897"/>
        <v/>
      </c>
      <c r="AP390" t="s">
        <v>15</v>
      </c>
      <c r="AQ390" t="str">
        <f t="shared" ca="1" si="898"/>
        <v>-</v>
      </c>
      <c r="AR390">
        <f t="shared" ca="1" si="899"/>
        <v>3</v>
      </c>
      <c r="AS390" s="5" t="str">
        <f t="shared" si="900"/>
        <v>x</v>
      </c>
      <c r="AT390" t="str">
        <f t="shared" ca="1" si="901"/>
        <v>+</v>
      </c>
      <c r="AU390">
        <f t="shared" ca="1" si="902"/>
        <v>6</v>
      </c>
      <c r="AV390" t="s">
        <v>14</v>
      </c>
      <c r="AW390" s="91">
        <f t="shared" ca="1" si="903"/>
        <v>-5</v>
      </c>
      <c r="AY390" s="91">
        <f t="shared" ca="1" si="904"/>
        <v>7</v>
      </c>
      <c r="AZ390" t="str">
        <f t="shared" si="905"/>
        <v>x</v>
      </c>
      <c r="BA390" s="91">
        <f t="shared" ca="1" si="906"/>
        <v>-6</v>
      </c>
      <c r="BD390" t="str">
        <f t="shared" ca="1" si="907"/>
        <v>-</v>
      </c>
      <c r="BE390">
        <f t="shared" ca="1" si="908"/>
        <v>5</v>
      </c>
      <c r="BF390" t="s">
        <v>15</v>
      </c>
      <c r="BG390" t="str">
        <f t="shared" ca="1" si="909"/>
        <v/>
      </c>
      <c r="BH390">
        <f t="shared" ca="1" si="910"/>
        <v>7</v>
      </c>
      <c r="BI390" s="5" t="str">
        <f t="shared" si="911"/>
        <v>x</v>
      </c>
      <c r="BJ390" t="str">
        <f t="shared" ca="1" si="912"/>
        <v>-</v>
      </c>
      <c r="BK390">
        <f t="shared" ca="1" si="913"/>
        <v>6</v>
      </c>
      <c r="BL390" s="5"/>
      <c r="BM390" t="s">
        <v>14</v>
      </c>
      <c r="BO390" s="13">
        <f t="shared" ca="1" si="914"/>
        <v>3</v>
      </c>
      <c r="BP390" s="13" t="str">
        <f t="shared" si="915"/>
        <v>x</v>
      </c>
      <c r="BQ390" s="13">
        <f t="shared" ca="1" si="916"/>
        <v>-6</v>
      </c>
      <c r="BR390" s="14">
        <f t="shared" ca="1" si="917"/>
        <v>-35</v>
      </c>
      <c r="BS390" s="14" t="str">
        <f t="shared" si="918"/>
        <v>x</v>
      </c>
      <c r="BT390" s="14">
        <f t="shared" ca="1" si="919"/>
        <v>30</v>
      </c>
      <c r="BU390">
        <f t="shared" ca="1" si="920"/>
        <v>-32</v>
      </c>
      <c r="BV390" t="str">
        <f t="shared" ca="1" si="921"/>
        <v>-</v>
      </c>
      <c r="BW390" s="93">
        <f t="shared" ca="1" si="922"/>
        <v>32</v>
      </c>
      <c r="BX390" s="44" t="str">
        <f t="shared" ca="1" si="923"/>
        <v>x</v>
      </c>
      <c r="BY390" t="str">
        <f t="shared" ca="1" si="924"/>
        <v>+</v>
      </c>
      <c r="BZ390" s="44">
        <f t="shared" ca="1" si="925"/>
        <v>24</v>
      </c>
    </row>
    <row r="391" spans="1:78" x14ac:dyDescent="0.55000000000000004">
      <c r="A391" s="1" t="s">
        <v>1</v>
      </c>
      <c r="B391" s="1" t="s">
        <v>35</v>
      </c>
      <c r="C391" s="78" t="s">
        <v>229</v>
      </c>
      <c r="D391" s="9" t="str">
        <f t="shared" ca="1" si="887"/>
        <v>(-7x-3)+4(7x-2)</v>
      </c>
      <c r="E391" s="4" t="s">
        <v>13</v>
      </c>
      <c r="F391" t="s">
        <v>230</v>
      </c>
      <c r="G391" s="78" t="s">
        <v>229</v>
      </c>
      <c r="H391" s="92" t="str">
        <f t="shared" ca="1" si="888"/>
        <v>21x-11</v>
      </c>
      <c r="I391" s="21"/>
      <c r="J391" t="s">
        <v>230</v>
      </c>
      <c r="K391" s="51" t="s">
        <v>60</v>
      </c>
      <c r="L391" s="50" t="s">
        <v>328</v>
      </c>
      <c r="M391" s="50" t="str">
        <f t="shared" ca="1" si="889"/>
        <v>\\(\\quad (-7x-3)+4(7x-2)= \\)</v>
      </c>
      <c r="N391" s="50" t="str">
        <f t="shared" ca="1" si="890"/>
        <v>\\(\\quad 21x-11 \\)</v>
      </c>
      <c r="O391" s="50" t="s">
        <v>62</v>
      </c>
      <c r="P391" s="89" t="str">
        <f t="shared" ca="1" si="891"/>
        <v>INSERT INTO math(tangen,question,answer,editor,date,count) VALUES('m5700','\\(\\quad (-7x-3)+4(7x-2)= \\)','\\(\\quad 21x-11 \\)','harazono',NOW(),0);</v>
      </c>
      <c r="Q391" s="47"/>
      <c r="R391" s="19"/>
      <c r="S391" s="1">
        <f t="shared" ca="1" si="927"/>
        <v>1</v>
      </c>
      <c r="T391" s="1"/>
      <c r="U391" s="1">
        <f t="shared" ca="1" si="926"/>
        <v>-7</v>
      </c>
      <c r="V391" s="1" t="s">
        <v>18</v>
      </c>
      <c r="W391" s="1">
        <f t="shared" ca="1" si="928"/>
        <v>-3</v>
      </c>
      <c r="X391" s="1"/>
      <c r="Z391" s="1">
        <f t="shared" ca="1" si="855"/>
        <v>4</v>
      </c>
      <c r="AA391" s="1"/>
      <c r="AB391" s="1">
        <f t="shared" ca="1" si="843"/>
        <v>7</v>
      </c>
      <c r="AC391" s="1" t="s">
        <v>18</v>
      </c>
      <c r="AD391" s="1">
        <f t="shared" ca="1" si="844"/>
        <v>-2</v>
      </c>
      <c r="AE391" s="1"/>
      <c r="AG391" s="91">
        <f t="shared" ca="1" si="892"/>
        <v>1</v>
      </c>
      <c r="AI391" s="91">
        <f t="shared" ca="1" si="893"/>
        <v>-7</v>
      </c>
      <c r="AJ391" t="str">
        <f t="shared" si="894"/>
        <v>x</v>
      </c>
      <c r="AK391" s="91">
        <f t="shared" ca="1" si="895"/>
        <v>-3</v>
      </c>
      <c r="AM391"/>
      <c r="AN391" t="str">
        <f t="shared" ca="1" si="896"/>
        <v/>
      </c>
      <c r="AO391" t="str">
        <f t="shared" ca="1" si="897"/>
        <v/>
      </c>
      <c r="AP391" t="s">
        <v>15</v>
      </c>
      <c r="AQ391" t="str">
        <f t="shared" ca="1" si="898"/>
        <v>-</v>
      </c>
      <c r="AR391">
        <f t="shared" ca="1" si="899"/>
        <v>7</v>
      </c>
      <c r="AS391" s="5" t="str">
        <f t="shared" si="900"/>
        <v>x</v>
      </c>
      <c r="AT391" t="str">
        <f t="shared" ca="1" si="901"/>
        <v>-</v>
      </c>
      <c r="AU391">
        <f t="shared" ca="1" si="902"/>
        <v>3</v>
      </c>
      <c r="AV391" t="s">
        <v>14</v>
      </c>
      <c r="AW391" s="91">
        <f t="shared" ca="1" si="903"/>
        <v>4</v>
      </c>
      <c r="AY391" s="91">
        <f t="shared" ca="1" si="904"/>
        <v>7</v>
      </c>
      <c r="AZ391" t="str">
        <f t="shared" si="905"/>
        <v>x</v>
      </c>
      <c r="BA391" s="91">
        <f t="shared" ca="1" si="906"/>
        <v>-2</v>
      </c>
      <c r="BD391" t="str">
        <f t="shared" ca="1" si="907"/>
        <v>+</v>
      </c>
      <c r="BE391">
        <f t="shared" ca="1" si="908"/>
        <v>4</v>
      </c>
      <c r="BF391" t="s">
        <v>15</v>
      </c>
      <c r="BG391" t="str">
        <f t="shared" ca="1" si="909"/>
        <v/>
      </c>
      <c r="BH391">
        <f t="shared" ca="1" si="910"/>
        <v>7</v>
      </c>
      <c r="BI391" s="5" t="str">
        <f t="shared" si="911"/>
        <v>x</v>
      </c>
      <c r="BJ391" t="str">
        <f t="shared" ca="1" si="912"/>
        <v>-</v>
      </c>
      <c r="BK391">
        <f t="shared" ca="1" si="913"/>
        <v>2</v>
      </c>
      <c r="BL391" s="5"/>
      <c r="BM391" t="s">
        <v>14</v>
      </c>
      <c r="BO391" s="13">
        <f t="shared" ca="1" si="914"/>
        <v>-7</v>
      </c>
      <c r="BP391" s="13" t="str">
        <f t="shared" si="915"/>
        <v>x</v>
      </c>
      <c r="BQ391" s="13">
        <f t="shared" ca="1" si="916"/>
        <v>-3</v>
      </c>
      <c r="BR391" s="14">
        <f t="shared" ca="1" si="917"/>
        <v>28</v>
      </c>
      <c r="BS391" s="14" t="str">
        <f t="shared" si="918"/>
        <v>x</v>
      </c>
      <c r="BT391" s="14">
        <f t="shared" ca="1" si="919"/>
        <v>-8</v>
      </c>
      <c r="BU391">
        <f t="shared" ca="1" si="920"/>
        <v>21</v>
      </c>
      <c r="BV391" t="str">
        <f t="shared" ca="1" si="921"/>
        <v/>
      </c>
      <c r="BW391" s="93">
        <f t="shared" ca="1" si="922"/>
        <v>21</v>
      </c>
      <c r="BX391" s="44" t="str">
        <f t="shared" ca="1" si="923"/>
        <v>x</v>
      </c>
      <c r="BY391" t="str">
        <f t="shared" ca="1" si="924"/>
        <v/>
      </c>
      <c r="BZ391" s="44">
        <f t="shared" ca="1" si="925"/>
        <v>-11</v>
      </c>
    </row>
    <row r="392" spans="1:78" x14ac:dyDescent="0.55000000000000004">
      <c r="A392" s="1" t="s">
        <v>1</v>
      </c>
      <c r="B392" s="1" t="s">
        <v>35</v>
      </c>
      <c r="C392" s="78" t="s">
        <v>229</v>
      </c>
      <c r="D392" s="9" t="str">
        <f t="shared" ref="D392:D405" ca="1" si="929">AN392&amp;AO392&amp;AP392&amp;AQ392&amp;AR392&amp;AS392&amp;AT392&amp;AU392&amp;AV392&amp;BD392&amp;BE392&amp;BF392&amp;BG392&amp;BH392&amp;BI392&amp;BJ392&amp;BK392&amp;BL392&amp;BM392&amp;BN392</f>
        <v>-4(-3x-4)+2(3x-8)</v>
      </c>
      <c r="E392" s="4" t="s">
        <v>13</v>
      </c>
      <c r="F392" t="s">
        <v>230</v>
      </c>
      <c r="G392" s="78" t="s">
        <v>229</v>
      </c>
      <c r="H392" s="92" t="str">
        <f t="shared" ref="H392:H405" ca="1" si="930">BV392&amp;BW392&amp;BX392&amp;BY392&amp;BZ392</f>
        <v>18x0</v>
      </c>
      <c r="I392" s="21"/>
      <c r="J392" t="s">
        <v>230</v>
      </c>
      <c r="K392" s="51" t="s">
        <v>60</v>
      </c>
      <c r="L392" s="50" t="s">
        <v>328</v>
      </c>
      <c r="M392" s="50" t="str">
        <f t="shared" ref="M392:M405" ca="1" si="931">C392&amp;D392&amp;E392&amp;F392</f>
        <v>\\(\\quad -4(-3x-4)+2(3x-8)= \\)</v>
      </c>
      <c r="N392" s="50" t="str">
        <f t="shared" ref="N392:N405" ca="1" si="932">G392&amp;H392&amp;I392&amp;J392</f>
        <v>\\(\\quad 18x0 \\)</v>
      </c>
      <c r="O392" s="50" t="s">
        <v>62</v>
      </c>
      <c r="P392" s="89" t="str">
        <f t="shared" ref="P392:P405" ca="1" si="933">"INSERT INTO "&amp;K392&amp;"(tangen,question,answer,editor,date,count) VALUES('"&amp;L392&amp;"','"&amp;M392&amp;"','"&amp;N392&amp;"','"&amp;O392&amp;"',NOW(),0);"</f>
        <v>INSERT INTO math(tangen,question,answer,editor,date,count) VALUES('m5700','\\(\\quad -4(-3x-4)+2(3x-8)= \\)','\\(\\quad 18x0 \\)','harazono',NOW(),0);</v>
      </c>
      <c r="Q392" s="47"/>
      <c r="R392" s="19"/>
      <c r="S392" s="1">
        <f t="shared" ca="1" si="927"/>
        <v>-4</v>
      </c>
      <c r="T392" s="1"/>
      <c r="U392" s="1">
        <f t="shared" ca="1" si="926"/>
        <v>-3</v>
      </c>
      <c r="V392" s="1" t="s">
        <v>18</v>
      </c>
      <c r="W392" s="1">
        <f t="shared" ca="1" si="928"/>
        <v>-4</v>
      </c>
      <c r="X392" s="1"/>
      <c r="Z392" s="1">
        <f t="shared" ca="1" si="855"/>
        <v>2</v>
      </c>
      <c r="AA392" s="1"/>
      <c r="AB392" s="1">
        <f t="shared" ca="1" si="843"/>
        <v>3</v>
      </c>
      <c r="AC392" s="1" t="s">
        <v>18</v>
      </c>
      <c r="AD392" s="1">
        <f t="shared" ca="1" si="844"/>
        <v>-8</v>
      </c>
      <c r="AE392" s="1"/>
      <c r="AG392" s="91">
        <f t="shared" ref="AG392:AG405" ca="1" si="934">IF(S392=0,7,S392)</f>
        <v>-4</v>
      </c>
      <c r="AI392" s="91">
        <f t="shared" ref="AI392:AI405" ca="1" si="935">IF(U392=0,7,U392)</f>
        <v>-3</v>
      </c>
      <c r="AJ392" t="str">
        <f t="shared" ref="AJ392:AJ405" si="936">IF(V392=0,7,V392)</f>
        <v>x</v>
      </c>
      <c r="AK392" s="91">
        <f t="shared" ref="AK392:AK405" ca="1" si="937">IF(W392=0,7,W392)</f>
        <v>-4</v>
      </c>
      <c r="AM392"/>
      <c r="AN392" t="str">
        <f t="shared" ref="AN392:AN405" ca="1" si="938">IF(AG392&lt;=0,"-","")</f>
        <v>-</v>
      </c>
      <c r="AO392">
        <f t="shared" ref="AO392:AO405" ca="1" si="939">IF(AG392=1,"",IF(AG392=-1,"",ABS(AG392)))</f>
        <v>4</v>
      </c>
      <c r="AP392" t="s">
        <v>15</v>
      </c>
      <c r="AQ392" t="str">
        <f t="shared" ref="AQ392:AQ405" ca="1" si="940">IF(AI392&lt;=0,"-","")</f>
        <v>-</v>
      </c>
      <c r="AR392">
        <f t="shared" ref="AR392:AR405" ca="1" si="941">IF(AI392=1,"",IF(AI392=-1,"",ABS(AI392)))</f>
        <v>3</v>
      </c>
      <c r="AS392" s="5" t="str">
        <f t="shared" ref="AS392:AS405" si="942">V392</f>
        <v>x</v>
      </c>
      <c r="AT392" t="str">
        <f t="shared" ref="AT392:AT405" ca="1" si="943">IF(AK392&lt;=0,"-","+")</f>
        <v>-</v>
      </c>
      <c r="AU392">
        <f t="shared" ref="AU392:AU405" ca="1" si="944">ABS(AK392)</f>
        <v>4</v>
      </c>
      <c r="AV392" t="s">
        <v>14</v>
      </c>
      <c r="AW392" s="91">
        <f t="shared" ref="AW392:AW405" ca="1" si="945">IF(Z392=0,7,Z392)</f>
        <v>2</v>
      </c>
      <c r="AY392" s="91">
        <f t="shared" ref="AY392:AY405" ca="1" si="946">IF(AB392=0,7,AB392)</f>
        <v>3</v>
      </c>
      <c r="AZ392" t="str">
        <f t="shared" ref="AZ392:AZ405" si="947">IF(AC392=0,7,AC392)</f>
        <v>x</v>
      </c>
      <c r="BA392" s="91">
        <f t="shared" ref="BA392:BA405" ca="1" si="948">IF(AD392=0,7,AD392)</f>
        <v>-8</v>
      </c>
      <c r="BD392" t="str">
        <f t="shared" ref="BD392:BD405" ca="1" si="949">IF(AW392&lt;=0,"-","+")</f>
        <v>+</v>
      </c>
      <c r="BE392">
        <f t="shared" ref="BE392:BE405" ca="1" si="950">IF(AW392=1,"",IF(AW392=-1,"",ABS(AW392)))</f>
        <v>2</v>
      </c>
      <c r="BF392" t="s">
        <v>15</v>
      </c>
      <c r="BG392" t="str">
        <f t="shared" ref="BG392:BG405" ca="1" si="951">IF(AY392&lt;=0,"-","")</f>
        <v/>
      </c>
      <c r="BH392">
        <f t="shared" ref="BH392:BH405" ca="1" si="952">IF(AY392=1,"",IF(AY392=-1,"",ABS(AY392)))</f>
        <v>3</v>
      </c>
      <c r="BI392" s="5" t="str">
        <f t="shared" ref="BI392:BI405" si="953">AZ392</f>
        <v>x</v>
      </c>
      <c r="BJ392" t="str">
        <f t="shared" ref="BJ392:BJ405" ca="1" si="954">IF(BA392&lt;=0,"-","+")</f>
        <v>-</v>
      </c>
      <c r="BK392">
        <f t="shared" ref="BK392:BK405" ca="1" si="955">ABS(BA392)</f>
        <v>8</v>
      </c>
      <c r="BL392" s="5"/>
      <c r="BM392" t="s">
        <v>14</v>
      </c>
      <c r="BO392" s="13">
        <f t="shared" ref="BO392:BO405" ca="1" si="956">AG392*AI392</f>
        <v>12</v>
      </c>
      <c r="BP392" s="13" t="str">
        <f t="shared" ref="BP392:BP405" si="957">AJ392</f>
        <v>x</v>
      </c>
      <c r="BQ392" s="13">
        <f t="shared" ref="BQ392:BQ405" ca="1" si="958">AG392*AK392</f>
        <v>16</v>
      </c>
      <c r="BR392" s="14">
        <f t="shared" ref="BR392:BR405" ca="1" si="959">AW392*AY392</f>
        <v>6</v>
      </c>
      <c r="BS392" s="14" t="str">
        <f t="shared" ref="BS392:BS405" si="960">AZ392</f>
        <v>x</v>
      </c>
      <c r="BT392" s="14">
        <f t="shared" ref="BT392:BT405" ca="1" si="961">AW392*BA392</f>
        <v>-16</v>
      </c>
      <c r="BU392">
        <f t="shared" ref="BU392:BU405" ca="1" si="962">BO392+BR392</f>
        <v>18</v>
      </c>
      <c r="BV392" t="str">
        <f t="shared" ref="BV392:BV405" ca="1" si="963">IF(BU392&lt;=0,"-","")</f>
        <v/>
      </c>
      <c r="BW392" s="93">
        <f t="shared" ref="BW392:BW405" ca="1" si="964">IF(BU392=0,"",IF(BU392=1,"",IF(BU392=-1,"",ABS(BU392))))</f>
        <v>18</v>
      </c>
      <c r="BX392" s="44" t="str">
        <f t="shared" ref="BX392:BX405" ca="1" si="965">IF(BU392=0,"",AZ392)</f>
        <v>x</v>
      </c>
      <c r="BY392" t="str">
        <f t="shared" ref="BY392:BY405" ca="1" si="966">IF(BU392=0,"",IF(BZ392&lt;=0,"","+"))</f>
        <v/>
      </c>
      <c r="BZ392" s="44">
        <f t="shared" ref="BZ392:BZ405" ca="1" si="967">BQ392+BT392</f>
        <v>0</v>
      </c>
    </row>
    <row r="393" spans="1:78" x14ac:dyDescent="0.55000000000000004">
      <c r="A393" s="1" t="s">
        <v>1</v>
      </c>
      <c r="B393" s="1" t="s">
        <v>35</v>
      </c>
      <c r="C393" s="78" t="s">
        <v>229</v>
      </c>
      <c r="D393" s="9" t="str">
        <f t="shared" ca="1" si="929"/>
        <v>-3(-8x-7)-2(-5x-9)</v>
      </c>
      <c r="E393" s="4" t="s">
        <v>13</v>
      </c>
      <c r="F393" t="s">
        <v>230</v>
      </c>
      <c r="G393" s="78" t="s">
        <v>229</v>
      </c>
      <c r="H393" s="92" t="str">
        <f t="shared" ca="1" si="930"/>
        <v>34x+39</v>
      </c>
      <c r="I393" s="21"/>
      <c r="J393" t="s">
        <v>230</v>
      </c>
      <c r="K393" s="51" t="s">
        <v>60</v>
      </c>
      <c r="L393" s="50" t="s">
        <v>328</v>
      </c>
      <c r="M393" s="50" t="str">
        <f t="shared" ca="1" si="931"/>
        <v>\\(\\quad -3(-8x-7)-2(-5x-9)= \\)</v>
      </c>
      <c r="N393" s="50" t="str">
        <f t="shared" ca="1" si="932"/>
        <v>\\(\\quad 34x+39 \\)</v>
      </c>
      <c r="O393" s="50" t="s">
        <v>62</v>
      </c>
      <c r="P393" s="89" t="str">
        <f t="shared" ca="1" si="933"/>
        <v>INSERT INTO math(tangen,question,answer,editor,date,count) VALUES('m5700','\\(\\quad -3(-8x-7)-2(-5x-9)= \\)','\\(\\quad 34x+39 \\)','harazono',NOW(),0);</v>
      </c>
      <c r="Q393" s="47"/>
      <c r="R393" s="19"/>
      <c r="S393" s="1">
        <f t="shared" ca="1" si="927"/>
        <v>-3</v>
      </c>
      <c r="T393" s="1"/>
      <c r="U393" s="1">
        <f t="shared" ca="1" si="926"/>
        <v>-8</v>
      </c>
      <c r="V393" s="1" t="s">
        <v>18</v>
      </c>
      <c r="W393" s="1">
        <f t="shared" ca="1" si="928"/>
        <v>-7</v>
      </c>
      <c r="X393" s="1"/>
      <c r="Z393" s="1">
        <f t="shared" ca="1" si="855"/>
        <v>-2</v>
      </c>
      <c r="AA393" s="1"/>
      <c r="AB393" s="1">
        <f t="shared" ca="1" si="843"/>
        <v>-5</v>
      </c>
      <c r="AC393" s="1" t="s">
        <v>18</v>
      </c>
      <c r="AD393" s="1">
        <f t="shared" ca="1" si="844"/>
        <v>-9</v>
      </c>
      <c r="AE393" s="1"/>
      <c r="AG393" s="91">
        <f t="shared" ca="1" si="934"/>
        <v>-3</v>
      </c>
      <c r="AI393" s="91">
        <f t="shared" ca="1" si="935"/>
        <v>-8</v>
      </c>
      <c r="AJ393" t="str">
        <f t="shared" si="936"/>
        <v>x</v>
      </c>
      <c r="AK393" s="91">
        <f t="shared" ca="1" si="937"/>
        <v>-7</v>
      </c>
      <c r="AM393"/>
      <c r="AN393" t="str">
        <f t="shared" ca="1" si="938"/>
        <v>-</v>
      </c>
      <c r="AO393">
        <f t="shared" ca="1" si="939"/>
        <v>3</v>
      </c>
      <c r="AP393" t="s">
        <v>15</v>
      </c>
      <c r="AQ393" t="str">
        <f t="shared" ca="1" si="940"/>
        <v>-</v>
      </c>
      <c r="AR393">
        <f t="shared" ca="1" si="941"/>
        <v>8</v>
      </c>
      <c r="AS393" s="5" t="str">
        <f t="shared" si="942"/>
        <v>x</v>
      </c>
      <c r="AT393" t="str">
        <f t="shared" ca="1" si="943"/>
        <v>-</v>
      </c>
      <c r="AU393">
        <f t="shared" ca="1" si="944"/>
        <v>7</v>
      </c>
      <c r="AV393" t="s">
        <v>14</v>
      </c>
      <c r="AW393" s="91">
        <f t="shared" ca="1" si="945"/>
        <v>-2</v>
      </c>
      <c r="AY393" s="91">
        <f t="shared" ca="1" si="946"/>
        <v>-5</v>
      </c>
      <c r="AZ393" t="str">
        <f t="shared" si="947"/>
        <v>x</v>
      </c>
      <c r="BA393" s="91">
        <f t="shared" ca="1" si="948"/>
        <v>-9</v>
      </c>
      <c r="BD393" t="str">
        <f t="shared" ca="1" si="949"/>
        <v>-</v>
      </c>
      <c r="BE393">
        <f t="shared" ca="1" si="950"/>
        <v>2</v>
      </c>
      <c r="BF393" t="s">
        <v>15</v>
      </c>
      <c r="BG393" t="str">
        <f t="shared" ca="1" si="951"/>
        <v>-</v>
      </c>
      <c r="BH393">
        <f t="shared" ca="1" si="952"/>
        <v>5</v>
      </c>
      <c r="BI393" s="5" t="str">
        <f t="shared" si="953"/>
        <v>x</v>
      </c>
      <c r="BJ393" t="str">
        <f t="shared" ca="1" si="954"/>
        <v>-</v>
      </c>
      <c r="BK393">
        <f t="shared" ca="1" si="955"/>
        <v>9</v>
      </c>
      <c r="BL393" s="5"/>
      <c r="BM393" t="s">
        <v>14</v>
      </c>
      <c r="BO393" s="13">
        <f t="shared" ca="1" si="956"/>
        <v>24</v>
      </c>
      <c r="BP393" s="13" t="str">
        <f t="shared" si="957"/>
        <v>x</v>
      </c>
      <c r="BQ393" s="13">
        <f t="shared" ca="1" si="958"/>
        <v>21</v>
      </c>
      <c r="BR393" s="14">
        <f t="shared" ca="1" si="959"/>
        <v>10</v>
      </c>
      <c r="BS393" s="14" t="str">
        <f t="shared" si="960"/>
        <v>x</v>
      </c>
      <c r="BT393" s="14">
        <f t="shared" ca="1" si="961"/>
        <v>18</v>
      </c>
      <c r="BU393">
        <f t="shared" ca="1" si="962"/>
        <v>34</v>
      </c>
      <c r="BV393" t="str">
        <f t="shared" ca="1" si="963"/>
        <v/>
      </c>
      <c r="BW393" s="93">
        <f t="shared" ca="1" si="964"/>
        <v>34</v>
      </c>
      <c r="BX393" s="44" t="str">
        <f t="shared" ca="1" si="965"/>
        <v>x</v>
      </c>
      <c r="BY393" t="str">
        <f t="shared" ca="1" si="966"/>
        <v>+</v>
      </c>
      <c r="BZ393" s="44">
        <f t="shared" ca="1" si="967"/>
        <v>39</v>
      </c>
    </row>
    <row r="394" spans="1:78" x14ac:dyDescent="0.55000000000000004">
      <c r="A394" s="1" t="s">
        <v>1</v>
      </c>
      <c r="B394" s="1" t="s">
        <v>35</v>
      </c>
      <c r="C394" s="78" t="s">
        <v>229</v>
      </c>
      <c r="D394" s="9" t="str">
        <f t="shared" ca="1" si="929"/>
        <v>2(-9x+7)-3(-6x-8)</v>
      </c>
      <c r="E394" s="4" t="s">
        <v>13</v>
      </c>
      <c r="F394" t="s">
        <v>230</v>
      </c>
      <c r="G394" s="78" t="s">
        <v>229</v>
      </c>
      <c r="H394" s="92" t="str">
        <f t="shared" ca="1" si="930"/>
        <v>-38</v>
      </c>
      <c r="I394" s="21"/>
      <c r="J394" t="s">
        <v>230</v>
      </c>
      <c r="K394" s="51" t="s">
        <v>60</v>
      </c>
      <c r="L394" s="50" t="s">
        <v>328</v>
      </c>
      <c r="M394" s="50" t="str">
        <f t="shared" ca="1" si="931"/>
        <v>\\(\\quad 2(-9x+7)-3(-6x-8)= \\)</v>
      </c>
      <c r="N394" s="50" t="str">
        <f t="shared" ca="1" si="932"/>
        <v>\\(\\quad -38 \\)</v>
      </c>
      <c r="O394" s="50" t="s">
        <v>62</v>
      </c>
      <c r="P394" s="89" t="str">
        <f t="shared" ca="1" si="933"/>
        <v>INSERT INTO math(tangen,question,answer,editor,date,count) VALUES('m5700','\\(\\quad 2(-9x+7)-3(-6x-8)= \\)','\\(\\quad -38 \\)','harazono',NOW(),0);</v>
      </c>
      <c r="Q394" s="47"/>
      <c r="R394" s="19"/>
      <c r="S394" s="1">
        <f t="shared" ca="1" si="927"/>
        <v>2</v>
      </c>
      <c r="T394" s="1"/>
      <c r="U394" s="1">
        <f t="shared" ca="1" si="926"/>
        <v>-9</v>
      </c>
      <c r="V394" s="1" t="s">
        <v>18</v>
      </c>
      <c r="W394" s="1">
        <f t="shared" ca="1" si="928"/>
        <v>7</v>
      </c>
      <c r="X394" s="1"/>
      <c r="Z394" s="1">
        <f t="shared" ca="1" si="855"/>
        <v>-3</v>
      </c>
      <c r="AA394" s="1"/>
      <c r="AB394" s="1">
        <f t="shared" ca="1" si="843"/>
        <v>-6</v>
      </c>
      <c r="AC394" s="1" t="s">
        <v>18</v>
      </c>
      <c r="AD394" s="1">
        <f t="shared" ca="1" si="844"/>
        <v>-8</v>
      </c>
      <c r="AE394" s="1"/>
      <c r="AG394" s="91">
        <f t="shared" ca="1" si="934"/>
        <v>2</v>
      </c>
      <c r="AI394" s="91">
        <f t="shared" ca="1" si="935"/>
        <v>-9</v>
      </c>
      <c r="AJ394" t="str">
        <f t="shared" si="936"/>
        <v>x</v>
      </c>
      <c r="AK394" s="91">
        <f t="shared" ca="1" si="937"/>
        <v>7</v>
      </c>
      <c r="AM394"/>
      <c r="AN394" t="str">
        <f t="shared" ca="1" si="938"/>
        <v/>
      </c>
      <c r="AO394">
        <f t="shared" ca="1" si="939"/>
        <v>2</v>
      </c>
      <c r="AP394" t="s">
        <v>15</v>
      </c>
      <c r="AQ394" t="str">
        <f t="shared" ca="1" si="940"/>
        <v>-</v>
      </c>
      <c r="AR394">
        <f t="shared" ca="1" si="941"/>
        <v>9</v>
      </c>
      <c r="AS394" s="5" t="str">
        <f t="shared" si="942"/>
        <v>x</v>
      </c>
      <c r="AT394" t="str">
        <f t="shared" ca="1" si="943"/>
        <v>+</v>
      </c>
      <c r="AU394">
        <f t="shared" ca="1" si="944"/>
        <v>7</v>
      </c>
      <c r="AV394" t="s">
        <v>14</v>
      </c>
      <c r="AW394" s="91">
        <f t="shared" ca="1" si="945"/>
        <v>-3</v>
      </c>
      <c r="AY394" s="91">
        <f t="shared" ca="1" si="946"/>
        <v>-6</v>
      </c>
      <c r="AZ394" t="str">
        <f t="shared" si="947"/>
        <v>x</v>
      </c>
      <c r="BA394" s="91">
        <f t="shared" ca="1" si="948"/>
        <v>-8</v>
      </c>
      <c r="BD394" t="str">
        <f t="shared" ca="1" si="949"/>
        <v>-</v>
      </c>
      <c r="BE394">
        <f t="shared" ca="1" si="950"/>
        <v>3</v>
      </c>
      <c r="BF394" t="s">
        <v>15</v>
      </c>
      <c r="BG394" t="str">
        <f t="shared" ca="1" si="951"/>
        <v>-</v>
      </c>
      <c r="BH394">
        <f t="shared" ca="1" si="952"/>
        <v>6</v>
      </c>
      <c r="BI394" s="5" t="str">
        <f t="shared" si="953"/>
        <v>x</v>
      </c>
      <c r="BJ394" t="str">
        <f t="shared" ca="1" si="954"/>
        <v>-</v>
      </c>
      <c r="BK394">
        <f t="shared" ca="1" si="955"/>
        <v>8</v>
      </c>
      <c r="BL394" s="5"/>
      <c r="BM394" t="s">
        <v>14</v>
      </c>
      <c r="BO394" s="13">
        <f t="shared" ca="1" si="956"/>
        <v>-18</v>
      </c>
      <c r="BP394" s="13" t="str">
        <f t="shared" si="957"/>
        <v>x</v>
      </c>
      <c r="BQ394" s="13">
        <f t="shared" ca="1" si="958"/>
        <v>14</v>
      </c>
      <c r="BR394" s="14">
        <f t="shared" ca="1" si="959"/>
        <v>18</v>
      </c>
      <c r="BS394" s="14" t="str">
        <f t="shared" si="960"/>
        <v>x</v>
      </c>
      <c r="BT394" s="14">
        <f t="shared" ca="1" si="961"/>
        <v>24</v>
      </c>
      <c r="BU394">
        <f t="shared" ca="1" si="962"/>
        <v>0</v>
      </c>
      <c r="BV394" t="str">
        <f t="shared" ca="1" si="963"/>
        <v>-</v>
      </c>
      <c r="BW394" s="93" t="str">
        <f t="shared" ca="1" si="964"/>
        <v/>
      </c>
      <c r="BX394" s="44" t="str">
        <f t="shared" ca="1" si="965"/>
        <v/>
      </c>
      <c r="BY394" t="str">
        <f t="shared" ca="1" si="966"/>
        <v/>
      </c>
      <c r="BZ394" s="44">
        <f t="shared" ca="1" si="967"/>
        <v>38</v>
      </c>
    </row>
    <row r="395" spans="1:78" x14ac:dyDescent="0.55000000000000004">
      <c r="A395" s="1" t="s">
        <v>1</v>
      </c>
      <c r="B395" s="1" t="s">
        <v>35</v>
      </c>
      <c r="C395" s="78" t="s">
        <v>229</v>
      </c>
      <c r="D395" s="9" t="str">
        <f t="shared" ca="1" si="929"/>
        <v>3(-5x-6)+5(-x-6)</v>
      </c>
      <c r="E395" s="4" t="s">
        <v>13</v>
      </c>
      <c r="F395" t="s">
        <v>230</v>
      </c>
      <c r="G395" s="78" t="s">
        <v>229</v>
      </c>
      <c r="H395" s="92" t="str">
        <f t="shared" ca="1" si="930"/>
        <v>-20x-48</v>
      </c>
      <c r="I395" s="21"/>
      <c r="J395" t="s">
        <v>230</v>
      </c>
      <c r="K395" s="51" t="s">
        <v>60</v>
      </c>
      <c r="L395" s="50" t="s">
        <v>328</v>
      </c>
      <c r="M395" s="50" t="str">
        <f t="shared" ca="1" si="931"/>
        <v>\\(\\quad 3(-5x-6)+5(-x-6)= \\)</v>
      </c>
      <c r="N395" s="50" t="str">
        <f t="shared" ca="1" si="932"/>
        <v>\\(\\quad -20x-48 \\)</v>
      </c>
      <c r="O395" s="50" t="s">
        <v>62</v>
      </c>
      <c r="P395" s="89" t="str">
        <f t="shared" ca="1" si="933"/>
        <v>INSERT INTO math(tangen,question,answer,editor,date,count) VALUES('m5700','\\(\\quad 3(-5x-6)+5(-x-6)= \\)','\\(\\quad -20x-48 \\)','harazono',NOW(),0);</v>
      </c>
      <c r="Q395" s="47"/>
      <c r="R395" s="19"/>
      <c r="S395" s="1">
        <f t="shared" ca="1" si="927"/>
        <v>3</v>
      </c>
      <c r="T395" s="1"/>
      <c r="U395" s="1">
        <f t="shared" ca="1" si="926"/>
        <v>-5</v>
      </c>
      <c r="V395" s="1" t="s">
        <v>18</v>
      </c>
      <c r="W395" s="1">
        <f t="shared" ca="1" si="928"/>
        <v>-6</v>
      </c>
      <c r="X395" s="1"/>
      <c r="Z395" s="1">
        <f t="shared" ca="1" si="855"/>
        <v>5</v>
      </c>
      <c r="AA395" s="1"/>
      <c r="AB395" s="1">
        <f t="shared" ca="1" si="843"/>
        <v>-1</v>
      </c>
      <c r="AC395" s="1" t="s">
        <v>18</v>
      </c>
      <c r="AD395" s="1">
        <f t="shared" ca="1" si="844"/>
        <v>-6</v>
      </c>
      <c r="AE395" s="1"/>
      <c r="AG395" s="91">
        <f t="shared" ca="1" si="934"/>
        <v>3</v>
      </c>
      <c r="AI395" s="91">
        <f t="shared" ca="1" si="935"/>
        <v>-5</v>
      </c>
      <c r="AJ395" t="str">
        <f t="shared" si="936"/>
        <v>x</v>
      </c>
      <c r="AK395" s="91">
        <f t="shared" ca="1" si="937"/>
        <v>-6</v>
      </c>
      <c r="AM395"/>
      <c r="AN395" t="str">
        <f t="shared" ca="1" si="938"/>
        <v/>
      </c>
      <c r="AO395">
        <f t="shared" ca="1" si="939"/>
        <v>3</v>
      </c>
      <c r="AP395" t="s">
        <v>15</v>
      </c>
      <c r="AQ395" t="str">
        <f t="shared" ca="1" si="940"/>
        <v>-</v>
      </c>
      <c r="AR395">
        <f t="shared" ca="1" si="941"/>
        <v>5</v>
      </c>
      <c r="AS395" s="5" t="str">
        <f t="shared" si="942"/>
        <v>x</v>
      </c>
      <c r="AT395" t="str">
        <f t="shared" ca="1" si="943"/>
        <v>-</v>
      </c>
      <c r="AU395">
        <f t="shared" ca="1" si="944"/>
        <v>6</v>
      </c>
      <c r="AV395" t="s">
        <v>14</v>
      </c>
      <c r="AW395" s="91">
        <f t="shared" ca="1" si="945"/>
        <v>5</v>
      </c>
      <c r="AY395" s="91">
        <f t="shared" ca="1" si="946"/>
        <v>-1</v>
      </c>
      <c r="AZ395" t="str">
        <f t="shared" si="947"/>
        <v>x</v>
      </c>
      <c r="BA395" s="91">
        <f t="shared" ca="1" si="948"/>
        <v>-6</v>
      </c>
      <c r="BD395" t="str">
        <f t="shared" ca="1" si="949"/>
        <v>+</v>
      </c>
      <c r="BE395">
        <f t="shared" ca="1" si="950"/>
        <v>5</v>
      </c>
      <c r="BF395" t="s">
        <v>15</v>
      </c>
      <c r="BG395" t="str">
        <f t="shared" ca="1" si="951"/>
        <v>-</v>
      </c>
      <c r="BH395" t="str">
        <f t="shared" ca="1" si="952"/>
        <v/>
      </c>
      <c r="BI395" s="5" t="str">
        <f t="shared" si="953"/>
        <v>x</v>
      </c>
      <c r="BJ395" t="str">
        <f t="shared" ca="1" si="954"/>
        <v>-</v>
      </c>
      <c r="BK395">
        <f t="shared" ca="1" si="955"/>
        <v>6</v>
      </c>
      <c r="BL395" s="5"/>
      <c r="BM395" t="s">
        <v>14</v>
      </c>
      <c r="BO395" s="13">
        <f t="shared" ca="1" si="956"/>
        <v>-15</v>
      </c>
      <c r="BP395" s="13" t="str">
        <f t="shared" si="957"/>
        <v>x</v>
      </c>
      <c r="BQ395" s="13">
        <f t="shared" ca="1" si="958"/>
        <v>-18</v>
      </c>
      <c r="BR395" s="14">
        <f t="shared" ca="1" si="959"/>
        <v>-5</v>
      </c>
      <c r="BS395" s="14" t="str">
        <f t="shared" si="960"/>
        <v>x</v>
      </c>
      <c r="BT395" s="14">
        <f t="shared" ca="1" si="961"/>
        <v>-30</v>
      </c>
      <c r="BU395">
        <f t="shared" ca="1" si="962"/>
        <v>-20</v>
      </c>
      <c r="BV395" t="str">
        <f t="shared" ca="1" si="963"/>
        <v>-</v>
      </c>
      <c r="BW395" s="93">
        <f t="shared" ca="1" si="964"/>
        <v>20</v>
      </c>
      <c r="BX395" s="44" t="str">
        <f t="shared" ca="1" si="965"/>
        <v>x</v>
      </c>
      <c r="BY395" t="str">
        <f t="shared" ca="1" si="966"/>
        <v/>
      </c>
      <c r="BZ395" s="44">
        <f t="shared" ca="1" si="967"/>
        <v>-48</v>
      </c>
    </row>
    <row r="396" spans="1:78" x14ac:dyDescent="0.55000000000000004">
      <c r="A396" s="1" t="s">
        <v>1</v>
      </c>
      <c r="B396" s="1" t="s">
        <v>35</v>
      </c>
      <c r="C396" s="78" t="s">
        <v>229</v>
      </c>
      <c r="D396" s="9" t="str">
        <f t="shared" ca="1" si="929"/>
        <v>-2(-6x+7)-3(-9x+8)</v>
      </c>
      <c r="E396" s="4" t="s">
        <v>13</v>
      </c>
      <c r="F396" t="s">
        <v>230</v>
      </c>
      <c r="G396" s="78" t="s">
        <v>229</v>
      </c>
      <c r="H396" s="92" t="str">
        <f t="shared" ca="1" si="930"/>
        <v>39x-38</v>
      </c>
      <c r="I396" s="21"/>
      <c r="J396" t="s">
        <v>230</v>
      </c>
      <c r="K396" s="51" t="s">
        <v>60</v>
      </c>
      <c r="L396" s="50" t="s">
        <v>328</v>
      </c>
      <c r="M396" s="50" t="str">
        <f t="shared" ca="1" si="931"/>
        <v>\\(\\quad -2(-6x+7)-3(-9x+8)= \\)</v>
      </c>
      <c r="N396" s="50" t="str">
        <f t="shared" ca="1" si="932"/>
        <v>\\(\\quad 39x-38 \\)</v>
      </c>
      <c r="O396" s="50" t="s">
        <v>62</v>
      </c>
      <c r="P396" s="89" t="str">
        <f t="shared" ca="1" si="933"/>
        <v>INSERT INTO math(tangen,question,answer,editor,date,count) VALUES('m5700','\\(\\quad -2(-6x+7)-3(-9x+8)= \\)','\\(\\quad 39x-38 \\)','harazono',NOW(),0);</v>
      </c>
      <c r="Q396" s="47"/>
      <c r="R396" s="19"/>
      <c r="S396" s="1">
        <f t="shared" ca="1" si="927"/>
        <v>-2</v>
      </c>
      <c r="T396" s="1"/>
      <c r="U396" s="1">
        <f t="shared" ca="1" si="926"/>
        <v>-6</v>
      </c>
      <c r="V396" s="1" t="s">
        <v>18</v>
      </c>
      <c r="W396" s="1">
        <f t="shared" ca="1" si="928"/>
        <v>7</v>
      </c>
      <c r="X396" s="1"/>
      <c r="Z396" s="1">
        <f t="shared" ca="1" si="855"/>
        <v>-3</v>
      </c>
      <c r="AA396" s="1"/>
      <c r="AB396" s="1">
        <f t="shared" ca="1" si="843"/>
        <v>-9</v>
      </c>
      <c r="AC396" s="1" t="s">
        <v>18</v>
      </c>
      <c r="AD396" s="1">
        <f t="shared" ca="1" si="844"/>
        <v>8</v>
      </c>
      <c r="AE396" s="1"/>
      <c r="AG396" s="91">
        <f t="shared" ca="1" si="934"/>
        <v>-2</v>
      </c>
      <c r="AI396" s="91">
        <f t="shared" ca="1" si="935"/>
        <v>-6</v>
      </c>
      <c r="AJ396" t="str">
        <f t="shared" si="936"/>
        <v>x</v>
      </c>
      <c r="AK396" s="91">
        <f t="shared" ca="1" si="937"/>
        <v>7</v>
      </c>
      <c r="AM396"/>
      <c r="AN396" t="str">
        <f t="shared" ca="1" si="938"/>
        <v>-</v>
      </c>
      <c r="AO396">
        <f t="shared" ca="1" si="939"/>
        <v>2</v>
      </c>
      <c r="AP396" t="s">
        <v>15</v>
      </c>
      <c r="AQ396" t="str">
        <f t="shared" ca="1" si="940"/>
        <v>-</v>
      </c>
      <c r="AR396">
        <f t="shared" ca="1" si="941"/>
        <v>6</v>
      </c>
      <c r="AS396" s="5" t="str">
        <f t="shared" si="942"/>
        <v>x</v>
      </c>
      <c r="AT396" t="str">
        <f t="shared" ca="1" si="943"/>
        <v>+</v>
      </c>
      <c r="AU396">
        <f t="shared" ca="1" si="944"/>
        <v>7</v>
      </c>
      <c r="AV396" t="s">
        <v>14</v>
      </c>
      <c r="AW396" s="91">
        <f t="shared" ca="1" si="945"/>
        <v>-3</v>
      </c>
      <c r="AY396" s="91">
        <f t="shared" ca="1" si="946"/>
        <v>-9</v>
      </c>
      <c r="AZ396" t="str">
        <f t="shared" si="947"/>
        <v>x</v>
      </c>
      <c r="BA396" s="91">
        <f t="shared" ca="1" si="948"/>
        <v>8</v>
      </c>
      <c r="BD396" t="str">
        <f t="shared" ca="1" si="949"/>
        <v>-</v>
      </c>
      <c r="BE396">
        <f t="shared" ca="1" si="950"/>
        <v>3</v>
      </c>
      <c r="BF396" t="s">
        <v>15</v>
      </c>
      <c r="BG396" t="str">
        <f t="shared" ca="1" si="951"/>
        <v>-</v>
      </c>
      <c r="BH396">
        <f t="shared" ca="1" si="952"/>
        <v>9</v>
      </c>
      <c r="BI396" s="5" t="str">
        <f t="shared" si="953"/>
        <v>x</v>
      </c>
      <c r="BJ396" t="str">
        <f t="shared" ca="1" si="954"/>
        <v>+</v>
      </c>
      <c r="BK396">
        <f t="shared" ca="1" si="955"/>
        <v>8</v>
      </c>
      <c r="BL396" s="5"/>
      <c r="BM396" t="s">
        <v>14</v>
      </c>
      <c r="BO396" s="13">
        <f t="shared" ca="1" si="956"/>
        <v>12</v>
      </c>
      <c r="BP396" s="13" t="str">
        <f t="shared" si="957"/>
        <v>x</v>
      </c>
      <c r="BQ396" s="13">
        <f t="shared" ca="1" si="958"/>
        <v>-14</v>
      </c>
      <c r="BR396" s="14">
        <f t="shared" ca="1" si="959"/>
        <v>27</v>
      </c>
      <c r="BS396" s="14" t="str">
        <f t="shared" si="960"/>
        <v>x</v>
      </c>
      <c r="BT396" s="14">
        <f t="shared" ca="1" si="961"/>
        <v>-24</v>
      </c>
      <c r="BU396">
        <f t="shared" ca="1" si="962"/>
        <v>39</v>
      </c>
      <c r="BV396" t="str">
        <f t="shared" ca="1" si="963"/>
        <v/>
      </c>
      <c r="BW396" s="93">
        <f t="shared" ca="1" si="964"/>
        <v>39</v>
      </c>
      <c r="BX396" s="44" t="str">
        <f t="shared" ca="1" si="965"/>
        <v>x</v>
      </c>
      <c r="BY396" t="str">
        <f t="shared" ca="1" si="966"/>
        <v/>
      </c>
      <c r="BZ396" s="44">
        <f t="shared" ca="1" si="967"/>
        <v>-38</v>
      </c>
    </row>
    <row r="397" spans="1:78" x14ac:dyDescent="0.55000000000000004">
      <c r="A397" s="1" t="s">
        <v>1</v>
      </c>
      <c r="B397" s="1" t="s">
        <v>35</v>
      </c>
      <c r="C397" s="78" t="s">
        <v>229</v>
      </c>
      <c r="D397" s="9" t="str">
        <f t="shared" ca="1" si="929"/>
        <v>-5(3x-6)-5(4x+8)</v>
      </c>
      <c r="E397" s="4" t="s">
        <v>13</v>
      </c>
      <c r="F397" t="s">
        <v>230</v>
      </c>
      <c r="G397" s="78" t="s">
        <v>229</v>
      </c>
      <c r="H397" s="92" t="str">
        <f t="shared" ca="1" si="930"/>
        <v>-35x-10</v>
      </c>
      <c r="I397" s="21"/>
      <c r="J397" t="s">
        <v>230</v>
      </c>
      <c r="K397" s="51" t="s">
        <v>60</v>
      </c>
      <c r="L397" s="50" t="s">
        <v>328</v>
      </c>
      <c r="M397" s="50" t="str">
        <f t="shared" ca="1" si="931"/>
        <v>\\(\\quad -5(3x-6)-5(4x+8)= \\)</v>
      </c>
      <c r="N397" s="50" t="str">
        <f t="shared" ca="1" si="932"/>
        <v>\\(\\quad -35x-10 \\)</v>
      </c>
      <c r="O397" s="50" t="s">
        <v>62</v>
      </c>
      <c r="P397" s="89" t="str">
        <f t="shared" ca="1" si="933"/>
        <v>INSERT INTO math(tangen,question,answer,editor,date,count) VALUES('m5700','\\(\\quad -5(3x-6)-5(4x+8)= \\)','\\(\\quad -35x-10 \\)','harazono',NOW(),0);</v>
      </c>
      <c r="Q397" s="47"/>
      <c r="R397" s="19"/>
      <c r="S397" s="1">
        <f t="shared" ca="1" si="927"/>
        <v>-5</v>
      </c>
      <c r="T397" s="1"/>
      <c r="U397" s="1">
        <f t="shared" ca="1" si="926"/>
        <v>3</v>
      </c>
      <c r="V397" s="1" t="s">
        <v>18</v>
      </c>
      <c r="W397" s="1">
        <f t="shared" ca="1" si="928"/>
        <v>-6</v>
      </c>
      <c r="X397" s="1"/>
      <c r="Z397" s="1">
        <f t="shared" ca="1" si="855"/>
        <v>-5</v>
      </c>
      <c r="AA397" s="1"/>
      <c r="AB397" s="1">
        <f t="shared" ca="1" si="843"/>
        <v>4</v>
      </c>
      <c r="AC397" s="1" t="s">
        <v>18</v>
      </c>
      <c r="AD397" s="1">
        <f t="shared" ca="1" si="844"/>
        <v>8</v>
      </c>
      <c r="AE397" s="1"/>
      <c r="AG397" s="91">
        <f t="shared" ca="1" si="934"/>
        <v>-5</v>
      </c>
      <c r="AI397" s="91">
        <f t="shared" ca="1" si="935"/>
        <v>3</v>
      </c>
      <c r="AJ397" t="str">
        <f t="shared" si="936"/>
        <v>x</v>
      </c>
      <c r="AK397" s="91">
        <f t="shared" ca="1" si="937"/>
        <v>-6</v>
      </c>
      <c r="AM397"/>
      <c r="AN397" t="str">
        <f t="shared" ca="1" si="938"/>
        <v>-</v>
      </c>
      <c r="AO397">
        <f t="shared" ca="1" si="939"/>
        <v>5</v>
      </c>
      <c r="AP397" t="s">
        <v>15</v>
      </c>
      <c r="AQ397" t="str">
        <f t="shared" ca="1" si="940"/>
        <v/>
      </c>
      <c r="AR397">
        <f t="shared" ca="1" si="941"/>
        <v>3</v>
      </c>
      <c r="AS397" s="5" t="str">
        <f t="shared" si="942"/>
        <v>x</v>
      </c>
      <c r="AT397" t="str">
        <f t="shared" ca="1" si="943"/>
        <v>-</v>
      </c>
      <c r="AU397">
        <f t="shared" ca="1" si="944"/>
        <v>6</v>
      </c>
      <c r="AV397" t="s">
        <v>14</v>
      </c>
      <c r="AW397" s="91">
        <f t="shared" ca="1" si="945"/>
        <v>-5</v>
      </c>
      <c r="AY397" s="91">
        <f t="shared" ca="1" si="946"/>
        <v>4</v>
      </c>
      <c r="AZ397" t="str">
        <f t="shared" si="947"/>
        <v>x</v>
      </c>
      <c r="BA397" s="91">
        <f t="shared" ca="1" si="948"/>
        <v>8</v>
      </c>
      <c r="BD397" t="str">
        <f t="shared" ca="1" si="949"/>
        <v>-</v>
      </c>
      <c r="BE397">
        <f t="shared" ca="1" si="950"/>
        <v>5</v>
      </c>
      <c r="BF397" t="s">
        <v>15</v>
      </c>
      <c r="BG397" t="str">
        <f t="shared" ca="1" si="951"/>
        <v/>
      </c>
      <c r="BH397">
        <f t="shared" ca="1" si="952"/>
        <v>4</v>
      </c>
      <c r="BI397" s="5" t="str">
        <f t="shared" si="953"/>
        <v>x</v>
      </c>
      <c r="BJ397" t="str">
        <f t="shared" ca="1" si="954"/>
        <v>+</v>
      </c>
      <c r="BK397">
        <f t="shared" ca="1" si="955"/>
        <v>8</v>
      </c>
      <c r="BL397" s="5"/>
      <c r="BM397" t="s">
        <v>14</v>
      </c>
      <c r="BO397" s="13">
        <f t="shared" ca="1" si="956"/>
        <v>-15</v>
      </c>
      <c r="BP397" s="13" t="str">
        <f t="shared" si="957"/>
        <v>x</v>
      </c>
      <c r="BQ397" s="13">
        <f t="shared" ca="1" si="958"/>
        <v>30</v>
      </c>
      <c r="BR397" s="14">
        <f t="shared" ca="1" si="959"/>
        <v>-20</v>
      </c>
      <c r="BS397" s="14" t="str">
        <f t="shared" si="960"/>
        <v>x</v>
      </c>
      <c r="BT397" s="14">
        <f t="shared" ca="1" si="961"/>
        <v>-40</v>
      </c>
      <c r="BU397">
        <f t="shared" ca="1" si="962"/>
        <v>-35</v>
      </c>
      <c r="BV397" t="str">
        <f t="shared" ca="1" si="963"/>
        <v>-</v>
      </c>
      <c r="BW397" s="93">
        <f t="shared" ca="1" si="964"/>
        <v>35</v>
      </c>
      <c r="BX397" s="44" t="str">
        <f t="shared" ca="1" si="965"/>
        <v>x</v>
      </c>
      <c r="BY397" t="str">
        <f t="shared" ca="1" si="966"/>
        <v/>
      </c>
      <c r="BZ397" s="44">
        <f t="shared" ca="1" si="967"/>
        <v>-10</v>
      </c>
    </row>
    <row r="398" spans="1:78" x14ac:dyDescent="0.55000000000000004">
      <c r="A398" s="1" t="s">
        <v>1</v>
      </c>
      <c r="B398" s="1" t="s">
        <v>35</v>
      </c>
      <c r="C398" s="78" t="s">
        <v>229</v>
      </c>
      <c r="D398" s="9" t="str">
        <f t="shared" ca="1" si="929"/>
        <v>4(2x+3)-4(7x-6)</v>
      </c>
      <c r="E398" s="4" t="s">
        <v>13</v>
      </c>
      <c r="F398" t="s">
        <v>230</v>
      </c>
      <c r="G398" s="78" t="s">
        <v>229</v>
      </c>
      <c r="H398" s="92" t="str">
        <f t="shared" ca="1" si="930"/>
        <v>-20x+36</v>
      </c>
      <c r="I398" s="21"/>
      <c r="J398" t="s">
        <v>230</v>
      </c>
      <c r="K398" s="51" t="s">
        <v>60</v>
      </c>
      <c r="L398" s="50" t="s">
        <v>328</v>
      </c>
      <c r="M398" s="50" t="str">
        <f t="shared" ca="1" si="931"/>
        <v>\\(\\quad 4(2x+3)-4(7x-6)= \\)</v>
      </c>
      <c r="N398" s="50" t="str">
        <f t="shared" ca="1" si="932"/>
        <v>\\(\\quad -20x+36 \\)</v>
      </c>
      <c r="O398" s="50" t="s">
        <v>62</v>
      </c>
      <c r="P398" s="89" t="str">
        <f t="shared" ca="1" si="933"/>
        <v>INSERT INTO math(tangen,question,answer,editor,date,count) VALUES('m5700','\\(\\quad 4(2x+3)-4(7x-6)= \\)','\\(\\quad -20x+36 \\)','harazono',NOW(),0);</v>
      </c>
      <c r="Q398" s="47"/>
      <c r="R398" s="19"/>
      <c r="S398" s="1">
        <f t="shared" ca="1" si="927"/>
        <v>4</v>
      </c>
      <c r="T398" s="1"/>
      <c r="U398" s="1">
        <f t="shared" ca="1" si="926"/>
        <v>2</v>
      </c>
      <c r="V398" s="1" t="s">
        <v>18</v>
      </c>
      <c r="W398" s="1">
        <f t="shared" ca="1" si="928"/>
        <v>3</v>
      </c>
      <c r="X398" s="1"/>
      <c r="Z398" s="1">
        <f t="shared" ca="1" si="855"/>
        <v>-4</v>
      </c>
      <c r="AA398" s="1"/>
      <c r="AB398" s="1">
        <f t="shared" ca="1" si="843"/>
        <v>0</v>
      </c>
      <c r="AC398" s="1" t="s">
        <v>18</v>
      </c>
      <c r="AD398" s="1">
        <f t="shared" ca="1" si="844"/>
        <v>-6</v>
      </c>
      <c r="AE398" s="1"/>
      <c r="AG398" s="91">
        <f t="shared" ca="1" si="934"/>
        <v>4</v>
      </c>
      <c r="AI398" s="91">
        <f t="shared" ca="1" si="935"/>
        <v>2</v>
      </c>
      <c r="AJ398" t="str">
        <f t="shared" si="936"/>
        <v>x</v>
      </c>
      <c r="AK398" s="91">
        <f t="shared" ca="1" si="937"/>
        <v>3</v>
      </c>
      <c r="AM398"/>
      <c r="AN398" t="str">
        <f t="shared" ca="1" si="938"/>
        <v/>
      </c>
      <c r="AO398">
        <f t="shared" ca="1" si="939"/>
        <v>4</v>
      </c>
      <c r="AP398" t="s">
        <v>15</v>
      </c>
      <c r="AQ398" t="str">
        <f t="shared" ca="1" si="940"/>
        <v/>
      </c>
      <c r="AR398">
        <f t="shared" ca="1" si="941"/>
        <v>2</v>
      </c>
      <c r="AS398" s="5" t="str">
        <f t="shared" si="942"/>
        <v>x</v>
      </c>
      <c r="AT398" t="str">
        <f t="shared" ca="1" si="943"/>
        <v>+</v>
      </c>
      <c r="AU398">
        <f t="shared" ca="1" si="944"/>
        <v>3</v>
      </c>
      <c r="AV398" t="s">
        <v>14</v>
      </c>
      <c r="AW398" s="91">
        <f t="shared" ca="1" si="945"/>
        <v>-4</v>
      </c>
      <c r="AY398" s="91">
        <f t="shared" ca="1" si="946"/>
        <v>7</v>
      </c>
      <c r="AZ398" t="str">
        <f t="shared" si="947"/>
        <v>x</v>
      </c>
      <c r="BA398" s="91">
        <f t="shared" ca="1" si="948"/>
        <v>-6</v>
      </c>
      <c r="BD398" t="str">
        <f t="shared" ca="1" si="949"/>
        <v>-</v>
      </c>
      <c r="BE398">
        <f t="shared" ca="1" si="950"/>
        <v>4</v>
      </c>
      <c r="BF398" t="s">
        <v>15</v>
      </c>
      <c r="BG398" t="str">
        <f t="shared" ca="1" si="951"/>
        <v/>
      </c>
      <c r="BH398">
        <f t="shared" ca="1" si="952"/>
        <v>7</v>
      </c>
      <c r="BI398" s="5" t="str">
        <f t="shared" si="953"/>
        <v>x</v>
      </c>
      <c r="BJ398" t="str">
        <f t="shared" ca="1" si="954"/>
        <v>-</v>
      </c>
      <c r="BK398">
        <f t="shared" ca="1" si="955"/>
        <v>6</v>
      </c>
      <c r="BL398" s="5"/>
      <c r="BM398" t="s">
        <v>14</v>
      </c>
      <c r="BO398" s="13">
        <f t="shared" ca="1" si="956"/>
        <v>8</v>
      </c>
      <c r="BP398" s="13" t="str">
        <f t="shared" si="957"/>
        <v>x</v>
      </c>
      <c r="BQ398" s="13">
        <f t="shared" ca="1" si="958"/>
        <v>12</v>
      </c>
      <c r="BR398" s="14">
        <f t="shared" ca="1" si="959"/>
        <v>-28</v>
      </c>
      <c r="BS398" s="14" t="str">
        <f t="shared" si="960"/>
        <v>x</v>
      </c>
      <c r="BT398" s="14">
        <f t="shared" ca="1" si="961"/>
        <v>24</v>
      </c>
      <c r="BU398">
        <f t="shared" ca="1" si="962"/>
        <v>-20</v>
      </c>
      <c r="BV398" t="str">
        <f t="shared" ca="1" si="963"/>
        <v>-</v>
      </c>
      <c r="BW398" s="93">
        <f t="shared" ca="1" si="964"/>
        <v>20</v>
      </c>
      <c r="BX398" s="44" t="str">
        <f t="shared" ca="1" si="965"/>
        <v>x</v>
      </c>
      <c r="BY398" t="str">
        <f t="shared" ca="1" si="966"/>
        <v>+</v>
      </c>
      <c r="BZ398" s="44">
        <f t="shared" ca="1" si="967"/>
        <v>36</v>
      </c>
    </row>
    <row r="399" spans="1:78" x14ac:dyDescent="0.55000000000000004">
      <c r="A399" s="1" t="s">
        <v>1</v>
      </c>
      <c r="B399" s="1" t="s">
        <v>35</v>
      </c>
      <c r="C399" s="78" t="s">
        <v>229</v>
      </c>
      <c r="D399" s="9" t="str">
        <f t="shared" ca="1" si="929"/>
        <v>-5(-4x-5)+4(8x+4)</v>
      </c>
      <c r="E399" s="4" t="s">
        <v>13</v>
      </c>
      <c r="F399" t="s">
        <v>230</v>
      </c>
      <c r="G399" s="78" t="s">
        <v>229</v>
      </c>
      <c r="H399" s="92" t="str">
        <f t="shared" ca="1" si="930"/>
        <v>52x+41</v>
      </c>
      <c r="I399" s="21"/>
      <c r="J399" t="s">
        <v>230</v>
      </c>
      <c r="K399" s="51" t="s">
        <v>60</v>
      </c>
      <c r="L399" s="50" t="s">
        <v>328</v>
      </c>
      <c r="M399" s="50" t="str">
        <f t="shared" ca="1" si="931"/>
        <v>\\(\\quad -5(-4x-5)+4(8x+4)= \\)</v>
      </c>
      <c r="N399" s="50" t="str">
        <f t="shared" ca="1" si="932"/>
        <v>\\(\\quad 52x+41 \\)</v>
      </c>
      <c r="O399" s="50" t="s">
        <v>62</v>
      </c>
      <c r="P399" s="89" t="str">
        <f t="shared" ca="1" si="933"/>
        <v>INSERT INTO math(tangen,question,answer,editor,date,count) VALUES('m5700','\\(\\quad -5(-4x-5)+4(8x+4)= \\)','\\(\\quad 52x+41 \\)','harazono',NOW(),0);</v>
      </c>
      <c r="Q399" s="47"/>
      <c r="R399" s="19"/>
      <c r="S399" s="1">
        <f t="shared" ca="1" si="927"/>
        <v>-5</v>
      </c>
      <c r="T399" s="1"/>
      <c r="U399" s="1">
        <f t="shared" ca="1" si="926"/>
        <v>-4</v>
      </c>
      <c r="V399" s="1" t="s">
        <v>18</v>
      </c>
      <c r="W399" s="1">
        <f t="shared" ca="1" si="928"/>
        <v>-5</v>
      </c>
      <c r="X399" s="1"/>
      <c r="Z399" s="1">
        <f t="shared" ca="1" si="855"/>
        <v>4</v>
      </c>
      <c r="AA399" s="1"/>
      <c r="AB399" s="1">
        <f t="shared" ref="AB399:AB405" ca="1" si="968">RANDBETWEEN(-9,9)</f>
        <v>8</v>
      </c>
      <c r="AC399" s="1" t="s">
        <v>18</v>
      </c>
      <c r="AD399" s="1">
        <f t="shared" ref="AD399:AD405" ca="1" si="969">RANDBETWEEN(-10,10)</f>
        <v>4</v>
      </c>
      <c r="AE399" s="1"/>
      <c r="AG399" s="91">
        <f t="shared" ca="1" si="934"/>
        <v>-5</v>
      </c>
      <c r="AI399" s="91">
        <f t="shared" ca="1" si="935"/>
        <v>-4</v>
      </c>
      <c r="AJ399" t="str">
        <f t="shared" si="936"/>
        <v>x</v>
      </c>
      <c r="AK399" s="91">
        <f t="shared" ca="1" si="937"/>
        <v>-5</v>
      </c>
      <c r="AM399"/>
      <c r="AN399" t="str">
        <f t="shared" ca="1" si="938"/>
        <v>-</v>
      </c>
      <c r="AO399">
        <f t="shared" ca="1" si="939"/>
        <v>5</v>
      </c>
      <c r="AP399" t="s">
        <v>15</v>
      </c>
      <c r="AQ399" t="str">
        <f t="shared" ca="1" si="940"/>
        <v>-</v>
      </c>
      <c r="AR399">
        <f t="shared" ca="1" si="941"/>
        <v>4</v>
      </c>
      <c r="AS399" s="5" t="str">
        <f t="shared" si="942"/>
        <v>x</v>
      </c>
      <c r="AT399" t="str">
        <f t="shared" ca="1" si="943"/>
        <v>-</v>
      </c>
      <c r="AU399">
        <f t="shared" ca="1" si="944"/>
        <v>5</v>
      </c>
      <c r="AV399" t="s">
        <v>14</v>
      </c>
      <c r="AW399" s="91">
        <f t="shared" ca="1" si="945"/>
        <v>4</v>
      </c>
      <c r="AY399" s="91">
        <f t="shared" ca="1" si="946"/>
        <v>8</v>
      </c>
      <c r="AZ399" t="str">
        <f t="shared" si="947"/>
        <v>x</v>
      </c>
      <c r="BA399" s="91">
        <f t="shared" ca="1" si="948"/>
        <v>4</v>
      </c>
      <c r="BD399" t="str">
        <f t="shared" ca="1" si="949"/>
        <v>+</v>
      </c>
      <c r="BE399">
        <f t="shared" ca="1" si="950"/>
        <v>4</v>
      </c>
      <c r="BF399" t="s">
        <v>15</v>
      </c>
      <c r="BG399" t="str">
        <f t="shared" ca="1" si="951"/>
        <v/>
      </c>
      <c r="BH399">
        <f t="shared" ca="1" si="952"/>
        <v>8</v>
      </c>
      <c r="BI399" s="5" t="str">
        <f t="shared" si="953"/>
        <v>x</v>
      </c>
      <c r="BJ399" t="str">
        <f t="shared" ca="1" si="954"/>
        <v>+</v>
      </c>
      <c r="BK399">
        <f t="shared" ca="1" si="955"/>
        <v>4</v>
      </c>
      <c r="BL399" s="5"/>
      <c r="BM399" t="s">
        <v>14</v>
      </c>
      <c r="BO399" s="13">
        <f t="shared" ca="1" si="956"/>
        <v>20</v>
      </c>
      <c r="BP399" s="13" t="str">
        <f t="shared" si="957"/>
        <v>x</v>
      </c>
      <c r="BQ399" s="13">
        <f t="shared" ca="1" si="958"/>
        <v>25</v>
      </c>
      <c r="BR399" s="14">
        <f t="shared" ca="1" si="959"/>
        <v>32</v>
      </c>
      <c r="BS399" s="14" t="str">
        <f t="shared" si="960"/>
        <v>x</v>
      </c>
      <c r="BT399" s="14">
        <f t="shared" ca="1" si="961"/>
        <v>16</v>
      </c>
      <c r="BU399">
        <f t="shared" ca="1" si="962"/>
        <v>52</v>
      </c>
      <c r="BV399" t="str">
        <f t="shared" ca="1" si="963"/>
        <v/>
      </c>
      <c r="BW399" s="93">
        <f t="shared" ca="1" si="964"/>
        <v>52</v>
      </c>
      <c r="BX399" s="44" t="str">
        <f t="shared" ca="1" si="965"/>
        <v>x</v>
      </c>
      <c r="BY399" t="str">
        <f t="shared" ca="1" si="966"/>
        <v>+</v>
      </c>
      <c r="BZ399" s="44">
        <f t="shared" ca="1" si="967"/>
        <v>41</v>
      </c>
    </row>
    <row r="400" spans="1:78" x14ac:dyDescent="0.55000000000000004">
      <c r="A400" s="1" t="s">
        <v>1</v>
      </c>
      <c r="B400" s="1" t="s">
        <v>35</v>
      </c>
      <c r="C400" s="78" t="s">
        <v>229</v>
      </c>
      <c r="D400" s="9" t="str">
        <f t="shared" ca="1" si="929"/>
        <v>(7x+5)+4(-6x+6)</v>
      </c>
      <c r="E400" s="4" t="s">
        <v>13</v>
      </c>
      <c r="F400" t="s">
        <v>230</v>
      </c>
      <c r="G400" s="78" t="s">
        <v>229</v>
      </c>
      <c r="H400" s="92" t="str">
        <f t="shared" ca="1" si="930"/>
        <v>-17x+29</v>
      </c>
      <c r="I400" s="21"/>
      <c r="J400" t="s">
        <v>230</v>
      </c>
      <c r="K400" s="51" t="s">
        <v>60</v>
      </c>
      <c r="L400" s="50" t="s">
        <v>328</v>
      </c>
      <c r="M400" s="50" t="str">
        <f t="shared" ca="1" si="931"/>
        <v>\\(\\quad (7x+5)+4(-6x+6)= \\)</v>
      </c>
      <c r="N400" s="50" t="str">
        <f t="shared" ca="1" si="932"/>
        <v>\\(\\quad -17x+29 \\)</v>
      </c>
      <c r="O400" s="50" t="s">
        <v>62</v>
      </c>
      <c r="P400" s="89" t="str">
        <f t="shared" ca="1" si="933"/>
        <v>INSERT INTO math(tangen,question,answer,editor,date,count) VALUES('m5700','\\(\\quad (7x+5)+4(-6x+6)= \\)','\\(\\quad -17x+29 \\)','harazono',NOW(),0);</v>
      </c>
      <c r="Q400" s="47"/>
      <c r="R400" s="19"/>
      <c r="S400" s="1">
        <f t="shared" ca="1" si="927"/>
        <v>1</v>
      </c>
      <c r="T400" s="1"/>
      <c r="U400" s="1">
        <f t="shared" ca="1" si="926"/>
        <v>7</v>
      </c>
      <c r="V400" s="1" t="s">
        <v>18</v>
      </c>
      <c r="W400" s="1">
        <f t="shared" ca="1" si="928"/>
        <v>5</v>
      </c>
      <c r="X400" s="1"/>
      <c r="Z400" s="1">
        <f t="shared" ref="Z400:Z405" ca="1" si="970">RANDBETWEEN(-5,5)</f>
        <v>4</v>
      </c>
      <c r="AA400" s="1"/>
      <c r="AB400" s="1">
        <f t="shared" ca="1" si="968"/>
        <v>-6</v>
      </c>
      <c r="AC400" s="1" t="s">
        <v>18</v>
      </c>
      <c r="AD400" s="1">
        <f t="shared" ca="1" si="969"/>
        <v>6</v>
      </c>
      <c r="AE400" s="1"/>
      <c r="AG400" s="91">
        <f t="shared" ca="1" si="934"/>
        <v>1</v>
      </c>
      <c r="AI400" s="91">
        <f t="shared" ca="1" si="935"/>
        <v>7</v>
      </c>
      <c r="AJ400" t="str">
        <f t="shared" si="936"/>
        <v>x</v>
      </c>
      <c r="AK400" s="91">
        <f t="shared" ca="1" si="937"/>
        <v>5</v>
      </c>
      <c r="AM400"/>
      <c r="AN400" t="str">
        <f t="shared" ca="1" si="938"/>
        <v/>
      </c>
      <c r="AO400" t="str">
        <f t="shared" ca="1" si="939"/>
        <v/>
      </c>
      <c r="AP400" t="s">
        <v>15</v>
      </c>
      <c r="AQ400" t="str">
        <f t="shared" ca="1" si="940"/>
        <v/>
      </c>
      <c r="AR400">
        <f t="shared" ca="1" si="941"/>
        <v>7</v>
      </c>
      <c r="AS400" s="5" t="str">
        <f t="shared" si="942"/>
        <v>x</v>
      </c>
      <c r="AT400" t="str">
        <f t="shared" ca="1" si="943"/>
        <v>+</v>
      </c>
      <c r="AU400">
        <f t="shared" ca="1" si="944"/>
        <v>5</v>
      </c>
      <c r="AV400" t="s">
        <v>14</v>
      </c>
      <c r="AW400" s="91">
        <f t="shared" ca="1" si="945"/>
        <v>4</v>
      </c>
      <c r="AY400" s="91">
        <f t="shared" ca="1" si="946"/>
        <v>-6</v>
      </c>
      <c r="AZ400" t="str">
        <f t="shared" si="947"/>
        <v>x</v>
      </c>
      <c r="BA400" s="91">
        <f t="shared" ca="1" si="948"/>
        <v>6</v>
      </c>
      <c r="BD400" t="str">
        <f t="shared" ca="1" si="949"/>
        <v>+</v>
      </c>
      <c r="BE400">
        <f t="shared" ca="1" si="950"/>
        <v>4</v>
      </c>
      <c r="BF400" t="s">
        <v>15</v>
      </c>
      <c r="BG400" t="str">
        <f t="shared" ca="1" si="951"/>
        <v>-</v>
      </c>
      <c r="BH400">
        <f t="shared" ca="1" si="952"/>
        <v>6</v>
      </c>
      <c r="BI400" s="5" t="str">
        <f t="shared" si="953"/>
        <v>x</v>
      </c>
      <c r="BJ400" t="str">
        <f t="shared" ca="1" si="954"/>
        <v>+</v>
      </c>
      <c r="BK400">
        <f t="shared" ca="1" si="955"/>
        <v>6</v>
      </c>
      <c r="BL400" s="5"/>
      <c r="BM400" t="s">
        <v>14</v>
      </c>
      <c r="BO400" s="13">
        <f t="shared" ca="1" si="956"/>
        <v>7</v>
      </c>
      <c r="BP400" s="13" t="str">
        <f t="shared" si="957"/>
        <v>x</v>
      </c>
      <c r="BQ400" s="13">
        <f t="shared" ca="1" si="958"/>
        <v>5</v>
      </c>
      <c r="BR400" s="14">
        <f t="shared" ca="1" si="959"/>
        <v>-24</v>
      </c>
      <c r="BS400" s="14" t="str">
        <f t="shared" si="960"/>
        <v>x</v>
      </c>
      <c r="BT400" s="14">
        <f t="shared" ca="1" si="961"/>
        <v>24</v>
      </c>
      <c r="BU400">
        <f t="shared" ca="1" si="962"/>
        <v>-17</v>
      </c>
      <c r="BV400" t="str">
        <f t="shared" ca="1" si="963"/>
        <v>-</v>
      </c>
      <c r="BW400" s="93">
        <f t="shared" ca="1" si="964"/>
        <v>17</v>
      </c>
      <c r="BX400" s="44" t="str">
        <f t="shared" ca="1" si="965"/>
        <v>x</v>
      </c>
      <c r="BY400" t="str">
        <f t="shared" ca="1" si="966"/>
        <v>+</v>
      </c>
      <c r="BZ400" s="44">
        <f t="shared" ca="1" si="967"/>
        <v>29</v>
      </c>
    </row>
    <row r="401" spans="1:82" x14ac:dyDescent="0.55000000000000004">
      <c r="A401" s="1" t="s">
        <v>1</v>
      </c>
      <c r="B401" s="1" t="s">
        <v>35</v>
      </c>
      <c r="C401" s="78" t="s">
        <v>229</v>
      </c>
      <c r="D401" s="9" t="str">
        <f t="shared" ca="1" si="929"/>
        <v>(3x-9)-3(6x+3)</v>
      </c>
      <c r="E401" s="4" t="s">
        <v>13</v>
      </c>
      <c r="F401" t="s">
        <v>230</v>
      </c>
      <c r="G401" s="78" t="s">
        <v>229</v>
      </c>
      <c r="H401" s="92" t="str">
        <f t="shared" ca="1" si="930"/>
        <v>-15x-18</v>
      </c>
      <c r="I401" s="21"/>
      <c r="J401" t="s">
        <v>230</v>
      </c>
      <c r="K401" s="51" t="s">
        <v>60</v>
      </c>
      <c r="L401" s="50" t="s">
        <v>328</v>
      </c>
      <c r="M401" s="50" t="str">
        <f t="shared" ca="1" si="931"/>
        <v>\\(\\quad (3x-9)-3(6x+3)= \\)</v>
      </c>
      <c r="N401" s="50" t="str">
        <f t="shared" ca="1" si="932"/>
        <v>\\(\\quad -15x-18 \\)</v>
      </c>
      <c r="O401" s="50" t="s">
        <v>62</v>
      </c>
      <c r="P401" s="89" t="str">
        <f t="shared" ca="1" si="933"/>
        <v>INSERT INTO math(tangen,question,answer,editor,date,count) VALUES('m5700','\\(\\quad (3x-9)-3(6x+3)= \\)','\\(\\quad -15x-18 \\)','harazono',NOW(),0);</v>
      </c>
      <c r="Q401" s="47"/>
      <c r="R401" s="19"/>
      <c r="S401" s="1">
        <f t="shared" ca="1" si="927"/>
        <v>1</v>
      </c>
      <c r="T401" s="1"/>
      <c r="U401" s="1">
        <f t="shared" ca="1" si="926"/>
        <v>3</v>
      </c>
      <c r="V401" s="1" t="s">
        <v>18</v>
      </c>
      <c r="W401" s="1">
        <f t="shared" ca="1" si="928"/>
        <v>-9</v>
      </c>
      <c r="X401" s="1"/>
      <c r="Z401" s="1">
        <f t="shared" ca="1" si="970"/>
        <v>-3</v>
      </c>
      <c r="AA401" s="1"/>
      <c r="AB401" s="1">
        <f t="shared" ca="1" si="968"/>
        <v>6</v>
      </c>
      <c r="AC401" s="1" t="s">
        <v>18</v>
      </c>
      <c r="AD401" s="1">
        <f t="shared" ca="1" si="969"/>
        <v>3</v>
      </c>
      <c r="AE401" s="1"/>
      <c r="AG401" s="91">
        <f t="shared" ca="1" si="934"/>
        <v>1</v>
      </c>
      <c r="AI401" s="91">
        <f t="shared" ca="1" si="935"/>
        <v>3</v>
      </c>
      <c r="AJ401" t="str">
        <f t="shared" si="936"/>
        <v>x</v>
      </c>
      <c r="AK401" s="91">
        <f t="shared" ca="1" si="937"/>
        <v>-9</v>
      </c>
      <c r="AM401"/>
      <c r="AN401" t="str">
        <f t="shared" ca="1" si="938"/>
        <v/>
      </c>
      <c r="AO401" t="str">
        <f t="shared" ca="1" si="939"/>
        <v/>
      </c>
      <c r="AP401" t="s">
        <v>15</v>
      </c>
      <c r="AQ401" t="str">
        <f t="shared" ca="1" si="940"/>
        <v/>
      </c>
      <c r="AR401">
        <f t="shared" ca="1" si="941"/>
        <v>3</v>
      </c>
      <c r="AS401" s="5" t="str">
        <f t="shared" si="942"/>
        <v>x</v>
      </c>
      <c r="AT401" t="str">
        <f t="shared" ca="1" si="943"/>
        <v>-</v>
      </c>
      <c r="AU401">
        <f t="shared" ca="1" si="944"/>
        <v>9</v>
      </c>
      <c r="AV401" t="s">
        <v>14</v>
      </c>
      <c r="AW401" s="91">
        <f t="shared" ca="1" si="945"/>
        <v>-3</v>
      </c>
      <c r="AY401" s="91">
        <f t="shared" ca="1" si="946"/>
        <v>6</v>
      </c>
      <c r="AZ401" t="str">
        <f t="shared" si="947"/>
        <v>x</v>
      </c>
      <c r="BA401" s="91">
        <f t="shared" ca="1" si="948"/>
        <v>3</v>
      </c>
      <c r="BD401" t="str">
        <f t="shared" ca="1" si="949"/>
        <v>-</v>
      </c>
      <c r="BE401">
        <f t="shared" ca="1" si="950"/>
        <v>3</v>
      </c>
      <c r="BF401" t="s">
        <v>15</v>
      </c>
      <c r="BG401" t="str">
        <f t="shared" ca="1" si="951"/>
        <v/>
      </c>
      <c r="BH401">
        <f t="shared" ca="1" si="952"/>
        <v>6</v>
      </c>
      <c r="BI401" s="5" t="str">
        <f t="shared" si="953"/>
        <v>x</v>
      </c>
      <c r="BJ401" t="str">
        <f t="shared" ca="1" si="954"/>
        <v>+</v>
      </c>
      <c r="BK401">
        <f t="shared" ca="1" si="955"/>
        <v>3</v>
      </c>
      <c r="BL401" s="5"/>
      <c r="BM401" t="s">
        <v>14</v>
      </c>
      <c r="BO401" s="13">
        <f t="shared" ca="1" si="956"/>
        <v>3</v>
      </c>
      <c r="BP401" s="13" t="str">
        <f t="shared" si="957"/>
        <v>x</v>
      </c>
      <c r="BQ401" s="13">
        <f t="shared" ca="1" si="958"/>
        <v>-9</v>
      </c>
      <c r="BR401" s="14">
        <f t="shared" ca="1" si="959"/>
        <v>-18</v>
      </c>
      <c r="BS401" s="14" t="str">
        <f t="shared" si="960"/>
        <v>x</v>
      </c>
      <c r="BT401" s="14">
        <f t="shared" ca="1" si="961"/>
        <v>-9</v>
      </c>
      <c r="BU401">
        <f t="shared" ca="1" si="962"/>
        <v>-15</v>
      </c>
      <c r="BV401" t="str">
        <f t="shared" ca="1" si="963"/>
        <v>-</v>
      </c>
      <c r="BW401" s="93">
        <f t="shared" ca="1" si="964"/>
        <v>15</v>
      </c>
      <c r="BX401" s="44" t="str">
        <f t="shared" ca="1" si="965"/>
        <v>x</v>
      </c>
      <c r="BY401" t="str">
        <f t="shared" ca="1" si="966"/>
        <v/>
      </c>
      <c r="BZ401" s="44">
        <f t="shared" ca="1" si="967"/>
        <v>-18</v>
      </c>
    </row>
    <row r="402" spans="1:82" x14ac:dyDescent="0.55000000000000004">
      <c r="A402" s="1" t="s">
        <v>1</v>
      </c>
      <c r="B402" s="1" t="s">
        <v>35</v>
      </c>
      <c r="C402" s="78" t="s">
        <v>229</v>
      </c>
      <c r="D402" s="9" t="str">
        <f t="shared" ca="1" si="929"/>
        <v>-4(-x+5)-3(x+4)</v>
      </c>
      <c r="E402" s="4" t="s">
        <v>13</v>
      </c>
      <c r="F402" t="s">
        <v>230</v>
      </c>
      <c r="G402" s="78" t="s">
        <v>229</v>
      </c>
      <c r="H402" s="92" t="str">
        <f t="shared" ca="1" si="930"/>
        <v>x-32</v>
      </c>
      <c r="I402" s="21"/>
      <c r="J402" t="s">
        <v>230</v>
      </c>
      <c r="K402" s="51" t="s">
        <v>60</v>
      </c>
      <c r="L402" s="50" t="s">
        <v>328</v>
      </c>
      <c r="M402" s="50" t="str">
        <f t="shared" ca="1" si="931"/>
        <v>\\(\\quad -4(-x+5)-3(x+4)= \\)</v>
      </c>
      <c r="N402" s="50" t="str">
        <f t="shared" ca="1" si="932"/>
        <v>\\(\\quad x-32 \\)</v>
      </c>
      <c r="O402" s="50" t="s">
        <v>62</v>
      </c>
      <c r="P402" s="89" t="str">
        <f t="shared" ca="1" si="933"/>
        <v>INSERT INTO math(tangen,question,answer,editor,date,count) VALUES('m5700','\\(\\quad -4(-x+5)-3(x+4)= \\)','\\(\\quad x-32 \\)','harazono',NOW(),0);</v>
      </c>
      <c r="Q402" s="47"/>
      <c r="R402" s="19"/>
      <c r="S402" s="1">
        <f t="shared" ca="1" si="927"/>
        <v>-4</v>
      </c>
      <c r="T402" s="1"/>
      <c r="U402" s="1">
        <f t="shared" ca="1" si="926"/>
        <v>-1</v>
      </c>
      <c r="V402" s="1" t="s">
        <v>18</v>
      </c>
      <c r="W402" s="1">
        <f t="shared" ca="1" si="928"/>
        <v>5</v>
      </c>
      <c r="X402" s="1"/>
      <c r="Z402" s="1">
        <f t="shared" ca="1" si="970"/>
        <v>-3</v>
      </c>
      <c r="AA402" s="1"/>
      <c r="AB402" s="1">
        <f t="shared" ca="1" si="968"/>
        <v>1</v>
      </c>
      <c r="AC402" s="1" t="s">
        <v>18</v>
      </c>
      <c r="AD402" s="1">
        <f t="shared" ca="1" si="969"/>
        <v>4</v>
      </c>
      <c r="AE402" s="1"/>
      <c r="AG402" s="91">
        <f t="shared" ca="1" si="934"/>
        <v>-4</v>
      </c>
      <c r="AI402" s="91">
        <f t="shared" ca="1" si="935"/>
        <v>-1</v>
      </c>
      <c r="AJ402" t="str">
        <f t="shared" si="936"/>
        <v>x</v>
      </c>
      <c r="AK402" s="91">
        <f t="shared" ca="1" si="937"/>
        <v>5</v>
      </c>
      <c r="AM402"/>
      <c r="AN402" t="str">
        <f t="shared" ca="1" si="938"/>
        <v>-</v>
      </c>
      <c r="AO402">
        <f t="shared" ca="1" si="939"/>
        <v>4</v>
      </c>
      <c r="AP402" t="s">
        <v>15</v>
      </c>
      <c r="AQ402" t="str">
        <f t="shared" ca="1" si="940"/>
        <v>-</v>
      </c>
      <c r="AR402" t="str">
        <f t="shared" ca="1" si="941"/>
        <v/>
      </c>
      <c r="AS402" s="5" t="str">
        <f t="shared" si="942"/>
        <v>x</v>
      </c>
      <c r="AT402" t="str">
        <f t="shared" ca="1" si="943"/>
        <v>+</v>
      </c>
      <c r="AU402">
        <f t="shared" ca="1" si="944"/>
        <v>5</v>
      </c>
      <c r="AV402" t="s">
        <v>14</v>
      </c>
      <c r="AW402" s="91">
        <f t="shared" ca="1" si="945"/>
        <v>-3</v>
      </c>
      <c r="AY402" s="91">
        <f t="shared" ca="1" si="946"/>
        <v>1</v>
      </c>
      <c r="AZ402" t="str">
        <f t="shared" si="947"/>
        <v>x</v>
      </c>
      <c r="BA402" s="91">
        <f t="shared" ca="1" si="948"/>
        <v>4</v>
      </c>
      <c r="BD402" t="str">
        <f t="shared" ca="1" si="949"/>
        <v>-</v>
      </c>
      <c r="BE402">
        <f t="shared" ca="1" si="950"/>
        <v>3</v>
      </c>
      <c r="BF402" t="s">
        <v>15</v>
      </c>
      <c r="BG402" t="str">
        <f t="shared" ca="1" si="951"/>
        <v/>
      </c>
      <c r="BH402" t="str">
        <f t="shared" ca="1" si="952"/>
        <v/>
      </c>
      <c r="BI402" s="5" t="str">
        <f t="shared" si="953"/>
        <v>x</v>
      </c>
      <c r="BJ402" t="str">
        <f t="shared" ca="1" si="954"/>
        <v>+</v>
      </c>
      <c r="BK402">
        <f t="shared" ca="1" si="955"/>
        <v>4</v>
      </c>
      <c r="BL402" s="5"/>
      <c r="BM402" t="s">
        <v>14</v>
      </c>
      <c r="BO402" s="13">
        <f t="shared" ca="1" si="956"/>
        <v>4</v>
      </c>
      <c r="BP402" s="13" t="str">
        <f t="shared" si="957"/>
        <v>x</v>
      </c>
      <c r="BQ402" s="13">
        <f t="shared" ca="1" si="958"/>
        <v>-20</v>
      </c>
      <c r="BR402" s="14">
        <f t="shared" ca="1" si="959"/>
        <v>-3</v>
      </c>
      <c r="BS402" s="14" t="str">
        <f t="shared" si="960"/>
        <v>x</v>
      </c>
      <c r="BT402" s="14">
        <f t="shared" ca="1" si="961"/>
        <v>-12</v>
      </c>
      <c r="BU402">
        <f t="shared" ca="1" si="962"/>
        <v>1</v>
      </c>
      <c r="BV402" t="str">
        <f t="shared" ca="1" si="963"/>
        <v/>
      </c>
      <c r="BW402" s="93" t="str">
        <f t="shared" ca="1" si="964"/>
        <v/>
      </c>
      <c r="BX402" s="44" t="str">
        <f t="shared" ca="1" si="965"/>
        <v>x</v>
      </c>
      <c r="BY402" t="str">
        <f t="shared" ca="1" si="966"/>
        <v/>
      </c>
      <c r="BZ402" s="44">
        <f t="shared" ca="1" si="967"/>
        <v>-32</v>
      </c>
    </row>
    <row r="403" spans="1:82" x14ac:dyDescent="0.55000000000000004">
      <c r="A403" s="1" t="s">
        <v>1</v>
      </c>
      <c r="B403" s="1" t="s">
        <v>35</v>
      </c>
      <c r="C403" s="78" t="s">
        <v>229</v>
      </c>
      <c r="D403" s="9" t="str">
        <f t="shared" ca="1" si="929"/>
        <v>(7x+4)+4(5x+6)</v>
      </c>
      <c r="E403" s="4" t="s">
        <v>13</v>
      </c>
      <c r="F403" t="s">
        <v>230</v>
      </c>
      <c r="G403" s="78" t="s">
        <v>229</v>
      </c>
      <c r="H403" s="92" t="str">
        <f t="shared" ca="1" si="930"/>
        <v>27x+28</v>
      </c>
      <c r="I403" s="21"/>
      <c r="J403" t="s">
        <v>230</v>
      </c>
      <c r="K403" s="51" t="s">
        <v>60</v>
      </c>
      <c r="L403" s="50" t="s">
        <v>328</v>
      </c>
      <c r="M403" s="50" t="str">
        <f t="shared" ca="1" si="931"/>
        <v>\\(\\quad (7x+4)+4(5x+6)= \\)</v>
      </c>
      <c r="N403" s="50" t="str">
        <f t="shared" ca="1" si="932"/>
        <v>\\(\\quad 27x+28 \\)</v>
      </c>
      <c r="O403" s="50" t="s">
        <v>62</v>
      </c>
      <c r="P403" s="89" t="str">
        <f t="shared" ca="1" si="933"/>
        <v>INSERT INTO math(tangen,question,answer,editor,date,count) VALUES('m5700','\\(\\quad (7x+4)+4(5x+6)= \\)','\\(\\quad 27x+28 \\)','harazono',NOW(),0);</v>
      </c>
      <c r="Q403" s="47"/>
      <c r="R403" s="19"/>
      <c r="S403" s="1">
        <f t="shared" ca="1" si="927"/>
        <v>1</v>
      </c>
      <c r="T403" s="1"/>
      <c r="U403" s="1">
        <f t="shared" ca="1" si="926"/>
        <v>7</v>
      </c>
      <c r="V403" s="1" t="s">
        <v>18</v>
      </c>
      <c r="W403" s="1">
        <f t="shared" ca="1" si="928"/>
        <v>4</v>
      </c>
      <c r="X403" s="1"/>
      <c r="Z403" s="1">
        <f t="shared" ca="1" si="970"/>
        <v>4</v>
      </c>
      <c r="AA403" s="1"/>
      <c r="AB403" s="1">
        <f t="shared" ca="1" si="968"/>
        <v>5</v>
      </c>
      <c r="AC403" s="1" t="s">
        <v>18</v>
      </c>
      <c r="AD403" s="1">
        <f t="shared" ca="1" si="969"/>
        <v>6</v>
      </c>
      <c r="AE403" s="1"/>
      <c r="AG403" s="91">
        <f t="shared" ca="1" si="934"/>
        <v>1</v>
      </c>
      <c r="AI403" s="91">
        <f t="shared" ca="1" si="935"/>
        <v>7</v>
      </c>
      <c r="AJ403" t="str">
        <f t="shared" si="936"/>
        <v>x</v>
      </c>
      <c r="AK403" s="91">
        <f t="shared" ca="1" si="937"/>
        <v>4</v>
      </c>
      <c r="AM403"/>
      <c r="AN403" t="str">
        <f t="shared" ca="1" si="938"/>
        <v/>
      </c>
      <c r="AO403" t="str">
        <f t="shared" ca="1" si="939"/>
        <v/>
      </c>
      <c r="AP403" t="s">
        <v>15</v>
      </c>
      <c r="AQ403" t="str">
        <f t="shared" ca="1" si="940"/>
        <v/>
      </c>
      <c r="AR403">
        <f t="shared" ca="1" si="941"/>
        <v>7</v>
      </c>
      <c r="AS403" s="5" t="str">
        <f t="shared" si="942"/>
        <v>x</v>
      </c>
      <c r="AT403" t="str">
        <f t="shared" ca="1" si="943"/>
        <v>+</v>
      </c>
      <c r="AU403">
        <f t="shared" ca="1" si="944"/>
        <v>4</v>
      </c>
      <c r="AV403" t="s">
        <v>14</v>
      </c>
      <c r="AW403" s="91">
        <f t="shared" ca="1" si="945"/>
        <v>4</v>
      </c>
      <c r="AY403" s="91">
        <f t="shared" ca="1" si="946"/>
        <v>5</v>
      </c>
      <c r="AZ403" t="str">
        <f t="shared" si="947"/>
        <v>x</v>
      </c>
      <c r="BA403" s="91">
        <f t="shared" ca="1" si="948"/>
        <v>6</v>
      </c>
      <c r="BD403" t="str">
        <f t="shared" ca="1" si="949"/>
        <v>+</v>
      </c>
      <c r="BE403">
        <f t="shared" ca="1" si="950"/>
        <v>4</v>
      </c>
      <c r="BF403" t="s">
        <v>15</v>
      </c>
      <c r="BG403" t="str">
        <f t="shared" ca="1" si="951"/>
        <v/>
      </c>
      <c r="BH403">
        <f t="shared" ca="1" si="952"/>
        <v>5</v>
      </c>
      <c r="BI403" s="5" t="str">
        <f t="shared" si="953"/>
        <v>x</v>
      </c>
      <c r="BJ403" t="str">
        <f t="shared" ca="1" si="954"/>
        <v>+</v>
      </c>
      <c r="BK403">
        <f t="shared" ca="1" si="955"/>
        <v>6</v>
      </c>
      <c r="BL403" s="5"/>
      <c r="BM403" t="s">
        <v>14</v>
      </c>
      <c r="BO403" s="13">
        <f t="shared" ca="1" si="956"/>
        <v>7</v>
      </c>
      <c r="BP403" s="13" t="str">
        <f t="shared" si="957"/>
        <v>x</v>
      </c>
      <c r="BQ403" s="13">
        <f t="shared" ca="1" si="958"/>
        <v>4</v>
      </c>
      <c r="BR403" s="14">
        <f t="shared" ca="1" si="959"/>
        <v>20</v>
      </c>
      <c r="BS403" s="14" t="str">
        <f t="shared" si="960"/>
        <v>x</v>
      </c>
      <c r="BT403" s="14">
        <f t="shared" ca="1" si="961"/>
        <v>24</v>
      </c>
      <c r="BU403">
        <f t="shared" ca="1" si="962"/>
        <v>27</v>
      </c>
      <c r="BV403" t="str">
        <f t="shared" ca="1" si="963"/>
        <v/>
      </c>
      <c r="BW403" s="93">
        <f t="shared" ca="1" si="964"/>
        <v>27</v>
      </c>
      <c r="BX403" s="44" t="str">
        <f t="shared" ca="1" si="965"/>
        <v>x</v>
      </c>
      <c r="BY403" t="str">
        <f t="shared" ca="1" si="966"/>
        <v>+</v>
      </c>
      <c r="BZ403" s="44">
        <f t="shared" ca="1" si="967"/>
        <v>28</v>
      </c>
    </row>
    <row r="404" spans="1:82" x14ac:dyDescent="0.55000000000000004">
      <c r="A404" s="1" t="s">
        <v>1</v>
      </c>
      <c r="B404" s="1" t="s">
        <v>35</v>
      </c>
      <c r="C404" s="78" t="s">
        <v>229</v>
      </c>
      <c r="D404" s="9" t="str">
        <f t="shared" ca="1" si="929"/>
        <v>-5(-5x-4)-2(2x+6)</v>
      </c>
      <c r="E404" s="4" t="s">
        <v>13</v>
      </c>
      <c r="F404" t="s">
        <v>230</v>
      </c>
      <c r="G404" s="78" t="s">
        <v>229</v>
      </c>
      <c r="H404" s="92" t="str">
        <f t="shared" ca="1" si="930"/>
        <v>21x+8</v>
      </c>
      <c r="I404" s="21"/>
      <c r="J404" t="s">
        <v>230</v>
      </c>
      <c r="K404" s="51" t="s">
        <v>60</v>
      </c>
      <c r="L404" s="50" t="s">
        <v>328</v>
      </c>
      <c r="M404" s="50" t="str">
        <f t="shared" ca="1" si="931"/>
        <v>\\(\\quad -5(-5x-4)-2(2x+6)= \\)</v>
      </c>
      <c r="N404" s="50" t="str">
        <f t="shared" ca="1" si="932"/>
        <v>\\(\\quad 21x+8 \\)</v>
      </c>
      <c r="O404" s="50" t="s">
        <v>62</v>
      </c>
      <c r="P404" s="89" t="str">
        <f t="shared" ca="1" si="933"/>
        <v>INSERT INTO math(tangen,question,answer,editor,date,count) VALUES('m5700','\\(\\quad -5(-5x-4)-2(2x+6)= \\)','\\(\\quad 21x+8 \\)','harazono',NOW(),0);</v>
      </c>
      <c r="Q404" s="47"/>
      <c r="R404" s="19"/>
      <c r="S404" s="1">
        <f t="shared" ca="1" si="927"/>
        <v>-5</v>
      </c>
      <c r="T404" s="1"/>
      <c r="U404" s="1">
        <f t="shared" ca="1" si="926"/>
        <v>-5</v>
      </c>
      <c r="V404" s="1" t="s">
        <v>18</v>
      </c>
      <c r="W404" s="1">
        <f t="shared" ca="1" si="928"/>
        <v>-4</v>
      </c>
      <c r="X404" s="1"/>
      <c r="Z404" s="1">
        <f t="shared" ca="1" si="970"/>
        <v>-2</v>
      </c>
      <c r="AA404" s="1"/>
      <c r="AB404" s="1">
        <f t="shared" ca="1" si="968"/>
        <v>2</v>
      </c>
      <c r="AC404" s="1" t="s">
        <v>18</v>
      </c>
      <c r="AD404" s="1">
        <f t="shared" ca="1" si="969"/>
        <v>6</v>
      </c>
      <c r="AE404" s="1"/>
      <c r="AG404" s="91">
        <f t="shared" ca="1" si="934"/>
        <v>-5</v>
      </c>
      <c r="AI404" s="91">
        <f t="shared" ca="1" si="935"/>
        <v>-5</v>
      </c>
      <c r="AJ404" t="str">
        <f t="shared" si="936"/>
        <v>x</v>
      </c>
      <c r="AK404" s="91">
        <f t="shared" ca="1" si="937"/>
        <v>-4</v>
      </c>
      <c r="AM404"/>
      <c r="AN404" t="str">
        <f t="shared" ca="1" si="938"/>
        <v>-</v>
      </c>
      <c r="AO404">
        <f t="shared" ca="1" si="939"/>
        <v>5</v>
      </c>
      <c r="AP404" t="s">
        <v>15</v>
      </c>
      <c r="AQ404" t="str">
        <f t="shared" ca="1" si="940"/>
        <v>-</v>
      </c>
      <c r="AR404">
        <f t="shared" ca="1" si="941"/>
        <v>5</v>
      </c>
      <c r="AS404" s="5" t="str">
        <f t="shared" si="942"/>
        <v>x</v>
      </c>
      <c r="AT404" t="str">
        <f t="shared" ca="1" si="943"/>
        <v>-</v>
      </c>
      <c r="AU404">
        <f t="shared" ca="1" si="944"/>
        <v>4</v>
      </c>
      <c r="AV404" t="s">
        <v>14</v>
      </c>
      <c r="AW404" s="91">
        <f t="shared" ca="1" si="945"/>
        <v>-2</v>
      </c>
      <c r="AY404" s="91">
        <f t="shared" ca="1" si="946"/>
        <v>2</v>
      </c>
      <c r="AZ404" t="str">
        <f t="shared" si="947"/>
        <v>x</v>
      </c>
      <c r="BA404" s="91">
        <f t="shared" ca="1" si="948"/>
        <v>6</v>
      </c>
      <c r="BD404" t="str">
        <f t="shared" ca="1" si="949"/>
        <v>-</v>
      </c>
      <c r="BE404">
        <f t="shared" ca="1" si="950"/>
        <v>2</v>
      </c>
      <c r="BF404" t="s">
        <v>15</v>
      </c>
      <c r="BG404" t="str">
        <f t="shared" ca="1" si="951"/>
        <v/>
      </c>
      <c r="BH404">
        <f t="shared" ca="1" si="952"/>
        <v>2</v>
      </c>
      <c r="BI404" s="5" t="str">
        <f t="shared" si="953"/>
        <v>x</v>
      </c>
      <c r="BJ404" t="str">
        <f t="shared" ca="1" si="954"/>
        <v>+</v>
      </c>
      <c r="BK404">
        <f t="shared" ca="1" si="955"/>
        <v>6</v>
      </c>
      <c r="BL404" s="5"/>
      <c r="BM404" t="s">
        <v>14</v>
      </c>
      <c r="BO404" s="13">
        <f t="shared" ca="1" si="956"/>
        <v>25</v>
      </c>
      <c r="BP404" s="13" t="str">
        <f t="shared" si="957"/>
        <v>x</v>
      </c>
      <c r="BQ404" s="13">
        <f t="shared" ca="1" si="958"/>
        <v>20</v>
      </c>
      <c r="BR404" s="14">
        <f t="shared" ca="1" si="959"/>
        <v>-4</v>
      </c>
      <c r="BS404" s="14" t="str">
        <f t="shared" si="960"/>
        <v>x</v>
      </c>
      <c r="BT404" s="14">
        <f t="shared" ca="1" si="961"/>
        <v>-12</v>
      </c>
      <c r="BU404">
        <f t="shared" ca="1" si="962"/>
        <v>21</v>
      </c>
      <c r="BV404" t="str">
        <f t="shared" ca="1" si="963"/>
        <v/>
      </c>
      <c r="BW404" s="93">
        <f t="shared" ca="1" si="964"/>
        <v>21</v>
      </c>
      <c r="BX404" s="44" t="str">
        <f t="shared" ca="1" si="965"/>
        <v>x</v>
      </c>
      <c r="BY404" t="str">
        <f t="shared" ca="1" si="966"/>
        <v>+</v>
      </c>
      <c r="BZ404" s="44">
        <f t="shared" ca="1" si="967"/>
        <v>8</v>
      </c>
    </row>
    <row r="405" spans="1:82" x14ac:dyDescent="0.55000000000000004">
      <c r="A405" s="1" t="s">
        <v>1</v>
      </c>
      <c r="B405" s="1" t="s">
        <v>35</v>
      </c>
      <c r="C405" s="78" t="s">
        <v>229</v>
      </c>
      <c r="D405" s="9" t="str">
        <f t="shared" ca="1" si="929"/>
        <v>-3(7x+4)+3(7x+4)</v>
      </c>
      <c r="E405" s="4" t="s">
        <v>13</v>
      </c>
      <c r="F405" t="s">
        <v>230</v>
      </c>
      <c r="G405" s="78" t="s">
        <v>229</v>
      </c>
      <c r="H405" s="92" t="str">
        <f t="shared" ca="1" si="930"/>
        <v>-0</v>
      </c>
      <c r="I405" s="21"/>
      <c r="J405" t="s">
        <v>230</v>
      </c>
      <c r="K405" s="51" t="s">
        <v>60</v>
      </c>
      <c r="L405" s="50" t="s">
        <v>328</v>
      </c>
      <c r="M405" s="50" t="str">
        <f t="shared" ca="1" si="931"/>
        <v>\\(\\quad -3(7x+4)+3(7x+4)= \\)</v>
      </c>
      <c r="N405" s="50" t="str">
        <f t="shared" ca="1" si="932"/>
        <v>\\(\\quad -0 \\)</v>
      </c>
      <c r="O405" s="50" t="s">
        <v>62</v>
      </c>
      <c r="P405" s="89" t="str">
        <f t="shared" ca="1" si="933"/>
        <v>INSERT INTO math(tangen,question,answer,editor,date,count) VALUES('m5700','\\(\\quad -3(7x+4)+3(7x+4)= \\)','\\(\\quad -0 \\)','harazono',NOW(),0);</v>
      </c>
      <c r="Q405" s="47"/>
      <c r="R405" s="19"/>
      <c r="S405" s="1">
        <f t="shared" ca="1" si="927"/>
        <v>-3</v>
      </c>
      <c r="T405" s="1"/>
      <c r="U405" s="1">
        <f t="shared" ca="1" si="926"/>
        <v>7</v>
      </c>
      <c r="V405" s="1" t="s">
        <v>18</v>
      </c>
      <c r="W405" s="1">
        <f t="shared" ca="1" si="928"/>
        <v>4</v>
      </c>
      <c r="X405" s="1"/>
      <c r="Z405" s="1">
        <f t="shared" ca="1" si="970"/>
        <v>3</v>
      </c>
      <c r="AA405" s="1"/>
      <c r="AB405" s="1">
        <f t="shared" ca="1" si="968"/>
        <v>0</v>
      </c>
      <c r="AC405" s="1" t="s">
        <v>18</v>
      </c>
      <c r="AD405" s="1">
        <f t="shared" ca="1" si="969"/>
        <v>4</v>
      </c>
      <c r="AE405" s="1"/>
      <c r="AG405" s="91">
        <f t="shared" ca="1" si="934"/>
        <v>-3</v>
      </c>
      <c r="AI405" s="91">
        <f t="shared" ca="1" si="935"/>
        <v>7</v>
      </c>
      <c r="AJ405" t="str">
        <f t="shared" si="936"/>
        <v>x</v>
      </c>
      <c r="AK405" s="91">
        <f t="shared" ca="1" si="937"/>
        <v>4</v>
      </c>
      <c r="AM405"/>
      <c r="AN405" t="str">
        <f t="shared" ca="1" si="938"/>
        <v>-</v>
      </c>
      <c r="AO405">
        <f t="shared" ca="1" si="939"/>
        <v>3</v>
      </c>
      <c r="AP405" t="s">
        <v>15</v>
      </c>
      <c r="AQ405" t="str">
        <f t="shared" ca="1" si="940"/>
        <v/>
      </c>
      <c r="AR405">
        <f t="shared" ca="1" si="941"/>
        <v>7</v>
      </c>
      <c r="AS405" s="5" t="str">
        <f t="shared" si="942"/>
        <v>x</v>
      </c>
      <c r="AT405" t="str">
        <f t="shared" ca="1" si="943"/>
        <v>+</v>
      </c>
      <c r="AU405">
        <f t="shared" ca="1" si="944"/>
        <v>4</v>
      </c>
      <c r="AV405" t="s">
        <v>14</v>
      </c>
      <c r="AW405" s="91">
        <f t="shared" ca="1" si="945"/>
        <v>3</v>
      </c>
      <c r="AY405" s="91">
        <f t="shared" ca="1" si="946"/>
        <v>7</v>
      </c>
      <c r="AZ405" t="str">
        <f t="shared" si="947"/>
        <v>x</v>
      </c>
      <c r="BA405" s="91">
        <f t="shared" ca="1" si="948"/>
        <v>4</v>
      </c>
      <c r="BD405" t="str">
        <f t="shared" ca="1" si="949"/>
        <v>+</v>
      </c>
      <c r="BE405">
        <f t="shared" ca="1" si="950"/>
        <v>3</v>
      </c>
      <c r="BF405" t="s">
        <v>15</v>
      </c>
      <c r="BG405" t="str">
        <f t="shared" ca="1" si="951"/>
        <v/>
      </c>
      <c r="BH405">
        <f t="shared" ca="1" si="952"/>
        <v>7</v>
      </c>
      <c r="BI405" s="5" t="str">
        <f t="shared" si="953"/>
        <v>x</v>
      </c>
      <c r="BJ405" t="str">
        <f t="shared" ca="1" si="954"/>
        <v>+</v>
      </c>
      <c r="BK405">
        <f t="shared" ca="1" si="955"/>
        <v>4</v>
      </c>
      <c r="BL405" s="5"/>
      <c r="BM405" t="s">
        <v>14</v>
      </c>
      <c r="BO405" s="13">
        <f t="shared" ca="1" si="956"/>
        <v>-21</v>
      </c>
      <c r="BP405" s="13" t="str">
        <f t="shared" si="957"/>
        <v>x</v>
      </c>
      <c r="BQ405" s="13">
        <f t="shared" ca="1" si="958"/>
        <v>-12</v>
      </c>
      <c r="BR405" s="14">
        <f t="shared" ca="1" si="959"/>
        <v>21</v>
      </c>
      <c r="BS405" s="14" t="str">
        <f t="shared" si="960"/>
        <v>x</v>
      </c>
      <c r="BT405" s="14">
        <f t="shared" ca="1" si="961"/>
        <v>12</v>
      </c>
      <c r="BU405">
        <f t="shared" ca="1" si="962"/>
        <v>0</v>
      </c>
      <c r="BV405" t="str">
        <f t="shared" ca="1" si="963"/>
        <v>-</v>
      </c>
      <c r="BW405" s="93" t="str">
        <f t="shared" ca="1" si="964"/>
        <v/>
      </c>
      <c r="BX405" s="44" t="str">
        <f t="shared" ca="1" si="965"/>
        <v/>
      </c>
      <c r="BY405" t="str">
        <f t="shared" ca="1" si="966"/>
        <v/>
      </c>
      <c r="BZ405" s="44">
        <f t="shared" ca="1" si="967"/>
        <v>0</v>
      </c>
    </row>
    <row r="407" spans="1:82" ht="18.5" thickBot="1" x14ac:dyDescent="0.6">
      <c r="A407" s="126"/>
      <c r="B407" s="126"/>
      <c r="C407" s="118"/>
      <c r="D407"/>
      <c r="K407" s="114"/>
      <c r="L407" s="115"/>
      <c r="M407" s="115"/>
      <c r="N407" s="115"/>
      <c r="O407" s="115"/>
      <c r="P407" s="116"/>
      <c r="Q407" s="121"/>
      <c r="R407" s="114"/>
      <c r="S407" s="122"/>
      <c r="T407" s="114"/>
      <c r="U407" s="122"/>
      <c r="V407" s="114"/>
      <c r="W407" s="120"/>
      <c r="X407" s="56"/>
      <c r="Y407" s="121"/>
      <c r="Z407" s="114"/>
      <c r="AA407" s="122"/>
      <c r="AB407" s="114"/>
      <c r="AC407" s="122"/>
      <c r="AD407" s="114"/>
      <c r="AE407" s="27"/>
      <c r="AF407" s="114"/>
      <c r="AI407" s="1"/>
      <c r="AK407" s="1"/>
      <c r="AM407" s="1"/>
      <c r="AP407" s="114"/>
      <c r="AS407" s="114"/>
      <c r="AT407" s="114"/>
      <c r="BF407" s="45"/>
      <c r="BH407" s="22"/>
      <c r="BI407" s="114"/>
      <c r="BJ407" s="22"/>
      <c r="BK407" s="114"/>
      <c r="BL407" s="27"/>
      <c r="BM407" s="27"/>
      <c r="BN407" s="27"/>
      <c r="BO407" s="27"/>
      <c r="BP407" s="27"/>
      <c r="BQ407" s="24"/>
      <c r="BR407" s="114"/>
      <c r="BS407" s="114"/>
      <c r="BT407" s="33"/>
      <c r="BU407" s="33"/>
      <c r="BW407" s="114"/>
      <c r="BX407" s="32"/>
      <c r="BY407" s="114"/>
      <c r="BZ407" s="27"/>
      <c r="CA407" s="32"/>
      <c r="CB407" s="124"/>
      <c r="CC407" s="125"/>
      <c r="CD407" s="24"/>
    </row>
    <row r="408" spans="1:82" x14ac:dyDescent="0.55000000000000004">
      <c r="A408" s="127"/>
      <c r="B408" s="127"/>
      <c r="C408" s="118"/>
      <c r="D408"/>
      <c r="K408" s="114"/>
      <c r="L408" s="114"/>
      <c r="M408" s="114"/>
      <c r="N408" s="114"/>
      <c r="O408" s="114"/>
      <c r="P408" s="117"/>
      <c r="Q408" s="121"/>
      <c r="R408" s="114"/>
      <c r="S408" s="122"/>
      <c r="T408" s="114"/>
      <c r="U408" s="122"/>
      <c r="V408" s="114"/>
      <c r="W408" s="120"/>
      <c r="X408" s="56"/>
      <c r="Y408" s="121"/>
      <c r="Z408" s="114"/>
      <c r="AA408" s="122"/>
      <c r="AB408" s="114"/>
      <c r="AC408" s="122"/>
      <c r="AD408" s="114"/>
      <c r="AE408" s="27"/>
      <c r="AF408" s="114"/>
      <c r="AI408" s="1"/>
      <c r="AJ408" s="1"/>
      <c r="AK408" s="1"/>
      <c r="AM408" s="1"/>
      <c r="AP408" s="114"/>
      <c r="AS408" s="114"/>
      <c r="AT408" s="114"/>
      <c r="BF408" s="45"/>
      <c r="BH408" s="23"/>
      <c r="BI408" s="114"/>
      <c r="BJ408" s="23"/>
      <c r="BK408" s="114"/>
      <c r="BL408" s="27"/>
      <c r="BM408" s="27"/>
      <c r="BN408" s="27"/>
      <c r="BO408" s="27"/>
      <c r="BP408" s="27"/>
      <c r="BQ408" s="25"/>
      <c r="BR408" s="114"/>
      <c r="BS408" s="114"/>
      <c r="BT408" s="33"/>
      <c r="BU408" s="33"/>
      <c r="BW408" s="114"/>
      <c r="BX408" s="19"/>
      <c r="BY408" s="114"/>
      <c r="BZ408" s="27"/>
      <c r="CA408" s="19"/>
      <c r="CB408" s="124"/>
      <c r="CC408" s="125"/>
      <c r="CD408" s="25"/>
    </row>
  </sheetData>
  <mergeCells count="34">
    <mergeCell ref="M407:M408"/>
    <mergeCell ref="N407:N408"/>
    <mergeCell ref="O407:O408"/>
    <mergeCell ref="P407:P408"/>
    <mergeCell ref="BI407:BI408"/>
    <mergeCell ref="AF407:AF408"/>
    <mergeCell ref="AP407:AP408"/>
    <mergeCell ref="AS407:AS408"/>
    <mergeCell ref="AT407:AT408"/>
    <mergeCell ref="AB407:AB408"/>
    <mergeCell ref="AC407:AC408"/>
    <mergeCell ref="AD407:AD408"/>
    <mergeCell ref="U407:U408"/>
    <mergeCell ref="V407:V408"/>
    <mergeCell ref="W407:W408"/>
    <mergeCell ref="BR407:BR408"/>
    <mergeCell ref="BS407:BS408"/>
    <mergeCell ref="BK407:BK408"/>
    <mergeCell ref="CC407:CC408"/>
    <mergeCell ref="C407:C408"/>
    <mergeCell ref="Q407:Q408"/>
    <mergeCell ref="A407:A408"/>
    <mergeCell ref="B407:B408"/>
    <mergeCell ref="BW407:BW408"/>
    <mergeCell ref="BY407:BY408"/>
    <mergeCell ref="CB407:CB408"/>
    <mergeCell ref="K407:K408"/>
    <mergeCell ref="L407:L408"/>
    <mergeCell ref="Y407:Y408"/>
    <mergeCell ref="Z407:Z408"/>
    <mergeCell ref="AA407:AA408"/>
    <mergeCell ref="R407:R408"/>
    <mergeCell ref="S407:S408"/>
    <mergeCell ref="T407:T408"/>
  </mergeCells>
  <phoneticPr fontId="1"/>
  <conditionalFormatting sqref="C407">
    <cfRule type="notContainsBlanks" dxfId="15" priority="1">
      <formula>LEN(TRIM(C407))&gt;0</formula>
    </cfRule>
  </conditionalFormatting>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6A09F-8BDD-4B19-95DE-6A06DB6B928A}">
  <dimension ref="A1:AS231"/>
  <sheetViews>
    <sheetView zoomScale="55" zoomScaleNormal="55" workbookViewId="0">
      <pane xSplit="1" ySplit="1" topLeftCell="B203" activePane="bottomRight" state="frozen"/>
      <selection pane="topRight" activeCell="B1" sqref="B1"/>
      <selection pane="bottomLeft" activeCell="A2" sqref="A2"/>
      <selection pane="bottomRight" activeCell="D195" sqref="D195:I195"/>
    </sheetView>
  </sheetViews>
  <sheetFormatPr defaultRowHeight="18" x14ac:dyDescent="0.55000000000000004"/>
  <cols>
    <col min="1" max="1" width="5.4140625" bestFit="1" customWidth="1"/>
    <col min="2" max="2" width="7.1640625" bestFit="1" customWidth="1"/>
    <col min="3" max="3" width="9" bestFit="1" customWidth="1"/>
    <col min="4" max="4" width="6" bestFit="1" customWidth="1"/>
    <col min="5" max="5" width="7.5" bestFit="1" customWidth="1"/>
    <col min="6" max="6" width="21.9140625" bestFit="1" customWidth="1"/>
    <col min="7" max="7" width="19.9140625" bestFit="1" customWidth="1"/>
    <col min="8" max="8" width="9.6640625" bestFit="1" customWidth="1"/>
    <col min="9" max="9" width="138.58203125" bestFit="1" customWidth="1"/>
    <col min="10" max="10" width="11.33203125" style="4" bestFit="1" customWidth="1"/>
    <col min="11" max="11" width="14.9140625" style="4" bestFit="1" customWidth="1"/>
    <col min="12" max="12" width="5.08203125" style="4" customWidth="1"/>
    <col min="13" max="13" width="11.33203125" style="4" bestFit="1" customWidth="1"/>
    <col min="14" max="14" width="4" bestFit="1" customWidth="1"/>
    <col min="15" max="15" width="4.6640625" bestFit="1" customWidth="1"/>
    <col min="16" max="16" width="5.08203125" bestFit="1" customWidth="1"/>
    <col min="17" max="17" width="21.9140625" bestFit="1" customWidth="1"/>
    <col min="18" max="18" width="19.9140625" bestFit="1" customWidth="1"/>
    <col min="19" max="19" width="3.83203125" style="45" customWidth="1"/>
    <col min="20" max="21" width="3.83203125" customWidth="1"/>
    <col min="22" max="26" width="4.6640625" bestFit="1" customWidth="1"/>
    <col min="27" max="27" width="3.58203125" bestFit="1" customWidth="1"/>
    <col min="28" max="28" width="4.6640625" bestFit="1" customWidth="1"/>
    <col min="29" max="29" width="3.58203125" bestFit="1" customWidth="1"/>
    <col min="30" max="31" width="4.6640625" bestFit="1" customWidth="1"/>
    <col min="32" max="32" width="4.1640625" bestFit="1" customWidth="1"/>
    <col min="33" max="33" width="4.6640625" bestFit="1" customWidth="1"/>
    <col min="34" max="34" width="5.08203125" bestFit="1" customWidth="1"/>
    <col min="35" max="35" width="4.6640625" bestFit="1" customWidth="1"/>
    <col min="36" max="36" width="2.6640625" bestFit="1" customWidth="1"/>
    <col min="37" max="37" width="3.08203125" bestFit="1" customWidth="1"/>
    <col min="38" max="38" width="3.83203125" bestFit="1" customWidth="1"/>
    <col min="39" max="39" width="3.08203125" bestFit="1" customWidth="1"/>
    <col min="40" max="40" width="4.6640625" style="5" bestFit="1" customWidth="1"/>
    <col min="41" max="41" width="2.6640625" bestFit="1" customWidth="1"/>
    <col min="42" max="42" width="3.08203125" bestFit="1" customWidth="1"/>
    <col min="43" max="43" width="3.83203125" bestFit="1" customWidth="1"/>
    <col min="44" max="44" width="4.6640625" bestFit="1" customWidth="1"/>
    <col min="45" max="45" width="14.9140625" bestFit="1" customWidth="1"/>
    <col min="46" max="50" width="2.83203125" bestFit="1" customWidth="1"/>
  </cols>
  <sheetData>
    <row r="1" spans="1:45" x14ac:dyDescent="0.55000000000000004">
      <c r="A1" t="s">
        <v>9</v>
      </c>
      <c r="B1" t="s">
        <v>8</v>
      </c>
      <c r="J1" s="4" t="s">
        <v>11</v>
      </c>
      <c r="M1" s="4" t="s">
        <v>12</v>
      </c>
    </row>
    <row r="2" spans="1:45" x14ac:dyDescent="0.55000000000000004">
      <c r="A2" s="27">
        <v>1</v>
      </c>
      <c r="B2" s="1" t="s">
        <v>39</v>
      </c>
      <c r="C2" s="1" t="s">
        <v>42</v>
      </c>
      <c r="D2" s="51" t="s">
        <v>60</v>
      </c>
      <c r="E2" s="50" t="s">
        <v>331</v>
      </c>
      <c r="F2" s="50" t="str">
        <f ca="1">Q2</f>
        <v>\\(\\quad x+4=-5 \\)</v>
      </c>
      <c r="G2" s="50" t="str">
        <f ca="1">R2</f>
        <v>\\(\\quad x=-9 \\)</v>
      </c>
      <c r="H2" s="50" t="s">
        <v>62</v>
      </c>
      <c r="I2" s="89" t="str">
        <f ca="1">"INSERT INTO "&amp;D2&amp;"(tangen,question,answer,editor,date,count) VALUES('"&amp;E2&amp;"','"&amp;F2&amp;"','"&amp;G2&amp;"','"&amp;H2&amp;"',NOW(),0);"</f>
        <v>INSERT INTO math(tangen,question,answer,editor,date,count) VALUES('m5900','\\(\\quad x+4=-5 \\)','\\(\\quad x=-9 \\)','harazono',NOW(),0);</v>
      </c>
      <c r="J2" s="78" t="s">
        <v>229</v>
      </c>
      <c r="K2" s="43" t="str">
        <f t="shared" ref="K2" ca="1" si="0">AS2</f>
        <v>x+4=-5</v>
      </c>
      <c r="L2" t="s">
        <v>230</v>
      </c>
      <c r="M2" s="78" t="s">
        <v>229</v>
      </c>
      <c r="N2" s="10" t="s">
        <v>31</v>
      </c>
      <c r="O2">
        <f t="shared" ref="O2" ca="1" si="1">V2</f>
        <v>-9</v>
      </c>
      <c r="P2" t="s">
        <v>230</v>
      </c>
      <c r="Q2" t="str">
        <f ca="1">J2&amp;K2&amp;L2</f>
        <v>\\(\\quad x+4=-5 \\)</v>
      </c>
      <c r="R2" t="str">
        <f ca="1">M2&amp;N2&amp;O2&amp;P2</f>
        <v>\\(\\quad x=-9 \\)</v>
      </c>
      <c r="V2" s="1">
        <f ca="1">RANDBETWEEN(-10,10)</f>
        <v>-9</v>
      </c>
      <c r="W2" s="1">
        <v>1</v>
      </c>
      <c r="X2">
        <f t="shared" ref="X2:X122" si="2">IF(W2=0,5,W2)</f>
        <v>1</v>
      </c>
      <c r="Y2" s="1">
        <f ca="1">RANDBETWEEN(-10,10)</f>
        <v>4</v>
      </c>
      <c r="Z2">
        <f t="shared" ref="Z2:Z16" ca="1" si="3">IF(Y2=0,5,Y2)</f>
        <v>4</v>
      </c>
      <c r="AB2" s="1">
        <f t="shared" ref="AB2:AB122" ca="1" si="4">V2*W2+Y2</f>
        <v>-5</v>
      </c>
      <c r="AI2" t="str">
        <f t="shared" ref="AI2:AI76" si="5">IF(X2=0,"",IF(X2=1,"",IF(X2=-1,"-",X2)))</f>
        <v/>
      </c>
      <c r="AJ2" t="s">
        <v>18</v>
      </c>
      <c r="AK2" t="str">
        <f t="shared" ref="AK2:AK16" ca="1" si="6">IF(Z2&lt;=0,"-","+")</f>
        <v>+</v>
      </c>
      <c r="AL2">
        <f t="shared" ref="AL2:AL16" ca="1" si="7">ABS(Z2)</f>
        <v>4</v>
      </c>
      <c r="AM2" t="s">
        <v>13</v>
      </c>
      <c r="AN2">
        <f t="shared" ref="AN2:AN126" ca="1" si="8">AB2</f>
        <v>-5</v>
      </c>
      <c r="AS2" t="str">
        <f t="shared" ref="AS2:AS16" ca="1" si="9">AI2&amp;AJ2&amp;AK2&amp;AL2&amp;AM2&amp;AN2</f>
        <v>x+4=-5</v>
      </c>
    </row>
    <row r="3" spans="1:45" x14ac:dyDescent="0.55000000000000004">
      <c r="A3" s="27">
        <v>1</v>
      </c>
      <c r="B3" s="1" t="s">
        <v>39</v>
      </c>
      <c r="C3" s="1" t="s">
        <v>42</v>
      </c>
      <c r="D3" s="51" t="s">
        <v>60</v>
      </c>
      <c r="E3" s="50" t="s">
        <v>331</v>
      </c>
      <c r="F3" s="50" t="str">
        <f t="shared" ref="F3:F61" ca="1" si="10">Q3</f>
        <v>\\(\\quad x-5=-11 \\)</v>
      </c>
      <c r="G3" s="50" t="str">
        <f t="shared" ref="G3:G61" ca="1" si="11">R3</f>
        <v>\\(\\quad x=-6 \\)</v>
      </c>
      <c r="H3" s="50" t="s">
        <v>62</v>
      </c>
      <c r="I3" s="89" t="str">
        <f t="shared" ref="I3:I61" ca="1" si="12">"INSERT INTO "&amp;D3&amp;"(tangen,question,answer,editor,date,count) VALUES('"&amp;E3&amp;"','"&amp;F3&amp;"','"&amp;G3&amp;"','"&amp;H3&amp;"',NOW(),0);"</f>
        <v>INSERT INTO math(tangen,question,answer,editor,date,count) VALUES('m5900','\\(\\quad x-5=-11 \\)','\\(\\quad x=-6 \\)','harazono',NOW(),0);</v>
      </c>
      <c r="J3" s="78" t="s">
        <v>229</v>
      </c>
      <c r="K3" s="43" t="str">
        <f t="shared" ref="K3:K61" ca="1" si="13">AS3</f>
        <v>x-5=-11</v>
      </c>
      <c r="L3" t="s">
        <v>230</v>
      </c>
      <c r="M3" s="78" t="s">
        <v>229</v>
      </c>
      <c r="N3" s="10" t="s">
        <v>31</v>
      </c>
      <c r="O3">
        <f t="shared" ref="O3:O61" ca="1" si="14">V3</f>
        <v>-6</v>
      </c>
      <c r="P3" t="s">
        <v>230</v>
      </c>
      <c r="Q3" t="str">
        <f t="shared" ref="Q3:Q61" ca="1" si="15">J3&amp;K3&amp;L3</f>
        <v>\\(\\quad x-5=-11 \\)</v>
      </c>
      <c r="R3" t="str">
        <f t="shared" ref="R3:R61" ca="1" si="16">M3&amp;N3&amp;O3&amp;P3</f>
        <v>\\(\\quad x=-6 \\)</v>
      </c>
      <c r="V3" s="1">
        <f t="shared" ref="V3:V61" ca="1" si="17">RANDBETWEEN(-10,10)</f>
        <v>-6</v>
      </c>
      <c r="W3" s="1">
        <v>1</v>
      </c>
      <c r="X3">
        <f t="shared" si="2"/>
        <v>1</v>
      </c>
      <c r="Y3" s="1">
        <f t="shared" ref="Y3:Y61" ca="1" si="18">RANDBETWEEN(-10,10)</f>
        <v>-5</v>
      </c>
      <c r="Z3">
        <f t="shared" ca="1" si="3"/>
        <v>-5</v>
      </c>
      <c r="AB3" s="1">
        <f t="shared" ca="1" si="4"/>
        <v>-11</v>
      </c>
      <c r="AI3" t="str">
        <f t="shared" si="5"/>
        <v/>
      </c>
      <c r="AJ3" t="s">
        <v>18</v>
      </c>
      <c r="AK3" t="str">
        <f t="shared" ca="1" si="6"/>
        <v>-</v>
      </c>
      <c r="AL3">
        <f t="shared" ca="1" si="7"/>
        <v>5</v>
      </c>
      <c r="AM3" t="s">
        <v>13</v>
      </c>
      <c r="AN3">
        <f t="shared" ca="1" si="8"/>
        <v>-11</v>
      </c>
      <c r="AS3" t="str">
        <f t="shared" ca="1" si="9"/>
        <v>x-5=-11</v>
      </c>
    </row>
    <row r="4" spans="1:45" x14ac:dyDescent="0.55000000000000004">
      <c r="A4" s="27">
        <v>1</v>
      </c>
      <c r="B4" s="1" t="s">
        <v>39</v>
      </c>
      <c r="C4" s="1" t="s">
        <v>42</v>
      </c>
      <c r="D4" s="51" t="s">
        <v>60</v>
      </c>
      <c r="E4" s="50" t="s">
        <v>331</v>
      </c>
      <c r="F4" s="50" t="str">
        <f t="shared" ca="1" si="10"/>
        <v>\\(\\quad x-10=-2 \\)</v>
      </c>
      <c r="G4" s="50" t="str">
        <f t="shared" ca="1" si="11"/>
        <v>\\(\\quad x=8 \\)</v>
      </c>
      <c r="H4" s="50" t="s">
        <v>62</v>
      </c>
      <c r="I4" s="89" t="str">
        <f t="shared" ca="1" si="12"/>
        <v>INSERT INTO math(tangen,question,answer,editor,date,count) VALUES('m5900','\\(\\quad x-10=-2 \\)','\\(\\quad x=8 \\)','harazono',NOW(),0);</v>
      </c>
      <c r="J4" s="78" t="s">
        <v>229</v>
      </c>
      <c r="K4" s="43" t="str">
        <f t="shared" ca="1" si="13"/>
        <v>x-10=-2</v>
      </c>
      <c r="L4" t="s">
        <v>230</v>
      </c>
      <c r="M4" s="78" t="s">
        <v>229</v>
      </c>
      <c r="N4" s="10" t="s">
        <v>31</v>
      </c>
      <c r="O4">
        <f t="shared" ca="1" si="14"/>
        <v>8</v>
      </c>
      <c r="P4" t="s">
        <v>230</v>
      </c>
      <c r="Q4" t="str">
        <f t="shared" ca="1" si="15"/>
        <v>\\(\\quad x-10=-2 \\)</v>
      </c>
      <c r="R4" t="str">
        <f t="shared" ca="1" si="16"/>
        <v>\\(\\quad x=8 \\)</v>
      </c>
      <c r="V4" s="1">
        <f t="shared" ca="1" si="17"/>
        <v>8</v>
      </c>
      <c r="W4" s="1">
        <v>1</v>
      </c>
      <c r="X4">
        <f t="shared" si="2"/>
        <v>1</v>
      </c>
      <c r="Y4" s="1">
        <f t="shared" ca="1" si="18"/>
        <v>-10</v>
      </c>
      <c r="Z4">
        <f t="shared" ca="1" si="3"/>
        <v>-10</v>
      </c>
      <c r="AB4" s="1">
        <f t="shared" ca="1" si="4"/>
        <v>-2</v>
      </c>
      <c r="AI4" t="str">
        <f t="shared" si="5"/>
        <v/>
      </c>
      <c r="AJ4" t="s">
        <v>18</v>
      </c>
      <c r="AK4" t="str">
        <f t="shared" ca="1" si="6"/>
        <v>-</v>
      </c>
      <c r="AL4">
        <f t="shared" ca="1" si="7"/>
        <v>10</v>
      </c>
      <c r="AM4" t="s">
        <v>13</v>
      </c>
      <c r="AN4">
        <f t="shared" ca="1" si="8"/>
        <v>-2</v>
      </c>
      <c r="AS4" t="str">
        <f t="shared" ca="1" si="9"/>
        <v>x-10=-2</v>
      </c>
    </row>
    <row r="5" spans="1:45" x14ac:dyDescent="0.55000000000000004">
      <c r="A5" s="27">
        <v>1</v>
      </c>
      <c r="B5" s="1" t="s">
        <v>39</v>
      </c>
      <c r="C5" s="1" t="s">
        <v>42</v>
      </c>
      <c r="D5" s="51" t="s">
        <v>60</v>
      </c>
      <c r="E5" s="50" t="s">
        <v>331</v>
      </c>
      <c r="F5" s="50" t="str">
        <f t="shared" ca="1" si="10"/>
        <v>\\(\\quad x-4=-10 \\)</v>
      </c>
      <c r="G5" s="50" t="str">
        <f t="shared" ca="1" si="11"/>
        <v>\\(\\quad x=-6 \\)</v>
      </c>
      <c r="H5" s="50" t="s">
        <v>62</v>
      </c>
      <c r="I5" s="89" t="str">
        <f t="shared" ca="1" si="12"/>
        <v>INSERT INTO math(tangen,question,answer,editor,date,count) VALUES('m5900','\\(\\quad x-4=-10 \\)','\\(\\quad x=-6 \\)','harazono',NOW(),0);</v>
      </c>
      <c r="J5" s="78" t="s">
        <v>229</v>
      </c>
      <c r="K5" s="43" t="str">
        <f t="shared" ca="1" si="13"/>
        <v>x-4=-10</v>
      </c>
      <c r="L5" t="s">
        <v>230</v>
      </c>
      <c r="M5" s="78" t="s">
        <v>229</v>
      </c>
      <c r="N5" s="10" t="s">
        <v>31</v>
      </c>
      <c r="O5">
        <f t="shared" ca="1" si="14"/>
        <v>-6</v>
      </c>
      <c r="P5" t="s">
        <v>230</v>
      </c>
      <c r="Q5" t="str">
        <f t="shared" ca="1" si="15"/>
        <v>\\(\\quad x-4=-10 \\)</v>
      </c>
      <c r="R5" t="str">
        <f t="shared" ca="1" si="16"/>
        <v>\\(\\quad x=-6 \\)</v>
      </c>
      <c r="V5" s="1">
        <f t="shared" ca="1" si="17"/>
        <v>-6</v>
      </c>
      <c r="W5" s="1">
        <v>1</v>
      </c>
      <c r="X5">
        <f t="shared" si="2"/>
        <v>1</v>
      </c>
      <c r="Y5" s="1">
        <f t="shared" ca="1" si="18"/>
        <v>-4</v>
      </c>
      <c r="Z5">
        <f t="shared" ca="1" si="3"/>
        <v>-4</v>
      </c>
      <c r="AB5" s="1">
        <f t="shared" ca="1" si="4"/>
        <v>-10</v>
      </c>
      <c r="AI5" t="str">
        <f t="shared" si="5"/>
        <v/>
      </c>
      <c r="AJ5" t="s">
        <v>18</v>
      </c>
      <c r="AK5" t="str">
        <f t="shared" ca="1" si="6"/>
        <v>-</v>
      </c>
      <c r="AL5">
        <f t="shared" ca="1" si="7"/>
        <v>4</v>
      </c>
      <c r="AM5" t="s">
        <v>13</v>
      </c>
      <c r="AN5">
        <f t="shared" ca="1" si="8"/>
        <v>-10</v>
      </c>
      <c r="AS5" t="str">
        <f t="shared" ca="1" si="9"/>
        <v>x-4=-10</v>
      </c>
    </row>
    <row r="6" spans="1:45" x14ac:dyDescent="0.55000000000000004">
      <c r="A6" s="27">
        <v>1</v>
      </c>
      <c r="B6" s="1" t="s">
        <v>39</v>
      </c>
      <c r="C6" s="1" t="s">
        <v>42</v>
      </c>
      <c r="D6" s="51" t="s">
        <v>60</v>
      </c>
      <c r="E6" s="50" t="s">
        <v>331</v>
      </c>
      <c r="F6" s="50" t="str">
        <f t="shared" ca="1" si="10"/>
        <v>\\(\\quad x-5=5 \\)</v>
      </c>
      <c r="G6" s="50" t="str">
        <f t="shared" ca="1" si="11"/>
        <v>\\(\\quad x=10 \\)</v>
      </c>
      <c r="H6" s="50" t="s">
        <v>62</v>
      </c>
      <c r="I6" s="89" t="str">
        <f t="shared" ca="1" si="12"/>
        <v>INSERT INTO math(tangen,question,answer,editor,date,count) VALUES('m5900','\\(\\quad x-5=5 \\)','\\(\\quad x=10 \\)','harazono',NOW(),0);</v>
      </c>
      <c r="J6" s="78" t="s">
        <v>229</v>
      </c>
      <c r="K6" s="43" t="str">
        <f t="shared" ca="1" si="13"/>
        <v>x-5=5</v>
      </c>
      <c r="L6" t="s">
        <v>230</v>
      </c>
      <c r="M6" s="78" t="s">
        <v>229</v>
      </c>
      <c r="N6" s="10" t="s">
        <v>31</v>
      </c>
      <c r="O6">
        <f t="shared" ca="1" si="14"/>
        <v>10</v>
      </c>
      <c r="P6" t="s">
        <v>230</v>
      </c>
      <c r="Q6" t="str">
        <f t="shared" ca="1" si="15"/>
        <v>\\(\\quad x-5=5 \\)</v>
      </c>
      <c r="R6" t="str">
        <f t="shared" ca="1" si="16"/>
        <v>\\(\\quad x=10 \\)</v>
      </c>
      <c r="V6" s="1">
        <f t="shared" ca="1" si="17"/>
        <v>10</v>
      </c>
      <c r="W6" s="1">
        <v>1</v>
      </c>
      <c r="X6">
        <f t="shared" si="2"/>
        <v>1</v>
      </c>
      <c r="Y6" s="1">
        <f t="shared" ca="1" si="18"/>
        <v>-5</v>
      </c>
      <c r="Z6">
        <f t="shared" ca="1" si="3"/>
        <v>-5</v>
      </c>
      <c r="AB6" s="1">
        <f t="shared" ca="1" si="4"/>
        <v>5</v>
      </c>
      <c r="AI6" t="str">
        <f t="shared" si="5"/>
        <v/>
      </c>
      <c r="AJ6" t="s">
        <v>18</v>
      </c>
      <c r="AK6" t="str">
        <f t="shared" ca="1" si="6"/>
        <v>-</v>
      </c>
      <c r="AL6">
        <f t="shared" ca="1" si="7"/>
        <v>5</v>
      </c>
      <c r="AM6" t="s">
        <v>13</v>
      </c>
      <c r="AN6">
        <f t="shared" ca="1" si="8"/>
        <v>5</v>
      </c>
      <c r="AS6" t="str">
        <f t="shared" ca="1" si="9"/>
        <v>x-5=5</v>
      </c>
    </row>
    <row r="7" spans="1:45" x14ac:dyDescent="0.55000000000000004">
      <c r="A7" s="27">
        <v>1</v>
      </c>
      <c r="B7" s="1" t="s">
        <v>39</v>
      </c>
      <c r="C7" s="1" t="s">
        <v>42</v>
      </c>
      <c r="D7" s="51" t="s">
        <v>60</v>
      </c>
      <c r="E7" s="50" t="s">
        <v>331</v>
      </c>
      <c r="F7" s="50" t="str">
        <f t="shared" ca="1" si="10"/>
        <v>\\(\\quad x+9=17 \\)</v>
      </c>
      <c r="G7" s="50" t="str">
        <f t="shared" ca="1" si="11"/>
        <v>\\(\\quad x=8 \\)</v>
      </c>
      <c r="H7" s="50" t="s">
        <v>62</v>
      </c>
      <c r="I7" s="89" t="str">
        <f t="shared" ca="1" si="12"/>
        <v>INSERT INTO math(tangen,question,answer,editor,date,count) VALUES('m5900','\\(\\quad x+9=17 \\)','\\(\\quad x=8 \\)','harazono',NOW(),0);</v>
      </c>
      <c r="J7" s="78" t="s">
        <v>229</v>
      </c>
      <c r="K7" s="43" t="str">
        <f t="shared" ca="1" si="13"/>
        <v>x+9=17</v>
      </c>
      <c r="L7" t="s">
        <v>230</v>
      </c>
      <c r="M7" s="78" t="s">
        <v>229</v>
      </c>
      <c r="N7" s="10" t="s">
        <v>31</v>
      </c>
      <c r="O7">
        <f t="shared" ca="1" si="14"/>
        <v>8</v>
      </c>
      <c r="P7" t="s">
        <v>230</v>
      </c>
      <c r="Q7" t="str">
        <f t="shared" ca="1" si="15"/>
        <v>\\(\\quad x+9=17 \\)</v>
      </c>
      <c r="R7" t="str">
        <f t="shared" ca="1" si="16"/>
        <v>\\(\\quad x=8 \\)</v>
      </c>
      <c r="V7" s="1">
        <f t="shared" ca="1" si="17"/>
        <v>8</v>
      </c>
      <c r="W7" s="1">
        <v>1</v>
      </c>
      <c r="X7">
        <f t="shared" si="2"/>
        <v>1</v>
      </c>
      <c r="Y7" s="1">
        <f t="shared" ca="1" si="18"/>
        <v>9</v>
      </c>
      <c r="Z7">
        <f t="shared" ca="1" si="3"/>
        <v>9</v>
      </c>
      <c r="AB7" s="1">
        <f t="shared" ca="1" si="4"/>
        <v>17</v>
      </c>
      <c r="AI7" t="str">
        <f t="shared" si="5"/>
        <v/>
      </c>
      <c r="AJ7" t="s">
        <v>18</v>
      </c>
      <c r="AK7" t="str">
        <f t="shared" ca="1" si="6"/>
        <v>+</v>
      </c>
      <c r="AL7">
        <f t="shared" ca="1" si="7"/>
        <v>9</v>
      </c>
      <c r="AM7" t="s">
        <v>13</v>
      </c>
      <c r="AN7">
        <f t="shared" ca="1" si="8"/>
        <v>17</v>
      </c>
      <c r="AS7" t="str">
        <f t="shared" ca="1" si="9"/>
        <v>x+9=17</v>
      </c>
    </row>
    <row r="8" spans="1:45" x14ac:dyDescent="0.55000000000000004">
      <c r="A8" s="27">
        <v>1</v>
      </c>
      <c r="B8" s="1" t="s">
        <v>39</v>
      </c>
      <c r="C8" s="1" t="s">
        <v>42</v>
      </c>
      <c r="D8" s="51" t="s">
        <v>60</v>
      </c>
      <c r="E8" s="50" t="s">
        <v>331</v>
      </c>
      <c r="F8" s="50" t="str">
        <f t="shared" ca="1" si="10"/>
        <v>\\(\\quad x+9=0 \\)</v>
      </c>
      <c r="G8" s="50" t="str">
        <f t="shared" ca="1" si="11"/>
        <v>\\(\\quad x=-9 \\)</v>
      </c>
      <c r="H8" s="50" t="s">
        <v>62</v>
      </c>
      <c r="I8" s="89" t="str">
        <f t="shared" ca="1" si="12"/>
        <v>INSERT INTO math(tangen,question,answer,editor,date,count) VALUES('m5900','\\(\\quad x+9=0 \\)','\\(\\quad x=-9 \\)','harazono',NOW(),0);</v>
      </c>
      <c r="J8" s="78" t="s">
        <v>229</v>
      </c>
      <c r="K8" s="43" t="str">
        <f t="shared" ca="1" si="13"/>
        <v>x+9=0</v>
      </c>
      <c r="L8" t="s">
        <v>230</v>
      </c>
      <c r="M8" s="78" t="s">
        <v>229</v>
      </c>
      <c r="N8" s="10" t="s">
        <v>31</v>
      </c>
      <c r="O8">
        <f t="shared" ca="1" si="14"/>
        <v>-9</v>
      </c>
      <c r="P8" t="s">
        <v>230</v>
      </c>
      <c r="Q8" t="str">
        <f t="shared" ca="1" si="15"/>
        <v>\\(\\quad x+9=0 \\)</v>
      </c>
      <c r="R8" t="str">
        <f t="shared" ca="1" si="16"/>
        <v>\\(\\quad x=-9 \\)</v>
      </c>
      <c r="V8" s="1">
        <f t="shared" ca="1" si="17"/>
        <v>-9</v>
      </c>
      <c r="W8" s="1">
        <v>1</v>
      </c>
      <c r="X8">
        <f t="shared" si="2"/>
        <v>1</v>
      </c>
      <c r="Y8" s="1">
        <f t="shared" ca="1" si="18"/>
        <v>9</v>
      </c>
      <c r="Z8">
        <f t="shared" ca="1" si="3"/>
        <v>9</v>
      </c>
      <c r="AB8" s="1">
        <f t="shared" ca="1" si="4"/>
        <v>0</v>
      </c>
      <c r="AI8" t="str">
        <f t="shared" si="5"/>
        <v/>
      </c>
      <c r="AJ8" t="s">
        <v>18</v>
      </c>
      <c r="AK8" t="str">
        <f t="shared" ca="1" si="6"/>
        <v>+</v>
      </c>
      <c r="AL8">
        <f t="shared" ca="1" si="7"/>
        <v>9</v>
      </c>
      <c r="AM8" t="s">
        <v>13</v>
      </c>
      <c r="AN8">
        <f t="shared" ca="1" si="8"/>
        <v>0</v>
      </c>
      <c r="AS8" t="str">
        <f t="shared" ca="1" si="9"/>
        <v>x+9=0</v>
      </c>
    </row>
    <row r="9" spans="1:45" x14ac:dyDescent="0.55000000000000004">
      <c r="A9" s="27">
        <v>1</v>
      </c>
      <c r="B9" s="1" t="s">
        <v>39</v>
      </c>
      <c r="C9" s="1" t="s">
        <v>42</v>
      </c>
      <c r="D9" s="51" t="s">
        <v>60</v>
      </c>
      <c r="E9" s="50" t="s">
        <v>331</v>
      </c>
      <c r="F9" s="50" t="str">
        <f t="shared" ca="1" si="10"/>
        <v>\\(\\quad x+7=-1 \\)</v>
      </c>
      <c r="G9" s="50" t="str">
        <f t="shared" ca="1" si="11"/>
        <v>\\(\\quad x=-8 \\)</v>
      </c>
      <c r="H9" s="50" t="s">
        <v>62</v>
      </c>
      <c r="I9" s="89" t="str">
        <f t="shared" ca="1" si="12"/>
        <v>INSERT INTO math(tangen,question,answer,editor,date,count) VALUES('m5900','\\(\\quad x+7=-1 \\)','\\(\\quad x=-8 \\)','harazono',NOW(),0);</v>
      </c>
      <c r="J9" s="78" t="s">
        <v>229</v>
      </c>
      <c r="K9" s="43" t="str">
        <f t="shared" ca="1" si="13"/>
        <v>x+7=-1</v>
      </c>
      <c r="L9" t="s">
        <v>230</v>
      </c>
      <c r="M9" s="78" t="s">
        <v>229</v>
      </c>
      <c r="N9" s="10" t="s">
        <v>31</v>
      </c>
      <c r="O9">
        <f t="shared" ca="1" si="14"/>
        <v>-8</v>
      </c>
      <c r="P9" t="s">
        <v>230</v>
      </c>
      <c r="Q9" t="str">
        <f t="shared" ca="1" si="15"/>
        <v>\\(\\quad x+7=-1 \\)</v>
      </c>
      <c r="R9" t="str">
        <f t="shared" ca="1" si="16"/>
        <v>\\(\\quad x=-8 \\)</v>
      </c>
      <c r="V9" s="1">
        <f t="shared" ca="1" si="17"/>
        <v>-8</v>
      </c>
      <c r="W9" s="1">
        <v>1</v>
      </c>
      <c r="X9">
        <f t="shared" si="2"/>
        <v>1</v>
      </c>
      <c r="Y9" s="1">
        <f t="shared" ca="1" si="18"/>
        <v>7</v>
      </c>
      <c r="Z9">
        <f t="shared" ca="1" si="3"/>
        <v>7</v>
      </c>
      <c r="AB9" s="1">
        <f t="shared" ca="1" si="4"/>
        <v>-1</v>
      </c>
      <c r="AI9" t="str">
        <f t="shared" si="5"/>
        <v/>
      </c>
      <c r="AJ9" t="s">
        <v>18</v>
      </c>
      <c r="AK9" t="str">
        <f t="shared" ca="1" si="6"/>
        <v>+</v>
      </c>
      <c r="AL9">
        <f t="shared" ca="1" si="7"/>
        <v>7</v>
      </c>
      <c r="AM9" t="s">
        <v>13</v>
      </c>
      <c r="AN9">
        <f t="shared" ca="1" si="8"/>
        <v>-1</v>
      </c>
      <c r="AS9" t="str">
        <f t="shared" ca="1" si="9"/>
        <v>x+7=-1</v>
      </c>
    </row>
    <row r="10" spans="1:45" x14ac:dyDescent="0.55000000000000004">
      <c r="A10" s="27">
        <v>1</v>
      </c>
      <c r="B10" s="1" t="s">
        <v>39</v>
      </c>
      <c r="C10" s="1" t="s">
        <v>42</v>
      </c>
      <c r="D10" s="51" t="s">
        <v>60</v>
      </c>
      <c r="E10" s="50" t="s">
        <v>331</v>
      </c>
      <c r="F10" s="50" t="str">
        <f t="shared" ca="1" si="10"/>
        <v>\\(\\quad x+8=16 \\)</v>
      </c>
      <c r="G10" s="50" t="str">
        <f t="shared" ca="1" si="11"/>
        <v>\\(\\quad x=8 \\)</v>
      </c>
      <c r="H10" s="50" t="s">
        <v>62</v>
      </c>
      <c r="I10" s="89" t="str">
        <f t="shared" ca="1" si="12"/>
        <v>INSERT INTO math(tangen,question,answer,editor,date,count) VALUES('m5900','\\(\\quad x+8=16 \\)','\\(\\quad x=8 \\)','harazono',NOW(),0);</v>
      </c>
      <c r="J10" s="78" t="s">
        <v>229</v>
      </c>
      <c r="K10" s="43" t="str">
        <f t="shared" ca="1" si="13"/>
        <v>x+8=16</v>
      </c>
      <c r="L10" t="s">
        <v>230</v>
      </c>
      <c r="M10" s="78" t="s">
        <v>229</v>
      </c>
      <c r="N10" s="10" t="s">
        <v>31</v>
      </c>
      <c r="O10">
        <f t="shared" ca="1" si="14"/>
        <v>8</v>
      </c>
      <c r="P10" t="s">
        <v>230</v>
      </c>
      <c r="Q10" t="str">
        <f t="shared" ca="1" si="15"/>
        <v>\\(\\quad x+8=16 \\)</v>
      </c>
      <c r="R10" t="str">
        <f t="shared" ca="1" si="16"/>
        <v>\\(\\quad x=8 \\)</v>
      </c>
      <c r="V10" s="1">
        <f t="shared" ca="1" si="17"/>
        <v>8</v>
      </c>
      <c r="W10" s="1">
        <v>1</v>
      </c>
      <c r="X10">
        <f t="shared" si="2"/>
        <v>1</v>
      </c>
      <c r="Y10" s="1">
        <f t="shared" ca="1" si="18"/>
        <v>8</v>
      </c>
      <c r="Z10">
        <f t="shared" ca="1" si="3"/>
        <v>8</v>
      </c>
      <c r="AB10" s="1">
        <f t="shared" ca="1" si="4"/>
        <v>16</v>
      </c>
      <c r="AI10" t="str">
        <f t="shared" si="5"/>
        <v/>
      </c>
      <c r="AJ10" t="s">
        <v>18</v>
      </c>
      <c r="AK10" t="str">
        <f t="shared" ca="1" si="6"/>
        <v>+</v>
      </c>
      <c r="AL10">
        <f t="shared" ca="1" si="7"/>
        <v>8</v>
      </c>
      <c r="AM10" t="s">
        <v>13</v>
      </c>
      <c r="AN10">
        <f t="shared" ca="1" si="8"/>
        <v>16</v>
      </c>
      <c r="AS10" t="str">
        <f t="shared" ca="1" si="9"/>
        <v>x+8=16</v>
      </c>
    </row>
    <row r="11" spans="1:45" x14ac:dyDescent="0.55000000000000004">
      <c r="A11" s="27">
        <v>1</v>
      </c>
      <c r="B11" s="1" t="s">
        <v>39</v>
      </c>
      <c r="C11" s="1" t="s">
        <v>42</v>
      </c>
      <c r="D11" s="51" t="s">
        <v>60</v>
      </c>
      <c r="E11" s="50" t="s">
        <v>331</v>
      </c>
      <c r="F11" s="50" t="str">
        <f t="shared" ca="1" si="10"/>
        <v>\\(\\quad x+9=5 \\)</v>
      </c>
      <c r="G11" s="50" t="str">
        <f t="shared" ca="1" si="11"/>
        <v>\\(\\quad x=-4 \\)</v>
      </c>
      <c r="H11" s="50" t="s">
        <v>62</v>
      </c>
      <c r="I11" s="89" t="str">
        <f t="shared" ca="1" si="12"/>
        <v>INSERT INTO math(tangen,question,answer,editor,date,count) VALUES('m5900','\\(\\quad x+9=5 \\)','\\(\\quad x=-4 \\)','harazono',NOW(),0);</v>
      </c>
      <c r="J11" s="78" t="s">
        <v>229</v>
      </c>
      <c r="K11" s="43" t="str">
        <f t="shared" ca="1" si="13"/>
        <v>x+9=5</v>
      </c>
      <c r="L11" t="s">
        <v>230</v>
      </c>
      <c r="M11" s="78" t="s">
        <v>229</v>
      </c>
      <c r="N11" s="10" t="s">
        <v>31</v>
      </c>
      <c r="O11">
        <f t="shared" ca="1" si="14"/>
        <v>-4</v>
      </c>
      <c r="P11" t="s">
        <v>230</v>
      </c>
      <c r="Q11" t="str">
        <f t="shared" ca="1" si="15"/>
        <v>\\(\\quad x+9=5 \\)</v>
      </c>
      <c r="R11" t="str">
        <f t="shared" ca="1" si="16"/>
        <v>\\(\\quad x=-4 \\)</v>
      </c>
      <c r="V11" s="1">
        <f t="shared" ca="1" si="17"/>
        <v>-4</v>
      </c>
      <c r="W11" s="1">
        <v>1</v>
      </c>
      <c r="X11">
        <f t="shared" si="2"/>
        <v>1</v>
      </c>
      <c r="Y11" s="1">
        <f t="shared" ca="1" si="18"/>
        <v>9</v>
      </c>
      <c r="Z11">
        <f t="shared" ca="1" si="3"/>
        <v>9</v>
      </c>
      <c r="AB11" s="1">
        <f t="shared" ca="1" si="4"/>
        <v>5</v>
      </c>
      <c r="AI11" t="str">
        <f t="shared" si="5"/>
        <v/>
      </c>
      <c r="AJ11" t="s">
        <v>18</v>
      </c>
      <c r="AK11" t="str">
        <f t="shared" ca="1" si="6"/>
        <v>+</v>
      </c>
      <c r="AL11">
        <f t="shared" ca="1" si="7"/>
        <v>9</v>
      </c>
      <c r="AM11" t="s">
        <v>13</v>
      </c>
      <c r="AN11">
        <f t="shared" ca="1" si="8"/>
        <v>5</v>
      </c>
      <c r="AS11" t="str">
        <f t="shared" ca="1" si="9"/>
        <v>x+9=5</v>
      </c>
    </row>
    <row r="12" spans="1:45" x14ac:dyDescent="0.55000000000000004">
      <c r="A12" s="27">
        <v>1</v>
      </c>
      <c r="B12" s="1" t="s">
        <v>39</v>
      </c>
      <c r="C12" s="1" t="s">
        <v>42</v>
      </c>
      <c r="D12" s="51" t="s">
        <v>60</v>
      </c>
      <c r="E12" s="50" t="s">
        <v>331</v>
      </c>
      <c r="F12" s="50" t="str">
        <f t="shared" ca="1" si="10"/>
        <v>\\(\\quad x-2=7 \\)</v>
      </c>
      <c r="G12" s="50" t="str">
        <f t="shared" ca="1" si="11"/>
        <v>\\(\\quad x=9 \\)</v>
      </c>
      <c r="H12" s="50" t="s">
        <v>62</v>
      </c>
      <c r="I12" s="89" t="str">
        <f t="shared" ca="1" si="12"/>
        <v>INSERT INTO math(tangen,question,answer,editor,date,count) VALUES('m5900','\\(\\quad x-2=7 \\)','\\(\\quad x=9 \\)','harazono',NOW(),0);</v>
      </c>
      <c r="J12" s="78" t="s">
        <v>229</v>
      </c>
      <c r="K12" s="43" t="str">
        <f t="shared" ca="1" si="13"/>
        <v>x-2=7</v>
      </c>
      <c r="L12" t="s">
        <v>230</v>
      </c>
      <c r="M12" s="78" t="s">
        <v>229</v>
      </c>
      <c r="N12" s="10" t="s">
        <v>31</v>
      </c>
      <c r="O12">
        <f t="shared" ca="1" si="14"/>
        <v>9</v>
      </c>
      <c r="P12" t="s">
        <v>230</v>
      </c>
      <c r="Q12" t="str">
        <f t="shared" ca="1" si="15"/>
        <v>\\(\\quad x-2=7 \\)</v>
      </c>
      <c r="R12" t="str">
        <f t="shared" ca="1" si="16"/>
        <v>\\(\\quad x=9 \\)</v>
      </c>
      <c r="V12" s="1">
        <f t="shared" ca="1" si="17"/>
        <v>9</v>
      </c>
      <c r="W12" s="1">
        <v>1</v>
      </c>
      <c r="X12">
        <f t="shared" si="2"/>
        <v>1</v>
      </c>
      <c r="Y12" s="1">
        <f t="shared" ca="1" si="18"/>
        <v>-2</v>
      </c>
      <c r="Z12">
        <f t="shared" ca="1" si="3"/>
        <v>-2</v>
      </c>
      <c r="AB12" s="1">
        <f t="shared" ca="1" si="4"/>
        <v>7</v>
      </c>
      <c r="AI12" t="str">
        <f t="shared" si="5"/>
        <v/>
      </c>
      <c r="AJ12" t="s">
        <v>18</v>
      </c>
      <c r="AK12" t="str">
        <f t="shared" ca="1" si="6"/>
        <v>-</v>
      </c>
      <c r="AL12">
        <f t="shared" ca="1" si="7"/>
        <v>2</v>
      </c>
      <c r="AM12" t="s">
        <v>13</v>
      </c>
      <c r="AN12">
        <f t="shared" ca="1" si="8"/>
        <v>7</v>
      </c>
      <c r="AS12" t="str">
        <f t="shared" ca="1" si="9"/>
        <v>x-2=7</v>
      </c>
    </row>
    <row r="13" spans="1:45" x14ac:dyDescent="0.55000000000000004">
      <c r="A13" s="27">
        <v>1</v>
      </c>
      <c r="B13" s="1" t="s">
        <v>39</v>
      </c>
      <c r="C13" s="1" t="s">
        <v>42</v>
      </c>
      <c r="D13" s="51" t="s">
        <v>60</v>
      </c>
      <c r="E13" s="50" t="s">
        <v>331</v>
      </c>
      <c r="F13" s="50" t="str">
        <f t="shared" ca="1" si="10"/>
        <v>\\(\\quad x+7=7 \\)</v>
      </c>
      <c r="G13" s="50" t="str">
        <f t="shared" ca="1" si="11"/>
        <v>\\(\\quad x=0 \\)</v>
      </c>
      <c r="H13" s="50" t="s">
        <v>62</v>
      </c>
      <c r="I13" s="89" t="str">
        <f t="shared" ca="1" si="12"/>
        <v>INSERT INTO math(tangen,question,answer,editor,date,count) VALUES('m5900','\\(\\quad x+7=7 \\)','\\(\\quad x=0 \\)','harazono',NOW(),0);</v>
      </c>
      <c r="J13" s="78" t="s">
        <v>229</v>
      </c>
      <c r="K13" s="43" t="str">
        <f t="shared" ca="1" si="13"/>
        <v>x+7=7</v>
      </c>
      <c r="L13" t="s">
        <v>230</v>
      </c>
      <c r="M13" s="78" t="s">
        <v>229</v>
      </c>
      <c r="N13" s="10" t="s">
        <v>31</v>
      </c>
      <c r="O13">
        <f t="shared" ca="1" si="14"/>
        <v>0</v>
      </c>
      <c r="P13" t="s">
        <v>230</v>
      </c>
      <c r="Q13" t="str">
        <f t="shared" ca="1" si="15"/>
        <v>\\(\\quad x+7=7 \\)</v>
      </c>
      <c r="R13" t="str">
        <f t="shared" ca="1" si="16"/>
        <v>\\(\\quad x=0 \\)</v>
      </c>
      <c r="V13" s="1">
        <f t="shared" ca="1" si="17"/>
        <v>0</v>
      </c>
      <c r="W13" s="1">
        <v>1</v>
      </c>
      <c r="X13">
        <f t="shared" si="2"/>
        <v>1</v>
      </c>
      <c r="Y13" s="1">
        <f t="shared" ca="1" si="18"/>
        <v>7</v>
      </c>
      <c r="Z13">
        <f t="shared" ca="1" si="3"/>
        <v>7</v>
      </c>
      <c r="AB13" s="1">
        <f t="shared" ca="1" si="4"/>
        <v>7</v>
      </c>
      <c r="AI13" t="str">
        <f t="shared" si="5"/>
        <v/>
      </c>
      <c r="AJ13" t="s">
        <v>18</v>
      </c>
      <c r="AK13" t="str">
        <f t="shared" ca="1" si="6"/>
        <v>+</v>
      </c>
      <c r="AL13">
        <f t="shared" ca="1" si="7"/>
        <v>7</v>
      </c>
      <c r="AM13" t="s">
        <v>13</v>
      </c>
      <c r="AN13">
        <f t="shared" ca="1" si="8"/>
        <v>7</v>
      </c>
      <c r="AS13" t="str">
        <f t="shared" ca="1" si="9"/>
        <v>x+7=7</v>
      </c>
    </row>
    <row r="14" spans="1:45" x14ac:dyDescent="0.55000000000000004">
      <c r="A14" s="27">
        <v>1</v>
      </c>
      <c r="B14" s="1" t="s">
        <v>39</v>
      </c>
      <c r="C14" s="1" t="s">
        <v>42</v>
      </c>
      <c r="D14" s="51" t="s">
        <v>60</v>
      </c>
      <c r="E14" s="50" t="s">
        <v>331</v>
      </c>
      <c r="F14" s="50" t="str">
        <f t="shared" ca="1" si="10"/>
        <v>\\(\\quad x+7=9 \\)</v>
      </c>
      <c r="G14" s="50" t="str">
        <f t="shared" ca="1" si="11"/>
        <v>\\(\\quad x=2 \\)</v>
      </c>
      <c r="H14" s="50" t="s">
        <v>62</v>
      </c>
      <c r="I14" s="89" t="str">
        <f t="shared" ca="1" si="12"/>
        <v>INSERT INTO math(tangen,question,answer,editor,date,count) VALUES('m5900','\\(\\quad x+7=9 \\)','\\(\\quad x=2 \\)','harazono',NOW(),0);</v>
      </c>
      <c r="J14" s="78" t="s">
        <v>229</v>
      </c>
      <c r="K14" s="43" t="str">
        <f t="shared" ca="1" si="13"/>
        <v>x+7=9</v>
      </c>
      <c r="L14" t="s">
        <v>230</v>
      </c>
      <c r="M14" s="78" t="s">
        <v>229</v>
      </c>
      <c r="N14" s="10" t="s">
        <v>31</v>
      </c>
      <c r="O14">
        <f t="shared" ca="1" si="14"/>
        <v>2</v>
      </c>
      <c r="P14" t="s">
        <v>230</v>
      </c>
      <c r="Q14" t="str">
        <f t="shared" ca="1" si="15"/>
        <v>\\(\\quad x+7=9 \\)</v>
      </c>
      <c r="R14" t="str">
        <f t="shared" ca="1" si="16"/>
        <v>\\(\\quad x=2 \\)</v>
      </c>
      <c r="V14" s="1">
        <f t="shared" ca="1" si="17"/>
        <v>2</v>
      </c>
      <c r="W14" s="1">
        <v>1</v>
      </c>
      <c r="X14">
        <f t="shared" si="2"/>
        <v>1</v>
      </c>
      <c r="Y14" s="1">
        <f t="shared" ca="1" si="18"/>
        <v>7</v>
      </c>
      <c r="Z14">
        <f t="shared" ca="1" si="3"/>
        <v>7</v>
      </c>
      <c r="AB14" s="1">
        <f t="shared" ca="1" si="4"/>
        <v>9</v>
      </c>
      <c r="AI14" t="str">
        <f t="shared" si="5"/>
        <v/>
      </c>
      <c r="AJ14" t="s">
        <v>18</v>
      </c>
      <c r="AK14" t="str">
        <f t="shared" ca="1" si="6"/>
        <v>+</v>
      </c>
      <c r="AL14">
        <f t="shared" ca="1" si="7"/>
        <v>7</v>
      </c>
      <c r="AM14" t="s">
        <v>13</v>
      </c>
      <c r="AN14">
        <f t="shared" ca="1" si="8"/>
        <v>9</v>
      </c>
      <c r="AS14" t="str">
        <f t="shared" ca="1" si="9"/>
        <v>x+7=9</v>
      </c>
    </row>
    <row r="15" spans="1:45" x14ac:dyDescent="0.55000000000000004">
      <c r="A15" s="27">
        <v>1</v>
      </c>
      <c r="B15" s="1" t="s">
        <v>39</v>
      </c>
      <c r="C15" s="1" t="s">
        <v>42</v>
      </c>
      <c r="D15" s="51" t="s">
        <v>60</v>
      </c>
      <c r="E15" s="50" t="s">
        <v>331</v>
      </c>
      <c r="F15" s="50" t="str">
        <f t="shared" ca="1" si="10"/>
        <v>\\(\\quad x+5=10 \\)</v>
      </c>
      <c r="G15" s="50" t="str">
        <f t="shared" ca="1" si="11"/>
        <v>\\(\\quad x=10 \\)</v>
      </c>
      <c r="H15" s="50" t="s">
        <v>62</v>
      </c>
      <c r="I15" s="89" t="str">
        <f t="shared" ca="1" si="12"/>
        <v>INSERT INTO math(tangen,question,answer,editor,date,count) VALUES('m5900','\\(\\quad x+5=10 \\)','\\(\\quad x=10 \\)','harazono',NOW(),0);</v>
      </c>
      <c r="J15" s="78" t="s">
        <v>229</v>
      </c>
      <c r="K15" s="43" t="str">
        <f t="shared" ca="1" si="13"/>
        <v>x+5=10</v>
      </c>
      <c r="L15" t="s">
        <v>230</v>
      </c>
      <c r="M15" s="78" t="s">
        <v>229</v>
      </c>
      <c r="N15" s="10" t="s">
        <v>31</v>
      </c>
      <c r="O15">
        <f t="shared" ca="1" si="14"/>
        <v>10</v>
      </c>
      <c r="P15" t="s">
        <v>230</v>
      </c>
      <c r="Q15" t="str">
        <f t="shared" ca="1" si="15"/>
        <v>\\(\\quad x+5=10 \\)</v>
      </c>
      <c r="R15" t="str">
        <f t="shared" ca="1" si="16"/>
        <v>\\(\\quad x=10 \\)</v>
      </c>
      <c r="V15" s="1">
        <f t="shared" ca="1" si="17"/>
        <v>10</v>
      </c>
      <c r="W15" s="1">
        <v>1</v>
      </c>
      <c r="X15">
        <f t="shared" si="2"/>
        <v>1</v>
      </c>
      <c r="Y15" s="1">
        <f t="shared" ca="1" si="18"/>
        <v>0</v>
      </c>
      <c r="Z15">
        <f t="shared" ca="1" si="3"/>
        <v>5</v>
      </c>
      <c r="AB15" s="1">
        <f t="shared" ca="1" si="4"/>
        <v>10</v>
      </c>
      <c r="AI15" t="str">
        <f t="shared" si="5"/>
        <v/>
      </c>
      <c r="AJ15" t="s">
        <v>18</v>
      </c>
      <c r="AK15" t="str">
        <f t="shared" ca="1" si="6"/>
        <v>+</v>
      </c>
      <c r="AL15">
        <f t="shared" ca="1" si="7"/>
        <v>5</v>
      </c>
      <c r="AM15" t="s">
        <v>13</v>
      </c>
      <c r="AN15">
        <f t="shared" ca="1" si="8"/>
        <v>10</v>
      </c>
      <c r="AS15" t="str">
        <f t="shared" ca="1" si="9"/>
        <v>x+5=10</v>
      </c>
    </row>
    <row r="16" spans="1:45" x14ac:dyDescent="0.55000000000000004">
      <c r="A16" s="27">
        <v>1</v>
      </c>
      <c r="B16" s="1" t="s">
        <v>39</v>
      </c>
      <c r="C16" s="1" t="s">
        <v>42</v>
      </c>
      <c r="D16" s="51" t="s">
        <v>60</v>
      </c>
      <c r="E16" s="50" t="s">
        <v>331</v>
      </c>
      <c r="F16" s="50" t="str">
        <f t="shared" ca="1" si="10"/>
        <v>\\(\\quad x+8=8 \\)</v>
      </c>
      <c r="G16" s="50" t="str">
        <f t="shared" ca="1" si="11"/>
        <v>\\(\\quad x=0 \\)</v>
      </c>
      <c r="H16" s="50" t="s">
        <v>62</v>
      </c>
      <c r="I16" s="89" t="str">
        <f t="shared" ca="1" si="12"/>
        <v>INSERT INTO math(tangen,question,answer,editor,date,count) VALUES('m5900','\\(\\quad x+8=8 \\)','\\(\\quad x=0 \\)','harazono',NOW(),0);</v>
      </c>
      <c r="J16" s="78" t="s">
        <v>229</v>
      </c>
      <c r="K16" s="43" t="str">
        <f t="shared" ca="1" si="13"/>
        <v>x+8=8</v>
      </c>
      <c r="L16" t="s">
        <v>230</v>
      </c>
      <c r="M16" s="78" t="s">
        <v>229</v>
      </c>
      <c r="N16" s="10" t="s">
        <v>31</v>
      </c>
      <c r="O16">
        <f t="shared" ca="1" si="14"/>
        <v>0</v>
      </c>
      <c r="P16" t="s">
        <v>230</v>
      </c>
      <c r="Q16" t="str">
        <f t="shared" ca="1" si="15"/>
        <v>\\(\\quad x+8=8 \\)</v>
      </c>
      <c r="R16" t="str">
        <f t="shared" ca="1" si="16"/>
        <v>\\(\\quad x=0 \\)</v>
      </c>
      <c r="V16" s="1">
        <f t="shared" ca="1" si="17"/>
        <v>0</v>
      </c>
      <c r="W16" s="1">
        <v>1</v>
      </c>
      <c r="X16">
        <f t="shared" si="2"/>
        <v>1</v>
      </c>
      <c r="Y16" s="1">
        <f t="shared" ca="1" si="18"/>
        <v>8</v>
      </c>
      <c r="Z16">
        <f t="shared" ca="1" si="3"/>
        <v>8</v>
      </c>
      <c r="AB16" s="1">
        <f t="shared" ca="1" si="4"/>
        <v>8</v>
      </c>
      <c r="AI16" t="str">
        <f t="shared" si="5"/>
        <v/>
      </c>
      <c r="AJ16" t="s">
        <v>18</v>
      </c>
      <c r="AK16" t="str">
        <f t="shared" ca="1" si="6"/>
        <v>+</v>
      </c>
      <c r="AL16">
        <f t="shared" ca="1" si="7"/>
        <v>8</v>
      </c>
      <c r="AM16" t="s">
        <v>13</v>
      </c>
      <c r="AN16">
        <f t="shared" ca="1" si="8"/>
        <v>8</v>
      </c>
      <c r="AS16" t="str">
        <f t="shared" ca="1" si="9"/>
        <v>x+8=8</v>
      </c>
    </row>
    <row r="17" spans="1:45" x14ac:dyDescent="0.55000000000000004">
      <c r="A17" s="27"/>
      <c r="B17" s="1" t="s">
        <v>39</v>
      </c>
      <c r="C17" s="1" t="s">
        <v>42</v>
      </c>
      <c r="D17" s="51" t="s">
        <v>60</v>
      </c>
      <c r="E17" s="50" t="s">
        <v>331</v>
      </c>
      <c r="F17" s="50" t="str">
        <f t="shared" ca="1" si="10"/>
        <v>\\(\\quad 2x-7=-27 \\)</v>
      </c>
      <c r="G17" s="50" t="str">
        <f t="shared" ca="1" si="11"/>
        <v>\\(\\quad x=-10 \\)</v>
      </c>
      <c r="H17" s="50" t="s">
        <v>62</v>
      </c>
      <c r="I17" s="89" t="str">
        <f t="shared" ca="1" si="12"/>
        <v>INSERT INTO math(tangen,question,answer,editor,date,count) VALUES('m5900','\\(\\quad 2x-7=-27 \\)','\\(\\quad x=-10 \\)','harazono',NOW(),0);</v>
      </c>
      <c r="J17" s="78" t="s">
        <v>229</v>
      </c>
      <c r="K17" s="43" t="str">
        <f t="shared" ca="1" si="13"/>
        <v>2x-7=-27</v>
      </c>
      <c r="L17" t="s">
        <v>230</v>
      </c>
      <c r="M17" s="78" t="s">
        <v>229</v>
      </c>
      <c r="N17" s="10" t="s">
        <v>31</v>
      </c>
      <c r="O17">
        <f t="shared" ca="1" si="14"/>
        <v>-10</v>
      </c>
      <c r="P17" t="s">
        <v>230</v>
      </c>
      <c r="Q17" t="str">
        <f t="shared" ca="1" si="15"/>
        <v>\\(\\quad 2x-7=-27 \\)</v>
      </c>
      <c r="R17" t="str">
        <f t="shared" ca="1" si="16"/>
        <v>\\(\\quad x=-10 \\)</v>
      </c>
      <c r="V17" s="1">
        <f t="shared" ca="1" si="17"/>
        <v>-10</v>
      </c>
      <c r="W17" s="1">
        <v>2</v>
      </c>
      <c r="X17">
        <f t="shared" ref="X17:X61" si="19">IF(W17=0,5,W17)</f>
        <v>2</v>
      </c>
      <c r="Y17" s="1">
        <f t="shared" ca="1" si="18"/>
        <v>-7</v>
      </c>
      <c r="Z17">
        <f t="shared" ref="Z17:Z61" ca="1" si="20">IF(Y17=0,5,Y17)</f>
        <v>-7</v>
      </c>
      <c r="AB17" s="1">
        <f t="shared" ref="AB17:AB61" ca="1" si="21">V17*W17+Y17</f>
        <v>-27</v>
      </c>
      <c r="AI17">
        <f t="shared" ref="AI17:AI61" si="22">IF(X17=0,"",IF(X17=1,"",IF(X17=-1,"-",X17)))</f>
        <v>2</v>
      </c>
      <c r="AJ17" t="s">
        <v>18</v>
      </c>
      <c r="AK17" t="str">
        <f t="shared" ref="AK17:AK61" ca="1" si="23">IF(Z17&lt;=0,"-","+")</f>
        <v>-</v>
      </c>
      <c r="AL17">
        <f t="shared" ref="AL17:AL61" ca="1" si="24">ABS(Z17)</f>
        <v>7</v>
      </c>
      <c r="AM17" t="s">
        <v>13</v>
      </c>
      <c r="AN17">
        <f t="shared" ref="AN17:AN61" ca="1" si="25">AB17</f>
        <v>-27</v>
      </c>
      <c r="AS17" t="str">
        <f t="shared" ref="AS17:AS61" ca="1" si="26">AI17&amp;AJ17&amp;AK17&amp;AL17&amp;AM17&amp;AN17</f>
        <v>2x-7=-27</v>
      </c>
    </row>
    <row r="18" spans="1:45" x14ac:dyDescent="0.55000000000000004">
      <c r="A18" s="27"/>
      <c r="B18" s="1" t="s">
        <v>39</v>
      </c>
      <c r="C18" s="1" t="s">
        <v>42</v>
      </c>
      <c r="D18" s="51" t="s">
        <v>60</v>
      </c>
      <c r="E18" s="50" t="s">
        <v>331</v>
      </c>
      <c r="F18" s="50" t="str">
        <f t="shared" ca="1" si="10"/>
        <v>\\(\\quad 3x+8=14 \\)</v>
      </c>
      <c r="G18" s="50" t="str">
        <f t="shared" ca="1" si="11"/>
        <v>\\(\\quad x=2 \\)</v>
      </c>
      <c r="H18" s="50" t="s">
        <v>62</v>
      </c>
      <c r="I18" s="89" t="str">
        <f t="shared" ca="1" si="12"/>
        <v>INSERT INTO math(tangen,question,answer,editor,date,count) VALUES('m5900','\\(\\quad 3x+8=14 \\)','\\(\\quad x=2 \\)','harazono',NOW(),0);</v>
      </c>
      <c r="J18" s="78" t="s">
        <v>229</v>
      </c>
      <c r="K18" s="43" t="str">
        <f t="shared" ca="1" si="13"/>
        <v>3x+8=14</v>
      </c>
      <c r="L18" t="s">
        <v>230</v>
      </c>
      <c r="M18" s="78" t="s">
        <v>229</v>
      </c>
      <c r="N18" s="10" t="s">
        <v>31</v>
      </c>
      <c r="O18">
        <f t="shared" ca="1" si="14"/>
        <v>2</v>
      </c>
      <c r="P18" t="s">
        <v>230</v>
      </c>
      <c r="Q18" t="str">
        <f t="shared" ca="1" si="15"/>
        <v>\\(\\quad 3x+8=14 \\)</v>
      </c>
      <c r="R18" t="str">
        <f t="shared" ca="1" si="16"/>
        <v>\\(\\quad x=2 \\)</v>
      </c>
      <c r="V18" s="1">
        <f t="shared" ca="1" si="17"/>
        <v>2</v>
      </c>
      <c r="W18" s="1">
        <v>3</v>
      </c>
      <c r="X18">
        <f t="shared" si="19"/>
        <v>3</v>
      </c>
      <c r="Y18" s="1">
        <f t="shared" ca="1" si="18"/>
        <v>8</v>
      </c>
      <c r="Z18">
        <f t="shared" ca="1" si="20"/>
        <v>8</v>
      </c>
      <c r="AB18" s="1">
        <f t="shared" ca="1" si="21"/>
        <v>14</v>
      </c>
      <c r="AI18">
        <f t="shared" si="22"/>
        <v>3</v>
      </c>
      <c r="AJ18" t="s">
        <v>18</v>
      </c>
      <c r="AK18" t="str">
        <f t="shared" ca="1" si="23"/>
        <v>+</v>
      </c>
      <c r="AL18">
        <f t="shared" ca="1" si="24"/>
        <v>8</v>
      </c>
      <c r="AM18" t="s">
        <v>13</v>
      </c>
      <c r="AN18">
        <f t="shared" ca="1" si="25"/>
        <v>14</v>
      </c>
      <c r="AS18" t="str">
        <f t="shared" ca="1" si="26"/>
        <v>3x+8=14</v>
      </c>
    </row>
    <row r="19" spans="1:45" x14ac:dyDescent="0.55000000000000004">
      <c r="A19" s="27"/>
      <c r="B19" s="1" t="s">
        <v>39</v>
      </c>
      <c r="C19" s="1" t="s">
        <v>42</v>
      </c>
      <c r="D19" s="51" t="s">
        <v>60</v>
      </c>
      <c r="E19" s="50" t="s">
        <v>331</v>
      </c>
      <c r="F19" s="50" t="str">
        <f t="shared" ca="1" si="10"/>
        <v>\\(\\quad 4x+3=-17 \\)</v>
      </c>
      <c r="G19" s="50" t="str">
        <f t="shared" ca="1" si="11"/>
        <v>\\(\\quad x=-5 \\)</v>
      </c>
      <c r="H19" s="50" t="s">
        <v>62</v>
      </c>
      <c r="I19" s="89" t="str">
        <f t="shared" ca="1" si="12"/>
        <v>INSERT INTO math(tangen,question,answer,editor,date,count) VALUES('m5900','\\(\\quad 4x+3=-17 \\)','\\(\\quad x=-5 \\)','harazono',NOW(),0);</v>
      </c>
      <c r="J19" s="78" t="s">
        <v>229</v>
      </c>
      <c r="K19" s="43" t="str">
        <f t="shared" ca="1" si="13"/>
        <v>4x+3=-17</v>
      </c>
      <c r="L19" t="s">
        <v>230</v>
      </c>
      <c r="M19" s="78" t="s">
        <v>229</v>
      </c>
      <c r="N19" s="10" t="s">
        <v>31</v>
      </c>
      <c r="O19">
        <f t="shared" ca="1" si="14"/>
        <v>-5</v>
      </c>
      <c r="P19" t="s">
        <v>230</v>
      </c>
      <c r="Q19" t="str">
        <f t="shared" ca="1" si="15"/>
        <v>\\(\\quad 4x+3=-17 \\)</v>
      </c>
      <c r="R19" t="str">
        <f t="shared" ca="1" si="16"/>
        <v>\\(\\quad x=-5 \\)</v>
      </c>
      <c r="V19" s="1">
        <f t="shared" ca="1" si="17"/>
        <v>-5</v>
      </c>
      <c r="W19" s="1">
        <v>4</v>
      </c>
      <c r="X19">
        <f t="shared" si="19"/>
        <v>4</v>
      </c>
      <c r="Y19" s="1">
        <f t="shared" ca="1" si="18"/>
        <v>3</v>
      </c>
      <c r="Z19">
        <f t="shared" ca="1" si="20"/>
        <v>3</v>
      </c>
      <c r="AB19" s="1">
        <f t="shared" ca="1" si="21"/>
        <v>-17</v>
      </c>
      <c r="AI19">
        <f t="shared" si="22"/>
        <v>4</v>
      </c>
      <c r="AJ19" t="s">
        <v>18</v>
      </c>
      <c r="AK19" t="str">
        <f t="shared" ca="1" si="23"/>
        <v>+</v>
      </c>
      <c r="AL19">
        <f t="shared" ca="1" si="24"/>
        <v>3</v>
      </c>
      <c r="AM19" t="s">
        <v>13</v>
      </c>
      <c r="AN19">
        <f t="shared" ca="1" si="25"/>
        <v>-17</v>
      </c>
      <c r="AS19" t="str">
        <f t="shared" ca="1" si="26"/>
        <v>4x+3=-17</v>
      </c>
    </row>
    <row r="20" spans="1:45" x14ac:dyDescent="0.55000000000000004">
      <c r="A20" s="27"/>
      <c r="B20" s="1" t="s">
        <v>39</v>
      </c>
      <c r="C20" s="1" t="s">
        <v>42</v>
      </c>
      <c r="D20" s="51" t="s">
        <v>60</v>
      </c>
      <c r="E20" s="50" t="s">
        <v>331</v>
      </c>
      <c r="F20" s="50" t="str">
        <f t="shared" ca="1" si="10"/>
        <v>\\(\\quad 5x-1=-26 \\)</v>
      </c>
      <c r="G20" s="50" t="str">
        <f t="shared" ca="1" si="11"/>
        <v>\\(\\quad x=-5 \\)</v>
      </c>
      <c r="H20" s="50" t="s">
        <v>62</v>
      </c>
      <c r="I20" s="89" t="str">
        <f t="shared" ca="1" si="12"/>
        <v>INSERT INTO math(tangen,question,answer,editor,date,count) VALUES('m5900','\\(\\quad 5x-1=-26 \\)','\\(\\quad x=-5 \\)','harazono',NOW(),0);</v>
      </c>
      <c r="J20" s="78" t="s">
        <v>229</v>
      </c>
      <c r="K20" s="43" t="str">
        <f t="shared" ca="1" si="13"/>
        <v>5x-1=-26</v>
      </c>
      <c r="L20" t="s">
        <v>230</v>
      </c>
      <c r="M20" s="78" t="s">
        <v>229</v>
      </c>
      <c r="N20" s="10" t="s">
        <v>31</v>
      </c>
      <c r="O20">
        <f t="shared" ca="1" si="14"/>
        <v>-5</v>
      </c>
      <c r="P20" t="s">
        <v>230</v>
      </c>
      <c r="Q20" t="str">
        <f t="shared" ca="1" si="15"/>
        <v>\\(\\quad 5x-1=-26 \\)</v>
      </c>
      <c r="R20" t="str">
        <f t="shared" ca="1" si="16"/>
        <v>\\(\\quad x=-5 \\)</v>
      </c>
      <c r="V20" s="1">
        <f t="shared" ca="1" si="17"/>
        <v>-5</v>
      </c>
      <c r="W20" s="1">
        <v>5</v>
      </c>
      <c r="X20">
        <f t="shared" si="19"/>
        <v>5</v>
      </c>
      <c r="Y20" s="1">
        <f t="shared" ca="1" si="18"/>
        <v>-1</v>
      </c>
      <c r="Z20">
        <f t="shared" ca="1" si="20"/>
        <v>-1</v>
      </c>
      <c r="AB20" s="1">
        <f t="shared" ca="1" si="21"/>
        <v>-26</v>
      </c>
      <c r="AI20">
        <f t="shared" si="22"/>
        <v>5</v>
      </c>
      <c r="AJ20" t="s">
        <v>18</v>
      </c>
      <c r="AK20" t="str">
        <f t="shared" ca="1" si="23"/>
        <v>-</v>
      </c>
      <c r="AL20">
        <f t="shared" ca="1" si="24"/>
        <v>1</v>
      </c>
      <c r="AM20" t="s">
        <v>13</v>
      </c>
      <c r="AN20">
        <f t="shared" ca="1" si="25"/>
        <v>-26</v>
      </c>
      <c r="AS20" t="str">
        <f t="shared" ca="1" si="26"/>
        <v>5x-1=-26</v>
      </c>
    </row>
    <row r="21" spans="1:45" x14ac:dyDescent="0.55000000000000004">
      <c r="A21" s="27"/>
      <c r="B21" s="1" t="s">
        <v>39</v>
      </c>
      <c r="C21" s="1" t="s">
        <v>42</v>
      </c>
      <c r="D21" s="51" t="s">
        <v>60</v>
      </c>
      <c r="E21" s="50" t="s">
        <v>331</v>
      </c>
      <c r="F21" s="50" t="str">
        <f t="shared" ca="1" si="10"/>
        <v>\\(\\quad 6x+3=-39 \\)</v>
      </c>
      <c r="G21" s="50" t="str">
        <f t="shared" ca="1" si="11"/>
        <v>\\(\\quad x=-7 \\)</v>
      </c>
      <c r="H21" s="50" t="s">
        <v>62</v>
      </c>
      <c r="I21" s="89" t="str">
        <f t="shared" ca="1" si="12"/>
        <v>INSERT INTO math(tangen,question,answer,editor,date,count) VALUES('m5900','\\(\\quad 6x+3=-39 \\)','\\(\\quad x=-7 \\)','harazono',NOW(),0);</v>
      </c>
      <c r="J21" s="78" t="s">
        <v>229</v>
      </c>
      <c r="K21" s="43" t="str">
        <f t="shared" ca="1" si="13"/>
        <v>6x+3=-39</v>
      </c>
      <c r="L21" t="s">
        <v>230</v>
      </c>
      <c r="M21" s="78" t="s">
        <v>229</v>
      </c>
      <c r="N21" s="10" t="s">
        <v>31</v>
      </c>
      <c r="O21">
        <f t="shared" ca="1" si="14"/>
        <v>-7</v>
      </c>
      <c r="P21" t="s">
        <v>230</v>
      </c>
      <c r="Q21" t="str">
        <f t="shared" ca="1" si="15"/>
        <v>\\(\\quad 6x+3=-39 \\)</v>
      </c>
      <c r="R21" t="str">
        <f t="shared" ca="1" si="16"/>
        <v>\\(\\quad x=-7 \\)</v>
      </c>
      <c r="V21" s="1">
        <f t="shared" ca="1" si="17"/>
        <v>-7</v>
      </c>
      <c r="W21" s="1">
        <v>6</v>
      </c>
      <c r="X21">
        <f t="shared" si="19"/>
        <v>6</v>
      </c>
      <c r="Y21" s="1">
        <f t="shared" ca="1" si="18"/>
        <v>3</v>
      </c>
      <c r="Z21">
        <f t="shared" ca="1" si="20"/>
        <v>3</v>
      </c>
      <c r="AB21" s="1">
        <f t="shared" ca="1" si="21"/>
        <v>-39</v>
      </c>
      <c r="AI21">
        <f t="shared" si="22"/>
        <v>6</v>
      </c>
      <c r="AJ21" t="s">
        <v>18</v>
      </c>
      <c r="AK21" t="str">
        <f t="shared" ca="1" si="23"/>
        <v>+</v>
      </c>
      <c r="AL21">
        <f t="shared" ca="1" si="24"/>
        <v>3</v>
      </c>
      <c r="AM21" t="s">
        <v>13</v>
      </c>
      <c r="AN21">
        <f t="shared" ca="1" si="25"/>
        <v>-39</v>
      </c>
      <c r="AS21" t="str">
        <f t="shared" ca="1" si="26"/>
        <v>6x+3=-39</v>
      </c>
    </row>
    <row r="22" spans="1:45" x14ac:dyDescent="0.55000000000000004">
      <c r="A22" s="27"/>
      <c r="B22" s="1" t="s">
        <v>39</v>
      </c>
      <c r="C22" s="1" t="s">
        <v>42</v>
      </c>
      <c r="D22" s="51" t="s">
        <v>60</v>
      </c>
      <c r="E22" s="50" t="s">
        <v>331</v>
      </c>
      <c r="F22" s="50" t="str">
        <f t="shared" ca="1" si="10"/>
        <v>\\(\\quad 7x-7=-56 \\)</v>
      </c>
      <c r="G22" s="50" t="str">
        <f t="shared" ca="1" si="11"/>
        <v>\\(\\quad x=-7 \\)</v>
      </c>
      <c r="H22" s="50" t="s">
        <v>62</v>
      </c>
      <c r="I22" s="89" t="str">
        <f t="shared" ca="1" si="12"/>
        <v>INSERT INTO math(tangen,question,answer,editor,date,count) VALUES('m5900','\\(\\quad 7x-7=-56 \\)','\\(\\quad x=-7 \\)','harazono',NOW(),0);</v>
      </c>
      <c r="J22" s="78" t="s">
        <v>229</v>
      </c>
      <c r="K22" s="43" t="str">
        <f t="shared" ca="1" si="13"/>
        <v>7x-7=-56</v>
      </c>
      <c r="L22" t="s">
        <v>230</v>
      </c>
      <c r="M22" s="78" t="s">
        <v>229</v>
      </c>
      <c r="N22" s="10" t="s">
        <v>31</v>
      </c>
      <c r="O22">
        <f t="shared" ca="1" si="14"/>
        <v>-7</v>
      </c>
      <c r="P22" t="s">
        <v>230</v>
      </c>
      <c r="Q22" t="str">
        <f t="shared" ca="1" si="15"/>
        <v>\\(\\quad 7x-7=-56 \\)</v>
      </c>
      <c r="R22" t="str">
        <f t="shared" ca="1" si="16"/>
        <v>\\(\\quad x=-7 \\)</v>
      </c>
      <c r="V22" s="1">
        <f t="shared" ca="1" si="17"/>
        <v>-7</v>
      </c>
      <c r="W22" s="1">
        <v>7</v>
      </c>
      <c r="X22">
        <f t="shared" si="19"/>
        <v>7</v>
      </c>
      <c r="Y22" s="1">
        <f t="shared" ca="1" si="18"/>
        <v>-7</v>
      </c>
      <c r="Z22">
        <f t="shared" ca="1" si="20"/>
        <v>-7</v>
      </c>
      <c r="AB22" s="1">
        <f t="shared" ca="1" si="21"/>
        <v>-56</v>
      </c>
      <c r="AI22">
        <f t="shared" si="22"/>
        <v>7</v>
      </c>
      <c r="AJ22" t="s">
        <v>18</v>
      </c>
      <c r="AK22" t="str">
        <f t="shared" ca="1" si="23"/>
        <v>-</v>
      </c>
      <c r="AL22">
        <f t="shared" ca="1" si="24"/>
        <v>7</v>
      </c>
      <c r="AM22" t="s">
        <v>13</v>
      </c>
      <c r="AN22">
        <f t="shared" ca="1" si="25"/>
        <v>-56</v>
      </c>
      <c r="AS22" t="str">
        <f t="shared" ca="1" si="26"/>
        <v>7x-7=-56</v>
      </c>
    </row>
    <row r="23" spans="1:45" x14ac:dyDescent="0.55000000000000004">
      <c r="A23" s="27"/>
      <c r="B23" s="1" t="s">
        <v>39</v>
      </c>
      <c r="C23" s="1" t="s">
        <v>42</v>
      </c>
      <c r="D23" s="51" t="s">
        <v>60</v>
      </c>
      <c r="E23" s="50" t="s">
        <v>331</v>
      </c>
      <c r="F23" s="50" t="str">
        <f t="shared" ca="1" si="10"/>
        <v>\\(\\quad 8x-9=-49 \\)</v>
      </c>
      <c r="G23" s="50" t="str">
        <f t="shared" ca="1" si="11"/>
        <v>\\(\\quad x=-5 \\)</v>
      </c>
      <c r="H23" s="50" t="s">
        <v>62</v>
      </c>
      <c r="I23" s="89" t="str">
        <f t="shared" ca="1" si="12"/>
        <v>INSERT INTO math(tangen,question,answer,editor,date,count) VALUES('m5900','\\(\\quad 8x-9=-49 \\)','\\(\\quad x=-5 \\)','harazono',NOW(),0);</v>
      </c>
      <c r="J23" s="78" t="s">
        <v>229</v>
      </c>
      <c r="K23" s="43" t="str">
        <f t="shared" ca="1" si="13"/>
        <v>8x-9=-49</v>
      </c>
      <c r="L23" t="s">
        <v>230</v>
      </c>
      <c r="M23" s="78" t="s">
        <v>229</v>
      </c>
      <c r="N23" s="10" t="s">
        <v>31</v>
      </c>
      <c r="O23">
        <f t="shared" ca="1" si="14"/>
        <v>-5</v>
      </c>
      <c r="P23" t="s">
        <v>230</v>
      </c>
      <c r="Q23" t="str">
        <f t="shared" ca="1" si="15"/>
        <v>\\(\\quad 8x-9=-49 \\)</v>
      </c>
      <c r="R23" t="str">
        <f t="shared" ca="1" si="16"/>
        <v>\\(\\quad x=-5 \\)</v>
      </c>
      <c r="V23" s="1">
        <f t="shared" ca="1" si="17"/>
        <v>-5</v>
      </c>
      <c r="W23" s="1">
        <v>8</v>
      </c>
      <c r="X23">
        <f t="shared" si="19"/>
        <v>8</v>
      </c>
      <c r="Y23" s="1">
        <f t="shared" ca="1" si="18"/>
        <v>-9</v>
      </c>
      <c r="Z23">
        <f t="shared" ca="1" si="20"/>
        <v>-9</v>
      </c>
      <c r="AB23" s="1">
        <f t="shared" ca="1" si="21"/>
        <v>-49</v>
      </c>
      <c r="AI23">
        <f t="shared" si="22"/>
        <v>8</v>
      </c>
      <c r="AJ23" t="s">
        <v>18</v>
      </c>
      <c r="AK23" t="str">
        <f t="shared" ca="1" si="23"/>
        <v>-</v>
      </c>
      <c r="AL23">
        <f t="shared" ca="1" si="24"/>
        <v>9</v>
      </c>
      <c r="AM23" t="s">
        <v>13</v>
      </c>
      <c r="AN23">
        <f t="shared" ca="1" si="25"/>
        <v>-49</v>
      </c>
      <c r="AS23" t="str">
        <f t="shared" ca="1" si="26"/>
        <v>8x-9=-49</v>
      </c>
    </row>
    <row r="24" spans="1:45" x14ac:dyDescent="0.55000000000000004">
      <c r="A24" s="27"/>
      <c r="B24" s="1" t="s">
        <v>39</v>
      </c>
      <c r="C24" s="1" t="s">
        <v>42</v>
      </c>
      <c r="D24" s="51" t="s">
        <v>60</v>
      </c>
      <c r="E24" s="50" t="s">
        <v>331</v>
      </c>
      <c r="F24" s="50" t="str">
        <f t="shared" ca="1" si="10"/>
        <v>\\(\\quad 9x-5=58 \\)</v>
      </c>
      <c r="G24" s="50" t="str">
        <f t="shared" ca="1" si="11"/>
        <v>\\(\\quad x=7 \\)</v>
      </c>
      <c r="H24" s="50" t="s">
        <v>62</v>
      </c>
      <c r="I24" s="89" t="str">
        <f t="shared" ca="1" si="12"/>
        <v>INSERT INTO math(tangen,question,answer,editor,date,count) VALUES('m5900','\\(\\quad 9x-5=58 \\)','\\(\\quad x=7 \\)','harazono',NOW(),0);</v>
      </c>
      <c r="J24" s="78" t="s">
        <v>229</v>
      </c>
      <c r="K24" s="43" t="str">
        <f t="shared" ca="1" si="13"/>
        <v>9x-5=58</v>
      </c>
      <c r="L24" t="s">
        <v>230</v>
      </c>
      <c r="M24" s="78" t="s">
        <v>229</v>
      </c>
      <c r="N24" s="10" t="s">
        <v>31</v>
      </c>
      <c r="O24">
        <f t="shared" ca="1" si="14"/>
        <v>7</v>
      </c>
      <c r="P24" t="s">
        <v>230</v>
      </c>
      <c r="Q24" t="str">
        <f t="shared" ca="1" si="15"/>
        <v>\\(\\quad 9x-5=58 \\)</v>
      </c>
      <c r="R24" t="str">
        <f t="shared" ca="1" si="16"/>
        <v>\\(\\quad x=7 \\)</v>
      </c>
      <c r="V24" s="1">
        <f t="shared" ca="1" si="17"/>
        <v>7</v>
      </c>
      <c r="W24" s="1">
        <v>9</v>
      </c>
      <c r="X24">
        <f t="shared" si="19"/>
        <v>9</v>
      </c>
      <c r="Y24" s="1">
        <f t="shared" ca="1" si="18"/>
        <v>-5</v>
      </c>
      <c r="Z24">
        <f t="shared" ca="1" si="20"/>
        <v>-5</v>
      </c>
      <c r="AB24" s="1">
        <f t="shared" ca="1" si="21"/>
        <v>58</v>
      </c>
      <c r="AI24">
        <f t="shared" si="22"/>
        <v>9</v>
      </c>
      <c r="AJ24" t="s">
        <v>18</v>
      </c>
      <c r="AK24" t="str">
        <f t="shared" ca="1" si="23"/>
        <v>-</v>
      </c>
      <c r="AL24">
        <f t="shared" ca="1" si="24"/>
        <v>5</v>
      </c>
      <c r="AM24" t="s">
        <v>13</v>
      </c>
      <c r="AN24">
        <f t="shared" ca="1" si="25"/>
        <v>58</v>
      </c>
      <c r="AS24" t="str">
        <f t="shared" ca="1" si="26"/>
        <v>9x-5=58</v>
      </c>
    </row>
    <row r="25" spans="1:45" x14ac:dyDescent="0.55000000000000004">
      <c r="A25" s="27"/>
      <c r="B25" s="1" t="s">
        <v>39</v>
      </c>
      <c r="C25" s="1" t="s">
        <v>42</v>
      </c>
      <c r="D25" s="51" t="s">
        <v>60</v>
      </c>
      <c r="E25" s="50" t="s">
        <v>331</v>
      </c>
      <c r="F25" s="50" t="str">
        <f t="shared" ca="1" si="10"/>
        <v>\\(\\quad 10x-2=18 \\)</v>
      </c>
      <c r="G25" s="50" t="str">
        <f t="shared" ca="1" si="11"/>
        <v>\\(\\quad x=2 \\)</v>
      </c>
      <c r="H25" s="50" t="s">
        <v>62</v>
      </c>
      <c r="I25" s="89" t="str">
        <f t="shared" ca="1" si="12"/>
        <v>INSERT INTO math(tangen,question,answer,editor,date,count) VALUES('m5900','\\(\\quad 10x-2=18 \\)','\\(\\quad x=2 \\)','harazono',NOW(),0);</v>
      </c>
      <c r="J25" s="78" t="s">
        <v>229</v>
      </c>
      <c r="K25" s="43" t="str">
        <f t="shared" ca="1" si="13"/>
        <v>10x-2=18</v>
      </c>
      <c r="L25" t="s">
        <v>230</v>
      </c>
      <c r="M25" s="78" t="s">
        <v>229</v>
      </c>
      <c r="N25" s="10" t="s">
        <v>31</v>
      </c>
      <c r="O25">
        <f t="shared" ca="1" si="14"/>
        <v>2</v>
      </c>
      <c r="P25" t="s">
        <v>230</v>
      </c>
      <c r="Q25" t="str">
        <f t="shared" ca="1" si="15"/>
        <v>\\(\\quad 10x-2=18 \\)</v>
      </c>
      <c r="R25" t="str">
        <f t="shared" ca="1" si="16"/>
        <v>\\(\\quad x=2 \\)</v>
      </c>
      <c r="V25" s="1">
        <f t="shared" ca="1" si="17"/>
        <v>2</v>
      </c>
      <c r="W25" s="1">
        <v>10</v>
      </c>
      <c r="X25">
        <f t="shared" si="19"/>
        <v>10</v>
      </c>
      <c r="Y25" s="1">
        <f t="shared" ca="1" si="18"/>
        <v>-2</v>
      </c>
      <c r="Z25">
        <f t="shared" ca="1" si="20"/>
        <v>-2</v>
      </c>
      <c r="AB25" s="1">
        <f t="shared" ca="1" si="21"/>
        <v>18</v>
      </c>
      <c r="AI25">
        <f t="shared" si="22"/>
        <v>10</v>
      </c>
      <c r="AJ25" t="s">
        <v>18</v>
      </c>
      <c r="AK25" t="str">
        <f t="shared" ca="1" si="23"/>
        <v>-</v>
      </c>
      <c r="AL25">
        <f t="shared" ca="1" si="24"/>
        <v>2</v>
      </c>
      <c r="AM25" t="s">
        <v>13</v>
      </c>
      <c r="AN25">
        <f t="shared" ca="1" si="25"/>
        <v>18</v>
      </c>
      <c r="AS25" t="str">
        <f t="shared" ca="1" si="26"/>
        <v>10x-2=18</v>
      </c>
    </row>
    <row r="26" spans="1:45" x14ac:dyDescent="0.55000000000000004">
      <c r="A26" s="27"/>
      <c r="B26" s="1" t="s">
        <v>39</v>
      </c>
      <c r="C26" s="1" t="s">
        <v>42</v>
      </c>
      <c r="D26" s="51" t="s">
        <v>60</v>
      </c>
      <c r="E26" s="50" t="s">
        <v>331</v>
      </c>
      <c r="F26" s="50" t="str">
        <f t="shared" ca="1" si="10"/>
        <v>\\(\\quad 11x-6=104 \\)</v>
      </c>
      <c r="G26" s="50" t="str">
        <f t="shared" ca="1" si="11"/>
        <v>\\(\\quad x=10 \\)</v>
      </c>
      <c r="H26" s="50" t="s">
        <v>62</v>
      </c>
      <c r="I26" s="89" t="str">
        <f t="shared" ca="1" si="12"/>
        <v>INSERT INTO math(tangen,question,answer,editor,date,count) VALUES('m5900','\\(\\quad 11x-6=104 \\)','\\(\\quad x=10 \\)','harazono',NOW(),0);</v>
      </c>
      <c r="J26" s="78" t="s">
        <v>229</v>
      </c>
      <c r="K26" s="43" t="str">
        <f t="shared" ca="1" si="13"/>
        <v>11x-6=104</v>
      </c>
      <c r="L26" t="s">
        <v>230</v>
      </c>
      <c r="M26" s="78" t="s">
        <v>229</v>
      </c>
      <c r="N26" s="10" t="s">
        <v>31</v>
      </c>
      <c r="O26">
        <f t="shared" ca="1" si="14"/>
        <v>10</v>
      </c>
      <c r="P26" t="s">
        <v>230</v>
      </c>
      <c r="Q26" t="str">
        <f t="shared" ca="1" si="15"/>
        <v>\\(\\quad 11x-6=104 \\)</v>
      </c>
      <c r="R26" t="str">
        <f t="shared" ca="1" si="16"/>
        <v>\\(\\quad x=10 \\)</v>
      </c>
      <c r="V26" s="1">
        <f t="shared" ca="1" si="17"/>
        <v>10</v>
      </c>
      <c r="W26" s="1">
        <v>11</v>
      </c>
      <c r="X26">
        <f t="shared" si="19"/>
        <v>11</v>
      </c>
      <c r="Y26" s="1">
        <f t="shared" ca="1" si="18"/>
        <v>-6</v>
      </c>
      <c r="Z26">
        <f t="shared" ca="1" si="20"/>
        <v>-6</v>
      </c>
      <c r="AB26" s="1">
        <f t="shared" ca="1" si="21"/>
        <v>104</v>
      </c>
      <c r="AI26">
        <f t="shared" si="22"/>
        <v>11</v>
      </c>
      <c r="AJ26" t="s">
        <v>18</v>
      </c>
      <c r="AK26" t="str">
        <f t="shared" ca="1" si="23"/>
        <v>-</v>
      </c>
      <c r="AL26">
        <f t="shared" ca="1" si="24"/>
        <v>6</v>
      </c>
      <c r="AM26" t="s">
        <v>13</v>
      </c>
      <c r="AN26">
        <f t="shared" ca="1" si="25"/>
        <v>104</v>
      </c>
      <c r="AS26" t="str">
        <f t="shared" ca="1" si="26"/>
        <v>11x-6=104</v>
      </c>
    </row>
    <row r="27" spans="1:45" x14ac:dyDescent="0.55000000000000004">
      <c r="A27" s="27"/>
      <c r="B27" s="1" t="s">
        <v>39</v>
      </c>
      <c r="C27" s="1" t="s">
        <v>42</v>
      </c>
      <c r="D27" s="51" t="s">
        <v>60</v>
      </c>
      <c r="E27" s="50" t="s">
        <v>331</v>
      </c>
      <c r="F27" s="50" t="str">
        <f t="shared" ca="1" si="10"/>
        <v>\\(\\quad 12x-8=88 \\)</v>
      </c>
      <c r="G27" s="50" t="str">
        <f t="shared" ca="1" si="11"/>
        <v>\\(\\quad x=8 \\)</v>
      </c>
      <c r="H27" s="50" t="s">
        <v>62</v>
      </c>
      <c r="I27" s="89" t="str">
        <f t="shared" ca="1" si="12"/>
        <v>INSERT INTO math(tangen,question,answer,editor,date,count) VALUES('m5900','\\(\\quad 12x-8=88 \\)','\\(\\quad x=8 \\)','harazono',NOW(),0);</v>
      </c>
      <c r="J27" s="78" t="s">
        <v>229</v>
      </c>
      <c r="K27" s="43" t="str">
        <f t="shared" ca="1" si="13"/>
        <v>12x-8=88</v>
      </c>
      <c r="L27" t="s">
        <v>230</v>
      </c>
      <c r="M27" s="78" t="s">
        <v>229</v>
      </c>
      <c r="N27" s="10" t="s">
        <v>31</v>
      </c>
      <c r="O27">
        <f t="shared" ca="1" si="14"/>
        <v>8</v>
      </c>
      <c r="P27" t="s">
        <v>230</v>
      </c>
      <c r="Q27" t="str">
        <f t="shared" ca="1" si="15"/>
        <v>\\(\\quad 12x-8=88 \\)</v>
      </c>
      <c r="R27" t="str">
        <f t="shared" ca="1" si="16"/>
        <v>\\(\\quad x=8 \\)</v>
      </c>
      <c r="V27" s="1">
        <f t="shared" ca="1" si="17"/>
        <v>8</v>
      </c>
      <c r="W27" s="1">
        <v>12</v>
      </c>
      <c r="X27">
        <f t="shared" si="19"/>
        <v>12</v>
      </c>
      <c r="Y27" s="1">
        <f t="shared" ca="1" si="18"/>
        <v>-8</v>
      </c>
      <c r="Z27">
        <f t="shared" ca="1" si="20"/>
        <v>-8</v>
      </c>
      <c r="AB27" s="1">
        <f t="shared" ca="1" si="21"/>
        <v>88</v>
      </c>
      <c r="AI27">
        <f t="shared" si="22"/>
        <v>12</v>
      </c>
      <c r="AJ27" t="s">
        <v>18</v>
      </c>
      <c r="AK27" t="str">
        <f t="shared" ca="1" si="23"/>
        <v>-</v>
      </c>
      <c r="AL27">
        <f t="shared" ca="1" si="24"/>
        <v>8</v>
      </c>
      <c r="AM27" t="s">
        <v>13</v>
      </c>
      <c r="AN27">
        <f t="shared" ca="1" si="25"/>
        <v>88</v>
      </c>
      <c r="AS27" t="str">
        <f t="shared" ca="1" si="26"/>
        <v>12x-8=88</v>
      </c>
    </row>
    <row r="28" spans="1:45" x14ac:dyDescent="0.55000000000000004">
      <c r="A28" s="27"/>
      <c r="B28" s="1" t="s">
        <v>39</v>
      </c>
      <c r="C28" s="1" t="s">
        <v>42</v>
      </c>
      <c r="D28" s="51" t="s">
        <v>60</v>
      </c>
      <c r="E28" s="50" t="s">
        <v>331</v>
      </c>
      <c r="F28" s="50" t="str">
        <f t="shared" ca="1" si="10"/>
        <v>\\(\\quad 13x-9=30 \\)</v>
      </c>
      <c r="G28" s="50" t="str">
        <f t="shared" ca="1" si="11"/>
        <v>\\(\\quad x=3 \\)</v>
      </c>
      <c r="H28" s="50" t="s">
        <v>62</v>
      </c>
      <c r="I28" s="89" t="str">
        <f t="shared" ca="1" si="12"/>
        <v>INSERT INTO math(tangen,question,answer,editor,date,count) VALUES('m5900','\\(\\quad 13x-9=30 \\)','\\(\\quad x=3 \\)','harazono',NOW(),0);</v>
      </c>
      <c r="J28" s="78" t="s">
        <v>229</v>
      </c>
      <c r="K28" s="43" t="str">
        <f t="shared" ca="1" si="13"/>
        <v>13x-9=30</v>
      </c>
      <c r="L28" t="s">
        <v>230</v>
      </c>
      <c r="M28" s="78" t="s">
        <v>229</v>
      </c>
      <c r="N28" s="10" t="s">
        <v>31</v>
      </c>
      <c r="O28">
        <f t="shared" ca="1" si="14"/>
        <v>3</v>
      </c>
      <c r="P28" t="s">
        <v>230</v>
      </c>
      <c r="Q28" t="str">
        <f t="shared" ca="1" si="15"/>
        <v>\\(\\quad 13x-9=30 \\)</v>
      </c>
      <c r="R28" t="str">
        <f t="shared" ca="1" si="16"/>
        <v>\\(\\quad x=3 \\)</v>
      </c>
      <c r="V28" s="1">
        <f t="shared" ca="1" si="17"/>
        <v>3</v>
      </c>
      <c r="W28" s="1">
        <v>13</v>
      </c>
      <c r="X28">
        <f t="shared" si="19"/>
        <v>13</v>
      </c>
      <c r="Y28" s="1">
        <f t="shared" ca="1" si="18"/>
        <v>-9</v>
      </c>
      <c r="Z28">
        <f t="shared" ca="1" si="20"/>
        <v>-9</v>
      </c>
      <c r="AB28" s="1">
        <f t="shared" ca="1" si="21"/>
        <v>30</v>
      </c>
      <c r="AI28">
        <f t="shared" si="22"/>
        <v>13</v>
      </c>
      <c r="AJ28" t="s">
        <v>18</v>
      </c>
      <c r="AK28" t="str">
        <f t="shared" ca="1" si="23"/>
        <v>-</v>
      </c>
      <c r="AL28">
        <f t="shared" ca="1" si="24"/>
        <v>9</v>
      </c>
      <c r="AM28" t="s">
        <v>13</v>
      </c>
      <c r="AN28">
        <f t="shared" ca="1" si="25"/>
        <v>30</v>
      </c>
      <c r="AS28" t="str">
        <f t="shared" ca="1" si="26"/>
        <v>13x-9=30</v>
      </c>
    </row>
    <row r="29" spans="1:45" x14ac:dyDescent="0.55000000000000004">
      <c r="A29" s="27"/>
      <c r="B29" s="1" t="s">
        <v>39</v>
      </c>
      <c r="C29" s="1" t="s">
        <v>42</v>
      </c>
      <c r="D29" s="51" t="s">
        <v>60</v>
      </c>
      <c r="E29" s="50" t="s">
        <v>331</v>
      </c>
      <c r="F29" s="50" t="str">
        <f t="shared" ca="1" si="10"/>
        <v>\\(\\quad 14x+9=-89 \\)</v>
      </c>
      <c r="G29" s="50" t="str">
        <f t="shared" ca="1" si="11"/>
        <v>\\(\\quad x=-7 \\)</v>
      </c>
      <c r="H29" s="50" t="s">
        <v>62</v>
      </c>
      <c r="I29" s="89" t="str">
        <f t="shared" ca="1" si="12"/>
        <v>INSERT INTO math(tangen,question,answer,editor,date,count) VALUES('m5900','\\(\\quad 14x+9=-89 \\)','\\(\\quad x=-7 \\)','harazono',NOW(),0);</v>
      </c>
      <c r="J29" s="78" t="s">
        <v>229</v>
      </c>
      <c r="K29" s="43" t="str">
        <f t="shared" ca="1" si="13"/>
        <v>14x+9=-89</v>
      </c>
      <c r="L29" t="s">
        <v>230</v>
      </c>
      <c r="M29" s="78" t="s">
        <v>229</v>
      </c>
      <c r="N29" s="10" t="s">
        <v>31</v>
      </c>
      <c r="O29">
        <f t="shared" ca="1" si="14"/>
        <v>-7</v>
      </c>
      <c r="P29" t="s">
        <v>230</v>
      </c>
      <c r="Q29" t="str">
        <f t="shared" ca="1" si="15"/>
        <v>\\(\\quad 14x+9=-89 \\)</v>
      </c>
      <c r="R29" t="str">
        <f t="shared" ca="1" si="16"/>
        <v>\\(\\quad x=-7 \\)</v>
      </c>
      <c r="V29" s="1">
        <f t="shared" ca="1" si="17"/>
        <v>-7</v>
      </c>
      <c r="W29" s="1">
        <v>14</v>
      </c>
      <c r="X29">
        <f t="shared" si="19"/>
        <v>14</v>
      </c>
      <c r="Y29" s="1">
        <f t="shared" ca="1" si="18"/>
        <v>9</v>
      </c>
      <c r="Z29">
        <f t="shared" ca="1" si="20"/>
        <v>9</v>
      </c>
      <c r="AB29" s="1">
        <f t="shared" ca="1" si="21"/>
        <v>-89</v>
      </c>
      <c r="AI29">
        <f t="shared" si="22"/>
        <v>14</v>
      </c>
      <c r="AJ29" t="s">
        <v>18</v>
      </c>
      <c r="AK29" t="str">
        <f t="shared" ca="1" si="23"/>
        <v>+</v>
      </c>
      <c r="AL29">
        <f t="shared" ca="1" si="24"/>
        <v>9</v>
      </c>
      <c r="AM29" t="s">
        <v>13</v>
      </c>
      <c r="AN29">
        <f t="shared" ca="1" si="25"/>
        <v>-89</v>
      </c>
      <c r="AS29" t="str">
        <f t="shared" ca="1" si="26"/>
        <v>14x+9=-89</v>
      </c>
    </row>
    <row r="30" spans="1:45" x14ac:dyDescent="0.55000000000000004">
      <c r="A30" s="27"/>
      <c r="B30" s="1" t="s">
        <v>39</v>
      </c>
      <c r="C30" s="1" t="s">
        <v>42</v>
      </c>
      <c r="D30" s="51" t="s">
        <v>60</v>
      </c>
      <c r="E30" s="50" t="s">
        <v>331</v>
      </c>
      <c r="F30" s="50" t="str">
        <f t="shared" ca="1" si="10"/>
        <v>\\(\\quad 15x-2=73 \\)</v>
      </c>
      <c r="G30" s="50" t="str">
        <f t="shared" ca="1" si="11"/>
        <v>\\(\\quad x=5 \\)</v>
      </c>
      <c r="H30" s="50" t="s">
        <v>62</v>
      </c>
      <c r="I30" s="89" t="str">
        <f t="shared" ca="1" si="12"/>
        <v>INSERT INTO math(tangen,question,answer,editor,date,count) VALUES('m5900','\\(\\quad 15x-2=73 \\)','\\(\\quad x=5 \\)','harazono',NOW(),0);</v>
      </c>
      <c r="J30" s="78" t="s">
        <v>229</v>
      </c>
      <c r="K30" s="43" t="str">
        <f t="shared" ca="1" si="13"/>
        <v>15x-2=73</v>
      </c>
      <c r="L30" t="s">
        <v>230</v>
      </c>
      <c r="M30" s="78" t="s">
        <v>229</v>
      </c>
      <c r="N30" s="10" t="s">
        <v>31</v>
      </c>
      <c r="O30">
        <f t="shared" ca="1" si="14"/>
        <v>5</v>
      </c>
      <c r="P30" t="s">
        <v>230</v>
      </c>
      <c r="Q30" t="str">
        <f t="shared" ca="1" si="15"/>
        <v>\\(\\quad 15x-2=73 \\)</v>
      </c>
      <c r="R30" t="str">
        <f t="shared" ca="1" si="16"/>
        <v>\\(\\quad x=5 \\)</v>
      </c>
      <c r="V30" s="1">
        <f t="shared" ca="1" si="17"/>
        <v>5</v>
      </c>
      <c r="W30" s="1">
        <v>15</v>
      </c>
      <c r="X30">
        <f t="shared" si="19"/>
        <v>15</v>
      </c>
      <c r="Y30" s="1">
        <f t="shared" ca="1" si="18"/>
        <v>-2</v>
      </c>
      <c r="Z30">
        <f t="shared" ca="1" si="20"/>
        <v>-2</v>
      </c>
      <c r="AB30" s="1">
        <f t="shared" ca="1" si="21"/>
        <v>73</v>
      </c>
      <c r="AI30">
        <f t="shared" si="22"/>
        <v>15</v>
      </c>
      <c r="AJ30" t="s">
        <v>18</v>
      </c>
      <c r="AK30" t="str">
        <f t="shared" ca="1" si="23"/>
        <v>-</v>
      </c>
      <c r="AL30">
        <f t="shared" ca="1" si="24"/>
        <v>2</v>
      </c>
      <c r="AM30" t="s">
        <v>13</v>
      </c>
      <c r="AN30">
        <f t="shared" ca="1" si="25"/>
        <v>73</v>
      </c>
      <c r="AS30" t="str">
        <f t="shared" ca="1" si="26"/>
        <v>15x-2=73</v>
      </c>
    </row>
    <row r="31" spans="1:45" x14ac:dyDescent="0.55000000000000004">
      <c r="A31" s="27"/>
      <c r="B31" s="1" t="s">
        <v>39</v>
      </c>
      <c r="C31" s="1" t="s">
        <v>42</v>
      </c>
      <c r="D31" s="51" t="s">
        <v>60</v>
      </c>
      <c r="E31" s="50" t="s">
        <v>331</v>
      </c>
      <c r="F31" s="50" t="str">
        <f t="shared" ca="1" si="10"/>
        <v>\\(\\quad 16x-3=-83 \\)</v>
      </c>
      <c r="G31" s="50" t="str">
        <f t="shared" ca="1" si="11"/>
        <v>\\(\\quad x=-5 \\)</v>
      </c>
      <c r="H31" s="50" t="s">
        <v>62</v>
      </c>
      <c r="I31" s="89" t="str">
        <f t="shared" ca="1" si="12"/>
        <v>INSERT INTO math(tangen,question,answer,editor,date,count) VALUES('m5900','\\(\\quad 16x-3=-83 \\)','\\(\\quad x=-5 \\)','harazono',NOW(),0);</v>
      </c>
      <c r="J31" s="78" t="s">
        <v>229</v>
      </c>
      <c r="K31" s="43" t="str">
        <f t="shared" ca="1" si="13"/>
        <v>16x-3=-83</v>
      </c>
      <c r="L31" t="s">
        <v>230</v>
      </c>
      <c r="M31" s="78" t="s">
        <v>229</v>
      </c>
      <c r="N31" s="10" t="s">
        <v>31</v>
      </c>
      <c r="O31">
        <f t="shared" ca="1" si="14"/>
        <v>-5</v>
      </c>
      <c r="P31" t="s">
        <v>230</v>
      </c>
      <c r="Q31" t="str">
        <f t="shared" ca="1" si="15"/>
        <v>\\(\\quad 16x-3=-83 \\)</v>
      </c>
      <c r="R31" t="str">
        <f t="shared" ca="1" si="16"/>
        <v>\\(\\quad x=-5 \\)</v>
      </c>
      <c r="V31" s="1">
        <f t="shared" ca="1" si="17"/>
        <v>-5</v>
      </c>
      <c r="W31" s="1">
        <v>16</v>
      </c>
      <c r="X31">
        <f t="shared" si="19"/>
        <v>16</v>
      </c>
      <c r="Y31" s="1">
        <f t="shared" ca="1" si="18"/>
        <v>-3</v>
      </c>
      <c r="Z31">
        <f t="shared" ca="1" si="20"/>
        <v>-3</v>
      </c>
      <c r="AB31" s="1">
        <f t="shared" ca="1" si="21"/>
        <v>-83</v>
      </c>
      <c r="AI31">
        <f t="shared" si="22"/>
        <v>16</v>
      </c>
      <c r="AJ31" t="s">
        <v>18</v>
      </c>
      <c r="AK31" t="str">
        <f t="shared" ca="1" si="23"/>
        <v>-</v>
      </c>
      <c r="AL31">
        <f t="shared" ca="1" si="24"/>
        <v>3</v>
      </c>
      <c r="AM31" t="s">
        <v>13</v>
      </c>
      <c r="AN31">
        <f t="shared" ca="1" si="25"/>
        <v>-83</v>
      </c>
      <c r="AS31" t="str">
        <f t="shared" ca="1" si="26"/>
        <v>16x-3=-83</v>
      </c>
    </row>
    <row r="32" spans="1:45" x14ac:dyDescent="0.55000000000000004">
      <c r="A32" s="27"/>
      <c r="B32" s="1" t="s">
        <v>39</v>
      </c>
      <c r="C32" s="1" t="s">
        <v>42</v>
      </c>
      <c r="D32" s="51" t="s">
        <v>60</v>
      </c>
      <c r="E32" s="50" t="s">
        <v>331</v>
      </c>
      <c r="F32" s="50" t="str">
        <f t="shared" ca="1" si="10"/>
        <v>\\(\\quad 17x-7=44 \\)</v>
      </c>
      <c r="G32" s="50" t="str">
        <f t="shared" ca="1" si="11"/>
        <v>\\(\\quad x=3 \\)</v>
      </c>
      <c r="H32" s="50" t="s">
        <v>62</v>
      </c>
      <c r="I32" s="89" t="str">
        <f t="shared" ca="1" si="12"/>
        <v>INSERT INTO math(tangen,question,answer,editor,date,count) VALUES('m5900','\\(\\quad 17x-7=44 \\)','\\(\\quad x=3 \\)','harazono',NOW(),0);</v>
      </c>
      <c r="J32" s="78" t="s">
        <v>229</v>
      </c>
      <c r="K32" s="43" t="str">
        <f t="shared" ca="1" si="13"/>
        <v>17x-7=44</v>
      </c>
      <c r="L32" t="s">
        <v>230</v>
      </c>
      <c r="M32" s="78" t="s">
        <v>229</v>
      </c>
      <c r="N32" s="10" t="s">
        <v>31</v>
      </c>
      <c r="O32">
        <f t="shared" ca="1" si="14"/>
        <v>3</v>
      </c>
      <c r="P32" t="s">
        <v>230</v>
      </c>
      <c r="Q32" t="str">
        <f t="shared" ca="1" si="15"/>
        <v>\\(\\quad 17x-7=44 \\)</v>
      </c>
      <c r="R32" t="str">
        <f t="shared" ca="1" si="16"/>
        <v>\\(\\quad x=3 \\)</v>
      </c>
      <c r="V32" s="1">
        <f t="shared" ca="1" si="17"/>
        <v>3</v>
      </c>
      <c r="W32" s="1">
        <v>17</v>
      </c>
      <c r="X32">
        <f t="shared" si="19"/>
        <v>17</v>
      </c>
      <c r="Y32" s="1">
        <f t="shared" ca="1" si="18"/>
        <v>-7</v>
      </c>
      <c r="Z32">
        <f t="shared" ca="1" si="20"/>
        <v>-7</v>
      </c>
      <c r="AB32" s="1">
        <f t="shared" ca="1" si="21"/>
        <v>44</v>
      </c>
      <c r="AI32">
        <f t="shared" si="22"/>
        <v>17</v>
      </c>
      <c r="AJ32" t="s">
        <v>18</v>
      </c>
      <c r="AK32" t="str">
        <f t="shared" ca="1" si="23"/>
        <v>-</v>
      </c>
      <c r="AL32">
        <f t="shared" ca="1" si="24"/>
        <v>7</v>
      </c>
      <c r="AM32" t="s">
        <v>13</v>
      </c>
      <c r="AN32">
        <f t="shared" ca="1" si="25"/>
        <v>44</v>
      </c>
      <c r="AS32" t="str">
        <f t="shared" ca="1" si="26"/>
        <v>17x-7=44</v>
      </c>
    </row>
    <row r="33" spans="1:45" x14ac:dyDescent="0.55000000000000004">
      <c r="A33" s="27"/>
      <c r="B33" s="1" t="s">
        <v>39</v>
      </c>
      <c r="C33" s="1" t="s">
        <v>42</v>
      </c>
      <c r="D33" s="51" t="s">
        <v>60</v>
      </c>
      <c r="E33" s="50" t="s">
        <v>331</v>
      </c>
      <c r="F33" s="50" t="str">
        <f t="shared" ca="1" si="10"/>
        <v>\\(\\quad 18x-4=-184 \\)</v>
      </c>
      <c r="G33" s="50" t="str">
        <f t="shared" ca="1" si="11"/>
        <v>\\(\\quad x=-10 \\)</v>
      </c>
      <c r="H33" s="50" t="s">
        <v>62</v>
      </c>
      <c r="I33" s="89" t="str">
        <f t="shared" ca="1" si="12"/>
        <v>INSERT INTO math(tangen,question,answer,editor,date,count) VALUES('m5900','\\(\\quad 18x-4=-184 \\)','\\(\\quad x=-10 \\)','harazono',NOW(),0);</v>
      </c>
      <c r="J33" s="78" t="s">
        <v>229</v>
      </c>
      <c r="K33" s="43" t="str">
        <f t="shared" ca="1" si="13"/>
        <v>18x-4=-184</v>
      </c>
      <c r="L33" t="s">
        <v>230</v>
      </c>
      <c r="M33" s="78" t="s">
        <v>229</v>
      </c>
      <c r="N33" s="10" t="s">
        <v>31</v>
      </c>
      <c r="O33">
        <f t="shared" ca="1" si="14"/>
        <v>-10</v>
      </c>
      <c r="P33" t="s">
        <v>230</v>
      </c>
      <c r="Q33" t="str">
        <f t="shared" ca="1" si="15"/>
        <v>\\(\\quad 18x-4=-184 \\)</v>
      </c>
      <c r="R33" t="str">
        <f t="shared" ca="1" si="16"/>
        <v>\\(\\quad x=-10 \\)</v>
      </c>
      <c r="V33" s="1">
        <f t="shared" ca="1" si="17"/>
        <v>-10</v>
      </c>
      <c r="W33" s="1">
        <v>18</v>
      </c>
      <c r="X33">
        <f t="shared" si="19"/>
        <v>18</v>
      </c>
      <c r="Y33" s="1">
        <f t="shared" ca="1" si="18"/>
        <v>-4</v>
      </c>
      <c r="Z33">
        <f t="shared" ca="1" si="20"/>
        <v>-4</v>
      </c>
      <c r="AB33" s="1">
        <f t="shared" ca="1" si="21"/>
        <v>-184</v>
      </c>
      <c r="AI33">
        <f t="shared" si="22"/>
        <v>18</v>
      </c>
      <c r="AJ33" t="s">
        <v>18</v>
      </c>
      <c r="AK33" t="str">
        <f t="shared" ca="1" si="23"/>
        <v>-</v>
      </c>
      <c r="AL33">
        <f t="shared" ca="1" si="24"/>
        <v>4</v>
      </c>
      <c r="AM33" t="s">
        <v>13</v>
      </c>
      <c r="AN33">
        <f t="shared" ca="1" si="25"/>
        <v>-184</v>
      </c>
      <c r="AS33" t="str">
        <f t="shared" ca="1" si="26"/>
        <v>18x-4=-184</v>
      </c>
    </row>
    <row r="34" spans="1:45" x14ac:dyDescent="0.55000000000000004">
      <c r="A34" s="27"/>
      <c r="B34" s="1" t="s">
        <v>39</v>
      </c>
      <c r="C34" s="1" t="s">
        <v>42</v>
      </c>
      <c r="D34" s="51" t="s">
        <v>60</v>
      </c>
      <c r="E34" s="50" t="s">
        <v>331</v>
      </c>
      <c r="F34" s="50" t="str">
        <f t="shared" ca="1" si="10"/>
        <v>\\(\\quad 19x-5=147 \\)</v>
      </c>
      <c r="G34" s="50" t="str">
        <f t="shared" ca="1" si="11"/>
        <v>\\(\\quad x=8 \\)</v>
      </c>
      <c r="H34" s="50" t="s">
        <v>62</v>
      </c>
      <c r="I34" s="89" t="str">
        <f t="shared" ca="1" si="12"/>
        <v>INSERT INTO math(tangen,question,answer,editor,date,count) VALUES('m5900','\\(\\quad 19x-5=147 \\)','\\(\\quad x=8 \\)','harazono',NOW(),0);</v>
      </c>
      <c r="J34" s="78" t="s">
        <v>229</v>
      </c>
      <c r="K34" s="43" t="str">
        <f t="shared" ca="1" si="13"/>
        <v>19x-5=147</v>
      </c>
      <c r="L34" t="s">
        <v>230</v>
      </c>
      <c r="M34" s="78" t="s">
        <v>229</v>
      </c>
      <c r="N34" s="10" t="s">
        <v>31</v>
      </c>
      <c r="O34">
        <f t="shared" ca="1" si="14"/>
        <v>8</v>
      </c>
      <c r="P34" t="s">
        <v>230</v>
      </c>
      <c r="Q34" t="str">
        <f t="shared" ca="1" si="15"/>
        <v>\\(\\quad 19x-5=147 \\)</v>
      </c>
      <c r="R34" t="str">
        <f t="shared" ca="1" si="16"/>
        <v>\\(\\quad x=8 \\)</v>
      </c>
      <c r="V34" s="1">
        <f t="shared" ca="1" si="17"/>
        <v>8</v>
      </c>
      <c r="W34" s="1">
        <v>19</v>
      </c>
      <c r="X34">
        <f t="shared" si="19"/>
        <v>19</v>
      </c>
      <c r="Y34" s="1">
        <f t="shared" ca="1" si="18"/>
        <v>-5</v>
      </c>
      <c r="Z34">
        <f t="shared" ca="1" si="20"/>
        <v>-5</v>
      </c>
      <c r="AB34" s="1">
        <f t="shared" ca="1" si="21"/>
        <v>147</v>
      </c>
      <c r="AI34">
        <f t="shared" si="22"/>
        <v>19</v>
      </c>
      <c r="AJ34" t="s">
        <v>18</v>
      </c>
      <c r="AK34" t="str">
        <f t="shared" ca="1" si="23"/>
        <v>-</v>
      </c>
      <c r="AL34">
        <f t="shared" ca="1" si="24"/>
        <v>5</v>
      </c>
      <c r="AM34" t="s">
        <v>13</v>
      </c>
      <c r="AN34">
        <f t="shared" ca="1" si="25"/>
        <v>147</v>
      </c>
      <c r="AS34" t="str">
        <f t="shared" ca="1" si="26"/>
        <v>19x-5=147</v>
      </c>
    </row>
    <row r="35" spans="1:45" x14ac:dyDescent="0.55000000000000004">
      <c r="A35" s="27"/>
      <c r="B35" s="1" t="s">
        <v>39</v>
      </c>
      <c r="C35" s="1" t="s">
        <v>42</v>
      </c>
      <c r="D35" s="51" t="s">
        <v>60</v>
      </c>
      <c r="E35" s="50" t="s">
        <v>331</v>
      </c>
      <c r="F35" s="50" t="str">
        <f t="shared" ca="1" si="10"/>
        <v>\\(\\quad 20x-1=-141 \\)</v>
      </c>
      <c r="G35" s="50" t="str">
        <f t="shared" ca="1" si="11"/>
        <v>\\(\\quad x=-7 \\)</v>
      </c>
      <c r="H35" s="50" t="s">
        <v>62</v>
      </c>
      <c r="I35" s="89" t="str">
        <f t="shared" ca="1" si="12"/>
        <v>INSERT INTO math(tangen,question,answer,editor,date,count) VALUES('m5900','\\(\\quad 20x-1=-141 \\)','\\(\\quad x=-7 \\)','harazono',NOW(),0);</v>
      </c>
      <c r="J35" s="78" t="s">
        <v>229</v>
      </c>
      <c r="K35" s="43" t="str">
        <f t="shared" ca="1" si="13"/>
        <v>20x-1=-141</v>
      </c>
      <c r="L35" t="s">
        <v>230</v>
      </c>
      <c r="M35" s="78" t="s">
        <v>229</v>
      </c>
      <c r="N35" s="10" t="s">
        <v>31</v>
      </c>
      <c r="O35">
        <f t="shared" ca="1" si="14"/>
        <v>-7</v>
      </c>
      <c r="P35" t="s">
        <v>230</v>
      </c>
      <c r="Q35" t="str">
        <f t="shared" ca="1" si="15"/>
        <v>\\(\\quad 20x-1=-141 \\)</v>
      </c>
      <c r="R35" t="str">
        <f t="shared" ca="1" si="16"/>
        <v>\\(\\quad x=-7 \\)</v>
      </c>
      <c r="V35" s="1">
        <f t="shared" ca="1" si="17"/>
        <v>-7</v>
      </c>
      <c r="W35" s="1">
        <v>20</v>
      </c>
      <c r="X35">
        <f t="shared" si="19"/>
        <v>20</v>
      </c>
      <c r="Y35" s="1">
        <f t="shared" ca="1" si="18"/>
        <v>-1</v>
      </c>
      <c r="Z35">
        <f t="shared" ca="1" si="20"/>
        <v>-1</v>
      </c>
      <c r="AB35" s="1">
        <f t="shared" ca="1" si="21"/>
        <v>-141</v>
      </c>
      <c r="AI35">
        <f t="shared" si="22"/>
        <v>20</v>
      </c>
      <c r="AJ35" t="s">
        <v>18</v>
      </c>
      <c r="AK35" t="str">
        <f t="shared" ca="1" si="23"/>
        <v>-</v>
      </c>
      <c r="AL35">
        <f t="shared" ca="1" si="24"/>
        <v>1</v>
      </c>
      <c r="AM35" t="s">
        <v>13</v>
      </c>
      <c r="AN35">
        <f t="shared" ca="1" si="25"/>
        <v>-141</v>
      </c>
      <c r="AS35" t="str">
        <f t="shared" ca="1" si="26"/>
        <v>20x-1=-141</v>
      </c>
    </row>
    <row r="36" spans="1:45" x14ac:dyDescent="0.55000000000000004">
      <c r="A36" s="27"/>
      <c r="B36" s="1" t="s">
        <v>39</v>
      </c>
      <c r="C36" s="1" t="s">
        <v>42</v>
      </c>
      <c r="D36" s="51" t="s">
        <v>60</v>
      </c>
      <c r="E36" s="50" t="s">
        <v>331</v>
      </c>
      <c r="F36" s="50" t="str">
        <f t="shared" ca="1" si="10"/>
        <v>\\(\\quad 21x-7=203 \\)</v>
      </c>
      <c r="G36" s="50" t="str">
        <f t="shared" ca="1" si="11"/>
        <v>\\(\\quad x=10 \\)</v>
      </c>
      <c r="H36" s="50" t="s">
        <v>62</v>
      </c>
      <c r="I36" s="89" t="str">
        <f t="shared" ca="1" si="12"/>
        <v>INSERT INTO math(tangen,question,answer,editor,date,count) VALUES('m5900','\\(\\quad 21x-7=203 \\)','\\(\\quad x=10 \\)','harazono',NOW(),0);</v>
      </c>
      <c r="J36" s="78" t="s">
        <v>229</v>
      </c>
      <c r="K36" s="43" t="str">
        <f t="shared" ca="1" si="13"/>
        <v>21x-7=203</v>
      </c>
      <c r="L36" t="s">
        <v>230</v>
      </c>
      <c r="M36" s="78" t="s">
        <v>229</v>
      </c>
      <c r="N36" s="10" t="s">
        <v>31</v>
      </c>
      <c r="O36">
        <f t="shared" ca="1" si="14"/>
        <v>10</v>
      </c>
      <c r="P36" t="s">
        <v>230</v>
      </c>
      <c r="Q36" t="str">
        <f t="shared" ca="1" si="15"/>
        <v>\\(\\quad 21x-7=203 \\)</v>
      </c>
      <c r="R36" t="str">
        <f t="shared" ca="1" si="16"/>
        <v>\\(\\quad x=10 \\)</v>
      </c>
      <c r="V36" s="1">
        <f t="shared" ca="1" si="17"/>
        <v>10</v>
      </c>
      <c r="W36" s="1">
        <v>21</v>
      </c>
      <c r="X36">
        <f t="shared" si="19"/>
        <v>21</v>
      </c>
      <c r="Y36" s="1">
        <f t="shared" ca="1" si="18"/>
        <v>-7</v>
      </c>
      <c r="Z36">
        <f t="shared" ca="1" si="20"/>
        <v>-7</v>
      </c>
      <c r="AB36" s="1">
        <f t="shared" ca="1" si="21"/>
        <v>203</v>
      </c>
      <c r="AI36">
        <f t="shared" si="22"/>
        <v>21</v>
      </c>
      <c r="AJ36" t="s">
        <v>18</v>
      </c>
      <c r="AK36" t="str">
        <f t="shared" ca="1" si="23"/>
        <v>-</v>
      </c>
      <c r="AL36">
        <f t="shared" ca="1" si="24"/>
        <v>7</v>
      </c>
      <c r="AM36" t="s">
        <v>13</v>
      </c>
      <c r="AN36">
        <f t="shared" ca="1" si="25"/>
        <v>203</v>
      </c>
      <c r="AS36" t="str">
        <f t="shared" ca="1" si="26"/>
        <v>21x-7=203</v>
      </c>
    </row>
    <row r="37" spans="1:45" x14ac:dyDescent="0.55000000000000004">
      <c r="A37" s="27"/>
      <c r="B37" s="1" t="s">
        <v>39</v>
      </c>
      <c r="C37" s="1" t="s">
        <v>42</v>
      </c>
      <c r="D37" s="51" t="s">
        <v>60</v>
      </c>
      <c r="E37" s="50" t="s">
        <v>331</v>
      </c>
      <c r="F37" s="50" t="str">
        <f t="shared" ca="1" si="10"/>
        <v>\\(\\quad 22x+10=208 \\)</v>
      </c>
      <c r="G37" s="50" t="str">
        <f t="shared" ca="1" si="11"/>
        <v>\\(\\quad x=9 \\)</v>
      </c>
      <c r="H37" s="50" t="s">
        <v>62</v>
      </c>
      <c r="I37" s="89" t="str">
        <f t="shared" ca="1" si="12"/>
        <v>INSERT INTO math(tangen,question,answer,editor,date,count) VALUES('m5900','\\(\\quad 22x+10=208 \\)','\\(\\quad x=9 \\)','harazono',NOW(),0);</v>
      </c>
      <c r="J37" s="78" t="s">
        <v>229</v>
      </c>
      <c r="K37" s="43" t="str">
        <f t="shared" ca="1" si="13"/>
        <v>22x+10=208</v>
      </c>
      <c r="L37" t="s">
        <v>230</v>
      </c>
      <c r="M37" s="78" t="s">
        <v>229</v>
      </c>
      <c r="N37" s="10" t="s">
        <v>31</v>
      </c>
      <c r="O37">
        <f t="shared" ca="1" si="14"/>
        <v>9</v>
      </c>
      <c r="P37" t="s">
        <v>230</v>
      </c>
      <c r="Q37" t="str">
        <f t="shared" ca="1" si="15"/>
        <v>\\(\\quad 22x+10=208 \\)</v>
      </c>
      <c r="R37" t="str">
        <f t="shared" ca="1" si="16"/>
        <v>\\(\\quad x=9 \\)</v>
      </c>
      <c r="V37" s="1">
        <f t="shared" ca="1" si="17"/>
        <v>9</v>
      </c>
      <c r="W37" s="1">
        <v>22</v>
      </c>
      <c r="X37">
        <f t="shared" si="19"/>
        <v>22</v>
      </c>
      <c r="Y37" s="1">
        <f t="shared" ca="1" si="18"/>
        <v>10</v>
      </c>
      <c r="Z37">
        <f t="shared" ca="1" si="20"/>
        <v>10</v>
      </c>
      <c r="AB37" s="1">
        <f t="shared" ca="1" si="21"/>
        <v>208</v>
      </c>
      <c r="AI37">
        <f t="shared" si="22"/>
        <v>22</v>
      </c>
      <c r="AJ37" t="s">
        <v>18</v>
      </c>
      <c r="AK37" t="str">
        <f t="shared" ca="1" si="23"/>
        <v>+</v>
      </c>
      <c r="AL37">
        <f t="shared" ca="1" si="24"/>
        <v>10</v>
      </c>
      <c r="AM37" t="s">
        <v>13</v>
      </c>
      <c r="AN37">
        <f t="shared" ca="1" si="25"/>
        <v>208</v>
      </c>
      <c r="AS37" t="str">
        <f t="shared" ca="1" si="26"/>
        <v>22x+10=208</v>
      </c>
    </row>
    <row r="38" spans="1:45" x14ac:dyDescent="0.55000000000000004">
      <c r="A38" s="27"/>
      <c r="B38" s="1" t="s">
        <v>39</v>
      </c>
      <c r="C38" s="1" t="s">
        <v>42</v>
      </c>
      <c r="D38" s="51" t="s">
        <v>60</v>
      </c>
      <c r="E38" s="50" t="s">
        <v>331</v>
      </c>
      <c r="F38" s="50" t="str">
        <f t="shared" ca="1" si="10"/>
        <v>\\(\\quad 23x-7=85 \\)</v>
      </c>
      <c r="G38" s="50" t="str">
        <f t="shared" ca="1" si="11"/>
        <v>\\(\\quad x=4 \\)</v>
      </c>
      <c r="H38" s="50" t="s">
        <v>62</v>
      </c>
      <c r="I38" s="89" t="str">
        <f t="shared" ca="1" si="12"/>
        <v>INSERT INTO math(tangen,question,answer,editor,date,count) VALUES('m5900','\\(\\quad 23x-7=85 \\)','\\(\\quad x=4 \\)','harazono',NOW(),0);</v>
      </c>
      <c r="J38" s="78" t="s">
        <v>229</v>
      </c>
      <c r="K38" s="43" t="str">
        <f t="shared" ca="1" si="13"/>
        <v>23x-7=85</v>
      </c>
      <c r="L38" t="s">
        <v>230</v>
      </c>
      <c r="M38" s="78" t="s">
        <v>229</v>
      </c>
      <c r="N38" s="10" t="s">
        <v>31</v>
      </c>
      <c r="O38">
        <f t="shared" ca="1" si="14"/>
        <v>4</v>
      </c>
      <c r="P38" t="s">
        <v>230</v>
      </c>
      <c r="Q38" t="str">
        <f t="shared" ca="1" si="15"/>
        <v>\\(\\quad 23x-7=85 \\)</v>
      </c>
      <c r="R38" t="str">
        <f t="shared" ca="1" si="16"/>
        <v>\\(\\quad x=4 \\)</v>
      </c>
      <c r="V38" s="1">
        <f t="shared" ca="1" si="17"/>
        <v>4</v>
      </c>
      <c r="W38" s="1">
        <v>23</v>
      </c>
      <c r="X38">
        <f t="shared" si="19"/>
        <v>23</v>
      </c>
      <c r="Y38" s="1">
        <f t="shared" ca="1" si="18"/>
        <v>-7</v>
      </c>
      <c r="Z38">
        <f t="shared" ca="1" si="20"/>
        <v>-7</v>
      </c>
      <c r="AB38" s="1">
        <f t="shared" ca="1" si="21"/>
        <v>85</v>
      </c>
      <c r="AI38">
        <f t="shared" si="22"/>
        <v>23</v>
      </c>
      <c r="AJ38" t="s">
        <v>18</v>
      </c>
      <c r="AK38" t="str">
        <f t="shared" ca="1" si="23"/>
        <v>-</v>
      </c>
      <c r="AL38">
        <f t="shared" ca="1" si="24"/>
        <v>7</v>
      </c>
      <c r="AM38" t="s">
        <v>13</v>
      </c>
      <c r="AN38">
        <f t="shared" ca="1" si="25"/>
        <v>85</v>
      </c>
      <c r="AS38" t="str">
        <f t="shared" ca="1" si="26"/>
        <v>23x-7=85</v>
      </c>
    </row>
    <row r="39" spans="1:45" x14ac:dyDescent="0.55000000000000004">
      <c r="A39" s="27"/>
      <c r="B39" s="1" t="s">
        <v>39</v>
      </c>
      <c r="C39" s="1" t="s">
        <v>42</v>
      </c>
      <c r="D39" s="51" t="s">
        <v>60</v>
      </c>
      <c r="E39" s="50" t="s">
        <v>331</v>
      </c>
      <c r="F39" s="50" t="str">
        <f t="shared" ca="1" si="10"/>
        <v>\\(\\quad 24x-2=-242 \\)</v>
      </c>
      <c r="G39" s="50" t="str">
        <f t="shared" ca="1" si="11"/>
        <v>\\(\\quad x=-10 \\)</v>
      </c>
      <c r="H39" s="50" t="s">
        <v>62</v>
      </c>
      <c r="I39" s="89" t="str">
        <f t="shared" ca="1" si="12"/>
        <v>INSERT INTO math(tangen,question,answer,editor,date,count) VALUES('m5900','\\(\\quad 24x-2=-242 \\)','\\(\\quad x=-10 \\)','harazono',NOW(),0);</v>
      </c>
      <c r="J39" s="78" t="s">
        <v>229</v>
      </c>
      <c r="K39" s="43" t="str">
        <f t="shared" ca="1" si="13"/>
        <v>24x-2=-242</v>
      </c>
      <c r="L39" t="s">
        <v>230</v>
      </c>
      <c r="M39" s="78" t="s">
        <v>229</v>
      </c>
      <c r="N39" s="10" t="s">
        <v>31</v>
      </c>
      <c r="O39">
        <f t="shared" ca="1" si="14"/>
        <v>-10</v>
      </c>
      <c r="P39" t="s">
        <v>230</v>
      </c>
      <c r="Q39" t="str">
        <f t="shared" ca="1" si="15"/>
        <v>\\(\\quad 24x-2=-242 \\)</v>
      </c>
      <c r="R39" t="str">
        <f t="shared" ca="1" si="16"/>
        <v>\\(\\quad x=-10 \\)</v>
      </c>
      <c r="V39" s="1">
        <f t="shared" ca="1" si="17"/>
        <v>-10</v>
      </c>
      <c r="W39" s="1">
        <v>24</v>
      </c>
      <c r="X39">
        <f t="shared" si="19"/>
        <v>24</v>
      </c>
      <c r="Y39" s="1">
        <f t="shared" ca="1" si="18"/>
        <v>-2</v>
      </c>
      <c r="Z39">
        <f t="shared" ca="1" si="20"/>
        <v>-2</v>
      </c>
      <c r="AB39" s="1">
        <f t="shared" ca="1" si="21"/>
        <v>-242</v>
      </c>
      <c r="AI39">
        <f t="shared" si="22"/>
        <v>24</v>
      </c>
      <c r="AJ39" t="s">
        <v>18</v>
      </c>
      <c r="AK39" t="str">
        <f t="shared" ca="1" si="23"/>
        <v>-</v>
      </c>
      <c r="AL39">
        <f t="shared" ca="1" si="24"/>
        <v>2</v>
      </c>
      <c r="AM39" t="s">
        <v>13</v>
      </c>
      <c r="AN39">
        <f t="shared" ca="1" si="25"/>
        <v>-242</v>
      </c>
      <c r="AS39" t="str">
        <f t="shared" ca="1" si="26"/>
        <v>24x-2=-242</v>
      </c>
    </row>
    <row r="40" spans="1:45" x14ac:dyDescent="0.55000000000000004">
      <c r="A40" s="27"/>
      <c r="B40" s="1" t="s">
        <v>39</v>
      </c>
      <c r="C40" s="1" t="s">
        <v>42</v>
      </c>
      <c r="D40" s="51" t="s">
        <v>60</v>
      </c>
      <c r="E40" s="50" t="s">
        <v>331</v>
      </c>
      <c r="F40" s="50" t="str">
        <f t="shared" ca="1" si="10"/>
        <v>\\(\\quad 25x-1=-201 \\)</v>
      </c>
      <c r="G40" s="50" t="str">
        <f t="shared" ca="1" si="11"/>
        <v>\\(\\quad x=-8 \\)</v>
      </c>
      <c r="H40" s="50" t="s">
        <v>62</v>
      </c>
      <c r="I40" s="89" t="str">
        <f t="shared" ca="1" si="12"/>
        <v>INSERT INTO math(tangen,question,answer,editor,date,count) VALUES('m5900','\\(\\quad 25x-1=-201 \\)','\\(\\quad x=-8 \\)','harazono',NOW(),0);</v>
      </c>
      <c r="J40" s="78" t="s">
        <v>229</v>
      </c>
      <c r="K40" s="43" t="str">
        <f t="shared" ca="1" si="13"/>
        <v>25x-1=-201</v>
      </c>
      <c r="L40" t="s">
        <v>230</v>
      </c>
      <c r="M40" s="78" t="s">
        <v>229</v>
      </c>
      <c r="N40" s="10" t="s">
        <v>31</v>
      </c>
      <c r="O40">
        <f t="shared" ca="1" si="14"/>
        <v>-8</v>
      </c>
      <c r="P40" t="s">
        <v>230</v>
      </c>
      <c r="Q40" t="str">
        <f t="shared" ca="1" si="15"/>
        <v>\\(\\quad 25x-1=-201 \\)</v>
      </c>
      <c r="R40" t="str">
        <f t="shared" ca="1" si="16"/>
        <v>\\(\\quad x=-8 \\)</v>
      </c>
      <c r="V40" s="1">
        <f t="shared" ca="1" si="17"/>
        <v>-8</v>
      </c>
      <c r="W40" s="1">
        <v>25</v>
      </c>
      <c r="X40">
        <f t="shared" si="19"/>
        <v>25</v>
      </c>
      <c r="Y40" s="1">
        <f t="shared" ca="1" si="18"/>
        <v>-1</v>
      </c>
      <c r="Z40">
        <f t="shared" ca="1" si="20"/>
        <v>-1</v>
      </c>
      <c r="AB40" s="1">
        <f t="shared" ca="1" si="21"/>
        <v>-201</v>
      </c>
      <c r="AI40">
        <f t="shared" si="22"/>
        <v>25</v>
      </c>
      <c r="AJ40" t="s">
        <v>18</v>
      </c>
      <c r="AK40" t="str">
        <f t="shared" ca="1" si="23"/>
        <v>-</v>
      </c>
      <c r="AL40">
        <f t="shared" ca="1" si="24"/>
        <v>1</v>
      </c>
      <c r="AM40" t="s">
        <v>13</v>
      </c>
      <c r="AN40">
        <f t="shared" ca="1" si="25"/>
        <v>-201</v>
      </c>
      <c r="AS40" t="str">
        <f t="shared" ca="1" si="26"/>
        <v>25x-1=-201</v>
      </c>
    </row>
    <row r="41" spans="1:45" x14ac:dyDescent="0.55000000000000004">
      <c r="A41" s="27"/>
      <c r="B41" s="1" t="s">
        <v>39</v>
      </c>
      <c r="C41" s="1" t="s">
        <v>42</v>
      </c>
      <c r="D41" s="51" t="s">
        <v>60</v>
      </c>
      <c r="E41" s="50" t="s">
        <v>331</v>
      </c>
      <c r="F41" s="50" t="str">
        <f t="shared" ca="1" si="10"/>
        <v>\\(\\quad 26x+9=243 \\)</v>
      </c>
      <c r="G41" s="50" t="str">
        <f t="shared" ca="1" si="11"/>
        <v>\\(\\quad x=9 \\)</v>
      </c>
      <c r="H41" s="50" t="s">
        <v>62</v>
      </c>
      <c r="I41" s="89" t="str">
        <f t="shared" ca="1" si="12"/>
        <v>INSERT INTO math(tangen,question,answer,editor,date,count) VALUES('m5900','\\(\\quad 26x+9=243 \\)','\\(\\quad x=9 \\)','harazono',NOW(),0);</v>
      </c>
      <c r="J41" s="78" t="s">
        <v>229</v>
      </c>
      <c r="K41" s="43" t="str">
        <f t="shared" ca="1" si="13"/>
        <v>26x+9=243</v>
      </c>
      <c r="L41" t="s">
        <v>230</v>
      </c>
      <c r="M41" s="78" t="s">
        <v>229</v>
      </c>
      <c r="N41" s="10" t="s">
        <v>31</v>
      </c>
      <c r="O41">
        <f t="shared" ca="1" si="14"/>
        <v>9</v>
      </c>
      <c r="P41" t="s">
        <v>230</v>
      </c>
      <c r="Q41" t="str">
        <f t="shared" ca="1" si="15"/>
        <v>\\(\\quad 26x+9=243 \\)</v>
      </c>
      <c r="R41" t="str">
        <f t="shared" ca="1" si="16"/>
        <v>\\(\\quad x=9 \\)</v>
      </c>
      <c r="V41" s="1">
        <f t="shared" ca="1" si="17"/>
        <v>9</v>
      </c>
      <c r="W41" s="1">
        <v>26</v>
      </c>
      <c r="X41">
        <f t="shared" si="19"/>
        <v>26</v>
      </c>
      <c r="Y41" s="1">
        <f t="shared" ca="1" si="18"/>
        <v>9</v>
      </c>
      <c r="Z41">
        <f t="shared" ca="1" si="20"/>
        <v>9</v>
      </c>
      <c r="AB41" s="1">
        <f t="shared" ca="1" si="21"/>
        <v>243</v>
      </c>
      <c r="AI41">
        <f t="shared" si="22"/>
        <v>26</v>
      </c>
      <c r="AJ41" t="s">
        <v>18</v>
      </c>
      <c r="AK41" t="str">
        <f t="shared" ca="1" si="23"/>
        <v>+</v>
      </c>
      <c r="AL41">
        <f t="shared" ca="1" si="24"/>
        <v>9</v>
      </c>
      <c r="AM41" t="s">
        <v>13</v>
      </c>
      <c r="AN41">
        <f t="shared" ca="1" si="25"/>
        <v>243</v>
      </c>
      <c r="AS41" t="str">
        <f t="shared" ca="1" si="26"/>
        <v>26x+9=243</v>
      </c>
    </row>
    <row r="42" spans="1:45" x14ac:dyDescent="0.55000000000000004">
      <c r="A42" s="27"/>
      <c r="B42" s="1" t="s">
        <v>39</v>
      </c>
      <c r="C42" s="1" t="s">
        <v>42</v>
      </c>
      <c r="D42" s="51" t="s">
        <v>60</v>
      </c>
      <c r="E42" s="50" t="s">
        <v>331</v>
      </c>
      <c r="F42" s="50" t="str">
        <f t="shared" ca="1" si="10"/>
        <v>\\(\\quad 27x-4=-31 \\)</v>
      </c>
      <c r="G42" s="50" t="str">
        <f t="shared" ca="1" si="11"/>
        <v>\\(\\quad x=-1 \\)</v>
      </c>
      <c r="H42" s="50" t="s">
        <v>62</v>
      </c>
      <c r="I42" s="89" t="str">
        <f t="shared" ca="1" si="12"/>
        <v>INSERT INTO math(tangen,question,answer,editor,date,count) VALUES('m5900','\\(\\quad 27x-4=-31 \\)','\\(\\quad x=-1 \\)','harazono',NOW(),0);</v>
      </c>
      <c r="J42" s="78" t="s">
        <v>229</v>
      </c>
      <c r="K42" s="43" t="str">
        <f t="shared" ca="1" si="13"/>
        <v>27x-4=-31</v>
      </c>
      <c r="L42" t="s">
        <v>230</v>
      </c>
      <c r="M42" s="78" t="s">
        <v>229</v>
      </c>
      <c r="N42" s="10" t="s">
        <v>31</v>
      </c>
      <c r="O42">
        <f t="shared" ca="1" si="14"/>
        <v>-1</v>
      </c>
      <c r="P42" t="s">
        <v>230</v>
      </c>
      <c r="Q42" t="str">
        <f t="shared" ca="1" si="15"/>
        <v>\\(\\quad 27x-4=-31 \\)</v>
      </c>
      <c r="R42" t="str">
        <f t="shared" ca="1" si="16"/>
        <v>\\(\\quad x=-1 \\)</v>
      </c>
      <c r="V42" s="1">
        <f t="shared" ca="1" si="17"/>
        <v>-1</v>
      </c>
      <c r="W42" s="1">
        <v>27</v>
      </c>
      <c r="X42">
        <f t="shared" si="19"/>
        <v>27</v>
      </c>
      <c r="Y42" s="1">
        <f t="shared" ca="1" si="18"/>
        <v>-4</v>
      </c>
      <c r="Z42">
        <f t="shared" ca="1" si="20"/>
        <v>-4</v>
      </c>
      <c r="AB42" s="1">
        <f t="shared" ca="1" si="21"/>
        <v>-31</v>
      </c>
      <c r="AI42">
        <f t="shared" si="22"/>
        <v>27</v>
      </c>
      <c r="AJ42" t="s">
        <v>18</v>
      </c>
      <c r="AK42" t="str">
        <f t="shared" ca="1" si="23"/>
        <v>-</v>
      </c>
      <c r="AL42">
        <f t="shared" ca="1" si="24"/>
        <v>4</v>
      </c>
      <c r="AM42" t="s">
        <v>13</v>
      </c>
      <c r="AN42">
        <f t="shared" ca="1" si="25"/>
        <v>-31</v>
      </c>
      <c r="AS42" t="str">
        <f t="shared" ca="1" si="26"/>
        <v>27x-4=-31</v>
      </c>
    </row>
    <row r="43" spans="1:45" x14ac:dyDescent="0.55000000000000004">
      <c r="A43" s="27"/>
      <c r="B43" s="1" t="s">
        <v>39</v>
      </c>
      <c r="C43" s="1" t="s">
        <v>42</v>
      </c>
      <c r="D43" s="51" t="s">
        <v>60</v>
      </c>
      <c r="E43" s="50" t="s">
        <v>331</v>
      </c>
      <c r="F43" s="50" t="str">
        <f t="shared" ca="1" si="10"/>
        <v>\\(\\quad 28x+2=-110 \\)</v>
      </c>
      <c r="G43" s="50" t="str">
        <f t="shared" ca="1" si="11"/>
        <v>\\(\\quad x=-4 \\)</v>
      </c>
      <c r="H43" s="50" t="s">
        <v>62</v>
      </c>
      <c r="I43" s="89" t="str">
        <f t="shared" ca="1" si="12"/>
        <v>INSERT INTO math(tangen,question,answer,editor,date,count) VALUES('m5900','\\(\\quad 28x+2=-110 \\)','\\(\\quad x=-4 \\)','harazono',NOW(),0);</v>
      </c>
      <c r="J43" s="78" t="s">
        <v>229</v>
      </c>
      <c r="K43" s="43" t="str">
        <f t="shared" ca="1" si="13"/>
        <v>28x+2=-110</v>
      </c>
      <c r="L43" t="s">
        <v>230</v>
      </c>
      <c r="M43" s="78" t="s">
        <v>229</v>
      </c>
      <c r="N43" s="10" t="s">
        <v>31</v>
      </c>
      <c r="O43">
        <f t="shared" ca="1" si="14"/>
        <v>-4</v>
      </c>
      <c r="P43" t="s">
        <v>230</v>
      </c>
      <c r="Q43" t="str">
        <f t="shared" ca="1" si="15"/>
        <v>\\(\\quad 28x+2=-110 \\)</v>
      </c>
      <c r="R43" t="str">
        <f t="shared" ca="1" si="16"/>
        <v>\\(\\quad x=-4 \\)</v>
      </c>
      <c r="V43" s="1">
        <f t="shared" ca="1" si="17"/>
        <v>-4</v>
      </c>
      <c r="W43" s="1">
        <v>28</v>
      </c>
      <c r="X43">
        <f t="shared" si="19"/>
        <v>28</v>
      </c>
      <c r="Y43" s="1">
        <f t="shared" ca="1" si="18"/>
        <v>2</v>
      </c>
      <c r="Z43">
        <f t="shared" ca="1" si="20"/>
        <v>2</v>
      </c>
      <c r="AB43" s="1">
        <f t="shared" ca="1" si="21"/>
        <v>-110</v>
      </c>
      <c r="AI43">
        <f t="shared" si="22"/>
        <v>28</v>
      </c>
      <c r="AJ43" t="s">
        <v>18</v>
      </c>
      <c r="AK43" t="str">
        <f t="shared" ca="1" si="23"/>
        <v>+</v>
      </c>
      <c r="AL43">
        <f t="shared" ca="1" si="24"/>
        <v>2</v>
      </c>
      <c r="AM43" t="s">
        <v>13</v>
      </c>
      <c r="AN43">
        <f t="shared" ca="1" si="25"/>
        <v>-110</v>
      </c>
      <c r="AS43" t="str">
        <f t="shared" ca="1" si="26"/>
        <v>28x+2=-110</v>
      </c>
    </row>
    <row r="44" spans="1:45" x14ac:dyDescent="0.55000000000000004">
      <c r="A44" s="27"/>
      <c r="B44" s="1" t="s">
        <v>39</v>
      </c>
      <c r="C44" s="1" t="s">
        <v>42</v>
      </c>
      <c r="D44" s="51" t="s">
        <v>60</v>
      </c>
      <c r="E44" s="50" t="s">
        <v>331</v>
      </c>
      <c r="F44" s="50" t="str">
        <f t="shared" ca="1" si="10"/>
        <v>\\(\\quad 29x-8=-8 \\)</v>
      </c>
      <c r="G44" s="50" t="str">
        <f t="shared" ca="1" si="11"/>
        <v>\\(\\quad x=0 \\)</v>
      </c>
      <c r="H44" s="50" t="s">
        <v>62</v>
      </c>
      <c r="I44" s="89" t="str">
        <f t="shared" ca="1" si="12"/>
        <v>INSERT INTO math(tangen,question,answer,editor,date,count) VALUES('m5900','\\(\\quad 29x-8=-8 \\)','\\(\\quad x=0 \\)','harazono',NOW(),0);</v>
      </c>
      <c r="J44" s="78" t="s">
        <v>229</v>
      </c>
      <c r="K44" s="43" t="str">
        <f t="shared" ca="1" si="13"/>
        <v>29x-8=-8</v>
      </c>
      <c r="L44" t="s">
        <v>230</v>
      </c>
      <c r="M44" s="78" t="s">
        <v>229</v>
      </c>
      <c r="N44" s="10" t="s">
        <v>31</v>
      </c>
      <c r="O44">
        <f t="shared" ca="1" si="14"/>
        <v>0</v>
      </c>
      <c r="P44" t="s">
        <v>230</v>
      </c>
      <c r="Q44" t="str">
        <f t="shared" ca="1" si="15"/>
        <v>\\(\\quad 29x-8=-8 \\)</v>
      </c>
      <c r="R44" t="str">
        <f t="shared" ca="1" si="16"/>
        <v>\\(\\quad x=0 \\)</v>
      </c>
      <c r="V44" s="1">
        <f t="shared" ca="1" si="17"/>
        <v>0</v>
      </c>
      <c r="W44" s="1">
        <v>29</v>
      </c>
      <c r="X44">
        <f t="shared" si="19"/>
        <v>29</v>
      </c>
      <c r="Y44" s="1">
        <f t="shared" ca="1" si="18"/>
        <v>-8</v>
      </c>
      <c r="Z44">
        <f t="shared" ca="1" si="20"/>
        <v>-8</v>
      </c>
      <c r="AB44" s="1">
        <f t="shared" ca="1" si="21"/>
        <v>-8</v>
      </c>
      <c r="AI44">
        <f t="shared" si="22"/>
        <v>29</v>
      </c>
      <c r="AJ44" t="s">
        <v>18</v>
      </c>
      <c r="AK44" t="str">
        <f t="shared" ca="1" si="23"/>
        <v>-</v>
      </c>
      <c r="AL44">
        <f t="shared" ca="1" si="24"/>
        <v>8</v>
      </c>
      <c r="AM44" t="s">
        <v>13</v>
      </c>
      <c r="AN44">
        <f t="shared" ca="1" si="25"/>
        <v>-8</v>
      </c>
      <c r="AS44" t="str">
        <f t="shared" ca="1" si="26"/>
        <v>29x-8=-8</v>
      </c>
    </row>
    <row r="45" spans="1:45" x14ac:dyDescent="0.55000000000000004">
      <c r="A45" s="27"/>
      <c r="B45" s="1" t="s">
        <v>39</v>
      </c>
      <c r="C45" s="1" t="s">
        <v>42</v>
      </c>
      <c r="D45" s="51" t="s">
        <v>60</v>
      </c>
      <c r="E45" s="50" t="s">
        <v>331</v>
      </c>
      <c r="F45" s="50" t="str">
        <f t="shared" ca="1" si="10"/>
        <v>\\(\\quad 30x-4=146 \\)</v>
      </c>
      <c r="G45" s="50" t="str">
        <f t="shared" ca="1" si="11"/>
        <v>\\(\\quad x=5 \\)</v>
      </c>
      <c r="H45" s="50" t="s">
        <v>62</v>
      </c>
      <c r="I45" s="89" t="str">
        <f t="shared" ca="1" si="12"/>
        <v>INSERT INTO math(tangen,question,answer,editor,date,count) VALUES('m5900','\\(\\quad 30x-4=146 \\)','\\(\\quad x=5 \\)','harazono',NOW(),0);</v>
      </c>
      <c r="J45" s="78" t="s">
        <v>229</v>
      </c>
      <c r="K45" s="43" t="str">
        <f t="shared" ca="1" si="13"/>
        <v>30x-4=146</v>
      </c>
      <c r="L45" t="s">
        <v>230</v>
      </c>
      <c r="M45" s="78" t="s">
        <v>229</v>
      </c>
      <c r="N45" s="10" t="s">
        <v>31</v>
      </c>
      <c r="O45">
        <f t="shared" ca="1" si="14"/>
        <v>5</v>
      </c>
      <c r="P45" t="s">
        <v>230</v>
      </c>
      <c r="Q45" t="str">
        <f t="shared" ca="1" si="15"/>
        <v>\\(\\quad 30x-4=146 \\)</v>
      </c>
      <c r="R45" t="str">
        <f t="shared" ca="1" si="16"/>
        <v>\\(\\quad x=5 \\)</v>
      </c>
      <c r="V45" s="1">
        <f t="shared" ca="1" si="17"/>
        <v>5</v>
      </c>
      <c r="W45" s="1">
        <v>30</v>
      </c>
      <c r="X45">
        <f t="shared" si="19"/>
        <v>30</v>
      </c>
      <c r="Y45" s="1">
        <f t="shared" ca="1" si="18"/>
        <v>-4</v>
      </c>
      <c r="Z45">
        <f t="shared" ca="1" si="20"/>
        <v>-4</v>
      </c>
      <c r="AB45" s="1">
        <f t="shared" ca="1" si="21"/>
        <v>146</v>
      </c>
      <c r="AI45">
        <f t="shared" si="22"/>
        <v>30</v>
      </c>
      <c r="AJ45" t="s">
        <v>18</v>
      </c>
      <c r="AK45" t="str">
        <f t="shared" ca="1" si="23"/>
        <v>-</v>
      </c>
      <c r="AL45">
        <f t="shared" ca="1" si="24"/>
        <v>4</v>
      </c>
      <c r="AM45" t="s">
        <v>13</v>
      </c>
      <c r="AN45">
        <f t="shared" ca="1" si="25"/>
        <v>146</v>
      </c>
      <c r="AS45" t="str">
        <f t="shared" ca="1" si="26"/>
        <v>30x-4=146</v>
      </c>
    </row>
    <row r="46" spans="1:45" x14ac:dyDescent="0.55000000000000004">
      <c r="A46" s="27"/>
      <c r="B46" s="1" t="s">
        <v>39</v>
      </c>
      <c r="C46" s="1" t="s">
        <v>42</v>
      </c>
      <c r="D46" s="51" t="s">
        <v>60</v>
      </c>
      <c r="E46" s="50" t="s">
        <v>331</v>
      </c>
      <c r="F46" s="50" t="str">
        <f t="shared" ca="1" si="10"/>
        <v>\\(\\quad 31x+6=161 \\)</v>
      </c>
      <c r="G46" s="50" t="str">
        <f t="shared" ca="1" si="11"/>
        <v>\\(\\quad x=5 \\)</v>
      </c>
      <c r="H46" s="50" t="s">
        <v>62</v>
      </c>
      <c r="I46" s="89" t="str">
        <f t="shared" ca="1" si="12"/>
        <v>INSERT INTO math(tangen,question,answer,editor,date,count) VALUES('m5900','\\(\\quad 31x+6=161 \\)','\\(\\quad x=5 \\)','harazono',NOW(),0);</v>
      </c>
      <c r="J46" s="78" t="s">
        <v>229</v>
      </c>
      <c r="K46" s="43" t="str">
        <f t="shared" ca="1" si="13"/>
        <v>31x+6=161</v>
      </c>
      <c r="L46" t="s">
        <v>230</v>
      </c>
      <c r="M46" s="78" t="s">
        <v>229</v>
      </c>
      <c r="N46" s="10" t="s">
        <v>31</v>
      </c>
      <c r="O46">
        <f t="shared" ca="1" si="14"/>
        <v>5</v>
      </c>
      <c r="P46" t="s">
        <v>230</v>
      </c>
      <c r="Q46" t="str">
        <f t="shared" ca="1" si="15"/>
        <v>\\(\\quad 31x+6=161 \\)</v>
      </c>
      <c r="R46" t="str">
        <f t="shared" ca="1" si="16"/>
        <v>\\(\\quad x=5 \\)</v>
      </c>
      <c r="V46" s="1">
        <f t="shared" ca="1" si="17"/>
        <v>5</v>
      </c>
      <c r="W46" s="1">
        <v>31</v>
      </c>
      <c r="X46">
        <f t="shared" si="19"/>
        <v>31</v>
      </c>
      <c r="Y46" s="1">
        <f t="shared" ca="1" si="18"/>
        <v>6</v>
      </c>
      <c r="Z46">
        <f t="shared" ca="1" si="20"/>
        <v>6</v>
      </c>
      <c r="AB46" s="1">
        <f t="shared" ca="1" si="21"/>
        <v>161</v>
      </c>
      <c r="AI46">
        <f t="shared" si="22"/>
        <v>31</v>
      </c>
      <c r="AJ46" t="s">
        <v>18</v>
      </c>
      <c r="AK46" t="str">
        <f t="shared" ca="1" si="23"/>
        <v>+</v>
      </c>
      <c r="AL46">
        <f t="shared" ca="1" si="24"/>
        <v>6</v>
      </c>
      <c r="AM46" t="s">
        <v>13</v>
      </c>
      <c r="AN46">
        <f t="shared" ca="1" si="25"/>
        <v>161</v>
      </c>
      <c r="AS46" t="str">
        <f t="shared" ca="1" si="26"/>
        <v>31x+6=161</v>
      </c>
    </row>
    <row r="47" spans="1:45" x14ac:dyDescent="0.55000000000000004">
      <c r="A47" s="27"/>
      <c r="B47" s="1" t="s">
        <v>39</v>
      </c>
      <c r="C47" s="1" t="s">
        <v>42</v>
      </c>
      <c r="D47" s="51" t="s">
        <v>60</v>
      </c>
      <c r="E47" s="50" t="s">
        <v>331</v>
      </c>
      <c r="F47" s="50" t="str">
        <f t="shared" ca="1" si="10"/>
        <v>\\(\\quad 32x+7=135 \\)</v>
      </c>
      <c r="G47" s="50" t="str">
        <f t="shared" ca="1" si="11"/>
        <v>\\(\\quad x=4 \\)</v>
      </c>
      <c r="H47" s="50" t="s">
        <v>62</v>
      </c>
      <c r="I47" s="89" t="str">
        <f t="shared" ca="1" si="12"/>
        <v>INSERT INTO math(tangen,question,answer,editor,date,count) VALUES('m5900','\\(\\quad 32x+7=135 \\)','\\(\\quad x=4 \\)','harazono',NOW(),0);</v>
      </c>
      <c r="J47" s="78" t="s">
        <v>229</v>
      </c>
      <c r="K47" s="43" t="str">
        <f t="shared" ca="1" si="13"/>
        <v>32x+7=135</v>
      </c>
      <c r="L47" t="s">
        <v>230</v>
      </c>
      <c r="M47" s="78" t="s">
        <v>229</v>
      </c>
      <c r="N47" s="10" t="s">
        <v>31</v>
      </c>
      <c r="O47">
        <f t="shared" ca="1" si="14"/>
        <v>4</v>
      </c>
      <c r="P47" t="s">
        <v>230</v>
      </c>
      <c r="Q47" t="str">
        <f t="shared" ca="1" si="15"/>
        <v>\\(\\quad 32x+7=135 \\)</v>
      </c>
      <c r="R47" t="str">
        <f t="shared" ca="1" si="16"/>
        <v>\\(\\quad x=4 \\)</v>
      </c>
      <c r="V47" s="1">
        <f t="shared" ca="1" si="17"/>
        <v>4</v>
      </c>
      <c r="W47" s="1">
        <v>32</v>
      </c>
      <c r="X47">
        <f t="shared" si="19"/>
        <v>32</v>
      </c>
      <c r="Y47" s="1">
        <f t="shared" ca="1" si="18"/>
        <v>7</v>
      </c>
      <c r="Z47">
        <f t="shared" ca="1" si="20"/>
        <v>7</v>
      </c>
      <c r="AB47" s="1">
        <f t="shared" ca="1" si="21"/>
        <v>135</v>
      </c>
      <c r="AI47">
        <f t="shared" si="22"/>
        <v>32</v>
      </c>
      <c r="AJ47" t="s">
        <v>18</v>
      </c>
      <c r="AK47" t="str">
        <f t="shared" ca="1" si="23"/>
        <v>+</v>
      </c>
      <c r="AL47">
        <f t="shared" ca="1" si="24"/>
        <v>7</v>
      </c>
      <c r="AM47" t="s">
        <v>13</v>
      </c>
      <c r="AN47">
        <f t="shared" ca="1" si="25"/>
        <v>135</v>
      </c>
      <c r="AS47" t="str">
        <f t="shared" ca="1" si="26"/>
        <v>32x+7=135</v>
      </c>
    </row>
    <row r="48" spans="1:45" x14ac:dyDescent="0.55000000000000004">
      <c r="A48" s="27"/>
      <c r="B48" s="1" t="s">
        <v>39</v>
      </c>
      <c r="C48" s="1" t="s">
        <v>42</v>
      </c>
      <c r="D48" s="51" t="s">
        <v>60</v>
      </c>
      <c r="E48" s="50" t="s">
        <v>331</v>
      </c>
      <c r="F48" s="50" t="str">
        <f t="shared" ca="1" si="10"/>
        <v>\\(\\quad 33x-8=-173 \\)</v>
      </c>
      <c r="G48" s="50" t="str">
        <f t="shared" ca="1" si="11"/>
        <v>\\(\\quad x=-5 \\)</v>
      </c>
      <c r="H48" s="50" t="s">
        <v>62</v>
      </c>
      <c r="I48" s="89" t="str">
        <f t="shared" ca="1" si="12"/>
        <v>INSERT INTO math(tangen,question,answer,editor,date,count) VALUES('m5900','\\(\\quad 33x-8=-173 \\)','\\(\\quad x=-5 \\)','harazono',NOW(),0);</v>
      </c>
      <c r="J48" s="78" t="s">
        <v>229</v>
      </c>
      <c r="K48" s="43" t="str">
        <f t="shared" ca="1" si="13"/>
        <v>33x-8=-173</v>
      </c>
      <c r="L48" t="s">
        <v>230</v>
      </c>
      <c r="M48" s="78" t="s">
        <v>229</v>
      </c>
      <c r="N48" s="10" t="s">
        <v>31</v>
      </c>
      <c r="O48">
        <f t="shared" ca="1" si="14"/>
        <v>-5</v>
      </c>
      <c r="P48" t="s">
        <v>230</v>
      </c>
      <c r="Q48" t="str">
        <f t="shared" ca="1" si="15"/>
        <v>\\(\\quad 33x-8=-173 \\)</v>
      </c>
      <c r="R48" t="str">
        <f t="shared" ca="1" si="16"/>
        <v>\\(\\quad x=-5 \\)</v>
      </c>
      <c r="V48" s="1">
        <f t="shared" ca="1" si="17"/>
        <v>-5</v>
      </c>
      <c r="W48" s="1">
        <v>33</v>
      </c>
      <c r="X48">
        <f t="shared" si="19"/>
        <v>33</v>
      </c>
      <c r="Y48" s="1">
        <f t="shared" ca="1" si="18"/>
        <v>-8</v>
      </c>
      <c r="Z48">
        <f t="shared" ca="1" si="20"/>
        <v>-8</v>
      </c>
      <c r="AB48" s="1">
        <f t="shared" ca="1" si="21"/>
        <v>-173</v>
      </c>
      <c r="AI48">
        <f t="shared" si="22"/>
        <v>33</v>
      </c>
      <c r="AJ48" t="s">
        <v>18</v>
      </c>
      <c r="AK48" t="str">
        <f t="shared" ca="1" si="23"/>
        <v>-</v>
      </c>
      <c r="AL48">
        <f t="shared" ca="1" si="24"/>
        <v>8</v>
      </c>
      <c r="AM48" t="s">
        <v>13</v>
      </c>
      <c r="AN48">
        <f t="shared" ca="1" si="25"/>
        <v>-173</v>
      </c>
      <c r="AS48" t="str">
        <f t="shared" ca="1" si="26"/>
        <v>33x-8=-173</v>
      </c>
    </row>
    <row r="49" spans="1:45" x14ac:dyDescent="0.55000000000000004">
      <c r="A49" s="27"/>
      <c r="B49" s="1" t="s">
        <v>39</v>
      </c>
      <c r="C49" s="1" t="s">
        <v>42</v>
      </c>
      <c r="D49" s="51" t="s">
        <v>60</v>
      </c>
      <c r="E49" s="50" t="s">
        <v>331</v>
      </c>
      <c r="F49" s="50" t="str">
        <f t="shared" ca="1" si="10"/>
        <v>\\(\\quad 34x+7=245 \\)</v>
      </c>
      <c r="G49" s="50" t="str">
        <f t="shared" ca="1" si="11"/>
        <v>\\(\\quad x=7 \\)</v>
      </c>
      <c r="H49" s="50" t="s">
        <v>62</v>
      </c>
      <c r="I49" s="89" t="str">
        <f t="shared" ca="1" si="12"/>
        <v>INSERT INTO math(tangen,question,answer,editor,date,count) VALUES('m5900','\\(\\quad 34x+7=245 \\)','\\(\\quad x=7 \\)','harazono',NOW(),0);</v>
      </c>
      <c r="J49" s="78" t="s">
        <v>229</v>
      </c>
      <c r="K49" s="43" t="str">
        <f t="shared" ca="1" si="13"/>
        <v>34x+7=245</v>
      </c>
      <c r="L49" t="s">
        <v>230</v>
      </c>
      <c r="M49" s="78" t="s">
        <v>229</v>
      </c>
      <c r="N49" s="10" t="s">
        <v>31</v>
      </c>
      <c r="O49">
        <f t="shared" ca="1" si="14"/>
        <v>7</v>
      </c>
      <c r="P49" t="s">
        <v>230</v>
      </c>
      <c r="Q49" t="str">
        <f t="shared" ca="1" si="15"/>
        <v>\\(\\quad 34x+7=245 \\)</v>
      </c>
      <c r="R49" t="str">
        <f t="shared" ca="1" si="16"/>
        <v>\\(\\quad x=7 \\)</v>
      </c>
      <c r="V49" s="1">
        <f t="shared" ca="1" si="17"/>
        <v>7</v>
      </c>
      <c r="W49" s="1">
        <v>34</v>
      </c>
      <c r="X49">
        <f t="shared" si="19"/>
        <v>34</v>
      </c>
      <c r="Y49" s="1">
        <f t="shared" ca="1" si="18"/>
        <v>7</v>
      </c>
      <c r="Z49">
        <f t="shared" ca="1" si="20"/>
        <v>7</v>
      </c>
      <c r="AB49" s="1">
        <f t="shared" ca="1" si="21"/>
        <v>245</v>
      </c>
      <c r="AI49">
        <f t="shared" si="22"/>
        <v>34</v>
      </c>
      <c r="AJ49" t="s">
        <v>18</v>
      </c>
      <c r="AK49" t="str">
        <f t="shared" ca="1" si="23"/>
        <v>+</v>
      </c>
      <c r="AL49">
        <f t="shared" ca="1" si="24"/>
        <v>7</v>
      </c>
      <c r="AM49" t="s">
        <v>13</v>
      </c>
      <c r="AN49">
        <f t="shared" ca="1" si="25"/>
        <v>245</v>
      </c>
      <c r="AS49" t="str">
        <f t="shared" ca="1" si="26"/>
        <v>34x+7=245</v>
      </c>
    </row>
    <row r="50" spans="1:45" x14ac:dyDescent="0.55000000000000004">
      <c r="A50" s="27"/>
      <c r="B50" s="1" t="s">
        <v>39</v>
      </c>
      <c r="C50" s="1" t="s">
        <v>42</v>
      </c>
      <c r="D50" s="51" t="s">
        <v>60</v>
      </c>
      <c r="E50" s="50" t="s">
        <v>331</v>
      </c>
      <c r="F50" s="50" t="str">
        <f t="shared" ca="1" si="10"/>
        <v>\\(\\quad 35x+5=-65 \\)</v>
      </c>
      <c r="G50" s="50" t="str">
        <f t="shared" ca="1" si="11"/>
        <v>\\(\\quad x=-2 \\)</v>
      </c>
      <c r="H50" s="50" t="s">
        <v>62</v>
      </c>
      <c r="I50" s="89" t="str">
        <f t="shared" ca="1" si="12"/>
        <v>INSERT INTO math(tangen,question,answer,editor,date,count) VALUES('m5900','\\(\\quad 35x+5=-65 \\)','\\(\\quad x=-2 \\)','harazono',NOW(),0);</v>
      </c>
      <c r="J50" s="78" t="s">
        <v>229</v>
      </c>
      <c r="K50" s="43" t="str">
        <f t="shared" ca="1" si="13"/>
        <v>35x+5=-65</v>
      </c>
      <c r="L50" t="s">
        <v>230</v>
      </c>
      <c r="M50" s="78" t="s">
        <v>229</v>
      </c>
      <c r="N50" s="10" t="s">
        <v>31</v>
      </c>
      <c r="O50">
        <f t="shared" ca="1" si="14"/>
        <v>-2</v>
      </c>
      <c r="P50" t="s">
        <v>230</v>
      </c>
      <c r="Q50" t="str">
        <f t="shared" ca="1" si="15"/>
        <v>\\(\\quad 35x+5=-65 \\)</v>
      </c>
      <c r="R50" t="str">
        <f t="shared" ca="1" si="16"/>
        <v>\\(\\quad x=-2 \\)</v>
      </c>
      <c r="V50" s="1">
        <f t="shared" ca="1" si="17"/>
        <v>-2</v>
      </c>
      <c r="W50" s="1">
        <v>35</v>
      </c>
      <c r="X50">
        <f t="shared" si="19"/>
        <v>35</v>
      </c>
      <c r="Y50" s="1">
        <f t="shared" ca="1" si="18"/>
        <v>5</v>
      </c>
      <c r="Z50">
        <f t="shared" ca="1" si="20"/>
        <v>5</v>
      </c>
      <c r="AB50" s="1">
        <f t="shared" ca="1" si="21"/>
        <v>-65</v>
      </c>
      <c r="AI50">
        <f t="shared" si="22"/>
        <v>35</v>
      </c>
      <c r="AJ50" t="s">
        <v>18</v>
      </c>
      <c r="AK50" t="str">
        <f t="shared" ca="1" si="23"/>
        <v>+</v>
      </c>
      <c r="AL50">
        <f t="shared" ca="1" si="24"/>
        <v>5</v>
      </c>
      <c r="AM50" t="s">
        <v>13</v>
      </c>
      <c r="AN50">
        <f t="shared" ca="1" si="25"/>
        <v>-65</v>
      </c>
      <c r="AS50" t="str">
        <f t="shared" ca="1" si="26"/>
        <v>35x+5=-65</v>
      </c>
    </row>
    <row r="51" spans="1:45" x14ac:dyDescent="0.55000000000000004">
      <c r="A51" s="27"/>
      <c r="B51" s="1" t="s">
        <v>39</v>
      </c>
      <c r="C51" s="1" t="s">
        <v>42</v>
      </c>
      <c r="D51" s="51" t="s">
        <v>60</v>
      </c>
      <c r="E51" s="50" t="s">
        <v>331</v>
      </c>
      <c r="F51" s="50" t="str">
        <f t="shared" ca="1" si="10"/>
        <v>\\(\\quad 36x-3=321 \\)</v>
      </c>
      <c r="G51" s="50" t="str">
        <f t="shared" ca="1" si="11"/>
        <v>\\(\\quad x=9 \\)</v>
      </c>
      <c r="H51" s="50" t="s">
        <v>62</v>
      </c>
      <c r="I51" s="89" t="str">
        <f t="shared" ca="1" si="12"/>
        <v>INSERT INTO math(tangen,question,answer,editor,date,count) VALUES('m5900','\\(\\quad 36x-3=321 \\)','\\(\\quad x=9 \\)','harazono',NOW(),0);</v>
      </c>
      <c r="J51" s="78" t="s">
        <v>229</v>
      </c>
      <c r="K51" s="43" t="str">
        <f t="shared" ca="1" si="13"/>
        <v>36x-3=321</v>
      </c>
      <c r="L51" t="s">
        <v>230</v>
      </c>
      <c r="M51" s="78" t="s">
        <v>229</v>
      </c>
      <c r="N51" s="10" t="s">
        <v>31</v>
      </c>
      <c r="O51">
        <f t="shared" ca="1" si="14"/>
        <v>9</v>
      </c>
      <c r="P51" t="s">
        <v>230</v>
      </c>
      <c r="Q51" t="str">
        <f t="shared" ca="1" si="15"/>
        <v>\\(\\quad 36x-3=321 \\)</v>
      </c>
      <c r="R51" t="str">
        <f t="shared" ca="1" si="16"/>
        <v>\\(\\quad x=9 \\)</v>
      </c>
      <c r="V51" s="1">
        <f t="shared" ca="1" si="17"/>
        <v>9</v>
      </c>
      <c r="W51" s="1">
        <v>36</v>
      </c>
      <c r="X51">
        <f t="shared" si="19"/>
        <v>36</v>
      </c>
      <c r="Y51" s="1">
        <f t="shared" ca="1" si="18"/>
        <v>-3</v>
      </c>
      <c r="Z51">
        <f t="shared" ca="1" si="20"/>
        <v>-3</v>
      </c>
      <c r="AB51" s="1">
        <f t="shared" ca="1" si="21"/>
        <v>321</v>
      </c>
      <c r="AI51">
        <f t="shared" si="22"/>
        <v>36</v>
      </c>
      <c r="AJ51" t="s">
        <v>18</v>
      </c>
      <c r="AK51" t="str">
        <f t="shared" ca="1" si="23"/>
        <v>-</v>
      </c>
      <c r="AL51">
        <f t="shared" ca="1" si="24"/>
        <v>3</v>
      </c>
      <c r="AM51" t="s">
        <v>13</v>
      </c>
      <c r="AN51">
        <f t="shared" ca="1" si="25"/>
        <v>321</v>
      </c>
      <c r="AS51" t="str">
        <f t="shared" ca="1" si="26"/>
        <v>36x-3=321</v>
      </c>
    </row>
    <row r="52" spans="1:45" x14ac:dyDescent="0.55000000000000004">
      <c r="A52" s="27"/>
      <c r="B52" s="1" t="s">
        <v>39</v>
      </c>
      <c r="C52" s="1" t="s">
        <v>42</v>
      </c>
      <c r="D52" s="51" t="s">
        <v>60</v>
      </c>
      <c r="E52" s="50" t="s">
        <v>331</v>
      </c>
      <c r="F52" s="50" t="str">
        <f t="shared" ca="1" si="10"/>
        <v>\\(\\quad 37x-8=325 \\)</v>
      </c>
      <c r="G52" s="50" t="str">
        <f t="shared" ca="1" si="11"/>
        <v>\\(\\quad x=9 \\)</v>
      </c>
      <c r="H52" s="50" t="s">
        <v>62</v>
      </c>
      <c r="I52" s="89" t="str">
        <f t="shared" ca="1" si="12"/>
        <v>INSERT INTO math(tangen,question,answer,editor,date,count) VALUES('m5900','\\(\\quad 37x-8=325 \\)','\\(\\quad x=9 \\)','harazono',NOW(),0);</v>
      </c>
      <c r="J52" s="78" t="s">
        <v>229</v>
      </c>
      <c r="K52" s="43" t="str">
        <f t="shared" ca="1" si="13"/>
        <v>37x-8=325</v>
      </c>
      <c r="L52" t="s">
        <v>230</v>
      </c>
      <c r="M52" s="78" t="s">
        <v>229</v>
      </c>
      <c r="N52" s="10" t="s">
        <v>31</v>
      </c>
      <c r="O52">
        <f t="shared" ca="1" si="14"/>
        <v>9</v>
      </c>
      <c r="P52" t="s">
        <v>230</v>
      </c>
      <c r="Q52" t="str">
        <f t="shared" ca="1" si="15"/>
        <v>\\(\\quad 37x-8=325 \\)</v>
      </c>
      <c r="R52" t="str">
        <f t="shared" ca="1" si="16"/>
        <v>\\(\\quad x=9 \\)</v>
      </c>
      <c r="V52" s="1">
        <f t="shared" ca="1" si="17"/>
        <v>9</v>
      </c>
      <c r="W52" s="1">
        <v>37</v>
      </c>
      <c r="X52">
        <f t="shared" si="19"/>
        <v>37</v>
      </c>
      <c r="Y52" s="1">
        <f t="shared" ca="1" si="18"/>
        <v>-8</v>
      </c>
      <c r="Z52">
        <f t="shared" ca="1" si="20"/>
        <v>-8</v>
      </c>
      <c r="AB52" s="1">
        <f t="shared" ca="1" si="21"/>
        <v>325</v>
      </c>
      <c r="AI52">
        <f t="shared" si="22"/>
        <v>37</v>
      </c>
      <c r="AJ52" t="s">
        <v>18</v>
      </c>
      <c r="AK52" t="str">
        <f t="shared" ca="1" si="23"/>
        <v>-</v>
      </c>
      <c r="AL52">
        <f t="shared" ca="1" si="24"/>
        <v>8</v>
      </c>
      <c r="AM52" t="s">
        <v>13</v>
      </c>
      <c r="AN52">
        <f t="shared" ca="1" si="25"/>
        <v>325</v>
      </c>
      <c r="AS52" t="str">
        <f t="shared" ca="1" si="26"/>
        <v>37x-8=325</v>
      </c>
    </row>
    <row r="53" spans="1:45" x14ac:dyDescent="0.55000000000000004">
      <c r="A53" s="27"/>
      <c r="B53" s="1" t="s">
        <v>39</v>
      </c>
      <c r="C53" s="1" t="s">
        <v>42</v>
      </c>
      <c r="D53" s="51" t="s">
        <v>60</v>
      </c>
      <c r="E53" s="50" t="s">
        <v>331</v>
      </c>
      <c r="F53" s="50" t="str">
        <f t="shared" ca="1" si="10"/>
        <v>\\(\\quad 38x-5=71 \\)</v>
      </c>
      <c r="G53" s="50" t="str">
        <f t="shared" ca="1" si="11"/>
        <v>\\(\\quad x=2 \\)</v>
      </c>
      <c r="H53" s="50" t="s">
        <v>62</v>
      </c>
      <c r="I53" s="89" t="str">
        <f t="shared" ca="1" si="12"/>
        <v>INSERT INTO math(tangen,question,answer,editor,date,count) VALUES('m5900','\\(\\quad 38x-5=71 \\)','\\(\\quad x=2 \\)','harazono',NOW(),0);</v>
      </c>
      <c r="J53" s="78" t="s">
        <v>229</v>
      </c>
      <c r="K53" s="43" t="str">
        <f t="shared" ca="1" si="13"/>
        <v>38x-5=71</v>
      </c>
      <c r="L53" t="s">
        <v>230</v>
      </c>
      <c r="M53" s="78" t="s">
        <v>229</v>
      </c>
      <c r="N53" s="10" t="s">
        <v>31</v>
      </c>
      <c r="O53">
        <f t="shared" ca="1" si="14"/>
        <v>2</v>
      </c>
      <c r="P53" t="s">
        <v>230</v>
      </c>
      <c r="Q53" t="str">
        <f t="shared" ca="1" si="15"/>
        <v>\\(\\quad 38x-5=71 \\)</v>
      </c>
      <c r="R53" t="str">
        <f t="shared" ca="1" si="16"/>
        <v>\\(\\quad x=2 \\)</v>
      </c>
      <c r="V53" s="1">
        <f t="shared" ca="1" si="17"/>
        <v>2</v>
      </c>
      <c r="W53" s="1">
        <v>38</v>
      </c>
      <c r="X53">
        <f t="shared" si="19"/>
        <v>38</v>
      </c>
      <c r="Y53" s="1">
        <f t="shared" ca="1" si="18"/>
        <v>-5</v>
      </c>
      <c r="Z53">
        <f t="shared" ca="1" si="20"/>
        <v>-5</v>
      </c>
      <c r="AB53" s="1">
        <f t="shared" ca="1" si="21"/>
        <v>71</v>
      </c>
      <c r="AI53">
        <f t="shared" si="22"/>
        <v>38</v>
      </c>
      <c r="AJ53" t="s">
        <v>18</v>
      </c>
      <c r="AK53" t="str">
        <f t="shared" ca="1" si="23"/>
        <v>-</v>
      </c>
      <c r="AL53">
        <f t="shared" ca="1" si="24"/>
        <v>5</v>
      </c>
      <c r="AM53" t="s">
        <v>13</v>
      </c>
      <c r="AN53">
        <f t="shared" ca="1" si="25"/>
        <v>71</v>
      </c>
      <c r="AS53" t="str">
        <f t="shared" ca="1" si="26"/>
        <v>38x-5=71</v>
      </c>
    </row>
    <row r="54" spans="1:45" x14ac:dyDescent="0.55000000000000004">
      <c r="A54" s="27"/>
      <c r="B54" s="1" t="s">
        <v>39</v>
      </c>
      <c r="C54" s="1" t="s">
        <v>42</v>
      </c>
      <c r="D54" s="51" t="s">
        <v>60</v>
      </c>
      <c r="E54" s="50" t="s">
        <v>331</v>
      </c>
      <c r="F54" s="50" t="str">
        <f t="shared" ca="1" si="10"/>
        <v>\\(\\quad 39x+10=361 \\)</v>
      </c>
      <c r="G54" s="50" t="str">
        <f t="shared" ca="1" si="11"/>
        <v>\\(\\quad x=9 \\)</v>
      </c>
      <c r="H54" s="50" t="s">
        <v>62</v>
      </c>
      <c r="I54" s="89" t="str">
        <f t="shared" ca="1" si="12"/>
        <v>INSERT INTO math(tangen,question,answer,editor,date,count) VALUES('m5900','\\(\\quad 39x+10=361 \\)','\\(\\quad x=9 \\)','harazono',NOW(),0);</v>
      </c>
      <c r="J54" s="78" t="s">
        <v>229</v>
      </c>
      <c r="K54" s="43" t="str">
        <f t="shared" ca="1" si="13"/>
        <v>39x+10=361</v>
      </c>
      <c r="L54" t="s">
        <v>230</v>
      </c>
      <c r="M54" s="78" t="s">
        <v>229</v>
      </c>
      <c r="N54" s="10" t="s">
        <v>31</v>
      </c>
      <c r="O54">
        <f t="shared" ca="1" si="14"/>
        <v>9</v>
      </c>
      <c r="P54" t="s">
        <v>230</v>
      </c>
      <c r="Q54" t="str">
        <f t="shared" ca="1" si="15"/>
        <v>\\(\\quad 39x+10=361 \\)</v>
      </c>
      <c r="R54" t="str">
        <f t="shared" ca="1" si="16"/>
        <v>\\(\\quad x=9 \\)</v>
      </c>
      <c r="V54" s="1">
        <f t="shared" ca="1" si="17"/>
        <v>9</v>
      </c>
      <c r="W54" s="1">
        <v>39</v>
      </c>
      <c r="X54">
        <f t="shared" si="19"/>
        <v>39</v>
      </c>
      <c r="Y54" s="1">
        <f t="shared" ca="1" si="18"/>
        <v>10</v>
      </c>
      <c r="Z54">
        <f t="shared" ca="1" si="20"/>
        <v>10</v>
      </c>
      <c r="AB54" s="1">
        <f t="shared" ca="1" si="21"/>
        <v>361</v>
      </c>
      <c r="AI54">
        <f t="shared" si="22"/>
        <v>39</v>
      </c>
      <c r="AJ54" t="s">
        <v>18</v>
      </c>
      <c r="AK54" t="str">
        <f t="shared" ca="1" si="23"/>
        <v>+</v>
      </c>
      <c r="AL54">
        <f t="shared" ca="1" si="24"/>
        <v>10</v>
      </c>
      <c r="AM54" t="s">
        <v>13</v>
      </c>
      <c r="AN54">
        <f t="shared" ca="1" si="25"/>
        <v>361</v>
      </c>
      <c r="AS54" t="str">
        <f t="shared" ca="1" si="26"/>
        <v>39x+10=361</v>
      </c>
    </row>
    <row r="55" spans="1:45" x14ac:dyDescent="0.55000000000000004">
      <c r="A55" s="27"/>
      <c r="B55" s="1" t="s">
        <v>39</v>
      </c>
      <c r="C55" s="1" t="s">
        <v>42</v>
      </c>
      <c r="D55" s="51" t="s">
        <v>60</v>
      </c>
      <c r="E55" s="50" t="s">
        <v>331</v>
      </c>
      <c r="F55" s="50" t="str">
        <f t="shared" ca="1" si="10"/>
        <v>\\(\\quad 40x-10=190 \\)</v>
      </c>
      <c r="G55" s="50" t="str">
        <f t="shared" ca="1" si="11"/>
        <v>\\(\\quad x=5 \\)</v>
      </c>
      <c r="H55" s="50" t="s">
        <v>62</v>
      </c>
      <c r="I55" s="89" t="str">
        <f t="shared" ca="1" si="12"/>
        <v>INSERT INTO math(tangen,question,answer,editor,date,count) VALUES('m5900','\\(\\quad 40x-10=190 \\)','\\(\\quad x=5 \\)','harazono',NOW(),0);</v>
      </c>
      <c r="J55" s="78" t="s">
        <v>229</v>
      </c>
      <c r="K55" s="43" t="str">
        <f t="shared" ca="1" si="13"/>
        <v>40x-10=190</v>
      </c>
      <c r="L55" t="s">
        <v>230</v>
      </c>
      <c r="M55" s="78" t="s">
        <v>229</v>
      </c>
      <c r="N55" s="10" t="s">
        <v>31</v>
      </c>
      <c r="O55">
        <f t="shared" ca="1" si="14"/>
        <v>5</v>
      </c>
      <c r="P55" t="s">
        <v>230</v>
      </c>
      <c r="Q55" t="str">
        <f t="shared" ca="1" si="15"/>
        <v>\\(\\quad 40x-10=190 \\)</v>
      </c>
      <c r="R55" t="str">
        <f t="shared" ca="1" si="16"/>
        <v>\\(\\quad x=5 \\)</v>
      </c>
      <c r="V55" s="1">
        <f t="shared" ca="1" si="17"/>
        <v>5</v>
      </c>
      <c r="W55" s="1">
        <v>40</v>
      </c>
      <c r="X55">
        <f t="shared" si="19"/>
        <v>40</v>
      </c>
      <c r="Y55" s="1">
        <f t="shared" ca="1" si="18"/>
        <v>-10</v>
      </c>
      <c r="Z55">
        <f t="shared" ca="1" si="20"/>
        <v>-10</v>
      </c>
      <c r="AB55" s="1">
        <f t="shared" ca="1" si="21"/>
        <v>190</v>
      </c>
      <c r="AI55">
        <f t="shared" si="22"/>
        <v>40</v>
      </c>
      <c r="AJ55" t="s">
        <v>18</v>
      </c>
      <c r="AK55" t="str">
        <f t="shared" ca="1" si="23"/>
        <v>-</v>
      </c>
      <c r="AL55">
        <f t="shared" ca="1" si="24"/>
        <v>10</v>
      </c>
      <c r="AM55" t="s">
        <v>13</v>
      </c>
      <c r="AN55">
        <f t="shared" ca="1" si="25"/>
        <v>190</v>
      </c>
      <c r="AS55" t="str">
        <f t="shared" ca="1" si="26"/>
        <v>40x-10=190</v>
      </c>
    </row>
    <row r="56" spans="1:45" x14ac:dyDescent="0.55000000000000004">
      <c r="A56" s="27"/>
      <c r="B56" s="1" t="s">
        <v>39</v>
      </c>
      <c r="C56" s="1" t="s">
        <v>42</v>
      </c>
      <c r="D56" s="51" t="s">
        <v>60</v>
      </c>
      <c r="E56" s="50" t="s">
        <v>331</v>
      </c>
      <c r="F56" s="50" t="str">
        <f t="shared" ca="1" si="10"/>
        <v>\\(\\quad 41x+2=412 \\)</v>
      </c>
      <c r="G56" s="50" t="str">
        <f t="shared" ca="1" si="11"/>
        <v>\\(\\quad x=10 \\)</v>
      </c>
      <c r="H56" s="50" t="s">
        <v>62</v>
      </c>
      <c r="I56" s="89" t="str">
        <f t="shared" ca="1" si="12"/>
        <v>INSERT INTO math(tangen,question,answer,editor,date,count) VALUES('m5900','\\(\\quad 41x+2=412 \\)','\\(\\quad x=10 \\)','harazono',NOW(),0);</v>
      </c>
      <c r="J56" s="78" t="s">
        <v>229</v>
      </c>
      <c r="K56" s="43" t="str">
        <f t="shared" ca="1" si="13"/>
        <v>41x+2=412</v>
      </c>
      <c r="L56" t="s">
        <v>230</v>
      </c>
      <c r="M56" s="78" t="s">
        <v>229</v>
      </c>
      <c r="N56" s="10" t="s">
        <v>31</v>
      </c>
      <c r="O56">
        <f t="shared" ca="1" si="14"/>
        <v>10</v>
      </c>
      <c r="P56" t="s">
        <v>230</v>
      </c>
      <c r="Q56" t="str">
        <f t="shared" ca="1" si="15"/>
        <v>\\(\\quad 41x+2=412 \\)</v>
      </c>
      <c r="R56" t="str">
        <f t="shared" ca="1" si="16"/>
        <v>\\(\\quad x=10 \\)</v>
      </c>
      <c r="V56" s="1">
        <f t="shared" ca="1" si="17"/>
        <v>10</v>
      </c>
      <c r="W56" s="1">
        <v>41</v>
      </c>
      <c r="X56">
        <f t="shared" si="19"/>
        <v>41</v>
      </c>
      <c r="Y56" s="1">
        <f t="shared" ca="1" si="18"/>
        <v>2</v>
      </c>
      <c r="Z56">
        <f t="shared" ca="1" si="20"/>
        <v>2</v>
      </c>
      <c r="AB56" s="1">
        <f t="shared" ca="1" si="21"/>
        <v>412</v>
      </c>
      <c r="AI56">
        <f t="shared" si="22"/>
        <v>41</v>
      </c>
      <c r="AJ56" t="s">
        <v>18</v>
      </c>
      <c r="AK56" t="str">
        <f t="shared" ca="1" si="23"/>
        <v>+</v>
      </c>
      <c r="AL56">
        <f t="shared" ca="1" si="24"/>
        <v>2</v>
      </c>
      <c r="AM56" t="s">
        <v>13</v>
      </c>
      <c r="AN56">
        <f t="shared" ca="1" si="25"/>
        <v>412</v>
      </c>
      <c r="AS56" t="str">
        <f t="shared" ca="1" si="26"/>
        <v>41x+2=412</v>
      </c>
    </row>
    <row r="57" spans="1:45" x14ac:dyDescent="0.55000000000000004">
      <c r="A57" s="27"/>
      <c r="B57" s="1" t="s">
        <v>39</v>
      </c>
      <c r="C57" s="1" t="s">
        <v>42</v>
      </c>
      <c r="D57" s="51" t="s">
        <v>60</v>
      </c>
      <c r="E57" s="50" t="s">
        <v>331</v>
      </c>
      <c r="F57" s="50" t="str">
        <f t="shared" ca="1" si="10"/>
        <v>\\(\\quad 42x+6=-78 \\)</v>
      </c>
      <c r="G57" s="50" t="str">
        <f t="shared" ca="1" si="11"/>
        <v>\\(\\quad x=-2 \\)</v>
      </c>
      <c r="H57" s="50" t="s">
        <v>62</v>
      </c>
      <c r="I57" s="89" t="str">
        <f t="shared" ca="1" si="12"/>
        <v>INSERT INTO math(tangen,question,answer,editor,date,count) VALUES('m5900','\\(\\quad 42x+6=-78 \\)','\\(\\quad x=-2 \\)','harazono',NOW(),0);</v>
      </c>
      <c r="J57" s="78" t="s">
        <v>229</v>
      </c>
      <c r="K57" s="43" t="str">
        <f t="shared" ca="1" si="13"/>
        <v>42x+6=-78</v>
      </c>
      <c r="L57" t="s">
        <v>230</v>
      </c>
      <c r="M57" s="78" t="s">
        <v>229</v>
      </c>
      <c r="N57" s="10" t="s">
        <v>31</v>
      </c>
      <c r="O57">
        <f t="shared" ca="1" si="14"/>
        <v>-2</v>
      </c>
      <c r="P57" t="s">
        <v>230</v>
      </c>
      <c r="Q57" t="str">
        <f t="shared" ca="1" si="15"/>
        <v>\\(\\quad 42x+6=-78 \\)</v>
      </c>
      <c r="R57" t="str">
        <f t="shared" ca="1" si="16"/>
        <v>\\(\\quad x=-2 \\)</v>
      </c>
      <c r="V57" s="1">
        <f t="shared" ca="1" si="17"/>
        <v>-2</v>
      </c>
      <c r="W57" s="1">
        <v>42</v>
      </c>
      <c r="X57">
        <f t="shared" si="19"/>
        <v>42</v>
      </c>
      <c r="Y57" s="1">
        <f t="shared" ca="1" si="18"/>
        <v>6</v>
      </c>
      <c r="Z57">
        <f t="shared" ca="1" si="20"/>
        <v>6</v>
      </c>
      <c r="AB57" s="1">
        <f t="shared" ca="1" si="21"/>
        <v>-78</v>
      </c>
      <c r="AI57">
        <f t="shared" si="22"/>
        <v>42</v>
      </c>
      <c r="AJ57" t="s">
        <v>18</v>
      </c>
      <c r="AK57" t="str">
        <f t="shared" ca="1" si="23"/>
        <v>+</v>
      </c>
      <c r="AL57">
        <f t="shared" ca="1" si="24"/>
        <v>6</v>
      </c>
      <c r="AM57" t="s">
        <v>13</v>
      </c>
      <c r="AN57">
        <f t="shared" ca="1" si="25"/>
        <v>-78</v>
      </c>
      <c r="AS57" t="str">
        <f t="shared" ca="1" si="26"/>
        <v>42x+6=-78</v>
      </c>
    </row>
    <row r="58" spans="1:45" x14ac:dyDescent="0.55000000000000004">
      <c r="A58" s="27"/>
      <c r="B58" s="1" t="s">
        <v>39</v>
      </c>
      <c r="C58" s="1" t="s">
        <v>42</v>
      </c>
      <c r="D58" s="51" t="s">
        <v>60</v>
      </c>
      <c r="E58" s="50" t="s">
        <v>331</v>
      </c>
      <c r="F58" s="50" t="str">
        <f t="shared" ca="1" si="10"/>
        <v>\\(\\quad 43x-10=-311 \\)</v>
      </c>
      <c r="G58" s="50" t="str">
        <f t="shared" ca="1" si="11"/>
        <v>\\(\\quad x=-7 \\)</v>
      </c>
      <c r="H58" s="50" t="s">
        <v>62</v>
      </c>
      <c r="I58" s="89" t="str">
        <f t="shared" ca="1" si="12"/>
        <v>INSERT INTO math(tangen,question,answer,editor,date,count) VALUES('m5900','\\(\\quad 43x-10=-311 \\)','\\(\\quad x=-7 \\)','harazono',NOW(),0);</v>
      </c>
      <c r="J58" s="78" t="s">
        <v>229</v>
      </c>
      <c r="K58" s="43" t="str">
        <f t="shared" ca="1" si="13"/>
        <v>43x-10=-311</v>
      </c>
      <c r="L58" t="s">
        <v>230</v>
      </c>
      <c r="M58" s="78" t="s">
        <v>229</v>
      </c>
      <c r="N58" s="10" t="s">
        <v>31</v>
      </c>
      <c r="O58">
        <f t="shared" ca="1" si="14"/>
        <v>-7</v>
      </c>
      <c r="P58" t="s">
        <v>230</v>
      </c>
      <c r="Q58" t="str">
        <f t="shared" ca="1" si="15"/>
        <v>\\(\\quad 43x-10=-311 \\)</v>
      </c>
      <c r="R58" t="str">
        <f t="shared" ca="1" si="16"/>
        <v>\\(\\quad x=-7 \\)</v>
      </c>
      <c r="V58" s="1">
        <f t="shared" ca="1" si="17"/>
        <v>-7</v>
      </c>
      <c r="W58" s="1">
        <v>43</v>
      </c>
      <c r="X58">
        <f t="shared" si="19"/>
        <v>43</v>
      </c>
      <c r="Y58" s="1">
        <f t="shared" ca="1" si="18"/>
        <v>-10</v>
      </c>
      <c r="Z58">
        <f t="shared" ca="1" si="20"/>
        <v>-10</v>
      </c>
      <c r="AB58" s="1">
        <f t="shared" ca="1" si="21"/>
        <v>-311</v>
      </c>
      <c r="AI58">
        <f t="shared" si="22"/>
        <v>43</v>
      </c>
      <c r="AJ58" t="s">
        <v>18</v>
      </c>
      <c r="AK58" t="str">
        <f t="shared" ca="1" si="23"/>
        <v>-</v>
      </c>
      <c r="AL58">
        <f t="shared" ca="1" si="24"/>
        <v>10</v>
      </c>
      <c r="AM58" t="s">
        <v>13</v>
      </c>
      <c r="AN58">
        <f t="shared" ca="1" si="25"/>
        <v>-311</v>
      </c>
      <c r="AS58" t="str">
        <f t="shared" ca="1" si="26"/>
        <v>43x-10=-311</v>
      </c>
    </row>
    <row r="59" spans="1:45" x14ac:dyDescent="0.55000000000000004">
      <c r="A59" s="27"/>
      <c r="B59" s="1" t="s">
        <v>39</v>
      </c>
      <c r="C59" s="1" t="s">
        <v>42</v>
      </c>
      <c r="D59" s="51" t="s">
        <v>60</v>
      </c>
      <c r="E59" s="50" t="s">
        <v>331</v>
      </c>
      <c r="F59" s="50" t="str">
        <f t="shared" ca="1" si="10"/>
        <v>\\(\\quad 44x-5=-49 \\)</v>
      </c>
      <c r="G59" s="50" t="str">
        <f t="shared" ca="1" si="11"/>
        <v>\\(\\quad x=-1 \\)</v>
      </c>
      <c r="H59" s="50" t="s">
        <v>62</v>
      </c>
      <c r="I59" s="89" t="str">
        <f t="shared" ca="1" si="12"/>
        <v>INSERT INTO math(tangen,question,answer,editor,date,count) VALUES('m5900','\\(\\quad 44x-5=-49 \\)','\\(\\quad x=-1 \\)','harazono',NOW(),0);</v>
      </c>
      <c r="J59" s="78" t="s">
        <v>229</v>
      </c>
      <c r="K59" s="43" t="str">
        <f t="shared" ca="1" si="13"/>
        <v>44x-5=-49</v>
      </c>
      <c r="L59" t="s">
        <v>230</v>
      </c>
      <c r="M59" s="78" t="s">
        <v>229</v>
      </c>
      <c r="N59" s="10" t="s">
        <v>31</v>
      </c>
      <c r="O59">
        <f t="shared" ca="1" si="14"/>
        <v>-1</v>
      </c>
      <c r="P59" t="s">
        <v>230</v>
      </c>
      <c r="Q59" t="str">
        <f t="shared" ca="1" si="15"/>
        <v>\\(\\quad 44x-5=-49 \\)</v>
      </c>
      <c r="R59" t="str">
        <f t="shared" ca="1" si="16"/>
        <v>\\(\\quad x=-1 \\)</v>
      </c>
      <c r="V59" s="1">
        <f t="shared" ca="1" si="17"/>
        <v>-1</v>
      </c>
      <c r="W59" s="1">
        <v>44</v>
      </c>
      <c r="X59">
        <f t="shared" si="19"/>
        <v>44</v>
      </c>
      <c r="Y59" s="1">
        <f t="shared" ca="1" si="18"/>
        <v>-5</v>
      </c>
      <c r="Z59">
        <f t="shared" ca="1" si="20"/>
        <v>-5</v>
      </c>
      <c r="AB59" s="1">
        <f t="shared" ca="1" si="21"/>
        <v>-49</v>
      </c>
      <c r="AI59">
        <f t="shared" si="22"/>
        <v>44</v>
      </c>
      <c r="AJ59" t="s">
        <v>18</v>
      </c>
      <c r="AK59" t="str">
        <f t="shared" ca="1" si="23"/>
        <v>-</v>
      </c>
      <c r="AL59">
        <f t="shared" ca="1" si="24"/>
        <v>5</v>
      </c>
      <c r="AM59" t="s">
        <v>13</v>
      </c>
      <c r="AN59">
        <f t="shared" ca="1" si="25"/>
        <v>-49</v>
      </c>
      <c r="AS59" t="str">
        <f t="shared" ca="1" si="26"/>
        <v>44x-5=-49</v>
      </c>
    </row>
    <row r="60" spans="1:45" x14ac:dyDescent="0.55000000000000004">
      <c r="A60" s="27"/>
      <c r="B60" s="1" t="s">
        <v>39</v>
      </c>
      <c r="C60" s="1" t="s">
        <v>42</v>
      </c>
      <c r="D60" s="51" t="s">
        <v>60</v>
      </c>
      <c r="E60" s="50" t="s">
        <v>331</v>
      </c>
      <c r="F60" s="50" t="str">
        <f t="shared" ca="1" si="10"/>
        <v>\\(\\quad 45x+1=91 \\)</v>
      </c>
      <c r="G60" s="50" t="str">
        <f t="shared" ca="1" si="11"/>
        <v>\\(\\quad x=2 \\)</v>
      </c>
      <c r="H60" s="50" t="s">
        <v>62</v>
      </c>
      <c r="I60" s="89" t="str">
        <f t="shared" ca="1" si="12"/>
        <v>INSERT INTO math(tangen,question,answer,editor,date,count) VALUES('m5900','\\(\\quad 45x+1=91 \\)','\\(\\quad x=2 \\)','harazono',NOW(),0);</v>
      </c>
      <c r="J60" s="78" t="s">
        <v>229</v>
      </c>
      <c r="K60" s="43" t="str">
        <f t="shared" ca="1" si="13"/>
        <v>45x+1=91</v>
      </c>
      <c r="L60" t="s">
        <v>230</v>
      </c>
      <c r="M60" s="78" t="s">
        <v>229</v>
      </c>
      <c r="N60" s="10" t="s">
        <v>31</v>
      </c>
      <c r="O60">
        <f t="shared" ca="1" si="14"/>
        <v>2</v>
      </c>
      <c r="P60" t="s">
        <v>230</v>
      </c>
      <c r="Q60" t="str">
        <f t="shared" ca="1" si="15"/>
        <v>\\(\\quad 45x+1=91 \\)</v>
      </c>
      <c r="R60" t="str">
        <f t="shared" ca="1" si="16"/>
        <v>\\(\\quad x=2 \\)</v>
      </c>
      <c r="V60" s="1">
        <f t="shared" ca="1" si="17"/>
        <v>2</v>
      </c>
      <c r="W60" s="1">
        <v>45</v>
      </c>
      <c r="X60">
        <f t="shared" si="19"/>
        <v>45</v>
      </c>
      <c r="Y60" s="1">
        <f t="shared" ca="1" si="18"/>
        <v>1</v>
      </c>
      <c r="Z60">
        <f t="shared" ca="1" si="20"/>
        <v>1</v>
      </c>
      <c r="AB60" s="1">
        <f t="shared" ca="1" si="21"/>
        <v>91</v>
      </c>
      <c r="AI60">
        <f t="shared" si="22"/>
        <v>45</v>
      </c>
      <c r="AJ60" t="s">
        <v>18</v>
      </c>
      <c r="AK60" t="str">
        <f t="shared" ca="1" si="23"/>
        <v>+</v>
      </c>
      <c r="AL60">
        <f t="shared" ca="1" si="24"/>
        <v>1</v>
      </c>
      <c r="AM60" t="s">
        <v>13</v>
      </c>
      <c r="AN60">
        <f t="shared" ca="1" si="25"/>
        <v>91</v>
      </c>
      <c r="AS60" t="str">
        <f t="shared" ca="1" si="26"/>
        <v>45x+1=91</v>
      </c>
    </row>
    <row r="61" spans="1:45" x14ac:dyDescent="0.55000000000000004">
      <c r="A61" s="27"/>
      <c r="B61" s="1" t="s">
        <v>39</v>
      </c>
      <c r="C61" s="1" t="s">
        <v>42</v>
      </c>
      <c r="D61" s="51" t="s">
        <v>60</v>
      </c>
      <c r="E61" s="50" t="s">
        <v>331</v>
      </c>
      <c r="F61" s="50" t="str">
        <f t="shared" ca="1" si="10"/>
        <v>\\(\\quad 46x+5=51 \\)</v>
      </c>
      <c r="G61" s="50" t="str">
        <f t="shared" ca="1" si="11"/>
        <v>\\(\\quad x=1 \\)</v>
      </c>
      <c r="H61" s="50" t="s">
        <v>62</v>
      </c>
      <c r="I61" s="89" t="str">
        <f t="shared" ca="1" si="12"/>
        <v>INSERT INTO math(tangen,question,answer,editor,date,count) VALUES('m5900','\\(\\quad 46x+5=51 \\)','\\(\\quad x=1 \\)','harazono',NOW(),0);</v>
      </c>
      <c r="J61" s="78" t="s">
        <v>229</v>
      </c>
      <c r="K61" s="43" t="str">
        <f t="shared" ca="1" si="13"/>
        <v>46x+5=51</v>
      </c>
      <c r="L61" t="s">
        <v>230</v>
      </c>
      <c r="M61" s="78" t="s">
        <v>229</v>
      </c>
      <c r="N61" s="10" t="s">
        <v>31</v>
      </c>
      <c r="O61">
        <f t="shared" ca="1" si="14"/>
        <v>1</v>
      </c>
      <c r="P61" t="s">
        <v>230</v>
      </c>
      <c r="Q61" t="str">
        <f t="shared" ca="1" si="15"/>
        <v>\\(\\quad 46x+5=51 \\)</v>
      </c>
      <c r="R61" t="str">
        <f t="shared" ca="1" si="16"/>
        <v>\\(\\quad x=1 \\)</v>
      </c>
      <c r="V61" s="1">
        <f t="shared" ca="1" si="17"/>
        <v>1</v>
      </c>
      <c r="W61" s="1">
        <v>46</v>
      </c>
      <c r="X61">
        <f t="shared" si="19"/>
        <v>46</v>
      </c>
      <c r="Y61" s="1">
        <f t="shared" ca="1" si="18"/>
        <v>5</v>
      </c>
      <c r="Z61">
        <f t="shared" ca="1" si="20"/>
        <v>5</v>
      </c>
      <c r="AB61" s="1">
        <f t="shared" ca="1" si="21"/>
        <v>51</v>
      </c>
      <c r="AI61">
        <f t="shared" si="22"/>
        <v>46</v>
      </c>
      <c r="AJ61" t="s">
        <v>18</v>
      </c>
      <c r="AK61" t="str">
        <f t="shared" ca="1" si="23"/>
        <v>+</v>
      </c>
      <c r="AL61">
        <f t="shared" ca="1" si="24"/>
        <v>5</v>
      </c>
      <c r="AM61" t="s">
        <v>13</v>
      </c>
      <c r="AN61">
        <f t="shared" ca="1" si="25"/>
        <v>51</v>
      </c>
      <c r="AS61" t="str">
        <f t="shared" ca="1" si="26"/>
        <v>46x+5=51</v>
      </c>
    </row>
    <row r="62" spans="1:45" x14ac:dyDescent="0.55000000000000004">
      <c r="A62" s="27">
        <v>1</v>
      </c>
      <c r="B62" s="1" t="s">
        <v>39</v>
      </c>
      <c r="C62" s="1" t="s">
        <v>43</v>
      </c>
      <c r="D62" s="51" t="s">
        <v>60</v>
      </c>
      <c r="E62" s="50" t="s">
        <v>332</v>
      </c>
      <c r="F62" s="50" t="str">
        <f t="shared" ref="F62" ca="1" si="27">Q62</f>
        <v>\\(\\quad 8x=64 \\)</v>
      </c>
      <c r="G62" s="50" t="str">
        <f t="shared" ref="G62" ca="1" si="28">R62</f>
        <v>\\(\\quad x=8 \\)</v>
      </c>
      <c r="H62" s="50" t="s">
        <v>62</v>
      </c>
      <c r="I62" s="89" t="str">
        <f t="shared" ref="I62" ca="1" si="29">"INSERT INTO "&amp;D62&amp;"(tangen,question,answer,editor,date,count) VALUES('"&amp;E62&amp;"','"&amp;F62&amp;"','"&amp;G62&amp;"','"&amp;H62&amp;"',NOW(),0);"</f>
        <v>INSERT INTO math(tangen,question,answer,editor,date,count) VALUES('m6000','\\(\\quad 8x=64 \\)','\\(\\quad x=8 \\)','harazono',NOW(),0);</v>
      </c>
      <c r="J62" s="78" t="s">
        <v>229</v>
      </c>
      <c r="K62" s="43" t="str">
        <f t="shared" ref="K62" ca="1" si="30">AS62</f>
        <v>8x=64</v>
      </c>
      <c r="L62" t="s">
        <v>230</v>
      </c>
      <c r="M62" s="78" t="s">
        <v>229</v>
      </c>
      <c r="N62" s="10" t="s">
        <v>31</v>
      </c>
      <c r="O62">
        <f t="shared" ref="O62" ca="1" si="31">V62</f>
        <v>8</v>
      </c>
      <c r="P62" t="s">
        <v>230</v>
      </c>
      <c r="Q62" t="str">
        <f t="shared" ref="Q62" ca="1" si="32">J62&amp;K62&amp;L62</f>
        <v>\\(\\quad 8x=64 \\)</v>
      </c>
      <c r="R62" t="str">
        <f t="shared" ref="R62" ca="1" si="33">M62&amp;N62&amp;O62&amp;P62</f>
        <v>\\(\\quad x=8 \\)</v>
      </c>
      <c r="V62" s="1">
        <f t="shared" ref="V62:W122" ca="1" si="34">RANDBETWEEN(-10,10)</f>
        <v>8</v>
      </c>
      <c r="W62" s="1">
        <f t="shared" ca="1" si="34"/>
        <v>8</v>
      </c>
      <c r="X62">
        <f t="shared" ca="1" si="2"/>
        <v>8</v>
      </c>
      <c r="Y62" s="1">
        <v>0</v>
      </c>
      <c r="Z62">
        <v>0</v>
      </c>
      <c r="AB62" s="1">
        <f t="shared" ca="1" si="4"/>
        <v>64</v>
      </c>
      <c r="AI62">
        <f t="shared" ca="1" si="5"/>
        <v>8</v>
      </c>
      <c r="AJ62" t="s">
        <v>18</v>
      </c>
      <c r="AM62" t="s">
        <v>13</v>
      </c>
      <c r="AN62">
        <f t="shared" ca="1" si="8"/>
        <v>64</v>
      </c>
      <c r="AS62" t="str">
        <f t="shared" ref="AS62:AS76" ca="1" si="35">AI62&amp;AJ62&amp;AK62&amp;AL62&amp;AM62&amp;AN62</f>
        <v>8x=64</v>
      </c>
    </row>
    <row r="63" spans="1:45" x14ac:dyDescent="0.55000000000000004">
      <c r="A63" s="27">
        <v>1</v>
      </c>
      <c r="B63" s="1" t="s">
        <v>39</v>
      </c>
      <c r="C63" s="1" t="s">
        <v>43</v>
      </c>
      <c r="D63" s="51" t="s">
        <v>60</v>
      </c>
      <c r="E63" s="50" t="s">
        <v>332</v>
      </c>
      <c r="F63" s="50" t="str">
        <f t="shared" ref="F63:F121" ca="1" si="36">Q63</f>
        <v>\\(\\quad x=8 \\)</v>
      </c>
      <c r="G63" s="50" t="str">
        <f t="shared" ref="G63:G121" ca="1" si="37">R63</f>
        <v>\\(\\quad x=8 \\)</v>
      </c>
      <c r="H63" s="50" t="s">
        <v>62</v>
      </c>
      <c r="I63" s="89" t="str">
        <f t="shared" ref="I63:I121" ca="1" si="38">"INSERT INTO "&amp;D63&amp;"(tangen,question,answer,editor,date,count) VALUES('"&amp;E63&amp;"','"&amp;F63&amp;"','"&amp;G63&amp;"','"&amp;H63&amp;"',NOW(),0);"</f>
        <v>INSERT INTO math(tangen,question,answer,editor,date,count) VALUES('m6000','\\(\\quad x=8 \\)','\\(\\quad x=8 \\)','harazono',NOW(),0);</v>
      </c>
      <c r="J63" s="78" t="s">
        <v>229</v>
      </c>
      <c r="K63" s="43" t="str">
        <f t="shared" ref="K63:K121" ca="1" si="39">AS63</f>
        <v>x=8</v>
      </c>
      <c r="L63" t="s">
        <v>230</v>
      </c>
      <c r="M63" s="78" t="s">
        <v>229</v>
      </c>
      <c r="N63" s="10" t="s">
        <v>31</v>
      </c>
      <c r="O63">
        <f t="shared" ref="O63:O121" ca="1" si="40">V63</f>
        <v>8</v>
      </c>
      <c r="P63" t="s">
        <v>230</v>
      </c>
      <c r="Q63" t="str">
        <f t="shared" ref="Q63:Q121" ca="1" si="41">J63&amp;K63&amp;L63</f>
        <v>\\(\\quad x=8 \\)</v>
      </c>
      <c r="R63" t="str">
        <f t="shared" ref="R63:R121" ca="1" si="42">M63&amp;N63&amp;O63&amp;P63</f>
        <v>\\(\\quad x=8 \\)</v>
      </c>
      <c r="V63" s="1">
        <f t="shared" ca="1" si="34"/>
        <v>8</v>
      </c>
      <c r="W63" s="1">
        <f t="shared" ca="1" si="34"/>
        <v>1</v>
      </c>
      <c r="X63">
        <f t="shared" ca="1" si="2"/>
        <v>1</v>
      </c>
      <c r="Y63" s="1">
        <v>0</v>
      </c>
      <c r="Z63">
        <v>0</v>
      </c>
      <c r="AB63" s="1">
        <f t="shared" ca="1" si="4"/>
        <v>8</v>
      </c>
      <c r="AI63" t="str">
        <f t="shared" ca="1" si="5"/>
        <v/>
      </c>
      <c r="AJ63" t="s">
        <v>18</v>
      </c>
      <c r="AM63" t="s">
        <v>13</v>
      </c>
      <c r="AN63">
        <f t="shared" ca="1" si="8"/>
        <v>8</v>
      </c>
      <c r="AS63" t="str">
        <f t="shared" ca="1" si="35"/>
        <v>x=8</v>
      </c>
    </row>
    <row r="64" spans="1:45" x14ac:dyDescent="0.55000000000000004">
      <c r="A64" s="27">
        <v>1</v>
      </c>
      <c r="B64" s="1" t="s">
        <v>39</v>
      </c>
      <c r="C64" s="1" t="s">
        <v>43</v>
      </c>
      <c r="D64" s="51" t="s">
        <v>60</v>
      </c>
      <c r="E64" s="50" t="s">
        <v>332</v>
      </c>
      <c r="F64" s="50" t="str">
        <f t="shared" ca="1" si="36"/>
        <v>\\(\\quad -8x=8 \\)</v>
      </c>
      <c r="G64" s="50" t="str">
        <f t="shared" ca="1" si="37"/>
        <v>\\(\\quad x=-1 \\)</v>
      </c>
      <c r="H64" s="50" t="s">
        <v>62</v>
      </c>
      <c r="I64" s="89" t="str">
        <f t="shared" ca="1" si="38"/>
        <v>INSERT INTO math(tangen,question,answer,editor,date,count) VALUES('m6000','\\(\\quad -8x=8 \\)','\\(\\quad x=-1 \\)','harazono',NOW(),0);</v>
      </c>
      <c r="J64" s="78" t="s">
        <v>229</v>
      </c>
      <c r="K64" s="43" t="str">
        <f t="shared" ca="1" si="39"/>
        <v>-8x=8</v>
      </c>
      <c r="L64" t="s">
        <v>230</v>
      </c>
      <c r="M64" s="78" t="s">
        <v>229</v>
      </c>
      <c r="N64" s="10" t="s">
        <v>31</v>
      </c>
      <c r="O64">
        <f t="shared" ca="1" si="40"/>
        <v>-1</v>
      </c>
      <c r="P64" t="s">
        <v>230</v>
      </c>
      <c r="Q64" t="str">
        <f t="shared" ca="1" si="41"/>
        <v>\\(\\quad -8x=8 \\)</v>
      </c>
      <c r="R64" t="str">
        <f t="shared" ca="1" si="42"/>
        <v>\\(\\quad x=-1 \\)</v>
      </c>
      <c r="V64" s="1">
        <f t="shared" ca="1" si="34"/>
        <v>-1</v>
      </c>
      <c r="W64" s="1">
        <f t="shared" ca="1" si="34"/>
        <v>-8</v>
      </c>
      <c r="X64">
        <f t="shared" ca="1" si="2"/>
        <v>-8</v>
      </c>
      <c r="Y64" s="1">
        <v>0</v>
      </c>
      <c r="Z64">
        <v>0</v>
      </c>
      <c r="AB64" s="1">
        <f t="shared" ca="1" si="4"/>
        <v>8</v>
      </c>
      <c r="AI64">
        <f t="shared" ca="1" si="5"/>
        <v>-8</v>
      </c>
      <c r="AJ64" t="s">
        <v>18</v>
      </c>
      <c r="AM64" t="s">
        <v>13</v>
      </c>
      <c r="AN64">
        <f t="shared" ca="1" si="8"/>
        <v>8</v>
      </c>
      <c r="AS64" t="str">
        <f t="shared" ca="1" si="35"/>
        <v>-8x=8</v>
      </c>
    </row>
    <row r="65" spans="1:45" x14ac:dyDescent="0.55000000000000004">
      <c r="A65" s="27">
        <v>1</v>
      </c>
      <c r="B65" s="1" t="s">
        <v>39</v>
      </c>
      <c r="C65" s="1" t="s">
        <v>43</v>
      </c>
      <c r="D65" s="51" t="s">
        <v>60</v>
      </c>
      <c r="E65" s="50" t="s">
        <v>332</v>
      </c>
      <c r="F65" s="50" t="str">
        <f t="shared" ca="1" si="36"/>
        <v>\\(\\quad 2x=-4 \\)</v>
      </c>
      <c r="G65" s="50" t="str">
        <f t="shared" ca="1" si="37"/>
        <v>\\(\\quad x=-2 \\)</v>
      </c>
      <c r="H65" s="50" t="s">
        <v>62</v>
      </c>
      <c r="I65" s="89" t="str">
        <f t="shared" ca="1" si="38"/>
        <v>INSERT INTO math(tangen,question,answer,editor,date,count) VALUES('m6000','\\(\\quad 2x=-4 \\)','\\(\\quad x=-2 \\)','harazono',NOW(),0);</v>
      </c>
      <c r="J65" s="78" t="s">
        <v>229</v>
      </c>
      <c r="K65" s="43" t="str">
        <f t="shared" ca="1" si="39"/>
        <v>2x=-4</v>
      </c>
      <c r="L65" t="s">
        <v>230</v>
      </c>
      <c r="M65" s="78" t="s">
        <v>229</v>
      </c>
      <c r="N65" s="10" t="s">
        <v>31</v>
      </c>
      <c r="O65">
        <f t="shared" ca="1" si="40"/>
        <v>-2</v>
      </c>
      <c r="P65" t="s">
        <v>230</v>
      </c>
      <c r="Q65" t="str">
        <f t="shared" ca="1" si="41"/>
        <v>\\(\\quad 2x=-4 \\)</v>
      </c>
      <c r="R65" t="str">
        <f t="shared" ca="1" si="42"/>
        <v>\\(\\quad x=-2 \\)</v>
      </c>
      <c r="V65" s="1">
        <f t="shared" ca="1" si="34"/>
        <v>-2</v>
      </c>
      <c r="W65" s="1">
        <f t="shared" ca="1" si="34"/>
        <v>2</v>
      </c>
      <c r="X65">
        <f t="shared" ca="1" si="2"/>
        <v>2</v>
      </c>
      <c r="Y65" s="1">
        <v>0</v>
      </c>
      <c r="Z65">
        <v>0</v>
      </c>
      <c r="AB65" s="1">
        <f t="shared" ca="1" si="4"/>
        <v>-4</v>
      </c>
      <c r="AI65">
        <f t="shared" ca="1" si="5"/>
        <v>2</v>
      </c>
      <c r="AJ65" t="s">
        <v>18</v>
      </c>
      <c r="AM65" t="s">
        <v>13</v>
      </c>
      <c r="AN65">
        <f t="shared" ca="1" si="8"/>
        <v>-4</v>
      </c>
      <c r="AS65" t="str">
        <f t="shared" ca="1" si="35"/>
        <v>2x=-4</v>
      </c>
    </row>
    <row r="66" spans="1:45" x14ac:dyDescent="0.55000000000000004">
      <c r="A66" s="27">
        <v>1</v>
      </c>
      <c r="B66" s="1" t="s">
        <v>39</v>
      </c>
      <c r="C66" s="1" t="s">
        <v>43</v>
      </c>
      <c r="D66" s="51" t="s">
        <v>60</v>
      </c>
      <c r="E66" s="50" t="s">
        <v>332</v>
      </c>
      <c r="F66" s="50" t="str">
        <f t="shared" ca="1" si="36"/>
        <v>\\(\\quad -3x=9 \\)</v>
      </c>
      <c r="G66" s="50" t="str">
        <f t="shared" ca="1" si="37"/>
        <v>\\(\\quad x=-3 \\)</v>
      </c>
      <c r="H66" s="50" t="s">
        <v>62</v>
      </c>
      <c r="I66" s="89" t="str">
        <f t="shared" ca="1" si="38"/>
        <v>INSERT INTO math(tangen,question,answer,editor,date,count) VALUES('m6000','\\(\\quad -3x=9 \\)','\\(\\quad x=-3 \\)','harazono',NOW(),0);</v>
      </c>
      <c r="J66" s="78" t="s">
        <v>229</v>
      </c>
      <c r="K66" s="43" t="str">
        <f t="shared" ca="1" si="39"/>
        <v>-3x=9</v>
      </c>
      <c r="L66" t="s">
        <v>230</v>
      </c>
      <c r="M66" s="78" t="s">
        <v>229</v>
      </c>
      <c r="N66" s="10" t="s">
        <v>31</v>
      </c>
      <c r="O66">
        <f t="shared" ca="1" si="40"/>
        <v>-3</v>
      </c>
      <c r="P66" t="s">
        <v>230</v>
      </c>
      <c r="Q66" t="str">
        <f t="shared" ca="1" si="41"/>
        <v>\\(\\quad -3x=9 \\)</v>
      </c>
      <c r="R66" t="str">
        <f t="shared" ca="1" si="42"/>
        <v>\\(\\quad x=-3 \\)</v>
      </c>
      <c r="V66" s="1">
        <f t="shared" ca="1" si="34"/>
        <v>-3</v>
      </c>
      <c r="W66" s="1">
        <f t="shared" ca="1" si="34"/>
        <v>-3</v>
      </c>
      <c r="X66">
        <f t="shared" ca="1" si="2"/>
        <v>-3</v>
      </c>
      <c r="Y66" s="1">
        <v>0</v>
      </c>
      <c r="Z66">
        <v>0</v>
      </c>
      <c r="AB66" s="1">
        <f t="shared" ca="1" si="4"/>
        <v>9</v>
      </c>
      <c r="AI66">
        <f t="shared" ca="1" si="5"/>
        <v>-3</v>
      </c>
      <c r="AJ66" t="s">
        <v>18</v>
      </c>
      <c r="AM66" t="s">
        <v>13</v>
      </c>
      <c r="AN66">
        <f t="shared" ca="1" si="8"/>
        <v>9</v>
      </c>
      <c r="AS66" t="str">
        <f t="shared" ca="1" si="35"/>
        <v>-3x=9</v>
      </c>
    </row>
    <row r="67" spans="1:45" x14ac:dyDescent="0.55000000000000004">
      <c r="A67" s="27">
        <v>1</v>
      </c>
      <c r="B67" s="1" t="s">
        <v>39</v>
      </c>
      <c r="C67" s="1" t="s">
        <v>43</v>
      </c>
      <c r="D67" s="51" t="s">
        <v>60</v>
      </c>
      <c r="E67" s="50" t="s">
        <v>332</v>
      </c>
      <c r="F67" s="50" t="str">
        <f t="shared" ca="1" si="36"/>
        <v>\\(\\quad 4x=-20 \\)</v>
      </c>
      <c r="G67" s="50" t="str">
        <f t="shared" ca="1" si="37"/>
        <v>\\(\\quad x=-5 \\)</v>
      </c>
      <c r="H67" s="50" t="s">
        <v>62</v>
      </c>
      <c r="I67" s="89" t="str">
        <f t="shared" ca="1" si="38"/>
        <v>INSERT INTO math(tangen,question,answer,editor,date,count) VALUES('m6000','\\(\\quad 4x=-20 \\)','\\(\\quad x=-5 \\)','harazono',NOW(),0);</v>
      </c>
      <c r="J67" s="78" t="s">
        <v>229</v>
      </c>
      <c r="K67" s="43" t="str">
        <f t="shared" ca="1" si="39"/>
        <v>4x=-20</v>
      </c>
      <c r="L67" t="s">
        <v>230</v>
      </c>
      <c r="M67" s="78" t="s">
        <v>229</v>
      </c>
      <c r="N67" s="10" t="s">
        <v>31</v>
      </c>
      <c r="O67">
        <f t="shared" ca="1" si="40"/>
        <v>-5</v>
      </c>
      <c r="P67" t="s">
        <v>230</v>
      </c>
      <c r="Q67" t="str">
        <f t="shared" ca="1" si="41"/>
        <v>\\(\\quad 4x=-20 \\)</v>
      </c>
      <c r="R67" t="str">
        <f t="shared" ca="1" si="42"/>
        <v>\\(\\quad x=-5 \\)</v>
      </c>
      <c r="V67" s="1">
        <f t="shared" ca="1" si="34"/>
        <v>-5</v>
      </c>
      <c r="W67" s="1">
        <f t="shared" ca="1" si="34"/>
        <v>4</v>
      </c>
      <c r="X67">
        <f t="shared" ca="1" si="2"/>
        <v>4</v>
      </c>
      <c r="Y67" s="1">
        <v>0</v>
      </c>
      <c r="Z67">
        <v>0</v>
      </c>
      <c r="AB67" s="1">
        <f t="shared" ca="1" si="4"/>
        <v>-20</v>
      </c>
      <c r="AI67">
        <f t="shared" ca="1" si="5"/>
        <v>4</v>
      </c>
      <c r="AJ67" t="s">
        <v>18</v>
      </c>
      <c r="AM67" t="s">
        <v>13</v>
      </c>
      <c r="AN67">
        <f t="shared" ca="1" si="8"/>
        <v>-20</v>
      </c>
      <c r="AS67" t="str">
        <f t="shared" ca="1" si="35"/>
        <v>4x=-20</v>
      </c>
    </row>
    <row r="68" spans="1:45" x14ac:dyDescent="0.55000000000000004">
      <c r="A68" s="27">
        <v>1</v>
      </c>
      <c r="B68" s="1" t="s">
        <v>39</v>
      </c>
      <c r="C68" s="1" t="s">
        <v>43</v>
      </c>
      <c r="D68" s="51" t="s">
        <v>60</v>
      </c>
      <c r="E68" s="50" t="s">
        <v>332</v>
      </c>
      <c r="F68" s="50" t="str">
        <f t="shared" ca="1" si="36"/>
        <v>\\(\\quad -8x=-80 \\)</v>
      </c>
      <c r="G68" s="50" t="str">
        <f t="shared" ca="1" si="37"/>
        <v>\\(\\quad x=10 \\)</v>
      </c>
      <c r="H68" s="50" t="s">
        <v>62</v>
      </c>
      <c r="I68" s="89" t="str">
        <f t="shared" ca="1" si="38"/>
        <v>INSERT INTO math(tangen,question,answer,editor,date,count) VALUES('m6000','\\(\\quad -8x=-80 \\)','\\(\\quad x=10 \\)','harazono',NOW(),0);</v>
      </c>
      <c r="J68" s="78" t="s">
        <v>229</v>
      </c>
      <c r="K68" s="43" t="str">
        <f t="shared" ca="1" si="39"/>
        <v>-8x=-80</v>
      </c>
      <c r="L68" t="s">
        <v>230</v>
      </c>
      <c r="M68" s="78" t="s">
        <v>229</v>
      </c>
      <c r="N68" s="10" t="s">
        <v>31</v>
      </c>
      <c r="O68">
        <f t="shared" ca="1" si="40"/>
        <v>10</v>
      </c>
      <c r="P68" t="s">
        <v>230</v>
      </c>
      <c r="Q68" t="str">
        <f t="shared" ca="1" si="41"/>
        <v>\\(\\quad -8x=-80 \\)</v>
      </c>
      <c r="R68" t="str">
        <f t="shared" ca="1" si="42"/>
        <v>\\(\\quad x=10 \\)</v>
      </c>
      <c r="V68" s="1">
        <f t="shared" ca="1" si="34"/>
        <v>10</v>
      </c>
      <c r="W68" s="1">
        <f t="shared" ca="1" si="34"/>
        <v>-8</v>
      </c>
      <c r="X68">
        <f t="shared" ca="1" si="2"/>
        <v>-8</v>
      </c>
      <c r="Y68" s="1">
        <v>0</v>
      </c>
      <c r="Z68">
        <v>0</v>
      </c>
      <c r="AB68" s="1">
        <f t="shared" ca="1" si="4"/>
        <v>-80</v>
      </c>
      <c r="AI68">
        <f t="shared" ca="1" si="5"/>
        <v>-8</v>
      </c>
      <c r="AJ68" t="s">
        <v>18</v>
      </c>
      <c r="AM68" t="s">
        <v>13</v>
      </c>
      <c r="AN68">
        <f t="shared" ca="1" si="8"/>
        <v>-80</v>
      </c>
      <c r="AS68" t="str">
        <f t="shared" ca="1" si="35"/>
        <v>-8x=-80</v>
      </c>
    </row>
    <row r="69" spans="1:45" x14ac:dyDescent="0.55000000000000004">
      <c r="A69" s="27">
        <v>1</v>
      </c>
      <c r="B69" s="1" t="s">
        <v>39</v>
      </c>
      <c r="C69" s="1" t="s">
        <v>43</v>
      </c>
      <c r="D69" s="51" t="s">
        <v>60</v>
      </c>
      <c r="E69" s="50" t="s">
        <v>332</v>
      </c>
      <c r="F69" s="50" t="str">
        <f t="shared" ca="1" si="36"/>
        <v>\\(\\quad -6x=-6 \\)</v>
      </c>
      <c r="G69" s="50" t="str">
        <f t="shared" ca="1" si="37"/>
        <v>\\(\\quad x=1 \\)</v>
      </c>
      <c r="H69" s="50" t="s">
        <v>62</v>
      </c>
      <c r="I69" s="89" t="str">
        <f t="shared" ca="1" si="38"/>
        <v>INSERT INTO math(tangen,question,answer,editor,date,count) VALUES('m6000','\\(\\quad -6x=-6 \\)','\\(\\quad x=1 \\)','harazono',NOW(),0);</v>
      </c>
      <c r="J69" s="78" t="s">
        <v>229</v>
      </c>
      <c r="K69" s="43" t="str">
        <f t="shared" ca="1" si="39"/>
        <v>-6x=-6</v>
      </c>
      <c r="L69" t="s">
        <v>230</v>
      </c>
      <c r="M69" s="78" t="s">
        <v>229</v>
      </c>
      <c r="N69" s="10" t="s">
        <v>31</v>
      </c>
      <c r="O69">
        <f t="shared" ca="1" si="40"/>
        <v>1</v>
      </c>
      <c r="P69" t="s">
        <v>230</v>
      </c>
      <c r="Q69" t="str">
        <f t="shared" ca="1" si="41"/>
        <v>\\(\\quad -6x=-6 \\)</v>
      </c>
      <c r="R69" t="str">
        <f t="shared" ca="1" si="42"/>
        <v>\\(\\quad x=1 \\)</v>
      </c>
      <c r="V69" s="1">
        <f t="shared" ca="1" si="34"/>
        <v>1</v>
      </c>
      <c r="W69" s="1">
        <f t="shared" ca="1" si="34"/>
        <v>-6</v>
      </c>
      <c r="X69">
        <f t="shared" ca="1" si="2"/>
        <v>-6</v>
      </c>
      <c r="Y69" s="1">
        <v>0</v>
      </c>
      <c r="Z69">
        <v>0</v>
      </c>
      <c r="AB69" s="1">
        <f t="shared" ca="1" si="4"/>
        <v>-6</v>
      </c>
      <c r="AI69">
        <f t="shared" ca="1" si="5"/>
        <v>-6</v>
      </c>
      <c r="AJ69" t="s">
        <v>18</v>
      </c>
      <c r="AM69" t="s">
        <v>13</v>
      </c>
      <c r="AN69">
        <f t="shared" ca="1" si="8"/>
        <v>-6</v>
      </c>
      <c r="AS69" t="str">
        <f t="shared" ca="1" si="35"/>
        <v>-6x=-6</v>
      </c>
    </row>
    <row r="70" spans="1:45" x14ac:dyDescent="0.55000000000000004">
      <c r="A70" s="27">
        <v>1</v>
      </c>
      <c r="B70" s="1" t="s">
        <v>39</v>
      </c>
      <c r="C70" s="1" t="s">
        <v>43</v>
      </c>
      <c r="D70" s="51" t="s">
        <v>60</v>
      </c>
      <c r="E70" s="50" t="s">
        <v>332</v>
      </c>
      <c r="F70" s="50" t="str">
        <f t="shared" ca="1" si="36"/>
        <v>\\(\\quad 3x=9 \\)</v>
      </c>
      <c r="G70" s="50" t="str">
        <f t="shared" ca="1" si="37"/>
        <v>\\(\\quad x=3 \\)</v>
      </c>
      <c r="H70" s="50" t="s">
        <v>62</v>
      </c>
      <c r="I70" s="89" t="str">
        <f t="shared" ca="1" si="38"/>
        <v>INSERT INTO math(tangen,question,answer,editor,date,count) VALUES('m6000','\\(\\quad 3x=9 \\)','\\(\\quad x=3 \\)','harazono',NOW(),0);</v>
      </c>
      <c r="J70" s="78" t="s">
        <v>229</v>
      </c>
      <c r="K70" s="43" t="str">
        <f t="shared" ca="1" si="39"/>
        <v>3x=9</v>
      </c>
      <c r="L70" t="s">
        <v>230</v>
      </c>
      <c r="M70" s="78" t="s">
        <v>229</v>
      </c>
      <c r="N70" s="10" t="s">
        <v>31</v>
      </c>
      <c r="O70">
        <f t="shared" ca="1" si="40"/>
        <v>3</v>
      </c>
      <c r="P70" t="s">
        <v>230</v>
      </c>
      <c r="Q70" t="str">
        <f t="shared" ca="1" si="41"/>
        <v>\\(\\quad 3x=9 \\)</v>
      </c>
      <c r="R70" t="str">
        <f t="shared" ca="1" si="42"/>
        <v>\\(\\quad x=3 \\)</v>
      </c>
      <c r="V70" s="1">
        <f t="shared" ca="1" si="34"/>
        <v>3</v>
      </c>
      <c r="W70" s="1">
        <f t="shared" ca="1" si="34"/>
        <v>3</v>
      </c>
      <c r="X70">
        <f t="shared" ca="1" si="2"/>
        <v>3</v>
      </c>
      <c r="Y70" s="1">
        <v>0</v>
      </c>
      <c r="Z70">
        <v>0</v>
      </c>
      <c r="AB70" s="1">
        <f t="shared" ca="1" si="4"/>
        <v>9</v>
      </c>
      <c r="AI70">
        <f t="shared" ca="1" si="5"/>
        <v>3</v>
      </c>
      <c r="AJ70" t="s">
        <v>18</v>
      </c>
      <c r="AM70" t="s">
        <v>13</v>
      </c>
      <c r="AN70">
        <f t="shared" ca="1" si="8"/>
        <v>9</v>
      </c>
      <c r="AS70" t="str">
        <f t="shared" ca="1" si="35"/>
        <v>3x=9</v>
      </c>
    </row>
    <row r="71" spans="1:45" x14ac:dyDescent="0.55000000000000004">
      <c r="A71" s="27">
        <v>1</v>
      </c>
      <c r="B71" s="1" t="s">
        <v>39</v>
      </c>
      <c r="C71" s="1" t="s">
        <v>43</v>
      </c>
      <c r="D71" s="51" t="s">
        <v>60</v>
      </c>
      <c r="E71" s="50" t="s">
        <v>332</v>
      </c>
      <c r="F71" s="50" t="str">
        <f t="shared" ca="1" si="36"/>
        <v>\\(\\quad 5x=0 \\)</v>
      </c>
      <c r="G71" s="50" t="str">
        <f t="shared" ca="1" si="37"/>
        <v>\\(\\quad x=8 \\)</v>
      </c>
      <c r="H71" s="50" t="s">
        <v>62</v>
      </c>
      <c r="I71" s="89" t="str">
        <f t="shared" ca="1" si="38"/>
        <v>INSERT INTO math(tangen,question,answer,editor,date,count) VALUES('m6000','\\(\\quad 5x=0 \\)','\\(\\quad x=8 \\)','harazono',NOW(),0);</v>
      </c>
      <c r="J71" s="78" t="s">
        <v>229</v>
      </c>
      <c r="K71" s="43" t="str">
        <f t="shared" ca="1" si="39"/>
        <v>5x=0</v>
      </c>
      <c r="L71" t="s">
        <v>230</v>
      </c>
      <c r="M71" s="78" t="s">
        <v>229</v>
      </c>
      <c r="N71" s="10" t="s">
        <v>31</v>
      </c>
      <c r="O71">
        <f t="shared" ca="1" si="40"/>
        <v>8</v>
      </c>
      <c r="P71" t="s">
        <v>230</v>
      </c>
      <c r="Q71" t="str">
        <f t="shared" ca="1" si="41"/>
        <v>\\(\\quad 5x=0 \\)</v>
      </c>
      <c r="R71" t="str">
        <f t="shared" ca="1" si="42"/>
        <v>\\(\\quad x=8 \\)</v>
      </c>
      <c r="V71" s="1">
        <f t="shared" ca="1" si="34"/>
        <v>8</v>
      </c>
      <c r="W71" s="1">
        <f t="shared" ca="1" si="34"/>
        <v>0</v>
      </c>
      <c r="X71">
        <f t="shared" ca="1" si="2"/>
        <v>5</v>
      </c>
      <c r="Y71" s="1">
        <v>0</v>
      </c>
      <c r="Z71">
        <v>0</v>
      </c>
      <c r="AB71" s="1">
        <f t="shared" ca="1" si="4"/>
        <v>0</v>
      </c>
      <c r="AI71">
        <f t="shared" ca="1" si="5"/>
        <v>5</v>
      </c>
      <c r="AJ71" t="s">
        <v>18</v>
      </c>
      <c r="AM71" t="s">
        <v>13</v>
      </c>
      <c r="AN71">
        <f t="shared" ca="1" si="8"/>
        <v>0</v>
      </c>
      <c r="AS71" t="str">
        <f t="shared" ca="1" si="35"/>
        <v>5x=0</v>
      </c>
    </row>
    <row r="72" spans="1:45" x14ac:dyDescent="0.55000000000000004">
      <c r="A72" s="27">
        <v>1</v>
      </c>
      <c r="B72" s="1" t="s">
        <v>39</v>
      </c>
      <c r="C72" s="1" t="s">
        <v>43</v>
      </c>
      <c r="D72" s="51" t="s">
        <v>60</v>
      </c>
      <c r="E72" s="50" t="s">
        <v>332</v>
      </c>
      <c r="F72" s="50" t="str">
        <f t="shared" ca="1" si="36"/>
        <v>\\(\\quad 5x=35 \\)</v>
      </c>
      <c r="G72" s="50" t="str">
        <f t="shared" ca="1" si="37"/>
        <v>\\(\\quad x=7 \\)</v>
      </c>
      <c r="H72" s="50" t="s">
        <v>62</v>
      </c>
      <c r="I72" s="89" t="str">
        <f t="shared" ca="1" si="38"/>
        <v>INSERT INTO math(tangen,question,answer,editor,date,count) VALUES('m6000','\\(\\quad 5x=35 \\)','\\(\\quad x=7 \\)','harazono',NOW(),0);</v>
      </c>
      <c r="J72" s="78" t="s">
        <v>229</v>
      </c>
      <c r="K72" s="43" t="str">
        <f t="shared" ca="1" si="39"/>
        <v>5x=35</v>
      </c>
      <c r="L72" t="s">
        <v>230</v>
      </c>
      <c r="M72" s="78" t="s">
        <v>229</v>
      </c>
      <c r="N72" s="10" t="s">
        <v>31</v>
      </c>
      <c r="O72">
        <f t="shared" ca="1" si="40"/>
        <v>7</v>
      </c>
      <c r="P72" t="s">
        <v>230</v>
      </c>
      <c r="Q72" t="str">
        <f t="shared" ca="1" si="41"/>
        <v>\\(\\quad 5x=35 \\)</v>
      </c>
      <c r="R72" t="str">
        <f t="shared" ca="1" si="42"/>
        <v>\\(\\quad x=7 \\)</v>
      </c>
      <c r="V72" s="1">
        <f t="shared" ca="1" si="34"/>
        <v>7</v>
      </c>
      <c r="W72" s="1">
        <f t="shared" ca="1" si="34"/>
        <v>5</v>
      </c>
      <c r="X72">
        <f t="shared" ca="1" si="2"/>
        <v>5</v>
      </c>
      <c r="Y72" s="1">
        <v>0</v>
      </c>
      <c r="Z72">
        <v>0</v>
      </c>
      <c r="AB72" s="1">
        <f t="shared" ca="1" si="4"/>
        <v>35</v>
      </c>
      <c r="AI72">
        <f t="shared" ca="1" si="5"/>
        <v>5</v>
      </c>
      <c r="AJ72" t="s">
        <v>18</v>
      </c>
      <c r="AM72" t="s">
        <v>13</v>
      </c>
      <c r="AN72">
        <f t="shared" ca="1" si="8"/>
        <v>35</v>
      </c>
      <c r="AS72" t="str">
        <f t="shared" ca="1" si="35"/>
        <v>5x=35</v>
      </c>
    </row>
    <row r="73" spans="1:45" x14ac:dyDescent="0.55000000000000004">
      <c r="A73" s="27">
        <v>1</v>
      </c>
      <c r="B73" s="1" t="s">
        <v>39</v>
      </c>
      <c r="C73" s="1" t="s">
        <v>43</v>
      </c>
      <c r="D73" s="51" t="s">
        <v>60</v>
      </c>
      <c r="E73" s="50" t="s">
        <v>332</v>
      </c>
      <c r="F73" s="50" t="str">
        <f t="shared" ca="1" si="36"/>
        <v>\\(\\quad -4x=-4 \\)</v>
      </c>
      <c r="G73" s="50" t="str">
        <f t="shared" ca="1" si="37"/>
        <v>\\(\\quad x=1 \\)</v>
      </c>
      <c r="H73" s="50" t="s">
        <v>62</v>
      </c>
      <c r="I73" s="89" t="str">
        <f t="shared" ca="1" si="38"/>
        <v>INSERT INTO math(tangen,question,answer,editor,date,count) VALUES('m6000','\\(\\quad -4x=-4 \\)','\\(\\quad x=1 \\)','harazono',NOW(),0);</v>
      </c>
      <c r="J73" s="78" t="s">
        <v>229</v>
      </c>
      <c r="K73" s="43" t="str">
        <f t="shared" ca="1" si="39"/>
        <v>-4x=-4</v>
      </c>
      <c r="L73" t="s">
        <v>230</v>
      </c>
      <c r="M73" s="78" t="s">
        <v>229</v>
      </c>
      <c r="N73" s="10" t="s">
        <v>31</v>
      </c>
      <c r="O73">
        <f t="shared" ca="1" si="40"/>
        <v>1</v>
      </c>
      <c r="P73" t="s">
        <v>230</v>
      </c>
      <c r="Q73" t="str">
        <f t="shared" ca="1" si="41"/>
        <v>\\(\\quad -4x=-4 \\)</v>
      </c>
      <c r="R73" t="str">
        <f t="shared" ca="1" si="42"/>
        <v>\\(\\quad x=1 \\)</v>
      </c>
      <c r="V73" s="1">
        <f t="shared" ca="1" si="34"/>
        <v>1</v>
      </c>
      <c r="W73" s="1">
        <f t="shared" ca="1" si="34"/>
        <v>-4</v>
      </c>
      <c r="X73">
        <f t="shared" ca="1" si="2"/>
        <v>-4</v>
      </c>
      <c r="Y73" s="1">
        <v>0</v>
      </c>
      <c r="Z73">
        <v>0</v>
      </c>
      <c r="AB73" s="1">
        <f t="shared" ca="1" si="4"/>
        <v>-4</v>
      </c>
      <c r="AI73">
        <f t="shared" ca="1" si="5"/>
        <v>-4</v>
      </c>
      <c r="AJ73" t="s">
        <v>18</v>
      </c>
      <c r="AM73" t="s">
        <v>13</v>
      </c>
      <c r="AN73">
        <f t="shared" ca="1" si="8"/>
        <v>-4</v>
      </c>
      <c r="AS73" t="str">
        <f t="shared" ca="1" si="35"/>
        <v>-4x=-4</v>
      </c>
    </row>
    <row r="74" spans="1:45" x14ac:dyDescent="0.55000000000000004">
      <c r="A74" s="27">
        <v>1</v>
      </c>
      <c r="B74" s="1" t="s">
        <v>39</v>
      </c>
      <c r="C74" s="1" t="s">
        <v>43</v>
      </c>
      <c r="D74" s="51" t="s">
        <v>60</v>
      </c>
      <c r="E74" s="50" t="s">
        <v>332</v>
      </c>
      <c r="F74" s="50" t="str">
        <f t="shared" ca="1" si="36"/>
        <v>\\(\\quad 3x=21 \\)</v>
      </c>
      <c r="G74" s="50" t="str">
        <f t="shared" ca="1" si="37"/>
        <v>\\(\\quad x=7 \\)</v>
      </c>
      <c r="H74" s="50" t="s">
        <v>62</v>
      </c>
      <c r="I74" s="89" t="str">
        <f t="shared" ca="1" si="38"/>
        <v>INSERT INTO math(tangen,question,answer,editor,date,count) VALUES('m6000','\\(\\quad 3x=21 \\)','\\(\\quad x=7 \\)','harazono',NOW(),0);</v>
      </c>
      <c r="J74" s="78" t="s">
        <v>229</v>
      </c>
      <c r="K74" s="43" t="str">
        <f t="shared" ca="1" si="39"/>
        <v>3x=21</v>
      </c>
      <c r="L74" t="s">
        <v>230</v>
      </c>
      <c r="M74" s="78" t="s">
        <v>229</v>
      </c>
      <c r="N74" s="10" t="s">
        <v>31</v>
      </c>
      <c r="O74">
        <f t="shared" ca="1" si="40"/>
        <v>7</v>
      </c>
      <c r="P74" t="s">
        <v>230</v>
      </c>
      <c r="Q74" t="str">
        <f t="shared" ca="1" si="41"/>
        <v>\\(\\quad 3x=21 \\)</v>
      </c>
      <c r="R74" t="str">
        <f t="shared" ca="1" si="42"/>
        <v>\\(\\quad x=7 \\)</v>
      </c>
      <c r="V74" s="1">
        <f t="shared" ca="1" si="34"/>
        <v>7</v>
      </c>
      <c r="W74" s="1">
        <f t="shared" ca="1" si="34"/>
        <v>3</v>
      </c>
      <c r="X74">
        <f t="shared" ca="1" si="2"/>
        <v>3</v>
      </c>
      <c r="Y74" s="1">
        <v>0</v>
      </c>
      <c r="Z74">
        <v>0</v>
      </c>
      <c r="AB74" s="1">
        <f t="shared" ca="1" si="4"/>
        <v>21</v>
      </c>
      <c r="AI74">
        <f t="shared" ca="1" si="5"/>
        <v>3</v>
      </c>
      <c r="AJ74" t="s">
        <v>18</v>
      </c>
      <c r="AM74" t="s">
        <v>13</v>
      </c>
      <c r="AN74">
        <f t="shared" ca="1" si="8"/>
        <v>21</v>
      </c>
      <c r="AS74" t="str">
        <f t="shared" ca="1" si="35"/>
        <v>3x=21</v>
      </c>
    </row>
    <row r="75" spans="1:45" x14ac:dyDescent="0.55000000000000004">
      <c r="A75" s="27">
        <v>1</v>
      </c>
      <c r="B75" s="1" t="s">
        <v>39</v>
      </c>
      <c r="C75" s="1" t="s">
        <v>43</v>
      </c>
      <c r="D75" s="51" t="s">
        <v>60</v>
      </c>
      <c r="E75" s="50" t="s">
        <v>332</v>
      </c>
      <c r="F75" s="50" t="str">
        <f t="shared" ca="1" si="36"/>
        <v>\\(\\quad -3x=-18 \\)</v>
      </c>
      <c r="G75" s="50" t="str">
        <f t="shared" ca="1" si="37"/>
        <v>\\(\\quad x=6 \\)</v>
      </c>
      <c r="H75" s="50" t="s">
        <v>62</v>
      </c>
      <c r="I75" s="89" t="str">
        <f t="shared" ca="1" si="38"/>
        <v>INSERT INTO math(tangen,question,answer,editor,date,count) VALUES('m6000','\\(\\quad -3x=-18 \\)','\\(\\quad x=6 \\)','harazono',NOW(),0);</v>
      </c>
      <c r="J75" s="78" t="s">
        <v>229</v>
      </c>
      <c r="K75" s="43" t="str">
        <f t="shared" ca="1" si="39"/>
        <v>-3x=-18</v>
      </c>
      <c r="L75" t="s">
        <v>230</v>
      </c>
      <c r="M75" s="78" t="s">
        <v>229</v>
      </c>
      <c r="N75" s="10" t="s">
        <v>31</v>
      </c>
      <c r="O75">
        <f t="shared" ca="1" si="40"/>
        <v>6</v>
      </c>
      <c r="P75" t="s">
        <v>230</v>
      </c>
      <c r="Q75" t="str">
        <f t="shared" ca="1" si="41"/>
        <v>\\(\\quad -3x=-18 \\)</v>
      </c>
      <c r="R75" t="str">
        <f t="shared" ca="1" si="42"/>
        <v>\\(\\quad x=6 \\)</v>
      </c>
      <c r="V75" s="1">
        <f t="shared" ca="1" si="34"/>
        <v>6</v>
      </c>
      <c r="W75" s="1">
        <f t="shared" ca="1" si="34"/>
        <v>-3</v>
      </c>
      <c r="X75">
        <f t="shared" ca="1" si="2"/>
        <v>-3</v>
      </c>
      <c r="Y75" s="1">
        <v>0</v>
      </c>
      <c r="Z75">
        <v>0</v>
      </c>
      <c r="AB75" s="1">
        <f t="shared" ca="1" si="4"/>
        <v>-18</v>
      </c>
      <c r="AI75">
        <f t="shared" ca="1" si="5"/>
        <v>-3</v>
      </c>
      <c r="AJ75" t="s">
        <v>18</v>
      </c>
      <c r="AM75" t="s">
        <v>13</v>
      </c>
      <c r="AN75">
        <f t="shared" ca="1" si="8"/>
        <v>-18</v>
      </c>
      <c r="AS75" t="str">
        <f t="shared" ca="1" si="35"/>
        <v>-3x=-18</v>
      </c>
    </row>
    <row r="76" spans="1:45" x14ac:dyDescent="0.55000000000000004">
      <c r="A76" s="27">
        <v>1</v>
      </c>
      <c r="B76" s="1" t="s">
        <v>39</v>
      </c>
      <c r="C76" s="1" t="s">
        <v>43</v>
      </c>
      <c r="D76" s="51" t="s">
        <v>60</v>
      </c>
      <c r="E76" s="50" t="s">
        <v>332</v>
      </c>
      <c r="F76" s="50" t="str">
        <f t="shared" ca="1" si="36"/>
        <v>\\(\\quad -5x=-25 \\)</v>
      </c>
      <c r="G76" s="50" t="str">
        <f t="shared" ca="1" si="37"/>
        <v>\\(\\quad x=5 \\)</v>
      </c>
      <c r="H76" s="50" t="s">
        <v>62</v>
      </c>
      <c r="I76" s="89" t="str">
        <f t="shared" ca="1" si="38"/>
        <v>INSERT INTO math(tangen,question,answer,editor,date,count) VALUES('m6000','\\(\\quad -5x=-25 \\)','\\(\\quad x=5 \\)','harazono',NOW(),0);</v>
      </c>
      <c r="J76" s="78" t="s">
        <v>229</v>
      </c>
      <c r="K76" s="43" t="str">
        <f t="shared" ca="1" si="39"/>
        <v>-5x=-25</v>
      </c>
      <c r="L76" t="s">
        <v>230</v>
      </c>
      <c r="M76" s="78" t="s">
        <v>229</v>
      </c>
      <c r="N76" s="10" t="s">
        <v>31</v>
      </c>
      <c r="O76">
        <f t="shared" ca="1" si="40"/>
        <v>5</v>
      </c>
      <c r="P76" t="s">
        <v>230</v>
      </c>
      <c r="Q76" t="str">
        <f t="shared" ca="1" si="41"/>
        <v>\\(\\quad -5x=-25 \\)</v>
      </c>
      <c r="R76" t="str">
        <f t="shared" ca="1" si="42"/>
        <v>\\(\\quad x=5 \\)</v>
      </c>
      <c r="V76" s="1">
        <f t="shared" ca="1" si="34"/>
        <v>5</v>
      </c>
      <c r="W76" s="1">
        <f t="shared" ca="1" si="34"/>
        <v>-5</v>
      </c>
      <c r="X76">
        <f t="shared" ca="1" si="2"/>
        <v>-5</v>
      </c>
      <c r="Y76" s="1">
        <v>0</v>
      </c>
      <c r="Z76">
        <v>0</v>
      </c>
      <c r="AB76" s="1">
        <f t="shared" ca="1" si="4"/>
        <v>-25</v>
      </c>
      <c r="AI76">
        <f t="shared" ca="1" si="5"/>
        <v>-5</v>
      </c>
      <c r="AJ76" t="s">
        <v>18</v>
      </c>
      <c r="AM76" t="s">
        <v>13</v>
      </c>
      <c r="AN76">
        <f t="shared" ca="1" si="8"/>
        <v>-25</v>
      </c>
      <c r="AS76" t="str">
        <f t="shared" ca="1" si="35"/>
        <v>-5x=-25</v>
      </c>
    </row>
    <row r="77" spans="1:45" x14ac:dyDescent="0.55000000000000004">
      <c r="A77" s="27"/>
      <c r="B77" s="1" t="s">
        <v>39</v>
      </c>
      <c r="C77" s="1" t="s">
        <v>43</v>
      </c>
      <c r="D77" s="51" t="s">
        <v>60</v>
      </c>
      <c r="E77" s="50" t="s">
        <v>332</v>
      </c>
      <c r="F77" s="50" t="str">
        <f t="shared" ca="1" si="36"/>
        <v>\\(\\quad -4x=4 \\)</v>
      </c>
      <c r="G77" s="50" t="str">
        <f t="shared" ca="1" si="37"/>
        <v>\\(\\quad x=-1 \\)</v>
      </c>
      <c r="H77" s="50" t="s">
        <v>62</v>
      </c>
      <c r="I77" s="89" t="str">
        <f t="shared" ca="1" si="38"/>
        <v>INSERT INTO math(tangen,question,answer,editor,date,count) VALUES('m6000','\\(\\quad -4x=4 \\)','\\(\\quad x=-1 \\)','harazono',NOW(),0);</v>
      </c>
      <c r="J77" s="78" t="s">
        <v>229</v>
      </c>
      <c r="K77" s="43" t="str">
        <f t="shared" ca="1" si="39"/>
        <v>-4x=4</v>
      </c>
      <c r="L77" t="s">
        <v>230</v>
      </c>
      <c r="M77" s="78" t="s">
        <v>229</v>
      </c>
      <c r="N77" s="10" t="s">
        <v>31</v>
      </c>
      <c r="O77">
        <f t="shared" ca="1" si="40"/>
        <v>-1</v>
      </c>
      <c r="P77" t="s">
        <v>230</v>
      </c>
      <c r="Q77" t="str">
        <f t="shared" ca="1" si="41"/>
        <v>\\(\\quad -4x=4 \\)</v>
      </c>
      <c r="R77" t="str">
        <f t="shared" ca="1" si="42"/>
        <v>\\(\\quad x=-1 \\)</v>
      </c>
      <c r="V77" s="1">
        <f t="shared" ca="1" si="34"/>
        <v>-1</v>
      </c>
      <c r="W77" s="1">
        <f t="shared" ca="1" si="34"/>
        <v>-4</v>
      </c>
      <c r="X77">
        <f t="shared" ref="X77:X121" ca="1" si="43">IF(W77=0,5,W77)</f>
        <v>-4</v>
      </c>
      <c r="Y77" s="1">
        <v>0</v>
      </c>
      <c r="Z77">
        <v>0</v>
      </c>
      <c r="AB77" s="1">
        <f t="shared" ref="AB77:AB121" ca="1" si="44">V77*W77+Y77</f>
        <v>4</v>
      </c>
      <c r="AI77">
        <f t="shared" ref="AI77:AI121" ca="1" si="45">IF(X77=0,"",IF(X77=1,"",IF(X77=-1,"-",X77)))</f>
        <v>-4</v>
      </c>
      <c r="AJ77" t="s">
        <v>18</v>
      </c>
      <c r="AM77" t="s">
        <v>13</v>
      </c>
      <c r="AN77">
        <f t="shared" ref="AN77:AN121" ca="1" si="46">AB77</f>
        <v>4</v>
      </c>
      <c r="AS77" t="str">
        <f t="shared" ref="AS77:AS121" ca="1" si="47">AI77&amp;AJ77&amp;AK77&amp;AL77&amp;AM77&amp;AN77</f>
        <v>-4x=4</v>
      </c>
    </row>
    <row r="78" spans="1:45" x14ac:dyDescent="0.55000000000000004">
      <c r="A78" s="27"/>
      <c r="B78" s="1" t="s">
        <v>39</v>
      </c>
      <c r="C78" s="1" t="s">
        <v>43</v>
      </c>
      <c r="D78" s="51" t="s">
        <v>60</v>
      </c>
      <c r="E78" s="50" t="s">
        <v>332</v>
      </c>
      <c r="F78" s="50" t="str">
        <f t="shared" ca="1" si="36"/>
        <v>\\(\\quad x=-8 \\)</v>
      </c>
      <c r="G78" s="50" t="str">
        <f t="shared" ca="1" si="37"/>
        <v>\\(\\quad x=-8 \\)</v>
      </c>
      <c r="H78" s="50" t="s">
        <v>62</v>
      </c>
      <c r="I78" s="89" t="str">
        <f t="shared" ca="1" si="38"/>
        <v>INSERT INTO math(tangen,question,answer,editor,date,count) VALUES('m6000','\\(\\quad x=-8 \\)','\\(\\quad x=-8 \\)','harazono',NOW(),0);</v>
      </c>
      <c r="J78" s="78" t="s">
        <v>229</v>
      </c>
      <c r="K78" s="43" t="str">
        <f t="shared" ca="1" si="39"/>
        <v>x=-8</v>
      </c>
      <c r="L78" t="s">
        <v>230</v>
      </c>
      <c r="M78" s="78" t="s">
        <v>229</v>
      </c>
      <c r="N78" s="10" t="s">
        <v>31</v>
      </c>
      <c r="O78">
        <f t="shared" ca="1" si="40"/>
        <v>-8</v>
      </c>
      <c r="P78" t="s">
        <v>230</v>
      </c>
      <c r="Q78" t="str">
        <f t="shared" ca="1" si="41"/>
        <v>\\(\\quad x=-8 \\)</v>
      </c>
      <c r="R78" t="str">
        <f t="shared" ca="1" si="42"/>
        <v>\\(\\quad x=-8 \\)</v>
      </c>
      <c r="V78" s="1">
        <f t="shared" ca="1" si="34"/>
        <v>-8</v>
      </c>
      <c r="W78" s="1">
        <f t="shared" ca="1" si="34"/>
        <v>1</v>
      </c>
      <c r="X78">
        <f t="shared" ca="1" si="43"/>
        <v>1</v>
      </c>
      <c r="Y78" s="1">
        <v>0</v>
      </c>
      <c r="Z78">
        <v>0</v>
      </c>
      <c r="AB78" s="1">
        <f t="shared" ca="1" si="44"/>
        <v>-8</v>
      </c>
      <c r="AI78" t="str">
        <f t="shared" ca="1" si="45"/>
        <v/>
      </c>
      <c r="AJ78" t="s">
        <v>18</v>
      </c>
      <c r="AM78" t="s">
        <v>13</v>
      </c>
      <c r="AN78">
        <f t="shared" ca="1" si="46"/>
        <v>-8</v>
      </c>
      <c r="AS78" t="str">
        <f t="shared" ca="1" si="47"/>
        <v>x=-8</v>
      </c>
    </row>
    <row r="79" spans="1:45" x14ac:dyDescent="0.55000000000000004">
      <c r="A79" s="27"/>
      <c r="B79" s="1" t="s">
        <v>39</v>
      </c>
      <c r="C79" s="1" t="s">
        <v>43</v>
      </c>
      <c r="D79" s="51" t="s">
        <v>60</v>
      </c>
      <c r="E79" s="50" t="s">
        <v>332</v>
      </c>
      <c r="F79" s="50" t="str">
        <f t="shared" ca="1" si="36"/>
        <v>\\(\\quad 3x=-27 \\)</v>
      </c>
      <c r="G79" s="50" t="str">
        <f t="shared" ca="1" si="37"/>
        <v>\\(\\quad x=-9 \\)</v>
      </c>
      <c r="H79" s="50" t="s">
        <v>62</v>
      </c>
      <c r="I79" s="89" t="str">
        <f t="shared" ca="1" si="38"/>
        <v>INSERT INTO math(tangen,question,answer,editor,date,count) VALUES('m6000','\\(\\quad 3x=-27 \\)','\\(\\quad x=-9 \\)','harazono',NOW(),0);</v>
      </c>
      <c r="J79" s="78" t="s">
        <v>229</v>
      </c>
      <c r="K79" s="43" t="str">
        <f t="shared" ca="1" si="39"/>
        <v>3x=-27</v>
      </c>
      <c r="L79" t="s">
        <v>230</v>
      </c>
      <c r="M79" s="78" t="s">
        <v>229</v>
      </c>
      <c r="N79" s="10" t="s">
        <v>31</v>
      </c>
      <c r="O79">
        <f t="shared" ca="1" si="40"/>
        <v>-9</v>
      </c>
      <c r="P79" t="s">
        <v>230</v>
      </c>
      <c r="Q79" t="str">
        <f t="shared" ca="1" si="41"/>
        <v>\\(\\quad 3x=-27 \\)</v>
      </c>
      <c r="R79" t="str">
        <f t="shared" ca="1" si="42"/>
        <v>\\(\\quad x=-9 \\)</v>
      </c>
      <c r="V79" s="1">
        <f t="shared" ca="1" si="34"/>
        <v>-9</v>
      </c>
      <c r="W79" s="1">
        <f t="shared" ca="1" si="34"/>
        <v>3</v>
      </c>
      <c r="X79">
        <f t="shared" ca="1" si="43"/>
        <v>3</v>
      </c>
      <c r="Y79" s="1">
        <v>0</v>
      </c>
      <c r="Z79">
        <v>0</v>
      </c>
      <c r="AB79" s="1">
        <f t="shared" ca="1" si="44"/>
        <v>-27</v>
      </c>
      <c r="AI79">
        <f t="shared" ca="1" si="45"/>
        <v>3</v>
      </c>
      <c r="AJ79" t="s">
        <v>18</v>
      </c>
      <c r="AM79" t="s">
        <v>13</v>
      </c>
      <c r="AN79">
        <f t="shared" ca="1" si="46"/>
        <v>-27</v>
      </c>
      <c r="AS79" t="str">
        <f t="shared" ca="1" si="47"/>
        <v>3x=-27</v>
      </c>
    </row>
    <row r="80" spans="1:45" x14ac:dyDescent="0.55000000000000004">
      <c r="A80" s="27"/>
      <c r="B80" s="1" t="s">
        <v>39</v>
      </c>
      <c r="C80" s="1" t="s">
        <v>43</v>
      </c>
      <c r="D80" s="51" t="s">
        <v>60</v>
      </c>
      <c r="E80" s="50" t="s">
        <v>332</v>
      </c>
      <c r="F80" s="50" t="str">
        <f t="shared" ca="1" si="36"/>
        <v>\\(\\quad 6x=6 \\)</v>
      </c>
      <c r="G80" s="50" t="str">
        <f t="shared" ca="1" si="37"/>
        <v>\\(\\quad x=1 \\)</v>
      </c>
      <c r="H80" s="50" t="s">
        <v>62</v>
      </c>
      <c r="I80" s="89" t="str">
        <f t="shared" ca="1" si="38"/>
        <v>INSERT INTO math(tangen,question,answer,editor,date,count) VALUES('m6000','\\(\\quad 6x=6 \\)','\\(\\quad x=1 \\)','harazono',NOW(),0);</v>
      </c>
      <c r="J80" s="78" t="s">
        <v>229</v>
      </c>
      <c r="K80" s="43" t="str">
        <f t="shared" ca="1" si="39"/>
        <v>6x=6</v>
      </c>
      <c r="L80" t="s">
        <v>230</v>
      </c>
      <c r="M80" s="78" t="s">
        <v>229</v>
      </c>
      <c r="N80" s="10" t="s">
        <v>31</v>
      </c>
      <c r="O80">
        <f t="shared" ca="1" si="40"/>
        <v>1</v>
      </c>
      <c r="P80" t="s">
        <v>230</v>
      </c>
      <c r="Q80" t="str">
        <f t="shared" ca="1" si="41"/>
        <v>\\(\\quad 6x=6 \\)</v>
      </c>
      <c r="R80" t="str">
        <f t="shared" ca="1" si="42"/>
        <v>\\(\\quad x=1 \\)</v>
      </c>
      <c r="V80" s="1">
        <f t="shared" ca="1" si="34"/>
        <v>1</v>
      </c>
      <c r="W80" s="1">
        <f t="shared" ca="1" si="34"/>
        <v>6</v>
      </c>
      <c r="X80">
        <f t="shared" ca="1" si="43"/>
        <v>6</v>
      </c>
      <c r="Y80" s="1">
        <v>0</v>
      </c>
      <c r="Z80">
        <v>0</v>
      </c>
      <c r="AB80" s="1">
        <f t="shared" ca="1" si="44"/>
        <v>6</v>
      </c>
      <c r="AI80">
        <f t="shared" ca="1" si="45"/>
        <v>6</v>
      </c>
      <c r="AJ80" t="s">
        <v>18</v>
      </c>
      <c r="AM80" t="s">
        <v>13</v>
      </c>
      <c r="AN80">
        <f t="shared" ca="1" si="46"/>
        <v>6</v>
      </c>
      <c r="AS80" t="str">
        <f t="shared" ca="1" si="47"/>
        <v>6x=6</v>
      </c>
    </row>
    <row r="81" spans="1:45" x14ac:dyDescent="0.55000000000000004">
      <c r="A81" s="27"/>
      <c r="B81" s="1" t="s">
        <v>39</v>
      </c>
      <c r="C81" s="1" t="s">
        <v>43</v>
      </c>
      <c r="D81" s="51" t="s">
        <v>60</v>
      </c>
      <c r="E81" s="50" t="s">
        <v>332</v>
      </c>
      <c r="F81" s="50" t="str">
        <f t="shared" ca="1" si="36"/>
        <v>\\(\\quad 7x=28 \\)</v>
      </c>
      <c r="G81" s="50" t="str">
        <f t="shared" ca="1" si="37"/>
        <v>\\(\\quad x=4 \\)</v>
      </c>
      <c r="H81" s="50" t="s">
        <v>62</v>
      </c>
      <c r="I81" s="89" t="str">
        <f t="shared" ca="1" si="38"/>
        <v>INSERT INTO math(tangen,question,answer,editor,date,count) VALUES('m6000','\\(\\quad 7x=28 \\)','\\(\\quad x=4 \\)','harazono',NOW(),0);</v>
      </c>
      <c r="J81" s="78" t="s">
        <v>229</v>
      </c>
      <c r="K81" s="43" t="str">
        <f t="shared" ca="1" si="39"/>
        <v>7x=28</v>
      </c>
      <c r="L81" t="s">
        <v>230</v>
      </c>
      <c r="M81" s="78" t="s">
        <v>229</v>
      </c>
      <c r="N81" s="10" t="s">
        <v>31</v>
      </c>
      <c r="O81">
        <f t="shared" ca="1" si="40"/>
        <v>4</v>
      </c>
      <c r="P81" t="s">
        <v>230</v>
      </c>
      <c r="Q81" t="str">
        <f t="shared" ca="1" si="41"/>
        <v>\\(\\quad 7x=28 \\)</v>
      </c>
      <c r="R81" t="str">
        <f t="shared" ca="1" si="42"/>
        <v>\\(\\quad x=4 \\)</v>
      </c>
      <c r="V81" s="1">
        <f t="shared" ca="1" si="34"/>
        <v>4</v>
      </c>
      <c r="W81" s="1">
        <f t="shared" ca="1" si="34"/>
        <v>7</v>
      </c>
      <c r="X81">
        <f t="shared" ca="1" si="43"/>
        <v>7</v>
      </c>
      <c r="Y81" s="1">
        <v>0</v>
      </c>
      <c r="Z81">
        <v>0</v>
      </c>
      <c r="AB81" s="1">
        <f t="shared" ca="1" si="44"/>
        <v>28</v>
      </c>
      <c r="AI81">
        <f t="shared" ca="1" si="45"/>
        <v>7</v>
      </c>
      <c r="AJ81" t="s">
        <v>18</v>
      </c>
      <c r="AM81" t="s">
        <v>13</v>
      </c>
      <c r="AN81">
        <f t="shared" ca="1" si="46"/>
        <v>28</v>
      </c>
      <c r="AS81" t="str">
        <f t="shared" ca="1" si="47"/>
        <v>7x=28</v>
      </c>
    </row>
    <row r="82" spans="1:45" x14ac:dyDescent="0.55000000000000004">
      <c r="A82" s="27"/>
      <c r="B82" s="1" t="s">
        <v>39</v>
      </c>
      <c r="C82" s="1" t="s">
        <v>43</v>
      </c>
      <c r="D82" s="51" t="s">
        <v>60</v>
      </c>
      <c r="E82" s="50" t="s">
        <v>332</v>
      </c>
      <c r="F82" s="50" t="str">
        <f t="shared" ca="1" si="36"/>
        <v>\\(\\quad 9x=0 \\)</v>
      </c>
      <c r="G82" s="50" t="str">
        <f t="shared" ca="1" si="37"/>
        <v>\\(\\quad x=0 \\)</v>
      </c>
      <c r="H82" s="50" t="s">
        <v>62</v>
      </c>
      <c r="I82" s="89" t="str">
        <f t="shared" ca="1" si="38"/>
        <v>INSERT INTO math(tangen,question,answer,editor,date,count) VALUES('m6000','\\(\\quad 9x=0 \\)','\\(\\quad x=0 \\)','harazono',NOW(),0);</v>
      </c>
      <c r="J82" s="78" t="s">
        <v>229</v>
      </c>
      <c r="K82" s="43" t="str">
        <f t="shared" ca="1" si="39"/>
        <v>9x=0</v>
      </c>
      <c r="L82" t="s">
        <v>230</v>
      </c>
      <c r="M82" s="78" t="s">
        <v>229</v>
      </c>
      <c r="N82" s="10" t="s">
        <v>31</v>
      </c>
      <c r="O82">
        <f t="shared" ca="1" si="40"/>
        <v>0</v>
      </c>
      <c r="P82" t="s">
        <v>230</v>
      </c>
      <c r="Q82" t="str">
        <f t="shared" ca="1" si="41"/>
        <v>\\(\\quad 9x=0 \\)</v>
      </c>
      <c r="R82" t="str">
        <f t="shared" ca="1" si="42"/>
        <v>\\(\\quad x=0 \\)</v>
      </c>
      <c r="V82" s="1">
        <f t="shared" ca="1" si="34"/>
        <v>0</v>
      </c>
      <c r="W82" s="1">
        <f t="shared" ca="1" si="34"/>
        <v>9</v>
      </c>
      <c r="X82">
        <f t="shared" ca="1" si="43"/>
        <v>9</v>
      </c>
      <c r="Y82" s="1">
        <v>0</v>
      </c>
      <c r="Z82">
        <v>0</v>
      </c>
      <c r="AB82" s="1">
        <f t="shared" ca="1" si="44"/>
        <v>0</v>
      </c>
      <c r="AI82">
        <f t="shared" ca="1" si="45"/>
        <v>9</v>
      </c>
      <c r="AJ82" t="s">
        <v>18</v>
      </c>
      <c r="AM82" t="s">
        <v>13</v>
      </c>
      <c r="AN82">
        <f t="shared" ca="1" si="46"/>
        <v>0</v>
      </c>
      <c r="AS82" t="str">
        <f t="shared" ca="1" si="47"/>
        <v>9x=0</v>
      </c>
    </row>
    <row r="83" spans="1:45" x14ac:dyDescent="0.55000000000000004">
      <c r="A83" s="27"/>
      <c r="B83" s="1" t="s">
        <v>39</v>
      </c>
      <c r="C83" s="1" t="s">
        <v>43</v>
      </c>
      <c r="D83" s="51" t="s">
        <v>60</v>
      </c>
      <c r="E83" s="50" t="s">
        <v>332</v>
      </c>
      <c r="F83" s="50" t="str">
        <f t="shared" ca="1" si="36"/>
        <v>\\(\\quad 10x=30 \\)</v>
      </c>
      <c r="G83" s="50" t="str">
        <f t="shared" ca="1" si="37"/>
        <v>\\(\\quad x=3 \\)</v>
      </c>
      <c r="H83" s="50" t="s">
        <v>62</v>
      </c>
      <c r="I83" s="89" t="str">
        <f t="shared" ca="1" si="38"/>
        <v>INSERT INTO math(tangen,question,answer,editor,date,count) VALUES('m6000','\\(\\quad 10x=30 \\)','\\(\\quad x=3 \\)','harazono',NOW(),0);</v>
      </c>
      <c r="J83" s="78" t="s">
        <v>229</v>
      </c>
      <c r="K83" s="43" t="str">
        <f t="shared" ca="1" si="39"/>
        <v>10x=30</v>
      </c>
      <c r="L83" t="s">
        <v>230</v>
      </c>
      <c r="M83" s="78" t="s">
        <v>229</v>
      </c>
      <c r="N83" s="10" t="s">
        <v>31</v>
      </c>
      <c r="O83">
        <f t="shared" ca="1" si="40"/>
        <v>3</v>
      </c>
      <c r="P83" t="s">
        <v>230</v>
      </c>
      <c r="Q83" t="str">
        <f t="shared" ca="1" si="41"/>
        <v>\\(\\quad 10x=30 \\)</v>
      </c>
      <c r="R83" t="str">
        <f t="shared" ca="1" si="42"/>
        <v>\\(\\quad x=3 \\)</v>
      </c>
      <c r="V83" s="1">
        <f t="shared" ca="1" si="34"/>
        <v>3</v>
      </c>
      <c r="W83" s="1">
        <f t="shared" ca="1" si="34"/>
        <v>10</v>
      </c>
      <c r="X83">
        <f t="shared" ca="1" si="43"/>
        <v>10</v>
      </c>
      <c r="Y83" s="1">
        <v>0</v>
      </c>
      <c r="Z83">
        <v>0</v>
      </c>
      <c r="AB83" s="1">
        <f t="shared" ca="1" si="44"/>
        <v>30</v>
      </c>
      <c r="AI83">
        <f t="shared" ca="1" si="45"/>
        <v>10</v>
      </c>
      <c r="AJ83" t="s">
        <v>18</v>
      </c>
      <c r="AM83" t="s">
        <v>13</v>
      </c>
      <c r="AN83">
        <f t="shared" ca="1" si="46"/>
        <v>30</v>
      </c>
      <c r="AS83" t="str">
        <f t="shared" ca="1" si="47"/>
        <v>10x=30</v>
      </c>
    </row>
    <row r="84" spans="1:45" x14ac:dyDescent="0.55000000000000004">
      <c r="A84" s="27"/>
      <c r="B84" s="1" t="s">
        <v>39</v>
      </c>
      <c r="C84" s="1" t="s">
        <v>43</v>
      </c>
      <c r="D84" s="51" t="s">
        <v>60</v>
      </c>
      <c r="E84" s="50" t="s">
        <v>332</v>
      </c>
      <c r="F84" s="50" t="str">
        <f t="shared" ca="1" si="36"/>
        <v>\\(\\quad -3x=15 \\)</v>
      </c>
      <c r="G84" s="50" t="str">
        <f t="shared" ca="1" si="37"/>
        <v>\\(\\quad x=-5 \\)</v>
      </c>
      <c r="H84" s="50" t="s">
        <v>62</v>
      </c>
      <c r="I84" s="89" t="str">
        <f t="shared" ca="1" si="38"/>
        <v>INSERT INTO math(tangen,question,answer,editor,date,count) VALUES('m6000','\\(\\quad -3x=15 \\)','\\(\\quad x=-5 \\)','harazono',NOW(),0);</v>
      </c>
      <c r="J84" s="78" t="s">
        <v>229</v>
      </c>
      <c r="K84" s="43" t="str">
        <f t="shared" ca="1" si="39"/>
        <v>-3x=15</v>
      </c>
      <c r="L84" t="s">
        <v>230</v>
      </c>
      <c r="M84" s="78" t="s">
        <v>229</v>
      </c>
      <c r="N84" s="10" t="s">
        <v>31</v>
      </c>
      <c r="O84">
        <f t="shared" ca="1" si="40"/>
        <v>-5</v>
      </c>
      <c r="P84" t="s">
        <v>230</v>
      </c>
      <c r="Q84" t="str">
        <f t="shared" ca="1" si="41"/>
        <v>\\(\\quad -3x=15 \\)</v>
      </c>
      <c r="R84" t="str">
        <f t="shared" ca="1" si="42"/>
        <v>\\(\\quad x=-5 \\)</v>
      </c>
      <c r="V84" s="1">
        <f t="shared" ca="1" si="34"/>
        <v>-5</v>
      </c>
      <c r="W84" s="1">
        <f t="shared" ca="1" si="34"/>
        <v>-3</v>
      </c>
      <c r="X84">
        <f t="shared" ca="1" si="43"/>
        <v>-3</v>
      </c>
      <c r="Y84" s="1">
        <v>0</v>
      </c>
      <c r="Z84">
        <v>0</v>
      </c>
      <c r="AB84" s="1">
        <f t="shared" ca="1" si="44"/>
        <v>15</v>
      </c>
      <c r="AI84">
        <f t="shared" ca="1" si="45"/>
        <v>-3</v>
      </c>
      <c r="AJ84" t="s">
        <v>18</v>
      </c>
      <c r="AM84" t="s">
        <v>13</v>
      </c>
      <c r="AN84">
        <f t="shared" ca="1" si="46"/>
        <v>15</v>
      </c>
      <c r="AS84" t="str">
        <f t="shared" ca="1" si="47"/>
        <v>-3x=15</v>
      </c>
    </row>
    <row r="85" spans="1:45" x14ac:dyDescent="0.55000000000000004">
      <c r="A85" s="27"/>
      <c r="B85" s="1" t="s">
        <v>39</v>
      </c>
      <c r="C85" s="1" t="s">
        <v>43</v>
      </c>
      <c r="D85" s="51" t="s">
        <v>60</v>
      </c>
      <c r="E85" s="50" t="s">
        <v>332</v>
      </c>
      <c r="F85" s="50" t="str">
        <f t="shared" ca="1" si="36"/>
        <v>\\(\\quad 4x=-24 \\)</v>
      </c>
      <c r="G85" s="50" t="str">
        <f t="shared" ca="1" si="37"/>
        <v>\\(\\quad x=-6 \\)</v>
      </c>
      <c r="H85" s="50" t="s">
        <v>62</v>
      </c>
      <c r="I85" s="89" t="str">
        <f t="shared" ca="1" si="38"/>
        <v>INSERT INTO math(tangen,question,answer,editor,date,count) VALUES('m6000','\\(\\quad 4x=-24 \\)','\\(\\quad x=-6 \\)','harazono',NOW(),0);</v>
      </c>
      <c r="J85" s="78" t="s">
        <v>229</v>
      </c>
      <c r="K85" s="43" t="str">
        <f t="shared" ca="1" si="39"/>
        <v>4x=-24</v>
      </c>
      <c r="L85" t="s">
        <v>230</v>
      </c>
      <c r="M85" s="78" t="s">
        <v>229</v>
      </c>
      <c r="N85" s="10" t="s">
        <v>31</v>
      </c>
      <c r="O85">
        <f t="shared" ca="1" si="40"/>
        <v>-6</v>
      </c>
      <c r="P85" t="s">
        <v>230</v>
      </c>
      <c r="Q85" t="str">
        <f t="shared" ca="1" si="41"/>
        <v>\\(\\quad 4x=-24 \\)</v>
      </c>
      <c r="R85" t="str">
        <f t="shared" ca="1" si="42"/>
        <v>\\(\\quad x=-6 \\)</v>
      </c>
      <c r="V85" s="1">
        <f t="shared" ca="1" si="34"/>
        <v>-6</v>
      </c>
      <c r="W85" s="1">
        <f t="shared" ca="1" si="34"/>
        <v>4</v>
      </c>
      <c r="X85">
        <f t="shared" ca="1" si="43"/>
        <v>4</v>
      </c>
      <c r="Y85" s="1">
        <v>0</v>
      </c>
      <c r="Z85">
        <v>0</v>
      </c>
      <c r="AB85" s="1">
        <f t="shared" ca="1" si="44"/>
        <v>-24</v>
      </c>
      <c r="AI85">
        <f t="shared" ca="1" si="45"/>
        <v>4</v>
      </c>
      <c r="AJ85" t="s">
        <v>18</v>
      </c>
      <c r="AM85" t="s">
        <v>13</v>
      </c>
      <c r="AN85">
        <f t="shared" ca="1" si="46"/>
        <v>-24</v>
      </c>
      <c r="AS85" t="str">
        <f t="shared" ca="1" si="47"/>
        <v>4x=-24</v>
      </c>
    </row>
    <row r="86" spans="1:45" x14ac:dyDescent="0.55000000000000004">
      <c r="A86" s="27"/>
      <c r="B86" s="1" t="s">
        <v>39</v>
      </c>
      <c r="C86" s="1" t="s">
        <v>43</v>
      </c>
      <c r="D86" s="51" t="s">
        <v>60</v>
      </c>
      <c r="E86" s="50" t="s">
        <v>332</v>
      </c>
      <c r="F86" s="50" t="str">
        <f t="shared" ca="1" si="36"/>
        <v>\\(\\quad -7x=-56 \\)</v>
      </c>
      <c r="G86" s="50" t="str">
        <f t="shared" ca="1" si="37"/>
        <v>\\(\\quad x=8 \\)</v>
      </c>
      <c r="H86" s="50" t="s">
        <v>62</v>
      </c>
      <c r="I86" s="89" t="str">
        <f t="shared" ca="1" si="38"/>
        <v>INSERT INTO math(tangen,question,answer,editor,date,count) VALUES('m6000','\\(\\quad -7x=-56 \\)','\\(\\quad x=8 \\)','harazono',NOW(),0);</v>
      </c>
      <c r="J86" s="78" t="s">
        <v>229</v>
      </c>
      <c r="K86" s="43" t="str">
        <f t="shared" ca="1" si="39"/>
        <v>-7x=-56</v>
      </c>
      <c r="L86" t="s">
        <v>230</v>
      </c>
      <c r="M86" s="78" t="s">
        <v>229</v>
      </c>
      <c r="N86" s="10" t="s">
        <v>31</v>
      </c>
      <c r="O86">
        <f t="shared" ca="1" si="40"/>
        <v>8</v>
      </c>
      <c r="P86" t="s">
        <v>230</v>
      </c>
      <c r="Q86" t="str">
        <f t="shared" ca="1" si="41"/>
        <v>\\(\\quad -7x=-56 \\)</v>
      </c>
      <c r="R86" t="str">
        <f t="shared" ca="1" si="42"/>
        <v>\\(\\quad x=8 \\)</v>
      </c>
      <c r="V86" s="1">
        <f t="shared" ca="1" si="34"/>
        <v>8</v>
      </c>
      <c r="W86" s="1">
        <f t="shared" ca="1" si="34"/>
        <v>-7</v>
      </c>
      <c r="X86">
        <f t="shared" ca="1" si="43"/>
        <v>-7</v>
      </c>
      <c r="Y86" s="1">
        <v>0</v>
      </c>
      <c r="Z86">
        <v>0</v>
      </c>
      <c r="AB86" s="1">
        <f t="shared" ca="1" si="44"/>
        <v>-56</v>
      </c>
      <c r="AI86">
        <f t="shared" ca="1" si="45"/>
        <v>-7</v>
      </c>
      <c r="AJ86" t="s">
        <v>18</v>
      </c>
      <c r="AM86" t="s">
        <v>13</v>
      </c>
      <c r="AN86">
        <f t="shared" ca="1" si="46"/>
        <v>-56</v>
      </c>
      <c r="AS86" t="str">
        <f t="shared" ca="1" si="47"/>
        <v>-7x=-56</v>
      </c>
    </row>
    <row r="87" spans="1:45" x14ac:dyDescent="0.55000000000000004">
      <c r="A87" s="27"/>
      <c r="B87" s="1" t="s">
        <v>39</v>
      </c>
      <c r="C87" s="1" t="s">
        <v>43</v>
      </c>
      <c r="D87" s="51" t="s">
        <v>60</v>
      </c>
      <c r="E87" s="50" t="s">
        <v>332</v>
      </c>
      <c r="F87" s="50" t="str">
        <f t="shared" ca="1" si="36"/>
        <v>\\(\\quad -8x=-48 \\)</v>
      </c>
      <c r="G87" s="50" t="str">
        <f t="shared" ca="1" si="37"/>
        <v>\\(\\quad x=6 \\)</v>
      </c>
      <c r="H87" s="50" t="s">
        <v>62</v>
      </c>
      <c r="I87" s="89" t="str">
        <f t="shared" ca="1" si="38"/>
        <v>INSERT INTO math(tangen,question,answer,editor,date,count) VALUES('m6000','\\(\\quad -8x=-48 \\)','\\(\\quad x=6 \\)','harazono',NOW(),0);</v>
      </c>
      <c r="J87" s="78" t="s">
        <v>229</v>
      </c>
      <c r="K87" s="43" t="str">
        <f t="shared" ca="1" si="39"/>
        <v>-8x=-48</v>
      </c>
      <c r="L87" t="s">
        <v>230</v>
      </c>
      <c r="M87" s="78" t="s">
        <v>229</v>
      </c>
      <c r="N87" s="10" t="s">
        <v>31</v>
      </c>
      <c r="O87">
        <f t="shared" ca="1" si="40"/>
        <v>6</v>
      </c>
      <c r="P87" t="s">
        <v>230</v>
      </c>
      <c r="Q87" t="str">
        <f t="shared" ca="1" si="41"/>
        <v>\\(\\quad -8x=-48 \\)</v>
      </c>
      <c r="R87" t="str">
        <f t="shared" ca="1" si="42"/>
        <v>\\(\\quad x=6 \\)</v>
      </c>
      <c r="V87" s="1">
        <f t="shared" ca="1" si="34"/>
        <v>6</v>
      </c>
      <c r="W87" s="1">
        <f t="shared" ca="1" si="34"/>
        <v>-8</v>
      </c>
      <c r="X87">
        <f t="shared" ca="1" si="43"/>
        <v>-8</v>
      </c>
      <c r="Y87" s="1">
        <v>0</v>
      </c>
      <c r="Z87">
        <v>0</v>
      </c>
      <c r="AB87" s="1">
        <f t="shared" ca="1" si="44"/>
        <v>-48</v>
      </c>
      <c r="AI87">
        <f t="shared" ca="1" si="45"/>
        <v>-8</v>
      </c>
      <c r="AJ87" t="s">
        <v>18</v>
      </c>
      <c r="AM87" t="s">
        <v>13</v>
      </c>
      <c r="AN87">
        <f t="shared" ca="1" si="46"/>
        <v>-48</v>
      </c>
      <c r="AS87" t="str">
        <f t="shared" ca="1" si="47"/>
        <v>-8x=-48</v>
      </c>
    </row>
    <row r="88" spans="1:45" x14ac:dyDescent="0.55000000000000004">
      <c r="A88" s="27"/>
      <c r="B88" s="1" t="s">
        <v>39</v>
      </c>
      <c r="C88" s="1" t="s">
        <v>43</v>
      </c>
      <c r="D88" s="51" t="s">
        <v>60</v>
      </c>
      <c r="E88" s="50" t="s">
        <v>332</v>
      </c>
      <c r="F88" s="50" t="str">
        <f t="shared" ca="1" si="36"/>
        <v>\\(\\quad -10x=80 \\)</v>
      </c>
      <c r="G88" s="50" t="str">
        <f t="shared" ca="1" si="37"/>
        <v>\\(\\quad x=-8 \\)</v>
      </c>
      <c r="H88" s="50" t="s">
        <v>62</v>
      </c>
      <c r="I88" s="89" t="str">
        <f t="shared" ca="1" si="38"/>
        <v>INSERT INTO math(tangen,question,answer,editor,date,count) VALUES('m6000','\\(\\quad -10x=80 \\)','\\(\\quad x=-8 \\)','harazono',NOW(),0);</v>
      </c>
      <c r="J88" s="78" t="s">
        <v>229</v>
      </c>
      <c r="K88" s="43" t="str">
        <f t="shared" ca="1" si="39"/>
        <v>-10x=80</v>
      </c>
      <c r="L88" t="s">
        <v>230</v>
      </c>
      <c r="M88" s="78" t="s">
        <v>229</v>
      </c>
      <c r="N88" s="10" t="s">
        <v>31</v>
      </c>
      <c r="O88">
        <f t="shared" ca="1" si="40"/>
        <v>-8</v>
      </c>
      <c r="P88" t="s">
        <v>230</v>
      </c>
      <c r="Q88" t="str">
        <f t="shared" ca="1" si="41"/>
        <v>\\(\\quad -10x=80 \\)</v>
      </c>
      <c r="R88" t="str">
        <f t="shared" ca="1" si="42"/>
        <v>\\(\\quad x=-8 \\)</v>
      </c>
      <c r="V88" s="1">
        <f t="shared" ca="1" si="34"/>
        <v>-8</v>
      </c>
      <c r="W88" s="1">
        <f t="shared" ca="1" si="34"/>
        <v>-10</v>
      </c>
      <c r="X88">
        <f t="shared" ca="1" si="43"/>
        <v>-10</v>
      </c>
      <c r="Y88" s="1">
        <v>0</v>
      </c>
      <c r="Z88">
        <v>0</v>
      </c>
      <c r="AB88" s="1">
        <f t="shared" ca="1" si="44"/>
        <v>80</v>
      </c>
      <c r="AI88">
        <f t="shared" ca="1" si="45"/>
        <v>-10</v>
      </c>
      <c r="AJ88" t="s">
        <v>18</v>
      </c>
      <c r="AM88" t="s">
        <v>13</v>
      </c>
      <c r="AN88">
        <f t="shared" ca="1" si="46"/>
        <v>80</v>
      </c>
      <c r="AS88" t="str">
        <f t="shared" ca="1" si="47"/>
        <v>-10x=80</v>
      </c>
    </row>
    <row r="89" spans="1:45" x14ac:dyDescent="0.55000000000000004">
      <c r="A89" s="27"/>
      <c r="B89" s="1" t="s">
        <v>39</v>
      </c>
      <c r="C89" s="1" t="s">
        <v>43</v>
      </c>
      <c r="D89" s="51" t="s">
        <v>60</v>
      </c>
      <c r="E89" s="50" t="s">
        <v>332</v>
      </c>
      <c r="F89" s="50" t="str">
        <f t="shared" ca="1" si="36"/>
        <v>\\(\\quad 10x=-20 \\)</v>
      </c>
      <c r="G89" s="50" t="str">
        <f t="shared" ca="1" si="37"/>
        <v>\\(\\quad x=-2 \\)</v>
      </c>
      <c r="H89" s="50" t="s">
        <v>62</v>
      </c>
      <c r="I89" s="89" t="str">
        <f t="shared" ca="1" si="38"/>
        <v>INSERT INTO math(tangen,question,answer,editor,date,count) VALUES('m6000','\\(\\quad 10x=-20 \\)','\\(\\quad x=-2 \\)','harazono',NOW(),0);</v>
      </c>
      <c r="J89" s="78" t="s">
        <v>229</v>
      </c>
      <c r="K89" s="43" t="str">
        <f t="shared" ca="1" si="39"/>
        <v>10x=-20</v>
      </c>
      <c r="L89" t="s">
        <v>230</v>
      </c>
      <c r="M89" s="78" t="s">
        <v>229</v>
      </c>
      <c r="N89" s="10" t="s">
        <v>31</v>
      </c>
      <c r="O89">
        <f t="shared" ca="1" si="40"/>
        <v>-2</v>
      </c>
      <c r="P89" t="s">
        <v>230</v>
      </c>
      <c r="Q89" t="str">
        <f t="shared" ca="1" si="41"/>
        <v>\\(\\quad 10x=-20 \\)</v>
      </c>
      <c r="R89" t="str">
        <f t="shared" ca="1" si="42"/>
        <v>\\(\\quad x=-2 \\)</v>
      </c>
      <c r="V89" s="1">
        <f t="shared" ca="1" si="34"/>
        <v>-2</v>
      </c>
      <c r="W89" s="1">
        <f t="shared" ca="1" si="34"/>
        <v>10</v>
      </c>
      <c r="X89">
        <f t="shared" ca="1" si="43"/>
        <v>10</v>
      </c>
      <c r="Y89" s="1">
        <v>0</v>
      </c>
      <c r="Z89">
        <v>0</v>
      </c>
      <c r="AB89" s="1">
        <f t="shared" ca="1" si="44"/>
        <v>-20</v>
      </c>
      <c r="AI89">
        <f t="shared" ca="1" si="45"/>
        <v>10</v>
      </c>
      <c r="AJ89" t="s">
        <v>18</v>
      </c>
      <c r="AM89" t="s">
        <v>13</v>
      </c>
      <c r="AN89">
        <f t="shared" ca="1" si="46"/>
        <v>-20</v>
      </c>
      <c r="AS89" t="str">
        <f t="shared" ca="1" si="47"/>
        <v>10x=-20</v>
      </c>
    </row>
    <row r="90" spans="1:45" x14ac:dyDescent="0.55000000000000004">
      <c r="A90" s="27"/>
      <c r="B90" s="1" t="s">
        <v>39</v>
      </c>
      <c r="C90" s="1" t="s">
        <v>43</v>
      </c>
      <c r="D90" s="51" t="s">
        <v>60</v>
      </c>
      <c r="E90" s="50" t="s">
        <v>332</v>
      </c>
      <c r="F90" s="50" t="str">
        <f t="shared" ca="1" si="36"/>
        <v>\\(\\quad -x=-5 \\)</v>
      </c>
      <c r="G90" s="50" t="str">
        <f t="shared" ca="1" si="37"/>
        <v>\\(\\quad x=5 \\)</v>
      </c>
      <c r="H90" s="50" t="s">
        <v>62</v>
      </c>
      <c r="I90" s="89" t="str">
        <f t="shared" ca="1" si="38"/>
        <v>INSERT INTO math(tangen,question,answer,editor,date,count) VALUES('m6000','\\(\\quad -x=-5 \\)','\\(\\quad x=5 \\)','harazono',NOW(),0);</v>
      </c>
      <c r="J90" s="78" t="s">
        <v>229</v>
      </c>
      <c r="K90" s="43" t="str">
        <f t="shared" ca="1" si="39"/>
        <v>-x=-5</v>
      </c>
      <c r="L90" t="s">
        <v>230</v>
      </c>
      <c r="M90" s="78" t="s">
        <v>229</v>
      </c>
      <c r="N90" s="10" t="s">
        <v>31</v>
      </c>
      <c r="O90">
        <f t="shared" ca="1" si="40"/>
        <v>5</v>
      </c>
      <c r="P90" t="s">
        <v>230</v>
      </c>
      <c r="Q90" t="str">
        <f t="shared" ca="1" si="41"/>
        <v>\\(\\quad -x=-5 \\)</v>
      </c>
      <c r="R90" t="str">
        <f t="shared" ca="1" si="42"/>
        <v>\\(\\quad x=5 \\)</v>
      </c>
      <c r="V90" s="1">
        <f t="shared" ca="1" si="34"/>
        <v>5</v>
      </c>
      <c r="W90" s="1">
        <f t="shared" ca="1" si="34"/>
        <v>-1</v>
      </c>
      <c r="X90">
        <f t="shared" ca="1" si="43"/>
        <v>-1</v>
      </c>
      <c r="Y90" s="1">
        <v>0</v>
      </c>
      <c r="Z90">
        <v>0</v>
      </c>
      <c r="AB90" s="1">
        <f t="shared" ca="1" si="44"/>
        <v>-5</v>
      </c>
      <c r="AI90" t="str">
        <f t="shared" ca="1" si="45"/>
        <v>-</v>
      </c>
      <c r="AJ90" t="s">
        <v>18</v>
      </c>
      <c r="AM90" t="s">
        <v>13</v>
      </c>
      <c r="AN90">
        <f t="shared" ca="1" si="46"/>
        <v>-5</v>
      </c>
      <c r="AS90" t="str">
        <f t="shared" ca="1" si="47"/>
        <v>-x=-5</v>
      </c>
    </row>
    <row r="91" spans="1:45" x14ac:dyDescent="0.55000000000000004">
      <c r="A91" s="27"/>
      <c r="B91" s="1" t="s">
        <v>39</v>
      </c>
      <c r="C91" s="1" t="s">
        <v>43</v>
      </c>
      <c r="D91" s="51" t="s">
        <v>60</v>
      </c>
      <c r="E91" s="50" t="s">
        <v>332</v>
      </c>
      <c r="F91" s="50" t="str">
        <f t="shared" ca="1" si="36"/>
        <v>\\(\\quad -3x=-30 \\)</v>
      </c>
      <c r="G91" s="50" t="str">
        <f t="shared" ca="1" si="37"/>
        <v>\\(\\quad x=10 \\)</v>
      </c>
      <c r="H91" s="50" t="s">
        <v>62</v>
      </c>
      <c r="I91" s="89" t="str">
        <f t="shared" ca="1" si="38"/>
        <v>INSERT INTO math(tangen,question,answer,editor,date,count) VALUES('m6000','\\(\\quad -3x=-30 \\)','\\(\\quad x=10 \\)','harazono',NOW(),0);</v>
      </c>
      <c r="J91" s="78" t="s">
        <v>229</v>
      </c>
      <c r="K91" s="43" t="str">
        <f t="shared" ca="1" si="39"/>
        <v>-3x=-30</v>
      </c>
      <c r="L91" t="s">
        <v>230</v>
      </c>
      <c r="M91" s="78" t="s">
        <v>229</v>
      </c>
      <c r="N91" s="10" t="s">
        <v>31</v>
      </c>
      <c r="O91">
        <f t="shared" ca="1" si="40"/>
        <v>10</v>
      </c>
      <c r="P91" t="s">
        <v>230</v>
      </c>
      <c r="Q91" t="str">
        <f t="shared" ca="1" si="41"/>
        <v>\\(\\quad -3x=-30 \\)</v>
      </c>
      <c r="R91" t="str">
        <f t="shared" ca="1" si="42"/>
        <v>\\(\\quad x=10 \\)</v>
      </c>
      <c r="V91" s="1">
        <f t="shared" ca="1" si="34"/>
        <v>10</v>
      </c>
      <c r="W91" s="1">
        <f t="shared" ca="1" si="34"/>
        <v>-3</v>
      </c>
      <c r="X91">
        <f t="shared" ca="1" si="43"/>
        <v>-3</v>
      </c>
      <c r="Y91" s="1">
        <v>0</v>
      </c>
      <c r="Z91">
        <v>0</v>
      </c>
      <c r="AB91" s="1">
        <f t="shared" ca="1" si="44"/>
        <v>-30</v>
      </c>
      <c r="AI91">
        <f t="shared" ca="1" si="45"/>
        <v>-3</v>
      </c>
      <c r="AJ91" t="s">
        <v>18</v>
      </c>
      <c r="AM91" t="s">
        <v>13</v>
      </c>
      <c r="AN91">
        <f t="shared" ca="1" si="46"/>
        <v>-30</v>
      </c>
      <c r="AS91" t="str">
        <f t="shared" ca="1" si="47"/>
        <v>-3x=-30</v>
      </c>
    </row>
    <row r="92" spans="1:45" x14ac:dyDescent="0.55000000000000004">
      <c r="A92" s="27"/>
      <c r="B92" s="1" t="s">
        <v>39</v>
      </c>
      <c r="C92" s="1" t="s">
        <v>43</v>
      </c>
      <c r="D92" s="51" t="s">
        <v>60</v>
      </c>
      <c r="E92" s="50" t="s">
        <v>332</v>
      </c>
      <c r="F92" s="50" t="str">
        <f t="shared" ca="1" si="36"/>
        <v>\\(\\quad -10x=60 \\)</v>
      </c>
      <c r="G92" s="50" t="str">
        <f t="shared" ca="1" si="37"/>
        <v>\\(\\quad x=-6 \\)</v>
      </c>
      <c r="H92" s="50" t="s">
        <v>62</v>
      </c>
      <c r="I92" s="89" t="str">
        <f t="shared" ca="1" si="38"/>
        <v>INSERT INTO math(tangen,question,answer,editor,date,count) VALUES('m6000','\\(\\quad -10x=60 \\)','\\(\\quad x=-6 \\)','harazono',NOW(),0);</v>
      </c>
      <c r="J92" s="78" t="s">
        <v>229</v>
      </c>
      <c r="K92" s="43" t="str">
        <f t="shared" ca="1" si="39"/>
        <v>-10x=60</v>
      </c>
      <c r="L92" t="s">
        <v>230</v>
      </c>
      <c r="M92" s="78" t="s">
        <v>229</v>
      </c>
      <c r="N92" s="10" t="s">
        <v>31</v>
      </c>
      <c r="O92">
        <f t="shared" ca="1" si="40"/>
        <v>-6</v>
      </c>
      <c r="P92" t="s">
        <v>230</v>
      </c>
      <c r="Q92" t="str">
        <f t="shared" ca="1" si="41"/>
        <v>\\(\\quad -10x=60 \\)</v>
      </c>
      <c r="R92" t="str">
        <f t="shared" ca="1" si="42"/>
        <v>\\(\\quad x=-6 \\)</v>
      </c>
      <c r="V92" s="1">
        <f t="shared" ca="1" si="34"/>
        <v>-6</v>
      </c>
      <c r="W92" s="1">
        <f t="shared" ca="1" si="34"/>
        <v>-10</v>
      </c>
      <c r="X92">
        <f t="shared" ca="1" si="43"/>
        <v>-10</v>
      </c>
      <c r="Y92" s="1">
        <v>0</v>
      </c>
      <c r="Z92">
        <v>0</v>
      </c>
      <c r="AB92" s="1">
        <f t="shared" ca="1" si="44"/>
        <v>60</v>
      </c>
      <c r="AI92">
        <f t="shared" ca="1" si="45"/>
        <v>-10</v>
      </c>
      <c r="AJ92" t="s">
        <v>18</v>
      </c>
      <c r="AM92" t="s">
        <v>13</v>
      </c>
      <c r="AN92">
        <f t="shared" ca="1" si="46"/>
        <v>60</v>
      </c>
      <c r="AS92" t="str">
        <f t="shared" ca="1" si="47"/>
        <v>-10x=60</v>
      </c>
    </row>
    <row r="93" spans="1:45" x14ac:dyDescent="0.55000000000000004">
      <c r="A93" s="27"/>
      <c r="B93" s="1" t="s">
        <v>39</v>
      </c>
      <c r="C93" s="1" t="s">
        <v>43</v>
      </c>
      <c r="D93" s="51" t="s">
        <v>60</v>
      </c>
      <c r="E93" s="50" t="s">
        <v>332</v>
      </c>
      <c r="F93" s="50" t="str">
        <f t="shared" ca="1" si="36"/>
        <v>\\(\\quad x=6 \\)</v>
      </c>
      <c r="G93" s="50" t="str">
        <f t="shared" ca="1" si="37"/>
        <v>\\(\\quad x=6 \\)</v>
      </c>
      <c r="H93" s="50" t="s">
        <v>62</v>
      </c>
      <c r="I93" s="89" t="str">
        <f t="shared" ca="1" si="38"/>
        <v>INSERT INTO math(tangen,question,answer,editor,date,count) VALUES('m6000','\\(\\quad x=6 \\)','\\(\\quad x=6 \\)','harazono',NOW(),0);</v>
      </c>
      <c r="J93" s="78" t="s">
        <v>229</v>
      </c>
      <c r="K93" s="43" t="str">
        <f t="shared" ca="1" si="39"/>
        <v>x=6</v>
      </c>
      <c r="L93" t="s">
        <v>230</v>
      </c>
      <c r="M93" s="78" t="s">
        <v>229</v>
      </c>
      <c r="N93" s="10" t="s">
        <v>31</v>
      </c>
      <c r="O93">
        <f t="shared" ca="1" si="40"/>
        <v>6</v>
      </c>
      <c r="P93" t="s">
        <v>230</v>
      </c>
      <c r="Q93" t="str">
        <f t="shared" ca="1" si="41"/>
        <v>\\(\\quad x=6 \\)</v>
      </c>
      <c r="R93" t="str">
        <f t="shared" ca="1" si="42"/>
        <v>\\(\\quad x=6 \\)</v>
      </c>
      <c r="V93" s="1">
        <f t="shared" ca="1" si="34"/>
        <v>6</v>
      </c>
      <c r="W93" s="1">
        <f t="shared" ca="1" si="34"/>
        <v>1</v>
      </c>
      <c r="X93">
        <f t="shared" ca="1" si="43"/>
        <v>1</v>
      </c>
      <c r="Y93" s="1">
        <v>0</v>
      </c>
      <c r="Z93">
        <v>0</v>
      </c>
      <c r="AB93" s="1">
        <f t="shared" ca="1" si="44"/>
        <v>6</v>
      </c>
      <c r="AI93" t="str">
        <f t="shared" ca="1" si="45"/>
        <v/>
      </c>
      <c r="AJ93" t="s">
        <v>18</v>
      </c>
      <c r="AM93" t="s">
        <v>13</v>
      </c>
      <c r="AN93">
        <f t="shared" ca="1" si="46"/>
        <v>6</v>
      </c>
      <c r="AS93" t="str">
        <f t="shared" ca="1" si="47"/>
        <v>x=6</v>
      </c>
    </row>
    <row r="94" spans="1:45" x14ac:dyDescent="0.55000000000000004">
      <c r="A94" s="27"/>
      <c r="B94" s="1" t="s">
        <v>39</v>
      </c>
      <c r="C94" s="1" t="s">
        <v>43</v>
      </c>
      <c r="D94" s="51" t="s">
        <v>60</v>
      </c>
      <c r="E94" s="50" t="s">
        <v>332</v>
      </c>
      <c r="F94" s="50" t="str">
        <f t="shared" ca="1" si="36"/>
        <v>\\(\\quad -x=7 \\)</v>
      </c>
      <c r="G94" s="50" t="str">
        <f t="shared" ca="1" si="37"/>
        <v>\\(\\quad x=-7 \\)</v>
      </c>
      <c r="H94" s="50" t="s">
        <v>62</v>
      </c>
      <c r="I94" s="89" t="str">
        <f t="shared" ca="1" si="38"/>
        <v>INSERT INTO math(tangen,question,answer,editor,date,count) VALUES('m6000','\\(\\quad -x=7 \\)','\\(\\quad x=-7 \\)','harazono',NOW(),0);</v>
      </c>
      <c r="J94" s="78" t="s">
        <v>229</v>
      </c>
      <c r="K94" s="43" t="str">
        <f t="shared" ca="1" si="39"/>
        <v>-x=7</v>
      </c>
      <c r="L94" t="s">
        <v>230</v>
      </c>
      <c r="M94" s="78" t="s">
        <v>229</v>
      </c>
      <c r="N94" s="10" t="s">
        <v>31</v>
      </c>
      <c r="O94">
        <f t="shared" ca="1" si="40"/>
        <v>-7</v>
      </c>
      <c r="P94" t="s">
        <v>230</v>
      </c>
      <c r="Q94" t="str">
        <f t="shared" ca="1" si="41"/>
        <v>\\(\\quad -x=7 \\)</v>
      </c>
      <c r="R94" t="str">
        <f t="shared" ca="1" si="42"/>
        <v>\\(\\quad x=-7 \\)</v>
      </c>
      <c r="V94" s="1">
        <f t="shared" ca="1" si="34"/>
        <v>-7</v>
      </c>
      <c r="W94" s="1">
        <f t="shared" ca="1" si="34"/>
        <v>-1</v>
      </c>
      <c r="X94">
        <f t="shared" ca="1" si="43"/>
        <v>-1</v>
      </c>
      <c r="Y94" s="1">
        <v>0</v>
      </c>
      <c r="Z94">
        <v>0</v>
      </c>
      <c r="AB94" s="1">
        <f t="shared" ca="1" si="44"/>
        <v>7</v>
      </c>
      <c r="AI94" t="str">
        <f t="shared" ca="1" si="45"/>
        <v>-</v>
      </c>
      <c r="AJ94" t="s">
        <v>18</v>
      </c>
      <c r="AM94" t="s">
        <v>13</v>
      </c>
      <c r="AN94">
        <f t="shared" ca="1" si="46"/>
        <v>7</v>
      </c>
      <c r="AS94" t="str">
        <f t="shared" ca="1" si="47"/>
        <v>-x=7</v>
      </c>
    </row>
    <row r="95" spans="1:45" x14ac:dyDescent="0.55000000000000004">
      <c r="A95" s="27"/>
      <c r="B95" s="1" t="s">
        <v>39</v>
      </c>
      <c r="C95" s="1" t="s">
        <v>43</v>
      </c>
      <c r="D95" s="51" t="s">
        <v>60</v>
      </c>
      <c r="E95" s="50" t="s">
        <v>332</v>
      </c>
      <c r="F95" s="50" t="str">
        <f t="shared" ca="1" si="36"/>
        <v>\\(\\quad -2x=-10 \\)</v>
      </c>
      <c r="G95" s="50" t="str">
        <f t="shared" ca="1" si="37"/>
        <v>\\(\\quad x=5 \\)</v>
      </c>
      <c r="H95" s="50" t="s">
        <v>62</v>
      </c>
      <c r="I95" s="89" t="str">
        <f t="shared" ca="1" si="38"/>
        <v>INSERT INTO math(tangen,question,answer,editor,date,count) VALUES('m6000','\\(\\quad -2x=-10 \\)','\\(\\quad x=5 \\)','harazono',NOW(),0);</v>
      </c>
      <c r="J95" s="78" t="s">
        <v>229</v>
      </c>
      <c r="K95" s="43" t="str">
        <f t="shared" ca="1" si="39"/>
        <v>-2x=-10</v>
      </c>
      <c r="L95" t="s">
        <v>230</v>
      </c>
      <c r="M95" s="78" t="s">
        <v>229</v>
      </c>
      <c r="N95" s="10" t="s">
        <v>31</v>
      </c>
      <c r="O95">
        <f t="shared" ca="1" si="40"/>
        <v>5</v>
      </c>
      <c r="P95" t="s">
        <v>230</v>
      </c>
      <c r="Q95" t="str">
        <f t="shared" ca="1" si="41"/>
        <v>\\(\\quad -2x=-10 \\)</v>
      </c>
      <c r="R95" t="str">
        <f t="shared" ca="1" si="42"/>
        <v>\\(\\quad x=5 \\)</v>
      </c>
      <c r="V95" s="1">
        <f t="shared" ca="1" si="34"/>
        <v>5</v>
      </c>
      <c r="W95" s="1">
        <f t="shared" ca="1" si="34"/>
        <v>-2</v>
      </c>
      <c r="X95">
        <f t="shared" ca="1" si="43"/>
        <v>-2</v>
      </c>
      <c r="Y95" s="1">
        <v>0</v>
      </c>
      <c r="Z95">
        <v>0</v>
      </c>
      <c r="AB95" s="1">
        <f t="shared" ca="1" si="44"/>
        <v>-10</v>
      </c>
      <c r="AI95">
        <f t="shared" ca="1" si="45"/>
        <v>-2</v>
      </c>
      <c r="AJ95" t="s">
        <v>18</v>
      </c>
      <c r="AM95" t="s">
        <v>13</v>
      </c>
      <c r="AN95">
        <f t="shared" ca="1" si="46"/>
        <v>-10</v>
      </c>
      <c r="AS95" t="str">
        <f t="shared" ca="1" si="47"/>
        <v>-2x=-10</v>
      </c>
    </row>
    <row r="96" spans="1:45" x14ac:dyDescent="0.55000000000000004">
      <c r="A96" s="27"/>
      <c r="B96" s="1" t="s">
        <v>39</v>
      </c>
      <c r="C96" s="1" t="s">
        <v>43</v>
      </c>
      <c r="D96" s="51" t="s">
        <v>60</v>
      </c>
      <c r="E96" s="50" t="s">
        <v>332</v>
      </c>
      <c r="F96" s="50" t="str">
        <f t="shared" ca="1" si="36"/>
        <v>\\(\\quad 5x=10 \\)</v>
      </c>
      <c r="G96" s="50" t="str">
        <f t="shared" ca="1" si="37"/>
        <v>\\(\\quad x=2 \\)</v>
      </c>
      <c r="H96" s="50" t="s">
        <v>62</v>
      </c>
      <c r="I96" s="89" t="str">
        <f t="shared" ca="1" si="38"/>
        <v>INSERT INTO math(tangen,question,answer,editor,date,count) VALUES('m6000','\\(\\quad 5x=10 \\)','\\(\\quad x=2 \\)','harazono',NOW(),0);</v>
      </c>
      <c r="J96" s="78" t="s">
        <v>229</v>
      </c>
      <c r="K96" s="43" t="str">
        <f t="shared" ca="1" si="39"/>
        <v>5x=10</v>
      </c>
      <c r="L96" t="s">
        <v>230</v>
      </c>
      <c r="M96" s="78" t="s">
        <v>229</v>
      </c>
      <c r="N96" s="10" t="s">
        <v>31</v>
      </c>
      <c r="O96">
        <f t="shared" ca="1" si="40"/>
        <v>2</v>
      </c>
      <c r="P96" t="s">
        <v>230</v>
      </c>
      <c r="Q96" t="str">
        <f t="shared" ca="1" si="41"/>
        <v>\\(\\quad 5x=10 \\)</v>
      </c>
      <c r="R96" t="str">
        <f t="shared" ca="1" si="42"/>
        <v>\\(\\quad x=2 \\)</v>
      </c>
      <c r="V96" s="1">
        <f t="shared" ca="1" si="34"/>
        <v>2</v>
      </c>
      <c r="W96" s="1">
        <f t="shared" ca="1" si="34"/>
        <v>5</v>
      </c>
      <c r="X96">
        <f t="shared" ca="1" si="43"/>
        <v>5</v>
      </c>
      <c r="Y96" s="1">
        <v>0</v>
      </c>
      <c r="Z96">
        <v>0</v>
      </c>
      <c r="AB96" s="1">
        <f t="shared" ca="1" si="44"/>
        <v>10</v>
      </c>
      <c r="AI96">
        <f t="shared" ca="1" si="45"/>
        <v>5</v>
      </c>
      <c r="AJ96" t="s">
        <v>18</v>
      </c>
      <c r="AM96" t="s">
        <v>13</v>
      </c>
      <c r="AN96">
        <f t="shared" ca="1" si="46"/>
        <v>10</v>
      </c>
      <c r="AS96" t="str">
        <f t="shared" ca="1" si="47"/>
        <v>5x=10</v>
      </c>
    </row>
    <row r="97" spans="1:45" x14ac:dyDescent="0.55000000000000004">
      <c r="A97" s="27"/>
      <c r="B97" s="1" t="s">
        <v>39</v>
      </c>
      <c r="C97" s="1" t="s">
        <v>43</v>
      </c>
      <c r="D97" s="51" t="s">
        <v>60</v>
      </c>
      <c r="E97" s="50" t="s">
        <v>332</v>
      </c>
      <c r="F97" s="50" t="str">
        <f t="shared" ca="1" si="36"/>
        <v>\\(\\quad -8x=40 \\)</v>
      </c>
      <c r="G97" s="50" t="str">
        <f t="shared" ca="1" si="37"/>
        <v>\\(\\quad x=-5 \\)</v>
      </c>
      <c r="H97" s="50" t="s">
        <v>62</v>
      </c>
      <c r="I97" s="89" t="str">
        <f t="shared" ca="1" si="38"/>
        <v>INSERT INTO math(tangen,question,answer,editor,date,count) VALUES('m6000','\\(\\quad -8x=40 \\)','\\(\\quad x=-5 \\)','harazono',NOW(),0);</v>
      </c>
      <c r="J97" s="78" t="s">
        <v>229</v>
      </c>
      <c r="K97" s="43" t="str">
        <f t="shared" ca="1" si="39"/>
        <v>-8x=40</v>
      </c>
      <c r="L97" t="s">
        <v>230</v>
      </c>
      <c r="M97" s="78" t="s">
        <v>229</v>
      </c>
      <c r="N97" s="10" t="s">
        <v>31</v>
      </c>
      <c r="O97">
        <f t="shared" ca="1" si="40"/>
        <v>-5</v>
      </c>
      <c r="P97" t="s">
        <v>230</v>
      </c>
      <c r="Q97" t="str">
        <f t="shared" ca="1" si="41"/>
        <v>\\(\\quad -8x=40 \\)</v>
      </c>
      <c r="R97" t="str">
        <f t="shared" ca="1" si="42"/>
        <v>\\(\\quad x=-5 \\)</v>
      </c>
      <c r="V97" s="1">
        <f t="shared" ca="1" si="34"/>
        <v>-5</v>
      </c>
      <c r="W97" s="1">
        <f t="shared" ca="1" si="34"/>
        <v>-8</v>
      </c>
      <c r="X97">
        <f t="shared" ca="1" si="43"/>
        <v>-8</v>
      </c>
      <c r="Y97" s="1">
        <v>0</v>
      </c>
      <c r="Z97">
        <v>0</v>
      </c>
      <c r="AB97" s="1">
        <f t="shared" ca="1" si="44"/>
        <v>40</v>
      </c>
      <c r="AI97">
        <f t="shared" ca="1" si="45"/>
        <v>-8</v>
      </c>
      <c r="AJ97" t="s">
        <v>18</v>
      </c>
      <c r="AM97" t="s">
        <v>13</v>
      </c>
      <c r="AN97">
        <f t="shared" ca="1" si="46"/>
        <v>40</v>
      </c>
      <c r="AS97" t="str">
        <f t="shared" ca="1" si="47"/>
        <v>-8x=40</v>
      </c>
    </row>
    <row r="98" spans="1:45" x14ac:dyDescent="0.55000000000000004">
      <c r="A98" s="27"/>
      <c r="B98" s="1" t="s">
        <v>39</v>
      </c>
      <c r="C98" s="1" t="s">
        <v>43</v>
      </c>
      <c r="D98" s="51" t="s">
        <v>60</v>
      </c>
      <c r="E98" s="50" t="s">
        <v>332</v>
      </c>
      <c r="F98" s="50" t="str">
        <f t="shared" ca="1" si="36"/>
        <v>\\(\\quad -8x=-48 \\)</v>
      </c>
      <c r="G98" s="50" t="str">
        <f t="shared" ca="1" si="37"/>
        <v>\\(\\quad x=6 \\)</v>
      </c>
      <c r="H98" s="50" t="s">
        <v>62</v>
      </c>
      <c r="I98" s="89" t="str">
        <f t="shared" ca="1" si="38"/>
        <v>INSERT INTO math(tangen,question,answer,editor,date,count) VALUES('m6000','\\(\\quad -8x=-48 \\)','\\(\\quad x=6 \\)','harazono',NOW(),0);</v>
      </c>
      <c r="J98" s="78" t="s">
        <v>229</v>
      </c>
      <c r="K98" s="43" t="str">
        <f t="shared" ca="1" si="39"/>
        <v>-8x=-48</v>
      </c>
      <c r="L98" t="s">
        <v>230</v>
      </c>
      <c r="M98" s="78" t="s">
        <v>229</v>
      </c>
      <c r="N98" s="10" t="s">
        <v>31</v>
      </c>
      <c r="O98">
        <f t="shared" ca="1" si="40"/>
        <v>6</v>
      </c>
      <c r="P98" t="s">
        <v>230</v>
      </c>
      <c r="Q98" t="str">
        <f t="shared" ca="1" si="41"/>
        <v>\\(\\quad -8x=-48 \\)</v>
      </c>
      <c r="R98" t="str">
        <f t="shared" ca="1" si="42"/>
        <v>\\(\\quad x=6 \\)</v>
      </c>
      <c r="V98" s="1">
        <f t="shared" ca="1" si="34"/>
        <v>6</v>
      </c>
      <c r="W98" s="1">
        <f t="shared" ca="1" si="34"/>
        <v>-8</v>
      </c>
      <c r="X98">
        <f t="shared" ca="1" si="43"/>
        <v>-8</v>
      </c>
      <c r="Y98" s="1">
        <v>0</v>
      </c>
      <c r="Z98">
        <v>0</v>
      </c>
      <c r="AB98" s="1">
        <f t="shared" ca="1" si="44"/>
        <v>-48</v>
      </c>
      <c r="AI98">
        <f t="shared" ca="1" si="45"/>
        <v>-8</v>
      </c>
      <c r="AJ98" t="s">
        <v>18</v>
      </c>
      <c r="AM98" t="s">
        <v>13</v>
      </c>
      <c r="AN98">
        <f t="shared" ca="1" si="46"/>
        <v>-48</v>
      </c>
      <c r="AS98" t="str">
        <f t="shared" ca="1" si="47"/>
        <v>-8x=-48</v>
      </c>
    </row>
    <row r="99" spans="1:45" x14ac:dyDescent="0.55000000000000004">
      <c r="A99" s="27"/>
      <c r="B99" s="1" t="s">
        <v>39</v>
      </c>
      <c r="C99" s="1" t="s">
        <v>43</v>
      </c>
      <c r="D99" s="51" t="s">
        <v>60</v>
      </c>
      <c r="E99" s="50" t="s">
        <v>332</v>
      </c>
      <c r="F99" s="50" t="str">
        <f t="shared" ca="1" si="36"/>
        <v>\\(\\quad 2x=-12 \\)</v>
      </c>
      <c r="G99" s="50" t="str">
        <f t="shared" ca="1" si="37"/>
        <v>\\(\\quad x=-6 \\)</v>
      </c>
      <c r="H99" s="50" t="s">
        <v>62</v>
      </c>
      <c r="I99" s="89" t="str">
        <f t="shared" ca="1" si="38"/>
        <v>INSERT INTO math(tangen,question,answer,editor,date,count) VALUES('m6000','\\(\\quad 2x=-12 \\)','\\(\\quad x=-6 \\)','harazono',NOW(),0);</v>
      </c>
      <c r="J99" s="78" t="s">
        <v>229</v>
      </c>
      <c r="K99" s="43" t="str">
        <f t="shared" ca="1" si="39"/>
        <v>2x=-12</v>
      </c>
      <c r="L99" t="s">
        <v>230</v>
      </c>
      <c r="M99" s="78" t="s">
        <v>229</v>
      </c>
      <c r="N99" s="10" t="s">
        <v>31</v>
      </c>
      <c r="O99">
        <f t="shared" ca="1" si="40"/>
        <v>-6</v>
      </c>
      <c r="P99" t="s">
        <v>230</v>
      </c>
      <c r="Q99" t="str">
        <f t="shared" ca="1" si="41"/>
        <v>\\(\\quad 2x=-12 \\)</v>
      </c>
      <c r="R99" t="str">
        <f t="shared" ca="1" si="42"/>
        <v>\\(\\quad x=-6 \\)</v>
      </c>
      <c r="V99" s="1">
        <f t="shared" ca="1" si="34"/>
        <v>-6</v>
      </c>
      <c r="W99" s="1">
        <f t="shared" ca="1" si="34"/>
        <v>2</v>
      </c>
      <c r="X99">
        <f t="shared" ca="1" si="43"/>
        <v>2</v>
      </c>
      <c r="Y99" s="1">
        <v>0</v>
      </c>
      <c r="Z99">
        <v>0</v>
      </c>
      <c r="AB99" s="1">
        <f t="shared" ca="1" si="44"/>
        <v>-12</v>
      </c>
      <c r="AI99">
        <f t="shared" ca="1" si="45"/>
        <v>2</v>
      </c>
      <c r="AJ99" t="s">
        <v>18</v>
      </c>
      <c r="AM99" t="s">
        <v>13</v>
      </c>
      <c r="AN99">
        <f t="shared" ca="1" si="46"/>
        <v>-12</v>
      </c>
      <c r="AS99" t="str">
        <f t="shared" ca="1" si="47"/>
        <v>2x=-12</v>
      </c>
    </row>
    <row r="100" spans="1:45" x14ac:dyDescent="0.55000000000000004">
      <c r="A100" s="27"/>
      <c r="B100" s="1" t="s">
        <v>39</v>
      </c>
      <c r="C100" s="1" t="s">
        <v>43</v>
      </c>
      <c r="D100" s="51" t="s">
        <v>60</v>
      </c>
      <c r="E100" s="50" t="s">
        <v>332</v>
      </c>
      <c r="F100" s="50" t="str">
        <f t="shared" ca="1" si="36"/>
        <v>\\(\\quad -5x=-5 \\)</v>
      </c>
      <c r="G100" s="50" t="str">
        <f t="shared" ca="1" si="37"/>
        <v>\\(\\quad x=1 \\)</v>
      </c>
      <c r="H100" s="50" t="s">
        <v>62</v>
      </c>
      <c r="I100" s="89" t="str">
        <f t="shared" ca="1" si="38"/>
        <v>INSERT INTO math(tangen,question,answer,editor,date,count) VALUES('m6000','\\(\\quad -5x=-5 \\)','\\(\\quad x=1 \\)','harazono',NOW(),0);</v>
      </c>
      <c r="J100" s="78" t="s">
        <v>229</v>
      </c>
      <c r="K100" s="43" t="str">
        <f t="shared" ca="1" si="39"/>
        <v>-5x=-5</v>
      </c>
      <c r="L100" t="s">
        <v>230</v>
      </c>
      <c r="M100" s="78" t="s">
        <v>229</v>
      </c>
      <c r="N100" s="10" t="s">
        <v>31</v>
      </c>
      <c r="O100">
        <f t="shared" ca="1" si="40"/>
        <v>1</v>
      </c>
      <c r="P100" t="s">
        <v>230</v>
      </c>
      <c r="Q100" t="str">
        <f t="shared" ca="1" si="41"/>
        <v>\\(\\quad -5x=-5 \\)</v>
      </c>
      <c r="R100" t="str">
        <f t="shared" ca="1" si="42"/>
        <v>\\(\\quad x=1 \\)</v>
      </c>
      <c r="V100" s="1">
        <f t="shared" ca="1" si="34"/>
        <v>1</v>
      </c>
      <c r="W100" s="1">
        <f t="shared" ca="1" si="34"/>
        <v>-5</v>
      </c>
      <c r="X100">
        <f t="shared" ca="1" si="43"/>
        <v>-5</v>
      </c>
      <c r="Y100" s="1">
        <v>0</v>
      </c>
      <c r="Z100">
        <v>0</v>
      </c>
      <c r="AB100" s="1">
        <f t="shared" ca="1" si="44"/>
        <v>-5</v>
      </c>
      <c r="AI100">
        <f t="shared" ca="1" si="45"/>
        <v>-5</v>
      </c>
      <c r="AJ100" t="s">
        <v>18</v>
      </c>
      <c r="AM100" t="s">
        <v>13</v>
      </c>
      <c r="AN100">
        <f t="shared" ca="1" si="46"/>
        <v>-5</v>
      </c>
      <c r="AS100" t="str">
        <f t="shared" ca="1" si="47"/>
        <v>-5x=-5</v>
      </c>
    </row>
    <row r="101" spans="1:45" x14ac:dyDescent="0.55000000000000004">
      <c r="A101" s="27"/>
      <c r="B101" s="1" t="s">
        <v>39</v>
      </c>
      <c r="C101" s="1" t="s">
        <v>43</v>
      </c>
      <c r="D101" s="51" t="s">
        <v>60</v>
      </c>
      <c r="E101" s="50" t="s">
        <v>332</v>
      </c>
      <c r="F101" s="50" t="str">
        <f t="shared" ca="1" si="36"/>
        <v>\\(\\quad -9x=-36 \\)</v>
      </c>
      <c r="G101" s="50" t="str">
        <f t="shared" ca="1" si="37"/>
        <v>\\(\\quad x=4 \\)</v>
      </c>
      <c r="H101" s="50" t="s">
        <v>62</v>
      </c>
      <c r="I101" s="89" t="str">
        <f t="shared" ca="1" si="38"/>
        <v>INSERT INTO math(tangen,question,answer,editor,date,count) VALUES('m6000','\\(\\quad -9x=-36 \\)','\\(\\quad x=4 \\)','harazono',NOW(),0);</v>
      </c>
      <c r="J101" s="78" t="s">
        <v>229</v>
      </c>
      <c r="K101" s="43" t="str">
        <f t="shared" ca="1" si="39"/>
        <v>-9x=-36</v>
      </c>
      <c r="L101" t="s">
        <v>230</v>
      </c>
      <c r="M101" s="78" t="s">
        <v>229</v>
      </c>
      <c r="N101" s="10" t="s">
        <v>31</v>
      </c>
      <c r="O101">
        <f t="shared" ca="1" si="40"/>
        <v>4</v>
      </c>
      <c r="P101" t="s">
        <v>230</v>
      </c>
      <c r="Q101" t="str">
        <f t="shared" ca="1" si="41"/>
        <v>\\(\\quad -9x=-36 \\)</v>
      </c>
      <c r="R101" t="str">
        <f t="shared" ca="1" si="42"/>
        <v>\\(\\quad x=4 \\)</v>
      </c>
      <c r="V101" s="1">
        <f t="shared" ca="1" si="34"/>
        <v>4</v>
      </c>
      <c r="W101" s="1">
        <f t="shared" ca="1" si="34"/>
        <v>-9</v>
      </c>
      <c r="X101">
        <f t="shared" ca="1" si="43"/>
        <v>-9</v>
      </c>
      <c r="Y101" s="1">
        <v>0</v>
      </c>
      <c r="Z101">
        <v>0</v>
      </c>
      <c r="AB101" s="1">
        <f t="shared" ca="1" si="44"/>
        <v>-36</v>
      </c>
      <c r="AI101">
        <f t="shared" ca="1" si="45"/>
        <v>-9</v>
      </c>
      <c r="AJ101" t="s">
        <v>18</v>
      </c>
      <c r="AM101" t="s">
        <v>13</v>
      </c>
      <c r="AN101">
        <f t="shared" ca="1" si="46"/>
        <v>-36</v>
      </c>
      <c r="AS101" t="str">
        <f t="shared" ca="1" si="47"/>
        <v>-9x=-36</v>
      </c>
    </row>
    <row r="102" spans="1:45" x14ac:dyDescent="0.55000000000000004">
      <c r="A102" s="27"/>
      <c r="B102" s="1" t="s">
        <v>39</v>
      </c>
      <c r="C102" s="1" t="s">
        <v>43</v>
      </c>
      <c r="D102" s="51" t="s">
        <v>60</v>
      </c>
      <c r="E102" s="50" t="s">
        <v>332</v>
      </c>
      <c r="F102" s="50" t="str">
        <f t="shared" ca="1" si="36"/>
        <v>\\(\\quad 2x=-12 \\)</v>
      </c>
      <c r="G102" s="50" t="str">
        <f t="shared" ca="1" si="37"/>
        <v>\\(\\quad x=-6 \\)</v>
      </c>
      <c r="H102" s="50" t="s">
        <v>62</v>
      </c>
      <c r="I102" s="89" t="str">
        <f t="shared" ca="1" si="38"/>
        <v>INSERT INTO math(tangen,question,answer,editor,date,count) VALUES('m6000','\\(\\quad 2x=-12 \\)','\\(\\quad x=-6 \\)','harazono',NOW(),0);</v>
      </c>
      <c r="J102" s="78" t="s">
        <v>229</v>
      </c>
      <c r="K102" s="43" t="str">
        <f t="shared" ca="1" si="39"/>
        <v>2x=-12</v>
      </c>
      <c r="L102" t="s">
        <v>230</v>
      </c>
      <c r="M102" s="78" t="s">
        <v>229</v>
      </c>
      <c r="N102" s="10" t="s">
        <v>31</v>
      </c>
      <c r="O102">
        <f t="shared" ca="1" si="40"/>
        <v>-6</v>
      </c>
      <c r="P102" t="s">
        <v>230</v>
      </c>
      <c r="Q102" t="str">
        <f t="shared" ca="1" si="41"/>
        <v>\\(\\quad 2x=-12 \\)</v>
      </c>
      <c r="R102" t="str">
        <f t="shared" ca="1" si="42"/>
        <v>\\(\\quad x=-6 \\)</v>
      </c>
      <c r="V102" s="1">
        <f t="shared" ca="1" si="34"/>
        <v>-6</v>
      </c>
      <c r="W102" s="1">
        <f t="shared" ca="1" si="34"/>
        <v>2</v>
      </c>
      <c r="X102">
        <f t="shared" ca="1" si="43"/>
        <v>2</v>
      </c>
      <c r="Y102" s="1">
        <v>0</v>
      </c>
      <c r="Z102">
        <v>0</v>
      </c>
      <c r="AB102" s="1">
        <f t="shared" ca="1" si="44"/>
        <v>-12</v>
      </c>
      <c r="AI102">
        <f t="shared" ca="1" si="45"/>
        <v>2</v>
      </c>
      <c r="AJ102" t="s">
        <v>18</v>
      </c>
      <c r="AM102" t="s">
        <v>13</v>
      </c>
      <c r="AN102">
        <f t="shared" ca="1" si="46"/>
        <v>-12</v>
      </c>
      <c r="AS102" t="str">
        <f t="shared" ca="1" si="47"/>
        <v>2x=-12</v>
      </c>
    </row>
    <row r="103" spans="1:45" x14ac:dyDescent="0.55000000000000004">
      <c r="A103" s="27"/>
      <c r="B103" s="1" t="s">
        <v>39</v>
      </c>
      <c r="C103" s="1" t="s">
        <v>43</v>
      </c>
      <c r="D103" s="51" t="s">
        <v>60</v>
      </c>
      <c r="E103" s="50" t="s">
        <v>332</v>
      </c>
      <c r="F103" s="50" t="str">
        <f t="shared" ca="1" si="36"/>
        <v>\\(\\quad -x=-4 \\)</v>
      </c>
      <c r="G103" s="50" t="str">
        <f t="shared" ca="1" si="37"/>
        <v>\\(\\quad x=4 \\)</v>
      </c>
      <c r="H103" s="50" t="s">
        <v>62</v>
      </c>
      <c r="I103" s="89" t="str">
        <f t="shared" ca="1" si="38"/>
        <v>INSERT INTO math(tangen,question,answer,editor,date,count) VALUES('m6000','\\(\\quad -x=-4 \\)','\\(\\quad x=4 \\)','harazono',NOW(),0);</v>
      </c>
      <c r="J103" s="78" t="s">
        <v>229</v>
      </c>
      <c r="K103" s="43" t="str">
        <f t="shared" ca="1" si="39"/>
        <v>-x=-4</v>
      </c>
      <c r="L103" t="s">
        <v>230</v>
      </c>
      <c r="M103" s="78" t="s">
        <v>229</v>
      </c>
      <c r="N103" s="10" t="s">
        <v>31</v>
      </c>
      <c r="O103">
        <f t="shared" ca="1" si="40"/>
        <v>4</v>
      </c>
      <c r="P103" t="s">
        <v>230</v>
      </c>
      <c r="Q103" t="str">
        <f t="shared" ca="1" si="41"/>
        <v>\\(\\quad -x=-4 \\)</v>
      </c>
      <c r="R103" t="str">
        <f t="shared" ca="1" si="42"/>
        <v>\\(\\quad x=4 \\)</v>
      </c>
      <c r="V103" s="1">
        <f t="shared" ca="1" si="34"/>
        <v>4</v>
      </c>
      <c r="W103" s="1">
        <f t="shared" ca="1" si="34"/>
        <v>-1</v>
      </c>
      <c r="X103">
        <f t="shared" ca="1" si="43"/>
        <v>-1</v>
      </c>
      <c r="Y103" s="1">
        <v>0</v>
      </c>
      <c r="Z103">
        <v>0</v>
      </c>
      <c r="AB103" s="1">
        <f t="shared" ca="1" si="44"/>
        <v>-4</v>
      </c>
      <c r="AI103" t="str">
        <f t="shared" ca="1" si="45"/>
        <v>-</v>
      </c>
      <c r="AJ103" t="s">
        <v>18</v>
      </c>
      <c r="AM103" t="s">
        <v>13</v>
      </c>
      <c r="AN103">
        <f t="shared" ca="1" si="46"/>
        <v>-4</v>
      </c>
      <c r="AS103" t="str">
        <f t="shared" ca="1" si="47"/>
        <v>-x=-4</v>
      </c>
    </row>
    <row r="104" spans="1:45" x14ac:dyDescent="0.55000000000000004">
      <c r="A104" s="27"/>
      <c r="B104" s="1" t="s">
        <v>39</v>
      </c>
      <c r="C104" s="1" t="s">
        <v>43</v>
      </c>
      <c r="D104" s="51" t="s">
        <v>60</v>
      </c>
      <c r="E104" s="50" t="s">
        <v>332</v>
      </c>
      <c r="F104" s="50" t="str">
        <f t="shared" ca="1" si="36"/>
        <v>\\(\\quad -6x=-12 \\)</v>
      </c>
      <c r="G104" s="50" t="str">
        <f t="shared" ca="1" si="37"/>
        <v>\\(\\quad x=2 \\)</v>
      </c>
      <c r="H104" s="50" t="s">
        <v>62</v>
      </c>
      <c r="I104" s="89" t="str">
        <f t="shared" ca="1" si="38"/>
        <v>INSERT INTO math(tangen,question,answer,editor,date,count) VALUES('m6000','\\(\\quad -6x=-12 \\)','\\(\\quad x=2 \\)','harazono',NOW(),0);</v>
      </c>
      <c r="J104" s="78" t="s">
        <v>229</v>
      </c>
      <c r="K104" s="43" t="str">
        <f t="shared" ca="1" si="39"/>
        <v>-6x=-12</v>
      </c>
      <c r="L104" t="s">
        <v>230</v>
      </c>
      <c r="M104" s="78" t="s">
        <v>229</v>
      </c>
      <c r="N104" s="10" t="s">
        <v>31</v>
      </c>
      <c r="O104">
        <f t="shared" ca="1" si="40"/>
        <v>2</v>
      </c>
      <c r="P104" t="s">
        <v>230</v>
      </c>
      <c r="Q104" t="str">
        <f t="shared" ca="1" si="41"/>
        <v>\\(\\quad -6x=-12 \\)</v>
      </c>
      <c r="R104" t="str">
        <f t="shared" ca="1" si="42"/>
        <v>\\(\\quad x=2 \\)</v>
      </c>
      <c r="V104" s="1">
        <f t="shared" ca="1" si="34"/>
        <v>2</v>
      </c>
      <c r="W104" s="1">
        <f t="shared" ca="1" si="34"/>
        <v>-6</v>
      </c>
      <c r="X104">
        <f t="shared" ca="1" si="43"/>
        <v>-6</v>
      </c>
      <c r="Y104" s="1">
        <v>0</v>
      </c>
      <c r="Z104">
        <v>0</v>
      </c>
      <c r="AB104" s="1">
        <f t="shared" ca="1" si="44"/>
        <v>-12</v>
      </c>
      <c r="AI104">
        <f t="shared" ca="1" si="45"/>
        <v>-6</v>
      </c>
      <c r="AJ104" t="s">
        <v>18</v>
      </c>
      <c r="AM104" t="s">
        <v>13</v>
      </c>
      <c r="AN104">
        <f t="shared" ca="1" si="46"/>
        <v>-12</v>
      </c>
      <c r="AS104" t="str">
        <f t="shared" ca="1" si="47"/>
        <v>-6x=-12</v>
      </c>
    </row>
    <row r="105" spans="1:45" x14ac:dyDescent="0.55000000000000004">
      <c r="A105" s="27"/>
      <c r="B105" s="1" t="s">
        <v>39</v>
      </c>
      <c r="C105" s="1" t="s">
        <v>43</v>
      </c>
      <c r="D105" s="51" t="s">
        <v>60</v>
      </c>
      <c r="E105" s="50" t="s">
        <v>332</v>
      </c>
      <c r="F105" s="50" t="str">
        <f t="shared" ca="1" si="36"/>
        <v>\\(\\quad 9x=18 \\)</v>
      </c>
      <c r="G105" s="50" t="str">
        <f t="shared" ca="1" si="37"/>
        <v>\\(\\quad x=2 \\)</v>
      </c>
      <c r="H105" s="50" t="s">
        <v>62</v>
      </c>
      <c r="I105" s="89" t="str">
        <f t="shared" ca="1" si="38"/>
        <v>INSERT INTO math(tangen,question,answer,editor,date,count) VALUES('m6000','\\(\\quad 9x=18 \\)','\\(\\quad x=2 \\)','harazono',NOW(),0);</v>
      </c>
      <c r="J105" s="78" t="s">
        <v>229</v>
      </c>
      <c r="K105" s="43" t="str">
        <f t="shared" ca="1" si="39"/>
        <v>9x=18</v>
      </c>
      <c r="L105" t="s">
        <v>230</v>
      </c>
      <c r="M105" s="78" t="s">
        <v>229</v>
      </c>
      <c r="N105" s="10" t="s">
        <v>31</v>
      </c>
      <c r="O105">
        <f t="shared" ca="1" si="40"/>
        <v>2</v>
      </c>
      <c r="P105" t="s">
        <v>230</v>
      </c>
      <c r="Q105" t="str">
        <f t="shared" ca="1" si="41"/>
        <v>\\(\\quad 9x=18 \\)</v>
      </c>
      <c r="R105" t="str">
        <f t="shared" ca="1" si="42"/>
        <v>\\(\\quad x=2 \\)</v>
      </c>
      <c r="V105" s="1">
        <f t="shared" ca="1" si="34"/>
        <v>2</v>
      </c>
      <c r="W105" s="1">
        <f t="shared" ca="1" si="34"/>
        <v>9</v>
      </c>
      <c r="X105">
        <f t="shared" ca="1" si="43"/>
        <v>9</v>
      </c>
      <c r="Y105" s="1">
        <v>0</v>
      </c>
      <c r="Z105">
        <v>0</v>
      </c>
      <c r="AB105" s="1">
        <f t="shared" ca="1" si="44"/>
        <v>18</v>
      </c>
      <c r="AI105">
        <f t="shared" ca="1" si="45"/>
        <v>9</v>
      </c>
      <c r="AJ105" t="s">
        <v>18</v>
      </c>
      <c r="AM105" t="s">
        <v>13</v>
      </c>
      <c r="AN105">
        <f t="shared" ca="1" si="46"/>
        <v>18</v>
      </c>
      <c r="AS105" t="str">
        <f t="shared" ca="1" si="47"/>
        <v>9x=18</v>
      </c>
    </row>
    <row r="106" spans="1:45" x14ac:dyDescent="0.55000000000000004">
      <c r="A106" s="27"/>
      <c r="B106" s="1" t="s">
        <v>39</v>
      </c>
      <c r="C106" s="1" t="s">
        <v>43</v>
      </c>
      <c r="D106" s="51" t="s">
        <v>60</v>
      </c>
      <c r="E106" s="50" t="s">
        <v>332</v>
      </c>
      <c r="F106" s="50" t="str">
        <f t="shared" ca="1" si="36"/>
        <v>\\(\\quad -2x=20 \\)</v>
      </c>
      <c r="G106" s="50" t="str">
        <f t="shared" ca="1" si="37"/>
        <v>\\(\\quad x=-10 \\)</v>
      </c>
      <c r="H106" s="50" t="s">
        <v>62</v>
      </c>
      <c r="I106" s="89" t="str">
        <f t="shared" ca="1" si="38"/>
        <v>INSERT INTO math(tangen,question,answer,editor,date,count) VALUES('m6000','\\(\\quad -2x=20 \\)','\\(\\quad x=-10 \\)','harazono',NOW(),0);</v>
      </c>
      <c r="J106" s="78" t="s">
        <v>229</v>
      </c>
      <c r="K106" s="43" t="str">
        <f t="shared" ca="1" si="39"/>
        <v>-2x=20</v>
      </c>
      <c r="L106" t="s">
        <v>230</v>
      </c>
      <c r="M106" s="78" t="s">
        <v>229</v>
      </c>
      <c r="N106" s="10" t="s">
        <v>31</v>
      </c>
      <c r="O106">
        <f t="shared" ca="1" si="40"/>
        <v>-10</v>
      </c>
      <c r="P106" t="s">
        <v>230</v>
      </c>
      <c r="Q106" t="str">
        <f t="shared" ca="1" si="41"/>
        <v>\\(\\quad -2x=20 \\)</v>
      </c>
      <c r="R106" t="str">
        <f t="shared" ca="1" si="42"/>
        <v>\\(\\quad x=-10 \\)</v>
      </c>
      <c r="V106" s="1">
        <f t="shared" ca="1" si="34"/>
        <v>-10</v>
      </c>
      <c r="W106" s="1">
        <f t="shared" ca="1" si="34"/>
        <v>-2</v>
      </c>
      <c r="X106">
        <f t="shared" ca="1" si="43"/>
        <v>-2</v>
      </c>
      <c r="Y106" s="1">
        <v>0</v>
      </c>
      <c r="Z106">
        <v>0</v>
      </c>
      <c r="AB106" s="1">
        <f t="shared" ca="1" si="44"/>
        <v>20</v>
      </c>
      <c r="AI106">
        <f t="shared" ca="1" si="45"/>
        <v>-2</v>
      </c>
      <c r="AJ106" t="s">
        <v>18</v>
      </c>
      <c r="AM106" t="s">
        <v>13</v>
      </c>
      <c r="AN106">
        <f t="shared" ca="1" si="46"/>
        <v>20</v>
      </c>
      <c r="AS106" t="str">
        <f t="shared" ca="1" si="47"/>
        <v>-2x=20</v>
      </c>
    </row>
    <row r="107" spans="1:45" x14ac:dyDescent="0.55000000000000004">
      <c r="A107" s="27"/>
      <c r="B107" s="1" t="s">
        <v>39</v>
      </c>
      <c r="C107" s="1" t="s">
        <v>43</v>
      </c>
      <c r="D107" s="51" t="s">
        <v>60</v>
      </c>
      <c r="E107" s="50" t="s">
        <v>332</v>
      </c>
      <c r="F107" s="50" t="str">
        <f t="shared" ca="1" si="36"/>
        <v>\\(\\quad -3x=-30 \\)</v>
      </c>
      <c r="G107" s="50" t="str">
        <f t="shared" ca="1" si="37"/>
        <v>\\(\\quad x=10 \\)</v>
      </c>
      <c r="H107" s="50" t="s">
        <v>62</v>
      </c>
      <c r="I107" s="89" t="str">
        <f t="shared" ca="1" si="38"/>
        <v>INSERT INTO math(tangen,question,answer,editor,date,count) VALUES('m6000','\\(\\quad -3x=-30 \\)','\\(\\quad x=10 \\)','harazono',NOW(),0);</v>
      </c>
      <c r="J107" s="78" t="s">
        <v>229</v>
      </c>
      <c r="K107" s="43" t="str">
        <f t="shared" ca="1" si="39"/>
        <v>-3x=-30</v>
      </c>
      <c r="L107" t="s">
        <v>230</v>
      </c>
      <c r="M107" s="78" t="s">
        <v>229</v>
      </c>
      <c r="N107" s="10" t="s">
        <v>31</v>
      </c>
      <c r="O107">
        <f t="shared" ca="1" si="40"/>
        <v>10</v>
      </c>
      <c r="P107" t="s">
        <v>230</v>
      </c>
      <c r="Q107" t="str">
        <f t="shared" ca="1" si="41"/>
        <v>\\(\\quad -3x=-30 \\)</v>
      </c>
      <c r="R107" t="str">
        <f t="shared" ca="1" si="42"/>
        <v>\\(\\quad x=10 \\)</v>
      </c>
      <c r="V107" s="1">
        <f t="shared" ca="1" si="34"/>
        <v>10</v>
      </c>
      <c r="W107" s="1">
        <f t="shared" ca="1" si="34"/>
        <v>-3</v>
      </c>
      <c r="X107">
        <f t="shared" ca="1" si="43"/>
        <v>-3</v>
      </c>
      <c r="Y107" s="1">
        <v>0</v>
      </c>
      <c r="Z107">
        <v>0</v>
      </c>
      <c r="AB107" s="1">
        <f t="shared" ca="1" si="44"/>
        <v>-30</v>
      </c>
      <c r="AI107">
        <f t="shared" ca="1" si="45"/>
        <v>-3</v>
      </c>
      <c r="AJ107" t="s">
        <v>18</v>
      </c>
      <c r="AM107" t="s">
        <v>13</v>
      </c>
      <c r="AN107">
        <f t="shared" ca="1" si="46"/>
        <v>-30</v>
      </c>
      <c r="AS107" t="str">
        <f t="shared" ca="1" si="47"/>
        <v>-3x=-30</v>
      </c>
    </row>
    <row r="108" spans="1:45" x14ac:dyDescent="0.55000000000000004">
      <c r="A108" s="27"/>
      <c r="B108" s="1" t="s">
        <v>39</v>
      </c>
      <c r="C108" s="1" t="s">
        <v>43</v>
      </c>
      <c r="D108" s="51" t="s">
        <v>60</v>
      </c>
      <c r="E108" s="50" t="s">
        <v>332</v>
      </c>
      <c r="F108" s="50" t="str">
        <f t="shared" ca="1" si="36"/>
        <v>\\(\\quad -10x=60 \\)</v>
      </c>
      <c r="G108" s="50" t="str">
        <f t="shared" ca="1" si="37"/>
        <v>\\(\\quad x=-6 \\)</v>
      </c>
      <c r="H108" s="50" t="s">
        <v>62</v>
      </c>
      <c r="I108" s="89" t="str">
        <f t="shared" ca="1" si="38"/>
        <v>INSERT INTO math(tangen,question,answer,editor,date,count) VALUES('m6000','\\(\\quad -10x=60 \\)','\\(\\quad x=-6 \\)','harazono',NOW(),0);</v>
      </c>
      <c r="J108" s="78" t="s">
        <v>229</v>
      </c>
      <c r="K108" s="43" t="str">
        <f t="shared" ca="1" si="39"/>
        <v>-10x=60</v>
      </c>
      <c r="L108" t="s">
        <v>230</v>
      </c>
      <c r="M108" s="78" t="s">
        <v>229</v>
      </c>
      <c r="N108" s="10" t="s">
        <v>31</v>
      </c>
      <c r="O108">
        <f t="shared" ca="1" si="40"/>
        <v>-6</v>
      </c>
      <c r="P108" t="s">
        <v>230</v>
      </c>
      <c r="Q108" t="str">
        <f t="shared" ca="1" si="41"/>
        <v>\\(\\quad -10x=60 \\)</v>
      </c>
      <c r="R108" t="str">
        <f t="shared" ca="1" si="42"/>
        <v>\\(\\quad x=-6 \\)</v>
      </c>
      <c r="V108" s="1">
        <f t="shared" ca="1" si="34"/>
        <v>-6</v>
      </c>
      <c r="W108" s="1">
        <f t="shared" ca="1" si="34"/>
        <v>-10</v>
      </c>
      <c r="X108">
        <f t="shared" ca="1" si="43"/>
        <v>-10</v>
      </c>
      <c r="Y108" s="1">
        <v>0</v>
      </c>
      <c r="Z108">
        <v>0</v>
      </c>
      <c r="AB108" s="1">
        <f t="shared" ca="1" si="44"/>
        <v>60</v>
      </c>
      <c r="AI108">
        <f t="shared" ca="1" si="45"/>
        <v>-10</v>
      </c>
      <c r="AJ108" t="s">
        <v>18</v>
      </c>
      <c r="AM108" t="s">
        <v>13</v>
      </c>
      <c r="AN108">
        <f t="shared" ca="1" si="46"/>
        <v>60</v>
      </c>
      <c r="AS108" t="str">
        <f t="shared" ca="1" si="47"/>
        <v>-10x=60</v>
      </c>
    </row>
    <row r="109" spans="1:45" x14ac:dyDescent="0.55000000000000004">
      <c r="A109" s="27"/>
      <c r="B109" s="1" t="s">
        <v>39</v>
      </c>
      <c r="C109" s="1" t="s">
        <v>43</v>
      </c>
      <c r="D109" s="51" t="s">
        <v>60</v>
      </c>
      <c r="E109" s="50" t="s">
        <v>332</v>
      </c>
      <c r="F109" s="50" t="str">
        <f t="shared" ca="1" si="36"/>
        <v>\\(\\quad 6x=-48 \\)</v>
      </c>
      <c r="G109" s="50" t="str">
        <f t="shared" ca="1" si="37"/>
        <v>\\(\\quad x=-8 \\)</v>
      </c>
      <c r="H109" s="50" t="s">
        <v>62</v>
      </c>
      <c r="I109" s="89" t="str">
        <f t="shared" ca="1" si="38"/>
        <v>INSERT INTO math(tangen,question,answer,editor,date,count) VALUES('m6000','\\(\\quad 6x=-48 \\)','\\(\\quad x=-8 \\)','harazono',NOW(),0);</v>
      </c>
      <c r="J109" s="78" t="s">
        <v>229</v>
      </c>
      <c r="K109" s="43" t="str">
        <f t="shared" ca="1" si="39"/>
        <v>6x=-48</v>
      </c>
      <c r="L109" t="s">
        <v>230</v>
      </c>
      <c r="M109" s="78" t="s">
        <v>229</v>
      </c>
      <c r="N109" s="10" t="s">
        <v>31</v>
      </c>
      <c r="O109">
        <f t="shared" ca="1" si="40"/>
        <v>-8</v>
      </c>
      <c r="P109" t="s">
        <v>230</v>
      </c>
      <c r="Q109" t="str">
        <f t="shared" ca="1" si="41"/>
        <v>\\(\\quad 6x=-48 \\)</v>
      </c>
      <c r="R109" t="str">
        <f t="shared" ca="1" si="42"/>
        <v>\\(\\quad x=-8 \\)</v>
      </c>
      <c r="V109" s="1">
        <f t="shared" ca="1" si="34"/>
        <v>-8</v>
      </c>
      <c r="W109" s="1">
        <f t="shared" ca="1" si="34"/>
        <v>6</v>
      </c>
      <c r="X109">
        <f t="shared" ca="1" si="43"/>
        <v>6</v>
      </c>
      <c r="Y109" s="1">
        <v>0</v>
      </c>
      <c r="Z109">
        <v>0</v>
      </c>
      <c r="AB109" s="1">
        <f t="shared" ca="1" si="44"/>
        <v>-48</v>
      </c>
      <c r="AI109">
        <f t="shared" ca="1" si="45"/>
        <v>6</v>
      </c>
      <c r="AJ109" t="s">
        <v>18</v>
      </c>
      <c r="AM109" t="s">
        <v>13</v>
      </c>
      <c r="AN109">
        <f t="shared" ca="1" si="46"/>
        <v>-48</v>
      </c>
      <c r="AS109" t="str">
        <f t="shared" ca="1" si="47"/>
        <v>6x=-48</v>
      </c>
    </row>
    <row r="110" spans="1:45" x14ac:dyDescent="0.55000000000000004">
      <c r="A110" s="27"/>
      <c r="B110" s="1" t="s">
        <v>39</v>
      </c>
      <c r="C110" s="1" t="s">
        <v>43</v>
      </c>
      <c r="D110" s="51" t="s">
        <v>60</v>
      </c>
      <c r="E110" s="50" t="s">
        <v>332</v>
      </c>
      <c r="F110" s="50" t="str">
        <f t="shared" ca="1" si="36"/>
        <v>\\(\\quad 2x=10 \\)</v>
      </c>
      <c r="G110" s="50" t="str">
        <f t="shared" ca="1" si="37"/>
        <v>\\(\\quad x=5 \\)</v>
      </c>
      <c r="H110" s="50" t="s">
        <v>62</v>
      </c>
      <c r="I110" s="89" t="str">
        <f t="shared" ca="1" si="38"/>
        <v>INSERT INTO math(tangen,question,answer,editor,date,count) VALUES('m6000','\\(\\quad 2x=10 \\)','\\(\\quad x=5 \\)','harazono',NOW(),0);</v>
      </c>
      <c r="J110" s="78" t="s">
        <v>229</v>
      </c>
      <c r="K110" s="43" t="str">
        <f t="shared" ca="1" si="39"/>
        <v>2x=10</v>
      </c>
      <c r="L110" t="s">
        <v>230</v>
      </c>
      <c r="M110" s="78" t="s">
        <v>229</v>
      </c>
      <c r="N110" s="10" t="s">
        <v>31</v>
      </c>
      <c r="O110">
        <f t="shared" ca="1" si="40"/>
        <v>5</v>
      </c>
      <c r="P110" t="s">
        <v>230</v>
      </c>
      <c r="Q110" t="str">
        <f t="shared" ca="1" si="41"/>
        <v>\\(\\quad 2x=10 \\)</v>
      </c>
      <c r="R110" t="str">
        <f t="shared" ca="1" si="42"/>
        <v>\\(\\quad x=5 \\)</v>
      </c>
      <c r="V110" s="1">
        <f t="shared" ca="1" si="34"/>
        <v>5</v>
      </c>
      <c r="W110" s="1">
        <f t="shared" ca="1" si="34"/>
        <v>2</v>
      </c>
      <c r="X110">
        <f t="shared" ca="1" si="43"/>
        <v>2</v>
      </c>
      <c r="Y110" s="1">
        <v>0</v>
      </c>
      <c r="Z110">
        <v>0</v>
      </c>
      <c r="AB110" s="1">
        <f t="shared" ca="1" si="44"/>
        <v>10</v>
      </c>
      <c r="AI110">
        <f t="shared" ca="1" si="45"/>
        <v>2</v>
      </c>
      <c r="AJ110" t="s">
        <v>18</v>
      </c>
      <c r="AM110" t="s">
        <v>13</v>
      </c>
      <c r="AN110">
        <f t="shared" ca="1" si="46"/>
        <v>10</v>
      </c>
      <c r="AS110" t="str">
        <f t="shared" ca="1" si="47"/>
        <v>2x=10</v>
      </c>
    </row>
    <row r="111" spans="1:45" x14ac:dyDescent="0.55000000000000004">
      <c r="A111" s="27"/>
      <c r="B111" s="1" t="s">
        <v>39</v>
      </c>
      <c r="C111" s="1" t="s">
        <v>43</v>
      </c>
      <c r="D111" s="51" t="s">
        <v>60</v>
      </c>
      <c r="E111" s="50" t="s">
        <v>332</v>
      </c>
      <c r="F111" s="50" t="str">
        <f t="shared" ca="1" si="36"/>
        <v>\\(\\quad 5x=0 \\)</v>
      </c>
      <c r="G111" s="50" t="str">
        <f t="shared" ca="1" si="37"/>
        <v>\\(\\quad x=-4 \\)</v>
      </c>
      <c r="H111" s="50" t="s">
        <v>62</v>
      </c>
      <c r="I111" s="89" t="str">
        <f t="shared" ca="1" si="38"/>
        <v>INSERT INTO math(tangen,question,answer,editor,date,count) VALUES('m6000','\\(\\quad 5x=0 \\)','\\(\\quad x=-4 \\)','harazono',NOW(),0);</v>
      </c>
      <c r="J111" s="78" t="s">
        <v>229</v>
      </c>
      <c r="K111" s="43" t="str">
        <f t="shared" ca="1" si="39"/>
        <v>5x=0</v>
      </c>
      <c r="L111" t="s">
        <v>230</v>
      </c>
      <c r="M111" s="78" t="s">
        <v>229</v>
      </c>
      <c r="N111" s="10" t="s">
        <v>31</v>
      </c>
      <c r="O111">
        <f t="shared" ca="1" si="40"/>
        <v>-4</v>
      </c>
      <c r="P111" t="s">
        <v>230</v>
      </c>
      <c r="Q111" t="str">
        <f t="shared" ca="1" si="41"/>
        <v>\\(\\quad 5x=0 \\)</v>
      </c>
      <c r="R111" t="str">
        <f t="shared" ca="1" si="42"/>
        <v>\\(\\quad x=-4 \\)</v>
      </c>
      <c r="V111" s="1">
        <f t="shared" ca="1" si="34"/>
        <v>-4</v>
      </c>
      <c r="W111" s="1">
        <f t="shared" ca="1" si="34"/>
        <v>0</v>
      </c>
      <c r="X111">
        <f t="shared" ca="1" si="43"/>
        <v>5</v>
      </c>
      <c r="Y111" s="1">
        <v>0</v>
      </c>
      <c r="Z111">
        <v>0</v>
      </c>
      <c r="AB111" s="1">
        <f t="shared" ca="1" si="44"/>
        <v>0</v>
      </c>
      <c r="AI111">
        <f t="shared" ca="1" si="45"/>
        <v>5</v>
      </c>
      <c r="AJ111" t="s">
        <v>18</v>
      </c>
      <c r="AM111" t="s">
        <v>13</v>
      </c>
      <c r="AN111">
        <f t="shared" ca="1" si="46"/>
        <v>0</v>
      </c>
      <c r="AS111" t="str">
        <f t="shared" ca="1" si="47"/>
        <v>5x=0</v>
      </c>
    </row>
    <row r="112" spans="1:45" x14ac:dyDescent="0.55000000000000004">
      <c r="A112" s="27"/>
      <c r="B112" s="1" t="s">
        <v>39</v>
      </c>
      <c r="C112" s="1" t="s">
        <v>43</v>
      </c>
      <c r="D112" s="51" t="s">
        <v>60</v>
      </c>
      <c r="E112" s="50" t="s">
        <v>332</v>
      </c>
      <c r="F112" s="50" t="str">
        <f t="shared" ca="1" si="36"/>
        <v>\\(\\quad 6x=-24 \\)</v>
      </c>
      <c r="G112" s="50" t="str">
        <f t="shared" ca="1" si="37"/>
        <v>\\(\\quad x=-4 \\)</v>
      </c>
      <c r="H112" s="50" t="s">
        <v>62</v>
      </c>
      <c r="I112" s="89" t="str">
        <f t="shared" ca="1" si="38"/>
        <v>INSERT INTO math(tangen,question,answer,editor,date,count) VALUES('m6000','\\(\\quad 6x=-24 \\)','\\(\\quad x=-4 \\)','harazono',NOW(),0);</v>
      </c>
      <c r="J112" s="78" t="s">
        <v>229</v>
      </c>
      <c r="K112" s="43" t="str">
        <f t="shared" ca="1" si="39"/>
        <v>6x=-24</v>
      </c>
      <c r="L112" t="s">
        <v>230</v>
      </c>
      <c r="M112" s="78" t="s">
        <v>229</v>
      </c>
      <c r="N112" s="10" t="s">
        <v>31</v>
      </c>
      <c r="O112">
        <f t="shared" ca="1" si="40"/>
        <v>-4</v>
      </c>
      <c r="P112" t="s">
        <v>230</v>
      </c>
      <c r="Q112" t="str">
        <f t="shared" ca="1" si="41"/>
        <v>\\(\\quad 6x=-24 \\)</v>
      </c>
      <c r="R112" t="str">
        <f t="shared" ca="1" si="42"/>
        <v>\\(\\quad x=-4 \\)</v>
      </c>
      <c r="V112" s="1">
        <f t="shared" ca="1" si="34"/>
        <v>-4</v>
      </c>
      <c r="W112" s="1">
        <f t="shared" ca="1" si="34"/>
        <v>6</v>
      </c>
      <c r="X112">
        <f t="shared" ca="1" si="43"/>
        <v>6</v>
      </c>
      <c r="Y112" s="1">
        <v>0</v>
      </c>
      <c r="Z112">
        <v>0</v>
      </c>
      <c r="AB112" s="1">
        <f t="shared" ca="1" si="44"/>
        <v>-24</v>
      </c>
      <c r="AI112">
        <f t="shared" ca="1" si="45"/>
        <v>6</v>
      </c>
      <c r="AJ112" t="s">
        <v>18</v>
      </c>
      <c r="AM112" t="s">
        <v>13</v>
      </c>
      <c r="AN112">
        <f t="shared" ca="1" si="46"/>
        <v>-24</v>
      </c>
      <c r="AS112" t="str">
        <f t="shared" ca="1" si="47"/>
        <v>6x=-24</v>
      </c>
    </row>
    <row r="113" spans="1:45" x14ac:dyDescent="0.55000000000000004">
      <c r="A113" s="27"/>
      <c r="B113" s="1" t="s">
        <v>39</v>
      </c>
      <c r="C113" s="1" t="s">
        <v>43</v>
      </c>
      <c r="D113" s="51" t="s">
        <v>60</v>
      </c>
      <c r="E113" s="50" t="s">
        <v>332</v>
      </c>
      <c r="F113" s="50" t="str">
        <f t="shared" ca="1" si="36"/>
        <v>\\(\\quad -4x=28 \\)</v>
      </c>
      <c r="G113" s="50" t="str">
        <f t="shared" ca="1" si="37"/>
        <v>\\(\\quad x=-7 \\)</v>
      </c>
      <c r="H113" s="50" t="s">
        <v>62</v>
      </c>
      <c r="I113" s="89" t="str">
        <f t="shared" ca="1" si="38"/>
        <v>INSERT INTO math(tangen,question,answer,editor,date,count) VALUES('m6000','\\(\\quad -4x=28 \\)','\\(\\quad x=-7 \\)','harazono',NOW(),0);</v>
      </c>
      <c r="J113" s="78" t="s">
        <v>229</v>
      </c>
      <c r="K113" s="43" t="str">
        <f t="shared" ca="1" si="39"/>
        <v>-4x=28</v>
      </c>
      <c r="L113" t="s">
        <v>230</v>
      </c>
      <c r="M113" s="78" t="s">
        <v>229</v>
      </c>
      <c r="N113" s="10" t="s">
        <v>31</v>
      </c>
      <c r="O113">
        <f t="shared" ca="1" si="40"/>
        <v>-7</v>
      </c>
      <c r="P113" t="s">
        <v>230</v>
      </c>
      <c r="Q113" t="str">
        <f t="shared" ca="1" si="41"/>
        <v>\\(\\quad -4x=28 \\)</v>
      </c>
      <c r="R113" t="str">
        <f t="shared" ca="1" si="42"/>
        <v>\\(\\quad x=-7 \\)</v>
      </c>
      <c r="V113" s="1">
        <f t="shared" ca="1" si="34"/>
        <v>-7</v>
      </c>
      <c r="W113" s="1">
        <f t="shared" ca="1" si="34"/>
        <v>-4</v>
      </c>
      <c r="X113">
        <f t="shared" ca="1" si="43"/>
        <v>-4</v>
      </c>
      <c r="Y113" s="1">
        <v>0</v>
      </c>
      <c r="Z113">
        <v>0</v>
      </c>
      <c r="AB113" s="1">
        <f t="shared" ca="1" si="44"/>
        <v>28</v>
      </c>
      <c r="AI113">
        <f t="shared" ca="1" si="45"/>
        <v>-4</v>
      </c>
      <c r="AJ113" t="s">
        <v>18</v>
      </c>
      <c r="AM113" t="s">
        <v>13</v>
      </c>
      <c r="AN113">
        <f t="shared" ca="1" si="46"/>
        <v>28</v>
      </c>
      <c r="AS113" t="str">
        <f t="shared" ca="1" si="47"/>
        <v>-4x=28</v>
      </c>
    </row>
    <row r="114" spans="1:45" x14ac:dyDescent="0.55000000000000004">
      <c r="A114" s="27"/>
      <c r="B114" s="1" t="s">
        <v>39</v>
      </c>
      <c r="C114" s="1" t="s">
        <v>43</v>
      </c>
      <c r="D114" s="51" t="s">
        <v>60</v>
      </c>
      <c r="E114" s="50" t="s">
        <v>332</v>
      </c>
      <c r="F114" s="50" t="str">
        <f t="shared" ca="1" si="36"/>
        <v>\\(\\quad 7x=-35 \\)</v>
      </c>
      <c r="G114" s="50" t="str">
        <f t="shared" ca="1" si="37"/>
        <v>\\(\\quad x=-5 \\)</v>
      </c>
      <c r="H114" s="50" t="s">
        <v>62</v>
      </c>
      <c r="I114" s="89" t="str">
        <f t="shared" ca="1" si="38"/>
        <v>INSERT INTO math(tangen,question,answer,editor,date,count) VALUES('m6000','\\(\\quad 7x=-35 \\)','\\(\\quad x=-5 \\)','harazono',NOW(),0);</v>
      </c>
      <c r="J114" s="78" t="s">
        <v>229</v>
      </c>
      <c r="K114" s="43" t="str">
        <f t="shared" ca="1" si="39"/>
        <v>7x=-35</v>
      </c>
      <c r="L114" t="s">
        <v>230</v>
      </c>
      <c r="M114" s="78" t="s">
        <v>229</v>
      </c>
      <c r="N114" s="10" t="s">
        <v>31</v>
      </c>
      <c r="O114">
        <f t="shared" ca="1" si="40"/>
        <v>-5</v>
      </c>
      <c r="P114" t="s">
        <v>230</v>
      </c>
      <c r="Q114" t="str">
        <f t="shared" ca="1" si="41"/>
        <v>\\(\\quad 7x=-35 \\)</v>
      </c>
      <c r="R114" t="str">
        <f t="shared" ca="1" si="42"/>
        <v>\\(\\quad x=-5 \\)</v>
      </c>
      <c r="V114" s="1">
        <f t="shared" ca="1" si="34"/>
        <v>-5</v>
      </c>
      <c r="W114" s="1">
        <f t="shared" ca="1" si="34"/>
        <v>7</v>
      </c>
      <c r="X114">
        <f t="shared" ca="1" si="43"/>
        <v>7</v>
      </c>
      <c r="Y114" s="1">
        <v>0</v>
      </c>
      <c r="Z114">
        <v>0</v>
      </c>
      <c r="AB114" s="1">
        <f t="shared" ca="1" si="44"/>
        <v>-35</v>
      </c>
      <c r="AI114">
        <f t="shared" ca="1" si="45"/>
        <v>7</v>
      </c>
      <c r="AJ114" t="s">
        <v>18</v>
      </c>
      <c r="AM114" t="s">
        <v>13</v>
      </c>
      <c r="AN114">
        <f t="shared" ca="1" si="46"/>
        <v>-35</v>
      </c>
      <c r="AS114" t="str">
        <f t="shared" ca="1" si="47"/>
        <v>7x=-35</v>
      </c>
    </row>
    <row r="115" spans="1:45" x14ac:dyDescent="0.55000000000000004">
      <c r="A115" s="27"/>
      <c r="B115" s="1" t="s">
        <v>39</v>
      </c>
      <c r="C115" s="1" t="s">
        <v>43</v>
      </c>
      <c r="D115" s="51" t="s">
        <v>60</v>
      </c>
      <c r="E115" s="50" t="s">
        <v>332</v>
      </c>
      <c r="F115" s="50" t="str">
        <f t="shared" ca="1" si="36"/>
        <v>\\(\\quad -5x=-50 \\)</v>
      </c>
      <c r="G115" s="50" t="str">
        <f t="shared" ca="1" si="37"/>
        <v>\\(\\quad x=10 \\)</v>
      </c>
      <c r="H115" s="50" t="s">
        <v>62</v>
      </c>
      <c r="I115" s="89" t="str">
        <f t="shared" ca="1" si="38"/>
        <v>INSERT INTO math(tangen,question,answer,editor,date,count) VALUES('m6000','\\(\\quad -5x=-50 \\)','\\(\\quad x=10 \\)','harazono',NOW(),0);</v>
      </c>
      <c r="J115" s="78" t="s">
        <v>229</v>
      </c>
      <c r="K115" s="43" t="str">
        <f t="shared" ca="1" si="39"/>
        <v>-5x=-50</v>
      </c>
      <c r="L115" t="s">
        <v>230</v>
      </c>
      <c r="M115" s="78" t="s">
        <v>229</v>
      </c>
      <c r="N115" s="10" t="s">
        <v>31</v>
      </c>
      <c r="O115">
        <f t="shared" ca="1" si="40"/>
        <v>10</v>
      </c>
      <c r="P115" t="s">
        <v>230</v>
      </c>
      <c r="Q115" t="str">
        <f t="shared" ca="1" si="41"/>
        <v>\\(\\quad -5x=-50 \\)</v>
      </c>
      <c r="R115" t="str">
        <f t="shared" ca="1" si="42"/>
        <v>\\(\\quad x=10 \\)</v>
      </c>
      <c r="V115" s="1">
        <f t="shared" ca="1" si="34"/>
        <v>10</v>
      </c>
      <c r="W115" s="1">
        <f t="shared" ca="1" si="34"/>
        <v>-5</v>
      </c>
      <c r="X115">
        <f t="shared" ca="1" si="43"/>
        <v>-5</v>
      </c>
      <c r="Y115" s="1">
        <v>0</v>
      </c>
      <c r="Z115">
        <v>0</v>
      </c>
      <c r="AB115" s="1">
        <f t="shared" ca="1" si="44"/>
        <v>-50</v>
      </c>
      <c r="AI115">
        <f t="shared" ca="1" si="45"/>
        <v>-5</v>
      </c>
      <c r="AJ115" t="s">
        <v>18</v>
      </c>
      <c r="AM115" t="s">
        <v>13</v>
      </c>
      <c r="AN115">
        <f t="shared" ca="1" si="46"/>
        <v>-50</v>
      </c>
      <c r="AS115" t="str">
        <f t="shared" ca="1" si="47"/>
        <v>-5x=-50</v>
      </c>
    </row>
    <row r="116" spans="1:45" x14ac:dyDescent="0.55000000000000004">
      <c r="A116" s="27"/>
      <c r="B116" s="1" t="s">
        <v>39</v>
      </c>
      <c r="C116" s="1" t="s">
        <v>43</v>
      </c>
      <c r="D116" s="51" t="s">
        <v>60</v>
      </c>
      <c r="E116" s="50" t="s">
        <v>332</v>
      </c>
      <c r="F116" s="50" t="str">
        <f t="shared" ca="1" si="36"/>
        <v>\\(\\quad -3x=30 \\)</v>
      </c>
      <c r="G116" s="50" t="str">
        <f t="shared" ca="1" si="37"/>
        <v>\\(\\quad x=-10 \\)</v>
      </c>
      <c r="H116" s="50" t="s">
        <v>62</v>
      </c>
      <c r="I116" s="89" t="str">
        <f t="shared" ca="1" si="38"/>
        <v>INSERT INTO math(tangen,question,answer,editor,date,count) VALUES('m6000','\\(\\quad -3x=30 \\)','\\(\\quad x=-10 \\)','harazono',NOW(),0);</v>
      </c>
      <c r="J116" s="78" t="s">
        <v>229</v>
      </c>
      <c r="K116" s="43" t="str">
        <f t="shared" ca="1" si="39"/>
        <v>-3x=30</v>
      </c>
      <c r="L116" t="s">
        <v>230</v>
      </c>
      <c r="M116" s="78" t="s">
        <v>229</v>
      </c>
      <c r="N116" s="10" t="s">
        <v>31</v>
      </c>
      <c r="O116">
        <f t="shared" ca="1" si="40"/>
        <v>-10</v>
      </c>
      <c r="P116" t="s">
        <v>230</v>
      </c>
      <c r="Q116" t="str">
        <f t="shared" ca="1" si="41"/>
        <v>\\(\\quad -3x=30 \\)</v>
      </c>
      <c r="R116" t="str">
        <f t="shared" ca="1" si="42"/>
        <v>\\(\\quad x=-10 \\)</v>
      </c>
      <c r="V116" s="1">
        <f t="shared" ca="1" si="34"/>
        <v>-10</v>
      </c>
      <c r="W116" s="1">
        <f t="shared" ca="1" si="34"/>
        <v>-3</v>
      </c>
      <c r="X116">
        <f t="shared" ca="1" si="43"/>
        <v>-3</v>
      </c>
      <c r="Y116" s="1">
        <v>0</v>
      </c>
      <c r="Z116">
        <v>0</v>
      </c>
      <c r="AB116" s="1">
        <f t="shared" ca="1" si="44"/>
        <v>30</v>
      </c>
      <c r="AI116">
        <f t="shared" ca="1" si="45"/>
        <v>-3</v>
      </c>
      <c r="AJ116" t="s">
        <v>18</v>
      </c>
      <c r="AM116" t="s">
        <v>13</v>
      </c>
      <c r="AN116">
        <f t="shared" ca="1" si="46"/>
        <v>30</v>
      </c>
      <c r="AS116" t="str">
        <f t="shared" ca="1" si="47"/>
        <v>-3x=30</v>
      </c>
    </row>
    <row r="117" spans="1:45" x14ac:dyDescent="0.55000000000000004">
      <c r="A117" s="27"/>
      <c r="B117" s="1" t="s">
        <v>39</v>
      </c>
      <c r="C117" s="1" t="s">
        <v>43</v>
      </c>
      <c r="D117" s="51" t="s">
        <v>60</v>
      </c>
      <c r="E117" s="50" t="s">
        <v>332</v>
      </c>
      <c r="F117" s="50" t="str">
        <f t="shared" ca="1" si="36"/>
        <v>\\(\\quad 5x=-20 \\)</v>
      </c>
      <c r="G117" s="50" t="str">
        <f t="shared" ca="1" si="37"/>
        <v>\\(\\quad x=-4 \\)</v>
      </c>
      <c r="H117" s="50" t="s">
        <v>62</v>
      </c>
      <c r="I117" s="89" t="str">
        <f t="shared" ca="1" si="38"/>
        <v>INSERT INTO math(tangen,question,answer,editor,date,count) VALUES('m6000','\\(\\quad 5x=-20 \\)','\\(\\quad x=-4 \\)','harazono',NOW(),0);</v>
      </c>
      <c r="J117" s="78" t="s">
        <v>229</v>
      </c>
      <c r="K117" s="43" t="str">
        <f t="shared" ca="1" si="39"/>
        <v>5x=-20</v>
      </c>
      <c r="L117" t="s">
        <v>230</v>
      </c>
      <c r="M117" s="78" t="s">
        <v>229</v>
      </c>
      <c r="N117" s="10" t="s">
        <v>31</v>
      </c>
      <c r="O117">
        <f t="shared" ca="1" si="40"/>
        <v>-4</v>
      </c>
      <c r="P117" t="s">
        <v>230</v>
      </c>
      <c r="Q117" t="str">
        <f t="shared" ca="1" si="41"/>
        <v>\\(\\quad 5x=-20 \\)</v>
      </c>
      <c r="R117" t="str">
        <f t="shared" ca="1" si="42"/>
        <v>\\(\\quad x=-4 \\)</v>
      </c>
      <c r="V117" s="1">
        <f t="shared" ca="1" si="34"/>
        <v>-4</v>
      </c>
      <c r="W117" s="1">
        <f t="shared" ca="1" si="34"/>
        <v>5</v>
      </c>
      <c r="X117">
        <f t="shared" ca="1" si="43"/>
        <v>5</v>
      </c>
      <c r="Y117" s="1">
        <v>0</v>
      </c>
      <c r="Z117">
        <v>0</v>
      </c>
      <c r="AB117" s="1">
        <f t="shared" ca="1" si="44"/>
        <v>-20</v>
      </c>
      <c r="AI117">
        <f t="shared" ca="1" si="45"/>
        <v>5</v>
      </c>
      <c r="AJ117" t="s">
        <v>18</v>
      </c>
      <c r="AM117" t="s">
        <v>13</v>
      </c>
      <c r="AN117">
        <f t="shared" ca="1" si="46"/>
        <v>-20</v>
      </c>
      <c r="AS117" t="str">
        <f t="shared" ca="1" si="47"/>
        <v>5x=-20</v>
      </c>
    </row>
    <row r="118" spans="1:45" x14ac:dyDescent="0.55000000000000004">
      <c r="A118" s="27"/>
      <c r="B118" s="1" t="s">
        <v>39</v>
      </c>
      <c r="C118" s="1" t="s">
        <v>43</v>
      </c>
      <c r="D118" s="51" t="s">
        <v>60</v>
      </c>
      <c r="E118" s="50" t="s">
        <v>332</v>
      </c>
      <c r="F118" s="50" t="str">
        <f t="shared" ca="1" si="36"/>
        <v>\\(\\quad 7x=-70 \\)</v>
      </c>
      <c r="G118" s="50" t="str">
        <f t="shared" ca="1" si="37"/>
        <v>\\(\\quad x=-10 \\)</v>
      </c>
      <c r="H118" s="50" t="s">
        <v>62</v>
      </c>
      <c r="I118" s="89" t="str">
        <f t="shared" ca="1" si="38"/>
        <v>INSERT INTO math(tangen,question,answer,editor,date,count) VALUES('m6000','\\(\\quad 7x=-70 \\)','\\(\\quad x=-10 \\)','harazono',NOW(),0);</v>
      </c>
      <c r="J118" s="78" t="s">
        <v>229</v>
      </c>
      <c r="K118" s="43" t="str">
        <f t="shared" ca="1" si="39"/>
        <v>7x=-70</v>
      </c>
      <c r="L118" t="s">
        <v>230</v>
      </c>
      <c r="M118" s="78" t="s">
        <v>229</v>
      </c>
      <c r="N118" s="10" t="s">
        <v>31</v>
      </c>
      <c r="O118">
        <f t="shared" ca="1" si="40"/>
        <v>-10</v>
      </c>
      <c r="P118" t="s">
        <v>230</v>
      </c>
      <c r="Q118" t="str">
        <f t="shared" ca="1" si="41"/>
        <v>\\(\\quad 7x=-70 \\)</v>
      </c>
      <c r="R118" t="str">
        <f t="shared" ca="1" si="42"/>
        <v>\\(\\quad x=-10 \\)</v>
      </c>
      <c r="V118" s="1">
        <f t="shared" ca="1" si="34"/>
        <v>-10</v>
      </c>
      <c r="W118" s="1">
        <f t="shared" ca="1" si="34"/>
        <v>7</v>
      </c>
      <c r="X118">
        <f t="shared" ca="1" si="43"/>
        <v>7</v>
      </c>
      <c r="Y118" s="1">
        <v>0</v>
      </c>
      <c r="Z118">
        <v>0</v>
      </c>
      <c r="AB118" s="1">
        <f t="shared" ca="1" si="44"/>
        <v>-70</v>
      </c>
      <c r="AI118">
        <f t="shared" ca="1" si="45"/>
        <v>7</v>
      </c>
      <c r="AJ118" t="s">
        <v>18</v>
      </c>
      <c r="AM118" t="s">
        <v>13</v>
      </c>
      <c r="AN118">
        <f t="shared" ca="1" si="46"/>
        <v>-70</v>
      </c>
      <c r="AS118" t="str">
        <f t="shared" ca="1" si="47"/>
        <v>7x=-70</v>
      </c>
    </row>
    <row r="119" spans="1:45" x14ac:dyDescent="0.55000000000000004">
      <c r="A119" s="27"/>
      <c r="B119" s="1" t="s">
        <v>39</v>
      </c>
      <c r="C119" s="1" t="s">
        <v>43</v>
      </c>
      <c r="D119" s="51" t="s">
        <v>60</v>
      </c>
      <c r="E119" s="50" t="s">
        <v>332</v>
      </c>
      <c r="F119" s="50" t="str">
        <f t="shared" ca="1" si="36"/>
        <v>\\(\\quad 5x=50 \\)</v>
      </c>
      <c r="G119" s="50" t="str">
        <f t="shared" ca="1" si="37"/>
        <v>\\(\\quad x=10 \\)</v>
      </c>
      <c r="H119" s="50" t="s">
        <v>62</v>
      </c>
      <c r="I119" s="89" t="str">
        <f t="shared" ca="1" si="38"/>
        <v>INSERT INTO math(tangen,question,answer,editor,date,count) VALUES('m6000','\\(\\quad 5x=50 \\)','\\(\\quad x=10 \\)','harazono',NOW(),0);</v>
      </c>
      <c r="J119" s="78" t="s">
        <v>229</v>
      </c>
      <c r="K119" s="43" t="str">
        <f t="shared" ca="1" si="39"/>
        <v>5x=50</v>
      </c>
      <c r="L119" t="s">
        <v>230</v>
      </c>
      <c r="M119" s="78" t="s">
        <v>229</v>
      </c>
      <c r="N119" s="10" t="s">
        <v>31</v>
      </c>
      <c r="O119">
        <f t="shared" ca="1" si="40"/>
        <v>10</v>
      </c>
      <c r="P119" t="s">
        <v>230</v>
      </c>
      <c r="Q119" t="str">
        <f t="shared" ca="1" si="41"/>
        <v>\\(\\quad 5x=50 \\)</v>
      </c>
      <c r="R119" t="str">
        <f t="shared" ca="1" si="42"/>
        <v>\\(\\quad x=10 \\)</v>
      </c>
      <c r="V119" s="1">
        <f t="shared" ca="1" si="34"/>
        <v>10</v>
      </c>
      <c r="W119" s="1">
        <f t="shared" ca="1" si="34"/>
        <v>5</v>
      </c>
      <c r="X119">
        <f t="shared" ca="1" si="43"/>
        <v>5</v>
      </c>
      <c r="Y119" s="1">
        <v>0</v>
      </c>
      <c r="Z119">
        <v>0</v>
      </c>
      <c r="AB119" s="1">
        <f t="shared" ca="1" si="44"/>
        <v>50</v>
      </c>
      <c r="AI119">
        <f t="shared" ca="1" si="45"/>
        <v>5</v>
      </c>
      <c r="AJ119" t="s">
        <v>18</v>
      </c>
      <c r="AM119" t="s">
        <v>13</v>
      </c>
      <c r="AN119">
        <f t="shared" ca="1" si="46"/>
        <v>50</v>
      </c>
      <c r="AS119" t="str">
        <f t="shared" ca="1" si="47"/>
        <v>5x=50</v>
      </c>
    </row>
    <row r="120" spans="1:45" x14ac:dyDescent="0.55000000000000004">
      <c r="A120" s="27"/>
      <c r="B120" s="1" t="s">
        <v>39</v>
      </c>
      <c r="C120" s="1" t="s">
        <v>43</v>
      </c>
      <c r="D120" s="51" t="s">
        <v>60</v>
      </c>
      <c r="E120" s="50" t="s">
        <v>332</v>
      </c>
      <c r="F120" s="50" t="str">
        <f t="shared" ca="1" si="36"/>
        <v>\\(\\quad 10x=0 \\)</v>
      </c>
      <c r="G120" s="50" t="str">
        <f t="shared" ca="1" si="37"/>
        <v>\\(\\quad x=0 \\)</v>
      </c>
      <c r="H120" s="50" t="s">
        <v>62</v>
      </c>
      <c r="I120" s="89" t="str">
        <f t="shared" ca="1" si="38"/>
        <v>INSERT INTO math(tangen,question,answer,editor,date,count) VALUES('m6000','\\(\\quad 10x=0 \\)','\\(\\quad x=0 \\)','harazono',NOW(),0);</v>
      </c>
      <c r="J120" s="78" t="s">
        <v>229</v>
      </c>
      <c r="K120" s="43" t="str">
        <f t="shared" ca="1" si="39"/>
        <v>10x=0</v>
      </c>
      <c r="L120" t="s">
        <v>230</v>
      </c>
      <c r="M120" s="78" t="s">
        <v>229</v>
      </c>
      <c r="N120" s="10" t="s">
        <v>31</v>
      </c>
      <c r="O120">
        <f t="shared" ca="1" si="40"/>
        <v>0</v>
      </c>
      <c r="P120" t="s">
        <v>230</v>
      </c>
      <c r="Q120" t="str">
        <f t="shared" ca="1" si="41"/>
        <v>\\(\\quad 10x=0 \\)</v>
      </c>
      <c r="R120" t="str">
        <f t="shared" ca="1" si="42"/>
        <v>\\(\\quad x=0 \\)</v>
      </c>
      <c r="V120" s="1">
        <f t="shared" ca="1" si="34"/>
        <v>0</v>
      </c>
      <c r="W120" s="1">
        <f t="shared" ca="1" si="34"/>
        <v>10</v>
      </c>
      <c r="X120">
        <f t="shared" ca="1" si="43"/>
        <v>10</v>
      </c>
      <c r="Y120" s="1">
        <v>0</v>
      </c>
      <c r="Z120">
        <v>0</v>
      </c>
      <c r="AB120" s="1">
        <f t="shared" ca="1" si="44"/>
        <v>0</v>
      </c>
      <c r="AI120">
        <f t="shared" ca="1" si="45"/>
        <v>10</v>
      </c>
      <c r="AJ120" t="s">
        <v>18</v>
      </c>
      <c r="AM120" t="s">
        <v>13</v>
      </c>
      <c r="AN120">
        <f t="shared" ca="1" si="46"/>
        <v>0</v>
      </c>
      <c r="AS120" t="str">
        <f t="shared" ca="1" si="47"/>
        <v>10x=0</v>
      </c>
    </row>
    <row r="121" spans="1:45" x14ac:dyDescent="0.55000000000000004">
      <c r="A121" s="27"/>
      <c r="B121" s="1" t="s">
        <v>39</v>
      </c>
      <c r="C121" s="1" t="s">
        <v>43</v>
      </c>
      <c r="D121" s="51" t="s">
        <v>60</v>
      </c>
      <c r="E121" s="50" t="s">
        <v>332</v>
      </c>
      <c r="F121" s="50" t="str">
        <f t="shared" ca="1" si="36"/>
        <v>\\(\\quad 10x=30 \\)</v>
      </c>
      <c r="G121" s="50" t="str">
        <f t="shared" ca="1" si="37"/>
        <v>\\(\\quad x=3 \\)</v>
      </c>
      <c r="H121" s="50" t="s">
        <v>62</v>
      </c>
      <c r="I121" s="89" t="str">
        <f t="shared" ca="1" si="38"/>
        <v>INSERT INTO math(tangen,question,answer,editor,date,count) VALUES('m6000','\\(\\quad 10x=30 \\)','\\(\\quad x=3 \\)','harazono',NOW(),0);</v>
      </c>
      <c r="J121" s="78" t="s">
        <v>229</v>
      </c>
      <c r="K121" s="43" t="str">
        <f t="shared" ca="1" si="39"/>
        <v>10x=30</v>
      </c>
      <c r="L121" t="s">
        <v>230</v>
      </c>
      <c r="M121" s="78" t="s">
        <v>229</v>
      </c>
      <c r="N121" s="10" t="s">
        <v>31</v>
      </c>
      <c r="O121">
        <f t="shared" ca="1" si="40"/>
        <v>3</v>
      </c>
      <c r="P121" t="s">
        <v>230</v>
      </c>
      <c r="Q121" t="str">
        <f t="shared" ca="1" si="41"/>
        <v>\\(\\quad 10x=30 \\)</v>
      </c>
      <c r="R121" t="str">
        <f t="shared" ca="1" si="42"/>
        <v>\\(\\quad x=3 \\)</v>
      </c>
      <c r="V121" s="1">
        <f t="shared" ca="1" si="34"/>
        <v>3</v>
      </c>
      <c r="W121" s="1">
        <f t="shared" ca="1" si="34"/>
        <v>10</v>
      </c>
      <c r="X121">
        <f t="shared" ca="1" si="43"/>
        <v>10</v>
      </c>
      <c r="Y121" s="1">
        <v>0</v>
      </c>
      <c r="Z121">
        <v>0</v>
      </c>
      <c r="AB121" s="1">
        <f t="shared" ca="1" si="44"/>
        <v>30</v>
      </c>
      <c r="AI121">
        <f t="shared" ca="1" si="45"/>
        <v>10</v>
      </c>
      <c r="AJ121" t="s">
        <v>18</v>
      </c>
      <c r="AM121" t="s">
        <v>13</v>
      </c>
      <c r="AN121">
        <f t="shared" ca="1" si="46"/>
        <v>30</v>
      </c>
      <c r="AS121" t="str">
        <f t="shared" ca="1" si="47"/>
        <v>10x=30</v>
      </c>
    </row>
    <row r="122" spans="1:45" x14ac:dyDescent="0.55000000000000004">
      <c r="A122" s="27">
        <v>1</v>
      </c>
      <c r="B122" s="1" t="s">
        <v>39</v>
      </c>
      <c r="C122" s="1" t="s">
        <v>40</v>
      </c>
      <c r="D122" s="51" t="s">
        <v>60</v>
      </c>
      <c r="E122" s="50" t="s">
        <v>333</v>
      </c>
      <c r="F122" s="50" t="str">
        <f t="shared" ref="F122" ca="1" si="48">Q122</f>
        <v>\\(\\quad 2x-5=11 \\)</v>
      </c>
      <c r="G122" s="50" t="str">
        <f t="shared" ref="G122" ca="1" si="49">R122</f>
        <v>\\(\\quad x=8 \\)</v>
      </c>
      <c r="H122" s="50" t="s">
        <v>62</v>
      </c>
      <c r="I122" s="89" t="str">
        <f t="shared" ref="I122" ca="1" si="50">"INSERT INTO "&amp;D122&amp;"(tangen,question,answer,editor,date,count) VALUES('"&amp;E122&amp;"','"&amp;F122&amp;"','"&amp;G122&amp;"','"&amp;H122&amp;"',NOW(),0);"</f>
        <v>INSERT INTO math(tangen,question,answer,editor,date,count) VALUES('m6100','\\(\\quad 2x-5=11 \\)','\\(\\quad x=8 \\)','harazono',NOW(),0);</v>
      </c>
      <c r="J122" s="78" t="s">
        <v>229</v>
      </c>
      <c r="K122" s="43" t="str">
        <f t="shared" ref="K122:K182" ca="1" si="51">AS122</f>
        <v>2x-5=11</v>
      </c>
      <c r="L122" t="s">
        <v>230</v>
      </c>
      <c r="M122" s="78" t="s">
        <v>229</v>
      </c>
      <c r="N122" s="10" t="s">
        <v>31</v>
      </c>
      <c r="O122">
        <f t="shared" ref="O122:O182" ca="1" si="52">V122</f>
        <v>8</v>
      </c>
      <c r="P122" t="s">
        <v>230</v>
      </c>
      <c r="Q122" t="str">
        <f t="shared" ref="Q122" ca="1" si="53">J122&amp;K122&amp;L122</f>
        <v>\\(\\quad 2x-5=11 \\)</v>
      </c>
      <c r="R122" t="str">
        <f t="shared" ref="R122" ca="1" si="54">M122&amp;N122&amp;O122&amp;P122</f>
        <v>\\(\\quad x=8 \\)</v>
      </c>
      <c r="V122" s="1">
        <f t="shared" ca="1" si="34"/>
        <v>8</v>
      </c>
      <c r="W122" s="1">
        <f t="shared" ca="1" si="34"/>
        <v>2</v>
      </c>
      <c r="X122">
        <f t="shared" ca="1" si="2"/>
        <v>2</v>
      </c>
      <c r="Y122" s="1">
        <f ca="1">RANDBETWEEN(-10,10)</f>
        <v>-5</v>
      </c>
      <c r="Z122">
        <f ca="1">IF(Y122=0,5,Y122)</f>
        <v>-5</v>
      </c>
      <c r="AB122" s="1">
        <f t="shared" ca="1" si="4"/>
        <v>11</v>
      </c>
      <c r="AI122">
        <f t="shared" ref="AI122:AI136" ca="1" si="55">IF(X122=0,"",IF(X122=1,"",IF(X122=-1,"-",X122)))</f>
        <v>2</v>
      </c>
      <c r="AJ122" t="s">
        <v>18</v>
      </c>
      <c r="AK122" t="str">
        <f ca="1">IF(Z122&lt;=0,"-","+")</f>
        <v>-</v>
      </c>
      <c r="AL122">
        <f ca="1">ABS(Z122)</f>
        <v>5</v>
      </c>
      <c r="AM122" t="s">
        <v>13</v>
      </c>
      <c r="AN122">
        <f t="shared" ca="1" si="8"/>
        <v>11</v>
      </c>
      <c r="AS122" t="str">
        <f t="shared" ref="AS122:AS136" ca="1" si="56">AI122&amp;AJ122&amp;AK122&amp;AL122&amp;AM122&amp;AN122</f>
        <v>2x-5=11</v>
      </c>
    </row>
    <row r="123" spans="1:45" x14ac:dyDescent="0.55000000000000004">
      <c r="A123" s="27">
        <v>1</v>
      </c>
      <c r="B123" s="1" t="s">
        <v>39</v>
      </c>
      <c r="C123" s="1" t="s">
        <v>40</v>
      </c>
      <c r="D123" s="51" t="s">
        <v>60</v>
      </c>
      <c r="E123" s="50" t="s">
        <v>333</v>
      </c>
      <c r="F123" s="50" t="str">
        <f t="shared" ref="F123:F181" ca="1" si="57">Q123</f>
        <v>\\(\\quad 5x-2=-7 \\)</v>
      </c>
      <c r="G123" s="50" t="str">
        <f t="shared" ref="G123:G181" ca="1" si="58">R123</f>
        <v>\\(\\quad x=-1 \\)</v>
      </c>
      <c r="H123" s="50" t="s">
        <v>62</v>
      </c>
      <c r="I123" s="89" t="str">
        <f t="shared" ref="I123:I181" ca="1" si="59">"INSERT INTO "&amp;D123&amp;"(tangen,question,answer,editor,date,count) VALUES('"&amp;E123&amp;"','"&amp;F123&amp;"','"&amp;G123&amp;"','"&amp;H123&amp;"',NOW(),0);"</f>
        <v>INSERT INTO math(tangen,question,answer,editor,date,count) VALUES('m6100','\\(\\quad 5x-2=-7 \\)','\\(\\quad x=-1 \\)','harazono',NOW(),0);</v>
      </c>
      <c r="J123" s="78" t="s">
        <v>229</v>
      </c>
      <c r="K123" s="43" t="str">
        <f t="shared" ref="K123:K181" ca="1" si="60">AS123</f>
        <v>5x-2=-7</v>
      </c>
      <c r="L123" t="s">
        <v>230</v>
      </c>
      <c r="M123" s="78" t="s">
        <v>229</v>
      </c>
      <c r="N123" s="10" t="s">
        <v>31</v>
      </c>
      <c r="O123">
        <f t="shared" ref="O123:O181" ca="1" si="61">V123</f>
        <v>-1</v>
      </c>
      <c r="P123" t="s">
        <v>230</v>
      </c>
      <c r="Q123" t="str">
        <f t="shared" ref="Q123:Q181" ca="1" si="62">J123&amp;K123&amp;L123</f>
        <v>\\(\\quad 5x-2=-7 \\)</v>
      </c>
      <c r="R123" t="str">
        <f t="shared" ref="R123:R181" ca="1" si="63">M123&amp;N123&amp;O123&amp;P123</f>
        <v>\\(\\quad x=-1 \\)</v>
      </c>
      <c r="V123" s="1">
        <f ca="1">RANDBETWEEN(-10,10)</f>
        <v>-1</v>
      </c>
      <c r="W123" s="1">
        <f t="shared" ref="V123:W187" ca="1" si="64">RANDBETWEEN(-10,10)</f>
        <v>5</v>
      </c>
      <c r="X123">
        <f t="shared" ref="X123:X126" ca="1" si="65">IF(W123=0,5,W123)</f>
        <v>5</v>
      </c>
      <c r="Y123" s="1">
        <f t="shared" ref="Y123:Y181" ca="1" si="66">RANDBETWEEN(-10,10)</f>
        <v>-2</v>
      </c>
      <c r="Z123">
        <f t="shared" ref="Z123:Z126" ca="1" si="67">IF(Y123=0,5,Y123)</f>
        <v>-2</v>
      </c>
      <c r="AB123" s="1">
        <f t="shared" ref="AB123:AB126" ca="1" si="68">V123*W123+Y123</f>
        <v>-7</v>
      </c>
      <c r="AI123">
        <f t="shared" ca="1" si="55"/>
        <v>5</v>
      </c>
      <c r="AJ123" t="s">
        <v>18</v>
      </c>
      <c r="AK123" t="str">
        <f ca="1">IF(Z123&lt;=0,"-","+")</f>
        <v>-</v>
      </c>
      <c r="AL123">
        <f ca="1">ABS(Z123)</f>
        <v>2</v>
      </c>
      <c r="AM123" t="s">
        <v>13</v>
      </c>
      <c r="AN123">
        <f t="shared" ca="1" si="8"/>
        <v>-7</v>
      </c>
      <c r="AS123" t="str">
        <f t="shared" ca="1" si="56"/>
        <v>5x-2=-7</v>
      </c>
    </row>
    <row r="124" spans="1:45" x14ac:dyDescent="0.55000000000000004">
      <c r="A124" s="27">
        <v>1</v>
      </c>
      <c r="B124" s="1" t="s">
        <v>39</v>
      </c>
      <c r="C124" s="1" t="s">
        <v>40</v>
      </c>
      <c r="D124" s="51" t="s">
        <v>60</v>
      </c>
      <c r="E124" s="50" t="s">
        <v>333</v>
      </c>
      <c r="F124" s="50" t="str">
        <f t="shared" ca="1" si="57"/>
        <v>\\(\\quad x+5=-3 \\)</v>
      </c>
      <c r="G124" s="50" t="str">
        <f t="shared" ca="1" si="58"/>
        <v>\\(\\quad x=-8 \\)</v>
      </c>
      <c r="H124" s="50" t="s">
        <v>62</v>
      </c>
      <c r="I124" s="89" t="str">
        <f t="shared" ca="1" si="59"/>
        <v>INSERT INTO math(tangen,question,answer,editor,date,count) VALUES('m6100','\\(\\quad x+5=-3 \\)','\\(\\quad x=-8 \\)','harazono',NOW(),0);</v>
      </c>
      <c r="J124" s="78" t="s">
        <v>229</v>
      </c>
      <c r="K124" s="43" t="str">
        <f t="shared" ca="1" si="60"/>
        <v>x+5=-3</v>
      </c>
      <c r="L124" t="s">
        <v>230</v>
      </c>
      <c r="M124" s="78" t="s">
        <v>229</v>
      </c>
      <c r="N124" s="10" t="s">
        <v>31</v>
      </c>
      <c r="O124">
        <f t="shared" ca="1" si="61"/>
        <v>-8</v>
      </c>
      <c r="P124" t="s">
        <v>230</v>
      </c>
      <c r="Q124" t="str">
        <f t="shared" ca="1" si="62"/>
        <v>\\(\\quad x+5=-3 \\)</v>
      </c>
      <c r="R124" t="str">
        <f t="shared" ca="1" si="63"/>
        <v>\\(\\quad x=-8 \\)</v>
      </c>
      <c r="V124" s="1">
        <f ca="1">RANDBETWEEN(-10,10)</f>
        <v>-8</v>
      </c>
      <c r="W124" s="1">
        <f t="shared" ca="1" si="64"/>
        <v>1</v>
      </c>
      <c r="X124">
        <f t="shared" ca="1" si="65"/>
        <v>1</v>
      </c>
      <c r="Y124" s="1">
        <f t="shared" ca="1" si="66"/>
        <v>5</v>
      </c>
      <c r="Z124">
        <f t="shared" ca="1" si="67"/>
        <v>5</v>
      </c>
      <c r="AB124" s="1">
        <f t="shared" ca="1" si="68"/>
        <v>-3</v>
      </c>
      <c r="AI124" t="str">
        <f t="shared" ca="1" si="55"/>
        <v/>
      </c>
      <c r="AJ124" t="s">
        <v>18</v>
      </c>
      <c r="AK124" t="str">
        <f ca="1">IF(Z124&lt;=0,"-","+")</f>
        <v>+</v>
      </c>
      <c r="AL124">
        <f ca="1">ABS(Z124)</f>
        <v>5</v>
      </c>
      <c r="AM124" t="s">
        <v>13</v>
      </c>
      <c r="AN124">
        <f t="shared" ca="1" si="8"/>
        <v>-3</v>
      </c>
      <c r="AS124" t="str">
        <f t="shared" ca="1" si="56"/>
        <v>x+5=-3</v>
      </c>
    </row>
    <row r="125" spans="1:45" x14ac:dyDescent="0.55000000000000004">
      <c r="A125" s="27">
        <v>1</v>
      </c>
      <c r="B125" s="1" t="s">
        <v>39</v>
      </c>
      <c r="C125" s="1" t="s">
        <v>40</v>
      </c>
      <c r="D125" s="51" t="s">
        <v>60</v>
      </c>
      <c r="E125" s="50" t="s">
        <v>333</v>
      </c>
      <c r="F125" s="50" t="str">
        <f t="shared" ca="1" si="57"/>
        <v>\\(\\quad -4x+4=20 \\)</v>
      </c>
      <c r="G125" s="50" t="str">
        <f t="shared" ca="1" si="58"/>
        <v>\\(\\quad x=-4 \\)</v>
      </c>
      <c r="H125" s="50" t="s">
        <v>62</v>
      </c>
      <c r="I125" s="89" t="str">
        <f t="shared" ca="1" si="59"/>
        <v>INSERT INTO math(tangen,question,answer,editor,date,count) VALUES('m6100','\\(\\quad -4x+4=20 \\)','\\(\\quad x=-4 \\)','harazono',NOW(),0);</v>
      </c>
      <c r="J125" s="78" t="s">
        <v>229</v>
      </c>
      <c r="K125" s="43" t="str">
        <f t="shared" ca="1" si="60"/>
        <v>-4x+4=20</v>
      </c>
      <c r="L125" t="s">
        <v>230</v>
      </c>
      <c r="M125" s="78" t="s">
        <v>229</v>
      </c>
      <c r="N125" s="10" t="s">
        <v>31</v>
      </c>
      <c r="O125">
        <f t="shared" ca="1" si="61"/>
        <v>-4</v>
      </c>
      <c r="P125" t="s">
        <v>230</v>
      </c>
      <c r="Q125" t="str">
        <f t="shared" ca="1" si="62"/>
        <v>\\(\\quad -4x+4=20 \\)</v>
      </c>
      <c r="R125" t="str">
        <f t="shared" ca="1" si="63"/>
        <v>\\(\\quad x=-4 \\)</v>
      </c>
      <c r="V125" s="1">
        <f t="shared" ca="1" si="64"/>
        <v>-4</v>
      </c>
      <c r="W125" s="1">
        <f t="shared" ca="1" si="64"/>
        <v>-4</v>
      </c>
      <c r="X125">
        <f t="shared" ca="1" si="65"/>
        <v>-4</v>
      </c>
      <c r="Y125" s="1">
        <f t="shared" ca="1" si="66"/>
        <v>4</v>
      </c>
      <c r="Z125">
        <f t="shared" ca="1" si="67"/>
        <v>4</v>
      </c>
      <c r="AB125" s="1">
        <f t="shared" ca="1" si="68"/>
        <v>20</v>
      </c>
      <c r="AI125">
        <f t="shared" ca="1" si="55"/>
        <v>-4</v>
      </c>
      <c r="AJ125" t="s">
        <v>18</v>
      </c>
      <c r="AK125" t="str">
        <f ca="1">IF(Z125&lt;=0,"-","+")</f>
        <v>+</v>
      </c>
      <c r="AL125">
        <f ca="1">ABS(Z125)</f>
        <v>4</v>
      </c>
      <c r="AM125" t="s">
        <v>13</v>
      </c>
      <c r="AN125">
        <f t="shared" ca="1" si="8"/>
        <v>20</v>
      </c>
      <c r="AS125" t="str">
        <f t="shared" ca="1" si="56"/>
        <v>-4x+4=20</v>
      </c>
    </row>
    <row r="126" spans="1:45" x14ac:dyDescent="0.55000000000000004">
      <c r="A126" s="27">
        <v>1</v>
      </c>
      <c r="B126" s="1" t="s">
        <v>39</v>
      </c>
      <c r="C126" s="1" t="s">
        <v>40</v>
      </c>
      <c r="D126" s="51" t="s">
        <v>60</v>
      </c>
      <c r="E126" s="50" t="s">
        <v>333</v>
      </c>
      <c r="F126" s="50" t="str">
        <f t="shared" ca="1" si="57"/>
        <v>\\(\\quad -10x+10=90 \\)</v>
      </c>
      <c r="G126" s="50" t="str">
        <f t="shared" ca="1" si="58"/>
        <v>\\(\\quad x=-8 \\)</v>
      </c>
      <c r="H126" s="50" t="s">
        <v>62</v>
      </c>
      <c r="I126" s="89" t="str">
        <f t="shared" ca="1" si="59"/>
        <v>INSERT INTO math(tangen,question,answer,editor,date,count) VALUES('m6100','\\(\\quad -10x+10=90 \\)','\\(\\quad x=-8 \\)','harazono',NOW(),0);</v>
      </c>
      <c r="J126" s="78" t="s">
        <v>229</v>
      </c>
      <c r="K126" s="43" t="str">
        <f t="shared" ca="1" si="60"/>
        <v>-10x+10=90</v>
      </c>
      <c r="L126" t="s">
        <v>230</v>
      </c>
      <c r="M126" s="78" t="s">
        <v>229</v>
      </c>
      <c r="N126" s="10" t="s">
        <v>31</v>
      </c>
      <c r="O126">
        <f t="shared" ca="1" si="61"/>
        <v>-8</v>
      </c>
      <c r="P126" t="s">
        <v>230</v>
      </c>
      <c r="Q126" t="str">
        <f t="shared" ca="1" si="62"/>
        <v>\\(\\quad -10x+10=90 \\)</v>
      </c>
      <c r="R126" t="str">
        <f t="shared" ca="1" si="63"/>
        <v>\\(\\quad x=-8 \\)</v>
      </c>
      <c r="V126" s="1">
        <f t="shared" ca="1" si="64"/>
        <v>-8</v>
      </c>
      <c r="W126" s="1">
        <f t="shared" ca="1" si="64"/>
        <v>-10</v>
      </c>
      <c r="X126">
        <f t="shared" ca="1" si="65"/>
        <v>-10</v>
      </c>
      <c r="Y126" s="1">
        <f t="shared" ca="1" si="66"/>
        <v>10</v>
      </c>
      <c r="Z126">
        <f t="shared" ca="1" si="67"/>
        <v>10</v>
      </c>
      <c r="AB126" s="1">
        <f t="shared" ca="1" si="68"/>
        <v>90</v>
      </c>
      <c r="AI126">
        <f t="shared" ca="1" si="55"/>
        <v>-10</v>
      </c>
      <c r="AJ126" t="s">
        <v>18</v>
      </c>
      <c r="AK126" t="str">
        <f ca="1">IF(Z126&lt;=0,"-","+")</f>
        <v>+</v>
      </c>
      <c r="AL126">
        <f ca="1">ABS(Z126)</f>
        <v>10</v>
      </c>
      <c r="AM126" t="s">
        <v>13</v>
      </c>
      <c r="AN126">
        <f t="shared" ca="1" si="8"/>
        <v>90</v>
      </c>
      <c r="AS126" t="str">
        <f t="shared" ca="1" si="56"/>
        <v>-10x+10=90</v>
      </c>
    </row>
    <row r="127" spans="1:45" x14ac:dyDescent="0.55000000000000004">
      <c r="A127" s="27">
        <v>1</v>
      </c>
      <c r="B127" s="1" t="s">
        <v>39</v>
      </c>
      <c r="C127" s="1" t="s">
        <v>40</v>
      </c>
      <c r="D127" s="51" t="s">
        <v>60</v>
      </c>
      <c r="E127" s="50" t="s">
        <v>333</v>
      </c>
      <c r="F127" s="50" t="str">
        <f t="shared" ca="1" si="57"/>
        <v>\\(\\quad -3x-8=-35 \\)</v>
      </c>
      <c r="G127" s="50" t="str">
        <f t="shared" ca="1" si="58"/>
        <v>\\(\\quad x=9 \\)</v>
      </c>
      <c r="H127" s="50" t="s">
        <v>62</v>
      </c>
      <c r="I127" s="89" t="str">
        <f t="shared" ca="1" si="59"/>
        <v>INSERT INTO math(tangen,question,answer,editor,date,count) VALUES('m6100','\\(\\quad -3x-8=-35 \\)','\\(\\quad x=9 \\)','harazono',NOW(),0);</v>
      </c>
      <c r="J127" s="78" t="s">
        <v>229</v>
      </c>
      <c r="K127" s="43" t="str">
        <f t="shared" ca="1" si="60"/>
        <v>-3x-8=-35</v>
      </c>
      <c r="L127" t="s">
        <v>230</v>
      </c>
      <c r="M127" s="78" t="s">
        <v>229</v>
      </c>
      <c r="N127" s="10" t="s">
        <v>31</v>
      </c>
      <c r="O127">
        <f t="shared" ca="1" si="61"/>
        <v>9</v>
      </c>
      <c r="P127" t="s">
        <v>230</v>
      </c>
      <c r="Q127" t="str">
        <f t="shared" ca="1" si="62"/>
        <v>\\(\\quad -3x-8=-35 \\)</v>
      </c>
      <c r="R127" t="str">
        <f t="shared" ca="1" si="63"/>
        <v>\\(\\quad x=9 \\)</v>
      </c>
      <c r="V127" s="1">
        <f t="shared" ca="1" si="64"/>
        <v>9</v>
      </c>
      <c r="W127" s="1">
        <f t="shared" ca="1" si="64"/>
        <v>-3</v>
      </c>
      <c r="X127">
        <f t="shared" ref="X127:X134" ca="1" si="69">IF(W127=0,5,W127)</f>
        <v>-3</v>
      </c>
      <c r="Y127" s="1">
        <f t="shared" ca="1" si="66"/>
        <v>-8</v>
      </c>
      <c r="Z127">
        <f t="shared" ref="Z127:Z134" ca="1" si="70">IF(Y127=0,5,Y127)</f>
        <v>-8</v>
      </c>
      <c r="AB127" s="1">
        <f t="shared" ref="AB127:AB134" ca="1" si="71">V127*W127+Y127</f>
        <v>-35</v>
      </c>
      <c r="AI127">
        <f t="shared" ca="1" si="55"/>
        <v>-3</v>
      </c>
      <c r="AJ127" t="s">
        <v>18</v>
      </c>
      <c r="AK127" t="str">
        <f t="shared" ref="AK127:AK134" ca="1" si="72">IF(Z127&lt;=0,"-","+")</f>
        <v>-</v>
      </c>
      <c r="AL127">
        <f t="shared" ref="AL127:AL134" ca="1" si="73">ABS(Z127)</f>
        <v>8</v>
      </c>
      <c r="AM127" t="s">
        <v>13</v>
      </c>
      <c r="AN127">
        <f t="shared" ref="AN127:AN134" ca="1" si="74">AB127</f>
        <v>-35</v>
      </c>
      <c r="AR127" s="5"/>
      <c r="AS127" t="str">
        <f t="shared" ca="1" si="56"/>
        <v>-3x-8=-35</v>
      </c>
    </row>
    <row r="128" spans="1:45" x14ac:dyDescent="0.55000000000000004">
      <c r="A128" s="27">
        <v>1</v>
      </c>
      <c r="B128" s="1" t="s">
        <v>39</v>
      </c>
      <c r="C128" s="1" t="s">
        <v>40</v>
      </c>
      <c r="D128" s="51" t="s">
        <v>60</v>
      </c>
      <c r="E128" s="50" t="s">
        <v>333</v>
      </c>
      <c r="F128" s="50" t="str">
        <f t="shared" ca="1" si="57"/>
        <v>\\(\\quad 5x-7=-7 \\)</v>
      </c>
      <c r="G128" s="50" t="str">
        <f t="shared" ca="1" si="58"/>
        <v>\\(\\quad x=3 \\)</v>
      </c>
      <c r="H128" s="50" t="s">
        <v>62</v>
      </c>
      <c r="I128" s="89" t="str">
        <f t="shared" ca="1" si="59"/>
        <v>INSERT INTO math(tangen,question,answer,editor,date,count) VALUES('m6100','\\(\\quad 5x-7=-7 \\)','\\(\\quad x=3 \\)','harazono',NOW(),0);</v>
      </c>
      <c r="J128" s="78" t="s">
        <v>229</v>
      </c>
      <c r="K128" s="43" t="str">
        <f t="shared" ca="1" si="60"/>
        <v>5x-7=-7</v>
      </c>
      <c r="L128" t="s">
        <v>230</v>
      </c>
      <c r="M128" s="78" t="s">
        <v>229</v>
      </c>
      <c r="N128" s="10" t="s">
        <v>31</v>
      </c>
      <c r="O128">
        <f t="shared" ca="1" si="61"/>
        <v>3</v>
      </c>
      <c r="P128" t="s">
        <v>230</v>
      </c>
      <c r="Q128" t="str">
        <f t="shared" ca="1" si="62"/>
        <v>\\(\\quad 5x-7=-7 \\)</v>
      </c>
      <c r="R128" t="str">
        <f t="shared" ca="1" si="63"/>
        <v>\\(\\quad x=3 \\)</v>
      </c>
      <c r="V128" s="1">
        <f t="shared" ca="1" si="64"/>
        <v>3</v>
      </c>
      <c r="W128" s="1">
        <f t="shared" ca="1" si="64"/>
        <v>0</v>
      </c>
      <c r="X128">
        <f t="shared" ca="1" si="69"/>
        <v>5</v>
      </c>
      <c r="Y128" s="1">
        <f t="shared" ca="1" si="66"/>
        <v>-7</v>
      </c>
      <c r="Z128">
        <f t="shared" ca="1" si="70"/>
        <v>-7</v>
      </c>
      <c r="AB128" s="1">
        <f t="shared" ca="1" si="71"/>
        <v>-7</v>
      </c>
      <c r="AI128">
        <f t="shared" ca="1" si="55"/>
        <v>5</v>
      </c>
      <c r="AJ128" t="s">
        <v>18</v>
      </c>
      <c r="AK128" t="str">
        <f t="shared" ca="1" si="72"/>
        <v>-</v>
      </c>
      <c r="AL128">
        <f t="shared" ca="1" si="73"/>
        <v>7</v>
      </c>
      <c r="AM128" t="s">
        <v>13</v>
      </c>
      <c r="AN128">
        <f t="shared" ca="1" si="74"/>
        <v>-7</v>
      </c>
      <c r="AR128" s="5"/>
      <c r="AS128" t="str">
        <f t="shared" ca="1" si="56"/>
        <v>5x-7=-7</v>
      </c>
    </row>
    <row r="129" spans="1:45" x14ac:dyDescent="0.55000000000000004">
      <c r="A129" s="27">
        <v>1</v>
      </c>
      <c r="B129" s="1" t="s">
        <v>39</v>
      </c>
      <c r="C129" s="1" t="s">
        <v>40</v>
      </c>
      <c r="D129" s="51" t="s">
        <v>60</v>
      </c>
      <c r="E129" s="50" t="s">
        <v>333</v>
      </c>
      <c r="F129" s="50" t="str">
        <f t="shared" ca="1" si="57"/>
        <v>\\(\\quad -4x-7=17 \\)</v>
      </c>
      <c r="G129" s="50" t="str">
        <f t="shared" ca="1" si="58"/>
        <v>\\(\\quad x=-6 \\)</v>
      </c>
      <c r="H129" s="50" t="s">
        <v>62</v>
      </c>
      <c r="I129" s="89" t="str">
        <f t="shared" ca="1" si="59"/>
        <v>INSERT INTO math(tangen,question,answer,editor,date,count) VALUES('m6100','\\(\\quad -4x-7=17 \\)','\\(\\quad x=-6 \\)','harazono',NOW(),0);</v>
      </c>
      <c r="J129" s="78" t="s">
        <v>229</v>
      </c>
      <c r="K129" s="43" t="str">
        <f t="shared" ca="1" si="60"/>
        <v>-4x-7=17</v>
      </c>
      <c r="L129" t="s">
        <v>230</v>
      </c>
      <c r="M129" s="78" t="s">
        <v>229</v>
      </c>
      <c r="N129" s="10" t="s">
        <v>31</v>
      </c>
      <c r="O129">
        <f t="shared" ca="1" si="61"/>
        <v>-6</v>
      </c>
      <c r="P129" t="s">
        <v>230</v>
      </c>
      <c r="Q129" t="str">
        <f t="shared" ca="1" si="62"/>
        <v>\\(\\quad -4x-7=17 \\)</v>
      </c>
      <c r="R129" t="str">
        <f t="shared" ca="1" si="63"/>
        <v>\\(\\quad x=-6 \\)</v>
      </c>
      <c r="V129" s="1">
        <f t="shared" ca="1" si="64"/>
        <v>-6</v>
      </c>
      <c r="W129" s="1">
        <f t="shared" ca="1" si="64"/>
        <v>-4</v>
      </c>
      <c r="X129">
        <f t="shared" ca="1" si="69"/>
        <v>-4</v>
      </c>
      <c r="Y129" s="1">
        <f t="shared" ca="1" si="66"/>
        <v>-7</v>
      </c>
      <c r="Z129">
        <f t="shared" ca="1" si="70"/>
        <v>-7</v>
      </c>
      <c r="AB129" s="1">
        <f t="shared" ca="1" si="71"/>
        <v>17</v>
      </c>
      <c r="AI129">
        <f t="shared" ca="1" si="55"/>
        <v>-4</v>
      </c>
      <c r="AJ129" t="s">
        <v>18</v>
      </c>
      <c r="AK129" t="str">
        <f t="shared" ca="1" si="72"/>
        <v>-</v>
      </c>
      <c r="AL129">
        <f t="shared" ca="1" si="73"/>
        <v>7</v>
      </c>
      <c r="AM129" t="s">
        <v>13</v>
      </c>
      <c r="AN129">
        <f t="shared" ca="1" si="74"/>
        <v>17</v>
      </c>
      <c r="AR129" s="5"/>
      <c r="AS129" t="str">
        <f t="shared" ca="1" si="56"/>
        <v>-4x-7=17</v>
      </c>
    </row>
    <row r="130" spans="1:45" x14ac:dyDescent="0.55000000000000004">
      <c r="A130" s="27">
        <v>1</v>
      </c>
      <c r="B130" s="1" t="s">
        <v>39</v>
      </c>
      <c r="C130" s="1" t="s">
        <v>40</v>
      </c>
      <c r="D130" s="51" t="s">
        <v>60</v>
      </c>
      <c r="E130" s="50" t="s">
        <v>333</v>
      </c>
      <c r="F130" s="50" t="str">
        <f t="shared" ca="1" si="57"/>
        <v>\\(\\quad -6x-6=0 \\)</v>
      </c>
      <c r="G130" s="50" t="str">
        <f t="shared" ca="1" si="58"/>
        <v>\\(\\quad x=-1 \\)</v>
      </c>
      <c r="H130" s="50" t="s">
        <v>62</v>
      </c>
      <c r="I130" s="89" t="str">
        <f t="shared" ca="1" si="59"/>
        <v>INSERT INTO math(tangen,question,answer,editor,date,count) VALUES('m6100','\\(\\quad -6x-6=0 \\)','\\(\\quad x=-1 \\)','harazono',NOW(),0);</v>
      </c>
      <c r="J130" s="78" t="s">
        <v>229</v>
      </c>
      <c r="K130" s="43" t="str">
        <f t="shared" ca="1" si="60"/>
        <v>-6x-6=0</v>
      </c>
      <c r="L130" t="s">
        <v>230</v>
      </c>
      <c r="M130" s="78" t="s">
        <v>229</v>
      </c>
      <c r="N130" s="10" t="s">
        <v>31</v>
      </c>
      <c r="O130">
        <f t="shared" ca="1" si="61"/>
        <v>-1</v>
      </c>
      <c r="P130" t="s">
        <v>230</v>
      </c>
      <c r="Q130" t="str">
        <f t="shared" ca="1" si="62"/>
        <v>\\(\\quad -6x-6=0 \\)</v>
      </c>
      <c r="R130" t="str">
        <f t="shared" ca="1" si="63"/>
        <v>\\(\\quad x=-1 \\)</v>
      </c>
      <c r="V130" s="1">
        <f t="shared" ca="1" si="64"/>
        <v>-1</v>
      </c>
      <c r="W130" s="1">
        <f t="shared" ca="1" si="64"/>
        <v>-6</v>
      </c>
      <c r="X130">
        <f t="shared" ca="1" si="69"/>
        <v>-6</v>
      </c>
      <c r="Y130" s="1">
        <f t="shared" ca="1" si="66"/>
        <v>-6</v>
      </c>
      <c r="Z130">
        <f t="shared" ca="1" si="70"/>
        <v>-6</v>
      </c>
      <c r="AB130" s="1">
        <f t="shared" ca="1" si="71"/>
        <v>0</v>
      </c>
      <c r="AI130">
        <f t="shared" ca="1" si="55"/>
        <v>-6</v>
      </c>
      <c r="AJ130" t="s">
        <v>18</v>
      </c>
      <c r="AK130" t="str">
        <f t="shared" ca="1" si="72"/>
        <v>-</v>
      </c>
      <c r="AL130">
        <f t="shared" ca="1" si="73"/>
        <v>6</v>
      </c>
      <c r="AM130" t="s">
        <v>13</v>
      </c>
      <c r="AN130">
        <f t="shared" ca="1" si="74"/>
        <v>0</v>
      </c>
      <c r="AR130" s="5"/>
      <c r="AS130" t="str">
        <f t="shared" ca="1" si="56"/>
        <v>-6x-6=0</v>
      </c>
    </row>
    <row r="131" spans="1:45" x14ac:dyDescent="0.55000000000000004">
      <c r="A131" s="27">
        <v>1</v>
      </c>
      <c r="B131" s="1" t="s">
        <v>39</v>
      </c>
      <c r="C131" s="1" t="s">
        <v>40</v>
      </c>
      <c r="D131" s="51" t="s">
        <v>60</v>
      </c>
      <c r="E131" s="50" t="s">
        <v>333</v>
      </c>
      <c r="F131" s="50" t="str">
        <f t="shared" ca="1" si="57"/>
        <v>\\(\\quad -x+4=2 \\)</v>
      </c>
      <c r="G131" s="50" t="str">
        <f t="shared" ca="1" si="58"/>
        <v>\\(\\quad x=2 \\)</v>
      </c>
      <c r="H131" s="50" t="s">
        <v>62</v>
      </c>
      <c r="I131" s="89" t="str">
        <f t="shared" ca="1" si="59"/>
        <v>INSERT INTO math(tangen,question,answer,editor,date,count) VALUES('m6100','\\(\\quad -x+4=2 \\)','\\(\\quad x=2 \\)','harazono',NOW(),0);</v>
      </c>
      <c r="J131" s="78" t="s">
        <v>229</v>
      </c>
      <c r="K131" s="43" t="str">
        <f t="shared" ca="1" si="60"/>
        <v>-x+4=2</v>
      </c>
      <c r="L131" t="s">
        <v>230</v>
      </c>
      <c r="M131" s="78" t="s">
        <v>229</v>
      </c>
      <c r="N131" s="10" t="s">
        <v>31</v>
      </c>
      <c r="O131">
        <f t="shared" ca="1" si="61"/>
        <v>2</v>
      </c>
      <c r="P131" t="s">
        <v>230</v>
      </c>
      <c r="Q131" t="str">
        <f t="shared" ca="1" si="62"/>
        <v>\\(\\quad -x+4=2 \\)</v>
      </c>
      <c r="R131" t="str">
        <f t="shared" ca="1" si="63"/>
        <v>\\(\\quad x=2 \\)</v>
      </c>
      <c r="V131" s="1">
        <f t="shared" ca="1" si="64"/>
        <v>2</v>
      </c>
      <c r="W131" s="1">
        <f t="shared" ca="1" si="64"/>
        <v>-1</v>
      </c>
      <c r="X131">
        <f t="shared" ca="1" si="69"/>
        <v>-1</v>
      </c>
      <c r="Y131" s="1">
        <f t="shared" ca="1" si="66"/>
        <v>4</v>
      </c>
      <c r="Z131">
        <f t="shared" ca="1" si="70"/>
        <v>4</v>
      </c>
      <c r="AB131" s="1">
        <f t="shared" ca="1" si="71"/>
        <v>2</v>
      </c>
      <c r="AI131" t="str">
        <f t="shared" ca="1" si="55"/>
        <v>-</v>
      </c>
      <c r="AJ131" t="s">
        <v>18</v>
      </c>
      <c r="AK131" t="str">
        <f t="shared" ca="1" si="72"/>
        <v>+</v>
      </c>
      <c r="AL131">
        <f t="shared" ca="1" si="73"/>
        <v>4</v>
      </c>
      <c r="AM131" t="s">
        <v>13</v>
      </c>
      <c r="AN131">
        <f t="shared" ca="1" si="74"/>
        <v>2</v>
      </c>
      <c r="AR131" s="5"/>
      <c r="AS131" t="str">
        <f t="shared" ca="1" si="56"/>
        <v>-x+4=2</v>
      </c>
    </row>
    <row r="132" spans="1:45" x14ac:dyDescent="0.55000000000000004">
      <c r="A132" s="27">
        <v>1</v>
      </c>
      <c r="B132" s="1" t="s">
        <v>39</v>
      </c>
      <c r="C132" s="1" t="s">
        <v>40</v>
      </c>
      <c r="D132" s="51" t="s">
        <v>60</v>
      </c>
      <c r="E132" s="50" t="s">
        <v>333</v>
      </c>
      <c r="F132" s="50" t="str">
        <f t="shared" ca="1" si="57"/>
        <v>\\(\\quad -7x-6=-6 \\)</v>
      </c>
      <c r="G132" s="50" t="str">
        <f t="shared" ca="1" si="58"/>
        <v>\\(\\quad x=0 \\)</v>
      </c>
      <c r="H132" s="50" t="s">
        <v>62</v>
      </c>
      <c r="I132" s="89" t="str">
        <f t="shared" ca="1" si="59"/>
        <v>INSERT INTO math(tangen,question,answer,editor,date,count) VALUES('m6100','\\(\\quad -7x-6=-6 \\)','\\(\\quad x=0 \\)','harazono',NOW(),0);</v>
      </c>
      <c r="J132" s="78" t="s">
        <v>229</v>
      </c>
      <c r="K132" s="43" t="str">
        <f t="shared" ca="1" si="60"/>
        <v>-7x-6=-6</v>
      </c>
      <c r="L132" t="s">
        <v>230</v>
      </c>
      <c r="M132" s="78" t="s">
        <v>229</v>
      </c>
      <c r="N132" s="10" t="s">
        <v>31</v>
      </c>
      <c r="O132">
        <f t="shared" ca="1" si="61"/>
        <v>0</v>
      </c>
      <c r="P132" t="s">
        <v>230</v>
      </c>
      <c r="Q132" t="str">
        <f t="shared" ca="1" si="62"/>
        <v>\\(\\quad -7x-6=-6 \\)</v>
      </c>
      <c r="R132" t="str">
        <f t="shared" ca="1" si="63"/>
        <v>\\(\\quad x=0 \\)</v>
      </c>
      <c r="V132" s="1">
        <f t="shared" ca="1" si="64"/>
        <v>0</v>
      </c>
      <c r="W132" s="1">
        <f t="shared" ca="1" si="64"/>
        <v>-7</v>
      </c>
      <c r="X132">
        <f t="shared" ca="1" si="69"/>
        <v>-7</v>
      </c>
      <c r="Y132" s="1">
        <f t="shared" ca="1" si="66"/>
        <v>-6</v>
      </c>
      <c r="Z132">
        <f t="shared" ca="1" si="70"/>
        <v>-6</v>
      </c>
      <c r="AB132" s="1">
        <f t="shared" ca="1" si="71"/>
        <v>-6</v>
      </c>
      <c r="AI132">
        <f t="shared" ca="1" si="55"/>
        <v>-7</v>
      </c>
      <c r="AJ132" t="s">
        <v>18</v>
      </c>
      <c r="AK132" t="str">
        <f t="shared" ca="1" si="72"/>
        <v>-</v>
      </c>
      <c r="AL132">
        <f t="shared" ca="1" si="73"/>
        <v>6</v>
      </c>
      <c r="AM132" t="s">
        <v>13</v>
      </c>
      <c r="AN132">
        <f t="shared" ca="1" si="74"/>
        <v>-6</v>
      </c>
      <c r="AR132" s="5"/>
      <c r="AS132" t="str">
        <f t="shared" ca="1" si="56"/>
        <v>-7x-6=-6</v>
      </c>
    </row>
    <row r="133" spans="1:45" x14ac:dyDescent="0.55000000000000004">
      <c r="A133" s="27">
        <v>1</v>
      </c>
      <c r="B133" s="1" t="s">
        <v>39</v>
      </c>
      <c r="C133" s="1" t="s">
        <v>40</v>
      </c>
      <c r="D133" s="51" t="s">
        <v>60</v>
      </c>
      <c r="E133" s="50" t="s">
        <v>333</v>
      </c>
      <c r="F133" s="50" t="str">
        <f t="shared" ca="1" si="57"/>
        <v>\\(\\quad 5x-9=-39 \\)</v>
      </c>
      <c r="G133" s="50" t="str">
        <f t="shared" ca="1" si="58"/>
        <v>\\(\\quad x=-6 \\)</v>
      </c>
      <c r="H133" s="50" t="s">
        <v>62</v>
      </c>
      <c r="I133" s="89" t="str">
        <f t="shared" ca="1" si="59"/>
        <v>INSERT INTO math(tangen,question,answer,editor,date,count) VALUES('m6100','\\(\\quad 5x-9=-39 \\)','\\(\\quad x=-6 \\)','harazono',NOW(),0);</v>
      </c>
      <c r="J133" s="78" t="s">
        <v>229</v>
      </c>
      <c r="K133" s="43" t="str">
        <f t="shared" ca="1" si="60"/>
        <v>5x-9=-39</v>
      </c>
      <c r="L133" t="s">
        <v>230</v>
      </c>
      <c r="M133" s="78" t="s">
        <v>229</v>
      </c>
      <c r="N133" s="10" t="s">
        <v>31</v>
      </c>
      <c r="O133">
        <f t="shared" ca="1" si="61"/>
        <v>-6</v>
      </c>
      <c r="P133" t="s">
        <v>230</v>
      </c>
      <c r="Q133" t="str">
        <f t="shared" ca="1" si="62"/>
        <v>\\(\\quad 5x-9=-39 \\)</v>
      </c>
      <c r="R133" t="str">
        <f t="shared" ca="1" si="63"/>
        <v>\\(\\quad x=-6 \\)</v>
      </c>
      <c r="V133" s="1">
        <f t="shared" ca="1" si="64"/>
        <v>-6</v>
      </c>
      <c r="W133" s="1">
        <f t="shared" ca="1" si="64"/>
        <v>5</v>
      </c>
      <c r="X133">
        <f t="shared" ca="1" si="69"/>
        <v>5</v>
      </c>
      <c r="Y133" s="1">
        <f t="shared" ca="1" si="66"/>
        <v>-9</v>
      </c>
      <c r="Z133">
        <f t="shared" ca="1" si="70"/>
        <v>-9</v>
      </c>
      <c r="AB133" s="1">
        <f t="shared" ca="1" si="71"/>
        <v>-39</v>
      </c>
      <c r="AI133">
        <f t="shared" ca="1" si="55"/>
        <v>5</v>
      </c>
      <c r="AJ133" t="s">
        <v>18</v>
      </c>
      <c r="AK133" t="str">
        <f t="shared" ca="1" si="72"/>
        <v>-</v>
      </c>
      <c r="AL133">
        <f t="shared" ca="1" si="73"/>
        <v>9</v>
      </c>
      <c r="AM133" t="s">
        <v>13</v>
      </c>
      <c r="AN133">
        <f t="shared" ca="1" si="74"/>
        <v>-39</v>
      </c>
      <c r="AR133" s="5"/>
      <c r="AS133" t="str">
        <f t="shared" ca="1" si="56"/>
        <v>5x-9=-39</v>
      </c>
    </row>
    <row r="134" spans="1:45" x14ac:dyDescent="0.55000000000000004">
      <c r="A134" s="27">
        <v>1</v>
      </c>
      <c r="B134" s="1" t="s">
        <v>39</v>
      </c>
      <c r="C134" s="1" t="s">
        <v>40</v>
      </c>
      <c r="D134" s="51" t="s">
        <v>60</v>
      </c>
      <c r="E134" s="50" t="s">
        <v>333</v>
      </c>
      <c r="F134" s="50" t="str">
        <f t="shared" ca="1" si="57"/>
        <v>\\(\\quad 8x-1=71 \\)</v>
      </c>
      <c r="G134" s="50" t="str">
        <f t="shared" ca="1" si="58"/>
        <v>\\(\\quad x=9 \\)</v>
      </c>
      <c r="H134" s="50" t="s">
        <v>62</v>
      </c>
      <c r="I134" s="89" t="str">
        <f t="shared" ca="1" si="59"/>
        <v>INSERT INTO math(tangen,question,answer,editor,date,count) VALUES('m6100','\\(\\quad 8x-1=71 \\)','\\(\\quad x=9 \\)','harazono',NOW(),0);</v>
      </c>
      <c r="J134" s="78" t="s">
        <v>229</v>
      </c>
      <c r="K134" s="43" t="str">
        <f t="shared" ca="1" si="60"/>
        <v>8x-1=71</v>
      </c>
      <c r="L134" t="s">
        <v>230</v>
      </c>
      <c r="M134" s="78" t="s">
        <v>229</v>
      </c>
      <c r="N134" s="10" t="s">
        <v>31</v>
      </c>
      <c r="O134">
        <f t="shared" ca="1" si="61"/>
        <v>9</v>
      </c>
      <c r="P134" t="s">
        <v>230</v>
      </c>
      <c r="Q134" t="str">
        <f t="shared" ca="1" si="62"/>
        <v>\\(\\quad 8x-1=71 \\)</v>
      </c>
      <c r="R134" t="str">
        <f t="shared" ca="1" si="63"/>
        <v>\\(\\quad x=9 \\)</v>
      </c>
      <c r="V134" s="1">
        <f t="shared" ca="1" si="64"/>
        <v>9</v>
      </c>
      <c r="W134" s="1">
        <f t="shared" ca="1" si="64"/>
        <v>8</v>
      </c>
      <c r="X134">
        <f t="shared" ca="1" si="69"/>
        <v>8</v>
      </c>
      <c r="Y134" s="1">
        <f t="shared" ca="1" si="66"/>
        <v>-1</v>
      </c>
      <c r="Z134">
        <f t="shared" ca="1" si="70"/>
        <v>-1</v>
      </c>
      <c r="AB134" s="1">
        <f t="shared" ca="1" si="71"/>
        <v>71</v>
      </c>
      <c r="AI134">
        <f t="shared" ca="1" si="55"/>
        <v>8</v>
      </c>
      <c r="AJ134" t="s">
        <v>18</v>
      </c>
      <c r="AK134" t="str">
        <f t="shared" ca="1" si="72"/>
        <v>-</v>
      </c>
      <c r="AL134">
        <f t="shared" ca="1" si="73"/>
        <v>1</v>
      </c>
      <c r="AM134" t="s">
        <v>13</v>
      </c>
      <c r="AN134">
        <f t="shared" ca="1" si="74"/>
        <v>71</v>
      </c>
      <c r="AR134" s="5"/>
      <c r="AS134" t="str">
        <f t="shared" ca="1" si="56"/>
        <v>8x-1=71</v>
      </c>
    </row>
    <row r="135" spans="1:45" x14ac:dyDescent="0.55000000000000004">
      <c r="A135" s="27">
        <v>1</v>
      </c>
      <c r="B135" s="1" t="s">
        <v>39</v>
      </c>
      <c r="C135" s="1" t="s">
        <v>40</v>
      </c>
      <c r="D135" s="51" t="s">
        <v>60</v>
      </c>
      <c r="E135" s="50" t="s">
        <v>333</v>
      </c>
      <c r="F135" s="50" t="str">
        <f t="shared" ca="1" si="57"/>
        <v>\\(\\quad 7x-6=-41 \\)</v>
      </c>
      <c r="G135" s="50" t="str">
        <f t="shared" ca="1" si="58"/>
        <v>\\(\\quad x=-5 \\)</v>
      </c>
      <c r="H135" s="50" t="s">
        <v>62</v>
      </c>
      <c r="I135" s="89" t="str">
        <f t="shared" ca="1" si="59"/>
        <v>INSERT INTO math(tangen,question,answer,editor,date,count) VALUES('m6100','\\(\\quad 7x-6=-41 \\)','\\(\\quad x=-5 \\)','harazono',NOW(),0);</v>
      </c>
      <c r="J135" s="78" t="s">
        <v>229</v>
      </c>
      <c r="K135" s="43" t="str">
        <f t="shared" ca="1" si="60"/>
        <v>7x-6=-41</v>
      </c>
      <c r="L135" t="s">
        <v>230</v>
      </c>
      <c r="M135" s="78" t="s">
        <v>229</v>
      </c>
      <c r="N135" s="10" t="s">
        <v>31</v>
      </c>
      <c r="O135">
        <f t="shared" ca="1" si="61"/>
        <v>-5</v>
      </c>
      <c r="P135" t="s">
        <v>230</v>
      </c>
      <c r="Q135" t="str">
        <f t="shared" ca="1" si="62"/>
        <v>\\(\\quad 7x-6=-41 \\)</v>
      </c>
      <c r="R135" t="str">
        <f t="shared" ca="1" si="63"/>
        <v>\\(\\quad x=-5 \\)</v>
      </c>
      <c r="V135" s="1">
        <f t="shared" ca="1" si="64"/>
        <v>-5</v>
      </c>
      <c r="W135" s="1">
        <f t="shared" ca="1" si="64"/>
        <v>7</v>
      </c>
      <c r="X135">
        <f t="shared" ref="X135:X136" ca="1" si="75">IF(W135=0,5,W135)</f>
        <v>7</v>
      </c>
      <c r="Y135" s="1">
        <f t="shared" ca="1" si="66"/>
        <v>-6</v>
      </c>
      <c r="Z135">
        <f t="shared" ref="Z135:Z136" ca="1" si="76">IF(Y135=0,5,Y135)</f>
        <v>-6</v>
      </c>
      <c r="AB135" s="1">
        <f t="shared" ref="AB135:AB136" ca="1" si="77">V135*W135+Y135</f>
        <v>-41</v>
      </c>
      <c r="AI135">
        <f t="shared" ca="1" si="55"/>
        <v>7</v>
      </c>
      <c r="AJ135" t="s">
        <v>18</v>
      </c>
      <c r="AK135" t="str">
        <f t="shared" ref="AK135:AK136" ca="1" si="78">IF(Z135&lt;=0,"-","+")</f>
        <v>-</v>
      </c>
      <c r="AL135">
        <f t="shared" ref="AL135:AL136" ca="1" si="79">ABS(Z135)</f>
        <v>6</v>
      </c>
      <c r="AM135" t="s">
        <v>13</v>
      </c>
      <c r="AN135">
        <f t="shared" ref="AN135:AN136" ca="1" si="80">AB135</f>
        <v>-41</v>
      </c>
      <c r="AR135" s="5"/>
      <c r="AS135" t="str">
        <f t="shared" ca="1" si="56"/>
        <v>7x-6=-41</v>
      </c>
    </row>
    <row r="136" spans="1:45" x14ac:dyDescent="0.55000000000000004">
      <c r="A136" s="27">
        <v>1</v>
      </c>
      <c r="B136" s="1" t="s">
        <v>39</v>
      </c>
      <c r="C136" s="1" t="s">
        <v>40</v>
      </c>
      <c r="D136" s="51" t="s">
        <v>60</v>
      </c>
      <c r="E136" s="50" t="s">
        <v>333</v>
      </c>
      <c r="F136" s="50" t="str">
        <f t="shared" ca="1" si="57"/>
        <v>\\(\\quad -5x+1=11 \\)</v>
      </c>
      <c r="G136" s="50" t="str">
        <f t="shared" ca="1" si="58"/>
        <v>\\(\\quad x=-2 \\)</v>
      </c>
      <c r="H136" s="50" t="s">
        <v>62</v>
      </c>
      <c r="I136" s="89" t="str">
        <f t="shared" ca="1" si="59"/>
        <v>INSERT INTO math(tangen,question,answer,editor,date,count) VALUES('m6100','\\(\\quad -5x+1=11 \\)','\\(\\quad x=-2 \\)','harazono',NOW(),0);</v>
      </c>
      <c r="J136" s="78" t="s">
        <v>229</v>
      </c>
      <c r="K136" s="43" t="str">
        <f t="shared" ca="1" si="60"/>
        <v>-5x+1=11</v>
      </c>
      <c r="L136" t="s">
        <v>230</v>
      </c>
      <c r="M136" s="78" t="s">
        <v>229</v>
      </c>
      <c r="N136" s="10" t="s">
        <v>31</v>
      </c>
      <c r="O136">
        <f t="shared" ca="1" si="61"/>
        <v>-2</v>
      </c>
      <c r="P136" t="s">
        <v>230</v>
      </c>
      <c r="Q136" t="str">
        <f t="shared" ca="1" si="62"/>
        <v>\\(\\quad -5x+1=11 \\)</v>
      </c>
      <c r="R136" t="str">
        <f t="shared" ca="1" si="63"/>
        <v>\\(\\quad x=-2 \\)</v>
      </c>
      <c r="V136" s="1">
        <f t="shared" ca="1" si="64"/>
        <v>-2</v>
      </c>
      <c r="W136" s="1">
        <f t="shared" ca="1" si="64"/>
        <v>-5</v>
      </c>
      <c r="X136">
        <f t="shared" ca="1" si="75"/>
        <v>-5</v>
      </c>
      <c r="Y136" s="1">
        <f t="shared" ca="1" si="66"/>
        <v>1</v>
      </c>
      <c r="Z136">
        <f t="shared" ca="1" si="76"/>
        <v>1</v>
      </c>
      <c r="AB136" s="1">
        <f t="shared" ca="1" si="77"/>
        <v>11</v>
      </c>
      <c r="AI136">
        <f t="shared" ca="1" si="55"/>
        <v>-5</v>
      </c>
      <c r="AJ136" t="s">
        <v>18</v>
      </c>
      <c r="AK136" t="str">
        <f t="shared" ca="1" si="78"/>
        <v>+</v>
      </c>
      <c r="AL136">
        <f t="shared" ca="1" si="79"/>
        <v>1</v>
      </c>
      <c r="AM136" t="s">
        <v>13</v>
      </c>
      <c r="AN136">
        <f t="shared" ca="1" si="80"/>
        <v>11</v>
      </c>
      <c r="AR136" s="5"/>
      <c r="AS136" t="str">
        <f t="shared" ca="1" si="56"/>
        <v>-5x+1=11</v>
      </c>
    </row>
    <row r="137" spans="1:45" x14ac:dyDescent="0.55000000000000004">
      <c r="A137" s="27">
        <v>1</v>
      </c>
      <c r="B137" s="1" t="s">
        <v>39</v>
      </c>
      <c r="C137" s="1" t="s">
        <v>40</v>
      </c>
      <c r="D137" s="51" t="s">
        <v>60</v>
      </c>
      <c r="E137" s="50" t="s">
        <v>333</v>
      </c>
      <c r="F137" s="50" t="str">
        <f t="shared" ca="1" si="57"/>
        <v>\\(\\quad -2x+5=17 \\)</v>
      </c>
      <c r="G137" s="50" t="str">
        <f t="shared" ca="1" si="58"/>
        <v>\\(\\quad x=-6 \\)</v>
      </c>
      <c r="H137" s="50" t="s">
        <v>62</v>
      </c>
      <c r="I137" s="89" t="str">
        <f t="shared" ca="1" si="59"/>
        <v>INSERT INTO math(tangen,question,answer,editor,date,count) VALUES('m6100','\\(\\quad -2x+5=17 \\)','\\(\\quad x=-6 \\)','harazono',NOW(),0);</v>
      </c>
      <c r="J137" s="78" t="s">
        <v>229</v>
      </c>
      <c r="K137" s="43" t="str">
        <f t="shared" ca="1" si="60"/>
        <v>-2x+5=17</v>
      </c>
      <c r="L137" t="s">
        <v>230</v>
      </c>
      <c r="M137" s="78" t="s">
        <v>229</v>
      </c>
      <c r="N137" s="10" t="s">
        <v>31</v>
      </c>
      <c r="O137">
        <f t="shared" ca="1" si="61"/>
        <v>-6</v>
      </c>
      <c r="P137" t="s">
        <v>230</v>
      </c>
      <c r="Q137" t="str">
        <f t="shared" ca="1" si="62"/>
        <v>\\(\\quad -2x+5=17 \\)</v>
      </c>
      <c r="R137" t="str">
        <f t="shared" ca="1" si="63"/>
        <v>\\(\\quad x=-6 \\)</v>
      </c>
      <c r="V137" s="1">
        <f t="shared" ca="1" si="64"/>
        <v>-6</v>
      </c>
      <c r="W137" s="1">
        <f t="shared" ca="1" si="64"/>
        <v>-2</v>
      </c>
      <c r="X137">
        <f t="shared" ref="X137:X181" ca="1" si="81">IF(W137=0,5,W137)</f>
        <v>-2</v>
      </c>
      <c r="Y137" s="1">
        <f t="shared" ca="1" si="66"/>
        <v>5</v>
      </c>
      <c r="Z137">
        <f t="shared" ref="Z137:Z181" ca="1" si="82">IF(Y137=0,5,Y137)</f>
        <v>5</v>
      </c>
      <c r="AB137" s="1">
        <f t="shared" ref="AB137:AB181" ca="1" si="83">V137*W137+Y137</f>
        <v>17</v>
      </c>
      <c r="AI137">
        <f t="shared" ref="AI137:AI181" ca="1" si="84">IF(X137=0,"",IF(X137=1,"",IF(X137=-1,"-",X137)))</f>
        <v>-2</v>
      </c>
      <c r="AJ137" t="s">
        <v>18</v>
      </c>
      <c r="AK137" t="str">
        <f t="shared" ref="AK137:AK181" ca="1" si="85">IF(Z137&lt;=0,"-","+")</f>
        <v>+</v>
      </c>
      <c r="AL137">
        <f t="shared" ref="AL137:AL181" ca="1" si="86">ABS(Z137)</f>
        <v>5</v>
      </c>
      <c r="AM137" t="s">
        <v>13</v>
      </c>
      <c r="AN137">
        <f t="shared" ref="AN137:AN181" ca="1" si="87">AB137</f>
        <v>17</v>
      </c>
      <c r="AR137" s="5"/>
      <c r="AS137" t="str">
        <f t="shared" ref="AS137:AS181" ca="1" si="88">AI137&amp;AJ137&amp;AK137&amp;AL137&amp;AM137&amp;AN137</f>
        <v>-2x+5=17</v>
      </c>
    </row>
    <row r="138" spans="1:45" x14ac:dyDescent="0.55000000000000004">
      <c r="A138" s="27">
        <v>1</v>
      </c>
      <c r="B138" s="1" t="s">
        <v>39</v>
      </c>
      <c r="C138" s="1" t="s">
        <v>40</v>
      </c>
      <c r="D138" s="51" t="s">
        <v>60</v>
      </c>
      <c r="E138" s="50" t="s">
        <v>333</v>
      </c>
      <c r="F138" s="50" t="str">
        <f t="shared" ca="1" si="57"/>
        <v>\\(\\quad -8x-10=-58 \\)</v>
      </c>
      <c r="G138" s="50" t="str">
        <f t="shared" ca="1" si="58"/>
        <v>\\(\\quad x=6 \\)</v>
      </c>
      <c r="H138" s="50" t="s">
        <v>62</v>
      </c>
      <c r="I138" s="89" t="str">
        <f t="shared" ca="1" si="59"/>
        <v>INSERT INTO math(tangen,question,answer,editor,date,count) VALUES('m6100','\\(\\quad -8x-10=-58 \\)','\\(\\quad x=6 \\)','harazono',NOW(),0);</v>
      </c>
      <c r="J138" s="78" t="s">
        <v>229</v>
      </c>
      <c r="K138" s="43" t="str">
        <f t="shared" ca="1" si="60"/>
        <v>-8x-10=-58</v>
      </c>
      <c r="L138" t="s">
        <v>230</v>
      </c>
      <c r="M138" s="78" t="s">
        <v>229</v>
      </c>
      <c r="N138" s="10" t="s">
        <v>31</v>
      </c>
      <c r="O138">
        <f t="shared" ca="1" si="61"/>
        <v>6</v>
      </c>
      <c r="P138" t="s">
        <v>230</v>
      </c>
      <c r="Q138" t="str">
        <f t="shared" ca="1" si="62"/>
        <v>\\(\\quad -8x-10=-58 \\)</v>
      </c>
      <c r="R138" t="str">
        <f t="shared" ca="1" si="63"/>
        <v>\\(\\quad x=6 \\)</v>
      </c>
      <c r="V138" s="1">
        <f t="shared" ca="1" si="64"/>
        <v>6</v>
      </c>
      <c r="W138" s="1">
        <f t="shared" ca="1" si="64"/>
        <v>-8</v>
      </c>
      <c r="X138">
        <f t="shared" ca="1" si="81"/>
        <v>-8</v>
      </c>
      <c r="Y138" s="1">
        <f t="shared" ca="1" si="66"/>
        <v>-10</v>
      </c>
      <c r="Z138">
        <f t="shared" ca="1" si="82"/>
        <v>-10</v>
      </c>
      <c r="AB138" s="1">
        <f t="shared" ca="1" si="83"/>
        <v>-58</v>
      </c>
      <c r="AI138">
        <f t="shared" ca="1" si="84"/>
        <v>-8</v>
      </c>
      <c r="AJ138" t="s">
        <v>18</v>
      </c>
      <c r="AK138" t="str">
        <f t="shared" ca="1" si="85"/>
        <v>-</v>
      </c>
      <c r="AL138">
        <f t="shared" ca="1" si="86"/>
        <v>10</v>
      </c>
      <c r="AM138" t="s">
        <v>13</v>
      </c>
      <c r="AN138">
        <f t="shared" ca="1" si="87"/>
        <v>-58</v>
      </c>
      <c r="AR138" s="5"/>
      <c r="AS138" t="str">
        <f t="shared" ca="1" si="88"/>
        <v>-8x-10=-58</v>
      </c>
    </row>
    <row r="139" spans="1:45" x14ac:dyDescent="0.55000000000000004">
      <c r="A139" s="27">
        <v>1</v>
      </c>
      <c r="B139" s="1" t="s">
        <v>39</v>
      </c>
      <c r="C139" s="1" t="s">
        <v>40</v>
      </c>
      <c r="D139" s="51" t="s">
        <v>60</v>
      </c>
      <c r="E139" s="50" t="s">
        <v>333</v>
      </c>
      <c r="F139" s="50" t="str">
        <f t="shared" ca="1" si="57"/>
        <v>\\(\\quad -9x-8=37 \\)</v>
      </c>
      <c r="G139" s="50" t="str">
        <f t="shared" ca="1" si="58"/>
        <v>\\(\\quad x=-5 \\)</v>
      </c>
      <c r="H139" s="50" t="s">
        <v>62</v>
      </c>
      <c r="I139" s="89" t="str">
        <f t="shared" ca="1" si="59"/>
        <v>INSERT INTO math(tangen,question,answer,editor,date,count) VALUES('m6100','\\(\\quad -9x-8=37 \\)','\\(\\quad x=-5 \\)','harazono',NOW(),0);</v>
      </c>
      <c r="J139" s="78" t="s">
        <v>229</v>
      </c>
      <c r="K139" s="43" t="str">
        <f t="shared" ca="1" si="60"/>
        <v>-9x-8=37</v>
      </c>
      <c r="L139" t="s">
        <v>230</v>
      </c>
      <c r="M139" s="78" t="s">
        <v>229</v>
      </c>
      <c r="N139" s="10" t="s">
        <v>31</v>
      </c>
      <c r="O139">
        <f t="shared" ca="1" si="61"/>
        <v>-5</v>
      </c>
      <c r="P139" t="s">
        <v>230</v>
      </c>
      <c r="Q139" t="str">
        <f t="shared" ca="1" si="62"/>
        <v>\\(\\quad -9x-8=37 \\)</v>
      </c>
      <c r="R139" t="str">
        <f t="shared" ca="1" si="63"/>
        <v>\\(\\quad x=-5 \\)</v>
      </c>
      <c r="V139" s="1">
        <f t="shared" ca="1" si="64"/>
        <v>-5</v>
      </c>
      <c r="W139" s="1">
        <f t="shared" ca="1" si="64"/>
        <v>-9</v>
      </c>
      <c r="X139">
        <f t="shared" ca="1" si="81"/>
        <v>-9</v>
      </c>
      <c r="Y139" s="1">
        <f t="shared" ca="1" si="66"/>
        <v>-8</v>
      </c>
      <c r="Z139">
        <f t="shared" ca="1" si="82"/>
        <v>-8</v>
      </c>
      <c r="AB139" s="1">
        <f t="shared" ca="1" si="83"/>
        <v>37</v>
      </c>
      <c r="AI139">
        <f t="shared" ca="1" si="84"/>
        <v>-9</v>
      </c>
      <c r="AJ139" t="s">
        <v>18</v>
      </c>
      <c r="AK139" t="str">
        <f t="shared" ca="1" si="85"/>
        <v>-</v>
      </c>
      <c r="AL139">
        <f t="shared" ca="1" si="86"/>
        <v>8</v>
      </c>
      <c r="AM139" t="s">
        <v>13</v>
      </c>
      <c r="AN139">
        <f t="shared" ca="1" si="87"/>
        <v>37</v>
      </c>
      <c r="AR139" s="5"/>
      <c r="AS139" t="str">
        <f t="shared" ca="1" si="88"/>
        <v>-9x-8=37</v>
      </c>
    </row>
    <row r="140" spans="1:45" x14ac:dyDescent="0.55000000000000004">
      <c r="A140" s="27">
        <v>1</v>
      </c>
      <c r="B140" s="1" t="s">
        <v>39</v>
      </c>
      <c r="C140" s="1" t="s">
        <v>40</v>
      </c>
      <c r="D140" s="51" t="s">
        <v>60</v>
      </c>
      <c r="E140" s="50" t="s">
        <v>333</v>
      </c>
      <c r="F140" s="50" t="str">
        <f t="shared" ca="1" si="57"/>
        <v>\\(\\quad 2x-4=-24 \\)</v>
      </c>
      <c r="G140" s="50" t="str">
        <f t="shared" ca="1" si="58"/>
        <v>\\(\\quad x=-10 \\)</v>
      </c>
      <c r="H140" s="50" t="s">
        <v>62</v>
      </c>
      <c r="I140" s="89" t="str">
        <f t="shared" ca="1" si="59"/>
        <v>INSERT INTO math(tangen,question,answer,editor,date,count) VALUES('m6100','\\(\\quad 2x-4=-24 \\)','\\(\\quad x=-10 \\)','harazono',NOW(),0);</v>
      </c>
      <c r="J140" s="78" t="s">
        <v>229</v>
      </c>
      <c r="K140" s="43" t="str">
        <f t="shared" ca="1" si="60"/>
        <v>2x-4=-24</v>
      </c>
      <c r="L140" t="s">
        <v>230</v>
      </c>
      <c r="M140" s="78" t="s">
        <v>229</v>
      </c>
      <c r="N140" s="10" t="s">
        <v>31</v>
      </c>
      <c r="O140">
        <f t="shared" ca="1" si="61"/>
        <v>-10</v>
      </c>
      <c r="P140" t="s">
        <v>230</v>
      </c>
      <c r="Q140" t="str">
        <f t="shared" ca="1" si="62"/>
        <v>\\(\\quad 2x-4=-24 \\)</v>
      </c>
      <c r="R140" t="str">
        <f t="shared" ca="1" si="63"/>
        <v>\\(\\quad x=-10 \\)</v>
      </c>
      <c r="V140" s="1">
        <f t="shared" ca="1" si="64"/>
        <v>-10</v>
      </c>
      <c r="W140" s="1">
        <f t="shared" ca="1" si="64"/>
        <v>2</v>
      </c>
      <c r="X140">
        <f t="shared" ca="1" si="81"/>
        <v>2</v>
      </c>
      <c r="Y140" s="1">
        <f t="shared" ca="1" si="66"/>
        <v>-4</v>
      </c>
      <c r="Z140">
        <f t="shared" ca="1" si="82"/>
        <v>-4</v>
      </c>
      <c r="AB140" s="1">
        <f t="shared" ca="1" si="83"/>
        <v>-24</v>
      </c>
      <c r="AI140">
        <f t="shared" ca="1" si="84"/>
        <v>2</v>
      </c>
      <c r="AJ140" t="s">
        <v>18</v>
      </c>
      <c r="AK140" t="str">
        <f t="shared" ca="1" si="85"/>
        <v>-</v>
      </c>
      <c r="AL140">
        <f t="shared" ca="1" si="86"/>
        <v>4</v>
      </c>
      <c r="AM140" t="s">
        <v>13</v>
      </c>
      <c r="AN140">
        <f t="shared" ca="1" si="87"/>
        <v>-24</v>
      </c>
      <c r="AR140" s="5"/>
      <c r="AS140" t="str">
        <f t="shared" ca="1" si="88"/>
        <v>2x-4=-24</v>
      </c>
    </row>
    <row r="141" spans="1:45" x14ac:dyDescent="0.55000000000000004">
      <c r="A141" s="27">
        <v>1</v>
      </c>
      <c r="B141" s="1" t="s">
        <v>39</v>
      </c>
      <c r="C141" s="1" t="s">
        <v>40</v>
      </c>
      <c r="D141" s="51" t="s">
        <v>60</v>
      </c>
      <c r="E141" s="50" t="s">
        <v>333</v>
      </c>
      <c r="F141" s="50" t="str">
        <f t="shared" ca="1" si="57"/>
        <v>\\(\\quad 10x-10=-40 \\)</v>
      </c>
      <c r="G141" s="50" t="str">
        <f t="shared" ca="1" si="58"/>
        <v>\\(\\quad x=-3 \\)</v>
      </c>
      <c r="H141" s="50" t="s">
        <v>62</v>
      </c>
      <c r="I141" s="89" t="str">
        <f t="shared" ca="1" si="59"/>
        <v>INSERT INTO math(tangen,question,answer,editor,date,count) VALUES('m6100','\\(\\quad 10x-10=-40 \\)','\\(\\quad x=-3 \\)','harazono',NOW(),0);</v>
      </c>
      <c r="J141" s="78" t="s">
        <v>229</v>
      </c>
      <c r="K141" s="43" t="str">
        <f t="shared" ca="1" si="60"/>
        <v>10x-10=-40</v>
      </c>
      <c r="L141" t="s">
        <v>230</v>
      </c>
      <c r="M141" s="78" t="s">
        <v>229</v>
      </c>
      <c r="N141" s="10" t="s">
        <v>31</v>
      </c>
      <c r="O141">
        <f t="shared" ca="1" si="61"/>
        <v>-3</v>
      </c>
      <c r="P141" t="s">
        <v>230</v>
      </c>
      <c r="Q141" t="str">
        <f t="shared" ca="1" si="62"/>
        <v>\\(\\quad 10x-10=-40 \\)</v>
      </c>
      <c r="R141" t="str">
        <f t="shared" ca="1" si="63"/>
        <v>\\(\\quad x=-3 \\)</v>
      </c>
      <c r="V141" s="1">
        <f t="shared" ca="1" si="64"/>
        <v>-3</v>
      </c>
      <c r="W141" s="1">
        <f t="shared" ca="1" si="64"/>
        <v>10</v>
      </c>
      <c r="X141">
        <f t="shared" ca="1" si="81"/>
        <v>10</v>
      </c>
      <c r="Y141" s="1">
        <f t="shared" ca="1" si="66"/>
        <v>-10</v>
      </c>
      <c r="Z141">
        <f t="shared" ca="1" si="82"/>
        <v>-10</v>
      </c>
      <c r="AB141" s="1">
        <f t="shared" ca="1" si="83"/>
        <v>-40</v>
      </c>
      <c r="AI141">
        <f t="shared" ca="1" si="84"/>
        <v>10</v>
      </c>
      <c r="AJ141" t="s">
        <v>18</v>
      </c>
      <c r="AK141" t="str">
        <f t="shared" ca="1" si="85"/>
        <v>-</v>
      </c>
      <c r="AL141">
        <f t="shared" ca="1" si="86"/>
        <v>10</v>
      </c>
      <c r="AM141" t="s">
        <v>13</v>
      </c>
      <c r="AN141">
        <f t="shared" ca="1" si="87"/>
        <v>-40</v>
      </c>
      <c r="AR141" s="5"/>
      <c r="AS141" t="str">
        <f t="shared" ca="1" si="88"/>
        <v>10x-10=-40</v>
      </c>
    </row>
    <row r="142" spans="1:45" x14ac:dyDescent="0.55000000000000004">
      <c r="A142" s="27">
        <v>1</v>
      </c>
      <c r="B142" s="1" t="s">
        <v>39</v>
      </c>
      <c r="C142" s="1" t="s">
        <v>40</v>
      </c>
      <c r="D142" s="51" t="s">
        <v>60</v>
      </c>
      <c r="E142" s="50" t="s">
        <v>333</v>
      </c>
      <c r="F142" s="50" t="str">
        <f t="shared" ca="1" si="57"/>
        <v>\\(\\quad -2x-7=-17 \\)</v>
      </c>
      <c r="G142" s="50" t="str">
        <f t="shared" ca="1" si="58"/>
        <v>\\(\\quad x=5 \\)</v>
      </c>
      <c r="H142" s="50" t="s">
        <v>62</v>
      </c>
      <c r="I142" s="89" t="str">
        <f t="shared" ca="1" si="59"/>
        <v>INSERT INTO math(tangen,question,answer,editor,date,count) VALUES('m6100','\\(\\quad -2x-7=-17 \\)','\\(\\quad x=5 \\)','harazono',NOW(),0);</v>
      </c>
      <c r="J142" s="78" t="s">
        <v>229</v>
      </c>
      <c r="K142" s="43" t="str">
        <f t="shared" ca="1" si="60"/>
        <v>-2x-7=-17</v>
      </c>
      <c r="L142" t="s">
        <v>230</v>
      </c>
      <c r="M142" s="78" t="s">
        <v>229</v>
      </c>
      <c r="N142" s="10" t="s">
        <v>31</v>
      </c>
      <c r="O142">
        <f t="shared" ca="1" si="61"/>
        <v>5</v>
      </c>
      <c r="P142" t="s">
        <v>230</v>
      </c>
      <c r="Q142" t="str">
        <f t="shared" ca="1" si="62"/>
        <v>\\(\\quad -2x-7=-17 \\)</v>
      </c>
      <c r="R142" t="str">
        <f t="shared" ca="1" si="63"/>
        <v>\\(\\quad x=5 \\)</v>
      </c>
      <c r="V142" s="1">
        <f t="shared" ca="1" si="64"/>
        <v>5</v>
      </c>
      <c r="W142" s="1">
        <f t="shared" ca="1" si="64"/>
        <v>-2</v>
      </c>
      <c r="X142">
        <f t="shared" ca="1" si="81"/>
        <v>-2</v>
      </c>
      <c r="Y142" s="1">
        <f t="shared" ca="1" si="66"/>
        <v>-7</v>
      </c>
      <c r="Z142">
        <f t="shared" ca="1" si="82"/>
        <v>-7</v>
      </c>
      <c r="AB142" s="1">
        <f t="shared" ca="1" si="83"/>
        <v>-17</v>
      </c>
      <c r="AI142">
        <f t="shared" ca="1" si="84"/>
        <v>-2</v>
      </c>
      <c r="AJ142" t="s">
        <v>18</v>
      </c>
      <c r="AK142" t="str">
        <f t="shared" ca="1" si="85"/>
        <v>-</v>
      </c>
      <c r="AL142">
        <f t="shared" ca="1" si="86"/>
        <v>7</v>
      </c>
      <c r="AM142" t="s">
        <v>13</v>
      </c>
      <c r="AN142">
        <f t="shared" ca="1" si="87"/>
        <v>-17</v>
      </c>
      <c r="AR142" s="5"/>
      <c r="AS142" t="str">
        <f t="shared" ca="1" si="88"/>
        <v>-2x-7=-17</v>
      </c>
    </row>
    <row r="143" spans="1:45" x14ac:dyDescent="0.55000000000000004">
      <c r="A143" s="27">
        <v>1</v>
      </c>
      <c r="B143" s="1" t="s">
        <v>39</v>
      </c>
      <c r="C143" s="1" t="s">
        <v>40</v>
      </c>
      <c r="D143" s="51" t="s">
        <v>60</v>
      </c>
      <c r="E143" s="50" t="s">
        <v>333</v>
      </c>
      <c r="F143" s="50" t="str">
        <f t="shared" ca="1" si="57"/>
        <v>\\(\\quad 9x+2=29 \\)</v>
      </c>
      <c r="G143" s="50" t="str">
        <f t="shared" ca="1" si="58"/>
        <v>\\(\\quad x=3 \\)</v>
      </c>
      <c r="H143" s="50" t="s">
        <v>62</v>
      </c>
      <c r="I143" s="89" t="str">
        <f t="shared" ca="1" si="59"/>
        <v>INSERT INTO math(tangen,question,answer,editor,date,count) VALUES('m6100','\\(\\quad 9x+2=29 \\)','\\(\\quad x=3 \\)','harazono',NOW(),0);</v>
      </c>
      <c r="J143" s="78" t="s">
        <v>229</v>
      </c>
      <c r="K143" s="43" t="str">
        <f t="shared" ca="1" si="60"/>
        <v>9x+2=29</v>
      </c>
      <c r="L143" t="s">
        <v>230</v>
      </c>
      <c r="M143" s="78" t="s">
        <v>229</v>
      </c>
      <c r="N143" s="10" t="s">
        <v>31</v>
      </c>
      <c r="O143">
        <f t="shared" ca="1" si="61"/>
        <v>3</v>
      </c>
      <c r="P143" t="s">
        <v>230</v>
      </c>
      <c r="Q143" t="str">
        <f t="shared" ca="1" si="62"/>
        <v>\\(\\quad 9x+2=29 \\)</v>
      </c>
      <c r="R143" t="str">
        <f t="shared" ca="1" si="63"/>
        <v>\\(\\quad x=3 \\)</v>
      </c>
      <c r="V143" s="1">
        <f t="shared" ca="1" si="64"/>
        <v>3</v>
      </c>
      <c r="W143" s="1">
        <f t="shared" ca="1" si="64"/>
        <v>9</v>
      </c>
      <c r="X143">
        <f t="shared" ca="1" si="81"/>
        <v>9</v>
      </c>
      <c r="Y143" s="1">
        <f t="shared" ca="1" si="66"/>
        <v>2</v>
      </c>
      <c r="Z143">
        <f t="shared" ca="1" si="82"/>
        <v>2</v>
      </c>
      <c r="AB143" s="1">
        <f t="shared" ca="1" si="83"/>
        <v>29</v>
      </c>
      <c r="AI143">
        <f t="shared" ca="1" si="84"/>
        <v>9</v>
      </c>
      <c r="AJ143" t="s">
        <v>18</v>
      </c>
      <c r="AK143" t="str">
        <f t="shared" ca="1" si="85"/>
        <v>+</v>
      </c>
      <c r="AL143">
        <f t="shared" ca="1" si="86"/>
        <v>2</v>
      </c>
      <c r="AM143" t="s">
        <v>13</v>
      </c>
      <c r="AN143">
        <f t="shared" ca="1" si="87"/>
        <v>29</v>
      </c>
      <c r="AR143" s="5"/>
      <c r="AS143" t="str">
        <f t="shared" ca="1" si="88"/>
        <v>9x+2=29</v>
      </c>
    </row>
    <row r="144" spans="1:45" x14ac:dyDescent="0.55000000000000004">
      <c r="A144" s="27">
        <v>1</v>
      </c>
      <c r="B144" s="1" t="s">
        <v>39</v>
      </c>
      <c r="C144" s="1" t="s">
        <v>40</v>
      </c>
      <c r="D144" s="51" t="s">
        <v>60</v>
      </c>
      <c r="E144" s="50" t="s">
        <v>333</v>
      </c>
      <c r="F144" s="50" t="str">
        <f t="shared" ca="1" si="57"/>
        <v>\\(\\quad -10x+5=70 \\)</v>
      </c>
      <c r="G144" s="50" t="str">
        <f t="shared" ca="1" si="58"/>
        <v>\\(\\quad x=-7 \\)</v>
      </c>
      <c r="H144" s="50" t="s">
        <v>62</v>
      </c>
      <c r="I144" s="89" t="str">
        <f t="shared" ca="1" si="59"/>
        <v>INSERT INTO math(tangen,question,answer,editor,date,count) VALUES('m6100','\\(\\quad -10x+5=70 \\)','\\(\\quad x=-7 \\)','harazono',NOW(),0);</v>
      </c>
      <c r="J144" s="78" t="s">
        <v>229</v>
      </c>
      <c r="K144" s="43" t="str">
        <f t="shared" ca="1" si="60"/>
        <v>-10x+5=70</v>
      </c>
      <c r="L144" t="s">
        <v>230</v>
      </c>
      <c r="M144" s="78" t="s">
        <v>229</v>
      </c>
      <c r="N144" s="10" t="s">
        <v>31</v>
      </c>
      <c r="O144">
        <f t="shared" ca="1" si="61"/>
        <v>-7</v>
      </c>
      <c r="P144" t="s">
        <v>230</v>
      </c>
      <c r="Q144" t="str">
        <f t="shared" ca="1" si="62"/>
        <v>\\(\\quad -10x+5=70 \\)</v>
      </c>
      <c r="R144" t="str">
        <f t="shared" ca="1" si="63"/>
        <v>\\(\\quad x=-7 \\)</v>
      </c>
      <c r="V144" s="1">
        <f t="shared" ca="1" si="64"/>
        <v>-7</v>
      </c>
      <c r="W144" s="1">
        <f t="shared" ca="1" si="64"/>
        <v>-10</v>
      </c>
      <c r="X144">
        <f t="shared" ca="1" si="81"/>
        <v>-10</v>
      </c>
      <c r="Y144" s="1">
        <f t="shared" ca="1" si="66"/>
        <v>0</v>
      </c>
      <c r="Z144">
        <f t="shared" ca="1" si="82"/>
        <v>5</v>
      </c>
      <c r="AB144" s="1">
        <f t="shared" ca="1" si="83"/>
        <v>70</v>
      </c>
      <c r="AI144">
        <f t="shared" ca="1" si="84"/>
        <v>-10</v>
      </c>
      <c r="AJ144" t="s">
        <v>18</v>
      </c>
      <c r="AK144" t="str">
        <f t="shared" ca="1" si="85"/>
        <v>+</v>
      </c>
      <c r="AL144">
        <f t="shared" ca="1" si="86"/>
        <v>5</v>
      </c>
      <c r="AM144" t="s">
        <v>13</v>
      </c>
      <c r="AN144">
        <f t="shared" ca="1" si="87"/>
        <v>70</v>
      </c>
      <c r="AR144" s="5"/>
      <c r="AS144" t="str">
        <f t="shared" ca="1" si="88"/>
        <v>-10x+5=70</v>
      </c>
    </row>
    <row r="145" spans="1:45" x14ac:dyDescent="0.55000000000000004">
      <c r="A145" s="27">
        <v>1</v>
      </c>
      <c r="B145" s="1" t="s">
        <v>39</v>
      </c>
      <c r="C145" s="1" t="s">
        <v>40</v>
      </c>
      <c r="D145" s="51" t="s">
        <v>60</v>
      </c>
      <c r="E145" s="50" t="s">
        <v>333</v>
      </c>
      <c r="F145" s="50" t="str">
        <f t="shared" ca="1" si="57"/>
        <v>\\(\\quad 2x+7=9 \\)</v>
      </c>
      <c r="G145" s="50" t="str">
        <f t="shared" ca="1" si="58"/>
        <v>\\(\\quad x=1 \\)</v>
      </c>
      <c r="H145" s="50" t="s">
        <v>62</v>
      </c>
      <c r="I145" s="89" t="str">
        <f t="shared" ca="1" si="59"/>
        <v>INSERT INTO math(tangen,question,answer,editor,date,count) VALUES('m6100','\\(\\quad 2x+7=9 \\)','\\(\\quad x=1 \\)','harazono',NOW(),0);</v>
      </c>
      <c r="J145" s="78" t="s">
        <v>229</v>
      </c>
      <c r="K145" s="43" t="str">
        <f t="shared" ca="1" si="60"/>
        <v>2x+7=9</v>
      </c>
      <c r="L145" t="s">
        <v>230</v>
      </c>
      <c r="M145" s="78" t="s">
        <v>229</v>
      </c>
      <c r="N145" s="10" t="s">
        <v>31</v>
      </c>
      <c r="O145">
        <f t="shared" ca="1" si="61"/>
        <v>1</v>
      </c>
      <c r="P145" t="s">
        <v>230</v>
      </c>
      <c r="Q145" t="str">
        <f t="shared" ca="1" si="62"/>
        <v>\\(\\quad 2x+7=9 \\)</v>
      </c>
      <c r="R145" t="str">
        <f t="shared" ca="1" si="63"/>
        <v>\\(\\quad x=1 \\)</v>
      </c>
      <c r="V145" s="1">
        <f t="shared" ca="1" si="64"/>
        <v>1</v>
      </c>
      <c r="W145" s="1">
        <f t="shared" ca="1" si="64"/>
        <v>2</v>
      </c>
      <c r="X145">
        <f t="shared" ca="1" si="81"/>
        <v>2</v>
      </c>
      <c r="Y145" s="1">
        <f t="shared" ca="1" si="66"/>
        <v>7</v>
      </c>
      <c r="Z145">
        <f t="shared" ca="1" si="82"/>
        <v>7</v>
      </c>
      <c r="AB145" s="1">
        <f t="shared" ca="1" si="83"/>
        <v>9</v>
      </c>
      <c r="AI145">
        <f t="shared" ca="1" si="84"/>
        <v>2</v>
      </c>
      <c r="AJ145" t="s">
        <v>18</v>
      </c>
      <c r="AK145" t="str">
        <f t="shared" ca="1" si="85"/>
        <v>+</v>
      </c>
      <c r="AL145">
        <f t="shared" ca="1" si="86"/>
        <v>7</v>
      </c>
      <c r="AM145" t="s">
        <v>13</v>
      </c>
      <c r="AN145">
        <f t="shared" ca="1" si="87"/>
        <v>9</v>
      </c>
      <c r="AR145" s="5"/>
      <c r="AS145" t="str">
        <f t="shared" ca="1" si="88"/>
        <v>2x+7=9</v>
      </c>
    </row>
    <row r="146" spans="1:45" x14ac:dyDescent="0.55000000000000004">
      <c r="A146" s="27">
        <v>1</v>
      </c>
      <c r="B146" s="1" t="s">
        <v>39</v>
      </c>
      <c r="C146" s="1" t="s">
        <v>40</v>
      </c>
      <c r="D146" s="51" t="s">
        <v>60</v>
      </c>
      <c r="E146" s="50" t="s">
        <v>333</v>
      </c>
      <c r="F146" s="50" t="str">
        <f t="shared" ca="1" si="57"/>
        <v>\\(\\quad -2x-10=0 \\)</v>
      </c>
      <c r="G146" s="50" t="str">
        <f t="shared" ca="1" si="58"/>
        <v>\\(\\quad x=-5 \\)</v>
      </c>
      <c r="H146" s="50" t="s">
        <v>62</v>
      </c>
      <c r="I146" s="89" t="str">
        <f t="shared" ca="1" si="59"/>
        <v>INSERT INTO math(tangen,question,answer,editor,date,count) VALUES('m6100','\\(\\quad -2x-10=0 \\)','\\(\\quad x=-5 \\)','harazono',NOW(),0);</v>
      </c>
      <c r="J146" s="78" t="s">
        <v>229</v>
      </c>
      <c r="K146" s="43" t="str">
        <f t="shared" ca="1" si="60"/>
        <v>-2x-10=0</v>
      </c>
      <c r="L146" t="s">
        <v>230</v>
      </c>
      <c r="M146" s="78" t="s">
        <v>229</v>
      </c>
      <c r="N146" s="10" t="s">
        <v>31</v>
      </c>
      <c r="O146">
        <f t="shared" ca="1" si="61"/>
        <v>-5</v>
      </c>
      <c r="P146" t="s">
        <v>230</v>
      </c>
      <c r="Q146" t="str">
        <f t="shared" ca="1" si="62"/>
        <v>\\(\\quad -2x-10=0 \\)</v>
      </c>
      <c r="R146" t="str">
        <f t="shared" ca="1" si="63"/>
        <v>\\(\\quad x=-5 \\)</v>
      </c>
      <c r="V146" s="1">
        <f t="shared" ca="1" si="64"/>
        <v>-5</v>
      </c>
      <c r="W146" s="1">
        <f t="shared" ca="1" si="64"/>
        <v>-2</v>
      </c>
      <c r="X146">
        <f t="shared" ca="1" si="81"/>
        <v>-2</v>
      </c>
      <c r="Y146" s="1">
        <f t="shared" ca="1" si="66"/>
        <v>-10</v>
      </c>
      <c r="Z146">
        <f t="shared" ca="1" si="82"/>
        <v>-10</v>
      </c>
      <c r="AB146" s="1">
        <f t="shared" ca="1" si="83"/>
        <v>0</v>
      </c>
      <c r="AI146">
        <f t="shared" ca="1" si="84"/>
        <v>-2</v>
      </c>
      <c r="AJ146" t="s">
        <v>18</v>
      </c>
      <c r="AK146" t="str">
        <f t="shared" ca="1" si="85"/>
        <v>-</v>
      </c>
      <c r="AL146">
        <f t="shared" ca="1" si="86"/>
        <v>10</v>
      </c>
      <c r="AM146" t="s">
        <v>13</v>
      </c>
      <c r="AN146">
        <f t="shared" ca="1" si="87"/>
        <v>0</v>
      </c>
      <c r="AR146" s="5"/>
      <c r="AS146" t="str">
        <f t="shared" ca="1" si="88"/>
        <v>-2x-10=0</v>
      </c>
    </row>
    <row r="147" spans="1:45" x14ac:dyDescent="0.55000000000000004">
      <c r="A147" s="27">
        <v>1</v>
      </c>
      <c r="B147" s="1" t="s">
        <v>39</v>
      </c>
      <c r="C147" s="1" t="s">
        <v>40</v>
      </c>
      <c r="D147" s="51" t="s">
        <v>60</v>
      </c>
      <c r="E147" s="50" t="s">
        <v>333</v>
      </c>
      <c r="F147" s="50" t="str">
        <f t="shared" ca="1" si="57"/>
        <v>\\(\\quad -x-4=0 \\)</v>
      </c>
      <c r="G147" s="50" t="str">
        <f t="shared" ca="1" si="58"/>
        <v>\\(\\quad x=-4 \\)</v>
      </c>
      <c r="H147" s="50" t="s">
        <v>62</v>
      </c>
      <c r="I147" s="89" t="str">
        <f t="shared" ca="1" si="59"/>
        <v>INSERT INTO math(tangen,question,answer,editor,date,count) VALUES('m6100','\\(\\quad -x-4=0 \\)','\\(\\quad x=-4 \\)','harazono',NOW(),0);</v>
      </c>
      <c r="J147" s="78" t="s">
        <v>229</v>
      </c>
      <c r="K147" s="43" t="str">
        <f t="shared" ca="1" si="60"/>
        <v>-x-4=0</v>
      </c>
      <c r="L147" t="s">
        <v>230</v>
      </c>
      <c r="M147" s="78" t="s">
        <v>229</v>
      </c>
      <c r="N147" s="10" t="s">
        <v>31</v>
      </c>
      <c r="O147">
        <f t="shared" ca="1" si="61"/>
        <v>-4</v>
      </c>
      <c r="P147" t="s">
        <v>230</v>
      </c>
      <c r="Q147" t="str">
        <f t="shared" ca="1" si="62"/>
        <v>\\(\\quad -x-4=0 \\)</v>
      </c>
      <c r="R147" t="str">
        <f t="shared" ca="1" si="63"/>
        <v>\\(\\quad x=-4 \\)</v>
      </c>
      <c r="V147" s="1">
        <f t="shared" ca="1" si="64"/>
        <v>-4</v>
      </c>
      <c r="W147" s="1">
        <f t="shared" ca="1" si="64"/>
        <v>-1</v>
      </c>
      <c r="X147">
        <f t="shared" ca="1" si="81"/>
        <v>-1</v>
      </c>
      <c r="Y147" s="1">
        <f t="shared" ca="1" si="66"/>
        <v>-4</v>
      </c>
      <c r="Z147">
        <f t="shared" ca="1" si="82"/>
        <v>-4</v>
      </c>
      <c r="AB147" s="1">
        <f t="shared" ca="1" si="83"/>
        <v>0</v>
      </c>
      <c r="AI147" t="str">
        <f t="shared" ca="1" si="84"/>
        <v>-</v>
      </c>
      <c r="AJ147" t="s">
        <v>18</v>
      </c>
      <c r="AK147" t="str">
        <f t="shared" ca="1" si="85"/>
        <v>-</v>
      </c>
      <c r="AL147">
        <f t="shared" ca="1" si="86"/>
        <v>4</v>
      </c>
      <c r="AM147" t="s">
        <v>13</v>
      </c>
      <c r="AN147">
        <f t="shared" ca="1" si="87"/>
        <v>0</v>
      </c>
      <c r="AR147" s="5"/>
      <c r="AS147" t="str">
        <f t="shared" ca="1" si="88"/>
        <v>-x-4=0</v>
      </c>
    </row>
    <row r="148" spans="1:45" x14ac:dyDescent="0.55000000000000004">
      <c r="A148" s="27">
        <v>1</v>
      </c>
      <c r="B148" s="1" t="s">
        <v>39</v>
      </c>
      <c r="C148" s="1" t="s">
        <v>40</v>
      </c>
      <c r="D148" s="51" t="s">
        <v>60</v>
      </c>
      <c r="E148" s="50" t="s">
        <v>333</v>
      </c>
      <c r="F148" s="50" t="str">
        <f t="shared" ca="1" si="57"/>
        <v>\\(\\quad -5x+4=-21 \\)</v>
      </c>
      <c r="G148" s="50" t="str">
        <f t="shared" ca="1" si="58"/>
        <v>\\(\\quad x=5 \\)</v>
      </c>
      <c r="H148" s="50" t="s">
        <v>62</v>
      </c>
      <c r="I148" s="89" t="str">
        <f t="shared" ca="1" si="59"/>
        <v>INSERT INTO math(tangen,question,answer,editor,date,count) VALUES('m6100','\\(\\quad -5x+4=-21 \\)','\\(\\quad x=5 \\)','harazono',NOW(),0);</v>
      </c>
      <c r="J148" s="78" t="s">
        <v>229</v>
      </c>
      <c r="K148" s="43" t="str">
        <f t="shared" ca="1" si="60"/>
        <v>-5x+4=-21</v>
      </c>
      <c r="L148" t="s">
        <v>230</v>
      </c>
      <c r="M148" s="78" t="s">
        <v>229</v>
      </c>
      <c r="N148" s="10" t="s">
        <v>31</v>
      </c>
      <c r="O148">
        <f t="shared" ca="1" si="61"/>
        <v>5</v>
      </c>
      <c r="P148" t="s">
        <v>230</v>
      </c>
      <c r="Q148" t="str">
        <f t="shared" ca="1" si="62"/>
        <v>\\(\\quad -5x+4=-21 \\)</v>
      </c>
      <c r="R148" t="str">
        <f t="shared" ca="1" si="63"/>
        <v>\\(\\quad x=5 \\)</v>
      </c>
      <c r="V148" s="1">
        <f t="shared" ca="1" si="64"/>
        <v>5</v>
      </c>
      <c r="W148" s="1">
        <f t="shared" ca="1" si="64"/>
        <v>-5</v>
      </c>
      <c r="X148">
        <f t="shared" ca="1" si="81"/>
        <v>-5</v>
      </c>
      <c r="Y148" s="1">
        <f t="shared" ca="1" si="66"/>
        <v>4</v>
      </c>
      <c r="Z148">
        <f t="shared" ca="1" si="82"/>
        <v>4</v>
      </c>
      <c r="AB148" s="1">
        <f t="shared" ca="1" si="83"/>
        <v>-21</v>
      </c>
      <c r="AI148">
        <f t="shared" ca="1" si="84"/>
        <v>-5</v>
      </c>
      <c r="AJ148" t="s">
        <v>18</v>
      </c>
      <c r="AK148" t="str">
        <f t="shared" ca="1" si="85"/>
        <v>+</v>
      </c>
      <c r="AL148">
        <f t="shared" ca="1" si="86"/>
        <v>4</v>
      </c>
      <c r="AM148" t="s">
        <v>13</v>
      </c>
      <c r="AN148">
        <f t="shared" ca="1" si="87"/>
        <v>-21</v>
      </c>
      <c r="AR148" s="5"/>
      <c r="AS148" t="str">
        <f t="shared" ca="1" si="88"/>
        <v>-5x+4=-21</v>
      </c>
    </row>
    <row r="149" spans="1:45" x14ac:dyDescent="0.55000000000000004">
      <c r="A149" s="27">
        <v>1</v>
      </c>
      <c r="B149" s="1" t="s">
        <v>39</v>
      </c>
      <c r="C149" s="1" t="s">
        <v>40</v>
      </c>
      <c r="D149" s="51" t="s">
        <v>60</v>
      </c>
      <c r="E149" s="50" t="s">
        <v>333</v>
      </c>
      <c r="F149" s="50" t="str">
        <f t="shared" ca="1" si="57"/>
        <v>\\(\\quad -4x+1=25 \\)</v>
      </c>
      <c r="G149" s="50" t="str">
        <f t="shared" ca="1" si="58"/>
        <v>\\(\\quad x=-6 \\)</v>
      </c>
      <c r="H149" s="50" t="s">
        <v>62</v>
      </c>
      <c r="I149" s="89" t="str">
        <f t="shared" ca="1" si="59"/>
        <v>INSERT INTO math(tangen,question,answer,editor,date,count) VALUES('m6100','\\(\\quad -4x+1=25 \\)','\\(\\quad x=-6 \\)','harazono',NOW(),0);</v>
      </c>
      <c r="J149" s="78" t="s">
        <v>229</v>
      </c>
      <c r="K149" s="43" t="str">
        <f t="shared" ca="1" si="60"/>
        <v>-4x+1=25</v>
      </c>
      <c r="L149" t="s">
        <v>230</v>
      </c>
      <c r="M149" s="78" t="s">
        <v>229</v>
      </c>
      <c r="N149" s="10" t="s">
        <v>31</v>
      </c>
      <c r="O149">
        <f t="shared" ca="1" si="61"/>
        <v>-6</v>
      </c>
      <c r="P149" t="s">
        <v>230</v>
      </c>
      <c r="Q149" t="str">
        <f t="shared" ca="1" si="62"/>
        <v>\\(\\quad -4x+1=25 \\)</v>
      </c>
      <c r="R149" t="str">
        <f t="shared" ca="1" si="63"/>
        <v>\\(\\quad x=-6 \\)</v>
      </c>
      <c r="V149" s="1">
        <f t="shared" ca="1" si="64"/>
        <v>-6</v>
      </c>
      <c r="W149" s="1">
        <f t="shared" ca="1" si="64"/>
        <v>-4</v>
      </c>
      <c r="X149">
        <f t="shared" ca="1" si="81"/>
        <v>-4</v>
      </c>
      <c r="Y149" s="1">
        <f t="shared" ca="1" si="66"/>
        <v>1</v>
      </c>
      <c r="Z149">
        <f t="shared" ca="1" si="82"/>
        <v>1</v>
      </c>
      <c r="AB149" s="1">
        <f t="shared" ca="1" si="83"/>
        <v>25</v>
      </c>
      <c r="AI149">
        <f t="shared" ca="1" si="84"/>
        <v>-4</v>
      </c>
      <c r="AJ149" t="s">
        <v>18</v>
      </c>
      <c r="AK149" t="str">
        <f t="shared" ca="1" si="85"/>
        <v>+</v>
      </c>
      <c r="AL149">
        <f t="shared" ca="1" si="86"/>
        <v>1</v>
      </c>
      <c r="AM149" t="s">
        <v>13</v>
      </c>
      <c r="AN149">
        <f t="shared" ca="1" si="87"/>
        <v>25</v>
      </c>
      <c r="AR149" s="5"/>
      <c r="AS149" t="str">
        <f t="shared" ca="1" si="88"/>
        <v>-4x+1=25</v>
      </c>
    </row>
    <row r="150" spans="1:45" x14ac:dyDescent="0.55000000000000004">
      <c r="A150" s="27">
        <v>1</v>
      </c>
      <c r="B150" s="1" t="s">
        <v>39</v>
      </c>
      <c r="C150" s="1" t="s">
        <v>40</v>
      </c>
      <c r="D150" s="51" t="s">
        <v>60</v>
      </c>
      <c r="E150" s="50" t="s">
        <v>333</v>
      </c>
      <c r="F150" s="50" t="str">
        <f t="shared" ca="1" si="57"/>
        <v>\\(\\quad 3x+5=-25 \\)</v>
      </c>
      <c r="G150" s="50" t="str">
        <f t="shared" ca="1" si="58"/>
        <v>\\(\\quad x=-10 \\)</v>
      </c>
      <c r="H150" s="50" t="s">
        <v>62</v>
      </c>
      <c r="I150" s="89" t="str">
        <f t="shared" ca="1" si="59"/>
        <v>INSERT INTO math(tangen,question,answer,editor,date,count) VALUES('m6100','\\(\\quad 3x+5=-25 \\)','\\(\\quad x=-10 \\)','harazono',NOW(),0);</v>
      </c>
      <c r="J150" s="78" t="s">
        <v>229</v>
      </c>
      <c r="K150" s="43" t="str">
        <f t="shared" ca="1" si="60"/>
        <v>3x+5=-25</v>
      </c>
      <c r="L150" t="s">
        <v>230</v>
      </c>
      <c r="M150" s="78" t="s">
        <v>229</v>
      </c>
      <c r="N150" s="10" t="s">
        <v>31</v>
      </c>
      <c r="O150">
        <f t="shared" ca="1" si="61"/>
        <v>-10</v>
      </c>
      <c r="P150" t="s">
        <v>230</v>
      </c>
      <c r="Q150" t="str">
        <f t="shared" ca="1" si="62"/>
        <v>\\(\\quad 3x+5=-25 \\)</v>
      </c>
      <c r="R150" t="str">
        <f t="shared" ca="1" si="63"/>
        <v>\\(\\quad x=-10 \\)</v>
      </c>
      <c r="V150" s="1">
        <f t="shared" ca="1" si="64"/>
        <v>-10</v>
      </c>
      <c r="W150" s="1">
        <f t="shared" ca="1" si="64"/>
        <v>3</v>
      </c>
      <c r="X150">
        <f t="shared" ca="1" si="81"/>
        <v>3</v>
      </c>
      <c r="Y150" s="1">
        <f t="shared" ca="1" si="66"/>
        <v>5</v>
      </c>
      <c r="Z150">
        <f t="shared" ca="1" si="82"/>
        <v>5</v>
      </c>
      <c r="AB150" s="1">
        <f t="shared" ca="1" si="83"/>
        <v>-25</v>
      </c>
      <c r="AI150">
        <f t="shared" ca="1" si="84"/>
        <v>3</v>
      </c>
      <c r="AJ150" t="s">
        <v>18</v>
      </c>
      <c r="AK150" t="str">
        <f t="shared" ca="1" si="85"/>
        <v>+</v>
      </c>
      <c r="AL150">
        <f t="shared" ca="1" si="86"/>
        <v>5</v>
      </c>
      <c r="AM150" t="s">
        <v>13</v>
      </c>
      <c r="AN150">
        <f t="shared" ca="1" si="87"/>
        <v>-25</v>
      </c>
      <c r="AR150" s="5"/>
      <c r="AS150" t="str">
        <f t="shared" ca="1" si="88"/>
        <v>3x+5=-25</v>
      </c>
    </row>
    <row r="151" spans="1:45" x14ac:dyDescent="0.55000000000000004">
      <c r="A151" s="27">
        <v>1</v>
      </c>
      <c r="B151" s="1" t="s">
        <v>39</v>
      </c>
      <c r="C151" s="1" t="s">
        <v>40</v>
      </c>
      <c r="D151" s="51" t="s">
        <v>60</v>
      </c>
      <c r="E151" s="50" t="s">
        <v>333</v>
      </c>
      <c r="F151" s="50" t="str">
        <f t="shared" ca="1" si="57"/>
        <v>\\(\\quad 8x+6=-26 \\)</v>
      </c>
      <c r="G151" s="50" t="str">
        <f t="shared" ca="1" si="58"/>
        <v>\\(\\quad x=-4 \\)</v>
      </c>
      <c r="H151" s="50" t="s">
        <v>62</v>
      </c>
      <c r="I151" s="89" t="str">
        <f t="shared" ca="1" si="59"/>
        <v>INSERT INTO math(tangen,question,answer,editor,date,count) VALUES('m6100','\\(\\quad 8x+6=-26 \\)','\\(\\quad x=-4 \\)','harazono',NOW(),0);</v>
      </c>
      <c r="J151" s="78" t="s">
        <v>229</v>
      </c>
      <c r="K151" s="43" t="str">
        <f t="shared" ca="1" si="60"/>
        <v>8x+6=-26</v>
      </c>
      <c r="L151" t="s">
        <v>230</v>
      </c>
      <c r="M151" s="78" t="s">
        <v>229</v>
      </c>
      <c r="N151" s="10" t="s">
        <v>31</v>
      </c>
      <c r="O151">
        <f t="shared" ca="1" si="61"/>
        <v>-4</v>
      </c>
      <c r="P151" t="s">
        <v>230</v>
      </c>
      <c r="Q151" t="str">
        <f t="shared" ca="1" si="62"/>
        <v>\\(\\quad 8x+6=-26 \\)</v>
      </c>
      <c r="R151" t="str">
        <f t="shared" ca="1" si="63"/>
        <v>\\(\\quad x=-4 \\)</v>
      </c>
      <c r="V151" s="1">
        <f t="shared" ca="1" si="64"/>
        <v>-4</v>
      </c>
      <c r="W151" s="1">
        <f t="shared" ca="1" si="64"/>
        <v>8</v>
      </c>
      <c r="X151">
        <f t="shared" ca="1" si="81"/>
        <v>8</v>
      </c>
      <c r="Y151" s="1">
        <f t="shared" ca="1" si="66"/>
        <v>6</v>
      </c>
      <c r="Z151">
        <f t="shared" ca="1" si="82"/>
        <v>6</v>
      </c>
      <c r="AB151" s="1">
        <f t="shared" ca="1" si="83"/>
        <v>-26</v>
      </c>
      <c r="AI151">
        <f t="shared" ca="1" si="84"/>
        <v>8</v>
      </c>
      <c r="AJ151" t="s">
        <v>18</v>
      </c>
      <c r="AK151" t="str">
        <f t="shared" ca="1" si="85"/>
        <v>+</v>
      </c>
      <c r="AL151">
        <f t="shared" ca="1" si="86"/>
        <v>6</v>
      </c>
      <c r="AM151" t="s">
        <v>13</v>
      </c>
      <c r="AN151">
        <f t="shared" ca="1" si="87"/>
        <v>-26</v>
      </c>
      <c r="AR151" s="5"/>
      <c r="AS151" t="str">
        <f t="shared" ca="1" si="88"/>
        <v>8x+6=-26</v>
      </c>
    </row>
    <row r="152" spans="1:45" x14ac:dyDescent="0.55000000000000004">
      <c r="A152" s="27">
        <v>1</v>
      </c>
      <c r="B152" s="1" t="s">
        <v>39</v>
      </c>
      <c r="C152" s="1" t="s">
        <v>40</v>
      </c>
      <c r="D152" s="51" t="s">
        <v>60</v>
      </c>
      <c r="E152" s="50" t="s">
        <v>333</v>
      </c>
      <c r="F152" s="50" t="str">
        <f t="shared" ca="1" si="57"/>
        <v>\\(\\quad -9x-8=-62 \\)</v>
      </c>
      <c r="G152" s="50" t="str">
        <f t="shared" ca="1" si="58"/>
        <v>\\(\\quad x=6 \\)</v>
      </c>
      <c r="H152" s="50" t="s">
        <v>62</v>
      </c>
      <c r="I152" s="89" t="str">
        <f t="shared" ca="1" si="59"/>
        <v>INSERT INTO math(tangen,question,answer,editor,date,count) VALUES('m6100','\\(\\quad -9x-8=-62 \\)','\\(\\quad x=6 \\)','harazono',NOW(),0);</v>
      </c>
      <c r="J152" s="78" t="s">
        <v>229</v>
      </c>
      <c r="K152" s="43" t="str">
        <f t="shared" ca="1" si="60"/>
        <v>-9x-8=-62</v>
      </c>
      <c r="L152" t="s">
        <v>230</v>
      </c>
      <c r="M152" s="78" t="s">
        <v>229</v>
      </c>
      <c r="N152" s="10" t="s">
        <v>31</v>
      </c>
      <c r="O152">
        <f t="shared" ca="1" si="61"/>
        <v>6</v>
      </c>
      <c r="P152" t="s">
        <v>230</v>
      </c>
      <c r="Q152" t="str">
        <f t="shared" ca="1" si="62"/>
        <v>\\(\\quad -9x-8=-62 \\)</v>
      </c>
      <c r="R152" t="str">
        <f t="shared" ca="1" si="63"/>
        <v>\\(\\quad x=6 \\)</v>
      </c>
      <c r="V152" s="1">
        <f t="shared" ca="1" si="64"/>
        <v>6</v>
      </c>
      <c r="W152" s="1">
        <f t="shared" ca="1" si="64"/>
        <v>-9</v>
      </c>
      <c r="X152">
        <f t="shared" ca="1" si="81"/>
        <v>-9</v>
      </c>
      <c r="Y152" s="1">
        <f t="shared" ca="1" si="66"/>
        <v>-8</v>
      </c>
      <c r="Z152">
        <f t="shared" ca="1" si="82"/>
        <v>-8</v>
      </c>
      <c r="AB152" s="1">
        <f t="shared" ca="1" si="83"/>
        <v>-62</v>
      </c>
      <c r="AI152">
        <f t="shared" ca="1" si="84"/>
        <v>-9</v>
      </c>
      <c r="AJ152" t="s">
        <v>18</v>
      </c>
      <c r="AK152" t="str">
        <f t="shared" ca="1" si="85"/>
        <v>-</v>
      </c>
      <c r="AL152">
        <f t="shared" ca="1" si="86"/>
        <v>8</v>
      </c>
      <c r="AM152" t="s">
        <v>13</v>
      </c>
      <c r="AN152">
        <f t="shared" ca="1" si="87"/>
        <v>-62</v>
      </c>
      <c r="AR152" s="5"/>
      <c r="AS152" t="str">
        <f t="shared" ca="1" si="88"/>
        <v>-9x-8=-62</v>
      </c>
    </row>
    <row r="153" spans="1:45" x14ac:dyDescent="0.55000000000000004">
      <c r="A153" s="27">
        <v>1</v>
      </c>
      <c r="B153" s="1" t="s">
        <v>39</v>
      </c>
      <c r="C153" s="1" t="s">
        <v>40</v>
      </c>
      <c r="D153" s="51" t="s">
        <v>60</v>
      </c>
      <c r="E153" s="50" t="s">
        <v>333</v>
      </c>
      <c r="F153" s="50" t="str">
        <f t="shared" ca="1" si="57"/>
        <v>\\(\\quad 9x-5=-95 \\)</v>
      </c>
      <c r="G153" s="50" t="str">
        <f t="shared" ca="1" si="58"/>
        <v>\\(\\quad x=-10 \\)</v>
      </c>
      <c r="H153" s="50" t="s">
        <v>62</v>
      </c>
      <c r="I153" s="89" t="str">
        <f t="shared" ca="1" si="59"/>
        <v>INSERT INTO math(tangen,question,answer,editor,date,count) VALUES('m6100','\\(\\quad 9x-5=-95 \\)','\\(\\quad x=-10 \\)','harazono',NOW(),0);</v>
      </c>
      <c r="J153" s="78" t="s">
        <v>229</v>
      </c>
      <c r="K153" s="43" t="str">
        <f t="shared" ca="1" si="60"/>
        <v>9x-5=-95</v>
      </c>
      <c r="L153" t="s">
        <v>230</v>
      </c>
      <c r="M153" s="78" t="s">
        <v>229</v>
      </c>
      <c r="N153" s="10" t="s">
        <v>31</v>
      </c>
      <c r="O153">
        <f t="shared" ca="1" si="61"/>
        <v>-10</v>
      </c>
      <c r="P153" t="s">
        <v>230</v>
      </c>
      <c r="Q153" t="str">
        <f t="shared" ca="1" si="62"/>
        <v>\\(\\quad 9x-5=-95 \\)</v>
      </c>
      <c r="R153" t="str">
        <f t="shared" ca="1" si="63"/>
        <v>\\(\\quad x=-10 \\)</v>
      </c>
      <c r="V153" s="1">
        <f t="shared" ca="1" si="64"/>
        <v>-10</v>
      </c>
      <c r="W153" s="1">
        <f t="shared" ca="1" si="64"/>
        <v>9</v>
      </c>
      <c r="X153">
        <f t="shared" ca="1" si="81"/>
        <v>9</v>
      </c>
      <c r="Y153" s="1">
        <f t="shared" ca="1" si="66"/>
        <v>-5</v>
      </c>
      <c r="Z153">
        <f t="shared" ca="1" si="82"/>
        <v>-5</v>
      </c>
      <c r="AB153" s="1">
        <f t="shared" ca="1" si="83"/>
        <v>-95</v>
      </c>
      <c r="AI153">
        <f t="shared" ca="1" si="84"/>
        <v>9</v>
      </c>
      <c r="AJ153" t="s">
        <v>18</v>
      </c>
      <c r="AK153" t="str">
        <f t="shared" ca="1" si="85"/>
        <v>-</v>
      </c>
      <c r="AL153">
        <f t="shared" ca="1" si="86"/>
        <v>5</v>
      </c>
      <c r="AM153" t="s">
        <v>13</v>
      </c>
      <c r="AN153">
        <f t="shared" ca="1" si="87"/>
        <v>-95</v>
      </c>
      <c r="AR153" s="5"/>
      <c r="AS153" t="str">
        <f t="shared" ca="1" si="88"/>
        <v>9x-5=-95</v>
      </c>
    </row>
    <row r="154" spans="1:45" x14ac:dyDescent="0.55000000000000004">
      <c r="A154" s="27">
        <v>1</v>
      </c>
      <c r="B154" s="1" t="s">
        <v>39</v>
      </c>
      <c r="C154" s="1" t="s">
        <v>40</v>
      </c>
      <c r="D154" s="51" t="s">
        <v>60</v>
      </c>
      <c r="E154" s="50" t="s">
        <v>333</v>
      </c>
      <c r="F154" s="50" t="str">
        <f t="shared" ca="1" si="57"/>
        <v>\\(\\quad x+8=18 \\)</v>
      </c>
      <c r="G154" s="50" t="str">
        <f t="shared" ca="1" si="58"/>
        <v>\\(\\quad x=10 \\)</v>
      </c>
      <c r="H154" s="50" t="s">
        <v>62</v>
      </c>
      <c r="I154" s="89" t="str">
        <f t="shared" ca="1" si="59"/>
        <v>INSERT INTO math(tangen,question,answer,editor,date,count) VALUES('m6100','\\(\\quad x+8=18 \\)','\\(\\quad x=10 \\)','harazono',NOW(),0);</v>
      </c>
      <c r="J154" s="78" t="s">
        <v>229</v>
      </c>
      <c r="K154" s="43" t="str">
        <f t="shared" ca="1" si="60"/>
        <v>x+8=18</v>
      </c>
      <c r="L154" t="s">
        <v>230</v>
      </c>
      <c r="M154" s="78" t="s">
        <v>229</v>
      </c>
      <c r="N154" s="10" t="s">
        <v>31</v>
      </c>
      <c r="O154">
        <f t="shared" ca="1" si="61"/>
        <v>10</v>
      </c>
      <c r="P154" t="s">
        <v>230</v>
      </c>
      <c r="Q154" t="str">
        <f t="shared" ca="1" si="62"/>
        <v>\\(\\quad x+8=18 \\)</v>
      </c>
      <c r="R154" t="str">
        <f t="shared" ca="1" si="63"/>
        <v>\\(\\quad x=10 \\)</v>
      </c>
      <c r="V154" s="1">
        <f t="shared" ca="1" si="64"/>
        <v>10</v>
      </c>
      <c r="W154" s="1">
        <f t="shared" ca="1" si="64"/>
        <v>1</v>
      </c>
      <c r="X154">
        <f t="shared" ca="1" si="81"/>
        <v>1</v>
      </c>
      <c r="Y154" s="1">
        <f t="shared" ca="1" si="66"/>
        <v>8</v>
      </c>
      <c r="Z154">
        <f t="shared" ca="1" si="82"/>
        <v>8</v>
      </c>
      <c r="AB154" s="1">
        <f t="shared" ca="1" si="83"/>
        <v>18</v>
      </c>
      <c r="AI154" t="str">
        <f t="shared" ca="1" si="84"/>
        <v/>
      </c>
      <c r="AJ154" t="s">
        <v>18</v>
      </c>
      <c r="AK154" t="str">
        <f t="shared" ca="1" si="85"/>
        <v>+</v>
      </c>
      <c r="AL154">
        <f t="shared" ca="1" si="86"/>
        <v>8</v>
      </c>
      <c r="AM154" t="s">
        <v>13</v>
      </c>
      <c r="AN154">
        <f t="shared" ca="1" si="87"/>
        <v>18</v>
      </c>
      <c r="AR154" s="5"/>
      <c r="AS154" t="str">
        <f t="shared" ca="1" si="88"/>
        <v>x+8=18</v>
      </c>
    </row>
    <row r="155" spans="1:45" x14ac:dyDescent="0.55000000000000004">
      <c r="A155" s="27">
        <v>1</v>
      </c>
      <c r="B155" s="1" t="s">
        <v>39</v>
      </c>
      <c r="C155" s="1" t="s">
        <v>40</v>
      </c>
      <c r="D155" s="51" t="s">
        <v>60</v>
      </c>
      <c r="E155" s="50" t="s">
        <v>333</v>
      </c>
      <c r="F155" s="50" t="str">
        <f t="shared" ca="1" si="57"/>
        <v>\\(\\quad 2x-4=14 \\)</v>
      </c>
      <c r="G155" s="50" t="str">
        <f t="shared" ca="1" si="58"/>
        <v>\\(\\quad x=9 \\)</v>
      </c>
      <c r="H155" s="50" t="s">
        <v>62</v>
      </c>
      <c r="I155" s="89" t="str">
        <f t="shared" ca="1" si="59"/>
        <v>INSERT INTO math(tangen,question,answer,editor,date,count) VALUES('m6100','\\(\\quad 2x-4=14 \\)','\\(\\quad x=9 \\)','harazono',NOW(),0);</v>
      </c>
      <c r="J155" s="78" t="s">
        <v>229</v>
      </c>
      <c r="K155" s="43" t="str">
        <f t="shared" ca="1" si="60"/>
        <v>2x-4=14</v>
      </c>
      <c r="L155" t="s">
        <v>230</v>
      </c>
      <c r="M155" s="78" t="s">
        <v>229</v>
      </c>
      <c r="N155" s="10" t="s">
        <v>31</v>
      </c>
      <c r="O155">
        <f t="shared" ca="1" si="61"/>
        <v>9</v>
      </c>
      <c r="P155" t="s">
        <v>230</v>
      </c>
      <c r="Q155" t="str">
        <f t="shared" ca="1" si="62"/>
        <v>\\(\\quad 2x-4=14 \\)</v>
      </c>
      <c r="R155" t="str">
        <f t="shared" ca="1" si="63"/>
        <v>\\(\\quad x=9 \\)</v>
      </c>
      <c r="V155" s="1">
        <f t="shared" ca="1" si="64"/>
        <v>9</v>
      </c>
      <c r="W155" s="1">
        <f t="shared" ca="1" si="64"/>
        <v>2</v>
      </c>
      <c r="X155">
        <f t="shared" ca="1" si="81"/>
        <v>2</v>
      </c>
      <c r="Y155" s="1">
        <f t="shared" ca="1" si="66"/>
        <v>-4</v>
      </c>
      <c r="Z155">
        <f t="shared" ca="1" si="82"/>
        <v>-4</v>
      </c>
      <c r="AB155" s="1">
        <f t="shared" ca="1" si="83"/>
        <v>14</v>
      </c>
      <c r="AI155">
        <f t="shared" ca="1" si="84"/>
        <v>2</v>
      </c>
      <c r="AJ155" t="s">
        <v>18</v>
      </c>
      <c r="AK155" t="str">
        <f t="shared" ca="1" si="85"/>
        <v>-</v>
      </c>
      <c r="AL155">
        <f t="shared" ca="1" si="86"/>
        <v>4</v>
      </c>
      <c r="AM155" t="s">
        <v>13</v>
      </c>
      <c r="AN155">
        <f t="shared" ca="1" si="87"/>
        <v>14</v>
      </c>
      <c r="AR155" s="5"/>
      <c r="AS155" t="str">
        <f t="shared" ca="1" si="88"/>
        <v>2x-4=14</v>
      </c>
    </row>
    <row r="156" spans="1:45" x14ac:dyDescent="0.55000000000000004">
      <c r="A156" s="27">
        <v>1</v>
      </c>
      <c r="B156" s="1" t="s">
        <v>39</v>
      </c>
      <c r="C156" s="1" t="s">
        <v>40</v>
      </c>
      <c r="D156" s="51" t="s">
        <v>60</v>
      </c>
      <c r="E156" s="50" t="s">
        <v>333</v>
      </c>
      <c r="F156" s="50" t="str">
        <f t="shared" ca="1" si="57"/>
        <v>\\(\\quad -7x-5=65 \\)</v>
      </c>
      <c r="G156" s="50" t="str">
        <f t="shared" ca="1" si="58"/>
        <v>\\(\\quad x=-10 \\)</v>
      </c>
      <c r="H156" s="50" t="s">
        <v>62</v>
      </c>
      <c r="I156" s="89" t="str">
        <f t="shared" ca="1" si="59"/>
        <v>INSERT INTO math(tangen,question,answer,editor,date,count) VALUES('m6100','\\(\\quad -7x-5=65 \\)','\\(\\quad x=-10 \\)','harazono',NOW(),0);</v>
      </c>
      <c r="J156" s="78" t="s">
        <v>229</v>
      </c>
      <c r="K156" s="43" t="str">
        <f t="shared" ca="1" si="60"/>
        <v>-7x-5=65</v>
      </c>
      <c r="L156" t="s">
        <v>230</v>
      </c>
      <c r="M156" s="78" t="s">
        <v>229</v>
      </c>
      <c r="N156" s="10" t="s">
        <v>31</v>
      </c>
      <c r="O156">
        <f t="shared" ca="1" si="61"/>
        <v>-10</v>
      </c>
      <c r="P156" t="s">
        <v>230</v>
      </c>
      <c r="Q156" t="str">
        <f t="shared" ca="1" si="62"/>
        <v>\\(\\quad -7x-5=65 \\)</v>
      </c>
      <c r="R156" t="str">
        <f t="shared" ca="1" si="63"/>
        <v>\\(\\quad x=-10 \\)</v>
      </c>
      <c r="V156" s="1">
        <f t="shared" ca="1" si="64"/>
        <v>-10</v>
      </c>
      <c r="W156" s="1">
        <f t="shared" ca="1" si="64"/>
        <v>-7</v>
      </c>
      <c r="X156">
        <f t="shared" ca="1" si="81"/>
        <v>-7</v>
      </c>
      <c r="Y156" s="1">
        <f t="shared" ca="1" si="66"/>
        <v>-5</v>
      </c>
      <c r="Z156">
        <f t="shared" ca="1" si="82"/>
        <v>-5</v>
      </c>
      <c r="AB156" s="1">
        <f t="shared" ca="1" si="83"/>
        <v>65</v>
      </c>
      <c r="AI156">
        <f t="shared" ca="1" si="84"/>
        <v>-7</v>
      </c>
      <c r="AJ156" t="s">
        <v>18</v>
      </c>
      <c r="AK156" t="str">
        <f t="shared" ca="1" si="85"/>
        <v>-</v>
      </c>
      <c r="AL156">
        <f t="shared" ca="1" si="86"/>
        <v>5</v>
      </c>
      <c r="AM156" t="s">
        <v>13</v>
      </c>
      <c r="AN156">
        <f t="shared" ca="1" si="87"/>
        <v>65</v>
      </c>
      <c r="AR156" s="5"/>
      <c r="AS156" t="str">
        <f t="shared" ca="1" si="88"/>
        <v>-7x-5=65</v>
      </c>
    </row>
    <row r="157" spans="1:45" x14ac:dyDescent="0.55000000000000004">
      <c r="A157" s="27">
        <v>1</v>
      </c>
      <c r="B157" s="1" t="s">
        <v>39</v>
      </c>
      <c r="C157" s="1" t="s">
        <v>40</v>
      </c>
      <c r="D157" s="51" t="s">
        <v>60</v>
      </c>
      <c r="E157" s="50" t="s">
        <v>333</v>
      </c>
      <c r="F157" s="50" t="str">
        <f t="shared" ca="1" si="57"/>
        <v>\\(\\quad 9x-1=71 \\)</v>
      </c>
      <c r="G157" s="50" t="str">
        <f t="shared" ca="1" si="58"/>
        <v>\\(\\quad x=8 \\)</v>
      </c>
      <c r="H157" s="50" t="s">
        <v>62</v>
      </c>
      <c r="I157" s="89" t="str">
        <f t="shared" ca="1" si="59"/>
        <v>INSERT INTO math(tangen,question,answer,editor,date,count) VALUES('m6100','\\(\\quad 9x-1=71 \\)','\\(\\quad x=8 \\)','harazono',NOW(),0);</v>
      </c>
      <c r="J157" s="78" t="s">
        <v>229</v>
      </c>
      <c r="K157" s="43" t="str">
        <f t="shared" ca="1" si="60"/>
        <v>9x-1=71</v>
      </c>
      <c r="L157" t="s">
        <v>230</v>
      </c>
      <c r="M157" s="78" t="s">
        <v>229</v>
      </c>
      <c r="N157" s="10" t="s">
        <v>31</v>
      </c>
      <c r="O157">
        <f t="shared" ca="1" si="61"/>
        <v>8</v>
      </c>
      <c r="P157" t="s">
        <v>230</v>
      </c>
      <c r="Q157" t="str">
        <f t="shared" ca="1" si="62"/>
        <v>\\(\\quad 9x-1=71 \\)</v>
      </c>
      <c r="R157" t="str">
        <f t="shared" ca="1" si="63"/>
        <v>\\(\\quad x=8 \\)</v>
      </c>
      <c r="V157" s="1">
        <f t="shared" ca="1" si="64"/>
        <v>8</v>
      </c>
      <c r="W157" s="1">
        <f t="shared" ca="1" si="64"/>
        <v>9</v>
      </c>
      <c r="X157">
        <f t="shared" ca="1" si="81"/>
        <v>9</v>
      </c>
      <c r="Y157" s="1">
        <f t="shared" ca="1" si="66"/>
        <v>-1</v>
      </c>
      <c r="Z157">
        <f t="shared" ca="1" si="82"/>
        <v>-1</v>
      </c>
      <c r="AB157" s="1">
        <f t="shared" ca="1" si="83"/>
        <v>71</v>
      </c>
      <c r="AI157">
        <f t="shared" ca="1" si="84"/>
        <v>9</v>
      </c>
      <c r="AJ157" t="s">
        <v>18</v>
      </c>
      <c r="AK157" t="str">
        <f t="shared" ca="1" si="85"/>
        <v>-</v>
      </c>
      <c r="AL157">
        <f t="shared" ca="1" si="86"/>
        <v>1</v>
      </c>
      <c r="AM157" t="s">
        <v>13</v>
      </c>
      <c r="AN157">
        <f t="shared" ca="1" si="87"/>
        <v>71</v>
      </c>
      <c r="AR157" s="5"/>
      <c r="AS157" t="str">
        <f t="shared" ca="1" si="88"/>
        <v>9x-1=71</v>
      </c>
    </row>
    <row r="158" spans="1:45" x14ac:dyDescent="0.55000000000000004">
      <c r="A158" s="27">
        <v>1</v>
      </c>
      <c r="B158" s="1" t="s">
        <v>39</v>
      </c>
      <c r="C158" s="1" t="s">
        <v>40</v>
      </c>
      <c r="D158" s="51" t="s">
        <v>60</v>
      </c>
      <c r="E158" s="50" t="s">
        <v>333</v>
      </c>
      <c r="F158" s="50" t="str">
        <f t="shared" ca="1" si="57"/>
        <v>\\(\\quad 6x+4=22 \\)</v>
      </c>
      <c r="G158" s="50" t="str">
        <f t="shared" ca="1" si="58"/>
        <v>\\(\\quad x=3 \\)</v>
      </c>
      <c r="H158" s="50" t="s">
        <v>62</v>
      </c>
      <c r="I158" s="89" t="str">
        <f t="shared" ca="1" si="59"/>
        <v>INSERT INTO math(tangen,question,answer,editor,date,count) VALUES('m6100','\\(\\quad 6x+4=22 \\)','\\(\\quad x=3 \\)','harazono',NOW(),0);</v>
      </c>
      <c r="J158" s="78" t="s">
        <v>229</v>
      </c>
      <c r="K158" s="43" t="str">
        <f t="shared" ca="1" si="60"/>
        <v>6x+4=22</v>
      </c>
      <c r="L158" t="s">
        <v>230</v>
      </c>
      <c r="M158" s="78" t="s">
        <v>229</v>
      </c>
      <c r="N158" s="10" t="s">
        <v>31</v>
      </c>
      <c r="O158">
        <f t="shared" ca="1" si="61"/>
        <v>3</v>
      </c>
      <c r="P158" t="s">
        <v>230</v>
      </c>
      <c r="Q158" t="str">
        <f t="shared" ca="1" si="62"/>
        <v>\\(\\quad 6x+4=22 \\)</v>
      </c>
      <c r="R158" t="str">
        <f t="shared" ca="1" si="63"/>
        <v>\\(\\quad x=3 \\)</v>
      </c>
      <c r="V158" s="1">
        <f t="shared" ca="1" si="64"/>
        <v>3</v>
      </c>
      <c r="W158" s="1">
        <f t="shared" ca="1" si="64"/>
        <v>6</v>
      </c>
      <c r="X158">
        <f t="shared" ca="1" si="81"/>
        <v>6</v>
      </c>
      <c r="Y158" s="1">
        <f t="shared" ca="1" si="66"/>
        <v>4</v>
      </c>
      <c r="Z158">
        <f t="shared" ca="1" si="82"/>
        <v>4</v>
      </c>
      <c r="AB158" s="1">
        <f t="shared" ca="1" si="83"/>
        <v>22</v>
      </c>
      <c r="AI158">
        <f t="shared" ca="1" si="84"/>
        <v>6</v>
      </c>
      <c r="AJ158" t="s">
        <v>18</v>
      </c>
      <c r="AK158" t="str">
        <f t="shared" ca="1" si="85"/>
        <v>+</v>
      </c>
      <c r="AL158">
        <f t="shared" ca="1" si="86"/>
        <v>4</v>
      </c>
      <c r="AM158" t="s">
        <v>13</v>
      </c>
      <c r="AN158">
        <f t="shared" ca="1" si="87"/>
        <v>22</v>
      </c>
      <c r="AR158" s="5"/>
      <c r="AS158" t="str">
        <f t="shared" ca="1" si="88"/>
        <v>6x+4=22</v>
      </c>
    </row>
    <row r="159" spans="1:45" x14ac:dyDescent="0.55000000000000004">
      <c r="A159" s="27">
        <v>1</v>
      </c>
      <c r="B159" s="1" t="s">
        <v>39</v>
      </c>
      <c r="C159" s="1" t="s">
        <v>40</v>
      </c>
      <c r="D159" s="51" t="s">
        <v>60</v>
      </c>
      <c r="E159" s="50" t="s">
        <v>333</v>
      </c>
      <c r="F159" s="50" t="str">
        <f t="shared" ca="1" si="57"/>
        <v>\\(\\quad -5x+9=-26 \\)</v>
      </c>
      <c r="G159" s="50" t="str">
        <f t="shared" ca="1" si="58"/>
        <v>\\(\\quad x=7 \\)</v>
      </c>
      <c r="H159" s="50" t="s">
        <v>62</v>
      </c>
      <c r="I159" s="89" t="str">
        <f t="shared" ca="1" si="59"/>
        <v>INSERT INTO math(tangen,question,answer,editor,date,count) VALUES('m6100','\\(\\quad -5x+9=-26 \\)','\\(\\quad x=7 \\)','harazono',NOW(),0);</v>
      </c>
      <c r="J159" s="78" t="s">
        <v>229</v>
      </c>
      <c r="K159" s="43" t="str">
        <f t="shared" ca="1" si="60"/>
        <v>-5x+9=-26</v>
      </c>
      <c r="L159" t="s">
        <v>230</v>
      </c>
      <c r="M159" s="78" t="s">
        <v>229</v>
      </c>
      <c r="N159" s="10" t="s">
        <v>31</v>
      </c>
      <c r="O159">
        <f t="shared" ca="1" si="61"/>
        <v>7</v>
      </c>
      <c r="P159" t="s">
        <v>230</v>
      </c>
      <c r="Q159" t="str">
        <f t="shared" ca="1" si="62"/>
        <v>\\(\\quad -5x+9=-26 \\)</v>
      </c>
      <c r="R159" t="str">
        <f t="shared" ca="1" si="63"/>
        <v>\\(\\quad x=7 \\)</v>
      </c>
      <c r="V159" s="1">
        <f t="shared" ca="1" si="64"/>
        <v>7</v>
      </c>
      <c r="W159" s="1">
        <f t="shared" ca="1" si="64"/>
        <v>-5</v>
      </c>
      <c r="X159">
        <f t="shared" ca="1" si="81"/>
        <v>-5</v>
      </c>
      <c r="Y159" s="1">
        <f t="shared" ca="1" si="66"/>
        <v>9</v>
      </c>
      <c r="Z159">
        <f t="shared" ca="1" si="82"/>
        <v>9</v>
      </c>
      <c r="AB159" s="1">
        <f t="shared" ca="1" si="83"/>
        <v>-26</v>
      </c>
      <c r="AI159">
        <f t="shared" ca="1" si="84"/>
        <v>-5</v>
      </c>
      <c r="AJ159" t="s">
        <v>18</v>
      </c>
      <c r="AK159" t="str">
        <f t="shared" ca="1" si="85"/>
        <v>+</v>
      </c>
      <c r="AL159">
        <f t="shared" ca="1" si="86"/>
        <v>9</v>
      </c>
      <c r="AM159" t="s">
        <v>13</v>
      </c>
      <c r="AN159">
        <f t="shared" ca="1" si="87"/>
        <v>-26</v>
      </c>
      <c r="AR159" s="5"/>
      <c r="AS159" t="str">
        <f t="shared" ca="1" si="88"/>
        <v>-5x+9=-26</v>
      </c>
    </row>
    <row r="160" spans="1:45" x14ac:dyDescent="0.55000000000000004">
      <c r="A160" s="27">
        <v>1</v>
      </c>
      <c r="B160" s="1" t="s">
        <v>39</v>
      </c>
      <c r="C160" s="1" t="s">
        <v>40</v>
      </c>
      <c r="D160" s="51" t="s">
        <v>60</v>
      </c>
      <c r="E160" s="50" t="s">
        <v>333</v>
      </c>
      <c r="F160" s="50" t="str">
        <f t="shared" ca="1" si="57"/>
        <v>\\(\\quad 4x-10=14 \\)</v>
      </c>
      <c r="G160" s="50" t="str">
        <f t="shared" ca="1" si="58"/>
        <v>\\(\\quad x=6 \\)</v>
      </c>
      <c r="H160" s="50" t="s">
        <v>62</v>
      </c>
      <c r="I160" s="89" t="str">
        <f t="shared" ca="1" si="59"/>
        <v>INSERT INTO math(tangen,question,answer,editor,date,count) VALUES('m6100','\\(\\quad 4x-10=14 \\)','\\(\\quad x=6 \\)','harazono',NOW(),0);</v>
      </c>
      <c r="J160" s="78" t="s">
        <v>229</v>
      </c>
      <c r="K160" s="43" t="str">
        <f t="shared" ca="1" si="60"/>
        <v>4x-10=14</v>
      </c>
      <c r="L160" t="s">
        <v>230</v>
      </c>
      <c r="M160" s="78" t="s">
        <v>229</v>
      </c>
      <c r="N160" s="10" t="s">
        <v>31</v>
      </c>
      <c r="O160">
        <f t="shared" ca="1" si="61"/>
        <v>6</v>
      </c>
      <c r="P160" t="s">
        <v>230</v>
      </c>
      <c r="Q160" t="str">
        <f t="shared" ca="1" si="62"/>
        <v>\\(\\quad 4x-10=14 \\)</v>
      </c>
      <c r="R160" t="str">
        <f t="shared" ca="1" si="63"/>
        <v>\\(\\quad x=6 \\)</v>
      </c>
      <c r="V160" s="1">
        <f t="shared" ca="1" si="64"/>
        <v>6</v>
      </c>
      <c r="W160" s="1">
        <f t="shared" ca="1" si="64"/>
        <v>4</v>
      </c>
      <c r="X160">
        <f t="shared" ca="1" si="81"/>
        <v>4</v>
      </c>
      <c r="Y160" s="1">
        <f t="shared" ca="1" si="66"/>
        <v>-10</v>
      </c>
      <c r="Z160">
        <f t="shared" ca="1" si="82"/>
        <v>-10</v>
      </c>
      <c r="AB160" s="1">
        <f t="shared" ca="1" si="83"/>
        <v>14</v>
      </c>
      <c r="AI160">
        <f t="shared" ca="1" si="84"/>
        <v>4</v>
      </c>
      <c r="AJ160" t="s">
        <v>18</v>
      </c>
      <c r="AK160" t="str">
        <f t="shared" ca="1" si="85"/>
        <v>-</v>
      </c>
      <c r="AL160">
        <f t="shared" ca="1" si="86"/>
        <v>10</v>
      </c>
      <c r="AM160" t="s">
        <v>13</v>
      </c>
      <c r="AN160">
        <f t="shared" ca="1" si="87"/>
        <v>14</v>
      </c>
      <c r="AR160" s="5"/>
      <c r="AS160" t="str">
        <f t="shared" ca="1" si="88"/>
        <v>4x-10=14</v>
      </c>
    </row>
    <row r="161" spans="1:45" x14ac:dyDescent="0.55000000000000004">
      <c r="A161" s="27">
        <v>1</v>
      </c>
      <c r="B161" s="1" t="s">
        <v>39</v>
      </c>
      <c r="C161" s="1" t="s">
        <v>40</v>
      </c>
      <c r="D161" s="51" t="s">
        <v>60</v>
      </c>
      <c r="E161" s="50" t="s">
        <v>333</v>
      </c>
      <c r="F161" s="50" t="str">
        <f t="shared" ca="1" si="57"/>
        <v>\\(\\quad 5x+6=1 \\)</v>
      </c>
      <c r="G161" s="50" t="str">
        <f t="shared" ca="1" si="58"/>
        <v>\\(\\quad x=-1 \\)</v>
      </c>
      <c r="H161" s="50" t="s">
        <v>62</v>
      </c>
      <c r="I161" s="89" t="str">
        <f t="shared" ca="1" si="59"/>
        <v>INSERT INTO math(tangen,question,answer,editor,date,count) VALUES('m6100','\\(\\quad 5x+6=1 \\)','\\(\\quad x=-1 \\)','harazono',NOW(),0);</v>
      </c>
      <c r="J161" s="78" t="s">
        <v>229</v>
      </c>
      <c r="K161" s="43" t="str">
        <f t="shared" ca="1" si="60"/>
        <v>5x+6=1</v>
      </c>
      <c r="L161" t="s">
        <v>230</v>
      </c>
      <c r="M161" s="78" t="s">
        <v>229</v>
      </c>
      <c r="N161" s="10" t="s">
        <v>31</v>
      </c>
      <c r="O161">
        <f t="shared" ca="1" si="61"/>
        <v>-1</v>
      </c>
      <c r="P161" t="s">
        <v>230</v>
      </c>
      <c r="Q161" t="str">
        <f t="shared" ca="1" si="62"/>
        <v>\\(\\quad 5x+6=1 \\)</v>
      </c>
      <c r="R161" t="str">
        <f t="shared" ca="1" si="63"/>
        <v>\\(\\quad x=-1 \\)</v>
      </c>
      <c r="V161" s="1">
        <f t="shared" ca="1" si="64"/>
        <v>-1</v>
      </c>
      <c r="W161" s="1">
        <f t="shared" ca="1" si="64"/>
        <v>5</v>
      </c>
      <c r="X161">
        <f t="shared" ca="1" si="81"/>
        <v>5</v>
      </c>
      <c r="Y161" s="1">
        <f t="shared" ca="1" si="66"/>
        <v>6</v>
      </c>
      <c r="Z161">
        <f t="shared" ca="1" si="82"/>
        <v>6</v>
      </c>
      <c r="AB161" s="1">
        <f t="shared" ca="1" si="83"/>
        <v>1</v>
      </c>
      <c r="AI161">
        <f t="shared" ca="1" si="84"/>
        <v>5</v>
      </c>
      <c r="AJ161" t="s">
        <v>18</v>
      </c>
      <c r="AK161" t="str">
        <f t="shared" ca="1" si="85"/>
        <v>+</v>
      </c>
      <c r="AL161">
        <f t="shared" ca="1" si="86"/>
        <v>6</v>
      </c>
      <c r="AM161" t="s">
        <v>13</v>
      </c>
      <c r="AN161">
        <f t="shared" ca="1" si="87"/>
        <v>1</v>
      </c>
      <c r="AR161" s="5"/>
      <c r="AS161" t="str">
        <f t="shared" ca="1" si="88"/>
        <v>5x+6=1</v>
      </c>
    </row>
    <row r="162" spans="1:45" x14ac:dyDescent="0.55000000000000004">
      <c r="A162" s="27">
        <v>1</v>
      </c>
      <c r="B162" s="1" t="s">
        <v>39</v>
      </c>
      <c r="C162" s="1" t="s">
        <v>40</v>
      </c>
      <c r="D162" s="51" t="s">
        <v>60</v>
      </c>
      <c r="E162" s="50" t="s">
        <v>333</v>
      </c>
      <c r="F162" s="50" t="str">
        <f t="shared" ca="1" si="57"/>
        <v>\\(\\quad -x-9=-2 \\)</v>
      </c>
      <c r="G162" s="50" t="str">
        <f t="shared" ca="1" si="58"/>
        <v>\\(\\quad x=-7 \\)</v>
      </c>
      <c r="H162" s="50" t="s">
        <v>62</v>
      </c>
      <c r="I162" s="89" t="str">
        <f t="shared" ca="1" si="59"/>
        <v>INSERT INTO math(tangen,question,answer,editor,date,count) VALUES('m6100','\\(\\quad -x-9=-2 \\)','\\(\\quad x=-7 \\)','harazono',NOW(),0);</v>
      </c>
      <c r="J162" s="78" t="s">
        <v>229</v>
      </c>
      <c r="K162" s="43" t="str">
        <f t="shared" ca="1" si="60"/>
        <v>-x-9=-2</v>
      </c>
      <c r="L162" t="s">
        <v>230</v>
      </c>
      <c r="M162" s="78" t="s">
        <v>229</v>
      </c>
      <c r="N162" s="10" t="s">
        <v>31</v>
      </c>
      <c r="O162">
        <f t="shared" ca="1" si="61"/>
        <v>-7</v>
      </c>
      <c r="P162" t="s">
        <v>230</v>
      </c>
      <c r="Q162" t="str">
        <f t="shared" ca="1" si="62"/>
        <v>\\(\\quad -x-9=-2 \\)</v>
      </c>
      <c r="R162" t="str">
        <f t="shared" ca="1" si="63"/>
        <v>\\(\\quad x=-7 \\)</v>
      </c>
      <c r="V162" s="1">
        <f t="shared" ca="1" si="64"/>
        <v>-7</v>
      </c>
      <c r="W162" s="1">
        <f t="shared" ca="1" si="64"/>
        <v>-1</v>
      </c>
      <c r="X162">
        <f t="shared" ca="1" si="81"/>
        <v>-1</v>
      </c>
      <c r="Y162" s="1">
        <f t="shared" ca="1" si="66"/>
        <v>-9</v>
      </c>
      <c r="Z162">
        <f t="shared" ca="1" si="82"/>
        <v>-9</v>
      </c>
      <c r="AB162" s="1">
        <f t="shared" ca="1" si="83"/>
        <v>-2</v>
      </c>
      <c r="AI162" t="str">
        <f t="shared" ca="1" si="84"/>
        <v>-</v>
      </c>
      <c r="AJ162" t="s">
        <v>18</v>
      </c>
      <c r="AK162" t="str">
        <f t="shared" ca="1" si="85"/>
        <v>-</v>
      </c>
      <c r="AL162">
        <f t="shared" ca="1" si="86"/>
        <v>9</v>
      </c>
      <c r="AM162" t="s">
        <v>13</v>
      </c>
      <c r="AN162">
        <f t="shared" ca="1" si="87"/>
        <v>-2</v>
      </c>
      <c r="AR162" s="5"/>
      <c r="AS162" t="str">
        <f t="shared" ca="1" si="88"/>
        <v>-x-9=-2</v>
      </c>
    </row>
    <row r="163" spans="1:45" x14ac:dyDescent="0.55000000000000004">
      <c r="A163" s="27">
        <v>1</v>
      </c>
      <c r="B163" s="1" t="s">
        <v>39</v>
      </c>
      <c r="C163" s="1" t="s">
        <v>40</v>
      </c>
      <c r="D163" s="51" t="s">
        <v>60</v>
      </c>
      <c r="E163" s="50" t="s">
        <v>333</v>
      </c>
      <c r="F163" s="50" t="str">
        <f t="shared" ca="1" si="57"/>
        <v>\\(\\quad 5x-2=-2 \\)</v>
      </c>
      <c r="G163" s="50" t="str">
        <f t="shared" ca="1" si="58"/>
        <v>\\(\\quad x=0 \\)</v>
      </c>
      <c r="H163" s="50" t="s">
        <v>62</v>
      </c>
      <c r="I163" s="89" t="str">
        <f t="shared" ca="1" si="59"/>
        <v>INSERT INTO math(tangen,question,answer,editor,date,count) VALUES('m6100','\\(\\quad 5x-2=-2 \\)','\\(\\quad x=0 \\)','harazono',NOW(),0);</v>
      </c>
      <c r="J163" s="78" t="s">
        <v>229</v>
      </c>
      <c r="K163" s="43" t="str">
        <f t="shared" ca="1" si="60"/>
        <v>5x-2=-2</v>
      </c>
      <c r="L163" t="s">
        <v>230</v>
      </c>
      <c r="M163" s="78" t="s">
        <v>229</v>
      </c>
      <c r="N163" s="10" t="s">
        <v>31</v>
      </c>
      <c r="O163">
        <f t="shared" ca="1" si="61"/>
        <v>0</v>
      </c>
      <c r="P163" t="s">
        <v>230</v>
      </c>
      <c r="Q163" t="str">
        <f t="shared" ca="1" si="62"/>
        <v>\\(\\quad 5x-2=-2 \\)</v>
      </c>
      <c r="R163" t="str">
        <f t="shared" ca="1" si="63"/>
        <v>\\(\\quad x=0 \\)</v>
      </c>
      <c r="V163" s="1">
        <f t="shared" ca="1" si="64"/>
        <v>0</v>
      </c>
      <c r="W163" s="1">
        <f t="shared" ca="1" si="64"/>
        <v>5</v>
      </c>
      <c r="X163">
        <f t="shared" ca="1" si="81"/>
        <v>5</v>
      </c>
      <c r="Y163" s="1">
        <f t="shared" ca="1" si="66"/>
        <v>-2</v>
      </c>
      <c r="Z163">
        <f t="shared" ca="1" si="82"/>
        <v>-2</v>
      </c>
      <c r="AB163" s="1">
        <f t="shared" ca="1" si="83"/>
        <v>-2</v>
      </c>
      <c r="AI163">
        <f t="shared" ca="1" si="84"/>
        <v>5</v>
      </c>
      <c r="AJ163" t="s">
        <v>18</v>
      </c>
      <c r="AK163" t="str">
        <f t="shared" ca="1" si="85"/>
        <v>-</v>
      </c>
      <c r="AL163">
        <f t="shared" ca="1" si="86"/>
        <v>2</v>
      </c>
      <c r="AM163" t="s">
        <v>13</v>
      </c>
      <c r="AN163">
        <f t="shared" ca="1" si="87"/>
        <v>-2</v>
      </c>
      <c r="AR163" s="5"/>
      <c r="AS163" t="str">
        <f t="shared" ca="1" si="88"/>
        <v>5x-2=-2</v>
      </c>
    </row>
    <row r="164" spans="1:45" x14ac:dyDescent="0.55000000000000004">
      <c r="A164" s="27">
        <v>1</v>
      </c>
      <c r="B164" s="1" t="s">
        <v>39</v>
      </c>
      <c r="C164" s="1" t="s">
        <v>40</v>
      </c>
      <c r="D164" s="51" t="s">
        <v>60</v>
      </c>
      <c r="E164" s="50" t="s">
        <v>333</v>
      </c>
      <c r="F164" s="50" t="str">
        <f t="shared" ca="1" si="57"/>
        <v>\\(\\quad 4x-9=31 \\)</v>
      </c>
      <c r="G164" s="50" t="str">
        <f t="shared" ca="1" si="58"/>
        <v>\\(\\quad x=10 \\)</v>
      </c>
      <c r="H164" s="50" t="s">
        <v>62</v>
      </c>
      <c r="I164" s="89" t="str">
        <f t="shared" ca="1" si="59"/>
        <v>INSERT INTO math(tangen,question,answer,editor,date,count) VALUES('m6100','\\(\\quad 4x-9=31 \\)','\\(\\quad x=10 \\)','harazono',NOW(),0);</v>
      </c>
      <c r="J164" s="78" t="s">
        <v>229</v>
      </c>
      <c r="K164" s="43" t="str">
        <f t="shared" ca="1" si="60"/>
        <v>4x-9=31</v>
      </c>
      <c r="L164" t="s">
        <v>230</v>
      </c>
      <c r="M164" s="78" t="s">
        <v>229</v>
      </c>
      <c r="N164" s="10" t="s">
        <v>31</v>
      </c>
      <c r="O164">
        <f t="shared" ca="1" si="61"/>
        <v>10</v>
      </c>
      <c r="P164" t="s">
        <v>230</v>
      </c>
      <c r="Q164" t="str">
        <f t="shared" ca="1" si="62"/>
        <v>\\(\\quad 4x-9=31 \\)</v>
      </c>
      <c r="R164" t="str">
        <f t="shared" ca="1" si="63"/>
        <v>\\(\\quad x=10 \\)</v>
      </c>
      <c r="V164" s="1">
        <f t="shared" ca="1" si="64"/>
        <v>10</v>
      </c>
      <c r="W164" s="1">
        <f t="shared" ca="1" si="64"/>
        <v>4</v>
      </c>
      <c r="X164">
        <f t="shared" ca="1" si="81"/>
        <v>4</v>
      </c>
      <c r="Y164" s="1">
        <f t="shared" ca="1" si="66"/>
        <v>-9</v>
      </c>
      <c r="Z164">
        <f t="shared" ca="1" si="82"/>
        <v>-9</v>
      </c>
      <c r="AB164" s="1">
        <f t="shared" ca="1" si="83"/>
        <v>31</v>
      </c>
      <c r="AI164">
        <f t="shared" ca="1" si="84"/>
        <v>4</v>
      </c>
      <c r="AJ164" t="s">
        <v>18</v>
      </c>
      <c r="AK164" t="str">
        <f t="shared" ca="1" si="85"/>
        <v>-</v>
      </c>
      <c r="AL164">
        <f t="shared" ca="1" si="86"/>
        <v>9</v>
      </c>
      <c r="AM164" t="s">
        <v>13</v>
      </c>
      <c r="AN164">
        <f t="shared" ca="1" si="87"/>
        <v>31</v>
      </c>
      <c r="AR164" s="5"/>
      <c r="AS164" t="str">
        <f t="shared" ca="1" si="88"/>
        <v>4x-9=31</v>
      </c>
    </row>
    <row r="165" spans="1:45" x14ac:dyDescent="0.55000000000000004">
      <c r="A165" s="27">
        <v>1</v>
      </c>
      <c r="B165" s="1" t="s">
        <v>39</v>
      </c>
      <c r="C165" s="1" t="s">
        <v>40</v>
      </c>
      <c r="D165" s="51" t="s">
        <v>60</v>
      </c>
      <c r="E165" s="50" t="s">
        <v>333</v>
      </c>
      <c r="F165" s="50" t="str">
        <f t="shared" ca="1" si="57"/>
        <v>\\(\\quad -8x+7=15 \\)</v>
      </c>
      <c r="G165" s="50" t="str">
        <f t="shared" ca="1" si="58"/>
        <v>\\(\\quad x=-1 \\)</v>
      </c>
      <c r="H165" s="50" t="s">
        <v>62</v>
      </c>
      <c r="I165" s="89" t="str">
        <f t="shared" ca="1" si="59"/>
        <v>INSERT INTO math(tangen,question,answer,editor,date,count) VALUES('m6100','\\(\\quad -8x+7=15 \\)','\\(\\quad x=-1 \\)','harazono',NOW(),0);</v>
      </c>
      <c r="J165" s="78" t="s">
        <v>229</v>
      </c>
      <c r="K165" s="43" t="str">
        <f t="shared" ca="1" si="60"/>
        <v>-8x+7=15</v>
      </c>
      <c r="L165" t="s">
        <v>230</v>
      </c>
      <c r="M165" s="78" t="s">
        <v>229</v>
      </c>
      <c r="N165" s="10" t="s">
        <v>31</v>
      </c>
      <c r="O165">
        <f t="shared" ca="1" si="61"/>
        <v>-1</v>
      </c>
      <c r="P165" t="s">
        <v>230</v>
      </c>
      <c r="Q165" t="str">
        <f t="shared" ca="1" si="62"/>
        <v>\\(\\quad -8x+7=15 \\)</v>
      </c>
      <c r="R165" t="str">
        <f t="shared" ca="1" si="63"/>
        <v>\\(\\quad x=-1 \\)</v>
      </c>
      <c r="V165" s="1">
        <f t="shared" ca="1" si="64"/>
        <v>-1</v>
      </c>
      <c r="W165" s="1">
        <f t="shared" ca="1" si="64"/>
        <v>-8</v>
      </c>
      <c r="X165">
        <f t="shared" ca="1" si="81"/>
        <v>-8</v>
      </c>
      <c r="Y165" s="1">
        <f t="shared" ca="1" si="66"/>
        <v>7</v>
      </c>
      <c r="Z165">
        <f t="shared" ca="1" si="82"/>
        <v>7</v>
      </c>
      <c r="AB165" s="1">
        <f t="shared" ca="1" si="83"/>
        <v>15</v>
      </c>
      <c r="AI165">
        <f t="shared" ca="1" si="84"/>
        <v>-8</v>
      </c>
      <c r="AJ165" t="s">
        <v>18</v>
      </c>
      <c r="AK165" t="str">
        <f t="shared" ca="1" si="85"/>
        <v>+</v>
      </c>
      <c r="AL165">
        <f t="shared" ca="1" si="86"/>
        <v>7</v>
      </c>
      <c r="AM165" t="s">
        <v>13</v>
      </c>
      <c r="AN165">
        <f t="shared" ca="1" si="87"/>
        <v>15</v>
      </c>
      <c r="AR165" s="5"/>
      <c r="AS165" t="str">
        <f t="shared" ca="1" si="88"/>
        <v>-8x+7=15</v>
      </c>
    </row>
    <row r="166" spans="1:45" x14ac:dyDescent="0.55000000000000004">
      <c r="A166" s="27">
        <v>1</v>
      </c>
      <c r="B166" s="1" t="s">
        <v>39</v>
      </c>
      <c r="C166" s="1" t="s">
        <v>40</v>
      </c>
      <c r="D166" s="51" t="s">
        <v>60</v>
      </c>
      <c r="E166" s="50" t="s">
        <v>333</v>
      </c>
      <c r="F166" s="50" t="str">
        <f t="shared" ca="1" si="57"/>
        <v>\\(\\quad 7x-1=-15 \\)</v>
      </c>
      <c r="G166" s="50" t="str">
        <f t="shared" ca="1" si="58"/>
        <v>\\(\\quad x=-2 \\)</v>
      </c>
      <c r="H166" s="50" t="s">
        <v>62</v>
      </c>
      <c r="I166" s="89" t="str">
        <f t="shared" ca="1" si="59"/>
        <v>INSERT INTO math(tangen,question,answer,editor,date,count) VALUES('m6100','\\(\\quad 7x-1=-15 \\)','\\(\\quad x=-2 \\)','harazono',NOW(),0);</v>
      </c>
      <c r="J166" s="78" t="s">
        <v>229</v>
      </c>
      <c r="K166" s="43" t="str">
        <f t="shared" ca="1" si="60"/>
        <v>7x-1=-15</v>
      </c>
      <c r="L166" t="s">
        <v>230</v>
      </c>
      <c r="M166" s="78" t="s">
        <v>229</v>
      </c>
      <c r="N166" s="10" t="s">
        <v>31</v>
      </c>
      <c r="O166">
        <f t="shared" ca="1" si="61"/>
        <v>-2</v>
      </c>
      <c r="P166" t="s">
        <v>230</v>
      </c>
      <c r="Q166" t="str">
        <f t="shared" ca="1" si="62"/>
        <v>\\(\\quad 7x-1=-15 \\)</v>
      </c>
      <c r="R166" t="str">
        <f t="shared" ca="1" si="63"/>
        <v>\\(\\quad x=-2 \\)</v>
      </c>
      <c r="V166" s="1">
        <f t="shared" ca="1" si="64"/>
        <v>-2</v>
      </c>
      <c r="W166" s="1">
        <f t="shared" ca="1" si="64"/>
        <v>7</v>
      </c>
      <c r="X166">
        <f t="shared" ca="1" si="81"/>
        <v>7</v>
      </c>
      <c r="Y166" s="1">
        <f t="shared" ca="1" si="66"/>
        <v>-1</v>
      </c>
      <c r="Z166">
        <f t="shared" ca="1" si="82"/>
        <v>-1</v>
      </c>
      <c r="AB166" s="1">
        <f t="shared" ca="1" si="83"/>
        <v>-15</v>
      </c>
      <c r="AI166">
        <f t="shared" ca="1" si="84"/>
        <v>7</v>
      </c>
      <c r="AJ166" t="s">
        <v>18</v>
      </c>
      <c r="AK166" t="str">
        <f t="shared" ca="1" si="85"/>
        <v>-</v>
      </c>
      <c r="AL166">
        <f t="shared" ca="1" si="86"/>
        <v>1</v>
      </c>
      <c r="AM166" t="s">
        <v>13</v>
      </c>
      <c r="AN166">
        <f t="shared" ca="1" si="87"/>
        <v>-15</v>
      </c>
      <c r="AR166" s="5"/>
      <c r="AS166" t="str">
        <f t="shared" ca="1" si="88"/>
        <v>7x-1=-15</v>
      </c>
    </row>
    <row r="167" spans="1:45" x14ac:dyDescent="0.55000000000000004">
      <c r="A167" s="27">
        <v>1</v>
      </c>
      <c r="B167" s="1" t="s">
        <v>39</v>
      </c>
      <c r="C167" s="1" t="s">
        <v>40</v>
      </c>
      <c r="D167" s="51" t="s">
        <v>60</v>
      </c>
      <c r="E167" s="50" t="s">
        <v>333</v>
      </c>
      <c r="F167" s="50" t="str">
        <f t="shared" ca="1" si="57"/>
        <v>\\(\\quad 10x-4=66 \\)</v>
      </c>
      <c r="G167" s="50" t="str">
        <f t="shared" ca="1" si="58"/>
        <v>\\(\\quad x=7 \\)</v>
      </c>
      <c r="H167" s="50" t="s">
        <v>62</v>
      </c>
      <c r="I167" s="89" t="str">
        <f t="shared" ca="1" si="59"/>
        <v>INSERT INTO math(tangen,question,answer,editor,date,count) VALUES('m6100','\\(\\quad 10x-4=66 \\)','\\(\\quad x=7 \\)','harazono',NOW(),0);</v>
      </c>
      <c r="J167" s="78" t="s">
        <v>229</v>
      </c>
      <c r="K167" s="43" t="str">
        <f t="shared" ca="1" si="60"/>
        <v>10x-4=66</v>
      </c>
      <c r="L167" t="s">
        <v>230</v>
      </c>
      <c r="M167" s="78" t="s">
        <v>229</v>
      </c>
      <c r="N167" s="10" t="s">
        <v>31</v>
      </c>
      <c r="O167">
        <f t="shared" ca="1" si="61"/>
        <v>7</v>
      </c>
      <c r="P167" t="s">
        <v>230</v>
      </c>
      <c r="Q167" t="str">
        <f t="shared" ca="1" si="62"/>
        <v>\\(\\quad 10x-4=66 \\)</v>
      </c>
      <c r="R167" t="str">
        <f t="shared" ca="1" si="63"/>
        <v>\\(\\quad x=7 \\)</v>
      </c>
      <c r="V167" s="1">
        <f t="shared" ca="1" si="64"/>
        <v>7</v>
      </c>
      <c r="W167" s="1">
        <f t="shared" ca="1" si="64"/>
        <v>10</v>
      </c>
      <c r="X167">
        <f t="shared" ca="1" si="81"/>
        <v>10</v>
      </c>
      <c r="Y167" s="1">
        <f t="shared" ca="1" si="66"/>
        <v>-4</v>
      </c>
      <c r="Z167">
        <f t="shared" ca="1" si="82"/>
        <v>-4</v>
      </c>
      <c r="AB167" s="1">
        <f t="shared" ca="1" si="83"/>
        <v>66</v>
      </c>
      <c r="AI167">
        <f t="shared" ca="1" si="84"/>
        <v>10</v>
      </c>
      <c r="AJ167" t="s">
        <v>18</v>
      </c>
      <c r="AK167" t="str">
        <f t="shared" ca="1" si="85"/>
        <v>-</v>
      </c>
      <c r="AL167">
        <f t="shared" ca="1" si="86"/>
        <v>4</v>
      </c>
      <c r="AM167" t="s">
        <v>13</v>
      </c>
      <c r="AN167">
        <f t="shared" ca="1" si="87"/>
        <v>66</v>
      </c>
      <c r="AR167" s="5"/>
      <c r="AS167" t="str">
        <f t="shared" ca="1" si="88"/>
        <v>10x-4=66</v>
      </c>
    </row>
    <row r="168" spans="1:45" x14ac:dyDescent="0.55000000000000004">
      <c r="A168" s="27">
        <v>1</v>
      </c>
      <c r="B168" s="1" t="s">
        <v>39</v>
      </c>
      <c r="C168" s="1" t="s">
        <v>40</v>
      </c>
      <c r="D168" s="51" t="s">
        <v>60</v>
      </c>
      <c r="E168" s="50" t="s">
        <v>333</v>
      </c>
      <c r="F168" s="50" t="str">
        <f t="shared" ca="1" si="57"/>
        <v>\\(\\quad -x-5=-13 \\)</v>
      </c>
      <c r="G168" s="50" t="str">
        <f t="shared" ca="1" si="58"/>
        <v>\\(\\quad x=8 \\)</v>
      </c>
      <c r="H168" s="50" t="s">
        <v>62</v>
      </c>
      <c r="I168" s="89" t="str">
        <f t="shared" ca="1" si="59"/>
        <v>INSERT INTO math(tangen,question,answer,editor,date,count) VALUES('m6100','\\(\\quad -x-5=-13 \\)','\\(\\quad x=8 \\)','harazono',NOW(),0);</v>
      </c>
      <c r="J168" s="78" t="s">
        <v>229</v>
      </c>
      <c r="K168" s="43" t="str">
        <f t="shared" ca="1" si="60"/>
        <v>-x-5=-13</v>
      </c>
      <c r="L168" t="s">
        <v>230</v>
      </c>
      <c r="M168" s="78" t="s">
        <v>229</v>
      </c>
      <c r="N168" s="10" t="s">
        <v>31</v>
      </c>
      <c r="O168">
        <f t="shared" ca="1" si="61"/>
        <v>8</v>
      </c>
      <c r="P168" t="s">
        <v>230</v>
      </c>
      <c r="Q168" t="str">
        <f t="shared" ca="1" si="62"/>
        <v>\\(\\quad -x-5=-13 \\)</v>
      </c>
      <c r="R168" t="str">
        <f t="shared" ca="1" si="63"/>
        <v>\\(\\quad x=8 \\)</v>
      </c>
      <c r="V168" s="1">
        <f t="shared" ca="1" si="64"/>
        <v>8</v>
      </c>
      <c r="W168" s="1">
        <f t="shared" ca="1" si="64"/>
        <v>-1</v>
      </c>
      <c r="X168">
        <f t="shared" ca="1" si="81"/>
        <v>-1</v>
      </c>
      <c r="Y168" s="1">
        <f t="shared" ca="1" si="66"/>
        <v>-5</v>
      </c>
      <c r="Z168">
        <f t="shared" ca="1" si="82"/>
        <v>-5</v>
      </c>
      <c r="AB168" s="1">
        <f t="shared" ca="1" si="83"/>
        <v>-13</v>
      </c>
      <c r="AI168" t="str">
        <f t="shared" ca="1" si="84"/>
        <v>-</v>
      </c>
      <c r="AJ168" t="s">
        <v>18</v>
      </c>
      <c r="AK168" t="str">
        <f t="shared" ca="1" si="85"/>
        <v>-</v>
      </c>
      <c r="AL168">
        <f t="shared" ca="1" si="86"/>
        <v>5</v>
      </c>
      <c r="AM168" t="s">
        <v>13</v>
      </c>
      <c r="AN168">
        <f t="shared" ca="1" si="87"/>
        <v>-13</v>
      </c>
      <c r="AR168" s="5"/>
      <c r="AS168" t="str">
        <f t="shared" ca="1" si="88"/>
        <v>-x-5=-13</v>
      </c>
    </row>
    <row r="169" spans="1:45" x14ac:dyDescent="0.55000000000000004">
      <c r="A169" s="27">
        <v>1</v>
      </c>
      <c r="B169" s="1" t="s">
        <v>39</v>
      </c>
      <c r="C169" s="1" t="s">
        <v>40</v>
      </c>
      <c r="D169" s="51" t="s">
        <v>60</v>
      </c>
      <c r="E169" s="50" t="s">
        <v>333</v>
      </c>
      <c r="F169" s="50" t="str">
        <f t="shared" ca="1" si="57"/>
        <v>\\(\\quad -5x-10=-20 \\)</v>
      </c>
      <c r="G169" s="50" t="str">
        <f t="shared" ca="1" si="58"/>
        <v>\\(\\quad x=2 \\)</v>
      </c>
      <c r="H169" s="50" t="s">
        <v>62</v>
      </c>
      <c r="I169" s="89" t="str">
        <f t="shared" ca="1" si="59"/>
        <v>INSERT INTO math(tangen,question,answer,editor,date,count) VALUES('m6100','\\(\\quad -5x-10=-20 \\)','\\(\\quad x=2 \\)','harazono',NOW(),0);</v>
      </c>
      <c r="J169" s="78" t="s">
        <v>229</v>
      </c>
      <c r="K169" s="43" t="str">
        <f t="shared" ca="1" si="60"/>
        <v>-5x-10=-20</v>
      </c>
      <c r="L169" t="s">
        <v>230</v>
      </c>
      <c r="M169" s="78" t="s">
        <v>229</v>
      </c>
      <c r="N169" s="10" t="s">
        <v>31</v>
      </c>
      <c r="O169">
        <f t="shared" ca="1" si="61"/>
        <v>2</v>
      </c>
      <c r="P169" t="s">
        <v>230</v>
      </c>
      <c r="Q169" t="str">
        <f t="shared" ca="1" si="62"/>
        <v>\\(\\quad -5x-10=-20 \\)</v>
      </c>
      <c r="R169" t="str">
        <f t="shared" ca="1" si="63"/>
        <v>\\(\\quad x=2 \\)</v>
      </c>
      <c r="V169" s="1">
        <f t="shared" ca="1" si="64"/>
        <v>2</v>
      </c>
      <c r="W169" s="1">
        <f t="shared" ca="1" si="64"/>
        <v>-5</v>
      </c>
      <c r="X169">
        <f t="shared" ca="1" si="81"/>
        <v>-5</v>
      </c>
      <c r="Y169" s="1">
        <f t="shared" ca="1" si="66"/>
        <v>-10</v>
      </c>
      <c r="Z169">
        <f t="shared" ca="1" si="82"/>
        <v>-10</v>
      </c>
      <c r="AB169" s="1">
        <f t="shared" ca="1" si="83"/>
        <v>-20</v>
      </c>
      <c r="AI169">
        <f t="shared" ca="1" si="84"/>
        <v>-5</v>
      </c>
      <c r="AJ169" t="s">
        <v>18</v>
      </c>
      <c r="AK169" t="str">
        <f t="shared" ca="1" si="85"/>
        <v>-</v>
      </c>
      <c r="AL169">
        <f t="shared" ca="1" si="86"/>
        <v>10</v>
      </c>
      <c r="AM169" t="s">
        <v>13</v>
      </c>
      <c r="AN169">
        <f t="shared" ca="1" si="87"/>
        <v>-20</v>
      </c>
      <c r="AR169" s="5"/>
      <c r="AS169" t="str">
        <f t="shared" ca="1" si="88"/>
        <v>-5x-10=-20</v>
      </c>
    </row>
    <row r="170" spans="1:45" x14ac:dyDescent="0.55000000000000004">
      <c r="A170" s="27">
        <v>1</v>
      </c>
      <c r="B170" s="1" t="s">
        <v>39</v>
      </c>
      <c r="C170" s="1" t="s">
        <v>40</v>
      </c>
      <c r="D170" s="51" t="s">
        <v>60</v>
      </c>
      <c r="E170" s="50" t="s">
        <v>333</v>
      </c>
      <c r="F170" s="50" t="str">
        <f t="shared" ca="1" si="57"/>
        <v>\\(\\quad -4x+8=-20 \\)</v>
      </c>
      <c r="G170" s="50" t="str">
        <f t="shared" ca="1" si="58"/>
        <v>\\(\\quad x=7 \\)</v>
      </c>
      <c r="H170" s="50" t="s">
        <v>62</v>
      </c>
      <c r="I170" s="89" t="str">
        <f t="shared" ca="1" si="59"/>
        <v>INSERT INTO math(tangen,question,answer,editor,date,count) VALUES('m6100','\\(\\quad -4x+8=-20 \\)','\\(\\quad x=7 \\)','harazono',NOW(),0);</v>
      </c>
      <c r="J170" s="78" t="s">
        <v>229</v>
      </c>
      <c r="K170" s="43" t="str">
        <f t="shared" ca="1" si="60"/>
        <v>-4x+8=-20</v>
      </c>
      <c r="L170" t="s">
        <v>230</v>
      </c>
      <c r="M170" s="78" t="s">
        <v>229</v>
      </c>
      <c r="N170" s="10" t="s">
        <v>31</v>
      </c>
      <c r="O170">
        <f t="shared" ca="1" si="61"/>
        <v>7</v>
      </c>
      <c r="P170" t="s">
        <v>230</v>
      </c>
      <c r="Q170" t="str">
        <f t="shared" ca="1" si="62"/>
        <v>\\(\\quad -4x+8=-20 \\)</v>
      </c>
      <c r="R170" t="str">
        <f t="shared" ca="1" si="63"/>
        <v>\\(\\quad x=7 \\)</v>
      </c>
      <c r="V170" s="1">
        <f t="shared" ca="1" si="64"/>
        <v>7</v>
      </c>
      <c r="W170" s="1">
        <f t="shared" ca="1" si="64"/>
        <v>-4</v>
      </c>
      <c r="X170">
        <f t="shared" ca="1" si="81"/>
        <v>-4</v>
      </c>
      <c r="Y170" s="1">
        <f t="shared" ca="1" si="66"/>
        <v>8</v>
      </c>
      <c r="Z170">
        <f t="shared" ca="1" si="82"/>
        <v>8</v>
      </c>
      <c r="AB170" s="1">
        <f t="shared" ca="1" si="83"/>
        <v>-20</v>
      </c>
      <c r="AI170">
        <f t="shared" ca="1" si="84"/>
        <v>-4</v>
      </c>
      <c r="AJ170" t="s">
        <v>18</v>
      </c>
      <c r="AK170" t="str">
        <f t="shared" ca="1" si="85"/>
        <v>+</v>
      </c>
      <c r="AL170">
        <f t="shared" ca="1" si="86"/>
        <v>8</v>
      </c>
      <c r="AM170" t="s">
        <v>13</v>
      </c>
      <c r="AN170">
        <f t="shared" ca="1" si="87"/>
        <v>-20</v>
      </c>
      <c r="AR170" s="5"/>
      <c r="AS170" t="str">
        <f t="shared" ca="1" si="88"/>
        <v>-4x+8=-20</v>
      </c>
    </row>
    <row r="171" spans="1:45" x14ac:dyDescent="0.55000000000000004">
      <c r="A171" s="27">
        <v>1</v>
      </c>
      <c r="B171" s="1" t="s">
        <v>39</v>
      </c>
      <c r="C171" s="1" t="s">
        <v>40</v>
      </c>
      <c r="D171" s="51" t="s">
        <v>60</v>
      </c>
      <c r="E171" s="50" t="s">
        <v>333</v>
      </c>
      <c r="F171" s="50" t="str">
        <f t="shared" ca="1" si="57"/>
        <v>\\(\\quad 10x-10=-80 \\)</v>
      </c>
      <c r="G171" s="50" t="str">
        <f t="shared" ca="1" si="58"/>
        <v>\\(\\quad x=-7 \\)</v>
      </c>
      <c r="H171" s="50" t="s">
        <v>62</v>
      </c>
      <c r="I171" s="89" t="str">
        <f t="shared" ca="1" si="59"/>
        <v>INSERT INTO math(tangen,question,answer,editor,date,count) VALUES('m6100','\\(\\quad 10x-10=-80 \\)','\\(\\quad x=-7 \\)','harazono',NOW(),0);</v>
      </c>
      <c r="J171" s="78" t="s">
        <v>229</v>
      </c>
      <c r="K171" s="43" t="str">
        <f t="shared" ca="1" si="60"/>
        <v>10x-10=-80</v>
      </c>
      <c r="L171" t="s">
        <v>230</v>
      </c>
      <c r="M171" s="78" t="s">
        <v>229</v>
      </c>
      <c r="N171" s="10" t="s">
        <v>31</v>
      </c>
      <c r="O171">
        <f t="shared" ca="1" si="61"/>
        <v>-7</v>
      </c>
      <c r="P171" t="s">
        <v>230</v>
      </c>
      <c r="Q171" t="str">
        <f t="shared" ca="1" si="62"/>
        <v>\\(\\quad 10x-10=-80 \\)</v>
      </c>
      <c r="R171" t="str">
        <f t="shared" ca="1" si="63"/>
        <v>\\(\\quad x=-7 \\)</v>
      </c>
      <c r="V171" s="1">
        <f t="shared" ca="1" si="64"/>
        <v>-7</v>
      </c>
      <c r="W171" s="1">
        <f t="shared" ca="1" si="64"/>
        <v>10</v>
      </c>
      <c r="X171">
        <f t="shared" ca="1" si="81"/>
        <v>10</v>
      </c>
      <c r="Y171" s="1">
        <f t="shared" ca="1" si="66"/>
        <v>-10</v>
      </c>
      <c r="Z171">
        <f t="shared" ca="1" si="82"/>
        <v>-10</v>
      </c>
      <c r="AB171" s="1">
        <f t="shared" ca="1" si="83"/>
        <v>-80</v>
      </c>
      <c r="AI171">
        <f t="shared" ca="1" si="84"/>
        <v>10</v>
      </c>
      <c r="AJ171" t="s">
        <v>18</v>
      </c>
      <c r="AK171" t="str">
        <f t="shared" ca="1" si="85"/>
        <v>-</v>
      </c>
      <c r="AL171">
        <f t="shared" ca="1" si="86"/>
        <v>10</v>
      </c>
      <c r="AM171" t="s">
        <v>13</v>
      </c>
      <c r="AN171">
        <f t="shared" ca="1" si="87"/>
        <v>-80</v>
      </c>
      <c r="AR171" s="5"/>
      <c r="AS171" t="str">
        <f t="shared" ca="1" si="88"/>
        <v>10x-10=-80</v>
      </c>
    </row>
    <row r="172" spans="1:45" x14ac:dyDescent="0.55000000000000004">
      <c r="A172" s="27">
        <v>1</v>
      </c>
      <c r="B172" s="1" t="s">
        <v>39</v>
      </c>
      <c r="C172" s="1" t="s">
        <v>40</v>
      </c>
      <c r="D172" s="51" t="s">
        <v>60</v>
      </c>
      <c r="E172" s="50" t="s">
        <v>333</v>
      </c>
      <c r="F172" s="50" t="str">
        <f t="shared" ca="1" si="57"/>
        <v>\\(\\quad 5x+8=8 \\)</v>
      </c>
      <c r="G172" s="50" t="str">
        <f t="shared" ca="1" si="58"/>
        <v>\\(\\quad x=2 \\)</v>
      </c>
      <c r="H172" s="50" t="s">
        <v>62</v>
      </c>
      <c r="I172" s="89" t="str">
        <f t="shared" ca="1" si="59"/>
        <v>INSERT INTO math(tangen,question,answer,editor,date,count) VALUES('m6100','\\(\\quad 5x+8=8 \\)','\\(\\quad x=2 \\)','harazono',NOW(),0);</v>
      </c>
      <c r="J172" s="78" t="s">
        <v>229</v>
      </c>
      <c r="K172" s="43" t="str">
        <f t="shared" ca="1" si="60"/>
        <v>5x+8=8</v>
      </c>
      <c r="L172" t="s">
        <v>230</v>
      </c>
      <c r="M172" s="78" t="s">
        <v>229</v>
      </c>
      <c r="N172" s="10" t="s">
        <v>31</v>
      </c>
      <c r="O172">
        <f t="shared" ca="1" si="61"/>
        <v>2</v>
      </c>
      <c r="P172" t="s">
        <v>230</v>
      </c>
      <c r="Q172" t="str">
        <f t="shared" ca="1" si="62"/>
        <v>\\(\\quad 5x+8=8 \\)</v>
      </c>
      <c r="R172" t="str">
        <f t="shared" ca="1" si="63"/>
        <v>\\(\\quad x=2 \\)</v>
      </c>
      <c r="V172" s="1">
        <f t="shared" ca="1" si="64"/>
        <v>2</v>
      </c>
      <c r="W172" s="1">
        <f t="shared" ca="1" si="64"/>
        <v>0</v>
      </c>
      <c r="X172">
        <f t="shared" ca="1" si="81"/>
        <v>5</v>
      </c>
      <c r="Y172" s="1">
        <f t="shared" ca="1" si="66"/>
        <v>8</v>
      </c>
      <c r="Z172">
        <f t="shared" ca="1" si="82"/>
        <v>8</v>
      </c>
      <c r="AB172" s="1">
        <f t="shared" ca="1" si="83"/>
        <v>8</v>
      </c>
      <c r="AI172">
        <f t="shared" ca="1" si="84"/>
        <v>5</v>
      </c>
      <c r="AJ172" t="s">
        <v>18</v>
      </c>
      <c r="AK172" t="str">
        <f t="shared" ca="1" si="85"/>
        <v>+</v>
      </c>
      <c r="AL172">
        <f t="shared" ca="1" si="86"/>
        <v>8</v>
      </c>
      <c r="AM172" t="s">
        <v>13</v>
      </c>
      <c r="AN172">
        <f t="shared" ca="1" si="87"/>
        <v>8</v>
      </c>
      <c r="AR172" s="5"/>
      <c r="AS172" t="str">
        <f t="shared" ca="1" si="88"/>
        <v>5x+8=8</v>
      </c>
    </row>
    <row r="173" spans="1:45" x14ac:dyDescent="0.55000000000000004">
      <c r="A173" s="27">
        <v>1</v>
      </c>
      <c r="B173" s="1" t="s">
        <v>39</v>
      </c>
      <c r="C173" s="1" t="s">
        <v>40</v>
      </c>
      <c r="D173" s="51" t="s">
        <v>60</v>
      </c>
      <c r="E173" s="50" t="s">
        <v>333</v>
      </c>
      <c r="F173" s="50" t="str">
        <f t="shared" ca="1" si="57"/>
        <v>\\(\\quad 5x+7=27 \\)</v>
      </c>
      <c r="G173" s="50" t="str">
        <f t="shared" ca="1" si="58"/>
        <v>\\(\\quad x=4 \\)</v>
      </c>
      <c r="H173" s="50" t="s">
        <v>62</v>
      </c>
      <c r="I173" s="89" t="str">
        <f t="shared" ca="1" si="59"/>
        <v>INSERT INTO math(tangen,question,answer,editor,date,count) VALUES('m6100','\\(\\quad 5x+7=27 \\)','\\(\\quad x=4 \\)','harazono',NOW(),0);</v>
      </c>
      <c r="J173" s="78" t="s">
        <v>229</v>
      </c>
      <c r="K173" s="43" t="str">
        <f t="shared" ca="1" si="60"/>
        <v>5x+7=27</v>
      </c>
      <c r="L173" t="s">
        <v>230</v>
      </c>
      <c r="M173" s="78" t="s">
        <v>229</v>
      </c>
      <c r="N173" s="10" t="s">
        <v>31</v>
      </c>
      <c r="O173">
        <f t="shared" ca="1" si="61"/>
        <v>4</v>
      </c>
      <c r="P173" t="s">
        <v>230</v>
      </c>
      <c r="Q173" t="str">
        <f t="shared" ca="1" si="62"/>
        <v>\\(\\quad 5x+7=27 \\)</v>
      </c>
      <c r="R173" t="str">
        <f t="shared" ca="1" si="63"/>
        <v>\\(\\quad x=4 \\)</v>
      </c>
      <c r="V173" s="1">
        <f t="shared" ca="1" si="64"/>
        <v>4</v>
      </c>
      <c r="W173" s="1">
        <f t="shared" ca="1" si="64"/>
        <v>5</v>
      </c>
      <c r="X173">
        <f t="shared" ca="1" si="81"/>
        <v>5</v>
      </c>
      <c r="Y173" s="1">
        <f t="shared" ca="1" si="66"/>
        <v>7</v>
      </c>
      <c r="Z173">
        <f t="shared" ca="1" si="82"/>
        <v>7</v>
      </c>
      <c r="AB173" s="1">
        <f t="shared" ca="1" si="83"/>
        <v>27</v>
      </c>
      <c r="AI173">
        <f t="shared" ca="1" si="84"/>
        <v>5</v>
      </c>
      <c r="AJ173" t="s">
        <v>18</v>
      </c>
      <c r="AK173" t="str">
        <f t="shared" ca="1" si="85"/>
        <v>+</v>
      </c>
      <c r="AL173">
        <f t="shared" ca="1" si="86"/>
        <v>7</v>
      </c>
      <c r="AM173" t="s">
        <v>13</v>
      </c>
      <c r="AN173">
        <f t="shared" ca="1" si="87"/>
        <v>27</v>
      </c>
      <c r="AR173" s="5"/>
      <c r="AS173" t="str">
        <f t="shared" ca="1" si="88"/>
        <v>5x+7=27</v>
      </c>
    </row>
    <row r="174" spans="1:45" x14ac:dyDescent="0.55000000000000004">
      <c r="A174" s="27">
        <v>1</v>
      </c>
      <c r="B174" s="1" t="s">
        <v>39</v>
      </c>
      <c r="C174" s="1" t="s">
        <v>40</v>
      </c>
      <c r="D174" s="51" t="s">
        <v>60</v>
      </c>
      <c r="E174" s="50" t="s">
        <v>333</v>
      </c>
      <c r="F174" s="50" t="str">
        <f t="shared" ca="1" si="57"/>
        <v>\\(\\quad -x-3=1 \\)</v>
      </c>
      <c r="G174" s="50" t="str">
        <f t="shared" ca="1" si="58"/>
        <v>\\(\\quad x=-4 \\)</v>
      </c>
      <c r="H174" s="50" t="s">
        <v>62</v>
      </c>
      <c r="I174" s="89" t="str">
        <f t="shared" ca="1" si="59"/>
        <v>INSERT INTO math(tangen,question,answer,editor,date,count) VALUES('m6100','\\(\\quad -x-3=1 \\)','\\(\\quad x=-4 \\)','harazono',NOW(),0);</v>
      </c>
      <c r="J174" s="78" t="s">
        <v>229</v>
      </c>
      <c r="K174" s="43" t="str">
        <f t="shared" ca="1" si="60"/>
        <v>-x-3=1</v>
      </c>
      <c r="L174" t="s">
        <v>230</v>
      </c>
      <c r="M174" s="78" t="s">
        <v>229</v>
      </c>
      <c r="N174" s="10" t="s">
        <v>31</v>
      </c>
      <c r="O174">
        <f t="shared" ca="1" si="61"/>
        <v>-4</v>
      </c>
      <c r="P174" t="s">
        <v>230</v>
      </c>
      <c r="Q174" t="str">
        <f t="shared" ca="1" si="62"/>
        <v>\\(\\quad -x-3=1 \\)</v>
      </c>
      <c r="R174" t="str">
        <f t="shared" ca="1" si="63"/>
        <v>\\(\\quad x=-4 \\)</v>
      </c>
      <c r="V174" s="1">
        <f t="shared" ca="1" si="64"/>
        <v>-4</v>
      </c>
      <c r="W174" s="1">
        <f t="shared" ca="1" si="64"/>
        <v>-1</v>
      </c>
      <c r="X174">
        <f t="shared" ca="1" si="81"/>
        <v>-1</v>
      </c>
      <c r="Y174" s="1">
        <f t="shared" ca="1" si="66"/>
        <v>-3</v>
      </c>
      <c r="Z174">
        <f t="shared" ca="1" si="82"/>
        <v>-3</v>
      </c>
      <c r="AB174" s="1">
        <f t="shared" ca="1" si="83"/>
        <v>1</v>
      </c>
      <c r="AI174" t="str">
        <f t="shared" ca="1" si="84"/>
        <v>-</v>
      </c>
      <c r="AJ174" t="s">
        <v>18</v>
      </c>
      <c r="AK174" t="str">
        <f t="shared" ca="1" si="85"/>
        <v>-</v>
      </c>
      <c r="AL174">
        <f t="shared" ca="1" si="86"/>
        <v>3</v>
      </c>
      <c r="AM174" t="s">
        <v>13</v>
      </c>
      <c r="AN174">
        <f t="shared" ca="1" si="87"/>
        <v>1</v>
      </c>
      <c r="AR174" s="5"/>
      <c r="AS174" t="str">
        <f t="shared" ca="1" si="88"/>
        <v>-x-3=1</v>
      </c>
    </row>
    <row r="175" spans="1:45" x14ac:dyDescent="0.55000000000000004">
      <c r="A175" s="27">
        <v>1</v>
      </c>
      <c r="B175" s="1" t="s">
        <v>39</v>
      </c>
      <c r="C175" s="1" t="s">
        <v>40</v>
      </c>
      <c r="D175" s="51" t="s">
        <v>60</v>
      </c>
      <c r="E175" s="50" t="s">
        <v>333</v>
      </c>
      <c r="F175" s="50" t="str">
        <f t="shared" ca="1" si="57"/>
        <v>\\(\\quad 5x-8=-8 \\)</v>
      </c>
      <c r="G175" s="50" t="str">
        <f t="shared" ca="1" si="58"/>
        <v>\\(\\quad x=7 \\)</v>
      </c>
      <c r="H175" s="50" t="s">
        <v>62</v>
      </c>
      <c r="I175" s="89" t="str">
        <f t="shared" ca="1" si="59"/>
        <v>INSERT INTO math(tangen,question,answer,editor,date,count) VALUES('m6100','\\(\\quad 5x-8=-8 \\)','\\(\\quad x=7 \\)','harazono',NOW(),0);</v>
      </c>
      <c r="J175" s="78" t="s">
        <v>229</v>
      </c>
      <c r="K175" s="43" t="str">
        <f t="shared" ca="1" si="60"/>
        <v>5x-8=-8</v>
      </c>
      <c r="L175" t="s">
        <v>230</v>
      </c>
      <c r="M175" s="78" t="s">
        <v>229</v>
      </c>
      <c r="N175" s="10" t="s">
        <v>31</v>
      </c>
      <c r="O175">
        <f t="shared" ca="1" si="61"/>
        <v>7</v>
      </c>
      <c r="P175" t="s">
        <v>230</v>
      </c>
      <c r="Q175" t="str">
        <f t="shared" ca="1" si="62"/>
        <v>\\(\\quad 5x-8=-8 \\)</v>
      </c>
      <c r="R175" t="str">
        <f t="shared" ca="1" si="63"/>
        <v>\\(\\quad x=7 \\)</v>
      </c>
      <c r="V175" s="1">
        <f t="shared" ca="1" si="64"/>
        <v>7</v>
      </c>
      <c r="W175" s="1">
        <f t="shared" ca="1" si="64"/>
        <v>0</v>
      </c>
      <c r="X175">
        <f t="shared" ca="1" si="81"/>
        <v>5</v>
      </c>
      <c r="Y175" s="1">
        <f t="shared" ca="1" si="66"/>
        <v>-8</v>
      </c>
      <c r="Z175">
        <f t="shared" ca="1" si="82"/>
        <v>-8</v>
      </c>
      <c r="AB175" s="1">
        <f t="shared" ca="1" si="83"/>
        <v>-8</v>
      </c>
      <c r="AI175">
        <f t="shared" ca="1" si="84"/>
        <v>5</v>
      </c>
      <c r="AJ175" t="s">
        <v>18</v>
      </c>
      <c r="AK175" t="str">
        <f t="shared" ca="1" si="85"/>
        <v>-</v>
      </c>
      <c r="AL175">
        <f t="shared" ca="1" si="86"/>
        <v>8</v>
      </c>
      <c r="AM175" t="s">
        <v>13</v>
      </c>
      <c r="AN175">
        <f t="shared" ca="1" si="87"/>
        <v>-8</v>
      </c>
      <c r="AR175" s="5"/>
      <c r="AS175" t="str">
        <f t="shared" ca="1" si="88"/>
        <v>5x-8=-8</v>
      </c>
    </row>
    <row r="176" spans="1:45" x14ac:dyDescent="0.55000000000000004">
      <c r="A176" s="27">
        <v>1</v>
      </c>
      <c r="B176" s="1" t="s">
        <v>39</v>
      </c>
      <c r="C176" s="1" t="s">
        <v>40</v>
      </c>
      <c r="D176" s="51" t="s">
        <v>60</v>
      </c>
      <c r="E176" s="50" t="s">
        <v>333</v>
      </c>
      <c r="F176" s="50" t="str">
        <f t="shared" ca="1" si="57"/>
        <v>\\(\\quad 9x+7=-74 \\)</v>
      </c>
      <c r="G176" s="50" t="str">
        <f t="shared" ca="1" si="58"/>
        <v>\\(\\quad x=-9 \\)</v>
      </c>
      <c r="H176" s="50" t="s">
        <v>62</v>
      </c>
      <c r="I176" s="89" t="str">
        <f t="shared" ca="1" si="59"/>
        <v>INSERT INTO math(tangen,question,answer,editor,date,count) VALUES('m6100','\\(\\quad 9x+7=-74 \\)','\\(\\quad x=-9 \\)','harazono',NOW(),0);</v>
      </c>
      <c r="J176" s="78" t="s">
        <v>229</v>
      </c>
      <c r="K176" s="43" t="str">
        <f t="shared" ca="1" si="60"/>
        <v>9x+7=-74</v>
      </c>
      <c r="L176" t="s">
        <v>230</v>
      </c>
      <c r="M176" s="78" t="s">
        <v>229</v>
      </c>
      <c r="N176" s="10" t="s">
        <v>31</v>
      </c>
      <c r="O176">
        <f t="shared" ca="1" si="61"/>
        <v>-9</v>
      </c>
      <c r="P176" t="s">
        <v>230</v>
      </c>
      <c r="Q176" t="str">
        <f t="shared" ca="1" si="62"/>
        <v>\\(\\quad 9x+7=-74 \\)</v>
      </c>
      <c r="R176" t="str">
        <f t="shared" ca="1" si="63"/>
        <v>\\(\\quad x=-9 \\)</v>
      </c>
      <c r="V176" s="1">
        <f t="shared" ca="1" si="64"/>
        <v>-9</v>
      </c>
      <c r="W176" s="1">
        <f t="shared" ca="1" si="64"/>
        <v>9</v>
      </c>
      <c r="X176">
        <f t="shared" ca="1" si="81"/>
        <v>9</v>
      </c>
      <c r="Y176" s="1">
        <f t="shared" ca="1" si="66"/>
        <v>7</v>
      </c>
      <c r="Z176">
        <f t="shared" ca="1" si="82"/>
        <v>7</v>
      </c>
      <c r="AB176" s="1">
        <f t="shared" ca="1" si="83"/>
        <v>-74</v>
      </c>
      <c r="AI176">
        <f t="shared" ca="1" si="84"/>
        <v>9</v>
      </c>
      <c r="AJ176" t="s">
        <v>18</v>
      </c>
      <c r="AK176" t="str">
        <f t="shared" ca="1" si="85"/>
        <v>+</v>
      </c>
      <c r="AL176">
        <f t="shared" ca="1" si="86"/>
        <v>7</v>
      </c>
      <c r="AM176" t="s">
        <v>13</v>
      </c>
      <c r="AN176">
        <f t="shared" ca="1" si="87"/>
        <v>-74</v>
      </c>
      <c r="AR176" s="5"/>
      <c r="AS176" t="str">
        <f t="shared" ca="1" si="88"/>
        <v>9x+7=-74</v>
      </c>
    </row>
    <row r="177" spans="1:45" x14ac:dyDescent="0.55000000000000004">
      <c r="A177" s="27">
        <v>1</v>
      </c>
      <c r="B177" s="1" t="s">
        <v>39</v>
      </c>
      <c r="C177" s="1" t="s">
        <v>40</v>
      </c>
      <c r="D177" s="51" t="s">
        <v>60</v>
      </c>
      <c r="E177" s="50" t="s">
        <v>333</v>
      </c>
      <c r="F177" s="50" t="str">
        <f t="shared" ca="1" si="57"/>
        <v>\\(\\quad -5x-2=-27 \\)</v>
      </c>
      <c r="G177" s="50" t="str">
        <f t="shared" ca="1" si="58"/>
        <v>\\(\\quad x=5 \\)</v>
      </c>
      <c r="H177" s="50" t="s">
        <v>62</v>
      </c>
      <c r="I177" s="89" t="str">
        <f t="shared" ca="1" si="59"/>
        <v>INSERT INTO math(tangen,question,answer,editor,date,count) VALUES('m6100','\\(\\quad -5x-2=-27 \\)','\\(\\quad x=5 \\)','harazono',NOW(),0);</v>
      </c>
      <c r="J177" s="78" t="s">
        <v>229</v>
      </c>
      <c r="K177" s="43" t="str">
        <f t="shared" ca="1" si="60"/>
        <v>-5x-2=-27</v>
      </c>
      <c r="L177" t="s">
        <v>230</v>
      </c>
      <c r="M177" s="78" t="s">
        <v>229</v>
      </c>
      <c r="N177" s="10" t="s">
        <v>31</v>
      </c>
      <c r="O177">
        <f t="shared" ca="1" si="61"/>
        <v>5</v>
      </c>
      <c r="P177" t="s">
        <v>230</v>
      </c>
      <c r="Q177" t="str">
        <f t="shared" ca="1" si="62"/>
        <v>\\(\\quad -5x-2=-27 \\)</v>
      </c>
      <c r="R177" t="str">
        <f t="shared" ca="1" si="63"/>
        <v>\\(\\quad x=5 \\)</v>
      </c>
      <c r="V177" s="1">
        <f t="shared" ca="1" si="64"/>
        <v>5</v>
      </c>
      <c r="W177" s="1">
        <f t="shared" ca="1" si="64"/>
        <v>-5</v>
      </c>
      <c r="X177">
        <f t="shared" ca="1" si="81"/>
        <v>-5</v>
      </c>
      <c r="Y177" s="1">
        <f t="shared" ca="1" si="66"/>
        <v>-2</v>
      </c>
      <c r="Z177">
        <f t="shared" ca="1" si="82"/>
        <v>-2</v>
      </c>
      <c r="AB177" s="1">
        <f t="shared" ca="1" si="83"/>
        <v>-27</v>
      </c>
      <c r="AI177">
        <f t="shared" ca="1" si="84"/>
        <v>-5</v>
      </c>
      <c r="AJ177" t="s">
        <v>18</v>
      </c>
      <c r="AK177" t="str">
        <f t="shared" ca="1" si="85"/>
        <v>-</v>
      </c>
      <c r="AL177">
        <f t="shared" ca="1" si="86"/>
        <v>2</v>
      </c>
      <c r="AM177" t="s">
        <v>13</v>
      </c>
      <c r="AN177">
        <f t="shared" ca="1" si="87"/>
        <v>-27</v>
      </c>
      <c r="AR177" s="5"/>
      <c r="AS177" t="str">
        <f t="shared" ca="1" si="88"/>
        <v>-5x-2=-27</v>
      </c>
    </row>
    <row r="178" spans="1:45" x14ac:dyDescent="0.55000000000000004">
      <c r="A178" s="27">
        <v>1</v>
      </c>
      <c r="B178" s="1" t="s">
        <v>39</v>
      </c>
      <c r="C178" s="1" t="s">
        <v>40</v>
      </c>
      <c r="D178" s="51" t="s">
        <v>60</v>
      </c>
      <c r="E178" s="50" t="s">
        <v>333</v>
      </c>
      <c r="F178" s="50" t="str">
        <f t="shared" ca="1" si="57"/>
        <v>\\(\\quad -5x+5=5 \\)</v>
      </c>
      <c r="G178" s="50" t="str">
        <f t="shared" ca="1" si="58"/>
        <v>\\(\\quad x=0 \\)</v>
      </c>
      <c r="H178" s="50" t="s">
        <v>62</v>
      </c>
      <c r="I178" s="89" t="str">
        <f t="shared" ca="1" si="59"/>
        <v>INSERT INTO math(tangen,question,answer,editor,date,count) VALUES('m6100','\\(\\quad -5x+5=5 \\)','\\(\\quad x=0 \\)','harazono',NOW(),0);</v>
      </c>
      <c r="J178" s="78" t="s">
        <v>229</v>
      </c>
      <c r="K178" s="43" t="str">
        <f t="shared" ca="1" si="60"/>
        <v>-5x+5=5</v>
      </c>
      <c r="L178" t="s">
        <v>230</v>
      </c>
      <c r="M178" s="78" t="s">
        <v>229</v>
      </c>
      <c r="N178" s="10" t="s">
        <v>31</v>
      </c>
      <c r="O178">
        <f t="shared" ca="1" si="61"/>
        <v>0</v>
      </c>
      <c r="P178" t="s">
        <v>230</v>
      </c>
      <c r="Q178" t="str">
        <f t="shared" ca="1" si="62"/>
        <v>\\(\\quad -5x+5=5 \\)</v>
      </c>
      <c r="R178" t="str">
        <f t="shared" ca="1" si="63"/>
        <v>\\(\\quad x=0 \\)</v>
      </c>
      <c r="V178" s="1">
        <f t="shared" ca="1" si="64"/>
        <v>0</v>
      </c>
      <c r="W178" s="1">
        <f t="shared" ca="1" si="64"/>
        <v>-5</v>
      </c>
      <c r="X178">
        <f t="shared" ca="1" si="81"/>
        <v>-5</v>
      </c>
      <c r="Y178" s="1">
        <f t="shared" ca="1" si="66"/>
        <v>5</v>
      </c>
      <c r="Z178">
        <f t="shared" ca="1" si="82"/>
        <v>5</v>
      </c>
      <c r="AB178" s="1">
        <f t="shared" ca="1" si="83"/>
        <v>5</v>
      </c>
      <c r="AI178">
        <f t="shared" ca="1" si="84"/>
        <v>-5</v>
      </c>
      <c r="AJ178" t="s">
        <v>18</v>
      </c>
      <c r="AK178" t="str">
        <f t="shared" ca="1" si="85"/>
        <v>+</v>
      </c>
      <c r="AL178">
        <f t="shared" ca="1" si="86"/>
        <v>5</v>
      </c>
      <c r="AM178" t="s">
        <v>13</v>
      </c>
      <c r="AN178">
        <f t="shared" ca="1" si="87"/>
        <v>5</v>
      </c>
      <c r="AR178" s="5"/>
      <c r="AS178" t="str">
        <f t="shared" ca="1" si="88"/>
        <v>-5x+5=5</v>
      </c>
    </row>
    <row r="179" spans="1:45" x14ac:dyDescent="0.55000000000000004">
      <c r="A179" s="27">
        <v>1</v>
      </c>
      <c r="B179" s="1" t="s">
        <v>39</v>
      </c>
      <c r="C179" s="1" t="s">
        <v>40</v>
      </c>
      <c r="D179" s="51" t="s">
        <v>60</v>
      </c>
      <c r="E179" s="50" t="s">
        <v>333</v>
      </c>
      <c r="F179" s="50" t="str">
        <f t="shared" ca="1" si="57"/>
        <v>\\(\\quad -2x-5=3 \\)</v>
      </c>
      <c r="G179" s="50" t="str">
        <f t="shared" ca="1" si="58"/>
        <v>\\(\\quad x=-4 \\)</v>
      </c>
      <c r="H179" s="50" t="s">
        <v>62</v>
      </c>
      <c r="I179" s="89" t="str">
        <f t="shared" ca="1" si="59"/>
        <v>INSERT INTO math(tangen,question,answer,editor,date,count) VALUES('m6100','\\(\\quad -2x-5=3 \\)','\\(\\quad x=-4 \\)','harazono',NOW(),0);</v>
      </c>
      <c r="J179" s="78" t="s">
        <v>229</v>
      </c>
      <c r="K179" s="43" t="str">
        <f t="shared" ca="1" si="60"/>
        <v>-2x-5=3</v>
      </c>
      <c r="L179" t="s">
        <v>230</v>
      </c>
      <c r="M179" s="78" t="s">
        <v>229</v>
      </c>
      <c r="N179" s="10" t="s">
        <v>31</v>
      </c>
      <c r="O179">
        <f t="shared" ca="1" si="61"/>
        <v>-4</v>
      </c>
      <c r="P179" t="s">
        <v>230</v>
      </c>
      <c r="Q179" t="str">
        <f t="shared" ca="1" si="62"/>
        <v>\\(\\quad -2x-5=3 \\)</v>
      </c>
      <c r="R179" t="str">
        <f t="shared" ca="1" si="63"/>
        <v>\\(\\quad x=-4 \\)</v>
      </c>
      <c r="V179" s="1">
        <f t="shared" ca="1" si="64"/>
        <v>-4</v>
      </c>
      <c r="W179" s="1">
        <f t="shared" ca="1" si="64"/>
        <v>-2</v>
      </c>
      <c r="X179">
        <f t="shared" ca="1" si="81"/>
        <v>-2</v>
      </c>
      <c r="Y179" s="1">
        <f t="shared" ca="1" si="66"/>
        <v>-5</v>
      </c>
      <c r="Z179">
        <f t="shared" ca="1" si="82"/>
        <v>-5</v>
      </c>
      <c r="AB179" s="1">
        <f t="shared" ca="1" si="83"/>
        <v>3</v>
      </c>
      <c r="AI179">
        <f t="shared" ca="1" si="84"/>
        <v>-2</v>
      </c>
      <c r="AJ179" t="s">
        <v>18</v>
      </c>
      <c r="AK179" t="str">
        <f t="shared" ca="1" si="85"/>
        <v>-</v>
      </c>
      <c r="AL179">
        <f t="shared" ca="1" si="86"/>
        <v>5</v>
      </c>
      <c r="AM179" t="s">
        <v>13</v>
      </c>
      <c r="AN179">
        <f t="shared" ca="1" si="87"/>
        <v>3</v>
      </c>
      <c r="AR179" s="5"/>
      <c r="AS179" t="str">
        <f t="shared" ca="1" si="88"/>
        <v>-2x-5=3</v>
      </c>
    </row>
    <row r="180" spans="1:45" x14ac:dyDescent="0.55000000000000004">
      <c r="A180" s="27">
        <v>1</v>
      </c>
      <c r="B180" s="1" t="s">
        <v>39</v>
      </c>
      <c r="C180" s="1" t="s">
        <v>40</v>
      </c>
      <c r="D180" s="51" t="s">
        <v>60</v>
      </c>
      <c r="E180" s="50" t="s">
        <v>333</v>
      </c>
      <c r="F180" s="50" t="str">
        <f t="shared" ca="1" si="57"/>
        <v>\\(\\quad -x+7=15 \\)</v>
      </c>
      <c r="G180" s="50" t="str">
        <f t="shared" ca="1" si="58"/>
        <v>\\(\\quad x=-8 \\)</v>
      </c>
      <c r="H180" s="50" t="s">
        <v>62</v>
      </c>
      <c r="I180" s="89" t="str">
        <f t="shared" ca="1" si="59"/>
        <v>INSERT INTO math(tangen,question,answer,editor,date,count) VALUES('m6100','\\(\\quad -x+7=15 \\)','\\(\\quad x=-8 \\)','harazono',NOW(),0);</v>
      </c>
      <c r="J180" s="78" t="s">
        <v>229</v>
      </c>
      <c r="K180" s="43" t="str">
        <f t="shared" ca="1" si="60"/>
        <v>-x+7=15</v>
      </c>
      <c r="L180" t="s">
        <v>230</v>
      </c>
      <c r="M180" s="78" t="s">
        <v>229</v>
      </c>
      <c r="N180" s="10" t="s">
        <v>31</v>
      </c>
      <c r="O180">
        <f t="shared" ca="1" si="61"/>
        <v>-8</v>
      </c>
      <c r="P180" t="s">
        <v>230</v>
      </c>
      <c r="Q180" t="str">
        <f t="shared" ca="1" si="62"/>
        <v>\\(\\quad -x+7=15 \\)</v>
      </c>
      <c r="R180" t="str">
        <f t="shared" ca="1" si="63"/>
        <v>\\(\\quad x=-8 \\)</v>
      </c>
      <c r="V180" s="1">
        <f t="shared" ca="1" si="64"/>
        <v>-8</v>
      </c>
      <c r="W180" s="1">
        <f t="shared" ca="1" si="64"/>
        <v>-1</v>
      </c>
      <c r="X180">
        <f t="shared" ca="1" si="81"/>
        <v>-1</v>
      </c>
      <c r="Y180" s="1">
        <f t="shared" ca="1" si="66"/>
        <v>7</v>
      </c>
      <c r="Z180">
        <f t="shared" ca="1" si="82"/>
        <v>7</v>
      </c>
      <c r="AB180" s="1">
        <f t="shared" ca="1" si="83"/>
        <v>15</v>
      </c>
      <c r="AI180" t="str">
        <f t="shared" ca="1" si="84"/>
        <v>-</v>
      </c>
      <c r="AJ180" t="s">
        <v>18</v>
      </c>
      <c r="AK180" t="str">
        <f t="shared" ca="1" si="85"/>
        <v>+</v>
      </c>
      <c r="AL180">
        <f t="shared" ca="1" si="86"/>
        <v>7</v>
      </c>
      <c r="AM180" t="s">
        <v>13</v>
      </c>
      <c r="AN180">
        <f t="shared" ca="1" si="87"/>
        <v>15</v>
      </c>
      <c r="AR180" s="5"/>
      <c r="AS180" t="str">
        <f t="shared" ca="1" si="88"/>
        <v>-x+7=15</v>
      </c>
    </row>
    <row r="181" spans="1:45" x14ac:dyDescent="0.55000000000000004">
      <c r="A181" s="27">
        <v>1</v>
      </c>
      <c r="B181" s="1" t="s">
        <v>39</v>
      </c>
      <c r="C181" s="1" t="s">
        <v>40</v>
      </c>
      <c r="D181" s="51" t="s">
        <v>60</v>
      </c>
      <c r="E181" s="50" t="s">
        <v>333</v>
      </c>
      <c r="F181" s="50" t="str">
        <f t="shared" ca="1" si="57"/>
        <v>\\(\\quad -4x-8=-40 \\)</v>
      </c>
      <c r="G181" s="50" t="str">
        <f t="shared" ca="1" si="58"/>
        <v>\\(\\quad x=8 \\)</v>
      </c>
      <c r="H181" s="50" t="s">
        <v>62</v>
      </c>
      <c r="I181" s="89" t="str">
        <f t="shared" ca="1" si="59"/>
        <v>INSERT INTO math(tangen,question,answer,editor,date,count) VALUES('m6100','\\(\\quad -4x-8=-40 \\)','\\(\\quad x=8 \\)','harazono',NOW(),0);</v>
      </c>
      <c r="J181" s="78" t="s">
        <v>229</v>
      </c>
      <c r="K181" s="43" t="str">
        <f t="shared" ca="1" si="60"/>
        <v>-4x-8=-40</v>
      </c>
      <c r="L181" t="s">
        <v>230</v>
      </c>
      <c r="M181" s="78" t="s">
        <v>229</v>
      </c>
      <c r="N181" s="10" t="s">
        <v>31</v>
      </c>
      <c r="O181">
        <f t="shared" ca="1" si="61"/>
        <v>8</v>
      </c>
      <c r="P181" t="s">
        <v>230</v>
      </c>
      <c r="Q181" t="str">
        <f t="shared" ca="1" si="62"/>
        <v>\\(\\quad -4x-8=-40 \\)</v>
      </c>
      <c r="R181" t="str">
        <f t="shared" ca="1" si="63"/>
        <v>\\(\\quad x=8 \\)</v>
      </c>
      <c r="V181" s="1">
        <f t="shared" ca="1" si="64"/>
        <v>8</v>
      </c>
      <c r="W181" s="1">
        <f t="shared" ca="1" si="64"/>
        <v>-4</v>
      </c>
      <c r="X181">
        <f t="shared" ca="1" si="81"/>
        <v>-4</v>
      </c>
      <c r="Y181" s="1">
        <f t="shared" ca="1" si="66"/>
        <v>-8</v>
      </c>
      <c r="Z181">
        <f t="shared" ca="1" si="82"/>
        <v>-8</v>
      </c>
      <c r="AB181" s="1">
        <f t="shared" ca="1" si="83"/>
        <v>-40</v>
      </c>
      <c r="AI181">
        <f t="shared" ca="1" si="84"/>
        <v>-4</v>
      </c>
      <c r="AJ181" t="s">
        <v>18</v>
      </c>
      <c r="AK181" t="str">
        <f t="shared" ca="1" si="85"/>
        <v>-</v>
      </c>
      <c r="AL181">
        <f t="shared" ca="1" si="86"/>
        <v>8</v>
      </c>
      <c r="AM181" t="s">
        <v>13</v>
      </c>
      <c r="AN181">
        <f t="shared" ca="1" si="87"/>
        <v>-40</v>
      </c>
      <c r="AR181" s="5"/>
      <c r="AS181" t="str">
        <f t="shared" ca="1" si="88"/>
        <v>-4x-8=-40</v>
      </c>
    </row>
    <row r="182" spans="1:45" x14ac:dyDescent="0.55000000000000004">
      <c r="A182" s="27">
        <v>1</v>
      </c>
      <c r="B182" s="1" t="s">
        <v>2</v>
      </c>
      <c r="C182" s="1" t="s">
        <v>41</v>
      </c>
      <c r="D182" s="51" t="s">
        <v>60</v>
      </c>
      <c r="E182" s="50" t="s">
        <v>333</v>
      </c>
      <c r="F182" s="50" t="str">
        <f t="shared" ref="F182" ca="1" si="89">Q182</f>
        <v>\\(\\quad 15x-3=7x-43 \\)</v>
      </c>
      <c r="G182" s="50" t="str">
        <f t="shared" ref="G182" ca="1" si="90">R182</f>
        <v>\\(\\quad x=-5 \\)</v>
      </c>
      <c r="H182" s="50" t="s">
        <v>62</v>
      </c>
      <c r="I182" s="89" t="str">
        <f t="shared" ref="I182" ca="1" si="91">"INSERT INTO "&amp;D182&amp;"(tangen,question,answer,editor,date,count) VALUES('"&amp;E182&amp;"','"&amp;F182&amp;"','"&amp;G182&amp;"','"&amp;H182&amp;"',NOW(),0);"</f>
        <v>INSERT INTO math(tangen,question,answer,editor,date,count) VALUES('m6100','\\(\\quad 15x-3=7x-43 \\)','\\(\\quad x=-5 \\)','harazono',NOW(),0);</v>
      </c>
      <c r="J182" s="78" t="s">
        <v>229</v>
      </c>
      <c r="K182" s="43" t="str">
        <f t="shared" ca="1" si="51"/>
        <v>15x-3=7x-43</v>
      </c>
      <c r="L182" t="s">
        <v>230</v>
      </c>
      <c r="M182" s="78" t="s">
        <v>229</v>
      </c>
      <c r="N182" s="10" t="s">
        <v>31</v>
      </c>
      <c r="O182">
        <f t="shared" ca="1" si="52"/>
        <v>-5</v>
      </c>
      <c r="P182" t="s">
        <v>230</v>
      </c>
      <c r="Q182" t="str">
        <f t="shared" ref="Q182" ca="1" si="92">J182&amp;K182&amp;L182</f>
        <v>\\(\\quad 15x-3=7x-43 \\)</v>
      </c>
      <c r="R182" t="str">
        <f t="shared" ref="R182" ca="1" si="93">M182&amp;N182&amp;O182&amp;P182</f>
        <v>\\(\\quad x=-5 \\)</v>
      </c>
      <c r="V182" s="1">
        <f ca="1">RANDBETWEEN(-10,10)</f>
        <v>-5</v>
      </c>
      <c r="W182" s="1">
        <f t="shared" ca="1" si="64"/>
        <v>8</v>
      </c>
      <c r="X182" s="1">
        <f ca="1">W182+AB182</f>
        <v>15</v>
      </c>
      <c r="Y182">
        <f ca="1">IF(X182=0,5,X182)</f>
        <v>15</v>
      </c>
      <c r="Z182" s="1">
        <f ca="1">RANDBETWEEN(-10,10)</f>
        <v>-3</v>
      </c>
      <c r="AA182">
        <f ca="1">IF(Z182=0,5,Z182)</f>
        <v>-3</v>
      </c>
      <c r="AB182" s="1">
        <f ca="1">RANDBETWEEN(-10,10)</f>
        <v>7</v>
      </c>
      <c r="AC182">
        <f ca="1">IF(AB182=0,5,AB182)</f>
        <v>7</v>
      </c>
      <c r="AD182" s="1">
        <f ca="1">V182*W182+AA182</f>
        <v>-43</v>
      </c>
      <c r="AE182">
        <f ca="1">IF(AD182=0,5,AD182)</f>
        <v>-43</v>
      </c>
      <c r="AI182">
        <f t="shared" ref="AI182:AI195" ca="1" si="94">IF(Y182=0,"",IF(Y182=1,"",IF(Y182=-1,"-",Y182)))</f>
        <v>15</v>
      </c>
      <c r="AJ182" t="str">
        <f ca="1">IF(X182=0,"","x")</f>
        <v>x</v>
      </c>
      <c r="AK182" t="str">
        <f ca="1">IF(AA182&lt;=0,"-","+")</f>
        <v>-</v>
      </c>
      <c r="AL182">
        <f ca="1">ABS(AA182)</f>
        <v>3</v>
      </c>
      <c r="AM182" t="s">
        <v>13</v>
      </c>
      <c r="AN182">
        <f ca="1">IF(AC182=0,"",IF(AB182=1,"",IF(AB182=-1,"",AB182)))</f>
        <v>7</v>
      </c>
      <c r="AO182" t="str">
        <f ca="1">IF(AB182=0,"","x")</f>
        <v>x</v>
      </c>
      <c r="AP182" t="str">
        <f ca="1">IF(AD182&lt;=0,"-","+")</f>
        <v>-</v>
      </c>
      <c r="AQ182">
        <f ca="1">ABS(AE182)</f>
        <v>43</v>
      </c>
      <c r="AS182" t="str">
        <f t="shared" ref="AS182:AS196" ca="1" si="95">AI182&amp;AJ182&amp;AK182&amp;AL182&amp;AM182&amp;AN182&amp;AO182&amp;AP182&amp;AQ182</f>
        <v>15x-3=7x-43</v>
      </c>
    </row>
    <row r="183" spans="1:45" x14ac:dyDescent="0.55000000000000004">
      <c r="A183" s="27">
        <v>1</v>
      </c>
      <c r="B183" s="1" t="s">
        <v>2</v>
      </c>
      <c r="C183" s="1" t="s">
        <v>41</v>
      </c>
      <c r="D183" s="51" t="s">
        <v>60</v>
      </c>
      <c r="E183" s="50" t="s">
        <v>333</v>
      </c>
      <c r="F183" s="50" t="str">
        <f t="shared" ref="F183:F231" ca="1" si="96">Q183</f>
        <v>\\(\\quad 6x+6=2x+30 \\)</v>
      </c>
      <c r="G183" s="50" t="str">
        <f t="shared" ref="G183:G231" ca="1" si="97">R183</f>
        <v>\\(\\quad x=6 \\)</v>
      </c>
      <c r="H183" s="50" t="s">
        <v>62</v>
      </c>
      <c r="I183" s="89" t="str">
        <f t="shared" ref="I183:I231" ca="1" si="98">"INSERT INTO "&amp;D183&amp;"(tangen,question,answer,editor,date,count) VALUES('"&amp;E183&amp;"','"&amp;F183&amp;"','"&amp;G183&amp;"','"&amp;H183&amp;"',NOW(),0);"</f>
        <v>INSERT INTO math(tangen,question,answer,editor,date,count) VALUES('m6100','\\(\\quad 6x+6=2x+30 \\)','\\(\\quad x=6 \\)','harazono',NOW(),0);</v>
      </c>
      <c r="J183" s="78" t="s">
        <v>229</v>
      </c>
      <c r="K183" s="43" t="str">
        <f t="shared" ref="K183:K231" ca="1" si="99">AS183</f>
        <v>6x+6=2x+30</v>
      </c>
      <c r="L183" t="s">
        <v>230</v>
      </c>
      <c r="M183" s="78" t="s">
        <v>229</v>
      </c>
      <c r="N183" s="10" t="s">
        <v>31</v>
      </c>
      <c r="O183">
        <f t="shared" ref="O183:O231" ca="1" si="100">V183</f>
        <v>6</v>
      </c>
      <c r="P183" t="s">
        <v>230</v>
      </c>
      <c r="Q183" t="str">
        <f t="shared" ref="Q183:Q231" ca="1" si="101">J183&amp;K183&amp;L183</f>
        <v>\\(\\quad 6x+6=2x+30 \\)</v>
      </c>
      <c r="R183" t="str">
        <f t="shared" ref="R183:R231" ca="1" si="102">M183&amp;N183&amp;O183&amp;P183</f>
        <v>\\(\\quad x=6 \\)</v>
      </c>
      <c r="V183" s="1">
        <f t="shared" ref="V183:W198" ca="1" si="103">RANDBETWEEN(-10,10)</f>
        <v>6</v>
      </c>
      <c r="W183" s="1">
        <f t="shared" ca="1" si="64"/>
        <v>4</v>
      </c>
      <c r="X183" s="1">
        <f t="shared" ref="X183:X186" ca="1" si="104">W183+AB183</f>
        <v>6</v>
      </c>
      <c r="Y183">
        <f ca="1">IF(X183=0,5,X183)</f>
        <v>6</v>
      </c>
      <c r="Z183" s="1">
        <f t="shared" ref="Z183:Z231" ca="1" si="105">RANDBETWEEN(-10,10)</f>
        <v>6</v>
      </c>
      <c r="AA183">
        <f t="shared" ref="AA183:AE186" ca="1" si="106">IF(Z183=0,5,Z183)</f>
        <v>6</v>
      </c>
      <c r="AB183" s="1">
        <f t="shared" ref="AB183:AB231" ca="1" si="107">RANDBETWEEN(-10,10)</f>
        <v>2</v>
      </c>
      <c r="AC183">
        <f t="shared" ca="1" si="106"/>
        <v>2</v>
      </c>
      <c r="AD183" s="1">
        <f ca="1">V183*W183+AA183</f>
        <v>30</v>
      </c>
      <c r="AE183">
        <f t="shared" ca="1" si="106"/>
        <v>30</v>
      </c>
      <c r="AI183">
        <f t="shared" ca="1" si="94"/>
        <v>6</v>
      </c>
      <c r="AJ183" t="str">
        <f ca="1">IF(X183=0,"","x")</f>
        <v>x</v>
      </c>
      <c r="AK183" t="str">
        <f ca="1">IF(AA183&lt;=0,"-","+")</f>
        <v>+</v>
      </c>
      <c r="AL183">
        <f ca="1">ABS(AA183)</f>
        <v>6</v>
      </c>
      <c r="AM183" t="s">
        <v>13</v>
      </c>
      <c r="AN183">
        <f t="shared" ref="AN183:AN186" ca="1" si="108">IF(AC183=0,"",IF(AB183=1,"",IF(AB183=-1,"",AB183)))</f>
        <v>2</v>
      </c>
      <c r="AO183" t="str">
        <f ca="1">IF(AB183=0,"","x")</f>
        <v>x</v>
      </c>
      <c r="AP183" t="str">
        <f ca="1">IF(AD183&lt;=0,"-","+")</f>
        <v>+</v>
      </c>
      <c r="AQ183">
        <f t="shared" ref="AQ183:AQ186" ca="1" si="109">ABS(AE183)</f>
        <v>30</v>
      </c>
      <c r="AS183" t="str">
        <f t="shared" ca="1" si="95"/>
        <v>6x+6=2x+30</v>
      </c>
    </row>
    <row r="184" spans="1:45" x14ac:dyDescent="0.55000000000000004">
      <c r="A184" s="27">
        <v>1</v>
      </c>
      <c r="B184" s="1" t="s">
        <v>2</v>
      </c>
      <c r="C184" s="1" t="s">
        <v>41</v>
      </c>
      <c r="D184" s="51" t="s">
        <v>60</v>
      </c>
      <c r="E184" s="50" t="s">
        <v>333</v>
      </c>
      <c r="F184" s="50" t="str">
        <f t="shared" ca="1" si="96"/>
        <v>\\(\\quad -6x+8=-7x+12 \\)</v>
      </c>
      <c r="G184" s="50" t="str">
        <f t="shared" ca="1" si="97"/>
        <v>\\(\\quad x=4 \\)</v>
      </c>
      <c r="H184" s="50" t="s">
        <v>62</v>
      </c>
      <c r="I184" s="89" t="str">
        <f t="shared" ca="1" si="98"/>
        <v>INSERT INTO math(tangen,question,answer,editor,date,count) VALUES('m6100','\\(\\quad -6x+8=-7x+12 \\)','\\(\\quad x=4 \\)','harazono',NOW(),0);</v>
      </c>
      <c r="J184" s="78" t="s">
        <v>229</v>
      </c>
      <c r="K184" s="43" t="str">
        <f t="shared" ca="1" si="99"/>
        <v>-6x+8=-7x+12</v>
      </c>
      <c r="L184" t="s">
        <v>230</v>
      </c>
      <c r="M184" s="78" t="s">
        <v>229</v>
      </c>
      <c r="N184" s="10" t="s">
        <v>31</v>
      </c>
      <c r="O184">
        <f t="shared" ca="1" si="100"/>
        <v>4</v>
      </c>
      <c r="P184" t="s">
        <v>230</v>
      </c>
      <c r="Q184" t="str">
        <f t="shared" ca="1" si="101"/>
        <v>\\(\\quad -6x+8=-7x+12 \\)</v>
      </c>
      <c r="R184" t="str">
        <f t="shared" ca="1" si="102"/>
        <v>\\(\\quad x=4 \\)</v>
      </c>
      <c r="V184" s="1">
        <f t="shared" ca="1" si="103"/>
        <v>4</v>
      </c>
      <c r="W184" s="1">
        <f t="shared" ca="1" si="64"/>
        <v>1</v>
      </c>
      <c r="X184" s="1">
        <f t="shared" ca="1" si="104"/>
        <v>-6</v>
      </c>
      <c r="Y184">
        <f ca="1">IF(X184=0,5,X184)</f>
        <v>-6</v>
      </c>
      <c r="Z184" s="1">
        <f t="shared" ca="1" si="105"/>
        <v>8</v>
      </c>
      <c r="AA184">
        <f t="shared" ca="1" si="106"/>
        <v>8</v>
      </c>
      <c r="AB184" s="1">
        <f t="shared" ca="1" si="107"/>
        <v>-7</v>
      </c>
      <c r="AC184">
        <f t="shared" ca="1" si="106"/>
        <v>-7</v>
      </c>
      <c r="AD184" s="1">
        <f ca="1">V184*W184+AA184</f>
        <v>12</v>
      </c>
      <c r="AE184">
        <f t="shared" ca="1" si="106"/>
        <v>12</v>
      </c>
      <c r="AI184">
        <f t="shared" ca="1" si="94"/>
        <v>-6</v>
      </c>
      <c r="AJ184" t="str">
        <f ca="1">IF(X184=0,"","x")</f>
        <v>x</v>
      </c>
      <c r="AK184" t="str">
        <f ca="1">IF(AA184&lt;=0,"-","+")</f>
        <v>+</v>
      </c>
      <c r="AL184">
        <f ca="1">ABS(AA184)</f>
        <v>8</v>
      </c>
      <c r="AM184" t="s">
        <v>13</v>
      </c>
      <c r="AN184">
        <f t="shared" ca="1" si="108"/>
        <v>-7</v>
      </c>
      <c r="AO184" t="str">
        <f ca="1">IF(AB184=0,"","x")</f>
        <v>x</v>
      </c>
      <c r="AP184" t="str">
        <f ca="1">IF(AD184&lt;=0,"-","+")</f>
        <v>+</v>
      </c>
      <c r="AQ184">
        <f t="shared" ca="1" si="109"/>
        <v>12</v>
      </c>
      <c r="AS184" t="str">
        <f t="shared" ca="1" si="95"/>
        <v>-6x+8=-7x+12</v>
      </c>
    </row>
    <row r="185" spans="1:45" x14ac:dyDescent="0.55000000000000004">
      <c r="A185" s="27">
        <v>1</v>
      </c>
      <c r="B185" s="1" t="s">
        <v>2</v>
      </c>
      <c r="C185" s="1" t="s">
        <v>41</v>
      </c>
      <c r="D185" s="51" t="s">
        <v>60</v>
      </c>
      <c r="E185" s="50" t="s">
        <v>333</v>
      </c>
      <c r="F185" s="50" t="str">
        <f t="shared" ca="1" si="96"/>
        <v>\\(\\quad 5x+6=6x+3 \\)</v>
      </c>
      <c r="G185" s="50" t="str">
        <f t="shared" ca="1" si="97"/>
        <v>\\(\\quad x=3 \\)</v>
      </c>
      <c r="H185" s="50" t="s">
        <v>62</v>
      </c>
      <c r="I185" s="89" t="str">
        <f t="shared" ca="1" si="98"/>
        <v>INSERT INTO math(tangen,question,answer,editor,date,count) VALUES('m6100','\\(\\quad 5x+6=6x+3 \\)','\\(\\quad x=3 \\)','harazono',NOW(),0);</v>
      </c>
      <c r="J185" s="78" t="s">
        <v>229</v>
      </c>
      <c r="K185" s="43" t="str">
        <f t="shared" ca="1" si="99"/>
        <v>5x+6=6x+3</v>
      </c>
      <c r="L185" t="s">
        <v>230</v>
      </c>
      <c r="M185" s="78" t="s">
        <v>229</v>
      </c>
      <c r="N185" s="10" t="s">
        <v>31</v>
      </c>
      <c r="O185">
        <f t="shared" ca="1" si="100"/>
        <v>3</v>
      </c>
      <c r="P185" t="s">
        <v>230</v>
      </c>
      <c r="Q185" t="str">
        <f t="shared" ca="1" si="101"/>
        <v>\\(\\quad 5x+6=6x+3 \\)</v>
      </c>
      <c r="R185" t="str">
        <f t="shared" ca="1" si="102"/>
        <v>\\(\\quad x=3 \\)</v>
      </c>
      <c r="V185" s="1">
        <f t="shared" ca="1" si="103"/>
        <v>3</v>
      </c>
      <c r="W185" s="1">
        <f t="shared" ca="1" si="64"/>
        <v>-1</v>
      </c>
      <c r="X185" s="1">
        <f t="shared" ca="1" si="104"/>
        <v>5</v>
      </c>
      <c r="Y185">
        <f ca="1">IF(X185=0,5,X185)</f>
        <v>5</v>
      </c>
      <c r="Z185" s="1">
        <f t="shared" ca="1" si="105"/>
        <v>6</v>
      </c>
      <c r="AA185">
        <f t="shared" ca="1" si="106"/>
        <v>6</v>
      </c>
      <c r="AB185" s="1">
        <f t="shared" ca="1" si="107"/>
        <v>6</v>
      </c>
      <c r="AC185">
        <f t="shared" ca="1" si="106"/>
        <v>6</v>
      </c>
      <c r="AD185" s="1">
        <f ca="1">V185*W185+AA185</f>
        <v>3</v>
      </c>
      <c r="AE185">
        <f t="shared" ca="1" si="106"/>
        <v>3</v>
      </c>
      <c r="AI185">
        <f t="shared" ca="1" si="94"/>
        <v>5</v>
      </c>
      <c r="AJ185" t="str">
        <f ca="1">IF(X185=0,"","x")</f>
        <v>x</v>
      </c>
      <c r="AK185" t="str">
        <f ca="1">IF(AA185&lt;=0,"-","+")</f>
        <v>+</v>
      </c>
      <c r="AL185">
        <f ca="1">ABS(AA185)</f>
        <v>6</v>
      </c>
      <c r="AM185" t="s">
        <v>13</v>
      </c>
      <c r="AN185">
        <f t="shared" ca="1" si="108"/>
        <v>6</v>
      </c>
      <c r="AO185" t="str">
        <f ca="1">IF(AB185=0,"","x")</f>
        <v>x</v>
      </c>
      <c r="AP185" t="str">
        <f ca="1">IF(AD185&lt;=0,"-","+")</f>
        <v>+</v>
      </c>
      <c r="AQ185">
        <f t="shared" ca="1" si="109"/>
        <v>3</v>
      </c>
      <c r="AS185" t="str">
        <f t="shared" ca="1" si="95"/>
        <v>5x+6=6x+3</v>
      </c>
    </row>
    <row r="186" spans="1:45" x14ac:dyDescent="0.55000000000000004">
      <c r="A186" s="27">
        <v>1</v>
      </c>
      <c r="B186" s="1" t="s">
        <v>2</v>
      </c>
      <c r="C186" s="1" t="s">
        <v>41</v>
      </c>
      <c r="D186" s="51" t="s">
        <v>60</v>
      </c>
      <c r="E186" s="50" t="s">
        <v>333</v>
      </c>
      <c r="F186" s="50" t="str">
        <f t="shared" ca="1" si="96"/>
        <v>\\(\\quad 12x-10=4x+14 \\)</v>
      </c>
      <c r="G186" s="50" t="str">
        <f t="shared" ca="1" si="97"/>
        <v>\\(\\quad x=3 \\)</v>
      </c>
      <c r="H186" s="50" t="s">
        <v>62</v>
      </c>
      <c r="I186" s="89" t="str">
        <f t="shared" ca="1" si="98"/>
        <v>INSERT INTO math(tangen,question,answer,editor,date,count) VALUES('m6100','\\(\\quad 12x-10=4x+14 \\)','\\(\\quad x=3 \\)','harazono',NOW(),0);</v>
      </c>
      <c r="J186" s="78" t="s">
        <v>229</v>
      </c>
      <c r="K186" s="43" t="str">
        <f t="shared" ca="1" si="99"/>
        <v>12x-10=4x+14</v>
      </c>
      <c r="L186" t="s">
        <v>230</v>
      </c>
      <c r="M186" s="78" t="s">
        <v>229</v>
      </c>
      <c r="N186" s="10" t="s">
        <v>31</v>
      </c>
      <c r="O186">
        <f t="shared" ca="1" si="100"/>
        <v>3</v>
      </c>
      <c r="P186" t="s">
        <v>230</v>
      </c>
      <c r="Q186" t="str">
        <f t="shared" ca="1" si="101"/>
        <v>\\(\\quad 12x-10=4x+14 \\)</v>
      </c>
      <c r="R186" t="str">
        <f t="shared" ca="1" si="102"/>
        <v>\\(\\quad x=3 \\)</v>
      </c>
      <c r="V186" s="1">
        <f t="shared" ca="1" si="103"/>
        <v>3</v>
      </c>
      <c r="W186" s="1">
        <f t="shared" ca="1" si="64"/>
        <v>8</v>
      </c>
      <c r="X186" s="1">
        <f t="shared" ca="1" si="104"/>
        <v>12</v>
      </c>
      <c r="Y186">
        <f ca="1">IF(X186=0,5,X186)</f>
        <v>12</v>
      </c>
      <c r="Z186" s="1">
        <f t="shared" ca="1" si="105"/>
        <v>-10</v>
      </c>
      <c r="AA186">
        <f t="shared" ca="1" si="106"/>
        <v>-10</v>
      </c>
      <c r="AB186" s="1">
        <f t="shared" ca="1" si="107"/>
        <v>4</v>
      </c>
      <c r="AC186">
        <f t="shared" ca="1" si="106"/>
        <v>4</v>
      </c>
      <c r="AD186" s="1">
        <f ca="1">V186*W186+AA186</f>
        <v>14</v>
      </c>
      <c r="AE186">
        <f t="shared" ca="1" si="106"/>
        <v>14</v>
      </c>
      <c r="AI186">
        <f t="shared" ca="1" si="94"/>
        <v>12</v>
      </c>
      <c r="AJ186" t="str">
        <f ca="1">IF(X186=0,"","x")</f>
        <v>x</v>
      </c>
      <c r="AK186" t="str">
        <f ca="1">IF(AA186&lt;=0,"-","+")</f>
        <v>-</v>
      </c>
      <c r="AL186">
        <f ca="1">ABS(AA186)</f>
        <v>10</v>
      </c>
      <c r="AM186" t="s">
        <v>13</v>
      </c>
      <c r="AN186">
        <f t="shared" ca="1" si="108"/>
        <v>4</v>
      </c>
      <c r="AO186" t="str">
        <f ca="1">IF(AB186=0,"","x")</f>
        <v>x</v>
      </c>
      <c r="AP186" t="str">
        <f ca="1">IF(AD186&lt;=0,"-","+")</f>
        <v>+</v>
      </c>
      <c r="AQ186">
        <f t="shared" ca="1" si="109"/>
        <v>14</v>
      </c>
      <c r="AS186" t="str">
        <f t="shared" ca="1" si="95"/>
        <v>12x-10=4x+14</v>
      </c>
    </row>
    <row r="187" spans="1:45" x14ac:dyDescent="0.55000000000000004">
      <c r="A187" s="27">
        <v>1</v>
      </c>
      <c r="B187" s="1" t="s">
        <v>2</v>
      </c>
      <c r="C187" s="1" t="s">
        <v>41</v>
      </c>
      <c r="D187" s="51" t="s">
        <v>60</v>
      </c>
      <c r="E187" s="50" t="s">
        <v>333</v>
      </c>
      <c r="F187" s="50" t="str">
        <f t="shared" ca="1" si="96"/>
        <v>\\(\\quad 2x+9=-4x-45 \\)</v>
      </c>
      <c r="G187" s="50" t="str">
        <f t="shared" ca="1" si="97"/>
        <v>\\(\\quad x=-9 \\)</v>
      </c>
      <c r="H187" s="50" t="s">
        <v>62</v>
      </c>
      <c r="I187" s="89" t="str">
        <f t="shared" ca="1" si="98"/>
        <v>INSERT INTO math(tangen,question,answer,editor,date,count) VALUES('m6100','\\(\\quad 2x+9=-4x-45 \\)','\\(\\quad x=-9 \\)','harazono',NOW(),0);</v>
      </c>
      <c r="J187" s="78" t="s">
        <v>229</v>
      </c>
      <c r="K187" s="43" t="str">
        <f t="shared" ca="1" si="99"/>
        <v>2x+9=-4x-45</v>
      </c>
      <c r="L187" t="s">
        <v>230</v>
      </c>
      <c r="M187" s="78" t="s">
        <v>229</v>
      </c>
      <c r="N187" s="10" t="s">
        <v>31</v>
      </c>
      <c r="O187">
        <f t="shared" ca="1" si="100"/>
        <v>-9</v>
      </c>
      <c r="P187" t="s">
        <v>230</v>
      </c>
      <c r="Q187" t="str">
        <f t="shared" ca="1" si="101"/>
        <v>\\(\\quad 2x+9=-4x-45 \\)</v>
      </c>
      <c r="R187" t="str">
        <f t="shared" ca="1" si="102"/>
        <v>\\(\\quad x=-9 \\)</v>
      </c>
      <c r="V187" s="1">
        <f t="shared" ca="1" si="103"/>
        <v>-9</v>
      </c>
      <c r="W187" s="1">
        <f t="shared" ca="1" si="64"/>
        <v>6</v>
      </c>
      <c r="X187" s="1">
        <f t="shared" ref="X187:X196" ca="1" si="110">W187+AB187</f>
        <v>2</v>
      </c>
      <c r="Y187">
        <f t="shared" ref="Y187:Y196" ca="1" si="111">IF(X187=0,5,X187)</f>
        <v>2</v>
      </c>
      <c r="Z187" s="1">
        <f t="shared" ca="1" si="105"/>
        <v>9</v>
      </c>
      <c r="AA187">
        <f t="shared" ref="AA187:AA196" ca="1" si="112">IF(Z187=0,5,Z187)</f>
        <v>9</v>
      </c>
      <c r="AB187" s="1">
        <f t="shared" ca="1" si="107"/>
        <v>-4</v>
      </c>
      <c r="AC187">
        <f t="shared" ref="AC187:AC196" ca="1" si="113">IF(AB187=0,5,AB187)</f>
        <v>-4</v>
      </c>
      <c r="AD187" s="1">
        <f t="shared" ref="AD187:AD196" ca="1" si="114">V187*W187+AA187</f>
        <v>-45</v>
      </c>
      <c r="AE187">
        <f t="shared" ref="AE187:AE196" ca="1" si="115">IF(AD187=0,5,AD187)</f>
        <v>-45</v>
      </c>
      <c r="AI187">
        <f t="shared" ca="1" si="94"/>
        <v>2</v>
      </c>
      <c r="AJ187" t="str">
        <f t="shared" ref="AJ187:AJ196" ca="1" si="116">IF(X187=0,"","x")</f>
        <v>x</v>
      </c>
      <c r="AK187" t="str">
        <f t="shared" ref="AK187:AK196" ca="1" si="117">IF(AA187&lt;=0,"-","+")</f>
        <v>+</v>
      </c>
      <c r="AL187">
        <f t="shared" ref="AL187:AL196" ca="1" si="118">ABS(AA187)</f>
        <v>9</v>
      </c>
      <c r="AM187" t="s">
        <v>13</v>
      </c>
      <c r="AN187">
        <f t="shared" ref="AN187:AN196" ca="1" si="119">IF(AC187=0,"",IF(AB187=1,"",IF(AB187=-1,"",AB187)))</f>
        <v>-4</v>
      </c>
      <c r="AO187" t="str">
        <f t="shared" ref="AO187:AO196" ca="1" si="120">IF(AB187=0,"","x")</f>
        <v>x</v>
      </c>
      <c r="AP187" t="str">
        <f t="shared" ref="AP187:AP196" ca="1" si="121">IF(AD187&lt;=0,"-","+")</f>
        <v>-</v>
      </c>
      <c r="AQ187">
        <f t="shared" ref="AQ187:AQ196" ca="1" si="122">ABS(AE187)</f>
        <v>45</v>
      </c>
      <c r="AR187" s="5"/>
      <c r="AS187" t="str">
        <f t="shared" ca="1" si="95"/>
        <v>2x+9=-4x-45</v>
      </c>
    </row>
    <row r="188" spans="1:45" x14ac:dyDescent="0.55000000000000004">
      <c r="A188" s="27">
        <v>1</v>
      </c>
      <c r="B188" s="1" t="s">
        <v>2</v>
      </c>
      <c r="C188" s="1" t="s">
        <v>41</v>
      </c>
      <c r="D188" s="51" t="s">
        <v>60</v>
      </c>
      <c r="E188" s="50" t="s">
        <v>333</v>
      </c>
      <c r="F188" s="50" t="str">
        <f t="shared" ca="1" si="96"/>
        <v>\\(\\quad -9x-10=-9x-10 \\)</v>
      </c>
      <c r="G188" s="50" t="str">
        <f t="shared" ca="1" si="97"/>
        <v>\\(\\quad x=4 \\)</v>
      </c>
      <c r="H188" s="50" t="s">
        <v>62</v>
      </c>
      <c r="I188" s="89" t="str">
        <f t="shared" ca="1" si="98"/>
        <v>INSERT INTO math(tangen,question,answer,editor,date,count) VALUES('m6100','\\(\\quad -9x-10=-9x-10 \\)','\\(\\quad x=4 \\)','harazono',NOW(),0);</v>
      </c>
      <c r="J188" s="78" t="s">
        <v>229</v>
      </c>
      <c r="K188" s="43" t="str">
        <f t="shared" ca="1" si="99"/>
        <v>-9x-10=-9x-10</v>
      </c>
      <c r="L188" t="s">
        <v>230</v>
      </c>
      <c r="M188" s="78" t="s">
        <v>229</v>
      </c>
      <c r="N188" s="10" t="s">
        <v>31</v>
      </c>
      <c r="O188">
        <f t="shared" ca="1" si="100"/>
        <v>4</v>
      </c>
      <c r="P188" t="s">
        <v>230</v>
      </c>
      <c r="Q188" t="str">
        <f t="shared" ca="1" si="101"/>
        <v>\\(\\quad -9x-10=-9x-10 \\)</v>
      </c>
      <c r="R188" t="str">
        <f t="shared" ca="1" si="102"/>
        <v>\\(\\quad x=4 \\)</v>
      </c>
      <c r="V188" s="1">
        <f t="shared" ca="1" si="103"/>
        <v>4</v>
      </c>
      <c r="W188" s="1">
        <f t="shared" ca="1" si="103"/>
        <v>0</v>
      </c>
      <c r="X188" s="1">
        <f t="shared" ca="1" si="110"/>
        <v>-9</v>
      </c>
      <c r="Y188">
        <f t="shared" ca="1" si="111"/>
        <v>-9</v>
      </c>
      <c r="Z188" s="1">
        <f t="shared" ca="1" si="105"/>
        <v>-10</v>
      </c>
      <c r="AA188">
        <f t="shared" ca="1" si="112"/>
        <v>-10</v>
      </c>
      <c r="AB188" s="1">
        <f t="shared" ca="1" si="107"/>
        <v>-9</v>
      </c>
      <c r="AC188">
        <f t="shared" ca="1" si="113"/>
        <v>-9</v>
      </c>
      <c r="AD188" s="1">
        <f t="shared" ca="1" si="114"/>
        <v>-10</v>
      </c>
      <c r="AE188">
        <f t="shared" ca="1" si="115"/>
        <v>-10</v>
      </c>
      <c r="AI188">
        <f t="shared" ca="1" si="94"/>
        <v>-9</v>
      </c>
      <c r="AJ188" t="str">
        <f t="shared" ca="1" si="116"/>
        <v>x</v>
      </c>
      <c r="AK188" t="str">
        <f t="shared" ca="1" si="117"/>
        <v>-</v>
      </c>
      <c r="AL188">
        <f t="shared" ca="1" si="118"/>
        <v>10</v>
      </c>
      <c r="AM188" t="s">
        <v>13</v>
      </c>
      <c r="AN188">
        <f t="shared" ca="1" si="119"/>
        <v>-9</v>
      </c>
      <c r="AO188" t="str">
        <f t="shared" ca="1" si="120"/>
        <v>x</v>
      </c>
      <c r="AP188" t="str">
        <f t="shared" ca="1" si="121"/>
        <v>-</v>
      </c>
      <c r="AQ188">
        <f t="shared" ca="1" si="122"/>
        <v>10</v>
      </c>
      <c r="AR188" s="5"/>
      <c r="AS188" t="str">
        <f t="shared" ca="1" si="95"/>
        <v>-9x-10=-9x-10</v>
      </c>
    </row>
    <row r="189" spans="1:45" x14ac:dyDescent="0.55000000000000004">
      <c r="A189" s="27">
        <v>1</v>
      </c>
      <c r="B189" s="1" t="s">
        <v>2</v>
      </c>
      <c r="C189" s="1" t="s">
        <v>41</v>
      </c>
      <c r="D189" s="51" t="s">
        <v>60</v>
      </c>
      <c r="E189" s="50" t="s">
        <v>333</v>
      </c>
      <c r="F189" s="50" t="str">
        <f t="shared" ca="1" si="96"/>
        <v>\\(\\quad 11x+4=2x+4 \\)</v>
      </c>
      <c r="G189" s="50" t="str">
        <f t="shared" ca="1" si="97"/>
        <v>\\(\\quad x=0 \\)</v>
      </c>
      <c r="H189" s="50" t="s">
        <v>62</v>
      </c>
      <c r="I189" s="89" t="str">
        <f t="shared" ca="1" si="98"/>
        <v>INSERT INTO math(tangen,question,answer,editor,date,count) VALUES('m6100','\\(\\quad 11x+4=2x+4 \\)','\\(\\quad x=0 \\)','harazono',NOW(),0);</v>
      </c>
      <c r="J189" s="78" t="s">
        <v>229</v>
      </c>
      <c r="K189" s="43" t="str">
        <f t="shared" ca="1" si="99"/>
        <v>11x+4=2x+4</v>
      </c>
      <c r="L189" t="s">
        <v>230</v>
      </c>
      <c r="M189" s="78" t="s">
        <v>229</v>
      </c>
      <c r="N189" s="10" t="s">
        <v>31</v>
      </c>
      <c r="O189">
        <f t="shared" ca="1" si="100"/>
        <v>0</v>
      </c>
      <c r="P189" t="s">
        <v>230</v>
      </c>
      <c r="Q189" t="str">
        <f t="shared" ca="1" si="101"/>
        <v>\\(\\quad 11x+4=2x+4 \\)</v>
      </c>
      <c r="R189" t="str">
        <f t="shared" ca="1" si="102"/>
        <v>\\(\\quad x=0 \\)</v>
      </c>
      <c r="V189" s="1">
        <f t="shared" ca="1" si="103"/>
        <v>0</v>
      </c>
      <c r="W189" s="1">
        <f t="shared" ca="1" si="103"/>
        <v>9</v>
      </c>
      <c r="X189" s="1">
        <f t="shared" ca="1" si="110"/>
        <v>11</v>
      </c>
      <c r="Y189">
        <f t="shared" ca="1" si="111"/>
        <v>11</v>
      </c>
      <c r="Z189" s="1">
        <f t="shared" ca="1" si="105"/>
        <v>4</v>
      </c>
      <c r="AA189">
        <f t="shared" ca="1" si="112"/>
        <v>4</v>
      </c>
      <c r="AB189" s="1">
        <f t="shared" ca="1" si="107"/>
        <v>2</v>
      </c>
      <c r="AC189">
        <f t="shared" ca="1" si="113"/>
        <v>2</v>
      </c>
      <c r="AD189" s="1">
        <f t="shared" ca="1" si="114"/>
        <v>4</v>
      </c>
      <c r="AE189">
        <f t="shared" ca="1" si="115"/>
        <v>4</v>
      </c>
      <c r="AI189">
        <f t="shared" ca="1" si="94"/>
        <v>11</v>
      </c>
      <c r="AJ189" t="str">
        <f t="shared" ca="1" si="116"/>
        <v>x</v>
      </c>
      <c r="AK189" t="str">
        <f t="shared" ca="1" si="117"/>
        <v>+</v>
      </c>
      <c r="AL189">
        <f t="shared" ca="1" si="118"/>
        <v>4</v>
      </c>
      <c r="AM189" t="s">
        <v>13</v>
      </c>
      <c r="AN189">
        <f t="shared" ca="1" si="119"/>
        <v>2</v>
      </c>
      <c r="AO189" t="str">
        <f t="shared" ca="1" si="120"/>
        <v>x</v>
      </c>
      <c r="AP189" t="str">
        <f t="shared" ca="1" si="121"/>
        <v>+</v>
      </c>
      <c r="AQ189">
        <f t="shared" ca="1" si="122"/>
        <v>4</v>
      </c>
      <c r="AR189" s="5"/>
      <c r="AS189" t="str">
        <f t="shared" ca="1" si="95"/>
        <v>11x+4=2x+4</v>
      </c>
    </row>
    <row r="190" spans="1:45" x14ac:dyDescent="0.55000000000000004">
      <c r="A190" s="27">
        <v>1</v>
      </c>
      <c r="B190" s="1" t="s">
        <v>2</v>
      </c>
      <c r="C190" s="1" t="s">
        <v>41</v>
      </c>
      <c r="D190" s="51" t="s">
        <v>60</v>
      </c>
      <c r="E190" s="50" t="s">
        <v>333</v>
      </c>
      <c r="F190" s="50" t="str">
        <f t="shared" ca="1" si="96"/>
        <v>\\(\\quad -x-5=0+4 \\)</v>
      </c>
      <c r="G190" s="50" t="str">
        <f t="shared" ca="1" si="97"/>
        <v>\\(\\quad x=-9 \\)</v>
      </c>
      <c r="H190" s="50" t="s">
        <v>62</v>
      </c>
      <c r="I190" s="89" t="str">
        <f t="shared" ca="1" si="98"/>
        <v>INSERT INTO math(tangen,question,answer,editor,date,count) VALUES('m6100','\\(\\quad -x-5=0+4 \\)','\\(\\quad x=-9 \\)','harazono',NOW(),0);</v>
      </c>
      <c r="J190" s="78" t="s">
        <v>229</v>
      </c>
      <c r="K190" s="43" t="str">
        <f t="shared" ca="1" si="99"/>
        <v>-x-5=0+4</v>
      </c>
      <c r="L190" t="s">
        <v>230</v>
      </c>
      <c r="M190" s="78" t="s">
        <v>229</v>
      </c>
      <c r="N190" s="10" t="s">
        <v>31</v>
      </c>
      <c r="O190">
        <f t="shared" ca="1" si="100"/>
        <v>-9</v>
      </c>
      <c r="P190" t="s">
        <v>230</v>
      </c>
      <c r="Q190" t="str">
        <f t="shared" ca="1" si="101"/>
        <v>\\(\\quad -x-5=0+4 \\)</v>
      </c>
      <c r="R190" t="str">
        <f t="shared" ca="1" si="102"/>
        <v>\\(\\quad x=-9 \\)</v>
      </c>
      <c r="V190" s="1">
        <f t="shared" ca="1" si="103"/>
        <v>-9</v>
      </c>
      <c r="W190" s="1">
        <f t="shared" ca="1" si="103"/>
        <v>-1</v>
      </c>
      <c r="X190" s="1">
        <f t="shared" ca="1" si="110"/>
        <v>-1</v>
      </c>
      <c r="Y190">
        <f t="shared" ca="1" si="111"/>
        <v>-1</v>
      </c>
      <c r="Z190" s="1">
        <f t="shared" ca="1" si="105"/>
        <v>-5</v>
      </c>
      <c r="AA190">
        <f t="shared" ca="1" si="112"/>
        <v>-5</v>
      </c>
      <c r="AB190" s="1">
        <f t="shared" ca="1" si="107"/>
        <v>0</v>
      </c>
      <c r="AC190">
        <f t="shared" ca="1" si="113"/>
        <v>5</v>
      </c>
      <c r="AD190" s="1">
        <f t="shared" ca="1" si="114"/>
        <v>4</v>
      </c>
      <c r="AE190">
        <f t="shared" ca="1" si="115"/>
        <v>4</v>
      </c>
      <c r="AI190" t="str">
        <f t="shared" ca="1" si="94"/>
        <v>-</v>
      </c>
      <c r="AJ190" t="str">
        <f t="shared" ca="1" si="116"/>
        <v>x</v>
      </c>
      <c r="AK190" t="str">
        <f t="shared" ca="1" si="117"/>
        <v>-</v>
      </c>
      <c r="AL190">
        <f t="shared" ca="1" si="118"/>
        <v>5</v>
      </c>
      <c r="AM190" t="s">
        <v>13</v>
      </c>
      <c r="AN190">
        <f t="shared" ca="1" si="119"/>
        <v>0</v>
      </c>
      <c r="AO190" t="str">
        <f t="shared" ca="1" si="120"/>
        <v/>
      </c>
      <c r="AP190" t="str">
        <f t="shared" ca="1" si="121"/>
        <v>+</v>
      </c>
      <c r="AQ190">
        <f t="shared" ca="1" si="122"/>
        <v>4</v>
      </c>
      <c r="AR190" s="5"/>
      <c r="AS190" t="str">
        <f t="shared" ca="1" si="95"/>
        <v>-x-5=0+4</v>
      </c>
    </row>
    <row r="191" spans="1:45" x14ac:dyDescent="0.55000000000000004">
      <c r="A191" s="27">
        <v>1</v>
      </c>
      <c r="B191" s="1" t="s">
        <v>2</v>
      </c>
      <c r="C191" s="1" t="s">
        <v>41</v>
      </c>
      <c r="D191" s="51" t="s">
        <v>60</v>
      </c>
      <c r="E191" s="50" t="s">
        <v>333</v>
      </c>
      <c r="F191" s="50" t="str">
        <f t="shared" ca="1" si="96"/>
        <v>\\(\\quad 2x+10=-3x-25 \\)</v>
      </c>
      <c r="G191" s="50" t="str">
        <f t="shared" ca="1" si="97"/>
        <v>\\(\\quad x=-7 \\)</v>
      </c>
      <c r="H191" s="50" t="s">
        <v>62</v>
      </c>
      <c r="I191" s="89" t="str">
        <f t="shared" ca="1" si="98"/>
        <v>INSERT INTO math(tangen,question,answer,editor,date,count) VALUES('m6100','\\(\\quad 2x+10=-3x-25 \\)','\\(\\quad x=-7 \\)','harazono',NOW(),0);</v>
      </c>
      <c r="J191" s="78" t="s">
        <v>229</v>
      </c>
      <c r="K191" s="43" t="str">
        <f t="shared" ca="1" si="99"/>
        <v>2x+10=-3x-25</v>
      </c>
      <c r="L191" t="s">
        <v>230</v>
      </c>
      <c r="M191" s="78" t="s">
        <v>229</v>
      </c>
      <c r="N191" s="10" t="s">
        <v>31</v>
      </c>
      <c r="O191">
        <f t="shared" ca="1" si="100"/>
        <v>-7</v>
      </c>
      <c r="P191" t="s">
        <v>230</v>
      </c>
      <c r="Q191" t="str">
        <f t="shared" ca="1" si="101"/>
        <v>\\(\\quad 2x+10=-3x-25 \\)</v>
      </c>
      <c r="R191" t="str">
        <f t="shared" ca="1" si="102"/>
        <v>\\(\\quad x=-7 \\)</v>
      </c>
      <c r="V191" s="1">
        <f t="shared" ca="1" si="103"/>
        <v>-7</v>
      </c>
      <c r="W191" s="1">
        <f t="shared" ca="1" si="103"/>
        <v>5</v>
      </c>
      <c r="X191" s="1">
        <f t="shared" ca="1" si="110"/>
        <v>2</v>
      </c>
      <c r="Y191">
        <f t="shared" ca="1" si="111"/>
        <v>2</v>
      </c>
      <c r="Z191" s="1">
        <f t="shared" ca="1" si="105"/>
        <v>10</v>
      </c>
      <c r="AA191">
        <f t="shared" ca="1" si="112"/>
        <v>10</v>
      </c>
      <c r="AB191" s="1">
        <f t="shared" ca="1" si="107"/>
        <v>-3</v>
      </c>
      <c r="AC191">
        <f t="shared" ca="1" si="113"/>
        <v>-3</v>
      </c>
      <c r="AD191" s="1">
        <f t="shared" ca="1" si="114"/>
        <v>-25</v>
      </c>
      <c r="AE191">
        <f t="shared" ca="1" si="115"/>
        <v>-25</v>
      </c>
      <c r="AI191">
        <f t="shared" ca="1" si="94"/>
        <v>2</v>
      </c>
      <c r="AJ191" t="str">
        <f t="shared" ca="1" si="116"/>
        <v>x</v>
      </c>
      <c r="AK191" t="str">
        <f t="shared" ca="1" si="117"/>
        <v>+</v>
      </c>
      <c r="AL191">
        <f t="shared" ca="1" si="118"/>
        <v>10</v>
      </c>
      <c r="AM191" t="s">
        <v>13</v>
      </c>
      <c r="AN191">
        <f t="shared" ca="1" si="119"/>
        <v>-3</v>
      </c>
      <c r="AO191" t="str">
        <f t="shared" ca="1" si="120"/>
        <v>x</v>
      </c>
      <c r="AP191" t="str">
        <f t="shared" ca="1" si="121"/>
        <v>-</v>
      </c>
      <c r="AQ191">
        <f t="shared" ca="1" si="122"/>
        <v>25</v>
      </c>
      <c r="AR191" s="5"/>
      <c r="AS191" t="str">
        <f t="shared" ca="1" si="95"/>
        <v>2x+10=-3x-25</v>
      </c>
    </row>
    <row r="192" spans="1:45" x14ac:dyDescent="0.55000000000000004">
      <c r="A192" s="27">
        <v>1</v>
      </c>
      <c r="B192" s="1" t="s">
        <v>2</v>
      </c>
      <c r="C192" s="1" t="s">
        <v>41</v>
      </c>
      <c r="D192" s="51" t="s">
        <v>60</v>
      </c>
      <c r="E192" s="50" t="s">
        <v>333</v>
      </c>
      <c r="F192" s="50" t="str">
        <f t="shared" ca="1" si="96"/>
        <v>\\(\\quad 10x+1=4x-59 \\)</v>
      </c>
      <c r="G192" s="50" t="str">
        <f t="shared" ca="1" si="97"/>
        <v>\\(\\quad x=-10 \\)</v>
      </c>
      <c r="H192" s="50" t="s">
        <v>62</v>
      </c>
      <c r="I192" s="89" t="str">
        <f t="shared" ca="1" si="98"/>
        <v>INSERT INTO math(tangen,question,answer,editor,date,count) VALUES('m6100','\\(\\quad 10x+1=4x-59 \\)','\\(\\quad x=-10 \\)','harazono',NOW(),0);</v>
      </c>
      <c r="J192" s="78" t="s">
        <v>229</v>
      </c>
      <c r="K192" s="43" t="str">
        <f t="shared" ca="1" si="99"/>
        <v>10x+1=4x-59</v>
      </c>
      <c r="L192" t="s">
        <v>230</v>
      </c>
      <c r="M192" s="78" t="s">
        <v>229</v>
      </c>
      <c r="N192" s="10" t="s">
        <v>31</v>
      </c>
      <c r="O192">
        <f t="shared" ca="1" si="100"/>
        <v>-10</v>
      </c>
      <c r="P192" t="s">
        <v>230</v>
      </c>
      <c r="Q192" t="str">
        <f t="shared" ca="1" si="101"/>
        <v>\\(\\quad 10x+1=4x-59 \\)</v>
      </c>
      <c r="R192" t="str">
        <f t="shared" ca="1" si="102"/>
        <v>\\(\\quad x=-10 \\)</v>
      </c>
      <c r="V192" s="1">
        <f t="shared" ca="1" si="103"/>
        <v>-10</v>
      </c>
      <c r="W192" s="1">
        <f t="shared" ca="1" si="103"/>
        <v>6</v>
      </c>
      <c r="X192" s="1">
        <f t="shared" ca="1" si="110"/>
        <v>10</v>
      </c>
      <c r="Y192">
        <f t="shared" ca="1" si="111"/>
        <v>10</v>
      </c>
      <c r="Z192" s="1">
        <f t="shared" ca="1" si="105"/>
        <v>1</v>
      </c>
      <c r="AA192">
        <f t="shared" ca="1" si="112"/>
        <v>1</v>
      </c>
      <c r="AB192" s="1">
        <f t="shared" ca="1" si="107"/>
        <v>4</v>
      </c>
      <c r="AC192">
        <f t="shared" ca="1" si="113"/>
        <v>4</v>
      </c>
      <c r="AD192" s="1">
        <f t="shared" ca="1" si="114"/>
        <v>-59</v>
      </c>
      <c r="AE192">
        <f t="shared" ca="1" si="115"/>
        <v>-59</v>
      </c>
      <c r="AI192">
        <f t="shared" ca="1" si="94"/>
        <v>10</v>
      </c>
      <c r="AJ192" t="str">
        <f t="shared" ca="1" si="116"/>
        <v>x</v>
      </c>
      <c r="AK192" t="str">
        <f t="shared" ca="1" si="117"/>
        <v>+</v>
      </c>
      <c r="AL192">
        <f t="shared" ca="1" si="118"/>
        <v>1</v>
      </c>
      <c r="AM192" t="s">
        <v>13</v>
      </c>
      <c r="AN192">
        <f t="shared" ca="1" si="119"/>
        <v>4</v>
      </c>
      <c r="AO192" t="str">
        <f t="shared" ca="1" si="120"/>
        <v>x</v>
      </c>
      <c r="AP192" t="str">
        <f t="shared" ca="1" si="121"/>
        <v>-</v>
      </c>
      <c r="AQ192">
        <f t="shared" ca="1" si="122"/>
        <v>59</v>
      </c>
      <c r="AR192" s="5"/>
      <c r="AS192" t="str">
        <f t="shared" ca="1" si="95"/>
        <v>10x+1=4x-59</v>
      </c>
    </row>
    <row r="193" spans="1:45" x14ac:dyDescent="0.55000000000000004">
      <c r="A193" s="27">
        <v>1</v>
      </c>
      <c r="B193" s="1" t="s">
        <v>2</v>
      </c>
      <c r="C193" s="1" t="s">
        <v>41</v>
      </c>
      <c r="D193" s="51" t="s">
        <v>60</v>
      </c>
      <c r="E193" s="50" t="s">
        <v>333</v>
      </c>
      <c r="F193" s="50" t="str">
        <f t="shared" ca="1" si="96"/>
        <v>\\(\\quad 4x+5=4x+5 \\)</v>
      </c>
      <c r="G193" s="50" t="str">
        <f t="shared" ca="1" si="97"/>
        <v>\\(\\quad x=0 \\)</v>
      </c>
      <c r="H193" s="50" t="s">
        <v>62</v>
      </c>
      <c r="I193" s="89" t="str">
        <f t="shared" ca="1" si="98"/>
        <v>INSERT INTO math(tangen,question,answer,editor,date,count) VALUES('m6100','\\(\\quad 4x+5=4x+5 \\)','\\(\\quad x=0 \\)','harazono',NOW(),0);</v>
      </c>
      <c r="J193" s="78" t="s">
        <v>229</v>
      </c>
      <c r="K193" s="43" t="str">
        <f t="shared" ca="1" si="99"/>
        <v>4x+5=4x+5</v>
      </c>
      <c r="L193" t="s">
        <v>230</v>
      </c>
      <c r="M193" s="78" t="s">
        <v>229</v>
      </c>
      <c r="N193" s="10" t="s">
        <v>31</v>
      </c>
      <c r="O193">
        <f t="shared" ca="1" si="100"/>
        <v>0</v>
      </c>
      <c r="P193" t="s">
        <v>230</v>
      </c>
      <c r="Q193" t="str">
        <f t="shared" ca="1" si="101"/>
        <v>\\(\\quad 4x+5=4x+5 \\)</v>
      </c>
      <c r="R193" t="str">
        <f t="shared" ca="1" si="102"/>
        <v>\\(\\quad x=0 \\)</v>
      </c>
      <c r="V193" s="1">
        <f t="shared" ca="1" si="103"/>
        <v>0</v>
      </c>
      <c r="W193" s="1">
        <f t="shared" ca="1" si="103"/>
        <v>0</v>
      </c>
      <c r="X193" s="1">
        <f t="shared" ca="1" si="110"/>
        <v>4</v>
      </c>
      <c r="Y193">
        <f t="shared" ca="1" si="111"/>
        <v>4</v>
      </c>
      <c r="Z193" s="1">
        <f t="shared" ca="1" si="105"/>
        <v>0</v>
      </c>
      <c r="AA193">
        <f t="shared" ca="1" si="112"/>
        <v>5</v>
      </c>
      <c r="AB193" s="1">
        <f t="shared" ca="1" si="107"/>
        <v>4</v>
      </c>
      <c r="AC193">
        <f t="shared" ca="1" si="113"/>
        <v>4</v>
      </c>
      <c r="AD193" s="1">
        <f t="shared" ca="1" si="114"/>
        <v>5</v>
      </c>
      <c r="AE193">
        <f t="shared" ca="1" si="115"/>
        <v>5</v>
      </c>
      <c r="AI193">
        <f t="shared" ca="1" si="94"/>
        <v>4</v>
      </c>
      <c r="AJ193" t="str">
        <f t="shared" ca="1" si="116"/>
        <v>x</v>
      </c>
      <c r="AK193" t="str">
        <f t="shared" ca="1" si="117"/>
        <v>+</v>
      </c>
      <c r="AL193">
        <f t="shared" ca="1" si="118"/>
        <v>5</v>
      </c>
      <c r="AM193" t="s">
        <v>13</v>
      </c>
      <c r="AN193">
        <f t="shared" ca="1" si="119"/>
        <v>4</v>
      </c>
      <c r="AO193" t="str">
        <f t="shared" ca="1" si="120"/>
        <v>x</v>
      </c>
      <c r="AP193" t="str">
        <f t="shared" ca="1" si="121"/>
        <v>+</v>
      </c>
      <c r="AQ193">
        <f t="shared" ca="1" si="122"/>
        <v>5</v>
      </c>
      <c r="AR193" s="5"/>
      <c r="AS193" t="str">
        <f t="shared" ca="1" si="95"/>
        <v>4x+5=4x+5</v>
      </c>
    </row>
    <row r="194" spans="1:45" x14ac:dyDescent="0.55000000000000004">
      <c r="A194" s="27">
        <v>1</v>
      </c>
      <c r="B194" s="1" t="s">
        <v>2</v>
      </c>
      <c r="C194" s="1" t="s">
        <v>41</v>
      </c>
      <c r="D194" s="51" t="s">
        <v>60</v>
      </c>
      <c r="E194" s="50" t="s">
        <v>333</v>
      </c>
      <c r="F194" s="50" t="str">
        <f t="shared" ca="1" si="96"/>
        <v>\\(\\quad -2x+6=8x-54 \\)</v>
      </c>
      <c r="G194" s="50" t="str">
        <f t="shared" ca="1" si="97"/>
        <v>\\(\\quad x=6 \\)</v>
      </c>
      <c r="H194" s="50" t="s">
        <v>62</v>
      </c>
      <c r="I194" s="89" t="str">
        <f t="shared" ca="1" si="98"/>
        <v>INSERT INTO math(tangen,question,answer,editor,date,count) VALUES('m6100','\\(\\quad -2x+6=8x-54 \\)','\\(\\quad x=6 \\)','harazono',NOW(),0);</v>
      </c>
      <c r="J194" s="78" t="s">
        <v>229</v>
      </c>
      <c r="K194" s="43" t="str">
        <f t="shared" ca="1" si="99"/>
        <v>-2x+6=8x-54</v>
      </c>
      <c r="L194" t="s">
        <v>230</v>
      </c>
      <c r="M194" s="78" t="s">
        <v>229</v>
      </c>
      <c r="N194" s="10" t="s">
        <v>31</v>
      </c>
      <c r="O194">
        <f t="shared" ca="1" si="100"/>
        <v>6</v>
      </c>
      <c r="P194" t="s">
        <v>230</v>
      </c>
      <c r="Q194" t="str">
        <f t="shared" ca="1" si="101"/>
        <v>\\(\\quad -2x+6=8x-54 \\)</v>
      </c>
      <c r="R194" t="str">
        <f t="shared" ca="1" si="102"/>
        <v>\\(\\quad x=6 \\)</v>
      </c>
      <c r="V194" s="1">
        <f t="shared" ca="1" si="103"/>
        <v>6</v>
      </c>
      <c r="W194" s="1">
        <f t="shared" ca="1" si="103"/>
        <v>-10</v>
      </c>
      <c r="X194" s="1">
        <f t="shared" ca="1" si="110"/>
        <v>-2</v>
      </c>
      <c r="Y194">
        <f t="shared" ca="1" si="111"/>
        <v>-2</v>
      </c>
      <c r="Z194" s="1">
        <f t="shared" ca="1" si="105"/>
        <v>6</v>
      </c>
      <c r="AA194">
        <f t="shared" ca="1" si="112"/>
        <v>6</v>
      </c>
      <c r="AB194" s="1">
        <f t="shared" ca="1" si="107"/>
        <v>8</v>
      </c>
      <c r="AC194">
        <f t="shared" ca="1" si="113"/>
        <v>8</v>
      </c>
      <c r="AD194" s="1">
        <f t="shared" ca="1" si="114"/>
        <v>-54</v>
      </c>
      <c r="AE194">
        <f t="shared" ca="1" si="115"/>
        <v>-54</v>
      </c>
      <c r="AI194">
        <f t="shared" ca="1" si="94"/>
        <v>-2</v>
      </c>
      <c r="AJ194" t="str">
        <f t="shared" ca="1" si="116"/>
        <v>x</v>
      </c>
      <c r="AK194" t="str">
        <f t="shared" ca="1" si="117"/>
        <v>+</v>
      </c>
      <c r="AL194">
        <f t="shared" ca="1" si="118"/>
        <v>6</v>
      </c>
      <c r="AM194" t="s">
        <v>13</v>
      </c>
      <c r="AN194">
        <f t="shared" ca="1" si="119"/>
        <v>8</v>
      </c>
      <c r="AO194" t="str">
        <f t="shared" ca="1" si="120"/>
        <v>x</v>
      </c>
      <c r="AP194" t="str">
        <f t="shared" ca="1" si="121"/>
        <v>-</v>
      </c>
      <c r="AQ194">
        <f t="shared" ca="1" si="122"/>
        <v>54</v>
      </c>
      <c r="AR194" s="5"/>
      <c r="AS194" t="str">
        <f t="shared" ca="1" si="95"/>
        <v>-2x+6=8x-54</v>
      </c>
    </row>
    <row r="195" spans="1:45" x14ac:dyDescent="0.55000000000000004">
      <c r="A195" s="27">
        <v>1</v>
      </c>
      <c r="B195" s="1" t="s">
        <v>2</v>
      </c>
      <c r="C195" s="1" t="s">
        <v>41</v>
      </c>
      <c r="D195" s="51" t="s">
        <v>60</v>
      </c>
      <c r="E195" s="50" t="s">
        <v>333</v>
      </c>
      <c r="F195" s="50" t="str">
        <f t="shared" ca="1" si="96"/>
        <v>\\(\\quad -8x+5=-10x-7 \\)</v>
      </c>
      <c r="G195" s="50" t="str">
        <f t="shared" ca="1" si="97"/>
        <v>\\(\\quad x=-6 \\)</v>
      </c>
      <c r="H195" s="50" t="s">
        <v>62</v>
      </c>
      <c r="I195" s="89" t="str">
        <f t="shared" ca="1" si="98"/>
        <v>INSERT INTO math(tangen,question,answer,editor,date,count) VALUES('m6100','\\(\\quad -8x+5=-10x-7 \\)','\\(\\quad x=-6 \\)','harazono',NOW(),0);</v>
      </c>
      <c r="J195" s="78" t="s">
        <v>229</v>
      </c>
      <c r="K195" s="43" t="str">
        <f t="shared" ca="1" si="99"/>
        <v>-8x+5=-10x-7</v>
      </c>
      <c r="L195" t="s">
        <v>230</v>
      </c>
      <c r="M195" s="78" t="s">
        <v>229</v>
      </c>
      <c r="N195" s="10" t="s">
        <v>31</v>
      </c>
      <c r="O195">
        <f t="shared" ca="1" si="100"/>
        <v>-6</v>
      </c>
      <c r="P195" t="s">
        <v>230</v>
      </c>
      <c r="Q195" t="str">
        <f t="shared" ca="1" si="101"/>
        <v>\\(\\quad -8x+5=-10x-7 \\)</v>
      </c>
      <c r="R195" t="str">
        <f t="shared" ca="1" si="102"/>
        <v>\\(\\quad x=-6 \\)</v>
      </c>
      <c r="V195" s="1">
        <f t="shared" ca="1" si="103"/>
        <v>-6</v>
      </c>
      <c r="W195" s="1">
        <f t="shared" ca="1" si="103"/>
        <v>2</v>
      </c>
      <c r="X195" s="1">
        <f t="shared" ca="1" si="110"/>
        <v>-8</v>
      </c>
      <c r="Y195">
        <f t="shared" ca="1" si="111"/>
        <v>-8</v>
      </c>
      <c r="Z195" s="1">
        <f t="shared" ca="1" si="105"/>
        <v>5</v>
      </c>
      <c r="AA195">
        <f t="shared" ca="1" si="112"/>
        <v>5</v>
      </c>
      <c r="AB195" s="1">
        <f t="shared" ca="1" si="107"/>
        <v>-10</v>
      </c>
      <c r="AC195">
        <f t="shared" ca="1" si="113"/>
        <v>-10</v>
      </c>
      <c r="AD195" s="1">
        <f t="shared" ca="1" si="114"/>
        <v>-7</v>
      </c>
      <c r="AE195">
        <f t="shared" ca="1" si="115"/>
        <v>-7</v>
      </c>
      <c r="AI195">
        <f t="shared" ca="1" si="94"/>
        <v>-8</v>
      </c>
      <c r="AJ195" t="str">
        <f t="shared" ca="1" si="116"/>
        <v>x</v>
      </c>
      <c r="AK195" t="str">
        <f t="shared" ca="1" si="117"/>
        <v>+</v>
      </c>
      <c r="AL195">
        <f t="shared" ca="1" si="118"/>
        <v>5</v>
      </c>
      <c r="AM195" t="s">
        <v>13</v>
      </c>
      <c r="AN195">
        <f t="shared" ca="1" si="119"/>
        <v>-10</v>
      </c>
      <c r="AO195" t="str">
        <f t="shared" ca="1" si="120"/>
        <v>x</v>
      </c>
      <c r="AP195" t="str">
        <f t="shared" ca="1" si="121"/>
        <v>-</v>
      </c>
      <c r="AQ195">
        <f t="shared" ca="1" si="122"/>
        <v>7</v>
      </c>
      <c r="AR195" s="5"/>
      <c r="AS195" t="str">
        <f t="shared" ca="1" si="95"/>
        <v>-8x+5=-10x-7</v>
      </c>
    </row>
    <row r="196" spans="1:45" x14ac:dyDescent="0.55000000000000004">
      <c r="A196" s="27">
        <v>1</v>
      </c>
      <c r="B196" s="1" t="s">
        <v>2</v>
      </c>
      <c r="C196" s="1" t="s">
        <v>41</v>
      </c>
      <c r="D196" s="51" t="s">
        <v>60</v>
      </c>
      <c r="E196" s="50" t="s">
        <v>333</v>
      </c>
      <c r="F196" s="50" t="str">
        <f t="shared" ca="1" si="96"/>
        <v>\\(\\quad 2x+10=2x+10 \\)</v>
      </c>
      <c r="G196" s="50" t="str">
        <f t="shared" ca="1" si="97"/>
        <v>\\(\\quad x=-3 \\)</v>
      </c>
      <c r="H196" s="50" t="s">
        <v>62</v>
      </c>
      <c r="I196" s="89" t="str">
        <f t="shared" ca="1" si="98"/>
        <v>INSERT INTO math(tangen,question,answer,editor,date,count) VALUES('m6100','\\(\\quad 2x+10=2x+10 \\)','\\(\\quad x=-3 \\)','harazono',NOW(),0);</v>
      </c>
      <c r="J196" s="78" t="s">
        <v>229</v>
      </c>
      <c r="K196" s="43" t="str">
        <f t="shared" ca="1" si="99"/>
        <v>2x+10=2x+10</v>
      </c>
      <c r="L196" t="s">
        <v>230</v>
      </c>
      <c r="M196" s="78" t="s">
        <v>229</v>
      </c>
      <c r="N196" s="10" t="s">
        <v>31</v>
      </c>
      <c r="O196">
        <f t="shared" ca="1" si="100"/>
        <v>-3</v>
      </c>
      <c r="P196" t="s">
        <v>230</v>
      </c>
      <c r="Q196" t="str">
        <f t="shared" ca="1" si="101"/>
        <v>\\(\\quad 2x+10=2x+10 \\)</v>
      </c>
      <c r="R196" t="str">
        <f t="shared" ca="1" si="102"/>
        <v>\\(\\quad x=-3 \\)</v>
      </c>
      <c r="V196" s="1">
        <f t="shared" ca="1" si="103"/>
        <v>-3</v>
      </c>
      <c r="W196" s="1">
        <f t="shared" ca="1" si="103"/>
        <v>0</v>
      </c>
      <c r="X196" s="1">
        <f t="shared" ca="1" si="110"/>
        <v>2</v>
      </c>
      <c r="Y196">
        <f t="shared" ca="1" si="111"/>
        <v>2</v>
      </c>
      <c r="Z196" s="1">
        <f t="shared" ca="1" si="105"/>
        <v>10</v>
      </c>
      <c r="AA196">
        <f t="shared" ca="1" si="112"/>
        <v>10</v>
      </c>
      <c r="AB196" s="1">
        <f t="shared" ca="1" si="107"/>
        <v>2</v>
      </c>
      <c r="AC196">
        <f t="shared" ca="1" si="113"/>
        <v>2</v>
      </c>
      <c r="AD196" s="1">
        <f t="shared" ca="1" si="114"/>
        <v>10</v>
      </c>
      <c r="AE196">
        <f t="shared" ca="1" si="115"/>
        <v>10</v>
      </c>
      <c r="AI196">
        <f t="shared" ref="AI196" ca="1" si="123">IF(Y196=0,"",IF(Y196=1,"",IF(Y196=-1,"-",Y196)))</f>
        <v>2</v>
      </c>
      <c r="AJ196" t="str">
        <f t="shared" ca="1" si="116"/>
        <v>x</v>
      </c>
      <c r="AK196" t="str">
        <f t="shared" ca="1" si="117"/>
        <v>+</v>
      </c>
      <c r="AL196">
        <f t="shared" ca="1" si="118"/>
        <v>10</v>
      </c>
      <c r="AM196" t="s">
        <v>13</v>
      </c>
      <c r="AN196">
        <f t="shared" ca="1" si="119"/>
        <v>2</v>
      </c>
      <c r="AO196" t="str">
        <f t="shared" ca="1" si="120"/>
        <v>x</v>
      </c>
      <c r="AP196" t="str">
        <f t="shared" ca="1" si="121"/>
        <v>+</v>
      </c>
      <c r="AQ196">
        <f t="shared" ca="1" si="122"/>
        <v>10</v>
      </c>
      <c r="AR196" s="5"/>
      <c r="AS196" t="str">
        <f t="shared" ca="1" si="95"/>
        <v>2x+10=2x+10</v>
      </c>
    </row>
    <row r="197" spans="1:45" x14ac:dyDescent="0.55000000000000004">
      <c r="A197" s="27">
        <v>1</v>
      </c>
      <c r="B197" s="1" t="s">
        <v>2</v>
      </c>
      <c r="C197" s="1" t="s">
        <v>41</v>
      </c>
      <c r="D197" s="51" t="s">
        <v>60</v>
      </c>
      <c r="E197" s="50" t="s">
        <v>333</v>
      </c>
      <c r="F197" s="50" t="str">
        <f t="shared" ca="1" si="96"/>
        <v>\\(\\quad 10x+5=0-25 \\)</v>
      </c>
      <c r="G197" s="50" t="str">
        <f t="shared" ca="1" si="97"/>
        <v>\\(\\quad x=-3 \\)</v>
      </c>
      <c r="H197" s="50" t="s">
        <v>62</v>
      </c>
      <c r="I197" s="89" t="str">
        <f t="shared" ca="1" si="98"/>
        <v>INSERT INTO math(tangen,question,answer,editor,date,count) VALUES('m6100','\\(\\quad 10x+5=0-25 \\)','\\(\\quad x=-3 \\)','harazono',NOW(),0);</v>
      </c>
      <c r="J197" s="78" t="s">
        <v>229</v>
      </c>
      <c r="K197" s="43" t="str">
        <f t="shared" ca="1" si="99"/>
        <v>10x+5=0-25</v>
      </c>
      <c r="L197" t="s">
        <v>230</v>
      </c>
      <c r="M197" s="78" t="s">
        <v>229</v>
      </c>
      <c r="N197" s="10" t="s">
        <v>31</v>
      </c>
      <c r="O197">
        <f t="shared" ca="1" si="100"/>
        <v>-3</v>
      </c>
      <c r="P197" t="s">
        <v>230</v>
      </c>
      <c r="Q197" t="str">
        <f t="shared" ca="1" si="101"/>
        <v>\\(\\quad 10x+5=0-25 \\)</v>
      </c>
      <c r="R197" t="str">
        <f t="shared" ca="1" si="102"/>
        <v>\\(\\quad x=-3 \\)</v>
      </c>
      <c r="V197" s="1">
        <f t="shared" ca="1" si="103"/>
        <v>-3</v>
      </c>
      <c r="W197" s="1">
        <f t="shared" ca="1" si="103"/>
        <v>10</v>
      </c>
      <c r="X197" s="1">
        <f t="shared" ref="X197:X231" ca="1" si="124">W197+AB197</f>
        <v>10</v>
      </c>
      <c r="Y197">
        <f t="shared" ref="Y197:Y231" ca="1" si="125">IF(X197=0,5,X197)</f>
        <v>10</v>
      </c>
      <c r="Z197" s="1">
        <f t="shared" ca="1" si="105"/>
        <v>0</v>
      </c>
      <c r="AA197">
        <f t="shared" ref="AA197:AA231" ca="1" si="126">IF(Z197=0,5,Z197)</f>
        <v>5</v>
      </c>
      <c r="AB197" s="1">
        <f t="shared" ca="1" si="107"/>
        <v>0</v>
      </c>
      <c r="AC197">
        <f t="shared" ref="AC197:AC231" ca="1" si="127">IF(AB197=0,5,AB197)</f>
        <v>5</v>
      </c>
      <c r="AD197" s="1">
        <f t="shared" ref="AD197:AD231" ca="1" si="128">V197*W197+AA197</f>
        <v>-25</v>
      </c>
      <c r="AE197">
        <f t="shared" ref="AE197:AE231" ca="1" si="129">IF(AD197=0,5,AD197)</f>
        <v>-25</v>
      </c>
      <c r="AI197">
        <f t="shared" ref="AI197:AI231" ca="1" si="130">IF(Y197=0,"",IF(Y197=1,"",IF(Y197=-1,"-",Y197)))</f>
        <v>10</v>
      </c>
      <c r="AJ197" t="str">
        <f t="shared" ref="AJ197:AJ231" ca="1" si="131">IF(X197=0,"","x")</f>
        <v>x</v>
      </c>
      <c r="AK197" t="str">
        <f t="shared" ref="AK197:AK231" ca="1" si="132">IF(AA197&lt;=0,"-","+")</f>
        <v>+</v>
      </c>
      <c r="AL197">
        <f t="shared" ref="AL197:AL231" ca="1" si="133">ABS(AA197)</f>
        <v>5</v>
      </c>
      <c r="AM197" t="s">
        <v>13</v>
      </c>
      <c r="AN197">
        <f t="shared" ref="AN197:AN231" ca="1" si="134">IF(AC197=0,"",IF(AB197=1,"",IF(AB197=-1,"",AB197)))</f>
        <v>0</v>
      </c>
      <c r="AO197" t="str">
        <f t="shared" ref="AO197:AO231" ca="1" si="135">IF(AB197=0,"","x")</f>
        <v/>
      </c>
      <c r="AP197" t="str">
        <f t="shared" ref="AP197:AP231" ca="1" si="136">IF(AD197&lt;=0,"-","+")</f>
        <v>-</v>
      </c>
      <c r="AQ197">
        <f t="shared" ref="AQ197:AQ231" ca="1" si="137">ABS(AE197)</f>
        <v>25</v>
      </c>
      <c r="AR197" s="5"/>
      <c r="AS197" t="str">
        <f t="shared" ref="AS197:AS231" ca="1" si="138">AI197&amp;AJ197&amp;AK197&amp;AL197&amp;AM197&amp;AN197&amp;AO197&amp;AP197&amp;AQ197</f>
        <v>10x+5=0-25</v>
      </c>
    </row>
    <row r="198" spans="1:45" x14ac:dyDescent="0.55000000000000004">
      <c r="A198" s="27">
        <v>1</v>
      </c>
      <c r="B198" s="1" t="s">
        <v>2</v>
      </c>
      <c r="C198" s="1" t="s">
        <v>41</v>
      </c>
      <c r="D198" s="51" t="s">
        <v>60</v>
      </c>
      <c r="E198" s="50" t="s">
        <v>333</v>
      </c>
      <c r="F198" s="50" t="str">
        <f t="shared" ca="1" si="96"/>
        <v>\\(\\quad 12x+6=6x-54 \\)</v>
      </c>
      <c r="G198" s="50" t="str">
        <f t="shared" ca="1" si="97"/>
        <v>\\(\\quad x=-10 \\)</v>
      </c>
      <c r="H198" s="50" t="s">
        <v>62</v>
      </c>
      <c r="I198" s="89" t="str">
        <f t="shared" ca="1" si="98"/>
        <v>INSERT INTO math(tangen,question,answer,editor,date,count) VALUES('m6100','\\(\\quad 12x+6=6x-54 \\)','\\(\\quad x=-10 \\)','harazono',NOW(),0);</v>
      </c>
      <c r="J198" s="78" t="s">
        <v>229</v>
      </c>
      <c r="K198" s="43" t="str">
        <f t="shared" ca="1" si="99"/>
        <v>12x+6=6x-54</v>
      </c>
      <c r="L198" t="s">
        <v>230</v>
      </c>
      <c r="M198" s="78" t="s">
        <v>229</v>
      </c>
      <c r="N198" s="10" t="s">
        <v>31</v>
      </c>
      <c r="O198">
        <f t="shared" ca="1" si="100"/>
        <v>-10</v>
      </c>
      <c r="P198" t="s">
        <v>230</v>
      </c>
      <c r="Q198" t="str">
        <f t="shared" ca="1" si="101"/>
        <v>\\(\\quad 12x+6=6x-54 \\)</v>
      </c>
      <c r="R198" t="str">
        <f t="shared" ca="1" si="102"/>
        <v>\\(\\quad x=-10 \\)</v>
      </c>
      <c r="V198" s="1">
        <f t="shared" ca="1" si="103"/>
        <v>-10</v>
      </c>
      <c r="W198" s="1">
        <f t="shared" ca="1" si="103"/>
        <v>6</v>
      </c>
      <c r="X198" s="1">
        <f t="shared" ca="1" si="124"/>
        <v>12</v>
      </c>
      <c r="Y198">
        <f t="shared" ca="1" si="125"/>
        <v>12</v>
      </c>
      <c r="Z198" s="1">
        <f t="shared" ca="1" si="105"/>
        <v>6</v>
      </c>
      <c r="AA198">
        <f t="shared" ca="1" si="126"/>
        <v>6</v>
      </c>
      <c r="AB198" s="1">
        <f t="shared" ca="1" si="107"/>
        <v>6</v>
      </c>
      <c r="AC198">
        <f t="shared" ca="1" si="127"/>
        <v>6</v>
      </c>
      <c r="AD198" s="1">
        <f t="shared" ca="1" si="128"/>
        <v>-54</v>
      </c>
      <c r="AE198">
        <f t="shared" ca="1" si="129"/>
        <v>-54</v>
      </c>
      <c r="AI198">
        <f t="shared" ca="1" si="130"/>
        <v>12</v>
      </c>
      <c r="AJ198" t="str">
        <f t="shared" ca="1" si="131"/>
        <v>x</v>
      </c>
      <c r="AK198" t="str">
        <f t="shared" ca="1" si="132"/>
        <v>+</v>
      </c>
      <c r="AL198">
        <f t="shared" ca="1" si="133"/>
        <v>6</v>
      </c>
      <c r="AM198" t="s">
        <v>13</v>
      </c>
      <c r="AN198">
        <f t="shared" ca="1" si="134"/>
        <v>6</v>
      </c>
      <c r="AO198" t="str">
        <f t="shared" ca="1" si="135"/>
        <v>x</v>
      </c>
      <c r="AP198" t="str">
        <f t="shared" ca="1" si="136"/>
        <v>-</v>
      </c>
      <c r="AQ198">
        <f t="shared" ca="1" si="137"/>
        <v>54</v>
      </c>
      <c r="AR198" s="5"/>
      <c r="AS198" t="str">
        <f t="shared" ca="1" si="138"/>
        <v>12x+6=6x-54</v>
      </c>
    </row>
    <row r="199" spans="1:45" x14ac:dyDescent="0.55000000000000004">
      <c r="A199" s="27">
        <v>1</v>
      </c>
      <c r="B199" s="1" t="s">
        <v>2</v>
      </c>
      <c r="C199" s="1" t="s">
        <v>41</v>
      </c>
      <c r="D199" s="51" t="s">
        <v>60</v>
      </c>
      <c r="E199" s="50" t="s">
        <v>333</v>
      </c>
      <c r="F199" s="50" t="str">
        <f t="shared" ca="1" si="96"/>
        <v>\\(\\quad -10x+1=-6x-39 \\)</v>
      </c>
      <c r="G199" s="50" t="str">
        <f t="shared" ca="1" si="97"/>
        <v>\\(\\quad x=10 \\)</v>
      </c>
      <c r="H199" s="50" t="s">
        <v>62</v>
      </c>
      <c r="I199" s="89" t="str">
        <f t="shared" ca="1" si="98"/>
        <v>INSERT INTO math(tangen,question,answer,editor,date,count) VALUES('m6100','\\(\\quad -10x+1=-6x-39 \\)','\\(\\quad x=10 \\)','harazono',NOW(),0);</v>
      </c>
      <c r="J199" s="78" t="s">
        <v>229</v>
      </c>
      <c r="K199" s="43" t="str">
        <f t="shared" ca="1" si="99"/>
        <v>-10x+1=-6x-39</v>
      </c>
      <c r="L199" t="s">
        <v>230</v>
      </c>
      <c r="M199" s="78" t="s">
        <v>229</v>
      </c>
      <c r="N199" s="10" t="s">
        <v>31</v>
      </c>
      <c r="O199">
        <f t="shared" ca="1" si="100"/>
        <v>10</v>
      </c>
      <c r="P199" t="s">
        <v>230</v>
      </c>
      <c r="Q199" t="str">
        <f t="shared" ca="1" si="101"/>
        <v>\\(\\quad -10x+1=-6x-39 \\)</v>
      </c>
      <c r="R199" t="str">
        <f t="shared" ca="1" si="102"/>
        <v>\\(\\quad x=10 \\)</v>
      </c>
      <c r="V199" s="1">
        <f t="shared" ref="V199:W231" ca="1" si="139">RANDBETWEEN(-10,10)</f>
        <v>10</v>
      </c>
      <c r="W199" s="1">
        <f t="shared" ca="1" si="139"/>
        <v>-4</v>
      </c>
      <c r="X199" s="1">
        <f t="shared" ca="1" si="124"/>
        <v>-10</v>
      </c>
      <c r="Y199">
        <f t="shared" ca="1" si="125"/>
        <v>-10</v>
      </c>
      <c r="Z199" s="1">
        <f t="shared" ca="1" si="105"/>
        <v>1</v>
      </c>
      <c r="AA199">
        <f t="shared" ca="1" si="126"/>
        <v>1</v>
      </c>
      <c r="AB199" s="1">
        <f t="shared" ca="1" si="107"/>
        <v>-6</v>
      </c>
      <c r="AC199">
        <f t="shared" ca="1" si="127"/>
        <v>-6</v>
      </c>
      <c r="AD199" s="1">
        <f t="shared" ca="1" si="128"/>
        <v>-39</v>
      </c>
      <c r="AE199">
        <f t="shared" ca="1" si="129"/>
        <v>-39</v>
      </c>
      <c r="AI199">
        <f t="shared" ca="1" si="130"/>
        <v>-10</v>
      </c>
      <c r="AJ199" t="str">
        <f t="shared" ca="1" si="131"/>
        <v>x</v>
      </c>
      <c r="AK199" t="str">
        <f t="shared" ca="1" si="132"/>
        <v>+</v>
      </c>
      <c r="AL199">
        <f t="shared" ca="1" si="133"/>
        <v>1</v>
      </c>
      <c r="AM199" t="s">
        <v>13</v>
      </c>
      <c r="AN199">
        <f t="shared" ca="1" si="134"/>
        <v>-6</v>
      </c>
      <c r="AO199" t="str">
        <f t="shared" ca="1" si="135"/>
        <v>x</v>
      </c>
      <c r="AP199" t="str">
        <f t="shared" ca="1" si="136"/>
        <v>-</v>
      </c>
      <c r="AQ199">
        <f t="shared" ca="1" si="137"/>
        <v>39</v>
      </c>
      <c r="AR199" s="5"/>
      <c r="AS199" t="str">
        <f t="shared" ca="1" si="138"/>
        <v>-10x+1=-6x-39</v>
      </c>
    </row>
    <row r="200" spans="1:45" x14ac:dyDescent="0.55000000000000004">
      <c r="A200" s="27">
        <v>1</v>
      </c>
      <c r="B200" s="1" t="s">
        <v>2</v>
      </c>
      <c r="C200" s="1" t="s">
        <v>41</v>
      </c>
      <c r="D200" s="51" t="s">
        <v>60</v>
      </c>
      <c r="E200" s="50" t="s">
        <v>333</v>
      </c>
      <c r="F200" s="50" t="str">
        <f t="shared" ca="1" si="96"/>
        <v>\\(\\quad 6x-4=7x+6 \\)</v>
      </c>
      <c r="G200" s="50" t="str">
        <f t="shared" ca="1" si="97"/>
        <v>\\(\\quad x=-10 \\)</v>
      </c>
      <c r="H200" s="50" t="s">
        <v>62</v>
      </c>
      <c r="I200" s="89" t="str">
        <f t="shared" ca="1" si="98"/>
        <v>INSERT INTO math(tangen,question,answer,editor,date,count) VALUES('m6100','\\(\\quad 6x-4=7x+6 \\)','\\(\\quad x=-10 \\)','harazono',NOW(),0);</v>
      </c>
      <c r="J200" s="78" t="s">
        <v>229</v>
      </c>
      <c r="K200" s="43" t="str">
        <f t="shared" ca="1" si="99"/>
        <v>6x-4=7x+6</v>
      </c>
      <c r="L200" t="s">
        <v>230</v>
      </c>
      <c r="M200" s="78" t="s">
        <v>229</v>
      </c>
      <c r="N200" s="10" t="s">
        <v>31</v>
      </c>
      <c r="O200">
        <f t="shared" ca="1" si="100"/>
        <v>-10</v>
      </c>
      <c r="P200" t="s">
        <v>230</v>
      </c>
      <c r="Q200" t="str">
        <f t="shared" ca="1" si="101"/>
        <v>\\(\\quad 6x-4=7x+6 \\)</v>
      </c>
      <c r="R200" t="str">
        <f t="shared" ca="1" si="102"/>
        <v>\\(\\quad x=-10 \\)</v>
      </c>
      <c r="V200" s="1">
        <f t="shared" ca="1" si="139"/>
        <v>-10</v>
      </c>
      <c r="W200" s="1">
        <f t="shared" ca="1" si="139"/>
        <v>-1</v>
      </c>
      <c r="X200" s="1">
        <f t="shared" ca="1" si="124"/>
        <v>6</v>
      </c>
      <c r="Y200">
        <f t="shared" ca="1" si="125"/>
        <v>6</v>
      </c>
      <c r="Z200" s="1">
        <f t="shared" ca="1" si="105"/>
        <v>-4</v>
      </c>
      <c r="AA200">
        <f t="shared" ca="1" si="126"/>
        <v>-4</v>
      </c>
      <c r="AB200" s="1">
        <f t="shared" ca="1" si="107"/>
        <v>7</v>
      </c>
      <c r="AC200">
        <f t="shared" ca="1" si="127"/>
        <v>7</v>
      </c>
      <c r="AD200" s="1">
        <f t="shared" ca="1" si="128"/>
        <v>6</v>
      </c>
      <c r="AE200">
        <f t="shared" ca="1" si="129"/>
        <v>6</v>
      </c>
      <c r="AI200">
        <f t="shared" ca="1" si="130"/>
        <v>6</v>
      </c>
      <c r="AJ200" t="str">
        <f t="shared" ca="1" si="131"/>
        <v>x</v>
      </c>
      <c r="AK200" t="str">
        <f t="shared" ca="1" si="132"/>
        <v>-</v>
      </c>
      <c r="AL200">
        <f t="shared" ca="1" si="133"/>
        <v>4</v>
      </c>
      <c r="AM200" t="s">
        <v>13</v>
      </c>
      <c r="AN200">
        <f t="shared" ca="1" si="134"/>
        <v>7</v>
      </c>
      <c r="AO200" t="str">
        <f t="shared" ca="1" si="135"/>
        <v>x</v>
      </c>
      <c r="AP200" t="str">
        <f t="shared" ca="1" si="136"/>
        <v>+</v>
      </c>
      <c r="AQ200">
        <f t="shared" ca="1" si="137"/>
        <v>6</v>
      </c>
      <c r="AR200" s="5"/>
      <c r="AS200" t="str">
        <f t="shared" ca="1" si="138"/>
        <v>6x-4=7x+6</v>
      </c>
    </row>
    <row r="201" spans="1:45" x14ac:dyDescent="0.55000000000000004">
      <c r="A201" s="27">
        <v>1</v>
      </c>
      <c r="B201" s="1" t="s">
        <v>2</v>
      </c>
      <c r="C201" s="1" t="s">
        <v>41</v>
      </c>
      <c r="D201" s="51" t="s">
        <v>60</v>
      </c>
      <c r="E201" s="50" t="s">
        <v>333</v>
      </c>
      <c r="F201" s="50" t="str">
        <f t="shared" ca="1" si="96"/>
        <v>\\(\\quad 17x-8=9x-80 \\)</v>
      </c>
      <c r="G201" s="50" t="str">
        <f t="shared" ca="1" si="97"/>
        <v>\\(\\quad x=-9 \\)</v>
      </c>
      <c r="H201" s="50" t="s">
        <v>62</v>
      </c>
      <c r="I201" s="89" t="str">
        <f t="shared" ca="1" si="98"/>
        <v>INSERT INTO math(tangen,question,answer,editor,date,count) VALUES('m6100','\\(\\quad 17x-8=9x-80 \\)','\\(\\quad x=-9 \\)','harazono',NOW(),0);</v>
      </c>
      <c r="J201" s="78" t="s">
        <v>229</v>
      </c>
      <c r="K201" s="43" t="str">
        <f t="shared" ca="1" si="99"/>
        <v>17x-8=9x-80</v>
      </c>
      <c r="L201" t="s">
        <v>230</v>
      </c>
      <c r="M201" s="78" t="s">
        <v>229</v>
      </c>
      <c r="N201" s="10" t="s">
        <v>31</v>
      </c>
      <c r="O201">
        <f t="shared" ca="1" si="100"/>
        <v>-9</v>
      </c>
      <c r="P201" t="s">
        <v>230</v>
      </c>
      <c r="Q201" t="str">
        <f t="shared" ca="1" si="101"/>
        <v>\\(\\quad 17x-8=9x-80 \\)</v>
      </c>
      <c r="R201" t="str">
        <f t="shared" ca="1" si="102"/>
        <v>\\(\\quad x=-9 \\)</v>
      </c>
      <c r="V201" s="1">
        <f t="shared" ca="1" si="139"/>
        <v>-9</v>
      </c>
      <c r="W201" s="1">
        <f t="shared" ca="1" si="139"/>
        <v>8</v>
      </c>
      <c r="X201" s="1">
        <f t="shared" ca="1" si="124"/>
        <v>17</v>
      </c>
      <c r="Y201">
        <f t="shared" ca="1" si="125"/>
        <v>17</v>
      </c>
      <c r="Z201" s="1">
        <f t="shared" ca="1" si="105"/>
        <v>-8</v>
      </c>
      <c r="AA201">
        <f t="shared" ca="1" si="126"/>
        <v>-8</v>
      </c>
      <c r="AB201" s="1">
        <f t="shared" ca="1" si="107"/>
        <v>9</v>
      </c>
      <c r="AC201">
        <f t="shared" ca="1" si="127"/>
        <v>9</v>
      </c>
      <c r="AD201" s="1">
        <f t="shared" ca="1" si="128"/>
        <v>-80</v>
      </c>
      <c r="AE201">
        <f t="shared" ca="1" si="129"/>
        <v>-80</v>
      </c>
      <c r="AI201">
        <f t="shared" ca="1" si="130"/>
        <v>17</v>
      </c>
      <c r="AJ201" t="str">
        <f t="shared" ca="1" si="131"/>
        <v>x</v>
      </c>
      <c r="AK201" t="str">
        <f t="shared" ca="1" si="132"/>
        <v>-</v>
      </c>
      <c r="AL201">
        <f t="shared" ca="1" si="133"/>
        <v>8</v>
      </c>
      <c r="AM201" t="s">
        <v>13</v>
      </c>
      <c r="AN201">
        <f t="shared" ca="1" si="134"/>
        <v>9</v>
      </c>
      <c r="AO201" t="str">
        <f t="shared" ca="1" si="135"/>
        <v>x</v>
      </c>
      <c r="AP201" t="str">
        <f t="shared" ca="1" si="136"/>
        <v>-</v>
      </c>
      <c r="AQ201">
        <f t="shared" ca="1" si="137"/>
        <v>80</v>
      </c>
      <c r="AR201" s="5"/>
      <c r="AS201" t="str">
        <f t="shared" ca="1" si="138"/>
        <v>17x-8=9x-80</v>
      </c>
    </row>
    <row r="202" spans="1:45" x14ac:dyDescent="0.55000000000000004">
      <c r="A202" s="27">
        <v>1</v>
      </c>
      <c r="B202" s="1" t="s">
        <v>2</v>
      </c>
      <c r="C202" s="1" t="s">
        <v>41</v>
      </c>
      <c r="D202" s="51" t="s">
        <v>60</v>
      </c>
      <c r="E202" s="50" t="s">
        <v>333</v>
      </c>
      <c r="F202" s="50" t="str">
        <f t="shared" ca="1" si="96"/>
        <v>\\(\\quad 16x+5=9x+54 \\)</v>
      </c>
      <c r="G202" s="50" t="str">
        <f t="shared" ca="1" si="97"/>
        <v>\\(\\quad x=7 \\)</v>
      </c>
      <c r="H202" s="50" t="s">
        <v>62</v>
      </c>
      <c r="I202" s="89" t="str">
        <f t="shared" ca="1" si="98"/>
        <v>INSERT INTO math(tangen,question,answer,editor,date,count) VALUES('m6100','\\(\\quad 16x+5=9x+54 \\)','\\(\\quad x=7 \\)','harazono',NOW(),0);</v>
      </c>
      <c r="J202" s="78" t="s">
        <v>229</v>
      </c>
      <c r="K202" s="43" t="str">
        <f t="shared" ca="1" si="99"/>
        <v>16x+5=9x+54</v>
      </c>
      <c r="L202" t="s">
        <v>230</v>
      </c>
      <c r="M202" s="78" t="s">
        <v>229</v>
      </c>
      <c r="N202" s="10" t="s">
        <v>31</v>
      </c>
      <c r="O202">
        <f t="shared" ca="1" si="100"/>
        <v>7</v>
      </c>
      <c r="P202" t="s">
        <v>230</v>
      </c>
      <c r="Q202" t="str">
        <f t="shared" ca="1" si="101"/>
        <v>\\(\\quad 16x+5=9x+54 \\)</v>
      </c>
      <c r="R202" t="str">
        <f t="shared" ca="1" si="102"/>
        <v>\\(\\quad x=7 \\)</v>
      </c>
      <c r="V202" s="1">
        <f t="shared" ca="1" si="139"/>
        <v>7</v>
      </c>
      <c r="W202" s="1">
        <f t="shared" ca="1" si="139"/>
        <v>7</v>
      </c>
      <c r="X202" s="1">
        <f t="shared" ca="1" si="124"/>
        <v>16</v>
      </c>
      <c r="Y202">
        <f t="shared" ca="1" si="125"/>
        <v>16</v>
      </c>
      <c r="Z202" s="1">
        <f t="shared" ca="1" si="105"/>
        <v>0</v>
      </c>
      <c r="AA202">
        <f t="shared" ca="1" si="126"/>
        <v>5</v>
      </c>
      <c r="AB202" s="1">
        <f t="shared" ca="1" si="107"/>
        <v>9</v>
      </c>
      <c r="AC202">
        <f t="shared" ca="1" si="127"/>
        <v>9</v>
      </c>
      <c r="AD202" s="1">
        <f t="shared" ca="1" si="128"/>
        <v>54</v>
      </c>
      <c r="AE202">
        <f t="shared" ca="1" si="129"/>
        <v>54</v>
      </c>
      <c r="AI202">
        <f t="shared" ca="1" si="130"/>
        <v>16</v>
      </c>
      <c r="AJ202" t="str">
        <f t="shared" ca="1" si="131"/>
        <v>x</v>
      </c>
      <c r="AK202" t="str">
        <f t="shared" ca="1" si="132"/>
        <v>+</v>
      </c>
      <c r="AL202">
        <f t="shared" ca="1" si="133"/>
        <v>5</v>
      </c>
      <c r="AM202" t="s">
        <v>13</v>
      </c>
      <c r="AN202">
        <f t="shared" ca="1" si="134"/>
        <v>9</v>
      </c>
      <c r="AO202" t="str">
        <f t="shared" ca="1" si="135"/>
        <v>x</v>
      </c>
      <c r="AP202" t="str">
        <f t="shared" ca="1" si="136"/>
        <v>+</v>
      </c>
      <c r="AQ202">
        <f t="shared" ca="1" si="137"/>
        <v>54</v>
      </c>
      <c r="AR202" s="5"/>
      <c r="AS202" t="str">
        <f t="shared" ca="1" si="138"/>
        <v>16x+5=9x+54</v>
      </c>
    </row>
    <row r="203" spans="1:45" x14ac:dyDescent="0.55000000000000004">
      <c r="A203" s="27">
        <v>1</v>
      </c>
      <c r="B203" s="1" t="s">
        <v>2</v>
      </c>
      <c r="C203" s="1" t="s">
        <v>41</v>
      </c>
      <c r="D203" s="51" t="s">
        <v>60</v>
      </c>
      <c r="E203" s="50" t="s">
        <v>333</v>
      </c>
      <c r="F203" s="50" t="str">
        <f t="shared" ca="1" si="96"/>
        <v>\\(\\quad -6x-10=-9x-22 \\)</v>
      </c>
      <c r="G203" s="50" t="str">
        <f t="shared" ca="1" si="97"/>
        <v>\\(\\quad x=-4 \\)</v>
      </c>
      <c r="H203" s="50" t="s">
        <v>62</v>
      </c>
      <c r="I203" s="89" t="str">
        <f t="shared" ca="1" si="98"/>
        <v>INSERT INTO math(tangen,question,answer,editor,date,count) VALUES('m6100','\\(\\quad -6x-10=-9x-22 \\)','\\(\\quad x=-4 \\)','harazono',NOW(),0);</v>
      </c>
      <c r="J203" s="78" t="s">
        <v>229</v>
      </c>
      <c r="K203" s="43" t="str">
        <f t="shared" ca="1" si="99"/>
        <v>-6x-10=-9x-22</v>
      </c>
      <c r="L203" t="s">
        <v>230</v>
      </c>
      <c r="M203" s="78" t="s">
        <v>229</v>
      </c>
      <c r="N203" s="10" t="s">
        <v>31</v>
      </c>
      <c r="O203">
        <f t="shared" ca="1" si="100"/>
        <v>-4</v>
      </c>
      <c r="P203" t="s">
        <v>230</v>
      </c>
      <c r="Q203" t="str">
        <f t="shared" ca="1" si="101"/>
        <v>\\(\\quad -6x-10=-9x-22 \\)</v>
      </c>
      <c r="R203" t="str">
        <f t="shared" ca="1" si="102"/>
        <v>\\(\\quad x=-4 \\)</v>
      </c>
      <c r="V203" s="1">
        <f t="shared" ca="1" si="139"/>
        <v>-4</v>
      </c>
      <c r="W203" s="1">
        <f t="shared" ca="1" si="139"/>
        <v>3</v>
      </c>
      <c r="X203" s="1">
        <f t="shared" ca="1" si="124"/>
        <v>-6</v>
      </c>
      <c r="Y203">
        <f t="shared" ca="1" si="125"/>
        <v>-6</v>
      </c>
      <c r="Z203" s="1">
        <f t="shared" ca="1" si="105"/>
        <v>-10</v>
      </c>
      <c r="AA203">
        <f t="shared" ca="1" si="126"/>
        <v>-10</v>
      </c>
      <c r="AB203" s="1">
        <f t="shared" ca="1" si="107"/>
        <v>-9</v>
      </c>
      <c r="AC203">
        <f t="shared" ca="1" si="127"/>
        <v>-9</v>
      </c>
      <c r="AD203" s="1">
        <f t="shared" ca="1" si="128"/>
        <v>-22</v>
      </c>
      <c r="AE203">
        <f t="shared" ca="1" si="129"/>
        <v>-22</v>
      </c>
      <c r="AI203">
        <f t="shared" ca="1" si="130"/>
        <v>-6</v>
      </c>
      <c r="AJ203" t="str">
        <f t="shared" ca="1" si="131"/>
        <v>x</v>
      </c>
      <c r="AK203" t="str">
        <f t="shared" ca="1" si="132"/>
        <v>-</v>
      </c>
      <c r="AL203">
        <f t="shared" ca="1" si="133"/>
        <v>10</v>
      </c>
      <c r="AM203" t="s">
        <v>13</v>
      </c>
      <c r="AN203">
        <f t="shared" ca="1" si="134"/>
        <v>-9</v>
      </c>
      <c r="AO203" t="str">
        <f t="shared" ca="1" si="135"/>
        <v>x</v>
      </c>
      <c r="AP203" t="str">
        <f t="shared" ca="1" si="136"/>
        <v>-</v>
      </c>
      <c r="AQ203">
        <f t="shared" ca="1" si="137"/>
        <v>22</v>
      </c>
      <c r="AR203" s="5"/>
      <c r="AS203" t="str">
        <f t="shared" ca="1" si="138"/>
        <v>-6x-10=-9x-22</v>
      </c>
    </row>
    <row r="204" spans="1:45" x14ac:dyDescent="0.55000000000000004">
      <c r="A204" s="27">
        <v>1</v>
      </c>
      <c r="B204" s="1" t="s">
        <v>2</v>
      </c>
      <c r="C204" s="1" t="s">
        <v>41</v>
      </c>
      <c r="D204" s="51" t="s">
        <v>60</v>
      </c>
      <c r="E204" s="50" t="s">
        <v>333</v>
      </c>
      <c r="F204" s="50" t="str">
        <f t="shared" ca="1" si="96"/>
        <v>\\(\\quad -x+5=2x+20 \\)</v>
      </c>
      <c r="G204" s="50" t="str">
        <f t="shared" ca="1" si="97"/>
        <v>\\(\\quad x=-5 \\)</v>
      </c>
      <c r="H204" s="50" t="s">
        <v>62</v>
      </c>
      <c r="I204" s="89" t="str">
        <f t="shared" ca="1" si="98"/>
        <v>INSERT INTO math(tangen,question,answer,editor,date,count) VALUES('m6100','\\(\\quad -x+5=2x+20 \\)','\\(\\quad x=-5 \\)','harazono',NOW(),0);</v>
      </c>
      <c r="J204" s="78" t="s">
        <v>229</v>
      </c>
      <c r="K204" s="43" t="str">
        <f t="shared" ca="1" si="99"/>
        <v>-x+5=2x+20</v>
      </c>
      <c r="L204" t="s">
        <v>230</v>
      </c>
      <c r="M204" s="78" t="s">
        <v>229</v>
      </c>
      <c r="N204" s="10" t="s">
        <v>31</v>
      </c>
      <c r="O204">
        <f t="shared" ca="1" si="100"/>
        <v>-5</v>
      </c>
      <c r="P204" t="s">
        <v>230</v>
      </c>
      <c r="Q204" t="str">
        <f t="shared" ca="1" si="101"/>
        <v>\\(\\quad -x+5=2x+20 \\)</v>
      </c>
      <c r="R204" t="str">
        <f t="shared" ca="1" si="102"/>
        <v>\\(\\quad x=-5 \\)</v>
      </c>
      <c r="V204" s="1">
        <f t="shared" ca="1" si="139"/>
        <v>-5</v>
      </c>
      <c r="W204" s="1">
        <f t="shared" ca="1" si="139"/>
        <v>-3</v>
      </c>
      <c r="X204" s="1">
        <f t="shared" ca="1" si="124"/>
        <v>-1</v>
      </c>
      <c r="Y204">
        <f t="shared" ca="1" si="125"/>
        <v>-1</v>
      </c>
      <c r="Z204" s="1">
        <f t="shared" ca="1" si="105"/>
        <v>0</v>
      </c>
      <c r="AA204">
        <f t="shared" ca="1" si="126"/>
        <v>5</v>
      </c>
      <c r="AB204" s="1">
        <f t="shared" ca="1" si="107"/>
        <v>2</v>
      </c>
      <c r="AC204">
        <f t="shared" ca="1" si="127"/>
        <v>2</v>
      </c>
      <c r="AD204" s="1">
        <f t="shared" ca="1" si="128"/>
        <v>20</v>
      </c>
      <c r="AE204">
        <f t="shared" ca="1" si="129"/>
        <v>20</v>
      </c>
      <c r="AI204" t="str">
        <f t="shared" ca="1" si="130"/>
        <v>-</v>
      </c>
      <c r="AJ204" t="str">
        <f t="shared" ca="1" si="131"/>
        <v>x</v>
      </c>
      <c r="AK204" t="str">
        <f t="shared" ca="1" si="132"/>
        <v>+</v>
      </c>
      <c r="AL204">
        <f t="shared" ca="1" si="133"/>
        <v>5</v>
      </c>
      <c r="AM204" t="s">
        <v>13</v>
      </c>
      <c r="AN204">
        <f t="shared" ca="1" si="134"/>
        <v>2</v>
      </c>
      <c r="AO204" t="str">
        <f t="shared" ca="1" si="135"/>
        <v>x</v>
      </c>
      <c r="AP204" t="str">
        <f t="shared" ca="1" si="136"/>
        <v>+</v>
      </c>
      <c r="AQ204">
        <f t="shared" ca="1" si="137"/>
        <v>20</v>
      </c>
      <c r="AR204" s="5"/>
      <c r="AS204" t="str">
        <f t="shared" ca="1" si="138"/>
        <v>-x+5=2x+20</v>
      </c>
    </row>
    <row r="205" spans="1:45" x14ac:dyDescent="0.55000000000000004">
      <c r="A205" s="27">
        <v>1</v>
      </c>
      <c r="B205" s="1" t="s">
        <v>2</v>
      </c>
      <c r="C205" s="1" t="s">
        <v>41</v>
      </c>
      <c r="D205" s="51" t="s">
        <v>60</v>
      </c>
      <c r="E205" s="50" t="s">
        <v>333</v>
      </c>
      <c r="F205" s="50" t="str">
        <f t="shared" ca="1" si="96"/>
        <v>\\(\\quad -8x-10=-8x-10 \\)</v>
      </c>
      <c r="G205" s="50" t="str">
        <f t="shared" ca="1" si="97"/>
        <v>\\(\\quad x=-4 \\)</v>
      </c>
      <c r="H205" s="50" t="s">
        <v>62</v>
      </c>
      <c r="I205" s="89" t="str">
        <f t="shared" ca="1" si="98"/>
        <v>INSERT INTO math(tangen,question,answer,editor,date,count) VALUES('m6100','\\(\\quad -8x-10=-8x-10 \\)','\\(\\quad x=-4 \\)','harazono',NOW(),0);</v>
      </c>
      <c r="J205" s="78" t="s">
        <v>229</v>
      </c>
      <c r="K205" s="43" t="str">
        <f t="shared" ca="1" si="99"/>
        <v>-8x-10=-8x-10</v>
      </c>
      <c r="L205" t="s">
        <v>230</v>
      </c>
      <c r="M205" s="78" t="s">
        <v>229</v>
      </c>
      <c r="N205" s="10" t="s">
        <v>31</v>
      </c>
      <c r="O205">
        <f t="shared" ca="1" si="100"/>
        <v>-4</v>
      </c>
      <c r="P205" t="s">
        <v>230</v>
      </c>
      <c r="Q205" t="str">
        <f t="shared" ca="1" si="101"/>
        <v>\\(\\quad -8x-10=-8x-10 \\)</v>
      </c>
      <c r="R205" t="str">
        <f t="shared" ca="1" si="102"/>
        <v>\\(\\quad x=-4 \\)</v>
      </c>
      <c r="V205" s="1">
        <f t="shared" ca="1" si="139"/>
        <v>-4</v>
      </c>
      <c r="W205" s="1">
        <f t="shared" ca="1" si="139"/>
        <v>0</v>
      </c>
      <c r="X205" s="1">
        <f t="shared" ca="1" si="124"/>
        <v>-8</v>
      </c>
      <c r="Y205">
        <f t="shared" ca="1" si="125"/>
        <v>-8</v>
      </c>
      <c r="Z205" s="1">
        <f t="shared" ca="1" si="105"/>
        <v>-10</v>
      </c>
      <c r="AA205">
        <f t="shared" ca="1" si="126"/>
        <v>-10</v>
      </c>
      <c r="AB205" s="1">
        <f t="shared" ca="1" si="107"/>
        <v>-8</v>
      </c>
      <c r="AC205">
        <f t="shared" ca="1" si="127"/>
        <v>-8</v>
      </c>
      <c r="AD205" s="1">
        <f t="shared" ca="1" si="128"/>
        <v>-10</v>
      </c>
      <c r="AE205">
        <f t="shared" ca="1" si="129"/>
        <v>-10</v>
      </c>
      <c r="AI205">
        <f t="shared" ca="1" si="130"/>
        <v>-8</v>
      </c>
      <c r="AJ205" t="str">
        <f t="shared" ca="1" si="131"/>
        <v>x</v>
      </c>
      <c r="AK205" t="str">
        <f t="shared" ca="1" si="132"/>
        <v>-</v>
      </c>
      <c r="AL205">
        <f t="shared" ca="1" si="133"/>
        <v>10</v>
      </c>
      <c r="AM205" t="s">
        <v>13</v>
      </c>
      <c r="AN205">
        <f t="shared" ca="1" si="134"/>
        <v>-8</v>
      </c>
      <c r="AO205" t="str">
        <f t="shared" ca="1" si="135"/>
        <v>x</v>
      </c>
      <c r="AP205" t="str">
        <f t="shared" ca="1" si="136"/>
        <v>-</v>
      </c>
      <c r="AQ205">
        <f t="shared" ca="1" si="137"/>
        <v>10</v>
      </c>
      <c r="AR205" s="5"/>
      <c r="AS205" t="str">
        <f t="shared" ca="1" si="138"/>
        <v>-8x-10=-8x-10</v>
      </c>
    </row>
    <row r="206" spans="1:45" x14ac:dyDescent="0.55000000000000004">
      <c r="A206" s="27">
        <v>1</v>
      </c>
      <c r="B206" s="1" t="s">
        <v>2</v>
      </c>
      <c r="C206" s="1" t="s">
        <v>41</v>
      </c>
      <c r="D206" s="51" t="s">
        <v>60</v>
      </c>
      <c r="E206" s="50" t="s">
        <v>333</v>
      </c>
      <c r="F206" s="50" t="str">
        <f t="shared" ca="1" si="96"/>
        <v>\\(\\quad 5x-3=6x+5 \\)</v>
      </c>
      <c r="G206" s="50" t="str">
        <f t="shared" ca="1" si="97"/>
        <v>\\(\\quad x=-8 \\)</v>
      </c>
      <c r="H206" s="50" t="s">
        <v>62</v>
      </c>
      <c r="I206" s="89" t="str">
        <f t="shared" ca="1" si="98"/>
        <v>INSERT INTO math(tangen,question,answer,editor,date,count) VALUES('m6100','\\(\\quad 5x-3=6x+5 \\)','\\(\\quad x=-8 \\)','harazono',NOW(),0);</v>
      </c>
      <c r="J206" s="78" t="s">
        <v>229</v>
      </c>
      <c r="K206" s="43" t="str">
        <f t="shared" ca="1" si="99"/>
        <v>5x-3=6x+5</v>
      </c>
      <c r="L206" t="s">
        <v>230</v>
      </c>
      <c r="M206" s="78" t="s">
        <v>229</v>
      </c>
      <c r="N206" s="10" t="s">
        <v>31</v>
      </c>
      <c r="O206">
        <f t="shared" ca="1" si="100"/>
        <v>-8</v>
      </c>
      <c r="P206" t="s">
        <v>230</v>
      </c>
      <c r="Q206" t="str">
        <f t="shared" ca="1" si="101"/>
        <v>\\(\\quad 5x-3=6x+5 \\)</v>
      </c>
      <c r="R206" t="str">
        <f t="shared" ca="1" si="102"/>
        <v>\\(\\quad x=-8 \\)</v>
      </c>
      <c r="V206" s="1">
        <f t="shared" ca="1" si="139"/>
        <v>-8</v>
      </c>
      <c r="W206" s="1">
        <f t="shared" ca="1" si="139"/>
        <v>-1</v>
      </c>
      <c r="X206" s="1">
        <f t="shared" ca="1" si="124"/>
        <v>5</v>
      </c>
      <c r="Y206">
        <f t="shared" ca="1" si="125"/>
        <v>5</v>
      </c>
      <c r="Z206" s="1">
        <f t="shared" ca="1" si="105"/>
        <v>-3</v>
      </c>
      <c r="AA206">
        <f t="shared" ca="1" si="126"/>
        <v>-3</v>
      </c>
      <c r="AB206" s="1">
        <f t="shared" ca="1" si="107"/>
        <v>6</v>
      </c>
      <c r="AC206">
        <f t="shared" ca="1" si="127"/>
        <v>6</v>
      </c>
      <c r="AD206" s="1">
        <f t="shared" ca="1" si="128"/>
        <v>5</v>
      </c>
      <c r="AE206">
        <f t="shared" ca="1" si="129"/>
        <v>5</v>
      </c>
      <c r="AI206">
        <f t="shared" ca="1" si="130"/>
        <v>5</v>
      </c>
      <c r="AJ206" t="str">
        <f t="shared" ca="1" si="131"/>
        <v>x</v>
      </c>
      <c r="AK206" t="str">
        <f t="shared" ca="1" si="132"/>
        <v>-</v>
      </c>
      <c r="AL206">
        <f t="shared" ca="1" si="133"/>
        <v>3</v>
      </c>
      <c r="AM206" t="s">
        <v>13</v>
      </c>
      <c r="AN206">
        <f t="shared" ca="1" si="134"/>
        <v>6</v>
      </c>
      <c r="AO206" t="str">
        <f t="shared" ca="1" si="135"/>
        <v>x</v>
      </c>
      <c r="AP206" t="str">
        <f t="shared" ca="1" si="136"/>
        <v>+</v>
      </c>
      <c r="AQ206">
        <f t="shared" ca="1" si="137"/>
        <v>5</v>
      </c>
      <c r="AR206" s="5"/>
      <c r="AS206" t="str">
        <f t="shared" ca="1" si="138"/>
        <v>5x-3=6x+5</v>
      </c>
    </row>
    <row r="207" spans="1:45" x14ac:dyDescent="0.55000000000000004">
      <c r="A207" s="27">
        <v>1</v>
      </c>
      <c r="B207" s="1" t="s">
        <v>2</v>
      </c>
      <c r="C207" s="1" t="s">
        <v>41</v>
      </c>
      <c r="D207" s="51" t="s">
        <v>60</v>
      </c>
      <c r="E207" s="50" t="s">
        <v>333</v>
      </c>
      <c r="F207" s="50" t="str">
        <f t="shared" ca="1" si="96"/>
        <v>\\(\\quad 4x-7=9x+28 \\)</v>
      </c>
      <c r="G207" s="50" t="str">
        <f t="shared" ca="1" si="97"/>
        <v>\\(\\quad x=-7 \\)</v>
      </c>
      <c r="H207" s="50" t="s">
        <v>62</v>
      </c>
      <c r="I207" s="89" t="str">
        <f t="shared" ca="1" si="98"/>
        <v>INSERT INTO math(tangen,question,answer,editor,date,count) VALUES('m6100','\\(\\quad 4x-7=9x+28 \\)','\\(\\quad x=-7 \\)','harazono',NOW(),0);</v>
      </c>
      <c r="J207" s="78" t="s">
        <v>229</v>
      </c>
      <c r="K207" s="43" t="str">
        <f t="shared" ca="1" si="99"/>
        <v>4x-7=9x+28</v>
      </c>
      <c r="L207" t="s">
        <v>230</v>
      </c>
      <c r="M207" s="78" t="s">
        <v>229</v>
      </c>
      <c r="N207" s="10" t="s">
        <v>31</v>
      </c>
      <c r="O207">
        <f t="shared" ca="1" si="100"/>
        <v>-7</v>
      </c>
      <c r="P207" t="s">
        <v>230</v>
      </c>
      <c r="Q207" t="str">
        <f t="shared" ca="1" si="101"/>
        <v>\\(\\quad 4x-7=9x+28 \\)</v>
      </c>
      <c r="R207" t="str">
        <f t="shared" ca="1" si="102"/>
        <v>\\(\\quad x=-7 \\)</v>
      </c>
      <c r="V207" s="1">
        <f t="shared" ca="1" si="139"/>
        <v>-7</v>
      </c>
      <c r="W207" s="1">
        <f t="shared" ca="1" si="139"/>
        <v>-5</v>
      </c>
      <c r="X207" s="1">
        <f t="shared" ca="1" si="124"/>
        <v>4</v>
      </c>
      <c r="Y207">
        <f t="shared" ca="1" si="125"/>
        <v>4</v>
      </c>
      <c r="Z207" s="1">
        <f t="shared" ca="1" si="105"/>
        <v>-7</v>
      </c>
      <c r="AA207">
        <f t="shared" ca="1" si="126"/>
        <v>-7</v>
      </c>
      <c r="AB207" s="1">
        <f t="shared" ca="1" si="107"/>
        <v>9</v>
      </c>
      <c r="AC207">
        <f t="shared" ca="1" si="127"/>
        <v>9</v>
      </c>
      <c r="AD207" s="1">
        <f t="shared" ca="1" si="128"/>
        <v>28</v>
      </c>
      <c r="AE207">
        <f t="shared" ca="1" si="129"/>
        <v>28</v>
      </c>
      <c r="AI207">
        <f t="shared" ca="1" si="130"/>
        <v>4</v>
      </c>
      <c r="AJ207" t="str">
        <f t="shared" ca="1" si="131"/>
        <v>x</v>
      </c>
      <c r="AK207" t="str">
        <f t="shared" ca="1" si="132"/>
        <v>-</v>
      </c>
      <c r="AL207">
        <f t="shared" ca="1" si="133"/>
        <v>7</v>
      </c>
      <c r="AM207" t="s">
        <v>13</v>
      </c>
      <c r="AN207">
        <f t="shared" ca="1" si="134"/>
        <v>9</v>
      </c>
      <c r="AO207" t="str">
        <f t="shared" ca="1" si="135"/>
        <v>x</v>
      </c>
      <c r="AP207" t="str">
        <f t="shared" ca="1" si="136"/>
        <v>+</v>
      </c>
      <c r="AQ207">
        <f t="shared" ca="1" si="137"/>
        <v>28</v>
      </c>
      <c r="AR207" s="5"/>
      <c r="AS207" t="str">
        <f t="shared" ca="1" si="138"/>
        <v>4x-7=9x+28</v>
      </c>
    </row>
    <row r="208" spans="1:45" x14ac:dyDescent="0.55000000000000004">
      <c r="A208" s="27">
        <v>1</v>
      </c>
      <c r="B208" s="1" t="s">
        <v>2</v>
      </c>
      <c r="C208" s="1" t="s">
        <v>41</v>
      </c>
      <c r="D208" s="51" t="s">
        <v>60</v>
      </c>
      <c r="E208" s="50" t="s">
        <v>333</v>
      </c>
      <c r="F208" s="50" t="str">
        <f t="shared" ca="1" si="96"/>
        <v>\\(\\quad -x+10=3x+6 \\)</v>
      </c>
      <c r="G208" s="50" t="str">
        <f t="shared" ca="1" si="97"/>
        <v>\\(\\quad x=1 \\)</v>
      </c>
      <c r="H208" s="50" t="s">
        <v>62</v>
      </c>
      <c r="I208" s="89" t="str">
        <f t="shared" ca="1" si="98"/>
        <v>INSERT INTO math(tangen,question,answer,editor,date,count) VALUES('m6100','\\(\\quad -x+10=3x+6 \\)','\\(\\quad x=1 \\)','harazono',NOW(),0);</v>
      </c>
      <c r="J208" s="78" t="s">
        <v>229</v>
      </c>
      <c r="K208" s="43" t="str">
        <f t="shared" ca="1" si="99"/>
        <v>-x+10=3x+6</v>
      </c>
      <c r="L208" t="s">
        <v>230</v>
      </c>
      <c r="M208" s="78" t="s">
        <v>229</v>
      </c>
      <c r="N208" s="10" t="s">
        <v>31</v>
      </c>
      <c r="O208">
        <f t="shared" ca="1" si="100"/>
        <v>1</v>
      </c>
      <c r="P208" t="s">
        <v>230</v>
      </c>
      <c r="Q208" t="str">
        <f t="shared" ca="1" si="101"/>
        <v>\\(\\quad -x+10=3x+6 \\)</v>
      </c>
      <c r="R208" t="str">
        <f t="shared" ca="1" si="102"/>
        <v>\\(\\quad x=1 \\)</v>
      </c>
      <c r="V208" s="1">
        <f t="shared" ca="1" si="139"/>
        <v>1</v>
      </c>
      <c r="W208" s="1">
        <f t="shared" ca="1" si="139"/>
        <v>-4</v>
      </c>
      <c r="X208" s="1">
        <f t="shared" ca="1" si="124"/>
        <v>-1</v>
      </c>
      <c r="Y208">
        <f t="shared" ca="1" si="125"/>
        <v>-1</v>
      </c>
      <c r="Z208" s="1">
        <f t="shared" ca="1" si="105"/>
        <v>10</v>
      </c>
      <c r="AA208">
        <f t="shared" ca="1" si="126"/>
        <v>10</v>
      </c>
      <c r="AB208" s="1">
        <f t="shared" ca="1" si="107"/>
        <v>3</v>
      </c>
      <c r="AC208">
        <f t="shared" ca="1" si="127"/>
        <v>3</v>
      </c>
      <c r="AD208" s="1">
        <f t="shared" ca="1" si="128"/>
        <v>6</v>
      </c>
      <c r="AE208">
        <f t="shared" ca="1" si="129"/>
        <v>6</v>
      </c>
      <c r="AI208" t="str">
        <f t="shared" ca="1" si="130"/>
        <v>-</v>
      </c>
      <c r="AJ208" t="str">
        <f t="shared" ca="1" si="131"/>
        <v>x</v>
      </c>
      <c r="AK208" t="str">
        <f t="shared" ca="1" si="132"/>
        <v>+</v>
      </c>
      <c r="AL208">
        <f t="shared" ca="1" si="133"/>
        <v>10</v>
      </c>
      <c r="AM208" t="s">
        <v>13</v>
      </c>
      <c r="AN208">
        <f t="shared" ca="1" si="134"/>
        <v>3</v>
      </c>
      <c r="AO208" t="str">
        <f t="shared" ca="1" si="135"/>
        <v>x</v>
      </c>
      <c r="AP208" t="str">
        <f t="shared" ca="1" si="136"/>
        <v>+</v>
      </c>
      <c r="AQ208">
        <f t="shared" ca="1" si="137"/>
        <v>6</v>
      </c>
      <c r="AR208" s="5"/>
      <c r="AS208" t="str">
        <f t="shared" ca="1" si="138"/>
        <v>-x+10=3x+6</v>
      </c>
    </row>
    <row r="209" spans="1:45" x14ac:dyDescent="0.55000000000000004">
      <c r="A209" s="27">
        <v>1</v>
      </c>
      <c r="B209" s="1" t="s">
        <v>2</v>
      </c>
      <c r="C209" s="1" t="s">
        <v>41</v>
      </c>
      <c r="D209" s="51" t="s">
        <v>60</v>
      </c>
      <c r="E209" s="50" t="s">
        <v>333</v>
      </c>
      <c r="F209" s="50" t="str">
        <f t="shared" ca="1" si="96"/>
        <v>\\(\\quad -5x-4=-5x-4 \\)</v>
      </c>
      <c r="G209" s="50" t="str">
        <f t="shared" ca="1" si="97"/>
        <v>\\(\\quad x=-4 \\)</v>
      </c>
      <c r="H209" s="50" t="s">
        <v>62</v>
      </c>
      <c r="I209" s="89" t="str">
        <f t="shared" ca="1" si="98"/>
        <v>INSERT INTO math(tangen,question,answer,editor,date,count) VALUES('m6100','\\(\\quad -5x-4=-5x-4 \\)','\\(\\quad x=-4 \\)','harazono',NOW(),0);</v>
      </c>
      <c r="J209" s="78" t="s">
        <v>229</v>
      </c>
      <c r="K209" s="43" t="str">
        <f t="shared" ca="1" si="99"/>
        <v>-5x-4=-5x-4</v>
      </c>
      <c r="L209" t="s">
        <v>230</v>
      </c>
      <c r="M209" s="78" t="s">
        <v>229</v>
      </c>
      <c r="N209" s="10" t="s">
        <v>31</v>
      </c>
      <c r="O209">
        <f t="shared" ca="1" si="100"/>
        <v>-4</v>
      </c>
      <c r="P209" t="s">
        <v>230</v>
      </c>
      <c r="Q209" t="str">
        <f t="shared" ca="1" si="101"/>
        <v>\\(\\quad -5x-4=-5x-4 \\)</v>
      </c>
      <c r="R209" t="str">
        <f t="shared" ca="1" si="102"/>
        <v>\\(\\quad x=-4 \\)</v>
      </c>
      <c r="V209" s="1">
        <f t="shared" ca="1" si="139"/>
        <v>-4</v>
      </c>
      <c r="W209" s="1">
        <f t="shared" ca="1" si="139"/>
        <v>0</v>
      </c>
      <c r="X209" s="1">
        <f t="shared" ca="1" si="124"/>
        <v>-5</v>
      </c>
      <c r="Y209">
        <f t="shared" ca="1" si="125"/>
        <v>-5</v>
      </c>
      <c r="Z209" s="1">
        <f t="shared" ca="1" si="105"/>
        <v>-4</v>
      </c>
      <c r="AA209">
        <f t="shared" ca="1" si="126"/>
        <v>-4</v>
      </c>
      <c r="AB209" s="1">
        <f t="shared" ca="1" si="107"/>
        <v>-5</v>
      </c>
      <c r="AC209">
        <f t="shared" ca="1" si="127"/>
        <v>-5</v>
      </c>
      <c r="AD209" s="1">
        <f t="shared" ca="1" si="128"/>
        <v>-4</v>
      </c>
      <c r="AE209">
        <f t="shared" ca="1" si="129"/>
        <v>-4</v>
      </c>
      <c r="AI209">
        <f t="shared" ca="1" si="130"/>
        <v>-5</v>
      </c>
      <c r="AJ209" t="str">
        <f t="shared" ca="1" si="131"/>
        <v>x</v>
      </c>
      <c r="AK209" t="str">
        <f t="shared" ca="1" si="132"/>
        <v>-</v>
      </c>
      <c r="AL209">
        <f t="shared" ca="1" si="133"/>
        <v>4</v>
      </c>
      <c r="AM209" t="s">
        <v>13</v>
      </c>
      <c r="AN209">
        <f t="shared" ca="1" si="134"/>
        <v>-5</v>
      </c>
      <c r="AO209" t="str">
        <f t="shared" ca="1" si="135"/>
        <v>x</v>
      </c>
      <c r="AP209" t="str">
        <f t="shared" ca="1" si="136"/>
        <v>-</v>
      </c>
      <c r="AQ209">
        <f t="shared" ca="1" si="137"/>
        <v>4</v>
      </c>
      <c r="AR209" s="5"/>
      <c r="AS209" t="str">
        <f t="shared" ca="1" si="138"/>
        <v>-5x-4=-5x-4</v>
      </c>
    </row>
    <row r="210" spans="1:45" x14ac:dyDescent="0.55000000000000004">
      <c r="A210" s="27">
        <v>1</v>
      </c>
      <c r="B210" s="1" t="s">
        <v>2</v>
      </c>
      <c r="C210" s="1" t="s">
        <v>41</v>
      </c>
      <c r="D210" s="51" t="s">
        <v>60</v>
      </c>
      <c r="E210" s="50" t="s">
        <v>333</v>
      </c>
      <c r="F210" s="50" t="str">
        <f t="shared" ca="1" si="96"/>
        <v>\\(\\quad 5-6=5x+14 \\)</v>
      </c>
      <c r="G210" s="50" t="str">
        <f t="shared" ca="1" si="97"/>
        <v>\\(\\quad x=-4 \\)</v>
      </c>
      <c r="H210" s="50" t="s">
        <v>62</v>
      </c>
      <c r="I210" s="89" t="str">
        <f t="shared" ca="1" si="98"/>
        <v>INSERT INTO math(tangen,question,answer,editor,date,count) VALUES('m6100','\\(\\quad 5-6=5x+14 \\)','\\(\\quad x=-4 \\)','harazono',NOW(),0);</v>
      </c>
      <c r="J210" s="78" t="s">
        <v>229</v>
      </c>
      <c r="K210" s="43" t="str">
        <f t="shared" ca="1" si="99"/>
        <v>5-6=5x+14</v>
      </c>
      <c r="L210" t="s">
        <v>230</v>
      </c>
      <c r="M210" s="78" t="s">
        <v>229</v>
      </c>
      <c r="N210" s="10" t="s">
        <v>31</v>
      </c>
      <c r="O210">
        <f t="shared" ca="1" si="100"/>
        <v>-4</v>
      </c>
      <c r="P210" t="s">
        <v>230</v>
      </c>
      <c r="Q210" t="str">
        <f t="shared" ca="1" si="101"/>
        <v>\\(\\quad 5-6=5x+14 \\)</v>
      </c>
      <c r="R210" t="str">
        <f t="shared" ca="1" si="102"/>
        <v>\\(\\quad x=-4 \\)</v>
      </c>
      <c r="V210" s="1">
        <f t="shared" ca="1" si="139"/>
        <v>-4</v>
      </c>
      <c r="W210" s="1">
        <f t="shared" ca="1" si="139"/>
        <v>-5</v>
      </c>
      <c r="X210" s="1">
        <f t="shared" ca="1" si="124"/>
        <v>0</v>
      </c>
      <c r="Y210">
        <f t="shared" ca="1" si="125"/>
        <v>5</v>
      </c>
      <c r="Z210" s="1">
        <f t="shared" ca="1" si="105"/>
        <v>-6</v>
      </c>
      <c r="AA210">
        <f t="shared" ca="1" si="126"/>
        <v>-6</v>
      </c>
      <c r="AB210" s="1">
        <f t="shared" ca="1" si="107"/>
        <v>5</v>
      </c>
      <c r="AC210">
        <f t="shared" ca="1" si="127"/>
        <v>5</v>
      </c>
      <c r="AD210" s="1">
        <f t="shared" ca="1" si="128"/>
        <v>14</v>
      </c>
      <c r="AE210">
        <f t="shared" ca="1" si="129"/>
        <v>14</v>
      </c>
      <c r="AI210">
        <f t="shared" ca="1" si="130"/>
        <v>5</v>
      </c>
      <c r="AJ210" t="str">
        <f t="shared" ca="1" si="131"/>
        <v/>
      </c>
      <c r="AK210" t="str">
        <f t="shared" ca="1" si="132"/>
        <v>-</v>
      </c>
      <c r="AL210">
        <f t="shared" ca="1" si="133"/>
        <v>6</v>
      </c>
      <c r="AM210" t="s">
        <v>13</v>
      </c>
      <c r="AN210">
        <f t="shared" ca="1" si="134"/>
        <v>5</v>
      </c>
      <c r="AO210" t="str">
        <f t="shared" ca="1" si="135"/>
        <v>x</v>
      </c>
      <c r="AP210" t="str">
        <f t="shared" ca="1" si="136"/>
        <v>+</v>
      </c>
      <c r="AQ210">
        <f t="shared" ca="1" si="137"/>
        <v>14</v>
      </c>
      <c r="AR210" s="5"/>
      <c r="AS210" t="str">
        <f t="shared" ca="1" si="138"/>
        <v>5-6=5x+14</v>
      </c>
    </row>
    <row r="211" spans="1:45" x14ac:dyDescent="0.55000000000000004">
      <c r="A211" s="27">
        <v>1</v>
      </c>
      <c r="B211" s="1" t="s">
        <v>2</v>
      </c>
      <c r="C211" s="1" t="s">
        <v>41</v>
      </c>
      <c r="D211" s="51" t="s">
        <v>60</v>
      </c>
      <c r="E211" s="50" t="s">
        <v>333</v>
      </c>
      <c r="F211" s="50" t="str">
        <f t="shared" ca="1" si="96"/>
        <v>\\(\\quad 14x+7=4x+7 \\)</v>
      </c>
      <c r="G211" s="50" t="str">
        <f t="shared" ca="1" si="97"/>
        <v>\\(\\quad x=0 \\)</v>
      </c>
      <c r="H211" s="50" t="s">
        <v>62</v>
      </c>
      <c r="I211" s="89" t="str">
        <f t="shared" ca="1" si="98"/>
        <v>INSERT INTO math(tangen,question,answer,editor,date,count) VALUES('m6100','\\(\\quad 14x+7=4x+7 \\)','\\(\\quad x=0 \\)','harazono',NOW(),0);</v>
      </c>
      <c r="J211" s="78" t="s">
        <v>229</v>
      </c>
      <c r="K211" s="43" t="str">
        <f t="shared" ca="1" si="99"/>
        <v>14x+7=4x+7</v>
      </c>
      <c r="L211" t="s">
        <v>230</v>
      </c>
      <c r="M211" s="78" t="s">
        <v>229</v>
      </c>
      <c r="N211" s="10" t="s">
        <v>31</v>
      </c>
      <c r="O211">
        <f t="shared" ca="1" si="100"/>
        <v>0</v>
      </c>
      <c r="P211" t="s">
        <v>230</v>
      </c>
      <c r="Q211" t="str">
        <f t="shared" ca="1" si="101"/>
        <v>\\(\\quad 14x+7=4x+7 \\)</v>
      </c>
      <c r="R211" t="str">
        <f t="shared" ca="1" si="102"/>
        <v>\\(\\quad x=0 \\)</v>
      </c>
      <c r="V211" s="1">
        <f t="shared" ca="1" si="139"/>
        <v>0</v>
      </c>
      <c r="W211" s="1">
        <f t="shared" ca="1" si="139"/>
        <v>10</v>
      </c>
      <c r="X211" s="1">
        <f t="shared" ca="1" si="124"/>
        <v>14</v>
      </c>
      <c r="Y211">
        <f t="shared" ca="1" si="125"/>
        <v>14</v>
      </c>
      <c r="Z211" s="1">
        <f t="shared" ca="1" si="105"/>
        <v>7</v>
      </c>
      <c r="AA211">
        <f t="shared" ca="1" si="126"/>
        <v>7</v>
      </c>
      <c r="AB211" s="1">
        <f t="shared" ca="1" si="107"/>
        <v>4</v>
      </c>
      <c r="AC211">
        <f t="shared" ca="1" si="127"/>
        <v>4</v>
      </c>
      <c r="AD211" s="1">
        <f t="shared" ca="1" si="128"/>
        <v>7</v>
      </c>
      <c r="AE211">
        <f t="shared" ca="1" si="129"/>
        <v>7</v>
      </c>
      <c r="AI211">
        <f t="shared" ca="1" si="130"/>
        <v>14</v>
      </c>
      <c r="AJ211" t="str">
        <f t="shared" ca="1" si="131"/>
        <v>x</v>
      </c>
      <c r="AK211" t="str">
        <f t="shared" ca="1" si="132"/>
        <v>+</v>
      </c>
      <c r="AL211">
        <f t="shared" ca="1" si="133"/>
        <v>7</v>
      </c>
      <c r="AM211" t="s">
        <v>13</v>
      </c>
      <c r="AN211">
        <f t="shared" ca="1" si="134"/>
        <v>4</v>
      </c>
      <c r="AO211" t="str">
        <f t="shared" ca="1" si="135"/>
        <v>x</v>
      </c>
      <c r="AP211" t="str">
        <f t="shared" ca="1" si="136"/>
        <v>+</v>
      </c>
      <c r="AQ211">
        <f t="shared" ca="1" si="137"/>
        <v>7</v>
      </c>
      <c r="AR211" s="5"/>
      <c r="AS211" t="str">
        <f t="shared" ca="1" si="138"/>
        <v>14x+7=4x+7</v>
      </c>
    </row>
    <row r="212" spans="1:45" x14ac:dyDescent="0.55000000000000004">
      <c r="A212" s="27">
        <v>1</v>
      </c>
      <c r="B212" s="1" t="s">
        <v>2</v>
      </c>
      <c r="C212" s="1" t="s">
        <v>41</v>
      </c>
      <c r="D212" s="51" t="s">
        <v>60</v>
      </c>
      <c r="E212" s="50" t="s">
        <v>333</v>
      </c>
      <c r="F212" s="50" t="str">
        <f t="shared" ca="1" si="96"/>
        <v>\\(\\quad 5x+5=8x-7 \\)</v>
      </c>
      <c r="G212" s="50" t="str">
        <f t="shared" ca="1" si="97"/>
        <v>\\(\\quad x=4 \\)</v>
      </c>
      <c r="H212" s="50" t="s">
        <v>62</v>
      </c>
      <c r="I212" s="89" t="str">
        <f t="shared" ca="1" si="98"/>
        <v>INSERT INTO math(tangen,question,answer,editor,date,count) VALUES('m6100','\\(\\quad 5x+5=8x-7 \\)','\\(\\quad x=4 \\)','harazono',NOW(),0);</v>
      </c>
      <c r="J212" s="78" t="s">
        <v>229</v>
      </c>
      <c r="K212" s="43" t="str">
        <f t="shared" ca="1" si="99"/>
        <v>5x+5=8x-7</v>
      </c>
      <c r="L212" t="s">
        <v>230</v>
      </c>
      <c r="M212" s="78" t="s">
        <v>229</v>
      </c>
      <c r="N212" s="10" t="s">
        <v>31</v>
      </c>
      <c r="O212">
        <f t="shared" ca="1" si="100"/>
        <v>4</v>
      </c>
      <c r="P212" t="s">
        <v>230</v>
      </c>
      <c r="Q212" t="str">
        <f t="shared" ca="1" si="101"/>
        <v>\\(\\quad 5x+5=8x-7 \\)</v>
      </c>
      <c r="R212" t="str">
        <f t="shared" ca="1" si="102"/>
        <v>\\(\\quad x=4 \\)</v>
      </c>
      <c r="V212" s="1">
        <f t="shared" ca="1" si="139"/>
        <v>4</v>
      </c>
      <c r="W212" s="1">
        <f t="shared" ca="1" si="139"/>
        <v>-3</v>
      </c>
      <c r="X212" s="1">
        <f t="shared" ca="1" si="124"/>
        <v>5</v>
      </c>
      <c r="Y212">
        <f t="shared" ca="1" si="125"/>
        <v>5</v>
      </c>
      <c r="Z212" s="1">
        <f t="shared" ca="1" si="105"/>
        <v>5</v>
      </c>
      <c r="AA212">
        <f t="shared" ca="1" si="126"/>
        <v>5</v>
      </c>
      <c r="AB212" s="1">
        <f t="shared" ca="1" si="107"/>
        <v>8</v>
      </c>
      <c r="AC212">
        <f t="shared" ca="1" si="127"/>
        <v>8</v>
      </c>
      <c r="AD212" s="1">
        <f t="shared" ca="1" si="128"/>
        <v>-7</v>
      </c>
      <c r="AE212">
        <f t="shared" ca="1" si="129"/>
        <v>-7</v>
      </c>
      <c r="AI212">
        <f t="shared" ca="1" si="130"/>
        <v>5</v>
      </c>
      <c r="AJ212" t="str">
        <f t="shared" ca="1" si="131"/>
        <v>x</v>
      </c>
      <c r="AK212" t="str">
        <f t="shared" ca="1" si="132"/>
        <v>+</v>
      </c>
      <c r="AL212">
        <f t="shared" ca="1" si="133"/>
        <v>5</v>
      </c>
      <c r="AM212" t="s">
        <v>13</v>
      </c>
      <c r="AN212">
        <f t="shared" ca="1" si="134"/>
        <v>8</v>
      </c>
      <c r="AO212" t="str">
        <f t="shared" ca="1" si="135"/>
        <v>x</v>
      </c>
      <c r="AP212" t="str">
        <f t="shared" ca="1" si="136"/>
        <v>-</v>
      </c>
      <c r="AQ212">
        <f t="shared" ca="1" si="137"/>
        <v>7</v>
      </c>
      <c r="AR212" s="5"/>
      <c r="AS212" t="str">
        <f t="shared" ca="1" si="138"/>
        <v>5x+5=8x-7</v>
      </c>
    </row>
    <row r="213" spans="1:45" x14ac:dyDescent="0.55000000000000004">
      <c r="A213" s="27">
        <v>1</v>
      </c>
      <c r="B213" s="1" t="s">
        <v>2</v>
      </c>
      <c r="C213" s="1" t="s">
        <v>41</v>
      </c>
      <c r="D213" s="51" t="s">
        <v>60</v>
      </c>
      <c r="E213" s="50" t="s">
        <v>333</v>
      </c>
      <c r="F213" s="50" t="str">
        <f t="shared" ca="1" si="96"/>
        <v>\\(\\quad 16x-6=10x+6 \\)</v>
      </c>
      <c r="G213" s="50" t="str">
        <f t="shared" ca="1" si="97"/>
        <v>\\(\\quad x=2 \\)</v>
      </c>
      <c r="H213" s="50" t="s">
        <v>62</v>
      </c>
      <c r="I213" s="89" t="str">
        <f t="shared" ca="1" si="98"/>
        <v>INSERT INTO math(tangen,question,answer,editor,date,count) VALUES('m6100','\\(\\quad 16x-6=10x+6 \\)','\\(\\quad x=2 \\)','harazono',NOW(),0);</v>
      </c>
      <c r="J213" s="78" t="s">
        <v>229</v>
      </c>
      <c r="K213" s="43" t="str">
        <f t="shared" ca="1" si="99"/>
        <v>16x-6=10x+6</v>
      </c>
      <c r="L213" t="s">
        <v>230</v>
      </c>
      <c r="M213" s="78" t="s">
        <v>229</v>
      </c>
      <c r="N213" s="10" t="s">
        <v>31</v>
      </c>
      <c r="O213">
        <f t="shared" ca="1" si="100"/>
        <v>2</v>
      </c>
      <c r="P213" t="s">
        <v>230</v>
      </c>
      <c r="Q213" t="str">
        <f t="shared" ca="1" si="101"/>
        <v>\\(\\quad 16x-6=10x+6 \\)</v>
      </c>
      <c r="R213" t="str">
        <f t="shared" ca="1" si="102"/>
        <v>\\(\\quad x=2 \\)</v>
      </c>
      <c r="V213" s="1">
        <f t="shared" ca="1" si="139"/>
        <v>2</v>
      </c>
      <c r="W213" s="1">
        <f t="shared" ca="1" si="139"/>
        <v>6</v>
      </c>
      <c r="X213" s="1">
        <f t="shared" ca="1" si="124"/>
        <v>16</v>
      </c>
      <c r="Y213">
        <f t="shared" ca="1" si="125"/>
        <v>16</v>
      </c>
      <c r="Z213" s="1">
        <f t="shared" ca="1" si="105"/>
        <v>-6</v>
      </c>
      <c r="AA213">
        <f t="shared" ca="1" si="126"/>
        <v>-6</v>
      </c>
      <c r="AB213" s="1">
        <f t="shared" ca="1" si="107"/>
        <v>10</v>
      </c>
      <c r="AC213">
        <f t="shared" ca="1" si="127"/>
        <v>10</v>
      </c>
      <c r="AD213" s="1">
        <f t="shared" ca="1" si="128"/>
        <v>6</v>
      </c>
      <c r="AE213">
        <f t="shared" ca="1" si="129"/>
        <v>6</v>
      </c>
      <c r="AI213">
        <f t="shared" ca="1" si="130"/>
        <v>16</v>
      </c>
      <c r="AJ213" t="str">
        <f t="shared" ca="1" si="131"/>
        <v>x</v>
      </c>
      <c r="AK213" t="str">
        <f t="shared" ca="1" si="132"/>
        <v>-</v>
      </c>
      <c r="AL213">
        <f t="shared" ca="1" si="133"/>
        <v>6</v>
      </c>
      <c r="AM213" t="s">
        <v>13</v>
      </c>
      <c r="AN213">
        <f t="shared" ca="1" si="134"/>
        <v>10</v>
      </c>
      <c r="AO213" t="str">
        <f t="shared" ca="1" si="135"/>
        <v>x</v>
      </c>
      <c r="AP213" t="str">
        <f t="shared" ca="1" si="136"/>
        <v>+</v>
      </c>
      <c r="AQ213">
        <f t="shared" ca="1" si="137"/>
        <v>6</v>
      </c>
      <c r="AR213" s="5"/>
      <c r="AS213" t="str">
        <f t="shared" ca="1" si="138"/>
        <v>16x-6=10x+6</v>
      </c>
    </row>
    <row r="214" spans="1:45" x14ac:dyDescent="0.55000000000000004">
      <c r="A214" s="27">
        <v>1</v>
      </c>
      <c r="B214" s="1" t="s">
        <v>2</v>
      </c>
      <c r="C214" s="1" t="s">
        <v>41</v>
      </c>
      <c r="D214" s="51" t="s">
        <v>60</v>
      </c>
      <c r="E214" s="50" t="s">
        <v>333</v>
      </c>
      <c r="F214" s="50" t="str">
        <f t="shared" ca="1" si="96"/>
        <v>\\(\\quad -11x+1=-6x+36 \\)</v>
      </c>
      <c r="G214" s="50" t="str">
        <f t="shared" ca="1" si="97"/>
        <v>\\(\\quad x=-7 \\)</v>
      </c>
      <c r="H214" s="50" t="s">
        <v>62</v>
      </c>
      <c r="I214" s="89" t="str">
        <f t="shared" ca="1" si="98"/>
        <v>INSERT INTO math(tangen,question,answer,editor,date,count) VALUES('m6100','\\(\\quad -11x+1=-6x+36 \\)','\\(\\quad x=-7 \\)','harazono',NOW(),0);</v>
      </c>
      <c r="J214" s="78" t="s">
        <v>229</v>
      </c>
      <c r="K214" s="43" t="str">
        <f t="shared" ca="1" si="99"/>
        <v>-11x+1=-6x+36</v>
      </c>
      <c r="L214" t="s">
        <v>230</v>
      </c>
      <c r="M214" s="78" t="s">
        <v>229</v>
      </c>
      <c r="N214" s="10" t="s">
        <v>31</v>
      </c>
      <c r="O214">
        <f t="shared" ca="1" si="100"/>
        <v>-7</v>
      </c>
      <c r="P214" t="s">
        <v>230</v>
      </c>
      <c r="Q214" t="str">
        <f t="shared" ca="1" si="101"/>
        <v>\\(\\quad -11x+1=-6x+36 \\)</v>
      </c>
      <c r="R214" t="str">
        <f t="shared" ca="1" si="102"/>
        <v>\\(\\quad x=-7 \\)</v>
      </c>
      <c r="V214" s="1">
        <f t="shared" ca="1" si="139"/>
        <v>-7</v>
      </c>
      <c r="W214" s="1">
        <f t="shared" ca="1" si="139"/>
        <v>-5</v>
      </c>
      <c r="X214" s="1">
        <f t="shared" ca="1" si="124"/>
        <v>-11</v>
      </c>
      <c r="Y214">
        <f t="shared" ca="1" si="125"/>
        <v>-11</v>
      </c>
      <c r="Z214" s="1">
        <f t="shared" ca="1" si="105"/>
        <v>1</v>
      </c>
      <c r="AA214">
        <f t="shared" ca="1" si="126"/>
        <v>1</v>
      </c>
      <c r="AB214" s="1">
        <f t="shared" ca="1" si="107"/>
        <v>-6</v>
      </c>
      <c r="AC214">
        <f t="shared" ca="1" si="127"/>
        <v>-6</v>
      </c>
      <c r="AD214" s="1">
        <f t="shared" ca="1" si="128"/>
        <v>36</v>
      </c>
      <c r="AE214">
        <f t="shared" ca="1" si="129"/>
        <v>36</v>
      </c>
      <c r="AI214">
        <f t="shared" ca="1" si="130"/>
        <v>-11</v>
      </c>
      <c r="AJ214" t="str">
        <f t="shared" ca="1" si="131"/>
        <v>x</v>
      </c>
      <c r="AK214" t="str">
        <f t="shared" ca="1" si="132"/>
        <v>+</v>
      </c>
      <c r="AL214">
        <f t="shared" ca="1" si="133"/>
        <v>1</v>
      </c>
      <c r="AM214" t="s">
        <v>13</v>
      </c>
      <c r="AN214">
        <f t="shared" ca="1" si="134"/>
        <v>-6</v>
      </c>
      <c r="AO214" t="str">
        <f t="shared" ca="1" si="135"/>
        <v>x</v>
      </c>
      <c r="AP214" t="str">
        <f t="shared" ca="1" si="136"/>
        <v>+</v>
      </c>
      <c r="AQ214">
        <f t="shared" ca="1" si="137"/>
        <v>36</v>
      </c>
      <c r="AR214" s="5"/>
      <c r="AS214" t="str">
        <f t="shared" ca="1" si="138"/>
        <v>-11x+1=-6x+36</v>
      </c>
    </row>
    <row r="215" spans="1:45" x14ac:dyDescent="0.55000000000000004">
      <c r="A215" s="27">
        <v>1</v>
      </c>
      <c r="B215" s="1" t="s">
        <v>2</v>
      </c>
      <c r="C215" s="1" t="s">
        <v>41</v>
      </c>
      <c r="D215" s="51" t="s">
        <v>60</v>
      </c>
      <c r="E215" s="50" t="s">
        <v>333</v>
      </c>
      <c r="F215" s="50" t="str">
        <f t="shared" ca="1" si="96"/>
        <v>\\(\\quad 9x-1=x-51 \\)</v>
      </c>
      <c r="G215" s="50" t="str">
        <f t="shared" ca="1" si="97"/>
        <v>\\(\\quad x=-5 \\)</v>
      </c>
      <c r="H215" s="50" t="s">
        <v>62</v>
      </c>
      <c r="I215" s="89" t="str">
        <f t="shared" ca="1" si="98"/>
        <v>INSERT INTO math(tangen,question,answer,editor,date,count) VALUES('m6100','\\(\\quad 9x-1=x-51 \\)','\\(\\quad x=-5 \\)','harazono',NOW(),0);</v>
      </c>
      <c r="J215" s="78" t="s">
        <v>229</v>
      </c>
      <c r="K215" s="43" t="str">
        <f t="shared" ca="1" si="99"/>
        <v>9x-1=x-51</v>
      </c>
      <c r="L215" t="s">
        <v>230</v>
      </c>
      <c r="M215" s="78" t="s">
        <v>229</v>
      </c>
      <c r="N215" s="10" t="s">
        <v>31</v>
      </c>
      <c r="O215">
        <f t="shared" ca="1" si="100"/>
        <v>-5</v>
      </c>
      <c r="P215" t="s">
        <v>230</v>
      </c>
      <c r="Q215" t="str">
        <f t="shared" ca="1" si="101"/>
        <v>\\(\\quad 9x-1=x-51 \\)</v>
      </c>
      <c r="R215" t="str">
        <f t="shared" ca="1" si="102"/>
        <v>\\(\\quad x=-5 \\)</v>
      </c>
      <c r="V215" s="1">
        <f t="shared" ca="1" si="139"/>
        <v>-5</v>
      </c>
      <c r="W215" s="1">
        <f t="shared" ca="1" si="139"/>
        <v>10</v>
      </c>
      <c r="X215" s="1">
        <f t="shared" ca="1" si="124"/>
        <v>9</v>
      </c>
      <c r="Y215">
        <f t="shared" ca="1" si="125"/>
        <v>9</v>
      </c>
      <c r="Z215" s="1">
        <f t="shared" ca="1" si="105"/>
        <v>-1</v>
      </c>
      <c r="AA215">
        <f t="shared" ca="1" si="126"/>
        <v>-1</v>
      </c>
      <c r="AB215" s="1">
        <f t="shared" ca="1" si="107"/>
        <v>-1</v>
      </c>
      <c r="AC215">
        <f t="shared" ca="1" si="127"/>
        <v>-1</v>
      </c>
      <c r="AD215" s="1">
        <f t="shared" ca="1" si="128"/>
        <v>-51</v>
      </c>
      <c r="AE215">
        <f t="shared" ca="1" si="129"/>
        <v>-51</v>
      </c>
      <c r="AI215">
        <f t="shared" ca="1" si="130"/>
        <v>9</v>
      </c>
      <c r="AJ215" t="str">
        <f t="shared" ca="1" si="131"/>
        <v>x</v>
      </c>
      <c r="AK215" t="str">
        <f t="shared" ca="1" si="132"/>
        <v>-</v>
      </c>
      <c r="AL215">
        <f t="shared" ca="1" si="133"/>
        <v>1</v>
      </c>
      <c r="AM215" t="s">
        <v>13</v>
      </c>
      <c r="AN215" t="str">
        <f t="shared" ca="1" si="134"/>
        <v/>
      </c>
      <c r="AO215" t="str">
        <f t="shared" ca="1" si="135"/>
        <v>x</v>
      </c>
      <c r="AP215" t="str">
        <f t="shared" ca="1" si="136"/>
        <v>-</v>
      </c>
      <c r="AQ215">
        <f t="shared" ca="1" si="137"/>
        <v>51</v>
      </c>
      <c r="AR215" s="5"/>
      <c r="AS215" t="str">
        <f t="shared" ca="1" si="138"/>
        <v>9x-1=x-51</v>
      </c>
    </row>
    <row r="216" spans="1:45" x14ac:dyDescent="0.55000000000000004">
      <c r="A216" s="27">
        <v>1</v>
      </c>
      <c r="B216" s="1" t="s">
        <v>2</v>
      </c>
      <c r="C216" s="1" t="s">
        <v>41</v>
      </c>
      <c r="D216" s="51" t="s">
        <v>60</v>
      </c>
      <c r="E216" s="50" t="s">
        <v>333</v>
      </c>
      <c r="F216" s="50" t="str">
        <f t="shared" ca="1" si="96"/>
        <v>\\(\\quad -8x-1=-10x+3 \\)</v>
      </c>
      <c r="G216" s="50" t="str">
        <f t="shared" ca="1" si="97"/>
        <v>\\(\\quad x=2 \\)</v>
      </c>
      <c r="H216" s="50" t="s">
        <v>62</v>
      </c>
      <c r="I216" s="89" t="str">
        <f t="shared" ca="1" si="98"/>
        <v>INSERT INTO math(tangen,question,answer,editor,date,count) VALUES('m6100','\\(\\quad -8x-1=-10x+3 \\)','\\(\\quad x=2 \\)','harazono',NOW(),0);</v>
      </c>
      <c r="J216" s="78" t="s">
        <v>229</v>
      </c>
      <c r="K216" s="43" t="str">
        <f t="shared" ca="1" si="99"/>
        <v>-8x-1=-10x+3</v>
      </c>
      <c r="L216" t="s">
        <v>230</v>
      </c>
      <c r="M216" s="78" t="s">
        <v>229</v>
      </c>
      <c r="N216" s="10" t="s">
        <v>31</v>
      </c>
      <c r="O216">
        <f t="shared" ca="1" si="100"/>
        <v>2</v>
      </c>
      <c r="P216" t="s">
        <v>230</v>
      </c>
      <c r="Q216" t="str">
        <f t="shared" ca="1" si="101"/>
        <v>\\(\\quad -8x-1=-10x+3 \\)</v>
      </c>
      <c r="R216" t="str">
        <f t="shared" ca="1" si="102"/>
        <v>\\(\\quad x=2 \\)</v>
      </c>
      <c r="V216" s="1">
        <f t="shared" ca="1" si="139"/>
        <v>2</v>
      </c>
      <c r="W216" s="1">
        <f t="shared" ca="1" si="139"/>
        <v>2</v>
      </c>
      <c r="X216" s="1">
        <f t="shared" ca="1" si="124"/>
        <v>-8</v>
      </c>
      <c r="Y216">
        <f t="shared" ca="1" si="125"/>
        <v>-8</v>
      </c>
      <c r="Z216" s="1">
        <f t="shared" ca="1" si="105"/>
        <v>-1</v>
      </c>
      <c r="AA216">
        <f t="shared" ca="1" si="126"/>
        <v>-1</v>
      </c>
      <c r="AB216" s="1">
        <f t="shared" ca="1" si="107"/>
        <v>-10</v>
      </c>
      <c r="AC216">
        <f t="shared" ca="1" si="127"/>
        <v>-10</v>
      </c>
      <c r="AD216" s="1">
        <f t="shared" ca="1" si="128"/>
        <v>3</v>
      </c>
      <c r="AE216">
        <f t="shared" ca="1" si="129"/>
        <v>3</v>
      </c>
      <c r="AI216">
        <f t="shared" ca="1" si="130"/>
        <v>-8</v>
      </c>
      <c r="AJ216" t="str">
        <f t="shared" ca="1" si="131"/>
        <v>x</v>
      </c>
      <c r="AK216" t="str">
        <f t="shared" ca="1" si="132"/>
        <v>-</v>
      </c>
      <c r="AL216">
        <f t="shared" ca="1" si="133"/>
        <v>1</v>
      </c>
      <c r="AM216" t="s">
        <v>13</v>
      </c>
      <c r="AN216">
        <f t="shared" ca="1" si="134"/>
        <v>-10</v>
      </c>
      <c r="AO216" t="str">
        <f t="shared" ca="1" si="135"/>
        <v>x</v>
      </c>
      <c r="AP216" t="str">
        <f t="shared" ca="1" si="136"/>
        <v>+</v>
      </c>
      <c r="AQ216">
        <f t="shared" ca="1" si="137"/>
        <v>3</v>
      </c>
      <c r="AR216" s="5"/>
      <c r="AS216" t="str">
        <f t="shared" ca="1" si="138"/>
        <v>-8x-1=-10x+3</v>
      </c>
    </row>
    <row r="217" spans="1:45" x14ac:dyDescent="0.55000000000000004">
      <c r="A217" s="27">
        <v>1</v>
      </c>
      <c r="B217" s="1" t="s">
        <v>2</v>
      </c>
      <c r="C217" s="1" t="s">
        <v>41</v>
      </c>
      <c r="D217" s="51" t="s">
        <v>60</v>
      </c>
      <c r="E217" s="50" t="s">
        <v>333</v>
      </c>
      <c r="F217" s="50" t="str">
        <f t="shared" ca="1" si="96"/>
        <v>\\(\\quad 10x-10=8x-8 \\)</v>
      </c>
      <c r="G217" s="50" t="str">
        <f t="shared" ca="1" si="97"/>
        <v>\\(\\quad x=1 \\)</v>
      </c>
      <c r="H217" s="50" t="s">
        <v>62</v>
      </c>
      <c r="I217" s="89" t="str">
        <f t="shared" ca="1" si="98"/>
        <v>INSERT INTO math(tangen,question,answer,editor,date,count) VALUES('m6100','\\(\\quad 10x-10=8x-8 \\)','\\(\\quad x=1 \\)','harazono',NOW(),0);</v>
      </c>
      <c r="J217" s="78" t="s">
        <v>229</v>
      </c>
      <c r="K217" s="43" t="str">
        <f t="shared" ca="1" si="99"/>
        <v>10x-10=8x-8</v>
      </c>
      <c r="L217" t="s">
        <v>230</v>
      </c>
      <c r="M217" s="78" t="s">
        <v>229</v>
      </c>
      <c r="N217" s="10" t="s">
        <v>31</v>
      </c>
      <c r="O217">
        <f t="shared" ca="1" si="100"/>
        <v>1</v>
      </c>
      <c r="P217" t="s">
        <v>230</v>
      </c>
      <c r="Q217" t="str">
        <f t="shared" ca="1" si="101"/>
        <v>\\(\\quad 10x-10=8x-8 \\)</v>
      </c>
      <c r="R217" t="str">
        <f t="shared" ca="1" si="102"/>
        <v>\\(\\quad x=1 \\)</v>
      </c>
      <c r="V217" s="1">
        <f t="shared" ca="1" si="139"/>
        <v>1</v>
      </c>
      <c r="W217" s="1">
        <f t="shared" ca="1" si="139"/>
        <v>2</v>
      </c>
      <c r="X217" s="1">
        <f t="shared" ca="1" si="124"/>
        <v>10</v>
      </c>
      <c r="Y217">
        <f t="shared" ca="1" si="125"/>
        <v>10</v>
      </c>
      <c r="Z217" s="1">
        <f t="shared" ca="1" si="105"/>
        <v>-10</v>
      </c>
      <c r="AA217">
        <f t="shared" ca="1" si="126"/>
        <v>-10</v>
      </c>
      <c r="AB217" s="1">
        <f t="shared" ca="1" si="107"/>
        <v>8</v>
      </c>
      <c r="AC217">
        <f t="shared" ca="1" si="127"/>
        <v>8</v>
      </c>
      <c r="AD217" s="1">
        <f t="shared" ca="1" si="128"/>
        <v>-8</v>
      </c>
      <c r="AE217">
        <f t="shared" ca="1" si="129"/>
        <v>-8</v>
      </c>
      <c r="AI217">
        <f t="shared" ca="1" si="130"/>
        <v>10</v>
      </c>
      <c r="AJ217" t="str">
        <f t="shared" ca="1" si="131"/>
        <v>x</v>
      </c>
      <c r="AK217" t="str">
        <f t="shared" ca="1" si="132"/>
        <v>-</v>
      </c>
      <c r="AL217">
        <f t="shared" ca="1" si="133"/>
        <v>10</v>
      </c>
      <c r="AM217" t="s">
        <v>13</v>
      </c>
      <c r="AN217">
        <f t="shared" ca="1" si="134"/>
        <v>8</v>
      </c>
      <c r="AO217" t="str">
        <f t="shared" ca="1" si="135"/>
        <v>x</v>
      </c>
      <c r="AP217" t="str">
        <f t="shared" ca="1" si="136"/>
        <v>-</v>
      </c>
      <c r="AQ217">
        <f t="shared" ca="1" si="137"/>
        <v>8</v>
      </c>
      <c r="AR217" s="5"/>
      <c r="AS217" t="str">
        <f t="shared" ca="1" si="138"/>
        <v>10x-10=8x-8</v>
      </c>
    </row>
    <row r="218" spans="1:45" x14ac:dyDescent="0.55000000000000004">
      <c r="A218" s="27">
        <v>1</v>
      </c>
      <c r="B218" s="1" t="s">
        <v>2</v>
      </c>
      <c r="C218" s="1" t="s">
        <v>41</v>
      </c>
      <c r="D218" s="51" t="s">
        <v>60</v>
      </c>
      <c r="E218" s="50" t="s">
        <v>333</v>
      </c>
      <c r="F218" s="50" t="str">
        <f t="shared" ca="1" si="96"/>
        <v>\\(\\quad -2x+5=8x-25 \\)</v>
      </c>
      <c r="G218" s="50" t="str">
        <f t="shared" ca="1" si="97"/>
        <v>\\(\\quad x=3 \\)</v>
      </c>
      <c r="H218" s="50" t="s">
        <v>62</v>
      </c>
      <c r="I218" s="89" t="str">
        <f t="shared" ca="1" si="98"/>
        <v>INSERT INTO math(tangen,question,answer,editor,date,count) VALUES('m6100','\\(\\quad -2x+5=8x-25 \\)','\\(\\quad x=3 \\)','harazono',NOW(),0);</v>
      </c>
      <c r="J218" s="78" t="s">
        <v>229</v>
      </c>
      <c r="K218" s="43" t="str">
        <f t="shared" ca="1" si="99"/>
        <v>-2x+5=8x-25</v>
      </c>
      <c r="L218" t="s">
        <v>230</v>
      </c>
      <c r="M218" s="78" t="s">
        <v>229</v>
      </c>
      <c r="N218" s="10" t="s">
        <v>31</v>
      </c>
      <c r="O218">
        <f t="shared" ca="1" si="100"/>
        <v>3</v>
      </c>
      <c r="P218" t="s">
        <v>230</v>
      </c>
      <c r="Q218" t="str">
        <f t="shared" ca="1" si="101"/>
        <v>\\(\\quad -2x+5=8x-25 \\)</v>
      </c>
      <c r="R218" t="str">
        <f t="shared" ca="1" si="102"/>
        <v>\\(\\quad x=3 \\)</v>
      </c>
      <c r="V218" s="1">
        <f t="shared" ca="1" si="139"/>
        <v>3</v>
      </c>
      <c r="W218" s="1">
        <f t="shared" ca="1" si="139"/>
        <v>-10</v>
      </c>
      <c r="X218" s="1">
        <f t="shared" ca="1" si="124"/>
        <v>-2</v>
      </c>
      <c r="Y218">
        <f t="shared" ca="1" si="125"/>
        <v>-2</v>
      </c>
      <c r="Z218" s="1">
        <f t="shared" ca="1" si="105"/>
        <v>0</v>
      </c>
      <c r="AA218">
        <f t="shared" ca="1" si="126"/>
        <v>5</v>
      </c>
      <c r="AB218" s="1">
        <f t="shared" ca="1" si="107"/>
        <v>8</v>
      </c>
      <c r="AC218">
        <f t="shared" ca="1" si="127"/>
        <v>8</v>
      </c>
      <c r="AD218" s="1">
        <f t="shared" ca="1" si="128"/>
        <v>-25</v>
      </c>
      <c r="AE218">
        <f t="shared" ca="1" si="129"/>
        <v>-25</v>
      </c>
      <c r="AI218">
        <f t="shared" ca="1" si="130"/>
        <v>-2</v>
      </c>
      <c r="AJ218" t="str">
        <f t="shared" ca="1" si="131"/>
        <v>x</v>
      </c>
      <c r="AK218" t="str">
        <f t="shared" ca="1" si="132"/>
        <v>+</v>
      </c>
      <c r="AL218">
        <f t="shared" ca="1" si="133"/>
        <v>5</v>
      </c>
      <c r="AM218" t="s">
        <v>13</v>
      </c>
      <c r="AN218">
        <f t="shared" ca="1" si="134"/>
        <v>8</v>
      </c>
      <c r="AO218" t="str">
        <f t="shared" ca="1" si="135"/>
        <v>x</v>
      </c>
      <c r="AP218" t="str">
        <f t="shared" ca="1" si="136"/>
        <v>-</v>
      </c>
      <c r="AQ218">
        <f t="shared" ca="1" si="137"/>
        <v>25</v>
      </c>
      <c r="AR218" s="5"/>
      <c r="AS218" t="str">
        <f t="shared" ca="1" si="138"/>
        <v>-2x+5=8x-25</v>
      </c>
    </row>
    <row r="219" spans="1:45" x14ac:dyDescent="0.55000000000000004">
      <c r="A219" s="27">
        <v>1</v>
      </c>
      <c r="B219" s="1" t="s">
        <v>2</v>
      </c>
      <c r="C219" s="1" t="s">
        <v>41</v>
      </c>
      <c r="D219" s="51" t="s">
        <v>60</v>
      </c>
      <c r="E219" s="50" t="s">
        <v>333</v>
      </c>
      <c r="F219" s="50" t="str">
        <f t="shared" ca="1" si="96"/>
        <v>\\(\\quad 10x+2=10x+2 \\)</v>
      </c>
      <c r="G219" s="50" t="str">
        <f t="shared" ca="1" si="97"/>
        <v>\\(\\quad x=-4 \\)</v>
      </c>
      <c r="H219" s="50" t="s">
        <v>62</v>
      </c>
      <c r="I219" s="89" t="str">
        <f t="shared" ca="1" si="98"/>
        <v>INSERT INTO math(tangen,question,answer,editor,date,count) VALUES('m6100','\\(\\quad 10x+2=10x+2 \\)','\\(\\quad x=-4 \\)','harazono',NOW(),0);</v>
      </c>
      <c r="J219" s="78" t="s">
        <v>229</v>
      </c>
      <c r="K219" s="43" t="str">
        <f t="shared" ca="1" si="99"/>
        <v>10x+2=10x+2</v>
      </c>
      <c r="L219" t="s">
        <v>230</v>
      </c>
      <c r="M219" s="78" t="s">
        <v>229</v>
      </c>
      <c r="N219" s="10" t="s">
        <v>31</v>
      </c>
      <c r="O219">
        <f t="shared" ca="1" si="100"/>
        <v>-4</v>
      </c>
      <c r="P219" t="s">
        <v>230</v>
      </c>
      <c r="Q219" t="str">
        <f t="shared" ca="1" si="101"/>
        <v>\\(\\quad 10x+2=10x+2 \\)</v>
      </c>
      <c r="R219" t="str">
        <f t="shared" ca="1" si="102"/>
        <v>\\(\\quad x=-4 \\)</v>
      </c>
      <c r="V219" s="1">
        <f t="shared" ca="1" si="139"/>
        <v>-4</v>
      </c>
      <c r="W219" s="1">
        <f t="shared" ca="1" si="139"/>
        <v>0</v>
      </c>
      <c r="X219" s="1">
        <f t="shared" ca="1" si="124"/>
        <v>10</v>
      </c>
      <c r="Y219">
        <f t="shared" ca="1" si="125"/>
        <v>10</v>
      </c>
      <c r="Z219" s="1">
        <f t="shared" ca="1" si="105"/>
        <v>2</v>
      </c>
      <c r="AA219">
        <f t="shared" ca="1" si="126"/>
        <v>2</v>
      </c>
      <c r="AB219" s="1">
        <f t="shared" ca="1" si="107"/>
        <v>10</v>
      </c>
      <c r="AC219">
        <f t="shared" ca="1" si="127"/>
        <v>10</v>
      </c>
      <c r="AD219" s="1">
        <f t="shared" ca="1" si="128"/>
        <v>2</v>
      </c>
      <c r="AE219">
        <f t="shared" ca="1" si="129"/>
        <v>2</v>
      </c>
      <c r="AI219">
        <f t="shared" ca="1" si="130"/>
        <v>10</v>
      </c>
      <c r="AJ219" t="str">
        <f t="shared" ca="1" si="131"/>
        <v>x</v>
      </c>
      <c r="AK219" t="str">
        <f t="shared" ca="1" si="132"/>
        <v>+</v>
      </c>
      <c r="AL219">
        <f t="shared" ca="1" si="133"/>
        <v>2</v>
      </c>
      <c r="AM219" t="s">
        <v>13</v>
      </c>
      <c r="AN219">
        <f t="shared" ca="1" si="134"/>
        <v>10</v>
      </c>
      <c r="AO219" t="str">
        <f t="shared" ca="1" si="135"/>
        <v>x</v>
      </c>
      <c r="AP219" t="str">
        <f t="shared" ca="1" si="136"/>
        <v>+</v>
      </c>
      <c r="AQ219">
        <f t="shared" ca="1" si="137"/>
        <v>2</v>
      </c>
      <c r="AR219" s="5"/>
      <c r="AS219" t="str">
        <f t="shared" ca="1" si="138"/>
        <v>10x+2=10x+2</v>
      </c>
    </row>
    <row r="220" spans="1:45" x14ac:dyDescent="0.55000000000000004">
      <c r="A220" s="27">
        <v>1</v>
      </c>
      <c r="B220" s="1" t="s">
        <v>2</v>
      </c>
      <c r="C220" s="1" t="s">
        <v>41</v>
      </c>
      <c r="D220" s="51" t="s">
        <v>60</v>
      </c>
      <c r="E220" s="50" t="s">
        <v>333</v>
      </c>
      <c r="F220" s="50" t="str">
        <f t="shared" ca="1" si="96"/>
        <v>\\(\\quad x+8=-5x+56 \\)</v>
      </c>
      <c r="G220" s="50" t="str">
        <f t="shared" ca="1" si="97"/>
        <v>\\(\\quad x=8 \\)</v>
      </c>
      <c r="H220" s="50" t="s">
        <v>62</v>
      </c>
      <c r="I220" s="89" t="str">
        <f t="shared" ca="1" si="98"/>
        <v>INSERT INTO math(tangen,question,answer,editor,date,count) VALUES('m6100','\\(\\quad x+8=-5x+56 \\)','\\(\\quad x=8 \\)','harazono',NOW(),0);</v>
      </c>
      <c r="J220" s="78" t="s">
        <v>229</v>
      </c>
      <c r="K220" s="43" t="str">
        <f t="shared" ca="1" si="99"/>
        <v>x+8=-5x+56</v>
      </c>
      <c r="L220" t="s">
        <v>230</v>
      </c>
      <c r="M220" s="78" t="s">
        <v>229</v>
      </c>
      <c r="N220" s="10" t="s">
        <v>31</v>
      </c>
      <c r="O220">
        <f t="shared" ca="1" si="100"/>
        <v>8</v>
      </c>
      <c r="P220" t="s">
        <v>230</v>
      </c>
      <c r="Q220" t="str">
        <f t="shared" ca="1" si="101"/>
        <v>\\(\\quad x+8=-5x+56 \\)</v>
      </c>
      <c r="R220" t="str">
        <f t="shared" ca="1" si="102"/>
        <v>\\(\\quad x=8 \\)</v>
      </c>
      <c r="V220" s="1">
        <f t="shared" ca="1" si="139"/>
        <v>8</v>
      </c>
      <c r="W220" s="1">
        <f t="shared" ca="1" si="139"/>
        <v>6</v>
      </c>
      <c r="X220" s="1">
        <f t="shared" ca="1" si="124"/>
        <v>1</v>
      </c>
      <c r="Y220">
        <f t="shared" ca="1" si="125"/>
        <v>1</v>
      </c>
      <c r="Z220" s="1">
        <f t="shared" ca="1" si="105"/>
        <v>8</v>
      </c>
      <c r="AA220">
        <f t="shared" ca="1" si="126"/>
        <v>8</v>
      </c>
      <c r="AB220" s="1">
        <f t="shared" ca="1" si="107"/>
        <v>-5</v>
      </c>
      <c r="AC220">
        <f t="shared" ca="1" si="127"/>
        <v>-5</v>
      </c>
      <c r="AD220" s="1">
        <f t="shared" ca="1" si="128"/>
        <v>56</v>
      </c>
      <c r="AE220">
        <f t="shared" ca="1" si="129"/>
        <v>56</v>
      </c>
      <c r="AI220" t="str">
        <f t="shared" ca="1" si="130"/>
        <v/>
      </c>
      <c r="AJ220" t="str">
        <f t="shared" ca="1" si="131"/>
        <v>x</v>
      </c>
      <c r="AK220" t="str">
        <f t="shared" ca="1" si="132"/>
        <v>+</v>
      </c>
      <c r="AL220">
        <f t="shared" ca="1" si="133"/>
        <v>8</v>
      </c>
      <c r="AM220" t="s">
        <v>13</v>
      </c>
      <c r="AN220">
        <f t="shared" ca="1" si="134"/>
        <v>-5</v>
      </c>
      <c r="AO220" t="str">
        <f t="shared" ca="1" si="135"/>
        <v>x</v>
      </c>
      <c r="AP220" t="str">
        <f t="shared" ca="1" si="136"/>
        <v>+</v>
      </c>
      <c r="AQ220">
        <f t="shared" ca="1" si="137"/>
        <v>56</v>
      </c>
      <c r="AR220" s="5"/>
      <c r="AS220" t="str">
        <f t="shared" ca="1" si="138"/>
        <v>x+8=-5x+56</v>
      </c>
    </row>
    <row r="221" spans="1:45" x14ac:dyDescent="0.55000000000000004">
      <c r="A221" s="27">
        <v>1</v>
      </c>
      <c r="B221" s="1" t="s">
        <v>2</v>
      </c>
      <c r="C221" s="1" t="s">
        <v>41</v>
      </c>
      <c r="D221" s="51" t="s">
        <v>60</v>
      </c>
      <c r="E221" s="50" t="s">
        <v>333</v>
      </c>
      <c r="F221" s="50" t="str">
        <f t="shared" ca="1" si="96"/>
        <v>\\(\\quad -15x+10=-8x+24 \\)</v>
      </c>
      <c r="G221" s="50" t="str">
        <f t="shared" ca="1" si="97"/>
        <v>\\(\\quad x=-2 \\)</v>
      </c>
      <c r="H221" s="50" t="s">
        <v>62</v>
      </c>
      <c r="I221" s="89" t="str">
        <f t="shared" ca="1" si="98"/>
        <v>INSERT INTO math(tangen,question,answer,editor,date,count) VALUES('m6100','\\(\\quad -15x+10=-8x+24 \\)','\\(\\quad x=-2 \\)','harazono',NOW(),0);</v>
      </c>
      <c r="J221" s="78" t="s">
        <v>229</v>
      </c>
      <c r="K221" s="43" t="str">
        <f t="shared" ca="1" si="99"/>
        <v>-15x+10=-8x+24</v>
      </c>
      <c r="L221" t="s">
        <v>230</v>
      </c>
      <c r="M221" s="78" t="s">
        <v>229</v>
      </c>
      <c r="N221" s="10" t="s">
        <v>31</v>
      </c>
      <c r="O221">
        <f t="shared" ca="1" si="100"/>
        <v>-2</v>
      </c>
      <c r="P221" t="s">
        <v>230</v>
      </c>
      <c r="Q221" t="str">
        <f t="shared" ca="1" si="101"/>
        <v>\\(\\quad -15x+10=-8x+24 \\)</v>
      </c>
      <c r="R221" t="str">
        <f t="shared" ca="1" si="102"/>
        <v>\\(\\quad x=-2 \\)</v>
      </c>
      <c r="V221" s="1">
        <f t="shared" ca="1" si="139"/>
        <v>-2</v>
      </c>
      <c r="W221" s="1">
        <f t="shared" ca="1" si="139"/>
        <v>-7</v>
      </c>
      <c r="X221" s="1">
        <f t="shared" ca="1" si="124"/>
        <v>-15</v>
      </c>
      <c r="Y221">
        <f t="shared" ca="1" si="125"/>
        <v>-15</v>
      </c>
      <c r="Z221" s="1">
        <f t="shared" ca="1" si="105"/>
        <v>10</v>
      </c>
      <c r="AA221">
        <f t="shared" ca="1" si="126"/>
        <v>10</v>
      </c>
      <c r="AB221" s="1">
        <f t="shared" ca="1" si="107"/>
        <v>-8</v>
      </c>
      <c r="AC221">
        <f t="shared" ca="1" si="127"/>
        <v>-8</v>
      </c>
      <c r="AD221" s="1">
        <f t="shared" ca="1" si="128"/>
        <v>24</v>
      </c>
      <c r="AE221">
        <f t="shared" ca="1" si="129"/>
        <v>24</v>
      </c>
      <c r="AI221">
        <f t="shared" ca="1" si="130"/>
        <v>-15</v>
      </c>
      <c r="AJ221" t="str">
        <f t="shared" ca="1" si="131"/>
        <v>x</v>
      </c>
      <c r="AK221" t="str">
        <f t="shared" ca="1" si="132"/>
        <v>+</v>
      </c>
      <c r="AL221">
        <f t="shared" ca="1" si="133"/>
        <v>10</v>
      </c>
      <c r="AM221" t="s">
        <v>13</v>
      </c>
      <c r="AN221">
        <f t="shared" ca="1" si="134"/>
        <v>-8</v>
      </c>
      <c r="AO221" t="str">
        <f t="shared" ca="1" si="135"/>
        <v>x</v>
      </c>
      <c r="AP221" t="str">
        <f t="shared" ca="1" si="136"/>
        <v>+</v>
      </c>
      <c r="AQ221">
        <f t="shared" ca="1" si="137"/>
        <v>24</v>
      </c>
      <c r="AR221" s="5"/>
      <c r="AS221" t="str">
        <f t="shared" ca="1" si="138"/>
        <v>-15x+10=-8x+24</v>
      </c>
    </row>
    <row r="222" spans="1:45" x14ac:dyDescent="0.55000000000000004">
      <c r="A222" s="27">
        <v>1</v>
      </c>
      <c r="B222" s="1" t="s">
        <v>2</v>
      </c>
      <c r="C222" s="1" t="s">
        <v>41</v>
      </c>
      <c r="D222" s="51" t="s">
        <v>60</v>
      </c>
      <c r="E222" s="50" t="s">
        <v>333</v>
      </c>
      <c r="F222" s="50" t="str">
        <f t="shared" ca="1" si="96"/>
        <v>\\(\\quad -x+2=2x-4 \\)</v>
      </c>
      <c r="G222" s="50" t="str">
        <f t="shared" ca="1" si="97"/>
        <v>\\(\\quad x=2 \\)</v>
      </c>
      <c r="H222" s="50" t="s">
        <v>62</v>
      </c>
      <c r="I222" s="89" t="str">
        <f t="shared" ca="1" si="98"/>
        <v>INSERT INTO math(tangen,question,answer,editor,date,count) VALUES('m6100','\\(\\quad -x+2=2x-4 \\)','\\(\\quad x=2 \\)','harazono',NOW(),0);</v>
      </c>
      <c r="J222" s="78" t="s">
        <v>229</v>
      </c>
      <c r="K222" s="43" t="str">
        <f t="shared" ca="1" si="99"/>
        <v>-x+2=2x-4</v>
      </c>
      <c r="L222" t="s">
        <v>230</v>
      </c>
      <c r="M222" s="78" t="s">
        <v>229</v>
      </c>
      <c r="N222" s="10" t="s">
        <v>31</v>
      </c>
      <c r="O222">
        <f t="shared" ca="1" si="100"/>
        <v>2</v>
      </c>
      <c r="P222" t="s">
        <v>230</v>
      </c>
      <c r="Q222" t="str">
        <f t="shared" ca="1" si="101"/>
        <v>\\(\\quad -x+2=2x-4 \\)</v>
      </c>
      <c r="R222" t="str">
        <f t="shared" ca="1" si="102"/>
        <v>\\(\\quad x=2 \\)</v>
      </c>
      <c r="V222" s="1">
        <f t="shared" ca="1" si="139"/>
        <v>2</v>
      </c>
      <c r="W222" s="1">
        <f t="shared" ca="1" si="139"/>
        <v>-3</v>
      </c>
      <c r="X222" s="1">
        <f t="shared" ca="1" si="124"/>
        <v>-1</v>
      </c>
      <c r="Y222">
        <f t="shared" ca="1" si="125"/>
        <v>-1</v>
      </c>
      <c r="Z222" s="1">
        <f t="shared" ca="1" si="105"/>
        <v>2</v>
      </c>
      <c r="AA222">
        <f t="shared" ca="1" si="126"/>
        <v>2</v>
      </c>
      <c r="AB222" s="1">
        <f t="shared" ca="1" si="107"/>
        <v>2</v>
      </c>
      <c r="AC222">
        <f t="shared" ca="1" si="127"/>
        <v>2</v>
      </c>
      <c r="AD222" s="1">
        <f t="shared" ca="1" si="128"/>
        <v>-4</v>
      </c>
      <c r="AE222">
        <f t="shared" ca="1" si="129"/>
        <v>-4</v>
      </c>
      <c r="AI222" t="str">
        <f t="shared" ca="1" si="130"/>
        <v>-</v>
      </c>
      <c r="AJ222" t="str">
        <f t="shared" ca="1" si="131"/>
        <v>x</v>
      </c>
      <c r="AK222" t="str">
        <f t="shared" ca="1" si="132"/>
        <v>+</v>
      </c>
      <c r="AL222">
        <f t="shared" ca="1" si="133"/>
        <v>2</v>
      </c>
      <c r="AM222" t="s">
        <v>13</v>
      </c>
      <c r="AN222">
        <f t="shared" ca="1" si="134"/>
        <v>2</v>
      </c>
      <c r="AO222" t="str">
        <f t="shared" ca="1" si="135"/>
        <v>x</v>
      </c>
      <c r="AP222" t="str">
        <f t="shared" ca="1" si="136"/>
        <v>-</v>
      </c>
      <c r="AQ222">
        <f t="shared" ca="1" si="137"/>
        <v>4</v>
      </c>
      <c r="AR222" s="5"/>
      <c r="AS222" t="str">
        <f t="shared" ca="1" si="138"/>
        <v>-x+2=2x-4</v>
      </c>
    </row>
    <row r="223" spans="1:45" x14ac:dyDescent="0.55000000000000004">
      <c r="A223" s="27">
        <v>1</v>
      </c>
      <c r="B223" s="1" t="s">
        <v>2</v>
      </c>
      <c r="C223" s="1" t="s">
        <v>41</v>
      </c>
      <c r="D223" s="51" t="s">
        <v>60</v>
      </c>
      <c r="E223" s="50" t="s">
        <v>333</v>
      </c>
      <c r="F223" s="50" t="str">
        <f t="shared" ca="1" si="96"/>
        <v>\\(\\quad 9x+10=10x+9 \\)</v>
      </c>
      <c r="G223" s="50" t="str">
        <f t="shared" ca="1" si="97"/>
        <v>\\(\\quad x=1 \\)</v>
      </c>
      <c r="H223" s="50" t="s">
        <v>62</v>
      </c>
      <c r="I223" s="89" t="str">
        <f t="shared" ca="1" si="98"/>
        <v>INSERT INTO math(tangen,question,answer,editor,date,count) VALUES('m6100','\\(\\quad 9x+10=10x+9 \\)','\\(\\quad x=1 \\)','harazono',NOW(),0);</v>
      </c>
      <c r="J223" s="78" t="s">
        <v>229</v>
      </c>
      <c r="K223" s="43" t="str">
        <f t="shared" ca="1" si="99"/>
        <v>9x+10=10x+9</v>
      </c>
      <c r="L223" t="s">
        <v>230</v>
      </c>
      <c r="M223" s="78" t="s">
        <v>229</v>
      </c>
      <c r="N223" s="10" t="s">
        <v>31</v>
      </c>
      <c r="O223">
        <f t="shared" ca="1" si="100"/>
        <v>1</v>
      </c>
      <c r="P223" t="s">
        <v>230</v>
      </c>
      <c r="Q223" t="str">
        <f t="shared" ca="1" si="101"/>
        <v>\\(\\quad 9x+10=10x+9 \\)</v>
      </c>
      <c r="R223" t="str">
        <f t="shared" ca="1" si="102"/>
        <v>\\(\\quad x=1 \\)</v>
      </c>
      <c r="V223" s="1">
        <f t="shared" ca="1" si="139"/>
        <v>1</v>
      </c>
      <c r="W223" s="1">
        <f t="shared" ca="1" si="139"/>
        <v>-1</v>
      </c>
      <c r="X223" s="1">
        <f t="shared" ca="1" si="124"/>
        <v>9</v>
      </c>
      <c r="Y223">
        <f t="shared" ca="1" si="125"/>
        <v>9</v>
      </c>
      <c r="Z223" s="1">
        <f t="shared" ca="1" si="105"/>
        <v>10</v>
      </c>
      <c r="AA223">
        <f t="shared" ca="1" si="126"/>
        <v>10</v>
      </c>
      <c r="AB223" s="1">
        <f t="shared" ca="1" si="107"/>
        <v>10</v>
      </c>
      <c r="AC223">
        <f t="shared" ca="1" si="127"/>
        <v>10</v>
      </c>
      <c r="AD223" s="1">
        <f t="shared" ca="1" si="128"/>
        <v>9</v>
      </c>
      <c r="AE223">
        <f t="shared" ca="1" si="129"/>
        <v>9</v>
      </c>
      <c r="AI223">
        <f t="shared" ca="1" si="130"/>
        <v>9</v>
      </c>
      <c r="AJ223" t="str">
        <f t="shared" ca="1" si="131"/>
        <v>x</v>
      </c>
      <c r="AK223" t="str">
        <f t="shared" ca="1" si="132"/>
        <v>+</v>
      </c>
      <c r="AL223">
        <f t="shared" ca="1" si="133"/>
        <v>10</v>
      </c>
      <c r="AM223" t="s">
        <v>13</v>
      </c>
      <c r="AN223">
        <f t="shared" ca="1" si="134"/>
        <v>10</v>
      </c>
      <c r="AO223" t="str">
        <f t="shared" ca="1" si="135"/>
        <v>x</v>
      </c>
      <c r="AP223" t="str">
        <f t="shared" ca="1" si="136"/>
        <v>+</v>
      </c>
      <c r="AQ223">
        <f t="shared" ca="1" si="137"/>
        <v>9</v>
      </c>
      <c r="AR223" s="5"/>
      <c r="AS223" t="str">
        <f t="shared" ca="1" si="138"/>
        <v>9x+10=10x+9</v>
      </c>
    </row>
    <row r="224" spans="1:45" x14ac:dyDescent="0.55000000000000004">
      <c r="A224" s="27">
        <v>1</v>
      </c>
      <c r="B224" s="1" t="s">
        <v>2</v>
      </c>
      <c r="C224" s="1" t="s">
        <v>41</v>
      </c>
      <c r="D224" s="51" t="s">
        <v>60</v>
      </c>
      <c r="E224" s="50" t="s">
        <v>333</v>
      </c>
      <c r="F224" s="50" t="str">
        <f t="shared" ca="1" si="96"/>
        <v>\\(\\quad -3x+1=0+16 \\)</v>
      </c>
      <c r="G224" s="50" t="str">
        <f t="shared" ca="1" si="97"/>
        <v>\\(\\quad x=-5 \\)</v>
      </c>
      <c r="H224" s="50" t="s">
        <v>62</v>
      </c>
      <c r="I224" s="89" t="str">
        <f t="shared" ca="1" si="98"/>
        <v>INSERT INTO math(tangen,question,answer,editor,date,count) VALUES('m6100','\\(\\quad -3x+1=0+16 \\)','\\(\\quad x=-5 \\)','harazono',NOW(),0);</v>
      </c>
      <c r="J224" s="78" t="s">
        <v>229</v>
      </c>
      <c r="K224" s="43" t="str">
        <f t="shared" ca="1" si="99"/>
        <v>-3x+1=0+16</v>
      </c>
      <c r="L224" t="s">
        <v>230</v>
      </c>
      <c r="M224" s="78" t="s">
        <v>229</v>
      </c>
      <c r="N224" s="10" t="s">
        <v>31</v>
      </c>
      <c r="O224">
        <f t="shared" ca="1" si="100"/>
        <v>-5</v>
      </c>
      <c r="P224" t="s">
        <v>230</v>
      </c>
      <c r="Q224" t="str">
        <f t="shared" ca="1" si="101"/>
        <v>\\(\\quad -3x+1=0+16 \\)</v>
      </c>
      <c r="R224" t="str">
        <f t="shared" ca="1" si="102"/>
        <v>\\(\\quad x=-5 \\)</v>
      </c>
      <c r="V224" s="1">
        <f t="shared" ca="1" si="139"/>
        <v>-5</v>
      </c>
      <c r="W224" s="1">
        <f t="shared" ca="1" si="139"/>
        <v>-3</v>
      </c>
      <c r="X224" s="1">
        <f t="shared" ca="1" si="124"/>
        <v>-3</v>
      </c>
      <c r="Y224">
        <f t="shared" ca="1" si="125"/>
        <v>-3</v>
      </c>
      <c r="Z224" s="1">
        <f t="shared" ca="1" si="105"/>
        <v>1</v>
      </c>
      <c r="AA224">
        <f t="shared" ca="1" si="126"/>
        <v>1</v>
      </c>
      <c r="AB224" s="1">
        <f t="shared" ca="1" si="107"/>
        <v>0</v>
      </c>
      <c r="AC224">
        <f t="shared" ca="1" si="127"/>
        <v>5</v>
      </c>
      <c r="AD224" s="1">
        <f t="shared" ca="1" si="128"/>
        <v>16</v>
      </c>
      <c r="AE224">
        <f t="shared" ca="1" si="129"/>
        <v>16</v>
      </c>
      <c r="AI224">
        <f t="shared" ca="1" si="130"/>
        <v>-3</v>
      </c>
      <c r="AJ224" t="str">
        <f t="shared" ca="1" si="131"/>
        <v>x</v>
      </c>
      <c r="AK224" t="str">
        <f t="shared" ca="1" si="132"/>
        <v>+</v>
      </c>
      <c r="AL224">
        <f t="shared" ca="1" si="133"/>
        <v>1</v>
      </c>
      <c r="AM224" t="s">
        <v>13</v>
      </c>
      <c r="AN224">
        <f t="shared" ca="1" si="134"/>
        <v>0</v>
      </c>
      <c r="AO224" t="str">
        <f t="shared" ca="1" si="135"/>
        <v/>
      </c>
      <c r="AP224" t="str">
        <f t="shared" ca="1" si="136"/>
        <v>+</v>
      </c>
      <c r="AQ224">
        <f t="shared" ca="1" si="137"/>
        <v>16</v>
      </c>
      <c r="AR224" s="5"/>
      <c r="AS224" t="str">
        <f t="shared" ca="1" si="138"/>
        <v>-3x+1=0+16</v>
      </c>
    </row>
    <row r="225" spans="1:45" x14ac:dyDescent="0.55000000000000004">
      <c r="A225" s="27">
        <v>1</v>
      </c>
      <c r="B225" s="1" t="s">
        <v>2</v>
      </c>
      <c r="C225" s="1" t="s">
        <v>41</v>
      </c>
      <c r="D225" s="51" t="s">
        <v>60</v>
      </c>
      <c r="E225" s="50" t="s">
        <v>333</v>
      </c>
      <c r="F225" s="50" t="str">
        <f t="shared" ca="1" si="96"/>
        <v>\\(\\quad 8x-6=4x+2 \\)</v>
      </c>
      <c r="G225" s="50" t="str">
        <f t="shared" ca="1" si="97"/>
        <v>\\(\\quad x=2 \\)</v>
      </c>
      <c r="H225" s="50" t="s">
        <v>62</v>
      </c>
      <c r="I225" s="89" t="str">
        <f t="shared" ca="1" si="98"/>
        <v>INSERT INTO math(tangen,question,answer,editor,date,count) VALUES('m6100','\\(\\quad 8x-6=4x+2 \\)','\\(\\quad x=2 \\)','harazono',NOW(),0);</v>
      </c>
      <c r="J225" s="78" t="s">
        <v>229</v>
      </c>
      <c r="K225" s="43" t="str">
        <f t="shared" ca="1" si="99"/>
        <v>8x-6=4x+2</v>
      </c>
      <c r="L225" t="s">
        <v>230</v>
      </c>
      <c r="M225" s="78" t="s">
        <v>229</v>
      </c>
      <c r="N225" s="10" t="s">
        <v>31</v>
      </c>
      <c r="O225">
        <f t="shared" ca="1" si="100"/>
        <v>2</v>
      </c>
      <c r="P225" t="s">
        <v>230</v>
      </c>
      <c r="Q225" t="str">
        <f t="shared" ca="1" si="101"/>
        <v>\\(\\quad 8x-6=4x+2 \\)</v>
      </c>
      <c r="R225" t="str">
        <f t="shared" ca="1" si="102"/>
        <v>\\(\\quad x=2 \\)</v>
      </c>
      <c r="V225" s="1">
        <f t="shared" ca="1" si="139"/>
        <v>2</v>
      </c>
      <c r="W225" s="1">
        <f t="shared" ca="1" si="139"/>
        <v>4</v>
      </c>
      <c r="X225" s="1">
        <f t="shared" ca="1" si="124"/>
        <v>8</v>
      </c>
      <c r="Y225">
        <f t="shared" ca="1" si="125"/>
        <v>8</v>
      </c>
      <c r="Z225" s="1">
        <f t="shared" ca="1" si="105"/>
        <v>-6</v>
      </c>
      <c r="AA225">
        <f t="shared" ca="1" si="126"/>
        <v>-6</v>
      </c>
      <c r="AB225" s="1">
        <f t="shared" ca="1" si="107"/>
        <v>4</v>
      </c>
      <c r="AC225">
        <f t="shared" ca="1" si="127"/>
        <v>4</v>
      </c>
      <c r="AD225" s="1">
        <f t="shared" ca="1" si="128"/>
        <v>2</v>
      </c>
      <c r="AE225">
        <f t="shared" ca="1" si="129"/>
        <v>2</v>
      </c>
      <c r="AI225">
        <f t="shared" ca="1" si="130"/>
        <v>8</v>
      </c>
      <c r="AJ225" t="str">
        <f t="shared" ca="1" si="131"/>
        <v>x</v>
      </c>
      <c r="AK225" t="str">
        <f t="shared" ca="1" si="132"/>
        <v>-</v>
      </c>
      <c r="AL225">
        <f t="shared" ca="1" si="133"/>
        <v>6</v>
      </c>
      <c r="AM225" t="s">
        <v>13</v>
      </c>
      <c r="AN225">
        <f t="shared" ca="1" si="134"/>
        <v>4</v>
      </c>
      <c r="AO225" t="str">
        <f t="shared" ca="1" si="135"/>
        <v>x</v>
      </c>
      <c r="AP225" t="str">
        <f t="shared" ca="1" si="136"/>
        <v>+</v>
      </c>
      <c r="AQ225">
        <f t="shared" ca="1" si="137"/>
        <v>2</v>
      </c>
      <c r="AR225" s="5"/>
      <c r="AS225" t="str">
        <f t="shared" ca="1" si="138"/>
        <v>8x-6=4x+2</v>
      </c>
    </row>
    <row r="226" spans="1:45" x14ac:dyDescent="0.55000000000000004">
      <c r="A226" s="27">
        <v>1</v>
      </c>
      <c r="B226" s="1" t="s">
        <v>2</v>
      </c>
      <c r="C226" s="1" t="s">
        <v>41</v>
      </c>
      <c r="D226" s="51" t="s">
        <v>60</v>
      </c>
      <c r="E226" s="50" t="s">
        <v>333</v>
      </c>
      <c r="F226" s="50" t="str">
        <f t="shared" ca="1" si="96"/>
        <v>\\(\\quad -5x-10=-6x-18 \\)</v>
      </c>
      <c r="G226" s="50" t="str">
        <f t="shared" ca="1" si="97"/>
        <v>\\(\\quad x=-8 \\)</v>
      </c>
      <c r="H226" s="50" t="s">
        <v>62</v>
      </c>
      <c r="I226" s="89" t="str">
        <f t="shared" ca="1" si="98"/>
        <v>INSERT INTO math(tangen,question,answer,editor,date,count) VALUES('m6100','\\(\\quad -5x-10=-6x-18 \\)','\\(\\quad x=-8 \\)','harazono',NOW(),0);</v>
      </c>
      <c r="J226" s="78" t="s">
        <v>229</v>
      </c>
      <c r="K226" s="43" t="str">
        <f t="shared" ca="1" si="99"/>
        <v>-5x-10=-6x-18</v>
      </c>
      <c r="L226" t="s">
        <v>230</v>
      </c>
      <c r="M226" s="78" t="s">
        <v>229</v>
      </c>
      <c r="N226" s="10" t="s">
        <v>31</v>
      </c>
      <c r="O226">
        <f t="shared" ca="1" si="100"/>
        <v>-8</v>
      </c>
      <c r="P226" t="s">
        <v>230</v>
      </c>
      <c r="Q226" t="str">
        <f t="shared" ca="1" si="101"/>
        <v>\\(\\quad -5x-10=-6x-18 \\)</v>
      </c>
      <c r="R226" t="str">
        <f t="shared" ca="1" si="102"/>
        <v>\\(\\quad x=-8 \\)</v>
      </c>
      <c r="V226" s="1">
        <f t="shared" ca="1" si="139"/>
        <v>-8</v>
      </c>
      <c r="W226" s="1">
        <f t="shared" ca="1" si="139"/>
        <v>1</v>
      </c>
      <c r="X226" s="1">
        <f t="shared" ca="1" si="124"/>
        <v>-5</v>
      </c>
      <c r="Y226">
        <f t="shared" ca="1" si="125"/>
        <v>-5</v>
      </c>
      <c r="Z226" s="1">
        <f t="shared" ca="1" si="105"/>
        <v>-10</v>
      </c>
      <c r="AA226">
        <f t="shared" ca="1" si="126"/>
        <v>-10</v>
      </c>
      <c r="AB226" s="1">
        <f t="shared" ca="1" si="107"/>
        <v>-6</v>
      </c>
      <c r="AC226">
        <f t="shared" ca="1" si="127"/>
        <v>-6</v>
      </c>
      <c r="AD226" s="1">
        <f t="shared" ca="1" si="128"/>
        <v>-18</v>
      </c>
      <c r="AE226">
        <f t="shared" ca="1" si="129"/>
        <v>-18</v>
      </c>
      <c r="AI226">
        <f t="shared" ca="1" si="130"/>
        <v>-5</v>
      </c>
      <c r="AJ226" t="str">
        <f t="shared" ca="1" si="131"/>
        <v>x</v>
      </c>
      <c r="AK226" t="str">
        <f t="shared" ca="1" si="132"/>
        <v>-</v>
      </c>
      <c r="AL226">
        <f t="shared" ca="1" si="133"/>
        <v>10</v>
      </c>
      <c r="AM226" t="s">
        <v>13</v>
      </c>
      <c r="AN226">
        <f t="shared" ca="1" si="134"/>
        <v>-6</v>
      </c>
      <c r="AO226" t="str">
        <f t="shared" ca="1" si="135"/>
        <v>x</v>
      </c>
      <c r="AP226" t="str">
        <f t="shared" ca="1" si="136"/>
        <v>-</v>
      </c>
      <c r="AQ226">
        <f t="shared" ca="1" si="137"/>
        <v>18</v>
      </c>
      <c r="AR226" s="5"/>
      <c r="AS226" t="str">
        <f t="shared" ca="1" si="138"/>
        <v>-5x-10=-6x-18</v>
      </c>
    </row>
    <row r="227" spans="1:45" x14ac:dyDescent="0.55000000000000004">
      <c r="A227" s="27">
        <v>1</v>
      </c>
      <c r="B227" s="1" t="s">
        <v>2</v>
      </c>
      <c r="C227" s="1" t="s">
        <v>41</v>
      </c>
      <c r="D227" s="51" t="s">
        <v>60</v>
      </c>
      <c r="E227" s="50" t="s">
        <v>333</v>
      </c>
      <c r="F227" s="50" t="str">
        <f t="shared" ca="1" si="96"/>
        <v>\\(\\quad -11x+2=-2x+83 \\)</v>
      </c>
      <c r="G227" s="50" t="str">
        <f t="shared" ca="1" si="97"/>
        <v>\\(\\quad x=-9 \\)</v>
      </c>
      <c r="H227" s="50" t="s">
        <v>62</v>
      </c>
      <c r="I227" s="89" t="str">
        <f t="shared" ca="1" si="98"/>
        <v>INSERT INTO math(tangen,question,answer,editor,date,count) VALUES('m6100','\\(\\quad -11x+2=-2x+83 \\)','\\(\\quad x=-9 \\)','harazono',NOW(),0);</v>
      </c>
      <c r="J227" s="78" t="s">
        <v>229</v>
      </c>
      <c r="K227" s="43" t="str">
        <f t="shared" ca="1" si="99"/>
        <v>-11x+2=-2x+83</v>
      </c>
      <c r="L227" t="s">
        <v>230</v>
      </c>
      <c r="M227" s="78" t="s">
        <v>229</v>
      </c>
      <c r="N227" s="10" t="s">
        <v>31</v>
      </c>
      <c r="O227">
        <f t="shared" ca="1" si="100"/>
        <v>-9</v>
      </c>
      <c r="P227" t="s">
        <v>230</v>
      </c>
      <c r="Q227" t="str">
        <f t="shared" ca="1" si="101"/>
        <v>\\(\\quad -11x+2=-2x+83 \\)</v>
      </c>
      <c r="R227" t="str">
        <f t="shared" ca="1" si="102"/>
        <v>\\(\\quad x=-9 \\)</v>
      </c>
      <c r="V227" s="1">
        <f t="shared" ca="1" si="139"/>
        <v>-9</v>
      </c>
      <c r="W227" s="1">
        <f t="shared" ca="1" si="139"/>
        <v>-9</v>
      </c>
      <c r="X227" s="1">
        <f t="shared" ca="1" si="124"/>
        <v>-11</v>
      </c>
      <c r="Y227">
        <f t="shared" ca="1" si="125"/>
        <v>-11</v>
      </c>
      <c r="Z227" s="1">
        <f t="shared" ca="1" si="105"/>
        <v>2</v>
      </c>
      <c r="AA227">
        <f t="shared" ca="1" si="126"/>
        <v>2</v>
      </c>
      <c r="AB227" s="1">
        <f t="shared" ca="1" si="107"/>
        <v>-2</v>
      </c>
      <c r="AC227">
        <f t="shared" ca="1" si="127"/>
        <v>-2</v>
      </c>
      <c r="AD227" s="1">
        <f t="shared" ca="1" si="128"/>
        <v>83</v>
      </c>
      <c r="AE227">
        <f t="shared" ca="1" si="129"/>
        <v>83</v>
      </c>
      <c r="AI227">
        <f t="shared" ca="1" si="130"/>
        <v>-11</v>
      </c>
      <c r="AJ227" t="str">
        <f t="shared" ca="1" si="131"/>
        <v>x</v>
      </c>
      <c r="AK227" t="str">
        <f t="shared" ca="1" si="132"/>
        <v>+</v>
      </c>
      <c r="AL227">
        <f t="shared" ca="1" si="133"/>
        <v>2</v>
      </c>
      <c r="AM227" t="s">
        <v>13</v>
      </c>
      <c r="AN227">
        <f t="shared" ca="1" si="134"/>
        <v>-2</v>
      </c>
      <c r="AO227" t="str">
        <f t="shared" ca="1" si="135"/>
        <v>x</v>
      </c>
      <c r="AP227" t="str">
        <f t="shared" ca="1" si="136"/>
        <v>+</v>
      </c>
      <c r="AQ227">
        <f t="shared" ca="1" si="137"/>
        <v>83</v>
      </c>
      <c r="AR227" s="5"/>
      <c r="AS227" t="str">
        <f t="shared" ca="1" si="138"/>
        <v>-11x+2=-2x+83</v>
      </c>
    </row>
    <row r="228" spans="1:45" x14ac:dyDescent="0.55000000000000004">
      <c r="A228" s="27">
        <v>1</v>
      </c>
      <c r="B228" s="1" t="s">
        <v>2</v>
      </c>
      <c r="C228" s="1" t="s">
        <v>41</v>
      </c>
      <c r="D228" s="51" t="s">
        <v>60</v>
      </c>
      <c r="E228" s="50" t="s">
        <v>333</v>
      </c>
      <c r="F228" s="50" t="str">
        <f t="shared" ca="1" si="96"/>
        <v>\\(\\quad 14x-4=9x-49 \\)</v>
      </c>
      <c r="G228" s="50" t="str">
        <f t="shared" ca="1" si="97"/>
        <v>\\(\\quad x=-9 \\)</v>
      </c>
      <c r="H228" s="50" t="s">
        <v>62</v>
      </c>
      <c r="I228" s="89" t="str">
        <f t="shared" ca="1" si="98"/>
        <v>INSERT INTO math(tangen,question,answer,editor,date,count) VALUES('m6100','\\(\\quad 14x-4=9x-49 \\)','\\(\\quad x=-9 \\)','harazono',NOW(),0);</v>
      </c>
      <c r="J228" s="78" t="s">
        <v>229</v>
      </c>
      <c r="K228" s="43" t="str">
        <f t="shared" ca="1" si="99"/>
        <v>14x-4=9x-49</v>
      </c>
      <c r="L228" t="s">
        <v>230</v>
      </c>
      <c r="M228" s="78" t="s">
        <v>229</v>
      </c>
      <c r="N228" s="10" t="s">
        <v>31</v>
      </c>
      <c r="O228">
        <f t="shared" ca="1" si="100"/>
        <v>-9</v>
      </c>
      <c r="P228" t="s">
        <v>230</v>
      </c>
      <c r="Q228" t="str">
        <f t="shared" ca="1" si="101"/>
        <v>\\(\\quad 14x-4=9x-49 \\)</v>
      </c>
      <c r="R228" t="str">
        <f t="shared" ca="1" si="102"/>
        <v>\\(\\quad x=-9 \\)</v>
      </c>
      <c r="V228" s="1">
        <f t="shared" ca="1" si="139"/>
        <v>-9</v>
      </c>
      <c r="W228" s="1">
        <f t="shared" ca="1" si="139"/>
        <v>5</v>
      </c>
      <c r="X228" s="1">
        <f t="shared" ca="1" si="124"/>
        <v>14</v>
      </c>
      <c r="Y228">
        <f t="shared" ca="1" si="125"/>
        <v>14</v>
      </c>
      <c r="Z228" s="1">
        <f t="shared" ca="1" si="105"/>
        <v>-4</v>
      </c>
      <c r="AA228">
        <f t="shared" ca="1" si="126"/>
        <v>-4</v>
      </c>
      <c r="AB228" s="1">
        <f t="shared" ca="1" si="107"/>
        <v>9</v>
      </c>
      <c r="AC228">
        <f t="shared" ca="1" si="127"/>
        <v>9</v>
      </c>
      <c r="AD228" s="1">
        <f t="shared" ca="1" si="128"/>
        <v>-49</v>
      </c>
      <c r="AE228">
        <f t="shared" ca="1" si="129"/>
        <v>-49</v>
      </c>
      <c r="AI228">
        <f t="shared" ca="1" si="130"/>
        <v>14</v>
      </c>
      <c r="AJ228" t="str">
        <f t="shared" ca="1" si="131"/>
        <v>x</v>
      </c>
      <c r="AK228" t="str">
        <f t="shared" ca="1" si="132"/>
        <v>-</v>
      </c>
      <c r="AL228">
        <f t="shared" ca="1" si="133"/>
        <v>4</v>
      </c>
      <c r="AM228" t="s">
        <v>13</v>
      </c>
      <c r="AN228">
        <f t="shared" ca="1" si="134"/>
        <v>9</v>
      </c>
      <c r="AO228" t="str">
        <f t="shared" ca="1" si="135"/>
        <v>x</v>
      </c>
      <c r="AP228" t="str">
        <f t="shared" ca="1" si="136"/>
        <v>-</v>
      </c>
      <c r="AQ228">
        <f t="shared" ca="1" si="137"/>
        <v>49</v>
      </c>
      <c r="AR228" s="5"/>
      <c r="AS228" t="str">
        <f t="shared" ca="1" si="138"/>
        <v>14x-4=9x-49</v>
      </c>
    </row>
    <row r="229" spans="1:45" x14ac:dyDescent="0.55000000000000004">
      <c r="A229" s="27">
        <v>1</v>
      </c>
      <c r="B229" s="1" t="s">
        <v>2</v>
      </c>
      <c r="C229" s="1" t="s">
        <v>41</v>
      </c>
      <c r="D229" s="51" t="s">
        <v>60</v>
      </c>
      <c r="E229" s="50" t="s">
        <v>333</v>
      </c>
      <c r="F229" s="50" t="str">
        <f t="shared" ca="1" si="96"/>
        <v>\\(\\quad -11x+7=-3x+23 \\)</v>
      </c>
      <c r="G229" s="50" t="str">
        <f t="shared" ca="1" si="97"/>
        <v>\\(\\quad x=-2 \\)</v>
      </c>
      <c r="H229" s="50" t="s">
        <v>62</v>
      </c>
      <c r="I229" s="89" t="str">
        <f t="shared" ca="1" si="98"/>
        <v>INSERT INTO math(tangen,question,answer,editor,date,count) VALUES('m6100','\\(\\quad -11x+7=-3x+23 \\)','\\(\\quad x=-2 \\)','harazono',NOW(),0);</v>
      </c>
      <c r="J229" s="78" t="s">
        <v>229</v>
      </c>
      <c r="K229" s="43" t="str">
        <f t="shared" ca="1" si="99"/>
        <v>-11x+7=-3x+23</v>
      </c>
      <c r="L229" t="s">
        <v>230</v>
      </c>
      <c r="M229" s="78" t="s">
        <v>229</v>
      </c>
      <c r="N229" s="10" t="s">
        <v>31</v>
      </c>
      <c r="O229">
        <f t="shared" ca="1" si="100"/>
        <v>-2</v>
      </c>
      <c r="P229" t="s">
        <v>230</v>
      </c>
      <c r="Q229" t="str">
        <f t="shared" ca="1" si="101"/>
        <v>\\(\\quad -11x+7=-3x+23 \\)</v>
      </c>
      <c r="R229" t="str">
        <f t="shared" ca="1" si="102"/>
        <v>\\(\\quad x=-2 \\)</v>
      </c>
      <c r="V229" s="1">
        <f t="shared" ca="1" si="139"/>
        <v>-2</v>
      </c>
      <c r="W229" s="1">
        <f t="shared" ca="1" si="139"/>
        <v>-8</v>
      </c>
      <c r="X229" s="1">
        <f t="shared" ca="1" si="124"/>
        <v>-11</v>
      </c>
      <c r="Y229">
        <f t="shared" ca="1" si="125"/>
        <v>-11</v>
      </c>
      <c r="Z229" s="1">
        <f t="shared" ca="1" si="105"/>
        <v>7</v>
      </c>
      <c r="AA229">
        <f t="shared" ca="1" si="126"/>
        <v>7</v>
      </c>
      <c r="AB229" s="1">
        <f t="shared" ca="1" si="107"/>
        <v>-3</v>
      </c>
      <c r="AC229">
        <f t="shared" ca="1" si="127"/>
        <v>-3</v>
      </c>
      <c r="AD229" s="1">
        <f t="shared" ca="1" si="128"/>
        <v>23</v>
      </c>
      <c r="AE229">
        <f t="shared" ca="1" si="129"/>
        <v>23</v>
      </c>
      <c r="AI229">
        <f t="shared" ca="1" si="130"/>
        <v>-11</v>
      </c>
      <c r="AJ229" t="str">
        <f t="shared" ca="1" si="131"/>
        <v>x</v>
      </c>
      <c r="AK229" t="str">
        <f t="shared" ca="1" si="132"/>
        <v>+</v>
      </c>
      <c r="AL229">
        <f t="shared" ca="1" si="133"/>
        <v>7</v>
      </c>
      <c r="AM229" t="s">
        <v>13</v>
      </c>
      <c r="AN229">
        <f t="shared" ca="1" si="134"/>
        <v>-3</v>
      </c>
      <c r="AO229" t="str">
        <f t="shared" ca="1" si="135"/>
        <v>x</v>
      </c>
      <c r="AP229" t="str">
        <f t="shared" ca="1" si="136"/>
        <v>+</v>
      </c>
      <c r="AQ229">
        <f t="shared" ca="1" si="137"/>
        <v>23</v>
      </c>
      <c r="AR229" s="5"/>
      <c r="AS229" t="str">
        <f t="shared" ca="1" si="138"/>
        <v>-11x+7=-3x+23</v>
      </c>
    </row>
    <row r="230" spans="1:45" x14ac:dyDescent="0.55000000000000004">
      <c r="A230" s="27">
        <v>1</v>
      </c>
      <c r="B230" s="1" t="s">
        <v>2</v>
      </c>
      <c r="C230" s="1" t="s">
        <v>41</v>
      </c>
      <c r="D230" s="51" t="s">
        <v>60</v>
      </c>
      <c r="E230" s="50" t="s">
        <v>333</v>
      </c>
      <c r="F230" s="50" t="str">
        <f t="shared" ca="1" si="96"/>
        <v>\\(\\quad -8x-4=-9x-5 \\)</v>
      </c>
      <c r="G230" s="50" t="str">
        <f t="shared" ca="1" si="97"/>
        <v>\\(\\quad x=-1 \\)</v>
      </c>
      <c r="H230" s="50" t="s">
        <v>62</v>
      </c>
      <c r="I230" s="89" t="str">
        <f t="shared" ca="1" si="98"/>
        <v>INSERT INTO math(tangen,question,answer,editor,date,count) VALUES('m6100','\\(\\quad -8x-4=-9x-5 \\)','\\(\\quad x=-1 \\)','harazono',NOW(),0);</v>
      </c>
      <c r="J230" s="78" t="s">
        <v>229</v>
      </c>
      <c r="K230" s="43" t="str">
        <f t="shared" ca="1" si="99"/>
        <v>-8x-4=-9x-5</v>
      </c>
      <c r="L230" t="s">
        <v>230</v>
      </c>
      <c r="M230" s="78" t="s">
        <v>229</v>
      </c>
      <c r="N230" s="10" t="s">
        <v>31</v>
      </c>
      <c r="O230">
        <f t="shared" ca="1" si="100"/>
        <v>-1</v>
      </c>
      <c r="P230" t="s">
        <v>230</v>
      </c>
      <c r="Q230" t="str">
        <f t="shared" ca="1" si="101"/>
        <v>\\(\\quad -8x-4=-9x-5 \\)</v>
      </c>
      <c r="R230" t="str">
        <f t="shared" ca="1" si="102"/>
        <v>\\(\\quad x=-1 \\)</v>
      </c>
      <c r="V230" s="1">
        <f t="shared" ca="1" si="139"/>
        <v>-1</v>
      </c>
      <c r="W230" s="1">
        <f t="shared" ca="1" si="139"/>
        <v>1</v>
      </c>
      <c r="X230" s="1">
        <f t="shared" ca="1" si="124"/>
        <v>-8</v>
      </c>
      <c r="Y230">
        <f t="shared" ca="1" si="125"/>
        <v>-8</v>
      </c>
      <c r="Z230" s="1">
        <f t="shared" ca="1" si="105"/>
        <v>-4</v>
      </c>
      <c r="AA230">
        <f t="shared" ca="1" si="126"/>
        <v>-4</v>
      </c>
      <c r="AB230" s="1">
        <f t="shared" ca="1" si="107"/>
        <v>-9</v>
      </c>
      <c r="AC230">
        <f t="shared" ca="1" si="127"/>
        <v>-9</v>
      </c>
      <c r="AD230" s="1">
        <f t="shared" ca="1" si="128"/>
        <v>-5</v>
      </c>
      <c r="AE230">
        <f t="shared" ca="1" si="129"/>
        <v>-5</v>
      </c>
      <c r="AI230">
        <f t="shared" ca="1" si="130"/>
        <v>-8</v>
      </c>
      <c r="AJ230" t="str">
        <f t="shared" ca="1" si="131"/>
        <v>x</v>
      </c>
      <c r="AK230" t="str">
        <f t="shared" ca="1" si="132"/>
        <v>-</v>
      </c>
      <c r="AL230">
        <f t="shared" ca="1" si="133"/>
        <v>4</v>
      </c>
      <c r="AM230" t="s">
        <v>13</v>
      </c>
      <c r="AN230">
        <f t="shared" ca="1" si="134"/>
        <v>-9</v>
      </c>
      <c r="AO230" t="str">
        <f t="shared" ca="1" si="135"/>
        <v>x</v>
      </c>
      <c r="AP230" t="str">
        <f t="shared" ca="1" si="136"/>
        <v>-</v>
      </c>
      <c r="AQ230">
        <f t="shared" ca="1" si="137"/>
        <v>5</v>
      </c>
      <c r="AR230" s="5"/>
      <c r="AS230" t="str">
        <f t="shared" ca="1" si="138"/>
        <v>-8x-4=-9x-5</v>
      </c>
    </row>
    <row r="231" spans="1:45" x14ac:dyDescent="0.55000000000000004">
      <c r="A231" s="27">
        <v>1</v>
      </c>
      <c r="B231" s="1" t="s">
        <v>2</v>
      </c>
      <c r="C231" s="1" t="s">
        <v>41</v>
      </c>
      <c r="D231" s="51" t="s">
        <v>60</v>
      </c>
      <c r="E231" s="50" t="s">
        <v>333</v>
      </c>
      <c r="F231" s="50" t="str">
        <f t="shared" ca="1" si="96"/>
        <v>\\(\\quad 10x+1=2x+81 \\)</v>
      </c>
      <c r="G231" s="50" t="str">
        <f t="shared" ca="1" si="97"/>
        <v>\\(\\quad x=10 \\)</v>
      </c>
      <c r="H231" s="50" t="s">
        <v>62</v>
      </c>
      <c r="I231" s="89" t="str">
        <f t="shared" ca="1" si="98"/>
        <v>INSERT INTO math(tangen,question,answer,editor,date,count) VALUES('m6100','\\(\\quad 10x+1=2x+81 \\)','\\(\\quad x=10 \\)','harazono',NOW(),0);</v>
      </c>
      <c r="J231" s="78" t="s">
        <v>229</v>
      </c>
      <c r="K231" s="43" t="str">
        <f t="shared" ca="1" si="99"/>
        <v>10x+1=2x+81</v>
      </c>
      <c r="L231" t="s">
        <v>230</v>
      </c>
      <c r="M231" s="78" t="s">
        <v>229</v>
      </c>
      <c r="N231" s="10" t="s">
        <v>31</v>
      </c>
      <c r="O231">
        <f t="shared" ca="1" si="100"/>
        <v>10</v>
      </c>
      <c r="P231" t="s">
        <v>230</v>
      </c>
      <c r="Q231" t="str">
        <f t="shared" ca="1" si="101"/>
        <v>\\(\\quad 10x+1=2x+81 \\)</v>
      </c>
      <c r="R231" t="str">
        <f t="shared" ca="1" si="102"/>
        <v>\\(\\quad x=10 \\)</v>
      </c>
      <c r="V231" s="1">
        <f t="shared" ca="1" si="139"/>
        <v>10</v>
      </c>
      <c r="W231" s="1">
        <f t="shared" ca="1" si="139"/>
        <v>8</v>
      </c>
      <c r="X231" s="1">
        <f t="shared" ca="1" si="124"/>
        <v>10</v>
      </c>
      <c r="Y231">
        <f t="shared" ca="1" si="125"/>
        <v>10</v>
      </c>
      <c r="Z231" s="1">
        <f t="shared" ca="1" si="105"/>
        <v>1</v>
      </c>
      <c r="AA231">
        <f t="shared" ca="1" si="126"/>
        <v>1</v>
      </c>
      <c r="AB231" s="1">
        <f t="shared" ca="1" si="107"/>
        <v>2</v>
      </c>
      <c r="AC231">
        <f t="shared" ca="1" si="127"/>
        <v>2</v>
      </c>
      <c r="AD231" s="1">
        <f t="shared" ca="1" si="128"/>
        <v>81</v>
      </c>
      <c r="AE231">
        <f t="shared" ca="1" si="129"/>
        <v>81</v>
      </c>
      <c r="AI231">
        <f t="shared" ca="1" si="130"/>
        <v>10</v>
      </c>
      <c r="AJ231" t="str">
        <f t="shared" ca="1" si="131"/>
        <v>x</v>
      </c>
      <c r="AK231" t="str">
        <f t="shared" ca="1" si="132"/>
        <v>+</v>
      </c>
      <c r="AL231">
        <f t="shared" ca="1" si="133"/>
        <v>1</v>
      </c>
      <c r="AM231" t="s">
        <v>13</v>
      </c>
      <c r="AN231">
        <f t="shared" ca="1" si="134"/>
        <v>2</v>
      </c>
      <c r="AO231" t="str">
        <f t="shared" ca="1" si="135"/>
        <v>x</v>
      </c>
      <c r="AP231" t="str">
        <f t="shared" ca="1" si="136"/>
        <v>+</v>
      </c>
      <c r="AQ231">
        <f t="shared" ca="1" si="137"/>
        <v>81</v>
      </c>
      <c r="AR231" s="5"/>
      <c r="AS231" t="str">
        <f t="shared" ca="1" si="138"/>
        <v>10x+1=2x+81</v>
      </c>
    </row>
  </sheetData>
  <phoneticPr fontId="1"/>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A36D-8523-4571-B023-93103D6779D6}">
  <dimension ref="A1:AR403"/>
  <sheetViews>
    <sheetView zoomScale="55" zoomScaleNormal="55" workbookViewId="0">
      <pane xSplit="1" ySplit="1" topLeftCell="J389" activePane="bottomRight" state="frozen"/>
      <selection pane="topRight" activeCell="B1" sqref="B1"/>
      <selection pane="bottomLeft" activeCell="A2" sqref="A2"/>
      <selection pane="bottomRight" activeCell="L198" sqref="L198:L199"/>
    </sheetView>
  </sheetViews>
  <sheetFormatPr defaultRowHeight="18" x14ac:dyDescent="0.55000000000000004"/>
  <cols>
    <col min="1" max="2" width="10.83203125" bestFit="1" customWidth="1"/>
    <col min="3" max="3" width="16.4140625" style="4" bestFit="1" customWidth="1"/>
    <col min="4" max="4" width="4" bestFit="1" customWidth="1"/>
    <col min="5" max="5" width="4.6640625" bestFit="1" customWidth="1"/>
    <col min="6" max="6" width="4.1640625" customWidth="1"/>
    <col min="7" max="7" width="6" bestFit="1" customWidth="1"/>
    <col min="8" max="8" width="7.5" bestFit="1" customWidth="1"/>
    <col min="9" max="9" width="37" customWidth="1"/>
    <col min="10" max="10" width="20.4140625" customWidth="1"/>
    <col min="11" max="11" width="9.6640625" bestFit="1" customWidth="1"/>
    <col min="12" max="12" width="238.75" bestFit="1" customWidth="1"/>
    <col min="13" max="13" width="4.1640625" customWidth="1"/>
    <col min="14" max="14" width="4.1640625" style="45" customWidth="1"/>
    <col min="15" max="15" width="9.6640625" bestFit="1" customWidth="1"/>
    <col min="16" max="18" width="4.6640625" bestFit="1" customWidth="1"/>
    <col min="19" max="20" width="3.83203125" customWidth="1"/>
    <col min="21" max="23" width="4.6640625" bestFit="1" customWidth="1"/>
    <col min="24" max="24" width="3.83203125" bestFit="1" customWidth="1"/>
    <col min="25" max="25" width="5.6640625" bestFit="1" customWidth="1"/>
    <col min="26" max="26" width="2.5" bestFit="1" customWidth="1"/>
    <col min="27" max="27" width="3.83203125" bestFit="1" customWidth="1"/>
    <col min="28" max="28" width="2.6640625" bestFit="1" customWidth="1"/>
    <col min="29" max="29" width="3.08203125" bestFit="1" customWidth="1"/>
    <col min="30" max="31" width="3.83203125" bestFit="1" customWidth="1"/>
    <col min="32" max="32" width="4.5" bestFit="1" customWidth="1"/>
    <col min="33" max="33" width="3.08203125" bestFit="1" customWidth="1"/>
    <col min="34" max="34" width="4.9140625" bestFit="1" customWidth="1"/>
    <col min="35" max="35" width="5.83203125" customWidth="1"/>
    <col min="36" max="36" width="16.4140625" bestFit="1" customWidth="1"/>
    <col min="37" max="38" width="5.08203125" bestFit="1" customWidth="1"/>
    <col min="39" max="39" width="53.83203125" bestFit="1" customWidth="1"/>
    <col min="40" max="40" width="13.75" bestFit="1" customWidth="1"/>
    <col min="41" max="41" width="9.5" bestFit="1" customWidth="1"/>
    <col min="42" max="42" width="13.75" bestFit="1" customWidth="1"/>
    <col min="43" max="43" width="29.33203125" bestFit="1" customWidth="1"/>
    <col min="44" max="44" width="114" bestFit="1" customWidth="1"/>
    <col min="45" max="46" width="4.6640625" bestFit="1" customWidth="1"/>
    <col min="47" max="47" width="3.08203125" bestFit="1" customWidth="1"/>
    <col min="48" max="48" width="5.4140625" bestFit="1" customWidth="1"/>
    <col min="49" max="49" width="2.6640625" customWidth="1"/>
    <col min="50" max="50" width="24.6640625" bestFit="1" customWidth="1"/>
    <col min="51" max="51" width="13.83203125" bestFit="1" customWidth="1"/>
    <col min="52" max="52" width="4.58203125" bestFit="1" customWidth="1"/>
    <col min="53" max="57" width="2.83203125" bestFit="1" customWidth="1"/>
  </cols>
  <sheetData>
    <row r="1" spans="1:44" x14ac:dyDescent="0.55000000000000004">
      <c r="A1" t="s">
        <v>8</v>
      </c>
      <c r="U1" t="s">
        <v>344</v>
      </c>
    </row>
    <row r="2" spans="1:44" x14ac:dyDescent="0.55000000000000004">
      <c r="A2" s="137" t="s">
        <v>3</v>
      </c>
      <c r="B2" s="137" t="s">
        <v>44</v>
      </c>
      <c r="C2" s="43" t="str">
        <f ca="1">AJ2</f>
        <v>4x-3y&amp;=-15</v>
      </c>
      <c r="D2" s="10" t="s">
        <v>31</v>
      </c>
      <c r="E2">
        <f ca="1">U2</f>
        <v>-6</v>
      </c>
      <c r="G2" s="114" t="s">
        <v>60</v>
      </c>
      <c r="H2" s="115" t="s">
        <v>340</v>
      </c>
      <c r="I2" s="115" t="str">
        <f ca="1">AR2</f>
        <v>\\(\\quad \\begin{cases}\\displaystyle\\begin{align}4x-3y&amp;=-15\\\\ 4x+2y&amp;=-30\\end{align}\\end{cases}\\)</v>
      </c>
      <c r="J2" s="115" t="str">
        <f ca="1">AR3</f>
        <v xml:space="preserve">\\(\\quad x=-6 ,\\quad y=-3\\) </v>
      </c>
      <c r="K2" s="115" t="s">
        <v>62</v>
      </c>
      <c r="L2" s="135" t="str">
        <f t="shared" ref="L2:L30" ca="1" si="0">"INSERT INTO "&amp;G2&amp;"(tangen,question,answer,editor,date,count) VALUES('"&amp;H2&amp;"','"&amp;I2&amp;"','"&amp;J2&amp;"','"&amp;K2&amp;"',NOW(),0);"</f>
        <v>INSERT INTO math(tangen,question,answer,editor,date,count) VALUES('m6300','\\(\\quad \\begin{cases}\\displaystyle\\begin{align}4x-3y&amp;=-15\\\\ 4x+2y&amp;=-30\\end{align}\\end{cases}\\)','\\(\\quad x=-6 ,\\quad y=-3\\) ','harazono',NOW(),0);</v>
      </c>
      <c r="P2" s="1">
        <f ca="1">RANDBETWEEN(-10,10)</f>
        <v>-6</v>
      </c>
      <c r="Q2" s="1">
        <f ca="1">RANDBETWEEN(-10,10)</f>
        <v>4</v>
      </c>
      <c r="R2" s="1">
        <f ca="1">RANDBETWEEN(-10,10)</f>
        <v>-3</v>
      </c>
      <c r="U2">
        <f t="shared" ref="U2:U3" ca="1" si="1">IF(P2=0,2,P2)</f>
        <v>-6</v>
      </c>
      <c r="V2">
        <f t="shared" ref="V2:V3" ca="1" si="2">IF(Q2=0,2,Q2)</f>
        <v>4</v>
      </c>
      <c r="W2">
        <f t="shared" ref="W2:W3" ca="1" si="3">IF(R2=0,2,R2)</f>
        <v>-3</v>
      </c>
      <c r="Y2" s="102">
        <f ca="1">V2*U2+W2*U3</f>
        <v>-15</v>
      </c>
      <c r="Z2" t="str">
        <f t="shared" ref="Z2:Z103" ca="1" si="4">IF(V2&lt;0,"-","")</f>
        <v/>
      </c>
      <c r="AA2">
        <f t="shared" ref="AA2:AA3" ca="1" si="5">IF(V2=0,"",IF(V2=1,"",IF(V2=-1,"",ABS(V2))))</f>
        <v>4</v>
      </c>
      <c r="AB2" t="str">
        <f t="shared" ref="AB2:AB3" ca="1" si="6">IF(V2=0,"","x")</f>
        <v>x</v>
      </c>
      <c r="AC2" t="str">
        <f t="shared" ref="AC2:AC103" ca="1" si="7">IF(W2&lt;0,"-","+")</f>
        <v>-</v>
      </c>
      <c r="AD2">
        <f t="shared" ref="AD2:AD3" ca="1" si="8">IF(W2=0,"",IF(W2=1,"",IF(W2=-1,"",ABS(W2))))</f>
        <v>3</v>
      </c>
      <c r="AE2" t="s">
        <v>19</v>
      </c>
      <c r="AF2" t="s">
        <v>334</v>
      </c>
      <c r="AG2" t="str">
        <f t="shared" ref="AG2:AG103" ca="1" si="9">IF(Y2&lt;=0,"-","")</f>
        <v>-</v>
      </c>
      <c r="AH2">
        <f t="shared" ref="AH2:AH103" ca="1" si="10">ABS(Y2)</f>
        <v>15</v>
      </c>
      <c r="AJ2" t="str">
        <f ca="1">Z2&amp;AA2&amp;AB2&amp;AC2&amp;AD2&amp;AE2&amp;AF2&amp;AG2&amp;AH2</f>
        <v>4x-3y&amp;=-15</v>
      </c>
      <c r="AM2" t="s">
        <v>337</v>
      </c>
      <c r="AN2" s="43" t="str">
        <f ca="1">C2</f>
        <v>4x-3y&amp;=-15</v>
      </c>
      <c r="AO2" s="98" t="s">
        <v>335</v>
      </c>
      <c r="AP2" s="43" t="str">
        <f ca="1">C3</f>
        <v>4x+2y&amp;=-30</v>
      </c>
      <c r="AQ2" t="s">
        <v>336</v>
      </c>
      <c r="AR2" t="str">
        <f ca="1">AM2&amp;AN2&amp;AO2&amp;AP2&amp;AQ2</f>
        <v>\\(\\quad \\begin{cases}\\displaystyle\\begin{align}4x-3y&amp;=-15\\\\ 4x+2y&amp;=-30\\end{align}\\end{cases}\\)</v>
      </c>
    </row>
    <row r="3" spans="1:44" x14ac:dyDescent="0.55000000000000004">
      <c r="A3" s="137"/>
      <c r="B3" s="137"/>
      <c r="C3" s="43" t="str">
        <f ca="1">AJ3</f>
        <v>4x+2y&amp;=-30</v>
      </c>
      <c r="D3" s="10" t="s">
        <v>32</v>
      </c>
      <c r="E3">
        <f ca="1">U3</f>
        <v>-3</v>
      </c>
      <c r="G3" s="114"/>
      <c r="H3" s="114"/>
      <c r="I3" s="114"/>
      <c r="J3" s="114"/>
      <c r="K3" s="114"/>
      <c r="L3" s="136"/>
      <c r="P3" s="1">
        <f t="shared" ref="P3:Q18" ca="1" si="11">RANDBETWEEN(-10,10)</f>
        <v>-3</v>
      </c>
      <c r="Q3" s="1">
        <f ca="1">Q2</f>
        <v>4</v>
      </c>
      <c r="R3" s="1">
        <f t="shared" ref="R3:R66" ca="1" si="12">RANDBETWEEN(-10,10)</f>
        <v>0</v>
      </c>
      <c r="U3">
        <f t="shared" ca="1" si="1"/>
        <v>-3</v>
      </c>
      <c r="V3">
        <f t="shared" ca="1" si="2"/>
        <v>4</v>
      </c>
      <c r="W3">
        <f t="shared" ca="1" si="3"/>
        <v>2</v>
      </c>
      <c r="Y3" s="102">
        <f ca="1">V3*U2+W3*U3</f>
        <v>-30</v>
      </c>
      <c r="Z3" t="str">
        <f t="shared" ca="1" si="4"/>
        <v/>
      </c>
      <c r="AA3">
        <f t="shared" ca="1" si="5"/>
        <v>4</v>
      </c>
      <c r="AB3" t="str">
        <f t="shared" ca="1" si="6"/>
        <v>x</v>
      </c>
      <c r="AC3" t="str">
        <f t="shared" ca="1" si="7"/>
        <v>+</v>
      </c>
      <c r="AD3">
        <f t="shared" ca="1" si="8"/>
        <v>2</v>
      </c>
      <c r="AE3" t="s">
        <v>19</v>
      </c>
      <c r="AF3" t="s">
        <v>334</v>
      </c>
      <c r="AG3" t="str">
        <f t="shared" ca="1" si="9"/>
        <v>-</v>
      </c>
      <c r="AH3">
        <f t="shared" ca="1" si="10"/>
        <v>30</v>
      </c>
      <c r="AJ3" t="str">
        <f ca="1">Z3&amp;AA3&amp;AB3&amp;AC3&amp;AD3&amp;AE3&amp;AF3&amp;AG3&amp;AH3</f>
        <v>4x+2y&amp;=-30</v>
      </c>
      <c r="AM3" s="98" t="s">
        <v>341</v>
      </c>
      <c r="AN3" t="str">
        <f ca="1">D2&amp;E2</f>
        <v>x=-6</v>
      </c>
      <c r="AO3" t="s">
        <v>338</v>
      </c>
      <c r="AP3" t="str">
        <f ca="1">D3&amp;E3</f>
        <v>y=-3</v>
      </c>
      <c r="AQ3" s="98" t="s">
        <v>339</v>
      </c>
      <c r="AR3" t="str">
        <f ca="1">AM3&amp;AN3&amp;AO3&amp;AP3&amp;AQ3</f>
        <v xml:space="preserve">\\(\\quad x=-6 ,\\quad y=-3\\) </v>
      </c>
    </row>
    <row r="4" spans="1:44" x14ac:dyDescent="0.55000000000000004">
      <c r="A4" s="137" t="s">
        <v>3</v>
      </c>
      <c r="B4" s="137" t="s">
        <v>44</v>
      </c>
      <c r="C4" s="43" t="str">
        <f t="shared" ref="C4:C9" ca="1" si="13">AJ4</f>
        <v>-8x-10y&amp;=52</v>
      </c>
      <c r="D4" s="10" t="s">
        <v>31</v>
      </c>
      <c r="E4">
        <f t="shared" ref="E4:E9" ca="1" si="14">U4</f>
        <v>-4</v>
      </c>
      <c r="G4" s="114" t="s">
        <v>60</v>
      </c>
      <c r="H4" s="115" t="s">
        <v>340</v>
      </c>
      <c r="I4" s="115" t="str">
        <f t="shared" ref="I4" ca="1" si="15">AR4</f>
        <v>\\(\\quad \\begin{cases}\\displaystyle\\begin{align}-8x-10y&amp;=52\\\\ -8x-3y&amp;=38\\end{align}\\end{cases}\\)</v>
      </c>
      <c r="J4" s="115" t="str">
        <f ca="1">AR5</f>
        <v xml:space="preserve">\\(\\quad x=-4 ,\\quad y=-2\\) </v>
      </c>
      <c r="K4" s="115" t="s">
        <v>62</v>
      </c>
      <c r="L4" s="135" t="str">
        <f t="shared" ca="1" si="0"/>
        <v>INSERT INTO math(tangen,question,answer,editor,date,count) VALUES('m6300','\\(\\quad \\begin{cases}\\displaystyle\\begin{align}-8x-10y&amp;=52\\\\ -8x-3y&amp;=38\\end{align}\\end{cases}\\)','\\(\\quad x=-4 ,\\quad y=-2\\) ','harazono',NOW(),0);</v>
      </c>
      <c r="P4" s="1">
        <f t="shared" ca="1" si="11"/>
        <v>-4</v>
      </c>
      <c r="Q4" s="1">
        <f t="shared" ca="1" si="11"/>
        <v>-8</v>
      </c>
      <c r="R4" s="1">
        <f t="shared" ca="1" si="12"/>
        <v>-10</v>
      </c>
      <c r="U4">
        <f t="shared" ref="U4:U7" ca="1" si="16">IF(P4=0,2,P4)</f>
        <v>-4</v>
      </c>
      <c r="V4">
        <f t="shared" ref="V4:V7" ca="1" si="17">IF(Q4=0,2,Q4)</f>
        <v>-8</v>
      </c>
      <c r="W4">
        <f t="shared" ref="W4:W7" ca="1" si="18">IF(R4=0,2,R4)</f>
        <v>-10</v>
      </c>
      <c r="Y4">
        <f ca="1">V4*U4+W4*U5</f>
        <v>52</v>
      </c>
      <c r="Z4" t="str">
        <f t="shared" ref="Z4:Z7" ca="1" si="19">IF(V4&lt;0,"-","")</f>
        <v>-</v>
      </c>
      <c r="AA4">
        <f t="shared" ref="AA4:AA7" ca="1" si="20">IF(V4=0,"",IF(V4=1,"",IF(V4=-1,"",ABS(V4))))</f>
        <v>8</v>
      </c>
      <c r="AB4" t="str">
        <f t="shared" ref="AB4:AB7" ca="1" si="21">IF(V4=0,"","x")</f>
        <v>x</v>
      </c>
      <c r="AC4" t="str">
        <f t="shared" ref="AC4:AC7" ca="1" si="22">IF(W4&lt;0,"-","+")</f>
        <v>-</v>
      </c>
      <c r="AD4">
        <f t="shared" ref="AD4:AD7" ca="1" si="23">IF(W4=0,"",IF(W4=1,"",IF(W4=-1,"",ABS(W4))))</f>
        <v>10</v>
      </c>
      <c r="AE4" t="s">
        <v>19</v>
      </c>
      <c r="AF4" t="s">
        <v>334</v>
      </c>
      <c r="AG4" t="str">
        <f t="shared" ref="AG4:AG7" ca="1" si="24">IF(Y4&lt;=0,"-","")</f>
        <v/>
      </c>
      <c r="AH4">
        <f t="shared" ref="AH4:AH7" ca="1" si="25">ABS(Y4)</f>
        <v>52</v>
      </c>
      <c r="AJ4" t="str">
        <f ca="1">Z4&amp;AA4&amp;AB4&amp;AC4&amp;AD4&amp;AE4&amp;AF4&amp;AG4&amp;AH4</f>
        <v>-8x-10y&amp;=52</v>
      </c>
      <c r="AM4" t="s">
        <v>337</v>
      </c>
      <c r="AN4" s="43" t="str">
        <f ca="1">C4</f>
        <v>-8x-10y&amp;=52</v>
      </c>
      <c r="AO4" s="98" t="s">
        <v>335</v>
      </c>
      <c r="AP4" s="43" t="str">
        <f ca="1">C5</f>
        <v>-8x-3y&amp;=38</v>
      </c>
      <c r="AQ4" t="s">
        <v>336</v>
      </c>
      <c r="AR4" t="str">
        <f ca="1">AM4&amp;AN4&amp;AO4&amp;AP4&amp;AQ4</f>
        <v>\\(\\quad \\begin{cases}\\displaystyle\\begin{align}-8x-10y&amp;=52\\\\ -8x-3y&amp;=38\\end{align}\\end{cases}\\)</v>
      </c>
    </row>
    <row r="5" spans="1:44" x14ac:dyDescent="0.55000000000000004">
      <c r="A5" s="137"/>
      <c r="B5" s="137"/>
      <c r="C5" s="43" t="str">
        <f t="shared" ca="1" si="13"/>
        <v>-8x-3y&amp;=38</v>
      </c>
      <c r="D5" s="10" t="s">
        <v>32</v>
      </c>
      <c r="E5">
        <f t="shared" ca="1" si="14"/>
        <v>-2</v>
      </c>
      <c r="G5" s="114"/>
      <c r="H5" s="114"/>
      <c r="I5" s="114"/>
      <c r="J5" s="114"/>
      <c r="K5" s="114"/>
      <c r="L5" s="136"/>
      <c r="P5" s="1">
        <f t="shared" ca="1" si="11"/>
        <v>-2</v>
      </c>
      <c r="Q5" s="1">
        <f t="shared" ref="Q5" ca="1" si="26">Q4</f>
        <v>-8</v>
      </c>
      <c r="R5" s="1">
        <f t="shared" ca="1" si="12"/>
        <v>-3</v>
      </c>
      <c r="U5">
        <f t="shared" ca="1" si="16"/>
        <v>-2</v>
      </c>
      <c r="V5">
        <f t="shared" ca="1" si="17"/>
        <v>-8</v>
      </c>
      <c r="W5">
        <f t="shared" ca="1" si="18"/>
        <v>-3</v>
      </c>
      <c r="Y5">
        <f ca="1">V5*U4+W5*U5</f>
        <v>38</v>
      </c>
      <c r="Z5" t="str">
        <f t="shared" ca="1" si="19"/>
        <v>-</v>
      </c>
      <c r="AA5">
        <f t="shared" ca="1" si="20"/>
        <v>8</v>
      </c>
      <c r="AB5" t="str">
        <f t="shared" ca="1" si="21"/>
        <v>x</v>
      </c>
      <c r="AC5" t="str">
        <f t="shared" ca="1" si="22"/>
        <v>-</v>
      </c>
      <c r="AD5">
        <f t="shared" ca="1" si="23"/>
        <v>3</v>
      </c>
      <c r="AE5" t="s">
        <v>19</v>
      </c>
      <c r="AF5" t="s">
        <v>334</v>
      </c>
      <c r="AG5" t="str">
        <f t="shared" ca="1" si="24"/>
        <v/>
      </c>
      <c r="AH5">
        <f t="shared" ca="1" si="25"/>
        <v>38</v>
      </c>
      <c r="AJ5" t="str">
        <f ca="1">Z5&amp;AA5&amp;AB5&amp;AC5&amp;AD5&amp;AE5&amp;AF5&amp;AG5&amp;AH5</f>
        <v>-8x-3y&amp;=38</v>
      </c>
      <c r="AM5" s="98" t="s">
        <v>341</v>
      </c>
      <c r="AN5" t="str">
        <f ca="1">D4&amp;E4</f>
        <v>x=-4</v>
      </c>
      <c r="AO5" t="s">
        <v>338</v>
      </c>
      <c r="AP5" t="str">
        <f ca="1">D5&amp;E5</f>
        <v>y=-2</v>
      </c>
      <c r="AQ5" s="98" t="s">
        <v>339</v>
      </c>
      <c r="AR5" t="str">
        <f ca="1">AM5&amp;AN5&amp;AO5&amp;AP5&amp;AQ5</f>
        <v xml:space="preserve">\\(\\quad x=-4 ,\\quad y=-2\\) </v>
      </c>
    </row>
    <row r="6" spans="1:44" x14ac:dyDescent="0.55000000000000004">
      <c r="A6" s="137" t="s">
        <v>3</v>
      </c>
      <c r="B6" s="137" t="s">
        <v>44</v>
      </c>
      <c r="C6" s="43" t="str">
        <f t="shared" ca="1" si="13"/>
        <v>6x+5y&amp;=-15</v>
      </c>
      <c r="D6" s="10" t="s">
        <v>31</v>
      </c>
      <c r="E6">
        <f t="shared" ca="1" si="14"/>
        <v>5</v>
      </c>
      <c r="G6" s="114" t="s">
        <v>60</v>
      </c>
      <c r="H6" s="115" t="s">
        <v>340</v>
      </c>
      <c r="I6" s="115" t="str">
        <f t="shared" ref="I6" ca="1" si="27">AR6</f>
        <v>\\(\\quad \\begin{cases}\\displaystyle\\begin{align}6x+5y&amp;=-15\\\\ 6x+5y&amp;=-15\\end{align}\\end{cases}\\)</v>
      </c>
      <c r="J6" s="115" t="str">
        <f t="shared" ref="J6" ca="1" si="28">AR7</f>
        <v xml:space="preserve">\\(\\quad x=5 ,\\quad y=-9\\) </v>
      </c>
      <c r="K6" s="115" t="s">
        <v>62</v>
      </c>
      <c r="L6" s="135" t="str">
        <f t="shared" ca="1" si="0"/>
        <v>INSERT INTO math(tangen,question,answer,editor,date,count) VALUES('m6300','\\(\\quad \\begin{cases}\\displaystyle\\begin{align}6x+5y&amp;=-15\\\\ 6x+5y&amp;=-15\\end{align}\\end{cases}\\)','\\(\\quad x=5 ,\\quad y=-9\\) ','harazono',NOW(),0);</v>
      </c>
      <c r="P6" s="1">
        <f t="shared" ca="1" si="11"/>
        <v>5</v>
      </c>
      <c r="Q6" s="1">
        <f t="shared" ca="1" si="11"/>
        <v>6</v>
      </c>
      <c r="R6" s="1">
        <f t="shared" ca="1" si="12"/>
        <v>5</v>
      </c>
      <c r="U6">
        <f t="shared" ca="1" si="16"/>
        <v>5</v>
      </c>
      <c r="V6">
        <f t="shared" ca="1" si="17"/>
        <v>6</v>
      </c>
      <c r="W6">
        <f t="shared" ca="1" si="18"/>
        <v>5</v>
      </c>
      <c r="Y6">
        <f t="shared" ref="Y6" ca="1" si="29">V6*U6+W6*U7</f>
        <v>-15</v>
      </c>
      <c r="Z6" t="str">
        <f t="shared" ca="1" si="19"/>
        <v/>
      </c>
      <c r="AA6">
        <f t="shared" ca="1" si="20"/>
        <v>6</v>
      </c>
      <c r="AB6" t="str">
        <f t="shared" ca="1" si="21"/>
        <v>x</v>
      </c>
      <c r="AC6" t="str">
        <f t="shared" ca="1" si="22"/>
        <v>+</v>
      </c>
      <c r="AD6">
        <f t="shared" ca="1" si="23"/>
        <v>5</v>
      </c>
      <c r="AE6" t="s">
        <v>19</v>
      </c>
      <c r="AF6" t="s">
        <v>334</v>
      </c>
      <c r="AG6" t="str">
        <f t="shared" ca="1" si="24"/>
        <v>-</v>
      </c>
      <c r="AH6">
        <f t="shared" ca="1" si="25"/>
        <v>15</v>
      </c>
      <c r="AJ6" t="str">
        <f t="shared" ref="AJ6:AJ29" ca="1" si="30">Z6&amp;AA6&amp;AB6&amp;AC6&amp;AD6&amp;AE6&amp;AF6&amp;AG6&amp;AH6</f>
        <v>6x+5y&amp;=-15</v>
      </c>
      <c r="AM6" t="s">
        <v>337</v>
      </c>
      <c r="AN6" s="43" t="str">
        <f t="shared" ref="AN6" ca="1" si="31">C6</f>
        <v>6x+5y&amp;=-15</v>
      </c>
      <c r="AO6" s="98" t="s">
        <v>335</v>
      </c>
      <c r="AP6" s="43" t="str">
        <f t="shared" ref="AP6" ca="1" si="32">C7</f>
        <v>6x+5y&amp;=-15</v>
      </c>
      <c r="AQ6" t="s">
        <v>336</v>
      </c>
      <c r="AR6" t="str">
        <f t="shared" ref="AR6:AR209" ca="1" si="33">AM6&amp;AN6&amp;AO6&amp;AP6&amp;AQ6</f>
        <v>\\(\\quad \\begin{cases}\\displaystyle\\begin{align}6x+5y&amp;=-15\\\\ 6x+5y&amp;=-15\\end{align}\\end{cases}\\)</v>
      </c>
    </row>
    <row r="7" spans="1:44" x14ac:dyDescent="0.55000000000000004">
      <c r="A7" s="137"/>
      <c r="B7" s="137"/>
      <c r="C7" s="43" t="str">
        <f t="shared" ca="1" si="13"/>
        <v>6x+5y&amp;=-15</v>
      </c>
      <c r="D7" s="10" t="s">
        <v>32</v>
      </c>
      <c r="E7">
        <f t="shared" ca="1" si="14"/>
        <v>-9</v>
      </c>
      <c r="G7" s="114"/>
      <c r="H7" s="114"/>
      <c r="I7" s="114"/>
      <c r="J7" s="114"/>
      <c r="K7" s="114"/>
      <c r="L7" s="136"/>
      <c r="P7" s="1">
        <f t="shared" ca="1" si="11"/>
        <v>-9</v>
      </c>
      <c r="Q7" s="1">
        <f t="shared" ref="Q7" ca="1" si="34">Q6</f>
        <v>6</v>
      </c>
      <c r="R7" s="1">
        <f t="shared" ca="1" si="12"/>
        <v>5</v>
      </c>
      <c r="U7">
        <f t="shared" ca="1" si="16"/>
        <v>-9</v>
      </c>
      <c r="V7">
        <f t="shared" ca="1" si="17"/>
        <v>6</v>
      </c>
      <c r="W7">
        <f t="shared" ca="1" si="18"/>
        <v>5</v>
      </c>
      <c r="Y7">
        <f t="shared" ref="Y7" ca="1" si="35">V7*U6+W7*U7</f>
        <v>-15</v>
      </c>
      <c r="Z7" t="str">
        <f t="shared" ca="1" si="19"/>
        <v/>
      </c>
      <c r="AA7">
        <f t="shared" ca="1" si="20"/>
        <v>6</v>
      </c>
      <c r="AB7" t="str">
        <f t="shared" ca="1" si="21"/>
        <v>x</v>
      </c>
      <c r="AC7" t="str">
        <f t="shared" ca="1" si="22"/>
        <v>+</v>
      </c>
      <c r="AD7">
        <f t="shared" ca="1" si="23"/>
        <v>5</v>
      </c>
      <c r="AE7" t="s">
        <v>19</v>
      </c>
      <c r="AF7" t="s">
        <v>334</v>
      </c>
      <c r="AG7" t="str">
        <f t="shared" ca="1" si="24"/>
        <v>-</v>
      </c>
      <c r="AH7">
        <f t="shared" ca="1" si="25"/>
        <v>15</v>
      </c>
      <c r="AJ7" t="str">
        <f t="shared" ca="1" si="30"/>
        <v>6x+5y&amp;=-15</v>
      </c>
      <c r="AM7" s="98" t="s">
        <v>341</v>
      </c>
      <c r="AN7" t="str">
        <f t="shared" ref="AN7" ca="1" si="36">D6&amp;E6</f>
        <v>x=5</v>
      </c>
      <c r="AO7" t="s">
        <v>338</v>
      </c>
      <c r="AP7" t="str">
        <f t="shared" ref="AP7" ca="1" si="37">D7&amp;E7</f>
        <v>y=-9</v>
      </c>
      <c r="AQ7" s="98" t="s">
        <v>339</v>
      </c>
      <c r="AR7" t="str">
        <f t="shared" ca="1" si="33"/>
        <v xml:space="preserve">\\(\\quad x=5 ,\\quad y=-9\\) </v>
      </c>
    </row>
    <row r="8" spans="1:44" x14ac:dyDescent="0.55000000000000004">
      <c r="A8" s="137" t="s">
        <v>3</v>
      </c>
      <c r="B8" s="137" t="s">
        <v>44</v>
      </c>
      <c r="C8" s="43" t="str">
        <f t="shared" ca="1" si="13"/>
        <v>-8x+6y&amp;=68</v>
      </c>
      <c r="D8" s="10" t="s">
        <v>31</v>
      </c>
      <c r="E8">
        <f t="shared" ca="1" si="14"/>
        <v>-1</v>
      </c>
      <c r="G8" s="114" t="s">
        <v>60</v>
      </c>
      <c r="H8" s="115" t="s">
        <v>340</v>
      </c>
      <c r="I8" s="115" t="str">
        <f t="shared" ref="I8" ca="1" si="38">AR8</f>
        <v>\\(\\quad \\begin{cases}\\displaystyle\\begin{align}-8x+6y&amp;=68\\\\ -8x+9y&amp;=98\\end{align}\\end{cases}\\)</v>
      </c>
      <c r="J8" s="115" t="str">
        <f t="shared" ref="J8" ca="1" si="39">AR9</f>
        <v xml:space="preserve">\\(\\quad x=-1 ,\\quad y=10\\) </v>
      </c>
      <c r="K8" s="115" t="s">
        <v>62</v>
      </c>
      <c r="L8" s="135" t="str">
        <f t="shared" ca="1" si="0"/>
        <v>INSERT INTO math(tangen,question,answer,editor,date,count) VALUES('m6300','\\(\\quad \\begin{cases}\\displaystyle\\begin{align}-8x+6y&amp;=68\\\\ -8x+9y&amp;=98\\end{align}\\end{cases}\\)','\\(\\quad x=-1 ,\\quad y=10\\) ','harazono',NOW(),0);</v>
      </c>
      <c r="P8" s="1">
        <f t="shared" ca="1" si="11"/>
        <v>-1</v>
      </c>
      <c r="Q8" s="1">
        <f t="shared" ca="1" si="11"/>
        <v>-8</v>
      </c>
      <c r="R8" s="1">
        <f t="shared" ca="1" si="12"/>
        <v>6</v>
      </c>
      <c r="U8">
        <f t="shared" ref="U8:U29" ca="1" si="40">IF(P8=0,2,P8)</f>
        <v>-1</v>
      </c>
      <c r="V8">
        <f t="shared" ref="V8:V29" ca="1" si="41">IF(Q8=0,2,Q8)</f>
        <v>-8</v>
      </c>
      <c r="W8">
        <f t="shared" ref="W8:W29" ca="1" si="42">IF(R8=0,2,R8)</f>
        <v>6</v>
      </c>
      <c r="Y8">
        <f t="shared" ref="Y8" ca="1" si="43">V8*U8+W8*U9</f>
        <v>68</v>
      </c>
      <c r="Z8" t="str">
        <f t="shared" ref="Z8:Z29" ca="1" si="44">IF(V8&lt;0,"-","")</f>
        <v>-</v>
      </c>
      <c r="AA8">
        <f t="shared" ref="AA8:AA29" ca="1" si="45">IF(V8=0,"",IF(V8=1,"",IF(V8=-1,"",ABS(V8))))</f>
        <v>8</v>
      </c>
      <c r="AB8" t="str">
        <f t="shared" ref="AB8:AB29" ca="1" si="46">IF(V8=0,"","x")</f>
        <v>x</v>
      </c>
      <c r="AC8" t="str">
        <f t="shared" ref="AC8:AC29" ca="1" si="47">IF(W8&lt;0,"-","+")</f>
        <v>+</v>
      </c>
      <c r="AD8">
        <f t="shared" ref="AD8:AD29" ca="1" si="48">IF(W8=0,"",IF(W8=1,"",IF(W8=-1,"",ABS(W8))))</f>
        <v>6</v>
      </c>
      <c r="AE8" t="s">
        <v>19</v>
      </c>
      <c r="AF8" t="s">
        <v>334</v>
      </c>
      <c r="AG8" t="str">
        <f t="shared" ref="AG8:AG29" ca="1" si="49">IF(Y8&lt;=0,"-","")</f>
        <v/>
      </c>
      <c r="AH8">
        <f t="shared" ref="AH8:AH29" ca="1" si="50">ABS(Y8)</f>
        <v>68</v>
      </c>
      <c r="AJ8" t="str">
        <f t="shared" ca="1" si="30"/>
        <v>-8x+6y&amp;=68</v>
      </c>
      <c r="AM8" t="s">
        <v>337</v>
      </c>
      <c r="AN8" s="43" t="str">
        <f t="shared" ref="AN8" ca="1" si="51">C8</f>
        <v>-8x+6y&amp;=68</v>
      </c>
      <c r="AO8" s="98" t="s">
        <v>335</v>
      </c>
      <c r="AP8" s="43" t="str">
        <f t="shared" ref="AP8" ca="1" si="52">C9</f>
        <v>-8x+9y&amp;=98</v>
      </c>
      <c r="AQ8" t="s">
        <v>336</v>
      </c>
      <c r="AR8" t="str">
        <f t="shared" ca="1" si="33"/>
        <v>\\(\\quad \\begin{cases}\\displaystyle\\begin{align}-8x+6y&amp;=68\\\\ -8x+9y&amp;=98\\end{align}\\end{cases}\\)</v>
      </c>
    </row>
    <row r="9" spans="1:44" x14ac:dyDescent="0.55000000000000004">
      <c r="A9" s="137"/>
      <c r="B9" s="137"/>
      <c r="C9" s="43" t="str">
        <f t="shared" ca="1" si="13"/>
        <v>-8x+9y&amp;=98</v>
      </c>
      <c r="D9" s="10" t="s">
        <v>32</v>
      </c>
      <c r="E9">
        <f t="shared" ca="1" si="14"/>
        <v>10</v>
      </c>
      <c r="G9" s="114"/>
      <c r="H9" s="114"/>
      <c r="I9" s="114"/>
      <c r="J9" s="114"/>
      <c r="K9" s="114"/>
      <c r="L9" s="136"/>
      <c r="P9" s="1">
        <f t="shared" ca="1" si="11"/>
        <v>10</v>
      </c>
      <c r="Q9" s="1">
        <f t="shared" ref="Q9" ca="1" si="53">Q8</f>
        <v>-8</v>
      </c>
      <c r="R9" s="1">
        <f t="shared" ca="1" si="12"/>
        <v>9</v>
      </c>
      <c r="U9">
        <f t="shared" ca="1" si="40"/>
        <v>10</v>
      </c>
      <c r="V9">
        <f t="shared" ca="1" si="41"/>
        <v>-8</v>
      </c>
      <c r="W9">
        <f t="shared" ca="1" si="42"/>
        <v>9</v>
      </c>
      <c r="Y9">
        <f t="shared" ref="Y9" ca="1" si="54">V9*U8+W9*U9</f>
        <v>98</v>
      </c>
      <c r="Z9" t="str">
        <f t="shared" ca="1" si="44"/>
        <v>-</v>
      </c>
      <c r="AA9">
        <f t="shared" ca="1" si="45"/>
        <v>8</v>
      </c>
      <c r="AB9" t="str">
        <f t="shared" ca="1" si="46"/>
        <v>x</v>
      </c>
      <c r="AC9" t="str">
        <f t="shared" ca="1" si="47"/>
        <v>+</v>
      </c>
      <c r="AD9">
        <f t="shared" ca="1" si="48"/>
        <v>9</v>
      </c>
      <c r="AE9" t="s">
        <v>19</v>
      </c>
      <c r="AF9" t="s">
        <v>334</v>
      </c>
      <c r="AG9" t="str">
        <f t="shared" ca="1" si="49"/>
        <v/>
      </c>
      <c r="AH9">
        <f t="shared" ca="1" si="50"/>
        <v>98</v>
      </c>
      <c r="AJ9" t="str">
        <f t="shared" ca="1" si="30"/>
        <v>-8x+9y&amp;=98</v>
      </c>
      <c r="AM9" s="98" t="s">
        <v>341</v>
      </c>
      <c r="AN9" t="str">
        <f t="shared" ref="AN9" ca="1" si="55">D8&amp;E8</f>
        <v>x=-1</v>
      </c>
      <c r="AO9" t="s">
        <v>338</v>
      </c>
      <c r="AP9" t="str">
        <f t="shared" ref="AP9" ca="1" si="56">D9&amp;E9</f>
        <v>y=10</v>
      </c>
      <c r="AQ9" s="98" t="s">
        <v>339</v>
      </c>
      <c r="AR9" t="str">
        <f t="shared" ca="1" si="33"/>
        <v xml:space="preserve">\\(\\quad x=-1 ,\\quad y=10\\) </v>
      </c>
    </row>
    <row r="10" spans="1:44" x14ac:dyDescent="0.55000000000000004">
      <c r="A10" s="137" t="s">
        <v>3</v>
      </c>
      <c r="B10" s="137" t="s">
        <v>44</v>
      </c>
      <c r="C10" s="43" t="str">
        <f t="shared" ref="C10:C65" ca="1" si="57">AJ10</f>
        <v>x+2y&amp;=2</v>
      </c>
      <c r="D10" s="10" t="s">
        <v>31</v>
      </c>
      <c r="E10">
        <f t="shared" ref="E10:E65" ca="1" si="58">U10</f>
        <v>-2</v>
      </c>
      <c r="G10" s="114" t="s">
        <v>60</v>
      </c>
      <c r="H10" s="115" t="s">
        <v>340</v>
      </c>
      <c r="I10" s="115" t="str">
        <f t="shared" ref="I10" ca="1" si="59">AR10</f>
        <v>\\(\\quad \\begin{cases}\\displaystyle\\begin{align}x+2y&amp;=2\\\\ x+4y&amp;=6\\end{align}\\end{cases}\\)</v>
      </c>
      <c r="J10" s="115" t="str">
        <f t="shared" ref="J10" ca="1" si="60">AR11</f>
        <v xml:space="preserve">\\(\\quad x=-2 ,\\quad y=2\\) </v>
      </c>
      <c r="K10" s="115" t="s">
        <v>62</v>
      </c>
      <c r="L10" s="135" t="str">
        <f t="shared" ca="1" si="0"/>
        <v>INSERT INTO math(tangen,question,answer,editor,date,count) VALUES('m6300','\\(\\quad \\begin{cases}\\displaystyle\\begin{align}x+2y&amp;=2\\\\ x+4y&amp;=6\\end{align}\\end{cases}\\)','\\(\\quad x=-2 ,\\quad y=2\\) ','harazono',NOW(),0);</v>
      </c>
      <c r="P10" s="1">
        <f t="shared" ca="1" si="11"/>
        <v>-2</v>
      </c>
      <c r="Q10" s="1">
        <f t="shared" ca="1" si="11"/>
        <v>1</v>
      </c>
      <c r="R10" s="1">
        <f t="shared" ca="1" si="12"/>
        <v>0</v>
      </c>
      <c r="U10">
        <f t="shared" ca="1" si="40"/>
        <v>-2</v>
      </c>
      <c r="V10">
        <f t="shared" ca="1" si="41"/>
        <v>1</v>
      </c>
      <c r="W10">
        <f t="shared" ca="1" si="42"/>
        <v>2</v>
      </c>
      <c r="Y10">
        <f t="shared" ref="Y10" ca="1" si="61">V10*U10+W10*U11</f>
        <v>2</v>
      </c>
      <c r="Z10" t="str">
        <f t="shared" ca="1" si="44"/>
        <v/>
      </c>
      <c r="AA10" t="str">
        <f t="shared" ca="1" si="45"/>
        <v/>
      </c>
      <c r="AB10" t="str">
        <f t="shared" ca="1" si="46"/>
        <v>x</v>
      </c>
      <c r="AC10" t="str">
        <f t="shared" ca="1" si="47"/>
        <v>+</v>
      </c>
      <c r="AD10">
        <f t="shared" ca="1" si="48"/>
        <v>2</v>
      </c>
      <c r="AE10" t="s">
        <v>19</v>
      </c>
      <c r="AF10" t="s">
        <v>334</v>
      </c>
      <c r="AG10" t="str">
        <f t="shared" ca="1" si="49"/>
        <v/>
      </c>
      <c r="AH10">
        <f t="shared" ca="1" si="50"/>
        <v>2</v>
      </c>
      <c r="AJ10" t="str">
        <f t="shared" ca="1" si="30"/>
        <v>x+2y&amp;=2</v>
      </c>
      <c r="AM10" t="s">
        <v>337</v>
      </c>
      <c r="AN10" s="43" t="str">
        <f t="shared" ref="AN10" ca="1" si="62">C10</f>
        <v>x+2y&amp;=2</v>
      </c>
      <c r="AO10" s="98" t="s">
        <v>335</v>
      </c>
      <c r="AP10" s="43" t="str">
        <f t="shared" ref="AP10" ca="1" si="63">C11</f>
        <v>x+4y&amp;=6</v>
      </c>
      <c r="AQ10" t="s">
        <v>336</v>
      </c>
      <c r="AR10" t="str">
        <f t="shared" ca="1" si="33"/>
        <v>\\(\\quad \\begin{cases}\\displaystyle\\begin{align}x+2y&amp;=2\\\\ x+4y&amp;=6\\end{align}\\end{cases}\\)</v>
      </c>
    </row>
    <row r="11" spans="1:44" x14ac:dyDescent="0.55000000000000004">
      <c r="A11" s="137"/>
      <c r="B11" s="137"/>
      <c r="C11" s="43" t="str">
        <f t="shared" ca="1" si="57"/>
        <v>x+4y&amp;=6</v>
      </c>
      <c r="D11" s="10" t="s">
        <v>32</v>
      </c>
      <c r="E11">
        <f t="shared" ca="1" si="58"/>
        <v>2</v>
      </c>
      <c r="G11" s="114"/>
      <c r="H11" s="114"/>
      <c r="I11" s="114"/>
      <c r="J11" s="114"/>
      <c r="K11" s="114"/>
      <c r="L11" s="136"/>
      <c r="P11" s="1">
        <f t="shared" ca="1" si="11"/>
        <v>2</v>
      </c>
      <c r="Q11" s="1">
        <f t="shared" ref="Q11" ca="1" si="64">Q10</f>
        <v>1</v>
      </c>
      <c r="R11" s="1">
        <f t="shared" ca="1" si="12"/>
        <v>4</v>
      </c>
      <c r="U11">
        <f t="shared" ca="1" si="40"/>
        <v>2</v>
      </c>
      <c r="V11">
        <f t="shared" ca="1" si="41"/>
        <v>1</v>
      </c>
      <c r="W11">
        <f t="shared" ca="1" si="42"/>
        <v>4</v>
      </c>
      <c r="Y11">
        <f t="shared" ref="Y11" ca="1" si="65">V11*U10+W11*U11</f>
        <v>6</v>
      </c>
      <c r="Z11" t="str">
        <f t="shared" ca="1" si="44"/>
        <v/>
      </c>
      <c r="AA11" t="str">
        <f t="shared" ca="1" si="45"/>
        <v/>
      </c>
      <c r="AB11" t="str">
        <f t="shared" ca="1" si="46"/>
        <v>x</v>
      </c>
      <c r="AC11" t="str">
        <f t="shared" ca="1" si="47"/>
        <v>+</v>
      </c>
      <c r="AD11">
        <f t="shared" ca="1" si="48"/>
        <v>4</v>
      </c>
      <c r="AE11" t="s">
        <v>19</v>
      </c>
      <c r="AF11" t="s">
        <v>334</v>
      </c>
      <c r="AG11" t="str">
        <f t="shared" ca="1" si="49"/>
        <v/>
      </c>
      <c r="AH11">
        <f t="shared" ca="1" si="50"/>
        <v>6</v>
      </c>
      <c r="AJ11" t="str">
        <f t="shared" ca="1" si="30"/>
        <v>x+4y&amp;=6</v>
      </c>
      <c r="AM11" s="98" t="s">
        <v>341</v>
      </c>
      <c r="AN11" t="str">
        <f t="shared" ref="AN11" ca="1" si="66">D10&amp;E10</f>
        <v>x=-2</v>
      </c>
      <c r="AO11" t="s">
        <v>338</v>
      </c>
      <c r="AP11" t="str">
        <f t="shared" ref="AP11" ca="1" si="67">D11&amp;E11</f>
        <v>y=2</v>
      </c>
      <c r="AQ11" s="98" t="s">
        <v>339</v>
      </c>
      <c r="AR11" t="str">
        <f t="shared" ca="1" si="33"/>
        <v xml:space="preserve">\\(\\quad x=-2 ,\\quad y=2\\) </v>
      </c>
    </row>
    <row r="12" spans="1:44" x14ac:dyDescent="0.55000000000000004">
      <c r="A12" s="137" t="s">
        <v>3</v>
      </c>
      <c r="B12" s="137" t="s">
        <v>44</v>
      </c>
      <c r="C12" s="43" t="str">
        <f t="shared" ca="1" si="57"/>
        <v>-2x-2y&amp;=-18</v>
      </c>
      <c r="D12" s="10" t="s">
        <v>31</v>
      </c>
      <c r="E12">
        <f t="shared" ca="1" si="58"/>
        <v>2</v>
      </c>
      <c r="G12" s="114" t="s">
        <v>60</v>
      </c>
      <c r="H12" s="115" t="s">
        <v>340</v>
      </c>
      <c r="I12" s="115" t="str">
        <f t="shared" ref="I12" ca="1" si="68">AR12</f>
        <v>\\(\\quad \\begin{cases}\\displaystyle\\begin{align}-2x-2y&amp;=-18\\\\ -2x-2y&amp;=-18\\end{align}\\end{cases}\\)</v>
      </c>
      <c r="J12" s="115" t="str">
        <f t="shared" ref="J12" ca="1" si="69">AR13</f>
        <v xml:space="preserve">\\(\\quad x=2 ,\\quad y=7\\) </v>
      </c>
      <c r="K12" s="115" t="s">
        <v>62</v>
      </c>
      <c r="L12" s="135" t="str">
        <f t="shared" ca="1" si="0"/>
        <v>INSERT INTO math(tangen,question,answer,editor,date,count) VALUES('m6300','\\(\\quad \\begin{cases}\\displaystyle\\begin{align}-2x-2y&amp;=-18\\\\ -2x-2y&amp;=-18\\end{align}\\end{cases}\\)','\\(\\quad x=2 ,\\quad y=7\\) ','harazono',NOW(),0);</v>
      </c>
      <c r="P12" s="1">
        <f t="shared" ca="1" si="11"/>
        <v>2</v>
      </c>
      <c r="Q12" s="1">
        <f t="shared" ca="1" si="11"/>
        <v>-2</v>
      </c>
      <c r="R12" s="1">
        <f t="shared" ca="1" si="12"/>
        <v>-2</v>
      </c>
      <c r="U12">
        <f t="shared" ca="1" si="40"/>
        <v>2</v>
      </c>
      <c r="V12">
        <f t="shared" ca="1" si="41"/>
        <v>-2</v>
      </c>
      <c r="W12">
        <f t="shared" ca="1" si="42"/>
        <v>-2</v>
      </c>
      <c r="Y12">
        <f t="shared" ref="Y12" ca="1" si="70">V12*U12+W12*U13</f>
        <v>-18</v>
      </c>
      <c r="Z12" t="str">
        <f t="shared" ca="1" si="44"/>
        <v>-</v>
      </c>
      <c r="AA12">
        <f t="shared" ca="1" si="45"/>
        <v>2</v>
      </c>
      <c r="AB12" t="str">
        <f t="shared" ca="1" si="46"/>
        <v>x</v>
      </c>
      <c r="AC12" t="str">
        <f t="shared" ca="1" si="47"/>
        <v>-</v>
      </c>
      <c r="AD12">
        <f t="shared" ca="1" si="48"/>
        <v>2</v>
      </c>
      <c r="AE12" t="s">
        <v>19</v>
      </c>
      <c r="AF12" t="s">
        <v>334</v>
      </c>
      <c r="AG12" t="str">
        <f t="shared" ca="1" si="49"/>
        <v>-</v>
      </c>
      <c r="AH12">
        <f t="shared" ca="1" si="50"/>
        <v>18</v>
      </c>
      <c r="AJ12" t="str">
        <f t="shared" ca="1" si="30"/>
        <v>-2x-2y&amp;=-18</v>
      </c>
      <c r="AM12" t="s">
        <v>337</v>
      </c>
      <c r="AN12" s="43" t="str">
        <f t="shared" ref="AN12" ca="1" si="71">C12</f>
        <v>-2x-2y&amp;=-18</v>
      </c>
      <c r="AO12" s="98" t="s">
        <v>335</v>
      </c>
      <c r="AP12" s="43" t="str">
        <f t="shared" ref="AP12" ca="1" si="72">C13</f>
        <v>-2x-2y&amp;=-18</v>
      </c>
      <c r="AQ12" t="s">
        <v>336</v>
      </c>
      <c r="AR12" t="str">
        <f t="shared" ca="1" si="33"/>
        <v>\\(\\quad \\begin{cases}\\displaystyle\\begin{align}-2x-2y&amp;=-18\\\\ -2x-2y&amp;=-18\\end{align}\\end{cases}\\)</v>
      </c>
    </row>
    <row r="13" spans="1:44" x14ac:dyDescent="0.55000000000000004">
      <c r="A13" s="137"/>
      <c r="B13" s="137"/>
      <c r="C13" s="43" t="str">
        <f t="shared" ca="1" si="57"/>
        <v>-2x-2y&amp;=-18</v>
      </c>
      <c r="D13" s="10" t="s">
        <v>32</v>
      </c>
      <c r="E13">
        <f t="shared" ca="1" si="58"/>
        <v>7</v>
      </c>
      <c r="G13" s="114"/>
      <c r="H13" s="114"/>
      <c r="I13" s="114"/>
      <c r="J13" s="114"/>
      <c r="K13" s="114"/>
      <c r="L13" s="136"/>
      <c r="P13" s="1">
        <f t="shared" ca="1" si="11"/>
        <v>7</v>
      </c>
      <c r="Q13" s="1">
        <f t="shared" ref="Q13" ca="1" si="73">Q12</f>
        <v>-2</v>
      </c>
      <c r="R13" s="1">
        <f t="shared" ca="1" si="12"/>
        <v>-2</v>
      </c>
      <c r="U13">
        <f t="shared" ca="1" si="40"/>
        <v>7</v>
      </c>
      <c r="V13">
        <f t="shared" ca="1" si="41"/>
        <v>-2</v>
      </c>
      <c r="W13">
        <f t="shared" ca="1" si="42"/>
        <v>-2</v>
      </c>
      <c r="Y13">
        <f t="shared" ref="Y13" ca="1" si="74">V13*U12+W13*U13</f>
        <v>-18</v>
      </c>
      <c r="Z13" t="str">
        <f t="shared" ca="1" si="44"/>
        <v>-</v>
      </c>
      <c r="AA13">
        <f t="shared" ca="1" si="45"/>
        <v>2</v>
      </c>
      <c r="AB13" t="str">
        <f t="shared" ca="1" si="46"/>
        <v>x</v>
      </c>
      <c r="AC13" t="str">
        <f t="shared" ca="1" si="47"/>
        <v>-</v>
      </c>
      <c r="AD13">
        <f t="shared" ca="1" si="48"/>
        <v>2</v>
      </c>
      <c r="AE13" t="s">
        <v>19</v>
      </c>
      <c r="AF13" t="s">
        <v>334</v>
      </c>
      <c r="AG13" t="str">
        <f t="shared" ca="1" si="49"/>
        <v>-</v>
      </c>
      <c r="AH13">
        <f t="shared" ca="1" si="50"/>
        <v>18</v>
      </c>
      <c r="AJ13" t="str">
        <f t="shared" ca="1" si="30"/>
        <v>-2x-2y&amp;=-18</v>
      </c>
      <c r="AM13" s="98" t="s">
        <v>341</v>
      </c>
      <c r="AN13" t="str">
        <f t="shared" ref="AN13" ca="1" si="75">D12&amp;E12</f>
        <v>x=2</v>
      </c>
      <c r="AO13" t="s">
        <v>338</v>
      </c>
      <c r="AP13" t="str">
        <f t="shared" ref="AP13" ca="1" si="76">D13&amp;E13</f>
        <v>y=7</v>
      </c>
      <c r="AQ13" s="98" t="s">
        <v>339</v>
      </c>
      <c r="AR13" t="str">
        <f t="shared" ca="1" si="33"/>
        <v xml:space="preserve">\\(\\quad x=2 ,\\quad y=7\\) </v>
      </c>
    </row>
    <row r="14" spans="1:44" x14ac:dyDescent="0.55000000000000004">
      <c r="A14" s="137" t="s">
        <v>3</v>
      </c>
      <c r="B14" s="137" t="s">
        <v>44</v>
      </c>
      <c r="C14" s="43" t="str">
        <f t="shared" ca="1" si="57"/>
        <v>7x-4y&amp;=-99</v>
      </c>
      <c r="D14" s="10" t="s">
        <v>31</v>
      </c>
      <c r="E14">
        <f t="shared" ca="1" si="58"/>
        <v>-9</v>
      </c>
      <c r="G14" s="114" t="s">
        <v>60</v>
      </c>
      <c r="H14" s="115" t="s">
        <v>340</v>
      </c>
      <c r="I14" s="115" t="str">
        <f t="shared" ref="I14" ca="1" si="77">AR14</f>
        <v>\\(\\quad \\begin{cases}\\displaystyle\\begin{align}7x-4y&amp;=-99\\\\ 7x-3y&amp;=-90\\end{align}\\end{cases}\\)</v>
      </c>
      <c r="J14" s="115" t="str">
        <f t="shared" ref="J14" ca="1" si="78">AR15</f>
        <v xml:space="preserve">\\(\\quad x=-9 ,\\quad y=9\\) </v>
      </c>
      <c r="K14" s="115" t="s">
        <v>62</v>
      </c>
      <c r="L14" s="135" t="str">
        <f t="shared" ca="1" si="0"/>
        <v>INSERT INTO math(tangen,question,answer,editor,date,count) VALUES('m6300','\\(\\quad \\begin{cases}\\displaystyle\\begin{align}7x-4y&amp;=-99\\\\ 7x-3y&amp;=-90\\end{align}\\end{cases}\\)','\\(\\quad x=-9 ,\\quad y=9\\) ','harazono',NOW(),0);</v>
      </c>
      <c r="P14" s="1">
        <f t="shared" ca="1" si="11"/>
        <v>-9</v>
      </c>
      <c r="Q14" s="1">
        <f t="shared" ca="1" si="11"/>
        <v>7</v>
      </c>
      <c r="R14" s="1">
        <f t="shared" ca="1" si="12"/>
        <v>-4</v>
      </c>
      <c r="U14">
        <f t="shared" ca="1" si="40"/>
        <v>-9</v>
      </c>
      <c r="V14">
        <f t="shared" ca="1" si="41"/>
        <v>7</v>
      </c>
      <c r="W14">
        <f t="shared" ca="1" si="42"/>
        <v>-4</v>
      </c>
      <c r="Y14">
        <f t="shared" ref="Y14" ca="1" si="79">V14*U14+W14*U15</f>
        <v>-99</v>
      </c>
      <c r="Z14" t="str">
        <f t="shared" ca="1" si="44"/>
        <v/>
      </c>
      <c r="AA14">
        <f t="shared" ca="1" si="45"/>
        <v>7</v>
      </c>
      <c r="AB14" t="str">
        <f t="shared" ca="1" si="46"/>
        <v>x</v>
      </c>
      <c r="AC14" t="str">
        <f t="shared" ca="1" si="47"/>
        <v>-</v>
      </c>
      <c r="AD14">
        <f t="shared" ca="1" si="48"/>
        <v>4</v>
      </c>
      <c r="AE14" t="s">
        <v>19</v>
      </c>
      <c r="AF14" t="s">
        <v>334</v>
      </c>
      <c r="AG14" t="str">
        <f t="shared" ca="1" si="49"/>
        <v>-</v>
      </c>
      <c r="AH14">
        <f t="shared" ca="1" si="50"/>
        <v>99</v>
      </c>
      <c r="AJ14" t="str">
        <f t="shared" ca="1" si="30"/>
        <v>7x-4y&amp;=-99</v>
      </c>
      <c r="AM14" t="s">
        <v>337</v>
      </c>
      <c r="AN14" s="43" t="str">
        <f t="shared" ref="AN14" ca="1" si="80">C14</f>
        <v>7x-4y&amp;=-99</v>
      </c>
      <c r="AO14" s="98" t="s">
        <v>335</v>
      </c>
      <c r="AP14" s="43" t="str">
        <f t="shared" ref="AP14" ca="1" si="81">C15</f>
        <v>7x-3y&amp;=-90</v>
      </c>
      <c r="AQ14" t="s">
        <v>336</v>
      </c>
      <c r="AR14" t="str">
        <f t="shared" ca="1" si="33"/>
        <v>\\(\\quad \\begin{cases}\\displaystyle\\begin{align}7x-4y&amp;=-99\\\\ 7x-3y&amp;=-90\\end{align}\\end{cases}\\)</v>
      </c>
    </row>
    <row r="15" spans="1:44" x14ac:dyDescent="0.55000000000000004">
      <c r="A15" s="137"/>
      <c r="B15" s="137"/>
      <c r="C15" s="43" t="str">
        <f t="shared" ca="1" si="57"/>
        <v>7x-3y&amp;=-90</v>
      </c>
      <c r="D15" s="10" t="s">
        <v>32</v>
      </c>
      <c r="E15">
        <f t="shared" ca="1" si="58"/>
        <v>9</v>
      </c>
      <c r="G15" s="114"/>
      <c r="H15" s="114"/>
      <c r="I15" s="114"/>
      <c r="J15" s="114"/>
      <c r="K15" s="114"/>
      <c r="L15" s="136"/>
      <c r="P15" s="1">
        <f t="shared" ca="1" si="11"/>
        <v>9</v>
      </c>
      <c r="Q15" s="1">
        <f t="shared" ref="Q15" ca="1" si="82">Q14</f>
        <v>7</v>
      </c>
      <c r="R15" s="1">
        <f t="shared" ca="1" si="12"/>
        <v>-3</v>
      </c>
      <c r="U15">
        <f t="shared" ca="1" si="40"/>
        <v>9</v>
      </c>
      <c r="V15">
        <f t="shared" ca="1" si="41"/>
        <v>7</v>
      </c>
      <c r="W15">
        <f t="shared" ca="1" si="42"/>
        <v>-3</v>
      </c>
      <c r="Y15">
        <f t="shared" ref="Y15" ca="1" si="83">V15*U14+W15*U15</f>
        <v>-90</v>
      </c>
      <c r="Z15" t="str">
        <f t="shared" ca="1" si="44"/>
        <v/>
      </c>
      <c r="AA15">
        <f t="shared" ca="1" si="45"/>
        <v>7</v>
      </c>
      <c r="AB15" t="str">
        <f t="shared" ca="1" si="46"/>
        <v>x</v>
      </c>
      <c r="AC15" t="str">
        <f t="shared" ca="1" si="47"/>
        <v>-</v>
      </c>
      <c r="AD15">
        <f t="shared" ca="1" si="48"/>
        <v>3</v>
      </c>
      <c r="AE15" t="s">
        <v>19</v>
      </c>
      <c r="AF15" t="s">
        <v>334</v>
      </c>
      <c r="AG15" t="str">
        <f t="shared" ca="1" si="49"/>
        <v>-</v>
      </c>
      <c r="AH15">
        <f t="shared" ca="1" si="50"/>
        <v>90</v>
      </c>
      <c r="AJ15" t="str">
        <f t="shared" ca="1" si="30"/>
        <v>7x-3y&amp;=-90</v>
      </c>
      <c r="AM15" s="98" t="s">
        <v>341</v>
      </c>
      <c r="AN15" t="str">
        <f t="shared" ref="AN15" ca="1" si="84">D14&amp;E14</f>
        <v>x=-9</v>
      </c>
      <c r="AO15" t="s">
        <v>338</v>
      </c>
      <c r="AP15" t="str">
        <f t="shared" ref="AP15" ca="1" si="85">D15&amp;E15</f>
        <v>y=9</v>
      </c>
      <c r="AQ15" s="98" t="s">
        <v>339</v>
      </c>
      <c r="AR15" t="str">
        <f t="shared" ca="1" si="33"/>
        <v xml:space="preserve">\\(\\quad x=-9 ,\\quad y=9\\) </v>
      </c>
    </row>
    <row r="16" spans="1:44" x14ac:dyDescent="0.55000000000000004">
      <c r="A16" s="137" t="s">
        <v>3</v>
      </c>
      <c r="B16" s="137" t="s">
        <v>44</v>
      </c>
      <c r="C16" s="43" t="str">
        <f t="shared" ca="1" si="57"/>
        <v>-3x-6y&amp;=84</v>
      </c>
      <c r="D16" s="10" t="s">
        <v>31</v>
      </c>
      <c r="E16">
        <f t="shared" ca="1" si="58"/>
        <v>-10</v>
      </c>
      <c r="G16" s="114" t="s">
        <v>60</v>
      </c>
      <c r="H16" s="115" t="s">
        <v>340</v>
      </c>
      <c r="I16" s="115" t="str">
        <f t="shared" ref="I16" ca="1" si="86">AR16</f>
        <v>\\(\\quad \\begin{cases}\\displaystyle\\begin{align}-3x-6y&amp;=84\\\\ -3x-7y&amp;=93\\end{align}\\end{cases}\\)</v>
      </c>
      <c r="J16" s="115" t="str">
        <f t="shared" ref="J16" ca="1" si="87">AR17</f>
        <v xml:space="preserve">\\(\\quad x=-10 ,\\quad y=-9\\) </v>
      </c>
      <c r="K16" s="115" t="s">
        <v>62</v>
      </c>
      <c r="L16" s="135" t="str">
        <f t="shared" ca="1" si="0"/>
        <v>INSERT INTO math(tangen,question,answer,editor,date,count) VALUES('m6300','\\(\\quad \\begin{cases}\\displaystyle\\begin{align}-3x-6y&amp;=84\\\\ -3x-7y&amp;=93\\end{align}\\end{cases}\\)','\\(\\quad x=-10 ,\\quad y=-9\\) ','harazono',NOW(),0);</v>
      </c>
      <c r="P16" s="1">
        <f t="shared" ca="1" si="11"/>
        <v>-10</v>
      </c>
      <c r="Q16" s="1">
        <f t="shared" ca="1" si="11"/>
        <v>-3</v>
      </c>
      <c r="R16" s="1">
        <f t="shared" ca="1" si="12"/>
        <v>-6</v>
      </c>
      <c r="U16">
        <f t="shared" ca="1" si="40"/>
        <v>-10</v>
      </c>
      <c r="V16">
        <f t="shared" ca="1" si="41"/>
        <v>-3</v>
      </c>
      <c r="W16">
        <f t="shared" ca="1" si="42"/>
        <v>-6</v>
      </c>
      <c r="Y16">
        <f t="shared" ref="Y16" ca="1" si="88">V16*U16+W16*U17</f>
        <v>84</v>
      </c>
      <c r="Z16" t="str">
        <f t="shared" ca="1" si="44"/>
        <v>-</v>
      </c>
      <c r="AA16">
        <f t="shared" ca="1" si="45"/>
        <v>3</v>
      </c>
      <c r="AB16" t="str">
        <f t="shared" ca="1" si="46"/>
        <v>x</v>
      </c>
      <c r="AC16" t="str">
        <f t="shared" ca="1" si="47"/>
        <v>-</v>
      </c>
      <c r="AD16">
        <f t="shared" ca="1" si="48"/>
        <v>6</v>
      </c>
      <c r="AE16" t="s">
        <v>19</v>
      </c>
      <c r="AF16" t="s">
        <v>334</v>
      </c>
      <c r="AG16" t="str">
        <f t="shared" ca="1" si="49"/>
        <v/>
      </c>
      <c r="AH16">
        <f t="shared" ca="1" si="50"/>
        <v>84</v>
      </c>
      <c r="AJ16" t="str">
        <f t="shared" ca="1" si="30"/>
        <v>-3x-6y&amp;=84</v>
      </c>
      <c r="AM16" t="s">
        <v>337</v>
      </c>
      <c r="AN16" s="43" t="str">
        <f t="shared" ref="AN16" ca="1" si="89">C16</f>
        <v>-3x-6y&amp;=84</v>
      </c>
      <c r="AO16" s="98" t="s">
        <v>335</v>
      </c>
      <c r="AP16" s="43" t="str">
        <f t="shared" ref="AP16" ca="1" si="90">C17</f>
        <v>-3x-7y&amp;=93</v>
      </c>
      <c r="AQ16" t="s">
        <v>336</v>
      </c>
      <c r="AR16" t="str">
        <f t="shared" ca="1" si="33"/>
        <v>\\(\\quad \\begin{cases}\\displaystyle\\begin{align}-3x-6y&amp;=84\\\\ -3x-7y&amp;=93\\end{align}\\end{cases}\\)</v>
      </c>
    </row>
    <row r="17" spans="1:44" x14ac:dyDescent="0.55000000000000004">
      <c r="A17" s="137"/>
      <c r="B17" s="137"/>
      <c r="C17" s="43" t="str">
        <f t="shared" ca="1" si="57"/>
        <v>-3x-7y&amp;=93</v>
      </c>
      <c r="D17" s="10" t="s">
        <v>32</v>
      </c>
      <c r="E17">
        <f t="shared" ca="1" si="58"/>
        <v>-9</v>
      </c>
      <c r="G17" s="114"/>
      <c r="H17" s="114"/>
      <c r="I17" s="114"/>
      <c r="J17" s="114"/>
      <c r="K17" s="114"/>
      <c r="L17" s="136"/>
      <c r="P17" s="1">
        <f t="shared" ca="1" si="11"/>
        <v>-9</v>
      </c>
      <c r="Q17" s="1">
        <f t="shared" ref="Q17" ca="1" si="91">Q16</f>
        <v>-3</v>
      </c>
      <c r="R17" s="1">
        <f t="shared" ca="1" si="12"/>
        <v>-7</v>
      </c>
      <c r="U17">
        <f t="shared" ca="1" si="40"/>
        <v>-9</v>
      </c>
      <c r="V17">
        <f t="shared" ca="1" si="41"/>
        <v>-3</v>
      </c>
      <c r="W17">
        <f t="shared" ca="1" si="42"/>
        <v>-7</v>
      </c>
      <c r="Y17">
        <f t="shared" ref="Y17" ca="1" si="92">V17*U16+W17*U17</f>
        <v>93</v>
      </c>
      <c r="Z17" t="str">
        <f t="shared" ca="1" si="44"/>
        <v>-</v>
      </c>
      <c r="AA17">
        <f t="shared" ca="1" si="45"/>
        <v>3</v>
      </c>
      <c r="AB17" t="str">
        <f t="shared" ca="1" si="46"/>
        <v>x</v>
      </c>
      <c r="AC17" t="str">
        <f t="shared" ca="1" si="47"/>
        <v>-</v>
      </c>
      <c r="AD17">
        <f t="shared" ca="1" si="48"/>
        <v>7</v>
      </c>
      <c r="AE17" t="s">
        <v>19</v>
      </c>
      <c r="AF17" t="s">
        <v>334</v>
      </c>
      <c r="AG17" t="str">
        <f t="shared" ca="1" si="49"/>
        <v/>
      </c>
      <c r="AH17">
        <f t="shared" ca="1" si="50"/>
        <v>93</v>
      </c>
      <c r="AJ17" t="str">
        <f t="shared" ca="1" si="30"/>
        <v>-3x-7y&amp;=93</v>
      </c>
      <c r="AM17" s="98" t="s">
        <v>341</v>
      </c>
      <c r="AN17" t="str">
        <f t="shared" ref="AN17" ca="1" si="93">D16&amp;E16</f>
        <v>x=-10</v>
      </c>
      <c r="AO17" t="s">
        <v>338</v>
      </c>
      <c r="AP17" t="str">
        <f t="shared" ref="AP17" ca="1" si="94">D17&amp;E17</f>
        <v>y=-9</v>
      </c>
      <c r="AQ17" s="98" t="s">
        <v>339</v>
      </c>
      <c r="AR17" t="str">
        <f t="shared" ca="1" si="33"/>
        <v xml:space="preserve">\\(\\quad x=-10 ,\\quad y=-9\\) </v>
      </c>
    </row>
    <row r="18" spans="1:44" x14ac:dyDescent="0.55000000000000004">
      <c r="A18" s="137" t="s">
        <v>3</v>
      </c>
      <c r="B18" s="137" t="s">
        <v>44</v>
      </c>
      <c r="C18" s="43" t="str">
        <f t="shared" ca="1" si="57"/>
        <v>2x-6y&amp;=10</v>
      </c>
      <c r="D18" s="10" t="s">
        <v>31</v>
      </c>
      <c r="E18">
        <f t="shared" ca="1" si="58"/>
        <v>-10</v>
      </c>
      <c r="G18" s="114" t="s">
        <v>60</v>
      </c>
      <c r="H18" s="115" t="s">
        <v>340</v>
      </c>
      <c r="I18" s="115" t="str">
        <f t="shared" ref="I18" ca="1" si="95">AR18</f>
        <v>\\(\\quad \\begin{cases}\\displaystyle\\begin{align}2x-6y&amp;=10\\\\ 2x-9y&amp;=25\\end{align}\\end{cases}\\)</v>
      </c>
      <c r="J18" s="115" t="str">
        <f t="shared" ref="J18" ca="1" si="96">AR19</f>
        <v xml:space="preserve">\\(\\quad x=-10 ,\\quad y=-5\\) </v>
      </c>
      <c r="K18" s="115" t="s">
        <v>62</v>
      </c>
      <c r="L18" s="135" t="str">
        <f t="shared" ca="1" si="0"/>
        <v>INSERT INTO math(tangen,question,answer,editor,date,count) VALUES('m6300','\\(\\quad \\begin{cases}\\displaystyle\\begin{align}2x-6y&amp;=10\\\\ 2x-9y&amp;=25\\end{align}\\end{cases}\\)','\\(\\quad x=-10 ,\\quad y=-5\\) ','harazono',NOW(),0);</v>
      </c>
      <c r="P18" s="1">
        <f t="shared" ca="1" si="11"/>
        <v>-10</v>
      </c>
      <c r="Q18" s="1">
        <f t="shared" ca="1" si="11"/>
        <v>0</v>
      </c>
      <c r="R18" s="1">
        <f t="shared" ca="1" si="12"/>
        <v>-6</v>
      </c>
      <c r="U18">
        <f t="shared" ca="1" si="40"/>
        <v>-10</v>
      </c>
      <c r="V18">
        <f t="shared" ca="1" si="41"/>
        <v>2</v>
      </c>
      <c r="W18">
        <f t="shared" ca="1" si="42"/>
        <v>-6</v>
      </c>
      <c r="Y18">
        <f t="shared" ref="Y18" ca="1" si="97">V18*U18+W18*U19</f>
        <v>10</v>
      </c>
      <c r="Z18" t="str">
        <f t="shared" ca="1" si="44"/>
        <v/>
      </c>
      <c r="AA18">
        <f t="shared" ca="1" si="45"/>
        <v>2</v>
      </c>
      <c r="AB18" t="str">
        <f t="shared" ca="1" si="46"/>
        <v>x</v>
      </c>
      <c r="AC18" t="str">
        <f t="shared" ca="1" si="47"/>
        <v>-</v>
      </c>
      <c r="AD18">
        <f t="shared" ca="1" si="48"/>
        <v>6</v>
      </c>
      <c r="AE18" t="s">
        <v>19</v>
      </c>
      <c r="AF18" t="s">
        <v>334</v>
      </c>
      <c r="AG18" t="str">
        <f t="shared" ca="1" si="49"/>
        <v/>
      </c>
      <c r="AH18">
        <f t="shared" ca="1" si="50"/>
        <v>10</v>
      </c>
      <c r="AJ18" t="str">
        <f t="shared" ca="1" si="30"/>
        <v>2x-6y&amp;=10</v>
      </c>
      <c r="AM18" t="s">
        <v>337</v>
      </c>
      <c r="AN18" s="43" t="str">
        <f t="shared" ref="AN18" ca="1" si="98">C18</f>
        <v>2x-6y&amp;=10</v>
      </c>
      <c r="AO18" s="98" t="s">
        <v>335</v>
      </c>
      <c r="AP18" s="43" t="str">
        <f t="shared" ref="AP18" ca="1" si="99">C19</f>
        <v>2x-9y&amp;=25</v>
      </c>
      <c r="AQ18" t="s">
        <v>336</v>
      </c>
      <c r="AR18" t="str">
        <f t="shared" ca="1" si="33"/>
        <v>\\(\\quad \\begin{cases}\\displaystyle\\begin{align}2x-6y&amp;=10\\\\ 2x-9y&amp;=25\\end{align}\\end{cases}\\)</v>
      </c>
    </row>
    <row r="19" spans="1:44" x14ac:dyDescent="0.55000000000000004">
      <c r="A19" s="137"/>
      <c r="B19" s="137"/>
      <c r="C19" s="43" t="str">
        <f t="shared" ca="1" si="57"/>
        <v>2x-9y&amp;=25</v>
      </c>
      <c r="D19" s="10" t="s">
        <v>32</v>
      </c>
      <c r="E19">
        <f t="shared" ca="1" si="58"/>
        <v>-5</v>
      </c>
      <c r="G19" s="114"/>
      <c r="H19" s="114"/>
      <c r="I19" s="114"/>
      <c r="J19" s="114"/>
      <c r="K19" s="114"/>
      <c r="L19" s="136"/>
      <c r="P19" s="1">
        <f t="shared" ref="P19:Q82" ca="1" si="100">RANDBETWEEN(-10,10)</f>
        <v>-5</v>
      </c>
      <c r="Q19" s="1">
        <f t="shared" ref="Q19" ca="1" si="101">Q18</f>
        <v>0</v>
      </c>
      <c r="R19" s="1">
        <f t="shared" ca="1" si="12"/>
        <v>-9</v>
      </c>
      <c r="U19">
        <f t="shared" ca="1" si="40"/>
        <v>-5</v>
      </c>
      <c r="V19">
        <f t="shared" ca="1" si="41"/>
        <v>2</v>
      </c>
      <c r="W19">
        <f t="shared" ca="1" si="42"/>
        <v>-9</v>
      </c>
      <c r="Y19">
        <f t="shared" ref="Y19" ca="1" si="102">V19*U18+W19*U19</f>
        <v>25</v>
      </c>
      <c r="Z19" t="str">
        <f t="shared" ca="1" si="44"/>
        <v/>
      </c>
      <c r="AA19">
        <f t="shared" ca="1" si="45"/>
        <v>2</v>
      </c>
      <c r="AB19" t="str">
        <f t="shared" ca="1" si="46"/>
        <v>x</v>
      </c>
      <c r="AC19" t="str">
        <f t="shared" ca="1" si="47"/>
        <v>-</v>
      </c>
      <c r="AD19">
        <f t="shared" ca="1" si="48"/>
        <v>9</v>
      </c>
      <c r="AE19" t="s">
        <v>19</v>
      </c>
      <c r="AF19" t="s">
        <v>334</v>
      </c>
      <c r="AG19" t="str">
        <f t="shared" ca="1" si="49"/>
        <v/>
      </c>
      <c r="AH19">
        <f t="shared" ca="1" si="50"/>
        <v>25</v>
      </c>
      <c r="AJ19" t="str">
        <f t="shared" ca="1" si="30"/>
        <v>2x-9y&amp;=25</v>
      </c>
      <c r="AM19" s="98" t="s">
        <v>341</v>
      </c>
      <c r="AN19" t="str">
        <f t="shared" ref="AN19" ca="1" si="103">D18&amp;E18</f>
        <v>x=-10</v>
      </c>
      <c r="AO19" t="s">
        <v>338</v>
      </c>
      <c r="AP19" t="str">
        <f t="shared" ref="AP19" ca="1" si="104">D19&amp;E19</f>
        <v>y=-5</v>
      </c>
      <c r="AQ19" s="98" t="s">
        <v>339</v>
      </c>
      <c r="AR19" t="str">
        <f t="shared" ca="1" si="33"/>
        <v xml:space="preserve">\\(\\quad x=-10 ,\\quad y=-5\\) </v>
      </c>
    </row>
    <row r="20" spans="1:44" x14ac:dyDescent="0.55000000000000004">
      <c r="A20" s="137" t="s">
        <v>3</v>
      </c>
      <c r="B20" s="137" t="s">
        <v>44</v>
      </c>
      <c r="C20" s="43" t="str">
        <f t="shared" ca="1" si="57"/>
        <v>x-6y&amp;=-20</v>
      </c>
      <c r="D20" s="10" t="s">
        <v>31</v>
      </c>
      <c r="E20">
        <f t="shared" ca="1" si="58"/>
        <v>10</v>
      </c>
      <c r="G20" s="114" t="s">
        <v>60</v>
      </c>
      <c r="H20" s="115" t="s">
        <v>340</v>
      </c>
      <c r="I20" s="115" t="str">
        <f t="shared" ref="I20" ca="1" si="105">AR20</f>
        <v>\\(\\quad \\begin{cases}\\displaystyle\\begin{align}x-6y&amp;=-20\\\\ x+y&amp;=15\\end{align}\\end{cases}\\)</v>
      </c>
      <c r="J20" s="115" t="str">
        <f t="shared" ref="J20" ca="1" si="106">AR21</f>
        <v xml:space="preserve">\\(\\quad x=10 ,\\quad y=5\\) </v>
      </c>
      <c r="K20" s="115" t="s">
        <v>62</v>
      </c>
      <c r="L20" s="135" t="str">
        <f t="shared" ca="1" si="0"/>
        <v>INSERT INTO math(tangen,question,answer,editor,date,count) VALUES('m6300','\\(\\quad \\begin{cases}\\displaystyle\\begin{align}x-6y&amp;=-20\\\\ x+y&amp;=15\\end{align}\\end{cases}\\)','\\(\\quad x=10 ,\\quad y=5\\) ','harazono',NOW(),0);</v>
      </c>
      <c r="P20" s="1">
        <f t="shared" ca="1" si="100"/>
        <v>10</v>
      </c>
      <c r="Q20" s="1">
        <f t="shared" ca="1" si="100"/>
        <v>1</v>
      </c>
      <c r="R20" s="1">
        <f t="shared" ca="1" si="12"/>
        <v>-6</v>
      </c>
      <c r="U20">
        <f t="shared" ca="1" si="40"/>
        <v>10</v>
      </c>
      <c r="V20">
        <f t="shared" ca="1" si="41"/>
        <v>1</v>
      </c>
      <c r="W20">
        <f t="shared" ca="1" si="42"/>
        <v>-6</v>
      </c>
      <c r="Y20">
        <f t="shared" ref="Y20" ca="1" si="107">V20*U20+W20*U21</f>
        <v>-20</v>
      </c>
      <c r="Z20" t="str">
        <f t="shared" ca="1" si="44"/>
        <v/>
      </c>
      <c r="AA20" t="str">
        <f t="shared" ca="1" si="45"/>
        <v/>
      </c>
      <c r="AB20" t="str">
        <f t="shared" ca="1" si="46"/>
        <v>x</v>
      </c>
      <c r="AC20" t="str">
        <f t="shared" ca="1" si="47"/>
        <v>-</v>
      </c>
      <c r="AD20">
        <f t="shared" ca="1" si="48"/>
        <v>6</v>
      </c>
      <c r="AE20" t="s">
        <v>19</v>
      </c>
      <c r="AF20" t="s">
        <v>334</v>
      </c>
      <c r="AG20" t="str">
        <f t="shared" ca="1" si="49"/>
        <v>-</v>
      </c>
      <c r="AH20">
        <f t="shared" ca="1" si="50"/>
        <v>20</v>
      </c>
      <c r="AJ20" t="str">
        <f t="shared" ca="1" si="30"/>
        <v>x-6y&amp;=-20</v>
      </c>
      <c r="AM20" t="s">
        <v>337</v>
      </c>
      <c r="AN20" s="43" t="str">
        <f t="shared" ref="AN20" ca="1" si="108">C20</f>
        <v>x-6y&amp;=-20</v>
      </c>
      <c r="AO20" s="98" t="s">
        <v>335</v>
      </c>
      <c r="AP20" s="43" t="str">
        <f t="shared" ref="AP20" ca="1" si="109">C21</f>
        <v>x+y&amp;=15</v>
      </c>
      <c r="AQ20" t="s">
        <v>336</v>
      </c>
      <c r="AR20" t="str">
        <f t="shared" ca="1" si="33"/>
        <v>\\(\\quad \\begin{cases}\\displaystyle\\begin{align}x-6y&amp;=-20\\\\ x+y&amp;=15\\end{align}\\end{cases}\\)</v>
      </c>
    </row>
    <row r="21" spans="1:44" x14ac:dyDescent="0.55000000000000004">
      <c r="A21" s="137"/>
      <c r="B21" s="137"/>
      <c r="C21" s="43" t="str">
        <f t="shared" ca="1" si="57"/>
        <v>x+y&amp;=15</v>
      </c>
      <c r="D21" s="10" t="s">
        <v>32</v>
      </c>
      <c r="E21">
        <f t="shared" ca="1" si="58"/>
        <v>5</v>
      </c>
      <c r="G21" s="114"/>
      <c r="H21" s="114"/>
      <c r="I21" s="114"/>
      <c r="J21" s="114"/>
      <c r="K21" s="114"/>
      <c r="L21" s="136"/>
      <c r="P21" s="1">
        <f t="shared" ca="1" si="100"/>
        <v>5</v>
      </c>
      <c r="Q21" s="1">
        <f t="shared" ref="Q21" ca="1" si="110">Q20</f>
        <v>1</v>
      </c>
      <c r="R21" s="1">
        <f t="shared" ca="1" si="12"/>
        <v>1</v>
      </c>
      <c r="U21">
        <f t="shared" ca="1" si="40"/>
        <v>5</v>
      </c>
      <c r="V21">
        <f t="shared" ca="1" si="41"/>
        <v>1</v>
      </c>
      <c r="W21">
        <f t="shared" ca="1" si="42"/>
        <v>1</v>
      </c>
      <c r="Y21">
        <f t="shared" ref="Y21" ca="1" si="111">V21*U20+W21*U21</f>
        <v>15</v>
      </c>
      <c r="Z21" t="str">
        <f t="shared" ca="1" si="44"/>
        <v/>
      </c>
      <c r="AA21" t="str">
        <f t="shared" ca="1" si="45"/>
        <v/>
      </c>
      <c r="AB21" t="str">
        <f t="shared" ca="1" si="46"/>
        <v>x</v>
      </c>
      <c r="AC21" t="str">
        <f t="shared" ca="1" si="47"/>
        <v>+</v>
      </c>
      <c r="AD21" t="str">
        <f t="shared" ca="1" si="48"/>
        <v/>
      </c>
      <c r="AE21" t="s">
        <v>19</v>
      </c>
      <c r="AF21" t="s">
        <v>334</v>
      </c>
      <c r="AG21" t="str">
        <f t="shared" ca="1" si="49"/>
        <v/>
      </c>
      <c r="AH21">
        <f t="shared" ca="1" si="50"/>
        <v>15</v>
      </c>
      <c r="AJ21" t="str">
        <f t="shared" ca="1" si="30"/>
        <v>x+y&amp;=15</v>
      </c>
      <c r="AM21" s="98" t="s">
        <v>341</v>
      </c>
      <c r="AN21" t="str">
        <f t="shared" ref="AN21" ca="1" si="112">D20&amp;E20</f>
        <v>x=10</v>
      </c>
      <c r="AO21" t="s">
        <v>338</v>
      </c>
      <c r="AP21" t="str">
        <f t="shared" ref="AP21" ca="1" si="113">D21&amp;E21</f>
        <v>y=5</v>
      </c>
      <c r="AQ21" s="98" t="s">
        <v>339</v>
      </c>
      <c r="AR21" t="str">
        <f t="shared" ca="1" si="33"/>
        <v xml:space="preserve">\\(\\quad x=10 ,\\quad y=5\\) </v>
      </c>
    </row>
    <row r="22" spans="1:44" x14ac:dyDescent="0.55000000000000004">
      <c r="A22" s="137" t="s">
        <v>3</v>
      </c>
      <c r="B22" s="137" t="s">
        <v>44</v>
      </c>
      <c r="C22" s="43" t="str">
        <f t="shared" ca="1" si="57"/>
        <v>4x-8y&amp;=52</v>
      </c>
      <c r="D22" s="10" t="s">
        <v>31</v>
      </c>
      <c r="E22">
        <f t="shared" ca="1" si="58"/>
        <v>-7</v>
      </c>
      <c r="G22" s="114" t="s">
        <v>60</v>
      </c>
      <c r="H22" s="115" t="s">
        <v>340</v>
      </c>
      <c r="I22" s="115" t="str">
        <f t="shared" ref="I22" ca="1" si="114">AR22</f>
        <v>\\(\\quad \\begin{cases}\\displaystyle\\begin{align}4x-8y&amp;=52\\\\ 4x-5y&amp;=22\\end{align}\\end{cases}\\)</v>
      </c>
      <c r="J22" s="115" t="str">
        <f t="shared" ref="J22" ca="1" si="115">AR23</f>
        <v xml:space="preserve">\\(\\quad x=-7 ,\\quad y=-10\\) </v>
      </c>
      <c r="K22" s="115" t="s">
        <v>62</v>
      </c>
      <c r="L22" s="135" t="str">
        <f t="shared" ca="1" si="0"/>
        <v>INSERT INTO math(tangen,question,answer,editor,date,count) VALUES('m6300','\\(\\quad \\begin{cases}\\displaystyle\\begin{align}4x-8y&amp;=52\\\\ 4x-5y&amp;=22\\end{align}\\end{cases}\\)','\\(\\quad x=-7 ,\\quad y=-10\\) ','harazono',NOW(),0);</v>
      </c>
      <c r="P22" s="1">
        <f t="shared" ca="1" si="100"/>
        <v>-7</v>
      </c>
      <c r="Q22" s="1">
        <f t="shared" ca="1" si="100"/>
        <v>4</v>
      </c>
      <c r="R22" s="1">
        <f t="shared" ca="1" si="12"/>
        <v>-8</v>
      </c>
      <c r="U22">
        <f t="shared" ca="1" si="40"/>
        <v>-7</v>
      </c>
      <c r="V22">
        <f t="shared" ca="1" si="41"/>
        <v>4</v>
      </c>
      <c r="W22">
        <f t="shared" ca="1" si="42"/>
        <v>-8</v>
      </c>
      <c r="Y22">
        <f t="shared" ref="Y22" ca="1" si="116">V22*U22+W22*U23</f>
        <v>52</v>
      </c>
      <c r="Z22" t="str">
        <f t="shared" ca="1" si="44"/>
        <v/>
      </c>
      <c r="AA22">
        <f t="shared" ca="1" si="45"/>
        <v>4</v>
      </c>
      <c r="AB22" t="str">
        <f t="shared" ca="1" si="46"/>
        <v>x</v>
      </c>
      <c r="AC22" t="str">
        <f t="shared" ca="1" si="47"/>
        <v>-</v>
      </c>
      <c r="AD22">
        <f t="shared" ca="1" si="48"/>
        <v>8</v>
      </c>
      <c r="AE22" t="s">
        <v>19</v>
      </c>
      <c r="AF22" t="s">
        <v>334</v>
      </c>
      <c r="AG22" t="str">
        <f t="shared" ca="1" si="49"/>
        <v/>
      </c>
      <c r="AH22">
        <f t="shared" ca="1" si="50"/>
        <v>52</v>
      </c>
      <c r="AJ22" t="str">
        <f t="shared" ca="1" si="30"/>
        <v>4x-8y&amp;=52</v>
      </c>
      <c r="AM22" t="s">
        <v>337</v>
      </c>
      <c r="AN22" s="43" t="str">
        <f t="shared" ref="AN22" ca="1" si="117">C22</f>
        <v>4x-8y&amp;=52</v>
      </c>
      <c r="AO22" s="98" t="s">
        <v>335</v>
      </c>
      <c r="AP22" s="43" t="str">
        <f t="shared" ref="AP22" ca="1" si="118">C23</f>
        <v>4x-5y&amp;=22</v>
      </c>
      <c r="AQ22" t="s">
        <v>336</v>
      </c>
      <c r="AR22" t="str">
        <f t="shared" ca="1" si="33"/>
        <v>\\(\\quad \\begin{cases}\\displaystyle\\begin{align}4x-8y&amp;=52\\\\ 4x-5y&amp;=22\\end{align}\\end{cases}\\)</v>
      </c>
    </row>
    <row r="23" spans="1:44" x14ac:dyDescent="0.55000000000000004">
      <c r="A23" s="137"/>
      <c r="B23" s="137"/>
      <c r="C23" s="43" t="str">
        <f t="shared" ca="1" si="57"/>
        <v>4x-5y&amp;=22</v>
      </c>
      <c r="D23" s="10" t="s">
        <v>32</v>
      </c>
      <c r="E23">
        <f t="shared" ca="1" si="58"/>
        <v>-10</v>
      </c>
      <c r="G23" s="114"/>
      <c r="H23" s="114"/>
      <c r="I23" s="114"/>
      <c r="J23" s="114"/>
      <c r="K23" s="114"/>
      <c r="L23" s="136"/>
      <c r="P23" s="1">
        <f t="shared" ca="1" si="100"/>
        <v>-10</v>
      </c>
      <c r="Q23" s="1">
        <f t="shared" ref="Q23" ca="1" si="119">Q22</f>
        <v>4</v>
      </c>
      <c r="R23" s="1">
        <f t="shared" ca="1" si="12"/>
        <v>-5</v>
      </c>
      <c r="U23">
        <f t="shared" ca="1" si="40"/>
        <v>-10</v>
      </c>
      <c r="V23">
        <f t="shared" ca="1" si="41"/>
        <v>4</v>
      </c>
      <c r="W23">
        <f t="shared" ca="1" si="42"/>
        <v>-5</v>
      </c>
      <c r="Y23">
        <f t="shared" ref="Y23" ca="1" si="120">V23*U22+W23*U23</f>
        <v>22</v>
      </c>
      <c r="Z23" t="str">
        <f t="shared" ca="1" si="44"/>
        <v/>
      </c>
      <c r="AA23">
        <f t="shared" ca="1" si="45"/>
        <v>4</v>
      </c>
      <c r="AB23" t="str">
        <f t="shared" ca="1" si="46"/>
        <v>x</v>
      </c>
      <c r="AC23" t="str">
        <f t="shared" ca="1" si="47"/>
        <v>-</v>
      </c>
      <c r="AD23">
        <f t="shared" ca="1" si="48"/>
        <v>5</v>
      </c>
      <c r="AE23" t="s">
        <v>19</v>
      </c>
      <c r="AF23" t="s">
        <v>334</v>
      </c>
      <c r="AG23" t="str">
        <f t="shared" ca="1" si="49"/>
        <v/>
      </c>
      <c r="AH23">
        <f t="shared" ca="1" si="50"/>
        <v>22</v>
      </c>
      <c r="AJ23" t="str">
        <f t="shared" ca="1" si="30"/>
        <v>4x-5y&amp;=22</v>
      </c>
      <c r="AM23" s="98" t="s">
        <v>341</v>
      </c>
      <c r="AN23" t="str">
        <f t="shared" ref="AN23" ca="1" si="121">D22&amp;E22</f>
        <v>x=-7</v>
      </c>
      <c r="AO23" t="s">
        <v>338</v>
      </c>
      <c r="AP23" t="str">
        <f t="shared" ref="AP23" ca="1" si="122">D23&amp;E23</f>
        <v>y=-10</v>
      </c>
      <c r="AQ23" s="98" t="s">
        <v>339</v>
      </c>
      <c r="AR23" t="str">
        <f t="shared" ca="1" si="33"/>
        <v xml:space="preserve">\\(\\quad x=-7 ,\\quad y=-10\\) </v>
      </c>
    </row>
    <row r="24" spans="1:44" x14ac:dyDescent="0.55000000000000004">
      <c r="A24" s="137" t="s">
        <v>3</v>
      </c>
      <c r="B24" s="137" t="s">
        <v>44</v>
      </c>
      <c r="C24" s="43" t="str">
        <f t="shared" ca="1" si="57"/>
        <v>7x-7y&amp;=49</v>
      </c>
      <c r="D24" s="10" t="s">
        <v>31</v>
      </c>
      <c r="E24">
        <f t="shared" ca="1" si="58"/>
        <v>9</v>
      </c>
      <c r="G24" s="114" t="s">
        <v>60</v>
      </c>
      <c r="H24" s="115" t="s">
        <v>340</v>
      </c>
      <c r="I24" s="115" t="str">
        <f t="shared" ref="I24" ca="1" si="123">AR24</f>
        <v>\\(\\quad \\begin{cases}\\displaystyle\\begin{align}7x-7y&amp;=49\\\\ 7x+7y&amp;=77\\end{align}\\end{cases}\\)</v>
      </c>
      <c r="J24" s="115" t="str">
        <f t="shared" ref="J24" ca="1" si="124">AR25</f>
        <v xml:space="preserve">\\(\\quad x=9 ,\\quad y=2\\) </v>
      </c>
      <c r="K24" s="115" t="s">
        <v>62</v>
      </c>
      <c r="L24" s="135" t="str">
        <f t="shared" ca="1" si="0"/>
        <v>INSERT INTO math(tangen,question,answer,editor,date,count) VALUES('m6300','\\(\\quad \\begin{cases}\\displaystyle\\begin{align}7x-7y&amp;=49\\\\ 7x+7y&amp;=77\\end{align}\\end{cases}\\)','\\(\\quad x=9 ,\\quad y=2\\) ','harazono',NOW(),0);</v>
      </c>
      <c r="P24" s="1">
        <f t="shared" ca="1" si="100"/>
        <v>9</v>
      </c>
      <c r="Q24" s="1">
        <f t="shared" ca="1" si="100"/>
        <v>7</v>
      </c>
      <c r="R24" s="1">
        <f t="shared" ca="1" si="12"/>
        <v>-7</v>
      </c>
      <c r="U24">
        <f t="shared" ca="1" si="40"/>
        <v>9</v>
      </c>
      <c r="V24">
        <f t="shared" ca="1" si="41"/>
        <v>7</v>
      </c>
      <c r="W24">
        <f t="shared" ca="1" si="42"/>
        <v>-7</v>
      </c>
      <c r="Y24">
        <f t="shared" ref="Y24" ca="1" si="125">V24*U24+W24*U25</f>
        <v>49</v>
      </c>
      <c r="Z24" t="str">
        <f t="shared" ca="1" si="44"/>
        <v/>
      </c>
      <c r="AA24">
        <f t="shared" ca="1" si="45"/>
        <v>7</v>
      </c>
      <c r="AB24" t="str">
        <f t="shared" ca="1" si="46"/>
        <v>x</v>
      </c>
      <c r="AC24" t="str">
        <f t="shared" ca="1" si="47"/>
        <v>-</v>
      </c>
      <c r="AD24">
        <f t="shared" ca="1" si="48"/>
        <v>7</v>
      </c>
      <c r="AE24" t="s">
        <v>19</v>
      </c>
      <c r="AF24" t="s">
        <v>334</v>
      </c>
      <c r="AG24" t="str">
        <f t="shared" ca="1" si="49"/>
        <v/>
      </c>
      <c r="AH24">
        <f t="shared" ca="1" si="50"/>
        <v>49</v>
      </c>
      <c r="AJ24" t="str">
        <f t="shared" ca="1" si="30"/>
        <v>7x-7y&amp;=49</v>
      </c>
      <c r="AM24" t="s">
        <v>337</v>
      </c>
      <c r="AN24" s="43" t="str">
        <f t="shared" ref="AN24" ca="1" si="126">C24</f>
        <v>7x-7y&amp;=49</v>
      </c>
      <c r="AO24" s="98" t="s">
        <v>335</v>
      </c>
      <c r="AP24" s="43" t="str">
        <f t="shared" ref="AP24" ca="1" si="127">C25</f>
        <v>7x+7y&amp;=77</v>
      </c>
      <c r="AQ24" t="s">
        <v>336</v>
      </c>
      <c r="AR24" t="str">
        <f t="shared" ca="1" si="33"/>
        <v>\\(\\quad \\begin{cases}\\displaystyle\\begin{align}7x-7y&amp;=49\\\\ 7x+7y&amp;=77\\end{align}\\end{cases}\\)</v>
      </c>
    </row>
    <row r="25" spans="1:44" x14ac:dyDescent="0.55000000000000004">
      <c r="A25" s="137"/>
      <c r="B25" s="137"/>
      <c r="C25" s="43" t="str">
        <f t="shared" ca="1" si="57"/>
        <v>7x+7y&amp;=77</v>
      </c>
      <c r="D25" s="10" t="s">
        <v>32</v>
      </c>
      <c r="E25">
        <f t="shared" ca="1" si="58"/>
        <v>2</v>
      </c>
      <c r="G25" s="114"/>
      <c r="H25" s="114"/>
      <c r="I25" s="114"/>
      <c r="J25" s="114"/>
      <c r="K25" s="114"/>
      <c r="L25" s="136"/>
      <c r="P25" s="1">
        <f t="shared" ca="1" si="100"/>
        <v>2</v>
      </c>
      <c r="Q25" s="1">
        <f t="shared" ref="Q25" ca="1" si="128">Q24</f>
        <v>7</v>
      </c>
      <c r="R25" s="1">
        <f t="shared" ca="1" si="12"/>
        <v>7</v>
      </c>
      <c r="U25">
        <f t="shared" ca="1" si="40"/>
        <v>2</v>
      </c>
      <c r="V25">
        <f t="shared" ca="1" si="41"/>
        <v>7</v>
      </c>
      <c r="W25">
        <f t="shared" ca="1" si="42"/>
        <v>7</v>
      </c>
      <c r="Y25">
        <f t="shared" ref="Y25" ca="1" si="129">V25*U24+W25*U25</f>
        <v>77</v>
      </c>
      <c r="Z25" t="str">
        <f t="shared" ca="1" si="44"/>
        <v/>
      </c>
      <c r="AA25">
        <f t="shared" ca="1" si="45"/>
        <v>7</v>
      </c>
      <c r="AB25" t="str">
        <f t="shared" ca="1" si="46"/>
        <v>x</v>
      </c>
      <c r="AC25" t="str">
        <f t="shared" ca="1" si="47"/>
        <v>+</v>
      </c>
      <c r="AD25">
        <f t="shared" ca="1" si="48"/>
        <v>7</v>
      </c>
      <c r="AE25" t="s">
        <v>19</v>
      </c>
      <c r="AF25" t="s">
        <v>334</v>
      </c>
      <c r="AG25" t="str">
        <f t="shared" ca="1" si="49"/>
        <v/>
      </c>
      <c r="AH25">
        <f t="shared" ca="1" si="50"/>
        <v>77</v>
      </c>
      <c r="AJ25" t="str">
        <f t="shared" ca="1" si="30"/>
        <v>7x+7y&amp;=77</v>
      </c>
      <c r="AM25" s="98" t="s">
        <v>341</v>
      </c>
      <c r="AN25" t="str">
        <f t="shared" ref="AN25" ca="1" si="130">D24&amp;E24</f>
        <v>x=9</v>
      </c>
      <c r="AO25" t="s">
        <v>338</v>
      </c>
      <c r="AP25" t="str">
        <f t="shared" ref="AP25" ca="1" si="131">D25&amp;E25</f>
        <v>y=2</v>
      </c>
      <c r="AQ25" s="98" t="s">
        <v>339</v>
      </c>
      <c r="AR25" t="str">
        <f t="shared" ca="1" si="33"/>
        <v xml:space="preserve">\\(\\quad x=9 ,\\quad y=2\\) </v>
      </c>
    </row>
    <row r="26" spans="1:44" x14ac:dyDescent="0.55000000000000004">
      <c r="A26" s="137" t="s">
        <v>3</v>
      </c>
      <c r="B26" s="137" t="s">
        <v>44</v>
      </c>
      <c r="C26" s="43" t="str">
        <f t="shared" ca="1" si="57"/>
        <v>2x+4y&amp;=20</v>
      </c>
      <c r="D26" s="10" t="s">
        <v>31</v>
      </c>
      <c r="E26">
        <f t="shared" ca="1" si="58"/>
        <v>-6</v>
      </c>
      <c r="G26" s="114" t="s">
        <v>60</v>
      </c>
      <c r="H26" s="115" t="s">
        <v>340</v>
      </c>
      <c r="I26" s="115" t="str">
        <f t="shared" ref="I26" ca="1" si="132">AR26</f>
        <v>\\(\\quad \\begin{cases}\\displaystyle\\begin{align}2x+4y&amp;=20\\\\ 2x+2y&amp;=4\\end{align}\\end{cases}\\)</v>
      </c>
      <c r="J26" s="115" t="str">
        <f t="shared" ref="J26" ca="1" si="133">AR27</f>
        <v xml:space="preserve">\\(\\quad x=-6 ,\\quad y=8\\) </v>
      </c>
      <c r="K26" s="115" t="s">
        <v>62</v>
      </c>
      <c r="L26" s="135" t="str">
        <f t="shared" ca="1" si="0"/>
        <v>INSERT INTO math(tangen,question,answer,editor,date,count) VALUES('m6300','\\(\\quad \\begin{cases}\\displaystyle\\begin{align}2x+4y&amp;=20\\\\ 2x+2y&amp;=4\\end{align}\\end{cases}\\)','\\(\\quad x=-6 ,\\quad y=8\\) ','harazono',NOW(),0);</v>
      </c>
      <c r="P26" s="1">
        <f t="shared" ca="1" si="100"/>
        <v>-6</v>
      </c>
      <c r="Q26" s="1">
        <f t="shared" ca="1" si="100"/>
        <v>0</v>
      </c>
      <c r="R26" s="1">
        <f t="shared" ca="1" si="12"/>
        <v>4</v>
      </c>
      <c r="U26">
        <f t="shared" ca="1" si="40"/>
        <v>-6</v>
      </c>
      <c r="V26">
        <f t="shared" ca="1" si="41"/>
        <v>2</v>
      </c>
      <c r="W26">
        <f t="shared" ca="1" si="42"/>
        <v>4</v>
      </c>
      <c r="Y26">
        <f t="shared" ref="Y26" ca="1" si="134">V26*U26+W26*U27</f>
        <v>20</v>
      </c>
      <c r="Z26" t="str">
        <f t="shared" ca="1" si="44"/>
        <v/>
      </c>
      <c r="AA26">
        <f t="shared" ca="1" si="45"/>
        <v>2</v>
      </c>
      <c r="AB26" t="str">
        <f t="shared" ca="1" si="46"/>
        <v>x</v>
      </c>
      <c r="AC26" t="str">
        <f t="shared" ca="1" si="47"/>
        <v>+</v>
      </c>
      <c r="AD26">
        <f t="shared" ca="1" si="48"/>
        <v>4</v>
      </c>
      <c r="AE26" t="s">
        <v>19</v>
      </c>
      <c r="AF26" t="s">
        <v>334</v>
      </c>
      <c r="AG26" t="str">
        <f t="shared" ca="1" si="49"/>
        <v/>
      </c>
      <c r="AH26">
        <f t="shared" ca="1" si="50"/>
        <v>20</v>
      </c>
      <c r="AJ26" t="str">
        <f t="shared" ca="1" si="30"/>
        <v>2x+4y&amp;=20</v>
      </c>
      <c r="AM26" t="s">
        <v>337</v>
      </c>
      <c r="AN26" s="43" t="str">
        <f t="shared" ref="AN26" ca="1" si="135">C26</f>
        <v>2x+4y&amp;=20</v>
      </c>
      <c r="AO26" s="98" t="s">
        <v>335</v>
      </c>
      <c r="AP26" s="43" t="str">
        <f t="shared" ref="AP26" ca="1" si="136">C27</f>
        <v>2x+2y&amp;=4</v>
      </c>
      <c r="AQ26" t="s">
        <v>336</v>
      </c>
      <c r="AR26" t="str">
        <f t="shared" ca="1" si="33"/>
        <v>\\(\\quad \\begin{cases}\\displaystyle\\begin{align}2x+4y&amp;=20\\\\ 2x+2y&amp;=4\\end{align}\\end{cases}\\)</v>
      </c>
    </row>
    <row r="27" spans="1:44" x14ac:dyDescent="0.55000000000000004">
      <c r="A27" s="137"/>
      <c r="B27" s="137"/>
      <c r="C27" s="43" t="str">
        <f t="shared" ca="1" si="57"/>
        <v>2x+2y&amp;=4</v>
      </c>
      <c r="D27" s="10" t="s">
        <v>32</v>
      </c>
      <c r="E27">
        <f t="shared" ca="1" si="58"/>
        <v>8</v>
      </c>
      <c r="G27" s="114"/>
      <c r="H27" s="114"/>
      <c r="I27" s="114"/>
      <c r="J27" s="114"/>
      <c r="K27" s="114"/>
      <c r="L27" s="136"/>
      <c r="P27" s="1">
        <f t="shared" ca="1" si="100"/>
        <v>8</v>
      </c>
      <c r="Q27" s="1">
        <f t="shared" ref="Q27" ca="1" si="137">Q26</f>
        <v>0</v>
      </c>
      <c r="R27" s="1">
        <f t="shared" ca="1" si="12"/>
        <v>0</v>
      </c>
      <c r="U27">
        <f t="shared" ca="1" si="40"/>
        <v>8</v>
      </c>
      <c r="V27">
        <f t="shared" ca="1" si="41"/>
        <v>2</v>
      </c>
      <c r="W27">
        <f t="shared" ca="1" si="42"/>
        <v>2</v>
      </c>
      <c r="Y27">
        <f t="shared" ref="Y27" ca="1" si="138">V27*U26+W27*U27</f>
        <v>4</v>
      </c>
      <c r="Z27" t="str">
        <f t="shared" ca="1" si="44"/>
        <v/>
      </c>
      <c r="AA27">
        <f t="shared" ca="1" si="45"/>
        <v>2</v>
      </c>
      <c r="AB27" t="str">
        <f t="shared" ca="1" si="46"/>
        <v>x</v>
      </c>
      <c r="AC27" t="str">
        <f t="shared" ca="1" si="47"/>
        <v>+</v>
      </c>
      <c r="AD27">
        <f t="shared" ca="1" si="48"/>
        <v>2</v>
      </c>
      <c r="AE27" t="s">
        <v>19</v>
      </c>
      <c r="AF27" t="s">
        <v>334</v>
      </c>
      <c r="AG27" t="str">
        <f t="shared" ca="1" si="49"/>
        <v/>
      </c>
      <c r="AH27">
        <f t="shared" ca="1" si="50"/>
        <v>4</v>
      </c>
      <c r="AJ27" t="str">
        <f t="shared" ca="1" si="30"/>
        <v>2x+2y&amp;=4</v>
      </c>
      <c r="AM27" s="98" t="s">
        <v>341</v>
      </c>
      <c r="AN27" t="str">
        <f t="shared" ref="AN27" ca="1" si="139">D26&amp;E26</f>
        <v>x=-6</v>
      </c>
      <c r="AO27" t="s">
        <v>338</v>
      </c>
      <c r="AP27" t="str">
        <f t="shared" ref="AP27" ca="1" si="140">D27&amp;E27</f>
        <v>y=8</v>
      </c>
      <c r="AQ27" s="98" t="s">
        <v>339</v>
      </c>
      <c r="AR27" t="str">
        <f t="shared" ca="1" si="33"/>
        <v xml:space="preserve">\\(\\quad x=-6 ,\\quad y=8\\) </v>
      </c>
    </row>
    <row r="28" spans="1:44" x14ac:dyDescent="0.55000000000000004">
      <c r="A28" s="137" t="s">
        <v>3</v>
      </c>
      <c r="B28" s="137" t="s">
        <v>44</v>
      </c>
      <c r="C28" s="43" t="str">
        <f t="shared" ca="1" si="57"/>
        <v>-x+10y&amp;=-92</v>
      </c>
      <c r="D28" s="10" t="s">
        <v>31</v>
      </c>
      <c r="E28">
        <f t="shared" ca="1" si="58"/>
        <v>-8</v>
      </c>
      <c r="G28" s="114" t="s">
        <v>60</v>
      </c>
      <c r="H28" s="115" t="s">
        <v>340</v>
      </c>
      <c r="I28" s="115" t="str">
        <f t="shared" ref="I28" ca="1" si="141">AR28</f>
        <v>\\(\\quad \\begin{cases}\\displaystyle\\begin{align}-x+10y&amp;=-92\\\\ -x+6y&amp;=-52\\end{align}\\end{cases}\\)</v>
      </c>
      <c r="J28" s="115" t="str">
        <f t="shared" ref="J28" ca="1" si="142">AR29</f>
        <v xml:space="preserve">\\(\\quad x=-8 ,\\quad y=-10\\) </v>
      </c>
      <c r="K28" s="115" t="s">
        <v>62</v>
      </c>
      <c r="L28" s="135" t="str">
        <f t="shared" ca="1" si="0"/>
        <v>INSERT INTO math(tangen,question,answer,editor,date,count) VALUES('m6300','\\(\\quad \\begin{cases}\\displaystyle\\begin{align}-x+10y&amp;=-92\\\\ -x+6y&amp;=-52\\end{align}\\end{cases}\\)','\\(\\quad x=-8 ,\\quad y=-10\\) ','harazono',NOW(),0);</v>
      </c>
      <c r="P28" s="1">
        <f t="shared" ca="1" si="100"/>
        <v>-8</v>
      </c>
      <c r="Q28" s="1">
        <f t="shared" ca="1" si="100"/>
        <v>-1</v>
      </c>
      <c r="R28" s="1">
        <f t="shared" ca="1" si="12"/>
        <v>10</v>
      </c>
      <c r="U28">
        <f t="shared" ca="1" si="40"/>
        <v>-8</v>
      </c>
      <c r="V28">
        <f t="shared" ca="1" si="41"/>
        <v>-1</v>
      </c>
      <c r="W28">
        <f t="shared" ca="1" si="42"/>
        <v>10</v>
      </c>
      <c r="Y28">
        <f t="shared" ref="Y28" ca="1" si="143">V28*U28+W28*U29</f>
        <v>-92</v>
      </c>
      <c r="Z28" t="str">
        <f t="shared" ca="1" si="44"/>
        <v>-</v>
      </c>
      <c r="AA28" t="str">
        <f t="shared" ca="1" si="45"/>
        <v/>
      </c>
      <c r="AB28" t="str">
        <f t="shared" ca="1" si="46"/>
        <v>x</v>
      </c>
      <c r="AC28" t="str">
        <f t="shared" ca="1" si="47"/>
        <v>+</v>
      </c>
      <c r="AD28">
        <f t="shared" ca="1" si="48"/>
        <v>10</v>
      </c>
      <c r="AE28" t="s">
        <v>19</v>
      </c>
      <c r="AF28" t="s">
        <v>334</v>
      </c>
      <c r="AG28" t="str">
        <f t="shared" ca="1" si="49"/>
        <v>-</v>
      </c>
      <c r="AH28">
        <f t="shared" ca="1" si="50"/>
        <v>92</v>
      </c>
      <c r="AJ28" t="str">
        <f t="shared" ca="1" si="30"/>
        <v>-x+10y&amp;=-92</v>
      </c>
      <c r="AM28" t="s">
        <v>337</v>
      </c>
      <c r="AN28" s="43" t="str">
        <f t="shared" ref="AN28" ca="1" si="144">C28</f>
        <v>-x+10y&amp;=-92</v>
      </c>
      <c r="AO28" s="98" t="s">
        <v>335</v>
      </c>
      <c r="AP28" s="43" t="str">
        <f t="shared" ref="AP28" ca="1" si="145">C29</f>
        <v>-x+6y&amp;=-52</v>
      </c>
      <c r="AQ28" t="s">
        <v>336</v>
      </c>
      <c r="AR28" t="str">
        <f t="shared" ca="1" si="33"/>
        <v>\\(\\quad \\begin{cases}\\displaystyle\\begin{align}-x+10y&amp;=-92\\\\ -x+6y&amp;=-52\\end{align}\\end{cases}\\)</v>
      </c>
    </row>
    <row r="29" spans="1:44" x14ac:dyDescent="0.55000000000000004">
      <c r="A29" s="137"/>
      <c r="B29" s="137"/>
      <c r="C29" s="43" t="str">
        <f t="shared" ca="1" si="57"/>
        <v>-x+6y&amp;=-52</v>
      </c>
      <c r="D29" s="10" t="s">
        <v>32</v>
      </c>
      <c r="E29">
        <f t="shared" ca="1" si="58"/>
        <v>-10</v>
      </c>
      <c r="G29" s="114"/>
      <c r="H29" s="114"/>
      <c r="I29" s="114"/>
      <c r="J29" s="114"/>
      <c r="K29" s="114"/>
      <c r="L29" s="136"/>
      <c r="P29" s="1">
        <f t="shared" ca="1" si="100"/>
        <v>-10</v>
      </c>
      <c r="Q29" s="1">
        <f t="shared" ref="Q29" ca="1" si="146">Q28</f>
        <v>-1</v>
      </c>
      <c r="R29" s="1">
        <f t="shared" ca="1" si="12"/>
        <v>6</v>
      </c>
      <c r="U29">
        <f t="shared" ca="1" si="40"/>
        <v>-10</v>
      </c>
      <c r="V29">
        <f t="shared" ca="1" si="41"/>
        <v>-1</v>
      </c>
      <c r="W29">
        <f t="shared" ca="1" si="42"/>
        <v>6</v>
      </c>
      <c r="Y29">
        <f t="shared" ref="Y29" ca="1" si="147">V29*U28+W29*U29</f>
        <v>-52</v>
      </c>
      <c r="Z29" t="str">
        <f t="shared" ca="1" si="44"/>
        <v>-</v>
      </c>
      <c r="AA29" t="str">
        <f t="shared" ca="1" si="45"/>
        <v/>
      </c>
      <c r="AB29" t="str">
        <f t="shared" ca="1" si="46"/>
        <v>x</v>
      </c>
      <c r="AC29" t="str">
        <f t="shared" ca="1" si="47"/>
        <v>+</v>
      </c>
      <c r="AD29">
        <f t="shared" ca="1" si="48"/>
        <v>6</v>
      </c>
      <c r="AE29" t="s">
        <v>19</v>
      </c>
      <c r="AF29" t="s">
        <v>334</v>
      </c>
      <c r="AG29" t="str">
        <f t="shared" ca="1" si="49"/>
        <v>-</v>
      </c>
      <c r="AH29">
        <f t="shared" ca="1" si="50"/>
        <v>52</v>
      </c>
      <c r="AJ29" t="str">
        <f t="shared" ca="1" si="30"/>
        <v>-x+6y&amp;=-52</v>
      </c>
      <c r="AM29" s="98" t="s">
        <v>341</v>
      </c>
      <c r="AN29" t="str">
        <f t="shared" ref="AN29" ca="1" si="148">D28&amp;E28</f>
        <v>x=-8</v>
      </c>
      <c r="AO29" t="s">
        <v>338</v>
      </c>
      <c r="AP29" t="str">
        <f t="shared" ref="AP29" ca="1" si="149">D29&amp;E29</f>
        <v>y=-10</v>
      </c>
      <c r="AQ29" s="98" t="s">
        <v>339</v>
      </c>
      <c r="AR29" t="str">
        <f t="shared" ca="1" si="33"/>
        <v xml:space="preserve">\\(\\quad x=-8 ,\\quad y=-10\\) </v>
      </c>
    </row>
    <row r="30" spans="1:44" x14ac:dyDescent="0.55000000000000004">
      <c r="A30" s="137" t="s">
        <v>3</v>
      </c>
      <c r="B30" s="137" t="s">
        <v>44</v>
      </c>
      <c r="C30" s="43" t="str">
        <f t="shared" ca="1" si="57"/>
        <v>6x-9y&amp;=84</v>
      </c>
      <c r="D30" s="10" t="s">
        <v>31</v>
      </c>
      <c r="E30">
        <f t="shared" ca="1" si="58"/>
        <v>2</v>
      </c>
      <c r="G30" s="114" t="s">
        <v>60</v>
      </c>
      <c r="H30" s="115" t="s">
        <v>340</v>
      </c>
      <c r="I30" s="115" t="str">
        <f t="shared" ref="I30" ca="1" si="150">AR30</f>
        <v>\\(\\quad \\begin{cases}\\displaystyle\\begin{align}6x-9y&amp;=84\\\\ 6x-2y&amp;=28\\end{align}\\end{cases}\\)</v>
      </c>
      <c r="J30" s="115" t="str">
        <f t="shared" ref="J30" ca="1" si="151">AR31</f>
        <v xml:space="preserve">\\(\\quad x=2 ,\\quad y=-8\\) </v>
      </c>
      <c r="K30" s="115" t="s">
        <v>62</v>
      </c>
      <c r="L30" s="135" t="str">
        <f t="shared" ca="1" si="0"/>
        <v>INSERT INTO math(tangen,question,answer,editor,date,count) VALUES('m6300','\\(\\quad \\begin{cases}\\displaystyle\\begin{align}6x-9y&amp;=84\\\\ 6x-2y&amp;=28\\end{align}\\end{cases}\\)','\\(\\quad x=2 ,\\quad y=-8\\) ','harazono',NOW(),0);</v>
      </c>
      <c r="P30" s="1">
        <f t="shared" ca="1" si="100"/>
        <v>2</v>
      </c>
      <c r="Q30" s="1">
        <f t="shared" ca="1" si="100"/>
        <v>6</v>
      </c>
      <c r="R30" s="1">
        <f t="shared" ca="1" si="12"/>
        <v>-9</v>
      </c>
      <c r="U30">
        <f t="shared" ref="U30:U31" ca="1" si="152">IF(P30=0,2,P30)</f>
        <v>2</v>
      </c>
      <c r="V30">
        <f t="shared" ref="V30:V31" ca="1" si="153">IF(Q30=0,2,Q30)</f>
        <v>6</v>
      </c>
      <c r="W30">
        <f t="shared" ref="W30:W31" ca="1" si="154">IF(R30=0,2,R30)</f>
        <v>-9</v>
      </c>
      <c r="Y30">
        <f t="shared" ref="Y30" ca="1" si="155">V30*U30+W30*U31</f>
        <v>84</v>
      </c>
      <c r="Z30" t="str">
        <f t="shared" ref="Z30:Z31" ca="1" si="156">IF(V30&lt;0,"-","")</f>
        <v/>
      </c>
      <c r="AA30">
        <f t="shared" ref="AA30:AA31" ca="1" si="157">IF(V30=0,"",IF(V30=1,"",IF(V30=-1,"",ABS(V30))))</f>
        <v>6</v>
      </c>
      <c r="AB30" t="str">
        <f t="shared" ref="AB30:AB31" ca="1" si="158">IF(V30=0,"","x")</f>
        <v>x</v>
      </c>
      <c r="AC30" t="str">
        <f t="shared" ref="AC30:AC31" ca="1" si="159">IF(W30&lt;0,"-","+")</f>
        <v>-</v>
      </c>
      <c r="AD30">
        <f t="shared" ref="AD30:AD31" ca="1" si="160">IF(W30=0,"",IF(W30=1,"",IF(W30=-1,"",ABS(W30))))</f>
        <v>9</v>
      </c>
      <c r="AE30" t="s">
        <v>19</v>
      </c>
      <c r="AF30" t="s">
        <v>334</v>
      </c>
      <c r="AG30" t="str">
        <f t="shared" ref="AG30:AG31" ca="1" si="161">IF(Y30&lt;=0,"-","")</f>
        <v/>
      </c>
      <c r="AH30">
        <f t="shared" ref="AH30:AH31" ca="1" si="162">ABS(Y30)</f>
        <v>84</v>
      </c>
      <c r="AJ30" t="str">
        <f t="shared" ref="AJ30:AJ31" ca="1" si="163">Z30&amp;AA30&amp;AB30&amp;AC30&amp;AD30&amp;AE30&amp;AF30&amp;AG30&amp;AH30</f>
        <v>6x-9y&amp;=84</v>
      </c>
      <c r="AM30" t="s">
        <v>337</v>
      </c>
      <c r="AN30" s="43" t="str">
        <f t="shared" ref="AN30" ca="1" si="164">C30</f>
        <v>6x-9y&amp;=84</v>
      </c>
      <c r="AO30" s="98" t="s">
        <v>335</v>
      </c>
      <c r="AP30" s="43" t="str">
        <f t="shared" ref="AP30" ca="1" si="165">C31</f>
        <v>6x-2y&amp;=28</v>
      </c>
      <c r="AQ30" t="s">
        <v>336</v>
      </c>
      <c r="AR30" t="str">
        <f t="shared" ref="AR30:AR31" ca="1" si="166">AM30&amp;AN30&amp;AO30&amp;AP30&amp;AQ30</f>
        <v>\\(\\quad \\begin{cases}\\displaystyle\\begin{align}6x-9y&amp;=84\\\\ 6x-2y&amp;=28\\end{align}\\end{cases}\\)</v>
      </c>
    </row>
    <row r="31" spans="1:44" x14ac:dyDescent="0.55000000000000004">
      <c r="A31" s="137"/>
      <c r="B31" s="137"/>
      <c r="C31" s="43" t="str">
        <f t="shared" ca="1" si="57"/>
        <v>6x-2y&amp;=28</v>
      </c>
      <c r="D31" s="10" t="s">
        <v>32</v>
      </c>
      <c r="E31">
        <f t="shared" ca="1" si="58"/>
        <v>-8</v>
      </c>
      <c r="G31" s="114"/>
      <c r="H31" s="114"/>
      <c r="I31" s="114"/>
      <c r="J31" s="114"/>
      <c r="K31" s="114"/>
      <c r="L31" s="136"/>
      <c r="P31" s="1">
        <f t="shared" ca="1" si="100"/>
        <v>-8</v>
      </c>
      <c r="Q31" s="1">
        <f t="shared" ref="Q31" ca="1" si="167">Q30</f>
        <v>6</v>
      </c>
      <c r="R31" s="1">
        <f t="shared" ca="1" si="12"/>
        <v>-2</v>
      </c>
      <c r="U31">
        <f t="shared" ca="1" si="152"/>
        <v>-8</v>
      </c>
      <c r="V31">
        <f t="shared" ca="1" si="153"/>
        <v>6</v>
      </c>
      <c r="W31">
        <f t="shared" ca="1" si="154"/>
        <v>-2</v>
      </c>
      <c r="Y31">
        <f t="shared" ref="Y31" ca="1" si="168">V31*U30+W31*U31</f>
        <v>28</v>
      </c>
      <c r="Z31" t="str">
        <f t="shared" ca="1" si="156"/>
        <v/>
      </c>
      <c r="AA31">
        <f t="shared" ca="1" si="157"/>
        <v>6</v>
      </c>
      <c r="AB31" t="str">
        <f t="shared" ca="1" si="158"/>
        <v>x</v>
      </c>
      <c r="AC31" t="str">
        <f t="shared" ca="1" si="159"/>
        <v>-</v>
      </c>
      <c r="AD31">
        <f t="shared" ca="1" si="160"/>
        <v>2</v>
      </c>
      <c r="AE31" t="s">
        <v>19</v>
      </c>
      <c r="AF31" t="s">
        <v>334</v>
      </c>
      <c r="AG31" t="str">
        <f t="shared" ca="1" si="161"/>
        <v/>
      </c>
      <c r="AH31">
        <f t="shared" ca="1" si="162"/>
        <v>28</v>
      </c>
      <c r="AJ31" t="str">
        <f t="shared" ca="1" si="163"/>
        <v>6x-2y&amp;=28</v>
      </c>
      <c r="AM31" s="98" t="s">
        <v>341</v>
      </c>
      <c r="AN31" t="str">
        <f t="shared" ref="AN31" ca="1" si="169">D30&amp;E30</f>
        <v>x=2</v>
      </c>
      <c r="AO31" t="s">
        <v>338</v>
      </c>
      <c r="AP31" t="str">
        <f t="shared" ref="AP31" ca="1" si="170">D31&amp;E31</f>
        <v>y=-8</v>
      </c>
      <c r="AQ31" s="98" t="s">
        <v>339</v>
      </c>
      <c r="AR31" t="str">
        <f t="shared" ca="1" si="166"/>
        <v xml:space="preserve">\\(\\quad x=2 ,\\quad y=-8\\) </v>
      </c>
    </row>
    <row r="32" spans="1:44" x14ac:dyDescent="0.55000000000000004">
      <c r="A32" s="137" t="s">
        <v>3</v>
      </c>
      <c r="B32" s="137" t="s">
        <v>44</v>
      </c>
      <c r="C32" s="43" t="str">
        <f t="shared" ca="1" si="57"/>
        <v>-4x+4y&amp;=56</v>
      </c>
      <c r="D32" s="10" t="s">
        <v>31</v>
      </c>
      <c r="E32">
        <f t="shared" ca="1" si="58"/>
        <v>-5</v>
      </c>
      <c r="G32" s="114" t="s">
        <v>60</v>
      </c>
      <c r="H32" s="115" t="s">
        <v>340</v>
      </c>
      <c r="I32" s="115" t="str">
        <f t="shared" ref="I32" ca="1" si="171">AR32</f>
        <v>\\(\\quad \\begin{cases}\\displaystyle\\begin{align}-4x+4y&amp;=56\\\\ -4x-5y&amp;=-25\\end{align}\\end{cases}\\)</v>
      </c>
      <c r="J32" s="115" t="str">
        <f t="shared" ref="J32" ca="1" si="172">AR33</f>
        <v xml:space="preserve">\\(\\quad x=-5 ,\\quad y=9\\) </v>
      </c>
      <c r="K32" s="115" t="s">
        <v>62</v>
      </c>
      <c r="L32" s="135" t="str">
        <f t="shared" ref="L32" ca="1" si="173">"INSERT INTO "&amp;G32&amp;"(tangen,question,answer,editor,date,count) VALUES('"&amp;H32&amp;"','"&amp;I32&amp;"','"&amp;J32&amp;"','"&amp;K32&amp;"',NOW(),0);"</f>
        <v>INSERT INTO math(tangen,question,answer,editor,date,count) VALUES('m6300','\\(\\quad \\begin{cases}\\displaystyle\\begin{align}-4x+4y&amp;=56\\\\ -4x-5y&amp;=-25\\end{align}\\end{cases}\\)','\\(\\quad x=-5 ,\\quad y=9\\) ','harazono',NOW(),0);</v>
      </c>
      <c r="P32" s="1">
        <f t="shared" ca="1" si="100"/>
        <v>-5</v>
      </c>
      <c r="Q32" s="1">
        <f t="shared" ca="1" si="100"/>
        <v>-4</v>
      </c>
      <c r="R32" s="1">
        <f t="shared" ca="1" si="12"/>
        <v>4</v>
      </c>
      <c r="U32">
        <f t="shared" ref="U32:U51" ca="1" si="174">IF(P32=0,2,P32)</f>
        <v>-5</v>
      </c>
      <c r="V32">
        <f t="shared" ref="V32:V51" ca="1" si="175">IF(Q32=0,2,Q32)</f>
        <v>-4</v>
      </c>
      <c r="W32">
        <f t="shared" ref="W32:W51" ca="1" si="176">IF(R32=0,2,R32)</f>
        <v>4</v>
      </c>
      <c r="Y32">
        <f t="shared" ref="Y32" ca="1" si="177">V32*U32+W32*U33</f>
        <v>56</v>
      </c>
      <c r="Z32" t="str">
        <f t="shared" ref="Z32:Z51" ca="1" si="178">IF(V32&lt;0,"-","")</f>
        <v>-</v>
      </c>
      <c r="AA32">
        <f t="shared" ref="AA32:AA51" ca="1" si="179">IF(V32=0,"",IF(V32=1,"",IF(V32=-1,"",ABS(V32))))</f>
        <v>4</v>
      </c>
      <c r="AB32" t="str">
        <f t="shared" ref="AB32:AB51" ca="1" si="180">IF(V32=0,"","x")</f>
        <v>x</v>
      </c>
      <c r="AC32" t="str">
        <f t="shared" ref="AC32:AC51" ca="1" si="181">IF(W32&lt;0,"-","+")</f>
        <v>+</v>
      </c>
      <c r="AD32">
        <f t="shared" ref="AD32:AD51" ca="1" si="182">IF(W32=0,"",IF(W32=1,"",IF(W32=-1,"",ABS(W32))))</f>
        <v>4</v>
      </c>
      <c r="AE32" t="s">
        <v>19</v>
      </c>
      <c r="AF32" t="s">
        <v>334</v>
      </c>
      <c r="AG32" t="str">
        <f t="shared" ref="AG32:AG51" ca="1" si="183">IF(Y32&lt;=0,"-","")</f>
        <v/>
      </c>
      <c r="AH32">
        <f t="shared" ref="AH32:AH51" ca="1" si="184">ABS(Y32)</f>
        <v>56</v>
      </c>
      <c r="AJ32" t="str">
        <f t="shared" ref="AJ32:AJ51" ca="1" si="185">Z32&amp;AA32&amp;AB32&amp;AC32&amp;AD32&amp;AE32&amp;AF32&amp;AG32&amp;AH32</f>
        <v>-4x+4y&amp;=56</v>
      </c>
      <c r="AM32" t="s">
        <v>337</v>
      </c>
      <c r="AN32" s="43" t="str">
        <f t="shared" ref="AN32" ca="1" si="186">C32</f>
        <v>-4x+4y&amp;=56</v>
      </c>
      <c r="AO32" s="98" t="s">
        <v>335</v>
      </c>
      <c r="AP32" s="43" t="str">
        <f t="shared" ref="AP32" ca="1" si="187">C33</f>
        <v>-4x-5y&amp;=-25</v>
      </c>
      <c r="AQ32" t="s">
        <v>336</v>
      </c>
      <c r="AR32" t="str">
        <f t="shared" ref="AR32:AR51" ca="1" si="188">AM32&amp;AN32&amp;AO32&amp;AP32&amp;AQ32</f>
        <v>\\(\\quad \\begin{cases}\\displaystyle\\begin{align}-4x+4y&amp;=56\\\\ -4x-5y&amp;=-25\\end{align}\\end{cases}\\)</v>
      </c>
    </row>
    <row r="33" spans="1:44" x14ac:dyDescent="0.55000000000000004">
      <c r="A33" s="137"/>
      <c r="B33" s="137"/>
      <c r="C33" s="43" t="str">
        <f t="shared" ca="1" si="57"/>
        <v>-4x-5y&amp;=-25</v>
      </c>
      <c r="D33" s="10" t="s">
        <v>32</v>
      </c>
      <c r="E33">
        <f t="shared" ca="1" si="58"/>
        <v>9</v>
      </c>
      <c r="G33" s="114"/>
      <c r="H33" s="114"/>
      <c r="I33" s="114"/>
      <c r="J33" s="114"/>
      <c r="K33" s="114"/>
      <c r="L33" s="136"/>
      <c r="P33" s="1">
        <f t="shared" ca="1" si="100"/>
        <v>9</v>
      </c>
      <c r="Q33" s="1">
        <f t="shared" ref="Q33" ca="1" si="189">Q32</f>
        <v>-4</v>
      </c>
      <c r="R33" s="1">
        <f t="shared" ca="1" si="12"/>
        <v>-5</v>
      </c>
      <c r="U33">
        <f t="shared" ca="1" si="174"/>
        <v>9</v>
      </c>
      <c r="V33">
        <f t="shared" ca="1" si="175"/>
        <v>-4</v>
      </c>
      <c r="W33">
        <f t="shared" ca="1" si="176"/>
        <v>-5</v>
      </c>
      <c r="Y33">
        <f t="shared" ref="Y33" ca="1" si="190">V33*U32+W33*U33</f>
        <v>-25</v>
      </c>
      <c r="Z33" t="str">
        <f t="shared" ca="1" si="178"/>
        <v>-</v>
      </c>
      <c r="AA33">
        <f t="shared" ca="1" si="179"/>
        <v>4</v>
      </c>
      <c r="AB33" t="str">
        <f t="shared" ca="1" si="180"/>
        <v>x</v>
      </c>
      <c r="AC33" t="str">
        <f t="shared" ca="1" si="181"/>
        <v>-</v>
      </c>
      <c r="AD33">
        <f t="shared" ca="1" si="182"/>
        <v>5</v>
      </c>
      <c r="AE33" t="s">
        <v>19</v>
      </c>
      <c r="AF33" t="s">
        <v>334</v>
      </c>
      <c r="AG33" t="str">
        <f t="shared" ca="1" si="183"/>
        <v>-</v>
      </c>
      <c r="AH33">
        <f t="shared" ca="1" si="184"/>
        <v>25</v>
      </c>
      <c r="AJ33" t="str">
        <f t="shared" ca="1" si="185"/>
        <v>-4x-5y&amp;=-25</v>
      </c>
      <c r="AM33" s="98" t="s">
        <v>341</v>
      </c>
      <c r="AN33" t="str">
        <f t="shared" ref="AN33" ca="1" si="191">D32&amp;E32</f>
        <v>x=-5</v>
      </c>
      <c r="AO33" t="s">
        <v>338</v>
      </c>
      <c r="AP33" t="str">
        <f t="shared" ref="AP33" ca="1" si="192">D33&amp;E33</f>
        <v>y=9</v>
      </c>
      <c r="AQ33" s="98" t="s">
        <v>339</v>
      </c>
      <c r="AR33" t="str">
        <f t="shared" ca="1" si="188"/>
        <v xml:space="preserve">\\(\\quad x=-5 ,\\quad y=9\\) </v>
      </c>
    </row>
    <row r="34" spans="1:44" x14ac:dyDescent="0.55000000000000004">
      <c r="A34" s="137" t="s">
        <v>3</v>
      </c>
      <c r="B34" s="137" t="s">
        <v>44</v>
      </c>
      <c r="C34" s="43" t="str">
        <f t="shared" ca="1" si="57"/>
        <v>3x-5y&amp;=-24</v>
      </c>
      <c r="D34" s="10" t="s">
        <v>31</v>
      </c>
      <c r="E34">
        <f t="shared" ca="1" si="58"/>
        <v>2</v>
      </c>
      <c r="G34" s="114" t="s">
        <v>60</v>
      </c>
      <c r="H34" s="115" t="s">
        <v>340</v>
      </c>
      <c r="I34" s="115" t="str">
        <f t="shared" ref="I34" ca="1" si="193">AR34</f>
        <v>\\(\\quad \\begin{cases}\\displaystyle\\begin{align}3x-5y&amp;=-24\\\\ 3x+6y&amp;=42\\end{align}\\end{cases}\\)</v>
      </c>
      <c r="J34" s="115" t="str">
        <f t="shared" ref="J34" ca="1" si="194">AR35</f>
        <v xml:space="preserve">\\(\\quad x=2 ,\\quad y=6\\) </v>
      </c>
      <c r="K34" s="115" t="s">
        <v>62</v>
      </c>
      <c r="L34" s="135" t="str">
        <f t="shared" ref="L34" ca="1" si="195">"INSERT INTO "&amp;G34&amp;"(tangen,question,answer,editor,date,count) VALUES('"&amp;H34&amp;"','"&amp;I34&amp;"','"&amp;J34&amp;"','"&amp;K34&amp;"',NOW(),0);"</f>
        <v>INSERT INTO math(tangen,question,answer,editor,date,count) VALUES('m6300','\\(\\quad \\begin{cases}\\displaystyle\\begin{align}3x-5y&amp;=-24\\\\ 3x+6y&amp;=42\\end{align}\\end{cases}\\)','\\(\\quad x=2 ,\\quad y=6\\) ','harazono',NOW(),0);</v>
      </c>
      <c r="P34" s="1">
        <f t="shared" ca="1" si="100"/>
        <v>2</v>
      </c>
      <c r="Q34" s="1">
        <f t="shared" ca="1" si="100"/>
        <v>3</v>
      </c>
      <c r="R34" s="1">
        <f t="shared" ca="1" si="12"/>
        <v>-5</v>
      </c>
      <c r="U34">
        <f t="shared" ca="1" si="174"/>
        <v>2</v>
      </c>
      <c r="V34">
        <f t="shared" ca="1" si="175"/>
        <v>3</v>
      </c>
      <c r="W34">
        <f t="shared" ca="1" si="176"/>
        <v>-5</v>
      </c>
      <c r="Y34">
        <f t="shared" ref="Y34" ca="1" si="196">V34*U34+W34*U35</f>
        <v>-24</v>
      </c>
      <c r="Z34" t="str">
        <f t="shared" ca="1" si="178"/>
        <v/>
      </c>
      <c r="AA34">
        <f t="shared" ca="1" si="179"/>
        <v>3</v>
      </c>
      <c r="AB34" t="str">
        <f t="shared" ca="1" si="180"/>
        <v>x</v>
      </c>
      <c r="AC34" t="str">
        <f t="shared" ca="1" si="181"/>
        <v>-</v>
      </c>
      <c r="AD34">
        <f t="shared" ca="1" si="182"/>
        <v>5</v>
      </c>
      <c r="AE34" t="s">
        <v>19</v>
      </c>
      <c r="AF34" t="s">
        <v>334</v>
      </c>
      <c r="AG34" t="str">
        <f t="shared" ca="1" si="183"/>
        <v>-</v>
      </c>
      <c r="AH34">
        <f t="shared" ca="1" si="184"/>
        <v>24</v>
      </c>
      <c r="AJ34" t="str">
        <f t="shared" ca="1" si="185"/>
        <v>3x-5y&amp;=-24</v>
      </c>
      <c r="AM34" t="s">
        <v>337</v>
      </c>
      <c r="AN34" s="43" t="str">
        <f t="shared" ref="AN34" ca="1" si="197">C34</f>
        <v>3x-5y&amp;=-24</v>
      </c>
      <c r="AO34" s="98" t="s">
        <v>335</v>
      </c>
      <c r="AP34" s="43" t="str">
        <f t="shared" ref="AP34" ca="1" si="198">C35</f>
        <v>3x+6y&amp;=42</v>
      </c>
      <c r="AQ34" t="s">
        <v>336</v>
      </c>
      <c r="AR34" t="str">
        <f t="shared" ca="1" si="188"/>
        <v>\\(\\quad \\begin{cases}\\displaystyle\\begin{align}3x-5y&amp;=-24\\\\ 3x+6y&amp;=42\\end{align}\\end{cases}\\)</v>
      </c>
    </row>
    <row r="35" spans="1:44" x14ac:dyDescent="0.55000000000000004">
      <c r="A35" s="137"/>
      <c r="B35" s="137"/>
      <c r="C35" s="43" t="str">
        <f t="shared" ca="1" si="57"/>
        <v>3x+6y&amp;=42</v>
      </c>
      <c r="D35" s="10" t="s">
        <v>32</v>
      </c>
      <c r="E35">
        <f t="shared" ca="1" si="58"/>
        <v>6</v>
      </c>
      <c r="G35" s="114"/>
      <c r="H35" s="114"/>
      <c r="I35" s="114"/>
      <c r="J35" s="114"/>
      <c r="K35" s="114"/>
      <c r="L35" s="136"/>
      <c r="P35" s="1">
        <f t="shared" ca="1" si="100"/>
        <v>6</v>
      </c>
      <c r="Q35" s="1">
        <f t="shared" ref="Q35" ca="1" si="199">Q34</f>
        <v>3</v>
      </c>
      <c r="R35" s="1">
        <f t="shared" ca="1" si="12"/>
        <v>6</v>
      </c>
      <c r="U35">
        <f t="shared" ca="1" si="174"/>
        <v>6</v>
      </c>
      <c r="V35">
        <f t="shared" ca="1" si="175"/>
        <v>3</v>
      </c>
      <c r="W35">
        <f t="shared" ca="1" si="176"/>
        <v>6</v>
      </c>
      <c r="Y35">
        <f t="shared" ref="Y35" ca="1" si="200">V35*U34+W35*U35</f>
        <v>42</v>
      </c>
      <c r="Z35" t="str">
        <f t="shared" ca="1" si="178"/>
        <v/>
      </c>
      <c r="AA35">
        <f t="shared" ca="1" si="179"/>
        <v>3</v>
      </c>
      <c r="AB35" t="str">
        <f t="shared" ca="1" si="180"/>
        <v>x</v>
      </c>
      <c r="AC35" t="str">
        <f t="shared" ca="1" si="181"/>
        <v>+</v>
      </c>
      <c r="AD35">
        <f t="shared" ca="1" si="182"/>
        <v>6</v>
      </c>
      <c r="AE35" t="s">
        <v>19</v>
      </c>
      <c r="AF35" t="s">
        <v>334</v>
      </c>
      <c r="AG35" t="str">
        <f t="shared" ca="1" si="183"/>
        <v/>
      </c>
      <c r="AH35">
        <f t="shared" ca="1" si="184"/>
        <v>42</v>
      </c>
      <c r="AJ35" t="str">
        <f t="shared" ca="1" si="185"/>
        <v>3x+6y&amp;=42</v>
      </c>
      <c r="AM35" s="98" t="s">
        <v>341</v>
      </c>
      <c r="AN35" t="str">
        <f t="shared" ref="AN35" ca="1" si="201">D34&amp;E34</f>
        <v>x=2</v>
      </c>
      <c r="AO35" t="s">
        <v>338</v>
      </c>
      <c r="AP35" t="str">
        <f t="shared" ref="AP35" ca="1" si="202">D35&amp;E35</f>
        <v>y=6</v>
      </c>
      <c r="AQ35" s="98" t="s">
        <v>339</v>
      </c>
      <c r="AR35" t="str">
        <f t="shared" ca="1" si="188"/>
        <v xml:space="preserve">\\(\\quad x=2 ,\\quad y=6\\) </v>
      </c>
    </row>
    <row r="36" spans="1:44" x14ac:dyDescent="0.55000000000000004">
      <c r="A36" s="137" t="s">
        <v>3</v>
      </c>
      <c r="B36" s="137" t="s">
        <v>44</v>
      </c>
      <c r="C36" s="43" t="str">
        <f t="shared" ca="1" si="57"/>
        <v>x-10y&amp;=-32</v>
      </c>
      <c r="D36" s="10" t="s">
        <v>31</v>
      </c>
      <c r="E36">
        <f t="shared" ca="1" si="58"/>
        <v>-2</v>
      </c>
      <c r="G36" s="114" t="s">
        <v>60</v>
      </c>
      <c r="H36" s="115" t="s">
        <v>340</v>
      </c>
      <c r="I36" s="115" t="str">
        <f t="shared" ref="I36" ca="1" si="203">AR36</f>
        <v>\\(\\quad \\begin{cases}\\displaystyle\\begin{align}x-10y&amp;=-32\\\\ x+10y&amp;=28\\end{align}\\end{cases}\\)</v>
      </c>
      <c r="J36" s="115" t="str">
        <f t="shared" ref="J36" ca="1" si="204">AR37</f>
        <v xml:space="preserve">\\(\\quad x=-2 ,\\quad y=3\\) </v>
      </c>
      <c r="K36" s="115" t="s">
        <v>62</v>
      </c>
      <c r="L36" s="135" t="str">
        <f t="shared" ref="L36" ca="1" si="205">"INSERT INTO "&amp;G36&amp;"(tangen,question,answer,editor,date,count) VALUES('"&amp;H36&amp;"','"&amp;I36&amp;"','"&amp;J36&amp;"','"&amp;K36&amp;"',NOW(),0);"</f>
        <v>INSERT INTO math(tangen,question,answer,editor,date,count) VALUES('m6300','\\(\\quad \\begin{cases}\\displaystyle\\begin{align}x-10y&amp;=-32\\\\ x+10y&amp;=28\\end{align}\\end{cases}\\)','\\(\\quad x=-2 ,\\quad y=3\\) ','harazono',NOW(),0);</v>
      </c>
      <c r="P36" s="1">
        <f t="shared" ca="1" si="100"/>
        <v>-2</v>
      </c>
      <c r="Q36" s="1">
        <f t="shared" ca="1" si="100"/>
        <v>1</v>
      </c>
      <c r="R36" s="1">
        <f t="shared" ca="1" si="12"/>
        <v>-10</v>
      </c>
      <c r="U36">
        <f t="shared" ca="1" si="174"/>
        <v>-2</v>
      </c>
      <c r="V36">
        <f t="shared" ca="1" si="175"/>
        <v>1</v>
      </c>
      <c r="W36">
        <f t="shared" ca="1" si="176"/>
        <v>-10</v>
      </c>
      <c r="Y36">
        <f t="shared" ref="Y36" ca="1" si="206">V36*U36+W36*U37</f>
        <v>-32</v>
      </c>
      <c r="Z36" t="str">
        <f t="shared" ca="1" si="178"/>
        <v/>
      </c>
      <c r="AA36" t="str">
        <f t="shared" ca="1" si="179"/>
        <v/>
      </c>
      <c r="AB36" t="str">
        <f t="shared" ca="1" si="180"/>
        <v>x</v>
      </c>
      <c r="AC36" t="str">
        <f t="shared" ca="1" si="181"/>
        <v>-</v>
      </c>
      <c r="AD36">
        <f t="shared" ca="1" si="182"/>
        <v>10</v>
      </c>
      <c r="AE36" t="s">
        <v>19</v>
      </c>
      <c r="AF36" t="s">
        <v>334</v>
      </c>
      <c r="AG36" t="str">
        <f t="shared" ca="1" si="183"/>
        <v>-</v>
      </c>
      <c r="AH36">
        <f t="shared" ca="1" si="184"/>
        <v>32</v>
      </c>
      <c r="AJ36" t="str">
        <f t="shared" ca="1" si="185"/>
        <v>x-10y&amp;=-32</v>
      </c>
      <c r="AM36" t="s">
        <v>337</v>
      </c>
      <c r="AN36" s="43" t="str">
        <f t="shared" ref="AN36" ca="1" si="207">C36</f>
        <v>x-10y&amp;=-32</v>
      </c>
      <c r="AO36" s="98" t="s">
        <v>335</v>
      </c>
      <c r="AP36" s="43" t="str">
        <f t="shared" ref="AP36" ca="1" si="208">C37</f>
        <v>x+10y&amp;=28</v>
      </c>
      <c r="AQ36" t="s">
        <v>336</v>
      </c>
      <c r="AR36" t="str">
        <f t="shared" ca="1" si="188"/>
        <v>\\(\\quad \\begin{cases}\\displaystyle\\begin{align}x-10y&amp;=-32\\\\ x+10y&amp;=28\\end{align}\\end{cases}\\)</v>
      </c>
    </row>
    <row r="37" spans="1:44" x14ac:dyDescent="0.55000000000000004">
      <c r="A37" s="137"/>
      <c r="B37" s="137"/>
      <c r="C37" s="43" t="str">
        <f t="shared" ca="1" si="57"/>
        <v>x+10y&amp;=28</v>
      </c>
      <c r="D37" s="10" t="s">
        <v>32</v>
      </c>
      <c r="E37">
        <f t="shared" ca="1" si="58"/>
        <v>3</v>
      </c>
      <c r="G37" s="114"/>
      <c r="H37" s="114"/>
      <c r="I37" s="114"/>
      <c r="J37" s="114"/>
      <c r="K37" s="114"/>
      <c r="L37" s="136"/>
      <c r="P37" s="1">
        <f t="shared" ca="1" si="100"/>
        <v>3</v>
      </c>
      <c r="Q37" s="1">
        <f t="shared" ref="Q37" ca="1" si="209">Q36</f>
        <v>1</v>
      </c>
      <c r="R37" s="1">
        <f t="shared" ca="1" si="12"/>
        <v>10</v>
      </c>
      <c r="U37">
        <f t="shared" ca="1" si="174"/>
        <v>3</v>
      </c>
      <c r="V37">
        <f t="shared" ca="1" si="175"/>
        <v>1</v>
      </c>
      <c r="W37">
        <f t="shared" ca="1" si="176"/>
        <v>10</v>
      </c>
      <c r="Y37">
        <f t="shared" ref="Y37" ca="1" si="210">V37*U36+W37*U37</f>
        <v>28</v>
      </c>
      <c r="Z37" t="str">
        <f t="shared" ca="1" si="178"/>
        <v/>
      </c>
      <c r="AA37" t="str">
        <f t="shared" ca="1" si="179"/>
        <v/>
      </c>
      <c r="AB37" t="str">
        <f t="shared" ca="1" si="180"/>
        <v>x</v>
      </c>
      <c r="AC37" t="str">
        <f t="shared" ca="1" si="181"/>
        <v>+</v>
      </c>
      <c r="AD37">
        <f t="shared" ca="1" si="182"/>
        <v>10</v>
      </c>
      <c r="AE37" t="s">
        <v>19</v>
      </c>
      <c r="AF37" t="s">
        <v>334</v>
      </c>
      <c r="AG37" t="str">
        <f t="shared" ca="1" si="183"/>
        <v/>
      </c>
      <c r="AH37">
        <f t="shared" ca="1" si="184"/>
        <v>28</v>
      </c>
      <c r="AJ37" t="str">
        <f t="shared" ca="1" si="185"/>
        <v>x+10y&amp;=28</v>
      </c>
      <c r="AM37" s="98" t="s">
        <v>341</v>
      </c>
      <c r="AN37" t="str">
        <f t="shared" ref="AN37" ca="1" si="211">D36&amp;E36</f>
        <v>x=-2</v>
      </c>
      <c r="AO37" t="s">
        <v>338</v>
      </c>
      <c r="AP37" t="str">
        <f t="shared" ref="AP37" ca="1" si="212">D37&amp;E37</f>
        <v>y=3</v>
      </c>
      <c r="AQ37" s="98" t="s">
        <v>339</v>
      </c>
      <c r="AR37" t="str">
        <f t="shared" ca="1" si="188"/>
        <v xml:space="preserve">\\(\\quad x=-2 ,\\quad y=3\\) </v>
      </c>
    </row>
    <row r="38" spans="1:44" x14ac:dyDescent="0.55000000000000004">
      <c r="A38" s="137" t="s">
        <v>3</v>
      </c>
      <c r="B38" s="137" t="s">
        <v>44</v>
      </c>
      <c r="C38" s="43" t="str">
        <f t="shared" ca="1" si="57"/>
        <v>-x+5y&amp;=6</v>
      </c>
      <c r="D38" s="10" t="s">
        <v>31</v>
      </c>
      <c r="E38">
        <f t="shared" ca="1" si="58"/>
        <v>4</v>
      </c>
      <c r="G38" s="114" t="s">
        <v>60</v>
      </c>
      <c r="H38" s="115" t="s">
        <v>340</v>
      </c>
      <c r="I38" s="115" t="str">
        <f t="shared" ref="I38" ca="1" si="213">AR38</f>
        <v>\\(\\quad \\begin{cases}\\displaystyle\\begin{align}-x+5y&amp;=6\\\\ -x+2y&amp;=-0\\end{align}\\end{cases}\\)</v>
      </c>
      <c r="J38" s="115" t="str">
        <f t="shared" ref="J38" ca="1" si="214">AR39</f>
        <v xml:space="preserve">\\(\\quad x=4 ,\\quad y=2\\) </v>
      </c>
      <c r="K38" s="115" t="s">
        <v>62</v>
      </c>
      <c r="L38" s="135" t="str">
        <f t="shared" ref="L38" ca="1" si="215">"INSERT INTO "&amp;G38&amp;"(tangen,question,answer,editor,date,count) VALUES('"&amp;H38&amp;"','"&amp;I38&amp;"','"&amp;J38&amp;"','"&amp;K38&amp;"',NOW(),0);"</f>
        <v>INSERT INTO math(tangen,question,answer,editor,date,count) VALUES('m6300','\\(\\quad \\begin{cases}\\displaystyle\\begin{align}-x+5y&amp;=6\\\\ -x+2y&amp;=-0\\end{align}\\end{cases}\\)','\\(\\quad x=4 ,\\quad y=2\\) ','harazono',NOW(),0);</v>
      </c>
      <c r="P38" s="1">
        <f t="shared" ca="1" si="100"/>
        <v>4</v>
      </c>
      <c r="Q38" s="1">
        <f t="shared" ca="1" si="100"/>
        <v>-1</v>
      </c>
      <c r="R38" s="1">
        <f t="shared" ca="1" si="12"/>
        <v>5</v>
      </c>
      <c r="U38">
        <f t="shared" ca="1" si="174"/>
        <v>4</v>
      </c>
      <c r="V38">
        <f t="shared" ca="1" si="175"/>
        <v>-1</v>
      </c>
      <c r="W38">
        <f t="shared" ca="1" si="176"/>
        <v>5</v>
      </c>
      <c r="Y38">
        <f t="shared" ref="Y38" ca="1" si="216">V38*U38+W38*U39</f>
        <v>6</v>
      </c>
      <c r="Z38" t="str">
        <f t="shared" ca="1" si="178"/>
        <v>-</v>
      </c>
      <c r="AA38" t="str">
        <f t="shared" ca="1" si="179"/>
        <v/>
      </c>
      <c r="AB38" t="str">
        <f t="shared" ca="1" si="180"/>
        <v>x</v>
      </c>
      <c r="AC38" t="str">
        <f t="shared" ca="1" si="181"/>
        <v>+</v>
      </c>
      <c r="AD38">
        <f t="shared" ca="1" si="182"/>
        <v>5</v>
      </c>
      <c r="AE38" t="s">
        <v>19</v>
      </c>
      <c r="AF38" t="s">
        <v>334</v>
      </c>
      <c r="AG38" t="str">
        <f t="shared" ca="1" si="183"/>
        <v/>
      </c>
      <c r="AH38">
        <f t="shared" ca="1" si="184"/>
        <v>6</v>
      </c>
      <c r="AJ38" t="str">
        <f t="shared" ca="1" si="185"/>
        <v>-x+5y&amp;=6</v>
      </c>
      <c r="AM38" t="s">
        <v>337</v>
      </c>
      <c r="AN38" s="43" t="str">
        <f t="shared" ref="AN38" ca="1" si="217">C38</f>
        <v>-x+5y&amp;=6</v>
      </c>
      <c r="AO38" s="98" t="s">
        <v>335</v>
      </c>
      <c r="AP38" s="43" t="str">
        <f t="shared" ref="AP38" ca="1" si="218">C39</f>
        <v>-x+2y&amp;=-0</v>
      </c>
      <c r="AQ38" t="s">
        <v>336</v>
      </c>
      <c r="AR38" t="str">
        <f t="shared" ca="1" si="188"/>
        <v>\\(\\quad \\begin{cases}\\displaystyle\\begin{align}-x+5y&amp;=6\\\\ -x+2y&amp;=-0\\end{align}\\end{cases}\\)</v>
      </c>
    </row>
    <row r="39" spans="1:44" x14ac:dyDescent="0.55000000000000004">
      <c r="A39" s="137"/>
      <c r="B39" s="137"/>
      <c r="C39" s="43" t="str">
        <f t="shared" ca="1" si="57"/>
        <v>-x+2y&amp;=-0</v>
      </c>
      <c r="D39" s="10" t="s">
        <v>32</v>
      </c>
      <c r="E39">
        <f t="shared" ca="1" si="58"/>
        <v>2</v>
      </c>
      <c r="G39" s="114"/>
      <c r="H39" s="114"/>
      <c r="I39" s="114"/>
      <c r="J39" s="114"/>
      <c r="K39" s="114"/>
      <c r="L39" s="136"/>
      <c r="P39" s="1">
        <f t="shared" ca="1" si="100"/>
        <v>2</v>
      </c>
      <c r="Q39" s="1">
        <f t="shared" ref="Q39" ca="1" si="219">Q38</f>
        <v>-1</v>
      </c>
      <c r="R39" s="1">
        <f t="shared" ca="1" si="12"/>
        <v>2</v>
      </c>
      <c r="U39">
        <f t="shared" ca="1" si="174"/>
        <v>2</v>
      </c>
      <c r="V39">
        <f t="shared" ca="1" si="175"/>
        <v>-1</v>
      </c>
      <c r="W39">
        <f t="shared" ca="1" si="176"/>
        <v>2</v>
      </c>
      <c r="Y39">
        <f t="shared" ref="Y39" ca="1" si="220">V39*U38+W39*U39</f>
        <v>0</v>
      </c>
      <c r="Z39" t="str">
        <f t="shared" ca="1" si="178"/>
        <v>-</v>
      </c>
      <c r="AA39" t="str">
        <f t="shared" ca="1" si="179"/>
        <v/>
      </c>
      <c r="AB39" t="str">
        <f t="shared" ca="1" si="180"/>
        <v>x</v>
      </c>
      <c r="AC39" t="str">
        <f t="shared" ca="1" si="181"/>
        <v>+</v>
      </c>
      <c r="AD39">
        <f t="shared" ca="1" si="182"/>
        <v>2</v>
      </c>
      <c r="AE39" t="s">
        <v>19</v>
      </c>
      <c r="AF39" t="s">
        <v>334</v>
      </c>
      <c r="AG39" t="str">
        <f t="shared" ca="1" si="183"/>
        <v>-</v>
      </c>
      <c r="AH39">
        <f t="shared" ca="1" si="184"/>
        <v>0</v>
      </c>
      <c r="AJ39" t="str">
        <f t="shared" ca="1" si="185"/>
        <v>-x+2y&amp;=-0</v>
      </c>
      <c r="AM39" s="98" t="s">
        <v>341</v>
      </c>
      <c r="AN39" t="str">
        <f t="shared" ref="AN39" ca="1" si="221">D38&amp;E38</f>
        <v>x=4</v>
      </c>
      <c r="AO39" t="s">
        <v>338</v>
      </c>
      <c r="AP39" t="str">
        <f t="shared" ref="AP39" ca="1" si="222">D39&amp;E39</f>
        <v>y=2</v>
      </c>
      <c r="AQ39" s="98" t="s">
        <v>339</v>
      </c>
      <c r="AR39" t="str">
        <f t="shared" ca="1" si="188"/>
        <v xml:space="preserve">\\(\\quad x=4 ,\\quad y=2\\) </v>
      </c>
    </row>
    <row r="40" spans="1:44" x14ac:dyDescent="0.55000000000000004">
      <c r="A40" s="137" t="s">
        <v>3</v>
      </c>
      <c r="B40" s="137" t="s">
        <v>44</v>
      </c>
      <c r="C40" s="43" t="str">
        <f t="shared" ca="1" si="57"/>
        <v>9x+6y&amp;=-63</v>
      </c>
      <c r="D40" s="10" t="s">
        <v>31</v>
      </c>
      <c r="E40">
        <f t="shared" ca="1" si="58"/>
        <v>-1</v>
      </c>
      <c r="G40" s="114" t="s">
        <v>60</v>
      </c>
      <c r="H40" s="115" t="s">
        <v>340</v>
      </c>
      <c r="I40" s="115" t="str">
        <f t="shared" ref="I40" ca="1" si="223">AR40</f>
        <v>\\(\\quad \\begin{cases}\\displaystyle\\begin{align}9x+6y&amp;=-63\\\\ 9x-9y&amp;=72\\end{align}\\end{cases}\\)</v>
      </c>
      <c r="J40" s="115" t="str">
        <f t="shared" ref="J40" ca="1" si="224">AR41</f>
        <v xml:space="preserve">\\(\\quad x=-1 ,\\quad y=-9\\) </v>
      </c>
      <c r="K40" s="115" t="s">
        <v>62</v>
      </c>
      <c r="L40" s="135" t="str">
        <f t="shared" ref="L40" ca="1" si="225">"INSERT INTO "&amp;G40&amp;"(tangen,question,answer,editor,date,count) VALUES('"&amp;H40&amp;"','"&amp;I40&amp;"','"&amp;J40&amp;"','"&amp;K40&amp;"',NOW(),0);"</f>
        <v>INSERT INTO math(tangen,question,answer,editor,date,count) VALUES('m6300','\\(\\quad \\begin{cases}\\displaystyle\\begin{align}9x+6y&amp;=-63\\\\ 9x-9y&amp;=72\\end{align}\\end{cases}\\)','\\(\\quad x=-1 ,\\quad y=-9\\) ','harazono',NOW(),0);</v>
      </c>
      <c r="P40" s="1">
        <f t="shared" ca="1" si="100"/>
        <v>-1</v>
      </c>
      <c r="Q40" s="1">
        <f t="shared" ca="1" si="100"/>
        <v>9</v>
      </c>
      <c r="R40" s="1">
        <f t="shared" ca="1" si="12"/>
        <v>6</v>
      </c>
      <c r="U40">
        <f t="shared" ca="1" si="174"/>
        <v>-1</v>
      </c>
      <c r="V40">
        <f t="shared" ca="1" si="175"/>
        <v>9</v>
      </c>
      <c r="W40">
        <f t="shared" ca="1" si="176"/>
        <v>6</v>
      </c>
      <c r="Y40">
        <f t="shared" ref="Y40" ca="1" si="226">V40*U40+W40*U41</f>
        <v>-63</v>
      </c>
      <c r="Z40" t="str">
        <f t="shared" ca="1" si="178"/>
        <v/>
      </c>
      <c r="AA40">
        <f t="shared" ca="1" si="179"/>
        <v>9</v>
      </c>
      <c r="AB40" t="str">
        <f t="shared" ca="1" si="180"/>
        <v>x</v>
      </c>
      <c r="AC40" t="str">
        <f t="shared" ca="1" si="181"/>
        <v>+</v>
      </c>
      <c r="AD40">
        <f t="shared" ca="1" si="182"/>
        <v>6</v>
      </c>
      <c r="AE40" t="s">
        <v>19</v>
      </c>
      <c r="AF40" t="s">
        <v>334</v>
      </c>
      <c r="AG40" t="str">
        <f t="shared" ca="1" si="183"/>
        <v>-</v>
      </c>
      <c r="AH40">
        <f t="shared" ca="1" si="184"/>
        <v>63</v>
      </c>
      <c r="AJ40" t="str">
        <f t="shared" ca="1" si="185"/>
        <v>9x+6y&amp;=-63</v>
      </c>
      <c r="AM40" t="s">
        <v>337</v>
      </c>
      <c r="AN40" s="43" t="str">
        <f t="shared" ref="AN40" ca="1" si="227">C40</f>
        <v>9x+6y&amp;=-63</v>
      </c>
      <c r="AO40" s="98" t="s">
        <v>335</v>
      </c>
      <c r="AP40" s="43" t="str">
        <f t="shared" ref="AP40" ca="1" si="228">C41</f>
        <v>9x-9y&amp;=72</v>
      </c>
      <c r="AQ40" t="s">
        <v>336</v>
      </c>
      <c r="AR40" t="str">
        <f t="shared" ca="1" si="188"/>
        <v>\\(\\quad \\begin{cases}\\displaystyle\\begin{align}9x+6y&amp;=-63\\\\ 9x-9y&amp;=72\\end{align}\\end{cases}\\)</v>
      </c>
    </row>
    <row r="41" spans="1:44" x14ac:dyDescent="0.55000000000000004">
      <c r="A41" s="137"/>
      <c r="B41" s="137"/>
      <c r="C41" s="43" t="str">
        <f t="shared" ca="1" si="57"/>
        <v>9x-9y&amp;=72</v>
      </c>
      <c r="D41" s="10" t="s">
        <v>32</v>
      </c>
      <c r="E41">
        <f t="shared" ca="1" si="58"/>
        <v>-9</v>
      </c>
      <c r="G41" s="114"/>
      <c r="H41" s="114"/>
      <c r="I41" s="114"/>
      <c r="J41" s="114"/>
      <c r="K41" s="114"/>
      <c r="L41" s="136"/>
      <c r="P41" s="1">
        <f t="shared" ca="1" si="100"/>
        <v>-9</v>
      </c>
      <c r="Q41" s="1">
        <f t="shared" ref="Q41" ca="1" si="229">Q40</f>
        <v>9</v>
      </c>
      <c r="R41" s="1">
        <f t="shared" ca="1" si="12"/>
        <v>-9</v>
      </c>
      <c r="U41">
        <f t="shared" ca="1" si="174"/>
        <v>-9</v>
      </c>
      <c r="V41">
        <f t="shared" ca="1" si="175"/>
        <v>9</v>
      </c>
      <c r="W41">
        <f t="shared" ca="1" si="176"/>
        <v>-9</v>
      </c>
      <c r="Y41">
        <f t="shared" ref="Y41" ca="1" si="230">V41*U40+W41*U41</f>
        <v>72</v>
      </c>
      <c r="Z41" t="str">
        <f t="shared" ca="1" si="178"/>
        <v/>
      </c>
      <c r="AA41">
        <f t="shared" ca="1" si="179"/>
        <v>9</v>
      </c>
      <c r="AB41" t="str">
        <f t="shared" ca="1" si="180"/>
        <v>x</v>
      </c>
      <c r="AC41" t="str">
        <f t="shared" ca="1" si="181"/>
        <v>-</v>
      </c>
      <c r="AD41">
        <f t="shared" ca="1" si="182"/>
        <v>9</v>
      </c>
      <c r="AE41" t="s">
        <v>19</v>
      </c>
      <c r="AF41" t="s">
        <v>334</v>
      </c>
      <c r="AG41" t="str">
        <f t="shared" ca="1" si="183"/>
        <v/>
      </c>
      <c r="AH41">
        <f t="shared" ca="1" si="184"/>
        <v>72</v>
      </c>
      <c r="AJ41" t="str">
        <f t="shared" ca="1" si="185"/>
        <v>9x-9y&amp;=72</v>
      </c>
      <c r="AM41" s="98" t="s">
        <v>341</v>
      </c>
      <c r="AN41" t="str">
        <f t="shared" ref="AN41" ca="1" si="231">D40&amp;E40</f>
        <v>x=-1</v>
      </c>
      <c r="AO41" t="s">
        <v>338</v>
      </c>
      <c r="AP41" t="str">
        <f t="shared" ref="AP41" ca="1" si="232">D41&amp;E41</f>
        <v>y=-9</v>
      </c>
      <c r="AQ41" s="98" t="s">
        <v>339</v>
      </c>
      <c r="AR41" t="str">
        <f t="shared" ca="1" si="188"/>
        <v xml:space="preserve">\\(\\quad x=-1 ,\\quad y=-9\\) </v>
      </c>
    </row>
    <row r="42" spans="1:44" x14ac:dyDescent="0.55000000000000004">
      <c r="A42" s="137" t="s">
        <v>3</v>
      </c>
      <c r="B42" s="137" t="s">
        <v>44</v>
      </c>
      <c r="C42" s="43" t="str">
        <f t="shared" ca="1" si="57"/>
        <v>10x-4y&amp;=-16</v>
      </c>
      <c r="D42" s="10" t="s">
        <v>31</v>
      </c>
      <c r="E42">
        <f t="shared" ca="1" si="58"/>
        <v>-2</v>
      </c>
      <c r="G42" s="114" t="s">
        <v>60</v>
      </c>
      <c r="H42" s="115" t="s">
        <v>340</v>
      </c>
      <c r="I42" s="115" t="str">
        <f t="shared" ref="I42" ca="1" si="233">AR42</f>
        <v>\\(\\quad \\begin{cases}\\displaystyle\\begin{align}10x-4y&amp;=-16\\\\ 10x+2y&amp;=-22\\end{align}\\end{cases}\\)</v>
      </c>
      <c r="J42" s="115" t="str">
        <f t="shared" ref="J42" ca="1" si="234">AR43</f>
        <v xml:space="preserve">\\(\\quad x=-2 ,\\quad y=-1\\) </v>
      </c>
      <c r="K42" s="115" t="s">
        <v>62</v>
      </c>
      <c r="L42" s="135" t="str">
        <f t="shared" ref="L42" ca="1" si="235">"INSERT INTO "&amp;G42&amp;"(tangen,question,answer,editor,date,count) VALUES('"&amp;H42&amp;"','"&amp;I42&amp;"','"&amp;J42&amp;"','"&amp;K42&amp;"',NOW(),0);"</f>
        <v>INSERT INTO math(tangen,question,answer,editor,date,count) VALUES('m6300','\\(\\quad \\begin{cases}\\displaystyle\\begin{align}10x-4y&amp;=-16\\\\ 10x+2y&amp;=-22\\end{align}\\end{cases}\\)','\\(\\quad x=-2 ,\\quad y=-1\\) ','harazono',NOW(),0);</v>
      </c>
      <c r="P42" s="1">
        <f t="shared" ca="1" si="100"/>
        <v>-2</v>
      </c>
      <c r="Q42" s="1">
        <f t="shared" ca="1" si="100"/>
        <v>10</v>
      </c>
      <c r="R42" s="1">
        <f t="shared" ca="1" si="12"/>
        <v>-4</v>
      </c>
      <c r="U42">
        <f t="shared" ca="1" si="174"/>
        <v>-2</v>
      </c>
      <c r="V42">
        <f t="shared" ca="1" si="175"/>
        <v>10</v>
      </c>
      <c r="W42">
        <f t="shared" ca="1" si="176"/>
        <v>-4</v>
      </c>
      <c r="Y42">
        <f t="shared" ref="Y42" ca="1" si="236">V42*U42+W42*U43</f>
        <v>-16</v>
      </c>
      <c r="Z42" t="str">
        <f t="shared" ca="1" si="178"/>
        <v/>
      </c>
      <c r="AA42">
        <f t="shared" ca="1" si="179"/>
        <v>10</v>
      </c>
      <c r="AB42" t="str">
        <f t="shared" ca="1" si="180"/>
        <v>x</v>
      </c>
      <c r="AC42" t="str">
        <f t="shared" ca="1" si="181"/>
        <v>-</v>
      </c>
      <c r="AD42">
        <f t="shared" ca="1" si="182"/>
        <v>4</v>
      </c>
      <c r="AE42" t="s">
        <v>19</v>
      </c>
      <c r="AF42" t="s">
        <v>334</v>
      </c>
      <c r="AG42" t="str">
        <f t="shared" ca="1" si="183"/>
        <v>-</v>
      </c>
      <c r="AH42">
        <f t="shared" ca="1" si="184"/>
        <v>16</v>
      </c>
      <c r="AJ42" t="str">
        <f t="shared" ca="1" si="185"/>
        <v>10x-4y&amp;=-16</v>
      </c>
      <c r="AM42" t="s">
        <v>337</v>
      </c>
      <c r="AN42" s="43" t="str">
        <f t="shared" ref="AN42" ca="1" si="237">C42</f>
        <v>10x-4y&amp;=-16</v>
      </c>
      <c r="AO42" s="98" t="s">
        <v>335</v>
      </c>
      <c r="AP42" s="43" t="str">
        <f t="shared" ref="AP42" ca="1" si="238">C43</f>
        <v>10x+2y&amp;=-22</v>
      </c>
      <c r="AQ42" t="s">
        <v>336</v>
      </c>
      <c r="AR42" t="str">
        <f t="shared" ca="1" si="188"/>
        <v>\\(\\quad \\begin{cases}\\displaystyle\\begin{align}10x-4y&amp;=-16\\\\ 10x+2y&amp;=-22\\end{align}\\end{cases}\\)</v>
      </c>
    </row>
    <row r="43" spans="1:44" x14ac:dyDescent="0.55000000000000004">
      <c r="A43" s="137"/>
      <c r="B43" s="137"/>
      <c r="C43" s="43" t="str">
        <f t="shared" ca="1" si="57"/>
        <v>10x+2y&amp;=-22</v>
      </c>
      <c r="D43" s="10" t="s">
        <v>32</v>
      </c>
      <c r="E43">
        <f t="shared" ca="1" si="58"/>
        <v>-1</v>
      </c>
      <c r="G43" s="114"/>
      <c r="H43" s="114"/>
      <c r="I43" s="114"/>
      <c r="J43" s="114"/>
      <c r="K43" s="114"/>
      <c r="L43" s="136"/>
      <c r="P43" s="1">
        <f t="shared" ca="1" si="100"/>
        <v>-1</v>
      </c>
      <c r="Q43" s="1">
        <f t="shared" ref="Q43" ca="1" si="239">Q42</f>
        <v>10</v>
      </c>
      <c r="R43" s="1">
        <f t="shared" ca="1" si="12"/>
        <v>2</v>
      </c>
      <c r="U43">
        <f t="shared" ca="1" si="174"/>
        <v>-1</v>
      </c>
      <c r="V43">
        <f t="shared" ca="1" si="175"/>
        <v>10</v>
      </c>
      <c r="W43">
        <f t="shared" ca="1" si="176"/>
        <v>2</v>
      </c>
      <c r="Y43">
        <f t="shared" ref="Y43" ca="1" si="240">V43*U42+W43*U43</f>
        <v>-22</v>
      </c>
      <c r="Z43" t="str">
        <f t="shared" ca="1" si="178"/>
        <v/>
      </c>
      <c r="AA43">
        <f t="shared" ca="1" si="179"/>
        <v>10</v>
      </c>
      <c r="AB43" t="str">
        <f t="shared" ca="1" si="180"/>
        <v>x</v>
      </c>
      <c r="AC43" t="str">
        <f t="shared" ca="1" si="181"/>
        <v>+</v>
      </c>
      <c r="AD43">
        <f t="shared" ca="1" si="182"/>
        <v>2</v>
      </c>
      <c r="AE43" t="s">
        <v>19</v>
      </c>
      <c r="AF43" t="s">
        <v>334</v>
      </c>
      <c r="AG43" t="str">
        <f t="shared" ca="1" si="183"/>
        <v>-</v>
      </c>
      <c r="AH43">
        <f t="shared" ca="1" si="184"/>
        <v>22</v>
      </c>
      <c r="AJ43" t="str">
        <f t="shared" ca="1" si="185"/>
        <v>10x+2y&amp;=-22</v>
      </c>
      <c r="AM43" s="98" t="s">
        <v>341</v>
      </c>
      <c r="AN43" t="str">
        <f t="shared" ref="AN43" ca="1" si="241">D42&amp;E42</f>
        <v>x=-2</v>
      </c>
      <c r="AO43" t="s">
        <v>338</v>
      </c>
      <c r="AP43" t="str">
        <f t="shared" ref="AP43" ca="1" si="242">D43&amp;E43</f>
        <v>y=-1</v>
      </c>
      <c r="AQ43" s="98" t="s">
        <v>339</v>
      </c>
      <c r="AR43" t="str">
        <f t="shared" ca="1" si="188"/>
        <v xml:space="preserve">\\(\\quad x=-2 ,\\quad y=-1\\) </v>
      </c>
    </row>
    <row r="44" spans="1:44" x14ac:dyDescent="0.55000000000000004">
      <c r="A44" s="137" t="s">
        <v>3</v>
      </c>
      <c r="B44" s="137" t="s">
        <v>44</v>
      </c>
      <c r="C44" s="43" t="str">
        <f t="shared" ca="1" si="57"/>
        <v>x+5y&amp;=18</v>
      </c>
      <c r="D44" s="10" t="s">
        <v>31</v>
      </c>
      <c r="E44">
        <f t="shared" ca="1" si="58"/>
        <v>8</v>
      </c>
      <c r="G44" s="114" t="s">
        <v>60</v>
      </c>
      <c r="H44" s="115" t="s">
        <v>340</v>
      </c>
      <c r="I44" s="115" t="str">
        <f t="shared" ref="I44" ca="1" si="243">AR44</f>
        <v>\\(\\quad \\begin{cases}\\displaystyle\\begin{align}x+5y&amp;=18\\\\ x+2y&amp;=12\\end{align}\\end{cases}\\)</v>
      </c>
      <c r="J44" s="115" t="str">
        <f t="shared" ref="J44" ca="1" si="244">AR45</f>
        <v xml:space="preserve">\\(\\quad x=8 ,\\quad y=2\\) </v>
      </c>
      <c r="K44" s="115" t="s">
        <v>62</v>
      </c>
      <c r="L44" s="135" t="str">
        <f t="shared" ref="L44" ca="1" si="245">"INSERT INTO "&amp;G44&amp;"(tangen,question,answer,editor,date,count) VALUES('"&amp;H44&amp;"','"&amp;I44&amp;"','"&amp;J44&amp;"','"&amp;K44&amp;"',NOW(),0);"</f>
        <v>INSERT INTO math(tangen,question,answer,editor,date,count) VALUES('m6300','\\(\\quad \\begin{cases}\\displaystyle\\begin{align}x+5y&amp;=18\\\\ x+2y&amp;=12\\end{align}\\end{cases}\\)','\\(\\quad x=8 ,\\quad y=2\\) ','harazono',NOW(),0);</v>
      </c>
      <c r="P44" s="1">
        <f t="shared" ca="1" si="100"/>
        <v>8</v>
      </c>
      <c r="Q44" s="1">
        <f t="shared" ca="1" si="100"/>
        <v>1</v>
      </c>
      <c r="R44" s="1">
        <f t="shared" ca="1" si="12"/>
        <v>5</v>
      </c>
      <c r="U44">
        <f t="shared" ca="1" si="174"/>
        <v>8</v>
      </c>
      <c r="V44">
        <f t="shared" ca="1" si="175"/>
        <v>1</v>
      </c>
      <c r="W44">
        <f t="shared" ca="1" si="176"/>
        <v>5</v>
      </c>
      <c r="Y44">
        <f t="shared" ref="Y44" ca="1" si="246">V44*U44+W44*U45</f>
        <v>18</v>
      </c>
      <c r="Z44" t="str">
        <f t="shared" ca="1" si="178"/>
        <v/>
      </c>
      <c r="AA44" t="str">
        <f t="shared" ca="1" si="179"/>
        <v/>
      </c>
      <c r="AB44" t="str">
        <f t="shared" ca="1" si="180"/>
        <v>x</v>
      </c>
      <c r="AC44" t="str">
        <f t="shared" ca="1" si="181"/>
        <v>+</v>
      </c>
      <c r="AD44">
        <f t="shared" ca="1" si="182"/>
        <v>5</v>
      </c>
      <c r="AE44" t="s">
        <v>19</v>
      </c>
      <c r="AF44" t="s">
        <v>334</v>
      </c>
      <c r="AG44" t="str">
        <f t="shared" ca="1" si="183"/>
        <v/>
      </c>
      <c r="AH44">
        <f t="shared" ca="1" si="184"/>
        <v>18</v>
      </c>
      <c r="AJ44" t="str">
        <f t="shared" ca="1" si="185"/>
        <v>x+5y&amp;=18</v>
      </c>
      <c r="AM44" t="s">
        <v>337</v>
      </c>
      <c r="AN44" s="43" t="str">
        <f t="shared" ref="AN44" ca="1" si="247">C44</f>
        <v>x+5y&amp;=18</v>
      </c>
      <c r="AO44" s="98" t="s">
        <v>335</v>
      </c>
      <c r="AP44" s="43" t="str">
        <f t="shared" ref="AP44" ca="1" si="248">C45</f>
        <v>x+2y&amp;=12</v>
      </c>
      <c r="AQ44" t="s">
        <v>336</v>
      </c>
      <c r="AR44" t="str">
        <f t="shared" ca="1" si="188"/>
        <v>\\(\\quad \\begin{cases}\\displaystyle\\begin{align}x+5y&amp;=18\\\\ x+2y&amp;=12\\end{align}\\end{cases}\\)</v>
      </c>
    </row>
    <row r="45" spans="1:44" x14ac:dyDescent="0.55000000000000004">
      <c r="A45" s="137"/>
      <c r="B45" s="137"/>
      <c r="C45" s="43" t="str">
        <f t="shared" ca="1" si="57"/>
        <v>x+2y&amp;=12</v>
      </c>
      <c r="D45" s="10" t="s">
        <v>32</v>
      </c>
      <c r="E45">
        <f t="shared" ca="1" si="58"/>
        <v>2</v>
      </c>
      <c r="G45" s="114"/>
      <c r="H45" s="114"/>
      <c r="I45" s="114"/>
      <c r="J45" s="114"/>
      <c r="K45" s="114"/>
      <c r="L45" s="136"/>
      <c r="P45" s="1">
        <f t="shared" ca="1" si="100"/>
        <v>0</v>
      </c>
      <c r="Q45" s="1">
        <f t="shared" ref="Q45" ca="1" si="249">Q44</f>
        <v>1</v>
      </c>
      <c r="R45" s="1">
        <f t="shared" ca="1" si="12"/>
        <v>0</v>
      </c>
      <c r="U45">
        <f t="shared" ca="1" si="174"/>
        <v>2</v>
      </c>
      <c r="V45">
        <f t="shared" ca="1" si="175"/>
        <v>1</v>
      </c>
      <c r="W45">
        <f t="shared" ca="1" si="176"/>
        <v>2</v>
      </c>
      <c r="Y45">
        <f t="shared" ref="Y45" ca="1" si="250">V45*U44+W45*U45</f>
        <v>12</v>
      </c>
      <c r="Z45" t="str">
        <f t="shared" ca="1" si="178"/>
        <v/>
      </c>
      <c r="AA45" t="str">
        <f t="shared" ca="1" si="179"/>
        <v/>
      </c>
      <c r="AB45" t="str">
        <f t="shared" ca="1" si="180"/>
        <v>x</v>
      </c>
      <c r="AC45" t="str">
        <f t="shared" ca="1" si="181"/>
        <v>+</v>
      </c>
      <c r="AD45">
        <f t="shared" ca="1" si="182"/>
        <v>2</v>
      </c>
      <c r="AE45" t="s">
        <v>19</v>
      </c>
      <c r="AF45" t="s">
        <v>334</v>
      </c>
      <c r="AG45" t="str">
        <f t="shared" ca="1" si="183"/>
        <v/>
      </c>
      <c r="AH45">
        <f t="shared" ca="1" si="184"/>
        <v>12</v>
      </c>
      <c r="AJ45" t="str">
        <f t="shared" ca="1" si="185"/>
        <v>x+2y&amp;=12</v>
      </c>
      <c r="AM45" s="98" t="s">
        <v>341</v>
      </c>
      <c r="AN45" t="str">
        <f t="shared" ref="AN45" ca="1" si="251">D44&amp;E44</f>
        <v>x=8</v>
      </c>
      <c r="AO45" t="s">
        <v>338</v>
      </c>
      <c r="AP45" t="str">
        <f t="shared" ref="AP45" ca="1" si="252">D45&amp;E45</f>
        <v>y=2</v>
      </c>
      <c r="AQ45" s="98" t="s">
        <v>339</v>
      </c>
      <c r="AR45" t="str">
        <f t="shared" ca="1" si="188"/>
        <v xml:space="preserve">\\(\\quad x=8 ,\\quad y=2\\) </v>
      </c>
    </row>
    <row r="46" spans="1:44" x14ac:dyDescent="0.55000000000000004">
      <c r="A46" s="137" t="s">
        <v>3</v>
      </c>
      <c r="B46" s="137" t="s">
        <v>44</v>
      </c>
      <c r="C46" s="43" t="str">
        <f t="shared" ca="1" si="57"/>
        <v>-10x+10y&amp;=150</v>
      </c>
      <c r="D46" s="10" t="s">
        <v>31</v>
      </c>
      <c r="E46">
        <f t="shared" ca="1" si="58"/>
        <v>-9</v>
      </c>
      <c r="G46" s="114" t="s">
        <v>60</v>
      </c>
      <c r="H46" s="115" t="s">
        <v>340</v>
      </c>
      <c r="I46" s="115" t="str">
        <f t="shared" ref="I46" ca="1" si="253">AR46</f>
        <v>\\(\\quad \\begin{cases}\\displaystyle\\begin{align}-10x+10y&amp;=150\\\\ -10x-4y&amp;=66\\end{align}\\end{cases}\\)</v>
      </c>
      <c r="J46" s="115" t="str">
        <f t="shared" ref="J46" ca="1" si="254">AR47</f>
        <v xml:space="preserve">\\(\\quad x=-9 ,\\quad y=6\\) </v>
      </c>
      <c r="K46" s="115" t="s">
        <v>62</v>
      </c>
      <c r="L46" s="135" t="str">
        <f t="shared" ref="L46" ca="1" si="255">"INSERT INTO "&amp;G46&amp;"(tangen,question,answer,editor,date,count) VALUES('"&amp;H46&amp;"','"&amp;I46&amp;"','"&amp;J46&amp;"','"&amp;K46&amp;"',NOW(),0);"</f>
        <v>INSERT INTO math(tangen,question,answer,editor,date,count) VALUES('m6300','\\(\\quad \\begin{cases}\\displaystyle\\begin{align}-10x+10y&amp;=150\\\\ -10x-4y&amp;=66\\end{align}\\end{cases}\\)','\\(\\quad x=-9 ,\\quad y=6\\) ','harazono',NOW(),0);</v>
      </c>
      <c r="P46" s="1">
        <f t="shared" ca="1" si="100"/>
        <v>-9</v>
      </c>
      <c r="Q46" s="1">
        <f t="shared" ca="1" si="100"/>
        <v>-10</v>
      </c>
      <c r="R46" s="1">
        <f t="shared" ca="1" si="12"/>
        <v>10</v>
      </c>
      <c r="U46">
        <f t="shared" ca="1" si="174"/>
        <v>-9</v>
      </c>
      <c r="V46">
        <f t="shared" ca="1" si="175"/>
        <v>-10</v>
      </c>
      <c r="W46">
        <f t="shared" ca="1" si="176"/>
        <v>10</v>
      </c>
      <c r="Y46">
        <f t="shared" ref="Y46" ca="1" si="256">V46*U46+W46*U47</f>
        <v>150</v>
      </c>
      <c r="Z46" t="str">
        <f t="shared" ca="1" si="178"/>
        <v>-</v>
      </c>
      <c r="AA46">
        <f t="shared" ca="1" si="179"/>
        <v>10</v>
      </c>
      <c r="AB46" t="str">
        <f t="shared" ca="1" si="180"/>
        <v>x</v>
      </c>
      <c r="AC46" t="str">
        <f t="shared" ca="1" si="181"/>
        <v>+</v>
      </c>
      <c r="AD46">
        <f t="shared" ca="1" si="182"/>
        <v>10</v>
      </c>
      <c r="AE46" t="s">
        <v>19</v>
      </c>
      <c r="AF46" t="s">
        <v>334</v>
      </c>
      <c r="AG46" t="str">
        <f t="shared" ca="1" si="183"/>
        <v/>
      </c>
      <c r="AH46">
        <f t="shared" ca="1" si="184"/>
        <v>150</v>
      </c>
      <c r="AJ46" t="str">
        <f t="shared" ca="1" si="185"/>
        <v>-10x+10y&amp;=150</v>
      </c>
      <c r="AM46" t="s">
        <v>337</v>
      </c>
      <c r="AN46" s="43" t="str">
        <f t="shared" ref="AN46" ca="1" si="257">C46</f>
        <v>-10x+10y&amp;=150</v>
      </c>
      <c r="AO46" s="98" t="s">
        <v>335</v>
      </c>
      <c r="AP46" s="43" t="str">
        <f t="shared" ref="AP46" ca="1" si="258">C47</f>
        <v>-10x-4y&amp;=66</v>
      </c>
      <c r="AQ46" t="s">
        <v>336</v>
      </c>
      <c r="AR46" t="str">
        <f t="shared" ca="1" si="188"/>
        <v>\\(\\quad \\begin{cases}\\displaystyle\\begin{align}-10x+10y&amp;=150\\\\ -10x-4y&amp;=66\\end{align}\\end{cases}\\)</v>
      </c>
    </row>
    <row r="47" spans="1:44" x14ac:dyDescent="0.55000000000000004">
      <c r="A47" s="137"/>
      <c r="B47" s="137"/>
      <c r="C47" s="43" t="str">
        <f t="shared" ca="1" si="57"/>
        <v>-10x-4y&amp;=66</v>
      </c>
      <c r="D47" s="10" t="s">
        <v>32</v>
      </c>
      <c r="E47">
        <f t="shared" ca="1" si="58"/>
        <v>6</v>
      </c>
      <c r="G47" s="114"/>
      <c r="H47" s="114"/>
      <c r="I47" s="114"/>
      <c r="J47" s="114"/>
      <c r="K47" s="114"/>
      <c r="L47" s="136"/>
      <c r="P47" s="1">
        <f t="shared" ca="1" si="100"/>
        <v>6</v>
      </c>
      <c r="Q47" s="1">
        <f t="shared" ref="Q47" ca="1" si="259">Q46</f>
        <v>-10</v>
      </c>
      <c r="R47" s="1">
        <f t="shared" ca="1" si="12"/>
        <v>-4</v>
      </c>
      <c r="U47">
        <f t="shared" ca="1" si="174"/>
        <v>6</v>
      </c>
      <c r="V47">
        <f t="shared" ca="1" si="175"/>
        <v>-10</v>
      </c>
      <c r="W47">
        <f t="shared" ca="1" si="176"/>
        <v>-4</v>
      </c>
      <c r="Y47">
        <f t="shared" ref="Y47" ca="1" si="260">V47*U46+W47*U47</f>
        <v>66</v>
      </c>
      <c r="Z47" t="str">
        <f t="shared" ca="1" si="178"/>
        <v>-</v>
      </c>
      <c r="AA47">
        <f t="shared" ca="1" si="179"/>
        <v>10</v>
      </c>
      <c r="AB47" t="str">
        <f t="shared" ca="1" si="180"/>
        <v>x</v>
      </c>
      <c r="AC47" t="str">
        <f t="shared" ca="1" si="181"/>
        <v>-</v>
      </c>
      <c r="AD47">
        <f t="shared" ca="1" si="182"/>
        <v>4</v>
      </c>
      <c r="AE47" t="s">
        <v>19</v>
      </c>
      <c r="AF47" t="s">
        <v>334</v>
      </c>
      <c r="AG47" t="str">
        <f t="shared" ca="1" si="183"/>
        <v/>
      </c>
      <c r="AH47">
        <f t="shared" ca="1" si="184"/>
        <v>66</v>
      </c>
      <c r="AJ47" t="str">
        <f t="shared" ca="1" si="185"/>
        <v>-10x-4y&amp;=66</v>
      </c>
      <c r="AM47" s="98" t="s">
        <v>341</v>
      </c>
      <c r="AN47" t="str">
        <f t="shared" ref="AN47" ca="1" si="261">D46&amp;E46</f>
        <v>x=-9</v>
      </c>
      <c r="AO47" t="s">
        <v>338</v>
      </c>
      <c r="AP47" t="str">
        <f t="shared" ref="AP47" ca="1" si="262">D47&amp;E47</f>
        <v>y=6</v>
      </c>
      <c r="AQ47" s="98" t="s">
        <v>339</v>
      </c>
      <c r="AR47" t="str">
        <f t="shared" ca="1" si="188"/>
        <v xml:space="preserve">\\(\\quad x=-9 ,\\quad y=6\\) </v>
      </c>
    </row>
    <row r="48" spans="1:44" x14ac:dyDescent="0.55000000000000004">
      <c r="A48" s="137" t="s">
        <v>3</v>
      </c>
      <c r="B48" s="137" t="s">
        <v>44</v>
      </c>
      <c r="C48" s="43" t="str">
        <f t="shared" ca="1" si="57"/>
        <v>-2x-10y&amp;=-28</v>
      </c>
      <c r="D48" s="10" t="s">
        <v>31</v>
      </c>
      <c r="E48">
        <f t="shared" ca="1" si="58"/>
        <v>9</v>
      </c>
      <c r="G48" s="114" t="s">
        <v>60</v>
      </c>
      <c r="H48" s="115" t="s">
        <v>340</v>
      </c>
      <c r="I48" s="115" t="str">
        <f t="shared" ref="I48" ca="1" si="263">AR48</f>
        <v>\\(\\quad \\begin{cases}\\displaystyle\\begin{align}-2x-10y&amp;=-28\\\\ -2x-9y&amp;=-27\\end{align}\\end{cases}\\)</v>
      </c>
      <c r="J48" s="115" t="str">
        <f t="shared" ref="J48" ca="1" si="264">AR49</f>
        <v xml:space="preserve">\\(\\quad x=9 ,\\quad y=1\\) </v>
      </c>
      <c r="K48" s="115" t="s">
        <v>62</v>
      </c>
      <c r="L48" s="135" t="str">
        <f t="shared" ref="L48" ca="1" si="265">"INSERT INTO "&amp;G48&amp;"(tangen,question,answer,editor,date,count) VALUES('"&amp;H48&amp;"','"&amp;I48&amp;"','"&amp;J48&amp;"','"&amp;K48&amp;"',NOW(),0);"</f>
        <v>INSERT INTO math(tangen,question,answer,editor,date,count) VALUES('m6300','\\(\\quad \\begin{cases}\\displaystyle\\begin{align}-2x-10y&amp;=-28\\\\ -2x-9y&amp;=-27\\end{align}\\end{cases}\\)','\\(\\quad x=9 ,\\quad y=1\\) ','harazono',NOW(),0);</v>
      </c>
      <c r="P48" s="1">
        <f t="shared" ca="1" si="100"/>
        <v>9</v>
      </c>
      <c r="Q48" s="1">
        <f t="shared" ca="1" si="100"/>
        <v>-2</v>
      </c>
      <c r="R48" s="1">
        <f t="shared" ca="1" si="12"/>
        <v>-10</v>
      </c>
      <c r="U48">
        <f t="shared" ca="1" si="174"/>
        <v>9</v>
      </c>
      <c r="V48">
        <f t="shared" ca="1" si="175"/>
        <v>-2</v>
      </c>
      <c r="W48">
        <f t="shared" ca="1" si="176"/>
        <v>-10</v>
      </c>
      <c r="Y48">
        <f t="shared" ref="Y48" ca="1" si="266">V48*U48+W48*U49</f>
        <v>-28</v>
      </c>
      <c r="Z48" t="str">
        <f t="shared" ca="1" si="178"/>
        <v>-</v>
      </c>
      <c r="AA48">
        <f t="shared" ca="1" si="179"/>
        <v>2</v>
      </c>
      <c r="AB48" t="str">
        <f t="shared" ca="1" si="180"/>
        <v>x</v>
      </c>
      <c r="AC48" t="str">
        <f t="shared" ca="1" si="181"/>
        <v>-</v>
      </c>
      <c r="AD48">
        <f t="shared" ca="1" si="182"/>
        <v>10</v>
      </c>
      <c r="AE48" t="s">
        <v>19</v>
      </c>
      <c r="AF48" t="s">
        <v>334</v>
      </c>
      <c r="AG48" t="str">
        <f t="shared" ca="1" si="183"/>
        <v>-</v>
      </c>
      <c r="AH48">
        <f t="shared" ca="1" si="184"/>
        <v>28</v>
      </c>
      <c r="AJ48" t="str">
        <f t="shared" ca="1" si="185"/>
        <v>-2x-10y&amp;=-28</v>
      </c>
      <c r="AM48" t="s">
        <v>337</v>
      </c>
      <c r="AN48" s="43" t="str">
        <f t="shared" ref="AN48" ca="1" si="267">C48</f>
        <v>-2x-10y&amp;=-28</v>
      </c>
      <c r="AO48" s="98" t="s">
        <v>335</v>
      </c>
      <c r="AP48" s="43" t="str">
        <f t="shared" ref="AP48" ca="1" si="268">C49</f>
        <v>-2x-9y&amp;=-27</v>
      </c>
      <c r="AQ48" t="s">
        <v>336</v>
      </c>
      <c r="AR48" t="str">
        <f t="shared" ca="1" si="188"/>
        <v>\\(\\quad \\begin{cases}\\displaystyle\\begin{align}-2x-10y&amp;=-28\\\\ -2x-9y&amp;=-27\\end{align}\\end{cases}\\)</v>
      </c>
    </row>
    <row r="49" spans="1:44" x14ac:dyDescent="0.55000000000000004">
      <c r="A49" s="137"/>
      <c r="B49" s="137"/>
      <c r="C49" s="43" t="str">
        <f t="shared" ca="1" si="57"/>
        <v>-2x-9y&amp;=-27</v>
      </c>
      <c r="D49" s="10" t="s">
        <v>32</v>
      </c>
      <c r="E49">
        <f t="shared" ca="1" si="58"/>
        <v>1</v>
      </c>
      <c r="G49" s="114"/>
      <c r="H49" s="114"/>
      <c r="I49" s="114"/>
      <c r="J49" s="114"/>
      <c r="K49" s="114"/>
      <c r="L49" s="136"/>
      <c r="P49" s="1">
        <f t="shared" ca="1" si="100"/>
        <v>1</v>
      </c>
      <c r="Q49" s="1">
        <f t="shared" ref="Q49" ca="1" si="269">Q48</f>
        <v>-2</v>
      </c>
      <c r="R49" s="1">
        <f t="shared" ca="1" si="12"/>
        <v>-9</v>
      </c>
      <c r="U49">
        <f t="shared" ca="1" si="174"/>
        <v>1</v>
      </c>
      <c r="V49">
        <f t="shared" ca="1" si="175"/>
        <v>-2</v>
      </c>
      <c r="W49">
        <f t="shared" ca="1" si="176"/>
        <v>-9</v>
      </c>
      <c r="Y49">
        <f t="shared" ref="Y49" ca="1" si="270">V49*U48+W49*U49</f>
        <v>-27</v>
      </c>
      <c r="Z49" t="str">
        <f t="shared" ca="1" si="178"/>
        <v>-</v>
      </c>
      <c r="AA49">
        <f t="shared" ca="1" si="179"/>
        <v>2</v>
      </c>
      <c r="AB49" t="str">
        <f t="shared" ca="1" si="180"/>
        <v>x</v>
      </c>
      <c r="AC49" t="str">
        <f t="shared" ca="1" si="181"/>
        <v>-</v>
      </c>
      <c r="AD49">
        <f t="shared" ca="1" si="182"/>
        <v>9</v>
      </c>
      <c r="AE49" t="s">
        <v>19</v>
      </c>
      <c r="AF49" t="s">
        <v>334</v>
      </c>
      <c r="AG49" t="str">
        <f t="shared" ca="1" si="183"/>
        <v>-</v>
      </c>
      <c r="AH49">
        <f t="shared" ca="1" si="184"/>
        <v>27</v>
      </c>
      <c r="AJ49" t="str">
        <f t="shared" ca="1" si="185"/>
        <v>-2x-9y&amp;=-27</v>
      </c>
      <c r="AM49" s="98" t="s">
        <v>341</v>
      </c>
      <c r="AN49" t="str">
        <f t="shared" ref="AN49" ca="1" si="271">D48&amp;E48</f>
        <v>x=9</v>
      </c>
      <c r="AO49" t="s">
        <v>338</v>
      </c>
      <c r="AP49" t="str">
        <f t="shared" ref="AP49" ca="1" si="272">D49&amp;E49</f>
        <v>y=1</v>
      </c>
      <c r="AQ49" s="98" t="s">
        <v>339</v>
      </c>
      <c r="AR49" t="str">
        <f t="shared" ca="1" si="188"/>
        <v xml:space="preserve">\\(\\quad x=9 ,\\quad y=1\\) </v>
      </c>
    </row>
    <row r="50" spans="1:44" x14ac:dyDescent="0.55000000000000004">
      <c r="A50" s="137" t="s">
        <v>3</v>
      </c>
      <c r="B50" s="137" t="s">
        <v>44</v>
      </c>
      <c r="C50" s="43" t="str">
        <f t="shared" ca="1" si="57"/>
        <v>-9x+6y&amp;=-33</v>
      </c>
      <c r="D50" s="10" t="s">
        <v>31</v>
      </c>
      <c r="E50">
        <f t="shared" ca="1" si="58"/>
        <v>7</v>
      </c>
      <c r="G50" s="114" t="s">
        <v>60</v>
      </c>
      <c r="H50" s="115" t="s">
        <v>340</v>
      </c>
      <c r="I50" s="115" t="str">
        <f t="shared" ref="I50" ca="1" si="273">AR50</f>
        <v>\\(\\quad \\begin{cases}\\displaystyle\\begin{align}-9x+6y&amp;=-33\\\\ -9x+6y&amp;=-33\\end{align}\\end{cases}\\)</v>
      </c>
      <c r="J50" s="115" t="str">
        <f t="shared" ref="J50" ca="1" si="274">AR51</f>
        <v xml:space="preserve">\\(\\quad x=7 ,\\quad y=5\\) </v>
      </c>
      <c r="K50" s="115" t="s">
        <v>62</v>
      </c>
      <c r="L50" s="135" t="str">
        <f t="shared" ref="L50" ca="1" si="275">"INSERT INTO "&amp;G50&amp;"(tangen,question,answer,editor,date,count) VALUES('"&amp;H50&amp;"','"&amp;I50&amp;"','"&amp;J50&amp;"','"&amp;K50&amp;"',NOW(),0);"</f>
        <v>INSERT INTO math(tangen,question,answer,editor,date,count) VALUES('m6300','\\(\\quad \\begin{cases}\\displaystyle\\begin{align}-9x+6y&amp;=-33\\\\ -9x+6y&amp;=-33\\end{align}\\end{cases}\\)','\\(\\quad x=7 ,\\quad y=5\\) ','harazono',NOW(),0);</v>
      </c>
      <c r="P50" s="1">
        <f t="shared" ca="1" si="100"/>
        <v>7</v>
      </c>
      <c r="Q50" s="1">
        <f t="shared" ca="1" si="100"/>
        <v>-9</v>
      </c>
      <c r="R50" s="1">
        <f t="shared" ca="1" si="12"/>
        <v>6</v>
      </c>
      <c r="U50">
        <f t="shared" ca="1" si="174"/>
        <v>7</v>
      </c>
      <c r="V50">
        <f t="shared" ca="1" si="175"/>
        <v>-9</v>
      </c>
      <c r="W50">
        <f t="shared" ca="1" si="176"/>
        <v>6</v>
      </c>
      <c r="Y50">
        <f t="shared" ref="Y50" ca="1" si="276">V50*U50+W50*U51</f>
        <v>-33</v>
      </c>
      <c r="Z50" t="str">
        <f t="shared" ca="1" si="178"/>
        <v>-</v>
      </c>
      <c r="AA50">
        <f t="shared" ca="1" si="179"/>
        <v>9</v>
      </c>
      <c r="AB50" t="str">
        <f t="shared" ca="1" si="180"/>
        <v>x</v>
      </c>
      <c r="AC50" t="str">
        <f t="shared" ca="1" si="181"/>
        <v>+</v>
      </c>
      <c r="AD50">
        <f t="shared" ca="1" si="182"/>
        <v>6</v>
      </c>
      <c r="AE50" t="s">
        <v>19</v>
      </c>
      <c r="AF50" t="s">
        <v>334</v>
      </c>
      <c r="AG50" t="str">
        <f t="shared" ca="1" si="183"/>
        <v>-</v>
      </c>
      <c r="AH50">
        <f t="shared" ca="1" si="184"/>
        <v>33</v>
      </c>
      <c r="AJ50" t="str">
        <f t="shared" ca="1" si="185"/>
        <v>-9x+6y&amp;=-33</v>
      </c>
      <c r="AM50" t="s">
        <v>337</v>
      </c>
      <c r="AN50" s="43" t="str">
        <f t="shared" ref="AN50" ca="1" si="277">C50</f>
        <v>-9x+6y&amp;=-33</v>
      </c>
      <c r="AO50" s="98" t="s">
        <v>335</v>
      </c>
      <c r="AP50" s="43" t="str">
        <f t="shared" ref="AP50" ca="1" si="278">C51</f>
        <v>-9x+6y&amp;=-33</v>
      </c>
      <c r="AQ50" t="s">
        <v>336</v>
      </c>
      <c r="AR50" t="str">
        <f t="shared" ca="1" si="188"/>
        <v>\\(\\quad \\begin{cases}\\displaystyle\\begin{align}-9x+6y&amp;=-33\\\\ -9x+6y&amp;=-33\\end{align}\\end{cases}\\)</v>
      </c>
    </row>
    <row r="51" spans="1:44" x14ac:dyDescent="0.55000000000000004">
      <c r="A51" s="137"/>
      <c r="B51" s="137"/>
      <c r="C51" s="43" t="str">
        <f t="shared" ca="1" si="57"/>
        <v>-9x+6y&amp;=-33</v>
      </c>
      <c r="D51" s="10" t="s">
        <v>32</v>
      </c>
      <c r="E51">
        <f t="shared" ca="1" si="58"/>
        <v>5</v>
      </c>
      <c r="G51" s="114"/>
      <c r="H51" s="114"/>
      <c r="I51" s="114"/>
      <c r="J51" s="114"/>
      <c r="K51" s="114"/>
      <c r="L51" s="136"/>
      <c r="P51" s="1">
        <f t="shared" ca="1" si="100"/>
        <v>5</v>
      </c>
      <c r="Q51" s="1">
        <f t="shared" ref="Q51" ca="1" si="279">Q50</f>
        <v>-9</v>
      </c>
      <c r="R51" s="1">
        <f t="shared" ca="1" si="12"/>
        <v>6</v>
      </c>
      <c r="U51">
        <f t="shared" ca="1" si="174"/>
        <v>5</v>
      </c>
      <c r="V51">
        <f t="shared" ca="1" si="175"/>
        <v>-9</v>
      </c>
      <c r="W51">
        <f t="shared" ca="1" si="176"/>
        <v>6</v>
      </c>
      <c r="Y51">
        <f t="shared" ref="Y51" ca="1" si="280">V51*U50+W51*U51</f>
        <v>-33</v>
      </c>
      <c r="Z51" t="str">
        <f t="shared" ca="1" si="178"/>
        <v>-</v>
      </c>
      <c r="AA51">
        <f t="shared" ca="1" si="179"/>
        <v>9</v>
      </c>
      <c r="AB51" t="str">
        <f t="shared" ca="1" si="180"/>
        <v>x</v>
      </c>
      <c r="AC51" t="str">
        <f t="shared" ca="1" si="181"/>
        <v>+</v>
      </c>
      <c r="AD51">
        <f t="shared" ca="1" si="182"/>
        <v>6</v>
      </c>
      <c r="AE51" t="s">
        <v>19</v>
      </c>
      <c r="AF51" t="s">
        <v>334</v>
      </c>
      <c r="AG51" t="str">
        <f t="shared" ca="1" si="183"/>
        <v>-</v>
      </c>
      <c r="AH51">
        <f t="shared" ca="1" si="184"/>
        <v>33</v>
      </c>
      <c r="AJ51" t="str">
        <f t="shared" ca="1" si="185"/>
        <v>-9x+6y&amp;=-33</v>
      </c>
      <c r="AM51" s="98" t="s">
        <v>341</v>
      </c>
      <c r="AN51" t="str">
        <f t="shared" ref="AN51" ca="1" si="281">D50&amp;E50</f>
        <v>x=7</v>
      </c>
      <c r="AO51" t="s">
        <v>338</v>
      </c>
      <c r="AP51" t="str">
        <f t="shared" ref="AP51" ca="1" si="282">D51&amp;E51</f>
        <v>y=5</v>
      </c>
      <c r="AQ51" s="98" t="s">
        <v>339</v>
      </c>
      <c r="AR51" t="str">
        <f t="shared" ca="1" si="188"/>
        <v xml:space="preserve">\\(\\quad x=7 ,\\quad y=5\\) </v>
      </c>
    </row>
    <row r="52" spans="1:44" x14ac:dyDescent="0.55000000000000004">
      <c r="A52" s="137" t="s">
        <v>3</v>
      </c>
      <c r="B52" s="137" t="s">
        <v>44</v>
      </c>
      <c r="C52" s="43" t="str">
        <f t="shared" ca="1" si="57"/>
        <v>x+4y&amp;=-35</v>
      </c>
      <c r="D52" s="10" t="s">
        <v>31</v>
      </c>
      <c r="E52">
        <f t="shared" ca="1" si="58"/>
        <v>-3</v>
      </c>
      <c r="G52" s="114" t="s">
        <v>60</v>
      </c>
      <c r="H52" s="115" t="s">
        <v>340</v>
      </c>
      <c r="I52" s="115" t="str">
        <f t="shared" ref="I52" ca="1" si="283">AR52</f>
        <v>\\(\\quad \\begin{cases}\\displaystyle\\begin{align}x+4y&amp;=-35\\\\ x+4y&amp;=-35\\end{align}\\end{cases}\\)</v>
      </c>
      <c r="J52" s="115" t="str">
        <f t="shared" ref="J52" ca="1" si="284">AR53</f>
        <v xml:space="preserve">\\(\\quad x=-3 ,\\quad y=-8\\) </v>
      </c>
      <c r="K52" s="115" t="s">
        <v>62</v>
      </c>
      <c r="L52" s="135" t="str">
        <f t="shared" ref="L52" ca="1" si="285">"INSERT INTO "&amp;G52&amp;"(tangen,question,answer,editor,date,count) VALUES('"&amp;H52&amp;"','"&amp;I52&amp;"','"&amp;J52&amp;"','"&amp;K52&amp;"',NOW(),0);"</f>
        <v>INSERT INTO math(tangen,question,answer,editor,date,count) VALUES('m6300','\\(\\quad \\begin{cases}\\displaystyle\\begin{align}x+4y&amp;=-35\\\\ x+4y&amp;=-35\\end{align}\\end{cases}\\)','\\(\\quad x=-3 ,\\quad y=-8\\) ','harazono',NOW(),0);</v>
      </c>
      <c r="P52" s="1">
        <f t="shared" ca="1" si="100"/>
        <v>-3</v>
      </c>
      <c r="Q52" s="1">
        <f t="shared" ca="1" si="100"/>
        <v>1</v>
      </c>
      <c r="R52" s="1">
        <f t="shared" ca="1" si="12"/>
        <v>4</v>
      </c>
      <c r="U52">
        <f t="shared" ref="U52:U83" ca="1" si="286">IF(P52=0,2,P52)</f>
        <v>-3</v>
      </c>
      <c r="V52">
        <f t="shared" ref="V52:V83" ca="1" si="287">IF(Q52=0,2,Q52)</f>
        <v>1</v>
      </c>
      <c r="W52">
        <f t="shared" ref="W52:W83" ca="1" si="288">IF(R52=0,2,R52)</f>
        <v>4</v>
      </c>
      <c r="Y52">
        <f t="shared" ref="Y52" ca="1" si="289">V52*U52+W52*U53</f>
        <v>-35</v>
      </c>
      <c r="Z52" t="str">
        <f t="shared" ref="Z52:Z83" ca="1" si="290">IF(V52&lt;0,"-","")</f>
        <v/>
      </c>
      <c r="AA52" t="str">
        <f t="shared" ref="AA52:AA83" ca="1" si="291">IF(V52=0,"",IF(V52=1,"",IF(V52=-1,"",ABS(V52))))</f>
        <v/>
      </c>
      <c r="AB52" t="str">
        <f t="shared" ref="AB52:AB83" ca="1" si="292">IF(V52=0,"","x")</f>
        <v>x</v>
      </c>
      <c r="AC52" t="str">
        <f t="shared" ref="AC52:AC83" ca="1" si="293">IF(W52&lt;0,"-","+")</f>
        <v>+</v>
      </c>
      <c r="AD52">
        <f t="shared" ref="AD52:AD83" ca="1" si="294">IF(W52=0,"",IF(W52=1,"",IF(W52=-1,"",ABS(W52))))</f>
        <v>4</v>
      </c>
      <c r="AE52" t="s">
        <v>19</v>
      </c>
      <c r="AF52" t="s">
        <v>334</v>
      </c>
      <c r="AG52" t="str">
        <f t="shared" ref="AG52:AG83" ca="1" si="295">IF(Y52&lt;=0,"-","")</f>
        <v>-</v>
      </c>
      <c r="AH52">
        <f t="shared" ref="AH52:AH83" ca="1" si="296">ABS(Y52)</f>
        <v>35</v>
      </c>
      <c r="AJ52" t="str">
        <f t="shared" ref="AJ52:AJ83" ca="1" si="297">Z52&amp;AA52&amp;AB52&amp;AC52&amp;AD52&amp;AE52&amp;AF52&amp;AG52&amp;AH52</f>
        <v>x+4y&amp;=-35</v>
      </c>
      <c r="AM52" t="s">
        <v>337</v>
      </c>
      <c r="AN52" s="43" t="str">
        <f t="shared" ref="AN52" ca="1" si="298">C52</f>
        <v>x+4y&amp;=-35</v>
      </c>
      <c r="AO52" s="98" t="s">
        <v>335</v>
      </c>
      <c r="AP52" s="43" t="str">
        <f t="shared" ref="AP52" ca="1" si="299">C53</f>
        <v>x+4y&amp;=-35</v>
      </c>
      <c r="AQ52" t="s">
        <v>336</v>
      </c>
      <c r="AR52" t="str">
        <f t="shared" ref="AR52:AR83" ca="1" si="300">AM52&amp;AN52&amp;AO52&amp;AP52&amp;AQ52</f>
        <v>\\(\\quad \\begin{cases}\\displaystyle\\begin{align}x+4y&amp;=-35\\\\ x+4y&amp;=-35\\end{align}\\end{cases}\\)</v>
      </c>
    </row>
    <row r="53" spans="1:44" x14ac:dyDescent="0.55000000000000004">
      <c r="A53" s="137"/>
      <c r="B53" s="137"/>
      <c r="C53" s="43" t="str">
        <f t="shared" ca="1" si="57"/>
        <v>x+4y&amp;=-35</v>
      </c>
      <c r="D53" s="10" t="s">
        <v>32</v>
      </c>
      <c r="E53">
        <f t="shared" ca="1" si="58"/>
        <v>-8</v>
      </c>
      <c r="G53" s="114"/>
      <c r="H53" s="114"/>
      <c r="I53" s="114"/>
      <c r="J53" s="114"/>
      <c r="K53" s="114"/>
      <c r="L53" s="136"/>
      <c r="P53" s="1">
        <f t="shared" ca="1" si="100"/>
        <v>-8</v>
      </c>
      <c r="Q53" s="1">
        <f t="shared" ref="Q53" ca="1" si="301">Q52</f>
        <v>1</v>
      </c>
      <c r="R53" s="1">
        <f t="shared" ca="1" si="12"/>
        <v>4</v>
      </c>
      <c r="U53">
        <f t="shared" ca="1" si="286"/>
        <v>-8</v>
      </c>
      <c r="V53">
        <f t="shared" ca="1" si="287"/>
        <v>1</v>
      </c>
      <c r="W53">
        <f t="shared" ca="1" si="288"/>
        <v>4</v>
      </c>
      <c r="Y53">
        <f t="shared" ref="Y53" ca="1" si="302">V53*U52+W53*U53</f>
        <v>-35</v>
      </c>
      <c r="Z53" t="str">
        <f t="shared" ca="1" si="290"/>
        <v/>
      </c>
      <c r="AA53" t="str">
        <f t="shared" ca="1" si="291"/>
        <v/>
      </c>
      <c r="AB53" t="str">
        <f t="shared" ca="1" si="292"/>
        <v>x</v>
      </c>
      <c r="AC53" t="str">
        <f t="shared" ca="1" si="293"/>
        <v>+</v>
      </c>
      <c r="AD53">
        <f t="shared" ca="1" si="294"/>
        <v>4</v>
      </c>
      <c r="AE53" t="s">
        <v>19</v>
      </c>
      <c r="AF53" t="s">
        <v>334</v>
      </c>
      <c r="AG53" t="str">
        <f t="shared" ca="1" si="295"/>
        <v>-</v>
      </c>
      <c r="AH53">
        <f t="shared" ca="1" si="296"/>
        <v>35</v>
      </c>
      <c r="AJ53" t="str">
        <f t="shared" ca="1" si="297"/>
        <v>x+4y&amp;=-35</v>
      </c>
      <c r="AM53" s="98" t="s">
        <v>341</v>
      </c>
      <c r="AN53" t="str">
        <f t="shared" ref="AN53" ca="1" si="303">D52&amp;E52</f>
        <v>x=-3</v>
      </c>
      <c r="AO53" t="s">
        <v>338</v>
      </c>
      <c r="AP53" t="str">
        <f t="shared" ref="AP53" ca="1" si="304">D53&amp;E53</f>
        <v>y=-8</v>
      </c>
      <c r="AQ53" s="98" t="s">
        <v>339</v>
      </c>
      <c r="AR53" t="str">
        <f t="shared" ca="1" si="300"/>
        <v xml:space="preserve">\\(\\quad x=-3 ,\\quad y=-8\\) </v>
      </c>
    </row>
    <row r="54" spans="1:44" x14ac:dyDescent="0.55000000000000004">
      <c r="A54" s="137" t="s">
        <v>3</v>
      </c>
      <c r="B54" s="137" t="s">
        <v>44</v>
      </c>
      <c r="C54" s="43" t="str">
        <f t="shared" ca="1" si="57"/>
        <v>-7x+7y&amp;=-49</v>
      </c>
      <c r="D54" s="10" t="s">
        <v>31</v>
      </c>
      <c r="E54">
        <f t="shared" ca="1" si="58"/>
        <v>6</v>
      </c>
      <c r="G54" s="114" t="s">
        <v>60</v>
      </c>
      <c r="H54" s="115" t="s">
        <v>340</v>
      </c>
      <c r="I54" s="115" t="str">
        <f t="shared" ref="I54" ca="1" si="305">AR54</f>
        <v>\\(\\quad \\begin{cases}\\displaystyle\\begin{align}-7x+7y&amp;=-49\\\\ -7x-9y&amp;=-33\\end{align}\\end{cases}\\)</v>
      </c>
      <c r="J54" s="115" t="str">
        <f t="shared" ref="J54" ca="1" si="306">AR55</f>
        <v xml:space="preserve">\\(\\quad x=6 ,\\quad y=-1\\) </v>
      </c>
      <c r="K54" s="115" t="s">
        <v>62</v>
      </c>
      <c r="L54" s="135" t="str">
        <f t="shared" ref="L54" ca="1" si="307">"INSERT INTO "&amp;G54&amp;"(tangen,question,answer,editor,date,count) VALUES('"&amp;H54&amp;"','"&amp;I54&amp;"','"&amp;J54&amp;"','"&amp;K54&amp;"',NOW(),0);"</f>
        <v>INSERT INTO math(tangen,question,answer,editor,date,count) VALUES('m6300','\\(\\quad \\begin{cases}\\displaystyle\\begin{align}-7x+7y&amp;=-49\\\\ -7x-9y&amp;=-33\\end{align}\\end{cases}\\)','\\(\\quad x=6 ,\\quad y=-1\\) ','harazono',NOW(),0);</v>
      </c>
      <c r="P54" s="1">
        <f t="shared" ca="1" si="100"/>
        <v>6</v>
      </c>
      <c r="Q54" s="1">
        <f t="shared" ca="1" si="100"/>
        <v>-7</v>
      </c>
      <c r="R54" s="1">
        <f t="shared" ca="1" si="12"/>
        <v>7</v>
      </c>
      <c r="U54">
        <f t="shared" ca="1" si="286"/>
        <v>6</v>
      </c>
      <c r="V54">
        <f t="shared" ca="1" si="287"/>
        <v>-7</v>
      </c>
      <c r="W54">
        <f t="shared" ca="1" si="288"/>
        <v>7</v>
      </c>
      <c r="Y54">
        <f t="shared" ref="Y54" ca="1" si="308">V54*U54+W54*U55</f>
        <v>-49</v>
      </c>
      <c r="Z54" t="str">
        <f t="shared" ca="1" si="290"/>
        <v>-</v>
      </c>
      <c r="AA54">
        <f t="shared" ca="1" si="291"/>
        <v>7</v>
      </c>
      <c r="AB54" t="str">
        <f t="shared" ca="1" si="292"/>
        <v>x</v>
      </c>
      <c r="AC54" t="str">
        <f t="shared" ca="1" si="293"/>
        <v>+</v>
      </c>
      <c r="AD54">
        <f t="shared" ca="1" si="294"/>
        <v>7</v>
      </c>
      <c r="AE54" t="s">
        <v>19</v>
      </c>
      <c r="AF54" t="s">
        <v>334</v>
      </c>
      <c r="AG54" t="str">
        <f t="shared" ca="1" si="295"/>
        <v>-</v>
      </c>
      <c r="AH54">
        <f t="shared" ca="1" si="296"/>
        <v>49</v>
      </c>
      <c r="AJ54" t="str">
        <f t="shared" ca="1" si="297"/>
        <v>-7x+7y&amp;=-49</v>
      </c>
      <c r="AM54" t="s">
        <v>337</v>
      </c>
      <c r="AN54" s="43" t="str">
        <f t="shared" ref="AN54" ca="1" si="309">C54</f>
        <v>-7x+7y&amp;=-49</v>
      </c>
      <c r="AO54" s="98" t="s">
        <v>335</v>
      </c>
      <c r="AP54" s="43" t="str">
        <f t="shared" ref="AP54" ca="1" si="310">C55</f>
        <v>-7x-9y&amp;=-33</v>
      </c>
      <c r="AQ54" t="s">
        <v>336</v>
      </c>
      <c r="AR54" t="str">
        <f t="shared" ca="1" si="300"/>
        <v>\\(\\quad \\begin{cases}\\displaystyle\\begin{align}-7x+7y&amp;=-49\\\\ -7x-9y&amp;=-33\\end{align}\\end{cases}\\)</v>
      </c>
    </row>
    <row r="55" spans="1:44" x14ac:dyDescent="0.55000000000000004">
      <c r="A55" s="137"/>
      <c r="B55" s="137"/>
      <c r="C55" s="43" t="str">
        <f t="shared" ca="1" si="57"/>
        <v>-7x-9y&amp;=-33</v>
      </c>
      <c r="D55" s="10" t="s">
        <v>32</v>
      </c>
      <c r="E55">
        <f t="shared" ca="1" si="58"/>
        <v>-1</v>
      </c>
      <c r="G55" s="114"/>
      <c r="H55" s="114"/>
      <c r="I55" s="114"/>
      <c r="J55" s="114"/>
      <c r="K55" s="114"/>
      <c r="L55" s="136"/>
      <c r="P55" s="1">
        <f t="shared" ca="1" si="100"/>
        <v>-1</v>
      </c>
      <c r="Q55" s="1">
        <f t="shared" ref="Q55" ca="1" si="311">Q54</f>
        <v>-7</v>
      </c>
      <c r="R55" s="1">
        <f t="shared" ca="1" si="12"/>
        <v>-9</v>
      </c>
      <c r="U55">
        <f t="shared" ca="1" si="286"/>
        <v>-1</v>
      </c>
      <c r="V55">
        <f t="shared" ca="1" si="287"/>
        <v>-7</v>
      </c>
      <c r="W55">
        <f t="shared" ca="1" si="288"/>
        <v>-9</v>
      </c>
      <c r="Y55">
        <f t="shared" ref="Y55" ca="1" si="312">V55*U54+W55*U55</f>
        <v>-33</v>
      </c>
      <c r="Z55" t="str">
        <f t="shared" ca="1" si="290"/>
        <v>-</v>
      </c>
      <c r="AA55">
        <f t="shared" ca="1" si="291"/>
        <v>7</v>
      </c>
      <c r="AB55" t="str">
        <f t="shared" ca="1" si="292"/>
        <v>x</v>
      </c>
      <c r="AC55" t="str">
        <f t="shared" ca="1" si="293"/>
        <v>-</v>
      </c>
      <c r="AD55">
        <f t="shared" ca="1" si="294"/>
        <v>9</v>
      </c>
      <c r="AE55" t="s">
        <v>19</v>
      </c>
      <c r="AF55" t="s">
        <v>334</v>
      </c>
      <c r="AG55" t="str">
        <f t="shared" ca="1" si="295"/>
        <v>-</v>
      </c>
      <c r="AH55">
        <f t="shared" ca="1" si="296"/>
        <v>33</v>
      </c>
      <c r="AJ55" t="str">
        <f t="shared" ca="1" si="297"/>
        <v>-7x-9y&amp;=-33</v>
      </c>
      <c r="AM55" s="98" t="s">
        <v>341</v>
      </c>
      <c r="AN55" t="str">
        <f t="shared" ref="AN55" ca="1" si="313">D54&amp;E54</f>
        <v>x=6</v>
      </c>
      <c r="AO55" t="s">
        <v>338</v>
      </c>
      <c r="AP55" t="str">
        <f t="shared" ref="AP55" ca="1" si="314">D55&amp;E55</f>
        <v>y=-1</v>
      </c>
      <c r="AQ55" s="98" t="s">
        <v>339</v>
      </c>
      <c r="AR55" t="str">
        <f t="shared" ca="1" si="300"/>
        <v xml:space="preserve">\\(\\quad x=6 ,\\quad y=-1\\) </v>
      </c>
    </row>
    <row r="56" spans="1:44" x14ac:dyDescent="0.55000000000000004">
      <c r="A56" s="137" t="s">
        <v>3</v>
      </c>
      <c r="B56" s="137" t="s">
        <v>44</v>
      </c>
      <c r="C56" s="43" t="str">
        <f t="shared" ca="1" si="57"/>
        <v>-x-10y&amp;=-85</v>
      </c>
      <c r="D56" s="10" t="s">
        <v>31</v>
      </c>
      <c r="E56">
        <f t="shared" ca="1" si="58"/>
        <v>-5</v>
      </c>
      <c r="G56" s="114" t="s">
        <v>60</v>
      </c>
      <c r="H56" s="115" t="s">
        <v>340</v>
      </c>
      <c r="I56" s="115" t="str">
        <f t="shared" ref="I56" ca="1" si="315">AR56</f>
        <v>\\(\\quad \\begin{cases}\\displaystyle\\begin{align}-x-10y&amp;=-85\\\\ -x-10y&amp;=-85\\end{align}\\end{cases}\\)</v>
      </c>
      <c r="J56" s="115" t="str">
        <f t="shared" ref="J56" ca="1" si="316">AR57</f>
        <v xml:space="preserve">\\(\\quad x=-5 ,\\quad y=9\\) </v>
      </c>
      <c r="K56" s="115" t="s">
        <v>62</v>
      </c>
      <c r="L56" s="135" t="str">
        <f t="shared" ref="L56" ca="1" si="317">"INSERT INTO "&amp;G56&amp;"(tangen,question,answer,editor,date,count) VALUES('"&amp;H56&amp;"','"&amp;I56&amp;"','"&amp;J56&amp;"','"&amp;K56&amp;"',NOW(),0);"</f>
        <v>INSERT INTO math(tangen,question,answer,editor,date,count) VALUES('m6300','\\(\\quad \\begin{cases}\\displaystyle\\begin{align}-x-10y&amp;=-85\\\\ -x-10y&amp;=-85\\end{align}\\end{cases}\\)','\\(\\quad x=-5 ,\\quad y=9\\) ','harazono',NOW(),0);</v>
      </c>
      <c r="P56" s="1">
        <f t="shared" ca="1" si="100"/>
        <v>-5</v>
      </c>
      <c r="Q56" s="1">
        <f t="shared" ca="1" si="100"/>
        <v>-1</v>
      </c>
      <c r="R56" s="1">
        <f t="shared" ca="1" si="12"/>
        <v>-10</v>
      </c>
      <c r="U56">
        <f t="shared" ca="1" si="286"/>
        <v>-5</v>
      </c>
      <c r="V56">
        <f t="shared" ca="1" si="287"/>
        <v>-1</v>
      </c>
      <c r="W56">
        <f t="shared" ca="1" si="288"/>
        <v>-10</v>
      </c>
      <c r="Y56">
        <f t="shared" ref="Y56" ca="1" si="318">V56*U56+W56*U57</f>
        <v>-85</v>
      </c>
      <c r="Z56" t="str">
        <f t="shared" ca="1" si="290"/>
        <v>-</v>
      </c>
      <c r="AA56" t="str">
        <f t="shared" ca="1" si="291"/>
        <v/>
      </c>
      <c r="AB56" t="str">
        <f t="shared" ca="1" si="292"/>
        <v>x</v>
      </c>
      <c r="AC56" t="str">
        <f t="shared" ca="1" si="293"/>
        <v>-</v>
      </c>
      <c r="AD56">
        <f t="shared" ca="1" si="294"/>
        <v>10</v>
      </c>
      <c r="AE56" t="s">
        <v>19</v>
      </c>
      <c r="AF56" t="s">
        <v>334</v>
      </c>
      <c r="AG56" t="str">
        <f t="shared" ca="1" si="295"/>
        <v>-</v>
      </c>
      <c r="AH56">
        <f t="shared" ca="1" si="296"/>
        <v>85</v>
      </c>
      <c r="AJ56" t="str">
        <f t="shared" ca="1" si="297"/>
        <v>-x-10y&amp;=-85</v>
      </c>
      <c r="AM56" t="s">
        <v>337</v>
      </c>
      <c r="AN56" s="43" t="str">
        <f t="shared" ref="AN56" ca="1" si="319">C56</f>
        <v>-x-10y&amp;=-85</v>
      </c>
      <c r="AO56" s="98" t="s">
        <v>335</v>
      </c>
      <c r="AP56" s="43" t="str">
        <f t="shared" ref="AP56" ca="1" si="320">C57</f>
        <v>-x-10y&amp;=-85</v>
      </c>
      <c r="AQ56" t="s">
        <v>336</v>
      </c>
      <c r="AR56" t="str">
        <f t="shared" ca="1" si="300"/>
        <v>\\(\\quad \\begin{cases}\\displaystyle\\begin{align}-x-10y&amp;=-85\\\\ -x-10y&amp;=-85\\end{align}\\end{cases}\\)</v>
      </c>
    </row>
    <row r="57" spans="1:44" x14ac:dyDescent="0.55000000000000004">
      <c r="A57" s="137"/>
      <c r="B57" s="137"/>
      <c r="C57" s="43" t="str">
        <f t="shared" ca="1" si="57"/>
        <v>-x-10y&amp;=-85</v>
      </c>
      <c r="D57" s="10" t="s">
        <v>32</v>
      </c>
      <c r="E57">
        <f t="shared" ca="1" si="58"/>
        <v>9</v>
      </c>
      <c r="G57" s="114"/>
      <c r="H57" s="114"/>
      <c r="I57" s="114"/>
      <c r="J57" s="114"/>
      <c r="K57" s="114"/>
      <c r="L57" s="136"/>
      <c r="P57" s="1">
        <f t="shared" ca="1" si="100"/>
        <v>9</v>
      </c>
      <c r="Q57" s="1">
        <f t="shared" ref="Q57" ca="1" si="321">Q56</f>
        <v>-1</v>
      </c>
      <c r="R57" s="1">
        <f t="shared" ca="1" si="12"/>
        <v>-10</v>
      </c>
      <c r="U57">
        <f t="shared" ca="1" si="286"/>
        <v>9</v>
      </c>
      <c r="V57">
        <f t="shared" ca="1" si="287"/>
        <v>-1</v>
      </c>
      <c r="W57">
        <f t="shared" ca="1" si="288"/>
        <v>-10</v>
      </c>
      <c r="Y57">
        <f t="shared" ref="Y57" ca="1" si="322">V57*U56+W57*U57</f>
        <v>-85</v>
      </c>
      <c r="Z57" t="str">
        <f t="shared" ca="1" si="290"/>
        <v>-</v>
      </c>
      <c r="AA57" t="str">
        <f t="shared" ca="1" si="291"/>
        <v/>
      </c>
      <c r="AB57" t="str">
        <f t="shared" ca="1" si="292"/>
        <v>x</v>
      </c>
      <c r="AC57" t="str">
        <f t="shared" ca="1" si="293"/>
        <v>-</v>
      </c>
      <c r="AD57">
        <f t="shared" ca="1" si="294"/>
        <v>10</v>
      </c>
      <c r="AE57" t="s">
        <v>19</v>
      </c>
      <c r="AF57" t="s">
        <v>334</v>
      </c>
      <c r="AG57" t="str">
        <f t="shared" ca="1" si="295"/>
        <v>-</v>
      </c>
      <c r="AH57">
        <f t="shared" ca="1" si="296"/>
        <v>85</v>
      </c>
      <c r="AJ57" t="str">
        <f t="shared" ca="1" si="297"/>
        <v>-x-10y&amp;=-85</v>
      </c>
      <c r="AM57" s="98" t="s">
        <v>341</v>
      </c>
      <c r="AN57" t="str">
        <f t="shared" ref="AN57" ca="1" si="323">D56&amp;E56</f>
        <v>x=-5</v>
      </c>
      <c r="AO57" t="s">
        <v>338</v>
      </c>
      <c r="AP57" t="str">
        <f t="shared" ref="AP57" ca="1" si="324">D57&amp;E57</f>
        <v>y=9</v>
      </c>
      <c r="AQ57" s="98" t="s">
        <v>339</v>
      </c>
      <c r="AR57" t="str">
        <f t="shared" ca="1" si="300"/>
        <v xml:space="preserve">\\(\\quad x=-5 ,\\quad y=9\\) </v>
      </c>
    </row>
    <row r="58" spans="1:44" x14ac:dyDescent="0.55000000000000004">
      <c r="A58" s="137" t="s">
        <v>3</v>
      </c>
      <c r="B58" s="137" t="s">
        <v>44</v>
      </c>
      <c r="C58" s="43" t="str">
        <f t="shared" ca="1" si="57"/>
        <v>-x-4y&amp;=6</v>
      </c>
      <c r="D58" s="10" t="s">
        <v>31</v>
      </c>
      <c r="E58">
        <f t="shared" ca="1" si="58"/>
        <v>-10</v>
      </c>
      <c r="G58" s="114" t="s">
        <v>60</v>
      </c>
      <c r="H58" s="115" t="s">
        <v>340</v>
      </c>
      <c r="I58" s="115" t="str">
        <f t="shared" ref="I58" ca="1" si="325">AR58</f>
        <v>\\(\\quad \\begin{cases}\\displaystyle\\begin{align}-x-4y&amp;=6\\\\ -x-8y&amp;=2\\end{align}\\end{cases}\\)</v>
      </c>
      <c r="J58" s="115" t="str">
        <f t="shared" ref="J58" ca="1" si="326">AR59</f>
        <v xml:space="preserve">\\(\\quad x=-10 ,\\quad y=1\\) </v>
      </c>
      <c r="K58" s="115" t="s">
        <v>62</v>
      </c>
      <c r="L58" s="135" t="str">
        <f t="shared" ref="L58" ca="1" si="327">"INSERT INTO "&amp;G58&amp;"(tangen,question,answer,editor,date,count) VALUES('"&amp;H58&amp;"','"&amp;I58&amp;"','"&amp;J58&amp;"','"&amp;K58&amp;"',NOW(),0);"</f>
        <v>INSERT INTO math(tangen,question,answer,editor,date,count) VALUES('m6300','\\(\\quad \\begin{cases}\\displaystyle\\begin{align}-x-4y&amp;=6\\\\ -x-8y&amp;=2\\end{align}\\end{cases}\\)','\\(\\quad x=-10 ,\\quad y=1\\) ','harazono',NOW(),0);</v>
      </c>
      <c r="P58" s="1">
        <f t="shared" ca="1" si="100"/>
        <v>-10</v>
      </c>
      <c r="Q58" s="1">
        <f t="shared" ca="1" si="100"/>
        <v>-1</v>
      </c>
      <c r="R58" s="1">
        <f t="shared" ca="1" si="12"/>
        <v>-4</v>
      </c>
      <c r="U58">
        <f t="shared" ca="1" si="286"/>
        <v>-10</v>
      </c>
      <c r="V58">
        <f t="shared" ca="1" si="287"/>
        <v>-1</v>
      </c>
      <c r="W58">
        <f t="shared" ca="1" si="288"/>
        <v>-4</v>
      </c>
      <c r="Y58">
        <f t="shared" ref="Y58" ca="1" si="328">V58*U58+W58*U59</f>
        <v>6</v>
      </c>
      <c r="Z58" t="str">
        <f t="shared" ca="1" si="290"/>
        <v>-</v>
      </c>
      <c r="AA58" t="str">
        <f t="shared" ca="1" si="291"/>
        <v/>
      </c>
      <c r="AB58" t="str">
        <f t="shared" ca="1" si="292"/>
        <v>x</v>
      </c>
      <c r="AC58" t="str">
        <f t="shared" ca="1" si="293"/>
        <v>-</v>
      </c>
      <c r="AD58">
        <f t="shared" ca="1" si="294"/>
        <v>4</v>
      </c>
      <c r="AE58" t="s">
        <v>19</v>
      </c>
      <c r="AF58" t="s">
        <v>334</v>
      </c>
      <c r="AG58" t="str">
        <f t="shared" ca="1" si="295"/>
        <v/>
      </c>
      <c r="AH58">
        <f t="shared" ca="1" si="296"/>
        <v>6</v>
      </c>
      <c r="AJ58" t="str">
        <f t="shared" ca="1" si="297"/>
        <v>-x-4y&amp;=6</v>
      </c>
      <c r="AM58" t="s">
        <v>337</v>
      </c>
      <c r="AN58" s="43" t="str">
        <f t="shared" ref="AN58" ca="1" si="329">C58</f>
        <v>-x-4y&amp;=6</v>
      </c>
      <c r="AO58" s="98" t="s">
        <v>335</v>
      </c>
      <c r="AP58" s="43" t="str">
        <f t="shared" ref="AP58" ca="1" si="330">C59</f>
        <v>-x-8y&amp;=2</v>
      </c>
      <c r="AQ58" t="s">
        <v>336</v>
      </c>
      <c r="AR58" t="str">
        <f t="shared" ca="1" si="300"/>
        <v>\\(\\quad \\begin{cases}\\displaystyle\\begin{align}-x-4y&amp;=6\\\\ -x-8y&amp;=2\\end{align}\\end{cases}\\)</v>
      </c>
    </row>
    <row r="59" spans="1:44" x14ac:dyDescent="0.55000000000000004">
      <c r="A59" s="137"/>
      <c r="B59" s="137"/>
      <c r="C59" s="43" t="str">
        <f t="shared" ca="1" si="57"/>
        <v>-x-8y&amp;=2</v>
      </c>
      <c r="D59" s="10" t="s">
        <v>32</v>
      </c>
      <c r="E59">
        <f t="shared" ca="1" si="58"/>
        <v>1</v>
      </c>
      <c r="G59" s="114"/>
      <c r="H59" s="114"/>
      <c r="I59" s="114"/>
      <c r="J59" s="114"/>
      <c r="K59" s="114"/>
      <c r="L59" s="136"/>
      <c r="P59" s="1">
        <f t="shared" ca="1" si="100"/>
        <v>1</v>
      </c>
      <c r="Q59" s="1">
        <f t="shared" ref="Q59" ca="1" si="331">Q58</f>
        <v>-1</v>
      </c>
      <c r="R59" s="1">
        <f t="shared" ca="1" si="12"/>
        <v>-8</v>
      </c>
      <c r="U59">
        <f t="shared" ca="1" si="286"/>
        <v>1</v>
      </c>
      <c r="V59">
        <f t="shared" ca="1" si="287"/>
        <v>-1</v>
      </c>
      <c r="W59">
        <f t="shared" ca="1" si="288"/>
        <v>-8</v>
      </c>
      <c r="Y59">
        <f t="shared" ref="Y59" ca="1" si="332">V59*U58+W59*U59</f>
        <v>2</v>
      </c>
      <c r="Z59" t="str">
        <f t="shared" ca="1" si="290"/>
        <v>-</v>
      </c>
      <c r="AA59" t="str">
        <f t="shared" ca="1" si="291"/>
        <v/>
      </c>
      <c r="AB59" t="str">
        <f t="shared" ca="1" si="292"/>
        <v>x</v>
      </c>
      <c r="AC59" t="str">
        <f t="shared" ca="1" si="293"/>
        <v>-</v>
      </c>
      <c r="AD59">
        <f t="shared" ca="1" si="294"/>
        <v>8</v>
      </c>
      <c r="AE59" t="s">
        <v>19</v>
      </c>
      <c r="AF59" t="s">
        <v>334</v>
      </c>
      <c r="AG59" t="str">
        <f t="shared" ca="1" si="295"/>
        <v/>
      </c>
      <c r="AH59">
        <f t="shared" ca="1" si="296"/>
        <v>2</v>
      </c>
      <c r="AJ59" t="str">
        <f t="shared" ca="1" si="297"/>
        <v>-x-8y&amp;=2</v>
      </c>
      <c r="AM59" s="98" t="s">
        <v>341</v>
      </c>
      <c r="AN59" t="str">
        <f t="shared" ref="AN59" ca="1" si="333">D58&amp;E58</f>
        <v>x=-10</v>
      </c>
      <c r="AO59" t="s">
        <v>338</v>
      </c>
      <c r="AP59" t="str">
        <f t="shared" ref="AP59" ca="1" si="334">D59&amp;E59</f>
        <v>y=1</v>
      </c>
      <c r="AQ59" s="98" t="s">
        <v>339</v>
      </c>
      <c r="AR59" t="str">
        <f t="shared" ca="1" si="300"/>
        <v xml:space="preserve">\\(\\quad x=-10 ,\\quad y=1\\) </v>
      </c>
    </row>
    <row r="60" spans="1:44" x14ac:dyDescent="0.55000000000000004">
      <c r="A60" s="137" t="s">
        <v>3</v>
      </c>
      <c r="B60" s="137" t="s">
        <v>44</v>
      </c>
      <c r="C60" s="43" t="str">
        <f t="shared" ca="1" si="57"/>
        <v>-4x+3y&amp;=-1</v>
      </c>
      <c r="D60" s="10" t="s">
        <v>31</v>
      </c>
      <c r="E60">
        <f t="shared" ca="1" si="58"/>
        <v>1</v>
      </c>
      <c r="G60" s="114" t="s">
        <v>60</v>
      </c>
      <c r="H60" s="115" t="s">
        <v>340</v>
      </c>
      <c r="I60" s="115" t="str">
        <f t="shared" ref="I60" ca="1" si="335">AR60</f>
        <v>\\(\\quad \\begin{cases}\\displaystyle\\begin{align}-4x+3y&amp;=-1\\\\ -4x+4y&amp;=-0\\end{align}\\end{cases}\\)</v>
      </c>
      <c r="J60" s="115" t="str">
        <f t="shared" ref="J60" ca="1" si="336">AR61</f>
        <v xml:space="preserve">\\(\\quad x=1 ,\\quad y=1\\) </v>
      </c>
      <c r="K60" s="115" t="s">
        <v>62</v>
      </c>
      <c r="L60" s="135" t="str">
        <f t="shared" ref="L60" ca="1" si="337">"INSERT INTO "&amp;G60&amp;"(tangen,question,answer,editor,date,count) VALUES('"&amp;H60&amp;"','"&amp;I60&amp;"','"&amp;J60&amp;"','"&amp;K60&amp;"',NOW(),0);"</f>
        <v>INSERT INTO math(tangen,question,answer,editor,date,count) VALUES('m6300','\\(\\quad \\begin{cases}\\displaystyle\\begin{align}-4x+3y&amp;=-1\\\\ -4x+4y&amp;=-0\\end{align}\\end{cases}\\)','\\(\\quad x=1 ,\\quad y=1\\) ','harazono',NOW(),0);</v>
      </c>
      <c r="P60" s="1">
        <f t="shared" ca="1" si="100"/>
        <v>1</v>
      </c>
      <c r="Q60" s="1">
        <f t="shared" ca="1" si="100"/>
        <v>-4</v>
      </c>
      <c r="R60" s="1">
        <f t="shared" ca="1" si="12"/>
        <v>3</v>
      </c>
      <c r="U60">
        <f t="shared" ca="1" si="286"/>
        <v>1</v>
      </c>
      <c r="V60">
        <f t="shared" ca="1" si="287"/>
        <v>-4</v>
      </c>
      <c r="W60">
        <f t="shared" ca="1" si="288"/>
        <v>3</v>
      </c>
      <c r="Y60">
        <f t="shared" ref="Y60" ca="1" si="338">V60*U60+W60*U61</f>
        <v>-1</v>
      </c>
      <c r="Z60" t="str">
        <f t="shared" ca="1" si="290"/>
        <v>-</v>
      </c>
      <c r="AA60">
        <f t="shared" ca="1" si="291"/>
        <v>4</v>
      </c>
      <c r="AB60" t="str">
        <f t="shared" ca="1" si="292"/>
        <v>x</v>
      </c>
      <c r="AC60" t="str">
        <f t="shared" ca="1" si="293"/>
        <v>+</v>
      </c>
      <c r="AD60">
        <f t="shared" ca="1" si="294"/>
        <v>3</v>
      </c>
      <c r="AE60" t="s">
        <v>19</v>
      </c>
      <c r="AF60" t="s">
        <v>334</v>
      </c>
      <c r="AG60" t="str">
        <f t="shared" ca="1" si="295"/>
        <v>-</v>
      </c>
      <c r="AH60">
        <f t="shared" ca="1" si="296"/>
        <v>1</v>
      </c>
      <c r="AJ60" t="str">
        <f t="shared" ca="1" si="297"/>
        <v>-4x+3y&amp;=-1</v>
      </c>
      <c r="AM60" t="s">
        <v>337</v>
      </c>
      <c r="AN60" s="43" t="str">
        <f t="shared" ref="AN60" ca="1" si="339">C60</f>
        <v>-4x+3y&amp;=-1</v>
      </c>
      <c r="AO60" s="98" t="s">
        <v>335</v>
      </c>
      <c r="AP60" s="43" t="str">
        <f t="shared" ref="AP60" ca="1" si="340">C61</f>
        <v>-4x+4y&amp;=-0</v>
      </c>
      <c r="AQ60" t="s">
        <v>336</v>
      </c>
      <c r="AR60" t="str">
        <f t="shared" ca="1" si="300"/>
        <v>\\(\\quad \\begin{cases}\\displaystyle\\begin{align}-4x+3y&amp;=-1\\\\ -4x+4y&amp;=-0\\end{align}\\end{cases}\\)</v>
      </c>
    </row>
    <row r="61" spans="1:44" x14ac:dyDescent="0.55000000000000004">
      <c r="A61" s="137"/>
      <c r="B61" s="137"/>
      <c r="C61" s="43" t="str">
        <f t="shared" ca="1" si="57"/>
        <v>-4x+4y&amp;=-0</v>
      </c>
      <c r="D61" s="10" t="s">
        <v>32</v>
      </c>
      <c r="E61">
        <f t="shared" ca="1" si="58"/>
        <v>1</v>
      </c>
      <c r="G61" s="114"/>
      <c r="H61" s="114"/>
      <c r="I61" s="114"/>
      <c r="J61" s="114"/>
      <c r="K61" s="114"/>
      <c r="L61" s="136"/>
      <c r="P61" s="1">
        <f t="shared" ca="1" si="100"/>
        <v>1</v>
      </c>
      <c r="Q61" s="1">
        <f t="shared" ref="Q61" ca="1" si="341">Q60</f>
        <v>-4</v>
      </c>
      <c r="R61" s="1">
        <f t="shared" ca="1" si="12"/>
        <v>4</v>
      </c>
      <c r="U61">
        <f t="shared" ca="1" si="286"/>
        <v>1</v>
      </c>
      <c r="V61">
        <f t="shared" ca="1" si="287"/>
        <v>-4</v>
      </c>
      <c r="W61">
        <f t="shared" ca="1" si="288"/>
        <v>4</v>
      </c>
      <c r="Y61">
        <f t="shared" ref="Y61" ca="1" si="342">V61*U60+W61*U61</f>
        <v>0</v>
      </c>
      <c r="Z61" t="str">
        <f t="shared" ca="1" si="290"/>
        <v>-</v>
      </c>
      <c r="AA61">
        <f t="shared" ca="1" si="291"/>
        <v>4</v>
      </c>
      <c r="AB61" t="str">
        <f t="shared" ca="1" si="292"/>
        <v>x</v>
      </c>
      <c r="AC61" t="str">
        <f t="shared" ca="1" si="293"/>
        <v>+</v>
      </c>
      <c r="AD61">
        <f t="shared" ca="1" si="294"/>
        <v>4</v>
      </c>
      <c r="AE61" t="s">
        <v>19</v>
      </c>
      <c r="AF61" t="s">
        <v>334</v>
      </c>
      <c r="AG61" t="str">
        <f t="shared" ca="1" si="295"/>
        <v>-</v>
      </c>
      <c r="AH61">
        <f t="shared" ca="1" si="296"/>
        <v>0</v>
      </c>
      <c r="AJ61" t="str">
        <f t="shared" ca="1" si="297"/>
        <v>-4x+4y&amp;=-0</v>
      </c>
      <c r="AM61" s="98" t="s">
        <v>341</v>
      </c>
      <c r="AN61" t="str">
        <f t="shared" ref="AN61" ca="1" si="343">D60&amp;E60</f>
        <v>x=1</v>
      </c>
      <c r="AO61" t="s">
        <v>338</v>
      </c>
      <c r="AP61" t="str">
        <f t="shared" ref="AP61" ca="1" si="344">D61&amp;E61</f>
        <v>y=1</v>
      </c>
      <c r="AQ61" s="98" t="s">
        <v>339</v>
      </c>
      <c r="AR61" t="str">
        <f t="shared" ca="1" si="300"/>
        <v xml:space="preserve">\\(\\quad x=1 ,\\quad y=1\\) </v>
      </c>
    </row>
    <row r="62" spans="1:44" x14ac:dyDescent="0.55000000000000004">
      <c r="A62" s="137" t="s">
        <v>3</v>
      </c>
      <c r="B62" s="137" t="s">
        <v>44</v>
      </c>
      <c r="C62" s="43" t="str">
        <f t="shared" ca="1" si="57"/>
        <v>4x+10y&amp;=22</v>
      </c>
      <c r="D62" s="10" t="s">
        <v>31</v>
      </c>
      <c r="E62">
        <f t="shared" ca="1" si="58"/>
        <v>-7</v>
      </c>
      <c r="G62" s="114" t="s">
        <v>60</v>
      </c>
      <c r="H62" s="115" t="s">
        <v>340</v>
      </c>
      <c r="I62" s="115" t="str">
        <f t="shared" ref="I62" ca="1" si="345">AR62</f>
        <v>\\(\\quad \\begin{cases}\\displaystyle\\begin{align}4x+10y&amp;=22\\\\ 4x+7y&amp;=7\\end{align}\\end{cases}\\)</v>
      </c>
      <c r="J62" s="115" t="str">
        <f t="shared" ref="J62" ca="1" si="346">AR63</f>
        <v xml:space="preserve">\\(\\quad x=-7 ,\\quad y=5\\) </v>
      </c>
      <c r="K62" s="115" t="s">
        <v>62</v>
      </c>
      <c r="L62" s="135" t="str">
        <f t="shared" ref="L62" ca="1" si="347">"INSERT INTO "&amp;G62&amp;"(tangen,question,answer,editor,date,count) VALUES('"&amp;H62&amp;"','"&amp;I62&amp;"','"&amp;J62&amp;"','"&amp;K62&amp;"',NOW(),0);"</f>
        <v>INSERT INTO math(tangen,question,answer,editor,date,count) VALUES('m6300','\\(\\quad \\begin{cases}\\displaystyle\\begin{align}4x+10y&amp;=22\\\\ 4x+7y&amp;=7\\end{align}\\end{cases}\\)','\\(\\quad x=-7 ,\\quad y=5\\) ','harazono',NOW(),0);</v>
      </c>
      <c r="P62" s="1">
        <f t="shared" ca="1" si="100"/>
        <v>-7</v>
      </c>
      <c r="Q62" s="1">
        <f t="shared" ca="1" si="100"/>
        <v>4</v>
      </c>
      <c r="R62" s="1">
        <f t="shared" ca="1" si="12"/>
        <v>10</v>
      </c>
      <c r="U62">
        <f t="shared" ca="1" si="286"/>
        <v>-7</v>
      </c>
      <c r="V62">
        <f t="shared" ca="1" si="287"/>
        <v>4</v>
      </c>
      <c r="W62">
        <f t="shared" ca="1" si="288"/>
        <v>10</v>
      </c>
      <c r="Y62">
        <f t="shared" ref="Y62" ca="1" si="348">V62*U62+W62*U63</f>
        <v>22</v>
      </c>
      <c r="Z62" t="str">
        <f t="shared" ca="1" si="290"/>
        <v/>
      </c>
      <c r="AA62">
        <f t="shared" ca="1" si="291"/>
        <v>4</v>
      </c>
      <c r="AB62" t="str">
        <f t="shared" ca="1" si="292"/>
        <v>x</v>
      </c>
      <c r="AC62" t="str">
        <f t="shared" ca="1" si="293"/>
        <v>+</v>
      </c>
      <c r="AD62">
        <f t="shared" ca="1" si="294"/>
        <v>10</v>
      </c>
      <c r="AE62" t="s">
        <v>19</v>
      </c>
      <c r="AF62" t="s">
        <v>334</v>
      </c>
      <c r="AG62" t="str">
        <f t="shared" ca="1" si="295"/>
        <v/>
      </c>
      <c r="AH62">
        <f t="shared" ca="1" si="296"/>
        <v>22</v>
      </c>
      <c r="AJ62" t="str">
        <f t="shared" ca="1" si="297"/>
        <v>4x+10y&amp;=22</v>
      </c>
      <c r="AM62" t="s">
        <v>337</v>
      </c>
      <c r="AN62" s="43" t="str">
        <f t="shared" ref="AN62" ca="1" si="349">C62</f>
        <v>4x+10y&amp;=22</v>
      </c>
      <c r="AO62" s="98" t="s">
        <v>335</v>
      </c>
      <c r="AP62" s="43" t="str">
        <f t="shared" ref="AP62" ca="1" si="350">C63</f>
        <v>4x+7y&amp;=7</v>
      </c>
      <c r="AQ62" t="s">
        <v>336</v>
      </c>
      <c r="AR62" t="str">
        <f t="shared" ca="1" si="300"/>
        <v>\\(\\quad \\begin{cases}\\displaystyle\\begin{align}4x+10y&amp;=22\\\\ 4x+7y&amp;=7\\end{align}\\end{cases}\\)</v>
      </c>
    </row>
    <row r="63" spans="1:44" x14ac:dyDescent="0.55000000000000004">
      <c r="A63" s="137"/>
      <c r="B63" s="137"/>
      <c r="C63" s="43" t="str">
        <f t="shared" ca="1" si="57"/>
        <v>4x+7y&amp;=7</v>
      </c>
      <c r="D63" s="10" t="s">
        <v>32</v>
      </c>
      <c r="E63">
        <f t="shared" ca="1" si="58"/>
        <v>5</v>
      </c>
      <c r="G63" s="114"/>
      <c r="H63" s="114"/>
      <c r="I63" s="114"/>
      <c r="J63" s="114"/>
      <c r="K63" s="114"/>
      <c r="L63" s="136"/>
      <c r="P63" s="1">
        <f t="shared" ca="1" si="100"/>
        <v>5</v>
      </c>
      <c r="Q63" s="1">
        <f t="shared" ref="Q63" ca="1" si="351">Q62</f>
        <v>4</v>
      </c>
      <c r="R63" s="1">
        <f t="shared" ca="1" si="12"/>
        <v>7</v>
      </c>
      <c r="U63">
        <f t="shared" ca="1" si="286"/>
        <v>5</v>
      </c>
      <c r="V63">
        <f t="shared" ca="1" si="287"/>
        <v>4</v>
      </c>
      <c r="W63">
        <f t="shared" ca="1" si="288"/>
        <v>7</v>
      </c>
      <c r="Y63">
        <f t="shared" ref="Y63" ca="1" si="352">V63*U62+W63*U63</f>
        <v>7</v>
      </c>
      <c r="Z63" t="str">
        <f t="shared" ca="1" si="290"/>
        <v/>
      </c>
      <c r="AA63">
        <f t="shared" ca="1" si="291"/>
        <v>4</v>
      </c>
      <c r="AB63" t="str">
        <f t="shared" ca="1" si="292"/>
        <v>x</v>
      </c>
      <c r="AC63" t="str">
        <f t="shared" ca="1" si="293"/>
        <v>+</v>
      </c>
      <c r="AD63">
        <f t="shared" ca="1" si="294"/>
        <v>7</v>
      </c>
      <c r="AE63" t="s">
        <v>19</v>
      </c>
      <c r="AF63" t="s">
        <v>334</v>
      </c>
      <c r="AG63" t="str">
        <f t="shared" ca="1" si="295"/>
        <v/>
      </c>
      <c r="AH63">
        <f t="shared" ca="1" si="296"/>
        <v>7</v>
      </c>
      <c r="AJ63" t="str">
        <f t="shared" ca="1" si="297"/>
        <v>4x+7y&amp;=7</v>
      </c>
      <c r="AM63" s="98" t="s">
        <v>341</v>
      </c>
      <c r="AN63" t="str">
        <f t="shared" ref="AN63" ca="1" si="353">D62&amp;E62</f>
        <v>x=-7</v>
      </c>
      <c r="AO63" t="s">
        <v>338</v>
      </c>
      <c r="AP63" t="str">
        <f t="shared" ref="AP63" ca="1" si="354">D63&amp;E63</f>
        <v>y=5</v>
      </c>
      <c r="AQ63" s="98" t="s">
        <v>339</v>
      </c>
      <c r="AR63" t="str">
        <f t="shared" ca="1" si="300"/>
        <v xml:space="preserve">\\(\\quad x=-7 ,\\quad y=5\\) </v>
      </c>
    </row>
    <row r="64" spans="1:44" x14ac:dyDescent="0.55000000000000004">
      <c r="A64" s="137" t="s">
        <v>3</v>
      </c>
      <c r="B64" s="137" t="s">
        <v>44</v>
      </c>
      <c r="C64" s="43" t="str">
        <f t="shared" ca="1" si="57"/>
        <v>7x-5y&amp;=-15</v>
      </c>
      <c r="D64" s="10" t="s">
        <v>31</v>
      </c>
      <c r="E64">
        <f t="shared" ca="1" si="58"/>
        <v>-5</v>
      </c>
      <c r="G64" s="114" t="s">
        <v>60</v>
      </c>
      <c r="H64" s="115" t="s">
        <v>340</v>
      </c>
      <c r="I64" s="115" t="str">
        <f t="shared" ref="I64" ca="1" si="355">AR64</f>
        <v>\\(\\quad \\begin{cases}\\displaystyle\\begin{align}7x-5y&amp;=-15\\\\ 7x+5y&amp;=-55\\end{align}\\end{cases}\\)</v>
      </c>
      <c r="J64" s="115" t="str">
        <f t="shared" ref="J64" ca="1" si="356">AR65</f>
        <v xml:space="preserve">\\(\\quad x=-5 ,\\quad y=-4\\) </v>
      </c>
      <c r="K64" s="115" t="s">
        <v>62</v>
      </c>
      <c r="L64" s="135" t="str">
        <f t="shared" ref="L64" ca="1" si="357">"INSERT INTO "&amp;G64&amp;"(tangen,question,answer,editor,date,count) VALUES('"&amp;H64&amp;"','"&amp;I64&amp;"','"&amp;J64&amp;"','"&amp;K64&amp;"',NOW(),0);"</f>
        <v>INSERT INTO math(tangen,question,answer,editor,date,count) VALUES('m6300','\\(\\quad \\begin{cases}\\displaystyle\\begin{align}7x-5y&amp;=-15\\\\ 7x+5y&amp;=-55\\end{align}\\end{cases}\\)','\\(\\quad x=-5 ,\\quad y=-4\\) ','harazono',NOW(),0);</v>
      </c>
      <c r="P64" s="1">
        <f t="shared" ca="1" si="100"/>
        <v>-5</v>
      </c>
      <c r="Q64" s="1">
        <f t="shared" ca="1" si="100"/>
        <v>7</v>
      </c>
      <c r="R64" s="1">
        <f t="shared" ca="1" si="12"/>
        <v>-5</v>
      </c>
      <c r="U64">
        <f t="shared" ca="1" si="286"/>
        <v>-5</v>
      </c>
      <c r="V64">
        <f t="shared" ca="1" si="287"/>
        <v>7</v>
      </c>
      <c r="W64">
        <f t="shared" ca="1" si="288"/>
        <v>-5</v>
      </c>
      <c r="Y64">
        <f t="shared" ref="Y64" ca="1" si="358">V64*U64+W64*U65</f>
        <v>-15</v>
      </c>
      <c r="Z64" t="str">
        <f t="shared" ca="1" si="290"/>
        <v/>
      </c>
      <c r="AA64">
        <f t="shared" ca="1" si="291"/>
        <v>7</v>
      </c>
      <c r="AB64" t="str">
        <f t="shared" ca="1" si="292"/>
        <v>x</v>
      </c>
      <c r="AC64" t="str">
        <f t="shared" ca="1" si="293"/>
        <v>-</v>
      </c>
      <c r="AD64">
        <f t="shared" ca="1" si="294"/>
        <v>5</v>
      </c>
      <c r="AE64" t="s">
        <v>19</v>
      </c>
      <c r="AF64" t="s">
        <v>334</v>
      </c>
      <c r="AG64" t="str">
        <f t="shared" ca="1" si="295"/>
        <v>-</v>
      </c>
      <c r="AH64">
        <f t="shared" ca="1" si="296"/>
        <v>15</v>
      </c>
      <c r="AJ64" t="str">
        <f t="shared" ca="1" si="297"/>
        <v>7x-5y&amp;=-15</v>
      </c>
      <c r="AM64" t="s">
        <v>337</v>
      </c>
      <c r="AN64" s="43" t="str">
        <f t="shared" ref="AN64" ca="1" si="359">C64</f>
        <v>7x-5y&amp;=-15</v>
      </c>
      <c r="AO64" s="98" t="s">
        <v>335</v>
      </c>
      <c r="AP64" s="43" t="str">
        <f t="shared" ref="AP64" ca="1" si="360">C65</f>
        <v>7x+5y&amp;=-55</v>
      </c>
      <c r="AQ64" t="s">
        <v>336</v>
      </c>
      <c r="AR64" t="str">
        <f t="shared" ca="1" si="300"/>
        <v>\\(\\quad \\begin{cases}\\displaystyle\\begin{align}7x-5y&amp;=-15\\\\ 7x+5y&amp;=-55\\end{align}\\end{cases}\\)</v>
      </c>
    </row>
    <row r="65" spans="1:44" x14ac:dyDescent="0.55000000000000004">
      <c r="A65" s="137"/>
      <c r="B65" s="137"/>
      <c r="C65" s="43" t="str">
        <f t="shared" ca="1" si="57"/>
        <v>7x+5y&amp;=-55</v>
      </c>
      <c r="D65" s="10" t="s">
        <v>32</v>
      </c>
      <c r="E65">
        <f t="shared" ca="1" si="58"/>
        <v>-4</v>
      </c>
      <c r="G65" s="114"/>
      <c r="H65" s="114"/>
      <c r="I65" s="114"/>
      <c r="J65" s="114"/>
      <c r="K65" s="114"/>
      <c r="L65" s="136"/>
      <c r="P65" s="1">
        <f t="shared" ca="1" si="100"/>
        <v>-4</v>
      </c>
      <c r="Q65" s="1">
        <f t="shared" ref="Q65" ca="1" si="361">Q64</f>
        <v>7</v>
      </c>
      <c r="R65" s="1">
        <f t="shared" ca="1" si="12"/>
        <v>5</v>
      </c>
      <c r="U65">
        <f t="shared" ca="1" si="286"/>
        <v>-4</v>
      </c>
      <c r="V65">
        <f t="shared" ca="1" si="287"/>
        <v>7</v>
      </c>
      <c r="W65">
        <f t="shared" ca="1" si="288"/>
        <v>5</v>
      </c>
      <c r="Y65">
        <f t="shared" ref="Y65" ca="1" si="362">V65*U64+W65*U65</f>
        <v>-55</v>
      </c>
      <c r="Z65" t="str">
        <f t="shared" ca="1" si="290"/>
        <v/>
      </c>
      <c r="AA65">
        <f t="shared" ca="1" si="291"/>
        <v>7</v>
      </c>
      <c r="AB65" t="str">
        <f t="shared" ca="1" si="292"/>
        <v>x</v>
      </c>
      <c r="AC65" t="str">
        <f t="shared" ca="1" si="293"/>
        <v>+</v>
      </c>
      <c r="AD65">
        <f t="shared" ca="1" si="294"/>
        <v>5</v>
      </c>
      <c r="AE65" t="s">
        <v>19</v>
      </c>
      <c r="AF65" t="s">
        <v>334</v>
      </c>
      <c r="AG65" t="str">
        <f t="shared" ca="1" si="295"/>
        <v>-</v>
      </c>
      <c r="AH65">
        <f t="shared" ca="1" si="296"/>
        <v>55</v>
      </c>
      <c r="AJ65" t="str">
        <f t="shared" ca="1" si="297"/>
        <v>7x+5y&amp;=-55</v>
      </c>
      <c r="AM65" s="98" t="s">
        <v>341</v>
      </c>
      <c r="AN65" t="str">
        <f t="shared" ref="AN65" ca="1" si="363">D64&amp;E64</f>
        <v>x=-5</v>
      </c>
      <c r="AO65" t="s">
        <v>338</v>
      </c>
      <c r="AP65" t="str">
        <f t="shared" ref="AP65" ca="1" si="364">D65&amp;E65</f>
        <v>y=-4</v>
      </c>
      <c r="AQ65" s="98" t="s">
        <v>339</v>
      </c>
      <c r="AR65" t="str">
        <f t="shared" ca="1" si="300"/>
        <v xml:space="preserve">\\(\\quad x=-5 ,\\quad y=-4\\) </v>
      </c>
    </row>
    <row r="66" spans="1:44" x14ac:dyDescent="0.55000000000000004">
      <c r="A66" s="137" t="s">
        <v>3</v>
      </c>
      <c r="B66" s="137" t="s">
        <v>44</v>
      </c>
      <c r="C66" s="43" t="str">
        <f t="shared" ref="C66:C98" ca="1" si="365">AJ66</f>
        <v>-2x+2y&amp;=-8</v>
      </c>
      <c r="D66" s="10" t="s">
        <v>31</v>
      </c>
      <c r="E66">
        <f t="shared" ref="E66:E98" ca="1" si="366">U66</f>
        <v>-2</v>
      </c>
      <c r="G66" s="114" t="s">
        <v>60</v>
      </c>
      <c r="H66" s="115" t="s">
        <v>340</v>
      </c>
      <c r="I66" s="115" t="str">
        <f t="shared" ref="I66" ca="1" si="367">AR66</f>
        <v>\\(\\quad \\begin{cases}\\displaystyle\\begin{align}-2x+2y&amp;=-8\\\\ -2x-4y&amp;=28\\end{align}\\end{cases}\\)</v>
      </c>
      <c r="J66" s="115" t="str">
        <f t="shared" ref="J66" ca="1" si="368">AR67</f>
        <v xml:space="preserve">\\(\\quad x=-2 ,\\quad y=-6\\) </v>
      </c>
      <c r="K66" s="115" t="s">
        <v>62</v>
      </c>
      <c r="L66" s="135" t="str">
        <f t="shared" ref="L66" ca="1" si="369">"INSERT INTO "&amp;G66&amp;"(tangen,question,answer,editor,date,count) VALUES('"&amp;H66&amp;"','"&amp;I66&amp;"','"&amp;J66&amp;"','"&amp;K66&amp;"',NOW(),0);"</f>
        <v>INSERT INTO math(tangen,question,answer,editor,date,count) VALUES('m6300','\\(\\quad \\begin{cases}\\displaystyle\\begin{align}-2x+2y&amp;=-8\\\\ -2x-4y&amp;=28\\end{align}\\end{cases}\\)','\\(\\quad x=-2 ,\\quad y=-6\\) ','harazono',NOW(),0);</v>
      </c>
      <c r="P66" s="1">
        <f t="shared" ca="1" si="100"/>
        <v>-2</v>
      </c>
      <c r="Q66" s="1">
        <f t="shared" ca="1" si="100"/>
        <v>-2</v>
      </c>
      <c r="R66" s="1">
        <f t="shared" ca="1" si="12"/>
        <v>2</v>
      </c>
      <c r="U66">
        <f t="shared" ca="1" si="286"/>
        <v>-2</v>
      </c>
      <c r="V66">
        <f t="shared" ca="1" si="287"/>
        <v>-2</v>
      </c>
      <c r="W66">
        <f t="shared" ca="1" si="288"/>
        <v>2</v>
      </c>
      <c r="Y66">
        <f t="shared" ref="Y66" ca="1" si="370">V66*U66+W66*U67</f>
        <v>-8</v>
      </c>
      <c r="Z66" t="str">
        <f t="shared" ca="1" si="290"/>
        <v>-</v>
      </c>
      <c r="AA66">
        <f t="shared" ca="1" si="291"/>
        <v>2</v>
      </c>
      <c r="AB66" t="str">
        <f t="shared" ca="1" si="292"/>
        <v>x</v>
      </c>
      <c r="AC66" t="str">
        <f t="shared" ca="1" si="293"/>
        <v>+</v>
      </c>
      <c r="AD66">
        <f t="shared" ca="1" si="294"/>
        <v>2</v>
      </c>
      <c r="AE66" t="s">
        <v>19</v>
      </c>
      <c r="AF66" t="s">
        <v>334</v>
      </c>
      <c r="AG66" t="str">
        <f t="shared" ca="1" si="295"/>
        <v>-</v>
      </c>
      <c r="AH66">
        <f t="shared" ca="1" si="296"/>
        <v>8</v>
      </c>
      <c r="AJ66" t="str">
        <f t="shared" ca="1" si="297"/>
        <v>-2x+2y&amp;=-8</v>
      </c>
      <c r="AM66" t="s">
        <v>337</v>
      </c>
      <c r="AN66" s="43" t="str">
        <f t="shared" ref="AN66" ca="1" si="371">C66</f>
        <v>-2x+2y&amp;=-8</v>
      </c>
      <c r="AO66" s="98" t="s">
        <v>335</v>
      </c>
      <c r="AP66" s="43" t="str">
        <f t="shared" ref="AP66" ca="1" si="372">C67</f>
        <v>-2x-4y&amp;=28</v>
      </c>
      <c r="AQ66" t="s">
        <v>336</v>
      </c>
      <c r="AR66" t="str">
        <f t="shared" ca="1" si="300"/>
        <v>\\(\\quad \\begin{cases}\\displaystyle\\begin{align}-2x+2y&amp;=-8\\\\ -2x-4y&amp;=28\\end{align}\\end{cases}\\)</v>
      </c>
    </row>
    <row r="67" spans="1:44" x14ac:dyDescent="0.55000000000000004">
      <c r="A67" s="137"/>
      <c r="B67" s="137"/>
      <c r="C67" s="43" t="str">
        <f t="shared" ca="1" si="365"/>
        <v>-2x-4y&amp;=28</v>
      </c>
      <c r="D67" s="10" t="s">
        <v>32</v>
      </c>
      <c r="E67">
        <f t="shared" ca="1" si="366"/>
        <v>-6</v>
      </c>
      <c r="G67" s="114"/>
      <c r="H67" s="114"/>
      <c r="I67" s="114"/>
      <c r="J67" s="114"/>
      <c r="K67" s="114"/>
      <c r="L67" s="136"/>
      <c r="P67" s="1">
        <f t="shared" ca="1" si="100"/>
        <v>-6</v>
      </c>
      <c r="Q67" s="1">
        <f t="shared" ref="Q67" ca="1" si="373">Q66</f>
        <v>-2</v>
      </c>
      <c r="R67" s="1">
        <f t="shared" ref="R67:R101" ca="1" si="374">RANDBETWEEN(-10,10)</f>
        <v>-4</v>
      </c>
      <c r="U67">
        <f t="shared" ca="1" si="286"/>
        <v>-6</v>
      </c>
      <c r="V67">
        <f t="shared" ca="1" si="287"/>
        <v>-2</v>
      </c>
      <c r="W67">
        <f t="shared" ca="1" si="288"/>
        <v>-4</v>
      </c>
      <c r="Y67">
        <f t="shared" ref="Y67" ca="1" si="375">V67*U66+W67*U67</f>
        <v>28</v>
      </c>
      <c r="Z67" t="str">
        <f t="shared" ca="1" si="290"/>
        <v>-</v>
      </c>
      <c r="AA67">
        <f t="shared" ca="1" si="291"/>
        <v>2</v>
      </c>
      <c r="AB67" t="str">
        <f t="shared" ca="1" si="292"/>
        <v>x</v>
      </c>
      <c r="AC67" t="str">
        <f t="shared" ca="1" si="293"/>
        <v>-</v>
      </c>
      <c r="AD67">
        <f t="shared" ca="1" si="294"/>
        <v>4</v>
      </c>
      <c r="AE67" t="s">
        <v>19</v>
      </c>
      <c r="AF67" t="s">
        <v>334</v>
      </c>
      <c r="AG67" t="str">
        <f t="shared" ca="1" si="295"/>
        <v/>
      </c>
      <c r="AH67">
        <f t="shared" ca="1" si="296"/>
        <v>28</v>
      </c>
      <c r="AJ67" t="str">
        <f t="shared" ca="1" si="297"/>
        <v>-2x-4y&amp;=28</v>
      </c>
      <c r="AM67" s="98" t="s">
        <v>341</v>
      </c>
      <c r="AN67" t="str">
        <f t="shared" ref="AN67" ca="1" si="376">D66&amp;E66</f>
        <v>x=-2</v>
      </c>
      <c r="AO67" t="s">
        <v>338</v>
      </c>
      <c r="AP67" t="str">
        <f t="shared" ref="AP67" ca="1" si="377">D67&amp;E67</f>
        <v>y=-6</v>
      </c>
      <c r="AQ67" s="98" t="s">
        <v>339</v>
      </c>
      <c r="AR67" t="str">
        <f t="shared" ca="1" si="300"/>
        <v xml:space="preserve">\\(\\quad x=-2 ,\\quad y=-6\\) </v>
      </c>
    </row>
    <row r="68" spans="1:44" x14ac:dyDescent="0.55000000000000004">
      <c r="A68" s="137" t="s">
        <v>3</v>
      </c>
      <c r="B68" s="137" t="s">
        <v>44</v>
      </c>
      <c r="C68" s="43" t="str">
        <f t="shared" ca="1" si="365"/>
        <v>-6x+10y&amp;=130</v>
      </c>
      <c r="D68" s="10" t="s">
        <v>31</v>
      </c>
      <c r="E68">
        <f t="shared" ca="1" si="366"/>
        <v>-10</v>
      </c>
      <c r="G68" s="114" t="s">
        <v>60</v>
      </c>
      <c r="H68" s="115" t="s">
        <v>340</v>
      </c>
      <c r="I68" s="115" t="str">
        <f t="shared" ref="I68" ca="1" si="378">AR68</f>
        <v>\\(\\quad \\begin{cases}\\displaystyle\\begin{align}-6x+10y&amp;=130\\\\ -6x+2y&amp;=74\\end{align}\\end{cases}\\)</v>
      </c>
      <c r="J68" s="115" t="str">
        <f t="shared" ref="J68" ca="1" si="379">AR69</f>
        <v xml:space="preserve">\\(\\quad x=-10 ,\\quad y=7\\) </v>
      </c>
      <c r="K68" s="115" t="s">
        <v>62</v>
      </c>
      <c r="L68" s="135" t="str">
        <f t="shared" ref="L68" ca="1" si="380">"INSERT INTO "&amp;G68&amp;"(tangen,question,answer,editor,date,count) VALUES('"&amp;H68&amp;"','"&amp;I68&amp;"','"&amp;J68&amp;"','"&amp;K68&amp;"',NOW(),0);"</f>
        <v>INSERT INTO math(tangen,question,answer,editor,date,count) VALUES('m6300','\\(\\quad \\begin{cases}\\displaystyle\\begin{align}-6x+10y&amp;=130\\\\ -6x+2y&amp;=74\\end{align}\\end{cases}\\)','\\(\\quad x=-10 ,\\quad y=7\\) ','harazono',NOW(),0);</v>
      </c>
      <c r="P68" s="1">
        <f t="shared" ca="1" si="100"/>
        <v>-10</v>
      </c>
      <c r="Q68" s="1">
        <f t="shared" ca="1" si="100"/>
        <v>-6</v>
      </c>
      <c r="R68" s="1">
        <f t="shared" ca="1" si="374"/>
        <v>10</v>
      </c>
      <c r="U68">
        <f t="shared" ca="1" si="286"/>
        <v>-10</v>
      </c>
      <c r="V68">
        <f t="shared" ca="1" si="287"/>
        <v>-6</v>
      </c>
      <c r="W68">
        <f t="shared" ca="1" si="288"/>
        <v>10</v>
      </c>
      <c r="Y68">
        <f t="shared" ref="Y68" ca="1" si="381">V68*U68+W68*U69</f>
        <v>130</v>
      </c>
      <c r="Z68" t="str">
        <f t="shared" ca="1" si="290"/>
        <v>-</v>
      </c>
      <c r="AA68">
        <f t="shared" ca="1" si="291"/>
        <v>6</v>
      </c>
      <c r="AB68" t="str">
        <f t="shared" ca="1" si="292"/>
        <v>x</v>
      </c>
      <c r="AC68" t="str">
        <f t="shared" ca="1" si="293"/>
        <v>+</v>
      </c>
      <c r="AD68">
        <f t="shared" ca="1" si="294"/>
        <v>10</v>
      </c>
      <c r="AE68" t="s">
        <v>19</v>
      </c>
      <c r="AF68" t="s">
        <v>334</v>
      </c>
      <c r="AG68" t="str">
        <f t="shared" ca="1" si="295"/>
        <v/>
      </c>
      <c r="AH68">
        <f t="shared" ca="1" si="296"/>
        <v>130</v>
      </c>
      <c r="AJ68" t="str">
        <f t="shared" ca="1" si="297"/>
        <v>-6x+10y&amp;=130</v>
      </c>
      <c r="AM68" t="s">
        <v>337</v>
      </c>
      <c r="AN68" s="43" t="str">
        <f t="shared" ref="AN68" ca="1" si="382">C68</f>
        <v>-6x+10y&amp;=130</v>
      </c>
      <c r="AO68" s="98" t="s">
        <v>335</v>
      </c>
      <c r="AP68" s="43" t="str">
        <f t="shared" ref="AP68" ca="1" si="383">C69</f>
        <v>-6x+2y&amp;=74</v>
      </c>
      <c r="AQ68" t="s">
        <v>336</v>
      </c>
      <c r="AR68" t="str">
        <f t="shared" ca="1" si="300"/>
        <v>\\(\\quad \\begin{cases}\\displaystyle\\begin{align}-6x+10y&amp;=130\\\\ -6x+2y&amp;=74\\end{align}\\end{cases}\\)</v>
      </c>
    </row>
    <row r="69" spans="1:44" x14ac:dyDescent="0.55000000000000004">
      <c r="A69" s="137"/>
      <c r="B69" s="137"/>
      <c r="C69" s="43" t="str">
        <f t="shared" ca="1" si="365"/>
        <v>-6x+2y&amp;=74</v>
      </c>
      <c r="D69" s="10" t="s">
        <v>32</v>
      </c>
      <c r="E69">
        <f t="shared" ca="1" si="366"/>
        <v>7</v>
      </c>
      <c r="G69" s="114"/>
      <c r="H69" s="114"/>
      <c r="I69" s="114"/>
      <c r="J69" s="114"/>
      <c r="K69" s="114"/>
      <c r="L69" s="136"/>
      <c r="P69" s="1">
        <f t="shared" ca="1" si="100"/>
        <v>7</v>
      </c>
      <c r="Q69" s="1">
        <f t="shared" ref="Q69" ca="1" si="384">Q68</f>
        <v>-6</v>
      </c>
      <c r="R69" s="1">
        <f t="shared" ca="1" si="374"/>
        <v>2</v>
      </c>
      <c r="U69">
        <f t="shared" ca="1" si="286"/>
        <v>7</v>
      </c>
      <c r="V69">
        <f t="shared" ca="1" si="287"/>
        <v>-6</v>
      </c>
      <c r="W69">
        <f t="shared" ca="1" si="288"/>
        <v>2</v>
      </c>
      <c r="Y69">
        <f t="shared" ref="Y69" ca="1" si="385">V69*U68+W69*U69</f>
        <v>74</v>
      </c>
      <c r="Z69" t="str">
        <f t="shared" ca="1" si="290"/>
        <v>-</v>
      </c>
      <c r="AA69">
        <f t="shared" ca="1" si="291"/>
        <v>6</v>
      </c>
      <c r="AB69" t="str">
        <f t="shared" ca="1" si="292"/>
        <v>x</v>
      </c>
      <c r="AC69" t="str">
        <f t="shared" ca="1" si="293"/>
        <v>+</v>
      </c>
      <c r="AD69">
        <f t="shared" ca="1" si="294"/>
        <v>2</v>
      </c>
      <c r="AE69" t="s">
        <v>19</v>
      </c>
      <c r="AF69" t="s">
        <v>334</v>
      </c>
      <c r="AG69" t="str">
        <f t="shared" ca="1" si="295"/>
        <v/>
      </c>
      <c r="AH69">
        <f t="shared" ca="1" si="296"/>
        <v>74</v>
      </c>
      <c r="AJ69" t="str">
        <f t="shared" ca="1" si="297"/>
        <v>-6x+2y&amp;=74</v>
      </c>
      <c r="AM69" s="98" t="s">
        <v>341</v>
      </c>
      <c r="AN69" t="str">
        <f t="shared" ref="AN69" ca="1" si="386">D68&amp;E68</f>
        <v>x=-10</v>
      </c>
      <c r="AO69" t="s">
        <v>338</v>
      </c>
      <c r="AP69" t="str">
        <f t="shared" ref="AP69" ca="1" si="387">D69&amp;E69</f>
        <v>y=7</v>
      </c>
      <c r="AQ69" s="98" t="s">
        <v>339</v>
      </c>
      <c r="AR69" t="str">
        <f t="shared" ca="1" si="300"/>
        <v xml:space="preserve">\\(\\quad x=-10 ,\\quad y=7\\) </v>
      </c>
    </row>
    <row r="70" spans="1:44" x14ac:dyDescent="0.55000000000000004">
      <c r="A70" s="137" t="s">
        <v>3</v>
      </c>
      <c r="B70" s="137" t="s">
        <v>44</v>
      </c>
      <c r="C70" s="43" t="str">
        <f t="shared" ca="1" si="365"/>
        <v>-8x+10y&amp;=108</v>
      </c>
      <c r="D70" s="10" t="s">
        <v>31</v>
      </c>
      <c r="E70">
        <f t="shared" ca="1" si="366"/>
        <v>-1</v>
      </c>
      <c r="G70" s="114" t="s">
        <v>60</v>
      </c>
      <c r="H70" s="115" t="s">
        <v>340</v>
      </c>
      <c r="I70" s="115" t="str">
        <f t="shared" ref="I70" ca="1" si="388">AR70</f>
        <v>\\(\\quad \\begin{cases}\\displaystyle\\begin{align}-8x+10y&amp;=108\\\\ -8x-2y&amp;=-12\\end{align}\\end{cases}\\)</v>
      </c>
      <c r="J70" s="115" t="str">
        <f t="shared" ref="J70" ca="1" si="389">AR71</f>
        <v xml:space="preserve">\\(\\quad x=-1 ,\\quad y=10\\) </v>
      </c>
      <c r="K70" s="115" t="s">
        <v>62</v>
      </c>
      <c r="L70" s="135" t="str">
        <f t="shared" ref="L70" ca="1" si="390">"INSERT INTO "&amp;G70&amp;"(tangen,question,answer,editor,date,count) VALUES('"&amp;H70&amp;"','"&amp;I70&amp;"','"&amp;J70&amp;"','"&amp;K70&amp;"',NOW(),0);"</f>
        <v>INSERT INTO math(tangen,question,answer,editor,date,count) VALUES('m6300','\\(\\quad \\begin{cases}\\displaystyle\\begin{align}-8x+10y&amp;=108\\\\ -8x-2y&amp;=-12\\end{align}\\end{cases}\\)','\\(\\quad x=-1 ,\\quad y=10\\) ','harazono',NOW(),0);</v>
      </c>
      <c r="P70" s="1">
        <f t="shared" ca="1" si="100"/>
        <v>-1</v>
      </c>
      <c r="Q70" s="1">
        <f t="shared" ca="1" si="100"/>
        <v>-8</v>
      </c>
      <c r="R70" s="1">
        <f t="shared" ca="1" si="374"/>
        <v>10</v>
      </c>
      <c r="U70">
        <f t="shared" ca="1" si="286"/>
        <v>-1</v>
      </c>
      <c r="V70">
        <f t="shared" ca="1" si="287"/>
        <v>-8</v>
      </c>
      <c r="W70">
        <f t="shared" ca="1" si="288"/>
        <v>10</v>
      </c>
      <c r="Y70">
        <f t="shared" ref="Y70" ca="1" si="391">V70*U70+W70*U71</f>
        <v>108</v>
      </c>
      <c r="Z70" t="str">
        <f t="shared" ca="1" si="290"/>
        <v>-</v>
      </c>
      <c r="AA70">
        <f t="shared" ca="1" si="291"/>
        <v>8</v>
      </c>
      <c r="AB70" t="str">
        <f t="shared" ca="1" si="292"/>
        <v>x</v>
      </c>
      <c r="AC70" t="str">
        <f t="shared" ca="1" si="293"/>
        <v>+</v>
      </c>
      <c r="AD70">
        <f t="shared" ca="1" si="294"/>
        <v>10</v>
      </c>
      <c r="AE70" t="s">
        <v>19</v>
      </c>
      <c r="AF70" t="s">
        <v>334</v>
      </c>
      <c r="AG70" t="str">
        <f t="shared" ca="1" si="295"/>
        <v/>
      </c>
      <c r="AH70">
        <f t="shared" ca="1" si="296"/>
        <v>108</v>
      </c>
      <c r="AJ70" t="str">
        <f t="shared" ca="1" si="297"/>
        <v>-8x+10y&amp;=108</v>
      </c>
      <c r="AM70" t="s">
        <v>337</v>
      </c>
      <c r="AN70" s="43" t="str">
        <f t="shared" ref="AN70" ca="1" si="392">C70</f>
        <v>-8x+10y&amp;=108</v>
      </c>
      <c r="AO70" s="98" t="s">
        <v>335</v>
      </c>
      <c r="AP70" s="43" t="str">
        <f t="shared" ref="AP70" ca="1" si="393">C71</f>
        <v>-8x-2y&amp;=-12</v>
      </c>
      <c r="AQ70" t="s">
        <v>336</v>
      </c>
      <c r="AR70" t="str">
        <f t="shared" ca="1" si="300"/>
        <v>\\(\\quad \\begin{cases}\\displaystyle\\begin{align}-8x+10y&amp;=108\\\\ -8x-2y&amp;=-12\\end{align}\\end{cases}\\)</v>
      </c>
    </row>
    <row r="71" spans="1:44" x14ac:dyDescent="0.55000000000000004">
      <c r="A71" s="137"/>
      <c r="B71" s="137"/>
      <c r="C71" s="43" t="str">
        <f t="shared" ca="1" si="365"/>
        <v>-8x-2y&amp;=-12</v>
      </c>
      <c r="D71" s="10" t="s">
        <v>32</v>
      </c>
      <c r="E71">
        <f t="shared" ca="1" si="366"/>
        <v>10</v>
      </c>
      <c r="G71" s="114"/>
      <c r="H71" s="114"/>
      <c r="I71" s="114"/>
      <c r="J71" s="114"/>
      <c r="K71" s="114"/>
      <c r="L71" s="136"/>
      <c r="P71" s="1">
        <f t="shared" ca="1" si="100"/>
        <v>10</v>
      </c>
      <c r="Q71" s="1">
        <f t="shared" ref="Q71" ca="1" si="394">Q70</f>
        <v>-8</v>
      </c>
      <c r="R71" s="1">
        <f t="shared" ca="1" si="374"/>
        <v>-2</v>
      </c>
      <c r="U71">
        <f t="shared" ca="1" si="286"/>
        <v>10</v>
      </c>
      <c r="V71">
        <f t="shared" ca="1" si="287"/>
        <v>-8</v>
      </c>
      <c r="W71">
        <f t="shared" ca="1" si="288"/>
        <v>-2</v>
      </c>
      <c r="Y71">
        <f t="shared" ref="Y71" ca="1" si="395">V71*U70+W71*U71</f>
        <v>-12</v>
      </c>
      <c r="Z71" t="str">
        <f t="shared" ca="1" si="290"/>
        <v>-</v>
      </c>
      <c r="AA71">
        <f t="shared" ca="1" si="291"/>
        <v>8</v>
      </c>
      <c r="AB71" t="str">
        <f t="shared" ca="1" si="292"/>
        <v>x</v>
      </c>
      <c r="AC71" t="str">
        <f t="shared" ca="1" si="293"/>
        <v>-</v>
      </c>
      <c r="AD71">
        <f t="shared" ca="1" si="294"/>
        <v>2</v>
      </c>
      <c r="AE71" t="s">
        <v>19</v>
      </c>
      <c r="AF71" t="s">
        <v>334</v>
      </c>
      <c r="AG71" t="str">
        <f t="shared" ca="1" si="295"/>
        <v>-</v>
      </c>
      <c r="AH71">
        <f t="shared" ca="1" si="296"/>
        <v>12</v>
      </c>
      <c r="AJ71" t="str">
        <f t="shared" ca="1" si="297"/>
        <v>-8x-2y&amp;=-12</v>
      </c>
      <c r="AM71" s="98" t="s">
        <v>341</v>
      </c>
      <c r="AN71" t="str">
        <f t="shared" ref="AN71" ca="1" si="396">D70&amp;E70</f>
        <v>x=-1</v>
      </c>
      <c r="AO71" t="s">
        <v>338</v>
      </c>
      <c r="AP71" t="str">
        <f t="shared" ref="AP71" ca="1" si="397">D71&amp;E71</f>
        <v>y=10</v>
      </c>
      <c r="AQ71" s="98" t="s">
        <v>339</v>
      </c>
      <c r="AR71" t="str">
        <f t="shared" ca="1" si="300"/>
        <v xml:space="preserve">\\(\\quad x=-1 ,\\quad y=10\\) </v>
      </c>
    </row>
    <row r="72" spans="1:44" x14ac:dyDescent="0.55000000000000004">
      <c r="A72" s="137" t="s">
        <v>3</v>
      </c>
      <c r="B72" s="137" t="s">
        <v>44</v>
      </c>
      <c r="C72" s="43" t="str">
        <f t="shared" ca="1" si="365"/>
        <v>-10x+7y&amp;=-67</v>
      </c>
      <c r="D72" s="10" t="s">
        <v>31</v>
      </c>
      <c r="E72">
        <f t="shared" ca="1" si="366"/>
        <v>6</v>
      </c>
      <c r="G72" s="114" t="s">
        <v>60</v>
      </c>
      <c r="H72" s="115" t="s">
        <v>340</v>
      </c>
      <c r="I72" s="115" t="str">
        <f t="shared" ref="I72" ca="1" si="398">AR72</f>
        <v>\\(\\quad \\begin{cases}\\displaystyle\\begin{align}-10x+7y&amp;=-67\\\\ -10x+2y&amp;=-62\\end{align}\\end{cases}\\)</v>
      </c>
      <c r="J72" s="115" t="str">
        <f t="shared" ref="J72" ca="1" si="399">AR73</f>
        <v xml:space="preserve">\\(\\quad x=6 ,\\quad y=-1\\) </v>
      </c>
      <c r="K72" s="115" t="s">
        <v>62</v>
      </c>
      <c r="L72" s="135" t="str">
        <f t="shared" ref="L72" ca="1" si="400">"INSERT INTO "&amp;G72&amp;"(tangen,question,answer,editor,date,count) VALUES('"&amp;H72&amp;"','"&amp;I72&amp;"','"&amp;J72&amp;"','"&amp;K72&amp;"',NOW(),0);"</f>
        <v>INSERT INTO math(tangen,question,answer,editor,date,count) VALUES('m6300','\\(\\quad \\begin{cases}\\displaystyle\\begin{align}-10x+7y&amp;=-67\\\\ -10x+2y&amp;=-62\\end{align}\\end{cases}\\)','\\(\\quad x=6 ,\\quad y=-1\\) ','harazono',NOW(),0);</v>
      </c>
      <c r="P72" s="1">
        <f t="shared" ca="1" si="100"/>
        <v>6</v>
      </c>
      <c r="Q72" s="1">
        <f t="shared" ca="1" si="100"/>
        <v>-10</v>
      </c>
      <c r="R72" s="1">
        <f t="shared" ca="1" si="374"/>
        <v>7</v>
      </c>
      <c r="U72">
        <f t="shared" ca="1" si="286"/>
        <v>6</v>
      </c>
      <c r="V72">
        <f t="shared" ca="1" si="287"/>
        <v>-10</v>
      </c>
      <c r="W72">
        <f t="shared" ca="1" si="288"/>
        <v>7</v>
      </c>
      <c r="Y72">
        <f t="shared" ref="Y72" ca="1" si="401">V72*U72+W72*U73</f>
        <v>-67</v>
      </c>
      <c r="Z72" t="str">
        <f t="shared" ca="1" si="290"/>
        <v>-</v>
      </c>
      <c r="AA72">
        <f t="shared" ca="1" si="291"/>
        <v>10</v>
      </c>
      <c r="AB72" t="str">
        <f t="shared" ca="1" si="292"/>
        <v>x</v>
      </c>
      <c r="AC72" t="str">
        <f t="shared" ca="1" si="293"/>
        <v>+</v>
      </c>
      <c r="AD72">
        <f t="shared" ca="1" si="294"/>
        <v>7</v>
      </c>
      <c r="AE72" t="s">
        <v>19</v>
      </c>
      <c r="AF72" t="s">
        <v>334</v>
      </c>
      <c r="AG72" t="str">
        <f t="shared" ca="1" si="295"/>
        <v>-</v>
      </c>
      <c r="AH72">
        <f t="shared" ca="1" si="296"/>
        <v>67</v>
      </c>
      <c r="AJ72" t="str">
        <f t="shared" ca="1" si="297"/>
        <v>-10x+7y&amp;=-67</v>
      </c>
      <c r="AM72" t="s">
        <v>337</v>
      </c>
      <c r="AN72" s="43" t="str">
        <f t="shared" ref="AN72" ca="1" si="402">C72</f>
        <v>-10x+7y&amp;=-67</v>
      </c>
      <c r="AO72" s="98" t="s">
        <v>335</v>
      </c>
      <c r="AP72" s="43" t="str">
        <f t="shared" ref="AP72" ca="1" si="403">C73</f>
        <v>-10x+2y&amp;=-62</v>
      </c>
      <c r="AQ72" t="s">
        <v>336</v>
      </c>
      <c r="AR72" t="str">
        <f t="shared" ca="1" si="300"/>
        <v>\\(\\quad \\begin{cases}\\displaystyle\\begin{align}-10x+7y&amp;=-67\\\\ -10x+2y&amp;=-62\\end{align}\\end{cases}\\)</v>
      </c>
    </row>
    <row r="73" spans="1:44" x14ac:dyDescent="0.55000000000000004">
      <c r="A73" s="137"/>
      <c r="B73" s="137"/>
      <c r="C73" s="43" t="str">
        <f t="shared" ca="1" si="365"/>
        <v>-10x+2y&amp;=-62</v>
      </c>
      <c r="D73" s="10" t="s">
        <v>32</v>
      </c>
      <c r="E73">
        <f t="shared" ca="1" si="366"/>
        <v>-1</v>
      </c>
      <c r="G73" s="114"/>
      <c r="H73" s="114"/>
      <c r="I73" s="114"/>
      <c r="J73" s="114"/>
      <c r="K73" s="114"/>
      <c r="L73" s="136"/>
      <c r="P73" s="1">
        <f t="shared" ca="1" si="100"/>
        <v>-1</v>
      </c>
      <c r="Q73" s="1">
        <f t="shared" ref="Q73" ca="1" si="404">Q72</f>
        <v>-10</v>
      </c>
      <c r="R73" s="1">
        <f t="shared" ca="1" si="374"/>
        <v>0</v>
      </c>
      <c r="U73">
        <f t="shared" ca="1" si="286"/>
        <v>-1</v>
      </c>
      <c r="V73">
        <f t="shared" ca="1" si="287"/>
        <v>-10</v>
      </c>
      <c r="W73">
        <f t="shared" ca="1" si="288"/>
        <v>2</v>
      </c>
      <c r="Y73">
        <f t="shared" ref="Y73" ca="1" si="405">V73*U72+W73*U73</f>
        <v>-62</v>
      </c>
      <c r="Z73" t="str">
        <f t="shared" ca="1" si="290"/>
        <v>-</v>
      </c>
      <c r="AA73">
        <f t="shared" ca="1" si="291"/>
        <v>10</v>
      </c>
      <c r="AB73" t="str">
        <f t="shared" ca="1" si="292"/>
        <v>x</v>
      </c>
      <c r="AC73" t="str">
        <f t="shared" ca="1" si="293"/>
        <v>+</v>
      </c>
      <c r="AD73">
        <f t="shared" ca="1" si="294"/>
        <v>2</v>
      </c>
      <c r="AE73" t="s">
        <v>19</v>
      </c>
      <c r="AF73" t="s">
        <v>334</v>
      </c>
      <c r="AG73" t="str">
        <f t="shared" ca="1" si="295"/>
        <v>-</v>
      </c>
      <c r="AH73">
        <f t="shared" ca="1" si="296"/>
        <v>62</v>
      </c>
      <c r="AJ73" t="str">
        <f t="shared" ca="1" si="297"/>
        <v>-10x+2y&amp;=-62</v>
      </c>
      <c r="AM73" s="98" t="s">
        <v>341</v>
      </c>
      <c r="AN73" t="str">
        <f t="shared" ref="AN73" ca="1" si="406">D72&amp;E72</f>
        <v>x=6</v>
      </c>
      <c r="AO73" t="s">
        <v>338</v>
      </c>
      <c r="AP73" t="str">
        <f t="shared" ref="AP73" ca="1" si="407">D73&amp;E73</f>
        <v>y=-1</v>
      </c>
      <c r="AQ73" s="98" t="s">
        <v>339</v>
      </c>
      <c r="AR73" t="str">
        <f t="shared" ca="1" si="300"/>
        <v xml:space="preserve">\\(\\quad x=6 ,\\quad y=-1\\) </v>
      </c>
    </row>
    <row r="74" spans="1:44" x14ac:dyDescent="0.55000000000000004">
      <c r="A74" s="137" t="s">
        <v>3</v>
      </c>
      <c r="B74" s="137" t="s">
        <v>44</v>
      </c>
      <c r="C74" s="43" t="str">
        <f t="shared" ca="1" si="365"/>
        <v>-6x-6y&amp;=30</v>
      </c>
      <c r="D74" s="10" t="s">
        <v>31</v>
      </c>
      <c r="E74">
        <f t="shared" ca="1" si="366"/>
        <v>3</v>
      </c>
      <c r="G74" s="114" t="s">
        <v>60</v>
      </c>
      <c r="H74" s="115" t="s">
        <v>340</v>
      </c>
      <c r="I74" s="115" t="str">
        <f t="shared" ref="I74" ca="1" si="408">AR74</f>
        <v>\\(\\quad \\begin{cases}\\displaystyle\\begin{align}-6x-6y&amp;=30\\\\ -6x+5y&amp;=-58\\end{align}\\end{cases}\\)</v>
      </c>
      <c r="J74" s="115" t="str">
        <f t="shared" ref="J74" ca="1" si="409">AR75</f>
        <v xml:space="preserve">\\(\\quad x=3 ,\\quad y=-8\\) </v>
      </c>
      <c r="K74" s="115" t="s">
        <v>62</v>
      </c>
      <c r="L74" s="135" t="str">
        <f t="shared" ref="L74" ca="1" si="410">"INSERT INTO "&amp;G74&amp;"(tangen,question,answer,editor,date,count) VALUES('"&amp;H74&amp;"','"&amp;I74&amp;"','"&amp;J74&amp;"','"&amp;K74&amp;"',NOW(),0);"</f>
        <v>INSERT INTO math(tangen,question,answer,editor,date,count) VALUES('m6300','\\(\\quad \\begin{cases}\\displaystyle\\begin{align}-6x-6y&amp;=30\\\\ -6x+5y&amp;=-58\\end{align}\\end{cases}\\)','\\(\\quad x=3 ,\\quad y=-8\\) ','harazono',NOW(),0);</v>
      </c>
      <c r="P74" s="1">
        <f t="shared" ca="1" si="100"/>
        <v>3</v>
      </c>
      <c r="Q74" s="1">
        <f t="shared" ca="1" si="100"/>
        <v>-6</v>
      </c>
      <c r="R74" s="1">
        <f t="shared" ca="1" si="374"/>
        <v>-6</v>
      </c>
      <c r="U74">
        <f t="shared" ca="1" si="286"/>
        <v>3</v>
      </c>
      <c r="V74">
        <f t="shared" ca="1" si="287"/>
        <v>-6</v>
      </c>
      <c r="W74">
        <f t="shared" ca="1" si="288"/>
        <v>-6</v>
      </c>
      <c r="Y74">
        <f t="shared" ref="Y74" ca="1" si="411">V74*U74+W74*U75</f>
        <v>30</v>
      </c>
      <c r="Z74" t="str">
        <f t="shared" ca="1" si="290"/>
        <v>-</v>
      </c>
      <c r="AA74">
        <f t="shared" ca="1" si="291"/>
        <v>6</v>
      </c>
      <c r="AB74" t="str">
        <f t="shared" ca="1" si="292"/>
        <v>x</v>
      </c>
      <c r="AC74" t="str">
        <f t="shared" ca="1" si="293"/>
        <v>-</v>
      </c>
      <c r="AD74">
        <f t="shared" ca="1" si="294"/>
        <v>6</v>
      </c>
      <c r="AE74" t="s">
        <v>19</v>
      </c>
      <c r="AF74" t="s">
        <v>334</v>
      </c>
      <c r="AG74" t="str">
        <f t="shared" ca="1" si="295"/>
        <v/>
      </c>
      <c r="AH74">
        <f t="shared" ca="1" si="296"/>
        <v>30</v>
      </c>
      <c r="AJ74" t="str">
        <f t="shared" ca="1" si="297"/>
        <v>-6x-6y&amp;=30</v>
      </c>
      <c r="AM74" t="s">
        <v>337</v>
      </c>
      <c r="AN74" s="43" t="str">
        <f t="shared" ref="AN74" ca="1" si="412">C74</f>
        <v>-6x-6y&amp;=30</v>
      </c>
      <c r="AO74" s="98" t="s">
        <v>335</v>
      </c>
      <c r="AP74" s="43" t="str">
        <f t="shared" ref="AP74" ca="1" si="413">C75</f>
        <v>-6x+5y&amp;=-58</v>
      </c>
      <c r="AQ74" t="s">
        <v>336</v>
      </c>
      <c r="AR74" t="str">
        <f t="shared" ca="1" si="300"/>
        <v>\\(\\quad \\begin{cases}\\displaystyle\\begin{align}-6x-6y&amp;=30\\\\ -6x+5y&amp;=-58\\end{align}\\end{cases}\\)</v>
      </c>
    </row>
    <row r="75" spans="1:44" x14ac:dyDescent="0.55000000000000004">
      <c r="A75" s="137"/>
      <c r="B75" s="137"/>
      <c r="C75" s="43" t="str">
        <f t="shared" ca="1" si="365"/>
        <v>-6x+5y&amp;=-58</v>
      </c>
      <c r="D75" s="10" t="s">
        <v>32</v>
      </c>
      <c r="E75">
        <f t="shared" ca="1" si="366"/>
        <v>-8</v>
      </c>
      <c r="G75" s="114"/>
      <c r="H75" s="114"/>
      <c r="I75" s="114"/>
      <c r="J75" s="114"/>
      <c r="K75" s="114"/>
      <c r="L75" s="136"/>
      <c r="P75" s="1">
        <f t="shared" ca="1" si="100"/>
        <v>-8</v>
      </c>
      <c r="Q75" s="1">
        <f t="shared" ref="Q75" ca="1" si="414">Q74</f>
        <v>-6</v>
      </c>
      <c r="R75" s="1">
        <f t="shared" ca="1" si="374"/>
        <v>5</v>
      </c>
      <c r="U75">
        <f t="shared" ca="1" si="286"/>
        <v>-8</v>
      </c>
      <c r="V75">
        <f t="shared" ca="1" si="287"/>
        <v>-6</v>
      </c>
      <c r="W75">
        <f t="shared" ca="1" si="288"/>
        <v>5</v>
      </c>
      <c r="Y75">
        <f t="shared" ref="Y75" ca="1" si="415">V75*U74+W75*U75</f>
        <v>-58</v>
      </c>
      <c r="Z75" t="str">
        <f t="shared" ca="1" si="290"/>
        <v>-</v>
      </c>
      <c r="AA75">
        <f t="shared" ca="1" si="291"/>
        <v>6</v>
      </c>
      <c r="AB75" t="str">
        <f t="shared" ca="1" si="292"/>
        <v>x</v>
      </c>
      <c r="AC75" t="str">
        <f t="shared" ca="1" si="293"/>
        <v>+</v>
      </c>
      <c r="AD75">
        <f t="shared" ca="1" si="294"/>
        <v>5</v>
      </c>
      <c r="AE75" t="s">
        <v>19</v>
      </c>
      <c r="AF75" t="s">
        <v>334</v>
      </c>
      <c r="AG75" t="str">
        <f t="shared" ca="1" si="295"/>
        <v>-</v>
      </c>
      <c r="AH75">
        <f t="shared" ca="1" si="296"/>
        <v>58</v>
      </c>
      <c r="AJ75" t="str">
        <f t="shared" ca="1" si="297"/>
        <v>-6x+5y&amp;=-58</v>
      </c>
      <c r="AM75" s="98" t="s">
        <v>341</v>
      </c>
      <c r="AN75" t="str">
        <f t="shared" ref="AN75" ca="1" si="416">D74&amp;E74</f>
        <v>x=3</v>
      </c>
      <c r="AO75" t="s">
        <v>338</v>
      </c>
      <c r="AP75" t="str">
        <f t="shared" ref="AP75" ca="1" si="417">D75&amp;E75</f>
        <v>y=-8</v>
      </c>
      <c r="AQ75" s="98" t="s">
        <v>339</v>
      </c>
      <c r="AR75" t="str">
        <f t="shared" ca="1" si="300"/>
        <v xml:space="preserve">\\(\\quad x=3 ,\\quad y=-8\\) </v>
      </c>
    </row>
    <row r="76" spans="1:44" x14ac:dyDescent="0.55000000000000004">
      <c r="A76" s="137" t="s">
        <v>3</v>
      </c>
      <c r="B76" s="137" t="s">
        <v>44</v>
      </c>
      <c r="C76" s="43" t="str">
        <f t="shared" ca="1" si="365"/>
        <v>9x-7y&amp;=-83</v>
      </c>
      <c r="D76" s="10" t="s">
        <v>31</v>
      </c>
      <c r="E76">
        <f t="shared" ca="1" si="366"/>
        <v>-3</v>
      </c>
      <c r="G76" s="114" t="s">
        <v>60</v>
      </c>
      <c r="H76" s="115" t="s">
        <v>340</v>
      </c>
      <c r="I76" s="115" t="str">
        <f t="shared" ref="I76" ca="1" si="418">AR76</f>
        <v>\\(\\quad \\begin{cases}\\displaystyle\\begin{align}9x-7y&amp;=-83\\\\ 9x+5y&amp;=13\\end{align}\\end{cases}\\)</v>
      </c>
      <c r="J76" s="115" t="str">
        <f t="shared" ref="J76" ca="1" si="419">AR77</f>
        <v xml:space="preserve">\\(\\quad x=-3 ,\\quad y=8\\) </v>
      </c>
      <c r="K76" s="115" t="s">
        <v>62</v>
      </c>
      <c r="L76" s="135" t="str">
        <f t="shared" ref="L76" ca="1" si="420">"INSERT INTO "&amp;G76&amp;"(tangen,question,answer,editor,date,count) VALUES('"&amp;H76&amp;"','"&amp;I76&amp;"','"&amp;J76&amp;"','"&amp;K76&amp;"',NOW(),0);"</f>
        <v>INSERT INTO math(tangen,question,answer,editor,date,count) VALUES('m6300','\\(\\quad \\begin{cases}\\displaystyle\\begin{align}9x-7y&amp;=-83\\\\ 9x+5y&amp;=13\\end{align}\\end{cases}\\)','\\(\\quad x=-3 ,\\quad y=8\\) ','harazono',NOW(),0);</v>
      </c>
      <c r="P76" s="1">
        <f t="shared" ca="1" si="100"/>
        <v>-3</v>
      </c>
      <c r="Q76" s="1">
        <f t="shared" ca="1" si="100"/>
        <v>9</v>
      </c>
      <c r="R76" s="1">
        <f t="shared" ca="1" si="374"/>
        <v>-7</v>
      </c>
      <c r="U76">
        <f t="shared" ca="1" si="286"/>
        <v>-3</v>
      </c>
      <c r="V76">
        <f t="shared" ca="1" si="287"/>
        <v>9</v>
      </c>
      <c r="W76">
        <f t="shared" ca="1" si="288"/>
        <v>-7</v>
      </c>
      <c r="Y76">
        <f t="shared" ref="Y76" ca="1" si="421">V76*U76+W76*U77</f>
        <v>-83</v>
      </c>
      <c r="Z76" t="str">
        <f t="shared" ca="1" si="290"/>
        <v/>
      </c>
      <c r="AA76">
        <f t="shared" ca="1" si="291"/>
        <v>9</v>
      </c>
      <c r="AB76" t="str">
        <f t="shared" ca="1" si="292"/>
        <v>x</v>
      </c>
      <c r="AC76" t="str">
        <f t="shared" ca="1" si="293"/>
        <v>-</v>
      </c>
      <c r="AD76">
        <f t="shared" ca="1" si="294"/>
        <v>7</v>
      </c>
      <c r="AE76" t="s">
        <v>19</v>
      </c>
      <c r="AF76" t="s">
        <v>334</v>
      </c>
      <c r="AG76" t="str">
        <f t="shared" ca="1" si="295"/>
        <v>-</v>
      </c>
      <c r="AH76">
        <f t="shared" ca="1" si="296"/>
        <v>83</v>
      </c>
      <c r="AJ76" t="str">
        <f t="shared" ca="1" si="297"/>
        <v>9x-7y&amp;=-83</v>
      </c>
      <c r="AM76" t="s">
        <v>337</v>
      </c>
      <c r="AN76" s="43" t="str">
        <f t="shared" ref="AN76" ca="1" si="422">C76</f>
        <v>9x-7y&amp;=-83</v>
      </c>
      <c r="AO76" s="98" t="s">
        <v>335</v>
      </c>
      <c r="AP76" s="43" t="str">
        <f t="shared" ref="AP76" ca="1" si="423">C77</f>
        <v>9x+5y&amp;=13</v>
      </c>
      <c r="AQ76" t="s">
        <v>336</v>
      </c>
      <c r="AR76" t="str">
        <f t="shared" ca="1" si="300"/>
        <v>\\(\\quad \\begin{cases}\\displaystyle\\begin{align}9x-7y&amp;=-83\\\\ 9x+5y&amp;=13\\end{align}\\end{cases}\\)</v>
      </c>
    </row>
    <row r="77" spans="1:44" x14ac:dyDescent="0.55000000000000004">
      <c r="A77" s="137"/>
      <c r="B77" s="137"/>
      <c r="C77" s="43" t="str">
        <f t="shared" ca="1" si="365"/>
        <v>9x+5y&amp;=13</v>
      </c>
      <c r="D77" s="10" t="s">
        <v>32</v>
      </c>
      <c r="E77">
        <f t="shared" ca="1" si="366"/>
        <v>8</v>
      </c>
      <c r="G77" s="114"/>
      <c r="H77" s="114"/>
      <c r="I77" s="114"/>
      <c r="J77" s="114"/>
      <c r="K77" s="114"/>
      <c r="L77" s="136"/>
      <c r="P77" s="1">
        <f t="shared" ca="1" si="100"/>
        <v>8</v>
      </c>
      <c r="Q77" s="1">
        <f t="shared" ref="Q77" ca="1" si="424">Q76</f>
        <v>9</v>
      </c>
      <c r="R77" s="1">
        <f t="shared" ca="1" si="374"/>
        <v>5</v>
      </c>
      <c r="U77">
        <f t="shared" ca="1" si="286"/>
        <v>8</v>
      </c>
      <c r="V77">
        <f t="shared" ca="1" si="287"/>
        <v>9</v>
      </c>
      <c r="W77">
        <f t="shared" ca="1" si="288"/>
        <v>5</v>
      </c>
      <c r="Y77">
        <f t="shared" ref="Y77" ca="1" si="425">V77*U76+W77*U77</f>
        <v>13</v>
      </c>
      <c r="Z77" t="str">
        <f t="shared" ca="1" si="290"/>
        <v/>
      </c>
      <c r="AA77">
        <f t="shared" ca="1" si="291"/>
        <v>9</v>
      </c>
      <c r="AB77" t="str">
        <f t="shared" ca="1" si="292"/>
        <v>x</v>
      </c>
      <c r="AC77" t="str">
        <f t="shared" ca="1" si="293"/>
        <v>+</v>
      </c>
      <c r="AD77">
        <f t="shared" ca="1" si="294"/>
        <v>5</v>
      </c>
      <c r="AE77" t="s">
        <v>19</v>
      </c>
      <c r="AF77" t="s">
        <v>334</v>
      </c>
      <c r="AG77" t="str">
        <f t="shared" ca="1" si="295"/>
        <v/>
      </c>
      <c r="AH77">
        <f t="shared" ca="1" si="296"/>
        <v>13</v>
      </c>
      <c r="AJ77" t="str">
        <f t="shared" ca="1" si="297"/>
        <v>9x+5y&amp;=13</v>
      </c>
      <c r="AM77" s="98" t="s">
        <v>341</v>
      </c>
      <c r="AN77" t="str">
        <f t="shared" ref="AN77" ca="1" si="426">D76&amp;E76</f>
        <v>x=-3</v>
      </c>
      <c r="AO77" t="s">
        <v>338</v>
      </c>
      <c r="AP77" t="str">
        <f t="shared" ref="AP77" ca="1" si="427">D77&amp;E77</f>
        <v>y=8</v>
      </c>
      <c r="AQ77" s="98" t="s">
        <v>339</v>
      </c>
      <c r="AR77" t="str">
        <f t="shared" ca="1" si="300"/>
        <v xml:space="preserve">\\(\\quad x=-3 ,\\quad y=8\\) </v>
      </c>
    </row>
    <row r="78" spans="1:44" x14ac:dyDescent="0.55000000000000004">
      <c r="A78" s="137" t="s">
        <v>3</v>
      </c>
      <c r="B78" s="137" t="s">
        <v>44</v>
      </c>
      <c r="C78" s="43" t="str">
        <f t="shared" ca="1" si="365"/>
        <v>9x+2y&amp;=-33</v>
      </c>
      <c r="D78" s="10" t="s">
        <v>31</v>
      </c>
      <c r="E78">
        <f t="shared" ca="1" si="366"/>
        <v>-3</v>
      </c>
      <c r="G78" s="114" t="s">
        <v>60</v>
      </c>
      <c r="H78" s="115" t="s">
        <v>340</v>
      </c>
      <c r="I78" s="115" t="str">
        <f t="shared" ref="I78" ca="1" si="428">AR78</f>
        <v>\\(\\quad \\begin{cases}\\displaystyle\\begin{align}9x+2y&amp;=-33\\\\ 9x-5y&amp;=-12\\end{align}\\end{cases}\\)</v>
      </c>
      <c r="J78" s="115" t="str">
        <f t="shared" ref="J78" ca="1" si="429">AR79</f>
        <v xml:space="preserve">\\(\\quad x=-3 ,\\quad y=-3\\) </v>
      </c>
      <c r="K78" s="115" t="s">
        <v>62</v>
      </c>
      <c r="L78" s="135" t="str">
        <f t="shared" ref="L78" ca="1" si="430">"INSERT INTO "&amp;G78&amp;"(tangen,question,answer,editor,date,count) VALUES('"&amp;H78&amp;"','"&amp;I78&amp;"','"&amp;J78&amp;"','"&amp;K78&amp;"',NOW(),0);"</f>
        <v>INSERT INTO math(tangen,question,answer,editor,date,count) VALUES('m6300','\\(\\quad \\begin{cases}\\displaystyle\\begin{align}9x+2y&amp;=-33\\\\ 9x-5y&amp;=-12\\end{align}\\end{cases}\\)','\\(\\quad x=-3 ,\\quad y=-3\\) ','harazono',NOW(),0);</v>
      </c>
      <c r="P78" s="1">
        <f t="shared" ca="1" si="100"/>
        <v>-3</v>
      </c>
      <c r="Q78" s="1">
        <f t="shared" ca="1" si="100"/>
        <v>9</v>
      </c>
      <c r="R78" s="1">
        <f t="shared" ca="1" si="374"/>
        <v>2</v>
      </c>
      <c r="U78">
        <f t="shared" ca="1" si="286"/>
        <v>-3</v>
      </c>
      <c r="V78">
        <f t="shared" ca="1" si="287"/>
        <v>9</v>
      </c>
      <c r="W78">
        <f t="shared" ca="1" si="288"/>
        <v>2</v>
      </c>
      <c r="Y78">
        <f t="shared" ref="Y78" ca="1" si="431">V78*U78+W78*U79</f>
        <v>-33</v>
      </c>
      <c r="Z78" t="str">
        <f t="shared" ca="1" si="290"/>
        <v/>
      </c>
      <c r="AA78">
        <f t="shared" ca="1" si="291"/>
        <v>9</v>
      </c>
      <c r="AB78" t="str">
        <f t="shared" ca="1" si="292"/>
        <v>x</v>
      </c>
      <c r="AC78" t="str">
        <f t="shared" ca="1" si="293"/>
        <v>+</v>
      </c>
      <c r="AD78">
        <f t="shared" ca="1" si="294"/>
        <v>2</v>
      </c>
      <c r="AE78" t="s">
        <v>19</v>
      </c>
      <c r="AF78" t="s">
        <v>334</v>
      </c>
      <c r="AG78" t="str">
        <f t="shared" ca="1" si="295"/>
        <v>-</v>
      </c>
      <c r="AH78">
        <f t="shared" ca="1" si="296"/>
        <v>33</v>
      </c>
      <c r="AJ78" t="str">
        <f t="shared" ca="1" si="297"/>
        <v>9x+2y&amp;=-33</v>
      </c>
      <c r="AM78" t="s">
        <v>337</v>
      </c>
      <c r="AN78" s="43" t="str">
        <f t="shared" ref="AN78" ca="1" si="432">C78</f>
        <v>9x+2y&amp;=-33</v>
      </c>
      <c r="AO78" s="98" t="s">
        <v>335</v>
      </c>
      <c r="AP78" s="43" t="str">
        <f t="shared" ref="AP78" ca="1" si="433">C79</f>
        <v>9x-5y&amp;=-12</v>
      </c>
      <c r="AQ78" t="s">
        <v>336</v>
      </c>
      <c r="AR78" t="str">
        <f t="shared" ca="1" si="300"/>
        <v>\\(\\quad \\begin{cases}\\displaystyle\\begin{align}9x+2y&amp;=-33\\\\ 9x-5y&amp;=-12\\end{align}\\end{cases}\\)</v>
      </c>
    </row>
    <row r="79" spans="1:44" x14ac:dyDescent="0.55000000000000004">
      <c r="A79" s="137"/>
      <c r="B79" s="137"/>
      <c r="C79" s="43" t="str">
        <f t="shared" ca="1" si="365"/>
        <v>9x-5y&amp;=-12</v>
      </c>
      <c r="D79" s="10" t="s">
        <v>32</v>
      </c>
      <c r="E79">
        <f t="shared" ca="1" si="366"/>
        <v>-3</v>
      </c>
      <c r="G79" s="114"/>
      <c r="H79" s="114"/>
      <c r="I79" s="114"/>
      <c r="J79" s="114"/>
      <c r="K79" s="114"/>
      <c r="L79" s="136"/>
      <c r="P79" s="1">
        <f t="shared" ca="1" si="100"/>
        <v>-3</v>
      </c>
      <c r="Q79" s="1">
        <f t="shared" ref="Q79" ca="1" si="434">Q78</f>
        <v>9</v>
      </c>
      <c r="R79" s="1">
        <f t="shared" ca="1" si="374"/>
        <v>-5</v>
      </c>
      <c r="U79">
        <f t="shared" ca="1" si="286"/>
        <v>-3</v>
      </c>
      <c r="V79">
        <f t="shared" ca="1" si="287"/>
        <v>9</v>
      </c>
      <c r="W79">
        <f t="shared" ca="1" si="288"/>
        <v>-5</v>
      </c>
      <c r="Y79">
        <f t="shared" ref="Y79" ca="1" si="435">V79*U78+W79*U79</f>
        <v>-12</v>
      </c>
      <c r="Z79" t="str">
        <f t="shared" ca="1" si="290"/>
        <v/>
      </c>
      <c r="AA79">
        <f t="shared" ca="1" si="291"/>
        <v>9</v>
      </c>
      <c r="AB79" t="str">
        <f t="shared" ca="1" si="292"/>
        <v>x</v>
      </c>
      <c r="AC79" t="str">
        <f t="shared" ca="1" si="293"/>
        <v>-</v>
      </c>
      <c r="AD79">
        <f t="shared" ca="1" si="294"/>
        <v>5</v>
      </c>
      <c r="AE79" t="s">
        <v>19</v>
      </c>
      <c r="AF79" t="s">
        <v>334</v>
      </c>
      <c r="AG79" t="str">
        <f t="shared" ca="1" si="295"/>
        <v>-</v>
      </c>
      <c r="AH79">
        <f t="shared" ca="1" si="296"/>
        <v>12</v>
      </c>
      <c r="AJ79" t="str">
        <f t="shared" ca="1" si="297"/>
        <v>9x-5y&amp;=-12</v>
      </c>
      <c r="AM79" s="98" t="s">
        <v>341</v>
      </c>
      <c r="AN79" t="str">
        <f t="shared" ref="AN79" ca="1" si="436">D78&amp;E78</f>
        <v>x=-3</v>
      </c>
      <c r="AO79" t="s">
        <v>338</v>
      </c>
      <c r="AP79" t="str">
        <f t="shared" ref="AP79" ca="1" si="437">D79&amp;E79</f>
        <v>y=-3</v>
      </c>
      <c r="AQ79" s="98" t="s">
        <v>339</v>
      </c>
      <c r="AR79" t="str">
        <f t="shared" ca="1" si="300"/>
        <v xml:space="preserve">\\(\\quad x=-3 ,\\quad y=-3\\) </v>
      </c>
    </row>
    <row r="80" spans="1:44" x14ac:dyDescent="0.55000000000000004">
      <c r="A80" s="137" t="s">
        <v>3</v>
      </c>
      <c r="B80" s="137" t="s">
        <v>44</v>
      </c>
      <c r="C80" s="43" t="str">
        <f t="shared" ca="1" si="365"/>
        <v>8x+8y&amp;=-64</v>
      </c>
      <c r="D80" s="10" t="s">
        <v>31</v>
      </c>
      <c r="E80">
        <f t="shared" ca="1" si="366"/>
        <v>-9</v>
      </c>
      <c r="G80" s="114" t="s">
        <v>60</v>
      </c>
      <c r="H80" s="115" t="s">
        <v>340</v>
      </c>
      <c r="I80" s="115" t="str">
        <f t="shared" ref="I80" ca="1" si="438">AR80</f>
        <v>\\(\\quad \\begin{cases}\\displaystyle\\begin{align}8x+8y&amp;=-64\\\\ 8x-4y&amp;=-76\\end{align}\\end{cases}\\)</v>
      </c>
      <c r="J80" s="115" t="str">
        <f t="shared" ref="J80" ca="1" si="439">AR81</f>
        <v xml:space="preserve">\\(\\quad x=-9 ,\\quad y=1\\) </v>
      </c>
      <c r="K80" s="115" t="s">
        <v>62</v>
      </c>
      <c r="L80" s="135" t="str">
        <f t="shared" ref="L80" ca="1" si="440">"INSERT INTO "&amp;G80&amp;"(tangen,question,answer,editor,date,count) VALUES('"&amp;H80&amp;"','"&amp;I80&amp;"','"&amp;J80&amp;"','"&amp;K80&amp;"',NOW(),0);"</f>
        <v>INSERT INTO math(tangen,question,answer,editor,date,count) VALUES('m6300','\\(\\quad \\begin{cases}\\displaystyle\\begin{align}8x+8y&amp;=-64\\\\ 8x-4y&amp;=-76\\end{align}\\end{cases}\\)','\\(\\quad x=-9 ,\\quad y=1\\) ','harazono',NOW(),0);</v>
      </c>
      <c r="P80" s="1">
        <f t="shared" ca="1" si="100"/>
        <v>-9</v>
      </c>
      <c r="Q80" s="1">
        <f t="shared" ca="1" si="100"/>
        <v>8</v>
      </c>
      <c r="R80" s="1">
        <f t="shared" ca="1" si="374"/>
        <v>8</v>
      </c>
      <c r="U80">
        <f t="shared" ca="1" si="286"/>
        <v>-9</v>
      </c>
      <c r="V80">
        <f t="shared" ca="1" si="287"/>
        <v>8</v>
      </c>
      <c r="W80">
        <f t="shared" ca="1" si="288"/>
        <v>8</v>
      </c>
      <c r="Y80">
        <f t="shared" ref="Y80" ca="1" si="441">V80*U80+W80*U81</f>
        <v>-64</v>
      </c>
      <c r="Z80" t="str">
        <f t="shared" ca="1" si="290"/>
        <v/>
      </c>
      <c r="AA80">
        <f t="shared" ca="1" si="291"/>
        <v>8</v>
      </c>
      <c r="AB80" t="str">
        <f t="shared" ca="1" si="292"/>
        <v>x</v>
      </c>
      <c r="AC80" t="str">
        <f t="shared" ca="1" si="293"/>
        <v>+</v>
      </c>
      <c r="AD80">
        <f t="shared" ca="1" si="294"/>
        <v>8</v>
      </c>
      <c r="AE80" t="s">
        <v>19</v>
      </c>
      <c r="AF80" t="s">
        <v>334</v>
      </c>
      <c r="AG80" t="str">
        <f t="shared" ca="1" si="295"/>
        <v>-</v>
      </c>
      <c r="AH80">
        <f t="shared" ca="1" si="296"/>
        <v>64</v>
      </c>
      <c r="AJ80" t="str">
        <f t="shared" ca="1" si="297"/>
        <v>8x+8y&amp;=-64</v>
      </c>
      <c r="AM80" t="s">
        <v>337</v>
      </c>
      <c r="AN80" s="43" t="str">
        <f t="shared" ref="AN80" ca="1" si="442">C80</f>
        <v>8x+8y&amp;=-64</v>
      </c>
      <c r="AO80" s="98" t="s">
        <v>335</v>
      </c>
      <c r="AP80" s="43" t="str">
        <f t="shared" ref="AP80" ca="1" si="443">C81</f>
        <v>8x-4y&amp;=-76</v>
      </c>
      <c r="AQ80" t="s">
        <v>336</v>
      </c>
      <c r="AR80" t="str">
        <f t="shared" ca="1" si="300"/>
        <v>\\(\\quad \\begin{cases}\\displaystyle\\begin{align}8x+8y&amp;=-64\\\\ 8x-4y&amp;=-76\\end{align}\\end{cases}\\)</v>
      </c>
    </row>
    <row r="81" spans="1:44" x14ac:dyDescent="0.55000000000000004">
      <c r="A81" s="137"/>
      <c r="B81" s="137"/>
      <c r="C81" s="43" t="str">
        <f t="shared" ca="1" si="365"/>
        <v>8x-4y&amp;=-76</v>
      </c>
      <c r="D81" s="10" t="s">
        <v>32</v>
      </c>
      <c r="E81">
        <f t="shared" ca="1" si="366"/>
        <v>1</v>
      </c>
      <c r="G81" s="114"/>
      <c r="H81" s="114"/>
      <c r="I81" s="114"/>
      <c r="J81" s="114"/>
      <c r="K81" s="114"/>
      <c r="L81" s="136"/>
      <c r="P81" s="1">
        <f t="shared" ca="1" si="100"/>
        <v>1</v>
      </c>
      <c r="Q81" s="1">
        <f t="shared" ref="Q81" ca="1" si="444">Q80</f>
        <v>8</v>
      </c>
      <c r="R81" s="1">
        <f t="shared" ca="1" si="374"/>
        <v>-4</v>
      </c>
      <c r="U81">
        <f t="shared" ca="1" si="286"/>
        <v>1</v>
      </c>
      <c r="V81">
        <f t="shared" ca="1" si="287"/>
        <v>8</v>
      </c>
      <c r="W81">
        <f t="shared" ca="1" si="288"/>
        <v>-4</v>
      </c>
      <c r="Y81">
        <f t="shared" ref="Y81" ca="1" si="445">V81*U80+W81*U81</f>
        <v>-76</v>
      </c>
      <c r="Z81" t="str">
        <f t="shared" ca="1" si="290"/>
        <v/>
      </c>
      <c r="AA81">
        <f t="shared" ca="1" si="291"/>
        <v>8</v>
      </c>
      <c r="AB81" t="str">
        <f t="shared" ca="1" si="292"/>
        <v>x</v>
      </c>
      <c r="AC81" t="str">
        <f t="shared" ca="1" si="293"/>
        <v>-</v>
      </c>
      <c r="AD81">
        <f t="shared" ca="1" si="294"/>
        <v>4</v>
      </c>
      <c r="AE81" t="s">
        <v>19</v>
      </c>
      <c r="AF81" t="s">
        <v>334</v>
      </c>
      <c r="AG81" t="str">
        <f t="shared" ca="1" si="295"/>
        <v>-</v>
      </c>
      <c r="AH81">
        <f t="shared" ca="1" si="296"/>
        <v>76</v>
      </c>
      <c r="AJ81" t="str">
        <f t="shared" ca="1" si="297"/>
        <v>8x-4y&amp;=-76</v>
      </c>
      <c r="AM81" s="98" t="s">
        <v>341</v>
      </c>
      <c r="AN81" t="str">
        <f t="shared" ref="AN81" ca="1" si="446">D80&amp;E80</f>
        <v>x=-9</v>
      </c>
      <c r="AO81" t="s">
        <v>338</v>
      </c>
      <c r="AP81" t="str">
        <f t="shared" ref="AP81" ca="1" si="447">D81&amp;E81</f>
        <v>y=1</v>
      </c>
      <c r="AQ81" s="98" t="s">
        <v>339</v>
      </c>
      <c r="AR81" t="str">
        <f t="shared" ca="1" si="300"/>
        <v xml:space="preserve">\\(\\quad x=-9 ,\\quad y=1\\) </v>
      </c>
    </row>
    <row r="82" spans="1:44" x14ac:dyDescent="0.55000000000000004">
      <c r="A82" s="137" t="s">
        <v>3</v>
      </c>
      <c r="B82" s="137" t="s">
        <v>44</v>
      </c>
      <c r="C82" s="43" t="str">
        <f t="shared" ca="1" si="365"/>
        <v>-3x+3y&amp;=-12</v>
      </c>
      <c r="D82" s="10" t="s">
        <v>31</v>
      </c>
      <c r="E82">
        <f t="shared" ca="1" si="366"/>
        <v>-5</v>
      </c>
      <c r="G82" s="114" t="s">
        <v>60</v>
      </c>
      <c r="H82" s="115" t="s">
        <v>340</v>
      </c>
      <c r="I82" s="115" t="str">
        <f t="shared" ref="I82" ca="1" si="448">AR82</f>
        <v>\\(\\quad \\begin{cases}\\displaystyle\\begin{align}-3x+3y&amp;=-12\\\\ -3x+y&amp;=6\\end{align}\\end{cases}\\)</v>
      </c>
      <c r="J82" s="115" t="str">
        <f t="shared" ref="J82" ca="1" si="449">AR83</f>
        <v xml:space="preserve">\\(\\quad x=-5 ,\\quad y=-9\\) </v>
      </c>
      <c r="K82" s="115" t="s">
        <v>62</v>
      </c>
      <c r="L82" s="135" t="str">
        <f t="shared" ref="L82" ca="1" si="450">"INSERT INTO "&amp;G82&amp;"(tangen,question,answer,editor,date,count) VALUES('"&amp;H82&amp;"','"&amp;I82&amp;"','"&amp;J82&amp;"','"&amp;K82&amp;"',NOW(),0);"</f>
        <v>INSERT INTO math(tangen,question,answer,editor,date,count) VALUES('m6300','\\(\\quad \\begin{cases}\\displaystyle\\begin{align}-3x+3y&amp;=-12\\\\ -3x+y&amp;=6\\end{align}\\end{cases}\\)','\\(\\quad x=-5 ,\\quad y=-9\\) ','harazono',NOW(),0);</v>
      </c>
      <c r="P82" s="1">
        <f t="shared" ca="1" si="100"/>
        <v>-5</v>
      </c>
      <c r="Q82" s="1">
        <f t="shared" ca="1" si="100"/>
        <v>-3</v>
      </c>
      <c r="R82" s="1">
        <f t="shared" ca="1" si="374"/>
        <v>3</v>
      </c>
      <c r="U82">
        <f t="shared" ca="1" si="286"/>
        <v>-5</v>
      </c>
      <c r="V82">
        <f t="shared" ca="1" si="287"/>
        <v>-3</v>
      </c>
      <c r="W82">
        <f t="shared" ca="1" si="288"/>
        <v>3</v>
      </c>
      <c r="Y82">
        <f t="shared" ref="Y82" ca="1" si="451">V82*U82+W82*U83</f>
        <v>-12</v>
      </c>
      <c r="Z82" t="str">
        <f t="shared" ca="1" si="290"/>
        <v>-</v>
      </c>
      <c r="AA82">
        <f t="shared" ca="1" si="291"/>
        <v>3</v>
      </c>
      <c r="AB82" t="str">
        <f t="shared" ca="1" si="292"/>
        <v>x</v>
      </c>
      <c r="AC82" t="str">
        <f t="shared" ca="1" si="293"/>
        <v>+</v>
      </c>
      <c r="AD82">
        <f t="shared" ca="1" si="294"/>
        <v>3</v>
      </c>
      <c r="AE82" t="s">
        <v>19</v>
      </c>
      <c r="AF82" t="s">
        <v>334</v>
      </c>
      <c r="AG82" t="str">
        <f t="shared" ca="1" si="295"/>
        <v>-</v>
      </c>
      <c r="AH82">
        <f t="shared" ca="1" si="296"/>
        <v>12</v>
      </c>
      <c r="AJ82" t="str">
        <f t="shared" ca="1" si="297"/>
        <v>-3x+3y&amp;=-12</v>
      </c>
      <c r="AM82" t="s">
        <v>337</v>
      </c>
      <c r="AN82" s="43" t="str">
        <f t="shared" ref="AN82" ca="1" si="452">C82</f>
        <v>-3x+3y&amp;=-12</v>
      </c>
      <c r="AO82" s="98" t="s">
        <v>335</v>
      </c>
      <c r="AP82" s="43" t="str">
        <f t="shared" ref="AP82" ca="1" si="453">C83</f>
        <v>-3x+y&amp;=6</v>
      </c>
      <c r="AQ82" t="s">
        <v>336</v>
      </c>
      <c r="AR82" t="str">
        <f t="shared" ca="1" si="300"/>
        <v>\\(\\quad \\begin{cases}\\displaystyle\\begin{align}-3x+3y&amp;=-12\\\\ -3x+y&amp;=6\\end{align}\\end{cases}\\)</v>
      </c>
    </row>
    <row r="83" spans="1:44" x14ac:dyDescent="0.55000000000000004">
      <c r="A83" s="137"/>
      <c r="B83" s="137"/>
      <c r="C83" s="43" t="str">
        <f t="shared" ca="1" si="365"/>
        <v>-3x+y&amp;=6</v>
      </c>
      <c r="D83" s="10" t="s">
        <v>32</v>
      </c>
      <c r="E83">
        <f t="shared" ca="1" si="366"/>
        <v>-9</v>
      </c>
      <c r="G83" s="114"/>
      <c r="H83" s="114"/>
      <c r="I83" s="114"/>
      <c r="J83" s="114"/>
      <c r="K83" s="114"/>
      <c r="L83" s="136"/>
      <c r="P83" s="1">
        <f t="shared" ref="P83:Q101" ca="1" si="454">RANDBETWEEN(-10,10)</f>
        <v>-9</v>
      </c>
      <c r="Q83" s="1">
        <f t="shared" ref="Q83" ca="1" si="455">Q82</f>
        <v>-3</v>
      </c>
      <c r="R83" s="1">
        <f t="shared" ca="1" si="374"/>
        <v>1</v>
      </c>
      <c r="U83">
        <f t="shared" ca="1" si="286"/>
        <v>-9</v>
      </c>
      <c r="V83">
        <f t="shared" ca="1" si="287"/>
        <v>-3</v>
      </c>
      <c r="W83">
        <f t="shared" ca="1" si="288"/>
        <v>1</v>
      </c>
      <c r="Y83">
        <f t="shared" ref="Y83" ca="1" si="456">V83*U82+W83*U83</f>
        <v>6</v>
      </c>
      <c r="Z83" t="str">
        <f t="shared" ca="1" si="290"/>
        <v>-</v>
      </c>
      <c r="AA83">
        <f t="shared" ca="1" si="291"/>
        <v>3</v>
      </c>
      <c r="AB83" t="str">
        <f t="shared" ca="1" si="292"/>
        <v>x</v>
      </c>
      <c r="AC83" t="str">
        <f t="shared" ca="1" si="293"/>
        <v>+</v>
      </c>
      <c r="AD83" t="str">
        <f t="shared" ca="1" si="294"/>
        <v/>
      </c>
      <c r="AE83" t="s">
        <v>19</v>
      </c>
      <c r="AF83" t="s">
        <v>334</v>
      </c>
      <c r="AG83" t="str">
        <f t="shared" ca="1" si="295"/>
        <v/>
      </c>
      <c r="AH83">
        <f t="shared" ca="1" si="296"/>
        <v>6</v>
      </c>
      <c r="AJ83" t="str">
        <f t="shared" ca="1" si="297"/>
        <v>-3x+y&amp;=6</v>
      </c>
      <c r="AM83" s="98" t="s">
        <v>341</v>
      </c>
      <c r="AN83" t="str">
        <f t="shared" ref="AN83" ca="1" si="457">D82&amp;E82</f>
        <v>x=-5</v>
      </c>
      <c r="AO83" t="s">
        <v>338</v>
      </c>
      <c r="AP83" t="str">
        <f t="shared" ref="AP83" ca="1" si="458">D83&amp;E83</f>
        <v>y=-9</v>
      </c>
      <c r="AQ83" s="98" t="s">
        <v>339</v>
      </c>
      <c r="AR83" t="str">
        <f t="shared" ca="1" si="300"/>
        <v xml:space="preserve">\\(\\quad x=-5 ,\\quad y=-9\\) </v>
      </c>
    </row>
    <row r="84" spans="1:44" x14ac:dyDescent="0.55000000000000004">
      <c r="A84" s="137" t="s">
        <v>3</v>
      </c>
      <c r="B84" s="137" t="s">
        <v>44</v>
      </c>
      <c r="C84" s="43" t="str">
        <f t="shared" ca="1" si="365"/>
        <v>-5x+6y&amp;=-77</v>
      </c>
      <c r="D84" s="10" t="s">
        <v>31</v>
      </c>
      <c r="E84">
        <f t="shared" ca="1" si="366"/>
        <v>7</v>
      </c>
      <c r="G84" s="114" t="s">
        <v>60</v>
      </c>
      <c r="H84" s="115" t="s">
        <v>340</v>
      </c>
      <c r="I84" s="115" t="str">
        <f t="shared" ref="I84" ca="1" si="459">AR84</f>
        <v>\\(\\quad \\begin{cases}\\displaystyle\\begin{align}-5x+6y&amp;=-77\\\\ -5x+2y&amp;=-49\\end{align}\\end{cases}\\)</v>
      </c>
      <c r="J84" s="115" t="str">
        <f t="shared" ref="J84" ca="1" si="460">AR85</f>
        <v xml:space="preserve">\\(\\quad x=7 ,\\quad y=-7\\) </v>
      </c>
      <c r="K84" s="115" t="s">
        <v>62</v>
      </c>
      <c r="L84" s="135" t="str">
        <f t="shared" ref="L84" ca="1" si="461">"INSERT INTO "&amp;G84&amp;"(tangen,question,answer,editor,date,count) VALUES('"&amp;H84&amp;"','"&amp;I84&amp;"','"&amp;J84&amp;"','"&amp;K84&amp;"',NOW(),0);"</f>
        <v>INSERT INTO math(tangen,question,answer,editor,date,count) VALUES('m6300','\\(\\quad \\begin{cases}\\displaystyle\\begin{align}-5x+6y&amp;=-77\\\\ -5x+2y&amp;=-49\\end{align}\\end{cases}\\)','\\(\\quad x=7 ,\\quad y=-7\\) ','harazono',NOW(),0);</v>
      </c>
      <c r="P84" s="1">
        <f t="shared" ca="1" si="454"/>
        <v>7</v>
      </c>
      <c r="Q84" s="1">
        <f t="shared" ca="1" si="454"/>
        <v>-5</v>
      </c>
      <c r="R84" s="1">
        <f t="shared" ca="1" si="374"/>
        <v>6</v>
      </c>
      <c r="U84">
        <f t="shared" ref="U84:U99" ca="1" si="462">IF(P84=0,2,P84)</f>
        <v>7</v>
      </c>
      <c r="V84">
        <f t="shared" ref="V84:V101" ca="1" si="463">IF(Q84=0,2,Q84)</f>
        <v>-5</v>
      </c>
      <c r="W84">
        <f t="shared" ref="W84:W101" ca="1" si="464">IF(R84=0,2,R84)</f>
        <v>6</v>
      </c>
      <c r="Y84">
        <f t="shared" ref="Y84" ca="1" si="465">V84*U84+W84*U85</f>
        <v>-77</v>
      </c>
      <c r="Z84" t="str">
        <f t="shared" ref="Z84:Z101" ca="1" si="466">IF(V84&lt;0,"-","")</f>
        <v>-</v>
      </c>
      <c r="AA84">
        <f t="shared" ref="AA84:AA101" ca="1" si="467">IF(V84=0,"",IF(V84=1,"",IF(V84=-1,"",ABS(V84))))</f>
        <v>5</v>
      </c>
      <c r="AB84" t="str">
        <f t="shared" ref="AB84:AB101" ca="1" si="468">IF(V84=0,"","x")</f>
        <v>x</v>
      </c>
      <c r="AC84" t="str">
        <f t="shared" ref="AC84:AC101" ca="1" si="469">IF(W84&lt;0,"-","+")</f>
        <v>+</v>
      </c>
      <c r="AD84">
        <f t="shared" ref="AD84:AD101" ca="1" si="470">IF(W84=0,"",IF(W84=1,"",IF(W84=-1,"",ABS(W84))))</f>
        <v>6</v>
      </c>
      <c r="AE84" t="s">
        <v>19</v>
      </c>
      <c r="AF84" t="s">
        <v>334</v>
      </c>
      <c r="AG84" t="str">
        <f t="shared" ref="AG84:AG101" ca="1" si="471">IF(Y84&lt;=0,"-","")</f>
        <v>-</v>
      </c>
      <c r="AH84">
        <f t="shared" ref="AH84:AH101" ca="1" si="472">ABS(Y84)</f>
        <v>77</v>
      </c>
      <c r="AJ84" t="str">
        <f t="shared" ref="AJ84:AJ101" ca="1" si="473">Z84&amp;AA84&amp;AB84&amp;AC84&amp;AD84&amp;AE84&amp;AF84&amp;AG84&amp;AH84</f>
        <v>-5x+6y&amp;=-77</v>
      </c>
      <c r="AM84" t="s">
        <v>337</v>
      </c>
      <c r="AN84" s="43" t="str">
        <f t="shared" ref="AN84" ca="1" si="474">C84</f>
        <v>-5x+6y&amp;=-77</v>
      </c>
      <c r="AO84" s="98" t="s">
        <v>335</v>
      </c>
      <c r="AP84" s="43" t="str">
        <f t="shared" ref="AP84" ca="1" si="475">C85</f>
        <v>-5x+2y&amp;=-49</v>
      </c>
      <c r="AQ84" t="s">
        <v>336</v>
      </c>
      <c r="AR84" t="str">
        <f t="shared" ref="AR84:AR101" ca="1" si="476">AM84&amp;AN84&amp;AO84&amp;AP84&amp;AQ84</f>
        <v>\\(\\quad \\begin{cases}\\displaystyle\\begin{align}-5x+6y&amp;=-77\\\\ -5x+2y&amp;=-49\\end{align}\\end{cases}\\)</v>
      </c>
    </row>
    <row r="85" spans="1:44" x14ac:dyDescent="0.55000000000000004">
      <c r="A85" s="137"/>
      <c r="B85" s="137"/>
      <c r="C85" s="43" t="str">
        <f t="shared" ca="1" si="365"/>
        <v>-5x+2y&amp;=-49</v>
      </c>
      <c r="D85" s="10" t="s">
        <v>32</v>
      </c>
      <c r="E85">
        <f t="shared" ca="1" si="366"/>
        <v>-7</v>
      </c>
      <c r="G85" s="114"/>
      <c r="H85" s="114"/>
      <c r="I85" s="114"/>
      <c r="J85" s="114"/>
      <c r="K85" s="114"/>
      <c r="L85" s="136"/>
      <c r="P85" s="1">
        <f t="shared" ca="1" si="454"/>
        <v>-7</v>
      </c>
      <c r="Q85" s="1">
        <f t="shared" ref="Q85" ca="1" si="477">Q84</f>
        <v>-5</v>
      </c>
      <c r="R85" s="1">
        <f t="shared" ca="1" si="374"/>
        <v>0</v>
      </c>
      <c r="U85">
        <f t="shared" ca="1" si="462"/>
        <v>-7</v>
      </c>
      <c r="V85">
        <f t="shared" ca="1" si="463"/>
        <v>-5</v>
      </c>
      <c r="W85">
        <f t="shared" ca="1" si="464"/>
        <v>2</v>
      </c>
      <c r="Y85">
        <f t="shared" ref="Y85" ca="1" si="478">V85*U84+W85*U85</f>
        <v>-49</v>
      </c>
      <c r="Z85" t="str">
        <f t="shared" ca="1" si="466"/>
        <v>-</v>
      </c>
      <c r="AA85">
        <f t="shared" ca="1" si="467"/>
        <v>5</v>
      </c>
      <c r="AB85" t="str">
        <f t="shared" ca="1" si="468"/>
        <v>x</v>
      </c>
      <c r="AC85" t="str">
        <f t="shared" ca="1" si="469"/>
        <v>+</v>
      </c>
      <c r="AD85">
        <f t="shared" ca="1" si="470"/>
        <v>2</v>
      </c>
      <c r="AE85" t="s">
        <v>19</v>
      </c>
      <c r="AF85" t="s">
        <v>334</v>
      </c>
      <c r="AG85" t="str">
        <f t="shared" ca="1" si="471"/>
        <v>-</v>
      </c>
      <c r="AH85">
        <f t="shared" ca="1" si="472"/>
        <v>49</v>
      </c>
      <c r="AJ85" t="str">
        <f t="shared" ca="1" si="473"/>
        <v>-5x+2y&amp;=-49</v>
      </c>
      <c r="AM85" s="98" t="s">
        <v>341</v>
      </c>
      <c r="AN85" t="str">
        <f t="shared" ref="AN85" ca="1" si="479">D84&amp;E84</f>
        <v>x=7</v>
      </c>
      <c r="AO85" t="s">
        <v>338</v>
      </c>
      <c r="AP85" t="str">
        <f t="shared" ref="AP85" ca="1" si="480">D85&amp;E85</f>
        <v>y=-7</v>
      </c>
      <c r="AQ85" s="98" t="s">
        <v>339</v>
      </c>
      <c r="AR85" t="str">
        <f t="shared" ca="1" si="476"/>
        <v xml:space="preserve">\\(\\quad x=7 ,\\quad y=-7\\) </v>
      </c>
    </row>
    <row r="86" spans="1:44" x14ac:dyDescent="0.55000000000000004">
      <c r="A86" s="137" t="s">
        <v>3</v>
      </c>
      <c r="B86" s="137" t="s">
        <v>44</v>
      </c>
      <c r="C86" s="43" t="str">
        <f t="shared" ca="1" si="365"/>
        <v>-2x+2y&amp;=30</v>
      </c>
      <c r="D86" s="10" t="s">
        <v>31</v>
      </c>
      <c r="E86">
        <f t="shared" ca="1" si="366"/>
        <v>-8</v>
      </c>
      <c r="G86" s="114" t="s">
        <v>60</v>
      </c>
      <c r="H86" s="115" t="s">
        <v>340</v>
      </c>
      <c r="I86" s="115" t="str">
        <f t="shared" ref="I86" ca="1" si="481">AR86</f>
        <v>\\(\\quad \\begin{cases}\\displaystyle\\begin{align}-2x+2y&amp;=30\\\\ -2x-6y&amp;=-26\\end{align}\\end{cases}\\)</v>
      </c>
      <c r="J86" s="115" t="str">
        <f t="shared" ref="J86" ca="1" si="482">AR87</f>
        <v xml:space="preserve">\\(\\quad x=-8 ,\\quad y=7\\) </v>
      </c>
      <c r="K86" s="115" t="s">
        <v>62</v>
      </c>
      <c r="L86" s="135" t="str">
        <f t="shared" ref="L86" ca="1" si="483">"INSERT INTO "&amp;G86&amp;"(tangen,question,answer,editor,date,count) VALUES('"&amp;H86&amp;"','"&amp;I86&amp;"','"&amp;J86&amp;"','"&amp;K86&amp;"',NOW(),0);"</f>
        <v>INSERT INTO math(tangen,question,answer,editor,date,count) VALUES('m6300','\\(\\quad \\begin{cases}\\displaystyle\\begin{align}-2x+2y&amp;=30\\\\ -2x-6y&amp;=-26\\end{align}\\end{cases}\\)','\\(\\quad x=-8 ,\\quad y=7\\) ','harazono',NOW(),0);</v>
      </c>
      <c r="P86" s="1">
        <f t="shared" ca="1" si="454"/>
        <v>-8</v>
      </c>
      <c r="Q86" s="1">
        <f t="shared" ca="1" si="454"/>
        <v>-2</v>
      </c>
      <c r="R86" s="1">
        <f t="shared" ca="1" si="374"/>
        <v>2</v>
      </c>
      <c r="U86">
        <f t="shared" ca="1" si="462"/>
        <v>-8</v>
      </c>
      <c r="V86">
        <f t="shared" ca="1" si="463"/>
        <v>-2</v>
      </c>
      <c r="W86">
        <f t="shared" ca="1" si="464"/>
        <v>2</v>
      </c>
      <c r="Y86">
        <f t="shared" ref="Y86" ca="1" si="484">V86*U86+W86*U87</f>
        <v>30</v>
      </c>
      <c r="Z86" t="str">
        <f t="shared" ca="1" si="466"/>
        <v>-</v>
      </c>
      <c r="AA86">
        <f t="shared" ca="1" si="467"/>
        <v>2</v>
      </c>
      <c r="AB86" t="str">
        <f t="shared" ca="1" si="468"/>
        <v>x</v>
      </c>
      <c r="AC86" t="str">
        <f t="shared" ca="1" si="469"/>
        <v>+</v>
      </c>
      <c r="AD86">
        <f t="shared" ca="1" si="470"/>
        <v>2</v>
      </c>
      <c r="AE86" t="s">
        <v>19</v>
      </c>
      <c r="AF86" t="s">
        <v>334</v>
      </c>
      <c r="AG86" t="str">
        <f t="shared" ca="1" si="471"/>
        <v/>
      </c>
      <c r="AH86">
        <f t="shared" ca="1" si="472"/>
        <v>30</v>
      </c>
      <c r="AJ86" t="str">
        <f t="shared" ca="1" si="473"/>
        <v>-2x+2y&amp;=30</v>
      </c>
      <c r="AM86" t="s">
        <v>337</v>
      </c>
      <c r="AN86" s="43" t="str">
        <f t="shared" ref="AN86" ca="1" si="485">C86</f>
        <v>-2x+2y&amp;=30</v>
      </c>
      <c r="AO86" s="98" t="s">
        <v>335</v>
      </c>
      <c r="AP86" s="43" t="str">
        <f t="shared" ref="AP86" ca="1" si="486">C87</f>
        <v>-2x-6y&amp;=-26</v>
      </c>
      <c r="AQ86" t="s">
        <v>336</v>
      </c>
      <c r="AR86" t="str">
        <f t="shared" ca="1" si="476"/>
        <v>\\(\\quad \\begin{cases}\\displaystyle\\begin{align}-2x+2y&amp;=30\\\\ -2x-6y&amp;=-26\\end{align}\\end{cases}\\)</v>
      </c>
    </row>
    <row r="87" spans="1:44" x14ac:dyDescent="0.55000000000000004">
      <c r="A87" s="137"/>
      <c r="B87" s="137"/>
      <c r="C87" s="43" t="str">
        <f t="shared" ca="1" si="365"/>
        <v>-2x-6y&amp;=-26</v>
      </c>
      <c r="D87" s="10" t="s">
        <v>32</v>
      </c>
      <c r="E87">
        <f t="shared" ca="1" si="366"/>
        <v>7</v>
      </c>
      <c r="G87" s="114"/>
      <c r="H87" s="114"/>
      <c r="I87" s="114"/>
      <c r="J87" s="114"/>
      <c r="K87" s="114"/>
      <c r="L87" s="136"/>
      <c r="P87" s="1">
        <f t="shared" ca="1" si="454"/>
        <v>7</v>
      </c>
      <c r="Q87" s="1">
        <f t="shared" ref="Q87" ca="1" si="487">Q86</f>
        <v>-2</v>
      </c>
      <c r="R87" s="1">
        <f t="shared" ca="1" si="374"/>
        <v>-6</v>
      </c>
      <c r="U87">
        <f t="shared" ca="1" si="462"/>
        <v>7</v>
      </c>
      <c r="V87">
        <f t="shared" ca="1" si="463"/>
        <v>-2</v>
      </c>
      <c r="W87">
        <f t="shared" ca="1" si="464"/>
        <v>-6</v>
      </c>
      <c r="Y87">
        <f t="shared" ref="Y87" ca="1" si="488">V87*U86+W87*U87</f>
        <v>-26</v>
      </c>
      <c r="Z87" t="str">
        <f t="shared" ca="1" si="466"/>
        <v>-</v>
      </c>
      <c r="AA87">
        <f t="shared" ca="1" si="467"/>
        <v>2</v>
      </c>
      <c r="AB87" t="str">
        <f t="shared" ca="1" si="468"/>
        <v>x</v>
      </c>
      <c r="AC87" t="str">
        <f t="shared" ca="1" si="469"/>
        <v>-</v>
      </c>
      <c r="AD87">
        <f t="shared" ca="1" si="470"/>
        <v>6</v>
      </c>
      <c r="AE87" t="s">
        <v>19</v>
      </c>
      <c r="AF87" t="s">
        <v>334</v>
      </c>
      <c r="AG87" t="str">
        <f t="shared" ca="1" si="471"/>
        <v>-</v>
      </c>
      <c r="AH87">
        <f t="shared" ca="1" si="472"/>
        <v>26</v>
      </c>
      <c r="AJ87" t="str">
        <f t="shared" ca="1" si="473"/>
        <v>-2x-6y&amp;=-26</v>
      </c>
      <c r="AM87" s="98" t="s">
        <v>341</v>
      </c>
      <c r="AN87" t="str">
        <f t="shared" ref="AN87" ca="1" si="489">D86&amp;E86</f>
        <v>x=-8</v>
      </c>
      <c r="AO87" t="s">
        <v>338</v>
      </c>
      <c r="AP87" t="str">
        <f t="shared" ref="AP87" ca="1" si="490">D87&amp;E87</f>
        <v>y=7</v>
      </c>
      <c r="AQ87" s="98" t="s">
        <v>339</v>
      </c>
      <c r="AR87" t="str">
        <f t="shared" ca="1" si="476"/>
        <v xml:space="preserve">\\(\\quad x=-8 ,\\quad y=7\\) </v>
      </c>
    </row>
    <row r="88" spans="1:44" x14ac:dyDescent="0.55000000000000004">
      <c r="A88" s="137" t="s">
        <v>3</v>
      </c>
      <c r="B88" s="137" t="s">
        <v>44</v>
      </c>
      <c r="C88" s="43" t="str">
        <f t="shared" ca="1" si="365"/>
        <v>-4x-6y&amp;=60</v>
      </c>
      <c r="D88" s="10" t="s">
        <v>31</v>
      </c>
      <c r="E88">
        <f t="shared" ca="1" si="366"/>
        <v>-9</v>
      </c>
      <c r="G88" s="114" t="s">
        <v>60</v>
      </c>
      <c r="H88" s="115" t="s">
        <v>340</v>
      </c>
      <c r="I88" s="115" t="str">
        <f t="shared" ref="I88" ca="1" si="491">AR88</f>
        <v>\\(\\quad \\begin{cases}\\displaystyle\\begin{align}-4x-6y&amp;=60\\\\ -4x-y&amp;=40\\end{align}\\end{cases}\\)</v>
      </c>
      <c r="J88" s="115" t="str">
        <f t="shared" ref="J88" ca="1" si="492">AR89</f>
        <v xml:space="preserve">\\(\\quad x=-9 ,\\quad y=-4\\) </v>
      </c>
      <c r="K88" s="115" t="s">
        <v>62</v>
      </c>
      <c r="L88" s="135" t="str">
        <f t="shared" ref="L88" ca="1" si="493">"INSERT INTO "&amp;G88&amp;"(tangen,question,answer,editor,date,count) VALUES('"&amp;H88&amp;"','"&amp;I88&amp;"','"&amp;J88&amp;"','"&amp;K88&amp;"',NOW(),0);"</f>
        <v>INSERT INTO math(tangen,question,answer,editor,date,count) VALUES('m6300','\\(\\quad \\begin{cases}\\displaystyle\\begin{align}-4x-6y&amp;=60\\\\ -4x-y&amp;=40\\end{align}\\end{cases}\\)','\\(\\quad x=-9 ,\\quad y=-4\\) ','harazono',NOW(),0);</v>
      </c>
      <c r="P88" s="1">
        <f t="shared" ca="1" si="454"/>
        <v>-9</v>
      </c>
      <c r="Q88" s="1">
        <f t="shared" ca="1" si="454"/>
        <v>-4</v>
      </c>
      <c r="R88" s="1">
        <f t="shared" ca="1" si="374"/>
        <v>-6</v>
      </c>
      <c r="U88">
        <f t="shared" ca="1" si="462"/>
        <v>-9</v>
      </c>
      <c r="V88">
        <f t="shared" ca="1" si="463"/>
        <v>-4</v>
      </c>
      <c r="W88">
        <f t="shared" ca="1" si="464"/>
        <v>-6</v>
      </c>
      <c r="Y88">
        <f t="shared" ref="Y88" ca="1" si="494">V88*U88+W88*U89</f>
        <v>60</v>
      </c>
      <c r="Z88" t="str">
        <f t="shared" ca="1" si="466"/>
        <v>-</v>
      </c>
      <c r="AA88">
        <f t="shared" ca="1" si="467"/>
        <v>4</v>
      </c>
      <c r="AB88" t="str">
        <f t="shared" ca="1" si="468"/>
        <v>x</v>
      </c>
      <c r="AC88" t="str">
        <f t="shared" ca="1" si="469"/>
        <v>-</v>
      </c>
      <c r="AD88">
        <f t="shared" ca="1" si="470"/>
        <v>6</v>
      </c>
      <c r="AE88" t="s">
        <v>19</v>
      </c>
      <c r="AF88" t="s">
        <v>334</v>
      </c>
      <c r="AG88" t="str">
        <f t="shared" ca="1" si="471"/>
        <v/>
      </c>
      <c r="AH88">
        <f t="shared" ca="1" si="472"/>
        <v>60</v>
      </c>
      <c r="AJ88" t="str">
        <f t="shared" ca="1" si="473"/>
        <v>-4x-6y&amp;=60</v>
      </c>
      <c r="AM88" t="s">
        <v>337</v>
      </c>
      <c r="AN88" s="43" t="str">
        <f t="shared" ref="AN88" ca="1" si="495">C88</f>
        <v>-4x-6y&amp;=60</v>
      </c>
      <c r="AO88" s="98" t="s">
        <v>335</v>
      </c>
      <c r="AP88" s="43" t="str">
        <f t="shared" ref="AP88" ca="1" si="496">C89</f>
        <v>-4x-y&amp;=40</v>
      </c>
      <c r="AQ88" t="s">
        <v>336</v>
      </c>
      <c r="AR88" t="str">
        <f t="shared" ca="1" si="476"/>
        <v>\\(\\quad \\begin{cases}\\displaystyle\\begin{align}-4x-6y&amp;=60\\\\ -4x-y&amp;=40\\end{align}\\end{cases}\\)</v>
      </c>
    </row>
    <row r="89" spans="1:44" x14ac:dyDescent="0.55000000000000004">
      <c r="A89" s="137"/>
      <c r="B89" s="137"/>
      <c r="C89" s="43" t="str">
        <f t="shared" ca="1" si="365"/>
        <v>-4x-y&amp;=40</v>
      </c>
      <c r="D89" s="10" t="s">
        <v>32</v>
      </c>
      <c r="E89">
        <f t="shared" ca="1" si="366"/>
        <v>-4</v>
      </c>
      <c r="G89" s="114"/>
      <c r="H89" s="114"/>
      <c r="I89" s="114"/>
      <c r="J89" s="114"/>
      <c r="K89" s="114"/>
      <c r="L89" s="136"/>
      <c r="P89" s="1">
        <f t="shared" ca="1" si="454"/>
        <v>-4</v>
      </c>
      <c r="Q89" s="1">
        <f t="shared" ref="Q89" ca="1" si="497">Q88</f>
        <v>-4</v>
      </c>
      <c r="R89" s="1">
        <f t="shared" ca="1" si="374"/>
        <v>-1</v>
      </c>
      <c r="U89">
        <f t="shared" ca="1" si="462"/>
        <v>-4</v>
      </c>
      <c r="V89">
        <f t="shared" ca="1" si="463"/>
        <v>-4</v>
      </c>
      <c r="W89">
        <f t="shared" ca="1" si="464"/>
        <v>-1</v>
      </c>
      <c r="Y89">
        <f t="shared" ref="Y89" ca="1" si="498">V89*U88+W89*U89</f>
        <v>40</v>
      </c>
      <c r="Z89" t="str">
        <f t="shared" ca="1" si="466"/>
        <v>-</v>
      </c>
      <c r="AA89">
        <f t="shared" ca="1" si="467"/>
        <v>4</v>
      </c>
      <c r="AB89" t="str">
        <f t="shared" ca="1" si="468"/>
        <v>x</v>
      </c>
      <c r="AC89" t="str">
        <f t="shared" ca="1" si="469"/>
        <v>-</v>
      </c>
      <c r="AD89" t="str">
        <f t="shared" ca="1" si="470"/>
        <v/>
      </c>
      <c r="AE89" t="s">
        <v>19</v>
      </c>
      <c r="AF89" t="s">
        <v>334</v>
      </c>
      <c r="AG89" t="str">
        <f t="shared" ca="1" si="471"/>
        <v/>
      </c>
      <c r="AH89">
        <f t="shared" ca="1" si="472"/>
        <v>40</v>
      </c>
      <c r="AJ89" t="str">
        <f t="shared" ca="1" si="473"/>
        <v>-4x-y&amp;=40</v>
      </c>
      <c r="AM89" s="98" t="s">
        <v>341</v>
      </c>
      <c r="AN89" t="str">
        <f t="shared" ref="AN89" ca="1" si="499">D88&amp;E88</f>
        <v>x=-9</v>
      </c>
      <c r="AO89" t="s">
        <v>338</v>
      </c>
      <c r="AP89" t="str">
        <f t="shared" ref="AP89" ca="1" si="500">D89&amp;E89</f>
        <v>y=-4</v>
      </c>
      <c r="AQ89" s="98" t="s">
        <v>339</v>
      </c>
      <c r="AR89" t="str">
        <f t="shared" ca="1" si="476"/>
        <v xml:space="preserve">\\(\\quad x=-9 ,\\quad y=-4\\) </v>
      </c>
    </row>
    <row r="90" spans="1:44" x14ac:dyDescent="0.55000000000000004">
      <c r="A90" s="137" t="s">
        <v>3</v>
      </c>
      <c r="B90" s="137" t="s">
        <v>44</v>
      </c>
      <c r="C90" s="43" t="str">
        <f t="shared" ca="1" si="365"/>
        <v>x+2y&amp;=-23</v>
      </c>
      <c r="D90" s="10" t="s">
        <v>31</v>
      </c>
      <c r="E90">
        <f t="shared" ca="1" si="366"/>
        <v>-9</v>
      </c>
      <c r="G90" s="114" t="s">
        <v>60</v>
      </c>
      <c r="H90" s="115" t="s">
        <v>340</v>
      </c>
      <c r="I90" s="115" t="str">
        <f t="shared" ref="I90" ca="1" si="501">AR90</f>
        <v>\\(\\quad \\begin{cases}\\displaystyle\\begin{align}x+2y&amp;=-23\\\\ x-2y&amp;=5\\end{align}\\end{cases}\\)</v>
      </c>
      <c r="J90" s="115" t="str">
        <f t="shared" ref="J90" ca="1" si="502">AR91</f>
        <v xml:space="preserve">\\(\\quad x=-9 ,\\quad y=-7\\) </v>
      </c>
      <c r="K90" s="115" t="s">
        <v>62</v>
      </c>
      <c r="L90" s="135" t="str">
        <f t="shared" ref="L90" ca="1" si="503">"INSERT INTO "&amp;G90&amp;"(tangen,question,answer,editor,date,count) VALUES('"&amp;H90&amp;"','"&amp;I90&amp;"','"&amp;J90&amp;"','"&amp;K90&amp;"',NOW(),0);"</f>
        <v>INSERT INTO math(tangen,question,answer,editor,date,count) VALUES('m6300','\\(\\quad \\begin{cases}\\displaystyle\\begin{align}x+2y&amp;=-23\\\\ x-2y&amp;=5\\end{align}\\end{cases}\\)','\\(\\quad x=-9 ,\\quad y=-7\\) ','harazono',NOW(),0);</v>
      </c>
      <c r="P90" s="1">
        <f t="shared" ca="1" si="454"/>
        <v>-9</v>
      </c>
      <c r="Q90" s="1">
        <f t="shared" ca="1" si="454"/>
        <v>1</v>
      </c>
      <c r="R90" s="1">
        <f t="shared" ca="1" si="374"/>
        <v>0</v>
      </c>
      <c r="U90">
        <f t="shared" ca="1" si="462"/>
        <v>-9</v>
      </c>
      <c r="V90">
        <f t="shared" ca="1" si="463"/>
        <v>1</v>
      </c>
      <c r="W90">
        <f t="shared" ca="1" si="464"/>
        <v>2</v>
      </c>
      <c r="Y90">
        <f t="shared" ref="Y90" ca="1" si="504">V90*U90+W90*U91</f>
        <v>-23</v>
      </c>
      <c r="Z90" t="str">
        <f t="shared" ca="1" si="466"/>
        <v/>
      </c>
      <c r="AA90" t="str">
        <f t="shared" ca="1" si="467"/>
        <v/>
      </c>
      <c r="AB90" t="str">
        <f t="shared" ca="1" si="468"/>
        <v>x</v>
      </c>
      <c r="AC90" t="str">
        <f t="shared" ca="1" si="469"/>
        <v>+</v>
      </c>
      <c r="AD90">
        <f t="shared" ca="1" si="470"/>
        <v>2</v>
      </c>
      <c r="AE90" t="s">
        <v>19</v>
      </c>
      <c r="AF90" t="s">
        <v>334</v>
      </c>
      <c r="AG90" t="str">
        <f t="shared" ca="1" si="471"/>
        <v>-</v>
      </c>
      <c r="AH90">
        <f t="shared" ca="1" si="472"/>
        <v>23</v>
      </c>
      <c r="AJ90" t="str">
        <f t="shared" ca="1" si="473"/>
        <v>x+2y&amp;=-23</v>
      </c>
      <c r="AM90" t="s">
        <v>337</v>
      </c>
      <c r="AN90" s="43" t="str">
        <f t="shared" ref="AN90" ca="1" si="505">C90</f>
        <v>x+2y&amp;=-23</v>
      </c>
      <c r="AO90" s="98" t="s">
        <v>335</v>
      </c>
      <c r="AP90" s="43" t="str">
        <f t="shared" ref="AP90" ca="1" si="506">C91</f>
        <v>x-2y&amp;=5</v>
      </c>
      <c r="AQ90" t="s">
        <v>336</v>
      </c>
      <c r="AR90" t="str">
        <f t="shared" ca="1" si="476"/>
        <v>\\(\\quad \\begin{cases}\\displaystyle\\begin{align}x+2y&amp;=-23\\\\ x-2y&amp;=5\\end{align}\\end{cases}\\)</v>
      </c>
    </row>
    <row r="91" spans="1:44" x14ac:dyDescent="0.55000000000000004">
      <c r="A91" s="137"/>
      <c r="B91" s="137"/>
      <c r="C91" s="43" t="str">
        <f t="shared" ca="1" si="365"/>
        <v>x-2y&amp;=5</v>
      </c>
      <c r="D91" s="10" t="s">
        <v>32</v>
      </c>
      <c r="E91">
        <f t="shared" ca="1" si="366"/>
        <v>-7</v>
      </c>
      <c r="G91" s="114"/>
      <c r="H91" s="114"/>
      <c r="I91" s="114"/>
      <c r="J91" s="114"/>
      <c r="K91" s="114"/>
      <c r="L91" s="136"/>
      <c r="P91" s="1">
        <f t="shared" ca="1" si="454"/>
        <v>-7</v>
      </c>
      <c r="Q91" s="1">
        <f t="shared" ref="Q91" ca="1" si="507">Q90</f>
        <v>1</v>
      </c>
      <c r="R91" s="1">
        <f t="shared" ca="1" si="374"/>
        <v>-2</v>
      </c>
      <c r="U91">
        <f t="shared" ca="1" si="462"/>
        <v>-7</v>
      </c>
      <c r="V91">
        <f t="shared" ca="1" si="463"/>
        <v>1</v>
      </c>
      <c r="W91">
        <f t="shared" ca="1" si="464"/>
        <v>-2</v>
      </c>
      <c r="Y91">
        <f t="shared" ref="Y91" ca="1" si="508">V91*U90+W91*U91</f>
        <v>5</v>
      </c>
      <c r="Z91" t="str">
        <f t="shared" ca="1" si="466"/>
        <v/>
      </c>
      <c r="AA91" t="str">
        <f t="shared" ca="1" si="467"/>
        <v/>
      </c>
      <c r="AB91" t="str">
        <f t="shared" ca="1" si="468"/>
        <v>x</v>
      </c>
      <c r="AC91" t="str">
        <f t="shared" ca="1" si="469"/>
        <v>-</v>
      </c>
      <c r="AD91">
        <f t="shared" ca="1" si="470"/>
        <v>2</v>
      </c>
      <c r="AE91" t="s">
        <v>19</v>
      </c>
      <c r="AF91" t="s">
        <v>334</v>
      </c>
      <c r="AG91" t="str">
        <f t="shared" ca="1" si="471"/>
        <v/>
      </c>
      <c r="AH91">
        <f t="shared" ca="1" si="472"/>
        <v>5</v>
      </c>
      <c r="AJ91" t="str">
        <f t="shared" ca="1" si="473"/>
        <v>x-2y&amp;=5</v>
      </c>
      <c r="AM91" s="98" t="s">
        <v>341</v>
      </c>
      <c r="AN91" t="str">
        <f t="shared" ref="AN91" ca="1" si="509">D90&amp;E90</f>
        <v>x=-9</v>
      </c>
      <c r="AO91" t="s">
        <v>338</v>
      </c>
      <c r="AP91" t="str">
        <f t="shared" ref="AP91" ca="1" si="510">D91&amp;E91</f>
        <v>y=-7</v>
      </c>
      <c r="AQ91" s="98" t="s">
        <v>339</v>
      </c>
      <c r="AR91" t="str">
        <f t="shared" ca="1" si="476"/>
        <v xml:space="preserve">\\(\\quad x=-9 ,\\quad y=-7\\) </v>
      </c>
    </row>
    <row r="92" spans="1:44" x14ac:dyDescent="0.55000000000000004">
      <c r="A92" s="137" t="s">
        <v>3</v>
      </c>
      <c r="B92" s="137" t="s">
        <v>44</v>
      </c>
      <c r="C92" s="43" t="str">
        <f t="shared" ca="1" si="365"/>
        <v>10x-7y&amp;=-55</v>
      </c>
      <c r="D92" s="10" t="s">
        <v>31</v>
      </c>
      <c r="E92">
        <f t="shared" ca="1" si="366"/>
        <v>-2</v>
      </c>
      <c r="G92" s="114" t="s">
        <v>60</v>
      </c>
      <c r="H92" s="115" t="s">
        <v>340</v>
      </c>
      <c r="I92" s="115" t="str">
        <f t="shared" ref="I92" ca="1" si="511">AR92</f>
        <v>\\(\\quad \\begin{cases}\\displaystyle\\begin{align}10x-7y&amp;=-55\\\\ 10x-10y&amp;=-70\\end{align}\\end{cases}\\)</v>
      </c>
      <c r="J92" s="115" t="str">
        <f t="shared" ref="J92" ca="1" si="512">AR93</f>
        <v xml:space="preserve">\\(\\quad x=-2 ,\\quad y=5\\) </v>
      </c>
      <c r="K92" s="115" t="s">
        <v>62</v>
      </c>
      <c r="L92" s="135" t="str">
        <f t="shared" ref="L92" ca="1" si="513">"INSERT INTO "&amp;G92&amp;"(tangen,question,answer,editor,date,count) VALUES('"&amp;H92&amp;"','"&amp;I92&amp;"','"&amp;J92&amp;"','"&amp;K92&amp;"',NOW(),0);"</f>
        <v>INSERT INTO math(tangen,question,answer,editor,date,count) VALUES('m6300','\\(\\quad \\begin{cases}\\displaystyle\\begin{align}10x-7y&amp;=-55\\\\ 10x-10y&amp;=-70\\end{align}\\end{cases}\\)','\\(\\quad x=-2 ,\\quad y=5\\) ','harazono',NOW(),0);</v>
      </c>
      <c r="P92" s="1">
        <f t="shared" ca="1" si="454"/>
        <v>-2</v>
      </c>
      <c r="Q92" s="1">
        <f t="shared" ca="1" si="454"/>
        <v>10</v>
      </c>
      <c r="R92" s="1">
        <f t="shared" ca="1" si="374"/>
        <v>-7</v>
      </c>
      <c r="U92">
        <f t="shared" ca="1" si="462"/>
        <v>-2</v>
      </c>
      <c r="V92">
        <f t="shared" ca="1" si="463"/>
        <v>10</v>
      </c>
      <c r="W92">
        <f t="shared" ca="1" si="464"/>
        <v>-7</v>
      </c>
      <c r="Y92">
        <f t="shared" ref="Y92" ca="1" si="514">V92*U92+W92*U93</f>
        <v>-55</v>
      </c>
      <c r="Z92" t="str">
        <f t="shared" ca="1" si="466"/>
        <v/>
      </c>
      <c r="AA92">
        <f t="shared" ca="1" si="467"/>
        <v>10</v>
      </c>
      <c r="AB92" t="str">
        <f t="shared" ca="1" si="468"/>
        <v>x</v>
      </c>
      <c r="AC92" t="str">
        <f t="shared" ca="1" si="469"/>
        <v>-</v>
      </c>
      <c r="AD92">
        <f t="shared" ca="1" si="470"/>
        <v>7</v>
      </c>
      <c r="AE92" t="s">
        <v>19</v>
      </c>
      <c r="AF92" t="s">
        <v>334</v>
      </c>
      <c r="AG92" t="str">
        <f t="shared" ca="1" si="471"/>
        <v>-</v>
      </c>
      <c r="AH92">
        <f t="shared" ca="1" si="472"/>
        <v>55</v>
      </c>
      <c r="AJ92" t="str">
        <f t="shared" ca="1" si="473"/>
        <v>10x-7y&amp;=-55</v>
      </c>
      <c r="AM92" t="s">
        <v>337</v>
      </c>
      <c r="AN92" s="43" t="str">
        <f t="shared" ref="AN92" ca="1" si="515">C92</f>
        <v>10x-7y&amp;=-55</v>
      </c>
      <c r="AO92" s="98" t="s">
        <v>335</v>
      </c>
      <c r="AP92" s="43" t="str">
        <f t="shared" ref="AP92" ca="1" si="516">C93</f>
        <v>10x-10y&amp;=-70</v>
      </c>
      <c r="AQ92" t="s">
        <v>336</v>
      </c>
      <c r="AR92" t="str">
        <f t="shared" ca="1" si="476"/>
        <v>\\(\\quad \\begin{cases}\\displaystyle\\begin{align}10x-7y&amp;=-55\\\\ 10x-10y&amp;=-70\\end{align}\\end{cases}\\)</v>
      </c>
    </row>
    <row r="93" spans="1:44" x14ac:dyDescent="0.55000000000000004">
      <c r="A93" s="137"/>
      <c r="B93" s="137"/>
      <c r="C93" s="43" t="str">
        <f t="shared" ca="1" si="365"/>
        <v>10x-10y&amp;=-70</v>
      </c>
      <c r="D93" s="10" t="s">
        <v>32</v>
      </c>
      <c r="E93">
        <f t="shared" ca="1" si="366"/>
        <v>5</v>
      </c>
      <c r="G93" s="114"/>
      <c r="H93" s="114"/>
      <c r="I93" s="114"/>
      <c r="J93" s="114"/>
      <c r="K93" s="114"/>
      <c r="L93" s="136"/>
      <c r="P93" s="1">
        <f t="shared" ca="1" si="454"/>
        <v>5</v>
      </c>
      <c r="Q93" s="1">
        <f t="shared" ref="Q93" ca="1" si="517">Q92</f>
        <v>10</v>
      </c>
      <c r="R93" s="1">
        <f t="shared" ca="1" si="374"/>
        <v>-10</v>
      </c>
      <c r="U93">
        <f t="shared" ca="1" si="462"/>
        <v>5</v>
      </c>
      <c r="V93">
        <f t="shared" ca="1" si="463"/>
        <v>10</v>
      </c>
      <c r="W93">
        <f t="shared" ca="1" si="464"/>
        <v>-10</v>
      </c>
      <c r="Y93">
        <f t="shared" ref="Y93" ca="1" si="518">V93*U92+W93*U93</f>
        <v>-70</v>
      </c>
      <c r="Z93" t="str">
        <f t="shared" ca="1" si="466"/>
        <v/>
      </c>
      <c r="AA93">
        <f t="shared" ca="1" si="467"/>
        <v>10</v>
      </c>
      <c r="AB93" t="str">
        <f t="shared" ca="1" si="468"/>
        <v>x</v>
      </c>
      <c r="AC93" t="str">
        <f t="shared" ca="1" si="469"/>
        <v>-</v>
      </c>
      <c r="AD93">
        <f t="shared" ca="1" si="470"/>
        <v>10</v>
      </c>
      <c r="AE93" t="s">
        <v>19</v>
      </c>
      <c r="AF93" t="s">
        <v>334</v>
      </c>
      <c r="AG93" t="str">
        <f t="shared" ca="1" si="471"/>
        <v>-</v>
      </c>
      <c r="AH93">
        <f t="shared" ca="1" si="472"/>
        <v>70</v>
      </c>
      <c r="AJ93" t="str">
        <f t="shared" ca="1" si="473"/>
        <v>10x-10y&amp;=-70</v>
      </c>
      <c r="AM93" s="98" t="s">
        <v>341</v>
      </c>
      <c r="AN93" t="str">
        <f t="shared" ref="AN93" ca="1" si="519">D92&amp;E92</f>
        <v>x=-2</v>
      </c>
      <c r="AO93" t="s">
        <v>338</v>
      </c>
      <c r="AP93" t="str">
        <f t="shared" ref="AP93" ca="1" si="520">D93&amp;E93</f>
        <v>y=5</v>
      </c>
      <c r="AQ93" s="98" t="s">
        <v>339</v>
      </c>
      <c r="AR93" t="str">
        <f t="shared" ca="1" si="476"/>
        <v xml:space="preserve">\\(\\quad x=-2 ,\\quad y=5\\) </v>
      </c>
    </row>
    <row r="94" spans="1:44" x14ac:dyDescent="0.55000000000000004">
      <c r="A94" s="137" t="s">
        <v>3</v>
      </c>
      <c r="B94" s="137" t="s">
        <v>44</v>
      </c>
      <c r="C94" s="43" t="str">
        <f t="shared" ca="1" si="365"/>
        <v>-8x-10y&amp;=108</v>
      </c>
      <c r="D94" s="10" t="s">
        <v>31</v>
      </c>
      <c r="E94">
        <f t="shared" ca="1" si="366"/>
        <v>-1</v>
      </c>
      <c r="G94" s="114" t="s">
        <v>60</v>
      </c>
      <c r="H94" s="115" t="s">
        <v>340</v>
      </c>
      <c r="I94" s="115" t="str">
        <f t="shared" ref="I94" ca="1" si="521">AR94</f>
        <v>\\(\\quad \\begin{cases}\\displaystyle\\begin{align}-8x-10y&amp;=108\\\\ -8x+8y&amp;=-72\\end{align}\\end{cases}\\)</v>
      </c>
      <c r="J94" s="115" t="str">
        <f t="shared" ref="J94" ca="1" si="522">AR95</f>
        <v xml:space="preserve">\\(\\quad x=-1 ,\\quad y=-10\\) </v>
      </c>
      <c r="K94" s="115" t="s">
        <v>62</v>
      </c>
      <c r="L94" s="135" t="str">
        <f t="shared" ref="L94" ca="1" si="523">"INSERT INTO "&amp;G94&amp;"(tangen,question,answer,editor,date,count) VALUES('"&amp;H94&amp;"','"&amp;I94&amp;"','"&amp;J94&amp;"','"&amp;K94&amp;"',NOW(),0);"</f>
        <v>INSERT INTO math(tangen,question,answer,editor,date,count) VALUES('m6300','\\(\\quad \\begin{cases}\\displaystyle\\begin{align}-8x-10y&amp;=108\\\\ -8x+8y&amp;=-72\\end{align}\\end{cases}\\)','\\(\\quad x=-1 ,\\quad y=-10\\) ','harazono',NOW(),0);</v>
      </c>
      <c r="P94" s="1">
        <f t="shared" ca="1" si="454"/>
        <v>-1</v>
      </c>
      <c r="Q94" s="1">
        <f t="shared" ca="1" si="454"/>
        <v>-8</v>
      </c>
      <c r="R94" s="1">
        <f t="shared" ca="1" si="374"/>
        <v>-10</v>
      </c>
      <c r="U94">
        <f t="shared" ca="1" si="462"/>
        <v>-1</v>
      </c>
      <c r="V94">
        <f t="shared" ca="1" si="463"/>
        <v>-8</v>
      </c>
      <c r="W94">
        <f t="shared" ca="1" si="464"/>
        <v>-10</v>
      </c>
      <c r="Y94">
        <f t="shared" ref="Y94" ca="1" si="524">V94*U94+W94*U95</f>
        <v>108</v>
      </c>
      <c r="Z94" t="str">
        <f t="shared" ca="1" si="466"/>
        <v>-</v>
      </c>
      <c r="AA94">
        <f t="shared" ca="1" si="467"/>
        <v>8</v>
      </c>
      <c r="AB94" t="str">
        <f t="shared" ca="1" si="468"/>
        <v>x</v>
      </c>
      <c r="AC94" t="str">
        <f t="shared" ca="1" si="469"/>
        <v>-</v>
      </c>
      <c r="AD94">
        <f t="shared" ca="1" si="470"/>
        <v>10</v>
      </c>
      <c r="AE94" t="s">
        <v>19</v>
      </c>
      <c r="AF94" t="s">
        <v>334</v>
      </c>
      <c r="AG94" t="str">
        <f t="shared" ca="1" si="471"/>
        <v/>
      </c>
      <c r="AH94">
        <f t="shared" ca="1" si="472"/>
        <v>108</v>
      </c>
      <c r="AJ94" t="str">
        <f t="shared" ca="1" si="473"/>
        <v>-8x-10y&amp;=108</v>
      </c>
      <c r="AM94" t="s">
        <v>337</v>
      </c>
      <c r="AN94" s="43" t="str">
        <f t="shared" ref="AN94" ca="1" si="525">C94</f>
        <v>-8x-10y&amp;=108</v>
      </c>
      <c r="AO94" s="98" t="s">
        <v>335</v>
      </c>
      <c r="AP94" s="43" t="str">
        <f t="shared" ref="AP94" ca="1" si="526">C95</f>
        <v>-8x+8y&amp;=-72</v>
      </c>
      <c r="AQ94" t="s">
        <v>336</v>
      </c>
      <c r="AR94" t="str">
        <f t="shared" ca="1" si="476"/>
        <v>\\(\\quad \\begin{cases}\\displaystyle\\begin{align}-8x-10y&amp;=108\\\\ -8x+8y&amp;=-72\\end{align}\\end{cases}\\)</v>
      </c>
    </row>
    <row r="95" spans="1:44" x14ac:dyDescent="0.55000000000000004">
      <c r="A95" s="137"/>
      <c r="B95" s="137"/>
      <c r="C95" s="43" t="str">
        <f t="shared" ca="1" si="365"/>
        <v>-8x+8y&amp;=-72</v>
      </c>
      <c r="D95" s="10" t="s">
        <v>32</v>
      </c>
      <c r="E95">
        <f t="shared" ca="1" si="366"/>
        <v>-10</v>
      </c>
      <c r="G95" s="114"/>
      <c r="H95" s="114"/>
      <c r="I95" s="114"/>
      <c r="J95" s="114"/>
      <c r="K95" s="114"/>
      <c r="L95" s="136"/>
      <c r="P95" s="1">
        <f t="shared" ca="1" si="454"/>
        <v>-10</v>
      </c>
      <c r="Q95" s="1">
        <f t="shared" ref="Q95" ca="1" si="527">Q94</f>
        <v>-8</v>
      </c>
      <c r="R95" s="1">
        <f t="shared" ca="1" si="374"/>
        <v>8</v>
      </c>
      <c r="U95">
        <f t="shared" ca="1" si="462"/>
        <v>-10</v>
      </c>
      <c r="V95">
        <f t="shared" ca="1" si="463"/>
        <v>-8</v>
      </c>
      <c r="W95">
        <f t="shared" ca="1" si="464"/>
        <v>8</v>
      </c>
      <c r="Y95">
        <f t="shared" ref="Y95" ca="1" si="528">V95*U94+W95*U95</f>
        <v>-72</v>
      </c>
      <c r="Z95" t="str">
        <f t="shared" ca="1" si="466"/>
        <v>-</v>
      </c>
      <c r="AA95">
        <f t="shared" ca="1" si="467"/>
        <v>8</v>
      </c>
      <c r="AB95" t="str">
        <f t="shared" ca="1" si="468"/>
        <v>x</v>
      </c>
      <c r="AC95" t="str">
        <f t="shared" ca="1" si="469"/>
        <v>+</v>
      </c>
      <c r="AD95">
        <f t="shared" ca="1" si="470"/>
        <v>8</v>
      </c>
      <c r="AE95" t="s">
        <v>19</v>
      </c>
      <c r="AF95" t="s">
        <v>334</v>
      </c>
      <c r="AG95" t="str">
        <f t="shared" ca="1" si="471"/>
        <v>-</v>
      </c>
      <c r="AH95">
        <f t="shared" ca="1" si="472"/>
        <v>72</v>
      </c>
      <c r="AJ95" t="str">
        <f t="shared" ca="1" si="473"/>
        <v>-8x+8y&amp;=-72</v>
      </c>
      <c r="AM95" s="98" t="s">
        <v>341</v>
      </c>
      <c r="AN95" t="str">
        <f t="shared" ref="AN95" ca="1" si="529">D94&amp;E94</f>
        <v>x=-1</v>
      </c>
      <c r="AO95" t="s">
        <v>338</v>
      </c>
      <c r="AP95" t="str">
        <f t="shared" ref="AP95" ca="1" si="530">D95&amp;E95</f>
        <v>y=-10</v>
      </c>
      <c r="AQ95" s="98" t="s">
        <v>339</v>
      </c>
      <c r="AR95" t="str">
        <f t="shared" ca="1" si="476"/>
        <v xml:space="preserve">\\(\\quad x=-1 ,\\quad y=-10\\) </v>
      </c>
    </row>
    <row r="96" spans="1:44" x14ac:dyDescent="0.55000000000000004">
      <c r="A96" s="137" t="s">
        <v>3</v>
      </c>
      <c r="B96" s="137" t="s">
        <v>44</v>
      </c>
      <c r="C96" s="43" t="str">
        <f t="shared" ca="1" si="365"/>
        <v>x+6y&amp;=-12</v>
      </c>
      <c r="D96" s="10" t="s">
        <v>31</v>
      </c>
      <c r="E96">
        <f t="shared" ca="1" si="366"/>
        <v>6</v>
      </c>
      <c r="G96" s="114" t="s">
        <v>60</v>
      </c>
      <c r="H96" s="115" t="s">
        <v>340</v>
      </c>
      <c r="I96" s="115" t="str">
        <f t="shared" ref="I96" ca="1" si="531">AR96</f>
        <v>\\(\\quad \\begin{cases}\\displaystyle\\begin{align}x+6y&amp;=-12\\\\ x+8y&amp;=-18\\end{align}\\end{cases}\\)</v>
      </c>
      <c r="J96" s="115" t="str">
        <f t="shared" ref="J96" ca="1" si="532">AR97</f>
        <v xml:space="preserve">\\(\\quad x=6 ,\\quad x=-3\\) </v>
      </c>
      <c r="K96" s="115" t="s">
        <v>62</v>
      </c>
      <c r="L96" s="135" t="str">
        <f t="shared" ref="L96" ca="1" si="533">"INSERT INTO "&amp;G96&amp;"(tangen,question,answer,editor,date,count) VALUES('"&amp;H96&amp;"','"&amp;I96&amp;"','"&amp;J96&amp;"','"&amp;K96&amp;"',NOW(),0);"</f>
        <v>INSERT INTO math(tangen,question,answer,editor,date,count) VALUES('m6300','\\(\\quad \\begin{cases}\\displaystyle\\begin{align}x+6y&amp;=-12\\\\ x+8y&amp;=-18\\end{align}\\end{cases}\\)','\\(\\quad x=6 ,\\quad x=-3\\) ','harazono',NOW(),0);</v>
      </c>
      <c r="P96" s="1">
        <f t="shared" ca="1" si="454"/>
        <v>6</v>
      </c>
      <c r="Q96" s="1">
        <f t="shared" ca="1" si="454"/>
        <v>1</v>
      </c>
      <c r="R96" s="1">
        <f t="shared" ca="1" si="374"/>
        <v>6</v>
      </c>
      <c r="U96">
        <f t="shared" ca="1" si="462"/>
        <v>6</v>
      </c>
      <c r="V96">
        <f t="shared" ca="1" si="463"/>
        <v>1</v>
      </c>
      <c r="W96">
        <f t="shared" ca="1" si="464"/>
        <v>6</v>
      </c>
      <c r="Y96">
        <f t="shared" ref="Y96" ca="1" si="534">V96*U96+W96*U97</f>
        <v>-12</v>
      </c>
      <c r="Z96" t="str">
        <f t="shared" ca="1" si="466"/>
        <v/>
      </c>
      <c r="AA96" t="str">
        <f t="shared" ca="1" si="467"/>
        <v/>
      </c>
      <c r="AB96" t="str">
        <f t="shared" ca="1" si="468"/>
        <v>x</v>
      </c>
      <c r="AC96" t="str">
        <f t="shared" ca="1" si="469"/>
        <v>+</v>
      </c>
      <c r="AD96">
        <f t="shared" ca="1" si="470"/>
        <v>6</v>
      </c>
      <c r="AE96" t="s">
        <v>19</v>
      </c>
      <c r="AF96" t="s">
        <v>334</v>
      </c>
      <c r="AG96" t="str">
        <f t="shared" ca="1" si="471"/>
        <v>-</v>
      </c>
      <c r="AH96">
        <f t="shared" ca="1" si="472"/>
        <v>12</v>
      </c>
      <c r="AJ96" t="str">
        <f t="shared" ca="1" si="473"/>
        <v>x+6y&amp;=-12</v>
      </c>
      <c r="AM96" t="s">
        <v>337</v>
      </c>
      <c r="AN96" s="43" t="str">
        <f t="shared" ref="AN96" ca="1" si="535">C96</f>
        <v>x+6y&amp;=-12</v>
      </c>
      <c r="AO96" s="98" t="s">
        <v>335</v>
      </c>
      <c r="AP96" s="43" t="str">
        <f t="shared" ref="AP96" ca="1" si="536">C97</f>
        <v>x+8y&amp;=-18</v>
      </c>
      <c r="AQ96" t="s">
        <v>336</v>
      </c>
      <c r="AR96" t="str">
        <f t="shared" ca="1" si="476"/>
        <v>\\(\\quad \\begin{cases}\\displaystyle\\begin{align}x+6y&amp;=-12\\\\ x+8y&amp;=-18\\end{align}\\end{cases}\\)</v>
      </c>
    </row>
    <row r="97" spans="1:44" x14ac:dyDescent="0.55000000000000004">
      <c r="A97" s="137"/>
      <c r="B97" s="137"/>
      <c r="C97" s="43" t="str">
        <f t="shared" ca="1" si="365"/>
        <v>x+8y&amp;=-18</v>
      </c>
      <c r="D97" s="10" t="s">
        <v>31</v>
      </c>
      <c r="E97">
        <f t="shared" ca="1" si="366"/>
        <v>-3</v>
      </c>
      <c r="G97" s="114"/>
      <c r="H97" s="114"/>
      <c r="I97" s="114"/>
      <c r="J97" s="114"/>
      <c r="K97" s="114"/>
      <c r="L97" s="136"/>
      <c r="P97" s="1">
        <f t="shared" ca="1" si="454"/>
        <v>-3</v>
      </c>
      <c r="Q97" s="1">
        <f t="shared" ref="Q97" ca="1" si="537">Q96</f>
        <v>1</v>
      </c>
      <c r="R97" s="1">
        <f t="shared" ca="1" si="374"/>
        <v>8</v>
      </c>
      <c r="U97">
        <f t="shared" ca="1" si="462"/>
        <v>-3</v>
      </c>
      <c r="V97">
        <f t="shared" ca="1" si="463"/>
        <v>1</v>
      </c>
      <c r="W97">
        <f t="shared" ca="1" si="464"/>
        <v>8</v>
      </c>
      <c r="Y97">
        <f t="shared" ref="Y97" ca="1" si="538">V97*U96+W97*U97</f>
        <v>-18</v>
      </c>
      <c r="Z97" t="str">
        <f t="shared" ca="1" si="466"/>
        <v/>
      </c>
      <c r="AA97" t="str">
        <f t="shared" ca="1" si="467"/>
        <v/>
      </c>
      <c r="AB97" t="str">
        <f t="shared" ca="1" si="468"/>
        <v>x</v>
      </c>
      <c r="AC97" t="str">
        <f t="shared" ca="1" si="469"/>
        <v>+</v>
      </c>
      <c r="AD97">
        <f t="shared" ca="1" si="470"/>
        <v>8</v>
      </c>
      <c r="AE97" t="s">
        <v>19</v>
      </c>
      <c r="AF97" t="s">
        <v>334</v>
      </c>
      <c r="AG97" t="str">
        <f t="shared" ca="1" si="471"/>
        <v>-</v>
      </c>
      <c r="AH97">
        <f t="shared" ca="1" si="472"/>
        <v>18</v>
      </c>
      <c r="AJ97" t="str">
        <f t="shared" ca="1" si="473"/>
        <v>x+8y&amp;=-18</v>
      </c>
      <c r="AM97" s="98" t="s">
        <v>341</v>
      </c>
      <c r="AN97" t="str">
        <f t="shared" ref="AN97" ca="1" si="539">D96&amp;E96</f>
        <v>x=6</v>
      </c>
      <c r="AO97" t="s">
        <v>338</v>
      </c>
      <c r="AP97" t="str">
        <f t="shared" ref="AP97" ca="1" si="540">D97&amp;E97</f>
        <v>x=-3</v>
      </c>
      <c r="AQ97" s="98" t="s">
        <v>339</v>
      </c>
      <c r="AR97" t="str">
        <f t="shared" ca="1" si="476"/>
        <v xml:space="preserve">\\(\\quad x=6 ,\\quad x=-3\\) </v>
      </c>
    </row>
    <row r="98" spans="1:44" x14ac:dyDescent="0.55000000000000004">
      <c r="A98" s="137" t="s">
        <v>3</v>
      </c>
      <c r="B98" s="137" t="s">
        <v>44</v>
      </c>
      <c r="C98" s="43" t="str">
        <f t="shared" ca="1" si="365"/>
        <v>10x-6y&amp;=-46</v>
      </c>
      <c r="D98" s="10" t="s">
        <v>32</v>
      </c>
      <c r="E98">
        <f t="shared" ca="1" si="366"/>
        <v>-10</v>
      </c>
      <c r="G98" s="114" t="s">
        <v>60</v>
      </c>
      <c r="H98" s="115" t="s">
        <v>340</v>
      </c>
      <c r="I98" s="115" t="str">
        <f t="shared" ref="I98" ca="1" si="541">AR98</f>
        <v>\\(\\quad \\begin{cases}\\displaystyle\\begin{align}10x-6y&amp;=-46\\\\ 10x-7y&amp;=-37\\end{align}\\end{cases}\\)</v>
      </c>
      <c r="J98" s="115" t="str">
        <f t="shared" ref="J98" ca="1" si="542">AR99</f>
        <v xml:space="preserve">\\(\\quad y=-10 ,\\quad x=-9\\) </v>
      </c>
      <c r="K98" s="115" t="s">
        <v>62</v>
      </c>
      <c r="L98" s="135" t="str">
        <f t="shared" ref="L98" ca="1" si="543">"INSERT INTO "&amp;G98&amp;"(tangen,question,answer,editor,date,count) VALUES('"&amp;H98&amp;"','"&amp;I98&amp;"','"&amp;J98&amp;"','"&amp;K98&amp;"',NOW(),0);"</f>
        <v>INSERT INTO math(tangen,question,answer,editor,date,count) VALUES('m6300','\\(\\quad \\begin{cases}\\displaystyle\\begin{align}10x-6y&amp;=-46\\\\ 10x-7y&amp;=-37\\end{align}\\end{cases}\\)','\\(\\quad y=-10 ,\\quad x=-9\\) ','harazono',NOW(),0);</v>
      </c>
      <c r="P98" s="1">
        <f t="shared" ca="1" si="454"/>
        <v>-10</v>
      </c>
      <c r="Q98" s="1">
        <f t="shared" ca="1" si="454"/>
        <v>10</v>
      </c>
      <c r="R98" s="1">
        <f t="shared" ca="1" si="374"/>
        <v>-6</v>
      </c>
      <c r="U98">
        <f t="shared" ca="1" si="462"/>
        <v>-10</v>
      </c>
      <c r="V98">
        <f t="shared" ca="1" si="463"/>
        <v>10</v>
      </c>
      <c r="W98">
        <f t="shared" ca="1" si="464"/>
        <v>-6</v>
      </c>
      <c r="Y98">
        <f t="shared" ref="Y98" ca="1" si="544">V98*U98+W98*U99</f>
        <v>-46</v>
      </c>
      <c r="Z98" t="str">
        <f t="shared" ca="1" si="466"/>
        <v/>
      </c>
      <c r="AA98">
        <f t="shared" ca="1" si="467"/>
        <v>10</v>
      </c>
      <c r="AB98" t="str">
        <f t="shared" ca="1" si="468"/>
        <v>x</v>
      </c>
      <c r="AC98" t="str">
        <f t="shared" ca="1" si="469"/>
        <v>-</v>
      </c>
      <c r="AD98">
        <f t="shared" ca="1" si="470"/>
        <v>6</v>
      </c>
      <c r="AE98" t="s">
        <v>19</v>
      </c>
      <c r="AF98" t="s">
        <v>334</v>
      </c>
      <c r="AG98" t="str">
        <f t="shared" ca="1" si="471"/>
        <v>-</v>
      </c>
      <c r="AH98">
        <f t="shared" ca="1" si="472"/>
        <v>46</v>
      </c>
      <c r="AJ98" t="str">
        <f t="shared" ca="1" si="473"/>
        <v>10x-6y&amp;=-46</v>
      </c>
      <c r="AM98" t="s">
        <v>337</v>
      </c>
      <c r="AN98" s="43" t="str">
        <f t="shared" ref="AN98" ca="1" si="545">C98</f>
        <v>10x-6y&amp;=-46</v>
      </c>
      <c r="AO98" s="98" t="s">
        <v>335</v>
      </c>
      <c r="AP98" s="43" t="str">
        <f t="shared" ref="AP98" ca="1" si="546">C99</f>
        <v>10x-7y&amp;=-37</v>
      </c>
      <c r="AQ98" t="s">
        <v>336</v>
      </c>
      <c r="AR98" t="str">
        <f t="shared" ca="1" si="476"/>
        <v>\\(\\quad \\begin{cases}\\displaystyle\\begin{align}10x-6y&amp;=-46\\\\ 10x-7y&amp;=-37\\end{align}\\end{cases}\\)</v>
      </c>
    </row>
    <row r="99" spans="1:44" x14ac:dyDescent="0.55000000000000004">
      <c r="A99" s="137"/>
      <c r="B99" s="137"/>
      <c r="C99" s="43" t="str">
        <f t="shared" ref="C99:C101" ca="1" si="547">AJ99</f>
        <v>10x-7y&amp;=-37</v>
      </c>
      <c r="D99" s="10" t="s">
        <v>31</v>
      </c>
      <c r="E99">
        <f t="shared" ref="E99:E101" ca="1" si="548">U99</f>
        <v>-9</v>
      </c>
      <c r="G99" s="114"/>
      <c r="H99" s="114"/>
      <c r="I99" s="114"/>
      <c r="J99" s="114"/>
      <c r="K99" s="114"/>
      <c r="L99" s="136"/>
      <c r="P99" s="1">
        <f t="shared" ca="1" si="454"/>
        <v>-9</v>
      </c>
      <c r="Q99" s="1">
        <f t="shared" ref="Q99" ca="1" si="549">Q98</f>
        <v>10</v>
      </c>
      <c r="R99" s="1">
        <f t="shared" ca="1" si="374"/>
        <v>-7</v>
      </c>
      <c r="U99">
        <f t="shared" ca="1" si="462"/>
        <v>-9</v>
      </c>
      <c r="V99">
        <f t="shared" ca="1" si="463"/>
        <v>10</v>
      </c>
      <c r="W99">
        <f t="shared" ca="1" si="464"/>
        <v>-7</v>
      </c>
      <c r="Y99">
        <f t="shared" ref="Y99" ca="1" si="550">V99*U98+W99*U99</f>
        <v>-37</v>
      </c>
      <c r="Z99" t="str">
        <f t="shared" ca="1" si="466"/>
        <v/>
      </c>
      <c r="AA99">
        <f t="shared" ca="1" si="467"/>
        <v>10</v>
      </c>
      <c r="AB99" t="str">
        <f t="shared" ca="1" si="468"/>
        <v>x</v>
      </c>
      <c r="AC99" t="str">
        <f t="shared" ca="1" si="469"/>
        <v>-</v>
      </c>
      <c r="AD99">
        <f t="shared" ca="1" si="470"/>
        <v>7</v>
      </c>
      <c r="AE99" t="s">
        <v>19</v>
      </c>
      <c r="AF99" t="s">
        <v>334</v>
      </c>
      <c r="AG99" t="str">
        <f t="shared" ca="1" si="471"/>
        <v>-</v>
      </c>
      <c r="AH99">
        <f t="shared" ca="1" si="472"/>
        <v>37</v>
      </c>
      <c r="AJ99" t="str">
        <f t="shared" ca="1" si="473"/>
        <v>10x-7y&amp;=-37</v>
      </c>
      <c r="AM99" s="98" t="s">
        <v>341</v>
      </c>
      <c r="AN99" t="str">
        <f t="shared" ref="AN99" ca="1" si="551">D98&amp;E98</f>
        <v>y=-10</v>
      </c>
      <c r="AO99" t="s">
        <v>338</v>
      </c>
      <c r="AP99" t="str">
        <f t="shared" ref="AP99" ca="1" si="552">D99&amp;E99</f>
        <v>x=-9</v>
      </c>
      <c r="AQ99" s="98" t="s">
        <v>339</v>
      </c>
      <c r="AR99" t="str">
        <f t="shared" ca="1" si="476"/>
        <v xml:space="preserve">\\(\\quad y=-10 ,\\quad x=-9\\) </v>
      </c>
    </row>
    <row r="100" spans="1:44" x14ac:dyDescent="0.55000000000000004">
      <c r="A100" s="137" t="s">
        <v>3</v>
      </c>
      <c r="B100" s="137" t="s">
        <v>44</v>
      </c>
      <c r="C100" s="43" t="str">
        <f t="shared" ca="1" si="547"/>
        <v>-9x-3y&amp;=-6</v>
      </c>
      <c r="D100" s="10" t="s">
        <v>32</v>
      </c>
      <c r="E100">
        <f t="shared" ca="1" si="548"/>
        <v>4</v>
      </c>
      <c r="G100" s="114" t="s">
        <v>60</v>
      </c>
      <c r="H100" s="115" t="s">
        <v>340</v>
      </c>
      <c r="I100" s="115" t="str">
        <f t="shared" ref="I100" ca="1" si="553">AR100</f>
        <v>\\(\\quad \\begin{cases}\\displaystyle\\begin{align}-9x-3y&amp;=-6\\\\ -9x+y&amp;=-46\\end{align}\\end{cases}\\)</v>
      </c>
      <c r="J100" s="115" t="str">
        <f t="shared" ref="J100" ca="1" si="554">AR101</f>
        <v xml:space="preserve">\\(\\quad y=4 ,\\quad x=-10\\) </v>
      </c>
      <c r="K100" s="115" t="s">
        <v>62</v>
      </c>
      <c r="L100" s="135" t="str">
        <f t="shared" ref="L100" ca="1" si="555">"INSERT INTO "&amp;G100&amp;"(tangen,question,answer,editor,date,count) VALUES('"&amp;H100&amp;"','"&amp;I100&amp;"','"&amp;J100&amp;"','"&amp;K100&amp;"',NOW(),0);"</f>
        <v>INSERT INTO math(tangen,question,answer,editor,date,count) VALUES('m6300','\\(\\quad \\begin{cases}\\displaystyle\\begin{align}-9x-3y&amp;=-6\\\\ -9x+y&amp;=-46\\end{align}\\end{cases}\\)','\\(\\quad y=4 ,\\quad x=-10\\) ','harazono',NOW(),0);</v>
      </c>
      <c r="P100" s="1">
        <f t="shared" ca="1" si="454"/>
        <v>4</v>
      </c>
      <c r="Q100" s="1">
        <f t="shared" ca="1" si="454"/>
        <v>-9</v>
      </c>
      <c r="R100" s="1">
        <f t="shared" ca="1" si="374"/>
        <v>-3</v>
      </c>
      <c r="U100">
        <f ca="1">IF(P100=0,2,P100)</f>
        <v>4</v>
      </c>
      <c r="V100">
        <f t="shared" ca="1" si="463"/>
        <v>-9</v>
      </c>
      <c r="W100">
        <f t="shared" ca="1" si="464"/>
        <v>-3</v>
      </c>
      <c r="Y100">
        <f ca="1">V100*U100+W100*U101</f>
        <v>-6</v>
      </c>
      <c r="Z100" t="str">
        <f t="shared" ca="1" si="466"/>
        <v>-</v>
      </c>
      <c r="AA100">
        <f t="shared" ca="1" si="467"/>
        <v>9</v>
      </c>
      <c r="AB100" t="str">
        <f t="shared" ca="1" si="468"/>
        <v>x</v>
      </c>
      <c r="AC100" t="str">
        <f t="shared" ca="1" si="469"/>
        <v>-</v>
      </c>
      <c r="AD100">
        <f t="shared" ca="1" si="470"/>
        <v>3</v>
      </c>
      <c r="AE100" t="s">
        <v>19</v>
      </c>
      <c r="AF100" t="s">
        <v>334</v>
      </c>
      <c r="AG100" t="str">
        <f t="shared" ca="1" si="471"/>
        <v>-</v>
      </c>
      <c r="AH100">
        <f t="shared" ca="1" si="472"/>
        <v>6</v>
      </c>
      <c r="AJ100" t="str">
        <f t="shared" ca="1" si="473"/>
        <v>-9x-3y&amp;=-6</v>
      </c>
      <c r="AM100" t="s">
        <v>337</v>
      </c>
      <c r="AN100" s="43" t="str">
        <f t="shared" ref="AN100" ca="1" si="556">C100</f>
        <v>-9x-3y&amp;=-6</v>
      </c>
      <c r="AO100" s="98" t="s">
        <v>335</v>
      </c>
      <c r="AP100" s="43" t="str">
        <f t="shared" ref="AP100" ca="1" si="557">C101</f>
        <v>-9x+y&amp;=-46</v>
      </c>
      <c r="AQ100" t="s">
        <v>336</v>
      </c>
      <c r="AR100" t="str">
        <f t="shared" ca="1" si="476"/>
        <v>\\(\\quad \\begin{cases}\\displaystyle\\begin{align}-9x-3y&amp;=-6\\\\ -9x+y&amp;=-46\\end{align}\\end{cases}\\)</v>
      </c>
    </row>
    <row r="101" spans="1:44" x14ac:dyDescent="0.55000000000000004">
      <c r="A101" s="137"/>
      <c r="B101" s="137"/>
      <c r="C101" s="43" t="str">
        <f t="shared" ca="1" si="547"/>
        <v>-9x+y&amp;=-46</v>
      </c>
      <c r="D101" s="10" t="s">
        <v>31</v>
      </c>
      <c r="E101">
        <f t="shared" ca="1" si="548"/>
        <v>-10</v>
      </c>
      <c r="G101" s="114"/>
      <c r="H101" s="114"/>
      <c r="I101" s="114"/>
      <c r="J101" s="114"/>
      <c r="K101" s="114"/>
      <c r="L101" s="136"/>
      <c r="P101" s="1">
        <f t="shared" ca="1" si="454"/>
        <v>-10</v>
      </c>
      <c r="Q101" s="1">
        <f t="shared" ref="Q101" ca="1" si="558">Q100</f>
        <v>-9</v>
      </c>
      <c r="R101" s="1">
        <f t="shared" ca="1" si="374"/>
        <v>1</v>
      </c>
      <c r="U101">
        <f ca="1">IF(P101=0,2,P101)</f>
        <v>-10</v>
      </c>
      <c r="V101">
        <f t="shared" ca="1" si="463"/>
        <v>-9</v>
      </c>
      <c r="W101">
        <f t="shared" ca="1" si="464"/>
        <v>1</v>
      </c>
      <c r="Y101">
        <f ca="1">V101*U100+W101*U101</f>
        <v>-46</v>
      </c>
      <c r="Z101" t="str">
        <f t="shared" ca="1" si="466"/>
        <v>-</v>
      </c>
      <c r="AA101">
        <f t="shared" ca="1" si="467"/>
        <v>9</v>
      </c>
      <c r="AB101" t="str">
        <f t="shared" ca="1" si="468"/>
        <v>x</v>
      </c>
      <c r="AC101" t="str">
        <f t="shared" ca="1" si="469"/>
        <v>+</v>
      </c>
      <c r="AD101" t="str">
        <f t="shared" ca="1" si="470"/>
        <v/>
      </c>
      <c r="AE101" t="s">
        <v>19</v>
      </c>
      <c r="AF101" t="s">
        <v>334</v>
      </c>
      <c r="AG101" t="str">
        <f t="shared" ca="1" si="471"/>
        <v>-</v>
      </c>
      <c r="AH101">
        <f t="shared" ca="1" si="472"/>
        <v>46</v>
      </c>
      <c r="AJ101" t="str">
        <f t="shared" ca="1" si="473"/>
        <v>-9x+y&amp;=-46</v>
      </c>
      <c r="AM101" s="98" t="s">
        <v>341</v>
      </c>
      <c r="AN101" t="str">
        <f t="shared" ref="AN101" ca="1" si="559">D100&amp;E100</f>
        <v>y=4</v>
      </c>
      <c r="AO101" t="s">
        <v>338</v>
      </c>
      <c r="AP101" t="str">
        <f t="shared" ref="AP101" ca="1" si="560">D101&amp;E101</f>
        <v>x=-10</v>
      </c>
      <c r="AQ101" s="98" t="s">
        <v>339</v>
      </c>
      <c r="AR101" t="str">
        <f t="shared" ca="1" si="476"/>
        <v xml:space="preserve">\\(\\quad y=4 ,\\quad x=-10\\) </v>
      </c>
    </row>
    <row r="102" spans="1:44" x14ac:dyDescent="0.55000000000000004">
      <c r="A102" s="101" t="s">
        <v>3</v>
      </c>
      <c r="B102" s="101" t="s">
        <v>45</v>
      </c>
      <c r="C102" s="43" t="str">
        <f t="shared" ref="C102:C131" ca="1" si="561">AJ102</f>
        <v>-9x+5y&amp;=89</v>
      </c>
      <c r="D102" s="10" t="s">
        <v>31</v>
      </c>
      <c r="E102">
        <f t="shared" ref="E102:E124" ca="1" si="562">U102</f>
        <v>-6</v>
      </c>
      <c r="G102" s="114" t="s">
        <v>60</v>
      </c>
      <c r="H102" s="115" t="s">
        <v>340</v>
      </c>
      <c r="I102" s="115" t="str">
        <f t="shared" ref="I102" ca="1" si="563">AR102</f>
        <v>\\(\\quad \\begin{cases}\\displaystyle\\begin{align}-9x+5y&amp;=89\\\\ 5x-y&amp;=-37\\end{align}\\end{cases}\\)</v>
      </c>
      <c r="J102" s="115" t="str">
        <f t="shared" ref="J102" ca="1" si="564">AR103</f>
        <v xml:space="preserve">\\(\\quad x=-6 ,\\quad y=7\\) </v>
      </c>
      <c r="K102" s="115" t="s">
        <v>62</v>
      </c>
      <c r="L102" s="135" t="str">
        <f t="shared" ref="L102" ca="1" si="565">"INSERT INTO "&amp;G102&amp;"(tangen,question,answer,editor,date,count) VALUES('"&amp;H102&amp;"','"&amp;I102&amp;"','"&amp;J102&amp;"','"&amp;K102&amp;"',NOW(),0);"</f>
        <v>INSERT INTO math(tangen,question,answer,editor,date,count) VALUES('m6300','\\(\\quad \\begin{cases}\\displaystyle\\begin{align}-9x+5y&amp;=89\\\\ 5x-y&amp;=-37\\end{align}\\end{cases}\\)','\\(\\quad x=-6 ,\\quad y=7\\) ','harazono',NOW(),0);</v>
      </c>
      <c r="P102" s="1">
        <f t="shared" ref="P102:R117" ca="1" si="566">RANDBETWEEN(-10,10)</f>
        <v>-6</v>
      </c>
      <c r="Q102" s="1">
        <f t="shared" ca="1" si="566"/>
        <v>-9</v>
      </c>
      <c r="R102" s="1">
        <f t="shared" ca="1" si="566"/>
        <v>5</v>
      </c>
      <c r="U102">
        <f t="shared" ref="U102:U103" ca="1" si="567">IF(P102=0,2,P102)</f>
        <v>-6</v>
      </c>
      <c r="V102">
        <f t="shared" ref="V102:V103" ca="1" si="568">IF(Q102=0,2,Q102)</f>
        <v>-9</v>
      </c>
      <c r="W102">
        <f t="shared" ref="W102:W103" ca="1" si="569">IF(R102=0,2,R102)</f>
        <v>5</v>
      </c>
      <c r="Y102">
        <f ca="1">V102*U102+W102*U103</f>
        <v>89</v>
      </c>
      <c r="Z102" t="str">
        <f t="shared" ca="1" si="4"/>
        <v>-</v>
      </c>
      <c r="AA102">
        <f t="shared" ref="AA102:AA112" ca="1" si="570">IF(V102=0,"",IF(V102=1,"",IF(V102=-1,"",ABS(V102))))</f>
        <v>9</v>
      </c>
      <c r="AB102" t="str">
        <f t="shared" ref="AB102:AB122" ca="1" si="571">IF(V102=0,"","x")</f>
        <v>x</v>
      </c>
      <c r="AC102" t="str">
        <f t="shared" ca="1" si="7"/>
        <v>+</v>
      </c>
      <c r="AD102">
        <f t="shared" ref="AD102:AD122" ca="1" si="572">IF(W102=0,"",IF(W102=1,"",IF(W102=-1,"",ABS(W102))))</f>
        <v>5</v>
      </c>
      <c r="AE102" t="s">
        <v>19</v>
      </c>
      <c r="AF102" t="s">
        <v>334</v>
      </c>
      <c r="AG102" t="str">
        <f t="shared" ca="1" si="9"/>
        <v/>
      </c>
      <c r="AH102">
        <f t="shared" ca="1" si="10"/>
        <v>89</v>
      </c>
      <c r="AJ102" t="str">
        <f t="shared" ref="AJ102:AJ131" ca="1" si="573">Z102&amp;AA102&amp;AB102&amp;AC102&amp;AD102&amp;AE102&amp;AF102&amp;AG102&amp;AH102</f>
        <v>-9x+5y&amp;=89</v>
      </c>
      <c r="AM102" t="s">
        <v>337</v>
      </c>
      <c r="AN102" s="43" t="str">
        <f t="shared" ref="AN102" ca="1" si="574">C102</f>
        <v>-9x+5y&amp;=89</v>
      </c>
      <c r="AO102" s="98" t="s">
        <v>335</v>
      </c>
      <c r="AP102" s="43" t="str">
        <f t="shared" ref="AP102" ca="1" si="575">C103</f>
        <v>5x-y&amp;=-37</v>
      </c>
      <c r="AQ102" t="s">
        <v>336</v>
      </c>
      <c r="AR102" t="str">
        <f t="shared" ca="1" si="33"/>
        <v>\\(\\quad \\begin{cases}\\displaystyle\\begin{align}-9x+5y&amp;=89\\\\ 5x-y&amp;=-37\\end{align}\\end{cases}\\)</v>
      </c>
    </row>
    <row r="103" spans="1:44" x14ac:dyDescent="0.55000000000000004">
      <c r="A103" s="101"/>
      <c r="B103" s="101"/>
      <c r="C103" s="43" t="str">
        <f t="shared" ca="1" si="561"/>
        <v>5x-y&amp;=-37</v>
      </c>
      <c r="D103" s="10" t="s">
        <v>32</v>
      </c>
      <c r="E103">
        <f t="shared" ca="1" si="562"/>
        <v>7</v>
      </c>
      <c r="G103" s="114"/>
      <c r="H103" s="114"/>
      <c r="I103" s="114"/>
      <c r="J103" s="114"/>
      <c r="K103" s="114"/>
      <c r="L103" s="136"/>
      <c r="P103" s="1">
        <f t="shared" ca="1" si="566"/>
        <v>7</v>
      </c>
      <c r="Q103" s="1">
        <f t="shared" ca="1" si="566"/>
        <v>5</v>
      </c>
      <c r="R103" s="1">
        <f t="shared" ca="1" si="566"/>
        <v>-1</v>
      </c>
      <c r="U103">
        <f t="shared" ca="1" si="567"/>
        <v>7</v>
      </c>
      <c r="V103">
        <f t="shared" ca="1" si="568"/>
        <v>5</v>
      </c>
      <c r="W103">
        <f t="shared" ca="1" si="569"/>
        <v>-1</v>
      </c>
      <c r="Y103">
        <f ca="1">V103*U102+W103*U103</f>
        <v>-37</v>
      </c>
      <c r="Z103" t="str">
        <f t="shared" ca="1" si="4"/>
        <v/>
      </c>
      <c r="AA103">
        <f t="shared" ca="1" si="570"/>
        <v>5</v>
      </c>
      <c r="AB103" t="str">
        <f t="shared" ca="1" si="571"/>
        <v>x</v>
      </c>
      <c r="AC103" t="str">
        <f t="shared" ca="1" si="7"/>
        <v>-</v>
      </c>
      <c r="AD103" t="str">
        <f t="shared" ca="1" si="572"/>
        <v/>
      </c>
      <c r="AE103" t="s">
        <v>19</v>
      </c>
      <c r="AF103" t="s">
        <v>334</v>
      </c>
      <c r="AG103" t="str">
        <f t="shared" ca="1" si="9"/>
        <v>-</v>
      </c>
      <c r="AH103">
        <f t="shared" ca="1" si="10"/>
        <v>37</v>
      </c>
      <c r="AJ103" t="str">
        <f t="shared" ca="1" si="573"/>
        <v>5x-y&amp;=-37</v>
      </c>
      <c r="AM103" s="98" t="s">
        <v>341</v>
      </c>
      <c r="AN103" t="str">
        <f t="shared" ref="AN103" ca="1" si="576">D102&amp;E102</f>
        <v>x=-6</v>
      </c>
      <c r="AO103" t="s">
        <v>338</v>
      </c>
      <c r="AP103" t="str">
        <f t="shared" ref="AP103" ca="1" si="577">D103&amp;E103</f>
        <v>y=7</v>
      </c>
      <c r="AQ103" s="98" t="s">
        <v>339</v>
      </c>
      <c r="AR103" t="str">
        <f t="shared" ca="1" si="33"/>
        <v xml:space="preserve">\\(\\quad x=-6 ,\\quad y=7\\) </v>
      </c>
    </row>
    <row r="104" spans="1:44" x14ac:dyDescent="0.55000000000000004">
      <c r="A104" s="101" t="s">
        <v>3</v>
      </c>
      <c r="B104" s="101" t="s">
        <v>45</v>
      </c>
      <c r="C104" s="43" t="str">
        <f t="shared" ca="1" si="561"/>
        <v>x+7y&amp;=-10</v>
      </c>
      <c r="D104" s="10" t="s">
        <v>31</v>
      </c>
      <c r="E104">
        <f t="shared" ca="1" si="562"/>
        <v>-3</v>
      </c>
      <c r="G104" s="114" t="s">
        <v>60</v>
      </c>
      <c r="H104" s="115" t="s">
        <v>340</v>
      </c>
      <c r="I104" s="115" t="str">
        <f t="shared" ref="I104" ca="1" si="578">AR104</f>
        <v>\\(\\quad \\begin{cases}\\displaystyle\\begin{align}x+7y&amp;=-10\\\\ 2x+2y&amp;=-8\\end{align}\\end{cases}\\)</v>
      </c>
      <c r="J104" s="115" t="str">
        <f t="shared" ref="J104" ca="1" si="579">AR105</f>
        <v xml:space="preserve">\\(\\quad x=-3 ,\\quad y=-1\\) </v>
      </c>
      <c r="K104" s="115" t="s">
        <v>62</v>
      </c>
      <c r="L104" s="135" t="str">
        <f t="shared" ref="L104" ca="1" si="580">"INSERT INTO "&amp;G104&amp;"(tangen,question,answer,editor,date,count) VALUES('"&amp;H104&amp;"','"&amp;I104&amp;"','"&amp;J104&amp;"','"&amp;K104&amp;"',NOW(),0);"</f>
        <v>INSERT INTO math(tangen,question,answer,editor,date,count) VALUES('m6300','\\(\\quad \\begin{cases}\\displaystyle\\begin{align}x+7y&amp;=-10\\\\ 2x+2y&amp;=-8\\end{align}\\end{cases}\\)','\\(\\quad x=-3 ,\\quad y=-1\\) ','harazono',NOW(),0);</v>
      </c>
      <c r="P104" s="1">
        <f t="shared" ca="1" si="566"/>
        <v>-3</v>
      </c>
      <c r="Q104" s="1">
        <f t="shared" ca="1" si="566"/>
        <v>1</v>
      </c>
      <c r="R104" s="1">
        <f t="shared" ca="1" si="566"/>
        <v>7</v>
      </c>
      <c r="U104">
        <f t="shared" ref="U104:U167" ca="1" si="581">IF(P104=0,2,P104)</f>
        <v>-3</v>
      </c>
      <c r="V104">
        <f t="shared" ref="V104:V167" ca="1" si="582">IF(Q104=0,2,Q104)</f>
        <v>1</v>
      </c>
      <c r="W104">
        <f t="shared" ref="W104:W167" ca="1" si="583">IF(R104=0,2,R104)</f>
        <v>7</v>
      </c>
      <c r="Y104">
        <f ca="1">V104*U104+W104*U105</f>
        <v>-10</v>
      </c>
      <c r="Z104" t="str">
        <f t="shared" ref="Z104:Z131" ca="1" si="584">IF(V104&lt;0,"-","")</f>
        <v/>
      </c>
      <c r="AA104" t="str">
        <f t="shared" ca="1" si="570"/>
        <v/>
      </c>
      <c r="AB104" t="str">
        <f t="shared" ca="1" si="571"/>
        <v>x</v>
      </c>
      <c r="AC104" t="str">
        <f t="shared" ref="AC104:AC131" ca="1" si="585">IF(W104&lt;0,"-","+")</f>
        <v>+</v>
      </c>
      <c r="AD104">
        <f t="shared" ca="1" si="572"/>
        <v>7</v>
      </c>
      <c r="AE104" t="s">
        <v>19</v>
      </c>
      <c r="AF104" t="s">
        <v>334</v>
      </c>
      <c r="AG104" t="str">
        <f t="shared" ref="AG104:AG131" ca="1" si="586">IF(Y104&lt;=0,"-","")</f>
        <v>-</v>
      </c>
      <c r="AH104">
        <f t="shared" ref="AH104:AH131" ca="1" si="587">ABS(Y104)</f>
        <v>10</v>
      </c>
      <c r="AJ104" t="str">
        <f t="shared" ca="1" si="573"/>
        <v>x+7y&amp;=-10</v>
      </c>
      <c r="AM104" t="s">
        <v>337</v>
      </c>
      <c r="AN104" s="43" t="str">
        <f t="shared" ref="AN104" ca="1" si="588">C104</f>
        <v>x+7y&amp;=-10</v>
      </c>
      <c r="AO104" s="98" t="s">
        <v>335</v>
      </c>
      <c r="AP104" s="43" t="str">
        <f t="shared" ref="AP104" ca="1" si="589">C105</f>
        <v>2x+2y&amp;=-8</v>
      </c>
      <c r="AQ104" t="s">
        <v>336</v>
      </c>
      <c r="AR104" t="str">
        <f t="shared" ca="1" si="33"/>
        <v>\\(\\quad \\begin{cases}\\displaystyle\\begin{align}x+7y&amp;=-10\\\\ 2x+2y&amp;=-8\\end{align}\\end{cases}\\)</v>
      </c>
    </row>
    <row r="105" spans="1:44" x14ac:dyDescent="0.55000000000000004">
      <c r="A105" s="101"/>
      <c r="B105" s="101"/>
      <c r="C105" s="43" t="str">
        <f t="shared" ca="1" si="561"/>
        <v>2x+2y&amp;=-8</v>
      </c>
      <c r="D105" s="10" t="s">
        <v>32</v>
      </c>
      <c r="E105">
        <f t="shared" ca="1" si="562"/>
        <v>-1</v>
      </c>
      <c r="G105" s="114"/>
      <c r="H105" s="114"/>
      <c r="I105" s="114"/>
      <c r="J105" s="114"/>
      <c r="K105" s="114"/>
      <c r="L105" s="136"/>
      <c r="P105" s="1">
        <f t="shared" ca="1" si="566"/>
        <v>-1</v>
      </c>
      <c r="Q105" s="1">
        <f t="shared" ca="1" si="566"/>
        <v>0</v>
      </c>
      <c r="R105" s="1">
        <f t="shared" ca="1" si="566"/>
        <v>0</v>
      </c>
      <c r="U105">
        <f t="shared" ca="1" si="581"/>
        <v>-1</v>
      </c>
      <c r="V105">
        <f t="shared" ca="1" si="582"/>
        <v>2</v>
      </c>
      <c r="W105">
        <f t="shared" ca="1" si="583"/>
        <v>2</v>
      </c>
      <c r="Y105">
        <f ca="1">V105*U104+W105*U105</f>
        <v>-8</v>
      </c>
      <c r="Z105" t="str">
        <f t="shared" ca="1" si="584"/>
        <v/>
      </c>
      <c r="AA105">
        <f t="shared" ca="1" si="570"/>
        <v>2</v>
      </c>
      <c r="AB105" t="str">
        <f t="shared" ca="1" si="571"/>
        <v>x</v>
      </c>
      <c r="AC105" t="str">
        <f t="shared" ca="1" si="585"/>
        <v>+</v>
      </c>
      <c r="AD105">
        <f t="shared" ca="1" si="572"/>
        <v>2</v>
      </c>
      <c r="AE105" t="s">
        <v>19</v>
      </c>
      <c r="AF105" t="s">
        <v>334</v>
      </c>
      <c r="AG105" t="str">
        <f t="shared" ca="1" si="586"/>
        <v>-</v>
      </c>
      <c r="AH105">
        <f t="shared" ca="1" si="587"/>
        <v>8</v>
      </c>
      <c r="AJ105" t="str">
        <f t="shared" ca="1" si="573"/>
        <v>2x+2y&amp;=-8</v>
      </c>
      <c r="AM105" s="98" t="s">
        <v>341</v>
      </c>
      <c r="AN105" t="str">
        <f t="shared" ref="AN105" ca="1" si="590">D104&amp;E104</f>
        <v>x=-3</v>
      </c>
      <c r="AO105" t="s">
        <v>338</v>
      </c>
      <c r="AP105" t="str">
        <f t="shared" ref="AP105" ca="1" si="591">D105&amp;E105</f>
        <v>y=-1</v>
      </c>
      <c r="AQ105" s="98" t="s">
        <v>339</v>
      </c>
      <c r="AR105" t="str">
        <f t="shared" ca="1" si="33"/>
        <v xml:space="preserve">\\(\\quad x=-3 ,\\quad y=-1\\) </v>
      </c>
    </row>
    <row r="106" spans="1:44" x14ac:dyDescent="0.55000000000000004">
      <c r="A106" s="101" t="s">
        <v>3</v>
      </c>
      <c r="B106" s="101" t="s">
        <v>45</v>
      </c>
      <c r="C106" s="43" t="str">
        <f t="shared" ca="1" si="561"/>
        <v>-9x+8y&amp;=-0</v>
      </c>
      <c r="D106" s="10" t="s">
        <v>31</v>
      </c>
      <c r="E106">
        <f t="shared" ca="1" si="562"/>
        <v>-8</v>
      </c>
      <c r="G106" s="114" t="s">
        <v>60</v>
      </c>
      <c r="H106" s="115" t="s">
        <v>340</v>
      </c>
      <c r="I106" s="115" t="str">
        <f t="shared" ref="I106" ca="1" si="592">AR106</f>
        <v>\\(\\quad \\begin{cases}\\displaystyle\\begin{align}-9x+8y&amp;=-0\\\\ -2x+9y&amp;=-65\\end{align}\\end{cases}\\)</v>
      </c>
      <c r="J106" s="115" t="str">
        <f t="shared" ref="J106" ca="1" si="593">AR107</f>
        <v xml:space="preserve">\\(\\quad x=-8 ,\\quad y=-9\\) </v>
      </c>
      <c r="K106" s="115" t="s">
        <v>62</v>
      </c>
      <c r="L106" s="135" t="str">
        <f t="shared" ref="L106" ca="1" si="594">"INSERT INTO "&amp;G106&amp;"(tangen,question,answer,editor,date,count) VALUES('"&amp;H106&amp;"','"&amp;I106&amp;"','"&amp;J106&amp;"','"&amp;K106&amp;"',NOW(),0);"</f>
        <v>INSERT INTO math(tangen,question,answer,editor,date,count) VALUES('m6300','\\(\\quad \\begin{cases}\\displaystyle\\begin{align}-9x+8y&amp;=-0\\\\ -2x+9y&amp;=-65\\end{align}\\end{cases}\\)','\\(\\quad x=-8 ,\\quad y=-9\\) ','harazono',NOW(),0);</v>
      </c>
      <c r="P106" s="1">
        <f t="shared" ca="1" si="566"/>
        <v>-8</v>
      </c>
      <c r="Q106" s="1">
        <f t="shared" ca="1" si="566"/>
        <v>-9</v>
      </c>
      <c r="R106" s="1">
        <f t="shared" ca="1" si="566"/>
        <v>8</v>
      </c>
      <c r="U106">
        <f t="shared" ca="1" si="581"/>
        <v>-8</v>
      </c>
      <c r="V106">
        <f t="shared" ca="1" si="582"/>
        <v>-9</v>
      </c>
      <c r="W106">
        <f t="shared" ca="1" si="583"/>
        <v>8</v>
      </c>
      <c r="Y106">
        <f ca="1">V106*U106+W106*U107</f>
        <v>0</v>
      </c>
      <c r="Z106" t="str">
        <f t="shared" ca="1" si="584"/>
        <v>-</v>
      </c>
      <c r="AA106">
        <f t="shared" ca="1" si="570"/>
        <v>9</v>
      </c>
      <c r="AB106" t="str">
        <f t="shared" ca="1" si="571"/>
        <v>x</v>
      </c>
      <c r="AC106" t="str">
        <f t="shared" ca="1" si="585"/>
        <v>+</v>
      </c>
      <c r="AD106">
        <f t="shared" ca="1" si="572"/>
        <v>8</v>
      </c>
      <c r="AE106" t="s">
        <v>19</v>
      </c>
      <c r="AF106" t="s">
        <v>334</v>
      </c>
      <c r="AG106" t="str">
        <f t="shared" ca="1" si="586"/>
        <v>-</v>
      </c>
      <c r="AH106">
        <f t="shared" ca="1" si="587"/>
        <v>0</v>
      </c>
      <c r="AJ106" t="str">
        <f t="shared" ca="1" si="573"/>
        <v>-9x+8y&amp;=-0</v>
      </c>
      <c r="AM106" t="s">
        <v>337</v>
      </c>
      <c r="AN106" s="43" t="str">
        <f t="shared" ref="AN106" ca="1" si="595">C106</f>
        <v>-9x+8y&amp;=-0</v>
      </c>
      <c r="AO106" s="98" t="s">
        <v>335</v>
      </c>
      <c r="AP106" s="43" t="str">
        <f t="shared" ref="AP106" ca="1" si="596">C107</f>
        <v>-2x+9y&amp;=-65</v>
      </c>
      <c r="AQ106" t="s">
        <v>336</v>
      </c>
      <c r="AR106" t="str">
        <f t="shared" ca="1" si="33"/>
        <v>\\(\\quad \\begin{cases}\\displaystyle\\begin{align}-9x+8y&amp;=-0\\\\ -2x+9y&amp;=-65\\end{align}\\end{cases}\\)</v>
      </c>
    </row>
    <row r="107" spans="1:44" x14ac:dyDescent="0.55000000000000004">
      <c r="A107" s="101"/>
      <c r="B107" s="101"/>
      <c r="C107" s="43" t="str">
        <f t="shared" ca="1" si="561"/>
        <v>-2x+9y&amp;=-65</v>
      </c>
      <c r="D107" s="10" t="s">
        <v>32</v>
      </c>
      <c r="E107">
        <f t="shared" ca="1" si="562"/>
        <v>-9</v>
      </c>
      <c r="G107" s="114"/>
      <c r="H107" s="114"/>
      <c r="I107" s="114"/>
      <c r="J107" s="114"/>
      <c r="K107" s="114"/>
      <c r="L107" s="136"/>
      <c r="P107" s="1">
        <f t="shared" ca="1" si="566"/>
        <v>-9</v>
      </c>
      <c r="Q107" s="1">
        <f t="shared" ca="1" si="566"/>
        <v>-2</v>
      </c>
      <c r="R107" s="1">
        <f t="shared" ca="1" si="566"/>
        <v>9</v>
      </c>
      <c r="U107">
        <f t="shared" ca="1" si="581"/>
        <v>-9</v>
      </c>
      <c r="V107">
        <f t="shared" ca="1" si="582"/>
        <v>-2</v>
      </c>
      <c r="W107">
        <f t="shared" ca="1" si="583"/>
        <v>9</v>
      </c>
      <c r="Y107">
        <f ca="1">V107*U106+W107*U107</f>
        <v>-65</v>
      </c>
      <c r="Z107" t="str">
        <f t="shared" ca="1" si="584"/>
        <v>-</v>
      </c>
      <c r="AA107">
        <f t="shared" ca="1" si="570"/>
        <v>2</v>
      </c>
      <c r="AB107" t="str">
        <f t="shared" ca="1" si="571"/>
        <v>x</v>
      </c>
      <c r="AC107" t="str">
        <f t="shared" ca="1" si="585"/>
        <v>+</v>
      </c>
      <c r="AD107">
        <f t="shared" ca="1" si="572"/>
        <v>9</v>
      </c>
      <c r="AE107" t="s">
        <v>19</v>
      </c>
      <c r="AF107" t="s">
        <v>334</v>
      </c>
      <c r="AG107" t="str">
        <f t="shared" ca="1" si="586"/>
        <v>-</v>
      </c>
      <c r="AH107">
        <f t="shared" ca="1" si="587"/>
        <v>65</v>
      </c>
      <c r="AJ107" t="str">
        <f t="shared" ca="1" si="573"/>
        <v>-2x+9y&amp;=-65</v>
      </c>
      <c r="AM107" s="98" t="s">
        <v>341</v>
      </c>
      <c r="AN107" t="str">
        <f t="shared" ref="AN107" ca="1" si="597">D106&amp;E106</f>
        <v>x=-8</v>
      </c>
      <c r="AO107" t="s">
        <v>338</v>
      </c>
      <c r="AP107" t="str">
        <f t="shared" ref="AP107" ca="1" si="598">D107&amp;E107</f>
        <v>y=-9</v>
      </c>
      <c r="AQ107" s="98" t="s">
        <v>339</v>
      </c>
      <c r="AR107" t="str">
        <f t="shared" ca="1" si="33"/>
        <v xml:space="preserve">\\(\\quad x=-8 ,\\quad y=-9\\) </v>
      </c>
    </row>
    <row r="108" spans="1:44" x14ac:dyDescent="0.55000000000000004">
      <c r="A108" s="101" t="s">
        <v>3</v>
      </c>
      <c r="B108" s="101" t="s">
        <v>45</v>
      </c>
      <c r="C108" s="43" t="str">
        <f t="shared" ca="1" si="561"/>
        <v>6x+7y&amp;=-58</v>
      </c>
      <c r="D108" s="10" t="s">
        <v>31</v>
      </c>
      <c r="E108">
        <f t="shared" ca="1" si="562"/>
        <v>-5</v>
      </c>
      <c r="G108" s="114" t="s">
        <v>60</v>
      </c>
      <c r="H108" s="115" t="s">
        <v>340</v>
      </c>
      <c r="I108" s="115" t="str">
        <f t="shared" ref="I108" ca="1" si="599">AR108</f>
        <v>\\(\\quad \\begin{cases}\\displaystyle\\begin{align}6x+7y&amp;=-58\\\\ -10x+6y&amp;=26\\end{align}\\end{cases}\\)</v>
      </c>
      <c r="J108" s="115" t="str">
        <f t="shared" ref="J108" ca="1" si="600">AR109</f>
        <v xml:space="preserve">\\(\\quad x=-5 ,\\quad y=-4\\) </v>
      </c>
      <c r="K108" s="115" t="s">
        <v>62</v>
      </c>
      <c r="L108" s="135" t="str">
        <f t="shared" ref="L108" ca="1" si="601">"INSERT INTO "&amp;G108&amp;"(tangen,question,answer,editor,date,count) VALUES('"&amp;H108&amp;"','"&amp;I108&amp;"','"&amp;J108&amp;"','"&amp;K108&amp;"',NOW(),0);"</f>
        <v>INSERT INTO math(tangen,question,answer,editor,date,count) VALUES('m6300','\\(\\quad \\begin{cases}\\displaystyle\\begin{align}6x+7y&amp;=-58\\\\ -10x+6y&amp;=26\\end{align}\\end{cases}\\)','\\(\\quad x=-5 ,\\quad y=-4\\) ','harazono',NOW(),0);</v>
      </c>
      <c r="P108" s="1">
        <f t="shared" ca="1" si="566"/>
        <v>-5</v>
      </c>
      <c r="Q108" s="1">
        <f t="shared" ca="1" si="566"/>
        <v>6</v>
      </c>
      <c r="R108" s="1">
        <f t="shared" ca="1" si="566"/>
        <v>7</v>
      </c>
      <c r="U108">
        <f t="shared" ca="1" si="581"/>
        <v>-5</v>
      </c>
      <c r="V108">
        <f t="shared" ca="1" si="582"/>
        <v>6</v>
      </c>
      <c r="W108">
        <f t="shared" ca="1" si="583"/>
        <v>7</v>
      </c>
      <c r="Y108">
        <f ca="1">V108*U108+W108*U109</f>
        <v>-58</v>
      </c>
      <c r="Z108" t="str">
        <f t="shared" ca="1" si="584"/>
        <v/>
      </c>
      <c r="AA108">
        <f t="shared" ca="1" si="570"/>
        <v>6</v>
      </c>
      <c r="AB108" t="str">
        <f t="shared" ca="1" si="571"/>
        <v>x</v>
      </c>
      <c r="AC108" t="str">
        <f t="shared" ca="1" si="585"/>
        <v>+</v>
      </c>
      <c r="AD108">
        <f t="shared" ca="1" si="572"/>
        <v>7</v>
      </c>
      <c r="AE108" t="s">
        <v>19</v>
      </c>
      <c r="AF108" t="s">
        <v>334</v>
      </c>
      <c r="AG108" t="str">
        <f t="shared" ca="1" si="586"/>
        <v>-</v>
      </c>
      <c r="AH108">
        <f t="shared" ca="1" si="587"/>
        <v>58</v>
      </c>
      <c r="AJ108" t="str">
        <f t="shared" ca="1" si="573"/>
        <v>6x+7y&amp;=-58</v>
      </c>
      <c r="AM108" t="s">
        <v>337</v>
      </c>
      <c r="AN108" s="43" t="str">
        <f t="shared" ref="AN108" ca="1" si="602">C108</f>
        <v>6x+7y&amp;=-58</v>
      </c>
      <c r="AO108" s="98" t="s">
        <v>335</v>
      </c>
      <c r="AP108" s="43" t="str">
        <f t="shared" ref="AP108" ca="1" si="603">C109</f>
        <v>-10x+6y&amp;=26</v>
      </c>
      <c r="AQ108" t="s">
        <v>336</v>
      </c>
      <c r="AR108" t="str">
        <f t="shared" ca="1" si="33"/>
        <v>\\(\\quad \\begin{cases}\\displaystyle\\begin{align}6x+7y&amp;=-58\\\\ -10x+6y&amp;=26\\end{align}\\end{cases}\\)</v>
      </c>
    </row>
    <row r="109" spans="1:44" x14ac:dyDescent="0.55000000000000004">
      <c r="A109" s="101"/>
      <c r="B109" s="101"/>
      <c r="C109" s="43" t="str">
        <f t="shared" ca="1" si="561"/>
        <v>-10x+6y&amp;=26</v>
      </c>
      <c r="D109" s="10" t="s">
        <v>32</v>
      </c>
      <c r="E109">
        <f t="shared" ca="1" si="562"/>
        <v>-4</v>
      </c>
      <c r="G109" s="114"/>
      <c r="H109" s="114"/>
      <c r="I109" s="114"/>
      <c r="J109" s="114"/>
      <c r="K109" s="114"/>
      <c r="L109" s="136"/>
      <c r="P109" s="1">
        <f t="shared" ca="1" si="566"/>
        <v>-4</v>
      </c>
      <c r="Q109" s="1">
        <f t="shared" ca="1" si="566"/>
        <v>-10</v>
      </c>
      <c r="R109" s="1">
        <f t="shared" ca="1" si="566"/>
        <v>6</v>
      </c>
      <c r="U109">
        <f t="shared" ca="1" si="581"/>
        <v>-4</v>
      </c>
      <c r="V109">
        <f t="shared" ca="1" si="582"/>
        <v>-10</v>
      </c>
      <c r="W109">
        <f t="shared" ca="1" si="583"/>
        <v>6</v>
      </c>
      <c r="Y109">
        <f ca="1">V109*U108+W109*U109</f>
        <v>26</v>
      </c>
      <c r="Z109" t="str">
        <f t="shared" ca="1" si="584"/>
        <v>-</v>
      </c>
      <c r="AA109">
        <f t="shared" ca="1" si="570"/>
        <v>10</v>
      </c>
      <c r="AB109" t="str">
        <f t="shared" ca="1" si="571"/>
        <v>x</v>
      </c>
      <c r="AC109" t="str">
        <f t="shared" ca="1" si="585"/>
        <v>+</v>
      </c>
      <c r="AD109">
        <f t="shared" ca="1" si="572"/>
        <v>6</v>
      </c>
      <c r="AE109" t="s">
        <v>19</v>
      </c>
      <c r="AF109" t="s">
        <v>334</v>
      </c>
      <c r="AG109" t="str">
        <f t="shared" ca="1" si="586"/>
        <v/>
      </c>
      <c r="AH109">
        <f t="shared" ca="1" si="587"/>
        <v>26</v>
      </c>
      <c r="AJ109" t="str">
        <f t="shared" ca="1" si="573"/>
        <v>-10x+6y&amp;=26</v>
      </c>
      <c r="AM109" s="98" t="s">
        <v>341</v>
      </c>
      <c r="AN109" t="str">
        <f t="shared" ref="AN109" ca="1" si="604">D108&amp;E108</f>
        <v>x=-5</v>
      </c>
      <c r="AO109" t="s">
        <v>338</v>
      </c>
      <c r="AP109" t="str">
        <f t="shared" ref="AP109" ca="1" si="605">D109&amp;E109</f>
        <v>y=-4</v>
      </c>
      <c r="AQ109" s="98" t="s">
        <v>339</v>
      </c>
      <c r="AR109" t="str">
        <f t="shared" ca="1" si="33"/>
        <v xml:space="preserve">\\(\\quad x=-5 ,\\quad y=-4\\) </v>
      </c>
    </row>
    <row r="110" spans="1:44" x14ac:dyDescent="0.55000000000000004">
      <c r="A110" s="101" t="s">
        <v>3</v>
      </c>
      <c r="B110" s="101" t="s">
        <v>45</v>
      </c>
      <c r="C110" s="43" t="str">
        <f t="shared" ca="1" si="561"/>
        <v>6x+6y&amp;=24</v>
      </c>
      <c r="D110" s="10" t="s">
        <v>31</v>
      </c>
      <c r="E110">
        <f t="shared" ca="1" si="562"/>
        <v>6</v>
      </c>
      <c r="G110" s="114" t="s">
        <v>60</v>
      </c>
      <c r="H110" s="115" t="s">
        <v>340</v>
      </c>
      <c r="I110" s="115" t="str">
        <f t="shared" ref="I110" ca="1" si="606">AR110</f>
        <v>\\(\\quad \\begin{cases}\\displaystyle\\begin{align}6x+6y&amp;=24\\\\ 6x-9y&amp;=54\\end{align}\\end{cases}\\)</v>
      </c>
      <c r="J110" s="115" t="str">
        <f t="shared" ref="J110" ca="1" si="607">AR111</f>
        <v xml:space="preserve">\\(\\quad x=6 ,\\quad y=-2\\) </v>
      </c>
      <c r="K110" s="115" t="s">
        <v>62</v>
      </c>
      <c r="L110" s="135" t="str">
        <f t="shared" ref="L110" ca="1" si="608">"INSERT INTO "&amp;G110&amp;"(tangen,question,answer,editor,date,count) VALUES('"&amp;H110&amp;"','"&amp;I110&amp;"','"&amp;J110&amp;"','"&amp;K110&amp;"',NOW(),0);"</f>
        <v>INSERT INTO math(tangen,question,answer,editor,date,count) VALUES('m6300','\\(\\quad \\begin{cases}\\displaystyle\\begin{align}6x+6y&amp;=24\\\\ 6x-9y&amp;=54\\end{align}\\end{cases}\\)','\\(\\quad x=6 ,\\quad y=-2\\) ','harazono',NOW(),0);</v>
      </c>
      <c r="P110" s="1">
        <f t="shared" ca="1" si="566"/>
        <v>6</v>
      </c>
      <c r="Q110" s="1">
        <f t="shared" ca="1" si="566"/>
        <v>6</v>
      </c>
      <c r="R110" s="1">
        <f t="shared" ca="1" si="566"/>
        <v>6</v>
      </c>
      <c r="U110">
        <f t="shared" ca="1" si="581"/>
        <v>6</v>
      </c>
      <c r="V110">
        <f t="shared" ca="1" si="582"/>
        <v>6</v>
      </c>
      <c r="W110">
        <f t="shared" ca="1" si="583"/>
        <v>6</v>
      </c>
      <c r="Y110">
        <f ca="1">V110*U110+W110*U111</f>
        <v>24</v>
      </c>
      <c r="Z110" t="str">
        <f t="shared" ca="1" si="584"/>
        <v/>
      </c>
      <c r="AA110">
        <f t="shared" ca="1" si="570"/>
        <v>6</v>
      </c>
      <c r="AB110" t="str">
        <f t="shared" ca="1" si="571"/>
        <v>x</v>
      </c>
      <c r="AC110" t="str">
        <f t="shared" ca="1" si="585"/>
        <v>+</v>
      </c>
      <c r="AD110">
        <f t="shared" ca="1" si="572"/>
        <v>6</v>
      </c>
      <c r="AE110" t="s">
        <v>19</v>
      </c>
      <c r="AF110" t="s">
        <v>334</v>
      </c>
      <c r="AG110" t="str">
        <f t="shared" ca="1" si="586"/>
        <v/>
      </c>
      <c r="AH110">
        <f t="shared" ca="1" si="587"/>
        <v>24</v>
      </c>
      <c r="AJ110" t="str">
        <f t="shared" ca="1" si="573"/>
        <v>6x+6y&amp;=24</v>
      </c>
      <c r="AM110" t="s">
        <v>337</v>
      </c>
      <c r="AN110" s="43" t="str">
        <f t="shared" ref="AN110" ca="1" si="609">C110</f>
        <v>6x+6y&amp;=24</v>
      </c>
      <c r="AO110" s="98" t="s">
        <v>335</v>
      </c>
      <c r="AP110" s="43" t="str">
        <f t="shared" ref="AP110" ca="1" si="610">C111</f>
        <v>6x-9y&amp;=54</v>
      </c>
      <c r="AQ110" t="s">
        <v>336</v>
      </c>
      <c r="AR110" t="str">
        <f t="shared" ca="1" si="33"/>
        <v>\\(\\quad \\begin{cases}\\displaystyle\\begin{align}6x+6y&amp;=24\\\\ 6x-9y&amp;=54\\end{align}\\end{cases}\\)</v>
      </c>
    </row>
    <row r="111" spans="1:44" x14ac:dyDescent="0.55000000000000004">
      <c r="A111" s="101"/>
      <c r="B111" s="101"/>
      <c r="C111" s="43" t="str">
        <f t="shared" ca="1" si="561"/>
        <v>6x-9y&amp;=54</v>
      </c>
      <c r="D111" s="10" t="s">
        <v>32</v>
      </c>
      <c r="E111">
        <f t="shared" ca="1" si="562"/>
        <v>-2</v>
      </c>
      <c r="G111" s="114"/>
      <c r="H111" s="114"/>
      <c r="I111" s="114"/>
      <c r="J111" s="114"/>
      <c r="K111" s="114"/>
      <c r="L111" s="136"/>
      <c r="P111" s="1">
        <f t="shared" ca="1" si="566"/>
        <v>-2</v>
      </c>
      <c r="Q111" s="1">
        <f t="shared" ca="1" si="566"/>
        <v>6</v>
      </c>
      <c r="R111" s="1">
        <f t="shared" ca="1" si="566"/>
        <v>-9</v>
      </c>
      <c r="U111">
        <f t="shared" ca="1" si="581"/>
        <v>-2</v>
      </c>
      <c r="V111">
        <f t="shared" ca="1" si="582"/>
        <v>6</v>
      </c>
      <c r="W111">
        <f t="shared" ca="1" si="583"/>
        <v>-9</v>
      </c>
      <c r="Y111">
        <f ca="1">V111*U110+W111*U111</f>
        <v>54</v>
      </c>
      <c r="Z111" t="str">
        <f t="shared" ca="1" si="584"/>
        <v/>
      </c>
      <c r="AA111">
        <f t="shared" ca="1" si="570"/>
        <v>6</v>
      </c>
      <c r="AB111" t="str">
        <f t="shared" ca="1" si="571"/>
        <v>x</v>
      </c>
      <c r="AC111" t="str">
        <f t="shared" ca="1" si="585"/>
        <v>-</v>
      </c>
      <c r="AD111">
        <f t="shared" ca="1" si="572"/>
        <v>9</v>
      </c>
      <c r="AE111" t="s">
        <v>19</v>
      </c>
      <c r="AF111" t="s">
        <v>334</v>
      </c>
      <c r="AG111" t="str">
        <f t="shared" ca="1" si="586"/>
        <v/>
      </c>
      <c r="AH111">
        <f t="shared" ca="1" si="587"/>
        <v>54</v>
      </c>
      <c r="AJ111" t="str">
        <f t="shared" ca="1" si="573"/>
        <v>6x-9y&amp;=54</v>
      </c>
      <c r="AM111" s="98" t="s">
        <v>341</v>
      </c>
      <c r="AN111" t="str">
        <f t="shared" ref="AN111" ca="1" si="611">D110&amp;E110</f>
        <v>x=6</v>
      </c>
      <c r="AO111" t="s">
        <v>338</v>
      </c>
      <c r="AP111" t="str">
        <f t="shared" ref="AP111" ca="1" si="612">D111&amp;E111</f>
        <v>y=-2</v>
      </c>
      <c r="AQ111" s="98" t="s">
        <v>339</v>
      </c>
      <c r="AR111" t="str">
        <f t="shared" ca="1" si="33"/>
        <v xml:space="preserve">\\(\\quad x=6 ,\\quad y=-2\\) </v>
      </c>
    </row>
    <row r="112" spans="1:44" x14ac:dyDescent="0.55000000000000004">
      <c r="A112" s="101" t="s">
        <v>3</v>
      </c>
      <c r="B112" s="101" t="s">
        <v>45</v>
      </c>
      <c r="C112" s="43" t="str">
        <f t="shared" ca="1" si="561"/>
        <v>-3x+6y&amp;=-18</v>
      </c>
      <c r="D112" s="10" t="s">
        <v>31</v>
      </c>
      <c r="E112">
        <f t="shared" ca="1" si="562"/>
        <v>10</v>
      </c>
      <c r="G112" s="114" t="s">
        <v>60</v>
      </c>
      <c r="H112" s="115" t="s">
        <v>340</v>
      </c>
      <c r="I112" s="115" t="str">
        <f t="shared" ref="I112" ca="1" si="613">AR112</f>
        <v>\\(\\quad \\begin{cases}\\displaystyle\\begin{align}-3x+6y&amp;=-18\\\\ x+2y&amp;=14\\end{align}\\end{cases}\\)</v>
      </c>
      <c r="J112" s="115" t="str">
        <f t="shared" ref="J112" ca="1" si="614">AR113</f>
        <v xml:space="preserve">\\(\\quad x=10 ,\\quad y=2\\) </v>
      </c>
      <c r="K112" s="115" t="s">
        <v>62</v>
      </c>
      <c r="L112" s="135" t="str">
        <f t="shared" ref="L112" ca="1" si="615">"INSERT INTO "&amp;G112&amp;"(tangen,question,answer,editor,date,count) VALUES('"&amp;H112&amp;"','"&amp;I112&amp;"','"&amp;J112&amp;"','"&amp;K112&amp;"',NOW(),0);"</f>
        <v>INSERT INTO math(tangen,question,answer,editor,date,count) VALUES('m6300','\\(\\quad \\begin{cases}\\displaystyle\\begin{align}-3x+6y&amp;=-18\\\\ x+2y&amp;=14\\end{align}\\end{cases}\\)','\\(\\quad x=10 ,\\quad y=2\\) ','harazono',NOW(),0);</v>
      </c>
      <c r="P112" s="1">
        <f t="shared" ca="1" si="566"/>
        <v>10</v>
      </c>
      <c r="Q112" s="1">
        <f t="shared" ca="1" si="566"/>
        <v>-3</v>
      </c>
      <c r="R112" s="1">
        <f t="shared" ca="1" si="566"/>
        <v>6</v>
      </c>
      <c r="U112">
        <f t="shared" ca="1" si="581"/>
        <v>10</v>
      </c>
      <c r="V112">
        <f t="shared" ca="1" si="582"/>
        <v>-3</v>
      </c>
      <c r="W112">
        <f t="shared" ca="1" si="583"/>
        <v>6</v>
      </c>
      <c r="Y112">
        <f ca="1">V112*U112+W112*U113</f>
        <v>-18</v>
      </c>
      <c r="Z112" t="str">
        <f t="shared" ca="1" si="584"/>
        <v>-</v>
      </c>
      <c r="AA112">
        <f t="shared" ca="1" si="570"/>
        <v>3</v>
      </c>
      <c r="AB112" t="str">
        <f t="shared" ca="1" si="571"/>
        <v>x</v>
      </c>
      <c r="AC112" t="str">
        <f t="shared" ca="1" si="585"/>
        <v>+</v>
      </c>
      <c r="AD112">
        <f t="shared" ca="1" si="572"/>
        <v>6</v>
      </c>
      <c r="AE112" t="s">
        <v>19</v>
      </c>
      <c r="AF112" t="s">
        <v>334</v>
      </c>
      <c r="AG112" t="str">
        <f t="shared" ca="1" si="586"/>
        <v>-</v>
      </c>
      <c r="AH112">
        <f t="shared" ca="1" si="587"/>
        <v>18</v>
      </c>
      <c r="AJ112" t="str">
        <f t="shared" ca="1" si="573"/>
        <v>-3x+6y&amp;=-18</v>
      </c>
      <c r="AM112" t="s">
        <v>337</v>
      </c>
      <c r="AN112" s="43" t="str">
        <f t="shared" ref="AN112" ca="1" si="616">C112</f>
        <v>-3x+6y&amp;=-18</v>
      </c>
      <c r="AO112" s="98" t="s">
        <v>335</v>
      </c>
      <c r="AP112" s="43" t="str">
        <f t="shared" ref="AP112" ca="1" si="617">C113</f>
        <v>x+2y&amp;=14</v>
      </c>
      <c r="AQ112" t="s">
        <v>336</v>
      </c>
      <c r="AR112" t="str">
        <f t="shared" ca="1" si="33"/>
        <v>\\(\\quad \\begin{cases}\\displaystyle\\begin{align}-3x+6y&amp;=-18\\\\ x+2y&amp;=14\\end{align}\\end{cases}\\)</v>
      </c>
    </row>
    <row r="113" spans="1:44" x14ac:dyDescent="0.55000000000000004">
      <c r="A113" s="101"/>
      <c r="B113" s="101"/>
      <c r="C113" s="43" t="str">
        <f t="shared" ca="1" si="561"/>
        <v>x+2y&amp;=14</v>
      </c>
      <c r="D113" s="10" t="s">
        <v>32</v>
      </c>
      <c r="E113">
        <f t="shared" ca="1" si="562"/>
        <v>2</v>
      </c>
      <c r="G113" s="114"/>
      <c r="H113" s="114"/>
      <c r="I113" s="114"/>
      <c r="J113" s="114"/>
      <c r="K113" s="114"/>
      <c r="L113" s="136"/>
      <c r="P113" s="1">
        <f t="shared" ca="1" si="566"/>
        <v>0</v>
      </c>
      <c r="Q113" s="1">
        <f t="shared" ca="1" si="566"/>
        <v>1</v>
      </c>
      <c r="R113" s="1">
        <f t="shared" ca="1" si="566"/>
        <v>2</v>
      </c>
      <c r="U113">
        <f t="shared" ca="1" si="581"/>
        <v>2</v>
      </c>
      <c r="V113">
        <f t="shared" ca="1" si="582"/>
        <v>1</v>
      </c>
      <c r="W113">
        <f t="shared" ca="1" si="583"/>
        <v>2</v>
      </c>
      <c r="Y113">
        <f ca="1">V113*U112+W113*U113</f>
        <v>14</v>
      </c>
      <c r="Z113" t="str">
        <f t="shared" ca="1" si="584"/>
        <v/>
      </c>
      <c r="AA113" t="str">
        <f ca="1">IF(V113=0,"",IF(V113=1,"",IF(V113=-1,"",ABS(V113))))</f>
        <v/>
      </c>
      <c r="AB113" t="str">
        <f t="shared" ca="1" si="571"/>
        <v>x</v>
      </c>
      <c r="AC113" t="str">
        <f t="shared" ca="1" si="585"/>
        <v>+</v>
      </c>
      <c r="AD113">
        <f t="shared" ca="1" si="572"/>
        <v>2</v>
      </c>
      <c r="AE113" t="s">
        <v>19</v>
      </c>
      <c r="AF113" t="s">
        <v>334</v>
      </c>
      <c r="AG113" t="str">
        <f t="shared" ca="1" si="586"/>
        <v/>
      </c>
      <c r="AH113">
        <f t="shared" ca="1" si="587"/>
        <v>14</v>
      </c>
      <c r="AJ113" t="str">
        <f t="shared" ca="1" si="573"/>
        <v>x+2y&amp;=14</v>
      </c>
      <c r="AM113" s="98" t="s">
        <v>341</v>
      </c>
      <c r="AN113" t="str">
        <f t="shared" ref="AN113" ca="1" si="618">D112&amp;E112</f>
        <v>x=10</v>
      </c>
      <c r="AO113" t="s">
        <v>338</v>
      </c>
      <c r="AP113" t="str">
        <f t="shared" ref="AP113" ca="1" si="619">D113&amp;E113</f>
        <v>y=2</v>
      </c>
      <c r="AQ113" s="98" t="s">
        <v>339</v>
      </c>
      <c r="AR113" t="str">
        <f t="shared" ca="1" si="33"/>
        <v xml:space="preserve">\\(\\quad x=10 ,\\quad y=2\\) </v>
      </c>
    </row>
    <row r="114" spans="1:44" x14ac:dyDescent="0.55000000000000004">
      <c r="A114" s="101" t="s">
        <v>3</v>
      </c>
      <c r="B114" s="101" t="s">
        <v>45</v>
      </c>
      <c r="C114" s="43" t="str">
        <f t="shared" ca="1" si="561"/>
        <v>-7x+2y&amp;=-0</v>
      </c>
      <c r="D114" s="10" t="s">
        <v>31</v>
      </c>
      <c r="E114">
        <f t="shared" ca="1" si="562"/>
        <v>2</v>
      </c>
      <c r="G114" s="114" t="s">
        <v>60</v>
      </c>
      <c r="H114" s="115" t="s">
        <v>340</v>
      </c>
      <c r="I114" s="115" t="str">
        <f t="shared" ref="I114" ca="1" si="620">AR114</f>
        <v>\\(\\quad \\begin{cases}\\displaystyle\\begin{align}-7x+2y&amp;=-0\\\\ 4x-3y&amp;=-13\\end{align}\\end{cases}\\)</v>
      </c>
      <c r="J114" s="115" t="str">
        <f t="shared" ref="J114" ca="1" si="621">AR115</f>
        <v xml:space="preserve">\\(\\quad x=2 ,\\quad y=7\\) </v>
      </c>
      <c r="K114" s="115" t="s">
        <v>62</v>
      </c>
      <c r="L114" s="135" t="str">
        <f t="shared" ref="L114" ca="1" si="622">"INSERT INTO "&amp;G114&amp;"(tangen,question,answer,editor,date,count) VALUES('"&amp;H114&amp;"','"&amp;I114&amp;"','"&amp;J114&amp;"','"&amp;K114&amp;"',NOW(),0);"</f>
        <v>INSERT INTO math(tangen,question,answer,editor,date,count) VALUES('m6300','\\(\\quad \\begin{cases}\\displaystyle\\begin{align}-7x+2y&amp;=-0\\\\ 4x-3y&amp;=-13\\end{align}\\end{cases}\\)','\\(\\quad x=2 ,\\quad y=7\\) ','harazono',NOW(),0);</v>
      </c>
      <c r="P114" s="1">
        <f t="shared" ca="1" si="566"/>
        <v>0</v>
      </c>
      <c r="Q114" s="1">
        <f t="shared" ca="1" si="566"/>
        <v>-7</v>
      </c>
      <c r="R114" s="1">
        <f t="shared" ca="1" si="566"/>
        <v>0</v>
      </c>
      <c r="U114">
        <f t="shared" ca="1" si="581"/>
        <v>2</v>
      </c>
      <c r="V114">
        <f t="shared" ca="1" si="582"/>
        <v>-7</v>
      </c>
      <c r="W114">
        <f t="shared" ca="1" si="583"/>
        <v>2</v>
      </c>
      <c r="Y114">
        <f ca="1">V114*U114+W114*U115</f>
        <v>0</v>
      </c>
      <c r="Z114" t="str">
        <f t="shared" ca="1" si="584"/>
        <v>-</v>
      </c>
      <c r="AA114">
        <f t="shared" ref="AA114:AA128" ca="1" si="623">IF(V114=0,"",IF(V114=1,"",IF(V114=-1,"",ABS(V114))))</f>
        <v>7</v>
      </c>
      <c r="AB114" t="str">
        <f t="shared" ca="1" si="571"/>
        <v>x</v>
      </c>
      <c r="AC114" t="str">
        <f t="shared" ca="1" si="585"/>
        <v>+</v>
      </c>
      <c r="AD114">
        <f t="shared" ca="1" si="572"/>
        <v>2</v>
      </c>
      <c r="AE114" t="s">
        <v>19</v>
      </c>
      <c r="AF114" t="s">
        <v>334</v>
      </c>
      <c r="AG114" t="str">
        <f t="shared" ca="1" si="586"/>
        <v>-</v>
      </c>
      <c r="AH114">
        <f t="shared" ca="1" si="587"/>
        <v>0</v>
      </c>
      <c r="AJ114" t="str">
        <f t="shared" ca="1" si="573"/>
        <v>-7x+2y&amp;=-0</v>
      </c>
      <c r="AM114" t="s">
        <v>337</v>
      </c>
      <c r="AN114" s="43" t="str">
        <f t="shared" ref="AN114" ca="1" si="624">C114</f>
        <v>-7x+2y&amp;=-0</v>
      </c>
      <c r="AO114" s="98" t="s">
        <v>335</v>
      </c>
      <c r="AP114" s="43" t="str">
        <f t="shared" ref="AP114" ca="1" si="625">C115</f>
        <v>4x-3y&amp;=-13</v>
      </c>
      <c r="AQ114" t="s">
        <v>336</v>
      </c>
      <c r="AR114" t="str">
        <f t="shared" ca="1" si="33"/>
        <v>\\(\\quad \\begin{cases}\\displaystyle\\begin{align}-7x+2y&amp;=-0\\\\ 4x-3y&amp;=-13\\end{align}\\end{cases}\\)</v>
      </c>
    </row>
    <row r="115" spans="1:44" x14ac:dyDescent="0.55000000000000004">
      <c r="A115" s="101"/>
      <c r="B115" s="101"/>
      <c r="C115" s="43" t="str">
        <f t="shared" ca="1" si="561"/>
        <v>4x-3y&amp;=-13</v>
      </c>
      <c r="D115" s="10" t="s">
        <v>32</v>
      </c>
      <c r="E115">
        <f t="shared" ca="1" si="562"/>
        <v>7</v>
      </c>
      <c r="G115" s="114"/>
      <c r="H115" s="114"/>
      <c r="I115" s="114"/>
      <c r="J115" s="114"/>
      <c r="K115" s="114"/>
      <c r="L115" s="136"/>
      <c r="P115" s="1">
        <f t="shared" ca="1" si="566"/>
        <v>7</v>
      </c>
      <c r="Q115" s="1">
        <f t="shared" ca="1" si="566"/>
        <v>4</v>
      </c>
      <c r="R115" s="1">
        <f t="shared" ca="1" si="566"/>
        <v>-3</v>
      </c>
      <c r="U115">
        <f t="shared" ca="1" si="581"/>
        <v>7</v>
      </c>
      <c r="V115">
        <f t="shared" ca="1" si="582"/>
        <v>4</v>
      </c>
      <c r="W115">
        <f t="shared" ca="1" si="583"/>
        <v>-3</v>
      </c>
      <c r="Y115">
        <f ca="1">V115*U114+W115*U115</f>
        <v>-13</v>
      </c>
      <c r="Z115" t="str">
        <f t="shared" ca="1" si="584"/>
        <v/>
      </c>
      <c r="AA115">
        <f t="shared" ca="1" si="623"/>
        <v>4</v>
      </c>
      <c r="AB115" t="str">
        <f t="shared" ca="1" si="571"/>
        <v>x</v>
      </c>
      <c r="AC115" t="str">
        <f t="shared" ca="1" si="585"/>
        <v>-</v>
      </c>
      <c r="AD115">
        <f t="shared" ca="1" si="572"/>
        <v>3</v>
      </c>
      <c r="AE115" t="s">
        <v>19</v>
      </c>
      <c r="AF115" t="s">
        <v>334</v>
      </c>
      <c r="AG115" t="str">
        <f t="shared" ca="1" si="586"/>
        <v>-</v>
      </c>
      <c r="AH115">
        <f t="shared" ca="1" si="587"/>
        <v>13</v>
      </c>
      <c r="AJ115" t="str">
        <f t="shared" ca="1" si="573"/>
        <v>4x-3y&amp;=-13</v>
      </c>
      <c r="AM115" s="98" t="s">
        <v>341</v>
      </c>
      <c r="AN115" t="str">
        <f t="shared" ref="AN115" ca="1" si="626">D114&amp;E114</f>
        <v>x=2</v>
      </c>
      <c r="AO115" t="s">
        <v>338</v>
      </c>
      <c r="AP115" t="str">
        <f t="shared" ref="AP115" ca="1" si="627">D115&amp;E115</f>
        <v>y=7</v>
      </c>
      <c r="AQ115" s="98" t="s">
        <v>339</v>
      </c>
      <c r="AR115" t="str">
        <f t="shared" ca="1" si="33"/>
        <v xml:space="preserve">\\(\\quad x=2 ,\\quad y=7\\) </v>
      </c>
    </row>
    <row r="116" spans="1:44" x14ac:dyDescent="0.55000000000000004">
      <c r="A116" s="101" t="s">
        <v>3</v>
      </c>
      <c r="B116" s="101" t="s">
        <v>45</v>
      </c>
      <c r="C116" s="43" t="str">
        <f t="shared" ca="1" si="561"/>
        <v>-3x+10y&amp;=-59</v>
      </c>
      <c r="D116" s="10" t="s">
        <v>31</v>
      </c>
      <c r="E116">
        <f t="shared" ca="1" si="562"/>
        <v>-7</v>
      </c>
      <c r="G116" s="114" t="s">
        <v>60</v>
      </c>
      <c r="H116" s="115" t="s">
        <v>340</v>
      </c>
      <c r="I116" s="115" t="str">
        <f t="shared" ref="I116" ca="1" si="628">AR116</f>
        <v>\\(\\quad \\begin{cases}\\displaystyle\\begin{align}-3x+10y&amp;=-59\\\\ -7x-9y&amp;=121\\end{align}\\end{cases}\\)</v>
      </c>
      <c r="J116" s="115" t="str">
        <f t="shared" ref="J116" ca="1" si="629">AR117</f>
        <v xml:space="preserve">\\(\\quad x=-7 ,\\quad y=-8\\) </v>
      </c>
      <c r="K116" s="115" t="s">
        <v>62</v>
      </c>
      <c r="L116" s="135" t="str">
        <f t="shared" ref="L116" ca="1" si="630">"INSERT INTO "&amp;G116&amp;"(tangen,question,answer,editor,date,count) VALUES('"&amp;H116&amp;"','"&amp;I116&amp;"','"&amp;J116&amp;"','"&amp;K116&amp;"',NOW(),0);"</f>
        <v>INSERT INTO math(tangen,question,answer,editor,date,count) VALUES('m6300','\\(\\quad \\begin{cases}\\displaystyle\\begin{align}-3x+10y&amp;=-59\\\\ -7x-9y&amp;=121\\end{align}\\end{cases}\\)','\\(\\quad x=-7 ,\\quad y=-8\\) ','harazono',NOW(),0);</v>
      </c>
      <c r="P116" s="1">
        <f t="shared" ca="1" si="566"/>
        <v>-7</v>
      </c>
      <c r="Q116" s="1">
        <f t="shared" ca="1" si="566"/>
        <v>-3</v>
      </c>
      <c r="R116" s="1">
        <f t="shared" ca="1" si="566"/>
        <v>10</v>
      </c>
      <c r="U116">
        <f t="shared" ca="1" si="581"/>
        <v>-7</v>
      </c>
      <c r="V116">
        <f t="shared" ca="1" si="582"/>
        <v>-3</v>
      </c>
      <c r="W116">
        <f t="shared" ca="1" si="583"/>
        <v>10</v>
      </c>
      <c r="Y116">
        <f ca="1">V116*U116+W116*U117</f>
        <v>-59</v>
      </c>
      <c r="Z116" t="str">
        <f t="shared" ca="1" si="584"/>
        <v>-</v>
      </c>
      <c r="AA116">
        <f t="shared" ca="1" si="623"/>
        <v>3</v>
      </c>
      <c r="AB116" t="str">
        <f t="shared" ca="1" si="571"/>
        <v>x</v>
      </c>
      <c r="AC116" t="str">
        <f t="shared" ca="1" si="585"/>
        <v>+</v>
      </c>
      <c r="AD116">
        <f t="shared" ca="1" si="572"/>
        <v>10</v>
      </c>
      <c r="AE116" t="s">
        <v>19</v>
      </c>
      <c r="AF116" t="s">
        <v>334</v>
      </c>
      <c r="AG116" t="str">
        <f t="shared" ca="1" si="586"/>
        <v>-</v>
      </c>
      <c r="AH116">
        <f t="shared" ca="1" si="587"/>
        <v>59</v>
      </c>
      <c r="AJ116" t="str">
        <f t="shared" ca="1" si="573"/>
        <v>-3x+10y&amp;=-59</v>
      </c>
      <c r="AM116" t="s">
        <v>337</v>
      </c>
      <c r="AN116" s="43" t="str">
        <f t="shared" ref="AN116" ca="1" si="631">C116</f>
        <v>-3x+10y&amp;=-59</v>
      </c>
      <c r="AO116" s="98" t="s">
        <v>335</v>
      </c>
      <c r="AP116" s="43" t="str">
        <f t="shared" ref="AP116" ca="1" si="632">C117</f>
        <v>-7x-9y&amp;=121</v>
      </c>
      <c r="AQ116" t="s">
        <v>336</v>
      </c>
      <c r="AR116" t="str">
        <f t="shared" ca="1" si="33"/>
        <v>\\(\\quad \\begin{cases}\\displaystyle\\begin{align}-3x+10y&amp;=-59\\\\ -7x-9y&amp;=121\\end{align}\\end{cases}\\)</v>
      </c>
    </row>
    <row r="117" spans="1:44" x14ac:dyDescent="0.55000000000000004">
      <c r="A117" s="101"/>
      <c r="B117" s="101"/>
      <c r="C117" s="43" t="str">
        <f t="shared" ca="1" si="561"/>
        <v>-7x-9y&amp;=121</v>
      </c>
      <c r="D117" s="10" t="s">
        <v>32</v>
      </c>
      <c r="E117">
        <f t="shared" ca="1" si="562"/>
        <v>-8</v>
      </c>
      <c r="G117" s="114"/>
      <c r="H117" s="114"/>
      <c r="I117" s="114"/>
      <c r="J117" s="114"/>
      <c r="K117" s="114"/>
      <c r="L117" s="136"/>
      <c r="P117" s="1">
        <f t="shared" ca="1" si="566"/>
        <v>-8</v>
      </c>
      <c r="Q117" s="1">
        <f t="shared" ca="1" si="566"/>
        <v>-7</v>
      </c>
      <c r="R117" s="1">
        <f t="shared" ca="1" si="566"/>
        <v>-9</v>
      </c>
      <c r="U117">
        <f t="shared" ca="1" si="581"/>
        <v>-8</v>
      </c>
      <c r="V117">
        <f t="shared" ca="1" si="582"/>
        <v>-7</v>
      </c>
      <c r="W117">
        <f t="shared" ca="1" si="583"/>
        <v>-9</v>
      </c>
      <c r="Y117">
        <f ca="1">V117*U116+W117*U117</f>
        <v>121</v>
      </c>
      <c r="Z117" t="str">
        <f t="shared" ca="1" si="584"/>
        <v>-</v>
      </c>
      <c r="AA117">
        <f t="shared" ca="1" si="623"/>
        <v>7</v>
      </c>
      <c r="AB117" t="str">
        <f t="shared" ca="1" si="571"/>
        <v>x</v>
      </c>
      <c r="AC117" t="str">
        <f t="shared" ca="1" si="585"/>
        <v>-</v>
      </c>
      <c r="AD117">
        <f t="shared" ca="1" si="572"/>
        <v>9</v>
      </c>
      <c r="AE117" t="s">
        <v>19</v>
      </c>
      <c r="AF117" t="s">
        <v>334</v>
      </c>
      <c r="AG117" t="str">
        <f t="shared" ca="1" si="586"/>
        <v/>
      </c>
      <c r="AH117">
        <f t="shared" ca="1" si="587"/>
        <v>121</v>
      </c>
      <c r="AJ117" t="str">
        <f t="shared" ca="1" si="573"/>
        <v>-7x-9y&amp;=121</v>
      </c>
      <c r="AM117" s="98" t="s">
        <v>341</v>
      </c>
      <c r="AN117" t="str">
        <f t="shared" ref="AN117" ca="1" si="633">D116&amp;E116</f>
        <v>x=-7</v>
      </c>
      <c r="AO117" t="s">
        <v>338</v>
      </c>
      <c r="AP117" t="str">
        <f t="shared" ref="AP117" ca="1" si="634">D117&amp;E117</f>
        <v>y=-8</v>
      </c>
      <c r="AQ117" s="98" t="s">
        <v>339</v>
      </c>
      <c r="AR117" t="str">
        <f t="shared" ca="1" si="33"/>
        <v xml:space="preserve">\\(\\quad x=-7 ,\\quad y=-8\\) </v>
      </c>
    </row>
    <row r="118" spans="1:44" x14ac:dyDescent="0.55000000000000004">
      <c r="A118" s="101" t="s">
        <v>3</v>
      </c>
      <c r="B118" s="101" t="s">
        <v>45</v>
      </c>
      <c r="C118" s="43" t="str">
        <f t="shared" ca="1" si="561"/>
        <v>-4x-y&amp;=23</v>
      </c>
      <c r="D118" s="10" t="s">
        <v>31</v>
      </c>
      <c r="E118">
        <f t="shared" ca="1" si="562"/>
        <v>-4</v>
      </c>
      <c r="G118" s="114" t="s">
        <v>60</v>
      </c>
      <c r="H118" s="115" t="s">
        <v>340</v>
      </c>
      <c r="I118" s="115" t="str">
        <f t="shared" ref="I118" ca="1" si="635">AR118</f>
        <v>\\(\\quad \\begin{cases}\\displaystyle\\begin{align}-4x-y&amp;=23\\\\ 8x-8y&amp;=24\\end{align}\\end{cases}\\)</v>
      </c>
      <c r="J118" s="115" t="str">
        <f t="shared" ref="J118" ca="1" si="636">AR119</f>
        <v xml:space="preserve">\\(\\quad x=-4 ,\\quad y=-7\\) </v>
      </c>
      <c r="K118" s="115" t="s">
        <v>62</v>
      </c>
      <c r="L118" s="135" t="str">
        <f t="shared" ref="L118" ca="1" si="637">"INSERT INTO "&amp;G118&amp;"(tangen,question,answer,editor,date,count) VALUES('"&amp;H118&amp;"','"&amp;I118&amp;"','"&amp;J118&amp;"','"&amp;K118&amp;"',NOW(),0);"</f>
        <v>INSERT INTO math(tangen,question,answer,editor,date,count) VALUES('m6300','\\(\\quad \\begin{cases}\\displaystyle\\begin{align}-4x-y&amp;=23\\\\ 8x-8y&amp;=24\\end{align}\\end{cases}\\)','\\(\\quad x=-4 ,\\quad y=-7\\) ','harazono',NOW(),0);</v>
      </c>
      <c r="P118" s="1">
        <f t="shared" ref="P118:R181" ca="1" si="638">RANDBETWEEN(-10,10)</f>
        <v>-4</v>
      </c>
      <c r="Q118" s="1">
        <f t="shared" ca="1" si="638"/>
        <v>-4</v>
      </c>
      <c r="R118" s="1">
        <f t="shared" ca="1" si="638"/>
        <v>-1</v>
      </c>
      <c r="U118">
        <f t="shared" ca="1" si="581"/>
        <v>-4</v>
      </c>
      <c r="V118">
        <f t="shared" ca="1" si="582"/>
        <v>-4</v>
      </c>
      <c r="W118">
        <f t="shared" ca="1" si="583"/>
        <v>-1</v>
      </c>
      <c r="Y118">
        <f ca="1">V118*U118+W118*U119</f>
        <v>23</v>
      </c>
      <c r="Z118" t="str">
        <f t="shared" ca="1" si="584"/>
        <v>-</v>
      </c>
      <c r="AA118">
        <f t="shared" ca="1" si="623"/>
        <v>4</v>
      </c>
      <c r="AB118" t="str">
        <f t="shared" ca="1" si="571"/>
        <v>x</v>
      </c>
      <c r="AC118" t="str">
        <f t="shared" ca="1" si="585"/>
        <v>-</v>
      </c>
      <c r="AD118" t="str">
        <f t="shared" ca="1" si="572"/>
        <v/>
      </c>
      <c r="AE118" t="s">
        <v>19</v>
      </c>
      <c r="AF118" t="s">
        <v>334</v>
      </c>
      <c r="AG118" t="str">
        <f t="shared" ca="1" si="586"/>
        <v/>
      </c>
      <c r="AH118">
        <f t="shared" ca="1" si="587"/>
        <v>23</v>
      </c>
      <c r="AJ118" t="str">
        <f t="shared" ca="1" si="573"/>
        <v>-4x-y&amp;=23</v>
      </c>
      <c r="AM118" t="s">
        <v>337</v>
      </c>
      <c r="AN118" s="43" t="str">
        <f t="shared" ref="AN118" ca="1" si="639">C118</f>
        <v>-4x-y&amp;=23</v>
      </c>
      <c r="AO118" s="98" t="s">
        <v>335</v>
      </c>
      <c r="AP118" s="43" t="str">
        <f t="shared" ref="AP118" ca="1" si="640">C119</f>
        <v>8x-8y&amp;=24</v>
      </c>
      <c r="AQ118" t="s">
        <v>336</v>
      </c>
      <c r="AR118" t="str">
        <f t="shared" ca="1" si="33"/>
        <v>\\(\\quad \\begin{cases}\\displaystyle\\begin{align}-4x-y&amp;=23\\\\ 8x-8y&amp;=24\\end{align}\\end{cases}\\)</v>
      </c>
    </row>
    <row r="119" spans="1:44" x14ac:dyDescent="0.55000000000000004">
      <c r="A119" s="101"/>
      <c r="B119" s="101"/>
      <c r="C119" s="43" t="str">
        <f t="shared" ca="1" si="561"/>
        <v>8x-8y&amp;=24</v>
      </c>
      <c r="D119" s="10" t="s">
        <v>32</v>
      </c>
      <c r="E119">
        <f t="shared" ca="1" si="562"/>
        <v>-7</v>
      </c>
      <c r="G119" s="114"/>
      <c r="H119" s="114"/>
      <c r="I119" s="114"/>
      <c r="J119" s="114"/>
      <c r="K119" s="114"/>
      <c r="L119" s="136"/>
      <c r="P119" s="1">
        <f t="shared" ca="1" si="638"/>
        <v>-7</v>
      </c>
      <c r="Q119" s="1">
        <f t="shared" ca="1" si="638"/>
        <v>8</v>
      </c>
      <c r="R119" s="1">
        <f t="shared" ca="1" si="638"/>
        <v>-8</v>
      </c>
      <c r="U119">
        <f t="shared" ca="1" si="581"/>
        <v>-7</v>
      </c>
      <c r="V119">
        <f t="shared" ca="1" si="582"/>
        <v>8</v>
      </c>
      <c r="W119">
        <f t="shared" ca="1" si="583"/>
        <v>-8</v>
      </c>
      <c r="Y119">
        <f ca="1">V119*U118+W119*U119</f>
        <v>24</v>
      </c>
      <c r="Z119" t="str">
        <f t="shared" ca="1" si="584"/>
        <v/>
      </c>
      <c r="AA119">
        <f t="shared" ca="1" si="623"/>
        <v>8</v>
      </c>
      <c r="AB119" t="str">
        <f t="shared" ca="1" si="571"/>
        <v>x</v>
      </c>
      <c r="AC119" t="str">
        <f t="shared" ca="1" si="585"/>
        <v>-</v>
      </c>
      <c r="AD119">
        <f t="shared" ca="1" si="572"/>
        <v>8</v>
      </c>
      <c r="AE119" t="s">
        <v>19</v>
      </c>
      <c r="AF119" t="s">
        <v>334</v>
      </c>
      <c r="AG119" t="str">
        <f t="shared" ca="1" si="586"/>
        <v/>
      </c>
      <c r="AH119">
        <f t="shared" ca="1" si="587"/>
        <v>24</v>
      </c>
      <c r="AJ119" t="str">
        <f t="shared" ca="1" si="573"/>
        <v>8x-8y&amp;=24</v>
      </c>
      <c r="AM119" s="98" t="s">
        <v>341</v>
      </c>
      <c r="AN119" t="str">
        <f t="shared" ref="AN119" ca="1" si="641">D118&amp;E118</f>
        <v>x=-4</v>
      </c>
      <c r="AO119" t="s">
        <v>338</v>
      </c>
      <c r="AP119" t="str">
        <f t="shared" ref="AP119" ca="1" si="642">D119&amp;E119</f>
        <v>y=-7</v>
      </c>
      <c r="AQ119" s="98" t="s">
        <v>339</v>
      </c>
      <c r="AR119" t="str">
        <f t="shared" ca="1" si="33"/>
        <v xml:space="preserve">\\(\\quad x=-4 ,\\quad y=-7\\) </v>
      </c>
    </row>
    <row r="120" spans="1:44" x14ac:dyDescent="0.55000000000000004">
      <c r="A120" s="101" t="s">
        <v>3</v>
      </c>
      <c r="B120" s="101" t="s">
        <v>45</v>
      </c>
      <c r="C120" s="43" t="str">
        <f t="shared" ca="1" si="561"/>
        <v>-3x-4y&amp;=-9</v>
      </c>
      <c r="D120" s="10" t="s">
        <v>31</v>
      </c>
      <c r="E120">
        <f t="shared" ca="1" si="562"/>
        <v>-5</v>
      </c>
      <c r="G120" s="114" t="s">
        <v>60</v>
      </c>
      <c r="H120" s="115" t="s">
        <v>340</v>
      </c>
      <c r="I120" s="115" t="str">
        <f t="shared" ref="I120" ca="1" si="643">AR120</f>
        <v>\\(\\quad \\begin{cases}\\displaystyle\\begin{align}-3x-4y&amp;=-9\\\\ 8x+2y&amp;=-28\\end{align}\\end{cases}\\)</v>
      </c>
      <c r="J120" s="115" t="str">
        <f t="shared" ref="J120" ca="1" si="644">AR121</f>
        <v xml:space="preserve">\\(\\quad x=-5 ,\\quad y=6\\) </v>
      </c>
      <c r="K120" s="115" t="s">
        <v>62</v>
      </c>
      <c r="L120" s="135" t="str">
        <f t="shared" ref="L120" ca="1" si="645">"INSERT INTO "&amp;G120&amp;"(tangen,question,answer,editor,date,count) VALUES('"&amp;H120&amp;"','"&amp;I120&amp;"','"&amp;J120&amp;"','"&amp;K120&amp;"',NOW(),0);"</f>
        <v>INSERT INTO math(tangen,question,answer,editor,date,count) VALUES('m6300','\\(\\quad \\begin{cases}\\displaystyle\\begin{align}-3x-4y&amp;=-9\\\\ 8x+2y&amp;=-28\\end{align}\\end{cases}\\)','\\(\\quad x=-5 ,\\quad y=6\\) ','harazono',NOW(),0);</v>
      </c>
      <c r="P120" s="1">
        <f t="shared" ca="1" si="638"/>
        <v>-5</v>
      </c>
      <c r="Q120" s="1">
        <f t="shared" ca="1" si="638"/>
        <v>-3</v>
      </c>
      <c r="R120" s="1">
        <f t="shared" ca="1" si="638"/>
        <v>-4</v>
      </c>
      <c r="U120">
        <f t="shared" ca="1" si="581"/>
        <v>-5</v>
      </c>
      <c r="V120">
        <f t="shared" ca="1" si="582"/>
        <v>-3</v>
      </c>
      <c r="W120">
        <f t="shared" ca="1" si="583"/>
        <v>-4</v>
      </c>
      <c r="Y120">
        <f ca="1">V120*U120+W120*U121</f>
        <v>-9</v>
      </c>
      <c r="Z120" t="str">
        <f t="shared" ca="1" si="584"/>
        <v>-</v>
      </c>
      <c r="AA120">
        <f t="shared" ca="1" si="623"/>
        <v>3</v>
      </c>
      <c r="AB120" t="str">
        <f t="shared" ca="1" si="571"/>
        <v>x</v>
      </c>
      <c r="AC120" t="str">
        <f t="shared" ca="1" si="585"/>
        <v>-</v>
      </c>
      <c r="AD120">
        <f t="shared" ca="1" si="572"/>
        <v>4</v>
      </c>
      <c r="AE120" t="s">
        <v>19</v>
      </c>
      <c r="AF120" t="s">
        <v>334</v>
      </c>
      <c r="AG120" t="str">
        <f t="shared" ca="1" si="586"/>
        <v>-</v>
      </c>
      <c r="AH120">
        <f t="shared" ca="1" si="587"/>
        <v>9</v>
      </c>
      <c r="AJ120" t="str">
        <f t="shared" ca="1" si="573"/>
        <v>-3x-4y&amp;=-9</v>
      </c>
      <c r="AM120" t="s">
        <v>337</v>
      </c>
      <c r="AN120" s="43" t="str">
        <f t="shared" ref="AN120" ca="1" si="646">C120</f>
        <v>-3x-4y&amp;=-9</v>
      </c>
      <c r="AO120" s="98" t="s">
        <v>335</v>
      </c>
      <c r="AP120" s="43" t="str">
        <f t="shared" ref="AP120" ca="1" si="647">C121</f>
        <v>8x+2y&amp;=-28</v>
      </c>
      <c r="AQ120" t="s">
        <v>336</v>
      </c>
      <c r="AR120" t="str">
        <f t="shared" ca="1" si="33"/>
        <v>\\(\\quad \\begin{cases}\\displaystyle\\begin{align}-3x-4y&amp;=-9\\\\ 8x+2y&amp;=-28\\end{align}\\end{cases}\\)</v>
      </c>
    </row>
    <row r="121" spans="1:44" x14ac:dyDescent="0.55000000000000004">
      <c r="A121" s="101"/>
      <c r="B121" s="101"/>
      <c r="C121" s="43" t="str">
        <f t="shared" ca="1" si="561"/>
        <v>8x+2y&amp;=-28</v>
      </c>
      <c r="D121" s="10" t="s">
        <v>32</v>
      </c>
      <c r="E121">
        <f t="shared" ca="1" si="562"/>
        <v>6</v>
      </c>
      <c r="G121" s="114"/>
      <c r="H121" s="114"/>
      <c r="I121" s="114"/>
      <c r="J121" s="114"/>
      <c r="K121" s="114"/>
      <c r="L121" s="136"/>
      <c r="P121" s="1">
        <f t="shared" ca="1" si="638"/>
        <v>6</v>
      </c>
      <c r="Q121" s="1">
        <f t="shared" ca="1" si="638"/>
        <v>8</v>
      </c>
      <c r="R121" s="1">
        <f t="shared" ca="1" si="638"/>
        <v>0</v>
      </c>
      <c r="U121">
        <f t="shared" ca="1" si="581"/>
        <v>6</v>
      </c>
      <c r="V121">
        <f t="shared" ca="1" si="582"/>
        <v>8</v>
      </c>
      <c r="W121">
        <f t="shared" ca="1" si="583"/>
        <v>2</v>
      </c>
      <c r="Y121">
        <f ca="1">V121*U120+W121*U121</f>
        <v>-28</v>
      </c>
      <c r="Z121" t="str">
        <f t="shared" ca="1" si="584"/>
        <v/>
      </c>
      <c r="AA121">
        <f t="shared" ca="1" si="623"/>
        <v>8</v>
      </c>
      <c r="AB121" t="str">
        <f t="shared" ca="1" si="571"/>
        <v>x</v>
      </c>
      <c r="AC121" t="str">
        <f t="shared" ca="1" si="585"/>
        <v>+</v>
      </c>
      <c r="AD121">
        <f t="shared" ca="1" si="572"/>
        <v>2</v>
      </c>
      <c r="AE121" t="s">
        <v>19</v>
      </c>
      <c r="AF121" t="s">
        <v>334</v>
      </c>
      <c r="AG121" t="str">
        <f t="shared" ca="1" si="586"/>
        <v>-</v>
      </c>
      <c r="AH121">
        <f t="shared" ca="1" si="587"/>
        <v>28</v>
      </c>
      <c r="AJ121" t="str">
        <f t="shared" ca="1" si="573"/>
        <v>8x+2y&amp;=-28</v>
      </c>
      <c r="AM121" s="98" t="s">
        <v>341</v>
      </c>
      <c r="AN121" t="str">
        <f t="shared" ref="AN121" ca="1" si="648">D120&amp;E120</f>
        <v>x=-5</v>
      </c>
      <c r="AO121" t="s">
        <v>338</v>
      </c>
      <c r="AP121" t="str">
        <f t="shared" ref="AP121" ca="1" si="649">D121&amp;E121</f>
        <v>y=6</v>
      </c>
      <c r="AQ121" s="98" t="s">
        <v>339</v>
      </c>
      <c r="AR121" t="str">
        <f t="shared" ca="1" si="33"/>
        <v xml:space="preserve">\\(\\quad x=-5 ,\\quad y=6\\) </v>
      </c>
    </row>
    <row r="122" spans="1:44" x14ac:dyDescent="0.55000000000000004">
      <c r="A122" s="101" t="s">
        <v>3</v>
      </c>
      <c r="B122" s="101" t="s">
        <v>45</v>
      </c>
      <c r="C122" s="43" t="str">
        <f t="shared" ca="1" si="561"/>
        <v>3x+2y&amp;=23</v>
      </c>
      <c r="D122" s="10" t="s">
        <v>31</v>
      </c>
      <c r="E122">
        <f t="shared" ca="1" si="562"/>
        <v>1</v>
      </c>
      <c r="G122" s="114" t="s">
        <v>60</v>
      </c>
      <c r="H122" s="115" t="s">
        <v>340</v>
      </c>
      <c r="I122" s="115" t="str">
        <f t="shared" ref="I122" ca="1" si="650">AR122</f>
        <v>\\(\\quad \\begin{cases}\\displaystyle\\begin{align}3x+2y&amp;=23\\\\ -2x-10y&amp;=-102\\end{align}\\end{cases}\\)</v>
      </c>
      <c r="J122" s="115" t="str">
        <f t="shared" ref="J122" ca="1" si="651">AR123</f>
        <v xml:space="preserve">\\(\\quad x=1 ,\\quad y=10\\) </v>
      </c>
      <c r="K122" s="115" t="s">
        <v>62</v>
      </c>
      <c r="L122" s="135" t="str">
        <f t="shared" ref="L122" ca="1" si="652">"INSERT INTO "&amp;G122&amp;"(tangen,question,answer,editor,date,count) VALUES('"&amp;H122&amp;"','"&amp;I122&amp;"','"&amp;J122&amp;"','"&amp;K122&amp;"',NOW(),0);"</f>
        <v>INSERT INTO math(tangen,question,answer,editor,date,count) VALUES('m6300','\\(\\quad \\begin{cases}\\displaystyle\\begin{align}3x+2y&amp;=23\\\\ -2x-10y&amp;=-102\\end{align}\\end{cases}\\)','\\(\\quad x=1 ,\\quad y=10\\) ','harazono',NOW(),0);</v>
      </c>
      <c r="P122" s="1">
        <f t="shared" ca="1" si="638"/>
        <v>1</v>
      </c>
      <c r="Q122" s="1">
        <f t="shared" ca="1" si="638"/>
        <v>3</v>
      </c>
      <c r="R122" s="1">
        <f t="shared" ca="1" si="638"/>
        <v>0</v>
      </c>
      <c r="U122">
        <f t="shared" ca="1" si="581"/>
        <v>1</v>
      </c>
      <c r="V122">
        <f t="shared" ca="1" si="582"/>
        <v>3</v>
      </c>
      <c r="W122">
        <f t="shared" ca="1" si="583"/>
        <v>2</v>
      </c>
      <c r="Y122">
        <f ca="1">V122*U122+W122*U123</f>
        <v>23</v>
      </c>
      <c r="Z122" t="str">
        <f t="shared" ca="1" si="584"/>
        <v/>
      </c>
      <c r="AA122">
        <f t="shared" ca="1" si="623"/>
        <v>3</v>
      </c>
      <c r="AB122" t="str">
        <f t="shared" ca="1" si="571"/>
        <v>x</v>
      </c>
      <c r="AC122" t="str">
        <f t="shared" ca="1" si="585"/>
        <v>+</v>
      </c>
      <c r="AD122">
        <f t="shared" ca="1" si="572"/>
        <v>2</v>
      </c>
      <c r="AE122" t="s">
        <v>19</v>
      </c>
      <c r="AF122" t="s">
        <v>334</v>
      </c>
      <c r="AG122" t="str">
        <f t="shared" ca="1" si="586"/>
        <v/>
      </c>
      <c r="AH122">
        <f t="shared" ca="1" si="587"/>
        <v>23</v>
      </c>
      <c r="AJ122" t="str">
        <f t="shared" ca="1" si="573"/>
        <v>3x+2y&amp;=23</v>
      </c>
      <c r="AM122" t="s">
        <v>337</v>
      </c>
      <c r="AN122" s="43" t="str">
        <f t="shared" ref="AN122" ca="1" si="653">C122</f>
        <v>3x+2y&amp;=23</v>
      </c>
      <c r="AO122" s="98" t="s">
        <v>335</v>
      </c>
      <c r="AP122" s="43" t="str">
        <f t="shared" ref="AP122" ca="1" si="654">C123</f>
        <v>-2x-10y&amp;=-102</v>
      </c>
      <c r="AQ122" t="s">
        <v>336</v>
      </c>
      <c r="AR122" t="str">
        <f t="shared" ca="1" si="33"/>
        <v>\\(\\quad \\begin{cases}\\displaystyle\\begin{align}3x+2y&amp;=23\\\\ -2x-10y&amp;=-102\\end{align}\\end{cases}\\)</v>
      </c>
    </row>
    <row r="123" spans="1:44" x14ac:dyDescent="0.55000000000000004">
      <c r="A123" s="101"/>
      <c r="B123" s="101"/>
      <c r="C123" s="43" t="str">
        <f t="shared" ca="1" si="561"/>
        <v>-2x-10y&amp;=-102</v>
      </c>
      <c r="D123" s="10" t="s">
        <v>32</v>
      </c>
      <c r="E123">
        <f t="shared" ca="1" si="562"/>
        <v>10</v>
      </c>
      <c r="G123" s="114"/>
      <c r="H123" s="114"/>
      <c r="I123" s="114"/>
      <c r="J123" s="114"/>
      <c r="K123" s="114"/>
      <c r="L123" s="136"/>
      <c r="P123" s="1">
        <f t="shared" ca="1" si="638"/>
        <v>10</v>
      </c>
      <c r="Q123" s="1">
        <f t="shared" ca="1" si="638"/>
        <v>-2</v>
      </c>
      <c r="R123" s="1">
        <f t="shared" ca="1" si="638"/>
        <v>-10</v>
      </c>
      <c r="U123">
        <f t="shared" ca="1" si="581"/>
        <v>10</v>
      </c>
      <c r="V123">
        <f t="shared" ca="1" si="582"/>
        <v>-2</v>
      </c>
      <c r="W123">
        <f t="shared" ca="1" si="583"/>
        <v>-10</v>
      </c>
      <c r="Y123">
        <f ca="1">V123*U122+W123*U123</f>
        <v>-102</v>
      </c>
      <c r="Z123" t="str">
        <f t="shared" ca="1" si="584"/>
        <v>-</v>
      </c>
      <c r="AA123">
        <f t="shared" ca="1" si="623"/>
        <v>2</v>
      </c>
      <c r="AB123" t="str">
        <f ca="1">IF(V123=0,"","x")</f>
        <v>x</v>
      </c>
      <c r="AC123" t="str">
        <f t="shared" ca="1" si="585"/>
        <v>-</v>
      </c>
      <c r="AD123">
        <f ca="1">IF(W123=0,"",IF(W123=1,"",IF(W123=-1,"",ABS(W123))))</f>
        <v>10</v>
      </c>
      <c r="AE123" t="s">
        <v>19</v>
      </c>
      <c r="AF123" t="s">
        <v>334</v>
      </c>
      <c r="AG123" t="str">
        <f t="shared" ca="1" si="586"/>
        <v>-</v>
      </c>
      <c r="AH123">
        <f t="shared" ca="1" si="587"/>
        <v>102</v>
      </c>
      <c r="AJ123" t="str">
        <f t="shared" ca="1" si="573"/>
        <v>-2x-10y&amp;=-102</v>
      </c>
      <c r="AM123" s="98" t="s">
        <v>341</v>
      </c>
      <c r="AN123" t="str">
        <f t="shared" ref="AN123" ca="1" si="655">D122&amp;E122</f>
        <v>x=1</v>
      </c>
      <c r="AO123" t="s">
        <v>338</v>
      </c>
      <c r="AP123" t="str">
        <f t="shared" ref="AP123" ca="1" si="656">D123&amp;E123</f>
        <v>y=10</v>
      </c>
      <c r="AQ123" s="98" t="s">
        <v>339</v>
      </c>
      <c r="AR123" t="str">
        <f t="shared" ca="1" si="33"/>
        <v xml:space="preserve">\\(\\quad x=1 ,\\quad y=10\\) </v>
      </c>
    </row>
    <row r="124" spans="1:44" x14ac:dyDescent="0.55000000000000004">
      <c r="A124" s="101" t="s">
        <v>3</v>
      </c>
      <c r="B124" s="101" t="s">
        <v>45</v>
      </c>
      <c r="C124" s="43" t="str">
        <f t="shared" ca="1" si="561"/>
        <v>9x+7y&amp;=-65</v>
      </c>
      <c r="D124" s="10" t="s">
        <v>31</v>
      </c>
      <c r="E124">
        <f t="shared" ca="1" si="562"/>
        <v>-1</v>
      </c>
      <c r="G124" s="114" t="s">
        <v>60</v>
      </c>
      <c r="H124" s="115" t="s">
        <v>340</v>
      </c>
      <c r="I124" s="115" t="str">
        <f t="shared" ref="I124" ca="1" si="657">AR124</f>
        <v>\\(\\quad \\begin{cases}\\displaystyle\\begin{align}9x+7y&amp;=-65\\\\ 8x+3y&amp;=-32\\end{align}\\end{cases}\\)</v>
      </c>
      <c r="J124" s="115" t="str">
        <f t="shared" ref="J124" ca="1" si="658">AR125</f>
        <v xml:space="preserve">\\(\\quad x=-1 ,\\quad y=-8\\) </v>
      </c>
      <c r="K124" s="115" t="s">
        <v>62</v>
      </c>
      <c r="L124" s="135" t="str">
        <f t="shared" ref="L124" ca="1" si="659">"INSERT INTO "&amp;G124&amp;"(tangen,question,answer,editor,date,count) VALUES('"&amp;H124&amp;"','"&amp;I124&amp;"','"&amp;J124&amp;"','"&amp;K124&amp;"',NOW(),0);"</f>
        <v>INSERT INTO math(tangen,question,answer,editor,date,count) VALUES('m6300','\\(\\quad \\begin{cases}\\displaystyle\\begin{align}9x+7y&amp;=-65\\\\ 8x+3y&amp;=-32\\end{align}\\end{cases}\\)','\\(\\quad x=-1 ,\\quad y=-8\\) ','harazono',NOW(),0);</v>
      </c>
      <c r="P124" s="1">
        <f t="shared" ca="1" si="638"/>
        <v>-1</v>
      </c>
      <c r="Q124" s="1">
        <f t="shared" ca="1" si="638"/>
        <v>9</v>
      </c>
      <c r="R124" s="1">
        <f t="shared" ca="1" si="638"/>
        <v>7</v>
      </c>
      <c r="U124">
        <f t="shared" ca="1" si="581"/>
        <v>-1</v>
      </c>
      <c r="V124">
        <f t="shared" ca="1" si="582"/>
        <v>9</v>
      </c>
      <c r="W124">
        <f t="shared" ca="1" si="583"/>
        <v>7</v>
      </c>
      <c r="Y124">
        <f ca="1">V124*U124+W124*U125</f>
        <v>-65</v>
      </c>
      <c r="Z124" t="str">
        <f t="shared" ca="1" si="584"/>
        <v/>
      </c>
      <c r="AA124">
        <f t="shared" ca="1" si="623"/>
        <v>9</v>
      </c>
      <c r="AB124" t="str">
        <f ca="1">IF(V124=0,"","x")</f>
        <v>x</v>
      </c>
      <c r="AC124" t="str">
        <f t="shared" ca="1" si="585"/>
        <v>+</v>
      </c>
      <c r="AD124">
        <f ca="1">IF(W124=0,"",IF(W124=1,"",IF(W124=-1,"",ABS(W124))))</f>
        <v>7</v>
      </c>
      <c r="AE124" t="s">
        <v>19</v>
      </c>
      <c r="AF124" t="s">
        <v>334</v>
      </c>
      <c r="AG124" t="str">
        <f t="shared" ca="1" si="586"/>
        <v>-</v>
      </c>
      <c r="AH124">
        <f t="shared" ca="1" si="587"/>
        <v>65</v>
      </c>
      <c r="AJ124" t="str">
        <f t="shared" ca="1" si="573"/>
        <v>9x+7y&amp;=-65</v>
      </c>
      <c r="AM124" t="s">
        <v>337</v>
      </c>
      <c r="AN124" s="43" t="str">
        <f t="shared" ref="AN124" ca="1" si="660">C124</f>
        <v>9x+7y&amp;=-65</v>
      </c>
      <c r="AO124" s="98" t="s">
        <v>335</v>
      </c>
      <c r="AP124" s="43" t="str">
        <f t="shared" ref="AP124" ca="1" si="661">C125</f>
        <v>8x+3y&amp;=-32</v>
      </c>
      <c r="AQ124" t="s">
        <v>336</v>
      </c>
      <c r="AR124" t="str">
        <f t="shared" ca="1" si="33"/>
        <v>\\(\\quad \\begin{cases}\\displaystyle\\begin{align}9x+7y&amp;=-65\\\\ 8x+3y&amp;=-32\\end{align}\\end{cases}\\)</v>
      </c>
    </row>
    <row r="125" spans="1:44" x14ac:dyDescent="0.55000000000000004">
      <c r="A125" s="101"/>
      <c r="B125" s="101"/>
      <c r="C125" s="43" t="str">
        <f t="shared" ca="1" si="561"/>
        <v>8x+3y&amp;=-32</v>
      </c>
      <c r="D125" s="10" t="s">
        <v>32</v>
      </c>
      <c r="E125">
        <f t="shared" ref="E125:E131" ca="1" si="662">U125</f>
        <v>-8</v>
      </c>
      <c r="G125" s="114"/>
      <c r="H125" s="114"/>
      <c r="I125" s="114"/>
      <c r="J125" s="114"/>
      <c r="K125" s="114"/>
      <c r="L125" s="136"/>
      <c r="P125" s="1">
        <f t="shared" ca="1" si="638"/>
        <v>-8</v>
      </c>
      <c r="Q125" s="1">
        <f t="shared" ca="1" si="638"/>
        <v>8</v>
      </c>
      <c r="R125" s="1">
        <f t="shared" ca="1" si="638"/>
        <v>3</v>
      </c>
      <c r="U125">
        <f t="shared" ca="1" si="581"/>
        <v>-8</v>
      </c>
      <c r="V125">
        <f t="shared" ca="1" si="582"/>
        <v>8</v>
      </c>
      <c r="W125">
        <f t="shared" ca="1" si="583"/>
        <v>3</v>
      </c>
      <c r="Y125">
        <f ca="1">V125*U124+W125*U125</f>
        <v>-32</v>
      </c>
      <c r="Z125" t="str">
        <f t="shared" ca="1" si="584"/>
        <v/>
      </c>
      <c r="AA125">
        <f t="shared" ca="1" si="623"/>
        <v>8</v>
      </c>
      <c r="AB125" t="str">
        <f t="shared" ref="AB125:AB131" ca="1" si="663">IF(V125=0,"","x")</f>
        <v>x</v>
      </c>
      <c r="AC125" t="str">
        <f t="shared" ca="1" si="585"/>
        <v>+</v>
      </c>
      <c r="AD125">
        <f t="shared" ref="AD125:AD131" ca="1" si="664">IF(W125=0,"",IF(W125=1,"",IF(W125=-1,"",ABS(W125))))</f>
        <v>3</v>
      </c>
      <c r="AE125" t="s">
        <v>19</v>
      </c>
      <c r="AF125" t="s">
        <v>334</v>
      </c>
      <c r="AG125" t="str">
        <f t="shared" ca="1" si="586"/>
        <v>-</v>
      </c>
      <c r="AH125">
        <f t="shared" ca="1" si="587"/>
        <v>32</v>
      </c>
      <c r="AJ125" t="str">
        <f t="shared" ca="1" si="573"/>
        <v>8x+3y&amp;=-32</v>
      </c>
      <c r="AM125" s="98" t="s">
        <v>341</v>
      </c>
      <c r="AN125" t="str">
        <f t="shared" ref="AN125" ca="1" si="665">D124&amp;E124</f>
        <v>x=-1</v>
      </c>
      <c r="AO125" t="s">
        <v>338</v>
      </c>
      <c r="AP125" t="str">
        <f t="shared" ref="AP125" ca="1" si="666">D125&amp;E125</f>
        <v>y=-8</v>
      </c>
      <c r="AQ125" s="98" t="s">
        <v>339</v>
      </c>
      <c r="AR125" t="str">
        <f t="shared" ca="1" si="33"/>
        <v xml:space="preserve">\\(\\quad x=-1 ,\\quad y=-8\\) </v>
      </c>
    </row>
    <row r="126" spans="1:44" x14ac:dyDescent="0.55000000000000004">
      <c r="A126" s="101" t="s">
        <v>3</v>
      </c>
      <c r="B126" s="101" t="s">
        <v>45</v>
      </c>
      <c r="C126" s="43" t="str">
        <f t="shared" ca="1" si="561"/>
        <v>-5x-7y&amp;=-1</v>
      </c>
      <c r="D126" s="10" t="s">
        <v>31</v>
      </c>
      <c r="E126">
        <f t="shared" ca="1" si="662"/>
        <v>-4</v>
      </c>
      <c r="G126" s="114" t="s">
        <v>60</v>
      </c>
      <c r="H126" s="115" t="s">
        <v>340</v>
      </c>
      <c r="I126" s="115" t="str">
        <f t="shared" ref="I126" ca="1" si="667">AR126</f>
        <v>\\(\\quad \\begin{cases}\\displaystyle\\begin{align}-5x-7y&amp;=-1\\\\ 2x+6y&amp;=10\\end{align}\\end{cases}\\)</v>
      </c>
      <c r="J126" s="115" t="str">
        <f t="shared" ref="J126" ca="1" si="668">AR127</f>
        <v xml:space="preserve">\\(\\quad x=-4 ,\\quad y=3\\) </v>
      </c>
      <c r="K126" s="115" t="s">
        <v>62</v>
      </c>
      <c r="L126" s="135" t="str">
        <f t="shared" ref="L126" ca="1" si="669">"INSERT INTO "&amp;G126&amp;"(tangen,question,answer,editor,date,count) VALUES('"&amp;H126&amp;"','"&amp;I126&amp;"','"&amp;J126&amp;"','"&amp;K126&amp;"',NOW(),0);"</f>
        <v>INSERT INTO math(tangen,question,answer,editor,date,count) VALUES('m6300','\\(\\quad \\begin{cases}\\displaystyle\\begin{align}-5x-7y&amp;=-1\\\\ 2x+6y&amp;=10\\end{align}\\end{cases}\\)','\\(\\quad x=-4 ,\\quad y=3\\) ','harazono',NOW(),0);</v>
      </c>
      <c r="P126" s="1">
        <f t="shared" ca="1" si="638"/>
        <v>-4</v>
      </c>
      <c r="Q126" s="1">
        <f t="shared" ca="1" si="638"/>
        <v>-5</v>
      </c>
      <c r="R126" s="1">
        <f t="shared" ca="1" si="638"/>
        <v>-7</v>
      </c>
      <c r="U126">
        <f t="shared" ca="1" si="581"/>
        <v>-4</v>
      </c>
      <c r="V126">
        <f t="shared" ca="1" si="582"/>
        <v>-5</v>
      </c>
      <c r="W126">
        <f t="shared" ca="1" si="583"/>
        <v>-7</v>
      </c>
      <c r="Y126">
        <f ca="1">V126*U126+W126*U127</f>
        <v>-1</v>
      </c>
      <c r="Z126" t="str">
        <f t="shared" ca="1" si="584"/>
        <v>-</v>
      </c>
      <c r="AA126">
        <f t="shared" ca="1" si="623"/>
        <v>5</v>
      </c>
      <c r="AB126" t="str">
        <f t="shared" ca="1" si="663"/>
        <v>x</v>
      </c>
      <c r="AC126" t="str">
        <f t="shared" ca="1" si="585"/>
        <v>-</v>
      </c>
      <c r="AD126">
        <f t="shared" ca="1" si="664"/>
        <v>7</v>
      </c>
      <c r="AE126" t="s">
        <v>19</v>
      </c>
      <c r="AF126" t="s">
        <v>334</v>
      </c>
      <c r="AG126" t="str">
        <f t="shared" ca="1" si="586"/>
        <v>-</v>
      </c>
      <c r="AH126">
        <f t="shared" ca="1" si="587"/>
        <v>1</v>
      </c>
      <c r="AJ126" t="str">
        <f t="shared" ca="1" si="573"/>
        <v>-5x-7y&amp;=-1</v>
      </c>
      <c r="AM126" t="s">
        <v>337</v>
      </c>
      <c r="AN126" s="43" t="str">
        <f t="shared" ref="AN126" ca="1" si="670">C126</f>
        <v>-5x-7y&amp;=-1</v>
      </c>
      <c r="AO126" s="98" t="s">
        <v>335</v>
      </c>
      <c r="AP126" s="43" t="str">
        <f t="shared" ref="AP126" ca="1" si="671">C127</f>
        <v>2x+6y&amp;=10</v>
      </c>
      <c r="AQ126" t="s">
        <v>336</v>
      </c>
      <c r="AR126" t="str">
        <f t="shared" ca="1" si="33"/>
        <v>\\(\\quad \\begin{cases}\\displaystyle\\begin{align}-5x-7y&amp;=-1\\\\ 2x+6y&amp;=10\\end{align}\\end{cases}\\)</v>
      </c>
    </row>
    <row r="127" spans="1:44" x14ac:dyDescent="0.55000000000000004">
      <c r="A127" s="101"/>
      <c r="B127" s="101"/>
      <c r="C127" s="43" t="str">
        <f t="shared" ca="1" si="561"/>
        <v>2x+6y&amp;=10</v>
      </c>
      <c r="D127" s="10" t="s">
        <v>32</v>
      </c>
      <c r="E127">
        <f t="shared" ca="1" si="662"/>
        <v>3</v>
      </c>
      <c r="G127" s="114"/>
      <c r="H127" s="114"/>
      <c r="I127" s="114"/>
      <c r="J127" s="114"/>
      <c r="K127" s="114"/>
      <c r="L127" s="136"/>
      <c r="P127" s="1">
        <f t="shared" ca="1" si="638"/>
        <v>3</v>
      </c>
      <c r="Q127" s="1">
        <f t="shared" ca="1" si="638"/>
        <v>0</v>
      </c>
      <c r="R127" s="1">
        <f t="shared" ca="1" si="638"/>
        <v>6</v>
      </c>
      <c r="U127">
        <f t="shared" ca="1" si="581"/>
        <v>3</v>
      </c>
      <c r="V127">
        <f t="shared" ca="1" si="582"/>
        <v>2</v>
      </c>
      <c r="W127">
        <f t="shared" ca="1" si="583"/>
        <v>6</v>
      </c>
      <c r="Y127">
        <f ca="1">V127*U126+W127*U127</f>
        <v>10</v>
      </c>
      <c r="Z127" t="str">
        <f t="shared" ca="1" si="584"/>
        <v/>
      </c>
      <c r="AA127">
        <f t="shared" ca="1" si="623"/>
        <v>2</v>
      </c>
      <c r="AB127" t="str">
        <f t="shared" ca="1" si="663"/>
        <v>x</v>
      </c>
      <c r="AC127" t="str">
        <f t="shared" ca="1" si="585"/>
        <v>+</v>
      </c>
      <c r="AD127">
        <f t="shared" ca="1" si="664"/>
        <v>6</v>
      </c>
      <c r="AE127" t="s">
        <v>19</v>
      </c>
      <c r="AF127" t="s">
        <v>334</v>
      </c>
      <c r="AG127" t="str">
        <f t="shared" ca="1" si="586"/>
        <v/>
      </c>
      <c r="AH127">
        <f t="shared" ca="1" si="587"/>
        <v>10</v>
      </c>
      <c r="AJ127" t="str">
        <f t="shared" ca="1" si="573"/>
        <v>2x+6y&amp;=10</v>
      </c>
      <c r="AM127" s="98" t="s">
        <v>341</v>
      </c>
      <c r="AN127" t="str">
        <f t="shared" ref="AN127" ca="1" si="672">D126&amp;E126</f>
        <v>x=-4</v>
      </c>
      <c r="AO127" t="s">
        <v>338</v>
      </c>
      <c r="AP127" t="str">
        <f t="shared" ref="AP127" ca="1" si="673">D127&amp;E127</f>
        <v>y=3</v>
      </c>
      <c r="AQ127" s="98" t="s">
        <v>339</v>
      </c>
      <c r="AR127" t="str">
        <f t="shared" ca="1" si="33"/>
        <v xml:space="preserve">\\(\\quad x=-4 ,\\quad y=3\\) </v>
      </c>
    </row>
    <row r="128" spans="1:44" x14ac:dyDescent="0.55000000000000004">
      <c r="A128" s="101" t="s">
        <v>3</v>
      </c>
      <c r="B128" s="101" t="s">
        <v>45</v>
      </c>
      <c r="C128" s="43" t="str">
        <f t="shared" ca="1" si="561"/>
        <v>8x+9y&amp;=34</v>
      </c>
      <c r="D128" s="10" t="s">
        <v>31</v>
      </c>
      <c r="E128">
        <f t="shared" ca="1" si="662"/>
        <v>2</v>
      </c>
      <c r="G128" s="114" t="s">
        <v>60</v>
      </c>
      <c r="H128" s="115" t="s">
        <v>340</v>
      </c>
      <c r="I128" s="115" t="str">
        <f t="shared" ref="I128" ca="1" si="674">AR128</f>
        <v>\\(\\quad \\begin{cases}\\displaystyle\\begin{align}8x+9y&amp;=34\\\\ 10x+y&amp;=22\\end{align}\\end{cases}\\)</v>
      </c>
      <c r="J128" s="115" t="str">
        <f t="shared" ref="J128" ca="1" si="675">AR129</f>
        <v xml:space="preserve">\\(\\quad x=2 ,\\quad y=2\\) </v>
      </c>
      <c r="K128" s="115" t="s">
        <v>62</v>
      </c>
      <c r="L128" s="135" t="str">
        <f t="shared" ref="L128" ca="1" si="676">"INSERT INTO "&amp;G128&amp;"(tangen,question,answer,editor,date,count) VALUES('"&amp;H128&amp;"','"&amp;I128&amp;"','"&amp;J128&amp;"','"&amp;K128&amp;"',NOW(),0);"</f>
        <v>INSERT INTO math(tangen,question,answer,editor,date,count) VALUES('m6300','\\(\\quad \\begin{cases}\\displaystyle\\begin{align}8x+9y&amp;=34\\\\ 10x+y&amp;=22\\end{align}\\end{cases}\\)','\\(\\quad x=2 ,\\quad y=2\\) ','harazono',NOW(),0);</v>
      </c>
      <c r="P128" s="1">
        <f t="shared" ca="1" si="638"/>
        <v>0</v>
      </c>
      <c r="Q128" s="1">
        <f t="shared" ca="1" si="638"/>
        <v>8</v>
      </c>
      <c r="R128" s="1">
        <f t="shared" ca="1" si="638"/>
        <v>9</v>
      </c>
      <c r="U128">
        <f t="shared" ca="1" si="581"/>
        <v>2</v>
      </c>
      <c r="V128">
        <f t="shared" ca="1" si="582"/>
        <v>8</v>
      </c>
      <c r="W128">
        <f t="shared" ca="1" si="583"/>
        <v>9</v>
      </c>
      <c r="Y128">
        <f ca="1">V128*U128+W128*U129</f>
        <v>34</v>
      </c>
      <c r="Z128" t="str">
        <f t="shared" ca="1" si="584"/>
        <v/>
      </c>
      <c r="AA128">
        <f t="shared" ca="1" si="623"/>
        <v>8</v>
      </c>
      <c r="AB128" t="str">
        <f t="shared" ca="1" si="663"/>
        <v>x</v>
      </c>
      <c r="AC128" t="str">
        <f t="shared" ca="1" si="585"/>
        <v>+</v>
      </c>
      <c r="AD128">
        <f t="shared" ca="1" si="664"/>
        <v>9</v>
      </c>
      <c r="AE128" t="s">
        <v>19</v>
      </c>
      <c r="AF128" t="s">
        <v>334</v>
      </c>
      <c r="AG128" t="str">
        <f t="shared" ca="1" si="586"/>
        <v/>
      </c>
      <c r="AH128">
        <f t="shared" ca="1" si="587"/>
        <v>34</v>
      </c>
      <c r="AJ128" t="str">
        <f t="shared" ca="1" si="573"/>
        <v>8x+9y&amp;=34</v>
      </c>
      <c r="AM128" t="s">
        <v>337</v>
      </c>
      <c r="AN128" s="43" t="str">
        <f t="shared" ref="AN128" ca="1" si="677">C128</f>
        <v>8x+9y&amp;=34</v>
      </c>
      <c r="AO128" s="98" t="s">
        <v>335</v>
      </c>
      <c r="AP128" s="43" t="str">
        <f t="shared" ref="AP128" ca="1" si="678">C129</f>
        <v>10x+y&amp;=22</v>
      </c>
      <c r="AQ128" t="s">
        <v>336</v>
      </c>
      <c r="AR128" t="str">
        <f t="shared" ca="1" si="33"/>
        <v>\\(\\quad \\begin{cases}\\displaystyle\\begin{align}8x+9y&amp;=34\\\\ 10x+y&amp;=22\\end{align}\\end{cases}\\)</v>
      </c>
    </row>
    <row r="129" spans="1:44" x14ac:dyDescent="0.55000000000000004">
      <c r="A129" s="101"/>
      <c r="B129" s="101"/>
      <c r="C129" s="43" t="str">
        <f t="shared" ca="1" si="561"/>
        <v>10x+y&amp;=22</v>
      </c>
      <c r="D129" s="10" t="s">
        <v>32</v>
      </c>
      <c r="E129">
        <f t="shared" ca="1" si="662"/>
        <v>2</v>
      </c>
      <c r="G129" s="114"/>
      <c r="H129" s="114"/>
      <c r="I129" s="114"/>
      <c r="J129" s="114"/>
      <c r="K129" s="114"/>
      <c r="L129" s="136"/>
      <c r="P129" s="1">
        <f t="shared" ca="1" si="638"/>
        <v>0</v>
      </c>
      <c r="Q129" s="1">
        <f t="shared" ca="1" si="638"/>
        <v>10</v>
      </c>
      <c r="R129" s="1">
        <f t="shared" ca="1" si="638"/>
        <v>1</v>
      </c>
      <c r="U129">
        <f t="shared" ca="1" si="581"/>
        <v>2</v>
      </c>
      <c r="V129">
        <f t="shared" ca="1" si="582"/>
        <v>10</v>
      </c>
      <c r="W129">
        <f t="shared" ca="1" si="583"/>
        <v>1</v>
      </c>
      <c r="Y129">
        <f ca="1">V129*U128+W129*U129</f>
        <v>22</v>
      </c>
      <c r="Z129" t="str">
        <f t="shared" ca="1" si="584"/>
        <v/>
      </c>
      <c r="AA129">
        <f ca="1">IF(V129=0,"",IF(V129=1,"",IF(V129=-1,"",ABS(V129))))</f>
        <v>10</v>
      </c>
      <c r="AB129" t="str">
        <f t="shared" ca="1" si="663"/>
        <v>x</v>
      </c>
      <c r="AC129" t="str">
        <f t="shared" ca="1" si="585"/>
        <v>+</v>
      </c>
      <c r="AD129" t="str">
        <f t="shared" ca="1" si="664"/>
        <v/>
      </c>
      <c r="AE129" t="s">
        <v>19</v>
      </c>
      <c r="AF129" t="s">
        <v>334</v>
      </c>
      <c r="AG129" t="str">
        <f t="shared" ca="1" si="586"/>
        <v/>
      </c>
      <c r="AH129">
        <f t="shared" ca="1" si="587"/>
        <v>22</v>
      </c>
      <c r="AJ129" t="str">
        <f t="shared" ca="1" si="573"/>
        <v>10x+y&amp;=22</v>
      </c>
      <c r="AM129" s="98" t="s">
        <v>341</v>
      </c>
      <c r="AN129" t="str">
        <f t="shared" ref="AN129" ca="1" si="679">D128&amp;E128</f>
        <v>x=2</v>
      </c>
      <c r="AO129" t="s">
        <v>338</v>
      </c>
      <c r="AP129" t="str">
        <f t="shared" ref="AP129" ca="1" si="680">D129&amp;E129</f>
        <v>y=2</v>
      </c>
      <c r="AQ129" s="98" t="s">
        <v>339</v>
      </c>
      <c r="AR129" t="str">
        <f t="shared" ca="1" si="33"/>
        <v xml:space="preserve">\\(\\quad x=2 ,\\quad y=2\\) </v>
      </c>
    </row>
    <row r="130" spans="1:44" x14ac:dyDescent="0.55000000000000004">
      <c r="A130" s="101" t="s">
        <v>3</v>
      </c>
      <c r="B130" s="101" t="s">
        <v>45</v>
      </c>
      <c r="C130" s="43" t="str">
        <f t="shared" ca="1" si="561"/>
        <v>-6x-7y&amp;=97</v>
      </c>
      <c r="D130" s="10" t="s">
        <v>31</v>
      </c>
      <c r="E130">
        <f t="shared" ca="1" si="662"/>
        <v>-8</v>
      </c>
      <c r="G130" s="114" t="s">
        <v>60</v>
      </c>
      <c r="H130" s="115" t="s">
        <v>340</v>
      </c>
      <c r="I130" s="115" t="str">
        <f t="shared" ref="I130" ca="1" si="681">AR130</f>
        <v>\\(\\quad \\begin{cases}\\displaystyle\\begin{align}-6x-7y&amp;=97\\\\ -7x+2y&amp;=42\\end{align}\\end{cases}\\)</v>
      </c>
      <c r="J130" s="115" t="str">
        <f t="shared" ref="J130" ca="1" si="682">AR131</f>
        <v xml:space="preserve">\\(\\quad x=-8 ,\\quad y=-7\\) </v>
      </c>
      <c r="K130" s="115" t="s">
        <v>62</v>
      </c>
      <c r="L130" s="135" t="str">
        <f t="shared" ref="L130" ca="1" si="683">"INSERT INTO "&amp;G130&amp;"(tangen,question,answer,editor,date,count) VALUES('"&amp;H130&amp;"','"&amp;I130&amp;"','"&amp;J130&amp;"','"&amp;K130&amp;"',NOW(),0);"</f>
        <v>INSERT INTO math(tangen,question,answer,editor,date,count) VALUES('m6300','\\(\\quad \\begin{cases}\\displaystyle\\begin{align}-6x-7y&amp;=97\\\\ -7x+2y&amp;=42\\end{align}\\end{cases}\\)','\\(\\quad x=-8 ,\\quad y=-7\\) ','harazono',NOW(),0);</v>
      </c>
      <c r="P130" s="1">
        <f t="shared" ca="1" si="638"/>
        <v>-8</v>
      </c>
      <c r="Q130" s="1">
        <f t="shared" ca="1" si="638"/>
        <v>-6</v>
      </c>
      <c r="R130" s="1">
        <f t="shared" ca="1" si="638"/>
        <v>-7</v>
      </c>
      <c r="U130">
        <f t="shared" ca="1" si="581"/>
        <v>-8</v>
      </c>
      <c r="V130">
        <f t="shared" ca="1" si="582"/>
        <v>-6</v>
      </c>
      <c r="W130">
        <f t="shared" ca="1" si="583"/>
        <v>-7</v>
      </c>
      <c r="Y130">
        <f ca="1">V130*U130+W130*U131</f>
        <v>97</v>
      </c>
      <c r="Z130" t="str">
        <f t="shared" ca="1" si="584"/>
        <v>-</v>
      </c>
      <c r="AA130">
        <f ca="1">IF(V130=0,"",IF(V130=1,"",IF(V130=-1,"",ABS(V130))))</f>
        <v>6</v>
      </c>
      <c r="AB130" t="str">
        <f t="shared" ca="1" si="663"/>
        <v>x</v>
      </c>
      <c r="AC130" t="str">
        <f t="shared" ca="1" si="585"/>
        <v>-</v>
      </c>
      <c r="AD130">
        <f t="shared" ca="1" si="664"/>
        <v>7</v>
      </c>
      <c r="AE130" t="s">
        <v>19</v>
      </c>
      <c r="AF130" t="s">
        <v>334</v>
      </c>
      <c r="AG130" t="str">
        <f t="shared" ca="1" si="586"/>
        <v/>
      </c>
      <c r="AH130">
        <f t="shared" ca="1" si="587"/>
        <v>97</v>
      </c>
      <c r="AJ130" t="str">
        <f t="shared" ca="1" si="573"/>
        <v>-6x-7y&amp;=97</v>
      </c>
      <c r="AM130" t="s">
        <v>337</v>
      </c>
      <c r="AN130" s="43" t="str">
        <f t="shared" ref="AN130" ca="1" si="684">C130</f>
        <v>-6x-7y&amp;=97</v>
      </c>
      <c r="AO130" s="98" t="s">
        <v>335</v>
      </c>
      <c r="AP130" s="43" t="str">
        <f t="shared" ref="AP130" ca="1" si="685">C131</f>
        <v>-7x+2y&amp;=42</v>
      </c>
      <c r="AQ130" t="s">
        <v>336</v>
      </c>
      <c r="AR130" t="str">
        <f t="shared" ca="1" si="33"/>
        <v>\\(\\quad \\begin{cases}\\displaystyle\\begin{align}-6x-7y&amp;=97\\\\ -7x+2y&amp;=42\\end{align}\\end{cases}\\)</v>
      </c>
    </row>
    <row r="131" spans="1:44" x14ac:dyDescent="0.55000000000000004">
      <c r="A131" s="101"/>
      <c r="B131" s="101"/>
      <c r="C131" s="43" t="str">
        <f t="shared" ca="1" si="561"/>
        <v>-7x+2y&amp;=42</v>
      </c>
      <c r="D131" s="10" t="s">
        <v>32</v>
      </c>
      <c r="E131">
        <f t="shared" ca="1" si="662"/>
        <v>-7</v>
      </c>
      <c r="G131" s="114"/>
      <c r="H131" s="114"/>
      <c r="I131" s="114"/>
      <c r="J131" s="114"/>
      <c r="K131" s="114"/>
      <c r="L131" s="136"/>
      <c r="P131" s="1">
        <f t="shared" ca="1" si="638"/>
        <v>-7</v>
      </c>
      <c r="Q131" s="1">
        <f t="shared" ca="1" si="638"/>
        <v>-7</v>
      </c>
      <c r="R131" s="1">
        <f t="shared" ca="1" si="638"/>
        <v>2</v>
      </c>
      <c r="U131">
        <f t="shared" ca="1" si="581"/>
        <v>-7</v>
      </c>
      <c r="V131">
        <f t="shared" ca="1" si="582"/>
        <v>-7</v>
      </c>
      <c r="W131">
        <f t="shared" ca="1" si="583"/>
        <v>2</v>
      </c>
      <c r="Y131">
        <f ca="1">V131*U130+W131*U131</f>
        <v>42</v>
      </c>
      <c r="Z131" t="str">
        <f t="shared" ca="1" si="584"/>
        <v>-</v>
      </c>
      <c r="AA131">
        <f t="shared" ref="AA131:AA132" ca="1" si="686">IF(V131=0,"",IF(V131=1,"",IF(V131=-1,"",ABS(V131))))</f>
        <v>7</v>
      </c>
      <c r="AB131" t="str">
        <f t="shared" ca="1" si="663"/>
        <v>x</v>
      </c>
      <c r="AC131" t="str">
        <f t="shared" ca="1" si="585"/>
        <v>+</v>
      </c>
      <c r="AD131">
        <f t="shared" ca="1" si="664"/>
        <v>2</v>
      </c>
      <c r="AE131" t="s">
        <v>19</v>
      </c>
      <c r="AF131" t="s">
        <v>334</v>
      </c>
      <c r="AG131" t="str">
        <f t="shared" ca="1" si="586"/>
        <v/>
      </c>
      <c r="AH131">
        <f t="shared" ca="1" si="587"/>
        <v>42</v>
      </c>
      <c r="AJ131" t="str">
        <f t="shared" ca="1" si="573"/>
        <v>-7x+2y&amp;=42</v>
      </c>
      <c r="AM131" s="98" t="s">
        <v>341</v>
      </c>
      <c r="AN131" t="str">
        <f t="shared" ref="AN131" ca="1" si="687">D130&amp;E130</f>
        <v>x=-8</v>
      </c>
      <c r="AO131" t="s">
        <v>338</v>
      </c>
      <c r="AP131" t="str">
        <f t="shared" ref="AP131" ca="1" si="688">D131&amp;E131</f>
        <v>y=-7</v>
      </c>
      <c r="AQ131" s="98" t="s">
        <v>339</v>
      </c>
      <c r="AR131" t="str">
        <f t="shared" ca="1" si="33"/>
        <v xml:space="preserve">\\(\\quad x=-8 ,\\quad y=-7\\) </v>
      </c>
    </row>
    <row r="132" spans="1:44" x14ac:dyDescent="0.55000000000000004">
      <c r="A132" s="101" t="s">
        <v>3</v>
      </c>
      <c r="B132" s="101" t="s">
        <v>45</v>
      </c>
      <c r="C132" s="43" t="str">
        <f t="shared" ref="C132:C141" ca="1" si="689">AJ132</f>
        <v>-5x+8y&amp;=49</v>
      </c>
      <c r="D132" s="10" t="s">
        <v>31</v>
      </c>
      <c r="E132">
        <f t="shared" ref="E132:E141" ca="1" si="690">U132</f>
        <v>-5</v>
      </c>
      <c r="G132" s="114" t="s">
        <v>60</v>
      </c>
      <c r="H132" s="115" t="s">
        <v>340</v>
      </c>
      <c r="I132" s="115" t="str">
        <f t="shared" ref="I132" ca="1" si="691">AR132</f>
        <v>\\(\\quad \\begin{cases}\\displaystyle\\begin{align}-5x+8y&amp;=49\\\\ 2x+7y&amp;=11\\end{align}\\end{cases}\\)</v>
      </c>
      <c r="J132" s="115" t="str">
        <f t="shared" ref="J132" ca="1" si="692">AR133</f>
        <v xml:space="preserve">\\(\\quad x=-5 ,\\quad y=3\\) </v>
      </c>
      <c r="K132" s="115" t="s">
        <v>62</v>
      </c>
      <c r="L132" s="135" t="str">
        <f t="shared" ref="L132" ca="1" si="693">"INSERT INTO "&amp;G132&amp;"(tangen,question,answer,editor,date,count) VALUES('"&amp;H132&amp;"','"&amp;I132&amp;"','"&amp;J132&amp;"','"&amp;K132&amp;"',NOW(),0);"</f>
        <v>INSERT INTO math(tangen,question,answer,editor,date,count) VALUES('m6300','\\(\\quad \\begin{cases}\\displaystyle\\begin{align}-5x+8y&amp;=49\\\\ 2x+7y&amp;=11\\end{align}\\end{cases}\\)','\\(\\quad x=-5 ,\\quad y=3\\) ','harazono',NOW(),0);</v>
      </c>
      <c r="P132" s="1">
        <f t="shared" ca="1" si="638"/>
        <v>-5</v>
      </c>
      <c r="Q132" s="1">
        <f t="shared" ca="1" si="638"/>
        <v>-5</v>
      </c>
      <c r="R132" s="1">
        <f t="shared" ca="1" si="638"/>
        <v>8</v>
      </c>
      <c r="U132">
        <f t="shared" ca="1" si="581"/>
        <v>-5</v>
      </c>
      <c r="V132">
        <f t="shared" ca="1" si="582"/>
        <v>-5</v>
      </c>
      <c r="W132">
        <f t="shared" ca="1" si="583"/>
        <v>8</v>
      </c>
      <c r="Y132">
        <f t="shared" ref="Y132" ca="1" si="694">V132*U132+W132*U133</f>
        <v>49</v>
      </c>
      <c r="Z132" t="str">
        <f t="shared" ref="Z132:Z141" ca="1" si="695">IF(V132&lt;0,"-","")</f>
        <v>-</v>
      </c>
      <c r="AA132">
        <f t="shared" ca="1" si="686"/>
        <v>5</v>
      </c>
      <c r="AB132" t="str">
        <f t="shared" ref="AB132:AB141" ca="1" si="696">IF(V132=0,"","x")</f>
        <v>x</v>
      </c>
      <c r="AC132" t="str">
        <f t="shared" ref="AC132:AC141" ca="1" si="697">IF(W132&lt;0,"-","+")</f>
        <v>+</v>
      </c>
      <c r="AD132">
        <f t="shared" ref="AD132:AD141" ca="1" si="698">IF(W132=0,"",IF(W132=1,"",IF(W132=-1,"",ABS(W132))))</f>
        <v>8</v>
      </c>
      <c r="AE132" t="s">
        <v>19</v>
      </c>
      <c r="AF132" t="s">
        <v>334</v>
      </c>
      <c r="AG132" t="str">
        <f t="shared" ref="AG132:AG141" ca="1" si="699">IF(Y132&lt;=0,"-","")</f>
        <v/>
      </c>
      <c r="AH132">
        <f t="shared" ref="AH132:AH141" ca="1" si="700">ABS(Y132)</f>
        <v>49</v>
      </c>
      <c r="AJ132" t="str">
        <f t="shared" ref="AJ132:AJ141" ca="1" si="701">Z132&amp;AA132&amp;AB132&amp;AC132&amp;AD132&amp;AE132&amp;AF132&amp;AG132&amp;AH132</f>
        <v>-5x+8y&amp;=49</v>
      </c>
      <c r="AM132" t="s">
        <v>337</v>
      </c>
      <c r="AN132" s="43" t="str">
        <f t="shared" ref="AN132" ca="1" si="702">C132</f>
        <v>-5x+8y&amp;=49</v>
      </c>
      <c r="AO132" s="98" t="s">
        <v>335</v>
      </c>
      <c r="AP132" s="43" t="str">
        <f t="shared" ref="AP132" ca="1" si="703">C133</f>
        <v>2x+7y&amp;=11</v>
      </c>
      <c r="AQ132" t="s">
        <v>336</v>
      </c>
      <c r="AR132" t="str">
        <f t="shared" ref="AR132:AR141" ca="1" si="704">AM132&amp;AN132&amp;AO132&amp;AP132&amp;AQ132</f>
        <v>\\(\\quad \\begin{cases}\\displaystyle\\begin{align}-5x+8y&amp;=49\\\\ 2x+7y&amp;=11\\end{align}\\end{cases}\\)</v>
      </c>
    </row>
    <row r="133" spans="1:44" x14ac:dyDescent="0.55000000000000004">
      <c r="A133" s="101"/>
      <c r="B133" s="101"/>
      <c r="C133" s="43" t="str">
        <f t="shared" ca="1" si="689"/>
        <v>2x+7y&amp;=11</v>
      </c>
      <c r="D133" s="10" t="s">
        <v>32</v>
      </c>
      <c r="E133">
        <f t="shared" ca="1" si="690"/>
        <v>3</v>
      </c>
      <c r="G133" s="114"/>
      <c r="H133" s="114"/>
      <c r="I133" s="114"/>
      <c r="J133" s="114"/>
      <c r="K133" s="114"/>
      <c r="L133" s="136"/>
      <c r="P133" s="1">
        <f t="shared" ca="1" si="638"/>
        <v>3</v>
      </c>
      <c r="Q133" s="1">
        <f t="shared" ca="1" si="638"/>
        <v>0</v>
      </c>
      <c r="R133" s="1">
        <f t="shared" ca="1" si="638"/>
        <v>7</v>
      </c>
      <c r="U133">
        <f t="shared" ca="1" si="581"/>
        <v>3</v>
      </c>
      <c r="V133">
        <f t="shared" ca="1" si="582"/>
        <v>2</v>
      </c>
      <c r="W133">
        <f t="shared" ca="1" si="583"/>
        <v>7</v>
      </c>
      <c r="Y133">
        <f t="shared" ref="Y133" ca="1" si="705">V133*U132+W133*U133</f>
        <v>11</v>
      </c>
      <c r="Z133" t="str">
        <f t="shared" ca="1" si="695"/>
        <v/>
      </c>
      <c r="AA133">
        <f t="shared" ref="AA133:AA141" ca="1" si="706">IF(V133=0,"",IF(V133=1,"",IF(V133=-1,"",ABS(V133))))</f>
        <v>2</v>
      </c>
      <c r="AB133" t="str">
        <f t="shared" ca="1" si="696"/>
        <v>x</v>
      </c>
      <c r="AC133" t="str">
        <f t="shared" ca="1" si="697"/>
        <v>+</v>
      </c>
      <c r="AD133">
        <f t="shared" ca="1" si="698"/>
        <v>7</v>
      </c>
      <c r="AE133" t="s">
        <v>19</v>
      </c>
      <c r="AF133" t="s">
        <v>334</v>
      </c>
      <c r="AG133" t="str">
        <f t="shared" ca="1" si="699"/>
        <v/>
      </c>
      <c r="AH133">
        <f t="shared" ca="1" si="700"/>
        <v>11</v>
      </c>
      <c r="AJ133" t="str">
        <f t="shared" ca="1" si="701"/>
        <v>2x+7y&amp;=11</v>
      </c>
      <c r="AM133" s="98" t="s">
        <v>341</v>
      </c>
      <c r="AN133" t="str">
        <f t="shared" ref="AN133" ca="1" si="707">D132&amp;E132</f>
        <v>x=-5</v>
      </c>
      <c r="AO133" t="s">
        <v>338</v>
      </c>
      <c r="AP133" t="str">
        <f t="shared" ref="AP133" ca="1" si="708">D133&amp;E133</f>
        <v>y=3</v>
      </c>
      <c r="AQ133" s="98" t="s">
        <v>339</v>
      </c>
      <c r="AR133" t="str">
        <f t="shared" ca="1" si="704"/>
        <v xml:space="preserve">\\(\\quad x=-5 ,\\quad y=3\\) </v>
      </c>
    </row>
    <row r="134" spans="1:44" x14ac:dyDescent="0.55000000000000004">
      <c r="A134" s="101" t="s">
        <v>3</v>
      </c>
      <c r="B134" s="101" t="s">
        <v>45</v>
      </c>
      <c r="C134" s="43" t="str">
        <f t="shared" ca="1" si="689"/>
        <v>2x-3y&amp;=50</v>
      </c>
      <c r="D134" s="10" t="s">
        <v>31</v>
      </c>
      <c r="E134">
        <f t="shared" ca="1" si="690"/>
        <v>10</v>
      </c>
      <c r="G134" s="114" t="s">
        <v>60</v>
      </c>
      <c r="H134" s="115" t="s">
        <v>340</v>
      </c>
      <c r="I134" s="115" t="str">
        <f t="shared" ref="I134" ca="1" si="709">AR134</f>
        <v>\\(\\quad \\begin{cases}\\displaystyle\\begin{align}2x-3y&amp;=50\\\\ -5x+9y&amp;=-140\\end{align}\\end{cases}\\)</v>
      </c>
      <c r="J134" s="115" t="str">
        <f t="shared" ref="J134" ca="1" si="710">AR135</f>
        <v xml:space="preserve">\\(\\quad x=10 ,\\quad y=-10\\) </v>
      </c>
      <c r="K134" s="115" t="s">
        <v>62</v>
      </c>
      <c r="L134" s="135" t="str">
        <f t="shared" ref="L134" ca="1" si="711">"INSERT INTO "&amp;G134&amp;"(tangen,question,answer,editor,date,count) VALUES('"&amp;H134&amp;"','"&amp;I134&amp;"','"&amp;J134&amp;"','"&amp;K134&amp;"',NOW(),0);"</f>
        <v>INSERT INTO math(tangen,question,answer,editor,date,count) VALUES('m6300','\\(\\quad \\begin{cases}\\displaystyle\\begin{align}2x-3y&amp;=50\\\\ -5x+9y&amp;=-140\\end{align}\\end{cases}\\)','\\(\\quad x=10 ,\\quad y=-10\\) ','harazono',NOW(),0);</v>
      </c>
      <c r="P134" s="1">
        <f t="shared" ca="1" si="638"/>
        <v>10</v>
      </c>
      <c r="Q134" s="1">
        <f t="shared" ca="1" si="638"/>
        <v>0</v>
      </c>
      <c r="R134" s="1">
        <f t="shared" ca="1" si="638"/>
        <v>-3</v>
      </c>
      <c r="U134">
        <f t="shared" ca="1" si="581"/>
        <v>10</v>
      </c>
      <c r="V134">
        <f t="shared" ca="1" si="582"/>
        <v>2</v>
      </c>
      <c r="W134">
        <f t="shared" ca="1" si="583"/>
        <v>-3</v>
      </c>
      <c r="Y134">
        <f t="shared" ref="Y134" ca="1" si="712">V134*U134+W134*U135</f>
        <v>50</v>
      </c>
      <c r="Z134" t="str">
        <f t="shared" ca="1" si="695"/>
        <v/>
      </c>
      <c r="AA134">
        <f t="shared" ca="1" si="706"/>
        <v>2</v>
      </c>
      <c r="AB134" t="str">
        <f t="shared" ca="1" si="696"/>
        <v>x</v>
      </c>
      <c r="AC134" t="str">
        <f t="shared" ca="1" si="697"/>
        <v>-</v>
      </c>
      <c r="AD134">
        <f t="shared" ca="1" si="698"/>
        <v>3</v>
      </c>
      <c r="AE134" t="s">
        <v>19</v>
      </c>
      <c r="AF134" t="s">
        <v>334</v>
      </c>
      <c r="AG134" t="str">
        <f t="shared" ca="1" si="699"/>
        <v/>
      </c>
      <c r="AH134">
        <f t="shared" ca="1" si="700"/>
        <v>50</v>
      </c>
      <c r="AJ134" t="str">
        <f t="shared" ca="1" si="701"/>
        <v>2x-3y&amp;=50</v>
      </c>
      <c r="AM134" t="s">
        <v>337</v>
      </c>
      <c r="AN134" s="43" t="str">
        <f t="shared" ref="AN134" ca="1" si="713">C134</f>
        <v>2x-3y&amp;=50</v>
      </c>
      <c r="AO134" s="98" t="s">
        <v>335</v>
      </c>
      <c r="AP134" s="43" t="str">
        <f t="shared" ref="AP134" ca="1" si="714">C135</f>
        <v>-5x+9y&amp;=-140</v>
      </c>
      <c r="AQ134" t="s">
        <v>336</v>
      </c>
      <c r="AR134" t="str">
        <f t="shared" ca="1" si="704"/>
        <v>\\(\\quad \\begin{cases}\\displaystyle\\begin{align}2x-3y&amp;=50\\\\ -5x+9y&amp;=-140\\end{align}\\end{cases}\\)</v>
      </c>
    </row>
    <row r="135" spans="1:44" x14ac:dyDescent="0.55000000000000004">
      <c r="A135" s="101"/>
      <c r="B135" s="101"/>
      <c r="C135" s="43" t="str">
        <f t="shared" ca="1" si="689"/>
        <v>-5x+9y&amp;=-140</v>
      </c>
      <c r="D135" s="10" t="s">
        <v>32</v>
      </c>
      <c r="E135">
        <f t="shared" ca="1" si="690"/>
        <v>-10</v>
      </c>
      <c r="G135" s="114"/>
      <c r="H135" s="114"/>
      <c r="I135" s="114"/>
      <c r="J135" s="114"/>
      <c r="K135" s="114"/>
      <c r="L135" s="136"/>
      <c r="P135" s="1">
        <f t="shared" ca="1" si="638"/>
        <v>-10</v>
      </c>
      <c r="Q135" s="1">
        <f t="shared" ca="1" si="638"/>
        <v>-5</v>
      </c>
      <c r="R135" s="1">
        <f t="shared" ca="1" si="638"/>
        <v>9</v>
      </c>
      <c r="U135">
        <f t="shared" ca="1" si="581"/>
        <v>-10</v>
      </c>
      <c r="V135">
        <f t="shared" ca="1" si="582"/>
        <v>-5</v>
      </c>
      <c r="W135">
        <f t="shared" ca="1" si="583"/>
        <v>9</v>
      </c>
      <c r="Y135">
        <f t="shared" ref="Y135" ca="1" si="715">V135*U134+W135*U135</f>
        <v>-140</v>
      </c>
      <c r="Z135" t="str">
        <f t="shared" ca="1" si="695"/>
        <v>-</v>
      </c>
      <c r="AA135">
        <f t="shared" ca="1" si="706"/>
        <v>5</v>
      </c>
      <c r="AB135" t="str">
        <f t="shared" ca="1" si="696"/>
        <v>x</v>
      </c>
      <c r="AC135" t="str">
        <f t="shared" ca="1" si="697"/>
        <v>+</v>
      </c>
      <c r="AD135">
        <f t="shared" ca="1" si="698"/>
        <v>9</v>
      </c>
      <c r="AE135" t="s">
        <v>19</v>
      </c>
      <c r="AF135" t="s">
        <v>334</v>
      </c>
      <c r="AG135" t="str">
        <f t="shared" ca="1" si="699"/>
        <v>-</v>
      </c>
      <c r="AH135">
        <f t="shared" ca="1" si="700"/>
        <v>140</v>
      </c>
      <c r="AJ135" t="str">
        <f t="shared" ca="1" si="701"/>
        <v>-5x+9y&amp;=-140</v>
      </c>
      <c r="AM135" s="98" t="s">
        <v>341</v>
      </c>
      <c r="AN135" t="str">
        <f t="shared" ref="AN135" ca="1" si="716">D134&amp;E134</f>
        <v>x=10</v>
      </c>
      <c r="AO135" t="s">
        <v>338</v>
      </c>
      <c r="AP135" t="str">
        <f t="shared" ref="AP135" ca="1" si="717">D135&amp;E135</f>
        <v>y=-10</v>
      </c>
      <c r="AQ135" s="98" t="s">
        <v>339</v>
      </c>
      <c r="AR135" t="str">
        <f t="shared" ca="1" si="704"/>
        <v xml:space="preserve">\\(\\quad x=10 ,\\quad y=-10\\) </v>
      </c>
    </row>
    <row r="136" spans="1:44" x14ac:dyDescent="0.55000000000000004">
      <c r="A136" s="101" t="s">
        <v>3</v>
      </c>
      <c r="B136" s="101" t="s">
        <v>45</v>
      </c>
      <c r="C136" s="43" t="str">
        <f t="shared" ca="1" si="689"/>
        <v>-9x+y&amp;=7</v>
      </c>
      <c r="D136" s="10" t="s">
        <v>31</v>
      </c>
      <c r="E136">
        <f t="shared" ca="1" si="690"/>
        <v>-1</v>
      </c>
      <c r="G136" s="114" t="s">
        <v>60</v>
      </c>
      <c r="H136" s="115" t="s">
        <v>340</v>
      </c>
      <c r="I136" s="115" t="str">
        <f t="shared" ref="I136" ca="1" si="718">AR136</f>
        <v>\\(\\quad \\begin{cases}\\displaystyle\\begin{align}-9x+y&amp;=7\\\\ 7x+y&amp;=-9\\end{align}\\end{cases}\\)</v>
      </c>
      <c r="J136" s="115" t="str">
        <f t="shared" ref="J136" ca="1" si="719">AR137</f>
        <v xml:space="preserve">\\(\\quad x=-1 ,\\quad y=-2\\) </v>
      </c>
      <c r="K136" s="115" t="s">
        <v>62</v>
      </c>
      <c r="L136" s="135" t="str">
        <f t="shared" ref="L136" ca="1" si="720">"INSERT INTO "&amp;G136&amp;"(tangen,question,answer,editor,date,count) VALUES('"&amp;H136&amp;"','"&amp;I136&amp;"','"&amp;J136&amp;"','"&amp;K136&amp;"',NOW(),0);"</f>
        <v>INSERT INTO math(tangen,question,answer,editor,date,count) VALUES('m6300','\\(\\quad \\begin{cases}\\displaystyle\\begin{align}-9x+y&amp;=7\\\\ 7x+y&amp;=-9\\end{align}\\end{cases}\\)','\\(\\quad x=-1 ,\\quad y=-2\\) ','harazono',NOW(),0);</v>
      </c>
      <c r="P136" s="1">
        <f t="shared" ca="1" si="638"/>
        <v>-1</v>
      </c>
      <c r="Q136" s="1">
        <f t="shared" ca="1" si="638"/>
        <v>-9</v>
      </c>
      <c r="R136" s="1">
        <f t="shared" ca="1" si="638"/>
        <v>1</v>
      </c>
      <c r="U136">
        <f t="shared" ca="1" si="581"/>
        <v>-1</v>
      </c>
      <c r="V136">
        <f t="shared" ca="1" si="582"/>
        <v>-9</v>
      </c>
      <c r="W136">
        <f t="shared" ca="1" si="583"/>
        <v>1</v>
      </c>
      <c r="Y136">
        <f t="shared" ref="Y136" ca="1" si="721">V136*U136+W136*U137</f>
        <v>7</v>
      </c>
      <c r="Z136" t="str">
        <f t="shared" ca="1" si="695"/>
        <v>-</v>
      </c>
      <c r="AA136">
        <f t="shared" ca="1" si="706"/>
        <v>9</v>
      </c>
      <c r="AB136" t="str">
        <f t="shared" ca="1" si="696"/>
        <v>x</v>
      </c>
      <c r="AC136" t="str">
        <f t="shared" ca="1" si="697"/>
        <v>+</v>
      </c>
      <c r="AD136" t="str">
        <f t="shared" ca="1" si="698"/>
        <v/>
      </c>
      <c r="AE136" t="s">
        <v>19</v>
      </c>
      <c r="AF136" t="s">
        <v>334</v>
      </c>
      <c r="AG136" t="str">
        <f t="shared" ca="1" si="699"/>
        <v/>
      </c>
      <c r="AH136">
        <f t="shared" ca="1" si="700"/>
        <v>7</v>
      </c>
      <c r="AJ136" t="str">
        <f t="shared" ca="1" si="701"/>
        <v>-9x+y&amp;=7</v>
      </c>
      <c r="AM136" t="s">
        <v>337</v>
      </c>
      <c r="AN136" s="43" t="str">
        <f t="shared" ref="AN136" ca="1" si="722">C136</f>
        <v>-9x+y&amp;=7</v>
      </c>
      <c r="AO136" s="98" t="s">
        <v>335</v>
      </c>
      <c r="AP136" s="43" t="str">
        <f t="shared" ref="AP136" ca="1" si="723">C137</f>
        <v>7x+y&amp;=-9</v>
      </c>
      <c r="AQ136" t="s">
        <v>336</v>
      </c>
      <c r="AR136" t="str">
        <f t="shared" ca="1" si="704"/>
        <v>\\(\\quad \\begin{cases}\\displaystyle\\begin{align}-9x+y&amp;=7\\\\ 7x+y&amp;=-9\\end{align}\\end{cases}\\)</v>
      </c>
    </row>
    <row r="137" spans="1:44" x14ac:dyDescent="0.55000000000000004">
      <c r="A137" s="101"/>
      <c r="B137" s="101"/>
      <c r="C137" s="43" t="str">
        <f t="shared" ca="1" si="689"/>
        <v>7x+y&amp;=-9</v>
      </c>
      <c r="D137" s="10" t="s">
        <v>32</v>
      </c>
      <c r="E137">
        <f t="shared" ca="1" si="690"/>
        <v>-2</v>
      </c>
      <c r="G137" s="114"/>
      <c r="H137" s="114"/>
      <c r="I137" s="114"/>
      <c r="J137" s="114"/>
      <c r="K137" s="114"/>
      <c r="L137" s="136"/>
      <c r="P137" s="1">
        <f t="shared" ca="1" si="638"/>
        <v>-2</v>
      </c>
      <c r="Q137" s="1">
        <f t="shared" ca="1" si="638"/>
        <v>7</v>
      </c>
      <c r="R137" s="1">
        <f t="shared" ca="1" si="638"/>
        <v>1</v>
      </c>
      <c r="U137">
        <f t="shared" ca="1" si="581"/>
        <v>-2</v>
      </c>
      <c r="V137">
        <f t="shared" ca="1" si="582"/>
        <v>7</v>
      </c>
      <c r="W137">
        <f t="shared" ca="1" si="583"/>
        <v>1</v>
      </c>
      <c r="Y137">
        <f t="shared" ref="Y137" ca="1" si="724">V137*U136+W137*U137</f>
        <v>-9</v>
      </c>
      <c r="Z137" t="str">
        <f t="shared" ca="1" si="695"/>
        <v/>
      </c>
      <c r="AA137">
        <f t="shared" ca="1" si="706"/>
        <v>7</v>
      </c>
      <c r="AB137" t="str">
        <f t="shared" ca="1" si="696"/>
        <v>x</v>
      </c>
      <c r="AC137" t="str">
        <f t="shared" ca="1" si="697"/>
        <v>+</v>
      </c>
      <c r="AD137" t="str">
        <f t="shared" ca="1" si="698"/>
        <v/>
      </c>
      <c r="AE137" t="s">
        <v>19</v>
      </c>
      <c r="AF137" t="s">
        <v>334</v>
      </c>
      <c r="AG137" t="str">
        <f t="shared" ca="1" si="699"/>
        <v>-</v>
      </c>
      <c r="AH137">
        <f t="shared" ca="1" si="700"/>
        <v>9</v>
      </c>
      <c r="AJ137" t="str">
        <f t="shared" ca="1" si="701"/>
        <v>7x+y&amp;=-9</v>
      </c>
      <c r="AM137" s="98" t="s">
        <v>341</v>
      </c>
      <c r="AN137" t="str">
        <f t="shared" ref="AN137" ca="1" si="725">D136&amp;E136</f>
        <v>x=-1</v>
      </c>
      <c r="AO137" t="s">
        <v>338</v>
      </c>
      <c r="AP137" t="str">
        <f t="shared" ref="AP137" ca="1" si="726">D137&amp;E137</f>
        <v>y=-2</v>
      </c>
      <c r="AQ137" s="98" t="s">
        <v>339</v>
      </c>
      <c r="AR137" t="str">
        <f t="shared" ca="1" si="704"/>
        <v xml:space="preserve">\\(\\quad x=-1 ,\\quad y=-2\\) </v>
      </c>
    </row>
    <row r="138" spans="1:44" x14ac:dyDescent="0.55000000000000004">
      <c r="A138" s="101" t="s">
        <v>3</v>
      </c>
      <c r="B138" s="101" t="s">
        <v>45</v>
      </c>
      <c r="C138" s="43" t="str">
        <f t="shared" ca="1" si="689"/>
        <v>x+2y&amp;=-4</v>
      </c>
      <c r="D138" s="10" t="s">
        <v>31</v>
      </c>
      <c r="E138">
        <f t="shared" ca="1" si="690"/>
        <v>-2</v>
      </c>
      <c r="G138" s="114" t="s">
        <v>60</v>
      </c>
      <c r="H138" s="115" t="s">
        <v>340</v>
      </c>
      <c r="I138" s="115" t="str">
        <f t="shared" ref="I138" ca="1" si="727">AR138</f>
        <v>\\(\\quad \\begin{cases}\\displaystyle\\begin{align}x+2y&amp;=-4\\\\ -6x+4y&amp;=8\\end{align}\\end{cases}\\)</v>
      </c>
      <c r="J138" s="115" t="str">
        <f t="shared" ref="J138" ca="1" si="728">AR139</f>
        <v xml:space="preserve">\\(\\quad x=-2 ,\\quad y=-1\\) </v>
      </c>
      <c r="K138" s="115" t="s">
        <v>62</v>
      </c>
      <c r="L138" s="135" t="str">
        <f t="shared" ref="L138" ca="1" si="729">"INSERT INTO "&amp;G138&amp;"(tangen,question,answer,editor,date,count) VALUES('"&amp;H138&amp;"','"&amp;I138&amp;"','"&amp;J138&amp;"','"&amp;K138&amp;"',NOW(),0);"</f>
        <v>INSERT INTO math(tangen,question,answer,editor,date,count) VALUES('m6300','\\(\\quad \\begin{cases}\\displaystyle\\begin{align}x+2y&amp;=-4\\\\ -6x+4y&amp;=8\\end{align}\\end{cases}\\)','\\(\\quad x=-2 ,\\quad y=-1\\) ','harazono',NOW(),0);</v>
      </c>
      <c r="P138" s="1">
        <f t="shared" ca="1" si="638"/>
        <v>-2</v>
      </c>
      <c r="Q138" s="1">
        <f t="shared" ca="1" si="638"/>
        <v>1</v>
      </c>
      <c r="R138" s="1">
        <f t="shared" ca="1" si="638"/>
        <v>2</v>
      </c>
      <c r="U138">
        <f t="shared" ca="1" si="581"/>
        <v>-2</v>
      </c>
      <c r="V138">
        <f t="shared" ca="1" si="582"/>
        <v>1</v>
      </c>
      <c r="W138">
        <f t="shared" ca="1" si="583"/>
        <v>2</v>
      </c>
      <c r="Y138">
        <f t="shared" ref="Y138" ca="1" si="730">V138*U138+W138*U139</f>
        <v>-4</v>
      </c>
      <c r="Z138" t="str">
        <f t="shared" ca="1" si="695"/>
        <v/>
      </c>
      <c r="AA138" t="str">
        <f t="shared" ca="1" si="706"/>
        <v/>
      </c>
      <c r="AB138" t="str">
        <f t="shared" ca="1" si="696"/>
        <v>x</v>
      </c>
      <c r="AC138" t="str">
        <f t="shared" ca="1" si="697"/>
        <v>+</v>
      </c>
      <c r="AD138">
        <f t="shared" ca="1" si="698"/>
        <v>2</v>
      </c>
      <c r="AE138" t="s">
        <v>19</v>
      </c>
      <c r="AF138" t="s">
        <v>334</v>
      </c>
      <c r="AG138" t="str">
        <f t="shared" ca="1" si="699"/>
        <v>-</v>
      </c>
      <c r="AH138">
        <f t="shared" ca="1" si="700"/>
        <v>4</v>
      </c>
      <c r="AJ138" t="str">
        <f t="shared" ca="1" si="701"/>
        <v>x+2y&amp;=-4</v>
      </c>
      <c r="AM138" t="s">
        <v>337</v>
      </c>
      <c r="AN138" s="43" t="str">
        <f t="shared" ref="AN138" ca="1" si="731">C138</f>
        <v>x+2y&amp;=-4</v>
      </c>
      <c r="AO138" s="98" t="s">
        <v>335</v>
      </c>
      <c r="AP138" s="43" t="str">
        <f t="shared" ref="AP138" ca="1" si="732">C139</f>
        <v>-6x+4y&amp;=8</v>
      </c>
      <c r="AQ138" t="s">
        <v>336</v>
      </c>
      <c r="AR138" t="str">
        <f t="shared" ca="1" si="704"/>
        <v>\\(\\quad \\begin{cases}\\displaystyle\\begin{align}x+2y&amp;=-4\\\\ -6x+4y&amp;=8\\end{align}\\end{cases}\\)</v>
      </c>
    </row>
    <row r="139" spans="1:44" x14ac:dyDescent="0.55000000000000004">
      <c r="A139" s="101"/>
      <c r="B139" s="101"/>
      <c r="C139" s="43" t="str">
        <f t="shared" ca="1" si="689"/>
        <v>-6x+4y&amp;=8</v>
      </c>
      <c r="D139" s="10" t="s">
        <v>32</v>
      </c>
      <c r="E139">
        <f t="shared" ca="1" si="690"/>
        <v>-1</v>
      </c>
      <c r="G139" s="114"/>
      <c r="H139" s="114"/>
      <c r="I139" s="114"/>
      <c r="J139" s="114"/>
      <c r="K139" s="114"/>
      <c r="L139" s="136"/>
      <c r="P139" s="1">
        <f t="shared" ca="1" si="638"/>
        <v>-1</v>
      </c>
      <c r="Q139" s="1">
        <f t="shared" ca="1" si="638"/>
        <v>-6</v>
      </c>
      <c r="R139" s="1">
        <f t="shared" ca="1" si="638"/>
        <v>4</v>
      </c>
      <c r="U139">
        <f t="shared" ca="1" si="581"/>
        <v>-1</v>
      </c>
      <c r="V139">
        <f t="shared" ca="1" si="582"/>
        <v>-6</v>
      </c>
      <c r="W139">
        <f t="shared" ca="1" si="583"/>
        <v>4</v>
      </c>
      <c r="Y139">
        <f t="shared" ref="Y139" ca="1" si="733">V139*U138+W139*U139</f>
        <v>8</v>
      </c>
      <c r="Z139" t="str">
        <f t="shared" ca="1" si="695"/>
        <v>-</v>
      </c>
      <c r="AA139">
        <f t="shared" ca="1" si="706"/>
        <v>6</v>
      </c>
      <c r="AB139" t="str">
        <f t="shared" ca="1" si="696"/>
        <v>x</v>
      </c>
      <c r="AC139" t="str">
        <f t="shared" ca="1" si="697"/>
        <v>+</v>
      </c>
      <c r="AD139">
        <f t="shared" ca="1" si="698"/>
        <v>4</v>
      </c>
      <c r="AE139" t="s">
        <v>19</v>
      </c>
      <c r="AF139" t="s">
        <v>334</v>
      </c>
      <c r="AG139" t="str">
        <f t="shared" ca="1" si="699"/>
        <v/>
      </c>
      <c r="AH139">
        <f t="shared" ca="1" si="700"/>
        <v>8</v>
      </c>
      <c r="AJ139" t="str">
        <f t="shared" ca="1" si="701"/>
        <v>-6x+4y&amp;=8</v>
      </c>
      <c r="AM139" s="98" t="s">
        <v>341</v>
      </c>
      <c r="AN139" t="str">
        <f t="shared" ref="AN139" ca="1" si="734">D138&amp;E138</f>
        <v>x=-2</v>
      </c>
      <c r="AO139" t="s">
        <v>338</v>
      </c>
      <c r="AP139" t="str">
        <f t="shared" ref="AP139" ca="1" si="735">D139&amp;E139</f>
        <v>y=-1</v>
      </c>
      <c r="AQ139" s="98" t="s">
        <v>339</v>
      </c>
      <c r="AR139" t="str">
        <f t="shared" ca="1" si="704"/>
        <v xml:space="preserve">\\(\\quad x=-2 ,\\quad y=-1\\) </v>
      </c>
    </row>
    <row r="140" spans="1:44" x14ac:dyDescent="0.55000000000000004">
      <c r="A140" s="101" t="s">
        <v>3</v>
      </c>
      <c r="B140" s="101" t="s">
        <v>45</v>
      </c>
      <c r="C140" s="43" t="str">
        <f t="shared" ca="1" si="689"/>
        <v>2x-2y&amp;=2</v>
      </c>
      <c r="D140" s="10" t="s">
        <v>31</v>
      </c>
      <c r="E140">
        <f t="shared" ca="1" si="690"/>
        <v>-9</v>
      </c>
      <c r="G140" s="114" t="s">
        <v>60</v>
      </c>
      <c r="H140" s="115" t="s">
        <v>340</v>
      </c>
      <c r="I140" s="115" t="str">
        <f t="shared" ref="I140" ca="1" si="736">AR140</f>
        <v>\\(\\quad \\begin{cases}\\displaystyle\\begin{align}2x-2y&amp;=2\\\\ -3x+6y&amp;=-33\\end{align}\\end{cases}\\)</v>
      </c>
      <c r="J140" s="115" t="str">
        <f t="shared" ref="J140" ca="1" si="737">AR141</f>
        <v xml:space="preserve">\\(\\quad x=-9 ,\\quad y=-10\\) </v>
      </c>
      <c r="K140" s="115" t="s">
        <v>62</v>
      </c>
      <c r="L140" s="135" t="str">
        <f t="shared" ref="L140" ca="1" si="738">"INSERT INTO "&amp;G140&amp;"(tangen,question,answer,editor,date,count) VALUES('"&amp;H140&amp;"','"&amp;I140&amp;"','"&amp;J140&amp;"','"&amp;K140&amp;"',NOW(),0);"</f>
        <v>INSERT INTO math(tangen,question,answer,editor,date,count) VALUES('m6300','\\(\\quad \\begin{cases}\\displaystyle\\begin{align}2x-2y&amp;=2\\\\ -3x+6y&amp;=-33\\end{align}\\end{cases}\\)','\\(\\quad x=-9 ,\\quad y=-10\\) ','harazono',NOW(),0);</v>
      </c>
      <c r="P140" s="1">
        <f t="shared" ca="1" si="638"/>
        <v>-9</v>
      </c>
      <c r="Q140" s="1">
        <f t="shared" ca="1" si="638"/>
        <v>2</v>
      </c>
      <c r="R140" s="1">
        <f t="shared" ca="1" si="638"/>
        <v>-2</v>
      </c>
      <c r="U140">
        <f t="shared" ca="1" si="581"/>
        <v>-9</v>
      </c>
      <c r="V140">
        <f t="shared" ca="1" si="582"/>
        <v>2</v>
      </c>
      <c r="W140">
        <f t="shared" ca="1" si="583"/>
        <v>-2</v>
      </c>
      <c r="Y140">
        <f t="shared" ref="Y140" ca="1" si="739">V140*U140+W140*U141</f>
        <v>2</v>
      </c>
      <c r="Z140" t="str">
        <f t="shared" ca="1" si="695"/>
        <v/>
      </c>
      <c r="AA140">
        <f t="shared" ca="1" si="706"/>
        <v>2</v>
      </c>
      <c r="AB140" t="str">
        <f t="shared" ca="1" si="696"/>
        <v>x</v>
      </c>
      <c r="AC140" t="str">
        <f t="shared" ca="1" si="697"/>
        <v>-</v>
      </c>
      <c r="AD140">
        <f t="shared" ca="1" si="698"/>
        <v>2</v>
      </c>
      <c r="AE140" t="s">
        <v>19</v>
      </c>
      <c r="AF140" t="s">
        <v>334</v>
      </c>
      <c r="AG140" t="str">
        <f t="shared" ca="1" si="699"/>
        <v/>
      </c>
      <c r="AH140">
        <f t="shared" ca="1" si="700"/>
        <v>2</v>
      </c>
      <c r="AJ140" t="str">
        <f t="shared" ca="1" si="701"/>
        <v>2x-2y&amp;=2</v>
      </c>
      <c r="AM140" t="s">
        <v>337</v>
      </c>
      <c r="AN140" s="43" t="str">
        <f t="shared" ref="AN140" ca="1" si="740">C140</f>
        <v>2x-2y&amp;=2</v>
      </c>
      <c r="AO140" s="98" t="s">
        <v>335</v>
      </c>
      <c r="AP140" s="43" t="str">
        <f t="shared" ref="AP140" ca="1" si="741">C141</f>
        <v>-3x+6y&amp;=-33</v>
      </c>
      <c r="AQ140" t="s">
        <v>336</v>
      </c>
      <c r="AR140" t="str">
        <f t="shared" ca="1" si="704"/>
        <v>\\(\\quad \\begin{cases}\\displaystyle\\begin{align}2x-2y&amp;=2\\\\ -3x+6y&amp;=-33\\end{align}\\end{cases}\\)</v>
      </c>
    </row>
    <row r="141" spans="1:44" x14ac:dyDescent="0.55000000000000004">
      <c r="A141" s="101"/>
      <c r="B141" s="101"/>
      <c r="C141" s="43" t="str">
        <f t="shared" ca="1" si="689"/>
        <v>-3x+6y&amp;=-33</v>
      </c>
      <c r="D141" s="10" t="s">
        <v>32</v>
      </c>
      <c r="E141">
        <f t="shared" ca="1" si="690"/>
        <v>-10</v>
      </c>
      <c r="G141" s="114"/>
      <c r="H141" s="114"/>
      <c r="I141" s="114"/>
      <c r="J141" s="114"/>
      <c r="K141" s="114"/>
      <c r="L141" s="136"/>
      <c r="P141" s="1">
        <f t="shared" ca="1" si="638"/>
        <v>-10</v>
      </c>
      <c r="Q141" s="1">
        <f t="shared" ca="1" si="638"/>
        <v>-3</v>
      </c>
      <c r="R141" s="1">
        <f t="shared" ca="1" si="638"/>
        <v>6</v>
      </c>
      <c r="U141">
        <f t="shared" ca="1" si="581"/>
        <v>-10</v>
      </c>
      <c r="V141">
        <f t="shared" ca="1" si="582"/>
        <v>-3</v>
      </c>
      <c r="W141">
        <f t="shared" ca="1" si="583"/>
        <v>6</v>
      </c>
      <c r="Y141">
        <f t="shared" ref="Y141" ca="1" si="742">V141*U140+W141*U141</f>
        <v>-33</v>
      </c>
      <c r="Z141" t="str">
        <f t="shared" ca="1" si="695"/>
        <v>-</v>
      </c>
      <c r="AA141">
        <f t="shared" ca="1" si="706"/>
        <v>3</v>
      </c>
      <c r="AB141" t="str">
        <f t="shared" ca="1" si="696"/>
        <v>x</v>
      </c>
      <c r="AC141" t="str">
        <f t="shared" ca="1" si="697"/>
        <v>+</v>
      </c>
      <c r="AD141">
        <f t="shared" ca="1" si="698"/>
        <v>6</v>
      </c>
      <c r="AE141" t="s">
        <v>19</v>
      </c>
      <c r="AF141" t="s">
        <v>334</v>
      </c>
      <c r="AG141" t="str">
        <f t="shared" ca="1" si="699"/>
        <v>-</v>
      </c>
      <c r="AH141">
        <f t="shared" ca="1" si="700"/>
        <v>33</v>
      </c>
      <c r="AJ141" t="str">
        <f t="shared" ca="1" si="701"/>
        <v>-3x+6y&amp;=-33</v>
      </c>
      <c r="AM141" s="98" t="s">
        <v>341</v>
      </c>
      <c r="AN141" t="str">
        <f t="shared" ref="AN141" ca="1" si="743">D140&amp;E140</f>
        <v>x=-9</v>
      </c>
      <c r="AO141" t="s">
        <v>338</v>
      </c>
      <c r="AP141" t="str">
        <f t="shared" ref="AP141" ca="1" si="744">D141&amp;E141</f>
        <v>y=-10</v>
      </c>
      <c r="AQ141" s="98" t="s">
        <v>339</v>
      </c>
      <c r="AR141" t="str">
        <f t="shared" ca="1" si="704"/>
        <v xml:space="preserve">\\(\\quad x=-9 ,\\quad y=-10\\) </v>
      </c>
    </row>
    <row r="142" spans="1:44" x14ac:dyDescent="0.55000000000000004">
      <c r="A142" s="101" t="s">
        <v>3</v>
      </c>
      <c r="B142" s="101" t="s">
        <v>45</v>
      </c>
      <c r="C142" s="43" t="str">
        <f t="shared" ref="C142:C201" ca="1" si="745">AJ142</f>
        <v>-7x-2y&amp;=27</v>
      </c>
      <c r="D142" s="10" t="s">
        <v>31</v>
      </c>
      <c r="E142">
        <f t="shared" ref="E142:E201" ca="1" si="746">U142</f>
        <v>-3</v>
      </c>
      <c r="G142" s="114" t="s">
        <v>60</v>
      </c>
      <c r="H142" s="115" t="s">
        <v>340</v>
      </c>
      <c r="I142" s="115" t="str">
        <f t="shared" ref="I142" ca="1" si="747">AR142</f>
        <v>\\(\\quad \\begin{cases}\\displaystyle\\begin{align}-7x-2y&amp;=27\\\\ 4x+6y&amp;=-30\\end{align}\\end{cases}\\)</v>
      </c>
      <c r="J142" s="115" t="str">
        <f t="shared" ref="J142" ca="1" si="748">AR143</f>
        <v xml:space="preserve">\\(\\quad x=-3 ,\\quad y=-3\\) </v>
      </c>
      <c r="K142" s="115" t="s">
        <v>62</v>
      </c>
      <c r="L142" s="135" t="str">
        <f t="shared" ref="L142" ca="1" si="749">"INSERT INTO "&amp;G142&amp;"(tangen,question,answer,editor,date,count) VALUES('"&amp;H142&amp;"','"&amp;I142&amp;"','"&amp;J142&amp;"','"&amp;K142&amp;"',NOW(),0);"</f>
        <v>INSERT INTO math(tangen,question,answer,editor,date,count) VALUES('m6300','\\(\\quad \\begin{cases}\\displaystyle\\begin{align}-7x-2y&amp;=27\\\\ 4x+6y&amp;=-30\\end{align}\\end{cases}\\)','\\(\\quad x=-3 ,\\quad y=-3\\) ','harazono',NOW(),0);</v>
      </c>
      <c r="P142" s="1">
        <f t="shared" ca="1" si="638"/>
        <v>-3</v>
      </c>
      <c r="Q142" s="1">
        <f t="shared" ca="1" si="638"/>
        <v>-7</v>
      </c>
      <c r="R142" s="1">
        <f t="shared" ca="1" si="638"/>
        <v>-2</v>
      </c>
      <c r="U142">
        <f t="shared" ca="1" si="581"/>
        <v>-3</v>
      </c>
      <c r="V142">
        <f t="shared" ca="1" si="582"/>
        <v>-7</v>
      </c>
      <c r="W142">
        <f t="shared" ca="1" si="583"/>
        <v>-2</v>
      </c>
      <c r="Y142">
        <f t="shared" ref="Y142" ca="1" si="750">V142*U142+W142*U143</f>
        <v>27</v>
      </c>
      <c r="Z142" t="str">
        <f t="shared" ref="Z142:Z201" ca="1" si="751">IF(V142&lt;0,"-","")</f>
        <v>-</v>
      </c>
      <c r="AA142">
        <f t="shared" ref="AA142:AA201" ca="1" si="752">IF(V142=0,"",IF(V142=1,"",IF(V142=-1,"",ABS(V142))))</f>
        <v>7</v>
      </c>
      <c r="AB142" t="str">
        <f t="shared" ref="AB142:AB201" ca="1" si="753">IF(V142=0,"","x")</f>
        <v>x</v>
      </c>
      <c r="AC142" t="str">
        <f t="shared" ref="AC142:AC201" ca="1" si="754">IF(W142&lt;0,"-","+")</f>
        <v>-</v>
      </c>
      <c r="AD142">
        <f t="shared" ref="AD142:AD201" ca="1" si="755">IF(W142=0,"",IF(W142=1,"",IF(W142=-1,"",ABS(W142))))</f>
        <v>2</v>
      </c>
      <c r="AE142" t="s">
        <v>19</v>
      </c>
      <c r="AF142" t="s">
        <v>334</v>
      </c>
      <c r="AG142" t="str">
        <f t="shared" ref="AG142:AG201" ca="1" si="756">IF(Y142&lt;=0,"-","")</f>
        <v/>
      </c>
      <c r="AH142">
        <f t="shared" ref="AH142:AH201" ca="1" si="757">ABS(Y142)</f>
        <v>27</v>
      </c>
      <c r="AJ142" t="str">
        <f t="shared" ref="AJ142:AJ201" ca="1" si="758">Z142&amp;AA142&amp;AB142&amp;AC142&amp;AD142&amp;AE142&amp;AF142&amp;AG142&amp;AH142</f>
        <v>-7x-2y&amp;=27</v>
      </c>
      <c r="AM142" t="s">
        <v>337</v>
      </c>
      <c r="AN142" s="43" t="str">
        <f t="shared" ref="AN142" ca="1" si="759">C142</f>
        <v>-7x-2y&amp;=27</v>
      </c>
      <c r="AO142" s="98" t="s">
        <v>335</v>
      </c>
      <c r="AP142" s="43" t="str">
        <f t="shared" ref="AP142" ca="1" si="760">C143</f>
        <v>4x+6y&amp;=-30</v>
      </c>
      <c r="AQ142" t="s">
        <v>336</v>
      </c>
      <c r="AR142" t="str">
        <f t="shared" ref="AR142:AR201" ca="1" si="761">AM142&amp;AN142&amp;AO142&amp;AP142&amp;AQ142</f>
        <v>\\(\\quad \\begin{cases}\\displaystyle\\begin{align}-7x-2y&amp;=27\\\\ 4x+6y&amp;=-30\\end{align}\\end{cases}\\)</v>
      </c>
    </row>
    <row r="143" spans="1:44" x14ac:dyDescent="0.55000000000000004">
      <c r="A143" s="101"/>
      <c r="B143" s="101"/>
      <c r="C143" s="43" t="str">
        <f t="shared" ca="1" si="745"/>
        <v>4x+6y&amp;=-30</v>
      </c>
      <c r="D143" s="10" t="s">
        <v>32</v>
      </c>
      <c r="E143">
        <f t="shared" ca="1" si="746"/>
        <v>-3</v>
      </c>
      <c r="G143" s="114"/>
      <c r="H143" s="114"/>
      <c r="I143" s="114"/>
      <c r="J143" s="114"/>
      <c r="K143" s="114"/>
      <c r="L143" s="136"/>
      <c r="P143" s="1">
        <f t="shared" ca="1" si="638"/>
        <v>-3</v>
      </c>
      <c r="Q143" s="1">
        <f t="shared" ca="1" si="638"/>
        <v>4</v>
      </c>
      <c r="R143" s="1">
        <f t="shared" ca="1" si="638"/>
        <v>6</v>
      </c>
      <c r="U143">
        <f t="shared" ca="1" si="581"/>
        <v>-3</v>
      </c>
      <c r="V143">
        <f t="shared" ca="1" si="582"/>
        <v>4</v>
      </c>
      <c r="W143">
        <f t="shared" ca="1" si="583"/>
        <v>6</v>
      </c>
      <c r="Y143">
        <f t="shared" ref="Y143" ca="1" si="762">V143*U142+W143*U143</f>
        <v>-30</v>
      </c>
      <c r="Z143" t="str">
        <f t="shared" ca="1" si="751"/>
        <v/>
      </c>
      <c r="AA143">
        <f t="shared" ca="1" si="752"/>
        <v>4</v>
      </c>
      <c r="AB143" t="str">
        <f t="shared" ca="1" si="753"/>
        <v>x</v>
      </c>
      <c r="AC143" t="str">
        <f t="shared" ca="1" si="754"/>
        <v>+</v>
      </c>
      <c r="AD143">
        <f t="shared" ca="1" si="755"/>
        <v>6</v>
      </c>
      <c r="AE143" t="s">
        <v>19</v>
      </c>
      <c r="AF143" t="s">
        <v>334</v>
      </c>
      <c r="AG143" t="str">
        <f t="shared" ca="1" si="756"/>
        <v>-</v>
      </c>
      <c r="AH143">
        <f t="shared" ca="1" si="757"/>
        <v>30</v>
      </c>
      <c r="AJ143" t="str">
        <f t="shared" ca="1" si="758"/>
        <v>4x+6y&amp;=-30</v>
      </c>
      <c r="AM143" s="98" t="s">
        <v>341</v>
      </c>
      <c r="AN143" t="str">
        <f t="shared" ref="AN143" ca="1" si="763">D142&amp;E142</f>
        <v>x=-3</v>
      </c>
      <c r="AO143" t="s">
        <v>338</v>
      </c>
      <c r="AP143" t="str">
        <f t="shared" ref="AP143" ca="1" si="764">D143&amp;E143</f>
        <v>y=-3</v>
      </c>
      <c r="AQ143" s="98" t="s">
        <v>339</v>
      </c>
      <c r="AR143" t="str">
        <f t="shared" ca="1" si="761"/>
        <v xml:space="preserve">\\(\\quad x=-3 ,\\quad y=-3\\) </v>
      </c>
    </row>
    <row r="144" spans="1:44" x14ac:dyDescent="0.55000000000000004">
      <c r="A144" s="101" t="s">
        <v>3</v>
      </c>
      <c r="B144" s="101" t="s">
        <v>45</v>
      </c>
      <c r="C144" s="43" t="str">
        <f t="shared" ca="1" si="745"/>
        <v>8x-y&amp;=76</v>
      </c>
      <c r="D144" s="10" t="s">
        <v>31</v>
      </c>
      <c r="E144">
        <f t="shared" ca="1" si="746"/>
        <v>9</v>
      </c>
      <c r="G144" s="114" t="s">
        <v>60</v>
      </c>
      <c r="H144" s="115" t="s">
        <v>340</v>
      </c>
      <c r="I144" s="115" t="str">
        <f t="shared" ref="I144" ca="1" si="765">AR144</f>
        <v>\\(\\quad \\begin{cases}\\displaystyle\\begin{align}8x-y&amp;=76\\\\ 10x+2y&amp;=82\\end{align}\\end{cases}\\)</v>
      </c>
      <c r="J144" s="115" t="str">
        <f t="shared" ref="J144" ca="1" si="766">AR145</f>
        <v xml:space="preserve">\\(\\quad x=9 ,\\quad y=-4\\) </v>
      </c>
      <c r="K144" s="115" t="s">
        <v>62</v>
      </c>
      <c r="L144" s="135" t="str">
        <f t="shared" ref="L144" ca="1" si="767">"INSERT INTO "&amp;G144&amp;"(tangen,question,answer,editor,date,count) VALUES('"&amp;H144&amp;"','"&amp;I144&amp;"','"&amp;J144&amp;"','"&amp;K144&amp;"',NOW(),0);"</f>
        <v>INSERT INTO math(tangen,question,answer,editor,date,count) VALUES('m6300','\\(\\quad \\begin{cases}\\displaystyle\\begin{align}8x-y&amp;=76\\\\ 10x+2y&amp;=82\\end{align}\\end{cases}\\)','\\(\\quad x=9 ,\\quad y=-4\\) ','harazono',NOW(),0);</v>
      </c>
      <c r="P144" s="1">
        <f t="shared" ca="1" si="638"/>
        <v>9</v>
      </c>
      <c r="Q144" s="1">
        <f t="shared" ca="1" si="638"/>
        <v>8</v>
      </c>
      <c r="R144" s="1">
        <f t="shared" ca="1" si="638"/>
        <v>-1</v>
      </c>
      <c r="U144">
        <f t="shared" ca="1" si="581"/>
        <v>9</v>
      </c>
      <c r="V144">
        <f t="shared" ca="1" si="582"/>
        <v>8</v>
      </c>
      <c r="W144">
        <f t="shared" ca="1" si="583"/>
        <v>-1</v>
      </c>
      <c r="Y144">
        <f t="shared" ref="Y144" ca="1" si="768">V144*U144+W144*U145</f>
        <v>76</v>
      </c>
      <c r="Z144" t="str">
        <f t="shared" ca="1" si="751"/>
        <v/>
      </c>
      <c r="AA144">
        <f t="shared" ca="1" si="752"/>
        <v>8</v>
      </c>
      <c r="AB144" t="str">
        <f t="shared" ca="1" si="753"/>
        <v>x</v>
      </c>
      <c r="AC144" t="str">
        <f t="shared" ca="1" si="754"/>
        <v>-</v>
      </c>
      <c r="AD144" t="str">
        <f t="shared" ca="1" si="755"/>
        <v/>
      </c>
      <c r="AE144" t="s">
        <v>19</v>
      </c>
      <c r="AF144" t="s">
        <v>334</v>
      </c>
      <c r="AG144" t="str">
        <f t="shared" ca="1" si="756"/>
        <v/>
      </c>
      <c r="AH144">
        <f t="shared" ca="1" si="757"/>
        <v>76</v>
      </c>
      <c r="AJ144" t="str">
        <f t="shared" ca="1" si="758"/>
        <v>8x-y&amp;=76</v>
      </c>
      <c r="AM144" t="s">
        <v>337</v>
      </c>
      <c r="AN144" s="43" t="str">
        <f t="shared" ref="AN144" ca="1" si="769">C144</f>
        <v>8x-y&amp;=76</v>
      </c>
      <c r="AO144" s="98" t="s">
        <v>335</v>
      </c>
      <c r="AP144" s="43" t="str">
        <f t="shared" ref="AP144" ca="1" si="770">C145</f>
        <v>10x+2y&amp;=82</v>
      </c>
      <c r="AQ144" t="s">
        <v>336</v>
      </c>
      <c r="AR144" t="str">
        <f t="shared" ca="1" si="761"/>
        <v>\\(\\quad \\begin{cases}\\displaystyle\\begin{align}8x-y&amp;=76\\\\ 10x+2y&amp;=82\\end{align}\\end{cases}\\)</v>
      </c>
    </row>
    <row r="145" spans="1:44" x14ac:dyDescent="0.55000000000000004">
      <c r="A145" s="101"/>
      <c r="B145" s="101"/>
      <c r="C145" s="43" t="str">
        <f t="shared" ca="1" si="745"/>
        <v>10x+2y&amp;=82</v>
      </c>
      <c r="D145" s="10" t="s">
        <v>32</v>
      </c>
      <c r="E145">
        <f t="shared" ca="1" si="746"/>
        <v>-4</v>
      </c>
      <c r="G145" s="114"/>
      <c r="H145" s="114"/>
      <c r="I145" s="114"/>
      <c r="J145" s="114"/>
      <c r="K145" s="114"/>
      <c r="L145" s="136"/>
      <c r="P145" s="1">
        <f t="shared" ca="1" si="638"/>
        <v>-4</v>
      </c>
      <c r="Q145" s="1">
        <f t="shared" ca="1" si="638"/>
        <v>10</v>
      </c>
      <c r="R145" s="1">
        <f t="shared" ca="1" si="638"/>
        <v>0</v>
      </c>
      <c r="U145">
        <f t="shared" ca="1" si="581"/>
        <v>-4</v>
      </c>
      <c r="V145">
        <f t="shared" ca="1" si="582"/>
        <v>10</v>
      </c>
      <c r="W145">
        <f t="shared" ca="1" si="583"/>
        <v>2</v>
      </c>
      <c r="Y145">
        <f t="shared" ref="Y145" ca="1" si="771">V145*U144+W145*U145</f>
        <v>82</v>
      </c>
      <c r="Z145" t="str">
        <f t="shared" ca="1" si="751"/>
        <v/>
      </c>
      <c r="AA145">
        <f t="shared" ca="1" si="752"/>
        <v>10</v>
      </c>
      <c r="AB145" t="str">
        <f t="shared" ca="1" si="753"/>
        <v>x</v>
      </c>
      <c r="AC145" t="str">
        <f t="shared" ca="1" si="754"/>
        <v>+</v>
      </c>
      <c r="AD145">
        <f t="shared" ca="1" si="755"/>
        <v>2</v>
      </c>
      <c r="AE145" t="s">
        <v>19</v>
      </c>
      <c r="AF145" t="s">
        <v>334</v>
      </c>
      <c r="AG145" t="str">
        <f t="shared" ca="1" si="756"/>
        <v/>
      </c>
      <c r="AH145">
        <f t="shared" ca="1" si="757"/>
        <v>82</v>
      </c>
      <c r="AJ145" t="str">
        <f t="shared" ca="1" si="758"/>
        <v>10x+2y&amp;=82</v>
      </c>
      <c r="AM145" s="98" t="s">
        <v>341</v>
      </c>
      <c r="AN145" t="str">
        <f t="shared" ref="AN145" ca="1" si="772">D144&amp;E144</f>
        <v>x=9</v>
      </c>
      <c r="AO145" t="s">
        <v>338</v>
      </c>
      <c r="AP145" t="str">
        <f t="shared" ref="AP145" ca="1" si="773">D145&amp;E145</f>
        <v>y=-4</v>
      </c>
      <c r="AQ145" s="98" t="s">
        <v>339</v>
      </c>
      <c r="AR145" t="str">
        <f t="shared" ca="1" si="761"/>
        <v xml:space="preserve">\\(\\quad x=9 ,\\quad y=-4\\) </v>
      </c>
    </row>
    <row r="146" spans="1:44" x14ac:dyDescent="0.55000000000000004">
      <c r="A146" s="101" t="s">
        <v>3</v>
      </c>
      <c r="B146" s="101" t="s">
        <v>45</v>
      </c>
      <c r="C146" s="43" t="str">
        <f t="shared" ca="1" si="745"/>
        <v>10x-7y&amp;=58</v>
      </c>
      <c r="D146" s="10" t="s">
        <v>31</v>
      </c>
      <c r="E146">
        <f t="shared" ca="1" si="746"/>
        <v>3</v>
      </c>
      <c r="G146" s="114" t="s">
        <v>60</v>
      </c>
      <c r="H146" s="115" t="s">
        <v>340</v>
      </c>
      <c r="I146" s="115" t="str">
        <f t="shared" ref="I146" ca="1" si="774">AR146</f>
        <v>\\(\\quad \\begin{cases}\\displaystyle\\begin{align}10x-7y&amp;=58\\\\ 7x-8y&amp;=53\\end{align}\\end{cases}\\)</v>
      </c>
      <c r="J146" s="115" t="str">
        <f t="shared" ref="J146" ca="1" si="775">AR147</f>
        <v xml:space="preserve">\\(\\quad x=3 ,\\quad y=-4\\) </v>
      </c>
      <c r="K146" s="115" t="s">
        <v>62</v>
      </c>
      <c r="L146" s="135" t="str">
        <f t="shared" ref="L146" ca="1" si="776">"INSERT INTO "&amp;G146&amp;"(tangen,question,answer,editor,date,count) VALUES('"&amp;H146&amp;"','"&amp;I146&amp;"','"&amp;J146&amp;"','"&amp;K146&amp;"',NOW(),0);"</f>
        <v>INSERT INTO math(tangen,question,answer,editor,date,count) VALUES('m6300','\\(\\quad \\begin{cases}\\displaystyle\\begin{align}10x-7y&amp;=58\\\\ 7x-8y&amp;=53\\end{align}\\end{cases}\\)','\\(\\quad x=3 ,\\quad y=-4\\) ','harazono',NOW(),0);</v>
      </c>
      <c r="P146" s="1">
        <f t="shared" ca="1" si="638"/>
        <v>3</v>
      </c>
      <c r="Q146" s="1">
        <f t="shared" ca="1" si="638"/>
        <v>10</v>
      </c>
      <c r="R146" s="1">
        <f t="shared" ca="1" si="638"/>
        <v>-7</v>
      </c>
      <c r="U146">
        <f t="shared" ca="1" si="581"/>
        <v>3</v>
      </c>
      <c r="V146">
        <f t="shared" ca="1" si="582"/>
        <v>10</v>
      </c>
      <c r="W146">
        <f t="shared" ca="1" si="583"/>
        <v>-7</v>
      </c>
      <c r="Y146">
        <f t="shared" ref="Y146" ca="1" si="777">V146*U146+W146*U147</f>
        <v>58</v>
      </c>
      <c r="Z146" t="str">
        <f t="shared" ca="1" si="751"/>
        <v/>
      </c>
      <c r="AA146">
        <f t="shared" ca="1" si="752"/>
        <v>10</v>
      </c>
      <c r="AB146" t="str">
        <f t="shared" ca="1" si="753"/>
        <v>x</v>
      </c>
      <c r="AC146" t="str">
        <f t="shared" ca="1" si="754"/>
        <v>-</v>
      </c>
      <c r="AD146">
        <f t="shared" ca="1" si="755"/>
        <v>7</v>
      </c>
      <c r="AE146" t="s">
        <v>19</v>
      </c>
      <c r="AF146" t="s">
        <v>334</v>
      </c>
      <c r="AG146" t="str">
        <f t="shared" ca="1" si="756"/>
        <v/>
      </c>
      <c r="AH146">
        <f t="shared" ca="1" si="757"/>
        <v>58</v>
      </c>
      <c r="AJ146" t="str">
        <f t="shared" ca="1" si="758"/>
        <v>10x-7y&amp;=58</v>
      </c>
      <c r="AM146" t="s">
        <v>337</v>
      </c>
      <c r="AN146" s="43" t="str">
        <f t="shared" ref="AN146" ca="1" si="778">C146</f>
        <v>10x-7y&amp;=58</v>
      </c>
      <c r="AO146" s="98" t="s">
        <v>335</v>
      </c>
      <c r="AP146" s="43" t="str">
        <f t="shared" ref="AP146" ca="1" si="779">C147</f>
        <v>7x-8y&amp;=53</v>
      </c>
      <c r="AQ146" t="s">
        <v>336</v>
      </c>
      <c r="AR146" t="str">
        <f t="shared" ca="1" si="761"/>
        <v>\\(\\quad \\begin{cases}\\displaystyle\\begin{align}10x-7y&amp;=58\\\\ 7x-8y&amp;=53\\end{align}\\end{cases}\\)</v>
      </c>
    </row>
    <row r="147" spans="1:44" x14ac:dyDescent="0.55000000000000004">
      <c r="A147" s="101"/>
      <c r="B147" s="101"/>
      <c r="C147" s="43" t="str">
        <f t="shared" ca="1" si="745"/>
        <v>7x-8y&amp;=53</v>
      </c>
      <c r="D147" s="10" t="s">
        <v>32</v>
      </c>
      <c r="E147">
        <f t="shared" ca="1" si="746"/>
        <v>-4</v>
      </c>
      <c r="G147" s="114"/>
      <c r="H147" s="114"/>
      <c r="I147" s="114"/>
      <c r="J147" s="114"/>
      <c r="K147" s="114"/>
      <c r="L147" s="136"/>
      <c r="P147" s="1">
        <f t="shared" ca="1" si="638"/>
        <v>-4</v>
      </c>
      <c r="Q147" s="1">
        <f t="shared" ca="1" si="638"/>
        <v>7</v>
      </c>
      <c r="R147" s="1">
        <f t="shared" ca="1" si="638"/>
        <v>-8</v>
      </c>
      <c r="U147">
        <f t="shared" ca="1" si="581"/>
        <v>-4</v>
      </c>
      <c r="V147">
        <f t="shared" ca="1" si="582"/>
        <v>7</v>
      </c>
      <c r="W147">
        <f t="shared" ca="1" si="583"/>
        <v>-8</v>
      </c>
      <c r="Y147">
        <f t="shared" ref="Y147" ca="1" si="780">V147*U146+W147*U147</f>
        <v>53</v>
      </c>
      <c r="Z147" t="str">
        <f t="shared" ca="1" si="751"/>
        <v/>
      </c>
      <c r="AA147">
        <f t="shared" ca="1" si="752"/>
        <v>7</v>
      </c>
      <c r="AB147" t="str">
        <f t="shared" ca="1" si="753"/>
        <v>x</v>
      </c>
      <c r="AC147" t="str">
        <f t="shared" ca="1" si="754"/>
        <v>-</v>
      </c>
      <c r="AD147">
        <f t="shared" ca="1" si="755"/>
        <v>8</v>
      </c>
      <c r="AE147" t="s">
        <v>19</v>
      </c>
      <c r="AF147" t="s">
        <v>334</v>
      </c>
      <c r="AG147" t="str">
        <f t="shared" ca="1" si="756"/>
        <v/>
      </c>
      <c r="AH147">
        <f t="shared" ca="1" si="757"/>
        <v>53</v>
      </c>
      <c r="AJ147" t="str">
        <f t="shared" ca="1" si="758"/>
        <v>7x-8y&amp;=53</v>
      </c>
      <c r="AM147" s="98" t="s">
        <v>341</v>
      </c>
      <c r="AN147" t="str">
        <f t="shared" ref="AN147" ca="1" si="781">D146&amp;E146</f>
        <v>x=3</v>
      </c>
      <c r="AO147" t="s">
        <v>338</v>
      </c>
      <c r="AP147" t="str">
        <f t="shared" ref="AP147" ca="1" si="782">D147&amp;E147</f>
        <v>y=-4</v>
      </c>
      <c r="AQ147" s="98" t="s">
        <v>339</v>
      </c>
      <c r="AR147" t="str">
        <f t="shared" ca="1" si="761"/>
        <v xml:space="preserve">\\(\\quad x=3 ,\\quad y=-4\\) </v>
      </c>
    </row>
    <row r="148" spans="1:44" x14ac:dyDescent="0.55000000000000004">
      <c r="A148" s="101" t="s">
        <v>3</v>
      </c>
      <c r="B148" s="101" t="s">
        <v>45</v>
      </c>
      <c r="C148" s="43" t="str">
        <f t="shared" ca="1" si="745"/>
        <v>8x+2y&amp;=52</v>
      </c>
      <c r="D148" s="10" t="s">
        <v>31</v>
      </c>
      <c r="E148">
        <f t="shared" ca="1" si="746"/>
        <v>6</v>
      </c>
      <c r="G148" s="114" t="s">
        <v>60</v>
      </c>
      <c r="H148" s="115" t="s">
        <v>340</v>
      </c>
      <c r="I148" s="115" t="str">
        <f t="shared" ref="I148" ca="1" si="783">AR148</f>
        <v>\\(\\quad \\begin{cases}\\displaystyle\\begin{align}8x+2y&amp;=52\\\\ 4x-10y&amp;=4\\end{align}\\end{cases}\\)</v>
      </c>
      <c r="J148" s="115" t="str">
        <f t="shared" ref="J148" ca="1" si="784">AR149</f>
        <v xml:space="preserve">\\(\\quad x=6 ,\\quad y=2\\) </v>
      </c>
      <c r="K148" s="115" t="s">
        <v>62</v>
      </c>
      <c r="L148" s="135" t="str">
        <f t="shared" ref="L148" ca="1" si="785">"INSERT INTO "&amp;G148&amp;"(tangen,question,answer,editor,date,count) VALUES('"&amp;H148&amp;"','"&amp;I148&amp;"','"&amp;J148&amp;"','"&amp;K148&amp;"',NOW(),0);"</f>
        <v>INSERT INTO math(tangen,question,answer,editor,date,count) VALUES('m6300','\\(\\quad \\begin{cases}\\displaystyle\\begin{align}8x+2y&amp;=52\\\\ 4x-10y&amp;=4\\end{align}\\end{cases}\\)','\\(\\quad x=6 ,\\quad y=2\\) ','harazono',NOW(),0);</v>
      </c>
      <c r="P148" s="1">
        <f t="shared" ca="1" si="638"/>
        <v>6</v>
      </c>
      <c r="Q148" s="1">
        <f t="shared" ca="1" si="638"/>
        <v>8</v>
      </c>
      <c r="R148" s="1">
        <f t="shared" ca="1" si="638"/>
        <v>0</v>
      </c>
      <c r="U148">
        <f t="shared" ca="1" si="581"/>
        <v>6</v>
      </c>
      <c r="V148">
        <f t="shared" ca="1" si="582"/>
        <v>8</v>
      </c>
      <c r="W148">
        <f t="shared" ca="1" si="583"/>
        <v>2</v>
      </c>
      <c r="Y148">
        <f t="shared" ref="Y148" ca="1" si="786">V148*U148+W148*U149</f>
        <v>52</v>
      </c>
      <c r="Z148" t="str">
        <f t="shared" ca="1" si="751"/>
        <v/>
      </c>
      <c r="AA148">
        <f t="shared" ca="1" si="752"/>
        <v>8</v>
      </c>
      <c r="AB148" t="str">
        <f t="shared" ca="1" si="753"/>
        <v>x</v>
      </c>
      <c r="AC148" t="str">
        <f t="shared" ca="1" si="754"/>
        <v>+</v>
      </c>
      <c r="AD148">
        <f t="shared" ca="1" si="755"/>
        <v>2</v>
      </c>
      <c r="AE148" t="s">
        <v>19</v>
      </c>
      <c r="AF148" t="s">
        <v>334</v>
      </c>
      <c r="AG148" t="str">
        <f t="shared" ca="1" si="756"/>
        <v/>
      </c>
      <c r="AH148">
        <f t="shared" ca="1" si="757"/>
        <v>52</v>
      </c>
      <c r="AJ148" t="str">
        <f t="shared" ca="1" si="758"/>
        <v>8x+2y&amp;=52</v>
      </c>
      <c r="AM148" t="s">
        <v>337</v>
      </c>
      <c r="AN148" s="43" t="str">
        <f t="shared" ref="AN148" ca="1" si="787">C148</f>
        <v>8x+2y&amp;=52</v>
      </c>
      <c r="AO148" s="98" t="s">
        <v>335</v>
      </c>
      <c r="AP148" s="43" t="str">
        <f t="shared" ref="AP148" ca="1" si="788">C149</f>
        <v>4x-10y&amp;=4</v>
      </c>
      <c r="AQ148" t="s">
        <v>336</v>
      </c>
      <c r="AR148" t="str">
        <f t="shared" ca="1" si="761"/>
        <v>\\(\\quad \\begin{cases}\\displaystyle\\begin{align}8x+2y&amp;=52\\\\ 4x-10y&amp;=4\\end{align}\\end{cases}\\)</v>
      </c>
    </row>
    <row r="149" spans="1:44" x14ac:dyDescent="0.55000000000000004">
      <c r="A149" s="101"/>
      <c r="B149" s="101"/>
      <c r="C149" s="43" t="str">
        <f t="shared" ca="1" si="745"/>
        <v>4x-10y&amp;=4</v>
      </c>
      <c r="D149" s="10" t="s">
        <v>32</v>
      </c>
      <c r="E149">
        <f t="shared" ca="1" si="746"/>
        <v>2</v>
      </c>
      <c r="G149" s="114"/>
      <c r="H149" s="114"/>
      <c r="I149" s="114"/>
      <c r="J149" s="114"/>
      <c r="K149" s="114"/>
      <c r="L149" s="136"/>
      <c r="P149" s="1">
        <f t="shared" ca="1" si="638"/>
        <v>0</v>
      </c>
      <c r="Q149" s="1">
        <f t="shared" ca="1" si="638"/>
        <v>4</v>
      </c>
      <c r="R149" s="1">
        <f t="shared" ca="1" si="638"/>
        <v>-10</v>
      </c>
      <c r="U149">
        <f t="shared" ca="1" si="581"/>
        <v>2</v>
      </c>
      <c r="V149">
        <f t="shared" ca="1" si="582"/>
        <v>4</v>
      </c>
      <c r="W149">
        <f t="shared" ca="1" si="583"/>
        <v>-10</v>
      </c>
      <c r="Y149">
        <f t="shared" ref="Y149" ca="1" si="789">V149*U148+W149*U149</f>
        <v>4</v>
      </c>
      <c r="Z149" t="str">
        <f t="shared" ca="1" si="751"/>
        <v/>
      </c>
      <c r="AA149">
        <f t="shared" ca="1" si="752"/>
        <v>4</v>
      </c>
      <c r="AB149" t="str">
        <f t="shared" ca="1" si="753"/>
        <v>x</v>
      </c>
      <c r="AC149" t="str">
        <f t="shared" ca="1" si="754"/>
        <v>-</v>
      </c>
      <c r="AD149">
        <f t="shared" ca="1" si="755"/>
        <v>10</v>
      </c>
      <c r="AE149" t="s">
        <v>19</v>
      </c>
      <c r="AF149" t="s">
        <v>334</v>
      </c>
      <c r="AG149" t="str">
        <f t="shared" ca="1" si="756"/>
        <v/>
      </c>
      <c r="AH149">
        <f t="shared" ca="1" si="757"/>
        <v>4</v>
      </c>
      <c r="AJ149" t="str">
        <f t="shared" ca="1" si="758"/>
        <v>4x-10y&amp;=4</v>
      </c>
      <c r="AM149" s="98" t="s">
        <v>341</v>
      </c>
      <c r="AN149" t="str">
        <f t="shared" ref="AN149" ca="1" si="790">D148&amp;E148</f>
        <v>x=6</v>
      </c>
      <c r="AO149" t="s">
        <v>338</v>
      </c>
      <c r="AP149" t="str">
        <f t="shared" ref="AP149" ca="1" si="791">D149&amp;E149</f>
        <v>y=2</v>
      </c>
      <c r="AQ149" s="98" t="s">
        <v>339</v>
      </c>
      <c r="AR149" t="str">
        <f t="shared" ca="1" si="761"/>
        <v xml:space="preserve">\\(\\quad x=6 ,\\quad y=2\\) </v>
      </c>
    </row>
    <row r="150" spans="1:44" x14ac:dyDescent="0.55000000000000004">
      <c r="A150" s="101" t="s">
        <v>3</v>
      </c>
      <c r="B150" s="101" t="s">
        <v>45</v>
      </c>
      <c r="C150" s="43" t="str">
        <f t="shared" ca="1" si="745"/>
        <v>-6x+9y&amp;=24</v>
      </c>
      <c r="D150" s="10" t="s">
        <v>31</v>
      </c>
      <c r="E150">
        <f t="shared" ca="1" si="746"/>
        <v>-10</v>
      </c>
      <c r="G150" s="114" t="s">
        <v>60</v>
      </c>
      <c r="H150" s="115" t="s">
        <v>340</v>
      </c>
      <c r="I150" s="115" t="str">
        <f t="shared" ref="I150" ca="1" si="792">AR150</f>
        <v>\\(\\quad \\begin{cases}\\displaystyle\\begin{align}-6x+9y&amp;=24\\\\ x-3y&amp;=2\\end{align}\\end{cases}\\)</v>
      </c>
      <c r="J150" s="115" t="str">
        <f t="shared" ref="J150" ca="1" si="793">AR151</f>
        <v xml:space="preserve">\\(\\quad x=-10 ,\\quad y=-4\\) </v>
      </c>
      <c r="K150" s="115" t="s">
        <v>62</v>
      </c>
      <c r="L150" s="135" t="str">
        <f t="shared" ref="L150" ca="1" si="794">"INSERT INTO "&amp;G150&amp;"(tangen,question,answer,editor,date,count) VALUES('"&amp;H150&amp;"','"&amp;I150&amp;"','"&amp;J150&amp;"','"&amp;K150&amp;"',NOW(),0);"</f>
        <v>INSERT INTO math(tangen,question,answer,editor,date,count) VALUES('m6300','\\(\\quad \\begin{cases}\\displaystyle\\begin{align}-6x+9y&amp;=24\\\\ x-3y&amp;=2\\end{align}\\end{cases}\\)','\\(\\quad x=-10 ,\\quad y=-4\\) ','harazono',NOW(),0);</v>
      </c>
      <c r="P150" s="1">
        <f t="shared" ca="1" si="638"/>
        <v>-10</v>
      </c>
      <c r="Q150" s="1">
        <f t="shared" ca="1" si="638"/>
        <v>-6</v>
      </c>
      <c r="R150" s="1">
        <f t="shared" ca="1" si="638"/>
        <v>9</v>
      </c>
      <c r="U150">
        <f t="shared" ca="1" si="581"/>
        <v>-10</v>
      </c>
      <c r="V150">
        <f t="shared" ca="1" si="582"/>
        <v>-6</v>
      </c>
      <c r="W150">
        <f t="shared" ca="1" si="583"/>
        <v>9</v>
      </c>
      <c r="Y150">
        <f t="shared" ref="Y150" ca="1" si="795">V150*U150+W150*U151</f>
        <v>24</v>
      </c>
      <c r="Z150" t="str">
        <f t="shared" ca="1" si="751"/>
        <v>-</v>
      </c>
      <c r="AA150">
        <f t="shared" ca="1" si="752"/>
        <v>6</v>
      </c>
      <c r="AB150" t="str">
        <f t="shared" ca="1" si="753"/>
        <v>x</v>
      </c>
      <c r="AC150" t="str">
        <f t="shared" ca="1" si="754"/>
        <v>+</v>
      </c>
      <c r="AD150">
        <f t="shared" ca="1" si="755"/>
        <v>9</v>
      </c>
      <c r="AE150" t="s">
        <v>19</v>
      </c>
      <c r="AF150" t="s">
        <v>334</v>
      </c>
      <c r="AG150" t="str">
        <f t="shared" ca="1" si="756"/>
        <v/>
      </c>
      <c r="AH150">
        <f t="shared" ca="1" si="757"/>
        <v>24</v>
      </c>
      <c r="AJ150" t="str">
        <f t="shared" ca="1" si="758"/>
        <v>-6x+9y&amp;=24</v>
      </c>
      <c r="AM150" t="s">
        <v>337</v>
      </c>
      <c r="AN150" s="43" t="str">
        <f t="shared" ref="AN150" ca="1" si="796">C150</f>
        <v>-6x+9y&amp;=24</v>
      </c>
      <c r="AO150" s="98" t="s">
        <v>335</v>
      </c>
      <c r="AP150" s="43" t="str">
        <f t="shared" ref="AP150" ca="1" si="797">C151</f>
        <v>x-3y&amp;=2</v>
      </c>
      <c r="AQ150" t="s">
        <v>336</v>
      </c>
      <c r="AR150" t="str">
        <f t="shared" ca="1" si="761"/>
        <v>\\(\\quad \\begin{cases}\\displaystyle\\begin{align}-6x+9y&amp;=24\\\\ x-3y&amp;=2\\end{align}\\end{cases}\\)</v>
      </c>
    </row>
    <row r="151" spans="1:44" x14ac:dyDescent="0.55000000000000004">
      <c r="A151" s="101"/>
      <c r="B151" s="101"/>
      <c r="C151" s="43" t="str">
        <f t="shared" ca="1" si="745"/>
        <v>x-3y&amp;=2</v>
      </c>
      <c r="D151" s="10" t="s">
        <v>32</v>
      </c>
      <c r="E151">
        <f t="shared" ca="1" si="746"/>
        <v>-4</v>
      </c>
      <c r="G151" s="114"/>
      <c r="H151" s="114"/>
      <c r="I151" s="114"/>
      <c r="J151" s="114"/>
      <c r="K151" s="114"/>
      <c r="L151" s="136"/>
      <c r="P151" s="1">
        <f t="shared" ca="1" si="638"/>
        <v>-4</v>
      </c>
      <c r="Q151" s="1">
        <f t="shared" ca="1" si="638"/>
        <v>1</v>
      </c>
      <c r="R151" s="1">
        <f t="shared" ca="1" si="638"/>
        <v>-3</v>
      </c>
      <c r="U151">
        <f t="shared" ca="1" si="581"/>
        <v>-4</v>
      </c>
      <c r="V151">
        <f t="shared" ca="1" si="582"/>
        <v>1</v>
      </c>
      <c r="W151">
        <f t="shared" ca="1" si="583"/>
        <v>-3</v>
      </c>
      <c r="Y151">
        <f t="shared" ref="Y151" ca="1" si="798">V151*U150+W151*U151</f>
        <v>2</v>
      </c>
      <c r="Z151" t="str">
        <f t="shared" ca="1" si="751"/>
        <v/>
      </c>
      <c r="AA151" t="str">
        <f t="shared" ca="1" si="752"/>
        <v/>
      </c>
      <c r="AB151" t="str">
        <f t="shared" ca="1" si="753"/>
        <v>x</v>
      </c>
      <c r="AC151" t="str">
        <f t="shared" ca="1" si="754"/>
        <v>-</v>
      </c>
      <c r="AD151">
        <f t="shared" ca="1" si="755"/>
        <v>3</v>
      </c>
      <c r="AE151" t="s">
        <v>19</v>
      </c>
      <c r="AF151" t="s">
        <v>334</v>
      </c>
      <c r="AG151" t="str">
        <f t="shared" ca="1" si="756"/>
        <v/>
      </c>
      <c r="AH151">
        <f t="shared" ca="1" si="757"/>
        <v>2</v>
      </c>
      <c r="AJ151" t="str">
        <f t="shared" ca="1" si="758"/>
        <v>x-3y&amp;=2</v>
      </c>
      <c r="AM151" s="98" t="s">
        <v>341</v>
      </c>
      <c r="AN151" t="str">
        <f t="shared" ref="AN151" ca="1" si="799">D150&amp;E150</f>
        <v>x=-10</v>
      </c>
      <c r="AO151" t="s">
        <v>338</v>
      </c>
      <c r="AP151" t="str">
        <f t="shared" ref="AP151" ca="1" si="800">D151&amp;E151</f>
        <v>y=-4</v>
      </c>
      <c r="AQ151" s="98" t="s">
        <v>339</v>
      </c>
      <c r="AR151" t="str">
        <f t="shared" ca="1" si="761"/>
        <v xml:space="preserve">\\(\\quad x=-10 ,\\quad y=-4\\) </v>
      </c>
    </row>
    <row r="152" spans="1:44" x14ac:dyDescent="0.55000000000000004">
      <c r="A152" s="101" t="s">
        <v>3</v>
      </c>
      <c r="B152" s="101" t="s">
        <v>45</v>
      </c>
      <c r="C152" s="43" t="str">
        <f t="shared" ca="1" si="745"/>
        <v>-10x-10y&amp;=-70</v>
      </c>
      <c r="D152" s="10" t="s">
        <v>31</v>
      </c>
      <c r="E152">
        <f t="shared" ca="1" si="746"/>
        <v>2</v>
      </c>
      <c r="G152" s="114" t="s">
        <v>60</v>
      </c>
      <c r="H152" s="115" t="s">
        <v>340</v>
      </c>
      <c r="I152" s="115" t="str">
        <f t="shared" ref="I152" ca="1" si="801">AR152</f>
        <v>\\(\\quad \\begin{cases}\\displaystyle\\begin{align}-10x-10y&amp;=-70\\\\ 5x+10y&amp;=60\\end{align}\\end{cases}\\)</v>
      </c>
      <c r="J152" s="115" t="str">
        <f t="shared" ref="J152" ca="1" si="802">AR153</f>
        <v xml:space="preserve">\\(\\quad x=2 ,\\quad y=5\\) </v>
      </c>
      <c r="K152" s="115" t="s">
        <v>62</v>
      </c>
      <c r="L152" s="135" t="str">
        <f t="shared" ref="L152" ca="1" si="803">"INSERT INTO "&amp;G152&amp;"(tangen,question,answer,editor,date,count) VALUES('"&amp;H152&amp;"','"&amp;I152&amp;"','"&amp;J152&amp;"','"&amp;K152&amp;"',NOW(),0);"</f>
        <v>INSERT INTO math(tangen,question,answer,editor,date,count) VALUES('m6300','\\(\\quad \\begin{cases}\\displaystyle\\begin{align}-10x-10y&amp;=-70\\\\ 5x+10y&amp;=60\\end{align}\\end{cases}\\)','\\(\\quad x=2 ,\\quad y=5\\) ','harazono',NOW(),0);</v>
      </c>
      <c r="P152" s="1">
        <f t="shared" ca="1" si="638"/>
        <v>0</v>
      </c>
      <c r="Q152" s="1">
        <f t="shared" ca="1" si="638"/>
        <v>-10</v>
      </c>
      <c r="R152" s="1">
        <f t="shared" ca="1" si="638"/>
        <v>-10</v>
      </c>
      <c r="U152">
        <f t="shared" ca="1" si="581"/>
        <v>2</v>
      </c>
      <c r="V152">
        <f t="shared" ca="1" si="582"/>
        <v>-10</v>
      </c>
      <c r="W152">
        <f t="shared" ca="1" si="583"/>
        <v>-10</v>
      </c>
      <c r="Y152">
        <f t="shared" ref="Y152" ca="1" si="804">V152*U152+W152*U153</f>
        <v>-70</v>
      </c>
      <c r="Z152" t="str">
        <f t="shared" ca="1" si="751"/>
        <v>-</v>
      </c>
      <c r="AA152">
        <f t="shared" ca="1" si="752"/>
        <v>10</v>
      </c>
      <c r="AB152" t="str">
        <f t="shared" ca="1" si="753"/>
        <v>x</v>
      </c>
      <c r="AC152" t="str">
        <f t="shared" ca="1" si="754"/>
        <v>-</v>
      </c>
      <c r="AD152">
        <f t="shared" ca="1" si="755"/>
        <v>10</v>
      </c>
      <c r="AE152" t="s">
        <v>19</v>
      </c>
      <c r="AF152" t="s">
        <v>334</v>
      </c>
      <c r="AG152" t="str">
        <f t="shared" ca="1" si="756"/>
        <v>-</v>
      </c>
      <c r="AH152">
        <f t="shared" ca="1" si="757"/>
        <v>70</v>
      </c>
      <c r="AJ152" t="str">
        <f t="shared" ca="1" si="758"/>
        <v>-10x-10y&amp;=-70</v>
      </c>
      <c r="AM152" t="s">
        <v>337</v>
      </c>
      <c r="AN152" s="43" t="str">
        <f t="shared" ref="AN152" ca="1" si="805">C152</f>
        <v>-10x-10y&amp;=-70</v>
      </c>
      <c r="AO152" s="98" t="s">
        <v>335</v>
      </c>
      <c r="AP152" s="43" t="str">
        <f t="shared" ref="AP152" ca="1" si="806">C153</f>
        <v>5x+10y&amp;=60</v>
      </c>
      <c r="AQ152" t="s">
        <v>336</v>
      </c>
      <c r="AR152" t="str">
        <f t="shared" ca="1" si="761"/>
        <v>\\(\\quad \\begin{cases}\\displaystyle\\begin{align}-10x-10y&amp;=-70\\\\ 5x+10y&amp;=60\\end{align}\\end{cases}\\)</v>
      </c>
    </row>
    <row r="153" spans="1:44" x14ac:dyDescent="0.55000000000000004">
      <c r="A153" s="101"/>
      <c r="B153" s="101"/>
      <c r="C153" s="43" t="str">
        <f t="shared" ca="1" si="745"/>
        <v>5x+10y&amp;=60</v>
      </c>
      <c r="D153" s="10" t="s">
        <v>32</v>
      </c>
      <c r="E153">
        <f t="shared" ca="1" si="746"/>
        <v>5</v>
      </c>
      <c r="G153" s="114"/>
      <c r="H153" s="114"/>
      <c r="I153" s="114"/>
      <c r="J153" s="114"/>
      <c r="K153" s="114"/>
      <c r="L153" s="136"/>
      <c r="P153" s="1">
        <f t="shared" ca="1" si="638"/>
        <v>5</v>
      </c>
      <c r="Q153" s="1">
        <f t="shared" ca="1" si="638"/>
        <v>5</v>
      </c>
      <c r="R153" s="1">
        <f t="shared" ca="1" si="638"/>
        <v>10</v>
      </c>
      <c r="U153">
        <f t="shared" ca="1" si="581"/>
        <v>5</v>
      </c>
      <c r="V153">
        <f t="shared" ca="1" si="582"/>
        <v>5</v>
      </c>
      <c r="W153">
        <f t="shared" ca="1" si="583"/>
        <v>10</v>
      </c>
      <c r="Y153">
        <f t="shared" ref="Y153" ca="1" si="807">V153*U152+W153*U153</f>
        <v>60</v>
      </c>
      <c r="Z153" t="str">
        <f t="shared" ca="1" si="751"/>
        <v/>
      </c>
      <c r="AA153">
        <f t="shared" ca="1" si="752"/>
        <v>5</v>
      </c>
      <c r="AB153" t="str">
        <f t="shared" ca="1" si="753"/>
        <v>x</v>
      </c>
      <c r="AC153" t="str">
        <f t="shared" ca="1" si="754"/>
        <v>+</v>
      </c>
      <c r="AD153">
        <f t="shared" ca="1" si="755"/>
        <v>10</v>
      </c>
      <c r="AE153" t="s">
        <v>19</v>
      </c>
      <c r="AF153" t="s">
        <v>334</v>
      </c>
      <c r="AG153" t="str">
        <f t="shared" ca="1" si="756"/>
        <v/>
      </c>
      <c r="AH153">
        <f t="shared" ca="1" si="757"/>
        <v>60</v>
      </c>
      <c r="AJ153" t="str">
        <f t="shared" ca="1" si="758"/>
        <v>5x+10y&amp;=60</v>
      </c>
      <c r="AM153" s="98" t="s">
        <v>341</v>
      </c>
      <c r="AN153" t="str">
        <f t="shared" ref="AN153" ca="1" si="808">D152&amp;E152</f>
        <v>x=2</v>
      </c>
      <c r="AO153" t="s">
        <v>338</v>
      </c>
      <c r="AP153" t="str">
        <f t="shared" ref="AP153" ca="1" si="809">D153&amp;E153</f>
        <v>y=5</v>
      </c>
      <c r="AQ153" s="98" t="s">
        <v>339</v>
      </c>
      <c r="AR153" t="str">
        <f t="shared" ca="1" si="761"/>
        <v xml:space="preserve">\\(\\quad x=2 ,\\quad y=5\\) </v>
      </c>
    </row>
    <row r="154" spans="1:44" x14ac:dyDescent="0.55000000000000004">
      <c r="A154" s="101" t="s">
        <v>3</v>
      </c>
      <c r="B154" s="101" t="s">
        <v>45</v>
      </c>
      <c r="C154" s="43" t="str">
        <f t="shared" ca="1" si="745"/>
        <v>-2x-7y&amp;=27</v>
      </c>
      <c r="D154" s="10" t="s">
        <v>31</v>
      </c>
      <c r="E154">
        <f t="shared" ca="1" si="746"/>
        <v>-10</v>
      </c>
      <c r="G154" s="114" t="s">
        <v>60</v>
      </c>
      <c r="H154" s="115" t="s">
        <v>340</v>
      </c>
      <c r="I154" s="115" t="str">
        <f t="shared" ref="I154" ca="1" si="810">AR154</f>
        <v>\\(\\quad \\begin{cases}\\displaystyle\\begin{align}-2x-7y&amp;=27\\\\ 10x-3y&amp;=-97\\end{align}\\end{cases}\\)</v>
      </c>
      <c r="J154" s="115" t="str">
        <f t="shared" ref="J154" ca="1" si="811">AR155</f>
        <v xml:space="preserve">\\(\\quad x=-10 ,\\quad y=-1\\) </v>
      </c>
      <c r="K154" s="115" t="s">
        <v>62</v>
      </c>
      <c r="L154" s="135" t="str">
        <f t="shared" ref="L154" ca="1" si="812">"INSERT INTO "&amp;G154&amp;"(tangen,question,answer,editor,date,count) VALUES('"&amp;H154&amp;"','"&amp;I154&amp;"','"&amp;J154&amp;"','"&amp;K154&amp;"',NOW(),0);"</f>
        <v>INSERT INTO math(tangen,question,answer,editor,date,count) VALUES('m6300','\\(\\quad \\begin{cases}\\displaystyle\\begin{align}-2x-7y&amp;=27\\\\ 10x-3y&amp;=-97\\end{align}\\end{cases}\\)','\\(\\quad x=-10 ,\\quad y=-1\\) ','harazono',NOW(),0);</v>
      </c>
      <c r="P154" s="1">
        <f t="shared" ca="1" si="638"/>
        <v>-10</v>
      </c>
      <c r="Q154" s="1">
        <f t="shared" ca="1" si="638"/>
        <v>-2</v>
      </c>
      <c r="R154" s="1">
        <f t="shared" ca="1" si="638"/>
        <v>-7</v>
      </c>
      <c r="U154">
        <f t="shared" ca="1" si="581"/>
        <v>-10</v>
      </c>
      <c r="V154">
        <f t="shared" ca="1" si="582"/>
        <v>-2</v>
      </c>
      <c r="W154">
        <f t="shared" ca="1" si="583"/>
        <v>-7</v>
      </c>
      <c r="Y154">
        <f t="shared" ref="Y154" ca="1" si="813">V154*U154+W154*U155</f>
        <v>27</v>
      </c>
      <c r="Z154" t="str">
        <f t="shared" ca="1" si="751"/>
        <v>-</v>
      </c>
      <c r="AA154">
        <f t="shared" ca="1" si="752"/>
        <v>2</v>
      </c>
      <c r="AB154" t="str">
        <f t="shared" ca="1" si="753"/>
        <v>x</v>
      </c>
      <c r="AC154" t="str">
        <f t="shared" ca="1" si="754"/>
        <v>-</v>
      </c>
      <c r="AD154">
        <f t="shared" ca="1" si="755"/>
        <v>7</v>
      </c>
      <c r="AE154" t="s">
        <v>19</v>
      </c>
      <c r="AF154" t="s">
        <v>334</v>
      </c>
      <c r="AG154" t="str">
        <f t="shared" ca="1" si="756"/>
        <v/>
      </c>
      <c r="AH154">
        <f t="shared" ca="1" si="757"/>
        <v>27</v>
      </c>
      <c r="AJ154" t="str">
        <f t="shared" ca="1" si="758"/>
        <v>-2x-7y&amp;=27</v>
      </c>
      <c r="AM154" t="s">
        <v>337</v>
      </c>
      <c r="AN154" s="43" t="str">
        <f t="shared" ref="AN154" ca="1" si="814">C154</f>
        <v>-2x-7y&amp;=27</v>
      </c>
      <c r="AO154" s="98" t="s">
        <v>335</v>
      </c>
      <c r="AP154" s="43" t="str">
        <f t="shared" ref="AP154" ca="1" si="815">C155</f>
        <v>10x-3y&amp;=-97</v>
      </c>
      <c r="AQ154" t="s">
        <v>336</v>
      </c>
      <c r="AR154" t="str">
        <f t="shared" ca="1" si="761"/>
        <v>\\(\\quad \\begin{cases}\\displaystyle\\begin{align}-2x-7y&amp;=27\\\\ 10x-3y&amp;=-97\\end{align}\\end{cases}\\)</v>
      </c>
    </row>
    <row r="155" spans="1:44" x14ac:dyDescent="0.55000000000000004">
      <c r="A155" s="101"/>
      <c r="B155" s="101"/>
      <c r="C155" s="43" t="str">
        <f t="shared" ca="1" si="745"/>
        <v>10x-3y&amp;=-97</v>
      </c>
      <c r="D155" s="10" t="s">
        <v>32</v>
      </c>
      <c r="E155">
        <f t="shared" ca="1" si="746"/>
        <v>-1</v>
      </c>
      <c r="G155" s="114"/>
      <c r="H155" s="114"/>
      <c r="I155" s="114"/>
      <c r="J155" s="114"/>
      <c r="K155" s="114"/>
      <c r="L155" s="136"/>
      <c r="P155" s="1">
        <f t="shared" ca="1" si="638"/>
        <v>-1</v>
      </c>
      <c r="Q155" s="1">
        <f t="shared" ca="1" si="638"/>
        <v>10</v>
      </c>
      <c r="R155" s="1">
        <f t="shared" ca="1" si="638"/>
        <v>-3</v>
      </c>
      <c r="U155">
        <f t="shared" ca="1" si="581"/>
        <v>-1</v>
      </c>
      <c r="V155">
        <f t="shared" ca="1" si="582"/>
        <v>10</v>
      </c>
      <c r="W155">
        <f t="shared" ca="1" si="583"/>
        <v>-3</v>
      </c>
      <c r="Y155">
        <f t="shared" ref="Y155" ca="1" si="816">V155*U154+W155*U155</f>
        <v>-97</v>
      </c>
      <c r="Z155" t="str">
        <f t="shared" ca="1" si="751"/>
        <v/>
      </c>
      <c r="AA155">
        <f t="shared" ca="1" si="752"/>
        <v>10</v>
      </c>
      <c r="AB155" t="str">
        <f t="shared" ca="1" si="753"/>
        <v>x</v>
      </c>
      <c r="AC155" t="str">
        <f t="shared" ca="1" si="754"/>
        <v>-</v>
      </c>
      <c r="AD155">
        <f t="shared" ca="1" si="755"/>
        <v>3</v>
      </c>
      <c r="AE155" t="s">
        <v>19</v>
      </c>
      <c r="AF155" t="s">
        <v>334</v>
      </c>
      <c r="AG155" t="str">
        <f t="shared" ca="1" si="756"/>
        <v>-</v>
      </c>
      <c r="AH155">
        <f t="shared" ca="1" si="757"/>
        <v>97</v>
      </c>
      <c r="AJ155" t="str">
        <f t="shared" ca="1" si="758"/>
        <v>10x-3y&amp;=-97</v>
      </c>
      <c r="AM155" s="98" t="s">
        <v>341</v>
      </c>
      <c r="AN155" t="str">
        <f t="shared" ref="AN155" ca="1" si="817">D154&amp;E154</f>
        <v>x=-10</v>
      </c>
      <c r="AO155" t="s">
        <v>338</v>
      </c>
      <c r="AP155" t="str">
        <f t="shared" ref="AP155" ca="1" si="818">D155&amp;E155</f>
        <v>y=-1</v>
      </c>
      <c r="AQ155" s="98" t="s">
        <v>339</v>
      </c>
      <c r="AR155" t="str">
        <f t="shared" ca="1" si="761"/>
        <v xml:space="preserve">\\(\\quad x=-10 ,\\quad y=-1\\) </v>
      </c>
    </row>
    <row r="156" spans="1:44" x14ac:dyDescent="0.55000000000000004">
      <c r="A156" s="101" t="s">
        <v>3</v>
      </c>
      <c r="B156" s="101" t="s">
        <v>45</v>
      </c>
      <c r="C156" s="43" t="str">
        <f t="shared" ca="1" si="745"/>
        <v>x+5y&amp;=25</v>
      </c>
      <c r="D156" s="10" t="s">
        <v>31</v>
      </c>
      <c r="E156">
        <f t="shared" ca="1" si="746"/>
        <v>10</v>
      </c>
      <c r="G156" s="114" t="s">
        <v>60</v>
      </c>
      <c r="H156" s="115" t="s">
        <v>340</v>
      </c>
      <c r="I156" s="115" t="str">
        <f t="shared" ref="I156" ca="1" si="819">AR156</f>
        <v>\\(\\quad \\begin{cases}\\displaystyle\\begin{align}x+5y&amp;=25\\\\ -7x+5y&amp;=-55\\end{align}\\end{cases}\\)</v>
      </c>
      <c r="J156" s="115" t="str">
        <f t="shared" ref="J156" ca="1" si="820">AR157</f>
        <v xml:space="preserve">\\(\\quad x=10 ,\\quad y=3\\) </v>
      </c>
      <c r="K156" s="115" t="s">
        <v>62</v>
      </c>
      <c r="L156" s="135" t="str">
        <f t="shared" ref="L156" ca="1" si="821">"INSERT INTO "&amp;G156&amp;"(tangen,question,answer,editor,date,count) VALUES('"&amp;H156&amp;"','"&amp;I156&amp;"','"&amp;J156&amp;"','"&amp;K156&amp;"',NOW(),0);"</f>
        <v>INSERT INTO math(tangen,question,answer,editor,date,count) VALUES('m6300','\\(\\quad \\begin{cases}\\displaystyle\\begin{align}x+5y&amp;=25\\\\ -7x+5y&amp;=-55\\end{align}\\end{cases}\\)','\\(\\quad x=10 ,\\quad y=3\\) ','harazono',NOW(),0);</v>
      </c>
      <c r="P156" s="1">
        <f t="shared" ca="1" si="638"/>
        <v>10</v>
      </c>
      <c r="Q156" s="1">
        <f t="shared" ca="1" si="638"/>
        <v>1</v>
      </c>
      <c r="R156" s="1">
        <f t="shared" ca="1" si="638"/>
        <v>5</v>
      </c>
      <c r="U156">
        <f t="shared" ca="1" si="581"/>
        <v>10</v>
      </c>
      <c r="V156">
        <f t="shared" ca="1" si="582"/>
        <v>1</v>
      </c>
      <c r="W156">
        <f t="shared" ca="1" si="583"/>
        <v>5</v>
      </c>
      <c r="Y156">
        <f t="shared" ref="Y156" ca="1" si="822">V156*U156+W156*U157</f>
        <v>25</v>
      </c>
      <c r="Z156" t="str">
        <f t="shared" ca="1" si="751"/>
        <v/>
      </c>
      <c r="AA156" t="str">
        <f t="shared" ca="1" si="752"/>
        <v/>
      </c>
      <c r="AB156" t="str">
        <f t="shared" ca="1" si="753"/>
        <v>x</v>
      </c>
      <c r="AC156" t="str">
        <f t="shared" ca="1" si="754"/>
        <v>+</v>
      </c>
      <c r="AD156">
        <f t="shared" ca="1" si="755"/>
        <v>5</v>
      </c>
      <c r="AE156" t="s">
        <v>19</v>
      </c>
      <c r="AF156" t="s">
        <v>334</v>
      </c>
      <c r="AG156" t="str">
        <f t="shared" ca="1" si="756"/>
        <v/>
      </c>
      <c r="AH156">
        <f t="shared" ca="1" si="757"/>
        <v>25</v>
      </c>
      <c r="AJ156" t="str">
        <f t="shared" ca="1" si="758"/>
        <v>x+5y&amp;=25</v>
      </c>
      <c r="AM156" t="s">
        <v>337</v>
      </c>
      <c r="AN156" s="43" t="str">
        <f t="shared" ref="AN156" ca="1" si="823">C156</f>
        <v>x+5y&amp;=25</v>
      </c>
      <c r="AO156" s="98" t="s">
        <v>335</v>
      </c>
      <c r="AP156" s="43" t="str">
        <f t="shared" ref="AP156" ca="1" si="824">C157</f>
        <v>-7x+5y&amp;=-55</v>
      </c>
      <c r="AQ156" t="s">
        <v>336</v>
      </c>
      <c r="AR156" t="str">
        <f t="shared" ca="1" si="761"/>
        <v>\\(\\quad \\begin{cases}\\displaystyle\\begin{align}x+5y&amp;=25\\\\ -7x+5y&amp;=-55\\end{align}\\end{cases}\\)</v>
      </c>
    </row>
    <row r="157" spans="1:44" x14ac:dyDescent="0.55000000000000004">
      <c r="A157" s="101"/>
      <c r="B157" s="101"/>
      <c r="C157" s="43" t="str">
        <f t="shared" ca="1" si="745"/>
        <v>-7x+5y&amp;=-55</v>
      </c>
      <c r="D157" s="10" t="s">
        <v>32</v>
      </c>
      <c r="E157">
        <f t="shared" ca="1" si="746"/>
        <v>3</v>
      </c>
      <c r="G157" s="114"/>
      <c r="H157" s="114"/>
      <c r="I157" s="114"/>
      <c r="J157" s="114"/>
      <c r="K157" s="114"/>
      <c r="L157" s="136"/>
      <c r="P157" s="1">
        <f t="shared" ca="1" si="638"/>
        <v>3</v>
      </c>
      <c r="Q157" s="1">
        <f t="shared" ca="1" si="638"/>
        <v>-7</v>
      </c>
      <c r="R157" s="1">
        <f t="shared" ca="1" si="638"/>
        <v>5</v>
      </c>
      <c r="U157">
        <f t="shared" ca="1" si="581"/>
        <v>3</v>
      </c>
      <c r="V157">
        <f t="shared" ca="1" si="582"/>
        <v>-7</v>
      </c>
      <c r="W157">
        <f t="shared" ca="1" si="583"/>
        <v>5</v>
      </c>
      <c r="Y157">
        <f t="shared" ref="Y157" ca="1" si="825">V157*U156+W157*U157</f>
        <v>-55</v>
      </c>
      <c r="Z157" t="str">
        <f t="shared" ca="1" si="751"/>
        <v>-</v>
      </c>
      <c r="AA157">
        <f t="shared" ca="1" si="752"/>
        <v>7</v>
      </c>
      <c r="AB157" t="str">
        <f t="shared" ca="1" si="753"/>
        <v>x</v>
      </c>
      <c r="AC157" t="str">
        <f t="shared" ca="1" si="754"/>
        <v>+</v>
      </c>
      <c r="AD157">
        <f t="shared" ca="1" si="755"/>
        <v>5</v>
      </c>
      <c r="AE157" t="s">
        <v>19</v>
      </c>
      <c r="AF157" t="s">
        <v>334</v>
      </c>
      <c r="AG157" t="str">
        <f t="shared" ca="1" si="756"/>
        <v>-</v>
      </c>
      <c r="AH157">
        <f t="shared" ca="1" si="757"/>
        <v>55</v>
      </c>
      <c r="AJ157" t="str">
        <f t="shared" ca="1" si="758"/>
        <v>-7x+5y&amp;=-55</v>
      </c>
      <c r="AM157" s="98" t="s">
        <v>341</v>
      </c>
      <c r="AN157" t="str">
        <f t="shared" ref="AN157" ca="1" si="826">D156&amp;E156</f>
        <v>x=10</v>
      </c>
      <c r="AO157" t="s">
        <v>338</v>
      </c>
      <c r="AP157" t="str">
        <f t="shared" ref="AP157" ca="1" si="827">D157&amp;E157</f>
        <v>y=3</v>
      </c>
      <c r="AQ157" s="98" t="s">
        <v>339</v>
      </c>
      <c r="AR157" t="str">
        <f t="shared" ca="1" si="761"/>
        <v xml:space="preserve">\\(\\quad x=10 ,\\quad y=3\\) </v>
      </c>
    </row>
    <row r="158" spans="1:44" x14ac:dyDescent="0.55000000000000004">
      <c r="A158" s="101" t="s">
        <v>3</v>
      </c>
      <c r="B158" s="101" t="s">
        <v>45</v>
      </c>
      <c r="C158" s="43" t="str">
        <f t="shared" ca="1" si="745"/>
        <v>7x+2y&amp;=58</v>
      </c>
      <c r="D158" s="10" t="s">
        <v>31</v>
      </c>
      <c r="E158">
        <f t="shared" ca="1" si="746"/>
        <v>8</v>
      </c>
      <c r="G158" s="114" t="s">
        <v>60</v>
      </c>
      <c r="H158" s="115" t="s">
        <v>340</v>
      </c>
      <c r="I158" s="115" t="str">
        <f t="shared" ref="I158" ca="1" si="828">AR158</f>
        <v>\\(\\quad \\begin{cases}\\displaystyle\\begin{align}7x+2y&amp;=58\\\\ 9x+y&amp;=73\\end{align}\\end{cases}\\)</v>
      </c>
      <c r="J158" s="115" t="str">
        <f t="shared" ref="J158" ca="1" si="829">AR159</f>
        <v xml:space="preserve">\\(\\quad x=8 ,\\quad y=1\\) </v>
      </c>
      <c r="K158" s="115" t="s">
        <v>62</v>
      </c>
      <c r="L158" s="135" t="str">
        <f t="shared" ref="L158" ca="1" si="830">"INSERT INTO "&amp;G158&amp;"(tangen,question,answer,editor,date,count) VALUES('"&amp;H158&amp;"','"&amp;I158&amp;"','"&amp;J158&amp;"','"&amp;K158&amp;"',NOW(),0);"</f>
        <v>INSERT INTO math(tangen,question,answer,editor,date,count) VALUES('m6300','\\(\\quad \\begin{cases}\\displaystyle\\begin{align}7x+2y&amp;=58\\\\ 9x+y&amp;=73\\end{align}\\end{cases}\\)','\\(\\quad x=8 ,\\quad y=1\\) ','harazono',NOW(),0);</v>
      </c>
      <c r="P158" s="1">
        <f t="shared" ca="1" si="638"/>
        <v>8</v>
      </c>
      <c r="Q158" s="1">
        <f t="shared" ca="1" si="638"/>
        <v>7</v>
      </c>
      <c r="R158" s="1">
        <f t="shared" ca="1" si="638"/>
        <v>2</v>
      </c>
      <c r="U158">
        <f t="shared" ca="1" si="581"/>
        <v>8</v>
      </c>
      <c r="V158">
        <f t="shared" ca="1" si="582"/>
        <v>7</v>
      </c>
      <c r="W158">
        <f t="shared" ca="1" si="583"/>
        <v>2</v>
      </c>
      <c r="Y158">
        <f t="shared" ref="Y158" ca="1" si="831">V158*U158+W158*U159</f>
        <v>58</v>
      </c>
      <c r="Z158" t="str">
        <f t="shared" ca="1" si="751"/>
        <v/>
      </c>
      <c r="AA158">
        <f t="shared" ca="1" si="752"/>
        <v>7</v>
      </c>
      <c r="AB158" t="str">
        <f t="shared" ca="1" si="753"/>
        <v>x</v>
      </c>
      <c r="AC158" t="str">
        <f t="shared" ca="1" si="754"/>
        <v>+</v>
      </c>
      <c r="AD158">
        <f t="shared" ca="1" si="755"/>
        <v>2</v>
      </c>
      <c r="AE158" t="s">
        <v>19</v>
      </c>
      <c r="AF158" t="s">
        <v>334</v>
      </c>
      <c r="AG158" t="str">
        <f t="shared" ca="1" si="756"/>
        <v/>
      </c>
      <c r="AH158">
        <f t="shared" ca="1" si="757"/>
        <v>58</v>
      </c>
      <c r="AJ158" t="str">
        <f t="shared" ca="1" si="758"/>
        <v>7x+2y&amp;=58</v>
      </c>
      <c r="AM158" t="s">
        <v>337</v>
      </c>
      <c r="AN158" s="43" t="str">
        <f t="shared" ref="AN158" ca="1" si="832">C158</f>
        <v>7x+2y&amp;=58</v>
      </c>
      <c r="AO158" s="98" t="s">
        <v>335</v>
      </c>
      <c r="AP158" s="43" t="str">
        <f t="shared" ref="AP158" ca="1" si="833">C159</f>
        <v>9x+y&amp;=73</v>
      </c>
      <c r="AQ158" t="s">
        <v>336</v>
      </c>
      <c r="AR158" t="str">
        <f t="shared" ca="1" si="761"/>
        <v>\\(\\quad \\begin{cases}\\displaystyle\\begin{align}7x+2y&amp;=58\\\\ 9x+y&amp;=73\\end{align}\\end{cases}\\)</v>
      </c>
    </row>
    <row r="159" spans="1:44" x14ac:dyDescent="0.55000000000000004">
      <c r="A159" s="101"/>
      <c r="B159" s="101"/>
      <c r="C159" s="43" t="str">
        <f t="shared" ca="1" si="745"/>
        <v>9x+y&amp;=73</v>
      </c>
      <c r="D159" s="10" t="s">
        <v>32</v>
      </c>
      <c r="E159">
        <f t="shared" ca="1" si="746"/>
        <v>1</v>
      </c>
      <c r="G159" s="114"/>
      <c r="H159" s="114"/>
      <c r="I159" s="114"/>
      <c r="J159" s="114"/>
      <c r="K159" s="114"/>
      <c r="L159" s="136"/>
      <c r="P159" s="1">
        <f t="shared" ca="1" si="638"/>
        <v>1</v>
      </c>
      <c r="Q159" s="1">
        <f t="shared" ca="1" si="638"/>
        <v>9</v>
      </c>
      <c r="R159" s="1">
        <f t="shared" ca="1" si="638"/>
        <v>1</v>
      </c>
      <c r="U159">
        <f t="shared" ca="1" si="581"/>
        <v>1</v>
      </c>
      <c r="V159">
        <f t="shared" ca="1" si="582"/>
        <v>9</v>
      </c>
      <c r="W159">
        <f t="shared" ca="1" si="583"/>
        <v>1</v>
      </c>
      <c r="Y159">
        <f t="shared" ref="Y159" ca="1" si="834">V159*U158+W159*U159</f>
        <v>73</v>
      </c>
      <c r="Z159" t="str">
        <f t="shared" ca="1" si="751"/>
        <v/>
      </c>
      <c r="AA159">
        <f t="shared" ca="1" si="752"/>
        <v>9</v>
      </c>
      <c r="AB159" t="str">
        <f t="shared" ca="1" si="753"/>
        <v>x</v>
      </c>
      <c r="AC159" t="str">
        <f t="shared" ca="1" si="754"/>
        <v>+</v>
      </c>
      <c r="AD159" t="str">
        <f t="shared" ca="1" si="755"/>
        <v/>
      </c>
      <c r="AE159" t="s">
        <v>19</v>
      </c>
      <c r="AF159" t="s">
        <v>334</v>
      </c>
      <c r="AG159" t="str">
        <f t="shared" ca="1" si="756"/>
        <v/>
      </c>
      <c r="AH159">
        <f t="shared" ca="1" si="757"/>
        <v>73</v>
      </c>
      <c r="AJ159" t="str">
        <f t="shared" ca="1" si="758"/>
        <v>9x+y&amp;=73</v>
      </c>
      <c r="AM159" s="98" t="s">
        <v>341</v>
      </c>
      <c r="AN159" t="str">
        <f t="shared" ref="AN159" ca="1" si="835">D158&amp;E158</f>
        <v>x=8</v>
      </c>
      <c r="AO159" t="s">
        <v>338</v>
      </c>
      <c r="AP159" t="str">
        <f t="shared" ref="AP159" ca="1" si="836">D159&amp;E159</f>
        <v>y=1</v>
      </c>
      <c r="AQ159" s="98" t="s">
        <v>339</v>
      </c>
      <c r="AR159" t="str">
        <f t="shared" ca="1" si="761"/>
        <v xml:space="preserve">\\(\\quad x=8 ,\\quad y=1\\) </v>
      </c>
    </row>
    <row r="160" spans="1:44" x14ac:dyDescent="0.55000000000000004">
      <c r="A160" s="101" t="s">
        <v>3</v>
      </c>
      <c r="B160" s="101" t="s">
        <v>45</v>
      </c>
      <c r="C160" s="43" t="str">
        <f t="shared" ca="1" si="745"/>
        <v>-9x-6y&amp;=75</v>
      </c>
      <c r="D160" s="10" t="s">
        <v>31</v>
      </c>
      <c r="E160">
        <f t="shared" ca="1" si="746"/>
        <v>-7</v>
      </c>
      <c r="G160" s="114" t="s">
        <v>60</v>
      </c>
      <c r="H160" s="115" t="s">
        <v>340</v>
      </c>
      <c r="I160" s="115" t="str">
        <f t="shared" ref="I160" ca="1" si="837">AR160</f>
        <v>\\(\\quad \\begin{cases}\\displaystyle\\begin{align}-9x-6y&amp;=75\\\\ 9x+4y&amp;=-71\\end{align}\\end{cases}\\)</v>
      </c>
      <c r="J160" s="115" t="str">
        <f t="shared" ref="J160" ca="1" si="838">AR161</f>
        <v xml:space="preserve">\\(\\quad x=-7 ,\\quad y=-2\\) </v>
      </c>
      <c r="K160" s="115" t="s">
        <v>62</v>
      </c>
      <c r="L160" s="135" t="str">
        <f t="shared" ref="L160" ca="1" si="839">"INSERT INTO "&amp;G160&amp;"(tangen,question,answer,editor,date,count) VALUES('"&amp;H160&amp;"','"&amp;I160&amp;"','"&amp;J160&amp;"','"&amp;K160&amp;"',NOW(),0);"</f>
        <v>INSERT INTO math(tangen,question,answer,editor,date,count) VALUES('m6300','\\(\\quad \\begin{cases}\\displaystyle\\begin{align}-9x-6y&amp;=75\\\\ 9x+4y&amp;=-71\\end{align}\\end{cases}\\)','\\(\\quad x=-7 ,\\quad y=-2\\) ','harazono',NOW(),0);</v>
      </c>
      <c r="P160" s="1">
        <f t="shared" ca="1" si="638"/>
        <v>-7</v>
      </c>
      <c r="Q160" s="1">
        <f t="shared" ca="1" si="638"/>
        <v>-9</v>
      </c>
      <c r="R160" s="1">
        <f t="shared" ca="1" si="638"/>
        <v>-6</v>
      </c>
      <c r="U160">
        <f t="shared" ca="1" si="581"/>
        <v>-7</v>
      </c>
      <c r="V160">
        <f t="shared" ca="1" si="582"/>
        <v>-9</v>
      </c>
      <c r="W160">
        <f t="shared" ca="1" si="583"/>
        <v>-6</v>
      </c>
      <c r="Y160">
        <f t="shared" ref="Y160" ca="1" si="840">V160*U160+W160*U161</f>
        <v>75</v>
      </c>
      <c r="Z160" t="str">
        <f t="shared" ca="1" si="751"/>
        <v>-</v>
      </c>
      <c r="AA160">
        <f t="shared" ca="1" si="752"/>
        <v>9</v>
      </c>
      <c r="AB160" t="str">
        <f t="shared" ca="1" si="753"/>
        <v>x</v>
      </c>
      <c r="AC160" t="str">
        <f t="shared" ca="1" si="754"/>
        <v>-</v>
      </c>
      <c r="AD160">
        <f t="shared" ca="1" si="755"/>
        <v>6</v>
      </c>
      <c r="AE160" t="s">
        <v>19</v>
      </c>
      <c r="AF160" t="s">
        <v>334</v>
      </c>
      <c r="AG160" t="str">
        <f t="shared" ca="1" si="756"/>
        <v/>
      </c>
      <c r="AH160">
        <f t="shared" ca="1" si="757"/>
        <v>75</v>
      </c>
      <c r="AJ160" t="str">
        <f t="shared" ca="1" si="758"/>
        <v>-9x-6y&amp;=75</v>
      </c>
      <c r="AM160" t="s">
        <v>337</v>
      </c>
      <c r="AN160" s="43" t="str">
        <f t="shared" ref="AN160" ca="1" si="841">C160</f>
        <v>-9x-6y&amp;=75</v>
      </c>
      <c r="AO160" s="98" t="s">
        <v>335</v>
      </c>
      <c r="AP160" s="43" t="str">
        <f t="shared" ref="AP160" ca="1" si="842">C161</f>
        <v>9x+4y&amp;=-71</v>
      </c>
      <c r="AQ160" t="s">
        <v>336</v>
      </c>
      <c r="AR160" t="str">
        <f t="shared" ca="1" si="761"/>
        <v>\\(\\quad \\begin{cases}\\displaystyle\\begin{align}-9x-6y&amp;=75\\\\ 9x+4y&amp;=-71\\end{align}\\end{cases}\\)</v>
      </c>
    </row>
    <row r="161" spans="1:44" x14ac:dyDescent="0.55000000000000004">
      <c r="A161" s="101"/>
      <c r="B161" s="101"/>
      <c r="C161" s="43" t="str">
        <f t="shared" ca="1" si="745"/>
        <v>9x+4y&amp;=-71</v>
      </c>
      <c r="D161" s="10" t="s">
        <v>32</v>
      </c>
      <c r="E161">
        <f t="shared" ca="1" si="746"/>
        <v>-2</v>
      </c>
      <c r="G161" s="114"/>
      <c r="H161" s="114"/>
      <c r="I161" s="114"/>
      <c r="J161" s="114"/>
      <c r="K161" s="114"/>
      <c r="L161" s="136"/>
      <c r="P161" s="1">
        <f t="shared" ca="1" si="638"/>
        <v>-2</v>
      </c>
      <c r="Q161" s="1">
        <f t="shared" ca="1" si="638"/>
        <v>9</v>
      </c>
      <c r="R161" s="1">
        <f t="shared" ca="1" si="638"/>
        <v>4</v>
      </c>
      <c r="U161">
        <f t="shared" ca="1" si="581"/>
        <v>-2</v>
      </c>
      <c r="V161">
        <f t="shared" ca="1" si="582"/>
        <v>9</v>
      </c>
      <c r="W161">
        <f t="shared" ca="1" si="583"/>
        <v>4</v>
      </c>
      <c r="Y161">
        <f t="shared" ref="Y161" ca="1" si="843">V161*U160+W161*U161</f>
        <v>-71</v>
      </c>
      <c r="Z161" t="str">
        <f t="shared" ca="1" si="751"/>
        <v/>
      </c>
      <c r="AA161">
        <f t="shared" ca="1" si="752"/>
        <v>9</v>
      </c>
      <c r="AB161" t="str">
        <f t="shared" ca="1" si="753"/>
        <v>x</v>
      </c>
      <c r="AC161" t="str">
        <f t="shared" ca="1" si="754"/>
        <v>+</v>
      </c>
      <c r="AD161">
        <f t="shared" ca="1" si="755"/>
        <v>4</v>
      </c>
      <c r="AE161" t="s">
        <v>19</v>
      </c>
      <c r="AF161" t="s">
        <v>334</v>
      </c>
      <c r="AG161" t="str">
        <f t="shared" ca="1" si="756"/>
        <v>-</v>
      </c>
      <c r="AH161">
        <f t="shared" ca="1" si="757"/>
        <v>71</v>
      </c>
      <c r="AJ161" t="str">
        <f t="shared" ca="1" si="758"/>
        <v>9x+4y&amp;=-71</v>
      </c>
      <c r="AM161" s="98" t="s">
        <v>341</v>
      </c>
      <c r="AN161" t="str">
        <f t="shared" ref="AN161" ca="1" si="844">D160&amp;E160</f>
        <v>x=-7</v>
      </c>
      <c r="AO161" t="s">
        <v>338</v>
      </c>
      <c r="AP161" t="str">
        <f t="shared" ref="AP161" ca="1" si="845">D161&amp;E161</f>
        <v>y=-2</v>
      </c>
      <c r="AQ161" s="98" t="s">
        <v>339</v>
      </c>
      <c r="AR161" t="str">
        <f t="shared" ca="1" si="761"/>
        <v xml:space="preserve">\\(\\quad x=-7 ,\\quad y=-2\\) </v>
      </c>
    </row>
    <row r="162" spans="1:44" x14ac:dyDescent="0.55000000000000004">
      <c r="A162" s="101" t="s">
        <v>3</v>
      </c>
      <c r="B162" s="101" t="s">
        <v>45</v>
      </c>
      <c r="C162" s="43" t="str">
        <f t="shared" ca="1" si="745"/>
        <v>-10x+4y&amp;=78</v>
      </c>
      <c r="D162" s="10" t="s">
        <v>31</v>
      </c>
      <c r="E162">
        <f t="shared" ca="1" si="746"/>
        <v>-7</v>
      </c>
      <c r="G162" s="114" t="s">
        <v>60</v>
      </c>
      <c r="H162" s="115" t="s">
        <v>340</v>
      </c>
      <c r="I162" s="115" t="str">
        <f t="shared" ref="I162" ca="1" si="846">AR162</f>
        <v>\\(\\quad \\begin{cases}\\displaystyle\\begin{align}-10x+4y&amp;=78\\\\ x-4y&amp;=-15\\end{align}\\end{cases}\\)</v>
      </c>
      <c r="J162" s="115" t="str">
        <f t="shared" ref="J162" ca="1" si="847">AR163</f>
        <v xml:space="preserve">\\(\\quad x=-7 ,\\quad y=2\\) </v>
      </c>
      <c r="K162" s="115" t="s">
        <v>62</v>
      </c>
      <c r="L162" s="135" t="str">
        <f t="shared" ref="L162" ca="1" si="848">"INSERT INTO "&amp;G162&amp;"(tangen,question,answer,editor,date,count) VALUES('"&amp;H162&amp;"','"&amp;I162&amp;"','"&amp;J162&amp;"','"&amp;K162&amp;"',NOW(),0);"</f>
        <v>INSERT INTO math(tangen,question,answer,editor,date,count) VALUES('m6300','\\(\\quad \\begin{cases}\\displaystyle\\begin{align}-10x+4y&amp;=78\\\\ x-4y&amp;=-15\\end{align}\\end{cases}\\)','\\(\\quad x=-7 ,\\quad y=2\\) ','harazono',NOW(),0);</v>
      </c>
      <c r="P162" s="1">
        <f t="shared" ca="1" si="638"/>
        <v>-7</v>
      </c>
      <c r="Q162" s="1">
        <f t="shared" ca="1" si="638"/>
        <v>-10</v>
      </c>
      <c r="R162" s="1">
        <f t="shared" ca="1" si="638"/>
        <v>4</v>
      </c>
      <c r="U162">
        <f t="shared" ca="1" si="581"/>
        <v>-7</v>
      </c>
      <c r="V162">
        <f t="shared" ca="1" si="582"/>
        <v>-10</v>
      </c>
      <c r="W162">
        <f t="shared" ca="1" si="583"/>
        <v>4</v>
      </c>
      <c r="Y162">
        <f t="shared" ref="Y162" ca="1" si="849">V162*U162+W162*U163</f>
        <v>78</v>
      </c>
      <c r="Z162" t="str">
        <f t="shared" ca="1" si="751"/>
        <v>-</v>
      </c>
      <c r="AA162">
        <f t="shared" ca="1" si="752"/>
        <v>10</v>
      </c>
      <c r="AB162" t="str">
        <f t="shared" ca="1" si="753"/>
        <v>x</v>
      </c>
      <c r="AC162" t="str">
        <f t="shared" ca="1" si="754"/>
        <v>+</v>
      </c>
      <c r="AD162">
        <f t="shared" ca="1" si="755"/>
        <v>4</v>
      </c>
      <c r="AE162" t="s">
        <v>19</v>
      </c>
      <c r="AF162" t="s">
        <v>334</v>
      </c>
      <c r="AG162" t="str">
        <f t="shared" ca="1" si="756"/>
        <v/>
      </c>
      <c r="AH162">
        <f t="shared" ca="1" si="757"/>
        <v>78</v>
      </c>
      <c r="AJ162" t="str">
        <f t="shared" ca="1" si="758"/>
        <v>-10x+4y&amp;=78</v>
      </c>
      <c r="AM162" t="s">
        <v>337</v>
      </c>
      <c r="AN162" s="43" t="str">
        <f t="shared" ref="AN162" ca="1" si="850">C162</f>
        <v>-10x+4y&amp;=78</v>
      </c>
      <c r="AO162" s="98" t="s">
        <v>335</v>
      </c>
      <c r="AP162" s="43" t="str">
        <f t="shared" ref="AP162" ca="1" si="851">C163</f>
        <v>x-4y&amp;=-15</v>
      </c>
      <c r="AQ162" t="s">
        <v>336</v>
      </c>
      <c r="AR162" t="str">
        <f t="shared" ca="1" si="761"/>
        <v>\\(\\quad \\begin{cases}\\displaystyle\\begin{align}-10x+4y&amp;=78\\\\ x-4y&amp;=-15\\end{align}\\end{cases}\\)</v>
      </c>
    </row>
    <row r="163" spans="1:44" x14ac:dyDescent="0.55000000000000004">
      <c r="A163" s="101"/>
      <c r="B163" s="101"/>
      <c r="C163" s="43" t="str">
        <f t="shared" ca="1" si="745"/>
        <v>x-4y&amp;=-15</v>
      </c>
      <c r="D163" s="10" t="s">
        <v>32</v>
      </c>
      <c r="E163">
        <f t="shared" ca="1" si="746"/>
        <v>2</v>
      </c>
      <c r="G163" s="114"/>
      <c r="H163" s="114"/>
      <c r="I163" s="114"/>
      <c r="J163" s="114"/>
      <c r="K163" s="114"/>
      <c r="L163" s="136"/>
      <c r="P163" s="1">
        <f t="shared" ca="1" si="638"/>
        <v>0</v>
      </c>
      <c r="Q163" s="1">
        <f t="shared" ca="1" si="638"/>
        <v>1</v>
      </c>
      <c r="R163" s="1">
        <f t="shared" ca="1" si="638"/>
        <v>-4</v>
      </c>
      <c r="U163">
        <f t="shared" ca="1" si="581"/>
        <v>2</v>
      </c>
      <c r="V163">
        <f t="shared" ca="1" si="582"/>
        <v>1</v>
      </c>
      <c r="W163">
        <f t="shared" ca="1" si="583"/>
        <v>-4</v>
      </c>
      <c r="Y163">
        <f t="shared" ref="Y163" ca="1" si="852">V163*U162+W163*U163</f>
        <v>-15</v>
      </c>
      <c r="Z163" t="str">
        <f t="shared" ca="1" si="751"/>
        <v/>
      </c>
      <c r="AA163" t="str">
        <f t="shared" ca="1" si="752"/>
        <v/>
      </c>
      <c r="AB163" t="str">
        <f t="shared" ca="1" si="753"/>
        <v>x</v>
      </c>
      <c r="AC163" t="str">
        <f t="shared" ca="1" si="754"/>
        <v>-</v>
      </c>
      <c r="AD163">
        <f t="shared" ca="1" si="755"/>
        <v>4</v>
      </c>
      <c r="AE163" t="s">
        <v>19</v>
      </c>
      <c r="AF163" t="s">
        <v>334</v>
      </c>
      <c r="AG163" t="str">
        <f t="shared" ca="1" si="756"/>
        <v>-</v>
      </c>
      <c r="AH163">
        <f t="shared" ca="1" si="757"/>
        <v>15</v>
      </c>
      <c r="AJ163" t="str">
        <f t="shared" ca="1" si="758"/>
        <v>x-4y&amp;=-15</v>
      </c>
      <c r="AM163" s="98" t="s">
        <v>341</v>
      </c>
      <c r="AN163" t="str">
        <f t="shared" ref="AN163" ca="1" si="853">D162&amp;E162</f>
        <v>x=-7</v>
      </c>
      <c r="AO163" t="s">
        <v>338</v>
      </c>
      <c r="AP163" t="str">
        <f t="shared" ref="AP163" ca="1" si="854">D163&amp;E163</f>
        <v>y=2</v>
      </c>
      <c r="AQ163" s="98" t="s">
        <v>339</v>
      </c>
      <c r="AR163" t="str">
        <f t="shared" ca="1" si="761"/>
        <v xml:space="preserve">\\(\\quad x=-7 ,\\quad y=2\\) </v>
      </c>
    </row>
    <row r="164" spans="1:44" x14ac:dyDescent="0.55000000000000004">
      <c r="A164" s="101" t="s">
        <v>3</v>
      </c>
      <c r="B164" s="101" t="s">
        <v>45</v>
      </c>
      <c r="C164" s="43" t="str">
        <f t="shared" ca="1" si="745"/>
        <v>-7x-3y&amp;=-67</v>
      </c>
      <c r="D164" s="10" t="s">
        <v>31</v>
      </c>
      <c r="E164">
        <f t="shared" ca="1" si="746"/>
        <v>7</v>
      </c>
      <c r="G164" s="114" t="s">
        <v>60</v>
      </c>
      <c r="H164" s="115" t="s">
        <v>340</v>
      </c>
      <c r="I164" s="115" t="str">
        <f t="shared" ref="I164" ca="1" si="855">AR164</f>
        <v>\\(\\quad \\begin{cases}\\displaystyle\\begin{align}-7x-3y&amp;=-67\\\\ 5x-7y&amp;=-7\\end{align}\\end{cases}\\)</v>
      </c>
      <c r="J164" s="115" t="str">
        <f t="shared" ref="J164" ca="1" si="856">AR165</f>
        <v xml:space="preserve">\\(\\quad x=7 ,\\quad y=6\\) </v>
      </c>
      <c r="K164" s="115" t="s">
        <v>62</v>
      </c>
      <c r="L164" s="135" t="str">
        <f t="shared" ref="L164" ca="1" si="857">"INSERT INTO "&amp;G164&amp;"(tangen,question,answer,editor,date,count) VALUES('"&amp;H164&amp;"','"&amp;I164&amp;"','"&amp;J164&amp;"','"&amp;K164&amp;"',NOW(),0);"</f>
        <v>INSERT INTO math(tangen,question,answer,editor,date,count) VALUES('m6300','\\(\\quad \\begin{cases}\\displaystyle\\begin{align}-7x-3y&amp;=-67\\\\ 5x-7y&amp;=-7\\end{align}\\end{cases}\\)','\\(\\quad x=7 ,\\quad y=6\\) ','harazono',NOW(),0);</v>
      </c>
      <c r="P164" s="1">
        <f t="shared" ca="1" si="638"/>
        <v>7</v>
      </c>
      <c r="Q164" s="1">
        <f t="shared" ca="1" si="638"/>
        <v>-7</v>
      </c>
      <c r="R164" s="1">
        <f t="shared" ca="1" si="638"/>
        <v>-3</v>
      </c>
      <c r="U164">
        <f t="shared" ca="1" si="581"/>
        <v>7</v>
      </c>
      <c r="V164">
        <f t="shared" ca="1" si="582"/>
        <v>-7</v>
      </c>
      <c r="W164">
        <f t="shared" ca="1" si="583"/>
        <v>-3</v>
      </c>
      <c r="Y164">
        <f t="shared" ref="Y164" ca="1" si="858">V164*U164+W164*U165</f>
        <v>-67</v>
      </c>
      <c r="Z164" t="str">
        <f t="shared" ca="1" si="751"/>
        <v>-</v>
      </c>
      <c r="AA164">
        <f t="shared" ca="1" si="752"/>
        <v>7</v>
      </c>
      <c r="AB164" t="str">
        <f t="shared" ca="1" si="753"/>
        <v>x</v>
      </c>
      <c r="AC164" t="str">
        <f t="shared" ca="1" si="754"/>
        <v>-</v>
      </c>
      <c r="AD164">
        <f t="shared" ca="1" si="755"/>
        <v>3</v>
      </c>
      <c r="AE164" t="s">
        <v>19</v>
      </c>
      <c r="AF164" t="s">
        <v>334</v>
      </c>
      <c r="AG164" t="str">
        <f t="shared" ca="1" si="756"/>
        <v>-</v>
      </c>
      <c r="AH164">
        <f t="shared" ca="1" si="757"/>
        <v>67</v>
      </c>
      <c r="AJ164" t="str">
        <f t="shared" ca="1" si="758"/>
        <v>-7x-3y&amp;=-67</v>
      </c>
      <c r="AM164" t="s">
        <v>337</v>
      </c>
      <c r="AN164" s="43" t="str">
        <f t="shared" ref="AN164" ca="1" si="859">C164</f>
        <v>-7x-3y&amp;=-67</v>
      </c>
      <c r="AO164" s="98" t="s">
        <v>335</v>
      </c>
      <c r="AP164" s="43" t="str">
        <f t="shared" ref="AP164" ca="1" si="860">C165</f>
        <v>5x-7y&amp;=-7</v>
      </c>
      <c r="AQ164" t="s">
        <v>336</v>
      </c>
      <c r="AR164" t="str">
        <f t="shared" ca="1" si="761"/>
        <v>\\(\\quad \\begin{cases}\\displaystyle\\begin{align}-7x-3y&amp;=-67\\\\ 5x-7y&amp;=-7\\end{align}\\end{cases}\\)</v>
      </c>
    </row>
    <row r="165" spans="1:44" x14ac:dyDescent="0.55000000000000004">
      <c r="A165" s="101"/>
      <c r="B165" s="101"/>
      <c r="C165" s="43" t="str">
        <f t="shared" ca="1" si="745"/>
        <v>5x-7y&amp;=-7</v>
      </c>
      <c r="D165" s="10" t="s">
        <v>32</v>
      </c>
      <c r="E165">
        <f t="shared" ca="1" si="746"/>
        <v>6</v>
      </c>
      <c r="G165" s="114"/>
      <c r="H165" s="114"/>
      <c r="I165" s="114"/>
      <c r="J165" s="114"/>
      <c r="K165" s="114"/>
      <c r="L165" s="136"/>
      <c r="P165" s="1">
        <f t="shared" ca="1" si="638"/>
        <v>6</v>
      </c>
      <c r="Q165" s="1">
        <f t="shared" ca="1" si="638"/>
        <v>5</v>
      </c>
      <c r="R165" s="1">
        <f t="shared" ca="1" si="638"/>
        <v>-7</v>
      </c>
      <c r="U165">
        <f t="shared" ca="1" si="581"/>
        <v>6</v>
      </c>
      <c r="V165">
        <f t="shared" ca="1" si="582"/>
        <v>5</v>
      </c>
      <c r="W165">
        <f t="shared" ca="1" si="583"/>
        <v>-7</v>
      </c>
      <c r="Y165">
        <f t="shared" ref="Y165" ca="1" si="861">V165*U164+W165*U165</f>
        <v>-7</v>
      </c>
      <c r="Z165" t="str">
        <f t="shared" ca="1" si="751"/>
        <v/>
      </c>
      <c r="AA165">
        <f t="shared" ca="1" si="752"/>
        <v>5</v>
      </c>
      <c r="AB165" t="str">
        <f t="shared" ca="1" si="753"/>
        <v>x</v>
      </c>
      <c r="AC165" t="str">
        <f t="shared" ca="1" si="754"/>
        <v>-</v>
      </c>
      <c r="AD165">
        <f t="shared" ca="1" si="755"/>
        <v>7</v>
      </c>
      <c r="AE165" t="s">
        <v>19</v>
      </c>
      <c r="AF165" t="s">
        <v>334</v>
      </c>
      <c r="AG165" t="str">
        <f t="shared" ca="1" si="756"/>
        <v>-</v>
      </c>
      <c r="AH165">
        <f t="shared" ca="1" si="757"/>
        <v>7</v>
      </c>
      <c r="AJ165" t="str">
        <f t="shared" ca="1" si="758"/>
        <v>5x-7y&amp;=-7</v>
      </c>
      <c r="AM165" s="98" t="s">
        <v>341</v>
      </c>
      <c r="AN165" t="str">
        <f t="shared" ref="AN165" ca="1" si="862">D164&amp;E164</f>
        <v>x=7</v>
      </c>
      <c r="AO165" t="s">
        <v>338</v>
      </c>
      <c r="AP165" t="str">
        <f t="shared" ref="AP165" ca="1" si="863">D165&amp;E165</f>
        <v>y=6</v>
      </c>
      <c r="AQ165" s="98" t="s">
        <v>339</v>
      </c>
      <c r="AR165" t="str">
        <f t="shared" ca="1" si="761"/>
        <v xml:space="preserve">\\(\\quad x=7 ,\\quad y=6\\) </v>
      </c>
    </row>
    <row r="166" spans="1:44" x14ac:dyDescent="0.55000000000000004">
      <c r="A166" s="101" t="s">
        <v>3</v>
      </c>
      <c r="B166" s="101" t="s">
        <v>45</v>
      </c>
      <c r="C166" s="43" t="str">
        <f t="shared" ca="1" si="745"/>
        <v>6x+9y&amp;=-30</v>
      </c>
      <c r="D166" s="10" t="s">
        <v>31</v>
      </c>
      <c r="E166">
        <f t="shared" ca="1" si="746"/>
        <v>-2</v>
      </c>
      <c r="G166" s="114" t="s">
        <v>60</v>
      </c>
      <c r="H166" s="115" t="s">
        <v>340</v>
      </c>
      <c r="I166" s="115" t="str">
        <f t="shared" ref="I166" ca="1" si="864">AR166</f>
        <v>\\(\\quad \\begin{cases}\\displaystyle\\begin{align}6x+9y&amp;=-30\\\\ 9x-8y&amp;=-2\\end{align}\\end{cases}\\)</v>
      </c>
      <c r="J166" s="115" t="str">
        <f t="shared" ref="J166" ca="1" si="865">AR167</f>
        <v xml:space="preserve">\\(\\quad x=-2 ,\\quad y=-2\\) </v>
      </c>
      <c r="K166" s="115" t="s">
        <v>62</v>
      </c>
      <c r="L166" s="135" t="str">
        <f t="shared" ref="L166" ca="1" si="866">"INSERT INTO "&amp;G166&amp;"(tangen,question,answer,editor,date,count) VALUES('"&amp;H166&amp;"','"&amp;I166&amp;"','"&amp;J166&amp;"','"&amp;K166&amp;"',NOW(),0);"</f>
        <v>INSERT INTO math(tangen,question,answer,editor,date,count) VALUES('m6300','\\(\\quad \\begin{cases}\\displaystyle\\begin{align}6x+9y&amp;=-30\\\\ 9x-8y&amp;=-2\\end{align}\\end{cases}\\)','\\(\\quad x=-2 ,\\quad y=-2\\) ','harazono',NOW(),0);</v>
      </c>
      <c r="P166" s="1">
        <f t="shared" ca="1" si="638"/>
        <v>-2</v>
      </c>
      <c r="Q166" s="1">
        <f t="shared" ca="1" si="638"/>
        <v>6</v>
      </c>
      <c r="R166" s="1">
        <f t="shared" ca="1" si="638"/>
        <v>9</v>
      </c>
      <c r="U166">
        <f t="shared" ca="1" si="581"/>
        <v>-2</v>
      </c>
      <c r="V166">
        <f t="shared" ca="1" si="582"/>
        <v>6</v>
      </c>
      <c r="W166">
        <f t="shared" ca="1" si="583"/>
        <v>9</v>
      </c>
      <c r="Y166">
        <f t="shared" ref="Y166" ca="1" si="867">V166*U166+W166*U167</f>
        <v>-30</v>
      </c>
      <c r="Z166" t="str">
        <f t="shared" ca="1" si="751"/>
        <v/>
      </c>
      <c r="AA166">
        <f t="shared" ca="1" si="752"/>
        <v>6</v>
      </c>
      <c r="AB166" t="str">
        <f t="shared" ca="1" si="753"/>
        <v>x</v>
      </c>
      <c r="AC166" t="str">
        <f t="shared" ca="1" si="754"/>
        <v>+</v>
      </c>
      <c r="AD166">
        <f t="shared" ca="1" si="755"/>
        <v>9</v>
      </c>
      <c r="AE166" t="s">
        <v>19</v>
      </c>
      <c r="AF166" t="s">
        <v>334</v>
      </c>
      <c r="AG166" t="str">
        <f t="shared" ca="1" si="756"/>
        <v>-</v>
      </c>
      <c r="AH166">
        <f t="shared" ca="1" si="757"/>
        <v>30</v>
      </c>
      <c r="AJ166" t="str">
        <f t="shared" ca="1" si="758"/>
        <v>6x+9y&amp;=-30</v>
      </c>
      <c r="AM166" t="s">
        <v>337</v>
      </c>
      <c r="AN166" s="43" t="str">
        <f t="shared" ref="AN166" ca="1" si="868">C166</f>
        <v>6x+9y&amp;=-30</v>
      </c>
      <c r="AO166" s="98" t="s">
        <v>335</v>
      </c>
      <c r="AP166" s="43" t="str">
        <f t="shared" ref="AP166" ca="1" si="869">C167</f>
        <v>9x-8y&amp;=-2</v>
      </c>
      <c r="AQ166" t="s">
        <v>336</v>
      </c>
      <c r="AR166" t="str">
        <f t="shared" ca="1" si="761"/>
        <v>\\(\\quad \\begin{cases}\\displaystyle\\begin{align}6x+9y&amp;=-30\\\\ 9x-8y&amp;=-2\\end{align}\\end{cases}\\)</v>
      </c>
    </row>
    <row r="167" spans="1:44" x14ac:dyDescent="0.55000000000000004">
      <c r="A167" s="101"/>
      <c r="B167" s="101"/>
      <c r="C167" s="43" t="str">
        <f t="shared" ca="1" si="745"/>
        <v>9x-8y&amp;=-2</v>
      </c>
      <c r="D167" s="10" t="s">
        <v>32</v>
      </c>
      <c r="E167">
        <f t="shared" ca="1" si="746"/>
        <v>-2</v>
      </c>
      <c r="G167" s="114"/>
      <c r="H167" s="114"/>
      <c r="I167" s="114"/>
      <c r="J167" s="114"/>
      <c r="K167" s="114"/>
      <c r="L167" s="136"/>
      <c r="P167" s="1">
        <f t="shared" ca="1" si="638"/>
        <v>-2</v>
      </c>
      <c r="Q167" s="1">
        <f t="shared" ca="1" si="638"/>
        <v>9</v>
      </c>
      <c r="R167" s="1">
        <f t="shared" ca="1" si="638"/>
        <v>-8</v>
      </c>
      <c r="U167">
        <f t="shared" ca="1" si="581"/>
        <v>-2</v>
      </c>
      <c r="V167">
        <f t="shared" ca="1" si="582"/>
        <v>9</v>
      </c>
      <c r="W167">
        <f t="shared" ca="1" si="583"/>
        <v>-8</v>
      </c>
      <c r="Y167">
        <f t="shared" ref="Y167" ca="1" si="870">V167*U166+W167*U167</f>
        <v>-2</v>
      </c>
      <c r="Z167" t="str">
        <f t="shared" ca="1" si="751"/>
        <v/>
      </c>
      <c r="AA167">
        <f t="shared" ca="1" si="752"/>
        <v>9</v>
      </c>
      <c r="AB167" t="str">
        <f t="shared" ca="1" si="753"/>
        <v>x</v>
      </c>
      <c r="AC167" t="str">
        <f t="shared" ca="1" si="754"/>
        <v>-</v>
      </c>
      <c r="AD167">
        <f t="shared" ca="1" si="755"/>
        <v>8</v>
      </c>
      <c r="AE167" t="s">
        <v>19</v>
      </c>
      <c r="AF167" t="s">
        <v>334</v>
      </c>
      <c r="AG167" t="str">
        <f t="shared" ca="1" si="756"/>
        <v>-</v>
      </c>
      <c r="AH167">
        <f t="shared" ca="1" si="757"/>
        <v>2</v>
      </c>
      <c r="AJ167" t="str">
        <f t="shared" ca="1" si="758"/>
        <v>9x-8y&amp;=-2</v>
      </c>
      <c r="AM167" s="98" t="s">
        <v>341</v>
      </c>
      <c r="AN167" t="str">
        <f t="shared" ref="AN167" ca="1" si="871">D166&amp;E166</f>
        <v>x=-2</v>
      </c>
      <c r="AO167" t="s">
        <v>338</v>
      </c>
      <c r="AP167" t="str">
        <f t="shared" ref="AP167" ca="1" si="872">D167&amp;E167</f>
        <v>y=-2</v>
      </c>
      <c r="AQ167" s="98" t="s">
        <v>339</v>
      </c>
      <c r="AR167" t="str">
        <f t="shared" ca="1" si="761"/>
        <v xml:space="preserve">\\(\\quad x=-2 ,\\quad y=-2\\) </v>
      </c>
    </row>
    <row r="168" spans="1:44" x14ac:dyDescent="0.55000000000000004">
      <c r="A168" s="101" t="s">
        <v>3</v>
      </c>
      <c r="B168" s="101" t="s">
        <v>45</v>
      </c>
      <c r="C168" s="43" t="str">
        <f t="shared" ca="1" si="745"/>
        <v>-9x-3y&amp;=-15</v>
      </c>
      <c r="D168" s="10" t="s">
        <v>31</v>
      </c>
      <c r="E168">
        <f t="shared" ca="1" si="746"/>
        <v>4</v>
      </c>
      <c r="G168" s="114" t="s">
        <v>60</v>
      </c>
      <c r="H168" s="115" t="s">
        <v>340</v>
      </c>
      <c r="I168" s="115" t="str">
        <f t="shared" ref="I168" ca="1" si="873">AR168</f>
        <v>\\(\\quad \\begin{cases}\\displaystyle\\begin{align}-9x-3y&amp;=-15\\\\ x-8y&amp;=60\\end{align}\\end{cases}\\)</v>
      </c>
      <c r="J168" s="115" t="str">
        <f t="shared" ref="J168" ca="1" si="874">AR169</f>
        <v xml:space="preserve">\\(\\quad x=4 ,\\quad y=-7\\) </v>
      </c>
      <c r="K168" s="115" t="s">
        <v>62</v>
      </c>
      <c r="L168" s="135" t="str">
        <f t="shared" ref="L168" ca="1" si="875">"INSERT INTO "&amp;G168&amp;"(tangen,question,answer,editor,date,count) VALUES('"&amp;H168&amp;"','"&amp;I168&amp;"','"&amp;J168&amp;"','"&amp;K168&amp;"',NOW(),0);"</f>
        <v>INSERT INTO math(tangen,question,answer,editor,date,count) VALUES('m6300','\\(\\quad \\begin{cases}\\displaystyle\\begin{align}-9x-3y&amp;=-15\\\\ x-8y&amp;=60\\end{align}\\end{cases}\\)','\\(\\quad x=4 ,\\quad y=-7\\) ','harazono',NOW(),0);</v>
      </c>
      <c r="P168" s="1">
        <f t="shared" ca="1" si="638"/>
        <v>4</v>
      </c>
      <c r="Q168" s="1">
        <f t="shared" ca="1" si="638"/>
        <v>-9</v>
      </c>
      <c r="R168" s="1">
        <f t="shared" ca="1" si="638"/>
        <v>-3</v>
      </c>
      <c r="U168">
        <f t="shared" ref="U168:U201" ca="1" si="876">IF(P168=0,2,P168)</f>
        <v>4</v>
      </c>
      <c r="V168">
        <f t="shared" ref="V168:V201" ca="1" si="877">IF(Q168=0,2,Q168)</f>
        <v>-9</v>
      </c>
      <c r="W168">
        <f t="shared" ref="W168:W201" ca="1" si="878">IF(R168=0,2,R168)</f>
        <v>-3</v>
      </c>
      <c r="Y168">
        <f t="shared" ref="Y168" ca="1" si="879">V168*U168+W168*U169</f>
        <v>-15</v>
      </c>
      <c r="Z168" t="str">
        <f t="shared" ca="1" si="751"/>
        <v>-</v>
      </c>
      <c r="AA168">
        <f t="shared" ca="1" si="752"/>
        <v>9</v>
      </c>
      <c r="AB168" t="str">
        <f t="shared" ca="1" si="753"/>
        <v>x</v>
      </c>
      <c r="AC168" t="str">
        <f t="shared" ca="1" si="754"/>
        <v>-</v>
      </c>
      <c r="AD168">
        <f t="shared" ca="1" si="755"/>
        <v>3</v>
      </c>
      <c r="AE168" t="s">
        <v>19</v>
      </c>
      <c r="AF168" t="s">
        <v>334</v>
      </c>
      <c r="AG168" t="str">
        <f t="shared" ca="1" si="756"/>
        <v>-</v>
      </c>
      <c r="AH168">
        <f t="shared" ca="1" si="757"/>
        <v>15</v>
      </c>
      <c r="AJ168" t="str">
        <f t="shared" ca="1" si="758"/>
        <v>-9x-3y&amp;=-15</v>
      </c>
      <c r="AM168" t="s">
        <v>337</v>
      </c>
      <c r="AN168" s="43" t="str">
        <f t="shared" ref="AN168" ca="1" si="880">C168</f>
        <v>-9x-3y&amp;=-15</v>
      </c>
      <c r="AO168" s="98" t="s">
        <v>335</v>
      </c>
      <c r="AP168" s="43" t="str">
        <f t="shared" ref="AP168" ca="1" si="881">C169</f>
        <v>x-8y&amp;=60</v>
      </c>
      <c r="AQ168" t="s">
        <v>336</v>
      </c>
      <c r="AR168" t="str">
        <f t="shared" ca="1" si="761"/>
        <v>\\(\\quad \\begin{cases}\\displaystyle\\begin{align}-9x-3y&amp;=-15\\\\ x-8y&amp;=60\\end{align}\\end{cases}\\)</v>
      </c>
    </row>
    <row r="169" spans="1:44" x14ac:dyDescent="0.55000000000000004">
      <c r="A169" s="101"/>
      <c r="B169" s="101"/>
      <c r="C169" s="43" t="str">
        <f t="shared" ca="1" si="745"/>
        <v>x-8y&amp;=60</v>
      </c>
      <c r="D169" s="10" t="s">
        <v>32</v>
      </c>
      <c r="E169">
        <f t="shared" ca="1" si="746"/>
        <v>-7</v>
      </c>
      <c r="G169" s="114"/>
      <c r="H169" s="114"/>
      <c r="I169" s="114"/>
      <c r="J169" s="114"/>
      <c r="K169" s="114"/>
      <c r="L169" s="136"/>
      <c r="P169" s="1">
        <f t="shared" ca="1" si="638"/>
        <v>-7</v>
      </c>
      <c r="Q169" s="1">
        <f t="shared" ca="1" si="638"/>
        <v>1</v>
      </c>
      <c r="R169" s="1">
        <f t="shared" ca="1" si="638"/>
        <v>-8</v>
      </c>
      <c r="U169">
        <f t="shared" ca="1" si="876"/>
        <v>-7</v>
      </c>
      <c r="V169">
        <f t="shared" ca="1" si="877"/>
        <v>1</v>
      </c>
      <c r="W169">
        <f t="shared" ca="1" si="878"/>
        <v>-8</v>
      </c>
      <c r="Y169">
        <f t="shared" ref="Y169" ca="1" si="882">V169*U168+W169*U169</f>
        <v>60</v>
      </c>
      <c r="Z169" t="str">
        <f t="shared" ca="1" si="751"/>
        <v/>
      </c>
      <c r="AA169" t="str">
        <f t="shared" ca="1" si="752"/>
        <v/>
      </c>
      <c r="AB169" t="str">
        <f t="shared" ca="1" si="753"/>
        <v>x</v>
      </c>
      <c r="AC169" t="str">
        <f t="shared" ca="1" si="754"/>
        <v>-</v>
      </c>
      <c r="AD169">
        <f t="shared" ca="1" si="755"/>
        <v>8</v>
      </c>
      <c r="AE169" t="s">
        <v>19</v>
      </c>
      <c r="AF169" t="s">
        <v>334</v>
      </c>
      <c r="AG169" t="str">
        <f t="shared" ca="1" si="756"/>
        <v/>
      </c>
      <c r="AH169">
        <f t="shared" ca="1" si="757"/>
        <v>60</v>
      </c>
      <c r="AJ169" t="str">
        <f t="shared" ca="1" si="758"/>
        <v>x-8y&amp;=60</v>
      </c>
      <c r="AM169" s="98" t="s">
        <v>341</v>
      </c>
      <c r="AN169" t="str">
        <f t="shared" ref="AN169" ca="1" si="883">D168&amp;E168</f>
        <v>x=4</v>
      </c>
      <c r="AO169" t="s">
        <v>338</v>
      </c>
      <c r="AP169" t="str">
        <f t="shared" ref="AP169" ca="1" si="884">D169&amp;E169</f>
        <v>y=-7</v>
      </c>
      <c r="AQ169" s="98" t="s">
        <v>339</v>
      </c>
      <c r="AR169" t="str">
        <f t="shared" ca="1" si="761"/>
        <v xml:space="preserve">\\(\\quad x=4 ,\\quad y=-7\\) </v>
      </c>
    </row>
    <row r="170" spans="1:44" x14ac:dyDescent="0.55000000000000004">
      <c r="A170" s="101" t="s">
        <v>3</v>
      </c>
      <c r="B170" s="101" t="s">
        <v>45</v>
      </c>
      <c r="C170" s="43" t="str">
        <f t="shared" ca="1" si="745"/>
        <v>-x-4y&amp;=46</v>
      </c>
      <c r="D170" s="10" t="s">
        <v>31</v>
      </c>
      <c r="E170">
        <f t="shared" ca="1" si="746"/>
        <v>-6</v>
      </c>
      <c r="G170" s="114" t="s">
        <v>60</v>
      </c>
      <c r="H170" s="115" t="s">
        <v>340</v>
      </c>
      <c r="I170" s="115" t="str">
        <f t="shared" ref="I170" ca="1" si="885">AR170</f>
        <v>\\(\\quad \\begin{cases}\\displaystyle\\begin{align}-x-4y&amp;=46\\\\ -9x+5y&amp;=4\\end{align}\\end{cases}\\)</v>
      </c>
      <c r="J170" s="115" t="str">
        <f t="shared" ref="J170" ca="1" si="886">AR171</f>
        <v xml:space="preserve">\\(\\quad x=-6 ,\\quad y=-10\\) </v>
      </c>
      <c r="K170" s="115" t="s">
        <v>62</v>
      </c>
      <c r="L170" s="135" t="str">
        <f t="shared" ref="L170" ca="1" si="887">"INSERT INTO "&amp;G170&amp;"(tangen,question,answer,editor,date,count) VALUES('"&amp;H170&amp;"','"&amp;I170&amp;"','"&amp;J170&amp;"','"&amp;K170&amp;"',NOW(),0);"</f>
        <v>INSERT INTO math(tangen,question,answer,editor,date,count) VALUES('m6300','\\(\\quad \\begin{cases}\\displaystyle\\begin{align}-x-4y&amp;=46\\\\ -9x+5y&amp;=4\\end{align}\\end{cases}\\)','\\(\\quad x=-6 ,\\quad y=-10\\) ','harazono',NOW(),0);</v>
      </c>
      <c r="P170" s="1">
        <f t="shared" ca="1" si="638"/>
        <v>-6</v>
      </c>
      <c r="Q170" s="1">
        <f t="shared" ca="1" si="638"/>
        <v>-1</v>
      </c>
      <c r="R170" s="1">
        <f t="shared" ca="1" si="638"/>
        <v>-4</v>
      </c>
      <c r="U170">
        <f t="shared" ca="1" si="876"/>
        <v>-6</v>
      </c>
      <c r="V170">
        <f t="shared" ca="1" si="877"/>
        <v>-1</v>
      </c>
      <c r="W170">
        <f t="shared" ca="1" si="878"/>
        <v>-4</v>
      </c>
      <c r="Y170">
        <f t="shared" ref="Y170" ca="1" si="888">V170*U170+W170*U171</f>
        <v>46</v>
      </c>
      <c r="Z170" t="str">
        <f t="shared" ca="1" si="751"/>
        <v>-</v>
      </c>
      <c r="AA170" t="str">
        <f t="shared" ca="1" si="752"/>
        <v/>
      </c>
      <c r="AB170" t="str">
        <f t="shared" ca="1" si="753"/>
        <v>x</v>
      </c>
      <c r="AC170" t="str">
        <f t="shared" ca="1" si="754"/>
        <v>-</v>
      </c>
      <c r="AD170">
        <f t="shared" ca="1" si="755"/>
        <v>4</v>
      </c>
      <c r="AE170" t="s">
        <v>19</v>
      </c>
      <c r="AF170" t="s">
        <v>334</v>
      </c>
      <c r="AG170" t="str">
        <f t="shared" ca="1" si="756"/>
        <v/>
      </c>
      <c r="AH170">
        <f t="shared" ca="1" si="757"/>
        <v>46</v>
      </c>
      <c r="AJ170" t="str">
        <f t="shared" ca="1" si="758"/>
        <v>-x-4y&amp;=46</v>
      </c>
      <c r="AM170" t="s">
        <v>337</v>
      </c>
      <c r="AN170" s="43" t="str">
        <f t="shared" ref="AN170" ca="1" si="889">C170</f>
        <v>-x-4y&amp;=46</v>
      </c>
      <c r="AO170" s="98" t="s">
        <v>335</v>
      </c>
      <c r="AP170" s="43" t="str">
        <f t="shared" ref="AP170" ca="1" si="890">C171</f>
        <v>-9x+5y&amp;=4</v>
      </c>
      <c r="AQ170" t="s">
        <v>336</v>
      </c>
      <c r="AR170" t="str">
        <f t="shared" ca="1" si="761"/>
        <v>\\(\\quad \\begin{cases}\\displaystyle\\begin{align}-x-4y&amp;=46\\\\ -9x+5y&amp;=4\\end{align}\\end{cases}\\)</v>
      </c>
    </row>
    <row r="171" spans="1:44" x14ac:dyDescent="0.55000000000000004">
      <c r="A171" s="101"/>
      <c r="B171" s="101"/>
      <c r="C171" s="43" t="str">
        <f t="shared" ca="1" si="745"/>
        <v>-9x+5y&amp;=4</v>
      </c>
      <c r="D171" s="10" t="s">
        <v>32</v>
      </c>
      <c r="E171">
        <f t="shared" ca="1" si="746"/>
        <v>-10</v>
      </c>
      <c r="G171" s="114"/>
      <c r="H171" s="114"/>
      <c r="I171" s="114"/>
      <c r="J171" s="114"/>
      <c r="K171" s="114"/>
      <c r="L171" s="136"/>
      <c r="P171" s="1">
        <f t="shared" ca="1" si="638"/>
        <v>-10</v>
      </c>
      <c r="Q171" s="1">
        <f t="shared" ca="1" si="638"/>
        <v>-9</v>
      </c>
      <c r="R171" s="1">
        <f t="shared" ca="1" si="638"/>
        <v>5</v>
      </c>
      <c r="U171">
        <f t="shared" ca="1" si="876"/>
        <v>-10</v>
      </c>
      <c r="V171">
        <f t="shared" ca="1" si="877"/>
        <v>-9</v>
      </c>
      <c r="W171">
        <f t="shared" ca="1" si="878"/>
        <v>5</v>
      </c>
      <c r="Y171">
        <f t="shared" ref="Y171" ca="1" si="891">V171*U170+W171*U171</f>
        <v>4</v>
      </c>
      <c r="Z171" t="str">
        <f t="shared" ca="1" si="751"/>
        <v>-</v>
      </c>
      <c r="AA171">
        <f t="shared" ca="1" si="752"/>
        <v>9</v>
      </c>
      <c r="AB171" t="str">
        <f t="shared" ca="1" si="753"/>
        <v>x</v>
      </c>
      <c r="AC171" t="str">
        <f t="shared" ca="1" si="754"/>
        <v>+</v>
      </c>
      <c r="AD171">
        <f t="shared" ca="1" si="755"/>
        <v>5</v>
      </c>
      <c r="AE171" t="s">
        <v>19</v>
      </c>
      <c r="AF171" t="s">
        <v>334</v>
      </c>
      <c r="AG171" t="str">
        <f t="shared" ca="1" si="756"/>
        <v/>
      </c>
      <c r="AH171">
        <f t="shared" ca="1" si="757"/>
        <v>4</v>
      </c>
      <c r="AJ171" t="str">
        <f t="shared" ca="1" si="758"/>
        <v>-9x+5y&amp;=4</v>
      </c>
      <c r="AM171" s="98" t="s">
        <v>341</v>
      </c>
      <c r="AN171" t="str">
        <f t="shared" ref="AN171" ca="1" si="892">D170&amp;E170</f>
        <v>x=-6</v>
      </c>
      <c r="AO171" t="s">
        <v>338</v>
      </c>
      <c r="AP171" t="str">
        <f t="shared" ref="AP171" ca="1" si="893">D171&amp;E171</f>
        <v>y=-10</v>
      </c>
      <c r="AQ171" s="98" t="s">
        <v>339</v>
      </c>
      <c r="AR171" t="str">
        <f t="shared" ca="1" si="761"/>
        <v xml:space="preserve">\\(\\quad x=-6 ,\\quad y=-10\\) </v>
      </c>
    </row>
    <row r="172" spans="1:44" x14ac:dyDescent="0.55000000000000004">
      <c r="A172" s="101" t="s">
        <v>3</v>
      </c>
      <c r="B172" s="101" t="s">
        <v>45</v>
      </c>
      <c r="C172" s="43" t="str">
        <f t="shared" ca="1" si="745"/>
        <v>2x-2y&amp;=22</v>
      </c>
      <c r="D172" s="10" t="s">
        <v>31</v>
      </c>
      <c r="E172">
        <f t="shared" ca="1" si="746"/>
        <v>10</v>
      </c>
      <c r="G172" s="114" t="s">
        <v>60</v>
      </c>
      <c r="H172" s="115" t="s">
        <v>340</v>
      </c>
      <c r="I172" s="115" t="str">
        <f t="shared" ref="I172" ca="1" si="894">AR172</f>
        <v>\\(\\quad \\begin{cases}\\displaystyle\\begin{align}2x-2y&amp;=22\\\\ -3x+8y&amp;=-38\\end{align}\\end{cases}\\)</v>
      </c>
      <c r="J172" s="115" t="str">
        <f t="shared" ref="J172" ca="1" si="895">AR173</f>
        <v xml:space="preserve">\\(\\quad x=10 ,\\quad y=-1\\) </v>
      </c>
      <c r="K172" s="115" t="s">
        <v>62</v>
      </c>
      <c r="L172" s="135" t="str">
        <f t="shared" ref="L172" ca="1" si="896">"INSERT INTO "&amp;G172&amp;"(tangen,question,answer,editor,date,count) VALUES('"&amp;H172&amp;"','"&amp;I172&amp;"','"&amp;J172&amp;"','"&amp;K172&amp;"',NOW(),0);"</f>
        <v>INSERT INTO math(tangen,question,answer,editor,date,count) VALUES('m6300','\\(\\quad \\begin{cases}\\displaystyle\\begin{align}2x-2y&amp;=22\\\\ -3x+8y&amp;=-38\\end{align}\\end{cases}\\)','\\(\\quad x=10 ,\\quad y=-1\\) ','harazono',NOW(),0);</v>
      </c>
      <c r="P172" s="1">
        <f t="shared" ca="1" si="638"/>
        <v>10</v>
      </c>
      <c r="Q172" s="1">
        <f t="shared" ca="1" si="638"/>
        <v>2</v>
      </c>
      <c r="R172" s="1">
        <f t="shared" ca="1" si="638"/>
        <v>-2</v>
      </c>
      <c r="U172">
        <f t="shared" ca="1" si="876"/>
        <v>10</v>
      </c>
      <c r="V172">
        <f t="shared" ca="1" si="877"/>
        <v>2</v>
      </c>
      <c r="W172">
        <f t="shared" ca="1" si="878"/>
        <v>-2</v>
      </c>
      <c r="Y172">
        <f t="shared" ref="Y172" ca="1" si="897">V172*U172+W172*U173</f>
        <v>22</v>
      </c>
      <c r="Z172" t="str">
        <f t="shared" ca="1" si="751"/>
        <v/>
      </c>
      <c r="AA172">
        <f t="shared" ca="1" si="752"/>
        <v>2</v>
      </c>
      <c r="AB172" t="str">
        <f t="shared" ca="1" si="753"/>
        <v>x</v>
      </c>
      <c r="AC172" t="str">
        <f t="shared" ca="1" si="754"/>
        <v>-</v>
      </c>
      <c r="AD172">
        <f t="shared" ca="1" si="755"/>
        <v>2</v>
      </c>
      <c r="AE172" t="s">
        <v>19</v>
      </c>
      <c r="AF172" t="s">
        <v>334</v>
      </c>
      <c r="AG172" t="str">
        <f t="shared" ca="1" si="756"/>
        <v/>
      </c>
      <c r="AH172">
        <f t="shared" ca="1" si="757"/>
        <v>22</v>
      </c>
      <c r="AJ172" t="str">
        <f t="shared" ca="1" si="758"/>
        <v>2x-2y&amp;=22</v>
      </c>
      <c r="AM172" t="s">
        <v>337</v>
      </c>
      <c r="AN172" s="43" t="str">
        <f t="shared" ref="AN172" ca="1" si="898">C172</f>
        <v>2x-2y&amp;=22</v>
      </c>
      <c r="AO172" s="98" t="s">
        <v>335</v>
      </c>
      <c r="AP172" s="43" t="str">
        <f t="shared" ref="AP172" ca="1" si="899">C173</f>
        <v>-3x+8y&amp;=-38</v>
      </c>
      <c r="AQ172" t="s">
        <v>336</v>
      </c>
      <c r="AR172" t="str">
        <f t="shared" ca="1" si="761"/>
        <v>\\(\\quad \\begin{cases}\\displaystyle\\begin{align}2x-2y&amp;=22\\\\ -3x+8y&amp;=-38\\end{align}\\end{cases}\\)</v>
      </c>
    </row>
    <row r="173" spans="1:44" x14ac:dyDescent="0.55000000000000004">
      <c r="A173" s="101"/>
      <c r="B173" s="101"/>
      <c r="C173" s="43" t="str">
        <f t="shared" ca="1" si="745"/>
        <v>-3x+8y&amp;=-38</v>
      </c>
      <c r="D173" s="10" t="s">
        <v>32</v>
      </c>
      <c r="E173">
        <f t="shared" ca="1" si="746"/>
        <v>-1</v>
      </c>
      <c r="G173" s="114"/>
      <c r="H173" s="114"/>
      <c r="I173" s="114"/>
      <c r="J173" s="114"/>
      <c r="K173" s="114"/>
      <c r="L173" s="136"/>
      <c r="P173" s="1">
        <f t="shared" ca="1" si="638"/>
        <v>-1</v>
      </c>
      <c r="Q173" s="1">
        <f t="shared" ca="1" si="638"/>
        <v>-3</v>
      </c>
      <c r="R173" s="1">
        <f t="shared" ca="1" si="638"/>
        <v>8</v>
      </c>
      <c r="U173">
        <f t="shared" ca="1" si="876"/>
        <v>-1</v>
      </c>
      <c r="V173">
        <f t="shared" ca="1" si="877"/>
        <v>-3</v>
      </c>
      <c r="W173">
        <f t="shared" ca="1" si="878"/>
        <v>8</v>
      </c>
      <c r="Y173">
        <f t="shared" ref="Y173" ca="1" si="900">V173*U172+W173*U173</f>
        <v>-38</v>
      </c>
      <c r="Z173" t="str">
        <f t="shared" ca="1" si="751"/>
        <v>-</v>
      </c>
      <c r="AA173">
        <f t="shared" ca="1" si="752"/>
        <v>3</v>
      </c>
      <c r="AB173" t="str">
        <f t="shared" ca="1" si="753"/>
        <v>x</v>
      </c>
      <c r="AC173" t="str">
        <f t="shared" ca="1" si="754"/>
        <v>+</v>
      </c>
      <c r="AD173">
        <f t="shared" ca="1" si="755"/>
        <v>8</v>
      </c>
      <c r="AE173" t="s">
        <v>19</v>
      </c>
      <c r="AF173" t="s">
        <v>334</v>
      </c>
      <c r="AG173" t="str">
        <f t="shared" ca="1" si="756"/>
        <v>-</v>
      </c>
      <c r="AH173">
        <f t="shared" ca="1" si="757"/>
        <v>38</v>
      </c>
      <c r="AJ173" t="str">
        <f t="shared" ca="1" si="758"/>
        <v>-3x+8y&amp;=-38</v>
      </c>
      <c r="AM173" s="98" t="s">
        <v>341</v>
      </c>
      <c r="AN173" t="str">
        <f t="shared" ref="AN173" ca="1" si="901">D172&amp;E172</f>
        <v>x=10</v>
      </c>
      <c r="AO173" t="s">
        <v>338</v>
      </c>
      <c r="AP173" t="str">
        <f t="shared" ref="AP173" ca="1" si="902">D173&amp;E173</f>
        <v>y=-1</v>
      </c>
      <c r="AQ173" s="98" t="s">
        <v>339</v>
      </c>
      <c r="AR173" t="str">
        <f t="shared" ca="1" si="761"/>
        <v xml:space="preserve">\\(\\quad x=10 ,\\quad y=-1\\) </v>
      </c>
    </row>
    <row r="174" spans="1:44" x14ac:dyDescent="0.55000000000000004">
      <c r="A174" s="101" t="s">
        <v>3</v>
      </c>
      <c r="B174" s="101" t="s">
        <v>45</v>
      </c>
      <c r="C174" s="43" t="str">
        <f t="shared" ca="1" si="745"/>
        <v>-8x-8y&amp;=-136</v>
      </c>
      <c r="D174" s="10" t="s">
        <v>31</v>
      </c>
      <c r="E174">
        <f t="shared" ca="1" si="746"/>
        <v>8</v>
      </c>
      <c r="G174" s="114" t="s">
        <v>60</v>
      </c>
      <c r="H174" s="115" t="s">
        <v>340</v>
      </c>
      <c r="I174" s="115" t="str">
        <f t="shared" ref="I174" ca="1" si="903">AR174</f>
        <v>\\(\\quad \\begin{cases}\\displaystyle\\begin{align}-8x-8y&amp;=-136\\\\ 7x+5y&amp;=101\\end{align}\\end{cases}\\)</v>
      </c>
      <c r="J174" s="115" t="str">
        <f t="shared" ref="J174" ca="1" si="904">AR175</f>
        <v xml:space="preserve">\\(\\quad x=8 ,\\quad y=9\\) </v>
      </c>
      <c r="K174" s="115" t="s">
        <v>62</v>
      </c>
      <c r="L174" s="135" t="str">
        <f t="shared" ref="L174" ca="1" si="905">"INSERT INTO "&amp;G174&amp;"(tangen,question,answer,editor,date,count) VALUES('"&amp;H174&amp;"','"&amp;I174&amp;"','"&amp;J174&amp;"','"&amp;K174&amp;"',NOW(),0);"</f>
        <v>INSERT INTO math(tangen,question,answer,editor,date,count) VALUES('m6300','\\(\\quad \\begin{cases}\\displaystyle\\begin{align}-8x-8y&amp;=-136\\\\ 7x+5y&amp;=101\\end{align}\\end{cases}\\)','\\(\\quad x=8 ,\\quad y=9\\) ','harazono',NOW(),0);</v>
      </c>
      <c r="P174" s="1">
        <f t="shared" ca="1" si="638"/>
        <v>8</v>
      </c>
      <c r="Q174" s="1">
        <f t="shared" ca="1" si="638"/>
        <v>-8</v>
      </c>
      <c r="R174" s="1">
        <f t="shared" ca="1" si="638"/>
        <v>-8</v>
      </c>
      <c r="U174">
        <f t="shared" ca="1" si="876"/>
        <v>8</v>
      </c>
      <c r="V174">
        <f t="shared" ca="1" si="877"/>
        <v>-8</v>
      </c>
      <c r="W174">
        <f t="shared" ca="1" si="878"/>
        <v>-8</v>
      </c>
      <c r="Y174">
        <f t="shared" ref="Y174" ca="1" si="906">V174*U174+W174*U175</f>
        <v>-136</v>
      </c>
      <c r="Z174" t="str">
        <f t="shared" ca="1" si="751"/>
        <v>-</v>
      </c>
      <c r="AA174">
        <f t="shared" ca="1" si="752"/>
        <v>8</v>
      </c>
      <c r="AB174" t="str">
        <f t="shared" ca="1" si="753"/>
        <v>x</v>
      </c>
      <c r="AC174" t="str">
        <f t="shared" ca="1" si="754"/>
        <v>-</v>
      </c>
      <c r="AD174">
        <f t="shared" ca="1" si="755"/>
        <v>8</v>
      </c>
      <c r="AE174" t="s">
        <v>19</v>
      </c>
      <c r="AF174" t="s">
        <v>334</v>
      </c>
      <c r="AG174" t="str">
        <f t="shared" ca="1" si="756"/>
        <v>-</v>
      </c>
      <c r="AH174">
        <f t="shared" ca="1" si="757"/>
        <v>136</v>
      </c>
      <c r="AJ174" t="str">
        <f t="shared" ca="1" si="758"/>
        <v>-8x-8y&amp;=-136</v>
      </c>
      <c r="AM174" t="s">
        <v>337</v>
      </c>
      <c r="AN174" s="43" t="str">
        <f t="shared" ref="AN174" ca="1" si="907">C174</f>
        <v>-8x-8y&amp;=-136</v>
      </c>
      <c r="AO174" s="98" t="s">
        <v>335</v>
      </c>
      <c r="AP174" s="43" t="str">
        <f t="shared" ref="AP174" ca="1" si="908">C175</f>
        <v>7x+5y&amp;=101</v>
      </c>
      <c r="AQ174" t="s">
        <v>336</v>
      </c>
      <c r="AR174" t="str">
        <f t="shared" ca="1" si="761"/>
        <v>\\(\\quad \\begin{cases}\\displaystyle\\begin{align}-8x-8y&amp;=-136\\\\ 7x+5y&amp;=101\\end{align}\\end{cases}\\)</v>
      </c>
    </row>
    <row r="175" spans="1:44" x14ac:dyDescent="0.55000000000000004">
      <c r="A175" s="101"/>
      <c r="B175" s="101"/>
      <c r="C175" s="43" t="str">
        <f t="shared" ca="1" si="745"/>
        <v>7x+5y&amp;=101</v>
      </c>
      <c r="D175" s="10" t="s">
        <v>32</v>
      </c>
      <c r="E175">
        <f t="shared" ca="1" si="746"/>
        <v>9</v>
      </c>
      <c r="G175" s="114"/>
      <c r="H175" s="114"/>
      <c r="I175" s="114"/>
      <c r="J175" s="114"/>
      <c r="K175" s="114"/>
      <c r="L175" s="136"/>
      <c r="P175" s="1">
        <f t="shared" ca="1" si="638"/>
        <v>9</v>
      </c>
      <c r="Q175" s="1">
        <f t="shared" ca="1" si="638"/>
        <v>7</v>
      </c>
      <c r="R175" s="1">
        <f t="shared" ca="1" si="638"/>
        <v>5</v>
      </c>
      <c r="U175">
        <f t="shared" ca="1" si="876"/>
        <v>9</v>
      </c>
      <c r="V175">
        <f t="shared" ca="1" si="877"/>
        <v>7</v>
      </c>
      <c r="W175">
        <f t="shared" ca="1" si="878"/>
        <v>5</v>
      </c>
      <c r="Y175">
        <f t="shared" ref="Y175" ca="1" si="909">V175*U174+W175*U175</f>
        <v>101</v>
      </c>
      <c r="Z175" t="str">
        <f t="shared" ca="1" si="751"/>
        <v/>
      </c>
      <c r="AA175">
        <f t="shared" ca="1" si="752"/>
        <v>7</v>
      </c>
      <c r="AB175" t="str">
        <f t="shared" ca="1" si="753"/>
        <v>x</v>
      </c>
      <c r="AC175" t="str">
        <f t="shared" ca="1" si="754"/>
        <v>+</v>
      </c>
      <c r="AD175">
        <f t="shared" ca="1" si="755"/>
        <v>5</v>
      </c>
      <c r="AE175" t="s">
        <v>19</v>
      </c>
      <c r="AF175" t="s">
        <v>334</v>
      </c>
      <c r="AG175" t="str">
        <f t="shared" ca="1" si="756"/>
        <v/>
      </c>
      <c r="AH175">
        <f t="shared" ca="1" si="757"/>
        <v>101</v>
      </c>
      <c r="AJ175" t="str">
        <f t="shared" ca="1" si="758"/>
        <v>7x+5y&amp;=101</v>
      </c>
      <c r="AM175" s="98" t="s">
        <v>341</v>
      </c>
      <c r="AN175" t="str">
        <f t="shared" ref="AN175" ca="1" si="910">D174&amp;E174</f>
        <v>x=8</v>
      </c>
      <c r="AO175" t="s">
        <v>338</v>
      </c>
      <c r="AP175" t="str">
        <f t="shared" ref="AP175" ca="1" si="911">D175&amp;E175</f>
        <v>y=9</v>
      </c>
      <c r="AQ175" s="98" t="s">
        <v>339</v>
      </c>
      <c r="AR175" t="str">
        <f t="shared" ca="1" si="761"/>
        <v xml:space="preserve">\\(\\quad x=8 ,\\quad y=9\\) </v>
      </c>
    </row>
    <row r="176" spans="1:44" x14ac:dyDescent="0.55000000000000004">
      <c r="A176" s="101" t="s">
        <v>3</v>
      </c>
      <c r="B176" s="101" t="s">
        <v>45</v>
      </c>
      <c r="C176" s="43" t="str">
        <f t="shared" ca="1" si="745"/>
        <v>4x-7y&amp;=74</v>
      </c>
      <c r="D176" s="10" t="s">
        <v>31</v>
      </c>
      <c r="E176">
        <f t="shared" ca="1" si="746"/>
        <v>1</v>
      </c>
      <c r="G176" s="114" t="s">
        <v>60</v>
      </c>
      <c r="H176" s="115" t="s">
        <v>340</v>
      </c>
      <c r="I176" s="115" t="str">
        <f t="shared" ref="I176" ca="1" si="912">AR176</f>
        <v>\\(\\quad \\begin{cases}\\displaystyle\\begin{align}4x-7y&amp;=74\\\\ 9x+8y&amp;=-71\\end{align}\\end{cases}\\)</v>
      </c>
      <c r="J176" s="115" t="str">
        <f t="shared" ref="J176" ca="1" si="913">AR177</f>
        <v xml:space="preserve">\\(\\quad x=1 ,\\quad y=-10\\) </v>
      </c>
      <c r="K176" s="115" t="s">
        <v>62</v>
      </c>
      <c r="L176" s="135" t="str">
        <f t="shared" ref="L176" ca="1" si="914">"INSERT INTO "&amp;G176&amp;"(tangen,question,answer,editor,date,count) VALUES('"&amp;H176&amp;"','"&amp;I176&amp;"','"&amp;J176&amp;"','"&amp;K176&amp;"',NOW(),0);"</f>
        <v>INSERT INTO math(tangen,question,answer,editor,date,count) VALUES('m6300','\\(\\quad \\begin{cases}\\displaystyle\\begin{align}4x-7y&amp;=74\\\\ 9x+8y&amp;=-71\\end{align}\\end{cases}\\)','\\(\\quad x=1 ,\\quad y=-10\\) ','harazono',NOW(),0);</v>
      </c>
      <c r="P176" s="1">
        <f t="shared" ca="1" si="638"/>
        <v>1</v>
      </c>
      <c r="Q176" s="1">
        <f t="shared" ca="1" si="638"/>
        <v>4</v>
      </c>
      <c r="R176" s="1">
        <f t="shared" ca="1" si="638"/>
        <v>-7</v>
      </c>
      <c r="U176">
        <f t="shared" ca="1" si="876"/>
        <v>1</v>
      </c>
      <c r="V176">
        <f t="shared" ca="1" si="877"/>
        <v>4</v>
      </c>
      <c r="W176">
        <f t="shared" ca="1" si="878"/>
        <v>-7</v>
      </c>
      <c r="Y176">
        <f t="shared" ref="Y176" ca="1" si="915">V176*U176+W176*U177</f>
        <v>74</v>
      </c>
      <c r="Z176" t="str">
        <f t="shared" ca="1" si="751"/>
        <v/>
      </c>
      <c r="AA176">
        <f t="shared" ca="1" si="752"/>
        <v>4</v>
      </c>
      <c r="AB176" t="str">
        <f t="shared" ca="1" si="753"/>
        <v>x</v>
      </c>
      <c r="AC176" t="str">
        <f t="shared" ca="1" si="754"/>
        <v>-</v>
      </c>
      <c r="AD176">
        <f t="shared" ca="1" si="755"/>
        <v>7</v>
      </c>
      <c r="AE176" t="s">
        <v>19</v>
      </c>
      <c r="AF176" t="s">
        <v>334</v>
      </c>
      <c r="AG176" t="str">
        <f t="shared" ca="1" si="756"/>
        <v/>
      </c>
      <c r="AH176">
        <f t="shared" ca="1" si="757"/>
        <v>74</v>
      </c>
      <c r="AJ176" t="str">
        <f t="shared" ca="1" si="758"/>
        <v>4x-7y&amp;=74</v>
      </c>
      <c r="AM176" t="s">
        <v>337</v>
      </c>
      <c r="AN176" s="43" t="str">
        <f t="shared" ref="AN176" ca="1" si="916">C176</f>
        <v>4x-7y&amp;=74</v>
      </c>
      <c r="AO176" s="98" t="s">
        <v>335</v>
      </c>
      <c r="AP176" s="43" t="str">
        <f t="shared" ref="AP176" ca="1" si="917">C177</f>
        <v>9x+8y&amp;=-71</v>
      </c>
      <c r="AQ176" t="s">
        <v>336</v>
      </c>
      <c r="AR176" t="str">
        <f t="shared" ca="1" si="761"/>
        <v>\\(\\quad \\begin{cases}\\displaystyle\\begin{align}4x-7y&amp;=74\\\\ 9x+8y&amp;=-71\\end{align}\\end{cases}\\)</v>
      </c>
    </row>
    <row r="177" spans="1:44" x14ac:dyDescent="0.55000000000000004">
      <c r="A177" s="101"/>
      <c r="B177" s="101"/>
      <c r="C177" s="43" t="str">
        <f t="shared" ca="1" si="745"/>
        <v>9x+8y&amp;=-71</v>
      </c>
      <c r="D177" s="10" t="s">
        <v>32</v>
      </c>
      <c r="E177">
        <f t="shared" ca="1" si="746"/>
        <v>-10</v>
      </c>
      <c r="G177" s="114"/>
      <c r="H177" s="114"/>
      <c r="I177" s="114"/>
      <c r="J177" s="114"/>
      <c r="K177" s="114"/>
      <c r="L177" s="136"/>
      <c r="P177" s="1">
        <f t="shared" ca="1" si="638"/>
        <v>-10</v>
      </c>
      <c r="Q177" s="1">
        <f t="shared" ca="1" si="638"/>
        <v>9</v>
      </c>
      <c r="R177" s="1">
        <f t="shared" ca="1" si="638"/>
        <v>8</v>
      </c>
      <c r="U177">
        <f t="shared" ca="1" si="876"/>
        <v>-10</v>
      </c>
      <c r="V177">
        <f t="shared" ca="1" si="877"/>
        <v>9</v>
      </c>
      <c r="W177">
        <f t="shared" ca="1" si="878"/>
        <v>8</v>
      </c>
      <c r="Y177">
        <f t="shared" ref="Y177" ca="1" si="918">V177*U176+W177*U177</f>
        <v>-71</v>
      </c>
      <c r="Z177" t="str">
        <f t="shared" ca="1" si="751"/>
        <v/>
      </c>
      <c r="AA177">
        <f t="shared" ca="1" si="752"/>
        <v>9</v>
      </c>
      <c r="AB177" t="str">
        <f t="shared" ca="1" si="753"/>
        <v>x</v>
      </c>
      <c r="AC177" t="str">
        <f t="shared" ca="1" si="754"/>
        <v>+</v>
      </c>
      <c r="AD177">
        <f t="shared" ca="1" si="755"/>
        <v>8</v>
      </c>
      <c r="AE177" t="s">
        <v>19</v>
      </c>
      <c r="AF177" t="s">
        <v>334</v>
      </c>
      <c r="AG177" t="str">
        <f t="shared" ca="1" si="756"/>
        <v>-</v>
      </c>
      <c r="AH177">
        <f t="shared" ca="1" si="757"/>
        <v>71</v>
      </c>
      <c r="AJ177" t="str">
        <f t="shared" ca="1" si="758"/>
        <v>9x+8y&amp;=-71</v>
      </c>
      <c r="AM177" s="98" t="s">
        <v>341</v>
      </c>
      <c r="AN177" t="str">
        <f t="shared" ref="AN177" ca="1" si="919">D176&amp;E176</f>
        <v>x=1</v>
      </c>
      <c r="AO177" t="s">
        <v>338</v>
      </c>
      <c r="AP177" t="str">
        <f t="shared" ref="AP177" ca="1" si="920">D177&amp;E177</f>
        <v>y=-10</v>
      </c>
      <c r="AQ177" s="98" t="s">
        <v>339</v>
      </c>
      <c r="AR177" t="str">
        <f t="shared" ca="1" si="761"/>
        <v xml:space="preserve">\\(\\quad x=1 ,\\quad y=-10\\) </v>
      </c>
    </row>
    <row r="178" spans="1:44" x14ac:dyDescent="0.55000000000000004">
      <c r="A178" s="101" t="s">
        <v>3</v>
      </c>
      <c r="B178" s="101" t="s">
        <v>45</v>
      </c>
      <c r="C178" s="43" t="str">
        <f t="shared" ca="1" si="745"/>
        <v>-10x+5y&amp;=-100</v>
      </c>
      <c r="D178" s="10" t="s">
        <v>31</v>
      </c>
      <c r="E178">
        <f t="shared" ca="1" si="746"/>
        <v>8</v>
      </c>
      <c r="G178" s="114" t="s">
        <v>60</v>
      </c>
      <c r="H178" s="115" t="s">
        <v>340</v>
      </c>
      <c r="I178" s="115" t="str">
        <f t="shared" ref="I178" ca="1" si="921">AR178</f>
        <v>\\(\\quad \\begin{cases}\\displaystyle\\begin{align}-10x+5y&amp;=-100\\\\ 2x+9y&amp;=-20\\end{align}\\end{cases}\\)</v>
      </c>
      <c r="J178" s="115" t="str">
        <f t="shared" ref="J178" ca="1" si="922">AR179</f>
        <v xml:space="preserve">\\(\\quad x=8 ,\\quad y=-4\\) </v>
      </c>
      <c r="K178" s="115" t="s">
        <v>62</v>
      </c>
      <c r="L178" s="135" t="str">
        <f t="shared" ref="L178" ca="1" si="923">"INSERT INTO "&amp;G178&amp;"(tangen,question,answer,editor,date,count) VALUES('"&amp;H178&amp;"','"&amp;I178&amp;"','"&amp;J178&amp;"','"&amp;K178&amp;"',NOW(),0);"</f>
        <v>INSERT INTO math(tangen,question,answer,editor,date,count) VALUES('m6300','\\(\\quad \\begin{cases}\\displaystyle\\begin{align}-10x+5y&amp;=-100\\\\ 2x+9y&amp;=-20\\end{align}\\end{cases}\\)','\\(\\quad x=8 ,\\quad y=-4\\) ','harazono',NOW(),0);</v>
      </c>
      <c r="P178" s="1">
        <f t="shared" ca="1" si="638"/>
        <v>8</v>
      </c>
      <c r="Q178" s="1">
        <f t="shared" ca="1" si="638"/>
        <v>-10</v>
      </c>
      <c r="R178" s="1">
        <f t="shared" ca="1" si="638"/>
        <v>5</v>
      </c>
      <c r="U178">
        <f t="shared" ca="1" si="876"/>
        <v>8</v>
      </c>
      <c r="V178">
        <f t="shared" ca="1" si="877"/>
        <v>-10</v>
      </c>
      <c r="W178">
        <f t="shared" ca="1" si="878"/>
        <v>5</v>
      </c>
      <c r="Y178">
        <f t="shared" ref="Y178" ca="1" si="924">V178*U178+W178*U179</f>
        <v>-100</v>
      </c>
      <c r="Z178" t="str">
        <f t="shared" ca="1" si="751"/>
        <v>-</v>
      </c>
      <c r="AA178">
        <f t="shared" ca="1" si="752"/>
        <v>10</v>
      </c>
      <c r="AB178" t="str">
        <f t="shared" ca="1" si="753"/>
        <v>x</v>
      </c>
      <c r="AC178" t="str">
        <f t="shared" ca="1" si="754"/>
        <v>+</v>
      </c>
      <c r="AD178">
        <f t="shared" ca="1" si="755"/>
        <v>5</v>
      </c>
      <c r="AE178" t="s">
        <v>19</v>
      </c>
      <c r="AF178" t="s">
        <v>334</v>
      </c>
      <c r="AG178" t="str">
        <f t="shared" ca="1" si="756"/>
        <v>-</v>
      </c>
      <c r="AH178">
        <f t="shared" ca="1" si="757"/>
        <v>100</v>
      </c>
      <c r="AJ178" t="str">
        <f t="shared" ca="1" si="758"/>
        <v>-10x+5y&amp;=-100</v>
      </c>
      <c r="AM178" t="s">
        <v>337</v>
      </c>
      <c r="AN178" s="43" t="str">
        <f t="shared" ref="AN178" ca="1" si="925">C178</f>
        <v>-10x+5y&amp;=-100</v>
      </c>
      <c r="AO178" s="98" t="s">
        <v>335</v>
      </c>
      <c r="AP178" s="43" t="str">
        <f t="shared" ref="AP178" ca="1" si="926">C179</f>
        <v>2x+9y&amp;=-20</v>
      </c>
      <c r="AQ178" t="s">
        <v>336</v>
      </c>
      <c r="AR178" t="str">
        <f t="shared" ca="1" si="761"/>
        <v>\\(\\quad \\begin{cases}\\displaystyle\\begin{align}-10x+5y&amp;=-100\\\\ 2x+9y&amp;=-20\\end{align}\\end{cases}\\)</v>
      </c>
    </row>
    <row r="179" spans="1:44" x14ac:dyDescent="0.55000000000000004">
      <c r="A179" s="101"/>
      <c r="B179" s="101"/>
      <c r="C179" s="43" t="str">
        <f t="shared" ca="1" si="745"/>
        <v>2x+9y&amp;=-20</v>
      </c>
      <c r="D179" s="10" t="s">
        <v>32</v>
      </c>
      <c r="E179">
        <f t="shared" ca="1" si="746"/>
        <v>-4</v>
      </c>
      <c r="G179" s="114"/>
      <c r="H179" s="114"/>
      <c r="I179" s="114"/>
      <c r="J179" s="114"/>
      <c r="K179" s="114"/>
      <c r="L179" s="136"/>
      <c r="P179" s="1">
        <f t="shared" ca="1" si="638"/>
        <v>-4</v>
      </c>
      <c r="Q179" s="1">
        <f t="shared" ca="1" si="638"/>
        <v>2</v>
      </c>
      <c r="R179" s="1">
        <f t="shared" ca="1" si="638"/>
        <v>9</v>
      </c>
      <c r="U179">
        <f t="shared" ca="1" si="876"/>
        <v>-4</v>
      </c>
      <c r="V179">
        <f t="shared" ca="1" si="877"/>
        <v>2</v>
      </c>
      <c r="W179">
        <f t="shared" ca="1" si="878"/>
        <v>9</v>
      </c>
      <c r="Y179">
        <f t="shared" ref="Y179" ca="1" si="927">V179*U178+W179*U179</f>
        <v>-20</v>
      </c>
      <c r="Z179" t="str">
        <f t="shared" ca="1" si="751"/>
        <v/>
      </c>
      <c r="AA179">
        <f t="shared" ca="1" si="752"/>
        <v>2</v>
      </c>
      <c r="AB179" t="str">
        <f t="shared" ca="1" si="753"/>
        <v>x</v>
      </c>
      <c r="AC179" t="str">
        <f t="shared" ca="1" si="754"/>
        <v>+</v>
      </c>
      <c r="AD179">
        <f t="shared" ca="1" si="755"/>
        <v>9</v>
      </c>
      <c r="AE179" t="s">
        <v>19</v>
      </c>
      <c r="AF179" t="s">
        <v>334</v>
      </c>
      <c r="AG179" t="str">
        <f t="shared" ca="1" si="756"/>
        <v>-</v>
      </c>
      <c r="AH179">
        <f t="shared" ca="1" si="757"/>
        <v>20</v>
      </c>
      <c r="AJ179" t="str">
        <f t="shared" ca="1" si="758"/>
        <v>2x+9y&amp;=-20</v>
      </c>
      <c r="AM179" s="98" t="s">
        <v>341</v>
      </c>
      <c r="AN179" t="str">
        <f t="shared" ref="AN179" ca="1" si="928">D178&amp;E178</f>
        <v>x=8</v>
      </c>
      <c r="AO179" t="s">
        <v>338</v>
      </c>
      <c r="AP179" t="str">
        <f t="shared" ref="AP179" ca="1" si="929">D179&amp;E179</f>
        <v>y=-4</v>
      </c>
      <c r="AQ179" s="98" t="s">
        <v>339</v>
      </c>
      <c r="AR179" t="str">
        <f t="shared" ca="1" si="761"/>
        <v xml:space="preserve">\\(\\quad x=8 ,\\quad y=-4\\) </v>
      </c>
    </row>
    <row r="180" spans="1:44" x14ac:dyDescent="0.55000000000000004">
      <c r="A180" s="101" t="s">
        <v>3</v>
      </c>
      <c r="B180" s="101" t="s">
        <v>45</v>
      </c>
      <c r="C180" s="43" t="str">
        <f t="shared" ca="1" si="745"/>
        <v>7x-10y&amp;=-150</v>
      </c>
      <c r="D180" s="10" t="s">
        <v>31</v>
      </c>
      <c r="E180">
        <f t="shared" ca="1" si="746"/>
        <v>-10</v>
      </c>
      <c r="G180" s="114" t="s">
        <v>60</v>
      </c>
      <c r="H180" s="115" t="s">
        <v>340</v>
      </c>
      <c r="I180" s="115" t="str">
        <f t="shared" ref="I180" ca="1" si="930">AR180</f>
        <v>\\(\\quad \\begin{cases}\\displaystyle\\begin{align}7x-10y&amp;=-150\\\\ 2x+9y&amp;=52\\end{align}\\end{cases}\\)</v>
      </c>
      <c r="J180" s="115" t="str">
        <f t="shared" ref="J180" ca="1" si="931">AR181</f>
        <v xml:space="preserve">\\(\\quad x=-10 ,\\quad y=8\\) </v>
      </c>
      <c r="K180" s="115" t="s">
        <v>62</v>
      </c>
      <c r="L180" s="135" t="str">
        <f t="shared" ref="L180" ca="1" si="932">"INSERT INTO "&amp;G180&amp;"(tangen,question,answer,editor,date,count) VALUES('"&amp;H180&amp;"','"&amp;I180&amp;"','"&amp;J180&amp;"','"&amp;K180&amp;"',NOW(),0);"</f>
        <v>INSERT INTO math(tangen,question,answer,editor,date,count) VALUES('m6300','\\(\\quad \\begin{cases}\\displaystyle\\begin{align}7x-10y&amp;=-150\\\\ 2x+9y&amp;=52\\end{align}\\end{cases}\\)','\\(\\quad x=-10 ,\\quad y=8\\) ','harazono',NOW(),0);</v>
      </c>
      <c r="P180" s="1">
        <f t="shared" ca="1" si="638"/>
        <v>-10</v>
      </c>
      <c r="Q180" s="1">
        <f t="shared" ca="1" si="638"/>
        <v>7</v>
      </c>
      <c r="R180" s="1">
        <f t="shared" ca="1" si="638"/>
        <v>-10</v>
      </c>
      <c r="U180">
        <f t="shared" ca="1" si="876"/>
        <v>-10</v>
      </c>
      <c r="V180">
        <f t="shared" ca="1" si="877"/>
        <v>7</v>
      </c>
      <c r="W180">
        <f t="shared" ca="1" si="878"/>
        <v>-10</v>
      </c>
      <c r="Y180">
        <f t="shared" ref="Y180" ca="1" si="933">V180*U180+W180*U181</f>
        <v>-150</v>
      </c>
      <c r="Z180" t="str">
        <f t="shared" ca="1" si="751"/>
        <v/>
      </c>
      <c r="AA180">
        <f t="shared" ca="1" si="752"/>
        <v>7</v>
      </c>
      <c r="AB180" t="str">
        <f t="shared" ca="1" si="753"/>
        <v>x</v>
      </c>
      <c r="AC180" t="str">
        <f t="shared" ca="1" si="754"/>
        <v>-</v>
      </c>
      <c r="AD180">
        <f t="shared" ca="1" si="755"/>
        <v>10</v>
      </c>
      <c r="AE180" t="s">
        <v>19</v>
      </c>
      <c r="AF180" t="s">
        <v>334</v>
      </c>
      <c r="AG180" t="str">
        <f t="shared" ca="1" si="756"/>
        <v>-</v>
      </c>
      <c r="AH180">
        <f t="shared" ca="1" si="757"/>
        <v>150</v>
      </c>
      <c r="AJ180" t="str">
        <f t="shared" ca="1" si="758"/>
        <v>7x-10y&amp;=-150</v>
      </c>
      <c r="AM180" t="s">
        <v>337</v>
      </c>
      <c r="AN180" s="43" t="str">
        <f t="shared" ref="AN180" ca="1" si="934">C180</f>
        <v>7x-10y&amp;=-150</v>
      </c>
      <c r="AO180" s="98" t="s">
        <v>335</v>
      </c>
      <c r="AP180" s="43" t="str">
        <f t="shared" ref="AP180" ca="1" si="935">C181</f>
        <v>2x+9y&amp;=52</v>
      </c>
      <c r="AQ180" t="s">
        <v>336</v>
      </c>
      <c r="AR180" t="str">
        <f t="shared" ca="1" si="761"/>
        <v>\\(\\quad \\begin{cases}\\displaystyle\\begin{align}7x-10y&amp;=-150\\\\ 2x+9y&amp;=52\\end{align}\\end{cases}\\)</v>
      </c>
    </row>
    <row r="181" spans="1:44" x14ac:dyDescent="0.55000000000000004">
      <c r="A181" s="101"/>
      <c r="B181" s="101"/>
      <c r="C181" s="43" t="str">
        <f t="shared" ca="1" si="745"/>
        <v>2x+9y&amp;=52</v>
      </c>
      <c r="D181" s="10" t="s">
        <v>32</v>
      </c>
      <c r="E181">
        <f t="shared" ca="1" si="746"/>
        <v>8</v>
      </c>
      <c r="G181" s="114"/>
      <c r="H181" s="114"/>
      <c r="I181" s="114"/>
      <c r="J181" s="114"/>
      <c r="K181" s="114"/>
      <c r="L181" s="136"/>
      <c r="P181" s="1">
        <f t="shared" ca="1" si="638"/>
        <v>8</v>
      </c>
      <c r="Q181" s="1">
        <f t="shared" ca="1" si="638"/>
        <v>0</v>
      </c>
      <c r="R181" s="1">
        <f t="shared" ca="1" si="638"/>
        <v>9</v>
      </c>
      <c r="U181">
        <f t="shared" ca="1" si="876"/>
        <v>8</v>
      </c>
      <c r="V181">
        <f t="shared" ca="1" si="877"/>
        <v>2</v>
      </c>
      <c r="W181">
        <f t="shared" ca="1" si="878"/>
        <v>9</v>
      </c>
      <c r="Y181">
        <f t="shared" ref="Y181" ca="1" si="936">V181*U180+W181*U181</f>
        <v>52</v>
      </c>
      <c r="Z181" t="str">
        <f t="shared" ca="1" si="751"/>
        <v/>
      </c>
      <c r="AA181">
        <f t="shared" ca="1" si="752"/>
        <v>2</v>
      </c>
      <c r="AB181" t="str">
        <f t="shared" ca="1" si="753"/>
        <v>x</v>
      </c>
      <c r="AC181" t="str">
        <f t="shared" ca="1" si="754"/>
        <v>+</v>
      </c>
      <c r="AD181">
        <f t="shared" ca="1" si="755"/>
        <v>9</v>
      </c>
      <c r="AE181" t="s">
        <v>19</v>
      </c>
      <c r="AF181" t="s">
        <v>334</v>
      </c>
      <c r="AG181" t="str">
        <f t="shared" ca="1" si="756"/>
        <v/>
      </c>
      <c r="AH181">
        <f t="shared" ca="1" si="757"/>
        <v>52</v>
      </c>
      <c r="AJ181" t="str">
        <f t="shared" ca="1" si="758"/>
        <v>2x+9y&amp;=52</v>
      </c>
      <c r="AM181" s="98" t="s">
        <v>341</v>
      </c>
      <c r="AN181" t="str">
        <f t="shared" ref="AN181" ca="1" si="937">D180&amp;E180</f>
        <v>x=-10</v>
      </c>
      <c r="AO181" t="s">
        <v>338</v>
      </c>
      <c r="AP181" t="str">
        <f t="shared" ref="AP181" ca="1" si="938">D181&amp;E181</f>
        <v>y=8</v>
      </c>
      <c r="AQ181" s="98" t="s">
        <v>339</v>
      </c>
      <c r="AR181" t="str">
        <f t="shared" ca="1" si="761"/>
        <v xml:space="preserve">\\(\\quad x=-10 ,\\quad y=8\\) </v>
      </c>
    </row>
    <row r="182" spans="1:44" x14ac:dyDescent="0.55000000000000004">
      <c r="A182" s="101" t="s">
        <v>3</v>
      </c>
      <c r="B182" s="101" t="s">
        <v>45</v>
      </c>
      <c r="C182" s="43" t="str">
        <f t="shared" ca="1" si="745"/>
        <v>-8x+10y&amp;=-78</v>
      </c>
      <c r="D182" s="10" t="s">
        <v>31</v>
      </c>
      <c r="E182">
        <f t="shared" ca="1" si="746"/>
        <v>6</v>
      </c>
      <c r="G182" s="114" t="s">
        <v>60</v>
      </c>
      <c r="H182" s="115" t="s">
        <v>340</v>
      </c>
      <c r="I182" s="115" t="str">
        <f t="shared" ref="I182" ca="1" si="939">AR182</f>
        <v>\\(\\quad \\begin{cases}\\displaystyle\\begin{align}-8x+10y&amp;=-78\\\\ 8x+10y&amp;=18\\end{align}\\end{cases}\\)</v>
      </c>
      <c r="J182" s="115" t="str">
        <f t="shared" ref="J182" ca="1" si="940">AR183</f>
        <v xml:space="preserve">\\(\\quad x=6 ,\\quad y=-3\\) </v>
      </c>
      <c r="K182" s="115" t="s">
        <v>62</v>
      </c>
      <c r="L182" s="135" t="str">
        <f t="shared" ref="L182" ca="1" si="941">"INSERT INTO "&amp;G182&amp;"(tangen,question,answer,editor,date,count) VALUES('"&amp;H182&amp;"','"&amp;I182&amp;"','"&amp;J182&amp;"','"&amp;K182&amp;"',NOW(),0);"</f>
        <v>INSERT INTO math(tangen,question,answer,editor,date,count) VALUES('m6300','\\(\\quad \\begin{cases}\\displaystyle\\begin{align}-8x+10y&amp;=-78\\\\ 8x+10y&amp;=18\\end{align}\\end{cases}\\)','\\(\\quad x=6 ,\\quad y=-3\\) ','harazono',NOW(),0);</v>
      </c>
      <c r="P182" s="1">
        <f t="shared" ref="P182:R201" ca="1" si="942">RANDBETWEEN(-10,10)</f>
        <v>6</v>
      </c>
      <c r="Q182" s="1">
        <f t="shared" ca="1" si="942"/>
        <v>-8</v>
      </c>
      <c r="R182" s="1">
        <f t="shared" ca="1" si="942"/>
        <v>10</v>
      </c>
      <c r="U182">
        <f t="shared" ca="1" si="876"/>
        <v>6</v>
      </c>
      <c r="V182">
        <f t="shared" ca="1" si="877"/>
        <v>-8</v>
      </c>
      <c r="W182">
        <f t="shared" ca="1" si="878"/>
        <v>10</v>
      </c>
      <c r="Y182">
        <f t="shared" ref="Y182" ca="1" si="943">V182*U182+W182*U183</f>
        <v>-78</v>
      </c>
      <c r="Z182" t="str">
        <f t="shared" ca="1" si="751"/>
        <v>-</v>
      </c>
      <c r="AA182">
        <f t="shared" ca="1" si="752"/>
        <v>8</v>
      </c>
      <c r="AB182" t="str">
        <f t="shared" ca="1" si="753"/>
        <v>x</v>
      </c>
      <c r="AC182" t="str">
        <f t="shared" ca="1" si="754"/>
        <v>+</v>
      </c>
      <c r="AD182">
        <f t="shared" ca="1" si="755"/>
        <v>10</v>
      </c>
      <c r="AE182" t="s">
        <v>19</v>
      </c>
      <c r="AF182" t="s">
        <v>334</v>
      </c>
      <c r="AG182" t="str">
        <f t="shared" ca="1" si="756"/>
        <v>-</v>
      </c>
      <c r="AH182">
        <f t="shared" ca="1" si="757"/>
        <v>78</v>
      </c>
      <c r="AJ182" t="str">
        <f t="shared" ca="1" si="758"/>
        <v>-8x+10y&amp;=-78</v>
      </c>
      <c r="AM182" t="s">
        <v>337</v>
      </c>
      <c r="AN182" s="43" t="str">
        <f t="shared" ref="AN182" ca="1" si="944">C182</f>
        <v>-8x+10y&amp;=-78</v>
      </c>
      <c r="AO182" s="98" t="s">
        <v>335</v>
      </c>
      <c r="AP182" s="43" t="str">
        <f t="shared" ref="AP182" ca="1" si="945">C183</f>
        <v>8x+10y&amp;=18</v>
      </c>
      <c r="AQ182" t="s">
        <v>336</v>
      </c>
      <c r="AR182" t="str">
        <f t="shared" ca="1" si="761"/>
        <v>\\(\\quad \\begin{cases}\\displaystyle\\begin{align}-8x+10y&amp;=-78\\\\ 8x+10y&amp;=18\\end{align}\\end{cases}\\)</v>
      </c>
    </row>
    <row r="183" spans="1:44" x14ac:dyDescent="0.55000000000000004">
      <c r="A183" s="101"/>
      <c r="B183" s="101"/>
      <c r="C183" s="43" t="str">
        <f t="shared" ca="1" si="745"/>
        <v>8x+10y&amp;=18</v>
      </c>
      <c r="D183" s="10" t="s">
        <v>32</v>
      </c>
      <c r="E183">
        <f t="shared" ca="1" si="746"/>
        <v>-3</v>
      </c>
      <c r="G183" s="114"/>
      <c r="H183" s="114"/>
      <c r="I183" s="114"/>
      <c r="J183" s="114"/>
      <c r="K183" s="114"/>
      <c r="L183" s="136"/>
      <c r="P183" s="1">
        <f t="shared" ca="1" si="942"/>
        <v>-3</v>
      </c>
      <c r="Q183" s="1">
        <f t="shared" ca="1" si="942"/>
        <v>8</v>
      </c>
      <c r="R183" s="1">
        <f t="shared" ca="1" si="942"/>
        <v>10</v>
      </c>
      <c r="U183">
        <f t="shared" ca="1" si="876"/>
        <v>-3</v>
      </c>
      <c r="V183">
        <f t="shared" ca="1" si="877"/>
        <v>8</v>
      </c>
      <c r="W183">
        <f t="shared" ca="1" si="878"/>
        <v>10</v>
      </c>
      <c r="Y183">
        <f t="shared" ref="Y183" ca="1" si="946">V183*U182+W183*U183</f>
        <v>18</v>
      </c>
      <c r="Z183" t="str">
        <f t="shared" ca="1" si="751"/>
        <v/>
      </c>
      <c r="AA183">
        <f t="shared" ca="1" si="752"/>
        <v>8</v>
      </c>
      <c r="AB183" t="str">
        <f t="shared" ca="1" si="753"/>
        <v>x</v>
      </c>
      <c r="AC183" t="str">
        <f t="shared" ca="1" si="754"/>
        <v>+</v>
      </c>
      <c r="AD183">
        <f t="shared" ca="1" si="755"/>
        <v>10</v>
      </c>
      <c r="AE183" t="s">
        <v>19</v>
      </c>
      <c r="AF183" t="s">
        <v>334</v>
      </c>
      <c r="AG183" t="str">
        <f t="shared" ca="1" si="756"/>
        <v/>
      </c>
      <c r="AH183">
        <f t="shared" ca="1" si="757"/>
        <v>18</v>
      </c>
      <c r="AJ183" t="str">
        <f t="shared" ca="1" si="758"/>
        <v>8x+10y&amp;=18</v>
      </c>
      <c r="AM183" s="98" t="s">
        <v>341</v>
      </c>
      <c r="AN183" t="str">
        <f t="shared" ref="AN183" ca="1" si="947">D182&amp;E182</f>
        <v>x=6</v>
      </c>
      <c r="AO183" t="s">
        <v>338</v>
      </c>
      <c r="AP183" t="str">
        <f t="shared" ref="AP183" ca="1" si="948">D183&amp;E183</f>
        <v>y=-3</v>
      </c>
      <c r="AQ183" s="98" t="s">
        <v>339</v>
      </c>
      <c r="AR183" t="str">
        <f t="shared" ca="1" si="761"/>
        <v xml:space="preserve">\\(\\quad x=6 ,\\quad y=-3\\) </v>
      </c>
    </row>
    <row r="184" spans="1:44" x14ac:dyDescent="0.55000000000000004">
      <c r="A184" s="101" t="s">
        <v>3</v>
      </c>
      <c r="B184" s="101" t="s">
        <v>45</v>
      </c>
      <c r="C184" s="43" t="str">
        <f t="shared" ca="1" si="745"/>
        <v>-2x+10y&amp;=82</v>
      </c>
      <c r="D184" s="10" t="s">
        <v>31</v>
      </c>
      <c r="E184">
        <f t="shared" ca="1" si="746"/>
        <v>9</v>
      </c>
      <c r="G184" s="114" t="s">
        <v>60</v>
      </c>
      <c r="H184" s="115" t="s">
        <v>340</v>
      </c>
      <c r="I184" s="115" t="str">
        <f t="shared" ref="I184" ca="1" si="949">AR184</f>
        <v>\\(\\quad \\begin{cases}\\displaystyle\\begin{align}-2x+10y&amp;=82\\\\ 5x+y&amp;=55\\end{align}\\end{cases}\\)</v>
      </c>
      <c r="J184" s="115" t="str">
        <f t="shared" ref="J184" ca="1" si="950">AR185</f>
        <v xml:space="preserve">\\(\\quad x=9 ,\\quad y=10\\) </v>
      </c>
      <c r="K184" s="115" t="s">
        <v>62</v>
      </c>
      <c r="L184" s="135" t="str">
        <f t="shared" ref="L184" ca="1" si="951">"INSERT INTO "&amp;G184&amp;"(tangen,question,answer,editor,date,count) VALUES('"&amp;H184&amp;"','"&amp;I184&amp;"','"&amp;J184&amp;"','"&amp;K184&amp;"',NOW(),0);"</f>
        <v>INSERT INTO math(tangen,question,answer,editor,date,count) VALUES('m6300','\\(\\quad \\begin{cases}\\displaystyle\\begin{align}-2x+10y&amp;=82\\\\ 5x+y&amp;=55\\end{align}\\end{cases}\\)','\\(\\quad x=9 ,\\quad y=10\\) ','harazono',NOW(),0);</v>
      </c>
      <c r="P184" s="1">
        <f t="shared" ca="1" si="942"/>
        <v>9</v>
      </c>
      <c r="Q184" s="1">
        <f t="shared" ca="1" si="942"/>
        <v>-2</v>
      </c>
      <c r="R184" s="1">
        <f t="shared" ca="1" si="942"/>
        <v>10</v>
      </c>
      <c r="U184">
        <f t="shared" ca="1" si="876"/>
        <v>9</v>
      </c>
      <c r="V184">
        <f t="shared" ca="1" si="877"/>
        <v>-2</v>
      </c>
      <c r="W184">
        <f t="shared" ca="1" si="878"/>
        <v>10</v>
      </c>
      <c r="Y184">
        <f t="shared" ref="Y184" ca="1" si="952">V184*U184+W184*U185</f>
        <v>82</v>
      </c>
      <c r="Z184" t="str">
        <f t="shared" ca="1" si="751"/>
        <v>-</v>
      </c>
      <c r="AA184">
        <f t="shared" ca="1" si="752"/>
        <v>2</v>
      </c>
      <c r="AB184" t="str">
        <f t="shared" ca="1" si="753"/>
        <v>x</v>
      </c>
      <c r="AC184" t="str">
        <f t="shared" ca="1" si="754"/>
        <v>+</v>
      </c>
      <c r="AD184">
        <f t="shared" ca="1" si="755"/>
        <v>10</v>
      </c>
      <c r="AE184" t="s">
        <v>19</v>
      </c>
      <c r="AF184" t="s">
        <v>334</v>
      </c>
      <c r="AG184" t="str">
        <f t="shared" ca="1" si="756"/>
        <v/>
      </c>
      <c r="AH184">
        <f t="shared" ca="1" si="757"/>
        <v>82</v>
      </c>
      <c r="AJ184" t="str">
        <f t="shared" ca="1" si="758"/>
        <v>-2x+10y&amp;=82</v>
      </c>
      <c r="AM184" t="s">
        <v>337</v>
      </c>
      <c r="AN184" s="43" t="str">
        <f t="shared" ref="AN184" ca="1" si="953">C184</f>
        <v>-2x+10y&amp;=82</v>
      </c>
      <c r="AO184" s="98" t="s">
        <v>335</v>
      </c>
      <c r="AP184" s="43" t="str">
        <f t="shared" ref="AP184" ca="1" si="954">C185</f>
        <v>5x+y&amp;=55</v>
      </c>
      <c r="AQ184" t="s">
        <v>336</v>
      </c>
      <c r="AR184" t="str">
        <f t="shared" ca="1" si="761"/>
        <v>\\(\\quad \\begin{cases}\\displaystyle\\begin{align}-2x+10y&amp;=82\\\\ 5x+y&amp;=55\\end{align}\\end{cases}\\)</v>
      </c>
    </row>
    <row r="185" spans="1:44" x14ac:dyDescent="0.55000000000000004">
      <c r="A185" s="101"/>
      <c r="B185" s="101"/>
      <c r="C185" s="43" t="str">
        <f t="shared" ca="1" si="745"/>
        <v>5x+y&amp;=55</v>
      </c>
      <c r="D185" s="10" t="s">
        <v>32</v>
      </c>
      <c r="E185">
        <f t="shared" ca="1" si="746"/>
        <v>10</v>
      </c>
      <c r="G185" s="114"/>
      <c r="H185" s="114"/>
      <c r="I185" s="114"/>
      <c r="J185" s="114"/>
      <c r="K185" s="114"/>
      <c r="L185" s="136"/>
      <c r="P185" s="1">
        <f t="shared" ca="1" si="942"/>
        <v>10</v>
      </c>
      <c r="Q185" s="1">
        <f t="shared" ca="1" si="942"/>
        <v>5</v>
      </c>
      <c r="R185" s="1">
        <f t="shared" ca="1" si="942"/>
        <v>1</v>
      </c>
      <c r="U185">
        <f t="shared" ca="1" si="876"/>
        <v>10</v>
      </c>
      <c r="V185">
        <f t="shared" ca="1" si="877"/>
        <v>5</v>
      </c>
      <c r="W185">
        <f t="shared" ca="1" si="878"/>
        <v>1</v>
      </c>
      <c r="Y185">
        <f t="shared" ref="Y185" ca="1" si="955">V185*U184+W185*U185</f>
        <v>55</v>
      </c>
      <c r="Z185" t="str">
        <f t="shared" ca="1" si="751"/>
        <v/>
      </c>
      <c r="AA185">
        <f t="shared" ca="1" si="752"/>
        <v>5</v>
      </c>
      <c r="AB185" t="str">
        <f t="shared" ca="1" si="753"/>
        <v>x</v>
      </c>
      <c r="AC185" t="str">
        <f t="shared" ca="1" si="754"/>
        <v>+</v>
      </c>
      <c r="AD185" t="str">
        <f t="shared" ca="1" si="755"/>
        <v/>
      </c>
      <c r="AE185" t="s">
        <v>19</v>
      </c>
      <c r="AF185" t="s">
        <v>334</v>
      </c>
      <c r="AG185" t="str">
        <f t="shared" ca="1" si="756"/>
        <v/>
      </c>
      <c r="AH185">
        <f t="shared" ca="1" si="757"/>
        <v>55</v>
      </c>
      <c r="AJ185" t="str">
        <f t="shared" ca="1" si="758"/>
        <v>5x+y&amp;=55</v>
      </c>
      <c r="AM185" s="98" t="s">
        <v>341</v>
      </c>
      <c r="AN185" t="str">
        <f t="shared" ref="AN185" ca="1" si="956">D184&amp;E184</f>
        <v>x=9</v>
      </c>
      <c r="AO185" t="s">
        <v>338</v>
      </c>
      <c r="AP185" t="str">
        <f t="shared" ref="AP185" ca="1" si="957">D185&amp;E185</f>
        <v>y=10</v>
      </c>
      <c r="AQ185" s="98" t="s">
        <v>339</v>
      </c>
      <c r="AR185" t="str">
        <f t="shared" ca="1" si="761"/>
        <v xml:space="preserve">\\(\\quad x=9 ,\\quad y=10\\) </v>
      </c>
    </row>
    <row r="186" spans="1:44" x14ac:dyDescent="0.55000000000000004">
      <c r="A186" s="101" t="s">
        <v>3</v>
      </c>
      <c r="B186" s="101" t="s">
        <v>45</v>
      </c>
      <c r="C186" s="43" t="str">
        <f t="shared" ca="1" si="745"/>
        <v>9x-6y&amp;=-90</v>
      </c>
      <c r="D186" s="10" t="s">
        <v>31</v>
      </c>
      <c r="E186">
        <f t="shared" ca="1" si="746"/>
        <v>-6</v>
      </c>
      <c r="G186" s="114" t="s">
        <v>60</v>
      </c>
      <c r="H186" s="115" t="s">
        <v>340</v>
      </c>
      <c r="I186" s="115" t="str">
        <f t="shared" ref="I186" ca="1" si="958">AR186</f>
        <v>\\(\\quad \\begin{cases}\\displaystyle\\begin{align}9x-6y&amp;=-90\\\\ -8x+2y&amp;=60\\end{align}\\end{cases}\\)</v>
      </c>
      <c r="J186" s="115" t="str">
        <f t="shared" ref="J186" ca="1" si="959">AR187</f>
        <v xml:space="preserve">\\(\\quad x=-6 ,\\quad y=6\\) </v>
      </c>
      <c r="K186" s="115" t="s">
        <v>62</v>
      </c>
      <c r="L186" s="135" t="str">
        <f t="shared" ref="L186" ca="1" si="960">"INSERT INTO "&amp;G186&amp;"(tangen,question,answer,editor,date,count) VALUES('"&amp;H186&amp;"','"&amp;I186&amp;"','"&amp;J186&amp;"','"&amp;K186&amp;"',NOW(),0);"</f>
        <v>INSERT INTO math(tangen,question,answer,editor,date,count) VALUES('m6300','\\(\\quad \\begin{cases}\\displaystyle\\begin{align}9x-6y&amp;=-90\\\\ -8x+2y&amp;=60\\end{align}\\end{cases}\\)','\\(\\quad x=-6 ,\\quad y=6\\) ','harazono',NOW(),0);</v>
      </c>
      <c r="P186" s="1">
        <f t="shared" ca="1" si="942"/>
        <v>-6</v>
      </c>
      <c r="Q186" s="1">
        <f t="shared" ca="1" si="942"/>
        <v>9</v>
      </c>
      <c r="R186" s="1">
        <f t="shared" ca="1" si="942"/>
        <v>-6</v>
      </c>
      <c r="U186">
        <f t="shared" ca="1" si="876"/>
        <v>-6</v>
      </c>
      <c r="V186">
        <f t="shared" ca="1" si="877"/>
        <v>9</v>
      </c>
      <c r="W186">
        <f t="shared" ca="1" si="878"/>
        <v>-6</v>
      </c>
      <c r="Y186">
        <f t="shared" ref="Y186" ca="1" si="961">V186*U186+W186*U187</f>
        <v>-90</v>
      </c>
      <c r="Z186" t="str">
        <f t="shared" ca="1" si="751"/>
        <v/>
      </c>
      <c r="AA186">
        <f t="shared" ca="1" si="752"/>
        <v>9</v>
      </c>
      <c r="AB186" t="str">
        <f t="shared" ca="1" si="753"/>
        <v>x</v>
      </c>
      <c r="AC186" t="str">
        <f t="shared" ca="1" si="754"/>
        <v>-</v>
      </c>
      <c r="AD186">
        <f t="shared" ca="1" si="755"/>
        <v>6</v>
      </c>
      <c r="AE186" t="s">
        <v>19</v>
      </c>
      <c r="AF186" t="s">
        <v>334</v>
      </c>
      <c r="AG186" t="str">
        <f t="shared" ca="1" si="756"/>
        <v>-</v>
      </c>
      <c r="AH186">
        <f t="shared" ca="1" si="757"/>
        <v>90</v>
      </c>
      <c r="AJ186" t="str">
        <f t="shared" ca="1" si="758"/>
        <v>9x-6y&amp;=-90</v>
      </c>
      <c r="AM186" t="s">
        <v>337</v>
      </c>
      <c r="AN186" s="43" t="str">
        <f t="shared" ref="AN186" ca="1" si="962">C186</f>
        <v>9x-6y&amp;=-90</v>
      </c>
      <c r="AO186" s="98" t="s">
        <v>335</v>
      </c>
      <c r="AP186" s="43" t="str">
        <f t="shared" ref="AP186" ca="1" si="963">C187</f>
        <v>-8x+2y&amp;=60</v>
      </c>
      <c r="AQ186" t="s">
        <v>336</v>
      </c>
      <c r="AR186" t="str">
        <f t="shared" ca="1" si="761"/>
        <v>\\(\\quad \\begin{cases}\\displaystyle\\begin{align}9x-6y&amp;=-90\\\\ -8x+2y&amp;=60\\end{align}\\end{cases}\\)</v>
      </c>
    </row>
    <row r="187" spans="1:44" x14ac:dyDescent="0.55000000000000004">
      <c r="A187" s="101"/>
      <c r="B187" s="101"/>
      <c r="C187" s="43" t="str">
        <f t="shared" ca="1" si="745"/>
        <v>-8x+2y&amp;=60</v>
      </c>
      <c r="D187" s="10" t="s">
        <v>32</v>
      </c>
      <c r="E187">
        <f t="shared" ca="1" si="746"/>
        <v>6</v>
      </c>
      <c r="G187" s="114"/>
      <c r="H187" s="114"/>
      <c r="I187" s="114"/>
      <c r="J187" s="114"/>
      <c r="K187" s="114"/>
      <c r="L187" s="136"/>
      <c r="P187" s="1">
        <f t="shared" ca="1" si="942"/>
        <v>6</v>
      </c>
      <c r="Q187" s="1">
        <f t="shared" ca="1" si="942"/>
        <v>-8</v>
      </c>
      <c r="R187" s="1">
        <f t="shared" ca="1" si="942"/>
        <v>2</v>
      </c>
      <c r="U187">
        <f t="shared" ca="1" si="876"/>
        <v>6</v>
      </c>
      <c r="V187">
        <f t="shared" ca="1" si="877"/>
        <v>-8</v>
      </c>
      <c r="W187">
        <f t="shared" ca="1" si="878"/>
        <v>2</v>
      </c>
      <c r="Y187">
        <f t="shared" ref="Y187" ca="1" si="964">V187*U186+W187*U187</f>
        <v>60</v>
      </c>
      <c r="Z187" t="str">
        <f t="shared" ca="1" si="751"/>
        <v>-</v>
      </c>
      <c r="AA187">
        <f t="shared" ca="1" si="752"/>
        <v>8</v>
      </c>
      <c r="AB187" t="str">
        <f t="shared" ca="1" si="753"/>
        <v>x</v>
      </c>
      <c r="AC187" t="str">
        <f t="shared" ca="1" si="754"/>
        <v>+</v>
      </c>
      <c r="AD187">
        <f ca="1">IF(W187=0,"",IF(W187=1,"",IF(W187=-1,"",ABS(W187))))</f>
        <v>2</v>
      </c>
      <c r="AE187" t="s">
        <v>19</v>
      </c>
      <c r="AF187" t="s">
        <v>334</v>
      </c>
      <c r="AG187" t="str">
        <f t="shared" ca="1" si="756"/>
        <v/>
      </c>
      <c r="AH187">
        <f t="shared" ca="1" si="757"/>
        <v>60</v>
      </c>
      <c r="AJ187" t="str">
        <f t="shared" ca="1" si="758"/>
        <v>-8x+2y&amp;=60</v>
      </c>
      <c r="AM187" s="98" t="s">
        <v>341</v>
      </c>
      <c r="AN187" t="str">
        <f t="shared" ref="AN187" ca="1" si="965">D186&amp;E186</f>
        <v>x=-6</v>
      </c>
      <c r="AO187" t="s">
        <v>338</v>
      </c>
      <c r="AP187" t="str">
        <f t="shared" ref="AP187" ca="1" si="966">D187&amp;E187</f>
        <v>y=6</v>
      </c>
      <c r="AQ187" s="98" t="s">
        <v>339</v>
      </c>
      <c r="AR187" t="str">
        <f t="shared" ca="1" si="761"/>
        <v xml:space="preserve">\\(\\quad x=-6 ,\\quad y=6\\) </v>
      </c>
    </row>
    <row r="188" spans="1:44" x14ac:dyDescent="0.55000000000000004">
      <c r="A188" s="101" t="s">
        <v>3</v>
      </c>
      <c r="B188" s="101" t="s">
        <v>45</v>
      </c>
      <c r="C188" s="43" t="str">
        <f t="shared" ca="1" si="745"/>
        <v>-6x-7y&amp;=55</v>
      </c>
      <c r="D188" s="10" t="s">
        <v>31</v>
      </c>
      <c r="E188">
        <f t="shared" ca="1" si="746"/>
        <v>-8</v>
      </c>
      <c r="G188" s="114" t="s">
        <v>60</v>
      </c>
      <c r="H188" s="115" t="s">
        <v>340</v>
      </c>
      <c r="I188" s="115" t="str">
        <f t="shared" ref="I188" ca="1" si="967">AR188</f>
        <v>\\(\\quad \\begin{cases}\\displaystyle\\begin{align}-6x-7y&amp;=55\\\\ 3x+2y&amp;=-26\\end{align}\\end{cases}\\)</v>
      </c>
      <c r="J188" s="115" t="str">
        <f t="shared" ref="J188" ca="1" si="968">AR189</f>
        <v xml:space="preserve">\\(\\quad x=-8 ,\\quad y=-1\\) </v>
      </c>
      <c r="K188" s="115" t="s">
        <v>62</v>
      </c>
      <c r="L188" s="135" t="str">
        <f t="shared" ref="L188" ca="1" si="969">"INSERT INTO "&amp;G188&amp;"(tangen,question,answer,editor,date,count) VALUES('"&amp;H188&amp;"','"&amp;I188&amp;"','"&amp;J188&amp;"','"&amp;K188&amp;"',NOW(),0);"</f>
        <v>INSERT INTO math(tangen,question,answer,editor,date,count) VALUES('m6300','\\(\\quad \\begin{cases}\\displaystyle\\begin{align}-6x-7y&amp;=55\\\\ 3x+2y&amp;=-26\\end{align}\\end{cases}\\)','\\(\\quad x=-8 ,\\quad y=-1\\) ','harazono',NOW(),0);</v>
      </c>
      <c r="P188" s="1">
        <f t="shared" ca="1" si="942"/>
        <v>-8</v>
      </c>
      <c r="Q188" s="1">
        <f t="shared" ca="1" si="942"/>
        <v>-6</v>
      </c>
      <c r="R188" s="1">
        <f t="shared" ca="1" si="942"/>
        <v>-7</v>
      </c>
      <c r="U188">
        <f t="shared" ca="1" si="876"/>
        <v>-8</v>
      </c>
      <c r="V188">
        <f t="shared" ca="1" si="877"/>
        <v>-6</v>
      </c>
      <c r="W188">
        <f t="shared" ca="1" si="878"/>
        <v>-7</v>
      </c>
      <c r="Y188">
        <f t="shared" ref="Y188" ca="1" si="970">V188*U188+W188*U189</f>
        <v>55</v>
      </c>
      <c r="Z188" t="str">
        <f t="shared" ca="1" si="751"/>
        <v>-</v>
      </c>
      <c r="AA188">
        <f t="shared" ca="1" si="752"/>
        <v>6</v>
      </c>
      <c r="AB188" t="str">
        <f t="shared" ca="1" si="753"/>
        <v>x</v>
      </c>
      <c r="AC188" t="str">
        <f t="shared" ca="1" si="754"/>
        <v>-</v>
      </c>
      <c r="AD188">
        <f t="shared" ca="1" si="755"/>
        <v>7</v>
      </c>
      <c r="AE188" t="s">
        <v>19</v>
      </c>
      <c r="AF188" t="s">
        <v>334</v>
      </c>
      <c r="AG188" t="str">
        <f t="shared" ca="1" si="756"/>
        <v/>
      </c>
      <c r="AH188">
        <f t="shared" ca="1" si="757"/>
        <v>55</v>
      </c>
      <c r="AJ188" t="str">
        <f t="shared" ca="1" si="758"/>
        <v>-6x-7y&amp;=55</v>
      </c>
      <c r="AM188" t="s">
        <v>337</v>
      </c>
      <c r="AN188" s="43" t="str">
        <f t="shared" ref="AN188" ca="1" si="971">C188</f>
        <v>-6x-7y&amp;=55</v>
      </c>
      <c r="AO188" s="98" t="s">
        <v>335</v>
      </c>
      <c r="AP188" s="43" t="str">
        <f t="shared" ref="AP188" ca="1" si="972">C189</f>
        <v>3x+2y&amp;=-26</v>
      </c>
      <c r="AQ188" t="s">
        <v>336</v>
      </c>
      <c r="AR188" t="str">
        <f t="shared" ca="1" si="761"/>
        <v>\\(\\quad \\begin{cases}\\displaystyle\\begin{align}-6x-7y&amp;=55\\\\ 3x+2y&amp;=-26\\end{align}\\end{cases}\\)</v>
      </c>
    </row>
    <row r="189" spans="1:44" x14ac:dyDescent="0.55000000000000004">
      <c r="A189" s="101"/>
      <c r="B189" s="101"/>
      <c r="C189" s="43" t="str">
        <f t="shared" ca="1" si="745"/>
        <v>3x+2y&amp;=-26</v>
      </c>
      <c r="D189" s="10" t="s">
        <v>32</v>
      </c>
      <c r="E189">
        <f t="shared" ca="1" si="746"/>
        <v>-1</v>
      </c>
      <c r="G189" s="114"/>
      <c r="H189" s="114"/>
      <c r="I189" s="114"/>
      <c r="J189" s="114"/>
      <c r="K189" s="114"/>
      <c r="L189" s="136"/>
      <c r="P189" s="1">
        <f t="shared" ca="1" si="942"/>
        <v>-1</v>
      </c>
      <c r="Q189" s="1">
        <f t="shared" ca="1" si="942"/>
        <v>3</v>
      </c>
      <c r="R189" s="1">
        <f t="shared" ca="1" si="942"/>
        <v>2</v>
      </c>
      <c r="U189">
        <f t="shared" ca="1" si="876"/>
        <v>-1</v>
      </c>
      <c r="V189">
        <f t="shared" ca="1" si="877"/>
        <v>3</v>
      </c>
      <c r="W189">
        <f t="shared" ca="1" si="878"/>
        <v>2</v>
      </c>
      <c r="Y189">
        <f t="shared" ref="Y189" ca="1" si="973">V189*U188+W189*U189</f>
        <v>-26</v>
      </c>
      <c r="Z189" t="str">
        <f t="shared" ca="1" si="751"/>
        <v/>
      </c>
      <c r="AA189">
        <f t="shared" ca="1" si="752"/>
        <v>3</v>
      </c>
      <c r="AB189" t="str">
        <f t="shared" ca="1" si="753"/>
        <v>x</v>
      </c>
      <c r="AC189" t="str">
        <f t="shared" ca="1" si="754"/>
        <v>+</v>
      </c>
      <c r="AD189">
        <f t="shared" ca="1" si="755"/>
        <v>2</v>
      </c>
      <c r="AE189" t="s">
        <v>19</v>
      </c>
      <c r="AF189" t="s">
        <v>334</v>
      </c>
      <c r="AG189" t="str">
        <f t="shared" ca="1" si="756"/>
        <v>-</v>
      </c>
      <c r="AH189">
        <f t="shared" ca="1" si="757"/>
        <v>26</v>
      </c>
      <c r="AJ189" t="str">
        <f t="shared" ca="1" si="758"/>
        <v>3x+2y&amp;=-26</v>
      </c>
      <c r="AM189" s="98" t="s">
        <v>341</v>
      </c>
      <c r="AN189" t="str">
        <f t="shared" ref="AN189" ca="1" si="974">D188&amp;E188</f>
        <v>x=-8</v>
      </c>
      <c r="AO189" t="s">
        <v>338</v>
      </c>
      <c r="AP189" t="str">
        <f t="shared" ref="AP189" ca="1" si="975">D189&amp;E189</f>
        <v>y=-1</v>
      </c>
      <c r="AQ189" s="98" t="s">
        <v>339</v>
      </c>
      <c r="AR189" t="str">
        <f t="shared" ca="1" si="761"/>
        <v xml:space="preserve">\\(\\quad x=-8 ,\\quad y=-1\\) </v>
      </c>
    </row>
    <row r="190" spans="1:44" x14ac:dyDescent="0.55000000000000004">
      <c r="A190" s="101" t="s">
        <v>3</v>
      </c>
      <c r="B190" s="101" t="s">
        <v>45</v>
      </c>
      <c r="C190" s="43" t="str">
        <f t="shared" ca="1" si="745"/>
        <v>2x+7y&amp;=-35</v>
      </c>
      <c r="D190" s="10" t="s">
        <v>31</v>
      </c>
      <c r="E190">
        <f t="shared" ca="1" si="746"/>
        <v>7</v>
      </c>
      <c r="G190" s="114" t="s">
        <v>60</v>
      </c>
      <c r="H190" s="115" t="s">
        <v>340</v>
      </c>
      <c r="I190" s="115" t="str">
        <f t="shared" ref="I190" ca="1" si="976">AR190</f>
        <v>\\(\\quad \\begin{cases}\\displaystyle\\begin{align}2x+7y&amp;=-35\\\\ -8x+10y&amp;=-126\\end{align}\\end{cases}\\)</v>
      </c>
      <c r="J190" s="115" t="str">
        <f t="shared" ref="J190" ca="1" si="977">AR191</f>
        <v xml:space="preserve">\\(\\quad x=7 ,\\quad y=-7\\) </v>
      </c>
      <c r="K190" s="115" t="s">
        <v>62</v>
      </c>
      <c r="L190" s="135" t="str">
        <f t="shared" ref="L190" ca="1" si="978">"INSERT INTO "&amp;G190&amp;"(tangen,question,answer,editor,date,count) VALUES('"&amp;H190&amp;"','"&amp;I190&amp;"','"&amp;J190&amp;"','"&amp;K190&amp;"',NOW(),0);"</f>
        <v>INSERT INTO math(tangen,question,answer,editor,date,count) VALUES('m6300','\\(\\quad \\begin{cases}\\displaystyle\\begin{align}2x+7y&amp;=-35\\\\ -8x+10y&amp;=-126\\end{align}\\end{cases}\\)','\\(\\quad x=7 ,\\quad y=-7\\) ','harazono',NOW(),0);</v>
      </c>
      <c r="P190" s="1">
        <f t="shared" ca="1" si="942"/>
        <v>7</v>
      </c>
      <c r="Q190" s="1">
        <f t="shared" ca="1" si="942"/>
        <v>2</v>
      </c>
      <c r="R190" s="1">
        <f t="shared" ca="1" si="942"/>
        <v>7</v>
      </c>
      <c r="U190">
        <f t="shared" ca="1" si="876"/>
        <v>7</v>
      </c>
      <c r="V190">
        <f t="shared" ca="1" si="877"/>
        <v>2</v>
      </c>
      <c r="W190">
        <f t="shared" ca="1" si="878"/>
        <v>7</v>
      </c>
      <c r="Y190">
        <f t="shared" ref="Y190" ca="1" si="979">V190*U190+W190*U191</f>
        <v>-35</v>
      </c>
      <c r="Z190" t="str">
        <f t="shared" ca="1" si="751"/>
        <v/>
      </c>
      <c r="AA190">
        <f t="shared" ca="1" si="752"/>
        <v>2</v>
      </c>
      <c r="AB190" t="str">
        <f t="shared" ca="1" si="753"/>
        <v>x</v>
      </c>
      <c r="AC190" t="str">
        <f t="shared" ca="1" si="754"/>
        <v>+</v>
      </c>
      <c r="AD190">
        <f t="shared" ca="1" si="755"/>
        <v>7</v>
      </c>
      <c r="AE190" t="s">
        <v>19</v>
      </c>
      <c r="AF190" t="s">
        <v>334</v>
      </c>
      <c r="AG190" t="str">
        <f t="shared" ca="1" si="756"/>
        <v>-</v>
      </c>
      <c r="AH190">
        <f t="shared" ca="1" si="757"/>
        <v>35</v>
      </c>
      <c r="AJ190" t="str">
        <f t="shared" ca="1" si="758"/>
        <v>2x+7y&amp;=-35</v>
      </c>
      <c r="AM190" t="s">
        <v>337</v>
      </c>
      <c r="AN190" s="43" t="str">
        <f t="shared" ref="AN190" ca="1" si="980">C190</f>
        <v>2x+7y&amp;=-35</v>
      </c>
      <c r="AO190" s="98" t="s">
        <v>335</v>
      </c>
      <c r="AP190" s="43" t="str">
        <f t="shared" ref="AP190" ca="1" si="981">C191</f>
        <v>-8x+10y&amp;=-126</v>
      </c>
      <c r="AQ190" t="s">
        <v>336</v>
      </c>
      <c r="AR190" t="str">
        <f t="shared" ca="1" si="761"/>
        <v>\\(\\quad \\begin{cases}\\displaystyle\\begin{align}2x+7y&amp;=-35\\\\ -8x+10y&amp;=-126\\end{align}\\end{cases}\\)</v>
      </c>
    </row>
    <row r="191" spans="1:44" x14ac:dyDescent="0.55000000000000004">
      <c r="A191" s="101"/>
      <c r="B191" s="101"/>
      <c r="C191" s="43" t="str">
        <f t="shared" ca="1" si="745"/>
        <v>-8x+10y&amp;=-126</v>
      </c>
      <c r="D191" s="10" t="s">
        <v>32</v>
      </c>
      <c r="E191">
        <f t="shared" ca="1" si="746"/>
        <v>-7</v>
      </c>
      <c r="G191" s="114"/>
      <c r="H191" s="114"/>
      <c r="I191" s="114"/>
      <c r="J191" s="114"/>
      <c r="K191" s="114"/>
      <c r="L191" s="136"/>
      <c r="P191" s="1">
        <f t="shared" ca="1" si="942"/>
        <v>-7</v>
      </c>
      <c r="Q191" s="1">
        <f t="shared" ca="1" si="942"/>
        <v>-8</v>
      </c>
      <c r="R191" s="1">
        <f t="shared" ca="1" si="942"/>
        <v>10</v>
      </c>
      <c r="U191">
        <f t="shared" ca="1" si="876"/>
        <v>-7</v>
      </c>
      <c r="V191">
        <f t="shared" ca="1" si="877"/>
        <v>-8</v>
      </c>
      <c r="W191">
        <f t="shared" ca="1" si="878"/>
        <v>10</v>
      </c>
      <c r="Y191">
        <f t="shared" ref="Y191" ca="1" si="982">V191*U190+W191*U191</f>
        <v>-126</v>
      </c>
      <c r="Z191" t="str">
        <f t="shared" ca="1" si="751"/>
        <v>-</v>
      </c>
      <c r="AA191">
        <f t="shared" ca="1" si="752"/>
        <v>8</v>
      </c>
      <c r="AB191" t="str">
        <f t="shared" ca="1" si="753"/>
        <v>x</v>
      </c>
      <c r="AC191" t="str">
        <f t="shared" ca="1" si="754"/>
        <v>+</v>
      </c>
      <c r="AD191">
        <f t="shared" ca="1" si="755"/>
        <v>10</v>
      </c>
      <c r="AE191" t="s">
        <v>19</v>
      </c>
      <c r="AF191" t="s">
        <v>334</v>
      </c>
      <c r="AG191" t="str">
        <f t="shared" ca="1" si="756"/>
        <v>-</v>
      </c>
      <c r="AH191">
        <f t="shared" ca="1" si="757"/>
        <v>126</v>
      </c>
      <c r="AJ191" t="str">
        <f t="shared" ca="1" si="758"/>
        <v>-8x+10y&amp;=-126</v>
      </c>
      <c r="AM191" s="98" t="s">
        <v>341</v>
      </c>
      <c r="AN191" t="str">
        <f t="shared" ref="AN191" ca="1" si="983">D190&amp;E190</f>
        <v>x=7</v>
      </c>
      <c r="AO191" t="s">
        <v>338</v>
      </c>
      <c r="AP191" t="str">
        <f t="shared" ref="AP191" ca="1" si="984">D191&amp;E191</f>
        <v>y=-7</v>
      </c>
      <c r="AQ191" s="98" t="s">
        <v>339</v>
      </c>
      <c r="AR191" t="str">
        <f t="shared" ca="1" si="761"/>
        <v xml:space="preserve">\\(\\quad x=7 ,\\quad y=-7\\) </v>
      </c>
    </row>
    <row r="192" spans="1:44" x14ac:dyDescent="0.55000000000000004">
      <c r="A192" s="101" t="s">
        <v>3</v>
      </c>
      <c r="B192" s="101" t="s">
        <v>45</v>
      </c>
      <c r="C192" s="43" t="str">
        <f t="shared" ca="1" si="745"/>
        <v>9x-3y&amp;=42</v>
      </c>
      <c r="D192" s="10" t="s">
        <v>31</v>
      </c>
      <c r="E192">
        <f t="shared" ca="1" si="746"/>
        <v>6</v>
      </c>
      <c r="G192" s="114" t="s">
        <v>60</v>
      </c>
      <c r="H192" s="115" t="s">
        <v>340</v>
      </c>
      <c r="I192" s="115" t="str">
        <f t="shared" ref="I192" ca="1" si="985">AR192</f>
        <v>\\(\\quad \\begin{cases}\\displaystyle\\begin{align}9x-3y&amp;=42\\\\ -6x+5y&amp;=-16\\end{align}\\end{cases}\\)</v>
      </c>
      <c r="J192" s="115" t="str">
        <f t="shared" ref="J192" ca="1" si="986">AR193</f>
        <v xml:space="preserve">\\(\\quad x=6 ,\\quad y=4\\) </v>
      </c>
      <c r="K192" s="115" t="s">
        <v>62</v>
      </c>
      <c r="L192" s="135" t="str">
        <f t="shared" ref="L192" ca="1" si="987">"INSERT INTO "&amp;G192&amp;"(tangen,question,answer,editor,date,count) VALUES('"&amp;H192&amp;"','"&amp;I192&amp;"','"&amp;J192&amp;"','"&amp;K192&amp;"',NOW(),0);"</f>
        <v>INSERT INTO math(tangen,question,answer,editor,date,count) VALUES('m6300','\\(\\quad \\begin{cases}\\displaystyle\\begin{align}9x-3y&amp;=42\\\\ -6x+5y&amp;=-16\\end{align}\\end{cases}\\)','\\(\\quad x=6 ,\\quad y=4\\) ','harazono',NOW(),0);</v>
      </c>
      <c r="P192" s="1">
        <f t="shared" ca="1" si="942"/>
        <v>6</v>
      </c>
      <c r="Q192" s="1">
        <f t="shared" ca="1" si="942"/>
        <v>9</v>
      </c>
      <c r="R192" s="1">
        <f t="shared" ca="1" si="942"/>
        <v>-3</v>
      </c>
      <c r="U192">
        <f t="shared" ca="1" si="876"/>
        <v>6</v>
      </c>
      <c r="V192">
        <f t="shared" ca="1" si="877"/>
        <v>9</v>
      </c>
      <c r="W192">
        <f t="shared" ca="1" si="878"/>
        <v>-3</v>
      </c>
      <c r="Y192">
        <f t="shared" ref="Y192" ca="1" si="988">V192*U192+W192*U193</f>
        <v>42</v>
      </c>
      <c r="Z192" t="str">
        <f t="shared" ca="1" si="751"/>
        <v/>
      </c>
      <c r="AA192">
        <f t="shared" ca="1" si="752"/>
        <v>9</v>
      </c>
      <c r="AB192" t="str">
        <f t="shared" ca="1" si="753"/>
        <v>x</v>
      </c>
      <c r="AC192" t="str">
        <f t="shared" ca="1" si="754"/>
        <v>-</v>
      </c>
      <c r="AD192">
        <f t="shared" ca="1" si="755"/>
        <v>3</v>
      </c>
      <c r="AE192" t="s">
        <v>19</v>
      </c>
      <c r="AF192" t="s">
        <v>334</v>
      </c>
      <c r="AG192" t="str">
        <f t="shared" ca="1" si="756"/>
        <v/>
      </c>
      <c r="AH192">
        <f t="shared" ca="1" si="757"/>
        <v>42</v>
      </c>
      <c r="AJ192" t="str">
        <f t="shared" ca="1" si="758"/>
        <v>9x-3y&amp;=42</v>
      </c>
      <c r="AM192" t="s">
        <v>337</v>
      </c>
      <c r="AN192" s="43" t="str">
        <f t="shared" ref="AN192" ca="1" si="989">C192</f>
        <v>9x-3y&amp;=42</v>
      </c>
      <c r="AO192" s="98" t="s">
        <v>335</v>
      </c>
      <c r="AP192" s="43" t="str">
        <f t="shared" ref="AP192" ca="1" si="990">C193</f>
        <v>-6x+5y&amp;=-16</v>
      </c>
      <c r="AQ192" t="s">
        <v>336</v>
      </c>
      <c r="AR192" t="str">
        <f t="shared" ca="1" si="761"/>
        <v>\\(\\quad \\begin{cases}\\displaystyle\\begin{align}9x-3y&amp;=42\\\\ -6x+5y&amp;=-16\\end{align}\\end{cases}\\)</v>
      </c>
    </row>
    <row r="193" spans="1:44" x14ac:dyDescent="0.55000000000000004">
      <c r="A193" s="101"/>
      <c r="B193" s="101"/>
      <c r="C193" s="43" t="str">
        <f t="shared" ca="1" si="745"/>
        <v>-6x+5y&amp;=-16</v>
      </c>
      <c r="D193" s="10" t="s">
        <v>32</v>
      </c>
      <c r="E193">
        <f t="shared" ca="1" si="746"/>
        <v>4</v>
      </c>
      <c r="G193" s="114"/>
      <c r="H193" s="114"/>
      <c r="I193" s="114"/>
      <c r="J193" s="114"/>
      <c r="K193" s="114"/>
      <c r="L193" s="136"/>
      <c r="P193" s="1">
        <f t="shared" ca="1" si="942"/>
        <v>4</v>
      </c>
      <c r="Q193" s="1">
        <f t="shared" ca="1" si="942"/>
        <v>-6</v>
      </c>
      <c r="R193" s="1">
        <f t="shared" ca="1" si="942"/>
        <v>5</v>
      </c>
      <c r="U193">
        <f t="shared" ca="1" si="876"/>
        <v>4</v>
      </c>
      <c r="V193">
        <f t="shared" ca="1" si="877"/>
        <v>-6</v>
      </c>
      <c r="W193">
        <f t="shared" ca="1" si="878"/>
        <v>5</v>
      </c>
      <c r="Y193">
        <f t="shared" ref="Y193" ca="1" si="991">V193*U192+W193*U193</f>
        <v>-16</v>
      </c>
      <c r="Z193" t="str">
        <f t="shared" ca="1" si="751"/>
        <v>-</v>
      </c>
      <c r="AA193">
        <f t="shared" ca="1" si="752"/>
        <v>6</v>
      </c>
      <c r="AB193" t="str">
        <f t="shared" ca="1" si="753"/>
        <v>x</v>
      </c>
      <c r="AC193" t="str">
        <f t="shared" ca="1" si="754"/>
        <v>+</v>
      </c>
      <c r="AD193">
        <f t="shared" ca="1" si="755"/>
        <v>5</v>
      </c>
      <c r="AE193" t="s">
        <v>19</v>
      </c>
      <c r="AF193" t="s">
        <v>334</v>
      </c>
      <c r="AG193" t="str">
        <f t="shared" ca="1" si="756"/>
        <v>-</v>
      </c>
      <c r="AH193">
        <f t="shared" ca="1" si="757"/>
        <v>16</v>
      </c>
      <c r="AJ193" t="str">
        <f t="shared" ca="1" si="758"/>
        <v>-6x+5y&amp;=-16</v>
      </c>
      <c r="AM193" s="98" t="s">
        <v>341</v>
      </c>
      <c r="AN193" t="str">
        <f t="shared" ref="AN193" ca="1" si="992">D192&amp;E192</f>
        <v>x=6</v>
      </c>
      <c r="AO193" t="s">
        <v>338</v>
      </c>
      <c r="AP193" t="str">
        <f t="shared" ref="AP193" ca="1" si="993">D193&amp;E193</f>
        <v>y=4</v>
      </c>
      <c r="AQ193" s="98" t="s">
        <v>339</v>
      </c>
      <c r="AR193" t="str">
        <f t="shared" ca="1" si="761"/>
        <v xml:space="preserve">\\(\\quad x=6 ,\\quad y=4\\) </v>
      </c>
    </row>
    <row r="194" spans="1:44" x14ac:dyDescent="0.55000000000000004">
      <c r="A194" s="101" t="s">
        <v>3</v>
      </c>
      <c r="B194" s="101" t="s">
        <v>45</v>
      </c>
      <c r="C194" s="43" t="str">
        <f t="shared" ca="1" si="745"/>
        <v>-9x+2y&amp;=-86</v>
      </c>
      <c r="D194" s="10" t="s">
        <v>31</v>
      </c>
      <c r="E194">
        <f t="shared" ca="1" si="746"/>
        <v>10</v>
      </c>
      <c r="G194" s="114" t="s">
        <v>60</v>
      </c>
      <c r="H194" s="115" t="s">
        <v>340</v>
      </c>
      <c r="I194" s="115" t="str">
        <f t="shared" ref="I194" ca="1" si="994">AR194</f>
        <v>\\(\\quad \\begin{cases}\\displaystyle\\begin{align}-9x+2y&amp;=-86\\\\ 6x+9y&amp;=78\\end{align}\\end{cases}\\)</v>
      </c>
      <c r="J194" s="115" t="str">
        <f t="shared" ref="J194" ca="1" si="995">AR195</f>
        <v xml:space="preserve">\\(\\quad x=10 ,\\quad y=2\\) </v>
      </c>
      <c r="K194" s="115" t="s">
        <v>62</v>
      </c>
      <c r="L194" s="135" t="str">
        <f t="shared" ref="L194" ca="1" si="996">"INSERT INTO "&amp;G194&amp;"(tangen,question,answer,editor,date,count) VALUES('"&amp;H194&amp;"','"&amp;I194&amp;"','"&amp;J194&amp;"','"&amp;K194&amp;"',NOW(),0);"</f>
        <v>INSERT INTO math(tangen,question,answer,editor,date,count) VALUES('m6300','\\(\\quad \\begin{cases}\\displaystyle\\begin{align}-9x+2y&amp;=-86\\\\ 6x+9y&amp;=78\\end{align}\\end{cases}\\)','\\(\\quad x=10 ,\\quad y=2\\) ','harazono',NOW(),0);</v>
      </c>
      <c r="P194" s="1">
        <f t="shared" ca="1" si="942"/>
        <v>10</v>
      </c>
      <c r="Q194" s="1">
        <f t="shared" ca="1" si="942"/>
        <v>-9</v>
      </c>
      <c r="R194" s="1">
        <f t="shared" ca="1" si="942"/>
        <v>0</v>
      </c>
      <c r="U194">
        <f t="shared" ca="1" si="876"/>
        <v>10</v>
      </c>
      <c r="V194">
        <f t="shared" ca="1" si="877"/>
        <v>-9</v>
      </c>
      <c r="W194">
        <f t="shared" ca="1" si="878"/>
        <v>2</v>
      </c>
      <c r="Y194">
        <f t="shared" ref="Y194" ca="1" si="997">V194*U194+W194*U195</f>
        <v>-86</v>
      </c>
      <c r="Z194" t="str">
        <f t="shared" ca="1" si="751"/>
        <v>-</v>
      </c>
      <c r="AA194">
        <f t="shared" ca="1" si="752"/>
        <v>9</v>
      </c>
      <c r="AB194" t="str">
        <f t="shared" ca="1" si="753"/>
        <v>x</v>
      </c>
      <c r="AC194" t="str">
        <f t="shared" ca="1" si="754"/>
        <v>+</v>
      </c>
      <c r="AD194">
        <f t="shared" ca="1" si="755"/>
        <v>2</v>
      </c>
      <c r="AE194" t="s">
        <v>19</v>
      </c>
      <c r="AF194" t="s">
        <v>334</v>
      </c>
      <c r="AG194" t="str">
        <f t="shared" ca="1" si="756"/>
        <v>-</v>
      </c>
      <c r="AH194">
        <f t="shared" ca="1" si="757"/>
        <v>86</v>
      </c>
      <c r="AJ194" t="str">
        <f t="shared" ca="1" si="758"/>
        <v>-9x+2y&amp;=-86</v>
      </c>
      <c r="AM194" t="s">
        <v>337</v>
      </c>
      <c r="AN194" s="43" t="str">
        <f t="shared" ref="AN194" ca="1" si="998">C194</f>
        <v>-9x+2y&amp;=-86</v>
      </c>
      <c r="AO194" s="98" t="s">
        <v>335</v>
      </c>
      <c r="AP194" s="43" t="str">
        <f t="shared" ref="AP194" ca="1" si="999">C195</f>
        <v>6x+9y&amp;=78</v>
      </c>
      <c r="AQ194" t="s">
        <v>336</v>
      </c>
      <c r="AR194" t="str">
        <f t="shared" ca="1" si="761"/>
        <v>\\(\\quad \\begin{cases}\\displaystyle\\begin{align}-9x+2y&amp;=-86\\\\ 6x+9y&amp;=78\\end{align}\\end{cases}\\)</v>
      </c>
    </row>
    <row r="195" spans="1:44" x14ac:dyDescent="0.55000000000000004">
      <c r="A195" s="101"/>
      <c r="B195" s="101"/>
      <c r="C195" s="43" t="str">
        <f t="shared" ca="1" si="745"/>
        <v>6x+9y&amp;=78</v>
      </c>
      <c r="D195" s="10" t="s">
        <v>32</v>
      </c>
      <c r="E195">
        <f t="shared" ca="1" si="746"/>
        <v>2</v>
      </c>
      <c r="G195" s="114"/>
      <c r="H195" s="114"/>
      <c r="I195" s="114"/>
      <c r="J195" s="114"/>
      <c r="K195" s="114"/>
      <c r="L195" s="136"/>
      <c r="P195" s="1">
        <f t="shared" ca="1" si="942"/>
        <v>0</v>
      </c>
      <c r="Q195" s="1">
        <f t="shared" ca="1" si="942"/>
        <v>6</v>
      </c>
      <c r="R195" s="1">
        <f t="shared" ca="1" si="942"/>
        <v>9</v>
      </c>
      <c r="U195">
        <f t="shared" ca="1" si="876"/>
        <v>2</v>
      </c>
      <c r="V195">
        <f t="shared" ca="1" si="877"/>
        <v>6</v>
      </c>
      <c r="W195">
        <f t="shared" ca="1" si="878"/>
        <v>9</v>
      </c>
      <c r="Y195">
        <f t="shared" ref="Y195" ca="1" si="1000">V195*U194+W195*U195</f>
        <v>78</v>
      </c>
      <c r="Z195" t="str">
        <f t="shared" ca="1" si="751"/>
        <v/>
      </c>
      <c r="AA195">
        <f t="shared" ca="1" si="752"/>
        <v>6</v>
      </c>
      <c r="AB195" t="str">
        <f t="shared" ca="1" si="753"/>
        <v>x</v>
      </c>
      <c r="AC195" t="str">
        <f t="shared" ca="1" si="754"/>
        <v>+</v>
      </c>
      <c r="AD195">
        <f t="shared" ca="1" si="755"/>
        <v>9</v>
      </c>
      <c r="AE195" t="s">
        <v>19</v>
      </c>
      <c r="AF195" t="s">
        <v>334</v>
      </c>
      <c r="AG195" t="str">
        <f t="shared" ca="1" si="756"/>
        <v/>
      </c>
      <c r="AH195">
        <f t="shared" ca="1" si="757"/>
        <v>78</v>
      </c>
      <c r="AJ195" t="str">
        <f t="shared" ca="1" si="758"/>
        <v>6x+9y&amp;=78</v>
      </c>
      <c r="AM195" s="98" t="s">
        <v>341</v>
      </c>
      <c r="AN195" t="str">
        <f t="shared" ref="AN195" ca="1" si="1001">D194&amp;E194</f>
        <v>x=10</v>
      </c>
      <c r="AO195" t="s">
        <v>338</v>
      </c>
      <c r="AP195" t="str">
        <f t="shared" ref="AP195" ca="1" si="1002">D195&amp;E195</f>
        <v>y=2</v>
      </c>
      <c r="AQ195" s="98" t="s">
        <v>339</v>
      </c>
      <c r="AR195" t="str">
        <f t="shared" ca="1" si="761"/>
        <v xml:space="preserve">\\(\\quad x=10 ,\\quad y=2\\) </v>
      </c>
    </row>
    <row r="196" spans="1:44" x14ac:dyDescent="0.55000000000000004">
      <c r="A196" s="101" t="s">
        <v>3</v>
      </c>
      <c r="B196" s="101" t="s">
        <v>45</v>
      </c>
      <c r="C196" s="43" t="str">
        <f t="shared" ca="1" si="745"/>
        <v>-10x+4y&amp;=126</v>
      </c>
      <c r="D196" s="10" t="s">
        <v>31</v>
      </c>
      <c r="E196">
        <f t="shared" ca="1" si="746"/>
        <v>-9</v>
      </c>
      <c r="G196" s="114" t="s">
        <v>60</v>
      </c>
      <c r="H196" s="115" t="s">
        <v>340</v>
      </c>
      <c r="I196" s="115" t="str">
        <f t="shared" ref="I196" ca="1" si="1003">AR196</f>
        <v>\\(\\quad \\begin{cases}\\displaystyle\\begin{align}-10x+4y&amp;=126\\\\ -x-7y&amp;=-54\\end{align}\\end{cases}\\)</v>
      </c>
      <c r="J196" s="115" t="str">
        <f t="shared" ref="J196" ca="1" si="1004">AR197</f>
        <v xml:space="preserve">\\(\\quad x=-9 ,\\quad y=9\\) </v>
      </c>
      <c r="K196" s="115" t="s">
        <v>62</v>
      </c>
      <c r="L196" s="135" t="str">
        <f t="shared" ref="L196" ca="1" si="1005">"INSERT INTO "&amp;G196&amp;"(tangen,question,answer,editor,date,count) VALUES('"&amp;H196&amp;"','"&amp;I196&amp;"','"&amp;J196&amp;"','"&amp;K196&amp;"',NOW(),0);"</f>
        <v>INSERT INTO math(tangen,question,answer,editor,date,count) VALUES('m6300','\\(\\quad \\begin{cases}\\displaystyle\\begin{align}-10x+4y&amp;=126\\\\ -x-7y&amp;=-54\\end{align}\\end{cases}\\)','\\(\\quad x=-9 ,\\quad y=9\\) ','harazono',NOW(),0);</v>
      </c>
      <c r="P196" s="1">
        <f t="shared" ca="1" si="942"/>
        <v>-9</v>
      </c>
      <c r="Q196" s="1">
        <f t="shared" ca="1" si="942"/>
        <v>-10</v>
      </c>
      <c r="R196" s="1">
        <f t="shared" ca="1" si="942"/>
        <v>4</v>
      </c>
      <c r="U196">
        <f t="shared" ca="1" si="876"/>
        <v>-9</v>
      </c>
      <c r="V196">
        <f t="shared" ca="1" si="877"/>
        <v>-10</v>
      </c>
      <c r="W196">
        <f t="shared" ca="1" si="878"/>
        <v>4</v>
      </c>
      <c r="Y196">
        <f t="shared" ref="Y196" ca="1" si="1006">V196*U196+W196*U197</f>
        <v>126</v>
      </c>
      <c r="Z196" t="str">
        <f t="shared" ca="1" si="751"/>
        <v>-</v>
      </c>
      <c r="AA196">
        <f t="shared" ca="1" si="752"/>
        <v>10</v>
      </c>
      <c r="AB196" t="str">
        <f t="shared" ca="1" si="753"/>
        <v>x</v>
      </c>
      <c r="AC196" t="str">
        <f t="shared" ca="1" si="754"/>
        <v>+</v>
      </c>
      <c r="AD196">
        <f t="shared" ca="1" si="755"/>
        <v>4</v>
      </c>
      <c r="AE196" t="s">
        <v>19</v>
      </c>
      <c r="AF196" t="s">
        <v>334</v>
      </c>
      <c r="AG196" t="str">
        <f t="shared" ca="1" si="756"/>
        <v/>
      </c>
      <c r="AH196">
        <f t="shared" ca="1" si="757"/>
        <v>126</v>
      </c>
      <c r="AJ196" t="str">
        <f t="shared" ca="1" si="758"/>
        <v>-10x+4y&amp;=126</v>
      </c>
      <c r="AM196" t="s">
        <v>337</v>
      </c>
      <c r="AN196" s="43" t="str">
        <f t="shared" ref="AN196" ca="1" si="1007">C196</f>
        <v>-10x+4y&amp;=126</v>
      </c>
      <c r="AO196" s="98" t="s">
        <v>335</v>
      </c>
      <c r="AP196" s="43" t="str">
        <f t="shared" ref="AP196" ca="1" si="1008">C197</f>
        <v>-x-7y&amp;=-54</v>
      </c>
      <c r="AQ196" t="s">
        <v>336</v>
      </c>
      <c r="AR196" t="str">
        <f t="shared" ca="1" si="761"/>
        <v>\\(\\quad \\begin{cases}\\displaystyle\\begin{align}-10x+4y&amp;=126\\\\ -x-7y&amp;=-54\\end{align}\\end{cases}\\)</v>
      </c>
    </row>
    <row r="197" spans="1:44" x14ac:dyDescent="0.55000000000000004">
      <c r="A197" s="101"/>
      <c r="B197" s="101"/>
      <c r="C197" s="43" t="str">
        <f t="shared" ca="1" si="745"/>
        <v>-x-7y&amp;=-54</v>
      </c>
      <c r="D197" s="10" t="s">
        <v>32</v>
      </c>
      <c r="E197">
        <f t="shared" ca="1" si="746"/>
        <v>9</v>
      </c>
      <c r="G197" s="114"/>
      <c r="H197" s="114"/>
      <c r="I197" s="114"/>
      <c r="J197" s="114"/>
      <c r="K197" s="114"/>
      <c r="L197" s="136"/>
      <c r="P197" s="1">
        <f t="shared" ca="1" si="942"/>
        <v>9</v>
      </c>
      <c r="Q197" s="1">
        <f t="shared" ca="1" si="942"/>
        <v>-1</v>
      </c>
      <c r="R197" s="1">
        <f t="shared" ca="1" si="942"/>
        <v>-7</v>
      </c>
      <c r="U197">
        <f t="shared" ca="1" si="876"/>
        <v>9</v>
      </c>
      <c r="V197">
        <f t="shared" ca="1" si="877"/>
        <v>-1</v>
      </c>
      <c r="W197">
        <f t="shared" ca="1" si="878"/>
        <v>-7</v>
      </c>
      <c r="Y197">
        <f t="shared" ref="Y197" ca="1" si="1009">V197*U196+W197*U197</f>
        <v>-54</v>
      </c>
      <c r="Z197" t="str">
        <f t="shared" ca="1" si="751"/>
        <v>-</v>
      </c>
      <c r="AA197" t="str">
        <f t="shared" ca="1" si="752"/>
        <v/>
      </c>
      <c r="AB197" t="str">
        <f t="shared" ca="1" si="753"/>
        <v>x</v>
      </c>
      <c r="AC197" t="str">
        <f t="shared" ca="1" si="754"/>
        <v>-</v>
      </c>
      <c r="AD197">
        <f t="shared" ca="1" si="755"/>
        <v>7</v>
      </c>
      <c r="AE197" t="s">
        <v>19</v>
      </c>
      <c r="AF197" t="s">
        <v>334</v>
      </c>
      <c r="AG197" t="str">
        <f t="shared" ca="1" si="756"/>
        <v>-</v>
      </c>
      <c r="AH197">
        <f t="shared" ca="1" si="757"/>
        <v>54</v>
      </c>
      <c r="AJ197" t="str">
        <f t="shared" ca="1" si="758"/>
        <v>-x-7y&amp;=-54</v>
      </c>
      <c r="AM197" s="98" t="s">
        <v>341</v>
      </c>
      <c r="AN197" t="str">
        <f t="shared" ref="AN197" ca="1" si="1010">D196&amp;E196</f>
        <v>x=-9</v>
      </c>
      <c r="AO197" t="s">
        <v>338</v>
      </c>
      <c r="AP197" t="str">
        <f t="shared" ref="AP197" ca="1" si="1011">D197&amp;E197</f>
        <v>y=9</v>
      </c>
      <c r="AQ197" s="98" t="s">
        <v>339</v>
      </c>
      <c r="AR197" t="str">
        <f t="shared" ca="1" si="761"/>
        <v xml:space="preserve">\\(\\quad x=-9 ,\\quad y=9\\) </v>
      </c>
    </row>
    <row r="198" spans="1:44" x14ac:dyDescent="0.55000000000000004">
      <c r="A198" s="101" t="s">
        <v>3</v>
      </c>
      <c r="B198" s="101" t="s">
        <v>45</v>
      </c>
      <c r="C198" s="43" t="str">
        <f t="shared" ca="1" si="745"/>
        <v>-7x+2y&amp;=67</v>
      </c>
      <c r="D198" s="10" t="s">
        <v>31</v>
      </c>
      <c r="E198">
        <f t="shared" ca="1" si="746"/>
        <v>-9</v>
      </c>
      <c r="G198" s="114" t="s">
        <v>60</v>
      </c>
      <c r="H198" s="115" t="s">
        <v>340</v>
      </c>
      <c r="I198" s="115" t="str">
        <f t="shared" ref="I198" ca="1" si="1012">AR198</f>
        <v>\\(\\quad \\begin{cases}\\displaystyle\\begin{align}-7x+2y&amp;=67\\\\ 4x+7y&amp;=-22\\end{align}\\end{cases}\\)</v>
      </c>
      <c r="J198" s="115" t="str">
        <f t="shared" ref="J198" ca="1" si="1013">AR199</f>
        <v xml:space="preserve">\\(\\quad x=-9 ,\\quad y=2\\) </v>
      </c>
      <c r="K198" s="115" t="s">
        <v>62</v>
      </c>
      <c r="L198" s="135" t="str">
        <f t="shared" ref="L198" ca="1" si="1014">"INSERT INTO "&amp;G198&amp;"(tangen,question,answer,editor,date,count) VALUES('"&amp;H198&amp;"','"&amp;I198&amp;"','"&amp;J198&amp;"','"&amp;K198&amp;"',NOW(),0);"</f>
        <v>INSERT INTO math(tangen,question,answer,editor,date,count) VALUES('m6300','\\(\\quad \\begin{cases}\\displaystyle\\begin{align}-7x+2y&amp;=67\\\\ 4x+7y&amp;=-22\\end{align}\\end{cases}\\)','\\(\\quad x=-9 ,\\quad y=2\\) ','harazono',NOW(),0);</v>
      </c>
      <c r="P198" s="1">
        <f t="shared" ca="1" si="942"/>
        <v>-9</v>
      </c>
      <c r="Q198" s="1">
        <f t="shared" ca="1" si="942"/>
        <v>-7</v>
      </c>
      <c r="R198" s="1">
        <f t="shared" ca="1" si="942"/>
        <v>2</v>
      </c>
      <c r="U198">
        <f t="shared" ca="1" si="876"/>
        <v>-9</v>
      </c>
      <c r="V198">
        <f t="shared" ca="1" si="877"/>
        <v>-7</v>
      </c>
      <c r="W198">
        <f t="shared" ca="1" si="878"/>
        <v>2</v>
      </c>
      <c r="Y198">
        <f t="shared" ref="Y198" ca="1" si="1015">V198*U198+W198*U199</f>
        <v>67</v>
      </c>
      <c r="Z198" t="str">
        <f t="shared" ca="1" si="751"/>
        <v>-</v>
      </c>
      <c r="AA198">
        <f t="shared" ca="1" si="752"/>
        <v>7</v>
      </c>
      <c r="AB198" t="str">
        <f t="shared" ca="1" si="753"/>
        <v>x</v>
      </c>
      <c r="AC198" t="str">
        <f t="shared" ca="1" si="754"/>
        <v>+</v>
      </c>
      <c r="AD198">
        <f t="shared" ca="1" si="755"/>
        <v>2</v>
      </c>
      <c r="AE198" t="s">
        <v>19</v>
      </c>
      <c r="AF198" t="s">
        <v>334</v>
      </c>
      <c r="AG198" t="str">
        <f t="shared" ca="1" si="756"/>
        <v/>
      </c>
      <c r="AH198">
        <f t="shared" ca="1" si="757"/>
        <v>67</v>
      </c>
      <c r="AJ198" t="str">
        <f t="shared" ca="1" si="758"/>
        <v>-7x+2y&amp;=67</v>
      </c>
      <c r="AM198" t="s">
        <v>337</v>
      </c>
      <c r="AN198" s="43" t="str">
        <f t="shared" ref="AN198" ca="1" si="1016">C198</f>
        <v>-7x+2y&amp;=67</v>
      </c>
      <c r="AO198" s="98" t="s">
        <v>335</v>
      </c>
      <c r="AP198" s="43" t="str">
        <f t="shared" ref="AP198" ca="1" si="1017">C199</f>
        <v>4x+7y&amp;=-22</v>
      </c>
      <c r="AQ198" t="s">
        <v>336</v>
      </c>
      <c r="AR198" t="str">
        <f t="shared" ca="1" si="761"/>
        <v>\\(\\quad \\begin{cases}\\displaystyle\\begin{align}-7x+2y&amp;=67\\\\ 4x+7y&amp;=-22\\end{align}\\end{cases}\\)</v>
      </c>
    </row>
    <row r="199" spans="1:44" x14ac:dyDescent="0.55000000000000004">
      <c r="A199" s="101"/>
      <c r="B199" s="101"/>
      <c r="C199" s="43" t="str">
        <f t="shared" ca="1" si="745"/>
        <v>4x+7y&amp;=-22</v>
      </c>
      <c r="D199" s="10" t="s">
        <v>32</v>
      </c>
      <c r="E199">
        <f t="shared" ca="1" si="746"/>
        <v>2</v>
      </c>
      <c r="G199" s="114"/>
      <c r="H199" s="114"/>
      <c r="I199" s="114"/>
      <c r="J199" s="114"/>
      <c r="K199" s="114"/>
      <c r="L199" s="136"/>
      <c r="P199" s="1">
        <f t="shared" ca="1" si="942"/>
        <v>2</v>
      </c>
      <c r="Q199" s="1">
        <f t="shared" ca="1" si="942"/>
        <v>4</v>
      </c>
      <c r="R199" s="1">
        <f t="shared" ca="1" si="942"/>
        <v>7</v>
      </c>
      <c r="U199">
        <f t="shared" ca="1" si="876"/>
        <v>2</v>
      </c>
      <c r="V199">
        <f t="shared" ca="1" si="877"/>
        <v>4</v>
      </c>
      <c r="W199">
        <f t="shared" ca="1" si="878"/>
        <v>7</v>
      </c>
      <c r="Y199">
        <f t="shared" ref="Y199" ca="1" si="1018">V199*U198+W199*U199</f>
        <v>-22</v>
      </c>
      <c r="Z199" t="str">
        <f t="shared" ca="1" si="751"/>
        <v/>
      </c>
      <c r="AA199">
        <f t="shared" ca="1" si="752"/>
        <v>4</v>
      </c>
      <c r="AB199" t="str">
        <f t="shared" ca="1" si="753"/>
        <v>x</v>
      </c>
      <c r="AC199" t="str">
        <f t="shared" ca="1" si="754"/>
        <v>+</v>
      </c>
      <c r="AD199">
        <f t="shared" ca="1" si="755"/>
        <v>7</v>
      </c>
      <c r="AE199" t="s">
        <v>19</v>
      </c>
      <c r="AF199" t="s">
        <v>334</v>
      </c>
      <c r="AG199" t="str">
        <f t="shared" ca="1" si="756"/>
        <v>-</v>
      </c>
      <c r="AH199">
        <f t="shared" ca="1" si="757"/>
        <v>22</v>
      </c>
      <c r="AJ199" t="str">
        <f t="shared" ca="1" si="758"/>
        <v>4x+7y&amp;=-22</v>
      </c>
      <c r="AM199" s="98" t="s">
        <v>341</v>
      </c>
      <c r="AN199" t="str">
        <f t="shared" ref="AN199" ca="1" si="1019">D198&amp;E198</f>
        <v>x=-9</v>
      </c>
      <c r="AO199" t="s">
        <v>338</v>
      </c>
      <c r="AP199" t="str">
        <f t="shared" ref="AP199" ca="1" si="1020">D199&amp;E199</f>
        <v>y=2</v>
      </c>
      <c r="AQ199" s="98" t="s">
        <v>339</v>
      </c>
      <c r="AR199" t="str">
        <f t="shared" ca="1" si="761"/>
        <v xml:space="preserve">\\(\\quad x=-9 ,\\quad y=2\\) </v>
      </c>
    </row>
    <row r="200" spans="1:44" x14ac:dyDescent="0.55000000000000004">
      <c r="A200" s="101" t="s">
        <v>3</v>
      </c>
      <c r="B200" s="101" t="s">
        <v>45</v>
      </c>
      <c r="C200" s="43" t="str">
        <f t="shared" ca="1" si="745"/>
        <v>-10x+2y&amp;=-76</v>
      </c>
      <c r="D200" s="10" t="s">
        <v>31</v>
      </c>
      <c r="E200">
        <f t="shared" ca="1" si="746"/>
        <v>9</v>
      </c>
      <c r="G200" s="114" t="s">
        <v>60</v>
      </c>
      <c r="H200" s="115" t="s">
        <v>340</v>
      </c>
      <c r="I200" s="115" t="str">
        <f t="shared" ref="I200" ca="1" si="1021">AR200</f>
        <v>\\(\\quad \\begin{cases}\\displaystyle\\begin{align}-10x+2y&amp;=-76\\\\ 6x-4y&amp;=26\\end{align}\\end{cases}\\)</v>
      </c>
      <c r="J200" s="115" t="str">
        <f t="shared" ref="J200" ca="1" si="1022">AR201</f>
        <v xml:space="preserve">\\(\\quad x=9 ,\\quad y=7\\) </v>
      </c>
      <c r="K200" s="115" t="s">
        <v>62</v>
      </c>
      <c r="L200" s="135" t="str">
        <f t="shared" ref="L200" ca="1" si="1023">"INSERT INTO "&amp;G200&amp;"(tangen,question,answer,editor,date,count) VALUES('"&amp;H200&amp;"','"&amp;I200&amp;"','"&amp;J200&amp;"','"&amp;K200&amp;"',NOW(),0);"</f>
        <v>INSERT INTO math(tangen,question,answer,editor,date,count) VALUES('m6300','\\(\\quad \\begin{cases}\\displaystyle\\begin{align}-10x+2y&amp;=-76\\\\ 6x-4y&amp;=26\\end{align}\\end{cases}\\)','\\(\\quad x=9 ,\\quad y=7\\) ','harazono',NOW(),0);</v>
      </c>
      <c r="P200" s="1">
        <f t="shared" ca="1" si="942"/>
        <v>9</v>
      </c>
      <c r="Q200" s="1">
        <f t="shared" ca="1" si="942"/>
        <v>-10</v>
      </c>
      <c r="R200" s="1">
        <f t="shared" ca="1" si="942"/>
        <v>2</v>
      </c>
      <c r="U200">
        <f t="shared" ca="1" si="876"/>
        <v>9</v>
      </c>
      <c r="V200">
        <f t="shared" ca="1" si="877"/>
        <v>-10</v>
      </c>
      <c r="W200">
        <f t="shared" ca="1" si="878"/>
        <v>2</v>
      </c>
      <c r="Y200">
        <f ca="1">V200*U200+W200*U201</f>
        <v>-76</v>
      </c>
      <c r="Z200" t="str">
        <f t="shared" ca="1" si="751"/>
        <v>-</v>
      </c>
      <c r="AA200">
        <f t="shared" ca="1" si="752"/>
        <v>10</v>
      </c>
      <c r="AB200" t="str">
        <f t="shared" ca="1" si="753"/>
        <v>x</v>
      </c>
      <c r="AC200" t="str">
        <f t="shared" ca="1" si="754"/>
        <v>+</v>
      </c>
      <c r="AD200">
        <f t="shared" ca="1" si="755"/>
        <v>2</v>
      </c>
      <c r="AE200" t="s">
        <v>19</v>
      </c>
      <c r="AF200" t="s">
        <v>334</v>
      </c>
      <c r="AG200" t="str">
        <f t="shared" ca="1" si="756"/>
        <v>-</v>
      </c>
      <c r="AH200">
        <f t="shared" ca="1" si="757"/>
        <v>76</v>
      </c>
      <c r="AJ200" t="str">
        <f t="shared" ca="1" si="758"/>
        <v>-10x+2y&amp;=-76</v>
      </c>
      <c r="AM200" t="s">
        <v>337</v>
      </c>
      <c r="AN200" s="43" t="str">
        <f t="shared" ref="AN200" ca="1" si="1024">C200</f>
        <v>-10x+2y&amp;=-76</v>
      </c>
      <c r="AO200" s="98" t="s">
        <v>335</v>
      </c>
      <c r="AP200" s="43" t="str">
        <f t="shared" ref="AP200" ca="1" si="1025">C201</f>
        <v>6x-4y&amp;=26</v>
      </c>
      <c r="AQ200" t="s">
        <v>336</v>
      </c>
      <c r="AR200" t="str">
        <f t="shared" ca="1" si="761"/>
        <v>\\(\\quad \\begin{cases}\\displaystyle\\begin{align}-10x+2y&amp;=-76\\\\ 6x-4y&amp;=26\\end{align}\\end{cases}\\)</v>
      </c>
    </row>
    <row r="201" spans="1:44" x14ac:dyDescent="0.55000000000000004">
      <c r="A201" s="101"/>
      <c r="B201" s="101"/>
      <c r="C201" s="43" t="str">
        <f t="shared" ca="1" si="745"/>
        <v>6x-4y&amp;=26</v>
      </c>
      <c r="D201" s="10" t="s">
        <v>32</v>
      </c>
      <c r="E201">
        <f t="shared" ca="1" si="746"/>
        <v>7</v>
      </c>
      <c r="G201" s="114"/>
      <c r="H201" s="114"/>
      <c r="I201" s="114"/>
      <c r="J201" s="114"/>
      <c r="K201" s="114"/>
      <c r="L201" s="136"/>
      <c r="P201" s="1">
        <f t="shared" ca="1" si="942"/>
        <v>7</v>
      </c>
      <c r="Q201" s="1">
        <f t="shared" ca="1" si="942"/>
        <v>6</v>
      </c>
      <c r="R201" s="1">
        <f t="shared" ca="1" si="942"/>
        <v>-4</v>
      </c>
      <c r="U201">
        <f t="shared" ca="1" si="876"/>
        <v>7</v>
      </c>
      <c r="V201">
        <f t="shared" ca="1" si="877"/>
        <v>6</v>
      </c>
      <c r="W201">
        <f t="shared" ca="1" si="878"/>
        <v>-4</v>
      </c>
      <c r="Y201">
        <f ca="1">V201*U200+W201*U201</f>
        <v>26</v>
      </c>
      <c r="Z201" t="str">
        <f t="shared" ca="1" si="751"/>
        <v/>
      </c>
      <c r="AA201">
        <f t="shared" ca="1" si="752"/>
        <v>6</v>
      </c>
      <c r="AB201" t="str">
        <f t="shared" ca="1" si="753"/>
        <v>x</v>
      </c>
      <c r="AC201" t="str">
        <f t="shared" ca="1" si="754"/>
        <v>-</v>
      </c>
      <c r="AD201">
        <f t="shared" ca="1" si="755"/>
        <v>4</v>
      </c>
      <c r="AE201" t="s">
        <v>19</v>
      </c>
      <c r="AF201" t="s">
        <v>334</v>
      </c>
      <c r="AG201" t="str">
        <f t="shared" ca="1" si="756"/>
        <v/>
      </c>
      <c r="AH201">
        <f t="shared" ca="1" si="757"/>
        <v>26</v>
      </c>
      <c r="AJ201" t="str">
        <f t="shared" ca="1" si="758"/>
        <v>6x-4y&amp;=26</v>
      </c>
      <c r="AM201" s="98" t="s">
        <v>341</v>
      </c>
      <c r="AN201" t="str">
        <f t="shared" ref="AN201" ca="1" si="1026">D200&amp;E200</f>
        <v>x=9</v>
      </c>
      <c r="AO201" t="s">
        <v>338</v>
      </c>
      <c r="AP201" t="str">
        <f t="shared" ref="AP201" ca="1" si="1027">D201&amp;E201</f>
        <v>y=7</v>
      </c>
      <c r="AQ201" s="98" t="s">
        <v>339</v>
      </c>
      <c r="AR201" t="str">
        <f t="shared" ca="1" si="761"/>
        <v xml:space="preserve">\\(\\quad x=9 ,\\quad y=7\\) </v>
      </c>
    </row>
    <row r="202" spans="1:44" s="3" customFormat="1" x14ac:dyDescent="0.55000000000000004">
      <c r="A202" s="56"/>
      <c r="B202" s="56"/>
      <c r="C202" s="81"/>
      <c r="D202" s="86"/>
      <c r="G202" s="56"/>
      <c r="H202" s="56"/>
      <c r="I202" s="56"/>
      <c r="J202" s="56"/>
      <c r="K202" s="56"/>
      <c r="L202" s="99"/>
      <c r="AM202" s="100"/>
      <c r="AQ202" s="100"/>
    </row>
    <row r="203" spans="1:44" s="3" customFormat="1" x14ac:dyDescent="0.55000000000000004">
      <c r="A203" s="56"/>
      <c r="B203" s="56"/>
      <c r="C203" s="81"/>
      <c r="D203" s="86"/>
      <c r="G203" s="56"/>
      <c r="H203" s="56"/>
      <c r="I203" s="56"/>
      <c r="J203" s="56"/>
      <c r="K203" s="56"/>
      <c r="L203" s="99"/>
      <c r="AM203" s="100"/>
      <c r="AQ203" s="100"/>
    </row>
    <row r="204" spans="1:44" x14ac:dyDescent="0.55000000000000004">
      <c r="A204" s="121" t="s">
        <v>3</v>
      </c>
      <c r="B204" s="121" t="s">
        <v>46</v>
      </c>
      <c r="C204" s="43" t="str">
        <f t="shared" ref="C204:C223" ca="1" si="1028">AJ204</f>
        <v>x=-7y+32</v>
      </c>
      <c r="D204" s="10" t="s">
        <v>31</v>
      </c>
      <c r="E204">
        <f t="shared" ref="E204:E205" ca="1" si="1029">U204</f>
        <v>-10</v>
      </c>
      <c r="G204" s="114" t="s">
        <v>60</v>
      </c>
      <c r="H204" s="115" t="s">
        <v>343</v>
      </c>
      <c r="I204" s="115" t="str">
        <f t="shared" ref="I204" ca="1" si="1030">AR204</f>
        <v>\\(\\quad \\begin{cases}\\displaystyle\\begin{align}x=-7y+32\\\\ 7x+6y=-34\\end{align}\\end{cases}\\)</v>
      </c>
      <c r="J204" s="115" t="str">
        <f t="shared" ref="J204" ca="1" si="1031">AR205</f>
        <v xml:space="preserve">\\(\\quad x=-10 ,\\quad y=6\\) </v>
      </c>
      <c r="K204" s="115" t="s">
        <v>62</v>
      </c>
      <c r="L204" s="135" t="str">
        <f t="shared" ref="L204" ca="1" si="1032">"INSERT INTO "&amp;G204&amp;"(tangen,question,answer,editor,date,count) VALUES('"&amp;H204&amp;"','"&amp;I204&amp;"','"&amp;J204&amp;"','"&amp;K204&amp;"',NOW(),0);"</f>
        <v>INSERT INTO math(tangen,question,answer,editor,date,count) VALUES('m6200','\\(\\quad \\begin{cases}\\displaystyle\\begin{align}x=-7y+32\\\\ 7x+6y=-34\\end{align}\\end{cases}\\)','\\(\\quad x=-10 ,\\quad y=6\\) ','harazono',NOW(),0);</v>
      </c>
      <c r="P204" s="1">
        <f t="shared" ref="P204:R316" ca="1" si="1033">RANDBETWEEN(-10,10)</f>
        <v>-10</v>
      </c>
      <c r="Q204" s="3">
        <v>1</v>
      </c>
      <c r="R204" s="1">
        <f t="shared" ca="1" si="1033"/>
        <v>7</v>
      </c>
      <c r="U204">
        <f t="shared" ref="U204:U205" ca="1" si="1034">IF(P204=0,2,P204)</f>
        <v>-10</v>
      </c>
      <c r="V204">
        <f>IF(Q204=0,1,Q204)</f>
        <v>1</v>
      </c>
      <c r="W204">
        <f ca="1">IF(R204=0,1,R204)</f>
        <v>7</v>
      </c>
      <c r="X204">
        <f ca="1">W204*-1</f>
        <v>-7</v>
      </c>
      <c r="Y204">
        <f ca="1">V204*U204+W204*U205</f>
        <v>32</v>
      </c>
      <c r="Z204" t="str">
        <f t="shared" ref="Z204:Z205" si="1035">IF(V204&lt;0,"-","")</f>
        <v/>
      </c>
      <c r="AA204" t="str">
        <f>IF(V204=0,"",IF(V204=1,"",IF(V204=-1,"",ABS(V204))))</f>
        <v/>
      </c>
      <c r="AB204" t="str">
        <f t="shared" ref="AB204:AB205" si="1036">IF(V204=0,"","x")</f>
        <v>x</v>
      </c>
      <c r="AC204" t="s">
        <v>13</v>
      </c>
      <c r="AD204" t="str">
        <f ca="1">IF(X204&lt;=0,"-","")</f>
        <v>-</v>
      </c>
      <c r="AE204">
        <f ca="1">IF(X204=0,"",IF(X204=1,"",IF(X204=-1,"",ABS(X204))))</f>
        <v>7</v>
      </c>
      <c r="AF204" t="s">
        <v>19</v>
      </c>
      <c r="AG204" t="str">
        <f ca="1">IF(Y204&lt;=0,"-","+")</f>
        <v>+</v>
      </c>
      <c r="AH204">
        <f t="shared" ref="AH204" ca="1" si="1037">ABS(Y204)</f>
        <v>32</v>
      </c>
      <c r="AJ204" t="str">
        <f ca="1">Z204&amp;AA204&amp;AB204&amp;AC204&amp;AD204&amp;AE204&amp;AF204&amp;AG204&amp;AH204</f>
        <v>x=-7y+32</v>
      </c>
      <c r="AM204" t="s">
        <v>337</v>
      </c>
      <c r="AN204" s="43" t="str">
        <f t="shared" ref="AN204" ca="1" si="1038">C204</f>
        <v>x=-7y+32</v>
      </c>
      <c r="AO204" s="98" t="s">
        <v>335</v>
      </c>
      <c r="AP204" s="43" t="str">
        <f t="shared" ref="AP204" ca="1" si="1039">C205</f>
        <v>7x+6y=-34</v>
      </c>
      <c r="AQ204" t="s">
        <v>336</v>
      </c>
      <c r="AR204" t="str">
        <f t="shared" ca="1" si="33"/>
        <v>\\(\\quad \\begin{cases}\\displaystyle\\begin{align}x=-7y+32\\\\ 7x+6y=-34\\end{align}\\end{cases}\\)</v>
      </c>
    </row>
    <row r="205" spans="1:44" x14ac:dyDescent="0.55000000000000004">
      <c r="A205" s="121"/>
      <c r="B205" s="121"/>
      <c r="C205" s="43" t="str">
        <f t="shared" ca="1" si="1028"/>
        <v>7x+6y=-34</v>
      </c>
      <c r="D205" s="10" t="s">
        <v>32</v>
      </c>
      <c r="E205">
        <f t="shared" ca="1" si="1029"/>
        <v>6</v>
      </c>
      <c r="G205" s="114"/>
      <c r="H205" s="114"/>
      <c r="I205" s="114"/>
      <c r="J205" s="114"/>
      <c r="K205" s="114"/>
      <c r="L205" s="136"/>
      <c r="P205" s="1">
        <f t="shared" ca="1" si="1033"/>
        <v>6</v>
      </c>
      <c r="Q205" s="1">
        <f t="shared" ca="1" si="1033"/>
        <v>7</v>
      </c>
      <c r="R205" s="1">
        <f t="shared" ca="1" si="1033"/>
        <v>6</v>
      </c>
      <c r="U205">
        <f t="shared" ca="1" si="1034"/>
        <v>6</v>
      </c>
      <c r="V205">
        <f t="shared" ref="V205:V206" ca="1" si="1040">IF(Q205=0,1,Q205)</f>
        <v>7</v>
      </c>
      <c r="W205">
        <f t="shared" ref="W205:W206" ca="1" si="1041">IF(R205=0,1,R205)</f>
        <v>6</v>
      </c>
      <c r="Y205">
        <f ca="1">V205*U204+W205*U205</f>
        <v>-34</v>
      </c>
      <c r="Z205" t="str">
        <f t="shared" ca="1" si="1035"/>
        <v/>
      </c>
      <c r="AA205">
        <f t="shared" ref="AA205:AA206" ca="1" si="1042">IF(V205=0,"",IF(V205=1,"",IF(V205=-1,"",ABS(V205))))</f>
        <v>7</v>
      </c>
      <c r="AB205" t="str">
        <f t="shared" ca="1" si="1036"/>
        <v>x</v>
      </c>
      <c r="AC205" t="str">
        <f ca="1">IF(W205&lt;=0,"-","+")</f>
        <v>+</v>
      </c>
      <c r="AD205">
        <f ca="1">IF(W205=0,"",IF(W205=1,"",IF(W205=-1,"",ABS(W205))))</f>
        <v>6</v>
      </c>
      <c r="AE205" t="s">
        <v>19</v>
      </c>
      <c r="AF205" t="s">
        <v>13</v>
      </c>
      <c r="AG205" t="str">
        <f ca="1">IF(Y205&lt;=0,"-","")</f>
        <v>-</v>
      </c>
      <c r="AH205">
        <f ca="1">ABS(Y205)</f>
        <v>34</v>
      </c>
      <c r="AJ205" t="str">
        <f ca="1">Z205&amp;AA205&amp;AB205&amp;AC205&amp;AD205&amp;AE205&amp;AF205&amp;AG205&amp;AH205</f>
        <v>7x+6y=-34</v>
      </c>
      <c r="AM205" s="98" t="s">
        <v>341</v>
      </c>
      <c r="AN205" t="str">
        <f t="shared" ref="AN205" ca="1" si="1043">D204&amp;E204</f>
        <v>x=-10</v>
      </c>
      <c r="AO205" t="s">
        <v>338</v>
      </c>
      <c r="AP205" t="str">
        <f t="shared" ref="AP205" ca="1" si="1044">D205&amp;E205</f>
        <v>y=6</v>
      </c>
      <c r="AQ205" s="98" t="s">
        <v>339</v>
      </c>
      <c r="AR205" t="str">
        <f t="shared" ca="1" si="33"/>
        <v xml:space="preserve">\\(\\quad x=-10 ,\\quad y=6\\) </v>
      </c>
    </row>
    <row r="206" spans="1:44" ht="18" customHeight="1" x14ac:dyDescent="0.55000000000000004">
      <c r="A206" s="121" t="s">
        <v>3</v>
      </c>
      <c r="B206" s="121" t="s">
        <v>46</v>
      </c>
      <c r="C206" s="43" t="str">
        <f t="shared" ca="1" si="1028"/>
        <v>x=6y+59</v>
      </c>
      <c r="D206" s="10" t="s">
        <v>31</v>
      </c>
      <c r="E206">
        <f t="shared" ref="E206:E213" ca="1" si="1045">U206</f>
        <v>5</v>
      </c>
      <c r="G206" s="114" t="s">
        <v>60</v>
      </c>
      <c r="H206" s="115" t="s">
        <v>343</v>
      </c>
      <c r="I206" s="115" t="str">
        <f t="shared" ref="I206" ca="1" si="1046">AR206</f>
        <v>\\(\\quad \\begin{cases}\\displaystyle\\begin{align}x=6y+59\\\\ -x-4y=31\\end{align}\\end{cases}\\)</v>
      </c>
      <c r="J206" s="115" t="str">
        <f t="shared" ref="J206" ca="1" si="1047">AR207</f>
        <v xml:space="preserve">\\(\\quad x=5 ,\\quad y=-9\\) </v>
      </c>
      <c r="K206" s="115" t="s">
        <v>62</v>
      </c>
      <c r="L206" s="135" t="str">
        <f t="shared" ref="L206" ca="1" si="1048">"INSERT INTO "&amp;G206&amp;"(tangen,question,answer,editor,date,count) VALUES('"&amp;H206&amp;"','"&amp;I206&amp;"','"&amp;J206&amp;"','"&amp;K206&amp;"',NOW(),0);"</f>
        <v>INSERT INTO math(tangen,question,answer,editor,date,count) VALUES('m6200','\\(\\quad \\begin{cases}\\displaystyle\\begin{align}x=6y+59\\\\ -x-4y=31\\end{align}\\end{cases}\\)','\\(\\quad x=5 ,\\quad y=-9\\) ','harazono',NOW(),0);</v>
      </c>
      <c r="P206" s="1">
        <f t="shared" ref="P206:R220" ca="1" si="1049">RANDBETWEEN(-10,10)</f>
        <v>5</v>
      </c>
      <c r="Q206" s="3">
        <v>1</v>
      </c>
      <c r="R206" s="1">
        <f t="shared" ca="1" si="1049"/>
        <v>-6</v>
      </c>
      <c r="U206">
        <f t="shared" ref="U206:U213" ca="1" si="1050">IF(P206=0,2,P206)</f>
        <v>5</v>
      </c>
      <c r="V206">
        <f t="shared" si="1040"/>
        <v>1</v>
      </c>
      <c r="W206">
        <f t="shared" ca="1" si="1041"/>
        <v>-6</v>
      </c>
      <c r="X206">
        <f t="shared" ref="X206" ca="1" si="1051">W206*-1</f>
        <v>6</v>
      </c>
      <c r="Y206">
        <f t="shared" ref="Y206" ca="1" si="1052">V206*U206+W206*U207</f>
        <v>59</v>
      </c>
      <c r="Z206" t="str">
        <f t="shared" ref="Z206:Z213" si="1053">IF(V206&lt;0,"-","")</f>
        <v/>
      </c>
      <c r="AA206" t="str">
        <f t="shared" si="1042"/>
        <v/>
      </c>
      <c r="AB206" t="str">
        <f t="shared" ref="AB206:AB213" si="1054">IF(V206=0,"","x")</f>
        <v>x</v>
      </c>
      <c r="AC206" t="s">
        <v>13</v>
      </c>
      <c r="AD206" t="str">
        <f t="shared" ref="AD206" ca="1" si="1055">IF(X206&lt;=0,"-","")</f>
        <v/>
      </c>
      <c r="AE206">
        <f t="shared" ref="AE206" ca="1" si="1056">IF(X206=0,"",IF(X206=1,"",IF(X206=-1,"",ABS(X206))))</f>
        <v>6</v>
      </c>
      <c r="AF206" t="s">
        <v>19</v>
      </c>
      <c r="AG206" t="str">
        <f t="shared" ref="AG206" ca="1" si="1057">IF(Y206&lt;=0,"-","+")</f>
        <v>+</v>
      </c>
      <c r="AH206">
        <f t="shared" ref="AH206:AH213" ca="1" si="1058">ABS(Y206)</f>
        <v>59</v>
      </c>
      <c r="AJ206" t="str">
        <f t="shared" ref="AJ206:AJ213" ca="1" si="1059">Z206&amp;AA206&amp;AB206&amp;AC206&amp;AD206&amp;AE206&amp;AF206&amp;AG206&amp;AH206</f>
        <v>x=6y+59</v>
      </c>
      <c r="AM206" t="s">
        <v>337</v>
      </c>
      <c r="AN206" s="43" t="str">
        <f t="shared" ref="AN206" ca="1" si="1060">C206</f>
        <v>x=6y+59</v>
      </c>
      <c r="AO206" s="98" t="s">
        <v>335</v>
      </c>
      <c r="AP206" s="43" t="str">
        <f t="shared" ref="AP206" ca="1" si="1061">C207</f>
        <v>-x-4y=31</v>
      </c>
      <c r="AQ206" t="s">
        <v>336</v>
      </c>
      <c r="AR206" t="str">
        <f t="shared" ca="1" si="33"/>
        <v>\\(\\quad \\begin{cases}\\displaystyle\\begin{align}x=6y+59\\\\ -x-4y=31\\end{align}\\end{cases}\\)</v>
      </c>
    </row>
    <row r="207" spans="1:44" ht="18" customHeight="1" x14ac:dyDescent="0.55000000000000004">
      <c r="A207" s="121"/>
      <c r="B207" s="121"/>
      <c r="C207" s="43" t="str">
        <f t="shared" ca="1" si="1028"/>
        <v>-x-4y=31</v>
      </c>
      <c r="D207" s="10" t="s">
        <v>32</v>
      </c>
      <c r="E207">
        <f t="shared" ca="1" si="1045"/>
        <v>-9</v>
      </c>
      <c r="G207" s="114"/>
      <c r="H207" s="114"/>
      <c r="I207" s="114"/>
      <c r="J207" s="114"/>
      <c r="K207" s="114"/>
      <c r="L207" s="136"/>
      <c r="P207" s="1">
        <f t="shared" ca="1" si="1049"/>
        <v>-9</v>
      </c>
      <c r="Q207" s="1">
        <f t="shared" ca="1" si="1049"/>
        <v>-1</v>
      </c>
      <c r="R207" s="1">
        <f t="shared" ca="1" si="1049"/>
        <v>-4</v>
      </c>
      <c r="U207">
        <f t="shared" ca="1" si="1050"/>
        <v>-9</v>
      </c>
      <c r="V207">
        <f t="shared" ref="V207:V213" ca="1" si="1062">IF(Q207=0,1,Q207)</f>
        <v>-1</v>
      </c>
      <c r="W207">
        <f t="shared" ref="W207:W213" ca="1" si="1063">IF(R207=0,1,R207)</f>
        <v>-4</v>
      </c>
      <c r="Y207">
        <f t="shared" ref="Y207" ca="1" si="1064">V207*U206+W207*U207</f>
        <v>31</v>
      </c>
      <c r="Z207" t="str">
        <f t="shared" ca="1" si="1053"/>
        <v>-</v>
      </c>
      <c r="AA207" t="str">
        <f t="shared" ref="AA207:AA213" ca="1" si="1065">IF(V207=0,"",IF(V207=1,"",IF(V207=-1,"",ABS(V207))))</f>
        <v/>
      </c>
      <c r="AB207" t="str">
        <f t="shared" ca="1" si="1054"/>
        <v>x</v>
      </c>
      <c r="AC207" t="str">
        <f t="shared" ref="AC207" ca="1" si="1066">IF(W207&lt;=0,"-","+")</f>
        <v>-</v>
      </c>
      <c r="AD207">
        <f t="shared" ref="AD207" ca="1" si="1067">IF(W207=0,"",IF(W207=1,"",IF(W207=-1,"",ABS(W207))))</f>
        <v>4</v>
      </c>
      <c r="AE207" t="s">
        <v>19</v>
      </c>
      <c r="AF207" t="s">
        <v>13</v>
      </c>
      <c r="AG207" t="str">
        <f t="shared" ref="AG207" ca="1" si="1068">IF(Y207&lt;=0,"-","")</f>
        <v/>
      </c>
      <c r="AH207">
        <f t="shared" ca="1" si="1058"/>
        <v>31</v>
      </c>
      <c r="AJ207" t="str">
        <f t="shared" ca="1" si="1059"/>
        <v>-x-4y=31</v>
      </c>
      <c r="AM207" s="98" t="s">
        <v>341</v>
      </c>
      <c r="AN207" t="str">
        <f t="shared" ref="AN207" ca="1" si="1069">D206&amp;E206</f>
        <v>x=5</v>
      </c>
      <c r="AO207" t="s">
        <v>338</v>
      </c>
      <c r="AP207" t="str">
        <f t="shared" ref="AP207" ca="1" si="1070">D207&amp;E207</f>
        <v>y=-9</v>
      </c>
      <c r="AQ207" s="98" t="s">
        <v>339</v>
      </c>
      <c r="AR207" t="str">
        <f t="shared" ca="1" si="33"/>
        <v xml:space="preserve">\\(\\quad x=5 ,\\quad y=-9\\) </v>
      </c>
    </row>
    <row r="208" spans="1:44" ht="18" customHeight="1" x14ac:dyDescent="0.55000000000000004">
      <c r="A208" s="121" t="s">
        <v>3</v>
      </c>
      <c r="B208" s="121" t="s">
        <v>46</v>
      </c>
      <c r="C208" s="43" t="str">
        <f t="shared" ca="1" si="1028"/>
        <v>x=10y-77</v>
      </c>
      <c r="D208" s="10" t="s">
        <v>31</v>
      </c>
      <c r="E208">
        <f t="shared" ca="1" si="1045"/>
        <v>3</v>
      </c>
      <c r="G208" s="114" t="s">
        <v>60</v>
      </c>
      <c r="H208" s="115" t="s">
        <v>343</v>
      </c>
      <c r="I208" s="115" t="str">
        <f t="shared" ref="I208" ca="1" si="1071">AR208</f>
        <v>\\(\\quad \\begin{cases}\\displaystyle\\begin{align}x=10y-77\\\\ -9x+5y=13\\end{align}\\end{cases}\\)</v>
      </c>
      <c r="J208" s="115" t="str">
        <f t="shared" ref="J208" ca="1" si="1072">AR209</f>
        <v xml:space="preserve">\\(\\quad x=3 ,\\quad y=8\\) </v>
      </c>
      <c r="K208" s="115" t="s">
        <v>62</v>
      </c>
      <c r="L208" s="135" t="str">
        <f t="shared" ref="L208" ca="1" si="1073">"INSERT INTO "&amp;G208&amp;"(tangen,question,answer,editor,date,count) VALUES('"&amp;H208&amp;"','"&amp;I208&amp;"','"&amp;J208&amp;"','"&amp;K208&amp;"',NOW(),0);"</f>
        <v>INSERT INTO math(tangen,question,answer,editor,date,count) VALUES('m6200','\\(\\quad \\begin{cases}\\displaystyle\\begin{align}x=10y-77\\\\ -9x+5y=13\\end{align}\\end{cases}\\)','\\(\\quad x=3 ,\\quad y=8\\) ','harazono',NOW(),0);</v>
      </c>
      <c r="P208" s="1">
        <f t="shared" ca="1" si="1049"/>
        <v>3</v>
      </c>
      <c r="Q208" s="3">
        <v>1</v>
      </c>
      <c r="R208" s="1">
        <f t="shared" ca="1" si="1049"/>
        <v>-10</v>
      </c>
      <c r="U208">
        <f t="shared" ca="1" si="1050"/>
        <v>3</v>
      </c>
      <c r="V208">
        <f t="shared" si="1062"/>
        <v>1</v>
      </c>
      <c r="W208">
        <f t="shared" ca="1" si="1063"/>
        <v>-10</v>
      </c>
      <c r="X208">
        <f t="shared" ref="X208" ca="1" si="1074">W208*-1</f>
        <v>10</v>
      </c>
      <c r="Y208">
        <f t="shared" ref="Y208" ca="1" si="1075">V208*U208+W208*U209</f>
        <v>-77</v>
      </c>
      <c r="Z208" t="str">
        <f t="shared" si="1053"/>
        <v/>
      </c>
      <c r="AA208" t="str">
        <f t="shared" si="1065"/>
        <v/>
      </c>
      <c r="AB208" t="str">
        <f t="shared" si="1054"/>
        <v>x</v>
      </c>
      <c r="AC208" t="s">
        <v>13</v>
      </c>
      <c r="AD208" t="str">
        <f t="shared" ref="AD208" ca="1" si="1076">IF(X208&lt;=0,"-","")</f>
        <v/>
      </c>
      <c r="AE208">
        <f t="shared" ref="AE208" ca="1" si="1077">IF(X208=0,"",IF(X208=1,"",IF(X208=-1,"",ABS(X208))))</f>
        <v>10</v>
      </c>
      <c r="AF208" t="s">
        <v>19</v>
      </c>
      <c r="AG208" t="str">
        <f t="shared" ref="AG208" ca="1" si="1078">IF(Y208&lt;=0,"-","+")</f>
        <v>-</v>
      </c>
      <c r="AH208">
        <f t="shared" ca="1" si="1058"/>
        <v>77</v>
      </c>
      <c r="AJ208" t="str">
        <f t="shared" ca="1" si="1059"/>
        <v>x=10y-77</v>
      </c>
      <c r="AM208" t="s">
        <v>337</v>
      </c>
      <c r="AN208" s="43" t="str">
        <f t="shared" ref="AN208" ca="1" si="1079">C208</f>
        <v>x=10y-77</v>
      </c>
      <c r="AO208" s="98" t="s">
        <v>335</v>
      </c>
      <c r="AP208" s="43" t="str">
        <f t="shared" ref="AP208" ca="1" si="1080">C209</f>
        <v>-9x+5y=13</v>
      </c>
      <c r="AQ208" t="s">
        <v>336</v>
      </c>
      <c r="AR208" t="str">
        <f t="shared" ca="1" si="33"/>
        <v>\\(\\quad \\begin{cases}\\displaystyle\\begin{align}x=10y-77\\\\ -9x+5y=13\\end{align}\\end{cases}\\)</v>
      </c>
    </row>
    <row r="209" spans="1:44" ht="18" customHeight="1" x14ac:dyDescent="0.55000000000000004">
      <c r="A209" s="121"/>
      <c r="B209" s="121"/>
      <c r="C209" s="43" t="str">
        <f t="shared" ca="1" si="1028"/>
        <v>-9x+5y=13</v>
      </c>
      <c r="D209" s="10" t="s">
        <v>32</v>
      </c>
      <c r="E209">
        <f t="shared" ca="1" si="1045"/>
        <v>8</v>
      </c>
      <c r="G209" s="114"/>
      <c r="H209" s="114"/>
      <c r="I209" s="114"/>
      <c r="J209" s="114"/>
      <c r="K209" s="114"/>
      <c r="L209" s="136"/>
      <c r="P209" s="1">
        <f t="shared" ca="1" si="1049"/>
        <v>8</v>
      </c>
      <c r="Q209" s="1">
        <f t="shared" ca="1" si="1049"/>
        <v>-9</v>
      </c>
      <c r="R209" s="1">
        <f t="shared" ca="1" si="1049"/>
        <v>5</v>
      </c>
      <c r="U209">
        <f t="shared" ca="1" si="1050"/>
        <v>8</v>
      </c>
      <c r="V209">
        <f t="shared" ca="1" si="1062"/>
        <v>-9</v>
      </c>
      <c r="W209">
        <f t="shared" ca="1" si="1063"/>
        <v>5</v>
      </c>
      <c r="Y209">
        <f t="shared" ref="Y209" ca="1" si="1081">V209*U208+W209*U209</f>
        <v>13</v>
      </c>
      <c r="Z209" t="str">
        <f t="shared" ca="1" si="1053"/>
        <v>-</v>
      </c>
      <c r="AA209">
        <f t="shared" ca="1" si="1065"/>
        <v>9</v>
      </c>
      <c r="AB209" t="str">
        <f t="shared" ca="1" si="1054"/>
        <v>x</v>
      </c>
      <c r="AC209" t="str">
        <f t="shared" ref="AC209" ca="1" si="1082">IF(W209&lt;=0,"-","+")</f>
        <v>+</v>
      </c>
      <c r="AD209">
        <f t="shared" ref="AD209" ca="1" si="1083">IF(W209=0,"",IF(W209=1,"",IF(W209=-1,"",ABS(W209))))</f>
        <v>5</v>
      </c>
      <c r="AE209" t="s">
        <v>19</v>
      </c>
      <c r="AF209" t="s">
        <v>13</v>
      </c>
      <c r="AG209" t="str">
        <f t="shared" ref="AG209" ca="1" si="1084">IF(Y209&lt;=0,"-","")</f>
        <v/>
      </c>
      <c r="AH209">
        <f t="shared" ca="1" si="1058"/>
        <v>13</v>
      </c>
      <c r="AJ209" t="str">
        <f t="shared" ca="1" si="1059"/>
        <v>-9x+5y=13</v>
      </c>
      <c r="AM209" s="98" t="s">
        <v>341</v>
      </c>
      <c r="AN209" t="str">
        <f t="shared" ref="AN209" ca="1" si="1085">D208&amp;E208</f>
        <v>x=3</v>
      </c>
      <c r="AO209" t="s">
        <v>338</v>
      </c>
      <c r="AP209" t="str">
        <f t="shared" ref="AP209" ca="1" si="1086">D209&amp;E209</f>
        <v>y=8</v>
      </c>
      <c r="AQ209" s="98" t="s">
        <v>339</v>
      </c>
      <c r="AR209" t="str">
        <f t="shared" ca="1" si="33"/>
        <v xml:space="preserve">\\(\\quad x=3 ,\\quad y=8\\) </v>
      </c>
    </row>
    <row r="210" spans="1:44" ht="18" customHeight="1" x14ac:dyDescent="0.55000000000000004">
      <c r="A210" s="121" t="s">
        <v>3</v>
      </c>
      <c r="B210" s="121" t="s">
        <v>46</v>
      </c>
      <c r="C210" s="43" t="str">
        <f t="shared" ca="1" si="1028"/>
        <v>x=2y-8</v>
      </c>
      <c r="D210" s="10" t="s">
        <v>31</v>
      </c>
      <c r="E210">
        <f t="shared" ca="1" si="1045"/>
        <v>4</v>
      </c>
      <c r="G210" s="114" t="s">
        <v>60</v>
      </c>
      <c r="H210" s="115" t="s">
        <v>343</v>
      </c>
      <c r="I210" s="115" t="str">
        <f t="shared" ref="I210" ca="1" si="1087">AR210</f>
        <v>\\(\\quad \\begin{cases}\\displaystyle\\begin{align}x=2y-8\\\\ 8x-2y=20\\end{align}\\end{cases}\\)</v>
      </c>
      <c r="J210" s="115" t="str">
        <f t="shared" ref="J210" ca="1" si="1088">AR211</f>
        <v xml:space="preserve">\\(\\quad x=4 ,\\quad y=6\\) </v>
      </c>
      <c r="K210" s="115" t="s">
        <v>62</v>
      </c>
      <c r="L210" s="135" t="str">
        <f t="shared" ref="L210" ca="1" si="1089">"INSERT INTO "&amp;G210&amp;"(tangen,question,answer,editor,date,count) VALUES('"&amp;H210&amp;"','"&amp;I210&amp;"','"&amp;J210&amp;"','"&amp;K210&amp;"',NOW(),0);"</f>
        <v>INSERT INTO math(tangen,question,answer,editor,date,count) VALUES('m6200','\\(\\quad \\begin{cases}\\displaystyle\\begin{align}x=2y-8\\\\ 8x-2y=20\\end{align}\\end{cases}\\)','\\(\\quad x=4 ,\\quad y=6\\) ','harazono',NOW(),0);</v>
      </c>
      <c r="P210" s="1">
        <f t="shared" ca="1" si="1049"/>
        <v>4</v>
      </c>
      <c r="Q210" s="3">
        <v>1</v>
      </c>
      <c r="R210" s="1">
        <f t="shared" ca="1" si="1049"/>
        <v>-2</v>
      </c>
      <c r="U210">
        <f t="shared" ca="1" si="1050"/>
        <v>4</v>
      </c>
      <c r="V210">
        <f t="shared" si="1062"/>
        <v>1</v>
      </c>
      <c r="W210">
        <f t="shared" ca="1" si="1063"/>
        <v>-2</v>
      </c>
      <c r="X210">
        <f t="shared" ref="X210" ca="1" si="1090">W210*-1</f>
        <v>2</v>
      </c>
      <c r="Y210">
        <f t="shared" ref="Y210" ca="1" si="1091">V210*U210+W210*U211</f>
        <v>-8</v>
      </c>
      <c r="Z210" t="str">
        <f t="shared" si="1053"/>
        <v/>
      </c>
      <c r="AA210" t="str">
        <f t="shared" si="1065"/>
        <v/>
      </c>
      <c r="AB210" t="str">
        <f t="shared" si="1054"/>
        <v>x</v>
      </c>
      <c r="AC210" t="s">
        <v>13</v>
      </c>
      <c r="AD210" t="str">
        <f t="shared" ref="AD210" ca="1" si="1092">IF(X210&lt;=0,"-","")</f>
        <v/>
      </c>
      <c r="AE210">
        <f t="shared" ref="AE210" ca="1" si="1093">IF(X210=0,"",IF(X210=1,"",IF(X210=-1,"",ABS(X210))))</f>
        <v>2</v>
      </c>
      <c r="AF210" t="s">
        <v>19</v>
      </c>
      <c r="AG210" t="str">
        <f t="shared" ref="AG210" ca="1" si="1094">IF(Y210&lt;=0,"-","+")</f>
        <v>-</v>
      </c>
      <c r="AH210">
        <f t="shared" ca="1" si="1058"/>
        <v>8</v>
      </c>
      <c r="AJ210" t="str">
        <f t="shared" ca="1" si="1059"/>
        <v>x=2y-8</v>
      </c>
      <c r="AM210" t="s">
        <v>337</v>
      </c>
      <c r="AN210" s="43" t="str">
        <f t="shared" ref="AN210" ca="1" si="1095">C210</f>
        <v>x=2y-8</v>
      </c>
      <c r="AO210" s="98" t="s">
        <v>335</v>
      </c>
      <c r="AP210" s="43" t="str">
        <f t="shared" ref="AP210" ca="1" si="1096">C211</f>
        <v>8x-2y=20</v>
      </c>
      <c r="AQ210" t="s">
        <v>336</v>
      </c>
      <c r="AR210" t="str">
        <f t="shared" ref="AR210:AR305" ca="1" si="1097">AM210&amp;AN210&amp;AO210&amp;AP210&amp;AQ210</f>
        <v>\\(\\quad \\begin{cases}\\displaystyle\\begin{align}x=2y-8\\\\ 8x-2y=20\\end{align}\\end{cases}\\)</v>
      </c>
    </row>
    <row r="211" spans="1:44" ht="18" customHeight="1" x14ac:dyDescent="0.55000000000000004">
      <c r="A211" s="121"/>
      <c r="B211" s="121"/>
      <c r="C211" s="43" t="str">
        <f t="shared" ca="1" si="1028"/>
        <v>8x-2y=20</v>
      </c>
      <c r="D211" s="10" t="s">
        <v>32</v>
      </c>
      <c r="E211">
        <f t="shared" ca="1" si="1045"/>
        <v>6</v>
      </c>
      <c r="G211" s="114"/>
      <c r="H211" s="114"/>
      <c r="I211" s="114"/>
      <c r="J211" s="114"/>
      <c r="K211" s="114"/>
      <c r="L211" s="136"/>
      <c r="P211" s="1">
        <f t="shared" ca="1" si="1049"/>
        <v>6</v>
      </c>
      <c r="Q211" s="1">
        <f t="shared" ca="1" si="1049"/>
        <v>8</v>
      </c>
      <c r="R211" s="1">
        <f t="shared" ca="1" si="1049"/>
        <v>-2</v>
      </c>
      <c r="U211">
        <f t="shared" ca="1" si="1050"/>
        <v>6</v>
      </c>
      <c r="V211">
        <f t="shared" ca="1" si="1062"/>
        <v>8</v>
      </c>
      <c r="W211">
        <f t="shared" ca="1" si="1063"/>
        <v>-2</v>
      </c>
      <c r="Y211">
        <f t="shared" ref="Y211" ca="1" si="1098">V211*U210+W211*U211</f>
        <v>20</v>
      </c>
      <c r="Z211" t="str">
        <f t="shared" ca="1" si="1053"/>
        <v/>
      </c>
      <c r="AA211">
        <f t="shared" ca="1" si="1065"/>
        <v>8</v>
      </c>
      <c r="AB211" t="str">
        <f t="shared" ca="1" si="1054"/>
        <v>x</v>
      </c>
      <c r="AC211" t="str">
        <f t="shared" ref="AC211" ca="1" si="1099">IF(W211&lt;=0,"-","+")</f>
        <v>-</v>
      </c>
      <c r="AD211">
        <f t="shared" ref="AD211" ca="1" si="1100">IF(W211=0,"",IF(W211=1,"",IF(W211=-1,"",ABS(W211))))</f>
        <v>2</v>
      </c>
      <c r="AE211" t="s">
        <v>19</v>
      </c>
      <c r="AF211" t="s">
        <v>13</v>
      </c>
      <c r="AG211" t="str">
        <f ca="1">IF(Y211&lt;=0,"-","")</f>
        <v/>
      </c>
      <c r="AH211">
        <f t="shared" ca="1" si="1058"/>
        <v>20</v>
      </c>
      <c r="AJ211" t="str">
        <f t="shared" ca="1" si="1059"/>
        <v>8x-2y=20</v>
      </c>
      <c r="AM211" s="98" t="s">
        <v>341</v>
      </c>
      <c r="AN211" t="str">
        <f t="shared" ref="AN211" ca="1" si="1101">D210&amp;E210</f>
        <v>x=4</v>
      </c>
      <c r="AO211" t="s">
        <v>338</v>
      </c>
      <c r="AP211" t="str">
        <f t="shared" ref="AP211" ca="1" si="1102">D211&amp;E211</f>
        <v>y=6</v>
      </c>
      <c r="AQ211" s="98" t="s">
        <v>339</v>
      </c>
      <c r="AR211" t="str">
        <f t="shared" ca="1" si="1097"/>
        <v xml:space="preserve">\\(\\quad x=4 ,\\quad y=6\\) </v>
      </c>
    </row>
    <row r="212" spans="1:44" ht="18" customHeight="1" x14ac:dyDescent="0.55000000000000004">
      <c r="A212" s="121" t="s">
        <v>3</v>
      </c>
      <c r="B212" s="121" t="s">
        <v>46</v>
      </c>
      <c r="C212" s="43" t="str">
        <f t="shared" ca="1" si="1028"/>
        <v>x=2y+5</v>
      </c>
      <c r="D212" s="10" t="s">
        <v>31</v>
      </c>
      <c r="E212">
        <f t="shared" ca="1" si="1045"/>
        <v>9</v>
      </c>
      <c r="G212" s="114" t="s">
        <v>60</v>
      </c>
      <c r="H212" s="115" t="s">
        <v>343</v>
      </c>
      <c r="I212" s="115" t="str">
        <f t="shared" ref="I212" ca="1" si="1103">AR212</f>
        <v>\\(\\quad \\begin{cases}\\displaystyle\\begin{align}x=2y+5\\\\ -3x-2y=-31\\end{align}\\end{cases}\\)</v>
      </c>
      <c r="J212" s="115" t="str">
        <f t="shared" ref="J212" ca="1" si="1104">AR213</f>
        <v xml:space="preserve">\\(\\quad x=9 ,\\quad y=2\\) </v>
      </c>
      <c r="K212" s="115" t="s">
        <v>62</v>
      </c>
      <c r="L212" s="135" t="str">
        <f t="shared" ref="L212" ca="1" si="1105">"INSERT INTO "&amp;G212&amp;"(tangen,question,answer,editor,date,count) VALUES('"&amp;H212&amp;"','"&amp;I212&amp;"','"&amp;J212&amp;"','"&amp;K212&amp;"',NOW(),0);"</f>
        <v>INSERT INTO math(tangen,question,answer,editor,date,count) VALUES('m6200','\\(\\quad \\begin{cases}\\displaystyle\\begin{align}x=2y+5\\\\ -3x-2y=-31\\end{align}\\end{cases}\\)','\\(\\quad x=9 ,\\quad y=2\\) ','harazono',NOW(),0);</v>
      </c>
      <c r="P212" s="1">
        <f t="shared" ca="1" si="1049"/>
        <v>9</v>
      </c>
      <c r="Q212" s="3">
        <v>1</v>
      </c>
      <c r="R212" s="1">
        <f t="shared" ca="1" si="1049"/>
        <v>-2</v>
      </c>
      <c r="U212">
        <f t="shared" ca="1" si="1050"/>
        <v>9</v>
      </c>
      <c r="V212">
        <f t="shared" si="1062"/>
        <v>1</v>
      </c>
      <c r="W212">
        <f t="shared" ca="1" si="1063"/>
        <v>-2</v>
      </c>
      <c r="X212">
        <f t="shared" ref="X212" ca="1" si="1106">W212*-1</f>
        <v>2</v>
      </c>
      <c r="Y212">
        <f t="shared" ref="Y212" ca="1" si="1107">V212*U212+W212*U213</f>
        <v>5</v>
      </c>
      <c r="Z212" t="str">
        <f t="shared" si="1053"/>
        <v/>
      </c>
      <c r="AA212" t="str">
        <f t="shared" si="1065"/>
        <v/>
      </c>
      <c r="AB212" t="str">
        <f t="shared" si="1054"/>
        <v>x</v>
      </c>
      <c r="AC212" t="s">
        <v>13</v>
      </c>
      <c r="AD212" t="str">
        <f t="shared" ref="AD212" ca="1" si="1108">IF(X212&lt;=0,"-","")</f>
        <v/>
      </c>
      <c r="AE212">
        <f t="shared" ref="AE212" ca="1" si="1109">IF(X212=0,"",IF(X212=1,"",IF(X212=-1,"",ABS(X212))))</f>
        <v>2</v>
      </c>
      <c r="AF212" t="s">
        <v>19</v>
      </c>
      <c r="AG212" t="str">
        <f ca="1">IF(Y212&lt;=0,"-","+")</f>
        <v>+</v>
      </c>
      <c r="AH212">
        <f t="shared" ca="1" si="1058"/>
        <v>5</v>
      </c>
      <c r="AJ212" t="str">
        <f t="shared" ca="1" si="1059"/>
        <v>x=2y+5</v>
      </c>
      <c r="AM212" t="s">
        <v>337</v>
      </c>
      <c r="AN212" s="43" t="str">
        <f t="shared" ref="AN212" ca="1" si="1110">C212</f>
        <v>x=2y+5</v>
      </c>
      <c r="AO212" s="98" t="s">
        <v>335</v>
      </c>
      <c r="AP212" s="43" t="str">
        <f t="shared" ref="AP212" ca="1" si="1111">C213</f>
        <v>-3x-2y=-31</v>
      </c>
      <c r="AQ212" t="s">
        <v>336</v>
      </c>
      <c r="AR212" t="str">
        <f t="shared" ca="1" si="1097"/>
        <v>\\(\\quad \\begin{cases}\\displaystyle\\begin{align}x=2y+5\\\\ -3x-2y=-31\\end{align}\\end{cases}\\)</v>
      </c>
    </row>
    <row r="213" spans="1:44" ht="18" customHeight="1" x14ac:dyDescent="0.55000000000000004">
      <c r="A213" s="121"/>
      <c r="B213" s="121"/>
      <c r="C213" s="43" t="str">
        <f t="shared" ca="1" si="1028"/>
        <v>-3x-2y=-31</v>
      </c>
      <c r="D213" s="10" t="s">
        <v>32</v>
      </c>
      <c r="E213">
        <f t="shared" ca="1" si="1045"/>
        <v>2</v>
      </c>
      <c r="G213" s="114"/>
      <c r="H213" s="114"/>
      <c r="I213" s="114"/>
      <c r="J213" s="114"/>
      <c r="K213" s="114"/>
      <c r="L213" s="136"/>
      <c r="P213" s="1">
        <f t="shared" ca="1" si="1049"/>
        <v>2</v>
      </c>
      <c r="Q213" s="1">
        <f t="shared" ca="1" si="1049"/>
        <v>-3</v>
      </c>
      <c r="R213" s="1">
        <f t="shared" ca="1" si="1049"/>
        <v>-2</v>
      </c>
      <c r="U213">
        <f t="shared" ca="1" si="1050"/>
        <v>2</v>
      </c>
      <c r="V213">
        <f t="shared" ca="1" si="1062"/>
        <v>-3</v>
      </c>
      <c r="W213">
        <f t="shared" ca="1" si="1063"/>
        <v>-2</v>
      </c>
      <c r="Y213">
        <f t="shared" ref="Y213" ca="1" si="1112">V213*U212+W213*U213</f>
        <v>-31</v>
      </c>
      <c r="Z213" t="str">
        <f t="shared" ca="1" si="1053"/>
        <v>-</v>
      </c>
      <c r="AA213">
        <f t="shared" ca="1" si="1065"/>
        <v>3</v>
      </c>
      <c r="AB213" t="str">
        <f t="shared" ca="1" si="1054"/>
        <v>x</v>
      </c>
      <c r="AC213" t="str">
        <f t="shared" ref="AC213" ca="1" si="1113">IF(W213&lt;=0,"-","+")</f>
        <v>-</v>
      </c>
      <c r="AD213">
        <f t="shared" ref="AD213" ca="1" si="1114">IF(W213=0,"",IF(W213=1,"",IF(W213=-1,"",ABS(W213))))</f>
        <v>2</v>
      </c>
      <c r="AE213" t="s">
        <v>19</v>
      </c>
      <c r="AF213" t="s">
        <v>13</v>
      </c>
      <c r="AG213" t="str">
        <f ca="1">IF(Y213&lt;=0,"-","")</f>
        <v>-</v>
      </c>
      <c r="AH213">
        <f t="shared" ca="1" si="1058"/>
        <v>31</v>
      </c>
      <c r="AJ213" t="str">
        <f t="shared" ca="1" si="1059"/>
        <v>-3x-2y=-31</v>
      </c>
      <c r="AM213" s="98" t="s">
        <v>341</v>
      </c>
      <c r="AN213" t="str">
        <f t="shared" ref="AN213" ca="1" si="1115">D212&amp;E212</f>
        <v>x=9</v>
      </c>
      <c r="AO213" t="s">
        <v>338</v>
      </c>
      <c r="AP213" t="str">
        <f t="shared" ref="AP213" ca="1" si="1116">D213&amp;E213</f>
        <v>y=2</v>
      </c>
      <c r="AQ213" s="98" t="s">
        <v>339</v>
      </c>
      <c r="AR213" t="str">
        <f t="shared" ca="1" si="1097"/>
        <v xml:space="preserve">\\(\\quad x=9 ,\\quad y=2\\) </v>
      </c>
    </row>
    <row r="214" spans="1:44" ht="18" customHeight="1" x14ac:dyDescent="0.55000000000000004">
      <c r="A214" s="121" t="s">
        <v>3</v>
      </c>
      <c r="B214" s="121" t="s">
        <v>46</v>
      </c>
      <c r="C214" s="43" t="str">
        <f t="shared" ca="1" si="1028"/>
        <v>x-6y=66</v>
      </c>
      <c r="D214" s="10" t="s">
        <v>31</v>
      </c>
      <c r="E214">
        <f t="shared" ref="E214:E215" ca="1" si="1117">U214</f>
        <v>6</v>
      </c>
      <c r="G214" s="114" t="s">
        <v>60</v>
      </c>
      <c r="H214" s="115" t="s">
        <v>343</v>
      </c>
      <c r="I214" s="115" t="str">
        <f t="shared" ref="I214" ca="1" si="1118">AR214</f>
        <v>\\(\\quad \\begin{cases}\\displaystyle\\begin{align}x-6y=66\\\\ y=-2x+2\\end{align}\\end{cases}\\)</v>
      </c>
      <c r="J214" s="115" t="str">
        <f t="shared" ref="J214" ca="1" si="1119">AR215</f>
        <v xml:space="preserve">\\(\\quad x=6 ,\\quad y=-10\\) </v>
      </c>
      <c r="K214" s="115" t="s">
        <v>62</v>
      </c>
      <c r="L214" s="135" t="str">
        <f t="shared" ref="L214" ca="1" si="1120">"INSERT INTO "&amp;G214&amp;"(tangen,question,answer,editor,date,count) VALUES('"&amp;H214&amp;"','"&amp;I214&amp;"','"&amp;J214&amp;"','"&amp;K214&amp;"',NOW(),0);"</f>
        <v>INSERT INTO math(tangen,question,answer,editor,date,count) VALUES('m6200','\\(\\quad \\begin{cases}\\displaystyle\\begin{align}x-6y=66\\\\ y=-2x+2\\end{align}\\end{cases}\\)','\\(\\quad x=6 ,\\quad y=-10\\) ','harazono',NOW(),0);</v>
      </c>
      <c r="P214" s="1">
        <f t="shared" ref="P214:R223" ca="1" si="1121">RANDBETWEEN(-10,10)</f>
        <v>6</v>
      </c>
      <c r="Q214" s="1">
        <f t="shared" ca="1" si="1049"/>
        <v>0</v>
      </c>
      <c r="R214" s="1">
        <f t="shared" ca="1" si="1121"/>
        <v>-6</v>
      </c>
      <c r="T214" s="103"/>
      <c r="U214" s="103">
        <f t="shared" ref="U214" ca="1" si="1122">IF(P214=0,2,P214)</f>
        <v>6</v>
      </c>
      <c r="V214" s="103">
        <f ca="1">IF(Q214=0,1,Q214)</f>
        <v>1</v>
      </c>
      <c r="W214" s="103">
        <f t="shared" ref="W214" ca="1" si="1123">IF(R214=0,1,R214)</f>
        <v>-6</v>
      </c>
      <c r="X214" s="103">
        <f ca="1">W214*-1</f>
        <v>6</v>
      </c>
      <c r="Y214" s="103">
        <f ca="1">V214*U214+W214*U215</f>
        <v>66</v>
      </c>
      <c r="Z214" s="103" t="str">
        <f t="shared" ref="Z214" ca="1" si="1124">IF(V214&lt;0,"-","")</f>
        <v/>
      </c>
      <c r="AA214" s="103" t="str">
        <f t="shared" ref="AA214" ca="1" si="1125">IF(V214=0,"",IF(V214=1,"",IF(V214=-1,"",ABS(V214))))</f>
        <v/>
      </c>
      <c r="AB214" s="103" t="str">
        <f t="shared" ref="AB214" ca="1" si="1126">IF(V214=0,"","x")</f>
        <v>x</v>
      </c>
      <c r="AC214" s="103" t="str">
        <f ca="1">IF(W214&lt;=0,"-","+")</f>
        <v>-</v>
      </c>
      <c r="AD214" s="103">
        <f ca="1">IF(W214=0,"",IF(W214=1,"",IF(W214=-1,"",ABS(W214))))</f>
        <v>6</v>
      </c>
      <c r="AE214" s="103" t="s">
        <v>19</v>
      </c>
      <c r="AF214" s="103" t="s">
        <v>13</v>
      </c>
      <c r="AG214" s="103" t="str">
        <f ca="1">IF(Y214&lt;=0,"-","")</f>
        <v/>
      </c>
      <c r="AH214" s="103">
        <f t="shared" ref="AH214" ca="1" si="1127">ABS(Y214)</f>
        <v>66</v>
      </c>
      <c r="AI214" s="103"/>
      <c r="AJ214" s="103" t="str">
        <f ca="1">Z214&amp;AA214&amp;AB214&amp;AC214&amp;AD214&amp;AE214&amp;AF214&amp;AG214&amp;AH214</f>
        <v>x-6y=66</v>
      </c>
      <c r="AM214" t="s">
        <v>337</v>
      </c>
      <c r="AN214" s="43" t="str">
        <f t="shared" ref="AN214" ca="1" si="1128">C214</f>
        <v>x-6y=66</v>
      </c>
      <c r="AO214" s="98" t="s">
        <v>335</v>
      </c>
      <c r="AP214" s="43" t="str">
        <f t="shared" ref="AP214" ca="1" si="1129">C215</f>
        <v>y=-2x+2</v>
      </c>
      <c r="AQ214" t="s">
        <v>336</v>
      </c>
      <c r="AR214" t="str">
        <f t="shared" ca="1" si="1097"/>
        <v>\\(\\quad \\begin{cases}\\displaystyle\\begin{align}x-6y=66\\\\ y=-2x+2\\end{align}\\end{cases}\\)</v>
      </c>
    </row>
    <row r="215" spans="1:44" ht="18" customHeight="1" x14ac:dyDescent="0.55000000000000004">
      <c r="A215" s="121"/>
      <c r="B215" s="121"/>
      <c r="C215" s="43" t="str">
        <f t="shared" ca="1" si="1028"/>
        <v>y=-2x+2</v>
      </c>
      <c r="D215" s="10" t="s">
        <v>32</v>
      </c>
      <c r="E215">
        <f t="shared" ca="1" si="1117"/>
        <v>-10</v>
      </c>
      <c r="G215" s="114"/>
      <c r="H215" s="114"/>
      <c r="I215" s="114"/>
      <c r="J215" s="114"/>
      <c r="K215" s="114"/>
      <c r="L215" s="136"/>
      <c r="P215" s="1">
        <f t="shared" ca="1" si="1033"/>
        <v>-10</v>
      </c>
      <c r="Q215" s="1">
        <f t="shared" ca="1" si="1033"/>
        <v>0</v>
      </c>
      <c r="R215" s="3">
        <v>1</v>
      </c>
      <c r="T215" s="103"/>
      <c r="U215" s="103">
        <f t="shared" ref="U215:U216" ca="1" si="1130">IF(P215=0,2,P215)</f>
        <v>-10</v>
      </c>
      <c r="V215" s="103">
        <f t="shared" ref="V215" ca="1" si="1131">IF(Q215=0,2,Q215)</f>
        <v>2</v>
      </c>
      <c r="W215" s="103">
        <f>IF(R215=0,2,R215)</f>
        <v>1</v>
      </c>
      <c r="X215" s="103">
        <f ca="1">V215*-1</f>
        <v>-2</v>
      </c>
      <c r="Y215" s="103">
        <f ca="1">V215*U214+W215*U215</f>
        <v>2</v>
      </c>
      <c r="Z215" s="103" t="str">
        <f>IF(W215&lt;=0,"-","")</f>
        <v/>
      </c>
      <c r="AA215" s="103" t="str">
        <f>IF(W215=0,"",IF(W215=1,"",IF(W215=-1,"",ABS(W215))))</f>
        <v/>
      </c>
      <c r="AB215" s="103" t="s">
        <v>19</v>
      </c>
      <c r="AC215" s="103" t="s">
        <v>13</v>
      </c>
      <c r="AD215" s="103" t="str">
        <f ca="1">IF(X215&lt;0,"-","")</f>
        <v>-</v>
      </c>
      <c r="AE215" s="103">
        <f ca="1">IF(X215=0,"",IF(X215=1,"",IF(X215=-1,"",ABS(X215))))</f>
        <v>2</v>
      </c>
      <c r="AF215" s="103" t="str">
        <f ca="1">IF(V215=0,"","x")</f>
        <v>x</v>
      </c>
      <c r="AG215" s="103" t="str">
        <f ca="1">IF(Y215&lt;=0,"-","+")</f>
        <v>+</v>
      </c>
      <c r="AH215" s="103">
        <f ca="1">ABS(Y215)</f>
        <v>2</v>
      </c>
      <c r="AI215" s="103"/>
      <c r="AJ215" s="103" t="str">
        <f ca="1">Z215&amp;AA215&amp;AB215&amp;AC215&amp;AD215&amp;AE215&amp;AF215&amp;AG215&amp;AH215</f>
        <v>y=-2x+2</v>
      </c>
      <c r="AM215" s="98" t="s">
        <v>341</v>
      </c>
      <c r="AN215" t="str">
        <f t="shared" ref="AN215" ca="1" si="1132">D214&amp;E214</f>
        <v>x=6</v>
      </c>
      <c r="AO215" t="s">
        <v>338</v>
      </c>
      <c r="AP215" t="str">
        <f t="shared" ref="AP215" ca="1" si="1133">D215&amp;E215</f>
        <v>y=-10</v>
      </c>
      <c r="AQ215" s="98" t="s">
        <v>339</v>
      </c>
      <c r="AR215" t="str">
        <f t="shared" ca="1" si="1097"/>
        <v xml:space="preserve">\\(\\quad x=6 ,\\quad y=-10\\) </v>
      </c>
    </row>
    <row r="216" spans="1:44" ht="18" customHeight="1" x14ac:dyDescent="0.55000000000000004">
      <c r="A216" s="121" t="s">
        <v>3</v>
      </c>
      <c r="B216" s="121" t="s">
        <v>46</v>
      </c>
      <c r="C216" s="43" t="str">
        <f t="shared" ca="1" si="1028"/>
        <v>7x-y=-26</v>
      </c>
      <c r="D216" s="10" t="s">
        <v>31</v>
      </c>
      <c r="E216">
        <f t="shared" ref="E216:E305" ca="1" si="1134">U216</f>
        <v>-4</v>
      </c>
      <c r="G216" s="114" t="s">
        <v>60</v>
      </c>
      <c r="H216" s="115" t="s">
        <v>343</v>
      </c>
      <c r="I216" s="115" t="str">
        <f t="shared" ref="I216" ca="1" si="1135">AR216</f>
        <v>\\(\\quad \\begin{cases}\\displaystyle\\begin{align}7x-y=-26\\\\ 2y=x-0\\end{align}\\end{cases}\\)</v>
      </c>
      <c r="J216" s="115" t="str">
        <f t="shared" ref="J216" ca="1" si="1136">AR217</f>
        <v xml:space="preserve">\\(\\quad x=-4 ,\\quad y=-2\\) </v>
      </c>
      <c r="K216" s="115" t="s">
        <v>62</v>
      </c>
      <c r="L216" s="135" t="str">
        <f t="shared" ref="L216" ca="1" si="1137">"INSERT INTO "&amp;G216&amp;"(tangen,question,answer,editor,date,count) VALUES('"&amp;H216&amp;"','"&amp;I216&amp;"','"&amp;J216&amp;"','"&amp;K216&amp;"',NOW(),0);"</f>
        <v>INSERT INTO math(tangen,question,answer,editor,date,count) VALUES('m6200','\\(\\quad \\begin{cases}\\displaystyle\\begin{align}7x-y=-26\\\\ 2y=x-0\\end{align}\\end{cases}\\)','\\(\\quad x=-4 ,\\quad y=-2\\) ','harazono',NOW(),0);</v>
      </c>
      <c r="P216" s="1">
        <f t="shared" ca="1" si="1121"/>
        <v>-4</v>
      </c>
      <c r="Q216" s="1">
        <f t="shared" ca="1" si="1049"/>
        <v>7</v>
      </c>
      <c r="R216" s="1">
        <f t="shared" ca="1" si="1121"/>
        <v>-1</v>
      </c>
      <c r="T216" s="103"/>
      <c r="U216" s="103">
        <f t="shared" ca="1" si="1130"/>
        <v>-4</v>
      </c>
      <c r="V216" s="103">
        <f t="shared" ref="V216" ca="1" si="1138">IF(Q216=0,1,Q216)</f>
        <v>7</v>
      </c>
      <c r="W216" s="103">
        <f t="shared" ref="W216" ca="1" si="1139">IF(R216=0,1,R216)</f>
        <v>-1</v>
      </c>
      <c r="X216" s="103">
        <f t="shared" ref="X216" ca="1" si="1140">W216*-1</f>
        <v>1</v>
      </c>
      <c r="Y216" s="103">
        <f t="shared" ref="Y216" ca="1" si="1141">V216*U216+W216*U217</f>
        <v>-26</v>
      </c>
      <c r="Z216" s="103" t="str">
        <f t="shared" ref="Z216" ca="1" si="1142">IF(V216&lt;0,"-","")</f>
        <v/>
      </c>
      <c r="AA216" s="103">
        <f t="shared" ref="AA216" ca="1" si="1143">IF(V216=0,"",IF(V216=1,"",IF(V216=-1,"",ABS(V216))))</f>
        <v>7</v>
      </c>
      <c r="AB216" s="103" t="str">
        <f t="shared" ref="AB216" ca="1" si="1144">IF(V216=0,"","x")</f>
        <v>x</v>
      </c>
      <c r="AC216" s="103" t="str">
        <f t="shared" ref="AC216" ca="1" si="1145">IF(W216&lt;=0,"-","+")</f>
        <v>-</v>
      </c>
      <c r="AD216" s="103" t="str">
        <f t="shared" ref="AD216" ca="1" si="1146">IF(W216=0,"",IF(W216=1,"",IF(W216=-1,"",ABS(W216))))</f>
        <v/>
      </c>
      <c r="AE216" s="103" t="s">
        <v>19</v>
      </c>
      <c r="AF216" s="103" t="s">
        <v>13</v>
      </c>
      <c r="AG216" s="103" t="str">
        <f t="shared" ref="AG216" ca="1" si="1147">IF(Y216&lt;=0,"-","")</f>
        <v>-</v>
      </c>
      <c r="AH216" s="103">
        <f t="shared" ref="AH216:AH224" ca="1" si="1148">ABS(Y216)</f>
        <v>26</v>
      </c>
      <c r="AI216" s="103"/>
      <c r="AJ216" s="103" t="str">
        <f t="shared" ref="AJ216:AJ223" ca="1" si="1149">Z216&amp;AA216&amp;AB216&amp;AC216&amp;AD216&amp;AE216&amp;AF216&amp;AG216&amp;AH216</f>
        <v>7x-y=-26</v>
      </c>
      <c r="AM216" t="s">
        <v>337</v>
      </c>
      <c r="AN216" s="43" t="str">
        <f t="shared" ref="AN216" ca="1" si="1150">C216</f>
        <v>7x-y=-26</v>
      </c>
      <c r="AO216" s="98" t="s">
        <v>335</v>
      </c>
      <c r="AP216" s="43" t="str">
        <f t="shared" ref="AP216" ca="1" si="1151">C217</f>
        <v>2y=x-0</v>
      </c>
      <c r="AQ216" t="s">
        <v>336</v>
      </c>
      <c r="AR216" t="str">
        <f t="shared" ca="1" si="1097"/>
        <v>\\(\\quad \\begin{cases}\\displaystyle\\begin{align}7x-y=-26\\\\ 2y=x-0\\end{align}\\end{cases}\\)</v>
      </c>
    </row>
    <row r="217" spans="1:44" ht="18" customHeight="1" x14ac:dyDescent="0.55000000000000004">
      <c r="A217" s="121"/>
      <c r="B217" s="121"/>
      <c r="C217" s="43" t="str">
        <f t="shared" ca="1" si="1028"/>
        <v>2y=x-0</v>
      </c>
      <c r="D217" s="10" t="s">
        <v>32</v>
      </c>
      <c r="E217">
        <f t="shared" ca="1" si="1134"/>
        <v>-2</v>
      </c>
      <c r="G217" s="114"/>
      <c r="H217" s="114"/>
      <c r="I217" s="114"/>
      <c r="J217" s="114"/>
      <c r="K217" s="114"/>
      <c r="L217" s="136"/>
      <c r="P217" s="1">
        <f t="shared" ca="1" si="1121"/>
        <v>-2</v>
      </c>
      <c r="Q217" s="1">
        <f t="shared" ca="1" si="1121"/>
        <v>-1</v>
      </c>
      <c r="R217" s="3">
        <v>2</v>
      </c>
      <c r="T217" s="103"/>
      <c r="U217" s="103">
        <f t="shared" ref="U217:U233" ca="1" si="1152">IF(P217=0,2,P217)</f>
        <v>-2</v>
      </c>
      <c r="V217" s="103">
        <f t="shared" ref="V217" ca="1" si="1153">IF(Q217=0,2,Q217)</f>
        <v>-1</v>
      </c>
      <c r="W217" s="103">
        <f t="shared" ref="W217" si="1154">IF(R217=0,2,R217)</f>
        <v>2</v>
      </c>
      <c r="X217" s="103">
        <f t="shared" ref="X217" ca="1" si="1155">V217*-1</f>
        <v>1</v>
      </c>
      <c r="Y217" s="103">
        <f t="shared" ref="Y217" ca="1" si="1156">V217*U216+W217*U217</f>
        <v>0</v>
      </c>
      <c r="Z217" s="103" t="str">
        <f t="shared" ref="Z217" si="1157">IF(W217&lt;=0,"-","")</f>
        <v/>
      </c>
      <c r="AA217" s="103">
        <f t="shared" ref="AA217" si="1158">IF(W217=0,"",IF(W217=1,"",IF(W217=-1,"",ABS(W217))))</f>
        <v>2</v>
      </c>
      <c r="AB217" s="103" t="s">
        <v>19</v>
      </c>
      <c r="AC217" s="103" t="s">
        <v>13</v>
      </c>
      <c r="AD217" s="103" t="str">
        <f t="shared" ref="AD217" ca="1" si="1159">IF(X217&lt;0,"-","")</f>
        <v/>
      </c>
      <c r="AE217" s="103" t="str">
        <f t="shared" ref="AE217" ca="1" si="1160">IF(X217=0,"",IF(X217=1,"",IF(X217=-1,"",ABS(X217))))</f>
        <v/>
      </c>
      <c r="AF217" s="103" t="str">
        <f t="shared" ref="AF217" ca="1" si="1161">IF(V217=0,"","x")</f>
        <v>x</v>
      </c>
      <c r="AG217" s="103" t="str">
        <f t="shared" ref="AG217" ca="1" si="1162">IF(Y217&lt;=0,"-","+")</f>
        <v>-</v>
      </c>
      <c r="AH217" s="103">
        <f t="shared" ca="1" si="1148"/>
        <v>0</v>
      </c>
      <c r="AI217" s="103"/>
      <c r="AJ217" s="103" t="str">
        <f t="shared" ca="1" si="1149"/>
        <v>2y=x-0</v>
      </c>
      <c r="AM217" s="98" t="s">
        <v>341</v>
      </c>
      <c r="AN217" t="str">
        <f t="shared" ref="AN217" ca="1" si="1163">D216&amp;E216</f>
        <v>x=-4</v>
      </c>
      <c r="AO217" t="s">
        <v>338</v>
      </c>
      <c r="AP217" t="str">
        <f t="shared" ref="AP217" ca="1" si="1164">D217&amp;E217</f>
        <v>y=-2</v>
      </c>
      <c r="AQ217" s="98" t="s">
        <v>339</v>
      </c>
      <c r="AR217" t="str">
        <f t="shared" ca="1" si="1097"/>
        <v xml:space="preserve">\\(\\quad x=-4 ,\\quad y=-2\\) </v>
      </c>
    </row>
    <row r="218" spans="1:44" ht="18" customHeight="1" x14ac:dyDescent="0.55000000000000004">
      <c r="A218" s="121" t="s">
        <v>3</v>
      </c>
      <c r="B218" s="121" t="s">
        <v>46</v>
      </c>
      <c r="C218" s="43" t="str">
        <f t="shared" ca="1" si="1028"/>
        <v>-9x+6y=27</v>
      </c>
      <c r="D218" s="10" t="s">
        <v>31</v>
      </c>
      <c r="E218">
        <f t="shared" ca="1" si="1134"/>
        <v>-5</v>
      </c>
      <c r="G218" s="114" t="s">
        <v>60</v>
      </c>
      <c r="H218" s="115" t="s">
        <v>343</v>
      </c>
      <c r="I218" s="115" t="str">
        <f t="shared" ref="I218" ca="1" si="1165">AR218</f>
        <v>\\(\\quad \\begin{cases}\\displaystyle\\begin{align}-9x+6y=27\\\\ 3y=9x+36\\end{align}\\end{cases}\\)</v>
      </c>
      <c r="J218" s="115" t="str">
        <f t="shared" ref="J218" ca="1" si="1166">AR219</f>
        <v xml:space="preserve">\\(\\quad x=-5 ,\\quad y=-3\\) </v>
      </c>
      <c r="K218" s="115" t="s">
        <v>62</v>
      </c>
      <c r="L218" s="135" t="str">
        <f t="shared" ref="L218" ca="1" si="1167">"INSERT INTO "&amp;G218&amp;"(tangen,question,answer,editor,date,count) VALUES('"&amp;H218&amp;"','"&amp;I218&amp;"','"&amp;J218&amp;"','"&amp;K218&amp;"',NOW(),0);"</f>
        <v>INSERT INTO math(tangen,question,answer,editor,date,count) VALUES('m6200','\\(\\quad \\begin{cases}\\displaystyle\\begin{align}-9x+6y=27\\\\ 3y=9x+36\\end{align}\\end{cases}\\)','\\(\\quad x=-5 ,\\quad y=-3\\) ','harazono',NOW(),0);</v>
      </c>
      <c r="P218" s="1">
        <f t="shared" ca="1" si="1121"/>
        <v>-5</v>
      </c>
      <c r="Q218" s="1">
        <f t="shared" ca="1" si="1049"/>
        <v>-9</v>
      </c>
      <c r="R218" s="1">
        <f t="shared" ca="1" si="1121"/>
        <v>6</v>
      </c>
      <c r="T218" s="103"/>
      <c r="U218" s="103">
        <f t="shared" ca="1" si="1152"/>
        <v>-5</v>
      </c>
      <c r="V218" s="103">
        <f t="shared" ref="V218" ca="1" si="1168">IF(Q218=0,1,Q218)</f>
        <v>-9</v>
      </c>
      <c r="W218" s="103">
        <f t="shared" ref="W218" ca="1" si="1169">IF(R218=0,1,R218)</f>
        <v>6</v>
      </c>
      <c r="X218" s="103">
        <f t="shared" ref="X218" ca="1" si="1170">W218*-1</f>
        <v>-6</v>
      </c>
      <c r="Y218" s="103">
        <f t="shared" ref="Y218" ca="1" si="1171">V218*U218+W218*U219</f>
        <v>27</v>
      </c>
      <c r="Z218" s="103" t="str">
        <f t="shared" ref="Z218" ca="1" si="1172">IF(V218&lt;0,"-","")</f>
        <v>-</v>
      </c>
      <c r="AA218" s="103">
        <f t="shared" ref="AA218" ca="1" si="1173">IF(V218=0,"",IF(V218=1,"",IF(V218=-1,"",ABS(V218))))</f>
        <v>9</v>
      </c>
      <c r="AB218" s="103" t="str">
        <f t="shared" ref="AB218" ca="1" si="1174">IF(V218=0,"","x")</f>
        <v>x</v>
      </c>
      <c r="AC218" s="103" t="str">
        <f t="shared" ref="AC218" ca="1" si="1175">IF(W218&lt;=0,"-","+")</f>
        <v>+</v>
      </c>
      <c r="AD218" s="103">
        <f t="shared" ref="AD218" ca="1" si="1176">IF(W218=0,"",IF(W218=1,"",IF(W218=-1,"",ABS(W218))))</f>
        <v>6</v>
      </c>
      <c r="AE218" s="103" t="s">
        <v>19</v>
      </c>
      <c r="AF218" s="103" t="s">
        <v>13</v>
      </c>
      <c r="AG218" s="103" t="str">
        <f t="shared" ref="AG218" ca="1" si="1177">IF(Y218&lt;=0,"-","")</f>
        <v/>
      </c>
      <c r="AH218" s="103">
        <f t="shared" ca="1" si="1148"/>
        <v>27</v>
      </c>
      <c r="AI218" s="103"/>
      <c r="AJ218" s="103" t="str">
        <f t="shared" ca="1" si="1149"/>
        <v>-9x+6y=27</v>
      </c>
      <c r="AM218" t="s">
        <v>337</v>
      </c>
      <c r="AN218" s="43" t="str">
        <f t="shared" ref="AN218" ca="1" si="1178">C218</f>
        <v>-9x+6y=27</v>
      </c>
      <c r="AO218" s="98" t="s">
        <v>335</v>
      </c>
      <c r="AP218" s="43" t="str">
        <f t="shared" ref="AP218" ca="1" si="1179">C219</f>
        <v>3y=9x+36</v>
      </c>
      <c r="AQ218" t="s">
        <v>336</v>
      </c>
      <c r="AR218" t="str">
        <f t="shared" ca="1" si="1097"/>
        <v>\\(\\quad \\begin{cases}\\displaystyle\\begin{align}-9x+6y=27\\\\ 3y=9x+36\\end{align}\\end{cases}\\)</v>
      </c>
    </row>
    <row r="219" spans="1:44" ht="18" customHeight="1" x14ac:dyDescent="0.55000000000000004">
      <c r="A219" s="121"/>
      <c r="B219" s="121"/>
      <c r="C219" s="43" t="str">
        <f t="shared" ca="1" si="1028"/>
        <v>3y=9x+36</v>
      </c>
      <c r="D219" s="10" t="s">
        <v>32</v>
      </c>
      <c r="E219">
        <f t="shared" ca="1" si="1134"/>
        <v>-3</v>
      </c>
      <c r="G219" s="114"/>
      <c r="H219" s="114"/>
      <c r="I219" s="114"/>
      <c r="J219" s="114"/>
      <c r="K219" s="114"/>
      <c r="L219" s="136"/>
      <c r="P219" s="1">
        <f t="shared" ca="1" si="1121"/>
        <v>-3</v>
      </c>
      <c r="Q219" s="1">
        <f t="shared" ca="1" si="1121"/>
        <v>-9</v>
      </c>
      <c r="R219" s="3">
        <v>3</v>
      </c>
      <c r="T219" s="103"/>
      <c r="U219" s="103">
        <f t="shared" ca="1" si="1152"/>
        <v>-3</v>
      </c>
      <c r="V219" s="103">
        <f t="shared" ref="V219" ca="1" si="1180">IF(Q219=0,2,Q219)</f>
        <v>-9</v>
      </c>
      <c r="W219" s="103">
        <f t="shared" ref="W219" si="1181">IF(R219=0,2,R219)</f>
        <v>3</v>
      </c>
      <c r="X219" s="103">
        <f t="shared" ref="X219" ca="1" si="1182">V219*-1</f>
        <v>9</v>
      </c>
      <c r="Y219" s="103">
        <f t="shared" ref="Y219" ca="1" si="1183">V219*U218+W219*U219</f>
        <v>36</v>
      </c>
      <c r="Z219" s="103" t="str">
        <f t="shared" ref="Z219" si="1184">IF(W219&lt;=0,"-","")</f>
        <v/>
      </c>
      <c r="AA219" s="103">
        <f t="shared" ref="AA219" si="1185">IF(W219=0,"",IF(W219=1,"",IF(W219=-1,"",ABS(W219))))</f>
        <v>3</v>
      </c>
      <c r="AB219" s="103" t="s">
        <v>19</v>
      </c>
      <c r="AC219" s="103" t="s">
        <v>13</v>
      </c>
      <c r="AD219" s="103" t="str">
        <f t="shared" ref="AD219" ca="1" si="1186">IF(X219&lt;0,"-","")</f>
        <v/>
      </c>
      <c r="AE219" s="103">
        <f t="shared" ref="AE219" ca="1" si="1187">IF(X219=0,"",IF(X219=1,"",IF(X219=-1,"",ABS(X219))))</f>
        <v>9</v>
      </c>
      <c r="AF219" s="103" t="str">
        <f t="shared" ref="AF219" ca="1" si="1188">IF(V219=0,"","x")</f>
        <v>x</v>
      </c>
      <c r="AG219" s="103" t="str">
        <f t="shared" ref="AG219" ca="1" si="1189">IF(Y219&lt;=0,"-","+")</f>
        <v>+</v>
      </c>
      <c r="AH219" s="103">
        <f t="shared" ca="1" si="1148"/>
        <v>36</v>
      </c>
      <c r="AI219" s="103"/>
      <c r="AJ219" s="103" t="str">
        <f t="shared" ca="1" si="1149"/>
        <v>3y=9x+36</v>
      </c>
      <c r="AM219" s="98" t="s">
        <v>341</v>
      </c>
      <c r="AN219" t="str">
        <f t="shared" ref="AN219" ca="1" si="1190">D218&amp;E218</f>
        <v>x=-5</v>
      </c>
      <c r="AO219" t="s">
        <v>338</v>
      </c>
      <c r="AP219" t="str">
        <f t="shared" ref="AP219" ca="1" si="1191">D219&amp;E219</f>
        <v>y=-3</v>
      </c>
      <c r="AQ219" s="98" t="s">
        <v>339</v>
      </c>
      <c r="AR219" t="str">
        <f t="shared" ca="1" si="1097"/>
        <v xml:space="preserve">\\(\\quad x=-5 ,\\quad y=-3\\) </v>
      </c>
    </row>
    <row r="220" spans="1:44" ht="18" customHeight="1" x14ac:dyDescent="0.55000000000000004">
      <c r="A220" s="121" t="s">
        <v>3</v>
      </c>
      <c r="B220" s="121" t="s">
        <v>46</v>
      </c>
      <c r="C220" s="43" t="str">
        <f t="shared" ca="1" si="1028"/>
        <v>-7x-3y=-41</v>
      </c>
      <c r="D220" s="10" t="s">
        <v>31</v>
      </c>
      <c r="E220">
        <f t="shared" ca="1" si="1134"/>
        <v>5</v>
      </c>
      <c r="G220" s="114" t="s">
        <v>60</v>
      </c>
      <c r="H220" s="115" t="s">
        <v>343</v>
      </c>
      <c r="I220" s="115" t="str">
        <f t="shared" ref="I220" ca="1" si="1192">AR220</f>
        <v>\\(\\quad \\begin{cases}\\displaystyle\\begin{align}-7x-3y=-41\\\\ 4y=-6x+38\\end{align}\\end{cases}\\)</v>
      </c>
      <c r="J220" s="115" t="str">
        <f t="shared" ref="J220" ca="1" si="1193">AR221</f>
        <v xml:space="preserve">\\(\\quad x=5 ,\\quad y=2\\) </v>
      </c>
      <c r="K220" s="115" t="s">
        <v>62</v>
      </c>
      <c r="L220" s="135" t="str">
        <f t="shared" ref="L220" ca="1" si="1194">"INSERT INTO "&amp;G220&amp;"(tangen,question,answer,editor,date,count) VALUES('"&amp;H220&amp;"','"&amp;I220&amp;"','"&amp;J220&amp;"','"&amp;K220&amp;"',NOW(),0);"</f>
        <v>INSERT INTO math(tangen,question,answer,editor,date,count) VALUES('m6200','\\(\\quad \\begin{cases}\\displaystyle\\begin{align}-7x-3y=-41\\\\ 4y=-6x+38\\end{align}\\end{cases}\\)','\\(\\quad x=5 ,\\quad y=2\\) ','harazono',NOW(),0);</v>
      </c>
      <c r="P220" s="1">
        <f t="shared" ca="1" si="1121"/>
        <v>5</v>
      </c>
      <c r="Q220" s="1">
        <f t="shared" ca="1" si="1049"/>
        <v>-7</v>
      </c>
      <c r="R220" s="1">
        <f t="shared" ca="1" si="1121"/>
        <v>-3</v>
      </c>
      <c r="T220" s="103"/>
      <c r="U220" s="103">
        <f t="shared" ca="1" si="1152"/>
        <v>5</v>
      </c>
      <c r="V220" s="103">
        <f t="shared" ref="V220" ca="1" si="1195">IF(Q220=0,1,Q220)</f>
        <v>-7</v>
      </c>
      <c r="W220" s="103">
        <f t="shared" ref="W220" ca="1" si="1196">IF(R220=0,1,R220)</f>
        <v>-3</v>
      </c>
      <c r="X220" s="103">
        <f t="shared" ref="X220" ca="1" si="1197">W220*-1</f>
        <v>3</v>
      </c>
      <c r="Y220" s="103">
        <f t="shared" ref="Y220" ca="1" si="1198">V220*U220+W220*U221</f>
        <v>-41</v>
      </c>
      <c r="Z220" s="103" t="str">
        <f t="shared" ref="Z220" ca="1" si="1199">IF(V220&lt;0,"-","")</f>
        <v>-</v>
      </c>
      <c r="AA220" s="103">
        <f t="shared" ref="AA220" ca="1" si="1200">IF(V220=0,"",IF(V220=1,"",IF(V220=-1,"",ABS(V220))))</f>
        <v>7</v>
      </c>
      <c r="AB220" s="103" t="str">
        <f t="shared" ref="AB220" ca="1" si="1201">IF(V220=0,"","x")</f>
        <v>x</v>
      </c>
      <c r="AC220" s="103" t="str">
        <f t="shared" ref="AC220" ca="1" si="1202">IF(W220&lt;=0,"-","+")</f>
        <v>-</v>
      </c>
      <c r="AD220" s="103">
        <f t="shared" ref="AD220" ca="1" si="1203">IF(W220=0,"",IF(W220=1,"",IF(W220=-1,"",ABS(W220))))</f>
        <v>3</v>
      </c>
      <c r="AE220" s="103" t="s">
        <v>19</v>
      </c>
      <c r="AF220" s="103" t="s">
        <v>13</v>
      </c>
      <c r="AG220" s="103" t="str">
        <f t="shared" ref="AG220" ca="1" si="1204">IF(Y220&lt;=0,"-","")</f>
        <v>-</v>
      </c>
      <c r="AH220" s="103">
        <f t="shared" ca="1" si="1148"/>
        <v>41</v>
      </c>
      <c r="AI220" s="103"/>
      <c r="AJ220" s="103" t="str">
        <f t="shared" ca="1" si="1149"/>
        <v>-7x-3y=-41</v>
      </c>
      <c r="AM220" t="s">
        <v>337</v>
      </c>
      <c r="AN220" s="43" t="str">
        <f t="shared" ref="AN220" ca="1" si="1205">C220</f>
        <v>-7x-3y=-41</v>
      </c>
      <c r="AO220" s="98" t="s">
        <v>335</v>
      </c>
      <c r="AP220" s="43" t="str">
        <f t="shared" ref="AP220" ca="1" si="1206">C221</f>
        <v>4y=-6x+38</v>
      </c>
      <c r="AQ220" t="s">
        <v>336</v>
      </c>
      <c r="AR220" t="str">
        <f t="shared" ca="1" si="1097"/>
        <v>\\(\\quad \\begin{cases}\\displaystyle\\begin{align}-7x-3y=-41\\\\ 4y=-6x+38\\end{align}\\end{cases}\\)</v>
      </c>
    </row>
    <row r="221" spans="1:44" ht="18" customHeight="1" x14ac:dyDescent="0.55000000000000004">
      <c r="A221" s="121"/>
      <c r="B221" s="121"/>
      <c r="C221" s="43" t="str">
        <f t="shared" ca="1" si="1028"/>
        <v>4y=-6x+38</v>
      </c>
      <c r="D221" s="10" t="s">
        <v>32</v>
      </c>
      <c r="E221">
        <f t="shared" ca="1" si="1134"/>
        <v>2</v>
      </c>
      <c r="G221" s="114"/>
      <c r="H221" s="114"/>
      <c r="I221" s="114"/>
      <c r="J221" s="114"/>
      <c r="K221" s="114"/>
      <c r="L221" s="136"/>
      <c r="P221" s="1">
        <f t="shared" ca="1" si="1121"/>
        <v>0</v>
      </c>
      <c r="Q221" s="1">
        <f t="shared" ca="1" si="1121"/>
        <v>6</v>
      </c>
      <c r="R221" s="3">
        <v>4</v>
      </c>
      <c r="T221" s="103"/>
      <c r="U221" s="103">
        <f t="shared" ca="1" si="1152"/>
        <v>2</v>
      </c>
      <c r="V221" s="103">
        <f t="shared" ref="V221" ca="1" si="1207">IF(Q221=0,2,Q221)</f>
        <v>6</v>
      </c>
      <c r="W221" s="103">
        <f t="shared" ref="W221" si="1208">IF(R221=0,2,R221)</f>
        <v>4</v>
      </c>
      <c r="X221" s="103">
        <f t="shared" ref="X221" ca="1" si="1209">V221*-1</f>
        <v>-6</v>
      </c>
      <c r="Y221" s="103">
        <f t="shared" ref="Y221" ca="1" si="1210">V221*U220+W221*U221</f>
        <v>38</v>
      </c>
      <c r="Z221" s="103" t="str">
        <f t="shared" ref="Z221" si="1211">IF(W221&lt;=0,"-","")</f>
        <v/>
      </c>
      <c r="AA221" s="103">
        <f t="shared" ref="AA221" si="1212">IF(W221=0,"",IF(W221=1,"",IF(W221=-1,"",ABS(W221))))</f>
        <v>4</v>
      </c>
      <c r="AB221" s="103" t="s">
        <v>19</v>
      </c>
      <c r="AC221" s="103" t="s">
        <v>13</v>
      </c>
      <c r="AD221" s="103" t="str">
        <f t="shared" ref="AD221" ca="1" si="1213">IF(X221&lt;0,"-","")</f>
        <v>-</v>
      </c>
      <c r="AE221" s="103">
        <f t="shared" ref="AE221" ca="1" si="1214">IF(X221=0,"",IF(X221=1,"",IF(X221=-1,"",ABS(X221))))</f>
        <v>6</v>
      </c>
      <c r="AF221" s="103" t="str">
        <f t="shared" ref="AF221" ca="1" si="1215">IF(V221=0,"","x")</f>
        <v>x</v>
      </c>
      <c r="AG221" s="103" t="str">
        <f t="shared" ref="AG221" ca="1" si="1216">IF(Y221&lt;=0,"-","+")</f>
        <v>+</v>
      </c>
      <c r="AH221" s="103">
        <f t="shared" ca="1" si="1148"/>
        <v>38</v>
      </c>
      <c r="AI221" s="103"/>
      <c r="AJ221" s="103" t="str">
        <f t="shared" ca="1" si="1149"/>
        <v>4y=-6x+38</v>
      </c>
      <c r="AM221" s="98" t="s">
        <v>341</v>
      </c>
      <c r="AN221" t="str">
        <f t="shared" ref="AN221" ca="1" si="1217">D220&amp;E220</f>
        <v>x=5</v>
      </c>
      <c r="AO221" t="s">
        <v>338</v>
      </c>
      <c r="AP221" t="str">
        <f t="shared" ref="AP221" ca="1" si="1218">D221&amp;E221</f>
        <v>y=2</v>
      </c>
      <c r="AQ221" s="98" t="s">
        <v>339</v>
      </c>
      <c r="AR221" t="str">
        <f t="shared" ca="1" si="1097"/>
        <v xml:space="preserve">\\(\\quad x=5 ,\\quad y=2\\) </v>
      </c>
    </row>
    <row r="222" spans="1:44" x14ac:dyDescent="0.55000000000000004">
      <c r="A222" s="121" t="s">
        <v>3</v>
      </c>
      <c r="B222" s="121" t="s">
        <v>46</v>
      </c>
      <c r="C222" s="43" t="str">
        <f t="shared" ca="1" si="1028"/>
        <v>9x-4y=6</v>
      </c>
      <c r="D222" s="10" t="s">
        <v>31</v>
      </c>
      <c r="E222">
        <f t="shared" ca="1" si="1134"/>
        <v>2</v>
      </c>
      <c r="G222" s="114" t="s">
        <v>60</v>
      </c>
      <c r="H222" s="115" t="s">
        <v>343</v>
      </c>
      <c r="I222" s="115" t="str">
        <f t="shared" ref="I222" ca="1" si="1219">AR222</f>
        <v>\\(\\quad \\begin{cases}\\displaystyle\\begin{align}9x-4y=6\\\\ 5y=-2x+19\\end{align}\\end{cases}\\)</v>
      </c>
      <c r="J222" s="115" t="str">
        <f t="shared" ref="J222" ca="1" si="1220">AR223</f>
        <v xml:space="preserve">\\(\\quad x=2 ,\\quad y=3\\) </v>
      </c>
      <c r="K222" s="115" t="s">
        <v>62</v>
      </c>
      <c r="L222" s="135" t="str">
        <f t="shared" ref="L222" ca="1" si="1221">"INSERT INTO "&amp;G222&amp;"(tangen,question,answer,editor,date,count) VALUES('"&amp;H222&amp;"','"&amp;I222&amp;"','"&amp;J222&amp;"','"&amp;K222&amp;"',NOW(),0);"</f>
        <v>INSERT INTO math(tangen,question,answer,editor,date,count) VALUES('m6200','\\(\\quad \\begin{cases}\\displaystyle\\begin{align}9x-4y=6\\\\ 5y=-2x+19\\end{align}\\end{cases}\\)','\\(\\quad x=2 ,\\quad y=3\\) ','harazono',NOW(),0);</v>
      </c>
      <c r="P222" s="1">
        <f t="shared" ca="1" si="1121"/>
        <v>0</v>
      </c>
      <c r="Q222" s="1">
        <f t="shared" ca="1" si="1121"/>
        <v>9</v>
      </c>
      <c r="R222" s="1">
        <f t="shared" ca="1" si="1121"/>
        <v>-4</v>
      </c>
      <c r="T222" s="103"/>
      <c r="U222" s="103">
        <f t="shared" ca="1" si="1152"/>
        <v>2</v>
      </c>
      <c r="V222" s="103">
        <f t="shared" ref="V222" ca="1" si="1222">IF(Q222=0,1,Q222)</f>
        <v>9</v>
      </c>
      <c r="W222" s="103">
        <f t="shared" ref="W222" ca="1" si="1223">IF(R222=0,1,R222)</f>
        <v>-4</v>
      </c>
      <c r="X222" s="103">
        <f t="shared" ref="X222" ca="1" si="1224">W222*-1</f>
        <v>4</v>
      </c>
      <c r="Y222" s="103">
        <f t="shared" ref="Y222" ca="1" si="1225">V222*U222+W222*U223</f>
        <v>6</v>
      </c>
      <c r="Z222" s="103" t="str">
        <f t="shared" ref="Z222" ca="1" si="1226">IF(V222&lt;0,"-","")</f>
        <v/>
      </c>
      <c r="AA222" s="103">
        <f t="shared" ref="AA222" ca="1" si="1227">IF(V222=0,"",IF(V222=1,"",IF(V222=-1,"",ABS(V222))))</f>
        <v>9</v>
      </c>
      <c r="AB222" s="103" t="str">
        <f t="shared" ref="AB222" ca="1" si="1228">IF(V222=0,"","x")</f>
        <v>x</v>
      </c>
      <c r="AC222" s="103" t="str">
        <f t="shared" ref="AC222" ca="1" si="1229">IF(W222&lt;=0,"-","+")</f>
        <v>-</v>
      </c>
      <c r="AD222" s="103">
        <f t="shared" ref="AD222" ca="1" si="1230">IF(W222=0,"",IF(W222=1,"",IF(W222=-1,"",ABS(W222))))</f>
        <v>4</v>
      </c>
      <c r="AE222" s="103" t="s">
        <v>19</v>
      </c>
      <c r="AF222" s="103" t="s">
        <v>13</v>
      </c>
      <c r="AG222" s="103" t="str">
        <f t="shared" ref="AG222" ca="1" si="1231">IF(Y222&lt;=0,"-","")</f>
        <v/>
      </c>
      <c r="AH222" s="103">
        <f t="shared" ca="1" si="1148"/>
        <v>6</v>
      </c>
      <c r="AI222" s="103"/>
      <c r="AJ222" s="103" t="str">
        <f t="shared" ca="1" si="1149"/>
        <v>9x-4y=6</v>
      </c>
      <c r="AM222" t="s">
        <v>337</v>
      </c>
      <c r="AN222" s="43" t="str">
        <f t="shared" ref="AN222" ca="1" si="1232">C222</f>
        <v>9x-4y=6</v>
      </c>
      <c r="AO222" s="98" t="s">
        <v>335</v>
      </c>
      <c r="AP222" s="43" t="str">
        <f t="shared" ref="AP222" ca="1" si="1233">C223</f>
        <v>5y=-2x+19</v>
      </c>
      <c r="AQ222" t="s">
        <v>336</v>
      </c>
      <c r="AR222" t="str">
        <f t="shared" ca="1" si="1097"/>
        <v>\\(\\quad \\begin{cases}\\displaystyle\\begin{align}9x-4y=6\\\\ 5y=-2x+19\\end{align}\\end{cases}\\)</v>
      </c>
    </row>
    <row r="223" spans="1:44" x14ac:dyDescent="0.55000000000000004">
      <c r="A223" s="121"/>
      <c r="B223" s="121"/>
      <c r="C223" s="43" t="str">
        <f t="shared" ca="1" si="1028"/>
        <v>5y=-2x+19</v>
      </c>
      <c r="D223" s="10" t="s">
        <v>32</v>
      </c>
      <c r="E223">
        <f t="shared" ca="1" si="1134"/>
        <v>3</v>
      </c>
      <c r="G223" s="114"/>
      <c r="H223" s="114"/>
      <c r="I223" s="114"/>
      <c r="J223" s="114"/>
      <c r="K223" s="114"/>
      <c r="L223" s="136"/>
      <c r="P223" s="1">
        <f t="shared" ca="1" si="1121"/>
        <v>3</v>
      </c>
      <c r="Q223" s="1">
        <f t="shared" ca="1" si="1121"/>
        <v>2</v>
      </c>
      <c r="R223" s="3">
        <v>5</v>
      </c>
      <c r="T223" s="103"/>
      <c r="U223" s="103">
        <f t="shared" ca="1" si="1152"/>
        <v>3</v>
      </c>
      <c r="V223" s="103">
        <f t="shared" ref="V223:W223" ca="1" si="1234">IF(Q223=0,2,Q223)</f>
        <v>2</v>
      </c>
      <c r="W223" s="103">
        <f t="shared" si="1234"/>
        <v>5</v>
      </c>
      <c r="X223" s="103">
        <f t="shared" ref="X223" ca="1" si="1235">V223*-1</f>
        <v>-2</v>
      </c>
      <c r="Y223" s="103">
        <f t="shared" ref="Y223" ca="1" si="1236">V223*U222+W223*U223</f>
        <v>19</v>
      </c>
      <c r="Z223" s="103" t="str">
        <f t="shared" ref="Z223" si="1237">IF(W223&lt;=0,"-","")</f>
        <v/>
      </c>
      <c r="AA223" s="103">
        <f t="shared" ref="AA223" si="1238">IF(W223=0,"",IF(W223=1,"",IF(W223=-1,"",ABS(W223))))</f>
        <v>5</v>
      </c>
      <c r="AB223" s="103" t="s">
        <v>19</v>
      </c>
      <c r="AC223" s="103" t="s">
        <v>13</v>
      </c>
      <c r="AD223" s="103" t="str">
        <f t="shared" ref="AD223" ca="1" si="1239">IF(X223&lt;0,"-","")</f>
        <v>-</v>
      </c>
      <c r="AE223" s="103">
        <f t="shared" ref="AE223" ca="1" si="1240">IF(X223=0,"",IF(X223=1,"",IF(X223=-1,"",ABS(X223))))</f>
        <v>2</v>
      </c>
      <c r="AF223" s="103" t="str">
        <f t="shared" ref="AF223" ca="1" si="1241">IF(V223=0,"","x")</f>
        <v>x</v>
      </c>
      <c r="AG223" s="103" t="str">
        <f t="shared" ref="AG223" ca="1" si="1242">IF(Y223&lt;=0,"-","+")</f>
        <v>+</v>
      </c>
      <c r="AH223" s="103">
        <f t="shared" ca="1" si="1148"/>
        <v>19</v>
      </c>
      <c r="AI223" s="103"/>
      <c r="AJ223" s="103" t="str">
        <f t="shared" ca="1" si="1149"/>
        <v>5y=-2x+19</v>
      </c>
      <c r="AM223" s="98" t="s">
        <v>341</v>
      </c>
      <c r="AN223" t="str">
        <f t="shared" ref="AN223" ca="1" si="1243">D222&amp;E222</f>
        <v>x=2</v>
      </c>
      <c r="AO223" t="s">
        <v>338</v>
      </c>
      <c r="AP223" t="str">
        <f t="shared" ref="AP223" ca="1" si="1244">D223&amp;E223</f>
        <v>y=3</v>
      </c>
      <c r="AQ223" s="98" t="s">
        <v>339</v>
      </c>
      <c r="AR223" t="str">
        <f t="shared" ca="1" si="1097"/>
        <v xml:space="preserve">\\(\\quad x=2 ,\\quad y=3\\) </v>
      </c>
    </row>
    <row r="224" spans="1:44" x14ac:dyDescent="0.55000000000000004">
      <c r="A224" s="121" t="s">
        <v>3</v>
      </c>
      <c r="B224" s="121" t="s">
        <v>46</v>
      </c>
      <c r="C224" s="43" t="str">
        <f t="shared" ref="C224:C287" ca="1" si="1245">AJ224</f>
        <v>x=10y-11</v>
      </c>
      <c r="D224" s="10" t="s">
        <v>31</v>
      </c>
      <c r="E224">
        <f t="shared" ref="E224:E287" ca="1" si="1246">U224</f>
        <v>-1</v>
      </c>
      <c r="G224" s="114" t="s">
        <v>60</v>
      </c>
      <c r="H224" s="115" t="s">
        <v>343</v>
      </c>
      <c r="I224" s="115" t="str">
        <f t="shared" ref="I224" ca="1" si="1247">AR224</f>
        <v>\\(\\quad \\begin{cases}\\displaystyle\\begin{align}x=10y-11\\\\ 2x+y=-1\\end{align}\\end{cases}\\)</v>
      </c>
      <c r="J224" s="115" t="str">
        <f t="shared" ref="J224" ca="1" si="1248">AR225</f>
        <v xml:space="preserve">\\(\\quad x=-1 ,\\quad y=1\\) </v>
      </c>
      <c r="K224" s="115" t="s">
        <v>62</v>
      </c>
      <c r="L224" s="135" t="str">
        <f t="shared" ref="L224" ca="1" si="1249">"INSERT INTO "&amp;G224&amp;"(tangen,question,answer,editor,date,count) VALUES('"&amp;H224&amp;"','"&amp;I224&amp;"','"&amp;J224&amp;"','"&amp;K224&amp;"',NOW(),0);"</f>
        <v>INSERT INTO math(tangen,question,answer,editor,date,count) VALUES('m6200','\\(\\quad \\begin{cases}\\displaystyle\\begin{align}x=10y-11\\\\ 2x+y=-1\\end{align}\\end{cases}\\)','\\(\\quad x=-1 ,\\quad y=1\\) ','harazono',NOW(),0);</v>
      </c>
      <c r="P224" s="1">
        <f t="shared" ref="P224:R244" ca="1" si="1250">RANDBETWEEN(-10,10)</f>
        <v>-1</v>
      </c>
      <c r="Q224" s="3">
        <v>1</v>
      </c>
      <c r="R224" s="1">
        <f t="shared" ca="1" si="1250"/>
        <v>-10</v>
      </c>
      <c r="U224">
        <f t="shared" ca="1" si="1152"/>
        <v>-1</v>
      </c>
      <c r="V224">
        <f>IF(Q224=0,1,Q224)</f>
        <v>1</v>
      </c>
      <c r="W224">
        <f ca="1">IF(R224=0,1,R224)</f>
        <v>-10</v>
      </c>
      <c r="X224">
        <f ca="1">W224*-1</f>
        <v>10</v>
      </c>
      <c r="Y224">
        <f ca="1">V224*U224+W224*U225</f>
        <v>-11</v>
      </c>
      <c r="Z224" t="str">
        <f t="shared" ref="Z224:Z233" si="1251">IF(V224&lt;0,"-","")</f>
        <v/>
      </c>
      <c r="AA224" t="str">
        <f>IF(V224=0,"",IF(V224=1,"",IF(V224=-1,"",ABS(V224))))</f>
        <v/>
      </c>
      <c r="AB224" t="str">
        <f t="shared" ref="AB224:AB233" si="1252">IF(V224=0,"","x")</f>
        <v>x</v>
      </c>
      <c r="AC224" t="s">
        <v>13</v>
      </c>
      <c r="AD224" t="str">
        <f ca="1">IF(X224&lt;=0,"-","")</f>
        <v/>
      </c>
      <c r="AE224">
        <f ca="1">IF(X224=0,"",IF(X224=1,"",IF(X224=-1,"",ABS(X224))))</f>
        <v>10</v>
      </c>
      <c r="AF224" t="s">
        <v>19</v>
      </c>
      <c r="AG224" t="str">
        <f ca="1">IF(Y224&lt;=0,"-","+")</f>
        <v>-</v>
      </c>
      <c r="AH224">
        <f t="shared" ca="1" si="1148"/>
        <v>11</v>
      </c>
      <c r="AJ224" t="str">
        <f ca="1">Z224&amp;AA224&amp;AB224&amp;AC224&amp;AD224&amp;AE224&amp;AF224&amp;AG224&amp;AH224</f>
        <v>x=10y-11</v>
      </c>
      <c r="AM224" t="s">
        <v>337</v>
      </c>
      <c r="AN224" s="43" t="str">
        <f t="shared" ref="AN224" ca="1" si="1253">C224</f>
        <v>x=10y-11</v>
      </c>
      <c r="AO224" s="98" t="s">
        <v>335</v>
      </c>
      <c r="AP224" s="43" t="str">
        <f t="shared" ref="AP224" ca="1" si="1254">C225</f>
        <v>2x+y=-1</v>
      </c>
      <c r="AQ224" t="s">
        <v>336</v>
      </c>
      <c r="AR224" t="str">
        <f t="shared" ref="AR224:AR287" ca="1" si="1255">AM224&amp;AN224&amp;AO224&amp;AP224&amp;AQ224</f>
        <v>\\(\\quad \\begin{cases}\\displaystyle\\begin{align}x=10y-11\\\\ 2x+y=-1\\end{align}\\end{cases}\\)</v>
      </c>
    </row>
    <row r="225" spans="1:44" x14ac:dyDescent="0.55000000000000004">
      <c r="A225" s="121"/>
      <c r="B225" s="121"/>
      <c r="C225" s="43" t="str">
        <f t="shared" ca="1" si="1245"/>
        <v>2x+y=-1</v>
      </c>
      <c r="D225" s="10" t="s">
        <v>32</v>
      </c>
      <c r="E225">
        <f t="shared" ca="1" si="1246"/>
        <v>1</v>
      </c>
      <c r="G225" s="114"/>
      <c r="H225" s="114"/>
      <c r="I225" s="114"/>
      <c r="J225" s="114"/>
      <c r="K225" s="114"/>
      <c r="L225" s="136"/>
      <c r="P225" s="1">
        <f t="shared" ca="1" si="1250"/>
        <v>1</v>
      </c>
      <c r="Q225" s="1">
        <f t="shared" ca="1" si="1250"/>
        <v>2</v>
      </c>
      <c r="R225" s="1">
        <f t="shared" ca="1" si="1250"/>
        <v>0</v>
      </c>
      <c r="U225">
        <f t="shared" ca="1" si="1152"/>
        <v>1</v>
      </c>
      <c r="V225">
        <f t="shared" ref="V225:V233" ca="1" si="1256">IF(Q225=0,1,Q225)</f>
        <v>2</v>
      </c>
      <c r="W225">
        <f t="shared" ref="W225:W233" ca="1" si="1257">IF(R225=0,1,R225)</f>
        <v>1</v>
      </c>
      <c r="Y225">
        <f ca="1">V225*U224+W225*U225</f>
        <v>-1</v>
      </c>
      <c r="Z225" t="str">
        <f t="shared" ca="1" si="1251"/>
        <v/>
      </c>
      <c r="AA225">
        <f t="shared" ref="AA225:AA233" ca="1" si="1258">IF(V225=0,"",IF(V225=1,"",IF(V225=-1,"",ABS(V225))))</f>
        <v>2</v>
      </c>
      <c r="AB225" t="str">
        <f t="shared" ca="1" si="1252"/>
        <v>x</v>
      </c>
      <c r="AC225" t="str">
        <f ca="1">IF(W225&lt;=0,"-","+")</f>
        <v>+</v>
      </c>
      <c r="AD225" t="str">
        <f ca="1">IF(W225=0,"",IF(W225=1,"",IF(W225=-1,"",ABS(W225))))</f>
        <v/>
      </c>
      <c r="AE225" t="s">
        <v>19</v>
      </c>
      <c r="AF225" t="s">
        <v>13</v>
      </c>
      <c r="AG225" t="str">
        <f ca="1">IF(Y225&lt;=0,"-","")</f>
        <v>-</v>
      </c>
      <c r="AH225">
        <f ca="1">ABS(Y225)</f>
        <v>1</v>
      </c>
      <c r="AJ225" t="str">
        <f ca="1">Z225&amp;AA225&amp;AB225&amp;AC225&amp;AD225&amp;AE225&amp;AF225&amp;AG225&amp;AH225</f>
        <v>2x+y=-1</v>
      </c>
      <c r="AM225" s="98" t="s">
        <v>341</v>
      </c>
      <c r="AN225" t="str">
        <f t="shared" ref="AN225" ca="1" si="1259">D224&amp;E224</f>
        <v>x=-1</v>
      </c>
      <c r="AO225" t="s">
        <v>338</v>
      </c>
      <c r="AP225" t="str">
        <f t="shared" ref="AP225" ca="1" si="1260">D225&amp;E225</f>
        <v>y=1</v>
      </c>
      <c r="AQ225" s="98" t="s">
        <v>339</v>
      </c>
      <c r="AR225" t="str">
        <f t="shared" ca="1" si="1255"/>
        <v xml:space="preserve">\\(\\quad x=-1 ,\\quad y=1\\) </v>
      </c>
    </row>
    <row r="226" spans="1:44" x14ac:dyDescent="0.55000000000000004">
      <c r="A226" s="121" t="s">
        <v>3</v>
      </c>
      <c r="B226" s="121" t="s">
        <v>46</v>
      </c>
      <c r="C226" s="43" t="str">
        <f t="shared" ca="1" si="1245"/>
        <v>x=2y-11</v>
      </c>
      <c r="D226" s="10" t="s">
        <v>31</v>
      </c>
      <c r="E226">
        <f t="shared" ca="1" si="1246"/>
        <v>-7</v>
      </c>
      <c r="G226" s="114" t="s">
        <v>60</v>
      </c>
      <c r="H226" s="115" t="s">
        <v>343</v>
      </c>
      <c r="I226" s="115" t="str">
        <f t="shared" ref="I226" ca="1" si="1261">AR226</f>
        <v>\\(\\quad \\begin{cases}\\displaystyle\\begin{align}x=2y-11\\\\ -5x+8y=51\\end{align}\\end{cases}\\)</v>
      </c>
      <c r="J226" s="115" t="str">
        <f t="shared" ref="J226" ca="1" si="1262">AR227</f>
        <v xml:space="preserve">\\(\\quad x=-7 ,\\quad y=2\\) </v>
      </c>
      <c r="K226" s="115" t="s">
        <v>62</v>
      </c>
      <c r="L226" s="135" t="str">
        <f t="shared" ref="L226" ca="1" si="1263">"INSERT INTO "&amp;G226&amp;"(tangen,question,answer,editor,date,count) VALUES('"&amp;H226&amp;"','"&amp;I226&amp;"','"&amp;J226&amp;"','"&amp;K226&amp;"',NOW(),0);"</f>
        <v>INSERT INTO math(tangen,question,answer,editor,date,count) VALUES('m6200','\\(\\quad \\begin{cases}\\displaystyle\\begin{align}x=2y-11\\\\ -5x+8y=51\\end{align}\\end{cases}\\)','\\(\\quad x=-7 ,\\quad y=2\\) ','harazono',NOW(),0);</v>
      </c>
      <c r="P226" s="1">
        <f t="shared" ca="1" si="1250"/>
        <v>-7</v>
      </c>
      <c r="Q226" s="3">
        <v>1</v>
      </c>
      <c r="R226" s="1">
        <f t="shared" ca="1" si="1250"/>
        <v>-2</v>
      </c>
      <c r="U226">
        <f t="shared" ca="1" si="1152"/>
        <v>-7</v>
      </c>
      <c r="V226">
        <f t="shared" si="1256"/>
        <v>1</v>
      </c>
      <c r="W226">
        <f t="shared" ca="1" si="1257"/>
        <v>-2</v>
      </c>
      <c r="X226">
        <f t="shared" ref="X226" ca="1" si="1264">W226*-1</f>
        <v>2</v>
      </c>
      <c r="Y226">
        <f t="shared" ref="Y226" ca="1" si="1265">V226*U226+W226*U227</f>
        <v>-11</v>
      </c>
      <c r="Z226" t="str">
        <f t="shared" si="1251"/>
        <v/>
      </c>
      <c r="AA226" t="str">
        <f t="shared" si="1258"/>
        <v/>
      </c>
      <c r="AB226" t="str">
        <f t="shared" si="1252"/>
        <v>x</v>
      </c>
      <c r="AC226" t="s">
        <v>13</v>
      </c>
      <c r="AD226" t="str">
        <f t="shared" ref="AD226" ca="1" si="1266">IF(X226&lt;=0,"-","")</f>
        <v/>
      </c>
      <c r="AE226">
        <f t="shared" ref="AE226" ca="1" si="1267">IF(X226=0,"",IF(X226=1,"",IF(X226=-1,"",ABS(X226))))</f>
        <v>2</v>
      </c>
      <c r="AF226" t="s">
        <v>19</v>
      </c>
      <c r="AG226" t="str">
        <f t="shared" ref="AG226" ca="1" si="1268">IF(Y226&lt;=0,"-","+")</f>
        <v>-</v>
      </c>
      <c r="AH226">
        <f t="shared" ref="AH226:AH233" ca="1" si="1269">ABS(Y226)</f>
        <v>11</v>
      </c>
      <c r="AJ226" t="str">
        <f t="shared" ref="AJ226:AJ233" ca="1" si="1270">Z226&amp;AA226&amp;AB226&amp;AC226&amp;AD226&amp;AE226&amp;AF226&amp;AG226&amp;AH226</f>
        <v>x=2y-11</v>
      </c>
      <c r="AM226" t="s">
        <v>337</v>
      </c>
      <c r="AN226" s="43" t="str">
        <f t="shared" ref="AN226" ca="1" si="1271">C226</f>
        <v>x=2y-11</v>
      </c>
      <c r="AO226" s="98" t="s">
        <v>335</v>
      </c>
      <c r="AP226" s="43" t="str">
        <f t="shared" ref="AP226" ca="1" si="1272">C227</f>
        <v>-5x+8y=51</v>
      </c>
      <c r="AQ226" t="s">
        <v>336</v>
      </c>
      <c r="AR226" t="str">
        <f t="shared" ca="1" si="1255"/>
        <v>\\(\\quad \\begin{cases}\\displaystyle\\begin{align}x=2y-11\\\\ -5x+8y=51\\end{align}\\end{cases}\\)</v>
      </c>
    </row>
    <row r="227" spans="1:44" x14ac:dyDescent="0.55000000000000004">
      <c r="A227" s="121"/>
      <c r="B227" s="121"/>
      <c r="C227" s="43" t="str">
        <f t="shared" ca="1" si="1245"/>
        <v>-5x+8y=51</v>
      </c>
      <c r="D227" s="10" t="s">
        <v>32</v>
      </c>
      <c r="E227">
        <f t="shared" ca="1" si="1246"/>
        <v>2</v>
      </c>
      <c r="G227" s="114"/>
      <c r="H227" s="114"/>
      <c r="I227" s="114"/>
      <c r="J227" s="114"/>
      <c r="K227" s="114"/>
      <c r="L227" s="136"/>
      <c r="P227" s="1">
        <f t="shared" ca="1" si="1250"/>
        <v>2</v>
      </c>
      <c r="Q227" s="1">
        <f t="shared" ca="1" si="1250"/>
        <v>-5</v>
      </c>
      <c r="R227" s="1">
        <f t="shared" ca="1" si="1250"/>
        <v>8</v>
      </c>
      <c r="U227">
        <f t="shared" ca="1" si="1152"/>
        <v>2</v>
      </c>
      <c r="V227">
        <f t="shared" ca="1" si="1256"/>
        <v>-5</v>
      </c>
      <c r="W227">
        <f t="shared" ca="1" si="1257"/>
        <v>8</v>
      </c>
      <c r="Y227">
        <f t="shared" ref="Y227" ca="1" si="1273">V227*U226+W227*U227</f>
        <v>51</v>
      </c>
      <c r="Z227" t="str">
        <f t="shared" ca="1" si="1251"/>
        <v>-</v>
      </c>
      <c r="AA227">
        <f t="shared" ca="1" si="1258"/>
        <v>5</v>
      </c>
      <c r="AB227" t="str">
        <f t="shared" ca="1" si="1252"/>
        <v>x</v>
      </c>
      <c r="AC227" t="str">
        <f t="shared" ref="AC227" ca="1" si="1274">IF(W227&lt;=0,"-","+")</f>
        <v>+</v>
      </c>
      <c r="AD227">
        <f t="shared" ref="AD227" ca="1" si="1275">IF(W227=0,"",IF(W227=1,"",IF(W227=-1,"",ABS(W227))))</f>
        <v>8</v>
      </c>
      <c r="AE227" t="s">
        <v>19</v>
      </c>
      <c r="AF227" t="s">
        <v>13</v>
      </c>
      <c r="AG227" t="str">
        <f t="shared" ref="AG227" ca="1" si="1276">IF(Y227&lt;=0,"-","")</f>
        <v/>
      </c>
      <c r="AH227">
        <f t="shared" ca="1" si="1269"/>
        <v>51</v>
      </c>
      <c r="AJ227" t="str">
        <f t="shared" ca="1" si="1270"/>
        <v>-5x+8y=51</v>
      </c>
      <c r="AM227" s="98" t="s">
        <v>341</v>
      </c>
      <c r="AN227" t="str">
        <f t="shared" ref="AN227" ca="1" si="1277">D226&amp;E226</f>
        <v>x=-7</v>
      </c>
      <c r="AO227" t="s">
        <v>338</v>
      </c>
      <c r="AP227" t="str">
        <f t="shared" ref="AP227" ca="1" si="1278">D227&amp;E227</f>
        <v>y=2</v>
      </c>
      <c r="AQ227" s="98" t="s">
        <v>339</v>
      </c>
      <c r="AR227" t="str">
        <f t="shared" ca="1" si="1255"/>
        <v xml:space="preserve">\\(\\quad x=-7 ,\\quad y=2\\) </v>
      </c>
    </row>
    <row r="228" spans="1:44" x14ac:dyDescent="0.55000000000000004">
      <c r="A228" s="121" t="s">
        <v>3</v>
      </c>
      <c r="B228" s="121" t="s">
        <v>46</v>
      </c>
      <c r="C228" s="43" t="str">
        <f t="shared" ca="1" si="1245"/>
        <v>x=4y+39</v>
      </c>
      <c r="D228" s="10" t="s">
        <v>31</v>
      </c>
      <c r="E228">
        <f t="shared" ca="1" si="1246"/>
        <v>7</v>
      </c>
      <c r="G228" s="114" t="s">
        <v>60</v>
      </c>
      <c r="H228" s="115" t="s">
        <v>343</v>
      </c>
      <c r="I228" s="115" t="str">
        <f t="shared" ref="I228" ca="1" si="1279">AR228</f>
        <v>\\(\\quad \\begin{cases}\\displaystyle\\begin{align}x=4y+39\\\\ -10x+9y=-142\\end{align}\\end{cases}\\)</v>
      </c>
      <c r="J228" s="115" t="str">
        <f t="shared" ref="J228" ca="1" si="1280">AR229</f>
        <v xml:space="preserve">\\(\\quad x=7 ,\\quad y=-8\\) </v>
      </c>
      <c r="K228" s="115" t="s">
        <v>62</v>
      </c>
      <c r="L228" s="135" t="str">
        <f t="shared" ref="L228" ca="1" si="1281">"INSERT INTO "&amp;G228&amp;"(tangen,question,answer,editor,date,count) VALUES('"&amp;H228&amp;"','"&amp;I228&amp;"','"&amp;J228&amp;"','"&amp;K228&amp;"',NOW(),0);"</f>
        <v>INSERT INTO math(tangen,question,answer,editor,date,count) VALUES('m6200','\\(\\quad \\begin{cases}\\displaystyle\\begin{align}x=4y+39\\\\ -10x+9y=-142\\end{align}\\end{cases}\\)','\\(\\quad x=7 ,\\quad y=-8\\) ','harazono',NOW(),0);</v>
      </c>
      <c r="P228" s="1">
        <f t="shared" ca="1" si="1250"/>
        <v>7</v>
      </c>
      <c r="Q228" s="3">
        <v>1</v>
      </c>
      <c r="R228" s="1">
        <f t="shared" ca="1" si="1250"/>
        <v>-4</v>
      </c>
      <c r="U228">
        <f t="shared" ca="1" si="1152"/>
        <v>7</v>
      </c>
      <c r="V228">
        <f t="shared" si="1256"/>
        <v>1</v>
      </c>
      <c r="W228">
        <f t="shared" ca="1" si="1257"/>
        <v>-4</v>
      </c>
      <c r="X228">
        <f t="shared" ref="X228" ca="1" si="1282">W228*-1</f>
        <v>4</v>
      </c>
      <c r="Y228">
        <f t="shared" ref="Y228" ca="1" si="1283">V228*U228+W228*U229</f>
        <v>39</v>
      </c>
      <c r="Z228" t="str">
        <f t="shared" si="1251"/>
        <v/>
      </c>
      <c r="AA228" t="str">
        <f t="shared" si="1258"/>
        <v/>
      </c>
      <c r="AB228" t="str">
        <f t="shared" si="1252"/>
        <v>x</v>
      </c>
      <c r="AC228" t="s">
        <v>13</v>
      </c>
      <c r="AD228" t="str">
        <f t="shared" ref="AD228" ca="1" si="1284">IF(X228&lt;=0,"-","")</f>
        <v/>
      </c>
      <c r="AE228">
        <f t="shared" ref="AE228" ca="1" si="1285">IF(X228=0,"",IF(X228=1,"",IF(X228=-1,"",ABS(X228))))</f>
        <v>4</v>
      </c>
      <c r="AF228" t="s">
        <v>19</v>
      </c>
      <c r="AG228" t="str">
        <f t="shared" ref="AG228" ca="1" si="1286">IF(Y228&lt;=0,"-","+")</f>
        <v>+</v>
      </c>
      <c r="AH228">
        <f t="shared" ca="1" si="1269"/>
        <v>39</v>
      </c>
      <c r="AJ228" t="str">
        <f t="shared" ca="1" si="1270"/>
        <v>x=4y+39</v>
      </c>
      <c r="AM228" t="s">
        <v>337</v>
      </c>
      <c r="AN228" s="43" t="str">
        <f t="shared" ref="AN228" ca="1" si="1287">C228</f>
        <v>x=4y+39</v>
      </c>
      <c r="AO228" s="98" t="s">
        <v>335</v>
      </c>
      <c r="AP228" s="43" t="str">
        <f t="shared" ref="AP228" ca="1" si="1288">C229</f>
        <v>-10x+9y=-142</v>
      </c>
      <c r="AQ228" t="s">
        <v>336</v>
      </c>
      <c r="AR228" t="str">
        <f t="shared" ca="1" si="1255"/>
        <v>\\(\\quad \\begin{cases}\\displaystyle\\begin{align}x=4y+39\\\\ -10x+9y=-142\\end{align}\\end{cases}\\)</v>
      </c>
    </row>
    <row r="229" spans="1:44" x14ac:dyDescent="0.55000000000000004">
      <c r="A229" s="121"/>
      <c r="B229" s="121"/>
      <c r="C229" s="43" t="str">
        <f t="shared" ca="1" si="1245"/>
        <v>-10x+9y=-142</v>
      </c>
      <c r="D229" s="10" t="s">
        <v>32</v>
      </c>
      <c r="E229">
        <f t="shared" ca="1" si="1246"/>
        <v>-8</v>
      </c>
      <c r="G229" s="114"/>
      <c r="H229" s="114"/>
      <c r="I229" s="114"/>
      <c r="J229" s="114"/>
      <c r="K229" s="114"/>
      <c r="L229" s="136"/>
      <c r="P229" s="1">
        <f t="shared" ca="1" si="1250"/>
        <v>-8</v>
      </c>
      <c r="Q229" s="1">
        <f t="shared" ca="1" si="1250"/>
        <v>-10</v>
      </c>
      <c r="R229" s="1">
        <f t="shared" ca="1" si="1250"/>
        <v>9</v>
      </c>
      <c r="U229">
        <f t="shared" ca="1" si="1152"/>
        <v>-8</v>
      </c>
      <c r="V229">
        <f t="shared" ca="1" si="1256"/>
        <v>-10</v>
      </c>
      <c r="W229">
        <f t="shared" ca="1" si="1257"/>
        <v>9</v>
      </c>
      <c r="Y229">
        <f t="shared" ref="Y229" ca="1" si="1289">V229*U228+W229*U229</f>
        <v>-142</v>
      </c>
      <c r="Z229" t="str">
        <f t="shared" ca="1" si="1251"/>
        <v>-</v>
      </c>
      <c r="AA229">
        <f t="shared" ca="1" si="1258"/>
        <v>10</v>
      </c>
      <c r="AB229" t="str">
        <f t="shared" ca="1" si="1252"/>
        <v>x</v>
      </c>
      <c r="AC229" t="str">
        <f t="shared" ref="AC229" ca="1" si="1290">IF(W229&lt;=0,"-","+")</f>
        <v>+</v>
      </c>
      <c r="AD229">
        <f t="shared" ref="AD229" ca="1" si="1291">IF(W229=0,"",IF(W229=1,"",IF(W229=-1,"",ABS(W229))))</f>
        <v>9</v>
      </c>
      <c r="AE229" t="s">
        <v>19</v>
      </c>
      <c r="AF229" t="s">
        <v>13</v>
      </c>
      <c r="AG229" t="str">
        <f t="shared" ref="AG229" ca="1" si="1292">IF(Y229&lt;=0,"-","")</f>
        <v>-</v>
      </c>
      <c r="AH229">
        <f t="shared" ca="1" si="1269"/>
        <v>142</v>
      </c>
      <c r="AJ229" t="str">
        <f t="shared" ca="1" si="1270"/>
        <v>-10x+9y=-142</v>
      </c>
      <c r="AM229" s="98" t="s">
        <v>341</v>
      </c>
      <c r="AN229" t="str">
        <f t="shared" ref="AN229" ca="1" si="1293">D228&amp;E228</f>
        <v>x=7</v>
      </c>
      <c r="AO229" t="s">
        <v>338</v>
      </c>
      <c r="AP229" t="str">
        <f t="shared" ref="AP229" ca="1" si="1294">D229&amp;E229</f>
        <v>y=-8</v>
      </c>
      <c r="AQ229" s="98" t="s">
        <v>339</v>
      </c>
      <c r="AR229" t="str">
        <f t="shared" ca="1" si="1255"/>
        <v xml:space="preserve">\\(\\quad x=7 ,\\quad y=-8\\) </v>
      </c>
    </row>
    <row r="230" spans="1:44" x14ac:dyDescent="0.55000000000000004">
      <c r="A230" s="121" t="s">
        <v>3</v>
      </c>
      <c r="B230" s="121" t="s">
        <v>46</v>
      </c>
      <c r="C230" s="43" t="str">
        <f t="shared" ca="1" si="1245"/>
        <v>x=-y+8</v>
      </c>
      <c r="D230" s="10" t="s">
        <v>31</v>
      </c>
      <c r="E230">
        <f t="shared" ca="1" si="1246"/>
        <v>3</v>
      </c>
      <c r="G230" s="114" t="s">
        <v>60</v>
      </c>
      <c r="H230" s="115" t="s">
        <v>343</v>
      </c>
      <c r="I230" s="115" t="str">
        <f t="shared" ref="I230" ca="1" si="1295">AR230</f>
        <v>\\(\\quad \\begin{cases}\\displaystyle\\begin{align}x=-y+8\\\\ 2x-9y=-39\\end{align}\\end{cases}\\)</v>
      </c>
      <c r="J230" s="115" t="str">
        <f t="shared" ref="J230" ca="1" si="1296">AR231</f>
        <v xml:space="preserve">\\(\\quad x=3 ,\\quad y=5\\) </v>
      </c>
      <c r="K230" s="115" t="s">
        <v>62</v>
      </c>
      <c r="L230" s="135" t="str">
        <f t="shared" ref="L230" ca="1" si="1297">"INSERT INTO "&amp;G230&amp;"(tangen,question,answer,editor,date,count) VALUES('"&amp;H230&amp;"','"&amp;I230&amp;"','"&amp;J230&amp;"','"&amp;K230&amp;"',NOW(),0);"</f>
        <v>INSERT INTO math(tangen,question,answer,editor,date,count) VALUES('m6200','\\(\\quad \\begin{cases}\\displaystyle\\begin{align}x=-y+8\\\\ 2x-9y=-39\\end{align}\\end{cases}\\)','\\(\\quad x=3 ,\\quad y=5\\) ','harazono',NOW(),0);</v>
      </c>
      <c r="P230" s="1">
        <f t="shared" ca="1" si="1250"/>
        <v>3</v>
      </c>
      <c r="Q230" s="3">
        <v>1</v>
      </c>
      <c r="R230" s="1">
        <f t="shared" ca="1" si="1250"/>
        <v>1</v>
      </c>
      <c r="U230">
        <f t="shared" ca="1" si="1152"/>
        <v>3</v>
      </c>
      <c r="V230">
        <f t="shared" si="1256"/>
        <v>1</v>
      </c>
      <c r="W230">
        <f t="shared" ca="1" si="1257"/>
        <v>1</v>
      </c>
      <c r="X230">
        <f t="shared" ref="X230" ca="1" si="1298">W230*-1</f>
        <v>-1</v>
      </c>
      <c r="Y230">
        <f t="shared" ref="Y230" ca="1" si="1299">V230*U230+W230*U231</f>
        <v>8</v>
      </c>
      <c r="Z230" t="str">
        <f t="shared" si="1251"/>
        <v/>
      </c>
      <c r="AA230" t="str">
        <f t="shared" si="1258"/>
        <v/>
      </c>
      <c r="AB230" t="str">
        <f t="shared" si="1252"/>
        <v>x</v>
      </c>
      <c r="AC230" t="s">
        <v>13</v>
      </c>
      <c r="AD230" t="str">
        <f t="shared" ref="AD230" ca="1" si="1300">IF(X230&lt;=0,"-","")</f>
        <v>-</v>
      </c>
      <c r="AE230" t="str">
        <f t="shared" ref="AE230" ca="1" si="1301">IF(X230=0,"",IF(X230=1,"",IF(X230=-1,"",ABS(X230))))</f>
        <v/>
      </c>
      <c r="AF230" t="s">
        <v>19</v>
      </c>
      <c r="AG230" t="str">
        <f t="shared" ref="AG230" ca="1" si="1302">IF(Y230&lt;=0,"-","+")</f>
        <v>+</v>
      </c>
      <c r="AH230">
        <f t="shared" ca="1" si="1269"/>
        <v>8</v>
      </c>
      <c r="AJ230" t="str">
        <f t="shared" ca="1" si="1270"/>
        <v>x=-y+8</v>
      </c>
      <c r="AM230" t="s">
        <v>337</v>
      </c>
      <c r="AN230" s="43" t="str">
        <f t="shared" ref="AN230" ca="1" si="1303">C230</f>
        <v>x=-y+8</v>
      </c>
      <c r="AO230" s="98" t="s">
        <v>335</v>
      </c>
      <c r="AP230" s="43" t="str">
        <f t="shared" ref="AP230" ca="1" si="1304">C231</f>
        <v>2x-9y=-39</v>
      </c>
      <c r="AQ230" t="s">
        <v>336</v>
      </c>
      <c r="AR230" t="str">
        <f t="shared" ca="1" si="1255"/>
        <v>\\(\\quad \\begin{cases}\\displaystyle\\begin{align}x=-y+8\\\\ 2x-9y=-39\\end{align}\\end{cases}\\)</v>
      </c>
    </row>
    <row r="231" spans="1:44" x14ac:dyDescent="0.55000000000000004">
      <c r="A231" s="121"/>
      <c r="B231" s="121"/>
      <c r="C231" s="43" t="str">
        <f t="shared" ca="1" si="1245"/>
        <v>2x-9y=-39</v>
      </c>
      <c r="D231" s="10" t="s">
        <v>32</v>
      </c>
      <c r="E231">
        <f t="shared" ca="1" si="1246"/>
        <v>5</v>
      </c>
      <c r="G231" s="114"/>
      <c r="H231" s="114"/>
      <c r="I231" s="114"/>
      <c r="J231" s="114"/>
      <c r="K231" s="114"/>
      <c r="L231" s="136"/>
      <c r="P231" s="1">
        <f t="shared" ca="1" si="1250"/>
        <v>5</v>
      </c>
      <c r="Q231" s="1">
        <f t="shared" ca="1" si="1250"/>
        <v>2</v>
      </c>
      <c r="R231" s="1">
        <f t="shared" ca="1" si="1250"/>
        <v>-9</v>
      </c>
      <c r="U231">
        <f t="shared" ca="1" si="1152"/>
        <v>5</v>
      </c>
      <c r="V231">
        <f t="shared" ca="1" si="1256"/>
        <v>2</v>
      </c>
      <c r="W231">
        <f t="shared" ca="1" si="1257"/>
        <v>-9</v>
      </c>
      <c r="Y231">
        <f t="shared" ref="Y231" ca="1" si="1305">V231*U230+W231*U231</f>
        <v>-39</v>
      </c>
      <c r="Z231" t="str">
        <f t="shared" ca="1" si="1251"/>
        <v/>
      </c>
      <c r="AA231">
        <f t="shared" ca="1" si="1258"/>
        <v>2</v>
      </c>
      <c r="AB231" t="str">
        <f t="shared" ca="1" si="1252"/>
        <v>x</v>
      </c>
      <c r="AC231" t="str">
        <f t="shared" ref="AC231" ca="1" si="1306">IF(W231&lt;=0,"-","+")</f>
        <v>-</v>
      </c>
      <c r="AD231">
        <f t="shared" ref="AD231" ca="1" si="1307">IF(W231=0,"",IF(W231=1,"",IF(W231=-1,"",ABS(W231))))</f>
        <v>9</v>
      </c>
      <c r="AE231" t="s">
        <v>19</v>
      </c>
      <c r="AF231" t="s">
        <v>13</v>
      </c>
      <c r="AG231" t="str">
        <f ca="1">IF(Y231&lt;=0,"-","")</f>
        <v>-</v>
      </c>
      <c r="AH231">
        <f t="shared" ca="1" si="1269"/>
        <v>39</v>
      </c>
      <c r="AJ231" t="str">
        <f t="shared" ca="1" si="1270"/>
        <v>2x-9y=-39</v>
      </c>
      <c r="AM231" s="98" t="s">
        <v>341</v>
      </c>
      <c r="AN231" t="str">
        <f t="shared" ref="AN231" ca="1" si="1308">D230&amp;E230</f>
        <v>x=3</v>
      </c>
      <c r="AO231" t="s">
        <v>338</v>
      </c>
      <c r="AP231" t="str">
        <f t="shared" ref="AP231" ca="1" si="1309">D231&amp;E231</f>
        <v>y=5</v>
      </c>
      <c r="AQ231" s="98" t="s">
        <v>339</v>
      </c>
      <c r="AR231" t="str">
        <f t="shared" ca="1" si="1255"/>
        <v xml:space="preserve">\\(\\quad x=3 ,\\quad y=5\\) </v>
      </c>
    </row>
    <row r="232" spans="1:44" x14ac:dyDescent="0.55000000000000004">
      <c r="A232" s="121" t="s">
        <v>3</v>
      </c>
      <c r="B232" s="121" t="s">
        <v>46</v>
      </c>
      <c r="C232" s="43" t="str">
        <f t="shared" ca="1" si="1245"/>
        <v>x=-4y+21</v>
      </c>
      <c r="D232" s="10" t="s">
        <v>31</v>
      </c>
      <c r="E232">
        <f t="shared" ca="1" si="1246"/>
        <v>9</v>
      </c>
      <c r="G232" s="114" t="s">
        <v>60</v>
      </c>
      <c r="H232" s="115" t="s">
        <v>343</v>
      </c>
      <c r="I232" s="115" t="str">
        <f t="shared" ref="I232" ca="1" si="1310">AR232</f>
        <v>\\(\\quad \\begin{cases}\\displaystyle\\begin{align}x=-4y+21\\\\ -7x+5y=-48\\end{align}\\end{cases}\\)</v>
      </c>
      <c r="J232" s="115" t="str">
        <f t="shared" ref="J232" ca="1" si="1311">AR233</f>
        <v xml:space="preserve">\\(\\quad x=9 ,\\quad y=3\\) </v>
      </c>
      <c r="K232" s="115" t="s">
        <v>62</v>
      </c>
      <c r="L232" s="135" t="str">
        <f t="shared" ref="L232" ca="1" si="1312">"INSERT INTO "&amp;G232&amp;"(tangen,question,answer,editor,date,count) VALUES('"&amp;H232&amp;"','"&amp;I232&amp;"','"&amp;J232&amp;"','"&amp;K232&amp;"',NOW(),0);"</f>
        <v>INSERT INTO math(tangen,question,answer,editor,date,count) VALUES('m6200','\\(\\quad \\begin{cases}\\displaystyle\\begin{align}x=-4y+21\\\\ -7x+5y=-48\\end{align}\\end{cases}\\)','\\(\\quad x=9 ,\\quad y=3\\) ','harazono',NOW(),0);</v>
      </c>
      <c r="P232" s="1">
        <f t="shared" ca="1" si="1250"/>
        <v>9</v>
      </c>
      <c r="Q232" s="3">
        <v>1</v>
      </c>
      <c r="R232" s="1">
        <f t="shared" ca="1" si="1250"/>
        <v>4</v>
      </c>
      <c r="U232">
        <f t="shared" ca="1" si="1152"/>
        <v>9</v>
      </c>
      <c r="V232">
        <f t="shared" si="1256"/>
        <v>1</v>
      </c>
      <c r="W232">
        <f t="shared" ca="1" si="1257"/>
        <v>4</v>
      </c>
      <c r="X232">
        <f t="shared" ref="X232" ca="1" si="1313">W232*-1</f>
        <v>-4</v>
      </c>
      <c r="Y232">
        <f t="shared" ref="Y232" ca="1" si="1314">V232*U232+W232*U233</f>
        <v>21</v>
      </c>
      <c r="Z232" t="str">
        <f t="shared" si="1251"/>
        <v/>
      </c>
      <c r="AA232" t="str">
        <f t="shared" si="1258"/>
        <v/>
      </c>
      <c r="AB232" t="str">
        <f t="shared" si="1252"/>
        <v>x</v>
      </c>
      <c r="AC232" t="s">
        <v>13</v>
      </c>
      <c r="AD232" t="str">
        <f t="shared" ref="AD232" ca="1" si="1315">IF(X232&lt;=0,"-","")</f>
        <v>-</v>
      </c>
      <c r="AE232">
        <f t="shared" ref="AE232" ca="1" si="1316">IF(X232=0,"",IF(X232=1,"",IF(X232=-1,"",ABS(X232))))</f>
        <v>4</v>
      </c>
      <c r="AF232" t="s">
        <v>19</v>
      </c>
      <c r="AG232" t="str">
        <f ca="1">IF(Y232&lt;=0,"-","+")</f>
        <v>+</v>
      </c>
      <c r="AH232">
        <f t="shared" ca="1" si="1269"/>
        <v>21</v>
      </c>
      <c r="AJ232" t="str">
        <f t="shared" ca="1" si="1270"/>
        <v>x=-4y+21</v>
      </c>
      <c r="AM232" t="s">
        <v>337</v>
      </c>
      <c r="AN232" s="43" t="str">
        <f t="shared" ref="AN232" ca="1" si="1317">C232</f>
        <v>x=-4y+21</v>
      </c>
      <c r="AO232" s="98" t="s">
        <v>335</v>
      </c>
      <c r="AP232" s="43" t="str">
        <f t="shared" ref="AP232" ca="1" si="1318">C233</f>
        <v>-7x+5y=-48</v>
      </c>
      <c r="AQ232" t="s">
        <v>336</v>
      </c>
      <c r="AR232" t="str">
        <f t="shared" ca="1" si="1255"/>
        <v>\\(\\quad \\begin{cases}\\displaystyle\\begin{align}x=-4y+21\\\\ -7x+5y=-48\\end{align}\\end{cases}\\)</v>
      </c>
    </row>
    <row r="233" spans="1:44" x14ac:dyDescent="0.55000000000000004">
      <c r="A233" s="121"/>
      <c r="B233" s="121"/>
      <c r="C233" s="43" t="str">
        <f t="shared" ca="1" si="1245"/>
        <v>-7x+5y=-48</v>
      </c>
      <c r="D233" s="10" t="s">
        <v>32</v>
      </c>
      <c r="E233">
        <f t="shared" ca="1" si="1246"/>
        <v>3</v>
      </c>
      <c r="G233" s="114"/>
      <c r="H233" s="114"/>
      <c r="I233" s="114"/>
      <c r="J233" s="114"/>
      <c r="K233" s="114"/>
      <c r="L233" s="136"/>
      <c r="P233" s="1">
        <f t="shared" ca="1" si="1250"/>
        <v>3</v>
      </c>
      <c r="Q233" s="1">
        <f t="shared" ca="1" si="1250"/>
        <v>-7</v>
      </c>
      <c r="R233" s="1">
        <f t="shared" ca="1" si="1250"/>
        <v>5</v>
      </c>
      <c r="U233">
        <f t="shared" ca="1" si="1152"/>
        <v>3</v>
      </c>
      <c r="V233">
        <f t="shared" ca="1" si="1256"/>
        <v>-7</v>
      </c>
      <c r="W233">
        <f t="shared" ca="1" si="1257"/>
        <v>5</v>
      </c>
      <c r="Y233">
        <f t="shared" ref="Y233" ca="1" si="1319">V233*U232+W233*U233</f>
        <v>-48</v>
      </c>
      <c r="Z233" t="str">
        <f t="shared" ca="1" si="1251"/>
        <v>-</v>
      </c>
      <c r="AA233">
        <f t="shared" ca="1" si="1258"/>
        <v>7</v>
      </c>
      <c r="AB233" t="str">
        <f t="shared" ca="1" si="1252"/>
        <v>x</v>
      </c>
      <c r="AC233" t="str">
        <f t="shared" ref="AC233" ca="1" si="1320">IF(W233&lt;=0,"-","+")</f>
        <v>+</v>
      </c>
      <c r="AD233">
        <f t="shared" ref="AD233" ca="1" si="1321">IF(W233=0,"",IF(W233=1,"",IF(W233=-1,"",ABS(W233))))</f>
        <v>5</v>
      </c>
      <c r="AE233" t="s">
        <v>19</v>
      </c>
      <c r="AF233" t="s">
        <v>13</v>
      </c>
      <c r="AG233" t="str">
        <f ca="1">IF(Y233&lt;=0,"-","")</f>
        <v>-</v>
      </c>
      <c r="AH233">
        <f t="shared" ca="1" si="1269"/>
        <v>48</v>
      </c>
      <c r="AJ233" t="str">
        <f t="shared" ca="1" si="1270"/>
        <v>-7x+5y=-48</v>
      </c>
      <c r="AM233" s="98" t="s">
        <v>341</v>
      </c>
      <c r="AN233" t="str">
        <f t="shared" ref="AN233" ca="1" si="1322">D232&amp;E232</f>
        <v>x=9</v>
      </c>
      <c r="AO233" t="s">
        <v>338</v>
      </c>
      <c r="AP233" t="str">
        <f t="shared" ref="AP233" ca="1" si="1323">D233&amp;E233</f>
        <v>y=3</v>
      </c>
      <c r="AQ233" s="98" t="s">
        <v>339</v>
      </c>
      <c r="AR233" t="str">
        <f t="shared" ca="1" si="1255"/>
        <v xml:space="preserve">\\(\\quad x=9 ,\\quad y=3\\) </v>
      </c>
    </row>
    <row r="234" spans="1:44" x14ac:dyDescent="0.55000000000000004">
      <c r="A234" s="121" t="s">
        <v>3</v>
      </c>
      <c r="B234" s="121" t="s">
        <v>46</v>
      </c>
      <c r="C234" s="43" t="str">
        <f t="shared" ca="1" si="1245"/>
        <v>x+9y=92</v>
      </c>
      <c r="D234" s="10" t="s">
        <v>31</v>
      </c>
      <c r="E234">
        <f t="shared" ca="1" si="1246"/>
        <v>2</v>
      </c>
      <c r="G234" s="114" t="s">
        <v>60</v>
      </c>
      <c r="H234" s="115" t="s">
        <v>343</v>
      </c>
      <c r="I234" s="115" t="str">
        <f t="shared" ref="I234" ca="1" si="1324">AR234</f>
        <v>\\(\\quad \\begin{cases}\\displaystyle\\begin{align}x+9y=92\\\\ y=-8x+26\\end{align}\\end{cases}\\)</v>
      </c>
      <c r="J234" s="115" t="str">
        <f t="shared" ref="J234" ca="1" si="1325">AR235</f>
        <v xml:space="preserve">\\(\\quad x=2 ,\\quad y=10\\) </v>
      </c>
      <c r="K234" s="115" t="s">
        <v>62</v>
      </c>
      <c r="L234" s="135" t="str">
        <f t="shared" ref="L234" ca="1" si="1326">"INSERT INTO "&amp;G234&amp;"(tangen,question,answer,editor,date,count) VALUES('"&amp;H234&amp;"','"&amp;I234&amp;"','"&amp;J234&amp;"','"&amp;K234&amp;"',NOW(),0);"</f>
        <v>INSERT INTO math(tangen,question,answer,editor,date,count) VALUES('m6200','\\(\\quad \\begin{cases}\\displaystyle\\begin{align}x+9y=92\\\\ y=-8x+26\\end{align}\\end{cases}\\)','\\(\\quad x=2 ,\\quad y=10\\) ','harazono',NOW(),0);</v>
      </c>
      <c r="P234" s="1">
        <f t="shared" ca="1" si="1250"/>
        <v>0</v>
      </c>
      <c r="Q234" s="1">
        <f t="shared" ca="1" si="1250"/>
        <v>1</v>
      </c>
      <c r="R234" s="1">
        <f t="shared" ca="1" si="1250"/>
        <v>9</v>
      </c>
      <c r="T234" s="103"/>
      <c r="U234" s="103">
        <f t="shared" ref="U234:U253" ca="1" si="1327">IF(P234=0,2,P234)</f>
        <v>2</v>
      </c>
      <c r="V234" s="103">
        <f ca="1">IF(Q234=0,1,Q234)</f>
        <v>1</v>
      </c>
      <c r="W234" s="103">
        <f t="shared" ref="W234" ca="1" si="1328">IF(R234=0,1,R234)</f>
        <v>9</v>
      </c>
      <c r="X234" s="103">
        <f ca="1">W234*-1</f>
        <v>-9</v>
      </c>
      <c r="Y234" s="103">
        <f ca="1">V234*U234+W234*U235</f>
        <v>92</v>
      </c>
      <c r="Z234" s="103" t="str">
        <f t="shared" ref="Z234" ca="1" si="1329">IF(V234&lt;0,"-","")</f>
        <v/>
      </c>
      <c r="AA234" s="103" t="str">
        <f t="shared" ref="AA234" ca="1" si="1330">IF(V234=0,"",IF(V234=1,"",IF(V234=-1,"",ABS(V234))))</f>
        <v/>
      </c>
      <c r="AB234" s="103" t="str">
        <f t="shared" ref="AB234" ca="1" si="1331">IF(V234=0,"","x")</f>
        <v>x</v>
      </c>
      <c r="AC234" s="103" t="str">
        <f ca="1">IF(W234&lt;=0,"-","+")</f>
        <v>+</v>
      </c>
      <c r="AD234" s="103">
        <f ca="1">IF(W234=0,"",IF(W234=1,"",IF(W234=-1,"",ABS(W234))))</f>
        <v>9</v>
      </c>
      <c r="AE234" s="103" t="s">
        <v>19</v>
      </c>
      <c r="AF234" s="103" t="s">
        <v>13</v>
      </c>
      <c r="AG234" s="103" t="str">
        <f ca="1">IF(Y234&lt;=0,"-","")</f>
        <v/>
      </c>
      <c r="AH234" s="103">
        <f t="shared" ref="AH234" ca="1" si="1332">ABS(Y234)</f>
        <v>92</v>
      </c>
      <c r="AI234" s="103"/>
      <c r="AJ234" s="103" t="str">
        <f ca="1">Z234&amp;AA234&amp;AB234&amp;AC234&amp;AD234&amp;AE234&amp;AF234&amp;AG234&amp;AH234</f>
        <v>x+9y=92</v>
      </c>
      <c r="AM234" t="s">
        <v>337</v>
      </c>
      <c r="AN234" s="43" t="str">
        <f t="shared" ref="AN234" ca="1" si="1333">C234</f>
        <v>x+9y=92</v>
      </c>
      <c r="AO234" s="98" t="s">
        <v>335</v>
      </c>
      <c r="AP234" s="43" t="str">
        <f t="shared" ref="AP234" ca="1" si="1334">C235</f>
        <v>y=-8x+26</v>
      </c>
      <c r="AQ234" t="s">
        <v>336</v>
      </c>
      <c r="AR234" t="str">
        <f t="shared" ca="1" si="1255"/>
        <v>\\(\\quad \\begin{cases}\\displaystyle\\begin{align}x+9y=92\\\\ y=-8x+26\\end{align}\\end{cases}\\)</v>
      </c>
    </row>
    <row r="235" spans="1:44" x14ac:dyDescent="0.55000000000000004">
      <c r="A235" s="121"/>
      <c r="B235" s="121"/>
      <c r="C235" s="43" t="str">
        <f t="shared" ca="1" si="1245"/>
        <v>y=-8x+26</v>
      </c>
      <c r="D235" s="10" t="s">
        <v>32</v>
      </c>
      <c r="E235">
        <f t="shared" ca="1" si="1246"/>
        <v>10</v>
      </c>
      <c r="G235" s="114"/>
      <c r="H235" s="114"/>
      <c r="I235" s="114"/>
      <c r="J235" s="114"/>
      <c r="K235" s="114"/>
      <c r="L235" s="136"/>
      <c r="P235" s="1">
        <f t="shared" ca="1" si="1250"/>
        <v>10</v>
      </c>
      <c r="Q235" s="1">
        <f t="shared" ca="1" si="1250"/>
        <v>8</v>
      </c>
      <c r="R235" s="3">
        <v>1</v>
      </c>
      <c r="T235" s="103"/>
      <c r="U235" s="103">
        <f t="shared" ca="1" si="1327"/>
        <v>10</v>
      </c>
      <c r="V235" s="103">
        <f t="shared" ref="V235" ca="1" si="1335">IF(Q235=0,2,Q235)</f>
        <v>8</v>
      </c>
      <c r="W235" s="103">
        <f>IF(R235=0,2,R235)</f>
        <v>1</v>
      </c>
      <c r="X235" s="103">
        <f ca="1">V235*-1</f>
        <v>-8</v>
      </c>
      <c r="Y235" s="103">
        <f ca="1">V235*U234+W235*U235</f>
        <v>26</v>
      </c>
      <c r="Z235" s="103" t="str">
        <f>IF(W235&lt;=0,"-","")</f>
        <v/>
      </c>
      <c r="AA235" s="103" t="str">
        <f>IF(W235=0,"",IF(W235=1,"",IF(W235=-1,"",ABS(W235))))</f>
        <v/>
      </c>
      <c r="AB235" s="103" t="s">
        <v>19</v>
      </c>
      <c r="AC235" s="103" t="s">
        <v>13</v>
      </c>
      <c r="AD235" s="103" t="str">
        <f ca="1">IF(X235&lt;0,"-","")</f>
        <v>-</v>
      </c>
      <c r="AE235" s="103">
        <f ca="1">IF(X235=0,"",IF(X235=1,"",IF(X235=-1,"",ABS(X235))))</f>
        <v>8</v>
      </c>
      <c r="AF235" s="103" t="str">
        <f ca="1">IF(V235=0,"","x")</f>
        <v>x</v>
      </c>
      <c r="AG235" s="103" t="str">
        <f ca="1">IF(Y235&lt;=0,"-","+")</f>
        <v>+</v>
      </c>
      <c r="AH235" s="103">
        <f ca="1">ABS(Y235)</f>
        <v>26</v>
      </c>
      <c r="AI235" s="103"/>
      <c r="AJ235" s="103" t="str">
        <f ca="1">Z235&amp;AA235&amp;AB235&amp;AC235&amp;AD235&amp;AE235&amp;AF235&amp;AG235&amp;AH235</f>
        <v>y=-8x+26</v>
      </c>
      <c r="AM235" s="98" t="s">
        <v>341</v>
      </c>
      <c r="AN235" t="str">
        <f t="shared" ref="AN235" ca="1" si="1336">D234&amp;E234</f>
        <v>x=2</v>
      </c>
      <c r="AO235" t="s">
        <v>338</v>
      </c>
      <c r="AP235" t="str">
        <f t="shared" ref="AP235" ca="1" si="1337">D235&amp;E235</f>
        <v>y=10</v>
      </c>
      <c r="AQ235" s="98" t="s">
        <v>339</v>
      </c>
      <c r="AR235" t="str">
        <f t="shared" ca="1" si="1255"/>
        <v xml:space="preserve">\\(\\quad x=2 ,\\quad y=10\\) </v>
      </c>
    </row>
    <row r="236" spans="1:44" x14ac:dyDescent="0.55000000000000004">
      <c r="A236" s="121" t="s">
        <v>3</v>
      </c>
      <c r="B236" s="121" t="s">
        <v>46</v>
      </c>
      <c r="C236" s="43" t="str">
        <f t="shared" ca="1" si="1245"/>
        <v>9x-4y=73</v>
      </c>
      <c r="D236" s="10" t="s">
        <v>31</v>
      </c>
      <c r="E236">
        <f t="shared" ca="1" si="1246"/>
        <v>5</v>
      </c>
      <c r="G236" s="114" t="s">
        <v>60</v>
      </c>
      <c r="H236" s="115" t="s">
        <v>343</v>
      </c>
      <c r="I236" s="115" t="str">
        <f t="shared" ref="I236" ca="1" si="1338">AR236</f>
        <v>\\(\\quad \\begin{cases}\\displaystyle\\begin{align}9x-4y=73\\\\ 2y=8x-54\\end{align}\\end{cases}\\)</v>
      </c>
      <c r="J236" s="115" t="str">
        <f t="shared" ref="J236" ca="1" si="1339">AR237</f>
        <v xml:space="preserve">\\(\\quad x=5 ,\\quad y=-7\\) </v>
      </c>
      <c r="K236" s="115" t="s">
        <v>62</v>
      </c>
      <c r="L236" s="135" t="str">
        <f t="shared" ref="L236" ca="1" si="1340">"INSERT INTO "&amp;G236&amp;"(tangen,question,answer,editor,date,count) VALUES('"&amp;H236&amp;"','"&amp;I236&amp;"','"&amp;J236&amp;"','"&amp;K236&amp;"',NOW(),0);"</f>
        <v>INSERT INTO math(tangen,question,answer,editor,date,count) VALUES('m6200','\\(\\quad \\begin{cases}\\displaystyle\\begin{align}9x-4y=73\\\\ 2y=8x-54\\end{align}\\end{cases}\\)','\\(\\quad x=5 ,\\quad y=-7\\) ','harazono',NOW(),0);</v>
      </c>
      <c r="P236" s="1">
        <f t="shared" ca="1" si="1250"/>
        <v>5</v>
      </c>
      <c r="Q236" s="1">
        <f t="shared" ca="1" si="1250"/>
        <v>9</v>
      </c>
      <c r="R236" s="1">
        <f t="shared" ca="1" si="1250"/>
        <v>-4</v>
      </c>
      <c r="T236" s="103"/>
      <c r="U236" s="103">
        <f t="shared" ca="1" si="1327"/>
        <v>5</v>
      </c>
      <c r="V236" s="103">
        <f t="shared" ref="V236" ca="1" si="1341">IF(Q236=0,1,Q236)</f>
        <v>9</v>
      </c>
      <c r="W236" s="103">
        <f t="shared" ref="W236" ca="1" si="1342">IF(R236=0,1,R236)</f>
        <v>-4</v>
      </c>
      <c r="X236" s="103">
        <f t="shared" ref="X236" ca="1" si="1343">W236*-1</f>
        <v>4</v>
      </c>
      <c r="Y236" s="103">
        <f t="shared" ref="Y236" ca="1" si="1344">V236*U236+W236*U237</f>
        <v>73</v>
      </c>
      <c r="Z236" s="103" t="str">
        <f t="shared" ref="Z236" ca="1" si="1345">IF(V236&lt;0,"-","")</f>
        <v/>
      </c>
      <c r="AA236" s="103">
        <f t="shared" ref="AA236" ca="1" si="1346">IF(V236=0,"",IF(V236=1,"",IF(V236=-1,"",ABS(V236))))</f>
        <v>9</v>
      </c>
      <c r="AB236" s="103" t="str">
        <f t="shared" ref="AB236" ca="1" si="1347">IF(V236=0,"","x")</f>
        <v>x</v>
      </c>
      <c r="AC236" s="103" t="str">
        <f t="shared" ref="AC236" ca="1" si="1348">IF(W236&lt;=0,"-","+")</f>
        <v>-</v>
      </c>
      <c r="AD236" s="103">
        <f t="shared" ref="AD236" ca="1" si="1349">IF(W236=0,"",IF(W236=1,"",IF(W236=-1,"",ABS(W236))))</f>
        <v>4</v>
      </c>
      <c r="AE236" s="103" t="s">
        <v>19</v>
      </c>
      <c r="AF236" s="103" t="s">
        <v>13</v>
      </c>
      <c r="AG236" s="103" t="str">
        <f t="shared" ref="AG236" ca="1" si="1350">IF(Y236&lt;=0,"-","")</f>
        <v/>
      </c>
      <c r="AH236" s="103">
        <f t="shared" ref="AH236:AH244" ca="1" si="1351">ABS(Y236)</f>
        <v>73</v>
      </c>
      <c r="AI236" s="103"/>
      <c r="AJ236" s="103" t="str">
        <f t="shared" ref="AJ236:AJ243" ca="1" si="1352">Z236&amp;AA236&amp;AB236&amp;AC236&amp;AD236&amp;AE236&amp;AF236&amp;AG236&amp;AH236</f>
        <v>9x-4y=73</v>
      </c>
      <c r="AM236" t="s">
        <v>337</v>
      </c>
      <c r="AN236" s="43" t="str">
        <f t="shared" ref="AN236" ca="1" si="1353">C236</f>
        <v>9x-4y=73</v>
      </c>
      <c r="AO236" s="98" t="s">
        <v>335</v>
      </c>
      <c r="AP236" s="43" t="str">
        <f t="shared" ref="AP236" ca="1" si="1354">C237</f>
        <v>2y=8x-54</v>
      </c>
      <c r="AQ236" t="s">
        <v>336</v>
      </c>
      <c r="AR236" t="str">
        <f t="shared" ca="1" si="1255"/>
        <v>\\(\\quad \\begin{cases}\\displaystyle\\begin{align}9x-4y=73\\\\ 2y=8x-54\\end{align}\\end{cases}\\)</v>
      </c>
    </row>
    <row r="237" spans="1:44" x14ac:dyDescent="0.55000000000000004">
      <c r="A237" s="121"/>
      <c r="B237" s="121"/>
      <c r="C237" s="43" t="str">
        <f t="shared" ca="1" si="1245"/>
        <v>2y=8x-54</v>
      </c>
      <c r="D237" s="10" t="s">
        <v>32</v>
      </c>
      <c r="E237">
        <f t="shared" ca="1" si="1246"/>
        <v>-7</v>
      </c>
      <c r="G237" s="114"/>
      <c r="H237" s="114"/>
      <c r="I237" s="114"/>
      <c r="J237" s="114"/>
      <c r="K237" s="114"/>
      <c r="L237" s="136"/>
      <c r="P237" s="1">
        <f t="shared" ca="1" si="1250"/>
        <v>-7</v>
      </c>
      <c r="Q237" s="1">
        <f t="shared" ca="1" si="1250"/>
        <v>-8</v>
      </c>
      <c r="R237" s="3">
        <v>2</v>
      </c>
      <c r="T237" s="103"/>
      <c r="U237" s="103">
        <f t="shared" ca="1" si="1327"/>
        <v>-7</v>
      </c>
      <c r="V237" s="103">
        <f t="shared" ref="V237" ca="1" si="1355">IF(Q237=0,2,Q237)</f>
        <v>-8</v>
      </c>
      <c r="W237" s="103">
        <f t="shared" ref="W237" si="1356">IF(R237=0,2,R237)</f>
        <v>2</v>
      </c>
      <c r="X237" s="103">
        <f t="shared" ref="X237" ca="1" si="1357">V237*-1</f>
        <v>8</v>
      </c>
      <c r="Y237" s="103">
        <f t="shared" ref="Y237" ca="1" si="1358">V237*U236+W237*U237</f>
        <v>-54</v>
      </c>
      <c r="Z237" s="103" t="str">
        <f t="shared" ref="Z237" si="1359">IF(W237&lt;=0,"-","")</f>
        <v/>
      </c>
      <c r="AA237" s="103">
        <f t="shared" ref="AA237" si="1360">IF(W237=0,"",IF(W237=1,"",IF(W237=-1,"",ABS(W237))))</f>
        <v>2</v>
      </c>
      <c r="AB237" s="103" t="s">
        <v>19</v>
      </c>
      <c r="AC237" s="103" t="s">
        <v>13</v>
      </c>
      <c r="AD237" s="103" t="str">
        <f t="shared" ref="AD237" ca="1" si="1361">IF(X237&lt;0,"-","")</f>
        <v/>
      </c>
      <c r="AE237" s="103">
        <f t="shared" ref="AE237" ca="1" si="1362">IF(X237=0,"",IF(X237=1,"",IF(X237=-1,"",ABS(X237))))</f>
        <v>8</v>
      </c>
      <c r="AF237" s="103" t="str">
        <f t="shared" ref="AF237" ca="1" si="1363">IF(V237=0,"","x")</f>
        <v>x</v>
      </c>
      <c r="AG237" s="103" t="str">
        <f t="shared" ref="AG237" ca="1" si="1364">IF(Y237&lt;=0,"-","+")</f>
        <v>-</v>
      </c>
      <c r="AH237" s="103">
        <f t="shared" ca="1" si="1351"/>
        <v>54</v>
      </c>
      <c r="AI237" s="103"/>
      <c r="AJ237" s="103" t="str">
        <f t="shared" ca="1" si="1352"/>
        <v>2y=8x-54</v>
      </c>
      <c r="AM237" s="98" t="s">
        <v>341</v>
      </c>
      <c r="AN237" t="str">
        <f t="shared" ref="AN237" ca="1" si="1365">D236&amp;E236</f>
        <v>x=5</v>
      </c>
      <c r="AO237" t="s">
        <v>338</v>
      </c>
      <c r="AP237" t="str">
        <f t="shared" ref="AP237" ca="1" si="1366">D237&amp;E237</f>
        <v>y=-7</v>
      </c>
      <c r="AQ237" s="98" t="s">
        <v>339</v>
      </c>
      <c r="AR237" t="str">
        <f t="shared" ca="1" si="1255"/>
        <v xml:space="preserve">\\(\\quad x=5 ,\\quad y=-7\\) </v>
      </c>
    </row>
    <row r="238" spans="1:44" x14ac:dyDescent="0.55000000000000004">
      <c r="A238" s="121" t="s">
        <v>3</v>
      </c>
      <c r="B238" s="121" t="s">
        <v>46</v>
      </c>
      <c r="C238" s="43" t="str">
        <f t="shared" ca="1" si="1245"/>
        <v>-9x-3y=66</v>
      </c>
      <c r="D238" s="10" t="s">
        <v>31</v>
      </c>
      <c r="E238">
        <f t="shared" ca="1" si="1246"/>
        <v>-8</v>
      </c>
      <c r="G238" s="114" t="s">
        <v>60</v>
      </c>
      <c r="H238" s="115" t="s">
        <v>343</v>
      </c>
      <c r="I238" s="115" t="str">
        <f t="shared" ref="I238" ca="1" si="1367">AR238</f>
        <v>\\(\\quad \\begin{cases}\\displaystyle\\begin{align}-9x-3y=66\\\\ 3y=-9x-66\\end{align}\\end{cases}\\)</v>
      </c>
      <c r="J238" s="115" t="str">
        <f t="shared" ref="J238" ca="1" si="1368">AR239</f>
        <v xml:space="preserve">\\(\\quad x=-8 ,\\quad y=2\\) </v>
      </c>
      <c r="K238" s="115" t="s">
        <v>62</v>
      </c>
      <c r="L238" s="135" t="str">
        <f t="shared" ref="L238" ca="1" si="1369">"INSERT INTO "&amp;G238&amp;"(tangen,question,answer,editor,date,count) VALUES('"&amp;H238&amp;"','"&amp;I238&amp;"','"&amp;J238&amp;"','"&amp;K238&amp;"',NOW(),0);"</f>
        <v>INSERT INTO math(tangen,question,answer,editor,date,count) VALUES('m6200','\\(\\quad \\begin{cases}\\displaystyle\\begin{align}-9x-3y=66\\\\ 3y=-9x-66\\end{align}\\end{cases}\\)','\\(\\quad x=-8 ,\\quad y=2\\) ','harazono',NOW(),0);</v>
      </c>
      <c r="P238" s="1">
        <f t="shared" ca="1" si="1250"/>
        <v>-8</v>
      </c>
      <c r="Q238" s="1">
        <f t="shared" ca="1" si="1250"/>
        <v>-9</v>
      </c>
      <c r="R238" s="1">
        <f t="shared" ca="1" si="1250"/>
        <v>-3</v>
      </c>
      <c r="T238" s="103"/>
      <c r="U238" s="103">
        <f t="shared" ca="1" si="1327"/>
        <v>-8</v>
      </c>
      <c r="V238" s="103">
        <f t="shared" ref="V238" ca="1" si="1370">IF(Q238=0,1,Q238)</f>
        <v>-9</v>
      </c>
      <c r="W238" s="103">
        <f t="shared" ref="W238" ca="1" si="1371">IF(R238=0,1,R238)</f>
        <v>-3</v>
      </c>
      <c r="X238" s="103">
        <f t="shared" ref="X238" ca="1" si="1372">W238*-1</f>
        <v>3</v>
      </c>
      <c r="Y238" s="103">
        <f t="shared" ref="Y238" ca="1" si="1373">V238*U238+W238*U239</f>
        <v>66</v>
      </c>
      <c r="Z238" s="103" t="str">
        <f t="shared" ref="Z238" ca="1" si="1374">IF(V238&lt;0,"-","")</f>
        <v>-</v>
      </c>
      <c r="AA238" s="103">
        <f t="shared" ref="AA238" ca="1" si="1375">IF(V238=0,"",IF(V238=1,"",IF(V238=-1,"",ABS(V238))))</f>
        <v>9</v>
      </c>
      <c r="AB238" s="103" t="str">
        <f t="shared" ref="AB238" ca="1" si="1376">IF(V238=0,"","x")</f>
        <v>x</v>
      </c>
      <c r="AC238" s="103" t="str">
        <f t="shared" ref="AC238" ca="1" si="1377">IF(W238&lt;=0,"-","+")</f>
        <v>-</v>
      </c>
      <c r="AD238" s="103">
        <f t="shared" ref="AD238" ca="1" si="1378">IF(W238=0,"",IF(W238=1,"",IF(W238=-1,"",ABS(W238))))</f>
        <v>3</v>
      </c>
      <c r="AE238" s="103" t="s">
        <v>19</v>
      </c>
      <c r="AF238" s="103" t="s">
        <v>13</v>
      </c>
      <c r="AG238" s="103" t="str">
        <f t="shared" ref="AG238" ca="1" si="1379">IF(Y238&lt;=0,"-","")</f>
        <v/>
      </c>
      <c r="AH238" s="103">
        <f t="shared" ca="1" si="1351"/>
        <v>66</v>
      </c>
      <c r="AI238" s="103"/>
      <c r="AJ238" s="103" t="str">
        <f t="shared" ca="1" si="1352"/>
        <v>-9x-3y=66</v>
      </c>
      <c r="AM238" t="s">
        <v>337</v>
      </c>
      <c r="AN238" s="43" t="str">
        <f t="shared" ref="AN238" ca="1" si="1380">C238</f>
        <v>-9x-3y=66</v>
      </c>
      <c r="AO238" s="98" t="s">
        <v>335</v>
      </c>
      <c r="AP238" s="43" t="str">
        <f t="shared" ref="AP238" ca="1" si="1381">C239</f>
        <v>3y=-9x-66</v>
      </c>
      <c r="AQ238" t="s">
        <v>336</v>
      </c>
      <c r="AR238" t="str">
        <f t="shared" ca="1" si="1255"/>
        <v>\\(\\quad \\begin{cases}\\displaystyle\\begin{align}-9x-3y=66\\\\ 3y=-9x-66\\end{align}\\end{cases}\\)</v>
      </c>
    </row>
    <row r="239" spans="1:44" x14ac:dyDescent="0.55000000000000004">
      <c r="A239" s="121"/>
      <c r="B239" s="121"/>
      <c r="C239" s="43" t="str">
        <f t="shared" ca="1" si="1245"/>
        <v>3y=-9x-66</v>
      </c>
      <c r="D239" s="10" t="s">
        <v>32</v>
      </c>
      <c r="E239">
        <f t="shared" ca="1" si="1246"/>
        <v>2</v>
      </c>
      <c r="G239" s="114"/>
      <c r="H239" s="114"/>
      <c r="I239" s="114"/>
      <c r="J239" s="114"/>
      <c r="K239" s="114"/>
      <c r="L239" s="136"/>
      <c r="P239" s="1">
        <f t="shared" ca="1" si="1250"/>
        <v>2</v>
      </c>
      <c r="Q239" s="1">
        <f t="shared" ca="1" si="1250"/>
        <v>9</v>
      </c>
      <c r="R239" s="3">
        <v>3</v>
      </c>
      <c r="T239" s="103"/>
      <c r="U239" s="103">
        <f t="shared" ca="1" si="1327"/>
        <v>2</v>
      </c>
      <c r="V239" s="103">
        <f t="shared" ref="V239" ca="1" si="1382">IF(Q239=0,2,Q239)</f>
        <v>9</v>
      </c>
      <c r="W239" s="103">
        <f t="shared" ref="W239" si="1383">IF(R239=0,2,R239)</f>
        <v>3</v>
      </c>
      <c r="X239" s="103">
        <f t="shared" ref="X239" ca="1" si="1384">V239*-1</f>
        <v>-9</v>
      </c>
      <c r="Y239" s="103">
        <f t="shared" ref="Y239" ca="1" si="1385">V239*U238+W239*U239</f>
        <v>-66</v>
      </c>
      <c r="Z239" s="103" t="str">
        <f t="shared" ref="Z239" si="1386">IF(W239&lt;=0,"-","")</f>
        <v/>
      </c>
      <c r="AA239" s="103">
        <f t="shared" ref="AA239" si="1387">IF(W239=0,"",IF(W239=1,"",IF(W239=-1,"",ABS(W239))))</f>
        <v>3</v>
      </c>
      <c r="AB239" s="103" t="s">
        <v>19</v>
      </c>
      <c r="AC239" s="103" t="s">
        <v>13</v>
      </c>
      <c r="AD239" s="103" t="str">
        <f t="shared" ref="AD239" ca="1" si="1388">IF(X239&lt;0,"-","")</f>
        <v>-</v>
      </c>
      <c r="AE239" s="103">
        <f t="shared" ref="AE239" ca="1" si="1389">IF(X239=0,"",IF(X239=1,"",IF(X239=-1,"",ABS(X239))))</f>
        <v>9</v>
      </c>
      <c r="AF239" s="103" t="str">
        <f t="shared" ref="AF239" ca="1" si="1390">IF(V239=0,"","x")</f>
        <v>x</v>
      </c>
      <c r="AG239" s="103" t="str">
        <f t="shared" ref="AG239" ca="1" si="1391">IF(Y239&lt;=0,"-","+")</f>
        <v>-</v>
      </c>
      <c r="AH239" s="103">
        <f t="shared" ca="1" si="1351"/>
        <v>66</v>
      </c>
      <c r="AI239" s="103"/>
      <c r="AJ239" s="103" t="str">
        <f t="shared" ca="1" si="1352"/>
        <v>3y=-9x-66</v>
      </c>
      <c r="AM239" s="98" t="s">
        <v>341</v>
      </c>
      <c r="AN239" t="str">
        <f t="shared" ref="AN239" ca="1" si="1392">D238&amp;E238</f>
        <v>x=-8</v>
      </c>
      <c r="AO239" t="s">
        <v>338</v>
      </c>
      <c r="AP239" t="str">
        <f t="shared" ref="AP239" ca="1" si="1393">D239&amp;E239</f>
        <v>y=2</v>
      </c>
      <c r="AQ239" s="98" t="s">
        <v>339</v>
      </c>
      <c r="AR239" t="str">
        <f t="shared" ca="1" si="1255"/>
        <v xml:space="preserve">\\(\\quad x=-8 ,\\quad y=2\\) </v>
      </c>
    </row>
    <row r="240" spans="1:44" x14ac:dyDescent="0.55000000000000004">
      <c r="A240" s="121" t="s">
        <v>3</v>
      </c>
      <c r="B240" s="121" t="s">
        <v>46</v>
      </c>
      <c r="C240" s="43" t="str">
        <f t="shared" ca="1" si="1245"/>
        <v>-6x+2y=-30</v>
      </c>
      <c r="D240" s="10" t="s">
        <v>31</v>
      </c>
      <c r="E240">
        <f t="shared" ca="1" si="1246"/>
        <v>2</v>
      </c>
      <c r="G240" s="114" t="s">
        <v>60</v>
      </c>
      <c r="H240" s="115" t="s">
        <v>343</v>
      </c>
      <c r="I240" s="115" t="str">
        <f t="shared" ref="I240" ca="1" si="1394">AR240</f>
        <v>\\(\\quad \\begin{cases}\\displaystyle\\begin{align}-6x+2y=-30\\\\ 4y=3x-42\\end{align}\\end{cases}\\)</v>
      </c>
      <c r="J240" s="115" t="str">
        <f t="shared" ref="J240" ca="1" si="1395">AR241</f>
        <v xml:space="preserve">\\(\\quad x=2 ,\\quad y=-9\\) </v>
      </c>
      <c r="K240" s="115" t="s">
        <v>62</v>
      </c>
      <c r="L240" s="135" t="str">
        <f t="shared" ref="L240" ca="1" si="1396">"INSERT INTO "&amp;G240&amp;"(tangen,question,answer,editor,date,count) VALUES('"&amp;H240&amp;"','"&amp;I240&amp;"','"&amp;J240&amp;"','"&amp;K240&amp;"',NOW(),0);"</f>
        <v>INSERT INTO math(tangen,question,answer,editor,date,count) VALUES('m6200','\\(\\quad \\begin{cases}\\displaystyle\\begin{align}-6x+2y=-30\\\\ 4y=3x-42\\end{align}\\end{cases}\\)','\\(\\quad x=2 ,\\quad y=-9\\) ','harazono',NOW(),0);</v>
      </c>
      <c r="P240" s="1">
        <f t="shared" ca="1" si="1250"/>
        <v>2</v>
      </c>
      <c r="Q240" s="1">
        <f t="shared" ca="1" si="1250"/>
        <v>-6</v>
      </c>
      <c r="R240" s="1">
        <f t="shared" ca="1" si="1250"/>
        <v>2</v>
      </c>
      <c r="T240" s="103"/>
      <c r="U240" s="103">
        <f t="shared" ca="1" si="1327"/>
        <v>2</v>
      </c>
      <c r="V240" s="103">
        <f t="shared" ref="V240" ca="1" si="1397">IF(Q240=0,1,Q240)</f>
        <v>-6</v>
      </c>
      <c r="W240" s="103">
        <f t="shared" ref="W240" ca="1" si="1398">IF(R240=0,1,R240)</f>
        <v>2</v>
      </c>
      <c r="X240" s="103">
        <f t="shared" ref="X240" ca="1" si="1399">W240*-1</f>
        <v>-2</v>
      </c>
      <c r="Y240" s="103">
        <f t="shared" ref="Y240" ca="1" si="1400">V240*U240+W240*U241</f>
        <v>-30</v>
      </c>
      <c r="Z240" s="103" t="str">
        <f t="shared" ref="Z240" ca="1" si="1401">IF(V240&lt;0,"-","")</f>
        <v>-</v>
      </c>
      <c r="AA240" s="103">
        <f t="shared" ref="AA240" ca="1" si="1402">IF(V240=0,"",IF(V240=1,"",IF(V240=-1,"",ABS(V240))))</f>
        <v>6</v>
      </c>
      <c r="AB240" s="103" t="str">
        <f t="shared" ref="AB240" ca="1" si="1403">IF(V240=0,"","x")</f>
        <v>x</v>
      </c>
      <c r="AC240" s="103" t="str">
        <f t="shared" ref="AC240" ca="1" si="1404">IF(W240&lt;=0,"-","+")</f>
        <v>+</v>
      </c>
      <c r="AD240" s="103">
        <f t="shared" ref="AD240" ca="1" si="1405">IF(W240=0,"",IF(W240=1,"",IF(W240=-1,"",ABS(W240))))</f>
        <v>2</v>
      </c>
      <c r="AE240" s="103" t="s">
        <v>19</v>
      </c>
      <c r="AF240" s="103" t="s">
        <v>13</v>
      </c>
      <c r="AG240" s="103" t="str">
        <f t="shared" ref="AG240" ca="1" si="1406">IF(Y240&lt;=0,"-","")</f>
        <v>-</v>
      </c>
      <c r="AH240" s="103">
        <f t="shared" ca="1" si="1351"/>
        <v>30</v>
      </c>
      <c r="AI240" s="103"/>
      <c r="AJ240" s="103" t="str">
        <f t="shared" ca="1" si="1352"/>
        <v>-6x+2y=-30</v>
      </c>
      <c r="AM240" t="s">
        <v>337</v>
      </c>
      <c r="AN240" s="43" t="str">
        <f t="shared" ref="AN240" ca="1" si="1407">C240</f>
        <v>-6x+2y=-30</v>
      </c>
      <c r="AO240" s="98" t="s">
        <v>335</v>
      </c>
      <c r="AP240" s="43" t="str">
        <f t="shared" ref="AP240" ca="1" si="1408">C241</f>
        <v>4y=3x-42</v>
      </c>
      <c r="AQ240" t="s">
        <v>336</v>
      </c>
      <c r="AR240" t="str">
        <f t="shared" ca="1" si="1255"/>
        <v>\\(\\quad \\begin{cases}\\displaystyle\\begin{align}-6x+2y=-30\\\\ 4y=3x-42\\end{align}\\end{cases}\\)</v>
      </c>
    </row>
    <row r="241" spans="1:44" x14ac:dyDescent="0.55000000000000004">
      <c r="A241" s="121"/>
      <c r="B241" s="121"/>
      <c r="C241" s="43" t="str">
        <f t="shared" ca="1" si="1245"/>
        <v>4y=3x-42</v>
      </c>
      <c r="D241" s="10" t="s">
        <v>32</v>
      </c>
      <c r="E241">
        <f t="shared" ca="1" si="1246"/>
        <v>-9</v>
      </c>
      <c r="G241" s="114"/>
      <c r="H241" s="114"/>
      <c r="I241" s="114"/>
      <c r="J241" s="114"/>
      <c r="K241" s="114"/>
      <c r="L241" s="136"/>
      <c r="P241" s="1">
        <f t="shared" ca="1" si="1250"/>
        <v>-9</v>
      </c>
      <c r="Q241" s="1">
        <f t="shared" ca="1" si="1250"/>
        <v>-3</v>
      </c>
      <c r="R241" s="3">
        <v>4</v>
      </c>
      <c r="T241" s="103"/>
      <c r="U241" s="103">
        <f t="shared" ca="1" si="1327"/>
        <v>-9</v>
      </c>
      <c r="V241" s="103">
        <f t="shared" ref="V241" ca="1" si="1409">IF(Q241=0,2,Q241)</f>
        <v>-3</v>
      </c>
      <c r="W241" s="103">
        <f t="shared" ref="W241" si="1410">IF(R241=0,2,R241)</f>
        <v>4</v>
      </c>
      <c r="X241" s="103">
        <f t="shared" ref="X241" ca="1" si="1411">V241*-1</f>
        <v>3</v>
      </c>
      <c r="Y241" s="103">
        <f t="shared" ref="Y241" ca="1" si="1412">V241*U240+W241*U241</f>
        <v>-42</v>
      </c>
      <c r="Z241" s="103" t="str">
        <f t="shared" ref="Z241" si="1413">IF(W241&lt;=0,"-","")</f>
        <v/>
      </c>
      <c r="AA241" s="103">
        <f t="shared" ref="AA241" si="1414">IF(W241=0,"",IF(W241=1,"",IF(W241=-1,"",ABS(W241))))</f>
        <v>4</v>
      </c>
      <c r="AB241" s="103" t="s">
        <v>19</v>
      </c>
      <c r="AC241" s="103" t="s">
        <v>13</v>
      </c>
      <c r="AD241" s="103" t="str">
        <f t="shared" ref="AD241" ca="1" si="1415">IF(X241&lt;0,"-","")</f>
        <v/>
      </c>
      <c r="AE241" s="103">
        <f t="shared" ref="AE241" ca="1" si="1416">IF(X241=0,"",IF(X241=1,"",IF(X241=-1,"",ABS(X241))))</f>
        <v>3</v>
      </c>
      <c r="AF241" s="103" t="str">
        <f t="shared" ref="AF241" ca="1" si="1417">IF(V241=0,"","x")</f>
        <v>x</v>
      </c>
      <c r="AG241" s="103" t="str">
        <f t="shared" ref="AG241" ca="1" si="1418">IF(Y241&lt;=0,"-","+")</f>
        <v>-</v>
      </c>
      <c r="AH241" s="103">
        <f t="shared" ca="1" si="1351"/>
        <v>42</v>
      </c>
      <c r="AI241" s="103"/>
      <c r="AJ241" s="103" t="str">
        <f t="shared" ca="1" si="1352"/>
        <v>4y=3x-42</v>
      </c>
      <c r="AM241" s="98" t="s">
        <v>341</v>
      </c>
      <c r="AN241" t="str">
        <f t="shared" ref="AN241" ca="1" si="1419">D240&amp;E240</f>
        <v>x=2</v>
      </c>
      <c r="AO241" t="s">
        <v>338</v>
      </c>
      <c r="AP241" t="str">
        <f t="shared" ref="AP241" ca="1" si="1420">D241&amp;E241</f>
        <v>y=-9</v>
      </c>
      <c r="AQ241" s="98" t="s">
        <v>339</v>
      </c>
      <c r="AR241" t="str">
        <f t="shared" ca="1" si="1255"/>
        <v xml:space="preserve">\\(\\quad x=2 ,\\quad y=-9\\) </v>
      </c>
    </row>
    <row r="242" spans="1:44" x14ac:dyDescent="0.55000000000000004">
      <c r="A242" s="121" t="s">
        <v>3</v>
      </c>
      <c r="B242" s="121" t="s">
        <v>46</v>
      </c>
      <c r="C242" s="43" t="str">
        <f t="shared" ca="1" si="1245"/>
        <v>5x-7y=-6</v>
      </c>
      <c r="D242" s="10" t="s">
        <v>31</v>
      </c>
      <c r="E242">
        <f t="shared" ca="1" si="1246"/>
        <v>10</v>
      </c>
      <c r="G242" s="114" t="s">
        <v>60</v>
      </c>
      <c r="H242" s="115" t="s">
        <v>343</v>
      </c>
      <c r="I242" s="115" t="str">
        <f t="shared" ref="I242" ca="1" si="1421">AR242</f>
        <v>\\(\\quad \\begin{cases}\\displaystyle\\begin{align}5x-7y=-6\\\\ 5y=5x-10\\end{align}\\end{cases}\\)</v>
      </c>
      <c r="J242" s="115" t="str">
        <f t="shared" ref="J242" ca="1" si="1422">AR243</f>
        <v xml:space="preserve">\\(\\quad x=10 ,\\quad y=8\\) </v>
      </c>
      <c r="K242" s="115" t="s">
        <v>62</v>
      </c>
      <c r="L242" s="135" t="str">
        <f t="shared" ref="L242" ca="1" si="1423">"INSERT INTO "&amp;G242&amp;"(tangen,question,answer,editor,date,count) VALUES('"&amp;H242&amp;"','"&amp;I242&amp;"','"&amp;J242&amp;"','"&amp;K242&amp;"',NOW(),0);"</f>
        <v>INSERT INTO math(tangen,question,answer,editor,date,count) VALUES('m6200','\\(\\quad \\begin{cases}\\displaystyle\\begin{align}5x-7y=-6\\\\ 5y=5x-10\\end{align}\\end{cases}\\)','\\(\\quad x=10 ,\\quad y=8\\) ','harazono',NOW(),0);</v>
      </c>
      <c r="P242" s="1">
        <f t="shared" ca="1" si="1250"/>
        <v>10</v>
      </c>
      <c r="Q242" s="1">
        <f t="shared" ca="1" si="1250"/>
        <v>5</v>
      </c>
      <c r="R242" s="1">
        <f t="shared" ca="1" si="1250"/>
        <v>-7</v>
      </c>
      <c r="T242" s="103"/>
      <c r="U242" s="103">
        <f t="shared" ca="1" si="1327"/>
        <v>10</v>
      </c>
      <c r="V242" s="103">
        <f t="shared" ref="V242" ca="1" si="1424">IF(Q242=0,1,Q242)</f>
        <v>5</v>
      </c>
      <c r="W242" s="103">
        <f t="shared" ref="W242" ca="1" si="1425">IF(R242=0,1,R242)</f>
        <v>-7</v>
      </c>
      <c r="X242" s="103">
        <f t="shared" ref="X242" ca="1" si="1426">W242*-1</f>
        <v>7</v>
      </c>
      <c r="Y242" s="103">
        <f t="shared" ref="Y242" ca="1" si="1427">V242*U242+W242*U243</f>
        <v>-6</v>
      </c>
      <c r="Z242" s="103" t="str">
        <f t="shared" ref="Z242" ca="1" si="1428">IF(V242&lt;0,"-","")</f>
        <v/>
      </c>
      <c r="AA242" s="103">
        <f t="shared" ref="AA242" ca="1" si="1429">IF(V242=0,"",IF(V242=1,"",IF(V242=-1,"",ABS(V242))))</f>
        <v>5</v>
      </c>
      <c r="AB242" s="103" t="str">
        <f t="shared" ref="AB242" ca="1" si="1430">IF(V242=0,"","x")</f>
        <v>x</v>
      </c>
      <c r="AC242" s="103" t="str">
        <f t="shared" ref="AC242" ca="1" si="1431">IF(W242&lt;=0,"-","+")</f>
        <v>-</v>
      </c>
      <c r="AD242" s="103">
        <f t="shared" ref="AD242" ca="1" si="1432">IF(W242=0,"",IF(W242=1,"",IF(W242=-1,"",ABS(W242))))</f>
        <v>7</v>
      </c>
      <c r="AE242" s="103" t="s">
        <v>19</v>
      </c>
      <c r="AF242" s="103" t="s">
        <v>13</v>
      </c>
      <c r="AG242" s="103" t="str">
        <f t="shared" ref="AG242" ca="1" si="1433">IF(Y242&lt;=0,"-","")</f>
        <v>-</v>
      </c>
      <c r="AH242" s="103">
        <f t="shared" ca="1" si="1351"/>
        <v>6</v>
      </c>
      <c r="AI242" s="103"/>
      <c r="AJ242" s="103" t="str">
        <f t="shared" ca="1" si="1352"/>
        <v>5x-7y=-6</v>
      </c>
      <c r="AM242" t="s">
        <v>337</v>
      </c>
      <c r="AN242" s="43" t="str">
        <f t="shared" ref="AN242" ca="1" si="1434">C242</f>
        <v>5x-7y=-6</v>
      </c>
      <c r="AO242" s="98" t="s">
        <v>335</v>
      </c>
      <c r="AP242" s="43" t="str">
        <f t="shared" ref="AP242" ca="1" si="1435">C243</f>
        <v>5y=5x-10</v>
      </c>
      <c r="AQ242" t="s">
        <v>336</v>
      </c>
      <c r="AR242" t="str">
        <f t="shared" ca="1" si="1255"/>
        <v>\\(\\quad \\begin{cases}\\displaystyle\\begin{align}5x-7y=-6\\\\ 5y=5x-10\\end{align}\\end{cases}\\)</v>
      </c>
    </row>
    <row r="243" spans="1:44" x14ac:dyDescent="0.55000000000000004">
      <c r="A243" s="121"/>
      <c r="B243" s="121"/>
      <c r="C243" s="43" t="str">
        <f t="shared" ca="1" si="1245"/>
        <v>5y=5x-10</v>
      </c>
      <c r="D243" s="10" t="s">
        <v>32</v>
      </c>
      <c r="E243">
        <f t="shared" ca="1" si="1246"/>
        <v>8</v>
      </c>
      <c r="G243" s="114"/>
      <c r="H243" s="114"/>
      <c r="I243" s="114"/>
      <c r="J243" s="114"/>
      <c r="K243" s="114"/>
      <c r="L243" s="136"/>
      <c r="P243" s="1">
        <f t="shared" ca="1" si="1250"/>
        <v>8</v>
      </c>
      <c r="Q243" s="1">
        <f t="shared" ca="1" si="1250"/>
        <v>-5</v>
      </c>
      <c r="R243" s="3">
        <v>5</v>
      </c>
      <c r="T243" s="103"/>
      <c r="U243" s="103">
        <f t="shared" ca="1" si="1327"/>
        <v>8</v>
      </c>
      <c r="V243" s="103">
        <f t="shared" ref="V243" ca="1" si="1436">IF(Q243=0,2,Q243)</f>
        <v>-5</v>
      </c>
      <c r="W243" s="103">
        <f t="shared" ref="W243" si="1437">IF(R243=0,2,R243)</f>
        <v>5</v>
      </c>
      <c r="X243" s="103">
        <f t="shared" ref="X243" ca="1" si="1438">V243*-1</f>
        <v>5</v>
      </c>
      <c r="Y243" s="103">
        <f t="shared" ref="Y243" ca="1" si="1439">V243*U242+W243*U243</f>
        <v>-10</v>
      </c>
      <c r="Z243" s="103" t="str">
        <f t="shared" ref="Z243" si="1440">IF(W243&lt;=0,"-","")</f>
        <v/>
      </c>
      <c r="AA243" s="103">
        <f t="shared" ref="AA243" si="1441">IF(W243=0,"",IF(W243=1,"",IF(W243=-1,"",ABS(W243))))</f>
        <v>5</v>
      </c>
      <c r="AB243" s="103" t="s">
        <v>19</v>
      </c>
      <c r="AC243" s="103" t="s">
        <v>13</v>
      </c>
      <c r="AD243" s="103" t="str">
        <f t="shared" ref="AD243" ca="1" si="1442">IF(X243&lt;0,"-","")</f>
        <v/>
      </c>
      <c r="AE243" s="103">
        <f t="shared" ref="AE243" ca="1" si="1443">IF(X243=0,"",IF(X243=1,"",IF(X243=-1,"",ABS(X243))))</f>
        <v>5</v>
      </c>
      <c r="AF243" s="103" t="str">
        <f t="shared" ref="AF243" ca="1" si="1444">IF(V243=0,"","x")</f>
        <v>x</v>
      </c>
      <c r="AG243" s="103" t="str">
        <f t="shared" ref="AG243" ca="1" si="1445">IF(Y243&lt;=0,"-","+")</f>
        <v>-</v>
      </c>
      <c r="AH243" s="103">
        <f t="shared" ca="1" si="1351"/>
        <v>10</v>
      </c>
      <c r="AI243" s="103"/>
      <c r="AJ243" s="103" t="str">
        <f t="shared" ca="1" si="1352"/>
        <v>5y=5x-10</v>
      </c>
      <c r="AM243" s="98" t="s">
        <v>341</v>
      </c>
      <c r="AN243" t="str">
        <f t="shared" ref="AN243" ca="1" si="1446">D242&amp;E242</f>
        <v>x=10</v>
      </c>
      <c r="AO243" t="s">
        <v>338</v>
      </c>
      <c r="AP243" t="str">
        <f t="shared" ref="AP243" ca="1" si="1447">D243&amp;E243</f>
        <v>y=8</v>
      </c>
      <c r="AQ243" s="98" t="s">
        <v>339</v>
      </c>
      <c r="AR243" t="str">
        <f t="shared" ca="1" si="1255"/>
        <v xml:space="preserve">\\(\\quad x=10 ,\\quad y=8\\) </v>
      </c>
    </row>
    <row r="244" spans="1:44" x14ac:dyDescent="0.55000000000000004">
      <c r="A244" s="121" t="s">
        <v>3</v>
      </c>
      <c r="B244" s="121" t="s">
        <v>46</v>
      </c>
      <c r="C244" s="43" t="str">
        <f t="shared" ca="1" si="1245"/>
        <v>x=5y+30</v>
      </c>
      <c r="D244" s="10" t="s">
        <v>31</v>
      </c>
      <c r="E244">
        <f t="shared" ca="1" si="1246"/>
        <v>5</v>
      </c>
      <c r="G244" s="114" t="s">
        <v>60</v>
      </c>
      <c r="H244" s="115" t="s">
        <v>343</v>
      </c>
      <c r="I244" s="115" t="str">
        <f t="shared" ref="I244" ca="1" si="1448">AR244</f>
        <v>\\(\\quad \\begin{cases}\\displaystyle\\begin{align}x=5y+30\\\\ 5x-5y=50\\end{align}\\end{cases}\\)</v>
      </c>
      <c r="J244" s="115" t="str">
        <f t="shared" ref="J244" ca="1" si="1449">AR245</f>
        <v xml:space="preserve">\\(\\quad x=5 ,\\quad y=-5\\) </v>
      </c>
      <c r="K244" s="115" t="s">
        <v>62</v>
      </c>
      <c r="L244" s="135" t="str">
        <f t="shared" ref="L244" ca="1" si="1450">"INSERT INTO "&amp;G244&amp;"(tangen,question,answer,editor,date,count) VALUES('"&amp;H244&amp;"','"&amp;I244&amp;"','"&amp;J244&amp;"','"&amp;K244&amp;"',NOW(),0);"</f>
        <v>INSERT INTO math(tangen,question,answer,editor,date,count) VALUES('m6200','\\(\\quad \\begin{cases}\\displaystyle\\begin{align}x=5y+30\\\\ 5x-5y=50\\end{align}\\end{cases}\\)','\\(\\quad x=5 ,\\quad y=-5\\) ','harazono',NOW(),0);</v>
      </c>
      <c r="P244" s="1">
        <f t="shared" ca="1" si="1250"/>
        <v>5</v>
      </c>
      <c r="Q244" s="3">
        <v>1</v>
      </c>
      <c r="R244" s="1">
        <f t="shared" ca="1" si="1250"/>
        <v>-5</v>
      </c>
      <c r="U244">
        <f t="shared" ca="1" si="1327"/>
        <v>5</v>
      </c>
      <c r="V244">
        <f>IF(Q244=0,1,Q244)</f>
        <v>1</v>
      </c>
      <c r="W244">
        <f ca="1">IF(R244=0,1,R244)</f>
        <v>-5</v>
      </c>
      <c r="X244">
        <f ca="1">W244*-1</f>
        <v>5</v>
      </c>
      <c r="Y244">
        <f ca="1">V244*U244+W244*U245</f>
        <v>30</v>
      </c>
      <c r="Z244" t="str">
        <f t="shared" ref="Z244:Z253" si="1451">IF(V244&lt;0,"-","")</f>
        <v/>
      </c>
      <c r="AA244" t="str">
        <f>IF(V244=0,"",IF(V244=1,"",IF(V244=-1,"",ABS(V244))))</f>
        <v/>
      </c>
      <c r="AB244" t="str">
        <f t="shared" ref="AB244:AB253" si="1452">IF(V244=0,"","x")</f>
        <v>x</v>
      </c>
      <c r="AC244" t="s">
        <v>13</v>
      </c>
      <c r="AD244" t="str">
        <f ca="1">IF(X244&lt;=0,"-","")</f>
        <v/>
      </c>
      <c r="AE244">
        <f ca="1">IF(X244=0,"",IF(X244=1,"",IF(X244=-1,"",ABS(X244))))</f>
        <v>5</v>
      </c>
      <c r="AF244" t="s">
        <v>19</v>
      </c>
      <c r="AG244" t="str">
        <f ca="1">IF(Y244&lt;=0,"-","+")</f>
        <v>+</v>
      </c>
      <c r="AH244">
        <f t="shared" ca="1" si="1351"/>
        <v>30</v>
      </c>
      <c r="AJ244" t="str">
        <f ca="1">Z244&amp;AA244&amp;AB244&amp;AC244&amp;AD244&amp;AE244&amp;AF244&amp;AG244&amp;AH244</f>
        <v>x=5y+30</v>
      </c>
      <c r="AM244" t="s">
        <v>337</v>
      </c>
      <c r="AN244" s="43" t="str">
        <f t="shared" ref="AN244" ca="1" si="1453">C244</f>
        <v>x=5y+30</v>
      </c>
      <c r="AO244" s="98" t="s">
        <v>335</v>
      </c>
      <c r="AP244" s="43" t="str">
        <f t="shared" ref="AP244" ca="1" si="1454">C245</f>
        <v>5x-5y=50</v>
      </c>
      <c r="AQ244" t="s">
        <v>336</v>
      </c>
      <c r="AR244" t="str">
        <f t="shared" ca="1" si="1255"/>
        <v>\\(\\quad \\begin{cases}\\displaystyle\\begin{align}x=5y+30\\\\ 5x-5y=50\\end{align}\\end{cases}\\)</v>
      </c>
    </row>
    <row r="245" spans="1:44" x14ac:dyDescent="0.55000000000000004">
      <c r="A245" s="121"/>
      <c r="B245" s="121"/>
      <c r="C245" s="43" t="str">
        <f t="shared" ca="1" si="1245"/>
        <v>5x-5y=50</v>
      </c>
      <c r="D245" s="10" t="s">
        <v>32</v>
      </c>
      <c r="E245">
        <f t="shared" ca="1" si="1246"/>
        <v>-5</v>
      </c>
      <c r="G245" s="114"/>
      <c r="H245" s="114"/>
      <c r="I245" s="114"/>
      <c r="J245" s="114"/>
      <c r="K245" s="114"/>
      <c r="L245" s="136"/>
      <c r="P245" s="1">
        <f t="shared" ref="P245:R265" ca="1" si="1455">RANDBETWEEN(-10,10)</f>
        <v>-5</v>
      </c>
      <c r="Q245" s="1">
        <f t="shared" ca="1" si="1455"/>
        <v>5</v>
      </c>
      <c r="R245" s="1">
        <f t="shared" ca="1" si="1455"/>
        <v>-5</v>
      </c>
      <c r="U245">
        <f t="shared" ca="1" si="1327"/>
        <v>-5</v>
      </c>
      <c r="V245">
        <f t="shared" ref="V245:V253" ca="1" si="1456">IF(Q245=0,1,Q245)</f>
        <v>5</v>
      </c>
      <c r="W245">
        <f t="shared" ref="W245:W253" ca="1" si="1457">IF(R245=0,1,R245)</f>
        <v>-5</v>
      </c>
      <c r="Y245">
        <f ca="1">V245*U244+W245*U245</f>
        <v>50</v>
      </c>
      <c r="Z245" t="str">
        <f t="shared" ca="1" si="1451"/>
        <v/>
      </c>
      <c r="AA245">
        <f t="shared" ref="AA245:AA253" ca="1" si="1458">IF(V245=0,"",IF(V245=1,"",IF(V245=-1,"",ABS(V245))))</f>
        <v>5</v>
      </c>
      <c r="AB245" t="str">
        <f t="shared" ca="1" si="1452"/>
        <v>x</v>
      </c>
      <c r="AC245" t="str">
        <f ca="1">IF(W245&lt;=0,"-","+")</f>
        <v>-</v>
      </c>
      <c r="AD245">
        <f ca="1">IF(W245=0,"",IF(W245=1,"",IF(W245=-1,"",ABS(W245))))</f>
        <v>5</v>
      </c>
      <c r="AE245" t="s">
        <v>19</v>
      </c>
      <c r="AF245" t="s">
        <v>13</v>
      </c>
      <c r="AG245" t="str">
        <f ca="1">IF(Y245&lt;=0,"-","")</f>
        <v/>
      </c>
      <c r="AH245">
        <f ca="1">ABS(Y245)</f>
        <v>50</v>
      </c>
      <c r="AJ245" t="str">
        <f ca="1">Z245&amp;AA245&amp;AB245&amp;AC245&amp;AD245&amp;AE245&amp;AF245&amp;AG245&amp;AH245</f>
        <v>5x-5y=50</v>
      </c>
      <c r="AM245" s="98" t="s">
        <v>341</v>
      </c>
      <c r="AN245" t="str">
        <f t="shared" ref="AN245" ca="1" si="1459">D244&amp;E244</f>
        <v>x=5</v>
      </c>
      <c r="AO245" t="s">
        <v>338</v>
      </c>
      <c r="AP245" t="str">
        <f t="shared" ref="AP245" ca="1" si="1460">D245&amp;E245</f>
        <v>y=-5</v>
      </c>
      <c r="AQ245" s="98" t="s">
        <v>339</v>
      </c>
      <c r="AR245" t="str">
        <f t="shared" ca="1" si="1255"/>
        <v xml:space="preserve">\\(\\quad x=5 ,\\quad y=-5\\) </v>
      </c>
    </row>
    <row r="246" spans="1:44" x14ac:dyDescent="0.55000000000000004">
      <c r="A246" s="121" t="s">
        <v>3</v>
      </c>
      <c r="B246" s="121" t="s">
        <v>46</v>
      </c>
      <c r="C246" s="43" t="str">
        <f t="shared" ca="1" si="1245"/>
        <v>x=9y+6</v>
      </c>
      <c r="D246" s="10" t="s">
        <v>31</v>
      </c>
      <c r="E246">
        <f t="shared" ca="1" si="1246"/>
        <v>-3</v>
      </c>
      <c r="G246" s="114" t="s">
        <v>60</v>
      </c>
      <c r="H246" s="115" t="s">
        <v>343</v>
      </c>
      <c r="I246" s="115" t="str">
        <f t="shared" ref="I246" ca="1" si="1461">AR246</f>
        <v>\\(\\quad \\begin{cases}\\displaystyle\\begin{align}x=9y+6\\\\ x-3y=-0\\end{align}\\end{cases}\\)</v>
      </c>
      <c r="J246" s="115" t="str">
        <f t="shared" ref="J246" ca="1" si="1462">AR247</f>
        <v xml:space="preserve">\\(\\quad x=-3 ,\\quad y=-1\\) </v>
      </c>
      <c r="K246" s="115" t="s">
        <v>62</v>
      </c>
      <c r="L246" s="135" t="str">
        <f t="shared" ref="L246" ca="1" si="1463">"INSERT INTO "&amp;G246&amp;"(tangen,question,answer,editor,date,count) VALUES('"&amp;H246&amp;"','"&amp;I246&amp;"','"&amp;J246&amp;"','"&amp;K246&amp;"',NOW(),0);"</f>
        <v>INSERT INTO math(tangen,question,answer,editor,date,count) VALUES('m6200','\\(\\quad \\begin{cases}\\displaystyle\\begin{align}x=9y+6\\\\ x-3y=-0\\end{align}\\end{cases}\\)','\\(\\quad x=-3 ,\\quad y=-1\\) ','harazono',NOW(),0);</v>
      </c>
      <c r="P246" s="1">
        <f t="shared" ca="1" si="1455"/>
        <v>-3</v>
      </c>
      <c r="Q246" s="3">
        <v>1</v>
      </c>
      <c r="R246" s="1">
        <f t="shared" ca="1" si="1455"/>
        <v>-9</v>
      </c>
      <c r="U246">
        <f t="shared" ca="1" si="1327"/>
        <v>-3</v>
      </c>
      <c r="V246">
        <f t="shared" si="1456"/>
        <v>1</v>
      </c>
      <c r="W246">
        <f t="shared" ca="1" si="1457"/>
        <v>-9</v>
      </c>
      <c r="X246">
        <f t="shared" ref="X246" ca="1" si="1464">W246*-1</f>
        <v>9</v>
      </c>
      <c r="Y246">
        <f t="shared" ref="Y246" ca="1" si="1465">V246*U246+W246*U247</f>
        <v>6</v>
      </c>
      <c r="Z246" t="str">
        <f t="shared" si="1451"/>
        <v/>
      </c>
      <c r="AA246" t="str">
        <f t="shared" si="1458"/>
        <v/>
      </c>
      <c r="AB246" t="str">
        <f t="shared" si="1452"/>
        <v>x</v>
      </c>
      <c r="AC246" t="s">
        <v>13</v>
      </c>
      <c r="AD246" t="str">
        <f t="shared" ref="AD246" ca="1" si="1466">IF(X246&lt;=0,"-","")</f>
        <v/>
      </c>
      <c r="AE246">
        <f t="shared" ref="AE246" ca="1" si="1467">IF(X246=0,"",IF(X246=1,"",IF(X246=-1,"",ABS(X246))))</f>
        <v>9</v>
      </c>
      <c r="AF246" t="s">
        <v>19</v>
      </c>
      <c r="AG246" t="str">
        <f t="shared" ref="AG246" ca="1" si="1468">IF(Y246&lt;=0,"-","+")</f>
        <v>+</v>
      </c>
      <c r="AH246">
        <f t="shared" ref="AH246:AH253" ca="1" si="1469">ABS(Y246)</f>
        <v>6</v>
      </c>
      <c r="AJ246" t="str">
        <f t="shared" ref="AJ246:AJ253" ca="1" si="1470">Z246&amp;AA246&amp;AB246&amp;AC246&amp;AD246&amp;AE246&amp;AF246&amp;AG246&amp;AH246</f>
        <v>x=9y+6</v>
      </c>
      <c r="AM246" t="s">
        <v>337</v>
      </c>
      <c r="AN246" s="43" t="str">
        <f t="shared" ref="AN246" ca="1" si="1471">C246</f>
        <v>x=9y+6</v>
      </c>
      <c r="AO246" s="98" t="s">
        <v>335</v>
      </c>
      <c r="AP246" s="43" t="str">
        <f t="shared" ref="AP246" ca="1" si="1472">C247</f>
        <v>x-3y=-0</v>
      </c>
      <c r="AQ246" t="s">
        <v>336</v>
      </c>
      <c r="AR246" t="str">
        <f t="shared" ca="1" si="1255"/>
        <v>\\(\\quad \\begin{cases}\\displaystyle\\begin{align}x=9y+6\\\\ x-3y=-0\\end{align}\\end{cases}\\)</v>
      </c>
    </row>
    <row r="247" spans="1:44" x14ac:dyDescent="0.55000000000000004">
      <c r="A247" s="121"/>
      <c r="B247" s="121"/>
      <c r="C247" s="43" t="str">
        <f t="shared" ca="1" si="1245"/>
        <v>x-3y=-0</v>
      </c>
      <c r="D247" s="10" t="s">
        <v>32</v>
      </c>
      <c r="E247">
        <f t="shared" ca="1" si="1246"/>
        <v>-1</v>
      </c>
      <c r="G247" s="114"/>
      <c r="H247" s="114"/>
      <c r="I247" s="114"/>
      <c r="J247" s="114"/>
      <c r="K247" s="114"/>
      <c r="L247" s="136"/>
      <c r="P247" s="1">
        <f t="shared" ca="1" si="1455"/>
        <v>-1</v>
      </c>
      <c r="Q247" s="1">
        <f t="shared" ca="1" si="1455"/>
        <v>1</v>
      </c>
      <c r="R247" s="1">
        <f t="shared" ca="1" si="1455"/>
        <v>-3</v>
      </c>
      <c r="U247">
        <f t="shared" ca="1" si="1327"/>
        <v>-1</v>
      </c>
      <c r="V247">
        <f t="shared" ca="1" si="1456"/>
        <v>1</v>
      </c>
      <c r="W247">
        <f t="shared" ca="1" si="1457"/>
        <v>-3</v>
      </c>
      <c r="Y247">
        <f t="shared" ref="Y247" ca="1" si="1473">V247*U246+W247*U247</f>
        <v>0</v>
      </c>
      <c r="Z247" t="str">
        <f t="shared" ca="1" si="1451"/>
        <v/>
      </c>
      <c r="AA247" t="str">
        <f t="shared" ca="1" si="1458"/>
        <v/>
      </c>
      <c r="AB247" t="str">
        <f t="shared" ca="1" si="1452"/>
        <v>x</v>
      </c>
      <c r="AC247" t="str">
        <f t="shared" ref="AC247" ca="1" si="1474">IF(W247&lt;=0,"-","+")</f>
        <v>-</v>
      </c>
      <c r="AD247">
        <f t="shared" ref="AD247" ca="1" si="1475">IF(W247=0,"",IF(W247=1,"",IF(W247=-1,"",ABS(W247))))</f>
        <v>3</v>
      </c>
      <c r="AE247" t="s">
        <v>19</v>
      </c>
      <c r="AF247" t="s">
        <v>13</v>
      </c>
      <c r="AG247" t="str">
        <f t="shared" ref="AG247" ca="1" si="1476">IF(Y247&lt;=0,"-","")</f>
        <v>-</v>
      </c>
      <c r="AH247">
        <f t="shared" ca="1" si="1469"/>
        <v>0</v>
      </c>
      <c r="AJ247" t="str">
        <f t="shared" ca="1" si="1470"/>
        <v>x-3y=-0</v>
      </c>
      <c r="AM247" s="98" t="s">
        <v>341</v>
      </c>
      <c r="AN247" t="str">
        <f t="shared" ref="AN247" ca="1" si="1477">D246&amp;E246</f>
        <v>x=-3</v>
      </c>
      <c r="AO247" t="s">
        <v>338</v>
      </c>
      <c r="AP247" t="str">
        <f t="shared" ref="AP247" ca="1" si="1478">D247&amp;E247</f>
        <v>y=-1</v>
      </c>
      <c r="AQ247" s="98" t="s">
        <v>339</v>
      </c>
      <c r="AR247" t="str">
        <f t="shared" ca="1" si="1255"/>
        <v xml:space="preserve">\\(\\quad x=-3 ,\\quad y=-1\\) </v>
      </c>
    </row>
    <row r="248" spans="1:44" x14ac:dyDescent="0.55000000000000004">
      <c r="A248" s="121" t="s">
        <v>3</v>
      </c>
      <c r="B248" s="121" t="s">
        <v>46</v>
      </c>
      <c r="C248" s="43" t="str">
        <f t="shared" ca="1" si="1245"/>
        <v>x=10y-23</v>
      </c>
      <c r="D248" s="10" t="s">
        <v>31</v>
      </c>
      <c r="E248">
        <f t="shared" ca="1" si="1246"/>
        <v>7</v>
      </c>
      <c r="G248" s="114" t="s">
        <v>60</v>
      </c>
      <c r="H248" s="115" t="s">
        <v>343</v>
      </c>
      <c r="I248" s="115" t="str">
        <f t="shared" ref="I248" ca="1" si="1479">AR248</f>
        <v>\\(\\quad \\begin{cases}\\displaystyle\\begin{align}x=10y-23\\\\ -6x-9y=-69\\end{align}\\end{cases}\\)</v>
      </c>
      <c r="J248" s="115" t="str">
        <f t="shared" ref="J248" ca="1" si="1480">AR249</f>
        <v xml:space="preserve">\\(\\quad x=7 ,\\quad y=3\\) </v>
      </c>
      <c r="K248" s="115" t="s">
        <v>62</v>
      </c>
      <c r="L248" s="135" t="str">
        <f t="shared" ref="L248" ca="1" si="1481">"INSERT INTO "&amp;G248&amp;"(tangen,question,answer,editor,date,count) VALUES('"&amp;H248&amp;"','"&amp;I248&amp;"','"&amp;J248&amp;"','"&amp;K248&amp;"',NOW(),0);"</f>
        <v>INSERT INTO math(tangen,question,answer,editor,date,count) VALUES('m6200','\\(\\quad \\begin{cases}\\displaystyle\\begin{align}x=10y-23\\\\ -6x-9y=-69\\end{align}\\end{cases}\\)','\\(\\quad x=7 ,\\quad y=3\\) ','harazono',NOW(),0);</v>
      </c>
      <c r="P248" s="1">
        <f t="shared" ca="1" si="1455"/>
        <v>7</v>
      </c>
      <c r="Q248" s="3">
        <v>1</v>
      </c>
      <c r="R248" s="1">
        <f t="shared" ca="1" si="1455"/>
        <v>-10</v>
      </c>
      <c r="U248">
        <f t="shared" ca="1" si="1327"/>
        <v>7</v>
      </c>
      <c r="V248">
        <f t="shared" si="1456"/>
        <v>1</v>
      </c>
      <c r="W248">
        <f t="shared" ca="1" si="1457"/>
        <v>-10</v>
      </c>
      <c r="X248">
        <f t="shared" ref="X248" ca="1" si="1482">W248*-1</f>
        <v>10</v>
      </c>
      <c r="Y248">
        <f t="shared" ref="Y248" ca="1" si="1483">V248*U248+W248*U249</f>
        <v>-23</v>
      </c>
      <c r="Z248" t="str">
        <f t="shared" si="1451"/>
        <v/>
      </c>
      <c r="AA248" t="str">
        <f t="shared" si="1458"/>
        <v/>
      </c>
      <c r="AB248" t="str">
        <f t="shared" si="1452"/>
        <v>x</v>
      </c>
      <c r="AC248" t="s">
        <v>13</v>
      </c>
      <c r="AD248" t="str">
        <f t="shared" ref="AD248" ca="1" si="1484">IF(X248&lt;=0,"-","")</f>
        <v/>
      </c>
      <c r="AE248">
        <f t="shared" ref="AE248" ca="1" si="1485">IF(X248=0,"",IF(X248=1,"",IF(X248=-1,"",ABS(X248))))</f>
        <v>10</v>
      </c>
      <c r="AF248" t="s">
        <v>19</v>
      </c>
      <c r="AG248" t="str">
        <f t="shared" ref="AG248" ca="1" si="1486">IF(Y248&lt;=0,"-","+")</f>
        <v>-</v>
      </c>
      <c r="AH248">
        <f t="shared" ca="1" si="1469"/>
        <v>23</v>
      </c>
      <c r="AJ248" t="str">
        <f t="shared" ca="1" si="1470"/>
        <v>x=10y-23</v>
      </c>
      <c r="AM248" t="s">
        <v>337</v>
      </c>
      <c r="AN248" s="43" t="str">
        <f t="shared" ref="AN248" ca="1" si="1487">C248</f>
        <v>x=10y-23</v>
      </c>
      <c r="AO248" s="98" t="s">
        <v>335</v>
      </c>
      <c r="AP248" s="43" t="str">
        <f t="shared" ref="AP248" ca="1" si="1488">C249</f>
        <v>-6x-9y=-69</v>
      </c>
      <c r="AQ248" t="s">
        <v>336</v>
      </c>
      <c r="AR248" t="str">
        <f t="shared" ca="1" si="1255"/>
        <v>\\(\\quad \\begin{cases}\\displaystyle\\begin{align}x=10y-23\\\\ -6x-9y=-69\\end{align}\\end{cases}\\)</v>
      </c>
    </row>
    <row r="249" spans="1:44" x14ac:dyDescent="0.55000000000000004">
      <c r="A249" s="121"/>
      <c r="B249" s="121"/>
      <c r="C249" s="43" t="str">
        <f t="shared" ca="1" si="1245"/>
        <v>-6x-9y=-69</v>
      </c>
      <c r="D249" s="10" t="s">
        <v>32</v>
      </c>
      <c r="E249">
        <f t="shared" ca="1" si="1246"/>
        <v>3</v>
      </c>
      <c r="G249" s="114"/>
      <c r="H249" s="114"/>
      <c r="I249" s="114"/>
      <c r="J249" s="114"/>
      <c r="K249" s="114"/>
      <c r="L249" s="136"/>
      <c r="P249" s="1">
        <f t="shared" ca="1" si="1455"/>
        <v>3</v>
      </c>
      <c r="Q249" s="1">
        <f t="shared" ca="1" si="1455"/>
        <v>-6</v>
      </c>
      <c r="R249" s="1">
        <f t="shared" ca="1" si="1455"/>
        <v>-9</v>
      </c>
      <c r="U249">
        <f t="shared" ca="1" si="1327"/>
        <v>3</v>
      </c>
      <c r="V249">
        <f t="shared" ca="1" si="1456"/>
        <v>-6</v>
      </c>
      <c r="W249">
        <f t="shared" ca="1" si="1457"/>
        <v>-9</v>
      </c>
      <c r="Y249">
        <f t="shared" ref="Y249" ca="1" si="1489">V249*U248+W249*U249</f>
        <v>-69</v>
      </c>
      <c r="Z249" t="str">
        <f t="shared" ca="1" si="1451"/>
        <v>-</v>
      </c>
      <c r="AA249">
        <f t="shared" ca="1" si="1458"/>
        <v>6</v>
      </c>
      <c r="AB249" t="str">
        <f t="shared" ca="1" si="1452"/>
        <v>x</v>
      </c>
      <c r="AC249" t="str">
        <f t="shared" ref="AC249" ca="1" si="1490">IF(W249&lt;=0,"-","+")</f>
        <v>-</v>
      </c>
      <c r="AD249">
        <f t="shared" ref="AD249" ca="1" si="1491">IF(W249=0,"",IF(W249=1,"",IF(W249=-1,"",ABS(W249))))</f>
        <v>9</v>
      </c>
      <c r="AE249" t="s">
        <v>19</v>
      </c>
      <c r="AF249" t="s">
        <v>13</v>
      </c>
      <c r="AG249" t="str">
        <f t="shared" ref="AG249" ca="1" si="1492">IF(Y249&lt;=0,"-","")</f>
        <v>-</v>
      </c>
      <c r="AH249">
        <f t="shared" ca="1" si="1469"/>
        <v>69</v>
      </c>
      <c r="AJ249" t="str">
        <f t="shared" ca="1" si="1470"/>
        <v>-6x-9y=-69</v>
      </c>
      <c r="AM249" s="98" t="s">
        <v>341</v>
      </c>
      <c r="AN249" t="str">
        <f t="shared" ref="AN249" ca="1" si="1493">D248&amp;E248</f>
        <v>x=7</v>
      </c>
      <c r="AO249" t="s">
        <v>338</v>
      </c>
      <c r="AP249" t="str">
        <f t="shared" ref="AP249" ca="1" si="1494">D249&amp;E249</f>
        <v>y=3</v>
      </c>
      <c r="AQ249" s="98" t="s">
        <v>339</v>
      </c>
      <c r="AR249" t="str">
        <f t="shared" ca="1" si="1255"/>
        <v xml:space="preserve">\\(\\quad x=7 ,\\quad y=3\\) </v>
      </c>
    </row>
    <row r="250" spans="1:44" x14ac:dyDescent="0.55000000000000004">
      <c r="A250" s="121" t="s">
        <v>3</v>
      </c>
      <c r="B250" s="121" t="s">
        <v>46</v>
      </c>
      <c r="C250" s="43" t="str">
        <f t="shared" ca="1" si="1245"/>
        <v>x=-5y+41</v>
      </c>
      <c r="D250" s="10" t="s">
        <v>31</v>
      </c>
      <c r="E250">
        <f t="shared" ca="1" si="1246"/>
        <v>6</v>
      </c>
      <c r="G250" s="114" t="s">
        <v>60</v>
      </c>
      <c r="H250" s="115" t="s">
        <v>343</v>
      </c>
      <c r="I250" s="115" t="str">
        <f t="shared" ref="I250" ca="1" si="1495">AR250</f>
        <v>\\(\\quad \\begin{cases}\\displaystyle\\begin{align}x=-5y+41\\\\ -x-4y=-34\\end{align}\\end{cases}\\)</v>
      </c>
      <c r="J250" s="115" t="str">
        <f t="shared" ref="J250" ca="1" si="1496">AR251</f>
        <v xml:space="preserve">\\(\\quad x=6 ,\\quad y=7\\) </v>
      </c>
      <c r="K250" s="115" t="s">
        <v>62</v>
      </c>
      <c r="L250" s="135" t="str">
        <f t="shared" ref="L250" ca="1" si="1497">"INSERT INTO "&amp;G250&amp;"(tangen,question,answer,editor,date,count) VALUES('"&amp;H250&amp;"','"&amp;I250&amp;"','"&amp;J250&amp;"','"&amp;K250&amp;"',NOW(),0);"</f>
        <v>INSERT INTO math(tangen,question,answer,editor,date,count) VALUES('m6200','\\(\\quad \\begin{cases}\\displaystyle\\begin{align}x=-5y+41\\\\ -x-4y=-34\\end{align}\\end{cases}\\)','\\(\\quad x=6 ,\\quad y=7\\) ','harazono',NOW(),0);</v>
      </c>
      <c r="P250" s="1">
        <f t="shared" ca="1" si="1455"/>
        <v>6</v>
      </c>
      <c r="Q250" s="3">
        <v>1</v>
      </c>
      <c r="R250" s="1">
        <f t="shared" ca="1" si="1455"/>
        <v>5</v>
      </c>
      <c r="U250">
        <f t="shared" ca="1" si="1327"/>
        <v>6</v>
      </c>
      <c r="V250">
        <f t="shared" si="1456"/>
        <v>1</v>
      </c>
      <c r="W250">
        <f t="shared" ca="1" si="1457"/>
        <v>5</v>
      </c>
      <c r="X250">
        <f t="shared" ref="X250" ca="1" si="1498">W250*-1</f>
        <v>-5</v>
      </c>
      <c r="Y250">
        <f t="shared" ref="Y250" ca="1" si="1499">V250*U250+W250*U251</f>
        <v>41</v>
      </c>
      <c r="Z250" t="str">
        <f t="shared" si="1451"/>
        <v/>
      </c>
      <c r="AA250" t="str">
        <f t="shared" si="1458"/>
        <v/>
      </c>
      <c r="AB250" t="str">
        <f t="shared" si="1452"/>
        <v>x</v>
      </c>
      <c r="AC250" t="s">
        <v>13</v>
      </c>
      <c r="AD250" t="str">
        <f t="shared" ref="AD250" ca="1" si="1500">IF(X250&lt;=0,"-","")</f>
        <v>-</v>
      </c>
      <c r="AE250">
        <f t="shared" ref="AE250" ca="1" si="1501">IF(X250=0,"",IF(X250=1,"",IF(X250=-1,"",ABS(X250))))</f>
        <v>5</v>
      </c>
      <c r="AF250" t="s">
        <v>19</v>
      </c>
      <c r="AG250" t="str">
        <f t="shared" ref="AG250" ca="1" si="1502">IF(Y250&lt;=0,"-","+")</f>
        <v>+</v>
      </c>
      <c r="AH250">
        <f t="shared" ca="1" si="1469"/>
        <v>41</v>
      </c>
      <c r="AJ250" t="str">
        <f t="shared" ca="1" si="1470"/>
        <v>x=-5y+41</v>
      </c>
      <c r="AM250" t="s">
        <v>337</v>
      </c>
      <c r="AN250" s="43" t="str">
        <f t="shared" ref="AN250" ca="1" si="1503">C250</f>
        <v>x=-5y+41</v>
      </c>
      <c r="AO250" s="98" t="s">
        <v>335</v>
      </c>
      <c r="AP250" s="43" t="str">
        <f t="shared" ref="AP250" ca="1" si="1504">C251</f>
        <v>-x-4y=-34</v>
      </c>
      <c r="AQ250" t="s">
        <v>336</v>
      </c>
      <c r="AR250" t="str">
        <f t="shared" ca="1" si="1255"/>
        <v>\\(\\quad \\begin{cases}\\displaystyle\\begin{align}x=-5y+41\\\\ -x-4y=-34\\end{align}\\end{cases}\\)</v>
      </c>
    </row>
    <row r="251" spans="1:44" x14ac:dyDescent="0.55000000000000004">
      <c r="A251" s="121"/>
      <c r="B251" s="121"/>
      <c r="C251" s="43" t="str">
        <f t="shared" ca="1" si="1245"/>
        <v>-x-4y=-34</v>
      </c>
      <c r="D251" s="10" t="s">
        <v>32</v>
      </c>
      <c r="E251">
        <f t="shared" ca="1" si="1246"/>
        <v>7</v>
      </c>
      <c r="G251" s="114"/>
      <c r="H251" s="114"/>
      <c r="I251" s="114"/>
      <c r="J251" s="114"/>
      <c r="K251" s="114"/>
      <c r="L251" s="136"/>
      <c r="P251" s="1">
        <f t="shared" ca="1" si="1455"/>
        <v>7</v>
      </c>
      <c r="Q251" s="1">
        <f t="shared" ca="1" si="1455"/>
        <v>-1</v>
      </c>
      <c r="R251" s="1">
        <f t="shared" ca="1" si="1455"/>
        <v>-4</v>
      </c>
      <c r="U251">
        <f t="shared" ca="1" si="1327"/>
        <v>7</v>
      </c>
      <c r="V251">
        <f t="shared" ca="1" si="1456"/>
        <v>-1</v>
      </c>
      <c r="W251">
        <f t="shared" ca="1" si="1457"/>
        <v>-4</v>
      </c>
      <c r="Y251">
        <f t="shared" ref="Y251" ca="1" si="1505">V251*U250+W251*U251</f>
        <v>-34</v>
      </c>
      <c r="Z251" t="str">
        <f t="shared" ca="1" si="1451"/>
        <v>-</v>
      </c>
      <c r="AA251" t="str">
        <f t="shared" ca="1" si="1458"/>
        <v/>
      </c>
      <c r="AB251" t="str">
        <f t="shared" ca="1" si="1452"/>
        <v>x</v>
      </c>
      <c r="AC251" t="str">
        <f t="shared" ref="AC251" ca="1" si="1506">IF(W251&lt;=0,"-","+")</f>
        <v>-</v>
      </c>
      <c r="AD251">
        <f t="shared" ref="AD251" ca="1" si="1507">IF(W251=0,"",IF(W251=1,"",IF(W251=-1,"",ABS(W251))))</f>
        <v>4</v>
      </c>
      <c r="AE251" t="s">
        <v>19</v>
      </c>
      <c r="AF251" t="s">
        <v>13</v>
      </c>
      <c r="AG251" t="str">
        <f ca="1">IF(Y251&lt;=0,"-","")</f>
        <v>-</v>
      </c>
      <c r="AH251">
        <f t="shared" ca="1" si="1469"/>
        <v>34</v>
      </c>
      <c r="AJ251" t="str">
        <f t="shared" ca="1" si="1470"/>
        <v>-x-4y=-34</v>
      </c>
      <c r="AM251" s="98" t="s">
        <v>341</v>
      </c>
      <c r="AN251" t="str">
        <f t="shared" ref="AN251" ca="1" si="1508">D250&amp;E250</f>
        <v>x=6</v>
      </c>
      <c r="AO251" t="s">
        <v>338</v>
      </c>
      <c r="AP251" t="str">
        <f t="shared" ref="AP251" ca="1" si="1509">D251&amp;E251</f>
        <v>y=7</v>
      </c>
      <c r="AQ251" s="98" t="s">
        <v>339</v>
      </c>
      <c r="AR251" t="str">
        <f t="shared" ca="1" si="1255"/>
        <v xml:space="preserve">\\(\\quad x=6 ,\\quad y=7\\) </v>
      </c>
    </row>
    <row r="252" spans="1:44" x14ac:dyDescent="0.55000000000000004">
      <c r="A252" s="121" t="s">
        <v>3</v>
      </c>
      <c r="B252" s="121" t="s">
        <v>46</v>
      </c>
      <c r="C252" s="43" t="str">
        <f t="shared" ca="1" si="1245"/>
        <v>x=y+2</v>
      </c>
      <c r="D252" s="10" t="s">
        <v>31</v>
      </c>
      <c r="E252">
        <f t="shared" ca="1" si="1246"/>
        <v>4</v>
      </c>
      <c r="G252" s="114" t="s">
        <v>60</v>
      </c>
      <c r="H252" s="115" t="s">
        <v>343</v>
      </c>
      <c r="I252" s="115" t="str">
        <f t="shared" ref="I252" ca="1" si="1510">AR252</f>
        <v>\\(\\quad \\begin{cases}\\displaystyle\\begin{align}x=y+2\\\\ -10x-4y=-48\\end{align}\\end{cases}\\)</v>
      </c>
      <c r="J252" s="115" t="str">
        <f t="shared" ref="J252" ca="1" si="1511">AR253</f>
        <v xml:space="preserve">\\(\\quad x=4 ,\\quad y=2\\) </v>
      </c>
      <c r="K252" s="115" t="s">
        <v>62</v>
      </c>
      <c r="L252" s="135" t="str">
        <f t="shared" ref="L252" ca="1" si="1512">"INSERT INTO "&amp;G252&amp;"(tangen,question,answer,editor,date,count) VALUES('"&amp;H252&amp;"','"&amp;I252&amp;"','"&amp;J252&amp;"','"&amp;K252&amp;"',NOW(),0);"</f>
        <v>INSERT INTO math(tangen,question,answer,editor,date,count) VALUES('m6200','\\(\\quad \\begin{cases}\\displaystyle\\begin{align}x=y+2\\\\ -10x-4y=-48\\end{align}\\end{cases}\\)','\\(\\quad x=4 ,\\quad y=2\\) ','harazono',NOW(),0);</v>
      </c>
      <c r="P252" s="1">
        <f t="shared" ca="1" si="1455"/>
        <v>4</v>
      </c>
      <c r="Q252" s="3">
        <v>1</v>
      </c>
      <c r="R252" s="1">
        <f t="shared" ca="1" si="1455"/>
        <v>-1</v>
      </c>
      <c r="U252">
        <f t="shared" ca="1" si="1327"/>
        <v>4</v>
      </c>
      <c r="V252">
        <f t="shared" si="1456"/>
        <v>1</v>
      </c>
      <c r="W252">
        <f t="shared" ca="1" si="1457"/>
        <v>-1</v>
      </c>
      <c r="X252">
        <f t="shared" ref="X252" ca="1" si="1513">W252*-1</f>
        <v>1</v>
      </c>
      <c r="Y252">
        <f t="shared" ref="Y252" ca="1" si="1514">V252*U252+W252*U253</f>
        <v>2</v>
      </c>
      <c r="Z252" t="str">
        <f t="shared" si="1451"/>
        <v/>
      </c>
      <c r="AA252" t="str">
        <f t="shared" si="1458"/>
        <v/>
      </c>
      <c r="AB252" t="str">
        <f t="shared" si="1452"/>
        <v>x</v>
      </c>
      <c r="AC252" t="s">
        <v>13</v>
      </c>
      <c r="AD252" t="str">
        <f t="shared" ref="AD252" ca="1" si="1515">IF(X252&lt;=0,"-","")</f>
        <v/>
      </c>
      <c r="AE252" t="str">
        <f t="shared" ref="AE252" ca="1" si="1516">IF(X252=0,"",IF(X252=1,"",IF(X252=-1,"",ABS(X252))))</f>
        <v/>
      </c>
      <c r="AF252" t="s">
        <v>19</v>
      </c>
      <c r="AG252" t="str">
        <f ca="1">IF(Y252&lt;=0,"-","+")</f>
        <v>+</v>
      </c>
      <c r="AH252">
        <f t="shared" ca="1" si="1469"/>
        <v>2</v>
      </c>
      <c r="AJ252" t="str">
        <f t="shared" ca="1" si="1470"/>
        <v>x=y+2</v>
      </c>
      <c r="AM252" t="s">
        <v>337</v>
      </c>
      <c r="AN252" s="43" t="str">
        <f t="shared" ref="AN252" ca="1" si="1517">C252</f>
        <v>x=y+2</v>
      </c>
      <c r="AO252" s="98" t="s">
        <v>335</v>
      </c>
      <c r="AP252" s="43" t="str">
        <f t="shared" ref="AP252" ca="1" si="1518">C253</f>
        <v>-10x-4y=-48</v>
      </c>
      <c r="AQ252" t="s">
        <v>336</v>
      </c>
      <c r="AR252" t="str">
        <f t="shared" ca="1" si="1255"/>
        <v>\\(\\quad \\begin{cases}\\displaystyle\\begin{align}x=y+2\\\\ -10x-4y=-48\\end{align}\\end{cases}\\)</v>
      </c>
    </row>
    <row r="253" spans="1:44" x14ac:dyDescent="0.55000000000000004">
      <c r="A253" s="121"/>
      <c r="B253" s="121"/>
      <c r="C253" s="43" t="str">
        <f t="shared" ca="1" si="1245"/>
        <v>-10x-4y=-48</v>
      </c>
      <c r="D253" s="10" t="s">
        <v>32</v>
      </c>
      <c r="E253">
        <f t="shared" ca="1" si="1246"/>
        <v>2</v>
      </c>
      <c r="G253" s="114"/>
      <c r="H253" s="114"/>
      <c r="I253" s="114"/>
      <c r="J253" s="114"/>
      <c r="K253" s="114"/>
      <c r="L253" s="136"/>
      <c r="P253" s="1">
        <f t="shared" ca="1" si="1455"/>
        <v>2</v>
      </c>
      <c r="Q253" s="1">
        <f t="shared" ca="1" si="1455"/>
        <v>-10</v>
      </c>
      <c r="R253" s="1">
        <f t="shared" ca="1" si="1455"/>
        <v>-4</v>
      </c>
      <c r="U253">
        <f t="shared" ca="1" si="1327"/>
        <v>2</v>
      </c>
      <c r="V253">
        <f t="shared" ca="1" si="1456"/>
        <v>-10</v>
      </c>
      <c r="W253">
        <f t="shared" ca="1" si="1457"/>
        <v>-4</v>
      </c>
      <c r="Y253">
        <f t="shared" ref="Y253" ca="1" si="1519">V253*U252+W253*U253</f>
        <v>-48</v>
      </c>
      <c r="Z253" t="str">
        <f t="shared" ca="1" si="1451"/>
        <v>-</v>
      </c>
      <c r="AA253">
        <f t="shared" ca="1" si="1458"/>
        <v>10</v>
      </c>
      <c r="AB253" t="str">
        <f t="shared" ca="1" si="1452"/>
        <v>x</v>
      </c>
      <c r="AC253" t="str">
        <f t="shared" ref="AC253" ca="1" si="1520">IF(W253&lt;=0,"-","+")</f>
        <v>-</v>
      </c>
      <c r="AD253">
        <f t="shared" ref="AD253" ca="1" si="1521">IF(W253=0,"",IF(W253=1,"",IF(W253=-1,"",ABS(W253))))</f>
        <v>4</v>
      </c>
      <c r="AE253" t="s">
        <v>19</v>
      </c>
      <c r="AF253" t="s">
        <v>13</v>
      </c>
      <c r="AG253" t="str">
        <f ca="1">IF(Y253&lt;=0,"-","")</f>
        <v>-</v>
      </c>
      <c r="AH253">
        <f t="shared" ca="1" si="1469"/>
        <v>48</v>
      </c>
      <c r="AJ253" t="str">
        <f t="shared" ca="1" si="1470"/>
        <v>-10x-4y=-48</v>
      </c>
      <c r="AM253" s="98" t="s">
        <v>341</v>
      </c>
      <c r="AN253" t="str">
        <f t="shared" ref="AN253" ca="1" si="1522">D252&amp;E252</f>
        <v>x=4</v>
      </c>
      <c r="AO253" t="s">
        <v>338</v>
      </c>
      <c r="AP253" t="str">
        <f t="shared" ref="AP253" ca="1" si="1523">D253&amp;E253</f>
        <v>y=2</v>
      </c>
      <c r="AQ253" s="98" t="s">
        <v>339</v>
      </c>
      <c r="AR253" t="str">
        <f t="shared" ca="1" si="1255"/>
        <v xml:space="preserve">\\(\\quad x=4 ,\\quad y=2\\) </v>
      </c>
    </row>
    <row r="254" spans="1:44" x14ac:dyDescent="0.55000000000000004">
      <c r="A254" s="121" t="s">
        <v>3</v>
      </c>
      <c r="B254" s="121" t="s">
        <v>46</v>
      </c>
      <c r="C254" s="43" t="str">
        <f t="shared" ca="1" si="1245"/>
        <v>4x+6y=28</v>
      </c>
      <c r="D254" s="10" t="s">
        <v>31</v>
      </c>
      <c r="E254">
        <f t="shared" ca="1" si="1246"/>
        <v>1</v>
      </c>
      <c r="G254" s="114" t="s">
        <v>60</v>
      </c>
      <c r="H254" s="115" t="s">
        <v>343</v>
      </c>
      <c r="I254" s="115" t="str">
        <f t="shared" ref="I254" ca="1" si="1524">AR254</f>
        <v>\\(\\quad \\begin{cases}\\displaystyle\\begin{align}4x+6y=28\\\\ y=-10x+14\\end{align}\\end{cases}\\)</v>
      </c>
      <c r="J254" s="115" t="str">
        <f t="shared" ref="J254" ca="1" si="1525">AR255</f>
        <v xml:space="preserve">\\(\\quad x=1 ,\\quad y=4\\) </v>
      </c>
      <c r="K254" s="115" t="s">
        <v>62</v>
      </c>
      <c r="L254" s="135" t="str">
        <f t="shared" ref="L254" ca="1" si="1526">"INSERT INTO "&amp;G254&amp;"(tangen,question,answer,editor,date,count) VALUES('"&amp;H254&amp;"','"&amp;I254&amp;"','"&amp;J254&amp;"','"&amp;K254&amp;"',NOW(),0);"</f>
        <v>INSERT INTO math(tangen,question,answer,editor,date,count) VALUES('m6200','\\(\\quad \\begin{cases}\\displaystyle\\begin{align}4x+6y=28\\\\ y=-10x+14\\end{align}\\end{cases}\\)','\\(\\quad x=1 ,\\quad y=4\\) ','harazono',NOW(),0);</v>
      </c>
      <c r="P254" s="1">
        <f t="shared" ca="1" si="1455"/>
        <v>1</v>
      </c>
      <c r="Q254" s="1">
        <f t="shared" ca="1" si="1455"/>
        <v>4</v>
      </c>
      <c r="R254" s="1">
        <f t="shared" ca="1" si="1455"/>
        <v>6</v>
      </c>
      <c r="T254" s="103"/>
      <c r="U254" s="103">
        <f t="shared" ref="U254:U273" ca="1" si="1527">IF(P254=0,2,P254)</f>
        <v>1</v>
      </c>
      <c r="V254" s="103">
        <f ca="1">IF(Q254=0,1,Q254)</f>
        <v>4</v>
      </c>
      <c r="W254" s="103">
        <f t="shared" ref="W254" ca="1" si="1528">IF(R254=0,1,R254)</f>
        <v>6</v>
      </c>
      <c r="X254" s="103">
        <f ca="1">W254*-1</f>
        <v>-6</v>
      </c>
      <c r="Y254" s="103">
        <f ca="1">V254*U254+W254*U255</f>
        <v>28</v>
      </c>
      <c r="Z254" s="103" t="str">
        <f t="shared" ref="Z254" ca="1" si="1529">IF(V254&lt;0,"-","")</f>
        <v/>
      </c>
      <c r="AA254" s="103">
        <f t="shared" ref="AA254" ca="1" si="1530">IF(V254=0,"",IF(V254=1,"",IF(V254=-1,"",ABS(V254))))</f>
        <v>4</v>
      </c>
      <c r="AB254" s="103" t="str">
        <f t="shared" ref="AB254" ca="1" si="1531">IF(V254=0,"","x")</f>
        <v>x</v>
      </c>
      <c r="AC254" s="103" t="str">
        <f ca="1">IF(W254&lt;=0,"-","+")</f>
        <v>+</v>
      </c>
      <c r="AD254" s="103">
        <f ca="1">IF(W254=0,"",IF(W254=1,"",IF(W254=-1,"",ABS(W254))))</f>
        <v>6</v>
      </c>
      <c r="AE254" s="103" t="s">
        <v>19</v>
      </c>
      <c r="AF254" s="103" t="s">
        <v>13</v>
      </c>
      <c r="AG254" s="103" t="str">
        <f ca="1">IF(Y254&lt;=0,"-","")</f>
        <v/>
      </c>
      <c r="AH254" s="103">
        <f t="shared" ref="AH254" ca="1" si="1532">ABS(Y254)</f>
        <v>28</v>
      </c>
      <c r="AI254" s="103"/>
      <c r="AJ254" s="103" t="str">
        <f ca="1">Z254&amp;AA254&amp;AB254&amp;AC254&amp;AD254&amp;AE254&amp;AF254&amp;AG254&amp;AH254</f>
        <v>4x+6y=28</v>
      </c>
      <c r="AM254" t="s">
        <v>337</v>
      </c>
      <c r="AN254" s="43" t="str">
        <f t="shared" ref="AN254" ca="1" si="1533">C254</f>
        <v>4x+6y=28</v>
      </c>
      <c r="AO254" s="98" t="s">
        <v>335</v>
      </c>
      <c r="AP254" s="43" t="str">
        <f t="shared" ref="AP254" ca="1" si="1534">C255</f>
        <v>y=-10x+14</v>
      </c>
      <c r="AQ254" t="s">
        <v>336</v>
      </c>
      <c r="AR254" t="str">
        <f t="shared" ca="1" si="1255"/>
        <v>\\(\\quad \\begin{cases}\\displaystyle\\begin{align}4x+6y=28\\\\ y=-10x+14\\end{align}\\end{cases}\\)</v>
      </c>
    </row>
    <row r="255" spans="1:44" x14ac:dyDescent="0.55000000000000004">
      <c r="A255" s="121"/>
      <c r="B255" s="121"/>
      <c r="C255" s="43" t="str">
        <f t="shared" ca="1" si="1245"/>
        <v>y=-10x+14</v>
      </c>
      <c r="D255" s="10" t="s">
        <v>32</v>
      </c>
      <c r="E255">
        <f t="shared" ca="1" si="1246"/>
        <v>4</v>
      </c>
      <c r="G255" s="114"/>
      <c r="H255" s="114"/>
      <c r="I255" s="114"/>
      <c r="J255" s="114"/>
      <c r="K255" s="114"/>
      <c r="L255" s="136"/>
      <c r="P255" s="1">
        <f t="shared" ca="1" si="1455"/>
        <v>4</v>
      </c>
      <c r="Q255" s="1">
        <f t="shared" ca="1" si="1455"/>
        <v>10</v>
      </c>
      <c r="R255" s="3">
        <v>1</v>
      </c>
      <c r="T255" s="103"/>
      <c r="U255" s="103">
        <f t="shared" ca="1" si="1527"/>
        <v>4</v>
      </c>
      <c r="V255" s="103">
        <f t="shared" ref="V255" ca="1" si="1535">IF(Q255=0,2,Q255)</f>
        <v>10</v>
      </c>
      <c r="W255" s="103">
        <f>IF(R255=0,2,R255)</f>
        <v>1</v>
      </c>
      <c r="X255" s="103">
        <f ca="1">V255*-1</f>
        <v>-10</v>
      </c>
      <c r="Y255" s="103">
        <f ca="1">V255*U254+W255*U255</f>
        <v>14</v>
      </c>
      <c r="Z255" s="103" t="str">
        <f>IF(W255&lt;=0,"-","")</f>
        <v/>
      </c>
      <c r="AA255" s="103" t="str">
        <f>IF(W255=0,"",IF(W255=1,"",IF(W255=-1,"",ABS(W255))))</f>
        <v/>
      </c>
      <c r="AB255" s="103" t="s">
        <v>19</v>
      </c>
      <c r="AC255" s="103" t="s">
        <v>13</v>
      </c>
      <c r="AD255" s="103" t="str">
        <f ca="1">IF(X255&lt;0,"-","")</f>
        <v>-</v>
      </c>
      <c r="AE255" s="103">
        <f ca="1">IF(X255=0,"",IF(X255=1,"",IF(X255=-1,"",ABS(X255))))</f>
        <v>10</v>
      </c>
      <c r="AF255" s="103" t="str">
        <f ca="1">IF(V255=0,"","x")</f>
        <v>x</v>
      </c>
      <c r="AG255" s="103" t="str">
        <f ca="1">IF(Y255&lt;=0,"-","+")</f>
        <v>+</v>
      </c>
      <c r="AH255" s="103">
        <f ca="1">ABS(Y255)</f>
        <v>14</v>
      </c>
      <c r="AI255" s="103"/>
      <c r="AJ255" s="103" t="str">
        <f ca="1">Z255&amp;AA255&amp;AB255&amp;AC255&amp;AD255&amp;AE255&amp;AF255&amp;AG255&amp;AH255</f>
        <v>y=-10x+14</v>
      </c>
      <c r="AM255" s="98" t="s">
        <v>341</v>
      </c>
      <c r="AN255" t="str">
        <f t="shared" ref="AN255" ca="1" si="1536">D254&amp;E254</f>
        <v>x=1</v>
      </c>
      <c r="AO255" t="s">
        <v>338</v>
      </c>
      <c r="AP255" t="str">
        <f t="shared" ref="AP255" ca="1" si="1537">D255&amp;E255</f>
        <v>y=4</v>
      </c>
      <c r="AQ255" s="98" t="s">
        <v>339</v>
      </c>
      <c r="AR255" t="str">
        <f t="shared" ca="1" si="1255"/>
        <v xml:space="preserve">\\(\\quad x=1 ,\\quad y=4\\) </v>
      </c>
    </row>
    <row r="256" spans="1:44" x14ac:dyDescent="0.55000000000000004">
      <c r="A256" s="121" t="s">
        <v>3</v>
      </c>
      <c r="B256" s="121" t="s">
        <v>46</v>
      </c>
      <c r="C256" s="43" t="str">
        <f t="shared" ca="1" si="1245"/>
        <v>-3x+4y=55</v>
      </c>
      <c r="D256" s="10" t="s">
        <v>31</v>
      </c>
      <c r="E256">
        <f t="shared" ca="1" si="1246"/>
        <v>-9</v>
      </c>
      <c r="G256" s="114" t="s">
        <v>60</v>
      </c>
      <c r="H256" s="115" t="s">
        <v>343</v>
      </c>
      <c r="I256" s="115" t="str">
        <f t="shared" ref="I256" ca="1" si="1538">AR256</f>
        <v>\\(\\quad \\begin{cases}\\displaystyle\\begin{align}-3x+4y=55\\\\ 2y=-2x-4\\end{align}\\end{cases}\\)</v>
      </c>
      <c r="J256" s="115" t="str">
        <f t="shared" ref="J256" ca="1" si="1539">AR257</f>
        <v xml:space="preserve">\\(\\quad x=-9 ,\\quad y=7\\) </v>
      </c>
      <c r="K256" s="115" t="s">
        <v>62</v>
      </c>
      <c r="L256" s="135" t="str">
        <f t="shared" ref="L256" ca="1" si="1540">"INSERT INTO "&amp;G256&amp;"(tangen,question,answer,editor,date,count) VALUES('"&amp;H256&amp;"','"&amp;I256&amp;"','"&amp;J256&amp;"','"&amp;K256&amp;"',NOW(),0);"</f>
        <v>INSERT INTO math(tangen,question,answer,editor,date,count) VALUES('m6200','\\(\\quad \\begin{cases}\\displaystyle\\begin{align}-3x+4y=55\\\\ 2y=-2x-4\\end{align}\\end{cases}\\)','\\(\\quad x=-9 ,\\quad y=7\\) ','harazono',NOW(),0);</v>
      </c>
      <c r="P256" s="1">
        <f t="shared" ca="1" si="1455"/>
        <v>-9</v>
      </c>
      <c r="Q256" s="1">
        <f t="shared" ca="1" si="1455"/>
        <v>-3</v>
      </c>
      <c r="R256" s="1">
        <f t="shared" ca="1" si="1455"/>
        <v>4</v>
      </c>
      <c r="T256" s="103"/>
      <c r="U256" s="103">
        <f t="shared" ca="1" si="1527"/>
        <v>-9</v>
      </c>
      <c r="V256" s="103">
        <f t="shared" ref="V256" ca="1" si="1541">IF(Q256=0,1,Q256)</f>
        <v>-3</v>
      </c>
      <c r="W256" s="103">
        <f t="shared" ref="W256" ca="1" si="1542">IF(R256=0,1,R256)</f>
        <v>4</v>
      </c>
      <c r="X256" s="103">
        <f t="shared" ref="X256" ca="1" si="1543">W256*-1</f>
        <v>-4</v>
      </c>
      <c r="Y256" s="103">
        <f t="shared" ref="Y256" ca="1" si="1544">V256*U256+W256*U257</f>
        <v>55</v>
      </c>
      <c r="Z256" s="103" t="str">
        <f t="shared" ref="Z256" ca="1" si="1545">IF(V256&lt;0,"-","")</f>
        <v>-</v>
      </c>
      <c r="AA256" s="103">
        <f t="shared" ref="AA256" ca="1" si="1546">IF(V256=0,"",IF(V256=1,"",IF(V256=-1,"",ABS(V256))))</f>
        <v>3</v>
      </c>
      <c r="AB256" s="103" t="str">
        <f t="shared" ref="AB256" ca="1" si="1547">IF(V256=0,"","x")</f>
        <v>x</v>
      </c>
      <c r="AC256" s="103" t="str">
        <f t="shared" ref="AC256" ca="1" si="1548">IF(W256&lt;=0,"-","+")</f>
        <v>+</v>
      </c>
      <c r="AD256" s="103">
        <f t="shared" ref="AD256" ca="1" si="1549">IF(W256=0,"",IF(W256=1,"",IF(W256=-1,"",ABS(W256))))</f>
        <v>4</v>
      </c>
      <c r="AE256" s="103" t="s">
        <v>19</v>
      </c>
      <c r="AF256" s="103" t="s">
        <v>13</v>
      </c>
      <c r="AG256" s="103" t="str">
        <f t="shared" ref="AG256" ca="1" si="1550">IF(Y256&lt;=0,"-","")</f>
        <v/>
      </c>
      <c r="AH256" s="103">
        <f t="shared" ref="AH256:AH274" ca="1" si="1551">ABS(Y256)</f>
        <v>55</v>
      </c>
      <c r="AI256" s="103"/>
      <c r="AJ256" s="103" t="str">
        <f t="shared" ref="AJ256:AJ263" ca="1" si="1552">Z256&amp;AA256&amp;AB256&amp;AC256&amp;AD256&amp;AE256&amp;AF256&amp;AG256&amp;AH256</f>
        <v>-3x+4y=55</v>
      </c>
      <c r="AM256" t="s">
        <v>337</v>
      </c>
      <c r="AN256" s="43" t="str">
        <f t="shared" ref="AN256" ca="1" si="1553">C256</f>
        <v>-3x+4y=55</v>
      </c>
      <c r="AO256" s="98" t="s">
        <v>335</v>
      </c>
      <c r="AP256" s="43" t="str">
        <f t="shared" ref="AP256" ca="1" si="1554">C257</f>
        <v>2y=-2x-4</v>
      </c>
      <c r="AQ256" t="s">
        <v>336</v>
      </c>
      <c r="AR256" t="str">
        <f t="shared" ca="1" si="1255"/>
        <v>\\(\\quad \\begin{cases}\\displaystyle\\begin{align}-3x+4y=55\\\\ 2y=-2x-4\\end{align}\\end{cases}\\)</v>
      </c>
    </row>
    <row r="257" spans="1:44" x14ac:dyDescent="0.55000000000000004">
      <c r="A257" s="121"/>
      <c r="B257" s="121"/>
      <c r="C257" s="43" t="str">
        <f t="shared" ca="1" si="1245"/>
        <v>2y=-2x-4</v>
      </c>
      <c r="D257" s="10" t="s">
        <v>32</v>
      </c>
      <c r="E257">
        <f t="shared" ca="1" si="1246"/>
        <v>7</v>
      </c>
      <c r="G257" s="114"/>
      <c r="H257" s="114"/>
      <c r="I257" s="114"/>
      <c r="J257" s="114"/>
      <c r="K257" s="114"/>
      <c r="L257" s="136"/>
      <c r="P257" s="1">
        <f t="shared" ca="1" si="1455"/>
        <v>7</v>
      </c>
      <c r="Q257" s="1">
        <f t="shared" ca="1" si="1455"/>
        <v>0</v>
      </c>
      <c r="R257" s="3">
        <v>2</v>
      </c>
      <c r="T257" s="103"/>
      <c r="U257" s="103">
        <f t="shared" ca="1" si="1527"/>
        <v>7</v>
      </c>
      <c r="V257" s="103">
        <f t="shared" ref="V257" ca="1" si="1555">IF(Q257=0,2,Q257)</f>
        <v>2</v>
      </c>
      <c r="W257" s="103">
        <f t="shared" ref="W257" si="1556">IF(R257=0,2,R257)</f>
        <v>2</v>
      </c>
      <c r="X257" s="103">
        <f t="shared" ref="X257" ca="1" si="1557">V257*-1</f>
        <v>-2</v>
      </c>
      <c r="Y257" s="103">
        <f t="shared" ref="Y257" ca="1" si="1558">V257*U256+W257*U257</f>
        <v>-4</v>
      </c>
      <c r="Z257" s="103" t="str">
        <f t="shared" ref="Z257" si="1559">IF(W257&lt;=0,"-","")</f>
        <v/>
      </c>
      <c r="AA257" s="103">
        <f t="shared" ref="AA257" si="1560">IF(W257=0,"",IF(W257=1,"",IF(W257=-1,"",ABS(W257))))</f>
        <v>2</v>
      </c>
      <c r="AB257" s="103" t="s">
        <v>19</v>
      </c>
      <c r="AC257" s="103" t="s">
        <v>13</v>
      </c>
      <c r="AD257" s="103" t="str">
        <f t="shared" ref="AD257" ca="1" si="1561">IF(X257&lt;0,"-","")</f>
        <v>-</v>
      </c>
      <c r="AE257" s="103">
        <f t="shared" ref="AE257" ca="1" si="1562">IF(X257=0,"",IF(X257=1,"",IF(X257=-1,"",ABS(X257))))</f>
        <v>2</v>
      </c>
      <c r="AF257" s="103" t="str">
        <f t="shared" ref="AF257" ca="1" si="1563">IF(V257=0,"","x")</f>
        <v>x</v>
      </c>
      <c r="AG257" s="103" t="str">
        <f t="shared" ref="AG257" ca="1" si="1564">IF(Y257&lt;=0,"-","+")</f>
        <v>-</v>
      </c>
      <c r="AH257" s="103">
        <f t="shared" ca="1" si="1551"/>
        <v>4</v>
      </c>
      <c r="AI257" s="103"/>
      <c r="AJ257" s="103" t="str">
        <f t="shared" ca="1" si="1552"/>
        <v>2y=-2x-4</v>
      </c>
      <c r="AM257" s="98" t="s">
        <v>341</v>
      </c>
      <c r="AN257" t="str">
        <f t="shared" ref="AN257" ca="1" si="1565">D256&amp;E256</f>
        <v>x=-9</v>
      </c>
      <c r="AO257" t="s">
        <v>338</v>
      </c>
      <c r="AP257" t="str">
        <f t="shared" ref="AP257" ca="1" si="1566">D257&amp;E257</f>
        <v>y=7</v>
      </c>
      <c r="AQ257" s="98" t="s">
        <v>339</v>
      </c>
      <c r="AR257" t="str">
        <f t="shared" ca="1" si="1255"/>
        <v xml:space="preserve">\\(\\quad x=-9 ,\\quad y=7\\) </v>
      </c>
    </row>
    <row r="258" spans="1:44" x14ac:dyDescent="0.55000000000000004">
      <c r="A258" s="121" t="s">
        <v>3</v>
      </c>
      <c r="B258" s="121" t="s">
        <v>46</v>
      </c>
      <c r="C258" s="43" t="str">
        <f t="shared" ca="1" si="1245"/>
        <v>x+4y=-34</v>
      </c>
      <c r="D258" s="10" t="s">
        <v>31</v>
      </c>
      <c r="E258">
        <f t="shared" ca="1" si="1246"/>
        <v>-2</v>
      </c>
      <c r="G258" s="114" t="s">
        <v>60</v>
      </c>
      <c r="H258" s="115" t="s">
        <v>343</v>
      </c>
      <c r="I258" s="115" t="str">
        <f t="shared" ref="I258" ca="1" si="1567">AR258</f>
        <v>\\(\\quad \\begin{cases}\\displaystyle\\begin{align}x+4y=-34\\\\ 3y=-9x-42\\end{align}\\end{cases}\\)</v>
      </c>
      <c r="J258" s="115" t="str">
        <f t="shared" ref="J258" ca="1" si="1568">AR259</f>
        <v xml:space="preserve">\\(\\quad x=-2 ,\\quad y=-8\\) </v>
      </c>
      <c r="K258" s="115" t="s">
        <v>62</v>
      </c>
      <c r="L258" s="135" t="str">
        <f t="shared" ref="L258" ca="1" si="1569">"INSERT INTO "&amp;G258&amp;"(tangen,question,answer,editor,date,count) VALUES('"&amp;H258&amp;"','"&amp;I258&amp;"','"&amp;J258&amp;"','"&amp;K258&amp;"',NOW(),0);"</f>
        <v>INSERT INTO math(tangen,question,answer,editor,date,count) VALUES('m6200','\\(\\quad \\begin{cases}\\displaystyle\\begin{align}x+4y=-34\\\\ 3y=-9x-42\\end{align}\\end{cases}\\)','\\(\\quad x=-2 ,\\quad y=-8\\) ','harazono',NOW(),0);</v>
      </c>
      <c r="P258" s="1">
        <f t="shared" ca="1" si="1455"/>
        <v>-2</v>
      </c>
      <c r="Q258" s="1">
        <f t="shared" ca="1" si="1455"/>
        <v>1</v>
      </c>
      <c r="R258" s="1">
        <f t="shared" ca="1" si="1455"/>
        <v>4</v>
      </c>
      <c r="T258" s="103"/>
      <c r="U258" s="103">
        <f t="shared" ca="1" si="1527"/>
        <v>-2</v>
      </c>
      <c r="V258" s="103">
        <f t="shared" ref="V258" ca="1" si="1570">IF(Q258=0,1,Q258)</f>
        <v>1</v>
      </c>
      <c r="W258" s="103">
        <f t="shared" ref="W258" ca="1" si="1571">IF(R258=0,1,R258)</f>
        <v>4</v>
      </c>
      <c r="X258" s="103">
        <f t="shared" ref="X258" ca="1" si="1572">W258*-1</f>
        <v>-4</v>
      </c>
      <c r="Y258" s="103">
        <f t="shared" ref="Y258" ca="1" si="1573">V258*U258+W258*U259</f>
        <v>-34</v>
      </c>
      <c r="Z258" s="103" t="str">
        <f t="shared" ref="Z258" ca="1" si="1574">IF(V258&lt;0,"-","")</f>
        <v/>
      </c>
      <c r="AA258" s="103" t="str">
        <f t="shared" ref="AA258" ca="1" si="1575">IF(V258=0,"",IF(V258=1,"",IF(V258=-1,"",ABS(V258))))</f>
        <v/>
      </c>
      <c r="AB258" s="103" t="str">
        <f t="shared" ref="AB258" ca="1" si="1576">IF(V258=0,"","x")</f>
        <v>x</v>
      </c>
      <c r="AC258" s="103" t="str">
        <f t="shared" ref="AC258" ca="1" si="1577">IF(W258&lt;=0,"-","+")</f>
        <v>+</v>
      </c>
      <c r="AD258" s="103">
        <f t="shared" ref="AD258" ca="1" si="1578">IF(W258=0,"",IF(W258=1,"",IF(W258=-1,"",ABS(W258))))</f>
        <v>4</v>
      </c>
      <c r="AE258" s="103" t="s">
        <v>19</v>
      </c>
      <c r="AF258" s="103" t="s">
        <v>13</v>
      </c>
      <c r="AG258" s="103" t="str">
        <f t="shared" ref="AG258" ca="1" si="1579">IF(Y258&lt;=0,"-","")</f>
        <v>-</v>
      </c>
      <c r="AH258" s="103">
        <f t="shared" ca="1" si="1551"/>
        <v>34</v>
      </c>
      <c r="AI258" s="103"/>
      <c r="AJ258" s="103" t="str">
        <f t="shared" ca="1" si="1552"/>
        <v>x+4y=-34</v>
      </c>
      <c r="AM258" t="s">
        <v>337</v>
      </c>
      <c r="AN258" s="43" t="str">
        <f t="shared" ref="AN258" ca="1" si="1580">C258</f>
        <v>x+4y=-34</v>
      </c>
      <c r="AO258" s="98" t="s">
        <v>335</v>
      </c>
      <c r="AP258" s="43" t="str">
        <f t="shared" ref="AP258" ca="1" si="1581">C259</f>
        <v>3y=-9x-42</v>
      </c>
      <c r="AQ258" t="s">
        <v>336</v>
      </c>
      <c r="AR258" t="str">
        <f t="shared" ca="1" si="1255"/>
        <v>\\(\\quad \\begin{cases}\\displaystyle\\begin{align}x+4y=-34\\\\ 3y=-9x-42\\end{align}\\end{cases}\\)</v>
      </c>
    </row>
    <row r="259" spans="1:44" x14ac:dyDescent="0.55000000000000004">
      <c r="A259" s="121"/>
      <c r="B259" s="121"/>
      <c r="C259" s="43" t="str">
        <f t="shared" ca="1" si="1245"/>
        <v>3y=-9x-42</v>
      </c>
      <c r="D259" s="10" t="s">
        <v>32</v>
      </c>
      <c r="E259">
        <f t="shared" ca="1" si="1246"/>
        <v>-8</v>
      </c>
      <c r="G259" s="114"/>
      <c r="H259" s="114"/>
      <c r="I259" s="114"/>
      <c r="J259" s="114"/>
      <c r="K259" s="114"/>
      <c r="L259" s="136"/>
      <c r="P259" s="1">
        <f t="shared" ca="1" si="1455"/>
        <v>-8</v>
      </c>
      <c r="Q259" s="1">
        <f t="shared" ca="1" si="1455"/>
        <v>9</v>
      </c>
      <c r="R259" s="3">
        <v>3</v>
      </c>
      <c r="T259" s="103"/>
      <c r="U259" s="103">
        <f t="shared" ca="1" si="1527"/>
        <v>-8</v>
      </c>
      <c r="V259" s="103">
        <f t="shared" ref="V259" ca="1" si="1582">IF(Q259=0,2,Q259)</f>
        <v>9</v>
      </c>
      <c r="W259" s="103">
        <f t="shared" ref="W259" si="1583">IF(R259=0,2,R259)</f>
        <v>3</v>
      </c>
      <c r="X259" s="103">
        <f t="shared" ref="X259" ca="1" si="1584">V259*-1</f>
        <v>-9</v>
      </c>
      <c r="Y259" s="103">
        <f t="shared" ref="Y259" ca="1" si="1585">V259*U258+W259*U259</f>
        <v>-42</v>
      </c>
      <c r="Z259" s="103" t="str">
        <f t="shared" ref="Z259" si="1586">IF(W259&lt;=0,"-","")</f>
        <v/>
      </c>
      <c r="AA259" s="103">
        <f t="shared" ref="AA259" si="1587">IF(W259=0,"",IF(W259=1,"",IF(W259=-1,"",ABS(W259))))</f>
        <v>3</v>
      </c>
      <c r="AB259" s="103" t="s">
        <v>19</v>
      </c>
      <c r="AC259" s="103" t="s">
        <v>13</v>
      </c>
      <c r="AD259" s="103" t="str">
        <f t="shared" ref="AD259" ca="1" si="1588">IF(X259&lt;0,"-","")</f>
        <v>-</v>
      </c>
      <c r="AE259" s="103">
        <f t="shared" ref="AE259" ca="1" si="1589">IF(X259=0,"",IF(X259=1,"",IF(X259=-1,"",ABS(X259))))</f>
        <v>9</v>
      </c>
      <c r="AF259" s="103" t="str">
        <f t="shared" ref="AF259" ca="1" si="1590">IF(V259=0,"","x")</f>
        <v>x</v>
      </c>
      <c r="AG259" s="103" t="str">
        <f t="shared" ref="AG259" ca="1" si="1591">IF(Y259&lt;=0,"-","+")</f>
        <v>-</v>
      </c>
      <c r="AH259" s="103">
        <f t="shared" ca="1" si="1551"/>
        <v>42</v>
      </c>
      <c r="AI259" s="103"/>
      <c r="AJ259" s="103" t="str">
        <f t="shared" ca="1" si="1552"/>
        <v>3y=-9x-42</v>
      </c>
      <c r="AM259" s="98" t="s">
        <v>341</v>
      </c>
      <c r="AN259" t="str">
        <f t="shared" ref="AN259" ca="1" si="1592">D258&amp;E258</f>
        <v>x=-2</v>
      </c>
      <c r="AO259" t="s">
        <v>338</v>
      </c>
      <c r="AP259" t="str">
        <f t="shared" ref="AP259" ca="1" si="1593">D259&amp;E259</f>
        <v>y=-8</v>
      </c>
      <c r="AQ259" s="98" t="s">
        <v>339</v>
      </c>
      <c r="AR259" t="str">
        <f t="shared" ca="1" si="1255"/>
        <v xml:space="preserve">\\(\\quad x=-2 ,\\quad y=-8\\) </v>
      </c>
    </row>
    <row r="260" spans="1:44" x14ac:dyDescent="0.55000000000000004">
      <c r="A260" s="121" t="s">
        <v>3</v>
      </c>
      <c r="B260" s="121" t="s">
        <v>46</v>
      </c>
      <c r="C260" s="43" t="str">
        <f t="shared" ca="1" si="1245"/>
        <v>-3x-5y=33</v>
      </c>
      <c r="D260" s="10" t="s">
        <v>31</v>
      </c>
      <c r="E260">
        <f t="shared" ca="1" si="1246"/>
        <v>-6</v>
      </c>
      <c r="G260" s="114" t="s">
        <v>60</v>
      </c>
      <c r="H260" s="115" t="s">
        <v>343</v>
      </c>
      <c r="I260" s="115" t="str">
        <f t="shared" ref="I260" ca="1" si="1594">AR260</f>
        <v>\\(\\quad \\begin{cases}\\displaystyle\\begin{align}-3x-5y=33\\\\ 4y=-3x-30\\end{align}\\end{cases}\\)</v>
      </c>
      <c r="J260" s="115" t="str">
        <f t="shared" ref="J260" ca="1" si="1595">AR261</f>
        <v xml:space="preserve">\\(\\quad x=-6 ,\\quad y=-3\\) </v>
      </c>
      <c r="K260" s="115" t="s">
        <v>62</v>
      </c>
      <c r="L260" s="135" t="str">
        <f t="shared" ref="L260" ca="1" si="1596">"INSERT INTO "&amp;G260&amp;"(tangen,question,answer,editor,date,count) VALUES('"&amp;H260&amp;"','"&amp;I260&amp;"','"&amp;J260&amp;"','"&amp;K260&amp;"',NOW(),0);"</f>
        <v>INSERT INTO math(tangen,question,answer,editor,date,count) VALUES('m6200','\\(\\quad \\begin{cases}\\displaystyle\\begin{align}-3x-5y=33\\\\ 4y=-3x-30\\end{align}\\end{cases}\\)','\\(\\quad x=-6 ,\\quad y=-3\\) ','harazono',NOW(),0);</v>
      </c>
      <c r="P260" s="1">
        <f t="shared" ca="1" si="1455"/>
        <v>-6</v>
      </c>
      <c r="Q260" s="1">
        <f t="shared" ca="1" si="1455"/>
        <v>-3</v>
      </c>
      <c r="R260" s="1">
        <f t="shared" ca="1" si="1455"/>
        <v>-5</v>
      </c>
      <c r="T260" s="103"/>
      <c r="U260" s="103">
        <f t="shared" ca="1" si="1527"/>
        <v>-6</v>
      </c>
      <c r="V260" s="103">
        <f t="shared" ref="V260" ca="1" si="1597">IF(Q260=0,1,Q260)</f>
        <v>-3</v>
      </c>
      <c r="W260" s="103">
        <f t="shared" ref="W260" ca="1" si="1598">IF(R260=0,1,R260)</f>
        <v>-5</v>
      </c>
      <c r="X260" s="103">
        <f t="shared" ref="X260" ca="1" si="1599">W260*-1</f>
        <v>5</v>
      </c>
      <c r="Y260" s="103">
        <f t="shared" ref="Y260" ca="1" si="1600">V260*U260+W260*U261</f>
        <v>33</v>
      </c>
      <c r="Z260" s="103" t="str">
        <f t="shared" ref="Z260" ca="1" si="1601">IF(V260&lt;0,"-","")</f>
        <v>-</v>
      </c>
      <c r="AA260" s="103">
        <f t="shared" ref="AA260" ca="1" si="1602">IF(V260=0,"",IF(V260=1,"",IF(V260=-1,"",ABS(V260))))</f>
        <v>3</v>
      </c>
      <c r="AB260" s="103" t="str">
        <f t="shared" ref="AB260" ca="1" si="1603">IF(V260=0,"","x")</f>
        <v>x</v>
      </c>
      <c r="AC260" s="103" t="str">
        <f t="shared" ref="AC260" ca="1" si="1604">IF(W260&lt;=0,"-","+")</f>
        <v>-</v>
      </c>
      <c r="AD260" s="103">
        <f t="shared" ref="AD260" ca="1" si="1605">IF(W260=0,"",IF(W260=1,"",IF(W260=-1,"",ABS(W260))))</f>
        <v>5</v>
      </c>
      <c r="AE260" s="103" t="s">
        <v>19</v>
      </c>
      <c r="AF260" s="103" t="s">
        <v>13</v>
      </c>
      <c r="AG260" s="103" t="str">
        <f t="shared" ref="AG260" ca="1" si="1606">IF(Y260&lt;=0,"-","")</f>
        <v/>
      </c>
      <c r="AH260" s="103">
        <f t="shared" ca="1" si="1551"/>
        <v>33</v>
      </c>
      <c r="AI260" s="103"/>
      <c r="AJ260" s="103" t="str">
        <f t="shared" ca="1" si="1552"/>
        <v>-3x-5y=33</v>
      </c>
      <c r="AM260" t="s">
        <v>337</v>
      </c>
      <c r="AN260" s="43" t="str">
        <f t="shared" ref="AN260" ca="1" si="1607">C260</f>
        <v>-3x-5y=33</v>
      </c>
      <c r="AO260" s="98" t="s">
        <v>335</v>
      </c>
      <c r="AP260" s="43" t="str">
        <f t="shared" ref="AP260" ca="1" si="1608">C261</f>
        <v>4y=-3x-30</v>
      </c>
      <c r="AQ260" t="s">
        <v>336</v>
      </c>
      <c r="AR260" t="str">
        <f t="shared" ca="1" si="1255"/>
        <v>\\(\\quad \\begin{cases}\\displaystyle\\begin{align}-3x-5y=33\\\\ 4y=-3x-30\\end{align}\\end{cases}\\)</v>
      </c>
    </row>
    <row r="261" spans="1:44" x14ac:dyDescent="0.55000000000000004">
      <c r="A261" s="121"/>
      <c r="B261" s="121"/>
      <c r="C261" s="43" t="str">
        <f t="shared" ca="1" si="1245"/>
        <v>4y=-3x-30</v>
      </c>
      <c r="D261" s="10" t="s">
        <v>32</v>
      </c>
      <c r="E261">
        <f t="shared" ca="1" si="1246"/>
        <v>-3</v>
      </c>
      <c r="G261" s="114"/>
      <c r="H261" s="114"/>
      <c r="I261" s="114"/>
      <c r="J261" s="114"/>
      <c r="K261" s="114"/>
      <c r="L261" s="136"/>
      <c r="P261" s="1">
        <f t="shared" ca="1" si="1455"/>
        <v>-3</v>
      </c>
      <c r="Q261" s="1">
        <f t="shared" ca="1" si="1455"/>
        <v>3</v>
      </c>
      <c r="R261" s="3">
        <v>4</v>
      </c>
      <c r="T261" s="103"/>
      <c r="U261" s="103">
        <f t="shared" ca="1" si="1527"/>
        <v>-3</v>
      </c>
      <c r="V261" s="103">
        <f t="shared" ref="V261" ca="1" si="1609">IF(Q261=0,2,Q261)</f>
        <v>3</v>
      </c>
      <c r="W261" s="103">
        <f t="shared" ref="W261" si="1610">IF(R261=0,2,R261)</f>
        <v>4</v>
      </c>
      <c r="X261" s="103">
        <f t="shared" ref="X261" ca="1" si="1611">V261*-1</f>
        <v>-3</v>
      </c>
      <c r="Y261" s="103">
        <f t="shared" ref="Y261" ca="1" si="1612">V261*U260+W261*U261</f>
        <v>-30</v>
      </c>
      <c r="Z261" s="103" t="str">
        <f t="shared" ref="Z261" si="1613">IF(W261&lt;=0,"-","")</f>
        <v/>
      </c>
      <c r="AA261" s="103">
        <f t="shared" ref="AA261" si="1614">IF(W261=0,"",IF(W261=1,"",IF(W261=-1,"",ABS(W261))))</f>
        <v>4</v>
      </c>
      <c r="AB261" s="103" t="s">
        <v>19</v>
      </c>
      <c r="AC261" s="103" t="s">
        <v>13</v>
      </c>
      <c r="AD261" s="103" t="str">
        <f t="shared" ref="AD261" ca="1" si="1615">IF(X261&lt;0,"-","")</f>
        <v>-</v>
      </c>
      <c r="AE261" s="103">
        <f t="shared" ref="AE261" ca="1" si="1616">IF(X261=0,"",IF(X261=1,"",IF(X261=-1,"",ABS(X261))))</f>
        <v>3</v>
      </c>
      <c r="AF261" s="103" t="str">
        <f t="shared" ref="AF261" ca="1" si="1617">IF(V261=0,"","x")</f>
        <v>x</v>
      </c>
      <c r="AG261" s="103" t="str">
        <f t="shared" ref="AG261" ca="1" si="1618">IF(Y261&lt;=0,"-","+")</f>
        <v>-</v>
      </c>
      <c r="AH261" s="103">
        <f t="shared" ca="1" si="1551"/>
        <v>30</v>
      </c>
      <c r="AI261" s="103"/>
      <c r="AJ261" s="103" t="str">
        <f t="shared" ca="1" si="1552"/>
        <v>4y=-3x-30</v>
      </c>
      <c r="AM261" s="98" t="s">
        <v>341</v>
      </c>
      <c r="AN261" t="str">
        <f t="shared" ref="AN261" ca="1" si="1619">D260&amp;E260</f>
        <v>x=-6</v>
      </c>
      <c r="AO261" t="s">
        <v>338</v>
      </c>
      <c r="AP261" t="str">
        <f t="shared" ref="AP261" ca="1" si="1620">D261&amp;E261</f>
        <v>y=-3</v>
      </c>
      <c r="AQ261" s="98" t="s">
        <v>339</v>
      </c>
      <c r="AR261" t="str">
        <f t="shared" ca="1" si="1255"/>
        <v xml:space="preserve">\\(\\quad x=-6 ,\\quad y=-3\\) </v>
      </c>
    </row>
    <row r="262" spans="1:44" x14ac:dyDescent="0.55000000000000004">
      <c r="A262" s="121" t="s">
        <v>3</v>
      </c>
      <c r="B262" s="121" t="s">
        <v>46</v>
      </c>
      <c r="C262" s="43" t="str">
        <f t="shared" ca="1" si="1245"/>
        <v>-4x-5y=28</v>
      </c>
      <c r="D262" s="10" t="s">
        <v>31</v>
      </c>
      <c r="E262">
        <f t="shared" ca="1" si="1246"/>
        <v>-2</v>
      </c>
      <c r="G262" s="114" t="s">
        <v>60</v>
      </c>
      <c r="H262" s="115" t="s">
        <v>343</v>
      </c>
      <c r="I262" s="115" t="str">
        <f t="shared" ref="I262" ca="1" si="1621">AR262</f>
        <v>\\(\\quad \\begin{cases}\\displaystyle\\begin{align}-4x-5y=28\\\\ 5y=9x-2\\end{align}\\end{cases}\\)</v>
      </c>
      <c r="J262" s="115" t="str">
        <f t="shared" ref="J262" ca="1" si="1622">AR263</f>
        <v xml:space="preserve">\\(\\quad x=-2 ,\\quad y=-4\\) </v>
      </c>
      <c r="K262" s="115" t="s">
        <v>62</v>
      </c>
      <c r="L262" s="135" t="str">
        <f t="shared" ref="L262" ca="1" si="1623">"INSERT INTO "&amp;G262&amp;"(tangen,question,answer,editor,date,count) VALUES('"&amp;H262&amp;"','"&amp;I262&amp;"','"&amp;J262&amp;"','"&amp;K262&amp;"',NOW(),0);"</f>
        <v>INSERT INTO math(tangen,question,answer,editor,date,count) VALUES('m6200','\\(\\quad \\begin{cases}\\displaystyle\\begin{align}-4x-5y=28\\\\ 5y=9x-2\\end{align}\\end{cases}\\)','\\(\\quad x=-2 ,\\quad y=-4\\) ','harazono',NOW(),0);</v>
      </c>
      <c r="P262" s="1">
        <f t="shared" ca="1" si="1455"/>
        <v>-2</v>
      </c>
      <c r="Q262" s="1">
        <f t="shared" ca="1" si="1455"/>
        <v>-4</v>
      </c>
      <c r="R262" s="1">
        <f t="shared" ca="1" si="1455"/>
        <v>-5</v>
      </c>
      <c r="T262" s="103"/>
      <c r="U262" s="103">
        <f t="shared" ca="1" si="1527"/>
        <v>-2</v>
      </c>
      <c r="V262" s="103">
        <f t="shared" ref="V262" ca="1" si="1624">IF(Q262=0,1,Q262)</f>
        <v>-4</v>
      </c>
      <c r="W262" s="103">
        <f t="shared" ref="W262" ca="1" si="1625">IF(R262=0,1,R262)</f>
        <v>-5</v>
      </c>
      <c r="X262" s="103">
        <f t="shared" ref="X262" ca="1" si="1626">W262*-1</f>
        <v>5</v>
      </c>
      <c r="Y262" s="103">
        <f t="shared" ref="Y262" ca="1" si="1627">V262*U262+W262*U263</f>
        <v>28</v>
      </c>
      <c r="Z262" s="103" t="str">
        <f t="shared" ref="Z262" ca="1" si="1628">IF(V262&lt;0,"-","")</f>
        <v>-</v>
      </c>
      <c r="AA262" s="103">
        <f t="shared" ref="AA262" ca="1" si="1629">IF(V262=0,"",IF(V262=1,"",IF(V262=-1,"",ABS(V262))))</f>
        <v>4</v>
      </c>
      <c r="AB262" s="103" t="str">
        <f t="shared" ref="AB262" ca="1" si="1630">IF(V262=0,"","x")</f>
        <v>x</v>
      </c>
      <c r="AC262" s="103" t="str">
        <f t="shared" ref="AC262" ca="1" si="1631">IF(W262&lt;=0,"-","+")</f>
        <v>-</v>
      </c>
      <c r="AD262" s="103">
        <f t="shared" ref="AD262" ca="1" si="1632">IF(W262=0,"",IF(W262=1,"",IF(W262=-1,"",ABS(W262))))</f>
        <v>5</v>
      </c>
      <c r="AE262" s="103" t="s">
        <v>19</v>
      </c>
      <c r="AF262" s="103" t="s">
        <v>13</v>
      </c>
      <c r="AG262" s="103" t="str">
        <f t="shared" ref="AG262" ca="1" si="1633">IF(Y262&lt;=0,"-","")</f>
        <v/>
      </c>
      <c r="AH262" s="103">
        <f t="shared" ca="1" si="1551"/>
        <v>28</v>
      </c>
      <c r="AI262" s="103"/>
      <c r="AJ262" s="103" t="str">
        <f t="shared" ca="1" si="1552"/>
        <v>-4x-5y=28</v>
      </c>
      <c r="AM262" t="s">
        <v>337</v>
      </c>
      <c r="AN262" s="43" t="str">
        <f t="shared" ref="AN262" ca="1" si="1634">C262</f>
        <v>-4x-5y=28</v>
      </c>
      <c r="AO262" s="98" t="s">
        <v>335</v>
      </c>
      <c r="AP262" s="43" t="str">
        <f t="shared" ref="AP262" ca="1" si="1635">C263</f>
        <v>5y=9x-2</v>
      </c>
      <c r="AQ262" t="s">
        <v>336</v>
      </c>
      <c r="AR262" t="str">
        <f t="shared" ca="1" si="1255"/>
        <v>\\(\\quad \\begin{cases}\\displaystyle\\begin{align}-4x-5y=28\\\\ 5y=9x-2\\end{align}\\end{cases}\\)</v>
      </c>
    </row>
    <row r="263" spans="1:44" x14ac:dyDescent="0.55000000000000004">
      <c r="A263" s="121"/>
      <c r="B263" s="121"/>
      <c r="C263" s="43" t="str">
        <f t="shared" ca="1" si="1245"/>
        <v>5y=9x-2</v>
      </c>
      <c r="D263" s="10" t="s">
        <v>32</v>
      </c>
      <c r="E263">
        <f t="shared" ca="1" si="1246"/>
        <v>-4</v>
      </c>
      <c r="G263" s="114"/>
      <c r="H263" s="114"/>
      <c r="I263" s="114"/>
      <c r="J263" s="114"/>
      <c r="K263" s="114"/>
      <c r="L263" s="136"/>
      <c r="P263" s="1">
        <f t="shared" ca="1" si="1455"/>
        <v>-4</v>
      </c>
      <c r="Q263" s="1">
        <f t="shared" ca="1" si="1455"/>
        <v>-9</v>
      </c>
      <c r="R263" s="3">
        <v>5</v>
      </c>
      <c r="T263" s="103"/>
      <c r="U263" s="103">
        <f t="shared" ca="1" si="1527"/>
        <v>-4</v>
      </c>
      <c r="V263" s="103">
        <f t="shared" ref="V263" ca="1" si="1636">IF(Q263=0,2,Q263)</f>
        <v>-9</v>
      </c>
      <c r="W263" s="103">
        <f t="shared" ref="W263" si="1637">IF(R263=0,2,R263)</f>
        <v>5</v>
      </c>
      <c r="X263" s="103">
        <f t="shared" ref="X263" ca="1" si="1638">V263*-1</f>
        <v>9</v>
      </c>
      <c r="Y263" s="103">
        <f t="shared" ref="Y263" ca="1" si="1639">V263*U262+W263*U263</f>
        <v>-2</v>
      </c>
      <c r="Z263" s="103" t="str">
        <f t="shared" ref="Z263" si="1640">IF(W263&lt;=0,"-","")</f>
        <v/>
      </c>
      <c r="AA263" s="103">
        <f t="shared" ref="AA263" si="1641">IF(W263=0,"",IF(W263=1,"",IF(W263=-1,"",ABS(W263))))</f>
        <v>5</v>
      </c>
      <c r="AB263" s="103" t="s">
        <v>19</v>
      </c>
      <c r="AC263" s="103" t="s">
        <v>13</v>
      </c>
      <c r="AD263" s="103" t="str">
        <f t="shared" ref="AD263" ca="1" si="1642">IF(X263&lt;0,"-","")</f>
        <v/>
      </c>
      <c r="AE263" s="103">
        <f t="shared" ref="AE263" ca="1" si="1643">IF(X263=0,"",IF(X263=1,"",IF(X263=-1,"",ABS(X263))))</f>
        <v>9</v>
      </c>
      <c r="AF263" s="103" t="str">
        <f t="shared" ref="AF263" ca="1" si="1644">IF(V263=0,"","x")</f>
        <v>x</v>
      </c>
      <c r="AG263" s="103" t="str">
        <f t="shared" ref="AG263" ca="1" si="1645">IF(Y263&lt;=0,"-","+")</f>
        <v>-</v>
      </c>
      <c r="AH263" s="103">
        <f t="shared" ca="1" si="1551"/>
        <v>2</v>
      </c>
      <c r="AI263" s="103"/>
      <c r="AJ263" s="103" t="str">
        <f t="shared" ca="1" si="1552"/>
        <v>5y=9x-2</v>
      </c>
      <c r="AM263" s="98" t="s">
        <v>341</v>
      </c>
      <c r="AN263" t="str">
        <f t="shared" ref="AN263" ca="1" si="1646">D262&amp;E262</f>
        <v>x=-2</v>
      </c>
      <c r="AO263" t="s">
        <v>338</v>
      </c>
      <c r="AP263" t="str">
        <f t="shared" ref="AP263" ca="1" si="1647">D263&amp;E263</f>
        <v>y=-4</v>
      </c>
      <c r="AQ263" s="98" t="s">
        <v>339</v>
      </c>
      <c r="AR263" t="str">
        <f t="shared" ca="1" si="1255"/>
        <v xml:space="preserve">\\(\\quad x=-2 ,\\quad y=-4\\) </v>
      </c>
    </row>
    <row r="264" spans="1:44" x14ac:dyDescent="0.55000000000000004">
      <c r="A264" s="121" t="s">
        <v>3</v>
      </c>
      <c r="B264" s="121" t="s">
        <v>46</v>
      </c>
      <c r="C264" s="43" t="str">
        <f t="shared" ca="1" si="1245"/>
        <v>x=3y-20</v>
      </c>
      <c r="D264" s="10" t="s">
        <v>31</v>
      </c>
      <c r="E264">
        <f t="shared" ca="1" si="1246"/>
        <v>-8</v>
      </c>
      <c r="G264" s="114" t="s">
        <v>60</v>
      </c>
      <c r="H264" s="115" t="s">
        <v>343</v>
      </c>
      <c r="I264" s="115" t="str">
        <f t="shared" ref="I264" ca="1" si="1648">AR264</f>
        <v>\\(\\quad \\begin{cases}\\displaystyle\\begin{align}x=3y-20\\\\ -7x+8y=88\\end{align}\\end{cases}\\)</v>
      </c>
      <c r="J264" s="115" t="str">
        <f t="shared" ref="J264" ca="1" si="1649">AR265</f>
        <v xml:space="preserve">\\(\\quad x=-8 ,\\quad y=4\\) </v>
      </c>
      <c r="K264" s="115" t="s">
        <v>62</v>
      </c>
      <c r="L264" s="135" t="str">
        <f t="shared" ref="L264" ca="1" si="1650">"INSERT INTO "&amp;G264&amp;"(tangen,question,answer,editor,date,count) VALUES('"&amp;H264&amp;"','"&amp;I264&amp;"','"&amp;J264&amp;"','"&amp;K264&amp;"',NOW(),0);"</f>
        <v>INSERT INTO math(tangen,question,answer,editor,date,count) VALUES('m6200','\\(\\quad \\begin{cases}\\displaystyle\\begin{align}x=3y-20\\\\ -7x+8y=88\\end{align}\\end{cases}\\)','\\(\\quad x=-8 ,\\quad y=4\\) ','harazono',NOW(),0);</v>
      </c>
      <c r="P264" s="1">
        <f t="shared" ref="P264:R284" ca="1" si="1651">RANDBETWEEN(-10,10)</f>
        <v>-8</v>
      </c>
      <c r="Q264" s="3">
        <v>1</v>
      </c>
      <c r="R264" s="1">
        <f t="shared" ca="1" si="1651"/>
        <v>-3</v>
      </c>
      <c r="U264">
        <f t="shared" ca="1" si="1527"/>
        <v>-8</v>
      </c>
      <c r="V264">
        <f>IF(Q264=0,1,Q264)</f>
        <v>1</v>
      </c>
      <c r="W264">
        <f ca="1">IF(R264=0,1,R264)</f>
        <v>-3</v>
      </c>
      <c r="X264">
        <f ca="1">W264*-1</f>
        <v>3</v>
      </c>
      <c r="Y264">
        <f ca="1">V264*U264+W264*U265</f>
        <v>-20</v>
      </c>
      <c r="Z264" t="str">
        <f t="shared" ref="Z264:Z273" si="1652">IF(V264&lt;0,"-","")</f>
        <v/>
      </c>
      <c r="AA264" t="str">
        <f>IF(V264=0,"",IF(V264=1,"",IF(V264=-1,"",ABS(V264))))</f>
        <v/>
      </c>
      <c r="AB264" t="str">
        <f t="shared" ref="AB264:AB273" si="1653">IF(V264=0,"","x")</f>
        <v>x</v>
      </c>
      <c r="AC264" t="s">
        <v>13</v>
      </c>
      <c r="AD264" t="str">
        <f ca="1">IF(X264&lt;=0,"-","")</f>
        <v/>
      </c>
      <c r="AE264">
        <f ca="1">IF(X264=0,"",IF(X264=1,"",IF(X264=-1,"",ABS(X264))))</f>
        <v>3</v>
      </c>
      <c r="AF264" t="s">
        <v>19</v>
      </c>
      <c r="AG264" t="str">
        <f ca="1">IF(Y264&lt;=0,"-","+")</f>
        <v>-</v>
      </c>
      <c r="AH264">
        <f t="shared" ca="1" si="1551"/>
        <v>20</v>
      </c>
      <c r="AJ264" t="str">
        <f ca="1">Z264&amp;AA264&amp;AB264&amp;AC264&amp;AD264&amp;AE264&amp;AF264&amp;AG264&amp;AH264</f>
        <v>x=3y-20</v>
      </c>
      <c r="AM264" t="s">
        <v>337</v>
      </c>
      <c r="AN264" s="43" t="str">
        <f t="shared" ref="AN264" ca="1" si="1654">C264</f>
        <v>x=3y-20</v>
      </c>
      <c r="AO264" s="98" t="s">
        <v>335</v>
      </c>
      <c r="AP264" s="43" t="str">
        <f t="shared" ref="AP264" ca="1" si="1655">C265</f>
        <v>-7x+8y=88</v>
      </c>
      <c r="AQ264" t="s">
        <v>336</v>
      </c>
      <c r="AR264" t="str">
        <f t="shared" ca="1" si="1255"/>
        <v>\\(\\quad \\begin{cases}\\displaystyle\\begin{align}x=3y-20\\\\ -7x+8y=88\\end{align}\\end{cases}\\)</v>
      </c>
    </row>
    <row r="265" spans="1:44" x14ac:dyDescent="0.55000000000000004">
      <c r="A265" s="121"/>
      <c r="B265" s="121"/>
      <c r="C265" s="43" t="str">
        <f t="shared" ca="1" si="1245"/>
        <v>-7x+8y=88</v>
      </c>
      <c r="D265" s="10" t="s">
        <v>32</v>
      </c>
      <c r="E265">
        <f t="shared" ca="1" si="1246"/>
        <v>4</v>
      </c>
      <c r="G265" s="114"/>
      <c r="H265" s="114"/>
      <c r="I265" s="114"/>
      <c r="J265" s="114"/>
      <c r="K265" s="114"/>
      <c r="L265" s="136"/>
      <c r="P265" s="1">
        <f t="shared" ca="1" si="1455"/>
        <v>4</v>
      </c>
      <c r="Q265" s="1">
        <f t="shared" ca="1" si="1455"/>
        <v>-7</v>
      </c>
      <c r="R265" s="1">
        <f t="shared" ca="1" si="1455"/>
        <v>8</v>
      </c>
      <c r="U265">
        <f t="shared" ca="1" si="1527"/>
        <v>4</v>
      </c>
      <c r="V265">
        <f t="shared" ref="V265:V273" ca="1" si="1656">IF(Q265=0,1,Q265)</f>
        <v>-7</v>
      </c>
      <c r="W265">
        <f t="shared" ref="W265:W273" ca="1" si="1657">IF(R265=0,1,R265)</f>
        <v>8</v>
      </c>
      <c r="Y265">
        <f ca="1">V265*U264+W265*U265</f>
        <v>88</v>
      </c>
      <c r="Z265" t="str">
        <f t="shared" ca="1" si="1652"/>
        <v>-</v>
      </c>
      <c r="AA265">
        <f t="shared" ref="AA265:AA273" ca="1" si="1658">IF(V265=0,"",IF(V265=1,"",IF(V265=-1,"",ABS(V265))))</f>
        <v>7</v>
      </c>
      <c r="AB265" t="str">
        <f t="shared" ca="1" si="1653"/>
        <v>x</v>
      </c>
      <c r="AC265" t="str">
        <f ca="1">IF(W265&lt;=0,"-","+")</f>
        <v>+</v>
      </c>
      <c r="AD265">
        <f ca="1">IF(W265=0,"",IF(W265=1,"",IF(W265=-1,"",ABS(W265))))</f>
        <v>8</v>
      </c>
      <c r="AE265" t="s">
        <v>19</v>
      </c>
      <c r="AF265" t="s">
        <v>13</v>
      </c>
      <c r="AG265" t="str">
        <f ca="1">IF(Y265&lt;=0,"-","")</f>
        <v/>
      </c>
      <c r="AH265">
        <f ca="1">ABS(Y265)</f>
        <v>88</v>
      </c>
      <c r="AJ265" t="str">
        <f ca="1">Z265&amp;AA265&amp;AB265&amp;AC265&amp;AD265&amp;AE265&amp;AF265&amp;AG265&amp;AH265</f>
        <v>-7x+8y=88</v>
      </c>
      <c r="AM265" s="98" t="s">
        <v>341</v>
      </c>
      <c r="AN265" t="str">
        <f t="shared" ref="AN265" ca="1" si="1659">D264&amp;E264</f>
        <v>x=-8</v>
      </c>
      <c r="AO265" t="s">
        <v>338</v>
      </c>
      <c r="AP265" t="str">
        <f t="shared" ref="AP265" ca="1" si="1660">D265&amp;E265</f>
        <v>y=4</v>
      </c>
      <c r="AQ265" s="98" t="s">
        <v>339</v>
      </c>
      <c r="AR265" t="str">
        <f t="shared" ca="1" si="1255"/>
        <v xml:space="preserve">\\(\\quad x=-8 ,\\quad y=4\\) </v>
      </c>
    </row>
    <row r="266" spans="1:44" x14ac:dyDescent="0.55000000000000004">
      <c r="A266" s="121" t="s">
        <v>3</v>
      </c>
      <c r="B266" s="121" t="s">
        <v>46</v>
      </c>
      <c r="C266" s="43" t="str">
        <f t="shared" ca="1" si="1245"/>
        <v>x=-10y-106</v>
      </c>
      <c r="D266" s="10" t="s">
        <v>31</v>
      </c>
      <c r="E266">
        <f t="shared" ca="1" si="1246"/>
        <v>-6</v>
      </c>
      <c r="G266" s="114" t="s">
        <v>60</v>
      </c>
      <c r="H266" s="115" t="s">
        <v>343</v>
      </c>
      <c r="I266" s="115" t="str">
        <f t="shared" ref="I266" ca="1" si="1661">AR266</f>
        <v>\\(\\quad \\begin{cases}\\displaystyle\\begin{align}x=-10y-106\\\\ -4x-10y=124\\end{align}\\end{cases}\\)</v>
      </c>
      <c r="J266" s="115" t="str">
        <f t="shared" ref="J266" ca="1" si="1662">AR267</f>
        <v xml:space="preserve">\\(\\quad x=-6 ,\\quad y=-10\\) </v>
      </c>
      <c r="K266" s="115" t="s">
        <v>62</v>
      </c>
      <c r="L266" s="135" t="str">
        <f t="shared" ref="L266" ca="1" si="1663">"INSERT INTO "&amp;G266&amp;"(tangen,question,answer,editor,date,count) VALUES('"&amp;H266&amp;"','"&amp;I266&amp;"','"&amp;J266&amp;"','"&amp;K266&amp;"',NOW(),0);"</f>
        <v>INSERT INTO math(tangen,question,answer,editor,date,count) VALUES('m6200','\\(\\quad \\begin{cases}\\displaystyle\\begin{align}x=-10y-106\\\\ -4x-10y=124\\end{align}\\end{cases}\\)','\\(\\quad x=-6 ,\\quad y=-10\\) ','harazono',NOW(),0);</v>
      </c>
      <c r="P266" s="1">
        <f t="shared" ref="P266:R283" ca="1" si="1664">RANDBETWEEN(-10,10)</f>
        <v>-6</v>
      </c>
      <c r="Q266" s="3">
        <v>1</v>
      </c>
      <c r="R266" s="1">
        <f t="shared" ca="1" si="1664"/>
        <v>10</v>
      </c>
      <c r="U266">
        <f t="shared" ca="1" si="1527"/>
        <v>-6</v>
      </c>
      <c r="V266">
        <f t="shared" si="1656"/>
        <v>1</v>
      </c>
      <c r="W266">
        <f t="shared" ca="1" si="1657"/>
        <v>10</v>
      </c>
      <c r="X266">
        <f t="shared" ref="X266" ca="1" si="1665">W266*-1</f>
        <v>-10</v>
      </c>
      <c r="Y266">
        <f t="shared" ref="Y266" ca="1" si="1666">V266*U266+W266*U267</f>
        <v>-106</v>
      </c>
      <c r="Z266" t="str">
        <f t="shared" si="1652"/>
        <v/>
      </c>
      <c r="AA266" t="str">
        <f t="shared" si="1658"/>
        <v/>
      </c>
      <c r="AB266" t="str">
        <f t="shared" si="1653"/>
        <v>x</v>
      </c>
      <c r="AC266" t="s">
        <v>13</v>
      </c>
      <c r="AD266" t="str">
        <f t="shared" ref="AD266" ca="1" si="1667">IF(X266&lt;=0,"-","")</f>
        <v>-</v>
      </c>
      <c r="AE266">
        <f t="shared" ref="AE266" ca="1" si="1668">IF(X266=0,"",IF(X266=1,"",IF(X266=-1,"",ABS(X266))))</f>
        <v>10</v>
      </c>
      <c r="AF266" t="s">
        <v>19</v>
      </c>
      <c r="AG266" t="str">
        <f t="shared" ref="AG266" ca="1" si="1669">IF(Y266&lt;=0,"-","+")</f>
        <v>-</v>
      </c>
      <c r="AH266">
        <f t="shared" ref="AH266:AH273" ca="1" si="1670">ABS(Y266)</f>
        <v>106</v>
      </c>
      <c r="AJ266" t="str">
        <f t="shared" ref="AJ266:AJ273" ca="1" si="1671">Z266&amp;AA266&amp;AB266&amp;AC266&amp;AD266&amp;AE266&amp;AF266&amp;AG266&amp;AH266</f>
        <v>x=-10y-106</v>
      </c>
      <c r="AM266" t="s">
        <v>337</v>
      </c>
      <c r="AN266" s="43" t="str">
        <f t="shared" ref="AN266" ca="1" si="1672">C266</f>
        <v>x=-10y-106</v>
      </c>
      <c r="AO266" s="98" t="s">
        <v>335</v>
      </c>
      <c r="AP266" s="43" t="str">
        <f t="shared" ref="AP266" ca="1" si="1673">C267</f>
        <v>-4x-10y=124</v>
      </c>
      <c r="AQ266" t="s">
        <v>336</v>
      </c>
      <c r="AR266" t="str">
        <f t="shared" ca="1" si="1255"/>
        <v>\\(\\quad \\begin{cases}\\displaystyle\\begin{align}x=-10y-106\\\\ -4x-10y=124\\end{align}\\end{cases}\\)</v>
      </c>
    </row>
    <row r="267" spans="1:44" x14ac:dyDescent="0.55000000000000004">
      <c r="A267" s="121"/>
      <c r="B267" s="121"/>
      <c r="C267" s="43" t="str">
        <f t="shared" ca="1" si="1245"/>
        <v>-4x-10y=124</v>
      </c>
      <c r="D267" s="10" t="s">
        <v>32</v>
      </c>
      <c r="E267">
        <f t="shared" ca="1" si="1246"/>
        <v>-10</v>
      </c>
      <c r="G267" s="114"/>
      <c r="H267" s="114"/>
      <c r="I267" s="114"/>
      <c r="J267" s="114"/>
      <c r="K267" s="114"/>
      <c r="L267" s="136"/>
      <c r="P267" s="1">
        <f t="shared" ca="1" si="1664"/>
        <v>-10</v>
      </c>
      <c r="Q267" s="1">
        <f t="shared" ca="1" si="1664"/>
        <v>-4</v>
      </c>
      <c r="R267" s="1">
        <f t="shared" ca="1" si="1664"/>
        <v>-10</v>
      </c>
      <c r="U267">
        <f t="shared" ca="1" si="1527"/>
        <v>-10</v>
      </c>
      <c r="V267">
        <f t="shared" ca="1" si="1656"/>
        <v>-4</v>
      </c>
      <c r="W267">
        <f t="shared" ca="1" si="1657"/>
        <v>-10</v>
      </c>
      <c r="Y267">
        <f t="shared" ref="Y267" ca="1" si="1674">V267*U266+W267*U267</f>
        <v>124</v>
      </c>
      <c r="Z267" t="str">
        <f t="shared" ca="1" si="1652"/>
        <v>-</v>
      </c>
      <c r="AA267">
        <f t="shared" ca="1" si="1658"/>
        <v>4</v>
      </c>
      <c r="AB267" t="str">
        <f t="shared" ca="1" si="1653"/>
        <v>x</v>
      </c>
      <c r="AC267" t="str">
        <f t="shared" ref="AC267" ca="1" si="1675">IF(W267&lt;=0,"-","+")</f>
        <v>-</v>
      </c>
      <c r="AD267">
        <f t="shared" ref="AD267" ca="1" si="1676">IF(W267=0,"",IF(W267=1,"",IF(W267=-1,"",ABS(W267))))</f>
        <v>10</v>
      </c>
      <c r="AE267" t="s">
        <v>19</v>
      </c>
      <c r="AF267" t="s">
        <v>13</v>
      </c>
      <c r="AG267" t="str">
        <f t="shared" ref="AG267" ca="1" si="1677">IF(Y267&lt;=0,"-","")</f>
        <v/>
      </c>
      <c r="AH267">
        <f t="shared" ca="1" si="1670"/>
        <v>124</v>
      </c>
      <c r="AJ267" t="str">
        <f t="shared" ca="1" si="1671"/>
        <v>-4x-10y=124</v>
      </c>
      <c r="AM267" s="98" t="s">
        <v>341</v>
      </c>
      <c r="AN267" t="str">
        <f t="shared" ref="AN267" ca="1" si="1678">D266&amp;E266</f>
        <v>x=-6</v>
      </c>
      <c r="AO267" t="s">
        <v>338</v>
      </c>
      <c r="AP267" t="str">
        <f t="shared" ref="AP267" ca="1" si="1679">D267&amp;E267</f>
        <v>y=-10</v>
      </c>
      <c r="AQ267" s="98" t="s">
        <v>339</v>
      </c>
      <c r="AR267" t="str">
        <f t="shared" ca="1" si="1255"/>
        <v xml:space="preserve">\\(\\quad x=-6 ,\\quad y=-10\\) </v>
      </c>
    </row>
    <row r="268" spans="1:44" x14ac:dyDescent="0.55000000000000004">
      <c r="A268" s="121" t="s">
        <v>3</v>
      </c>
      <c r="B268" s="121" t="s">
        <v>46</v>
      </c>
      <c r="C268" s="43" t="str">
        <f t="shared" ca="1" si="1245"/>
        <v>x=-y-14</v>
      </c>
      <c r="D268" s="10" t="s">
        <v>31</v>
      </c>
      <c r="E268">
        <f t="shared" ca="1" si="1246"/>
        <v>-8</v>
      </c>
      <c r="G268" s="114" t="s">
        <v>60</v>
      </c>
      <c r="H268" s="115" t="s">
        <v>343</v>
      </c>
      <c r="I268" s="115" t="str">
        <f t="shared" ref="I268" ca="1" si="1680">AR268</f>
        <v>\\(\\quad \\begin{cases}\\displaystyle\\begin{align}x=-y-14\\\\ 6x+8y=-96\\end{align}\\end{cases}\\)</v>
      </c>
      <c r="J268" s="115" t="str">
        <f t="shared" ref="J268" ca="1" si="1681">AR269</f>
        <v xml:space="preserve">\\(\\quad x=-8 ,\\quad y=-6\\) </v>
      </c>
      <c r="K268" s="115" t="s">
        <v>62</v>
      </c>
      <c r="L268" s="135" t="str">
        <f t="shared" ref="L268" ca="1" si="1682">"INSERT INTO "&amp;G268&amp;"(tangen,question,answer,editor,date,count) VALUES('"&amp;H268&amp;"','"&amp;I268&amp;"','"&amp;J268&amp;"','"&amp;K268&amp;"',NOW(),0);"</f>
        <v>INSERT INTO math(tangen,question,answer,editor,date,count) VALUES('m6200','\\(\\quad \\begin{cases}\\displaystyle\\begin{align}x=-y-14\\\\ 6x+8y=-96\\end{align}\\end{cases}\\)','\\(\\quad x=-8 ,\\quad y=-6\\) ','harazono',NOW(),0);</v>
      </c>
      <c r="P268" s="1">
        <f t="shared" ca="1" si="1664"/>
        <v>-8</v>
      </c>
      <c r="Q268" s="3">
        <v>1</v>
      </c>
      <c r="R268" s="1">
        <f t="shared" ca="1" si="1664"/>
        <v>0</v>
      </c>
      <c r="U268">
        <f t="shared" ca="1" si="1527"/>
        <v>-8</v>
      </c>
      <c r="V268">
        <f t="shared" si="1656"/>
        <v>1</v>
      </c>
      <c r="W268">
        <f t="shared" ca="1" si="1657"/>
        <v>1</v>
      </c>
      <c r="X268">
        <f t="shared" ref="X268" ca="1" si="1683">W268*-1</f>
        <v>-1</v>
      </c>
      <c r="Y268">
        <f t="shared" ref="Y268" ca="1" si="1684">V268*U268+W268*U269</f>
        <v>-14</v>
      </c>
      <c r="Z268" t="str">
        <f t="shared" si="1652"/>
        <v/>
      </c>
      <c r="AA268" t="str">
        <f t="shared" si="1658"/>
        <v/>
      </c>
      <c r="AB268" t="str">
        <f t="shared" si="1653"/>
        <v>x</v>
      </c>
      <c r="AC268" t="s">
        <v>13</v>
      </c>
      <c r="AD268" t="str">
        <f t="shared" ref="AD268" ca="1" si="1685">IF(X268&lt;=0,"-","")</f>
        <v>-</v>
      </c>
      <c r="AE268" t="str">
        <f t="shared" ref="AE268" ca="1" si="1686">IF(X268=0,"",IF(X268=1,"",IF(X268=-1,"",ABS(X268))))</f>
        <v/>
      </c>
      <c r="AF268" t="s">
        <v>19</v>
      </c>
      <c r="AG268" t="str">
        <f t="shared" ref="AG268" ca="1" si="1687">IF(Y268&lt;=0,"-","+")</f>
        <v>-</v>
      </c>
      <c r="AH268">
        <f t="shared" ca="1" si="1670"/>
        <v>14</v>
      </c>
      <c r="AJ268" t="str">
        <f t="shared" ca="1" si="1671"/>
        <v>x=-y-14</v>
      </c>
      <c r="AM268" t="s">
        <v>337</v>
      </c>
      <c r="AN268" s="43" t="str">
        <f t="shared" ref="AN268" ca="1" si="1688">C268</f>
        <v>x=-y-14</v>
      </c>
      <c r="AO268" s="98" t="s">
        <v>335</v>
      </c>
      <c r="AP268" s="43" t="str">
        <f t="shared" ref="AP268" ca="1" si="1689">C269</f>
        <v>6x+8y=-96</v>
      </c>
      <c r="AQ268" t="s">
        <v>336</v>
      </c>
      <c r="AR268" t="str">
        <f t="shared" ca="1" si="1255"/>
        <v>\\(\\quad \\begin{cases}\\displaystyle\\begin{align}x=-y-14\\\\ 6x+8y=-96\\end{align}\\end{cases}\\)</v>
      </c>
    </row>
    <row r="269" spans="1:44" x14ac:dyDescent="0.55000000000000004">
      <c r="A269" s="121"/>
      <c r="B269" s="121"/>
      <c r="C269" s="43" t="str">
        <f t="shared" ca="1" si="1245"/>
        <v>6x+8y=-96</v>
      </c>
      <c r="D269" s="10" t="s">
        <v>32</v>
      </c>
      <c r="E269">
        <f t="shared" ca="1" si="1246"/>
        <v>-6</v>
      </c>
      <c r="G269" s="114"/>
      <c r="H269" s="114"/>
      <c r="I269" s="114"/>
      <c r="J269" s="114"/>
      <c r="K269" s="114"/>
      <c r="L269" s="136"/>
      <c r="P269" s="1">
        <f t="shared" ca="1" si="1664"/>
        <v>-6</v>
      </c>
      <c r="Q269" s="1">
        <f t="shared" ca="1" si="1664"/>
        <v>6</v>
      </c>
      <c r="R269" s="1">
        <f t="shared" ca="1" si="1664"/>
        <v>8</v>
      </c>
      <c r="U269">
        <f t="shared" ca="1" si="1527"/>
        <v>-6</v>
      </c>
      <c r="V269">
        <f t="shared" ca="1" si="1656"/>
        <v>6</v>
      </c>
      <c r="W269">
        <f t="shared" ca="1" si="1657"/>
        <v>8</v>
      </c>
      <c r="Y269">
        <f t="shared" ref="Y269" ca="1" si="1690">V269*U268+W269*U269</f>
        <v>-96</v>
      </c>
      <c r="Z269" t="str">
        <f t="shared" ca="1" si="1652"/>
        <v/>
      </c>
      <c r="AA269">
        <f t="shared" ca="1" si="1658"/>
        <v>6</v>
      </c>
      <c r="AB269" t="str">
        <f t="shared" ca="1" si="1653"/>
        <v>x</v>
      </c>
      <c r="AC269" t="str">
        <f t="shared" ref="AC269" ca="1" si="1691">IF(W269&lt;=0,"-","+")</f>
        <v>+</v>
      </c>
      <c r="AD269">
        <f t="shared" ref="AD269" ca="1" si="1692">IF(W269=0,"",IF(W269=1,"",IF(W269=-1,"",ABS(W269))))</f>
        <v>8</v>
      </c>
      <c r="AE269" t="s">
        <v>19</v>
      </c>
      <c r="AF269" t="s">
        <v>13</v>
      </c>
      <c r="AG269" t="str">
        <f t="shared" ref="AG269" ca="1" si="1693">IF(Y269&lt;=0,"-","")</f>
        <v>-</v>
      </c>
      <c r="AH269">
        <f t="shared" ca="1" si="1670"/>
        <v>96</v>
      </c>
      <c r="AJ269" t="str">
        <f t="shared" ca="1" si="1671"/>
        <v>6x+8y=-96</v>
      </c>
      <c r="AM269" s="98" t="s">
        <v>341</v>
      </c>
      <c r="AN269" t="str">
        <f t="shared" ref="AN269" ca="1" si="1694">D268&amp;E268</f>
        <v>x=-8</v>
      </c>
      <c r="AO269" t="s">
        <v>338</v>
      </c>
      <c r="AP269" t="str">
        <f t="shared" ref="AP269" ca="1" si="1695">D269&amp;E269</f>
        <v>y=-6</v>
      </c>
      <c r="AQ269" s="98" t="s">
        <v>339</v>
      </c>
      <c r="AR269" t="str">
        <f t="shared" ca="1" si="1255"/>
        <v xml:space="preserve">\\(\\quad x=-8 ,\\quad y=-6\\) </v>
      </c>
    </row>
    <row r="270" spans="1:44" x14ac:dyDescent="0.55000000000000004">
      <c r="A270" s="121" t="s">
        <v>3</v>
      </c>
      <c r="B270" s="121" t="s">
        <v>46</v>
      </c>
      <c r="C270" s="43" t="str">
        <f t="shared" ca="1" si="1245"/>
        <v>x=10y-68</v>
      </c>
      <c r="D270" s="10" t="s">
        <v>31</v>
      </c>
      <c r="E270">
        <f t="shared" ca="1" si="1246"/>
        <v>2</v>
      </c>
      <c r="G270" s="114" t="s">
        <v>60</v>
      </c>
      <c r="H270" s="115" t="s">
        <v>343</v>
      </c>
      <c r="I270" s="115" t="str">
        <f t="shared" ref="I270" ca="1" si="1696">AR270</f>
        <v>\\(\\quad \\begin{cases}\\displaystyle\\begin{align}x=10y-68\\\\ -6x+3y=9\\end{align}\\end{cases}\\)</v>
      </c>
      <c r="J270" s="115" t="str">
        <f t="shared" ref="J270" ca="1" si="1697">AR271</f>
        <v xml:space="preserve">\\(\\quad x=2 ,\\quad y=7\\) </v>
      </c>
      <c r="K270" s="115" t="s">
        <v>62</v>
      </c>
      <c r="L270" s="135" t="str">
        <f t="shared" ref="L270" ca="1" si="1698">"INSERT INTO "&amp;G270&amp;"(tangen,question,answer,editor,date,count) VALUES('"&amp;H270&amp;"','"&amp;I270&amp;"','"&amp;J270&amp;"','"&amp;K270&amp;"',NOW(),0);"</f>
        <v>INSERT INTO math(tangen,question,answer,editor,date,count) VALUES('m6200','\\(\\quad \\begin{cases}\\displaystyle\\begin{align}x=10y-68\\\\ -6x+3y=9\\end{align}\\end{cases}\\)','\\(\\quad x=2 ,\\quad y=7\\) ','harazono',NOW(),0);</v>
      </c>
      <c r="P270" s="1">
        <f t="shared" ca="1" si="1664"/>
        <v>2</v>
      </c>
      <c r="Q270" s="3">
        <v>1</v>
      </c>
      <c r="R270" s="1">
        <f t="shared" ca="1" si="1664"/>
        <v>-10</v>
      </c>
      <c r="U270">
        <f t="shared" ca="1" si="1527"/>
        <v>2</v>
      </c>
      <c r="V270">
        <f t="shared" si="1656"/>
        <v>1</v>
      </c>
      <c r="W270">
        <f t="shared" ca="1" si="1657"/>
        <v>-10</v>
      </c>
      <c r="X270">
        <f t="shared" ref="X270" ca="1" si="1699">W270*-1</f>
        <v>10</v>
      </c>
      <c r="Y270">
        <f t="shared" ref="Y270" ca="1" si="1700">V270*U270+W270*U271</f>
        <v>-68</v>
      </c>
      <c r="Z270" t="str">
        <f t="shared" si="1652"/>
        <v/>
      </c>
      <c r="AA270" t="str">
        <f t="shared" si="1658"/>
        <v/>
      </c>
      <c r="AB270" t="str">
        <f t="shared" si="1653"/>
        <v>x</v>
      </c>
      <c r="AC270" t="s">
        <v>13</v>
      </c>
      <c r="AD270" t="str">
        <f t="shared" ref="AD270" ca="1" si="1701">IF(X270&lt;=0,"-","")</f>
        <v/>
      </c>
      <c r="AE270">
        <f t="shared" ref="AE270" ca="1" si="1702">IF(X270=0,"",IF(X270=1,"",IF(X270=-1,"",ABS(X270))))</f>
        <v>10</v>
      </c>
      <c r="AF270" t="s">
        <v>19</v>
      </c>
      <c r="AG270" t="str">
        <f t="shared" ref="AG270" ca="1" si="1703">IF(Y270&lt;=0,"-","+")</f>
        <v>-</v>
      </c>
      <c r="AH270">
        <f t="shared" ca="1" si="1670"/>
        <v>68</v>
      </c>
      <c r="AJ270" t="str">
        <f t="shared" ca="1" si="1671"/>
        <v>x=10y-68</v>
      </c>
      <c r="AM270" t="s">
        <v>337</v>
      </c>
      <c r="AN270" s="43" t="str">
        <f t="shared" ref="AN270" ca="1" si="1704">C270</f>
        <v>x=10y-68</v>
      </c>
      <c r="AO270" s="98" t="s">
        <v>335</v>
      </c>
      <c r="AP270" s="43" t="str">
        <f t="shared" ref="AP270" ca="1" si="1705">C271</f>
        <v>-6x+3y=9</v>
      </c>
      <c r="AQ270" t="s">
        <v>336</v>
      </c>
      <c r="AR270" t="str">
        <f t="shared" ca="1" si="1255"/>
        <v>\\(\\quad \\begin{cases}\\displaystyle\\begin{align}x=10y-68\\\\ -6x+3y=9\\end{align}\\end{cases}\\)</v>
      </c>
    </row>
    <row r="271" spans="1:44" x14ac:dyDescent="0.55000000000000004">
      <c r="A271" s="121"/>
      <c r="B271" s="121"/>
      <c r="C271" s="43" t="str">
        <f t="shared" ca="1" si="1245"/>
        <v>-6x+3y=9</v>
      </c>
      <c r="D271" s="10" t="s">
        <v>32</v>
      </c>
      <c r="E271">
        <f t="shared" ca="1" si="1246"/>
        <v>7</v>
      </c>
      <c r="G271" s="114"/>
      <c r="H271" s="114"/>
      <c r="I271" s="114"/>
      <c r="J271" s="114"/>
      <c r="K271" s="114"/>
      <c r="L271" s="136"/>
      <c r="P271" s="1">
        <f t="shared" ca="1" si="1664"/>
        <v>7</v>
      </c>
      <c r="Q271" s="1">
        <f t="shared" ca="1" si="1664"/>
        <v>-6</v>
      </c>
      <c r="R271" s="1">
        <f t="shared" ca="1" si="1664"/>
        <v>3</v>
      </c>
      <c r="U271">
        <f t="shared" ca="1" si="1527"/>
        <v>7</v>
      </c>
      <c r="V271">
        <f t="shared" ca="1" si="1656"/>
        <v>-6</v>
      </c>
      <c r="W271">
        <f t="shared" ca="1" si="1657"/>
        <v>3</v>
      </c>
      <c r="Y271">
        <f t="shared" ref="Y271" ca="1" si="1706">V271*U270+W271*U271</f>
        <v>9</v>
      </c>
      <c r="Z271" t="str">
        <f t="shared" ca="1" si="1652"/>
        <v>-</v>
      </c>
      <c r="AA271">
        <f t="shared" ca="1" si="1658"/>
        <v>6</v>
      </c>
      <c r="AB271" t="str">
        <f t="shared" ca="1" si="1653"/>
        <v>x</v>
      </c>
      <c r="AC271" t="str">
        <f t="shared" ref="AC271" ca="1" si="1707">IF(W271&lt;=0,"-","+")</f>
        <v>+</v>
      </c>
      <c r="AD271">
        <f t="shared" ref="AD271" ca="1" si="1708">IF(W271=0,"",IF(W271=1,"",IF(W271=-1,"",ABS(W271))))</f>
        <v>3</v>
      </c>
      <c r="AE271" t="s">
        <v>19</v>
      </c>
      <c r="AF271" t="s">
        <v>13</v>
      </c>
      <c r="AG271" t="str">
        <f ca="1">IF(Y271&lt;=0,"-","")</f>
        <v/>
      </c>
      <c r="AH271">
        <f t="shared" ca="1" si="1670"/>
        <v>9</v>
      </c>
      <c r="AJ271" t="str">
        <f t="shared" ca="1" si="1671"/>
        <v>-6x+3y=9</v>
      </c>
      <c r="AM271" s="98" t="s">
        <v>341</v>
      </c>
      <c r="AN271" t="str">
        <f t="shared" ref="AN271" ca="1" si="1709">D270&amp;E270</f>
        <v>x=2</v>
      </c>
      <c r="AO271" t="s">
        <v>338</v>
      </c>
      <c r="AP271" t="str">
        <f t="shared" ref="AP271" ca="1" si="1710">D271&amp;E271</f>
        <v>y=7</v>
      </c>
      <c r="AQ271" s="98" t="s">
        <v>339</v>
      </c>
      <c r="AR271" t="str">
        <f t="shared" ca="1" si="1255"/>
        <v xml:space="preserve">\\(\\quad x=2 ,\\quad y=7\\) </v>
      </c>
    </row>
    <row r="272" spans="1:44" x14ac:dyDescent="0.55000000000000004">
      <c r="A272" s="121" t="s">
        <v>3</v>
      </c>
      <c r="B272" s="121" t="s">
        <v>46</v>
      </c>
      <c r="C272" s="43" t="str">
        <f t="shared" ca="1" si="1245"/>
        <v>x=-7y+33</v>
      </c>
      <c r="D272" s="10" t="s">
        <v>31</v>
      </c>
      <c r="E272">
        <f t="shared" ca="1" si="1246"/>
        <v>-2</v>
      </c>
      <c r="G272" s="114" t="s">
        <v>60</v>
      </c>
      <c r="H272" s="115" t="s">
        <v>343</v>
      </c>
      <c r="I272" s="115" t="str">
        <f t="shared" ref="I272" ca="1" si="1711">AR272</f>
        <v>\\(\\quad \\begin{cases}\\displaystyle\\begin{align}x=-7y+33\\\\ 5x-4y=-30\\end{align}\\end{cases}\\)</v>
      </c>
      <c r="J272" s="115" t="str">
        <f t="shared" ref="J272" ca="1" si="1712">AR273</f>
        <v xml:space="preserve">\\(\\quad x=-2 ,\\quad y=5\\) </v>
      </c>
      <c r="K272" s="115" t="s">
        <v>62</v>
      </c>
      <c r="L272" s="135" t="str">
        <f t="shared" ref="L272" ca="1" si="1713">"INSERT INTO "&amp;G272&amp;"(tangen,question,answer,editor,date,count) VALUES('"&amp;H272&amp;"','"&amp;I272&amp;"','"&amp;J272&amp;"','"&amp;K272&amp;"',NOW(),0);"</f>
        <v>INSERT INTO math(tangen,question,answer,editor,date,count) VALUES('m6200','\\(\\quad \\begin{cases}\\displaystyle\\begin{align}x=-7y+33\\\\ 5x-4y=-30\\end{align}\\end{cases}\\)','\\(\\quad x=-2 ,\\quad y=5\\) ','harazono',NOW(),0);</v>
      </c>
      <c r="P272" s="1">
        <f t="shared" ca="1" si="1664"/>
        <v>-2</v>
      </c>
      <c r="Q272" s="3">
        <v>1</v>
      </c>
      <c r="R272" s="1">
        <f t="shared" ca="1" si="1664"/>
        <v>7</v>
      </c>
      <c r="U272">
        <f t="shared" ca="1" si="1527"/>
        <v>-2</v>
      </c>
      <c r="V272">
        <f t="shared" si="1656"/>
        <v>1</v>
      </c>
      <c r="W272">
        <f t="shared" ca="1" si="1657"/>
        <v>7</v>
      </c>
      <c r="X272">
        <f t="shared" ref="X272" ca="1" si="1714">W272*-1</f>
        <v>-7</v>
      </c>
      <c r="Y272">
        <f t="shared" ref="Y272" ca="1" si="1715">V272*U272+W272*U273</f>
        <v>33</v>
      </c>
      <c r="Z272" t="str">
        <f t="shared" si="1652"/>
        <v/>
      </c>
      <c r="AA272" t="str">
        <f t="shared" si="1658"/>
        <v/>
      </c>
      <c r="AB272" t="str">
        <f t="shared" si="1653"/>
        <v>x</v>
      </c>
      <c r="AC272" t="s">
        <v>13</v>
      </c>
      <c r="AD272" t="str">
        <f t="shared" ref="AD272" ca="1" si="1716">IF(X272&lt;=0,"-","")</f>
        <v>-</v>
      </c>
      <c r="AE272">
        <f t="shared" ref="AE272" ca="1" si="1717">IF(X272=0,"",IF(X272=1,"",IF(X272=-1,"",ABS(X272))))</f>
        <v>7</v>
      </c>
      <c r="AF272" t="s">
        <v>19</v>
      </c>
      <c r="AG272" t="str">
        <f ca="1">IF(Y272&lt;=0,"-","+")</f>
        <v>+</v>
      </c>
      <c r="AH272">
        <f t="shared" ca="1" si="1670"/>
        <v>33</v>
      </c>
      <c r="AJ272" t="str">
        <f t="shared" ca="1" si="1671"/>
        <v>x=-7y+33</v>
      </c>
      <c r="AM272" t="s">
        <v>337</v>
      </c>
      <c r="AN272" s="43" t="str">
        <f t="shared" ref="AN272" ca="1" si="1718">C272</f>
        <v>x=-7y+33</v>
      </c>
      <c r="AO272" s="98" t="s">
        <v>335</v>
      </c>
      <c r="AP272" s="43" t="str">
        <f t="shared" ref="AP272" ca="1" si="1719">C273</f>
        <v>5x-4y=-30</v>
      </c>
      <c r="AQ272" t="s">
        <v>336</v>
      </c>
      <c r="AR272" t="str">
        <f t="shared" ca="1" si="1255"/>
        <v>\\(\\quad \\begin{cases}\\displaystyle\\begin{align}x=-7y+33\\\\ 5x-4y=-30\\end{align}\\end{cases}\\)</v>
      </c>
    </row>
    <row r="273" spans="1:44" x14ac:dyDescent="0.55000000000000004">
      <c r="A273" s="121"/>
      <c r="B273" s="121"/>
      <c r="C273" s="43" t="str">
        <f t="shared" ca="1" si="1245"/>
        <v>5x-4y=-30</v>
      </c>
      <c r="D273" s="10" t="s">
        <v>32</v>
      </c>
      <c r="E273">
        <f t="shared" ca="1" si="1246"/>
        <v>5</v>
      </c>
      <c r="G273" s="114"/>
      <c r="H273" s="114"/>
      <c r="I273" s="114"/>
      <c r="J273" s="114"/>
      <c r="K273" s="114"/>
      <c r="L273" s="136"/>
      <c r="P273" s="1">
        <f t="shared" ca="1" si="1664"/>
        <v>5</v>
      </c>
      <c r="Q273" s="1">
        <f t="shared" ca="1" si="1664"/>
        <v>5</v>
      </c>
      <c r="R273" s="1">
        <f t="shared" ca="1" si="1664"/>
        <v>-4</v>
      </c>
      <c r="U273">
        <f t="shared" ca="1" si="1527"/>
        <v>5</v>
      </c>
      <c r="V273">
        <f t="shared" ca="1" si="1656"/>
        <v>5</v>
      </c>
      <c r="W273">
        <f t="shared" ca="1" si="1657"/>
        <v>-4</v>
      </c>
      <c r="Y273">
        <f t="shared" ref="Y273" ca="1" si="1720">V273*U272+W273*U273</f>
        <v>-30</v>
      </c>
      <c r="Z273" t="str">
        <f t="shared" ca="1" si="1652"/>
        <v/>
      </c>
      <c r="AA273">
        <f t="shared" ca="1" si="1658"/>
        <v>5</v>
      </c>
      <c r="AB273" t="str">
        <f t="shared" ca="1" si="1653"/>
        <v>x</v>
      </c>
      <c r="AC273" t="str">
        <f t="shared" ref="AC273" ca="1" si="1721">IF(W273&lt;=0,"-","+")</f>
        <v>-</v>
      </c>
      <c r="AD273">
        <f t="shared" ref="AD273" ca="1" si="1722">IF(W273=0,"",IF(W273=1,"",IF(W273=-1,"",ABS(W273))))</f>
        <v>4</v>
      </c>
      <c r="AE273" t="s">
        <v>19</v>
      </c>
      <c r="AF273" t="s">
        <v>13</v>
      </c>
      <c r="AG273" t="str">
        <f ca="1">IF(Y273&lt;=0,"-","")</f>
        <v>-</v>
      </c>
      <c r="AH273">
        <f t="shared" ca="1" si="1670"/>
        <v>30</v>
      </c>
      <c r="AJ273" t="str">
        <f t="shared" ca="1" si="1671"/>
        <v>5x-4y=-30</v>
      </c>
      <c r="AM273" s="98" t="s">
        <v>341</v>
      </c>
      <c r="AN273" t="str">
        <f t="shared" ref="AN273" ca="1" si="1723">D272&amp;E272</f>
        <v>x=-2</v>
      </c>
      <c r="AO273" t="s">
        <v>338</v>
      </c>
      <c r="AP273" t="str">
        <f t="shared" ref="AP273" ca="1" si="1724">D273&amp;E273</f>
        <v>y=5</v>
      </c>
      <c r="AQ273" s="98" t="s">
        <v>339</v>
      </c>
      <c r="AR273" t="str">
        <f t="shared" ca="1" si="1255"/>
        <v xml:space="preserve">\\(\\quad x=-2 ,\\quad y=5\\) </v>
      </c>
    </row>
    <row r="274" spans="1:44" x14ac:dyDescent="0.55000000000000004">
      <c r="A274" s="121" t="s">
        <v>3</v>
      </c>
      <c r="B274" s="121" t="s">
        <v>46</v>
      </c>
      <c r="C274" s="43" t="str">
        <f t="shared" ca="1" si="1245"/>
        <v>7x+2y=-47</v>
      </c>
      <c r="D274" s="10" t="s">
        <v>31</v>
      </c>
      <c r="E274">
        <f t="shared" ca="1" si="1246"/>
        <v>-7</v>
      </c>
      <c r="G274" s="114" t="s">
        <v>60</v>
      </c>
      <c r="H274" s="115" t="s">
        <v>343</v>
      </c>
      <c r="I274" s="115" t="str">
        <f t="shared" ref="I274" ca="1" si="1725">AR274</f>
        <v>\\(\\quad \\begin{cases}\\displaystyle\\begin{align}7x+2y=-47\\\\ y=-7x-48\\end{align}\\end{cases}\\)</v>
      </c>
      <c r="J274" s="115" t="str">
        <f t="shared" ref="J274" ca="1" si="1726">AR275</f>
        <v xml:space="preserve">\\(\\quad x=-7 ,\\quad y=1\\) </v>
      </c>
      <c r="K274" s="115" t="s">
        <v>62</v>
      </c>
      <c r="L274" s="135" t="str">
        <f t="shared" ref="L274" ca="1" si="1727">"INSERT INTO "&amp;G274&amp;"(tangen,question,answer,editor,date,count) VALUES('"&amp;H274&amp;"','"&amp;I274&amp;"','"&amp;J274&amp;"','"&amp;K274&amp;"',NOW(),0);"</f>
        <v>INSERT INTO math(tangen,question,answer,editor,date,count) VALUES('m6200','\\(\\quad \\begin{cases}\\displaystyle\\begin{align}7x+2y=-47\\\\ y=-7x-48\\end{align}\\end{cases}\\)','\\(\\quad x=-7 ,\\quad y=1\\) ','harazono',NOW(),0);</v>
      </c>
      <c r="P274" s="1">
        <f t="shared" ca="1" si="1664"/>
        <v>-7</v>
      </c>
      <c r="Q274" s="1">
        <f t="shared" ca="1" si="1664"/>
        <v>7</v>
      </c>
      <c r="R274" s="1">
        <f t="shared" ca="1" si="1664"/>
        <v>2</v>
      </c>
      <c r="T274" s="103"/>
      <c r="U274" s="103">
        <f t="shared" ref="U274:U293" ca="1" si="1728">IF(P274=0,2,P274)</f>
        <v>-7</v>
      </c>
      <c r="V274" s="103">
        <f ca="1">IF(Q274=0,1,Q274)</f>
        <v>7</v>
      </c>
      <c r="W274" s="103">
        <f t="shared" ref="W274" ca="1" si="1729">IF(R274=0,1,R274)</f>
        <v>2</v>
      </c>
      <c r="X274" s="103">
        <f ca="1">W274*-1</f>
        <v>-2</v>
      </c>
      <c r="Y274" s="103">
        <f ca="1">V274*U274+W274*U275</f>
        <v>-47</v>
      </c>
      <c r="Z274" s="103" t="str">
        <f t="shared" ref="Z274" ca="1" si="1730">IF(V274&lt;0,"-","")</f>
        <v/>
      </c>
      <c r="AA274" s="103">
        <f t="shared" ref="AA274" ca="1" si="1731">IF(V274=0,"",IF(V274=1,"",IF(V274=-1,"",ABS(V274))))</f>
        <v>7</v>
      </c>
      <c r="AB274" s="103" t="str">
        <f t="shared" ref="AB274" ca="1" si="1732">IF(V274=0,"","x")</f>
        <v>x</v>
      </c>
      <c r="AC274" s="103" t="str">
        <f ca="1">IF(W274&lt;=0,"-","+")</f>
        <v>+</v>
      </c>
      <c r="AD274" s="103">
        <f ca="1">IF(W274=0,"",IF(W274=1,"",IF(W274=-1,"",ABS(W274))))</f>
        <v>2</v>
      </c>
      <c r="AE274" s="103" t="s">
        <v>19</v>
      </c>
      <c r="AF274" s="103" t="s">
        <v>13</v>
      </c>
      <c r="AG274" s="103" t="str">
        <f ca="1">IF(Y274&lt;=0,"-","")</f>
        <v>-</v>
      </c>
      <c r="AH274" s="103">
        <f t="shared" ca="1" si="1551"/>
        <v>47</v>
      </c>
      <c r="AI274" s="103"/>
      <c r="AJ274" s="103" t="str">
        <f ca="1">Z274&amp;AA274&amp;AB274&amp;AC274&amp;AD274&amp;AE274&amp;AF274&amp;AG274&amp;AH274</f>
        <v>7x+2y=-47</v>
      </c>
      <c r="AM274" t="s">
        <v>337</v>
      </c>
      <c r="AN274" s="43" t="str">
        <f t="shared" ref="AN274" ca="1" si="1733">C274</f>
        <v>7x+2y=-47</v>
      </c>
      <c r="AO274" s="98" t="s">
        <v>335</v>
      </c>
      <c r="AP274" s="43" t="str">
        <f t="shared" ref="AP274" ca="1" si="1734">C275</f>
        <v>y=-7x-48</v>
      </c>
      <c r="AQ274" t="s">
        <v>336</v>
      </c>
      <c r="AR274" t="str">
        <f t="shared" ca="1" si="1255"/>
        <v>\\(\\quad \\begin{cases}\\displaystyle\\begin{align}7x+2y=-47\\\\ y=-7x-48\\end{align}\\end{cases}\\)</v>
      </c>
    </row>
    <row r="275" spans="1:44" x14ac:dyDescent="0.55000000000000004">
      <c r="A275" s="121"/>
      <c r="B275" s="121"/>
      <c r="C275" s="43" t="str">
        <f t="shared" ca="1" si="1245"/>
        <v>y=-7x-48</v>
      </c>
      <c r="D275" s="10" t="s">
        <v>32</v>
      </c>
      <c r="E275">
        <f t="shared" ca="1" si="1246"/>
        <v>1</v>
      </c>
      <c r="G275" s="114"/>
      <c r="H275" s="114"/>
      <c r="I275" s="114"/>
      <c r="J275" s="114"/>
      <c r="K275" s="114"/>
      <c r="L275" s="136"/>
      <c r="P275" s="1">
        <f t="shared" ca="1" si="1664"/>
        <v>1</v>
      </c>
      <c r="Q275" s="1">
        <f t="shared" ca="1" si="1664"/>
        <v>7</v>
      </c>
      <c r="R275" s="3">
        <v>1</v>
      </c>
      <c r="T275" s="103"/>
      <c r="U275" s="103">
        <f t="shared" ca="1" si="1728"/>
        <v>1</v>
      </c>
      <c r="V275" s="103">
        <f t="shared" ref="V275" ca="1" si="1735">IF(Q275=0,2,Q275)</f>
        <v>7</v>
      </c>
      <c r="W275" s="103">
        <f>IF(R275=0,2,R275)</f>
        <v>1</v>
      </c>
      <c r="X275" s="103">
        <f ca="1">V275*-1</f>
        <v>-7</v>
      </c>
      <c r="Y275" s="103">
        <f ca="1">V275*U274+W275*U275</f>
        <v>-48</v>
      </c>
      <c r="Z275" s="103" t="str">
        <f>IF(W275&lt;=0,"-","")</f>
        <v/>
      </c>
      <c r="AA275" s="103" t="str">
        <f>IF(W275=0,"",IF(W275=1,"",IF(W275=-1,"",ABS(W275))))</f>
        <v/>
      </c>
      <c r="AB275" s="103" t="s">
        <v>19</v>
      </c>
      <c r="AC275" s="103" t="s">
        <v>13</v>
      </c>
      <c r="AD275" s="103" t="str">
        <f ca="1">IF(X275&lt;0,"-","")</f>
        <v>-</v>
      </c>
      <c r="AE275" s="103">
        <f ca="1">IF(X275=0,"",IF(X275=1,"",IF(X275=-1,"",ABS(X275))))</f>
        <v>7</v>
      </c>
      <c r="AF275" s="103" t="str">
        <f ca="1">IF(V275=0,"","x")</f>
        <v>x</v>
      </c>
      <c r="AG275" s="103" t="str">
        <f ca="1">IF(Y275&lt;=0,"-","+")</f>
        <v>-</v>
      </c>
      <c r="AH275" s="103">
        <f ca="1">ABS(Y275)</f>
        <v>48</v>
      </c>
      <c r="AI275" s="103"/>
      <c r="AJ275" s="103" t="str">
        <f ca="1">Z275&amp;AA275&amp;AB275&amp;AC275&amp;AD275&amp;AE275&amp;AF275&amp;AG275&amp;AH275</f>
        <v>y=-7x-48</v>
      </c>
      <c r="AM275" s="98" t="s">
        <v>341</v>
      </c>
      <c r="AN275" t="str">
        <f t="shared" ref="AN275" ca="1" si="1736">D274&amp;E274</f>
        <v>x=-7</v>
      </c>
      <c r="AO275" t="s">
        <v>338</v>
      </c>
      <c r="AP275" t="str">
        <f t="shared" ref="AP275" ca="1" si="1737">D275&amp;E275</f>
        <v>y=1</v>
      </c>
      <c r="AQ275" s="98" t="s">
        <v>339</v>
      </c>
      <c r="AR275" t="str">
        <f t="shared" ca="1" si="1255"/>
        <v xml:space="preserve">\\(\\quad x=-7 ,\\quad y=1\\) </v>
      </c>
    </row>
    <row r="276" spans="1:44" x14ac:dyDescent="0.55000000000000004">
      <c r="A276" s="121" t="s">
        <v>3</v>
      </c>
      <c r="B276" s="121" t="s">
        <v>46</v>
      </c>
      <c r="C276" s="43" t="str">
        <f t="shared" ca="1" si="1245"/>
        <v>-5x-9y=-45</v>
      </c>
      <c r="D276" s="10" t="s">
        <v>31</v>
      </c>
      <c r="E276">
        <f t="shared" ca="1" si="1246"/>
        <v>-9</v>
      </c>
      <c r="G276" s="114" t="s">
        <v>60</v>
      </c>
      <c r="H276" s="115" t="s">
        <v>343</v>
      </c>
      <c r="I276" s="115" t="str">
        <f t="shared" ref="I276" ca="1" si="1738">AR276</f>
        <v>\\(\\quad \\begin{cases}\\displaystyle\\begin{align}-5x-9y=-45\\\\ y=-10x-80\\end{align}\\end{cases}\\)</v>
      </c>
      <c r="J276" s="115" t="str">
        <f t="shared" ref="J276" ca="1" si="1739">AR277</f>
        <v xml:space="preserve">\\(\\quad x=-9 ,\\quad y=10\\) </v>
      </c>
      <c r="K276" s="115" t="s">
        <v>62</v>
      </c>
      <c r="L276" s="135" t="str">
        <f t="shared" ref="L276" ca="1" si="1740">"INSERT INTO "&amp;G276&amp;"(tangen,question,answer,editor,date,count) VALUES('"&amp;H276&amp;"','"&amp;I276&amp;"','"&amp;J276&amp;"','"&amp;K276&amp;"',NOW(),0);"</f>
        <v>INSERT INTO math(tangen,question,answer,editor,date,count) VALUES('m6200','\\(\\quad \\begin{cases}\\displaystyle\\begin{align}-5x-9y=-45\\\\ y=-10x-80\\end{align}\\end{cases}\\)','\\(\\quad x=-9 ,\\quad y=10\\) ','harazono',NOW(),0);</v>
      </c>
      <c r="P276" s="1">
        <f t="shared" ca="1" si="1664"/>
        <v>-9</v>
      </c>
      <c r="Q276" s="1">
        <f t="shared" ca="1" si="1664"/>
        <v>-5</v>
      </c>
      <c r="R276" s="1">
        <f t="shared" ca="1" si="1664"/>
        <v>-9</v>
      </c>
      <c r="T276" s="103"/>
      <c r="U276" s="103">
        <f t="shared" ca="1" si="1728"/>
        <v>-9</v>
      </c>
      <c r="V276" s="103">
        <f t="shared" ref="V276" ca="1" si="1741">IF(Q276=0,1,Q276)</f>
        <v>-5</v>
      </c>
      <c r="W276" s="103">
        <f t="shared" ref="W276" ca="1" si="1742">IF(R276=0,1,R276)</f>
        <v>-9</v>
      </c>
      <c r="X276" s="103">
        <f t="shared" ref="X276" ca="1" si="1743">W276*-1</f>
        <v>9</v>
      </c>
      <c r="Y276" s="103">
        <f t="shared" ref="Y276" ca="1" si="1744">V276*U276+W276*U277</f>
        <v>-45</v>
      </c>
      <c r="Z276" s="103" t="str">
        <f t="shared" ref="Z276" ca="1" si="1745">IF(V276&lt;0,"-","")</f>
        <v>-</v>
      </c>
      <c r="AA276" s="103">
        <f t="shared" ref="AA276" ca="1" si="1746">IF(V276=0,"",IF(V276=1,"",IF(V276=-1,"",ABS(V276))))</f>
        <v>5</v>
      </c>
      <c r="AB276" s="103" t="str">
        <f t="shared" ref="AB276" ca="1" si="1747">IF(V276=0,"","x")</f>
        <v>x</v>
      </c>
      <c r="AC276" s="103" t="str">
        <f t="shared" ref="AC276" ca="1" si="1748">IF(W276&lt;=0,"-","+")</f>
        <v>-</v>
      </c>
      <c r="AD276" s="103">
        <f t="shared" ref="AD276" ca="1" si="1749">IF(W276=0,"",IF(W276=1,"",IF(W276=-1,"",ABS(W276))))</f>
        <v>9</v>
      </c>
      <c r="AE276" s="103" t="s">
        <v>19</v>
      </c>
      <c r="AF276" s="103" t="s">
        <v>13</v>
      </c>
      <c r="AG276" s="103" t="str">
        <f t="shared" ref="AG276" ca="1" si="1750">IF(Y276&lt;=0,"-","")</f>
        <v>-</v>
      </c>
      <c r="AH276" s="103">
        <f t="shared" ref="AH276:AH294" ca="1" si="1751">ABS(Y276)</f>
        <v>45</v>
      </c>
      <c r="AI276" s="103"/>
      <c r="AJ276" s="103" t="str">
        <f t="shared" ref="AJ276:AJ283" ca="1" si="1752">Z276&amp;AA276&amp;AB276&amp;AC276&amp;AD276&amp;AE276&amp;AF276&amp;AG276&amp;AH276</f>
        <v>-5x-9y=-45</v>
      </c>
      <c r="AM276" t="s">
        <v>337</v>
      </c>
      <c r="AN276" s="43" t="str">
        <f t="shared" ref="AN276" ca="1" si="1753">C276</f>
        <v>-5x-9y=-45</v>
      </c>
      <c r="AO276" s="98" t="s">
        <v>335</v>
      </c>
      <c r="AP276" s="43" t="str">
        <f t="shared" ref="AP276" ca="1" si="1754">C277</f>
        <v>y=-10x-80</v>
      </c>
      <c r="AQ276" t="s">
        <v>336</v>
      </c>
      <c r="AR276" t="str">
        <f t="shared" ca="1" si="1255"/>
        <v>\\(\\quad \\begin{cases}\\displaystyle\\begin{align}-5x-9y=-45\\\\ y=-10x-80\\end{align}\\end{cases}\\)</v>
      </c>
    </row>
    <row r="277" spans="1:44" x14ac:dyDescent="0.55000000000000004">
      <c r="A277" s="121"/>
      <c r="B277" s="121"/>
      <c r="C277" s="43" t="str">
        <f t="shared" ca="1" si="1245"/>
        <v>y=-10x-80</v>
      </c>
      <c r="D277" s="10" t="s">
        <v>32</v>
      </c>
      <c r="E277">
        <f t="shared" ca="1" si="1246"/>
        <v>10</v>
      </c>
      <c r="G277" s="114"/>
      <c r="H277" s="114"/>
      <c r="I277" s="114"/>
      <c r="J277" s="114"/>
      <c r="K277" s="114"/>
      <c r="L277" s="136"/>
      <c r="P277" s="1">
        <f t="shared" ca="1" si="1664"/>
        <v>10</v>
      </c>
      <c r="Q277" s="1">
        <f t="shared" ca="1" si="1664"/>
        <v>10</v>
      </c>
      <c r="R277" s="3">
        <v>1</v>
      </c>
      <c r="T277" s="103"/>
      <c r="U277" s="103">
        <f t="shared" ca="1" si="1728"/>
        <v>10</v>
      </c>
      <c r="V277" s="103">
        <f t="shared" ref="V277" ca="1" si="1755">IF(Q277=0,2,Q277)</f>
        <v>10</v>
      </c>
      <c r="W277" s="103">
        <f t="shared" ref="W277" si="1756">IF(R277=0,2,R277)</f>
        <v>1</v>
      </c>
      <c r="X277" s="103">
        <f t="shared" ref="X277" ca="1" si="1757">V277*-1</f>
        <v>-10</v>
      </c>
      <c r="Y277" s="103">
        <f t="shared" ref="Y277" ca="1" si="1758">V277*U276+W277*U277</f>
        <v>-80</v>
      </c>
      <c r="Z277" s="103" t="str">
        <f t="shared" ref="Z277" si="1759">IF(W277&lt;=0,"-","")</f>
        <v/>
      </c>
      <c r="AA277" s="103" t="str">
        <f t="shared" ref="AA277" si="1760">IF(W277=0,"",IF(W277=1,"",IF(W277=-1,"",ABS(W277))))</f>
        <v/>
      </c>
      <c r="AB277" s="103" t="s">
        <v>19</v>
      </c>
      <c r="AC277" s="103" t="s">
        <v>13</v>
      </c>
      <c r="AD277" s="103" t="str">
        <f t="shared" ref="AD277" ca="1" si="1761">IF(X277&lt;0,"-","")</f>
        <v>-</v>
      </c>
      <c r="AE277" s="103">
        <f t="shared" ref="AE277" ca="1" si="1762">IF(X277=0,"",IF(X277=1,"",IF(X277=-1,"",ABS(X277))))</f>
        <v>10</v>
      </c>
      <c r="AF277" s="103" t="str">
        <f t="shared" ref="AF277" ca="1" si="1763">IF(V277=0,"","x")</f>
        <v>x</v>
      </c>
      <c r="AG277" s="103" t="str">
        <f t="shared" ref="AG277" ca="1" si="1764">IF(Y277&lt;=0,"-","+")</f>
        <v>-</v>
      </c>
      <c r="AH277" s="103">
        <f t="shared" ca="1" si="1751"/>
        <v>80</v>
      </c>
      <c r="AI277" s="103"/>
      <c r="AJ277" s="103" t="str">
        <f t="shared" ca="1" si="1752"/>
        <v>y=-10x-80</v>
      </c>
      <c r="AM277" s="98" t="s">
        <v>341</v>
      </c>
      <c r="AN277" t="str">
        <f t="shared" ref="AN277" ca="1" si="1765">D276&amp;E276</f>
        <v>x=-9</v>
      </c>
      <c r="AO277" t="s">
        <v>338</v>
      </c>
      <c r="AP277" t="str">
        <f t="shared" ref="AP277" ca="1" si="1766">D277&amp;E277</f>
        <v>y=10</v>
      </c>
      <c r="AQ277" s="98" t="s">
        <v>339</v>
      </c>
      <c r="AR277" t="str">
        <f t="shared" ca="1" si="1255"/>
        <v xml:space="preserve">\\(\\quad x=-9 ,\\quad y=10\\) </v>
      </c>
    </row>
    <row r="278" spans="1:44" x14ac:dyDescent="0.55000000000000004">
      <c r="A278" s="121" t="s">
        <v>3</v>
      </c>
      <c r="B278" s="121" t="s">
        <v>46</v>
      </c>
      <c r="C278" s="43" t="str">
        <f t="shared" ca="1" si="1245"/>
        <v>x+8y=-49</v>
      </c>
      <c r="D278" s="10" t="s">
        <v>31</v>
      </c>
      <c r="E278">
        <f t="shared" ca="1" si="1246"/>
        <v>7</v>
      </c>
      <c r="G278" s="114" t="s">
        <v>60</v>
      </c>
      <c r="H278" s="115" t="s">
        <v>343</v>
      </c>
      <c r="I278" s="115" t="str">
        <f t="shared" ref="I278" ca="1" si="1767">AR278</f>
        <v>\\(\\quad \\begin{cases}\\displaystyle\\begin{align}x+8y=-49\\\\ y=-7x+42\\end{align}\\end{cases}\\)</v>
      </c>
      <c r="J278" s="115" t="str">
        <f t="shared" ref="J278" ca="1" si="1768">AR279</f>
        <v xml:space="preserve">\\(\\quad x=7 ,\\quad y=-7\\) </v>
      </c>
      <c r="K278" s="115" t="s">
        <v>62</v>
      </c>
      <c r="L278" s="135" t="str">
        <f t="shared" ref="L278" ca="1" si="1769">"INSERT INTO "&amp;G278&amp;"(tangen,question,answer,editor,date,count) VALUES('"&amp;H278&amp;"','"&amp;I278&amp;"','"&amp;J278&amp;"','"&amp;K278&amp;"',NOW(),0);"</f>
        <v>INSERT INTO math(tangen,question,answer,editor,date,count) VALUES('m6200','\\(\\quad \\begin{cases}\\displaystyle\\begin{align}x+8y=-49\\\\ y=-7x+42\\end{align}\\end{cases}\\)','\\(\\quad x=7 ,\\quad y=-7\\) ','harazono',NOW(),0);</v>
      </c>
      <c r="P278" s="1">
        <f t="shared" ca="1" si="1664"/>
        <v>7</v>
      </c>
      <c r="Q278" s="1">
        <f t="shared" ca="1" si="1664"/>
        <v>1</v>
      </c>
      <c r="R278" s="1">
        <f t="shared" ca="1" si="1664"/>
        <v>8</v>
      </c>
      <c r="T278" s="103"/>
      <c r="U278" s="103">
        <f t="shared" ca="1" si="1728"/>
        <v>7</v>
      </c>
      <c r="V278" s="103">
        <f t="shared" ref="V278" ca="1" si="1770">IF(Q278=0,1,Q278)</f>
        <v>1</v>
      </c>
      <c r="W278" s="103">
        <f t="shared" ref="W278" ca="1" si="1771">IF(R278=0,1,R278)</f>
        <v>8</v>
      </c>
      <c r="X278" s="103">
        <f t="shared" ref="X278" ca="1" si="1772">W278*-1</f>
        <v>-8</v>
      </c>
      <c r="Y278" s="103">
        <f t="shared" ref="Y278" ca="1" si="1773">V278*U278+W278*U279</f>
        <v>-49</v>
      </c>
      <c r="Z278" s="103" t="str">
        <f t="shared" ref="Z278" ca="1" si="1774">IF(V278&lt;0,"-","")</f>
        <v/>
      </c>
      <c r="AA278" s="103" t="str">
        <f t="shared" ref="AA278" ca="1" si="1775">IF(V278=0,"",IF(V278=1,"",IF(V278=-1,"",ABS(V278))))</f>
        <v/>
      </c>
      <c r="AB278" s="103" t="str">
        <f t="shared" ref="AB278" ca="1" si="1776">IF(V278=0,"","x")</f>
        <v>x</v>
      </c>
      <c r="AC278" s="103" t="str">
        <f t="shared" ref="AC278" ca="1" si="1777">IF(W278&lt;=0,"-","+")</f>
        <v>+</v>
      </c>
      <c r="AD278" s="103">
        <f t="shared" ref="AD278" ca="1" si="1778">IF(W278=0,"",IF(W278=1,"",IF(W278=-1,"",ABS(W278))))</f>
        <v>8</v>
      </c>
      <c r="AE278" s="103" t="s">
        <v>19</v>
      </c>
      <c r="AF278" s="103" t="s">
        <v>13</v>
      </c>
      <c r="AG278" s="103" t="str">
        <f t="shared" ref="AG278" ca="1" si="1779">IF(Y278&lt;=0,"-","")</f>
        <v>-</v>
      </c>
      <c r="AH278" s="103">
        <f t="shared" ca="1" si="1751"/>
        <v>49</v>
      </c>
      <c r="AI278" s="103"/>
      <c r="AJ278" s="103" t="str">
        <f t="shared" ca="1" si="1752"/>
        <v>x+8y=-49</v>
      </c>
      <c r="AM278" t="s">
        <v>337</v>
      </c>
      <c r="AN278" s="43" t="str">
        <f t="shared" ref="AN278" ca="1" si="1780">C278</f>
        <v>x+8y=-49</v>
      </c>
      <c r="AO278" s="98" t="s">
        <v>335</v>
      </c>
      <c r="AP278" s="43" t="str">
        <f t="shared" ref="AP278" ca="1" si="1781">C279</f>
        <v>y=-7x+42</v>
      </c>
      <c r="AQ278" t="s">
        <v>336</v>
      </c>
      <c r="AR278" t="str">
        <f t="shared" ca="1" si="1255"/>
        <v>\\(\\quad \\begin{cases}\\displaystyle\\begin{align}x+8y=-49\\\\ y=-7x+42\\end{align}\\end{cases}\\)</v>
      </c>
    </row>
    <row r="279" spans="1:44" x14ac:dyDescent="0.55000000000000004">
      <c r="A279" s="121"/>
      <c r="B279" s="121"/>
      <c r="C279" s="43" t="str">
        <f t="shared" ca="1" si="1245"/>
        <v>y=-7x+42</v>
      </c>
      <c r="D279" s="10" t="s">
        <v>32</v>
      </c>
      <c r="E279">
        <f t="shared" ca="1" si="1246"/>
        <v>-7</v>
      </c>
      <c r="G279" s="114"/>
      <c r="H279" s="114"/>
      <c r="I279" s="114"/>
      <c r="J279" s="114"/>
      <c r="K279" s="114"/>
      <c r="L279" s="136"/>
      <c r="P279" s="1">
        <f t="shared" ca="1" si="1664"/>
        <v>-7</v>
      </c>
      <c r="Q279" s="1">
        <f t="shared" ca="1" si="1664"/>
        <v>7</v>
      </c>
      <c r="R279" s="3">
        <v>1</v>
      </c>
      <c r="T279" s="103"/>
      <c r="U279" s="103">
        <f t="shared" ca="1" si="1728"/>
        <v>-7</v>
      </c>
      <c r="V279" s="103">
        <f t="shared" ref="V279" ca="1" si="1782">IF(Q279=0,2,Q279)</f>
        <v>7</v>
      </c>
      <c r="W279" s="103">
        <f t="shared" ref="W279" si="1783">IF(R279=0,2,R279)</f>
        <v>1</v>
      </c>
      <c r="X279" s="103">
        <f t="shared" ref="X279" ca="1" si="1784">V279*-1</f>
        <v>-7</v>
      </c>
      <c r="Y279" s="103">
        <f t="shared" ref="Y279" ca="1" si="1785">V279*U278+W279*U279</f>
        <v>42</v>
      </c>
      <c r="Z279" s="103" t="str">
        <f t="shared" ref="Z279" si="1786">IF(W279&lt;=0,"-","")</f>
        <v/>
      </c>
      <c r="AA279" s="103" t="str">
        <f t="shared" ref="AA279" si="1787">IF(W279=0,"",IF(W279=1,"",IF(W279=-1,"",ABS(W279))))</f>
        <v/>
      </c>
      <c r="AB279" s="103" t="s">
        <v>19</v>
      </c>
      <c r="AC279" s="103" t="s">
        <v>13</v>
      </c>
      <c r="AD279" s="103" t="str">
        <f t="shared" ref="AD279" ca="1" si="1788">IF(X279&lt;0,"-","")</f>
        <v>-</v>
      </c>
      <c r="AE279" s="103">
        <f t="shared" ref="AE279" ca="1" si="1789">IF(X279=0,"",IF(X279=1,"",IF(X279=-1,"",ABS(X279))))</f>
        <v>7</v>
      </c>
      <c r="AF279" s="103" t="str">
        <f t="shared" ref="AF279" ca="1" si="1790">IF(V279=0,"","x")</f>
        <v>x</v>
      </c>
      <c r="AG279" s="103" t="str">
        <f t="shared" ref="AG279" ca="1" si="1791">IF(Y279&lt;=0,"-","+")</f>
        <v>+</v>
      </c>
      <c r="AH279" s="103">
        <f t="shared" ca="1" si="1751"/>
        <v>42</v>
      </c>
      <c r="AI279" s="103"/>
      <c r="AJ279" s="103" t="str">
        <f t="shared" ca="1" si="1752"/>
        <v>y=-7x+42</v>
      </c>
      <c r="AM279" s="98" t="s">
        <v>341</v>
      </c>
      <c r="AN279" t="str">
        <f t="shared" ref="AN279" ca="1" si="1792">D278&amp;E278</f>
        <v>x=7</v>
      </c>
      <c r="AO279" t="s">
        <v>338</v>
      </c>
      <c r="AP279" t="str">
        <f t="shared" ref="AP279" ca="1" si="1793">D279&amp;E279</f>
        <v>y=-7</v>
      </c>
      <c r="AQ279" s="98" t="s">
        <v>339</v>
      </c>
      <c r="AR279" t="str">
        <f t="shared" ca="1" si="1255"/>
        <v xml:space="preserve">\\(\\quad x=7 ,\\quad y=-7\\) </v>
      </c>
    </row>
    <row r="280" spans="1:44" x14ac:dyDescent="0.55000000000000004">
      <c r="A280" s="121" t="s">
        <v>3</v>
      </c>
      <c r="B280" s="121" t="s">
        <v>46</v>
      </c>
      <c r="C280" s="43" t="str">
        <f t="shared" ca="1" si="1245"/>
        <v>6x+3y=-36</v>
      </c>
      <c r="D280" s="10" t="s">
        <v>31</v>
      </c>
      <c r="E280">
        <f t="shared" ca="1" si="1246"/>
        <v>-5</v>
      </c>
      <c r="G280" s="114" t="s">
        <v>60</v>
      </c>
      <c r="H280" s="115" t="s">
        <v>343</v>
      </c>
      <c r="I280" s="115" t="str">
        <f t="shared" ref="I280" ca="1" si="1794">AR280</f>
        <v>\\(\\quad \\begin{cases}\\displaystyle\\begin{align}6x+3y=-36\\\\ y=3x+13\\end{align}\\end{cases}\\)</v>
      </c>
      <c r="J280" s="115" t="str">
        <f t="shared" ref="J280" ca="1" si="1795">AR281</f>
        <v xml:space="preserve">\\(\\quad x=-5 ,\\quad y=-2\\) </v>
      </c>
      <c r="K280" s="115" t="s">
        <v>62</v>
      </c>
      <c r="L280" s="135" t="str">
        <f t="shared" ref="L280" ca="1" si="1796">"INSERT INTO "&amp;G280&amp;"(tangen,question,answer,editor,date,count) VALUES('"&amp;H280&amp;"','"&amp;I280&amp;"','"&amp;J280&amp;"','"&amp;K280&amp;"',NOW(),0);"</f>
        <v>INSERT INTO math(tangen,question,answer,editor,date,count) VALUES('m6200','\\(\\quad \\begin{cases}\\displaystyle\\begin{align}6x+3y=-36\\\\ y=3x+13\\end{align}\\end{cases}\\)','\\(\\quad x=-5 ,\\quad y=-2\\) ','harazono',NOW(),0);</v>
      </c>
      <c r="P280" s="1">
        <f t="shared" ca="1" si="1664"/>
        <v>-5</v>
      </c>
      <c r="Q280" s="1">
        <f t="shared" ca="1" si="1664"/>
        <v>6</v>
      </c>
      <c r="R280" s="1">
        <f t="shared" ca="1" si="1664"/>
        <v>3</v>
      </c>
      <c r="T280" s="103"/>
      <c r="U280" s="103">
        <f t="shared" ca="1" si="1728"/>
        <v>-5</v>
      </c>
      <c r="V280" s="103">
        <f t="shared" ref="V280" ca="1" si="1797">IF(Q280=0,1,Q280)</f>
        <v>6</v>
      </c>
      <c r="W280" s="103">
        <f t="shared" ref="W280" ca="1" si="1798">IF(R280=0,1,R280)</f>
        <v>3</v>
      </c>
      <c r="X280" s="103">
        <f t="shared" ref="X280" ca="1" si="1799">W280*-1</f>
        <v>-3</v>
      </c>
      <c r="Y280" s="103">
        <f t="shared" ref="Y280" ca="1" si="1800">V280*U280+W280*U281</f>
        <v>-36</v>
      </c>
      <c r="Z280" s="103" t="str">
        <f t="shared" ref="Z280" ca="1" si="1801">IF(V280&lt;0,"-","")</f>
        <v/>
      </c>
      <c r="AA280" s="103">
        <f t="shared" ref="AA280" ca="1" si="1802">IF(V280=0,"",IF(V280=1,"",IF(V280=-1,"",ABS(V280))))</f>
        <v>6</v>
      </c>
      <c r="AB280" s="103" t="str">
        <f t="shared" ref="AB280" ca="1" si="1803">IF(V280=0,"","x")</f>
        <v>x</v>
      </c>
      <c r="AC280" s="103" t="str">
        <f t="shared" ref="AC280" ca="1" si="1804">IF(W280&lt;=0,"-","+")</f>
        <v>+</v>
      </c>
      <c r="AD280" s="103">
        <f t="shared" ref="AD280" ca="1" si="1805">IF(W280=0,"",IF(W280=1,"",IF(W280=-1,"",ABS(W280))))</f>
        <v>3</v>
      </c>
      <c r="AE280" s="103" t="s">
        <v>19</v>
      </c>
      <c r="AF280" s="103" t="s">
        <v>13</v>
      </c>
      <c r="AG280" s="103" t="str">
        <f t="shared" ref="AG280" ca="1" si="1806">IF(Y280&lt;=0,"-","")</f>
        <v>-</v>
      </c>
      <c r="AH280" s="103">
        <f t="shared" ca="1" si="1751"/>
        <v>36</v>
      </c>
      <c r="AI280" s="103"/>
      <c r="AJ280" s="103" t="str">
        <f t="shared" ca="1" si="1752"/>
        <v>6x+3y=-36</v>
      </c>
      <c r="AM280" t="s">
        <v>337</v>
      </c>
      <c r="AN280" s="43" t="str">
        <f t="shared" ref="AN280" ca="1" si="1807">C280</f>
        <v>6x+3y=-36</v>
      </c>
      <c r="AO280" s="98" t="s">
        <v>335</v>
      </c>
      <c r="AP280" s="43" t="str">
        <f t="shared" ref="AP280" ca="1" si="1808">C281</f>
        <v>y=3x+13</v>
      </c>
      <c r="AQ280" t="s">
        <v>336</v>
      </c>
      <c r="AR280" t="str">
        <f t="shared" ca="1" si="1255"/>
        <v>\\(\\quad \\begin{cases}\\displaystyle\\begin{align}6x+3y=-36\\\\ y=3x+13\\end{align}\\end{cases}\\)</v>
      </c>
    </row>
    <row r="281" spans="1:44" x14ac:dyDescent="0.55000000000000004">
      <c r="A281" s="121"/>
      <c r="B281" s="121"/>
      <c r="C281" s="43" t="str">
        <f t="shared" ca="1" si="1245"/>
        <v>y=3x+13</v>
      </c>
      <c r="D281" s="10" t="s">
        <v>32</v>
      </c>
      <c r="E281">
        <f t="shared" ca="1" si="1246"/>
        <v>-2</v>
      </c>
      <c r="G281" s="114"/>
      <c r="H281" s="114"/>
      <c r="I281" s="114"/>
      <c r="J281" s="114"/>
      <c r="K281" s="114"/>
      <c r="L281" s="136"/>
      <c r="P281" s="1">
        <f t="shared" ca="1" si="1664"/>
        <v>-2</v>
      </c>
      <c r="Q281" s="1">
        <f t="shared" ca="1" si="1664"/>
        <v>-3</v>
      </c>
      <c r="R281" s="3">
        <v>1</v>
      </c>
      <c r="T281" s="103"/>
      <c r="U281" s="103">
        <f t="shared" ca="1" si="1728"/>
        <v>-2</v>
      </c>
      <c r="V281" s="103">
        <f t="shared" ref="V281" ca="1" si="1809">IF(Q281=0,2,Q281)</f>
        <v>-3</v>
      </c>
      <c r="W281" s="103">
        <f t="shared" ref="W281" si="1810">IF(R281=0,2,R281)</f>
        <v>1</v>
      </c>
      <c r="X281" s="103">
        <f t="shared" ref="X281" ca="1" si="1811">V281*-1</f>
        <v>3</v>
      </c>
      <c r="Y281" s="103">
        <f t="shared" ref="Y281" ca="1" si="1812">V281*U280+W281*U281</f>
        <v>13</v>
      </c>
      <c r="Z281" s="103" t="str">
        <f t="shared" ref="Z281" si="1813">IF(W281&lt;=0,"-","")</f>
        <v/>
      </c>
      <c r="AA281" s="103" t="str">
        <f t="shared" ref="AA281" si="1814">IF(W281=0,"",IF(W281=1,"",IF(W281=-1,"",ABS(W281))))</f>
        <v/>
      </c>
      <c r="AB281" s="103" t="s">
        <v>19</v>
      </c>
      <c r="AC281" s="103" t="s">
        <v>13</v>
      </c>
      <c r="AD281" s="103" t="str">
        <f t="shared" ref="AD281" ca="1" si="1815">IF(X281&lt;0,"-","")</f>
        <v/>
      </c>
      <c r="AE281" s="103">
        <f t="shared" ref="AE281" ca="1" si="1816">IF(X281=0,"",IF(X281=1,"",IF(X281=-1,"",ABS(X281))))</f>
        <v>3</v>
      </c>
      <c r="AF281" s="103" t="str">
        <f t="shared" ref="AF281" ca="1" si="1817">IF(V281=0,"","x")</f>
        <v>x</v>
      </c>
      <c r="AG281" s="103" t="str">
        <f t="shared" ref="AG281" ca="1" si="1818">IF(Y281&lt;=0,"-","+")</f>
        <v>+</v>
      </c>
      <c r="AH281" s="103">
        <f t="shared" ca="1" si="1751"/>
        <v>13</v>
      </c>
      <c r="AI281" s="103"/>
      <c r="AJ281" s="103" t="str">
        <f t="shared" ca="1" si="1752"/>
        <v>y=3x+13</v>
      </c>
      <c r="AM281" s="98" t="s">
        <v>341</v>
      </c>
      <c r="AN281" t="str">
        <f t="shared" ref="AN281" ca="1" si="1819">D280&amp;E280</f>
        <v>x=-5</v>
      </c>
      <c r="AO281" t="s">
        <v>338</v>
      </c>
      <c r="AP281" t="str">
        <f t="shared" ref="AP281" ca="1" si="1820">D281&amp;E281</f>
        <v>y=-2</v>
      </c>
      <c r="AQ281" s="98" t="s">
        <v>339</v>
      </c>
      <c r="AR281" t="str">
        <f t="shared" ca="1" si="1255"/>
        <v xml:space="preserve">\\(\\quad x=-5 ,\\quad y=-2\\) </v>
      </c>
    </row>
    <row r="282" spans="1:44" x14ac:dyDescent="0.55000000000000004">
      <c r="A282" s="121" t="s">
        <v>3</v>
      </c>
      <c r="B282" s="121" t="s">
        <v>46</v>
      </c>
      <c r="C282" s="43" t="str">
        <f t="shared" ca="1" si="1245"/>
        <v>-6x+5y=32</v>
      </c>
      <c r="D282" s="10" t="s">
        <v>31</v>
      </c>
      <c r="E282">
        <f t="shared" ca="1" si="1246"/>
        <v>3</v>
      </c>
      <c r="G282" s="114" t="s">
        <v>60</v>
      </c>
      <c r="H282" s="115" t="s">
        <v>343</v>
      </c>
      <c r="I282" s="115" t="str">
        <f t="shared" ref="I282" ca="1" si="1821">AR282</f>
        <v>\\(\\quad \\begin{cases}\\displaystyle\\begin{align}-6x+5y=32\\\\ y=3x+1\\end{align}\\end{cases}\\)</v>
      </c>
      <c r="J282" s="115" t="str">
        <f t="shared" ref="J282" ca="1" si="1822">AR283</f>
        <v xml:space="preserve">\\(\\quad x=3 ,\\quad y=10\\) </v>
      </c>
      <c r="K282" s="115" t="s">
        <v>62</v>
      </c>
      <c r="L282" s="135" t="str">
        <f t="shared" ref="L282" ca="1" si="1823">"INSERT INTO "&amp;G282&amp;"(tangen,question,answer,editor,date,count) VALUES('"&amp;H282&amp;"','"&amp;I282&amp;"','"&amp;J282&amp;"','"&amp;K282&amp;"',NOW(),0);"</f>
        <v>INSERT INTO math(tangen,question,answer,editor,date,count) VALUES('m6200','\\(\\quad \\begin{cases}\\displaystyle\\begin{align}-6x+5y=32\\\\ y=3x+1\\end{align}\\end{cases}\\)','\\(\\quad x=3 ,\\quad y=10\\) ','harazono',NOW(),0);</v>
      </c>
      <c r="P282" s="1">
        <f t="shared" ca="1" si="1664"/>
        <v>3</v>
      </c>
      <c r="Q282" s="1">
        <f t="shared" ca="1" si="1664"/>
        <v>-6</v>
      </c>
      <c r="R282" s="1">
        <f t="shared" ca="1" si="1664"/>
        <v>5</v>
      </c>
      <c r="T282" s="103"/>
      <c r="U282" s="103">
        <f t="shared" ca="1" si="1728"/>
        <v>3</v>
      </c>
      <c r="V282" s="103">
        <f t="shared" ref="V282" ca="1" si="1824">IF(Q282=0,1,Q282)</f>
        <v>-6</v>
      </c>
      <c r="W282" s="103">
        <f t="shared" ref="W282" ca="1" si="1825">IF(R282=0,1,R282)</f>
        <v>5</v>
      </c>
      <c r="X282" s="103">
        <f t="shared" ref="X282" ca="1" si="1826">W282*-1</f>
        <v>-5</v>
      </c>
      <c r="Y282" s="103">
        <f t="shared" ref="Y282" ca="1" si="1827">V282*U282+W282*U283</f>
        <v>32</v>
      </c>
      <c r="Z282" s="103" t="str">
        <f t="shared" ref="Z282" ca="1" si="1828">IF(V282&lt;0,"-","")</f>
        <v>-</v>
      </c>
      <c r="AA282" s="103">
        <f t="shared" ref="AA282" ca="1" si="1829">IF(V282=0,"",IF(V282=1,"",IF(V282=-1,"",ABS(V282))))</f>
        <v>6</v>
      </c>
      <c r="AB282" s="103" t="str">
        <f t="shared" ref="AB282" ca="1" si="1830">IF(V282=0,"","x")</f>
        <v>x</v>
      </c>
      <c r="AC282" s="103" t="str">
        <f t="shared" ref="AC282" ca="1" si="1831">IF(W282&lt;=0,"-","+")</f>
        <v>+</v>
      </c>
      <c r="AD282" s="103">
        <f t="shared" ref="AD282" ca="1" si="1832">IF(W282=0,"",IF(W282=1,"",IF(W282=-1,"",ABS(W282))))</f>
        <v>5</v>
      </c>
      <c r="AE282" s="103" t="s">
        <v>19</v>
      </c>
      <c r="AF282" s="103" t="s">
        <v>13</v>
      </c>
      <c r="AG282" s="103" t="str">
        <f t="shared" ref="AG282" ca="1" si="1833">IF(Y282&lt;=0,"-","")</f>
        <v/>
      </c>
      <c r="AH282" s="103">
        <f t="shared" ca="1" si="1751"/>
        <v>32</v>
      </c>
      <c r="AI282" s="103"/>
      <c r="AJ282" s="103" t="str">
        <f t="shared" ca="1" si="1752"/>
        <v>-6x+5y=32</v>
      </c>
      <c r="AM282" t="s">
        <v>337</v>
      </c>
      <c r="AN282" s="43" t="str">
        <f t="shared" ref="AN282" ca="1" si="1834">C282</f>
        <v>-6x+5y=32</v>
      </c>
      <c r="AO282" s="98" t="s">
        <v>335</v>
      </c>
      <c r="AP282" s="43" t="str">
        <f t="shared" ref="AP282" ca="1" si="1835">C283</f>
        <v>y=3x+1</v>
      </c>
      <c r="AQ282" t="s">
        <v>336</v>
      </c>
      <c r="AR282" t="str">
        <f t="shared" ca="1" si="1255"/>
        <v>\\(\\quad \\begin{cases}\\displaystyle\\begin{align}-6x+5y=32\\\\ y=3x+1\\end{align}\\end{cases}\\)</v>
      </c>
    </row>
    <row r="283" spans="1:44" x14ac:dyDescent="0.55000000000000004">
      <c r="A283" s="121"/>
      <c r="B283" s="121"/>
      <c r="C283" s="43" t="str">
        <f t="shared" ca="1" si="1245"/>
        <v>y=3x+1</v>
      </c>
      <c r="D283" s="10" t="s">
        <v>32</v>
      </c>
      <c r="E283">
        <f t="shared" ca="1" si="1246"/>
        <v>10</v>
      </c>
      <c r="G283" s="114"/>
      <c r="H283" s="114"/>
      <c r="I283" s="114"/>
      <c r="J283" s="114"/>
      <c r="K283" s="114"/>
      <c r="L283" s="136"/>
      <c r="P283" s="1">
        <f t="shared" ca="1" si="1664"/>
        <v>10</v>
      </c>
      <c r="Q283" s="1">
        <f t="shared" ca="1" si="1664"/>
        <v>-3</v>
      </c>
      <c r="R283" s="3">
        <v>1</v>
      </c>
      <c r="T283" s="103"/>
      <c r="U283" s="103">
        <f t="shared" ca="1" si="1728"/>
        <v>10</v>
      </c>
      <c r="V283" s="103">
        <f t="shared" ref="V283" ca="1" si="1836">IF(Q283=0,2,Q283)</f>
        <v>-3</v>
      </c>
      <c r="W283" s="103">
        <f t="shared" ref="W283" si="1837">IF(R283=0,2,R283)</f>
        <v>1</v>
      </c>
      <c r="X283" s="103">
        <f t="shared" ref="X283" ca="1" si="1838">V283*-1</f>
        <v>3</v>
      </c>
      <c r="Y283" s="103">
        <f t="shared" ref="Y283" ca="1" si="1839">V283*U282+W283*U283</f>
        <v>1</v>
      </c>
      <c r="Z283" s="103" t="str">
        <f t="shared" ref="Z283" si="1840">IF(W283&lt;=0,"-","")</f>
        <v/>
      </c>
      <c r="AA283" s="103" t="str">
        <f t="shared" ref="AA283" si="1841">IF(W283=0,"",IF(W283=1,"",IF(W283=-1,"",ABS(W283))))</f>
        <v/>
      </c>
      <c r="AB283" s="103" t="s">
        <v>19</v>
      </c>
      <c r="AC283" s="103" t="s">
        <v>13</v>
      </c>
      <c r="AD283" s="103" t="str">
        <f t="shared" ref="AD283" ca="1" si="1842">IF(X283&lt;0,"-","")</f>
        <v/>
      </c>
      <c r="AE283" s="103">
        <f t="shared" ref="AE283" ca="1" si="1843">IF(X283=0,"",IF(X283=1,"",IF(X283=-1,"",ABS(X283))))</f>
        <v>3</v>
      </c>
      <c r="AF283" s="103" t="str">
        <f t="shared" ref="AF283" ca="1" si="1844">IF(V283=0,"","x")</f>
        <v>x</v>
      </c>
      <c r="AG283" s="103" t="str">
        <f t="shared" ref="AG283" ca="1" si="1845">IF(Y283&lt;=0,"-","+")</f>
        <v>+</v>
      </c>
      <c r="AH283" s="103">
        <f t="shared" ca="1" si="1751"/>
        <v>1</v>
      </c>
      <c r="AI283" s="103"/>
      <c r="AJ283" s="103" t="str">
        <f t="shared" ca="1" si="1752"/>
        <v>y=3x+1</v>
      </c>
      <c r="AM283" s="98" t="s">
        <v>341</v>
      </c>
      <c r="AN283" t="str">
        <f t="shared" ref="AN283" ca="1" si="1846">D282&amp;E282</f>
        <v>x=3</v>
      </c>
      <c r="AO283" t="s">
        <v>338</v>
      </c>
      <c r="AP283" t="str">
        <f t="shared" ref="AP283" ca="1" si="1847">D283&amp;E283</f>
        <v>y=10</v>
      </c>
      <c r="AQ283" s="98" t="s">
        <v>339</v>
      </c>
      <c r="AR283" t="str">
        <f t="shared" ca="1" si="1255"/>
        <v xml:space="preserve">\\(\\quad x=3 ,\\quad y=10\\) </v>
      </c>
    </row>
    <row r="284" spans="1:44" x14ac:dyDescent="0.55000000000000004">
      <c r="A284" s="121" t="s">
        <v>3</v>
      </c>
      <c r="B284" s="121" t="s">
        <v>46</v>
      </c>
      <c r="C284" s="43" t="str">
        <f t="shared" ca="1" si="1245"/>
        <v>x=-8y-1</v>
      </c>
      <c r="D284" s="10" t="s">
        <v>31</v>
      </c>
      <c r="E284">
        <f t="shared" ca="1" si="1246"/>
        <v>-9</v>
      </c>
      <c r="G284" s="114" t="s">
        <v>60</v>
      </c>
      <c r="H284" s="115" t="s">
        <v>343</v>
      </c>
      <c r="I284" s="115" t="str">
        <f t="shared" ref="I284" ca="1" si="1848">AR284</f>
        <v>\\(\\quad \\begin{cases}\\displaystyle\\begin{align}x=-8y-1\\\\ 4x+7y=-29\\end{align}\\end{cases}\\)</v>
      </c>
      <c r="J284" s="115" t="str">
        <f t="shared" ref="J284" ca="1" si="1849">AR285</f>
        <v xml:space="preserve">\\(\\quad x=-9 ,\\quad y=1\\) </v>
      </c>
      <c r="K284" s="115" t="s">
        <v>62</v>
      </c>
      <c r="L284" s="135" t="str">
        <f t="shared" ref="L284" ca="1" si="1850">"INSERT INTO "&amp;G284&amp;"(tangen,question,answer,editor,date,count) VALUES('"&amp;H284&amp;"','"&amp;I284&amp;"','"&amp;J284&amp;"','"&amp;K284&amp;"',NOW(),0);"</f>
        <v>INSERT INTO math(tangen,question,answer,editor,date,count) VALUES('m6200','\\(\\quad \\begin{cases}\\displaystyle\\begin{align}x=-8y-1\\\\ 4x+7y=-29\\end{align}\\end{cases}\\)','\\(\\quad x=-9 ,\\quad y=1\\) ','harazono',NOW(),0);</v>
      </c>
      <c r="P284" s="1">
        <f t="shared" ca="1" si="1651"/>
        <v>-9</v>
      </c>
      <c r="Q284" s="3">
        <v>1</v>
      </c>
      <c r="R284" s="1">
        <f t="shared" ca="1" si="1651"/>
        <v>8</v>
      </c>
      <c r="U284">
        <f t="shared" ca="1" si="1728"/>
        <v>-9</v>
      </c>
      <c r="V284">
        <f>IF(Q284=0,1,Q284)</f>
        <v>1</v>
      </c>
      <c r="W284">
        <f ca="1">IF(R284=0,1,R284)</f>
        <v>8</v>
      </c>
      <c r="X284">
        <f ca="1">W284*-1</f>
        <v>-8</v>
      </c>
      <c r="Y284">
        <f ca="1">V284*U284+W284*U285</f>
        <v>-1</v>
      </c>
      <c r="Z284" t="str">
        <f t="shared" ref="Z284:Z293" si="1851">IF(V284&lt;0,"-","")</f>
        <v/>
      </c>
      <c r="AA284" t="str">
        <f>IF(V284=0,"",IF(V284=1,"",IF(V284=-1,"",ABS(V284))))</f>
        <v/>
      </c>
      <c r="AB284" t="str">
        <f t="shared" ref="AB284:AB293" si="1852">IF(V284=0,"","x")</f>
        <v>x</v>
      </c>
      <c r="AC284" t="s">
        <v>13</v>
      </c>
      <c r="AD284" t="str">
        <f ca="1">IF(X284&lt;=0,"-","")</f>
        <v>-</v>
      </c>
      <c r="AE284">
        <f ca="1">IF(X284=0,"",IF(X284=1,"",IF(X284=-1,"",ABS(X284))))</f>
        <v>8</v>
      </c>
      <c r="AF284" t="s">
        <v>19</v>
      </c>
      <c r="AG284" t="str">
        <f ca="1">IF(Y284&lt;=0,"-","+")</f>
        <v>-</v>
      </c>
      <c r="AH284">
        <f t="shared" ca="1" si="1751"/>
        <v>1</v>
      </c>
      <c r="AJ284" t="str">
        <f ca="1">Z284&amp;AA284&amp;AB284&amp;AC284&amp;AD284&amp;AE284&amp;AF284&amp;AG284&amp;AH284</f>
        <v>x=-8y-1</v>
      </c>
      <c r="AM284" t="s">
        <v>337</v>
      </c>
      <c r="AN284" s="43" t="str">
        <f t="shared" ref="AN284" ca="1" si="1853">C284</f>
        <v>x=-8y-1</v>
      </c>
      <c r="AO284" s="98" t="s">
        <v>335</v>
      </c>
      <c r="AP284" s="43" t="str">
        <f t="shared" ref="AP284" ca="1" si="1854">C285</f>
        <v>4x+7y=-29</v>
      </c>
      <c r="AQ284" t="s">
        <v>336</v>
      </c>
      <c r="AR284" t="str">
        <f t="shared" ca="1" si="1255"/>
        <v>\\(\\quad \\begin{cases}\\displaystyle\\begin{align}x=-8y-1\\\\ 4x+7y=-29\\end{align}\\end{cases}\\)</v>
      </c>
    </row>
    <row r="285" spans="1:44" x14ac:dyDescent="0.55000000000000004">
      <c r="A285" s="121"/>
      <c r="B285" s="121"/>
      <c r="C285" s="43" t="str">
        <f t="shared" ca="1" si="1245"/>
        <v>4x+7y=-29</v>
      </c>
      <c r="D285" s="10" t="s">
        <v>32</v>
      </c>
      <c r="E285">
        <f t="shared" ca="1" si="1246"/>
        <v>1</v>
      </c>
      <c r="G285" s="114"/>
      <c r="H285" s="114"/>
      <c r="I285" s="114"/>
      <c r="J285" s="114"/>
      <c r="K285" s="114"/>
      <c r="L285" s="136"/>
      <c r="P285" s="1">
        <f t="shared" ref="P285:R303" ca="1" si="1855">RANDBETWEEN(-10,10)</f>
        <v>1</v>
      </c>
      <c r="Q285" s="1">
        <f t="shared" ca="1" si="1855"/>
        <v>4</v>
      </c>
      <c r="R285" s="1">
        <f t="shared" ca="1" si="1855"/>
        <v>7</v>
      </c>
      <c r="U285">
        <f t="shared" ca="1" si="1728"/>
        <v>1</v>
      </c>
      <c r="V285">
        <f t="shared" ref="V285:V293" ca="1" si="1856">IF(Q285=0,1,Q285)</f>
        <v>4</v>
      </c>
      <c r="W285">
        <f t="shared" ref="W285:W293" ca="1" si="1857">IF(R285=0,1,R285)</f>
        <v>7</v>
      </c>
      <c r="Y285">
        <f ca="1">V285*U284+W285*U285</f>
        <v>-29</v>
      </c>
      <c r="Z285" t="str">
        <f t="shared" ca="1" si="1851"/>
        <v/>
      </c>
      <c r="AA285">
        <f t="shared" ref="AA285:AA293" ca="1" si="1858">IF(V285=0,"",IF(V285=1,"",IF(V285=-1,"",ABS(V285))))</f>
        <v>4</v>
      </c>
      <c r="AB285" t="str">
        <f t="shared" ca="1" si="1852"/>
        <v>x</v>
      </c>
      <c r="AC285" t="str">
        <f ca="1">IF(W285&lt;=0,"-","+")</f>
        <v>+</v>
      </c>
      <c r="AD285">
        <f ca="1">IF(W285=0,"",IF(W285=1,"",IF(W285=-1,"",ABS(W285))))</f>
        <v>7</v>
      </c>
      <c r="AE285" t="s">
        <v>19</v>
      </c>
      <c r="AF285" t="s">
        <v>13</v>
      </c>
      <c r="AG285" t="str">
        <f ca="1">IF(Y285&lt;=0,"-","")</f>
        <v>-</v>
      </c>
      <c r="AH285">
        <f ca="1">ABS(Y285)</f>
        <v>29</v>
      </c>
      <c r="AJ285" t="str">
        <f ca="1">Z285&amp;AA285&amp;AB285&amp;AC285&amp;AD285&amp;AE285&amp;AF285&amp;AG285&amp;AH285</f>
        <v>4x+7y=-29</v>
      </c>
      <c r="AM285" s="98" t="s">
        <v>341</v>
      </c>
      <c r="AN285" t="str">
        <f t="shared" ref="AN285" ca="1" si="1859">D284&amp;E284</f>
        <v>x=-9</v>
      </c>
      <c r="AO285" t="s">
        <v>338</v>
      </c>
      <c r="AP285" t="str">
        <f t="shared" ref="AP285" ca="1" si="1860">D285&amp;E285</f>
        <v>y=1</v>
      </c>
      <c r="AQ285" s="98" t="s">
        <v>339</v>
      </c>
      <c r="AR285" t="str">
        <f t="shared" ca="1" si="1255"/>
        <v xml:space="preserve">\\(\\quad x=-9 ,\\quad y=1\\) </v>
      </c>
    </row>
    <row r="286" spans="1:44" x14ac:dyDescent="0.55000000000000004">
      <c r="A286" s="121" t="s">
        <v>3</v>
      </c>
      <c r="B286" s="121" t="s">
        <v>46</v>
      </c>
      <c r="C286" s="43" t="str">
        <f t="shared" ca="1" si="1245"/>
        <v>x=-6y+39</v>
      </c>
      <c r="D286" s="10" t="s">
        <v>31</v>
      </c>
      <c r="E286">
        <f t="shared" ca="1" si="1246"/>
        <v>3</v>
      </c>
      <c r="G286" s="114" t="s">
        <v>60</v>
      </c>
      <c r="H286" s="115" t="s">
        <v>343</v>
      </c>
      <c r="I286" s="115" t="str">
        <f t="shared" ref="I286" ca="1" si="1861">AR286</f>
        <v>\\(\\quad \\begin{cases}\\displaystyle\\begin{align}x=-6y+39\\\\ x-3y=-15\\end{align}\\end{cases}\\)</v>
      </c>
      <c r="J286" s="115" t="str">
        <f t="shared" ref="J286" ca="1" si="1862">AR287</f>
        <v xml:space="preserve">\\(\\quad x=3 ,\\quad y=6\\) </v>
      </c>
      <c r="K286" s="115" t="s">
        <v>62</v>
      </c>
      <c r="L286" s="135" t="str">
        <f t="shared" ref="L286" ca="1" si="1863">"INSERT INTO "&amp;G286&amp;"(tangen,question,answer,editor,date,count) VALUES('"&amp;H286&amp;"','"&amp;I286&amp;"','"&amp;J286&amp;"','"&amp;K286&amp;"',NOW(),0);"</f>
        <v>INSERT INTO math(tangen,question,answer,editor,date,count) VALUES('m6200','\\(\\quad \\begin{cases}\\displaystyle\\begin{align}x=-6y+39\\\\ x-3y=-15\\end{align}\\end{cases}\\)','\\(\\quad x=3 ,\\quad y=6\\) ','harazono',NOW(),0);</v>
      </c>
      <c r="P286" s="1">
        <f t="shared" ca="1" si="1855"/>
        <v>3</v>
      </c>
      <c r="Q286" s="3">
        <v>1</v>
      </c>
      <c r="R286" s="1">
        <f t="shared" ca="1" si="1855"/>
        <v>6</v>
      </c>
      <c r="U286">
        <f t="shared" ca="1" si="1728"/>
        <v>3</v>
      </c>
      <c r="V286">
        <f t="shared" si="1856"/>
        <v>1</v>
      </c>
      <c r="W286">
        <f t="shared" ca="1" si="1857"/>
        <v>6</v>
      </c>
      <c r="X286">
        <f t="shared" ref="X286" ca="1" si="1864">W286*-1</f>
        <v>-6</v>
      </c>
      <c r="Y286">
        <f t="shared" ref="Y286" ca="1" si="1865">V286*U286+W286*U287</f>
        <v>39</v>
      </c>
      <c r="Z286" t="str">
        <f t="shared" si="1851"/>
        <v/>
      </c>
      <c r="AA286" t="str">
        <f t="shared" si="1858"/>
        <v/>
      </c>
      <c r="AB286" t="str">
        <f t="shared" si="1852"/>
        <v>x</v>
      </c>
      <c r="AC286" t="s">
        <v>13</v>
      </c>
      <c r="AD286" t="str">
        <f t="shared" ref="AD286" ca="1" si="1866">IF(X286&lt;=0,"-","")</f>
        <v>-</v>
      </c>
      <c r="AE286">
        <f t="shared" ref="AE286" ca="1" si="1867">IF(X286=0,"",IF(X286=1,"",IF(X286=-1,"",ABS(X286))))</f>
        <v>6</v>
      </c>
      <c r="AF286" t="s">
        <v>19</v>
      </c>
      <c r="AG286" t="str">
        <f t="shared" ref="AG286" ca="1" si="1868">IF(Y286&lt;=0,"-","+")</f>
        <v>+</v>
      </c>
      <c r="AH286">
        <f t="shared" ref="AH286:AH293" ca="1" si="1869">ABS(Y286)</f>
        <v>39</v>
      </c>
      <c r="AJ286" t="str">
        <f t="shared" ref="AJ286:AJ293" ca="1" si="1870">Z286&amp;AA286&amp;AB286&amp;AC286&amp;AD286&amp;AE286&amp;AF286&amp;AG286&amp;AH286</f>
        <v>x=-6y+39</v>
      </c>
      <c r="AM286" t="s">
        <v>337</v>
      </c>
      <c r="AN286" s="43" t="str">
        <f t="shared" ref="AN286" ca="1" si="1871">C286</f>
        <v>x=-6y+39</v>
      </c>
      <c r="AO286" s="98" t="s">
        <v>335</v>
      </c>
      <c r="AP286" s="43" t="str">
        <f t="shared" ref="AP286" ca="1" si="1872">C287</f>
        <v>x-3y=-15</v>
      </c>
      <c r="AQ286" t="s">
        <v>336</v>
      </c>
      <c r="AR286" t="str">
        <f t="shared" ca="1" si="1255"/>
        <v>\\(\\quad \\begin{cases}\\displaystyle\\begin{align}x=-6y+39\\\\ x-3y=-15\\end{align}\\end{cases}\\)</v>
      </c>
    </row>
    <row r="287" spans="1:44" x14ac:dyDescent="0.55000000000000004">
      <c r="A287" s="121"/>
      <c r="B287" s="121"/>
      <c r="C287" s="43" t="str">
        <f t="shared" ca="1" si="1245"/>
        <v>x-3y=-15</v>
      </c>
      <c r="D287" s="10" t="s">
        <v>32</v>
      </c>
      <c r="E287">
        <f t="shared" ca="1" si="1246"/>
        <v>6</v>
      </c>
      <c r="G287" s="114"/>
      <c r="H287" s="114"/>
      <c r="I287" s="114"/>
      <c r="J287" s="114"/>
      <c r="K287" s="114"/>
      <c r="L287" s="136"/>
      <c r="P287" s="1">
        <f t="shared" ca="1" si="1855"/>
        <v>6</v>
      </c>
      <c r="Q287" s="1">
        <f t="shared" ca="1" si="1855"/>
        <v>1</v>
      </c>
      <c r="R287" s="1">
        <f t="shared" ca="1" si="1855"/>
        <v>-3</v>
      </c>
      <c r="U287">
        <f t="shared" ca="1" si="1728"/>
        <v>6</v>
      </c>
      <c r="V287">
        <f t="shared" ca="1" si="1856"/>
        <v>1</v>
      </c>
      <c r="W287">
        <f t="shared" ca="1" si="1857"/>
        <v>-3</v>
      </c>
      <c r="Y287">
        <f t="shared" ref="Y287" ca="1" si="1873">V287*U286+W287*U287</f>
        <v>-15</v>
      </c>
      <c r="Z287" t="str">
        <f t="shared" ca="1" si="1851"/>
        <v/>
      </c>
      <c r="AA287" t="str">
        <f t="shared" ca="1" si="1858"/>
        <v/>
      </c>
      <c r="AB287" t="str">
        <f t="shared" ca="1" si="1852"/>
        <v>x</v>
      </c>
      <c r="AC287" t="str">
        <f t="shared" ref="AC287" ca="1" si="1874">IF(W287&lt;=0,"-","+")</f>
        <v>-</v>
      </c>
      <c r="AD287">
        <f t="shared" ref="AD287" ca="1" si="1875">IF(W287=0,"",IF(W287=1,"",IF(W287=-1,"",ABS(W287))))</f>
        <v>3</v>
      </c>
      <c r="AE287" t="s">
        <v>19</v>
      </c>
      <c r="AF287" t="s">
        <v>13</v>
      </c>
      <c r="AG287" t="str">
        <f t="shared" ref="AG287" ca="1" si="1876">IF(Y287&lt;=0,"-","")</f>
        <v>-</v>
      </c>
      <c r="AH287">
        <f t="shared" ca="1" si="1869"/>
        <v>15</v>
      </c>
      <c r="AJ287" t="str">
        <f t="shared" ca="1" si="1870"/>
        <v>x-3y=-15</v>
      </c>
      <c r="AM287" s="98" t="s">
        <v>341</v>
      </c>
      <c r="AN287" t="str">
        <f t="shared" ref="AN287" ca="1" si="1877">D286&amp;E286</f>
        <v>x=3</v>
      </c>
      <c r="AO287" t="s">
        <v>338</v>
      </c>
      <c r="AP287" t="str">
        <f t="shared" ref="AP287" ca="1" si="1878">D287&amp;E287</f>
        <v>y=6</v>
      </c>
      <c r="AQ287" s="98" t="s">
        <v>339</v>
      </c>
      <c r="AR287" t="str">
        <f t="shared" ca="1" si="1255"/>
        <v xml:space="preserve">\\(\\quad x=3 ,\\quad y=6\\) </v>
      </c>
    </row>
    <row r="288" spans="1:44" x14ac:dyDescent="0.55000000000000004">
      <c r="A288" s="121" t="s">
        <v>3</v>
      </c>
      <c r="B288" s="121" t="s">
        <v>46</v>
      </c>
      <c r="C288" s="43" t="str">
        <f t="shared" ref="C288:C303" ca="1" si="1879">AJ288</f>
        <v>x=-5y-1</v>
      </c>
      <c r="D288" s="10" t="s">
        <v>31</v>
      </c>
      <c r="E288">
        <f t="shared" ref="E288:E303" ca="1" si="1880">U288</f>
        <v>-6</v>
      </c>
      <c r="G288" s="114" t="s">
        <v>60</v>
      </c>
      <c r="H288" s="115" t="s">
        <v>343</v>
      </c>
      <c r="I288" s="115" t="str">
        <f t="shared" ref="I288" ca="1" si="1881">AR288</f>
        <v>\\(\\quad \\begin{cases}\\displaystyle\\begin{align}x=-5y-1\\\\ -2x+3y=15\\end{align}\\end{cases}\\)</v>
      </c>
      <c r="J288" s="115" t="str">
        <f t="shared" ref="J288" ca="1" si="1882">AR289</f>
        <v xml:space="preserve">\\(\\quad x=-6 ,\\quad y=1\\) </v>
      </c>
      <c r="K288" s="115" t="s">
        <v>62</v>
      </c>
      <c r="L288" s="135" t="str">
        <f t="shared" ref="L288" ca="1" si="1883">"INSERT INTO "&amp;G288&amp;"(tangen,question,answer,editor,date,count) VALUES('"&amp;H288&amp;"','"&amp;I288&amp;"','"&amp;J288&amp;"','"&amp;K288&amp;"',NOW(),0);"</f>
        <v>INSERT INTO math(tangen,question,answer,editor,date,count) VALUES('m6200','\\(\\quad \\begin{cases}\\displaystyle\\begin{align}x=-5y-1\\\\ -2x+3y=15\\end{align}\\end{cases}\\)','\\(\\quad x=-6 ,\\quad y=1\\) ','harazono',NOW(),0);</v>
      </c>
      <c r="P288" s="1">
        <f t="shared" ca="1" si="1855"/>
        <v>-6</v>
      </c>
      <c r="Q288" s="3">
        <v>1</v>
      </c>
      <c r="R288" s="1">
        <f t="shared" ca="1" si="1855"/>
        <v>5</v>
      </c>
      <c r="U288">
        <f t="shared" ca="1" si="1728"/>
        <v>-6</v>
      </c>
      <c r="V288">
        <f t="shared" si="1856"/>
        <v>1</v>
      </c>
      <c r="W288">
        <f t="shared" ca="1" si="1857"/>
        <v>5</v>
      </c>
      <c r="X288">
        <f t="shared" ref="X288" ca="1" si="1884">W288*-1</f>
        <v>-5</v>
      </c>
      <c r="Y288">
        <f t="shared" ref="Y288" ca="1" si="1885">V288*U288+W288*U289</f>
        <v>-1</v>
      </c>
      <c r="Z288" t="str">
        <f t="shared" si="1851"/>
        <v/>
      </c>
      <c r="AA288" t="str">
        <f t="shared" si="1858"/>
        <v/>
      </c>
      <c r="AB288" t="str">
        <f t="shared" si="1852"/>
        <v>x</v>
      </c>
      <c r="AC288" t="s">
        <v>13</v>
      </c>
      <c r="AD288" t="str">
        <f t="shared" ref="AD288" ca="1" si="1886">IF(X288&lt;=0,"-","")</f>
        <v>-</v>
      </c>
      <c r="AE288">
        <f t="shared" ref="AE288" ca="1" si="1887">IF(X288=0,"",IF(X288=1,"",IF(X288=-1,"",ABS(X288))))</f>
        <v>5</v>
      </c>
      <c r="AF288" t="s">
        <v>19</v>
      </c>
      <c r="AG288" t="str">
        <f t="shared" ref="AG288" ca="1" si="1888">IF(Y288&lt;=0,"-","+")</f>
        <v>-</v>
      </c>
      <c r="AH288">
        <f t="shared" ca="1" si="1869"/>
        <v>1</v>
      </c>
      <c r="AJ288" t="str">
        <f t="shared" ca="1" si="1870"/>
        <v>x=-5y-1</v>
      </c>
      <c r="AM288" t="s">
        <v>337</v>
      </c>
      <c r="AN288" s="43" t="str">
        <f t="shared" ref="AN288" ca="1" si="1889">C288</f>
        <v>x=-5y-1</v>
      </c>
      <c r="AO288" s="98" t="s">
        <v>335</v>
      </c>
      <c r="AP288" s="43" t="str">
        <f t="shared" ref="AP288" ca="1" si="1890">C289</f>
        <v>-2x+3y=15</v>
      </c>
      <c r="AQ288" t="s">
        <v>336</v>
      </c>
      <c r="AR288" t="str">
        <f t="shared" ref="AR288:AR303" ca="1" si="1891">AM288&amp;AN288&amp;AO288&amp;AP288&amp;AQ288</f>
        <v>\\(\\quad \\begin{cases}\\displaystyle\\begin{align}x=-5y-1\\\\ -2x+3y=15\\end{align}\\end{cases}\\)</v>
      </c>
    </row>
    <row r="289" spans="1:44" x14ac:dyDescent="0.55000000000000004">
      <c r="A289" s="121"/>
      <c r="B289" s="121"/>
      <c r="C289" s="43" t="str">
        <f t="shared" ca="1" si="1879"/>
        <v>-2x+3y=15</v>
      </c>
      <c r="D289" s="10" t="s">
        <v>32</v>
      </c>
      <c r="E289">
        <f t="shared" ca="1" si="1880"/>
        <v>1</v>
      </c>
      <c r="G289" s="114"/>
      <c r="H289" s="114"/>
      <c r="I289" s="114"/>
      <c r="J289" s="114"/>
      <c r="K289" s="114"/>
      <c r="L289" s="136"/>
      <c r="P289" s="1">
        <f t="shared" ca="1" si="1855"/>
        <v>1</v>
      </c>
      <c r="Q289" s="1">
        <f t="shared" ca="1" si="1855"/>
        <v>-2</v>
      </c>
      <c r="R289" s="1">
        <f t="shared" ca="1" si="1855"/>
        <v>3</v>
      </c>
      <c r="U289">
        <f t="shared" ca="1" si="1728"/>
        <v>1</v>
      </c>
      <c r="V289">
        <f t="shared" ca="1" si="1856"/>
        <v>-2</v>
      </c>
      <c r="W289">
        <f t="shared" ca="1" si="1857"/>
        <v>3</v>
      </c>
      <c r="Y289">
        <f t="shared" ref="Y289" ca="1" si="1892">V289*U288+W289*U289</f>
        <v>15</v>
      </c>
      <c r="Z289" t="str">
        <f t="shared" ca="1" si="1851"/>
        <v>-</v>
      </c>
      <c r="AA289">
        <f t="shared" ca="1" si="1858"/>
        <v>2</v>
      </c>
      <c r="AB289" t="str">
        <f t="shared" ca="1" si="1852"/>
        <v>x</v>
      </c>
      <c r="AC289" t="str">
        <f t="shared" ref="AC289" ca="1" si="1893">IF(W289&lt;=0,"-","+")</f>
        <v>+</v>
      </c>
      <c r="AD289">
        <f t="shared" ref="AD289" ca="1" si="1894">IF(W289=0,"",IF(W289=1,"",IF(W289=-1,"",ABS(W289))))</f>
        <v>3</v>
      </c>
      <c r="AE289" t="s">
        <v>19</v>
      </c>
      <c r="AF289" t="s">
        <v>13</v>
      </c>
      <c r="AG289" t="str">
        <f t="shared" ref="AG289" ca="1" si="1895">IF(Y289&lt;=0,"-","")</f>
        <v/>
      </c>
      <c r="AH289">
        <f t="shared" ca="1" si="1869"/>
        <v>15</v>
      </c>
      <c r="AJ289" t="str">
        <f t="shared" ca="1" si="1870"/>
        <v>-2x+3y=15</v>
      </c>
      <c r="AM289" s="98" t="s">
        <v>341</v>
      </c>
      <c r="AN289" t="str">
        <f t="shared" ref="AN289" ca="1" si="1896">D288&amp;E288</f>
        <v>x=-6</v>
      </c>
      <c r="AO289" t="s">
        <v>338</v>
      </c>
      <c r="AP289" t="str">
        <f t="shared" ref="AP289" ca="1" si="1897">D289&amp;E289</f>
        <v>y=1</v>
      </c>
      <c r="AQ289" s="98" t="s">
        <v>339</v>
      </c>
      <c r="AR289" t="str">
        <f t="shared" ca="1" si="1891"/>
        <v xml:space="preserve">\\(\\quad x=-6 ,\\quad y=1\\) </v>
      </c>
    </row>
    <row r="290" spans="1:44" x14ac:dyDescent="0.55000000000000004">
      <c r="A290" s="121" t="s">
        <v>3</v>
      </c>
      <c r="B290" s="121" t="s">
        <v>46</v>
      </c>
      <c r="C290" s="43" t="str">
        <f t="shared" ca="1" si="1879"/>
        <v>x=4y-23</v>
      </c>
      <c r="D290" s="10" t="s">
        <v>31</v>
      </c>
      <c r="E290">
        <f t="shared" ca="1" si="1880"/>
        <v>-3</v>
      </c>
      <c r="G290" s="114" t="s">
        <v>60</v>
      </c>
      <c r="H290" s="115" t="s">
        <v>343</v>
      </c>
      <c r="I290" s="115" t="str">
        <f t="shared" ref="I290" ca="1" si="1898">AR290</f>
        <v>\\(\\quad \\begin{cases}\\displaystyle\\begin{align}x=4y-23\\\\ 6x+6y=12\\end{align}\\end{cases}\\)</v>
      </c>
      <c r="J290" s="115" t="str">
        <f t="shared" ref="J290" ca="1" si="1899">AR291</f>
        <v xml:space="preserve">\\(\\quad x=-3 ,\\quad y=5\\) </v>
      </c>
      <c r="K290" s="115" t="s">
        <v>62</v>
      </c>
      <c r="L290" s="135" t="str">
        <f t="shared" ref="L290" ca="1" si="1900">"INSERT INTO "&amp;G290&amp;"(tangen,question,answer,editor,date,count) VALUES('"&amp;H290&amp;"','"&amp;I290&amp;"','"&amp;J290&amp;"','"&amp;K290&amp;"',NOW(),0);"</f>
        <v>INSERT INTO math(tangen,question,answer,editor,date,count) VALUES('m6200','\\(\\quad \\begin{cases}\\displaystyle\\begin{align}x=4y-23\\\\ 6x+6y=12\\end{align}\\end{cases}\\)','\\(\\quad x=-3 ,\\quad y=5\\) ','harazono',NOW(),0);</v>
      </c>
      <c r="P290" s="1">
        <f t="shared" ca="1" si="1855"/>
        <v>-3</v>
      </c>
      <c r="Q290" s="3">
        <v>1</v>
      </c>
      <c r="R290" s="1">
        <f t="shared" ca="1" si="1855"/>
        <v>-4</v>
      </c>
      <c r="U290">
        <f t="shared" ca="1" si="1728"/>
        <v>-3</v>
      </c>
      <c r="V290">
        <f t="shared" si="1856"/>
        <v>1</v>
      </c>
      <c r="W290">
        <f t="shared" ca="1" si="1857"/>
        <v>-4</v>
      </c>
      <c r="X290">
        <f t="shared" ref="X290" ca="1" si="1901">W290*-1</f>
        <v>4</v>
      </c>
      <c r="Y290">
        <f t="shared" ref="Y290" ca="1" si="1902">V290*U290+W290*U291</f>
        <v>-23</v>
      </c>
      <c r="Z290" t="str">
        <f t="shared" si="1851"/>
        <v/>
      </c>
      <c r="AA290" t="str">
        <f t="shared" si="1858"/>
        <v/>
      </c>
      <c r="AB290" t="str">
        <f t="shared" si="1852"/>
        <v>x</v>
      </c>
      <c r="AC290" t="s">
        <v>13</v>
      </c>
      <c r="AD290" t="str">
        <f t="shared" ref="AD290" ca="1" si="1903">IF(X290&lt;=0,"-","")</f>
        <v/>
      </c>
      <c r="AE290">
        <f t="shared" ref="AE290" ca="1" si="1904">IF(X290=0,"",IF(X290=1,"",IF(X290=-1,"",ABS(X290))))</f>
        <v>4</v>
      </c>
      <c r="AF290" t="s">
        <v>19</v>
      </c>
      <c r="AG290" t="str">
        <f t="shared" ref="AG290" ca="1" si="1905">IF(Y290&lt;=0,"-","+")</f>
        <v>-</v>
      </c>
      <c r="AH290">
        <f t="shared" ca="1" si="1869"/>
        <v>23</v>
      </c>
      <c r="AJ290" t="str">
        <f t="shared" ca="1" si="1870"/>
        <v>x=4y-23</v>
      </c>
      <c r="AM290" t="s">
        <v>337</v>
      </c>
      <c r="AN290" s="43" t="str">
        <f t="shared" ref="AN290" ca="1" si="1906">C290</f>
        <v>x=4y-23</v>
      </c>
      <c r="AO290" s="98" t="s">
        <v>335</v>
      </c>
      <c r="AP290" s="43" t="str">
        <f t="shared" ref="AP290" ca="1" si="1907">C291</f>
        <v>6x+6y=12</v>
      </c>
      <c r="AQ290" t="s">
        <v>336</v>
      </c>
      <c r="AR290" t="str">
        <f t="shared" ca="1" si="1891"/>
        <v>\\(\\quad \\begin{cases}\\displaystyle\\begin{align}x=4y-23\\\\ 6x+6y=12\\end{align}\\end{cases}\\)</v>
      </c>
    </row>
    <row r="291" spans="1:44" x14ac:dyDescent="0.55000000000000004">
      <c r="A291" s="121"/>
      <c r="B291" s="121"/>
      <c r="C291" s="43" t="str">
        <f t="shared" ca="1" si="1879"/>
        <v>6x+6y=12</v>
      </c>
      <c r="D291" s="10" t="s">
        <v>32</v>
      </c>
      <c r="E291">
        <f t="shared" ca="1" si="1880"/>
        <v>5</v>
      </c>
      <c r="G291" s="114"/>
      <c r="H291" s="114"/>
      <c r="I291" s="114"/>
      <c r="J291" s="114"/>
      <c r="K291" s="114"/>
      <c r="L291" s="136"/>
      <c r="P291" s="1">
        <f t="shared" ca="1" si="1855"/>
        <v>5</v>
      </c>
      <c r="Q291" s="1">
        <f t="shared" ca="1" si="1855"/>
        <v>6</v>
      </c>
      <c r="R291" s="1">
        <f t="shared" ca="1" si="1855"/>
        <v>6</v>
      </c>
      <c r="U291">
        <f t="shared" ca="1" si="1728"/>
        <v>5</v>
      </c>
      <c r="V291">
        <f t="shared" ca="1" si="1856"/>
        <v>6</v>
      </c>
      <c r="W291">
        <f t="shared" ca="1" si="1857"/>
        <v>6</v>
      </c>
      <c r="Y291">
        <f t="shared" ref="Y291" ca="1" si="1908">V291*U290+W291*U291</f>
        <v>12</v>
      </c>
      <c r="Z291" t="str">
        <f t="shared" ca="1" si="1851"/>
        <v/>
      </c>
      <c r="AA291">
        <f t="shared" ca="1" si="1858"/>
        <v>6</v>
      </c>
      <c r="AB291" t="str">
        <f t="shared" ca="1" si="1852"/>
        <v>x</v>
      </c>
      <c r="AC291" t="str">
        <f t="shared" ref="AC291" ca="1" si="1909">IF(W291&lt;=0,"-","+")</f>
        <v>+</v>
      </c>
      <c r="AD291">
        <f t="shared" ref="AD291" ca="1" si="1910">IF(W291=0,"",IF(W291=1,"",IF(W291=-1,"",ABS(W291))))</f>
        <v>6</v>
      </c>
      <c r="AE291" t="s">
        <v>19</v>
      </c>
      <c r="AF291" t="s">
        <v>13</v>
      </c>
      <c r="AG291" t="str">
        <f ca="1">IF(Y291&lt;=0,"-","")</f>
        <v/>
      </c>
      <c r="AH291">
        <f t="shared" ca="1" si="1869"/>
        <v>12</v>
      </c>
      <c r="AJ291" t="str">
        <f t="shared" ca="1" si="1870"/>
        <v>6x+6y=12</v>
      </c>
      <c r="AM291" s="98" t="s">
        <v>341</v>
      </c>
      <c r="AN291" t="str">
        <f t="shared" ref="AN291" ca="1" si="1911">D290&amp;E290</f>
        <v>x=-3</v>
      </c>
      <c r="AO291" t="s">
        <v>338</v>
      </c>
      <c r="AP291" t="str">
        <f t="shared" ref="AP291" ca="1" si="1912">D291&amp;E291</f>
        <v>y=5</v>
      </c>
      <c r="AQ291" s="98" t="s">
        <v>339</v>
      </c>
      <c r="AR291" t="str">
        <f t="shared" ca="1" si="1891"/>
        <v xml:space="preserve">\\(\\quad x=-3 ,\\quad y=5\\) </v>
      </c>
    </row>
    <row r="292" spans="1:44" x14ac:dyDescent="0.55000000000000004">
      <c r="A292" s="121" t="s">
        <v>3</v>
      </c>
      <c r="B292" s="121" t="s">
        <v>46</v>
      </c>
      <c r="C292" s="43" t="str">
        <f t="shared" ca="1" si="1879"/>
        <v>x=-6y+10</v>
      </c>
      <c r="D292" s="10" t="s">
        <v>31</v>
      </c>
      <c r="E292">
        <f t="shared" ca="1" si="1880"/>
        <v>-2</v>
      </c>
      <c r="G292" s="114" t="s">
        <v>60</v>
      </c>
      <c r="H292" s="115" t="s">
        <v>343</v>
      </c>
      <c r="I292" s="115" t="str">
        <f t="shared" ref="I292" ca="1" si="1913">AR292</f>
        <v>\\(\\quad \\begin{cases}\\displaystyle\\begin{align}x=-6y+10\\\\ -2x-3y=-2\\end{align}\\end{cases}\\)</v>
      </c>
      <c r="J292" s="115" t="str">
        <f t="shared" ref="J292" ca="1" si="1914">AR293</f>
        <v xml:space="preserve">\\(\\quad x=-2 ,\\quad y=2\\) </v>
      </c>
      <c r="K292" s="115" t="s">
        <v>62</v>
      </c>
      <c r="L292" s="135" t="str">
        <f t="shared" ref="L292" ca="1" si="1915">"INSERT INTO "&amp;G292&amp;"(tangen,question,answer,editor,date,count) VALUES('"&amp;H292&amp;"','"&amp;I292&amp;"','"&amp;J292&amp;"','"&amp;K292&amp;"',NOW(),0);"</f>
        <v>INSERT INTO math(tangen,question,answer,editor,date,count) VALUES('m6200','\\(\\quad \\begin{cases}\\displaystyle\\begin{align}x=-6y+10\\\\ -2x-3y=-2\\end{align}\\end{cases}\\)','\\(\\quad x=-2 ,\\quad y=2\\) ','harazono',NOW(),0);</v>
      </c>
      <c r="P292" s="1">
        <f t="shared" ca="1" si="1855"/>
        <v>-2</v>
      </c>
      <c r="Q292" s="3">
        <v>1</v>
      </c>
      <c r="R292" s="1">
        <f t="shared" ca="1" si="1855"/>
        <v>6</v>
      </c>
      <c r="U292">
        <f t="shared" ca="1" si="1728"/>
        <v>-2</v>
      </c>
      <c r="V292">
        <f t="shared" si="1856"/>
        <v>1</v>
      </c>
      <c r="W292">
        <f t="shared" ca="1" si="1857"/>
        <v>6</v>
      </c>
      <c r="X292">
        <f t="shared" ref="X292" ca="1" si="1916">W292*-1</f>
        <v>-6</v>
      </c>
      <c r="Y292">
        <f t="shared" ref="Y292" ca="1" si="1917">V292*U292+W292*U293</f>
        <v>10</v>
      </c>
      <c r="Z292" t="str">
        <f t="shared" si="1851"/>
        <v/>
      </c>
      <c r="AA292" t="str">
        <f t="shared" si="1858"/>
        <v/>
      </c>
      <c r="AB292" t="str">
        <f t="shared" si="1852"/>
        <v>x</v>
      </c>
      <c r="AC292" t="s">
        <v>13</v>
      </c>
      <c r="AD292" t="str">
        <f t="shared" ref="AD292" ca="1" si="1918">IF(X292&lt;=0,"-","")</f>
        <v>-</v>
      </c>
      <c r="AE292">
        <f t="shared" ref="AE292" ca="1" si="1919">IF(X292=0,"",IF(X292=1,"",IF(X292=-1,"",ABS(X292))))</f>
        <v>6</v>
      </c>
      <c r="AF292" t="s">
        <v>19</v>
      </c>
      <c r="AG292" t="str">
        <f ca="1">IF(Y292&lt;=0,"-","+")</f>
        <v>+</v>
      </c>
      <c r="AH292">
        <f t="shared" ca="1" si="1869"/>
        <v>10</v>
      </c>
      <c r="AJ292" t="str">
        <f t="shared" ca="1" si="1870"/>
        <v>x=-6y+10</v>
      </c>
      <c r="AM292" t="s">
        <v>337</v>
      </c>
      <c r="AN292" s="43" t="str">
        <f t="shared" ref="AN292" ca="1" si="1920">C292</f>
        <v>x=-6y+10</v>
      </c>
      <c r="AO292" s="98" t="s">
        <v>335</v>
      </c>
      <c r="AP292" s="43" t="str">
        <f t="shared" ref="AP292" ca="1" si="1921">C293</f>
        <v>-2x-3y=-2</v>
      </c>
      <c r="AQ292" t="s">
        <v>336</v>
      </c>
      <c r="AR292" t="str">
        <f t="shared" ca="1" si="1891"/>
        <v>\\(\\quad \\begin{cases}\\displaystyle\\begin{align}x=-6y+10\\\\ -2x-3y=-2\\end{align}\\end{cases}\\)</v>
      </c>
    </row>
    <row r="293" spans="1:44" x14ac:dyDescent="0.55000000000000004">
      <c r="A293" s="121"/>
      <c r="B293" s="121"/>
      <c r="C293" s="43" t="str">
        <f t="shared" ca="1" si="1879"/>
        <v>-2x-3y=-2</v>
      </c>
      <c r="D293" s="10" t="s">
        <v>32</v>
      </c>
      <c r="E293">
        <f t="shared" ca="1" si="1880"/>
        <v>2</v>
      </c>
      <c r="G293" s="114"/>
      <c r="H293" s="114"/>
      <c r="I293" s="114"/>
      <c r="J293" s="114"/>
      <c r="K293" s="114"/>
      <c r="L293" s="136"/>
      <c r="P293" s="1">
        <f t="shared" ca="1" si="1855"/>
        <v>2</v>
      </c>
      <c r="Q293" s="1">
        <f t="shared" ca="1" si="1855"/>
        <v>-2</v>
      </c>
      <c r="R293" s="1">
        <f t="shared" ca="1" si="1855"/>
        <v>-3</v>
      </c>
      <c r="U293">
        <f t="shared" ca="1" si="1728"/>
        <v>2</v>
      </c>
      <c r="V293">
        <f t="shared" ca="1" si="1856"/>
        <v>-2</v>
      </c>
      <c r="W293">
        <f t="shared" ca="1" si="1857"/>
        <v>-3</v>
      </c>
      <c r="Y293">
        <f t="shared" ref="Y293" ca="1" si="1922">V293*U292+W293*U293</f>
        <v>-2</v>
      </c>
      <c r="Z293" t="str">
        <f t="shared" ca="1" si="1851"/>
        <v>-</v>
      </c>
      <c r="AA293">
        <f t="shared" ca="1" si="1858"/>
        <v>2</v>
      </c>
      <c r="AB293" t="str">
        <f t="shared" ca="1" si="1852"/>
        <v>x</v>
      </c>
      <c r="AC293" t="str">
        <f t="shared" ref="AC293" ca="1" si="1923">IF(W293&lt;=0,"-","+")</f>
        <v>-</v>
      </c>
      <c r="AD293">
        <f t="shared" ref="AD293" ca="1" si="1924">IF(W293=0,"",IF(W293=1,"",IF(W293=-1,"",ABS(W293))))</f>
        <v>3</v>
      </c>
      <c r="AE293" t="s">
        <v>19</v>
      </c>
      <c r="AF293" t="s">
        <v>13</v>
      </c>
      <c r="AG293" t="str">
        <f ca="1">IF(Y293&lt;=0,"-","")</f>
        <v>-</v>
      </c>
      <c r="AH293">
        <f t="shared" ca="1" si="1869"/>
        <v>2</v>
      </c>
      <c r="AJ293" t="str">
        <f t="shared" ca="1" si="1870"/>
        <v>-2x-3y=-2</v>
      </c>
      <c r="AM293" s="98" t="s">
        <v>341</v>
      </c>
      <c r="AN293" t="str">
        <f t="shared" ref="AN293" ca="1" si="1925">D292&amp;E292</f>
        <v>x=-2</v>
      </c>
      <c r="AO293" t="s">
        <v>338</v>
      </c>
      <c r="AP293" t="str">
        <f t="shared" ref="AP293" ca="1" si="1926">D293&amp;E293</f>
        <v>y=2</v>
      </c>
      <c r="AQ293" s="98" t="s">
        <v>339</v>
      </c>
      <c r="AR293" t="str">
        <f t="shared" ca="1" si="1891"/>
        <v xml:space="preserve">\\(\\quad x=-2 ,\\quad y=2\\) </v>
      </c>
    </row>
    <row r="294" spans="1:44" x14ac:dyDescent="0.55000000000000004">
      <c r="A294" s="121" t="s">
        <v>3</v>
      </c>
      <c r="B294" s="121" t="s">
        <v>46</v>
      </c>
      <c r="C294" s="43" t="str">
        <f t="shared" ca="1" si="1879"/>
        <v>9x-2y=14</v>
      </c>
      <c r="D294" s="10" t="s">
        <v>31</v>
      </c>
      <c r="E294">
        <f t="shared" ca="1" si="1880"/>
        <v>2</v>
      </c>
      <c r="G294" s="114" t="s">
        <v>60</v>
      </c>
      <c r="H294" s="115" t="s">
        <v>343</v>
      </c>
      <c r="I294" s="115" t="str">
        <f t="shared" ref="I294" ca="1" si="1927">AR294</f>
        <v>\\(\\quad \\begin{cases}\\displaystyle\\begin{align}9x-2y=14\\\\ y=-8x+18\\end{align}\\end{cases}\\)</v>
      </c>
      <c r="J294" s="115" t="str">
        <f t="shared" ref="J294" ca="1" si="1928">AR295</f>
        <v xml:space="preserve">\\(\\quad x=2 ,\\quad y=2\\) </v>
      </c>
      <c r="K294" s="115" t="s">
        <v>62</v>
      </c>
      <c r="L294" s="135" t="str">
        <f t="shared" ref="L294" ca="1" si="1929">"INSERT INTO "&amp;G294&amp;"(tangen,question,answer,editor,date,count) VALUES('"&amp;H294&amp;"','"&amp;I294&amp;"','"&amp;J294&amp;"','"&amp;K294&amp;"',NOW(),0);"</f>
        <v>INSERT INTO math(tangen,question,answer,editor,date,count) VALUES('m6200','\\(\\quad \\begin{cases}\\displaystyle\\begin{align}9x-2y=14\\\\ y=-8x+18\\end{align}\\end{cases}\\)','\\(\\quad x=2 ,\\quad y=2\\) ','harazono',NOW(),0);</v>
      </c>
      <c r="P294" s="1">
        <f t="shared" ca="1" si="1855"/>
        <v>2</v>
      </c>
      <c r="Q294" s="1">
        <f t="shared" ca="1" si="1855"/>
        <v>9</v>
      </c>
      <c r="R294" s="1">
        <f t="shared" ca="1" si="1855"/>
        <v>-2</v>
      </c>
      <c r="T294" s="103"/>
      <c r="U294" s="103">
        <f t="shared" ref="U294:U303" ca="1" si="1930">IF(P294=0,2,P294)</f>
        <v>2</v>
      </c>
      <c r="V294" s="103">
        <f ca="1">IF(Q294=0,1,Q294)</f>
        <v>9</v>
      </c>
      <c r="W294" s="103">
        <f t="shared" ref="W294" ca="1" si="1931">IF(R294=0,1,R294)</f>
        <v>-2</v>
      </c>
      <c r="X294" s="103">
        <f ca="1">W294*-1</f>
        <v>2</v>
      </c>
      <c r="Y294" s="103">
        <f ca="1">V294*U294+W294*U295</f>
        <v>14</v>
      </c>
      <c r="Z294" s="103" t="str">
        <f t="shared" ref="Z294" ca="1" si="1932">IF(V294&lt;0,"-","")</f>
        <v/>
      </c>
      <c r="AA294" s="103">
        <f t="shared" ref="AA294" ca="1" si="1933">IF(V294=0,"",IF(V294=1,"",IF(V294=-1,"",ABS(V294))))</f>
        <v>9</v>
      </c>
      <c r="AB294" s="103" t="str">
        <f t="shared" ref="AB294" ca="1" si="1934">IF(V294=0,"","x")</f>
        <v>x</v>
      </c>
      <c r="AC294" s="103" t="str">
        <f ca="1">IF(W294&lt;=0,"-","+")</f>
        <v>-</v>
      </c>
      <c r="AD294" s="103">
        <f ca="1">IF(W294=0,"",IF(W294=1,"",IF(W294=-1,"",ABS(W294))))</f>
        <v>2</v>
      </c>
      <c r="AE294" s="103" t="s">
        <v>19</v>
      </c>
      <c r="AF294" s="103" t="s">
        <v>13</v>
      </c>
      <c r="AG294" s="103" t="str">
        <f ca="1">IF(Y294&lt;=0,"-","")</f>
        <v/>
      </c>
      <c r="AH294" s="103">
        <f t="shared" ca="1" si="1751"/>
        <v>14</v>
      </c>
      <c r="AI294" s="103"/>
      <c r="AJ294" s="103" t="str">
        <f ca="1">Z294&amp;AA294&amp;AB294&amp;AC294&amp;AD294&amp;AE294&amp;AF294&amp;AG294&amp;AH294</f>
        <v>9x-2y=14</v>
      </c>
      <c r="AM294" t="s">
        <v>337</v>
      </c>
      <c r="AN294" s="43" t="str">
        <f t="shared" ref="AN294" ca="1" si="1935">C294</f>
        <v>9x-2y=14</v>
      </c>
      <c r="AO294" s="98" t="s">
        <v>335</v>
      </c>
      <c r="AP294" s="43" t="str">
        <f t="shared" ref="AP294" ca="1" si="1936">C295</f>
        <v>y=-8x+18</v>
      </c>
      <c r="AQ294" t="s">
        <v>336</v>
      </c>
      <c r="AR294" t="str">
        <f t="shared" ca="1" si="1891"/>
        <v>\\(\\quad \\begin{cases}\\displaystyle\\begin{align}9x-2y=14\\\\ y=-8x+18\\end{align}\\end{cases}\\)</v>
      </c>
    </row>
    <row r="295" spans="1:44" x14ac:dyDescent="0.55000000000000004">
      <c r="A295" s="121"/>
      <c r="B295" s="121"/>
      <c r="C295" s="43" t="str">
        <f t="shared" ca="1" si="1879"/>
        <v>y=-8x+18</v>
      </c>
      <c r="D295" s="10" t="s">
        <v>32</v>
      </c>
      <c r="E295">
        <f t="shared" ca="1" si="1880"/>
        <v>2</v>
      </c>
      <c r="G295" s="114"/>
      <c r="H295" s="114"/>
      <c r="I295" s="114"/>
      <c r="J295" s="114"/>
      <c r="K295" s="114"/>
      <c r="L295" s="136"/>
      <c r="P295" s="1">
        <f t="shared" ca="1" si="1855"/>
        <v>0</v>
      </c>
      <c r="Q295" s="1">
        <f t="shared" ca="1" si="1855"/>
        <v>8</v>
      </c>
      <c r="R295" s="3">
        <v>1</v>
      </c>
      <c r="T295" s="103"/>
      <c r="U295" s="103">
        <f t="shared" ca="1" si="1930"/>
        <v>2</v>
      </c>
      <c r="V295" s="103">
        <f t="shared" ref="V295" ca="1" si="1937">IF(Q295=0,2,Q295)</f>
        <v>8</v>
      </c>
      <c r="W295" s="103">
        <f>IF(R295=0,2,R295)</f>
        <v>1</v>
      </c>
      <c r="X295" s="103">
        <f ca="1">V295*-1</f>
        <v>-8</v>
      </c>
      <c r="Y295" s="103">
        <f ca="1">V295*U294+W295*U295</f>
        <v>18</v>
      </c>
      <c r="Z295" s="103" t="str">
        <f>IF(W295&lt;=0,"-","")</f>
        <v/>
      </c>
      <c r="AA295" s="103" t="str">
        <f>IF(W295=0,"",IF(W295=1,"",IF(W295=-1,"",ABS(W295))))</f>
        <v/>
      </c>
      <c r="AB295" s="103" t="s">
        <v>19</v>
      </c>
      <c r="AC295" s="103" t="s">
        <v>13</v>
      </c>
      <c r="AD295" s="103" t="str">
        <f ca="1">IF(X295&lt;0,"-","")</f>
        <v>-</v>
      </c>
      <c r="AE295" s="103">
        <f ca="1">IF(X295=0,"",IF(X295=1,"",IF(X295=-1,"",ABS(X295))))</f>
        <v>8</v>
      </c>
      <c r="AF295" s="103" t="str">
        <f ca="1">IF(V295=0,"","x")</f>
        <v>x</v>
      </c>
      <c r="AG295" s="103" t="str">
        <f ca="1">IF(Y295&lt;=0,"-","+")</f>
        <v>+</v>
      </c>
      <c r="AH295" s="103">
        <f ca="1">ABS(Y295)</f>
        <v>18</v>
      </c>
      <c r="AI295" s="103"/>
      <c r="AJ295" s="103" t="str">
        <f ca="1">Z295&amp;AA295&amp;AB295&amp;AC295&amp;AD295&amp;AE295&amp;AF295&amp;AG295&amp;AH295</f>
        <v>y=-8x+18</v>
      </c>
      <c r="AM295" s="98" t="s">
        <v>341</v>
      </c>
      <c r="AN295" t="str">
        <f t="shared" ref="AN295" ca="1" si="1938">D294&amp;E294</f>
        <v>x=2</v>
      </c>
      <c r="AO295" t="s">
        <v>338</v>
      </c>
      <c r="AP295" t="str">
        <f t="shared" ref="AP295" ca="1" si="1939">D295&amp;E295</f>
        <v>y=2</v>
      </c>
      <c r="AQ295" s="98" t="s">
        <v>339</v>
      </c>
      <c r="AR295" t="str">
        <f t="shared" ca="1" si="1891"/>
        <v xml:space="preserve">\\(\\quad x=2 ,\\quad y=2\\) </v>
      </c>
    </row>
    <row r="296" spans="1:44" x14ac:dyDescent="0.55000000000000004">
      <c r="A296" s="121" t="s">
        <v>3</v>
      </c>
      <c r="B296" s="121" t="s">
        <v>46</v>
      </c>
      <c r="C296" s="43" t="str">
        <f t="shared" ca="1" si="1879"/>
        <v>2x+y=-10</v>
      </c>
      <c r="D296" s="10" t="s">
        <v>31</v>
      </c>
      <c r="E296">
        <f t="shared" ca="1" si="1880"/>
        <v>-6</v>
      </c>
      <c r="G296" s="114" t="s">
        <v>60</v>
      </c>
      <c r="H296" s="115" t="s">
        <v>343</v>
      </c>
      <c r="I296" s="115" t="str">
        <f t="shared" ref="I296" ca="1" si="1940">AR296</f>
        <v>\\(\\quad \\begin{cases}\\displaystyle\\begin{align}2x+y=-10\\\\ y=-4x-22\\end{align}\\end{cases}\\)</v>
      </c>
      <c r="J296" s="115" t="str">
        <f t="shared" ref="J296" ca="1" si="1941">AR297</f>
        <v xml:space="preserve">\\(\\quad x=-6 ,\\quad y=2\\) </v>
      </c>
      <c r="K296" s="115" t="s">
        <v>62</v>
      </c>
      <c r="L296" s="135" t="str">
        <f t="shared" ref="L296" ca="1" si="1942">"INSERT INTO "&amp;G296&amp;"(tangen,question,answer,editor,date,count) VALUES('"&amp;H296&amp;"','"&amp;I296&amp;"','"&amp;J296&amp;"','"&amp;K296&amp;"',NOW(),0);"</f>
        <v>INSERT INTO math(tangen,question,answer,editor,date,count) VALUES('m6200','\\(\\quad \\begin{cases}\\displaystyle\\begin{align}2x+y=-10\\\\ y=-4x-22\\end{align}\\end{cases}\\)','\\(\\quad x=-6 ,\\quad y=2\\) ','harazono',NOW(),0);</v>
      </c>
      <c r="P296" s="1">
        <f t="shared" ca="1" si="1855"/>
        <v>-6</v>
      </c>
      <c r="Q296" s="1">
        <f t="shared" ca="1" si="1855"/>
        <v>2</v>
      </c>
      <c r="R296" s="1">
        <f t="shared" ca="1" si="1855"/>
        <v>0</v>
      </c>
      <c r="T296" s="103"/>
      <c r="U296" s="103">
        <f t="shared" ca="1" si="1930"/>
        <v>-6</v>
      </c>
      <c r="V296" s="103">
        <f t="shared" ref="V296" ca="1" si="1943">IF(Q296=0,1,Q296)</f>
        <v>2</v>
      </c>
      <c r="W296" s="103">
        <f t="shared" ref="W296" ca="1" si="1944">IF(R296=0,1,R296)</f>
        <v>1</v>
      </c>
      <c r="X296" s="103">
        <f t="shared" ref="X296" ca="1" si="1945">W296*-1</f>
        <v>-1</v>
      </c>
      <c r="Y296" s="103">
        <f t="shared" ref="Y296" ca="1" si="1946">V296*U296+W296*U297</f>
        <v>-10</v>
      </c>
      <c r="Z296" s="103" t="str">
        <f t="shared" ref="Z296" ca="1" si="1947">IF(V296&lt;0,"-","")</f>
        <v/>
      </c>
      <c r="AA296" s="103">
        <f t="shared" ref="AA296" ca="1" si="1948">IF(V296=0,"",IF(V296=1,"",IF(V296=-1,"",ABS(V296))))</f>
        <v>2</v>
      </c>
      <c r="AB296" s="103" t="str">
        <f t="shared" ref="AB296" ca="1" si="1949">IF(V296=0,"","x")</f>
        <v>x</v>
      </c>
      <c r="AC296" s="103" t="str">
        <f t="shared" ref="AC296" ca="1" si="1950">IF(W296&lt;=0,"-","+")</f>
        <v>+</v>
      </c>
      <c r="AD296" s="103" t="str">
        <f t="shared" ref="AD296" ca="1" si="1951">IF(W296=0,"",IF(W296=1,"",IF(W296=-1,"",ABS(W296))))</f>
        <v/>
      </c>
      <c r="AE296" s="103" t="s">
        <v>19</v>
      </c>
      <c r="AF296" s="103" t="s">
        <v>13</v>
      </c>
      <c r="AG296" s="103" t="str">
        <f t="shared" ref="AG296" ca="1" si="1952">IF(Y296&lt;=0,"-","")</f>
        <v>-</v>
      </c>
      <c r="AH296" s="103">
        <f t="shared" ref="AH296:AH303" ca="1" si="1953">ABS(Y296)</f>
        <v>10</v>
      </c>
      <c r="AI296" s="103"/>
      <c r="AJ296" s="103" t="str">
        <f t="shared" ref="AJ296:AJ303" ca="1" si="1954">Z296&amp;AA296&amp;AB296&amp;AC296&amp;AD296&amp;AE296&amp;AF296&amp;AG296&amp;AH296</f>
        <v>2x+y=-10</v>
      </c>
      <c r="AM296" t="s">
        <v>337</v>
      </c>
      <c r="AN296" s="43" t="str">
        <f t="shared" ref="AN296" ca="1" si="1955">C296</f>
        <v>2x+y=-10</v>
      </c>
      <c r="AO296" s="98" t="s">
        <v>335</v>
      </c>
      <c r="AP296" s="43" t="str">
        <f t="shared" ref="AP296" ca="1" si="1956">C297</f>
        <v>y=-4x-22</v>
      </c>
      <c r="AQ296" t="s">
        <v>336</v>
      </c>
      <c r="AR296" t="str">
        <f t="shared" ca="1" si="1891"/>
        <v>\\(\\quad \\begin{cases}\\displaystyle\\begin{align}2x+y=-10\\\\ y=-4x-22\\end{align}\\end{cases}\\)</v>
      </c>
    </row>
    <row r="297" spans="1:44" x14ac:dyDescent="0.55000000000000004">
      <c r="A297" s="121"/>
      <c r="B297" s="121"/>
      <c r="C297" s="43" t="str">
        <f t="shared" ca="1" si="1879"/>
        <v>y=-4x-22</v>
      </c>
      <c r="D297" s="10" t="s">
        <v>32</v>
      </c>
      <c r="E297">
        <f t="shared" ca="1" si="1880"/>
        <v>2</v>
      </c>
      <c r="G297" s="114"/>
      <c r="H297" s="114"/>
      <c r="I297" s="114"/>
      <c r="J297" s="114"/>
      <c r="K297" s="114"/>
      <c r="L297" s="136"/>
      <c r="P297" s="1">
        <f t="shared" ca="1" si="1855"/>
        <v>0</v>
      </c>
      <c r="Q297" s="1">
        <f t="shared" ca="1" si="1855"/>
        <v>4</v>
      </c>
      <c r="R297" s="3">
        <v>1</v>
      </c>
      <c r="T297" s="103"/>
      <c r="U297" s="103">
        <f t="shared" ca="1" si="1930"/>
        <v>2</v>
      </c>
      <c r="V297" s="103">
        <f t="shared" ref="V297" ca="1" si="1957">IF(Q297=0,2,Q297)</f>
        <v>4</v>
      </c>
      <c r="W297" s="103">
        <f t="shared" ref="W297" si="1958">IF(R297=0,2,R297)</f>
        <v>1</v>
      </c>
      <c r="X297" s="103">
        <f t="shared" ref="X297" ca="1" si="1959">V297*-1</f>
        <v>-4</v>
      </c>
      <c r="Y297" s="103">
        <f t="shared" ref="Y297" ca="1" si="1960">V297*U296+W297*U297</f>
        <v>-22</v>
      </c>
      <c r="Z297" s="103" t="str">
        <f t="shared" ref="Z297" si="1961">IF(W297&lt;=0,"-","")</f>
        <v/>
      </c>
      <c r="AA297" s="103" t="str">
        <f t="shared" ref="AA297" si="1962">IF(W297=0,"",IF(W297=1,"",IF(W297=-1,"",ABS(W297))))</f>
        <v/>
      </c>
      <c r="AB297" s="103" t="s">
        <v>19</v>
      </c>
      <c r="AC297" s="103" t="s">
        <v>13</v>
      </c>
      <c r="AD297" s="103" t="str">
        <f t="shared" ref="AD297" ca="1" si="1963">IF(X297&lt;0,"-","")</f>
        <v>-</v>
      </c>
      <c r="AE297" s="103">
        <f t="shared" ref="AE297" ca="1" si="1964">IF(X297=0,"",IF(X297=1,"",IF(X297=-1,"",ABS(X297))))</f>
        <v>4</v>
      </c>
      <c r="AF297" s="103" t="str">
        <f t="shared" ref="AF297" ca="1" si="1965">IF(V297=0,"","x")</f>
        <v>x</v>
      </c>
      <c r="AG297" s="103" t="str">
        <f t="shared" ref="AG297" ca="1" si="1966">IF(Y297&lt;=0,"-","+")</f>
        <v>-</v>
      </c>
      <c r="AH297" s="103">
        <f t="shared" ca="1" si="1953"/>
        <v>22</v>
      </c>
      <c r="AI297" s="103"/>
      <c r="AJ297" s="103" t="str">
        <f t="shared" ca="1" si="1954"/>
        <v>y=-4x-22</v>
      </c>
      <c r="AM297" s="98" t="s">
        <v>341</v>
      </c>
      <c r="AN297" t="str">
        <f t="shared" ref="AN297" ca="1" si="1967">D296&amp;E296</f>
        <v>x=-6</v>
      </c>
      <c r="AO297" t="s">
        <v>338</v>
      </c>
      <c r="AP297" t="str">
        <f t="shared" ref="AP297" ca="1" si="1968">D297&amp;E297</f>
        <v>y=2</v>
      </c>
      <c r="AQ297" s="98" t="s">
        <v>339</v>
      </c>
      <c r="AR297" t="str">
        <f t="shared" ca="1" si="1891"/>
        <v xml:space="preserve">\\(\\quad x=-6 ,\\quad y=2\\) </v>
      </c>
    </row>
    <row r="298" spans="1:44" x14ac:dyDescent="0.55000000000000004">
      <c r="A298" s="121" t="s">
        <v>3</v>
      </c>
      <c r="B298" s="121" t="s">
        <v>46</v>
      </c>
      <c r="C298" s="43" t="str">
        <f t="shared" ca="1" si="1879"/>
        <v>-4x-2y=18</v>
      </c>
      <c r="D298" s="10" t="s">
        <v>31</v>
      </c>
      <c r="E298">
        <f t="shared" ca="1" si="1880"/>
        <v>-9</v>
      </c>
      <c r="G298" s="114" t="s">
        <v>60</v>
      </c>
      <c r="H298" s="115" t="s">
        <v>343</v>
      </c>
      <c r="I298" s="115" t="str">
        <f t="shared" ref="I298" ca="1" si="1969">AR298</f>
        <v>\\(\\quad \\begin{cases}\\displaystyle\\begin{align}-4x-2y=18\\\\ y=-9x-72\\end{align}\\end{cases}\\)</v>
      </c>
      <c r="J298" s="115" t="str">
        <f t="shared" ref="J298" ca="1" si="1970">AR299</f>
        <v xml:space="preserve">\\(\\quad x=-9 ,\\quad y=9\\) </v>
      </c>
      <c r="K298" s="115" t="s">
        <v>62</v>
      </c>
      <c r="L298" s="135" t="str">
        <f t="shared" ref="L298" ca="1" si="1971">"INSERT INTO "&amp;G298&amp;"(tangen,question,answer,editor,date,count) VALUES('"&amp;H298&amp;"','"&amp;I298&amp;"','"&amp;J298&amp;"','"&amp;K298&amp;"',NOW(),0);"</f>
        <v>INSERT INTO math(tangen,question,answer,editor,date,count) VALUES('m6200','\\(\\quad \\begin{cases}\\displaystyle\\begin{align}-4x-2y=18\\\\ y=-9x-72\\end{align}\\end{cases}\\)','\\(\\quad x=-9 ,\\quad y=9\\) ','harazono',NOW(),0);</v>
      </c>
      <c r="P298" s="1">
        <f t="shared" ca="1" si="1855"/>
        <v>-9</v>
      </c>
      <c r="Q298" s="1">
        <f t="shared" ca="1" si="1855"/>
        <v>-4</v>
      </c>
      <c r="R298" s="1">
        <f t="shared" ca="1" si="1855"/>
        <v>-2</v>
      </c>
      <c r="T298" s="103"/>
      <c r="U298" s="103">
        <f t="shared" ca="1" si="1930"/>
        <v>-9</v>
      </c>
      <c r="V298" s="103">
        <f t="shared" ref="V298" ca="1" si="1972">IF(Q298=0,1,Q298)</f>
        <v>-4</v>
      </c>
      <c r="W298" s="103">
        <f t="shared" ref="W298" ca="1" si="1973">IF(R298=0,1,R298)</f>
        <v>-2</v>
      </c>
      <c r="X298" s="103">
        <f t="shared" ref="X298" ca="1" si="1974">W298*-1</f>
        <v>2</v>
      </c>
      <c r="Y298" s="103">
        <f t="shared" ref="Y298" ca="1" si="1975">V298*U298+W298*U299</f>
        <v>18</v>
      </c>
      <c r="Z298" s="103" t="str">
        <f t="shared" ref="Z298" ca="1" si="1976">IF(V298&lt;0,"-","")</f>
        <v>-</v>
      </c>
      <c r="AA298" s="103">
        <f t="shared" ref="AA298" ca="1" si="1977">IF(V298=0,"",IF(V298=1,"",IF(V298=-1,"",ABS(V298))))</f>
        <v>4</v>
      </c>
      <c r="AB298" s="103" t="str">
        <f t="shared" ref="AB298" ca="1" si="1978">IF(V298=0,"","x")</f>
        <v>x</v>
      </c>
      <c r="AC298" s="103" t="str">
        <f t="shared" ref="AC298" ca="1" si="1979">IF(W298&lt;=0,"-","+")</f>
        <v>-</v>
      </c>
      <c r="AD298" s="103">
        <f t="shared" ref="AD298" ca="1" si="1980">IF(W298=0,"",IF(W298=1,"",IF(W298=-1,"",ABS(W298))))</f>
        <v>2</v>
      </c>
      <c r="AE298" s="103" t="s">
        <v>19</v>
      </c>
      <c r="AF298" s="103" t="s">
        <v>13</v>
      </c>
      <c r="AG298" s="103" t="str">
        <f t="shared" ref="AG298" ca="1" si="1981">IF(Y298&lt;=0,"-","")</f>
        <v/>
      </c>
      <c r="AH298" s="103">
        <f t="shared" ca="1" si="1953"/>
        <v>18</v>
      </c>
      <c r="AI298" s="103"/>
      <c r="AJ298" s="103" t="str">
        <f t="shared" ca="1" si="1954"/>
        <v>-4x-2y=18</v>
      </c>
      <c r="AM298" t="s">
        <v>337</v>
      </c>
      <c r="AN298" s="43" t="str">
        <f t="shared" ref="AN298" ca="1" si="1982">C298</f>
        <v>-4x-2y=18</v>
      </c>
      <c r="AO298" s="98" t="s">
        <v>335</v>
      </c>
      <c r="AP298" s="43" t="str">
        <f t="shared" ref="AP298" ca="1" si="1983">C299</f>
        <v>y=-9x-72</v>
      </c>
      <c r="AQ298" t="s">
        <v>336</v>
      </c>
      <c r="AR298" t="str">
        <f t="shared" ca="1" si="1891"/>
        <v>\\(\\quad \\begin{cases}\\displaystyle\\begin{align}-4x-2y=18\\\\ y=-9x-72\\end{align}\\end{cases}\\)</v>
      </c>
    </row>
    <row r="299" spans="1:44" x14ac:dyDescent="0.55000000000000004">
      <c r="A299" s="121"/>
      <c r="B299" s="121"/>
      <c r="C299" s="43" t="str">
        <f t="shared" ca="1" si="1879"/>
        <v>y=-9x-72</v>
      </c>
      <c r="D299" s="10" t="s">
        <v>32</v>
      </c>
      <c r="E299">
        <f t="shared" ca="1" si="1880"/>
        <v>9</v>
      </c>
      <c r="G299" s="114"/>
      <c r="H299" s="114"/>
      <c r="I299" s="114"/>
      <c r="J299" s="114"/>
      <c r="K299" s="114"/>
      <c r="L299" s="136"/>
      <c r="P299" s="1">
        <f t="shared" ca="1" si="1855"/>
        <v>9</v>
      </c>
      <c r="Q299" s="1">
        <f t="shared" ca="1" si="1855"/>
        <v>9</v>
      </c>
      <c r="R299" s="3">
        <v>1</v>
      </c>
      <c r="T299" s="103"/>
      <c r="U299" s="103">
        <f t="shared" ca="1" si="1930"/>
        <v>9</v>
      </c>
      <c r="V299" s="103">
        <f t="shared" ref="V299" ca="1" si="1984">IF(Q299=0,2,Q299)</f>
        <v>9</v>
      </c>
      <c r="W299" s="103">
        <f t="shared" ref="W299" si="1985">IF(R299=0,2,R299)</f>
        <v>1</v>
      </c>
      <c r="X299" s="103">
        <f t="shared" ref="X299" ca="1" si="1986">V299*-1</f>
        <v>-9</v>
      </c>
      <c r="Y299" s="103">
        <f t="shared" ref="Y299" ca="1" si="1987">V299*U298+W299*U299</f>
        <v>-72</v>
      </c>
      <c r="Z299" s="103" t="str">
        <f t="shared" ref="Z299" si="1988">IF(W299&lt;=0,"-","")</f>
        <v/>
      </c>
      <c r="AA299" s="103" t="str">
        <f t="shared" ref="AA299" si="1989">IF(W299=0,"",IF(W299=1,"",IF(W299=-1,"",ABS(W299))))</f>
        <v/>
      </c>
      <c r="AB299" s="103" t="s">
        <v>19</v>
      </c>
      <c r="AC299" s="103" t="s">
        <v>13</v>
      </c>
      <c r="AD299" s="103" t="str">
        <f t="shared" ref="AD299" ca="1" si="1990">IF(X299&lt;0,"-","")</f>
        <v>-</v>
      </c>
      <c r="AE299" s="103">
        <f t="shared" ref="AE299" ca="1" si="1991">IF(X299=0,"",IF(X299=1,"",IF(X299=-1,"",ABS(X299))))</f>
        <v>9</v>
      </c>
      <c r="AF299" s="103" t="str">
        <f t="shared" ref="AF299" ca="1" si="1992">IF(V299=0,"","x")</f>
        <v>x</v>
      </c>
      <c r="AG299" s="103" t="str">
        <f t="shared" ref="AG299" ca="1" si="1993">IF(Y299&lt;=0,"-","+")</f>
        <v>-</v>
      </c>
      <c r="AH299" s="103">
        <f t="shared" ca="1" si="1953"/>
        <v>72</v>
      </c>
      <c r="AI299" s="103"/>
      <c r="AJ299" s="103" t="str">
        <f t="shared" ca="1" si="1954"/>
        <v>y=-9x-72</v>
      </c>
      <c r="AM299" s="98" t="s">
        <v>341</v>
      </c>
      <c r="AN299" t="str">
        <f t="shared" ref="AN299" ca="1" si="1994">D298&amp;E298</f>
        <v>x=-9</v>
      </c>
      <c r="AO299" t="s">
        <v>338</v>
      </c>
      <c r="AP299" t="str">
        <f t="shared" ref="AP299" ca="1" si="1995">D299&amp;E299</f>
        <v>y=9</v>
      </c>
      <c r="AQ299" s="98" t="s">
        <v>339</v>
      </c>
      <c r="AR299" t="str">
        <f t="shared" ca="1" si="1891"/>
        <v xml:space="preserve">\\(\\quad x=-9 ,\\quad y=9\\) </v>
      </c>
    </row>
    <row r="300" spans="1:44" x14ac:dyDescent="0.55000000000000004">
      <c r="A300" s="121" t="s">
        <v>3</v>
      </c>
      <c r="B300" s="121" t="s">
        <v>46</v>
      </c>
      <c r="C300" s="43" t="str">
        <f t="shared" ca="1" si="1879"/>
        <v>4x+9y=-14</v>
      </c>
      <c r="D300" s="10" t="s">
        <v>31</v>
      </c>
      <c r="E300">
        <f t="shared" ca="1" si="1880"/>
        <v>10</v>
      </c>
      <c r="G300" s="114" t="s">
        <v>60</v>
      </c>
      <c r="H300" s="115" t="s">
        <v>343</v>
      </c>
      <c r="I300" s="115" t="str">
        <f t="shared" ref="I300" ca="1" si="1996">AR300</f>
        <v>\\(\\quad \\begin{cases}\\displaystyle\\begin{align}4x+9y=-14\\\\ y=3x-36\\end{align}\\end{cases}\\)</v>
      </c>
      <c r="J300" s="115" t="str">
        <f t="shared" ref="J300" ca="1" si="1997">AR301</f>
        <v xml:space="preserve">\\(\\quad x=10 ,\\quad y=-6\\) </v>
      </c>
      <c r="K300" s="115" t="s">
        <v>62</v>
      </c>
      <c r="L300" s="135" t="str">
        <f t="shared" ref="L300" ca="1" si="1998">"INSERT INTO "&amp;G300&amp;"(tangen,question,answer,editor,date,count) VALUES('"&amp;H300&amp;"','"&amp;I300&amp;"','"&amp;J300&amp;"','"&amp;K300&amp;"',NOW(),0);"</f>
        <v>INSERT INTO math(tangen,question,answer,editor,date,count) VALUES('m6200','\\(\\quad \\begin{cases}\\displaystyle\\begin{align}4x+9y=-14\\\\ y=3x-36\\end{align}\\end{cases}\\)','\\(\\quad x=10 ,\\quad y=-6\\) ','harazono',NOW(),0);</v>
      </c>
      <c r="P300" s="1">
        <f t="shared" ca="1" si="1855"/>
        <v>10</v>
      </c>
      <c r="Q300" s="1">
        <f t="shared" ca="1" si="1855"/>
        <v>4</v>
      </c>
      <c r="R300" s="1">
        <f t="shared" ca="1" si="1855"/>
        <v>9</v>
      </c>
      <c r="T300" s="103"/>
      <c r="U300" s="103">
        <f t="shared" ca="1" si="1930"/>
        <v>10</v>
      </c>
      <c r="V300" s="103">
        <f t="shared" ref="V300" ca="1" si="1999">IF(Q300=0,1,Q300)</f>
        <v>4</v>
      </c>
      <c r="W300" s="103">
        <f t="shared" ref="W300" ca="1" si="2000">IF(R300=0,1,R300)</f>
        <v>9</v>
      </c>
      <c r="X300" s="103">
        <f t="shared" ref="X300" ca="1" si="2001">W300*-1</f>
        <v>-9</v>
      </c>
      <c r="Y300" s="103">
        <f t="shared" ref="Y300" ca="1" si="2002">V300*U300+W300*U301</f>
        <v>-14</v>
      </c>
      <c r="Z300" s="103" t="str">
        <f t="shared" ref="Z300" ca="1" si="2003">IF(V300&lt;0,"-","")</f>
        <v/>
      </c>
      <c r="AA300" s="103">
        <f t="shared" ref="AA300" ca="1" si="2004">IF(V300=0,"",IF(V300=1,"",IF(V300=-1,"",ABS(V300))))</f>
        <v>4</v>
      </c>
      <c r="AB300" s="103" t="str">
        <f t="shared" ref="AB300" ca="1" si="2005">IF(V300=0,"","x")</f>
        <v>x</v>
      </c>
      <c r="AC300" s="103" t="str">
        <f t="shared" ref="AC300" ca="1" si="2006">IF(W300&lt;=0,"-","+")</f>
        <v>+</v>
      </c>
      <c r="AD300" s="103">
        <f t="shared" ref="AD300" ca="1" si="2007">IF(W300=0,"",IF(W300=1,"",IF(W300=-1,"",ABS(W300))))</f>
        <v>9</v>
      </c>
      <c r="AE300" s="103" t="s">
        <v>19</v>
      </c>
      <c r="AF300" s="103" t="s">
        <v>13</v>
      </c>
      <c r="AG300" s="103" t="str">
        <f t="shared" ref="AG300" ca="1" si="2008">IF(Y300&lt;=0,"-","")</f>
        <v>-</v>
      </c>
      <c r="AH300" s="103">
        <f t="shared" ca="1" si="1953"/>
        <v>14</v>
      </c>
      <c r="AI300" s="103"/>
      <c r="AJ300" s="103" t="str">
        <f t="shared" ca="1" si="1954"/>
        <v>4x+9y=-14</v>
      </c>
      <c r="AM300" t="s">
        <v>337</v>
      </c>
      <c r="AN300" s="43" t="str">
        <f t="shared" ref="AN300" ca="1" si="2009">C300</f>
        <v>4x+9y=-14</v>
      </c>
      <c r="AO300" s="98" t="s">
        <v>335</v>
      </c>
      <c r="AP300" s="43" t="str">
        <f t="shared" ref="AP300" ca="1" si="2010">C301</f>
        <v>y=3x-36</v>
      </c>
      <c r="AQ300" t="s">
        <v>336</v>
      </c>
      <c r="AR300" t="str">
        <f t="shared" ca="1" si="1891"/>
        <v>\\(\\quad \\begin{cases}\\displaystyle\\begin{align}4x+9y=-14\\\\ y=3x-36\\end{align}\\end{cases}\\)</v>
      </c>
    </row>
    <row r="301" spans="1:44" x14ac:dyDescent="0.55000000000000004">
      <c r="A301" s="121"/>
      <c r="B301" s="121"/>
      <c r="C301" s="43" t="str">
        <f t="shared" ca="1" si="1879"/>
        <v>y=3x-36</v>
      </c>
      <c r="D301" s="10" t="s">
        <v>32</v>
      </c>
      <c r="E301">
        <f t="shared" ca="1" si="1880"/>
        <v>-6</v>
      </c>
      <c r="G301" s="114"/>
      <c r="H301" s="114"/>
      <c r="I301" s="114"/>
      <c r="J301" s="114"/>
      <c r="K301" s="114"/>
      <c r="L301" s="136"/>
      <c r="P301" s="1">
        <f t="shared" ca="1" si="1855"/>
        <v>-6</v>
      </c>
      <c r="Q301" s="1">
        <f t="shared" ca="1" si="1855"/>
        <v>-3</v>
      </c>
      <c r="R301" s="3">
        <v>1</v>
      </c>
      <c r="T301" s="103"/>
      <c r="U301" s="103">
        <f t="shared" ca="1" si="1930"/>
        <v>-6</v>
      </c>
      <c r="V301" s="103">
        <f t="shared" ref="V301" ca="1" si="2011">IF(Q301=0,2,Q301)</f>
        <v>-3</v>
      </c>
      <c r="W301" s="103">
        <f t="shared" ref="W301" si="2012">IF(R301=0,2,R301)</f>
        <v>1</v>
      </c>
      <c r="X301" s="103">
        <f t="shared" ref="X301" ca="1" si="2013">V301*-1</f>
        <v>3</v>
      </c>
      <c r="Y301" s="103">
        <f t="shared" ref="Y301" ca="1" si="2014">V301*U300+W301*U301</f>
        <v>-36</v>
      </c>
      <c r="Z301" s="103" t="str">
        <f t="shared" ref="Z301" si="2015">IF(W301&lt;=0,"-","")</f>
        <v/>
      </c>
      <c r="AA301" s="103" t="str">
        <f t="shared" ref="AA301" si="2016">IF(W301=0,"",IF(W301=1,"",IF(W301=-1,"",ABS(W301))))</f>
        <v/>
      </c>
      <c r="AB301" s="103" t="s">
        <v>19</v>
      </c>
      <c r="AC301" s="103" t="s">
        <v>13</v>
      </c>
      <c r="AD301" s="103" t="str">
        <f t="shared" ref="AD301" ca="1" si="2017">IF(X301&lt;0,"-","")</f>
        <v/>
      </c>
      <c r="AE301" s="103">
        <f t="shared" ref="AE301" ca="1" si="2018">IF(X301=0,"",IF(X301=1,"",IF(X301=-1,"",ABS(X301))))</f>
        <v>3</v>
      </c>
      <c r="AF301" s="103" t="str">
        <f t="shared" ref="AF301" ca="1" si="2019">IF(V301=0,"","x")</f>
        <v>x</v>
      </c>
      <c r="AG301" s="103" t="str">
        <f t="shared" ref="AG301" ca="1" si="2020">IF(Y301&lt;=0,"-","+")</f>
        <v>-</v>
      </c>
      <c r="AH301" s="103">
        <f t="shared" ca="1" si="1953"/>
        <v>36</v>
      </c>
      <c r="AI301" s="103"/>
      <c r="AJ301" s="103" t="str">
        <f t="shared" ca="1" si="1954"/>
        <v>y=3x-36</v>
      </c>
      <c r="AM301" s="98" t="s">
        <v>341</v>
      </c>
      <c r="AN301" t="str">
        <f t="shared" ref="AN301" ca="1" si="2021">D300&amp;E300</f>
        <v>x=10</v>
      </c>
      <c r="AO301" t="s">
        <v>338</v>
      </c>
      <c r="AP301" t="str">
        <f t="shared" ref="AP301" ca="1" si="2022">D301&amp;E301</f>
        <v>y=-6</v>
      </c>
      <c r="AQ301" s="98" t="s">
        <v>339</v>
      </c>
      <c r="AR301" t="str">
        <f t="shared" ca="1" si="1891"/>
        <v xml:space="preserve">\\(\\quad x=10 ,\\quad y=-6\\) </v>
      </c>
    </row>
    <row r="302" spans="1:44" x14ac:dyDescent="0.55000000000000004">
      <c r="A302" s="121" t="s">
        <v>3</v>
      </c>
      <c r="B302" s="121" t="s">
        <v>46</v>
      </c>
      <c r="C302" s="43" t="str">
        <f t="shared" ca="1" si="1879"/>
        <v>5x+2y=-55</v>
      </c>
      <c r="D302" s="10" t="s">
        <v>31</v>
      </c>
      <c r="E302">
        <f t="shared" ca="1" si="1880"/>
        <v>-9</v>
      </c>
      <c r="G302" s="114" t="s">
        <v>60</v>
      </c>
      <c r="H302" s="115" t="s">
        <v>343</v>
      </c>
      <c r="I302" s="115" t="str">
        <f t="shared" ref="I302" ca="1" si="2023">AR302</f>
        <v>\\(\\quad \\begin{cases}\\displaystyle\\begin{align}5x+2y=-55\\\\ y=-2x-23\\end{align}\\end{cases}\\)</v>
      </c>
      <c r="J302" s="115" t="str">
        <f t="shared" ref="J302" ca="1" si="2024">AR303</f>
        <v xml:space="preserve">\\(\\quad x=-9 ,\\quad y=-5\\) </v>
      </c>
      <c r="K302" s="115" t="s">
        <v>62</v>
      </c>
      <c r="L302" s="135" t="str">
        <f t="shared" ref="L302" ca="1" si="2025">"INSERT INTO "&amp;G302&amp;"(tangen,question,answer,editor,date,count) VALUES('"&amp;H302&amp;"','"&amp;I302&amp;"','"&amp;J302&amp;"','"&amp;K302&amp;"',NOW(),0);"</f>
        <v>INSERT INTO math(tangen,question,answer,editor,date,count) VALUES('m6200','\\(\\quad \\begin{cases}\\displaystyle\\begin{align}5x+2y=-55\\\\ y=-2x-23\\end{align}\\end{cases}\\)','\\(\\quad x=-9 ,\\quad y=-5\\) ','harazono',NOW(),0);</v>
      </c>
      <c r="P302" s="1">
        <f t="shared" ca="1" si="1855"/>
        <v>-9</v>
      </c>
      <c r="Q302" s="1">
        <f t="shared" ca="1" si="1855"/>
        <v>5</v>
      </c>
      <c r="R302" s="1">
        <f t="shared" ca="1" si="1855"/>
        <v>2</v>
      </c>
      <c r="T302" s="103"/>
      <c r="U302" s="103">
        <f t="shared" ca="1" si="1930"/>
        <v>-9</v>
      </c>
      <c r="V302" s="103">
        <f t="shared" ref="V302" ca="1" si="2026">IF(Q302=0,1,Q302)</f>
        <v>5</v>
      </c>
      <c r="W302" s="103">
        <f t="shared" ref="W302" ca="1" si="2027">IF(R302=0,1,R302)</f>
        <v>2</v>
      </c>
      <c r="X302" s="103">
        <f t="shared" ref="X302" ca="1" si="2028">W302*-1</f>
        <v>-2</v>
      </c>
      <c r="Y302" s="103">
        <f t="shared" ref="Y302" ca="1" si="2029">V302*U302+W302*U303</f>
        <v>-55</v>
      </c>
      <c r="Z302" s="103" t="str">
        <f t="shared" ref="Z302" ca="1" si="2030">IF(V302&lt;0,"-","")</f>
        <v/>
      </c>
      <c r="AA302" s="103">
        <f t="shared" ref="AA302" ca="1" si="2031">IF(V302=0,"",IF(V302=1,"",IF(V302=-1,"",ABS(V302))))</f>
        <v>5</v>
      </c>
      <c r="AB302" s="103" t="str">
        <f t="shared" ref="AB302" ca="1" si="2032">IF(V302=0,"","x")</f>
        <v>x</v>
      </c>
      <c r="AC302" s="103" t="str">
        <f t="shared" ref="AC302" ca="1" si="2033">IF(W302&lt;=0,"-","+")</f>
        <v>+</v>
      </c>
      <c r="AD302" s="103">
        <f t="shared" ref="AD302" ca="1" si="2034">IF(W302=0,"",IF(W302=1,"",IF(W302=-1,"",ABS(W302))))</f>
        <v>2</v>
      </c>
      <c r="AE302" s="103" t="s">
        <v>19</v>
      </c>
      <c r="AF302" s="103" t="s">
        <v>13</v>
      </c>
      <c r="AG302" s="103" t="str">
        <f t="shared" ref="AG302" ca="1" si="2035">IF(Y302&lt;=0,"-","")</f>
        <v>-</v>
      </c>
      <c r="AH302" s="103">
        <f t="shared" ca="1" si="1953"/>
        <v>55</v>
      </c>
      <c r="AI302" s="103"/>
      <c r="AJ302" s="103" t="str">
        <f t="shared" ca="1" si="1954"/>
        <v>5x+2y=-55</v>
      </c>
      <c r="AM302" t="s">
        <v>337</v>
      </c>
      <c r="AN302" s="43" t="str">
        <f t="shared" ref="AN302" ca="1" si="2036">C302</f>
        <v>5x+2y=-55</v>
      </c>
      <c r="AO302" s="98" t="s">
        <v>335</v>
      </c>
      <c r="AP302" s="43" t="str">
        <f t="shared" ref="AP302" ca="1" si="2037">C303</f>
        <v>y=-2x-23</v>
      </c>
      <c r="AQ302" t="s">
        <v>336</v>
      </c>
      <c r="AR302" t="str">
        <f t="shared" ca="1" si="1891"/>
        <v>\\(\\quad \\begin{cases}\\displaystyle\\begin{align}5x+2y=-55\\\\ y=-2x-23\\end{align}\\end{cases}\\)</v>
      </c>
    </row>
    <row r="303" spans="1:44" x14ac:dyDescent="0.55000000000000004">
      <c r="A303" s="121"/>
      <c r="B303" s="121"/>
      <c r="C303" s="43" t="str">
        <f t="shared" ca="1" si="1879"/>
        <v>y=-2x-23</v>
      </c>
      <c r="D303" s="10" t="s">
        <v>32</v>
      </c>
      <c r="E303">
        <f t="shared" ca="1" si="1880"/>
        <v>-5</v>
      </c>
      <c r="G303" s="114"/>
      <c r="H303" s="114"/>
      <c r="I303" s="114"/>
      <c r="J303" s="114"/>
      <c r="K303" s="114"/>
      <c r="L303" s="136"/>
      <c r="P303" s="1">
        <f t="shared" ca="1" si="1855"/>
        <v>-5</v>
      </c>
      <c r="Q303" s="1">
        <f t="shared" ca="1" si="1855"/>
        <v>0</v>
      </c>
      <c r="R303" s="3">
        <v>1</v>
      </c>
      <c r="T303" s="103"/>
      <c r="U303" s="103">
        <f t="shared" ca="1" si="1930"/>
        <v>-5</v>
      </c>
      <c r="V303" s="103">
        <f t="shared" ref="V303" ca="1" si="2038">IF(Q303=0,2,Q303)</f>
        <v>2</v>
      </c>
      <c r="W303" s="103">
        <f t="shared" ref="W303" si="2039">IF(R303=0,2,R303)</f>
        <v>1</v>
      </c>
      <c r="X303" s="103">
        <f t="shared" ref="X303" ca="1" si="2040">V303*-1</f>
        <v>-2</v>
      </c>
      <c r="Y303" s="103">
        <f t="shared" ref="Y303" ca="1" si="2041">V303*U302+W303*U303</f>
        <v>-23</v>
      </c>
      <c r="Z303" s="103" t="str">
        <f t="shared" ref="Z303" si="2042">IF(W303&lt;=0,"-","")</f>
        <v/>
      </c>
      <c r="AA303" s="103" t="str">
        <f t="shared" ref="AA303" si="2043">IF(W303=0,"",IF(W303=1,"",IF(W303=-1,"",ABS(W303))))</f>
        <v/>
      </c>
      <c r="AB303" s="103" t="s">
        <v>19</v>
      </c>
      <c r="AC303" s="103" t="s">
        <v>13</v>
      </c>
      <c r="AD303" s="103" t="str">
        <f t="shared" ref="AD303" ca="1" si="2044">IF(X303&lt;0,"-","")</f>
        <v>-</v>
      </c>
      <c r="AE303" s="103">
        <f t="shared" ref="AE303" ca="1" si="2045">IF(X303=0,"",IF(X303=1,"",IF(X303=-1,"",ABS(X303))))</f>
        <v>2</v>
      </c>
      <c r="AF303" s="103" t="str">
        <f t="shared" ref="AF303" ca="1" si="2046">IF(V303=0,"","x")</f>
        <v>x</v>
      </c>
      <c r="AG303" s="103" t="str">
        <f t="shared" ref="AG303" ca="1" si="2047">IF(Y303&lt;=0,"-","+")</f>
        <v>-</v>
      </c>
      <c r="AH303" s="103">
        <f t="shared" ca="1" si="1953"/>
        <v>23</v>
      </c>
      <c r="AI303" s="103"/>
      <c r="AJ303" s="103" t="str">
        <f t="shared" ca="1" si="1954"/>
        <v>y=-2x-23</v>
      </c>
      <c r="AM303" s="98" t="s">
        <v>341</v>
      </c>
      <c r="AN303" t="str">
        <f t="shared" ref="AN303" ca="1" si="2048">D302&amp;E302</f>
        <v>x=-9</v>
      </c>
      <c r="AO303" t="s">
        <v>338</v>
      </c>
      <c r="AP303" t="str">
        <f t="shared" ref="AP303" ca="1" si="2049">D303&amp;E303</f>
        <v>y=-5</v>
      </c>
      <c r="AQ303" s="98" t="s">
        <v>339</v>
      </c>
      <c r="AR303" t="str">
        <f t="shared" ca="1" si="1891"/>
        <v xml:space="preserve">\\(\\quad x=-9 ,\\quad y=-5\\) </v>
      </c>
    </row>
    <row r="304" spans="1:44" ht="18" customHeight="1" x14ac:dyDescent="0.55000000000000004">
      <c r="A304" s="121" t="s">
        <v>3</v>
      </c>
      <c r="B304" s="121" t="s">
        <v>47</v>
      </c>
      <c r="C304" s="43" t="str">
        <f t="shared" ref="C304:C323" ca="1" si="2050">AJ304</f>
        <v>x=-7y+25</v>
      </c>
      <c r="D304" s="10" t="s">
        <v>31</v>
      </c>
      <c r="E304">
        <f t="shared" ca="1" si="1134"/>
        <v>-3</v>
      </c>
      <c r="G304" s="114" t="s">
        <v>60</v>
      </c>
      <c r="H304" s="115" t="s">
        <v>343</v>
      </c>
      <c r="I304" s="115" t="str">
        <f t="shared" ref="I304" ca="1" si="2051">AR304</f>
        <v>\\(\\quad \\begin{cases}\\displaystyle\\begin{align}x=-7y+25\\\\ x+y=1\\end{align}\\end{cases}\\)</v>
      </c>
      <c r="J304" s="115" t="str">
        <f t="shared" ref="J304" ca="1" si="2052">AR305</f>
        <v xml:space="preserve">\\(\\quad x=-3 ,\\quad y=4\\) </v>
      </c>
      <c r="K304" s="115" t="s">
        <v>62</v>
      </c>
      <c r="L304" s="135" t="str">
        <f t="shared" ref="L304" ca="1" si="2053">"INSERT INTO "&amp;G304&amp;"(tangen,question,answer,editor,date,count) VALUES('"&amp;H304&amp;"','"&amp;I304&amp;"','"&amp;J304&amp;"','"&amp;K304&amp;"',NOW(),0);"</f>
        <v>INSERT INTO math(tangen,question,answer,editor,date,count) VALUES('m6200','\\(\\quad \\begin{cases}\\displaystyle\\begin{align}x=-7y+25\\\\ x+y=1\\end{align}\\end{cases}\\)','\\(\\quad x=-3 ,\\quad y=4\\) ','harazono',NOW(),0);</v>
      </c>
      <c r="P304" s="1">
        <f t="shared" ca="1" si="1033"/>
        <v>-3</v>
      </c>
      <c r="Q304" s="1">
        <f t="shared" ca="1" si="1033"/>
        <v>0</v>
      </c>
      <c r="R304" s="1">
        <f t="shared" ca="1" si="1033"/>
        <v>7</v>
      </c>
      <c r="U304">
        <f t="shared" ref="U304:U305" ca="1" si="2054">IF(P304=0,2,P304)</f>
        <v>-3</v>
      </c>
      <c r="V304">
        <f ca="1">IF(Q304=0,1,Q304)</f>
        <v>1</v>
      </c>
      <c r="W304">
        <f ca="1">IF(R304=0,1,R304)</f>
        <v>7</v>
      </c>
      <c r="X304">
        <f ca="1">W304*-1</f>
        <v>-7</v>
      </c>
      <c r="Y304">
        <f ca="1">V304*U304+W304*U305</f>
        <v>25</v>
      </c>
      <c r="Z304" t="str">
        <f t="shared" ref="Z304:Z305" ca="1" si="2055">IF(V304&lt;0,"-","")</f>
        <v/>
      </c>
      <c r="AA304" t="str">
        <f t="shared" ref="AA304:AA305" ca="1" si="2056">IF(V304=0,"",IF(V304=1,"",IF(V304=-1,"",ABS(V304))))</f>
        <v/>
      </c>
      <c r="AB304" t="str">
        <f t="shared" ref="AB304:AB305" ca="1" si="2057">IF(V304=0,"","x")</f>
        <v>x</v>
      </c>
      <c r="AC304" t="s">
        <v>13</v>
      </c>
      <c r="AD304" t="str">
        <f ca="1">IF(X304&lt;=0,"-","+")</f>
        <v>-</v>
      </c>
      <c r="AE304">
        <f ca="1">IF(X304=0,"",IF(X304=1,"",IF(X304=-1,"",ABS(X304))))</f>
        <v>7</v>
      </c>
      <c r="AF304" t="s">
        <v>19</v>
      </c>
      <c r="AG304" t="str">
        <f ca="1">IF(Y304&lt;=0,"-","+")</f>
        <v>+</v>
      </c>
      <c r="AH304">
        <f ca="1">ABS(Y304)</f>
        <v>25</v>
      </c>
      <c r="AJ304" t="str">
        <f ca="1">Z304&amp;AA304&amp;AB304&amp;AC304&amp;AD304&amp;AE304&amp;AF304&amp;AG304&amp;AH304</f>
        <v>x=-7y+25</v>
      </c>
      <c r="AM304" t="s">
        <v>337</v>
      </c>
      <c r="AN304" s="43" t="str">
        <f t="shared" ref="AN304" ca="1" si="2058">C304</f>
        <v>x=-7y+25</v>
      </c>
      <c r="AO304" s="98" t="s">
        <v>335</v>
      </c>
      <c r="AP304" s="43" t="str">
        <f t="shared" ref="AP304" ca="1" si="2059">C305</f>
        <v>x+y=1</v>
      </c>
      <c r="AQ304" t="s">
        <v>336</v>
      </c>
      <c r="AR304" t="str">
        <f t="shared" ca="1" si="1097"/>
        <v>\\(\\quad \\begin{cases}\\displaystyle\\begin{align}x=-7y+25\\\\ x+y=1\\end{align}\\end{cases}\\)</v>
      </c>
    </row>
    <row r="305" spans="1:44" ht="18" customHeight="1" x14ac:dyDescent="0.55000000000000004">
      <c r="A305" s="121"/>
      <c r="B305" s="121"/>
      <c r="C305" s="43" t="str">
        <f t="shared" ca="1" si="2050"/>
        <v>x+y=1</v>
      </c>
      <c r="D305" s="10" t="s">
        <v>32</v>
      </c>
      <c r="E305">
        <f t="shared" ca="1" si="1134"/>
        <v>4</v>
      </c>
      <c r="G305" s="114"/>
      <c r="H305" s="114"/>
      <c r="I305" s="114"/>
      <c r="J305" s="114"/>
      <c r="K305" s="114"/>
      <c r="L305" s="136"/>
      <c r="P305" s="1">
        <f t="shared" ca="1" si="1033"/>
        <v>4</v>
      </c>
      <c r="Q305" s="2">
        <f ca="1">Q304</f>
        <v>0</v>
      </c>
      <c r="R305" s="1">
        <f t="shared" ca="1" si="1033"/>
        <v>0</v>
      </c>
      <c r="U305">
        <f t="shared" ca="1" si="2054"/>
        <v>4</v>
      </c>
      <c r="V305">
        <f t="shared" ref="V305:V306" ca="1" si="2060">IF(Q305=0,1,Q305)</f>
        <v>1</v>
      </c>
      <c r="W305">
        <f t="shared" ref="W305:W306" ca="1" si="2061">IF(R305=0,1,R305)</f>
        <v>1</v>
      </c>
      <c r="Y305">
        <f ca="1">V305*U304+W305*U305</f>
        <v>1</v>
      </c>
      <c r="Z305" t="str">
        <f t="shared" ca="1" si="2055"/>
        <v/>
      </c>
      <c r="AA305" t="str">
        <f t="shared" ca="1" si="2056"/>
        <v/>
      </c>
      <c r="AB305" t="str">
        <f t="shared" ca="1" si="2057"/>
        <v>x</v>
      </c>
      <c r="AC305" t="str">
        <f t="shared" ref="AC305" ca="1" si="2062">IF(W305&lt;=0,"-","+")</f>
        <v>+</v>
      </c>
      <c r="AD305" t="str">
        <f t="shared" ref="AD305" ca="1" si="2063">IF(W305=0,"",IF(W305=1,"",IF(W305=-1,"",ABS(W305))))</f>
        <v/>
      </c>
      <c r="AE305" t="s">
        <v>19</v>
      </c>
      <c r="AF305" t="s">
        <v>13</v>
      </c>
      <c r="AG305" t="str">
        <f t="shared" ref="AG305" ca="1" si="2064">IF(Y305&lt;=0,"-","")</f>
        <v/>
      </c>
      <c r="AH305">
        <f t="shared" ref="AH305:AH315" ca="1" si="2065">ABS(Y305)</f>
        <v>1</v>
      </c>
      <c r="AJ305" t="str">
        <f ca="1">Z305&amp;AA305&amp;AB305&amp;AC305&amp;AD305&amp;AE305&amp;AF305&amp;AG305&amp;AH305</f>
        <v>x+y=1</v>
      </c>
      <c r="AM305" s="98" t="s">
        <v>341</v>
      </c>
      <c r="AN305" t="str">
        <f t="shared" ref="AN305" ca="1" si="2066">D304&amp;E304</f>
        <v>x=-3</v>
      </c>
      <c r="AO305" t="s">
        <v>338</v>
      </c>
      <c r="AP305" t="str">
        <f t="shared" ref="AP305" ca="1" si="2067">D305&amp;E305</f>
        <v>y=4</v>
      </c>
      <c r="AQ305" s="98" t="s">
        <v>339</v>
      </c>
      <c r="AR305" t="str">
        <f t="shared" ca="1" si="1097"/>
        <v xml:space="preserve">\\(\\quad x=-3 ,\\quad y=4\\) </v>
      </c>
    </row>
    <row r="306" spans="1:44" ht="18" customHeight="1" x14ac:dyDescent="0.55000000000000004">
      <c r="A306" s="121" t="s">
        <v>3</v>
      </c>
      <c r="B306" s="121" t="s">
        <v>47</v>
      </c>
      <c r="C306" s="43" t="str">
        <f t="shared" ca="1" si="2050"/>
        <v>-5x=+2y-10</v>
      </c>
      <c r="D306" s="10" t="s">
        <v>31</v>
      </c>
      <c r="E306">
        <f t="shared" ref="E306:E307" ca="1" si="2068">U306</f>
        <v>4</v>
      </c>
      <c r="G306" s="114" t="s">
        <v>60</v>
      </c>
      <c r="H306" s="115" t="s">
        <v>343</v>
      </c>
      <c r="I306" s="115" t="str">
        <f t="shared" ref="I306" ca="1" si="2069">AR306</f>
        <v>\\(\\quad \\begin{cases}\\displaystyle\\begin{align}-5x=+2y-10\\\\ -5x-4y=-0\\end{align}\\end{cases}\\)</v>
      </c>
      <c r="J306" s="115" t="str">
        <f t="shared" ref="J306" ca="1" si="2070">AR307</f>
        <v xml:space="preserve">\\(\\quad x=4 ,\\quad y=-5\\) </v>
      </c>
      <c r="K306" s="115" t="s">
        <v>62</v>
      </c>
      <c r="L306" s="135" t="str">
        <f t="shared" ref="L306" ca="1" si="2071">"INSERT INTO "&amp;G306&amp;"(tangen,question,answer,editor,date,count) VALUES('"&amp;H306&amp;"','"&amp;I306&amp;"','"&amp;J306&amp;"','"&amp;K306&amp;"',NOW(),0);"</f>
        <v>INSERT INTO math(tangen,question,answer,editor,date,count) VALUES('m6200','\\(\\quad \\begin{cases}\\displaystyle\\begin{align}-5x=+2y-10\\\\ -5x-4y=-0\\end{align}\\end{cases}\\)','\\(\\quad x=4 ,\\quad y=-5\\) ','harazono',NOW(),0);</v>
      </c>
      <c r="P306" s="1">
        <f t="shared" ca="1" si="1033"/>
        <v>4</v>
      </c>
      <c r="Q306" s="1">
        <f t="shared" ca="1" si="1033"/>
        <v>-5</v>
      </c>
      <c r="R306" s="1">
        <f t="shared" ca="1" si="1033"/>
        <v>-2</v>
      </c>
      <c r="U306">
        <f t="shared" ref="U306:U313" ca="1" si="2072">IF(P306=0,2,P306)</f>
        <v>4</v>
      </c>
      <c r="V306">
        <f t="shared" ca="1" si="2060"/>
        <v>-5</v>
      </c>
      <c r="W306">
        <f t="shared" ca="1" si="2061"/>
        <v>-2</v>
      </c>
      <c r="X306">
        <f t="shared" ref="X306" ca="1" si="2073">W306*-1</f>
        <v>2</v>
      </c>
      <c r="Y306">
        <f t="shared" ref="Y306" ca="1" si="2074">V306*U306+W306*U307</f>
        <v>-10</v>
      </c>
      <c r="Z306" t="str">
        <f t="shared" ref="Z306:Z313" ca="1" si="2075">IF(V306&lt;0,"-","")</f>
        <v>-</v>
      </c>
      <c r="AA306">
        <f t="shared" ref="AA306:AA313" ca="1" si="2076">IF(V306=0,"",IF(V306=1,"",IF(V306=-1,"",ABS(V306))))</f>
        <v>5</v>
      </c>
      <c r="AB306" t="str">
        <f t="shared" ref="AB306:AB313" ca="1" si="2077">IF(V306=0,"","x")</f>
        <v>x</v>
      </c>
      <c r="AC306" t="s">
        <v>13</v>
      </c>
      <c r="AD306" t="str">
        <f t="shared" ref="AD306" ca="1" si="2078">IF(X306&lt;=0,"-","+")</f>
        <v>+</v>
      </c>
      <c r="AE306">
        <f t="shared" ref="AE306" ca="1" si="2079">IF(X306=0,"",IF(X306=1,"",IF(X306=-1,"",ABS(X306))))</f>
        <v>2</v>
      </c>
      <c r="AF306" t="s">
        <v>19</v>
      </c>
      <c r="AG306" t="str">
        <f t="shared" ref="AG306" ca="1" si="2080">IF(Y306&lt;=0,"-","+")</f>
        <v>-</v>
      </c>
      <c r="AH306">
        <f t="shared" ca="1" si="2065"/>
        <v>10</v>
      </c>
      <c r="AJ306" t="str">
        <f t="shared" ref="AJ306:AJ313" ca="1" si="2081">Z306&amp;AA306&amp;AB306&amp;AC306&amp;AD306&amp;AE306&amp;AF306&amp;AG306&amp;AH306</f>
        <v>-5x=+2y-10</v>
      </c>
      <c r="AM306" t="s">
        <v>337</v>
      </c>
      <c r="AN306" s="43" t="str">
        <f t="shared" ref="AN306" ca="1" si="2082">C306</f>
        <v>-5x=+2y-10</v>
      </c>
      <c r="AO306" s="98" t="s">
        <v>335</v>
      </c>
      <c r="AP306" s="43" t="str">
        <f t="shared" ref="AP306" ca="1" si="2083">C307</f>
        <v>-5x-4y=-0</v>
      </c>
      <c r="AQ306" t="s">
        <v>336</v>
      </c>
      <c r="AR306" t="str">
        <f t="shared" ref="AR306:AR369" ca="1" si="2084">AM306&amp;AN306&amp;AO306&amp;AP306&amp;AQ306</f>
        <v>\\(\\quad \\begin{cases}\\displaystyle\\begin{align}-5x=+2y-10\\\\ -5x-4y=-0\\end{align}\\end{cases}\\)</v>
      </c>
    </row>
    <row r="307" spans="1:44" ht="18" customHeight="1" x14ac:dyDescent="0.55000000000000004">
      <c r="A307" s="121"/>
      <c r="B307" s="121"/>
      <c r="C307" s="43" t="str">
        <f t="shared" ca="1" si="2050"/>
        <v>-5x-4y=-0</v>
      </c>
      <c r="D307" s="10" t="s">
        <v>32</v>
      </c>
      <c r="E307">
        <f t="shared" ca="1" si="2068"/>
        <v>-5</v>
      </c>
      <c r="G307" s="114"/>
      <c r="H307" s="114"/>
      <c r="I307" s="114"/>
      <c r="J307" s="114"/>
      <c r="K307" s="114"/>
      <c r="L307" s="136"/>
      <c r="P307" s="1">
        <f t="shared" ca="1" si="1033"/>
        <v>-5</v>
      </c>
      <c r="Q307" s="2">
        <f ca="1">Q306</f>
        <v>-5</v>
      </c>
      <c r="R307" s="1">
        <f t="shared" ca="1" si="1033"/>
        <v>-4</v>
      </c>
      <c r="U307">
        <f t="shared" ca="1" si="2072"/>
        <v>-5</v>
      </c>
      <c r="V307">
        <f t="shared" ref="V307:V313" ca="1" si="2085">IF(Q307=0,1,Q307)</f>
        <v>-5</v>
      </c>
      <c r="W307">
        <f t="shared" ref="W307:W313" ca="1" si="2086">IF(R307=0,1,R307)</f>
        <v>-4</v>
      </c>
      <c r="Y307">
        <f t="shared" ref="Y307" ca="1" si="2087">V307*U306+W307*U307</f>
        <v>0</v>
      </c>
      <c r="Z307" t="str">
        <f t="shared" ca="1" si="2075"/>
        <v>-</v>
      </c>
      <c r="AA307">
        <f t="shared" ca="1" si="2076"/>
        <v>5</v>
      </c>
      <c r="AB307" t="str">
        <f t="shared" ca="1" si="2077"/>
        <v>x</v>
      </c>
      <c r="AC307" t="str">
        <f t="shared" ref="AC307" ca="1" si="2088">IF(W307&lt;=0,"-","+")</f>
        <v>-</v>
      </c>
      <c r="AD307">
        <f t="shared" ref="AD307" ca="1" si="2089">IF(W307=0,"",IF(W307=1,"",IF(W307=-1,"",ABS(W307))))</f>
        <v>4</v>
      </c>
      <c r="AE307" t="s">
        <v>19</v>
      </c>
      <c r="AF307" t="s">
        <v>13</v>
      </c>
      <c r="AG307" t="str">
        <f t="shared" ref="AG307" ca="1" si="2090">IF(Y307&lt;=0,"-","")</f>
        <v>-</v>
      </c>
      <c r="AH307">
        <f t="shared" ref="AH307:AH313" ca="1" si="2091">ABS(Y307)</f>
        <v>0</v>
      </c>
      <c r="AJ307" t="str">
        <f t="shared" ca="1" si="2081"/>
        <v>-5x-4y=-0</v>
      </c>
      <c r="AM307" s="98" t="s">
        <v>341</v>
      </c>
      <c r="AN307" t="str">
        <f t="shared" ref="AN307" ca="1" si="2092">D306&amp;E306</f>
        <v>x=4</v>
      </c>
      <c r="AO307" t="s">
        <v>338</v>
      </c>
      <c r="AP307" t="str">
        <f t="shared" ref="AP307" ca="1" si="2093">D307&amp;E307</f>
        <v>y=-5</v>
      </c>
      <c r="AQ307" s="98" t="s">
        <v>339</v>
      </c>
      <c r="AR307" t="str">
        <f t="shared" ca="1" si="2084"/>
        <v xml:space="preserve">\\(\\quad x=4 ,\\quad y=-5\\) </v>
      </c>
    </row>
    <row r="308" spans="1:44" ht="18" customHeight="1" x14ac:dyDescent="0.55000000000000004">
      <c r="A308" s="121" t="s">
        <v>3</v>
      </c>
      <c r="B308" s="121" t="s">
        <v>47</v>
      </c>
      <c r="C308" s="43" t="str">
        <f t="shared" ca="1" si="2050"/>
        <v>2x=+6y+50</v>
      </c>
      <c r="D308" s="10" t="s">
        <v>31</v>
      </c>
      <c r="E308">
        <f t="shared" ref="E308:E309" ca="1" si="2094">U308</f>
        <v>-5</v>
      </c>
      <c r="G308" s="114" t="s">
        <v>60</v>
      </c>
      <c r="H308" s="115" t="s">
        <v>343</v>
      </c>
      <c r="I308" s="115" t="str">
        <f t="shared" ref="I308" ca="1" si="2095">AR308</f>
        <v>\\(\\quad \\begin{cases}\\displaystyle\\begin{align}2x=+6y+50\\\\ 2x+3y=-40\\end{align}\\end{cases}\\)</v>
      </c>
      <c r="J308" s="115" t="str">
        <f t="shared" ref="J308" ca="1" si="2096">AR309</f>
        <v xml:space="preserve">\\(\\quad x=-5 ,\\quad y=-10\\) </v>
      </c>
      <c r="K308" s="115" t="s">
        <v>62</v>
      </c>
      <c r="L308" s="135" t="str">
        <f t="shared" ref="L308" ca="1" si="2097">"INSERT INTO "&amp;G308&amp;"(tangen,question,answer,editor,date,count) VALUES('"&amp;H308&amp;"','"&amp;I308&amp;"','"&amp;J308&amp;"','"&amp;K308&amp;"',NOW(),0);"</f>
        <v>INSERT INTO math(tangen,question,answer,editor,date,count) VALUES('m6200','\\(\\quad \\begin{cases}\\displaystyle\\begin{align}2x=+6y+50\\\\ 2x+3y=-40\\end{align}\\end{cases}\\)','\\(\\quad x=-5 ,\\quad y=-10\\) ','harazono',NOW(),0);</v>
      </c>
      <c r="P308" s="1">
        <f t="shared" ca="1" si="1033"/>
        <v>-5</v>
      </c>
      <c r="Q308" s="1">
        <f t="shared" ca="1" si="1033"/>
        <v>2</v>
      </c>
      <c r="R308" s="1">
        <f t="shared" ca="1" si="1033"/>
        <v>-6</v>
      </c>
      <c r="U308">
        <f t="shared" ca="1" si="2072"/>
        <v>-5</v>
      </c>
      <c r="V308">
        <f t="shared" ca="1" si="2085"/>
        <v>2</v>
      </c>
      <c r="W308">
        <f t="shared" ca="1" si="2086"/>
        <v>-6</v>
      </c>
      <c r="X308">
        <f t="shared" ref="X308" ca="1" si="2098">W308*-1</f>
        <v>6</v>
      </c>
      <c r="Y308">
        <f t="shared" ref="Y308" ca="1" si="2099">V308*U308+W308*U309</f>
        <v>50</v>
      </c>
      <c r="Z308" t="str">
        <f t="shared" ca="1" si="2075"/>
        <v/>
      </c>
      <c r="AA308">
        <f t="shared" ca="1" si="2076"/>
        <v>2</v>
      </c>
      <c r="AB308" t="str">
        <f t="shared" ca="1" si="2077"/>
        <v>x</v>
      </c>
      <c r="AC308" t="s">
        <v>13</v>
      </c>
      <c r="AD308" t="str">
        <f t="shared" ref="AD308" ca="1" si="2100">IF(X308&lt;=0,"-","+")</f>
        <v>+</v>
      </c>
      <c r="AE308">
        <f t="shared" ref="AE308" ca="1" si="2101">IF(X308=0,"",IF(X308=1,"",IF(X308=-1,"",ABS(X308))))</f>
        <v>6</v>
      </c>
      <c r="AF308" t="s">
        <v>19</v>
      </c>
      <c r="AG308" t="str">
        <f t="shared" ref="AG308" ca="1" si="2102">IF(Y308&lt;=0,"-","+")</f>
        <v>+</v>
      </c>
      <c r="AH308">
        <f t="shared" ca="1" si="2091"/>
        <v>50</v>
      </c>
      <c r="AJ308" t="str">
        <f t="shared" ca="1" si="2081"/>
        <v>2x=+6y+50</v>
      </c>
      <c r="AM308" t="s">
        <v>337</v>
      </c>
      <c r="AN308" s="43" t="str">
        <f t="shared" ref="AN308" ca="1" si="2103">C308</f>
        <v>2x=+6y+50</v>
      </c>
      <c r="AO308" s="98" t="s">
        <v>335</v>
      </c>
      <c r="AP308" s="43" t="str">
        <f t="shared" ref="AP308" ca="1" si="2104">C309</f>
        <v>2x+3y=-40</v>
      </c>
      <c r="AQ308" t="s">
        <v>336</v>
      </c>
      <c r="AR308" t="str">
        <f t="shared" ca="1" si="2084"/>
        <v>\\(\\quad \\begin{cases}\\displaystyle\\begin{align}2x=+6y+50\\\\ 2x+3y=-40\\end{align}\\end{cases}\\)</v>
      </c>
    </row>
    <row r="309" spans="1:44" ht="18" customHeight="1" x14ac:dyDescent="0.55000000000000004">
      <c r="A309" s="121"/>
      <c r="B309" s="121"/>
      <c r="C309" s="43" t="str">
        <f t="shared" ca="1" si="2050"/>
        <v>2x+3y=-40</v>
      </c>
      <c r="D309" s="10" t="s">
        <v>32</v>
      </c>
      <c r="E309">
        <f t="shared" ca="1" si="2094"/>
        <v>-10</v>
      </c>
      <c r="G309" s="114"/>
      <c r="H309" s="114"/>
      <c r="I309" s="114"/>
      <c r="J309" s="114"/>
      <c r="K309" s="114"/>
      <c r="L309" s="136"/>
      <c r="P309" s="1">
        <f t="shared" ref="P309:R313" ca="1" si="2105">RANDBETWEEN(-10,10)</f>
        <v>-10</v>
      </c>
      <c r="Q309" s="2">
        <f ca="1">Q308</f>
        <v>2</v>
      </c>
      <c r="R309" s="1">
        <f t="shared" ca="1" si="2105"/>
        <v>3</v>
      </c>
      <c r="U309">
        <f t="shared" ca="1" si="2072"/>
        <v>-10</v>
      </c>
      <c r="V309">
        <f t="shared" ca="1" si="2085"/>
        <v>2</v>
      </c>
      <c r="W309">
        <f t="shared" ca="1" si="2086"/>
        <v>3</v>
      </c>
      <c r="Y309">
        <f t="shared" ref="Y309" ca="1" si="2106">V309*U308+W309*U309</f>
        <v>-40</v>
      </c>
      <c r="Z309" t="str">
        <f t="shared" ca="1" si="2075"/>
        <v/>
      </c>
      <c r="AA309">
        <f t="shared" ca="1" si="2076"/>
        <v>2</v>
      </c>
      <c r="AB309" t="str">
        <f t="shared" ca="1" si="2077"/>
        <v>x</v>
      </c>
      <c r="AC309" t="str">
        <f t="shared" ref="AC309" ca="1" si="2107">IF(W309&lt;=0,"-","+")</f>
        <v>+</v>
      </c>
      <c r="AD309">
        <f t="shared" ref="AD309" ca="1" si="2108">IF(W309=0,"",IF(W309=1,"",IF(W309=-1,"",ABS(W309))))</f>
        <v>3</v>
      </c>
      <c r="AE309" t="s">
        <v>19</v>
      </c>
      <c r="AF309" t="s">
        <v>13</v>
      </c>
      <c r="AG309" t="str">
        <f t="shared" ref="AG309" ca="1" si="2109">IF(Y309&lt;=0,"-","")</f>
        <v>-</v>
      </c>
      <c r="AH309">
        <f t="shared" ca="1" si="2091"/>
        <v>40</v>
      </c>
      <c r="AJ309" t="str">
        <f t="shared" ca="1" si="2081"/>
        <v>2x+3y=-40</v>
      </c>
      <c r="AM309" s="98" t="s">
        <v>341</v>
      </c>
      <c r="AN309" t="str">
        <f t="shared" ref="AN309" ca="1" si="2110">D308&amp;E308</f>
        <v>x=-5</v>
      </c>
      <c r="AO309" t="s">
        <v>338</v>
      </c>
      <c r="AP309" t="str">
        <f t="shared" ref="AP309" ca="1" si="2111">D309&amp;E309</f>
        <v>y=-10</v>
      </c>
      <c r="AQ309" s="98" t="s">
        <v>339</v>
      </c>
      <c r="AR309" t="str">
        <f t="shared" ca="1" si="2084"/>
        <v xml:space="preserve">\\(\\quad x=-5 ,\\quad y=-10\\) </v>
      </c>
    </row>
    <row r="310" spans="1:44" ht="18" customHeight="1" x14ac:dyDescent="0.55000000000000004">
      <c r="A310" s="121" t="s">
        <v>3</v>
      </c>
      <c r="B310" s="121" t="s">
        <v>47</v>
      </c>
      <c r="C310" s="43" t="str">
        <f t="shared" ca="1" si="2050"/>
        <v>-9x=+6y+42</v>
      </c>
      <c r="D310" s="10" t="s">
        <v>31</v>
      </c>
      <c r="E310">
        <f t="shared" ref="E310:E311" ca="1" si="2112">U310</f>
        <v>-2</v>
      </c>
      <c r="G310" s="114" t="s">
        <v>60</v>
      </c>
      <c r="H310" s="115" t="s">
        <v>343</v>
      </c>
      <c r="I310" s="115" t="str">
        <f t="shared" ref="I310" ca="1" si="2113">AR310</f>
        <v>\\(\\quad \\begin{cases}\\displaystyle\\begin{align}-9x=+6y+42\\\\ -18x-10y=76\\end{align}\\end{cases}\\)</v>
      </c>
      <c r="J310" s="115" t="str">
        <f t="shared" ref="J310" ca="1" si="2114">AR311</f>
        <v xml:space="preserve">\\(\\quad x=-2 ,\\quad y=-4\\) </v>
      </c>
      <c r="K310" s="115" t="s">
        <v>62</v>
      </c>
      <c r="L310" s="135" t="str">
        <f t="shared" ref="L310" ca="1" si="2115">"INSERT INTO "&amp;G310&amp;"(tangen,question,answer,editor,date,count) VALUES('"&amp;H310&amp;"','"&amp;I310&amp;"','"&amp;J310&amp;"','"&amp;K310&amp;"',NOW(),0);"</f>
        <v>INSERT INTO math(tangen,question,answer,editor,date,count) VALUES('m6200','\\(\\quad \\begin{cases}\\displaystyle\\begin{align}-9x=+6y+42\\\\ -18x-10y=76\\end{align}\\end{cases}\\)','\\(\\quad x=-2 ,\\quad y=-4\\) ','harazono',NOW(),0);</v>
      </c>
      <c r="P310" s="1">
        <f t="shared" ca="1" si="1033"/>
        <v>-2</v>
      </c>
      <c r="Q310" s="1">
        <f t="shared" ca="1" si="1033"/>
        <v>-9</v>
      </c>
      <c r="R310" s="1">
        <f t="shared" ca="1" si="1033"/>
        <v>-6</v>
      </c>
      <c r="U310">
        <f t="shared" ca="1" si="2072"/>
        <v>-2</v>
      </c>
      <c r="V310">
        <f t="shared" ca="1" si="2085"/>
        <v>-9</v>
      </c>
      <c r="W310">
        <f t="shared" ca="1" si="2086"/>
        <v>-6</v>
      </c>
      <c r="X310">
        <f t="shared" ref="X310" ca="1" si="2116">W310*-1</f>
        <v>6</v>
      </c>
      <c r="Y310">
        <f t="shared" ref="Y310" ca="1" si="2117">V310*U310+W310*U311</f>
        <v>42</v>
      </c>
      <c r="Z310" t="str">
        <f t="shared" ca="1" si="2075"/>
        <v>-</v>
      </c>
      <c r="AA310">
        <f t="shared" ca="1" si="2076"/>
        <v>9</v>
      </c>
      <c r="AB310" t="str">
        <f t="shared" ca="1" si="2077"/>
        <v>x</v>
      </c>
      <c r="AC310" t="s">
        <v>13</v>
      </c>
      <c r="AD310" t="str">
        <f t="shared" ref="AD310" ca="1" si="2118">IF(X310&lt;=0,"-","+")</f>
        <v>+</v>
      </c>
      <c r="AE310">
        <f t="shared" ref="AE310" ca="1" si="2119">IF(X310=0,"",IF(X310=1,"",IF(X310=-1,"",ABS(X310))))</f>
        <v>6</v>
      </c>
      <c r="AF310" t="s">
        <v>19</v>
      </c>
      <c r="AG310" t="str">
        <f t="shared" ref="AG310" ca="1" si="2120">IF(Y310&lt;=0,"-","+")</f>
        <v>+</v>
      </c>
      <c r="AH310">
        <f t="shared" ca="1" si="2091"/>
        <v>42</v>
      </c>
      <c r="AJ310" t="str">
        <f t="shared" ca="1" si="2081"/>
        <v>-9x=+6y+42</v>
      </c>
      <c r="AM310" t="s">
        <v>337</v>
      </c>
      <c r="AN310" s="43" t="str">
        <f t="shared" ref="AN310" ca="1" si="2121">C310</f>
        <v>-9x=+6y+42</v>
      </c>
      <c r="AO310" s="98" t="s">
        <v>335</v>
      </c>
      <c r="AP310" s="43" t="str">
        <f t="shared" ref="AP310" ca="1" si="2122">C311</f>
        <v>-18x-10y=76</v>
      </c>
      <c r="AQ310" t="s">
        <v>336</v>
      </c>
      <c r="AR310" t="str">
        <f t="shared" ca="1" si="2084"/>
        <v>\\(\\quad \\begin{cases}\\displaystyle\\begin{align}-9x=+6y+42\\\\ -18x-10y=76\\end{align}\\end{cases}\\)</v>
      </c>
    </row>
    <row r="311" spans="1:44" ht="18" customHeight="1" x14ac:dyDescent="0.55000000000000004">
      <c r="A311" s="121"/>
      <c r="B311" s="121"/>
      <c r="C311" s="43" t="str">
        <f t="shared" ca="1" si="2050"/>
        <v>-18x-10y=76</v>
      </c>
      <c r="D311" s="10" t="s">
        <v>32</v>
      </c>
      <c r="E311">
        <f t="shared" ca="1" si="2112"/>
        <v>-4</v>
      </c>
      <c r="G311" s="114"/>
      <c r="H311" s="114"/>
      <c r="I311" s="114"/>
      <c r="J311" s="114"/>
      <c r="K311" s="114"/>
      <c r="L311" s="136"/>
      <c r="P311" s="1">
        <f t="shared" ca="1" si="2105"/>
        <v>-4</v>
      </c>
      <c r="Q311" s="2">
        <f ca="1">Q310*2</f>
        <v>-18</v>
      </c>
      <c r="R311" s="1">
        <f t="shared" ca="1" si="2105"/>
        <v>-10</v>
      </c>
      <c r="U311">
        <f t="shared" ca="1" si="2072"/>
        <v>-4</v>
      </c>
      <c r="V311">
        <f t="shared" ca="1" si="2085"/>
        <v>-18</v>
      </c>
      <c r="W311">
        <f t="shared" ca="1" si="2086"/>
        <v>-10</v>
      </c>
      <c r="Y311">
        <f t="shared" ref="Y311" ca="1" si="2123">V311*U310+W311*U311</f>
        <v>76</v>
      </c>
      <c r="Z311" t="str">
        <f t="shared" ca="1" si="2075"/>
        <v>-</v>
      </c>
      <c r="AA311">
        <f t="shared" ca="1" si="2076"/>
        <v>18</v>
      </c>
      <c r="AB311" t="str">
        <f t="shared" ca="1" si="2077"/>
        <v>x</v>
      </c>
      <c r="AC311" t="str">
        <f t="shared" ref="AC311" ca="1" si="2124">IF(W311&lt;=0,"-","+")</f>
        <v>-</v>
      </c>
      <c r="AD311">
        <f t="shared" ref="AD311" ca="1" si="2125">IF(W311=0,"",IF(W311=1,"",IF(W311=-1,"",ABS(W311))))</f>
        <v>10</v>
      </c>
      <c r="AE311" t="s">
        <v>19</v>
      </c>
      <c r="AF311" t="s">
        <v>13</v>
      </c>
      <c r="AG311" t="str">
        <f t="shared" ref="AG311" ca="1" si="2126">IF(Y311&lt;=0,"-","")</f>
        <v/>
      </c>
      <c r="AH311">
        <f t="shared" ca="1" si="2091"/>
        <v>76</v>
      </c>
      <c r="AJ311" t="str">
        <f t="shared" ca="1" si="2081"/>
        <v>-18x-10y=76</v>
      </c>
      <c r="AM311" s="98" t="s">
        <v>341</v>
      </c>
      <c r="AN311" t="str">
        <f t="shared" ref="AN311" ca="1" si="2127">D310&amp;E310</f>
        <v>x=-2</v>
      </c>
      <c r="AO311" t="s">
        <v>338</v>
      </c>
      <c r="AP311" t="str">
        <f t="shared" ref="AP311" ca="1" si="2128">D311&amp;E311</f>
        <v>y=-4</v>
      </c>
      <c r="AQ311" s="98" t="s">
        <v>339</v>
      </c>
      <c r="AR311" t="str">
        <f t="shared" ca="1" si="2084"/>
        <v xml:space="preserve">\\(\\quad x=-2 ,\\quad y=-4\\) </v>
      </c>
    </row>
    <row r="312" spans="1:44" ht="18" customHeight="1" x14ac:dyDescent="0.55000000000000004">
      <c r="A312" s="121" t="s">
        <v>3</v>
      </c>
      <c r="B312" s="121" t="s">
        <v>47</v>
      </c>
      <c r="C312" s="43" t="str">
        <f t="shared" ca="1" si="2050"/>
        <v>9x=-10y-140</v>
      </c>
      <c r="D312" s="10" t="s">
        <v>31</v>
      </c>
      <c r="E312">
        <f t="shared" ref="E312:E315" ca="1" si="2129">U312</f>
        <v>-10</v>
      </c>
      <c r="G312" s="114" t="s">
        <v>60</v>
      </c>
      <c r="H312" s="115" t="s">
        <v>343</v>
      </c>
      <c r="I312" s="115" t="str">
        <f t="shared" ref="I312" ca="1" si="2130">AR312</f>
        <v>\\(\\quad \\begin{cases}\\displaystyle\\begin{align}9x=-10y-140\\\\ 27x+10y=-320\\end{align}\\end{cases}\\)</v>
      </c>
      <c r="J312" s="115" t="str">
        <f t="shared" ref="J312" ca="1" si="2131">AR313</f>
        <v xml:space="preserve">\\(\\quad x=-10 ,\\quad y=-5\\) </v>
      </c>
      <c r="K312" s="115" t="s">
        <v>62</v>
      </c>
      <c r="L312" s="135" t="str">
        <f t="shared" ref="L312" ca="1" si="2132">"INSERT INTO "&amp;G312&amp;"(tangen,question,answer,editor,date,count) VALUES('"&amp;H312&amp;"','"&amp;I312&amp;"','"&amp;J312&amp;"','"&amp;K312&amp;"',NOW(),0);"</f>
        <v>INSERT INTO math(tangen,question,answer,editor,date,count) VALUES('m6200','\\(\\quad \\begin{cases}\\displaystyle\\begin{align}9x=-10y-140\\\\ 27x+10y=-320\\end{align}\\end{cases}\\)','\\(\\quad x=-10 ,\\quad y=-5\\) ','harazono',NOW(),0);</v>
      </c>
      <c r="P312" s="1">
        <f t="shared" ca="1" si="1033"/>
        <v>-10</v>
      </c>
      <c r="Q312" s="1">
        <f t="shared" ca="1" si="1033"/>
        <v>9</v>
      </c>
      <c r="R312" s="1">
        <f t="shared" ca="1" si="1033"/>
        <v>10</v>
      </c>
      <c r="U312">
        <f t="shared" ca="1" si="2072"/>
        <v>-10</v>
      </c>
      <c r="V312">
        <f t="shared" ca="1" si="2085"/>
        <v>9</v>
      </c>
      <c r="W312">
        <f t="shared" ca="1" si="2086"/>
        <v>10</v>
      </c>
      <c r="X312">
        <f t="shared" ref="X312" ca="1" si="2133">W312*-1</f>
        <v>-10</v>
      </c>
      <c r="Y312">
        <f t="shared" ref="Y312" ca="1" si="2134">V312*U312+W312*U313</f>
        <v>-140</v>
      </c>
      <c r="Z312" t="str">
        <f t="shared" ca="1" si="2075"/>
        <v/>
      </c>
      <c r="AA312">
        <f t="shared" ca="1" si="2076"/>
        <v>9</v>
      </c>
      <c r="AB312" t="str">
        <f t="shared" ca="1" si="2077"/>
        <v>x</v>
      </c>
      <c r="AC312" t="s">
        <v>13</v>
      </c>
      <c r="AD312" t="str">
        <f t="shared" ref="AD312" ca="1" si="2135">IF(X312&lt;=0,"-","+")</f>
        <v>-</v>
      </c>
      <c r="AE312">
        <f t="shared" ref="AE312" ca="1" si="2136">IF(X312=0,"",IF(X312=1,"",IF(X312=-1,"",ABS(X312))))</f>
        <v>10</v>
      </c>
      <c r="AF312" t="s">
        <v>19</v>
      </c>
      <c r="AG312" t="str">
        <f t="shared" ref="AG312" ca="1" si="2137">IF(Y312&lt;=0,"-","+")</f>
        <v>-</v>
      </c>
      <c r="AH312">
        <f t="shared" ca="1" si="2091"/>
        <v>140</v>
      </c>
      <c r="AJ312" t="str">
        <f t="shared" ca="1" si="2081"/>
        <v>9x=-10y-140</v>
      </c>
      <c r="AM312" t="s">
        <v>337</v>
      </c>
      <c r="AN312" s="43" t="str">
        <f t="shared" ref="AN312" ca="1" si="2138">C312</f>
        <v>9x=-10y-140</v>
      </c>
      <c r="AO312" s="98" t="s">
        <v>335</v>
      </c>
      <c r="AP312" s="43" t="str">
        <f t="shared" ref="AP312" ca="1" si="2139">C313</f>
        <v>27x+10y=-320</v>
      </c>
      <c r="AQ312" t="s">
        <v>336</v>
      </c>
      <c r="AR312" t="str">
        <f t="shared" ca="1" si="2084"/>
        <v>\\(\\quad \\begin{cases}\\displaystyle\\begin{align}9x=-10y-140\\\\ 27x+10y=-320\\end{align}\\end{cases}\\)</v>
      </c>
    </row>
    <row r="313" spans="1:44" ht="18" customHeight="1" x14ac:dyDescent="0.55000000000000004">
      <c r="A313" s="121"/>
      <c r="B313" s="121"/>
      <c r="C313" s="43" t="str">
        <f t="shared" ca="1" si="2050"/>
        <v>27x+10y=-320</v>
      </c>
      <c r="D313" s="10" t="s">
        <v>32</v>
      </c>
      <c r="E313">
        <f t="shared" ca="1" si="2129"/>
        <v>-5</v>
      </c>
      <c r="G313" s="114"/>
      <c r="H313" s="114"/>
      <c r="I313" s="114"/>
      <c r="J313" s="114"/>
      <c r="K313" s="114"/>
      <c r="L313" s="136"/>
      <c r="P313" s="1">
        <f t="shared" ca="1" si="2105"/>
        <v>-5</v>
      </c>
      <c r="Q313" s="2">
        <f ca="1">Q312*3</f>
        <v>27</v>
      </c>
      <c r="R313" s="1">
        <f t="shared" ca="1" si="2105"/>
        <v>10</v>
      </c>
      <c r="U313">
        <f t="shared" ca="1" si="2072"/>
        <v>-5</v>
      </c>
      <c r="V313">
        <f t="shared" ca="1" si="2085"/>
        <v>27</v>
      </c>
      <c r="W313">
        <f t="shared" ca="1" si="2086"/>
        <v>10</v>
      </c>
      <c r="Y313">
        <f t="shared" ref="Y313" ca="1" si="2140">V313*U312+W313*U313</f>
        <v>-320</v>
      </c>
      <c r="Z313" t="str">
        <f t="shared" ca="1" si="2075"/>
        <v/>
      </c>
      <c r="AA313">
        <f t="shared" ca="1" si="2076"/>
        <v>27</v>
      </c>
      <c r="AB313" t="str">
        <f t="shared" ca="1" si="2077"/>
        <v>x</v>
      </c>
      <c r="AC313" t="str">
        <f t="shared" ref="AC313" ca="1" si="2141">IF(W313&lt;=0,"-","+")</f>
        <v>+</v>
      </c>
      <c r="AD313">
        <f t="shared" ref="AD313" ca="1" si="2142">IF(W313=0,"",IF(W313=1,"",IF(W313=-1,"",ABS(W313))))</f>
        <v>10</v>
      </c>
      <c r="AE313" t="s">
        <v>19</v>
      </c>
      <c r="AF313" t="s">
        <v>13</v>
      </c>
      <c r="AG313" t="str">
        <f t="shared" ref="AG313" ca="1" si="2143">IF(Y313&lt;=0,"-","")</f>
        <v>-</v>
      </c>
      <c r="AH313">
        <f t="shared" ca="1" si="2091"/>
        <v>320</v>
      </c>
      <c r="AJ313" t="str">
        <f t="shared" ca="1" si="2081"/>
        <v>27x+10y=-320</v>
      </c>
      <c r="AM313" s="98" t="s">
        <v>341</v>
      </c>
      <c r="AN313" t="str">
        <f t="shared" ref="AN313" ca="1" si="2144">D312&amp;E312</f>
        <v>x=-10</v>
      </c>
      <c r="AO313" t="s">
        <v>338</v>
      </c>
      <c r="AP313" t="str">
        <f t="shared" ref="AP313" ca="1" si="2145">D313&amp;E313</f>
        <v>y=-5</v>
      </c>
      <c r="AQ313" s="98" t="s">
        <v>339</v>
      </c>
      <c r="AR313" t="str">
        <f t="shared" ca="1" si="2084"/>
        <v xml:space="preserve">\\(\\quad x=-10 ,\\quad y=-5\\) </v>
      </c>
    </row>
    <row r="314" spans="1:44" ht="18" customHeight="1" x14ac:dyDescent="0.55000000000000004">
      <c r="A314" s="121" t="s">
        <v>3</v>
      </c>
      <c r="B314" s="121" t="s">
        <v>47</v>
      </c>
      <c r="C314" s="43" t="str">
        <f t="shared" ca="1" si="2050"/>
        <v>-6x+2y=16</v>
      </c>
      <c r="D314" s="10" t="s">
        <v>31</v>
      </c>
      <c r="E314">
        <f t="shared" ca="1" si="2129"/>
        <v>-2</v>
      </c>
      <c r="G314" s="114" t="s">
        <v>60</v>
      </c>
      <c r="H314" s="115" t="s">
        <v>343</v>
      </c>
      <c r="I314" s="115" t="str">
        <f t="shared" ref="I314" ca="1" si="2146">AR314</f>
        <v>\\(\\quad \\begin{cases}\\displaystyle\\begin{align}-6x+2y=16\\\\ -2y=7x+18\\end{align}\\end{cases}\\)</v>
      </c>
      <c r="J314" s="115" t="str">
        <f t="shared" ref="J314" ca="1" si="2147">AR315</f>
        <v xml:space="preserve">\\(\\quad x=-2 ,\\quad y=2\\) </v>
      </c>
      <c r="K314" s="115" t="s">
        <v>62</v>
      </c>
      <c r="L314" s="135" t="str">
        <f t="shared" ref="L314" ca="1" si="2148">"INSERT INTO "&amp;G314&amp;"(tangen,question,answer,editor,date,count) VALUES('"&amp;H314&amp;"','"&amp;I314&amp;"','"&amp;J314&amp;"','"&amp;K314&amp;"',NOW(),0);"</f>
        <v>INSERT INTO math(tangen,question,answer,editor,date,count) VALUES('m6200','\\(\\quad \\begin{cases}\\displaystyle\\begin{align}-6x+2y=16\\\\ -2y=7x+18\\end{align}\\end{cases}\\)','\\(\\quad x=-2 ,\\quad y=2\\) ','harazono',NOW(),0);</v>
      </c>
      <c r="P314" s="1">
        <f t="shared" ca="1" si="1033"/>
        <v>-2</v>
      </c>
      <c r="Q314" s="1">
        <f t="shared" ca="1" si="1033"/>
        <v>-6</v>
      </c>
      <c r="R314" s="1">
        <f t="shared" ca="1" si="1033"/>
        <v>2</v>
      </c>
      <c r="T314" s="2"/>
      <c r="U314" s="2">
        <f t="shared" ref="U314:U315" ca="1" si="2149">IF(P314=0,2,P314)</f>
        <v>-2</v>
      </c>
      <c r="V314" s="2">
        <f t="shared" ref="V314:V315" ca="1" si="2150">IF(Q314=0,2,Q314)</f>
        <v>-6</v>
      </c>
      <c r="W314" s="2">
        <f t="shared" ref="W314:W315" ca="1" si="2151">IF(R314=0,2,R314)</f>
        <v>2</v>
      </c>
      <c r="X314" s="2"/>
      <c r="Y314" s="2">
        <f ca="1">V314*U314+W314*U315</f>
        <v>16</v>
      </c>
      <c r="Z314" s="2" t="str">
        <f t="shared" ref="Z314:Z315" ca="1" si="2152">IF(V314&lt;0,"-","")</f>
        <v>-</v>
      </c>
      <c r="AA314" s="2">
        <f t="shared" ref="AA314" ca="1" si="2153">IF(V314=0,"",IF(V314=1,"",IF(V314=-1,"",ABS(V314))))</f>
        <v>6</v>
      </c>
      <c r="AB314" s="2" t="str">
        <f t="shared" ref="AB314" ca="1" si="2154">IF(V314=0,"","x")</f>
        <v>x</v>
      </c>
      <c r="AC314" s="2" t="str">
        <f t="shared" ref="AC314" ca="1" si="2155">IF(W314&lt;=0,"-","+")</f>
        <v>+</v>
      </c>
      <c r="AD314" s="2">
        <f t="shared" ref="AD314" ca="1" si="2156">IF(W314=0,"",IF(W314=1,"",IF(W314=-1,"",ABS(W314))))</f>
        <v>2</v>
      </c>
      <c r="AE314" s="2" t="s">
        <v>19</v>
      </c>
      <c r="AF314" s="2" t="s">
        <v>13</v>
      </c>
      <c r="AG314" s="2" t="str">
        <f t="shared" ref="AG314" ca="1" si="2157">IF(Y314&lt;=0,"-","")</f>
        <v/>
      </c>
      <c r="AH314" s="2">
        <f t="shared" ca="1" si="2065"/>
        <v>16</v>
      </c>
      <c r="AI314" s="2"/>
      <c r="AJ314" s="2" t="str">
        <f ca="1">Z314&amp;AA314&amp;AB314&amp;AC314&amp;AD314&amp;AE314&amp;AF314&amp;AG314&amp;AH314</f>
        <v>-6x+2y=16</v>
      </c>
      <c r="AM314" t="s">
        <v>337</v>
      </c>
      <c r="AN314" s="43" t="str">
        <f t="shared" ref="AN314" ca="1" si="2158">C314</f>
        <v>-6x+2y=16</v>
      </c>
      <c r="AO314" s="98" t="s">
        <v>335</v>
      </c>
      <c r="AP314" s="43" t="str">
        <f t="shared" ref="AP314" ca="1" si="2159">C315</f>
        <v>-2y=7x+18</v>
      </c>
      <c r="AQ314" t="s">
        <v>336</v>
      </c>
      <c r="AR314" t="str">
        <f t="shared" ca="1" si="2084"/>
        <v>\\(\\quad \\begin{cases}\\displaystyle\\begin{align}-6x+2y=16\\\\ -2y=7x+18\\end{align}\\end{cases}\\)</v>
      </c>
    </row>
    <row r="315" spans="1:44" ht="18" customHeight="1" x14ac:dyDescent="0.55000000000000004">
      <c r="A315" s="121"/>
      <c r="B315" s="121"/>
      <c r="C315" s="43" t="str">
        <f t="shared" ca="1" si="2050"/>
        <v>-2y=7x+18</v>
      </c>
      <c r="D315" s="10" t="s">
        <v>32</v>
      </c>
      <c r="E315">
        <f t="shared" ca="1" si="2129"/>
        <v>2</v>
      </c>
      <c r="G315" s="114"/>
      <c r="H315" s="114"/>
      <c r="I315" s="114"/>
      <c r="J315" s="114"/>
      <c r="K315" s="114"/>
      <c r="L315" s="136"/>
      <c r="P315" s="1">
        <f t="shared" ref="P315:R330" ca="1" si="2160">RANDBETWEEN(-10,10)</f>
        <v>0</v>
      </c>
      <c r="Q315" s="1">
        <f t="shared" ca="1" si="2160"/>
        <v>-7</v>
      </c>
      <c r="R315" s="2">
        <f ca="1">R314</f>
        <v>2</v>
      </c>
      <c r="T315" s="2"/>
      <c r="U315" s="2">
        <f t="shared" ca="1" si="2149"/>
        <v>2</v>
      </c>
      <c r="V315" s="2">
        <f t="shared" ca="1" si="2150"/>
        <v>-7</v>
      </c>
      <c r="W315" s="2">
        <f t="shared" ca="1" si="2151"/>
        <v>2</v>
      </c>
      <c r="X315" s="2">
        <f t="shared" ref="X315" ca="1" si="2161">V315*-1</f>
        <v>7</v>
      </c>
      <c r="Y315" s="2">
        <f ca="1">V315*U314+W315*U315</f>
        <v>18</v>
      </c>
      <c r="Z315" s="2" t="str">
        <f t="shared" ca="1" si="2152"/>
        <v>-</v>
      </c>
      <c r="AA315" s="2">
        <f t="shared" ref="AA315" ca="1" si="2162">IF(W315=0,"",IF(W315=1,"",IF(W315=-1,"",ABS(W315))))</f>
        <v>2</v>
      </c>
      <c r="AB315" s="2" t="s">
        <v>19</v>
      </c>
      <c r="AC315" s="2" t="s">
        <v>13</v>
      </c>
      <c r="AD315" s="2" t="str">
        <f t="shared" ref="AD315" ca="1" si="2163">IF(X315&lt;=0,"-","")</f>
        <v/>
      </c>
      <c r="AE315" s="2">
        <f t="shared" ref="AE315" ca="1" si="2164">IF(X315=0,"",IF(X315=1,"",IF(X315=-1,"",ABS(X315))))</f>
        <v>7</v>
      </c>
      <c r="AF315" s="2" t="str">
        <f t="shared" ref="AF315" ca="1" si="2165">IF(V315=0,"","x")</f>
        <v>x</v>
      </c>
      <c r="AG315" s="2" t="str">
        <f ca="1">IF(Y315&lt;=0,"-","+")</f>
        <v>+</v>
      </c>
      <c r="AH315" s="2">
        <f t="shared" ca="1" si="2065"/>
        <v>18</v>
      </c>
      <c r="AI315" s="2"/>
      <c r="AJ315" s="2" t="str">
        <f ca="1">Z315&amp;AA315&amp;AB315&amp;AC315&amp;AD315&amp;AE315&amp;AF315&amp;AG315&amp;AH315</f>
        <v>-2y=7x+18</v>
      </c>
      <c r="AM315" s="98" t="s">
        <v>341</v>
      </c>
      <c r="AN315" t="str">
        <f t="shared" ref="AN315" ca="1" si="2166">D314&amp;E314</f>
        <v>x=-2</v>
      </c>
      <c r="AO315" t="s">
        <v>338</v>
      </c>
      <c r="AP315" t="str">
        <f t="shared" ref="AP315" ca="1" si="2167">D315&amp;E315</f>
        <v>y=2</v>
      </c>
      <c r="AQ315" s="98" t="s">
        <v>339</v>
      </c>
      <c r="AR315" t="str">
        <f t="shared" ca="1" si="2084"/>
        <v xml:space="preserve">\\(\\quad x=-2 ,\\quad y=2\\) </v>
      </c>
    </row>
    <row r="316" spans="1:44" x14ac:dyDescent="0.55000000000000004">
      <c r="A316" s="121" t="s">
        <v>3</v>
      </c>
      <c r="B316" s="121" t="s">
        <v>47</v>
      </c>
      <c r="C316" s="43" t="str">
        <f t="shared" ca="1" si="2050"/>
        <v>-2x+3y=11</v>
      </c>
      <c r="D316" s="10" t="s">
        <v>31</v>
      </c>
      <c r="E316">
        <f t="shared" ref="E316:E323" ca="1" si="2168">U316</f>
        <v>2</v>
      </c>
      <c r="G316" s="114" t="s">
        <v>60</v>
      </c>
      <c r="H316" s="115" t="s">
        <v>343</v>
      </c>
      <c r="I316" s="115" t="str">
        <f t="shared" ref="I316" ca="1" si="2169">AR316</f>
        <v>\\(\\quad \\begin{cases}\\displaystyle\\begin{align}-2x+3y=11\\\\ 3y=-7x+29\\end{align}\\end{cases}\\)</v>
      </c>
      <c r="J316" s="115" t="str">
        <f t="shared" ref="J316" ca="1" si="2170">AR317</f>
        <v xml:space="preserve">\\(\\quad x=2 ,\\quad y=5\\) </v>
      </c>
      <c r="K316" s="115" t="s">
        <v>62</v>
      </c>
      <c r="L316" s="135" t="str">
        <f t="shared" ref="L316" ca="1" si="2171">"INSERT INTO "&amp;G316&amp;"(tangen,question,answer,editor,date,count) VALUES('"&amp;H316&amp;"','"&amp;I316&amp;"','"&amp;J316&amp;"','"&amp;K316&amp;"',NOW(),0);"</f>
        <v>INSERT INTO math(tangen,question,answer,editor,date,count) VALUES('m6200','\\(\\quad \\begin{cases}\\displaystyle\\begin{align}-2x+3y=11\\\\ 3y=-7x+29\\end{align}\\end{cases}\\)','\\(\\quad x=2 ,\\quad y=5\\) ','harazono',NOW(),0);</v>
      </c>
      <c r="P316" s="1">
        <f t="shared" ca="1" si="1033"/>
        <v>0</v>
      </c>
      <c r="Q316" s="1">
        <f t="shared" ca="1" si="1033"/>
        <v>-2</v>
      </c>
      <c r="R316" s="1">
        <f t="shared" ca="1" si="1033"/>
        <v>3</v>
      </c>
      <c r="T316" s="2"/>
      <c r="U316" s="2">
        <f t="shared" ref="U316:U323" ca="1" si="2172">IF(P316=0,2,P316)</f>
        <v>2</v>
      </c>
      <c r="V316" s="2">
        <f t="shared" ref="V316:V323" ca="1" si="2173">IF(Q316=0,2,Q316)</f>
        <v>-2</v>
      </c>
      <c r="W316" s="2">
        <f t="shared" ref="W316:W323" ca="1" si="2174">IF(R316=0,2,R316)</f>
        <v>3</v>
      </c>
      <c r="X316" s="2"/>
      <c r="Y316" s="2">
        <f t="shared" ref="Y316" ca="1" si="2175">V316*U316+W316*U317</f>
        <v>11</v>
      </c>
      <c r="Z316" s="2" t="str">
        <f t="shared" ref="Z316:Z323" ca="1" si="2176">IF(V316&lt;0,"-","")</f>
        <v>-</v>
      </c>
      <c r="AA316" s="2">
        <f t="shared" ref="AA316" ca="1" si="2177">IF(V316=0,"",IF(V316=1,"",IF(V316=-1,"",ABS(V316))))</f>
        <v>2</v>
      </c>
      <c r="AB316" s="2" t="str">
        <f t="shared" ref="AB316" ca="1" si="2178">IF(V316=0,"","x")</f>
        <v>x</v>
      </c>
      <c r="AC316" s="2" t="str">
        <f t="shared" ref="AC316" ca="1" si="2179">IF(W316&lt;=0,"-","+")</f>
        <v>+</v>
      </c>
      <c r="AD316" s="2">
        <f t="shared" ref="AD316" ca="1" si="2180">IF(W316=0,"",IF(W316=1,"",IF(W316=-1,"",ABS(W316))))</f>
        <v>3</v>
      </c>
      <c r="AE316" s="2" t="s">
        <v>19</v>
      </c>
      <c r="AF316" s="2" t="s">
        <v>13</v>
      </c>
      <c r="AG316" s="2" t="str">
        <f t="shared" ref="AG316" ca="1" si="2181">IF(Y316&lt;=0,"-","")</f>
        <v/>
      </c>
      <c r="AH316" s="2">
        <f t="shared" ref="AH316:AH323" ca="1" si="2182">ABS(Y316)</f>
        <v>11</v>
      </c>
      <c r="AI316" s="2"/>
      <c r="AJ316" s="2" t="str">
        <f t="shared" ref="AJ316:AJ323" ca="1" si="2183">Z316&amp;AA316&amp;AB316&amp;AC316&amp;AD316&amp;AE316&amp;AF316&amp;AG316&amp;AH316</f>
        <v>-2x+3y=11</v>
      </c>
      <c r="AM316" t="s">
        <v>337</v>
      </c>
      <c r="AN316" s="43" t="str">
        <f t="shared" ref="AN316" ca="1" si="2184">C316</f>
        <v>-2x+3y=11</v>
      </c>
      <c r="AO316" s="98" t="s">
        <v>335</v>
      </c>
      <c r="AP316" s="43" t="str">
        <f t="shared" ref="AP316" ca="1" si="2185">C317</f>
        <v>3y=-7x+29</v>
      </c>
      <c r="AQ316" t="s">
        <v>336</v>
      </c>
      <c r="AR316" t="str">
        <f t="shared" ca="1" si="2084"/>
        <v>\\(\\quad \\begin{cases}\\displaystyle\\begin{align}-2x+3y=11\\\\ 3y=-7x+29\\end{align}\\end{cases}\\)</v>
      </c>
    </row>
    <row r="317" spans="1:44" x14ac:dyDescent="0.55000000000000004">
      <c r="A317" s="121"/>
      <c r="B317" s="121"/>
      <c r="C317" s="43" t="str">
        <f t="shared" ca="1" si="2050"/>
        <v>3y=-7x+29</v>
      </c>
      <c r="D317" s="10" t="s">
        <v>32</v>
      </c>
      <c r="E317">
        <f t="shared" ca="1" si="2168"/>
        <v>5</v>
      </c>
      <c r="G317" s="114"/>
      <c r="H317" s="114"/>
      <c r="I317" s="114"/>
      <c r="J317" s="114"/>
      <c r="K317" s="114"/>
      <c r="L317" s="136"/>
      <c r="P317" s="1">
        <f t="shared" ca="1" si="2160"/>
        <v>5</v>
      </c>
      <c r="Q317" s="1">
        <f t="shared" ca="1" si="2160"/>
        <v>7</v>
      </c>
      <c r="R317" s="2">
        <f ca="1">R316</f>
        <v>3</v>
      </c>
      <c r="T317" s="2"/>
      <c r="U317" s="2">
        <f t="shared" ca="1" si="2172"/>
        <v>5</v>
      </c>
      <c r="V317" s="2">
        <f t="shared" ca="1" si="2173"/>
        <v>7</v>
      </c>
      <c r="W317" s="2">
        <f t="shared" ca="1" si="2174"/>
        <v>3</v>
      </c>
      <c r="X317" s="2">
        <f t="shared" ref="X317" ca="1" si="2186">V317*-1</f>
        <v>-7</v>
      </c>
      <c r="Y317" s="2">
        <f t="shared" ref="Y317" ca="1" si="2187">V317*U316+W317*U317</f>
        <v>29</v>
      </c>
      <c r="Z317" s="2" t="str">
        <f t="shared" ca="1" si="2176"/>
        <v/>
      </c>
      <c r="AA317" s="2">
        <f t="shared" ref="AA317" ca="1" si="2188">IF(W317=0,"",IF(W317=1,"",IF(W317=-1,"",ABS(W317))))</f>
        <v>3</v>
      </c>
      <c r="AB317" s="2" t="s">
        <v>19</v>
      </c>
      <c r="AC317" s="2" t="s">
        <v>13</v>
      </c>
      <c r="AD317" s="2" t="str">
        <f t="shared" ref="AD317" ca="1" si="2189">IF(X317&lt;=0,"-","")</f>
        <v>-</v>
      </c>
      <c r="AE317" s="2">
        <f t="shared" ref="AE317" ca="1" si="2190">IF(X317=0,"",IF(X317=1,"",IF(X317=-1,"",ABS(X317))))</f>
        <v>7</v>
      </c>
      <c r="AF317" s="2" t="str">
        <f t="shared" ref="AF317" ca="1" si="2191">IF(V317=0,"","x")</f>
        <v>x</v>
      </c>
      <c r="AG317" s="2" t="str">
        <f t="shared" ref="AG317" ca="1" si="2192">IF(Y317&lt;=0,"-","+")</f>
        <v>+</v>
      </c>
      <c r="AH317" s="2">
        <f t="shared" ca="1" si="2182"/>
        <v>29</v>
      </c>
      <c r="AI317" s="2"/>
      <c r="AJ317" s="2" t="str">
        <f t="shared" ca="1" si="2183"/>
        <v>3y=-7x+29</v>
      </c>
      <c r="AM317" s="98" t="s">
        <v>341</v>
      </c>
      <c r="AN317" t="str">
        <f t="shared" ref="AN317" ca="1" si="2193">D316&amp;E316</f>
        <v>x=2</v>
      </c>
      <c r="AO317" t="s">
        <v>338</v>
      </c>
      <c r="AP317" t="str">
        <f t="shared" ref="AP317" ca="1" si="2194">D317&amp;E317</f>
        <v>y=5</v>
      </c>
      <c r="AQ317" s="98" t="s">
        <v>339</v>
      </c>
      <c r="AR317" t="str">
        <f t="shared" ca="1" si="2084"/>
        <v xml:space="preserve">\\(\\quad x=2 ,\\quad y=5\\) </v>
      </c>
    </row>
    <row r="318" spans="1:44" x14ac:dyDescent="0.55000000000000004">
      <c r="A318" s="121" t="s">
        <v>3</v>
      </c>
      <c r="B318" s="121" t="s">
        <v>47</v>
      </c>
      <c r="C318" s="43" t="str">
        <f t="shared" ca="1" si="2050"/>
        <v>-10x-9y=-74</v>
      </c>
      <c r="D318" s="10" t="s">
        <v>31</v>
      </c>
      <c r="E318">
        <f t="shared" ca="1" si="2168"/>
        <v>2</v>
      </c>
      <c r="G318" s="114" t="s">
        <v>60</v>
      </c>
      <c r="H318" s="115" t="s">
        <v>343</v>
      </c>
      <c r="I318" s="115" t="str">
        <f t="shared" ref="I318" ca="1" si="2195">AR318</f>
        <v>\\(\\quad \\begin{cases}\\displaystyle\\begin{align}-10x-9y=-74\\\\ -9y=6x-66\\end{align}\\end{cases}\\)</v>
      </c>
      <c r="J318" s="115" t="str">
        <f t="shared" ref="J318" ca="1" si="2196">AR319</f>
        <v xml:space="preserve">\\(\\quad x=2 ,\\quad y=6\\) </v>
      </c>
      <c r="K318" s="115" t="s">
        <v>62</v>
      </c>
      <c r="L318" s="135" t="str">
        <f t="shared" ref="L318" ca="1" si="2197">"INSERT INTO "&amp;G318&amp;"(tangen,question,answer,editor,date,count) VALUES('"&amp;H318&amp;"','"&amp;I318&amp;"','"&amp;J318&amp;"','"&amp;K318&amp;"',NOW(),0);"</f>
        <v>INSERT INTO math(tangen,question,answer,editor,date,count) VALUES('m6200','\\(\\quad \\begin{cases}\\displaystyle\\begin{align}-10x-9y=-74\\\\ -9y=6x-66\\end{align}\\end{cases}\\)','\\(\\quad x=2 ,\\quad y=6\\) ','harazono',NOW(),0);</v>
      </c>
      <c r="P318" s="1">
        <f t="shared" ca="1" si="2160"/>
        <v>0</v>
      </c>
      <c r="Q318" s="1">
        <f t="shared" ca="1" si="2160"/>
        <v>-10</v>
      </c>
      <c r="R318" s="1">
        <f t="shared" ca="1" si="2160"/>
        <v>-9</v>
      </c>
      <c r="T318" s="2"/>
      <c r="U318" s="2">
        <f t="shared" ca="1" si="2172"/>
        <v>2</v>
      </c>
      <c r="V318" s="2">
        <f t="shared" ca="1" si="2173"/>
        <v>-10</v>
      </c>
      <c r="W318" s="2">
        <f t="shared" ca="1" si="2174"/>
        <v>-9</v>
      </c>
      <c r="X318" s="2"/>
      <c r="Y318" s="2">
        <f t="shared" ref="Y318" ca="1" si="2198">V318*U318+W318*U319</f>
        <v>-74</v>
      </c>
      <c r="Z318" s="2" t="str">
        <f t="shared" ca="1" si="2176"/>
        <v>-</v>
      </c>
      <c r="AA318" s="2">
        <f t="shared" ref="AA318" ca="1" si="2199">IF(V318=0,"",IF(V318=1,"",IF(V318=-1,"",ABS(V318))))</f>
        <v>10</v>
      </c>
      <c r="AB318" s="2" t="str">
        <f t="shared" ref="AB318" ca="1" si="2200">IF(V318=0,"","x")</f>
        <v>x</v>
      </c>
      <c r="AC318" s="2" t="str">
        <f t="shared" ref="AC318" ca="1" si="2201">IF(W318&lt;=0,"-","+")</f>
        <v>-</v>
      </c>
      <c r="AD318" s="2">
        <f t="shared" ref="AD318" ca="1" si="2202">IF(W318=0,"",IF(W318=1,"",IF(W318=-1,"",ABS(W318))))</f>
        <v>9</v>
      </c>
      <c r="AE318" s="2" t="s">
        <v>19</v>
      </c>
      <c r="AF318" s="2" t="s">
        <v>13</v>
      </c>
      <c r="AG318" s="2" t="str">
        <f t="shared" ref="AG318" ca="1" si="2203">IF(Y318&lt;=0,"-","")</f>
        <v>-</v>
      </c>
      <c r="AH318" s="2">
        <f t="shared" ca="1" si="2182"/>
        <v>74</v>
      </c>
      <c r="AI318" s="2"/>
      <c r="AJ318" s="2" t="str">
        <f t="shared" ca="1" si="2183"/>
        <v>-10x-9y=-74</v>
      </c>
      <c r="AM318" t="s">
        <v>337</v>
      </c>
      <c r="AN318" s="43" t="str">
        <f t="shared" ref="AN318" ca="1" si="2204">C318</f>
        <v>-10x-9y=-74</v>
      </c>
      <c r="AO318" s="98" t="s">
        <v>335</v>
      </c>
      <c r="AP318" s="43" t="str">
        <f t="shared" ref="AP318" ca="1" si="2205">C319</f>
        <v>-9y=6x-66</v>
      </c>
      <c r="AQ318" t="s">
        <v>336</v>
      </c>
      <c r="AR318" t="str">
        <f t="shared" ca="1" si="2084"/>
        <v>\\(\\quad \\begin{cases}\\displaystyle\\begin{align}-10x-9y=-74\\\\ -9y=6x-66\\end{align}\\end{cases}\\)</v>
      </c>
    </row>
    <row r="319" spans="1:44" x14ac:dyDescent="0.55000000000000004">
      <c r="A319" s="121"/>
      <c r="B319" s="121"/>
      <c r="C319" s="43" t="str">
        <f t="shared" ca="1" si="2050"/>
        <v>-9y=6x-66</v>
      </c>
      <c r="D319" s="10" t="s">
        <v>32</v>
      </c>
      <c r="E319">
        <f t="shared" ca="1" si="2168"/>
        <v>6</v>
      </c>
      <c r="G319" s="114"/>
      <c r="H319" s="114"/>
      <c r="I319" s="114"/>
      <c r="J319" s="114"/>
      <c r="K319" s="114"/>
      <c r="L319" s="136"/>
      <c r="P319" s="1">
        <f t="shared" ca="1" si="2160"/>
        <v>6</v>
      </c>
      <c r="Q319" s="1">
        <f t="shared" ca="1" si="2160"/>
        <v>-6</v>
      </c>
      <c r="R319" s="2">
        <f ca="1">R318</f>
        <v>-9</v>
      </c>
      <c r="T319" s="2"/>
      <c r="U319" s="2">
        <f t="shared" ca="1" si="2172"/>
        <v>6</v>
      </c>
      <c r="V319" s="2">
        <f t="shared" ca="1" si="2173"/>
        <v>-6</v>
      </c>
      <c r="W319" s="2">
        <f t="shared" ca="1" si="2174"/>
        <v>-9</v>
      </c>
      <c r="X319" s="2">
        <f t="shared" ref="X319" ca="1" si="2206">V319*-1</f>
        <v>6</v>
      </c>
      <c r="Y319" s="2">
        <f t="shared" ref="Y319" ca="1" si="2207">V319*U318+W319*U319</f>
        <v>-66</v>
      </c>
      <c r="Z319" s="2" t="str">
        <f t="shared" ca="1" si="2176"/>
        <v>-</v>
      </c>
      <c r="AA319" s="2">
        <f t="shared" ref="AA319" ca="1" si="2208">IF(W319=0,"",IF(W319=1,"",IF(W319=-1,"",ABS(W319))))</f>
        <v>9</v>
      </c>
      <c r="AB319" s="2" t="s">
        <v>19</v>
      </c>
      <c r="AC319" s="2" t="s">
        <v>13</v>
      </c>
      <c r="AD319" s="2" t="str">
        <f t="shared" ref="AD319" ca="1" si="2209">IF(X319&lt;=0,"-","")</f>
        <v/>
      </c>
      <c r="AE319" s="2">
        <f t="shared" ref="AE319" ca="1" si="2210">IF(X319=0,"",IF(X319=1,"",IF(X319=-1,"",ABS(X319))))</f>
        <v>6</v>
      </c>
      <c r="AF319" s="2" t="str">
        <f t="shared" ref="AF319" ca="1" si="2211">IF(V319=0,"","x")</f>
        <v>x</v>
      </c>
      <c r="AG319" s="2" t="str">
        <f t="shared" ref="AG319" ca="1" si="2212">IF(Y319&lt;=0,"-","+")</f>
        <v>-</v>
      </c>
      <c r="AH319" s="2">
        <f t="shared" ca="1" si="2182"/>
        <v>66</v>
      </c>
      <c r="AI319" s="2"/>
      <c r="AJ319" s="2" t="str">
        <f t="shared" ca="1" si="2183"/>
        <v>-9y=6x-66</v>
      </c>
      <c r="AM319" s="98" t="s">
        <v>341</v>
      </c>
      <c r="AN319" t="str">
        <f t="shared" ref="AN319" ca="1" si="2213">D318&amp;E318</f>
        <v>x=2</v>
      </c>
      <c r="AO319" t="s">
        <v>338</v>
      </c>
      <c r="AP319" t="str">
        <f t="shared" ref="AP319" ca="1" si="2214">D319&amp;E319</f>
        <v>y=6</v>
      </c>
      <c r="AQ319" s="98" t="s">
        <v>339</v>
      </c>
      <c r="AR319" t="str">
        <f t="shared" ca="1" si="2084"/>
        <v xml:space="preserve">\\(\\quad x=2 ,\\quad y=6\\) </v>
      </c>
    </row>
    <row r="320" spans="1:44" x14ac:dyDescent="0.55000000000000004">
      <c r="A320" s="121" t="s">
        <v>3</v>
      </c>
      <c r="B320" s="121" t="s">
        <v>47</v>
      </c>
      <c r="C320" s="43" t="str">
        <f t="shared" ca="1" si="2050"/>
        <v>x-y=-3</v>
      </c>
      <c r="D320" s="10" t="s">
        <v>31</v>
      </c>
      <c r="E320">
        <f t="shared" ca="1" si="2168"/>
        <v>5</v>
      </c>
      <c r="G320" s="114" t="s">
        <v>60</v>
      </c>
      <c r="H320" s="115" t="s">
        <v>343</v>
      </c>
      <c r="I320" s="115" t="str">
        <f t="shared" ref="I320" ca="1" si="2215">AR320</f>
        <v>\\(\\quad \\begin{cases}\\displaystyle\\begin{align}x-y=-3\\\\ 2y=-2x-6\\end{align}\\end{cases}\\)</v>
      </c>
      <c r="J320" s="115" t="str">
        <f t="shared" ref="J320" ca="1" si="2216">AR321</f>
        <v xml:space="preserve">\\(\\quad x=5 ,\\quad y=8\\) </v>
      </c>
      <c r="K320" s="115" t="s">
        <v>62</v>
      </c>
      <c r="L320" s="135" t="str">
        <f t="shared" ref="L320" ca="1" si="2217">"INSERT INTO "&amp;G320&amp;"(tangen,question,answer,editor,date,count) VALUES('"&amp;H320&amp;"','"&amp;I320&amp;"','"&amp;J320&amp;"','"&amp;K320&amp;"',NOW(),0);"</f>
        <v>INSERT INTO math(tangen,question,answer,editor,date,count) VALUES('m6200','\\(\\quad \\begin{cases}\\displaystyle\\begin{align}x-y=-3\\\\ 2y=-2x-6\\end{align}\\end{cases}\\)','\\(\\quad x=5 ,\\quad y=8\\) ','harazono',NOW(),0);</v>
      </c>
      <c r="P320" s="1">
        <f t="shared" ca="1" si="2160"/>
        <v>5</v>
      </c>
      <c r="Q320" s="1">
        <f t="shared" ca="1" si="2160"/>
        <v>1</v>
      </c>
      <c r="R320" s="1">
        <f ca="1">RANDBETWEEN(-10,10)</f>
        <v>-1</v>
      </c>
      <c r="T320" s="2"/>
      <c r="U320" s="2">
        <f t="shared" ca="1" si="2172"/>
        <v>5</v>
      </c>
      <c r="V320" s="2">
        <f t="shared" ca="1" si="2173"/>
        <v>1</v>
      </c>
      <c r="W320" s="2">
        <f t="shared" ca="1" si="2174"/>
        <v>-1</v>
      </c>
      <c r="X320" s="2"/>
      <c r="Y320" s="2">
        <f t="shared" ref="Y320" ca="1" si="2218">V320*U320+W320*U321</f>
        <v>-3</v>
      </c>
      <c r="Z320" s="2" t="str">
        <f t="shared" ca="1" si="2176"/>
        <v/>
      </c>
      <c r="AA320" s="2" t="str">
        <f t="shared" ref="AA320" ca="1" si="2219">IF(V320=0,"",IF(V320=1,"",IF(V320=-1,"",ABS(V320))))</f>
        <v/>
      </c>
      <c r="AB320" s="2" t="str">
        <f t="shared" ref="AB320" ca="1" si="2220">IF(V320=0,"","x")</f>
        <v>x</v>
      </c>
      <c r="AC320" s="2" t="str">
        <f t="shared" ref="AC320" ca="1" si="2221">IF(W320&lt;=0,"-","+")</f>
        <v>-</v>
      </c>
      <c r="AD320" s="2" t="str">
        <f t="shared" ref="AD320" ca="1" si="2222">IF(W320=0,"",IF(W320=1,"",IF(W320=-1,"",ABS(W320))))</f>
        <v/>
      </c>
      <c r="AE320" s="2" t="s">
        <v>19</v>
      </c>
      <c r="AF320" s="2" t="s">
        <v>13</v>
      </c>
      <c r="AG320" s="2" t="str">
        <f t="shared" ref="AG320" ca="1" si="2223">IF(Y320&lt;=0,"-","")</f>
        <v>-</v>
      </c>
      <c r="AH320" s="2">
        <f t="shared" ca="1" si="2182"/>
        <v>3</v>
      </c>
      <c r="AI320" s="2"/>
      <c r="AJ320" s="2" t="str">
        <f t="shared" ca="1" si="2183"/>
        <v>x-y=-3</v>
      </c>
      <c r="AM320" t="s">
        <v>337</v>
      </c>
      <c r="AN320" s="43" t="str">
        <f t="shared" ref="AN320" ca="1" si="2224">C320</f>
        <v>x-y=-3</v>
      </c>
      <c r="AO320" s="98" t="s">
        <v>335</v>
      </c>
      <c r="AP320" s="43" t="str">
        <f t="shared" ref="AP320" ca="1" si="2225">C321</f>
        <v>2y=-2x-6</v>
      </c>
      <c r="AQ320" t="s">
        <v>336</v>
      </c>
      <c r="AR320" t="str">
        <f t="shared" ca="1" si="2084"/>
        <v>\\(\\quad \\begin{cases}\\displaystyle\\begin{align}x-y=-3\\\\ 2y=-2x-6\\end{align}\\end{cases}\\)</v>
      </c>
    </row>
    <row r="321" spans="1:44" x14ac:dyDescent="0.55000000000000004">
      <c r="A321" s="121"/>
      <c r="B321" s="121"/>
      <c r="C321" s="43" t="str">
        <f t="shared" ca="1" si="2050"/>
        <v>2y=-2x-6</v>
      </c>
      <c r="D321" s="10" t="s">
        <v>32</v>
      </c>
      <c r="E321">
        <f t="shared" ca="1" si="2168"/>
        <v>8</v>
      </c>
      <c r="G321" s="114"/>
      <c r="H321" s="114"/>
      <c r="I321" s="114"/>
      <c r="J321" s="114"/>
      <c r="K321" s="114"/>
      <c r="L321" s="136"/>
      <c r="P321" s="1">
        <f t="shared" ca="1" si="2160"/>
        <v>8</v>
      </c>
      <c r="Q321" s="1">
        <f t="shared" ca="1" si="2160"/>
        <v>0</v>
      </c>
      <c r="R321" s="2">
        <f ca="1">R320*2</f>
        <v>-2</v>
      </c>
      <c r="T321" s="2"/>
      <c r="U321" s="2">
        <f t="shared" ca="1" si="2172"/>
        <v>8</v>
      </c>
      <c r="V321" s="2">
        <f t="shared" ca="1" si="2173"/>
        <v>2</v>
      </c>
      <c r="W321" s="2">
        <f t="shared" ca="1" si="2174"/>
        <v>-2</v>
      </c>
      <c r="X321" s="2">
        <f t="shared" ref="X321" ca="1" si="2226">V321*-1</f>
        <v>-2</v>
      </c>
      <c r="Y321" s="2">
        <f t="shared" ref="Y321" ca="1" si="2227">V321*U320+W321*U321</f>
        <v>-6</v>
      </c>
      <c r="Z321" s="2" t="str">
        <f t="shared" ca="1" si="2176"/>
        <v/>
      </c>
      <c r="AA321" s="2">
        <f t="shared" ref="AA321" ca="1" si="2228">IF(W321=0,"",IF(W321=1,"",IF(W321=-1,"",ABS(W321))))</f>
        <v>2</v>
      </c>
      <c r="AB321" s="2" t="s">
        <v>19</v>
      </c>
      <c r="AC321" s="2" t="s">
        <v>13</v>
      </c>
      <c r="AD321" s="2" t="str">
        <f t="shared" ref="AD321" ca="1" si="2229">IF(X321&lt;=0,"-","")</f>
        <v>-</v>
      </c>
      <c r="AE321" s="2">
        <f t="shared" ref="AE321" ca="1" si="2230">IF(X321=0,"",IF(X321=1,"",IF(X321=-1,"",ABS(X321))))</f>
        <v>2</v>
      </c>
      <c r="AF321" s="2" t="str">
        <f t="shared" ref="AF321" ca="1" si="2231">IF(V321=0,"","x")</f>
        <v>x</v>
      </c>
      <c r="AG321" s="2" t="str">
        <f t="shared" ref="AG321" ca="1" si="2232">IF(Y321&lt;=0,"-","+")</f>
        <v>-</v>
      </c>
      <c r="AH321" s="2">
        <f t="shared" ca="1" si="2182"/>
        <v>6</v>
      </c>
      <c r="AI321" s="2"/>
      <c r="AJ321" s="2" t="str">
        <f t="shared" ca="1" si="2183"/>
        <v>2y=-2x-6</v>
      </c>
      <c r="AM321" s="98" t="s">
        <v>341</v>
      </c>
      <c r="AN321" t="str">
        <f t="shared" ref="AN321" ca="1" si="2233">D320&amp;E320</f>
        <v>x=5</v>
      </c>
      <c r="AO321" t="s">
        <v>338</v>
      </c>
      <c r="AP321" t="str">
        <f t="shared" ref="AP321" ca="1" si="2234">D321&amp;E321</f>
        <v>y=8</v>
      </c>
      <c r="AQ321" s="98" t="s">
        <v>339</v>
      </c>
      <c r="AR321" t="str">
        <f t="shared" ca="1" si="2084"/>
        <v xml:space="preserve">\\(\\quad x=5 ,\\quad y=8\\) </v>
      </c>
    </row>
    <row r="322" spans="1:44" x14ac:dyDescent="0.55000000000000004">
      <c r="A322" s="121" t="s">
        <v>3</v>
      </c>
      <c r="B322" s="121" t="s">
        <v>47</v>
      </c>
      <c r="C322" s="43" t="str">
        <f t="shared" ca="1" si="2050"/>
        <v>3x+5y=-19</v>
      </c>
      <c r="D322" s="10" t="s">
        <v>31</v>
      </c>
      <c r="E322">
        <f t="shared" ca="1" si="2168"/>
        <v>2</v>
      </c>
      <c r="G322" s="114" t="s">
        <v>60</v>
      </c>
      <c r="H322" s="115" t="s">
        <v>343</v>
      </c>
      <c r="I322" s="115" t="str">
        <f t="shared" ref="I322" ca="1" si="2235">AR322</f>
        <v>\\(\\quad \\begin{cases}\\displaystyle\\begin{align}3x+5y=-19\\\\ -15y=6x-87\\end{align}\\end{cases}\\)</v>
      </c>
      <c r="J322" s="115" t="str">
        <f t="shared" ref="J322" ca="1" si="2236">AR323</f>
        <v xml:space="preserve">\\(\\quad x=2 ,\\quad y=-5\\) </v>
      </c>
      <c r="K322" s="115" t="s">
        <v>62</v>
      </c>
      <c r="L322" s="135" t="str">
        <f t="shared" ref="L322" ca="1" si="2237">"INSERT INTO "&amp;G322&amp;"(tangen,question,answer,editor,date,count) VALUES('"&amp;H322&amp;"','"&amp;I322&amp;"','"&amp;J322&amp;"','"&amp;K322&amp;"',NOW(),0);"</f>
        <v>INSERT INTO math(tangen,question,answer,editor,date,count) VALUES('m6200','\\(\\quad \\begin{cases}\\displaystyle\\begin{align}3x+5y=-19\\\\ -15y=6x-87\\end{align}\\end{cases}\\)','\\(\\quad x=2 ,\\quad y=-5\\) ','harazono',NOW(),0);</v>
      </c>
      <c r="P322" s="1">
        <f t="shared" ca="1" si="2160"/>
        <v>2</v>
      </c>
      <c r="Q322" s="1">
        <f t="shared" ca="1" si="2160"/>
        <v>3</v>
      </c>
      <c r="R322" s="1">
        <f ca="1">RANDBETWEEN(-10,10)</f>
        <v>5</v>
      </c>
      <c r="T322" s="2"/>
      <c r="U322" s="2">
        <f t="shared" ca="1" si="2172"/>
        <v>2</v>
      </c>
      <c r="V322" s="2">
        <f t="shared" ca="1" si="2173"/>
        <v>3</v>
      </c>
      <c r="W322" s="2">
        <f t="shared" ca="1" si="2174"/>
        <v>5</v>
      </c>
      <c r="X322" s="2"/>
      <c r="Y322" s="2">
        <f t="shared" ref="Y322" ca="1" si="2238">V322*U322+W322*U323</f>
        <v>-19</v>
      </c>
      <c r="Z322" s="2" t="str">
        <f t="shared" ca="1" si="2176"/>
        <v/>
      </c>
      <c r="AA322" s="2">
        <f t="shared" ref="AA322" ca="1" si="2239">IF(V322=0,"",IF(V322=1,"",IF(V322=-1,"",ABS(V322))))</f>
        <v>3</v>
      </c>
      <c r="AB322" s="2" t="str">
        <f t="shared" ref="AB322" ca="1" si="2240">IF(V322=0,"","x")</f>
        <v>x</v>
      </c>
      <c r="AC322" s="2" t="str">
        <f t="shared" ref="AC322" ca="1" si="2241">IF(W322&lt;=0,"-","+")</f>
        <v>+</v>
      </c>
      <c r="AD322" s="2">
        <f t="shared" ref="AD322" ca="1" si="2242">IF(W322=0,"",IF(W322=1,"",IF(W322=-1,"",ABS(W322))))</f>
        <v>5</v>
      </c>
      <c r="AE322" s="2" t="s">
        <v>19</v>
      </c>
      <c r="AF322" s="2" t="s">
        <v>13</v>
      </c>
      <c r="AG322" s="2" t="str">
        <f t="shared" ref="AG322" ca="1" si="2243">IF(Y322&lt;=0,"-","")</f>
        <v>-</v>
      </c>
      <c r="AH322" s="2">
        <f t="shared" ca="1" si="2182"/>
        <v>19</v>
      </c>
      <c r="AI322" s="2"/>
      <c r="AJ322" s="2" t="str">
        <f t="shared" ca="1" si="2183"/>
        <v>3x+5y=-19</v>
      </c>
      <c r="AM322" t="s">
        <v>337</v>
      </c>
      <c r="AN322" s="43" t="str">
        <f t="shared" ref="AN322" ca="1" si="2244">C322</f>
        <v>3x+5y=-19</v>
      </c>
      <c r="AO322" s="98" t="s">
        <v>335</v>
      </c>
      <c r="AP322" s="43" t="str">
        <f t="shared" ref="AP322" ca="1" si="2245">C323</f>
        <v>-15y=6x-87</v>
      </c>
      <c r="AQ322" t="s">
        <v>336</v>
      </c>
      <c r="AR322" t="str">
        <f t="shared" ca="1" si="2084"/>
        <v>\\(\\quad \\begin{cases}\\displaystyle\\begin{align}3x+5y=-19\\\\ -15y=6x-87\\end{align}\\end{cases}\\)</v>
      </c>
    </row>
    <row r="323" spans="1:44" x14ac:dyDescent="0.55000000000000004">
      <c r="A323" s="121"/>
      <c r="B323" s="121"/>
      <c r="C323" s="43" t="str">
        <f t="shared" ca="1" si="2050"/>
        <v>-15y=6x-87</v>
      </c>
      <c r="D323" s="10" t="s">
        <v>32</v>
      </c>
      <c r="E323">
        <f t="shared" ca="1" si="2168"/>
        <v>-5</v>
      </c>
      <c r="G323" s="114"/>
      <c r="H323" s="114"/>
      <c r="I323" s="114"/>
      <c r="J323" s="114"/>
      <c r="K323" s="114"/>
      <c r="L323" s="136"/>
      <c r="P323" s="1">
        <f t="shared" ca="1" si="2160"/>
        <v>-5</v>
      </c>
      <c r="Q323" s="1">
        <f t="shared" ca="1" si="2160"/>
        <v>-6</v>
      </c>
      <c r="R323" s="2">
        <f ca="1">R322*3</f>
        <v>15</v>
      </c>
      <c r="T323" s="2"/>
      <c r="U323" s="2">
        <f t="shared" ca="1" si="2172"/>
        <v>-5</v>
      </c>
      <c r="V323" s="2">
        <f t="shared" ca="1" si="2173"/>
        <v>-6</v>
      </c>
      <c r="W323" s="2">
        <f t="shared" ca="1" si="2174"/>
        <v>15</v>
      </c>
      <c r="X323" s="2">
        <f t="shared" ref="X323" ca="1" si="2246">V323*-1</f>
        <v>6</v>
      </c>
      <c r="Y323" s="2">
        <f t="shared" ref="Y323" ca="1" si="2247">V323*U322+W323*U323</f>
        <v>-87</v>
      </c>
      <c r="Z323" s="2" t="str">
        <f t="shared" ca="1" si="2176"/>
        <v>-</v>
      </c>
      <c r="AA323" s="2">
        <f t="shared" ref="AA323" ca="1" si="2248">IF(W323=0,"",IF(W323=1,"",IF(W323=-1,"",ABS(W323))))</f>
        <v>15</v>
      </c>
      <c r="AB323" s="2" t="s">
        <v>19</v>
      </c>
      <c r="AC323" s="2" t="s">
        <v>13</v>
      </c>
      <c r="AD323" s="2" t="str">
        <f t="shared" ref="AD323" ca="1" si="2249">IF(X323&lt;=0,"-","")</f>
        <v/>
      </c>
      <c r="AE323" s="2">
        <f t="shared" ref="AE323" ca="1" si="2250">IF(X323=0,"",IF(X323=1,"",IF(X323=-1,"",ABS(X323))))</f>
        <v>6</v>
      </c>
      <c r="AF323" s="2" t="str">
        <f t="shared" ref="AF323" ca="1" si="2251">IF(V323=0,"","x")</f>
        <v>x</v>
      </c>
      <c r="AG323" s="2" t="str">
        <f t="shared" ref="AG323" ca="1" si="2252">IF(Y323&lt;=0,"-","+")</f>
        <v>-</v>
      </c>
      <c r="AH323" s="2">
        <f t="shared" ca="1" si="2182"/>
        <v>87</v>
      </c>
      <c r="AI323" s="2"/>
      <c r="AJ323" s="2" t="str">
        <f t="shared" ca="1" si="2183"/>
        <v>-15y=6x-87</v>
      </c>
      <c r="AM323" s="98" t="s">
        <v>341</v>
      </c>
      <c r="AN323" t="str">
        <f t="shared" ref="AN323" ca="1" si="2253">D322&amp;E322</f>
        <v>x=2</v>
      </c>
      <c r="AO323" t="s">
        <v>338</v>
      </c>
      <c r="AP323" t="str">
        <f t="shared" ref="AP323" ca="1" si="2254">D323&amp;E323</f>
        <v>y=-5</v>
      </c>
      <c r="AQ323" s="98" t="s">
        <v>339</v>
      </c>
      <c r="AR323" t="str">
        <f t="shared" ca="1" si="2084"/>
        <v xml:space="preserve">\\(\\quad x=2 ,\\quad y=-5\\) </v>
      </c>
    </row>
    <row r="324" spans="1:44" x14ac:dyDescent="0.55000000000000004">
      <c r="A324" s="121" t="s">
        <v>3</v>
      </c>
      <c r="B324" s="121" t="s">
        <v>47</v>
      </c>
      <c r="C324" s="43" t="str">
        <f t="shared" ref="C324:C387" ca="1" si="2255">AJ324</f>
        <v>x=-10y+101</v>
      </c>
      <c r="D324" s="10" t="s">
        <v>31</v>
      </c>
      <c r="E324">
        <f t="shared" ref="E324:E387" ca="1" si="2256">U324</f>
        <v>1</v>
      </c>
      <c r="G324" s="114" t="s">
        <v>60</v>
      </c>
      <c r="H324" s="115" t="s">
        <v>343</v>
      </c>
      <c r="I324" s="115" t="str">
        <f t="shared" ref="I324" ca="1" si="2257">AR324</f>
        <v>\\(\\quad \\begin{cases}\\displaystyle\\begin{align}x=-10y+101\\\\ x-3y=-29\\end{align}\\end{cases}\\)</v>
      </c>
      <c r="J324" s="115" t="str">
        <f t="shared" ref="J324" ca="1" si="2258">AR325</f>
        <v xml:space="preserve">\\(\\quad x=1 ,\\quad y=10\\) </v>
      </c>
      <c r="K324" s="115" t="s">
        <v>62</v>
      </c>
      <c r="L324" s="135" t="str">
        <f t="shared" ref="L324" ca="1" si="2259">"INSERT INTO "&amp;G324&amp;"(tangen,question,answer,editor,date,count) VALUES('"&amp;H324&amp;"','"&amp;I324&amp;"','"&amp;J324&amp;"','"&amp;K324&amp;"',NOW(),0);"</f>
        <v>INSERT INTO math(tangen,question,answer,editor,date,count) VALUES('m6200','\\(\\quad \\begin{cases}\\displaystyle\\begin{align}x=-10y+101\\\\ x-3y=-29\\end{align}\\end{cases}\\)','\\(\\quad x=1 ,\\quad y=10\\) ','harazono',NOW(),0);</v>
      </c>
      <c r="P324" s="1">
        <f t="shared" ca="1" si="2160"/>
        <v>1</v>
      </c>
      <c r="Q324" s="1">
        <f t="shared" ca="1" si="2160"/>
        <v>1</v>
      </c>
      <c r="R324" s="1">
        <f t="shared" ca="1" si="2160"/>
        <v>10</v>
      </c>
      <c r="U324">
        <f t="shared" ref="U324:U343" ca="1" si="2260">IF(P324=0,2,P324)</f>
        <v>1</v>
      </c>
      <c r="V324">
        <f ca="1">IF(Q324=0,1,Q324)</f>
        <v>1</v>
      </c>
      <c r="W324">
        <f ca="1">IF(R324=0,1,R324)</f>
        <v>10</v>
      </c>
      <c r="X324">
        <f ca="1">W324*-1</f>
        <v>-10</v>
      </c>
      <c r="Y324">
        <f ca="1">V324*U324+W324*U325</f>
        <v>101</v>
      </c>
      <c r="Z324" t="str">
        <f t="shared" ref="Z324:Z343" ca="1" si="2261">IF(V324&lt;0,"-","")</f>
        <v/>
      </c>
      <c r="AA324" t="str">
        <f t="shared" ref="AA324:AA334" ca="1" si="2262">IF(V324=0,"",IF(V324=1,"",IF(V324=-1,"",ABS(V324))))</f>
        <v/>
      </c>
      <c r="AB324" t="str">
        <f t="shared" ref="AB324:AB334" ca="1" si="2263">IF(V324=0,"","x")</f>
        <v>x</v>
      </c>
      <c r="AC324" t="s">
        <v>13</v>
      </c>
      <c r="AD324" t="str">
        <f ca="1">IF(X324&lt;=0,"-","+")</f>
        <v>-</v>
      </c>
      <c r="AE324">
        <f ca="1">IF(X324=0,"",IF(X324=1,"",IF(X324=-1,"",ABS(X324))))</f>
        <v>10</v>
      </c>
      <c r="AF324" t="s">
        <v>19</v>
      </c>
      <c r="AG324" t="str">
        <f ca="1">IF(Y324&lt;=0,"-","+")</f>
        <v>+</v>
      </c>
      <c r="AH324">
        <f ca="1">ABS(Y324)</f>
        <v>101</v>
      </c>
      <c r="AJ324" t="str">
        <f ca="1">Z324&amp;AA324&amp;AB324&amp;AC324&amp;AD324&amp;AE324&amp;AF324&amp;AG324&amp;AH324</f>
        <v>x=-10y+101</v>
      </c>
      <c r="AM324" t="s">
        <v>337</v>
      </c>
      <c r="AN324" s="43" t="str">
        <f t="shared" ref="AN324" ca="1" si="2264">C324</f>
        <v>x=-10y+101</v>
      </c>
      <c r="AO324" s="98" t="s">
        <v>335</v>
      </c>
      <c r="AP324" s="43" t="str">
        <f t="shared" ref="AP324" ca="1" si="2265">C325</f>
        <v>x-3y=-29</v>
      </c>
      <c r="AQ324" t="s">
        <v>336</v>
      </c>
      <c r="AR324" t="str">
        <f t="shared" ca="1" si="2084"/>
        <v>\\(\\quad \\begin{cases}\\displaystyle\\begin{align}x=-10y+101\\\\ x-3y=-29\\end{align}\\end{cases}\\)</v>
      </c>
    </row>
    <row r="325" spans="1:44" x14ac:dyDescent="0.55000000000000004">
      <c r="A325" s="121"/>
      <c r="B325" s="121"/>
      <c r="C325" s="43" t="str">
        <f t="shared" ca="1" si="2255"/>
        <v>x-3y=-29</v>
      </c>
      <c r="D325" s="10" t="s">
        <v>32</v>
      </c>
      <c r="E325">
        <f t="shared" ca="1" si="2256"/>
        <v>10</v>
      </c>
      <c r="G325" s="114"/>
      <c r="H325" s="114"/>
      <c r="I325" s="114"/>
      <c r="J325" s="114"/>
      <c r="K325" s="114"/>
      <c r="L325" s="136"/>
      <c r="P325" s="1">
        <f t="shared" ca="1" si="2160"/>
        <v>10</v>
      </c>
      <c r="Q325" s="2">
        <f ca="1">Q324</f>
        <v>1</v>
      </c>
      <c r="R325" s="1">
        <f t="shared" ca="1" si="2160"/>
        <v>-3</v>
      </c>
      <c r="U325">
        <f t="shared" ca="1" si="2260"/>
        <v>10</v>
      </c>
      <c r="V325">
        <f t="shared" ref="V325:V333" ca="1" si="2266">IF(Q325=0,1,Q325)</f>
        <v>1</v>
      </c>
      <c r="W325">
        <f t="shared" ref="W325:W333" ca="1" si="2267">IF(R325=0,1,R325)</f>
        <v>-3</v>
      </c>
      <c r="Y325">
        <f ca="1">V325*U324+W325*U325</f>
        <v>-29</v>
      </c>
      <c r="Z325" t="str">
        <f t="shared" ca="1" si="2261"/>
        <v/>
      </c>
      <c r="AA325" t="str">
        <f t="shared" ca="1" si="2262"/>
        <v/>
      </c>
      <c r="AB325" t="str">
        <f t="shared" ca="1" si="2263"/>
        <v>x</v>
      </c>
      <c r="AC325" t="str">
        <f t="shared" ref="AC325" ca="1" si="2268">IF(W325&lt;=0,"-","+")</f>
        <v>-</v>
      </c>
      <c r="AD325">
        <f t="shared" ref="AD325" ca="1" si="2269">IF(W325=0,"",IF(W325=1,"",IF(W325=-1,"",ABS(W325))))</f>
        <v>3</v>
      </c>
      <c r="AE325" t="s">
        <v>19</v>
      </c>
      <c r="AF325" t="s">
        <v>13</v>
      </c>
      <c r="AG325" t="str">
        <f t="shared" ref="AG325" ca="1" si="2270">IF(Y325&lt;=0,"-","")</f>
        <v>-</v>
      </c>
      <c r="AH325">
        <f t="shared" ref="AH325:AH343" ca="1" si="2271">ABS(Y325)</f>
        <v>29</v>
      </c>
      <c r="AJ325" t="str">
        <f ca="1">Z325&amp;AA325&amp;AB325&amp;AC325&amp;AD325&amp;AE325&amp;AF325&amp;AG325&amp;AH325</f>
        <v>x-3y=-29</v>
      </c>
      <c r="AM325" s="98" t="s">
        <v>341</v>
      </c>
      <c r="AN325" t="str">
        <f t="shared" ref="AN325" ca="1" si="2272">D324&amp;E324</f>
        <v>x=1</v>
      </c>
      <c r="AO325" t="s">
        <v>338</v>
      </c>
      <c r="AP325" t="str">
        <f t="shared" ref="AP325" ca="1" si="2273">D325&amp;E325</f>
        <v>y=10</v>
      </c>
      <c r="AQ325" s="98" t="s">
        <v>339</v>
      </c>
      <c r="AR325" t="str">
        <f t="shared" ca="1" si="2084"/>
        <v xml:space="preserve">\\(\\quad x=1 ,\\quad y=10\\) </v>
      </c>
    </row>
    <row r="326" spans="1:44" x14ac:dyDescent="0.55000000000000004">
      <c r="A326" s="121" t="s">
        <v>3</v>
      </c>
      <c r="B326" s="121" t="s">
        <v>47</v>
      </c>
      <c r="C326" s="43" t="str">
        <f t="shared" ca="1" si="2255"/>
        <v>8x=-2y-92</v>
      </c>
      <c r="D326" s="10" t="s">
        <v>31</v>
      </c>
      <c r="E326">
        <f t="shared" ca="1" si="2256"/>
        <v>-10</v>
      </c>
      <c r="G326" s="114" t="s">
        <v>60</v>
      </c>
      <c r="H326" s="115" t="s">
        <v>343</v>
      </c>
      <c r="I326" s="115" t="str">
        <f t="shared" ref="I326" ca="1" si="2274">AR326</f>
        <v>\\(\\quad \\begin{cases}\\displaystyle\\begin{align}8x=-2y-92\\\\ 8x-3y=-62\\end{align}\\end{cases}\\)</v>
      </c>
      <c r="J326" s="115" t="str">
        <f t="shared" ref="J326" ca="1" si="2275">AR327</f>
        <v xml:space="preserve">\\(\\quad x=-10 ,\\quad y=-6\\) </v>
      </c>
      <c r="K326" s="115" t="s">
        <v>62</v>
      </c>
      <c r="L326" s="135" t="str">
        <f t="shared" ref="L326" ca="1" si="2276">"INSERT INTO "&amp;G326&amp;"(tangen,question,answer,editor,date,count) VALUES('"&amp;H326&amp;"','"&amp;I326&amp;"','"&amp;J326&amp;"','"&amp;K326&amp;"',NOW(),0);"</f>
        <v>INSERT INTO math(tangen,question,answer,editor,date,count) VALUES('m6200','\\(\\quad \\begin{cases}\\displaystyle\\begin{align}8x=-2y-92\\\\ 8x-3y=-62\\end{align}\\end{cases}\\)','\\(\\quad x=-10 ,\\quad y=-6\\) ','harazono',NOW(),0);</v>
      </c>
      <c r="P326" s="1">
        <f t="shared" ca="1" si="2160"/>
        <v>-10</v>
      </c>
      <c r="Q326" s="1">
        <f t="shared" ca="1" si="2160"/>
        <v>8</v>
      </c>
      <c r="R326" s="1">
        <f t="shared" ca="1" si="2160"/>
        <v>2</v>
      </c>
      <c r="U326">
        <f t="shared" ca="1" si="2260"/>
        <v>-10</v>
      </c>
      <c r="V326">
        <f t="shared" ca="1" si="2266"/>
        <v>8</v>
      </c>
      <c r="W326">
        <f t="shared" ca="1" si="2267"/>
        <v>2</v>
      </c>
      <c r="X326">
        <f t="shared" ref="X326" ca="1" si="2277">W326*-1</f>
        <v>-2</v>
      </c>
      <c r="Y326">
        <f t="shared" ref="Y326" ca="1" si="2278">V326*U326+W326*U327</f>
        <v>-92</v>
      </c>
      <c r="Z326" t="str">
        <f t="shared" ca="1" si="2261"/>
        <v/>
      </c>
      <c r="AA326">
        <f t="shared" ca="1" si="2262"/>
        <v>8</v>
      </c>
      <c r="AB326" t="str">
        <f t="shared" ca="1" si="2263"/>
        <v>x</v>
      </c>
      <c r="AC326" t="s">
        <v>13</v>
      </c>
      <c r="AD326" t="str">
        <f t="shared" ref="AD326" ca="1" si="2279">IF(X326&lt;=0,"-","+")</f>
        <v>-</v>
      </c>
      <c r="AE326">
        <f t="shared" ref="AE326" ca="1" si="2280">IF(X326=0,"",IF(X326=1,"",IF(X326=-1,"",ABS(X326))))</f>
        <v>2</v>
      </c>
      <c r="AF326" t="s">
        <v>19</v>
      </c>
      <c r="AG326" t="str">
        <f t="shared" ref="AG326" ca="1" si="2281">IF(Y326&lt;=0,"-","+")</f>
        <v>-</v>
      </c>
      <c r="AH326">
        <f t="shared" ca="1" si="2271"/>
        <v>92</v>
      </c>
      <c r="AJ326" t="str">
        <f t="shared" ref="AJ326:AJ333" ca="1" si="2282">Z326&amp;AA326&amp;AB326&amp;AC326&amp;AD326&amp;AE326&amp;AF326&amp;AG326&amp;AH326</f>
        <v>8x=-2y-92</v>
      </c>
      <c r="AM326" t="s">
        <v>337</v>
      </c>
      <c r="AN326" s="43" t="str">
        <f t="shared" ref="AN326" ca="1" si="2283">C326</f>
        <v>8x=-2y-92</v>
      </c>
      <c r="AO326" s="98" t="s">
        <v>335</v>
      </c>
      <c r="AP326" s="43" t="str">
        <f t="shared" ref="AP326" ca="1" si="2284">C327</f>
        <v>8x-3y=-62</v>
      </c>
      <c r="AQ326" t="s">
        <v>336</v>
      </c>
      <c r="AR326" t="str">
        <f t="shared" ca="1" si="2084"/>
        <v>\\(\\quad \\begin{cases}\\displaystyle\\begin{align}8x=-2y-92\\\\ 8x-3y=-62\\end{align}\\end{cases}\\)</v>
      </c>
    </row>
    <row r="327" spans="1:44" x14ac:dyDescent="0.55000000000000004">
      <c r="A327" s="121"/>
      <c r="B327" s="121"/>
      <c r="C327" s="43" t="str">
        <f t="shared" ca="1" si="2255"/>
        <v>8x-3y=-62</v>
      </c>
      <c r="D327" s="10" t="s">
        <v>32</v>
      </c>
      <c r="E327">
        <f t="shared" ca="1" si="2256"/>
        <v>-6</v>
      </c>
      <c r="G327" s="114"/>
      <c r="H327" s="114"/>
      <c r="I327" s="114"/>
      <c r="J327" s="114"/>
      <c r="K327" s="114"/>
      <c r="L327" s="136"/>
      <c r="P327" s="1">
        <f t="shared" ca="1" si="2160"/>
        <v>-6</v>
      </c>
      <c r="Q327" s="2">
        <f ca="1">Q326</f>
        <v>8</v>
      </c>
      <c r="R327" s="1">
        <f t="shared" ca="1" si="2160"/>
        <v>-3</v>
      </c>
      <c r="U327">
        <f t="shared" ca="1" si="2260"/>
        <v>-6</v>
      </c>
      <c r="V327">
        <f t="shared" ca="1" si="2266"/>
        <v>8</v>
      </c>
      <c r="W327">
        <f t="shared" ca="1" si="2267"/>
        <v>-3</v>
      </c>
      <c r="Y327">
        <f t="shared" ref="Y327" ca="1" si="2285">V327*U326+W327*U327</f>
        <v>-62</v>
      </c>
      <c r="Z327" t="str">
        <f t="shared" ca="1" si="2261"/>
        <v/>
      </c>
      <c r="AA327">
        <f t="shared" ca="1" si="2262"/>
        <v>8</v>
      </c>
      <c r="AB327" t="str">
        <f t="shared" ca="1" si="2263"/>
        <v>x</v>
      </c>
      <c r="AC327" t="str">
        <f t="shared" ref="AC327" ca="1" si="2286">IF(W327&lt;=0,"-","+")</f>
        <v>-</v>
      </c>
      <c r="AD327">
        <f t="shared" ref="AD327" ca="1" si="2287">IF(W327=0,"",IF(W327=1,"",IF(W327=-1,"",ABS(W327))))</f>
        <v>3</v>
      </c>
      <c r="AE327" t="s">
        <v>19</v>
      </c>
      <c r="AF327" t="s">
        <v>13</v>
      </c>
      <c r="AG327" t="str">
        <f t="shared" ref="AG327" ca="1" si="2288">IF(Y327&lt;=0,"-","")</f>
        <v>-</v>
      </c>
      <c r="AH327">
        <f t="shared" ca="1" si="2271"/>
        <v>62</v>
      </c>
      <c r="AJ327" t="str">
        <f t="shared" ca="1" si="2282"/>
        <v>8x-3y=-62</v>
      </c>
      <c r="AM327" s="98" t="s">
        <v>341</v>
      </c>
      <c r="AN327" t="str">
        <f t="shared" ref="AN327" ca="1" si="2289">D326&amp;E326</f>
        <v>x=-10</v>
      </c>
      <c r="AO327" t="s">
        <v>338</v>
      </c>
      <c r="AP327" t="str">
        <f t="shared" ref="AP327" ca="1" si="2290">D327&amp;E327</f>
        <v>y=-6</v>
      </c>
      <c r="AQ327" s="98" t="s">
        <v>339</v>
      </c>
      <c r="AR327" t="str">
        <f t="shared" ca="1" si="2084"/>
        <v xml:space="preserve">\\(\\quad x=-10 ,\\quad y=-6\\) </v>
      </c>
    </row>
    <row r="328" spans="1:44" x14ac:dyDescent="0.55000000000000004">
      <c r="A328" s="121" t="s">
        <v>3</v>
      </c>
      <c r="B328" s="121" t="s">
        <v>47</v>
      </c>
      <c r="C328" s="43" t="str">
        <f t="shared" ca="1" si="2255"/>
        <v>-x=-2y+4</v>
      </c>
      <c r="D328" s="10" t="s">
        <v>31</v>
      </c>
      <c r="E328">
        <f t="shared" ca="1" si="2256"/>
        <v>2</v>
      </c>
      <c r="G328" s="114" t="s">
        <v>60</v>
      </c>
      <c r="H328" s="115" t="s">
        <v>343</v>
      </c>
      <c r="I328" s="115" t="str">
        <f t="shared" ref="I328" ca="1" si="2291">AR328</f>
        <v>\\(\\quad \\begin{cases}\\displaystyle\\begin{align}-x=-2y+4\\\\ -x-5y=-17\\end{align}\\end{cases}\\)</v>
      </c>
      <c r="J328" s="115" t="str">
        <f t="shared" ref="J328" ca="1" si="2292">AR329</f>
        <v xml:space="preserve">\\(\\quad x=2 ,\\quad y=3\\) </v>
      </c>
      <c r="K328" s="115" t="s">
        <v>62</v>
      </c>
      <c r="L328" s="135" t="str">
        <f t="shared" ref="L328" ca="1" si="2293">"INSERT INTO "&amp;G328&amp;"(tangen,question,answer,editor,date,count) VALUES('"&amp;H328&amp;"','"&amp;I328&amp;"','"&amp;J328&amp;"','"&amp;K328&amp;"',NOW(),0);"</f>
        <v>INSERT INTO math(tangen,question,answer,editor,date,count) VALUES('m6200','\\(\\quad \\begin{cases}\\displaystyle\\begin{align}-x=-2y+4\\\\ -x-5y=-17\\end{align}\\end{cases}\\)','\\(\\quad x=2 ,\\quad y=3\\) ','harazono',NOW(),0);</v>
      </c>
      <c r="P328" s="1">
        <f t="shared" ca="1" si="2160"/>
        <v>0</v>
      </c>
      <c r="Q328" s="1">
        <f t="shared" ca="1" si="2160"/>
        <v>-1</v>
      </c>
      <c r="R328" s="1">
        <f t="shared" ca="1" si="2160"/>
        <v>2</v>
      </c>
      <c r="U328">
        <f t="shared" ca="1" si="2260"/>
        <v>2</v>
      </c>
      <c r="V328">
        <f t="shared" ca="1" si="2266"/>
        <v>-1</v>
      </c>
      <c r="W328">
        <f t="shared" ca="1" si="2267"/>
        <v>2</v>
      </c>
      <c r="X328">
        <f t="shared" ref="X328" ca="1" si="2294">W328*-1</f>
        <v>-2</v>
      </c>
      <c r="Y328">
        <f t="shared" ref="Y328" ca="1" si="2295">V328*U328+W328*U329</f>
        <v>4</v>
      </c>
      <c r="Z328" t="str">
        <f t="shared" ca="1" si="2261"/>
        <v>-</v>
      </c>
      <c r="AA328" t="str">
        <f t="shared" ca="1" si="2262"/>
        <v/>
      </c>
      <c r="AB328" t="str">
        <f t="shared" ca="1" si="2263"/>
        <v>x</v>
      </c>
      <c r="AC328" t="s">
        <v>13</v>
      </c>
      <c r="AD328" t="str">
        <f t="shared" ref="AD328" ca="1" si="2296">IF(X328&lt;=0,"-","+")</f>
        <v>-</v>
      </c>
      <c r="AE328">
        <f t="shared" ref="AE328" ca="1" si="2297">IF(X328=0,"",IF(X328=1,"",IF(X328=-1,"",ABS(X328))))</f>
        <v>2</v>
      </c>
      <c r="AF328" t="s">
        <v>19</v>
      </c>
      <c r="AG328" t="str">
        <f t="shared" ref="AG328" ca="1" si="2298">IF(Y328&lt;=0,"-","+")</f>
        <v>+</v>
      </c>
      <c r="AH328">
        <f t="shared" ca="1" si="2271"/>
        <v>4</v>
      </c>
      <c r="AJ328" t="str">
        <f t="shared" ca="1" si="2282"/>
        <v>-x=-2y+4</v>
      </c>
      <c r="AM328" t="s">
        <v>337</v>
      </c>
      <c r="AN328" s="43" t="str">
        <f t="shared" ref="AN328" ca="1" si="2299">C328</f>
        <v>-x=-2y+4</v>
      </c>
      <c r="AO328" s="98" t="s">
        <v>335</v>
      </c>
      <c r="AP328" s="43" t="str">
        <f t="shared" ref="AP328" ca="1" si="2300">C329</f>
        <v>-x-5y=-17</v>
      </c>
      <c r="AQ328" t="s">
        <v>336</v>
      </c>
      <c r="AR328" t="str">
        <f t="shared" ca="1" si="2084"/>
        <v>\\(\\quad \\begin{cases}\\displaystyle\\begin{align}-x=-2y+4\\\\ -x-5y=-17\\end{align}\\end{cases}\\)</v>
      </c>
    </row>
    <row r="329" spans="1:44" x14ac:dyDescent="0.55000000000000004">
      <c r="A329" s="121"/>
      <c r="B329" s="121"/>
      <c r="C329" s="43" t="str">
        <f t="shared" ca="1" si="2255"/>
        <v>-x-5y=-17</v>
      </c>
      <c r="D329" s="10" t="s">
        <v>32</v>
      </c>
      <c r="E329">
        <f t="shared" ca="1" si="2256"/>
        <v>3</v>
      </c>
      <c r="G329" s="114"/>
      <c r="H329" s="114"/>
      <c r="I329" s="114"/>
      <c r="J329" s="114"/>
      <c r="K329" s="114"/>
      <c r="L329" s="136"/>
      <c r="P329" s="1">
        <f t="shared" ca="1" si="2160"/>
        <v>3</v>
      </c>
      <c r="Q329" s="2">
        <f ca="1">Q328</f>
        <v>-1</v>
      </c>
      <c r="R329" s="1">
        <f t="shared" ca="1" si="2160"/>
        <v>-5</v>
      </c>
      <c r="U329">
        <f t="shared" ca="1" si="2260"/>
        <v>3</v>
      </c>
      <c r="V329">
        <f t="shared" ca="1" si="2266"/>
        <v>-1</v>
      </c>
      <c r="W329">
        <f t="shared" ca="1" si="2267"/>
        <v>-5</v>
      </c>
      <c r="Y329">
        <f t="shared" ref="Y329" ca="1" si="2301">V329*U328+W329*U329</f>
        <v>-17</v>
      </c>
      <c r="Z329" t="str">
        <f t="shared" ca="1" si="2261"/>
        <v>-</v>
      </c>
      <c r="AA329" t="str">
        <f t="shared" ca="1" si="2262"/>
        <v/>
      </c>
      <c r="AB329" t="str">
        <f t="shared" ca="1" si="2263"/>
        <v>x</v>
      </c>
      <c r="AC329" t="str">
        <f t="shared" ref="AC329" ca="1" si="2302">IF(W329&lt;=0,"-","+")</f>
        <v>-</v>
      </c>
      <c r="AD329">
        <f t="shared" ref="AD329" ca="1" si="2303">IF(W329=0,"",IF(W329=1,"",IF(W329=-1,"",ABS(W329))))</f>
        <v>5</v>
      </c>
      <c r="AE329" t="s">
        <v>19</v>
      </c>
      <c r="AF329" t="s">
        <v>13</v>
      </c>
      <c r="AG329" t="str">
        <f t="shared" ref="AG329" ca="1" si="2304">IF(Y329&lt;=0,"-","")</f>
        <v>-</v>
      </c>
      <c r="AH329">
        <f t="shared" ca="1" si="2271"/>
        <v>17</v>
      </c>
      <c r="AJ329" t="str">
        <f t="shared" ca="1" si="2282"/>
        <v>-x-5y=-17</v>
      </c>
      <c r="AM329" s="98" t="s">
        <v>341</v>
      </c>
      <c r="AN329" t="str">
        <f t="shared" ref="AN329" ca="1" si="2305">D328&amp;E328</f>
        <v>x=2</v>
      </c>
      <c r="AO329" t="s">
        <v>338</v>
      </c>
      <c r="AP329" t="str">
        <f t="shared" ref="AP329" ca="1" si="2306">D329&amp;E329</f>
        <v>y=3</v>
      </c>
      <c r="AQ329" s="98" t="s">
        <v>339</v>
      </c>
      <c r="AR329" t="str">
        <f t="shared" ca="1" si="2084"/>
        <v xml:space="preserve">\\(\\quad x=2 ,\\quad y=3\\) </v>
      </c>
    </row>
    <row r="330" spans="1:44" x14ac:dyDescent="0.55000000000000004">
      <c r="A330" s="121" t="s">
        <v>3</v>
      </c>
      <c r="B330" s="121" t="s">
        <v>47</v>
      </c>
      <c r="C330" s="43" t="str">
        <f t="shared" ca="1" si="2255"/>
        <v>-4x=+y+41</v>
      </c>
      <c r="D330" s="10" t="s">
        <v>31</v>
      </c>
      <c r="E330">
        <f t="shared" ca="1" si="2256"/>
        <v>-10</v>
      </c>
      <c r="G330" s="114" t="s">
        <v>60</v>
      </c>
      <c r="H330" s="115" t="s">
        <v>343</v>
      </c>
      <c r="I330" s="115" t="str">
        <f t="shared" ref="I330" ca="1" si="2307">AR330</f>
        <v>\\(\\quad \\begin{cases}\\displaystyle\\begin{align}-4x=+y+41\\\\ -8x+8y=72\\end{align}\\end{cases}\\)</v>
      </c>
      <c r="J330" s="115" t="str">
        <f t="shared" ref="J330" ca="1" si="2308">AR331</f>
        <v xml:space="preserve">\\(\\quad x=-10 ,\\quad y=-1\\) </v>
      </c>
      <c r="K330" s="115" t="s">
        <v>62</v>
      </c>
      <c r="L330" s="135" t="str">
        <f t="shared" ref="L330" ca="1" si="2309">"INSERT INTO "&amp;G330&amp;"(tangen,question,answer,editor,date,count) VALUES('"&amp;H330&amp;"','"&amp;I330&amp;"','"&amp;J330&amp;"','"&amp;K330&amp;"',NOW(),0);"</f>
        <v>INSERT INTO math(tangen,question,answer,editor,date,count) VALUES('m6200','\\(\\quad \\begin{cases}\\displaystyle\\begin{align}-4x=+y+41\\\\ -8x+8y=72\\end{align}\\end{cases}\\)','\\(\\quad x=-10 ,\\quad y=-1\\) ','harazono',NOW(),0);</v>
      </c>
      <c r="P330" s="1">
        <f t="shared" ca="1" si="2160"/>
        <v>-10</v>
      </c>
      <c r="Q330" s="1">
        <f t="shared" ca="1" si="2160"/>
        <v>-4</v>
      </c>
      <c r="R330" s="1">
        <f t="shared" ca="1" si="2160"/>
        <v>-1</v>
      </c>
      <c r="U330">
        <f t="shared" ca="1" si="2260"/>
        <v>-10</v>
      </c>
      <c r="V330">
        <f t="shared" ca="1" si="2266"/>
        <v>-4</v>
      </c>
      <c r="W330">
        <f t="shared" ca="1" si="2267"/>
        <v>-1</v>
      </c>
      <c r="X330">
        <f t="shared" ref="X330" ca="1" si="2310">W330*-1</f>
        <v>1</v>
      </c>
      <c r="Y330">
        <f t="shared" ref="Y330" ca="1" si="2311">V330*U330+W330*U331</f>
        <v>41</v>
      </c>
      <c r="Z330" t="str">
        <f t="shared" ca="1" si="2261"/>
        <v>-</v>
      </c>
      <c r="AA330">
        <f t="shared" ca="1" si="2262"/>
        <v>4</v>
      </c>
      <c r="AB330" t="str">
        <f t="shared" ca="1" si="2263"/>
        <v>x</v>
      </c>
      <c r="AC330" t="s">
        <v>13</v>
      </c>
      <c r="AD330" t="str">
        <f t="shared" ref="AD330" ca="1" si="2312">IF(X330&lt;=0,"-","+")</f>
        <v>+</v>
      </c>
      <c r="AE330" t="str">
        <f t="shared" ref="AE330" ca="1" si="2313">IF(X330=0,"",IF(X330=1,"",IF(X330=-1,"",ABS(X330))))</f>
        <v/>
      </c>
      <c r="AF330" t="s">
        <v>19</v>
      </c>
      <c r="AG330" t="str">
        <f t="shared" ref="AG330" ca="1" si="2314">IF(Y330&lt;=0,"-","+")</f>
        <v>+</v>
      </c>
      <c r="AH330">
        <f t="shared" ca="1" si="2271"/>
        <v>41</v>
      </c>
      <c r="AJ330" t="str">
        <f t="shared" ca="1" si="2282"/>
        <v>-4x=+y+41</v>
      </c>
      <c r="AM330" t="s">
        <v>337</v>
      </c>
      <c r="AN330" s="43" t="str">
        <f t="shared" ref="AN330" ca="1" si="2315">C330</f>
        <v>-4x=+y+41</v>
      </c>
      <c r="AO330" s="98" t="s">
        <v>335</v>
      </c>
      <c r="AP330" s="43" t="str">
        <f t="shared" ref="AP330" ca="1" si="2316">C331</f>
        <v>-8x+8y=72</v>
      </c>
      <c r="AQ330" t="s">
        <v>336</v>
      </c>
      <c r="AR330" t="str">
        <f t="shared" ca="1" si="2084"/>
        <v>\\(\\quad \\begin{cases}\\displaystyle\\begin{align}-4x=+y+41\\\\ -8x+8y=72\\end{align}\\end{cases}\\)</v>
      </c>
    </row>
    <row r="331" spans="1:44" x14ac:dyDescent="0.55000000000000004">
      <c r="A331" s="121"/>
      <c r="B331" s="121"/>
      <c r="C331" s="43" t="str">
        <f t="shared" ca="1" si="2255"/>
        <v>-8x+8y=72</v>
      </c>
      <c r="D331" s="10" t="s">
        <v>32</v>
      </c>
      <c r="E331">
        <f t="shared" ca="1" si="2256"/>
        <v>-1</v>
      </c>
      <c r="G331" s="114"/>
      <c r="H331" s="114"/>
      <c r="I331" s="114"/>
      <c r="J331" s="114"/>
      <c r="K331" s="114"/>
      <c r="L331" s="136"/>
      <c r="P331" s="1">
        <f t="shared" ref="P331:R346" ca="1" si="2317">RANDBETWEEN(-10,10)</f>
        <v>-1</v>
      </c>
      <c r="Q331" s="2">
        <f ca="1">Q330*2</f>
        <v>-8</v>
      </c>
      <c r="R331" s="1">
        <f t="shared" ca="1" si="2317"/>
        <v>8</v>
      </c>
      <c r="U331">
        <f t="shared" ca="1" si="2260"/>
        <v>-1</v>
      </c>
      <c r="V331">
        <f t="shared" ca="1" si="2266"/>
        <v>-8</v>
      </c>
      <c r="W331">
        <f t="shared" ca="1" si="2267"/>
        <v>8</v>
      </c>
      <c r="Y331">
        <f t="shared" ref="Y331" ca="1" si="2318">V331*U330+W331*U331</f>
        <v>72</v>
      </c>
      <c r="Z331" t="str">
        <f t="shared" ca="1" si="2261"/>
        <v>-</v>
      </c>
      <c r="AA331">
        <f t="shared" ca="1" si="2262"/>
        <v>8</v>
      </c>
      <c r="AB331" t="str">
        <f t="shared" ca="1" si="2263"/>
        <v>x</v>
      </c>
      <c r="AC331" t="str">
        <f t="shared" ref="AC331" ca="1" si="2319">IF(W331&lt;=0,"-","+")</f>
        <v>+</v>
      </c>
      <c r="AD331">
        <f t="shared" ref="AD331" ca="1" si="2320">IF(W331=0,"",IF(W331=1,"",IF(W331=-1,"",ABS(W331))))</f>
        <v>8</v>
      </c>
      <c r="AE331" t="s">
        <v>19</v>
      </c>
      <c r="AF331" t="s">
        <v>13</v>
      </c>
      <c r="AG331" t="str">
        <f t="shared" ref="AG331" ca="1" si="2321">IF(Y331&lt;=0,"-","")</f>
        <v/>
      </c>
      <c r="AH331">
        <f t="shared" ca="1" si="2271"/>
        <v>72</v>
      </c>
      <c r="AJ331" t="str">
        <f t="shared" ca="1" si="2282"/>
        <v>-8x+8y=72</v>
      </c>
      <c r="AM331" s="98" t="s">
        <v>341</v>
      </c>
      <c r="AN331" t="str">
        <f t="shared" ref="AN331" ca="1" si="2322">D330&amp;E330</f>
        <v>x=-10</v>
      </c>
      <c r="AO331" t="s">
        <v>338</v>
      </c>
      <c r="AP331" t="str">
        <f t="shared" ref="AP331" ca="1" si="2323">D331&amp;E331</f>
        <v>y=-1</v>
      </c>
      <c r="AQ331" s="98" t="s">
        <v>339</v>
      </c>
      <c r="AR331" t="str">
        <f t="shared" ca="1" si="2084"/>
        <v xml:space="preserve">\\(\\quad x=-10 ,\\quad y=-1\\) </v>
      </c>
    </row>
    <row r="332" spans="1:44" x14ac:dyDescent="0.55000000000000004">
      <c r="A332" s="121" t="s">
        <v>3</v>
      </c>
      <c r="B332" s="121" t="s">
        <v>47</v>
      </c>
      <c r="C332" s="43" t="str">
        <f t="shared" ca="1" si="2255"/>
        <v>8x=-10y+4</v>
      </c>
      <c r="D332" s="10" t="s">
        <v>31</v>
      </c>
      <c r="E332">
        <f t="shared" ca="1" si="2256"/>
        <v>8</v>
      </c>
      <c r="G332" s="114" t="s">
        <v>60</v>
      </c>
      <c r="H332" s="115" t="s">
        <v>343</v>
      </c>
      <c r="I332" s="115" t="str">
        <f t="shared" ref="I332" ca="1" si="2324">AR332</f>
        <v>\\(\\quad \\begin{cases}\\displaystyle\\begin{align}8x=-10y+4\\\\ 24x+5y=162\\end{align}\\end{cases}\\)</v>
      </c>
      <c r="J332" s="115" t="str">
        <f t="shared" ref="J332" ca="1" si="2325">AR333</f>
        <v xml:space="preserve">\\(\\quad x=8 ,\\quad y=-6\\) </v>
      </c>
      <c r="K332" s="115" t="s">
        <v>62</v>
      </c>
      <c r="L332" s="135" t="str">
        <f t="shared" ref="L332" ca="1" si="2326">"INSERT INTO "&amp;G332&amp;"(tangen,question,answer,editor,date,count) VALUES('"&amp;H332&amp;"','"&amp;I332&amp;"','"&amp;J332&amp;"','"&amp;K332&amp;"',NOW(),0);"</f>
        <v>INSERT INTO math(tangen,question,answer,editor,date,count) VALUES('m6200','\\(\\quad \\begin{cases}\\displaystyle\\begin{align}8x=-10y+4\\\\ 24x+5y=162\\end{align}\\end{cases}\\)','\\(\\quad x=8 ,\\quad y=-6\\) ','harazono',NOW(),0);</v>
      </c>
      <c r="P332" s="1">
        <f t="shared" ca="1" si="2317"/>
        <v>8</v>
      </c>
      <c r="Q332" s="1">
        <f t="shared" ca="1" si="2317"/>
        <v>8</v>
      </c>
      <c r="R332" s="1">
        <f t="shared" ca="1" si="2317"/>
        <v>10</v>
      </c>
      <c r="U332">
        <f t="shared" ca="1" si="2260"/>
        <v>8</v>
      </c>
      <c r="V332">
        <f t="shared" ca="1" si="2266"/>
        <v>8</v>
      </c>
      <c r="W332">
        <f t="shared" ca="1" si="2267"/>
        <v>10</v>
      </c>
      <c r="X332">
        <f t="shared" ref="X332" ca="1" si="2327">W332*-1</f>
        <v>-10</v>
      </c>
      <c r="Y332">
        <f t="shared" ref="Y332" ca="1" si="2328">V332*U332+W332*U333</f>
        <v>4</v>
      </c>
      <c r="Z332" t="str">
        <f t="shared" ca="1" si="2261"/>
        <v/>
      </c>
      <c r="AA332">
        <f t="shared" ca="1" si="2262"/>
        <v>8</v>
      </c>
      <c r="AB332" t="str">
        <f t="shared" ca="1" si="2263"/>
        <v>x</v>
      </c>
      <c r="AC332" t="s">
        <v>13</v>
      </c>
      <c r="AD332" t="str">
        <f t="shared" ref="AD332" ca="1" si="2329">IF(X332&lt;=0,"-","+")</f>
        <v>-</v>
      </c>
      <c r="AE332">
        <f t="shared" ref="AE332" ca="1" si="2330">IF(X332=0,"",IF(X332=1,"",IF(X332=-1,"",ABS(X332))))</f>
        <v>10</v>
      </c>
      <c r="AF332" t="s">
        <v>19</v>
      </c>
      <c r="AG332" t="str">
        <f t="shared" ref="AG332" ca="1" si="2331">IF(Y332&lt;=0,"-","+")</f>
        <v>+</v>
      </c>
      <c r="AH332">
        <f t="shared" ca="1" si="2271"/>
        <v>4</v>
      </c>
      <c r="AJ332" t="str">
        <f t="shared" ca="1" si="2282"/>
        <v>8x=-10y+4</v>
      </c>
      <c r="AM332" t="s">
        <v>337</v>
      </c>
      <c r="AN332" s="43" t="str">
        <f t="shared" ref="AN332" ca="1" si="2332">C332</f>
        <v>8x=-10y+4</v>
      </c>
      <c r="AO332" s="98" t="s">
        <v>335</v>
      </c>
      <c r="AP332" s="43" t="str">
        <f t="shared" ref="AP332" ca="1" si="2333">C333</f>
        <v>24x+5y=162</v>
      </c>
      <c r="AQ332" t="s">
        <v>336</v>
      </c>
      <c r="AR332" t="str">
        <f t="shared" ca="1" si="2084"/>
        <v>\\(\\quad \\begin{cases}\\displaystyle\\begin{align}8x=-10y+4\\\\ 24x+5y=162\\end{align}\\end{cases}\\)</v>
      </c>
    </row>
    <row r="333" spans="1:44" x14ac:dyDescent="0.55000000000000004">
      <c r="A333" s="121"/>
      <c r="B333" s="121"/>
      <c r="C333" s="43" t="str">
        <f t="shared" ca="1" si="2255"/>
        <v>24x+5y=162</v>
      </c>
      <c r="D333" s="10" t="s">
        <v>32</v>
      </c>
      <c r="E333">
        <f t="shared" ca="1" si="2256"/>
        <v>-6</v>
      </c>
      <c r="G333" s="114"/>
      <c r="H333" s="114"/>
      <c r="I333" s="114"/>
      <c r="J333" s="114"/>
      <c r="K333" s="114"/>
      <c r="L333" s="136"/>
      <c r="P333" s="1">
        <f t="shared" ca="1" si="2317"/>
        <v>-6</v>
      </c>
      <c r="Q333" s="2">
        <f ca="1">Q332*3</f>
        <v>24</v>
      </c>
      <c r="R333" s="1">
        <f t="shared" ca="1" si="2317"/>
        <v>5</v>
      </c>
      <c r="U333">
        <f t="shared" ca="1" si="2260"/>
        <v>-6</v>
      </c>
      <c r="V333">
        <f t="shared" ca="1" si="2266"/>
        <v>24</v>
      </c>
      <c r="W333">
        <f t="shared" ca="1" si="2267"/>
        <v>5</v>
      </c>
      <c r="Y333">
        <f t="shared" ref="Y333" ca="1" si="2334">V333*U332+W333*U333</f>
        <v>162</v>
      </c>
      <c r="Z333" t="str">
        <f t="shared" ca="1" si="2261"/>
        <v/>
      </c>
      <c r="AA333">
        <f t="shared" ca="1" si="2262"/>
        <v>24</v>
      </c>
      <c r="AB333" t="str">
        <f t="shared" ca="1" si="2263"/>
        <v>x</v>
      </c>
      <c r="AC333" t="str">
        <f t="shared" ref="AC333:AC334" ca="1" si="2335">IF(W333&lt;=0,"-","+")</f>
        <v>+</v>
      </c>
      <c r="AD333">
        <f t="shared" ref="AD333:AD334" ca="1" si="2336">IF(W333=0,"",IF(W333=1,"",IF(W333=-1,"",ABS(W333))))</f>
        <v>5</v>
      </c>
      <c r="AE333" t="s">
        <v>19</v>
      </c>
      <c r="AF333" t="s">
        <v>13</v>
      </c>
      <c r="AG333" t="str">
        <f t="shared" ref="AG333:AG334" ca="1" si="2337">IF(Y333&lt;=0,"-","")</f>
        <v/>
      </c>
      <c r="AH333">
        <f t="shared" ca="1" si="2271"/>
        <v>162</v>
      </c>
      <c r="AJ333" t="str">
        <f t="shared" ca="1" si="2282"/>
        <v>24x+5y=162</v>
      </c>
      <c r="AM333" s="98" t="s">
        <v>341</v>
      </c>
      <c r="AN333" t="str">
        <f t="shared" ref="AN333" ca="1" si="2338">D332&amp;E332</f>
        <v>x=8</v>
      </c>
      <c r="AO333" t="s">
        <v>338</v>
      </c>
      <c r="AP333" t="str">
        <f t="shared" ref="AP333" ca="1" si="2339">D333&amp;E333</f>
        <v>y=-6</v>
      </c>
      <c r="AQ333" s="98" t="s">
        <v>339</v>
      </c>
      <c r="AR333" t="str">
        <f t="shared" ca="1" si="2084"/>
        <v xml:space="preserve">\\(\\quad x=8 ,\\quad y=-6\\) </v>
      </c>
    </row>
    <row r="334" spans="1:44" x14ac:dyDescent="0.55000000000000004">
      <c r="A334" s="121" t="s">
        <v>3</v>
      </c>
      <c r="B334" s="121" t="s">
        <v>47</v>
      </c>
      <c r="C334" s="43" t="str">
        <f t="shared" ca="1" si="2255"/>
        <v>-x+y=-0</v>
      </c>
      <c r="D334" s="10" t="s">
        <v>31</v>
      </c>
      <c r="E334">
        <f t="shared" ca="1" si="2256"/>
        <v>10</v>
      </c>
      <c r="G334" s="114" t="s">
        <v>60</v>
      </c>
      <c r="H334" s="115" t="s">
        <v>343</v>
      </c>
      <c r="I334" s="115" t="str">
        <f t="shared" ref="I334" ca="1" si="2340">AR334</f>
        <v>\\(\\quad \\begin{cases}\\displaystyle\\begin{align}-x+y=-0\\\\ -y=2x-10\\end{align}\\end{cases}\\)</v>
      </c>
      <c r="J334" s="115" t="str">
        <f t="shared" ref="J334" ca="1" si="2341">AR335</f>
        <v xml:space="preserve">\\(\\quad x=10 ,\\quad y=10\\) </v>
      </c>
      <c r="K334" s="115" t="s">
        <v>62</v>
      </c>
      <c r="L334" s="135" t="str">
        <f t="shared" ref="L334" ca="1" si="2342">"INSERT INTO "&amp;G334&amp;"(tangen,question,answer,editor,date,count) VALUES('"&amp;H334&amp;"','"&amp;I334&amp;"','"&amp;J334&amp;"','"&amp;K334&amp;"',NOW(),0);"</f>
        <v>INSERT INTO math(tangen,question,answer,editor,date,count) VALUES('m6200','\\(\\quad \\begin{cases}\\displaystyle\\begin{align}-x+y=-0\\\\ -y=2x-10\\end{align}\\end{cases}\\)','\\(\\quad x=10 ,\\quad y=10\\) ','harazono',NOW(),0);</v>
      </c>
      <c r="P334" s="1">
        <f t="shared" ca="1" si="2317"/>
        <v>10</v>
      </c>
      <c r="Q334" s="1">
        <f t="shared" ca="1" si="2317"/>
        <v>-1</v>
      </c>
      <c r="R334" s="1">
        <f t="shared" ca="1" si="2317"/>
        <v>1</v>
      </c>
      <c r="T334" s="2"/>
      <c r="U334" s="2">
        <f t="shared" ca="1" si="2260"/>
        <v>10</v>
      </c>
      <c r="V334" s="2">
        <f t="shared" ref="V334:V343" ca="1" si="2343">IF(Q334=0,2,Q334)</f>
        <v>-1</v>
      </c>
      <c r="W334" s="2">
        <f t="shared" ref="W334:W343" ca="1" si="2344">IF(R334=0,2,R334)</f>
        <v>1</v>
      </c>
      <c r="X334" s="2"/>
      <c r="Y334" s="2">
        <f ca="1">V334*U334+W334*U335</f>
        <v>0</v>
      </c>
      <c r="Z334" s="2" t="str">
        <f t="shared" ca="1" si="2261"/>
        <v>-</v>
      </c>
      <c r="AA334" s="2" t="str">
        <f t="shared" ca="1" si="2262"/>
        <v/>
      </c>
      <c r="AB334" s="2" t="str">
        <f t="shared" ca="1" si="2263"/>
        <v>x</v>
      </c>
      <c r="AC334" s="2" t="str">
        <f t="shared" ca="1" si="2335"/>
        <v>+</v>
      </c>
      <c r="AD334" s="2" t="str">
        <f t="shared" ca="1" si="2336"/>
        <v/>
      </c>
      <c r="AE334" s="2" t="s">
        <v>19</v>
      </c>
      <c r="AF334" s="2" t="s">
        <v>13</v>
      </c>
      <c r="AG334" s="2" t="str">
        <f t="shared" ca="1" si="2337"/>
        <v>-</v>
      </c>
      <c r="AH334" s="2">
        <f t="shared" ca="1" si="2271"/>
        <v>0</v>
      </c>
      <c r="AI334" s="2"/>
      <c r="AJ334" s="2" t="str">
        <f ca="1">Z334&amp;AA334&amp;AB334&amp;AC334&amp;AD334&amp;AE334&amp;AF334&amp;AG334&amp;AH334</f>
        <v>-x+y=-0</v>
      </c>
      <c r="AM334" t="s">
        <v>337</v>
      </c>
      <c r="AN334" s="43" t="str">
        <f t="shared" ref="AN334" ca="1" si="2345">C334</f>
        <v>-x+y=-0</v>
      </c>
      <c r="AO334" s="98" t="s">
        <v>335</v>
      </c>
      <c r="AP334" s="43" t="str">
        <f t="shared" ref="AP334" ca="1" si="2346">C335</f>
        <v>-y=2x-10</v>
      </c>
      <c r="AQ334" t="s">
        <v>336</v>
      </c>
      <c r="AR334" t="str">
        <f t="shared" ca="1" si="2084"/>
        <v>\\(\\quad \\begin{cases}\\displaystyle\\begin{align}-x+y=-0\\\\ -y=2x-10\\end{align}\\end{cases}\\)</v>
      </c>
    </row>
    <row r="335" spans="1:44" x14ac:dyDescent="0.55000000000000004">
      <c r="A335" s="121"/>
      <c r="B335" s="121"/>
      <c r="C335" s="43" t="str">
        <f t="shared" ca="1" si="2255"/>
        <v>-y=2x-10</v>
      </c>
      <c r="D335" s="10" t="s">
        <v>32</v>
      </c>
      <c r="E335">
        <f t="shared" ca="1" si="2256"/>
        <v>10</v>
      </c>
      <c r="G335" s="114"/>
      <c r="H335" s="114"/>
      <c r="I335" s="114"/>
      <c r="J335" s="114"/>
      <c r="K335" s="114"/>
      <c r="L335" s="136"/>
      <c r="P335" s="1">
        <f t="shared" ca="1" si="2317"/>
        <v>10</v>
      </c>
      <c r="Q335" s="1">
        <f t="shared" ca="1" si="2317"/>
        <v>-2</v>
      </c>
      <c r="R335" s="2">
        <f ca="1">R334</f>
        <v>1</v>
      </c>
      <c r="T335" s="2"/>
      <c r="U335" s="2">
        <f t="shared" ca="1" si="2260"/>
        <v>10</v>
      </c>
      <c r="V335" s="2">
        <f t="shared" ca="1" si="2343"/>
        <v>-2</v>
      </c>
      <c r="W335" s="2">
        <f t="shared" ca="1" si="2344"/>
        <v>1</v>
      </c>
      <c r="X335" s="2">
        <f t="shared" ref="X335" ca="1" si="2347">V335*-1</f>
        <v>2</v>
      </c>
      <c r="Y335" s="2">
        <f ca="1">V335*U334+W335*U335</f>
        <v>-10</v>
      </c>
      <c r="Z335" s="2" t="str">
        <f t="shared" ca="1" si="2261"/>
        <v>-</v>
      </c>
      <c r="AA335" s="2" t="str">
        <f t="shared" ref="AA335" ca="1" si="2348">IF(W335=0,"",IF(W335=1,"",IF(W335=-1,"",ABS(W335))))</f>
        <v/>
      </c>
      <c r="AB335" s="2" t="s">
        <v>19</v>
      </c>
      <c r="AC335" s="2" t="s">
        <v>13</v>
      </c>
      <c r="AD335" s="2" t="str">
        <f t="shared" ref="AD335" ca="1" si="2349">IF(X335&lt;=0,"-","")</f>
        <v/>
      </c>
      <c r="AE335" s="2">
        <f t="shared" ref="AE335" ca="1" si="2350">IF(X335=0,"",IF(X335=1,"",IF(X335=-1,"",ABS(X335))))</f>
        <v>2</v>
      </c>
      <c r="AF335" s="2" t="str">
        <f t="shared" ref="AF335" ca="1" si="2351">IF(V335=0,"","x")</f>
        <v>x</v>
      </c>
      <c r="AG335" s="2" t="str">
        <f ca="1">IF(Y335&lt;=0,"-","+")</f>
        <v>-</v>
      </c>
      <c r="AH335" s="2">
        <f t="shared" ca="1" si="2271"/>
        <v>10</v>
      </c>
      <c r="AI335" s="2"/>
      <c r="AJ335" s="2" t="str">
        <f ca="1">Z335&amp;AA335&amp;AB335&amp;AC335&amp;AD335&amp;AE335&amp;AF335&amp;AG335&amp;AH335</f>
        <v>-y=2x-10</v>
      </c>
      <c r="AM335" s="98" t="s">
        <v>341</v>
      </c>
      <c r="AN335" t="str">
        <f t="shared" ref="AN335" ca="1" si="2352">D334&amp;E334</f>
        <v>x=10</v>
      </c>
      <c r="AO335" t="s">
        <v>338</v>
      </c>
      <c r="AP335" t="str">
        <f t="shared" ref="AP335" ca="1" si="2353">D335&amp;E335</f>
        <v>y=10</v>
      </c>
      <c r="AQ335" s="98" t="s">
        <v>339</v>
      </c>
      <c r="AR335" t="str">
        <f t="shared" ca="1" si="2084"/>
        <v xml:space="preserve">\\(\\quad x=10 ,\\quad y=10\\) </v>
      </c>
    </row>
    <row r="336" spans="1:44" x14ac:dyDescent="0.55000000000000004">
      <c r="A336" s="121" t="s">
        <v>3</v>
      </c>
      <c r="B336" s="121" t="s">
        <v>47</v>
      </c>
      <c r="C336" s="43" t="str">
        <f t="shared" ca="1" si="2255"/>
        <v>-6x+10y=-72</v>
      </c>
      <c r="D336" s="10" t="s">
        <v>31</v>
      </c>
      <c r="E336">
        <f t="shared" ca="1" si="2256"/>
        <v>2</v>
      </c>
      <c r="G336" s="114" t="s">
        <v>60</v>
      </c>
      <c r="H336" s="115" t="s">
        <v>343</v>
      </c>
      <c r="I336" s="115" t="str">
        <f t="shared" ref="I336" ca="1" si="2354">AR336</f>
        <v>\\(\\quad \\begin{cases}\\displaystyle\\begin{align}-6x+10y=-72\\\\ -10y=10x-80\\end{align}\\end{cases}\\)</v>
      </c>
      <c r="J336" s="115" t="str">
        <f t="shared" ref="J336" ca="1" si="2355">AR337</f>
        <v xml:space="preserve">\\(\\quad x=2 ,\\quad y=-6\\) </v>
      </c>
      <c r="K336" s="115" t="s">
        <v>62</v>
      </c>
      <c r="L336" s="135" t="str">
        <f t="shared" ref="L336" ca="1" si="2356">"INSERT INTO "&amp;G336&amp;"(tangen,question,answer,editor,date,count) VALUES('"&amp;H336&amp;"','"&amp;I336&amp;"','"&amp;J336&amp;"','"&amp;K336&amp;"',NOW(),0);"</f>
        <v>INSERT INTO math(tangen,question,answer,editor,date,count) VALUES('m6200','\\(\\quad \\begin{cases}\\displaystyle\\begin{align}-6x+10y=-72\\\\ -10y=10x-80\\end{align}\\end{cases}\\)','\\(\\quad x=2 ,\\quad y=-6\\) ','harazono',NOW(),0);</v>
      </c>
      <c r="P336" s="1">
        <f t="shared" ca="1" si="2317"/>
        <v>0</v>
      </c>
      <c r="Q336" s="1">
        <f t="shared" ca="1" si="2317"/>
        <v>-6</v>
      </c>
      <c r="R336" s="1">
        <f t="shared" ca="1" si="2317"/>
        <v>10</v>
      </c>
      <c r="T336" s="2"/>
      <c r="U336" s="2">
        <f t="shared" ca="1" si="2260"/>
        <v>2</v>
      </c>
      <c r="V336" s="2">
        <f t="shared" ca="1" si="2343"/>
        <v>-6</v>
      </c>
      <c r="W336" s="2">
        <f t="shared" ca="1" si="2344"/>
        <v>10</v>
      </c>
      <c r="X336" s="2"/>
      <c r="Y336" s="2">
        <f t="shared" ref="Y336" ca="1" si="2357">V336*U336+W336*U337</f>
        <v>-72</v>
      </c>
      <c r="Z336" s="2" t="str">
        <f t="shared" ca="1" si="2261"/>
        <v>-</v>
      </c>
      <c r="AA336" s="2">
        <f t="shared" ref="AA336" ca="1" si="2358">IF(V336=0,"",IF(V336=1,"",IF(V336=-1,"",ABS(V336))))</f>
        <v>6</v>
      </c>
      <c r="AB336" s="2" t="str">
        <f t="shared" ref="AB336" ca="1" si="2359">IF(V336=0,"","x")</f>
        <v>x</v>
      </c>
      <c r="AC336" s="2" t="str">
        <f t="shared" ref="AC336" ca="1" si="2360">IF(W336&lt;=0,"-","+")</f>
        <v>+</v>
      </c>
      <c r="AD336" s="2">
        <f t="shared" ref="AD336" ca="1" si="2361">IF(W336=0,"",IF(W336=1,"",IF(W336=-1,"",ABS(W336))))</f>
        <v>10</v>
      </c>
      <c r="AE336" s="2" t="s">
        <v>19</v>
      </c>
      <c r="AF336" s="2" t="s">
        <v>13</v>
      </c>
      <c r="AG336" s="2" t="str">
        <f t="shared" ref="AG336" ca="1" si="2362">IF(Y336&lt;=0,"-","")</f>
        <v>-</v>
      </c>
      <c r="AH336" s="2">
        <f t="shared" ca="1" si="2271"/>
        <v>72</v>
      </c>
      <c r="AI336" s="2"/>
      <c r="AJ336" s="2" t="str">
        <f t="shared" ref="AJ336:AJ343" ca="1" si="2363">Z336&amp;AA336&amp;AB336&amp;AC336&amp;AD336&amp;AE336&amp;AF336&amp;AG336&amp;AH336</f>
        <v>-6x+10y=-72</v>
      </c>
      <c r="AM336" t="s">
        <v>337</v>
      </c>
      <c r="AN336" s="43" t="str">
        <f t="shared" ref="AN336" ca="1" si="2364">C336</f>
        <v>-6x+10y=-72</v>
      </c>
      <c r="AO336" s="98" t="s">
        <v>335</v>
      </c>
      <c r="AP336" s="43" t="str">
        <f t="shared" ref="AP336" ca="1" si="2365">C337</f>
        <v>-10y=10x-80</v>
      </c>
      <c r="AQ336" t="s">
        <v>336</v>
      </c>
      <c r="AR336" t="str">
        <f t="shared" ca="1" si="2084"/>
        <v>\\(\\quad \\begin{cases}\\displaystyle\\begin{align}-6x+10y=-72\\\\ -10y=10x-80\\end{align}\\end{cases}\\)</v>
      </c>
    </row>
    <row r="337" spans="1:44" x14ac:dyDescent="0.55000000000000004">
      <c r="A337" s="121"/>
      <c r="B337" s="121"/>
      <c r="C337" s="43" t="str">
        <f t="shared" ca="1" si="2255"/>
        <v>-10y=10x-80</v>
      </c>
      <c r="D337" s="10" t="s">
        <v>32</v>
      </c>
      <c r="E337">
        <f t="shared" ca="1" si="2256"/>
        <v>-6</v>
      </c>
      <c r="G337" s="114"/>
      <c r="H337" s="114"/>
      <c r="I337" s="114"/>
      <c r="J337" s="114"/>
      <c r="K337" s="114"/>
      <c r="L337" s="136"/>
      <c r="P337" s="1">
        <f t="shared" ca="1" si="2317"/>
        <v>-6</v>
      </c>
      <c r="Q337" s="1">
        <f t="shared" ca="1" si="2317"/>
        <v>-10</v>
      </c>
      <c r="R337" s="2">
        <f ca="1">R336</f>
        <v>10</v>
      </c>
      <c r="T337" s="2"/>
      <c r="U337" s="2">
        <f t="shared" ca="1" si="2260"/>
        <v>-6</v>
      </c>
      <c r="V337" s="2">
        <f t="shared" ca="1" si="2343"/>
        <v>-10</v>
      </c>
      <c r="W337" s="2">
        <f t="shared" ca="1" si="2344"/>
        <v>10</v>
      </c>
      <c r="X337" s="2">
        <f t="shared" ref="X337" ca="1" si="2366">V337*-1</f>
        <v>10</v>
      </c>
      <c r="Y337" s="2">
        <f t="shared" ref="Y337" ca="1" si="2367">V337*U336+W337*U337</f>
        <v>-80</v>
      </c>
      <c r="Z337" s="2" t="str">
        <f t="shared" ca="1" si="2261"/>
        <v>-</v>
      </c>
      <c r="AA337" s="2">
        <f t="shared" ref="AA337" ca="1" si="2368">IF(W337=0,"",IF(W337=1,"",IF(W337=-1,"",ABS(W337))))</f>
        <v>10</v>
      </c>
      <c r="AB337" s="2" t="s">
        <v>19</v>
      </c>
      <c r="AC337" s="2" t="s">
        <v>13</v>
      </c>
      <c r="AD337" s="2" t="str">
        <f t="shared" ref="AD337" ca="1" si="2369">IF(X337&lt;=0,"-","")</f>
        <v/>
      </c>
      <c r="AE337" s="2">
        <f t="shared" ref="AE337" ca="1" si="2370">IF(X337=0,"",IF(X337=1,"",IF(X337=-1,"",ABS(X337))))</f>
        <v>10</v>
      </c>
      <c r="AF337" s="2" t="str">
        <f t="shared" ref="AF337" ca="1" si="2371">IF(V337=0,"","x")</f>
        <v>x</v>
      </c>
      <c r="AG337" s="2" t="str">
        <f t="shared" ref="AG337" ca="1" si="2372">IF(Y337&lt;=0,"-","+")</f>
        <v>-</v>
      </c>
      <c r="AH337" s="2">
        <f t="shared" ca="1" si="2271"/>
        <v>80</v>
      </c>
      <c r="AI337" s="2"/>
      <c r="AJ337" s="2" t="str">
        <f t="shared" ca="1" si="2363"/>
        <v>-10y=10x-80</v>
      </c>
      <c r="AM337" s="98" t="s">
        <v>341</v>
      </c>
      <c r="AN337" t="str">
        <f t="shared" ref="AN337" ca="1" si="2373">D336&amp;E336</f>
        <v>x=2</v>
      </c>
      <c r="AO337" t="s">
        <v>338</v>
      </c>
      <c r="AP337" t="str">
        <f t="shared" ref="AP337" ca="1" si="2374">D337&amp;E337</f>
        <v>y=-6</v>
      </c>
      <c r="AQ337" s="98" t="s">
        <v>339</v>
      </c>
      <c r="AR337" t="str">
        <f t="shared" ca="1" si="2084"/>
        <v xml:space="preserve">\\(\\quad x=2 ,\\quad y=-6\\) </v>
      </c>
    </row>
    <row r="338" spans="1:44" x14ac:dyDescent="0.55000000000000004">
      <c r="A338" s="121" t="s">
        <v>3</v>
      </c>
      <c r="B338" s="121" t="s">
        <v>47</v>
      </c>
      <c r="C338" s="43" t="str">
        <f t="shared" ca="1" si="2255"/>
        <v>-8x-10y=-28</v>
      </c>
      <c r="D338" s="10" t="s">
        <v>31</v>
      </c>
      <c r="E338">
        <f t="shared" ca="1" si="2256"/>
        <v>1</v>
      </c>
      <c r="G338" s="114" t="s">
        <v>60</v>
      </c>
      <c r="H338" s="115" t="s">
        <v>343</v>
      </c>
      <c r="I338" s="115" t="str">
        <f t="shared" ref="I338" ca="1" si="2375">AR338</f>
        <v>\\(\\quad \\begin{cases}\\displaystyle\\begin{align}-8x-10y=-28\\\\ 10y=-2x-18\\end{align}\\end{cases}\\)</v>
      </c>
      <c r="J338" s="115" t="str">
        <f t="shared" ref="J338" ca="1" si="2376">AR339</f>
        <v xml:space="preserve">\\(\\quad x=1 ,\\quad y=2\\) </v>
      </c>
      <c r="K338" s="115" t="s">
        <v>62</v>
      </c>
      <c r="L338" s="135" t="str">
        <f t="shared" ref="L338" ca="1" si="2377">"INSERT INTO "&amp;G338&amp;"(tangen,question,answer,editor,date,count) VALUES('"&amp;H338&amp;"','"&amp;I338&amp;"','"&amp;J338&amp;"','"&amp;K338&amp;"',NOW(),0);"</f>
        <v>INSERT INTO math(tangen,question,answer,editor,date,count) VALUES('m6200','\\(\\quad \\begin{cases}\\displaystyle\\begin{align}-8x-10y=-28\\\\ 10y=-2x-18\\end{align}\\end{cases}\\)','\\(\\quad x=1 ,\\quad y=2\\) ','harazono',NOW(),0);</v>
      </c>
      <c r="P338" s="1">
        <f t="shared" ca="1" si="2317"/>
        <v>1</v>
      </c>
      <c r="Q338" s="1">
        <f t="shared" ca="1" si="2317"/>
        <v>-8</v>
      </c>
      <c r="R338" s="1">
        <f t="shared" ca="1" si="2317"/>
        <v>-10</v>
      </c>
      <c r="T338" s="2"/>
      <c r="U338" s="2">
        <f t="shared" ca="1" si="2260"/>
        <v>1</v>
      </c>
      <c r="V338" s="2">
        <f t="shared" ca="1" si="2343"/>
        <v>-8</v>
      </c>
      <c r="W338" s="2">
        <f t="shared" ca="1" si="2344"/>
        <v>-10</v>
      </c>
      <c r="X338" s="2"/>
      <c r="Y338" s="2">
        <f t="shared" ref="Y338" ca="1" si="2378">V338*U338+W338*U339</f>
        <v>-28</v>
      </c>
      <c r="Z338" s="2" t="str">
        <f t="shared" ca="1" si="2261"/>
        <v>-</v>
      </c>
      <c r="AA338" s="2">
        <f t="shared" ref="AA338" ca="1" si="2379">IF(V338=0,"",IF(V338=1,"",IF(V338=-1,"",ABS(V338))))</f>
        <v>8</v>
      </c>
      <c r="AB338" s="2" t="str">
        <f t="shared" ref="AB338" ca="1" si="2380">IF(V338=0,"","x")</f>
        <v>x</v>
      </c>
      <c r="AC338" s="2" t="str">
        <f t="shared" ref="AC338" ca="1" si="2381">IF(W338&lt;=0,"-","+")</f>
        <v>-</v>
      </c>
      <c r="AD338" s="2">
        <f t="shared" ref="AD338" ca="1" si="2382">IF(W338=0,"",IF(W338=1,"",IF(W338=-1,"",ABS(W338))))</f>
        <v>10</v>
      </c>
      <c r="AE338" s="2" t="s">
        <v>19</v>
      </c>
      <c r="AF338" s="2" t="s">
        <v>13</v>
      </c>
      <c r="AG338" s="2" t="str">
        <f t="shared" ref="AG338" ca="1" si="2383">IF(Y338&lt;=0,"-","")</f>
        <v>-</v>
      </c>
      <c r="AH338" s="2">
        <f t="shared" ca="1" si="2271"/>
        <v>28</v>
      </c>
      <c r="AI338" s="2"/>
      <c r="AJ338" s="2" t="str">
        <f t="shared" ca="1" si="2363"/>
        <v>-8x-10y=-28</v>
      </c>
      <c r="AM338" t="s">
        <v>337</v>
      </c>
      <c r="AN338" s="43" t="str">
        <f t="shared" ref="AN338" ca="1" si="2384">C338</f>
        <v>-8x-10y=-28</v>
      </c>
      <c r="AO338" s="98" t="s">
        <v>335</v>
      </c>
      <c r="AP338" s="43" t="str">
        <f t="shared" ref="AP338" ca="1" si="2385">C339</f>
        <v>10y=-2x-18</v>
      </c>
      <c r="AQ338" t="s">
        <v>336</v>
      </c>
      <c r="AR338" t="str">
        <f t="shared" ca="1" si="2084"/>
        <v>\\(\\quad \\begin{cases}\\displaystyle\\begin{align}-8x-10y=-28\\\\ 10y=-2x-18\\end{align}\\end{cases}\\)</v>
      </c>
    </row>
    <row r="339" spans="1:44" x14ac:dyDescent="0.55000000000000004">
      <c r="A339" s="121"/>
      <c r="B339" s="121"/>
      <c r="C339" s="43" t="str">
        <f t="shared" ca="1" si="2255"/>
        <v>10y=-2x-18</v>
      </c>
      <c r="D339" s="10" t="s">
        <v>32</v>
      </c>
      <c r="E339">
        <f t="shared" ca="1" si="2256"/>
        <v>2</v>
      </c>
      <c r="G339" s="114"/>
      <c r="H339" s="114"/>
      <c r="I339" s="114"/>
      <c r="J339" s="114"/>
      <c r="K339" s="114"/>
      <c r="L339" s="136"/>
      <c r="P339" s="1">
        <f t="shared" ca="1" si="2317"/>
        <v>0</v>
      </c>
      <c r="Q339" s="1">
        <f t="shared" ca="1" si="2317"/>
        <v>0</v>
      </c>
      <c r="R339" s="2">
        <f ca="1">R338</f>
        <v>-10</v>
      </c>
      <c r="T339" s="2"/>
      <c r="U339" s="2">
        <f t="shared" ca="1" si="2260"/>
        <v>2</v>
      </c>
      <c r="V339" s="2">
        <f t="shared" ca="1" si="2343"/>
        <v>2</v>
      </c>
      <c r="W339" s="2">
        <f t="shared" ca="1" si="2344"/>
        <v>-10</v>
      </c>
      <c r="X339" s="2">
        <f t="shared" ref="X339" ca="1" si="2386">V339*-1</f>
        <v>-2</v>
      </c>
      <c r="Y339" s="2">
        <f t="shared" ref="Y339" ca="1" si="2387">V339*U338+W339*U339</f>
        <v>-18</v>
      </c>
      <c r="Z339" s="2" t="str">
        <f t="shared" ca="1" si="2261"/>
        <v/>
      </c>
      <c r="AA339" s="2">
        <f t="shared" ref="AA339" ca="1" si="2388">IF(W339=0,"",IF(W339=1,"",IF(W339=-1,"",ABS(W339))))</f>
        <v>10</v>
      </c>
      <c r="AB339" s="2" t="s">
        <v>19</v>
      </c>
      <c r="AC339" s="2" t="s">
        <v>13</v>
      </c>
      <c r="AD339" s="2" t="str">
        <f t="shared" ref="AD339" ca="1" si="2389">IF(X339&lt;=0,"-","")</f>
        <v>-</v>
      </c>
      <c r="AE339" s="2">
        <f t="shared" ref="AE339" ca="1" si="2390">IF(X339=0,"",IF(X339=1,"",IF(X339=-1,"",ABS(X339))))</f>
        <v>2</v>
      </c>
      <c r="AF339" s="2" t="str">
        <f t="shared" ref="AF339" ca="1" si="2391">IF(V339=0,"","x")</f>
        <v>x</v>
      </c>
      <c r="AG339" s="2" t="str">
        <f t="shared" ref="AG339" ca="1" si="2392">IF(Y339&lt;=0,"-","+")</f>
        <v>-</v>
      </c>
      <c r="AH339" s="2">
        <f t="shared" ca="1" si="2271"/>
        <v>18</v>
      </c>
      <c r="AI339" s="2"/>
      <c r="AJ339" s="2" t="str">
        <f t="shared" ca="1" si="2363"/>
        <v>10y=-2x-18</v>
      </c>
      <c r="AM339" s="98" t="s">
        <v>341</v>
      </c>
      <c r="AN339" t="str">
        <f t="shared" ref="AN339" ca="1" si="2393">D338&amp;E338</f>
        <v>x=1</v>
      </c>
      <c r="AO339" t="s">
        <v>338</v>
      </c>
      <c r="AP339" t="str">
        <f t="shared" ref="AP339" ca="1" si="2394">D339&amp;E339</f>
        <v>y=2</v>
      </c>
      <c r="AQ339" s="98" t="s">
        <v>339</v>
      </c>
      <c r="AR339" t="str">
        <f t="shared" ca="1" si="2084"/>
        <v xml:space="preserve">\\(\\quad x=1 ,\\quad y=2\\) </v>
      </c>
    </row>
    <row r="340" spans="1:44" x14ac:dyDescent="0.55000000000000004">
      <c r="A340" s="121" t="s">
        <v>3</v>
      </c>
      <c r="B340" s="121" t="s">
        <v>47</v>
      </c>
      <c r="C340" s="43" t="str">
        <f t="shared" ca="1" si="2255"/>
        <v>7x+2y=17</v>
      </c>
      <c r="D340" s="10" t="s">
        <v>31</v>
      </c>
      <c r="E340">
        <f t="shared" ca="1" si="2256"/>
        <v>5</v>
      </c>
      <c r="G340" s="114" t="s">
        <v>60</v>
      </c>
      <c r="H340" s="115" t="s">
        <v>343</v>
      </c>
      <c r="I340" s="115" t="str">
        <f t="shared" ref="I340" ca="1" si="2395">AR340</f>
        <v>\\(\\quad \\begin{cases}\\displaystyle\\begin{align}7x+2y=17\\\\ 4y=-3x-21\\end{align}\\end{cases}\\)</v>
      </c>
      <c r="J340" s="115" t="str">
        <f t="shared" ref="J340" ca="1" si="2396">AR341</f>
        <v xml:space="preserve">\\(\\quad x=5 ,\\quad y=-9\\) </v>
      </c>
      <c r="K340" s="115" t="s">
        <v>62</v>
      </c>
      <c r="L340" s="135" t="str">
        <f t="shared" ref="L340" ca="1" si="2397">"INSERT INTO "&amp;G340&amp;"(tangen,question,answer,editor,date,count) VALUES('"&amp;H340&amp;"','"&amp;I340&amp;"','"&amp;J340&amp;"','"&amp;K340&amp;"',NOW(),0);"</f>
        <v>INSERT INTO math(tangen,question,answer,editor,date,count) VALUES('m6200','\\(\\quad \\begin{cases}\\displaystyle\\begin{align}7x+2y=17\\\\ 4y=-3x-21\\end{align}\\end{cases}\\)','\\(\\quad x=5 ,\\quad y=-9\\) ','harazono',NOW(),0);</v>
      </c>
      <c r="P340" s="1">
        <f t="shared" ca="1" si="2317"/>
        <v>5</v>
      </c>
      <c r="Q340" s="1">
        <f t="shared" ca="1" si="2317"/>
        <v>7</v>
      </c>
      <c r="R340" s="1">
        <f ca="1">RANDBETWEEN(-10,10)</f>
        <v>2</v>
      </c>
      <c r="T340" s="2"/>
      <c r="U340" s="2">
        <f t="shared" ca="1" si="2260"/>
        <v>5</v>
      </c>
      <c r="V340" s="2">
        <f t="shared" ca="1" si="2343"/>
        <v>7</v>
      </c>
      <c r="W340" s="2">
        <f t="shared" ca="1" si="2344"/>
        <v>2</v>
      </c>
      <c r="X340" s="2"/>
      <c r="Y340" s="2">
        <f t="shared" ref="Y340" ca="1" si="2398">V340*U340+W340*U341</f>
        <v>17</v>
      </c>
      <c r="Z340" s="2" t="str">
        <f t="shared" ca="1" si="2261"/>
        <v/>
      </c>
      <c r="AA340" s="2">
        <f t="shared" ref="AA340" ca="1" si="2399">IF(V340=0,"",IF(V340=1,"",IF(V340=-1,"",ABS(V340))))</f>
        <v>7</v>
      </c>
      <c r="AB340" s="2" t="str">
        <f t="shared" ref="AB340" ca="1" si="2400">IF(V340=0,"","x")</f>
        <v>x</v>
      </c>
      <c r="AC340" s="2" t="str">
        <f t="shared" ref="AC340" ca="1" si="2401">IF(W340&lt;=0,"-","+")</f>
        <v>+</v>
      </c>
      <c r="AD340" s="2">
        <f t="shared" ref="AD340" ca="1" si="2402">IF(W340=0,"",IF(W340=1,"",IF(W340=-1,"",ABS(W340))))</f>
        <v>2</v>
      </c>
      <c r="AE340" s="2" t="s">
        <v>19</v>
      </c>
      <c r="AF340" s="2" t="s">
        <v>13</v>
      </c>
      <c r="AG340" s="2" t="str">
        <f t="shared" ref="AG340" ca="1" si="2403">IF(Y340&lt;=0,"-","")</f>
        <v/>
      </c>
      <c r="AH340" s="2">
        <f t="shared" ca="1" si="2271"/>
        <v>17</v>
      </c>
      <c r="AI340" s="2"/>
      <c r="AJ340" s="2" t="str">
        <f t="shared" ca="1" si="2363"/>
        <v>7x+2y=17</v>
      </c>
      <c r="AM340" t="s">
        <v>337</v>
      </c>
      <c r="AN340" s="43" t="str">
        <f t="shared" ref="AN340" ca="1" si="2404">C340</f>
        <v>7x+2y=17</v>
      </c>
      <c r="AO340" s="98" t="s">
        <v>335</v>
      </c>
      <c r="AP340" s="43" t="str">
        <f t="shared" ref="AP340" ca="1" si="2405">C341</f>
        <v>4y=-3x-21</v>
      </c>
      <c r="AQ340" t="s">
        <v>336</v>
      </c>
      <c r="AR340" t="str">
        <f t="shared" ca="1" si="2084"/>
        <v>\\(\\quad \\begin{cases}\\displaystyle\\begin{align}7x+2y=17\\\\ 4y=-3x-21\\end{align}\\end{cases}\\)</v>
      </c>
    </row>
    <row r="341" spans="1:44" x14ac:dyDescent="0.55000000000000004">
      <c r="A341" s="121"/>
      <c r="B341" s="121"/>
      <c r="C341" s="43" t="str">
        <f t="shared" ca="1" si="2255"/>
        <v>4y=-3x-21</v>
      </c>
      <c r="D341" s="10" t="s">
        <v>32</v>
      </c>
      <c r="E341">
        <f t="shared" ca="1" si="2256"/>
        <v>-9</v>
      </c>
      <c r="G341" s="114"/>
      <c r="H341" s="114"/>
      <c r="I341" s="114"/>
      <c r="J341" s="114"/>
      <c r="K341" s="114"/>
      <c r="L341" s="136"/>
      <c r="P341" s="1">
        <f t="shared" ca="1" si="2317"/>
        <v>-9</v>
      </c>
      <c r="Q341" s="1">
        <f t="shared" ca="1" si="2317"/>
        <v>3</v>
      </c>
      <c r="R341" s="2">
        <f ca="1">R340*2</f>
        <v>4</v>
      </c>
      <c r="T341" s="2"/>
      <c r="U341" s="2">
        <f t="shared" ca="1" si="2260"/>
        <v>-9</v>
      </c>
      <c r="V341" s="2">
        <f t="shared" ca="1" si="2343"/>
        <v>3</v>
      </c>
      <c r="W341" s="2">
        <f t="shared" ca="1" si="2344"/>
        <v>4</v>
      </c>
      <c r="X341" s="2">
        <f t="shared" ref="X341" ca="1" si="2406">V341*-1</f>
        <v>-3</v>
      </c>
      <c r="Y341" s="2">
        <f t="shared" ref="Y341" ca="1" si="2407">V341*U340+W341*U341</f>
        <v>-21</v>
      </c>
      <c r="Z341" s="2" t="str">
        <f t="shared" ca="1" si="2261"/>
        <v/>
      </c>
      <c r="AA341" s="2">
        <f t="shared" ref="AA341" ca="1" si="2408">IF(W341=0,"",IF(W341=1,"",IF(W341=-1,"",ABS(W341))))</f>
        <v>4</v>
      </c>
      <c r="AB341" s="2" t="s">
        <v>19</v>
      </c>
      <c r="AC341" s="2" t="s">
        <v>13</v>
      </c>
      <c r="AD341" s="2" t="str">
        <f t="shared" ref="AD341" ca="1" si="2409">IF(X341&lt;=0,"-","")</f>
        <v>-</v>
      </c>
      <c r="AE341" s="2">
        <f t="shared" ref="AE341" ca="1" si="2410">IF(X341=0,"",IF(X341=1,"",IF(X341=-1,"",ABS(X341))))</f>
        <v>3</v>
      </c>
      <c r="AF341" s="2" t="str">
        <f t="shared" ref="AF341" ca="1" si="2411">IF(V341=0,"","x")</f>
        <v>x</v>
      </c>
      <c r="AG341" s="2" t="str">
        <f t="shared" ref="AG341" ca="1" si="2412">IF(Y341&lt;=0,"-","+")</f>
        <v>-</v>
      </c>
      <c r="AH341" s="2">
        <f t="shared" ca="1" si="2271"/>
        <v>21</v>
      </c>
      <c r="AI341" s="2"/>
      <c r="AJ341" s="2" t="str">
        <f t="shared" ca="1" si="2363"/>
        <v>4y=-3x-21</v>
      </c>
      <c r="AM341" s="98" t="s">
        <v>341</v>
      </c>
      <c r="AN341" t="str">
        <f t="shared" ref="AN341" ca="1" si="2413">D340&amp;E340</f>
        <v>x=5</v>
      </c>
      <c r="AO341" t="s">
        <v>338</v>
      </c>
      <c r="AP341" t="str">
        <f t="shared" ref="AP341" ca="1" si="2414">D341&amp;E341</f>
        <v>y=-9</v>
      </c>
      <c r="AQ341" s="98" t="s">
        <v>339</v>
      </c>
      <c r="AR341" t="str">
        <f t="shared" ca="1" si="2084"/>
        <v xml:space="preserve">\\(\\quad x=5 ,\\quad y=-9\\) </v>
      </c>
    </row>
    <row r="342" spans="1:44" x14ac:dyDescent="0.55000000000000004">
      <c r="A342" s="121" t="s">
        <v>3</v>
      </c>
      <c r="B342" s="121" t="s">
        <v>47</v>
      </c>
      <c r="C342" s="43" t="str">
        <f t="shared" ca="1" si="2255"/>
        <v>-2x-2y=30</v>
      </c>
      <c r="D342" s="10" t="s">
        <v>31</v>
      </c>
      <c r="E342">
        <f t="shared" ca="1" si="2256"/>
        <v>-10</v>
      </c>
      <c r="G342" s="114" t="s">
        <v>60</v>
      </c>
      <c r="H342" s="115" t="s">
        <v>343</v>
      </c>
      <c r="I342" s="115" t="str">
        <f t="shared" ref="I342" ca="1" si="2415">AR342</f>
        <v>\\(\\quad \\begin{cases}\\displaystyle\\begin{align}-2x-2y=30\\\\ 6y=-4x-10\\end{align}\\end{cases}\\)</v>
      </c>
      <c r="J342" s="115" t="str">
        <f t="shared" ref="J342" ca="1" si="2416">AR343</f>
        <v xml:space="preserve">\\(\\quad x=-10 ,\\quad y=-5\\) </v>
      </c>
      <c r="K342" s="115" t="s">
        <v>62</v>
      </c>
      <c r="L342" s="135" t="str">
        <f t="shared" ref="L342" ca="1" si="2417">"INSERT INTO "&amp;G342&amp;"(tangen,question,answer,editor,date,count) VALUES('"&amp;H342&amp;"','"&amp;I342&amp;"','"&amp;J342&amp;"','"&amp;K342&amp;"',NOW(),0);"</f>
        <v>INSERT INTO math(tangen,question,answer,editor,date,count) VALUES('m6200','\\(\\quad \\begin{cases}\\displaystyle\\begin{align}-2x-2y=30\\\\ 6y=-4x-10\\end{align}\\end{cases}\\)','\\(\\quad x=-10 ,\\quad y=-5\\) ','harazono',NOW(),0);</v>
      </c>
      <c r="P342" s="1">
        <f t="shared" ca="1" si="2317"/>
        <v>-10</v>
      </c>
      <c r="Q342" s="1">
        <f t="shared" ca="1" si="2317"/>
        <v>-2</v>
      </c>
      <c r="R342" s="1">
        <f ca="1">RANDBETWEEN(-10,10)</f>
        <v>-2</v>
      </c>
      <c r="T342" s="2"/>
      <c r="U342" s="2">
        <f t="shared" ca="1" si="2260"/>
        <v>-10</v>
      </c>
      <c r="V342" s="2">
        <f t="shared" ca="1" si="2343"/>
        <v>-2</v>
      </c>
      <c r="W342" s="2">
        <f t="shared" ca="1" si="2344"/>
        <v>-2</v>
      </c>
      <c r="X342" s="2"/>
      <c r="Y342" s="2">
        <f t="shared" ref="Y342" ca="1" si="2418">V342*U342+W342*U343</f>
        <v>30</v>
      </c>
      <c r="Z342" s="2" t="str">
        <f t="shared" ca="1" si="2261"/>
        <v>-</v>
      </c>
      <c r="AA342" s="2">
        <f t="shared" ref="AA342" ca="1" si="2419">IF(V342=0,"",IF(V342=1,"",IF(V342=-1,"",ABS(V342))))</f>
        <v>2</v>
      </c>
      <c r="AB342" s="2" t="str">
        <f t="shared" ref="AB342" ca="1" si="2420">IF(V342=0,"","x")</f>
        <v>x</v>
      </c>
      <c r="AC342" s="2" t="str">
        <f t="shared" ref="AC342" ca="1" si="2421">IF(W342&lt;=0,"-","+")</f>
        <v>-</v>
      </c>
      <c r="AD342" s="2">
        <f t="shared" ref="AD342" ca="1" si="2422">IF(W342=0,"",IF(W342=1,"",IF(W342=-1,"",ABS(W342))))</f>
        <v>2</v>
      </c>
      <c r="AE342" s="2" t="s">
        <v>19</v>
      </c>
      <c r="AF342" s="2" t="s">
        <v>13</v>
      </c>
      <c r="AG342" s="2" t="str">
        <f t="shared" ref="AG342" ca="1" si="2423">IF(Y342&lt;=0,"-","")</f>
        <v/>
      </c>
      <c r="AH342" s="2">
        <f t="shared" ca="1" si="2271"/>
        <v>30</v>
      </c>
      <c r="AI342" s="2"/>
      <c r="AJ342" s="2" t="str">
        <f t="shared" ca="1" si="2363"/>
        <v>-2x-2y=30</v>
      </c>
      <c r="AM342" t="s">
        <v>337</v>
      </c>
      <c r="AN342" s="43" t="str">
        <f t="shared" ref="AN342" ca="1" si="2424">C342</f>
        <v>-2x-2y=30</v>
      </c>
      <c r="AO342" s="98" t="s">
        <v>335</v>
      </c>
      <c r="AP342" s="43" t="str">
        <f t="shared" ref="AP342" ca="1" si="2425">C343</f>
        <v>6y=-4x-10</v>
      </c>
      <c r="AQ342" t="s">
        <v>336</v>
      </c>
      <c r="AR342" t="str">
        <f t="shared" ca="1" si="2084"/>
        <v>\\(\\quad \\begin{cases}\\displaystyle\\begin{align}-2x-2y=30\\\\ 6y=-4x-10\\end{align}\\end{cases}\\)</v>
      </c>
    </row>
    <row r="343" spans="1:44" x14ac:dyDescent="0.55000000000000004">
      <c r="A343" s="121"/>
      <c r="B343" s="121"/>
      <c r="C343" s="43" t="str">
        <f t="shared" ca="1" si="2255"/>
        <v>6y=-4x-10</v>
      </c>
      <c r="D343" s="10" t="s">
        <v>32</v>
      </c>
      <c r="E343">
        <f t="shared" ca="1" si="2256"/>
        <v>-5</v>
      </c>
      <c r="G343" s="114"/>
      <c r="H343" s="114"/>
      <c r="I343" s="114"/>
      <c r="J343" s="114"/>
      <c r="K343" s="114"/>
      <c r="L343" s="136"/>
      <c r="P343" s="1">
        <f t="shared" ca="1" si="2317"/>
        <v>-5</v>
      </c>
      <c r="Q343" s="1">
        <f t="shared" ca="1" si="2317"/>
        <v>4</v>
      </c>
      <c r="R343" s="2">
        <f ca="1">R342*3</f>
        <v>-6</v>
      </c>
      <c r="T343" s="2"/>
      <c r="U343" s="2">
        <f t="shared" ca="1" si="2260"/>
        <v>-5</v>
      </c>
      <c r="V343" s="2">
        <f t="shared" ca="1" si="2343"/>
        <v>4</v>
      </c>
      <c r="W343" s="2">
        <f t="shared" ca="1" si="2344"/>
        <v>-6</v>
      </c>
      <c r="X343" s="2">
        <f t="shared" ref="X343" ca="1" si="2426">V343*-1</f>
        <v>-4</v>
      </c>
      <c r="Y343" s="2">
        <f t="shared" ref="Y343" ca="1" si="2427">V343*U342+W343*U343</f>
        <v>-10</v>
      </c>
      <c r="Z343" s="2" t="str">
        <f t="shared" ca="1" si="2261"/>
        <v/>
      </c>
      <c r="AA343" s="2">
        <f t="shared" ref="AA343" ca="1" si="2428">IF(W343=0,"",IF(W343=1,"",IF(W343=-1,"",ABS(W343))))</f>
        <v>6</v>
      </c>
      <c r="AB343" s="2" t="s">
        <v>19</v>
      </c>
      <c r="AC343" s="2" t="s">
        <v>13</v>
      </c>
      <c r="AD343" s="2" t="str">
        <f t="shared" ref="AD343" ca="1" si="2429">IF(X343&lt;=0,"-","")</f>
        <v>-</v>
      </c>
      <c r="AE343" s="2">
        <f t="shared" ref="AE343" ca="1" si="2430">IF(X343=0,"",IF(X343=1,"",IF(X343=-1,"",ABS(X343))))</f>
        <v>4</v>
      </c>
      <c r="AF343" s="2" t="str">
        <f t="shared" ref="AF343" ca="1" si="2431">IF(V343=0,"","x")</f>
        <v>x</v>
      </c>
      <c r="AG343" s="2" t="str">
        <f t="shared" ref="AG343" ca="1" si="2432">IF(Y343&lt;=0,"-","+")</f>
        <v>-</v>
      </c>
      <c r="AH343" s="2">
        <f t="shared" ca="1" si="2271"/>
        <v>10</v>
      </c>
      <c r="AI343" s="2"/>
      <c r="AJ343" s="2" t="str">
        <f t="shared" ca="1" si="2363"/>
        <v>6y=-4x-10</v>
      </c>
      <c r="AM343" s="98" t="s">
        <v>341</v>
      </c>
      <c r="AN343" t="str">
        <f t="shared" ref="AN343" ca="1" si="2433">D342&amp;E342</f>
        <v>x=-10</v>
      </c>
      <c r="AO343" t="s">
        <v>338</v>
      </c>
      <c r="AP343" t="str">
        <f t="shared" ref="AP343" ca="1" si="2434">D343&amp;E343</f>
        <v>y=-5</v>
      </c>
      <c r="AQ343" s="98" t="s">
        <v>339</v>
      </c>
      <c r="AR343" t="str">
        <f t="shared" ca="1" si="2084"/>
        <v xml:space="preserve">\\(\\quad x=-10 ,\\quad y=-5\\) </v>
      </c>
    </row>
    <row r="344" spans="1:44" x14ac:dyDescent="0.55000000000000004">
      <c r="A344" s="121" t="s">
        <v>3</v>
      </c>
      <c r="B344" s="121" t="s">
        <v>47</v>
      </c>
      <c r="C344" s="43" t="str">
        <f t="shared" ca="1" si="2255"/>
        <v>5x=+4y-6</v>
      </c>
      <c r="D344" s="10" t="s">
        <v>31</v>
      </c>
      <c r="E344">
        <f t="shared" ca="1" si="2256"/>
        <v>6</v>
      </c>
      <c r="G344" s="114" t="s">
        <v>60</v>
      </c>
      <c r="H344" s="115" t="s">
        <v>343</v>
      </c>
      <c r="I344" s="115" t="str">
        <f t="shared" ref="I344" ca="1" si="2435">AR344</f>
        <v>\\(\\quad \\begin{cases}\\displaystyle\\begin{align}5x=+4y-6\\\\ 5x+9y=111\\end{align}\\end{cases}\\)</v>
      </c>
      <c r="J344" s="115" t="str">
        <f t="shared" ref="J344" ca="1" si="2436">AR345</f>
        <v xml:space="preserve">\\(\\quad x=6 ,\\quad y=9\\) </v>
      </c>
      <c r="K344" s="115" t="s">
        <v>62</v>
      </c>
      <c r="L344" s="135" t="str">
        <f t="shared" ref="L344" ca="1" si="2437">"INSERT INTO "&amp;G344&amp;"(tangen,question,answer,editor,date,count) VALUES('"&amp;H344&amp;"','"&amp;I344&amp;"','"&amp;J344&amp;"','"&amp;K344&amp;"',NOW(),0);"</f>
        <v>INSERT INTO math(tangen,question,answer,editor,date,count) VALUES('m6200','\\(\\quad \\begin{cases}\\displaystyle\\begin{align}5x=+4y-6\\\\ 5x+9y=111\\end{align}\\end{cases}\\)','\\(\\quad x=6 ,\\quad y=9\\) ','harazono',NOW(),0);</v>
      </c>
      <c r="P344" s="1">
        <f t="shared" ca="1" si="2317"/>
        <v>6</v>
      </c>
      <c r="Q344" s="1">
        <f t="shared" ca="1" si="2317"/>
        <v>5</v>
      </c>
      <c r="R344" s="1">
        <f t="shared" ca="1" si="2317"/>
        <v>-4</v>
      </c>
      <c r="U344">
        <f t="shared" ref="U344:U363" ca="1" si="2438">IF(P344=0,2,P344)</f>
        <v>6</v>
      </c>
      <c r="V344">
        <f ca="1">IF(Q344=0,1,Q344)</f>
        <v>5</v>
      </c>
      <c r="W344">
        <f ca="1">IF(R344=0,1,R344)</f>
        <v>-4</v>
      </c>
      <c r="X344">
        <f ca="1">W344*-1</f>
        <v>4</v>
      </c>
      <c r="Y344">
        <f ca="1">V344*U344+W344*U345</f>
        <v>-6</v>
      </c>
      <c r="Z344" t="str">
        <f t="shared" ref="Z344:Z363" ca="1" si="2439">IF(V344&lt;0,"-","")</f>
        <v/>
      </c>
      <c r="AA344">
        <f t="shared" ref="AA344:AA354" ca="1" si="2440">IF(V344=0,"",IF(V344=1,"",IF(V344=-1,"",ABS(V344))))</f>
        <v>5</v>
      </c>
      <c r="AB344" t="str">
        <f t="shared" ref="AB344:AB354" ca="1" si="2441">IF(V344=0,"","x")</f>
        <v>x</v>
      </c>
      <c r="AC344" t="s">
        <v>13</v>
      </c>
      <c r="AD344" t="str">
        <f ca="1">IF(X344&lt;=0,"-","+")</f>
        <v>+</v>
      </c>
      <c r="AE344">
        <f ca="1">IF(X344=0,"",IF(X344=1,"",IF(X344=-1,"",ABS(X344))))</f>
        <v>4</v>
      </c>
      <c r="AF344" t="s">
        <v>19</v>
      </c>
      <c r="AG344" t="str">
        <f ca="1">IF(Y344&lt;=0,"-","+")</f>
        <v>-</v>
      </c>
      <c r="AH344">
        <f ca="1">ABS(Y344)</f>
        <v>6</v>
      </c>
      <c r="AJ344" t="str">
        <f ca="1">Z344&amp;AA344&amp;AB344&amp;AC344&amp;AD344&amp;AE344&amp;AF344&amp;AG344&amp;AH344</f>
        <v>5x=+4y-6</v>
      </c>
      <c r="AM344" t="s">
        <v>337</v>
      </c>
      <c r="AN344" s="43" t="str">
        <f t="shared" ref="AN344" ca="1" si="2442">C344</f>
        <v>5x=+4y-6</v>
      </c>
      <c r="AO344" s="98" t="s">
        <v>335</v>
      </c>
      <c r="AP344" s="43" t="str">
        <f t="shared" ref="AP344" ca="1" si="2443">C345</f>
        <v>5x+9y=111</v>
      </c>
      <c r="AQ344" t="s">
        <v>336</v>
      </c>
      <c r="AR344" t="str">
        <f t="shared" ca="1" si="2084"/>
        <v>\\(\\quad \\begin{cases}\\displaystyle\\begin{align}5x=+4y-6\\\\ 5x+9y=111\\end{align}\\end{cases}\\)</v>
      </c>
    </row>
    <row r="345" spans="1:44" x14ac:dyDescent="0.55000000000000004">
      <c r="A345" s="121"/>
      <c r="B345" s="121"/>
      <c r="C345" s="43" t="str">
        <f t="shared" ca="1" si="2255"/>
        <v>5x+9y=111</v>
      </c>
      <c r="D345" s="10" t="s">
        <v>32</v>
      </c>
      <c r="E345">
        <f t="shared" ca="1" si="2256"/>
        <v>9</v>
      </c>
      <c r="G345" s="114"/>
      <c r="H345" s="114"/>
      <c r="I345" s="114"/>
      <c r="J345" s="114"/>
      <c r="K345" s="114"/>
      <c r="L345" s="136"/>
      <c r="P345" s="1">
        <f t="shared" ca="1" si="2317"/>
        <v>9</v>
      </c>
      <c r="Q345" s="2">
        <f ca="1">Q344</f>
        <v>5</v>
      </c>
      <c r="R345" s="1">
        <f t="shared" ca="1" si="2317"/>
        <v>9</v>
      </c>
      <c r="U345">
        <f t="shared" ca="1" si="2438"/>
        <v>9</v>
      </c>
      <c r="V345">
        <f t="shared" ref="V345:V353" ca="1" si="2444">IF(Q345=0,1,Q345)</f>
        <v>5</v>
      </c>
      <c r="W345">
        <f t="shared" ref="W345:W353" ca="1" si="2445">IF(R345=0,1,R345)</f>
        <v>9</v>
      </c>
      <c r="Y345">
        <f ca="1">V345*U344+W345*U345</f>
        <v>111</v>
      </c>
      <c r="Z345" t="str">
        <f t="shared" ca="1" si="2439"/>
        <v/>
      </c>
      <c r="AA345">
        <f t="shared" ca="1" si="2440"/>
        <v>5</v>
      </c>
      <c r="AB345" t="str">
        <f t="shared" ca="1" si="2441"/>
        <v>x</v>
      </c>
      <c r="AC345" t="str">
        <f t="shared" ref="AC345" ca="1" si="2446">IF(W345&lt;=0,"-","+")</f>
        <v>+</v>
      </c>
      <c r="AD345">
        <f t="shared" ref="AD345" ca="1" si="2447">IF(W345=0,"",IF(W345=1,"",IF(W345=-1,"",ABS(W345))))</f>
        <v>9</v>
      </c>
      <c r="AE345" t="s">
        <v>19</v>
      </c>
      <c r="AF345" t="s">
        <v>13</v>
      </c>
      <c r="AG345" t="str">
        <f t="shared" ref="AG345" ca="1" si="2448">IF(Y345&lt;=0,"-","")</f>
        <v/>
      </c>
      <c r="AH345">
        <f t="shared" ref="AH345:AH363" ca="1" si="2449">ABS(Y345)</f>
        <v>111</v>
      </c>
      <c r="AJ345" t="str">
        <f ca="1">Z345&amp;AA345&amp;AB345&amp;AC345&amp;AD345&amp;AE345&amp;AF345&amp;AG345&amp;AH345</f>
        <v>5x+9y=111</v>
      </c>
      <c r="AM345" s="98" t="s">
        <v>341</v>
      </c>
      <c r="AN345" t="str">
        <f t="shared" ref="AN345" ca="1" si="2450">D344&amp;E344</f>
        <v>x=6</v>
      </c>
      <c r="AO345" t="s">
        <v>338</v>
      </c>
      <c r="AP345" t="str">
        <f t="shared" ref="AP345" ca="1" si="2451">D345&amp;E345</f>
        <v>y=9</v>
      </c>
      <c r="AQ345" s="98" t="s">
        <v>339</v>
      </c>
      <c r="AR345" t="str">
        <f t="shared" ca="1" si="2084"/>
        <v xml:space="preserve">\\(\\quad x=6 ,\\quad y=9\\) </v>
      </c>
    </row>
    <row r="346" spans="1:44" x14ac:dyDescent="0.55000000000000004">
      <c r="A346" s="121" t="s">
        <v>3</v>
      </c>
      <c r="B346" s="121" t="s">
        <v>47</v>
      </c>
      <c r="C346" s="43" t="str">
        <f t="shared" ca="1" si="2255"/>
        <v>x=+10y+21</v>
      </c>
      <c r="D346" s="10" t="s">
        <v>31</v>
      </c>
      <c r="E346">
        <f t="shared" ca="1" si="2256"/>
        <v>-9</v>
      </c>
      <c r="G346" s="114" t="s">
        <v>60</v>
      </c>
      <c r="H346" s="115" t="s">
        <v>343</v>
      </c>
      <c r="I346" s="115" t="str">
        <f t="shared" ref="I346" ca="1" si="2452">AR346</f>
        <v>\\(\\quad \\begin{cases}\\displaystyle\\begin{align}x=+10y+21\\\\ x+8y=-33\\end{align}\\end{cases}\\)</v>
      </c>
      <c r="J346" s="115" t="str">
        <f t="shared" ref="J346" ca="1" si="2453">AR347</f>
        <v xml:space="preserve">\\(\\quad x=-9 ,\\quad y=-3\\) </v>
      </c>
      <c r="K346" s="115" t="s">
        <v>62</v>
      </c>
      <c r="L346" s="135" t="str">
        <f t="shared" ref="L346" ca="1" si="2454">"INSERT INTO "&amp;G346&amp;"(tangen,question,answer,editor,date,count) VALUES('"&amp;H346&amp;"','"&amp;I346&amp;"','"&amp;J346&amp;"','"&amp;K346&amp;"',NOW(),0);"</f>
        <v>INSERT INTO math(tangen,question,answer,editor,date,count) VALUES('m6200','\\(\\quad \\begin{cases}\\displaystyle\\begin{align}x=+10y+21\\\\ x+8y=-33\\end{align}\\end{cases}\\)','\\(\\quad x=-9 ,\\quad y=-3\\) ','harazono',NOW(),0);</v>
      </c>
      <c r="P346" s="1">
        <f t="shared" ca="1" si="2317"/>
        <v>-9</v>
      </c>
      <c r="Q346" s="1">
        <f t="shared" ca="1" si="2317"/>
        <v>1</v>
      </c>
      <c r="R346" s="1">
        <f t="shared" ca="1" si="2317"/>
        <v>-10</v>
      </c>
      <c r="U346">
        <f t="shared" ca="1" si="2438"/>
        <v>-9</v>
      </c>
      <c r="V346">
        <f t="shared" ca="1" si="2444"/>
        <v>1</v>
      </c>
      <c r="W346">
        <f t="shared" ca="1" si="2445"/>
        <v>-10</v>
      </c>
      <c r="X346">
        <f t="shared" ref="X346" ca="1" si="2455">W346*-1</f>
        <v>10</v>
      </c>
      <c r="Y346">
        <f t="shared" ref="Y346" ca="1" si="2456">V346*U346+W346*U347</f>
        <v>21</v>
      </c>
      <c r="Z346" t="str">
        <f t="shared" ca="1" si="2439"/>
        <v/>
      </c>
      <c r="AA346" t="str">
        <f t="shared" ca="1" si="2440"/>
        <v/>
      </c>
      <c r="AB346" t="str">
        <f t="shared" ca="1" si="2441"/>
        <v>x</v>
      </c>
      <c r="AC346" t="s">
        <v>13</v>
      </c>
      <c r="AD346" t="str">
        <f t="shared" ref="AD346" ca="1" si="2457">IF(X346&lt;=0,"-","+")</f>
        <v>+</v>
      </c>
      <c r="AE346">
        <f t="shared" ref="AE346" ca="1" si="2458">IF(X346=0,"",IF(X346=1,"",IF(X346=-1,"",ABS(X346))))</f>
        <v>10</v>
      </c>
      <c r="AF346" t="s">
        <v>19</v>
      </c>
      <c r="AG346" t="str">
        <f t="shared" ref="AG346" ca="1" si="2459">IF(Y346&lt;=0,"-","+")</f>
        <v>+</v>
      </c>
      <c r="AH346">
        <f t="shared" ca="1" si="2449"/>
        <v>21</v>
      </c>
      <c r="AJ346" t="str">
        <f t="shared" ref="AJ346:AJ353" ca="1" si="2460">Z346&amp;AA346&amp;AB346&amp;AC346&amp;AD346&amp;AE346&amp;AF346&amp;AG346&amp;AH346</f>
        <v>x=+10y+21</v>
      </c>
      <c r="AM346" t="s">
        <v>337</v>
      </c>
      <c r="AN346" s="43" t="str">
        <f t="shared" ref="AN346" ca="1" si="2461">C346</f>
        <v>x=+10y+21</v>
      </c>
      <c r="AO346" s="98" t="s">
        <v>335</v>
      </c>
      <c r="AP346" s="43" t="str">
        <f t="shared" ref="AP346" ca="1" si="2462">C347</f>
        <v>x+8y=-33</v>
      </c>
      <c r="AQ346" t="s">
        <v>336</v>
      </c>
      <c r="AR346" t="str">
        <f t="shared" ca="1" si="2084"/>
        <v>\\(\\quad \\begin{cases}\\displaystyle\\begin{align}x=+10y+21\\\\ x+8y=-33\\end{align}\\end{cases}\\)</v>
      </c>
    </row>
    <row r="347" spans="1:44" x14ac:dyDescent="0.55000000000000004">
      <c r="A347" s="121"/>
      <c r="B347" s="121"/>
      <c r="C347" s="43" t="str">
        <f t="shared" ca="1" si="2255"/>
        <v>x+8y=-33</v>
      </c>
      <c r="D347" s="10" t="s">
        <v>32</v>
      </c>
      <c r="E347">
        <f t="shared" ca="1" si="2256"/>
        <v>-3</v>
      </c>
      <c r="G347" s="114"/>
      <c r="H347" s="114"/>
      <c r="I347" s="114"/>
      <c r="J347" s="114"/>
      <c r="K347" s="114"/>
      <c r="L347" s="136"/>
      <c r="P347" s="1">
        <f t="shared" ref="P347:R364" ca="1" si="2463">RANDBETWEEN(-10,10)</f>
        <v>-3</v>
      </c>
      <c r="Q347" s="2">
        <f ca="1">Q346</f>
        <v>1</v>
      </c>
      <c r="R347" s="1">
        <f t="shared" ca="1" si="2463"/>
        <v>8</v>
      </c>
      <c r="U347">
        <f t="shared" ca="1" si="2438"/>
        <v>-3</v>
      </c>
      <c r="V347">
        <f t="shared" ca="1" si="2444"/>
        <v>1</v>
      </c>
      <c r="W347">
        <f t="shared" ca="1" si="2445"/>
        <v>8</v>
      </c>
      <c r="Y347">
        <f t="shared" ref="Y347" ca="1" si="2464">V347*U346+W347*U347</f>
        <v>-33</v>
      </c>
      <c r="Z347" t="str">
        <f t="shared" ca="1" si="2439"/>
        <v/>
      </c>
      <c r="AA347" t="str">
        <f t="shared" ca="1" si="2440"/>
        <v/>
      </c>
      <c r="AB347" t="str">
        <f t="shared" ca="1" si="2441"/>
        <v>x</v>
      </c>
      <c r="AC347" t="str">
        <f t="shared" ref="AC347" ca="1" si="2465">IF(W347&lt;=0,"-","+")</f>
        <v>+</v>
      </c>
      <c r="AD347">
        <f t="shared" ref="AD347" ca="1" si="2466">IF(W347=0,"",IF(W347=1,"",IF(W347=-1,"",ABS(W347))))</f>
        <v>8</v>
      </c>
      <c r="AE347" t="s">
        <v>19</v>
      </c>
      <c r="AF347" t="s">
        <v>13</v>
      </c>
      <c r="AG347" t="str">
        <f t="shared" ref="AG347" ca="1" si="2467">IF(Y347&lt;=0,"-","")</f>
        <v>-</v>
      </c>
      <c r="AH347">
        <f t="shared" ca="1" si="2449"/>
        <v>33</v>
      </c>
      <c r="AJ347" t="str">
        <f t="shared" ca="1" si="2460"/>
        <v>x+8y=-33</v>
      </c>
      <c r="AM347" s="98" t="s">
        <v>341</v>
      </c>
      <c r="AN347" t="str">
        <f t="shared" ref="AN347" ca="1" si="2468">D346&amp;E346</f>
        <v>x=-9</v>
      </c>
      <c r="AO347" t="s">
        <v>338</v>
      </c>
      <c r="AP347" t="str">
        <f t="shared" ref="AP347" ca="1" si="2469">D347&amp;E347</f>
        <v>y=-3</v>
      </c>
      <c r="AQ347" s="98" t="s">
        <v>339</v>
      </c>
      <c r="AR347" t="str">
        <f t="shared" ca="1" si="2084"/>
        <v xml:space="preserve">\\(\\quad x=-9 ,\\quad y=-3\\) </v>
      </c>
    </row>
    <row r="348" spans="1:44" x14ac:dyDescent="0.55000000000000004">
      <c r="A348" s="121" t="s">
        <v>3</v>
      </c>
      <c r="B348" s="121" t="s">
        <v>47</v>
      </c>
      <c r="C348" s="43" t="str">
        <f t="shared" ca="1" si="2255"/>
        <v>5x=-10y-40</v>
      </c>
      <c r="D348" s="10" t="s">
        <v>31</v>
      </c>
      <c r="E348">
        <f t="shared" ca="1" si="2256"/>
        <v>8</v>
      </c>
      <c r="G348" s="114" t="s">
        <v>60</v>
      </c>
      <c r="H348" s="115" t="s">
        <v>343</v>
      </c>
      <c r="I348" s="115" t="str">
        <f t="shared" ref="I348" ca="1" si="2470">AR348</f>
        <v>\\(\\quad \\begin{cases}\\displaystyle\\begin{align}5x=-10y-40\\\\ 5x-3y=64\\end{align}\\end{cases}\\)</v>
      </c>
      <c r="J348" s="115" t="str">
        <f t="shared" ref="J348" ca="1" si="2471">AR349</f>
        <v xml:space="preserve">\\(\\quad x=8 ,\\quad y=-8\\) </v>
      </c>
      <c r="K348" s="115" t="s">
        <v>62</v>
      </c>
      <c r="L348" s="135" t="str">
        <f t="shared" ref="L348" ca="1" si="2472">"INSERT INTO "&amp;G348&amp;"(tangen,question,answer,editor,date,count) VALUES('"&amp;H348&amp;"','"&amp;I348&amp;"','"&amp;J348&amp;"','"&amp;K348&amp;"',NOW(),0);"</f>
        <v>INSERT INTO math(tangen,question,answer,editor,date,count) VALUES('m6200','\\(\\quad \\begin{cases}\\displaystyle\\begin{align}5x=-10y-40\\\\ 5x-3y=64\\end{align}\\end{cases}\\)','\\(\\quad x=8 ,\\quad y=-8\\) ','harazono',NOW(),0);</v>
      </c>
      <c r="P348" s="1">
        <f t="shared" ca="1" si="2463"/>
        <v>8</v>
      </c>
      <c r="Q348" s="1">
        <f t="shared" ca="1" si="2463"/>
        <v>5</v>
      </c>
      <c r="R348" s="1">
        <f t="shared" ca="1" si="2463"/>
        <v>10</v>
      </c>
      <c r="U348">
        <f t="shared" ca="1" si="2438"/>
        <v>8</v>
      </c>
      <c r="V348">
        <f t="shared" ca="1" si="2444"/>
        <v>5</v>
      </c>
      <c r="W348">
        <f t="shared" ca="1" si="2445"/>
        <v>10</v>
      </c>
      <c r="X348">
        <f t="shared" ref="X348" ca="1" si="2473">W348*-1</f>
        <v>-10</v>
      </c>
      <c r="Y348">
        <f t="shared" ref="Y348" ca="1" si="2474">V348*U348+W348*U349</f>
        <v>-40</v>
      </c>
      <c r="Z348" t="str">
        <f t="shared" ca="1" si="2439"/>
        <v/>
      </c>
      <c r="AA348">
        <f t="shared" ca="1" si="2440"/>
        <v>5</v>
      </c>
      <c r="AB348" t="str">
        <f t="shared" ca="1" si="2441"/>
        <v>x</v>
      </c>
      <c r="AC348" t="s">
        <v>13</v>
      </c>
      <c r="AD348" t="str">
        <f t="shared" ref="AD348" ca="1" si="2475">IF(X348&lt;=0,"-","+")</f>
        <v>-</v>
      </c>
      <c r="AE348">
        <f t="shared" ref="AE348" ca="1" si="2476">IF(X348=0,"",IF(X348=1,"",IF(X348=-1,"",ABS(X348))))</f>
        <v>10</v>
      </c>
      <c r="AF348" t="s">
        <v>19</v>
      </c>
      <c r="AG348" t="str">
        <f t="shared" ref="AG348" ca="1" si="2477">IF(Y348&lt;=0,"-","+")</f>
        <v>-</v>
      </c>
      <c r="AH348">
        <f t="shared" ca="1" si="2449"/>
        <v>40</v>
      </c>
      <c r="AJ348" t="str">
        <f t="shared" ca="1" si="2460"/>
        <v>5x=-10y-40</v>
      </c>
      <c r="AM348" t="s">
        <v>337</v>
      </c>
      <c r="AN348" s="43" t="str">
        <f t="shared" ref="AN348" ca="1" si="2478">C348</f>
        <v>5x=-10y-40</v>
      </c>
      <c r="AO348" s="98" t="s">
        <v>335</v>
      </c>
      <c r="AP348" s="43" t="str">
        <f t="shared" ref="AP348" ca="1" si="2479">C349</f>
        <v>5x-3y=64</v>
      </c>
      <c r="AQ348" t="s">
        <v>336</v>
      </c>
      <c r="AR348" t="str">
        <f t="shared" ca="1" si="2084"/>
        <v>\\(\\quad \\begin{cases}\\displaystyle\\begin{align}5x=-10y-40\\\\ 5x-3y=64\\end{align}\\end{cases}\\)</v>
      </c>
    </row>
    <row r="349" spans="1:44" x14ac:dyDescent="0.55000000000000004">
      <c r="A349" s="121"/>
      <c r="B349" s="121"/>
      <c r="C349" s="43" t="str">
        <f t="shared" ca="1" si="2255"/>
        <v>5x-3y=64</v>
      </c>
      <c r="D349" s="10" t="s">
        <v>32</v>
      </c>
      <c r="E349">
        <f t="shared" ca="1" si="2256"/>
        <v>-8</v>
      </c>
      <c r="G349" s="114"/>
      <c r="H349" s="114"/>
      <c r="I349" s="114"/>
      <c r="J349" s="114"/>
      <c r="K349" s="114"/>
      <c r="L349" s="136"/>
      <c r="P349" s="1">
        <f t="shared" ca="1" si="2463"/>
        <v>-8</v>
      </c>
      <c r="Q349" s="2">
        <f ca="1">Q348</f>
        <v>5</v>
      </c>
      <c r="R349" s="1">
        <f t="shared" ca="1" si="2463"/>
        <v>-3</v>
      </c>
      <c r="U349">
        <f t="shared" ca="1" si="2438"/>
        <v>-8</v>
      </c>
      <c r="V349">
        <f t="shared" ca="1" si="2444"/>
        <v>5</v>
      </c>
      <c r="W349">
        <f t="shared" ca="1" si="2445"/>
        <v>-3</v>
      </c>
      <c r="Y349">
        <f t="shared" ref="Y349" ca="1" si="2480">V349*U348+W349*U349</f>
        <v>64</v>
      </c>
      <c r="Z349" t="str">
        <f t="shared" ca="1" si="2439"/>
        <v/>
      </c>
      <c r="AA349">
        <f t="shared" ca="1" si="2440"/>
        <v>5</v>
      </c>
      <c r="AB349" t="str">
        <f t="shared" ca="1" si="2441"/>
        <v>x</v>
      </c>
      <c r="AC349" t="str">
        <f t="shared" ref="AC349" ca="1" si="2481">IF(W349&lt;=0,"-","+")</f>
        <v>-</v>
      </c>
      <c r="AD349">
        <f t="shared" ref="AD349" ca="1" si="2482">IF(W349=0,"",IF(W349=1,"",IF(W349=-1,"",ABS(W349))))</f>
        <v>3</v>
      </c>
      <c r="AE349" t="s">
        <v>19</v>
      </c>
      <c r="AF349" t="s">
        <v>13</v>
      </c>
      <c r="AG349" t="str">
        <f t="shared" ref="AG349" ca="1" si="2483">IF(Y349&lt;=0,"-","")</f>
        <v/>
      </c>
      <c r="AH349">
        <f t="shared" ca="1" si="2449"/>
        <v>64</v>
      </c>
      <c r="AJ349" t="str">
        <f t="shared" ca="1" si="2460"/>
        <v>5x-3y=64</v>
      </c>
      <c r="AM349" s="98" t="s">
        <v>341</v>
      </c>
      <c r="AN349" t="str">
        <f t="shared" ref="AN349" ca="1" si="2484">D348&amp;E348</f>
        <v>x=8</v>
      </c>
      <c r="AO349" t="s">
        <v>338</v>
      </c>
      <c r="AP349" t="str">
        <f t="shared" ref="AP349" ca="1" si="2485">D349&amp;E349</f>
        <v>y=-8</v>
      </c>
      <c r="AQ349" s="98" t="s">
        <v>339</v>
      </c>
      <c r="AR349" t="str">
        <f t="shared" ca="1" si="2084"/>
        <v xml:space="preserve">\\(\\quad x=8 ,\\quad y=-8\\) </v>
      </c>
    </row>
    <row r="350" spans="1:44" x14ac:dyDescent="0.55000000000000004">
      <c r="A350" s="121" t="s">
        <v>3</v>
      </c>
      <c r="B350" s="121" t="s">
        <v>47</v>
      </c>
      <c r="C350" s="43" t="str">
        <f t="shared" ca="1" si="2255"/>
        <v>-9x=+7y-51</v>
      </c>
      <c r="D350" s="10" t="s">
        <v>31</v>
      </c>
      <c r="E350">
        <f t="shared" ca="1" si="2256"/>
        <v>1</v>
      </c>
      <c r="G350" s="114" t="s">
        <v>60</v>
      </c>
      <c r="H350" s="115" t="s">
        <v>343</v>
      </c>
      <c r="I350" s="115" t="str">
        <f t="shared" ref="I350" ca="1" si="2486">AR350</f>
        <v>\\(\\quad \\begin{cases}\\displaystyle\\begin{align}-9x=+7y-51\\\\ -18x+2y=-6\\end{align}\\end{cases}\\)</v>
      </c>
      <c r="J350" s="115" t="str">
        <f t="shared" ref="J350" ca="1" si="2487">AR351</f>
        <v xml:space="preserve">\\(\\quad x=1 ,\\quad y=6\\) </v>
      </c>
      <c r="K350" s="115" t="s">
        <v>62</v>
      </c>
      <c r="L350" s="135" t="str">
        <f t="shared" ref="L350" ca="1" si="2488">"INSERT INTO "&amp;G350&amp;"(tangen,question,answer,editor,date,count) VALUES('"&amp;H350&amp;"','"&amp;I350&amp;"','"&amp;J350&amp;"','"&amp;K350&amp;"',NOW(),0);"</f>
        <v>INSERT INTO math(tangen,question,answer,editor,date,count) VALUES('m6200','\\(\\quad \\begin{cases}\\displaystyle\\begin{align}-9x=+7y-51\\\\ -18x+2y=-6\\end{align}\\end{cases}\\)','\\(\\quad x=1 ,\\quad y=6\\) ','harazono',NOW(),0);</v>
      </c>
      <c r="P350" s="1">
        <f t="shared" ca="1" si="2463"/>
        <v>1</v>
      </c>
      <c r="Q350" s="1">
        <f t="shared" ca="1" si="2463"/>
        <v>-9</v>
      </c>
      <c r="R350" s="1">
        <f t="shared" ca="1" si="2463"/>
        <v>-7</v>
      </c>
      <c r="U350">
        <f t="shared" ca="1" si="2438"/>
        <v>1</v>
      </c>
      <c r="V350">
        <f t="shared" ca="1" si="2444"/>
        <v>-9</v>
      </c>
      <c r="W350">
        <f t="shared" ca="1" si="2445"/>
        <v>-7</v>
      </c>
      <c r="X350">
        <f t="shared" ref="X350" ca="1" si="2489">W350*-1</f>
        <v>7</v>
      </c>
      <c r="Y350">
        <f t="shared" ref="Y350" ca="1" si="2490">V350*U350+W350*U351</f>
        <v>-51</v>
      </c>
      <c r="Z350" t="str">
        <f t="shared" ca="1" si="2439"/>
        <v>-</v>
      </c>
      <c r="AA350">
        <f t="shared" ca="1" si="2440"/>
        <v>9</v>
      </c>
      <c r="AB350" t="str">
        <f t="shared" ca="1" si="2441"/>
        <v>x</v>
      </c>
      <c r="AC350" t="s">
        <v>13</v>
      </c>
      <c r="AD350" t="str">
        <f t="shared" ref="AD350" ca="1" si="2491">IF(X350&lt;=0,"-","+")</f>
        <v>+</v>
      </c>
      <c r="AE350">
        <f t="shared" ref="AE350" ca="1" si="2492">IF(X350=0,"",IF(X350=1,"",IF(X350=-1,"",ABS(X350))))</f>
        <v>7</v>
      </c>
      <c r="AF350" t="s">
        <v>19</v>
      </c>
      <c r="AG350" t="str">
        <f t="shared" ref="AG350" ca="1" si="2493">IF(Y350&lt;=0,"-","+")</f>
        <v>-</v>
      </c>
      <c r="AH350">
        <f t="shared" ca="1" si="2449"/>
        <v>51</v>
      </c>
      <c r="AJ350" t="str">
        <f t="shared" ca="1" si="2460"/>
        <v>-9x=+7y-51</v>
      </c>
      <c r="AM350" t="s">
        <v>337</v>
      </c>
      <c r="AN350" s="43" t="str">
        <f t="shared" ref="AN350" ca="1" si="2494">C350</f>
        <v>-9x=+7y-51</v>
      </c>
      <c r="AO350" s="98" t="s">
        <v>335</v>
      </c>
      <c r="AP350" s="43" t="str">
        <f t="shared" ref="AP350" ca="1" si="2495">C351</f>
        <v>-18x+2y=-6</v>
      </c>
      <c r="AQ350" t="s">
        <v>336</v>
      </c>
      <c r="AR350" t="str">
        <f t="shared" ca="1" si="2084"/>
        <v>\\(\\quad \\begin{cases}\\displaystyle\\begin{align}-9x=+7y-51\\\\ -18x+2y=-6\\end{align}\\end{cases}\\)</v>
      </c>
    </row>
    <row r="351" spans="1:44" x14ac:dyDescent="0.55000000000000004">
      <c r="A351" s="121"/>
      <c r="B351" s="121"/>
      <c r="C351" s="43" t="str">
        <f t="shared" ca="1" si="2255"/>
        <v>-18x+2y=-6</v>
      </c>
      <c r="D351" s="10" t="s">
        <v>32</v>
      </c>
      <c r="E351">
        <f t="shared" ca="1" si="2256"/>
        <v>6</v>
      </c>
      <c r="G351" s="114"/>
      <c r="H351" s="114"/>
      <c r="I351" s="114"/>
      <c r="J351" s="114"/>
      <c r="K351" s="114"/>
      <c r="L351" s="136"/>
      <c r="P351" s="1">
        <f t="shared" ca="1" si="2463"/>
        <v>6</v>
      </c>
      <c r="Q351" s="2">
        <f ca="1">Q350*2</f>
        <v>-18</v>
      </c>
      <c r="R351" s="1">
        <f t="shared" ca="1" si="2463"/>
        <v>2</v>
      </c>
      <c r="U351">
        <f t="shared" ca="1" si="2438"/>
        <v>6</v>
      </c>
      <c r="V351">
        <f t="shared" ca="1" si="2444"/>
        <v>-18</v>
      </c>
      <c r="W351">
        <f t="shared" ca="1" si="2445"/>
        <v>2</v>
      </c>
      <c r="Y351">
        <f t="shared" ref="Y351" ca="1" si="2496">V351*U350+W351*U351</f>
        <v>-6</v>
      </c>
      <c r="Z351" t="str">
        <f t="shared" ca="1" si="2439"/>
        <v>-</v>
      </c>
      <c r="AA351">
        <f t="shared" ca="1" si="2440"/>
        <v>18</v>
      </c>
      <c r="AB351" t="str">
        <f t="shared" ca="1" si="2441"/>
        <v>x</v>
      </c>
      <c r="AC351" t="str">
        <f t="shared" ref="AC351" ca="1" si="2497">IF(W351&lt;=0,"-","+")</f>
        <v>+</v>
      </c>
      <c r="AD351">
        <f t="shared" ref="AD351" ca="1" si="2498">IF(W351=0,"",IF(W351=1,"",IF(W351=-1,"",ABS(W351))))</f>
        <v>2</v>
      </c>
      <c r="AE351" t="s">
        <v>19</v>
      </c>
      <c r="AF351" t="s">
        <v>13</v>
      </c>
      <c r="AG351" t="str">
        <f t="shared" ref="AG351" ca="1" si="2499">IF(Y351&lt;=0,"-","")</f>
        <v>-</v>
      </c>
      <c r="AH351">
        <f t="shared" ca="1" si="2449"/>
        <v>6</v>
      </c>
      <c r="AJ351" t="str">
        <f t="shared" ca="1" si="2460"/>
        <v>-18x+2y=-6</v>
      </c>
      <c r="AM351" s="98" t="s">
        <v>341</v>
      </c>
      <c r="AN351" t="str">
        <f t="shared" ref="AN351" ca="1" si="2500">D350&amp;E350</f>
        <v>x=1</v>
      </c>
      <c r="AO351" t="s">
        <v>338</v>
      </c>
      <c r="AP351" t="str">
        <f t="shared" ref="AP351" ca="1" si="2501">D351&amp;E351</f>
        <v>y=6</v>
      </c>
      <c r="AQ351" s="98" t="s">
        <v>339</v>
      </c>
      <c r="AR351" t="str">
        <f t="shared" ca="1" si="2084"/>
        <v xml:space="preserve">\\(\\quad x=1 ,\\quad y=6\\) </v>
      </c>
    </row>
    <row r="352" spans="1:44" x14ac:dyDescent="0.55000000000000004">
      <c r="A352" s="121" t="s">
        <v>3</v>
      </c>
      <c r="B352" s="121" t="s">
        <v>47</v>
      </c>
      <c r="C352" s="43" t="str">
        <f t="shared" ca="1" si="2255"/>
        <v>10x=+9y-110</v>
      </c>
      <c r="D352" s="10" t="s">
        <v>31</v>
      </c>
      <c r="E352">
        <f t="shared" ca="1" si="2256"/>
        <v>-2</v>
      </c>
      <c r="G352" s="114" t="s">
        <v>60</v>
      </c>
      <c r="H352" s="115" t="s">
        <v>343</v>
      </c>
      <c r="I352" s="115" t="str">
        <f t="shared" ref="I352" ca="1" si="2502">AR352</f>
        <v>\\(\\quad \\begin{cases}\\displaystyle\\begin{align}10x=+9y-110\\\\ 30x-2y=-80\\end{align}\\end{cases}\\)</v>
      </c>
      <c r="J352" s="115" t="str">
        <f t="shared" ref="J352" ca="1" si="2503">AR353</f>
        <v xml:space="preserve">\\(\\quad x=-2 ,\\quad y=10\\) </v>
      </c>
      <c r="K352" s="115" t="s">
        <v>62</v>
      </c>
      <c r="L352" s="135" t="str">
        <f t="shared" ref="L352" ca="1" si="2504">"INSERT INTO "&amp;G352&amp;"(tangen,question,answer,editor,date,count) VALUES('"&amp;H352&amp;"','"&amp;I352&amp;"','"&amp;J352&amp;"','"&amp;K352&amp;"',NOW(),0);"</f>
        <v>INSERT INTO math(tangen,question,answer,editor,date,count) VALUES('m6200','\\(\\quad \\begin{cases}\\displaystyle\\begin{align}10x=+9y-110\\\\ 30x-2y=-80\\end{align}\\end{cases}\\)','\\(\\quad x=-2 ,\\quad y=10\\) ','harazono',NOW(),0);</v>
      </c>
      <c r="P352" s="1">
        <f t="shared" ca="1" si="2463"/>
        <v>-2</v>
      </c>
      <c r="Q352" s="1">
        <f t="shared" ca="1" si="2463"/>
        <v>10</v>
      </c>
      <c r="R352" s="1">
        <f t="shared" ca="1" si="2463"/>
        <v>-9</v>
      </c>
      <c r="U352">
        <f t="shared" ca="1" si="2438"/>
        <v>-2</v>
      </c>
      <c r="V352">
        <f t="shared" ca="1" si="2444"/>
        <v>10</v>
      </c>
      <c r="W352">
        <f t="shared" ca="1" si="2445"/>
        <v>-9</v>
      </c>
      <c r="X352">
        <f t="shared" ref="X352" ca="1" si="2505">W352*-1</f>
        <v>9</v>
      </c>
      <c r="Y352">
        <f t="shared" ref="Y352" ca="1" si="2506">V352*U352+W352*U353</f>
        <v>-110</v>
      </c>
      <c r="Z352" t="str">
        <f t="shared" ca="1" si="2439"/>
        <v/>
      </c>
      <c r="AA352">
        <f t="shared" ca="1" si="2440"/>
        <v>10</v>
      </c>
      <c r="AB352" t="str">
        <f t="shared" ca="1" si="2441"/>
        <v>x</v>
      </c>
      <c r="AC352" t="s">
        <v>13</v>
      </c>
      <c r="AD352" t="str">
        <f t="shared" ref="AD352" ca="1" si="2507">IF(X352&lt;=0,"-","+")</f>
        <v>+</v>
      </c>
      <c r="AE352">
        <f t="shared" ref="AE352" ca="1" si="2508">IF(X352=0,"",IF(X352=1,"",IF(X352=-1,"",ABS(X352))))</f>
        <v>9</v>
      </c>
      <c r="AF352" t="s">
        <v>19</v>
      </c>
      <c r="AG352" t="str">
        <f t="shared" ref="AG352" ca="1" si="2509">IF(Y352&lt;=0,"-","+")</f>
        <v>-</v>
      </c>
      <c r="AH352">
        <f t="shared" ca="1" si="2449"/>
        <v>110</v>
      </c>
      <c r="AJ352" t="str">
        <f t="shared" ca="1" si="2460"/>
        <v>10x=+9y-110</v>
      </c>
      <c r="AM352" t="s">
        <v>337</v>
      </c>
      <c r="AN352" s="43" t="str">
        <f t="shared" ref="AN352" ca="1" si="2510">C352</f>
        <v>10x=+9y-110</v>
      </c>
      <c r="AO352" s="98" t="s">
        <v>335</v>
      </c>
      <c r="AP352" s="43" t="str">
        <f t="shared" ref="AP352" ca="1" si="2511">C353</f>
        <v>30x-2y=-80</v>
      </c>
      <c r="AQ352" t="s">
        <v>336</v>
      </c>
      <c r="AR352" t="str">
        <f t="shared" ca="1" si="2084"/>
        <v>\\(\\quad \\begin{cases}\\displaystyle\\begin{align}10x=+9y-110\\\\ 30x-2y=-80\\end{align}\\end{cases}\\)</v>
      </c>
    </row>
    <row r="353" spans="1:44" x14ac:dyDescent="0.55000000000000004">
      <c r="A353" s="121"/>
      <c r="B353" s="121"/>
      <c r="C353" s="43" t="str">
        <f t="shared" ca="1" si="2255"/>
        <v>30x-2y=-80</v>
      </c>
      <c r="D353" s="10" t="s">
        <v>32</v>
      </c>
      <c r="E353">
        <f t="shared" ca="1" si="2256"/>
        <v>10</v>
      </c>
      <c r="G353" s="114"/>
      <c r="H353" s="114"/>
      <c r="I353" s="114"/>
      <c r="J353" s="114"/>
      <c r="K353" s="114"/>
      <c r="L353" s="136"/>
      <c r="P353" s="1">
        <f t="shared" ca="1" si="2463"/>
        <v>10</v>
      </c>
      <c r="Q353" s="2">
        <f ca="1">Q352*3</f>
        <v>30</v>
      </c>
      <c r="R353" s="1">
        <f t="shared" ca="1" si="2463"/>
        <v>-2</v>
      </c>
      <c r="U353">
        <f t="shared" ca="1" si="2438"/>
        <v>10</v>
      </c>
      <c r="V353">
        <f t="shared" ca="1" si="2444"/>
        <v>30</v>
      </c>
      <c r="W353">
        <f t="shared" ca="1" si="2445"/>
        <v>-2</v>
      </c>
      <c r="Y353">
        <f t="shared" ref="Y353" ca="1" si="2512">V353*U352+W353*U353</f>
        <v>-80</v>
      </c>
      <c r="Z353" t="str">
        <f t="shared" ca="1" si="2439"/>
        <v/>
      </c>
      <c r="AA353">
        <f t="shared" ca="1" si="2440"/>
        <v>30</v>
      </c>
      <c r="AB353" t="str">
        <f t="shared" ca="1" si="2441"/>
        <v>x</v>
      </c>
      <c r="AC353" t="str">
        <f t="shared" ref="AC353:AC354" ca="1" si="2513">IF(W353&lt;=0,"-","+")</f>
        <v>-</v>
      </c>
      <c r="AD353">
        <f t="shared" ref="AD353:AD354" ca="1" si="2514">IF(W353=0,"",IF(W353=1,"",IF(W353=-1,"",ABS(W353))))</f>
        <v>2</v>
      </c>
      <c r="AE353" t="s">
        <v>19</v>
      </c>
      <c r="AF353" t="s">
        <v>13</v>
      </c>
      <c r="AG353" t="str">
        <f t="shared" ref="AG353:AG354" ca="1" si="2515">IF(Y353&lt;=0,"-","")</f>
        <v>-</v>
      </c>
      <c r="AH353">
        <f t="shared" ca="1" si="2449"/>
        <v>80</v>
      </c>
      <c r="AJ353" t="str">
        <f t="shared" ca="1" si="2460"/>
        <v>30x-2y=-80</v>
      </c>
      <c r="AM353" s="98" t="s">
        <v>341</v>
      </c>
      <c r="AN353" t="str">
        <f t="shared" ref="AN353" ca="1" si="2516">D352&amp;E352</f>
        <v>x=-2</v>
      </c>
      <c r="AO353" t="s">
        <v>338</v>
      </c>
      <c r="AP353" t="str">
        <f t="shared" ref="AP353" ca="1" si="2517">D353&amp;E353</f>
        <v>y=10</v>
      </c>
      <c r="AQ353" s="98" t="s">
        <v>339</v>
      </c>
      <c r="AR353" t="str">
        <f t="shared" ca="1" si="2084"/>
        <v xml:space="preserve">\\(\\quad x=-2 ,\\quad y=10\\) </v>
      </c>
    </row>
    <row r="354" spans="1:44" x14ac:dyDescent="0.55000000000000004">
      <c r="A354" s="121" t="s">
        <v>3</v>
      </c>
      <c r="B354" s="121" t="s">
        <v>47</v>
      </c>
      <c r="C354" s="43" t="str">
        <f t="shared" ca="1" si="2255"/>
        <v>x+3y=12</v>
      </c>
      <c r="D354" s="10" t="s">
        <v>31</v>
      </c>
      <c r="E354">
        <f t="shared" ca="1" si="2256"/>
        <v>-9</v>
      </c>
      <c r="G354" s="114" t="s">
        <v>60</v>
      </c>
      <c r="H354" s="115" t="s">
        <v>343</v>
      </c>
      <c r="I354" s="115" t="str">
        <f t="shared" ref="I354" ca="1" si="2518">AR354</f>
        <v>\\(\\quad \\begin{cases}\\displaystyle\\begin{align}x+3y=12\\\\ 3y=-x+12\\end{align}\\end{cases}\\)</v>
      </c>
      <c r="J354" s="115" t="str">
        <f t="shared" ref="J354" ca="1" si="2519">AR355</f>
        <v xml:space="preserve">\\(\\quad x=-9 ,\\quad y=7\\) </v>
      </c>
      <c r="K354" s="115" t="s">
        <v>62</v>
      </c>
      <c r="L354" s="135" t="str">
        <f t="shared" ref="L354" ca="1" si="2520">"INSERT INTO "&amp;G354&amp;"(tangen,question,answer,editor,date,count) VALUES('"&amp;H354&amp;"','"&amp;I354&amp;"','"&amp;J354&amp;"','"&amp;K354&amp;"',NOW(),0);"</f>
        <v>INSERT INTO math(tangen,question,answer,editor,date,count) VALUES('m6200','\\(\\quad \\begin{cases}\\displaystyle\\begin{align}x+3y=12\\\\ 3y=-x+12\\end{align}\\end{cases}\\)','\\(\\quad x=-9 ,\\quad y=7\\) ','harazono',NOW(),0);</v>
      </c>
      <c r="P354" s="1">
        <f t="shared" ca="1" si="2463"/>
        <v>-9</v>
      </c>
      <c r="Q354" s="1">
        <f t="shared" ca="1" si="2463"/>
        <v>1</v>
      </c>
      <c r="R354" s="1">
        <f t="shared" ca="1" si="2463"/>
        <v>3</v>
      </c>
      <c r="T354" s="2"/>
      <c r="U354" s="2">
        <f t="shared" ca="1" si="2438"/>
        <v>-9</v>
      </c>
      <c r="V354" s="2">
        <f t="shared" ref="V354:V363" ca="1" si="2521">IF(Q354=0,2,Q354)</f>
        <v>1</v>
      </c>
      <c r="W354" s="2">
        <f t="shared" ref="W354:W363" ca="1" si="2522">IF(R354=0,2,R354)</f>
        <v>3</v>
      </c>
      <c r="X354" s="2"/>
      <c r="Y354" s="2">
        <f ca="1">V354*U354+W354*U355</f>
        <v>12</v>
      </c>
      <c r="Z354" s="2" t="str">
        <f t="shared" ca="1" si="2439"/>
        <v/>
      </c>
      <c r="AA354" s="2" t="str">
        <f t="shared" ca="1" si="2440"/>
        <v/>
      </c>
      <c r="AB354" s="2" t="str">
        <f t="shared" ca="1" si="2441"/>
        <v>x</v>
      </c>
      <c r="AC354" s="2" t="str">
        <f t="shared" ca="1" si="2513"/>
        <v>+</v>
      </c>
      <c r="AD354" s="2">
        <f t="shared" ca="1" si="2514"/>
        <v>3</v>
      </c>
      <c r="AE354" s="2" t="s">
        <v>19</v>
      </c>
      <c r="AF354" s="2" t="s">
        <v>13</v>
      </c>
      <c r="AG354" s="2" t="str">
        <f t="shared" ca="1" si="2515"/>
        <v/>
      </c>
      <c r="AH354" s="2">
        <f t="shared" ca="1" si="2449"/>
        <v>12</v>
      </c>
      <c r="AI354" s="2"/>
      <c r="AJ354" s="2" t="str">
        <f ca="1">Z354&amp;AA354&amp;AB354&amp;AC354&amp;AD354&amp;AE354&amp;AF354&amp;AG354&amp;AH354</f>
        <v>x+3y=12</v>
      </c>
      <c r="AM354" t="s">
        <v>337</v>
      </c>
      <c r="AN354" s="43" t="str">
        <f t="shared" ref="AN354" ca="1" si="2523">C354</f>
        <v>x+3y=12</v>
      </c>
      <c r="AO354" s="98" t="s">
        <v>335</v>
      </c>
      <c r="AP354" s="43" t="str">
        <f t="shared" ref="AP354" ca="1" si="2524">C355</f>
        <v>3y=-x+12</v>
      </c>
      <c r="AQ354" t="s">
        <v>336</v>
      </c>
      <c r="AR354" t="str">
        <f t="shared" ca="1" si="2084"/>
        <v>\\(\\quad \\begin{cases}\\displaystyle\\begin{align}x+3y=12\\\\ 3y=-x+12\\end{align}\\end{cases}\\)</v>
      </c>
    </row>
    <row r="355" spans="1:44" x14ac:dyDescent="0.55000000000000004">
      <c r="A355" s="121"/>
      <c r="B355" s="121"/>
      <c r="C355" s="43" t="str">
        <f t="shared" ca="1" si="2255"/>
        <v>3y=-x+12</v>
      </c>
      <c r="D355" s="10" t="s">
        <v>32</v>
      </c>
      <c r="E355">
        <f t="shared" ca="1" si="2256"/>
        <v>7</v>
      </c>
      <c r="G355" s="114"/>
      <c r="H355" s="114"/>
      <c r="I355" s="114"/>
      <c r="J355" s="114"/>
      <c r="K355" s="114"/>
      <c r="L355" s="136"/>
      <c r="P355" s="1">
        <f t="shared" ca="1" si="2463"/>
        <v>7</v>
      </c>
      <c r="Q355" s="1">
        <f t="shared" ca="1" si="2463"/>
        <v>1</v>
      </c>
      <c r="R355" s="2">
        <f ca="1">R354</f>
        <v>3</v>
      </c>
      <c r="T355" s="2"/>
      <c r="U355" s="2">
        <f t="shared" ca="1" si="2438"/>
        <v>7</v>
      </c>
      <c r="V355" s="2">
        <f t="shared" ca="1" si="2521"/>
        <v>1</v>
      </c>
      <c r="W355" s="2">
        <f t="shared" ca="1" si="2522"/>
        <v>3</v>
      </c>
      <c r="X355" s="2">
        <f t="shared" ref="X355" ca="1" si="2525">V355*-1</f>
        <v>-1</v>
      </c>
      <c r="Y355" s="2">
        <f ca="1">V355*U354+W355*U355</f>
        <v>12</v>
      </c>
      <c r="Z355" s="2" t="str">
        <f t="shared" ca="1" si="2439"/>
        <v/>
      </c>
      <c r="AA355" s="2">
        <f t="shared" ref="AA355" ca="1" si="2526">IF(W355=0,"",IF(W355=1,"",IF(W355=-1,"",ABS(W355))))</f>
        <v>3</v>
      </c>
      <c r="AB355" s="2" t="s">
        <v>19</v>
      </c>
      <c r="AC355" s="2" t="s">
        <v>13</v>
      </c>
      <c r="AD355" s="2" t="str">
        <f t="shared" ref="AD355" ca="1" si="2527">IF(X355&lt;=0,"-","")</f>
        <v>-</v>
      </c>
      <c r="AE355" s="2" t="str">
        <f t="shared" ref="AE355" ca="1" si="2528">IF(X355=0,"",IF(X355=1,"",IF(X355=-1,"",ABS(X355))))</f>
        <v/>
      </c>
      <c r="AF355" s="2" t="str">
        <f t="shared" ref="AF355" ca="1" si="2529">IF(V355=0,"","x")</f>
        <v>x</v>
      </c>
      <c r="AG355" s="2" t="str">
        <f ca="1">IF(Y355&lt;=0,"-","+")</f>
        <v>+</v>
      </c>
      <c r="AH355" s="2">
        <f t="shared" ca="1" si="2449"/>
        <v>12</v>
      </c>
      <c r="AI355" s="2"/>
      <c r="AJ355" s="2" t="str">
        <f ca="1">Z355&amp;AA355&amp;AB355&amp;AC355&amp;AD355&amp;AE355&amp;AF355&amp;AG355&amp;AH355</f>
        <v>3y=-x+12</v>
      </c>
      <c r="AM355" s="98" t="s">
        <v>341</v>
      </c>
      <c r="AN355" t="str">
        <f t="shared" ref="AN355" ca="1" si="2530">D354&amp;E354</f>
        <v>x=-9</v>
      </c>
      <c r="AO355" t="s">
        <v>338</v>
      </c>
      <c r="AP355" t="str">
        <f t="shared" ref="AP355" ca="1" si="2531">D355&amp;E355</f>
        <v>y=7</v>
      </c>
      <c r="AQ355" s="98" t="s">
        <v>339</v>
      </c>
      <c r="AR355" t="str">
        <f t="shared" ca="1" si="2084"/>
        <v xml:space="preserve">\\(\\quad x=-9 ,\\quad y=7\\) </v>
      </c>
    </row>
    <row r="356" spans="1:44" x14ac:dyDescent="0.55000000000000004">
      <c r="A356" s="121" t="s">
        <v>3</v>
      </c>
      <c r="B356" s="121" t="s">
        <v>47</v>
      </c>
      <c r="C356" s="43" t="str">
        <f t="shared" ca="1" si="2255"/>
        <v>-7x-2y=-59</v>
      </c>
      <c r="D356" s="10" t="s">
        <v>31</v>
      </c>
      <c r="E356">
        <f t="shared" ca="1" si="2256"/>
        <v>7</v>
      </c>
      <c r="G356" s="114" t="s">
        <v>60</v>
      </c>
      <c r="H356" s="115" t="s">
        <v>343</v>
      </c>
      <c r="I356" s="115" t="str">
        <f t="shared" ref="I356" ca="1" si="2532">AR356</f>
        <v>\\(\\quad \\begin{cases}\\displaystyle\\begin{align}-7x-2y=-59\\\\ 2y=-3x+11\\end{align}\\end{cases}\\)</v>
      </c>
      <c r="J356" s="115" t="str">
        <f t="shared" ref="J356" ca="1" si="2533">AR357</f>
        <v xml:space="preserve">\\(\\quad x=7 ,\\quad y=5\\) </v>
      </c>
      <c r="K356" s="115" t="s">
        <v>62</v>
      </c>
      <c r="L356" s="135" t="str">
        <f t="shared" ref="L356" ca="1" si="2534">"INSERT INTO "&amp;G356&amp;"(tangen,question,answer,editor,date,count) VALUES('"&amp;H356&amp;"','"&amp;I356&amp;"','"&amp;J356&amp;"','"&amp;K356&amp;"',NOW(),0);"</f>
        <v>INSERT INTO math(tangen,question,answer,editor,date,count) VALUES('m6200','\\(\\quad \\begin{cases}\\displaystyle\\begin{align}-7x-2y=-59\\\\ 2y=-3x+11\\end{align}\\end{cases}\\)','\\(\\quad x=7 ,\\quad y=5\\) ','harazono',NOW(),0);</v>
      </c>
      <c r="P356" s="1">
        <f t="shared" ca="1" si="2463"/>
        <v>7</v>
      </c>
      <c r="Q356" s="1">
        <f t="shared" ca="1" si="2463"/>
        <v>-7</v>
      </c>
      <c r="R356" s="1">
        <f t="shared" ca="1" si="2463"/>
        <v>-2</v>
      </c>
      <c r="T356" s="2"/>
      <c r="U356" s="2">
        <f t="shared" ca="1" si="2438"/>
        <v>7</v>
      </c>
      <c r="V356" s="2">
        <f t="shared" ca="1" si="2521"/>
        <v>-7</v>
      </c>
      <c r="W356" s="2">
        <f t="shared" ca="1" si="2522"/>
        <v>-2</v>
      </c>
      <c r="X356" s="2"/>
      <c r="Y356" s="2">
        <f t="shared" ref="Y356" ca="1" si="2535">V356*U356+W356*U357</f>
        <v>-59</v>
      </c>
      <c r="Z356" s="2" t="str">
        <f t="shared" ca="1" si="2439"/>
        <v>-</v>
      </c>
      <c r="AA356" s="2">
        <f t="shared" ref="AA356" ca="1" si="2536">IF(V356=0,"",IF(V356=1,"",IF(V356=-1,"",ABS(V356))))</f>
        <v>7</v>
      </c>
      <c r="AB356" s="2" t="str">
        <f t="shared" ref="AB356" ca="1" si="2537">IF(V356=0,"","x")</f>
        <v>x</v>
      </c>
      <c r="AC356" s="2" t="str">
        <f t="shared" ref="AC356" ca="1" si="2538">IF(W356&lt;=0,"-","+")</f>
        <v>-</v>
      </c>
      <c r="AD356" s="2">
        <f t="shared" ref="AD356" ca="1" si="2539">IF(W356=0,"",IF(W356=1,"",IF(W356=-1,"",ABS(W356))))</f>
        <v>2</v>
      </c>
      <c r="AE356" s="2" t="s">
        <v>19</v>
      </c>
      <c r="AF356" s="2" t="s">
        <v>13</v>
      </c>
      <c r="AG356" s="2" t="str">
        <f t="shared" ref="AG356" ca="1" si="2540">IF(Y356&lt;=0,"-","")</f>
        <v>-</v>
      </c>
      <c r="AH356" s="2">
        <f t="shared" ca="1" si="2449"/>
        <v>59</v>
      </c>
      <c r="AI356" s="2"/>
      <c r="AJ356" s="2" t="str">
        <f t="shared" ref="AJ356:AJ363" ca="1" si="2541">Z356&amp;AA356&amp;AB356&amp;AC356&amp;AD356&amp;AE356&amp;AF356&amp;AG356&amp;AH356</f>
        <v>-7x-2y=-59</v>
      </c>
      <c r="AM356" t="s">
        <v>337</v>
      </c>
      <c r="AN356" s="43" t="str">
        <f t="shared" ref="AN356" ca="1" si="2542">C356</f>
        <v>-7x-2y=-59</v>
      </c>
      <c r="AO356" s="98" t="s">
        <v>335</v>
      </c>
      <c r="AP356" s="43" t="str">
        <f t="shared" ref="AP356" ca="1" si="2543">C357</f>
        <v>2y=-3x+11</v>
      </c>
      <c r="AQ356" t="s">
        <v>336</v>
      </c>
      <c r="AR356" t="str">
        <f t="shared" ca="1" si="2084"/>
        <v>\\(\\quad \\begin{cases}\\displaystyle\\begin{align}-7x-2y=-59\\\\ 2y=-3x+11\\end{align}\\end{cases}\\)</v>
      </c>
    </row>
    <row r="357" spans="1:44" x14ac:dyDescent="0.55000000000000004">
      <c r="A357" s="121"/>
      <c r="B357" s="121"/>
      <c r="C357" s="43" t="str">
        <f t="shared" ca="1" si="2255"/>
        <v>2y=-3x+11</v>
      </c>
      <c r="D357" s="10" t="s">
        <v>32</v>
      </c>
      <c r="E357">
        <f t="shared" ca="1" si="2256"/>
        <v>5</v>
      </c>
      <c r="G357" s="114"/>
      <c r="H357" s="114"/>
      <c r="I357" s="114"/>
      <c r="J357" s="114"/>
      <c r="K357" s="114"/>
      <c r="L357" s="136"/>
      <c r="P357" s="1">
        <f t="shared" ca="1" si="2463"/>
        <v>5</v>
      </c>
      <c r="Q357" s="1">
        <f t="shared" ca="1" si="2463"/>
        <v>3</v>
      </c>
      <c r="R357" s="2">
        <f ca="1">R356</f>
        <v>-2</v>
      </c>
      <c r="T357" s="2"/>
      <c r="U357" s="2">
        <f t="shared" ca="1" si="2438"/>
        <v>5</v>
      </c>
      <c r="V357" s="2">
        <f t="shared" ca="1" si="2521"/>
        <v>3</v>
      </c>
      <c r="W357" s="2">
        <f t="shared" ca="1" si="2522"/>
        <v>-2</v>
      </c>
      <c r="X357" s="2">
        <f t="shared" ref="X357" ca="1" si="2544">V357*-1</f>
        <v>-3</v>
      </c>
      <c r="Y357" s="2">
        <f t="shared" ref="Y357" ca="1" si="2545">V357*U356+W357*U357</f>
        <v>11</v>
      </c>
      <c r="Z357" s="2" t="str">
        <f t="shared" ca="1" si="2439"/>
        <v/>
      </c>
      <c r="AA357" s="2">
        <f t="shared" ref="AA357" ca="1" si="2546">IF(W357=0,"",IF(W357=1,"",IF(W357=-1,"",ABS(W357))))</f>
        <v>2</v>
      </c>
      <c r="AB357" s="2" t="s">
        <v>19</v>
      </c>
      <c r="AC357" s="2" t="s">
        <v>13</v>
      </c>
      <c r="AD357" s="2" t="str">
        <f t="shared" ref="AD357" ca="1" si="2547">IF(X357&lt;=0,"-","")</f>
        <v>-</v>
      </c>
      <c r="AE357" s="2">
        <f t="shared" ref="AE357" ca="1" si="2548">IF(X357=0,"",IF(X357=1,"",IF(X357=-1,"",ABS(X357))))</f>
        <v>3</v>
      </c>
      <c r="AF357" s="2" t="str">
        <f t="shared" ref="AF357" ca="1" si="2549">IF(V357=0,"","x")</f>
        <v>x</v>
      </c>
      <c r="AG357" s="2" t="str">
        <f t="shared" ref="AG357" ca="1" si="2550">IF(Y357&lt;=0,"-","+")</f>
        <v>+</v>
      </c>
      <c r="AH357" s="2">
        <f t="shared" ca="1" si="2449"/>
        <v>11</v>
      </c>
      <c r="AI357" s="2"/>
      <c r="AJ357" s="2" t="str">
        <f t="shared" ca="1" si="2541"/>
        <v>2y=-3x+11</v>
      </c>
      <c r="AM357" s="98" t="s">
        <v>341</v>
      </c>
      <c r="AN357" t="str">
        <f t="shared" ref="AN357" ca="1" si="2551">D356&amp;E356</f>
        <v>x=7</v>
      </c>
      <c r="AO357" t="s">
        <v>338</v>
      </c>
      <c r="AP357" t="str">
        <f t="shared" ref="AP357" ca="1" si="2552">D357&amp;E357</f>
        <v>y=5</v>
      </c>
      <c r="AQ357" s="98" t="s">
        <v>339</v>
      </c>
      <c r="AR357" t="str">
        <f t="shared" ca="1" si="2084"/>
        <v xml:space="preserve">\\(\\quad x=7 ,\\quad y=5\\) </v>
      </c>
    </row>
    <row r="358" spans="1:44" x14ac:dyDescent="0.55000000000000004">
      <c r="A358" s="121" t="s">
        <v>3</v>
      </c>
      <c r="B358" s="121" t="s">
        <v>47</v>
      </c>
      <c r="C358" s="43" t="str">
        <f t="shared" ca="1" si="2255"/>
        <v>-6x-3y=-15</v>
      </c>
      <c r="D358" s="10" t="s">
        <v>31</v>
      </c>
      <c r="E358">
        <f t="shared" ca="1" si="2256"/>
        <v>-2</v>
      </c>
      <c r="G358" s="114" t="s">
        <v>60</v>
      </c>
      <c r="H358" s="115" t="s">
        <v>343</v>
      </c>
      <c r="I358" s="115" t="str">
        <f t="shared" ref="I358" ca="1" si="2553">AR358</f>
        <v>\\(\\quad \\begin{cases}\\displaystyle\\begin{align}-6x-3y=-15\\\\ 3y=-3x-33\\end{align}\\end{cases}\\)</v>
      </c>
      <c r="J358" s="115" t="str">
        <f t="shared" ref="J358" ca="1" si="2554">AR359</f>
        <v xml:space="preserve">\\(\\quad x=-2 ,\\quad y=9\\) </v>
      </c>
      <c r="K358" s="115" t="s">
        <v>62</v>
      </c>
      <c r="L358" s="135" t="str">
        <f t="shared" ref="L358" ca="1" si="2555">"INSERT INTO "&amp;G358&amp;"(tangen,question,answer,editor,date,count) VALUES('"&amp;H358&amp;"','"&amp;I358&amp;"','"&amp;J358&amp;"','"&amp;K358&amp;"',NOW(),0);"</f>
        <v>INSERT INTO math(tangen,question,answer,editor,date,count) VALUES('m6200','\\(\\quad \\begin{cases}\\displaystyle\\begin{align}-6x-3y=-15\\\\ 3y=-3x-33\\end{align}\\end{cases}\\)','\\(\\quad x=-2 ,\\quad y=9\\) ','harazono',NOW(),0);</v>
      </c>
      <c r="P358" s="1">
        <f t="shared" ca="1" si="2463"/>
        <v>-2</v>
      </c>
      <c r="Q358" s="1">
        <f t="shared" ca="1" si="2463"/>
        <v>-6</v>
      </c>
      <c r="R358" s="1">
        <f t="shared" ca="1" si="2463"/>
        <v>-3</v>
      </c>
      <c r="T358" s="2"/>
      <c r="U358" s="2">
        <f t="shared" ca="1" si="2438"/>
        <v>-2</v>
      </c>
      <c r="V358" s="2">
        <f t="shared" ca="1" si="2521"/>
        <v>-6</v>
      </c>
      <c r="W358" s="2">
        <f t="shared" ca="1" si="2522"/>
        <v>-3</v>
      </c>
      <c r="X358" s="2"/>
      <c r="Y358" s="2">
        <f t="shared" ref="Y358" ca="1" si="2556">V358*U358+W358*U359</f>
        <v>-15</v>
      </c>
      <c r="Z358" s="2" t="str">
        <f t="shared" ca="1" si="2439"/>
        <v>-</v>
      </c>
      <c r="AA358" s="2">
        <f t="shared" ref="AA358" ca="1" si="2557">IF(V358=0,"",IF(V358=1,"",IF(V358=-1,"",ABS(V358))))</f>
        <v>6</v>
      </c>
      <c r="AB358" s="2" t="str">
        <f t="shared" ref="AB358" ca="1" si="2558">IF(V358=0,"","x")</f>
        <v>x</v>
      </c>
      <c r="AC358" s="2" t="str">
        <f t="shared" ref="AC358" ca="1" si="2559">IF(W358&lt;=0,"-","+")</f>
        <v>-</v>
      </c>
      <c r="AD358" s="2">
        <f t="shared" ref="AD358" ca="1" si="2560">IF(W358=0,"",IF(W358=1,"",IF(W358=-1,"",ABS(W358))))</f>
        <v>3</v>
      </c>
      <c r="AE358" s="2" t="s">
        <v>19</v>
      </c>
      <c r="AF358" s="2" t="s">
        <v>13</v>
      </c>
      <c r="AG358" s="2" t="str">
        <f t="shared" ref="AG358" ca="1" si="2561">IF(Y358&lt;=0,"-","")</f>
        <v>-</v>
      </c>
      <c r="AH358" s="2">
        <f t="shared" ca="1" si="2449"/>
        <v>15</v>
      </c>
      <c r="AI358" s="2"/>
      <c r="AJ358" s="2" t="str">
        <f t="shared" ca="1" si="2541"/>
        <v>-6x-3y=-15</v>
      </c>
      <c r="AM358" t="s">
        <v>337</v>
      </c>
      <c r="AN358" s="43" t="str">
        <f t="shared" ref="AN358" ca="1" si="2562">C358</f>
        <v>-6x-3y=-15</v>
      </c>
      <c r="AO358" s="98" t="s">
        <v>335</v>
      </c>
      <c r="AP358" s="43" t="str">
        <f t="shared" ref="AP358" ca="1" si="2563">C359</f>
        <v>3y=-3x-33</v>
      </c>
      <c r="AQ358" t="s">
        <v>336</v>
      </c>
      <c r="AR358" t="str">
        <f t="shared" ca="1" si="2084"/>
        <v>\\(\\quad \\begin{cases}\\displaystyle\\begin{align}-6x-3y=-15\\\\ 3y=-3x-33\\end{align}\\end{cases}\\)</v>
      </c>
    </row>
    <row r="359" spans="1:44" x14ac:dyDescent="0.55000000000000004">
      <c r="A359" s="121"/>
      <c r="B359" s="121"/>
      <c r="C359" s="43" t="str">
        <f t="shared" ca="1" si="2255"/>
        <v>3y=-3x-33</v>
      </c>
      <c r="D359" s="10" t="s">
        <v>32</v>
      </c>
      <c r="E359">
        <f t="shared" ca="1" si="2256"/>
        <v>9</v>
      </c>
      <c r="G359" s="114"/>
      <c r="H359" s="114"/>
      <c r="I359" s="114"/>
      <c r="J359" s="114"/>
      <c r="K359" s="114"/>
      <c r="L359" s="136"/>
      <c r="P359" s="1">
        <f t="shared" ca="1" si="2463"/>
        <v>9</v>
      </c>
      <c r="Q359" s="1">
        <f t="shared" ca="1" si="2463"/>
        <v>3</v>
      </c>
      <c r="R359" s="2">
        <f ca="1">R358</f>
        <v>-3</v>
      </c>
      <c r="T359" s="2"/>
      <c r="U359" s="2">
        <f t="shared" ca="1" si="2438"/>
        <v>9</v>
      </c>
      <c r="V359" s="2">
        <f t="shared" ca="1" si="2521"/>
        <v>3</v>
      </c>
      <c r="W359" s="2">
        <f t="shared" ca="1" si="2522"/>
        <v>-3</v>
      </c>
      <c r="X359" s="2">
        <f t="shared" ref="X359" ca="1" si="2564">V359*-1</f>
        <v>-3</v>
      </c>
      <c r="Y359" s="2">
        <f t="shared" ref="Y359" ca="1" si="2565">V359*U358+W359*U359</f>
        <v>-33</v>
      </c>
      <c r="Z359" s="2" t="str">
        <f t="shared" ca="1" si="2439"/>
        <v/>
      </c>
      <c r="AA359" s="2">
        <f t="shared" ref="AA359" ca="1" si="2566">IF(W359=0,"",IF(W359=1,"",IF(W359=-1,"",ABS(W359))))</f>
        <v>3</v>
      </c>
      <c r="AB359" s="2" t="s">
        <v>19</v>
      </c>
      <c r="AC359" s="2" t="s">
        <v>13</v>
      </c>
      <c r="AD359" s="2" t="str">
        <f t="shared" ref="AD359" ca="1" si="2567">IF(X359&lt;=0,"-","")</f>
        <v>-</v>
      </c>
      <c r="AE359" s="2">
        <f t="shared" ref="AE359" ca="1" si="2568">IF(X359=0,"",IF(X359=1,"",IF(X359=-1,"",ABS(X359))))</f>
        <v>3</v>
      </c>
      <c r="AF359" s="2" t="str">
        <f t="shared" ref="AF359" ca="1" si="2569">IF(V359=0,"","x")</f>
        <v>x</v>
      </c>
      <c r="AG359" s="2" t="str">
        <f t="shared" ref="AG359" ca="1" si="2570">IF(Y359&lt;=0,"-","+")</f>
        <v>-</v>
      </c>
      <c r="AH359" s="2">
        <f t="shared" ca="1" si="2449"/>
        <v>33</v>
      </c>
      <c r="AI359" s="2"/>
      <c r="AJ359" s="2" t="str">
        <f t="shared" ca="1" si="2541"/>
        <v>3y=-3x-33</v>
      </c>
      <c r="AM359" s="98" t="s">
        <v>341</v>
      </c>
      <c r="AN359" t="str">
        <f t="shared" ref="AN359" ca="1" si="2571">D358&amp;E358</f>
        <v>x=-2</v>
      </c>
      <c r="AO359" t="s">
        <v>338</v>
      </c>
      <c r="AP359" t="str">
        <f t="shared" ref="AP359" ca="1" si="2572">D359&amp;E359</f>
        <v>y=9</v>
      </c>
      <c r="AQ359" s="98" t="s">
        <v>339</v>
      </c>
      <c r="AR359" t="str">
        <f t="shared" ca="1" si="2084"/>
        <v xml:space="preserve">\\(\\quad x=-2 ,\\quad y=9\\) </v>
      </c>
    </row>
    <row r="360" spans="1:44" x14ac:dyDescent="0.55000000000000004">
      <c r="A360" s="121" t="s">
        <v>3</v>
      </c>
      <c r="B360" s="121" t="s">
        <v>47</v>
      </c>
      <c r="C360" s="43" t="str">
        <f t="shared" ca="1" si="2255"/>
        <v>-3x+2y=11</v>
      </c>
      <c r="D360" s="10" t="s">
        <v>31</v>
      </c>
      <c r="E360">
        <f t="shared" ca="1" si="2256"/>
        <v>-9</v>
      </c>
      <c r="G360" s="114" t="s">
        <v>60</v>
      </c>
      <c r="H360" s="115" t="s">
        <v>343</v>
      </c>
      <c r="I360" s="115" t="str">
        <f t="shared" ref="I360" ca="1" si="2573">AR360</f>
        <v>\\(\\quad \\begin{cases}\\displaystyle\\begin{align}-3x+2y=11\\\\ 2y=-9x-97\\end{align}\\end{cases}\\)</v>
      </c>
      <c r="J360" s="115" t="str">
        <f t="shared" ref="J360" ca="1" si="2574">AR361</f>
        <v xml:space="preserve">\\(\\quad x=-9 ,\\quad y=-8\\) </v>
      </c>
      <c r="K360" s="115" t="s">
        <v>62</v>
      </c>
      <c r="L360" s="135" t="str">
        <f t="shared" ref="L360" ca="1" si="2575">"INSERT INTO "&amp;G360&amp;"(tangen,question,answer,editor,date,count) VALUES('"&amp;H360&amp;"','"&amp;I360&amp;"','"&amp;J360&amp;"','"&amp;K360&amp;"',NOW(),0);"</f>
        <v>INSERT INTO math(tangen,question,answer,editor,date,count) VALUES('m6200','\\(\\quad \\begin{cases}\\displaystyle\\begin{align}-3x+2y=11\\\\ 2y=-9x-97\\end{align}\\end{cases}\\)','\\(\\quad x=-9 ,\\quad y=-8\\) ','harazono',NOW(),0);</v>
      </c>
      <c r="P360" s="1">
        <f t="shared" ca="1" si="2463"/>
        <v>-9</v>
      </c>
      <c r="Q360" s="1">
        <f t="shared" ca="1" si="2463"/>
        <v>-3</v>
      </c>
      <c r="R360" s="1">
        <f ca="1">RANDBETWEEN(-10,10)</f>
        <v>0</v>
      </c>
      <c r="T360" s="2"/>
      <c r="U360" s="2">
        <f t="shared" ca="1" si="2438"/>
        <v>-9</v>
      </c>
      <c r="V360" s="2">
        <f t="shared" ca="1" si="2521"/>
        <v>-3</v>
      </c>
      <c r="W360" s="2">
        <f t="shared" ca="1" si="2522"/>
        <v>2</v>
      </c>
      <c r="X360" s="2"/>
      <c r="Y360" s="2">
        <f t="shared" ref="Y360" ca="1" si="2576">V360*U360+W360*U361</f>
        <v>11</v>
      </c>
      <c r="Z360" s="2" t="str">
        <f t="shared" ca="1" si="2439"/>
        <v>-</v>
      </c>
      <c r="AA360" s="2">
        <f t="shared" ref="AA360" ca="1" si="2577">IF(V360=0,"",IF(V360=1,"",IF(V360=-1,"",ABS(V360))))</f>
        <v>3</v>
      </c>
      <c r="AB360" s="2" t="str">
        <f t="shared" ref="AB360" ca="1" si="2578">IF(V360=0,"","x")</f>
        <v>x</v>
      </c>
      <c r="AC360" s="2" t="str">
        <f t="shared" ref="AC360" ca="1" si="2579">IF(W360&lt;=0,"-","+")</f>
        <v>+</v>
      </c>
      <c r="AD360" s="2">
        <f t="shared" ref="AD360" ca="1" si="2580">IF(W360=0,"",IF(W360=1,"",IF(W360=-1,"",ABS(W360))))</f>
        <v>2</v>
      </c>
      <c r="AE360" s="2" t="s">
        <v>19</v>
      </c>
      <c r="AF360" s="2" t="s">
        <v>13</v>
      </c>
      <c r="AG360" s="2" t="str">
        <f t="shared" ref="AG360" ca="1" si="2581">IF(Y360&lt;=0,"-","")</f>
        <v/>
      </c>
      <c r="AH360" s="2">
        <f t="shared" ca="1" si="2449"/>
        <v>11</v>
      </c>
      <c r="AI360" s="2"/>
      <c r="AJ360" s="2" t="str">
        <f t="shared" ca="1" si="2541"/>
        <v>-3x+2y=11</v>
      </c>
      <c r="AM360" t="s">
        <v>337</v>
      </c>
      <c r="AN360" s="43" t="str">
        <f t="shared" ref="AN360" ca="1" si="2582">C360</f>
        <v>-3x+2y=11</v>
      </c>
      <c r="AO360" s="98" t="s">
        <v>335</v>
      </c>
      <c r="AP360" s="43" t="str">
        <f t="shared" ref="AP360" ca="1" si="2583">C361</f>
        <v>2y=-9x-97</v>
      </c>
      <c r="AQ360" t="s">
        <v>336</v>
      </c>
      <c r="AR360" t="str">
        <f t="shared" ca="1" si="2084"/>
        <v>\\(\\quad \\begin{cases}\\displaystyle\\begin{align}-3x+2y=11\\\\ 2y=-9x-97\\end{align}\\end{cases}\\)</v>
      </c>
    </row>
    <row r="361" spans="1:44" x14ac:dyDescent="0.55000000000000004">
      <c r="A361" s="121"/>
      <c r="B361" s="121"/>
      <c r="C361" s="43" t="str">
        <f t="shared" ca="1" si="2255"/>
        <v>2y=-9x-97</v>
      </c>
      <c r="D361" s="10" t="s">
        <v>32</v>
      </c>
      <c r="E361">
        <f t="shared" ca="1" si="2256"/>
        <v>-8</v>
      </c>
      <c r="G361" s="114"/>
      <c r="H361" s="114"/>
      <c r="I361" s="114"/>
      <c r="J361" s="114"/>
      <c r="K361" s="114"/>
      <c r="L361" s="136"/>
      <c r="P361" s="1">
        <f t="shared" ca="1" si="2463"/>
        <v>-8</v>
      </c>
      <c r="Q361" s="1">
        <f t="shared" ca="1" si="2463"/>
        <v>9</v>
      </c>
      <c r="R361" s="2">
        <f ca="1">R360*2</f>
        <v>0</v>
      </c>
      <c r="T361" s="2"/>
      <c r="U361" s="2">
        <f t="shared" ca="1" si="2438"/>
        <v>-8</v>
      </c>
      <c r="V361" s="2">
        <f t="shared" ca="1" si="2521"/>
        <v>9</v>
      </c>
      <c r="W361" s="2">
        <f t="shared" ca="1" si="2522"/>
        <v>2</v>
      </c>
      <c r="X361" s="2">
        <f t="shared" ref="X361" ca="1" si="2584">V361*-1</f>
        <v>-9</v>
      </c>
      <c r="Y361" s="2">
        <f t="shared" ref="Y361" ca="1" si="2585">V361*U360+W361*U361</f>
        <v>-97</v>
      </c>
      <c r="Z361" s="2" t="str">
        <f t="shared" ca="1" si="2439"/>
        <v/>
      </c>
      <c r="AA361" s="2">
        <f t="shared" ref="AA361" ca="1" si="2586">IF(W361=0,"",IF(W361=1,"",IF(W361=-1,"",ABS(W361))))</f>
        <v>2</v>
      </c>
      <c r="AB361" s="2" t="s">
        <v>19</v>
      </c>
      <c r="AC361" s="2" t="s">
        <v>13</v>
      </c>
      <c r="AD361" s="2" t="str">
        <f t="shared" ref="AD361" ca="1" si="2587">IF(X361&lt;=0,"-","")</f>
        <v>-</v>
      </c>
      <c r="AE361" s="2">
        <f t="shared" ref="AE361" ca="1" si="2588">IF(X361=0,"",IF(X361=1,"",IF(X361=-1,"",ABS(X361))))</f>
        <v>9</v>
      </c>
      <c r="AF361" s="2" t="str">
        <f t="shared" ref="AF361" ca="1" si="2589">IF(V361=0,"","x")</f>
        <v>x</v>
      </c>
      <c r="AG361" s="2" t="str">
        <f t="shared" ref="AG361" ca="1" si="2590">IF(Y361&lt;=0,"-","+")</f>
        <v>-</v>
      </c>
      <c r="AH361" s="2">
        <f t="shared" ca="1" si="2449"/>
        <v>97</v>
      </c>
      <c r="AI361" s="2"/>
      <c r="AJ361" s="2" t="str">
        <f t="shared" ca="1" si="2541"/>
        <v>2y=-9x-97</v>
      </c>
      <c r="AM361" s="98" t="s">
        <v>341</v>
      </c>
      <c r="AN361" t="str">
        <f t="shared" ref="AN361" ca="1" si="2591">D360&amp;E360</f>
        <v>x=-9</v>
      </c>
      <c r="AO361" t="s">
        <v>338</v>
      </c>
      <c r="AP361" t="str">
        <f t="shared" ref="AP361" ca="1" si="2592">D361&amp;E361</f>
        <v>y=-8</v>
      </c>
      <c r="AQ361" s="98" t="s">
        <v>339</v>
      </c>
      <c r="AR361" t="str">
        <f t="shared" ca="1" si="2084"/>
        <v xml:space="preserve">\\(\\quad x=-9 ,\\quad y=-8\\) </v>
      </c>
    </row>
    <row r="362" spans="1:44" x14ac:dyDescent="0.55000000000000004">
      <c r="A362" s="121" t="s">
        <v>3</v>
      </c>
      <c r="B362" s="121" t="s">
        <v>47</v>
      </c>
      <c r="C362" s="43" t="str">
        <f t="shared" ca="1" si="2255"/>
        <v>9x-6y=-6</v>
      </c>
      <c r="D362" s="10" t="s">
        <v>31</v>
      </c>
      <c r="E362">
        <f t="shared" ca="1" si="2256"/>
        <v>-6</v>
      </c>
      <c r="G362" s="114" t="s">
        <v>60</v>
      </c>
      <c r="H362" s="115" t="s">
        <v>343</v>
      </c>
      <c r="I362" s="115" t="str">
        <f t="shared" ref="I362" ca="1" si="2593">AR362</f>
        <v>\\(\\quad \\begin{cases}\\displaystyle\\begin{align}9x-6y=-6\\\\ -18y=6x+180\\end{align}\\end{cases}\\)</v>
      </c>
      <c r="J362" s="115" t="str">
        <f t="shared" ref="J362" ca="1" si="2594">AR363</f>
        <v xml:space="preserve">\\(\\quad x=-6 ,\\quad y=-8\\) </v>
      </c>
      <c r="K362" s="115" t="s">
        <v>62</v>
      </c>
      <c r="L362" s="135" t="str">
        <f t="shared" ref="L362:L402" ca="1" si="2595">"INSERT INTO "&amp;G362&amp;"(tangen,question,answer,editor,date,count) VALUES('"&amp;H362&amp;"','"&amp;I362&amp;"','"&amp;J362&amp;"','"&amp;K362&amp;"',NOW(),0);"</f>
        <v>INSERT INTO math(tangen,question,answer,editor,date,count) VALUES('m6200','\\(\\quad \\begin{cases}\\displaystyle\\begin{align}9x-6y=-6\\\\ -18y=6x+180\\end{align}\\end{cases}\\)','\\(\\quad x=-6 ,\\quad y=-8\\) ','harazono',NOW(),0);</v>
      </c>
      <c r="P362" s="1">
        <f t="shared" ca="1" si="2463"/>
        <v>-6</v>
      </c>
      <c r="Q362" s="1">
        <f t="shared" ca="1" si="2463"/>
        <v>9</v>
      </c>
      <c r="R362" s="1">
        <f ca="1">RANDBETWEEN(-10,10)</f>
        <v>-6</v>
      </c>
      <c r="T362" s="2"/>
      <c r="U362" s="2">
        <f t="shared" ca="1" si="2438"/>
        <v>-6</v>
      </c>
      <c r="V362" s="2">
        <f t="shared" ca="1" si="2521"/>
        <v>9</v>
      </c>
      <c r="W362" s="2">
        <f t="shared" ca="1" si="2522"/>
        <v>-6</v>
      </c>
      <c r="X362" s="2"/>
      <c r="Y362" s="2">
        <f t="shared" ref="Y362" ca="1" si="2596">V362*U362+W362*U363</f>
        <v>-6</v>
      </c>
      <c r="Z362" s="2" t="str">
        <f t="shared" ca="1" si="2439"/>
        <v/>
      </c>
      <c r="AA362" s="2">
        <f t="shared" ref="AA362" ca="1" si="2597">IF(V362=0,"",IF(V362=1,"",IF(V362=-1,"",ABS(V362))))</f>
        <v>9</v>
      </c>
      <c r="AB362" s="2" t="str">
        <f t="shared" ref="AB362" ca="1" si="2598">IF(V362=0,"","x")</f>
        <v>x</v>
      </c>
      <c r="AC362" s="2" t="str">
        <f t="shared" ref="AC362" ca="1" si="2599">IF(W362&lt;=0,"-","+")</f>
        <v>-</v>
      </c>
      <c r="AD362" s="2">
        <f t="shared" ref="AD362" ca="1" si="2600">IF(W362=0,"",IF(W362=1,"",IF(W362=-1,"",ABS(W362))))</f>
        <v>6</v>
      </c>
      <c r="AE362" s="2" t="s">
        <v>19</v>
      </c>
      <c r="AF362" s="2" t="s">
        <v>13</v>
      </c>
      <c r="AG362" s="2" t="str">
        <f t="shared" ref="AG362" ca="1" si="2601">IF(Y362&lt;=0,"-","")</f>
        <v>-</v>
      </c>
      <c r="AH362" s="2">
        <f t="shared" ca="1" si="2449"/>
        <v>6</v>
      </c>
      <c r="AI362" s="2"/>
      <c r="AJ362" s="2" t="str">
        <f t="shared" ca="1" si="2541"/>
        <v>9x-6y=-6</v>
      </c>
      <c r="AM362" t="s">
        <v>337</v>
      </c>
      <c r="AN362" s="43" t="str">
        <f t="shared" ref="AN362" ca="1" si="2602">C362</f>
        <v>9x-6y=-6</v>
      </c>
      <c r="AO362" s="98" t="s">
        <v>335</v>
      </c>
      <c r="AP362" s="43" t="str">
        <f t="shared" ref="AP362" ca="1" si="2603">C363</f>
        <v>-18y=6x+180</v>
      </c>
      <c r="AQ362" t="s">
        <v>336</v>
      </c>
      <c r="AR362" t="str">
        <f t="shared" ca="1" si="2084"/>
        <v>\\(\\quad \\begin{cases}\\displaystyle\\begin{align}9x-6y=-6\\\\ -18y=6x+180\\end{align}\\end{cases}\\)</v>
      </c>
    </row>
    <row r="363" spans="1:44" x14ac:dyDescent="0.55000000000000004">
      <c r="A363" s="121"/>
      <c r="B363" s="121"/>
      <c r="C363" s="43" t="str">
        <f t="shared" ca="1" si="2255"/>
        <v>-18y=6x+180</v>
      </c>
      <c r="D363" s="10" t="s">
        <v>32</v>
      </c>
      <c r="E363">
        <f t="shared" ca="1" si="2256"/>
        <v>-8</v>
      </c>
      <c r="G363" s="114"/>
      <c r="H363" s="114"/>
      <c r="I363" s="114"/>
      <c r="J363" s="114"/>
      <c r="K363" s="114"/>
      <c r="L363" s="136"/>
      <c r="P363" s="1">
        <f t="shared" ca="1" si="2463"/>
        <v>-8</v>
      </c>
      <c r="Q363" s="1">
        <f t="shared" ca="1" si="2463"/>
        <v>-6</v>
      </c>
      <c r="R363" s="2">
        <f ca="1">R362*3</f>
        <v>-18</v>
      </c>
      <c r="T363" s="2"/>
      <c r="U363" s="2">
        <f t="shared" ca="1" si="2438"/>
        <v>-8</v>
      </c>
      <c r="V363" s="2">
        <f t="shared" ca="1" si="2521"/>
        <v>-6</v>
      </c>
      <c r="W363" s="2">
        <f t="shared" ca="1" si="2522"/>
        <v>-18</v>
      </c>
      <c r="X363" s="2">
        <f t="shared" ref="X363" ca="1" si="2604">V363*-1</f>
        <v>6</v>
      </c>
      <c r="Y363" s="2">
        <f t="shared" ref="Y363" ca="1" si="2605">V363*U362+W363*U363</f>
        <v>180</v>
      </c>
      <c r="Z363" s="2" t="str">
        <f t="shared" ca="1" si="2439"/>
        <v>-</v>
      </c>
      <c r="AA363" s="2">
        <f t="shared" ref="AA363" ca="1" si="2606">IF(W363=0,"",IF(W363=1,"",IF(W363=-1,"",ABS(W363))))</f>
        <v>18</v>
      </c>
      <c r="AB363" s="2" t="s">
        <v>19</v>
      </c>
      <c r="AC363" s="2" t="s">
        <v>13</v>
      </c>
      <c r="AD363" s="2" t="str">
        <f t="shared" ref="AD363" ca="1" si="2607">IF(X363&lt;=0,"-","")</f>
        <v/>
      </c>
      <c r="AE363" s="2">
        <f t="shared" ref="AE363" ca="1" si="2608">IF(X363=0,"",IF(X363=1,"",IF(X363=-1,"",ABS(X363))))</f>
        <v>6</v>
      </c>
      <c r="AF363" s="2" t="str">
        <f t="shared" ref="AF363" ca="1" si="2609">IF(V363=0,"","x")</f>
        <v>x</v>
      </c>
      <c r="AG363" s="2" t="str">
        <f t="shared" ref="AG363" ca="1" si="2610">IF(Y363&lt;=0,"-","+")</f>
        <v>+</v>
      </c>
      <c r="AH363" s="2">
        <f t="shared" ca="1" si="2449"/>
        <v>180</v>
      </c>
      <c r="AI363" s="2"/>
      <c r="AJ363" s="2" t="str">
        <f t="shared" ca="1" si="2541"/>
        <v>-18y=6x+180</v>
      </c>
      <c r="AM363" s="98" t="s">
        <v>341</v>
      </c>
      <c r="AN363" t="str">
        <f t="shared" ref="AN363" ca="1" si="2611">D362&amp;E362</f>
        <v>x=-6</v>
      </c>
      <c r="AO363" t="s">
        <v>338</v>
      </c>
      <c r="AP363" t="str">
        <f t="shared" ref="AP363" ca="1" si="2612">D363&amp;E363</f>
        <v>y=-8</v>
      </c>
      <c r="AQ363" s="98" t="s">
        <v>339</v>
      </c>
      <c r="AR363" t="str">
        <f t="shared" ca="1" si="2084"/>
        <v xml:space="preserve">\\(\\quad x=-6 ,\\quad y=-8\\) </v>
      </c>
    </row>
    <row r="364" spans="1:44" x14ac:dyDescent="0.55000000000000004">
      <c r="A364" s="121" t="s">
        <v>3</v>
      </c>
      <c r="B364" s="121" t="s">
        <v>47</v>
      </c>
      <c r="C364" s="43" t="str">
        <f t="shared" ca="1" si="2255"/>
        <v>-x=+5y-4</v>
      </c>
      <c r="D364" s="10" t="s">
        <v>31</v>
      </c>
      <c r="E364">
        <f t="shared" ca="1" si="2256"/>
        <v>-6</v>
      </c>
      <c r="G364" s="114" t="s">
        <v>60</v>
      </c>
      <c r="H364" s="115" t="s">
        <v>343</v>
      </c>
      <c r="I364" s="115" t="str">
        <f t="shared" ref="I364" ca="1" si="2613">AR364</f>
        <v>\\(\\quad \\begin{cases}\\displaystyle\\begin{align}-x=+5y-4\\\\ -x+7y=20\\end{align}\\end{cases}\\)</v>
      </c>
      <c r="J364" s="115" t="str">
        <f t="shared" ref="J364" ca="1" si="2614">AR365</f>
        <v xml:space="preserve">\\(\\quad x=-6 ,\\quad y=2\\) </v>
      </c>
      <c r="K364" s="115" t="s">
        <v>62</v>
      </c>
      <c r="L364" s="135" t="str">
        <f t="shared" ca="1" si="2595"/>
        <v>INSERT INTO math(tangen,question,answer,editor,date,count) VALUES('m6200','\\(\\quad \\begin{cases}\\displaystyle\\begin{align}-x=+5y-4\\\\ -x+7y=20\\end{align}\\end{cases}\\)','\\(\\quad x=-6 ,\\quad y=2\\) ','harazono',NOW(),0);</v>
      </c>
      <c r="P364" s="1">
        <f t="shared" ca="1" si="2463"/>
        <v>-6</v>
      </c>
      <c r="Q364" s="1">
        <f t="shared" ca="1" si="2463"/>
        <v>-1</v>
      </c>
      <c r="R364" s="1">
        <f t="shared" ca="1" si="2463"/>
        <v>-5</v>
      </c>
      <c r="U364">
        <f t="shared" ref="U364:U383" ca="1" si="2615">IF(P364=0,2,P364)</f>
        <v>-6</v>
      </c>
      <c r="V364">
        <f ca="1">IF(Q364=0,1,Q364)</f>
        <v>-1</v>
      </c>
      <c r="W364">
        <f ca="1">IF(R364=0,1,R364)</f>
        <v>-5</v>
      </c>
      <c r="X364">
        <f ca="1">W364*-1</f>
        <v>5</v>
      </c>
      <c r="Y364">
        <f ca="1">V364*U364+W364*U365</f>
        <v>-4</v>
      </c>
      <c r="Z364" t="str">
        <f t="shared" ref="Z364:Z383" ca="1" si="2616">IF(V364&lt;0,"-","")</f>
        <v>-</v>
      </c>
      <c r="AA364" t="str">
        <f t="shared" ref="AA364:AA374" ca="1" si="2617">IF(V364=0,"",IF(V364=1,"",IF(V364=-1,"",ABS(V364))))</f>
        <v/>
      </c>
      <c r="AB364" t="str">
        <f t="shared" ref="AB364:AB374" ca="1" si="2618">IF(V364=0,"","x")</f>
        <v>x</v>
      </c>
      <c r="AC364" t="s">
        <v>13</v>
      </c>
      <c r="AD364" t="str">
        <f ca="1">IF(X364&lt;=0,"-","+")</f>
        <v>+</v>
      </c>
      <c r="AE364">
        <f ca="1">IF(X364=0,"",IF(X364=1,"",IF(X364=-1,"",ABS(X364))))</f>
        <v>5</v>
      </c>
      <c r="AF364" t="s">
        <v>19</v>
      </c>
      <c r="AG364" t="str">
        <f ca="1">IF(Y364&lt;=0,"-","+")</f>
        <v>-</v>
      </c>
      <c r="AH364">
        <f ca="1">ABS(Y364)</f>
        <v>4</v>
      </c>
      <c r="AJ364" t="str">
        <f ca="1">Z364&amp;AA364&amp;AB364&amp;AC364&amp;AD364&amp;AE364&amp;AF364&amp;AG364&amp;AH364</f>
        <v>-x=+5y-4</v>
      </c>
      <c r="AM364" t="s">
        <v>337</v>
      </c>
      <c r="AN364" s="43" t="str">
        <f t="shared" ref="AN364" ca="1" si="2619">C364</f>
        <v>-x=+5y-4</v>
      </c>
      <c r="AO364" s="98" t="s">
        <v>335</v>
      </c>
      <c r="AP364" s="43" t="str">
        <f t="shared" ref="AP364" ca="1" si="2620">C365</f>
        <v>-x+7y=20</v>
      </c>
      <c r="AQ364" t="s">
        <v>336</v>
      </c>
      <c r="AR364" t="str">
        <f t="shared" ca="1" si="2084"/>
        <v>\\(\\quad \\begin{cases}\\displaystyle\\begin{align}-x=+5y-4\\\\ -x+7y=20\\end{align}\\end{cases}\\)</v>
      </c>
    </row>
    <row r="365" spans="1:44" x14ac:dyDescent="0.55000000000000004">
      <c r="A365" s="121"/>
      <c r="B365" s="121"/>
      <c r="C365" s="43" t="str">
        <f t="shared" ca="1" si="2255"/>
        <v>-x+7y=20</v>
      </c>
      <c r="D365" s="10" t="s">
        <v>32</v>
      </c>
      <c r="E365">
        <f t="shared" ca="1" si="2256"/>
        <v>2</v>
      </c>
      <c r="G365" s="114"/>
      <c r="H365" s="114"/>
      <c r="I365" s="114"/>
      <c r="J365" s="114"/>
      <c r="K365" s="114"/>
      <c r="L365" s="136"/>
      <c r="P365" s="1">
        <f t="shared" ref="P365:R380" ca="1" si="2621">RANDBETWEEN(-10,10)</f>
        <v>2</v>
      </c>
      <c r="Q365" s="2">
        <f ca="1">Q364</f>
        <v>-1</v>
      </c>
      <c r="R365" s="1">
        <f t="shared" ca="1" si="2621"/>
        <v>7</v>
      </c>
      <c r="U365">
        <f t="shared" ca="1" si="2615"/>
        <v>2</v>
      </c>
      <c r="V365">
        <f t="shared" ref="V365:V373" ca="1" si="2622">IF(Q365=0,1,Q365)</f>
        <v>-1</v>
      </c>
      <c r="W365">
        <f t="shared" ref="W365:W373" ca="1" si="2623">IF(R365=0,1,R365)</f>
        <v>7</v>
      </c>
      <c r="Y365">
        <f ca="1">V365*U364+W365*U365</f>
        <v>20</v>
      </c>
      <c r="Z365" t="str">
        <f t="shared" ca="1" si="2616"/>
        <v>-</v>
      </c>
      <c r="AA365" t="str">
        <f t="shared" ca="1" si="2617"/>
        <v/>
      </c>
      <c r="AB365" t="str">
        <f t="shared" ca="1" si="2618"/>
        <v>x</v>
      </c>
      <c r="AC365" t="str">
        <f t="shared" ref="AC365" ca="1" si="2624">IF(W365&lt;=0,"-","+")</f>
        <v>+</v>
      </c>
      <c r="AD365">
        <f t="shared" ref="AD365" ca="1" si="2625">IF(W365=0,"",IF(W365=1,"",IF(W365=-1,"",ABS(W365))))</f>
        <v>7</v>
      </c>
      <c r="AE365" t="s">
        <v>19</v>
      </c>
      <c r="AF365" t="s">
        <v>13</v>
      </c>
      <c r="AG365" t="str">
        <f t="shared" ref="AG365" ca="1" si="2626">IF(Y365&lt;=0,"-","")</f>
        <v/>
      </c>
      <c r="AH365">
        <f t="shared" ref="AH365:AH383" ca="1" si="2627">ABS(Y365)</f>
        <v>20</v>
      </c>
      <c r="AJ365" t="str">
        <f ca="1">Z365&amp;AA365&amp;AB365&amp;AC365&amp;AD365&amp;AE365&amp;AF365&amp;AG365&amp;AH365</f>
        <v>-x+7y=20</v>
      </c>
      <c r="AM365" s="98" t="s">
        <v>341</v>
      </c>
      <c r="AN365" t="str">
        <f t="shared" ref="AN365" ca="1" si="2628">D364&amp;E364</f>
        <v>x=-6</v>
      </c>
      <c r="AO365" t="s">
        <v>338</v>
      </c>
      <c r="AP365" t="str">
        <f t="shared" ref="AP365" ca="1" si="2629">D365&amp;E365</f>
        <v>y=2</v>
      </c>
      <c r="AQ365" s="98" t="s">
        <v>339</v>
      </c>
      <c r="AR365" t="str">
        <f t="shared" ca="1" si="2084"/>
        <v xml:space="preserve">\\(\\quad x=-6 ,\\quad y=2\\) </v>
      </c>
    </row>
    <row r="366" spans="1:44" x14ac:dyDescent="0.55000000000000004">
      <c r="A366" s="121" t="s">
        <v>3</v>
      </c>
      <c r="B366" s="121" t="s">
        <v>47</v>
      </c>
      <c r="C366" s="43" t="str">
        <f t="shared" ca="1" si="2255"/>
        <v>x=-2y-2</v>
      </c>
      <c r="D366" s="10" t="s">
        <v>31</v>
      </c>
      <c r="E366">
        <f t="shared" ca="1" si="2256"/>
        <v>10</v>
      </c>
      <c r="G366" s="114" t="s">
        <v>60</v>
      </c>
      <c r="H366" s="115" t="s">
        <v>343</v>
      </c>
      <c r="I366" s="115" t="str">
        <f t="shared" ref="I366" ca="1" si="2630">AR366</f>
        <v>\\(\\quad \\begin{cases}\\displaystyle\\begin{align}x=-2y-2\\\\ x+4y=-14\\end{align}\\end{cases}\\)</v>
      </c>
      <c r="J366" s="115" t="str">
        <f t="shared" ref="J366" ca="1" si="2631">AR367</f>
        <v xml:space="preserve">\\(\\quad x=10 ,\\quad y=-6\\) </v>
      </c>
      <c r="K366" s="115" t="s">
        <v>62</v>
      </c>
      <c r="L366" s="135" t="str">
        <f t="shared" ca="1" si="2595"/>
        <v>INSERT INTO math(tangen,question,answer,editor,date,count) VALUES('m6200','\\(\\quad \\begin{cases}\\displaystyle\\begin{align}x=-2y-2\\\\ x+4y=-14\\end{align}\\end{cases}\\)','\\(\\quad x=10 ,\\quad y=-6\\) ','harazono',NOW(),0);</v>
      </c>
      <c r="P366" s="1">
        <f t="shared" ca="1" si="2621"/>
        <v>10</v>
      </c>
      <c r="Q366" s="1">
        <f t="shared" ca="1" si="2621"/>
        <v>0</v>
      </c>
      <c r="R366" s="1">
        <f t="shared" ca="1" si="2621"/>
        <v>2</v>
      </c>
      <c r="U366">
        <f t="shared" ca="1" si="2615"/>
        <v>10</v>
      </c>
      <c r="V366">
        <f t="shared" ca="1" si="2622"/>
        <v>1</v>
      </c>
      <c r="W366">
        <f t="shared" ca="1" si="2623"/>
        <v>2</v>
      </c>
      <c r="X366">
        <f t="shared" ref="X366" ca="1" si="2632">W366*-1</f>
        <v>-2</v>
      </c>
      <c r="Y366">
        <f t="shared" ref="Y366" ca="1" si="2633">V366*U366+W366*U367</f>
        <v>-2</v>
      </c>
      <c r="Z366" t="str">
        <f t="shared" ca="1" si="2616"/>
        <v/>
      </c>
      <c r="AA366" t="str">
        <f t="shared" ca="1" si="2617"/>
        <v/>
      </c>
      <c r="AB366" t="str">
        <f t="shared" ca="1" si="2618"/>
        <v>x</v>
      </c>
      <c r="AC366" t="s">
        <v>13</v>
      </c>
      <c r="AD366" t="str">
        <f t="shared" ref="AD366" ca="1" si="2634">IF(X366&lt;=0,"-","+")</f>
        <v>-</v>
      </c>
      <c r="AE366">
        <f t="shared" ref="AE366" ca="1" si="2635">IF(X366=0,"",IF(X366=1,"",IF(X366=-1,"",ABS(X366))))</f>
        <v>2</v>
      </c>
      <c r="AF366" t="s">
        <v>19</v>
      </c>
      <c r="AG366" t="str">
        <f t="shared" ref="AG366" ca="1" si="2636">IF(Y366&lt;=0,"-","+")</f>
        <v>-</v>
      </c>
      <c r="AH366">
        <f t="shared" ca="1" si="2627"/>
        <v>2</v>
      </c>
      <c r="AJ366" t="str">
        <f t="shared" ref="AJ366:AJ373" ca="1" si="2637">Z366&amp;AA366&amp;AB366&amp;AC366&amp;AD366&amp;AE366&amp;AF366&amp;AG366&amp;AH366</f>
        <v>x=-2y-2</v>
      </c>
      <c r="AM366" t="s">
        <v>337</v>
      </c>
      <c r="AN366" s="43" t="str">
        <f t="shared" ref="AN366" ca="1" si="2638">C366</f>
        <v>x=-2y-2</v>
      </c>
      <c r="AO366" s="98" t="s">
        <v>335</v>
      </c>
      <c r="AP366" s="43" t="str">
        <f t="shared" ref="AP366" ca="1" si="2639">C367</f>
        <v>x+4y=-14</v>
      </c>
      <c r="AQ366" t="s">
        <v>336</v>
      </c>
      <c r="AR366" t="str">
        <f t="shared" ca="1" si="2084"/>
        <v>\\(\\quad \\begin{cases}\\displaystyle\\begin{align}x=-2y-2\\\\ x+4y=-14\\end{align}\\end{cases}\\)</v>
      </c>
    </row>
    <row r="367" spans="1:44" x14ac:dyDescent="0.55000000000000004">
      <c r="A367" s="121"/>
      <c r="B367" s="121"/>
      <c r="C367" s="43" t="str">
        <f t="shared" ca="1" si="2255"/>
        <v>x+4y=-14</v>
      </c>
      <c r="D367" s="10" t="s">
        <v>32</v>
      </c>
      <c r="E367">
        <f t="shared" ca="1" si="2256"/>
        <v>-6</v>
      </c>
      <c r="G367" s="114"/>
      <c r="H367" s="114"/>
      <c r="I367" s="114"/>
      <c r="J367" s="114"/>
      <c r="K367" s="114"/>
      <c r="L367" s="136"/>
      <c r="P367" s="1">
        <f t="shared" ca="1" si="2621"/>
        <v>-6</v>
      </c>
      <c r="Q367" s="2">
        <f ca="1">Q366</f>
        <v>0</v>
      </c>
      <c r="R367" s="1">
        <f t="shared" ca="1" si="2621"/>
        <v>4</v>
      </c>
      <c r="U367">
        <f t="shared" ca="1" si="2615"/>
        <v>-6</v>
      </c>
      <c r="V367">
        <f t="shared" ca="1" si="2622"/>
        <v>1</v>
      </c>
      <c r="W367">
        <f t="shared" ca="1" si="2623"/>
        <v>4</v>
      </c>
      <c r="Y367">
        <f t="shared" ref="Y367" ca="1" si="2640">V367*U366+W367*U367</f>
        <v>-14</v>
      </c>
      <c r="Z367" t="str">
        <f t="shared" ca="1" si="2616"/>
        <v/>
      </c>
      <c r="AA367" t="str">
        <f t="shared" ca="1" si="2617"/>
        <v/>
      </c>
      <c r="AB367" t="str">
        <f t="shared" ca="1" si="2618"/>
        <v>x</v>
      </c>
      <c r="AC367" t="str">
        <f t="shared" ref="AC367" ca="1" si="2641">IF(W367&lt;=0,"-","+")</f>
        <v>+</v>
      </c>
      <c r="AD367">
        <f t="shared" ref="AD367" ca="1" si="2642">IF(W367=0,"",IF(W367=1,"",IF(W367=-1,"",ABS(W367))))</f>
        <v>4</v>
      </c>
      <c r="AE367" t="s">
        <v>19</v>
      </c>
      <c r="AF367" t="s">
        <v>13</v>
      </c>
      <c r="AG367" t="str">
        <f t="shared" ref="AG367" ca="1" si="2643">IF(Y367&lt;=0,"-","")</f>
        <v>-</v>
      </c>
      <c r="AH367">
        <f t="shared" ca="1" si="2627"/>
        <v>14</v>
      </c>
      <c r="AJ367" t="str">
        <f t="shared" ca="1" si="2637"/>
        <v>x+4y=-14</v>
      </c>
      <c r="AM367" s="98" t="s">
        <v>341</v>
      </c>
      <c r="AN367" t="str">
        <f t="shared" ref="AN367" ca="1" si="2644">D366&amp;E366</f>
        <v>x=10</v>
      </c>
      <c r="AO367" t="s">
        <v>338</v>
      </c>
      <c r="AP367" t="str">
        <f t="shared" ref="AP367" ca="1" si="2645">D367&amp;E367</f>
        <v>y=-6</v>
      </c>
      <c r="AQ367" s="98" t="s">
        <v>339</v>
      </c>
      <c r="AR367" t="str">
        <f t="shared" ca="1" si="2084"/>
        <v xml:space="preserve">\\(\\quad x=10 ,\\quad y=-6\\) </v>
      </c>
    </row>
    <row r="368" spans="1:44" x14ac:dyDescent="0.55000000000000004">
      <c r="A368" s="121" t="s">
        <v>3</v>
      </c>
      <c r="B368" s="121" t="s">
        <v>47</v>
      </c>
      <c r="C368" s="43" t="str">
        <f t="shared" ca="1" si="2255"/>
        <v>-9x=-10y+24</v>
      </c>
      <c r="D368" s="10" t="s">
        <v>31</v>
      </c>
      <c r="E368">
        <f t="shared" ca="1" si="2256"/>
        <v>4</v>
      </c>
      <c r="G368" s="114" t="s">
        <v>60</v>
      </c>
      <c r="H368" s="115" t="s">
        <v>343</v>
      </c>
      <c r="I368" s="115" t="str">
        <f t="shared" ref="I368" ca="1" si="2646">AR368</f>
        <v>\\(\\quad \\begin{cases}\\displaystyle\\begin{align}-9x=-10y+24\\\\ -9x+y=-30\\end{align}\\end{cases}\\)</v>
      </c>
      <c r="J368" s="115" t="str">
        <f t="shared" ref="J368" ca="1" si="2647">AR369</f>
        <v xml:space="preserve">\\(\\quad x=4 ,\\quad y=6\\) </v>
      </c>
      <c r="K368" s="115" t="s">
        <v>62</v>
      </c>
      <c r="L368" s="135" t="str">
        <f t="shared" ca="1" si="2595"/>
        <v>INSERT INTO math(tangen,question,answer,editor,date,count) VALUES('m6200','\\(\\quad \\begin{cases}\\displaystyle\\begin{align}-9x=-10y+24\\\\ -9x+y=-30\\end{align}\\end{cases}\\)','\\(\\quad x=4 ,\\quad y=6\\) ','harazono',NOW(),0);</v>
      </c>
      <c r="P368" s="1">
        <f t="shared" ca="1" si="2621"/>
        <v>4</v>
      </c>
      <c r="Q368" s="1">
        <f t="shared" ca="1" si="2621"/>
        <v>-9</v>
      </c>
      <c r="R368" s="1">
        <f t="shared" ca="1" si="2621"/>
        <v>10</v>
      </c>
      <c r="U368">
        <f t="shared" ca="1" si="2615"/>
        <v>4</v>
      </c>
      <c r="V368">
        <f t="shared" ca="1" si="2622"/>
        <v>-9</v>
      </c>
      <c r="W368">
        <f t="shared" ca="1" si="2623"/>
        <v>10</v>
      </c>
      <c r="X368">
        <f t="shared" ref="X368" ca="1" si="2648">W368*-1</f>
        <v>-10</v>
      </c>
      <c r="Y368">
        <f t="shared" ref="Y368" ca="1" si="2649">V368*U368+W368*U369</f>
        <v>24</v>
      </c>
      <c r="Z368" t="str">
        <f t="shared" ca="1" si="2616"/>
        <v>-</v>
      </c>
      <c r="AA368">
        <f t="shared" ca="1" si="2617"/>
        <v>9</v>
      </c>
      <c r="AB368" t="str">
        <f t="shared" ca="1" si="2618"/>
        <v>x</v>
      </c>
      <c r="AC368" t="s">
        <v>13</v>
      </c>
      <c r="AD368" t="str">
        <f t="shared" ref="AD368" ca="1" si="2650">IF(X368&lt;=0,"-","+")</f>
        <v>-</v>
      </c>
      <c r="AE368">
        <f t="shared" ref="AE368" ca="1" si="2651">IF(X368=0,"",IF(X368=1,"",IF(X368=-1,"",ABS(X368))))</f>
        <v>10</v>
      </c>
      <c r="AF368" t="s">
        <v>19</v>
      </c>
      <c r="AG368" t="str">
        <f t="shared" ref="AG368" ca="1" si="2652">IF(Y368&lt;=0,"-","+")</f>
        <v>+</v>
      </c>
      <c r="AH368">
        <f t="shared" ca="1" si="2627"/>
        <v>24</v>
      </c>
      <c r="AJ368" t="str">
        <f t="shared" ca="1" si="2637"/>
        <v>-9x=-10y+24</v>
      </c>
      <c r="AM368" t="s">
        <v>337</v>
      </c>
      <c r="AN368" s="43" t="str">
        <f t="shared" ref="AN368" ca="1" si="2653">C368</f>
        <v>-9x=-10y+24</v>
      </c>
      <c r="AO368" s="98" t="s">
        <v>335</v>
      </c>
      <c r="AP368" s="43" t="str">
        <f t="shared" ref="AP368" ca="1" si="2654">C369</f>
        <v>-9x+y=-30</v>
      </c>
      <c r="AQ368" t="s">
        <v>336</v>
      </c>
      <c r="AR368" t="str">
        <f t="shared" ca="1" si="2084"/>
        <v>\\(\\quad \\begin{cases}\\displaystyle\\begin{align}-9x=-10y+24\\\\ -9x+y=-30\\end{align}\\end{cases}\\)</v>
      </c>
    </row>
    <row r="369" spans="1:44" x14ac:dyDescent="0.55000000000000004">
      <c r="A369" s="121"/>
      <c r="B369" s="121"/>
      <c r="C369" s="43" t="str">
        <f t="shared" ca="1" si="2255"/>
        <v>-9x+y=-30</v>
      </c>
      <c r="D369" s="10" t="s">
        <v>32</v>
      </c>
      <c r="E369">
        <f t="shared" ca="1" si="2256"/>
        <v>6</v>
      </c>
      <c r="G369" s="114"/>
      <c r="H369" s="114"/>
      <c r="I369" s="114"/>
      <c r="J369" s="114"/>
      <c r="K369" s="114"/>
      <c r="L369" s="136"/>
      <c r="P369" s="1">
        <f t="shared" ca="1" si="2621"/>
        <v>6</v>
      </c>
      <c r="Q369" s="2">
        <f ca="1">Q368</f>
        <v>-9</v>
      </c>
      <c r="R369" s="1">
        <f t="shared" ca="1" si="2621"/>
        <v>0</v>
      </c>
      <c r="U369">
        <f t="shared" ca="1" si="2615"/>
        <v>6</v>
      </c>
      <c r="V369">
        <f t="shared" ca="1" si="2622"/>
        <v>-9</v>
      </c>
      <c r="W369">
        <f t="shared" ca="1" si="2623"/>
        <v>1</v>
      </c>
      <c r="Y369">
        <f t="shared" ref="Y369" ca="1" si="2655">V369*U368+W369*U369</f>
        <v>-30</v>
      </c>
      <c r="Z369" t="str">
        <f t="shared" ca="1" si="2616"/>
        <v>-</v>
      </c>
      <c r="AA369">
        <f t="shared" ca="1" si="2617"/>
        <v>9</v>
      </c>
      <c r="AB369" t="str">
        <f t="shared" ca="1" si="2618"/>
        <v>x</v>
      </c>
      <c r="AC369" t="str">
        <f t="shared" ref="AC369" ca="1" si="2656">IF(W369&lt;=0,"-","+")</f>
        <v>+</v>
      </c>
      <c r="AD369" t="str">
        <f t="shared" ref="AD369" ca="1" si="2657">IF(W369=0,"",IF(W369=1,"",IF(W369=-1,"",ABS(W369))))</f>
        <v/>
      </c>
      <c r="AE369" t="s">
        <v>19</v>
      </c>
      <c r="AF369" t="s">
        <v>13</v>
      </c>
      <c r="AG369" t="str">
        <f t="shared" ref="AG369" ca="1" si="2658">IF(Y369&lt;=0,"-","")</f>
        <v>-</v>
      </c>
      <c r="AH369">
        <f t="shared" ca="1" si="2627"/>
        <v>30</v>
      </c>
      <c r="AJ369" t="str">
        <f t="shared" ca="1" si="2637"/>
        <v>-9x+y=-30</v>
      </c>
      <c r="AM369" s="98" t="s">
        <v>341</v>
      </c>
      <c r="AN369" t="str">
        <f t="shared" ref="AN369" ca="1" si="2659">D368&amp;E368</f>
        <v>x=4</v>
      </c>
      <c r="AO369" t="s">
        <v>338</v>
      </c>
      <c r="AP369" t="str">
        <f t="shared" ref="AP369" ca="1" si="2660">D369&amp;E369</f>
        <v>y=6</v>
      </c>
      <c r="AQ369" s="98" t="s">
        <v>339</v>
      </c>
      <c r="AR369" t="str">
        <f t="shared" ca="1" si="2084"/>
        <v xml:space="preserve">\\(\\quad x=4 ,\\quad y=6\\) </v>
      </c>
    </row>
    <row r="370" spans="1:44" x14ac:dyDescent="0.55000000000000004">
      <c r="A370" s="121" t="s">
        <v>3</v>
      </c>
      <c r="B370" s="121" t="s">
        <v>47</v>
      </c>
      <c r="C370" s="43" t="str">
        <f t="shared" ca="1" si="2255"/>
        <v>-x=+4y-31</v>
      </c>
      <c r="D370" s="10" t="s">
        <v>31</v>
      </c>
      <c r="E370">
        <f t="shared" ca="1" si="2256"/>
        <v>3</v>
      </c>
      <c r="G370" s="114" t="s">
        <v>60</v>
      </c>
      <c r="H370" s="115" t="s">
        <v>343</v>
      </c>
      <c r="I370" s="115" t="str">
        <f t="shared" ref="I370" ca="1" si="2661">AR370</f>
        <v>\\(\\quad \\begin{cases}\\displaystyle\\begin{align}-x=+4y-31\\\\ -2x+y=1\\end{align}\\end{cases}\\)</v>
      </c>
      <c r="J370" s="115" t="str">
        <f t="shared" ref="J370" ca="1" si="2662">AR371</f>
        <v xml:space="preserve">\\(\\quad x=3 ,\\quad y=7\\) </v>
      </c>
      <c r="K370" s="115" t="s">
        <v>62</v>
      </c>
      <c r="L370" s="135" t="str">
        <f t="shared" ca="1" si="2595"/>
        <v>INSERT INTO math(tangen,question,answer,editor,date,count) VALUES('m6200','\\(\\quad \\begin{cases}\\displaystyle\\begin{align}-x=+4y-31\\\\ -2x+y=1\\end{align}\\end{cases}\\)','\\(\\quad x=3 ,\\quad y=7\\) ','harazono',NOW(),0);</v>
      </c>
      <c r="P370" s="1">
        <f t="shared" ca="1" si="2621"/>
        <v>3</v>
      </c>
      <c r="Q370" s="1">
        <f t="shared" ca="1" si="2621"/>
        <v>-1</v>
      </c>
      <c r="R370" s="1">
        <f t="shared" ca="1" si="2621"/>
        <v>-4</v>
      </c>
      <c r="U370">
        <f t="shared" ca="1" si="2615"/>
        <v>3</v>
      </c>
      <c r="V370">
        <f t="shared" ca="1" si="2622"/>
        <v>-1</v>
      </c>
      <c r="W370">
        <f t="shared" ca="1" si="2623"/>
        <v>-4</v>
      </c>
      <c r="X370">
        <f t="shared" ref="X370" ca="1" si="2663">W370*-1</f>
        <v>4</v>
      </c>
      <c r="Y370">
        <f t="shared" ref="Y370" ca="1" si="2664">V370*U370+W370*U371</f>
        <v>-31</v>
      </c>
      <c r="Z370" t="str">
        <f t="shared" ca="1" si="2616"/>
        <v>-</v>
      </c>
      <c r="AA370" t="str">
        <f t="shared" ca="1" si="2617"/>
        <v/>
      </c>
      <c r="AB370" t="str">
        <f t="shared" ca="1" si="2618"/>
        <v>x</v>
      </c>
      <c r="AC370" t="s">
        <v>13</v>
      </c>
      <c r="AD370" t="str">
        <f t="shared" ref="AD370" ca="1" si="2665">IF(X370&lt;=0,"-","+")</f>
        <v>+</v>
      </c>
      <c r="AE370">
        <f t="shared" ref="AE370" ca="1" si="2666">IF(X370=0,"",IF(X370=1,"",IF(X370=-1,"",ABS(X370))))</f>
        <v>4</v>
      </c>
      <c r="AF370" t="s">
        <v>19</v>
      </c>
      <c r="AG370" t="str">
        <f t="shared" ref="AG370" ca="1" si="2667">IF(Y370&lt;=0,"-","+")</f>
        <v>-</v>
      </c>
      <c r="AH370">
        <f t="shared" ca="1" si="2627"/>
        <v>31</v>
      </c>
      <c r="AJ370" t="str">
        <f t="shared" ca="1" si="2637"/>
        <v>-x=+4y-31</v>
      </c>
      <c r="AM370" t="s">
        <v>337</v>
      </c>
      <c r="AN370" s="43" t="str">
        <f t="shared" ref="AN370" ca="1" si="2668">C370</f>
        <v>-x=+4y-31</v>
      </c>
      <c r="AO370" s="98" t="s">
        <v>335</v>
      </c>
      <c r="AP370" s="43" t="str">
        <f t="shared" ref="AP370" ca="1" si="2669">C371</f>
        <v>-2x+y=1</v>
      </c>
      <c r="AQ370" t="s">
        <v>336</v>
      </c>
      <c r="AR370" t="str">
        <f t="shared" ref="AR370:AR403" ca="1" si="2670">AM370&amp;AN370&amp;AO370&amp;AP370&amp;AQ370</f>
        <v>\\(\\quad \\begin{cases}\\displaystyle\\begin{align}-x=+4y-31\\\\ -2x+y=1\\end{align}\\end{cases}\\)</v>
      </c>
    </row>
    <row r="371" spans="1:44" x14ac:dyDescent="0.55000000000000004">
      <c r="A371" s="121"/>
      <c r="B371" s="121"/>
      <c r="C371" s="43" t="str">
        <f t="shared" ca="1" si="2255"/>
        <v>-2x+y=1</v>
      </c>
      <c r="D371" s="10" t="s">
        <v>32</v>
      </c>
      <c r="E371">
        <f t="shared" ca="1" si="2256"/>
        <v>7</v>
      </c>
      <c r="G371" s="114"/>
      <c r="H371" s="114"/>
      <c r="I371" s="114"/>
      <c r="J371" s="114"/>
      <c r="K371" s="114"/>
      <c r="L371" s="136"/>
      <c r="P371" s="1">
        <f t="shared" ca="1" si="2621"/>
        <v>7</v>
      </c>
      <c r="Q371" s="2">
        <f ca="1">Q370*2</f>
        <v>-2</v>
      </c>
      <c r="R371" s="1">
        <f t="shared" ca="1" si="2621"/>
        <v>1</v>
      </c>
      <c r="U371">
        <f t="shared" ca="1" si="2615"/>
        <v>7</v>
      </c>
      <c r="V371">
        <f t="shared" ca="1" si="2622"/>
        <v>-2</v>
      </c>
      <c r="W371">
        <f t="shared" ca="1" si="2623"/>
        <v>1</v>
      </c>
      <c r="Y371">
        <f t="shared" ref="Y371" ca="1" si="2671">V371*U370+W371*U371</f>
        <v>1</v>
      </c>
      <c r="Z371" t="str">
        <f t="shared" ca="1" si="2616"/>
        <v>-</v>
      </c>
      <c r="AA371">
        <f t="shared" ca="1" si="2617"/>
        <v>2</v>
      </c>
      <c r="AB371" t="str">
        <f t="shared" ca="1" si="2618"/>
        <v>x</v>
      </c>
      <c r="AC371" t="str">
        <f t="shared" ref="AC371" ca="1" si="2672">IF(W371&lt;=0,"-","+")</f>
        <v>+</v>
      </c>
      <c r="AD371" t="str">
        <f t="shared" ref="AD371" ca="1" si="2673">IF(W371=0,"",IF(W371=1,"",IF(W371=-1,"",ABS(W371))))</f>
        <v/>
      </c>
      <c r="AE371" t="s">
        <v>19</v>
      </c>
      <c r="AF371" t="s">
        <v>13</v>
      </c>
      <c r="AG371" t="str">
        <f t="shared" ref="AG371" ca="1" si="2674">IF(Y371&lt;=0,"-","")</f>
        <v/>
      </c>
      <c r="AH371">
        <f t="shared" ca="1" si="2627"/>
        <v>1</v>
      </c>
      <c r="AJ371" t="str">
        <f t="shared" ca="1" si="2637"/>
        <v>-2x+y=1</v>
      </c>
      <c r="AM371" s="98" t="s">
        <v>341</v>
      </c>
      <c r="AN371" t="str">
        <f t="shared" ref="AN371" ca="1" si="2675">D370&amp;E370</f>
        <v>x=3</v>
      </c>
      <c r="AO371" t="s">
        <v>338</v>
      </c>
      <c r="AP371" t="str">
        <f t="shared" ref="AP371" ca="1" si="2676">D371&amp;E371</f>
        <v>y=7</v>
      </c>
      <c r="AQ371" s="98" t="s">
        <v>339</v>
      </c>
      <c r="AR371" t="str">
        <f t="shared" ca="1" si="2670"/>
        <v xml:space="preserve">\\(\\quad x=3 ,\\quad y=7\\) </v>
      </c>
    </row>
    <row r="372" spans="1:44" x14ac:dyDescent="0.55000000000000004">
      <c r="A372" s="121" t="s">
        <v>3</v>
      </c>
      <c r="B372" s="121" t="s">
        <v>47</v>
      </c>
      <c r="C372" s="43" t="str">
        <f t="shared" ca="1" si="2255"/>
        <v>2x=+10y+94</v>
      </c>
      <c r="D372" s="10" t="s">
        <v>31</v>
      </c>
      <c r="E372">
        <f t="shared" ca="1" si="2256"/>
        <v>7</v>
      </c>
      <c r="G372" s="114" t="s">
        <v>60</v>
      </c>
      <c r="H372" s="115" t="s">
        <v>343</v>
      </c>
      <c r="I372" s="115" t="str">
        <f t="shared" ref="I372" ca="1" si="2677">AR372</f>
        <v>\\(\\quad \\begin{cases}\\displaystyle\\begin{align}2x=+10y+94\\\\ 6x-9y=114\\end{align}\\end{cases}\\)</v>
      </c>
      <c r="J372" s="115" t="str">
        <f t="shared" ref="J372" ca="1" si="2678">AR373</f>
        <v xml:space="preserve">\\(\\quad x=7 ,\\quad y=-8\\) </v>
      </c>
      <c r="K372" s="115" t="s">
        <v>62</v>
      </c>
      <c r="L372" s="135" t="str">
        <f t="shared" ca="1" si="2595"/>
        <v>INSERT INTO math(tangen,question,answer,editor,date,count) VALUES('m6200','\\(\\quad \\begin{cases}\\displaystyle\\begin{align}2x=+10y+94\\\\ 6x-9y=114\\end{align}\\end{cases}\\)','\\(\\quad x=7 ,\\quad y=-8\\) ','harazono',NOW(),0);</v>
      </c>
      <c r="P372" s="1">
        <f t="shared" ca="1" si="2621"/>
        <v>7</v>
      </c>
      <c r="Q372" s="1">
        <f t="shared" ca="1" si="2621"/>
        <v>2</v>
      </c>
      <c r="R372" s="1">
        <f t="shared" ca="1" si="2621"/>
        <v>-10</v>
      </c>
      <c r="U372">
        <f t="shared" ca="1" si="2615"/>
        <v>7</v>
      </c>
      <c r="V372">
        <f t="shared" ca="1" si="2622"/>
        <v>2</v>
      </c>
      <c r="W372">
        <f t="shared" ca="1" si="2623"/>
        <v>-10</v>
      </c>
      <c r="X372">
        <f t="shared" ref="X372" ca="1" si="2679">W372*-1</f>
        <v>10</v>
      </c>
      <c r="Y372">
        <f t="shared" ref="Y372" ca="1" si="2680">V372*U372+W372*U373</f>
        <v>94</v>
      </c>
      <c r="Z372" t="str">
        <f t="shared" ca="1" si="2616"/>
        <v/>
      </c>
      <c r="AA372">
        <f t="shared" ca="1" si="2617"/>
        <v>2</v>
      </c>
      <c r="AB372" t="str">
        <f t="shared" ca="1" si="2618"/>
        <v>x</v>
      </c>
      <c r="AC372" t="s">
        <v>13</v>
      </c>
      <c r="AD372" t="str">
        <f t="shared" ref="AD372" ca="1" si="2681">IF(X372&lt;=0,"-","+")</f>
        <v>+</v>
      </c>
      <c r="AE372">
        <f t="shared" ref="AE372" ca="1" si="2682">IF(X372=0,"",IF(X372=1,"",IF(X372=-1,"",ABS(X372))))</f>
        <v>10</v>
      </c>
      <c r="AF372" t="s">
        <v>19</v>
      </c>
      <c r="AG372" t="str">
        <f t="shared" ref="AG372" ca="1" si="2683">IF(Y372&lt;=0,"-","+")</f>
        <v>+</v>
      </c>
      <c r="AH372">
        <f t="shared" ca="1" si="2627"/>
        <v>94</v>
      </c>
      <c r="AJ372" t="str">
        <f t="shared" ca="1" si="2637"/>
        <v>2x=+10y+94</v>
      </c>
      <c r="AM372" t="s">
        <v>337</v>
      </c>
      <c r="AN372" s="43" t="str">
        <f t="shared" ref="AN372" ca="1" si="2684">C372</f>
        <v>2x=+10y+94</v>
      </c>
      <c r="AO372" s="98" t="s">
        <v>335</v>
      </c>
      <c r="AP372" s="43" t="str">
        <f t="shared" ref="AP372" ca="1" si="2685">C373</f>
        <v>6x-9y=114</v>
      </c>
      <c r="AQ372" t="s">
        <v>336</v>
      </c>
      <c r="AR372" t="str">
        <f t="shared" ca="1" si="2670"/>
        <v>\\(\\quad \\begin{cases}\\displaystyle\\begin{align}2x=+10y+94\\\\ 6x-9y=114\\end{align}\\end{cases}\\)</v>
      </c>
    </row>
    <row r="373" spans="1:44" x14ac:dyDescent="0.55000000000000004">
      <c r="A373" s="121"/>
      <c r="B373" s="121"/>
      <c r="C373" s="43" t="str">
        <f t="shared" ca="1" si="2255"/>
        <v>6x-9y=114</v>
      </c>
      <c r="D373" s="10" t="s">
        <v>32</v>
      </c>
      <c r="E373">
        <f t="shared" ca="1" si="2256"/>
        <v>-8</v>
      </c>
      <c r="G373" s="114"/>
      <c r="H373" s="114"/>
      <c r="I373" s="114"/>
      <c r="J373" s="114"/>
      <c r="K373" s="114"/>
      <c r="L373" s="136"/>
      <c r="P373" s="1">
        <f t="shared" ca="1" si="2621"/>
        <v>-8</v>
      </c>
      <c r="Q373" s="2">
        <f ca="1">Q372*3</f>
        <v>6</v>
      </c>
      <c r="R373" s="1">
        <f t="shared" ca="1" si="2621"/>
        <v>-9</v>
      </c>
      <c r="U373">
        <f t="shared" ca="1" si="2615"/>
        <v>-8</v>
      </c>
      <c r="V373">
        <f t="shared" ca="1" si="2622"/>
        <v>6</v>
      </c>
      <c r="W373">
        <f t="shared" ca="1" si="2623"/>
        <v>-9</v>
      </c>
      <c r="Y373">
        <f t="shared" ref="Y373" ca="1" si="2686">V373*U372+W373*U373</f>
        <v>114</v>
      </c>
      <c r="Z373" t="str">
        <f t="shared" ca="1" si="2616"/>
        <v/>
      </c>
      <c r="AA373">
        <f t="shared" ca="1" si="2617"/>
        <v>6</v>
      </c>
      <c r="AB373" t="str">
        <f t="shared" ca="1" si="2618"/>
        <v>x</v>
      </c>
      <c r="AC373" t="str">
        <f t="shared" ref="AC373:AC374" ca="1" si="2687">IF(W373&lt;=0,"-","+")</f>
        <v>-</v>
      </c>
      <c r="AD373">
        <f t="shared" ref="AD373:AD374" ca="1" si="2688">IF(W373=0,"",IF(W373=1,"",IF(W373=-1,"",ABS(W373))))</f>
        <v>9</v>
      </c>
      <c r="AE373" t="s">
        <v>19</v>
      </c>
      <c r="AF373" t="s">
        <v>13</v>
      </c>
      <c r="AG373" t="str">
        <f t="shared" ref="AG373:AG374" ca="1" si="2689">IF(Y373&lt;=0,"-","")</f>
        <v/>
      </c>
      <c r="AH373">
        <f t="shared" ca="1" si="2627"/>
        <v>114</v>
      </c>
      <c r="AJ373" t="str">
        <f t="shared" ca="1" si="2637"/>
        <v>6x-9y=114</v>
      </c>
      <c r="AM373" s="98" t="s">
        <v>341</v>
      </c>
      <c r="AN373" t="str">
        <f t="shared" ref="AN373" ca="1" si="2690">D372&amp;E372</f>
        <v>x=7</v>
      </c>
      <c r="AO373" t="s">
        <v>338</v>
      </c>
      <c r="AP373" t="str">
        <f t="shared" ref="AP373" ca="1" si="2691">D373&amp;E373</f>
        <v>y=-8</v>
      </c>
      <c r="AQ373" s="98" t="s">
        <v>339</v>
      </c>
      <c r="AR373" t="str">
        <f t="shared" ca="1" si="2670"/>
        <v xml:space="preserve">\\(\\quad x=7 ,\\quad y=-8\\) </v>
      </c>
    </row>
    <row r="374" spans="1:44" x14ac:dyDescent="0.55000000000000004">
      <c r="A374" s="121" t="s">
        <v>3</v>
      </c>
      <c r="B374" s="121" t="s">
        <v>47</v>
      </c>
      <c r="C374" s="43" t="str">
        <f t="shared" ca="1" si="2255"/>
        <v>-7x+6y=-50</v>
      </c>
      <c r="D374" s="10" t="s">
        <v>31</v>
      </c>
      <c r="E374">
        <f t="shared" ca="1" si="2256"/>
        <v>2</v>
      </c>
      <c r="G374" s="114" t="s">
        <v>60</v>
      </c>
      <c r="H374" s="115" t="s">
        <v>343</v>
      </c>
      <c r="I374" s="115" t="str">
        <f t="shared" ref="I374" ca="1" si="2692">AR374</f>
        <v>\\(\\quad \\begin{cases}\\displaystyle\\begin{align}-7x+6y=-50\\\\ -6y=3x-42\\end{align}\\end{cases}\\)</v>
      </c>
      <c r="J374" s="115" t="str">
        <f t="shared" ref="J374" ca="1" si="2693">AR375</f>
        <v xml:space="preserve">\\(\\quad x=2 ,\\quad y=-6\\) </v>
      </c>
      <c r="K374" s="115" t="s">
        <v>62</v>
      </c>
      <c r="L374" s="135" t="str">
        <f t="shared" ca="1" si="2595"/>
        <v>INSERT INTO math(tangen,question,answer,editor,date,count) VALUES('m6200','\\(\\quad \\begin{cases}\\displaystyle\\begin{align}-7x+6y=-50\\\\ -6y=3x-42\\end{align}\\end{cases}\\)','\\(\\quad x=2 ,\\quad y=-6\\) ','harazono',NOW(),0);</v>
      </c>
      <c r="P374" s="1">
        <f t="shared" ca="1" si="2621"/>
        <v>2</v>
      </c>
      <c r="Q374" s="1">
        <f t="shared" ca="1" si="2621"/>
        <v>-7</v>
      </c>
      <c r="R374" s="1">
        <f t="shared" ca="1" si="2621"/>
        <v>6</v>
      </c>
      <c r="T374" s="2"/>
      <c r="U374" s="2">
        <f t="shared" ca="1" si="2615"/>
        <v>2</v>
      </c>
      <c r="V374" s="2">
        <f t="shared" ref="V374:V383" ca="1" si="2694">IF(Q374=0,2,Q374)</f>
        <v>-7</v>
      </c>
      <c r="W374" s="2">
        <f t="shared" ref="W374:W383" ca="1" si="2695">IF(R374=0,2,R374)</f>
        <v>6</v>
      </c>
      <c r="X374" s="2"/>
      <c r="Y374" s="2">
        <f ca="1">V374*U374+W374*U375</f>
        <v>-50</v>
      </c>
      <c r="Z374" s="2" t="str">
        <f t="shared" ca="1" si="2616"/>
        <v>-</v>
      </c>
      <c r="AA374" s="2">
        <f t="shared" ca="1" si="2617"/>
        <v>7</v>
      </c>
      <c r="AB374" s="2" t="str">
        <f t="shared" ca="1" si="2618"/>
        <v>x</v>
      </c>
      <c r="AC374" s="2" t="str">
        <f t="shared" ca="1" si="2687"/>
        <v>+</v>
      </c>
      <c r="AD374" s="2">
        <f t="shared" ca="1" si="2688"/>
        <v>6</v>
      </c>
      <c r="AE374" s="2" t="s">
        <v>19</v>
      </c>
      <c r="AF374" s="2" t="s">
        <v>13</v>
      </c>
      <c r="AG374" s="2" t="str">
        <f t="shared" ca="1" si="2689"/>
        <v>-</v>
      </c>
      <c r="AH374" s="2">
        <f t="shared" ca="1" si="2627"/>
        <v>50</v>
      </c>
      <c r="AI374" s="2"/>
      <c r="AJ374" s="2" t="str">
        <f ca="1">Z374&amp;AA374&amp;AB374&amp;AC374&amp;AD374&amp;AE374&amp;AF374&amp;AG374&amp;AH374</f>
        <v>-7x+6y=-50</v>
      </c>
      <c r="AM374" t="s">
        <v>337</v>
      </c>
      <c r="AN374" s="43" t="str">
        <f t="shared" ref="AN374" ca="1" si="2696">C374</f>
        <v>-7x+6y=-50</v>
      </c>
      <c r="AO374" s="98" t="s">
        <v>335</v>
      </c>
      <c r="AP374" s="43" t="str">
        <f t="shared" ref="AP374" ca="1" si="2697">C375</f>
        <v>-6y=3x-42</v>
      </c>
      <c r="AQ374" t="s">
        <v>336</v>
      </c>
      <c r="AR374" t="str">
        <f t="shared" ca="1" si="2670"/>
        <v>\\(\\quad \\begin{cases}\\displaystyle\\begin{align}-7x+6y=-50\\\\ -6y=3x-42\\end{align}\\end{cases}\\)</v>
      </c>
    </row>
    <row r="375" spans="1:44" x14ac:dyDescent="0.55000000000000004">
      <c r="A375" s="121"/>
      <c r="B375" s="121"/>
      <c r="C375" s="43" t="str">
        <f t="shared" ca="1" si="2255"/>
        <v>-6y=3x-42</v>
      </c>
      <c r="D375" s="10" t="s">
        <v>32</v>
      </c>
      <c r="E375">
        <f t="shared" ca="1" si="2256"/>
        <v>-6</v>
      </c>
      <c r="G375" s="114"/>
      <c r="H375" s="114"/>
      <c r="I375" s="114"/>
      <c r="J375" s="114"/>
      <c r="K375" s="114"/>
      <c r="L375" s="136"/>
      <c r="P375" s="1">
        <f t="shared" ca="1" si="2621"/>
        <v>-6</v>
      </c>
      <c r="Q375" s="1">
        <f t="shared" ca="1" si="2621"/>
        <v>-3</v>
      </c>
      <c r="R375" s="2">
        <f ca="1">R374</f>
        <v>6</v>
      </c>
      <c r="T375" s="2"/>
      <c r="U375" s="2">
        <f t="shared" ca="1" si="2615"/>
        <v>-6</v>
      </c>
      <c r="V375" s="2">
        <f t="shared" ca="1" si="2694"/>
        <v>-3</v>
      </c>
      <c r="W375" s="2">
        <f t="shared" ca="1" si="2695"/>
        <v>6</v>
      </c>
      <c r="X375" s="2">
        <f t="shared" ref="X375" ca="1" si="2698">V375*-1</f>
        <v>3</v>
      </c>
      <c r="Y375" s="2">
        <f ca="1">V375*U374+W375*U375</f>
        <v>-42</v>
      </c>
      <c r="Z375" s="2" t="str">
        <f t="shared" ca="1" si="2616"/>
        <v>-</v>
      </c>
      <c r="AA375" s="2">
        <f t="shared" ref="AA375" ca="1" si="2699">IF(W375=0,"",IF(W375=1,"",IF(W375=-1,"",ABS(W375))))</f>
        <v>6</v>
      </c>
      <c r="AB375" s="2" t="s">
        <v>19</v>
      </c>
      <c r="AC375" s="2" t="s">
        <v>13</v>
      </c>
      <c r="AD375" s="2" t="str">
        <f t="shared" ref="AD375" ca="1" si="2700">IF(X375&lt;=0,"-","")</f>
        <v/>
      </c>
      <c r="AE375" s="2">
        <f t="shared" ref="AE375" ca="1" si="2701">IF(X375=0,"",IF(X375=1,"",IF(X375=-1,"",ABS(X375))))</f>
        <v>3</v>
      </c>
      <c r="AF375" s="2" t="str">
        <f t="shared" ref="AF375" ca="1" si="2702">IF(V375=0,"","x")</f>
        <v>x</v>
      </c>
      <c r="AG375" s="2" t="str">
        <f ca="1">IF(Y375&lt;=0,"-","+")</f>
        <v>-</v>
      </c>
      <c r="AH375" s="2">
        <f t="shared" ca="1" si="2627"/>
        <v>42</v>
      </c>
      <c r="AI375" s="2"/>
      <c r="AJ375" s="2" t="str">
        <f ca="1">Z375&amp;AA375&amp;AB375&amp;AC375&amp;AD375&amp;AE375&amp;AF375&amp;AG375&amp;AH375</f>
        <v>-6y=3x-42</v>
      </c>
      <c r="AM375" s="98" t="s">
        <v>341</v>
      </c>
      <c r="AN375" t="str">
        <f t="shared" ref="AN375" ca="1" si="2703">D374&amp;E374</f>
        <v>x=2</v>
      </c>
      <c r="AO375" t="s">
        <v>338</v>
      </c>
      <c r="AP375" t="str">
        <f t="shared" ref="AP375" ca="1" si="2704">D375&amp;E375</f>
        <v>y=-6</v>
      </c>
      <c r="AQ375" s="98" t="s">
        <v>339</v>
      </c>
      <c r="AR375" t="str">
        <f t="shared" ca="1" si="2670"/>
        <v xml:space="preserve">\\(\\quad x=2 ,\\quad y=-6\\) </v>
      </c>
    </row>
    <row r="376" spans="1:44" x14ac:dyDescent="0.55000000000000004">
      <c r="A376" s="121" t="s">
        <v>3</v>
      </c>
      <c r="B376" s="121" t="s">
        <v>47</v>
      </c>
      <c r="C376" s="43" t="str">
        <f t="shared" ca="1" si="2255"/>
        <v>-6x-7y=-18</v>
      </c>
      <c r="D376" s="10" t="s">
        <v>31</v>
      </c>
      <c r="E376">
        <f t="shared" ca="1" si="2256"/>
        <v>-4</v>
      </c>
      <c r="G376" s="114" t="s">
        <v>60</v>
      </c>
      <c r="H376" s="115" t="s">
        <v>343</v>
      </c>
      <c r="I376" s="115" t="str">
        <f t="shared" ref="I376" ca="1" si="2705">AR376</f>
        <v>\\(\\quad \\begin{cases}\\displaystyle\\begin{align}-6x-7y=-18\\\\ 7y=-4x-58\\end{align}\\end{cases}\\)</v>
      </c>
      <c r="J376" s="115" t="str">
        <f t="shared" ref="J376" ca="1" si="2706">AR377</f>
        <v xml:space="preserve">\\(\\quad x=-4 ,\\quad y=6\\) </v>
      </c>
      <c r="K376" s="115" t="s">
        <v>62</v>
      </c>
      <c r="L376" s="135" t="str">
        <f t="shared" ca="1" si="2595"/>
        <v>INSERT INTO math(tangen,question,answer,editor,date,count) VALUES('m6200','\\(\\quad \\begin{cases}\\displaystyle\\begin{align}-6x-7y=-18\\\\ 7y=-4x-58\\end{align}\\end{cases}\\)','\\(\\quad x=-4 ,\\quad y=6\\) ','harazono',NOW(),0);</v>
      </c>
      <c r="P376" s="1">
        <f t="shared" ca="1" si="2621"/>
        <v>-4</v>
      </c>
      <c r="Q376" s="1">
        <f t="shared" ca="1" si="2621"/>
        <v>-6</v>
      </c>
      <c r="R376" s="1">
        <f t="shared" ca="1" si="2621"/>
        <v>-7</v>
      </c>
      <c r="T376" s="2"/>
      <c r="U376" s="2">
        <f t="shared" ca="1" si="2615"/>
        <v>-4</v>
      </c>
      <c r="V376" s="2">
        <f t="shared" ca="1" si="2694"/>
        <v>-6</v>
      </c>
      <c r="W376" s="2">
        <f t="shared" ca="1" si="2695"/>
        <v>-7</v>
      </c>
      <c r="X376" s="2"/>
      <c r="Y376" s="2">
        <f t="shared" ref="Y376" ca="1" si="2707">V376*U376+W376*U377</f>
        <v>-18</v>
      </c>
      <c r="Z376" s="2" t="str">
        <f t="shared" ca="1" si="2616"/>
        <v>-</v>
      </c>
      <c r="AA376" s="2">
        <f t="shared" ref="AA376" ca="1" si="2708">IF(V376=0,"",IF(V376=1,"",IF(V376=-1,"",ABS(V376))))</f>
        <v>6</v>
      </c>
      <c r="AB376" s="2" t="str">
        <f t="shared" ref="AB376" ca="1" si="2709">IF(V376=0,"","x")</f>
        <v>x</v>
      </c>
      <c r="AC376" s="2" t="str">
        <f t="shared" ref="AC376" ca="1" si="2710">IF(W376&lt;=0,"-","+")</f>
        <v>-</v>
      </c>
      <c r="AD376" s="2">
        <f t="shared" ref="AD376" ca="1" si="2711">IF(W376=0,"",IF(W376=1,"",IF(W376=-1,"",ABS(W376))))</f>
        <v>7</v>
      </c>
      <c r="AE376" s="2" t="s">
        <v>19</v>
      </c>
      <c r="AF376" s="2" t="s">
        <v>13</v>
      </c>
      <c r="AG376" s="2" t="str">
        <f t="shared" ref="AG376" ca="1" si="2712">IF(Y376&lt;=0,"-","")</f>
        <v>-</v>
      </c>
      <c r="AH376" s="2">
        <f t="shared" ca="1" si="2627"/>
        <v>18</v>
      </c>
      <c r="AI376" s="2"/>
      <c r="AJ376" s="2" t="str">
        <f t="shared" ref="AJ376:AJ383" ca="1" si="2713">Z376&amp;AA376&amp;AB376&amp;AC376&amp;AD376&amp;AE376&amp;AF376&amp;AG376&amp;AH376</f>
        <v>-6x-7y=-18</v>
      </c>
      <c r="AM376" t="s">
        <v>337</v>
      </c>
      <c r="AN376" s="43" t="str">
        <f t="shared" ref="AN376" ca="1" si="2714">C376</f>
        <v>-6x-7y=-18</v>
      </c>
      <c r="AO376" s="98" t="s">
        <v>335</v>
      </c>
      <c r="AP376" s="43" t="str">
        <f t="shared" ref="AP376" ca="1" si="2715">C377</f>
        <v>7y=-4x-58</v>
      </c>
      <c r="AQ376" t="s">
        <v>336</v>
      </c>
      <c r="AR376" t="str">
        <f t="shared" ca="1" si="2670"/>
        <v>\\(\\quad \\begin{cases}\\displaystyle\\begin{align}-6x-7y=-18\\\\ 7y=-4x-58\\end{align}\\end{cases}\\)</v>
      </c>
    </row>
    <row r="377" spans="1:44" x14ac:dyDescent="0.55000000000000004">
      <c r="A377" s="121"/>
      <c r="B377" s="121"/>
      <c r="C377" s="43" t="str">
        <f t="shared" ca="1" si="2255"/>
        <v>7y=-4x-58</v>
      </c>
      <c r="D377" s="10" t="s">
        <v>32</v>
      </c>
      <c r="E377">
        <f t="shared" ca="1" si="2256"/>
        <v>6</v>
      </c>
      <c r="G377" s="114"/>
      <c r="H377" s="114"/>
      <c r="I377" s="114"/>
      <c r="J377" s="114"/>
      <c r="K377" s="114"/>
      <c r="L377" s="136"/>
      <c r="P377" s="1">
        <f t="shared" ca="1" si="2621"/>
        <v>6</v>
      </c>
      <c r="Q377" s="1">
        <f t="shared" ca="1" si="2621"/>
        <v>4</v>
      </c>
      <c r="R377" s="2">
        <f ca="1">R376</f>
        <v>-7</v>
      </c>
      <c r="T377" s="2"/>
      <c r="U377" s="2">
        <f t="shared" ca="1" si="2615"/>
        <v>6</v>
      </c>
      <c r="V377" s="2">
        <f t="shared" ca="1" si="2694"/>
        <v>4</v>
      </c>
      <c r="W377" s="2">
        <f t="shared" ca="1" si="2695"/>
        <v>-7</v>
      </c>
      <c r="X377" s="2">
        <f t="shared" ref="X377" ca="1" si="2716">V377*-1</f>
        <v>-4</v>
      </c>
      <c r="Y377" s="2">
        <f t="shared" ref="Y377" ca="1" si="2717">V377*U376+W377*U377</f>
        <v>-58</v>
      </c>
      <c r="Z377" s="2" t="str">
        <f t="shared" ca="1" si="2616"/>
        <v/>
      </c>
      <c r="AA377" s="2">
        <f t="shared" ref="AA377" ca="1" si="2718">IF(W377=0,"",IF(W377=1,"",IF(W377=-1,"",ABS(W377))))</f>
        <v>7</v>
      </c>
      <c r="AB377" s="2" t="s">
        <v>19</v>
      </c>
      <c r="AC377" s="2" t="s">
        <v>13</v>
      </c>
      <c r="AD377" s="2" t="str">
        <f t="shared" ref="AD377" ca="1" si="2719">IF(X377&lt;=0,"-","")</f>
        <v>-</v>
      </c>
      <c r="AE377" s="2">
        <f t="shared" ref="AE377" ca="1" si="2720">IF(X377=0,"",IF(X377=1,"",IF(X377=-1,"",ABS(X377))))</f>
        <v>4</v>
      </c>
      <c r="AF377" s="2" t="str">
        <f t="shared" ref="AF377" ca="1" si="2721">IF(V377=0,"","x")</f>
        <v>x</v>
      </c>
      <c r="AG377" s="2" t="str">
        <f t="shared" ref="AG377" ca="1" si="2722">IF(Y377&lt;=0,"-","+")</f>
        <v>-</v>
      </c>
      <c r="AH377" s="2">
        <f t="shared" ca="1" si="2627"/>
        <v>58</v>
      </c>
      <c r="AI377" s="2"/>
      <c r="AJ377" s="2" t="str">
        <f t="shared" ca="1" si="2713"/>
        <v>7y=-4x-58</v>
      </c>
      <c r="AM377" s="98" t="s">
        <v>341</v>
      </c>
      <c r="AN377" t="str">
        <f t="shared" ref="AN377" ca="1" si="2723">D376&amp;E376</f>
        <v>x=-4</v>
      </c>
      <c r="AO377" t="s">
        <v>338</v>
      </c>
      <c r="AP377" t="str">
        <f t="shared" ref="AP377" ca="1" si="2724">D377&amp;E377</f>
        <v>y=6</v>
      </c>
      <c r="AQ377" s="98" t="s">
        <v>339</v>
      </c>
      <c r="AR377" t="str">
        <f t="shared" ca="1" si="2670"/>
        <v xml:space="preserve">\\(\\quad x=-4 ,\\quad y=6\\) </v>
      </c>
    </row>
    <row r="378" spans="1:44" x14ac:dyDescent="0.55000000000000004">
      <c r="A378" s="121" t="s">
        <v>3</v>
      </c>
      <c r="B378" s="121" t="s">
        <v>47</v>
      </c>
      <c r="C378" s="43" t="str">
        <f t="shared" ca="1" si="2255"/>
        <v>8x-10y=140</v>
      </c>
      <c r="D378" s="10" t="s">
        <v>31</v>
      </c>
      <c r="E378">
        <f t="shared" ca="1" si="2256"/>
        <v>10</v>
      </c>
      <c r="G378" s="114" t="s">
        <v>60</v>
      </c>
      <c r="H378" s="115" t="s">
        <v>343</v>
      </c>
      <c r="I378" s="115" t="str">
        <f t="shared" ref="I378" ca="1" si="2725">AR378</f>
        <v>\\(\\quad \\begin{cases}\\displaystyle\\begin{align}8x-10y=140\\\\ 10y=-10x+160\\end{align}\\end{cases}\\)</v>
      </c>
      <c r="J378" s="115" t="str">
        <f t="shared" ref="J378" ca="1" si="2726">AR379</f>
        <v xml:space="preserve">\\(\\quad x=10 ,\\quad y=-6\\) </v>
      </c>
      <c r="K378" s="115" t="s">
        <v>62</v>
      </c>
      <c r="L378" s="135" t="str">
        <f t="shared" ca="1" si="2595"/>
        <v>INSERT INTO math(tangen,question,answer,editor,date,count) VALUES('m6200','\\(\\quad \\begin{cases}\\displaystyle\\begin{align}8x-10y=140\\\\ 10y=-10x+160\\end{align}\\end{cases}\\)','\\(\\quad x=10 ,\\quad y=-6\\) ','harazono',NOW(),0);</v>
      </c>
      <c r="P378" s="1">
        <f t="shared" ca="1" si="2621"/>
        <v>10</v>
      </c>
      <c r="Q378" s="1">
        <f t="shared" ca="1" si="2621"/>
        <v>8</v>
      </c>
      <c r="R378" s="1">
        <f t="shared" ca="1" si="2621"/>
        <v>-10</v>
      </c>
      <c r="T378" s="2"/>
      <c r="U378" s="2">
        <f t="shared" ca="1" si="2615"/>
        <v>10</v>
      </c>
      <c r="V378" s="2">
        <f t="shared" ca="1" si="2694"/>
        <v>8</v>
      </c>
      <c r="W378" s="2">
        <f t="shared" ca="1" si="2695"/>
        <v>-10</v>
      </c>
      <c r="X378" s="2"/>
      <c r="Y378" s="2">
        <f t="shared" ref="Y378" ca="1" si="2727">V378*U378+W378*U379</f>
        <v>140</v>
      </c>
      <c r="Z378" s="2" t="str">
        <f t="shared" ca="1" si="2616"/>
        <v/>
      </c>
      <c r="AA378" s="2">
        <f t="shared" ref="AA378" ca="1" si="2728">IF(V378=0,"",IF(V378=1,"",IF(V378=-1,"",ABS(V378))))</f>
        <v>8</v>
      </c>
      <c r="AB378" s="2" t="str">
        <f t="shared" ref="AB378" ca="1" si="2729">IF(V378=0,"","x")</f>
        <v>x</v>
      </c>
      <c r="AC378" s="2" t="str">
        <f t="shared" ref="AC378" ca="1" si="2730">IF(W378&lt;=0,"-","+")</f>
        <v>-</v>
      </c>
      <c r="AD378" s="2">
        <f t="shared" ref="AD378" ca="1" si="2731">IF(W378=0,"",IF(W378=1,"",IF(W378=-1,"",ABS(W378))))</f>
        <v>10</v>
      </c>
      <c r="AE378" s="2" t="s">
        <v>19</v>
      </c>
      <c r="AF378" s="2" t="s">
        <v>13</v>
      </c>
      <c r="AG378" s="2" t="str">
        <f t="shared" ref="AG378" ca="1" si="2732">IF(Y378&lt;=0,"-","")</f>
        <v/>
      </c>
      <c r="AH378" s="2">
        <f t="shared" ca="1" si="2627"/>
        <v>140</v>
      </c>
      <c r="AI378" s="2"/>
      <c r="AJ378" s="2" t="str">
        <f t="shared" ca="1" si="2713"/>
        <v>8x-10y=140</v>
      </c>
      <c r="AM378" t="s">
        <v>337</v>
      </c>
      <c r="AN378" s="43" t="str">
        <f t="shared" ref="AN378" ca="1" si="2733">C378</f>
        <v>8x-10y=140</v>
      </c>
      <c r="AO378" s="98" t="s">
        <v>335</v>
      </c>
      <c r="AP378" s="43" t="str">
        <f t="shared" ref="AP378" ca="1" si="2734">C379</f>
        <v>10y=-10x+160</v>
      </c>
      <c r="AQ378" t="s">
        <v>336</v>
      </c>
      <c r="AR378" t="str">
        <f t="shared" ca="1" si="2670"/>
        <v>\\(\\quad \\begin{cases}\\displaystyle\\begin{align}8x-10y=140\\\\ 10y=-10x+160\\end{align}\\end{cases}\\)</v>
      </c>
    </row>
    <row r="379" spans="1:44" x14ac:dyDescent="0.55000000000000004">
      <c r="A379" s="121"/>
      <c r="B379" s="121"/>
      <c r="C379" s="43" t="str">
        <f t="shared" ca="1" si="2255"/>
        <v>10y=-10x+160</v>
      </c>
      <c r="D379" s="10" t="s">
        <v>32</v>
      </c>
      <c r="E379">
        <f t="shared" ca="1" si="2256"/>
        <v>-6</v>
      </c>
      <c r="G379" s="114"/>
      <c r="H379" s="114"/>
      <c r="I379" s="114"/>
      <c r="J379" s="114"/>
      <c r="K379" s="114"/>
      <c r="L379" s="136"/>
      <c r="P379" s="1">
        <f t="shared" ca="1" si="2621"/>
        <v>-6</v>
      </c>
      <c r="Q379" s="1">
        <f t="shared" ca="1" si="2621"/>
        <v>10</v>
      </c>
      <c r="R379" s="2">
        <f ca="1">R378</f>
        <v>-10</v>
      </c>
      <c r="T379" s="2"/>
      <c r="U379" s="2">
        <f t="shared" ca="1" si="2615"/>
        <v>-6</v>
      </c>
      <c r="V379" s="2">
        <f t="shared" ca="1" si="2694"/>
        <v>10</v>
      </c>
      <c r="W379" s="2">
        <f t="shared" ca="1" si="2695"/>
        <v>-10</v>
      </c>
      <c r="X379" s="2">
        <f t="shared" ref="X379" ca="1" si="2735">V379*-1</f>
        <v>-10</v>
      </c>
      <c r="Y379" s="2">
        <f t="shared" ref="Y379" ca="1" si="2736">V379*U378+W379*U379</f>
        <v>160</v>
      </c>
      <c r="Z379" s="2" t="str">
        <f t="shared" ca="1" si="2616"/>
        <v/>
      </c>
      <c r="AA379" s="2">
        <f t="shared" ref="AA379" ca="1" si="2737">IF(W379=0,"",IF(W379=1,"",IF(W379=-1,"",ABS(W379))))</f>
        <v>10</v>
      </c>
      <c r="AB379" s="2" t="s">
        <v>19</v>
      </c>
      <c r="AC379" s="2" t="s">
        <v>13</v>
      </c>
      <c r="AD379" s="2" t="str">
        <f t="shared" ref="AD379" ca="1" si="2738">IF(X379&lt;=0,"-","")</f>
        <v>-</v>
      </c>
      <c r="AE379" s="2">
        <f t="shared" ref="AE379" ca="1" si="2739">IF(X379=0,"",IF(X379=1,"",IF(X379=-1,"",ABS(X379))))</f>
        <v>10</v>
      </c>
      <c r="AF379" s="2" t="str">
        <f t="shared" ref="AF379" ca="1" si="2740">IF(V379=0,"","x")</f>
        <v>x</v>
      </c>
      <c r="AG379" s="2" t="str">
        <f t="shared" ref="AG379" ca="1" si="2741">IF(Y379&lt;=0,"-","+")</f>
        <v>+</v>
      </c>
      <c r="AH379" s="2">
        <f t="shared" ca="1" si="2627"/>
        <v>160</v>
      </c>
      <c r="AI379" s="2"/>
      <c r="AJ379" s="2" t="str">
        <f t="shared" ca="1" si="2713"/>
        <v>10y=-10x+160</v>
      </c>
      <c r="AM379" s="98" t="s">
        <v>341</v>
      </c>
      <c r="AN379" t="str">
        <f t="shared" ref="AN379" ca="1" si="2742">D378&amp;E378</f>
        <v>x=10</v>
      </c>
      <c r="AO379" t="s">
        <v>338</v>
      </c>
      <c r="AP379" t="str">
        <f t="shared" ref="AP379" ca="1" si="2743">D379&amp;E379</f>
        <v>y=-6</v>
      </c>
      <c r="AQ379" s="98" t="s">
        <v>339</v>
      </c>
      <c r="AR379" t="str">
        <f t="shared" ca="1" si="2670"/>
        <v xml:space="preserve">\\(\\quad x=10 ,\\quad y=-6\\) </v>
      </c>
    </row>
    <row r="380" spans="1:44" x14ac:dyDescent="0.55000000000000004">
      <c r="A380" s="121" t="s">
        <v>3</v>
      </c>
      <c r="B380" s="121" t="s">
        <v>47</v>
      </c>
      <c r="C380" s="43" t="str">
        <f t="shared" ca="1" si="2255"/>
        <v>-4x+2y=-12</v>
      </c>
      <c r="D380" s="10" t="s">
        <v>31</v>
      </c>
      <c r="E380">
        <f t="shared" ca="1" si="2256"/>
        <v>2</v>
      </c>
      <c r="G380" s="114" t="s">
        <v>60</v>
      </c>
      <c r="H380" s="115" t="s">
        <v>343</v>
      </c>
      <c r="I380" s="115" t="str">
        <f t="shared" ref="I380" ca="1" si="2744">AR380</f>
        <v>\\(\\quad \\begin{cases}\\displaystyle\\begin{align}-4x+2y=-12\\\\ -2y=3x-10\\end{align}\\end{cases}\\)</v>
      </c>
      <c r="J380" s="115" t="str">
        <f t="shared" ref="J380" ca="1" si="2745">AR381</f>
        <v xml:space="preserve">\\(\\quad x=2 ,\\quad y=-2\\) </v>
      </c>
      <c r="K380" s="115" t="s">
        <v>62</v>
      </c>
      <c r="L380" s="135" t="str">
        <f t="shared" ca="1" si="2595"/>
        <v>INSERT INTO math(tangen,question,answer,editor,date,count) VALUES('m6200','\\(\\quad \\begin{cases}\\displaystyle\\begin{align}-4x+2y=-12\\\\ -2y=3x-10\\end{align}\\end{cases}\\)','\\(\\quad x=2 ,\\quad y=-2\\) ','harazono',NOW(),0);</v>
      </c>
      <c r="P380" s="1">
        <f t="shared" ca="1" si="2621"/>
        <v>2</v>
      </c>
      <c r="Q380" s="1">
        <f t="shared" ca="1" si="2621"/>
        <v>-4</v>
      </c>
      <c r="R380" s="1">
        <f ca="1">RANDBETWEEN(-10,10)</f>
        <v>0</v>
      </c>
      <c r="T380" s="2"/>
      <c r="U380" s="2">
        <f t="shared" ca="1" si="2615"/>
        <v>2</v>
      </c>
      <c r="V380" s="2">
        <f t="shared" ca="1" si="2694"/>
        <v>-4</v>
      </c>
      <c r="W380" s="2">
        <f t="shared" ca="1" si="2695"/>
        <v>2</v>
      </c>
      <c r="X380" s="2"/>
      <c r="Y380" s="2">
        <f t="shared" ref="Y380" ca="1" si="2746">V380*U380+W380*U381</f>
        <v>-12</v>
      </c>
      <c r="Z380" s="2" t="str">
        <f t="shared" ca="1" si="2616"/>
        <v>-</v>
      </c>
      <c r="AA380" s="2">
        <f t="shared" ref="AA380" ca="1" si="2747">IF(V380=0,"",IF(V380=1,"",IF(V380=-1,"",ABS(V380))))</f>
        <v>4</v>
      </c>
      <c r="AB380" s="2" t="str">
        <f t="shared" ref="AB380" ca="1" si="2748">IF(V380=0,"","x")</f>
        <v>x</v>
      </c>
      <c r="AC380" s="2" t="str">
        <f t="shared" ref="AC380" ca="1" si="2749">IF(W380&lt;=0,"-","+")</f>
        <v>+</v>
      </c>
      <c r="AD380" s="2">
        <f t="shared" ref="AD380" ca="1" si="2750">IF(W380=0,"",IF(W380=1,"",IF(W380=-1,"",ABS(W380))))</f>
        <v>2</v>
      </c>
      <c r="AE380" s="2" t="s">
        <v>19</v>
      </c>
      <c r="AF380" s="2" t="s">
        <v>13</v>
      </c>
      <c r="AG380" s="2" t="str">
        <f t="shared" ref="AG380" ca="1" si="2751">IF(Y380&lt;=0,"-","")</f>
        <v>-</v>
      </c>
      <c r="AH380" s="2">
        <f t="shared" ca="1" si="2627"/>
        <v>12</v>
      </c>
      <c r="AI380" s="2"/>
      <c r="AJ380" s="2" t="str">
        <f t="shared" ca="1" si="2713"/>
        <v>-4x+2y=-12</v>
      </c>
      <c r="AM380" t="s">
        <v>337</v>
      </c>
      <c r="AN380" s="43" t="str">
        <f t="shared" ref="AN380" ca="1" si="2752">C380</f>
        <v>-4x+2y=-12</v>
      </c>
      <c r="AO380" s="98" t="s">
        <v>335</v>
      </c>
      <c r="AP380" s="43" t="str">
        <f t="shared" ref="AP380" ca="1" si="2753">C381</f>
        <v>-2y=3x-10</v>
      </c>
      <c r="AQ380" t="s">
        <v>336</v>
      </c>
      <c r="AR380" t="str">
        <f t="shared" ca="1" si="2670"/>
        <v>\\(\\quad \\begin{cases}\\displaystyle\\begin{align}-4x+2y=-12\\\\ -2y=3x-10\\end{align}\\end{cases}\\)</v>
      </c>
    </row>
    <row r="381" spans="1:44" x14ac:dyDescent="0.55000000000000004">
      <c r="A381" s="121"/>
      <c r="B381" s="121"/>
      <c r="C381" s="43" t="str">
        <f t="shared" ca="1" si="2255"/>
        <v>-2y=3x-10</v>
      </c>
      <c r="D381" s="10" t="s">
        <v>32</v>
      </c>
      <c r="E381">
        <f t="shared" ca="1" si="2256"/>
        <v>-2</v>
      </c>
      <c r="G381" s="114"/>
      <c r="H381" s="114"/>
      <c r="I381" s="114"/>
      <c r="J381" s="114"/>
      <c r="K381" s="114"/>
      <c r="L381" s="136"/>
      <c r="P381" s="1">
        <f t="shared" ref="P381:R396" ca="1" si="2754">RANDBETWEEN(-10,10)</f>
        <v>-2</v>
      </c>
      <c r="Q381" s="1">
        <f t="shared" ca="1" si="2754"/>
        <v>-3</v>
      </c>
      <c r="R381" s="2">
        <f ca="1">R380*2</f>
        <v>0</v>
      </c>
      <c r="T381" s="2"/>
      <c r="U381" s="2">
        <f t="shared" ca="1" si="2615"/>
        <v>-2</v>
      </c>
      <c r="V381" s="2">
        <f t="shared" ca="1" si="2694"/>
        <v>-3</v>
      </c>
      <c r="W381" s="2">
        <f t="shared" ca="1" si="2695"/>
        <v>2</v>
      </c>
      <c r="X381" s="2">
        <f t="shared" ref="X381" ca="1" si="2755">V381*-1</f>
        <v>3</v>
      </c>
      <c r="Y381" s="2">
        <f t="shared" ref="Y381" ca="1" si="2756">V381*U380+W381*U381</f>
        <v>-10</v>
      </c>
      <c r="Z381" s="2" t="str">
        <f t="shared" ca="1" si="2616"/>
        <v>-</v>
      </c>
      <c r="AA381" s="2">
        <f t="shared" ref="AA381" ca="1" si="2757">IF(W381=0,"",IF(W381=1,"",IF(W381=-1,"",ABS(W381))))</f>
        <v>2</v>
      </c>
      <c r="AB381" s="2" t="s">
        <v>19</v>
      </c>
      <c r="AC381" s="2" t="s">
        <v>13</v>
      </c>
      <c r="AD381" s="2" t="str">
        <f t="shared" ref="AD381" ca="1" si="2758">IF(X381&lt;=0,"-","")</f>
        <v/>
      </c>
      <c r="AE381" s="2">
        <f t="shared" ref="AE381" ca="1" si="2759">IF(X381=0,"",IF(X381=1,"",IF(X381=-1,"",ABS(X381))))</f>
        <v>3</v>
      </c>
      <c r="AF381" s="2" t="str">
        <f t="shared" ref="AF381" ca="1" si="2760">IF(V381=0,"","x")</f>
        <v>x</v>
      </c>
      <c r="AG381" s="2" t="str">
        <f t="shared" ref="AG381" ca="1" si="2761">IF(Y381&lt;=0,"-","+")</f>
        <v>-</v>
      </c>
      <c r="AH381" s="2">
        <f t="shared" ca="1" si="2627"/>
        <v>10</v>
      </c>
      <c r="AI381" s="2"/>
      <c r="AJ381" s="2" t="str">
        <f t="shared" ca="1" si="2713"/>
        <v>-2y=3x-10</v>
      </c>
      <c r="AM381" s="98" t="s">
        <v>341</v>
      </c>
      <c r="AN381" t="str">
        <f t="shared" ref="AN381" ca="1" si="2762">D380&amp;E380</f>
        <v>x=2</v>
      </c>
      <c r="AO381" t="s">
        <v>338</v>
      </c>
      <c r="AP381" t="str">
        <f t="shared" ref="AP381" ca="1" si="2763">D381&amp;E381</f>
        <v>y=-2</v>
      </c>
      <c r="AQ381" s="98" t="s">
        <v>339</v>
      </c>
      <c r="AR381" t="str">
        <f t="shared" ca="1" si="2670"/>
        <v xml:space="preserve">\\(\\quad x=2 ,\\quad y=-2\\) </v>
      </c>
    </row>
    <row r="382" spans="1:44" x14ac:dyDescent="0.55000000000000004">
      <c r="A382" s="121" t="s">
        <v>3</v>
      </c>
      <c r="B382" s="121" t="s">
        <v>47</v>
      </c>
      <c r="C382" s="43" t="str">
        <f t="shared" ca="1" si="2255"/>
        <v>6x-6y=6</v>
      </c>
      <c r="D382" s="10" t="s">
        <v>31</v>
      </c>
      <c r="E382">
        <f t="shared" ca="1" si="2256"/>
        <v>-5</v>
      </c>
      <c r="G382" s="114" t="s">
        <v>60</v>
      </c>
      <c r="H382" s="115" t="s">
        <v>343</v>
      </c>
      <c r="I382" s="115" t="str">
        <f t="shared" ref="I382" ca="1" si="2764">AR382</f>
        <v>\\(\\quad \\begin{cases}\\displaystyle\\begin{align}6x-6y=6\\\\ 18y=-2x+98\\end{align}\\end{cases}\\)</v>
      </c>
      <c r="J382" s="115" t="str">
        <f t="shared" ref="J382" ca="1" si="2765">AR383</f>
        <v xml:space="preserve">\\(\\quad x=-5 ,\\quad y=-6\\) </v>
      </c>
      <c r="K382" s="115" t="s">
        <v>62</v>
      </c>
      <c r="L382" s="135" t="str">
        <f t="shared" ca="1" si="2595"/>
        <v>INSERT INTO math(tangen,question,answer,editor,date,count) VALUES('m6200','\\(\\quad \\begin{cases}\\displaystyle\\begin{align}6x-6y=6\\\\ 18y=-2x+98\\end{align}\\end{cases}\\)','\\(\\quad x=-5 ,\\quad y=-6\\) ','harazono',NOW(),0);</v>
      </c>
      <c r="P382" s="1">
        <f t="shared" ca="1" si="2754"/>
        <v>-5</v>
      </c>
      <c r="Q382" s="1">
        <f t="shared" ca="1" si="2754"/>
        <v>6</v>
      </c>
      <c r="R382" s="1">
        <f ca="1">RANDBETWEEN(-10,10)</f>
        <v>-6</v>
      </c>
      <c r="T382" s="2"/>
      <c r="U382" s="2">
        <f t="shared" ca="1" si="2615"/>
        <v>-5</v>
      </c>
      <c r="V382" s="2">
        <f t="shared" ca="1" si="2694"/>
        <v>6</v>
      </c>
      <c r="W382" s="2">
        <f t="shared" ca="1" si="2695"/>
        <v>-6</v>
      </c>
      <c r="X382" s="2"/>
      <c r="Y382" s="2">
        <f t="shared" ref="Y382" ca="1" si="2766">V382*U382+W382*U383</f>
        <v>6</v>
      </c>
      <c r="Z382" s="2" t="str">
        <f t="shared" ca="1" si="2616"/>
        <v/>
      </c>
      <c r="AA382" s="2">
        <f t="shared" ref="AA382" ca="1" si="2767">IF(V382=0,"",IF(V382=1,"",IF(V382=-1,"",ABS(V382))))</f>
        <v>6</v>
      </c>
      <c r="AB382" s="2" t="str">
        <f t="shared" ref="AB382" ca="1" si="2768">IF(V382=0,"","x")</f>
        <v>x</v>
      </c>
      <c r="AC382" s="2" t="str">
        <f t="shared" ref="AC382" ca="1" si="2769">IF(W382&lt;=0,"-","+")</f>
        <v>-</v>
      </c>
      <c r="AD382" s="2">
        <f t="shared" ref="AD382" ca="1" si="2770">IF(W382=0,"",IF(W382=1,"",IF(W382=-1,"",ABS(W382))))</f>
        <v>6</v>
      </c>
      <c r="AE382" s="2" t="s">
        <v>19</v>
      </c>
      <c r="AF382" s="2" t="s">
        <v>13</v>
      </c>
      <c r="AG382" s="2" t="str">
        <f t="shared" ref="AG382" ca="1" si="2771">IF(Y382&lt;=0,"-","")</f>
        <v/>
      </c>
      <c r="AH382" s="2">
        <f t="shared" ca="1" si="2627"/>
        <v>6</v>
      </c>
      <c r="AI382" s="2"/>
      <c r="AJ382" s="2" t="str">
        <f t="shared" ca="1" si="2713"/>
        <v>6x-6y=6</v>
      </c>
      <c r="AM382" t="s">
        <v>337</v>
      </c>
      <c r="AN382" s="43" t="str">
        <f t="shared" ref="AN382" ca="1" si="2772">C382</f>
        <v>6x-6y=6</v>
      </c>
      <c r="AO382" s="98" t="s">
        <v>335</v>
      </c>
      <c r="AP382" s="43" t="str">
        <f t="shared" ref="AP382" ca="1" si="2773">C383</f>
        <v>18y=-2x+98</v>
      </c>
      <c r="AQ382" t="s">
        <v>336</v>
      </c>
      <c r="AR382" t="str">
        <f t="shared" ca="1" si="2670"/>
        <v>\\(\\quad \\begin{cases}\\displaystyle\\begin{align}6x-6y=6\\\\ 18y=-2x+98\\end{align}\\end{cases}\\)</v>
      </c>
    </row>
    <row r="383" spans="1:44" x14ac:dyDescent="0.55000000000000004">
      <c r="A383" s="121"/>
      <c r="B383" s="121"/>
      <c r="C383" s="43" t="str">
        <f t="shared" ca="1" si="2255"/>
        <v>18y=-2x+98</v>
      </c>
      <c r="D383" s="10" t="s">
        <v>32</v>
      </c>
      <c r="E383">
        <f t="shared" ca="1" si="2256"/>
        <v>-6</v>
      </c>
      <c r="G383" s="114"/>
      <c r="H383" s="114"/>
      <c r="I383" s="114"/>
      <c r="J383" s="114"/>
      <c r="K383" s="114"/>
      <c r="L383" s="136"/>
      <c r="P383" s="1">
        <f t="shared" ca="1" si="2754"/>
        <v>-6</v>
      </c>
      <c r="Q383" s="1">
        <f t="shared" ca="1" si="2754"/>
        <v>2</v>
      </c>
      <c r="R383" s="2">
        <f ca="1">R382*3</f>
        <v>-18</v>
      </c>
      <c r="T383" s="2"/>
      <c r="U383" s="2">
        <f t="shared" ca="1" si="2615"/>
        <v>-6</v>
      </c>
      <c r="V383" s="2">
        <f t="shared" ca="1" si="2694"/>
        <v>2</v>
      </c>
      <c r="W383" s="2">
        <f t="shared" ca="1" si="2695"/>
        <v>-18</v>
      </c>
      <c r="X383" s="2">
        <f t="shared" ref="X383" ca="1" si="2774">V383*-1</f>
        <v>-2</v>
      </c>
      <c r="Y383" s="2">
        <f t="shared" ref="Y383" ca="1" si="2775">V383*U382+W383*U383</f>
        <v>98</v>
      </c>
      <c r="Z383" s="2" t="str">
        <f t="shared" ca="1" si="2616"/>
        <v/>
      </c>
      <c r="AA383" s="2">
        <f t="shared" ref="AA383" ca="1" si="2776">IF(W383=0,"",IF(W383=1,"",IF(W383=-1,"",ABS(W383))))</f>
        <v>18</v>
      </c>
      <c r="AB383" s="2" t="s">
        <v>19</v>
      </c>
      <c r="AC383" s="2" t="s">
        <v>13</v>
      </c>
      <c r="AD383" s="2" t="str">
        <f t="shared" ref="AD383" ca="1" si="2777">IF(X383&lt;=0,"-","")</f>
        <v>-</v>
      </c>
      <c r="AE383" s="2">
        <f t="shared" ref="AE383" ca="1" si="2778">IF(X383=0,"",IF(X383=1,"",IF(X383=-1,"",ABS(X383))))</f>
        <v>2</v>
      </c>
      <c r="AF383" s="2" t="str">
        <f t="shared" ref="AF383" ca="1" si="2779">IF(V383=0,"","x")</f>
        <v>x</v>
      </c>
      <c r="AG383" s="2" t="str">
        <f t="shared" ref="AG383" ca="1" si="2780">IF(Y383&lt;=0,"-","+")</f>
        <v>+</v>
      </c>
      <c r="AH383" s="2">
        <f t="shared" ca="1" si="2627"/>
        <v>98</v>
      </c>
      <c r="AI383" s="2"/>
      <c r="AJ383" s="2" t="str">
        <f t="shared" ca="1" si="2713"/>
        <v>18y=-2x+98</v>
      </c>
      <c r="AM383" s="98" t="s">
        <v>341</v>
      </c>
      <c r="AN383" t="str">
        <f t="shared" ref="AN383" ca="1" si="2781">D382&amp;E382</f>
        <v>x=-5</v>
      </c>
      <c r="AO383" t="s">
        <v>338</v>
      </c>
      <c r="AP383" t="str">
        <f t="shared" ref="AP383" ca="1" si="2782">D383&amp;E383</f>
        <v>y=-6</v>
      </c>
      <c r="AQ383" s="98" t="s">
        <v>339</v>
      </c>
      <c r="AR383" t="str">
        <f t="shared" ca="1" si="2670"/>
        <v xml:space="preserve">\\(\\quad x=-5 ,\\quad y=-6\\) </v>
      </c>
    </row>
    <row r="384" spans="1:44" x14ac:dyDescent="0.55000000000000004">
      <c r="A384" s="121" t="s">
        <v>3</v>
      </c>
      <c r="B384" s="121" t="s">
        <v>47</v>
      </c>
      <c r="C384" s="43" t="str">
        <f t="shared" ca="1" si="2255"/>
        <v>2x=-10y+10</v>
      </c>
      <c r="D384" s="10" t="s">
        <v>31</v>
      </c>
      <c r="E384">
        <f t="shared" ca="1" si="2256"/>
        <v>-5</v>
      </c>
      <c r="G384" s="114" t="s">
        <v>60</v>
      </c>
      <c r="H384" s="115" t="s">
        <v>343</v>
      </c>
      <c r="I384" s="115" t="str">
        <f t="shared" ref="I384" ca="1" si="2783">AR384</f>
        <v>\\(\\quad \\begin{cases}\\displaystyle\\begin{align}2x=-10y+10\\\\ 2x-8y=-26\\end{align}\\end{cases}\\)</v>
      </c>
      <c r="J384" s="115" t="str">
        <f t="shared" ref="J384" ca="1" si="2784">AR385</f>
        <v xml:space="preserve">\\(\\quad x=-5 ,\\quad y=2\\) </v>
      </c>
      <c r="K384" s="115" t="s">
        <v>62</v>
      </c>
      <c r="L384" s="135" t="str">
        <f t="shared" ca="1" si="2595"/>
        <v>INSERT INTO math(tangen,question,answer,editor,date,count) VALUES('m6200','\\(\\quad \\begin{cases}\\displaystyle\\begin{align}2x=-10y+10\\\\ 2x-8y=-26\\end{align}\\end{cases}\\)','\\(\\quad x=-5 ,\\quad y=2\\) ','harazono',NOW(),0);</v>
      </c>
      <c r="P384" s="1">
        <f t="shared" ca="1" si="2754"/>
        <v>-5</v>
      </c>
      <c r="Q384" s="1">
        <f t="shared" ca="1" si="2754"/>
        <v>2</v>
      </c>
      <c r="R384" s="1">
        <f t="shared" ca="1" si="2754"/>
        <v>10</v>
      </c>
      <c r="U384">
        <f t="shared" ref="U384:U403" ca="1" si="2785">IF(P384=0,2,P384)</f>
        <v>-5</v>
      </c>
      <c r="V384">
        <f ca="1">IF(Q384=0,1,Q384)</f>
        <v>2</v>
      </c>
      <c r="W384">
        <f ca="1">IF(R384=0,1,R384)</f>
        <v>10</v>
      </c>
      <c r="X384">
        <f ca="1">W384*-1</f>
        <v>-10</v>
      </c>
      <c r="Y384">
        <f ca="1">V384*U384+W384*U385</f>
        <v>10</v>
      </c>
      <c r="Z384" t="str">
        <f t="shared" ref="Z384:Z403" ca="1" si="2786">IF(V384&lt;0,"-","")</f>
        <v/>
      </c>
      <c r="AA384">
        <f t="shared" ref="AA384:AA394" ca="1" si="2787">IF(V384=0,"",IF(V384=1,"",IF(V384=-1,"",ABS(V384))))</f>
        <v>2</v>
      </c>
      <c r="AB384" t="str">
        <f t="shared" ref="AB384:AB394" ca="1" si="2788">IF(V384=0,"","x")</f>
        <v>x</v>
      </c>
      <c r="AC384" t="s">
        <v>13</v>
      </c>
      <c r="AD384" t="str">
        <f ca="1">IF(X384&lt;=0,"-","+")</f>
        <v>-</v>
      </c>
      <c r="AE384">
        <f ca="1">IF(X384=0,"",IF(X384=1,"",IF(X384=-1,"",ABS(X384))))</f>
        <v>10</v>
      </c>
      <c r="AF384" t="s">
        <v>19</v>
      </c>
      <c r="AG384" t="str">
        <f ca="1">IF(Y384&lt;=0,"-","+")</f>
        <v>+</v>
      </c>
      <c r="AH384">
        <f ca="1">ABS(Y384)</f>
        <v>10</v>
      </c>
      <c r="AJ384" t="str">
        <f ca="1">Z384&amp;AA384&amp;AB384&amp;AC384&amp;AD384&amp;AE384&amp;AF384&amp;AG384&amp;AH384</f>
        <v>2x=-10y+10</v>
      </c>
      <c r="AM384" t="s">
        <v>337</v>
      </c>
      <c r="AN384" s="43" t="str">
        <f t="shared" ref="AN384" ca="1" si="2789">C384</f>
        <v>2x=-10y+10</v>
      </c>
      <c r="AO384" s="98" t="s">
        <v>335</v>
      </c>
      <c r="AP384" s="43" t="str">
        <f t="shared" ref="AP384" ca="1" si="2790">C385</f>
        <v>2x-8y=-26</v>
      </c>
      <c r="AQ384" t="s">
        <v>336</v>
      </c>
      <c r="AR384" t="str">
        <f t="shared" ca="1" si="2670"/>
        <v>\\(\\quad \\begin{cases}\\displaystyle\\begin{align}2x=-10y+10\\\\ 2x-8y=-26\\end{align}\\end{cases}\\)</v>
      </c>
    </row>
    <row r="385" spans="1:44" x14ac:dyDescent="0.55000000000000004">
      <c r="A385" s="121"/>
      <c r="B385" s="121"/>
      <c r="C385" s="43" t="str">
        <f t="shared" ca="1" si="2255"/>
        <v>2x-8y=-26</v>
      </c>
      <c r="D385" s="10" t="s">
        <v>32</v>
      </c>
      <c r="E385">
        <f t="shared" ca="1" si="2256"/>
        <v>2</v>
      </c>
      <c r="G385" s="114"/>
      <c r="H385" s="114"/>
      <c r="I385" s="114"/>
      <c r="J385" s="114"/>
      <c r="K385" s="114"/>
      <c r="L385" s="136"/>
      <c r="P385" s="1">
        <f t="shared" ca="1" si="2754"/>
        <v>2</v>
      </c>
      <c r="Q385" s="2">
        <f ca="1">Q384</f>
        <v>2</v>
      </c>
      <c r="R385" s="1">
        <f t="shared" ca="1" si="2754"/>
        <v>-8</v>
      </c>
      <c r="U385">
        <f t="shared" ca="1" si="2785"/>
        <v>2</v>
      </c>
      <c r="V385">
        <f t="shared" ref="V385:V393" ca="1" si="2791">IF(Q385=0,1,Q385)</f>
        <v>2</v>
      </c>
      <c r="W385">
        <f t="shared" ref="W385:W393" ca="1" si="2792">IF(R385=0,1,R385)</f>
        <v>-8</v>
      </c>
      <c r="Y385">
        <f ca="1">V385*U384+W385*U385</f>
        <v>-26</v>
      </c>
      <c r="Z385" t="str">
        <f t="shared" ca="1" si="2786"/>
        <v/>
      </c>
      <c r="AA385">
        <f t="shared" ca="1" si="2787"/>
        <v>2</v>
      </c>
      <c r="AB385" t="str">
        <f t="shared" ca="1" si="2788"/>
        <v>x</v>
      </c>
      <c r="AC385" t="str">
        <f t="shared" ref="AC385" ca="1" si="2793">IF(W385&lt;=0,"-","+")</f>
        <v>-</v>
      </c>
      <c r="AD385">
        <f t="shared" ref="AD385" ca="1" si="2794">IF(W385=0,"",IF(W385=1,"",IF(W385=-1,"",ABS(W385))))</f>
        <v>8</v>
      </c>
      <c r="AE385" t="s">
        <v>19</v>
      </c>
      <c r="AF385" t="s">
        <v>13</v>
      </c>
      <c r="AG385" t="str">
        <f t="shared" ref="AG385" ca="1" si="2795">IF(Y385&lt;=0,"-","")</f>
        <v>-</v>
      </c>
      <c r="AH385">
        <f t="shared" ref="AH385:AH403" ca="1" si="2796">ABS(Y385)</f>
        <v>26</v>
      </c>
      <c r="AJ385" t="str">
        <f ca="1">Z385&amp;AA385&amp;AB385&amp;AC385&amp;AD385&amp;AE385&amp;AF385&amp;AG385&amp;AH385</f>
        <v>2x-8y=-26</v>
      </c>
      <c r="AM385" s="98" t="s">
        <v>341</v>
      </c>
      <c r="AN385" t="str">
        <f t="shared" ref="AN385" ca="1" si="2797">D384&amp;E384</f>
        <v>x=-5</v>
      </c>
      <c r="AO385" t="s">
        <v>338</v>
      </c>
      <c r="AP385" t="str">
        <f t="shared" ref="AP385" ca="1" si="2798">D385&amp;E385</f>
        <v>y=2</v>
      </c>
      <c r="AQ385" s="98" t="s">
        <v>339</v>
      </c>
      <c r="AR385" t="str">
        <f t="shared" ca="1" si="2670"/>
        <v xml:space="preserve">\\(\\quad x=-5 ,\\quad y=2\\) </v>
      </c>
    </row>
    <row r="386" spans="1:44" x14ac:dyDescent="0.55000000000000004">
      <c r="A386" s="121" t="s">
        <v>3</v>
      </c>
      <c r="B386" s="121" t="s">
        <v>47</v>
      </c>
      <c r="C386" s="43" t="str">
        <f t="shared" ca="1" si="2255"/>
        <v>4x=+9y-94</v>
      </c>
      <c r="D386" s="10" t="s">
        <v>31</v>
      </c>
      <c r="E386">
        <f t="shared" ca="1" si="2256"/>
        <v>-10</v>
      </c>
      <c r="G386" s="114" t="s">
        <v>60</v>
      </c>
      <c r="H386" s="115" t="s">
        <v>343</v>
      </c>
      <c r="I386" s="115" t="str">
        <f t="shared" ref="I386" ca="1" si="2799">AR386</f>
        <v>\\(\\quad \\begin{cases}\\displaystyle\\begin{align}4x=+9y-94\\\\ 4x-y=-46\\end{align}\\end{cases}\\)</v>
      </c>
      <c r="J386" s="115" t="str">
        <f t="shared" ref="J386" ca="1" si="2800">AR387</f>
        <v xml:space="preserve">\\(\\quad x=-10 ,\\quad y=6\\) </v>
      </c>
      <c r="K386" s="115" t="s">
        <v>62</v>
      </c>
      <c r="L386" s="135" t="str">
        <f t="shared" ca="1" si="2595"/>
        <v>INSERT INTO math(tangen,question,answer,editor,date,count) VALUES('m6200','\\(\\quad \\begin{cases}\\displaystyle\\begin{align}4x=+9y-94\\\\ 4x-y=-46\\end{align}\\end{cases}\\)','\\(\\quad x=-10 ,\\quad y=6\\) ','harazono',NOW(),0);</v>
      </c>
      <c r="P386" s="1">
        <f t="shared" ca="1" si="2754"/>
        <v>-10</v>
      </c>
      <c r="Q386" s="1">
        <f t="shared" ca="1" si="2754"/>
        <v>4</v>
      </c>
      <c r="R386" s="1">
        <f t="shared" ca="1" si="2754"/>
        <v>-9</v>
      </c>
      <c r="U386">
        <f t="shared" ca="1" si="2785"/>
        <v>-10</v>
      </c>
      <c r="V386">
        <f t="shared" ca="1" si="2791"/>
        <v>4</v>
      </c>
      <c r="W386">
        <f t="shared" ca="1" si="2792"/>
        <v>-9</v>
      </c>
      <c r="X386">
        <f t="shared" ref="X386" ca="1" si="2801">W386*-1</f>
        <v>9</v>
      </c>
      <c r="Y386">
        <f t="shared" ref="Y386" ca="1" si="2802">V386*U386+W386*U387</f>
        <v>-94</v>
      </c>
      <c r="Z386" t="str">
        <f t="shared" ca="1" si="2786"/>
        <v/>
      </c>
      <c r="AA386">
        <f t="shared" ca="1" si="2787"/>
        <v>4</v>
      </c>
      <c r="AB386" t="str">
        <f t="shared" ca="1" si="2788"/>
        <v>x</v>
      </c>
      <c r="AC386" t="s">
        <v>13</v>
      </c>
      <c r="AD386" t="str">
        <f t="shared" ref="AD386" ca="1" si="2803">IF(X386&lt;=0,"-","+")</f>
        <v>+</v>
      </c>
      <c r="AE386">
        <f t="shared" ref="AE386" ca="1" si="2804">IF(X386=0,"",IF(X386=1,"",IF(X386=-1,"",ABS(X386))))</f>
        <v>9</v>
      </c>
      <c r="AF386" t="s">
        <v>19</v>
      </c>
      <c r="AG386" t="str">
        <f t="shared" ref="AG386" ca="1" si="2805">IF(Y386&lt;=0,"-","+")</f>
        <v>-</v>
      </c>
      <c r="AH386">
        <f t="shared" ca="1" si="2796"/>
        <v>94</v>
      </c>
      <c r="AJ386" t="str">
        <f t="shared" ref="AJ386:AJ393" ca="1" si="2806">Z386&amp;AA386&amp;AB386&amp;AC386&amp;AD386&amp;AE386&amp;AF386&amp;AG386&amp;AH386</f>
        <v>4x=+9y-94</v>
      </c>
      <c r="AM386" t="s">
        <v>337</v>
      </c>
      <c r="AN386" s="43" t="str">
        <f t="shared" ref="AN386" ca="1" si="2807">C386</f>
        <v>4x=+9y-94</v>
      </c>
      <c r="AO386" s="98" t="s">
        <v>335</v>
      </c>
      <c r="AP386" s="43" t="str">
        <f t="shared" ref="AP386" ca="1" si="2808">C387</f>
        <v>4x-y=-46</v>
      </c>
      <c r="AQ386" t="s">
        <v>336</v>
      </c>
      <c r="AR386" t="str">
        <f t="shared" ca="1" si="2670"/>
        <v>\\(\\quad \\begin{cases}\\displaystyle\\begin{align}4x=+9y-94\\\\ 4x-y=-46\\end{align}\\end{cases}\\)</v>
      </c>
    </row>
    <row r="387" spans="1:44" x14ac:dyDescent="0.55000000000000004">
      <c r="A387" s="121"/>
      <c r="B387" s="121"/>
      <c r="C387" s="43" t="str">
        <f t="shared" ca="1" si="2255"/>
        <v>4x-y=-46</v>
      </c>
      <c r="D387" s="10" t="s">
        <v>32</v>
      </c>
      <c r="E387">
        <f t="shared" ca="1" si="2256"/>
        <v>6</v>
      </c>
      <c r="G387" s="114"/>
      <c r="H387" s="114"/>
      <c r="I387" s="114"/>
      <c r="J387" s="114"/>
      <c r="K387" s="114"/>
      <c r="L387" s="136"/>
      <c r="P387" s="1">
        <f t="shared" ca="1" si="2754"/>
        <v>6</v>
      </c>
      <c r="Q387" s="2">
        <f ca="1">Q386</f>
        <v>4</v>
      </c>
      <c r="R387" s="1">
        <f t="shared" ca="1" si="2754"/>
        <v>-1</v>
      </c>
      <c r="U387">
        <f t="shared" ca="1" si="2785"/>
        <v>6</v>
      </c>
      <c r="V387">
        <f t="shared" ca="1" si="2791"/>
        <v>4</v>
      </c>
      <c r="W387">
        <f t="shared" ca="1" si="2792"/>
        <v>-1</v>
      </c>
      <c r="Y387">
        <f t="shared" ref="Y387" ca="1" si="2809">V387*U386+W387*U387</f>
        <v>-46</v>
      </c>
      <c r="Z387" t="str">
        <f t="shared" ca="1" si="2786"/>
        <v/>
      </c>
      <c r="AA387">
        <f t="shared" ca="1" si="2787"/>
        <v>4</v>
      </c>
      <c r="AB387" t="str">
        <f t="shared" ca="1" si="2788"/>
        <v>x</v>
      </c>
      <c r="AC387" t="str">
        <f t="shared" ref="AC387" ca="1" si="2810">IF(W387&lt;=0,"-","+")</f>
        <v>-</v>
      </c>
      <c r="AD387" t="str">
        <f t="shared" ref="AD387" ca="1" si="2811">IF(W387=0,"",IF(W387=1,"",IF(W387=-1,"",ABS(W387))))</f>
        <v/>
      </c>
      <c r="AE387" t="s">
        <v>19</v>
      </c>
      <c r="AF387" t="s">
        <v>13</v>
      </c>
      <c r="AG387" t="str">
        <f t="shared" ref="AG387" ca="1" si="2812">IF(Y387&lt;=0,"-","")</f>
        <v>-</v>
      </c>
      <c r="AH387">
        <f t="shared" ca="1" si="2796"/>
        <v>46</v>
      </c>
      <c r="AJ387" t="str">
        <f t="shared" ca="1" si="2806"/>
        <v>4x-y=-46</v>
      </c>
      <c r="AM387" s="98" t="s">
        <v>341</v>
      </c>
      <c r="AN387" t="str">
        <f t="shared" ref="AN387" ca="1" si="2813">D386&amp;E386</f>
        <v>x=-10</v>
      </c>
      <c r="AO387" t="s">
        <v>338</v>
      </c>
      <c r="AP387" t="str">
        <f t="shared" ref="AP387" ca="1" si="2814">D387&amp;E387</f>
        <v>y=6</v>
      </c>
      <c r="AQ387" s="98" t="s">
        <v>339</v>
      </c>
      <c r="AR387" t="str">
        <f t="shared" ca="1" si="2670"/>
        <v xml:space="preserve">\\(\\quad x=-10 ,\\quad y=6\\) </v>
      </c>
    </row>
    <row r="388" spans="1:44" x14ac:dyDescent="0.55000000000000004">
      <c r="A388" s="121" t="s">
        <v>3</v>
      </c>
      <c r="B388" s="121" t="s">
        <v>47</v>
      </c>
      <c r="C388" s="43" t="str">
        <f t="shared" ref="C388:C403" ca="1" si="2815">AJ388</f>
        <v>2x=+8y+2</v>
      </c>
      <c r="D388" s="10" t="s">
        <v>31</v>
      </c>
      <c r="E388">
        <f t="shared" ref="E388:E403" ca="1" si="2816">U388</f>
        <v>9</v>
      </c>
      <c r="G388" s="114" t="s">
        <v>60</v>
      </c>
      <c r="H388" s="115" t="s">
        <v>343</v>
      </c>
      <c r="I388" s="115" t="str">
        <f t="shared" ref="I388" ca="1" si="2817">AR388</f>
        <v>\\(\\quad \\begin{cases}\\displaystyle\\begin{align}2x=+8y+2\\\\ 2x+3y=24\\end{align}\\end{cases}\\)</v>
      </c>
      <c r="J388" s="115" t="str">
        <f t="shared" ref="J388" ca="1" si="2818">AR389</f>
        <v xml:space="preserve">\\(\\quad x=9 ,\\quad y=2\\) </v>
      </c>
      <c r="K388" s="115" t="s">
        <v>62</v>
      </c>
      <c r="L388" s="135" t="str">
        <f t="shared" ca="1" si="2595"/>
        <v>INSERT INTO math(tangen,question,answer,editor,date,count) VALUES('m6200','\\(\\quad \\begin{cases}\\displaystyle\\begin{align}2x=+8y+2\\\\ 2x+3y=24\\end{align}\\end{cases}\\)','\\(\\quad x=9 ,\\quad y=2\\) ','harazono',NOW(),0);</v>
      </c>
      <c r="P388" s="1">
        <f t="shared" ca="1" si="2754"/>
        <v>9</v>
      </c>
      <c r="Q388" s="1">
        <f t="shared" ca="1" si="2754"/>
        <v>2</v>
      </c>
      <c r="R388" s="1">
        <f t="shared" ca="1" si="2754"/>
        <v>-8</v>
      </c>
      <c r="U388">
        <f t="shared" ca="1" si="2785"/>
        <v>9</v>
      </c>
      <c r="V388">
        <f t="shared" ca="1" si="2791"/>
        <v>2</v>
      </c>
      <c r="W388">
        <f t="shared" ca="1" si="2792"/>
        <v>-8</v>
      </c>
      <c r="X388">
        <f t="shared" ref="X388" ca="1" si="2819">W388*-1</f>
        <v>8</v>
      </c>
      <c r="Y388">
        <f t="shared" ref="Y388" ca="1" si="2820">V388*U388+W388*U389</f>
        <v>2</v>
      </c>
      <c r="Z388" t="str">
        <f t="shared" ca="1" si="2786"/>
        <v/>
      </c>
      <c r="AA388">
        <f t="shared" ca="1" si="2787"/>
        <v>2</v>
      </c>
      <c r="AB388" t="str">
        <f t="shared" ca="1" si="2788"/>
        <v>x</v>
      </c>
      <c r="AC388" t="s">
        <v>13</v>
      </c>
      <c r="AD388" t="str">
        <f t="shared" ref="AD388" ca="1" si="2821">IF(X388&lt;=0,"-","+")</f>
        <v>+</v>
      </c>
      <c r="AE388">
        <f t="shared" ref="AE388" ca="1" si="2822">IF(X388=0,"",IF(X388=1,"",IF(X388=-1,"",ABS(X388))))</f>
        <v>8</v>
      </c>
      <c r="AF388" t="s">
        <v>19</v>
      </c>
      <c r="AG388" t="str">
        <f t="shared" ref="AG388" ca="1" si="2823">IF(Y388&lt;=0,"-","+")</f>
        <v>+</v>
      </c>
      <c r="AH388">
        <f t="shared" ca="1" si="2796"/>
        <v>2</v>
      </c>
      <c r="AJ388" t="str">
        <f t="shared" ca="1" si="2806"/>
        <v>2x=+8y+2</v>
      </c>
      <c r="AM388" t="s">
        <v>337</v>
      </c>
      <c r="AN388" s="43" t="str">
        <f t="shared" ref="AN388" ca="1" si="2824">C388</f>
        <v>2x=+8y+2</v>
      </c>
      <c r="AO388" s="98" t="s">
        <v>335</v>
      </c>
      <c r="AP388" s="43" t="str">
        <f t="shared" ref="AP388" ca="1" si="2825">C389</f>
        <v>2x+3y=24</v>
      </c>
      <c r="AQ388" t="s">
        <v>336</v>
      </c>
      <c r="AR388" t="str">
        <f t="shared" ca="1" si="2670"/>
        <v>\\(\\quad \\begin{cases}\\displaystyle\\begin{align}2x=+8y+2\\\\ 2x+3y=24\\end{align}\\end{cases}\\)</v>
      </c>
    </row>
    <row r="389" spans="1:44" x14ac:dyDescent="0.55000000000000004">
      <c r="A389" s="121"/>
      <c r="B389" s="121"/>
      <c r="C389" s="43" t="str">
        <f t="shared" ca="1" si="2815"/>
        <v>2x+3y=24</v>
      </c>
      <c r="D389" s="10" t="s">
        <v>32</v>
      </c>
      <c r="E389">
        <f t="shared" ca="1" si="2816"/>
        <v>2</v>
      </c>
      <c r="G389" s="114"/>
      <c r="H389" s="114"/>
      <c r="I389" s="114"/>
      <c r="J389" s="114"/>
      <c r="K389" s="114"/>
      <c r="L389" s="136"/>
      <c r="P389" s="1">
        <f t="shared" ca="1" si="2754"/>
        <v>2</v>
      </c>
      <c r="Q389" s="2">
        <f ca="1">Q388</f>
        <v>2</v>
      </c>
      <c r="R389" s="1">
        <f t="shared" ca="1" si="2754"/>
        <v>3</v>
      </c>
      <c r="U389">
        <f t="shared" ca="1" si="2785"/>
        <v>2</v>
      </c>
      <c r="V389">
        <f t="shared" ca="1" si="2791"/>
        <v>2</v>
      </c>
      <c r="W389">
        <f t="shared" ca="1" si="2792"/>
        <v>3</v>
      </c>
      <c r="Y389">
        <f t="shared" ref="Y389" ca="1" si="2826">V389*U388+W389*U389</f>
        <v>24</v>
      </c>
      <c r="Z389" t="str">
        <f t="shared" ca="1" si="2786"/>
        <v/>
      </c>
      <c r="AA389">
        <f t="shared" ca="1" si="2787"/>
        <v>2</v>
      </c>
      <c r="AB389" t="str">
        <f t="shared" ca="1" si="2788"/>
        <v>x</v>
      </c>
      <c r="AC389" t="str">
        <f t="shared" ref="AC389" ca="1" si="2827">IF(W389&lt;=0,"-","+")</f>
        <v>+</v>
      </c>
      <c r="AD389">
        <f t="shared" ref="AD389" ca="1" si="2828">IF(W389=0,"",IF(W389=1,"",IF(W389=-1,"",ABS(W389))))</f>
        <v>3</v>
      </c>
      <c r="AE389" t="s">
        <v>19</v>
      </c>
      <c r="AF389" t="s">
        <v>13</v>
      </c>
      <c r="AG389" t="str">
        <f t="shared" ref="AG389" ca="1" si="2829">IF(Y389&lt;=0,"-","")</f>
        <v/>
      </c>
      <c r="AH389">
        <f t="shared" ca="1" si="2796"/>
        <v>24</v>
      </c>
      <c r="AJ389" t="str">
        <f t="shared" ca="1" si="2806"/>
        <v>2x+3y=24</v>
      </c>
      <c r="AM389" s="98" t="s">
        <v>341</v>
      </c>
      <c r="AN389" t="str">
        <f t="shared" ref="AN389" ca="1" si="2830">D388&amp;E388</f>
        <v>x=9</v>
      </c>
      <c r="AO389" t="s">
        <v>338</v>
      </c>
      <c r="AP389" t="str">
        <f t="shared" ref="AP389" ca="1" si="2831">D389&amp;E389</f>
        <v>y=2</v>
      </c>
      <c r="AQ389" s="98" t="s">
        <v>339</v>
      </c>
      <c r="AR389" t="str">
        <f t="shared" ca="1" si="2670"/>
        <v xml:space="preserve">\\(\\quad x=9 ,\\quad y=2\\) </v>
      </c>
    </row>
    <row r="390" spans="1:44" x14ac:dyDescent="0.55000000000000004">
      <c r="A390" s="121" t="s">
        <v>3</v>
      </c>
      <c r="B390" s="121" t="s">
        <v>47</v>
      </c>
      <c r="C390" s="43" t="str">
        <f t="shared" ca="1" si="2815"/>
        <v>8x=-6y+8</v>
      </c>
      <c r="D390" s="10" t="s">
        <v>31</v>
      </c>
      <c r="E390">
        <f t="shared" ca="1" si="2816"/>
        <v>-2</v>
      </c>
      <c r="G390" s="114" t="s">
        <v>60</v>
      </c>
      <c r="H390" s="115" t="s">
        <v>343</v>
      </c>
      <c r="I390" s="115" t="str">
        <f t="shared" ref="I390" ca="1" si="2832">AR390</f>
        <v>\\(\\quad \\begin{cases}\\displaystyle\\begin{align}8x=-6y+8\\\\ 16x-5y=-52\\end{align}\\end{cases}\\)</v>
      </c>
      <c r="J390" s="115" t="str">
        <f t="shared" ref="J390" ca="1" si="2833">AR391</f>
        <v xml:space="preserve">\\(\\quad x=-2 ,\\quad y=4\\) </v>
      </c>
      <c r="K390" s="115" t="s">
        <v>62</v>
      </c>
      <c r="L390" s="135" t="str">
        <f t="shared" ca="1" si="2595"/>
        <v>INSERT INTO math(tangen,question,answer,editor,date,count) VALUES('m6200','\\(\\quad \\begin{cases}\\displaystyle\\begin{align}8x=-6y+8\\\\ 16x-5y=-52\\end{align}\\end{cases}\\)','\\(\\quad x=-2 ,\\quad y=4\\) ','harazono',NOW(),0);</v>
      </c>
      <c r="P390" s="1">
        <f t="shared" ca="1" si="2754"/>
        <v>-2</v>
      </c>
      <c r="Q390" s="1">
        <f t="shared" ca="1" si="2754"/>
        <v>8</v>
      </c>
      <c r="R390" s="1">
        <f t="shared" ca="1" si="2754"/>
        <v>6</v>
      </c>
      <c r="U390">
        <f t="shared" ca="1" si="2785"/>
        <v>-2</v>
      </c>
      <c r="V390">
        <f t="shared" ca="1" si="2791"/>
        <v>8</v>
      </c>
      <c r="W390">
        <f t="shared" ca="1" si="2792"/>
        <v>6</v>
      </c>
      <c r="X390">
        <f t="shared" ref="X390" ca="1" si="2834">W390*-1</f>
        <v>-6</v>
      </c>
      <c r="Y390">
        <f t="shared" ref="Y390" ca="1" si="2835">V390*U390+W390*U391</f>
        <v>8</v>
      </c>
      <c r="Z390" t="str">
        <f t="shared" ca="1" si="2786"/>
        <v/>
      </c>
      <c r="AA390">
        <f t="shared" ca="1" si="2787"/>
        <v>8</v>
      </c>
      <c r="AB390" t="str">
        <f t="shared" ca="1" si="2788"/>
        <v>x</v>
      </c>
      <c r="AC390" t="s">
        <v>13</v>
      </c>
      <c r="AD390" t="str">
        <f t="shared" ref="AD390" ca="1" si="2836">IF(X390&lt;=0,"-","+")</f>
        <v>-</v>
      </c>
      <c r="AE390">
        <f t="shared" ref="AE390" ca="1" si="2837">IF(X390=0,"",IF(X390=1,"",IF(X390=-1,"",ABS(X390))))</f>
        <v>6</v>
      </c>
      <c r="AF390" t="s">
        <v>19</v>
      </c>
      <c r="AG390" t="str">
        <f t="shared" ref="AG390" ca="1" si="2838">IF(Y390&lt;=0,"-","+")</f>
        <v>+</v>
      </c>
      <c r="AH390">
        <f t="shared" ca="1" si="2796"/>
        <v>8</v>
      </c>
      <c r="AJ390" t="str">
        <f t="shared" ca="1" si="2806"/>
        <v>8x=-6y+8</v>
      </c>
      <c r="AM390" t="s">
        <v>337</v>
      </c>
      <c r="AN390" s="43" t="str">
        <f t="shared" ref="AN390" ca="1" si="2839">C390</f>
        <v>8x=-6y+8</v>
      </c>
      <c r="AO390" s="98" t="s">
        <v>335</v>
      </c>
      <c r="AP390" s="43" t="str">
        <f t="shared" ref="AP390" ca="1" si="2840">C391</f>
        <v>16x-5y=-52</v>
      </c>
      <c r="AQ390" t="s">
        <v>336</v>
      </c>
      <c r="AR390" t="str">
        <f t="shared" ca="1" si="2670"/>
        <v>\\(\\quad \\begin{cases}\\displaystyle\\begin{align}8x=-6y+8\\\\ 16x-5y=-52\\end{align}\\end{cases}\\)</v>
      </c>
    </row>
    <row r="391" spans="1:44" x14ac:dyDescent="0.55000000000000004">
      <c r="A391" s="121"/>
      <c r="B391" s="121"/>
      <c r="C391" s="43" t="str">
        <f t="shared" ca="1" si="2815"/>
        <v>16x-5y=-52</v>
      </c>
      <c r="D391" s="10" t="s">
        <v>32</v>
      </c>
      <c r="E391">
        <f t="shared" ca="1" si="2816"/>
        <v>4</v>
      </c>
      <c r="G391" s="114"/>
      <c r="H391" s="114"/>
      <c r="I391" s="114"/>
      <c r="J391" s="114"/>
      <c r="K391" s="114"/>
      <c r="L391" s="136"/>
      <c r="P391" s="1">
        <f t="shared" ca="1" si="2754"/>
        <v>4</v>
      </c>
      <c r="Q391" s="2">
        <f ca="1">Q390*2</f>
        <v>16</v>
      </c>
      <c r="R391" s="1">
        <f t="shared" ca="1" si="2754"/>
        <v>-5</v>
      </c>
      <c r="U391">
        <f t="shared" ca="1" si="2785"/>
        <v>4</v>
      </c>
      <c r="V391">
        <f t="shared" ca="1" si="2791"/>
        <v>16</v>
      </c>
      <c r="W391">
        <f t="shared" ca="1" si="2792"/>
        <v>-5</v>
      </c>
      <c r="Y391">
        <f t="shared" ref="Y391" ca="1" si="2841">V391*U390+W391*U391</f>
        <v>-52</v>
      </c>
      <c r="Z391" t="str">
        <f t="shared" ca="1" si="2786"/>
        <v/>
      </c>
      <c r="AA391">
        <f t="shared" ca="1" si="2787"/>
        <v>16</v>
      </c>
      <c r="AB391" t="str">
        <f t="shared" ca="1" si="2788"/>
        <v>x</v>
      </c>
      <c r="AC391" t="str">
        <f t="shared" ref="AC391" ca="1" si="2842">IF(W391&lt;=0,"-","+")</f>
        <v>-</v>
      </c>
      <c r="AD391">
        <f t="shared" ref="AD391" ca="1" si="2843">IF(W391=0,"",IF(W391=1,"",IF(W391=-1,"",ABS(W391))))</f>
        <v>5</v>
      </c>
      <c r="AE391" t="s">
        <v>19</v>
      </c>
      <c r="AF391" t="s">
        <v>13</v>
      </c>
      <c r="AG391" t="str">
        <f t="shared" ref="AG391" ca="1" si="2844">IF(Y391&lt;=0,"-","")</f>
        <v>-</v>
      </c>
      <c r="AH391">
        <f t="shared" ca="1" si="2796"/>
        <v>52</v>
      </c>
      <c r="AJ391" t="str">
        <f t="shared" ca="1" si="2806"/>
        <v>16x-5y=-52</v>
      </c>
      <c r="AM391" s="98" t="s">
        <v>341</v>
      </c>
      <c r="AN391" t="str">
        <f t="shared" ref="AN391" ca="1" si="2845">D390&amp;E390</f>
        <v>x=-2</v>
      </c>
      <c r="AO391" t="s">
        <v>338</v>
      </c>
      <c r="AP391" t="str">
        <f t="shared" ref="AP391" ca="1" si="2846">D391&amp;E391</f>
        <v>y=4</v>
      </c>
      <c r="AQ391" s="98" t="s">
        <v>339</v>
      </c>
      <c r="AR391" t="str">
        <f t="shared" ca="1" si="2670"/>
        <v xml:space="preserve">\\(\\quad x=-2 ,\\quad y=4\\) </v>
      </c>
    </row>
    <row r="392" spans="1:44" x14ac:dyDescent="0.55000000000000004">
      <c r="A392" s="121" t="s">
        <v>3</v>
      </c>
      <c r="B392" s="121" t="s">
        <v>47</v>
      </c>
      <c r="C392" s="43" t="str">
        <f t="shared" ca="1" si="2815"/>
        <v>3x=+6y-48</v>
      </c>
      <c r="D392" s="10" t="s">
        <v>31</v>
      </c>
      <c r="E392">
        <f t="shared" ca="1" si="2816"/>
        <v>-6</v>
      </c>
      <c r="G392" s="114" t="s">
        <v>60</v>
      </c>
      <c r="H392" s="115" t="s">
        <v>343</v>
      </c>
      <c r="I392" s="115" t="str">
        <f t="shared" ref="I392" ca="1" si="2847">AR392</f>
        <v>\\(\\quad \\begin{cases}\\displaystyle\\begin{align}3x=+6y-48\\\\ 9x-8y=-94\\end{align}\\end{cases}\\)</v>
      </c>
      <c r="J392" s="115" t="str">
        <f t="shared" ref="J392" ca="1" si="2848">AR393</f>
        <v xml:space="preserve">\\(\\quad x=-6 ,\\quad y=5\\) </v>
      </c>
      <c r="K392" s="115" t="s">
        <v>62</v>
      </c>
      <c r="L392" s="135" t="str">
        <f t="shared" ca="1" si="2595"/>
        <v>INSERT INTO math(tangen,question,answer,editor,date,count) VALUES('m6200','\\(\\quad \\begin{cases}\\displaystyle\\begin{align}3x=+6y-48\\\\ 9x-8y=-94\\end{align}\\end{cases}\\)','\\(\\quad x=-6 ,\\quad y=5\\) ','harazono',NOW(),0);</v>
      </c>
      <c r="P392" s="1">
        <f t="shared" ca="1" si="2754"/>
        <v>-6</v>
      </c>
      <c r="Q392" s="1">
        <f t="shared" ca="1" si="2754"/>
        <v>3</v>
      </c>
      <c r="R392" s="1">
        <f t="shared" ca="1" si="2754"/>
        <v>-6</v>
      </c>
      <c r="U392">
        <f t="shared" ca="1" si="2785"/>
        <v>-6</v>
      </c>
      <c r="V392">
        <f t="shared" ca="1" si="2791"/>
        <v>3</v>
      </c>
      <c r="W392">
        <f t="shared" ca="1" si="2792"/>
        <v>-6</v>
      </c>
      <c r="X392">
        <f t="shared" ref="X392" ca="1" si="2849">W392*-1</f>
        <v>6</v>
      </c>
      <c r="Y392">
        <f t="shared" ref="Y392" ca="1" si="2850">V392*U392+W392*U393</f>
        <v>-48</v>
      </c>
      <c r="Z392" t="str">
        <f t="shared" ca="1" si="2786"/>
        <v/>
      </c>
      <c r="AA392">
        <f t="shared" ca="1" si="2787"/>
        <v>3</v>
      </c>
      <c r="AB392" t="str">
        <f t="shared" ca="1" si="2788"/>
        <v>x</v>
      </c>
      <c r="AC392" t="s">
        <v>13</v>
      </c>
      <c r="AD392" t="str">
        <f t="shared" ref="AD392" ca="1" si="2851">IF(X392&lt;=0,"-","+")</f>
        <v>+</v>
      </c>
      <c r="AE392">
        <f t="shared" ref="AE392" ca="1" si="2852">IF(X392=0,"",IF(X392=1,"",IF(X392=-1,"",ABS(X392))))</f>
        <v>6</v>
      </c>
      <c r="AF392" t="s">
        <v>19</v>
      </c>
      <c r="AG392" t="str">
        <f t="shared" ref="AG392" ca="1" si="2853">IF(Y392&lt;=0,"-","+")</f>
        <v>-</v>
      </c>
      <c r="AH392">
        <f t="shared" ca="1" si="2796"/>
        <v>48</v>
      </c>
      <c r="AJ392" t="str">
        <f t="shared" ca="1" si="2806"/>
        <v>3x=+6y-48</v>
      </c>
      <c r="AM392" t="s">
        <v>337</v>
      </c>
      <c r="AN392" s="43" t="str">
        <f t="shared" ref="AN392" ca="1" si="2854">C392</f>
        <v>3x=+6y-48</v>
      </c>
      <c r="AO392" s="98" t="s">
        <v>335</v>
      </c>
      <c r="AP392" s="43" t="str">
        <f t="shared" ref="AP392" ca="1" si="2855">C393</f>
        <v>9x-8y=-94</v>
      </c>
      <c r="AQ392" t="s">
        <v>336</v>
      </c>
      <c r="AR392" t="str">
        <f t="shared" ca="1" si="2670"/>
        <v>\\(\\quad \\begin{cases}\\displaystyle\\begin{align}3x=+6y-48\\\\ 9x-8y=-94\\end{align}\\end{cases}\\)</v>
      </c>
    </row>
    <row r="393" spans="1:44" x14ac:dyDescent="0.55000000000000004">
      <c r="A393" s="121"/>
      <c r="B393" s="121"/>
      <c r="C393" s="43" t="str">
        <f t="shared" ca="1" si="2815"/>
        <v>9x-8y=-94</v>
      </c>
      <c r="D393" s="10" t="s">
        <v>32</v>
      </c>
      <c r="E393">
        <f t="shared" ca="1" si="2816"/>
        <v>5</v>
      </c>
      <c r="G393" s="114"/>
      <c r="H393" s="114"/>
      <c r="I393" s="114"/>
      <c r="J393" s="114"/>
      <c r="K393" s="114"/>
      <c r="L393" s="136"/>
      <c r="P393" s="1">
        <f t="shared" ca="1" si="2754"/>
        <v>5</v>
      </c>
      <c r="Q393" s="2">
        <f ca="1">Q392*3</f>
        <v>9</v>
      </c>
      <c r="R393" s="1">
        <f t="shared" ca="1" si="2754"/>
        <v>-8</v>
      </c>
      <c r="U393">
        <f t="shared" ca="1" si="2785"/>
        <v>5</v>
      </c>
      <c r="V393">
        <f t="shared" ca="1" si="2791"/>
        <v>9</v>
      </c>
      <c r="W393">
        <f t="shared" ca="1" si="2792"/>
        <v>-8</v>
      </c>
      <c r="Y393">
        <f t="shared" ref="Y393" ca="1" si="2856">V393*U392+W393*U393</f>
        <v>-94</v>
      </c>
      <c r="Z393" t="str">
        <f t="shared" ca="1" si="2786"/>
        <v/>
      </c>
      <c r="AA393">
        <f t="shared" ca="1" si="2787"/>
        <v>9</v>
      </c>
      <c r="AB393" t="str">
        <f t="shared" ca="1" si="2788"/>
        <v>x</v>
      </c>
      <c r="AC393" t="str">
        <f t="shared" ref="AC393:AC394" ca="1" si="2857">IF(W393&lt;=0,"-","+")</f>
        <v>-</v>
      </c>
      <c r="AD393">
        <f t="shared" ref="AD393:AD394" ca="1" si="2858">IF(W393=0,"",IF(W393=1,"",IF(W393=-1,"",ABS(W393))))</f>
        <v>8</v>
      </c>
      <c r="AE393" t="s">
        <v>19</v>
      </c>
      <c r="AF393" t="s">
        <v>13</v>
      </c>
      <c r="AG393" t="str">
        <f t="shared" ref="AG393:AG394" ca="1" si="2859">IF(Y393&lt;=0,"-","")</f>
        <v>-</v>
      </c>
      <c r="AH393">
        <f t="shared" ca="1" si="2796"/>
        <v>94</v>
      </c>
      <c r="AJ393" t="str">
        <f t="shared" ca="1" si="2806"/>
        <v>9x-8y=-94</v>
      </c>
      <c r="AM393" s="98" t="s">
        <v>341</v>
      </c>
      <c r="AN393" t="str">
        <f t="shared" ref="AN393" ca="1" si="2860">D392&amp;E392</f>
        <v>x=-6</v>
      </c>
      <c r="AO393" t="s">
        <v>338</v>
      </c>
      <c r="AP393" t="str">
        <f t="shared" ref="AP393" ca="1" si="2861">D393&amp;E393</f>
        <v>y=5</v>
      </c>
      <c r="AQ393" s="98" t="s">
        <v>339</v>
      </c>
      <c r="AR393" t="str">
        <f t="shared" ca="1" si="2670"/>
        <v xml:space="preserve">\\(\\quad x=-6 ,\\quad y=5\\) </v>
      </c>
    </row>
    <row r="394" spans="1:44" x14ac:dyDescent="0.55000000000000004">
      <c r="A394" s="121" t="s">
        <v>3</v>
      </c>
      <c r="B394" s="121" t="s">
        <v>47</v>
      </c>
      <c r="C394" s="43" t="str">
        <f t="shared" ca="1" si="2815"/>
        <v>-x+y=4</v>
      </c>
      <c r="D394" s="10" t="s">
        <v>31</v>
      </c>
      <c r="E394">
        <f t="shared" ca="1" si="2816"/>
        <v>-2</v>
      </c>
      <c r="G394" s="114" t="s">
        <v>60</v>
      </c>
      <c r="H394" s="115" t="s">
        <v>343</v>
      </c>
      <c r="I394" s="115" t="str">
        <f t="shared" ref="I394" ca="1" si="2862">AR394</f>
        <v>\\(\\quad \\begin{cases}\\displaystyle\\begin{align}-x+y=4\\\\ -y=10x+22\\end{align}\\end{cases}\\)</v>
      </c>
      <c r="J394" s="115" t="str">
        <f t="shared" ref="J394" ca="1" si="2863">AR395</f>
        <v xml:space="preserve">\\(\\quad x=-2 ,\\quad y=2\\) </v>
      </c>
      <c r="K394" s="115" t="s">
        <v>62</v>
      </c>
      <c r="L394" s="135" t="str">
        <f t="shared" ca="1" si="2595"/>
        <v>INSERT INTO math(tangen,question,answer,editor,date,count) VALUES('m6200','\\(\\quad \\begin{cases}\\displaystyle\\begin{align}-x+y=4\\\\ -y=10x+22\\end{align}\\end{cases}\\)','\\(\\quad x=-2 ,\\quad y=2\\) ','harazono',NOW(),0);</v>
      </c>
      <c r="P394" s="1">
        <f t="shared" ca="1" si="2754"/>
        <v>-2</v>
      </c>
      <c r="Q394" s="1">
        <f t="shared" ca="1" si="2754"/>
        <v>-1</v>
      </c>
      <c r="R394" s="1">
        <f t="shared" ca="1" si="2754"/>
        <v>1</v>
      </c>
      <c r="T394" s="2"/>
      <c r="U394" s="2">
        <f t="shared" ca="1" si="2785"/>
        <v>-2</v>
      </c>
      <c r="V394" s="2">
        <f t="shared" ref="V394:V403" ca="1" si="2864">IF(Q394=0,2,Q394)</f>
        <v>-1</v>
      </c>
      <c r="W394" s="2">
        <f t="shared" ref="W394:W403" ca="1" si="2865">IF(R394=0,2,R394)</f>
        <v>1</v>
      </c>
      <c r="X394" s="2"/>
      <c r="Y394" s="2">
        <f ca="1">V394*U394+W394*U395</f>
        <v>4</v>
      </c>
      <c r="Z394" s="2" t="str">
        <f t="shared" ca="1" si="2786"/>
        <v>-</v>
      </c>
      <c r="AA394" s="2" t="str">
        <f t="shared" ca="1" si="2787"/>
        <v/>
      </c>
      <c r="AB394" s="2" t="str">
        <f t="shared" ca="1" si="2788"/>
        <v>x</v>
      </c>
      <c r="AC394" s="2" t="str">
        <f t="shared" ca="1" si="2857"/>
        <v>+</v>
      </c>
      <c r="AD394" s="2" t="str">
        <f t="shared" ca="1" si="2858"/>
        <v/>
      </c>
      <c r="AE394" s="2" t="s">
        <v>19</v>
      </c>
      <c r="AF394" s="2" t="s">
        <v>13</v>
      </c>
      <c r="AG394" s="2" t="str">
        <f t="shared" ca="1" si="2859"/>
        <v/>
      </c>
      <c r="AH394" s="2">
        <f t="shared" ca="1" si="2796"/>
        <v>4</v>
      </c>
      <c r="AI394" s="2"/>
      <c r="AJ394" s="2" t="str">
        <f ca="1">Z394&amp;AA394&amp;AB394&amp;AC394&amp;AD394&amp;AE394&amp;AF394&amp;AG394&amp;AH394</f>
        <v>-x+y=4</v>
      </c>
      <c r="AM394" t="s">
        <v>337</v>
      </c>
      <c r="AN394" s="43" t="str">
        <f t="shared" ref="AN394" ca="1" si="2866">C394</f>
        <v>-x+y=4</v>
      </c>
      <c r="AO394" s="98" t="s">
        <v>335</v>
      </c>
      <c r="AP394" s="43" t="str">
        <f t="shared" ref="AP394" ca="1" si="2867">C395</f>
        <v>-y=10x+22</v>
      </c>
      <c r="AQ394" t="s">
        <v>336</v>
      </c>
      <c r="AR394" t="str">
        <f t="shared" ca="1" si="2670"/>
        <v>\\(\\quad \\begin{cases}\\displaystyle\\begin{align}-x+y=4\\\\ -y=10x+22\\end{align}\\end{cases}\\)</v>
      </c>
    </row>
    <row r="395" spans="1:44" x14ac:dyDescent="0.55000000000000004">
      <c r="A395" s="121"/>
      <c r="B395" s="121"/>
      <c r="C395" s="43" t="str">
        <f t="shared" ca="1" si="2815"/>
        <v>-y=10x+22</v>
      </c>
      <c r="D395" s="10" t="s">
        <v>32</v>
      </c>
      <c r="E395">
        <f t="shared" ca="1" si="2816"/>
        <v>2</v>
      </c>
      <c r="G395" s="114"/>
      <c r="H395" s="114"/>
      <c r="I395" s="114"/>
      <c r="J395" s="114"/>
      <c r="K395" s="114"/>
      <c r="L395" s="136"/>
      <c r="P395" s="1">
        <f t="shared" ca="1" si="2754"/>
        <v>0</v>
      </c>
      <c r="Q395" s="1">
        <f t="shared" ca="1" si="2754"/>
        <v>-10</v>
      </c>
      <c r="R395" s="2">
        <f ca="1">R394</f>
        <v>1</v>
      </c>
      <c r="T395" s="2"/>
      <c r="U395" s="2">
        <f t="shared" ca="1" si="2785"/>
        <v>2</v>
      </c>
      <c r="V395" s="2">
        <f t="shared" ca="1" si="2864"/>
        <v>-10</v>
      </c>
      <c r="W395" s="2">
        <f t="shared" ca="1" si="2865"/>
        <v>1</v>
      </c>
      <c r="X395" s="2">
        <f t="shared" ref="X395" ca="1" si="2868">V395*-1</f>
        <v>10</v>
      </c>
      <c r="Y395" s="2">
        <f ca="1">V395*U394+W395*U395</f>
        <v>22</v>
      </c>
      <c r="Z395" s="2" t="str">
        <f t="shared" ca="1" si="2786"/>
        <v>-</v>
      </c>
      <c r="AA395" s="2" t="str">
        <f t="shared" ref="AA395" ca="1" si="2869">IF(W395=0,"",IF(W395=1,"",IF(W395=-1,"",ABS(W395))))</f>
        <v/>
      </c>
      <c r="AB395" s="2" t="s">
        <v>19</v>
      </c>
      <c r="AC395" s="2" t="s">
        <v>13</v>
      </c>
      <c r="AD395" s="2" t="str">
        <f t="shared" ref="AD395" ca="1" si="2870">IF(X395&lt;=0,"-","")</f>
        <v/>
      </c>
      <c r="AE395" s="2">
        <f t="shared" ref="AE395" ca="1" si="2871">IF(X395=0,"",IF(X395=1,"",IF(X395=-1,"",ABS(X395))))</f>
        <v>10</v>
      </c>
      <c r="AF395" s="2" t="str">
        <f t="shared" ref="AF395" ca="1" si="2872">IF(V395=0,"","x")</f>
        <v>x</v>
      </c>
      <c r="AG395" s="2" t="str">
        <f ca="1">IF(Y395&lt;=0,"-","+")</f>
        <v>+</v>
      </c>
      <c r="AH395" s="2">
        <f t="shared" ca="1" si="2796"/>
        <v>22</v>
      </c>
      <c r="AI395" s="2"/>
      <c r="AJ395" s="2" t="str">
        <f ca="1">Z395&amp;AA395&amp;AB395&amp;AC395&amp;AD395&amp;AE395&amp;AF395&amp;AG395&amp;AH395</f>
        <v>-y=10x+22</v>
      </c>
      <c r="AM395" s="98" t="s">
        <v>341</v>
      </c>
      <c r="AN395" t="str">
        <f t="shared" ref="AN395" ca="1" si="2873">D394&amp;E394</f>
        <v>x=-2</v>
      </c>
      <c r="AO395" t="s">
        <v>338</v>
      </c>
      <c r="AP395" t="str">
        <f t="shared" ref="AP395" ca="1" si="2874">D395&amp;E395</f>
        <v>y=2</v>
      </c>
      <c r="AQ395" s="98" t="s">
        <v>339</v>
      </c>
      <c r="AR395" t="str">
        <f t="shared" ca="1" si="2670"/>
        <v xml:space="preserve">\\(\\quad x=-2 ,\\quad y=2\\) </v>
      </c>
    </row>
    <row r="396" spans="1:44" x14ac:dyDescent="0.55000000000000004">
      <c r="A396" s="121" t="s">
        <v>3</v>
      </c>
      <c r="B396" s="121" t="s">
        <v>47</v>
      </c>
      <c r="C396" s="43" t="str">
        <f t="shared" ca="1" si="2815"/>
        <v>2x-10y=-4</v>
      </c>
      <c r="D396" s="10" t="s">
        <v>31</v>
      </c>
      <c r="E396">
        <f t="shared" ca="1" si="2816"/>
        <v>8</v>
      </c>
      <c r="G396" s="114" t="s">
        <v>60</v>
      </c>
      <c r="H396" s="115" t="s">
        <v>343</v>
      </c>
      <c r="I396" s="115" t="str">
        <f t="shared" ref="I396" ca="1" si="2875">AR396</f>
        <v>\\(\\quad \\begin{cases}\\displaystyle\\begin{align}2x-10y=-4\\\\ -10y=4x-52\\end{align}\\end{cases}\\)</v>
      </c>
      <c r="J396" s="115" t="str">
        <f t="shared" ref="J396" ca="1" si="2876">AR397</f>
        <v xml:space="preserve">\\(\\quad x=8 ,\\quad y=2\\) </v>
      </c>
      <c r="K396" s="115" t="s">
        <v>62</v>
      </c>
      <c r="L396" s="135" t="str">
        <f t="shared" ca="1" si="2595"/>
        <v>INSERT INTO math(tangen,question,answer,editor,date,count) VALUES('m6200','\\(\\quad \\begin{cases}\\displaystyle\\begin{align}2x-10y=-4\\\\ -10y=4x-52\\end{align}\\end{cases}\\)','\\(\\quad x=8 ,\\quad y=2\\) ','harazono',NOW(),0);</v>
      </c>
      <c r="P396" s="1">
        <f t="shared" ca="1" si="2754"/>
        <v>8</v>
      </c>
      <c r="Q396" s="1">
        <f t="shared" ca="1" si="2754"/>
        <v>0</v>
      </c>
      <c r="R396" s="1">
        <f t="shared" ca="1" si="2754"/>
        <v>-10</v>
      </c>
      <c r="T396" s="2"/>
      <c r="U396" s="2">
        <f t="shared" ca="1" si="2785"/>
        <v>8</v>
      </c>
      <c r="V396" s="2">
        <f t="shared" ca="1" si="2864"/>
        <v>2</v>
      </c>
      <c r="W396" s="2">
        <f t="shared" ca="1" si="2865"/>
        <v>-10</v>
      </c>
      <c r="X396" s="2"/>
      <c r="Y396" s="2">
        <f t="shared" ref="Y396" ca="1" si="2877">V396*U396+W396*U397</f>
        <v>-4</v>
      </c>
      <c r="Z396" s="2" t="str">
        <f t="shared" ca="1" si="2786"/>
        <v/>
      </c>
      <c r="AA396" s="2">
        <f t="shared" ref="AA396" ca="1" si="2878">IF(V396=0,"",IF(V396=1,"",IF(V396=-1,"",ABS(V396))))</f>
        <v>2</v>
      </c>
      <c r="AB396" s="2" t="str">
        <f t="shared" ref="AB396" ca="1" si="2879">IF(V396=0,"","x")</f>
        <v>x</v>
      </c>
      <c r="AC396" s="2" t="str">
        <f t="shared" ref="AC396" ca="1" si="2880">IF(W396&lt;=0,"-","+")</f>
        <v>-</v>
      </c>
      <c r="AD396" s="2">
        <f t="shared" ref="AD396" ca="1" si="2881">IF(W396=0,"",IF(W396=1,"",IF(W396=-1,"",ABS(W396))))</f>
        <v>10</v>
      </c>
      <c r="AE396" s="2" t="s">
        <v>19</v>
      </c>
      <c r="AF396" s="2" t="s">
        <v>13</v>
      </c>
      <c r="AG396" s="2" t="str">
        <f t="shared" ref="AG396" ca="1" si="2882">IF(Y396&lt;=0,"-","")</f>
        <v>-</v>
      </c>
      <c r="AH396" s="2">
        <f t="shared" ca="1" si="2796"/>
        <v>4</v>
      </c>
      <c r="AI396" s="2"/>
      <c r="AJ396" s="2" t="str">
        <f t="shared" ref="AJ396:AJ403" ca="1" si="2883">Z396&amp;AA396&amp;AB396&amp;AC396&amp;AD396&amp;AE396&amp;AF396&amp;AG396&amp;AH396</f>
        <v>2x-10y=-4</v>
      </c>
      <c r="AM396" t="s">
        <v>337</v>
      </c>
      <c r="AN396" s="43" t="str">
        <f t="shared" ref="AN396" ca="1" si="2884">C396</f>
        <v>2x-10y=-4</v>
      </c>
      <c r="AO396" s="98" t="s">
        <v>335</v>
      </c>
      <c r="AP396" s="43" t="str">
        <f t="shared" ref="AP396" ca="1" si="2885">C397</f>
        <v>-10y=4x-52</v>
      </c>
      <c r="AQ396" t="s">
        <v>336</v>
      </c>
      <c r="AR396" t="str">
        <f t="shared" ca="1" si="2670"/>
        <v>\\(\\quad \\begin{cases}\\displaystyle\\begin{align}2x-10y=-4\\\\ -10y=4x-52\\end{align}\\end{cases}\\)</v>
      </c>
    </row>
    <row r="397" spans="1:44" x14ac:dyDescent="0.55000000000000004">
      <c r="A397" s="121"/>
      <c r="B397" s="121"/>
      <c r="C397" s="43" t="str">
        <f t="shared" ca="1" si="2815"/>
        <v>-10y=4x-52</v>
      </c>
      <c r="D397" s="10" t="s">
        <v>32</v>
      </c>
      <c r="E397">
        <f t="shared" ca="1" si="2816"/>
        <v>2</v>
      </c>
      <c r="G397" s="114"/>
      <c r="H397" s="114"/>
      <c r="I397" s="114"/>
      <c r="J397" s="114"/>
      <c r="K397" s="114"/>
      <c r="L397" s="136"/>
      <c r="P397" s="1">
        <f t="shared" ref="P397:R403" ca="1" si="2886">RANDBETWEEN(-10,10)</f>
        <v>0</v>
      </c>
      <c r="Q397" s="1">
        <f t="shared" ca="1" si="2886"/>
        <v>-4</v>
      </c>
      <c r="R397" s="2">
        <f ca="1">R396</f>
        <v>-10</v>
      </c>
      <c r="T397" s="2"/>
      <c r="U397" s="2">
        <f t="shared" ca="1" si="2785"/>
        <v>2</v>
      </c>
      <c r="V397" s="2">
        <f t="shared" ca="1" si="2864"/>
        <v>-4</v>
      </c>
      <c r="W397" s="2">
        <f t="shared" ca="1" si="2865"/>
        <v>-10</v>
      </c>
      <c r="X397" s="2">
        <f t="shared" ref="X397" ca="1" si="2887">V397*-1</f>
        <v>4</v>
      </c>
      <c r="Y397" s="2">
        <f t="shared" ref="Y397" ca="1" si="2888">V397*U396+W397*U397</f>
        <v>-52</v>
      </c>
      <c r="Z397" s="2" t="str">
        <f t="shared" ca="1" si="2786"/>
        <v>-</v>
      </c>
      <c r="AA397" s="2">
        <f t="shared" ref="AA397" ca="1" si="2889">IF(W397=0,"",IF(W397=1,"",IF(W397=-1,"",ABS(W397))))</f>
        <v>10</v>
      </c>
      <c r="AB397" s="2" t="s">
        <v>19</v>
      </c>
      <c r="AC397" s="2" t="s">
        <v>13</v>
      </c>
      <c r="AD397" s="2" t="str">
        <f t="shared" ref="AD397" ca="1" si="2890">IF(X397&lt;=0,"-","")</f>
        <v/>
      </c>
      <c r="AE397" s="2">
        <f t="shared" ref="AE397" ca="1" si="2891">IF(X397=0,"",IF(X397=1,"",IF(X397=-1,"",ABS(X397))))</f>
        <v>4</v>
      </c>
      <c r="AF397" s="2" t="str">
        <f t="shared" ref="AF397" ca="1" si="2892">IF(V397=0,"","x")</f>
        <v>x</v>
      </c>
      <c r="AG397" s="2" t="str">
        <f t="shared" ref="AG397" ca="1" si="2893">IF(Y397&lt;=0,"-","+")</f>
        <v>-</v>
      </c>
      <c r="AH397" s="2">
        <f t="shared" ca="1" si="2796"/>
        <v>52</v>
      </c>
      <c r="AI397" s="2"/>
      <c r="AJ397" s="2" t="str">
        <f t="shared" ca="1" si="2883"/>
        <v>-10y=4x-52</v>
      </c>
      <c r="AM397" s="98" t="s">
        <v>341</v>
      </c>
      <c r="AN397" t="str">
        <f t="shared" ref="AN397" ca="1" si="2894">D396&amp;E396</f>
        <v>x=8</v>
      </c>
      <c r="AO397" t="s">
        <v>338</v>
      </c>
      <c r="AP397" t="str">
        <f t="shared" ref="AP397" ca="1" si="2895">D397&amp;E397</f>
        <v>y=2</v>
      </c>
      <c r="AQ397" s="98" t="s">
        <v>339</v>
      </c>
      <c r="AR397" t="str">
        <f t="shared" ca="1" si="2670"/>
        <v xml:space="preserve">\\(\\quad x=8 ,\\quad y=2\\) </v>
      </c>
    </row>
    <row r="398" spans="1:44" x14ac:dyDescent="0.55000000000000004">
      <c r="A398" s="121" t="s">
        <v>3</v>
      </c>
      <c r="B398" s="121" t="s">
        <v>47</v>
      </c>
      <c r="C398" s="43" t="str">
        <f t="shared" ca="1" si="2815"/>
        <v>7x+10y=-44</v>
      </c>
      <c r="D398" s="10" t="s">
        <v>31</v>
      </c>
      <c r="E398">
        <f t="shared" ca="1" si="2816"/>
        <v>-2</v>
      </c>
      <c r="G398" s="114" t="s">
        <v>60</v>
      </c>
      <c r="H398" s="115" t="s">
        <v>343</v>
      </c>
      <c r="I398" s="115" t="str">
        <f t="shared" ref="I398" ca="1" si="2896">AR398</f>
        <v>\\(\\quad \\begin{cases}\\displaystyle\\begin{align}7x+10y=-44\\\\ -10y=10x-10\\end{align}\\end{cases}\\)</v>
      </c>
      <c r="J398" s="115" t="str">
        <f t="shared" ref="J398" ca="1" si="2897">AR399</f>
        <v xml:space="preserve">\\(\\quad x=-2 ,\\quad y=-3\\) </v>
      </c>
      <c r="K398" s="115" t="s">
        <v>62</v>
      </c>
      <c r="L398" s="135" t="str">
        <f t="shared" ca="1" si="2595"/>
        <v>INSERT INTO math(tangen,question,answer,editor,date,count) VALUES('m6200','\\(\\quad \\begin{cases}\\displaystyle\\begin{align}7x+10y=-44\\\\ -10y=10x-10\\end{align}\\end{cases}\\)','\\(\\quad x=-2 ,\\quad y=-3\\) ','harazono',NOW(),0);</v>
      </c>
      <c r="P398" s="1">
        <f t="shared" ca="1" si="2886"/>
        <v>-2</v>
      </c>
      <c r="Q398" s="1">
        <f t="shared" ca="1" si="2886"/>
        <v>7</v>
      </c>
      <c r="R398" s="1">
        <f t="shared" ca="1" si="2886"/>
        <v>10</v>
      </c>
      <c r="T398" s="2"/>
      <c r="U398" s="2">
        <f t="shared" ca="1" si="2785"/>
        <v>-2</v>
      </c>
      <c r="V398" s="2">
        <f t="shared" ca="1" si="2864"/>
        <v>7</v>
      </c>
      <c r="W398" s="2">
        <f t="shared" ca="1" si="2865"/>
        <v>10</v>
      </c>
      <c r="X398" s="2"/>
      <c r="Y398" s="2">
        <f t="shared" ref="Y398" ca="1" si="2898">V398*U398+W398*U399</f>
        <v>-44</v>
      </c>
      <c r="Z398" s="2" t="str">
        <f t="shared" ca="1" si="2786"/>
        <v/>
      </c>
      <c r="AA398" s="2">
        <f t="shared" ref="AA398" ca="1" si="2899">IF(V398=0,"",IF(V398=1,"",IF(V398=-1,"",ABS(V398))))</f>
        <v>7</v>
      </c>
      <c r="AB398" s="2" t="str">
        <f t="shared" ref="AB398" ca="1" si="2900">IF(V398=0,"","x")</f>
        <v>x</v>
      </c>
      <c r="AC398" s="2" t="str">
        <f t="shared" ref="AC398" ca="1" si="2901">IF(W398&lt;=0,"-","+")</f>
        <v>+</v>
      </c>
      <c r="AD398" s="2">
        <f t="shared" ref="AD398" ca="1" si="2902">IF(W398=0,"",IF(W398=1,"",IF(W398=-1,"",ABS(W398))))</f>
        <v>10</v>
      </c>
      <c r="AE398" s="2" t="s">
        <v>19</v>
      </c>
      <c r="AF398" s="2" t="s">
        <v>13</v>
      </c>
      <c r="AG398" s="2" t="str">
        <f t="shared" ref="AG398" ca="1" si="2903">IF(Y398&lt;=0,"-","")</f>
        <v>-</v>
      </c>
      <c r="AH398" s="2">
        <f t="shared" ca="1" si="2796"/>
        <v>44</v>
      </c>
      <c r="AI398" s="2"/>
      <c r="AJ398" s="2" t="str">
        <f t="shared" ca="1" si="2883"/>
        <v>7x+10y=-44</v>
      </c>
      <c r="AM398" t="s">
        <v>337</v>
      </c>
      <c r="AN398" s="43" t="str">
        <f t="shared" ref="AN398" ca="1" si="2904">C398</f>
        <v>7x+10y=-44</v>
      </c>
      <c r="AO398" s="98" t="s">
        <v>335</v>
      </c>
      <c r="AP398" s="43" t="str">
        <f t="shared" ref="AP398" ca="1" si="2905">C399</f>
        <v>-10y=10x-10</v>
      </c>
      <c r="AQ398" t="s">
        <v>336</v>
      </c>
      <c r="AR398" t="str">
        <f t="shared" ca="1" si="2670"/>
        <v>\\(\\quad \\begin{cases}\\displaystyle\\begin{align}7x+10y=-44\\\\ -10y=10x-10\\end{align}\\end{cases}\\)</v>
      </c>
    </row>
    <row r="399" spans="1:44" x14ac:dyDescent="0.55000000000000004">
      <c r="A399" s="121"/>
      <c r="B399" s="121"/>
      <c r="C399" s="43" t="str">
        <f t="shared" ca="1" si="2815"/>
        <v>-10y=10x-10</v>
      </c>
      <c r="D399" s="10" t="s">
        <v>32</v>
      </c>
      <c r="E399">
        <f t="shared" ca="1" si="2816"/>
        <v>-3</v>
      </c>
      <c r="G399" s="114"/>
      <c r="H399" s="114"/>
      <c r="I399" s="114"/>
      <c r="J399" s="114"/>
      <c r="K399" s="114"/>
      <c r="L399" s="136"/>
      <c r="P399" s="1">
        <f t="shared" ca="1" si="2886"/>
        <v>-3</v>
      </c>
      <c r="Q399" s="1">
        <f t="shared" ca="1" si="2886"/>
        <v>-10</v>
      </c>
      <c r="R399" s="2">
        <f ca="1">R398</f>
        <v>10</v>
      </c>
      <c r="T399" s="2"/>
      <c r="U399" s="2">
        <f t="shared" ca="1" si="2785"/>
        <v>-3</v>
      </c>
      <c r="V399" s="2">
        <f t="shared" ca="1" si="2864"/>
        <v>-10</v>
      </c>
      <c r="W399" s="2">
        <f t="shared" ca="1" si="2865"/>
        <v>10</v>
      </c>
      <c r="X399" s="2">
        <f t="shared" ref="X399" ca="1" si="2906">V399*-1</f>
        <v>10</v>
      </c>
      <c r="Y399" s="2">
        <f t="shared" ref="Y399" ca="1" si="2907">V399*U398+W399*U399</f>
        <v>-10</v>
      </c>
      <c r="Z399" s="2" t="str">
        <f t="shared" ca="1" si="2786"/>
        <v>-</v>
      </c>
      <c r="AA399" s="2">
        <f t="shared" ref="AA399" ca="1" si="2908">IF(W399=0,"",IF(W399=1,"",IF(W399=-1,"",ABS(W399))))</f>
        <v>10</v>
      </c>
      <c r="AB399" s="2" t="s">
        <v>19</v>
      </c>
      <c r="AC399" s="2" t="s">
        <v>13</v>
      </c>
      <c r="AD399" s="2" t="str">
        <f t="shared" ref="AD399" ca="1" si="2909">IF(X399&lt;=0,"-","")</f>
        <v/>
      </c>
      <c r="AE399" s="2">
        <f t="shared" ref="AE399" ca="1" si="2910">IF(X399=0,"",IF(X399=1,"",IF(X399=-1,"",ABS(X399))))</f>
        <v>10</v>
      </c>
      <c r="AF399" s="2" t="str">
        <f t="shared" ref="AF399" ca="1" si="2911">IF(V399=0,"","x")</f>
        <v>x</v>
      </c>
      <c r="AG399" s="2" t="str">
        <f t="shared" ref="AG399" ca="1" si="2912">IF(Y399&lt;=0,"-","+")</f>
        <v>-</v>
      </c>
      <c r="AH399" s="2">
        <f t="shared" ca="1" si="2796"/>
        <v>10</v>
      </c>
      <c r="AI399" s="2"/>
      <c r="AJ399" s="2" t="str">
        <f t="shared" ca="1" si="2883"/>
        <v>-10y=10x-10</v>
      </c>
      <c r="AM399" s="98" t="s">
        <v>341</v>
      </c>
      <c r="AN399" t="str">
        <f t="shared" ref="AN399" ca="1" si="2913">D398&amp;E398</f>
        <v>x=-2</v>
      </c>
      <c r="AO399" t="s">
        <v>338</v>
      </c>
      <c r="AP399" t="str">
        <f t="shared" ref="AP399" ca="1" si="2914">D399&amp;E399</f>
        <v>y=-3</v>
      </c>
      <c r="AQ399" s="98" t="s">
        <v>339</v>
      </c>
      <c r="AR399" t="str">
        <f t="shared" ca="1" si="2670"/>
        <v xml:space="preserve">\\(\\quad x=-2 ,\\quad y=-3\\) </v>
      </c>
    </row>
    <row r="400" spans="1:44" x14ac:dyDescent="0.55000000000000004">
      <c r="A400" s="121" t="s">
        <v>3</v>
      </c>
      <c r="B400" s="121" t="s">
        <v>47</v>
      </c>
      <c r="C400" s="43" t="str">
        <f t="shared" ca="1" si="2815"/>
        <v>6x+y=32</v>
      </c>
      <c r="D400" s="10" t="s">
        <v>31</v>
      </c>
      <c r="E400">
        <f t="shared" ca="1" si="2816"/>
        <v>6</v>
      </c>
      <c r="G400" s="114" t="s">
        <v>60</v>
      </c>
      <c r="H400" s="115" t="s">
        <v>343</v>
      </c>
      <c r="I400" s="115" t="str">
        <f t="shared" ref="I400" ca="1" si="2915">AR400</f>
        <v>\\(\\quad \\begin{cases}\\displaystyle\\begin{align}6x+y=32\\\\ 2y=-2x+4\\end{align}\\end{cases}\\)</v>
      </c>
      <c r="J400" s="115" t="str">
        <f t="shared" ref="J400" ca="1" si="2916">AR401</f>
        <v xml:space="preserve">\\(\\quad x=6 ,\\quad y=-4\\) </v>
      </c>
      <c r="K400" s="115" t="s">
        <v>62</v>
      </c>
      <c r="L400" s="135" t="str">
        <f t="shared" ca="1" si="2595"/>
        <v>INSERT INTO math(tangen,question,answer,editor,date,count) VALUES('m6200','\\(\\quad \\begin{cases}\\displaystyle\\begin{align}6x+y=32\\\\ 2y=-2x+4\\end{align}\\end{cases}\\)','\\(\\quad x=6 ,\\quad y=-4\\) ','harazono',NOW(),0);</v>
      </c>
      <c r="P400" s="1">
        <f t="shared" ca="1" si="2886"/>
        <v>6</v>
      </c>
      <c r="Q400" s="1">
        <f t="shared" ca="1" si="2886"/>
        <v>6</v>
      </c>
      <c r="R400" s="1">
        <f ca="1">RANDBETWEEN(-10,10)</f>
        <v>1</v>
      </c>
      <c r="T400" s="2"/>
      <c r="U400" s="2">
        <f t="shared" ca="1" si="2785"/>
        <v>6</v>
      </c>
      <c r="V400" s="2">
        <f t="shared" ca="1" si="2864"/>
        <v>6</v>
      </c>
      <c r="W400" s="2">
        <f t="shared" ca="1" si="2865"/>
        <v>1</v>
      </c>
      <c r="X400" s="2"/>
      <c r="Y400" s="2">
        <f t="shared" ref="Y400" ca="1" si="2917">V400*U400+W400*U401</f>
        <v>32</v>
      </c>
      <c r="Z400" s="2" t="str">
        <f t="shared" ca="1" si="2786"/>
        <v/>
      </c>
      <c r="AA400" s="2">
        <f t="shared" ref="AA400" ca="1" si="2918">IF(V400=0,"",IF(V400=1,"",IF(V400=-1,"",ABS(V400))))</f>
        <v>6</v>
      </c>
      <c r="AB400" s="2" t="str">
        <f t="shared" ref="AB400" ca="1" si="2919">IF(V400=0,"","x")</f>
        <v>x</v>
      </c>
      <c r="AC400" s="2" t="str">
        <f t="shared" ref="AC400" ca="1" si="2920">IF(W400&lt;=0,"-","+")</f>
        <v>+</v>
      </c>
      <c r="AD400" s="2" t="str">
        <f t="shared" ref="AD400" ca="1" si="2921">IF(W400=0,"",IF(W400=1,"",IF(W400=-1,"",ABS(W400))))</f>
        <v/>
      </c>
      <c r="AE400" s="2" t="s">
        <v>19</v>
      </c>
      <c r="AF400" s="2" t="s">
        <v>13</v>
      </c>
      <c r="AG400" s="2" t="str">
        <f t="shared" ref="AG400" ca="1" si="2922">IF(Y400&lt;=0,"-","")</f>
        <v/>
      </c>
      <c r="AH400" s="2">
        <f t="shared" ca="1" si="2796"/>
        <v>32</v>
      </c>
      <c r="AI400" s="2"/>
      <c r="AJ400" s="2" t="str">
        <f t="shared" ca="1" si="2883"/>
        <v>6x+y=32</v>
      </c>
      <c r="AM400" t="s">
        <v>337</v>
      </c>
      <c r="AN400" s="43" t="str">
        <f t="shared" ref="AN400" ca="1" si="2923">C400</f>
        <v>6x+y=32</v>
      </c>
      <c r="AO400" s="98" t="s">
        <v>335</v>
      </c>
      <c r="AP400" s="43" t="str">
        <f t="shared" ref="AP400" ca="1" si="2924">C401</f>
        <v>2y=-2x+4</v>
      </c>
      <c r="AQ400" t="s">
        <v>336</v>
      </c>
      <c r="AR400" t="str">
        <f t="shared" ca="1" si="2670"/>
        <v>\\(\\quad \\begin{cases}\\displaystyle\\begin{align}6x+y=32\\\\ 2y=-2x+4\\end{align}\\end{cases}\\)</v>
      </c>
    </row>
    <row r="401" spans="1:44" x14ac:dyDescent="0.55000000000000004">
      <c r="A401" s="121"/>
      <c r="B401" s="121"/>
      <c r="C401" s="43" t="str">
        <f t="shared" ca="1" si="2815"/>
        <v>2y=-2x+4</v>
      </c>
      <c r="D401" s="10" t="s">
        <v>32</v>
      </c>
      <c r="E401">
        <f t="shared" ca="1" si="2816"/>
        <v>-4</v>
      </c>
      <c r="G401" s="114"/>
      <c r="H401" s="114"/>
      <c r="I401" s="114"/>
      <c r="J401" s="114"/>
      <c r="K401" s="114"/>
      <c r="L401" s="136"/>
      <c r="P401" s="1">
        <f t="shared" ca="1" si="2886"/>
        <v>-4</v>
      </c>
      <c r="Q401" s="1">
        <f t="shared" ca="1" si="2886"/>
        <v>2</v>
      </c>
      <c r="R401" s="2">
        <f ca="1">R400*2</f>
        <v>2</v>
      </c>
      <c r="T401" s="2"/>
      <c r="U401" s="2">
        <f t="shared" ca="1" si="2785"/>
        <v>-4</v>
      </c>
      <c r="V401" s="2">
        <f t="shared" ca="1" si="2864"/>
        <v>2</v>
      </c>
      <c r="W401" s="2">
        <f t="shared" ca="1" si="2865"/>
        <v>2</v>
      </c>
      <c r="X401" s="2">
        <f t="shared" ref="X401" ca="1" si="2925">V401*-1</f>
        <v>-2</v>
      </c>
      <c r="Y401" s="2">
        <f t="shared" ref="Y401" ca="1" si="2926">V401*U400+W401*U401</f>
        <v>4</v>
      </c>
      <c r="Z401" s="2" t="str">
        <f t="shared" ca="1" si="2786"/>
        <v/>
      </c>
      <c r="AA401" s="2">
        <f t="shared" ref="AA401" ca="1" si="2927">IF(W401=0,"",IF(W401=1,"",IF(W401=-1,"",ABS(W401))))</f>
        <v>2</v>
      </c>
      <c r="AB401" s="2" t="s">
        <v>19</v>
      </c>
      <c r="AC401" s="2" t="s">
        <v>13</v>
      </c>
      <c r="AD401" s="2" t="str">
        <f t="shared" ref="AD401" ca="1" si="2928">IF(X401&lt;=0,"-","")</f>
        <v>-</v>
      </c>
      <c r="AE401" s="2">
        <f t="shared" ref="AE401" ca="1" si="2929">IF(X401=0,"",IF(X401=1,"",IF(X401=-1,"",ABS(X401))))</f>
        <v>2</v>
      </c>
      <c r="AF401" s="2" t="str">
        <f t="shared" ref="AF401" ca="1" si="2930">IF(V401=0,"","x")</f>
        <v>x</v>
      </c>
      <c r="AG401" s="2" t="str">
        <f t="shared" ref="AG401" ca="1" si="2931">IF(Y401&lt;=0,"-","+")</f>
        <v>+</v>
      </c>
      <c r="AH401" s="2">
        <f t="shared" ca="1" si="2796"/>
        <v>4</v>
      </c>
      <c r="AI401" s="2"/>
      <c r="AJ401" s="2" t="str">
        <f t="shared" ca="1" si="2883"/>
        <v>2y=-2x+4</v>
      </c>
      <c r="AM401" s="98" t="s">
        <v>341</v>
      </c>
      <c r="AN401" t="str">
        <f t="shared" ref="AN401" ca="1" si="2932">D400&amp;E400</f>
        <v>x=6</v>
      </c>
      <c r="AO401" t="s">
        <v>338</v>
      </c>
      <c r="AP401" t="str">
        <f t="shared" ref="AP401" ca="1" si="2933">D401&amp;E401</f>
        <v>y=-4</v>
      </c>
      <c r="AQ401" s="98" t="s">
        <v>339</v>
      </c>
      <c r="AR401" t="str">
        <f t="shared" ca="1" si="2670"/>
        <v xml:space="preserve">\\(\\quad x=6 ,\\quad y=-4\\) </v>
      </c>
    </row>
    <row r="402" spans="1:44" x14ac:dyDescent="0.55000000000000004">
      <c r="A402" s="121" t="s">
        <v>3</v>
      </c>
      <c r="B402" s="121" t="s">
        <v>47</v>
      </c>
      <c r="C402" s="43" t="str">
        <f t="shared" ca="1" si="2815"/>
        <v>5x-7y=-36</v>
      </c>
      <c r="D402" s="10" t="s">
        <v>31</v>
      </c>
      <c r="E402">
        <f t="shared" ca="1" si="2816"/>
        <v>-10</v>
      </c>
      <c r="G402" s="114" t="s">
        <v>60</v>
      </c>
      <c r="H402" s="115" t="s">
        <v>343</v>
      </c>
      <c r="I402" s="115" t="str">
        <f t="shared" ref="I402" ca="1" si="2934">AR402</f>
        <v>\\(\\quad \\begin{cases}\\displaystyle\\begin{align}5x-7y=-36\\\\ -21y=2x+62\\end{align}\\end{cases}\\)</v>
      </c>
      <c r="J402" s="115" t="str">
        <f t="shared" ref="J402" ca="1" si="2935">AR403</f>
        <v xml:space="preserve">\\(\\quad x=-10 ,\\quad y=-2\\) </v>
      </c>
      <c r="K402" s="115" t="s">
        <v>62</v>
      </c>
      <c r="L402" s="135" t="str">
        <f t="shared" ca="1" si="2595"/>
        <v>INSERT INTO math(tangen,question,answer,editor,date,count) VALUES('m6200','\\(\\quad \\begin{cases}\\displaystyle\\begin{align}5x-7y=-36\\\\ -21y=2x+62\\end{align}\\end{cases}\\)','\\(\\quad x=-10 ,\\quad y=-2\\) ','harazono',NOW(),0);</v>
      </c>
      <c r="P402" s="1">
        <f t="shared" ca="1" si="2886"/>
        <v>-10</v>
      </c>
      <c r="Q402" s="1">
        <f t="shared" ca="1" si="2886"/>
        <v>5</v>
      </c>
      <c r="R402" s="1">
        <f ca="1">RANDBETWEEN(-10,10)</f>
        <v>-7</v>
      </c>
      <c r="T402" s="2"/>
      <c r="U402" s="2">
        <f t="shared" ca="1" si="2785"/>
        <v>-10</v>
      </c>
      <c r="V402" s="2">
        <f t="shared" ca="1" si="2864"/>
        <v>5</v>
      </c>
      <c r="W402" s="2">
        <f t="shared" ca="1" si="2865"/>
        <v>-7</v>
      </c>
      <c r="X402" s="2"/>
      <c r="Y402" s="2">
        <f t="shared" ref="Y402" ca="1" si="2936">V402*U402+W402*U403</f>
        <v>-36</v>
      </c>
      <c r="Z402" s="2" t="str">
        <f t="shared" ca="1" si="2786"/>
        <v/>
      </c>
      <c r="AA402" s="2">
        <f t="shared" ref="AA402" ca="1" si="2937">IF(V402=0,"",IF(V402=1,"",IF(V402=-1,"",ABS(V402))))</f>
        <v>5</v>
      </c>
      <c r="AB402" s="2" t="str">
        <f t="shared" ref="AB402" ca="1" si="2938">IF(V402=0,"","x")</f>
        <v>x</v>
      </c>
      <c r="AC402" s="2" t="str">
        <f t="shared" ref="AC402" ca="1" si="2939">IF(W402&lt;=0,"-","+")</f>
        <v>-</v>
      </c>
      <c r="AD402" s="2">
        <f t="shared" ref="AD402" ca="1" si="2940">IF(W402=0,"",IF(W402=1,"",IF(W402=-1,"",ABS(W402))))</f>
        <v>7</v>
      </c>
      <c r="AE402" s="2" t="s">
        <v>19</v>
      </c>
      <c r="AF402" s="2" t="s">
        <v>13</v>
      </c>
      <c r="AG402" s="2" t="str">
        <f t="shared" ref="AG402" ca="1" si="2941">IF(Y402&lt;=0,"-","")</f>
        <v>-</v>
      </c>
      <c r="AH402" s="2">
        <f t="shared" ca="1" si="2796"/>
        <v>36</v>
      </c>
      <c r="AI402" s="2"/>
      <c r="AJ402" s="2" t="str">
        <f t="shared" ca="1" si="2883"/>
        <v>5x-7y=-36</v>
      </c>
      <c r="AM402" t="s">
        <v>337</v>
      </c>
      <c r="AN402" s="43" t="str">
        <f t="shared" ref="AN402" ca="1" si="2942">C402</f>
        <v>5x-7y=-36</v>
      </c>
      <c r="AO402" s="98" t="s">
        <v>335</v>
      </c>
      <c r="AP402" s="43" t="str">
        <f t="shared" ref="AP402" ca="1" si="2943">C403</f>
        <v>-21y=2x+62</v>
      </c>
      <c r="AQ402" t="s">
        <v>336</v>
      </c>
      <c r="AR402" t="str">
        <f t="shared" ca="1" si="2670"/>
        <v>\\(\\quad \\begin{cases}\\displaystyle\\begin{align}5x-7y=-36\\\\ -21y=2x+62\\end{align}\\end{cases}\\)</v>
      </c>
    </row>
    <row r="403" spans="1:44" x14ac:dyDescent="0.55000000000000004">
      <c r="A403" s="121"/>
      <c r="B403" s="121"/>
      <c r="C403" s="43" t="str">
        <f t="shared" ca="1" si="2815"/>
        <v>-21y=2x+62</v>
      </c>
      <c r="D403" s="10" t="s">
        <v>32</v>
      </c>
      <c r="E403">
        <f t="shared" ca="1" si="2816"/>
        <v>-2</v>
      </c>
      <c r="G403" s="114"/>
      <c r="H403" s="114"/>
      <c r="I403" s="114"/>
      <c r="J403" s="114"/>
      <c r="K403" s="114"/>
      <c r="L403" s="136"/>
      <c r="P403" s="1">
        <f t="shared" ca="1" si="2886"/>
        <v>-2</v>
      </c>
      <c r="Q403" s="1">
        <f t="shared" ca="1" si="2886"/>
        <v>-2</v>
      </c>
      <c r="R403" s="2">
        <f ca="1">R402*3</f>
        <v>-21</v>
      </c>
      <c r="T403" s="2"/>
      <c r="U403" s="2">
        <f t="shared" ca="1" si="2785"/>
        <v>-2</v>
      </c>
      <c r="V403" s="2">
        <f t="shared" ca="1" si="2864"/>
        <v>-2</v>
      </c>
      <c r="W403" s="2">
        <f t="shared" ca="1" si="2865"/>
        <v>-21</v>
      </c>
      <c r="X403" s="2">
        <f t="shared" ref="X403" ca="1" si="2944">V403*-1</f>
        <v>2</v>
      </c>
      <c r="Y403" s="2">
        <f t="shared" ref="Y403" ca="1" si="2945">V403*U402+W403*U403</f>
        <v>62</v>
      </c>
      <c r="Z403" s="2" t="str">
        <f t="shared" ca="1" si="2786"/>
        <v>-</v>
      </c>
      <c r="AA403" s="2">
        <f t="shared" ref="AA403" ca="1" si="2946">IF(W403=0,"",IF(W403=1,"",IF(W403=-1,"",ABS(W403))))</f>
        <v>21</v>
      </c>
      <c r="AB403" s="2" t="s">
        <v>19</v>
      </c>
      <c r="AC403" s="2" t="s">
        <v>13</v>
      </c>
      <c r="AD403" s="2" t="str">
        <f t="shared" ref="AD403" ca="1" si="2947">IF(X403&lt;=0,"-","")</f>
        <v/>
      </c>
      <c r="AE403" s="2">
        <f t="shared" ref="AE403" ca="1" si="2948">IF(X403=0,"",IF(X403=1,"",IF(X403=-1,"",ABS(X403))))</f>
        <v>2</v>
      </c>
      <c r="AF403" s="2" t="str">
        <f t="shared" ref="AF403" ca="1" si="2949">IF(V403=0,"","x")</f>
        <v>x</v>
      </c>
      <c r="AG403" s="2" t="str">
        <f t="shared" ref="AG403" ca="1" si="2950">IF(Y403&lt;=0,"-","+")</f>
        <v>+</v>
      </c>
      <c r="AH403" s="2">
        <f t="shared" ca="1" si="2796"/>
        <v>62</v>
      </c>
      <c r="AI403" s="2"/>
      <c r="AJ403" s="2" t="str">
        <f t="shared" ca="1" si="2883"/>
        <v>-21y=2x+62</v>
      </c>
      <c r="AM403" s="98" t="s">
        <v>341</v>
      </c>
      <c r="AN403" t="str">
        <f t="shared" ref="AN403" ca="1" si="2951">D402&amp;E402</f>
        <v>x=-10</v>
      </c>
      <c r="AO403" t="s">
        <v>338</v>
      </c>
      <c r="AP403" t="str">
        <f t="shared" ref="AP403" ca="1" si="2952">D403&amp;E403</f>
        <v>y=-2</v>
      </c>
      <c r="AQ403" s="98" t="s">
        <v>339</v>
      </c>
      <c r="AR403" t="str">
        <f t="shared" ca="1" si="2670"/>
        <v xml:space="preserve">\\(\\quad x=-10 ,\\quad y=-2\\) </v>
      </c>
    </row>
  </sheetData>
  <mergeCells count="1500">
    <mergeCell ref="A2:A3"/>
    <mergeCell ref="B2:B3"/>
    <mergeCell ref="A10:A11"/>
    <mergeCell ref="A12:A13"/>
    <mergeCell ref="A26:A27"/>
    <mergeCell ref="A28:A29"/>
    <mergeCell ref="A30:A31"/>
    <mergeCell ref="A14:A15"/>
    <mergeCell ref="A16:A17"/>
    <mergeCell ref="G60:G61"/>
    <mergeCell ref="G70:G71"/>
    <mergeCell ref="G204:G205"/>
    <mergeCell ref="H204:H205"/>
    <mergeCell ref="G208:G209"/>
    <mergeCell ref="H208:H209"/>
    <mergeCell ref="G212:G213"/>
    <mergeCell ref="H212:H213"/>
    <mergeCell ref="H60:H61"/>
    <mergeCell ref="I60:I61"/>
    <mergeCell ref="H64:H65"/>
    <mergeCell ref="I64:I65"/>
    <mergeCell ref="H68:H69"/>
    <mergeCell ref="G56:G57"/>
    <mergeCell ref="G58:G59"/>
    <mergeCell ref="G54:G55"/>
    <mergeCell ref="G10:G11"/>
    <mergeCell ref="G18:G19"/>
    <mergeCell ref="H18:H19"/>
    <mergeCell ref="G22:G23"/>
    <mergeCell ref="H22:H23"/>
    <mergeCell ref="G74:G75"/>
    <mergeCell ref="G76:G77"/>
    <mergeCell ref="G78:G79"/>
    <mergeCell ref="G80:G81"/>
    <mergeCell ref="B76:B77"/>
    <mergeCell ref="B78:B79"/>
    <mergeCell ref="B80:B81"/>
    <mergeCell ref="B204:B205"/>
    <mergeCell ref="B206:B207"/>
    <mergeCell ref="B208:B209"/>
    <mergeCell ref="B210:B211"/>
    <mergeCell ref="A18:A19"/>
    <mergeCell ref="A20:A21"/>
    <mergeCell ref="A204:A205"/>
    <mergeCell ref="A206:A207"/>
    <mergeCell ref="A208:A209"/>
    <mergeCell ref="A210:A211"/>
    <mergeCell ref="A22:A23"/>
    <mergeCell ref="A24:A25"/>
    <mergeCell ref="A44:A45"/>
    <mergeCell ref="A46:A47"/>
    <mergeCell ref="A48:A49"/>
    <mergeCell ref="A50:A51"/>
    <mergeCell ref="A52:A53"/>
    <mergeCell ref="A54:A55"/>
    <mergeCell ref="A56:A57"/>
    <mergeCell ref="A58:A59"/>
    <mergeCell ref="A60:A61"/>
    <mergeCell ref="A62:A63"/>
    <mergeCell ref="A64:A65"/>
    <mergeCell ref="B322:B323"/>
    <mergeCell ref="G90:G91"/>
    <mergeCell ref="A314:A315"/>
    <mergeCell ref="B314:B315"/>
    <mergeCell ref="G92:G93"/>
    <mergeCell ref="A308:A309"/>
    <mergeCell ref="B308:B309"/>
    <mergeCell ref="G86:G87"/>
    <mergeCell ref="A310:A311"/>
    <mergeCell ref="B310:B311"/>
    <mergeCell ref="G88:G89"/>
    <mergeCell ref="A306:A307"/>
    <mergeCell ref="B306:B307"/>
    <mergeCell ref="B214:B215"/>
    <mergeCell ref="B216:B217"/>
    <mergeCell ref="B218:B219"/>
    <mergeCell ref="B304:B305"/>
    <mergeCell ref="A304:A305"/>
    <mergeCell ref="A212:A213"/>
    <mergeCell ref="B212:B213"/>
    <mergeCell ref="A240:A241"/>
    <mergeCell ref="A242:A243"/>
    <mergeCell ref="A222:A223"/>
    <mergeCell ref="A214:A215"/>
    <mergeCell ref="A216:A217"/>
    <mergeCell ref="A218:A219"/>
    <mergeCell ref="A220:A221"/>
    <mergeCell ref="B220:B221"/>
    <mergeCell ref="B222:B223"/>
    <mergeCell ref="L2:L3"/>
    <mergeCell ref="K2:K3"/>
    <mergeCell ref="J2:J3"/>
    <mergeCell ref="I2:I3"/>
    <mergeCell ref="H2:H3"/>
    <mergeCell ref="G2:G3"/>
    <mergeCell ref="G4:G5"/>
    <mergeCell ref="H4:H5"/>
    <mergeCell ref="I4:I5"/>
    <mergeCell ref="J4:J5"/>
    <mergeCell ref="K4:K5"/>
    <mergeCell ref="L4:L5"/>
    <mergeCell ref="A316:A317"/>
    <mergeCell ref="B316:B317"/>
    <mergeCell ref="A318:A319"/>
    <mergeCell ref="B318:B319"/>
    <mergeCell ref="A320:A321"/>
    <mergeCell ref="B320:B321"/>
    <mergeCell ref="A312:A313"/>
    <mergeCell ref="B312:B313"/>
    <mergeCell ref="B52:B53"/>
    <mergeCell ref="B54:B55"/>
    <mergeCell ref="B56:B57"/>
    <mergeCell ref="B58:B59"/>
    <mergeCell ref="B60:B61"/>
    <mergeCell ref="B62:B63"/>
    <mergeCell ref="B64:B65"/>
    <mergeCell ref="B66:B67"/>
    <mergeCell ref="B68:B69"/>
    <mergeCell ref="B70:B71"/>
    <mergeCell ref="B72:B73"/>
    <mergeCell ref="B74:B75"/>
    <mergeCell ref="H10:H11"/>
    <mergeCell ref="I10:I11"/>
    <mergeCell ref="J10:J11"/>
    <mergeCell ref="K10:K11"/>
    <mergeCell ref="L10:L11"/>
    <mergeCell ref="G12:G13"/>
    <mergeCell ref="H12:H13"/>
    <mergeCell ref="I12:I13"/>
    <mergeCell ref="J12:J13"/>
    <mergeCell ref="K12:K13"/>
    <mergeCell ref="L12:L13"/>
    <mergeCell ref="I6:I7"/>
    <mergeCell ref="J6:J7"/>
    <mergeCell ref="K6:K7"/>
    <mergeCell ref="L6:L7"/>
    <mergeCell ref="G8:G9"/>
    <mergeCell ref="H8:H9"/>
    <mergeCell ref="I8:I9"/>
    <mergeCell ref="J8:J9"/>
    <mergeCell ref="K8:K9"/>
    <mergeCell ref="L8:L9"/>
    <mergeCell ref="G6:G7"/>
    <mergeCell ref="H6:H7"/>
    <mergeCell ref="I18:I19"/>
    <mergeCell ref="J18:J19"/>
    <mergeCell ref="K18:K19"/>
    <mergeCell ref="L18:L19"/>
    <mergeCell ref="G20:G21"/>
    <mergeCell ref="H20:H21"/>
    <mergeCell ref="I20:I21"/>
    <mergeCell ref="J20:J21"/>
    <mergeCell ref="K20:K21"/>
    <mergeCell ref="L20:L21"/>
    <mergeCell ref="G14:G15"/>
    <mergeCell ref="H14:H15"/>
    <mergeCell ref="I14:I15"/>
    <mergeCell ref="J14:J15"/>
    <mergeCell ref="K14:K15"/>
    <mergeCell ref="L14:L15"/>
    <mergeCell ref="G16:G17"/>
    <mergeCell ref="H16:H17"/>
    <mergeCell ref="I16:I17"/>
    <mergeCell ref="J16:J17"/>
    <mergeCell ref="K16:K17"/>
    <mergeCell ref="L16:L17"/>
    <mergeCell ref="G26:G27"/>
    <mergeCell ref="H26:H27"/>
    <mergeCell ref="I26:I27"/>
    <mergeCell ref="J26:J27"/>
    <mergeCell ref="K26:K27"/>
    <mergeCell ref="L26:L27"/>
    <mergeCell ref="G28:G29"/>
    <mergeCell ref="H28:H29"/>
    <mergeCell ref="I28:I29"/>
    <mergeCell ref="J28:J29"/>
    <mergeCell ref="K28:K29"/>
    <mergeCell ref="L28:L29"/>
    <mergeCell ref="I22:I23"/>
    <mergeCell ref="J22:J23"/>
    <mergeCell ref="K22:K23"/>
    <mergeCell ref="L22:L23"/>
    <mergeCell ref="G24:G25"/>
    <mergeCell ref="H24:H25"/>
    <mergeCell ref="I24:I25"/>
    <mergeCell ref="J24:J25"/>
    <mergeCell ref="K24:K25"/>
    <mergeCell ref="L24:L25"/>
    <mergeCell ref="G30:G31"/>
    <mergeCell ref="H30:H31"/>
    <mergeCell ref="I30:I31"/>
    <mergeCell ref="J30:J31"/>
    <mergeCell ref="K30:K31"/>
    <mergeCell ref="L30:L31"/>
    <mergeCell ref="G102:G103"/>
    <mergeCell ref="H102:H103"/>
    <mergeCell ref="I102:I103"/>
    <mergeCell ref="J102:J103"/>
    <mergeCell ref="K102:K103"/>
    <mergeCell ref="L102:L103"/>
    <mergeCell ref="H32:H33"/>
    <mergeCell ref="I32:I33"/>
    <mergeCell ref="J32:J33"/>
    <mergeCell ref="K32:K33"/>
    <mergeCell ref="L32:L33"/>
    <mergeCell ref="H34:H35"/>
    <mergeCell ref="I34:I35"/>
    <mergeCell ref="J34:J35"/>
    <mergeCell ref="K34:K35"/>
    <mergeCell ref="L34:L35"/>
    <mergeCell ref="H36:H37"/>
    <mergeCell ref="I36:I37"/>
    <mergeCell ref="G72:G73"/>
    <mergeCell ref="G108:G109"/>
    <mergeCell ref="H108:H109"/>
    <mergeCell ref="I108:I109"/>
    <mergeCell ref="J108:J109"/>
    <mergeCell ref="K108:K109"/>
    <mergeCell ref="L108:L109"/>
    <mergeCell ref="G110:G111"/>
    <mergeCell ref="H110:H111"/>
    <mergeCell ref="I110:I111"/>
    <mergeCell ref="J110:J111"/>
    <mergeCell ref="K110:K111"/>
    <mergeCell ref="L110:L111"/>
    <mergeCell ref="G104:G105"/>
    <mergeCell ref="H104:H105"/>
    <mergeCell ref="I104:I105"/>
    <mergeCell ref="J104:J105"/>
    <mergeCell ref="K104:K105"/>
    <mergeCell ref="L104:L105"/>
    <mergeCell ref="G106:G107"/>
    <mergeCell ref="H106:H107"/>
    <mergeCell ref="I106:I107"/>
    <mergeCell ref="J106:J107"/>
    <mergeCell ref="K106:K107"/>
    <mergeCell ref="L106:L107"/>
    <mergeCell ref="G116:G117"/>
    <mergeCell ref="H116:H117"/>
    <mergeCell ref="I116:I117"/>
    <mergeCell ref="J116:J117"/>
    <mergeCell ref="K116:K117"/>
    <mergeCell ref="L116:L117"/>
    <mergeCell ref="G118:G119"/>
    <mergeCell ref="H118:H119"/>
    <mergeCell ref="I118:I119"/>
    <mergeCell ref="J118:J119"/>
    <mergeCell ref="K118:K119"/>
    <mergeCell ref="L118:L119"/>
    <mergeCell ref="G112:G113"/>
    <mergeCell ref="H112:H113"/>
    <mergeCell ref="I112:I113"/>
    <mergeCell ref="J112:J113"/>
    <mergeCell ref="K112:K113"/>
    <mergeCell ref="L112:L113"/>
    <mergeCell ref="G114:G115"/>
    <mergeCell ref="H114:H115"/>
    <mergeCell ref="I114:I115"/>
    <mergeCell ref="J114:J115"/>
    <mergeCell ref="K114:K115"/>
    <mergeCell ref="L114:L115"/>
    <mergeCell ref="G124:G125"/>
    <mergeCell ref="H124:H125"/>
    <mergeCell ref="I124:I125"/>
    <mergeCell ref="J124:J125"/>
    <mergeCell ref="K124:K125"/>
    <mergeCell ref="L124:L125"/>
    <mergeCell ref="G126:G127"/>
    <mergeCell ref="H126:H127"/>
    <mergeCell ref="I126:I127"/>
    <mergeCell ref="J126:J127"/>
    <mergeCell ref="K126:K127"/>
    <mergeCell ref="L126:L127"/>
    <mergeCell ref="G120:G121"/>
    <mergeCell ref="H120:H121"/>
    <mergeCell ref="I120:I121"/>
    <mergeCell ref="J120:J121"/>
    <mergeCell ref="K120:K121"/>
    <mergeCell ref="L120:L121"/>
    <mergeCell ref="G122:G123"/>
    <mergeCell ref="H122:H123"/>
    <mergeCell ref="I122:I123"/>
    <mergeCell ref="J122:J123"/>
    <mergeCell ref="K122:K123"/>
    <mergeCell ref="L122:L123"/>
    <mergeCell ref="I204:I205"/>
    <mergeCell ref="J204:J205"/>
    <mergeCell ref="K204:K205"/>
    <mergeCell ref="L204:L205"/>
    <mergeCell ref="G206:G207"/>
    <mergeCell ref="H206:H207"/>
    <mergeCell ref="I206:I207"/>
    <mergeCell ref="J206:J207"/>
    <mergeCell ref="K206:K207"/>
    <mergeCell ref="L206:L207"/>
    <mergeCell ref="G128:G129"/>
    <mergeCell ref="H128:H129"/>
    <mergeCell ref="I128:I129"/>
    <mergeCell ref="J128:J129"/>
    <mergeCell ref="K128:K129"/>
    <mergeCell ref="L128:L129"/>
    <mergeCell ref="G130:G131"/>
    <mergeCell ref="H130:H131"/>
    <mergeCell ref="I130:I131"/>
    <mergeCell ref="J130:J131"/>
    <mergeCell ref="K130:K131"/>
    <mergeCell ref="L130:L131"/>
    <mergeCell ref="I212:I213"/>
    <mergeCell ref="J212:J213"/>
    <mergeCell ref="K212:K213"/>
    <mergeCell ref="L212:L213"/>
    <mergeCell ref="G214:G215"/>
    <mergeCell ref="H214:H215"/>
    <mergeCell ref="I214:I215"/>
    <mergeCell ref="J214:J215"/>
    <mergeCell ref="K214:K215"/>
    <mergeCell ref="L214:L215"/>
    <mergeCell ref="I208:I209"/>
    <mergeCell ref="J208:J209"/>
    <mergeCell ref="K208:K209"/>
    <mergeCell ref="L208:L209"/>
    <mergeCell ref="G210:G211"/>
    <mergeCell ref="H210:H211"/>
    <mergeCell ref="I210:I211"/>
    <mergeCell ref="J210:J211"/>
    <mergeCell ref="K210:K211"/>
    <mergeCell ref="L210:L211"/>
    <mergeCell ref="L220:L221"/>
    <mergeCell ref="G222:G223"/>
    <mergeCell ref="H222:H223"/>
    <mergeCell ref="I222:I223"/>
    <mergeCell ref="J222:J223"/>
    <mergeCell ref="K222:K223"/>
    <mergeCell ref="L222:L223"/>
    <mergeCell ref="G216:G217"/>
    <mergeCell ref="H216:H217"/>
    <mergeCell ref="I216:I217"/>
    <mergeCell ref="J216:J217"/>
    <mergeCell ref="K216:K217"/>
    <mergeCell ref="L216:L217"/>
    <mergeCell ref="G218:G219"/>
    <mergeCell ref="H218:H219"/>
    <mergeCell ref="I218:I219"/>
    <mergeCell ref="J218:J219"/>
    <mergeCell ref="K218:K219"/>
    <mergeCell ref="L218:L219"/>
    <mergeCell ref="G308:G309"/>
    <mergeCell ref="H308:H309"/>
    <mergeCell ref="I308:I309"/>
    <mergeCell ref="J308:J309"/>
    <mergeCell ref="K308:K309"/>
    <mergeCell ref="L308:L309"/>
    <mergeCell ref="G310:G311"/>
    <mergeCell ref="H310:H311"/>
    <mergeCell ref="I310:I311"/>
    <mergeCell ref="J310:J311"/>
    <mergeCell ref="K310:K311"/>
    <mergeCell ref="L310:L311"/>
    <mergeCell ref="G304:G305"/>
    <mergeCell ref="H304:H305"/>
    <mergeCell ref="I304:I305"/>
    <mergeCell ref="J304:J305"/>
    <mergeCell ref="K304:K305"/>
    <mergeCell ref="L304:L305"/>
    <mergeCell ref="G306:G307"/>
    <mergeCell ref="H306:H307"/>
    <mergeCell ref="I306:I307"/>
    <mergeCell ref="J306:J307"/>
    <mergeCell ref="K306:K307"/>
    <mergeCell ref="L306:L307"/>
    <mergeCell ref="G316:G317"/>
    <mergeCell ref="H316:H317"/>
    <mergeCell ref="I316:I317"/>
    <mergeCell ref="J316:J317"/>
    <mergeCell ref="K316:K317"/>
    <mergeCell ref="L316:L317"/>
    <mergeCell ref="G318:G319"/>
    <mergeCell ref="H318:H319"/>
    <mergeCell ref="I318:I319"/>
    <mergeCell ref="J318:J319"/>
    <mergeCell ref="K318:K319"/>
    <mergeCell ref="L318:L319"/>
    <mergeCell ref="G312:G313"/>
    <mergeCell ref="H312:H313"/>
    <mergeCell ref="I312:I313"/>
    <mergeCell ref="J312:J313"/>
    <mergeCell ref="K312:K313"/>
    <mergeCell ref="L312:L313"/>
    <mergeCell ref="G314:G315"/>
    <mergeCell ref="H314:H315"/>
    <mergeCell ref="I314:I315"/>
    <mergeCell ref="J314:J315"/>
    <mergeCell ref="K314:K315"/>
    <mergeCell ref="L314:L315"/>
    <mergeCell ref="G324:G325"/>
    <mergeCell ref="H324:H325"/>
    <mergeCell ref="I324:I325"/>
    <mergeCell ref="J324:J325"/>
    <mergeCell ref="K324:K325"/>
    <mergeCell ref="L324:L325"/>
    <mergeCell ref="G326:G327"/>
    <mergeCell ref="H326:H327"/>
    <mergeCell ref="I326:I327"/>
    <mergeCell ref="J326:J327"/>
    <mergeCell ref="K326:K327"/>
    <mergeCell ref="L326:L327"/>
    <mergeCell ref="G320:G321"/>
    <mergeCell ref="H320:H321"/>
    <mergeCell ref="I320:I321"/>
    <mergeCell ref="J320:J321"/>
    <mergeCell ref="K320:K321"/>
    <mergeCell ref="L320:L321"/>
    <mergeCell ref="G322:G323"/>
    <mergeCell ref="H322:H323"/>
    <mergeCell ref="I322:I323"/>
    <mergeCell ref="J322:J323"/>
    <mergeCell ref="K322:K323"/>
    <mergeCell ref="L322:L323"/>
    <mergeCell ref="G332:G333"/>
    <mergeCell ref="H332:H333"/>
    <mergeCell ref="I332:I333"/>
    <mergeCell ref="J332:J333"/>
    <mergeCell ref="K332:K333"/>
    <mergeCell ref="L332:L333"/>
    <mergeCell ref="G334:G335"/>
    <mergeCell ref="H334:H335"/>
    <mergeCell ref="I334:I335"/>
    <mergeCell ref="J334:J335"/>
    <mergeCell ref="K334:K335"/>
    <mergeCell ref="L334:L335"/>
    <mergeCell ref="G328:G329"/>
    <mergeCell ref="H328:H329"/>
    <mergeCell ref="I328:I329"/>
    <mergeCell ref="J328:J329"/>
    <mergeCell ref="K328:K329"/>
    <mergeCell ref="L328:L329"/>
    <mergeCell ref="G330:G331"/>
    <mergeCell ref="H330:H331"/>
    <mergeCell ref="I330:I331"/>
    <mergeCell ref="J330:J331"/>
    <mergeCell ref="K330:K331"/>
    <mergeCell ref="L330:L331"/>
    <mergeCell ref="G340:G341"/>
    <mergeCell ref="H340:H341"/>
    <mergeCell ref="I340:I341"/>
    <mergeCell ref="J340:J341"/>
    <mergeCell ref="K340:K341"/>
    <mergeCell ref="L340:L341"/>
    <mergeCell ref="G342:G343"/>
    <mergeCell ref="H342:H343"/>
    <mergeCell ref="I342:I343"/>
    <mergeCell ref="J342:J343"/>
    <mergeCell ref="K342:K343"/>
    <mergeCell ref="L342:L343"/>
    <mergeCell ref="G336:G337"/>
    <mergeCell ref="H336:H337"/>
    <mergeCell ref="I336:I337"/>
    <mergeCell ref="J336:J337"/>
    <mergeCell ref="K336:K337"/>
    <mergeCell ref="L336:L337"/>
    <mergeCell ref="G338:G339"/>
    <mergeCell ref="H338:H339"/>
    <mergeCell ref="I338:I339"/>
    <mergeCell ref="J338:J339"/>
    <mergeCell ref="K338:K339"/>
    <mergeCell ref="L338:L339"/>
    <mergeCell ref="H350:H351"/>
    <mergeCell ref="I350:I351"/>
    <mergeCell ref="J350:J351"/>
    <mergeCell ref="K350:K351"/>
    <mergeCell ref="L350:L351"/>
    <mergeCell ref="G344:G345"/>
    <mergeCell ref="H344:H345"/>
    <mergeCell ref="I344:I345"/>
    <mergeCell ref="J344:J345"/>
    <mergeCell ref="K344:K345"/>
    <mergeCell ref="L344:L345"/>
    <mergeCell ref="G346:G347"/>
    <mergeCell ref="H346:H347"/>
    <mergeCell ref="I346:I347"/>
    <mergeCell ref="J346:J347"/>
    <mergeCell ref="K346:K347"/>
    <mergeCell ref="L346:L347"/>
    <mergeCell ref="A4:A5"/>
    <mergeCell ref="A6:A7"/>
    <mergeCell ref="A8:A9"/>
    <mergeCell ref="A32:A33"/>
    <mergeCell ref="A34:A35"/>
    <mergeCell ref="A36:A37"/>
    <mergeCell ref="A38:A39"/>
    <mergeCell ref="A40:A41"/>
    <mergeCell ref="A42:A43"/>
    <mergeCell ref="G356:G357"/>
    <mergeCell ref="H356:H357"/>
    <mergeCell ref="I356:I357"/>
    <mergeCell ref="J356:J357"/>
    <mergeCell ref="K356:K357"/>
    <mergeCell ref="L356:L357"/>
    <mergeCell ref="G358:G359"/>
    <mergeCell ref="H358:H359"/>
    <mergeCell ref="I358:I359"/>
    <mergeCell ref="J358:J359"/>
    <mergeCell ref="K358:K359"/>
    <mergeCell ref="L358:L359"/>
    <mergeCell ref="G352:G353"/>
    <mergeCell ref="H352:H353"/>
    <mergeCell ref="I352:I353"/>
    <mergeCell ref="J352:J353"/>
    <mergeCell ref="K352:K353"/>
    <mergeCell ref="L352:L353"/>
    <mergeCell ref="G354:G355"/>
    <mergeCell ref="H354:H355"/>
    <mergeCell ref="I354:I355"/>
    <mergeCell ref="J354:J355"/>
    <mergeCell ref="K354:K355"/>
    <mergeCell ref="A84:A85"/>
    <mergeCell ref="A86:A87"/>
    <mergeCell ref="A88:A89"/>
    <mergeCell ref="A90:A91"/>
    <mergeCell ref="A92:A93"/>
    <mergeCell ref="A94:A95"/>
    <mergeCell ref="A96:A97"/>
    <mergeCell ref="A98:A99"/>
    <mergeCell ref="A100:A101"/>
    <mergeCell ref="A66:A67"/>
    <mergeCell ref="A68:A69"/>
    <mergeCell ref="A70:A71"/>
    <mergeCell ref="A72:A73"/>
    <mergeCell ref="A74:A75"/>
    <mergeCell ref="A76:A77"/>
    <mergeCell ref="A78:A79"/>
    <mergeCell ref="A80:A81"/>
    <mergeCell ref="A82:A83"/>
    <mergeCell ref="A244:A245"/>
    <mergeCell ref="A246:A247"/>
    <mergeCell ref="A248:A249"/>
    <mergeCell ref="A250:A251"/>
    <mergeCell ref="A252:A253"/>
    <mergeCell ref="A254:A255"/>
    <mergeCell ref="A256:A257"/>
    <mergeCell ref="A258:A259"/>
    <mergeCell ref="A260:A261"/>
    <mergeCell ref="A224:A225"/>
    <mergeCell ref="A226:A227"/>
    <mergeCell ref="A228:A229"/>
    <mergeCell ref="A230:A231"/>
    <mergeCell ref="A232:A233"/>
    <mergeCell ref="A234:A235"/>
    <mergeCell ref="A236:A237"/>
    <mergeCell ref="A238:A239"/>
    <mergeCell ref="A326:A327"/>
    <mergeCell ref="A328:A329"/>
    <mergeCell ref="A330:A331"/>
    <mergeCell ref="A332:A333"/>
    <mergeCell ref="A334:A335"/>
    <mergeCell ref="A280:A281"/>
    <mergeCell ref="A282:A283"/>
    <mergeCell ref="A284:A285"/>
    <mergeCell ref="A286:A287"/>
    <mergeCell ref="A288:A289"/>
    <mergeCell ref="A290:A291"/>
    <mergeCell ref="A292:A293"/>
    <mergeCell ref="A294:A295"/>
    <mergeCell ref="A296:A297"/>
    <mergeCell ref="A262:A263"/>
    <mergeCell ref="A264:A265"/>
    <mergeCell ref="A266:A267"/>
    <mergeCell ref="A268:A269"/>
    <mergeCell ref="A270:A271"/>
    <mergeCell ref="A272:A273"/>
    <mergeCell ref="A274:A275"/>
    <mergeCell ref="A276:A277"/>
    <mergeCell ref="A278:A279"/>
    <mergeCell ref="A322:A323"/>
    <mergeCell ref="B50:B51"/>
    <mergeCell ref="A372:A373"/>
    <mergeCell ref="A374:A375"/>
    <mergeCell ref="A376:A377"/>
    <mergeCell ref="A378:A379"/>
    <mergeCell ref="A380:A381"/>
    <mergeCell ref="A382:A383"/>
    <mergeCell ref="A384:A385"/>
    <mergeCell ref="A386:A387"/>
    <mergeCell ref="A388:A389"/>
    <mergeCell ref="A354:A355"/>
    <mergeCell ref="A356:A357"/>
    <mergeCell ref="A358:A359"/>
    <mergeCell ref="A360:A361"/>
    <mergeCell ref="A362:A363"/>
    <mergeCell ref="A364:A365"/>
    <mergeCell ref="A366:A367"/>
    <mergeCell ref="A368:A369"/>
    <mergeCell ref="A370:A371"/>
    <mergeCell ref="A336:A337"/>
    <mergeCell ref="A338:A339"/>
    <mergeCell ref="A340:A341"/>
    <mergeCell ref="A342:A343"/>
    <mergeCell ref="A344:A345"/>
    <mergeCell ref="A346:A347"/>
    <mergeCell ref="A348:A349"/>
    <mergeCell ref="A350:A351"/>
    <mergeCell ref="A352:A353"/>
    <mergeCell ref="A298:A299"/>
    <mergeCell ref="A300:A301"/>
    <mergeCell ref="A302:A303"/>
    <mergeCell ref="A324:A325"/>
    <mergeCell ref="J36:J37"/>
    <mergeCell ref="K36:K37"/>
    <mergeCell ref="L36:L37"/>
    <mergeCell ref="G38:G39"/>
    <mergeCell ref="H38:H39"/>
    <mergeCell ref="I38:I39"/>
    <mergeCell ref="J38:J39"/>
    <mergeCell ref="K38:K39"/>
    <mergeCell ref="L38:L39"/>
    <mergeCell ref="A390:A391"/>
    <mergeCell ref="A392:A393"/>
    <mergeCell ref="A394:A395"/>
    <mergeCell ref="A396:A397"/>
    <mergeCell ref="A398:A399"/>
    <mergeCell ref="A400:A401"/>
    <mergeCell ref="A402:A403"/>
    <mergeCell ref="B4:B5"/>
    <mergeCell ref="G32:G33"/>
    <mergeCell ref="G34:G35"/>
    <mergeCell ref="G36:G37"/>
    <mergeCell ref="G40:G41"/>
    <mergeCell ref="G44:G45"/>
    <mergeCell ref="G48:G49"/>
    <mergeCell ref="G52:G53"/>
    <mergeCell ref="G64:G65"/>
    <mergeCell ref="G68:G69"/>
    <mergeCell ref="G84:G85"/>
    <mergeCell ref="G96:G97"/>
    <mergeCell ref="G100:G101"/>
    <mergeCell ref="B44:B45"/>
    <mergeCell ref="B46:B47"/>
    <mergeCell ref="B48:B49"/>
    <mergeCell ref="H44:H45"/>
    <mergeCell ref="I44:I45"/>
    <mergeCell ref="J44:J45"/>
    <mergeCell ref="K44:K45"/>
    <mergeCell ref="L44:L45"/>
    <mergeCell ref="G46:G47"/>
    <mergeCell ref="H46:H47"/>
    <mergeCell ref="I46:I47"/>
    <mergeCell ref="J46:J47"/>
    <mergeCell ref="K46:K47"/>
    <mergeCell ref="L46:L47"/>
    <mergeCell ref="H40:H41"/>
    <mergeCell ref="I40:I41"/>
    <mergeCell ref="J40:J41"/>
    <mergeCell ref="K40:K41"/>
    <mergeCell ref="L40:L41"/>
    <mergeCell ref="G42:G43"/>
    <mergeCell ref="H42:H43"/>
    <mergeCell ref="I42:I43"/>
    <mergeCell ref="J42:J43"/>
    <mergeCell ref="K42:K43"/>
    <mergeCell ref="L42:L43"/>
    <mergeCell ref="H52:H53"/>
    <mergeCell ref="I52:I53"/>
    <mergeCell ref="J52:J53"/>
    <mergeCell ref="K52:K53"/>
    <mergeCell ref="L52:L53"/>
    <mergeCell ref="H54:H55"/>
    <mergeCell ref="I54:I55"/>
    <mergeCell ref="J54:J55"/>
    <mergeCell ref="K54:K55"/>
    <mergeCell ref="L54:L55"/>
    <mergeCell ref="H48:H49"/>
    <mergeCell ref="I48:I49"/>
    <mergeCell ref="J48:J49"/>
    <mergeCell ref="K48:K49"/>
    <mergeCell ref="L48:L49"/>
    <mergeCell ref="G50:G51"/>
    <mergeCell ref="H50:H51"/>
    <mergeCell ref="I50:I51"/>
    <mergeCell ref="J50:J51"/>
    <mergeCell ref="K50:K51"/>
    <mergeCell ref="L50:L51"/>
    <mergeCell ref="J60:J61"/>
    <mergeCell ref="K60:K61"/>
    <mergeCell ref="L60:L61"/>
    <mergeCell ref="G62:G63"/>
    <mergeCell ref="H62:H63"/>
    <mergeCell ref="I62:I63"/>
    <mergeCell ref="J62:J63"/>
    <mergeCell ref="K62:K63"/>
    <mergeCell ref="L62:L63"/>
    <mergeCell ref="H56:H57"/>
    <mergeCell ref="I56:I57"/>
    <mergeCell ref="J56:J57"/>
    <mergeCell ref="K56:K57"/>
    <mergeCell ref="L56:L57"/>
    <mergeCell ref="H58:H59"/>
    <mergeCell ref="I58:I59"/>
    <mergeCell ref="J58:J59"/>
    <mergeCell ref="K58:K59"/>
    <mergeCell ref="L58:L59"/>
    <mergeCell ref="I68:I69"/>
    <mergeCell ref="J68:J69"/>
    <mergeCell ref="K68:K69"/>
    <mergeCell ref="L68:L69"/>
    <mergeCell ref="H70:H71"/>
    <mergeCell ref="I70:I71"/>
    <mergeCell ref="J70:J71"/>
    <mergeCell ref="K70:K71"/>
    <mergeCell ref="L70:L71"/>
    <mergeCell ref="J64:J65"/>
    <mergeCell ref="K64:K65"/>
    <mergeCell ref="L64:L65"/>
    <mergeCell ref="G66:G67"/>
    <mergeCell ref="H66:H67"/>
    <mergeCell ref="I66:I67"/>
    <mergeCell ref="J66:J67"/>
    <mergeCell ref="K66:K67"/>
    <mergeCell ref="L66:L67"/>
    <mergeCell ref="H76:H77"/>
    <mergeCell ref="I76:I77"/>
    <mergeCell ref="J76:J77"/>
    <mergeCell ref="K76:K77"/>
    <mergeCell ref="L76:L77"/>
    <mergeCell ref="H78:H79"/>
    <mergeCell ref="I78:I79"/>
    <mergeCell ref="J78:J79"/>
    <mergeCell ref="K78:K79"/>
    <mergeCell ref="L78:L79"/>
    <mergeCell ref="H72:H73"/>
    <mergeCell ref="I72:I73"/>
    <mergeCell ref="J72:J73"/>
    <mergeCell ref="K72:K73"/>
    <mergeCell ref="L72:L73"/>
    <mergeCell ref="H74:H75"/>
    <mergeCell ref="I74:I75"/>
    <mergeCell ref="J74:J75"/>
    <mergeCell ref="K74:K75"/>
    <mergeCell ref="L74:L75"/>
    <mergeCell ref="K84:K85"/>
    <mergeCell ref="L84:L85"/>
    <mergeCell ref="H86:H87"/>
    <mergeCell ref="I86:I87"/>
    <mergeCell ref="J86:J87"/>
    <mergeCell ref="K86:K87"/>
    <mergeCell ref="L86:L87"/>
    <mergeCell ref="H80:H81"/>
    <mergeCell ref="I80:I81"/>
    <mergeCell ref="J80:J81"/>
    <mergeCell ref="K80:K81"/>
    <mergeCell ref="L80:L81"/>
    <mergeCell ref="G82:G83"/>
    <mergeCell ref="H82:H83"/>
    <mergeCell ref="I82:I83"/>
    <mergeCell ref="J82:J83"/>
    <mergeCell ref="K82:K83"/>
    <mergeCell ref="L82:L83"/>
    <mergeCell ref="B40:B41"/>
    <mergeCell ref="B42:B43"/>
    <mergeCell ref="H96:H97"/>
    <mergeCell ref="I96:I97"/>
    <mergeCell ref="J96:J97"/>
    <mergeCell ref="K96:K97"/>
    <mergeCell ref="L96:L97"/>
    <mergeCell ref="G98:G99"/>
    <mergeCell ref="H98:H99"/>
    <mergeCell ref="I98:I99"/>
    <mergeCell ref="J98:J99"/>
    <mergeCell ref="K98:K99"/>
    <mergeCell ref="L98:L99"/>
    <mergeCell ref="H92:H93"/>
    <mergeCell ref="I92:I93"/>
    <mergeCell ref="J92:J93"/>
    <mergeCell ref="K92:K93"/>
    <mergeCell ref="L92:L93"/>
    <mergeCell ref="G94:G95"/>
    <mergeCell ref="H94:H95"/>
    <mergeCell ref="I94:I95"/>
    <mergeCell ref="J94:J95"/>
    <mergeCell ref="K94:K95"/>
    <mergeCell ref="L94:L95"/>
    <mergeCell ref="H88:H89"/>
    <mergeCell ref="I88:I89"/>
    <mergeCell ref="J88:J89"/>
    <mergeCell ref="K88:K89"/>
    <mergeCell ref="L88:L89"/>
    <mergeCell ref="H90:H91"/>
    <mergeCell ref="I90:I91"/>
    <mergeCell ref="J90:J91"/>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100:B101"/>
    <mergeCell ref="G132:G133"/>
    <mergeCell ref="H132:H133"/>
    <mergeCell ref="I132:I133"/>
    <mergeCell ref="J132:J133"/>
    <mergeCell ref="K132:K133"/>
    <mergeCell ref="L132:L133"/>
    <mergeCell ref="G134:G135"/>
    <mergeCell ref="H134:H135"/>
    <mergeCell ref="I134:I135"/>
    <mergeCell ref="J134:J135"/>
    <mergeCell ref="K134:K135"/>
    <mergeCell ref="L134:L135"/>
    <mergeCell ref="B82:B83"/>
    <mergeCell ref="B84:B85"/>
    <mergeCell ref="B86:B87"/>
    <mergeCell ref="B88:B89"/>
    <mergeCell ref="B90:B91"/>
    <mergeCell ref="B92:B93"/>
    <mergeCell ref="B94:B95"/>
    <mergeCell ref="B96:B97"/>
    <mergeCell ref="B98:B99"/>
    <mergeCell ref="H100:H101"/>
    <mergeCell ref="I100:I101"/>
    <mergeCell ref="J100:J101"/>
    <mergeCell ref="K100:K101"/>
    <mergeCell ref="L100:L101"/>
    <mergeCell ref="K90:K91"/>
    <mergeCell ref="L90:L91"/>
    <mergeCell ref="H84:H85"/>
    <mergeCell ref="I84:I85"/>
    <mergeCell ref="J84:J85"/>
    <mergeCell ref="G140:G141"/>
    <mergeCell ref="H140:H141"/>
    <mergeCell ref="I140:I141"/>
    <mergeCell ref="J140:J141"/>
    <mergeCell ref="K140:K141"/>
    <mergeCell ref="L140:L141"/>
    <mergeCell ref="G142:G143"/>
    <mergeCell ref="H142:H143"/>
    <mergeCell ref="I142:I143"/>
    <mergeCell ref="J142:J143"/>
    <mergeCell ref="K142:K143"/>
    <mergeCell ref="L142:L143"/>
    <mergeCell ref="G136:G137"/>
    <mergeCell ref="H136:H137"/>
    <mergeCell ref="I136:I137"/>
    <mergeCell ref="J136:J137"/>
    <mergeCell ref="K136:K137"/>
    <mergeCell ref="L136:L137"/>
    <mergeCell ref="G138:G139"/>
    <mergeCell ref="H138:H139"/>
    <mergeCell ref="I138:I139"/>
    <mergeCell ref="J138:J139"/>
    <mergeCell ref="K138:K139"/>
    <mergeCell ref="L138:L139"/>
    <mergeCell ref="G148:G149"/>
    <mergeCell ref="H148:H149"/>
    <mergeCell ref="I148:I149"/>
    <mergeCell ref="J148:J149"/>
    <mergeCell ref="K148:K149"/>
    <mergeCell ref="L148:L149"/>
    <mergeCell ref="G150:G151"/>
    <mergeCell ref="H150:H151"/>
    <mergeCell ref="I150:I151"/>
    <mergeCell ref="J150:J151"/>
    <mergeCell ref="K150:K151"/>
    <mergeCell ref="L150:L151"/>
    <mergeCell ref="G144:G145"/>
    <mergeCell ref="H144:H145"/>
    <mergeCell ref="I144:I145"/>
    <mergeCell ref="J144:J145"/>
    <mergeCell ref="K144:K145"/>
    <mergeCell ref="L144:L145"/>
    <mergeCell ref="G146:G147"/>
    <mergeCell ref="H146:H147"/>
    <mergeCell ref="I146:I147"/>
    <mergeCell ref="J146:J147"/>
    <mergeCell ref="K146:K147"/>
    <mergeCell ref="L146:L147"/>
    <mergeCell ref="G156:G157"/>
    <mergeCell ref="H156:H157"/>
    <mergeCell ref="I156:I157"/>
    <mergeCell ref="J156:J157"/>
    <mergeCell ref="K156:K157"/>
    <mergeCell ref="L156:L157"/>
    <mergeCell ref="G158:G159"/>
    <mergeCell ref="H158:H159"/>
    <mergeCell ref="I158:I159"/>
    <mergeCell ref="J158:J159"/>
    <mergeCell ref="K158:K159"/>
    <mergeCell ref="L158:L159"/>
    <mergeCell ref="G152:G153"/>
    <mergeCell ref="H152:H153"/>
    <mergeCell ref="I152:I153"/>
    <mergeCell ref="J152:J153"/>
    <mergeCell ref="K152:K153"/>
    <mergeCell ref="L152:L153"/>
    <mergeCell ref="G154:G155"/>
    <mergeCell ref="H154:H155"/>
    <mergeCell ref="I154:I155"/>
    <mergeCell ref="J154:J155"/>
    <mergeCell ref="K154:K155"/>
    <mergeCell ref="L154:L155"/>
    <mergeCell ref="G164:G165"/>
    <mergeCell ref="H164:H165"/>
    <mergeCell ref="I164:I165"/>
    <mergeCell ref="J164:J165"/>
    <mergeCell ref="K164:K165"/>
    <mergeCell ref="L164:L165"/>
    <mergeCell ref="G166:G167"/>
    <mergeCell ref="H166:H167"/>
    <mergeCell ref="I166:I167"/>
    <mergeCell ref="J166:J167"/>
    <mergeCell ref="K166:K167"/>
    <mergeCell ref="L166:L167"/>
    <mergeCell ref="G160:G161"/>
    <mergeCell ref="H160:H161"/>
    <mergeCell ref="I160:I161"/>
    <mergeCell ref="J160:J161"/>
    <mergeCell ref="K160:K161"/>
    <mergeCell ref="L160:L161"/>
    <mergeCell ref="G162:G163"/>
    <mergeCell ref="H162:H163"/>
    <mergeCell ref="I162:I163"/>
    <mergeCell ref="J162:J163"/>
    <mergeCell ref="K162:K163"/>
    <mergeCell ref="L162:L163"/>
    <mergeCell ref="G172:G173"/>
    <mergeCell ref="H172:H173"/>
    <mergeCell ref="I172:I173"/>
    <mergeCell ref="J172:J173"/>
    <mergeCell ref="K172:K173"/>
    <mergeCell ref="L172:L173"/>
    <mergeCell ref="G174:G175"/>
    <mergeCell ref="H174:H175"/>
    <mergeCell ref="I174:I175"/>
    <mergeCell ref="J174:J175"/>
    <mergeCell ref="K174:K175"/>
    <mergeCell ref="L174:L175"/>
    <mergeCell ref="G168:G169"/>
    <mergeCell ref="H168:H169"/>
    <mergeCell ref="I168:I169"/>
    <mergeCell ref="J168:J169"/>
    <mergeCell ref="K168:K169"/>
    <mergeCell ref="L168:L169"/>
    <mergeCell ref="G170:G171"/>
    <mergeCell ref="H170:H171"/>
    <mergeCell ref="I170:I171"/>
    <mergeCell ref="J170:J171"/>
    <mergeCell ref="K170:K171"/>
    <mergeCell ref="L170:L171"/>
    <mergeCell ref="G180:G181"/>
    <mergeCell ref="H180:H181"/>
    <mergeCell ref="I180:I181"/>
    <mergeCell ref="J180:J181"/>
    <mergeCell ref="K180:K181"/>
    <mergeCell ref="L180:L181"/>
    <mergeCell ref="G182:G183"/>
    <mergeCell ref="H182:H183"/>
    <mergeCell ref="I182:I183"/>
    <mergeCell ref="J182:J183"/>
    <mergeCell ref="K182:K183"/>
    <mergeCell ref="L182:L183"/>
    <mergeCell ref="G176:G177"/>
    <mergeCell ref="H176:H177"/>
    <mergeCell ref="I176:I177"/>
    <mergeCell ref="J176:J177"/>
    <mergeCell ref="K176:K177"/>
    <mergeCell ref="L176:L177"/>
    <mergeCell ref="G178:G179"/>
    <mergeCell ref="H178:H179"/>
    <mergeCell ref="I178:I179"/>
    <mergeCell ref="J178:J179"/>
    <mergeCell ref="K178:K179"/>
    <mergeCell ref="L178:L179"/>
    <mergeCell ref="G188:G189"/>
    <mergeCell ref="H188:H189"/>
    <mergeCell ref="I188:I189"/>
    <mergeCell ref="J188:J189"/>
    <mergeCell ref="K188:K189"/>
    <mergeCell ref="L188:L189"/>
    <mergeCell ref="G190:G191"/>
    <mergeCell ref="H190:H191"/>
    <mergeCell ref="I190:I191"/>
    <mergeCell ref="J190:J191"/>
    <mergeCell ref="K190:K191"/>
    <mergeCell ref="L190:L191"/>
    <mergeCell ref="G184:G185"/>
    <mergeCell ref="H184:H185"/>
    <mergeCell ref="I184:I185"/>
    <mergeCell ref="J184:J185"/>
    <mergeCell ref="K184:K185"/>
    <mergeCell ref="L184:L185"/>
    <mergeCell ref="G186:G187"/>
    <mergeCell ref="H186:H187"/>
    <mergeCell ref="I186:I187"/>
    <mergeCell ref="J186:J187"/>
    <mergeCell ref="K186:K187"/>
    <mergeCell ref="L186:L187"/>
    <mergeCell ref="G196:G197"/>
    <mergeCell ref="H196:H197"/>
    <mergeCell ref="I196:I197"/>
    <mergeCell ref="J196:J197"/>
    <mergeCell ref="K196:K197"/>
    <mergeCell ref="L196:L197"/>
    <mergeCell ref="G198:G199"/>
    <mergeCell ref="H198:H199"/>
    <mergeCell ref="I198:I199"/>
    <mergeCell ref="J198:J199"/>
    <mergeCell ref="K198:K199"/>
    <mergeCell ref="L198:L199"/>
    <mergeCell ref="G192:G193"/>
    <mergeCell ref="H192:H193"/>
    <mergeCell ref="I192:I193"/>
    <mergeCell ref="J192:J193"/>
    <mergeCell ref="K192:K193"/>
    <mergeCell ref="L192:L193"/>
    <mergeCell ref="G194:G195"/>
    <mergeCell ref="H194:H195"/>
    <mergeCell ref="I194:I195"/>
    <mergeCell ref="J194:J195"/>
    <mergeCell ref="K194:K195"/>
    <mergeCell ref="L194:L195"/>
    <mergeCell ref="B226:B227"/>
    <mergeCell ref="G226:G227"/>
    <mergeCell ref="H226:H227"/>
    <mergeCell ref="I226:I227"/>
    <mergeCell ref="J226:J227"/>
    <mergeCell ref="K226:K227"/>
    <mergeCell ref="L226:L227"/>
    <mergeCell ref="B228:B229"/>
    <mergeCell ref="G228:G229"/>
    <mergeCell ref="H228:H229"/>
    <mergeCell ref="I228:I229"/>
    <mergeCell ref="J228:J229"/>
    <mergeCell ref="K228:K229"/>
    <mergeCell ref="L228:L229"/>
    <mergeCell ref="G200:G201"/>
    <mergeCell ref="H200:H201"/>
    <mergeCell ref="I200:I201"/>
    <mergeCell ref="J200:J201"/>
    <mergeCell ref="K200:K201"/>
    <mergeCell ref="L200:L201"/>
    <mergeCell ref="B224:B225"/>
    <mergeCell ref="G224:G225"/>
    <mergeCell ref="H224:H225"/>
    <mergeCell ref="I224:I225"/>
    <mergeCell ref="J224:J225"/>
    <mergeCell ref="K224:K225"/>
    <mergeCell ref="L224:L225"/>
    <mergeCell ref="G220:G221"/>
    <mergeCell ref="H220:H221"/>
    <mergeCell ref="I220:I221"/>
    <mergeCell ref="J220:J221"/>
    <mergeCell ref="K220:K221"/>
    <mergeCell ref="B234:B235"/>
    <mergeCell ref="G234:G235"/>
    <mergeCell ref="H234:H235"/>
    <mergeCell ref="I234:I235"/>
    <mergeCell ref="J234:J235"/>
    <mergeCell ref="K234:K235"/>
    <mergeCell ref="L234:L235"/>
    <mergeCell ref="B236:B237"/>
    <mergeCell ref="G236:G237"/>
    <mergeCell ref="H236:H237"/>
    <mergeCell ref="I236:I237"/>
    <mergeCell ref="J236:J237"/>
    <mergeCell ref="K236:K237"/>
    <mergeCell ref="L236:L237"/>
    <mergeCell ref="B230:B231"/>
    <mergeCell ref="G230:G231"/>
    <mergeCell ref="H230:H231"/>
    <mergeCell ref="I230:I231"/>
    <mergeCell ref="J230:J231"/>
    <mergeCell ref="K230:K231"/>
    <mergeCell ref="L230:L231"/>
    <mergeCell ref="B232:B233"/>
    <mergeCell ref="G232:G233"/>
    <mergeCell ref="H232:H233"/>
    <mergeCell ref="I232:I233"/>
    <mergeCell ref="J232:J233"/>
    <mergeCell ref="K232:K233"/>
    <mergeCell ref="L232:L233"/>
    <mergeCell ref="B242:B243"/>
    <mergeCell ref="G242:G243"/>
    <mergeCell ref="H242:H243"/>
    <mergeCell ref="I242:I243"/>
    <mergeCell ref="J242:J243"/>
    <mergeCell ref="K242:K243"/>
    <mergeCell ref="L242:L243"/>
    <mergeCell ref="B244:B245"/>
    <mergeCell ref="G244:G245"/>
    <mergeCell ref="H244:H245"/>
    <mergeCell ref="I244:I245"/>
    <mergeCell ref="J244:J245"/>
    <mergeCell ref="K244:K245"/>
    <mergeCell ref="L244:L245"/>
    <mergeCell ref="B238:B239"/>
    <mergeCell ref="G238:G239"/>
    <mergeCell ref="H238:H239"/>
    <mergeCell ref="I238:I239"/>
    <mergeCell ref="J238:J239"/>
    <mergeCell ref="K238:K239"/>
    <mergeCell ref="L238:L239"/>
    <mergeCell ref="B240:B241"/>
    <mergeCell ref="G240:G241"/>
    <mergeCell ref="H240:H241"/>
    <mergeCell ref="I240:I241"/>
    <mergeCell ref="J240:J241"/>
    <mergeCell ref="K240:K241"/>
    <mergeCell ref="L240:L241"/>
    <mergeCell ref="B250:B251"/>
    <mergeCell ref="G250:G251"/>
    <mergeCell ref="H250:H251"/>
    <mergeCell ref="I250:I251"/>
    <mergeCell ref="J250:J251"/>
    <mergeCell ref="K250:K251"/>
    <mergeCell ref="L250:L251"/>
    <mergeCell ref="B252:B253"/>
    <mergeCell ref="G252:G253"/>
    <mergeCell ref="H252:H253"/>
    <mergeCell ref="I252:I253"/>
    <mergeCell ref="J252:J253"/>
    <mergeCell ref="K252:K253"/>
    <mergeCell ref="L252:L253"/>
    <mergeCell ref="B246:B247"/>
    <mergeCell ref="G246:G247"/>
    <mergeCell ref="H246:H247"/>
    <mergeCell ref="I246:I247"/>
    <mergeCell ref="J246:J247"/>
    <mergeCell ref="K246:K247"/>
    <mergeCell ref="L246:L247"/>
    <mergeCell ref="B248:B249"/>
    <mergeCell ref="G248:G249"/>
    <mergeCell ref="H248:H249"/>
    <mergeCell ref="I248:I249"/>
    <mergeCell ref="J248:J249"/>
    <mergeCell ref="K248:K249"/>
    <mergeCell ref="L248:L249"/>
    <mergeCell ref="B258:B259"/>
    <mergeCell ref="G258:G259"/>
    <mergeCell ref="H258:H259"/>
    <mergeCell ref="I258:I259"/>
    <mergeCell ref="J258:J259"/>
    <mergeCell ref="K258:K259"/>
    <mergeCell ref="L258:L259"/>
    <mergeCell ref="B260:B261"/>
    <mergeCell ref="G260:G261"/>
    <mergeCell ref="H260:H261"/>
    <mergeCell ref="I260:I261"/>
    <mergeCell ref="J260:J261"/>
    <mergeCell ref="K260:K261"/>
    <mergeCell ref="L260:L261"/>
    <mergeCell ref="B254:B255"/>
    <mergeCell ref="G254:G255"/>
    <mergeCell ref="H254:H255"/>
    <mergeCell ref="I254:I255"/>
    <mergeCell ref="J254:J255"/>
    <mergeCell ref="K254:K255"/>
    <mergeCell ref="L254:L255"/>
    <mergeCell ref="B256:B257"/>
    <mergeCell ref="G256:G257"/>
    <mergeCell ref="H256:H257"/>
    <mergeCell ref="I256:I257"/>
    <mergeCell ref="J256:J257"/>
    <mergeCell ref="K256:K257"/>
    <mergeCell ref="L256:L257"/>
    <mergeCell ref="B266:B267"/>
    <mergeCell ref="G266:G267"/>
    <mergeCell ref="H266:H267"/>
    <mergeCell ref="I266:I267"/>
    <mergeCell ref="J266:J267"/>
    <mergeCell ref="K266:K267"/>
    <mergeCell ref="L266:L267"/>
    <mergeCell ref="B268:B269"/>
    <mergeCell ref="G268:G269"/>
    <mergeCell ref="H268:H269"/>
    <mergeCell ref="I268:I269"/>
    <mergeCell ref="J268:J269"/>
    <mergeCell ref="K268:K269"/>
    <mergeCell ref="L268:L269"/>
    <mergeCell ref="B262:B263"/>
    <mergeCell ref="G262:G263"/>
    <mergeCell ref="H262:H263"/>
    <mergeCell ref="I262:I263"/>
    <mergeCell ref="J262:J263"/>
    <mergeCell ref="K262:K263"/>
    <mergeCell ref="L262:L263"/>
    <mergeCell ref="B264:B265"/>
    <mergeCell ref="G264:G265"/>
    <mergeCell ref="H264:H265"/>
    <mergeCell ref="I264:I265"/>
    <mergeCell ref="J264:J265"/>
    <mergeCell ref="K264:K265"/>
    <mergeCell ref="L264:L265"/>
    <mergeCell ref="B274:B275"/>
    <mergeCell ref="G274:G275"/>
    <mergeCell ref="H274:H275"/>
    <mergeCell ref="I274:I275"/>
    <mergeCell ref="J274:J275"/>
    <mergeCell ref="K274:K275"/>
    <mergeCell ref="L274:L275"/>
    <mergeCell ref="B276:B277"/>
    <mergeCell ref="G276:G277"/>
    <mergeCell ref="H276:H277"/>
    <mergeCell ref="I276:I277"/>
    <mergeCell ref="J276:J277"/>
    <mergeCell ref="K276:K277"/>
    <mergeCell ref="L276:L277"/>
    <mergeCell ref="B270:B271"/>
    <mergeCell ref="G270:G271"/>
    <mergeCell ref="H270:H271"/>
    <mergeCell ref="I270:I271"/>
    <mergeCell ref="J270:J271"/>
    <mergeCell ref="K270:K271"/>
    <mergeCell ref="L270:L271"/>
    <mergeCell ref="B272:B273"/>
    <mergeCell ref="G272:G273"/>
    <mergeCell ref="H272:H273"/>
    <mergeCell ref="I272:I273"/>
    <mergeCell ref="J272:J273"/>
    <mergeCell ref="K272:K273"/>
    <mergeCell ref="L272:L273"/>
    <mergeCell ref="B282:B283"/>
    <mergeCell ref="G282:G283"/>
    <mergeCell ref="H282:H283"/>
    <mergeCell ref="I282:I283"/>
    <mergeCell ref="J282:J283"/>
    <mergeCell ref="K282:K283"/>
    <mergeCell ref="L282:L283"/>
    <mergeCell ref="B284:B285"/>
    <mergeCell ref="G284:G285"/>
    <mergeCell ref="H284:H285"/>
    <mergeCell ref="I284:I285"/>
    <mergeCell ref="J284:J285"/>
    <mergeCell ref="K284:K285"/>
    <mergeCell ref="L284:L285"/>
    <mergeCell ref="B278:B279"/>
    <mergeCell ref="G278:G279"/>
    <mergeCell ref="H278:H279"/>
    <mergeCell ref="I278:I279"/>
    <mergeCell ref="J278:J279"/>
    <mergeCell ref="K278:K279"/>
    <mergeCell ref="L278:L279"/>
    <mergeCell ref="B280:B281"/>
    <mergeCell ref="G280:G281"/>
    <mergeCell ref="H280:H281"/>
    <mergeCell ref="I280:I281"/>
    <mergeCell ref="J280:J281"/>
    <mergeCell ref="K280:K281"/>
    <mergeCell ref="L280:L281"/>
    <mergeCell ref="B290:B291"/>
    <mergeCell ref="G290:G291"/>
    <mergeCell ref="H290:H291"/>
    <mergeCell ref="I290:I291"/>
    <mergeCell ref="J290:J291"/>
    <mergeCell ref="K290:K291"/>
    <mergeCell ref="L290:L291"/>
    <mergeCell ref="B292:B293"/>
    <mergeCell ref="G292:G293"/>
    <mergeCell ref="H292:H293"/>
    <mergeCell ref="I292:I293"/>
    <mergeCell ref="J292:J293"/>
    <mergeCell ref="K292:K293"/>
    <mergeCell ref="L292:L293"/>
    <mergeCell ref="B286:B287"/>
    <mergeCell ref="G286:G287"/>
    <mergeCell ref="H286:H287"/>
    <mergeCell ref="I286:I287"/>
    <mergeCell ref="J286:J287"/>
    <mergeCell ref="K286:K287"/>
    <mergeCell ref="L286:L287"/>
    <mergeCell ref="B288:B289"/>
    <mergeCell ref="G288:G289"/>
    <mergeCell ref="H288:H289"/>
    <mergeCell ref="I288:I289"/>
    <mergeCell ref="J288:J289"/>
    <mergeCell ref="K288:K289"/>
    <mergeCell ref="L288:L289"/>
    <mergeCell ref="B298:B299"/>
    <mergeCell ref="G298:G299"/>
    <mergeCell ref="H298:H299"/>
    <mergeCell ref="I298:I299"/>
    <mergeCell ref="J298:J299"/>
    <mergeCell ref="K298:K299"/>
    <mergeCell ref="L298:L299"/>
    <mergeCell ref="B300:B301"/>
    <mergeCell ref="G300:G301"/>
    <mergeCell ref="H300:H301"/>
    <mergeCell ref="I300:I301"/>
    <mergeCell ref="J300:J301"/>
    <mergeCell ref="K300:K301"/>
    <mergeCell ref="L300:L301"/>
    <mergeCell ref="B294:B295"/>
    <mergeCell ref="G294:G295"/>
    <mergeCell ref="H294:H295"/>
    <mergeCell ref="I294:I295"/>
    <mergeCell ref="J294:J295"/>
    <mergeCell ref="K294:K295"/>
    <mergeCell ref="L294:L295"/>
    <mergeCell ref="B296:B297"/>
    <mergeCell ref="G296:G297"/>
    <mergeCell ref="H296:H297"/>
    <mergeCell ref="I296:I297"/>
    <mergeCell ref="J296:J297"/>
    <mergeCell ref="K296:K297"/>
    <mergeCell ref="L296:L297"/>
    <mergeCell ref="B302:B303"/>
    <mergeCell ref="G302:G303"/>
    <mergeCell ref="H302:H303"/>
    <mergeCell ref="I302:I303"/>
    <mergeCell ref="J302:J303"/>
    <mergeCell ref="K302:K303"/>
    <mergeCell ref="L302:L303"/>
    <mergeCell ref="L360:L361"/>
    <mergeCell ref="L362:L363"/>
    <mergeCell ref="G360:G361"/>
    <mergeCell ref="H360:H361"/>
    <mergeCell ref="I360:I361"/>
    <mergeCell ref="J360:J361"/>
    <mergeCell ref="K360:K361"/>
    <mergeCell ref="G362:G363"/>
    <mergeCell ref="H362:H363"/>
    <mergeCell ref="I362:I363"/>
    <mergeCell ref="J362:J363"/>
    <mergeCell ref="K362:K363"/>
    <mergeCell ref="B324:B325"/>
    <mergeCell ref="B326:B327"/>
    <mergeCell ref="B328:B329"/>
    <mergeCell ref="B330:B331"/>
    <mergeCell ref="B332:B333"/>
    <mergeCell ref="L354:L355"/>
    <mergeCell ref="G348:G349"/>
    <mergeCell ref="H348:H349"/>
    <mergeCell ref="I348:I349"/>
    <mergeCell ref="J348:J349"/>
    <mergeCell ref="K348:K349"/>
    <mergeCell ref="L348:L349"/>
    <mergeCell ref="G350:G351"/>
    <mergeCell ref="G368:G369"/>
    <mergeCell ref="H368:H369"/>
    <mergeCell ref="I368:I369"/>
    <mergeCell ref="J368:J369"/>
    <mergeCell ref="K368:K369"/>
    <mergeCell ref="G370:G371"/>
    <mergeCell ref="H370:H371"/>
    <mergeCell ref="I370:I371"/>
    <mergeCell ref="J370:J371"/>
    <mergeCell ref="K370:K371"/>
    <mergeCell ref="G364:G365"/>
    <mergeCell ref="H364:H365"/>
    <mergeCell ref="I364:I365"/>
    <mergeCell ref="J364:J365"/>
    <mergeCell ref="K364:K365"/>
    <mergeCell ref="G366:G367"/>
    <mergeCell ref="H366:H367"/>
    <mergeCell ref="I366:I367"/>
    <mergeCell ref="J366:J367"/>
    <mergeCell ref="K366:K367"/>
    <mergeCell ref="G376:G377"/>
    <mergeCell ref="H376:H377"/>
    <mergeCell ref="I376:I377"/>
    <mergeCell ref="J376:J377"/>
    <mergeCell ref="K376:K377"/>
    <mergeCell ref="G378:G379"/>
    <mergeCell ref="H378:H379"/>
    <mergeCell ref="I378:I379"/>
    <mergeCell ref="J378:J379"/>
    <mergeCell ref="K378:K379"/>
    <mergeCell ref="G372:G373"/>
    <mergeCell ref="H372:H373"/>
    <mergeCell ref="I372:I373"/>
    <mergeCell ref="J372:J373"/>
    <mergeCell ref="K372:K373"/>
    <mergeCell ref="G374:G375"/>
    <mergeCell ref="H374:H375"/>
    <mergeCell ref="I374:I375"/>
    <mergeCell ref="J374:J375"/>
    <mergeCell ref="K374:K375"/>
    <mergeCell ref="G384:G385"/>
    <mergeCell ref="H384:H385"/>
    <mergeCell ref="I384:I385"/>
    <mergeCell ref="J384:J385"/>
    <mergeCell ref="K384:K385"/>
    <mergeCell ref="G386:G387"/>
    <mergeCell ref="H386:H387"/>
    <mergeCell ref="I386:I387"/>
    <mergeCell ref="J386:J387"/>
    <mergeCell ref="K386:K387"/>
    <mergeCell ref="G380:G381"/>
    <mergeCell ref="H380:H381"/>
    <mergeCell ref="I380:I381"/>
    <mergeCell ref="J380:J381"/>
    <mergeCell ref="K380:K381"/>
    <mergeCell ref="G382:G383"/>
    <mergeCell ref="H382:H383"/>
    <mergeCell ref="I382:I383"/>
    <mergeCell ref="J382:J383"/>
    <mergeCell ref="K382:K383"/>
    <mergeCell ref="G392:G393"/>
    <mergeCell ref="H392:H393"/>
    <mergeCell ref="I392:I393"/>
    <mergeCell ref="J392:J393"/>
    <mergeCell ref="K392:K393"/>
    <mergeCell ref="G394:G395"/>
    <mergeCell ref="H394:H395"/>
    <mergeCell ref="I394:I395"/>
    <mergeCell ref="J394:J395"/>
    <mergeCell ref="K394:K395"/>
    <mergeCell ref="G388:G389"/>
    <mergeCell ref="H388:H389"/>
    <mergeCell ref="I388:I389"/>
    <mergeCell ref="J388:J389"/>
    <mergeCell ref="K388:K389"/>
    <mergeCell ref="G390:G391"/>
    <mergeCell ref="H390:H391"/>
    <mergeCell ref="I390:I391"/>
    <mergeCell ref="J390:J391"/>
    <mergeCell ref="K390:K391"/>
    <mergeCell ref="G400:G401"/>
    <mergeCell ref="H400:H401"/>
    <mergeCell ref="I400:I401"/>
    <mergeCell ref="J400:J401"/>
    <mergeCell ref="K400:K401"/>
    <mergeCell ref="G402:G403"/>
    <mergeCell ref="H402:H403"/>
    <mergeCell ref="I402:I403"/>
    <mergeCell ref="J402:J403"/>
    <mergeCell ref="K402:K403"/>
    <mergeCell ref="G396:G397"/>
    <mergeCell ref="H396:H397"/>
    <mergeCell ref="I396:I397"/>
    <mergeCell ref="J396:J397"/>
    <mergeCell ref="K396:K397"/>
    <mergeCell ref="G398:G399"/>
    <mergeCell ref="H398:H399"/>
    <mergeCell ref="I398:I399"/>
    <mergeCell ref="J398:J399"/>
    <mergeCell ref="K398:K399"/>
    <mergeCell ref="B378:B379"/>
    <mergeCell ref="B380:B381"/>
    <mergeCell ref="B382:B383"/>
    <mergeCell ref="B384:B385"/>
    <mergeCell ref="B386:B387"/>
    <mergeCell ref="B352:B353"/>
    <mergeCell ref="B354:B355"/>
    <mergeCell ref="B356:B357"/>
    <mergeCell ref="B358:B359"/>
    <mergeCell ref="B360:B361"/>
    <mergeCell ref="B362:B363"/>
    <mergeCell ref="B364:B365"/>
    <mergeCell ref="B366:B367"/>
    <mergeCell ref="B368:B369"/>
    <mergeCell ref="B334:B335"/>
    <mergeCell ref="B336:B337"/>
    <mergeCell ref="B338:B339"/>
    <mergeCell ref="B340:B341"/>
    <mergeCell ref="B342:B343"/>
    <mergeCell ref="B344:B345"/>
    <mergeCell ref="B346:B347"/>
    <mergeCell ref="B348:B349"/>
    <mergeCell ref="B350:B351"/>
    <mergeCell ref="L396:L397"/>
    <mergeCell ref="L398:L399"/>
    <mergeCell ref="L400:L401"/>
    <mergeCell ref="L402:L403"/>
    <mergeCell ref="B388:B389"/>
    <mergeCell ref="B390:B391"/>
    <mergeCell ref="B392:B393"/>
    <mergeCell ref="B394:B395"/>
    <mergeCell ref="B396:B397"/>
    <mergeCell ref="B398:B399"/>
    <mergeCell ref="B400:B401"/>
    <mergeCell ref="B402:B403"/>
    <mergeCell ref="L364:L365"/>
    <mergeCell ref="L366:L367"/>
    <mergeCell ref="L368:L369"/>
    <mergeCell ref="L370:L371"/>
    <mergeCell ref="L372:L373"/>
    <mergeCell ref="L374:L375"/>
    <mergeCell ref="L376:L377"/>
    <mergeCell ref="L378:L379"/>
    <mergeCell ref="L380:L381"/>
    <mergeCell ref="L382:L383"/>
    <mergeCell ref="L384:L385"/>
    <mergeCell ref="L386:L387"/>
    <mergeCell ref="L388:L389"/>
    <mergeCell ref="L390:L391"/>
    <mergeCell ref="L392:L393"/>
    <mergeCell ref="L394:L395"/>
    <mergeCell ref="B370:B371"/>
    <mergeCell ref="B372:B373"/>
    <mergeCell ref="B374:B375"/>
    <mergeCell ref="B376:B377"/>
  </mergeCells>
  <phoneticPr fontId="1"/>
  <hyperlinks>
    <hyperlink ref="AM3" r:id="rId1" xr:uid="{F23CB155-FC6D-45F2-8E93-EFCA6E5D5E4F}"/>
    <hyperlink ref="AM5" r:id="rId2" xr:uid="{ADEDDEAA-9401-4772-9144-3B8589E22D27}"/>
    <hyperlink ref="AM7" r:id="rId3" xr:uid="{0109A448-BA44-45CE-9E64-C5210D667E82}"/>
    <hyperlink ref="AM9" r:id="rId4" xr:uid="{E118F526-72C1-4615-B214-69A9409045FA}"/>
    <hyperlink ref="AM11" r:id="rId5" xr:uid="{D2485957-03BB-4ADF-A02D-FC8597370EAF}"/>
    <hyperlink ref="AM13" r:id="rId6" xr:uid="{FA1AC19B-A05C-4CC6-BED1-569816CD05A5}"/>
    <hyperlink ref="AM15" r:id="rId7" xr:uid="{3F2DB628-8685-4213-B837-05852B14F5B2}"/>
    <hyperlink ref="AM17" r:id="rId8" xr:uid="{110EEA16-ED9E-4D8B-B58D-4B1DE354FDA3}"/>
    <hyperlink ref="AM19" r:id="rId9" xr:uid="{21007399-134F-4F5C-A61E-CA39D5156741}"/>
    <hyperlink ref="AM21" r:id="rId10" xr:uid="{4A13B97E-45E2-46B0-938A-3A811B57D0BA}"/>
    <hyperlink ref="AM23" r:id="rId11" xr:uid="{5C7BAD90-2F0C-496F-B6B3-87D735C315F4}"/>
    <hyperlink ref="AM25" r:id="rId12" xr:uid="{5A0C2DB9-DD97-46D6-8276-E93715225DB3}"/>
    <hyperlink ref="AM27" r:id="rId13" xr:uid="{C98DBC78-1843-4F32-97A1-2AC97DBFD760}"/>
    <hyperlink ref="AM29" r:id="rId14" xr:uid="{D225EAB5-AD02-411E-9985-1D2B52C8D80E}"/>
    <hyperlink ref="AM31" r:id="rId15" xr:uid="{07F738F4-0E4A-4B7F-BB91-F805B18702AD}"/>
    <hyperlink ref="AM33" r:id="rId16" xr:uid="{F8259B12-5B69-4D59-B5EA-F72071AA7C69}"/>
    <hyperlink ref="AM35" r:id="rId17" xr:uid="{F995A265-37ED-4FA1-A21B-625A8EEFA8BA}"/>
    <hyperlink ref="AM37" r:id="rId18" xr:uid="{3FFFBDA8-CE4D-4F58-868F-670A7AF8D029}"/>
    <hyperlink ref="AM39" r:id="rId19" xr:uid="{A75FB931-B361-4A92-BE4B-8C1CBA4AD5C6}"/>
    <hyperlink ref="AM41" r:id="rId20" xr:uid="{F355B275-F349-4BE6-8B17-E3F39F4564BD}"/>
    <hyperlink ref="AM43" r:id="rId21" xr:uid="{4D3ADB48-D4EC-4291-B47E-A159DA99D517}"/>
    <hyperlink ref="AM45" r:id="rId22" xr:uid="{4F0024E1-246E-47A3-A523-E0F8E181F862}"/>
    <hyperlink ref="AM47" r:id="rId23" xr:uid="{EB68F804-3809-4817-A87A-B67C7EB23AB7}"/>
    <hyperlink ref="AM49" r:id="rId24" xr:uid="{1074F8C0-BE2A-4E13-B0E6-93E252E78983}"/>
    <hyperlink ref="AM51" r:id="rId25" xr:uid="{60A2B221-F324-4B59-A5A3-5F0943E2873B}"/>
    <hyperlink ref="AM53" r:id="rId26" xr:uid="{F83EB990-6A36-4A1E-8889-DB07E6EB9205}"/>
    <hyperlink ref="AM55" r:id="rId27" xr:uid="{B2F8FA11-DF31-408A-BFD0-29789D4DCE09}"/>
    <hyperlink ref="AM57" r:id="rId28" xr:uid="{58344CA9-5251-44E4-9CFF-138B044146B1}"/>
    <hyperlink ref="AM59" r:id="rId29" xr:uid="{E4FF66CA-FDF0-4036-9FDD-9BEBEF3FDC18}"/>
    <hyperlink ref="AM61" r:id="rId30" xr:uid="{C909A52F-8B3F-401F-9B39-992E7681CE7F}"/>
    <hyperlink ref="AM63" r:id="rId31" xr:uid="{9932EACC-D891-4F6E-8C4B-A3E3FD3B017E}"/>
    <hyperlink ref="AM65" r:id="rId32" xr:uid="{9EA87F36-D938-47EF-905D-96C97ADEBB31}"/>
    <hyperlink ref="AM67" r:id="rId33" xr:uid="{FCDEDD54-B246-47B7-B5F8-D167A91057EA}"/>
    <hyperlink ref="AM69" r:id="rId34" xr:uid="{40F16B7D-242B-4CA3-B1EA-BA2F25B1A0B5}"/>
    <hyperlink ref="AM71" r:id="rId35" xr:uid="{B61C8338-3D8C-47A3-805B-4A1689A17423}"/>
    <hyperlink ref="AM73" r:id="rId36" xr:uid="{464F5D5E-DB3D-40A3-AF5E-473551C8A42D}"/>
    <hyperlink ref="AM75" r:id="rId37" xr:uid="{F676647A-F67C-4729-9C33-D154A0AB6DD5}"/>
    <hyperlink ref="AM77" r:id="rId38" xr:uid="{15291708-808B-47A1-93AD-081FEE6952AC}"/>
    <hyperlink ref="AM79" r:id="rId39" xr:uid="{BE74C63D-BDEF-4945-82A3-E2407B60C702}"/>
    <hyperlink ref="AM81" r:id="rId40" xr:uid="{06DAEE7C-41FF-4FBB-8DBD-12B15FAFF24F}"/>
    <hyperlink ref="AM83" r:id="rId41" xr:uid="{3E78194C-7BF1-495A-8FDF-54082D5E435E}"/>
    <hyperlink ref="AM85" r:id="rId42" xr:uid="{4429A51E-F9CC-4744-9DEF-408B1D535479}"/>
    <hyperlink ref="AM87" r:id="rId43" xr:uid="{F9B499BC-8DAE-4BE8-A2F1-71E060D2B647}"/>
    <hyperlink ref="AM89" r:id="rId44" xr:uid="{76346BAC-FD49-44B9-B249-23274D790FDE}"/>
    <hyperlink ref="AM91" r:id="rId45" xr:uid="{639D25F5-A63A-456E-968A-655C436422CD}"/>
    <hyperlink ref="AM93" r:id="rId46" xr:uid="{91F7C31C-1C80-4952-93B9-BE9BA7480B62}"/>
    <hyperlink ref="AM95" r:id="rId47" xr:uid="{1A938235-7771-4FEF-A319-CB1D4EEE9093}"/>
    <hyperlink ref="AM97" r:id="rId48" xr:uid="{5A2396D3-C247-4F5A-A8A0-C7B33F8964DB}"/>
    <hyperlink ref="AM99" r:id="rId49" xr:uid="{D3E93619-8B79-422B-84ED-0AFE6889E378}"/>
    <hyperlink ref="AM101" r:id="rId50" xr:uid="{390BBC32-090E-4FFC-A3C3-2D383F28048F}"/>
    <hyperlink ref="AM103" r:id="rId51" xr:uid="{AC755230-A5BE-4D1C-A764-57DD055C0D00}"/>
    <hyperlink ref="AM105" r:id="rId52" xr:uid="{2D0AAB6C-BBCD-42DD-91C3-E8C18CCB9182}"/>
    <hyperlink ref="AM107" r:id="rId53" xr:uid="{FE0CDABD-D069-4FB8-BB96-3400D59485AA}"/>
    <hyperlink ref="AM109" r:id="rId54" xr:uid="{92B86829-C93C-473B-A1DD-7A14FE851E6F}"/>
    <hyperlink ref="AM111" r:id="rId55" xr:uid="{FF06173F-8753-4976-A3C2-83BBAC29E439}"/>
    <hyperlink ref="AM113" r:id="rId56" xr:uid="{F09A47D5-2F01-4B06-95E1-EF56D3955437}"/>
    <hyperlink ref="AM115" r:id="rId57" xr:uid="{5C882EBA-EC78-44F7-8475-F8E9A8604222}"/>
    <hyperlink ref="AM117" r:id="rId58" xr:uid="{F3BC873D-F8BD-4F9B-BDBF-94852EC8F36B}"/>
    <hyperlink ref="AM119" r:id="rId59" xr:uid="{E5B37031-EC8E-48F9-AB42-F405F1388A77}"/>
    <hyperlink ref="AM121" r:id="rId60" xr:uid="{7E7C4C1F-CCAA-4EC9-8A3C-8AAD71F84726}"/>
    <hyperlink ref="AM123" r:id="rId61" xr:uid="{2DE9A1E7-5AC7-4295-83B7-1E04B8540472}"/>
    <hyperlink ref="AM125" r:id="rId62" xr:uid="{20FB28AB-6224-45AC-BCC6-F75CE8CD3F84}"/>
    <hyperlink ref="AM127" r:id="rId63" xr:uid="{C38D0481-E16E-448B-A357-47A9241FFC84}"/>
    <hyperlink ref="AM129" r:id="rId64" xr:uid="{2805EF35-26C1-4CC1-A18C-2EC5B5FDFAEA}"/>
    <hyperlink ref="AM131" r:id="rId65" xr:uid="{D45D9F94-A2A1-45E5-AEAD-47BB36B3FAF0}"/>
    <hyperlink ref="AM133" r:id="rId66" xr:uid="{9E116C71-B531-4924-9867-3B13EA225023}"/>
    <hyperlink ref="AM135" r:id="rId67" xr:uid="{AC615BB4-99B4-4864-BE60-D8079EAE5D3A}"/>
    <hyperlink ref="AM137" r:id="rId68" xr:uid="{05807231-6535-43E9-9A47-938B0DD224EE}"/>
    <hyperlink ref="AM139" r:id="rId69" xr:uid="{3D9EAEEF-6CBA-4989-B168-AE81B36D28EC}"/>
    <hyperlink ref="AM141" r:id="rId70" xr:uid="{C83C01BA-F460-464B-A525-FAD4A93A957A}"/>
    <hyperlink ref="AM143" r:id="rId71" xr:uid="{F8E83615-CE04-423B-8638-C2C736D80A70}"/>
    <hyperlink ref="AM145" r:id="rId72" xr:uid="{0CA9255A-D939-4ACA-A260-09E41EFB9104}"/>
    <hyperlink ref="AM147" r:id="rId73" xr:uid="{5A0E8707-FECA-4941-8B68-3FF6916EC86E}"/>
    <hyperlink ref="AM149" r:id="rId74" xr:uid="{9A8AB4C2-FBA1-4154-86FB-F76F33CDAF9F}"/>
    <hyperlink ref="AM151" r:id="rId75" xr:uid="{06FE464A-FD1C-4AB1-A0B1-948AEE7E1422}"/>
    <hyperlink ref="AM153" r:id="rId76" xr:uid="{CADC6594-C030-4B53-A327-FE973144CFE6}"/>
    <hyperlink ref="AM155" r:id="rId77" xr:uid="{C09C357A-452F-4333-A8DE-B5F979058AD6}"/>
    <hyperlink ref="AM157" r:id="rId78" xr:uid="{C2D59A8B-1A30-4FF7-A411-6B07C0AE9D26}"/>
    <hyperlink ref="AM159" r:id="rId79" xr:uid="{F2977605-1631-492A-AE67-AB38108F49F2}"/>
    <hyperlink ref="AM161" r:id="rId80" xr:uid="{B64C8E81-A99A-435A-9181-0E43E26B1ADB}"/>
    <hyperlink ref="AM163" r:id="rId81" xr:uid="{3B632648-BFDC-49CD-9CC0-916FF5AAD9ED}"/>
    <hyperlink ref="AM165" r:id="rId82" xr:uid="{8B8C6109-DBBC-4BC2-B60E-1C62F5B0C625}"/>
    <hyperlink ref="AM167" r:id="rId83" xr:uid="{011DF1EC-106D-43E9-9645-6BDFF0436AF3}"/>
    <hyperlink ref="AM169" r:id="rId84" xr:uid="{1A27C37E-6537-4683-80EC-5915FB98E438}"/>
    <hyperlink ref="AM171" r:id="rId85" xr:uid="{86762E44-35F0-4427-84C0-3A3F28132F2A}"/>
    <hyperlink ref="AM173" r:id="rId86" xr:uid="{6F182CB3-38A0-4D7F-BB25-B1B6875EB156}"/>
    <hyperlink ref="AM175" r:id="rId87" xr:uid="{343685E3-658D-4BEC-A956-9608EC317A0C}"/>
    <hyperlink ref="AM177" r:id="rId88" xr:uid="{123C7B8B-79CE-490D-AB5E-40B55C603BD9}"/>
    <hyperlink ref="AM179" r:id="rId89" xr:uid="{D91E545F-55A5-413D-8858-1B768BD54171}"/>
    <hyperlink ref="AM181" r:id="rId90" xr:uid="{B186EE84-E1D9-4692-99C4-2F91F13D64DC}"/>
    <hyperlink ref="AM183" r:id="rId91" xr:uid="{728B278D-BDA3-4A86-8D49-CECB1A93E0E8}"/>
    <hyperlink ref="AM185" r:id="rId92" xr:uid="{11B27E10-C97F-41C3-A15E-C776027DEFA6}"/>
    <hyperlink ref="AM187" r:id="rId93" xr:uid="{847A9917-0E18-4E12-A3A3-3BF902672F37}"/>
    <hyperlink ref="AM189" r:id="rId94" xr:uid="{4FC4DEA7-C902-493E-AA09-47DC89C99747}"/>
    <hyperlink ref="AM191" r:id="rId95" xr:uid="{168F6069-6CF4-4FC2-A14F-451CD10BC65E}"/>
    <hyperlink ref="AM193" r:id="rId96" xr:uid="{126E10FB-171E-4024-8419-F5C71397D5F9}"/>
    <hyperlink ref="AM195" r:id="rId97" xr:uid="{214DE5A8-A114-430D-96B0-635F04F607C3}"/>
    <hyperlink ref="AM197" r:id="rId98" xr:uid="{E5C7B938-6B31-41F6-BF99-0091189358D4}"/>
    <hyperlink ref="AM199" r:id="rId99" xr:uid="{D430E7F1-5CC6-4714-ABC0-DE158CBEBAF2}"/>
    <hyperlink ref="AM201" r:id="rId100" xr:uid="{B46BF5AC-6D4E-4D22-9341-0F067F14B44B}"/>
    <hyperlink ref="AM205" r:id="rId101" xr:uid="{000ED61E-6672-40A6-9FB8-08CC706ADC26}"/>
    <hyperlink ref="AM207" r:id="rId102" xr:uid="{2C15C59A-3DA3-4449-B0B8-A2E32A35C019}"/>
    <hyperlink ref="AM209" r:id="rId103" xr:uid="{E5882F55-AB22-4A80-A2C1-70B6EF656183}"/>
    <hyperlink ref="AM211" r:id="rId104" xr:uid="{41522F95-794D-449C-9D40-AFAD78460276}"/>
    <hyperlink ref="AM213" r:id="rId105" xr:uid="{10830EC8-8CCF-47DF-BD0C-11DFA5BCB599}"/>
    <hyperlink ref="AM215" r:id="rId106" xr:uid="{172DB032-85EF-4CE9-A212-AF804EDED36E}"/>
    <hyperlink ref="AM217" r:id="rId107" xr:uid="{B6A8627A-639D-44B1-A11C-15F72A582C7D}"/>
    <hyperlink ref="AM219" r:id="rId108" xr:uid="{FB5A5ABA-726A-4930-9557-D09982DBF3C2}"/>
    <hyperlink ref="AM221" r:id="rId109" xr:uid="{BAE99152-DD9B-47BF-8481-A21CEE0A7E2C}"/>
    <hyperlink ref="AM223" r:id="rId110" xr:uid="{4AA16166-59A2-41F2-8AE5-8302875A7EC0}"/>
    <hyperlink ref="AM225" r:id="rId111" xr:uid="{A3766A53-811A-48DE-B786-F9DD69A2CECE}"/>
    <hyperlink ref="AM227" r:id="rId112" xr:uid="{441F29CC-04C8-4E43-972D-78122554582B}"/>
    <hyperlink ref="AM229" r:id="rId113" xr:uid="{7461C04C-E54A-4FA1-BAAD-58AE7701181F}"/>
    <hyperlink ref="AM231" r:id="rId114" xr:uid="{52C1BE87-3EAF-47E1-B752-0AD170BD5D02}"/>
    <hyperlink ref="AM233" r:id="rId115" xr:uid="{AAE2E543-B861-4B61-BD21-D7D31266749D}"/>
    <hyperlink ref="AM235" r:id="rId116" xr:uid="{3E921EBF-150C-418A-84EE-0C5CAEFE32F4}"/>
    <hyperlink ref="AM237" r:id="rId117" xr:uid="{95FD570E-AEDA-4052-8EAA-60D1C7A68358}"/>
    <hyperlink ref="AM239" r:id="rId118" xr:uid="{3D38A62C-437C-4BE9-A422-0D3CE3A8FD15}"/>
    <hyperlink ref="AM241" r:id="rId119" xr:uid="{1D2051F8-3641-4A17-A687-6CFE7EDAF28E}"/>
    <hyperlink ref="AM243" r:id="rId120" xr:uid="{0618DBCC-3395-414C-80CA-2778A458BCFB}"/>
    <hyperlink ref="AM245" r:id="rId121" xr:uid="{3EC5A97A-45AB-440A-B698-EEC3BA7FED51}"/>
    <hyperlink ref="AM247" r:id="rId122" xr:uid="{9A935DB3-E876-44D5-BFB1-F86E5E687752}"/>
    <hyperlink ref="AM249" r:id="rId123" xr:uid="{20B21551-F5AB-45EC-9CA5-08AA79A7AFEA}"/>
    <hyperlink ref="AM251" r:id="rId124" xr:uid="{848299C1-6D77-4691-A938-2DDDC2129DC6}"/>
    <hyperlink ref="AM253" r:id="rId125" xr:uid="{BBE0787D-19A0-49F4-A910-943BD30C3A66}"/>
    <hyperlink ref="AM255" r:id="rId126" xr:uid="{745200D5-DAD2-40A9-8670-D3E16B470290}"/>
    <hyperlink ref="AM257" r:id="rId127" xr:uid="{A68177EA-E4A1-4664-B535-560266BA6948}"/>
    <hyperlink ref="AM259" r:id="rId128" xr:uid="{7EA5BDEB-86A8-459F-AFAF-451BCE34EE2D}"/>
    <hyperlink ref="AM261" r:id="rId129" xr:uid="{D7F9CC11-074A-46B2-85ED-341460740463}"/>
    <hyperlink ref="AM263" r:id="rId130" xr:uid="{8D7B0D56-7BC2-4332-B930-872A6EC35E15}"/>
    <hyperlink ref="AM265" r:id="rId131" xr:uid="{9197DEF5-E3E3-4BC5-BE45-5DEE897D4824}"/>
    <hyperlink ref="AM267" r:id="rId132" xr:uid="{CBA9523B-BE89-4C17-BC85-84037C69687A}"/>
    <hyperlink ref="AM269" r:id="rId133" xr:uid="{431B8A23-F17A-4FD4-AF98-62425B99761A}"/>
    <hyperlink ref="AM271" r:id="rId134" xr:uid="{A3DB69E6-AAAE-4B28-8F8E-6C606BA60BA8}"/>
    <hyperlink ref="AM273" r:id="rId135" xr:uid="{D1257F3A-4D14-430B-80C2-9413F772104D}"/>
    <hyperlink ref="AM275" r:id="rId136" xr:uid="{534BBAE9-78B2-483E-A959-2CBCD7E0D6B3}"/>
    <hyperlink ref="AM277" r:id="rId137" xr:uid="{F5870259-B8A1-4D19-8E87-8355F4EEDD7D}"/>
    <hyperlink ref="AM279" r:id="rId138" xr:uid="{C5D3B468-A1F1-4778-9B69-DD486D87D12D}"/>
    <hyperlink ref="AM281" r:id="rId139" xr:uid="{94F0B514-43C6-4211-AAD4-BDBFAAF909BD}"/>
    <hyperlink ref="AM283" r:id="rId140" xr:uid="{76A901E8-74D7-4332-A4AC-15CA3111E686}"/>
    <hyperlink ref="AM285" r:id="rId141" xr:uid="{FAF35866-CBC4-481C-8B2D-F0F9B18A172C}"/>
    <hyperlink ref="AM287" r:id="rId142" xr:uid="{78F0D9FC-B7CE-4E67-A55F-36471E8104F0}"/>
    <hyperlink ref="AM289" r:id="rId143" xr:uid="{6A4A4DAE-4AED-44E7-8EBC-455895A3FD2C}"/>
    <hyperlink ref="AM291" r:id="rId144" xr:uid="{43AE4E5A-BF21-42C7-A975-F29350E7D0A9}"/>
    <hyperlink ref="AM293" r:id="rId145" xr:uid="{B461720E-F43F-45C5-9C9E-FA2B55D3C20B}"/>
    <hyperlink ref="AM295" r:id="rId146" xr:uid="{31FAA9DB-DAD9-49EA-AA93-23FC2281F85A}"/>
    <hyperlink ref="AM297" r:id="rId147" xr:uid="{2EC8EEFB-C691-4CF6-87E4-8392CA6C84C1}"/>
    <hyperlink ref="AM299" r:id="rId148" xr:uid="{E92EA699-89C8-4208-B67D-467C4361760E}"/>
    <hyperlink ref="AM301" r:id="rId149" xr:uid="{44AF1B83-ED11-47DA-853C-1EC46E969D8A}"/>
    <hyperlink ref="AM303" r:id="rId150" xr:uid="{9E285316-CAB4-44DD-9553-3738FEED26B2}"/>
    <hyperlink ref="AM305" r:id="rId151" xr:uid="{DEDAF37E-71BC-467C-B2C7-CB8BA4173BDA}"/>
    <hyperlink ref="AM307" r:id="rId152" xr:uid="{C845CDEE-D07E-42A0-9016-E07B87B8D63C}"/>
    <hyperlink ref="AM309" r:id="rId153" xr:uid="{FC34FA0D-E42D-46D7-A01A-D674CE7C8534}"/>
    <hyperlink ref="AM311" r:id="rId154" xr:uid="{9BA9BC8A-1D8A-48AC-95DE-693DF798C081}"/>
    <hyperlink ref="AM313" r:id="rId155" xr:uid="{ABD23474-EA62-456C-B3C8-23790141CB21}"/>
    <hyperlink ref="AM315" r:id="rId156" xr:uid="{DBA3112B-FBA8-4DE0-A212-8B5B47172C20}"/>
    <hyperlink ref="AM317" r:id="rId157" xr:uid="{A0E5D93D-C0C2-4D3B-A620-717AABE12AE4}"/>
    <hyperlink ref="AM319" r:id="rId158" xr:uid="{8A85FED7-6287-4DCE-9E2B-D72FBC6733F6}"/>
    <hyperlink ref="AM321" r:id="rId159" xr:uid="{03505ACB-2823-4595-A740-1AEAE466F29C}"/>
    <hyperlink ref="AM323" r:id="rId160" xr:uid="{70954BA8-CF14-4500-A7AC-65B119AF15C3}"/>
    <hyperlink ref="AM325" r:id="rId161" xr:uid="{E6869734-4DB8-4CDC-9922-B9B430F4B881}"/>
    <hyperlink ref="AM327" r:id="rId162" xr:uid="{3C7A1A1E-9F5A-4A47-9F77-461C1549CFFB}"/>
    <hyperlink ref="AM329" r:id="rId163" xr:uid="{C8D79052-BA15-40A9-8B6B-41B77ABFB86C}"/>
    <hyperlink ref="AM331" r:id="rId164" xr:uid="{14175375-5A69-414C-959C-F875FFD70478}"/>
    <hyperlink ref="AM333" r:id="rId165" xr:uid="{97153017-CFFD-4B1E-80B0-005910FC549C}"/>
    <hyperlink ref="AM335" r:id="rId166" xr:uid="{168CBCB8-5365-466B-AFBA-AE8F313848E3}"/>
    <hyperlink ref="AM337" r:id="rId167" xr:uid="{B788A9A4-9122-4C50-9187-395F4428C07A}"/>
    <hyperlink ref="AM339" r:id="rId168" xr:uid="{15D47D12-3415-452E-A7FB-F290EFB9808E}"/>
    <hyperlink ref="AM341" r:id="rId169" xr:uid="{01496285-45C4-47F9-9BC3-1F54664FB375}"/>
    <hyperlink ref="AM343" r:id="rId170" xr:uid="{F47B2CD8-2FC0-47D2-B7EA-EFF22BAA5CA5}"/>
    <hyperlink ref="AM345" r:id="rId171" xr:uid="{86FF5DF8-4ED7-45F5-AB65-86C443EFB7F8}"/>
    <hyperlink ref="AM347" r:id="rId172" xr:uid="{01E08475-449D-43DD-9BE9-4DDFB8F55B87}"/>
    <hyperlink ref="AM349" r:id="rId173" xr:uid="{BA822D1A-8EE7-479E-87B2-68E15B0826B1}"/>
    <hyperlink ref="AM351" r:id="rId174" xr:uid="{8B8B9F92-746A-4545-BC04-7BD1138C37FD}"/>
    <hyperlink ref="AM353" r:id="rId175" xr:uid="{DD9C1AC3-7BCC-413C-92F7-6AA38AD7BD52}"/>
    <hyperlink ref="AM355" r:id="rId176" xr:uid="{B6DF3B8B-60FF-4A4D-949C-2B377895DBB4}"/>
    <hyperlink ref="AM357" r:id="rId177" xr:uid="{C85C359D-8681-4551-B88F-A302E8F41F7D}"/>
    <hyperlink ref="AM359" r:id="rId178" xr:uid="{715C539A-38C1-47F1-95BE-FA5179AC27D8}"/>
    <hyperlink ref="AM361" r:id="rId179" xr:uid="{DD612FEF-0B41-4F9D-8990-7295378EB710}"/>
    <hyperlink ref="AM363" r:id="rId180" xr:uid="{4860E614-38C5-48FD-A74F-A54594F98AB1}"/>
    <hyperlink ref="AM365" r:id="rId181" xr:uid="{9753325A-F721-4C63-A7C6-8451BF4E69EC}"/>
    <hyperlink ref="AM367" r:id="rId182" xr:uid="{5DD29840-7D78-4E70-A511-43431D870D61}"/>
    <hyperlink ref="AM369" r:id="rId183" xr:uid="{9BED0B84-A848-4499-B6F1-35CD85B4C8C9}"/>
    <hyperlink ref="AM371" r:id="rId184" xr:uid="{6F5AF229-0BA8-4B9B-A2CC-48091D970620}"/>
    <hyperlink ref="AM373" r:id="rId185" xr:uid="{E50DBEF8-2AE2-46C9-9241-060F126FA9B8}"/>
    <hyperlink ref="AM375" r:id="rId186" xr:uid="{3EDD4178-E98D-4C43-84BA-0B44308FC1DA}"/>
    <hyperlink ref="AM377" r:id="rId187" xr:uid="{1ABA2A53-13D7-4AD2-8364-FB034666B7D9}"/>
    <hyperlink ref="AM379" r:id="rId188" xr:uid="{9A98CAC4-E53F-403D-9AEF-C6DDA3AD5BAA}"/>
    <hyperlink ref="AM381" r:id="rId189" xr:uid="{23B66DA4-58EB-4BF0-A38F-365F2CA9E73F}"/>
    <hyperlink ref="AM383" r:id="rId190" xr:uid="{F541DFF3-C56E-47EC-BB8B-A9F4AE99135F}"/>
    <hyperlink ref="AM385" r:id="rId191" xr:uid="{D1161E95-9454-471F-AC24-1434773308B4}"/>
    <hyperlink ref="AM387" r:id="rId192" xr:uid="{339BAFC4-C4F7-4767-B6A1-3A29F727541B}"/>
    <hyperlink ref="AM389" r:id="rId193" xr:uid="{DAC23AF4-06A2-4898-B6DE-6DFB44179B01}"/>
    <hyperlink ref="AM391" r:id="rId194" xr:uid="{F92FABB3-86AA-48A9-AD6F-9C1EFF5BA0EF}"/>
    <hyperlink ref="AM393" r:id="rId195" xr:uid="{2BD95D13-4039-4EEA-8B69-3473D616295D}"/>
    <hyperlink ref="AM395" r:id="rId196" xr:uid="{7250D4CE-496C-44BD-B305-2AF52625F04A}"/>
    <hyperlink ref="AM397" r:id="rId197" xr:uid="{67C43D26-A900-4AAB-9591-42FEC5F7C182}"/>
    <hyperlink ref="AM399" r:id="rId198" xr:uid="{119AF493-F527-42BF-926B-592109A806BD}"/>
    <hyperlink ref="AM401" r:id="rId199" xr:uid="{7608EA37-2242-4A85-9C48-DA64B1040DE2}"/>
    <hyperlink ref="AM403" r:id="rId200" xr:uid="{50459BA4-D7D6-4E61-BEA2-339DFC43EF1B}"/>
  </hyperlinks>
  <pageMargins left="0.7" right="0.7" top="0.75" bottom="0.75" header="0.3" footer="0.3"/>
  <pageSetup paperSize="9" orientation="portrait" verticalDpi="0" r:id="rId20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92A8-BF0D-4F4B-9257-83FD3F1ACA60}">
  <dimension ref="B1:BH202"/>
  <sheetViews>
    <sheetView zoomScale="55" zoomScaleNormal="55" workbookViewId="0">
      <pane xSplit="2" ySplit="1" topLeftCell="D167" activePane="bottomRight" state="frozen"/>
      <selection pane="topRight" activeCell="B1" sqref="B1"/>
      <selection pane="bottomLeft" activeCell="A2" sqref="A2"/>
      <selection pane="bottomRight" activeCell="S176" sqref="S176"/>
    </sheetView>
  </sheetViews>
  <sheetFormatPr defaultRowHeight="18" x14ac:dyDescent="0.55000000000000004"/>
  <cols>
    <col min="2" max="2" width="12.33203125" bestFit="1" customWidth="1"/>
    <col min="3" max="3" width="20.33203125" bestFit="1" customWidth="1"/>
    <col min="4" max="4" width="6" bestFit="1" customWidth="1"/>
    <col min="5" max="5" width="7.5" bestFit="1" customWidth="1"/>
    <col min="6" max="6" width="27.6640625" bestFit="1" customWidth="1"/>
    <col min="7" max="7" width="26.1640625" bestFit="1" customWidth="1"/>
    <col min="8" max="8" width="9.6640625" bestFit="1" customWidth="1"/>
    <col min="9" max="9" width="88.9140625" customWidth="1"/>
    <col min="10" max="10" width="10.83203125" bestFit="1" customWidth="1"/>
    <col min="11" max="11" width="12.08203125" style="4" bestFit="1" customWidth="1"/>
    <col min="12" max="12" width="3.75" style="4" bestFit="1" customWidth="1"/>
    <col min="13" max="13" width="7.6640625" style="4" bestFit="1" customWidth="1"/>
    <col min="14" max="14" width="4.1640625" bestFit="1" customWidth="1"/>
    <col min="15" max="15" width="9.6640625" bestFit="1" customWidth="1"/>
    <col min="16" max="16" width="4.1640625" customWidth="1"/>
    <col min="17" max="17" width="11.33203125" bestFit="1" customWidth="1"/>
    <col min="18" max="18" width="11.75" bestFit="1" customWidth="1"/>
    <col min="19" max="19" width="4.1640625" customWidth="1"/>
    <col min="20" max="20" width="11.33203125" bestFit="1" customWidth="1"/>
    <col min="21" max="21" width="12.6640625" bestFit="1" customWidth="1"/>
    <col min="22" max="22" width="4.1640625" customWidth="1"/>
    <col min="23" max="23" width="25.75" customWidth="1"/>
    <col min="24" max="24" width="23.58203125" bestFit="1" customWidth="1"/>
    <col min="25" max="34" width="3.83203125" customWidth="1"/>
    <col min="35" max="35" width="3.83203125" style="45" customWidth="1"/>
    <col min="36" max="36" width="6.83203125" bestFit="1" customWidth="1"/>
    <col min="37" max="37" width="4.1640625" bestFit="1" customWidth="1"/>
    <col min="38" max="38" width="3.4140625" bestFit="1" customWidth="1"/>
    <col min="39" max="39" width="3.08203125" bestFit="1" customWidth="1"/>
    <col min="40" max="40" width="3.83203125" bestFit="1" customWidth="1"/>
    <col min="41" max="41" width="2.5" bestFit="1" customWidth="1"/>
    <col min="42" max="42" width="4.5" bestFit="1" customWidth="1"/>
    <col min="43" max="43" width="3.08203125" bestFit="1" customWidth="1"/>
    <col min="44" max="44" width="3.83203125" bestFit="1" customWidth="1"/>
    <col min="45" max="45" width="2.5" bestFit="1" customWidth="1"/>
    <col min="46" max="46" width="4.6640625" bestFit="1" customWidth="1"/>
    <col min="47" max="47" width="4.6640625" customWidth="1"/>
    <col min="48" max="48" width="4.6640625" bestFit="1" customWidth="1"/>
    <col min="49" max="50" width="5.08203125" bestFit="1" customWidth="1"/>
    <col min="51" max="51" width="12.08203125" bestFit="1" customWidth="1"/>
    <col min="52" max="52" width="6.4140625" bestFit="1" customWidth="1"/>
    <col min="53" max="53" width="3.08203125" style="5" bestFit="1" customWidth="1"/>
    <col min="54" max="54" width="4.33203125" bestFit="1" customWidth="1"/>
    <col min="55" max="55" width="2.6640625" bestFit="1" customWidth="1"/>
    <col min="56" max="56" width="3.08203125" bestFit="1" customWidth="1"/>
    <col min="57" max="57" width="4.33203125" bestFit="1" customWidth="1"/>
    <col min="58" max="58" width="3.08203125" bestFit="1" customWidth="1"/>
    <col min="59" max="59" width="5.4140625" bestFit="1" customWidth="1"/>
    <col min="60" max="60" width="6" bestFit="1" customWidth="1"/>
    <col min="61" max="61" width="24.83203125" customWidth="1"/>
    <col min="62" max="62" width="18.58203125" bestFit="1" customWidth="1"/>
    <col min="64" max="64" width="4.58203125" bestFit="1" customWidth="1"/>
    <col min="65" max="69" width="2.83203125" bestFit="1" customWidth="1"/>
  </cols>
  <sheetData>
    <row r="1" spans="2:60" x14ac:dyDescent="0.55000000000000004">
      <c r="C1" t="s">
        <v>8</v>
      </c>
      <c r="K1" s="4" t="s">
        <v>11</v>
      </c>
      <c r="M1" s="4" t="s">
        <v>12</v>
      </c>
      <c r="O1" t="str">
        <f>BA1&amp;BB1&amp;BC1&amp;BD1&amp;BE1</f>
        <v/>
      </c>
      <c r="BH1" t="str">
        <f>IF(AO1="x",M5743,"")</f>
        <v/>
      </c>
    </row>
    <row r="2" spans="2:60" x14ac:dyDescent="0.55000000000000004">
      <c r="B2" s="27">
        <v>1</v>
      </c>
      <c r="C2" s="1" t="s">
        <v>5</v>
      </c>
      <c r="D2" s="51" t="s">
        <v>60</v>
      </c>
      <c r="E2" s="50" t="s">
        <v>347</v>
      </c>
      <c r="F2" s="50" t="str">
        <f t="shared" ref="F2" si="0">W2</f>
        <v>\\(\\quad (x+1)^2= \\)</v>
      </c>
      <c r="G2" s="50" t="str">
        <f t="shared" ref="G2" si="1">X2</f>
        <v>\\(\\quad x^2+2x+1 \\)</v>
      </c>
      <c r="H2" s="50" t="s">
        <v>62</v>
      </c>
      <c r="I2" s="89" t="str">
        <f t="shared" ref="I2" si="2">"INSERT INTO "&amp;D2&amp;"(tangen,question,answer,editor,date,count) VALUES('"&amp;E2&amp;"','"&amp;F2&amp;"','"&amp;G2&amp;"','"&amp;H2&amp;"',NOW(),0);"</f>
        <v>INSERT INTO math(tangen,question,answer,editor,date,count) VALUES('m6500','\\(\\quad (x+1)^2= \\)','\\(\\quad x^2+2x+1 \\)','harazono',NOW(),0);</v>
      </c>
      <c r="J2" s="1"/>
      <c r="K2" t="str">
        <f>AY2</f>
        <v>(x+1)</v>
      </c>
      <c r="L2" t="str">
        <f>IF(AT2=AV2,"^2","")</f>
        <v>^2</v>
      </c>
      <c r="M2" s="4" t="s">
        <v>13</v>
      </c>
      <c r="N2" s="5" t="s">
        <v>251</v>
      </c>
      <c r="O2" t="str">
        <f>BA2&amp;BB2&amp;BC2&amp;BD2&amp;BE2</f>
        <v>+2x+1</v>
      </c>
      <c r="Q2" s="78" t="s">
        <v>229</v>
      </c>
      <c r="R2" t="str">
        <f t="shared" ref="R2" si="3">K2&amp;L2&amp;M2</f>
        <v>(x+1)^2=</v>
      </c>
      <c r="S2" t="s">
        <v>230</v>
      </c>
      <c r="T2" s="78" t="s">
        <v>229</v>
      </c>
      <c r="U2" t="str">
        <f t="shared" ref="U2" si="4">N2&amp;O2</f>
        <v>x^2+2x+1</v>
      </c>
      <c r="V2" t="s">
        <v>230</v>
      </c>
      <c r="W2" t="str">
        <f>Q2&amp;R2&amp;S2</f>
        <v>\\(\\quad (x+1)^2= \\)</v>
      </c>
      <c r="X2" t="str">
        <f t="shared" ref="X2" si="5">T2&amp;U2&amp;V2</f>
        <v>\\(\\quad x^2+2x+1 \\)</v>
      </c>
      <c r="AL2" s="20" t="str">
        <f t="shared" ref="AL2" si="6">IF(AT2=0,"","(x")</f>
        <v>(x</v>
      </c>
      <c r="AM2" t="str">
        <f t="shared" ref="AM2" si="7">IF(AT2=0,"",IF(AT2&lt;=0,"-","+"))</f>
        <v>+</v>
      </c>
      <c r="AN2">
        <f t="shared" ref="AN2" si="8">IF(AT2=0,"",ABS(AT2))</f>
        <v>1</v>
      </c>
      <c r="AO2" s="20" t="str">
        <f t="shared" ref="AO2" si="9">IF(AT2=0,"x",")")</f>
        <v>)</v>
      </c>
      <c r="AP2" s="5" t="str">
        <f>IF(AV2=0,"×x",IF(AT2=AV2,"","(x"))</f>
        <v/>
      </c>
      <c r="AQ2" t="str">
        <f>IF(AV2=0,"",IF(AT2=AV2,"",IF(AV2&lt;=0,"-","+")))</f>
        <v/>
      </c>
      <c r="AR2" t="str">
        <f>IF(AV2=0,"",IF(AT2=AV2,"",(ABS(AV2))))</f>
        <v/>
      </c>
      <c r="AS2" t="str">
        <f>IF(AV2=0,"",IF(AT2=AV2,"",")"))</f>
        <v/>
      </c>
      <c r="AT2" s="1">
        <v>1</v>
      </c>
      <c r="AV2" s="1">
        <v>1</v>
      </c>
      <c r="AW2" s="8">
        <f>AT2+AV2</f>
        <v>2</v>
      </c>
      <c r="AX2" s="8">
        <f>AT2*AV2</f>
        <v>1</v>
      </c>
      <c r="AY2" t="str">
        <f t="shared" ref="AY2" si="10">AL2&amp;AM2&amp;AN2&amp;AO2&amp;AP2&amp;AQ2&amp;AR2&amp;AS2</f>
        <v>(x+1)</v>
      </c>
      <c r="BA2" t="str">
        <f t="shared" ref="BA2" si="11">IF(AW2&gt;=1,"+",IF(AW2&lt;=-1,"-",""))</f>
        <v>+</v>
      </c>
      <c r="BB2" s="7">
        <f t="shared" ref="BB2" si="12">IF(AW2=0,"",IF(AW2=1,"",IF(AW2=-1,"",ABS(AW2))))</f>
        <v>2</v>
      </c>
      <c r="BC2" s="6" t="str">
        <f t="shared" ref="BC2" si="13">IF(AW2=0,"","x")</f>
        <v>x</v>
      </c>
      <c r="BD2" t="str">
        <f t="shared" ref="BD2" si="14">IF(AX2&gt;=1,"+",IF(AX2&lt;=-1,"-","" ))</f>
        <v>+</v>
      </c>
      <c r="BE2" s="8">
        <f t="shared" ref="BE2" si="15">IF(AX2=0,"",ABS(AX2))</f>
        <v>1</v>
      </c>
      <c r="BF2" t="s">
        <v>13</v>
      </c>
      <c r="BG2" t="s">
        <v>345</v>
      </c>
      <c r="BH2">
        <f>IF(OR(AT2=0,AV2=0),5700,6400)</f>
        <v>6400</v>
      </c>
    </row>
    <row r="3" spans="2:60" x14ac:dyDescent="0.55000000000000004">
      <c r="B3" s="27">
        <v>2</v>
      </c>
      <c r="C3" s="1" t="s">
        <v>5</v>
      </c>
      <c r="D3" s="51" t="s">
        <v>60</v>
      </c>
      <c r="E3" s="50" t="s">
        <v>347</v>
      </c>
      <c r="F3" s="50" t="str">
        <f t="shared" ref="F3:F47" si="16">W3</f>
        <v>\\(\\quad (x+2)^2= \\)</v>
      </c>
      <c r="G3" s="50" t="str">
        <f t="shared" ref="G3:G47" si="17">X3</f>
        <v>\\(\\quad x^2+4x+4 \\)</v>
      </c>
      <c r="H3" s="50" t="s">
        <v>62</v>
      </c>
      <c r="I3" s="89" t="str">
        <f t="shared" ref="I3:I47" si="18">"INSERT INTO "&amp;D3&amp;"(tangen,question,answer,editor,date,count) VALUES('"&amp;E3&amp;"','"&amp;F3&amp;"','"&amp;G3&amp;"','"&amp;H3&amp;"',NOW(),0);"</f>
        <v>INSERT INTO math(tangen,question,answer,editor,date,count) VALUES('m6500','\\(\\quad (x+2)^2= \\)','\\(\\quad x^2+4x+4 \\)','harazono',NOW(),0);</v>
      </c>
      <c r="J3" s="1"/>
      <c r="K3" t="str">
        <f t="shared" ref="K3:K47" si="19">AY3</f>
        <v>(x+2)</v>
      </c>
      <c r="L3" t="str">
        <f t="shared" ref="L3:L47" si="20">IF(AT3=AV3,"^2","")</f>
        <v>^2</v>
      </c>
      <c r="M3" s="4" t="s">
        <v>13</v>
      </c>
      <c r="N3" s="5" t="s">
        <v>251</v>
      </c>
      <c r="O3" t="str">
        <f t="shared" ref="O3:O47" si="21">BA3&amp;BB3&amp;BC3&amp;BD3&amp;BE3</f>
        <v>+4x+4</v>
      </c>
      <c r="Q3" s="78" t="s">
        <v>229</v>
      </c>
      <c r="R3" t="str">
        <f t="shared" ref="R3:R47" si="22">K3&amp;L3&amp;M3</f>
        <v>(x+2)^2=</v>
      </c>
      <c r="S3" t="s">
        <v>230</v>
      </c>
      <c r="T3" s="78" t="s">
        <v>229</v>
      </c>
      <c r="U3" t="str">
        <f t="shared" ref="U3:U47" si="23">N3&amp;O3</f>
        <v>x^2+4x+4</v>
      </c>
      <c r="V3" t="s">
        <v>230</v>
      </c>
      <c r="W3" t="str">
        <f t="shared" ref="W3:W47" si="24">Q3&amp;R3&amp;S3</f>
        <v>\\(\\quad (x+2)^2= \\)</v>
      </c>
      <c r="X3" t="str">
        <f t="shared" ref="X3:X47" si="25">T3&amp;U3&amp;V3</f>
        <v>\\(\\quad x^2+4x+4 \\)</v>
      </c>
      <c r="AL3" s="20" t="str">
        <f t="shared" ref="AL3:AL47" si="26">IF(AT3=0,"","(x")</f>
        <v>(x</v>
      </c>
      <c r="AM3" t="str">
        <f t="shared" ref="AM3:AM47" si="27">IF(AT3=0,"",IF(AT3&lt;=0,"-","+"))</f>
        <v>+</v>
      </c>
      <c r="AN3">
        <f t="shared" ref="AN3:AN47" si="28">IF(AT3=0,"",ABS(AT3))</f>
        <v>2</v>
      </c>
      <c r="AO3" s="20" t="str">
        <f t="shared" ref="AO3:AO47" si="29">IF(AT3=0,"x",")")</f>
        <v>)</v>
      </c>
      <c r="AP3" s="5" t="str">
        <f t="shared" ref="AP3:AP47" si="30">IF(AV3=0,"×x",IF(AT3=AV3,"","(x"))</f>
        <v/>
      </c>
      <c r="AQ3" t="str">
        <f t="shared" ref="AQ3:AQ47" si="31">IF(AV3=0,"",IF(AT3=AV3,"",IF(AV3&lt;=0,"-","+")))</f>
        <v/>
      </c>
      <c r="AR3" t="str">
        <f t="shared" ref="AR3:AR47" si="32">IF(AV3=0,"",IF(AT3=AV3,"",(ABS(AV3))))</f>
        <v/>
      </c>
      <c r="AS3" t="str">
        <f t="shared" ref="AS3:AS47" si="33">IF(AV3=0,"",IF(AT3=AV3,"",")"))</f>
        <v/>
      </c>
      <c r="AT3" s="1">
        <v>2</v>
      </c>
      <c r="AV3" s="1">
        <v>2</v>
      </c>
      <c r="AW3" s="8">
        <f t="shared" ref="AW3:AW47" si="34">AT3+AV3</f>
        <v>4</v>
      </c>
      <c r="AX3" s="8">
        <f t="shared" ref="AX3:AX47" si="35">AT3*AV3</f>
        <v>4</v>
      </c>
      <c r="AY3" t="str">
        <f t="shared" ref="AY3:AY47" si="36">AL3&amp;AM3&amp;AN3&amp;AO3&amp;AP3&amp;AQ3&amp;AR3&amp;AS3</f>
        <v>(x+2)</v>
      </c>
      <c r="BA3" t="str">
        <f t="shared" ref="BA3:BA47" si="37">IF(AW3&gt;=1,"+",IF(AW3&lt;=-1,"-",""))</f>
        <v>+</v>
      </c>
      <c r="BB3" s="7">
        <f t="shared" ref="BB3:BB47" si="38">IF(AW3=0,"",IF(AW3=1,"",IF(AW3=-1,"",ABS(AW3))))</f>
        <v>4</v>
      </c>
      <c r="BC3" s="6" t="str">
        <f t="shared" ref="BC3:BC47" si="39">IF(AW3=0,"","x")</f>
        <v>x</v>
      </c>
      <c r="BD3" t="str">
        <f t="shared" ref="BD3:BD47" si="40">IF(AX3&gt;=1,"+",IF(AX3&lt;=-1,"-","" ))</f>
        <v>+</v>
      </c>
      <c r="BE3" s="8">
        <f t="shared" ref="BE3:BE47" si="41">IF(AX3=0,"",ABS(AX3))</f>
        <v>4</v>
      </c>
      <c r="BF3" t="s">
        <v>13</v>
      </c>
      <c r="BG3" t="s">
        <v>345</v>
      </c>
    </row>
    <row r="4" spans="2:60" x14ac:dyDescent="0.55000000000000004">
      <c r="B4" s="27">
        <v>3</v>
      </c>
      <c r="C4" s="1" t="s">
        <v>5</v>
      </c>
      <c r="D4" s="51" t="s">
        <v>60</v>
      </c>
      <c r="E4" s="50" t="s">
        <v>347</v>
      </c>
      <c r="F4" s="50" t="str">
        <f t="shared" si="16"/>
        <v>\\(\\quad (x+3)^2= \\)</v>
      </c>
      <c r="G4" s="50" t="str">
        <f t="shared" si="17"/>
        <v>\\(\\quad x^2+6x+9 \\)</v>
      </c>
      <c r="H4" s="50" t="s">
        <v>62</v>
      </c>
      <c r="I4" s="89" t="str">
        <f t="shared" si="18"/>
        <v>INSERT INTO math(tangen,question,answer,editor,date,count) VALUES('m6500','\\(\\quad (x+3)^2= \\)','\\(\\quad x^2+6x+9 \\)','harazono',NOW(),0);</v>
      </c>
      <c r="J4" s="1"/>
      <c r="K4" t="str">
        <f t="shared" si="19"/>
        <v>(x+3)</v>
      </c>
      <c r="L4" t="str">
        <f t="shared" si="20"/>
        <v>^2</v>
      </c>
      <c r="M4" s="4" t="s">
        <v>13</v>
      </c>
      <c r="N4" s="5" t="s">
        <v>251</v>
      </c>
      <c r="O4" t="str">
        <f t="shared" si="21"/>
        <v>+6x+9</v>
      </c>
      <c r="Q4" s="78" t="s">
        <v>229</v>
      </c>
      <c r="R4" t="str">
        <f t="shared" si="22"/>
        <v>(x+3)^2=</v>
      </c>
      <c r="S4" t="s">
        <v>230</v>
      </c>
      <c r="T4" s="78" t="s">
        <v>229</v>
      </c>
      <c r="U4" t="str">
        <f t="shared" si="23"/>
        <v>x^2+6x+9</v>
      </c>
      <c r="V4" t="s">
        <v>230</v>
      </c>
      <c r="W4" t="str">
        <f t="shared" si="24"/>
        <v>\\(\\quad (x+3)^2= \\)</v>
      </c>
      <c r="X4" t="str">
        <f t="shared" si="25"/>
        <v>\\(\\quad x^2+6x+9 \\)</v>
      </c>
      <c r="AL4" s="20" t="str">
        <f t="shared" si="26"/>
        <v>(x</v>
      </c>
      <c r="AM4" t="str">
        <f t="shared" si="27"/>
        <v>+</v>
      </c>
      <c r="AN4">
        <f t="shared" si="28"/>
        <v>3</v>
      </c>
      <c r="AO4" s="20" t="str">
        <f t="shared" si="29"/>
        <v>)</v>
      </c>
      <c r="AP4" s="5" t="str">
        <f t="shared" si="30"/>
        <v/>
      </c>
      <c r="AQ4" t="str">
        <f t="shared" si="31"/>
        <v/>
      </c>
      <c r="AR4" t="str">
        <f t="shared" si="32"/>
        <v/>
      </c>
      <c r="AS4" t="str">
        <f t="shared" si="33"/>
        <v/>
      </c>
      <c r="AT4" s="1">
        <v>3</v>
      </c>
      <c r="AV4" s="1">
        <v>3</v>
      </c>
      <c r="AW4" s="8">
        <f t="shared" si="34"/>
        <v>6</v>
      </c>
      <c r="AX4" s="8">
        <f t="shared" si="35"/>
        <v>9</v>
      </c>
      <c r="AY4" t="str">
        <f t="shared" si="36"/>
        <v>(x+3)</v>
      </c>
      <c r="BA4" t="str">
        <f t="shared" si="37"/>
        <v>+</v>
      </c>
      <c r="BB4" s="7">
        <f t="shared" si="38"/>
        <v>6</v>
      </c>
      <c r="BC4" s="6" t="str">
        <f t="shared" si="39"/>
        <v>x</v>
      </c>
      <c r="BD4" t="str">
        <f t="shared" si="40"/>
        <v>+</v>
      </c>
      <c r="BE4" s="8">
        <f t="shared" si="41"/>
        <v>9</v>
      </c>
      <c r="BF4" t="s">
        <v>13</v>
      </c>
      <c r="BG4" t="s">
        <v>345</v>
      </c>
    </row>
    <row r="5" spans="2:60" x14ac:dyDescent="0.55000000000000004">
      <c r="B5" s="27">
        <v>4</v>
      </c>
      <c r="C5" s="1" t="s">
        <v>5</v>
      </c>
      <c r="D5" s="51" t="s">
        <v>60</v>
      </c>
      <c r="E5" s="50" t="s">
        <v>347</v>
      </c>
      <c r="F5" s="50" t="str">
        <f t="shared" si="16"/>
        <v>\\(\\quad (x+4)^2= \\)</v>
      </c>
      <c r="G5" s="50" t="str">
        <f t="shared" si="17"/>
        <v>\\(\\quad x^2+8x+16 \\)</v>
      </c>
      <c r="H5" s="50" t="s">
        <v>62</v>
      </c>
      <c r="I5" s="89" t="str">
        <f t="shared" si="18"/>
        <v>INSERT INTO math(tangen,question,answer,editor,date,count) VALUES('m6500','\\(\\quad (x+4)^2= \\)','\\(\\quad x^2+8x+16 \\)','harazono',NOW(),0);</v>
      </c>
      <c r="J5" s="1"/>
      <c r="K5" t="str">
        <f t="shared" si="19"/>
        <v>(x+4)</v>
      </c>
      <c r="L5" t="str">
        <f t="shared" si="20"/>
        <v>^2</v>
      </c>
      <c r="M5" s="4" t="s">
        <v>13</v>
      </c>
      <c r="N5" s="5" t="s">
        <v>251</v>
      </c>
      <c r="O5" t="str">
        <f t="shared" si="21"/>
        <v>+8x+16</v>
      </c>
      <c r="Q5" s="78" t="s">
        <v>229</v>
      </c>
      <c r="R5" t="str">
        <f t="shared" si="22"/>
        <v>(x+4)^2=</v>
      </c>
      <c r="S5" t="s">
        <v>230</v>
      </c>
      <c r="T5" s="78" t="s">
        <v>229</v>
      </c>
      <c r="U5" t="str">
        <f t="shared" si="23"/>
        <v>x^2+8x+16</v>
      </c>
      <c r="V5" t="s">
        <v>230</v>
      </c>
      <c r="W5" t="str">
        <f t="shared" si="24"/>
        <v>\\(\\quad (x+4)^2= \\)</v>
      </c>
      <c r="X5" t="str">
        <f t="shared" si="25"/>
        <v>\\(\\quad x^2+8x+16 \\)</v>
      </c>
      <c r="AL5" s="20" t="str">
        <f t="shared" si="26"/>
        <v>(x</v>
      </c>
      <c r="AM5" t="str">
        <f t="shared" si="27"/>
        <v>+</v>
      </c>
      <c r="AN5">
        <f t="shared" si="28"/>
        <v>4</v>
      </c>
      <c r="AO5" s="20" t="str">
        <f t="shared" si="29"/>
        <v>)</v>
      </c>
      <c r="AP5" s="5" t="str">
        <f t="shared" si="30"/>
        <v/>
      </c>
      <c r="AQ5" t="str">
        <f t="shared" si="31"/>
        <v/>
      </c>
      <c r="AR5" t="str">
        <f t="shared" si="32"/>
        <v/>
      </c>
      <c r="AS5" t="str">
        <f t="shared" si="33"/>
        <v/>
      </c>
      <c r="AT5" s="1">
        <v>4</v>
      </c>
      <c r="AV5" s="1">
        <v>4</v>
      </c>
      <c r="AW5" s="8">
        <f t="shared" si="34"/>
        <v>8</v>
      </c>
      <c r="AX5" s="8">
        <f t="shared" si="35"/>
        <v>16</v>
      </c>
      <c r="AY5" t="str">
        <f t="shared" si="36"/>
        <v>(x+4)</v>
      </c>
      <c r="BA5" t="str">
        <f t="shared" si="37"/>
        <v>+</v>
      </c>
      <c r="BB5" s="7">
        <f t="shared" si="38"/>
        <v>8</v>
      </c>
      <c r="BC5" s="6" t="str">
        <f t="shared" si="39"/>
        <v>x</v>
      </c>
      <c r="BD5" t="str">
        <f t="shared" si="40"/>
        <v>+</v>
      </c>
      <c r="BE5" s="8">
        <f t="shared" si="41"/>
        <v>16</v>
      </c>
      <c r="BF5" t="s">
        <v>13</v>
      </c>
      <c r="BG5" t="s">
        <v>345</v>
      </c>
    </row>
    <row r="6" spans="2:60" x14ac:dyDescent="0.55000000000000004">
      <c r="B6" s="27">
        <v>5</v>
      </c>
      <c r="C6" s="1" t="s">
        <v>5</v>
      </c>
      <c r="D6" s="51" t="s">
        <v>60</v>
      </c>
      <c r="E6" s="50" t="s">
        <v>347</v>
      </c>
      <c r="F6" s="50" t="str">
        <f t="shared" si="16"/>
        <v>\\(\\quad (x+5)^2= \\)</v>
      </c>
      <c r="G6" s="50" t="str">
        <f t="shared" si="17"/>
        <v>\\(\\quad x^2+10x+25 \\)</v>
      </c>
      <c r="H6" s="50" t="s">
        <v>62</v>
      </c>
      <c r="I6" s="89" t="str">
        <f t="shared" si="18"/>
        <v>INSERT INTO math(tangen,question,answer,editor,date,count) VALUES('m6500','\\(\\quad (x+5)^2= \\)','\\(\\quad x^2+10x+25 \\)','harazono',NOW(),0);</v>
      </c>
      <c r="J6" s="1"/>
      <c r="K6" t="str">
        <f t="shared" si="19"/>
        <v>(x+5)</v>
      </c>
      <c r="L6" t="str">
        <f t="shared" si="20"/>
        <v>^2</v>
      </c>
      <c r="M6" s="4" t="s">
        <v>13</v>
      </c>
      <c r="N6" s="5" t="s">
        <v>251</v>
      </c>
      <c r="O6" t="str">
        <f t="shared" si="21"/>
        <v>+10x+25</v>
      </c>
      <c r="Q6" s="78" t="s">
        <v>229</v>
      </c>
      <c r="R6" t="str">
        <f t="shared" si="22"/>
        <v>(x+5)^2=</v>
      </c>
      <c r="S6" t="s">
        <v>230</v>
      </c>
      <c r="T6" s="78" t="s">
        <v>229</v>
      </c>
      <c r="U6" t="str">
        <f t="shared" si="23"/>
        <v>x^2+10x+25</v>
      </c>
      <c r="V6" t="s">
        <v>230</v>
      </c>
      <c r="W6" t="str">
        <f t="shared" si="24"/>
        <v>\\(\\quad (x+5)^2= \\)</v>
      </c>
      <c r="X6" t="str">
        <f t="shared" si="25"/>
        <v>\\(\\quad x^2+10x+25 \\)</v>
      </c>
      <c r="AL6" s="20" t="str">
        <f t="shared" si="26"/>
        <v>(x</v>
      </c>
      <c r="AM6" t="str">
        <f t="shared" si="27"/>
        <v>+</v>
      </c>
      <c r="AN6">
        <f t="shared" si="28"/>
        <v>5</v>
      </c>
      <c r="AO6" s="20" t="str">
        <f t="shared" si="29"/>
        <v>)</v>
      </c>
      <c r="AP6" s="5" t="str">
        <f t="shared" si="30"/>
        <v/>
      </c>
      <c r="AQ6" t="str">
        <f t="shared" si="31"/>
        <v/>
      </c>
      <c r="AR6" t="str">
        <f t="shared" si="32"/>
        <v/>
      </c>
      <c r="AS6" t="str">
        <f t="shared" si="33"/>
        <v/>
      </c>
      <c r="AT6" s="1">
        <v>5</v>
      </c>
      <c r="AV6" s="1">
        <v>5</v>
      </c>
      <c r="AW6" s="8">
        <f t="shared" si="34"/>
        <v>10</v>
      </c>
      <c r="AX6" s="8">
        <f t="shared" si="35"/>
        <v>25</v>
      </c>
      <c r="AY6" t="str">
        <f t="shared" si="36"/>
        <v>(x+5)</v>
      </c>
      <c r="BA6" t="str">
        <f t="shared" si="37"/>
        <v>+</v>
      </c>
      <c r="BB6" s="7">
        <f t="shared" si="38"/>
        <v>10</v>
      </c>
      <c r="BC6" s="6" t="str">
        <f t="shared" si="39"/>
        <v>x</v>
      </c>
      <c r="BD6" t="str">
        <f t="shared" si="40"/>
        <v>+</v>
      </c>
      <c r="BE6" s="8">
        <f t="shared" si="41"/>
        <v>25</v>
      </c>
      <c r="BF6" t="s">
        <v>13</v>
      </c>
      <c r="BG6" t="s">
        <v>345</v>
      </c>
    </row>
    <row r="7" spans="2:60" x14ac:dyDescent="0.55000000000000004">
      <c r="B7" s="27">
        <v>6</v>
      </c>
      <c r="C7" s="1" t="s">
        <v>5</v>
      </c>
      <c r="D7" s="51" t="s">
        <v>60</v>
      </c>
      <c r="E7" s="50" t="s">
        <v>347</v>
      </c>
      <c r="F7" s="50" t="str">
        <f t="shared" si="16"/>
        <v>\\(\\quad (x+6)^2= \\)</v>
      </c>
      <c r="G7" s="50" t="str">
        <f t="shared" si="17"/>
        <v>\\(\\quad x^2+12x+36 \\)</v>
      </c>
      <c r="H7" s="50" t="s">
        <v>62</v>
      </c>
      <c r="I7" s="89" t="str">
        <f t="shared" si="18"/>
        <v>INSERT INTO math(tangen,question,answer,editor,date,count) VALUES('m6500','\\(\\quad (x+6)^2= \\)','\\(\\quad x^2+12x+36 \\)','harazono',NOW(),0);</v>
      </c>
      <c r="J7" s="1"/>
      <c r="K7" t="str">
        <f t="shared" si="19"/>
        <v>(x+6)</v>
      </c>
      <c r="L7" t="str">
        <f t="shared" si="20"/>
        <v>^2</v>
      </c>
      <c r="M7" s="4" t="s">
        <v>13</v>
      </c>
      <c r="N7" s="5" t="s">
        <v>251</v>
      </c>
      <c r="O7" t="str">
        <f t="shared" si="21"/>
        <v>+12x+36</v>
      </c>
      <c r="Q7" s="78" t="s">
        <v>229</v>
      </c>
      <c r="R7" t="str">
        <f t="shared" si="22"/>
        <v>(x+6)^2=</v>
      </c>
      <c r="S7" t="s">
        <v>230</v>
      </c>
      <c r="T7" s="78" t="s">
        <v>229</v>
      </c>
      <c r="U7" t="str">
        <f t="shared" si="23"/>
        <v>x^2+12x+36</v>
      </c>
      <c r="V7" t="s">
        <v>230</v>
      </c>
      <c r="W7" t="str">
        <f t="shared" si="24"/>
        <v>\\(\\quad (x+6)^2= \\)</v>
      </c>
      <c r="X7" t="str">
        <f t="shared" si="25"/>
        <v>\\(\\quad x^2+12x+36 \\)</v>
      </c>
      <c r="AL7" s="20" t="str">
        <f t="shared" si="26"/>
        <v>(x</v>
      </c>
      <c r="AM7" t="str">
        <f t="shared" si="27"/>
        <v>+</v>
      </c>
      <c r="AN7">
        <f t="shared" si="28"/>
        <v>6</v>
      </c>
      <c r="AO7" s="20" t="str">
        <f t="shared" si="29"/>
        <v>)</v>
      </c>
      <c r="AP7" s="5" t="str">
        <f t="shared" si="30"/>
        <v/>
      </c>
      <c r="AQ7" t="str">
        <f t="shared" si="31"/>
        <v/>
      </c>
      <c r="AR7" t="str">
        <f t="shared" si="32"/>
        <v/>
      </c>
      <c r="AS7" t="str">
        <f t="shared" si="33"/>
        <v/>
      </c>
      <c r="AT7" s="1">
        <v>6</v>
      </c>
      <c r="AV7" s="1">
        <v>6</v>
      </c>
      <c r="AW7" s="8">
        <f t="shared" si="34"/>
        <v>12</v>
      </c>
      <c r="AX7" s="8">
        <f t="shared" si="35"/>
        <v>36</v>
      </c>
      <c r="AY7" t="str">
        <f t="shared" si="36"/>
        <v>(x+6)</v>
      </c>
      <c r="BA7" t="str">
        <f t="shared" si="37"/>
        <v>+</v>
      </c>
      <c r="BB7" s="7">
        <f t="shared" si="38"/>
        <v>12</v>
      </c>
      <c r="BC7" s="6" t="str">
        <f t="shared" si="39"/>
        <v>x</v>
      </c>
      <c r="BD7" t="str">
        <f t="shared" si="40"/>
        <v>+</v>
      </c>
      <c r="BE7" s="8">
        <f t="shared" si="41"/>
        <v>36</v>
      </c>
      <c r="BF7" t="s">
        <v>13</v>
      </c>
      <c r="BG7" t="s">
        <v>345</v>
      </c>
    </row>
    <row r="8" spans="2:60" x14ac:dyDescent="0.55000000000000004">
      <c r="B8" s="27">
        <v>7</v>
      </c>
      <c r="C8" s="1" t="s">
        <v>5</v>
      </c>
      <c r="D8" s="51" t="s">
        <v>60</v>
      </c>
      <c r="E8" s="50" t="s">
        <v>347</v>
      </c>
      <c r="F8" s="50" t="str">
        <f t="shared" si="16"/>
        <v>\\(\\quad (x+7)^2= \\)</v>
      </c>
      <c r="G8" s="50" t="str">
        <f t="shared" si="17"/>
        <v>\\(\\quad x^2+14x+49 \\)</v>
      </c>
      <c r="H8" s="50" t="s">
        <v>62</v>
      </c>
      <c r="I8" s="89" t="str">
        <f t="shared" si="18"/>
        <v>INSERT INTO math(tangen,question,answer,editor,date,count) VALUES('m6500','\\(\\quad (x+7)^2= \\)','\\(\\quad x^2+14x+49 \\)','harazono',NOW(),0);</v>
      </c>
      <c r="J8" s="1"/>
      <c r="K8" t="str">
        <f t="shared" si="19"/>
        <v>(x+7)</v>
      </c>
      <c r="L8" t="str">
        <f t="shared" si="20"/>
        <v>^2</v>
      </c>
      <c r="M8" s="4" t="s">
        <v>13</v>
      </c>
      <c r="N8" s="5" t="s">
        <v>251</v>
      </c>
      <c r="O8" t="str">
        <f t="shared" si="21"/>
        <v>+14x+49</v>
      </c>
      <c r="Q8" s="78" t="s">
        <v>229</v>
      </c>
      <c r="R8" t="str">
        <f t="shared" si="22"/>
        <v>(x+7)^2=</v>
      </c>
      <c r="S8" t="s">
        <v>230</v>
      </c>
      <c r="T8" s="78" t="s">
        <v>229</v>
      </c>
      <c r="U8" t="str">
        <f t="shared" si="23"/>
        <v>x^2+14x+49</v>
      </c>
      <c r="V8" t="s">
        <v>230</v>
      </c>
      <c r="W8" t="str">
        <f t="shared" si="24"/>
        <v>\\(\\quad (x+7)^2= \\)</v>
      </c>
      <c r="X8" t="str">
        <f t="shared" si="25"/>
        <v>\\(\\quad x^2+14x+49 \\)</v>
      </c>
      <c r="AL8" s="20" t="str">
        <f t="shared" si="26"/>
        <v>(x</v>
      </c>
      <c r="AM8" t="str">
        <f t="shared" si="27"/>
        <v>+</v>
      </c>
      <c r="AN8">
        <f t="shared" si="28"/>
        <v>7</v>
      </c>
      <c r="AO8" s="20" t="str">
        <f t="shared" si="29"/>
        <v>)</v>
      </c>
      <c r="AP8" s="5" t="str">
        <f t="shared" si="30"/>
        <v/>
      </c>
      <c r="AQ8" t="str">
        <f t="shared" si="31"/>
        <v/>
      </c>
      <c r="AR8" t="str">
        <f t="shared" si="32"/>
        <v/>
      </c>
      <c r="AS8" t="str">
        <f t="shared" si="33"/>
        <v/>
      </c>
      <c r="AT8" s="1">
        <v>7</v>
      </c>
      <c r="AV8" s="1">
        <v>7</v>
      </c>
      <c r="AW8" s="8">
        <f t="shared" si="34"/>
        <v>14</v>
      </c>
      <c r="AX8" s="8">
        <f t="shared" si="35"/>
        <v>49</v>
      </c>
      <c r="AY8" t="str">
        <f t="shared" si="36"/>
        <v>(x+7)</v>
      </c>
      <c r="BA8" t="str">
        <f t="shared" si="37"/>
        <v>+</v>
      </c>
      <c r="BB8" s="7">
        <f t="shared" si="38"/>
        <v>14</v>
      </c>
      <c r="BC8" s="6" t="str">
        <f t="shared" si="39"/>
        <v>x</v>
      </c>
      <c r="BD8" t="str">
        <f t="shared" si="40"/>
        <v>+</v>
      </c>
      <c r="BE8" s="8">
        <f t="shared" si="41"/>
        <v>49</v>
      </c>
      <c r="BF8" t="s">
        <v>13</v>
      </c>
      <c r="BG8" t="s">
        <v>345</v>
      </c>
    </row>
    <row r="9" spans="2:60" x14ac:dyDescent="0.55000000000000004">
      <c r="B9" s="27">
        <v>8</v>
      </c>
      <c r="C9" s="1" t="s">
        <v>5</v>
      </c>
      <c r="D9" s="51" t="s">
        <v>60</v>
      </c>
      <c r="E9" s="50" t="s">
        <v>347</v>
      </c>
      <c r="F9" s="50" t="str">
        <f t="shared" si="16"/>
        <v>\\(\\quad (x+8)^2= \\)</v>
      </c>
      <c r="G9" s="50" t="str">
        <f t="shared" si="17"/>
        <v>\\(\\quad x^2+16x+64 \\)</v>
      </c>
      <c r="H9" s="50" t="s">
        <v>62</v>
      </c>
      <c r="I9" s="89" t="str">
        <f t="shared" si="18"/>
        <v>INSERT INTO math(tangen,question,answer,editor,date,count) VALUES('m6500','\\(\\quad (x+8)^2= \\)','\\(\\quad x^2+16x+64 \\)','harazono',NOW(),0);</v>
      </c>
      <c r="J9" s="1"/>
      <c r="K9" t="str">
        <f t="shared" si="19"/>
        <v>(x+8)</v>
      </c>
      <c r="L9" t="str">
        <f t="shared" si="20"/>
        <v>^2</v>
      </c>
      <c r="M9" s="4" t="s">
        <v>13</v>
      </c>
      <c r="N9" s="5" t="s">
        <v>251</v>
      </c>
      <c r="O9" t="str">
        <f t="shared" si="21"/>
        <v>+16x+64</v>
      </c>
      <c r="Q9" s="78" t="s">
        <v>229</v>
      </c>
      <c r="R9" t="str">
        <f t="shared" si="22"/>
        <v>(x+8)^2=</v>
      </c>
      <c r="S9" t="s">
        <v>230</v>
      </c>
      <c r="T9" s="78" t="s">
        <v>229</v>
      </c>
      <c r="U9" t="str">
        <f t="shared" si="23"/>
        <v>x^2+16x+64</v>
      </c>
      <c r="V9" t="s">
        <v>230</v>
      </c>
      <c r="W9" t="str">
        <f t="shared" si="24"/>
        <v>\\(\\quad (x+8)^2= \\)</v>
      </c>
      <c r="X9" t="str">
        <f t="shared" si="25"/>
        <v>\\(\\quad x^2+16x+64 \\)</v>
      </c>
      <c r="AL9" s="20" t="str">
        <f t="shared" si="26"/>
        <v>(x</v>
      </c>
      <c r="AM9" t="str">
        <f t="shared" si="27"/>
        <v>+</v>
      </c>
      <c r="AN9">
        <f t="shared" si="28"/>
        <v>8</v>
      </c>
      <c r="AO9" s="20" t="str">
        <f t="shared" si="29"/>
        <v>)</v>
      </c>
      <c r="AP9" s="5" t="str">
        <f t="shared" si="30"/>
        <v/>
      </c>
      <c r="AQ9" t="str">
        <f t="shared" si="31"/>
        <v/>
      </c>
      <c r="AR9" t="str">
        <f t="shared" si="32"/>
        <v/>
      </c>
      <c r="AS9" t="str">
        <f t="shared" si="33"/>
        <v/>
      </c>
      <c r="AT9" s="1">
        <v>8</v>
      </c>
      <c r="AV9" s="1">
        <v>8</v>
      </c>
      <c r="AW9" s="8">
        <f t="shared" si="34"/>
        <v>16</v>
      </c>
      <c r="AX9" s="8">
        <f t="shared" si="35"/>
        <v>64</v>
      </c>
      <c r="AY9" t="str">
        <f t="shared" si="36"/>
        <v>(x+8)</v>
      </c>
      <c r="BA9" t="str">
        <f t="shared" si="37"/>
        <v>+</v>
      </c>
      <c r="BB9" s="7">
        <f t="shared" si="38"/>
        <v>16</v>
      </c>
      <c r="BC9" s="6" t="str">
        <f t="shared" si="39"/>
        <v>x</v>
      </c>
      <c r="BD9" t="str">
        <f t="shared" si="40"/>
        <v>+</v>
      </c>
      <c r="BE9" s="8">
        <f t="shared" si="41"/>
        <v>64</v>
      </c>
      <c r="BF9" t="s">
        <v>13</v>
      </c>
      <c r="BG9" t="s">
        <v>345</v>
      </c>
    </row>
    <row r="10" spans="2:60" x14ac:dyDescent="0.55000000000000004">
      <c r="B10" s="27">
        <v>9</v>
      </c>
      <c r="C10" s="1" t="s">
        <v>5</v>
      </c>
      <c r="D10" s="51" t="s">
        <v>60</v>
      </c>
      <c r="E10" s="50" t="s">
        <v>347</v>
      </c>
      <c r="F10" s="50" t="str">
        <f t="shared" si="16"/>
        <v>\\(\\quad (x+9)^2= \\)</v>
      </c>
      <c r="G10" s="50" t="str">
        <f t="shared" si="17"/>
        <v>\\(\\quad x^2+18x+81 \\)</v>
      </c>
      <c r="H10" s="50" t="s">
        <v>62</v>
      </c>
      <c r="I10" s="89" t="str">
        <f t="shared" si="18"/>
        <v>INSERT INTO math(tangen,question,answer,editor,date,count) VALUES('m6500','\\(\\quad (x+9)^2= \\)','\\(\\quad x^2+18x+81 \\)','harazono',NOW(),0);</v>
      </c>
      <c r="J10" s="1"/>
      <c r="K10" t="str">
        <f t="shared" si="19"/>
        <v>(x+9)</v>
      </c>
      <c r="L10" t="str">
        <f t="shared" si="20"/>
        <v>^2</v>
      </c>
      <c r="M10" s="4" t="s">
        <v>13</v>
      </c>
      <c r="N10" s="5" t="s">
        <v>251</v>
      </c>
      <c r="O10" t="str">
        <f t="shared" si="21"/>
        <v>+18x+81</v>
      </c>
      <c r="Q10" s="78" t="s">
        <v>229</v>
      </c>
      <c r="R10" t="str">
        <f t="shared" si="22"/>
        <v>(x+9)^2=</v>
      </c>
      <c r="S10" t="s">
        <v>230</v>
      </c>
      <c r="T10" s="78" t="s">
        <v>229</v>
      </c>
      <c r="U10" t="str">
        <f t="shared" si="23"/>
        <v>x^2+18x+81</v>
      </c>
      <c r="V10" t="s">
        <v>230</v>
      </c>
      <c r="W10" t="str">
        <f t="shared" si="24"/>
        <v>\\(\\quad (x+9)^2= \\)</v>
      </c>
      <c r="X10" t="str">
        <f t="shared" si="25"/>
        <v>\\(\\quad x^2+18x+81 \\)</v>
      </c>
      <c r="AL10" s="20" t="str">
        <f t="shared" si="26"/>
        <v>(x</v>
      </c>
      <c r="AM10" t="str">
        <f t="shared" si="27"/>
        <v>+</v>
      </c>
      <c r="AN10">
        <f t="shared" si="28"/>
        <v>9</v>
      </c>
      <c r="AO10" s="20" t="str">
        <f t="shared" si="29"/>
        <v>)</v>
      </c>
      <c r="AP10" s="5" t="str">
        <f t="shared" si="30"/>
        <v/>
      </c>
      <c r="AQ10" t="str">
        <f t="shared" si="31"/>
        <v/>
      </c>
      <c r="AR10" t="str">
        <f t="shared" si="32"/>
        <v/>
      </c>
      <c r="AS10" t="str">
        <f t="shared" si="33"/>
        <v/>
      </c>
      <c r="AT10" s="1">
        <v>9</v>
      </c>
      <c r="AV10" s="1">
        <v>9</v>
      </c>
      <c r="AW10" s="8">
        <f t="shared" si="34"/>
        <v>18</v>
      </c>
      <c r="AX10" s="8">
        <f t="shared" si="35"/>
        <v>81</v>
      </c>
      <c r="AY10" t="str">
        <f t="shared" si="36"/>
        <v>(x+9)</v>
      </c>
      <c r="BA10" t="str">
        <f t="shared" si="37"/>
        <v>+</v>
      </c>
      <c r="BB10" s="7">
        <f t="shared" si="38"/>
        <v>18</v>
      </c>
      <c r="BC10" s="6" t="str">
        <f t="shared" si="39"/>
        <v>x</v>
      </c>
      <c r="BD10" t="str">
        <f t="shared" si="40"/>
        <v>+</v>
      </c>
      <c r="BE10" s="8">
        <f t="shared" si="41"/>
        <v>81</v>
      </c>
      <c r="BF10" t="s">
        <v>13</v>
      </c>
      <c r="BG10" t="s">
        <v>345</v>
      </c>
    </row>
    <row r="11" spans="2:60" x14ac:dyDescent="0.55000000000000004">
      <c r="B11" s="27">
        <v>10</v>
      </c>
      <c r="C11" s="1" t="s">
        <v>5</v>
      </c>
      <c r="D11" s="51" t="s">
        <v>60</v>
      </c>
      <c r="E11" s="50" t="s">
        <v>347</v>
      </c>
      <c r="F11" s="50" t="str">
        <f t="shared" si="16"/>
        <v>\\(\\quad (x+10)^2= \\)</v>
      </c>
      <c r="G11" s="50" t="str">
        <f t="shared" si="17"/>
        <v>\\(\\quad x^2+20x+100 \\)</v>
      </c>
      <c r="H11" s="50" t="s">
        <v>62</v>
      </c>
      <c r="I11" s="89" t="str">
        <f t="shared" si="18"/>
        <v>INSERT INTO math(tangen,question,answer,editor,date,count) VALUES('m6500','\\(\\quad (x+10)^2= \\)','\\(\\quad x^2+20x+100 \\)','harazono',NOW(),0);</v>
      </c>
      <c r="J11" s="1"/>
      <c r="K11" t="str">
        <f t="shared" si="19"/>
        <v>(x+10)</v>
      </c>
      <c r="L11" t="str">
        <f t="shared" si="20"/>
        <v>^2</v>
      </c>
      <c r="M11" s="4" t="s">
        <v>13</v>
      </c>
      <c r="N11" s="5" t="s">
        <v>251</v>
      </c>
      <c r="O11" t="str">
        <f t="shared" si="21"/>
        <v>+20x+100</v>
      </c>
      <c r="Q11" s="78" t="s">
        <v>229</v>
      </c>
      <c r="R11" t="str">
        <f t="shared" si="22"/>
        <v>(x+10)^2=</v>
      </c>
      <c r="S11" t="s">
        <v>230</v>
      </c>
      <c r="T11" s="78" t="s">
        <v>229</v>
      </c>
      <c r="U11" t="str">
        <f t="shared" si="23"/>
        <v>x^2+20x+100</v>
      </c>
      <c r="V11" t="s">
        <v>230</v>
      </c>
      <c r="W11" t="str">
        <f t="shared" si="24"/>
        <v>\\(\\quad (x+10)^2= \\)</v>
      </c>
      <c r="X11" t="str">
        <f t="shared" si="25"/>
        <v>\\(\\quad x^2+20x+100 \\)</v>
      </c>
      <c r="AL11" s="20" t="str">
        <f t="shared" si="26"/>
        <v>(x</v>
      </c>
      <c r="AM11" t="str">
        <f t="shared" si="27"/>
        <v>+</v>
      </c>
      <c r="AN11">
        <f t="shared" si="28"/>
        <v>10</v>
      </c>
      <c r="AO11" s="20" t="str">
        <f t="shared" si="29"/>
        <v>)</v>
      </c>
      <c r="AP11" s="5" t="str">
        <f t="shared" si="30"/>
        <v/>
      </c>
      <c r="AQ11" t="str">
        <f t="shared" si="31"/>
        <v/>
      </c>
      <c r="AR11" t="str">
        <f t="shared" si="32"/>
        <v/>
      </c>
      <c r="AS11" t="str">
        <f t="shared" si="33"/>
        <v/>
      </c>
      <c r="AT11" s="1">
        <v>10</v>
      </c>
      <c r="AV11" s="1">
        <v>10</v>
      </c>
      <c r="AW11" s="8">
        <f t="shared" si="34"/>
        <v>20</v>
      </c>
      <c r="AX11" s="8">
        <f t="shared" si="35"/>
        <v>100</v>
      </c>
      <c r="AY11" t="str">
        <f t="shared" si="36"/>
        <v>(x+10)</v>
      </c>
      <c r="BA11" t="str">
        <f t="shared" si="37"/>
        <v>+</v>
      </c>
      <c r="BB11" s="7">
        <f t="shared" si="38"/>
        <v>20</v>
      </c>
      <c r="BC11" s="6" t="str">
        <f t="shared" si="39"/>
        <v>x</v>
      </c>
      <c r="BD11" t="str">
        <f t="shared" si="40"/>
        <v>+</v>
      </c>
      <c r="BE11" s="8">
        <f t="shared" si="41"/>
        <v>100</v>
      </c>
      <c r="BF11" t="s">
        <v>13</v>
      </c>
      <c r="BG11" t="s">
        <v>345</v>
      </c>
    </row>
    <row r="12" spans="2:60" x14ac:dyDescent="0.55000000000000004">
      <c r="B12" s="27">
        <v>11</v>
      </c>
      <c r="C12" s="1" t="s">
        <v>5</v>
      </c>
      <c r="D12" s="51" t="s">
        <v>60</v>
      </c>
      <c r="E12" s="50" t="s">
        <v>347</v>
      </c>
      <c r="F12" s="50" t="str">
        <f t="shared" si="16"/>
        <v>\\(\\quad (x-10)^2= \\)</v>
      </c>
      <c r="G12" s="50" t="str">
        <f t="shared" si="17"/>
        <v>\\(\\quad x^2-20x+100 \\)</v>
      </c>
      <c r="H12" s="50" t="s">
        <v>62</v>
      </c>
      <c r="I12" s="89" t="str">
        <f t="shared" si="18"/>
        <v>INSERT INTO math(tangen,question,answer,editor,date,count) VALUES('m6500','\\(\\quad (x-10)^2= \\)','\\(\\quad x^2-20x+100 \\)','harazono',NOW(),0);</v>
      </c>
      <c r="J12" s="1"/>
      <c r="K12" t="str">
        <f t="shared" si="19"/>
        <v>(x-10)</v>
      </c>
      <c r="L12" t="str">
        <f t="shared" si="20"/>
        <v>^2</v>
      </c>
      <c r="M12" s="4" t="s">
        <v>13</v>
      </c>
      <c r="N12" s="5" t="s">
        <v>251</v>
      </c>
      <c r="O12" t="str">
        <f t="shared" si="21"/>
        <v>-20x+100</v>
      </c>
      <c r="Q12" s="78" t="s">
        <v>229</v>
      </c>
      <c r="R12" t="str">
        <f t="shared" si="22"/>
        <v>(x-10)^2=</v>
      </c>
      <c r="S12" t="s">
        <v>230</v>
      </c>
      <c r="T12" s="78" t="s">
        <v>229</v>
      </c>
      <c r="U12" t="str">
        <f t="shared" si="23"/>
        <v>x^2-20x+100</v>
      </c>
      <c r="V12" t="s">
        <v>230</v>
      </c>
      <c r="W12" t="str">
        <f t="shared" si="24"/>
        <v>\\(\\quad (x-10)^2= \\)</v>
      </c>
      <c r="X12" t="str">
        <f t="shared" si="25"/>
        <v>\\(\\quad x^2-20x+100 \\)</v>
      </c>
      <c r="AL12" s="20" t="str">
        <f t="shared" si="26"/>
        <v>(x</v>
      </c>
      <c r="AM12" t="str">
        <f t="shared" si="27"/>
        <v>-</v>
      </c>
      <c r="AN12">
        <f t="shared" si="28"/>
        <v>10</v>
      </c>
      <c r="AO12" s="20" t="str">
        <f t="shared" si="29"/>
        <v>)</v>
      </c>
      <c r="AP12" s="5" t="str">
        <f t="shared" si="30"/>
        <v/>
      </c>
      <c r="AQ12" t="str">
        <f t="shared" si="31"/>
        <v/>
      </c>
      <c r="AR12" t="str">
        <f t="shared" si="32"/>
        <v/>
      </c>
      <c r="AS12" t="str">
        <f t="shared" si="33"/>
        <v/>
      </c>
      <c r="AT12" s="1">
        <v>-10</v>
      </c>
      <c r="AV12" s="1">
        <v>-10</v>
      </c>
      <c r="AW12" s="8">
        <f t="shared" si="34"/>
        <v>-20</v>
      </c>
      <c r="AX12" s="8">
        <f t="shared" si="35"/>
        <v>100</v>
      </c>
      <c r="AY12" t="str">
        <f t="shared" si="36"/>
        <v>(x-10)</v>
      </c>
      <c r="BA12" t="str">
        <f t="shared" si="37"/>
        <v>-</v>
      </c>
      <c r="BB12" s="7">
        <f t="shared" si="38"/>
        <v>20</v>
      </c>
      <c r="BC12" s="6" t="str">
        <f t="shared" si="39"/>
        <v>x</v>
      </c>
      <c r="BD12" t="str">
        <f t="shared" si="40"/>
        <v>+</v>
      </c>
      <c r="BE12" s="8">
        <f t="shared" si="41"/>
        <v>100</v>
      </c>
      <c r="BF12" t="s">
        <v>13</v>
      </c>
      <c r="BG12" t="s">
        <v>345</v>
      </c>
    </row>
    <row r="13" spans="2:60" x14ac:dyDescent="0.55000000000000004">
      <c r="B13" s="27">
        <v>12</v>
      </c>
      <c r="C13" s="1" t="s">
        <v>5</v>
      </c>
      <c r="D13" s="51" t="s">
        <v>60</v>
      </c>
      <c r="E13" s="50" t="s">
        <v>347</v>
      </c>
      <c r="F13" s="50" t="str">
        <f t="shared" si="16"/>
        <v>\\(\\quad (x-9)^2= \\)</v>
      </c>
      <c r="G13" s="50" t="str">
        <f t="shared" si="17"/>
        <v>\\(\\quad x^2-18x+81 \\)</v>
      </c>
      <c r="H13" s="50" t="s">
        <v>62</v>
      </c>
      <c r="I13" s="89" t="str">
        <f t="shared" si="18"/>
        <v>INSERT INTO math(tangen,question,answer,editor,date,count) VALUES('m6500','\\(\\quad (x-9)^2= \\)','\\(\\quad x^2-18x+81 \\)','harazono',NOW(),0);</v>
      </c>
      <c r="J13" s="1"/>
      <c r="K13" t="str">
        <f t="shared" si="19"/>
        <v>(x-9)</v>
      </c>
      <c r="L13" t="str">
        <f t="shared" si="20"/>
        <v>^2</v>
      </c>
      <c r="M13" s="4" t="s">
        <v>13</v>
      </c>
      <c r="N13" s="5" t="s">
        <v>251</v>
      </c>
      <c r="O13" t="str">
        <f t="shared" si="21"/>
        <v>-18x+81</v>
      </c>
      <c r="Q13" s="78" t="s">
        <v>229</v>
      </c>
      <c r="R13" t="str">
        <f t="shared" si="22"/>
        <v>(x-9)^2=</v>
      </c>
      <c r="S13" t="s">
        <v>230</v>
      </c>
      <c r="T13" s="78" t="s">
        <v>229</v>
      </c>
      <c r="U13" t="str">
        <f t="shared" si="23"/>
        <v>x^2-18x+81</v>
      </c>
      <c r="V13" t="s">
        <v>230</v>
      </c>
      <c r="W13" t="str">
        <f t="shared" si="24"/>
        <v>\\(\\quad (x-9)^2= \\)</v>
      </c>
      <c r="X13" t="str">
        <f t="shared" si="25"/>
        <v>\\(\\quad x^2-18x+81 \\)</v>
      </c>
      <c r="AL13" s="20" t="str">
        <f t="shared" si="26"/>
        <v>(x</v>
      </c>
      <c r="AM13" t="str">
        <f t="shared" si="27"/>
        <v>-</v>
      </c>
      <c r="AN13">
        <f t="shared" si="28"/>
        <v>9</v>
      </c>
      <c r="AO13" s="20" t="str">
        <f t="shared" si="29"/>
        <v>)</v>
      </c>
      <c r="AP13" s="5" t="str">
        <f t="shared" si="30"/>
        <v/>
      </c>
      <c r="AQ13" t="str">
        <f t="shared" si="31"/>
        <v/>
      </c>
      <c r="AR13" t="str">
        <f t="shared" si="32"/>
        <v/>
      </c>
      <c r="AS13" t="str">
        <f t="shared" si="33"/>
        <v/>
      </c>
      <c r="AT13" s="1">
        <v>-9</v>
      </c>
      <c r="AV13" s="1">
        <v>-9</v>
      </c>
      <c r="AW13" s="8">
        <f t="shared" si="34"/>
        <v>-18</v>
      </c>
      <c r="AX13" s="8">
        <f t="shared" si="35"/>
        <v>81</v>
      </c>
      <c r="AY13" t="str">
        <f t="shared" si="36"/>
        <v>(x-9)</v>
      </c>
      <c r="BA13" t="str">
        <f t="shared" si="37"/>
        <v>-</v>
      </c>
      <c r="BB13" s="7">
        <f t="shared" si="38"/>
        <v>18</v>
      </c>
      <c r="BC13" s="6" t="str">
        <f t="shared" si="39"/>
        <v>x</v>
      </c>
      <c r="BD13" t="str">
        <f t="shared" si="40"/>
        <v>+</v>
      </c>
      <c r="BE13" s="8">
        <f t="shared" si="41"/>
        <v>81</v>
      </c>
      <c r="BF13" t="s">
        <v>13</v>
      </c>
      <c r="BG13" t="s">
        <v>345</v>
      </c>
    </row>
    <row r="14" spans="2:60" x14ac:dyDescent="0.55000000000000004">
      <c r="B14" s="27">
        <v>13</v>
      </c>
      <c r="C14" s="1" t="s">
        <v>5</v>
      </c>
      <c r="D14" s="51" t="s">
        <v>60</v>
      </c>
      <c r="E14" s="50" t="s">
        <v>347</v>
      </c>
      <c r="F14" s="50" t="str">
        <f t="shared" si="16"/>
        <v>\\(\\quad (x-8)^2= \\)</v>
      </c>
      <c r="G14" s="50" t="str">
        <f t="shared" si="17"/>
        <v>\\(\\quad x^2-16x+64 \\)</v>
      </c>
      <c r="H14" s="50" t="s">
        <v>62</v>
      </c>
      <c r="I14" s="89" t="str">
        <f t="shared" si="18"/>
        <v>INSERT INTO math(tangen,question,answer,editor,date,count) VALUES('m6500','\\(\\quad (x-8)^2= \\)','\\(\\quad x^2-16x+64 \\)','harazono',NOW(),0);</v>
      </c>
      <c r="J14" s="1"/>
      <c r="K14" t="str">
        <f t="shared" si="19"/>
        <v>(x-8)</v>
      </c>
      <c r="L14" t="str">
        <f t="shared" si="20"/>
        <v>^2</v>
      </c>
      <c r="M14" s="4" t="s">
        <v>13</v>
      </c>
      <c r="N14" s="5" t="s">
        <v>251</v>
      </c>
      <c r="O14" t="str">
        <f t="shared" si="21"/>
        <v>-16x+64</v>
      </c>
      <c r="Q14" s="78" t="s">
        <v>229</v>
      </c>
      <c r="R14" t="str">
        <f t="shared" si="22"/>
        <v>(x-8)^2=</v>
      </c>
      <c r="S14" t="s">
        <v>230</v>
      </c>
      <c r="T14" s="78" t="s">
        <v>229</v>
      </c>
      <c r="U14" t="str">
        <f t="shared" si="23"/>
        <v>x^2-16x+64</v>
      </c>
      <c r="V14" t="s">
        <v>230</v>
      </c>
      <c r="W14" t="str">
        <f t="shared" si="24"/>
        <v>\\(\\quad (x-8)^2= \\)</v>
      </c>
      <c r="X14" t="str">
        <f t="shared" si="25"/>
        <v>\\(\\quad x^2-16x+64 \\)</v>
      </c>
      <c r="AL14" s="20" t="str">
        <f t="shared" si="26"/>
        <v>(x</v>
      </c>
      <c r="AM14" t="str">
        <f t="shared" si="27"/>
        <v>-</v>
      </c>
      <c r="AN14">
        <f t="shared" si="28"/>
        <v>8</v>
      </c>
      <c r="AO14" s="20" t="str">
        <f t="shared" si="29"/>
        <v>)</v>
      </c>
      <c r="AP14" s="5" t="str">
        <f t="shared" si="30"/>
        <v/>
      </c>
      <c r="AQ14" t="str">
        <f t="shared" si="31"/>
        <v/>
      </c>
      <c r="AR14" t="str">
        <f t="shared" si="32"/>
        <v/>
      </c>
      <c r="AS14" t="str">
        <f t="shared" si="33"/>
        <v/>
      </c>
      <c r="AT14" s="1">
        <v>-8</v>
      </c>
      <c r="AV14" s="1">
        <v>-8</v>
      </c>
      <c r="AW14" s="8">
        <f t="shared" si="34"/>
        <v>-16</v>
      </c>
      <c r="AX14" s="8">
        <f t="shared" si="35"/>
        <v>64</v>
      </c>
      <c r="AY14" t="str">
        <f t="shared" si="36"/>
        <v>(x-8)</v>
      </c>
      <c r="BA14" t="str">
        <f t="shared" si="37"/>
        <v>-</v>
      </c>
      <c r="BB14" s="7">
        <f t="shared" si="38"/>
        <v>16</v>
      </c>
      <c r="BC14" s="6" t="str">
        <f t="shared" si="39"/>
        <v>x</v>
      </c>
      <c r="BD14" t="str">
        <f t="shared" si="40"/>
        <v>+</v>
      </c>
      <c r="BE14" s="8">
        <f t="shared" si="41"/>
        <v>64</v>
      </c>
      <c r="BF14" t="s">
        <v>13</v>
      </c>
      <c r="BG14" t="s">
        <v>345</v>
      </c>
    </row>
    <row r="15" spans="2:60" x14ac:dyDescent="0.55000000000000004">
      <c r="B15" s="27">
        <v>14</v>
      </c>
      <c r="C15" s="1" t="s">
        <v>5</v>
      </c>
      <c r="D15" s="51" t="s">
        <v>60</v>
      </c>
      <c r="E15" s="50" t="s">
        <v>347</v>
      </c>
      <c r="F15" s="50" t="str">
        <f t="shared" si="16"/>
        <v>\\(\\quad (x-7)^2= \\)</v>
      </c>
      <c r="G15" s="50" t="str">
        <f t="shared" si="17"/>
        <v>\\(\\quad x^2-14x+49 \\)</v>
      </c>
      <c r="H15" s="50" t="s">
        <v>62</v>
      </c>
      <c r="I15" s="89" t="str">
        <f t="shared" si="18"/>
        <v>INSERT INTO math(tangen,question,answer,editor,date,count) VALUES('m6500','\\(\\quad (x-7)^2= \\)','\\(\\quad x^2-14x+49 \\)','harazono',NOW(),0);</v>
      </c>
      <c r="J15" s="1"/>
      <c r="K15" t="str">
        <f t="shared" si="19"/>
        <v>(x-7)</v>
      </c>
      <c r="L15" t="str">
        <f t="shared" si="20"/>
        <v>^2</v>
      </c>
      <c r="M15" s="4" t="s">
        <v>13</v>
      </c>
      <c r="N15" s="5" t="s">
        <v>251</v>
      </c>
      <c r="O15" t="str">
        <f t="shared" si="21"/>
        <v>-14x+49</v>
      </c>
      <c r="Q15" s="78" t="s">
        <v>229</v>
      </c>
      <c r="R15" t="str">
        <f t="shared" si="22"/>
        <v>(x-7)^2=</v>
      </c>
      <c r="S15" t="s">
        <v>230</v>
      </c>
      <c r="T15" s="78" t="s">
        <v>229</v>
      </c>
      <c r="U15" t="str">
        <f t="shared" si="23"/>
        <v>x^2-14x+49</v>
      </c>
      <c r="V15" t="s">
        <v>230</v>
      </c>
      <c r="W15" t="str">
        <f t="shared" si="24"/>
        <v>\\(\\quad (x-7)^2= \\)</v>
      </c>
      <c r="X15" t="str">
        <f t="shared" si="25"/>
        <v>\\(\\quad x^2-14x+49 \\)</v>
      </c>
      <c r="AL15" s="20" t="str">
        <f t="shared" si="26"/>
        <v>(x</v>
      </c>
      <c r="AM15" t="str">
        <f t="shared" si="27"/>
        <v>-</v>
      </c>
      <c r="AN15">
        <f t="shared" si="28"/>
        <v>7</v>
      </c>
      <c r="AO15" s="20" t="str">
        <f t="shared" si="29"/>
        <v>)</v>
      </c>
      <c r="AP15" s="5" t="str">
        <f t="shared" si="30"/>
        <v/>
      </c>
      <c r="AQ15" t="str">
        <f t="shared" si="31"/>
        <v/>
      </c>
      <c r="AR15" t="str">
        <f t="shared" si="32"/>
        <v/>
      </c>
      <c r="AS15" t="str">
        <f t="shared" si="33"/>
        <v/>
      </c>
      <c r="AT15" s="1">
        <v>-7</v>
      </c>
      <c r="AV15" s="1">
        <v>-7</v>
      </c>
      <c r="AW15" s="8">
        <f t="shared" si="34"/>
        <v>-14</v>
      </c>
      <c r="AX15" s="8">
        <f t="shared" si="35"/>
        <v>49</v>
      </c>
      <c r="AY15" t="str">
        <f t="shared" si="36"/>
        <v>(x-7)</v>
      </c>
      <c r="BA15" t="str">
        <f t="shared" si="37"/>
        <v>-</v>
      </c>
      <c r="BB15" s="7">
        <f t="shared" si="38"/>
        <v>14</v>
      </c>
      <c r="BC15" s="6" t="str">
        <f t="shared" si="39"/>
        <v>x</v>
      </c>
      <c r="BD15" t="str">
        <f t="shared" si="40"/>
        <v>+</v>
      </c>
      <c r="BE15" s="8">
        <f t="shared" si="41"/>
        <v>49</v>
      </c>
      <c r="BF15" t="s">
        <v>13</v>
      </c>
      <c r="BG15" t="s">
        <v>345</v>
      </c>
    </row>
    <row r="16" spans="2:60" x14ac:dyDescent="0.55000000000000004">
      <c r="B16" s="27">
        <v>15</v>
      </c>
      <c r="C16" s="1" t="s">
        <v>5</v>
      </c>
      <c r="D16" s="51" t="s">
        <v>60</v>
      </c>
      <c r="E16" s="50" t="s">
        <v>347</v>
      </c>
      <c r="F16" s="50" t="str">
        <f t="shared" si="16"/>
        <v>\\(\\quad (x-6)^2= \\)</v>
      </c>
      <c r="G16" s="50" t="str">
        <f t="shared" si="17"/>
        <v>\\(\\quad x^2-12x+36 \\)</v>
      </c>
      <c r="H16" s="50" t="s">
        <v>62</v>
      </c>
      <c r="I16" s="89" t="str">
        <f t="shared" si="18"/>
        <v>INSERT INTO math(tangen,question,answer,editor,date,count) VALUES('m6500','\\(\\quad (x-6)^2= \\)','\\(\\quad x^2-12x+36 \\)','harazono',NOW(),0);</v>
      </c>
      <c r="J16" s="1"/>
      <c r="K16" t="str">
        <f t="shared" si="19"/>
        <v>(x-6)</v>
      </c>
      <c r="L16" t="str">
        <f t="shared" si="20"/>
        <v>^2</v>
      </c>
      <c r="M16" s="4" t="s">
        <v>13</v>
      </c>
      <c r="N16" s="5" t="s">
        <v>251</v>
      </c>
      <c r="O16" t="str">
        <f t="shared" si="21"/>
        <v>-12x+36</v>
      </c>
      <c r="Q16" s="78" t="s">
        <v>229</v>
      </c>
      <c r="R16" t="str">
        <f t="shared" si="22"/>
        <v>(x-6)^2=</v>
      </c>
      <c r="S16" t="s">
        <v>230</v>
      </c>
      <c r="T16" s="78" t="s">
        <v>229</v>
      </c>
      <c r="U16" t="str">
        <f t="shared" si="23"/>
        <v>x^2-12x+36</v>
      </c>
      <c r="V16" t="s">
        <v>230</v>
      </c>
      <c r="W16" t="str">
        <f t="shared" si="24"/>
        <v>\\(\\quad (x-6)^2= \\)</v>
      </c>
      <c r="X16" t="str">
        <f t="shared" si="25"/>
        <v>\\(\\quad x^2-12x+36 \\)</v>
      </c>
      <c r="AL16" s="20" t="str">
        <f t="shared" si="26"/>
        <v>(x</v>
      </c>
      <c r="AM16" t="str">
        <f t="shared" si="27"/>
        <v>-</v>
      </c>
      <c r="AN16">
        <f t="shared" si="28"/>
        <v>6</v>
      </c>
      <c r="AO16" s="20" t="str">
        <f t="shared" si="29"/>
        <v>)</v>
      </c>
      <c r="AP16" s="5" t="str">
        <f t="shared" si="30"/>
        <v/>
      </c>
      <c r="AQ16" t="str">
        <f t="shared" si="31"/>
        <v/>
      </c>
      <c r="AR16" t="str">
        <f t="shared" si="32"/>
        <v/>
      </c>
      <c r="AS16" t="str">
        <f t="shared" si="33"/>
        <v/>
      </c>
      <c r="AT16" s="1">
        <v>-6</v>
      </c>
      <c r="AV16" s="1">
        <v>-6</v>
      </c>
      <c r="AW16" s="8">
        <f t="shared" si="34"/>
        <v>-12</v>
      </c>
      <c r="AX16" s="8">
        <f t="shared" si="35"/>
        <v>36</v>
      </c>
      <c r="AY16" t="str">
        <f t="shared" si="36"/>
        <v>(x-6)</v>
      </c>
      <c r="BA16" t="str">
        <f t="shared" si="37"/>
        <v>-</v>
      </c>
      <c r="BB16" s="7">
        <f t="shared" si="38"/>
        <v>12</v>
      </c>
      <c r="BC16" s="6" t="str">
        <f t="shared" si="39"/>
        <v>x</v>
      </c>
      <c r="BD16" t="str">
        <f t="shared" si="40"/>
        <v>+</v>
      </c>
      <c r="BE16" s="8">
        <f t="shared" si="41"/>
        <v>36</v>
      </c>
      <c r="BF16" t="s">
        <v>13</v>
      </c>
      <c r="BG16" t="s">
        <v>345</v>
      </c>
    </row>
    <row r="17" spans="2:59" x14ac:dyDescent="0.55000000000000004">
      <c r="B17" s="27">
        <v>16</v>
      </c>
      <c r="C17" s="1" t="s">
        <v>5</v>
      </c>
      <c r="D17" s="51" t="s">
        <v>60</v>
      </c>
      <c r="E17" s="50" t="s">
        <v>347</v>
      </c>
      <c r="F17" s="50" t="str">
        <f t="shared" si="16"/>
        <v>\\(\\quad (x-5)^2= \\)</v>
      </c>
      <c r="G17" s="50" t="str">
        <f t="shared" si="17"/>
        <v>\\(\\quad x^2-10x+25 \\)</v>
      </c>
      <c r="H17" s="50" t="s">
        <v>62</v>
      </c>
      <c r="I17" s="89" t="str">
        <f t="shared" si="18"/>
        <v>INSERT INTO math(tangen,question,answer,editor,date,count) VALUES('m6500','\\(\\quad (x-5)^2= \\)','\\(\\quad x^2-10x+25 \\)','harazono',NOW(),0);</v>
      </c>
      <c r="J17" s="1"/>
      <c r="K17" t="str">
        <f t="shared" si="19"/>
        <v>(x-5)</v>
      </c>
      <c r="L17" t="str">
        <f t="shared" si="20"/>
        <v>^2</v>
      </c>
      <c r="M17" s="4" t="s">
        <v>13</v>
      </c>
      <c r="N17" s="5" t="s">
        <v>251</v>
      </c>
      <c r="O17" t="str">
        <f t="shared" si="21"/>
        <v>-10x+25</v>
      </c>
      <c r="Q17" s="78" t="s">
        <v>229</v>
      </c>
      <c r="R17" t="str">
        <f t="shared" si="22"/>
        <v>(x-5)^2=</v>
      </c>
      <c r="S17" t="s">
        <v>230</v>
      </c>
      <c r="T17" s="78" t="s">
        <v>229</v>
      </c>
      <c r="U17" t="str">
        <f t="shared" si="23"/>
        <v>x^2-10x+25</v>
      </c>
      <c r="V17" t="s">
        <v>230</v>
      </c>
      <c r="W17" t="str">
        <f t="shared" si="24"/>
        <v>\\(\\quad (x-5)^2= \\)</v>
      </c>
      <c r="X17" t="str">
        <f t="shared" si="25"/>
        <v>\\(\\quad x^2-10x+25 \\)</v>
      </c>
      <c r="AL17" s="20" t="str">
        <f t="shared" si="26"/>
        <v>(x</v>
      </c>
      <c r="AM17" t="str">
        <f t="shared" si="27"/>
        <v>-</v>
      </c>
      <c r="AN17">
        <f t="shared" si="28"/>
        <v>5</v>
      </c>
      <c r="AO17" s="20" t="str">
        <f t="shared" si="29"/>
        <v>)</v>
      </c>
      <c r="AP17" s="5" t="str">
        <f t="shared" si="30"/>
        <v/>
      </c>
      <c r="AQ17" t="str">
        <f t="shared" si="31"/>
        <v/>
      </c>
      <c r="AR17" t="str">
        <f t="shared" si="32"/>
        <v/>
      </c>
      <c r="AS17" t="str">
        <f t="shared" si="33"/>
        <v/>
      </c>
      <c r="AT17" s="1">
        <v>-5</v>
      </c>
      <c r="AV17" s="1">
        <v>-5</v>
      </c>
      <c r="AW17" s="8">
        <f t="shared" si="34"/>
        <v>-10</v>
      </c>
      <c r="AX17" s="8">
        <f t="shared" si="35"/>
        <v>25</v>
      </c>
      <c r="AY17" t="str">
        <f t="shared" si="36"/>
        <v>(x-5)</v>
      </c>
      <c r="BA17" t="str">
        <f t="shared" si="37"/>
        <v>-</v>
      </c>
      <c r="BB17" s="7">
        <f t="shared" si="38"/>
        <v>10</v>
      </c>
      <c r="BC17" s="6" t="str">
        <f t="shared" si="39"/>
        <v>x</v>
      </c>
      <c r="BD17" t="str">
        <f t="shared" si="40"/>
        <v>+</v>
      </c>
      <c r="BE17" s="8">
        <f t="shared" si="41"/>
        <v>25</v>
      </c>
      <c r="BF17" t="s">
        <v>13</v>
      </c>
      <c r="BG17" t="s">
        <v>345</v>
      </c>
    </row>
    <row r="18" spans="2:59" x14ac:dyDescent="0.55000000000000004">
      <c r="B18" s="27">
        <v>17</v>
      </c>
      <c r="C18" s="1" t="s">
        <v>5</v>
      </c>
      <c r="D18" s="51" t="s">
        <v>60</v>
      </c>
      <c r="E18" s="50" t="s">
        <v>347</v>
      </c>
      <c r="F18" s="50" t="str">
        <f t="shared" si="16"/>
        <v>\\(\\quad (x-4)^2= \\)</v>
      </c>
      <c r="G18" s="50" t="str">
        <f t="shared" si="17"/>
        <v>\\(\\quad x^2-8x+16 \\)</v>
      </c>
      <c r="H18" s="50" t="s">
        <v>62</v>
      </c>
      <c r="I18" s="89" t="str">
        <f t="shared" si="18"/>
        <v>INSERT INTO math(tangen,question,answer,editor,date,count) VALUES('m6500','\\(\\quad (x-4)^2= \\)','\\(\\quad x^2-8x+16 \\)','harazono',NOW(),0);</v>
      </c>
      <c r="J18" s="1"/>
      <c r="K18" t="str">
        <f t="shared" si="19"/>
        <v>(x-4)</v>
      </c>
      <c r="L18" t="str">
        <f t="shared" si="20"/>
        <v>^2</v>
      </c>
      <c r="M18" s="4" t="s">
        <v>13</v>
      </c>
      <c r="N18" s="5" t="s">
        <v>251</v>
      </c>
      <c r="O18" t="str">
        <f t="shared" si="21"/>
        <v>-8x+16</v>
      </c>
      <c r="Q18" s="78" t="s">
        <v>229</v>
      </c>
      <c r="R18" t="str">
        <f t="shared" si="22"/>
        <v>(x-4)^2=</v>
      </c>
      <c r="S18" t="s">
        <v>230</v>
      </c>
      <c r="T18" s="78" t="s">
        <v>229</v>
      </c>
      <c r="U18" t="str">
        <f t="shared" si="23"/>
        <v>x^2-8x+16</v>
      </c>
      <c r="V18" t="s">
        <v>230</v>
      </c>
      <c r="W18" t="str">
        <f t="shared" si="24"/>
        <v>\\(\\quad (x-4)^2= \\)</v>
      </c>
      <c r="X18" t="str">
        <f t="shared" si="25"/>
        <v>\\(\\quad x^2-8x+16 \\)</v>
      </c>
      <c r="AL18" s="20" t="str">
        <f t="shared" si="26"/>
        <v>(x</v>
      </c>
      <c r="AM18" t="str">
        <f t="shared" si="27"/>
        <v>-</v>
      </c>
      <c r="AN18">
        <f t="shared" si="28"/>
        <v>4</v>
      </c>
      <c r="AO18" s="20" t="str">
        <f t="shared" si="29"/>
        <v>)</v>
      </c>
      <c r="AP18" s="5" t="str">
        <f t="shared" si="30"/>
        <v/>
      </c>
      <c r="AQ18" t="str">
        <f t="shared" si="31"/>
        <v/>
      </c>
      <c r="AR18" t="str">
        <f t="shared" si="32"/>
        <v/>
      </c>
      <c r="AS18" t="str">
        <f t="shared" si="33"/>
        <v/>
      </c>
      <c r="AT18" s="1">
        <v>-4</v>
      </c>
      <c r="AV18" s="1">
        <v>-4</v>
      </c>
      <c r="AW18" s="8">
        <f t="shared" si="34"/>
        <v>-8</v>
      </c>
      <c r="AX18" s="8">
        <f t="shared" si="35"/>
        <v>16</v>
      </c>
      <c r="AY18" t="str">
        <f t="shared" si="36"/>
        <v>(x-4)</v>
      </c>
      <c r="BA18" t="str">
        <f t="shared" si="37"/>
        <v>-</v>
      </c>
      <c r="BB18" s="7">
        <f t="shared" si="38"/>
        <v>8</v>
      </c>
      <c r="BC18" s="6" t="str">
        <f t="shared" si="39"/>
        <v>x</v>
      </c>
      <c r="BD18" t="str">
        <f t="shared" si="40"/>
        <v>+</v>
      </c>
      <c r="BE18" s="8">
        <f t="shared" si="41"/>
        <v>16</v>
      </c>
      <c r="BF18" t="s">
        <v>13</v>
      </c>
      <c r="BG18" t="s">
        <v>345</v>
      </c>
    </row>
    <row r="19" spans="2:59" x14ac:dyDescent="0.55000000000000004">
      <c r="B19" s="27">
        <v>18</v>
      </c>
      <c r="C19" s="1" t="s">
        <v>5</v>
      </c>
      <c r="D19" s="51" t="s">
        <v>60</v>
      </c>
      <c r="E19" s="50" t="s">
        <v>347</v>
      </c>
      <c r="F19" s="50" t="str">
        <f t="shared" si="16"/>
        <v>\\(\\quad (x-3)^2= \\)</v>
      </c>
      <c r="G19" s="50" t="str">
        <f t="shared" si="17"/>
        <v>\\(\\quad x^2-6x+9 \\)</v>
      </c>
      <c r="H19" s="50" t="s">
        <v>62</v>
      </c>
      <c r="I19" s="89" t="str">
        <f t="shared" si="18"/>
        <v>INSERT INTO math(tangen,question,answer,editor,date,count) VALUES('m6500','\\(\\quad (x-3)^2= \\)','\\(\\quad x^2-6x+9 \\)','harazono',NOW(),0);</v>
      </c>
      <c r="J19" s="1"/>
      <c r="K19" t="str">
        <f t="shared" si="19"/>
        <v>(x-3)</v>
      </c>
      <c r="L19" t="str">
        <f t="shared" si="20"/>
        <v>^2</v>
      </c>
      <c r="M19" s="4" t="s">
        <v>13</v>
      </c>
      <c r="N19" s="5" t="s">
        <v>251</v>
      </c>
      <c r="O19" t="str">
        <f t="shared" si="21"/>
        <v>-6x+9</v>
      </c>
      <c r="Q19" s="78" t="s">
        <v>229</v>
      </c>
      <c r="R19" t="str">
        <f t="shared" si="22"/>
        <v>(x-3)^2=</v>
      </c>
      <c r="S19" t="s">
        <v>230</v>
      </c>
      <c r="T19" s="78" t="s">
        <v>229</v>
      </c>
      <c r="U19" t="str">
        <f t="shared" si="23"/>
        <v>x^2-6x+9</v>
      </c>
      <c r="V19" t="s">
        <v>230</v>
      </c>
      <c r="W19" t="str">
        <f t="shared" si="24"/>
        <v>\\(\\quad (x-3)^2= \\)</v>
      </c>
      <c r="X19" t="str">
        <f t="shared" si="25"/>
        <v>\\(\\quad x^2-6x+9 \\)</v>
      </c>
      <c r="AL19" s="20" t="str">
        <f t="shared" si="26"/>
        <v>(x</v>
      </c>
      <c r="AM19" t="str">
        <f t="shared" si="27"/>
        <v>-</v>
      </c>
      <c r="AN19">
        <f t="shared" si="28"/>
        <v>3</v>
      </c>
      <c r="AO19" s="20" t="str">
        <f t="shared" si="29"/>
        <v>)</v>
      </c>
      <c r="AP19" s="5" t="str">
        <f t="shared" si="30"/>
        <v/>
      </c>
      <c r="AQ19" t="str">
        <f t="shared" si="31"/>
        <v/>
      </c>
      <c r="AR19" t="str">
        <f t="shared" si="32"/>
        <v/>
      </c>
      <c r="AS19" t="str">
        <f t="shared" si="33"/>
        <v/>
      </c>
      <c r="AT19" s="1">
        <v>-3</v>
      </c>
      <c r="AV19" s="1">
        <v>-3</v>
      </c>
      <c r="AW19" s="8">
        <f t="shared" si="34"/>
        <v>-6</v>
      </c>
      <c r="AX19" s="8">
        <f t="shared" si="35"/>
        <v>9</v>
      </c>
      <c r="AY19" t="str">
        <f t="shared" si="36"/>
        <v>(x-3)</v>
      </c>
      <c r="BA19" t="str">
        <f t="shared" si="37"/>
        <v>-</v>
      </c>
      <c r="BB19" s="7">
        <f t="shared" si="38"/>
        <v>6</v>
      </c>
      <c r="BC19" s="6" t="str">
        <f t="shared" si="39"/>
        <v>x</v>
      </c>
      <c r="BD19" t="str">
        <f t="shared" si="40"/>
        <v>+</v>
      </c>
      <c r="BE19" s="8">
        <f t="shared" si="41"/>
        <v>9</v>
      </c>
      <c r="BF19" t="s">
        <v>13</v>
      </c>
      <c r="BG19" t="s">
        <v>345</v>
      </c>
    </row>
    <row r="20" spans="2:59" x14ac:dyDescent="0.55000000000000004">
      <c r="B20" s="27">
        <v>19</v>
      </c>
      <c r="C20" s="1" t="s">
        <v>5</v>
      </c>
      <c r="D20" s="51" t="s">
        <v>60</v>
      </c>
      <c r="E20" s="50" t="s">
        <v>347</v>
      </c>
      <c r="F20" s="50" t="str">
        <f t="shared" si="16"/>
        <v>\\(\\quad (x-2)^2= \\)</v>
      </c>
      <c r="G20" s="50" t="str">
        <f t="shared" si="17"/>
        <v>\\(\\quad x^2-4x+4 \\)</v>
      </c>
      <c r="H20" s="50" t="s">
        <v>62</v>
      </c>
      <c r="I20" s="89" t="str">
        <f t="shared" si="18"/>
        <v>INSERT INTO math(tangen,question,answer,editor,date,count) VALUES('m6500','\\(\\quad (x-2)^2= \\)','\\(\\quad x^2-4x+4 \\)','harazono',NOW(),0);</v>
      </c>
      <c r="J20" s="1"/>
      <c r="K20" t="str">
        <f t="shared" si="19"/>
        <v>(x-2)</v>
      </c>
      <c r="L20" t="str">
        <f t="shared" si="20"/>
        <v>^2</v>
      </c>
      <c r="M20" s="4" t="s">
        <v>13</v>
      </c>
      <c r="N20" s="5" t="s">
        <v>251</v>
      </c>
      <c r="O20" t="str">
        <f t="shared" si="21"/>
        <v>-4x+4</v>
      </c>
      <c r="Q20" s="78" t="s">
        <v>229</v>
      </c>
      <c r="R20" t="str">
        <f t="shared" si="22"/>
        <v>(x-2)^2=</v>
      </c>
      <c r="S20" t="s">
        <v>230</v>
      </c>
      <c r="T20" s="78" t="s">
        <v>229</v>
      </c>
      <c r="U20" t="str">
        <f t="shared" si="23"/>
        <v>x^2-4x+4</v>
      </c>
      <c r="V20" t="s">
        <v>230</v>
      </c>
      <c r="W20" t="str">
        <f t="shared" si="24"/>
        <v>\\(\\quad (x-2)^2= \\)</v>
      </c>
      <c r="X20" t="str">
        <f t="shared" si="25"/>
        <v>\\(\\quad x^2-4x+4 \\)</v>
      </c>
      <c r="AL20" s="20" t="str">
        <f t="shared" si="26"/>
        <v>(x</v>
      </c>
      <c r="AM20" t="str">
        <f t="shared" si="27"/>
        <v>-</v>
      </c>
      <c r="AN20">
        <f t="shared" si="28"/>
        <v>2</v>
      </c>
      <c r="AO20" s="20" t="str">
        <f t="shared" si="29"/>
        <v>)</v>
      </c>
      <c r="AP20" s="5" t="str">
        <f t="shared" si="30"/>
        <v/>
      </c>
      <c r="AQ20" t="str">
        <f t="shared" si="31"/>
        <v/>
      </c>
      <c r="AR20" t="str">
        <f t="shared" si="32"/>
        <v/>
      </c>
      <c r="AS20" t="str">
        <f t="shared" si="33"/>
        <v/>
      </c>
      <c r="AT20" s="1">
        <v>-2</v>
      </c>
      <c r="AV20" s="1">
        <v>-2</v>
      </c>
      <c r="AW20" s="8">
        <f t="shared" si="34"/>
        <v>-4</v>
      </c>
      <c r="AX20" s="8">
        <f t="shared" si="35"/>
        <v>4</v>
      </c>
      <c r="AY20" t="str">
        <f t="shared" si="36"/>
        <v>(x-2)</v>
      </c>
      <c r="BA20" t="str">
        <f t="shared" si="37"/>
        <v>-</v>
      </c>
      <c r="BB20" s="7">
        <f t="shared" si="38"/>
        <v>4</v>
      </c>
      <c r="BC20" s="6" t="str">
        <f t="shared" si="39"/>
        <v>x</v>
      </c>
      <c r="BD20" t="str">
        <f t="shared" si="40"/>
        <v>+</v>
      </c>
      <c r="BE20" s="8">
        <f t="shared" si="41"/>
        <v>4</v>
      </c>
      <c r="BF20" t="s">
        <v>13</v>
      </c>
      <c r="BG20" t="s">
        <v>345</v>
      </c>
    </row>
    <row r="21" spans="2:59" x14ac:dyDescent="0.55000000000000004">
      <c r="B21" s="27">
        <v>20</v>
      </c>
      <c r="C21" s="1" t="s">
        <v>5</v>
      </c>
      <c r="D21" s="51" t="s">
        <v>60</v>
      </c>
      <c r="E21" s="50" t="s">
        <v>347</v>
      </c>
      <c r="F21" s="50" t="str">
        <f t="shared" si="16"/>
        <v>\\(\\quad (x-1)^2= \\)</v>
      </c>
      <c r="G21" s="50" t="str">
        <f t="shared" si="17"/>
        <v>\\(\\quad x^2-2x+1 \\)</v>
      </c>
      <c r="H21" s="50" t="s">
        <v>62</v>
      </c>
      <c r="I21" s="89" t="str">
        <f t="shared" si="18"/>
        <v>INSERT INTO math(tangen,question,answer,editor,date,count) VALUES('m6500','\\(\\quad (x-1)^2= \\)','\\(\\quad x^2-2x+1 \\)','harazono',NOW(),0);</v>
      </c>
      <c r="J21" s="1"/>
      <c r="K21" t="str">
        <f t="shared" si="19"/>
        <v>(x-1)</v>
      </c>
      <c r="L21" t="str">
        <f t="shared" si="20"/>
        <v>^2</v>
      </c>
      <c r="M21" s="4" t="s">
        <v>13</v>
      </c>
      <c r="N21" s="5" t="s">
        <v>251</v>
      </c>
      <c r="O21" t="str">
        <f t="shared" si="21"/>
        <v>-2x+1</v>
      </c>
      <c r="Q21" s="78" t="s">
        <v>229</v>
      </c>
      <c r="R21" t="str">
        <f t="shared" si="22"/>
        <v>(x-1)^2=</v>
      </c>
      <c r="S21" t="s">
        <v>230</v>
      </c>
      <c r="T21" s="78" t="s">
        <v>229</v>
      </c>
      <c r="U21" t="str">
        <f t="shared" si="23"/>
        <v>x^2-2x+1</v>
      </c>
      <c r="V21" t="s">
        <v>230</v>
      </c>
      <c r="W21" t="str">
        <f t="shared" si="24"/>
        <v>\\(\\quad (x-1)^2= \\)</v>
      </c>
      <c r="X21" t="str">
        <f t="shared" si="25"/>
        <v>\\(\\quad x^2-2x+1 \\)</v>
      </c>
      <c r="AL21" s="20" t="str">
        <f t="shared" si="26"/>
        <v>(x</v>
      </c>
      <c r="AM21" t="str">
        <f t="shared" si="27"/>
        <v>-</v>
      </c>
      <c r="AN21">
        <f t="shared" si="28"/>
        <v>1</v>
      </c>
      <c r="AO21" s="20" t="str">
        <f t="shared" si="29"/>
        <v>)</v>
      </c>
      <c r="AP21" s="5" t="str">
        <f t="shared" si="30"/>
        <v/>
      </c>
      <c r="AQ21" t="str">
        <f t="shared" si="31"/>
        <v/>
      </c>
      <c r="AR21" t="str">
        <f t="shared" si="32"/>
        <v/>
      </c>
      <c r="AS21" t="str">
        <f t="shared" si="33"/>
        <v/>
      </c>
      <c r="AT21" s="1">
        <v>-1</v>
      </c>
      <c r="AV21" s="1">
        <v>-1</v>
      </c>
      <c r="AW21" s="8">
        <f t="shared" si="34"/>
        <v>-2</v>
      </c>
      <c r="AX21" s="8">
        <f t="shared" si="35"/>
        <v>1</v>
      </c>
      <c r="AY21" t="str">
        <f t="shared" si="36"/>
        <v>(x-1)</v>
      </c>
      <c r="BA21" t="str">
        <f t="shared" si="37"/>
        <v>-</v>
      </c>
      <c r="BB21" s="7">
        <f t="shared" si="38"/>
        <v>2</v>
      </c>
      <c r="BC21" s="6" t="str">
        <f t="shared" si="39"/>
        <v>x</v>
      </c>
      <c r="BD21" t="str">
        <f t="shared" si="40"/>
        <v>+</v>
      </c>
      <c r="BE21" s="8">
        <f t="shared" si="41"/>
        <v>1</v>
      </c>
      <c r="BF21" t="s">
        <v>13</v>
      </c>
      <c r="BG21" t="s">
        <v>345</v>
      </c>
    </row>
    <row r="22" spans="2:59" x14ac:dyDescent="0.55000000000000004">
      <c r="B22" s="27">
        <v>21</v>
      </c>
      <c r="C22" s="1" t="s">
        <v>5</v>
      </c>
      <c r="D22" s="51" t="s">
        <v>60</v>
      </c>
      <c r="E22" s="50" t="s">
        <v>347</v>
      </c>
      <c r="F22" s="50" t="str">
        <f t="shared" ref="F22:F31" si="42">W22</f>
        <v>\\(\\quad (x+11)^2= \\)</v>
      </c>
      <c r="G22" s="50" t="str">
        <f t="shared" ref="G22:G31" si="43">X22</f>
        <v>\\(\\quad x^2+22x+121 \\)</v>
      </c>
      <c r="H22" s="50" t="s">
        <v>62</v>
      </c>
      <c r="I22" s="89" t="str">
        <f t="shared" ref="I22:I31" si="44">"INSERT INTO "&amp;D22&amp;"(tangen,question,answer,editor,date,count) VALUES('"&amp;E22&amp;"','"&amp;F22&amp;"','"&amp;G22&amp;"','"&amp;H22&amp;"',NOW(),0);"</f>
        <v>INSERT INTO math(tangen,question,answer,editor,date,count) VALUES('m6500','\\(\\quad (x+11)^2= \\)','\\(\\quad x^2+22x+121 \\)','harazono',NOW(),0);</v>
      </c>
      <c r="J22" s="1"/>
      <c r="K22" t="str">
        <f t="shared" si="19"/>
        <v>(x+11)</v>
      </c>
      <c r="L22" t="str">
        <f t="shared" si="20"/>
        <v>^2</v>
      </c>
      <c r="M22" s="4" t="s">
        <v>13</v>
      </c>
      <c r="N22" s="5" t="s">
        <v>251</v>
      </c>
      <c r="O22" t="str">
        <f t="shared" si="21"/>
        <v>+22x+121</v>
      </c>
      <c r="Q22" s="78" t="s">
        <v>229</v>
      </c>
      <c r="R22" t="str">
        <f t="shared" ref="R22:R31" si="45">K22&amp;L22&amp;M22</f>
        <v>(x+11)^2=</v>
      </c>
      <c r="S22" t="s">
        <v>230</v>
      </c>
      <c r="T22" s="78" t="s">
        <v>229</v>
      </c>
      <c r="U22" t="str">
        <f t="shared" ref="U22:U31" si="46">N22&amp;O22</f>
        <v>x^2+22x+121</v>
      </c>
      <c r="V22" t="s">
        <v>230</v>
      </c>
      <c r="W22" t="str">
        <f t="shared" ref="W22:W31" si="47">Q22&amp;R22&amp;S22</f>
        <v>\\(\\quad (x+11)^2= \\)</v>
      </c>
      <c r="X22" t="str">
        <f t="shared" ref="X22:X31" si="48">T22&amp;U22&amp;V22</f>
        <v>\\(\\quad x^2+22x+121 \\)</v>
      </c>
      <c r="AL22" s="20" t="str">
        <f t="shared" si="26"/>
        <v>(x</v>
      </c>
      <c r="AM22" t="str">
        <f t="shared" si="27"/>
        <v>+</v>
      </c>
      <c r="AN22">
        <f t="shared" si="28"/>
        <v>11</v>
      </c>
      <c r="AO22" s="20" t="str">
        <f t="shared" si="29"/>
        <v>)</v>
      </c>
      <c r="AP22" s="5" t="str">
        <f t="shared" si="30"/>
        <v/>
      </c>
      <c r="AQ22" t="str">
        <f t="shared" si="31"/>
        <v/>
      </c>
      <c r="AR22" t="str">
        <f t="shared" si="32"/>
        <v/>
      </c>
      <c r="AS22" t="str">
        <f t="shared" si="33"/>
        <v/>
      </c>
      <c r="AT22" s="1">
        <v>11</v>
      </c>
      <c r="AV22" s="1">
        <v>11</v>
      </c>
      <c r="AW22" s="8">
        <f t="shared" si="34"/>
        <v>22</v>
      </c>
      <c r="AX22" s="8">
        <f t="shared" si="35"/>
        <v>121</v>
      </c>
      <c r="AY22" t="str">
        <f t="shared" si="36"/>
        <v>(x+11)</v>
      </c>
      <c r="BA22" t="str">
        <f t="shared" si="37"/>
        <v>+</v>
      </c>
      <c r="BB22" s="7">
        <f t="shared" si="38"/>
        <v>22</v>
      </c>
      <c r="BC22" s="6" t="str">
        <f t="shared" si="39"/>
        <v>x</v>
      </c>
      <c r="BD22" t="str">
        <f t="shared" si="40"/>
        <v>+</v>
      </c>
      <c r="BE22" s="8">
        <f t="shared" si="41"/>
        <v>121</v>
      </c>
      <c r="BF22" t="s">
        <v>13</v>
      </c>
    </row>
    <row r="23" spans="2:59" x14ac:dyDescent="0.55000000000000004">
      <c r="B23" s="27">
        <v>22</v>
      </c>
      <c r="C23" s="1" t="s">
        <v>5</v>
      </c>
      <c r="D23" s="51" t="s">
        <v>60</v>
      </c>
      <c r="E23" s="50" t="s">
        <v>347</v>
      </c>
      <c r="F23" s="50" t="str">
        <f t="shared" si="42"/>
        <v>\\(\\quad (x+12)^2= \\)</v>
      </c>
      <c r="G23" s="50" t="str">
        <f t="shared" si="43"/>
        <v>\\(\\quad x^2+24x+144 \\)</v>
      </c>
      <c r="H23" s="50" t="s">
        <v>62</v>
      </c>
      <c r="I23" s="89" t="str">
        <f t="shared" si="44"/>
        <v>INSERT INTO math(tangen,question,answer,editor,date,count) VALUES('m6500','\\(\\quad (x+12)^2= \\)','\\(\\quad x^2+24x+144 \\)','harazono',NOW(),0);</v>
      </c>
      <c r="J23" s="1"/>
      <c r="K23" t="str">
        <f t="shared" si="19"/>
        <v>(x+12)</v>
      </c>
      <c r="L23" t="str">
        <f t="shared" si="20"/>
        <v>^2</v>
      </c>
      <c r="M23" s="4" t="s">
        <v>13</v>
      </c>
      <c r="N23" s="5" t="s">
        <v>251</v>
      </c>
      <c r="O23" t="str">
        <f t="shared" si="21"/>
        <v>+24x+144</v>
      </c>
      <c r="Q23" s="78" t="s">
        <v>229</v>
      </c>
      <c r="R23" t="str">
        <f t="shared" si="45"/>
        <v>(x+12)^2=</v>
      </c>
      <c r="S23" t="s">
        <v>230</v>
      </c>
      <c r="T23" s="78" t="s">
        <v>229</v>
      </c>
      <c r="U23" t="str">
        <f t="shared" si="46"/>
        <v>x^2+24x+144</v>
      </c>
      <c r="V23" t="s">
        <v>230</v>
      </c>
      <c r="W23" t="str">
        <f t="shared" si="47"/>
        <v>\\(\\quad (x+12)^2= \\)</v>
      </c>
      <c r="X23" t="str">
        <f t="shared" si="48"/>
        <v>\\(\\quad x^2+24x+144 \\)</v>
      </c>
      <c r="AL23" s="20" t="str">
        <f t="shared" si="26"/>
        <v>(x</v>
      </c>
      <c r="AM23" t="str">
        <f t="shared" si="27"/>
        <v>+</v>
      </c>
      <c r="AN23">
        <f t="shared" si="28"/>
        <v>12</v>
      </c>
      <c r="AO23" s="20" t="str">
        <f t="shared" si="29"/>
        <v>)</v>
      </c>
      <c r="AP23" s="5" t="str">
        <f t="shared" si="30"/>
        <v/>
      </c>
      <c r="AQ23" t="str">
        <f t="shared" si="31"/>
        <v/>
      </c>
      <c r="AR23" t="str">
        <f t="shared" si="32"/>
        <v/>
      </c>
      <c r="AS23" t="str">
        <f t="shared" si="33"/>
        <v/>
      </c>
      <c r="AT23" s="1">
        <v>12</v>
      </c>
      <c r="AV23" s="1">
        <v>12</v>
      </c>
      <c r="AW23" s="8">
        <f t="shared" si="34"/>
        <v>24</v>
      </c>
      <c r="AX23" s="8">
        <f t="shared" si="35"/>
        <v>144</v>
      </c>
      <c r="AY23" t="str">
        <f t="shared" si="36"/>
        <v>(x+12)</v>
      </c>
      <c r="BA23" t="str">
        <f t="shared" si="37"/>
        <v>+</v>
      </c>
      <c r="BB23" s="7">
        <f t="shared" si="38"/>
        <v>24</v>
      </c>
      <c r="BC23" s="6" t="str">
        <f t="shared" si="39"/>
        <v>x</v>
      </c>
      <c r="BD23" t="str">
        <f t="shared" si="40"/>
        <v>+</v>
      </c>
      <c r="BE23" s="8">
        <f t="shared" si="41"/>
        <v>144</v>
      </c>
      <c r="BF23" t="s">
        <v>13</v>
      </c>
    </row>
    <row r="24" spans="2:59" x14ac:dyDescent="0.55000000000000004">
      <c r="B24" s="27">
        <v>23</v>
      </c>
      <c r="C24" s="1" t="s">
        <v>5</v>
      </c>
      <c r="D24" s="51" t="s">
        <v>60</v>
      </c>
      <c r="E24" s="50" t="s">
        <v>347</v>
      </c>
      <c r="F24" s="50" t="str">
        <f t="shared" si="42"/>
        <v>\\(\\quad (x+13)^2= \\)</v>
      </c>
      <c r="G24" s="50" t="str">
        <f t="shared" si="43"/>
        <v>\\(\\quad x^2+26x+169 \\)</v>
      </c>
      <c r="H24" s="50" t="s">
        <v>62</v>
      </c>
      <c r="I24" s="89" t="str">
        <f t="shared" si="44"/>
        <v>INSERT INTO math(tangen,question,answer,editor,date,count) VALUES('m6500','\\(\\quad (x+13)^2= \\)','\\(\\quad x^2+26x+169 \\)','harazono',NOW(),0);</v>
      </c>
      <c r="J24" s="1"/>
      <c r="K24" t="str">
        <f t="shared" si="19"/>
        <v>(x+13)</v>
      </c>
      <c r="L24" t="str">
        <f t="shared" si="20"/>
        <v>^2</v>
      </c>
      <c r="M24" s="4" t="s">
        <v>13</v>
      </c>
      <c r="N24" s="5" t="s">
        <v>251</v>
      </c>
      <c r="O24" t="str">
        <f t="shared" si="21"/>
        <v>+26x+169</v>
      </c>
      <c r="Q24" s="78" t="s">
        <v>229</v>
      </c>
      <c r="R24" t="str">
        <f t="shared" si="45"/>
        <v>(x+13)^2=</v>
      </c>
      <c r="S24" t="s">
        <v>230</v>
      </c>
      <c r="T24" s="78" t="s">
        <v>229</v>
      </c>
      <c r="U24" t="str">
        <f t="shared" si="46"/>
        <v>x^2+26x+169</v>
      </c>
      <c r="V24" t="s">
        <v>230</v>
      </c>
      <c r="W24" t="str">
        <f t="shared" si="47"/>
        <v>\\(\\quad (x+13)^2= \\)</v>
      </c>
      <c r="X24" t="str">
        <f t="shared" si="48"/>
        <v>\\(\\quad x^2+26x+169 \\)</v>
      </c>
      <c r="AL24" s="20" t="str">
        <f t="shared" si="26"/>
        <v>(x</v>
      </c>
      <c r="AM24" t="str">
        <f t="shared" si="27"/>
        <v>+</v>
      </c>
      <c r="AN24">
        <f t="shared" si="28"/>
        <v>13</v>
      </c>
      <c r="AO24" s="20" t="str">
        <f t="shared" si="29"/>
        <v>)</v>
      </c>
      <c r="AP24" s="5" t="str">
        <f t="shared" si="30"/>
        <v/>
      </c>
      <c r="AQ24" t="str">
        <f t="shared" si="31"/>
        <v/>
      </c>
      <c r="AR24" t="str">
        <f t="shared" si="32"/>
        <v/>
      </c>
      <c r="AS24" t="str">
        <f t="shared" si="33"/>
        <v/>
      </c>
      <c r="AT24" s="1">
        <v>13</v>
      </c>
      <c r="AV24" s="1">
        <v>13</v>
      </c>
      <c r="AW24" s="8">
        <f t="shared" si="34"/>
        <v>26</v>
      </c>
      <c r="AX24" s="8">
        <f t="shared" si="35"/>
        <v>169</v>
      </c>
      <c r="AY24" t="str">
        <f t="shared" si="36"/>
        <v>(x+13)</v>
      </c>
      <c r="BA24" t="str">
        <f t="shared" si="37"/>
        <v>+</v>
      </c>
      <c r="BB24" s="7">
        <f t="shared" si="38"/>
        <v>26</v>
      </c>
      <c r="BC24" s="6" t="str">
        <f t="shared" si="39"/>
        <v>x</v>
      </c>
      <c r="BD24" t="str">
        <f t="shared" si="40"/>
        <v>+</v>
      </c>
      <c r="BE24" s="8">
        <f t="shared" si="41"/>
        <v>169</v>
      </c>
      <c r="BF24" t="s">
        <v>13</v>
      </c>
    </row>
    <row r="25" spans="2:59" x14ac:dyDescent="0.55000000000000004">
      <c r="B25" s="27">
        <v>24</v>
      </c>
      <c r="C25" s="1" t="s">
        <v>5</v>
      </c>
      <c r="D25" s="51" t="s">
        <v>60</v>
      </c>
      <c r="E25" s="50" t="s">
        <v>347</v>
      </c>
      <c r="F25" s="50" t="str">
        <f t="shared" si="42"/>
        <v>\\(\\quad (x+14)^2= \\)</v>
      </c>
      <c r="G25" s="50" t="str">
        <f t="shared" si="43"/>
        <v>\\(\\quad x^2+28x+196 \\)</v>
      </c>
      <c r="H25" s="50" t="s">
        <v>62</v>
      </c>
      <c r="I25" s="89" t="str">
        <f t="shared" si="44"/>
        <v>INSERT INTO math(tangen,question,answer,editor,date,count) VALUES('m6500','\\(\\quad (x+14)^2= \\)','\\(\\quad x^2+28x+196 \\)','harazono',NOW(),0);</v>
      </c>
      <c r="J25" s="1"/>
      <c r="K25" t="str">
        <f t="shared" si="19"/>
        <v>(x+14)</v>
      </c>
      <c r="L25" t="str">
        <f t="shared" si="20"/>
        <v>^2</v>
      </c>
      <c r="M25" s="4" t="s">
        <v>13</v>
      </c>
      <c r="N25" s="5" t="s">
        <v>251</v>
      </c>
      <c r="O25" t="str">
        <f t="shared" si="21"/>
        <v>+28x+196</v>
      </c>
      <c r="Q25" s="78" t="s">
        <v>229</v>
      </c>
      <c r="R25" t="str">
        <f t="shared" si="45"/>
        <v>(x+14)^2=</v>
      </c>
      <c r="S25" t="s">
        <v>230</v>
      </c>
      <c r="T25" s="78" t="s">
        <v>229</v>
      </c>
      <c r="U25" t="str">
        <f t="shared" si="46"/>
        <v>x^2+28x+196</v>
      </c>
      <c r="V25" t="s">
        <v>230</v>
      </c>
      <c r="W25" t="str">
        <f t="shared" si="47"/>
        <v>\\(\\quad (x+14)^2= \\)</v>
      </c>
      <c r="X25" t="str">
        <f t="shared" si="48"/>
        <v>\\(\\quad x^2+28x+196 \\)</v>
      </c>
      <c r="AL25" s="20" t="str">
        <f t="shared" si="26"/>
        <v>(x</v>
      </c>
      <c r="AM25" t="str">
        <f t="shared" si="27"/>
        <v>+</v>
      </c>
      <c r="AN25">
        <f t="shared" si="28"/>
        <v>14</v>
      </c>
      <c r="AO25" s="20" t="str">
        <f t="shared" si="29"/>
        <v>)</v>
      </c>
      <c r="AP25" s="5" t="str">
        <f t="shared" si="30"/>
        <v/>
      </c>
      <c r="AQ25" t="str">
        <f t="shared" si="31"/>
        <v/>
      </c>
      <c r="AR25" t="str">
        <f t="shared" si="32"/>
        <v/>
      </c>
      <c r="AS25" t="str">
        <f t="shared" si="33"/>
        <v/>
      </c>
      <c r="AT25" s="1">
        <v>14</v>
      </c>
      <c r="AV25" s="1">
        <v>14</v>
      </c>
      <c r="AW25" s="8">
        <f t="shared" si="34"/>
        <v>28</v>
      </c>
      <c r="AX25" s="8">
        <f t="shared" si="35"/>
        <v>196</v>
      </c>
      <c r="AY25" t="str">
        <f t="shared" si="36"/>
        <v>(x+14)</v>
      </c>
      <c r="BA25" t="str">
        <f t="shared" si="37"/>
        <v>+</v>
      </c>
      <c r="BB25" s="7">
        <f t="shared" si="38"/>
        <v>28</v>
      </c>
      <c r="BC25" s="6" t="str">
        <f t="shared" si="39"/>
        <v>x</v>
      </c>
      <c r="BD25" t="str">
        <f t="shared" si="40"/>
        <v>+</v>
      </c>
      <c r="BE25" s="8">
        <f t="shared" si="41"/>
        <v>196</v>
      </c>
      <c r="BF25" t="s">
        <v>13</v>
      </c>
    </row>
    <row r="26" spans="2:59" x14ac:dyDescent="0.55000000000000004">
      <c r="B26" s="27">
        <v>25</v>
      </c>
      <c r="C26" s="1" t="s">
        <v>5</v>
      </c>
      <c r="D26" s="51" t="s">
        <v>60</v>
      </c>
      <c r="E26" s="50" t="s">
        <v>347</v>
      </c>
      <c r="F26" s="50" t="str">
        <f t="shared" si="42"/>
        <v>\\(\\quad (x+15)^2= \\)</v>
      </c>
      <c r="G26" s="50" t="str">
        <f t="shared" si="43"/>
        <v>\\(\\quad x^2+30x+225 \\)</v>
      </c>
      <c r="H26" s="50" t="s">
        <v>62</v>
      </c>
      <c r="I26" s="89" t="str">
        <f t="shared" si="44"/>
        <v>INSERT INTO math(tangen,question,answer,editor,date,count) VALUES('m6500','\\(\\quad (x+15)^2= \\)','\\(\\quad x^2+30x+225 \\)','harazono',NOW(),0);</v>
      </c>
      <c r="J26" s="1"/>
      <c r="K26" t="str">
        <f t="shared" si="19"/>
        <v>(x+15)</v>
      </c>
      <c r="L26" t="str">
        <f t="shared" si="20"/>
        <v>^2</v>
      </c>
      <c r="M26" s="4" t="s">
        <v>13</v>
      </c>
      <c r="N26" s="5" t="s">
        <v>251</v>
      </c>
      <c r="O26" t="str">
        <f t="shared" si="21"/>
        <v>+30x+225</v>
      </c>
      <c r="Q26" s="78" t="s">
        <v>229</v>
      </c>
      <c r="R26" t="str">
        <f t="shared" si="45"/>
        <v>(x+15)^2=</v>
      </c>
      <c r="S26" t="s">
        <v>230</v>
      </c>
      <c r="T26" s="78" t="s">
        <v>229</v>
      </c>
      <c r="U26" t="str">
        <f t="shared" si="46"/>
        <v>x^2+30x+225</v>
      </c>
      <c r="V26" t="s">
        <v>230</v>
      </c>
      <c r="W26" t="str">
        <f t="shared" si="47"/>
        <v>\\(\\quad (x+15)^2= \\)</v>
      </c>
      <c r="X26" t="str">
        <f t="shared" si="48"/>
        <v>\\(\\quad x^2+30x+225 \\)</v>
      </c>
      <c r="AL26" s="20" t="str">
        <f t="shared" si="26"/>
        <v>(x</v>
      </c>
      <c r="AM26" t="str">
        <f t="shared" si="27"/>
        <v>+</v>
      </c>
      <c r="AN26">
        <f t="shared" si="28"/>
        <v>15</v>
      </c>
      <c r="AO26" s="20" t="str">
        <f t="shared" si="29"/>
        <v>)</v>
      </c>
      <c r="AP26" s="5" t="str">
        <f t="shared" si="30"/>
        <v/>
      </c>
      <c r="AQ26" t="str">
        <f t="shared" si="31"/>
        <v/>
      </c>
      <c r="AR26" t="str">
        <f t="shared" si="32"/>
        <v/>
      </c>
      <c r="AS26" t="str">
        <f t="shared" si="33"/>
        <v/>
      </c>
      <c r="AT26" s="1">
        <v>15</v>
      </c>
      <c r="AV26" s="1">
        <v>15</v>
      </c>
      <c r="AW26" s="8">
        <f t="shared" si="34"/>
        <v>30</v>
      </c>
      <c r="AX26" s="8">
        <f t="shared" si="35"/>
        <v>225</v>
      </c>
      <c r="AY26" t="str">
        <f t="shared" si="36"/>
        <v>(x+15)</v>
      </c>
      <c r="BA26" t="str">
        <f t="shared" si="37"/>
        <v>+</v>
      </c>
      <c r="BB26" s="7">
        <f t="shared" si="38"/>
        <v>30</v>
      </c>
      <c r="BC26" s="6" t="str">
        <f t="shared" si="39"/>
        <v>x</v>
      </c>
      <c r="BD26" t="str">
        <f t="shared" si="40"/>
        <v>+</v>
      </c>
      <c r="BE26" s="8">
        <f t="shared" si="41"/>
        <v>225</v>
      </c>
      <c r="BF26" t="s">
        <v>13</v>
      </c>
    </row>
    <row r="27" spans="2:59" x14ac:dyDescent="0.55000000000000004">
      <c r="B27" s="27">
        <v>26</v>
      </c>
      <c r="C27" s="1" t="s">
        <v>5</v>
      </c>
      <c r="D27" s="51" t="s">
        <v>60</v>
      </c>
      <c r="E27" s="50" t="s">
        <v>347</v>
      </c>
      <c r="F27" s="50" t="str">
        <f t="shared" si="42"/>
        <v>\\(\\quad (x-11)^2= \\)</v>
      </c>
      <c r="G27" s="50" t="str">
        <f t="shared" si="43"/>
        <v>\\(\\quad x^2-22x+121 \\)</v>
      </c>
      <c r="H27" s="50" t="s">
        <v>62</v>
      </c>
      <c r="I27" s="89" t="str">
        <f t="shared" si="44"/>
        <v>INSERT INTO math(tangen,question,answer,editor,date,count) VALUES('m6500','\\(\\quad (x-11)^2= \\)','\\(\\quad x^2-22x+121 \\)','harazono',NOW(),0);</v>
      </c>
      <c r="J27" s="1"/>
      <c r="K27" t="str">
        <f t="shared" si="19"/>
        <v>(x-11)</v>
      </c>
      <c r="L27" t="str">
        <f t="shared" si="20"/>
        <v>^2</v>
      </c>
      <c r="M27" s="4" t="s">
        <v>13</v>
      </c>
      <c r="N27" s="5" t="s">
        <v>251</v>
      </c>
      <c r="O27" t="str">
        <f t="shared" si="21"/>
        <v>-22x+121</v>
      </c>
      <c r="Q27" s="78" t="s">
        <v>229</v>
      </c>
      <c r="R27" t="str">
        <f t="shared" si="45"/>
        <v>(x-11)^2=</v>
      </c>
      <c r="S27" t="s">
        <v>230</v>
      </c>
      <c r="T27" s="78" t="s">
        <v>229</v>
      </c>
      <c r="U27" t="str">
        <f t="shared" si="46"/>
        <v>x^2-22x+121</v>
      </c>
      <c r="V27" t="s">
        <v>230</v>
      </c>
      <c r="W27" t="str">
        <f t="shared" si="47"/>
        <v>\\(\\quad (x-11)^2= \\)</v>
      </c>
      <c r="X27" t="str">
        <f t="shared" si="48"/>
        <v>\\(\\quad x^2-22x+121 \\)</v>
      </c>
      <c r="AL27" s="20" t="str">
        <f t="shared" si="26"/>
        <v>(x</v>
      </c>
      <c r="AM27" t="str">
        <f t="shared" si="27"/>
        <v>-</v>
      </c>
      <c r="AN27">
        <f t="shared" si="28"/>
        <v>11</v>
      </c>
      <c r="AO27" s="20" t="str">
        <f t="shared" si="29"/>
        <v>)</v>
      </c>
      <c r="AP27" s="5" t="str">
        <f t="shared" si="30"/>
        <v/>
      </c>
      <c r="AQ27" t="str">
        <f t="shared" si="31"/>
        <v/>
      </c>
      <c r="AR27" t="str">
        <f t="shared" si="32"/>
        <v/>
      </c>
      <c r="AS27" t="str">
        <f t="shared" si="33"/>
        <v/>
      </c>
      <c r="AT27" s="1">
        <v>-11</v>
      </c>
      <c r="AV27" s="1">
        <v>-11</v>
      </c>
      <c r="AW27" s="8">
        <f t="shared" si="34"/>
        <v>-22</v>
      </c>
      <c r="AX27" s="8">
        <f t="shared" si="35"/>
        <v>121</v>
      </c>
      <c r="AY27" t="str">
        <f t="shared" si="36"/>
        <v>(x-11)</v>
      </c>
      <c r="BA27" t="str">
        <f t="shared" si="37"/>
        <v>-</v>
      </c>
      <c r="BB27" s="7">
        <f t="shared" si="38"/>
        <v>22</v>
      </c>
      <c r="BC27" s="6" t="str">
        <f t="shared" si="39"/>
        <v>x</v>
      </c>
      <c r="BD27" t="str">
        <f t="shared" si="40"/>
        <v>+</v>
      </c>
      <c r="BE27" s="8">
        <f t="shared" si="41"/>
        <v>121</v>
      </c>
      <c r="BF27" t="s">
        <v>13</v>
      </c>
    </row>
    <row r="28" spans="2:59" x14ac:dyDescent="0.55000000000000004">
      <c r="B28" s="27">
        <v>27</v>
      </c>
      <c r="C28" s="1" t="s">
        <v>5</v>
      </c>
      <c r="D28" s="51" t="s">
        <v>60</v>
      </c>
      <c r="E28" s="50" t="s">
        <v>347</v>
      </c>
      <c r="F28" s="50" t="str">
        <f t="shared" si="42"/>
        <v>\\(\\quad (x-12)^2= \\)</v>
      </c>
      <c r="G28" s="50" t="str">
        <f t="shared" si="43"/>
        <v>\\(\\quad x^2-24x+144 \\)</v>
      </c>
      <c r="H28" s="50" t="s">
        <v>62</v>
      </c>
      <c r="I28" s="89" t="str">
        <f t="shared" si="44"/>
        <v>INSERT INTO math(tangen,question,answer,editor,date,count) VALUES('m6500','\\(\\quad (x-12)^2= \\)','\\(\\quad x^2-24x+144 \\)','harazono',NOW(),0);</v>
      </c>
      <c r="J28" s="1"/>
      <c r="K28" t="str">
        <f t="shared" si="19"/>
        <v>(x-12)</v>
      </c>
      <c r="L28" t="str">
        <f t="shared" si="20"/>
        <v>^2</v>
      </c>
      <c r="M28" s="4" t="s">
        <v>13</v>
      </c>
      <c r="N28" s="5" t="s">
        <v>251</v>
      </c>
      <c r="O28" t="str">
        <f t="shared" si="21"/>
        <v>-24x+144</v>
      </c>
      <c r="Q28" s="78" t="s">
        <v>229</v>
      </c>
      <c r="R28" t="str">
        <f t="shared" si="45"/>
        <v>(x-12)^2=</v>
      </c>
      <c r="S28" t="s">
        <v>230</v>
      </c>
      <c r="T28" s="78" t="s">
        <v>229</v>
      </c>
      <c r="U28" t="str">
        <f t="shared" si="46"/>
        <v>x^2-24x+144</v>
      </c>
      <c r="V28" t="s">
        <v>230</v>
      </c>
      <c r="W28" t="str">
        <f t="shared" si="47"/>
        <v>\\(\\quad (x-12)^2= \\)</v>
      </c>
      <c r="X28" t="str">
        <f t="shared" si="48"/>
        <v>\\(\\quad x^2-24x+144 \\)</v>
      </c>
      <c r="AL28" s="20" t="str">
        <f t="shared" si="26"/>
        <v>(x</v>
      </c>
      <c r="AM28" t="str">
        <f t="shared" si="27"/>
        <v>-</v>
      </c>
      <c r="AN28">
        <f t="shared" si="28"/>
        <v>12</v>
      </c>
      <c r="AO28" s="20" t="str">
        <f t="shared" si="29"/>
        <v>)</v>
      </c>
      <c r="AP28" s="5" t="str">
        <f t="shared" si="30"/>
        <v/>
      </c>
      <c r="AQ28" t="str">
        <f t="shared" si="31"/>
        <v/>
      </c>
      <c r="AR28" t="str">
        <f t="shared" si="32"/>
        <v/>
      </c>
      <c r="AS28" t="str">
        <f t="shared" si="33"/>
        <v/>
      </c>
      <c r="AT28" s="1">
        <v>-12</v>
      </c>
      <c r="AV28" s="1">
        <v>-12</v>
      </c>
      <c r="AW28" s="8">
        <f t="shared" si="34"/>
        <v>-24</v>
      </c>
      <c r="AX28" s="8">
        <f t="shared" si="35"/>
        <v>144</v>
      </c>
      <c r="AY28" t="str">
        <f t="shared" si="36"/>
        <v>(x-12)</v>
      </c>
      <c r="BA28" t="str">
        <f t="shared" si="37"/>
        <v>-</v>
      </c>
      <c r="BB28" s="7">
        <f t="shared" si="38"/>
        <v>24</v>
      </c>
      <c r="BC28" s="6" t="str">
        <f t="shared" si="39"/>
        <v>x</v>
      </c>
      <c r="BD28" t="str">
        <f t="shared" si="40"/>
        <v>+</v>
      </c>
      <c r="BE28" s="8">
        <f t="shared" si="41"/>
        <v>144</v>
      </c>
      <c r="BF28" t="s">
        <v>13</v>
      </c>
    </row>
    <row r="29" spans="2:59" x14ac:dyDescent="0.55000000000000004">
      <c r="B29" s="27">
        <v>28</v>
      </c>
      <c r="C29" s="1" t="s">
        <v>5</v>
      </c>
      <c r="D29" s="51" t="s">
        <v>60</v>
      </c>
      <c r="E29" s="50" t="s">
        <v>347</v>
      </c>
      <c r="F29" s="50" t="str">
        <f t="shared" si="42"/>
        <v>\\(\\quad (x-13)^2= \\)</v>
      </c>
      <c r="G29" s="50" t="str">
        <f t="shared" si="43"/>
        <v>\\(\\quad x^2-26x+169 \\)</v>
      </c>
      <c r="H29" s="50" t="s">
        <v>62</v>
      </c>
      <c r="I29" s="89" t="str">
        <f t="shared" si="44"/>
        <v>INSERT INTO math(tangen,question,answer,editor,date,count) VALUES('m6500','\\(\\quad (x-13)^2= \\)','\\(\\quad x^2-26x+169 \\)','harazono',NOW(),0);</v>
      </c>
      <c r="J29" s="1"/>
      <c r="K29" t="str">
        <f t="shared" si="19"/>
        <v>(x-13)</v>
      </c>
      <c r="L29" t="str">
        <f t="shared" si="20"/>
        <v>^2</v>
      </c>
      <c r="M29" s="4" t="s">
        <v>13</v>
      </c>
      <c r="N29" s="5" t="s">
        <v>251</v>
      </c>
      <c r="O29" t="str">
        <f t="shared" si="21"/>
        <v>-26x+169</v>
      </c>
      <c r="Q29" s="78" t="s">
        <v>229</v>
      </c>
      <c r="R29" t="str">
        <f t="shared" si="45"/>
        <v>(x-13)^2=</v>
      </c>
      <c r="S29" t="s">
        <v>230</v>
      </c>
      <c r="T29" s="78" t="s">
        <v>229</v>
      </c>
      <c r="U29" t="str">
        <f t="shared" si="46"/>
        <v>x^2-26x+169</v>
      </c>
      <c r="V29" t="s">
        <v>230</v>
      </c>
      <c r="W29" t="str">
        <f t="shared" si="47"/>
        <v>\\(\\quad (x-13)^2= \\)</v>
      </c>
      <c r="X29" t="str">
        <f t="shared" si="48"/>
        <v>\\(\\quad x^2-26x+169 \\)</v>
      </c>
      <c r="AL29" s="20" t="str">
        <f t="shared" si="26"/>
        <v>(x</v>
      </c>
      <c r="AM29" t="str">
        <f t="shared" si="27"/>
        <v>-</v>
      </c>
      <c r="AN29">
        <f t="shared" si="28"/>
        <v>13</v>
      </c>
      <c r="AO29" s="20" t="str">
        <f t="shared" si="29"/>
        <v>)</v>
      </c>
      <c r="AP29" s="5" t="str">
        <f t="shared" si="30"/>
        <v/>
      </c>
      <c r="AQ29" t="str">
        <f t="shared" si="31"/>
        <v/>
      </c>
      <c r="AR29" t="str">
        <f t="shared" si="32"/>
        <v/>
      </c>
      <c r="AS29" t="str">
        <f t="shared" si="33"/>
        <v/>
      </c>
      <c r="AT29" s="1">
        <v>-13</v>
      </c>
      <c r="AV29" s="1">
        <v>-13</v>
      </c>
      <c r="AW29" s="8">
        <f t="shared" si="34"/>
        <v>-26</v>
      </c>
      <c r="AX29" s="8">
        <f t="shared" si="35"/>
        <v>169</v>
      </c>
      <c r="AY29" t="str">
        <f t="shared" si="36"/>
        <v>(x-13)</v>
      </c>
      <c r="BA29" t="str">
        <f t="shared" si="37"/>
        <v>-</v>
      </c>
      <c r="BB29" s="7">
        <f t="shared" si="38"/>
        <v>26</v>
      </c>
      <c r="BC29" s="6" t="str">
        <f t="shared" si="39"/>
        <v>x</v>
      </c>
      <c r="BD29" t="str">
        <f t="shared" si="40"/>
        <v>+</v>
      </c>
      <c r="BE29" s="8">
        <f t="shared" si="41"/>
        <v>169</v>
      </c>
      <c r="BF29" t="s">
        <v>13</v>
      </c>
    </row>
    <row r="30" spans="2:59" x14ac:dyDescent="0.55000000000000004">
      <c r="B30" s="27">
        <v>29</v>
      </c>
      <c r="C30" s="1" t="s">
        <v>5</v>
      </c>
      <c r="D30" s="51" t="s">
        <v>60</v>
      </c>
      <c r="E30" s="50" t="s">
        <v>347</v>
      </c>
      <c r="F30" s="50" t="str">
        <f t="shared" si="42"/>
        <v>\\(\\quad (x-14)^2= \\)</v>
      </c>
      <c r="G30" s="50" t="str">
        <f t="shared" si="43"/>
        <v>\\(\\quad x^2-28x+196 \\)</v>
      </c>
      <c r="H30" s="50" t="s">
        <v>62</v>
      </c>
      <c r="I30" s="89" t="str">
        <f t="shared" si="44"/>
        <v>INSERT INTO math(tangen,question,answer,editor,date,count) VALUES('m6500','\\(\\quad (x-14)^2= \\)','\\(\\quad x^2-28x+196 \\)','harazono',NOW(),0);</v>
      </c>
      <c r="J30" s="1"/>
      <c r="K30" t="str">
        <f t="shared" si="19"/>
        <v>(x-14)</v>
      </c>
      <c r="L30" t="str">
        <f t="shared" si="20"/>
        <v>^2</v>
      </c>
      <c r="M30" s="4" t="s">
        <v>13</v>
      </c>
      <c r="N30" s="5" t="s">
        <v>251</v>
      </c>
      <c r="O30" t="str">
        <f t="shared" si="21"/>
        <v>-28x+196</v>
      </c>
      <c r="Q30" s="78" t="s">
        <v>229</v>
      </c>
      <c r="R30" t="str">
        <f t="shared" si="45"/>
        <v>(x-14)^2=</v>
      </c>
      <c r="S30" t="s">
        <v>230</v>
      </c>
      <c r="T30" s="78" t="s">
        <v>229</v>
      </c>
      <c r="U30" t="str">
        <f t="shared" si="46"/>
        <v>x^2-28x+196</v>
      </c>
      <c r="V30" t="s">
        <v>230</v>
      </c>
      <c r="W30" t="str">
        <f t="shared" si="47"/>
        <v>\\(\\quad (x-14)^2= \\)</v>
      </c>
      <c r="X30" t="str">
        <f t="shared" si="48"/>
        <v>\\(\\quad x^2-28x+196 \\)</v>
      </c>
      <c r="AL30" s="20" t="str">
        <f t="shared" si="26"/>
        <v>(x</v>
      </c>
      <c r="AM30" t="str">
        <f t="shared" si="27"/>
        <v>-</v>
      </c>
      <c r="AN30">
        <f t="shared" si="28"/>
        <v>14</v>
      </c>
      <c r="AO30" s="20" t="str">
        <f t="shared" si="29"/>
        <v>)</v>
      </c>
      <c r="AP30" s="5" t="str">
        <f t="shared" si="30"/>
        <v/>
      </c>
      <c r="AQ30" t="str">
        <f t="shared" si="31"/>
        <v/>
      </c>
      <c r="AR30" t="str">
        <f t="shared" si="32"/>
        <v/>
      </c>
      <c r="AS30" t="str">
        <f t="shared" si="33"/>
        <v/>
      </c>
      <c r="AT30" s="1">
        <v>-14</v>
      </c>
      <c r="AV30" s="1">
        <v>-14</v>
      </c>
      <c r="AW30" s="8">
        <f t="shared" si="34"/>
        <v>-28</v>
      </c>
      <c r="AX30" s="8">
        <f t="shared" si="35"/>
        <v>196</v>
      </c>
      <c r="AY30" t="str">
        <f t="shared" si="36"/>
        <v>(x-14)</v>
      </c>
      <c r="BA30" t="str">
        <f t="shared" si="37"/>
        <v>-</v>
      </c>
      <c r="BB30" s="7">
        <f t="shared" si="38"/>
        <v>28</v>
      </c>
      <c r="BC30" s="6" t="str">
        <f t="shared" si="39"/>
        <v>x</v>
      </c>
      <c r="BD30" t="str">
        <f t="shared" si="40"/>
        <v>+</v>
      </c>
      <c r="BE30" s="8">
        <f t="shared" si="41"/>
        <v>196</v>
      </c>
      <c r="BF30" t="s">
        <v>13</v>
      </c>
    </row>
    <row r="31" spans="2:59" x14ac:dyDescent="0.55000000000000004">
      <c r="B31" s="27">
        <v>30</v>
      </c>
      <c r="C31" s="1" t="s">
        <v>5</v>
      </c>
      <c r="D31" s="51" t="s">
        <v>60</v>
      </c>
      <c r="E31" s="50" t="s">
        <v>347</v>
      </c>
      <c r="F31" s="50" t="str">
        <f t="shared" si="42"/>
        <v>\\(\\quad (x-15)^2= \\)</v>
      </c>
      <c r="G31" s="50" t="str">
        <f t="shared" si="43"/>
        <v>\\(\\quad x^2-30x+225 \\)</v>
      </c>
      <c r="H31" s="50" t="s">
        <v>62</v>
      </c>
      <c r="I31" s="89" t="str">
        <f t="shared" si="44"/>
        <v>INSERT INTO math(tangen,question,answer,editor,date,count) VALUES('m6500','\\(\\quad (x-15)^2= \\)','\\(\\quad x^2-30x+225 \\)','harazono',NOW(),0);</v>
      </c>
      <c r="J31" s="1"/>
      <c r="K31" t="str">
        <f t="shared" si="19"/>
        <v>(x-15)</v>
      </c>
      <c r="L31" t="str">
        <f t="shared" si="20"/>
        <v>^2</v>
      </c>
      <c r="M31" s="4" t="s">
        <v>13</v>
      </c>
      <c r="N31" s="5" t="s">
        <v>251</v>
      </c>
      <c r="O31" t="str">
        <f t="shared" si="21"/>
        <v>-30x+225</v>
      </c>
      <c r="Q31" s="78" t="s">
        <v>229</v>
      </c>
      <c r="R31" t="str">
        <f t="shared" si="45"/>
        <v>(x-15)^2=</v>
      </c>
      <c r="S31" t="s">
        <v>230</v>
      </c>
      <c r="T31" s="78" t="s">
        <v>229</v>
      </c>
      <c r="U31" t="str">
        <f t="shared" si="46"/>
        <v>x^2-30x+225</v>
      </c>
      <c r="V31" t="s">
        <v>230</v>
      </c>
      <c r="W31" t="str">
        <f t="shared" si="47"/>
        <v>\\(\\quad (x-15)^2= \\)</v>
      </c>
      <c r="X31" t="str">
        <f t="shared" si="48"/>
        <v>\\(\\quad x^2-30x+225 \\)</v>
      </c>
      <c r="AL31" s="20" t="str">
        <f t="shared" si="26"/>
        <v>(x</v>
      </c>
      <c r="AM31" t="str">
        <f t="shared" si="27"/>
        <v>-</v>
      </c>
      <c r="AN31">
        <f t="shared" si="28"/>
        <v>15</v>
      </c>
      <c r="AO31" s="20" t="str">
        <f t="shared" si="29"/>
        <v>)</v>
      </c>
      <c r="AP31" s="5" t="str">
        <f t="shared" si="30"/>
        <v/>
      </c>
      <c r="AQ31" t="str">
        <f t="shared" si="31"/>
        <v/>
      </c>
      <c r="AR31" t="str">
        <f t="shared" si="32"/>
        <v/>
      </c>
      <c r="AS31" t="str">
        <f t="shared" si="33"/>
        <v/>
      </c>
      <c r="AT31" s="1">
        <v>-15</v>
      </c>
      <c r="AV31" s="1">
        <v>-15</v>
      </c>
      <c r="AW31" s="8">
        <f t="shared" si="34"/>
        <v>-30</v>
      </c>
      <c r="AX31" s="8">
        <f t="shared" si="35"/>
        <v>225</v>
      </c>
      <c r="AY31" t="str">
        <f t="shared" si="36"/>
        <v>(x-15)</v>
      </c>
      <c r="BA31" t="str">
        <f t="shared" si="37"/>
        <v>-</v>
      </c>
      <c r="BB31" s="7">
        <f t="shared" si="38"/>
        <v>30</v>
      </c>
      <c r="BC31" s="6" t="str">
        <f t="shared" si="39"/>
        <v>x</v>
      </c>
      <c r="BD31" t="str">
        <f t="shared" si="40"/>
        <v>+</v>
      </c>
      <c r="BE31" s="8">
        <f t="shared" si="41"/>
        <v>225</v>
      </c>
      <c r="BF31" t="s">
        <v>13</v>
      </c>
    </row>
    <row r="32" spans="2:59" x14ac:dyDescent="0.55000000000000004">
      <c r="K32"/>
      <c r="L32"/>
      <c r="M32"/>
      <c r="AI32"/>
      <c r="BA32"/>
    </row>
    <row r="33" spans="2:58" x14ac:dyDescent="0.55000000000000004">
      <c r="B33" s="27">
        <v>1</v>
      </c>
      <c r="C33" s="1" t="s">
        <v>5</v>
      </c>
      <c r="D33" s="51" t="s">
        <v>60</v>
      </c>
      <c r="E33" s="50" t="s">
        <v>346</v>
      </c>
      <c r="F33" s="50" t="str">
        <f t="shared" si="16"/>
        <v>\\(\\quad (x+1)(x-1)= \\)</v>
      </c>
      <c r="G33" s="50" t="str">
        <f t="shared" si="17"/>
        <v>\\(\\quad x^2-1 \\)</v>
      </c>
      <c r="H33" s="50" t="s">
        <v>62</v>
      </c>
      <c r="I33" s="89" t="str">
        <f t="shared" si="18"/>
        <v>INSERT INTO math(tangen,question,answer,editor,date,count) VALUES('m6600','\\(\\quad (x+1)(x-1)= \\)','\\(\\quad x^2-1 \\)','harazono',NOW(),0);</v>
      </c>
      <c r="J33" s="1"/>
      <c r="K33" t="str">
        <f t="shared" si="19"/>
        <v>(x+1)(x-1)</v>
      </c>
      <c r="L33" t="str">
        <f t="shared" si="20"/>
        <v/>
      </c>
      <c r="M33" s="4" t="s">
        <v>13</v>
      </c>
      <c r="N33" s="5" t="s">
        <v>251</v>
      </c>
      <c r="O33" t="str">
        <f t="shared" si="21"/>
        <v>-1</v>
      </c>
      <c r="Q33" s="78" t="s">
        <v>229</v>
      </c>
      <c r="R33" t="str">
        <f t="shared" si="22"/>
        <v>(x+1)(x-1)=</v>
      </c>
      <c r="S33" t="s">
        <v>230</v>
      </c>
      <c r="T33" s="78" t="s">
        <v>229</v>
      </c>
      <c r="U33" t="str">
        <f t="shared" si="23"/>
        <v>x^2-1</v>
      </c>
      <c r="V33" t="s">
        <v>230</v>
      </c>
      <c r="W33" t="str">
        <f t="shared" si="24"/>
        <v>\\(\\quad (x+1)(x-1)= \\)</v>
      </c>
      <c r="X33" t="str">
        <f t="shared" si="25"/>
        <v>\\(\\quad x^2-1 \\)</v>
      </c>
      <c r="AL33" s="20" t="str">
        <f t="shared" si="26"/>
        <v>(x</v>
      </c>
      <c r="AM33" t="str">
        <f t="shared" si="27"/>
        <v>+</v>
      </c>
      <c r="AN33">
        <f t="shared" si="28"/>
        <v>1</v>
      </c>
      <c r="AO33" s="20" t="str">
        <f t="shared" si="29"/>
        <v>)</v>
      </c>
      <c r="AP33" s="5" t="str">
        <f t="shared" si="30"/>
        <v>(x</v>
      </c>
      <c r="AQ33" t="str">
        <f t="shared" si="31"/>
        <v>-</v>
      </c>
      <c r="AR33">
        <f t="shared" si="32"/>
        <v>1</v>
      </c>
      <c r="AS33" t="str">
        <f t="shared" si="33"/>
        <v>)</v>
      </c>
      <c r="AT33" s="1">
        <v>1</v>
      </c>
      <c r="AV33" s="1">
        <f t="shared" ref="AV33:AV47" si="49">AT33*-1</f>
        <v>-1</v>
      </c>
      <c r="AW33" s="8">
        <f t="shared" si="34"/>
        <v>0</v>
      </c>
      <c r="AX33" s="8">
        <f t="shared" si="35"/>
        <v>-1</v>
      </c>
      <c r="AY33" t="str">
        <f t="shared" si="36"/>
        <v>(x+1)(x-1)</v>
      </c>
      <c r="BA33" t="str">
        <f t="shared" si="37"/>
        <v/>
      </c>
      <c r="BB33" s="7" t="str">
        <f t="shared" si="38"/>
        <v/>
      </c>
      <c r="BC33" s="6" t="str">
        <f t="shared" si="39"/>
        <v/>
      </c>
      <c r="BD33" t="str">
        <f t="shared" si="40"/>
        <v>-</v>
      </c>
      <c r="BE33" s="8">
        <f t="shared" si="41"/>
        <v>1</v>
      </c>
      <c r="BF33" t="s">
        <v>13</v>
      </c>
    </row>
    <row r="34" spans="2:58" x14ac:dyDescent="0.55000000000000004">
      <c r="B34" s="27">
        <v>2</v>
      </c>
      <c r="C34" s="1" t="s">
        <v>5</v>
      </c>
      <c r="D34" s="51" t="s">
        <v>60</v>
      </c>
      <c r="E34" s="50" t="s">
        <v>346</v>
      </c>
      <c r="F34" s="50" t="str">
        <f t="shared" si="16"/>
        <v>\\(\\quad (x+2)(x-2)= \\)</v>
      </c>
      <c r="G34" s="50" t="str">
        <f t="shared" si="17"/>
        <v>\\(\\quad x^2-4 \\)</v>
      </c>
      <c r="H34" s="50" t="s">
        <v>62</v>
      </c>
      <c r="I34" s="89" t="str">
        <f t="shared" si="18"/>
        <v>INSERT INTO math(tangen,question,answer,editor,date,count) VALUES('m6600','\\(\\quad (x+2)(x-2)= \\)','\\(\\quad x^2-4 \\)','harazono',NOW(),0);</v>
      </c>
      <c r="J34" s="1"/>
      <c r="K34" t="str">
        <f t="shared" si="19"/>
        <v>(x+2)(x-2)</v>
      </c>
      <c r="L34" t="str">
        <f t="shared" si="20"/>
        <v/>
      </c>
      <c r="M34" s="4" t="s">
        <v>13</v>
      </c>
      <c r="N34" s="5" t="s">
        <v>251</v>
      </c>
      <c r="O34" t="str">
        <f t="shared" si="21"/>
        <v>-4</v>
      </c>
      <c r="Q34" s="78" t="s">
        <v>229</v>
      </c>
      <c r="R34" t="str">
        <f t="shared" si="22"/>
        <v>(x+2)(x-2)=</v>
      </c>
      <c r="S34" t="s">
        <v>230</v>
      </c>
      <c r="T34" s="78" t="s">
        <v>229</v>
      </c>
      <c r="U34" t="str">
        <f t="shared" si="23"/>
        <v>x^2-4</v>
      </c>
      <c r="V34" t="s">
        <v>230</v>
      </c>
      <c r="W34" t="str">
        <f t="shared" si="24"/>
        <v>\\(\\quad (x+2)(x-2)= \\)</v>
      </c>
      <c r="X34" t="str">
        <f t="shared" si="25"/>
        <v>\\(\\quad x^2-4 \\)</v>
      </c>
      <c r="AL34" s="20" t="str">
        <f t="shared" si="26"/>
        <v>(x</v>
      </c>
      <c r="AM34" t="str">
        <f t="shared" si="27"/>
        <v>+</v>
      </c>
      <c r="AN34">
        <f t="shared" si="28"/>
        <v>2</v>
      </c>
      <c r="AO34" s="20" t="str">
        <f t="shared" si="29"/>
        <v>)</v>
      </c>
      <c r="AP34" s="5" t="str">
        <f t="shared" si="30"/>
        <v>(x</v>
      </c>
      <c r="AQ34" t="str">
        <f t="shared" si="31"/>
        <v>-</v>
      </c>
      <c r="AR34">
        <f t="shared" si="32"/>
        <v>2</v>
      </c>
      <c r="AS34" t="str">
        <f t="shared" si="33"/>
        <v>)</v>
      </c>
      <c r="AT34" s="1">
        <v>2</v>
      </c>
      <c r="AV34" s="1">
        <f t="shared" si="49"/>
        <v>-2</v>
      </c>
      <c r="AW34" s="8">
        <f t="shared" si="34"/>
        <v>0</v>
      </c>
      <c r="AX34" s="8">
        <f t="shared" si="35"/>
        <v>-4</v>
      </c>
      <c r="AY34" t="str">
        <f t="shared" si="36"/>
        <v>(x+2)(x-2)</v>
      </c>
      <c r="BA34" t="str">
        <f t="shared" si="37"/>
        <v/>
      </c>
      <c r="BB34" s="7" t="str">
        <f t="shared" si="38"/>
        <v/>
      </c>
      <c r="BC34" s="6" t="str">
        <f t="shared" si="39"/>
        <v/>
      </c>
      <c r="BD34" t="str">
        <f t="shared" si="40"/>
        <v>-</v>
      </c>
      <c r="BE34" s="8">
        <f t="shared" si="41"/>
        <v>4</v>
      </c>
      <c r="BF34" t="s">
        <v>13</v>
      </c>
    </row>
    <row r="35" spans="2:58" x14ac:dyDescent="0.55000000000000004">
      <c r="B35" s="27">
        <v>3</v>
      </c>
      <c r="C35" s="1" t="s">
        <v>5</v>
      </c>
      <c r="D35" s="51" t="s">
        <v>60</v>
      </c>
      <c r="E35" s="50" t="s">
        <v>346</v>
      </c>
      <c r="F35" s="50" t="str">
        <f t="shared" si="16"/>
        <v>\\(\\quad (x+3)(x-3)= \\)</v>
      </c>
      <c r="G35" s="50" t="str">
        <f t="shared" si="17"/>
        <v>\\(\\quad x^2-9 \\)</v>
      </c>
      <c r="H35" s="50" t="s">
        <v>62</v>
      </c>
      <c r="I35" s="89" t="str">
        <f t="shared" si="18"/>
        <v>INSERT INTO math(tangen,question,answer,editor,date,count) VALUES('m6600','\\(\\quad (x+3)(x-3)= \\)','\\(\\quad x^2-9 \\)','harazono',NOW(),0);</v>
      </c>
      <c r="J35" s="1"/>
      <c r="K35" t="str">
        <f t="shared" si="19"/>
        <v>(x+3)(x-3)</v>
      </c>
      <c r="L35" t="str">
        <f t="shared" si="20"/>
        <v/>
      </c>
      <c r="M35" s="4" t="s">
        <v>13</v>
      </c>
      <c r="N35" s="5" t="s">
        <v>251</v>
      </c>
      <c r="O35" t="str">
        <f t="shared" si="21"/>
        <v>-9</v>
      </c>
      <c r="Q35" s="78" t="s">
        <v>229</v>
      </c>
      <c r="R35" t="str">
        <f t="shared" si="22"/>
        <v>(x+3)(x-3)=</v>
      </c>
      <c r="S35" t="s">
        <v>230</v>
      </c>
      <c r="T35" s="78" t="s">
        <v>229</v>
      </c>
      <c r="U35" t="str">
        <f t="shared" si="23"/>
        <v>x^2-9</v>
      </c>
      <c r="V35" t="s">
        <v>230</v>
      </c>
      <c r="W35" t="str">
        <f t="shared" si="24"/>
        <v>\\(\\quad (x+3)(x-3)= \\)</v>
      </c>
      <c r="X35" t="str">
        <f t="shared" si="25"/>
        <v>\\(\\quad x^2-9 \\)</v>
      </c>
      <c r="AL35" s="20" t="str">
        <f t="shared" si="26"/>
        <v>(x</v>
      </c>
      <c r="AM35" t="str">
        <f t="shared" si="27"/>
        <v>+</v>
      </c>
      <c r="AN35">
        <f t="shared" si="28"/>
        <v>3</v>
      </c>
      <c r="AO35" s="20" t="str">
        <f t="shared" si="29"/>
        <v>)</v>
      </c>
      <c r="AP35" s="5" t="str">
        <f t="shared" si="30"/>
        <v>(x</v>
      </c>
      <c r="AQ35" t="str">
        <f t="shared" si="31"/>
        <v>-</v>
      </c>
      <c r="AR35">
        <f t="shared" si="32"/>
        <v>3</v>
      </c>
      <c r="AS35" t="str">
        <f t="shared" si="33"/>
        <v>)</v>
      </c>
      <c r="AT35" s="1">
        <v>3</v>
      </c>
      <c r="AV35" s="1">
        <f t="shared" si="49"/>
        <v>-3</v>
      </c>
      <c r="AW35" s="8">
        <f t="shared" si="34"/>
        <v>0</v>
      </c>
      <c r="AX35" s="8">
        <f t="shared" si="35"/>
        <v>-9</v>
      </c>
      <c r="AY35" t="str">
        <f t="shared" si="36"/>
        <v>(x+3)(x-3)</v>
      </c>
      <c r="BA35" t="str">
        <f t="shared" si="37"/>
        <v/>
      </c>
      <c r="BB35" s="7" t="str">
        <f t="shared" si="38"/>
        <v/>
      </c>
      <c r="BC35" s="6" t="str">
        <f t="shared" si="39"/>
        <v/>
      </c>
      <c r="BD35" t="str">
        <f t="shared" si="40"/>
        <v>-</v>
      </c>
      <c r="BE35" s="8">
        <f t="shared" si="41"/>
        <v>9</v>
      </c>
      <c r="BF35" t="s">
        <v>13</v>
      </c>
    </row>
    <row r="36" spans="2:58" x14ac:dyDescent="0.55000000000000004">
      <c r="B36" s="27">
        <v>4</v>
      </c>
      <c r="C36" s="1" t="s">
        <v>5</v>
      </c>
      <c r="D36" s="51" t="s">
        <v>60</v>
      </c>
      <c r="E36" s="50" t="s">
        <v>346</v>
      </c>
      <c r="F36" s="50" t="str">
        <f t="shared" si="16"/>
        <v>\\(\\quad (x+4)(x-4)= \\)</v>
      </c>
      <c r="G36" s="50" t="str">
        <f t="shared" si="17"/>
        <v>\\(\\quad x^2-16 \\)</v>
      </c>
      <c r="H36" s="50" t="s">
        <v>62</v>
      </c>
      <c r="I36" s="89" t="str">
        <f t="shared" si="18"/>
        <v>INSERT INTO math(tangen,question,answer,editor,date,count) VALUES('m6600','\\(\\quad (x+4)(x-4)= \\)','\\(\\quad x^2-16 \\)','harazono',NOW(),0);</v>
      </c>
      <c r="J36" s="1"/>
      <c r="K36" t="str">
        <f t="shared" si="19"/>
        <v>(x+4)(x-4)</v>
      </c>
      <c r="L36" t="str">
        <f t="shared" si="20"/>
        <v/>
      </c>
      <c r="M36" s="4" t="s">
        <v>13</v>
      </c>
      <c r="N36" s="5" t="s">
        <v>251</v>
      </c>
      <c r="O36" t="str">
        <f t="shared" si="21"/>
        <v>-16</v>
      </c>
      <c r="Q36" s="78" t="s">
        <v>229</v>
      </c>
      <c r="R36" t="str">
        <f t="shared" si="22"/>
        <v>(x+4)(x-4)=</v>
      </c>
      <c r="S36" t="s">
        <v>230</v>
      </c>
      <c r="T36" s="78" t="s">
        <v>229</v>
      </c>
      <c r="U36" t="str">
        <f t="shared" si="23"/>
        <v>x^2-16</v>
      </c>
      <c r="V36" t="s">
        <v>230</v>
      </c>
      <c r="W36" t="str">
        <f t="shared" si="24"/>
        <v>\\(\\quad (x+4)(x-4)= \\)</v>
      </c>
      <c r="X36" t="str">
        <f t="shared" si="25"/>
        <v>\\(\\quad x^2-16 \\)</v>
      </c>
      <c r="AL36" s="20" t="str">
        <f t="shared" si="26"/>
        <v>(x</v>
      </c>
      <c r="AM36" t="str">
        <f t="shared" si="27"/>
        <v>+</v>
      </c>
      <c r="AN36">
        <f t="shared" si="28"/>
        <v>4</v>
      </c>
      <c r="AO36" s="20" t="str">
        <f t="shared" si="29"/>
        <v>)</v>
      </c>
      <c r="AP36" s="5" t="str">
        <f t="shared" si="30"/>
        <v>(x</v>
      </c>
      <c r="AQ36" t="str">
        <f t="shared" si="31"/>
        <v>-</v>
      </c>
      <c r="AR36">
        <f t="shared" si="32"/>
        <v>4</v>
      </c>
      <c r="AS36" t="str">
        <f t="shared" si="33"/>
        <v>)</v>
      </c>
      <c r="AT36" s="1">
        <v>4</v>
      </c>
      <c r="AV36" s="1">
        <f t="shared" si="49"/>
        <v>-4</v>
      </c>
      <c r="AW36" s="8">
        <f t="shared" si="34"/>
        <v>0</v>
      </c>
      <c r="AX36" s="8">
        <f t="shared" si="35"/>
        <v>-16</v>
      </c>
      <c r="AY36" t="str">
        <f t="shared" si="36"/>
        <v>(x+4)(x-4)</v>
      </c>
      <c r="BA36" t="str">
        <f t="shared" si="37"/>
        <v/>
      </c>
      <c r="BB36" s="7" t="str">
        <f t="shared" si="38"/>
        <v/>
      </c>
      <c r="BC36" s="6" t="str">
        <f t="shared" si="39"/>
        <v/>
      </c>
      <c r="BD36" t="str">
        <f t="shared" si="40"/>
        <v>-</v>
      </c>
      <c r="BE36" s="8">
        <f t="shared" si="41"/>
        <v>16</v>
      </c>
      <c r="BF36" t="s">
        <v>13</v>
      </c>
    </row>
    <row r="37" spans="2:58" x14ac:dyDescent="0.55000000000000004">
      <c r="B37" s="27">
        <v>5</v>
      </c>
      <c r="C37" s="1" t="s">
        <v>5</v>
      </c>
      <c r="D37" s="51" t="s">
        <v>60</v>
      </c>
      <c r="E37" s="50" t="s">
        <v>346</v>
      </c>
      <c r="F37" s="50" t="str">
        <f t="shared" si="16"/>
        <v>\\(\\quad (x+5)(x-5)= \\)</v>
      </c>
      <c r="G37" s="50" t="str">
        <f t="shared" si="17"/>
        <v>\\(\\quad x^2-25 \\)</v>
      </c>
      <c r="H37" s="50" t="s">
        <v>62</v>
      </c>
      <c r="I37" s="89" t="str">
        <f t="shared" si="18"/>
        <v>INSERT INTO math(tangen,question,answer,editor,date,count) VALUES('m6600','\\(\\quad (x+5)(x-5)= \\)','\\(\\quad x^2-25 \\)','harazono',NOW(),0);</v>
      </c>
      <c r="J37" s="1"/>
      <c r="K37" t="str">
        <f t="shared" si="19"/>
        <v>(x+5)(x-5)</v>
      </c>
      <c r="L37" t="str">
        <f t="shared" si="20"/>
        <v/>
      </c>
      <c r="M37" s="4" t="s">
        <v>13</v>
      </c>
      <c r="N37" s="5" t="s">
        <v>251</v>
      </c>
      <c r="O37" t="str">
        <f t="shared" si="21"/>
        <v>-25</v>
      </c>
      <c r="Q37" s="78" t="s">
        <v>229</v>
      </c>
      <c r="R37" t="str">
        <f t="shared" si="22"/>
        <v>(x+5)(x-5)=</v>
      </c>
      <c r="S37" t="s">
        <v>230</v>
      </c>
      <c r="T37" s="78" t="s">
        <v>229</v>
      </c>
      <c r="U37" t="str">
        <f t="shared" si="23"/>
        <v>x^2-25</v>
      </c>
      <c r="V37" t="s">
        <v>230</v>
      </c>
      <c r="W37" t="str">
        <f t="shared" si="24"/>
        <v>\\(\\quad (x+5)(x-5)= \\)</v>
      </c>
      <c r="X37" t="str">
        <f t="shared" si="25"/>
        <v>\\(\\quad x^2-25 \\)</v>
      </c>
      <c r="AL37" s="20" t="str">
        <f t="shared" si="26"/>
        <v>(x</v>
      </c>
      <c r="AM37" t="str">
        <f t="shared" si="27"/>
        <v>+</v>
      </c>
      <c r="AN37">
        <f t="shared" si="28"/>
        <v>5</v>
      </c>
      <c r="AO37" s="20" t="str">
        <f t="shared" si="29"/>
        <v>)</v>
      </c>
      <c r="AP37" s="5" t="str">
        <f t="shared" si="30"/>
        <v>(x</v>
      </c>
      <c r="AQ37" t="str">
        <f t="shared" si="31"/>
        <v>-</v>
      </c>
      <c r="AR37">
        <f t="shared" si="32"/>
        <v>5</v>
      </c>
      <c r="AS37" t="str">
        <f t="shared" si="33"/>
        <v>)</v>
      </c>
      <c r="AT37" s="1">
        <v>5</v>
      </c>
      <c r="AV37" s="1">
        <f t="shared" si="49"/>
        <v>-5</v>
      </c>
      <c r="AW37" s="8">
        <f t="shared" si="34"/>
        <v>0</v>
      </c>
      <c r="AX37" s="8">
        <f t="shared" si="35"/>
        <v>-25</v>
      </c>
      <c r="AY37" t="str">
        <f t="shared" si="36"/>
        <v>(x+5)(x-5)</v>
      </c>
      <c r="BA37" t="str">
        <f t="shared" si="37"/>
        <v/>
      </c>
      <c r="BB37" s="7" t="str">
        <f t="shared" si="38"/>
        <v/>
      </c>
      <c r="BC37" s="6" t="str">
        <f t="shared" si="39"/>
        <v/>
      </c>
      <c r="BD37" t="str">
        <f t="shared" si="40"/>
        <v>-</v>
      </c>
      <c r="BE37" s="8">
        <f t="shared" si="41"/>
        <v>25</v>
      </c>
      <c r="BF37" t="s">
        <v>13</v>
      </c>
    </row>
    <row r="38" spans="2:58" x14ac:dyDescent="0.55000000000000004">
      <c r="B38" s="27">
        <v>6</v>
      </c>
      <c r="C38" s="1" t="s">
        <v>5</v>
      </c>
      <c r="D38" s="51" t="s">
        <v>60</v>
      </c>
      <c r="E38" s="50" t="s">
        <v>346</v>
      </c>
      <c r="F38" s="50" t="str">
        <f t="shared" si="16"/>
        <v>\\(\\quad (x+6)(x-6)= \\)</v>
      </c>
      <c r="G38" s="50" t="str">
        <f t="shared" si="17"/>
        <v>\\(\\quad x^2-36 \\)</v>
      </c>
      <c r="H38" s="50" t="s">
        <v>62</v>
      </c>
      <c r="I38" s="89" t="str">
        <f t="shared" si="18"/>
        <v>INSERT INTO math(tangen,question,answer,editor,date,count) VALUES('m6600','\\(\\quad (x+6)(x-6)= \\)','\\(\\quad x^2-36 \\)','harazono',NOW(),0);</v>
      </c>
      <c r="J38" s="1"/>
      <c r="K38" t="str">
        <f t="shared" si="19"/>
        <v>(x+6)(x-6)</v>
      </c>
      <c r="L38" t="str">
        <f t="shared" si="20"/>
        <v/>
      </c>
      <c r="M38" s="4" t="s">
        <v>13</v>
      </c>
      <c r="N38" s="5" t="s">
        <v>251</v>
      </c>
      <c r="O38" t="str">
        <f t="shared" si="21"/>
        <v>-36</v>
      </c>
      <c r="Q38" s="78" t="s">
        <v>229</v>
      </c>
      <c r="R38" t="str">
        <f t="shared" si="22"/>
        <v>(x+6)(x-6)=</v>
      </c>
      <c r="S38" t="s">
        <v>230</v>
      </c>
      <c r="T38" s="78" t="s">
        <v>229</v>
      </c>
      <c r="U38" t="str">
        <f t="shared" si="23"/>
        <v>x^2-36</v>
      </c>
      <c r="V38" t="s">
        <v>230</v>
      </c>
      <c r="W38" t="str">
        <f t="shared" si="24"/>
        <v>\\(\\quad (x+6)(x-6)= \\)</v>
      </c>
      <c r="X38" t="str">
        <f t="shared" si="25"/>
        <v>\\(\\quad x^2-36 \\)</v>
      </c>
      <c r="AL38" s="20" t="str">
        <f t="shared" si="26"/>
        <v>(x</v>
      </c>
      <c r="AM38" t="str">
        <f t="shared" si="27"/>
        <v>+</v>
      </c>
      <c r="AN38">
        <f t="shared" si="28"/>
        <v>6</v>
      </c>
      <c r="AO38" s="20" t="str">
        <f t="shared" si="29"/>
        <v>)</v>
      </c>
      <c r="AP38" s="5" t="str">
        <f t="shared" si="30"/>
        <v>(x</v>
      </c>
      <c r="AQ38" t="str">
        <f t="shared" si="31"/>
        <v>-</v>
      </c>
      <c r="AR38">
        <f t="shared" si="32"/>
        <v>6</v>
      </c>
      <c r="AS38" t="str">
        <f t="shared" si="33"/>
        <v>)</v>
      </c>
      <c r="AT38" s="1">
        <v>6</v>
      </c>
      <c r="AV38" s="1">
        <f t="shared" si="49"/>
        <v>-6</v>
      </c>
      <c r="AW38" s="8">
        <f t="shared" si="34"/>
        <v>0</v>
      </c>
      <c r="AX38" s="8">
        <f t="shared" si="35"/>
        <v>-36</v>
      </c>
      <c r="AY38" t="str">
        <f t="shared" si="36"/>
        <v>(x+6)(x-6)</v>
      </c>
      <c r="BA38" t="str">
        <f t="shared" si="37"/>
        <v/>
      </c>
      <c r="BB38" s="7" t="str">
        <f t="shared" si="38"/>
        <v/>
      </c>
      <c r="BC38" s="6" t="str">
        <f t="shared" si="39"/>
        <v/>
      </c>
      <c r="BD38" t="str">
        <f t="shared" si="40"/>
        <v>-</v>
      </c>
      <c r="BE38" s="8">
        <f t="shared" si="41"/>
        <v>36</v>
      </c>
      <c r="BF38" t="s">
        <v>13</v>
      </c>
    </row>
    <row r="39" spans="2:58" x14ac:dyDescent="0.55000000000000004">
      <c r="B39" s="27">
        <v>7</v>
      </c>
      <c r="C39" s="1" t="s">
        <v>5</v>
      </c>
      <c r="D39" s="51" t="s">
        <v>60</v>
      </c>
      <c r="E39" s="50" t="s">
        <v>346</v>
      </c>
      <c r="F39" s="50" t="str">
        <f t="shared" si="16"/>
        <v>\\(\\quad (x+7)(x-7)= \\)</v>
      </c>
      <c r="G39" s="50" t="str">
        <f t="shared" si="17"/>
        <v>\\(\\quad x^2-49 \\)</v>
      </c>
      <c r="H39" s="50" t="s">
        <v>62</v>
      </c>
      <c r="I39" s="89" t="str">
        <f t="shared" si="18"/>
        <v>INSERT INTO math(tangen,question,answer,editor,date,count) VALUES('m6600','\\(\\quad (x+7)(x-7)= \\)','\\(\\quad x^2-49 \\)','harazono',NOW(),0);</v>
      </c>
      <c r="J39" s="1"/>
      <c r="K39" t="str">
        <f t="shared" si="19"/>
        <v>(x+7)(x-7)</v>
      </c>
      <c r="L39" t="str">
        <f t="shared" si="20"/>
        <v/>
      </c>
      <c r="M39" s="4" t="s">
        <v>13</v>
      </c>
      <c r="N39" s="5" t="s">
        <v>251</v>
      </c>
      <c r="O39" t="str">
        <f t="shared" si="21"/>
        <v>-49</v>
      </c>
      <c r="Q39" s="78" t="s">
        <v>229</v>
      </c>
      <c r="R39" t="str">
        <f t="shared" si="22"/>
        <v>(x+7)(x-7)=</v>
      </c>
      <c r="S39" t="s">
        <v>230</v>
      </c>
      <c r="T39" s="78" t="s">
        <v>229</v>
      </c>
      <c r="U39" t="str">
        <f t="shared" si="23"/>
        <v>x^2-49</v>
      </c>
      <c r="V39" t="s">
        <v>230</v>
      </c>
      <c r="W39" t="str">
        <f t="shared" si="24"/>
        <v>\\(\\quad (x+7)(x-7)= \\)</v>
      </c>
      <c r="X39" t="str">
        <f t="shared" si="25"/>
        <v>\\(\\quad x^2-49 \\)</v>
      </c>
      <c r="AL39" s="20" t="str">
        <f t="shared" si="26"/>
        <v>(x</v>
      </c>
      <c r="AM39" t="str">
        <f t="shared" si="27"/>
        <v>+</v>
      </c>
      <c r="AN39">
        <f t="shared" si="28"/>
        <v>7</v>
      </c>
      <c r="AO39" s="20" t="str">
        <f t="shared" si="29"/>
        <v>)</v>
      </c>
      <c r="AP39" s="5" t="str">
        <f t="shared" si="30"/>
        <v>(x</v>
      </c>
      <c r="AQ39" t="str">
        <f t="shared" si="31"/>
        <v>-</v>
      </c>
      <c r="AR39">
        <f t="shared" si="32"/>
        <v>7</v>
      </c>
      <c r="AS39" t="str">
        <f t="shared" si="33"/>
        <v>)</v>
      </c>
      <c r="AT39" s="1">
        <v>7</v>
      </c>
      <c r="AV39" s="1">
        <f t="shared" si="49"/>
        <v>-7</v>
      </c>
      <c r="AW39" s="8">
        <f t="shared" si="34"/>
        <v>0</v>
      </c>
      <c r="AX39" s="8">
        <f t="shared" si="35"/>
        <v>-49</v>
      </c>
      <c r="AY39" t="str">
        <f t="shared" si="36"/>
        <v>(x+7)(x-7)</v>
      </c>
      <c r="BA39" t="str">
        <f t="shared" si="37"/>
        <v/>
      </c>
      <c r="BB39" s="7" t="str">
        <f t="shared" si="38"/>
        <v/>
      </c>
      <c r="BC39" s="6" t="str">
        <f t="shared" si="39"/>
        <v/>
      </c>
      <c r="BD39" t="str">
        <f t="shared" si="40"/>
        <v>-</v>
      </c>
      <c r="BE39" s="8">
        <f t="shared" si="41"/>
        <v>49</v>
      </c>
      <c r="BF39" t="s">
        <v>13</v>
      </c>
    </row>
    <row r="40" spans="2:58" x14ac:dyDescent="0.55000000000000004">
      <c r="B40" s="27">
        <v>8</v>
      </c>
      <c r="C40" s="1" t="s">
        <v>5</v>
      </c>
      <c r="D40" s="51" t="s">
        <v>60</v>
      </c>
      <c r="E40" s="50" t="s">
        <v>346</v>
      </c>
      <c r="F40" s="50" t="str">
        <f t="shared" si="16"/>
        <v>\\(\\quad (x+8)(x-8)= \\)</v>
      </c>
      <c r="G40" s="50" t="str">
        <f t="shared" si="17"/>
        <v>\\(\\quad x^2-64 \\)</v>
      </c>
      <c r="H40" s="50" t="s">
        <v>62</v>
      </c>
      <c r="I40" s="89" t="str">
        <f t="shared" si="18"/>
        <v>INSERT INTO math(tangen,question,answer,editor,date,count) VALUES('m6600','\\(\\quad (x+8)(x-8)= \\)','\\(\\quad x^2-64 \\)','harazono',NOW(),0);</v>
      </c>
      <c r="J40" s="1"/>
      <c r="K40" t="str">
        <f t="shared" si="19"/>
        <v>(x+8)(x-8)</v>
      </c>
      <c r="L40" t="str">
        <f t="shared" si="20"/>
        <v/>
      </c>
      <c r="M40" s="4" t="s">
        <v>13</v>
      </c>
      <c r="N40" s="5" t="s">
        <v>251</v>
      </c>
      <c r="O40" t="str">
        <f t="shared" si="21"/>
        <v>-64</v>
      </c>
      <c r="Q40" s="78" t="s">
        <v>229</v>
      </c>
      <c r="R40" t="str">
        <f t="shared" si="22"/>
        <v>(x+8)(x-8)=</v>
      </c>
      <c r="S40" t="s">
        <v>230</v>
      </c>
      <c r="T40" s="78" t="s">
        <v>229</v>
      </c>
      <c r="U40" t="str">
        <f t="shared" si="23"/>
        <v>x^2-64</v>
      </c>
      <c r="V40" t="s">
        <v>230</v>
      </c>
      <c r="W40" t="str">
        <f t="shared" si="24"/>
        <v>\\(\\quad (x+8)(x-8)= \\)</v>
      </c>
      <c r="X40" t="str">
        <f t="shared" si="25"/>
        <v>\\(\\quad x^2-64 \\)</v>
      </c>
      <c r="AL40" s="20" t="str">
        <f t="shared" si="26"/>
        <v>(x</v>
      </c>
      <c r="AM40" t="str">
        <f t="shared" si="27"/>
        <v>+</v>
      </c>
      <c r="AN40">
        <f t="shared" si="28"/>
        <v>8</v>
      </c>
      <c r="AO40" s="20" t="str">
        <f t="shared" si="29"/>
        <v>)</v>
      </c>
      <c r="AP40" s="5" t="str">
        <f t="shared" si="30"/>
        <v>(x</v>
      </c>
      <c r="AQ40" t="str">
        <f t="shared" si="31"/>
        <v>-</v>
      </c>
      <c r="AR40">
        <f t="shared" si="32"/>
        <v>8</v>
      </c>
      <c r="AS40" t="str">
        <f t="shared" si="33"/>
        <v>)</v>
      </c>
      <c r="AT40" s="1">
        <v>8</v>
      </c>
      <c r="AV40" s="1">
        <f t="shared" si="49"/>
        <v>-8</v>
      </c>
      <c r="AW40" s="8">
        <f t="shared" si="34"/>
        <v>0</v>
      </c>
      <c r="AX40" s="8">
        <f t="shared" si="35"/>
        <v>-64</v>
      </c>
      <c r="AY40" t="str">
        <f t="shared" si="36"/>
        <v>(x+8)(x-8)</v>
      </c>
      <c r="BA40" t="str">
        <f t="shared" si="37"/>
        <v/>
      </c>
      <c r="BB40" s="7" t="str">
        <f t="shared" si="38"/>
        <v/>
      </c>
      <c r="BC40" s="6" t="str">
        <f t="shared" si="39"/>
        <v/>
      </c>
      <c r="BD40" t="str">
        <f t="shared" si="40"/>
        <v>-</v>
      </c>
      <c r="BE40" s="8">
        <f t="shared" si="41"/>
        <v>64</v>
      </c>
      <c r="BF40" t="s">
        <v>13</v>
      </c>
    </row>
    <row r="41" spans="2:58" x14ac:dyDescent="0.55000000000000004">
      <c r="B41" s="27">
        <v>9</v>
      </c>
      <c r="C41" s="1" t="s">
        <v>5</v>
      </c>
      <c r="D41" s="51" t="s">
        <v>60</v>
      </c>
      <c r="E41" s="50" t="s">
        <v>346</v>
      </c>
      <c r="F41" s="50" t="str">
        <f t="shared" si="16"/>
        <v>\\(\\quad (x+9)(x-9)= \\)</v>
      </c>
      <c r="G41" s="50" t="str">
        <f t="shared" si="17"/>
        <v>\\(\\quad x^2-81 \\)</v>
      </c>
      <c r="H41" s="50" t="s">
        <v>62</v>
      </c>
      <c r="I41" s="89" t="str">
        <f t="shared" si="18"/>
        <v>INSERT INTO math(tangen,question,answer,editor,date,count) VALUES('m6600','\\(\\quad (x+9)(x-9)= \\)','\\(\\quad x^2-81 \\)','harazono',NOW(),0);</v>
      </c>
      <c r="J41" s="1"/>
      <c r="K41" t="str">
        <f t="shared" si="19"/>
        <v>(x+9)(x-9)</v>
      </c>
      <c r="L41" t="str">
        <f t="shared" si="20"/>
        <v/>
      </c>
      <c r="M41" s="4" t="s">
        <v>13</v>
      </c>
      <c r="N41" s="5" t="s">
        <v>251</v>
      </c>
      <c r="O41" t="str">
        <f t="shared" si="21"/>
        <v>-81</v>
      </c>
      <c r="Q41" s="78" t="s">
        <v>229</v>
      </c>
      <c r="R41" t="str">
        <f t="shared" si="22"/>
        <v>(x+9)(x-9)=</v>
      </c>
      <c r="S41" t="s">
        <v>230</v>
      </c>
      <c r="T41" s="78" t="s">
        <v>229</v>
      </c>
      <c r="U41" t="str">
        <f t="shared" si="23"/>
        <v>x^2-81</v>
      </c>
      <c r="V41" t="s">
        <v>230</v>
      </c>
      <c r="W41" t="str">
        <f t="shared" si="24"/>
        <v>\\(\\quad (x+9)(x-9)= \\)</v>
      </c>
      <c r="X41" t="str">
        <f t="shared" si="25"/>
        <v>\\(\\quad x^2-81 \\)</v>
      </c>
      <c r="AL41" s="20" t="str">
        <f t="shared" si="26"/>
        <v>(x</v>
      </c>
      <c r="AM41" t="str">
        <f t="shared" si="27"/>
        <v>+</v>
      </c>
      <c r="AN41">
        <f t="shared" si="28"/>
        <v>9</v>
      </c>
      <c r="AO41" s="20" t="str">
        <f t="shared" si="29"/>
        <v>)</v>
      </c>
      <c r="AP41" s="5" t="str">
        <f t="shared" si="30"/>
        <v>(x</v>
      </c>
      <c r="AQ41" t="str">
        <f t="shared" si="31"/>
        <v>-</v>
      </c>
      <c r="AR41">
        <f t="shared" si="32"/>
        <v>9</v>
      </c>
      <c r="AS41" t="str">
        <f t="shared" si="33"/>
        <v>)</v>
      </c>
      <c r="AT41" s="1">
        <v>9</v>
      </c>
      <c r="AV41" s="1">
        <f t="shared" si="49"/>
        <v>-9</v>
      </c>
      <c r="AW41" s="8">
        <f t="shared" si="34"/>
        <v>0</v>
      </c>
      <c r="AX41" s="8">
        <f t="shared" si="35"/>
        <v>-81</v>
      </c>
      <c r="AY41" t="str">
        <f t="shared" si="36"/>
        <v>(x+9)(x-9)</v>
      </c>
      <c r="BA41" t="str">
        <f t="shared" si="37"/>
        <v/>
      </c>
      <c r="BB41" s="7" t="str">
        <f t="shared" si="38"/>
        <v/>
      </c>
      <c r="BC41" s="6" t="str">
        <f t="shared" si="39"/>
        <v/>
      </c>
      <c r="BD41" t="str">
        <f t="shared" si="40"/>
        <v>-</v>
      </c>
      <c r="BE41" s="8">
        <f t="shared" si="41"/>
        <v>81</v>
      </c>
      <c r="BF41" t="s">
        <v>13</v>
      </c>
    </row>
    <row r="42" spans="2:58" x14ac:dyDescent="0.55000000000000004">
      <c r="B42" s="27">
        <v>10</v>
      </c>
      <c r="C42" s="1" t="s">
        <v>5</v>
      </c>
      <c r="D42" s="51" t="s">
        <v>60</v>
      </c>
      <c r="E42" s="50" t="s">
        <v>346</v>
      </c>
      <c r="F42" s="50" t="str">
        <f t="shared" si="16"/>
        <v>\\(\\quad (x+10)(x-10)= \\)</v>
      </c>
      <c r="G42" s="50" t="str">
        <f t="shared" si="17"/>
        <v>\\(\\quad x^2-100 \\)</v>
      </c>
      <c r="H42" s="50" t="s">
        <v>62</v>
      </c>
      <c r="I42" s="89" t="str">
        <f t="shared" si="18"/>
        <v>INSERT INTO math(tangen,question,answer,editor,date,count) VALUES('m6600','\\(\\quad (x+10)(x-10)= \\)','\\(\\quad x^2-100 \\)','harazono',NOW(),0);</v>
      </c>
      <c r="J42" s="1"/>
      <c r="K42" t="str">
        <f t="shared" si="19"/>
        <v>(x+10)(x-10)</v>
      </c>
      <c r="L42" t="str">
        <f t="shared" si="20"/>
        <v/>
      </c>
      <c r="M42" s="4" t="s">
        <v>13</v>
      </c>
      <c r="N42" s="5" t="s">
        <v>251</v>
      </c>
      <c r="O42" t="str">
        <f t="shared" si="21"/>
        <v>-100</v>
      </c>
      <c r="Q42" s="78" t="s">
        <v>229</v>
      </c>
      <c r="R42" t="str">
        <f t="shared" si="22"/>
        <v>(x+10)(x-10)=</v>
      </c>
      <c r="S42" t="s">
        <v>230</v>
      </c>
      <c r="T42" s="78" t="s">
        <v>229</v>
      </c>
      <c r="U42" t="str">
        <f t="shared" si="23"/>
        <v>x^2-100</v>
      </c>
      <c r="V42" t="s">
        <v>230</v>
      </c>
      <c r="W42" t="str">
        <f t="shared" si="24"/>
        <v>\\(\\quad (x+10)(x-10)= \\)</v>
      </c>
      <c r="X42" t="str">
        <f t="shared" si="25"/>
        <v>\\(\\quad x^2-100 \\)</v>
      </c>
      <c r="AL42" s="20" t="str">
        <f t="shared" si="26"/>
        <v>(x</v>
      </c>
      <c r="AM42" t="str">
        <f t="shared" si="27"/>
        <v>+</v>
      </c>
      <c r="AN42">
        <f t="shared" si="28"/>
        <v>10</v>
      </c>
      <c r="AO42" s="20" t="str">
        <f t="shared" si="29"/>
        <v>)</v>
      </c>
      <c r="AP42" s="5" t="str">
        <f t="shared" si="30"/>
        <v>(x</v>
      </c>
      <c r="AQ42" t="str">
        <f t="shared" si="31"/>
        <v>-</v>
      </c>
      <c r="AR42">
        <f t="shared" si="32"/>
        <v>10</v>
      </c>
      <c r="AS42" t="str">
        <f t="shared" si="33"/>
        <v>)</v>
      </c>
      <c r="AT42" s="1">
        <v>10</v>
      </c>
      <c r="AV42" s="1">
        <f t="shared" si="49"/>
        <v>-10</v>
      </c>
      <c r="AW42" s="8">
        <f t="shared" si="34"/>
        <v>0</v>
      </c>
      <c r="AX42" s="8">
        <f t="shared" si="35"/>
        <v>-100</v>
      </c>
      <c r="AY42" t="str">
        <f t="shared" si="36"/>
        <v>(x+10)(x-10)</v>
      </c>
      <c r="BA42" t="str">
        <f t="shared" si="37"/>
        <v/>
      </c>
      <c r="BB42" s="7" t="str">
        <f t="shared" si="38"/>
        <v/>
      </c>
      <c r="BC42" s="6" t="str">
        <f t="shared" si="39"/>
        <v/>
      </c>
      <c r="BD42" t="str">
        <f t="shared" si="40"/>
        <v>-</v>
      </c>
      <c r="BE42" s="8">
        <f t="shared" si="41"/>
        <v>100</v>
      </c>
      <c r="BF42" t="s">
        <v>13</v>
      </c>
    </row>
    <row r="43" spans="2:58" x14ac:dyDescent="0.55000000000000004">
      <c r="B43" s="27">
        <v>11</v>
      </c>
      <c r="C43" s="1" t="s">
        <v>5</v>
      </c>
      <c r="D43" s="51" t="s">
        <v>60</v>
      </c>
      <c r="E43" s="50" t="s">
        <v>346</v>
      </c>
      <c r="F43" s="50" t="str">
        <f t="shared" si="16"/>
        <v>\\(\\quad (x+11)(x-11)= \\)</v>
      </c>
      <c r="G43" s="50" t="str">
        <f t="shared" si="17"/>
        <v>\\(\\quad x^2-121 \\)</v>
      </c>
      <c r="H43" s="50" t="s">
        <v>62</v>
      </c>
      <c r="I43" s="89" t="str">
        <f t="shared" si="18"/>
        <v>INSERT INTO math(tangen,question,answer,editor,date,count) VALUES('m6600','\\(\\quad (x+11)(x-11)= \\)','\\(\\quad x^2-121 \\)','harazono',NOW(),0);</v>
      </c>
      <c r="J43" s="1"/>
      <c r="K43" t="str">
        <f t="shared" si="19"/>
        <v>(x+11)(x-11)</v>
      </c>
      <c r="L43" t="str">
        <f t="shared" si="20"/>
        <v/>
      </c>
      <c r="M43" s="4" t="s">
        <v>13</v>
      </c>
      <c r="N43" s="5" t="s">
        <v>251</v>
      </c>
      <c r="O43" t="str">
        <f t="shared" si="21"/>
        <v>-121</v>
      </c>
      <c r="Q43" s="78" t="s">
        <v>229</v>
      </c>
      <c r="R43" t="str">
        <f t="shared" si="22"/>
        <v>(x+11)(x-11)=</v>
      </c>
      <c r="S43" t="s">
        <v>230</v>
      </c>
      <c r="T43" s="78" t="s">
        <v>229</v>
      </c>
      <c r="U43" t="str">
        <f t="shared" si="23"/>
        <v>x^2-121</v>
      </c>
      <c r="V43" t="s">
        <v>230</v>
      </c>
      <c r="W43" t="str">
        <f t="shared" si="24"/>
        <v>\\(\\quad (x+11)(x-11)= \\)</v>
      </c>
      <c r="X43" t="str">
        <f t="shared" si="25"/>
        <v>\\(\\quad x^2-121 \\)</v>
      </c>
      <c r="AL43" s="20" t="str">
        <f t="shared" si="26"/>
        <v>(x</v>
      </c>
      <c r="AM43" t="str">
        <f t="shared" si="27"/>
        <v>+</v>
      </c>
      <c r="AN43">
        <f t="shared" si="28"/>
        <v>11</v>
      </c>
      <c r="AO43" s="20" t="str">
        <f t="shared" si="29"/>
        <v>)</v>
      </c>
      <c r="AP43" s="5" t="str">
        <f t="shared" si="30"/>
        <v>(x</v>
      </c>
      <c r="AQ43" t="str">
        <f t="shared" si="31"/>
        <v>-</v>
      </c>
      <c r="AR43">
        <f t="shared" si="32"/>
        <v>11</v>
      </c>
      <c r="AS43" t="str">
        <f t="shared" si="33"/>
        <v>)</v>
      </c>
      <c r="AT43" s="1">
        <v>11</v>
      </c>
      <c r="AV43" s="1">
        <f t="shared" si="49"/>
        <v>-11</v>
      </c>
      <c r="AW43" s="8">
        <f t="shared" si="34"/>
        <v>0</v>
      </c>
      <c r="AX43" s="8">
        <f t="shared" si="35"/>
        <v>-121</v>
      </c>
      <c r="AY43" t="str">
        <f t="shared" si="36"/>
        <v>(x+11)(x-11)</v>
      </c>
      <c r="BA43" t="str">
        <f t="shared" si="37"/>
        <v/>
      </c>
      <c r="BB43" s="7" t="str">
        <f t="shared" si="38"/>
        <v/>
      </c>
      <c r="BC43" s="6" t="str">
        <f t="shared" si="39"/>
        <v/>
      </c>
      <c r="BD43" t="str">
        <f t="shared" si="40"/>
        <v>-</v>
      </c>
      <c r="BE43" s="8">
        <f t="shared" si="41"/>
        <v>121</v>
      </c>
      <c r="BF43" t="s">
        <v>13</v>
      </c>
    </row>
    <row r="44" spans="2:58" x14ac:dyDescent="0.55000000000000004">
      <c r="B44" s="27">
        <v>12</v>
      </c>
      <c r="C44" s="1" t="s">
        <v>5</v>
      </c>
      <c r="D44" s="51" t="s">
        <v>60</v>
      </c>
      <c r="E44" s="50" t="s">
        <v>346</v>
      </c>
      <c r="F44" s="50" t="str">
        <f t="shared" si="16"/>
        <v>\\(\\quad (x+12)(x-12)= \\)</v>
      </c>
      <c r="G44" s="50" t="str">
        <f t="shared" si="17"/>
        <v>\\(\\quad x^2-144 \\)</v>
      </c>
      <c r="H44" s="50" t="s">
        <v>62</v>
      </c>
      <c r="I44" s="89" t="str">
        <f t="shared" si="18"/>
        <v>INSERT INTO math(tangen,question,answer,editor,date,count) VALUES('m6600','\\(\\quad (x+12)(x-12)= \\)','\\(\\quad x^2-144 \\)','harazono',NOW(),0);</v>
      </c>
      <c r="J44" s="1"/>
      <c r="K44" t="str">
        <f t="shared" si="19"/>
        <v>(x+12)(x-12)</v>
      </c>
      <c r="L44" t="str">
        <f t="shared" si="20"/>
        <v/>
      </c>
      <c r="M44" s="4" t="s">
        <v>13</v>
      </c>
      <c r="N44" s="5" t="s">
        <v>251</v>
      </c>
      <c r="O44" t="str">
        <f t="shared" si="21"/>
        <v>-144</v>
      </c>
      <c r="Q44" s="78" t="s">
        <v>229</v>
      </c>
      <c r="R44" t="str">
        <f t="shared" si="22"/>
        <v>(x+12)(x-12)=</v>
      </c>
      <c r="S44" t="s">
        <v>230</v>
      </c>
      <c r="T44" s="78" t="s">
        <v>229</v>
      </c>
      <c r="U44" t="str">
        <f t="shared" si="23"/>
        <v>x^2-144</v>
      </c>
      <c r="V44" t="s">
        <v>230</v>
      </c>
      <c r="W44" t="str">
        <f t="shared" si="24"/>
        <v>\\(\\quad (x+12)(x-12)= \\)</v>
      </c>
      <c r="X44" t="str">
        <f t="shared" si="25"/>
        <v>\\(\\quad x^2-144 \\)</v>
      </c>
      <c r="AL44" s="20" t="str">
        <f t="shared" si="26"/>
        <v>(x</v>
      </c>
      <c r="AM44" t="str">
        <f t="shared" si="27"/>
        <v>+</v>
      </c>
      <c r="AN44">
        <f t="shared" si="28"/>
        <v>12</v>
      </c>
      <c r="AO44" s="20" t="str">
        <f t="shared" si="29"/>
        <v>)</v>
      </c>
      <c r="AP44" s="5" t="str">
        <f t="shared" si="30"/>
        <v>(x</v>
      </c>
      <c r="AQ44" t="str">
        <f t="shared" si="31"/>
        <v>-</v>
      </c>
      <c r="AR44">
        <f t="shared" si="32"/>
        <v>12</v>
      </c>
      <c r="AS44" t="str">
        <f t="shared" si="33"/>
        <v>)</v>
      </c>
      <c r="AT44" s="1">
        <v>12</v>
      </c>
      <c r="AV44" s="1">
        <f t="shared" si="49"/>
        <v>-12</v>
      </c>
      <c r="AW44" s="8">
        <f t="shared" si="34"/>
        <v>0</v>
      </c>
      <c r="AX44" s="8">
        <f t="shared" si="35"/>
        <v>-144</v>
      </c>
      <c r="AY44" t="str">
        <f t="shared" si="36"/>
        <v>(x+12)(x-12)</v>
      </c>
      <c r="BA44" t="str">
        <f t="shared" si="37"/>
        <v/>
      </c>
      <c r="BB44" s="7" t="str">
        <f t="shared" si="38"/>
        <v/>
      </c>
      <c r="BC44" s="6" t="str">
        <f t="shared" si="39"/>
        <v/>
      </c>
      <c r="BD44" t="str">
        <f t="shared" si="40"/>
        <v>-</v>
      </c>
      <c r="BE44" s="8">
        <f t="shared" si="41"/>
        <v>144</v>
      </c>
      <c r="BF44" t="s">
        <v>13</v>
      </c>
    </row>
    <row r="45" spans="2:58" x14ac:dyDescent="0.55000000000000004">
      <c r="B45" s="27">
        <v>13</v>
      </c>
      <c r="C45" s="1" t="s">
        <v>5</v>
      </c>
      <c r="D45" s="51" t="s">
        <v>60</v>
      </c>
      <c r="E45" s="50" t="s">
        <v>346</v>
      </c>
      <c r="F45" s="50" t="str">
        <f t="shared" si="16"/>
        <v>\\(\\quad (x+13)(x-13)= \\)</v>
      </c>
      <c r="G45" s="50" t="str">
        <f t="shared" si="17"/>
        <v>\\(\\quad x^2-169 \\)</v>
      </c>
      <c r="H45" s="50" t="s">
        <v>62</v>
      </c>
      <c r="I45" s="89" t="str">
        <f t="shared" si="18"/>
        <v>INSERT INTO math(tangen,question,answer,editor,date,count) VALUES('m6600','\\(\\quad (x+13)(x-13)= \\)','\\(\\quad x^2-169 \\)','harazono',NOW(),0);</v>
      </c>
      <c r="J45" s="1"/>
      <c r="K45" t="str">
        <f t="shared" si="19"/>
        <v>(x+13)(x-13)</v>
      </c>
      <c r="L45" t="str">
        <f t="shared" si="20"/>
        <v/>
      </c>
      <c r="M45" s="4" t="s">
        <v>13</v>
      </c>
      <c r="N45" s="5" t="s">
        <v>251</v>
      </c>
      <c r="O45" t="str">
        <f t="shared" si="21"/>
        <v>-169</v>
      </c>
      <c r="Q45" s="78" t="s">
        <v>229</v>
      </c>
      <c r="R45" t="str">
        <f t="shared" si="22"/>
        <v>(x+13)(x-13)=</v>
      </c>
      <c r="S45" t="s">
        <v>230</v>
      </c>
      <c r="T45" s="78" t="s">
        <v>229</v>
      </c>
      <c r="U45" t="str">
        <f t="shared" si="23"/>
        <v>x^2-169</v>
      </c>
      <c r="V45" t="s">
        <v>230</v>
      </c>
      <c r="W45" t="str">
        <f t="shared" si="24"/>
        <v>\\(\\quad (x+13)(x-13)= \\)</v>
      </c>
      <c r="X45" t="str">
        <f t="shared" si="25"/>
        <v>\\(\\quad x^2-169 \\)</v>
      </c>
      <c r="AL45" s="20" t="str">
        <f t="shared" si="26"/>
        <v>(x</v>
      </c>
      <c r="AM45" t="str">
        <f t="shared" si="27"/>
        <v>+</v>
      </c>
      <c r="AN45">
        <f t="shared" si="28"/>
        <v>13</v>
      </c>
      <c r="AO45" s="20" t="str">
        <f t="shared" si="29"/>
        <v>)</v>
      </c>
      <c r="AP45" s="5" t="str">
        <f t="shared" si="30"/>
        <v>(x</v>
      </c>
      <c r="AQ45" t="str">
        <f t="shared" si="31"/>
        <v>-</v>
      </c>
      <c r="AR45">
        <f t="shared" si="32"/>
        <v>13</v>
      </c>
      <c r="AS45" t="str">
        <f t="shared" si="33"/>
        <v>)</v>
      </c>
      <c r="AT45" s="1">
        <v>13</v>
      </c>
      <c r="AV45" s="1">
        <f t="shared" si="49"/>
        <v>-13</v>
      </c>
      <c r="AW45" s="8">
        <f t="shared" si="34"/>
        <v>0</v>
      </c>
      <c r="AX45" s="8">
        <f t="shared" si="35"/>
        <v>-169</v>
      </c>
      <c r="AY45" t="str">
        <f t="shared" si="36"/>
        <v>(x+13)(x-13)</v>
      </c>
      <c r="BA45" t="str">
        <f t="shared" si="37"/>
        <v/>
      </c>
      <c r="BB45" s="7" t="str">
        <f t="shared" si="38"/>
        <v/>
      </c>
      <c r="BC45" s="6" t="str">
        <f t="shared" si="39"/>
        <v/>
      </c>
      <c r="BD45" t="str">
        <f t="shared" si="40"/>
        <v>-</v>
      </c>
      <c r="BE45" s="8">
        <f t="shared" si="41"/>
        <v>169</v>
      </c>
      <c r="BF45" t="s">
        <v>13</v>
      </c>
    </row>
    <row r="46" spans="2:58" x14ac:dyDescent="0.55000000000000004">
      <c r="B46" s="27">
        <v>14</v>
      </c>
      <c r="C46" s="1" t="s">
        <v>5</v>
      </c>
      <c r="D46" s="51" t="s">
        <v>60</v>
      </c>
      <c r="E46" s="50" t="s">
        <v>346</v>
      </c>
      <c r="F46" s="50" t="str">
        <f t="shared" si="16"/>
        <v>\\(\\quad (x+14)(x-14)= \\)</v>
      </c>
      <c r="G46" s="50" t="str">
        <f t="shared" si="17"/>
        <v>\\(\\quad x^2-196 \\)</v>
      </c>
      <c r="H46" s="50" t="s">
        <v>62</v>
      </c>
      <c r="I46" s="89" t="str">
        <f t="shared" si="18"/>
        <v>INSERT INTO math(tangen,question,answer,editor,date,count) VALUES('m6600','\\(\\quad (x+14)(x-14)= \\)','\\(\\quad x^2-196 \\)','harazono',NOW(),0);</v>
      </c>
      <c r="J46" s="1"/>
      <c r="K46" t="str">
        <f t="shared" si="19"/>
        <v>(x+14)(x-14)</v>
      </c>
      <c r="L46" t="str">
        <f t="shared" si="20"/>
        <v/>
      </c>
      <c r="M46" s="4" t="s">
        <v>13</v>
      </c>
      <c r="N46" s="5" t="s">
        <v>251</v>
      </c>
      <c r="O46" t="str">
        <f t="shared" si="21"/>
        <v>-196</v>
      </c>
      <c r="Q46" s="78" t="s">
        <v>229</v>
      </c>
      <c r="R46" t="str">
        <f t="shared" si="22"/>
        <v>(x+14)(x-14)=</v>
      </c>
      <c r="S46" t="s">
        <v>230</v>
      </c>
      <c r="T46" s="78" t="s">
        <v>229</v>
      </c>
      <c r="U46" t="str">
        <f t="shared" si="23"/>
        <v>x^2-196</v>
      </c>
      <c r="V46" t="s">
        <v>230</v>
      </c>
      <c r="W46" t="str">
        <f t="shared" si="24"/>
        <v>\\(\\quad (x+14)(x-14)= \\)</v>
      </c>
      <c r="X46" t="str">
        <f t="shared" si="25"/>
        <v>\\(\\quad x^2-196 \\)</v>
      </c>
      <c r="AL46" s="20" t="str">
        <f t="shared" si="26"/>
        <v>(x</v>
      </c>
      <c r="AM46" t="str">
        <f t="shared" si="27"/>
        <v>+</v>
      </c>
      <c r="AN46">
        <f t="shared" si="28"/>
        <v>14</v>
      </c>
      <c r="AO46" s="20" t="str">
        <f t="shared" si="29"/>
        <v>)</v>
      </c>
      <c r="AP46" s="5" t="str">
        <f t="shared" si="30"/>
        <v>(x</v>
      </c>
      <c r="AQ46" t="str">
        <f t="shared" si="31"/>
        <v>-</v>
      </c>
      <c r="AR46">
        <f t="shared" si="32"/>
        <v>14</v>
      </c>
      <c r="AS46" t="str">
        <f t="shared" si="33"/>
        <v>)</v>
      </c>
      <c r="AT46" s="1">
        <v>14</v>
      </c>
      <c r="AV46" s="1">
        <f t="shared" si="49"/>
        <v>-14</v>
      </c>
      <c r="AW46" s="8">
        <f t="shared" si="34"/>
        <v>0</v>
      </c>
      <c r="AX46" s="8">
        <f t="shared" si="35"/>
        <v>-196</v>
      </c>
      <c r="AY46" t="str">
        <f t="shared" si="36"/>
        <v>(x+14)(x-14)</v>
      </c>
      <c r="BA46" t="str">
        <f t="shared" si="37"/>
        <v/>
      </c>
      <c r="BB46" s="7" t="str">
        <f t="shared" si="38"/>
        <v/>
      </c>
      <c r="BC46" s="6" t="str">
        <f t="shared" si="39"/>
        <v/>
      </c>
      <c r="BD46" t="str">
        <f t="shared" si="40"/>
        <v>-</v>
      </c>
      <c r="BE46" s="8">
        <f t="shared" si="41"/>
        <v>196</v>
      </c>
      <c r="BF46" t="s">
        <v>13</v>
      </c>
    </row>
    <row r="47" spans="2:58" x14ac:dyDescent="0.55000000000000004">
      <c r="B47" s="27">
        <v>15</v>
      </c>
      <c r="C47" s="1" t="s">
        <v>5</v>
      </c>
      <c r="D47" s="51" t="s">
        <v>60</v>
      </c>
      <c r="E47" s="50" t="s">
        <v>346</v>
      </c>
      <c r="F47" s="50" t="str">
        <f t="shared" si="16"/>
        <v>\\(\\quad (x+15)(x-15)= \\)</v>
      </c>
      <c r="G47" s="50" t="str">
        <f t="shared" si="17"/>
        <v>\\(\\quad x^2-225 \\)</v>
      </c>
      <c r="H47" s="50" t="s">
        <v>62</v>
      </c>
      <c r="I47" s="89" t="str">
        <f t="shared" si="18"/>
        <v>INSERT INTO math(tangen,question,answer,editor,date,count) VALUES('m6600','\\(\\quad (x+15)(x-15)= \\)','\\(\\quad x^2-225 \\)','harazono',NOW(),0);</v>
      </c>
      <c r="J47" s="1"/>
      <c r="K47" t="str">
        <f t="shared" si="19"/>
        <v>(x+15)(x-15)</v>
      </c>
      <c r="L47" t="str">
        <f t="shared" si="20"/>
        <v/>
      </c>
      <c r="M47" s="4" t="s">
        <v>13</v>
      </c>
      <c r="N47" s="5" t="s">
        <v>251</v>
      </c>
      <c r="O47" t="str">
        <f t="shared" si="21"/>
        <v>-225</v>
      </c>
      <c r="Q47" s="78" t="s">
        <v>229</v>
      </c>
      <c r="R47" t="str">
        <f t="shared" si="22"/>
        <v>(x+15)(x-15)=</v>
      </c>
      <c r="S47" t="s">
        <v>230</v>
      </c>
      <c r="T47" s="78" t="s">
        <v>229</v>
      </c>
      <c r="U47" t="str">
        <f t="shared" si="23"/>
        <v>x^2-225</v>
      </c>
      <c r="V47" t="s">
        <v>230</v>
      </c>
      <c r="W47" t="str">
        <f t="shared" si="24"/>
        <v>\\(\\quad (x+15)(x-15)= \\)</v>
      </c>
      <c r="X47" t="str">
        <f t="shared" si="25"/>
        <v>\\(\\quad x^2-225 \\)</v>
      </c>
      <c r="AL47" s="20" t="str">
        <f t="shared" si="26"/>
        <v>(x</v>
      </c>
      <c r="AM47" t="str">
        <f t="shared" si="27"/>
        <v>+</v>
      </c>
      <c r="AN47">
        <f t="shared" si="28"/>
        <v>15</v>
      </c>
      <c r="AO47" s="20" t="str">
        <f t="shared" si="29"/>
        <v>)</v>
      </c>
      <c r="AP47" s="5" t="str">
        <f t="shared" si="30"/>
        <v>(x</v>
      </c>
      <c r="AQ47" t="str">
        <f t="shared" si="31"/>
        <v>-</v>
      </c>
      <c r="AR47">
        <f t="shared" si="32"/>
        <v>15</v>
      </c>
      <c r="AS47" t="str">
        <f t="shared" si="33"/>
        <v>)</v>
      </c>
      <c r="AT47" s="1">
        <v>15</v>
      </c>
      <c r="AV47" s="1">
        <f t="shared" si="49"/>
        <v>-15</v>
      </c>
      <c r="AW47" s="8">
        <f t="shared" si="34"/>
        <v>0</v>
      </c>
      <c r="AX47" s="8">
        <f t="shared" si="35"/>
        <v>-225</v>
      </c>
      <c r="AY47" t="str">
        <f t="shared" si="36"/>
        <v>(x+15)(x-15)</v>
      </c>
      <c r="BA47" t="str">
        <f t="shared" si="37"/>
        <v/>
      </c>
      <c r="BB47" s="7" t="str">
        <f t="shared" si="38"/>
        <v/>
      </c>
      <c r="BC47" s="6" t="str">
        <f t="shared" si="39"/>
        <v/>
      </c>
      <c r="BD47" t="str">
        <f t="shared" si="40"/>
        <v>-</v>
      </c>
      <c r="BE47" s="8">
        <f t="shared" si="41"/>
        <v>225</v>
      </c>
      <c r="BF47" t="s">
        <v>13</v>
      </c>
    </row>
    <row r="48" spans="2:58" x14ac:dyDescent="0.55000000000000004">
      <c r="K48"/>
      <c r="L48"/>
      <c r="M48"/>
      <c r="AI48"/>
      <c r="BA48"/>
    </row>
    <row r="49" spans="2:60" x14ac:dyDescent="0.55000000000000004">
      <c r="B49" s="27">
        <v>1</v>
      </c>
      <c r="C49" s="1" t="s">
        <v>5</v>
      </c>
      <c r="D49" s="51" t="s">
        <v>60</v>
      </c>
      <c r="E49" s="50" t="str">
        <f t="shared" ref="E49:E62" ca="1" si="50">BG49&amp;BH49</f>
        <v>m6400</v>
      </c>
      <c r="F49" s="50" t="str">
        <f t="shared" ref="F49:F62" ca="1" si="51">W49</f>
        <v>\\(\\quad (x+10)(x+5)= \\)</v>
      </c>
      <c r="G49" s="50" t="str">
        <f t="shared" ref="G49:G62" ca="1" si="52">X49</f>
        <v>\\(\\quad x^2+15x+50 \\)</v>
      </c>
      <c r="H49" s="50" t="s">
        <v>62</v>
      </c>
      <c r="I49" s="89" t="str">
        <f t="shared" ref="I49:I62" ca="1" si="53">"INSERT INTO "&amp;D49&amp;"(tangen,question,answer,editor,date,count) VALUES('"&amp;E49&amp;"','"&amp;F49&amp;"','"&amp;G49&amp;"','"&amp;H49&amp;"',NOW(),0);"</f>
        <v>INSERT INTO math(tangen,question,answer,editor,date,count) VALUES('m6400','\\(\\quad (x+10)(x+5)= \\)','\\(\\quad x^2+15x+50 \\)','harazono',NOW(),0);</v>
      </c>
      <c r="J49" s="1"/>
      <c r="K49" t="str">
        <f ca="1">AY49</f>
        <v>(x+10)(x+5)</v>
      </c>
      <c r="L49" t="str">
        <f t="shared" ref="L49:L62" ca="1" si="54">IF(AT49=AV49,"^2","")</f>
        <v/>
      </c>
      <c r="M49" s="4" t="s">
        <v>13</v>
      </c>
      <c r="N49" s="5" t="s">
        <v>251</v>
      </c>
      <c r="O49" t="str">
        <f ca="1">BA49&amp;BB49&amp;BC49&amp;BD49&amp;BE49</f>
        <v>+15x+50</v>
      </c>
      <c r="Q49" s="78" t="s">
        <v>229</v>
      </c>
      <c r="R49" t="str">
        <f t="shared" ref="R49:R62" ca="1" si="55">K49&amp;L49&amp;M49</f>
        <v>(x+10)(x+5)=</v>
      </c>
      <c r="S49" t="s">
        <v>230</v>
      </c>
      <c r="T49" s="78" t="s">
        <v>229</v>
      </c>
      <c r="U49" t="str">
        <f t="shared" ref="U49:U62" ca="1" si="56">N49&amp;O49</f>
        <v>x^2+15x+50</v>
      </c>
      <c r="V49" t="s">
        <v>230</v>
      </c>
      <c r="W49" t="str">
        <f t="shared" ref="W49:W62" ca="1" si="57">Q49&amp;R49&amp;S49</f>
        <v>\\(\\quad (x+10)(x+5)= \\)</v>
      </c>
      <c r="X49" t="str">
        <f t="shared" ref="X49:X62" ca="1" si="58">T49&amp;U49&amp;V49</f>
        <v>\\(\\quad x^2+15x+50 \\)</v>
      </c>
      <c r="AL49" s="20" t="str">
        <f t="shared" ref="AL49:AL62" ca="1" si="59">IF(AT49=0,"","(x")</f>
        <v>(x</v>
      </c>
      <c r="AM49" t="str">
        <f t="shared" ref="AM49:AM61" ca="1" si="60">IF(AT49=0,"",IF(AT49&lt;=0,"-","+"))</f>
        <v>+</v>
      </c>
      <c r="AN49">
        <f t="shared" ref="AN49:AN62" ca="1" si="61">IF(AT49=0,"",ABS(AT49))</f>
        <v>10</v>
      </c>
      <c r="AO49" s="20" t="str">
        <f t="shared" ref="AO49:AO62" ca="1" si="62">IF(AT49=0,"x",")")</f>
        <v>)</v>
      </c>
      <c r="AP49" s="5" t="str">
        <f t="shared" ref="AP49:AP62" ca="1" si="63">IF(AV49=0,"×x",IF(AT49=AV49,"","(x"))</f>
        <v>(x</v>
      </c>
      <c r="AQ49" t="str">
        <f t="shared" ref="AQ49:AQ62" ca="1" si="64">IF(AV49=0,"",IF(AT49=AV49,"",IF(AV49&lt;=0,"-","+")))</f>
        <v>+</v>
      </c>
      <c r="AR49">
        <f t="shared" ref="AR49:AR62" ca="1" si="65">IF(AV49=0,"",IF(AT49=AV49,"",(ABS(AV49))))</f>
        <v>5</v>
      </c>
      <c r="AS49" t="str">
        <f t="shared" ref="AS49:AS62" ca="1" si="66">IF(AV49=0,"",IF(AT49=AV49,"",")"))</f>
        <v>)</v>
      </c>
      <c r="AT49" s="1">
        <f t="shared" ref="AT49:AU64" ca="1" si="67">RANDBETWEEN(-10,10)</f>
        <v>10</v>
      </c>
      <c r="AU49" s="1">
        <f t="shared" ca="1" si="67"/>
        <v>5</v>
      </c>
      <c r="AV49" s="1">
        <f t="shared" ref="AV49:AV62" ca="1" si="68">IF(AU49=AT49,AT49+1,AU49)</f>
        <v>5</v>
      </c>
      <c r="AW49" s="8">
        <f t="shared" ref="AW49:AW62" ca="1" si="69">AT49+AV49</f>
        <v>15</v>
      </c>
      <c r="AX49" s="8">
        <f t="shared" ref="AX49:AX62" ca="1" si="70">AT49*AV49</f>
        <v>50</v>
      </c>
      <c r="AY49" t="str">
        <f t="shared" ref="AY49" ca="1" si="71">AL49&amp;AM49&amp;AN49&amp;AO49&amp;AP49&amp;AQ49&amp;AR49&amp;AS49</f>
        <v>(x+10)(x+5)</v>
      </c>
      <c r="BA49" t="str">
        <f t="shared" ref="BA49" ca="1" si="72">IF(AW49&gt;=1,"+",IF(AW49&lt;=-1,"-",""))</f>
        <v>+</v>
      </c>
      <c r="BB49" s="7">
        <f t="shared" ref="BB49" ca="1" si="73">IF(AW49=0,"",IF(AW49=1,"",IF(AW49=-1,"",ABS(AW49))))</f>
        <v>15</v>
      </c>
      <c r="BC49" s="6" t="str">
        <f t="shared" ref="BC49" ca="1" si="74">IF(AW49=0,"","x")</f>
        <v>x</v>
      </c>
      <c r="BD49" t="str">
        <f t="shared" ref="BD49" ca="1" si="75">IF(AX49&gt;=1,"+",IF(AX49&lt;=-1,"-","" ))</f>
        <v>+</v>
      </c>
      <c r="BE49" s="8">
        <f t="shared" ref="BE49" ca="1" si="76">IF(AX49=0,"",ABS(AX49))</f>
        <v>50</v>
      </c>
      <c r="BF49" t="s">
        <v>13</v>
      </c>
      <c r="BG49" t="s">
        <v>345</v>
      </c>
      <c r="BH49">
        <f ca="1">IF(OR(AT49=0,AV49=0),5700,6400)</f>
        <v>6400</v>
      </c>
    </row>
    <row r="50" spans="2:60" x14ac:dyDescent="0.55000000000000004">
      <c r="B50" s="27">
        <v>2</v>
      </c>
      <c r="C50" s="1" t="s">
        <v>5</v>
      </c>
      <c r="D50" s="51" t="s">
        <v>60</v>
      </c>
      <c r="E50" s="50" t="str">
        <f t="shared" ca="1" si="50"/>
        <v>m6400</v>
      </c>
      <c r="F50" s="50" t="str">
        <f t="shared" ca="1" si="51"/>
        <v>\\(\\quad (x-2)(x+3)= \\)</v>
      </c>
      <c r="G50" s="50" t="str">
        <f t="shared" ca="1" si="52"/>
        <v>\\(\\quad x^2+x-6 \\)</v>
      </c>
      <c r="H50" s="50" t="s">
        <v>62</v>
      </c>
      <c r="I50" s="89" t="str">
        <f t="shared" ca="1" si="53"/>
        <v>INSERT INTO math(tangen,question,answer,editor,date,count) VALUES('m6400','\\(\\quad (x-2)(x+3)= \\)','\\(\\quad x^2+x-6 \\)','harazono',NOW(),0);</v>
      </c>
      <c r="J50" s="1"/>
      <c r="K50" t="str">
        <f t="shared" ref="K50:K62" ca="1" si="77">AY50</f>
        <v>(x-2)(x+3)</v>
      </c>
      <c r="L50" t="str">
        <f t="shared" ca="1" si="54"/>
        <v/>
      </c>
      <c r="M50" s="4" t="s">
        <v>13</v>
      </c>
      <c r="N50" s="5" t="s">
        <v>251</v>
      </c>
      <c r="O50" t="str">
        <f t="shared" ref="O50:O62" ca="1" si="78">BA50&amp;BB50&amp;BC50&amp;BD50&amp;BE50</f>
        <v>+x-6</v>
      </c>
      <c r="Q50" s="78" t="s">
        <v>229</v>
      </c>
      <c r="R50" t="str">
        <f t="shared" ca="1" si="55"/>
        <v>(x-2)(x+3)=</v>
      </c>
      <c r="S50" t="s">
        <v>230</v>
      </c>
      <c r="T50" s="78" t="s">
        <v>229</v>
      </c>
      <c r="U50" t="str">
        <f t="shared" ca="1" si="56"/>
        <v>x^2+x-6</v>
      </c>
      <c r="V50" t="s">
        <v>230</v>
      </c>
      <c r="W50" t="str">
        <f t="shared" ca="1" si="57"/>
        <v>\\(\\quad (x-2)(x+3)= \\)</v>
      </c>
      <c r="X50" t="str">
        <f t="shared" ca="1" si="58"/>
        <v>\\(\\quad x^2+x-6 \\)</v>
      </c>
      <c r="AL50" s="20" t="str">
        <f t="shared" ca="1" si="59"/>
        <v>(x</v>
      </c>
      <c r="AM50" t="str">
        <f t="shared" ca="1" si="60"/>
        <v>-</v>
      </c>
      <c r="AN50">
        <f t="shared" ca="1" si="61"/>
        <v>2</v>
      </c>
      <c r="AO50" s="20" t="str">
        <f t="shared" ca="1" si="62"/>
        <v>)</v>
      </c>
      <c r="AP50" s="5" t="str">
        <f t="shared" ca="1" si="63"/>
        <v>(x</v>
      </c>
      <c r="AQ50" t="str">
        <f t="shared" ca="1" si="64"/>
        <v>+</v>
      </c>
      <c r="AR50">
        <f t="shared" ca="1" si="65"/>
        <v>3</v>
      </c>
      <c r="AS50" t="str">
        <f t="shared" ca="1" si="66"/>
        <v>)</v>
      </c>
      <c r="AT50" s="1">
        <f t="shared" ca="1" si="67"/>
        <v>-2</v>
      </c>
      <c r="AU50" s="1">
        <f t="shared" ca="1" si="67"/>
        <v>3</v>
      </c>
      <c r="AV50" s="1">
        <f t="shared" ca="1" si="68"/>
        <v>3</v>
      </c>
      <c r="AW50" s="8">
        <f t="shared" ca="1" si="69"/>
        <v>1</v>
      </c>
      <c r="AX50" s="8">
        <f t="shared" ca="1" si="70"/>
        <v>-6</v>
      </c>
      <c r="AY50" t="str">
        <f t="shared" ref="AY50:AY62" ca="1" si="79">AL50&amp;AM50&amp;AN50&amp;AO50&amp;AP50&amp;AQ50&amp;AR50&amp;AS50</f>
        <v>(x-2)(x+3)</v>
      </c>
      <c r="BA50" t="str">
        <f t="shared" ref="BA50:BA62" ca="1" si="80">IF(AW50&gt;=1,"+",IF(AW50&lt;=-1,"-",""))</f>
        <v>+</v>
      </c>
      <c r="BB50" s="7" t="str">
        <f t="shared" ref="BB50:BB62" ca="1" si="81">IF(AW50=0,"",IF(AW50=1,"",IF(AW50=-1,"",ABS(AW50))))</f>
        <v/>
      </c>
      <c r="BC50" s="6" t="str">
        <f t="shared" ref="BC50:BC62" ca="1" si="82">IF(AW50=0,"","x")</f>
        <v>x</v>
      </c>
      <c r="BD50" t="str">
        <f t="shared" ref="BD50:BD62" ca="1" si="83">IF(AX50&gt;=1,"+",IF(AX50&lt;=-1,"-","" ))</f>
        <v>-</v>
      </c>
      <c r="BE50" s="8">
        <f t="shared" ref="BE50:BE62" ca="1" si="84">IF(AX50=0,"",ABS(AX50))</f>
        <v>6</v>
      </c>
      <c r="BF50" t="s">
        <v>13</v>
      </c>
      <c r="BG50" t="s">
        <v>345</v>
      </c>
      <c r="BH50">
        <f t="shared" ref="BH50:BH113" ca="1" si="85">IF(OR(AT50=0,AV50=0),5700,6400)</f>
        <v>6400</v>
      </c>
    </row>
    <row r="51" spans="2:60" x14ac:dyDescent="0.55000000000000004">
      <c r="B51" s="27">
        <v>3</v>
      </c>
      <c r="C51" s="1" t="s">
        <v>5</v>
      </c>
      <c r="D51" s="51" t="s">
        <v>60</v>
      </c>
      <c r="E51" s="50" t="str">
        <f t="shared" ca="1" si="50"/>
        <v>m6400</v>
      </c>
      <c r="F51" s="50" t="str">
        <f t="shared" ca="1" si="51"/>
        <v>\\(\\quad (x+4)(x-10)= \\)</v>
      </c>
      <c r="G51" s="50" t="str">
        <f t="shared" ca="1" si="52"/>
        <v>\\(\\quad x^2-6x-40 \\)</v>
      </c>
      <c r="H51" s="50" t="s">
        <v>62</v>
      </c>
      <c r="I51" s="89" t="str">
        <f t="shared" ca="1" si="53"/>
        <v>INSERT INTO math(tangen,question,answer,editor,date,count) VALUES('m6400','\\(\\quad (x+4)(x-10)= \\)','\\(\\quad x^2-6x-40 \\)','harazono',NOW(),0);</v>
      </c>
      <c r="J51" s="1"/>
      <c r="K51" t="str">
        <f t="shared" ca="1" si="77"/>
        <v>(x+4)(x-10)</v>
      </c>
      <c r="L51" t="str">
        <f t="shared" ca="1" si="54"/>
        <v/>
      </c>
      <c r="M51" s="4" t="s">
        <v>13</v>
      </c>
      <c r="N51" s="5" t="s">
        <v>251</v>
      </c>
      <c r="O51" t="str">
        <f t="shared" ca="1" si="78"/>
        <v>-6x-40</v>
      </c>
      <c r="Q51" s="78" t="s">
        <v>229</v>
      </c>
      <c r="R51" t="str">
        <f t="shared" ca="1" si="55"/>
        <v>(x+4)(x-10)=</v>
      </c>
      <c r="S51" t="s">
        <v>230</v>
      </c>
      <c r="T51" s="78" t="s">
        <v>229</v>
      </c>
      <c r="U51" t="str">
        <f t="shared" ca="1" si="56"/>
        <v>x^2-6x-40</v>
      </c>
      <c r="V51" t="s">
        <v>230</v>
      </c>
      <c r="W51" t="str">
        <f t="shared" ca="1" si="57"/>
        <v>\\(\\quad (x+4)(x-10)= \\)</v>
      </c>
      <c r="X51" t="str">
        <f t="shared" ca="1" si="58"/>
        <v>\\(\\quad x^2-6x-40 \\)</v>
      </c>
      <c r="AL51" s="20" t="str">
        <f t="shared" ca="1" si="59"/>
        <v>(x</v>
      </c>
      <c r="AM51" t="str">
        <f t="shared" ca="1" si="60"/>
        <v>+</v>
      </c>
      <c r="AN51">
        <f t="shared" ca="1" si="61"/>
        <v>4</v>
      </c>
      <c r="AO51" s="20" t="str">
        <f t="shared" ca="1" si="62"/>
        <v>)</v>
      </c>
      <c r="AP51" s="5" t="str">
        <f t="shared" ca="1" si="63"/>
        <v>(x</v>
      </c>
      <c r="AQ51" t="str">
        <f t="shared" ca="1" si="64"/>
        <v>-</v>
      </c>
      <c r="AR51">
        <f t="shared" ca="1" si="65"/>
        <v>10</v>
      </c>
      <c r="AS51" t="str">
        <f t="shared" ca="1" si="66"/>
        <v>)</v>
      </c>
      <c r="AT51" s="1">
        <f t="shared" ca="1" si="67"/>
        <v>4</v>
      </c>
      <c r="AU51" s="1">
        <f t="shared" ca="1" si="67"/>
        <v>-10</v>
      </c>
      <c r="AV51" s="1">
        <f t="shared" ca="1" si="68"/>
        <v>-10</v>
      </c>
      <c r="AW51" s="8">
        <f t="shared" ca="1" si="69"/>
        <v>-6</v>
      </c>
      <c r="AX51" s="8">
        <f t="shared" ca="1" si="70"/>
        <v>-40</v>
      </c>
      <c r="AY51" t="str">
        <f t="shared" ca="1" si="79"/>
        <v>(x+4)(x-10)</v>
      </c>
      <c r="BA51" t="str">
        <f t="shared" ca="1" si="80"/>
        <v>-</v>
      </c>
      <c r="BB51" s="7">
        <f t="shared" ca="1" si="81"/>
        <v>6</v>
      </c>
      <c r="BC51" s="6" t="str">
        <f t="shared" ca="1" si="82"/>
        <v>x</v>
      </c>
      <c r="BD51" t="str">
        <f t="shared" ca="1" si="83"/>
        <v>-</v>
      </c>
      <c r="BE51" s="8">
        <f t="shared" ca="1" si="84"/>
        <v>40</v>
      </c>
      <c r="BF51" t="s">
        <v>13</v>
      </c>
      <c r="BG51" t="s">
        <v>345</v>
      </c>
      <c r="BH51">
        <f t="shared" ca="1" si="85"/>
        <v>6400</v>
      </c>
    </row>
    <row r="52" spans="2:60" x14ac:dyDescent="0.55000000000000004">
      <c r="B52" s="27">
        <v>4</v>
      </c>
      <c r="C52" s="1" t="s">
        <v>5</v>
      </c>
      <c r="D52" s="51" t="s">
        <v>60</v>
      </c>
      <c r="E52" s="50" t="str">
        <f t="shared" ca="1" si="50"/>
        <v>m6400</v>
      </c>
      <c r="F52" s="50" t="str">
        <f t="shared" ca="1" si="51"/>
        <v>\\(\\quad (x-3)(x-7)= \\)</v>
      </c>
      <c r="G52" s="50" t="str">
        <f t="shared" ca="1" si="52"/>
        <v>\\(\\quad x^2-10x+21 \\)</v>
      </c>
      <c r="H52" s="50" t="s">
        <v>62</v>
      </c>
      <c r="I52" s="89" t="str">
        <f t="shared" ca="1" si="53"/>
        <v>INSERT INTO math(tangen,question,answer,editor,date,count) VALUES('m6400','\\(\\quad (x-3)(x-7)= \\)','\\(\\quad x^2-10x+21 \\)','harazono',NOW(),0);</v>
      </c>
      <c r="J52" s="1"/>
      <c r="K52" t="str">
        <f t="shared" ca="1" si="77"/>
        <v>(x-3)(x-7)</v>
      </c>
      <c r="L52" t="str">
        <f t="shared" ca="1" si="54"/>
        <v/>
      </c>
      <c r="M52" s="4" t="s">
        <v>13</v>
      </c>
      <c r="N52" s="5" t="s">
        <v>251</v>
      </c>
      <c r="O52" t="str">
        <f t="shared" ca="1" si="78"/>
        <v>-10x+21</v>
      </c>
      <c r="Q52" s="78" t="s">
        <v>229</v>
      </c>
      <c r="R52" t="str">
        <f t="shared" ca="1" si="55"/>
        <v>(x-3)(x-7)=</v>
      </c>
      <c r="S52" t="s">
        <v>230</v>
      </c>
      <c r="T52" s="78" t="s">
        <v>229</v>
      </c>
      <c r="U52" t="str">
        <f t="shared" ca="1" si="56"/>
        <v>x^2-10x+21</v>
      </c>
      <c r="V52" t="s">
        <v>230</v>
      </c>
      <c r="W52" t="str">
        <f t="shared" ca="1" si="57"/>
        <v>\\(\\quad (x-3)(x-7)= \\)</v>
      </c>
      <c r="X52" t="str">
        <f t="shared" ca="1" si="58"/>
        <v>\\(\\quad x^2-10x+21 \\)</v>
      </c>
      <c r="AL52" s="20" t="str">
        <f t="shared" ca="1" si="59"/>
        <v>(x</v>
      </c>
      <c r="AM52" t="str">
        <f t="shared" ca="1" si="60"/>
        <v>-</v>
      </c>
      <c r="AN52">
        <f t="shared" ca="1" si="61"/>
        <v>3</v>
      </c>
      <c r="AO52" s="20" t="str">
        <f t="shared" ca="1" si="62"/>
        <v>)</v>
      </c>
      <c r="AP52" s="5" t="str">
        <f t="shared" ca="1" si="63"/>
        <v>(x</v>
      </c>
      <c r="AQ52" t="str">
        <f t="shared" ca="1" si="64"/>
        <v>-</v>
      </c>
      <c r="AR52">
        <f t="shared" ca="1" si="65"/>
        <v>7</v>
      </c>
      <c r="AS52" t="str">
        <f t="shared" ca="1" si="66"/>
        <v>)</v>
      </c>
      <c r="AT52" s="1">
        <f t="shared" ca="1" si="67"/>
        <v>-3</v>
      </c>
      <c r="AU52" s="1">
        <f t="shared" ca="1" si="67"/>
        <v>-7</v>
      </c>
      <c r="AV52" s="1">
        <f t="shared" ca="1" si="68"/>
        <v>-7</v>
      </c>
      <c r="AW52" s="8">
        <f t="shared" ca="1" si="69"/>
        <v>-10</v>
      </c>
      <c r="AX52" s="8">
        <f t="shared" ca="1" si="70"/>
        <v>21</v>
      </c>
      <c r="AY52" t="str">
        <f t="shared" ca="1" si="79"/>
        <v>(x-3)(x-7)</v>
      </c>
      <c r="BA52" t="str">
        <f t="shared" ca="1" si="80"/>
        <v>-</v>
      </c>
      <c r="BB52" s="7">
        <f t="shared" ca="1" si="81"/>
        <v>10</v>
      </c>
      <c r="BC52" s="6" t="str">
        <f t="shared" ca="1" si="82"/>
        <v>x</v>
      </c>
      <c r="BD52" t="str">
        <f t="shared" ca="1" si="83"/>
        <v>+</v>
      </c>
      <c r="BE52" s="8">
        <f t="shared" ca="1" si="84"/>
        <v>21</v>
      </c>
      <c r="BF52" t="s">
        <v>13</v>
      </c>
      <c r="BG52" t="s">
        <v>345</v>
      </c>
      <c r="BH52">
        <f t="shared" ca="1" si="85"/>
        <v>6400</v>
      </c>
    </row>
    <row r="53" spans="2:60" x14ac:dyDescent="0.55000000000000004">
      <c r="B53" s="27">
        <v>5</v>
      </c>
      <c r="C53" s="1" t="s">
        <v>5</v>
      </c>
      <c r="D53" s="51" t="s">
        <v>60</v>
      </c>
      <c r="E53" s="50" t="str">
        <f t="shared" ca="1" si="50"/>
        <v>m6400</v>
      </c>
      <c r="F53" s="50" t="str">
        <f t="shared" ca="1" si="51"/>
        <v>\\(\\quad (x+2)(x+6)= \\)</v>
      </c>
      <c r="G53" s="50" t="str">
        <f t="shared" ca="1" si="52"/>
        <v>\\(\\quad x^2+8x+12 \\)</v>
      </c>
      <c r="H53" s="50" t="s">
        <v>62</v>
      </c>
      <c r="I53" s="89" t="str">
        <f t="shared" ca="1" si="53"/>
        <v>INSERT INTO math(tangen,question,answer,editor,date,count) VALUES('m6400','\\(\\quad (x+2)(x+6)= \\)','\\(\\quad x^2+8x+12 \\)','harazono',NOW(),0);</v>
      </c>
      <c r="J53" s="1"/>
      <c r="K53" t="str">
        <f t="shared" ca="1" si="77"/>
        <v>(x+2)(x+6)</v>
      </c>
      <c r="L53" t="str">
        <f t="shared" ca="1" si="54"/>
        <v/>
      </c>
      <c r="M53" s="4" t="s">
        <v>13</v>
      </c>
      <c r="N53" s="5" t="s">
        <v>251</v>
      </c>
      <c r="O53" t="str">
        <f t="shared" ca="1" si="78"/>
        <v>+8x+12</v>
      </c>
      <c r="Q53" s="78" t="s">
        <v>229</v>
      </c>
      <c r="R53" t="str">
        <f t="shared" ca="1" si="55"/>
        <v>(x+2)(x+6)=</v>
      </c>
      <c r="S53" t="s">
        <v>230</v>
      </c>
      <c r="T53" s="78" t="s">
        <v>229</v>
      </c>
      <c r="U53" t="str">
        <f t="shared" ca="1" si="56"/>
        <v>x^2+8x+12</v>
      </c>
      <c r="V53" t="s">
        <v>230</v>
      </c>
      <c r="W53" t="str">
        <f t="shared" ca="1" si="57"/>
        <v>\\(\\quad (x+2)(x+6)= \\)</v>
      </c>
      <c r="X53" t="str">
        <f t="shared" ca="1" si="58"/>
        <v>\\(\\quad x^2+8x+12 \\)</v>
      </c>
      <c r="AL53" s="20" t="str">
        <f t="shared" ca="1" si="59"/>
        <v>(x</v>
      </c>
      <c r="AM53" t="str">
        <f t="shared" ca="1" si="60"/>
        <v>+</v>
      </c>
      <c r="AN53">
        <f t="shared" ca="1" si="61"/>
        <v>2</v>
      </c>
      <c r="AO53" s="20" t="str">
        <f t="shared" ca="1" si="62"/>
        <v>)</v>
      </c>
      <c r="AP53" s="5" t="str">
        <f t="shared" ca="1" si="63"/>
        <v>(x</v>
      </c>
      <c r="AQ53" t="str">
        <f t="shared" ca="1" si="64"/>
        <v>+</v>
      </c>
      <c r="AR53">
        <f t="shared" ca="1" si="65"/>
        <v>6</v>
      </c>
      <c r="AS53" t="str">
        <f t="shared" ca="1" si="66"/>
        <v>)</v>
      </c>
      <c r="AT53" s="1">
        <f t="shared" ca="1" si="67"/>
        <v>2</v>
      </c>
      <c r="AU53" s="1">
        <f t="shared" ca="1" si="67"/>
        <v>6</v>
      </c>
      <c r="AV53" s="1">
        <f t="shared" ca="1" si="68"/>
        <v>6</v>
      </c>
      <c r="AW53" s="8">
        <f t="shared" ca="1" si="69"/>
        <v>8</v>
      </c>
      <c r="AX53" s="8">
        <f t="shared" ca="1" si="70"/>
        <v>12</v>
      </c>
      <c r="AY53" t="str">
        <f t="shared" ca="1" si="79"/>
        <v>(x+2)(x+6)</v>
      </c>
      <c r="BA53" t="str">
        <f t="shared" ca="1" si="80"/>
        <v>+</v>
      </c>
      <c r="BB53" s="7">
        <f t="shared" ca="1" si="81"/>
        <v>8</v>
      </c>
      <c r="BC53" s="6" t="str">
        <f t="shared" ca="1" si="82"/>
        <v>x</v>
      </c>
      <c r="BD53" t="str">
        <f t="shared" ca="1" si="83"/>
        <v>+</v>
      </c>
      <c r="BE53" s="8">
        <f t="shared" ca="1" si="84"/>
        <v>12</v>
      </c>
      <c r="BF53" t="s">
        <v>13</v>
      </c>
      <c r="BG53" t="s">
        <v>345</v>
      </c>
      <c r="BH53">
        <f t="shared" ca="1" si="85"/>
        <v>6400</v>
      </c>
    </row>
    <row r="54" spans="2:60" x14ac:dyDescent="0.55000000000000004">
      <c r="B54" s="27">
        <v>6</v>
      </c>
      <c r="C54" s="1" t="s">
        <v>5</v>
      </c>
      <c r="D54" s="51" t="s">
        <v>60</v>
      </c>
      <c r="E54" s="50" t="str">
        <f t="shared" ca="1" si="50"/>
        <v>m6400</v>
      </c>
      <c r="F54" s="50" t="str">
        <f t="shared" ca="1" si="51"/>
        <v>\\(\\quad (x+6)(x+9)= \\)</v>
      </c>
      <c r="G54" s="50" t="str">
        <f t="shared" ca="1" si="52"/>
        <v>\\(\\quad x^2+15x+54 \\)</v>
      </c>
      <c r="H54" s="50" t="s">
        <v>62</v>
      </c>
      <c r="I54" s="89" t="str">
        <f t="shared" ca="1" si="53"/>
        <v>INSERT INTO math(tangen,question,answer,editor,date,count) VALUES('m6400','\\(\\quad (x+6)(x+9)= \\)','\\(\\quad x^2+15x+54 \\)','harazono',NOW(),0);</v>
      </c>
      <c r="J54" s="1"/>
      <c r="K54" t="str">
        <f t="shared" ca="1" si="77"/>
        <v>(x+6)(x+9)</v>
      </c>
      <c r="L54" t="str">
        <f t="shared" ca="1" si="54"/>
        <v/>
      </c>
      <c r="M54" s="4" t="s">
        <v>13</v>
      </c>
      <c r="N54" s="5" t="s">
        <v>251</v>
      </c>
      <c r="O54" t="str">
        <f t="shared" ca="1" si="78"/>
        <v>+15x+54</v>
      </c>
      <c r="Q54" s="78" t="s">
        <v>229</v>
      </c>
      <c r="R54" t="str">
        <f t="shared" ca="1" si="55"/>
        <v>(x+6)(x+9)=</v>
      </c>
      <c r="S54" t="s">
        <v>230</v>
      </c>
      <c r="T54" s="78" t="s">
        <v>229</v>
      </c>
      <c r="U54" t="str">
        <f t="shared" ca="1" si="56"/>
        <v>x^2+15x+54</v>
      </c>
      <c r="V54" t="s">
        <v>230</v>
      </c>
      <c r="W54" t="str">
        <f t="shared" ca="1" si="57"/>
        <v>\\(\\quad (x+6)(x+9)= \\)</v>
      </c>
      <c r="X54" t="str">
        <f t="shared" ca="1" si="58"/>
        <v>\\(\\quad x^2+15x+54 \\)</v>
      </c>
      <c r="AL54" s="20" t="str">
        <f t="shared" ca="1" si="59"/>
        <v>(x</v>
      </c>
      <c r="AM54" t="str">
        <f t="shared" ca="1" si="60"/>
        <v>+</v>
      </c>
      <c r="AN54">
        <f t="shared" ca="1" si="61"/>
        <v>6</v>
      </c>
      <c r="AO54" s="20" t="str">
        <f t="shared" ca="1" si="62"/>
        <v>)</v>
      </c>
      <c r="AP54" s="5" t="str">
        <f t="shared" ca="1" si="63"/>
        <v>(x</v>
      </c>
      <c r="AQ54" t="str">
        <f t="shared" ca="1" si="64"/>
        <v>+</v>
      </c>
      <c r="AR54">
        <f t="shared" ca="1" si="65"/>
        <v>9</v>
      </c>
      <c r="AS54" t="str">
        <f t="shared" ca="1" si="66"/>
        <v>)</v>
      </c>
      <c r="AT54" s="1">
        <f t="shared" ca="1" si="67"/>
        <v>6</v>
      </c>
      <c r="AU54" s="1">
        <f t="shared" ca="1" si="67"/>
        <v>9</v>
      </c>
      <c r="AV54" s="1">
        <f t="shared" ca="1" si="68"/>
        <v>9</v>
      </c>
      <c r="AW54" s="8">
        <f t="shared" ca="1" si="69"/>
        <v>15</v>
      </c>
      <c r="AX54" s="8">
        <f t="shared" ca="1" si="70"/>
        <v>54</v>
      </c>
      <c r="AY54" t="str">
        <f t="shared" ca="1" si="79"/>
        <v>(x+6)(x+9)</v>
      </c>
      <c r="BA54" t="str">
        <f t="shared" ca="1" si="80"/>
        <v>+</v>
      </c>
      <c r="BB54" s="7">
        <f t="shared" ca="1" si="81"/>
        <v>15</v>
      </c>
      <c r="BC54" s="6" t="str">
        <f t="shared" ca="1" si="82"/>
        <v>x</v>
      </c>
      <c r="BD54" t="str">
        <f t="shared" ca="1" si="83"/>
        <v>+</v>
      </c>
      <c r="BE54" s="8">
        <f t="shared" ca="1" si="84"/>
        <v>54</v>
      </c>
      <c r="BF54" t="s">
        <v>13</v>
      </c>
      <c r="BG54" t="s">
        <v>345</v>
      </c>
      <c r="BH54">
        <f t="shared" ca="1" si="85"/>
        <v>6400</v>
      </c>
    </row>
    <row r="55" spans="2:60" x14ac:dyDescent="0.55000000000000004">
      <c r="B55" s="27">
        <v>7</v>
      </c>
      <c r="C55" s="1" t="s">
        <v>5</v>
      </c>
      <c r="D55" s="51" t="s">
        <v>60</v>
      </c>
      <c r="E55" s="50" t="str">
        <f t="shared" ca="1" si="50"/>
        <v>m6400</v>
      </c>
      <c r="F55" s="50" t="str">
        <f t="shared" ca="1" si="51"/>
        <v>\\(\\quad (x-2)(x-8)= \\)</v>
      </c>
      <c r="G55" s="50" t="str">
        <f t="shared" ca="1" si="52"/>
        <v>\\(\\quad x^2-10x+16 \\)</v>
      </c>
      <c r="H55" s="50" t="s">
        <v>62</v>
      </c>
      <c r="I55" s="89" t="str">
        <f t="shared" ca="1" si="53"/>
        <v>INSERT INTO math(tangen,question,answer,editor,date,count) VALUES('m6400','\\(\\quad (x-2)(x-8)= \\)','\\(\\quad x^2-10x+16 \\)','harazono',NOW(),0);</v>
      </c>
      <c r="J55" s="1"/>
      <c r="K55" t="str">
        <f t="shared" ca="1" si="77"/>
        <v>(x-2)(x-8)</v>
      </c>
      <c r="L55" t="str">
        <f t="shared" ca="1" si="54"/>
        <v/>
      </c>
      <c r="M55" s="4" t="s">
        <v>13</v>
      </c>
      <c r="N55" s="5" t="s">
        <v>251</v>
      </c>
      <c r="O55" t="str">
        <f t="shared" ca="1" si="78"/>
        <v>-10x+16</v>
      </c>
      <c r="Q55" s="78" t="s">
        <v>229</v>
      </c>
      <c r="R55" t="str">
        <f t="shared" ca="1" si="55"/>
        <v>(x-2)(x-8)=</v>
      </c>
      <c r="S55" t="s">
        <v>230</v>
      </c>
      <c r="T55" s="78" t="s">
        <v>229</v>
      </c>
      <c r="U55" t="str">
        <f t="shared" ca="1" si="56"/>
        <v>x^2-10x+16</v>
      </c>
      <c r="V55" t="s">
        <v>230</v>
      </c>
      <c r="W55" t="str">
        <f t="shared" ca="1" si="57"/>
        <v>\\(\\quad (x-2)(x-8)= \\)</v>
      </c>
      <c r="X55" t="str">
        <f t="shared" ca="1" si="58"/>
        <v>\\(\\quad x^2-10x+16 \\)</v>
      </c>
      <c r="AL55" s="20" t="str">
        <f t="shared" ca="1" si="59"/>
        <v>(x</v>
      </c>
      <c r="AM55" t="str">
        <f t="shared" ca="1" si="60"/>
        <v>-</v>
      </c>
      <c r="AN55">
        <f t="shared" ca="1" si="61"/>
        <v>2</v>
      </c>
      <c r="AO55" s="20" t="str">
        <f t="shared" ca="1" si="62"/>
        <v>)</v>
      </c>
      <c r="AP55" s="5" t="str">
        <f t="shared" ca="1" si="63"/>
        <v>(x</v>
      </c>
      <c r="AQ55" t="str">
        <f t="shared" ca="1" si="64"/>
        <v>-</v>
      </c>
      <c r="AR55">
        <f t="shared" ca="1" si="65"/>
        <v>8</v>
      </c>
      <c r="AS55" t="str">
        <f t="shared" ca="1" si="66"/>
        <v>)</v>
      </c>
      <c r="AT55" s="1">
        <f t="shared" ca="1" si="67"/>
        <v>-2</v>
      </c>
      <c r="AU55" s="1">
        <f t="shared" ca="1" si="67"/>
        <v>-8</v>
      </c>
      <c r="AV55" s="1">
        <f t="shared" ca="1" si="68"/>
        <v>-8</v>
      </c>
      <c r="AW55" s="8">
        <f t="shared" ca="1" si="69"/>
        <v>-10</v>
      </c>
      <c r="AX55" s="8">
        <f t="shared" ca="1" si="70"/>
        <v>16</v>
      </c>
      <c r="AY55" t="str">
        <f t="shared" ca="1" si="79"/>
        <v>(x-2)(x-8)</v>
      </c>
      <c r="BA55" t="str">
        <f t="shared" ca="1" si="80"/>
        <v>-</v>
      </c>
      <c r="BB55" s="7">
        <f t="shared" ca="1" si="81"/>
        <v>10</v>
      </c>
      <c r="BC55" s="6" t="str">
        <f t="shared" ca="1" si="82"/>
        <v>x</v>
      </c>
      <c r="BD55" t="str">
        <f t="shared" ca="1" si="83"/>
        <v>+</v>
      </c>
      <c r="BE55" s="8">
        <f t="shared" ca="1" si="84"/>
        <v>16</v>
      </c>
      <c r="BF55" t="s">
        <v>13</v>
      </c>
      <c r="BG55" t="s">
        <v>345</v>
      </c>
      <c r="BH55">
        <f t="shared" ca="1" si="85"/>
        <v>6400</v>
      </c>
    </row>
    <row r="56" spans="2:60" x14ac:dyDescent="0.55000000000000004">
      <c r="B56" s="27">
        <v>8</v>
      </c>
      <c r="C56" s="1" t="s">
        <v>5</v>
      </c>
      <c r="D56" s="51" t="s">
        <v>60</v>
      </c>
      <c r="E56" s="50" t="str">
        <f t="shared" ca="1" si="50"/>
        <v>m6400</v>
      </c>
      <c r="F56" s="50" t="str">
        <f t="shared" ca="1" si="51"/>
        <v>\\(\\quad (x+6)(x+10)= \\)</v>
      </c>
      <c r="G56" s="50" t="str">
        <f t="shared" ca="1" si="52"/>
        <v>\\(\\quad x^2+16x+60 \\)</v>
      </c>
      <c r="H56" s="50" t="s">
        <v>62</v>
      </c>
      <c r="I56" s="89" t="str">
        <f t="shared" ca="1" si="53"/>
        <v>INSERT INTO math(tangen,question,answer,editor,date,count) VALUES('m6400','\\(\\quad (x+6)(x+10)= \\)','\\(\\quad x^2+16x+60 \\)','harazono',NOW(),0);</v>
      </c>
      <c r="J56" s="1"/>
      <c r="K56" t="str">
        <f t="shared" ca="1" si="77"/>
        <v>(x+6)(x+10)</v>
      </c>
      <c r="L56" t="str">
        <f t="shared" ca="1" si="54"/>
        <v/>
      </c>
      <c r="M56" s="4" t="s">
        <v>13</v>
      </c>
      <c r="N56" s="5" t="s">
        <v>251</v>
      </c>
      <c r="O56" t="str">
        <f t="shared" ca="1" si="78"/>
        <v>+16x+60</v>
      </c>
      <c r="Q56" s="78" t="s">
        <v>229</v>
      </c>
      <c r="R56" t="str">
        <f t="shared" ca="1" si="55"/>
        <v>(x+6)(x+10)=</v>
      </c>
      <c r="S56" t="s">
        <v>230</v>
      </c>
      <c r="T56" s="78" t="s">
        <v>229</v>
      </c>
      <c r="U56" t="str">
        <f t="shared" ca="1" si="56"/>
        <v>x^2+16x+60</v>
      </c>
      <c r="V56" t="s">
        <v>230</v>
      </c>
      <c r="W56" t="str">
        <f t="shared" ca="1" si="57"/>
        <v>\\(\\quad (x+6)(x+10)= \\)</v>
      </c>
      <c r="X56" t="str">
        <f t="shared" ca="1" si="58"/>
        <v>\\(\\quad x^2+16x+60 \\)</v>
      </c>
      <c r="AL56" s="20" t="str">
        <f t="shared" ca="1" si="59"/>
        <v>(x</v>
      </c>
      <c r="AM56" t="str">
        <f t="shared" ca="1" si="60"/>
        <v>+</v>
      </c>
      <c r="AN56">
        <f t="shared" ca="1" si="61"/>
        <v>6</v>
      </c>
      <c r="AO56" s="20" t="str">
        <f t="shared" ca="1" si="62"/>
        <v>)</v>
      </c>
      <c r="AP56" s="5" t="str">
        <f t="shared" ca="1" si="63"/>
        <v>(x</v>
      </c>
      <c r="AQ56" t="str">
        <f t="shared" ca="1" si="64"/>
        <v>+</v>
      </c>
      <c r="AR56">
        <f t="shared" ca="1" si="65"/>
        <v>10</v>
      </c>
      <c r="AS56" t="str">
        <f t="shared" ca="1" si="66"/>
        <v>)</v>
      </c>
      <c r="AT56" s="1">
        <f t="shared" ca="1" si="67"/>
        <v>6</v>
      </c>
      <c r="AU56" s="1">
        <f t="shared" ca="1" si="67"/>
        <v>10</v>
      </c>
      <c r="AV56" s="1">
        <f t="shared" ca="1" si="68"/>
        <v>10</v>
      </c>
      <c r="AW56" s="8">
        <f t="shared" ca="1" si="69"/>
        <v>16</v>
      </c>
      <c r="AX56" s="8">
        <f t="shared" ca="1" si="70"/>
        <v>60</v>
      </c>
      <c r="AY56" t="str">
        <f t="shared" ca="1" si="79"/>
        <v>(x+6)(x+10)</v>
      </c>
      <c r="BA56" t="str">
        <f t="shared" ca="1" si="80"/>
        <v>+</v>
      </c>
      <c r="BB56" s="7">
        <f t="shared" ca="1" si="81"/>
        <v>16</v>
      </c>
      <c r="BC56" s="6" t="str">
        <f t="shared" ca="1" si="82"/>
        <v>x</v>
      </c>
      <c r="BD56" t="str">
        <f t="shared" ca="1" si="83"/>
        <v>+</v>
      </c>
      <c r="BE56" s="8">
        <f t="shared" ca="1" si="84"/>
        <v>60</v>
      </c>
      <c r="BF56" t="s">
        <v>13</v>
      </c>
      <c r="BG56" t="s">
        <v>345</v>
      </c>
      <c r="BH56">
        <f t="shared" ca="1" si="85"/>
        <v>6400</v>
      </c>
    </row>
    <row r="57" spans="2:60" x14ac:dyDescent="0.55000000000000004">
      <c r="B57" s="27">
        <v>9</v>
      </c>
      <c r="C57" s="1" t="s">
        <v>5</v>
      </c>
      <c r="D57" s="51" t="s">
        <v>60</v>
      </c>
      <c r="E57" s="50" t="str">
        <f t="shared" ca="1" si="50"/>
        <v>m6400</v>
      </c>
      <c r="F57" s="50" t="str">
        <f t="shared" ca="1" si="51"/>
        <v>\\(\\quad (x+5)(x-8)= \\)</v>
      </c>
      <c r="G57" s="50" t="str">
        <f t="shared" ca="1" si="52"/>
        <v>\\(\\quad x^2-3x-40 \\)</v>
      </c>
      <c r="H57" s="50" t="s">
        <v>62</v>
      </c>
      <c r="I57" s="89" t="str">
        <f t="shared" ca="1" si="53"/>
        <v>INSERT INTO math(tangen,question,answer,editor,date,count) VALUES('m6400','\\(\\quad (x+5)(x-8)= \\)','\\(\\quad x^2-3x-40 \\)','harazono',NOW(),0);</v>
      </c>
      <c r="J57" s="1"/>
      <c r="K57" t="str">
        <f t="shared" ca="1" si="77"/>
        <v>(x+5)(x-8)</v>
      </c>
      <c r="L57" t="str">
        <f t="shared" ca="1" si="54"/>
        <v/>
      </c>
      <c r="M57" s="4" t="s">
        <v>13</v>
      </c>
      <c r="N57" s="5" t="s">
        <v>251</v>
      </c>
      <c r="O57" t="str">
        <f t="shared" ca="1" si="78"/>
        <v>-3x-40</v>
      </c>
      <c r="Q57" s="78" t="s">
        <v>229</v>
      </c>
      <c r="R57" t="str">
        <f t="shared" ca="1" si="55"/>
        <v>(x+5)(x-8)=</v>
      </c>
      <c r="S57" t="s">
        <v>230</v>
      </c>
      <c r="T57" s="78" t="s">
        <v>229</v>
      </c>
      <c r="U57" t="str">
        <f t="shared" ca="1" si="56"/>
        <v>x^2-3x-40</v>
      </c>
      <c r="V57" t="s">
        <v>230</v>
      </c>
      <c r="W57" t="str">
        <f t="shared" ca="1" si="57"/>
        <v>\\(\\quad (x+5)(x-8)= \\)</v>
      </c>
      <c r="X57" t="str">
        <f t="shared" ca="1" si="58"/>
        <v>\\(\\quad x^2-3x-40 \\)</v>
      </c>
      <c r="AL57" s="20" t="str">
        <f t="shared" ca="1" si="59"/>
        <v>(x</v>
      </c>
      <c r="AM57" t="str">
        <f t="shared" ca="1" si="60"/>
        <v>+</v>
      </c>
      <c r="AN57">
        <f t="shared" ca="1" si="61"/>
        <v>5</v>
      </c>
      <c r="AO57" s="20" t="str">
        <f t="shared" ca="1" si="62"/>
        <v>)</v>
      </c>
      <c r="AP57" s="5" t="str">
        <f t="shared" ca="1" si="63"/>
        <v>(x</v>
      </c>
      <c r="AQ57" t="str">
        <f t="shared" ca="1" si="64"/>
        <v>-</v>
      </c>
      <c r="AR57">
        <f t="shared" ca="1" si="65"/>
        <v>8</v>
      </c>
      <c r="AS57" t="str">
        <f t="shared" ca="1" si="66"/>
        <v>)</v>
      </c>
      <c r="AT57" s="1">
        <f t="shared" ca="1" si="67"/>
        <v>5</v>
      </c>
      <c r="AU57" s="1">
        <f t="shared" ca="1" si="67"/>
        <v>-8</v>
      </c>
      <c r="AV57" s="1">
        <f t="shared" ca="1" si="68"/>
        <v>-8</v>
      </c>
      <c r="AW57" s="8">
        <f t="shared" ca="1" si="69"/>
        <v>-3</v>
      </c>
      <c r="AX57" s="8">
        <f t="shared" ca="1" si="70"/>
        <v>-40</v>
      </c>
      <c r="AY57" t="str">
        <f t="shared" ca="1" si="79"/>
        <v>(x+5)(x-8)</v>
      </c>
      <c r="BA57" t="str">
        <f t="shared" ca="1" si="80"/>
        <v>-</v>
      </c>
      <c r="BB57" s="7">
        <f t="shared" ca="1" si="81"/>
        <v>3</v>
      </c>
      <c r="BC57" s="6" t="str">
        <f t="shared" ca="1" si="82"/>
        <v>x</v>
      </c>
      <c r="BD57" t="str">
        <f t="shared" ca="1" si="83"/>
        <v>-</v>
      </c>
      <c r="BE57" s="8">
        <f t="shared" ca="1" si="84"/>
        <v>40</v>
      </c>
      <c r="BF57" t="s">
        <v>13</v>
      </c>
      <c r="BG57" t="s">
        <v>345</v>
      </c>
      <c r="BH57">
        <f t="shared" ca="1" si="85"/>
        <v>6400</v>
      </c>
    </row>
    <row r="58" spans="2:60" x14ac:dyDescent="0.55000000000000004">
      <c r="B58" s="27">
        <v>10</v>
      </c>
      <c r="C58" s="1" t="s">
        <v>5</v>
      </c>
      <c r="D58" s="51" t="s">
        <v>60</v>
      </c>
      <c r="E58" s="50" t="str">
        <f t="shared" ca="1" si="50"/>
        <v>m6400</v>
      </c>
      <c r="F58" s="50" t="str">
        <f t="shared" ca="1" si="51"/>
        <v>\\(\\quad (x-3)(x+8)= \\)</v>
      </c>
      <c r="G58" s="50" t="str">
        <f t="shared" ca="1" si="52"/>
        <v>\\(\\quad x^2+5x-24 \\)</v>
      </c>
      <c r="H58" s="50" t="s">
        <v>62</v>
      </c>
      <c r="I58" s="89" t="str">
        <f t="shared" ca="1" si="53"/>
        <v>INSERT INTO math(tangen,question,answer,editor,date,count) VALUES('m6400','\\(\\quad (x-3)(x+8)= \\)','\\(\\quad x^2+5x-24 \\)','harazono',NOW(),0);</v>
      </c>
      <c r="J58" s="1"/>
      <c r="K58" t="str">
        <f t="shared" ca="1" si="77"/>
        <v>(x-3)(x+8)</v>
      </c>
      <c r="L58" t="str">
        <f t="shared" ca="1" si="54"/>
        <v/>
      </c>
      <c r="M58" s="4" t="s">
        <v>13</v>
      </c>
      <c r="N58" s="5" t="s">
        <v>251</v>
      </c>
      <c r="O58" t="str">
        <f t="shared" ca="1" si="78"/>
        <v>+5x-24</v>
      </c>
      <c r="Q58" s="78" t="s">
        <v>229</v>
      </c>
      <c r="R58" t="str">
        <f t="shared" ca="1" si="55"/>
        <v>(x-3)(x+8)=</v>
      </c>
      <c r="S58" t="s">
        <v>230</v>
      </c>
      <c r="T58" s="78" t="s">
        <v>229</v>
      </c>
      <c r="U58" t="str">
        <f t="shared" ca="1" si="56"/>
        <v>x^2+5x-24</v>
      </c>
      <c r="V58" t="s">
        <v>230</v>
      </c>
      <c r="W58" t="str">
        <f t="shared" ca="1" si="57"/>
        <v>\\(\\quad (x-3)(x+8)= \\)</v>
      </c>
      <c r="X58" t="str">
        <f t="shared" ca="1" si="58"/>
        <v>\\(\\quad x^2+5x-24 \\)</v>
      </c>
      <c r="AL58" s="20" t="str">
        <f t="shared" ca="1" si="59"/>
        <v>(x</v>
      </c>
      <c r="AM58" t="str">
        <f t="shared" ca="1" si="60"/>
        <v>-</v>
      </c>
      <c r="AN58">
        <f t="shared" ca="1" si="61"/>
        <v>3</v>
      </c>
      <c r="AO58" s="20" t="str">
        <f t="shared" ca="1" si="62"/>
        <v>)</v>
      </c>
      <c r="AP58" s="5" t="str">
        <f t="shared" ca="1" si="63"/>
        <v>(x</v>
      </c>
      <c r="AQ58" t="str">
        <f t="shared" ca="1" si="64"/>
        <v>+</v>
      </c>
      <c r="AR58">
        <f t="shared" ca="1" si="65"/>
        <v>8</v>
      </c>
      <c r="AS58" t="str">
        <f t="shared" ca="1" si="66"/>
        <v>)</v>
      </c>
      <c r="AT58" s="1">
        <f t="shared" ca="1" si="67"/>
        <v>-3</v>
      </c>
      <c r="AU58" s="1">
        <f t="shared" ca="1" si="67"/>
        <v>8</v>
      </c>
      <c r="AV58" s="1">
        <f t="shared" ca="1" si="68"/>
        <v>8</v>
      </c>
      <c r="AW58" s="8">
        <f t="shared" ca="1" si="69"/>
        <v>5</v>
      </c>
      <c r="AX58" s="8">
        <f t="shared" ca="1" si="70"/>
        <v>-24</v>
      </c>
      <c r="AY58" t="str">
        <f t="shared" ca="1" si="79"/>
        <v>(x-3)(x+8)</v>
      </c>
      <c r="BA58" t="str">
        <f t="shared" ca="1" si="80"/>
        <v>+</v>
      </c>
      <c r="BB58" s="7">
        <f t="shared" ca="1" si="81"/>
        <v>5</v>
      </c>
      <c r="BC58" s="6" t="str">
        <f t="shared" ca="1" si="82"/>
        <v>x</v>
      </c>
      <c r="BD58" t="str">
        <f t="shared" ca="1" si="83"/>
        <v>-</v>
      </c>
      <c r="BE58" s="8">
        <f t="shared" ca="1" si="84"/>
        <v>24</v>
      </c>
      <c r="BF58" t="s">
        <v>13</v>
      </c>
      <c r="BG58" t="s">
        <v>345</v>
      </c>
      <c r="BH58">
        <f t="shared" ca="1" si="85"/>
        <v>6400</v>
      </c>
    </row>
    <row r="59" spans="2:60" x14ac:dyDescent="0.55000000000000004">
      <c r="B59" s="27">
        <v>11</v>
      </c>
      <c r="C59" s="1" t="s">
        <v>5</v>
      </c>
      <c r="D59" s="51" t="s">
        <v>60</v>
      </c>
      <c r="E59" s="50" t="str">
        <f t="shared" ca="1" si="50"/>
        <v>m6400</v>
      </c>
      <c r="F59" s="50" t="str">
        <f t="shared" ca="1" si="51"/>
        <v>\\(\\quad (x+4)(x+6)= \\)</v>
      </c>
      <c r="G59" s="50" t="str">
        <f t="shared" ca="1" si="52"/>
        <v>\\(\\quad x^2+10x+24 \\)</v>
      </c>
      <c r="H59" s="50" t="s">
        <v>62</v>
      </c>
      <c r="I59" s="89" t="str">
        <f t="shared" ca="1" si="53"/>
        <v>INSERT INTO math(tangen,question,answer,editor,date,count) VALUES('m6400','\\(\\quad (x+4)(x+6)= \\)','\\(\\quad x^2+10x+24 \\)','harazono',NOW(),0);</v>
      </c>
      <c r="J59" s="1"/>
      <c r="K59" t="str">
        <f t="shared" ca="1" si="77"/>
        <v>(x+4)(x+6)</v>
      </c>
      <c r="L59" t="str">
        <f t="shared" ca="1" si="54"/>
        <v/>
      </c>
      <c r="M59" s="4" t="s">
        <v>13</v>
      </c>
      <c r="N59" s="5" t="s">
        <v>251</v>
      </c>
      <c r="O59" t="str">
        <f t="shared" ca="1" si="78"/>
        <v>+10x+24</v>
      </c>
      <c r="Q59" s="78" t="s">
        <v>229</v>
      </c>
      <c r="R59" t="str">
        <f t="shared" ca="1" si="55"/>
        <v>(x+4)(x+6)=</v>
      </c>
      <c r="S59" t="s">
        <v>230</v>
      </c>
      <c r="T59" s="78" t="s">
        <v>229</v>
      </c>
      <c r="U59" t="str">
        <f t="shared" ca="1" si="56"/>
        <v>x^2+10x+24</v>
      </c>
      <c r="V59" t="s">
        <v>230</v>
      </c>
      <c r="W59" t="str">
        <f t="shared" ca="1" si="57"/>
        <v>\\(\\quad (x+4)(x+6)= \\)</v>
      </c>
      <c r="X59" t="str">
        <f t="shared" ca="1" si="58"/>
        <v>\\(\\quad x^2+10x+24 \\)</v>
      </c>
      <c r="AL59" s="20" t="str">
        <f t="shared" ca="1" si="59"/>
        <v>(x</v>
      </c>
      <c r="AM59" t="str">
        <f t="shared" ca="1" si="60"/>
        <v>+</v>
      </c>
      <c r="AN59">
        <f t="shared" ca="1" si="61"/>
        <v>4</v>
      </c>
      <c r="AO59" s="20" t="str">
        <f t="shared" ca="1" si="62"/>
        <v>)</v>
      </c>
      <c r="AP59" s="5" t="str">
        <f t="shared" ca="1" si="63"/>
        <v>(x</v>
      </c>
      <c r="AQ59" t="str">
        <f t="shared" ca="1" si="64"/>
        <v>+</v>
      </c>
      <c r="AR59">
        <f t="shared" ca="1" si="65"/>
        <v>6</v>
      </c>
      <c r="AS59" t="str">
        <f t="shared" ca="1" si="66"/>
        <v>)</v>
      </c>
      <c r="AT59" s="1">
        <f t="shared" ca="1" si="67"/>
        <v>4</v>
      </c>
      <c r="AU59" s="1">
        <f t="shared" ca="1" si="67"/>
        <v>6</v>
      </c>
      <c r="AV59" s="1">
        <f t="shared" ca="1" si="68"/>
        <v>6</v>
      </c>
      <c r="AW59" s="8">
        <f t="shared" ca="1" si="69"/>
        <v>10</v>
      </c>
      <c r="AX59" s="8">
        <f t="shared" ca="1" si="70"/>
        <v>24</v>
      </c>
      <c r="AY59" t="str">
        <f t="shared" ca="1" si="79"/>
        <v>(x+4)(x+6)</v>
      </c>
      <c r="BA59" t="str">
        <f t="shared" ca="1" si="80"/>
        <v>+</v>
      </c>
      <c r="BB59" s="7">
        <f t="shared" ca="1" si="81"/>
        <v>10</v>
      </c>
      <c r="BC59" s="6" t="str">
        <f t="shared" ca="1" si="82"/>
        <v>x</v>
      </c>
      <c r="BD59" t="str">
        <f t="shared" ca="1" si="83"/>
        <v>+</v>
      </c>
      <c r="BE59" s="8">
        <f t="shared" ca="1" si="84"/>
        <v>24</v>
      </c>
      <c r="BF59" t="s">
        <v>13</v>
      </c>
      <c r="BG59" t="s">
        <v>345</v>
      </c>
      <c r="BH59">
        <f t="shared" ca="1" si="85"/>
        <v>6400</v>
      </c>
    </row>
    <row r="60" spans="2:60" x14ac:dyDescent="0.55000000000000004">
      <c r="B60" s="27">
        <v>12</v>
      </c>
      <c r="C60" s="1" t="s">
        <v>5</v>
      </c>
      <c r="D60" s="51" t="s">
        <v>60</v>
      </c>
      <c r="E60" s="50" t="str">
        <f t="shared" ca="1" si="50"/>
        <v>m6400</v>
      </c>
      <c r="F60" s="50" t="str">
        <f t="shared" ca="1" si="51"/>
        <v>\\(\\quad (x-4)(x-9)= \\)</v>
      </c>
      <c r="G60" s="50" t="str">
        <f t="shared" ca="1" si="52"/>
        <v>\\(\\quad x^2-13x+36 \\)</v>
      </c>
      <c r="H60" s="50" t="s">
        <v>62</v>
      </c>
      <c r="I60" s="89" t="str">
        <f t="shared" ca="1" si="53"/>
        <v>INSERT INTO math(tangen,question,answer,editor,date,count) VALUES('m6400','\\(\\quad (x-4)(x-9)= \\)','\\(\\quad x^2-13x+36 \\)','harazono',NOW(),0);</v>
      </c>
      <c r="J60" s="1"/>
      <c r="K60" t="str">
        <f t="shared" ca="1" si="77"/>
        <v>(x-4)(x-9)</v>
      </c>
      <c r="L60" t="str">
        <f t="shared" ca="1" si="54"/>
        <v/>
      </c>
      <c r="M60" s="4" t="s">
        <v>13</v>
      </c>
      <c r="N60" s="5" t="s">
        <v>251</v>
      </c>
      <c r="O60" t="str">
        <f t="shared" ca="1" si="78"/>
        <v>-13x+36</v>
      </c>
      <c r="Q60" s="78" t="s">
        <v>229</v>
      </c>
      <c r="R60" t="str">
        <f t="shared" ca="1" si="55"/>
        <v>(x-4)(x-9)=</v>
      </c>
      <c r="S60" t="s">
        <v>230</v>
      </c>
      <c r="T60" s="78" t="s">
        <v>229</v>
      </c>
      <c r="U60" t="str">
        <f t="shared" ca="1" si="56"/>
        <v>x^2-13x+36</v>
      </c>
      <c r="V60" t="s">
        <v>230</v>
      </c>
      <c r="W60" t="str">
        <f t="shared" ca="1" si="57"/>
        <v>\\(\\quad (x-4)(x-9)= \\)</v>
      </c>
      <c r="X60" t="str">
        <f t="shared" ca="1" si="58"/>
        <v>\\(\\quad x^2-13x+36 \\)</v>
      </c>
      <c r="AL60" s="20" t="str">
        <f t="shared" ca="1" si="59"/>
        <v>(x</v>
      </c>
      <c r="AM60" t="str">
        <f t="shared" ca="1" si="60"/>
        <v>-</v>
      </c>
      <c r="AN60">
        <f t="shared" ca="1" si="61"/>
        <v>4</v>
      </c>
      <c r="AO60" s="20" t="str">
        <f t="shared" ca="1" si="62"/>
        <v>)</v>
      </c>
      <c r="AP60" s="5" t="str">
        <f t="shared" ca="1" si="63"/>
        <v>(x</v>
      </c>
      <c r="AQ60" t="str">
        <f t="shared" ca="1" si="64"/>
        <v>-</v>
      </c>
      <c r="AR60">
        <f t="shared" ca="1" si="65"/>
        <v>9</v>
      </c>
      <c r="AS60" t="str">
        <f t="shared" ca="1" si="66"/>
        <v>)</v>
      </c>
      <c r="AT60" s="1">
        <f t="shared" ca="1" si="67"/>
        <v>-4</v>
      </c>
      <c r="AU60" s="1">
        <f t="shared" ca="1" si="67"/>
        <v>-9</v>
      </c>
      <c r="AV60" s="1">
        <f t="shared" ca="1" si="68"/>
        <v>-9</v>
      </c>
      <c r="AW60" s="8">
        <f t="shared" ca="1" si="69"/>
        <v>-13</v>
      </c>
      <c r="AX60" s="8">
        <f t="shared" ca="1" si="70"/>
        <v>36</v>
      </c>
      <c r="AY60" t="str">
        <f t="shared" ca="1" si="79"/>
        <v>(x-4)(x-9)</v>
      </c>
      <c r="BA60" t="str">
        <f t="shared" ca="1" si="80"/>
        <v>-</v>
      </c>
      <c r="BB60" s="7">
        <f t="shared" ca="1" si="81"/>
        <v>13</v>
      </c>
      <c r="BC60" s="6" t="str">
        <f t="shared" ca="1" si="82"/>
        <v>x</v>
      </c>
      <c r="BD60" t="str">
        <f t="shared" ca="1" si="83"/>
        <v>+</v>
      </c>
      <c r="BE60" s="8">
        <f t="shared" ca="1" si="84"/>
        <v>36</v>
      </c>
      <c r="BF60" t="s">
        <v>13</v>
      </c>
      <c r="BG60" t="s">
        <v>345</v>
      </c>
      <c r="BH60">
        <f t="shared" ca="1" si="85"/>
        <v>6400</v>
      </c>
    </row>
    <row r="61" spans="2:60" x14ac:dyDescent="0.55000000000000004">
      <c r="B61" s="27">
        <v>13</v>
      </c>
      <c r="C61" s="1" t="s">
        <v>5</v>
      </c>
      <c r="D61" s="51" t="s">
        <v>60</v>
      </c>
      <c r="E61" s="50" t="str">
        <f t="shared" ca="1" si="50"/>
        <v>m6400</v>
      </c>
      <c r="F61" s="50" t="str">
        <f t="shared" ca="1" si="51"/>
        <v>\\(\\quad (x-4)(x-10)= \\)</v>
      </c>
      <c r="G61" s="50" t="str">
        <f t="shared" ca="1" si="52"/>
        <v>\\(\\quad x^2-14x+40 \\)</v>
      </c>
      <c r="H61" s="50" t="s">
        <v>62</v>
      </c>
      <c r="I61" s="89" t="str">
        <f t="shared" ca="1" si="53"/>
        <v>INSERT INTO math(tangen,question,answer,editor,date,count) VALUES('m6400','\\(\\quad (x-4)(x-10)= \\)','\\(\\quad x^2-14x+40 \\)','harazono',NOW(),0);</v>
      </c>
      <c r="J61" s="1"/>
      <c r="K61" t="str">
        <f t="shared" ca="1" si="77"/>
        <v>(x-4)(x-10)</v>
      </c>
      <c r="L61" t="str">
        <f t="shared" ca="1" si="54"/>
        <v/>
      </c>
      <c r="M61" s="4" t="s">
        <v>13</v>
      </c>
      <c r="N61" s="5" t="s">
        <v>251</v>
      </c>
      <c r="O61" t="str">
        <f t="shared" ca="1" si="78"/>
        <v>-14x+40</v>
      </c>
      <c r="Q61" s="78" t="s">
        <v>229</v>
      </c>
      <c r="R61" t="str">
        <f t="shared" ca="1" si="55"/>
        <v>(x-4)(x-10)=</v>
      </c>
      <c r="S61" t="s">
        <v>230</v>
      </c>
      <c r="T61" s="78" t="s">
        <v>229</v>
      </c>
      <c r="U61" t="str">
        <f t="shared" ca="1" si="56"/>
        <v>x^2-14x+40</v>
      </c>
      <c r="V61" t="s">
        <v>230</v>
      </c>
      <c r="W61" t="str">
        <f t="shared" ca="1" si="57"/>
        <v>\\(\\quad (x-4)(x-10)= \\)</v>
      </c>
      <c r="X61" t="str">
        <f t="shared" ca="1" si="58"/>
        <v>\\(\\quad x^2-14x+40 \\)</v>
      </c>
      <c r="AL61" s="20" t="str">
        <f t="shared" ca="1" si="59"/>
        <v>(x</v>
      </c>
      <c r="AM61" t="str">
        <f t="shared" ca="1" si="60"/>
        <v>-</v>
      </c>
      <c r="AN61">
        <f t="shared" ca="1" si="61"/>
        <v>4</v>
      </c>
      <c r="AO61" s="20" t="str">
        <f t="shared" ca="1" si="62"/>
        <v>)</v>
      </c>
      <c r="AP61" s="5" t="str">
        <f t="shared" ca="1" si="63"/>
        <v>(x</v>
      </c>
      <c r="AQ61" t="str">
        <f t="shared" ca="1" si="64"/>
        <v>-</v>
      </c>
      <c r="AR61">
        <f t="shared" ca="1" si="65"/>
        <v>10</v>
      </c>
      <c r="AS61" t="str">
        <f t="shared" ca="1" si="66"/>
        <v>)</v>
      </c>
      <c r="AT61" s="1">
        <f t="shared" ca="1" si="67"/>
        <v>-4</v>
      </c>
      <c r="AU61" s="1">
        <f t="shared" ca="1" si="67"/>
        <v>-10</v>
      </c>
      <c r="AV61" s="1">
        <f t="shared" ca="1" si="68"/>
        <v>-10</v>
      </c>
      <c r="AW61" s="8">
        <f t="shared" ca="1" si="69"/>
        <v>-14</v>
      </c>
      <c r="AX61" s="8">
        <f t="shared" ca="1" si="70"/>
        <v>40</v>
      </c>
      <c r="AY61" t="str">
        <f t="shared" ca="1" si="79"/>
        <v>(x-4)(x-10)</v>
      </c>
      <c r="BA61" t="str">
        <f t="shared" ca="1" si="80"/>
        <v>-</v>
      </c>
      <c r="BB61" s="7">
        <f t="shared" ca="1" si="81"/>
        <v>14</v>
      </c>
      <c r="BC61" s="6" t="str">
        <f t="shared" ca="1" si="82"/>
        <v>x</v>
      </c>
      <c r="BD61" t="str">
        <f t="shared" ca="1" si="83"/>
        <v>+</v>
      </c>
      <c r="BE61" s="8">
        <f t="shared" ca="1" si="84"/>
        <v>40</v>
      </c>
      <c r="BF61" t="s">
        <v>13</v>
      </c>
      <c r="BG61" t="s">
        <v>345</v>
      </c>
      <c r="BH61">
        <f t="shared" ca="1" si="85"/>
        <v>6400</v>
      </c>
    </row>
    <row r="62" spans="2:60" x14ac:dyDescent="0.55000000000000004">
      <c r="B62" s="27">
        <v>14</v>
      </c>
      <c r="C62" s="1" t="s">
        <v>5</v>
      </c>
      <c r="D62" s="51" t="s">
        <v>60</v>
      </c>
      <c r="E62" s="50" t="str">
        <f t="shared" ca="1" si="50"/>
        <v>m5700</v>
      </c>
      <c r="F62" s="50" t="str">
        <f t="shared" ca="1" si="51"/>
        <v>\\(\\quad (x+8)×x= \\)</v>
      </c>
      <c r="G62" s="50" t="str">
        <f t="shared" ca="1" si="52"/>
        <v>\\(\\quad x^2+8x \\)</v>
      </c>
      <c r="H62" s="50" t="s">
        <v>62</v>
      </c>
      <c r="I62" s="89" t="str">
        <f t="shared" ca="1" si="53"/>
        <v>INSERT INTO math(tangen,question,answer,editor,date,count) VALUES('m5700','\\(\\quad (x+8)×x= \\)','\\(\\quad x^2+8x \\)','harazono',NOW(),0);</v>
      </c>
      <c r="J62" s="1"/>
      <c r="K62" t="str">
        <f t="shared" ca="1" si="77"/>
        <v>(x+8)×x</v>
      </c>
      <c r="L62" t="str">
        <f t="shared" ca="1" si="54"/>
        <v/>
      </c>
      <c r="M62" s="4" t="s">
        <v>13</v>
      </c>
      <c r="N62" s="5" t="s">
        <v>251</v>
      </c>
      <c r="O62" t="str">
        <f t="shared" ca="1" si="78"/>
        <v>+8x</v>
      </c>
      <c r="Q62" s="78" t="s">
        <v>229</v>
      </c>
      <c r="R62" t="str">
        <f t="shared" ca="1" si="55"/>
        <v>(x+8)×x=</v>
      </c>
      <c r="S62" t="s">
        <v>230</v>
      </c>
      <c r="T62" s="78" t="s">
        <v>229</v>
      </c>
      <c r="U62" t="str">
        <f t="shared" ca="1" si="56"/>
        <v>x^2+8x</v>
      </c>
      <c r="V62" t="s">
        <v>230</v>
      </c>
      <c r="W62" t="str">
        <f t="shared" ca="1" si="57"/>
        <v>\\(\\quad (x+8)×x= \\)</v>
      </c>
      <c r="X62" t="str">
        <f t="shared" ca="1" si="58"/>
        <v>\\(\\quad x^2+8x \\)</v>
      </c>
      <c r="AL62" s="20" t="str">
        <f t="shared" ca="1" si="59"/>
        <v>(x</v>
      </c>
      <c r="AM62" t="str">
        <f ca="1">IF(AT62=0,"",IF(AT62&lt;=0,"-","+"))</f>
        <v>+</v>
      </c>
      <c r="AN62">
        <f t="shared" ca="1" si="61"/>
        <v>8</v>
      </c>
      <c r="AO62" s="20" t="str">
        <f t="shared" ca="1" si="62"/>
        <v>)</v>
      </c>
      <c r="AP62" s="5" t="str">
        <f t="shared" ca="1" si="63"/>
        <v>×x</v>
      </c>
      <c r="AQ62" t="str">
        <f t="shared" ca="1" si="64"/>
        <v/>
      </c>
      <c r="AR62" t="str">
        <f t="shared" ca="1" si="65"/>
        <v/>
      </c>
      <c r="AS62" t="str">
        <f t="shared" ca="1" si="66"/>
        <v/>
      </c>
      <c r="AT62" s="1">
        <f t="shared" ca="1" si="67"/>
        <v>8</v>
      </c>
      <c r="AU62" s="1">
        <f t="shared" ca="1" si="67"/>
        <v>0</v>
      </c>
      <c r="AV62" s="1">
        <f t="shared" ca="1" si="68"/>
        <v>0</v>
      </c>
      <c r="AW62" s="8">
        <f t="shared" ca="1" si="69"/>
        <v>8</v>
      </c>
      <c r="AX62" s="8">
        <f t="shared" ca="1" si="70"/>
        <v>0</v>
      </c>
      <c r="AY62" t="str">
        <f t="shared" ca="1" si="79"/>
        <v>(x+8)×x</v>
      </c>
      <c r="BA62" t="str">
        <f t="shared" ca="1" si="80"/>
        <v>+</v>
      </c>
      <c r="BB62" s="7">
        <f t="shared" ca="1" si="81"/>
        <v>8</v>
      </c>
      <c r="BC62" s="6" t="str">
        <f t="shared" ca="1" si="82"/>
        <v>x</v>
      </c>
      <c r="BD62" t="str">
        <f t="shared" ca="1" si="83"/>
        <v/>
      </c>
      <c r="BE62" s="8" t="str">
        <f t="shared" ca="1" si="84"/>
        <v/>
      </c>
      <c r="BF62" t="s">
        <v>13</v>
      </c>
      <c r="BG62" t="s">
        <v>345</v>
      </c>
      <c r="BH62">
        <f t="shared" ca="1" si="85"/>
        <v>5700</v>
      </c>
    </row>
    <row r="63" spans="2:60" x14ac:dyDescent="0.55000000000000004">
      <c r="B63" s="27">
        <v>15</v>
      </c>
      <c r="C63" s="1" t="s">
        <v>5</v>
      </c>
      <c r="D63" s="51" t="s">
        <v>60</v>
      </c>
      <c r="E63" s="50" t="str">
        <f t="shared" ref="E63:E72" ca="1" si="86">BG63&amp;BH63</f>
        <v>m6400</v>
      </c>
      <c r="F63" s="50" t="str">
        <f t="shared" ref="F63:F72" ca="1" si="87">W63</f>
        <v>\\(\\quad (x-2)(x-8)= \\)</v>
      </c>
      <c r="G63" s="50" t="str">
        <f t="shared" ref="G63:G72" ca="1" si="88">X63</f>
        <v>\\(\\quad x^2-10x+16 \\)</v>
      </c>
      <c r="H63" s="50" t="s">
        <v>62</v>
      </c>
      <c r="I63" s="89" t="str">
        <f t="shared" ref="I63:I72" ca="1" si="89">"INSERT INTO "&amp;D63&amp;"(tangen,question,answer,editor,date,count) VALUES('"&amp;E63&amp;"','"&amp;F63&amp;"','"&amp;G63&amp;"','"&amp;H63&amp;"',NOW(),0);"</f>
        <v>INSERT INTO math(tangen,question,answer,editor,date,count) VALUES('m6400','\\(\\quad (x-2)(x-8)= \\)','\\(\\quad x^2-10x+16 \\)','harazono',NOW(),0);</v>
      </c>
      <c r="J63" s="1"/>
      <c r="K63" t="str">
        <f t="shared" ref="K63:K72" ca="1" si="90">AY63</f>
        <v>(x-2)(x-8)</v>
      </c>
      <c r="L63" t="str">
        <f t="shared" ref="L63:L72" ca="1" si="91">IF(AT63=AV63,"^2","")</f>
        <v/>
      </c>
      <c r="M63" s="4" t="s">
        <v>13</v>
      </c>
      <c r="N63" s="5" t="s">
        <v>251</v>
      </c>
      <c r="O63" t="str">
        <f t="shared" ref="O63:O72" ca="1" si="92">BA63&amp;BB63&amp;BC63&amp;BD63&amp;BE63</f>
        <v>-10x+16</v>
      </c>
      <c r="Q63" s="78" t="s">
        <v>229</v>
      </c>
      <c r="R63" t="str">
        <f t="shared" ref="R63:R72" ca="1" si="93">K63&amp;L63&amp;M63</f>
        <v>(x-2)(x-8)=</v>
      </c>
      <c r="S63" t="s">
        <v>230</v>
      </c>
      <c r="T63" s="78" t="s">
        <v>229</v>
      </c>
      <c r="U63" t="str">
        <f t="shared" ref="U63:U72" ca="1" si="94">N63&amp;O63</f>
        <v>x^2-10x+16</v>
      </c>
      <c r="V63" t="s">
        <v>230</v>
      </c>
      <c r="W63" t="str">
        <f t="shared" ref="W63:W72" ca="1" si="95">Q63&amp;R63&amp;S63</f>
        <v>\\(\\quad (x-2)(x-8)= \\)</v>
      </c>
      <c r="X63" t="str">
        <f t="shared" ref="X63:X72" ca="1" si="96">T63&amp;U63&amp;V63</f>
        <v>\\(\\quad x^2-10x+16 \\)</v>
      </c>
      <c r="AL63" s="20" t="str">
        <f t="shared" ref="AL63:AL72" ca="1" si="97">IF(AT63=0,"","(x")</f>
        <v>(x</v>
      </c>
      <c r="AM63" t="str">
        <f t="shared" ref="AM63:AM72" ca="1" si="98">IF(AT63=0,"",IF(AT63&lt;=0,"-","+"))</f>
        <v>-</v>
      </c>
      <c r="AN63">
        <f t="shared" ref="AN63:AN72" ca="1" si="99">IF(AT63=0,"",ABS(AT63))</f>
        <v>2</v>
      </c>
      <c r="AO63" s="20" t="str">
        <f t="shared" ref="AO63:AO72" ca="1" si="100">IF(AT63=0,"x",")")</f>
        <v>)</v>
      </c>
      <c r="AP63" s="5" t="str">
        <f t="shared" ref="AP63:AP72" ca="1" si="101">IF(AV63=0,"×x",IF(AT63=AV63,"","(x"))</f>
        <v>(x</v>
      </c>
      <c r="AQ63" t="str">
        <f t="shared" ref="AQ63:AQ72" ca="1" si="102">IF(AV63=0,"",IF(AT63=AV63,"",IF(AV63&lt;=0,"-","+")))</f>
        <v>-</v>
      </c>
      <c r="AR63">
        <f t="shared" ref="AR63:AR72" ca="1" si="103">IF(AV63=0,"",IF(AT63=AV63,"",(ABS(AV63))))</f>
        <v>8</v>
      </c>
      <c r="AS63" t="str">
        <f t="shared" ref="AS63:AS72" ca="1" si="104">IF(AV63=0,"",IF(AT63=AV63,"",")"))</f>
        <v>)</v>
      </c>
      <c r="AT63" s="1">
        <f t="shared" ca="1" si="67"/>
        <v>-2</v>
      </c>
      <c r="AU63" s="1">
        <f t="shared" ca="1" si="67"/>
        <v>-8</v>
      </c>
      <c r="AV63" s="1">
        <f t="shared" ref="AV63:AV72" ca="1" si="105">IF(AU63=AT63,AT63+1,AU63)</f>
        <v>-8</v>
      </c>
      <c r="AW63" s="8">
        <f t="shared" ref="AW63:AW72" ca="1" si="106">AT63+AV63</f>
        <v>-10</v>
      </c>
      <c r="AX63" s="8">
        <f t="shared" ref="AX63:AX72" ca="1" si="107">AT63*AV63</f>
        <v>16</v>
      </c>
      <c r="AY63" t="str">
        <f t="shared" ref="AY63:AY72" ca="1" si="108">AL63&amp;AM63&amp;AN63&amp;AO63&amp;AP63&amp;AQ63&amp;AR63&amp;AS63</f>
        <v>(x-2)(x-8)</v>
      </c>
      <c r="BA63" t="str">
        <f t="shared" ref="BA63:BA72" ca="1" si="109">IF(AW63&gt;=1,"+",IF(AW63&lt;=-1,"-",""))</f>
        <v>-</v>
      </c>
      <c r="BB63" s="7">
        <f t="shared" ref="BB63:BB72" ca="1" si="110">IF(AW63=0,"",IF(AW63=1,"",IF(AW63=-1,"",ABS(AW63))))</f>
        <v>10</v>
      </c>
      <c r="BC63" s="6" t="str">
        <f t="shared" ref="BC63:BC72" ca="1" si="111">IF(AW63=0,"","x")</f>
        <v>x</v>
      </c>
      <c r="BD63" t="str">
        <f t="shared" ref="BD63:BD72" ca="1" si="112">IF(AX63&gt;=1,"+",IF(AX63&lt;=-1,"-","" ))</f>
        <v>+</v>
      </c>
      <c r="BE63" s="8">
        <f t="shared" ref="BE63:BE72" ca="1" si="113">IF(AX63=0,"",ABS(AX63))</f>
        <v>16</v>
      </c>
      <c r="BF63" t="s">
        <v>13</v>
      </c>
      <c r="BG63" t="s">
        <v>345</v>
      </c>
      <c r="BH63">
        <f t="shared" ca="1" si="85"/>
        <v>6400</v>
      </c>
    </row>
    <row r="64" spans="2:60" x14ac:dyDescent="0.55000000000000004">
      <c r="B64" s="27">
        <v>16</v>
      </c>
      <c r="C64" s="1" t="s">
        <v>5</v>
      </c>
      <c r="D64" s="51" t="s">
        <v>60</v>
      </c>
      <c r="E64" s="50" t="str">
        <f t="shared" ca="1" si="86"/>
        <v>m6400</v>
      </c>
      <c r="F64" s="50" t="str">
        <f t="shared" ca="1" si="87"/>
        <v>\\(\\quad (x+2)(x-3)= \\)</v>
      </c>
      <c r="G64" s="50" t="str">
        <f t="shared" ca="1" si="88"/>
        <v>\\(\\quad x^2-x-6 \\)</v>
      </c>
      <c r="H64" s="50" t="s">
        <v>62</v>
      </c>
      <c r="I64" s="89" t="str">
        <f t="shared" ca="1" si="89"/>
        <v>INSERT INTO math(tangen,question,answer,editor,date,count) VALUES('m6400','\\(\\quad (x+2)(x-3)= \\)','\\(\\quad x^2-x-6 \\)','harazono',NOW(),0);</v>
      </c>
      <c r="J64" s="1"/>
      <c r="K64" t="str">
        <f t="shared" ca="1" si="90"/>
        <v>(x+2)(x-3)</v>
      </c>
      <c r="L64" t="str">
        <f t="shared" ca="1" si="91"/>
        <v/>
      </c>
      <c r="M64" s="4" t="s">
        <v>13</v>
      </c>
      <c r="N64" s="5" t="s">
        <v>251</v>
      </c>
      <c r="O64" t="str">
        <f t="shared" ca="1" si="92"/>
        <v>-x-6</v>
      </c>
      <c r="Q64" s="78" t="s">
        <v>229</v>
      </c>
      <c r="R64" t="str">
        <f t="shared" ca="1" si="93"/>
        <v>(x+2)(x-3)=</v>
      </c>
      <c r="S64" t="s">
        <v>230</v>
      </c>
      <c r="T64" s="78" t="s">
        <v>229</v>
      </c>
      <c r="U64" t="str">
        <f t="shared" ca="1" si="94"/>
        <v>x^2-x-6</v>
      </c>
      <c r="V64" t="s">
        <v>230</v>
      </c>
      <c r="W64" t="str">
        <f t="shared" ca="1" si="95"/>
        <v>\\(\\quad (x+2)(x-3)= \\)</v>
      </c>
      <c r="X64" t="str">
        <f t="shared" ca="1" si="96"/>
        <v>\\(\\quad x^2-x-6 \\)</v>
      </c>
      <c r="AL64" s="20" t="str">
        <f t="shared" ca="1" si="97"/>
        <v>(x</v>
      </c>
      <c r="AM64" t="str">
        <f t="shared" ca="1" si="98"/>
        <v>+</v>
      </c>
      <c r="AN64">
        <f t="shared" ca="1" si="99"/>
        <v>2</v>
      </c>
      <c r="AO64" s="20" t="str">
        <f t="shared" ca="1" si="100"/>
        <v>)</v>
      </c>
      <c r="AP64" s="5" t="str">
        <f t="shared" ca="1" si="101"/>
        <v>(x</v>
      </c>
      <c r="AQ64" t="str">
        <f t="shared" ca="1" si="102"/>
        <v>-</v>
      </c>
      <c r="AR64">
        <f t="shared" ca="1" si="103"/>
        <v>3</v>
      </c>
      <c r="AS64" t="str">
        <f t="shared" ca="1" si="104"/>
        <v>)</v>
      </c>
      <c r="AT64" s="1">
        <f t="shared" ca="1" si="67"/>
        <v>2</v>
      </c>
      <c r="AU64" s="1">
        <f t="shared" ca="1" si="67"/>
        <v>-3</v>
      </c>
      <c r="AV64" s="1">
        <f t="shared" ca="1" si="105"/>
        <v>-3</v>
      </c>
      <c r="AW64" s="8">
        <f t="shared" ca="1" si="106"/>
        <v>-1</v>
      </c>
      <c r="AX64" s="8">
        <f t="shared" ca="1" si="107"/>
        <v>-6</v>
      </c>
      <c r="AY64" t="str">
        <f t="shared" ca="1" si="108"/>
        <v>(x+2)(x-3)</v>
      </c>
      <c r="BA64" t="str">
        <f t="shared" ca="1" si="109"/>
        <v>-</v>
      </c>
      <c r="BB64" s="7" t="str">
        <f t="shared" ca="1" si="110"/>
        <v/>
      </c>
      <c r="BC64" s="6" t="str">
        <f t="shared" ca="1" si="111"/>
        <v>x</v>
      </c>
      <c r="BD64" t="str">
        <f t="shared" ca="1" si="112"/>
        <v>-</v>
      </c>
      <c r="BE64" s="8">
        <f t="shared" ca="1" si="113"/>
        <v>6</v>
      </c>
      <c r="BF64" t="s">
        <v>13</v>
      </c>
      <c r="BG64" t="s">
        <v>345</v>
      </c>
      <c r="BH64">
        <f t="shared" ca="1" si="85"/>
        <v>6400</v>
      </c>
    </row>
    <row r="65" spans="2:60" x14ac:dyDescent="0.55000000000000004">
      <c r="B65" s="27">
        <v>17</v>
      </c>
      <c r="C65" s="1" t="s">
        <v>5</v>
      </c>
      <c r="D65" s="51" t="s">
        <v>60</v>
      </c>
      <c r="E65" s="50" t="str">
        <f t="shared" ca="1" si="86"/>
        <v>m6400</v>
      </c>
      <c r="F65" s="50" t="str">
        <f t="shared" ca="1" si="87"/>
        <v>\\(\\quad (x+4)(x+3)= \\)</v>
      </c>
      <c r="G65" s="50" t="str">
        <f t="shared" ca="1" si="88"/>
        <v>\\(\\quad x^2+7x+12 \\)</v>
      </c>
      <c r="H65" s="50" t="s">
        <v>62</v>
      </c>
      <c r="I65" s="89" t="str">
        <f t="shared" ca="1" si="89"/>
        <v>INSERT INTO math(tangen,question,answer,editor,date,count) VALUES('m6400','\\(\\quad (x+4)(x+3)= \\)','\\(\\quad x^2+7x+12 \\)','harazono',NOW(),0);</v>
      </c>
      <c r="J65" s="1"/>
      <c r="K65" t="str">
        <f t="shared" ca="1" si="90"/>
        <v>(x+4)(x+3)</v>
      </c>
      <c r="L65" t="str">
        <f t="shared" ca="1" si="91"/>
        <v/>
      </c>
      <c r="M65" s="4" t="s">
        <v>13</v>
      </c>
      <c r="N65" s="5" t="s">
        <v>251</v>
      </c>
      <c r="O65" t="str">
        <f t="shared" ca="1" si="92"/>
        <v>+7x+12</v>
      </c>
      <c r="Q65" s="78" t="s">
        <v>229</v>
      </c>
      <c r="R65" t="str">
        <f t="shared" ca="1" si="93"/>
        <v>(x+4)(x+3)=</v>
      </c>
      <c r="S65" t="s">
        <v>230</v>
      </c>
      <c r="T65" s="78" t="s">
        <v>229</v>
      </c>
      <c r="U65" t="str">
        <f t="shared" ca="1" si="94"/>
        <v>x^2+7x+12</v>
      </c>
      <c r="V65" t="s">
        <v>230</v>
      </c>
      <c r="W65" t="str">
        <f t="shared" ca="1" si="95"/>
        <v>\\(\\quad (x+4)(x+3)= \\)</v>
      </c>
      <c r="X65" t="str">
        <f t="shared" ca="1" si="96"/>
        <v>\\(\\quad x^2+7x+12 \\)</v>
      </c>
      <c r="AL65" s="20" t="str">
        <f t="shared" ca="1" si="97"/>
        <v>(x</v>
      </c>
      <c r="AM65" t="str">
        <f t="shared" ca="1" si="98"/>
        <v>+</v>
      </c>
      <c r="AN65">
        <f t="shared" ca="1" si="99"/>
        <v>4</v>
      </c>
      <c r="AO65" s="20" t="str">
        <f t="shared" ca="1" si="100"/>
        <v>)</v>
      </c>
      <c r="AP65" s="5" t="str">
        <f t="shared" ca="1" si="101"/>
        <v>(x</v>
      </c>
      <c r="AQ65" t="str">
        <f t="shared" ca="1" si="102"/>
        <v>+</v>
      </c>
      <c r="AR65">
        <f t="shared" ca="1" si="103"/>
        <v>3</v>
      </c>
      <c r="AS65" t="str">
        <f t="shared" ca="1" si="104"/>
        <v>)</v>
      </c>
      <c r="AT65" s="1">
        <f t="shared" ref="AT65:AU80" ca="1" si="114">RANDBETWEEN(-10,10)</f>
        <v>4</v>
      </c>
      <c r="AU65" s="1">
        <f t="shared" ca="1" si="114"/>
        <v>3</v>
      </c>
      <c r="AV65" s="1">
        <f t="shared" ca="1" si="105"/>
        <v>3</v>
      </c>
      <c r="AW65" s="8">
        <f t="shared" ca="1" si="106"/>
        <v>7</v>
      </c>
      <c r="AX65" s="8">
        <f t="shared" ca="1" si="107"/>
        <v>12</v>
      </c>
      <c r="AY65" t="str">
        <f t="shared" ca="1" si="108"/>
        <v>(x+4)(x+3)</v>
      </c>
      <c r="BA65" t="str">
        <f t="shared" ca="1" si="109"/>
        <v>+</v>
      </c>
      <c r="BB65" s="7">
        <f t="shared" ca="1" si="110"/>
        <v>7</v>
      </c>
      <c r="BC65" s="6" t="str">
        <f t="shared" ca="1" si="111"/>
        <v>x</v>
      </c>
      <c r="BD65" t="str">
        <f t="shared" ca="1" si="112"/>
        <v>+</v>
      </c>
      <c r="BE65" s="8">
        <f t="shared" ca="1" si="113"/>
        <v>12</v>
      </c>
      <c r="BF65" t="s">
        <v>13</v>
      </c>
      <c r="BG65" t="s">
        <v>345</v>
      </c>
      <c r="BH65">
        <f t="shared" ca="1" si="85"/>
        <v>6400</v>
      </c>
    </row>
    <row r="66" spans="2:60" x14ac:dyDescent="0.55000000000000004">
      <c r="B66" s="27">
        <v>18</v>
      </c>
      <c r="C66" s="1" t="s">
        <v>5</v>
      </c>
      <c r="D66" s="51" t="s">
        <v>60</v>
      </c>
      <c r="E66" s="50" t="str">
        <f t="shared" ca="1" si="86"/>
        <v>m6400</v>
      </c>
      <c r="F66" s="50" t="str">
        <f t="shared" ca="1" si="87"/>
        <v>\\(\\quad (x-9)(x-2)= \\)</v>
      </c>
      <c r="G66" s="50" t="str">
        <f t="shared" ca="1" si="88"/>
        <v>\\(\\quad x^2-11x+18 \\)</v>
      </c>
      <c r="H66" s="50" t="s">
        <v>62</v>
      </c>
      <c r="I66" s="89" t="str">
        <f t="shared" ca="1" si="89"/>
        <v>INSERT INTO math(tangen,question,answer,editor,date,count) VALUES('m6400','\\(\\quad (x-9)(x-2)= \\)','\\(\\quad x^2-11x+18 \\)','harazono',NOW(),0);</v>
      </c>
      <c r="J66" s="1"/>
      <c r="K66" t="str">
        <f t="shared" ca="1" si="90"/>
        <v>(x-9)(x-2)</v>
      </c>
      <c r="L66" t="str">
        <f t="shared" ca="1" si="91"/>
        <v/>
      </c>
      <c r="M66" s="4" t="s">
        <v>13</v>
      </c>
      <c r="N66" s="5" t="s">
        <v>251</v>
      </c>
      <c r="O66" t="str">
        <f t="shared" ca="1" si="92"/>
        <v>-11x+18</v>
      </c>
      <c r="Q66" s="78" t="s">
        <v>229</v>
      </c>
      <c r="R66" t="str">
        <f t="shared" ca="1" si="93"/>
        <v>(x-9)(x-2)=</v>
      </c>
      <c r="S66" t="s">
        <v>230</v>
      </c>
      <c r="T66" s="78" t="s">
        <v>229</v>
      </c>
      <c r="U66" t="str">
        <f t="shared" ca="1" si="94"/>
        <v>x^2-11x+18</v>
      </c>
      <c r="V66" t="s">
        <v>230</v>
      </c>
      <c r="W66" t="str">
        <f t="shared" ca="1" si="95"/>
        <v>\\(\\quad (x-9)(x-2)= \\)</v>
      </c>
      <c r="X66" t="str">
        <f t="shared" ca="1" si="96"/>
        <v>\\(\\quad x^2-11x+18 \\)</v>
      </c>
      <c r="AL66" s="20" t="str">
        <f t="shared" ca="1" si="97"/>
        <v>(x</v>
      </c>
      <c r="AM66" t="str">
        <f t="shared" ca="1" si="98"/>
        <v>-</v>
      </c>
      <c r="AN66">
        <f t="shared" ca="1" si="99"/>
        <v>9</v>
      </c>
      <c r="AO66" s="20" t="str">
        <f t="shared" ca="1" si="100"/>
        <v>)</v>
      </c>
      <c r="AP66" s="5" t="str">
        <f t="shared" ca="1" si="101"/>
        <v>(x</v>
      </c>
      <c r="AQ66" t="str">
        <f t="shared" ca="1" si="102"/>
        <v>-</v>
      </c>
      <c r="AR66">
        <f t="shared" ca="1" si="103"/>
        <v>2</v>
      </c>
      <c r="AS66" t="str">
        <f t="shared" ca="1" si="104"/>
        <v>)</v>
      </c>
      <c r="AT66" s="1">
        <f t="shared" ca="1" si="114"/>
        <v>-9</v>
      </c>
      <c r="AU66" s="1">
        <f t="shared" ca="1" si="114"/>
        <v>-2</v>
      </c>
      <c r="AV66" s="1">
        <f t="shared" ca="1" si="105"/>
        <v>-2</v>
      </c>
      <c r="AW66" s="8">
        <f t="shared" ca="1" si="106"/>
        <v>-11</v>
      </c>
      <c r="AX66" s="8">
        <f t="shared" ca="1" si="107"/>
        <v>18</v>
      </c>
      <c r="AY66" t="str">
        <f t="shared" ca="1" si="108"/>
        <v>(x-9)(x-2)</v>
      </c>
      <c r="BA66" t="str">
        <f t="shared" ca="1" si="109"/>
        <v>-</v>
      </c>
      <c r="BB66" s="7">
        <f t="shared" ca="1" si="110"/>
        <v>11</v>
      </c>
      <c r="BC66" s="6" t="str">
        <f t="shared" ca="1" si="111"/>
        <v>x</v>
      </c>
      <c r="BD66" t="str">
        <f t="shared" ca="1" si="112"/>
        <v>+</v>
      </c>
      <c r="BE66" s="8">
        <f t="shared" ca="1" si="113"/>
        <v>18</v>
      </c>
      <c r="BF66" t="s">
        <v>13</v>
      </c>
      <c r="BG66" t="s">
        <v>345</v>
      </c>
      <c r="BH66">
        <f t="shared" ca="1" si="85"/>
        <v>6400</v>
      </c>
    </row>
    <row r="67" spans="2:60" x14ac:dyDescent="0.55000000000000004">
      <c r="B67" s="27">
        <v>19</v>
      </c>
      <c r="C67" s="1" t="s">
        <v>5</v>
      </c>
      <c r="D67" s="51" t="s">
        <v>60</v>
      </c>
      <c r="E67" s="50" t="str">
        <f t="shared" ca="1" si="86"/>
        <v>m6400</v>
      </c>
      <c r="F67" s="50" t="str">
        <f t="shared" ca="1" si="87"/>
        <v>\\(\\quad (x-2)(x-1)= \\)</v>
      </c>
      <c r="G67" s="50" t="str">
        <f t="shared" ca="1" si="88"/>
        <v>\\(\\quad x^2-3x+2 \\)</v>
      </c>
      <c r="H67" s="50" t="s">
        <v>62</v>
      </c>
      <c r="I67" s="89" t="str">
        <f t="shared" ca="1" si="89"/>
        <v>INSERT INTO math(tangen,question,answer,editor,date,count) VALUES('m6400','\\(\\quad (x-2)(x-1)= \\)','\\(\\quad x^2-3x+2 \\)','harazono',NOW(),0);</v>
      </c>
      <c r="J67" s="1"/>
      <c r="K67" t="str">
        <f t="shared" ca="1" si="90"/>
        <v>(x-2)(x-1)</v>
      </c>
      <c r="L67" t="str">
        <f t="shared" ca="1" si="91"/>
        <v/>
      </c>
      <c r="M67" s="4" t="s">
        <v>13</v>
      </c>
      <c r="N67" s="5" t="s">
        <v>251</v>
      </c>
      <c r="O67" t="str">
        <f t="shared" ca="1" si="92"/>
        <v>-3x+2</v>
      </c>
      <c r="Q67" s="78" t="s">
        <v>229</v>
      </c>
      <c r="R67" t="str">
        <f t="shared" ca="1" si="93"/>
        <v>(x-2)(x-1)=</v>
      </c>
      <c r="S67" t="s">
        <v>230</v>
      </c>
      <c r="T67" s="78" t="s">
        <v>229</v>
      </c>
      <c r="U67" t="str">
        <f t="shared" ca="1" si="94"/>
        <v>x^2-3x+2</v>
      </c>
      <c r="V67" t="s">
        <v>230</v>
      </c>
      <c r="W67" t="str">
        <f t="shared" ca="1" si="95"/>
        <v>\\(\\quad (x-2)(x-1)= \\)</v>
      </c>
      <c r="X67" t="str">
        <f t="shared" ca="1" si="96"/>
        <v>\\(\\quad x^2-3x+2 \\)</v>
      </c>
      <c r="AL67" s="20" t="str">
        <f t="shared" ca="1" si="97"/>
        <v>(x</v>
      </c>
      <c r="AM67" t="str">
        <f t="shared" ca="1" si="98"/>
        <v>-</v>
      </c>
      <c r="AN67">
        <f t="shared" ca="1" si="99"/>
        <v>2</v>
      </c>
      <c r="AO67" s="20" t="str">
        <f t="shared" ca="1" si="100"/>
        <v>)</v>
      </c>
      <c r="AP67" s="5" t="str">
        <f t="shared" ca="1" si="101"/>
        <v>(x</v>
      </c>
      <c r="AQ67" t="str">
        <f t="shared" ca="1" si="102"/>
        <v>-</v>
      </c>
      <c r="AR67">
        <f t="shared" ca="1" si="103"/>
        <v>1</v>
      </c>
      <c r="AS67" t="str">
        <f t="shared" ca="1" si="104"/>
        <v>)</v>
      </c>
      <c r="AT67" s="1">
        <f t="shared" ca="1" si="114"/>
        <v>-2</v>
      </c>
      <c r="AU67" s="1">
        <f t="shared" ca="1" si="114"/>
        <v>-1</v>
      </c>
      <c r="AV67" s="1">
        <f t="shared" ca="1" si="105"/>
        <v>-1</v>
      </c>
      <c r="AW67" s="8">
        <f t="shared" ca="1" si="106"/>
        <v>-3</v>
      </c>
      <c r="AX67" s="8">
        <f t="shared" ca="1" si="107"/>
        <v>2</v>
      </c>
      <c r="AY67" t="str">
        <f t="shared" ca="1" si="108"/>
        <v>(x-2)(x-1)</v>
      </c>
      <c r="BA67" t="str">
        <f t="shared" ca="1" si="109"/>
        <v>-</v>
      </c>
      <c r="BB67" s="7">
        <f t="shared" ca="1" si="110"/>
        <v>3</v>
      </c>
      <c r="BC67" s="6" t="str">
        <f t="shared" ca="1" si="111"/>
        <v>x</v>
      </c>
      <c r="BD67" t="str">
        <f t="shared" ca="1" si="112"/>
        <v>+</v>
      </c>
      <c r="BE67" s="8">
        <f t="shared" ca="1" si="113"/>
        <v>2</v>
      </c>
      <c r="BF67" t="s">
        <v>13</v>
      </c>
      <c r="BG67" t="s">
        <v>345</v>
      </c>
      <c r="BH67">
        <f t="shared" ca="1" si="85"/>
        <v>6400</v>
      </c>
    </row>
    <row r="68" spans="2:60" x14ac:dyDescent="0.55000000000000004">
      <c r="B68" s="27">
        <v>20</v>
      </c>
      <c r="C68" s="1" t="s">
        <v>5</v>
      </c>
      <c r="D68" s="51" t="s">
        <v>60</v>
      </c>
      <c r="E68" s="50" t="str">
        <f t="shared" ca="1" si="86"/>
        <v>m6400</v>
      </c>
      <c r="F68" s="50" t="str">
        <f t="shared" ca="1" si="87"/>
        <v>\\(\\quad (x-5)(x+5)= \\)</v>
      </c>
      <c r="G68" s="50" t="str">
        <f t="shared" ca="1" si="88"/>
        <v>\\(\\quad x^2-25 \\)</v>
      </c>
      <c r="H68" s="50" t="s">
        <v>62</v>
      </c>
      <c r="I68" s="89" t="str">
        <f t="shared" ca="1" si="89"/>
        <v>INSERT INTO math(tangen,question,answer,editor,date,count) VALUES('m6400','\\(\\quad (x-5)(x+5)= \\)','\\(\\quad x^2-25 \\)','harazono',NOW(),0);</v>
      </c>
      <c r="J68" s="1"/>
      <c r="K68" t="str">
        <f t="shared" ca="1" si="90"/>
        <v>(x-5)(x+5)</v>
      </c>
      <c r="L68" t="str">
        <f t="shared" ca="1" si="91"/>
        <v/>
      </c>
      <c r="M68" s="4" t="s">
        <v>13</v>
      </c>
      <c r="N68" s="5" t="s">
        <v>251</v>
      </c>
      <c r="O68" t="str">
        <f t="shared" ca="1" si="92"/>
        <v>-25</v>
      </c>
      <c r="Q68" s="78" t="s">
        <v>229</v>
      </c>
      <c r="R68" t="str">
        <f t="shared" ca="1" si="93"/>
        <v>(x-5)(x+5)=</v>
      </c>
      <c r="S68" t="s">
        <v>230</v>
      </c>
      <c r="T68" s="78" t="s">
        <v>229</v>
      </c>
      <c r="U68" t="str">
        <f t="shared" ca="1" si="94"/>
        <v>x^2-25</v>
      </c>
      <c r="V68" t="s">
        <v>230</v>
      </c>
      <c r="W68" t="str">
        <f t="shared" ca="1" si="95"/>
        <v>\\(\\quad (x-5)(x+5)= \\)</v>
      </c>
      <c r="X68" t="str">
        <f t="shared" ca="1" si="96"/>
        <v>\\(\\quad x^2-25 \\)</v>
      </c>
      <c r="AL68" s="20" t="str">
        <f t="shared" ca="1" si="97"/>
        <v>(x</v>
      </c>
      <c r="AM68" t="str">
        <f t="shared" ca="1" si="98"/>
        <v>-</v>
      </c>
      <c r="AN68">
        <f t="shared" ca="1" si="99"/>
        <v>5</v>
      </c>
      <c r="AO68" s="20" t="str">
        <f t="shared" ca="1" si="100"/>
        <v>)</v>
      </c>
      <c r="AP68" s="5" t="str">
        <f t="shared" ca="1" si="101"/>
        <v>(x</v>
      </c>
      <c r="AQ68" t="str">
        <f t="shared" ca="1" si="102"/>
        <v>+</v>
      </c>
      <c r="AR68">
        <f t="shared" ca="1" si="103"/>
        <v>5</v>
      </c>
      <c r="AS68" t="str">
        <f t="shared" ca="1" si="104"/>
        <v>)</v>
      </c>
      <c r="AT68" s="1">
        <f t="shared" ca="1" si="114"/>
        <v>-5</v>
      </c>
      <c r="AU68" s="1">
        <f t="shared" ca="1" si="114"/>
        <v>5</v>
      </c>
      <c r="AV68" s="1">
        <f t="shared" ca="1" si="105"/>
        <v>5</v>
      </c>
      <c r="AW68" s="8">
        <f t="shared" ca="1" si="106"/>
        <v>0</v>
      </c>
      <c r="AX68" s="8">
        <f t="shared" ca="1" si="107"/>
        <v>-25</v>
      </c>
      <c r="AY68" t="str">
        <f t="shared" ca="1" si="108"/>
        <v>(x-5)(x+5)</v>
      </c>
      <c r="BA68" t="str">
        <f t="shared" ca="1" si="109"/>
        <v/>
      </c>
      <c r="BB68" s="7" t="str">
        <f t="shared" ca="1" si="110"/>
        <v/>
      </c>
      <c r="BC68" s="6" t="str">
        <f t="shared" ca="1" si="111"/>
        <v/>
      </c>
      <c r="BD68" t="str">
        <f t="shared" ca="1" si="112"/>
        <v>-</v>
      </c>
      <c r="BE68" s="8">
        <f t="shared" ca="1" si="113"/>
        <v>25</v>
      </c>
      <c r="BF68" t="s">
        <v>13</v>
      </c>
      <c r="BG68" t="s">
        <v>345</v>
      </c>
      <c r="BH68">
        <f t="shared" ca="1" si="85"/>
        <v>6400</v>
      </c>
    </row>
    <row r="69" spans="2:60" x14ac:dyDescent="0.55000000000000004">
      <c r="B69" s="27">
        <v>21</v>
      </c>
      <c r="C69" s="1" t="s">
        <v>5</v>
      </c>
      <c r="D69" s="51" t="s">
        <v>60</v>
      </c>
      <c r="E69" s="50" t="str">
        <f t="shared" ca="1" si="86"/>
        <v>m6400</v>
      </c>
      <c r="F69" s="50" t="str">
        <f t="shared" ca="1" si="87"/>
        <v>\\(\\quad (x+6)(x+7)= \\)</v>
      </c>
      <c r="G69" s="50" t="str">
        <f t="shared" ca="1" si="88"/>
        <v>\\(\\quad x^2+13x+42 \\)</v>
      </c>
      <c r="H69" s="50" t="s">
        <v>62</v>
      </c>
      <c r="I69" s="89" t="str">
        <f t="shared" ca="1" si="89"/>
        <v>INSERT INTO math(tangen,question,answer,editor,date,count) VALUES('m6400','\\(\\quad (x+6)(x+7)= \\)','\\(\\quad x^2+13x+42 \\)','harazono',NOW(),0);</v>
      </c>
      <c r="J69" s="1"/>
      <c r="K69" t="str">
        <f t="shared" ca="1" si="90"/>
        <v>(x+6)(x+7)</v>
      </c>
      <c r="L69" t="str">
        <f t="shared" ca="1" si="91"/>
        <v/>
      </c>
      <c r="M69" s="4" t="s">
        <v>13</v>
      </c>
      <c r="N69" s="5" t="s">
        <v>251</v>
      </c>
      <c r="O69" t="str">
        <f t="shared" ca="1" si="92"/>
        <v>+13x+42</v>
      </c>
      <c r="Q69" s="78" t="s">
        <v>229</v>
      </c>
      <c r="R69" t="str">
        <f t="shared" ca="1" si="93"/>
        <v>(x+6)(x+7)=</v>
      </c>
      <c r="S69" t="s">
        <v>230</v>
      </c>
      <c r="T69" s="78" t="s">
        <v>229</v>
      </c>
      <c r="U69" t="str">
        <f t="shared" ca="1" si="94"/>
        <v>x^2+13x+42</v>
      </c>
      <c r="V69" t="s">
        <v>230</v>
      </c>
      <c r="W69" t="str">
        <f t="shared" ca="1" si="95"/>
        <v>\\(\\quad (x+6)(x+7)= \\)</v>
      </c>
      <c r="X69" t="str">
        <f t="shared" ca="1" si="96"/>
        <v>\\(\\quad x^2+13x+42 \\)</v>
      </c>
      <c r="AL69" s="20" t="str">
        <f t="shared" ca="1" si="97"/>
        <v>(x</v>
      </c>
      <c r="AM69" t="str">
        <f t="shared" ca="1" si="98"/>
        <v>+</v>
      </c>
      <c r="AN69">
        <f t="shared" ca="1" si="99"/>
        <v>6</v>
      </c>
      <c r="AO69" s="20" t="str">
        <f t="shared" ca="1" si="100"/>
        <v>)</v>
      </c>
      <c r="AP69" s="5" t="str">
        <f t="shared" ca="1" si="101"/>
        <v>(x</v>
      </c>
      <c r="AQ69" t="str">
        <f t="shared" ca="1" si="102"/>
        <v>+</v>
      </c>
      <c r="AR69">
        <f t="shared" ca="1" si="103"/>
        <v>7</v>
      </c>
      <c r="AS69" t="str">
        <f t="shared" ca="1" si="104"/>
        <v>)</v>
      </c>
      <c r="AT69" s="1">
        <f t="shared" ca="1" si="114"/>
        <v>6</v>
      </c>
      <c r="AU69" s="1">
        <f t="shared" ca="1" si="114"/>
        <v>6</v>
      </c>
      <c r="AV69" s="1">
        <f t="shared" ca="1" si="105"/>
        <v>7</v>
      </c>
      <c r="AW69" s="8">
        <f t="shared" ca="1" si="106"/>
        <v>13</v>
      </c>
      <c r="AX69" s="8">
        <f t="shared" ca="1" si="107"/>
        <v>42</v>
      </c>
      <c r="AY69" t="str">
        <f t="shared" ca="1" si="108"/>
        <v>(x+6)(x+7)</v>
      </c>
      <c r="BA69" t="str">
        <f t="shared" ca="1" si="109"/>
        <v>+</v>
      </c>
      <c r="BB69" s="7">
        <f t="shared" ca="1" si="110"/>
        <v>13</v>
      </c>
      <c r="BC69" s="6" t="str">
        <f t="shared" ca="1" si="111"/>
        <v>x</v>
      </c>
      <c r="BD69" t="str">
        <f t="shared" ca="1" si="112"/>
        <v>+</v>
      </c>
      <c r="BE69" s="8">
        <f t="shared" ca="1" si="113"/>
        <v>42</v>
      </c>
      <c r="BF69" t="s">
        <v>13</v>
      </c>
      <c r="BG69" t="s">
        <v>345</v>
      </c>
      <c r="BH69">
        <f t="shared" ca="1" si="85"/>
        <v>6400</v>
      </c>
    </row>
    <row r="70" spans="2:60" x14ac:dyDescent="0.55000000000000004">
      <c r="B70" s="27">
        <v>22</v>
      </c>
      <c r="C70" s="1" t="s">
        <v>5</v>
      </c>
      <c r="D70" s="51" t="s">
        <v>60</v>
      </c>
      <c r="E70" s="50" t="str">
        <f t="shared" ca="1" si="86"/>
        <v>m6400</v>
      </c>
      <c r="F70" s="50" t="str">
        <f t="shared" ca="1" si="87"/>
        <v>\\(\\quad (x+5)(x+7)= \\)</v>
      </c>
      <c r="G70" s="50" t="str">
        <f t="shared" ca="1" si="88"/>
        <v>\\(\\quad x^2+12x+35 \\)</v>
      </c>
      <c r="H70" s="50" t="s">
        <v>62</v>
      </c>
      <c r="I70" s="89" t="str">
        <f t="shared" ca="1" si="89"/>
        <v>INSERT INTO math(tangen,question,answer,editor,date,count) VALUES('m6400','\\(\\quad (x+5)(x+7)= \\)','\\(\\quad x^2+12x+35 \\)','harazono',NOW(),0);</v>
      </c>
      <c r="J70" s="1"/>
      <c r="K70" t="str">
        <f t="shared" ca="1" si="90"/>
        <v>(x+5)(x+7)</v>
      </c>
      <c r="L70" t="str">
        <f t="shared" ca="1" si="91"/>
        <v/>
      </c>
      <c r="M70" s="4" t="s">
        <v>13</v>
      </c>
      <c r="N70" s="5" t="s">
        <v>251</v>
      </c>
      <c r="O70" t="str">
        <f t="shared" ca="1" si="92"/>
        <v>+12x+35</v>
      </c>
      <c r="Q70" s="78" t="s">
        <v>229</v>
      </c>
      <c r="R70" t="str">
        <f t="shared" ca="1" si="93"/>
        <v>(x+5)(x+7)=</v>
      </c>
      <c r="S70" t="s">
        <v>230</v>
      </c>
      <c r="T70" s="78" t="s">
        <v>229</v>
      </c>
      <c r="U70" t="str">
        <f t="shared" ca="1" si="94"/>
        <v>x^2+12x+35</v>
      </c>
      <c r="V70" t="s">
        <v>230</v>
      </c>
      <c r="W70" t="str">
        <f t="shared" ca="1" si="95"/>
        <v>\\(\\quad (x+5)(x+7)= \\)</v>
      </c>
      <c r="X70" t="str">
        <f t="shared" ca="1" si="96"/>
        <v>\\(\\quad x^2+12x+35 \\)</v>
      </c>
      <c r="AL70" s="20" t="str">
        <f t="shared" ca="1" si="97"/>
        <v>(x</v>
      </c>
      <c r="AM70" t="str">
        <f t="shared" ca="1" si="98"/>
        <v>+</v>
      </c>
      <c r="AN70">
        <f t="shared" ca="1" si="99"/>
        <v>5</v>
      </c>
      <c r="AO70" s="20" t="str">
        <f t="shared" ca="1" si="100"/>
        <v>)</v>
      </c>
      <c r="AP70" s="5" t="str">
        <f t="shared" ca="1" si="101"/>
        <v>(x</v>
      </c>
      <c r="AQ70" t="str">
        <f t="shared" ca="1" si="102"/>
        <v>+</v>
      </c>
      <c r="AR70">
        <f t="shared" ca="1" si="103"/>
        <v>7</v>
      </c>
      <c r="AS70" t="str">
        <f t="shared" ca="1" si="104"/>
        <v>)</v>
      </c>
      <c r="AT70" s="1">
        <f t="shared" ca="1" si="114"/>
        <v>5</v>
      </c>
      <c r="AU70" s="1">
        <f t="shared" ca="1" si="114"/>
        <v>7</v>
      </c>
      <c r="AV70" s="1">
        <f t="shared" ca="1" si="105"/>
        <v>7</v>
      </c>
      <c r="AW70" s="8">
        <f t="shared" ca="1" si="106"/>
        <v>12</v>
      </c>
      <c r="AX70" s="8">
        <f t="shared" ca="1" si="107"/>
        <v>35</v>
      </c>
      <c r="AY70" t="str">
        <f t="shared" ca="1" si="108"/>
        <v>(x+5)(x+7)</v>
      </c>
      <c r="BA70" t="str">
        <f t="shared" ca="1" si="109"/>
        <v>+</v>
      </c>
      <c r="BB70" s="7">
        <f t="shared" ca="1" si="110"/>
        <v>12</v>
      </c>
      <c r="BC70" s="6" t="str">
        <f t="shared" ca="1" si="111"/>
        <v>x</v>
      </c>
      <c r="BD70" t="str">
        <f t="shared" ca="1" si="112"/>
        <v>+</v>
      </c>
      <c r="BE70" s="8">
        <f t="shared" ca="1" si="113"/>
        <v>35</v>
      </c>
      <c r="BF70" t="s">
        <v>13</v>
      </c>
      <c r="BG70" t="s">
        <v>345</v>
      </c>
      <c r="BH70">
        <f ca="1">IF(OR(AT70=0,AV70=0),5700,6400)</f>
        <v>6400</v>
      </c>
    </row>
    <row r="71" spans="2:60" x14ac:dyDescent="0.55000000000000004">
      <c r="B71" s="27">
        <v>23</v>
      </c>
      <c r="C71" s="1" t="s">
        <v>5</v>
      </c>
      <c r="D71" s="51" t="s">
        <v>60</v>
      </c>
      <c r="E71" s="50" t="str">
        <f t="shared" ca="1" si="86"/>
        <v>m6400</v>
      </c>
      <c r="F71" s="50" t="str">
        <f t="shared" ca="1" si="87"/>
        <v>\\(\\quad (x-8)(x-5)= \\)</v>
      </c>
      <c r="G71" s="50" t="str">
        <f t="shared" ca="1" si="88"/>
        <v>\\(\\quad x^2-13x+40 \\)</v>
      </c>
      <c r="H71" s="50" t="s">
        <v>62</v>
      </c>
      <c r="I71" s="89" t="str">
        <f t="shared" ca="1" si="89"/>
        <v>INSERT INTO math(tangen,question,answer,editor,date,count) VALUES('m6400','\\(\\quad (x-8)(x-5)= \\)','\\(\\quad x^2-13x+40 \\)','harazono',NOW(),0);</v>
      </c>
      <c r="J71" s="1"/>
      <c r="K71" t="str">
        <f t="shared" ca="1" si="90"/>
        <v>(x-8)(x-5)</v>
      </c>
      <c r="L71" t="str">
        <f t="shared" ca="1" si="91"/>
        <v/>
      </c>
      <c r="M71" s="4" t="s">
        <v>13</v>
      </c>
      <c r="N71" s="5" t="s">
        <v>251</v>
      </c>
      <c r="O71" t="str">
        <f t="shared" ca="1" si="92"/>
        <v>-13x+40</v>
      </c>
      <c r="Q71" s="78" t="s">
        <v>229</v>
      </c>
      <c r="R71" t="str">
        <f t="shared" ca="1" si="93"/>
        <v>(x-8)(x-5)=</v>
      </c>
      <c r="S71" t="s">
        <v>230</v>
      </c>
      <c r="T71" s="78" t="s">
        <v>229</v>
      </c>
      <c r="U71" t="str">
        <f t="shared" ca="1" si="94"/>
        <v>x^2-13x+40</v>
      </c>
      <c r="V71" t="s">
        <v>230</v>
      </c>
      <c r="W71" t="str">
        <f t="shared" ca="1" si="95"/>
        <v>\\(\\quad (x-8)(x-5)= \\)</v>
      </c>
      <c r="X71" t="str">
        <f t="shared" ca="1" si="96"/>
        <v>\\(\\quad x^2-13x+40 \\)</v>
      </c>
      <c r="AL71" s="20" t="str">
        <f t="shared" ca="1" si="97"/>
        <v>(x</v>
      </c>
      <c r="AM71" t="str">
        <f t="shared" ca="1" si="98"/>
        <v>-</v>
      </c>
      <c r="AN71">
        <f t="shared" ca="1" si="99"/>
        <v>8</v>
      </c>
      <c r="AO71" s="20" t="str">
        <f t="shared" ca="1" si="100"/>
        <v>)</v>
      </c>
      <c r="AP71" s="5" t="str">
        <f t="shared" ca="1" si="101"/>
        <v>(x</v>
      </c>
      <c r="AQ71" t="str">
        <f t="shared" ca="1" si="102"/>
        <v>-</v>
      </c>
      <c r="AR71">
        <f t="shared" ca="1" si="103"/>
        <v>5</v>
      </c>
      <c r="AS71" t="str">
        <f t="shared" ca="1" si="104"/>
        <v>)</v>
      </c>
      <c r="AT71" s="1">
        <f t="shared" ca="1" si="114"/>
        <v>-8</v>
      </c>
      <c r="AU71" s="1">
        <f t="shared" ca="1" si="114"/>
        <v>-5</v>
      </c>
      <c r="AV71" s="1">
        <f t="shared" ca="1" si="105"/>
        <v>-5</v>
      </c>
      <c r="AW71" s="8">
        <f t="shared" ca="1" si="106"/>
        <v>-13</v>
      </c>
      <c r="AX71" s="8">
        <f t="shared" ca="1" si="107"/>
        <v>40</v>
      </c>
      <c r="AY71" t="str">
        <f t="shared" ca="1" si="108"/>
        <v>(x-8)(x-5)</v>
      </c>
      <c r="BA71" t="str">
        <f t="shared" ca="1" si="109"/>
        <v>-</v>
      </c>
      <c r="BB71" s="7">
        <f t="shared" ca="1" si="110"/>
        <v>13</v>
      </c>
      <c r="BC71" s="6" t="str">
        <f t="shared" ca="1" si="111"/>
        <v>x</v>
      </c>
      <c r="BD71" t="str">
        <f t="shared" ca="1" si="112"/>
        <v>+</v>
      </c>
      <c r="BE71" s="8">
        <f t="shared" ca="1" si="113"/>
        <v>40</v>
      </c>
      <c r="BF71" t="s">
        <v>13</v>
      </c>
      <c r="BG71" t="s">
        <v>345</v>
      </c>
      <c r="BH71">
        <f t="shared" ca="1" si="85"/>
        <v>6400</v>
      </c>
    </row>
    <row r="72" spans="2:60" x14ac:dyDescent="0.55000000000000004">
      <c r="B72" s="27">
        <v>24</v>
      </c>
      <c r="C72" s="1" t="s">
        <v>5</v>
      </c>
      <c r="D72" s="51" t="s">
        <v>60</v>
      </c>
      <c r="E72" s="50" t="str">
        <f t="shared" ca="1" si="86"/>
        <v>m5700</v>
      </c>
      <c r="F72" s="50" t="str">
        <f t="shared" ca="1" si="87"/>
        <v>\\(\\quad (x+10)×x= \\)</v>
      </c>
      <c r="G72" s="50" t="str">
        <f t="shared" ca="1" si="88"/>
        <v>\\(\\quad x^2+10x \\)</v>
      </c>
      <c r="H72" s="50" t="s">
        <v>62</v>
      </c>
      <c r="I72" s="89" t="str">
        <f t="shared" ca="1" si="89"/>
        <v>INSERT INTO math(tangen,question,answer,editor,date,count) VALUES('m5700','\\(\\quad (x+10)×x= \\)','\\(\\quad x^2+10x \\)','harazono',NOW(),0);</v>
      </c>
      <c r="J72" s="1"/>
      <c r="K72" t="str">
        <f t="shared" ca="1" si="90"/>
        <v>(x+10)×x</v>
      </c>
      <c r="L72" t="str">
        <f t="shared" ca="1" si="91"/>
        <v/>
      </c>
      <c r="M72" s="4" t="s">
        <v>13</v>
      </c>
      <c r="N72" s="5" t="s">
        <v>251</v>
      </c>
      <c r="O72" t="str">
        <f t="shared" ca="1" si="92"/>
        <v>+10x</v>
      </c>
      <c r="Q72" s="78" t="s">
        <v>229</v>
      </c>
      <c r="R72" t="str">
        <f t="shared" ca="1" si="93"/>
        <v>(x+10)×x=</v>
      </c>
      <c r="S72" t="s">
        <v>230</v>
      </c>
      <c r="T72" s="78" t="s">
        <v>229</v>
      </c>
      <c r="U72" t="str">
        <f t="shared" ca="1" si="94"/>
        <v>x^2+10x</v>
      </c>
      <c r="V72" t="s">
        <v>230</v>
      </c>
      <c r="W72" t="str">
        <f t="shared" ca="1" si="95"/>
        <v>\\(\\quad (x+10)×x= \\)</v>
      </c>
      <c r="X72" t="str">
        <f t="shared" ca="1" si="96"/>
        <v>\\(\\quad x^2+10x \\)</v>
      </c>
      <c r="AL72" s="20" t="str">
        <f t="shared" ca="1" si="97"/>
        <v>(x</v>
      </c>
      <c r="AM72" t="str">
        <f t="shared" ca="1" si="98"/>
        <v>+</v>
      </c>
      <c r="AN72">
        <f t="shared" ca="1" si="99"/>
        <v>10</v>
      </c>
      <c r="AO72" s="20" t="str">
        <f t="shared" ca="1" si="100"/>
        <v>)</v>
      </c>
      <c r="AP72" s="5" t="str">
        <f t="shared" ca="1" si="101"/>
        <v>×x</v>
      </c>
      <c r="AQ72" t="str">
        <f t="shared" ca="1" si="102"/>
        <v/>
      </c>
      <c r="AR72" t="str">
        <f t="shared" ca="1" si="103"/>
        <v/>
      </c>
      <c r="AS72" t="str">
        <f t="shared" ca="1" si="104"/>
        <v/>
      </c>
      <c r="AT72" s="1">
        <f t="shared" ca="1" si="114"/>
        <v>10</v>
      </c>
      <c r="AU72" s="1">
        <f t="shared" ca="1" si="114"/>
        <v>0</v>
      </c>
      <c r="AV72" s="1">
        <f t="shared" ca="1" si="105"/>
        <v>0</v>
      </c>
      <c r="AW72" s="8">
        <f t="shared" ca="1" si="106"/>
        <v>10</v>
      </c>
      <c r="AX72" s="8">
        <f t="shared" ca="1" si="107"/>
        <v>0</v>
      </c>
      <c r="AY72" t="str">
        <f t="shared" ca="1" si="108"/>
        <v>(x+10)×x</v>
      </c>
      <c r="BA72" t="str">
        <f t="shared" ca="1" si="109"/>
        <v>+</v>
      </c>
      <c r="BB72" s="7">
        <f t="shared" ca="1" si="110"/>
        <v>10</v>
      </c>
      <c r="BC72" s="6" t="str">
        <f t="shared" ca="1" si="111"/>
        <v>x</v>
      </c>
      <c r="BD72" t="str">
        <f t="shared" ca="1" si="112"/>
        <v/>
      </c>
      <c r="BE72" s="8" t="str">
        <f t="shared" ca="1" si="113"/>
        <v/>
      </c>
      <c r="BF72" t="s">
        <v>13</v>
      </c>
      <c r="BG72" t="s">
        <v>345</v>
      </c>
      <c r="BH72">
        <f t="shared" ca="1" si="85"/>
        <v>5700</v>
      </c>
    </row>
    <row r="73" spans="2:60" x14ac:dyDescent="0.55000000000000004">
      <c r="B73" s="27">
        <v>25</v>
      </c>
      <c r="C73" s="1" t="s">
        <v>5</v>
      </c>
      <c r="D73" s="51" t="s">
        <v>60</v>
      </c>
      <c r="E73" s="50" t="str">
        <f t="shared" ref="E73:E98" ca="1" si="115">BG73&amp;BH73</f>
        <v>m6400</v>
      </c>
      <c r="F73" s="50" t="str">
        <f t="shared" ref="F73:F98" ca="1" si="116">W73</f>
        <v>\\(\\quad (x-4)(x-6)= \\)</v>
      </c>
      <c r="G73" s="50" t="str">
        <f t="shared" ref="G73:G98" ca="1" si="117">X73</f>
        <v>\\(\\quad x^2-10x+24 \\)</v>
      </c>
      <c r="H73" s="50" t="s">
        <v>62</v>
      </c>
      <c r="I73" s="89" t="str">
        <f t="shared" ref="I73:I98" ca="1" si="118">"INSERT INTO "&amp;D73&amp;"(tangen,question,answer,editor,date,count) VALUES('"&amp;E73&amp;"','"&amp;F73&amp;"','"&amp;G73&amp;"','"&amp;H73&amp;"',NOW(),0);"</f>
        <v>INSERT INTO math(tangen,question,answer,editor,date,count) VALUES('m6400','\\(\\quad (x-4)(x-6)= \\)','\\(\\quad x^2-10x+24 \\)','harazono',NOW(),0);</v>
      </c>
      <c r="J73" s="1"/>
      <c r="K73" t="str">
        <f t="shared" ref="K73:K98" ca="1" si="119">AY73</f>
        <v>(x-4)(x-6)</v>
      </c>
      <c r="L73" t="str">
        <f t="shared" ref="L73:L98" ca="1" si="120">IF(AT73=AV73,"^2","")</f>
        <v/>
      </c>
      <c r="M73" s="4" t="s">
        <v>13</v>
      </c>
      <c r="N73" s="5" t="s">
        <v>251</v>
      </c>
      <c r="O73" t="str">
        <f t="shared" ref="O73:O98" ca="1" si="121">BA73&amp;BB73&amp;BC73&amp;BD73&amp;BE73</f>
        <v>-10x+24</v>
      </c>
      <c r="Q73" s="78" t="s">
        <v>229</v>
      </c>
      <c r="R73" t="str">
        <f t="shared" ref="R73:R98" ca="1" si="122">K73&amp;L73&amp;M73</f>
        <v>(x-4)(x-6)=</v>
      </c>
      <c r="S73" t="s">
        <v>230</v>
      </c>
      <c r="T73" s="78" t="s">
        <v>229</v>
      </c>
      <c r="U73" t="str">
        <f t="shared" ref="U73:U98" ca="1" si="123">N73&amp;O73</f>
        <v>x^2-10x+24</v>
      </c>
      <c r="V73" t="s">
        <v>230</v>
      </c>
      <c r="W73" t="str">
        <f t="shared" ref="W73:W98" ca="1" si="124">Q73&amp;R73&amp;S73</f>
        <v>\\(\\quad (x-4)(x-6)= \\)</v>
      </c>
      <c r="X73" t="str">
        <f t="shared" ref="X73:X98" ca="1" si="125">T73&amp;U73&amp;V73</f>
        <v>\\(\\quad x^2-10x+24 \\)</v>
      </c>
      <c r="AL73" s="20" t="str">
        <f t="shared" ref="AL73:AL98" ca="1" si="126">IF(AT73=0,"","(x")</f>
        <v>(x</v>
      </c>
      <c r="AM73" t="str">
        <f t="shared" ref="AM73:AM98" ca="1" si="127">IF(AT73=0,"",IF(AT73&lt;=0,"-","+"))</f>
        <v>-</v>
      </c>
      <c r="AN73">
        <f t="shared" ref="AN73:AN98" ca="1" si="128">IF(AT73=0,"",ABS(AT73))</f>
        <v>4</v>
      </c>
      <c r="AO73" s="20" t="str">
        <f t="shared" ref="AO73:AO98" ca="1" si="129">IF(AT73=0,"x",")")</f>
        <v>)</v>
      </c>
      <c r="AP73" s="5" t="str">
        <f t="shared" ref="AP73:AP98" ca="1" si="130">IF(AV73=0,"×x",IF(AT73=AV73,"","(x"))</f>
        <v>(x</v>
      </c>
      <c r="AQ73" t="str">
        <f t="shared" ref="AQ73:AQ98" ca="1" si="131">IF(AV73=0,"",IF(AT73=AV73,"",IF(AV73&lt;=0,"-","+")))</f>
        <v>-</v>
      </c>
      <c r="AR73">
        <f t="shared" ref="AR73:AR98" ca="1" si="132">IF(AV73=0,"",IF(AT73=AV73,"",(ABS(AV73))))</f>
        <v>6</v>
      </c>
      <c r="AS73" t="str">
        <f t="shared" ref="AS73:AS98" ca="1" si="133">IF(AV73=0,"",IF(AT73=AV73,"",")"))</f>
        <v>)</v>
      </c>
      <c r="AT73" s="1">
        <f t="shared" ca="1" si="114"/>
        <v>-4</v>
      </c>
      <c r="AU73" s="1">
        <f t="shared" ca="1" si="114"/>
        <v>-6</v>
      </c>
      <c r="AV73" s="1">
        <f t="shared" ref="AV73:AV98" ca="1" si="134">IF(AU73=AT73,AT73+1,AU73)</f>
        <v>-6</v>
      </c>
      <c r="AW73" s="8">
        <f t="shared" ref="AW73:AW98" ca="1" si="135">AT73+AV73</f>
        <v>-10</v>
      </c>
      <c r="AX73" s="8">
        <f t="shared" ref="AX73:AX98" ca="1" si="136">AT73*AV73</f>
        <v>24</v>
      </c>
      <c r="AY73" t="str">
        <f t="shared" ref="AY73:AY98" ca="1" si="137">AL73&amp;AM73&amp;AN73&amp;AO73&amp;AP73&amp;AQ73&amp;AR73&amp;AS73</f>
        <v>(x-4)(x-6)</v>
      </c>
      <c r="BA73" t="str">
        <f t="shared" ref="BA73:BA98" ca="1" si="138">IF(AW73&gt;=1,"+",IF(AW73&lt;=-1,"-",""))</f>
        <v>-</v>
      </c>
      <c r="BB73" s="7">
        <f t="shared" ref="BB73:BB98" ca="1" si="139">IF(AW73=0,"",IF(AW73=1,"",IF(AW73=-1,"",ABS(AW73))))</f>
        <v>10</v>
      </c>
      <c r="BC73" s="6" t="str">
        <f t="shared" ref="BC73:BC98" ca="1" si="140">IF(AW73=0,"","x")</f>
        <v>x</v>
      </c>
      <c r="BD73" t="str">
        <f t="shared" ref="BD73:BD98" ca="1" si="141">IF(AX73&gt;=1,"+",IF(AX73&lt;=-1,"-","" ))</f>
        <v>+</v>
      </c>
      <c r="BE73" s="8">
        <f t="shared" ref="BE73:BE98" ca="1" si="142">IF(AX73=0,"",ABS(AX73))</f>
        <v>24</v>
      </c>
      <c r="BF73" t="s">
        <v>13</v>
      </c>
      <c r="BG73" t="s">
        <v>345</v>
      </c>
      <c r="BH73">
        <f t="shared" ca="1" si="85"/>
        <v>6400</v>
      </c>
    </row>
    <row r="74" spans="2:60" x14ac:dyDescent="0.55000000000000004">
      <c r="B74" s="27">
        <v>26</v>
      </c>
      <c r="C74" s="1" t="s">
        <v>5</v>
      </c>
      <c r="D74" s="51" t="s">
        <v>60</v>
      </c>
      <c r="E74" s="50" t="str">
        <f t="shared" ca="1" si="115"/>
        <v>m6400</v>
      </c>
      <c r="F74" s="50" t="str">
        <f t="shared" ca="1" si="116"/>
        <v>\\(\\quad (x+10)(x+2)= \\)</v>
      </c>
      <c r="G74" s="50" t="str">
        <f t="shared" ca="1" si="117"/>
        <v>\\(\\quad x^2+12x+20 \\)</v>
      </c>
      <c r="H74" s="50" t="s">
        <v>62</v>
      </c>
      <c r="I74" s="89" t="str">
        <f t="shared" ca="1" si="118"/>
        <v>INSERT INTO math(tangen,question,answer,editor,date,count) VALUES('m6400','\\(\\quad (x+10)(x+2)= \\)','\\(\\quad x^2+12x+20 \\)','harazono',NOW(),0);</v>
      </c>
      <c r="J74" s="1"/>
      <c r="K74" t="str">
        <f t="shared" ca="1" si="119"/>
        <v>(x+10)(x+2)</v>
      </c>
      <c r="L74" t="str">
        <f t="shared" ca="1" si="120"/>
        <v/>
      </c>
      <c r="M74" s="4" t="s">
        <v>13</v>
      </c>
      <c r="N74" s="5" t="s">
        <v>251</v>
      </c>
      <c r="O74" t="str">
        <f t="shared" ca="1" si="121"/>
        <v>+12x+20</v>
      </c>
      <c r="Q74" s="78" t="s">
        <v>229</v>
      </c>
      <c r="R74" t="str">
        <f t="shared" ca="1" si="122"/>
        <v>(x+10)(x+2)=</v>
      </c>
      <c r="S74" t="s">
        <v>230</v>
      </c>
      <c r="T74" s="78" t="s">
        <v>229</v>
      </c>
      <c r="U74" t="str">
        <f t="shared" ca="1" si="123"/>
        <v>x^2+12x+20</v>
      </c>
      <c r="V74" t="s">
        <v>230</v>
      </c>
      <c r="W74" t="str">
        <f t="shared" ca="1" si="124"/>
        <v>\\(\\quad (x+10)(x+2)= \\)</v>
      </c>
      <c r="X74" t="str">
        <f t="shared" ca="1" si="125"/>
        <v>\\(\\quad x^2+12x+20 \\)</v>
      </c>
      <c r="AL74" s="20" t="str">
        <f t="shared" ca="1" si="126"/>
        <v>(x</v>
      </c>
      <c r="AM74" t="str">
        <f t="shared" ca="1" si="127"/>
        <v>+</v>
      </c>
      <c r="AN74">
        <f t="shared" ca="1" si="128"/>
        <v>10</v>
      </c>
      <c r="AO74" s="20" t="str">
        <f t="shared" ca="1" si="129"/>
        <v>)</v>
      </c>
      <c r="AP74" s="5" t="str">
        <f t="shared" ca="1" si="130"/>
        <v>(x</v>
      </c>
      <c r="AQ74" t="str">
        <f t="shared" ca="1" si="131"/>
        <v>+</v>
      </c>
      <c r="AR74">
        <f t="shared" ca="1" si="132"/>
        <v>2</v>
      </c>
      <c r="AS74" t="str">
        <f t="shared" ca="1" si="133"/>
        <v>)</v>
      </c>
      <c r="AT74" s="1">
        <f t="shared" ca="1" si="114"/>
        <v>10</v>
      </c>
      <c r="AU74" s="1">
        <f t="shared" ca="1" si="114"/>
        <v>2</v>
      </c>
      <c r="AV74" s="1">
        <f t="shared" ca="1" si="134"/>
        <v>2</v>
      </c>
      <c r="AW74" s="8">
        <f t="shared" ca="1" si="135"/>
        <v>12</v>
      </c>
      <c r="AX74" s="8">
        <f t="shared" ca="1" si="136"/>
        <v>20</v>
      </c>
      <c r="AY74" t="str">
        <f t="shared" ca="1" si="137"/>
        <v>(x+10)(x+2)</v>
      </c>
      <c r="BA74" t="str">
        <f t="shared" ca="1" si="138"/>
        <v>+</v>
      </c>
      <c r="BB74" s="7">
        <f t="shared" ca="1" si="139"/>
        <v>12</v>
      </c>
      <c r="BC74" s="6" t="str">
        <f t="shared" ca="1" si="140"/>
        <v>x</v>
      </c>
      <c r="BD74" t="str">
        <f t="shared" ca="1" si="141"/>
        <v>+</v>
      </c>
      <c r="BE74" s="8">
        <f t="shared" ca="1" si="142"/>
        <v>20</v>
      </c>
      <c r="BF74" t="s">
        <v>13</v>
      </c>
      <c r="BG74" t="s">
        <v>345</v>
      </c>
      <c r="BH74">
        <f t="shared" ca="1" si="85"/>
        <v>6400</v>
      </c>
    </row>
    <row r="75" spans="2:60" x14ac:dyDescent="0.55000000000000004">
      <c r="B75" s="27">
        <v>27</v>
      </c>
      <c r="C75" s="1" t="s">
        <v>5</v>
      </c>
      <c r="D75" s="51" t="s">
        <v>60</v>
      </c>
      <c r="E75" s="50" t="str">
        <f t="shared" ca="1" si="115"/>
        <v>m6400</v>
      </c>
      <c r="F75" s="50" t="str">
        <f t="shared" ca="1" si="116"/>
        <v>\\(\\quad (x-6)(x-10)= \\)</v>
      </c>
      <c r="G75" s="50" t="str">
        <f t="shared" ca="1" si="117"/>
        <v>\\(\\quad x^2-16x+60 \\)</v>
      </c>
      <c r="H75" s="50" t="s">
        <v>62</v>
      </c>
      <c r="I75" s="89" t="str">
        <f t="shared" ca="1" si="118"/>
        <v>INSERT INTO math(tangen,question,answer,editor,date,count) VALUES('m6400','\\(\\quad (x-6)(x-10)= \\)','\\(\\quad x^2-16x+60 \\)','harazono',NOW(),0);</v>
      </c>
      <c r="J75" s="1"/>
      <c r="K75" t="str">
        <f t="shared" ca="1" si="119"/>
        <v>(x-6)(x-10)</v>
      </c>
      <c r="L75" t="str">
        <f t="shared" ca="1" si="120"/>
        <v/>
      </c>
      <c r="M75" s="4" t="s">
        <v>13</v>
      </c>
      <c r="N75" s="5" t="s">
        <v>251</v>
      </c>
      <c r="O75" t="str">
        <f t="shared" ca="1" si="121"/>
        <v>-16x+60</v>
      </c>
      <c r="Q75" s="78" t="s">
        <v>229</v>
      </c>
      <c r="R75" t="str">
        <f t="shared" ca="1" si="122"/>
        <v>(x-6)(x-10)=</v>
      </c>
      <c r="S75" t="s">
        <v>230</v>
      </c>
      <c r="T75" s="78" t="s">
        <v>229</v>
      </c>
      <c r="U75" t="str">
        <f t="shared" ca="1" si="123"/>
        <v>x^2-16x+60</v>
      </c>
      <c r="V75" t="s">
        <v>230</v>
      </c>
      <c r="W75" t="str">
        <f t="shared" ca="1" si="124"/>
        <v>\\(\\quad (x-6)(x-10)= \\)</v>
      </c>
      <c r="X75" t="str">
        <f t="shared" ca="1" si="125"/>
        <v>\\(\\quad x^2-16x+60 \\)</v>
      </c>
      <c r="AL75" s="20" t="str">
        <f t="shared" ca="1" si="126"/>
        <v>(x</v>
      </c>
      <c r="AM75" t="str">
        <f t="shared" ca="1" si="127"/>
        <v>-</v>
      </c>
      <c r="AN75">
        <f t="shared" ca="1" si="128"/>
        <v>6</v>
      </c>
      <c r="AO75" s="20" t="str">
        <f t="shared" ca="1" si="129"/>
        <v>)</v>
      </c>
      <c r="AP75" s="5" t="str">
        <f t="shared" ca="1" si="130"/>
        <v>(x</v>
      </c>
      <c r="AQ75" t="str">
        <f t="shared" ca="1" si="131"/>
        <v>-</v>
      </c>
      <c r="AR75">
        <f t="shared" ca="1" si="132"/>
        <v>10</v>
      </c>
      <c r="AS75" t="str">
        <f t="shared" ca="1" si="133"/>
        <v>)</v>
      </c>
      <c r="AT75" s="1">
        <f t="shared" ca="1" si="114"/>
        <v>-6</v>
      </c>
      <c r="AU75" s="1">
        <f t="shared" ca="1" si="114"/>
        <v>-10</v>
      </c>
      <c r="AV75" s="1">
        <f t="shared" ca="1" si="134"/>
        <v>-10</v>
      </c>
      <c r="AW75" s="8">
        <f t="shared" ca="1" si="135"/>
        <v>-16</v>
      </c>
      <c r="AX75" s="8">
        <f t="shared" ca="1" si="136"/>
        <v>60</v>
      </c>
      <c r="AY75" t="str">
        <f t="shared" ca="1" si="137"/>
        <v>(x-6)(x-10)</v>
      </c>
      <c r="BA75" t="str">
        <f t="shared" ca="1" si="138"/>
        <v>-</v>
      </c>
      <c r="BB75" s="7">
        <f t="shared" ca="1" si="139"/>
        <v>16</v>
      </c>
      <c r="BC75" s="6" t="str">
        <f t="shared" ca="1" si="140"/>
        <v>x</v>
      </c>
      <c r="BD75" t="str">
        <f t="shared" ca="1" si="141"/>
        <v>+</v>
      </c>
      <c r="BE75" s="8">
        <f t="shared" ca="1" si="142"/>
        <v>60</v>
      </c>
      <c r="BF75" t="s">
        <v>13</v>
      </c>
      <c r="BG75" t="s">
        <v>345</v>
      </c>
      <c r="BH75">
        <f t="shared" ca="1" si="85"/>
        <v>6400</v>
      </c>
    </row>
    <row r="76" spans="2:60" x14ac:dyDescent="0.55000000000000004">
      <c r="B76" s="27">
        <v>28</v>
      </c>
      <c r="C76" s="1" t="s">
        <v>5</v>
      </c>
      <c r="D76" s="51" t="s">
        <v>60</v>
      </c>
      <c r="E76" s="50" t="str">
        <f t="shared" ca="1" si="115"/>
        <v>m6400</v>
      </c>
      <c r="F76" s="50" t="str">
        <f t="shared" ca="1" si="116"/>
        <v>\\(\\quad (x+10)(x-7)= \\)</v>
      </c>
      <c r="G76" s="50" t="str">
        <f t="shared" ca="1" si="117"/>
        <v>\\(\\quad x^2+3x-70 \\)</v>
      </c>
      <c r="H76" s="50" t="s">
        <v>62</v>
      </c>
      <c r="I76" s="89" t="str">
        <f t="shared" ca="1" si="118"/>
        <v>INSERT INTO math(tangen,question,answer,editor,date,count) VALUES('m6400','\\(\\quad (x+10)(x-7)= \\)','\\(\\quad x^2+3x-70 \\)','harazono',NOW(),0);</v>
      </c>
      <c r="J76" s="1"/>
      <c r="K76" t="str">
        <f t="shared" ca="1" si="119"/>
        <v>(x+10)(x-7)</v>
      </c>
      <c r="L76" t="str">
        <f t="shared" ca="1" si="120"/>
        <v/>
      </c>
      <c r="M76" s="4" t="s">
        <v>13</v>
      </c>
      <c r="N76" s="5" t="s">
        <v>251</v>
      </c>
      <c r="O76" t="str">
        <f t="shared" ca="1" si="121"/>
        <v>+3x-70</v>
      </c>
      <c r="Q76" s="78" t="s">
        <v>229</v>
      </c>
      <c r="R76" t="str">
        <f t="shared" ca="1" si="122"/>
        <v>(x+10)(x-7)=</v>
      </c>
      <c r="S76" t="s">
        <v>230</v>
      </c>
      <c r="T76" s="78" t="s">
        <v>229</v>
      </c>
      <c r="U76" t="str">
        <f t="shared" ca="1" si="123"/>
        <v>x^2+3x-70</v>
      </c>
      <c r="V76" t="s">
        <v>230</v>
      </c>
      <c r="W76" t="str">
        <f t="shared" ca="1" si="124"/>
        <v>\\(\\quad (x+10)(x-7)= \\)</v>
      </c>
      <c r="X76" t="str">
        <f t="shared" ca="1" si="125"/>
        <v>\\(\\quad x^2+3x-70 \\)</v>
      </c>
      <c r="AL76" s="20" t="str">
        <f t="shared" ca="1" si="126"/>
        <v>(x</v>
      </c>
      <c r="AM76" t="str">
        <f t="shared" ca="1" si="127"/>
        <v>+</v>
      </c>
      <c r="AN76">
        <f t="shared" ca="1" si="128"/>
        <v>10</v>
      </c>
      <c r="AO76" s="20" t="str">
        <f t="shared" ca="1" si="129"/>
        <v>)</v>
      </c>
      <c r="AP76" s="5" t="str">
        <f t="shared" ca="1" si="130"/>
        <v>(x</v>
      </c>
      <c r="AQ76" t="str">
        <f t="shared" ca="1" si="131"/>
        <v>-</v>
      </c>
      <c r="AR76">
        <f t="shared" ca="1" si="132"/>
        <v>7</v>
      </c>
      <c r="AS76" t="str">
        <f t="shared" ca="1" si="133"/>
        <v>)</v>
      </c>
      <c r="AT76" s="1">
        <f t="shared" ca="1" si="114"/>
        <v>10</v>
      </c>
      <c r="AU76" s="1">
        <f t="shared" ca="1" si="114"/>
        <v>-7</v>
      </c>
      <c r="AV76" s="1">
        <f t="shared" ca="1" si="134"/>
        <v>-7</v>
      </c>
      <c r="AW76" s="8">
        <f t="shared" ca="1" si="135"/>
        <v>3</v>
      </c>
      <c r="AX76" s="8">
        <f t="shared" ca="1" si="136"/>
        <v>-70</v>
      </c>
      <c r="AY76" t="str">
        <f t="shared" ca="1" si="137"/>
        <v>(x+10)(x-7)</v>
      </c>
      <c r="BA76" t="str">
        <f t="shared" ca="1" si="138"/>
        <v>+</v>
      </c>
      <c r="BB76" s="7">
        <f t="shared" ca="1" si="139"/>
        <v>3</v>
      </c>
      <c r="BC76" s="6" t="str">
        <f t="shared" ca="1" si="140"/>
        <v>x</v>
      </c>
      <c r="BD76" t="str">
        <f t="shared" ca="1" si="141"/>
        <v>-</v>
      </c>
      <c r="BE76" s="8">
        <f t="shared" ca="1" si="142"/>
        <v>70</v>
      </c>
      <c r="BF76" t="s">
        <v>13</v>
      </c>
      <c r="BG76" t="s">
        <v>345</v>
      </c>
      <c r="BH76">
        <f t="shared" ca="1" si="85"/>
        <v>6400</v>
      </c>
    </row>
    <row r="77" spans="2:60" x14ac:dyDescent="0.55000000000000004">
      <c r="B77" s="27">
        <v>29</v>
      </c>
      <c r="C77" s="1" t="s">
        <v>5</v>
      </c>
      <c r="D77" s="51" t="s">
        <v>60</v>
      </c>
      <c r="E77" s="50" t="str">
        <f t="shared" ca="1" si="115"/>
        <v>m6400</v>
      </c>
      <c r="F77" s="50" t="str">
        <f t="shared" ca="1" si="116"/>
        <v>\\(\\quad (x+4)(x-9)= \\)</v>
      </c>
      <c r="G77" s="50" t="str">
        <f t="shared" ca="1" si="117"/>
        <v>\\(\\quad x^2-5x-36 \\)</v>
      </c>
      <c r="H77" s="50" t="s">
        <v>62</v>
      </c>
      <c r="I77" s="89" t="str">
        <f t="shared" ca="1" si="118"/>
        <v>INSERT INTO math(tangen,question,answer,editor,date,count) VALUES('m6400','\\(\\quad (x+4)(x-9)= \\)','\\(\\quad x^2-5x-36 \\)','harazono',NOW(),0);</v>
      </c>
      <c r="J77" s="1"/>
      <c r="K77" t="str">
        <f t="shared" ca="1" si="119"/>
        <v>(x+4)(x-9)</v>
      </c>
      <c r="L77" t="str">
        <f t="shared" ca="1" si="120"/>
        <v/>
      </c>
      <c r="M77" s="4" t="s">
        <v>13</v>
      </c>
      <c r="N77" s="5" t="s">
        <v>251</v>
      </c>
      <c r="O77" t="str">
        <f t="shared" ca="1" si="121"/>
        <v>-5x-36</v>
      </c>
      <c r="Q77" s="78" t="s">
        <v>229</v>
      </c>
      <c r="R77" t="str">
        <f t="shared" ca="1" si="122"/>
        <v>(x+4)(x-9)=</v>
      </c>
      <c r="S77" t="s">
        <v>230</v>
      </c>
      <c r="T77" s="78" t="s">
        <v>229</v>
      </c>
      <c r="U77" t="str">
        <f t="shared" ca="1" si="123"/>
        <v>x^2-5x-36</v>
      </c>
      <c r="V77" t="s">
        <v>230</v>
      </c>
      <c r="W77" t="str">
        <f t="shared" ca="1" si="124"/>
        <v>\\(\\quad (x+4)(x-9)= \\)</v>
      </c>
      <c r="X77" t="str">
        <f t="shared" ca="1" si="125"/>
        <v>\\(\\quad x^2-5x-36 \\)</v>
      </c>
      <c r="AL77" s="20" t="str">
        <f t="shared" ca="1" si="126"/>
        <v>(x</v>
      </c>
      <c r="AM77" t="str">
        <f t="shared" ca="1" si="127"/>
        <v>+</v>
      </c>
      <c r="AN77">
        <f t="shared" ca="1" si="128"/>
        <v>4</v>
      </c>
      <c r="AO77" s="20" t="str">
        <f t="shared" ca="1" si="129"/>
        <v>)</v>
      </c>
      <c r="AP77" s="5" t="str">
        <f t="shared" ca="1" si="130"/>
        <v>(x</v>
      </c>
      <c r="AQ77" t="str">
        <f t="shared" ca="1" si="131"/>
        <v>-</v>
      </c>
      <c r="AR77">
        <f t="shared" ca="1" si="132"/>
        <v>9</v>
      </c>
      <c r="AS77" t="str">
        <f t="shared" ca="1" si="133"/>
        <v>)</v>
      </c>
      <c r="AT77" s="1">
        <f t="shared" ca="1" si="114"/>
        <v>4</v>
      </c>
      <c r="AU77" s="1">
        <f t="shared" ca="1" si="114"/>
        <v>-9</v>
      </c>
      <c r="AV77" s="1">
        <f t="shared" ca="1" si="134"/>
        <v>-9</v>
      </c>
      <c r="AW77" s="8">
        <f t="shared" ca="1" si="135"/>
        <v>-5</v>
      </c>
      <c r="AX77" s="8">
        <f t="shared" ca="1" si="136"/>
        <v>-36</v>
      </c>
      <c r="AY77" t="str">
        <f t="shared" ca="1" si="137"/>
        <v>(x+4)(x-9)</v>
      </c>
      <c r="BA77" t="str">
        <f t="shared" ca="1" si="138"/>
        <v>-</v>
      </c>
      <c r="BB77" s="7">
        <f t="shared" ca="1" si="139"/>
        <v>5</v>
      </c>
      <c r="BC77" s="6" t="str">
        <f t="shared" ca="1" si="140"/>
        <v>x</v>
      </c>
      <c r="BD77" t="str">
        <f t="shared" ca="1" si="141"/>
        <v>-</v>
      </c>
      <c r="BE77" s="8">
        <f t="shared" ca="1" si="142"/>
        <v>36</v>
      </c>
      <c r="BF77" t="s">
        <v>13</v>
      </c>
      <c r="BG77" t="s">
        <v>345</v>
      </c>
      <c r="BH77">
        <f t="shared" ca="1" si="85"/>
        <v>6400</v>
      </c>
    </row>
    <row r="78" spans="2:60" x14ac:dyDescent="0.55000000000000004">
      <c r="B78" s="27">
        <v>30</v>
      </c>
      <c r="C78" s="1" t="s">
        <v>5</v>
      </c>
      <c r="D78" s="51" t="s">
        <v>60</v>
      </c>
      <c r="E78" s="50" t="str">
        <f t="shared" ca="1" si="115"/>
        <v>m6400</v>
      </c>
      <c r="F78" s="50" t="str">
        <f t="shared" ca="1" si="116"/>
        <v>\\(\\quad (x-6)(x+4)= \\)</v>
      </c>
      <c r="G78" s="50" t="str">
        <f t="shared" ca="1" si="117"/>
        <v>\\(\\quad x^2-2x-24 \\)</v>
      </c>
      <c r="H78" s="50" t="s">
        <v>62</v>
      </c>
      <c r="I78" s="89" t="str">
        <f t="shared" ca="1" si="118"/>
        <v>INSERT INTO math(tangen,question,answer,editor,date,count) VALUES('m6400','\\(\\quad (x-6)(x+4)= \\)','\\(\\quad x^2-2x-24 \\)','harazono',NOW(),0);</v>
      </c>
      <c r="J78" s="1"/>
      <c r="K78" t="str">
        <f t="shared" ca="1" si="119"/>
        <v>(x-6)(x+4)</v>
      </c>
      <c r="L78" t="str">
        <f t="shared" ca="1" si="120"/>
        <v/>
      </c>
      <c r="M78" s="4" t="s">
        <v>13</v>
      </c>
      <c r="N78" s="5" t="s">
        <v>251</v>
      </c>
      <c r="O78" t="str">
        <f t="shared" ca="1" si="121"/>
        <v>-2x-24</v>
      </c>
      <c r="Q78" s="78" t="s">
        <v>229</v>
      </c>
      <c r="R78" t="str">
        <f t="shared" ca="1" si="122"/>
        <v>(x-6)(x+4)=</v>
      </c>
      <c r="S78" t="s">
        <v>230</v>
      </c>
      <c r="T78" s="78" t="s">
        <v>229</v>
      </c>
      <c r="U78" t="str">
        <f t="shared" ca="1" si="123"/>
        <v>x^2-2x-24</v>
      </c>
      <c r="V78" t="s">
        <v>230</v>
      </c>
      <c r="W78" t="str">
        <f t="shared" ca="1" si="124"/>
        <v>\\(\\quad (x-6)(x+4)= \\)</v>
      </c>
      <c r="X78" t="str">
        <f t="shared" ca="1" si="125"/>
        <v>\\(\\quad x^2-2x-24 \\)</v>
      </c>
      <c r="AL78" s="20" t="str">
        <f t="shared" ca="1" si="126"/>
        <v>(x</v>
      </c>
      <c r="AM78" t="str">
        <f t="shared" ca="1" si="127"/>
        <v>-</v>
      </c>
      <c r="AN78">
        <f t="shared" ca="1" si="128"/>
        <v>6</v>
      </c>
      <c r="AO78" s="20" t="str">
        <f t="shared" ca="1" si="129"/>
        <v>)</v>
      </c>
      <c r="AP78" s="5" t="str">
        <f t="shared" ca="1" si="130"/>
        <v>(x</v>
      </c>
      <c r="AQ78" t="str">
        <f t="shared" ca="1" si="131"/>
        <v>+</v>
      </c>
      <c r="AR78">
        <f t="shared" ca="1" si="132"/>
        <v>4</v>
      </c>
      <c r="AS78" t="str">
        <f t="shared" ca="1" si="133"/>
        <v>)</v>
      </c>
      <c r="AT78" s="1">
        <f t="shared" ca="1" si="114"/>
        <v>-6</v>
      </c>
      <c r="AU78" s="1">
        <f t="shared" ca="1" si="114"/>
        <v>4</v>
      </c>
      <c r="AV78" s="1">
        <f t="shared" ca="1" si="134"/>
        <v>4</v>
      </c>
      <c r="AW78" s="8">
        <f t="shared" ca="1" si="135"/>
        <v>-2</v>
      </c>
      <c r="AX78" s="8">
        <f t="shared" ca="1" si="136"/>
        <v>-24</v>
      </c>
      <c r="AY78" t="str">
        <f t="shared" ca="1" si="137"/>
        <v>(x-6)(x+4)</v>
      </c>
      <c r="BA78" t="str">
        <f t="shared" ca="1" si="138"/>
        <v>-</v>
      </c>
      <c r="BB78" s="7">
        <f t="shared" ca="1" si="139"/>
        <v>2</v>
      </c>
      <c r="BC78" s="6" t="str">
        <f t="shared" ca="1" si="140"/>
        <v>x</v>
      </c>
      <c r="BD78" t="str">
        <f t="shared" ca="1" si="141"/>
        <v>-</v>
      </c>
      <c r="BE78" s="8">
        <f t="shared" ca="1" si="142"/>
        <v>24</v>
      </c>
      <c r="BF78" t="s">
        <v>13</v>
      </c>
      <c r="BG78" t="s">
        <v>345</v>
      </c>
      <c r="BH78">
        <f t="shared" ca="1" si="85"/>
        <v>6400</v>
      </c>
    </row>
    <row r="79" spans="2:60" x14ac:dyDescent="0.55000000000000004">
      <c r="B79" s="27">
        <v>31</v>
      </c>
      <c r="C79" s="1" t="s">
        <v>5</v>
      </c>
      <c r="D79" s="51" t="s">
        <v>60</v>
      </c>
      <c r="E79" s="50" t="str">
        <f t="shared" ca="1" si="115"/>
        <v>m6400</v>
      </c>
      <c r="F79" s="50" t="str">
        <f t="shared" ca="1" si="116"/>
        <v>\\(\\quad (x-6)(x-7)= \\)</v>
      </c>
      <c r="G79" s="50" t="str">
        <f t="shared" ca="1" si="117"/>
        <v>\\(\\quad x^2-13x+42 \\)</v>
      </c>
      <c r="H79" s="50" t="s">
        <v>62</v>
      </c>
      <c r="I79" s="89" t="str">
        <f t="shared" ca="1" si="118"/>
        <v>INSERT INTO math(tangen,question,answer,editor,date,count) VALUES('m6400','\\(\\quad (x-6)(x-7)= \\)','\\(\\quad x^2-13x+42 \\)','harazono',NOW(),0);</v>
      </c>
      <c r="J79" s="1"/>
      <c r="K79" t="str">
        <f t="shared" ca="1" si="119"/>
        <v>(x-6)(x-7)</v>
      </c>
      <c r="L79" t="str">
        <f t="shared" ca="1" si="120"/>
        <v/>
      </c>
      <c r="M79" s="4" t="s">
        <v>13</v>
      </c>
      <c r="N79" s="5" t="s">
        <v>251</v>
      </c>
      <c r="O79" t="str">
        <f t="shared" ca="1" si="121"/>
        <v>-13x+42</v>
      </c>
      <c r="Q79" s="78" t="s">
        <v>229</v>
      </c>
      <c r="R79" t="str">
        <f t="shared" ca="1" si="122"/>
        <v>(x-6)(x-7)=</v>
      </c>
      <c r="S79" t="s">
        <v>230</v>
      </c>
      <c r="T79" s="78" t="s">
        <v>229</v>
      </c>
      <c r="U79" t="str">
        <f t="shared" ca="1" si="123"/>
        <v>x^2-13x+42</v>
      </c>
      <c r="V79" t="s">
        <v>230</v>
      </c>
      <c r="W79" t="str">
        <f t="shared" ca="1" si="124"/>
        <v>\\(\\quad (x-6)(x-7)= \\)</v>
      </c>
      <c r="X79" t="str">
        <f t="shared" ca="1" si="125"/>
        <v>\\(\\quad x^2-13x+42 \\)</v>
      </c>
      <c r="AL79" s="20" t="str">
        <f t="shared" ca="1" si="126"/>
        <v>(x</v>
      </c>
      <c r="AM79" t="str">
        <f t="shared" ca="1" si="127"/>
        <v>-</v>
      </c>
      <c r="AN79">
        <f t="shared" ca="1" si="128"/>
        <v>6</v>
      </c>
      <c r="AO79" s="20" t="str">
        <f t="shared" ca="1" si="129"/>
        <v>)</v>
      </c>
      <c r="AP79" s="5" t="str">
        <f t="shared" ca="1" si="130"/>
        <v>(x</v>
      </c>
      <c r="AQ79" t="str">
        <f t="shared" ca="1" si="131"/>
        <v>-</v>
      </c>
      <c r="AR79">
        <f t="shared" ca="1" si="132"/>
        <v>7</v>
      </c>
      <c r="AS79" t="str">
        <f t="shared" ca="1" si="133"/>
        <v>)</v>
      </c>
      <c r="AT79" s="1">
        <f t="shared" ca="1" si="114"/>
        <v>-6</v>
      </c>
      <c r="AU79" s="1">
        <f t="shared" ca="1" si="114"/>
        <v>-7</v>
      </c>
      <c r="AV79" s="1">
        <f t="shared" ca="1" si="134"/>
        <v>-7</v>
      </c>
      <c r="AW79" s="8">
        <f t="shared" ca="1" si="135"/>
        <v>-13</v>
      </c>
      <c r="AX79" s="8">
        <f t="shared" ca="1" si="136"/>
        <v>42</v>
      </c>
      <c r="AY79" t="str">
        <f t="shared" ca="1" si="137"/>
        <v>(x-6)(x-7)</v>
      </c>
      <c r="BA79" t="str">
        <f t="shared" ca="1" si="138"/>
        <v>-</v>
      </c>
      <c r="BB79" s="7">
        <f t="shared" ca="1" si="139"/>
        <v>13</v>
      </c>
      <c r="BC79" s="6" t="str">
        <f t="shared" ca="1" si="140"/>
        <v>x</v>
      </c>
      <c r="BD79" t="str">
        <f t="shared" ca="1" si="141"/>
        <v>+</v>
      </c>
      <c r="BE79" s="8">
        <f t="shared" ca="1" si="142"/>
        <v>42</v>
      </c>
      <c r="BF79" t="s">
        <v>13</v>
      </c>
      <c r="BG79" t="s">
        <v>345</v>
      </c>
      <c r="BH79">
        <f t="shared" ca="1" si="85"/>
        <v>6400</v>
      </c>
    </row>
    <row r="80" spans="2:60" x14ac:dyDescent="0.55000000000000004">
      <c r="B80" s="27">
        <v>32</v>
      </c>
      <c r="C80" s="1" t="s">
        <v>5</v>
      </c>
      <c r="D80" s="51" t="s">
        <v>60</v>
      </c>
      <c r="E80" s="50" t="str">
        <f t="shared" ca="1" si="115"/>
        <v>m6400</v>
      </c>
      <c r="F80" s="50" t="str">
        <f t="shared" ca="1" si="116"/>
        <v>\\(\\quad (x-10)(x+8)= \\)</v>
      </c>
      <c r="G80" s="50" t="str">
        <f t="shared" ca="1" si="117"/>
        <v>\\(\\quad x^2-2x-80 \\)</v>
      </c>
      <c r="H80" s="50" t="s">
        <v>62</v>
      </c>
      <c r="I80" s="89" t="str">
        <f t="shared" ca="1" si="118"/>
        <v>INSERT INTO math(tangen,question,answer,editor,date,count) VALUES('m6400','\\(\\quad (x-10)(x+8)= \\)','\\(\\quad x^2-2x-80 \\)','harazono',NOW(),0);</v>
      </c>
      <c r="J80" s="1"/>
      <c r="K80" t="str">
        <f t="shared" ca="1" si="119"/>
        <v>(x-10)(x+8)</v>
      </c>
      <c r="L80" t="str">
        <f t="shared" ca="1" si="120"/>
        <v/>
      </c>
      <c r="M80" s="4" t="s">
        <v>13</v>
      </c>
      <c r="N80" s="5" t="s">
        <v>251</v>
      </c>
      <c r="O80" t="str">
        <f t="shared" ca="1" si="121"/>
        <v>-2x-80</v>
      </c>
      <c r="Q80" s="78" t="s">
        <v>229</v>
      </c>
      <c r="R80" t="str">
        <f t="shared" ca="1" si="122"/>
        <v>(x-10)(x+8)=</v>
      </c>
      <c r="S80" t="s">
        <v>230</v>
      </c>
      <c r="T80" s="78" t="s">
        <v>229</v>
      </c>
      <c r="U80" t="str">
        <f t="shared" ca="1" si="123"/>
        <v>x^2-2x-80</v>
      </c>
      <c r="V80" t="s">
        <v>230</v>
      </c>
      <c r="W80" t="str">
        <f t="shared" ca="1" si="124"/>
        <v>\\(\\quad (x-10)(x+8)= \\)</v>
      </c>
      <c r="X80" t="str">
        <f t="shared" ca="1" si="125"/>
        <v>\\(\\quad x^2-2x-80 \\)</v>
      </c>
      <c r="AL80" s="20" t="str">
        <f t="shared" ca="1" si="126"/>
        <v>(x</v>
      </c>
      <c r="AM80" t="str">
        <f t="shared" ca="1" si="127"/>
        <v>-</v>
      </c>
      <c r="AN80">
        <f t="shared" ca="1" si="128"/>
        <v>10</v>
      </c>
      <c r="AO80" s="20" t="str">
        <f t="shared" ca="1" si="129"/>
        <v>)</v>
      </c>
      <c r="AP80" s="5" t="str">
        <f t="shared" ca="1" si="130"/>
        <v>(x</v>
      </c>
      <c r="AQ80" t="str">
        <f t="shared" ca="1" si="131"/>
        <v>+</v>
      </c>
      <c r="AR80">
        <f t="shared" ca="1" si="132"/>
        <v>8</v>
      </c>
      <c r="AS80" t="str">
        <f t="shared" ca="1" si="133"/>
        <v>)</v>
      </c>
      <c r="AT80" s="1">
        <f t="shared" ca="1" si="114"/>
        <v>-10</v>
      </c>
      <c r="AU80" s="1">
        <f t="shared" ca="1" si="114"/>
        <v>8</v>
      </c>
      <c r="AV80" s="1">
        <f t="shared" ca="1" si="134"/>
        <v>8</v>
      </c>
      <c r="AW80" s="8">
        <f t="shared" ca="1" si="135"/>
        <v>-2</v>
      </c>
      <c r="AX80" s="8">
        <f t="shared" ca="1" si="136"/>
        <v>-80</v>
      </c>
      <c r="AY80" t="str">
        <f t="shared" ca="1" si="137"/>
        <v>(x-10)(x+8)</v>
      </c>
      <c r="BA80" t="str">
        <f t="shared" ca="1" si="138"/>
        <v>-</v>
      </c>
      <c r="BB80" s="7">
        <f t="shared" ca="1" si="139"/>
        <v>2</v>
      </c>
      <c r="BC80" s="6" t="str">
        <f t="shared" ca="1" si="140"/>
        <v>x</v>
      </c>
      <c r="BD80" t="str">
        <f t="shared" ca="1" si="141"/>
        <v>-</v>
      </c>
      <c r="BE80" s="8">
        <f t="shared" ca="1" si="142"/>
        <v>80</v>
      </c>
      <c r="BF80" t="s">
        <v>13</v>
      </c>
      <c r="BG80" t="s">
        <v>345</v>
      </c>
      <c r="BH80">
        <f t="shared" ca="1" si="85"/>
        <v>6400</v>
      </c>
    </row>
    <row r="81" spans="2:60" x14ac:dyDescent="0.55000000000000004">
      <c r="B81" s="27">
        <v>33</v>
      </c>
      <c r="C81" s="1" t="s">
        <v>5</v>
      </c>
      <c r="D81" s="51" t="s">
        <v>60</v>
      </c>
      <c r="E81" s="50" t="str">
        <f t="shared" ca="1" si="115"/>
        <v>m6400</v>
      </c>
      <c r="F81" s="50" t="str">
        <f t="shared" ca="1" si="116"/>
        <v>\\(\\quad (x-10)(x+8)= \\)</v>
      </c>
      <c r="G81" s="50" t="str">
        <f t="shared" ca="1" si="117"/>
        <v>\\(\\quad x^2-2x-80 \\)</v>
      </c>
      <c r="H81" s="50" t="s">
        <v>62</v>
      </c>
      <c r="I81" s="89" t="str">
        <f t="shared" ca="1" si="118"/>
        <v>INSERT INTO math(tangen,question,answer,editor,date,count) VALUES('m6400','\\(\\quad (x-10)(x+8)= \\)','\\(\\quad x^2-2x-80 \\)','harazono',NOW(),0);</v>
      </c>
      <c r="J81" s="1"/>
      <c r="K81" t="str">
        <f t="shared" ca="1" si="119"/>
        <v>(x-10)(x+8)</v>
      </c>
      <c r="L81" t="str">
        <f t="shared" ca="1" si="120"/>
        <v/>
      </c>
      <c r="M81" s="4" t="s">
        <v>13</v>
      </c>
      <c r="N81" s="5" t="s">
        <v>251</v>
      </c>
      <c r="O81" t="str">
        <f t="shared" ca="1" si="121"/>
        <v>-2x-80</v>
      </c>
      <c r="Q81" s="78" t="s">
        <v>229</v>
      </c>
      <c r="R81" t="str">
        <f t="shared" ca="1" si="122"/>
        <v>(x-10)(x+8)=</v>
      </c>
      <c r="S81" t="s">
        <v>230</v>
      </c>
      <c r="T81" s="78" t="s">
        <v>229</v>
      </c>
      <c r="U81" t="str">
        <f t="shared" ca="1" si="123"/>
        <v>x^2-2x-80</v>
      </c>
      <c r="V81" t="s">
        <v>230</v>
      </c>
      <c r="W81" t="str">
        <f t="shared" ca="1" si="124"/>
        <v>\\(\\quad (x-10)(x+8)= \\)</v>
      </c>
      <c r="X81" t="str">
        <f t="shared" ca="1" si="125"/>
        <v>\\(\\quad x^2-2x-80 \\)</v>
      </c>
      <c r="AL81" s="20" t="str">
        <f t="shared" ca="1" si="126"/>
        <v>(x</v>
      </c>
      <c r="AM81" t="str">
        <f t="shared" ca="1" si="127"/>
        <v>-</v>
      </c>
      <c r="AN81">
        <f t="shared" ca="1" si="128"/>
        <v>10</v>
      </c>
      <c r="AO81" s="20" t="str">
        <f t="shared" ca="1" si="129"/>
        <v>)</v>
      </c>
      <c r="AP81" s="5" t="str">
        <f t="shared" ca="1" si="130"/>
        <v>(x</v>
      </c>
      <c r="AQ81" t="str">
        <f t="shared" ca="1" si="131"/>
        <v>+</v>
      </c>
      <c r="AR81">
        <f t="shared" ca="1" si="132"/>
        <v>8</v>
      </c>
      <c r="AS81" t="str">
        <f t="shared" ca="1" si="133"/>
        <v>)</v>
      </c>
      <c r="AT81" s="1">
        <f t="shared" ref="AT81:AU96" ca="1" si="143">RANDBETWEEN(-10,10)</f>
        <v>-10</v>
      </c>
      <c r="AU81" s="1">
        <f t="shared" ca="1" si="143"/>
        <v>8</v>
      </c>
      <c r="AV81" s="1">
        <f t="shared" ca="1" si="134"/>
        <v>8</v>
      </c>
      <c r="AW81" s="8">
        <f t="shared" ca="1" si="135"/>
        <v>-2</v>
      </c>
      <c r="AX81" s="8">
        <f t="shared" ca="1" si="136"/>
        <v>-80</v>
      </c>
      <c r="AY81" t="str">
        <f t="shared" ca="1" si="137"/>
        <v>(x-10)(x+8)</v>
      </c>
      <c r="BA81" t="str">
        <f t="shared" ca="1" si="138"/>
        <v>-</v>
      </c>
      <c r="BB81" s="7">
        <f t="shared" ca="1" si="139"/>
        <v>2</v>
      </c>
      <c r="BC81" s="6" t="str">
        <f t="shared" ca="1" si="140"/>
        <v>x</v>
      </c>
      <c r="BD81" t="str">
        <f t="shared" ca="1" si="141"/>
        <v>-</v>
      </c>
      <c r="BE81" s="8">
        <f t="shared" ca="1" si="142"/>
        <v>80</v>
      </c>
      <c r="BF81" t="s">
        <v>13</v>
      </c>
      <c r="BG81" t="s">
        <v>345</v>
      </c>
      <c r="BH81">
        <f t="shared" ca="1" si="85"/>
        <v>6400</v>
      </c>
    </row>
    <row r="82" spans="2:60" x14ac:dyDescent="0.55000000000000004">
      <c r="B82" s="27">
        <v>34</v>
      </c>
      <c r="C82" s="1" t="s">
        <v>5</v>
      </c>
      <c r="D82" s="51" t="s">
        <v>60</v>
      </c>
      <c r="E82" s="50" t="str">
        <f t="shared" ca="1" si="115"/>
        <v>m6400</v>
      </c>
      <c r="F82" s="50" t="str">
        <f t="shared" ca="1" si="116"/>
        <v>\\(\\quad (x+6)(x+9)= \\)</v>
      </c>
      <c r="G82" s="50" t="str">
        <f t="shared" ca="1" si="117"/>
        <v>\\(\\quad x^2+15x+54 \\)</v>
      </c>
      <c r="H82" s="50" t="s">
        <v>62</v>
      </c>
      <c r="I82" s="89" t="str">
        <f t="shared" ca="1" si="118"/>
        <v>INSERT INTO math(tangen,question,answer,editor,date,count) VALUES('m6400','\\(\\quad (x+6)(x+9)= \\)','\\(\\quad x^2+15x+54 \\)','harazono',NOW(),0);</v>
      </c>
      <c r="J82" s="1"/>
      <c r="K82" t="str">
        <f t="shared" ca="1" si="119"/>
        <v>(x+6)(x+9)</v>
      </c>
      <c r="L82" t="str">
        <f t="shared" ca="1" si="120"/>
        <v/>
      </c>
      <c r="M82" s="4" t="s">
        <v>13</v>
      </c>
      <c r="N82" s="5" t="s">
        <v>251</v>
      </c>
      <c r="O82" t="str">
        <f t="shared" ca="1" si="121"/>
        <v>+15x+54</v>
      </c>
      <c r="Q82" s="78" t="s">
        <v>229</v>
      </c>
      <c r="R82" t="str">
        <f t="shared" ca="1" si="122"/>
        <v>(x+6)(x+9)=</v>
      </c>
      <c r="S82" t="s">
        <v>230</v>
      </c>
      <c r="T82" s="78" t="s">
        <v>229</v>
      </c>
      <c r="U82" t="str">
        <f t="shared" ca="1" si="123"/>
        <v>x^2+15x+54</v>
      </c>
      <c r="V82" t="s">
        <v>230</v>
      </c>
      <c r="W82" t="str">
        <f t="shared" ca="1" si="124"/>
        <v>\\(\\quad (x+6)(x+9)= \\)</v>
      </c>
      <c r="X82" t="str">
        <f t="shared" ca="1" si="125"/>
        <v>\\(\\quad x^2+15x+54 \\)</v>
      </c>
      <c r="AL82" s="20" t="str">
        <f t="shared" ca="1" si="126"/>
        <v>(x</v>
      </c>
      <c r="AM82" t="str">
        <f t="shared" ca="1" si="127"/>
        <v>+</v>
      </c>
      <c r="AN82">
        <f t="shared" ca="1" si="128"/>
        <v>6</v>
      </c>
      <c r="AO82" s="20" t="str">
        <f t="shared" ca="1" si="129"/>
        <v>)</v>
      </c>
      <c r="AP82" s="5" t="str">
        <f t="shared" ca="1" si="130"/>
        <v>(x</v>
      </c>
      <c r="AQ82" t="str">
        <f t="shared" ca="1" si="131"/>
        <v>+</v>
      </c>
      <c r="AR82">
        <f t="shared" ca="1" si="132"/>
        <v>9</v>
      </c>
      <c r="AS82" t="str">
        <f t="shared" ca="1" si="133"/>
        <v>)</v>
      </c>
      <c r="AT82" s="1">
        <f t="shared" ca="1" si="143"/>
        <v>6</v>
      </c>
      <c r="AU82" s="1">
        <f t="shared" ca="1" si="143"/>
        <v>9</v>
      </c>
      <c r="AV82" s="1">
        <f t="shared" ca="1" si="134"/>
        <v>9</v>
      </c>
      <c r="AW82" s="8">
        <f t="shared" ca="1" si="135"/>
        <v>15</v>
      </c>
      <c r="AX82" s="8">
        <f t="shared" ca="1" si="136"/>
        <v>54</v>
      </c>
      <c r="AY82" t="str">
        <f t="shared" ca="1" si="137"/>
        <v>(x+6)(x+9)</v>
      </c>
      <c r="BA82" t="str">
        <f t="shared" ca="1" si="138"/>
        <v>+</v>
      </c>
      <c r="BB82" s="7">
        <f t="shared" ca="1" si="139"/>
        <v>15</v>
      </c>
      <c r="BC82" s="6" t="str">
        <f t="shared" ca="1" si="140"/>
        <v>x</v>
      </c>
      <c r="BD82" t="str">
        <f t="shared" ca="1" si="141"/>
        <v>+</v>
      </c>
      <c r="BE82" s="8">
        <f t="shared" ca="1" si="142"/>
        <v>54</v>
      </c>
      <c r="BF82" t="s">
        <v>13</v>
      </c>
      <c r="BG82" t="s">
        <v>345</v>
      </c>
      <c r="BH82">
        <f t="shared" ca="1" si="85"/>
        <v>6400</v>
      </c>
    </row>
    <row r="83" spans="2:60" x14ac:dyDescent="0.55000000000000004">
      <c r="B83" s="27">
        <v>35</v>
      </c>
      <c r="C83" s="1" t="s">
        <v>5</v>
      </c>
      <c r="D83" s="51" t="s">
        <v>60</v>
      </c>
      <c r="E83" s="50" t="str">
        <f t="shared" ca="1" si="115"/>
        <v>m6400</v>
      </c>
      <c r="F83" s="50" t="str">
        <f t="shared" ca="1" si="116"/>
        <v>\\(\\quad (x-8)(x-6)= \\)</v>
      </c>
      <c r="G83" s="50" t="str">
        <f t="shared" ca="1" si="117"/>
        <v>\\(\\quad x^2-14x+48 \\)</v>
      </c>
      <c r="H83" s="50" t="s">
        <v>62</v>
      </c>
      <c r="I83" s="89" t="str">
        <f t="shared" ca="1" si="118"/>
        <v>INSERT INTO math(tangen,question,answer,editor,date,count) VALUES('m6400','\\(\\quad (x-8)(x-6)= \\)','\\(\\quad x^2-14x+48 \\)','harazono',NOW(),0);</v>
      </c>
      <c r="J83" s="1"/>
      <c r="K83" t="str">
        <f t="shared" ca="1" si="119"/>
        <v>(x-8)(x-6)</v>
      </c>
      <c r="L83" t="str">
        <f t="shared" ca="1" si="120"/>
        <v/>
      </c>
      <c r="M83" s="4" t="s">
        <v>13</v>
      </c>
      <c r="N83" s="5" t="s">
        <v>251</v>
      </c>
      <c r="O83" t="str">
        <f t="shared" ca="1" si="121"/>
        <v>-14x+48</v>
      </c>
      <c r="Q83" s="78" t="s">
        <v>229</v>
      </c>
      <c r="R83" t="str">
        <f t="shared" ca="1" si="122"/>
        <v>(x-8)(x-6)=</v>
      </c>
      <c r="S83" t="s">
        <v>230</v>
      </c>
      <c r="T83" s="78" t="s">
        <v>229</v>
      </c>
      <c r="U83" t="str">
        <f t="shared" ca="1" si="123"/>
        <v>x^2-14x+48</v>
      </c>
      <c r="V83" t="s">
        <v>230</v>
      </c>
      <c r="W83" t="str">
        <f t="shared" ca="1" si="124"/>
        <v>\\(\\quad (x-8)(x-6)= \\)</v>
      </c>
      <c r="X83" t="str">
        <f t="shared" ca="1" si="125"/>
        <v>\\(\\quad x^2-14x+48 \\)</v>
      </c>
      <c r="AL83" s="20" t="str">
        <f t="shared" ca="1" si="126"/>
        <v>(x</v>
      </c>
      <c r="AM83" t="str">
        <f t="shared" ca="1" si="127"/>
        <v>-</v>
      </c>
      <c r="AN83">
        <f t="shared" ca="1" si="128"/>
        <v>8</v>
      </c>
      <c r="AO83" s="20" t="str">
        <f t="shared" ca="1" si="129"/>
        <v>)</v>
      </c>
      <c r="AP83" s="5" t="str">
        <f t="shared" ca="1" si="130"/>
        <v>(x</v>
      </c>
      <c r="AQ83" t="str">
        <f t="shared" ca="1" si="131"/>
        <v>-</v>
      </c>
      <c r="AR83">
        <f t="shared" ca="1" si="132"/>
        <v>6</v>
      </c>
      <c r="AS83" t="str">
        <f t="shared" ca="1" si="133"/>
        <v>)</v>
      </c>
      <c r="AT83" s="1">
        <f t="shared" ca="1" si="143"/>
        <v>-8</v>
      </c>
      <c r="AU83" s="1">
        <f t="shared" ca="1" si="143"/>
        <v>-6</v>
      </c>
      <c r="AV83" s="1">
        <f t="shared" ca="1" si="134"/>
        <v>-6</v>
      </c>
      <c r="AW83" s="8">
        <f t="shared" ca="1" si="135"/>
        <v>-14</v>
      </c>
      <c r="AX83" s="8">
        <f t="shared" ca="1" si="136"/>
        <v>48</v>
      </c>
      <c r="AY83" t="str">
        <f t="shared" ca="1" si="137"/>
        <v>(x-8)(x-6)</v>
      </c>
      <c r="BA83" t="str">
        <f t="shared" ca="1" si="138"/>
        <v>-</v>
      </c>
      <c r="BB83" s="7">
        <f t="shared" ca="1" si="139"/>
        <v>14</v>
      </c>
      <c r="BC83" s="6" t="str">
        <f t="shared" ca="1" si="140"/>
        <v>x</v>
      </c>
      <c r="BD83" t="str">
        <f t="shared" ca="1" si="141"/>
        <v>+</v>
      </c>
      <c r="BE83" s="8">
        <f t="shared" ca="1" si="142"/>
        <v>48</v>
      </c>
      <c r="BF83" t="s">
        <v>13</v>
      </c>
      <c r="BG83" t="s">
        <v>345</v>
      </c>
      <c r="BH83">
        <f t="shared" ca="1" si="85"/>
        <v>6400</v>
      </c>
    </row>
    <row r="84" spans="2:60" x14ac:dyDescent="0.55000000000000004">
      <c r="B84" s="27">
        <v>36</v>
      </c>
      <c r="C84" s="1" t="s">
        <v>5</v>
      </c>
      <c r="D84" s="51" t="s">
        <v>60</v>
      </c>
      <c r="E84" s="50" t="str">
        <f t="shared" ca="1" si="115"/>
        <v>m6400</v>
      </c>
      <c r="F84" s="50" t="str">
        <f t="shared" ca="1" si="116"/>
        <v>\\(\\quad (x+1)(x+3)= \\)</v>
      </c>
      <c r="G84" s="50" t="str">
        <f t="shared" ca="1" si="117"/>
        <v>\\(\\quad x^2+4x+3 \\)</v>
      </c>
      <c r="H84" s="50" t="s">
        <v>62</v>
      </c>
      <c r="I84" s="89" t="str">
        <f t="shared" ca="1" si="118"/>
        <v>INSERT INTO math(tangen,question,answer,editor,date,count) VALUES('m6400','\\(\\quad (x+1)(x+3)= \\)','\\(\\quad x^2+4x+3 \\)','harazono',NOW(),0);</v>
      </c>
      <c r="J84" s="1"/>
      <c r="K84" t="str">
        <f t="shared" ca="1" si="119"/>
        <v>(x+1)(x+3)</v>
      </c>
      <c r="L84" t="str">
        <f t="shared" ca="1" si="120"/>
        <v/>
      </c>
      <c r="M84" s="4" t="s">
        <v>13</v>
      </c>
      <c r="N84" s="5" t="s">
        <v>251</v>
      </c>
      <c r="O84" t="str">
        <f t="shared" ca="1" si="121"/>
        <v>+4x+3</v>
      </c>
      <c r="Q84" s="78" t="s">
        <v>229</v>
      </c>
      <c r="R84" t="str">
        <f t="shared" ca="1" si="122"/>
        <v>(x+1)(x+3)=</v>
      </c>
      <c r="S84" t="s">
        <v>230</v>
      </c>
      <c r="T84" s="78" t="s">
        <v>229</v>
      </c>
      <c r="U84" t="str">
        <f t="shared" ca="1" si="123"/>
        <v>x^2+4x+3</v>
      </c>
      <c r="V84" t="s">
        <v>230</v>
      </c>
      <c r="W84" t="str">
        <f t="shared" ca="1" si="124"/>
        <v>\\(\\quad (x+1)(x+3)= \\)</v>
      </c>
      <c r="X84" t="str">
        <f t="shared" ca="1" si="125"/>
        <v>\\(\\quad x^2+4x+3 \\)</v>
      </c>
      <c r="AL84" s="20" t="str">
        <f t="shared" ca="1" si="126"/>
        <v>(x</v>
      </c>
      <c r="AM84" t="str">
        <f t="shared" ca="1" si="127"/>
        <v>+</v>
      </c>
      <c r="AN84">
        <f t="shared" ca="1" si="128"/>
        <v>1</v>
      </c>
      <c r="AO84" s="20" t="str">
        <f t="shared" ca="1" si="129"/>
        <v>)</v>
      </c>
      <c r="AP84" s="5" t="str">
        <f t="shared" ca="1" si="130"/>
        <v>(x</v>
      </c>
      <c r="AQ84" t="str">
        <f t="shared" ca="1" si="131"/>
        <v>+</v>
      </c>
      <c r="AR84">
        <f t="shared" ca="1" si="132"/>
        <v>3</v>
      </c>
      <c r="AS84" t="str">
        <f t="shared" ca="1" si="133"/>
        <v>)</v>
      </c>
      <c r="AT84" s="1">
        <f t="shared" ca="1" si="143"/>
        <v>1</v>
      </c>
      <c r="AU84" s="1">
        <f t="shared" ca="1" si="143"/>
        <v>3</v>
      </c>
      <c r="AV84" s="1">
        <f t="shared" ca="1" si="134"/>
        <v>3</v>
      </c>
      <c r="AW84" s="8">
        <f t="shared" ca="1" si="135"/>
        <v>4</v>
      </c>
      <c r="AX84" s="8">
        <f t="shared" ca="1" si="136"/>
        <v>3</v>
      </c>
      <c r="AY84" t="str">
        <f t="shared" ca="1" si="137"/>
        <v>(x+1)(x+3)</v>
      </c>
      <c r="BA84" t="str">
        <f t="shared" ca="1" si="138"/>
        <v>+</v>
      </c>
      <c r="BB84" s="7">
        <f t="shared" ca="1" si="139"/>
        <v>4</v>
      </c>
      <c r="BC84" s="6" t="str">
        <f t="shared" ca="1" si="140"/>
        <v>x</v>
      </c>
      <c r="BD84" t="str">
        <f t="shared" ca="1" si="141"/>
        <v>+</v>
      </c>
      <c r="BE84" s="8">
        <f t="shared" ca="1" si="142"/>
        <v>3</v>
      </c>
      <c r="BF84" t="s">
        <v>13</v>
      </c>
      <c r="BG84" t="s">
        <v>345</v>
      </c>
      <c r="BH84">
        <f t="shared" ca="1" si="85"/>
        <v>6400</v>
      </c>
    </row>
    <row r="85" spans="2:60" x14ac:dyDescent="0.55000000000000004">
      <c r="B85" s="27">
        <v>37</v>
      </c>
      <c r="C85" s="1" t="s">
        <v>5</v>
      </c>
      <c r="D85" s="51" t="s">
        <v>60</v>
      </c>
      <c r="E85" s="50" t="str">
        <f t="shared" ca="1" si="115"/>
        <v>m6400</v>
      </c>
      <c r="F85" s="50" t="str">
        <f t="shared" ca="1" si="116"/>
        <v>\\(\\quad (x+6)(x+9)= \\)</v>
      </c>
      <c r="G85" s="50" t="str">
        <f t="shared" ca="1" si="117"/>
        <v>\\(\\quad x^2+15x+54 \\)</v>
      </c>
      <c r="H85" s="50" t="s">
        <v>62</v>
      </c>
      <c r="I85" s="89" t="str">
        <f t="shared" ca="1" si="118"/>
        <v>INSERT INTO math(tangen,question,answer,editor,date,count) VALUES('m6400','\\(\\quad (x+6)(x+9)= \\)','\\(\\quad x^2+15x+54 \\)','harazono',NOW(),0);</v>
      </c>
      <c r="J85" s="1"/>
      <c r="K85" t="str">
        <f t="shared" ca="1" si="119"/>
        <v>(x+6)(x+9)</v>
      </c>
      <c r="L85" t="str">
        <f t="shared" ca="1" si="120"/>
        <v/>
      </c>
      <c r="M85" s="4" t="s">
        <v>13</v>
      </c>
      <c r="N85" s="5" t="s">
        <v>251</v>
      </c>
      <c r="O85" t="str">
        <f t="shared" ca="1" si="121"/>
        <v>+15x+54</v>
      </c>
      <c r="Q85" s="78" t="s">
        <v>229</v>
      </c>
      <c r="R85" t="str">
        <f t="shared" ca="1" si="122"/>
        <v>(x+6)(x+9)=</v>
      </c>
      <c r="S85" t="s">
        <v>230</v>
      </c>
      <c r="T85" s="78" t="s">
        <v>229</v>
      </c>
      <c r="U85" t="str">
        <f t="shared" ca="1" si="123"/>
        <v>x^2+15x+54</v>
      </c>
      <c r="V85" t="s">
        <v>230</v>
      </c>
      <c r="W85" t="str">
        <f t="shared" ca="1" si="124"/>
        <v>\\(\\quad (x+6)(x+9)= \\)</v>
      </c>
      <c r="X85" t="str">
        <f t="shared" ca="1" si="125"/>
        <v>\\(\\quad x^2+15x+54 \\)</v>
      </c>
      <c r="AL85" s="20" t="str">
        <f t="shared" ca="1" si="126"/>
        <v>(x</v>
      </c>
      <c r="AM85" t="str">
        <f t="shared" ca="1" si="127"/>
        <v>+</v>
      </c>
      <c r="AN85">
        <f t="shared" ca="1" si="128"/>
        <v>6</v>
      </c>
      <c r="AO85" s="20" t="str">
        <f t="shared" ca="1" si="129"/>
        <v>)</v>
      </c>
      <c r="AP85" s="5" t="str">
        <f t="shared" ca="1" si="130"/>
        <v>(x</v>
      </c>
      <c r="AQ85" t="str">
        <f t="shared" ca="1" si="131"/>
        <v>+</v>
      </c>
      <c r="AR85">
        <f t="shared" ca="1" si="132"/>
        <v>9</v>
      </c>
      <c r="AS85" t="str">
        <f t="shared" ca="1" si="133"/>
        <v>)</v>
      </c>
      <c r="AT85" s="1">
        <f t="shared" ca="1" si="143"/>
        <v>6</v>
      </c>
      <c r="AU85" s="1">
        <f t="shared" ca="1" si="143"/>
        <v>9</v>
      </c>
      <c r="AV85" s="1">
        <f t="shared" ca="1" si="134"/>
        <v>9</v>
      </c>
      <c r="AW85" s="8">
        <f t="shared" ca="1" si="135"/>
        <v>15</v>
      </c>
      <c r="AX85" s="8">
        <f t="shared" ca="1" si="136"/>
        <v>54</v>
      </c>
      <c r="AY85" t="str">
        <f t="shared" ca="1" si="137"/>
        <v>(x+6)(x+9)</v>
      </c>
      <c r="BA85" t="str">
        <f t="shared" ca="1" si="138"/>
        <v>+</v>
      </c>
      <c r="BB85" s="7">
        <f t="shared" ca="1" si="139"/>
        <v>15</v>
      </c>
      <c r="BC85" s="6" t="str">
        <f t="shared" ca="1" si="140"/>
        <v>x</v>
      </c>
      <c r="BD85" t="str">
        <f t="shared" ca="1" si="141"/>
        <v>+</v>
      </c>
      <c r="BE85" s="8">
        <f t="shared" ca="1" si="142"/>
        <v>54</v>
      </c>
      <c r="BF85" t="s">
        <v>13</v>
      </c>
      <c r="BG85" t="s">
        <v>345</v>
      </c>
      <c r="BH85">
        <f t="shared" ca="1" si="85"/>
        <v>6400</v>
      </c>
    </row>
    <row r="86" spans="2:60" x14ac:dyDescent="0.55000000000000004">
      <c r="B86" s="27">
        <v>38</v>
      </c>
      <c r="C86" s="1" t="s">
        <v>5</v>
      </c>
      <c r="D86" s="51" t="s">
        <v>60</v>
      </c>
      <c r="E86" s="50" t="str">
        <f t="shared" ca="1" si="115"/>
        <v>m6400</v>
      </c>
      <c r="F86" s="50" t="str">
        <f t="shared" ca="1" si="116"/>
        <v>\\(\\quad (x+1)(x-3)= \\)</v>
      </c>
      <c r="G86" s="50" t="str">
        <f t="shared" ca="1" si="117"/>
        <v>\\(\\quad x^2-2x-3 \\)</v>
      </c>
      <c r="H86" s="50" t="s">
        <v>62</v>
      </c>
      <c r="I86" s="89" t="str">
        <f t="shared" ca="1" si="118"/>
        <v>INSERT INTO math(tangen,question,answer,editor,date,count) VALUES('m6400','\\(\\quad (x+1)(x-3)= \\)','\\(\\quad x^2-2x-3 \\)','harazono',NOW(),0);</v>
      </c>
      <c r="J86" s="1"/>
      <c r="K86" t="str">
        <f t="shared" ca="1" si="119"/>
        <v>(x+1)(x-3)</v>
      </c>
      <c r="L86" t="str">
        <f t="shared" ca="1" si="120"/>
        <v/>
      </c>
      <c r="M86" s="4" t="s">
        <v>13</v>
      </c>
      <c r="N86" s="5" t="s">
        <v>251</v>
      </c>
      <c r="O86" t="str">
        <f t="shared" ca="1" si="121"/>
        <v>-2x-3</v>
      </c>
      <c r="Q86" s="78" t="s">
        <v>229</v>
      </c>
      <c r="R86" t="str">
        <f t="shared" ca="1" si="122"/>
        <v>(x+1)(x-3)=</v>
      </c>
      <c r="S86" t="s">
        <v>230</v>
      </c>
      <c r="T86" s="78" t="s">
        <v>229</v>
      </c>
      <c r="U86" t="str">
        <f t="shared" ca="1" si="123"/>
        <v>x^2-2x-3</v>
      </c>
      <c r="V86" t="s">
        <v>230</v>
      </c>
      <c r="W86" t="str">
        <f t="shared" ca="1" si="124"/>
        <v>\\(\\quad (x+1)(x-3)= \\)</v>
      </c>
      <c r="X86" t="str">
        <f t="shared" ca="1" si="125"/>
        <v>\\(\\quad x^2-2x-3 \\)</v>
      </c>
      <c r="AL86" s="20" t="str">
        <f t="shared" ca="1" si="126"/>
        <v>(x</v>
      </c>
      <c r="AM86" t="str">
        <f t="shared" ca="1" si="127"/>
        <v>+</v>
      </c>
      <c r="AN86">
        <f t="shared" ca="1" si="128"/>
        <v>1</v>
      </c>
      <c r="AO86" s="20" t="str">
        <f t="shared" ca="1" si="129"/>
        <v>)</v>
      </c>
      <c r="AP86" s="5" t="str">
        <f t="shared" ca="1" si="130"/>
        <v>(x</v>
      </c>
      <c r="AQ86" t="str">
        <f t="shared" ca="1" si="131"/>
        <v>-</v>
      </c>
      <c r="AR86">
        <f t="shared" ca="1" si="132"/>
        <v>3</v>
      </c>
      <c r="AS86" t="str">
        <f t="shared" ca="1" si="133"/>
        <v>)</v>
      </c>
      <c r="AT86" s="1">
        <f t="shared" ca="1" si="143"/>
        <v>1</v>
      </c>
      <c r="AU86" s="1">
        <f t="shared" ca="1" si="143"/>
        <v>-3</v>
      </c>
      <c r="AV86" s="1">
        <f t="shared" ca="1" si="134"/>
        <v>-3</v>
      </c>
      <c r="AW86" s="8">
        <f t="shared" ca="1" si="135"/>
        <v>-2</v>
      </c>
      <c r="AX86" s="8">
        <f t="shared" ca="1" si="136"/>
        <v>-3</v>
      </c>
      <c r="AY86" t="str">
        <f t="shared" ca="1" si="137"/>
        <v>(x+1)(x-3)</v>
      </c>
      <c r="BA86" t="str">
        <f t="shared" ca="1" si="138"/>
        <v>-</v>
      </c>
      <c r="BB86" s="7">
        <f t="shared" ca="1" si="139"/>
        <v>2</v>
      </c>
      <c r="BC86" s="6" t="str">
        <f t="shared" ca="1" si="140"/>
        <v>x</v>
      </c>
      <c r="BD86" t="str">
        <f t="shared" ca="1" si="141"/>
        <v>-</v>
      </c>
      <c r="BE86" s="8">
        <f t="shared" ca="1" si="142"/>
        <v>3</v>
      </c>
      <c r="BF86" t="s">
        <v>13</v>
      </c>
      <c r="BG86" t="s">
        <v>345</v>
      </c>
      <c r="BH86">
        <f t="shared" ca="1" si="85"/>
        <v>6400</v>
      </c>
    </row>
    <row r="87" spans="2:60" x14ac:dyDescent="0.55000000000000004">
      <c r="B87" s="27">
        <v>39</v>
      </c>
      <c r="C87" s="1" t="s">
        <v>5</v>
      </c>
      <c r="D87" s="51" t="s">
        <v>60</v>
      </c>
      <c r="E87" s="50" t="str">
        <f t="shared" ca="1" si="115"/>
        <v>m6400</v>
      </c>
      <c r="F87" s="50" t="str">
        <f t="shared" ca="1" si="116"/>
        <v>\\(\\quad (x-9)(x-3)= \\)</v>
      </c>
      <c r="G87" s="50" t="str">
        <f t="shared" ca="1" si="117"/>
        <v>\\(\\quad x^2-12x+27 \\)</v>
      </c>
      <c r="H87" s="50" t="s">
        <v>62</v>
      </c>
      <c r="I87" s="89" t="str">
        <f t="shared" ca="1" si="118"/>
        <v>INSERT INTO math(tangen,question,answer,editor,date,count) VALUES('m6400','\\(\\quad (x-9)(x-3)= \\)','\\(\\quad x^2-12x+27 \\)','harazono',NOW(),0);</v>
      </c>
      <c r="J87" s="1"/>
      <c r="K87" t="str">
        <f t="shared" ca="1" si="119"/>
        <v>(x-9)(x-3)</v>
      </c>
      <c r="L87" t="str">
        <f t="shared" ca="1" si="120"/>
        <v/>
      </c>
      <c r="M87" s="4" t="s">
        <v>13</v>
      </c>
      <c r="N87" s="5" t="s">
        <v>251</v>
      </c>
      <c r="O87" t="str">
        <f t="shared" ca="1" si="121"/>
        <v>-12x+27</v>
      </c>
      <c r="Q87" s="78" t="s">
        <v>229</v>
      </c>
      <c r="R87" t="str">
        <f t="shared" ca="1" si="122"/>
        <v>(x-9)(x-3)=</v>
      </c>
      <c r="S87" t="s">
        <v>230</v>
      </c>
      <c r="T87" s="78" t="s">
        <v>229</v>
      </c>
      <c r="U87" t="str">
        <f t="shared" ca="1" si="123"/>
        <v>x^2-12x+27</v>
      </c>
      <c r="V87" t="s">
        <v>230</v>
      </c>
      <c r="W87" t="str">
        <f t="shared" ca="1" si="124"/>
        <v>\\(\\quad (x-9)(x-3)= \\)</v>
      </c>
      <c r="X87" t="str">
        <f t="shared" ca="1" si="125"/>
        <v>\\(\\quad x^2-12x+27 \\)</v>
      </c>
      <c r="AL87" s="20" t="str">
        <f t="shared" ca="1" si="126"/>
        <v>(x</v>
      </c>
      <c r="AM87" t="str">
        <f t="shared" ca="1" si="127"/>
        <v>-</v>
      </c>
      <c r="AN87">
        <f t="shared" ca="1" si="128"/>
        <v>9</v>
      </c>
      <c r="AO87" s="20" t="str">
        <f t="shared" ca="1" si="129"/>
        <v>)</v>
      </c>
      <c r="AP87" s="5" t="str">
        <f t="shared" ca="1" si="130"/>
        <v>(x</v>
      </c>
      <c r="AQ87" t="str">
        <f t="shared" ca="1" si="131"/>
        <v>-</v>
      </c>
      <c r="AR87">
        <f t="shared" ca="1" si="132"/>
        <v>3</v>
      </c>
      <c r="AS87" t="str">
        <f t="shared" ca="1" si="133"/>
        <v>)</v>
      </c>
      <c r="AT87" s="1">
        <f t="shared" ca="1" si="143"/>
        <v>-9</v>
      </c>
      <c r="AU87" s="1">
        <f t="shared" ca="1" si="143"/>
        <v>-3</v>
      </c>
      <c r="AV87" s="1">
        <f t="shared" ca="1" si="134"/>
        <v>-3</v>
      </c>
      <c r="AW87" s="8">
        <f t="shared" ca="1" si="135"/>
        <v>-12</v>
      </c>
      <c r="AX87" s="8">
        <f t="shared" ca="1" si="136"/>
        <v>27</v>
      </c>
      <c r="AY87" t="str">
        <f t="shared" ca="1" si="137"/>
        <v>(x-9)(x-3)</v>
      </c>
      <c r="BA87" t="str">
        <f t="shared" ca="1" si="138"/>
        <v>-</v>
      </c>
      <c r="BB87" s="7">
        <f t="shared" ca="1" si="139"/>
        <v>12</v>
      </c>
      <c r="BC87" s="6" t="str">
        <f t="shared" ca="1" si="140"/>
        <v>x</v>
      </c>
      <c r="BD87" t="str">
        <f t="shared" ca="1" si="141"/>
        <v>+</v>
      </c>
      <c r="BE87" s="8">
        <f t="shared" ca="1" si="142"/>
        <v>27</v>
      </c>
      <c r="BF87" t="s">
        <v>13</v>
      </c>
      <c r="BG87" t="s">
        <v>345</v>
      </c>
      <c r="BH87">
        <f t="shared" ca="1" si="85"/>
        <v>6400</v>
      </c>
    </row>
    <row r="88" spans="2:60" x14ac:dyDescent="0.55000000000000004">
      <c r="B88" s="27">
        <v>40</v>
      </c>
      <c r="C88" s="1" t="s">
        <v>5</v>
      </c>
      <c r="D88" s="51" t="s">
        <v>60</v>
      </c>
      <c r="E88" s="50" t="str">
        <f t="shared" ca="1" si="115"/>
        <v>m5700</v>
      </c>
      <c r="F88" s="50" t="str">
        <f t="shared" ca="1" si="116"/>
        <v>\\(\\quad (x+4)×x= \\)</v>
      </c>
      <c r="G88" s="50" t="str">
        <f t="shared" ca="1" si="117"/>
        <v>\\(\\quad x^2+4x \\)</v>
      </c>
      <c r="H88" s="50" t="s">
        <v>62</v>
      </c>
      <c r="I88" s="89" t="str">
        <f t="shared" ca="1" si="118"/>
        <v>INSERT INTO math(tangen,question,answer,editor,date,count) VALUES('m5700','\\(\\quad (x+4)×x= \\)','\\(\\quad x^2+4x \\)','harazono',NOW(),0);</v>
      </c>
      <c r="J88" s="1"/>
      <c r="K88" t="str">
        <f t="shared" ca="1" si="119"/>
        <v>(x+4)×x</v>
      </c>
      <c r="L88" t="str">
        <f t="shared" ca="1" si="120"/>
        <v/>
      </c>
      <c r="M88" s="4" t="s">
        <v>13</v>
      </c>
      <c r="N88" s="5" t="s">
        <v>251</v>
      </c>
      <c r="O88" t="str">
        <f t="shared" ca="1" si="121"/>
        <v>+4x</v>
      </c>
      <c r="Q88" s="78" t="s">
        <v>229</v>
      </c>
      <c r="R88" t="str">
        <f t="shared" ca="1" si="122"/>
        <v>(x+4)×x=</v>
      </c>
      <c r="S88" t="s">
        <v>230</v>
      </c>
      <c r="T88" s="78" t="s">
        <v>229</v>
      </c>
      <c r="U88" t="str">
        <f t="shared" ca="1" si="123"/>
        <v>x^2+4x</v>
      </c>
      <c r="V88" t="s">
        <v>230</v>
      </c>
      <c r="W88" t="str">
        <f t="shared" ca="1" si="124"/>
        <v>\\(\\quad (x+4)×x= \\)</v>
      </c>
      <c r="X88" t="str">
        <f t="shared" ca="1" si="125"/>
        <v>\\(\\quad x^2+4x \\)</v>
      </c>
      <c r="AL88" s="20" t="str">
        <f t="shared" ca="1" si="126"/>
        <v>(x</v>
      </c>
      <c r="AM88" t="str">
        <f t="shared" ca="1" si="127"/>
        <v>+</v>
      </c>
      <c r="AN88">
        <f t="shared" ca="1" si="128"/>
        <v>4</v>
      </c>
      <c r="AO88" s="20" t="str">
        <f t="shared" ca="1" si="129"/>
        <v>)</v>
      </c>
      <c r="AP88" s="5" t="str">
        <f t="shared" ca="1" si="130"/>
        <v>×x</v>
      </c>
      <c r="AQ88" t="str">
        <f t="shared" ca="1" si="131"/>
        <v/>
      </c>
      <c r="AR88" t="str">
        <f t="shared" ca="1" si="132"/>
        <v/>
      </c>
      <c r="AS88" t="str">
        <f t="shared" ca="1" si="133"/>
        <v/>
      </c>
      <c r="AT88" s="1">
        <f t="shared" ca="1" si="143"/>
        <v>4</v>
      </c>
      <c r="AU88" s="1">
        <f t="shared" ca="1" si="143"/>
        <v>0</v>
      </c>
      <c r="AV88" s="1">
        <f t="shared" ca="1" si="134"/>
        <v>0</v>
      </c>
      <c r="AW88" s="8">
        <f t="shared" ca="1" si="135"/>
        <v>4</v>
      </c>
      <c r="AX88" s="8">
        <f t="shared" ca="1" si="136"/>
        <v>0</v>
      </c>
      <c r="AY88" t="str">
        <f t="shared" ca="1" si="137"/>
        <v>(x+4)×x</v>
      </c>
      <c r="BA88" t="str">
        <f t="shared" ca="1" si="138"/>
        <v>+</v>
      </c>
      <c r="BB88" s="7">
        <f t="shared" ca="1" si="139"/>
        <v>4</v>
      </c>
      <c r="BC88" s="6" t="str">
        <f t="shared" ca="1" si="140"/>
        <v>x</v>
      </c>
      <c r="BD88" t="str">
        <f t="shared" ca="1" si="141"/>
        <v/>
      </c>
      <c r="BE88" s="8" t="str">
        <f t="shared" ca="1" si="142"/>
        <v/>
      </c>
      <c r="BF88" t="s">
        <v>13</v>
      </c>
      <c r="BG88" t="s">
        <v>345</v>
      </c>
      <c r="BH88">
        <f t="shared" ca="1" si="85"/>
        <v>5700</v>
      </c>
    </row>
    <row r="89" spans="2:60" x14ac:dyDescent="0.55000000000000004">
      <c r="B89" s="27">
        <v>41</v>
      </c>
      <c r="C89" s="1" t="s">
        <v>5</v>
      </c>
      <c r="D89" s="51" t="s">
        <v>60</v>
      </c>
      <c r="E89" s="50" t="str">
        <f t="shared" ca="1" si="115"/>
        <v>m5700</v>
      </c>
      <c r="F89" s="50" t="str">
        <f t="shared" ca="1" si="116"/>
        <v>\\(\\quad (x-10)×x= \\)</v>
      </c>
      <c r="G89" s="50" t="str">
        <f t="shared" ca="1" si="117"/>
        <v>\\(\\quad x^2-10x \\)</v>
      </c>
      <c r="H89" s="50" t="s">
        <v>62</v>
      </c>
      <c r="I89" s="89" t="str">
        <f t="shared" ca="1" si="118"/>
        <v>INSERT INTO math(tangen,question,answer,editor,date,count) VALUES('m5700','\\(\\quad (x-10)×x= \\)','\\(\\quad x^2-10x \\)','harazono',NOW(),0);</v>
      </c>
      <c r="J89" s="1"/>
      <c r="K89" t="str">
        <f t="shared" ca="1" si="119"/>
        <v>(x-10)×x</v>
      </c>
      <c r="L89" t="str">
        <f t="shared" ca="1" si="120"/>
        <v/>
      </c>
      <c r="M89" s="4" t="s">
        <v>13</v>
      </c>
      <c r="N89" s="5" t="s">
        <v>251</v>
      </c>
      <c r="O89" t="str">
        <f t="shared" ca="1" si="121"/>
        <v>-10x</v>
      </c>
      <c r="Q89" s="78" t="s">
        <v>229</v>
      </c>
      <c r="R89" t="str">
        <f t="shared" ca="1" si="122"/>
        <v>(x-10)×x=</v>
      </c>
      <c r="S89" t="s">
        <v>230</v>
      </c>
      <c r="T89" s="78" t="s">
        <v>229</v>
      </c>
      <c r="U89" t="str">
        <f t="shared" ca="1" si="123"/>
        <v>x^2-10x</v>
      </c>
      <c r="V89" t="s">
        <v>230</v>
      </c>
      <c r="W89" t="str">
        <f t="shared" ca="1" si="124"/>
        <v>\\(\\quad (x-10)×x= \\)</v>
      </c>
      <c r="X89" t="str">
        <f t="shared" ca="1" si="125"/>
        <v>\\(\\quad x^2-10x \\)</v>
      </c>
      <c r="AL89" s="20" t="str">
        <f t="shared" ca="1" si="126"/>
        <v>(x</v>
      </c>
      <c r="AM89" t="str">
        <f t="shared" ca="1" si="127"/>
        <v>-</v>
      </c>
      <c r="AN89">
        <f t="shared" ca="1" si="128"/>
        <v>10</v>
      </c>
      <c r="AO89" s="20" t="str">
        <f t="shared" ca="1" si="129"/>
        <v>)</v>
      </c>
      <c r="AP89" s="5" t="str">
        <f t="shared" ca="1" si="130"/>
        <v>×x</v>
      </c>
      <c r="AQ89" t="str">
        <f t="shared" ca="1" si="131"/>
        <v/>
      </c>
      <c r="AR89" t="str">
        <f t="shared" ca="1" si="132"/>
        <v/>
      </c>
      <c r="AS89" t="str">
        <f t="shared" ca="1" si="133"/>
        <v/>
      </c>
      <c r="AT89" s="1">
        <f t="shared" ca="1" si="143"/>
        <v>-10</v>
      </c>
      <c r="AU89" s="1">
        <f t="shared" ca="1" si="143"/>
        <v>0</v>
      </c>
      <c r="AV89" s="1">
        <f t="shared" ca="1" si="134"/>
        <v>0</v>
      </c>
      <c r="AW89" s="8">
        <f t="shared" ca="1" si="135"/>
        <v>-10</v>
      </c>
      <c r="AX89" s="8">
        <f t="shared" ca="1" si="136"/>
        <v>0</v>
      </c>
      <c r="AY89" t="str">
        <f t="shared" ca="1" si="137"/>
        <v>(x-10)×x</v>
      </c>
      <c r="BA89" t="str">
        <f t="shared" ca="1" si="138"/>
        <v>-</v>
      </c>
      <c r="BB89" s="7">
        <f t="shared" ca="1" si="139"/>
        <v>10</v>
      </c>
      <c r="BC89" s="6" t="str">
        <f t="shared" ca="1" si="140"/>
        <v>x</v>
      </c>
      <c r="BD89" t="str">
        <f t="shared" ca="1" si="141"/>
        <v/>
      </c>
      <c r="BE89" s="8" t="str">
        <f t="shared" ca="1" si="142"/>
        <v/>
      </c>
      <c r="BF89" t="s">
        <v>13</v>
      </c>
      <c r="BG89" t="s">
        <v>345</v>
      </c>
      <c r="BH89">
        <f t="shared" ca="1" si="85"/>
        <v>5700</v>
      </c>
    </row>
    <row r="90" spans="2:60" x14ac:dyDescent="0.55000000000000004">
      <c r="B90" s="27">
        <v>42</v>
      </c>
      <c r="C90" s="1" t="s">
        <v>5</v>
      </c>
      <c r="D90" s="51" t="s">
        <v>60</v>
      </c>
      <c r="E90" s="50" t="str">
        <f t="shared" ca="1" si="115"/>
        <v>m6400</v>
      </c>
      <c r="F90" s="50" t="str">
        <f t="shared" ca="1" si="116"/>
        <v>\\(\\quad (x+4)(x+9)= \\)</v>
      </c>
      <c r="G90" s="50" t="str">
        <f t="shared" ca="1" si="117"/>
        <v>\\(\\quad x^2+13x+36 \\)</v>
      </c>
      <c r="H90" s="50" t="s">
        <v>62</v>
      </c>
      <c r="I90" s="89" t="str">
        <f t="shared" ca="1" si="118"/>
        <v>INSERT INTO math(tangen,question,answer,editor,date,count) VALUES('m6400','\\(\\quad (x+4)(x+9)= \\)','\\(\\quad x^2+13x+36 \\)','harazono',NOW(),0);</v>
      </c>
      <c r="J90" s="1"/>
      <c r="K90" t="str">
        <f t="shared" ca="1" si="119"/>
        <v>(x+4)(x+9)</v>
      </c>
      <c r="L90" t="str">
        <f t="shared" ca="1" si="120"/>
        <v/>
      </c>
      <c r="M90" s="4" t="s">
        <v>13</v>
      </c>
      <c r="N90" s="5" t="s">
        <v>251</v>
      </c>
      <c r="O90" t="str">
        <f t="shared" ca="1" si="121"/>
        <v>+13x+36</v>
      </c>
      <c r="Q90" s="78" t="s">
        <v>229</v>
      </c>
      <c r="R90" t="str">
        <f t="shared" ca="1" si="122"/>
        <v>(x+4)(x+9)=</v>
      </c>
      <c r="S90" t="s">
        <v>230</v>
      </c>
      <c r="T90" s="78" t="s">
        <v>229</v>
      </c>
      <c r="U90" t="str">
        <f t="shared" ca="1" si="123"/>
        <v>x^2+13x+36</v>
      </c>
      <c r="V90" t="s">
        <v>230</v>
      </c>
      <c r="W90" t="str">
        <f t="shared" ca="1" si="124"/>
        <v>\\(\\quad (x+4)(x+9)= \\)</v>
      </c>
      <c r="X90" t="str">
        <f t="shared" ca="1" si="125"/>
        <v>\\(\\quad x^2+13x+36 \\)</v>
      </c>
      <c r="AL90" s="20" t="str">
        <f t="shared" ca="1" si="126"/>
        <v>(x</v>
      </c>
      <c r="AM90" t="str">
        <f t="shared" ca="1" si="127"/>
        <v>+</v>
      </c>
      <c r="AN90">
        <f t="shared" ca="1" si="128"/>
        <v>4</v>
      </c>
      <c r="AO90" s="20" t="str">
        <f t="shared" ca="1" si="129"/>
        <v>)</v>
      </c>
      <c r="AP90" s="5" t="str">
        <f t="shared" ca="1" si="130"/>
        <v>(x</v>
      </c>
      <c r="AQ90" t="str">
        <f t="shared" ca="1" si="131"/>
        <v>+</v>
      </c>
      <c r="AR90">
        <f t="shared" ca="1" si="132"/>
        <v>9</v>
      </c>
      <c r="AS90" t="str">
        <f t="shared" ca="1" si="133"/>
        <v>)</v>
      </c>
      <c r="AT90" s="1">
        <f t="shared" ca="1" si="143"/>
        <v>4</v>
      </c>
      <c r="AU90" s="1">
        <f t="shared" ca="1" si="143"/>
        <v>9</v>
      </c>
      <c r="AV90" s="1">
        <f t="shared" ca="1" si="134"/>
        <v>9</v>
      </c>
      <c r="AW90" s="8">
        <f t="shared" ca="1" si="135"/>
        <v>13</v>
      </c>
      <c r="AX90" s="8">
        <f t="shared" ca="1" si="136"/>
        <v>36</v>
      </c>
      <c r="AY90" t="str">
        <f t="shared" ca="1" si="137"/>
        <v>(x+4)(x+9)</v>
      </c>
      <c r="BA90" t="str">
        <f t="shared" ca="1" si="138"/>
        <v>+</v>
      </c>
      <c r="BB90" s="7">
        <f t="shared" ca="1" si="139"/>
        <v>13</v>
      </c>
      <c r="BC90" s="6" t="str">
        <f t="shared" ca="1" si="140"/>
        <v>x</v>
      </c>
      <c r="BD90" t="str">
        <f t="shared" ca="1" si="141"/>
        <v>+</v>
      </c>
      <c r="BE90" s="8">
        <f t="shared" ca="1" si="142"/>
        <v>36</v>
      </c>
      <c r="BF90" t="s">
        <v>13</v>
      </c>
      <c r="BG90" t="s">
        <v>345</v>
      </c>
      <c r="BH90">
        <f t="shared" ca="1" si="85"/>
        <v>6400</v>
      </c>
    </row>
    <row r="91" spans="2:60" x14ac:dyDescent="0.55000000000000004">
      <c r="B91" s="27">
        <v>43</v>
      </c>
      <c r="C91" s="1" t="s">
        <v>5</v>
      </c>
      <c r="D91" s="51" t="s">
        <v>60</v>
      </c>
      <c r="E91" s="50" t="str">
        <f t="shared" ca="1" si="115"/>
        <v>m6400</v>
      </c>
      <c r="F91" s="50" t="str">
        <f t="shared" ca="1" si="116"/>
        <v>\\(\\quad (x-5)(x-4)= \\)</v>
      </c>
      <c r="G91" s="50" t="str">
        <f t="shared" ca="1" si="117"/>
        <v>\\(\\quad x^2-9x+20 \\)</v>
      </c>
      <c r="H91" s="50" t="s">
        <v>62</v>
      </c>
      <c r="I91" s="89" t="str">
        <f t="shared" ca="1" si="118"/>
        <v>INSERT INTO math(tangen,question,answer,editor,date,count) VALUES('m6400','\\(\\quad (x-5)(x-4)= \\)','\\(\\quad x^2-9x+20 \\)','harazono',NOW(),0);</v>
      </c>
      <c r="J91" s="1"/>
      <c r="K91" t="str">
        <f t="shared" ca="1" si="119"/>
        <v>(x-5)(x-4)</v>
      </c>
      <c r="L91" t="str">
        <f t="shared" ca="1" si="120"/>
        <v/>
      </c>
      <c r="M91" s="4" t="s">
        <v>13</v>
      </c>
      <c r="N91" s="5" t="s">
        <v>251</v>
      </c>
      <c r="O91" t="str">
        <f t="shared" ca="1" si="121"/>
        <v>-9x+20</v>
      </c>
      <c r="Q91" s="78" t="s">
        <v>229</v>
      </c>
      <c r="R91" t="str">
        <f t="shared" ca="1" si="122"/>
        <v>(x-5)(x-4)=</v>
      </c>
      <c r="S91" t="s">
        <v>230</v>
      </c>
      <c r="T91" s="78" t="s">
        <v>229</v>
      </c>
      <c r="U91" t="str">
        <f t="shared" ca="1" si="123"/>
        <v>x^2-9x+20</v>
      </c>
      <c r="V91" t="s">
        <v>230</v>
      </c>
      <c r="W91" t="str">
        <f t="shared" ca="1" si="124"/>
        <v>\\(\\quad (x-5)(x-4)= \\)</v>
      </c>
      <c r="X91" t="str">
        <f t="shared" ca="1" si="125"/>
        <v>\\(\\quad x^2-9x+20 \\)</v>
      </c>
      <c r="AL91" s="20" t="str">
        <f t="shared" ca="1" si="126"/>
        <v>(x</v>
      </c>
      <c r="AM91" t="str">
        <f t="shared" ca="1" si="127"/>
        <v>-</v>
      </c>
      <c r="AN91">
        <f t="shared" ca="1" si="128"/>
        <v>5</v>
      </c>
      <c r="AO91" s="20" t="str">
        <f t="shared" ca="1" si="129"/>
        <v>)</v>
      </c>
      <c r="AP91" s="5" t="str">
        <f t="shared" ca="1" si="130"/>
        <v>(x</v>
      </c>
      <c r="AQ91" t="str">
        <f t="shared" ca="1" si="131"/>
        <v>-</v>
      </c>
      <c r="AR91">
        <f t="shared" ca="1" si="132"/>
        <v>4</v>
      </c>
      <c r="AS91" t="str">
        <f t="shared" ca="1" si="133"/>
        <v>)</v>
      </c>
      <c r="AT91" s="1">
        <f t="shared" ca="1" si="143"/>
        <v>-5</v>
      </c>
      <c r="AU91" s="1">
        <f t="shared" ca="1" si="143"/>
        <v>-5</v>
      </c>
      <c r="AV91" s="1">
        <f t="shared" ca="1" si="134"/>
        <v>-4</v>
      </c>
      <c r="AW91" s="8">
        <f t="shared" ca="1" si="135"/>
        <v>-9</v>
      </c>
      <c r="AX91" s="8">
        <f t="shared" ca="1" si="136"/>
        <v>20</v>
      </c>
      <c r="AY91" t="str">
        <f t="shared" ca="1" si="137"/>
        <v>(x-5)(x-4)</v>
      </c>
      <c r="BA91" t="str">
        <f t="shared" ca="1" si="138"/>
        <v>-</v>
      </c>
      <c r="BB91" s="7">
        <f t="shared" ca="1" si="139"/>
        <v>9</v>
      </c>
      <c r="BC91" s="6" t="str">
        <f t="shared" ca="1" si="140"/>
        <v>x</v>
      </c>
      <c r="BD91" t="str">
        <f t="shared" ca="1" si="141"/>
        <v>+</v>
      </c>
      <c r="BE91" s="8">
        <f t="shared" ca="1" si="142"/>
        <v>20</v>
      </c>
      <c r="BF91" t="s">
        <v>13</v>
      </c>
      <c r="BG91" t="s">
        <v>345</v>
      </c>
      <c r="BH91">
        <f t="shared" ca="1" si="85"/>
        <v>6400</v>
      </c>
    </row>
    <row r="92" spans="2:60" x14ac:dyDescent="0.55000000000000004">
      <c r="B92" s="27">
        <v>44</v>
      </c>
      <c r="C92" s="1" t="s">
        <v>5</v>
      </c>
      <c r="D92" s="51" t="s">
        <v>60</v>
      </c>
      <c r="E92" s="50" t="str">
        <f t="shared" ca="1" si="115"/>
        <v>m6400</v>
      </c>
      <c r="F92" s="50" t="str">
        <f t="shared" ca="1" si="116"/>
        <v>\\(\\quad (x-6)(x-10)= \\)</v>
      </c>
      <c r="G92" s="50" t="str">
        <f t="shared" ca="1" si="117"/>
        <v>\\(\\quad x^2-16x+60 \\)</v>
      </c>
      <c r="H92" s="50" t="s">
        <v>62</v>
      </c>
      <c r="I92" s="89" t="str">
        <f t="shared" ca="1" si="118"/>
        <v>INSERT INTO math(tangen,question,answer,editor,date,count) VALUES('m6400','\\(\\quad (x-6)(x-10)= \\)','\\(\\quad x^2-16x+60 \\)','harazono',NOW(),0);</v>
      </c>
      <c r="J92" s="1"/>
      <c r="K92" t="str">
        <f t="shared" ca="1" si="119"/>
        <v>(x-6)(x-10)</v>
      </c>
      <c r="L92" t="str">
        <f t="shared" ca="1" si="120"/>
        <v/>
      </c>
      <c r="M92" s="4" t="s">
        <v>13</v>
      </c>
      <c r="N92" s="5" t="s">
        <v>251</v>
      </c>
      <c r="O92" t="str">
        <f t="shared" ca="1" si="121"/>
        <v>-16x+60</v>
      </c>
      <c r="Q92" s="78" t="s">
        <v>229</v>
      </c>
      <c r="R92" t="str">
        <f t="shared" ca="1" si="122"/>
        <v>(x-6)(x-10)=</v>
      </c>
      <c r="S92" t="s">
        <v>230</v>
      </c>
      <c r="T92" s="78" t="s">
        <v>229</v>
      </c>
      <c r="U92" t="str">
        <f t="shared" ca="1" si="123"/>
        <v>x^2-16x+60</v>
      </c>
      <c r="V92" t="s">
        <v>230</v>
      </c>
      <c r="W92" t="str">
        <f t="shared" ca="1" si="124"/>
        <v>\\(\\quad (x-6)(x-10)= \\)</v>
      </c>
      <c r="X92" t="str">
        <f t="shared" ca="1" si="125"/>
        <v>\\(\\quad x^2-16x+60 \\)</v>
      </c>
      <c r="AL92" s="20" t="str">
        <f t="shared" ca="1" si="126"/>
        <v>(x</v>
      </c>
      <c r="AM92" t="str">
        <f t="shared" ca="1" si="127"/>
        <v>-</v>
      </c>
      <c r="AN92">
        <f t="shared" ca="1" si="128"/>
        <v>6</v>
      </c>
      <c r="AO92" s="20" t="str">
        <f t="shared" ca="1" si="129"/>
        <v>)</v>
      </c>
      <c r="AP92" s="5" t="str">
        <f t="shared" ca="1" si="130"/>
        <v>(x</v>
      </c>
      <c r="AQ92" t="str">
        <f t="shared" ca="1" si="131"/>
        <v>-</v>
      </c>
      <c r="AR92">
        <f t="shared" ca="1" si="132"/>
        <v>10</v>
      </c>
      <c r="AS92" t="str">
        <f t="shared" ca="1" si="133"/>
        <v>)</v>
      </c>
      <c r="AT92" s="1">
        <f t="shared" ca="1" si="143"/>
        <v>-6</v>
      </c>
      <c r="AU92" s="1">
        <f t="shared" ca="1" si="143"/>
        <v>-10</v>
      </c>
      <c r="AV92" s="1">
        <f t="shared" ca="1" si="134"/>
        <v>-10</v>
      </c>
      <c r="AW92" s="8">
        <f t="shared" ca="1" si="135"/>
        <v>-16</v>
      </c>
      <c r="AX92" s="8">
        <f t="shared" ca="1" si="136"/>
        <v>60</v>
      </c>
      <c r="AY92" t="str">
        <f t="shared" ca="1" si="137"/>
        <v>(x-6)(x-10)</v>
      </c>
      <c r="BA92" t="str">
        <f t="shared" ca="1" si="138"/>
        <v>-</v>
      </c>
      <c r="BB92" s="7">
        <f t="shared" ca="1" si="139"/>
        <v>16</v>
      </c>
      <c r="BC92" s="6" t="str">
        <f t="shared" ca="1" si="140"/>
        <v>x</v>
      </c>
      <c r="BD92" t="str">
        <f t="shared" ca="1" si="141"/>
        <v>+</v>
      </c>
      <c r="BE92" s="8">
        <f t="shared" ca="1" si="142"/>
        <v>60</v>
      </c>
      <c r="BF92" t="s">
        <v>13</v>
      </c>
      <c r="BG92" t="s">
        <v>345</v>
      </c>
      <c r="BH92">
        <f t="shared" ca="1" si="85"/>
        <v>6400</v>
      </c>
    </row>
    <row r="93" spans="2:60" x14ac:dyDescent="0.55000000000000004">
      <c r="B93" s="27">
        <v>45</v>
      </c>
      <c r="C93" s="1" t="s">
        <v>5</v>
      </c>
      <c r="D93" s="51" t="s">
        <v>60</v>
      </c>
      <c r="E93" s="50" t="str">
        <f t="shared" ca="1" si="115"/>
        <v>m6400</v>
      </c>
      <c r="F93" s="50" t="str">
        <f t="shared" ca="1" si="116"/>
        <v>\\(\\quad (x+1)(x-4)= \\)</v>
      </c>
      <c r="G93" s="50" t="str">
        <f t="shared" ca="1" si="117"/>
        <v>\\(\\quad x^2-3x-4 \\)</v>
      </c>
      <c r="H93" s="50" t="s">
        <v>62</v>
      </c>
      <c r="I93" s="89" t="str">
        <f t="shared" ca="1" si="118"/>
        <v>INSERT INTO math(tangen,question,answer,editor,date,count) VALUES('m6400','\\(\\quad (x+1)(x-4)= \\)','\\(\\quad x^2-3x-4 \\)','harazono',NOW(),0);</v>
      </c>
      <c r="J93" s="1"/>
      <c r="K93" t="str">
        <f t="shared" ca="1" si="119"/>
        <v>(x+1)(x-4)</v>
      </c>
      <c r="L93" t="str">
        <f t="shared" ca="1" si="120"/>
        <v/>
      </c>
      <c r="M93" s="4" t="s">
        <v>13</v>
      </c>
      <c r="N93" s="5" t="s">
        <v>251</v>
      </c>
      <c r="O93" t="str">
        <f t="shared" ca="1" si="121"/>
        <v>-3x-4</v>
      </c>
      <c r="Q93" s="78" t="s">
        <v>229</v>
      </c>
      <c r="R93" t="str">
        <f t="shared" ca="1" si="122"/>
        <v>(x+1)(x-4)=</v>
      </c>
      <c r="S93" t="s">
        <v>230</v>
      </c>
      <c r="T93" s="78" t="s">
        <v>229</v>
      </c>
      <c r="U93" t="str">
        <f t="shared" ca="1" si="123"/>
        <v>x^2-3x-4</v>
      </c>
      <c r="V93" t="s">
        <v>230</v>
      </c>
      <c r="W93" t="str">
        <f t="shared" ca="1" si="124"/>
        <v>\\(\\quad (x+1)(x-4)= \\)</v>
      </c>
      <c r="X93" t="str">
        <f t="shared" ca="1" si="125"/>
        <v>\\(\\quad x^2-3x-4 \\)</v>
      </c>
      <c r="AL93" s="20" t="str">
        <f t="shared" ca="1" si="126"/>
        <v>(x</v>
      </c>
      <c r="AM93" t="str">
        <f t="shared" ca="1" si="127"/>
        <v>+</v>
      </c>
      <c r="AN93">
        <f t="shared" ca="1" si="128"/>
        <v>1</v>
      </c>
      <c r="AO93" s="20" t="str">
        <f t="shared" ca="1" si="129"/>
        <v>)</v>
      </c>
      <c r="AP93" s="5" t="str">
        <f t="shared" ca="1" si="130"/>
        <v>(x</v>
      </c>
      <c r="AQ93" t="str">
        <f t="shared" ca="1" si="131"/>
        <v>-</v>
      </c>
      <c r="AR93">
        <f t="shared" ca="1" si="132"/>
        <v>4</v>
      </c>
      <c r="AS93" t="str">
        <f t="shared" ca="1" si="133"/>
        <v>)</v>
      </c>
      <c r="AT93" s="1">
        <f t="shared" ca="1" si="143"/>
        <v>1</v>
      </c>
      <c r="AU93" s="1">
        <f t="shared" ca="1" si="143"/>
        <v>-4</v>
      </c>
      <c r="AV93" s="1">
        <f t="shared" ca="1" si="134"/>
        <v>-4</v>
      </c>
      <c r="AW93" s="8">
        <f t="shared" ca="1" si="135"/>
        <v>-3</v>
      </c>
      <c r="AX93" s="8">
        <f t="shared" ca="1" si="136"/>
        <v>-4</v>
      </c>
      <c r="AY93" t="str">
        <f t="shared" ca="1" si="137"/>
        <v>(x+1)(x-4)</v>
      </c>
      <c r="BA93" t="str">
        <f t="shared" ca="1" si="138"/>
        <v>-</v>
      </c>
      <c r="BB93" s="7">
        <f t="shared" ca="1" si="139"/>
        <v>3</v>
      </c>
      <c r="BC93" s="6" t="str">
        <f t="shared" ca="1" si="140"/>
        <v>x</v>
      </c>
      <c r="BD93" t="str">
        <f t="shared" ca="1" si="141"/>
        <v>-</v>
      </c>
      <c r="BE93" s="8">
        <f t="shared" ca="1" si="142"/>
        <v>4</v>
      </c>
      <c r="BF93" t="s">
        <v>13</v>
      </c>
      <c r="BG93" t="s">
        <v>345</v>
      </c>
      <c r="BH93">
        <f t="shared" ca="1" si="85"/>
        <v>6400</v>
      </c>
    </row>
    <row r="94" spans="2:60" x14ac:dyDescent="0.55000000000000004">
      <c r="B94" s="27">
        <v>46</v>
      </c>
      <c r="C94" s="1" t="s">
        <v>5</v>
      </c>
      <c r="D94" s="51" t="s">
        <v>60</v>
      </c>
      <c r="E94" s="50" t="str">
        <f t="shared" ca="1" si="115"/>
        <v>m6400</v>
      </c>
      <c r="F94" s="50" t="str">
        <f t="shared" ca="1" si="116"/>
        <v>\\(\\quad (x+3)(x-1)= \\)</v>
      </c>
      <c r="G94" s="50" t="str">
        <f t="shared" ca="1" si="117"/>
        <v>\\(\\quad x^2+2x-3 \\)</v>
      </c>
      <c r="H94" s="50" t="s">
        <v>62</v>
      </c>
      <c r="I94" s="89" t="str">
        <f t="shared" ca="1" si="118"/>
        <v>INSERT INTO math(tangen,question,answer,editor,date,count) VALUES('m6400','\\(\\quad (x+3)(x-1)= \\)','\\(\\quad x^2+2x-3 \\)','harazono',NOW(),0);</v>
      </c>
      <c r="J94" s="1"/>
      <c r="K94" t="str">
        <f t="shared" ca="1" si="119"/>
        <v>(x+3)(x-1)</v>
      </c>
      <c r="L94" t="str">
        <f t="shared" ca="1" si="120"/>
        <v/>
      </c>
      <c r="M94" s="4" t="s">
        <v>13</v>
      </c>
      <c r="N94" s="5" t="s">
        <v>251</v>
      </c>
      <c r="O94" t="str">
        <f t="shared" ca="1" si="121"/>
        <v>+2x-3</v>
      </c>
      <c r="Q94" s="78" t="s">
        <v>229</v>
      </c>
      <c r="R94" t="str">
        <f t="shared" ca="1" si="122"/>
        <v>(x+3)(x-1)=</v>
      </c>
      <c r="S94" t="s">
        <v>230</v>
      </c>
      <c r="T94" s="78" t="s">
        <v>229</v>
      </c>
      <c r="U94" t="str">
        <f t="shared" ca="1" si="123"/>
        <v>x^2+2x-3</v>
      </c>
      <c r="V94" t="s">
        <v>230</v>
      </c>
      <c r="W94" t="str">
        <f t="shared" ca="1" si="124"/>
        <v>\\(\\quad (x+3)(x-1)= \\)</v>
      </c>
      <c r="X94" t="str">
        <f t="shared" ca="1" si="125"/>
        <v>\\(\\quad x^2+2x-3 \\)</v>
      </c>
      <c r="AL94" s="20" t="str">
        <f t="shared" ca="1" si="126"/>
        <v>(x</v>
      </c>
      <c r="AM94" t="str">
        <f t="shared" ca="1" si="127"/>
        <v>+</v>
      </c>
      <c r="AN94">
        <f t="shared" ca="1" si="128"/>
        <v>3</v>
      </c>
      <c r="AO94" s="20" t="str">
        <f t="shared" ca="1" si="129"/>
        <v>)</v>
      </c>
      <c r="AP94" s="5" t="str">
        <f t="shared" ca="1" si="130"/>
        <v>(x</v>
      </c>
      <c r="AQ94" t="str">
        <f t="shared" ca="1" si="131"/>
        <v>-</v>
      </c>
      <c r="AR94">
        <f t="shared" ca="1" si="132"/>
        <v>1</v>
      </c>
      <c r="AS94" t="str">
        <f t="shared" ca="1" si="133"/>
        <v>)</v>
      </c>
      <c r="AT94" s="1">
        <f t="shared" ca="1" si="143"/>
        <v>3</v>
      </c>
      <c r="AU94" s="1">
        <f t="shared" ca="1" si="143"/>
        <v>-1</v>
      </c>
      <c r="AV94" s="1">
        <f t="shared" ca="1" si="134"/>
        <v>-1</v>
      </c>
      <c r="AW94" s="8">
        <f t="shared" ca="1" si="135"/>
        <v>2</v>
      </c>
      <c r="AX94" s="8">
        <f t="shared" ca="1" si="136"/>
        <v>-3</v>
      </c>
      <c r="AY94" t="str">
        <f t="shared" ca="1" si="137"/>
        <v>(x+3)(x-1)</v>
      </c>
      <c r="BA94" t="str">
        <f t="shared" ca="1" si="138"/>
        <v>+</v>
      </c>
      <c r="BB94" s="7">
        <f t="shared" ca="1" si="139"/>
        <v>2</v>
      </c>
      <c r="BC94" s="6" t="str">
        <f t="shared" ca="1" si="140"/>
        <v>x</v>
      </c>
      <c r="BD94" t="str">
        <f t="shared" ca="1" si="141"/>
        <v>-</v>
      </c>
      <c r="BE94" s="8">
        <f t="shared" ca="1" si="142"/>
        <v>3</v>
      </c>
      <c r="BF94" t="s">
        <v>13</v>
      </c>
      <c r="BG94" t="s">
        <v>345</v>
      </c>
      <c r="BH94">
        <f t="shared" ca="1" si="85"/>
        <v>6400</v>
      </c>
    </row>
    <row r="95" spans="2:60" x14ac:dyDescent="0.55000000000000004">
      <c r="B95" s="27">
        <v>47</v>
      </c>
      <c r="C95" s="1" t="s">
        <v>5</v>
      </c>
      <c r="D95" s="51" t="s">
        <v>60</v>
      </c>
      <c r="E95" s="50" t="str">
        <f t="shared" ca="1" si="115"/>
        <v>m5700</v>
      </c>
      <c r="F95" s="50" t="str">
        <f t="shared" ca="1" si="116"/>
        <v>\\(\\quad x(x-5)= \\)</v>
      </c>
      <c r="G95" s="50" t="str">
        <f t="shared" ca="1" si="117"/>
        <v>\\(\\quad x^2-5x \\)</v>
      </c>
      <c r="H95" s="50" t="s">
        <v>62</v>
      </c>
      <c r="I95" s="89" t="str">
        <f t="shared" ca="1" si="118"/>
        <v>INSERT INTO math(tangen,question,answer,editor,date,count) VALUES('m5700','\\(\\quad x(x-5)= \\)','\\(\\quad x^2-5x \\)','harazono',NOW(),0);</v>
      </c>
      <c r="J95" s="1"/>
      <c r="K95" t="str">
        <f t="shared" ca="1" si="119"/>
        <v>x(x-5)</v>
      </c>
      <c r="L95" t="str">
        <f t="shared" ca="1" si="120"/>
        <v/>
      </c>
      <c r="M95" s="4" t="s">
        <v>13</v>
      </c>
      <c r="N95" s="5" t="s">
        <v>251</v>
      </c>
      <c r="O95" t="str">
        <f t="shared" ca="1" si="121"/>
        <v>-5x</v>
      </c>
      <c r="Q95" s="78" t="s">
        <v>229</v>
      </c>
      <c r="R95" t="str">
        <f t="shared" ca="1" si="122"/>
        <v>x(x-5)=</v>
      </c>
      <c r="S95" t="s">
        <v>230</v>
      </c>
      <c r="T95" s="78" t="s">
        <v>229</v>
      </c>
      <c r="U95" t="str">
        <f t="shared" ca="1" si="123"/>
        <v>x^2-5x</v>
      </c>
      <c r="V95" t="s">
        <v>230</v>
      </c>
      <c r="W95" t="str">
        <f t="shared" ca="1" si="124"/>
        <v>\\(\\quad x(x-5)= \\)</v>
      </c>
      <c r="X95" t="str">
        <f t="shared" ca="1" si="125"/>
        <v>\\(\\quad x^2-5x \\)</v>
      </c>
      <c r="AL95" s="20" t="str">
        <f t="shared" ca="1" si="126"/>
        <v/>
      </c>
      <c r="AM95" t="str">
        <f t="shared" ca="1" si="127"/>
        <v/>
      </c>
      <c r="AN95" t="str">
        <f t="shared" ca="1" si="128"/>
        <v/>
      </c>
      <c r="AO95" s="20" t="str">
        <f t="shared" ca="1" si="129"/>
        <v>x</v>
      </c>
      <c r="AP95" s="5" t="str">
        <f t="shared" ca="1" si="130"/>
        <v>(x</v>
      </c>
      <c r="AQ95" t="str">
        <f t="shared" ca="1" si="131"/>
        <v>-</v>
      </c>
      <c r="AR95">
        <f t="shared" ca="1" si="132"/>
        <v>5</v>
      </c>
      <c r="AS95" t="str">
        <f t="shared" ca="1" si="133"/>
        <v>)</v>
      </c>
      <c r="AT95" s="1">
        <f t="shared" ca="1" si="143"/>
        <v>0</v>
      </c>
      <c r="AU95" s="1">
        <f t="shared" ca="1" si="143"/>
        <v>-5</v>
      </c>
      <c r="AV95" s="1">
        <f t="shared" ca="1" si="134"/>
        <v>-5</v>
      </c>
      <c r="AW95" s="8">
        <f t="shared" ca="1" si="135"/>
        <v>-5</v>
      </c>
      <c r="AX95" s="8">
        <f t="shared" ca="1" si="136"/>
        <v>0</v>
      </c>
      <c r="AY95" t="str">
        <f t="shared" ca="1" si="137"/>
        <v>x(x-5)</v>
      </c>
      <c r="BA95" t="str">
        <f t="shared" ca="1" si="138"/>
        <v>-</v>
      </c>
      <c r="BB95" s="7">
        <f t="shared" ca="1" si="139"/>
        <v>5</v>
      </c>
      <c r="BC95" s="6" t="str">
        <f t="shared" ca="1" si="140"/>
        <v>x</v>
      </c>
      <c r="BD95" t="str">
        <f t="shared" ca="1" si="141"/>
        <v/>
      </c>
      <c r="BE95" s="8" t="str">
        <f t="shared" ca="1" si="142"/>
        <v/>
      </c>
      <c r="BF95" t="s">
        <v>13</v>
      </c>
      <c r="BG95" t="s">
        <v>345</v>
      </c>
      <c r="BH95">
        <f t="shared" ca="1" si="85"/>
        <v>5700</v>
      </c>
    </row>
    <row r="96" spans="2:60" x14ac:dyDescent="0.55000000000000004">
      <c r="B96" s="27">
        <v>48</v>
      </c>
      <c r="C96" s="1" t="s">
        <v>5</v>
      </c>
      <c r="D96" s="51" t="s">
        <v>60</v>
      </c>
      <c r="E96" s="50" t="str">
        <f t="shared" ca="1" si="115"/>
        <v>m6400</v>
      </c>
      <c r="F96" s="50" t="str">
        <f t="shared" ca="1" si="116"/>
        <v>\\(\\quad (x-1)(x+10)= \\)</v>
      </c>
      <c r="G96" s="50" t="str">
        <f t="shared" ca="1" si="117"/>
        <v>\\(\\quad x^2+9x-10 \\)</v>
      </c>
      <c r="H96" s="50" t="s">
        <v>62</v>
      </c>
      <c r="I96" s="89" t="str">
        <f t="shared" ca="1" si="118"/>
        <v>INSERT INTO math(tangen,question,answer,editor,date,count) VALUES('m6400','\\(\\quad (x-1)(x+10)= \\)','\\(\\quad x^2+9x-10 \\)','harazono',NOW(),0);</v>
      </c>
      <c r="J96" s="1"/>
      <c r="K96" t="str">
        <f t="shared" ca="1" si="119"/>
        <v>(x-1)(x+10)</v>
      </c>
      <c r="L96" t="str">
        <f t="shared" ca="1" si="120"/>
        <v/>
      </c>
      <c r="M96" s="4" t="s">
        <v>13</v>
      </c>
      <c r="N96" s="5" t="s">
        <v>251</v>
      </c>
      <c r="O96" t="str">
        <f t="shared" ca="1" si="121"/>
        <v>+9x-10</v>
      </c>
      <c r="Q96" s="78" t="s">
        <v>229</v>
      </c>
      <c r="R96" t="str">
        <f t="shared" ca="1" si="122"/>
        <v>(x-1)(x+10)=</v>
      </c>
      <c r="S96" t="s">
        <v>230</v>
      </c>
      <c r="T96" s="78" t="s">
        <v>229</v>
      </c>
      <c r="U96" t="str">
        <f t="shared" ca="1" si="123"/>
        <v>x^2+9x-10</v>
      </c>
      <c r="V96" t="s">
        <v>230</v>
      </c>
      <c r="W96" t="str">
        <f t="shared" ca="1" si="124"/>
        <v>\\(\\quad (x-1)(x+10)= \\)</v>
      </c>
      <c r="X96" t="str">
        <f t="shared" ca="1" si="125"/>
        <v>\\(\\quad x^2+9x-10 \\)</v>
      </c>
      <c r="AL96" s="20" t="str">
        <f t="shared" ca="1" si="126"/>
        <v>(x</v>
      </c>
      <c r="AM96" t="str">
        <f t="shared" ca="1" si="127"/>
        <v>-</v>
      </c>
      <c r="AN96">
        <f t="shared" ca="1" si="128"/>
        <v>1</v>
      </c>
      <c r="AO96" s="20" t="str">
        <f t="shared" ca="1" si="129"/>
        <v>)</v>
      </c>
      <c r="AP96" s="5" t="str">
        <f t="shared" ca="1" si="130"/>
        <v>(x</v>
      </c>
      <c r="AQ96" t="str">
        <f t="shared" ca="1" si="131"/>
        <v>+</v>
      </c>
      <c r="AR96">
        <f t="shared" ca="1" si="132"/>
        <v>10</v>
      </c>
      <c r="AS96" t="str">
        <f t="shared" ca="1" si="133"/>
        <v>)</v>
      </c>
      <c r="AT96" s="1">
        <f t="shared" ca="1" si="143"/>
        <v>-1</v>
      </c>
      <c r="AU96" s="1">
        <f t="shared" ca="1" si="143"/>
        <v>10</v>
      </c>
      <c r="AV96" s="1">
        <f t="shared" ca="1" si="134"/>
        <v>10</v>
      </c>
      <c r="AW96" s="8">
        <f t="shared" ca="1" si="135"/>
        <v>9</v>
      </c>
      <c r="AX96" s="8">
        <f t="shared" ca="1" si="136"/>
        <v>-10</v>
      </c>
      <c r="AY96" t="str">
        <f t="shared" ca="1" si="137"/>
        <v>(x-1)(x+10)</v>
      </c>
      <c r="BA96" t="str">
        <f t="shared" ca="1" si="138"/>
        <v>+</v>
      </c>
      <c r="BB96" s="7">
        <f t="shared" ca="1" si="139"/>
        <v>9</v>
      </c>
      <c r="BC96" s="6" t="str">
        <f t="shared" ca="1" si="140"/>
        <v>x</v>
      </c>
      <c r="BD96" t="str">
        <f t="shared" ca="1" si="141"/>
        <v>-</v>
      </c>
      <c r="BE96" s="8">
        <f t="shared" ca="1" si="142"/>
        <v>10</v>
      </c>
      <c r="BF96" t="s">
        <v>13</v>
      </c>
      <c r="BG96" t="s">
        <v>345</v>
      </c>
      <c r="BH96">
        <f t="shared" ca="1" si="85"/>
        <v>6400</v>
      </c>
    </row>
    <row r="97" spans="2:60" x14ac:dyDescent="0.55000000000000004">
      <c r="B97" s="27">
        <v>49</v>
      </c>
      <c r="C97" s="1" t="s">
        <v>5</v>
      </c>
      <c r="D97" s="51" t="s">
        <v>60</v>
      </c>
      <c r="E97" s="50" t="str">
        <f t="shared" ca="1" si="115"/>
        <v>m6400</v>
      </c>
      <c r="F97" s="50" t="str">
        <f t="shared" ca="1" si="116"/>
        <v>\\(\\quad (x-7)(x-6)= \\)</v>
      </c>
      <c r="G97" s="50" t="str">
        <f t="shared" ca="1" si="117"/>
        <v>\\(\\quad x^2-13x+42 \\)</v>
      </c>
      <c r="H97" s="50" t="s">
        <v>62</v>
      </c>
      <c r="I97" s="89" t="str">
        <f t="shared" ca="1" si="118"/>
        <v>INSERT INTO math(tangen,question,answer,editor,date,count) VALUES('m6400','\\(\\quad (x-7)(x-6)= \\)','\\(\\quad x^2-13x+42 \\)','harazono',NOW(),0);</v>
      </c>
      <c r="J97" s="1"/>
      <c r="K97" t="str">
        <f t="shared" ca="1" si="119"/>
        <v>(x-7)(x-6)</v>
      </c>
      <c r="L97" t="str">
        <f t="shared" ca="1" si="120"/>
        <v/>
      </c>
      <c r="M97" s="4" t="s">
        <v>13</v>
      </c>
      <c r="N97" s="5" t="s">
        <v>251</v>
      </c>
      <c r="O97" t="str">
        <f t="shared" ca="1" si="121"/>
        <v>-13x+42</v>
      </c>
      <c r="Q97" s="78" t="s">
        <v>229</v>
      </c>
      <c r="R97" t="str">
        <f t="shared" ca="1" si="122"/>
        <v>(x-7)(x-6)=</v>
      </c>
      <c r="S97" t="s">
        <v>230</v>
      </c>
      <c r="T97" s="78" t="s">
        <v>229</v>
      </c>
      <c r="U97" t="str">
        <f t="shared" ca="1" si="123"/>
        <v>x^2-13x+42</v>
      </c>
      <c r="V97" t="s">
        <v>230</v>
      </c>
      <c r="W97" t="str">
        <f t="shared" ca="1" si="124"/>
        <v>\\(\\quad (x-7)(x-6)= \\)</v>
      </c>
      <c r="X97" t="str">
        <f t="shared" ca="1" si="125"/>
        <v>\\(\\quad x^2-13x+42 \\)</v>
      </c>
      <c r="AL97" s="20" t="str">
        <f t="shared" ca="1" si="126"/>
        <v>(x</v>
      </c>
      <c r="AM97" t="str">
        <f t="shared" ca="1" si="127"/>
        <v>-</v>
      </c>
      <c r="AN97">
        <f t="shared" ca="1" si="128"/>
        <v>7</v>
      </c>
      <c r="AO97" s="20" t="str">
        <f t="shared" ca="1" si="129"/>
        <v>)</v>
      </c>
      <c r="AP97" s="5" t="str">
        <f t="shared" ca="1" si="130"/>
        <v>(x</v>
      </c>
      <c r="AQ97" t="str">
        <f t="shared" ca="1" si="131"/>
        <v>-</v>
      </c>
      <c r="AR97">
        <f t="shared" ca="1" si="132"/>
        <v>6</v>
      </c>
      <c r="AS97" t="str">
        <f t="shared" ca="1" si="133"/>
        <v>)</v>
      </c>
      <c r="AT97" s="1">
        <f t="shared" ref="AT97:AU151" ca="1" si="144">RANDBETWEEN(-10,10)</f>
        <v>-7</v>
      </c>
      <c r="AU97" s="1">
        <f t="shared" ca="1" si="144"/>
        <v>-6</v>
      </c>
      <c r="AV97" s="1">
        <f t="shared" ca="1" si="134"/>
        <v>-6</v>
      </c>
      <c r="AW97" s="8">
        <f t="shared" ca="1" si="135"/>
        <v>-13</v>
      </c>
      <c r="AX97" s="8">
        <f t="shared" ca="1" si="136"/>
        <v>42</v>
      </c>
      <c r="AY97" t="str">
        <f t="shared" ca="1" si="137"/>
        <v>(x-7)(x-6)</v>
      </c>
      <c r="BA97" t="str">
        <f t="shared" ca="1" si="138"/>
        <v>-</v>
      </c>
      <c r="BB97" s="7">
        <f t="shared" ca="1" si="139"/>
        <v>13</v>
      </c>
      <c r="BC97" s="6" t="str">
        <f t="shared" ca="1" si="140"/>
        <v>x</v>
      </c>
      <c r="BD97" t="str">
        <f t="shared" ca="1" si="141"/>
        <v>+</v>
      </c>
      <c r="BE97" s="8">
        <f t="shared" ca="1" si="142"/>
        <v>42</v>
      </c>
      <c r="BF97" t="s">
        <v>13</v>
      </c>
      <c r="BG97" t="s">
        <v>345</v>
      </c>
      <c r="BH97">
        <f t="shared" ca="1" si="85"/>
        <v>6400</v>
      </c>
    </row>
    <row r="98" spans="2:60" x14ac:dyDescent="0.55000000000000004">
      <c r="B98" s="27">
        <v>50</v>
      </c>
      <c r="C98" s="1" t="s">
        <v>5</v>
      </c>
      <c r="D98" s="51" t="s">
        <v>60</v>
      </c>
      <c r="E98" s="50" t="str">
        <f t="shared" ca="1" si="115"/>
        <v>m6400</v>
      </c>
      <c r="F98" s="50" t="str">
        <f t="shared" ca="1" si="116"/>
        <v>\\(\\quad (x-8)(x+5)= \\)</v>
      </c>
      <c r="G98" s="50" t="str">
        <f t="shared" ca="1" si="117"/>
        <v>\\(\\quad x^2-3x-40 \\)</v>
      </c>
      <c r="H98" s="50" t="s">
        <v>62</v>
      </c>
      <c r="I98" s="89" t="str">
        <f t="shared" ca="1" si="118"/>
        <v>INSERT INTO math(tangen,question,answer,editor,date,count) VALUES('m6400','\\(\\quad (x-8)(x+5)= \\)','\\(\\quad x^2-3x-40 \\)','harazono',NOW(),0);</v>
      </c>
      <c r="J98" s="1"/>
      <c r="K98" t="str">
        <f t="shared" ca="1" si="119"/>
        <v>(x-8)(x+5)</v>
      </c>
      <c r="L98" t="str">
        <f t="shared" ca="1" si="120"/>
        <v/>
      </c>
      <c r="M98" s="4" t="s">
        <v>13</v>
      </c>
      <c r="N98" s="5" t="s">
        <v>251</v>
      </c>
      <c r="O98" t="str">
        <f t="shared" ca="1" si="121"/>
        <v>-3x-40</v>
      </c>
      <c r="Q98" s="78" t="s">
        <v>229</v>
      </c>
      <c r="R98" t="str">
        <f t="shared" ca="1" si="122"/>
        <v>(x-8)(x+5)=</v>
      </c>
      <c r="S98" t="s">
        <v>230</v>
      </c>
      <c r="T98" s="78" t="s">
        <v>229</v>
      </c>
      <c r="U98" t="str">
        <f t="shared" ca="1" si="123"/>
        <v>x^2-3x-40</v>
      </c>
      <c r="V98" t="s">
        <v>230</v>
      </c>
      <c r="W98" t="str">
        <f t="shared" ca="1" si="124"/>
        <v>\\(\\quad (x-8)(x+5)= \\)</v>
      </c>
      <c r="X98" t="str">
        <f t="shared" ca="1" si="125"/>
        <v>\\(\\quad x^2-3x-40 \\)</v>
      </c>
      <c r="AL98" s="20" t="str">
        <f t="shared" ca="1" si="126"/>
        <v>(x</v>
      </c>
      <c r="AM98" t="str">
        <f t="shared" ca="1" si="127"/>
        <v>-</v>
      </c>
      <c r="AN98">
        <f t="shared" ca="1" si="128"/>
        <v>8</v>
      </c>
      <c r="AO98" s="20" t="str">
        <f t="shared" ca="1" si="129"/>
        <v>)</v>
      </c>
      <c r="AP98" s="5" t="str">
        <f t="shared" ca="1" si="130"/>
        <v>(x</v>
      </c>
      <c r="AQ98" t="str">
        <f t="shared" ca="1" si="131"/>
        <v>+</v>
      </c>
      <c r="AR98">
        <f t="shared" ca="1" si="132"/>
        <v>5</v>
      </c>
      <c r="AS98" t="str">
        <f t="shared" ca="1" si="133"/>
        <v>)</v>
      </c>
      <c r="AT98" s="1">
        <f t="shared" ca="1" si="144"/>
        <v>-8</v>
      </c>
      <c r="AU98" s="1">
        <f t="shared" ca="1" si="144"/>
        <v>5</v>
      </c>
      <c r="AV98" s="1">
        <f t="shared" ca="1" si="134"/>
        <v>5</v>
      </c>
      <c r="AW98" s="8">
        <f t="shared" ca="1" si="135"/>
        <v>-3</v>
      </c>
      <c r="AX98" s="8">
        <f t="shared" ca="1" si="136"/>
        <v>-40</v>
      </c>
      <c r="AY98" t="str">
        <f t="shared" ca="1" si="137"/>
        <v>(x-8)(x+5)</v>
      </c>
      <c r="BA98" t="str">
        <f t="shared" ca="1" si="138"/>
        <v>-</v>
      </c>
      <c r="BB98" s="7">
        <f t="shared" ca="1" si="139"/>
        <v>3</v>
      </c>
      <c r="BC98" s="6" t="str">
        <f t="shared" ca="1" si="140"/>
        <v>x</v>
      </c>
      <c r="BD98" t="str">
        <f t="shared" ca="1" si="141"/>
        <v>-</v>
      </c>
      <c r="BE98" s="8">
        <f t="shared" ca="1" si="142"/>
        <v>40</v>
      </c>
      <c r="BF98" t="s">
        <v>13</v>
      </c>
      <c r="BG98" t="s">
        <v>345</v>
      </c>
      <c r="BH98">
        <f t="shared" ca="1" si="85"/>
        <v>6400</v>
      </c>
    </row>
    <row r="99" spans="2:60" x14ac:dyDescent="0.55000000000000004">
      <c r="B99" s="27">
        <v>51</v>
      </c>
      <c r="C99" s="1" t="s">
        <v>5</v>
      </c>
      <c r="D99" s="51" t="s">
        <v>60</v>
      </c>
      <c r="E99" s="50" t="str">
        <f t="shared" ref="E99:E151" ca="1" si="145">BG99&amp;BH99</f>
        <v>m6400</v>
      </c>
      <c r="F99" s="50" t="str">
        <f t="shared" ref="F99:F151" ca="1" si="146">W99</f>
        <v>\\(\\quad (x-5)(x+2)= \\)</v>
      </c>
      <c r="G99" s="50" t="str">
        <f t="shared" ref="G99:G151" ca="1" si="147">X99</f>
        <v>\\(\\quad x^2-3x-10 \\)</v>
      </c>
      <c r="H99" s="50" t="s">
        <v>62</v>
      </c>
      <c r="I99" s="89" t="str">
        <f t="shared" ref="I99:I151" ca="1" si="148">"INSERT INTO "&amp;D99&amp;"(tangen,question,answer,editor,date,count) VALUES('"&amp;E99&amp;"','"&amp;F99&amp;"','"&amp;G99&amp;"','"&amp;H99&amp;"',NOW(),0);"</f>
        <v>INSERT INTO math(tangen,question,answer,editor,date,count) VALUES('m6400','\\(\\quad (x-5)(x+2)= \\)','\\(\\quad x^2-3x-10 \\)','harazono',NOW(),0);</v>
      </c>
      <c r="J99" s="1"/>
      <c r="K99" t="str">
        <f t="shared" ref="K99:K151" ca="1" si="149">AY99</f>
        <v>(x-5)(x+2)</v>
      </c>
      <c r="L99" t="str">
        <f t="shared" ref="L99:L151" ca="1" si="150">IF(AT99=AV99,"^2","")</f>
        <v/>
      </c>
      <c r="M99" s="4" t="s">
        <v>13</v>
      </c>
      <c r="N99" s="5" t="s">
        <v>251</v>
      </c>
      <c r="O99" t="str">
        <f t="shared" ref="O99:O151" ca="1" si="151">BA99&amp;BB99&amp;BC99&amp;BD99&amp;BE99</f>
        <v>-3x-10</v>
      </c>
      <c r="Q99" s="78" t="s">
        <v>229</v>
      </c>
      <c r="R99" t="str">
        <f t="shared" ref="R99:R151" ca="1" si="152">K99&amp;L99&amp;M99</f>
        <v>(x-5)(x+2)=</v>
      </c>
      <c r="S99" t="s">
        <v>230</v>
      </c>
      <c r="T99" s="78" t="s">
        <v>229</v>
      </c>
      <c r="U99" t="str">
        <f t="shared" ref="U99:U151" ca="1" si="153">N99&amp;O99</f>
        <v>x^2-3x-10</v>
      </c>
      <c r="V99" t="s">
        <v>230</v>
      </c>
      <c r="W99" t="str">
        <f t="shared" ref="W99:W151" ca="1" si="154">Q99&amp;R99&amp;S99</f>
        <v>\\(\\quad (x-5)(x+2)= \\)</v>
      </c>
      <c r="X99" t="str">
        <f t="shared" ref="X99:X151" ca="1" si="155">T99&amp;U99&amp;V99</f>
        <v>\\(\\quad x^2-3x-10 \\)</v>
      </c>
      <c r="AL99" s="20" t="str">
        <f t="shared" ref="AL99:AL151" ca="1" si="156">IF(AT99=0,"","(x")</f>
        <v>(x</v>
      </c>
      <c r="AM99" t="str">
        <f t="shared" ref="AM99:AM151" ca="1" si="157">IF(AT99=0,"",IF(AT99&lt;=0,"-","+"))</f>
        <v>-</v>
      </c>
      <c r="AN99">
        <f t="shared" ref="AN99:AN151" ca="1" si="158">IF(AT99=0,"",ABS(AT99))</f>
        <v>5</v>
      </c>
      <c r="AO99" s="20" t="str">
        <f t="shared" ref="AO99:AO151" ca="1" si="159">IF(AT99=0,"x",")")</f>
        <v>)</v>
      </c>
      <c r="AP99" s="5" t="str">
        <f t="shared" ref="AP99:AP151" ca="1" si="160">IF(AV99=0,"×x",IF(AT99=AV99,"","(x"))</f>
        <v>(x</v>
      </c>
      <c r="AQ99" t="str">
        <f t="shared" ref="AQ99:AQ151" ca="1" si="161">IF(AV99=0,"",IF(AT99=AV99,"",IF(AV99&lt;=0,"-","+")))</f>
        <v>+</v>
      </c>
      <c r="AR99">
        <f t="shared" ref="AR99:AR151" ca="1" si="162">IF(AV99=0,"",IF(AT99=AV99,"",(ABS(AV99))))</f>
        <v>2</v>
      </c>
      <c r="AS99" t="str">
        <f t="shared" ref="AS99:AS151" ca="1" si="163">IF(AV99=0,"",IF(AT99=AV99,"",")"))</f>
        <v>)</v>
      </c>
      <c r="AT99" s="1">
        <f t="shared" ca="1" si="144"/>
        <v>-5</v>
      </c>
      <c r="AU99" s="1">
        <f t="shared" ca="1" si="144"/>
        <v>2</v>
      </c>
      <c r="AV99" s="1">
        <f t="shared" ref="AV99:AV151" ca="1" si="164">IF(AU99=AT99,AT99+1,AU99)</f>
        <v>2</v>
      </c>
      <c r="AW99" s="8">
        <f t="shared" ref="AW99:AW151" ca="1" si="165">AT99+AV99</f>
        <v>-3</v>
      </c>
      <c r="AX99" s="8">
        <f t="shared" ref="AX99:AX151" ca="1" si="166">AT99*AV99</f>
        <v>-10</v>
      </c>
      <c r="AY99" t="str">
        <f t="shared" ref="AY99:AY151" ca="1" si="167">AL99&amp;AM99&amp;AN99&amp;AO99&amp;AP99&amp;AQ99&amp;AR99&amp;AS99</f>
        <v>(x-5)(x+2)</v>
      </c>
      <c r="BA99" t="str">
        <f t="shared" ref="BA99:BA151" ca="1" si="168">IF(AW99&gt;=1,"+",IF(AW99&lt;=-1,"-",""))</f>
        <v>-</v>
      </c>
      <c r="BB99" s="7">
        <f t="shared" ref="BB99:BB151" ca="1" si="169">IF(AW99=0,"",IF(AW99=1,"",IF(AW99=-1,"",ABS(AW99))))</f>
        <v>3</v>
      </c>
      <c r="BC99" s="6" t="str">
        <f t="shared" ref="BC99:BC151" ca="1" si="170">IF(AW99=0,"","x")</f>
        <v>x</v>
      </c>
      <c r="BD99" t="str">
        <f t="shared" ref="BD99:BD151" ca="1" si="171">IF(AX99&gt;=1,"+",IF(AX99&lt;=-1,"-","" ))</f>
        <v>-</v>
      </c>
      <c r="BE99" s="8">
        <f t="shared" ref="BE99:BE151" ca="1" si="172">IF(AX99=0,"",ABS(AX99))</f>
        <v>10</v>
      </c>
      <c r="BF99" t="s">
        <v>13</v>
      </c>
      <c r="BG99" t="s">
        <v>345</v>
      </c>
      <c r="BH99">
        <f t="shared" ca="1" si="85"/>
        <v>6400</v>
      </c>
    </row>
    <row r="100" spans="2:60" x14ac:dyDescent="0.55000000000000004">
      <c r="B100" s="27">
        <v>52</v>
      </c>
      <c r="C100" s="1" t="s">
        <v>5</v>
      </c>
      <c r="D100" s="51" t="s">
        <v>60</v>
      </c>
      <c r="E100" s="50" t="str">
        <f t="shared" ca="1" si="145"/>
        <v>m6400</v>
      </c>
      <c r="F100" s="50" t="str">
        <f t="shared" ca="1" si="146"/>
        <v>\\(\\quad (x+1)(x+6)= \\)</v>
      </c>
      <c r="G100" s="50" t="str">
        <f t="shared" ca="1" si="147"/>
        <v>\\(\\quad x^2+7x+6 \\)</v>
      </c>
      <c r="H100" s="50" t="s">
        <v>62</v>
      </c>
      <c r="I100" s="89" t="str">
        <f t="shared" ca="1" si="148"/>
        <v>INSERT INTO math(tangen,question,answer,editor,date,count) VALUES('m6400','\\(\\quad (x+1)(x+6)= \\)','\\(\\quad x^2+7x+6 \\)','harazono',NOW(),0);</v>
      </c>
      <c r="J100" s="1"/>
      <c r="K100" t="str">
        <f t="shared" ca="1" si="149"/>
        <v>(x+1)(x+6)</v>
      </c>
      <c r="L100" t="str">
        <f t="shared" ca="1" si="150"/>
        <v/>
      </c>
      <c r="M100" s="4" t="s">
        <v>13</v>
      </c>
      <c r="N100" s="5" t="s">
        <v>251</v>
      </c>
      <c r="O100" t="str">
        <f t="shared" ca="1" si="151"/>
        <v>+7x+6</v>
      </c>
      <c r="Q100" s="78" t="s">
        <v>229</v>
      </c>
      <c r="R100" t="str">
        <f t="shared" ca="1" si="152"/>
        <v>(x+1)(x+6)=</v>
      </c>
      <c r="S100" t="s">
        <v>230</v>
      </c>
      <c r="T100" s="78" t="s">
        <v>229</v>
      </c>
      <c r="U100" t="str">
        <f t="shared" ca="1" si="153"/>
        <v>x^2+7x+6</v>
      </c>
      <c r="V100" t="s">
        <v>230</v>
      </c>
      <c r="W100" t="str">
        <f t="shared" ca="1" si="154"/>
        <v>\\(\\quad (x+1)(x+6)= \\)</v>
      </c>
      <c r="X100" t="str">
        <f t="shared" ca="1" si="155"/>
        <v>\\(\\quad x^2+7x+6 \\)</v>
      </c>
      <c r="AL100" s="20" t="str">
        <f t="shared" ca="1" si="156"/>
        <v>(x</v>
      </c>
      <c r="AM100" t="str">
        <f t="shared" ca="1" si="157"/>
        <v>+</v>
      </c>
      <c r="AN100">
        <f t="shared" ca="1" si="158"/>
        <v>1</v>
      </c>
      <c r="AO100" s="20" t="str">
        <f t="shared" ca="1" si="159"/>
        <v>)</v>
      </c>
      <c r="AP100" s="5" t="str">
        <f t="shared" ca="1" si="160"/>
        <v>(x</v>
      </c>
      <c r="AQ100" t="str">
        <f t="shared" ca="1" si="161"/>
        <v>+</v>
      </c>
      <c r="AR100">
        <f t="shared" ca="1" si="162"/>
        <v>6</v>
      </c>
      <c r="AS100" t="str">
        <f t="shared" ca="1" si="163"/>
        <v>)</v>
      </c>
      <c r="AT100" s="1">
        <f t="shared" ca="1" si="144"/>
        <v>1</v>
      </c>
      <c r="AU100" s="1">
        <f t="shared" ca="1" si="144"/>
        <v>6</v>
      </c>
      <c r="AV100" s="1">
        <f t="shared" ca="1" si="164"/>
        <v>6</v>
      </c>
      <c r="AW100" s="8">
        <f t="shared" ca="1" si="165"/>
        <v>7</v>
      </c>
      <c r="AX100" s="8">
        <f t="shared" ca="1" si="166"/>
        <v>6</v>
      </c>
      <c r="AY100" t="str">
        <f t="shared" ca="1" si="167"/>
        <v>(x+1)(x+6)</v>
      </c>
      <c r="BA100" t="str">
        <f t="shared" ca="1" si="168"/>
        <v>+</v>
      </c>
      <c r="BB100" s="7">
        <f t="shared" ca="1" si="169"/>
        <v>7</v>
      </c>
      <c r="BC100" s="6" t="str">
        <f t="shared" ca="1" si="170"/>
        <v>x</v>
      </c>
      <c r="BD100" t="str">
        <f t="shared" ca="1" si="171"/>
        <v>+</v>
      </c>
      <c r="BE100" s="8">
        <f t="shared" ca="1" si="172"/>
        <v>6</v>
      </c>
      <c r="BF100" t="s">
        <v>13</v>
      </c>
      <c r="BG100" t="s">
        <v>345</v>
      </c>
      <c r="BH100">
        <f t="shared" ca="1" si="85"/>
        <v>6400</v>
      </c>
    </row>
    <row r="101" spans="2:60" x14ac:dyDescent="0.55000000000000004">
      <c r="B101" s="27">
        <v>53</v>
      </c>
      <c r="C101" s="1" t="s">
        <v>5</v>
      </c>
      <c r="D101" s="51" t="s">
        <v>60</v>
      </c>
      <c r="E101" s="50" t="str">
        <f t="shared" ca="1" si="145"/>
        <v>m6400</v>
      </c>
      <c r="F101" s="50" t="str">
        <f t="shared" ca="1" si="146"/>
        <v>\\(\\quad (x+5)(x-2)= \\)</v>
      </c>
      <c r="G101" s="50" t="str">
        <f t="shared" ca="1" si="147"/>
        <v>\\(\\quad x^2+3x-10 \\)</v>
      </c>
      <c r="H101" s="50" t="s">
        <v>62</v>
      </c>
      <c r="I101" s="89" t="str">
        <f t="shared" ca="1" si="148"/>
        <v>INSERT INTO math(tangen,question,answer,editor,date,count) VALUES('m6400','\\(\\quad (x+5)(x-2)= \\)','\\(\\quad x^2+3x-10 \\)','harazono',NOW(),0);</v>
      </c>
      <c r="J101" s="1"/>
      <c r="K101" t="str">
        <f t="shared" ca="1" si="149"/>
        <v>(x+5)(x-2)</v>
      </c>
      <c r="L101" t="str">
        <f t="shared" ca="1" si="150"/>
        <v/>
      </c>
      <c r="M101" s="4" t="s">
        <v>13</v>
      </c>
      <c r="N101" s="5" t="s">
        <v>251</v>
      </c>
      <c r="O101" t="str">
        <f t="shared" ca="1" si="151"/>
        <v>+3x-10</v>
      </c>
      <c r="Q101" s="78" t="s">
        <v>229</v>
      </c>
      <c r="R101" t="str">
        <f t="shared" ca="1" si="152"/>
        <v>(x+5)(x-2)=</v>
      </c>
      <c r="S101" t="s">
        <v>230</v>
      </c>
      <c r="T101" s="78" t="s">
        <v>229</v>
      </c>
      <c r="U101" t="str">
        <f t="shared" ca="1" si="153"/>
        <v>x^2+3x-10</v>
      </c>
      <c r="V101" t="s">
        <v>230</v>
      </c>
      <c r="W101" t="str">
        <f t="shared" ca="1" si="154"/>
        <v>\\(\\quad (x+5)(x-2)= \\)</v>
      </c>
      <c r="X101" t="str">
        <f t="shared" ca="1" si="155"/>
        <v>\\(\\quad x^2+3x-10 \\)</v>
      </c>
      <c r="AL101" s="20" t="str">
        <f t="shared" ca="1" si="156"/>
        <v>(x</v>
      </c>
      <c r="AM101" t="str">
        <f t="shared" ca="1" si="157"/>
        <v>+</v>
      </c>
      <c r="AN101">
        <f t="shared" ca="1" si="158"/>
        <v>5</v>
      </c>
      <c r="AO101" s="20" t="str">
        <f t="shared" ca="1" si="159"/>
        <v>)</v>
      </c>
      <c r="AP101" s="5" t="str">
        <f t="shared" ca="1" si="160"/>
        <v>(x</v>
      </c>
      <c r="AQ101" t="str">
        <f t="shared" ca="1" si="161"/>
        <v>-</v>
      </c>
      <c r="AR101">
        <f t="shared" ca="1" si="162"/>
        <v>2</v>
      </c>
      <c r="AS101" t="str">
        <f t="shared" ca="1" si="163"/>
        <v>)</v>
      </c>
      <c r="AT101" s="1">
        <f t="shared" ca="1" si="144"/>
        <v>5</v>
      </c>
      <c r="AU101" s="1">
        <f t="shared" ca="1" si="144"/>
        <v>-2</v>
      </c>
      <c r="AV101" s="1">
        <f t="shared" ca="1" si="164"/>
        <v>-2</v>
      </c>
      <c r="AW101" s="8">
        <f t="shared" ca="1" si="165"/>
        <v>3</v>
      </c>
      <c r="AX101" s="8">
        <f t="shared" ca="1" si="166"/>
        <v>-10</v>
      </c>
      <c r="AY101" t="str">
        <f t="shared" ca="1" si="167"/>
        <v>(x+5)(x-2)</v>
      </c>
      <c r="BA101" t="str">
        <f t="shared" ca="1" si="168"/>
        <v>+</v>
      </c>
      <c r="BB101" s="7">
        <f t="shared" ca="1" si="169"/>
        <v>3</v>
      </c>
      <c r="BC101" s="6" t="str">
        <f t="shared" ca="1" si="170"/>
        <v>x</v>
      </c>
      <c r="BD101" t="str">
        <f t="shared" ca="1" si="171"/>
        <v>-</v>
      </c>
      <c r="BE101" s="8">
        <f t="shared" ca="1" si="172"/>
        <v>10</v>
      </c>
      <c r="BF101" t="s">
        <v>13</v>
      </c>
      <c r="BG101" t="s">
        <v>345</v>
      </c>
      <c r="BH101">
        <f t="shared" ca="1" si="85"/>
        <v>6400</v>
      </c>
    </row>
    <row r="102" spans="2:60" x14ac:dyDescent="0.55000000000000004">
      <c r="B102" s="27">
        <v>54</v>
      </c>
      <c r="C102" s="1" t="s">
        <v>5</v>
      </c>
      <c r="D102" s="51" t="s">
        <v>60</v>
      </c>
      <c r="E102" s="50" t="str">
        <f t="shared" ca="1" si="145"/>
        <v>m6400</v>
      </c>
      <c r="F102" s="50" t="str">
        <f t="shared" ca="1" si="146"/>
        <v>\\(\\quad (x+7)(x+1)= \\)</v>
      </c>
      <c r="G102" s="50" t="str">
        <f t="shared" ca="1" si="147"/>
        <v>\\(\\quad x^2+8x+7 \\)</v>
      </c>
      <c r="H102" s="50" t="s">
        <v>62</v>
      </c>
      <c r="I102" s="89" t="str">
        <f t="shared" ca="1" si="148"/>
        <v>INSERT INTO math(tangen,question,answer,editor,date,count) VALUES('m6400','\\(\\quad (x+7)(x+1)= \\)','\\(\\quad x^2+8x+7 \\)','harazono',NOW(),0);</v>
      </c>
      <c r="J102" s="1"/>
      <c r="K102" t="str">
        <f t="shared" ca="1" si="149"/>
        <v>(x+7)(x+1)</v>
      </c>
      <c r="L102" t="str">
        <f t="shared" ca="1" si="150"/>
        <v/>
      </c>
      <c r="M102" s="4" t="s">
        <v>13</v>
      </c>
      <c r="N102" s="5" t="s">
        <v>251</v>
      </c>
      <c r="O102" t="str">
        <f t="shared" ca="1" si="151"/>
        <v>+8x+7</v>
      </c>
      <c r="Q102" s="78" t="s">
        <v>229</v>
      </c>
      <c r="R102" t="str">
        <f t="shared" ca="1" si="152"/>
        <v>(x+7)(x+1)=</v>
      </c>
      <c r="S102" t="s">
        <v>230</v>
      </c>
      <c r="T102" s="78" t="s">
        <v>229</v>
      </c>
      <c r="U102" t="str">
        <f t="shared" ca="1" si="153"/>
        <v>x^2+8x+7</v>
      </c>
      <c r="V102" t="s">
        <v>230</v>
      </c>
      <c r="W102" t="str">
        <f t="shared" ca="1" si="154"/>
        <v>\\(\\quad (x+7)(x+1)= \\)</v>
      </c>
      <c r="X102" t="str">
        <f t="shared" ca="1" si="155"/>
        <v>\\(\\quad x^2+8x+7 \\)</v>
      </c>
      <c r="AL102" s="20" t="str">
        <f t="shared" ca="1" si="156"/>
        <v>(x</v>
      </c>
      <c r="AM102" t="str">
        <f t="shared" ca="1" si="157"/>
        <v>+</v>
      </c>
      <c r="AN102">
        <f t="shared" ca="1" si="158"/>
        <v>7</v>
      </c>
      <c r="AO102" s="20" t="str">
        <f t="shared" ca="1" si="159"/>
        <v>)</v>
      </c>
      <c r="AP102" s="5" t="str">
        <f t="shared" ca="1" si="160"/>
        <v>(x</v>
      </c>
      <c r="AQ102" t="str">
        <f t="shared" ca="1" si="161"/>
        <v>+</v>
      </c>
      <c r="AR102">
        <f t="shared" ca="1" si="162"/>
        <v>1</v>
      </c>
      <c r="AS102" t="str">
        <f t="shared" ca="1" si="163"/>
        <v>)</v>
      </c>
      <c r="AT102" s="1">
        <f t="shared" ca="1" si="144"/>
        <v>7</v>
      </c>
      <c r="AU102" s="1">
        <f t="shared" ca="1" si="144"/>
        <v>1</v>
      </c>
      <c r="AV102" s="1">
        <f t="shared" ca="1" si="164"/>
        <v>1</v>
      </c>
      <c r="AW102" s="8">
        <f t="shared" ca="1" si="165"/>
        <v>8</v>
      </c>
      <c r="AX102" s="8">
        <f t="shared" ca="1" si="166"/>
        <v>7</v>
      </c>
      <c r="AY102" t="str">
        <f t="shared" ca="1" si="167"/>
        <v>(x+7)(x+1)</v>
      </c>
      <c r="BA102" t="str">
        <f t="shared" ca="1" si="168"/>
        <v>+</v>
      </c>
      <c r="BB102" s="7">
        <f t="shared" ca="1" si="169"/>
        <v>8</v>
      </c>
      <c r="BC102" s="6" t="str">
        <f t="shared" ca="1" si="170"/>
        <v>x</v>
      </c>
      <c r="BD102" t="str">
        <f t="shared" ca="1" si="171"/>
        <v>+</v>
      </c>
      <c r="BE102" s="8">
        <f t="shared" ca="1" si="172"/>
        <v>7</v>
      </c>
      <c r="BF102" t="s">
        <v>13</v>
      </c>
      <c r="BG102" t="s">
        <v>345</v>
      </c>
      <c r="BH102">
        <f t="shared" ca="1" si="85"/>
        <v>6400</v>
      </c>
    </row>
    <row r="103" spans="2:60" x14ac:dyDescent="0.55000000000000004">
      <c r="B103" s="27">
        <v>55</v>
      </c>
      <c r="C103" s="1" t="s">
        <v>5</v>
      </c>
      <c r="D103" s="51" t="s">
        <v>60</v>
      </c>
      <c r="E103" s="50" t="str">
        <f t="shared" ca="1" si="145"/>
        <v>m6400</v>
      </c>
      <c r="F103" s="50" t="str">
        <f t="shared" ca="1" si="146"/>
        <v>\\(\\quad (x-5)(x+2)= \\)</v>
      </c>
      <c r="G103" s="50" t="str">
        <f t="shared" ca="1" si="147"/>
        <v>\\(\\quad x^2-3x-10 \\)</v>
      </c>
      <c r="H103" s="50" t="s">
        <v>62</v>
      </c>
      <c r="I103" s="89" t="str">
        <f t="shared" ca="1" si="148"/>
        <v>INSERT INTO math(tangen,question,answer,editor,date,count) VALUES('m6400','\\(\\quad (x-5)(x+2)= \\)','\\(\\quad x^2-3x-10 \\)','harazono',NOW(),0);</v>
      </c>
      <c r="J103" s="1"/>
      <c r="K103" t="str">
        <f t="shared" ca="1" si="149"/>
        <v>(x-5)(x+2)</v>
      </c>
      <c r="L103" t="str">
        <f t="shared" ca="1" si="150"/>
        <v/>
      </c>
      <c r="M103" s="4" t="s">
        <v>13</v>
      </c>
      <c r="N103" s="5" t="s">
        <v>251</v>
      </c>
      <c r="O103" t="str">
        <f t="shared" ca="1" si="151"/>
        <v>-3x-10</v>
      </c>
      <c r="Q103" s="78" t="s">
        <v>229</v>
      </c>
      <c r="R103" t="str">
        <f t="shared" ca="1" si="152"/>
        <v>(x-5)(x+2)=</v>
      </c>
      <c r="S103" t="s">
        <v>230</v>
      </c>
      <c r="T103" s="78" t="s">
        <v>229</v>
      </c>
      <c r="U103" t="str">
        <f t="shared" ca="1" si="153"/>
        <v>x^2-3x-10</v>
      </c>
      <c r="V103" t="s">
        <v>230</v>
      </c>
      <c r="W103" t="str">
        <f t="shared" ca="1" si="154"/>
        <v>\\(\\quad (x-5)(x+2)= \\)</v>
      </c>
      <c r="X103" t="str">
        <f t="shared" ca="1" si="155"/>
        <v>\\(\\quad x^2-3x-10 \\)</v>
      </c>
      <c r="AL103" s="20" t="str">
        <f t="shared" ca="1" si="156"/>
        <v>(x</v>
      </c>
      <c r="AM103" t="str">
        <f t="shared" ca="1" si="157"/>
        <v>-</v>
      </c>
      <c r="AN103">
        <f t="shared" ca="1" si="158"/>
        <v>5</v>
      </c>
      <c r="AO103" s="20" t="str">
        <f t="shared" ca="1" si="159"/>
        <v>)</v>
      </c>
      <c r="AP103" s="5" t="str">
        <f t="shared" ca="1" si="160"/>
        <v>(x</v>
      </c>
      <c r="AQ103" t="str">
        <f t="shared" ca="1" si="161"/>
        <v>+</v>
      </c>
      <c r="AR103">
        <f t="shared" ca="1" si="162"/>
        <v>2</v>
      </c>
      <c r="AS103" t="str">
        <f t="shared" ca="1" si="163"/>
        <v>)</v>
      </c>
      <c r="AT103" s="1">
        <f t="shared" ca="1" si="144"/>
        <v>-5</v>
      </c>
      <c r="AU103" s="1">
        <f t="shared" ca="1" si="144"/>
        <v>2</v>
      </c>
      <c r="AV103" s="1">
        <f t="shared" ca="1" si="164"/>
        <v>2</v>
      </c>
      <c r="AW103" s="8">
        <f t="shared" ca="1" si="165"/>
        <v>-3</v>
      </c>
      <c r="AX103" s="8">
        <f t="shared" ca="1" si="166"/>
        <v>-10</v>
      </c>
      <c r="AY103" t="str">
        <f t="shared" ca="1" si="167"/>
        <v>(x-5)(x+2)</v>
      </c>
      <c r="BA103" t="str">
        <f t="shared" ca="1" si="168"/>
        <v>-</v>
      </c>
      <c r="BB103" s="7">
        <f t="shared" ca="1" si="169"/>
        <v>3</v>
      </c>
      <c r="BC103" s="6" t="str">
        <f t="shared" ca="1" si="170"/>
        <v>x</v>
      </c>
      <c r="BD103" t="str">
        <f t="shared" ca="1" si="171"/>
        <v>-</v>
      </c>
      <c r="BE103" s="8">
        <f t="shared" ca="1" si="172"/>
        <v>10</v>
      </c>
      <c r="BF103" t="s">
        <v>13</v>
      </c>
      <c r="BG103" t="s">
        <v>345</v>
      </c>
      <c r="BH103">
        <f t="shared" ca="1" si="85"/>
        <v>6400</v>
      </c>
    </row>
    <row r="104" spans="2:60" x14ac:dyDescent="0.55000000000000004">
      <c r="B104" s="27">
        <v>56</v>
      </c>
      <c r="C104" s="1" t="s">
        <v>5</v>
      </c>
      <c r="D104" s="51" t="s">
        <v>60</v>
      </c>
      <c r="E104" s="50" t="str">
        <f t="shared" ca="1" si="145"/>
        <v>m6400</v>
      </c>
      <c r="F104" s="50" t="str">
        <f t="shared" ca="1" si="146"/>
        <v>\\(\\quad (x-8)(x+9)= \\)</v>
      </c>
      <c r="G104" s="50" t="str">
        <f t="shared" ca="1" si="147"/>
        <v>\\(\\quad x^2+x-72 \\)</v>
      </c>
      <c r="H104" s="50" t="s">
        <v>62</v>
      </c>
      <c r="I104" s="89" t="str">
        <f t="shared" ca="1" si="148"/>
        <v>INSERT INTO math(tangen,question,answer,editor,date,count) VALUES('m6400','\\(\\quad (x-8)(x+9)= \\)','\\(\\quad x^2+x-72 \\)','harazono',NOW(),0);</v>
      </c>
      <c r="J104" s="1"/>
      <c r="K104" t="str">
        <f t="shared" ca="1" si="149"/>
        <v>(x-8)(x+9)</v>
      </c>
      <c r="L104" t="str">
        <f t="shared" ca="1" si="150"/>
        <v/>
      </c>
      <c r="M104" s="4" t="s">
        <v>13</v>
      </c>
      <c r="N104" s="5" t="s">
        <v>251</v>
      </c>
      <c r="O104" t="str">
        <f t="shared" ca="1" si="151"/>
        <v>+x-72</v>
      </c>
      <c r="Q104" s="78" t="s">
        <v>229</v>
      </c>
      <c r="R104" t="str">
        <f t="shared" ca="1" si="152"/>
        <v>(x-8)(x+9)=</v>
      </c>
      <c r="S104" t="s">
        <v>230</v>
      </c>
      <c r="T104" s="78" t="s">
        <v>229</v>
      </c>
      <c r="U104" t="str">
        <f t="shared" ca="1" si="153"/>
        <v>x^2+x-72</v>
      </c>
      <c r="V104" t="s">
        <v>230</v>
      </c>
      <c r="W104" t="str">
        <f t="shared" ca="1" si="154"/>
        <v>\\(\\quad (x-8)(x+9)= \\)</v>
      </c>
      <c r="X104" t="str">
        <f t="shared" ca="1" si="155"/>
        <v>\\(\\quad x^2+x-72 \\)</v>
      </c>
      <c r="AL104" s="20" t="str">
        <f t="shared" ca="1" si="156"/>
        <v>(x</v>
      </c>
      <c r="AM104" t="str">
        <f t="shared" ca="1" si="157"/>
        <v>-</v>
      </c>
      <c r="AN104">
        <f t="shared" ca="1" si="158"/>
        <v>8</v>
      </c>
      <c r="AO104" s="20" t="str">
        <f t="shared" ca="1" si="159"/>
        <v>)</v>
      </c>
      <c r="AP104" s="5" t="str">
        <f t="shared" ca="1" si="160"/>
        <v>(x</v>
      </c>
      <c r="AQ104" t="str">
        <f t="shared" ca="1" si="161"/>
        <v>+</v>
      </c>
      <c r="AR104">
        <f t="shared" ca="1" si="162"/>
        <v>9</v>
      </c>
      <c r="AS104" t="str">
        <f t="shared" ca="1" si="163"/>
        <v>)</v>
      </c>
      <c r="AT104" s="1">
        <f t="shared" ca="1" si="144"/>
        <v>-8</v>
      </c>
      <c r="AU104" s="1">
        <f t="shared" ca="1" si="144"/>
        <v>9</v>
      </c>
      <c r="AV104" s="1">
        <f t="shared" ca="1" si="164"/>
        <v>9</v>
      </c>
      <c r="AW104" s="8">
        <f t="shared" ca="1" si="165"/>
        <v>1</v>
      </c>
      <c r="AX104" s="8">
        <f t="shared" ca="1" si="166"/>
        <v>-72</v>
      </c>
      <c r="AY104" t="str">
        <f t="shared" ca="1" si="167"/>
        <v>(x-8)(x+9)</v>
      </c>
      <c r="BA104" t="str">
        <f t="shared" ca="1" si="168"/>
        <v>+</v>
      </c>
      <c r="BB104" s="7" t="str">
        <f t="shared" ca="1" si="169"/>
        <v/>
      </c>
      <c r="BC104" s="6" t="str">
        <f t="shared" ca="1" si="170"/>
        <v>x</v>
      </c>
      <c r="BD104" t="str">
        <f t="shared" ca="1" si="171"/>
        <v>-</v>
      </c>
      <c r="BE104" s="8">
        <f t="shared" ca="1" si="172"/>
        <v>72</v>
      </c>
      <c r="BF104" t="s">
        <v>13</v>
      </c>
      <c r="BG104" t="s">
        <v>345</v>
      </c>
      <c r="BH104">
        <f t="shared" ca="1" si="85"/>
        <v>6400</v>
      </c>
    </row>
    <row r="105" spans="2:60" x14ac:dyDescent="0.55000000000000004">
      <c r="B105" s="27">
        <v>57</v>
      </c>
      <c r="C105" s="1" t="s">
        <v>5</v>
      </c>
      <c r="D105" s="51" t="s">
        <v>60</v>
      </c>
      <c r="E105" s="50" t="str">
        <f t="shared" ca="1" si="145"/>
        <v>m5700</v>
      </c>
      <c r="F105" s="50" t="str">
        <f t="shared" ca="1" si="146"/>
        <v>\\(\\quad (x+5)×x= \\)</v>
      </c>
      <c r="G105" s="50" t="str">
        <f t="shared" ca="1" si="147"/>
        <v>\\(\\quad x^2+5x \\)</v>
      </c>
      <c r="H105" s="50" t="s">
        <v>62</v>
      </c>
      <c r="I105" s="89" t="str">
        <f t="shared" ca="1" si="148"/>
        <v>INSERT INTO math(tangen,question,answer,editor,date,count) VALUES('m5700','\\(\\quad (x+5)×x= \\)','\\(\\quad x^2+5x \\)','harazono',NOW(),0);</v>
      </c>
      <c r="J105" s="1"/>
      <c r="K105" t="str">
        <f t="shared" ca="1" si="149"/>
        <v>(x+5)×x</v>
      </c>
      <c r="L105" t="str">
        <f t="shared" ca="1" si="150"/>
        <v/>
      </c>
      <c r="M105" s="4" t="s">
        <v>13</v>
      </c>
      <c r="N105" s="5" t="s">
        <v>251</v>
      </c>
      <c r="O105" t="str">
        <f t="shared" ca="1" si="151"/>
        <v>+5x</v>
      </c>
      <c r="Q105" s="78" t="s">
        <v>229</v>
      </c>
      <c r="R105" t="str">
        <f t="shared" ca="1" si="152"/>
        <v>(x+5)×x=</v>
      </c>
      <c r="S105" t="s">
        <v>230</v>
      </c>
      <c r="T105" s="78" t="s">
        <v>229</v>
      </c>
      <c r="U105" t="str">
        <f t="shared" ca="1" si="153"/>
        <v>x^2+5x</v>
      </c>
      <c r="V105" t="s">
        <v>230</v>
      </c>
      <c r="W105" t="str">
        <f t="shared" ca="1" si="154"/>
        <v>\\(\\quad (x+5)×x= \\)</v>
      </c>
      <c r="X105" t="str">
        <f t="shared" ca="1" si="155"/>
        <v>\\(\\quad x^2+5x \\)</v>
      </c>
      <c r="AL105" s="20" t="str">
        <f t="shared" ca="1" si="156"/>
        <v>(x</v>
      </c>
      <c r="AM105" t="str">
        <f t="shared" ca="1" si="157"/>
        <v>+</v>
      </c>
      <c r="AN105">
        <f t="shared" ca="1" si="158"/>
        <v>5</v>
      </c>
      <c r="AO105" s="20" t="str">
        <f t="shared" ca="1" si="159"/>
        <v>)</v>
      </c>
      <c r="AP105" s="5" t="str">
        <f t="shared" ca="1" si="160"/>
        <v>×x</v>
      </c>
      <c r="AQ105" t="str">
        <f t="shared" ca="1" si="161"/>
        <v/>
      </c>
      <c r="AR105" t="str">
        <f t="shared" ca="1" si="162"/>
        <v/>
      </c>
      <c r="AS105" t="str">
        <f t="shared" ca="1" si="163"/>
        <v/>
      </c>
      <c r="AT105" s="1">
        <f t="shared" ca="1" si="144"/>
        <v>5</v>
      </c>
      <c r="AU105" s="1">
        <f t="shared" ca="1" si="144"/>
        <v>0</v>
      </c>
      <c r="AV105" s="1">
        <f t="shared" ca="1" si="164"/>
        <v>0</v>
      </c>
      <c r="AW105" s="8">
        <f t="shared" ca="1" si="165"/>
        <v>5</v>
      </c>
      <c r="AX105" s="8">
        <f t="shared" ca="1" si="166"/>
        <v>0</v>
      </c>
      <c r="AY105" t="str">
        <f t="shared" ca="1" si="167"/>
        <v>(x+5)×x</v>
      </c>
      <c r="BA105" t="str">
        <f t="shared" ca="1" si="168"/>
        <v>+</v>
      </c>
      <c r="BB105" s="7">
        <f t="shared" ca="1" si="169"/>
        <v>5</v>
      </c>
      <c r="BC105" s="6" t="str">
        <f t="shared" ca="1" si="170"/>
        <v>x</v>
      </c>
      <c r="BD105" t="str">
        <f t="shared" ca="1" si="171"/>
        <v/>
      </c>
      <c r="BE105" s="8" t="str">
        <f t="shared" ca="1" si="172"/>
        <v/>
      </c>
      <c r="BF105" t="s">
        <v>13</v>
      </c>
      <c r="BG105" t="s">
        <v>345</v>
      </c>
      <c r="BH105">
        <f t="shared" ca="1" si="85"/>
        <v>5700</v>
      </c>
    </row>
    <row r="106" spans="2:60" x14ac:dyDescent="0.55000000000000004">
      <c r="B106" s="27">
        <v>58</v>
      </c>
      <c r="C106" s="1" t="s">
        <v>5</v>
      </c>
      <c r="D106" s="51" t="s">
        <v>60</v>
      </c>
      <c r="E106" s="50" t="str">
        <f t="shared" ca="1" si="145"/>
        <v>m6400</v>
      </c>
      <c r="F106" s="50" t="str">
        <f t="shared" ca="1" si="146"/>
        <v>\\(\\quad (x+9)(x+2)= \\)</v>
      </c>
      <c r="G106" s="50" t="str">
        <f t="shared" ca="1" si="147"/>
        <v>\\(\\quad x^2+11x+18 \\)</v>
      </c>
      <c r="H106" s="50" t="s">
        <v>62</v>
      </c>
      <c r="I106" s="89" t="str">
        <f t="shared" ca="1" si="148"/>
        <v>INSERT INTO math(tangen,question,answer,editor,date,count) VALUES('m6400','\\(\\quad (x+9)(x+2)= \\)','\\(\\quad x^2+11x+18 \\)','harazono',NOW(),0);</v>
      </c>
      <c r="J106" s="1"/>
      <c r="K106" t="str">
        <f t="shared" ca="1" si="149"/>
        <v>(x+9)(x+2)</v>
      </c>
      <c r="L106" t="str">
        <f t="shared" ca="1" si="150"/>
        <v/>
      </c>
      <c r="M106" s="4" t="s">
        <v>13</v>
      </c>
      <c r="N106" s="5" t="s">
        <v>251</v>
      </c>
      <c r="O106" t="str">
        <f t="shared" ca="1" si="151"/>
        <v>+11x+18</v>
      </c>
      <c r="Q106" s="78" t="s">
        <v>229</v>
      </c>
      <c r="R106" t="str">
        <f t="shared" ca="1" si="152"/>
        <v>(x+9)(x+2)=</v>
      </c>
      <c r="S106" t="s">
        <v>230</v>
      </c>
      <c r="T106" s="78" t="s">
        <v>229</v>
      </c>
      <c r="U106" t="str">
        <f t="shared" ca="1" si="153"/>
        <v>x^2+11x+18</v>
      </c>
      <c r="V106" t="s">
        <v>230</v>
      </c>
      <c r="W106" t="str">
        <f t="shared" ca="1" si="154"/>
        <v>\\(\\quad (x+9)(x+2)= \\)</v>
      </c>
      <c r="X106" t="str">
        <f t="shared" ca="1" si="155"/>
        <v>\\(\\quad x^2+11x+18 \\)</v>
      </c>
      <c r="AL106" s="20" t="str">
        <f t="shared" ca="1" si="156"/>
        <v>(x</v>
      </c>
      <c r="AM106" t="str">
        <f t="shared" ca="1" si="157"/>
        <v>+</v>
      </c>
      <c r="AN106">
        <f t="shared" ca="1" si="158"/>
        <v>9</v>
      </c>
      <c r="AO106" s="20" t="str">
        <f t="shared" ca="1" si="159"/>
        <v>)</v>
      </c>
      <c r="AP106" s="5" t="str">
        <f t="shared" ca="1" si="160"/>
        <v>(x</v>
      </c>
      <c r="AQ106" t="str">
        <f t="shared" ca="1" si="161"/>
        <v>+</v>
      </c>
      <c r="AR106">
        <f t="shared" ca="1" si="162"/>
        <v>2</v>
      </c>
      <c r="AS106" t="str">
        <f t="shared" ca="1" si="163"/>
        <v>)</v>
      </c>
      <c r="AT106" s="1">
        <f t="shared" ca="1" si="144"/>
        <v>9</v>
      </c>
      <c r="AU106" s="1">
        <f t="shared" ca="1" si="144"/>
        <v>2</v>
      </c>
      <c r="AV106" s="1">
        <f t="shared" ca="1" si="164"/>
        <v>2</v>
      </c>
      <c r="AW106" s="8">
        <f t="shared" ca="1" si="165"/>
        <v>11</v>
      </c>
      <c r="AX106" s="8">
        <f t="shared" ca="1" si="166"/>
        <v>18</v>
      </c>
      <c r="AY106" t="str">
        <f t="shared" ca="1" si="167"/>
        <v>(x+9)(x+2)</v>
      </c>
      <c r="BA106" t="str">
        <f t="shared" ca="1" si="168"/>
        <v>+</v>
      </c>
      <c r="BB106" s="7">
        <f t="shared" ca="1" si="169"/>
        <v>11</v>
      </c>
      <c r="BC106" s="6" t="str">
        <f t="shared" ca="1" si="170"/>
        <v>x</v>
      </c>
      <c r="BD106" t="str">
        <f t="shared" ca="1" si="171"/>
        <v>+</v>
      </c>
      <c r="BE106" s="8">
        <f t="shared" ca="1" si="172"/>
        <v>18</v>
      </c>
      <c r="BF106" t="s">
        <v>13</v>
      </c>
      <c r="BG106" t="s">
        <v>345</v>
      </c>
      <c r="BH106">
        <f t="shared" ca="1" si="85"/>
        <v>6400</v>
      </c>
    </row>
    <row r="107" spans="2:60" x14ac:dyDescent="0.55000000000000004">
      <c r="B107" s="27">
        <v>59</v>
      </c>
      <c r="C107" s="1" t="s">
        <v>5</v>
      </c>
      <c r="D107" s="51" t="s">
        <v>60</v>
      </c>
      <c r="E107" s="50" t="str">
        <f t="shared" ca="1" si="145"/>
        <v>m6400</v>
      </c>
      <c r="F107" s="50" t="str">
        <f t="shared" ca="1" si="146"/>
        <v>\\(\\quad (x+10)(x-8)= \\)</v>
      </c>
      <c r="G107" s="50" t="str">
        <f t="shared" ca="1" si="147"/>
        <v>\\(\\quad x^2+2x-80 \\)</v>
      </c>
      <c r="H107" s="50" t="s">
        <v>62</v>
      </c>
      <c r="I107" s="89" t="str">
        <f t="shared" ca="1" si="148"/>
        <v>INSERT INTO math(tangen,question,answer,editor,date,count) VALUES('m6400','\\(\\quad (x+10)(x-8)= \\)','\\(\\quad x^2+2x-80 \\)','harazono',NOW(),0);</v>
      </c>
      <c r="J107" s="1"/>
      <c r="K107" t="str">
        <f t="shared" ca="1" si="149"/>
        <v>(x+10)(x-8)</v>
      </c>
      <c r="L107" t="str">
        <f t="shared" ca="1" si="150"/>
        <v/>
      </c>
      <c r="M107" s="4" t="s">
        <v>13</v>
      </c>
      <c r="N107" s="5" t="s">
        <v>251</v>
      </c>
      <c r="O107" t="str">
        <f t="shared" ca="1" si="151"/>
        <v>+2x-80</v>
      </c>
      <c r="Q107" s="78" t="s">
        <v>229</v>
      </c>
      <c r="R107" t="str">
        <f t="shared" ca="1" si="152"/>
        <v>(x+10)(x-8)=</v>
      </c>
      <c r="S107" t="s">
        <v>230</v>
      </c>
      <c r="T107" s="78" t="s">
        <v>229</v>
      </c>
      <c r="U107" t="str">
        <f t="shared" ca="1" si="153"/>
        <v>x^2+2x-80</v>
      </c>
      <c r="V107" t="s">
        <v>230</v>
      </c>
      <c r="W107" t="str">
        <f t="shared" ca="1" si="154"/>
        <v>\\(\\quad (x+10)(x-8)= \\)</v>
      </c>
      <c r="X107" t="str">
        <f t="shared" ca="1" si="155"/>
        <v>\\(\\quad x^2+2x-80 \\)</v>
      </c>
      <c r="AL107" s="20" t="str">
        <f t="shared" ca="1" si="156"/>
        <v>(x</v>
      </c>
      <c r="AM107" t="str">
        <f t="shared" ca="1" si="157"/>
        <v>+</v>
      </c>
      <c r="AN107">
        <f t="shared" ca="1" si="158"/>
        <v>10</v>
      </c>
      <c r="AO107" s="20" t="str">
        <f t="shared" ca="1" si="159"/>
        <v>)</v>
      </c>
      <c r="AP107" s="5" t="str">
        <f t="shared" ca="1" si="160"/>
        <v>(x</v>
      </c>
      <c r="AQ107" t="str">
        <f t="shared" ca="1" si="161"/>
        <v>-</v>
      </c>
      <c r="AR107">
        <f t="shared" ca="1" si="162"/>
        <v>8</v>
      </c>
      <c r="AS107" t="str">
        <f t="shared" ca="1" si="163"/>
        <v>)</v>
      </c>
      <c r="AT107" s="1">
        <f t="shared" ca="1" si="144"/>
        <v>10</v>
      </c>
      <c r="AU107" s="1">
        <f t="shared" ca="1" si="144"/>
        <v>-8</v>
      </c>
      <c r="AV107" s="1">
        <f t="shared" ca="1" si="164"/>
        <v>-8</v>
      </c>
      <c r="AW107" s="8">
        <f t="shared" ca="1" si="165"/>
        <v>2</v>
      </c>
      <c r="AX107" s="8">
        <f t="shared" ca="1" si="166"/>
        <v>-80</v>
      </c>
      <c r="AY107" t="str">
        <f t="shared" ca="1" si="167"/>
        <v>(x+10)(x-8)</v>
      </c>
      <c r="BA107" t="str">
        <f t="shared" ca="1" si="168"/>
        <v>+</v>
      </c>
      <c r="BB107" s="7">
        <f t="shared" ca="1" si="169"/>
        <v>2</v>
      </c>
      <c r="BC107" s="6" t="str">
        <f t="shared" ca="1" si="170"/>
        <v>x</v>
      </c>
      <c r="BD107" t="str">
        <f t="shared" ca="1" si="171"/>
        <v>-</v>
      </c>
      <c r="BE107" s="8">
        <f t="shared" ca="1" si="172"/>
        <v>80</v>
      </c>
      <c r="BF107" t="s">
        <v>13</v>
      </c>
      <c r="BG107" t="s">
        <v>345</v>
      </c>
      <c r="BH107">
        <f t="shared" ca="1" si="85"/>
        <v>6400</v>
      </c>
    </row>
    <row r="108" spans="2:60" x14ac:dyDescent="0.55000000000000004">
      <c r="B108" s="27">
        <v>60</v>
      </c>
      <c r="C108" s="1" t="s">
        <v>5</v>
      </c>
      <c r="D108" s="51" t="s">
        <v>60</v>
      </c>
      <c r="E108" s="50" t="str">
        <f t="shared" ca="1" si="145"/>
        <v>m6400</v>
      </c>
      <c r="F108" s="50" t="str">
        <f t="shared" ca="1" si="146"/>
        <v>\\(\\quad (x-10)(x+1)= \\)</v>
      </c>
      <c r="G108" s="50" t="str">
        <f t="shared" ca="1" si="147"/>
        <v>\\(\\quad x^2-9x-10 \\)</v>
      </c>
      <c r="H108" s="50" t="s">
        <v>62</v>
      </c>
      <c r="I108" s="89" t="str">
        <f t="shared" ca="1" si="148"/>
        <v>INSERT INTO math(tangen,question,answer,editor,date,count) VALUES('m6400','\\(\\quad (x-10)(x+1)= \\)','\\(\\quad x^2-9x-10 \\)','harazono',NOW(),0);</v>
      </c>
      <c r="J108" s="1"/>
      <c r="K108" t="str">
        <f t="shared" ca="1" si="149"/>
        <v>(x-10)(x+1)</v>
      </c>
      <c r="L108" t="str">
        <f t="shared" ca="1" si="150"/>
        <v/>
      </c>
      <c r="M108" s="4" t="s">
        <v>13</v>
      </c>
      <c r="N108" s="5" t="s">
        <v>251</v>
      </c>
      <c r="O108" t="str">
        <f t="shared" ca="1" si="151"/>
        <v>-9x-10</v>
      </c>
      <c r="Q108" s="78" t="s">
        <v>229</v>
      </c>
      <c r="R108" t="str">
        <f t="shared" ca="1" si="152"/>
        <v>(x-10)(x+1)=</v>
      </c>
      <c r="S108" t="s">
        <v>230</v>
      </c>
      <c r="T108" s="78" t="s">
        <v>229</v>
      </c>
      <c r="U108" t="str">
        <f t="shared" ca="1" si="153"/>
        <v>x^2-9x-10</v>
      </c>
      <c r="V108" t="s">
        <v>230</v>
      </c>
      <c r="W108" t="str">
        <f t="shared" ca="1" si="154"/>
        <v>\\(\\quad (x-10)(x+1)= \\)</v>
      </c>
      <c r="X108" t="str">
        <f t="shared" ca="1" si="155"/>
        <v>\\(\\quad x^2-9x-10 \\)</v>
      </c>
      <c r="AL108" s="20" t="str">
        <f t="shared" ca="1" si="156"/>
        <v>(x</v>
      </c>
      <c r="AM108" t="str">
        <f t="shared" ca="1" si="157"/>
        <v>-</v>
      </c>
      <c r="AN108">
        <f t="shared" ca="1" si="158"/>
        <v>10</v>
      </c>
      <c r="AO108" s="20" t="str">
        <f t="shared" ca="1" si="159"/>
        <v>)</v>
      </c>
      <c r="AP108" s="5" t="str">
        <f t="shared" ca="1" si="160"/>
        <v>(x</v>
      </c>
      <c r="AQ108" t="str">
        <f t="shared" ca="1" si="161"/>
        <v>+</v>
      </c>
      <c r="AR108">
        <f t="shared" ca="1" si="162"/>
        <v>1</v>
      </c>
      <c r="AS108" t="str">
        <f t="shared" ca="1" si="163"/>
        <v>)</v>
      </c>
      <c r="AT108" s="1">
        <f t="shared" ca="1" si="144"/>
        <v>-10</v>
      </c>
      <c r="AU108" s="1">
        <f t="shared" ca="1" si="144"/>
        <v>1</v>
      </c>
      <c r="AV108" s="1">
        <f t="shared" ca="1" si="164"/>
        <v>1</v>
      </c>
      <c r="AW108" s="8">
        <f t="shared" ca="1" si="165"/>
        <v>-9</v>
      </c>
      <c r="AX108" s="8">
        <f t="shared" ca="1" si="166"/>
        <v>-10</v>
      </c>
      <c r="AY108" t="str">
        <f t="shared" ca="1" si="167"/>
        <v>(x-10)(x+1)</v>
      </c>
      <c r="BA108" t="str">
        <f t="shared" ca="1" si="168"/>
        <v>-</v>
      </c>
      <c r="BB108" s="7">
        <f t="shared" ca="1" si="169"/>
        <v>9</v>
      </c>
      <c r="BC108" s="6" t="str">
        <f t="shared" ca="1" si="170"/>
        <v>x</v>
      </c>
      <c r="BD108" t="str">
        <f t="shared" ca="1" si="171"/>
        <v>-</v>
      </c>
      <c r="BE108" s="8">
        <f t="shared" ca="1" si="172"/>
        <v>10</v>
      </c>
      <c r="BF108" t="s">
        <v>13</v>
      </c>
      <c r="BG108" t="s">
        <v>345</v>
      </c>
      <c r="BH108">
        <f t="shared" ca="1" si="85"/>
        <v>6400</v>
      </c>
    </row>
    <row r="109" spans="2:60" x14ac:dyDescent="0.55000000000000004">
      <c r="B109" s="27">
        <v>61</v>
      </c>
      <c r="C109" s="1" t="s">
        <v>5</v>
      </c>
      <c r="D109" s="51" t="s">
        <v>60</v>
      </c>
      <c r="E109" s="50" t="str">
        <f t="shared" ca="1" si="145"/>
        <v>m6400</v>
      </c>
      <c r="F109" s="50" t="str">
        <f t="shared" ca="1" si="146"/>
        <v>\\(\\quad (x-4)(x-3)= \\)</v>
      </c>
      <c r="G109" s="50" t="str">
        <f t="shared" ca="1" si="147"/>
        <v>\\(\\quad x^2-7x+12 \\)</v>
      </c>
      <c r="H109" s="50" t="s">
        <v>62</v>
      </c>
      <c r="I109" s="89" t="str">
        <f t="shared" ca="1" si="148"/>
        <v>INSERT INTO math(tangen,question,answer,editor,date,count) VALUES('m6400','\\(\\quad (x-4)(x-3)= \\)','\\(\\quad x^2-7x+12 \\)','harazono',NOW(),0);</v>
      </c>
      <c r="J109" s="1"/>
      <c r="K109" t="str">
        <f t="shared" ca="1" si="149"/>
        <v>(x-4)(x-3)</v>
      </c>
      <c r="L109" t="str">
        <f t="shared" ca="1" si="150"/>
        <v/>
      </c>
      <c r="M109" s="4" t="s">
        <v>13</v>
      </c>
      <c r="N109" s="5" t="s">
        <v>251</v>
      </c>
      <c r="O109" t="str">
        <f t="shared" ca="1" si="151"/>
        <v>-7x+12</v>
      </c>
      <c r="Q109" s="78" t="s">
        <v>229</v>
      </c>
      <c r="R109" t="str">
        <f t="shared" ca="1" si="152"/>
        <v>(x-4)(x-3)=</v>
      </c>
      <c r="S109" t="s">
        <v>230</v>
      </c>
      <c r="T109" s="78" t="s">
        <v>229</v>
      </c>
      <c r="U109" t="str">
        <f t="shared" ca="1" si="153"/>
        <v>x^2-7x+12</v>
      </c>
      <c r="V109" t="s">
        <v>230</v>
      </c>
      <c r="W109" t="str">
        <f t="shared" ca="1" si="154"/>
        <v>\\(\\quad (x-4)(x-3)= \\)</v>
      </c>
      <c r="X109" t="str">
        <f t="shared" ca="1" si="155"/>
        <v>\\(\\quad x^2-7x+12 \\)</v>
      </c>
      <c r="AL109" s="20" t="str">
        <f t="shared" ca="1" si="156"/>
        <v>(x</v>
      </c>
      <c r="AM109" t="str">
        <f t="shared" ca="1" si="157"/>
        <v>-</v>
      </c>
      <c r="AN109">
        <f t="shared" ca="1" si="158"/>
        <v>4</v>
      </c>
      <c r="AO109" s="20" t="str">
        <f t="shared" ca="1" si="159"/>
        <v>)</v>
      </c>
      <c r="AP109" s="5" t="str">
        <f t="shared" ca="1" si="160"/>
        <v>(x</v>
      </c>
      <c r="AQ109" t="str">
        <f t="shared" ca="1" si="161"/>
        <v>-</v>
      </c>
      <c r="AR109">
        <f t="shared" ca="1" si="162"/>
        <v>3</v>
      </c>
      <c r="AS109" t="str">
        <f t="shared" ca="1" si="163"/>
        <v>)</v>
      </c>
      <c r="AT109" s="1">
        <f t="shared" ca="1" si="144"/>
        <v>-4</v>
      </c>
      <c r="AU109" s="1">
        <f t="shared" ca="1" si="144"/>
        <v>-4</v>
      </c>
      <c r="AV109" s="1">
        <f t="shared" ca="1" si="164"/>
        <v>-3</v>
      </c>
      <c r="AW109" s="8">
        <f t="shared" ca="1" si="165"/>
        <v>-7</v>
      </c>
      <c r="AX109" s="8">
        <f t="shared" ca="1" si="166"/>
        <v>12</v>
      </c>
      <c r="AY109" t="str">
        <f t="shared" ca="1" si="167"/>
        <v>(x-4)(x-3)</v>
      </c>
      <c r="BA109" t="str">
        <f t="shared" ca="1" si="168"/>
        <v>-</v>
      </c>
      <c r="BB109" s="7">
        <f t="shared" ca="1" si="169"/>
        <v>7</v>
      </c>
      <c r="BC109" s="6" t="str">
        <f t="shared" ca="1" si="170"/>
        <v>x</v>
      </c>
      <c r="BD109" t="str">
        <f t="shared" ca="1" si="171"/>
        <v>+</v>
      </c>
      <c r="BE109" s="8">
        <f t="shared" ca="1" si="172"/>
        <v>12</v>
      </c>
      <c r="BF109" t="s">
        <v>13</v>
      </c>
      <c r="BG109" t="s">
        <v>345</v>
      </c>
      <c r="BH109">
        <f t="shared" ca="1" si="85"/>
        <v>6400</v>
      </c>
    </row>
    <row r="110" spans="2:60" x14ac:dyDescent="0.55000000000000004">
      <c r="B110" s="27">
        <v>62</v>
      </c>
      <c r="C110" s="1" t="s">
        <v>5</v>
      </c>
      <c r="D110" s="51" t="s">
        <v>60</v>
      </c>
      <c r="E110" s="50" t="str">
        <f t="shared" ca="1" si="145"/>
        <v>m6400</v>
      </c>
      <c r="F110" s="50" t="str">
        <f t="shared" ca="1" si="146"/>
        <v>\\(\\quad (x-6)(x+8)= \\)</v>
      </c>
      <c r="G110" s="50" t="str">
        <f t="shared" ca="1" si="147"/>
        <v>\\(\\quad x^2+2x-48 \\)</v>
      </c>
      <c r="H110" s="50" t="s">
        <v>62</v>
      </c>
      <c r="I110" s="89" t="str">
        <f t="shared" ca="1" si="148"/>
        <v>INSERT INTO math(tangen,question,answer,editor,date,count) VALUES('m6400','\\(\\quad (x-6)(x+8)= \\)','\\(\\quad x^2+2x-48 \\)','harazono',NOW(),0);</v>
      </c>
      <c r="J110" s="1"/>
      <c r="K110" t="str">
        <f t="shared" ca="1" si="149"/>
        <v>(x-6)(x+8)</v>
      </c>
      <c r="L110" t="str">
        <f t="shared" ca="1" si="150"/>
        <v/>
      </c>
      <c r="M110" s="4" t="s">
        <v>13</v>
      </c>
      <c r="N110" s="5" t="s">
        <v>251</v>
      </c>
      <c r="O110" t="str">
        <f t="shared" ca="1" si="151"/>
        <v>+2x-48</v>
      </c>
      <c r="Q110" s="78" t="s">
        <v>229</v>
      </c>
      <c r="R110" t="str">
        <f t="shared" ca="1" si="152"/>
        <v>(x-6)(x+8)=</v>
      </c>
      <c r="S110" t="s">
        <v>230</v>
      </c>
      <c r="T110" s="78" t="s">
        <v>229</v>
      </c>
      <c r="U110" t="str">
        <f t="shared" ca="1" si="153"/>
        <v>x^2+2x-48</v>
      </c>
      <c r="V110" t="s">
        <v>230</v>
      </c>
      <c r="W110" t="str">
        <f t="shared" ca="1" si="154"/>
        <v>\\(\\quad (x-6)(x+8)= \\)</v>
      </c>
      <c r="X110" t="str">
        <f t="shared" ca="1" si="155"/>
        <v>\\(\\quad x^2+2x-48 \\)</v>
      </c>
      <c r="AL110" s="20" t="str">
        <f t="shared" ca="1" si="156"/>
        <v>(x</v>
      </c>
      <c r="AM110" t="str">
        <f t="shared" ca="1" si="157"/>
        <v>-</v>
      </c>
      <c r="AN110">
        <f t="shared" ca="1" si="158"/>
        <v>6</v>
      </c>
      <c r="AO110" s="20" t="str">
        <f t="shared" ca="1" si="159"/>
        <v>)</v>
      </c>
      <c r="AP110" s="5" t="str">
        <f t="shared" ca="1" si="160"/>
        <v>(x</v>
      </c>
      <c r="AQ110" t="str">
        <f t="shared" ca="1" si="161"/>
        <v>+</v>
      </c>
      <c r="AR110">
        <f t="shared" ca="1" si="162"/>
        <v>8</v>
      </c>
      <c r="AS110" t="str">
        <f t="shared" ca="1" si="163"/>
        <v>)</v>
      </c>
      <c r="AT110" s="1">
        <f t="shared" ca="1" si="144"/>
        <v>-6</v>
      </c>
      <c r="AU110" s="1">
        <f t="shared" ca="1" si="144"/>
        <v>8</v>
      </c>
      <c r="AV110" s="1">
        <f t="shared" ca="1" si="164"/>
        <v>8</v>
      </c>
      <c r="AW110" s="8">
        <f t="shared" ca="1" si="165"/>
        <v>2</v>
      </c>
      <c r="AX110" s="8">
        <f t="shared" ca="1" si="166"/>
        <v>-48</v>
      </c>
      <c r="AY110" t="str">
        <f t="shared" ca="1" si="167"/>
        <v>(x-6)(x+8)</v>
      </c>
      <c r="BA110" t="str">
        <f t="shared" ca="1" si="168"/>
        <v>+</v>
      </c>
      <c r="BB110" s="7">
        <f t="shared" ca="1" si="169"/>
        <v>2</v>
      </c>
      <c r="BC110" s="6" t="str">
        <f t="shared" ca="1" si="170"/>
        <v>x</v>
      </c>
      <c r="BD110" t="str">
        <f t="shared" ca="1" si="171"/>
        <v>-</v>
      </c>
      <c r="BE110" s="8">
        <f t="shared" ca="1" si="172"/>
        <v>48</v>
      </c>
      <c r="BF110" t="s">
        <v>13</v>
      </c>
      <c r="BG110" t="s">
        <v>345</v>
      </c>
      <c r="BH110">
        <f t="shared" ca="1" si="85"/>
        <v>6400</v>
      </c>
    </row>
    <row r="111" spans="2:60" x14ac:dyDescent="0.55000000000000004">
      <c r="B111" s="27">
        <v>63</v>
      </c>
      <c r="C111" s="1" t="s">
        <v>5</v>
      </c>
      <c r="D111" s="51" t="s">
        <v>60</v>
      </c>
      <c r="E111" s="50" t="str">
        <f t="shared" ca="1" si="145"/>
        <v>m6400</v>
      </c>
      <c r="F111" s="50" t="str">
        <f t="shared" ca="1" si="146"/>
        <v>\\(\\quad (x+8)(x-6)= \\)</v>
      </c>
      <c r="G111" s="50" t="str">
        <f t="shared" ca="1" si="147"/>
        <v>\\(\\quad x^2+2x-48 \\)</v>
      </c>
      <c r="H111" s="50" t="s">
        <v>62</v>
      </c>
      <c r="I111" s="89" t="str">
        <f t="shared" ca="1" si="148"/>
        <v>INSERT INTO math(tangen,question,answer,editor,date,count) VALUES('m6400','\\(\\quad (x+8)(x-6)= \\)','\\(\\quad x^2+2x-48 \\)','harazono',NOW(),0);</v>
      </c>
      <c r="J111" s="1"/>
      <c r="K111" t="str">
        <f t="shared" ca="1" si="149"/>
        <v>(x+8)(x-6)</v>
      </c>
      <c r="L111" t="str">
        <f t="shared" ca="1" si="150"/>
        <v/>
      </c>
      <c r="M111" s="4" t="s">
        <v>13</v>
      </c>
      <c r="N111" s="5" t="s">
        <v>251</v>
      </c>
      <c r="O111" t="str">
        <f t="shared" ca="1" si="151"/>
        <v>+2x-48</v>
      </c>
      <c r="Q111" s="78" t="s">
        <v>229</v>
      </c>
      <c r="R111" t="str">
        <f t="shared" ca="1" si="152"/>
        <v>(x+8)(x-6)=</v>
      </c>
      <c r="S111" t="s">
        <v>230</v>
      </c>
      <c r="T111" s="78" t="s">
        <v>229</v>
      </c>
      <c r="U111" t="str">
        <f t="shared" ca="1" si="153"/>
        <v>x^2+2x-48</v>
      </c>
      <c r="V111" t="s">
        <v>230</v>
      </c>
      <c r="W111" t="str">
        <f t="shared" ca="1" si="154"/>
        <v>\\(\\quad (x+8)(x-6)= \\)</v>
      </c>
      <c r="X111" t="str">
        <f t="shared" ca="1" si="155"/>
        <v>\\(\\quad x^2+2x-48 \\)</v>
      </c>
      <c r="AL111" s="20" t="str">
        <f t="shared" ca="1" si="156"/>
        <v>(x</v>
      </c>
      <c r="AM111" t="str">
        <f t="shared" ca="1" si="157"/>
        <v>+</v>
      </c>
      <c r="AN111">
        <f t="shared" ca="1" si="158"/>
        <v>8</v>
      </c>
      <c r="AO111" s="20" t="str">
        <f t="shared" ca="1" si="159"/>
        <v>)</v>
      </c>
      <c r="AP111" s="5" t="str">
        <f t="shared" ca="1" si="160"/>
        <v>(x</v>
      </c>
      <c r="AQ111" t="str">
        <f t="shared" ca="1" si="161"/>
        <v>-</v>
      </c>
      <c r="AR111">
        <f t="shared" ca="1" si="162"/>
        <v>6</v>
      </c>
      <c r="AS111" t="str">
        <f t="shared" ca="1" si="163"/>
        <v>)</v>
      </c>
      <c r="AT111" s="1">
        <f t="shared" ca="1" si="144"/>
        <v>8</v>
      </c>
      <c r="AU111" s="1">
        <f t="shared" ca="1" si="144"/>
        <v>-6</v>
      </c>
      <c r="AV111" s="1">
        <f t="shared" ca="1" si="164"/>
        <v>-6</v>
      </c>
      <c r="AW111" s="8">
        <f t="shared" ca="1" si="165"/>
        <v>2</v>
      </c>
      <c r="AX111" s="8">
        <f t="shared" ca="1" si="166"/>
        <v>-48</v>
      </c>
      <c r="AY111" t="str">
        <f t="shared" ca="1" si="167"/>
        <v>(x+8)(x-6)</v>
      </c>
      <c r="BA111" t="str">
        <f t="shared" ca="1" si="168"/>
        <v>+</v>
      </c>
      <c r="BB111" s="7">
        <f t="shared" ca="1" si="169"/>
        <v>2</v>
      </c>
      <c r="BC111" s="6" t="str">
        <f t="shared" ca="1" si="170"/>
        <v>x</v>
      </c>
      <c r="BD111" t="str">
        <f t="shared" ca="1" si="171"/>
        <v>-</v>
      </c>
      <c r="BE111" s="8">
        <f t="shared" ca="1" si="172"/>
        <v>48</v>
      </c>
      <c r="BF111" t="s">
        <v>13</v>
      </c>
      <c r="BG111" t="s">
        <v>345</v>
      </c>
      <c r="BH111">
        <f t="shared" ca="1" si="85"/>
        <v>6400</v>
      </c>
    </row>
    <row r="112" spans="2:60" x14ac:dyDescent="0.55000000000000004">
      <c r="B112" s="27">
        <v>64</v>
      </c>
      <c r="C112" s="1" t="s">
        <v>5</v>
      </c>
      <c r="D112" s="51" t="s">
        <v>60</v>
      </c>
      <c r="E112" s="50" t="str">
        <f t="shared" ca="1" si="145"/>
        <v>m6400</v>
      </c>
      <c r="F112" s="50" t="str">
        <f t="shared" ca="1" si="146"/>
        <v>\\(\\quad (x-2)(x+8)= \\)</v>
      </c>
      <c r="G112" s="50" t="str">
        <f t="shared" ca="1" si="147"/>
        <v>\\(\\quad x^2+6x-16 \\)</v>
      </c>
      <c r="H112" s="50" t="s">
        <v>62</v>
      </c>
      <c r="I112" s="89" t="str">
        <f t="shared" ca="1" si="148"/>
        <v>INSERT INTO math(tangen,question,answer,editor,date,count) VALUES('m6400','\\(\\quad (x-2)(x+8)= \\)','\\(\\quad x^2+6x-16 \\)','harazono',NOW(),0);</v>
      </c>
      <c r="J112" s="1"/>
      <c r="K112" t="str">
        <f t="shared" ca="1" si="149"/>
        <v>(x-2)(x+8)</v>
      </c>
      <c r="L112" t="str">
        <f t="shared" ca="1" si="150"/>
        <v/>
      </c>
      <c r="M112" s="4" t="s">
        <v>13</v>
      </c>
      <c r="N112" s="5" t="s">
        <v>251</v>
      </c>
      <c r="O112" t="str">
        <f t="shared" ca="1" si="151"/>
        <v>+6x-16</v>
      </c>
      <c r="Q112" s="78" t="s">
        <v>229</v>
      </c>
      <c r="R112" t="str">
        <f t="shared" ca="1" si="152"/>
        <v>(x-2)(x+8)=</v>
      </c>
      <c r="S112" t="s">
        <v>230</v>
      </c>
      <c r="T112" s="78" t="s">
        <v>229</v>
      </c>
      <c r="U112" t="str">
        <f t="shared" ca="1" si="153"/>
        <v>x^2+6x-16</v>
      </c>
      <c r="V112" t="s">
        <v>230</v>
      </c>
      <c r="W112" t="str">
        <f t="shared" ca="1" si="154"/>
        <v>\\(\\quad (x-2)(x+8)= \\)</v>
      </c>
      <c r="X112" t="str">
        <f t="shared" ca="1" si="155"/>
        <v>\\(\\quad x^2+6x-16 \\)</v>
      </c>
      <c r="AL112" s="20" t="str">
        <f t="shared" ca="1" si="156"/>
        <v>(x</v>
      </c>
      <c r="AM112" t="str">
        <f t="shared" ca="1" si="157"/>
        <v>-</v>
      </c>
      <c r="AN112">
        <f t="shared" ca="1" si="158"/>
        <v>2</v>
      </c>
      <c r="AO112" s="20" t="str">
        <f t="shared" ca="1" si="159"/>
        <v>)</v>
      </c>
      <c r="AP112" s="5" t="str">
        <f t="shared" ca="1" si="160"/>
        <v>(x</v>
      </c>
      <c r="AQ112" t="str">
        <f t="shared" ca="1" si="161"/>
        <v>+</v>
      </c>
      <c r="AR112">
        <f t="shared" ca="1" si="162"/>
        <v>8</v>
      </c>
      <c r="AS112" t="str">
        <f t="shared" ca="1" si="163"/>
        <v>)</v>
      </c>
      <c r="AT112" s="1">
        <f t="shared" ca="1" si="144"/>
        <v>-2</v>
      </c>
      <c r="AU112" s="1">
        <f t="shared" ca="1" si="144"/>
        <v>8</v>
      </c>
      <c r="AV112" s="1">
        <f t="shared" ca="1" si="164"/>
        <v>8</v>
      </c>
      <c r="AW112" s="8">
        <f t="shared" ca="1" si="165"/>
        <v>6</v>
      </c>
      <c r="AX112" s="8">
        <f t="shared" ca="1" si="166"/>
        <v>-16</v>
      </c>
      <c r="AY112" t="str">
        <f t="shared" ca="1" si="167"/>
        <v>(x-2)(x+8)</v>
      </c>
      <c r="BA112" t="str">
        <f t="shared" ca="1" si="168"/>
        <v>+</v>
      </c>
      <c r="BB112" s="7">
        <f t="shared" ca="1" si="169"/>
        <v>6</v>
      </c>
      <c r="BC112" s="6" t="str">
        <f t="shared" ca="1" si="170"/>
        <v>x</v>
      </c>
      <c r="BD112" t="str">
        <f t="shared" ca="1" si="171"/>
        <v>-</v>
      </c>
      <c r="BE112" s="8">
        <f t="shared" ca="1" si="172"/>
        <v>16</v>
      </c>
      <c r="BF112" t="s">
        <v>13</v>
      </c>
      <c r="BG112" t="s">
        <v>345</v>
      </c>
      <c r="BH112">
        <f t="shared" ca="1" si="85"/>
        <v>6400</v>
      </c>
    </row>
    <row r="113" spans="2:60" x14ac:dyDescent="0.55000000000000004">
      <c r="B113" s="27">
        <v>65</v>
      </c>
      <c r="C113" s="1" t="s">
        <v>5</v>
      </c>
      <c r="D113" s="51" t="s">
        <v>60</v>
      </c>
      <c r="E113" s="50" t="str">
        <f t="shared" ca="1" si="145"/>
        <v>m6400</v>
      </c>
      <c r="F113" s="50" t="str">
        <f t="shared" ca="1" si="146"/>
        <v>\\(\\quad (x+10)(x+3)= \\)</v>
      </c>
      <c r="G113" s="50" t="str">
        <f t="shared" ca="1" si="147"/>
        <v>\\(\\quad x^2+13x+30 \\)</v>
      </c>
      <c r="H113" s="50" t="s">
        <v>62</v>
      </c>
      <c r="I113" s="89" t="str">
        <f t="shared" ca="1" si="148"/>
        <v>INSERT INTO math(tangen,question,answer,editor,date,count) VALUES('m6400','\\(\\quad (x+10)(x+3)= \\)','\\(\\quad x^2+13x+30 \\)','harazono',NOW(),0);</v>
      </c>
      <c r="J113" s="1"/>
      <c r="K113" t="str">
        <f t="shared" ca="1" si="149"/>
        <v>(x+10)(x+3)</v>
      </c>
      <c r="L113" t="str">
        <f t="shared" ca="1" si="150"/>
        <v/>
      </c>
      <c r="M113" s="4" t="s">
        <v>13</v>
      </c>
      <c r="N113" s="5" t="s">
        <v>251</v>
      </c>
      <c r="O113" t="str">
        <f t="shared" ca="1" si="151"/>
        <v>+13x+30</v>
      </c>
      <c r="Q113" s="78" t="s">
        <v>229</v>
      </c>
      <c r="R113" t="str">
        <f t="shared" ca="1" si="152"/>
        <v>(x+10)(x+3)=</v>
      </c>
      <c r="S113" t="s">
        <v>230</v>
      </c>
      <c r="T113" s="78" t="s">
        <v>229</v>
      </c>
      <c r="U113" t="str">
        <f t="shared" ca="1" si="153"/>
        <v>x^2+13x+30</v>
      </c>
      <c r="V113" t="s">
        <v>230</v>
      </c>
      <c r="W113" t="str">
        <f t="shared" ca="1" si="154"/>
        <v>\\(\\quad (x+10)(x+3)= \\)</v>
      </c>
      <c r="X113" t="str">
        <f t="shared" ca="1" si="155"/>
        <v>\\(\\quad x^2+13x+30 \\)</v>
      </c>
      <c r="AL113" s="20" t="str">
        <f t="shared" ca="1" si="156"/>
        <v>(x</v>
      </c>
      <c r="AM113" t="str">
        <f t="shared" ca="1" si="157"/>
        <v>+</v>
      </c>
      <c r="AN113">
        <f t="shared" ca="1" si="158"/>
        <v>10</v>
      </c>
      <c r="AO113" s="20" t="str">
        <f t="shared" ca="1" si="159"/>
        <v>)</v>
      </c>
      <c r="AP113" s="5" t="str">
        <f t="shared" ca="1" si="160"/>
        <v>(x</v>
      </c>
      <c r="AQ113" t="str">
        <f t="shared" ca="1" si="161"/>
        <v>+</v>
      </c>
      <c r="AR113">
        <f t="shared" ca="1" si="162"/>
        <v>3</v>
      </c>
      <c r="AS113" t="str">
        <f t="shared" ca="1" si="163"/>
        <v>)</v>
      </c>
      <c r="AT113" s="1">
        <f t="shared" ca="1" si="144"/>
        <v>10</v>
      </c>
      <c r="AU113" s="1">
        <f t="shared" ca="1" si="144"/>
        <v>3</v>
      </c>
      <c r="AV113" s="1">
        <f t="shared" ca="1" si="164"/>
        <v>3</v>
      </c>
      <c r="AW113" s="8">
        <f t="shared" ca="1" si="165"/>
        <v>13</v>
      </c>
      <c r="AX113" s="8">
        <f t="shared" ca="1" si="166"/>
        <v>30</v>
      </c>
      <c r="AY113" t="str">
        <f t="shared" ca="1" si="167"/>
        <v>(x+10)(x+3)</v>
      </c>
      <c r="BA113" t="str">
        <f t="shared" ca="1" si="168"/>
        <v>+</v>
      </c>
      <c r="BB113" s="7">
        <f t="shared" ca="1" si="169"/>
        <v>13</v>
      </c>
      <c r="BC113" s="6" t="str">
        <f t="shared" ca="1" si="170"/>
        <v>x</v>
      </c>
      <c r="BD113" t="str">
        <f t="shared" ca="1" si="171"/>
        <v>+</v>
      </c>
      <c r="BE113" s="8">
        <f t="shared" ca="1" si="172"/>
        <v>30</v>
      </c>
      <c r="BF113" t="s">
        <v>13</v>
      </c>
      <c r="BG113" t="s">
        <v>345</v>
      </c>
      <c r="BH113">
        <f t="shared" ca="1" si="85"/>
        <v>6400</v>
      </c>
    </row>
    <row r="114" spans="2:60" x14ac:dyDescent="0.55000000000000004">
      <c r="B114" s="27">
        <v>66</v>
      </c>
      <c r="C114" s="1" t="s">
        <v>5</v>
      </c>
      <c r="D114" s="51" t="s">
        <v>60</v>
      </c>
      <c r="E114" s="50" t="str">
        <f t="shared" ca="1" si="145"/>
        <v>m6400</v>
      </c>
      <c r="F114" s="50" t="str">
        <f t="shared" ca="1" si="146"/>
        <v>\\(\\quad (x+1)(x+2)= \\)</v>
      </c>
      <c r="G114" s="50" t="str">
        <f t="shared" ca="1" si="147"/>
        <v>\\(\\quad x^2+3x+2 \\)</v>
      </c>
      <c r="H114" s="50" t="s">
        <v>62</v>
      </c>
      <c r="I114" s="89" t="str">
        <f t="shared" ca="1" si="148"/>
        <v>INSERT INTO math(tangen,question,answer,editor,date,count) VALUES('m6400','\\(\\quad (x+1)(x+2)= \\)','\\(\\quad x^2+3x+2 \\)','harazono',NOW(),0);</v>
      </c>
      <c r="J114" s="1"/>
      <c r="K114" t="str">
        <f t="shared" ca="1" si="149"/>
        <v>(x+1)(x+2)</v>
      </c>
      <c r="L114" t="str">
        <f t="shared" ca="1" si="150"/>
        <v/>
      </c>
      <c r="M114" s="4" t="s">
        <v>13</v>
      </c>
      <c r="N114" s="5" t="s">
        <v>251</v>
      </c>
      <c r="O114" t="str">
        <f t="shared" ca="1" si="151"/>
        <v>+3x+2</v>
      </c>
      <c r="Q114" s="78" t="s">
        <v>229</v>
      </c>
      <c r="R114" t="str">
        <f t="shared" ca="1" si="152"/>
        <v>(x+1)(x+2)=</v>
      </c>
      <c r="S114" t="s">
        <v>230</v>
      </c>
      <c r="T114" s="78" t="s">
        <v>229</v>
      </c>
      <c r="U114" t="str">
        <f t="shared" ca="1" si="153"/>
        <v>x^2+3x+2</v>
      </c>
      <c r="V114" t="s">
        <v>230</v>
      </c>
      <c r="W114" t="str">
        <f t="shared" ca="1" si="154"/>
        <v>\\(\\quad (x+1)(x+2)= \\)</v>
      </c>
      <c r="X114" t="str">
        <f t="shared" ca="1" si="155"/>
        <v>\\(\\quad x^2+3x+2 \\)</v>
      </c>
      <c r="AL114" s="20" t="str">
        <f t="shared" ca="1" si="156"/>
        <v>(x</v>
      </c>
      <c r="AM114" t="str">
        <f t="shared" ca="1" si="157"/>
        <v>+</v>
      </c>
      <c r="AN114">
        <f t="shared" ca="1" si="158"/>
        <v>1</v>
      </c>
      <c r="AO114" s="20" t="str">
        <f t="shared" ca="1" si="159"/>
        <v>)</v>
      </c>
      <c r="AP114" s="5" t="str">
        <f t="shared" ca="1" si="160"/>
        <v>(x</v>
      </c>
      <c r="AQ114" t="str">
        <f t="shared" ca="1" si="161"/>
        <v>+</v>
      </c>
      <c r="AR114">
        <f t="shared" ca="1" si="162"/>
        <v>2</v>
      </c>
      <c r="AS114" t="str">
        <f t="shared" ca="1" si="163"/>
        <v>)</v>
      </c>
      <c r="AT114" s="1">
        <f t="shared" ca="1" si="144"/>
        <v>1</v>
      </c>
      <c r="AU114" s="1">
        <f t="shared" ca="1" si="144"/>
        <v>2</v>
      </c>
      <c r="AV114" s="1">
        <f t="shared" ca="1" si="164"/>
        <v>2</v>
      </c>
      <c r="AW114" s="8">
        <f t="shared" ca="1" si="165"/>
        <v>3</v>
      </c>
      <c r="AX114" s="8">
        <f t="shared" ca="1" si="166"/>
        <v>2</v>
      </c>
      <c r="AY114" t="str">
        <f t="shared" ca="1" si="167"/>
        <v>(x+1)(x+2)</v>
      </c>
      <c r="BA114" t="str">
        <f t="shared" ca="1" si="168"/>
        <v>+</v>
      </c>
      <c r="BB114" s="7">
        <f t="shared" ca="1" si="169"/>
        <v>3</v>
      </c>
      <c r="BC114" s="6" t="str">
        <f t="shared" ca="1" si="170"/>
        <v>x</v>
      </c>
      <c r="BD114" t="str">
        <f t="shared" ca="1" si="171"/>
        <v>+</v>
      </c>
      <c r="BE114" s="8">
        <f t="shared" ca="1" si="172"/>
        <v>2</v>
      </c>
      <c r="BF114" t="s">
        <v>13</v>
      </c>
      <c r="BG114" t="s">
        <v>345</v>
      </c>
      <c r="BH114">
        <f t="shared" ref="BH114:BH151" ca="1" si="173">IF(OR(AT114=0,AV114=0),5700,6400)</f>
        <v>6400</v>
      </c>
    </row>
    <row r="115" spans="2:60" x14ac:dyDescent="0.55000000000000004">
      <c r="B115" s="27">
        <v>67</v>
      </c>
      <c r="C115" s="1" t="s">
        <v>5</v>
      </c>
      <c r="D115" s="51" t="s">
        <v>60</v>
      </c>
      <c r="E115" s="50" t="str">
        <f t="shared" ca="1" si="145"/>
        <v>m6400</v>
      </c>
      <c r="F115" s="50" t="str">
        <f t="shared" ca="1" si="146"/>
        <v>\\(\\quad (x-1)(x+5)= \\)</v>
      </c>
      <c r="G115" s="50" t="str">
        <f t="shared" ca="1" si="147"/>
        <v>\\(\\quad x^2+4x-5 \\)</v>
      </c>
      <c r="H115" s="50" t="s">
        <v>62</v>
      </c>
      <c r="I115" s="89" t="str">
        <f t="shared" ca="1" si="148"/>
        <v>INSERT INTO math(tangen,question,answer,editor,date,count) VALUES('m6400','\\(\\quad (x-1)(x+5)= \\)','\\(\\quad x^2+4x-5 \\)','harazono',NOW(),0);</v>
      </c>
      <c r="J115" s="1"/>
      <c r="K115" t="str">
        <f t="shared" ca="1" si="149"/>
        <v>(x-1)(x+5)</v>
      </c>
      <c r="L115" t="str">
        <f t="shared" ca="1" si="150"/>
        <v/>
      </c>
      <c r="M115" s="4" t="s">
        <v>13</v>
      </c>
      <c r="N115" s="5" t="s">
        <v>251</v>
      </c>
      <c r="O115" t="str">
        <f t="shared" ca="1" si="151"/>
        <v>+4x-5</v>
      </c>
      <c r="Q115" s="78" t="s">
        <v>229</v>
      </c>
      <c r="R115" t="str">
        <f t="shared" ca="1" si="152"/>
        <v>(x-1)(x+5)=</v>
      </c>
      <c r="S115" t="s">
        <v>230</v>
      </c>
      <c r="T115" s="78" t="s">
        <v>229</v>
      </c>
      <c r="U115" t="str">
        <f t="shared" ca="1" si="153"/>
        <v>x^2+4x-5</v>
      </c>
      <c r="V115" t="s">
        <v>230</v>
      </c>
      <c r="W115" t="str">
        <f t="shared" ca="1" si="154"/>
        <v>\\(\\quad (x-1)(x+5)= \\)</v>
      </c>
      <c r="X115" t="str">
        <f t="shared" ca="1" si="155"/>
        <v>\\(\\quad x^2+4x-5 \\)</v>
      </c>
      <c r="AL115" s="20" t="str">
        <f t="shared" ca="1" si="156"/>
        <v>(x</v>
      </c>
      <c r="AM115" t="str">
        <f t="shared" ca="1" si="157"/>
        <v>-</v>
      </c>
      <c r="AN115">
        <f t="shared" ca="1" si="158"/>
        <v>1</v>
      </c>
      <c r="AO115" s="20" t="str">
        <f t="shared" ca="1" si="159"/>
        <v>)</v>
      </c>
      <c r="AP115" s="5" t="str">
        <f t="shared" ca="1" si="160"/>
        <v>(x</v>
      </c>
      <c r="AQ115" t="str">
        <f t="shared" ca="1" si="161"/>
        <v>+</v>
      </c>
      <c r="AR115">
        <f t="shared" ca="1" si="162"/>
        <v>5</v>
      </c>
      <c r="AS115" t="str">
        <f t="shared" ca="1" si="163"/>
        <v>)</v>
      </c>
      <c r="AT115" s="1">
        <f t="shared" ca="1" si="144"/>
        <v>-1</v>
      </c>
      <c r="AU115" s="1">
        <f t="shared" ca="1" si="144"/>
        <v>5</v>
      </c>
      <c r="AV115" s="1">
        <f t="shared" ca="1" si="164"/>
        <v>5</v>
      </c>
      <c r="AW115" s="8">
        <f t="shared" ca="1" si="165"/>
        <v>4</v>
      </c>
      <c r="AX115" s="8">
        <f t="shared" ca="1" si="166"/>
        <v>-5</v>
      </c>
      <c r="AY115" t="str">
        <f t="shared" ca="1" si="167"/>
        <v>(x-1)(x+5)</v>
      </c>
      <c r="BA115" t="str">
        <f t="shared" ca="1" si="168"/>
        <v>+</v>
      </c>
      <c r="BB115" s="7">
        <f t="shared" ca="1" si="169"/>
        <v>4</v>
      </c>
      <c r="BC115" s="6" t="str">
        <f t="shared" ca="1" si="170"/>
        <v>x</v>
      </c>
      <c r="BD115" t="str">
        <f t="shared" ca="1" si="171"/>
        <v>-</v>
      </c>
      <c r="BE115" s="8">
        <f t="shared" ca="1" si="172"/>
        <v>5</v>
      </c>
      <c r="BF115" t="s">
        <v>13</v>
      </c>
      <c r="BG115" t="s">
        <v>345</v>
      </c>
      <c r="BH115">
        <f t="shared" ca="1" si="173"/>
        <v>6400</v>
      </c>
    </row>
    <row r="116" spans="2:60" x14ac:dyDescent="0.55000000000000004">
      <c r="B116" s="27">
        <v>68</v>
      </c>
      <c r="C116" s="1" t="s">
        <v>5</v>
      </c>
      <c r="D116" s="51" t="s">
        <v>60</v>
      </c>
      <c r="E116" s="50" t="str">
        <f t="shared" ca="1" si="145"/>
        <v>m5700</v>
      </c>
      <c r="F116" s="50" t="str">
        <f t="shared" ca="1" si="146"/>
        <v>\\(\\quad x(x+3)= \\)</v>
      </c>
      <c r="G116" s="50" t="str">
        <f t="shared" ca="1" si="147"/>
        <v>\\(\\quad x^2+3x \\)</v>
      </c>
      <c r="H116" s="50" t="s">
        <v>62</v>
      </c>
      <c r="I116" s="89" t="str">
        <f t="shared" ca="1" si="148"/>
        <v>INSERT INTO math(tangen,question,answer,editor,date,count) VALUES('m5700','\\(\\quad x(x+3)= \\)','\\(\\quad x^2+3x \\)','harazono',NOW(),0);</v>
      </c>
      <c r="J116" s="1"/>
      <c r="K116" t="str">
        <f t="shared" ca="1" si="149"/>
        <v>x(x+3)</v>
      </c>
      <c r="L116" t="str">
        <f t="shared" ca="1" si="150"/>
        <v/>
      </c>
      <c r="M116" s="4" t="s">
        <v>13</v>
      </c>
      <c r="N116" s="5" t="s">
        <v>251</v>
      </c>
      <c r="O116" t="str">
        <f t="shared" ca="1" si="151"/>
        <v>+3x</v>
      </c>
      <c r="Q116" s="78" t="s">
        <v>229</v>
      </c>
      <c r="R116" t="str">
        <f t="shared" ca="1" si="152"/>
        <v>x(x+3)=</v>
      </c>
      <c r="S116" t="s">
        <v>230</v>
      </c>
      <c r="T116" s="78" t="s">
        <v>229</v>
      </c>
      <c r="U116" t="str">
        <f t="shared" ca="1" si="153"/>
        <v>x^2+3x</v>
      </c>
      <c r="V116" t="s">
        <v>230</v>
      </c>
      <c r="W116" t="str">
        <f t="shared" ca="1" si="154"/>
        <v>\\(\\quad x(x+3)= \\)</v>
      </c>
      <c r="X116" t="str">
        <f t="shared" ca="1" si="155"/>
        <v>\\(\\quad x^2+3x \\)</v>
      </c>
      <c r="AL116" s="20" t="str">
        <f t="shared" ca="1" si="156"/>
        <v/>
      </c>
      <c r="AM116" t="str">
        <f t="shared" ca="1" si="157"/>
        <v/>
      </c>
      <c r="AN116" t="str">
        <f t="shared" ca="1" si="158"/>
        <v/>
      </c>
      <c r="AO116" s="20" t="str">
        <f t="shared" ca="1" si="159"/>
        <v>x</v>
      </c>
      <c r="AP116" s="5" t="str">
        <f ca="1">IF(AV116=0,"×x",IF(AT116=AV116,"","(x"))</f>
        <v>(x</v>
      </c>
      <c r="AQ116" t="str">
        <f t="shared" ca="1" si="161"/>
        <v>+</v>
      </c>
      <c r="AR116">
        <f t="shared" ca="1" si="162"/>
        <v>3</v>
      </c>
      <c r="AS116" t="str">
        <f t="shared" ca="1" si="163"/>
        <v>)</v>
      </c>
      <c r="AT116" s="1">
        <f t="shared" ca="1" si="144"/>
        <v>0</v>
      </c>
      <c r="AU116" s="1">
        <f t="shared" ca="1" si="144"/>
        <v>3</v>
      </c>
      <c r="AV116" s="1">
        <f t="shared" ca="1" si="164"/>
        <v>3</v>
      </c>
      <c r="AW116" s="8">
        <f t="shared" ca="1" si="165"/>
        <v>3</v>
      </c>
      <c r="AX116" s="8">
        <f t="shared" ca="1" si="166"/>
        <v>0</v>
      </c>
      <c r="AY116" t="str">
        <f t="shared" ca="1" si="167"/>
        <v>x(x+3)</v>
      </c>
      <c r="BA116" t="str">
        <f t="shared" ca="1" si="168"/>
        <v>+</v>
      </c>
      <c r="BB116" s="7">
        <f t="shared" ca="1" si="169"/>
        <v>3</v>
      </c>
      <c r="BC116" s="6" t="str">
        <f t="shared" ca="1" si="170"/>
        <v>x</v>
      </c>
      <c r="BD116" t="str">
        <f t="shared" ca="1" si="171"/>
        <v/>
      </c>
      <c r="BE116" s="8" t="str">
        <f t="shared" ca="1" si="172"/>
        <v/>
      </c>
      <c r="BF116" t="s">
        <v>13</v>
      </c>
      <c r="BG116" t="s">
        <v>345</v>
      </c>
      <c r="BH116">
        <f t="shared" ca="1" si="173"/>
        <v>5700</v>
      </c>
    </row>
    <row r="117" spans="2:60" x14ac:dyDescent="0.55000000000000004">
      <c r="B117" s="27">
        <v>69</v>
      </c>
      <c r="C117" s="1" t="s">
        <v>5</v>
      </c>
      <c r="D117" s="51" t="s">
        <v>60</v>
      </c>
      <c r="E117" s="50" t="str">
        <f t="shared" ca="1" si="145"/>
        <v>m6400</v>
      </c>
      <c r="F117" s="50" t="str">
        <f t="shared" ca="1" si="146"/>
        <v>\\(\\quad (x-8)(x+1)= \\)</v>
      </c>
      <c r="G117" s="50" t="str">
        <f t="shared" ca="1" si="147"/>
        <v>\\(\\quad x^2-7x-8 \\)</v>
      </c>
      <c r="H117" s="50" t="s">
        <v>62</v>
      </c>
      <c r="I117" s="89" t="str">
        <f t="shared" ca="1" si="148"/>
        <v>INSERT INTO math(tangen,question,answer,editor,date,count) VALUES('m6400','\\(\\quad (x-8)(x+1)= \\)','\\(\\quad x^2-7x-8 \\)','harazono',NOW(),0);</v>
      </c>
      <c r="J117" s="1"/>
      <c r="K117" t="str">
        <f t="shared" ca="1" si="149"/>
        <v>(x-8)(x+1)</v>
      </c>
      <c r="L117" t="str">
        <f t="shared" ca="1" si="150"/>
        <v/>
      </c>
      <c r="M117" s="4" t="s">
        <v>13</v>
      </c>
      <c r="N117" s="5" t="s">
        <v>251</v>
      </c>
      <c r="O117" t="str">
        <f t="shared" ca="1" si="151"/>
        <v>-7x-8</v>
      </c>
      <c r="Q117" s="78" t="s">
        <v>229</v>
      </c>
      <c r="R117" t="str">
        <f t="shared" ca="1" si="152"/>
        <v>(x-8)(x+1)=</v>
      </c>
      <c r="S117" t="s">
        <v>230</v>
      </c>
      <c r="T117" s="78" t="s">
        <v>229</v>
      </c>
      <c r="U117" t="str">
        <f t="shared" ca="1" si="153"/>
        <v>x^2-7x-8</v>
      </c>
      <c r="V117" t="s">
        <v>230</v>
      </c>
      <c r="W117" t="str">
        <f t="shared" ca="1" si="154"/>
        <v>\\(\\quad (x-8)(x+1)= \\)</v>
      </c>
      <c r="X117" t="str">
        <f t="shared" ca="1" si="155"/>
        <v>\\(\\quad x^2-7x-8 \\)</v>
      </c>
      <c r="AL117" s="20" t="str">
        <f t="shared" ca="1" si="156"/>
        <v>(x</v>
      </c>
      <c r="AM117" t="str">
        <f t="shared" ca="1" si="157"/>
        <v>-</v>
      </c>
      <c r="AN117">
        <f t="shared" ca="1" si="158"/>
        <v>8</v>
      </c>
      <c r="AO117" s="20" t="str">
        <f t="shared" ca="1" si="159"/>
        <v>)</v>
      </c>
      <c r="AP117" s="5" t="str">
        <f t="shared" ca="1" si="160"/>
        <v>(x</v>
      </c>
      <c r="AQ117" t="str">
        <f t="shared" ca="1" si="161"/>
        <v>+</v>
      </c>
      <c r="AR117">
        <f t="shared" ca="1" si="162"/>
        <v>1</v>
      </c>
      <c r="AS117" t="str">
        <f t="shared" ca="1" si="163"/>
        <v>)</v>
      </c>
      <c r="AT117" s="1">
        <f t="shared" ca="1" si="144"/>
        <v>-8</v>
      </c>
      <c r="AU117" s="1">
        <f t="shared" ca="1" si="144"/>
        <v>1</v>
      </c>
      <c r="AV117" s="1">
        <f t="shared" ca="1" si="164"/>
        <v>1</v>
      </c>
      <c r="AW117" s="8">
        <f t="shared" ca="1" si="165"/>
        <v>-7</v>
      </c>
      <c r="AX117" s="8">
        <f t="shared" ca="1" si="166"/>
        <v>-8</v>
      </c>
      <c r="AY117" t="str">
        <f t="shared" ca="1" si="167"/>
        <v>(x-8)(x+1)</v>
      </c>
      <c r="BA117" t="str">
        <f t="shared" ca="1" si="168"/>
        <v>-</v>
      </c>
      <c r="BB117" s="7">
        <f t="shared" ca="1" si="169"/>
        <v>7</v>
      </c>
      <c r="BC117" s="6" t="str">
        <f t="shared" ca="1" si="170"/>
        <v>x</v>
      </c>
      <c r="BD117" t="str">
        <f t="shared" ca="1" si="171"/>
        <v>-</v>
      </c>
      <c r="BE117" s="8">
        <f t="shared" ca="1" si="172"/>
        <v>8</v>
      </c>
      <c r="BF117" t="s">
        <v>13</v>
      </c>
      <c r="BG117" t="s">
        <v>345</v>
      </c>
      <c r="BH117">
        <f t="shared" ca="1" si="173"/>
        <v>6400</v>
      </c>
    </row>
    <row r="118" spans="2:60" x14ac:dyDescent="0.55000000000000004">
      <c r="B118" s="27">
        <v>70</v>
      </c>
      <c r="C118" s="1" t="s">
        <v>5</v>
      </c>
      <c r="D118" s="51" t="s">
        <v>60</v>
      </c>
      <c r="E118" s="50" t="str">
        <f t="shared" ca="1" si="145"/>
        <v>m6400</v>
      </c>
      <c r="F118" s="50" t="str">
        <f t="shared" ca="1" si="146"/>
        <v>\\(\\quad (x-1)(x+9)= \\)</v>
      </c>
      <c r="G118" s="50" t="str">
        <f t="shared" ca="1" si="147"/>
        <v>\\(\\quad x^2+8x-9 \\)</v>
      </c>
      <c r="H118" s="50" t="s">
        <v>62</v>
      </c>
      <c r="I118" s="89" t="str">
        <f t="shared" ca="1" si="148"/>
        <v>INSERT INTO math(tangen,question,answer,editor,date,count) VALUES('m6400','\\(\\quad (x-1)(x+9)= \\)','\\(\\quad x^2+8x-9 \\)','harazono',NOW(),0);</v>
      </c>
      <c r="J118" s="1"/>
      <c r="K118" t="str">
        <f t="shared" ca="1" si="149"/>
        <v>(x-1)(x+9)</v>
      </c>
      <c r="L118" t="str">
        <f t="shared" ca="1" si="150"/>
        <v/>
      </c>
      <c r="M118" s="4" t="s">
        <v>13</v>
      </c>
      <c r="N118" s="5" t="s">
        <v>251</v>
      </c>
      <c r="O118" t="str">
        <f t="shared" ca="1" si="151"/>
        <v>+8x-9</v>
      </c>
      <c r="Q118" s="78" t="s">
        <v>229</v>
      </c>
      <c r="R118" t="str">
        <f t="shared" ca="1" si="152"/>
        <v>(x-1)(x+9)=</v>
      </c>
      <c r="S118" t="s">
        <v>230</v>
      </c>
      <c r="T118" s="78" t="s">
        <v>229</v>
      </c>
      <c r="U118" t="str">
        <f t="shared" ca="1" si="153"/>
        <v>x^2+8x-9</v>
      </c>
      <c r="V118" t="s">
        <v>230</v>
      </c>
      <c r="W118" t="str">
        <f t="shared" ca="1" si="154"/>
        <v>\\(\\quad (x-1)(x+9)= \\)</v>
      </c>
      <c r="X118" t="str">
        <f t="shared" ca="1" si="155"/>
        <v>\\(\\quad x^2+8x-9 \\)</v>
      </c>
      <c r="AL118" s="20" t="str">
        <f t="shared" ca="1" si="156"/>
        <v>(x</v>
      </c>
      <c r="AM118" t="str">
        <f t="shared" ca="1" si="157"/>
        <v>-</v>
      </c>
      <c r="AN118">
        <f t="shared" ca="1" si="158"/>
        <v>1</v>
      </c>
      <c r="AO118" s="20" t="str">
        <f t="shared" ca="1" si="159"/>
        <v>)</v>
      </c>
      <c r="AP118" s="5" t="str">
        <f t="shared" ca="1" si="160"/>
        <v>(x</v>
      </c>
      <c r="AQ118" t="str">
        <f t="shared" ca="1" si="161"/>
        <v>+</v>
      </c>
      <c r="AR118">
        <f t="shared" ca="1" si="162"/>
        <v>9</v>
      </c>
      <c r="AS118" t="str">
        <f t="shared" ca="1" si="163"/>
        <v>)</v>
      </c>
      <c r="AT118" s="1">
        <f t="shared" ca="1" si="144"/>
        <v>-1</v>
      </c>
      <c r="AU118" s="1">
        <f t="shared" ca="1" si="144"/>
        <v>9</v>
      </c>
      <c r="AV118" s="1">
        <f t="shared" ca="1" si="164"/>
        <v>9</v>
      </c>
      <c r="AW118" s="8">
        <f t="shared" ca="1" si="165"/>
        <v>8</v>
      </c>
      <c r="AX118" s="8">
        <f t="shared" ca="1" si="166"/>
        <v>-9</v>
      </c>
      <c r="AY118" t="str">
        <f t="shared" ca="1" si="167"/>
        <v>(x-1)(x+9)</v>
      </c>
      <c r="BA118" t="str">
        <f t="shared" ca="1" si="168"/>
        <v>+</v>
      </c>
      <c r="BB118" s="7">
        <f t="shared" ca="1" si="169"/>
        <v>8</v>
      </c>
      <c r="BC118" s="6" t="str">
        <f t="shared" ca="1" si="170"/>
        <v>x</v>
      </c>
      <c r="BD118" t="str">
        <f t="shared" ca="1" si="171"/>
        <v>-</v>
      </c>
      <c r="BE118" s="8">
        <f t="shared" ca="1" si="172"/>
        <v>9</v>
      </c>
      <c r="BF118" t="s">
        <v>13</v>
      </c>
      <c r="BG118" t="s">
        <v>345</v>
      </c>
      <c r="BH118">
        <f t="shared" ca="1" si="173"/>
        <v>6400</v>
      </c>
    </row>
    <row r="119" spans="2:60" x14ac:dyDescent="0.55000000000000004">
      <c r="B119" s="27">
        <v>71</v>
      </c>
      <c r="C119" s="1" t="s">
        <v>5</v>
      </c>
      <c r="D119" s="51" t="s">
        <v>60</v>
      </c>
      <c r="E119" s="50" t="str">
        <f t="shared" ca="1" si="145"/>
        <v>m6400</v>
      </c>
      <c r="F119" s="50" t="str">
        <f t="shared" ca="1" si="146"/>
        <v>\\(\\quad (x-4)(x-9)= \\)</v>
      </c>
      <c r="G119" s="50" t="str">
        <f t="shared" ca="1" si="147"/>
        <v>\\(\\quad x^2-13x+36 \\)</v>
      </c>
      <c r="H119" s="50" t="s">
        <v>62</v>
      </c>
      <c r="I119" s="89" t="str">
        <f t="shared" ca="1" si="148"/>
        <v>INSERT INTO math(tangen,question,answer,editor,date,count) VALUES('m6400','\\(\\quad (x-4)(x-9)= \\)','\\(\\quad x^2-13x+36 \\)','harazono',NOW(),0);</v>
      </c>
      <c r="J119" s="1"/>
      <c r="K119" t="str">
        <f t="shared" ca="1" si="149"/>
        <v>(x-4)(x-9)</v>
      </c>
      <c r="L119" t="str">
        <f t="shared" ca="1" si="150"/>
        <v/>
      </c>
      <c r="M119" s="4" t="s">
        <v>13</v>
      </c>
      <c r="N119" s="5" t="s">
        <v>251</v>
      </c>
      <c r="O119" t="str">
        <f t="shared" ca="1" si="151"/>
        <v>-13x+36</v>
      </c>
      <c r="Q119" s="78" t="s">
        <v>229</v>
      </c>
      <c r="R119" t="str">
        <f t="shared" ca="1" si="152"/>
        <v>(x-4)(x-9)=</v>
      </c>
      <c r="S119" t="s">
        <v>230</v>
      </c>
      <c r="T119" s="78" t="s">
        <v>229</v>
      </c>
      <c r="U119" t="str">
        <f t="shared" ca="1" si="153"/>
        <v>x^2-13x+36</v>
      </c>
      <c r="V119" t="s">
        <v>230</v>
      </c>
      <c r="W119" t="str">
        <f t="shared" ca="1" si="154"/>
        <v>\\(\\quad (x-4)(x-9)= \\)</v>
      </c>
      <c r="X119" t="str">
        <f t="shared" ca="1" si="155"/>
        <v>\\(\\quad x^2-13x+36 \\)</v>
      </c>
      <c r="AL119" s="20" t="str">
        <f t="shared" ca="1" si="156"/>
        <v>(x</v>
      </c>
      <c r="AM119" t="str">
        <f t="shared" ca="1" si="157"/>
        <v>-</v>
      </c>
      <c r="AN119">
        <f t="shared" ca="1" si="158"/>
        <v>4</v>
      </c>
      <c r="AO119" s="20" t="str">
        <f t="shared" ca="1" si="159"/>
        <v>)</v>
      </c>
      <c r="AP119" s="5" t="str">
        <f t="shared" ca="1" si="160"/>
        <v>(x</v>
      </c>
      <c r="AQ119" t="str">
        <f t="shared" ca="1" si="161"/>
        <v>-</v>
      </c>
      <c r="AR119">
        <f t="shared" ca="1" si="162"/>
        <v>9</v>
      </c>
      <c r="AS119" t="str">
        <f t="shared" ca="1" si="163"/>
        <v>)</v>
      </c>
      <c r="AT119" s="1">
        <f t="shared" ca="1" si="144"/>
        <v>-4</v>
      </c>
      <c r="AU119" s="1">
        <f t="shared" ca="1" si="144"/>
        <v>-9</v>
      </c>
      <c r="AV119" s="1">
        <f t="shared" ca="1" si="164"/>
        <v>-9</v>
      </c>
      <c r="AW119" s="8">
        <f t="shared" ca="1" si="165"/>
        <v>-13</v>
      </c>
      <c r="AX119" s="8">
        <f t="shared" ca="1" si="166"/>
        <v>36</v>
      </c>
      <c r="AY119" t="str">
        <f t="shared" ca="1" si="167"/>
        <v>(x-4)(x-9)</v>
      </c>
      <c r="BA119" t="str">
        <f t="shared" ca="1" si="168"/>
        <v>-</v>
      </c>
      <c r="BB119" s="7">
        <f t="shared" ca="1" si="169"/>
        <v>13</v>
      </c>
      <c r="BC119" s="6" t="str">
        <f t="shared" ca="1" si="170"/>
        <v>x</v>
      </c>
      <c r="BD119" t="str">
        <f t="shared" ca="1" si="171"/>
        <v>+</v>
      </c>
      <c r="BE119" s="8">
        <f t="shared" ca="1" si="172"/>
        <v>36</v>
      </c>
      <c r="BF119" t="s">
        <v>13</v>
      </c>
      <c r="BG119" t="s">
        <v>345</v>
      </c>
      <c r="BH119">
        <f t="shared" ca="1" si="173"/>
        <v>6400</v>
      </c>
    </row>
    <row r="120" spans="2:60" x14ac:dyDescent="0.55000000000000004">
      <c r="B120" s="27">
        <v>72</v>
      </c>
      <c r="C120" s="1" t="s">
        <v>5</v>
      </c>
      <c r="D120" s="51" t="s">
        <v>60</v>
      </c>
      <c r="E120" s="50" t="str">
        <f t="shared" ca="1" si="145"/>
        <v>m6400</v>
      </c>
      <c r="F120" s="50" t="str">
        <f t="shared" ca="1" si="146"/>
        <v>\\(\\quad (x+8)(x-7)= \\)</v>
      </c>
      <c r="G120" s="50" t="str">
        <f t="shared" ca="1" si="147"/>
        <v>\\(\\quad x^2+x-56 \\)</v>
      </c>
      <c r="H120" s="50" t="s">
        <v>62</v>
      </c>
      <c r="I120" s="89" t="str">
        <f t="shared" ca="1" si="148"/>
        <v>INSERT INTO math(tangen,question,answer,editor,date,count) VALUES('m6400','\\(\\quad (x+8)(x-7)= \\)','\\(\\quad x^2+x-56 \\)','harazono',NOW(),0);</v>
      </c>
      <c r="J120" s="1"/>
      <c r="K120" t="str">
        <f t="shared" ca="1" si="149"/>
        <v>(x+8)(x-7)</v>
      </c>
      <c r="L120" t="str">
        <f t="shared" ca="1" si="150"/>
        <v/>
      </c>
      <c r="M120" s="4" t="s">
        <v>13</v>
      </c>
      <c r="N120" s="5" t="s">
        <v>251</v>
      </c>
      <c r="O120" t="str">
        <f t="shared" ca="1" si="151"/>
        <v>+x-56</v>
      </c>
      <c r="Q120" s="78" t="s">
        <v>229</v>
      </c>
      <c r="R120" t="str">
        <f t="shared" ca="1" si="152"/>
        <v>(x+8)(x-7)=</v>
      </c>
      <c r="S120" t="s">
        <v>230</v>
      </c>
      <c r="T120" s="78" t="s">
        <v>229</v>
      </c>
      <c r="U120" t="str">
        <f t="shared" ca="1" si="153"/>
        <v>x^2+x-56</v>
      </c>
      <c r="V120" t="s">
        <v>230</v>
      </c>
      <c r="W120" t="str">
        <f t="shared" ca="1" si="154"/>
        <v>\\(\\quad (x+8)(x-7)= \\)</v>
      </c>
      <c r="X120" t="str">
        <f t="shared" ca="1" si="155"/>
        <v>\\(\\quad x^2+x-56 \\)</v>
      </c>
      <c r="AL120" s="20" t="str">
        <f t="shared" ca="1" si="156"/>
        <v>(x</v>
      </c>
      <c r="AM120" t="str">
        <f t="shared" ca="1" si="157"/>
        <v>+</v>
      </c>
      <c r="AN120">
        <f t="shared" ca="1" si="158"/>
        <v>8</v>
      </c>
      <c r="AO120" s="20" t="str">
        <f t="shared" ca="1" si="159"/>
        <v>)</v>
      </c>
      <c r="AP120" s="5" t="str">
        <f t="shared" ca="1" si="160"/>
        <v>(x</v>
      </c>
      <c r="AQ120" t="str">
        <f t="shared" ca="1" si="161"/>
        <v>-</v>
      </c>
      <c r="AR120">
        <f t="shared" ca="1" si="162"/>
        <v>7</v>
      </c>
      <c r="AS120" t="str">
        <f t="shared" ca="1" si="163"/>
        <v>)</v>
      </c>
      <c r="AT120" s="1">
        <f t="shared" ca="1" si="144"/>
        <v>8</v>
      </c>
      <c r="AU120" s="1">
        <f t="shared" ca="1" si="144"/>
        <v>-7</v>
      </c>
      <c r="AV120" s="1">
        <f t="shared" ca="1" si="164"/>
        <v>-7</v>
      </c>
      <c r="AW120" s="8">
        <f t="shared" ca="1" si="165"/>
        <v>1</v>
      </c>
      <c r="AX120" s="8">
        <f t="shared" ca="1" si="166"/>
        <v>-56</v>
      </c>
      <c r="AY120" t="str">
        <f t="shared" ca="1" si="167"/>
        <v>(x+8)(x-7)</v>
      </c>
      <c r="BA120" t="str">
        <f t="shared" ca="1" si="168"/>
        <v>+</v>
      </c>
      <c r="BB120" s="7" t="str">
        <f t="shared" ca="1" si="169"/>
        <v/>
      </c>
      <c r="BC120" s="6" t="str">
        <f t="shared" ca="1" si="170"/>
        <v>x</v>
      </c>
      <c r="BD120" t="str">
        <f t="shared" ca="1" si="171"/>
        <v>-</v>
      </c>
      <c r="BE120" s="8">
        <f t="shared" ca="1" si="172"/>
        <v>56</v>
      </c>
      <c r="BF120" t="s">
        <v>13</v>
      </c>
      <c r="BG120" t="s">
        <v>345</v>
      </c>
      <c r="BH120">
        <f t="shared" ca="1" si="173"/>
        <v>6400</v>
      </c>
    </row>
    <row r="121" spans="2:60" x14ac:dyDescent="0.55000000000000004">
      <c r="B121" s="27">
        <v>73</v>
      </c>
      <c r="C121" s="1" t="s">
        <v>5</v>
      </c>
      <c r="D121" s="51" t="s">
        <v>60</v>
      </c>
      <c r="E121" s="50" t="str">
        <f t="shared" ca="1" si="145"/>
        <v>m5700</v>
      </c>
      <c r="F121" s="50" t="str">
        <f t="shared" ca="1" si="146"/>
        <v>\\(\\quad x(x-1)= \\)</v>
      </c>
      <c r="G121" s="50" t="str">
        <f t="shared" ca="1" si="147"/>
        <v>\\(\\quad x^2-x \\)</v>
      </c>
      <c r="H121" s="50" t="s">
        <v>62</v>
      </c>
      <c r="I121" s="89" t="str">
        <f t="shared" ca="1" si="148"/>
        <v>INSERT INTO math(tangen,question,answer,editor,date,count) VALUES('m5700','\\(\\quad x(x-1)= \\)','\\(\\quad x^2-x \\)','harazono',NOW(),0);</v>
      </c>
      <c r="J121" s="1"/>
      <c r="K121" t="str">
        <f t="shared" ca="1" si="149"/>
        <v>x(x-1)</v>
      </c>
      <c r="L121" t="str">
        <f t="shared" ca="1" si="150"/>
        <v/>
      </c>
      <c r="M121" s="4" t="s">
        <v>13</v>
      </c>
      <c r="N121" s="5" t="s">
        <v>251</v>
      </c>
      <c r="O121" t="str">
        <f t="shared" ca="1" si="151"/>
        <v>-x</v>
      </c>
      <c r="Q121" s="78" t="s">
        <v>229</v>
      </c>
      <c r="R121" t="str">
        <f t="shared" ca="1" si="152"/>
        <v>x(x-1)=</v>
      </c>
      <c r="S121" t="s">
        <v>230</v>
      </c>
      <c r="T121" s="78" t="s">
        <v>229</v>
      </c>
      <c r="U121" t="str">
        <f t="shared" ca="1" si="153"/>
        <v>x^2-x</v>
      </c>
      <c r="V121" t="s">
        <v>230</v>
      </c>
      <c r="W121" t="str">
        <f t="shared" ca="1" si="154"/>
        <v>\\(\\quad x(x-1)= \\)</v>
      </c>
      <c r="X121" t="str">
        <f t="shared" ca="1" si="155"/>
        <v>\\(\\quad x^2-x \\)</v>
      </c>
      <c r="AL121" s="20" t="str">
        <f t="shared" ca="1" si="156"/>
        <v/>
      </c>
      <c r="AM121" t="str">
        <f t="shared" ca="1" si="157"/>
        <v/>
      </c>
      <c r="AN121" t="str">
        <f t="shared" ca="1" si="158"/>
        <v/>
      </c>
      <c r="AO121" s="20" t="str">
        <f t="shared" ca="1" si="159"/>
        <v>x</v>
      </c>
      <c r="AP121" s="5" t="str">
        <f t="shared" ca="1" si="160"/>
        <v>(x</v>
      </c>
      <c r="AQ121" t="str">
        <f t="shared" ca="1" si="161"/>
        <v>-</v>
      </c>
      <c r="AR121">
        <f t="shared" ca="1" si="162"/>
        <v>1</v>
      </c>
      <c r="AS121" t="str">
        <f t="shared" ca="1" si="163"/>
        <v>)</v>
      </c>
      <c r="AT121" s="1">
        <f t="shared" ca="1" si="144"/>
        <v>0</v>
      </c>
      <c r="AU121" s="1">
        <f t="shared" ca="1" si="144"/>
        <v>-1</v>
      </c>
      <c r="AV121" s="1">
        <f t="shared" ca="1" si="164"/>
        <v>-1</v>
      </c>
      <c r="AW121" s="8">
        <f t="shared" ca="1" si="165"/>
        <v>-1</v>
      </c>
      <c r="AX121" s="8">
        <f t="shared" ca="1" si="166"/>
        <v>0</v>
      </c>
      <c r="AY121" t="str">
        <f t="shared" ca="1" si="167"/>
        <v>x(x-1)</v>
      </c>
      <c r="BA121" t="str">
        <f t="shared" ca="1" si="168"/>
        <v>-</v>
      </c>
      <c r="BB121" s="7" t="str">
        <f t="shared" ca="1" si="169"/>
        <v/>
      </c>
      <c r="BC121" s="6" t="str">
        <f t="shared" ca="1" si="170"/>
        <v>x</v>
      </c>
      <c r="BD121" t="str">
        <f t="shared" ca="1" si="171"/>
        <v/>
      </c>
      <c r="BE121" s="8" t="str">
        <f t="shared" ca="1" si="172"/>
        <v/>
      </c>
      <c r="BF121" t="s">
        <v>13</v>
      </c>
      <c r="BG121" t="s">
        <v>345</v>
      </c>
      <c r="BH121">
        <f t="shared" ca="1" si="173"/>
        <v>5700</v>
      </c>
    </row>
    <row r="122" spans="2:60" x14ac:dyDescent="0.55000000000000004">
      <c r="B122" s="27">
        <v>74</v>
      </c>
      <c r="C122" s="1" t="s">
        <v>5</v>
      </c>
      <c r="D122" s="51" t="s">
        <v>60</v>
      </c>
      <c r="E122" s="50" t="str">
        <f t="shared" ca="1" si="145"/>
        <v>m6400</v>
      </c>
      <c r="F122" s="50" t="str">
        <f t="shared" ca="1" si="146"/>
        <v>\\(\\quad (x-9)(x-1)= \\)</v>
      </c>
      <c r="G122" s="50" t="str">
        <f t="shared" ca="1" si="147"/>
        <v>\\(\\quad x^2-10x+9 \\)</v>
      </c>
      <c r="H122" s="50" t="s">
        <v>62</v>
      </c>
      <c r="I122" s="89" t="str">
        <f t="shared" ca="1" si="148"/>
        <v>INSERT INTO math(tangen,question,answer,editor,date,count) VALUES('m6400','\\(\\quad (x-9)(x-1)= \\)','\\(\\quad x^2-10x+9 \\)','harazono',NOW(),0);</v>
      </c>
      <c r="J122" s="1"/>
      <c r="K122" t="str">
        <f t="shared" ca="1" si="149"/>
        <v>(x-9)(x-1)</v>
      </c>
      <c r="L122" t="str">
        <f t="shared" ca="1" si="150"/>
        <v/>
      </c>
      <c r="M122" s="4" t="s">
        <v>13</v>
      </c>
      <c r="N122" s="5" t="s">
        <v>251</v>
      </c>
      <c r="O122" t="str">
        <f t="shared" ca="1" si="151"/>
        <v>-10x+9</v>
      </c>
      <c r="Q122" s="78" t="s">
        <v>229</v>
      </c>
      <c r="R122" t="str">
        <f t="shared" ca="1" si="152"/>
        <v>(x-9)(x-1)=</v>
      </c>
      <c r="S122" t="s">
        <v>230</v>
      </c>
      <c r="T122" s="78" t="s">
        <v>229</v>
      </c>
      <c r="U122" t="str">
        <f t="shared" ca="1" si="153"/>
        <v>x^2-10x+9</v>
      </c>
      <c r="V122" t="s">
        <v>230</v>
      </c>
      <c r="W122" t="str">
        <f t="shared" ca="1" si="154"/>
        <v>\\(\\quad (x-9)(x-1)= \\)</v>
      </c>
      <c r="X122" t="str">
        <f t="shared" ca="1" si="155"/>
        <v>\\(\\quad x^2-10x+9 \\)</v>
      </c>
      <c r="AL122" s="20" t="str">
        <f t="shared" ca="1" si="156"/>
        <v>(x</v>
      </c>
      <c r="AM122" t="str">
        <f t="shared" ca="1" si="157"/>
        <v>-</v>
      </c>
      <c r="AN122">
        <f t="shared" ca="1" si="158"/>
        <v>9</v>
      </c>
      <c r="AO122" s="20" t="str">
        <f t="shared" ca="1" si="159"/>
        <v>)</v>
      </c>
      <c r="AP122" s="5" t="str">
        <f t="shared" ca="1" si="160"/>
        <v>(x</v>
      </c>
      <c r="AQ122" t="str">
        <f t="shared" ca="1" si="161"/>
        <v>-</v>
      </c>
      <c r="AR122">
        <f t="shared" ca="1" si="162"/>
        <v>1</v>
      </c>
      <c r="AS122" t="str">
        <f t="shared" ca="1" si="163"/>
        <v>)</v>
      </c>
      <c r="AT122" s="1">
        <f t="shared" ca="1" si="144"/>
        <v>-9</v>
      </c>
      <c r="AU122" s="1">
        <f t="shared" ca="1" si="144"/>
        <v>-1</v>
      </c>
      <c r="AV122" s="1">
        <f t="shared" ca="1" si="164"/>
        <v>-1</v>
      </c>
      <c r="AW122" s="8">
        <f t="shared" ca="1" si="165"/>
        <v>-10</v>
      </c>
      <c r="AX122" s="8">
        <f t="shared" ca="1" si="166"/>
        <v>9</v>
      </c>
      <c r="AY122" t="str">
        <f t="shared" ca="1" si="167"/>
        <v>(x-9)(x-1)</v>
      </c>
      <c r="BA122" t="str">
        <f t="shared" ca="1" si="168"/>
        <v>-</v>
      </c>
      <c r="BB122" s="7">
        <f t="shared" ca="1" si="169"/>
        <v>10</v>
      </c>
      <c r="BC122" s="6" t="str">
        <f t="shared" ca="1" si="170"/>
        <v>x</v>
      </c>
      <c r="BD122" t="str">
        <f t="shared" ca="1" si="171"/>
        <v>+</v>
      </c>
      <c r="BE122" s="8">
        <f t="shared" ca="1" si="172"/>
        <v>9</v>
      </c>
      <c r="BF122" t="s">
        <v>13</v>
      </c>
      <c r="BG122" t="s">
        <v>345</v>
      </c>
      <c r="BH122">
        <f t="shared" ca="1" si="173"/>
        <v>6400</v>
      </c>
    </row>
    <row r="123" spans="2:60" x14ac:dyDescent="0.55000000000000004">
      <c r="B123" s="27">
        <v>75</v>
      </c>
      <c r="C123" s="1" t="s">
        <v>5</v>
      </c>
      <c r="D123" s="51" t="s">
        <v>60</v>
      </c>
      <c r="E123" s="50" t="str">
        <f t="shared" ca="1" si="145"/>
        <v>m6400</v>
      </c>
      <c r="F123" s="50" t="str">
        <f t="shared" ca="1" si="146"/>
        <v>\\(\\quad (x-1)(x-10)= \\)</v>
      </c>
      <c r="G123" s="50" t="str">
        <f t="shared" ca="1" si="147"/>
        <v>\\(\\quad x^2-11x+10 \\)</v>
      </c>
      <c r="H123" s="50" t="s">
        <v>62</v>
      </c>
      <c r="I123" s="89" t="str">
        <f t="shared" ca="1" si="148"/>
        <v>INSERT INTO math(tangen,question,answer,editor,date,count) VALUES('m6400','\\(\\quad (x-1)(x-10)= \\)','\\(\\quad x^2-11x+10 \\)','harazono',NOW(),0);</v>
      </c>
      <c r="J123" s="1"/>
      <c r="K123" t="str">
        <f t="shared" ca="1" si="149"/>
        <v>(x-1)(x-10)</v>
      </c>
      <c r="L123" t="str">
        <f t="shared" ca="1" si="150"/>
        <v/>
      </c>
      <c r="M123" s="4" t="s">
        <v>13</v>
      </c>
      <c r="N123" s="5" t="s">
        <v>251</v>
      </c>
      <c r="O123" t="str">
        <f t="shared" ca="1" si="151"/>
        <v>-11x+10</v>
      </c>
      <c r="Q123" s="78" t="s">
        <v>229</v>
      </c>
      <c r="R123" t="str">
        <f t="shared" ca="1" si="152"/>
        <v>(x-1)(x-10)=</v>
      </c>
      <c r="S123" t="s">
        <v>230</v>
      </c>
      <c r="T123" s="78" t="s">
        <v>229</v>
      </c>
      <c r="U123" t="str">
        <f t="shared" ca="1" si="153"/>
        <v>x^2-11x+10</v>
      </c>
      <c r="V123" t="s">
        <v>230</v>
      </c>
      <c r="W123" t="str">
        <f t="shared" ca="1" si="154"/>
        <v>\\(\\quad (x-1)(x-10)= \\)</v>
      </c>
      <c r="X123" t="str">
        <f t="shared" ca="1" si="155"/>
        <v>\\(\\quad x^2-11x+10 \\)</v>
      </c>
      <c r="AL123" s="20" t="str">
        <f t="shared" ca="1" si="156"/>
        <v>(x</v>
      </c>
      <c r="AM123" t="str">
        <f t="shared" ca="1" si="157"/>
        <v>-</v>
      </c>
      <c r="AN123">
        <f t="shared" ca="1" si="158"/>
        <v>1</v>
      </c>
      <c r="AO123" s="20" t="str">
        <f t="shared" ca="1" si="159"/>
        <v>)</v>
      </c>
      <c r="AP123" s="5" t="str">
        <f t="shared" ca="1" si="160"/>
        <v>(x</v>
      </c>
      <c r="AQ123" t="str">
        <f t="shared" ca="1" si="161"/>
        <v>-</v>
      </c>
      <c r="AR123">
        <f t="shared" ca="1" si="162"/>
        <v>10</v>
      </c>
      <c r="AS123" t="str">
        <f t="shared" ca="1" si="163"/>
        <v>)</v>
      </c>
      <c r="AT123" s="1">
        <f t="shared" ca="1" si="144"/>
        <v>-1</v>
      </c>
      <c r="AU123" s="1">
        <f t="shared" ca="1" si="144"/>
        <v>-10</v>
      </c>
      <c r="AV123" s="1">
        <f t="shared" ca="1" si="164"/>
        <v>-10</v>
      </c>
      <c r="AW123" s="8">
        <f t="shared" ca="1" si="165"/>
        <v>-11</v>
      </c>
      <c r="AX123" s="8">
        <f t="shared" ca="1" si="166"/>
        <v>10</v>
      </c>
      <c r="AY123" t="str">
        <f t="shared" ca="1" si="167"/>
        <v>(x-1)(x-10)</v>
      </c>
      <c r="BA123" t="str">
        <f t="shared" ca="1" si="168"/>
        <v>-</v>
      </c>
      <c r="BB123" s="7">
        <f t="shared" ca="1" si="169"/>
        <v>11</v>
      </c>
      <c r="BC123" s="6" t="str">
        <f t="shared" ca="1" si="170"/>
        <v>x</v>
      </c>
      <c r="BD123" t="str">
        <f t="shared" ca="1" si="171"/>
        <v>+</v>
      </c>
      <c r="BE123" s="8">
        <f t="shared" ca="1" si="172"/>
        <v>10</v>
      </c>
      <c r="BF123" t="s">
        <v>13</v>
      </c>
      <c r="BG123" t="s">
        <v>345</v>
      </c>
      <c r="BH123">
        <f t="shared" ca="1" si="173"/>
        <v>6400</v>
      </c>
    </row>
    <row r="124" spans="2:60" x14ac:dyDescent="0.55000000000000004">
      <c r="B124" s="27">
        <v>76</v>
      </c>
      <c r="C124" s="1" t="s">
        <v>5</v>
      </c>
      <c r="D124" s="51" t="s">
        <v>60</v>
      </c>
      <c r="E124" s="50" t="str">
        <f t="shared" ca="1" si="145"/>
        <v>m6400</v>
      </c>
      <c r="F124" s="50" t="str">
        <f t="shared" ca="1" si="146"/>
        <v>\\(\\quad (x+3)(x+10)= \\)</v>
      </c>
      <c r="G124" s="50" t="str">
        <f t="shared" ca="1" si="147"/>
        <v>\\(\\quad x^2+13x+30 \\)</v>
      </c>
      <c r="H124" s="50" t="s">
        <v>62</v>
      </c>
      <c r="I124" s="89" t="str">
        <f t="shared" ca="1" si="148"/>
        <v>INSERT INTO math(tangen,question,answer,editor,date,count) VALUES('m6400','\\(\\quad (x+3)(x+10)= \\)','\\(\\quad x^2+13x+30 \\)','harazono',NOW(),0);</v>
      </c>
      <c r="J124" s="1"/>
      <c r="K124" t="str">
        <f t="shared" ca="1" si="149"/>
        <v>(x+3)(x+10)</v>
      </c>
      <c r="L124" t="str">
        <f t="shared" ca="1" si="150"/>
        <v/>
      </c>
      <c r="M124" s="4" t="s">
        <v>13</v>
      </c>
      <c r="N124" s="5" t="s">
        <v>251</v>
      </c>
      <c r="O124" t="str">
        <f t="shared" ca="1" si="151"/>
        <v>+13x+30</v>
      </c>
      <c r="Q124" s="78" t="s">
        <v>229</v>
      </c>
      <c r="R124" t="str">
        <f t="shared" ca="1" si="152"/>
        <v>(x+3)(x+10)=</v>
      </c>
      <c r="S124" t="s">
        <v>230</v>
      </c>
      <c r="T124" s="78" t="s">
        <v>229</v>
      </c>
      <c r="U124" t="str">
        <f t="shared" ca="1" si="153"/>
        <v>x^2+13x+30</v>
      </c>
      <c r="V124" t="s">
        <v>230</v>
      </c>
      <c r="W124" t="str">
        <f t="shared" ca="1" si="154"/>
        <v>\\(\\quad (x+3)(x+10)= \\)</v>
      </c>
      <c r="X124" t="str">
        <f t="shared" ca="1" si="155"/>
        <v>\\(\\quad x^2+13x+30 \\)</v>
      </c>
      <c r="AL124" s="20" t="str">
        <f t="shared" ca="1" si="156"/>
        <v>(x</v>
      </c>
      <c r="AM124" t="str">
        <f t="shared" ca="1" si="157"/>
        <v>+</v>
      </c>
      <c r="AN124">
        <f t="shared" ca="1" si="158"/>
        <v>3</v>
      </c>
      <c r="AO124" s="20" t="str">
        <f t="shared" ca="1" si="159"/>
        <v>)</v>
      </c>
      <c r="AP124" s="5" t="str">
        <f t="shared" ca="1" si="160"/>
        <v>(x</v>
      </c>
      <c r="AQ124" t="str">
        <f t="shared" ca="1" si="161"/>
        <v>+</v>
      </c>
      <c r="AR124">
        <f t="shared" ca="1" si="162"/>
        <v>10</v>
      </c>
      <c r="AS124" t="str">
        <f t="shared" ca="1" si="163"/>
        <v>)</v>
      </c>
      <c r="AT124" s="1">
        <f t="shared" ca="1" si="144"/>
        <v>3</v>
      </c>
      <c r="AU124" s="1">
        <f t="shared" ca="1" si="144"/>
        <v>10</v>
      </c>
      <c r="AV124" s="1">
        <f t="shared" ca="1" si="164"/>
        <v>10</v>
      </c>
      <c r="AW124" s="8">
        <f t="shared" ca="1" si="165"/>
        <v>13</v>
      </c>
      <c r="AX124" s="8">
        <f t="shared" ca="1" si="166"/>
        <v>30</v>
      </c>
      <c r="AY124" t="str">
        <f t="shared" ca="1" si="167"/>
        <v>(x+3)(x+10)</v>
      </c>
      <c r="BA124" t="str">
        <f t="shared" ca="1" si="168"/>
        <v>+</v>
      </c>
      <c r="BB124" s="7">
        <f t="shared" ca="1" si="169"/>
        <v>13</v>
      </c>
      <c r="BC124" s="6" t="str">
        <f t="shared" ca="1" si="170"/>
        <v>x</v>
      </c>
      <c r="BD124" t="str">
        <f t="shared" ca="1" si="171"/>
        <v>+</v>
      </c>
      <c r="BE124" s="8">
        <f t="shared" ca="1" si="172"/>
        <v>30</v>
      </c>
      <c r="BF124" t="s">
        <v>13</v>
      </c>
      <c r="BG124" t="s">
        <v>345</v>
      </c>
      <c r="BH124">
        <f t="shared" ca="1" si="173"/>
        <v>6400</v>
      </c>
    </row>
    <row r="125" spans="2:60" x14ac:dyDescent="0.55000000000000004">
      <c r="B125" s="27">
        <v>77</v>
      </c>
      <c r="C125" s="1" t="s">
        <v>5</v>
      </c>
      <c r="D125" s="51" t="s">
        <v>60</v>
      </c>
      <c r="E125" s="50" t="str">
        <f t="shared" ca="1" si="145"/>
        <v>m6400</v>
      </c>
      <c r="F125" s="50" t="str">
        <f t="shared" ca="1" si="146"/>
        <v>\\(\\quad (x-4)(x-2)= \\)</v>
      </c>
      <c r="G125" s="50" t="str">
        <f t="shared" ca="1" si="147"/>
        <v>\\(\\quad x^2-6x+8 \\)</v>
      </c>
      <c r="H125" s="50" t="s">
        <v>62</v>
      </c>
      <c r="I125" s="89" t="str">
        <f t="shared" ca="1" si="148"/>
        <v>INSERT INTO math(tangen,question,answer,editor,date,count) VALUES('m6400','\\(\\quad (x-4)(x-2)= \\)','\\(\\quad x^2-6x+8 \\)','harazono',NOW(),0);</v>
      </c>
      <c r="J125" s="1"/>
      <c r="K125" t="str">
        <f t="shared" ca="1" si="149"/>
        <v>(x-4)(x-2)</v>
      </c>
      <c r="L125" t="str">
        <f t="shared" ca="1" si="150"/>
        <v/>
      </c>
      <c r="M125" s="4" t="s">
        <v>13</v>
      </c>
      <c r="N125" s="5" t="s">
        <v>251</v>
      </c>
      <c r="O125" t="str">
        <f t="shared" ca="1" si="151"/>
        <v>-6x+8</v>
      </c>
      <c r="Q125" s="78" t="s">
        <v>229</v>
      </c>
      <c r="R125" t="str">
        <f t="shared" ca="1" si="152"/>
        <v>(x-4)(x-2)=</v>
      </c>
      <c r="S125" t="s">
        <v>230</v>
      </c>
      <c r="T125" s="78" t="s">
        <v>229</v>
      </c>
      <c r="U125" t="str">
        <f t="shared" ca="1" si="153"/>
        <v>x^2-6x+8</v>
      </c>
      <c r="V125" t="s">
        <v>230</v>
      </c>
      <c r="W125" t="str">
        <f t="shared" ca="1" si="154"/>
        <v>\\(\\quad (x-4)(x-2)= \\)</v>
      </c>
      <c r="X125" t="str">
        <f t="shared" ca="1" si="155"/>
        <v>\\(\\quad x^2-6x+8 \\)</v>
      </c>
      <c r="AL125" s="20" t="str">
        <f t="shared" ca="1" si="156"/>
        <v>(x</v>
      </c>
      <c r="AM125" t="str">
        <f t="shared" ca="1" si="157"/>
        <v>-</v>
      </c>
      <c r="AN125">
        <f t="shared" ca="1" si="158"/>
        <v>4</v>
      </c>
      <c r="AO125" s="20" t="str">
        <f t="shared" ca="1" si="159"/>
        <v>)</v>
      </c>
      <c r="AP125" s="5" t="str">
        <f t="shared" ca="1" si="160"/>
        <v>(x</v>
      </c>
      <c r="AQ125" t="str">
        <f t="shared" ca="1" si="161"/>
        <v>-</v>
      </c>
      <c r="AR125">
        <f t="shared" ca="1" si="162"/>
        <v>2</v>
      </c>
      <c r="AS125" t="str">
        <f t="shared" ca="1" si="163"/>
        <v>)</v>
      </c>
      <c r="AT125" s="1">
        <f t="shared" ca="1" si="144"/>
        <v>-4</v>
      </c>
      <c r="AU125" s="1">
        <f t="shared" ca="1" si="144"/>
        <v>-2</v>
      </c>
      <c r="AV125" s="1">
        <f t="shared" ca="1" si="164"/>
        <v>-2</v>
      </c>
      <c r="AW125" s="8">
        <f t="shared" ca="1" si="165"/>
        <v>-6</v>
      </c>
      <c r="AX125" s="8">
        <f t="shared" ca="1" si="166"/>
        <v>8</v>
      </c>
      <c r="AY125" t="str">
        <f t="shared" ca="1" si="167"/>
        <v>(x-4)(x-2)</v>
      </c>
      <c r="BA125" t="str">
        <f t="shared" ca="1" si="168"/>
        <v>-</v>
      </c>
      <c r="BB125" s="7">
        <f t="shared" ca="1" si="169"/>
        <v>6</v>
      </c>
      <c r="BC125" s="6" t="str">
        <f t="shared" ca="1" si="170"/>
        <v>x</v>
      </c>
      <c r="BD125" t="str">
        <f t="shared" ca="1" si="171"/>
        <v>+</v>
      </c>
      <c r="BE125" s="8">
        <f t="shared" ca="1" si="172"/>
        <v>8</v>
      </c>
      <c r="BF125" t="s">
        <v>13</v>
      </c>
      <c r="BG125" t="s">
        <v>345</v>
      </c>
      <c r="BH125">
        <f t="shared" ca="1" si="173"/>
        <v>6400</v>
      </c>
    </row>
    <row r="126" spans="2:60" x14ac:dyDescent="0.55000000000000004">
      <c r="B126" s="27">
        <v>78</v>
      </c>
      <c r="C126" s="1" t="s">
        <v>5</v>
      </c>
      <c r="D126" s="51" t="s">
        <v>60</v>
      </c>
      <c r="E126" s="50" t="str">
        <f t="shared" ca="1" si="145"/>
        <v>m6400</v>
      </c>
      <c r="F126" s="50" t="str">
        <f t="shared" ca="1" si="146"/>
        <v>\\(\\quad (x-6)(x+6)= \\)</v>
      </c>
      <c r="G126" s="50" t="str">
        <f t="shared" ca="1" si="147"/>
        <v>\\(\\quad x^2-36 \\)</v>
      </c>
      <c r="H126" s="50" t="s">
        <v>62</v>
      </c>
      <c r="I126" s="89" t="str">
        <f t="shared" ca="1" si="148"/>
        <v>INSERT INTO math(tangen,question,answer,editor,date,count) VALUES('m6400','\\(\\quad (x-6)(x+6)= \\)','\\(\\quad x^2-36 \\)','harazono',NOW(),0);</v>
      </c>
      <c r="J126" s="1"/>
      <c r="K126" t="str">
        <f t="shared" ca="1" si="149"/>
        <v>(x-6)(x+6)</v>
      </c>
      <c r="L126" t="str">
        <f t="shared" ca="1" si="150"/>
        <v/>
      </c>
      <c r="M126" s="4" t="s">
        <v>13</v>
      </c>
      <c r="N126" s="5" t="s">
        <v>251</v>
      </c>
      <c r="O126" t="str">
        <f t="shared" ca="1" si="151"/>
        <v>-36</v>
      </c>
      <c r="Q126" s="78" t="s">
        <v>229</v>
      </c>
      <c r="R126" t="str">
        <f t="shared" ca="1" si="152"/>
        <v>(x-6)(x+6)=</v>
      </c>
      <c r="S126" t="s">
        <v>230</v>
      </c>
      <c r="T126" s="78" t="s">
        <v>229</v>
      </c>
      <c r="U126" t="str">
        <f t="shared" ca="1" si="153"/>
        <v>x^2-36</v>
      </c>
      <c r="V126" t="s">
        <v>230</v>
      </c>
      <c r="W126" t="str">
        <f t="shared" ca="1" si="154"/>
        <v>\\(\\quad (x-6)(x+6)= \\)</v>
      </c>
      <c r="X126" t="str">
        <f t="shared" ca="1" si="155"/>
        <v>\\(\\quad x^2-36 \\)</v>
      </c>
      <c r="AL126" s="20" t="str">
        <f t="shared" ca="1" si="156"/>
        <v>(x</v>
      </c>
      <c r="AM126" t="str">
        <f t="shared" ca="1" si="157"/>
        <v>-</v>
      </c>
      <c r="AN126">
        <f t="shared" ca="1" si="158"/>
        <v>6</v>
      </c>
      <c r="AO126" s="20" t="str">
        <f t="shared" ca="1" si="159"/>
        <v>)</v>
      </c>
      <c r="AP126" s="5" t="str">
        <f t="shared" ca="1" si="160"/>
        <v>(x</v>
      </c>
      <c r="AQ126" t="str">
        <f t="shared" ca="1" si="161"/>
        <v>+</v>
      </c>
      <c r="AR126">
        <f t="shared" ca="1" si="162"/>
        <v>6</v>
      </c>
      <c r="AS126" t="str">
        <f t="shared" ca="1" si="163"/>
        <v>)</v>
      </c>
      <c r="AT126" s="1">
        <f t="shared" ca="1" si="144"/>
        <v>-6</v>
      </c>
      <c r="AU126" s="1">
        <f t="shared" ca="1" si="144"/>
        <v>6</v>
      </c>
      <c r="AV126" s="1">
        <f t="shared" ca="1" si="164"/>
        <v>6</v>
      </c>
      <c r="AW126" s="8">
        <f t="shared" ca="1" si="165"/>
        <v>0</v>
      </c>
      <c r="AX126" s="8">
        <f t="shared" ca="1" si="166"/>
        <v>-36</v>
      </c>
      <c r="AY126" t="str">
        <f t="shared" ca="1" si="167"/>
        <v>(x-6)(x+6)</v>
      </c>
      <c r="BA126" t="str">
        <f t="shared" ca="1" si="168"/>
        <v/>
      </c>
      <c r="BB126" s="7" t="str">
        <f t="shared" ca="1" si="169"/>
        <v/>
      </c>
      <c r="BC126" s="6" t="str">
        <f t="shared" ca="1" si="170"/>
        <v/>
      </c>
      <c r="BD126" t="str">
        <f t="shared" ca="1" si="171"/>
        <v>-</v>
      </c>
      <c r="BE126" s="8">
        <f t="shared" ca="1" si="172"/>
        <v>36</v>
      </c>
      <c r="BF126" t="s">
        <v>13</v>
      </c>
      <c r="BG126" t="s">
        <v>345</v>
      </c>
      <c r="BH126">
        <f t="shared" ca="1" si="173"/>
        <v>6400</v>
      </c>
    </row>
    <row r="127" spans="2:60" x14ac:dyDescent="0.55000000000000004">
      <c r="B127" s="27">
        <v>79</v>
      </c>
      <c r="C127" s="1" t="s">
        <v>5</v>
      </c>
      <c r="D127" s="51" t="s">
        <v>60</v>
      </c>
      <c r="E127" s="50" t="str">
        <f t="shared" ca="1" si="145"/>
        <v>m6400</v>
      </c>
      <c r="F127" s="50" t="str">
        <f t="shared" ca="1" si="146"/>
        <v>\\(\\quad (x+3)(x-6)= \\)</v>
      </c>
      <c r="G127" s="50" t="str">
        <f t="shared" ca="1" si="147"/>
        <v>\\(\\quad x^2-3x-18 \\)</v>
      </c>
      <c r="H127" s="50" t="s">
        <v>62</v>
      </c>
      <c r="I127" s="89" t="str">
        <f t="shared" ca="1" si="148"/>
        <v>INSERT INTO math(tangen,question,answer,editor,date,count) VALUES('m6400','\\(\\quad (x+3)(x-6)= \\)','\\(\\quad x^2-3x-18 \\)','harazono',NOW(),0);</v>
      </c>
      <c r="J127" s="1"/>
      <c r="K127" t="str">
        <f t="shared" ca="1" si="149"/>
        <v>(x+3)(x-6)</v>
      </c>
      <c r="L127" t="str">
        <f t="shared" ca="1" si="150"/>
        <v/>
      </c>
      <c r="M127" s="4" t="s">
        <v>13</v>
      </c>
      <c r="N127" s="5" t="s">
        <v>251</v>
      </c>
      <c r="O127" t="str">
        <f t="shared" ca="1" si="151"/>
        <v>-3x-18</v>
      </c>
      <c r="Q127" s="78" t="s">
        <v>229</v>
      </c>
      <c r="R127" t="str">
        <f t="shared" ca="1" si="152"/>
        <v>(x+3)(x-6)=</v>
      </c>
      <c r="S127" t="s">
        <v>230</v>
      </c>
      <c r="T127" s="78" t="s">
        <v>229</v>
      </c>
      <c r="U127" t="str">
        <f t="shared" ca="1" si="153"/>
        <v>x^2-3x-18</v>
      </c>
      <c r="V127" t="s">
        <v>230</v>
      </c>
      <c r="W127" t="str">
        <f t="shared" ca="1" si="154"/>
        <v>\\(\\quad (x+3)(x-6)= \\)</v>
      </c>
      <c r="X127" t="str">
        <f t="shared" ca="1" si="155"/>
        <v>\\(\\quad x^2-3x-18 \\)</v>
      </c>
      <c r="AL127" s="20" t="str">
        <f t="shared" ca="1" si="156"/>
        <v>(x</v>
      </c>
      <c r="AM127" t="str">
        <f t="shared" ca="1" si="157"/>
        <v>+</v>
      </c>
      <c r="AN127">
        <f t="shared" ca="1" si="158"/>
        <v>3</v>
      </c>
      <c r="AO127" s="20" t="str">
        <f t="shared" ca="1" si="159"/>
        <v>)</v>
      </c>
      <c r="AP127" s="5" t="str">
        <f t="shared" ca="1" si="160"/>
        <v>(x</v>
      </c>
      <c r="AQ127" t="str">
        <f t="shared" ca="1" si="161"/>
        <v>-</v>
      </c>
      <c r="AR127">
        <f t="shared" ca="1" si="162"/>
        <v>6</v>
      </c>
      <c r="AS127" t="str">
        <f t="shared" ca="1" si="163"/>
        <v>)</v>
      </c>
      <c r="AT127" s="1">
        <f t="shared" ca="1" si="144"/>
        <v>3</v>
      </c>
      <c r="AU127" s="1">
        <f t="shared" ca="1" si="144"/>
        <v>-6</v>
      </c>
      <c r="AV127" s="1">
        <f t="shared" ca="1" si="164"/>
        <v>-6</v>
      </c>
      <c r="AW127" s="8">
        <f t="shared" ca="1" si="165"/>
        <v>-3</v>
      </c>
      <c r="AX127" s="8">
        <f t="shared" ca="1" si="166"/>
        <v>-18</v>
      </c>
      <c r="AY127" t="str">
        <f t="shared" ca="1" si="167"/>
        <v>(x+3)(x-6)</v>
      </c>
      <c r="BA127" t="str">
        <f t="shared" ca="1" si="168"/>
        <v>-</v>
      </c>
      <c r="BB127" s="7">
        <f t="shared" ca="1" si="169"/>
        <v>3</v>
      </c>
      <c r="BC127" s="6" t="str">
        <f t="shared" ca="1" si="170"/>
        <v>x</v>
      </c>
      <c r="BD127" t="str">
        <f t="shared" ca="1" si="171"/>
        <v>-</v>
      </c>
      <c r="BE127" s="8">
        <f t="shared" ca="1" si="172"/>
        <v>18</v>
      </c>
      <c r="BF127" t="s">
        <v>13</v>
      </c>
      <c r="BG127" t="s">
        <v>345</v>
      </c>
      <c r="BH127">
        <f t="shared" ca="1" si="173"/>
        <v>6400</v>
      </c>
    </row>
    <row r="128" spans="2:60" x14ac:dyDescent="0.55000000000000004">
      <c r="B128" s="27">
        <v>80</v>
      </c>
      <c r="C128" s="1" t="s">
        <v>5</v>
      </c>
      <c r="D128" s="51" t="s">
        <v>60</v>
      </c>
      <c r="E128" s="50" t="str">
        <f t="shared" ca="1" si="145"/>
        <v>m6400</v>
      </c>
      <c r="F128" s="50" t="str">
        <f t="shared" ca="1" si="146"/>
        <v>\\(\\quad (x+8)(x+7)= \\)</v>
      </c>
      <c r="G128" s="50" t="str">
        <f t="shared" ca="1" si="147"/>
        <v>\\(\\quad x^2+15x+56 \\)</v>
      </c>
      <c r="H128" s="50" t="s">
        <v>62</v>
      </c>
      <c r="I128" s="89" t="str">
        <f t="shared" ca="1" si="148"/>
        <v>INSERT INTO math(tangen,question,answer,editor,date,count) VALUES('m6400','\\(\\quad (x+8)(x+7)= \\)','\\(\\quad x^2+15x+56 \\)','harazono',NOW(),0);</v>
      </c>
      <c r="J128" s="1"/>
      <c r="K128" t="str">
        <f t="shared" ca="1" si="149"/>
        <v>(x+8)(x+7)</v>
      </c>
      <c r="L128" t="str">
        <f t="shared" ca="1" si="150"/>
        <v/>
      </c>
      <c r="M128" s="4" t="s">
        <v>13</v>
      </c>
      <c r="N128" s="5" t="s">
        <v>251</v>
      </c>
      <c r="O128" t="str">
        <f t="shared" ca="1" si="151"/>
        <v>+15x+56</v>
      </c>
      <c r="Q128" s="78" t="s">
        <v>229</v>
      </c>
      <c r="R128" t="str">
        <f t="shared" ca="1" si="152"/>
        <v>(x+8)(x+7)=</v>
      </c>
      <c r="S128" t="s">
        <v>230</v>
      </c>
      <c r="T128" s="78" t="s">
        <v>229</v>
      </c>
      <c r="U128" t="str">
        <f t="shared" ca="1" si="153"/>
        <v>x^2+15x+56</v>
      </c>
      <c r="V128" t="s">
        <v>230</v>
      </c>
      <c r="W128" t="str">
        <f t="shared" ca="1" si="154"/>
        <v>\\(\\quad (x+8)(x+7)= \\)</v>
      </c>
      <c r="X128" t="str">
        <f t="shared" ca="1" si="155"/>
        <v>\\(\\quad x^2+15x+56 \\)</v>
      </c>
      <c r="AL128" s="20" t="str">
        <f t="shared" ca="1" si="156"/>
        <v>(x</v>
      </c>
      <c r="AM128" t="str">
        <f t="shared" ca="1" si="157"/>
        <v>+</v>
      </c>
      <c r="AN128">
        <f t="shared" ca="1" si="158"/>
        <v>8</v>
      </c>
      <c r="AO128" s="20" t="str">
        <f t="shared" ca="1" si="159"/>
        <v>)</v>
      </c>
      <c r="AP128" s="5" t="str">
        <f t="shared" ca="1" si="160"/>
        <v>(x</v>
      </c>
      <c r="AQ128" t="str">
        <f t="shared" ca="1" si="161"/>
        <v>+</v>
      </c>
      <c r="AR128">
        <f t="shared" ca="1" si="162"/>
        <v>7</v>
      </c>
      <c r="AS128" t="str">
        <f t="shared" ca="1" si="163"/>
        <v>)</v>
      </c>
      <c r="AT128" s="1">
        <f t="shared" ca="1" si="144"/>
        <v>8</v>
      </c>
      <c r="AU128" s="1">
        <f t="shared" ca="1" si="144"/>
        <v>7</v>
      </c>
      <c r="AV128" s="1">
        <f t="shared" ca="1" si="164"/>
        <v>7</v>
      </c>
      <c r="AW128" s="8">
        <f t="shared" ca="1" si="165"/>
        <v>15</v>
      </c>
      <c r="AX128" s="8">
        <f t="shared" ca="1" si="166"/>
        <v>56</v>
      </c>
      <c r="AY128" t="str">
        <f t="shared" ca="1" si="167"/>
        <v>(x+8)(x+7)</v>
      </c>
      <c r="BA128" t="str">
        <f t="shared" ca="1" si="168"/>
        <v>+</v>
      </c>
      <c r="BB128" s="7">
        <f t="shared" ca="1" si="169"/>
        <v>15</v>
      </c>
      <c r="BC128" s="6" t="str">
        <f t="shared" ca="1" si="170"/>
        <v>x</v>
      </c>
      <c r="BD128" t="str">
        <f t="shared" ca="1" si="171"/>
        <v>+</v>
      </c>
      <c r="BE128" s="8">
        <f t="shared" ca="1" si="172"/>
        <v>56</v>
      </c>
      <c r="BF128" t="s">
        <v>13</v>
      </c>
      <c r="BG128" t="s">
        <v>345</v>
      </c>
      <c r="BH128">
        <f t="shared" ca="1" si="173"/>
        <v>6400</v>
      </c>
    </row>
    <row r="129" spans="2:60" x14ac:dyDescent="0.55000000000000004">
      <c r="B129" s="27">
        <v>81</v>
      </c>
      <c r="C129" s="1" t="s">
        <v>5</v>
      </c>
      <c r="D129" s="51" t="s">
        <v>60</v>
      </c>
      <c r="E129" s="50" t="str">
        <f t="shared" ca="1" si="145"/>
        <v>m6400</v>
      </c>
      <c r="F129" s="50" t="str">
        <f t="shared" ca="1" si="146"/>
        <v>\\(\\quad (x+4)(x-1)= \\)</v>
      </c>
      <c r="G129" s="50" t="str">
        <f t="shared" ca="1" si="147"/>
        <v>\\(\\quad x^2+3x-4 \\)</v>
      </c>
      <c r="H129" s="50" t="s">
        <v>62</v>
      </c>
      <c r="I129" s="89" t="str">
        <f t="shared" ca="1" si="148"/>
        <v>INSERT INTO math(tangen,question,answer,editor,date,count) VALUES('m6400','\\(\\quad (x+4)(x-1)= \\)','\\(\\quad x^2+3x-4 \\)','harazono',NOW(),0);</v>
      </c>
      <c r="J129" s="1"/>
      <c r="K129" t="str">
        <f t="shared" ca="1" si="149"/>
        <v>(x+4)(x-1)</v>
      </c>
      <c r="L129" t="str">
        <f t="shared" ca="1" si="150"/>
        <v/>
      </c>
      <c r="M129" s="4" t="s">
        <v>13</v>
      </c>
      <c r="N129" s="5" t="s">
        <v>251</v>
      </c>
      <c r="O129" t="str">
        <f t="shared" ca="1" si="151"/>
        <v>+3x-4</v>
      </c>
      <c r="Q129" s="78" t="s">
        <v>229</v>
      </c>
      <c r="R129" t="str">
        <f t="shared" ca="1" si="152"/>
        <v>(x+4)(x-1)=</v>
      </c>
      <c r="S129" t="s">
        <v>230</v>
      </c>
      <c r="T129" s="78" t="s">
        <v>229</v>
      </c>
      <c r="U129" t="str">
        <f t="shared" ca="1" si="153"/>
        <v>x^2+3x-4</v>
      </c>
      <c r="V129" t="s">
        <v>230</v>
      </c>
      <c r="W129" t="str">
        <f t="shared" ca="1" si="154"/>
        <v>\\(\\quad (x+4)(x-1)= \\)</v>
      </c>
      <c r="X129" t="str">
        <f t="shared" ca="1" si="155"/>
        <v>\\(\\quad x^2+3x-4 \\)</v>
      </c>
      <c r="AL129" s="20" t="str">
        <f t="shared" ca="1" si="156"/>
        <v>(x</v>
      </c>
      <c r="AM129" t="str">
        <f t="shared" ca="1" si="157"/>
        <v>+</v>
      </c>
      <c r="AN129">
        <f t="shared" ca="1" si="158"/>
        <v>4</v>
      </c>
      <c r="AO129" s="20" t="str">
        <f t="shared" ca="1" si="159"/>
        <v>)</v>
      </c>
      <c r="AP129" s="5" t="str">
        <f t="shared" ca="1" si="160"/>
        <v>(x</v>
      </c>
      <c r="AQ129" t="str">
        <f t="shared" ca="1" si="161"/>
        <v>-</v>
      </c>
      <c r="AR129">
        <f t="shared" ca="1" si="162"/>
        <v>1</v>
      </c>
      <c r="AS129" t="str">
        <f t="shared" ca="1" si="163"/>
        <v>)</v>
      </c>
      <c r="AT129" s="1">
        <f t="shared" ca="1" si="144"/>
        <v>4</v>
      </c>
      <c r="AU129" s="1">
        <f t="shared" ca="1" si="144"/>
        <v>-1</v>
      </c>
      <c r="AV129" s="1">
        <f t="shared" ca="1" si="164"/>
        <v>-1</v>
      </c>
      <c r="AW129" s="8">
        <f t="shared" ca="1" si="165"/>
        <v>3</v>
      </c>
      <c r="AX129" s="8">
        <f t="shared" ca="1" si="166"/>
        <v>-4</v>
      </c>
      <c r="AY129" t="str">
        <f t="shared" ca="1" si="167"/>
        <v>(x+4)(x-1)</v>
      </c>
      <c r="BA129" t="str">
        <f t="shared" ca="1" si="168"/>
        <v>+</v>
      </c>
      <c r="BB129" s="7">
        <f t="shared" ca="1" si="169"/>
        <v>3</v>
      </c>
      <c r="BC129" s="6" t="str">
        <f t="shared" ca="1" si="170"/>
        <v>x</v>
      </c>
      <c r="BD129" t="str">
        <f t="shared" ca="1" si="171"/>
        <v>-</v>
      </c>
      <c r="BE129" s="8">
        <f t="shared" ca="1" si="172"/>
        <v>4</v>
      </c>
      <c r="BF129" t="s">
        <v>13</v>
      </c>
      <c r="BG129" t="s">
        <v>345</v>
      </c>
      <c r="BH129">
        <f t="shared" ca="1" si="173"/>
        <v>6400</v>
      </c>
    </row>
    <row r="130" spans="2:60" x14ac:dyDescent="0.55000000000000004">
      <c r="B130" s="27">
        <v>82</v>
      </c>
      <c r="C130" s="1" t="s">
        <v>5</v>
      </c>
      <c r="D130" s="51" t="s">
        <v>60</v>
      </c>
      <c r="E130" s="50" t="str">
        <f t="shared" ca="1" si="145"/>
        <v>m6400</v>
      </c>
      <c r="F130" s="50" t="str">
        <f t="shared" ca="1" si="146"/>
        <v>\\(\\quad (x+7)(x+3)= \\)</v>
      </c>
      <c r="G130" s="50" t="str">
        <f t="shared" ca="1" si="147"/>
        <v>\\(\\quad x^2+10x+21 \\)</v>
      </c>
      <c r="H130" s="50" t="s">
        <v>62</v>
      </c>
      <c r="I130" s="89" t="str">
        <f t="shared" ca="1" si="148"/>
        <v>INSERT INTO math(tangen,question,answer,editor,date,count) VALUES('m6400','\\(\\quad (x+7)(x+3)= \\)','\\(\\quad x^2+10x+21 \\)','harazono',NOW(),0);</v>
      </c>
      <c r="J130" s="1"/>
      <c r="K130" t="str">
        <f t="shared" ca="1" si="149"/>
        <v>(x+7)(x+3)</v>
      </c>
      <c r="L130" t="str">
        <f t="shared" ca="1" si="150"/>
        <v/>
      </c>
      <c r="M130" s="4" t="s">
        <v>13</v>
      </c>
      <c r="N130" s="5" t="s">
        <v>251</v>
      </c>
      <c r="O130" t="str">
        <f t="shared" ca="1" si="151"/>
        <v>+10x+21</v>
      </c>
      <c r="Q130" s="78" t="s">
        <v>229</v>
      </c>
      <c r="R130" t="str">
        <f t="shared" ca="1" si="152"/>
        <v>(x+7)(x+3)=</v>
      </c>
      <c r="S130" t="s">
        <v>230</v>
      </c>
      <c r="T130" s="78" t="s">
        <v>229</v>
      </c>
      <c r="U130" t="str">
        <f t="shared" ca="1" si="153"/>
        <v>x^2+10x+21</v>
      </c>
      <c r="V130" t="s">
        <v>230</v>
      </c>
      <c r="W130" t="str">
        <f t="shared" ca="1" si="154"/>
        <v>\\(\\quad (x+7)(x+3)= \\)</v>
      </c>
      <c r="X130" t="str">
        <f t="shared" ca="1" si="155"/>
        <v>\\(\\quad x^2+10x+21 \\)</v>
      </c>
      <c r="AL130" s="20" t="str">
        <f t="shared" ca="1" si="156"/>
        <v>(x</v>
      </c>
      <c r="AM130" t="str">
        <f t="shared" ca="1" si="157"/>
        <v>+</v>
      </c>
      <c r="AN130">
        <f t="shared" ca="1" si="158"/>
        <v>7</v>
      </c>
      <c r="AO130" s="20" t="str">
        <f t="shared" ca="1" si="159"/>
        <v>)</v>
      </c>
      <c r="AP130" s="5" t="str">
        <f t="shared" ca="1" si="160"/>
        <v>(x</v>
      </c>
      <c r="AQ130" t="str">
        <f t="shared" ca="1" si="161"/>
        <v>+</v>
      </c>
      <c r="AR130">
        <f t="shared" ca="1" si="162"/>
        <v>3</v>
      </c>
      <c r="AS130" t="str">
        <f t="shared" ca="1" si="163"/>
        <v>)</v>
      </c>
      <c r="AT130" s="1">
        <f t="shared" ca="1" si="144"/>
        <v>7</v>
      </c>
      <c r="AU130" s="1">
        <f t="shared" ca="1" si="144"/>
        <v>3</v>
      </c>
      <c r="AV130" s="1">
        <f t="shared" ca="1" si="164"/>
        <v>3</v>
      </c>
      <c r="AW130" s="8">
        <f t="shared" ca="1" si="165"/>
        <v>10</v>
      </c>
      <c r="AX130" s="8">
        <f t="shared" ca="1" si="166"/>
        <v>21</v>
      </c>
      <c r="AY130" t="str">
        <f t="shared" ca="1" si="167"/>
        <v>(x+7)(x+3)</v>
      </c>
      <c r="BA130" t="str">
        <f t="shared" ca="1" si="168"/>
        <v>+</v>
      </c>
      <c r="BB130" s="7">
        <f t="shared" ca="1" si="169"/>
        <v>10</v>
      </c>
      <c r="BC130" s="6" t="str">
        <f t="shared" ca="1" si="170"/>
        <v>x</v>
      </c>
      <c r="BD130" t="str">
        <f t="shared" ca="1" si="171"/>
        <v>+</v>
      </c>
      <c r="BE130" s="8">
        <f t="shared" ca="1" si="172"/>
        <v>21</v>
      </c>
      <c r="BF130" t="s">
        <v>13</v>
      </c>
      <c r="BG130" t="s">
        <v>345</v>
      </c>
      <c r="BH130">
        <f t="shared" ca="1" si="173"/>
        <v>6400</v>
      </c>
    </row>
    <row r="131" spans="2:60" x14ac:dyDescent="0.55000000000000004">
      <c r="B131" s="27">
        <v>83</v>
      </c>
      <c r="C131" s="1" t="s">
        <v>5</v>
      </c>
      <c r="D131" s="51" t="s">
        <v>60</v>
      </c>
      <c r="E131" s="50" t="str">
        <f t="shared" ca="1" si="145"/>
        <v>m5700</v>
      </c>
      <c r="F131" s="50" t="str">
        <f t="shared" ca="1" si="146"/>
        <v>\\(\\quad (x-3)×x= \\)</v>
      </c>
      <c r="G131" s="50" t="str">
        <f t="shared" ca="1" si="147"/>
        <v>\\(\\quad x^2-3x \\)</v>
      </c>
      <c r="H131" s="50" t="s">
        <v>62</v>
      </c>
      <c r="I131" s="89" t="str">
        <f t="shared" ca="1" si="148"/>
        <v>INSERT INTO math(tangen,question,answer,editor,date,count) VALUES('m5700','\\(\\quad (x-3)×x= \\)','\\(\\quad x^2-3x \\)','harazono',NOW(),0);</v>
      </c>
      <c r="J131" s="1"/>
      <c r="K131" t="str">
        <f t="shared" ca="1" si="149"/>
        <v>(x-3)×x</v>
      </c>
      <c r="L131" t="str">
        <f t="shared" ca="1" si="150"/>
        <v/>
      </c>
      <c r="M131" s="4" t="s">
        <v>13</v>
      </c>
      <c r="N131" s="5" t="s">
        <v>251</v>
      </c>
      <c r="O131" t="str">
        <f t="shared" ca="1" si="151"/>
        <v>-3x</v>
      </c>
      <c r="Q131" s="78" t="s">
        <v>229</v>
      </c>
      <c r="R131" t="str">
        <f t="shared" ca="1" si="152"/>
        <v>(x-3)×x=</v>
      </c>
      <c r="S131" t="s">
        <v>230</v>
      </c>
      <c r="T131" s="78" t="s">
        <v>229</v>
      </c>
      <c r="U131" t="str">
        <f t="shared" ca="1" si="153"/>
        <v>x^2-3x</v>
      </c>
      <c r="V131" t="s">
        <v>230</v>
      </c>
      <c r="W131" t="str">
        <f t="shared" ca="1" si="154"/>
        <v>\\(\\quad (x-3)×x= \\)</v>
      </c>
      <c r="X131" t="str">
        <f t="shared" ca="1" si="155"/>
        <v>\\(\\quad x^2-3x \\)</v>
      </c>
      <c r="AL131" s="20" t="str">
        <f t="shared" ca="1" si="156"/>
        <v>(x</v>
      </c>
      <c r="AM131" t="str">
        <f t="shared" ca="1" si="157"/>
        <v>-</v>
      </c>
      <c r="AN131">
        <f t="shared" ca="1" si="158"/>
        <v>3</v>
      </c>
      <c r="AO131" s="20" t="str">
        <f t="shared" ca="1" si="159"/>
        <v>)</v>
      </c>
      <c r="AP131" s="5" t="str">
        <f t="shared" ca="1" si="160"/>
        <v>×x</v>
      </c>
      <c r="AQ131" t="str">
        <f t="shared" ca="1" si="161"/>
        <v/>
      </c>
      <c r="AR131" t="str">
        <f t="shared" ca="1" si="162"/>
        <v/>
      </c>
      <c r="AS131" t="str">
        <f t="shared" ca="1" si="163"/>
        <v/>
      </c>
      <c r="AT131" s="1">
        <f t="shared" ca="1" si="144"/>
        <v>-3</v>
      </c>
      <c r="AU131" s="1">
        <f t="shared" ca="1" si="144"/>
        <v>0</v>
      </c>
      <c r="AV131" s="1">
        <f t="shared" ca="1" si="164"/>
        <v>0</v>
      </c>
      <c r="AW131" s="8">
        <f t="shared" ca="1" si="165"/>
        <v>-3</v>
      </c>
      <c r="AX131" s="8">
        <f t="shared" ca="1" si="166"/>
        <v>0</v>
      </c>
      <c r="AY131" t="str">
        <f t="shared" ca="1" si="167"/>
        <v>(x-3)×x</v>
      </c>
      <c r="BA131" t="str">
        <f t="shared" ca="1" si="168"/>
        <v>-</v>
      </c>
      <c r="BB131" s="7">
        <f t="shared" ca="1" si="169"/>
        <v>3</v>
      </c>
      <c r="BC131" s="6" t="str">
        <f t="shared" ca="1" si="170"/>
        <v>x</v>
      </c>
      <c r="BD131" t="str">
        <f t="shared" ca="1" si="171"/>
        <v/>
      </c>
      <c r="BE131" s="8" t="str">
        <f t="shared" ca="1" si="172"/>
        <v/>
      </c>
      <c r="BF131" t="s">
        <v>13</v>
      </c>
      <c r="BG131" t="s">
        <v>345</v>
      </c>
      <c r="BH131">
        <f t="shared" ca="1" si="173"/>
        <v>5700</v>
      </c>
    </row>
    <row r="132" spans="2:60" x14ac:dyDescent="0.55000000000000004">
      <c r="B132" s="27">
        <v>84</v>
      </c>
      <c r="C132" s="1" t="s">
        <v>5</v>
      </c>
      <c r="D132" s="51" t="s">
        <v>60</v>
      </c>
      <c r="E132" s="50" t="str">
        <f t="shared" ca="1" si="145"/>
        <v>m6400</v>
      </c>
      <c r="F132" s="50" t="str">
        <f t="shared" ca="1" si="146"/>
        <v>\\(\\quad (x-2)(x-8)= \\)</v>
      </c>
      <c r="G132" s="50" t="str">
        <f t="shared" ca="1" si="147"/>
        <v>\\(\\quad x^2-10x+16 \\)</v>
      </c>
      <c r="H132" s="50" t="s">
        <v>62</v>
      </c>
      <c r="I132" s="89" t="str">
        <f t="shared" ca="1" si="148"/>
        <v>INSERT INTO math(tangen,question,answer,editor,date,count) VALUES('m6400','\\(\\quad (x-2)(x-8)= \\)','\\(\\quad x^2-10x+16 \\)','harazono',NOW(),0);</v>
      </c>
      <c r="J132" s="1"/>
      <c r="K132" t="str">
        <f t="shared" ca="1" si="149"/>
        <v>(x-2)(x-8)</v>
      </c>
      <c r="L132" t="str">
        <f t="shared" ca="1" si="150"/>
        <v/>
      </c>
      <c r="M132" s="4" t="s">
        <v>13</v>
      </c>
      <c r="N132" s="5" t="s">
        <v>251</v>
      </c>
      <c r="O132" t="str">
        <f t="shared" ca="1" si="151"/>
        <v>-10x+16</v>
      </c>
      <c r="Q132" s="78" t="s">
        <v>229</v>
      </c>
      <c r="R132" t="str">
        <f t="shared" ca="1" si="152"/>
        <v>(x-2)(x-8)=</v>
      </c>
      <c r="S132" t="s">
        <v>230</v>
      </c>
      <c r="T132" s="78" t="s">
        <v>229</v>
      </c>
      <c r="U132" t="str">
        <f t="shared" ca="1" si="153"/>
        <v>x^2-10x+16</v>
      </c>
      <c r="V132" t="s">
        <v>230</v>
      </c>
      <c r="W132" t="str">
        <f t="shared" ca="1" si="154"/>
        <v>\\(\\quad (x-2)(x-8)= \\)</v>
      </c>
      <c r="X132" t="str">
        <f t="shared" ca="1" si="155"/>
        <v>\\(\\quad x^2-10x+16 \\)</v>
      </c>
      <c r="AL132" s="20" t="str">
        <f t="shared" ca="1" si="156"/>
        <v>(x</v>
      </c>
      <c r="AM132" t="str">
        <f t="shared" ca="1" si="157"/>
        <v>-</v>
      </c>
      <c r="AN132">
        <f t="shared" ca="1" si="158"/>
        <v>2</v>
      </c>
      <c r="AO132" s="20" t="str">
        <f t="shared" ca="1" si="159"/>
        <v>)</v>
      </c>
      <c r="AP132" s="5" t="str">
        <f t="shared" ca="1" si="160"/>
        <v>(x</v>
      </c>
      <c r="AQ132" t="str">
        <f t="shared" ca="1" si="161"/>
        <v>-</v>
      </c>
      <c r="AR132">
        <f t="shared" ca="1" si="162"/>
        <v>8</v>
      </c>
      <c r="AS132" t="str">
        <f t="shared" ca="1" si="163"/>
        <v>)</v>
      </c>
      <c r="AT132" s="1">
        <f t="shared" ca="1" si="144"/>
        <v>-2</v>
      </c>
      <c r="AU132" s="1">
        <f t="shared" ca="1" si="144"/>
        <v>-8</v>
      </c>
      <c r="AV132" s="1">
        <f t="shared" ca="1" si="164"/>
        <v>-8</v>
      </c>
      <c r="AW132" s="8">
        <f t="shared" ca="1" si="165"/>
        <v>-10</v>
      </c>
      <c r="AX132" s="8">
        <f t="shared" ca="1" si="166"/>
        <v>16</v>
      </c>
      <c r="AY132" t="str">
        <f t="shared" ca="1" si="167"/>
        <v>(x-2)(x-8)</v>
      </c>
      <c r="BA132" t="str">
        <f t="shared" ca="1" si="168"/>
        <v>-</v>
      </c>
      <c r="BB132" s="7">
        <f t="shared" ca="1" si="169"/>
        <v>10</v>
      </c>
      <c r="BC132" s="6" t="str">
        <f t="shared" ca="1" si="170"/>
        <v>x</v>
      </c>
      <c r="BD132" t="str">
        <f t="shared" ca="1" si="171"/>
        <v>+</v>
      </c>
      <c r="BE132" s="8">
        <f t="shared" ca="1" si="172"/>
        <v>16</v>
      </c>
      <c r="BF132" t="s">
        <v>13</v>
      </c>
      <c r="BG132" t="s">
        <v>345</v>
      </c>
      <c r="BH132">
        <f t="shared" ca="1" si="173"/>
        <v>6400</v>
      </c>
    </row>
    <row r="133" spans="2:60" x14ac:dyDescent="0.55000000000000004">
      <c r="B133" s="27">
        <v>85</v>
      </c>
      <c r="C133" s="1" t="s">
        <v>5</v>
      </c>
      <c r="D133" s="51" t="s">
        <v>60</v>
      </c>
      <c r="E133" s="50" t="str">
        <f t="shared" ca="1" si="145"/>
        <v>m6400</v>
      </c>
      <c r="F133" s="50" t="str">
        <f t="shared" ca="1" si="146"/>
        <v>\\(\\quad (x+1)(x+6)= \\)</v>
      </c>
      <c r="G133" s="50" t="str">
        <f t="shared" ca="1" si="147"/>
        <v>\\(\\quad x^2+7x+6 \\)</v>
      </c>
      <c r="H133" s="50" t="s">
        <v>62</v>
      </c>
      <c r="I133" s="89" t="str">
        <f t="shared" ca="1" si="148"/>
        <v>INSERT INTO math(tangen,question,answer,editor,date,count) VALUES('m6400','\\(\\quad (x+1)(x+6)= \\)','\\(\\quad x^2+7x+6 \\)','harazono',NOW(),0);</v>
      </c>
      <c r="J133" s="1"/>
      <c r="K133" t="str">
        <f t="shared" ca="1" si="149"/>
        <v>(x+1)(x+6)</v>
      </c>
      <c r="L133" t="str">
        <f t="shared" ca="1" si="150"/>
        <v/>
      </c>
      <c r="M133" s="4" t="s">
        <v>13</v>
      </c>
      <c r="N133" s="5" t="s">
        <v>251</v>
      </c>
      <c r="O133" t="str">
        <f t="shared" ca="1" si="151"/>
        <v>+7x+6</v>
      </c>
      <c r="Q133" s="78" t="s">
        <v>229</v>
      </c>
      <c r="R133" t="str">
        <f t="shared" ca="1" si="152"/>
        <v>(x+1)(x+6)=</v>
      </c>
      <c r="S133" t="s">
        <v>230</v>
      </c>
      <c r="T133" s="78" t="s">
        <v>229</v>
      </c>
      <c r="U133" t="str">
        <f t="shared" ca="1" si="153"/>
        <v>x^2+7x+6</v>
      </c>
      <c r="V133" t="s">
        <v>230</v>
      </c>
      <c r="W133" t="str">
        <f t="shared" ca="1" si="154"/>
        <v>\\(\\quad (x+1)(x+6)= \\)</v>
      </c>
      <c r="X133" t="str">
        <f t="shared" ca="1" si="155"/>
        <v>\\(\\quad x^2+7x+6 \\)</v>
      </c>
      <c r="AL133" s="20" t="str">
        <f t="shared" ca="1" si="156"/>
        <v>(x</v>
      </c>
      <c r="AM133" t="str">
        <f t="shared" ca="1" si="157"/>
        <v>+</v>
      </c>
      <c r="AN133">
        <f t="shared" ca="1" si="158"/>
        <v>1</v>
      </c>
      <c r="AO133" s="20" t="str">
        <f t="shared" ca="1" si="159"/>
        <v>)</v>
      </c>
      <c r="AP133" s="5" t="str">
        <f t="shared" ca="1" si="160"/>
        <v>(x</v>
      </c>
      <c r="AQ133" t="str">
        <f t="shared" ca="1" si="161"/>
        <v>+</v>
      </c>
      <c r="AR133">
        <f t="shared" ca="1" si="162"/>
        <v>6</v>
      </c>
      <c r="AS133" t="str">
        <f t="shared" ca="1" si="163"/>
        <v>)</v>
      </c>
      <c r="AT133" s="1">
        <f t="shared" ca="1" si="144"/>
        <v>1</v>
      </c>
      <c r="AU133" s="1">
        <f t="shared" ca="1" si="144"/>
        <v>6</v>
      </c>
      <c r="AV133" s="1">
        <f t="shared" ca="1" si="164"/>
        <v>6</v>
      </c>
      <c r="AW133" s="8">
        <f t="shared" ca="1" si="165"/>
        <v>7</v>
      </c>
      <c r="AX133" s="8">
        <f t="shared" ca="1" si="166"/>
        <v>6</v>
      </c>
      <c r="AY133" t="str">
        <f t="shared" ca="1" si="167"/>
        <v>(x+1)(x+6)</v>
      </c>
      <c r="BA133" t="str">
        <f t="shared" ca="1" si="168"/>
        <v>+</v>
      </c>
      <c r="BB133" s="7">
        <f t="shared" ca="1" si="169"/>
        <v>7</v>
      </c>
      <c r="BC133" s="6" t="str">
        <f t="shared" ca="1" si="170"/>
        <v>x</v>
      </c>
      <c r="BD133" t="str">
        <f t="shared" ca="1" si="171"/>
        <v>+</v>
      </c>
      <c r="BE133" s="8">
        <f t="shared" ca="1" si="172"/>
        <v>6</v>
      </c>
      <c r="BF133" t="s">
        <v>13</v>
      </c>
      <c r="BG133" t="s">
        <v>345</v>
      </c>
      <c r="BH133">
        <f t="shared" ca="1" si="173"/>
        <v>6400</v>
      </c>
    </row>
    <row r="134" spans="2:60" x14ac:dyDescent="0.55000000000000004">
      <c r="B134" s="27">
        <v>86</v>
      </c>
      <c r="C134" s="1" t="s">
        <v>5</v>
      </c>
      <c r="D134" s="51" t="s">
        <v>60</v>
      </c>
      <c r="E134" s="50" t="str">
        <f t="shared" ca="1" si="145"/>
        <v>m6400</v>
      </c>
      <c r="F134" s="50" t="str">
        <f t="shared" ca="1" si="146"/>
        <v>\\(\\quad (x-10)(x+3)= \\)</v>
      </c>
      <c r="G134" s="50" t="str">
        <f t="shared" ca="1" si="147"/>
        <v>\\(\\quad x^2-7x-30 \\)</v>
      </c>
      <c r="H134" s="50" t="s">
        <v>62</v>
      </c>
      <c r="I134" s="89" t="str">
        <f t="shared" ca="1" si="148"/>
        <v>INSERT INTO math(tangen,question,answer,editor,date,count) VALUES('m6400','\\(\\quad (x-10)(x+3)= \\)','\\(\\quad x^2-7x-30 \\)','harazono',NOW(),0);</v>
      </c>
      <c r="J134" s="1"/>
      <c r="K134" t="str">
        <f t="shared" ca="1" si="149"/>
        <v>(x-10)(x+3)</v>
      </c>
      <c r="L134" t="str">
        <f t="shared" ca="1" si="150"/>
        <v/>
      </c>
      <c r="M134" s="4" t="s">
        <v>13</v>
      </c>
      <c r="N134" s="5" t="s">
        <v>251</v>
      </c>
      <c r="O134" t="str">
        <f t="shared" ca="1" si="151"/>
        <v>-7x-30</v>
      </c>
      <c r="Q134" s="78" t="s">
        <v>229</v>
      </c>
      <c r="R134" t="str">
        <f t="shared" ca="1" si="152"/>
        <v>(x-10)(x+3)=</v>
      </c>
      <c r="S134" t="s">
        <v>230</v>
      </c>
      <c r="T134" s="78" t="s">
        <v>229</v>
      </c>
      <c r="U134" t="str">
        <f t="shared" ca="1" si="153"/>
        <v>x^2-7x-30</v>
      </c>
      <c r="V134" t="s">
        <v>230</v>
      </c>
      <c r="W134" t="str">
        <f t="shared" ca="1" si="154"/>
        <v>\\(\\quad (x-10)(x+3)= \\)</v>
      </c>
      <c r="X134" t="str">
        <f t="shared" ca="1" si="155"/>
        <v>\\(\\quad x^2-7x-30 \\)</v>
      </c>
      <c r="AL134" s="20" t="str">
        <f t="shared" ca="1" si="156"/>
        <v>(x</v>
      </c>
      <c r="AM134" t="str">
        <f t="shared" ca="1" si="157"/>
        <v>-</v>
      </c>
      <c r="AN134">
        <f t="shared" ca="1" si="158"/>
        <v>10</v>
      </c>
      <c r="AO134" s="20" t="str">
        <f t="shared" ca="1" si="159"/>
        <v>)</v>
      </c>
      <c r="AP134" s="5" t="str">
        <f t="shared" ca="1" si="160"/>
        <v>(x</v>
      </c>
      <c r="AQ134" t="str">
        <f t="shared" ca="1" si="161"/>
        <v>+</v>
      </c>
      <c r="AR134">
        <f t="shared" ca="1" si="162"/>
        <v>3</v>
      </c>
      <c r="AS134" t="str">
        <f t="shared" ca="1" si="163"/>
        <v>)</v>
      </c>
      <c r="AT134" s="1">
        <f t="shared" ca="1" si="144"/>
        <v>-10</v>
      </c>
      <c r="AU134" s="1">
        <f t="shared" ca="1" si="144"/>
        <v>3</v>
      </c>
      <c r="AV134" s="1">
        <f t="shared" ca="1" si="164"/>
        <v>3</v>
      </c>
      <c r="AW134" s="8">
        <f t="shared" ca="1" si="165"/>
        <v>-7</v>
      </c>
      <c r="AX134" s="8">
        <f t="shared" ca="1" si="166"/>
        <v>-30</v>
      </c>
      <c r="AY134" t="str">
        <f t="shared" ca="1" si="167"/>
        <v>(x-10)(x+3)</v>
      </c>
      <c r="BA134" t="str">
        <f t="shared" ca="1" si="168"/>
        <v>-</v>
      </c>
      <c r="BB134" s="7">
        <f t="shared" ca="1" si="169"/>
        <v>7</v>
      </c>
      <c r="BC134" s="6" t="str">
        <f t="shared" ca="1" si="170"/>
        <v>x</v>
      </c>
      <c r="BD134" t="str">
        <f t="shared" ca="1" si="171"/>
        <v>-</v>
      </c>
      <c r="BE134" s="8">
        <f t="shared" ca="1" si="172"/>
        <v>30</v>
      </c>
      <c r="BF134" t="s">
        <v>13</v>
      </c>
      <c r="BG134" t="s">
        <v>345</v>
      </c>
      <c r="BH134">
        <f t="shared" ca="1" si="173"/>
        <v>6400</v>
      </c>
    </row>
    <row r="135" spans="2:60" x14ac:dyDescent="0.55000000000000004">
      <c r="B135" s="27">
        <v>87</v>
      </c>
      <c r="C135" s="1" t="s">
        <v>5</v>
      </c>
      <c r="D135" s="51" t="s">
        <v>60</v>
      </c>
      <c r="E135" s="50" t="str">
        <f t="shared" ca="1" si="145"/>
        <v>m6400</v>
      </c>
      <c r="F135" s="50" t="str">
        <f t="shared" ca="1" si="146"/>
        <v>\\(\\quad (x-5)(x-1)= \\)</v>
      </c>
      <c r="G135" s="50" t="str">
        <f t="shared" ca="1" si="147"/>
        <v>\\(\\quad x^2-6x+5 \\)</v>
      </c>
      <c r="H135" s="50" t="s">
        <v>62</v>
      </c>
      <c r="I135" s="89" t="str">
        <f t="shared" ca="1" si="148"/>
        <v>INSERT INTO math(tangen,question,answer,editor,date,count) VALUES('m6400','\\(\\quad (x-5)(x-1)= \\)','\\(\\quad x^2-6x+5 \\)','harazono',NOW(),0);</v>
      </c>
      <c r="J135" s="1"/>
      <c r="K135" t="str">
        <f t="shared" ca="1" si="149"/>
        <v>(x-5)(x-1)</v>
      </c>
      <c r="L135" t="str">
        <f t="shared" ca="1" si="150"/>
        <v/>
      </c>
      <c r="M135" s="4" t="s">
        <v>13</v>
      </c>
      <c r="N135" s="5" t="s">
        <v>251</v>
      </c>
      <c r="O135" t="str">
        <f t="shared" ca="1" si="151"/>
        <v>-6x+5</v>
      </c>
      <c r="Q135" s="78" t="s">
        <v>229</v>
      </c>
      <c r="R135" t="str">
        <f t="shared" ca="1" si="152"/>
        <v>(x-5)(x-1)=</v>
      </c>
      <c r="S135" t="s">
        <v>230</v>
      </c>
      <c r="T135" s="78" t="s">
        <v>229</v>
      </c>
      <c r="U135" t="str">
        <f t="shared" ca="1" si="153"/>
        <v>x^2-6x+5</v>
      </c>
      <c r="V135" t="s">
        <v>230</v>
      </c>
      <c r="W135" t="str">
        <f t="shared" ca="1" si="154"/>
        <v>\\(\\quad (x-5)(x-1)= \\)</v>
      </c>
      <c r="X135" t="str">
        <f t="shared" ca="1" si="155"/>
        <v>\\(\\quad x^2-6x+5 \\)</v>
      </c>
      <c r="AL135" s="20" t="str">
        <f t="shared" ca="1" si="156"/>
        <v>(x</v>
      </c>
      <c r="AM135" t="str">
        <f t="shared" ca="1" si="157"/>
        <v>-</v>
      </c>
      <c r="AN135">
        <f t="shared" ca="1" si="158"/>
        <v>5</v>
      </c>
      <c r="AO135" s="20" t="str">
        <f t="shared" ca="1" si="159"/>
        <v>)</v>
      </c>
      <c r="AP135" s="5" t="str">
        <f t="shared" ca="1" si="160"/>
        <v>(x</v>
      </c>
      <c r="AQ135" t="str">
        <f t="shared" ca="1" si="161"/>
        <v>-</v>
      </c>
      <c r="AR135">
        <f t="shared" ca="1" si="162"/>
        <v>1</v>
      </c>
      <c r="AS135" t="str">
        <f t="shared" ca="1" si="163"/>
        <v>)</v>
      </c>
      <c r="AT135" s="1">
        <f t="shared" ca="1" si="144"/>
        <v>-5</v>
      </c>
      <c r="AU135" s="1">
        <f t="shared" ca="1" si="144"/>
        <v>-1</v>
      </c>
      <c r="AV135" s="1">
        <f t="shared" ca="1" si="164"/>
        <v>-1</v>
      </c>
      <c r="AW135" s="8">
        <f t="shared" ca="1" si="165"/>
        <v>-6</v>
      </c>
      <c r="AX135" s="8">
        <f t="shared" ca="1" si="166"/>
        <v>5</v>
      </c>
      <c r="AY135" t="str">
        <f t="shared" ca="1" si="167"/>
        <v>(x-5)(x-1)</v>
      </c>
      <c r="BA135" t="str">
        <f t="shared" ca="1" si="168"/>
        <v>-</v>
      </c>
      <c r="BB135" s="7">
        <f t="shared" ca="1" si="169"/>
        <v>6</v>
      </c>
      <c r="BC135" s="6" t="str">
        <f t="shared" ca="1" si="170"/>
        <v>x</v>
      </c>
      <c r="BD135" t="str">
        <f t="shared" ca="1" si="171"/>
        <v>+</v>
      </c>
      <c r="BE135" s="8">
        <f t="shared" ca="1" si="172"/>
        <v>5</v>
      </c>
      <c r="BF135" t="s">
        <v>13</v>
      </c>
      <c r="BG135" t="s">
        <v>345</v>
      </c>
      <c r="BH135">
        <f t="shared" ca="1" si="173"/>
        <v>6400</v>
      </c>
    </row>
    <row r="136" spans="2:60" x14ac:dyDescent="0.55000000000000004">
      <c r="B136" s="27">
        <v>88</v>
      </c>
      <c r="C136" s="1" t="s">
        <v>5</v>
      </c>
      <c r="D136" s="51" t="s">
        <v>60</v>
      </c>
      <c r="E136" s="50" t="str">
        <f t="shared" ca="1" si="145"/>
        <v>m6400</v>
      </c>
      <c r="F136" s="50" t="str">
        <f t="shared" ca="1" si="146"/>
        <v>\\(\\quad (x-6)(x-8)= \\)</v>
      </c>
      <c r="G136" s="50" t="str">
        <f t="shared" ca="1" si="147"/>
        <v>\\(\\quad x^2-14x+48 \\)</v>
      </c>
      <c r="H136" s="50" t="s">
        <v>62</v>
      </c>
      <c r="I136" s="89" t="str">
        <f t="shared" ca="1" si="148"/>
        <v>INSERT INTO math(tangen,question,answer,editor,date,count) VALUES('m6400','\\(\\quad (x-6)(x-8)= \\)','\\(\\quad x^2-14x+48 \\)','harazono',NOW(),0);</v>
      </c>
      <c r="J136" s="1"/>
      <c r="K136" t="str">
        <f t="shared" ca="1" si="149"/>
        <v>(x-6)(x-8)</v>
      </c>
      <c r="L136" t="str">
        <f t="shared" ca="1" si="150"/>
        <v/>
      </c>
      <c r="M136" s="4" t="s">
        <v>13</v>
      </c>
      <c r="N136" s="5" t="s">
        <v>251</v>
      </c>
      <c r="O136" t="str">
        <f t="shared" ca="1" si="151"/>
        <v>-14x+48</v>
      </c>
      <c r="Q136" s="78" t="s">
        <v>229</v>
      </c>
      <c r="R136" t="str">
        <f t="shared" ca="1" si="152"/>
        <v>(x-6)(x-8)=</v>
      </c>
      <c r="S136" t="s">
        <v>230</v>
      </c>
      <c r="T136" s="78" t="s">
        <v>229</v>
      </c>
      <c r="U136" t="str">
        <f t="shared" ca="1" si="153"/>
        <v>x^2-14x+48</v>
      </c>
      <c r="V136" t="s">
        <v>230</v>
      </c>
      <c r="W136" t="str">
        <f t="shared" ca="1" si="154"/>
        <v>\\(\\quad (x-6)(x-8)= \\)</v>
      </c>
      <c r="X136" t="str">
        <f t="shared" ca="1" si="155"/>
        <v>\\(\\quad x^2-14x+48 \\)</v>
      </c>
      <c r="AL136" s="20" t="str">
        <f t="shared" ca="1" si="156"/>
        <v>(x</v>
      </c>
      <c r="AM136" t="str">
        <f t="shared" ca="1" si="157"/>
        <v>-</v>
      </c>
      <c r="AN136">
        <f t="shared" ca="1" si="158"/>
        <v>6</v>
      </c>
      <c r="AO136" s="20" t="str">
        <f t="shared" ca="1" si="159"/>
        <v>)</v>
      </c>
      <c r="AP136" s="5" t="str">
        <f t="shared" ca="1" si="160"/>
        <v>(x</v>
      </c>
      <c r="AQ136" t="str">
        <f t="shared" ca="1" si="161"/>
        <v>-</v>
      </c>
      <c r="AR136">
        <f t="shared" ca="1" si="162"/>
        <v>8</v>
      </c>
      <c r="AS136" t="str">
        <f t="shared" ca="1" si="163"/>
        <v>)</v>
      </c>
      <c r="AT136" s="1">
        <f t="shared" ca="1" si="144"/>
        <v>-6</v>
      </c>
      <c r="AU136" s="1">
        <f t="shared" ca="1" si="144"/>
        <v>-8</v>
      </c>
      <c r="AV136" s="1">
        <f t="shared" ca="1" si="164"/>
        <v>-8</v>
      </c>
      <c r="AW136" s="8">
        <f t="shared" ca="1" si="165"/>
        <v>-14</v>
      </c>
      <c r="AX136" s="8">
        <f t="shared" ca="1" si="166"/>
        <v>48</v>
      </c>
      <c r="AY136" t="str">
        <f t="shared" ca="1" si="167"/>
        <v>(x-6)(x-8)</v>
      </c>
      <c r="BA136" t="str">
        <f t="shared" ca="1" si="168"/>
        <v>-</v>
      </c>
      <c r="BB136" s="7">
        <f t="shared" ca="1" si="169"/>
        <v>14</v>
      </c>
      <c r="BC136" s="6" t="str">
        <f t="shared" ca="1" si="170"/>
        <v>x</v>
      </c>
      <c r="BD136" t="str">
        <f t="shared" ca="1" si="171"/>
        <v>+</v>
      </c>
      <c r="BE136" s="8">
        <f t="shared" ca="1" si="172"/>
        <v>48</v>
      </c>
      <c r="BF136" t="s">
        <v>13</v>
      </c>
      <c r="BG136" t="s">
        <v>345</v>
      </c>
      <c r="BH136">
        <f t="shared" ca="1" si="173"/>
        <v>6400</v>
      </c>
    </row>
    <row r="137" spans="2:60" x14ac:dyDescent="0.55000000000000004">
      <c r="B137" s="27">
        <v>89</v>
      </c>
      <c r="C137" s="1" t="s">
        <v>5</v>
      </c>
      <c r="D137" s="51" t="s">
        <v>60</v>
      </c>
      <c r="E137" s="50" t="str">
        <f t="shared" ca="1" si="145"/>
        <v>m6400</v>
      </c>
      <c r="F137" s="50" t="str">
        <f t="shared" ca="1" si="146"/>
        <v>\\(\\quad (x-2)(x-10)= \\)</v>
      </c>
      <c r="G137" s="50" t="str">
        <f t="shared" ca="1" si="147"/>
        <v>\\(\\quad x^2-12x+20 \\)</v>
      </c>
      <c r="H137" s="50" t="s">
        <v>62</v>
      </c>
      <c r="I137" s="89" t="str">
        <f t="shared" ca="1" si="148"/>
        <v>INSERT INTO math(tangen,question,answer,editor,date,count) VALUES('m6400','\\(\\quad (x-2)(x-10)= \\)','\\(\\quad x^2-12x+20 \\)','harazono',NOW(),0);</v>
      </c>
      <c r="J137" s="1"/>
      <c r="K137" t="str">
        <f t="shared" ca="1" si="149"/>
        <v>(x-2)(x-10)</v>
      </c>
      <c r="L137" t="str">
        <f t="shared" ca="1" si="150"/>
        <v/>
      </c>
      <c r="M137" s="4" t="s">
        <v>13</v>
      </c>
      <c r="N137" s="5" t="s">
        <v>251</v>
      </c>
      <c r="O137" t="str">
        <f t="shared" ca="1" si="151"/>
        <v>-12x+20</v>
      </c>
      <c r="Q137" s="78" t="s">
        <v>229</v>
      </c>
      <c r="R137" t="str">
        <f t="shared" ca="1" si="152"/>
        <v>(x-2)(x-10)=</v>
      </c>
      <c r="S137" t="s">
        <v>230</v>
      </c>
      <c r="T137" s="78" t="s">
        <v>229</v>
      </c>
      <c r="U137" t="str">
        <f t="shared" ca="1" si="153"/>
        <v>x^2-12x+20</v>
      </c>
      <c r="V137" t="s">
        <v>230</v>
      </c>
      <c r="W137" t="str">
        <f t="shared" ca="1" si="154"/>
        <v>\\(\\quad (x-2)(x-10)= \\)</v>
      </c>
      <c r="X137" t="str">
        <f t="shared" ca="1" si="155"/>
        <v>\\(\\quad x^2-12x+20 \\)</v>
      </c>
      <c r="AL137" s="20" t="str">
        <f t="shared" ca="1" si="156"/>
        <v>(x</v>
      </c>
      <c r="AM137" t="str">
        <f t="shared" ca="1" si="157"/>
        <v>-</v>
      </c>
      <c r="AN137">
        <f t="shared" ca="1" si="158"/>
        <v>2</v>
      </c>
      <c r="AO137" s="20" t="str">
        <f t="shared" ca="1" si="159"/>
        <v>)</v>
      </c>
      <c r="AP137" s="5" t="str">
        <f t="shared" ca="1" si="160"/>
        <v>(x</v>
      </c>
      <c r="AQ137" t="str">
        <f t="shared" ca="1" si="161"/>
        <v>-</v>
      </c>
      <c r="AR137">
        <f t="shared" ca="1" si="162"/>
        <v>10</v>
      </c>
      <c r="AS137" t="str">
        <f t="shared" ca="1" si="163"/>
        <v>)</v>
      </c>
      <c r="AT137" s="1">
        <f t="shared" ca="1" si="144"/>
        <v>-2</v>
      </c>
      <c r="AU137" s="1">
        <f t="shared" ca="1" si="144"/>
        <v>-10</v>
      </c>
      <c r="AV137" s="1">
        <f t="shared" ca="1" si="164"/>
        <v>-10</v>
      </c>
      <c r="AW137" s="8">
        <f t="shared" ca="1" si="165"/>
        <v>-12</v>
      </c>
      <c r="AX137" s="8">
        <f t="shared" ca="1" si="166"/>
        <v>20</v>
      </c>
      <c r="AY137" t="str">
        <f t="shared" ca="1" si="167"/>
        <v>(x-2)(x-10)</v>
      </c>
      <c r="BA137" t="str">
        <f t="shared" ca="1" si="168"/>
        <v>-</v>
      </c>
      <c r="BB137" s="7">
        <f t="shared" ca="1" si="169"/>
        <v>12</v>
      </c>
      <c r="BC137" s="6" t="str">
        <f t="shared" ca="1" si="170"/>
        <v>x</v>
      </c>
      <c r="BD137" t="str">
        <f t="shared" ca="1" si="171"/>
        <v>+</v>
      </c>
      <c r="BE137" s="8">
        <f t="shared" ca="1" si="172"/>
        <v>20</v>
      </c>
      <c r="BF137" t="s">
        <v>13</v>
      </c>
      <c r="BG137" t="s">
        <v>345</v>
      </c>
      <c r="BH137">
        <f t="shared" ca="1" si="173"/>
        <v>6400</v>
      </c>
    </row>
    <row r="138" spans="2:60" x14ac:dyDescent="0.55000000000000004">
      <c r="B138" s="27">
        <v>90</v>
      </c>
      <c r="C138" s="1" t="s">
        <v>5</v>
      </c>
      <c r="D138" s="51" t="s">
        <v>60</v>
      </c>
      <c r="E138" s="50" t="str">
        <f t="shared" ca="1" si="145"/>
        <v>m6400</v>
      </c>
      <c r="F138" s="50" t="str">
        <f t="shared" ca="1" si="146"/>
        <v>\\(\\quad (x+7)(x+1)= \\)</v>
      </c>
      <c r="G138" s="50" t="str">
        <f t="shared" ca="1" si="147"/>
        <v>\\(\\quad x^2+8x+7 \\)</v>
      </c>
      <c r="H138" s="50" t="s">
        <v>62</v>
      </c>
      <c r="I138" s="89" t="str">
        <f t="shared" ca="1" si="148"/>
        <v>INSERT INTO math(tangen,question,answer,editor,date,count) VALUES('m6400','\\(\\quad (x+7)(x+1)= \\)','\\(\\quad x^2+8x+7 \\)','harazono',NOW(),0);</v>
      </c>
      <c r="J138" s="1"/>
      <c r="K138" t="str">
        <f t="shared" ca="1" si="149"/>
        <v>(x+7)(x+1)</v>
      </c>
      <c r="L138" t="str">
        <f t="shared" ca="1" si="150"/>
        <v/>
      </c>
      <c r="M138" s="4" t="s">
        <v>13</v>
      </c>
      <c r="N138" s="5" t="s">
        <v>251</v>
      </c>
      <c r="O138" t="str">
        <f t="shared" ca="1" si="151"/>
        <v>+8x+7</v>
      </c>
      <c r="Q138" s="78" t="s">
        <v>229</v>
      </c>
      <c r="R138" t="str">
        <f t="shared" ca="1" si="152"/>
        <v>(x+7)(x+1)=</v>
      </c>
      <c r="S138" t="s">
        <v>230</v>
      </c>
      <c r="T138" s="78" t="s">
        <v>229</v>
      </c>
      <c r="U138" t="str">
        <f t="shared" ca="1" si="153"/>
        <v>x^2+8x+7</v>
      </c>
      <c r="V138" t="s">
        <v>230</v>
      </c>
      <c r="W138" t="str">
        <f t="shared" ca="1" si="154"/>
        <v>\\(\\quad (x+7)(x+1)= \\)</v>
      </c>
      <c r="X138" t="str">
        <f t="shared" ca="1" si="155"/>
        <v>\\(\\quad x^2+8x+7 \\)</v>
      </c>
      <c r="AL138" s="20" t="str">
        <f t="shared" ca="1" si="156"/>
        <v>(x</v>
      </c>
      <c r="AM138" t="str">
        <f t="shared" ca="1" si="157"/>
        <v>+</v>
      </c>
      <c r="AN138">
        <f t="shared" ca="1" si="158"/>
        <v>7</v>
      </c>
      <c r="AO138" s="20" t="str">
        <f t="shared" ca="1" si="159"/>
        <v>)</v>
      </c>
      <c r="AP138" s="5" t="str">
        <f t="shared" ca="1" si="160"/>
        <v>(x</v>
      </c>
      <c r="AQ138" t="str">
        <f t="shared" ca="1" si="161"/>
        <v>+</v>
      </c>
      <c r="AR138">
        <f ca="1">IF(AV138=0,"",IF(AT138=AV138,"",(ABS(AV138))))</f>
        <v>1</v>
      </c>
      <c r="AS138" t="str">
        <f t="shared" ca="1" si="163"/>
        <v>)</v>
      </c>
      <c r="AT138" s="1">
        <f t="shared" ca="1" si="144"/>
        <v>7</v>
      </c>
      <c r="AU138" s="1">
        <f t="shared" ca="1" si="144"/>
        <v>1</v>
      </c>
      <c r="AV138" s="1">
        <f t="shared" ca="1" si="164"/>
        <v>1</v>
      </c>
      <c r="AW138" s="8">
        <f t="shared" ca="1" si="165"/>
        <v>8</v>
      </c>
      <c r="AX138" s="8">
        <f t="shared" ca="1" si="166"/>
        <v>7</v>
      </c>
      <c r="AY138" t="str">
        <f t="shared" ca="1" si="167"/>
        <v>(x+7)(x+1)</v>
      </c>
      <c r="BA138" t="str">
        <f t="shared" ca="1" si="168"/>
        <v>+</v>
      </c>
      <c r="BB138" s="7">
        <f t="shared" ca="1" si="169"/>
        <v>8</v>
      </c>
      <c r="BC138" s="6" t="str">
        <f t="shared" ca="1" si="170"/>
        <v>x</v>
      </c>
      <c r="BD138" t="str">
        <f t="shared" ca="1" si="171"/>
        <v>+</v>
      </c>
      <c r="BE138" s="8">
        <f t="shared" ca="1" si="172"/>
        <v>7</v>
      </c>
      <c r="BF138" t="s">
        <v>13</v>
      </c>
      <c r="BG138" t="s">
        <v>345</v>
      </c>
      <c r="BH138">
        <f t="shared" ca="1" si="173"/>
        <v>6400</v>
      </c>
    </row>
    <row r="139" spans="2:60" x14ac:dyDescent="0.55000000000000004">
      <c r="B139" s="27">
        <v>91</v>
      </c>
      <c r="C139" s="1" t="s">
        <v>5</v>
      </c>
      <c r="D139" s="51" t="s">
        <v>60</v>
      </c>
      <c r="E139" s="50" t="str">
        <f t="shared" ca="1" si="145"/>
        <v>m6400</v>
      </c>
      <c r="F139" s="50" t="str">
        <f t="shared" ca="1" si="146"/>
        <v>\\(\\quad (x+7)(x+8)= \\)</v>
      </c>
      <c r="G139" s="50" t="str">
        <f t="shared" ca="1" si="147"/>
        <v>\\(\\quad x^2+15x+56 \\)</v>
      </c>
      <c r="H139" s="50" t="s">
        <v>62</v>
      </c>
      <c r="I139" s="89" t="str">
        <f t="shared" ca="1" si="148"/>
        <v>INSERT INTO math(tangen,question,answer,editor,date,count) VALUES('m6400','\\(\\quad (x+7)(x+8)= \\)','\\(\\quad x^2+15x+56 \\)','harazono',NOW(),0);</v>
      </c>
      <c r="J139" s="1"/>
      <c r="K139" t="str">
        <f t="shared" ca="1" si="149"/>
        <v>(x+7)(x+8)</v>
      </c>
      <c r="L139" t="str">
        <f t="shared" ca="1" si="150"/>
        <v/>
      </c>
      <c r="M139" s="4" t="s">
        <v>13</v>
      </c>
      <c r="N139" s="5" t="s">
        <v>251</v>
      </c>
      <c r="O139" t="str">
        <f t="shared" ca="1" si="151"/>
        <v>+15x+56</v>
      </c>
      <c r="Q139" s="78" t="s">
        <v>229</v>
      </c>
      <c r="R139" t="str">
        <f t="shared" ca="1" si="152"/>
        <v>(x+7)(x+8)=</v>
      </c>
      <c r="S139" t="s">
        <v>230</v>
      </c>
      <c r="T139" s="78" t="s">
        <v>229</v>
      </c>
      <c r="U139" t="str">
        <f t="shared" ca="1" si="153"/>
        <v>x^2+15x+56</v>
      </c>
      <c r="V139" t="s">
        <v>230</v>
      </c>
      <c r="W139" t="str">
        <f t="shared" ca="1" si="154"/>
        <v>\\(\\quad (x+7)(x+8)= \\)</v>
      </c>
      <c r="X139" t="str">
        <f t="shared" ca="1" si="155"/>
        <v>\\(\\quad x^2+15x+56 \\)</v>
      </c>
      <c r="AL139" s="20" t="str">
        <f t="shared" ca="1" si="156"/>
        <v>(x</v>
      </c>
      <c r="AM139" t="str">
        <f t="shared" ca="1" si="157"/>
        <v>+</v>
      </c>
      <c r="AN139">
        <f t="shared" ca="1" si="158"/>
        <v>7</v>
      </c>
      <c r="AO139" s="20" t="str">
        <f t="shared" ca="1" si="159"/>
        <v>)</v>
      </c>
      <c r="AP139" s="5" t="str">
        <f t="shared" ca="1" si="160"/>
        <v>(x</v>
      </c>
      <c r="AQ139" t="str">
        <f t="shared" ca="1" si="161"/>
        <v>+</v>
      </c>
      <c r="AR139">
        <f t="shared" ca="1" si="162"/>
        <v>8</v>
      </c>
      <c r="AS139" t="str">
        <f t="shared" ca="1" si="163"/>
        <v>)</v>
      </c>
      <c r="AT139" s="1">
        <f t="shared" ca="1" si="144"/>
        <v>7</v>
      </c>
      <c r="AU139" s="1">
        <f t="shared" ca="1" si="144"/>
        <v>8</v>
      </c>
      <c r="AV139" s="1">
        <f t="shared" ca="1" si="164"/>
        <v>8</v>
      </c>
      <c r="AW139" s="8">
        <f t="shared" ca="1" si="165"/>
        <v>15</v>
      </c>
      <c r="AX139" s="8">
        <f t="shared" ca="1" si="166"/>
        <v>56</v>
      </c>
      <c r="AY139" t="str">
        <f t="shared" ca="1" si="167"/>
        <v>(x+7)(x+8)</v>
      </c>
      <c r="BA139" t="str">
        <f t="shared" ca="1" si="168"/>
        <v>+</v>
      </c>
      <c r="BB139" s="7">
        <f t="shared" ca="1" si="169"/>
        <v>15</v>
      </c>
      <c r="BC139" s="6" t="str">
        <f t="shared" ca="1" si="170"/>
        <v>x</v>
      </c>
      <c r="BD139" t="str">
        <f t="shared" ca="1" si="171"/>
        <v>+</v>
      </c>
      <c r="BE139" s="8">
        <f t="shared" ca="1" si="172"/>
        <v>56</v>
      </c>
      <c r="BF139" t="s">
        <v>13</v>
      </c>
      <c r="BG139" t="s">
        <v>345</v>
      </c>
      <c r="BH139">
        <f t="shared" ca="1" si="173"/>
        <v>6400</v>
      </c>
    </row>
    <row r="140" spans="2:60" x14ac:dyDescent="0.55000000000000004">
      <c r="B140" s="27">
        <v>92</v>
      </c>
      <c r="C140" s="1" t="s">
        <v>5</v>
      </c>
      <c r="D140" s="51" t="s">
        <v>60</v>
      </c>
      <c r="E140" s="50" t="str">
        <f t="shared" ca="1" si="145"/>
        <v>m6400</v>
      </c>
      <c r="F140" s="50" t="str">
        <f t="shared" ca="1" si="146"/>
        <v>\\(\\quad (x-6)(x+4)= \\)</v>
      </c>
      <c r="G140" s="50" t="str">
        <f t="shared" ca="1" si="147"/>
        <v>\\(\\quad x^2-2x-24 \\)</v>
      </c>
      <c r="H140" s="50" t="s">
        <v>62</v>
      </c>
      <c r="I140" s="89" t="str">
        <f t="shared" ca="1" si="148"/>
        <v>INSERT INTO math(tangen,question,answer,editor,date,count) VALUES('m6400','\\(\\quad (x-6)(x+4)= \\)','\\(\\quad x^2-2x-24 \\)','harazono',NOW(),0);</v>
      </c>
      <c r="J140" s="1"/>
      <c r="K140" t="str">
        <f t="shared" ca="1" si="149"/>
        <v>(x-6)(x+4)</v>
      </c>
      <c r="L140" t="str">
        <f t="shared" ca="1" si="150"/>
        <v/>
      </c>
      <c r="M140" s="4" t="s">
        <v>13</v>
      </c>
      <c r="N140" s="5" t="s">
        <v>251</v>
      </c>
      <c r="O140" t="str">
        <f t="shared" ca="1" si="151"/>
        <v>-2x-24</v>
      </c>
      <c r="Q140" s="78" t="s">
        <v>229</v>
      </c>
      <c r="R140" t="str">
        <f t="shared" ca="1" si="152"/>
        <v>(x-6)(x+4)=</v>
      </c>
      <c r="S140" t="s">
        <v>230</v>
      </c>
      <c r="T140" s="78" t="s">
        <v>229</v>
      </c>
      <c r="U140" t="str">
        <f t="shared" ca="1" si="153"/>
        <v>x^2-2x-24</v>
      </c>
      <c r="V140" t="s">
        <v>230</v>
      </c>
      <c r="W140" t="str">
        <f t="shared" ca="1" si="154"/>
        <v>\\(\\quad (x-6)(x+4)= \\)</v>
      </c>
      <c r="X140" t="str">
        <f t="shared" ca="1" si="155"/>
        <v>\\(\\quad x^2-2x-24 \\)</v>
      </c>
      <c r="AL140" s="20" t="str">
        <f t="shared" ca="1" si="156"/>
        <v>(x</v>
      </c>
      <c r="AM140" t="str">
        <f t="shared" ca="1" si="157"/>
        <v>-</v>
      </c>
      <c r="AN140">
        <f t="shared" ca="1" si="158"/>
        <v>6</v>
      </c>
      <c r="AO140" s="20" t="str">
        <f t="shared" ca="1" si="159"/>
        <v>)</v>
      </c>
      <c r="AP140" s="5" t="str">
        <f t="shared" ca="1" si="160"/>
        <v>(x</v>
      </c>
      <c r="AQ140" t="str">
        <f t="shared" ca="1" si="161"/>
        <v>+</v>
      </c>
      <c r="AR140">
        <f t="shared" ca="1" si="162"/>
        <v>4</v>
      </c>
      <c r="AS140" t="str">
        <f t="shared" ca="1" si="163"/>
        <v>)</v>
      </c>
      <c r="AT140" s="1">
        <f t="shared" ca="1" si="144"/>
        <v>-6</v>
      </c>
      <c r="AU140" s="1">
        <f t="shared" ca="1" si="144"/>
        <v>4</v>
      </c>
      <c r="AV140" s="1">
        <f t="shared" ca="1" si="164"/>
        <v>4</v>
      </c>
      <c r="AW140" s="8">
        <f t="shared" ca="1" si="165"/>
        <v>-2</v>
      </c>
      <c r="AX140" s="8">
        <f t="shared" ca="1" si="166"/>
        <v>-24</v>
      </c>
      <c r="AY140" t="str">
        <f t="shared" ca="1" si="167"/>
        <v>(x-6)(x+4)</v>
      </c>
      <c r="BA140" t="str">
        <f t="shared" ca="1" si="168"/>
        <v>-</v>
      </c>
      <c r="BB140" s="7">
        <f t="shared" ca="1" si="169"/>
        <v>2</v>
      </c>
      <c r="BC140" s="6" t="str">
        <f t="shared" ca="1" si="170"/>
        <v>x</v>
      </c>
      <c r="BD140" t="str">
        <f t="shared" ca="1" si="171"/>
        <v>-</v>
      </c>
      <c r="BE140" s="8">
        <f t="shared" ca="1" si="172"/>
        <v>24</v>
      </c>
      <c r="BF140" t="s">
        <v>13</v>
      </c>
      <c r="BG140" t="s">
        <v>345</v>
      </c>
      <c r="BH140">
        <f t="shared" ca="1" si="173"/>
        <v>6400</v>
      </c>
    </row>
    <row r="141" spans="2:60" x14ac:dyDescent="0.55000000000000004">
      <c r="B141" s="27">
        <v>93</v>
      </c>
      <c r="C141" s="1" t="s">
        <v>5</v>
      </c>
      <c r="D141" s="51" t="s">
        <v>60</v>
      </c>
      <c r="E141" s="50" t="str">
        <f t="shared" ca="1" si="145"/>
        <v>m6400</v>
      </c>
      <c r="F141" s="50" t="str">
        <f t="shared" ca="1" si="146"/>
        <v>\\(\\quad (x-6)(x+5)= \\)</v>
      </c>
      <c r="G141" s="50" t="str">
        <f t="shared" ca="1" si="147"/>
        <v>\\(\\quad x^2-x-30 \\)</v>
      </c>
      <c r="H141" s="50" t="s">
        <v>62</v>
      </c>
      <c r="I141" s="89" t="str">
        <f t="shared" ca="1" si="148"/>
        <v>INSERT INTO math(tangen,question,answer,editor,date,count) VALUES('m6400','\\(\\quad (x-6)(x+5)= \\)','\\(\\quad x^2-x-30 \\)','harazono',NOW(),0);</v>
      </c>
      <c r="J141" s="1"/>
      <c r="K141" t="str">
        <f t="shared" ca="1" si="149"/>
        <v>(x-6)(x+5)</v>
      </c>
      <c r="L141" t="str">
        <f t="shared" ca="1" si="150"/>
        <v/>
      </c>
      <c r="M141" s="4" t="s">
        <v>13</v>
      </c>
      <c r="N141" s="5" t="s">
        <v>251</v>
      </c>
      <c r="O141" t="str">
        <f t="shared" ca="1" si="151"/>
        <v>-x-30</v>
      </c>
      <c r="Q141" s="78" t="s">
        <v>229</v>
      </c>
      <c r="R141" t="str">
        <f t="shared" ca="1" si="152"/>
        <v>(x-6)(x+5)=</v>
      </c>
      <c r="S141" t="s">
        <v>230</v>
      </c>
      <c r="T141" s="78" t="s">
        <v>229</v>
      </c>
      <c r="U141" t="str">
        <f t="shared" ca="1" si="153"/>
        <v>x^2-x-30</v>
      </c>
      <c r="V141" t="s">
        <v>230</v>
      </c>
      <c r="W141" t="str">
        <f t="shared" ca="1" si="154"/>
        <v>\\(\\quad (x-6)(x+5)= \\)</v>
      </c>
      <c r="X141" t="str">
        <f t="shared" ca="1" si="155"/>
        <v>\\(\\quad x^2-x-30 \\)</v>
      </c>
      <c r="AL141" s="20" t="str">
        <f t="shared" ca="1" si="156"/>
        <v>(x</v>
      </c>
      <c r="AM141" t="str">
        <f t="shared" ca="1" si="157"/>
        <v>-</v>
      </c>
      <c r="AN141">
        <f t="shared" ca="1" si="158"/>
        <v>6</v>
      </c>
      <c r="AO141" s="20" t="str">
        <f t="shared" ca="1" si="159"/>
        <v>)</v>
      </c>
      <c r="AP141" s="5" t="str">
        <f t="shared" ca="1" si="160"/>
        <v>(x</v>
      </c>
      <c r="AQ141" t="str">
        <f t="shared" ca="1" si="161"/>
        <v>+</v>
      </c>
      <c r="AR141">
        <f t="shared" ca="1" si="162"/>
        <v>5</v>
      </c>
      <c r="AS141" t="str">
        <f t="shared" ca="1" si="163"/>
        <v>)</v>
      </c>
      <c r="AT141" s="1">
        <f t="shared" ca="1" si="144"/>
        <v>-6</v>
      </c>
      <c r="AU141" s="1">
        <f t="shared" ca="1" si="144"/>
        <v>5</v>
      </c>
      <c r="AV141" s="1">
        <f t="shared" ca="1" si="164"/>
        <v>5</v>
      </c>
      <c r="AW141" s="8">
        <f t="shared" ca="1" si="165"/>
        <v>-1</v>
      </c>
      <c r="AX141" s="8">
        <f t="shared" ca="1" si="166"/>
        <v>-30</v>
      </c>
      <c r="AY141" t="str">
        <f t="shared" ca="1" si="167"/>
        <v>(x-6)(x+5)</v>
      </c>
      <c r="BA141" t="str">
        <f t="shared" ca="1" si="168"/>
        <v>-</v>
      </c>
      <c r="BB141" s="7" t="str">
        <f t="shared" ca="1" si="169"/>
        <v/>
      </c>
      <c r="BC141" s="6" t="str">
        <f t="shared" ca="1" si="170"/>
        <v>x</v>
      </c>
      <c r="BD141" t="str">
        <f t="shared" ca="1" si="171"/>
        <v>-</v>
      </c>
      <c r="BE141" s="8">
        <f t="shared" ca="1" si="172"/>
        <v>30</v>
      </c>
      <c r="BF141" t="s">
        <v>13</v>
      </c>
      <c r="BG141" t="s">
        <v>345</v>
      </c>
      <c r="BH141">
        <f t="shared" ca="1" si="173"/>
        <v>6400</v>
      </c>
    </row>
    <row r="142" spans="2:60" x14ac:dyDescent="0.55000000000000004">
      <c r="B142" s="27">
        <v>94</v>
      </c>
      <c r="C142" s="1" t="s">
        <v>5</v>
      </c>
      <c r="D142" s="51" t="s">
        <v>60</v>
      </c>
      <c r="E142" s="50" t="str">
        <f t="shared" ca="1" si="145"/>
        <v>m6400</v>
      </c>
      <c r="F142" s="50" t="str">
        <f t="shared" ca="1" si="146"/>
        <v>\\(\\quad (x+6)(x+9)= \\)</v>
      </c>
      <c r="G142" s="50" t="str">
        <f t="shared" ca="1" si="147"/>
        <v>\\(\\quad x^2+15x+54 \\)</v>
      </c>
      <c r="H142" s="50" t="s">
        <v>62</v>
      </c>
      <c r="I142" s="89" t="str">
        <f t="shared" ca="1" si="148"/>
        <v>INSERT INTO math(tangen,question,answer,editor,date,count) VALUES('m6400','\\(\\quad (x+6)(x+9)= \\)','\\(\\quad x^2+15x+54 \\)','harazono',NOW(),0);</v>
      </c>
      <c r="J142" s="1"/>
      <c r="K142" t="str">
        <f t="shared" ca="1" si="149"/>
        <v>(x+6)(x+9)</v>
      </c>
      <c r="L142" t="str">
        <f t="shared" ca="1" si="150"/>
        <v/>
      </c>
      <c r="M142" s="4" t="s">
        <v>13</v>
      </c>
      <c r="N142" s="5" t="s">
        <v>251</v>
      </c>
      <c r="O142" t="str">
        <f t="shared" ca="1" si="151"/>
        <v>+15x+54</v>
      </c>
      <c r="Q142" s="78" t="s">
        <v>229</v>
      </c>
      <c r="R142" t="str">
        <f t="shared" ca="1" si="152"/>
        <v>(x+6)(x+9)=</v>
      </c>
      <c r="S142" t="s">
        <v>230</v>
      </c>
      <c r="T142" s="78" t="s">
        <v>229</v>
      </c>
      <c r="U142" t="str">
        <f t="shared" ca="1" si="153"/>
        <v>x^2+15x+54</v>
      </c>
      <c r="V142" t="s">
        <v>230</v>
      </c>
      <c r="W142" t="str">
        <f t="shared" ca="1" si="154"/>
        <v>\\(\\quad (x+6)(x+9)= \\)</v>
      </c>
      <c r="X142" t="str">
        <f t="shared" ca="1" si="155"/>
        <v>\\(\\quad x^2+15x+54 \\)</v>
      </c>
      <c r="AL142" s="20" t="str">
        <f t="shared" ca="1" si="156"/>
        <v>(x</v>
      </c>
      <c r="AM142" t="str">
        <f t="shared" ca="1" si="157"/>
        <v>+</v>
      </c>
      <c r="AN142">
        <f t="shared" ca="1" si="158"/>
        <v>6</v>
      </c>
      <c r="AO142" s="20" t="str">
        <f t="shared" ca="1" si="159"/>
        <v>)</v>
      </c>
      <c r="AP142" s="5" t="str">
        <f t="shared" ca="1" si="160"/>
        <v>(x</v>
      </c>
      <c r="AQ142" t="str">
        <f t="shared" ca="1" si="161"/>
        <v>+</v>
      </c>
      <c r="AR142">
        <f t="shared" ca="1" si="162"/>
        <v>9</v>
      </c>
      <c r="AS142" t="str">
        <f t="shared" ca="1" si="163"/>
        <v>)</v>
      </c>
      <c r="AT142" s="1">
        <f t="shared" ca="1" si="144"/>
        <v>6</v>
      </c>
      <c r="AU142" s="1">
        <f t="shared" ca="1" si="144"/>
        <v>9</v>
      </c>
      <c r="AV142" s="1">
        <f t="shared" ca="1" si="164"/>
        <v>9</v>
      </c>
      <c r="AW142" s="8">
        <f t="shared" ca="1" si="165"/>
        <v>15</v>
      </c>
      <c r="AX142" s="8">
        <f t="shared" ca="1" si="166"/>
        <v>54</v>
      </c>
      <c r="AY142" t="str">
        <f t="shared" ca="1" si="167"/>
        <v>(x+6)(x+9)</v>
      </c>
      <c r="BA142" t="str">
        <f t="shared" ca="1" si="168"/>
        <v>+</v>
      </c>
      <c r="BB142" s="7">
        <f t="shared" ca="1" si="169"/>
        <v>15</v>
      </c>
      <c r="BC142" s="6" t="str">
        <f t="shared" ca="1" si="170"/>
        <v>x</v>
      </c>
      <c r="BD142" t="str">
        <f t="shared" ca="1" si="171"/>
        <v>+</v>
      </c>
      <c r="BE142" s="8">
        <f t="shared" ca="1" si="172"/>
        <v>54</v>
      </c>
      <c r="BF142" t="s">
        <v>13</v>
      </c>
      <c r="BG142" t="s">
        <v>345</v>
      </c>
      <c r="BH142">
        <f t="shared" ca="1" si="173"/>
        <v>6400</v>
      </c>
    </row>
    <row r="143" spans="2:60" x14ac:dyDescent="0.55000000000000004">
      <c r="B143" s="27">
        <v>95</v>
      </c>
      <c r="C143" s="1" t="s">
        <v>5</v>
      </c>
      <c r="D143" s="51" t="s">
        <v>60</v>
      </c>
      <c r="E143" s="50" t="str">
        <f t="shared" ca="1" si="145"/>
        <v>m6400</v>
      </c>
      <c r="F143" s="50" t="str">
        <f t="shared" ca="1" si="146"/>
        <v>\\(\\quad (x-6)(x-2)= \\)</v>
      </c>
      <c r="G143" s="50" t="str">
        <f t="shared" ca="1" si="147"/>
        <v>\\(\\quad x^2-8x+12 \\)</v>
      </c>
      <c r="H143" s="50" t="s">
        <v>62</v>
      </c>
      <c r="I143" s="89" t="str">
        <f t="shared" ca="1" si="148"/>
        <v>INSERT INTO math(tangen,question,answer,editor,date,count) VALUES('m6400','\\(\\quad (x-6)(x-2)= \\)','\\(\\quad x^2-8x+12 \\)','harazono',NOW(),0);</v>
      </c>
      <c r="J143" s="1"/>
      <c r="K143" t="str">
        <f t="shared" ca="1" si="149"/>
        <v>(x-6)(x-2)</v>
      </c>
      <c r="L143" t="str">
        <f t="shared" ca="1" si="150"/>
        <v/>
      </c>
      <c r="M143" s="4" t="s">
        <v>13</v>
      </c>
      <c r="N143" s="5" t="s">
        <v>251</v>
      </c>
      <c r="O143" t="str">
        <f t="shared" ca="1" si="151"/>
        <v>-8x+12</v>
      </c>
      <c r="Q143" s="78" t="s">
        <v>229</v>
      </c>
      <c r="R143" t="str">
        <f t="shared" ca="1" si="152"/>
        <v>(x-6)(x-2)=</v>
      </c>
      <c r="S143" t="s">
        <v>230</v>
      </c>
      <c r="T143" s="78" t="s">
        <v>229</v>
      </c>
      <c r="U143" t="str">
        <f t="shared" ca="1" si="153"/>
        <v>x^2-8x+12</v>
      </c>
      <c r="V143" t="s">
        <v>230</v>
      </c>
      <c r="W143" t="str">
        <f t="shared" ca="1" si="154"/>
        <v>\\(\\quad (x-6)(x-2)= \\)</v>
      </c>
      <c r="X143" t="str">
        <f t="shared" ca="1" si="155"/>
        <v>\\(\\quad x^2-8x+12 \\)</v>
      </c>
      <c r="AL143" s="20" t="str">
        <f t="shared" ca="1" si="156"/>
        <v>(x</v>
      </c>
      <c r="AM143" t="str">
        <f t="shared" ca="1" si="157"/>
        <v>-</v>
      </c>
      <c r="AN143">
        <f t="shared" ca="1" si="158"/>
        <v>6</v>
      </c>
      <c r="AO143" s="20" t="str">
        <f t="shared" ca="1" si="159"/>
        <v>)</v>
      </c>
      <c r="AP143" s="5" t="str">
        <f t="shared" ca="1" si="160"/>
        <v>(x</v>
      </c>
      <c r="AQ143" t="str">
        <f t="shared" ca="1" si="161"/>
        <v>-</v>
      </c>
      <c r="AR143">
        <f t="shared" ca="1" si="162"/>
        <v>2</v>
      </c>
      <c r="AS143" t="str">
        <f t="shared" ca="1" si="163"/>
        <v>)</v>
      </c>
      <c r="AT143" s="1">
        <f t="shared" ca="1" si="144"/>
        <v>-6</v>
      </c>
      <c r="AU143" s="1">
        <f t="shared" ca="1" si="144"/>
        <v>-2</v>
      </c>
      <c r="AV143" s="1">
        <f t="shared" ca="1" si="164"/>
        <v>-2</v>
      </c>
      <c r="AW143" s="8">
        <f t="shared" ca="1" si="165"/>
        <v>-8</v>
      </c>
      <c r="AX143" s="8">
        <f t="shared" ca="1" si="166"/>
        <v>12</v>
      </c>
      <c r="AY143" t="str">
        <f t="shared" ca="1" si="167"/>
        <v>(x-6)(x-2)</v>
      </c>
      <c r="BA143" t="str">
        <f t="shared" ca="1" si="168"/>
        <v>-</v>
      </c>
      <c r="BB143" s="7">
        <f t="shared" ca="1" si="169"/>
        <v>8</v>
      </c>
      <c r="BC143" s="6" t="str">
        <f t="shared" ca="1" si="170"/>
        <v>x</v>
      </c>
      <c r="BD143" t="str">
        <f t="shared" ca="1" si="171"/>
        <v>+</v>
      </c>
      <c r="BE143" s="8">
        <f t="shared" ca="1" si="172"/>
        <v>12</v>
      </c>
      <c r="BF143" t="s">
        <v>13</v>
      </c>
      <c r="BG143" t="s">
        <v>345</v>
      </c>
      <c r="BH143">
        <f t="shared" ca="1" si="173"/>
        <v>6400</v>
      </c>
    </row>
    <row r="144" spans="2:60" x14ac:dyDescent="0.55000000000000004">
      <c r="B144" s="27">
        <v>96</v>
      </c>
      <c r="C144" s="1" t="s">
        <v>5</v>
      </c>
      <c r="D144" s="51" t="s">
        <v>60</v>
      </c>
      <c r="E144" s="50" t="str">
        <f t="shared" ca="1" si="145"/>
        <v>m6400</v>
      </c>
      <c r="F144" s="50" t="str">
        <f t="shared" ca="1" si="146"/>
        <v>\\(\\quad (x+5)(x-9)= \\)</v>
      </c>
      <c r="G144" s="50" t="str">
        <f t="shared" ca="1" si="147"/>
        <v>\\(\\quad x^2-4x-45 \\)</v>
      </c>
      <c r="H144" s="50" t="s">
        <v>62</v>
      </c>
      <c r="I144" s="89" t="str">
        <f t="shared" ca="1" si="148"/>
        <v>INSERT INTO math(tangen,question,answer,editor,date,count) VALUES('m6400','\\(\\quad (x+5)(x-9)= \\)','\\(\\quad x^2-4x-45 \\)','harazono',NOW(),0);</v>
      </c>
      <c r="J144" s="1"/>
      <c r="K144" t="str">
        <f t="shared" ca="1" si="149"/>
        <v>(x+5)(x-9)</v>
      </c>
      <c r="L144" t="str">
        <f t="shared" ca="1" si="150"/>
        <v/>
      </c>
      <c r="M144" s="4" t="s">
        <v>13</v>
      </c>
      <c r="N144" s="5" t="s">
        <v>251</v>
      </c>
      <c r="O144" t="str">
        <f t="shared" ca="1" si="151"/>
        <v>-4x-45</v>
      </c>
      <c r="Q144" s="78" t="s">
        <v>229</v>
      </c>
      <c r="R144" t="str">
        <f t="shared" ca="1" si="152"/>
        <v>(x+5)(x-9)=</v>
      </c>
      <c r="S144" t="s">
        <v>230</v>
      </c>
      <c r="T144" s="78" t="s">
        <v>229</v>
      </c>
      <c r="U144" t="str">
        <f t="shared" ca="1" si="153"/>
        <v>x^2-4x-45</v>
      </c>
      <c r="V144" t="s">
        <v>230</v>
      </c>
      <c r="W144" t="str">
        <f t="shared" ca="1" si="154"/>
        <v>\\(\\quad (x+5)(x-9)= \\)</v>
      </c>
      <c r="X144" t="str">
        <f t="shared" ca="1" si="155"/>
        <v>\\(\\quad x^2-4x-45 \\)</v>
      </c>
      <c r="AL144" s="20" t="str">
        <f t="shared" ca="1" si="156"/>
        <v>(x</v>
      </c>
      <c r="AM144" t="str">
        <f t="shared" ca="1" si="157"/>
        <v>+</v>
      </c>
      <c r="AN144">
        <f t="shared" ca="1" si="158"/>
        <v>5</v>
      </c>
      <c r="AO144" s="20" t="str">
        <f t="shared" ca="1" si="159"/>
        <v>)</v>
      </c>
      <c r="AP144" s="5" t="str">
        <f t="shared" ca="1" si="160"/>
        <v>(x</v>
      </c>
      <c r="AQ144" t="str">
        <f t="shared" ca="1" si="161"/>
        <v>-</v>
      </c>
      <c r="AR144">
        <f t="shared" ca="1" si="162"/>
        <v>9</v>
      </c>
      <c r="AS144" t="str">
        <f t="shared" ca="1" si="163"/>
        <v>)</v>
      </c>
      <c r="AT144" s="1">
        <f t="shared" ca="1" si="144"/>
        <v>5</v>
      </c>
      <c r="AU144" s="1">
        <f t="shared" ca="1" si="144"/>
        <v>-9</v>
      </c>
      <c r="AV144" s="1">
        <f t="shared" ca="1" si="164"/>
        <v>-9</v>
      </c>
      <c r="AW144" s="8">
        <f t="shared" ca="1" si="165"/>
        <v>-4</v>
      </c>
      <c r="AX144" s="8">
        <f t="shared" ca="1" si="166"/>
        <v>-45</v>
      </c>
      <c r="AY144" t="str">
        <f t="shared" ca="1" si="167"/>
        <v>(x+5)(x-9)</v>
      </c>
      <c r="BA144" t="str">
        <f t="shared" ca="1" si="168"/>
        <v>-</v>
      </c>
      <c r="BB144" s="7">
        <f t="shared" ca="1" si="169"/>
        <v>4</v>
      </c>
      <c r="BC144" s="6" t="str">
        <f t="shared" ca="1" si="170"/>
        <v>x</v>
      </c>
      <c r="BD144" t="str">
        <f t="shared" ca="1" si="171"/>
        <v>-</v>
      </c>
      <c r="BE144" s="8">
        <f t="shared" ca="1" si="172"/>
        <v>45</v>
      </c>
      <c r="BF144" t="s">
        <v>13</v>
      </c>
      <c r="BG144" t="s">
        <v>345</v>
      </c>
      <c r="BH144">
        <f t="shared" ca="1" si="173"/>
        <v>6400</v>
      </c>
    </row>
    <row r="145" spans="2:60" x14ac:dyDescent="0.55000000000000004">
      <c r="B145" s="27">
        <v>97</v>
      </c>
      <c r="C145" s="1" t="s">
        <v>5</v>
      </c>
      <c r="D145" s="51" t="s">
        <v>60</v>
      </c>
      <c r="E145" s="50" t="str">
        <f t="shared" ca="1" si="145"/>
        <v>m6400</v>
      </c>
      <c r="F145" s="50" t="str">
        <f t="shared" ca="1" si="146"/>
        <v>\\(\\quad (x-9)(x-7)= \\)</v>
      </c>
      <c r="G145" s="50" t="str">
        <f t="shared" ca="1" si="147"/>
        <v>\\(\\quad x^2-16x+63 \\)</v>
      </c>
      <c r="H145" s="50" t="s">
        <v>62</v>
      </c>
      <c r="I145" s="89" t="str">
        <f t="shared" ca="1" si="148"/>
        <v>INSERT INTO math(tangen,question,answer,editor,date,count) VALUES('m6400','\\(\\quad (x-9)(x-7)= \\)','\\(\\quad x^2-16x+63 \\)','harazono',NOW(),0);</v>
      </c>
      <c r="J145" s="1"/>
      <c r="K145" t="str">
        <f t="shared" ca="1" si="149"/>
        <v>(x-9)(x-7)</v>
      </c>
      <c r="L145" t="str">
        <f t="shared" ca="1" si="150"/>
        <v/>
      </c>
      <c r="M145" s="4" t="s">
        <v>13</v>
      </c>
      <c r="N145" s="5" t="s">
        <v>251</v>
      </c>
      <c r="O145" t="str">
        <f t="shared" ca="1" si="151"/>
        <v>-16x+63</v>
      </c>
      <c r="Q145" s="78" t="s">
        <v>229</v>
      </c>
      <c r="R145" t="str">
        <f t="shared" ca="1" si="152"/>
        <v>(x-9)(x-7)=</v>
      </c>
      <c r="S145" t="s">
        <v>230</v>
      </c>
      <c r="T145" s="78" t="s">
        <v>229</v>
      </c>
      <c r="U145" t="str">
        <f t="shared" ca="1" si="153"/>
        <v>x^2-16x+63</v>
      </c>
      <c r="V145" t="s">
        <v>230</v>
      </c>
      <c r="W145" t="str">
        <f t="shared" ca="1" si="154"/>
        <v>\\(\\quad (x-9)(x-7)= \\)</v>
      </c>
      <c r="X145" t="str">
        <f t="shared" ca="1" si="155"/>
        <v>\\(\\quad x^2-16x+63 \\)</v>
      </c>
      <c r="AL145" s="20" t="str">
        <f t="shared" ca="1" si="156"/>
        <v>(x</v>
      </c>
      <c r="AM145" t="str">
        <f t="shared" ca="1" si="157"/>
        <v>-</v>
      </c>
      <c r="AN145">
        <f t="shared" ca="1" si="158"/>
        <v>9</v>
      </c>
      <c r="AO145" s="20" t="str">
        <f t="shared" ca="1" si="159"/>
        <v>)</v>
      </c>
      <c r="AP145" s="5" t="str">
        <f t="shared" ca="1" si="160"/>
        <v>(x</v>
      </c>
      <c r="AQ145" t="str">
        <f t="shared" ca="1" si="161"/>
        <v>-</v>
      </c>
      <c r="AR145">
        <f t="shared" ca="1" si="162"/>
        <v>7</v>
      </c>
      <c r="AS145" t="str">
        <f t="shared" ca="1" si="163"/>
        <v>)</v>
      </c>
      <c r="AT145" s="1">
        <f t="shared" ca="1" si="144"/>
        <v>-9</v>
      </c>
      <c r="AU145" s="1">
        <f t="shared" ca="1" si="144"/>
        <v>-7</v>
      </c>
      <c r="AV145" s="1">
        <f t="shared" ca="1" si="164"/>
        <v>-7</v>
      </c>
      <c r="AW145" s="8">
        <f t="shared" ca="1" si="165"/>
        <v>-16</v>
      </c>
      <c r="AX145" s="8">
        <f t="shared" ca="1" si="166"/>
        <v>63</v>
      </c>
      <c r="AY145" t="str">
        <f t="shared" ca="1" si="167"/>
        <v>(x-9)(x-7)</v>
      </c>
      <c r="BA145" t="str">
        <f t="shared" ca="1" si="168"/>
        <v>-</v>
      </c>
      <c r="BB145" s="7">
        <f t="shared" ca="1" si="169"/>
        <v>16</v>
      </c>
      <c r="BC145" s="6" t="str">
        <f t="shared" ca="1" si="170"/>
        <v>x</v>
      </c>
      <c r="BD145" t="str">
        <f t="shared" ca="1" si="171"/>
        <v>+</v>
      </c>
      <c r="BE145" s="8">
        <f t="shared" ca="1" si="172"/>
        <v>63</v>
      </c>
      <c r="BF145" t="s">
        <v>13</v>
      </c>
      <c r="BG145" t="s">
        <v>345</v>
      </c>
      <c r="BH145">
        <f t="shared" ca="1" si="173"/>
        <v>6400</v>
      </c>
    </row>
    <row r="146" spans="2:60" x14ac:dyDescent="0.55000000000000004">
      <c r="B146" s="27">
        <v>98</v>
      </c>
      <c r="C146" s="1" t="s">
        <v>5</v>
      </c>
      <c r="D146" s="51" t="s">
        <v>60</v>
      </c>
      <c r="E146" s="50" t="str">
        <f t="shared" ca="1" si="145"/>
        <v>m6400</v>
      </c>
      <c r="F146" s="50" t="str">
        <f t="shared" ca="1" si="146"/>
        <v>\\(\\quad (x-2)(x-6)= \\)</v>
      </c>
      <c r="G146" s="50" t="str">
        <f t="shared" ca="1" si="147"/>
        <v>\\(\\quad x^2-8x+12 \\)</v>
      </c>
      <c r="H146" s="50" t="s">
        <v>62</v>
      </c>
      <c r="I146" s="89" t="str">
        <f t="shared" ca="1" si="148"/>
        <v>INSERT INTO math(tangen,question,answer,editor,date,count) VALUES('m6400','\\(\\quad (x-2)(x-6)= \\)','\\(\\quad x^2-8x+12 \\)','harazono',NOW(),0);</v>
      </c>
      <c r="J146" s="1"/>
      <c r="K146" t="str">
        <f t="shared" ca="1" si="149"/>
        <v>(x-2)(x-6)</v>
      </c>
      <c r="L146" t="str">
        <f t="shared" ca="1" si="150"/>
        <v/>
      </c>
      <c r="M146" s="4" t="s">
        <v>13</v>
      </c>
      <c r="N146" s="5" t="s">
        <v>251</v>
      </c>
      <c r="O146" t="str">
        <f t="shared" ca="1" si="151"/>
        <v>-8x+12</v>
      </c>
      <c r="Q146" s="78" t="s">
        <v>229</v>
      </c>
      <c r="R146" t="str">
        <f t="shared" ca="1" si="152"/>
        <v>(x-2)(x-6)=</v>
      </c>
      <c r="S146" t="s">
        <v>230</v>
      </c>
      <c r="T146" s="78" t="s">
        <v>229</v>
      </c>
      <c r="U146" t="str">
        <f t="shared" ca="1" si="153"/>
        <v>x^2-8x+12</v>
      </c>
      <c r="V146" t="s">
        <v>230</v>
      </c>
      <c r="W146" t="str">
        <f t="shared" ca="1" si="154"/>
        <v>\\(\\quad (x-2)(x-6)= \\)</v>
      </c>
      <c r="X146" t="str">
        <f t="shared" ca="1" si="155"/>
        <v>\\(\\quad x^2-8x+12 \\)</v>
      </c>
      <c r="AL146" s="20" t="str">
        <f t="shared" ca="1" si="156"/>
        <v>(x</v>
      </c>
      <c r="AM146" t="str">
        <f t="shared" ca="1" si="157"/>
        <v>-</v>
      </c>
      <c r="AN146">
        <f t="shared" ca="1" si="158"/>
        <v>2</v>
      </c>
      <c r="AO146" s="20" t="str">
        <f t="shared" ca="1" si="159"/>
        <v>)</v>
      </c>
      <c r="AP146" s="5" t="str">
        <f t="shared" ca="1" si="160"/>
        <v>(x</v>
      </c>
      <c r="AQ146" t="str">
        <f t="shared" ca="1" si="161"/>
        <v>-</v>
      </c>
      <c r="AR146">
        <f t="shared" ca="1" si="162"/>
        <v>6</v>
      </c>
      <c r="AS146" t="str">
        <f t="shared" ca="1" si="163"/>
        <v>)</v>
      </c>
      <c r="AT146" s="1">
        <f t="shared" ca="1" si="144"/>
        <v>-2</v>
      </c>
      <c r="AU146" s="1">
        <f t="shared" ca="1" si="144"/>
        <v>-6</v>
      </c>
      <c r="AV146" s="1">
        <f t="shared" ca="1" si="164"/>
        <v>-6</v>
      </c>
      <c r="AW146" s="8">
        <f t="shared" ca="1" si="165"/>
        <v>-8</v>
      </c>
      <c r="AX146" s="8">
        <f t="shared" ca="1" si="166"/>
        <v>12</v>
      </c>
      <c r="AY146" t="str">
        <f t="shared" ca="1" si="167"/>
        <v>(x-2)(x-6)</v>
      </c>
      <c r="BA146" t="str">
        <f t="shared" ca="1" si="168"/>
        <v>-</v>
      </c>
      <c r="BB146" s="7">
        <f t="shared" ca="1" si="169"/>
        <v>8</v>
      </c>
      <c r="BC146" s="6" t="str">
        <f t="shared" ca="1" si="170"/>
        <v>x</v>
      </c>
      <c r="BD146" t="str">
        <f t="shared" ca="1" si="171"/>
        <v>+</v>
      </c>
      <c r="BE146" s="8">
        <f t="shared" ca="1" si="172"/>
        <v>12</v>
      </c>
      <c r="BF146" t="s">
        <v>13</v>
      </c>
      <c r="BG146" t="s">
        <v>345</v>
      </c>
      <c r="BH146">
        <f t="shared" ca="1" si="173"/>
        <v>6400</v>
      </c>
    </row>
    <row r="147" spans="2:60" x14ac:dyDescent="0.55000000000000004">
      <c r="B147" s="27">
        <v>99</v>
      </c>
      <c r="C147" s="1" t="s">
        <v>5</v>
      </c>
      <c r="D147" s="51" t="s">
        <v>60</v>
      </c>
      <c r="E147" s="50" t="str">
        <f t="shared" ca="1" si="145"/>
        <v>m6400</v>
      </c>
      <c r="F147" s="50" t="str">
        <f t="shared" ca="1" si="146"/>
        <v>\\(\\quad (x+5)(x+4)= \\)</v>
      </c>
      <c r="G147" s="50" t="str">
        <f t="shared" ca="1" si="147"/>
        <v>\\(\\quad x^2+9x+20 \\)</v>
      </c>
      <c r="H147" s="50" t="s">
        <v>62</v>
      </c>
      <c r="I147" s="89" t="str">
        <f t="shared" ca="1" si="148"/>
        <v>INSERT INTO math(tangen,question,answer,editor,date,count) VALUES('m6400','\\(\\quad (x+5)(x+4)= \\)','\\(\\quad x^2+9x+20 \\)','harazono',NOW(),0);</v>
      </c>
      <c r="J147" s="1"/>
      <c r="K147" t="str">
        <f t="shared" ca="1" si="149"/>
        <v>(x+5)(x+4)</v>
      </c>
      <c r="L147" t="str">
        <f t="shared" ca="1" si="150"/>
        <v/>
      </c>
      <c r="M147" s="4" t="s">
        <v>13</v>
      </c>
      <c r="N147" s="5" t="s">
        <v>251</v>
      </c>
      <c r="O147" t="str">
        <f t="shared" ca="1" si="151"/>
        <v>+9x+20</v>
      </c>
      <c r="Q147" s="78" t="s">
        <v>229</v>
      </c>
      <c r="R147" t="str">
        <f t="shared" ca="1" si="152"/>
        <v>(x+5)(x+4)=</v>
      </c>
      <c r="S147" t="s">
        <v>230</v>
      </c>
      <c r="T147" s="78" t="s">
        <v>229</v>
      </c>
      <c r="U147" t="str">
        <f t="shared" ca="1" si="153"/>
        <v>x^2+9x+20</v>
      </c>
      <c r="V147" t="s">
        <v>230</v>
      </c>
      <c r="W147" t="str">
        <f t="shared" ca="1" si="154"/>
        <v>\\(\\quad (x+5)(x+4)= \\)</v>
      </c>
      <c r="X147" t="str">
        <f t="shared" ca="1" si="155"/>
        <v>\\(\\quad x^2+9x+20 \\)</v>
      </c>
      <c r="AL147" s="20" t="str">
        <f t="shared" ca="1" si="156"/>
        <v>(x</v>
      </c>
      <c r="AM147" t="str">
        <f t="shared" ca="1" si="157"/>
        <v>+</v>
      </c>
      <c r="AN147">
        <f t="shared" ca="1" si="158"/>
        <v>5</v>
      </c>
      <c r="AO147" s="20" t="str">
        <f t="shared" ca="1" si="159"/>
        <v>)</v>
      </c>
      <c r="AP147" s="5" t="str">
        <f t="shared" ca="1" si="160"/>
        <v>(x</v>
      </c>
      <c r="AQ147" t="str">
        <f t="shared" ca="1" si="161"/>
        <v>+</v>
      </c>
      <c r="AR147">
        <f t="shared" ca="1" si="162"/>
        <v>4</v>
      </c>
      <c r="AS147" t="str">
        <f t="shared" ca="1" si="163"/>
        <v>)</v>
      </c>
      <c r="AT147" s="1">
        <f t="shared" ca="1" si="144"/>
        <v>5</v>
      </c>
      <c r="AU147" s="1">
        <f t="shared" ca="1" si="144"/>
        <v>4</v>
      </c>
      <c r="AV147" s="1">
        <f t="shared" ca="1" si="164"/>
        <v>4</v>
      </c>
      <c r="AW147" s="8">
        <f t="shared" ca="1" si="165"/>
        <v>9</v>
      </c>
      <c r="AX147" s="8">
        <f t="shared" ca="1" si="166"/>
        <v>20</v>
      </c>
      <c r="AY147" t="str">
        <f t="shared" ca="1" si="167"/>
        <v>(x+5)(x+4)</v>
      </c>
      <c r="BA147" t="str">
        <f t="shared" ca="1" si="168"/>
        <v>+</v>
      </c>
      <c r="BB147" s="7">
        <f t="shared" ca="1" si="169"/>
        <v>9</v>
      </c>
      <c r="BC147" s="6" t="str">
        <f t="shared" ca="1" si="170"/>
        <v>x</v>
      </c>
      <c r="BD147" t="str">
        <f t="shared" ca="1" si="171"/>
        <v>+</v>
      </c>
      <c r="BE147" s="8">
        <f t="shared" ca="1" si="172"/>
        <v>20</v>
      </c>
      <c r="BF147" t="s">
        <v>13</v>
      </c>
      <c r="BG147" t="s">
        <v>345</v>
      </c>
      <c r="BH147">
        <f t="shared" ca="1" si="173"/>
        <v>6400</v>
      </c>
    </row>
    <row r="148" spans="2:60" x14ac:dyDescent="0.55000000000000004">
      <c r="B148" s="27">
        <v>100</v>
      </c>
      <c r="C148" s="1" t="s">
        <v>5</v>
      </c>
      <c r="D148" s="51" t="s">
        <v>60</v>
      </c>
      <c r="E148" s="50" t="str">
        <f t="shared" ca="1" si="145"/>
        <v>m6400</v>
      </c>
      <c r="F148" s="50" t="str">
        <f t="shared" ca="1" si="146"/>
        <v>\\(\\quad (x-1)(x+1)= \\)</v>
      </c>
      <c r="G148" s="50" t="str">
        <f t="shared" ca="1" si="147"/>
        <v>\\(\\quad x^2-1 \\)</v>
      </c>
      <c r="H148" s="50" t="s">
        <v>62</v>
      </c>
      <c r="I148" s="89" t="str">
        <f t="shared" ca="1" si="148"/>
        <v>INSERT INTO math(tangen,question,answer,editor,date,count) VALUES('m6400','\\(\\quad (x-1)(x+1)= \\)','\\(\\quad x^2-1 \\)','harazono',NOW(),0);</v>
      </c>
      <c r="J148" s="1"/>
      <c r="K148" t="str">
        <f t="shared" ca="1" si="149"/>
        <v>(x-1)(x+1)</v>
      </c>
      <c r="L148" t="str">
        <f t="shared" ca="1" si="150"/>
        <v/>
      </c>
      <c r="M148" s="4" t="s">
        <v>13</v>
      </c>
      <c r="N148" s="5" t="s">
        <v>251</v>
      </c>
      <c r="O148" t="str">
        <f t="shared" ca="1" si="151"/>
        <v>-1</v>
      </c>
      <c r="Q148" s="78" t="s">
        <v>229</v>
      </c>
      <c r="R148" t="str">
        <f t="shared" ca="1" si="152"/>
        <v>(x-1)(x+1)=</v>
      </c>
      <c r="S148" t="s">
        <v>230</v>
      </c>
      <c r="T148" s="78" t="s">
        <v>229</v>
      </c>
      <c r="U148" t="str">
        <f t="shared" ca="1" si="153"/>
        <v>x^2-1</v>
      </c>
      <c r="V148" t="s">
        <v>230</v>
      </c>
      <c r="W148" t="str">
        <f t="shared" ca="1" si="154"/>
        <v>\\(\\quad (x-1)(x+1)= \\)</v>
      </c>
      <c r="X148" t="str">
        <f t="shared" ca="1" si="155"/>
        <v>\\(\\quad x^2-1 \\)</v>
      </c>
      <c r="AL148" s="20" t="str">
        <f t="shared" ca="1" si="156"/>
        <v>(x</v>
      </c>
      <c r="AM148" t="str">
        <f t="shared" ca="1" si="157"/>
        <v>-</v>
      </c>
      <c r="AN148">
        <f t="shared" ca="1" si="158"/>
        <v>1</v>
      </c>
      <c r="AO148" s="20" t="str">
        <f t="shared" ca="1" si="159"/>
        <v>)</v>
      </c>
      <c r="AP148" s="5" t="str">
        <f t="shared" ca="1" si="160"/>
        <v>(x</v>
      </c>
      <c r="AQ148" t="str">
        <f t="shared" ca="1" si="161"/>
        <v>+</v>
      </c>
      <c r="AR148">
        <f t="shared" ca="1" si="162"/>
        <v>1</v>
      </c>
      <c r="AS148" t="str">
        <f t="shared" ca="1" si="163"/>
        <v>)</v>
      </c>
      <c r="AT148" s="1">
        <f t="shared" ca="1" si="144"/>
        <v>-1</v>
      </c>
      <c r="AU148" s="1">
        <f t="shared" ca="1" si="144"/>
        <v>1</v>
      </c>
      <c r="AV148" s="1">
        <f t="shared" ca="1" si="164"/>
        <v>1</v>
      </c>
      <c r="AW148" s="8">
        <f t="shared" ca="1" si="165"/>
        <v>0</v>
      </c>
      <c r="AX148" s="8">
        <f t="shared" ca="1" si="166"/>
        <v>-1</v>
      </c>
      <c r="AY148" t="str">
        <f t="shared" ca="1" si="167"/>
        <v>(x-1)(x+1)</v>
      </c>
      <c r="BA148" t="str">
        <f t="shared" ca="1" si="168"/>
        <v/>
      </c>
      <c r="BB148" s="7" t="str">
        <f t="shared" ca="1" si="169"/>
        <v/>
      </c>
      <c r="BC148" s="6" t="str">
        <f t="shared" ca="1" si="170"/>
        <v/>
      </c>
      <c r="BD148" t="str">
        <f t="shared" ca="1" si="171"/>
        <v>-</v>
      </c>
      <c r="BE148" s="8">
        <f t="shared" ca="1" si="172"/>
        <v>1</v>
      </c>
      <c r="BF148" t="s">
        <v>13</v>
      </c>
      <c r="BG148" t="s">
        <v>345</v>
      </c>
      <c r="BH148">
        <f t="shared" ca="1" si="173"/>
        <v>6400</v>
      </c>
    </row>
    <row r="149" spans="2:60" x14ac:dyDescent="0.55000000000000004">
      <c r="B149" s="27">
        <v>101</v>
      </c>
      <c r="C149" s="1" t="s">
        <v>5</v>
      </c>
      <c r="D149" s="51" t="s">
        <v>60</v>
      </c>
      <c r="E149" s="50" t="str">
        <f t="shared" ca="1" si="145"/>
        <v>m6400</v>
      </c>
      <c r="F149" s="50" t="str">
        <f t="shared" ca="1" si="146"/>
        <v>\\(\\quad (x-9)(x+8)= \\)</v>
      </c>
      <c r="G149" s="50" t="str">
        <f t="shared" ca="1" si="147"/>
        <v>\\(\\quad x^2-x-72 \\)</v>
      </c>
      <c r="H149" s="50" t="s">
        <v>62</v>
      </c>
      <c r="I149" s="89" t="str">
        <f t="shared" ca="1" si="148"/>
        <v>INSERT INTO math(tangen,question,answer,editor,date,count) VALUES('m6400','\\(\\quad (x-9)(x+8)= \\)','\\(\\quad x^2-x-72 \\)','harazono',NOW(),0);</v>
      </c>
      <c r="J149" s="1"/>
      <c r="K149" t="str">
        <f t="shared" ca="1" si="149"/>
        <v>(x-9)(x+8)</v>
      </c>
      <c r="L149" t="str">
        <f t="shared" ca="1" si="150"/>
        <v/>
      </c>
      <c r="M149" s="4" t="s">
        <v>13</v>
      </c>
      <c r="N149" s="5" t="s">
        <v>251</v>
      </c>
      <c r="O149" t="str">
        <f t="shared" ca="1" si="151"/>
        <v>-x-72</v>
      </c>
      <c r="Q149" s="78" t="s">
        <v>229</v>
      </c>
      <c r="R149" t="str">
        <f t="shared" ca="1" si="152"/>
        <v>(x-9)(x+8)=</v>
      </c>
      <c r="S149" t="s">
        <v>230</v>
      </c>
      <c r="T149" s="78" t="s">
        <v>229</v>
      </c>
      <c r="U149" t="str">
        <f t="shared" ca="1" si="153"/>
        <v>x^2-x-72</v>
      </c>
      <c r="V149" t="s">
        <v>230</v>
      </c>
      <c r="W149" t="str">
        <f t="shared" ca="1" si="154"/>
        <v>\\(\\quad (x-9)(x+8)= \\)</v>
      </c>
      <c r="X149" t="str">
        <f t="shared" ca="1" si="155"/>
        <v>\\(\\quad x^2-x-72 \\)</v>
      </c>
      <c r="AL149" s="20" t="str">
        <f t="shared" ca="1" si="156"/>
        <v>(x</v>
      </c>
      <c r="AM149" t="str">
        <f t="shared" ca="1" si="157"/>
        <v>-</v>
      </c>
      <c r="AN149">
        <f t="shared" ca="1" si="158"/>
        <v>9</v>
      </c>
      <c r="AO149" s="20" t="str">
        <f t="shared" ca="1" si="159"/>
        <v>)</v>
      </c>
      <c r="AP149" s="5" t="str">
        <f t="shared" ca="1" si="160"/>
        <v>(x</v>
      </c>
      <c r="AQ149" t="str">
        <f t="shared" ca="1" si="161"/>
        <v>+</v>
      </c>
      <c r="AR149">
        <f t="shared" ca="1" si="162"/>
        <v>8</v>
      </c>
      <c r="AS149" t="str">
        <f t="shared" ca="1" si="163"/>
        <v>)</v>
      </c>
      <c r="AT149" s="1">
        <f t="shared" ca="1" si="144"/>
        <v>-9</v>
      </c>
      <c r="AU149" s="1">
        <f t="shared" ca="1" si="144"/>
        <v>8</v>
      </c>
      <c r="AV149" s="1">
        <f t="shared" ca="1" si="164"/>
        <v>8</v>
      </c>
      <c r="AW149" s="8">
        <f t="shared" ca="1" si="165"/>
        <v>-1</v>
      </c>
      <c r="AX149" s="8">
        <f t="shared" ca="1" si="166"/>
        <v>-72</v>
      </c>
      <c r="AY149" t="str">
        <f t="shared" ca="1" si="167"/>
        <v>(x-9)(x+8)</v>
      </c>
      <c r="BA149" t="str">
        <f t="shared" ca="1" si="168"/>
        <v>-</v>
      </c>
      <c r="BB149" s="7" t="str">
        <f t="shared" ca="1" si="169"/>
        <v/>
      </c>
      <c r="BC149" s="6" t="str">
        <f t="shared" ca="1" si="170"/>
        <v>x</v>
      </c>
      <c r="BD149" t="str">
        <f t="shared" ca="1" si="171"/>
        <v>-</v>
      </c>
      <c r="BE149" s="8">
        <f t="shared" ca="1" si="172"/>
        <v>72</v>
      </c>
      <c r="BF149" t="s">
        <v>13</v>
      </c>
      <c r="BG149" t="s">
        <v>345</v>
      </c>
      <c r="BH149">
        <f t="shared" ca="1" si="173"/>
        <v>6400</v>
      </c>
    </row>
    <row r="150" spans="2:60" x14ac:dyDescent="0.55000000000000004">
      <c r="B150" s="27">
        <v>102</v>
      </c>
      <c r="C150" s="1" t="s">
        <v>5</v>
      </c>
      <c r="D150" s="51" t="s">
        <v>60</v>
      </c>
      <c r="E150" s="50" t="str">
        <f t="shared" ca="1" si="145"/>
        <v>m6400</v>
      </c>
      <c r="F150" s="50" t="str">
        <f t="shared" ca="1" si="146"/>
        <v>\\(\\quad (x-6)(x+5)= \\)</v>
      </c>
      <c r="G150" s="50" t="str">
        <f t="shared" ca="1" si="147"/>
        <v>\\(\\quad x^2-x-30 \\)</v>
      </c>
      <c r="H150" s="50" t="s">
        <v>62</v>
      </c>
      <c r="I150" s="89" t="str">
        <f t="shared" ca="1" si="148"/>
        <v>INSERT INTO math(tangen,question,answer,editor,date,count) VALUES('m6400','\\(\\quad (x-6)(x+5)= \\)','\\(\\quad x^2-x-30 \\)','harazono',NOW(),0);</v>
      </c>
      <c r="J150" s="1"/>
      <c r="K150" t="str">
        <f t="shared" ca="1" si="149"/>
        <v>(x-6)(x+5)</v>
      </c>
      <c r="L150" t="str">
        <f t="shared" ca="1" si="150"/>
        <v/>
      </c>
      <c r="M150" s="4" t="s">
        <v>13</v>
      </c>
      <c r="N150" s="5" t="s">
        <v>251</v>
      </c>
      <c r="O150" t="str">
        <f t="shared" ca="1" si="151"/>
        <v>-x-30</v>
      </c>
      <c r="Q150" s="78" t="s">
        <v>229</v>
      </c>
      <c r="R150" t="str">
        <f t="shared" ca="1" si="152"/>
        <v>(x-6)(x+5)=</v>
      </c>
      <c r="S150" t="s">
        <v>230</v>
      </c>
      <c r="T150" s="78" t="s">
        <v>229</v>
      </c>
      <c r="U150" t="str">
        <f t="shared" ca="1" si="153"/>
        <v>x^2-x-30</v>
      </c>
      <c r="V150" t="s">
        <v>230</v>
      </c>
      <c r="W150" t="str">
        <f t="shared" ca="1" si="154"/>
        <v>\\(\\quad (x-6)(x+5)= \\)</v>
      </c>
      <c r="X150" t="str">
        <f t="shared" ca="1" si="155"/>
        <v>\\(\\quad x^2-x-30 \\)</v>
      </c>
      <c r="AL150" s="20" t="str">
        <f t="shared" ca="1" si="156"/>
        <v>(x</v>
      </c>
      <c r="AM150" t="str">
        <f t="shared" ca="1" si="157"/>
        <v>-</v>
      </c>
      <c r="AN150">
        <f t="shared" ca="1" si="158"/>
        <v>6</v>
      </c>
      <c r="AO150" s="20" t="str">
        <f t="shared" ca="1" si="159"/>
        <v>)</v>
      </c>
      <c r="AP150" s="5" t="str">
        <f t="shared" ca="1" si="160"/>
        <v>(x</v>
      </c>
      <c r="AQ150" t="str">
        <f t="shared" ca="1" si="161"/>
        <v>+</v>
      </c>
      <c r="AR150">
        <f t="shared" ca="1" si="162"/>
        <v>5</v>
      </c>
      <c r="AS150" t="str">
        <f t="shared" ca="1" si="163"/>
        <v>)</v>
      </c>
      <c r="AT150" s="1">
        <f t="shared" ca="1" si="144"/>
        <v>-6</v>
      </c>
      <c r="AU150" s="1">
        <f t="shared" ca="1" si="144"/>
        <v>5</v>
      </c>
      <c r="AV150" s="1">
        <f t="shared" ca="1" si="164"/>
        <v>5</v>
      </c>
      <c r="AW150" s="8">
        <f t="shared" ca="1" si="165"/>
        <v>-1</v>
      </c>
      <c r="AX150" s="8">
        <f t="shared" ca="1" si="166"/>
        <v>-30</v>
      </c>
      <c r="AY150" t="str">
        <f t="shared" ca="1" si="167"/>
        <v>(x-6)(x+5)</v>
      </c>
      <c r="BA150" t="str">
        <f t="shared" ca="1" si="168"/>
        <v>-</v>
      </c>
      <c r="BB150" s="7" t="str">
        <f t="shared" ca="1" si="169"/>
        <v/>
      </c>
      <c r="BC150" s="6" t="str">
        <f t="shared" ca="1" si="170"/>
        <v>x</v>
      </c>
      <c r="BD150" t="str">
        <f t="shared" ca="1" si="171"/>
        <v>-</v>
      </c>
      <c r="BE150" s="8">
        <f t="shared" ca="1" si="172"/>
        <v>30</v>
      </c>
      <c r="BF150" t="s">
        <v>13</v>
      </c>
      <c r="BG150" t="s">
        <v>345</v>
      </c>
      <c r="BH150">
        <f t="shared" ca="1" si="173"/>
        <v>6400</v>
      </c>
    </row>
    <row r="151" spans="2:60" x14ac:dyDescent="0.55000000000000004">
      <c r="B151" s="27">
        <v>103</v>
      </c>
      <c r="C151" s="1" t="s">
        <v>5</v>
      </c>
      <c r="D151" s="51" t="s">
        <v>60</v>
      </c>
      <c r="E151" s="50" t="str">
        <f t="shared" ca="1" si="145"/>
        <v>m6400</v>
      </c>
      <c r="F151" s="50" t="str">
        <f t="shared" ca="1" si="146"/>
        <v>\\(\\quad (x+10)(x-9)= \\)</v>
      </c>
      <c r="G151" s="50" t="str">
        <f t="shared" ca="1" si="147"/>
        <v>\\(\\quad x^2+x-90 \\)</v>
      </c>
      <c r="H151" s="50" t="s">
        <v>62</v>
      </c>
      <c r="I151" s="89" t="str">
        <f t="shared" ca="1" si="148"/>
        <v>INSERT INTO math(tangen,question,answer,editor,date,count) VALUES('m6400','\\(\\quad (x+10)(x-9)= \\)','\\(\\quad x^2+x-90 \\)','harazono',NOW(),0);</v>
      </c>
      <c r="J151" s="1"/>
      <c r="K151" t="str">
        <f t="shared" ca="1" si="149"/>
        <v>(x+10)(x-9)</v>
      </c>
      <c r="L151" t="str">
        <f t="shared" ca="1" si="150"/>
        <v/>
      </c>
      <c r="M151" s="4" t="s">
        <v>13</v>
      </c>
      <c r="N151" s="5" t="s">
        <v>251</v>
      </c>
      <c r="O151" t="str">
        <f t="shared" ca="1" si="151"/>
        <v>+x-90</v>
      </c>
      <c r="Q151" s="78" t="s">
        <v>229</v>
      </c>
      <c r="R151" t="str">
        <f t="shared" ca="1" si="152"/>
        <v>(x+10)(x-9)=</v>
      </c>
      <c r="S151" t="s">
        <v>230</v>
      </c>
      <c r="T151" s="78" t="s">
        <v>229</v>
      </c>
      <c r="U151" t="str">
        <f t="shared" ca="1" si="153"/>
        <v>x^2+x-90</v>
      </c>
      <c r="V151" t="s">
        <v>230</v>
      </c>
      <c r="W151" t="str">
        <f t="shared" ca="1" si="154"/>
        <v>\\(\\quad (x+10)(x-9)= \\)</v>
      </c>
      <c r="X151" t="str">
        <f t="shared" ca="1" si="155"/>
        <v>\\(\\quad x^2+x-90 \\)</v>
      </c>
      <c r="AL151" s="20" t="str">
        <f t="shared" ca="1" si="156"/>
        <v>(x</v>
      </c>
      <c r="AM151" t="str">
        <f t="shared" ca="1" si="157"/>
        <v>+</v>
      </c>
      <c r="AN151">
        <f t="shared" ca="1" si="158"/>
        <v>10</v>
      </c>
      <c r="AO151" s="20" t="str">
        <f t="shared" ca="1" si="159"/>
        <v>)</v>
      </c>
      <c r="AP151" s="5" t="str">
        <f t="shared" ca="1" si="160"/>
        <v>(x</v>
      </c>
      <c r="AQ151" t="str">
        <f t="shared" ca="1" si="161"/>
        <v>-</v>
      </c>
      <c r="AR151">
        <f t="shared" ca="1" si="162"/>
        <v>9</v>
      </c>
      <c r="AS151" t="str">
        <f t="shared" ca="1" si="163"/>
        <v>)</v>
      </c>
      <c r="AT151" s="1">
        <f t="shared" ca="1" si="144"/>
        <v>10</v>
      </c>
      <c r="AU151" s="1">
        <f t="shared" ca="1" si="144"/>
        <v>-9</v>
      </c>
      <c r="AV151" s="1">
        <f t="shared" ca="1" si="164"/>
        <v>-9</v>
      </c>
      <c r="AW151" s="8">
        <f t="shared" ca="1" si="165"/>
        <v>1</v>
      </c>
      <c r="AX151" s="8">
        <f t="shared" ca="1" si="166"/>
        <v>-90</v>
      </c>
      <c r="AY151" t="str">
        <f t="shared" ca="1" si="167"/>
        <v>(x+10)(x-9)</v>
      </c>
      <c r="BA151" t="str">
        <f t="shared" ca="1" si="168"/>
        <v>+</v>
      </c>
      <c r="BB151" s="7" t="str">
        <f t="shared" ca="1" si="169"/>
        <v/>
      </c>
      <c r="BC151" s="6" t="str">
        <f t="shared" ca="1" si="170"/>
        <v>x</v>
      </c>
      <c r="BD151" t="str">
        <f t="shared" ca="1" si="171"/>
        <v>-</v>
      </c>
      <c r="BE151" s="8">
        <f t="shared" ca="1" si="172"/>
        <v>90</v>
      </c>
      <c r="BF151" t="s">
        <v>13</v>
      </c>
      <c r="BG151" t="s">
        <v>345</v>
      </c>
      <c r="BH151">
        <f t="shared" ca="1" si="173"/>
        <v>6400</v>
      </c>
    </row>
    <row r="153" spans="2:60" x14ac:dyDescent="0.55000000000000004">
      <c r="B153" s="27">
        <v>1</v>
      </c>
      <c r="C153" s="1" t="s">
        <v>5</v>
      </c>
      <c r="D153" s="51" t="s">
        <v>60</v>
      </c>
      <c r="E153" s="50" t="str">
        <f t="shared" ref="E153" ca="1" si="174">BG153&amp;BH153</f>
        <v>m5700</v>
      </c>
      <c r="F153" s="50" t="str">
        <f t="shared" ref="F153" ca="1" si="175">W153</f>
        <v>\\(\\quad (x+8)×x= \\)</v>
      </c>
      <c r="G153" s="50" t="str">
        <f t="shared" ref="G153" ca="1" si="176">X153</f>
        <v>\\(\\quad x^2+8x \\)</v>
      </c>
      <c r="H153" s="50" t="s">
        <v>62</v>
      </c>
      <c r="I153" s="89" t="str">
        <f t="shared" ref="I153" ca="1" si="177">"INSERT INTO "&amp;D153&amp;"(tangen,question,answer,editor,date,count) VALUES('"&amp;E153&amp;"','"&amp;F153&amp;"','"&amp;G153&amp;"','"&amp;H153&amp;"',NOW(),0);"</f>
        <v>INSERT INTO math(tangen,question,answer,editor,date,count) VALUES('m5700','\\(\\quad (x+8)×x= \\)','\\(\\quad x^2+8x \\)','harazono',NOW(),0);</v>
      </c>
      <c r="J153" s="1"/>
      <c r="K153" t="str">
        <f ca="1">AY153</f>
        <v>(x+8)×x</v>
      </c>
      <c r="L153"/>
      <c r="M153" s="4" t="s">
        <v>13</v>
      </c>
      <c r="N153" s="5" t="s">
        <v>251</v>
      </c>
      <c r="O153" t="str">
        <f ca="1">BA153&amp;BB153&amp;BC153&amp;BD153&amp;BE153</f>
        <v>+8x</v>
      </c>
      <c r="Q153" s="78" t="s">
        <v>229</v>
      </c>
      <c r="R153" t="str">
        <f t="shared" ref="R153" ca="1" si="178">K153&amp;L153&amp;M153</f>
        <v>(x+8)×x=</v>
      </c>
      <c r="S153" t="s">
        <v>230</v>
      </c>
      <c r="T153" s="78" t="s">
        <v>229</v>
      </c>
      <c r="U153" t="str">
        <f t="shared" ref="U153" ca="1" si="179">N153&amp;O153</f>
        <v>x^2+8x</v>
      </c>
      <c r="V153" t="s">
        <v>230</v>
      </c>
      <c r="W153" t="str">
        <f t="shared" ref="W153" ca="1" si="180">Q153&amp;R153&amp;S153</f>
        <v>\\(\\quad (x+8)×x= \\)</v>
      </c>
      <c r="X153" t="str">
        <f t="shared" ref="X153" ca="1" si="181">T153&amp;U153&amp;V153</f>
        <v>\\(\\quad x^2+8x \\)</v>
      </c>
      <c r="AL153" s="20" t="str">
        <f t="shared" ref="AL153" ca="1" si="182">IF(AT153=0,"","(x")</f>
        <v>(x</v>
      </c>
      <c r="AM153" t="str">
        <f t="shared" ref="AM153" ca="1" si="183">IF(AT153=0,"",IF(AT153&lt;=0,"-","+"))</f>
        <v>+</v>
      </c>
      <c r="AN153">
        <f t="shared" ref="AN153" ca="1" si="184">IF(AT153=0,"",ABS(AT153))</f>
        <v>8</v>
      </c>
      <c r="AO153" s="20" t="str">
        <f t="shared" ref="AO153" ca="1" si="185">IF(AT153=0,"x",")")</f>
        <v>)</v>
      </c>
      <c r="AP153" s="5" t="str">
        <f>IF(AV153=0,"×x",IF(AT153=AV153,"","(x"))</f>
        <v>×x</v>
      </c>
      <c r="AQ153" t="str">
        <f>IF(AV153=0,"",IF(AT153=AV153,"",IF(AV153&lt;=0,"-","+")))</f>
        <v/>
      </c>
      <c r="AR153" t="str">
        <f>IF(AV153=0,"",IF(AT153=AV153,"",(ABS(AV153))))</f>
        <v/>
      </c>
      <c r="AS153" t="str">
        <f>IF(AV153=0,"",IF(AT153=AV153,"",")"))</f>
        <v/>
      </c>
      <c r="AT153" s="1">
        <f ca="1">IF(AU153=0,1,AU153)</f>
        <v>8</v>
      </c>
      <c r="AU153" s="1">
        <f t="shared" ref="AU153:AU169" ca="1" si="186">RANDBETWEEN(-10,10)</f>
        <v>8</v>
      </c>
      <c r="AV153" s="1"/>
      <c r="AW153" s="8">
        <f ca="1">AT153+AV153</f>
        <v>8</v>
      </c>
      <c r="AX153" s="8">
        <f ca="1">AT153*AV153</f>
        <v>0</v>
      </c>
      <c r="AY153" t="str">
        <f t="shared" ref="AY153" ca="1" si="187">AL153&amp;AM153&amp;AN153&amp;AO153&amp;AP153&amp;AQ153&amp;AR153&amp;AS153</f>
        <v>(x+8)×x</v>
      </c>
      <c r="BA153" t="str">
        <f t="shared" ref="BA153" ca="1" si="188">IF(AW153&gt;=1,"+",IF(AW153&lt;=-1,"-",""))</f>
        <v>+</v>
      </c>
      <c r="BB153" s="7">
        <f t="shared" ref="BB153" ca="1" si="189">IF(AW153=0,"",IF(AW153=1,"",IF(AW153=-1,"",ABS(AW153))))</f>
        <v>8</v>
      </c>
      <c r="BC153" s="6" t="str">
        <f t="shared" ref="BC153" ca="1" si="190">IF(AW153=0,"","x")</f>
        <v>x</v>
      </c>
      <c r="BD153" t="str">
        <f t="shared" ref="BD153" ca="1" si="191">IF(AX153&gt;=1,"+",IF(AX153&lt;=-1,"-","" ))</f>
        <v/>
      </c>
      <c r="BE153" s="8" t="str">
        <f t="shared" ref="BE153" ca="1" si="192">IF(AX153=0,"",ABS(AX153))</f>
        <v/>
      </c>
      <c r="BF153" t="s">
        <v>13</v>
      </c>
      <c r="BG153" t="s">
        <v>345</v>
      </c>
      <c r="BH153">
        <f ca="1">IF(OR(AT153=0,AV153=0),5700,6400)</f>
        <v>5700</v>
      </c>
    </row>
    <row r="154" spans="2:60" x14ac:dyDescent="0.55000000000000004">
      <c r="B154" s="27">
        <v>2</v>
      </c>
      <c r="C154" s="1" t="s">
        <v>5</v>
      </c>
      <c r="D154" s="51" t="s">
        <v>60</v>
      </c>
      <c r="E154" s="50" t="str">
        <f t="shared" ref="E154:E169" ca="1" si="193">BG154&amp;BH154</f>
        <v>m5700</v>
      </c>
      <c r="F154" s="50" t="str">
        <f t="shared" ref="F154:F169" ca="1" si="194">W154</f>
        <v>\\(\\quad (x+4)×x= \\)</v>
      </c>
      <c r="G154" s="50" t="str">
        <f t="shared" ref="G154:G169" ca="1" si="195">X154</f>
        <v>\\(\\quad x^2+4x \\)</v>
      </c>
      <c r="H154" s="50" t="s">
        <v>62</v>
      </c>
      <c r="I154" s="89" t="str">
        <f t="shared" ref="I154:I169" ca="1" si="196">"INSERT INTO "&amp;D154&amp;"(tangen,question,answer,editor,date,count) VALUES('"&amp;E154&amp;"','"&amp;F154&amp;"','"&amp;G154&amp;"','"&amp;H154&amp;"',NOW(),0);"</f>
        <v>INSERT INTO math(tangen,question,answer,editor,date,count) VALUES('m5700','\\(\\quad (x+4)×x= \\)','\\(\\quad x^2+4x \\)','harazono',NOW(),0);</v>
      </c>
      <c r="J154" s="1"/>
      <c r="K154" t="str">
        <f t="shared" ref="K154:K168" ca="1" si="197">AY154</f>
        <v>(x+4)×x</v>
      </c>
      <c r="L154"/>
      <c r="M154" s="4" t="s">
        <v>13</v>
      </c>
      <c r="N154" s="5" t="s">
        <v>251</v>
      </c>
      <c r="O154" t="str">
        <f t="shared" ref="O154:O168" ca="1" si="198">BA154&amp;BB154&amp;BC154&amp;BD154&amp;BE154</f>
        <v>+4x</v>
      </c>
      <c r="Q154" s="78" t="s">
        <v>229</v>
      </c>
      <c r="R154" t="str">
        <f t="shared" ref="R154:R169" ca="1" si="199">K154&amp;L154&amp;M154</f>
        <v>(x+4)×x=</v>
      </c>
      <c r="S154" t="s">
        <v>230</v>
      </c>
      <c r="T154" s="78" t="s">
        <v>229</v>
      </c>
      <c r="U154" t="str">
        <f t="shared" ref="U154:U169" ca="1" si="200">N154&amp;O154</f>
        <v>x^2+4x</v>
      </c>
      <c r="V154" t="s">
        <v>230</v>
      </c>
      <c r="W154" t="str">
        <f t="shared" ref="W154:W169" ca="1" si="201">Q154&amp;R154&amp;S154</f>
        <v>\\(\\quad (x+4)×x= \\)</v>
      </c>
      <c r="X154" t="str">
        <f t="shared" ref="X154:X169" ca="1" si="202">T154&amp;U154&amp;V154</f>
        <v>\\(\\quad x^2+4x \\)</v>
      </c>
      <c r="AL154" s="20" t="str">
        <f t="shared" ref="AL154:AL169" ca="1" si="203">IF(AT154=0,"","(x")</f>
        <v>(x</v>
      </c>
      <c r="AM154" t="str">
        <f t="shared" ref="AM154:AM169" ca="1" si="204">IF(AT154=0,"",IF(AT154&lt;=0,"-","+"))</f>
        <v>+</v>
      </c>
      <c r="AN154">
        <f t="shared" ref="AN154:AN169" ca="1" si="205">IF(AT154=0,"",ABS(AT154))</f>
        <v>4</v>
      </c>
      <c r="AO154" s="20" t="str">
        <f t="shared" ref="AO154:AO169" ca="1" si="206">IF(AT154=0,"x",")")</f>
        <v>)</v>
      </c>
      <c r="AP154" s="5" t="str">
        <f t="shared" ref="AP154:AP168" si="207">IF(AV154=0,"×x",IF(AT154=AV154,"","(x"))</f>
        <v>×x</v>
      </c>
      <c r="AQ154" t="str">
        <f t="shared" ref="AQ154:AQ168" si="208">IF(AV154=0,"",IF(AT154=AV154,"",IF(AV154&lt;=0,"-","+")))</f>
        <v/>
      </c>
      <c r="AR154" t="str">
        <f t="shared" ref="AR154:AR168" si="209">IF(AV154=0,"",IF(AT154=AV154,"",(ABS(AV154))))</f>
        <v/>
      </c>
      <c r="AS154" t="str">
        <f t="shared" ref="AS154:AS168" si="210">IF(AV154=0,"",IF(AT154=AV154,"",")"))</f>
        <v/>
      </c>
      <c r="AT154" s="1">
        <f t="shared" ref="AT154:AT177" ca="1" si="211">IF(AU154=0,1,AU154)</f>
        <v>4</v>
      </c>
      <c r="AU154" s="1">
        <f t="shared" ca="1" si="186"/>
        <v>4</v>
      </c>
      <c r="AV154" s="1"/>
      <c r="AW154" s="8">
        <f t="shared" ref="AW154:AW168" ca="1" si="212">AT154+AV154</f>
        <v>4</v>
      </c>
      <c r="AX154" s="8">
        <f t="shared" ref="AX154:AX168" ca="1" si="213">AT154*AV154</f>
        <v>0</v>
      </c>
      <c r="AY154" t="str">
        <f t="shared" ref="AY154:AY169" ca="1" si="214">AL154&amp;AM154&amp;AN154&amp;AO154&amp;AP154&amp;AQ154&amp;AR154&amp;AS154</f>
        <v>(x+4)×x</v>
      </c>
      <c r="BA154" t="str">
        <f t="shared" ref="BA154:BA169" ca="1" si="215">IF(AW154&gt;=1,"+",IF(AW154&lt;=-1,"-",""))</f>
        <v>+</v>
      </c>
      <c r="BB154" s="7">
        <f t="shared" ref="BB154:BB169" ca="1" si="216">IF(AW154=0,"",IF(AW154=1,"",IF(AW154=-1,"",ABS(AW154))))</f>
        <v>4</v>
      </c>
      <c r="BC154" s="6" t="str">
        <f t="shared" ref="BC154:BC169" ca="1" si="217">IF(AW154=0,"","x")</f>
        <v>x</v>
      </c>
      <c r="BD154" t="str">
        <f t="shared" ref="BD154:BD169" ca="1" si="218">IF(AX154&gt;=1,"+",IF(AX154&lt;=-1,"-","" ))</f>
        <v/>
      </c>
      <c r="BE154" s="8" t="str">
        <f t="shared" ref="BE154:BE169" ca="1" si="219">IF(AX154=0,"",ABS(AX154))</f>
        <v/>
      </c>
      <c r="BF154" t="s">
        <v>13</v>
      </c>
      <c r="BG154" t="s">
        <v>345</v>
      </c>
      <c r="BH154">
        <f t="shared" ref="BH154:BH177" ca="1" si="220">IF(OR(AT154=0,AV154=0),5700,6400)</f>
        <v>5700</v>
      </c>
    </row>
    <row r="155" spans="2:60" x14ac:dyDescent="0.55000000000000004">
      <c r="B155" s="27">
        <v>3</v>
      </c>
      <c r="C155" s="1" t="s">
        <v>5</v>
      </c>
      <c r="D155" s="51" t="s">
        <v>60</v>
      </c>
      <c r="E155" s="50" t="str">
        <f t="shared" ca="1" si="193"/>
        <v>m5700</v>
      </c>
      <c r="F155" s="50" t="str">
        <f t="shared" ca="1" si="194"/>
        <v>\\(\\quad (x-10)×x= \\)</v>
      </c>
      <c r="G155" s="50" t="str">
        <f t="shared" ca="1" si="195"/>
        <v>\\(\\quad x^2-10x \\)</v>
      </c>
      <c r="H155" s="50" t="s">
        <v>62</v>
      </c>
      <c r="I155" s="89" t="str">
        <f t="shared" ca="1" si="196"/>
        <v>INSERT INTO math(tangen,question,answer,editor,date,count) VALUES('m5700','\\(\\quad (x-10)×x= \\)','\\(\\quad x^2-10x \\)','harazono',NOW(),0);</v>
      </c>
      <c r="J155" s="1"/>
      <c r="K155" t="str">
        <f t="shared" ca="1" si="197"/>
        <v>(x-10)×x</v>
      </c>
      <c r="L155"/>
      <c r="M155" s="4" t="s">
        <v>13</v>
      </c>
      <c r="N155" s="5" t="s">
        <v>251</v>
      </c>
      <c r="O155" t="str">
        <f t="shared" ca="1" si="198"/>
        <v>-10x</v>
      </c>
      <c r="Q155" s="78" t="s">
        <v>229</v>
      </c>
      <c r="R155" t="str">
        <f t="shared" ca="1" si="199"/>
        <v>(x-10)×x=</v>
      </c>
      <c r="S155" t="s">
        <v>230</v>
      </c>
      <c r="T155" s="78" t="s">
        <v>229</v>
      </c>
      <c r="U155" t="str">
        <f t="shared" ca="1" si="200"/>
        <v>x^2-10x</v>
      </c>
      <c r="V155" t="s">
        <v>230</v>
      </c>
      <c r="W155" t="str">
        <f t="shared" ca="1" si="201"/>
        <v>\\(\\quad (x-10)×x= \\)</v>
      </c>
      <c r="X155" t="str">
        <f t="shared" ca="1" si="202"/>
        <v>\\(\\quad x^2-10x \\)</v>
      </c>
      <c r="AL155" s="20" t="str">
        <f t="shared" ca="1" si="203"/>
        <v>(x</v>
      </c>
      <c r="AM155" t="str">
        <f t="shared" ca="1" si="204"/>
        <v>-</v>
      </c>
      <c r="AN155">
        <f t="shared" ca="1" si="205"/>
        <v>10</v>
      </c>
      <c r="AO155" s="20" t="str">
        <f t="shared" ca="1" si="206"/>
        <v>)</v>
      </c>
      <c r="AP155" s="5" t="str">
        <f t="shared" si="207"/>
        <v>×x</v>
      </c>
      <c r="AQ155" t="str">
        <f t="shared" si="208"/>
        <v/>
      </c>
      <c r="AR155" t="str">
        <f t="shared" si="209"/>
        <v/>
      </c>
      <c r="AS155" t="str">
        <f t="shared" si="210"/>
        <v/>
      </c>
      <c r="AT155" s="1">
        <f t="shared" ca="1" si="211"/>
        <v>-10</v>
      </c>
      <c r="AU155" s="1">
        <f t="shared" ca="1" si="186"/>
        <v>-10</v>
      </c>
      <c r="AV155" s="1"/>
      <c r="AW155" s="8">
        <f t="shared" ca="1" si="212"/>
        <v>-10</v>
      </c>
      <c r="AX155" s="8">
        <f t="shared" ca="1" si="213"/>
        <v>0</v>
      </c>
      <c r="AY155" t="str">
        <f t="shared" ca="1" si="214"/>
        <v>(x-10)×x</v>
      </c>
      <c r="BA155" t="str">
        <f t="shared" ca="1" si="215"/>
        <v>-</v>
      </c>
      <c r="BB155" s="7">
        <f t="shared" ca="1" si="216"/>
        <v>10</v>
      </c>
      <c r="BC155" s="6" t="str">
        <f t="shared" ca="1" si="217"/>
        <v>x</v>
      </c>
      <c r="BD155" t="str">
        <f t="shared" ca="1" si="218"/>
        <v/>
      </c>
      <c r="BE155" s="8" t="str">
        <f t="shared" ca="1" si="219"/>
        <v/>
      </c>
      <c r="BF155" t="s">
        <v>13</v>
      </c>
      <c r="BG155" t="s">
        <v>345</v>
      </c>
      <c r="BH155">
        <f t="shared" ca="1" si="220"/>
        <v>5700</v>
      </c>
    </row>
    <row r="156" spans="2:60" x14ac:dyDescent="0.55000000000000004">
      <c r="B156" s="27">
        <v>4</v>
      </c>
      <c r="C156" s="1" t="s">
        <v>5</v>
      </c>
      <c r="D156" s="51" t="s">
        <v>60</v>
      </c>
      <c r="E156" s="50" t="str">
        <f t="shared" ca="1" si="193"/>
        <v>m5700</v>
      </c>
      <c r="F156" s="50" t="str">
        <f t="shared" ca="1" si="194"/>
        <v>\\(\\quad (x+6)×x= \\)</v>
      </c>
      <c r="G156" s="50" t="str">
        <f t="shared" ca="1" si="195"/>
        <v>\\(\\quad x^2+6x \\)</v>
      </c>
      <c r="H156" s="50" t="s">
        <v>62</v>
      </c>
      <c r="I156" s="89" t="str">
        <f t="shared" ca="1" si="196"/>
        <v>INSERT INTO math(tangen,question,answer,editor,date,count) VALUES('m5700','\\(\\quad (x+6)×x= \\)','\\(\\quad x^2+6x \\)','harazono',NOW(),0);</v>
      </c>
      <c r="J156" s="1"/>
      <c r="K156" t="str">
        <f t="shared" ca="1" si="197"/>
        <v>(x+6)×x</v>
      </c>
      <c r="L156"/>
      <c r="M156" s="4" t="s">
        <v>13</v>
      </c>
      <c r="N156" s="5" t="s">
        <v>251</v>
      </c>
      <c r="O156" t="str">
        <f t="shared" ca="1" si="198"/>
        <v>+6x</v>
      </c>
      <c r="Q156" s="78" t="s">
        <v>229</v>
      </c>
      <c r="R156" t="str">
        <f t="shared" ca="1" si="199"/>
        <v>(x+6)×x=</v>
      </c>
      <c r="S156" t="s">
        <v>230</v>
      </c>
      <c r="T156" s="78" t="s">
        <v>229</v>
      </c>
      <c r="U156" t="str">
        <f t="shared" ca="1" si="200"/>
        <v>x^2+6x</v>
      </c>
      <c r="V156" t="s">
        <v>230</v>
      </c>
      <c r="W156" t="str">
        <f t="shared" ca="1" si="201"/>
        <v>\\(\\quad (x+6)×x= \\)</v>
      </c>
      <c r="X156" t="str">
        <f t="shared" ca="1" si="202"/>
        <v>\\(\\quad x^2+6x \\)</v>
      </c>
      <c r="AL156" s="20" t="str">
        <f t="shared" ca="1" si="203"/>
        <v>(x</v>
      </c>
      <c r="AM156" t="str">
        <f t="shared" ca="1" si="204"/>
        <v>+</v>
      </c>
      <c r="AN156">
        <f t="shared" ca="1" si="205"/>
        <v>6</v>
      </c>
      <c r="AO156" s="20" t="str">
        <f t="shared" ca="1" si="206"/>
        <v>)</v>
      </c>
      <c r="AP156" s="5" t="str">
        <f t="shared" si="207"/>
        <v>×x</v>
      </c>
      <c r="AQ156" t="str">
        <f t="shared" si="208"/>
        <v/>
      </c>
      <c r="AR156" t="str">
        <f t="shared" si="209"/>
        <v/>
      </c>
      <c r="AS156" t="str">
        <f t="shared" si="210"/>
        <v/>
      </c>
      <c r="AT156" s="1">
        <f t="shared" ca="1" si="211"/>
        <v>6</v>
      </c>
      <c r="AU156" s="1">
        <f t="shared" ca="1" si="186"/>
        <v>6</v>
      </c>
      <c r="AV156" s="1"/>
      <c r="AW156" s="8">
        <f t="shared" ca="1" si="212"/>
        <v>6</v>
      </c>
      <c r="AX156" s="8">
        <f t="shared" ca="1" si="213"/>
        <v>0</v>
      </c>
      <c r="AY156" t="str">
        <f t="shared" ca="1" si="214"/>
        <v>(x+6)×x</v>
      </c>
      <c r="BA156" t="str">
        <f t="shared" ca="1" si="215"/>
        <v>+</v>
      </c>
      <c r="BB156" s="7">
        <f t="shared" ca="1" si="216"/>
        <v>6</v>
      </c>
      <c r="BC156" s="6" t="str">
        <f t="shared" ca="1" si="217"/>
        <v>x</v>
      </c>
      <c r="BD156" t="str">
        <f t="shared" ca="1" si="218"/>
        <v/>
      </c>
      <c r="BE156" s="8" t="str">
        <f t="shared" ca="1" si="219"/>
        <v/>
      </c>
      <c r="BF156" t="s">
        <v>13</v>
      </c>
      <c r="BG156" t="s">
        <v>345</v>
      </c>
      <c r="BH156">
        <f t="shared" ca="1" si="220"/>
        <v>5700</v>
      </c>
    </row>
    <row r="157" spans="2:60" x14ac:dyDescent="0.55000000000000004">
      <c r="B157" s="27">
        <v>5</v>
      </c>
      <c r="C157" s="1" t="s">
        <v>5</v>
      </c>
      <c r="D157" s="51" t="s">
        <v>60</v>
      </c>
      <c r="E157" s="50" t="str">
        <f t="shared" ca="1" si="193"/>
        <v>m5700</v>
      </c>
      <c r="F157" s="50" t="str">
        <f t="shared" ca="1" si="194"/>
        <v>\\(\\quad (x-1)×x= \\)</v>
      </c>
      <c r="G157" s="50" t="str">
        <f t="shared" ca="1" si="195"/>
        <v>\\(\\quad x^2-x \\)</v>
      </c>
      <c r="H157" s="50" t="s">
        <v>62</v>
      </c>
      <c r="I157" s="89" t="str">
        <f t="shared" ca="1" si="196"/>
        <v>INSERT INTO math(tangen,question,answer,editor,date,count) VALUES('m5700','\\(\\quad (x-1)×x= \\)','\\(\\quad x^2-x \\)','harazono',NOW(),0);</v>
      </c>
      <c r="J157" s="1"/>
      <c r="K157" t="str">
        <f t="shared" ca="1" si="197"/>
        <v>(x-1)×x</v>
      </c>
      <c r="L157"/>
      <c r="M157" s="4" t="s">
        <v>13</v>
      </c>
      <c r="N157" s="5" t="s">
        <v>251</v>
      </c>
      <c r="O157" t="str">
        <f t="shared" ca="1" si="198"/>
        <v>-x</v>
      </c>
      <c r="Q157" s="78" t="s">
        <v>229</v>
      </c>
      <c r="R157" t="str">
        <f t="shared" ca="1" si="199"/>
        <v>(x-1)×x=</v>
      </c>
      <c r="S157" t="s">
        <v>230</v>
      </c>
      <c r="T157" s="78" t="s">
        <v>229</v>
      </c>
      <c r="U157" t="str">
        <f t="shared" ca="1" si="200"/>
        <v>x^2-x</v>
      </c>
      <c r="V157" t="s">
        <v>230</v>
      </c>
      <c r="W157" t="str">
        <f t="shared" ca="1" si="201"/>
        <v>\\(\\quad (x-1)×x= \\)</v>
      </c>
      <c r="X157" t="str">
        <f t="shared" ca="1" si="202"/>
        <v>\\(\\quad x^2-x \\)</v>
      </c>
      <c r="AL157" s="20" t="str">
        <f t="shared" ca="1" si="203"/>
        <v>(x</v>
      </c>
      <c r="AM157" t="str">
        <f t="shared" ca="1" si="204"/>
        <v>-</v>
      </c>
      <c r="AN157">
        <f t="shared" ca="1" si="205"/>
        <v>1</v>
      </c>
      <c r="AO157" s="20" t="str">
        <f t="shared" ca="1" si="206"/>
        <v>)</v>
      </c>
      <c r="AP157" s="5" t="str">
        <f t="shared" si="207"/>
        <v>×x</v>
      </c>
      <c r="AQ157" t="str">
        <f t="shared" si="208"/>
        <v/>
      </c>
      <c r="AR157" t="str">
        <f t="shared" si="209"/>
        <v/>
      </c>
      <c r="AS157" t="str">
        <f t="shared" si="210"/>
        <v/>
      </c>
      <c r="AT157" s="1">
        <f t="shared" ca="1" si="211"/>
        <v>-1</v>
      </c>
      <c r="AU157" s="1">
        <f t="shared" ca="1" si="186"/>
        <v>-1</v>
      </c>
      <c r="AV157" s="1"/>
      <c r="AW157" s="8">
        <f t="shared" ca="1" si="212"/>
        <v>-1</v>
      </c>
      <c r="AX157" s="8">
        <f t="shared" ca="1" si="213"/>
        <v>0</v>
      </c>
      <c r="AY157" t="str">
        <f t="shared" ca="1" si="214"/>
        <v>(x-1)×x</v>
      </c>
      <c r="BA157" t="str">
        <f t="shared" ca="1" si="215"/>
        <v>-</v>
      </c>
      <c r="BB157" s="7" t="str">
        <f t="shared" ca="1" si="216"/>
        <v/>
      </c>
      <c r="BC157" s="6" t="str">
        <f t="shared" ca="1" si="217"/>
        <v>x</v>
      </c>
      <c r="BD157" t="str">
        <f t="shared" ca="1" si="218"/>
        <v/>
      </c>
      <c r="BE157" s="8" t="str">
        <f t="shared" ca="1" si="219"/>
        <v/>
      </c>
      <c r="BF157" t="s">
        <v>13</v>
      </c>
      <c r="BG157" t="s">
        <v>345</v>
      </c>
      <c r="BH157">
        <f t="shared" ca="1" si="220"/>
        <v>5700</v>
      </c>
    </row>
    <row r="158" spans="2:60" x14ac:dyDescent="0.55000000000000004">
      <c r="B158" s="27">
        <v>6</v>
      </c>
      <c r="C158" s="1" t="s">
        <v>5</v>
      </c>
      <c r="D158" s="51" t="s">
        <v>60</v>
      </c>
      <c r="E158" s="50" t="str">
        <f t="shared" ca="1" si="193"/>
        <v>m5700</v>
      </c>
      <c r="F158" s="50" t="str">
        <f t="shared" ca="1" si="194"/>
        <v>\\(\\quad (x+3)×x= \\)</v>
      </c>
      <c r="G158" s="50" t="str">
        <f t="shared" ca="1" si="195"/>
        <v>\\(\\quad x^2+3x \\)</v>
      </c>
      <c r="H158" s="50" t="s">
        <v>62</v>
      </c>
      <c r="I158" s="89" t="str">
        <f t="shared" ca="1" si="196"/>
        <v>INSERT INTO math(tangen,question,answer,editor,date,count) VALUES('m5700','\\(\\quad (x+3)×x= \\)','\\(\\quad x^2+3x \\)','harazono',NOW(),0);</v>
      </c>
      <c r="J158" s="1"/>
      <c r="K158" t="str">
        <f t="shared" ca="1" si="197"/>
        <v>(x+3)×x</v>
      </c>
      <c r="L158"/>
      <c r="M158" s="4" t="s">
        <v>13</v>
      </c>
      <c r="N158" s="5" t="s">
        <v>251</v>
      </c>
      <c r="O158" t="str">
        <f t="shared" ca="1" si="198"/>
        <v>+3x</v>
      </c>
      <c r="Q158" s="78" t="s">
        <v>229</v>
      </c>
      <c r="R158" t="str">
        <f t="shared" ca="1" si="199"/>
        <v>(x+3)×x=</v>
      </c>
      <c r="S158" t="s">
        <v>230</v>
      </c>
      <c r="T158" s="78" t="s">
        <v>229</v>
      </c>
      <c r="U158" t="str">
        <f t="shared" ca="1" si="200"/>
        <v>x^2+3x</v>
      </c>
      <c r="V158" t="s">
        <v>230</v>
      </c>
      <c r="W158" t="str">
        <f t="shared" ca="1" si="201"/>
        <v>\\(\\quad (x+3)×x= \\)</v>
      </c>
      <c r="X158" t="str">
        <f t="shared" ca="1" si="202"/>
        <v>\\(\\quad x^2+3x \\)</v>
      </c>
      <c r="AL158" s="20" t="str">
        <f t="shared" ca="1" si="203"/>
        <v>(x</v>
      </c>
      <c r="AM158" t="str">
        <f t="shared" ca="1" si="204"/>
        <v>+</v>
      </c>
      <c r="AN158">
        <f t="shared" ca="1" si="205"/>
        <v>3</v>
      </c>
      <c r="AO158" s="20" t="str">
        <f t="shared" ca="1" si="206"/>
        <v>)</v>
      </c>
      <c r="AP158" s="5" t="str">
        <f t="shared" si="207"/>
        <v>×x</v>
      </c>
      <c r="AQ158" t="str">
        <f t="shared" si="208"/>
        <v/>
      </c>
      <c r="AR158" t="str">
        <f t="shared" si="209"/>
        <v/>
      </c>
      <c r="AS158" t="str">
        <f t="shared" si="210"/>
        <v/>
      </c>
      <c r="AT158" s="1">
        <f t="shared" ca="1" si="211"/>
        <v>3</v>
      </c>
      <c r="AU158" s="1">
        <f t="shared" ca="1" si="186"/>
        <v>3</v>
      </c>
      <c r="AV158" s="1"/>
      <c r="AW158" s="8">
        <f t="shared" ca="1" si="212"/>
        <v>3</v>
      </c>
      <c r="AX158" s="8">
        <f t="shared" ca="1" si="213"/>
        <v>0</v>
      </c>
      <c r="AY158" t="str">
        <f t="shared" ca="1" si="214"/>
        <v>(x+3)×x</v>
      </c>
      <c r="BA158" t="str">
        <f t="shared" ca="1" si="215"/>
        <v>+</v>
      </c>
      <c r="BB158" s="7">
        <f t="shared" ca="1" si="216"/>
        <v>3</v>
      </c>
      <c r="BC158" s="6" t="str">
        <f t="shared" ca="1" si="217"/>
        <v>x</v>
      </c>
      <c r="BD158" t="str">
        <f t="shared" ca="1" si="218"/>
        <v/>
      </c>
      <c r="BE158" s="8" t="str">
        <f t="shared" ca="1" si="219"/>
        <v/>
      </c>
      <c r="BF158" t="s">
        <v>13</v>
      </c>
      <c r="BG158" t="s">
        <v>345</v>
      </c>
      <c r="BH158">
        <f t="shared" ca="1" si="220"/>
        <v>5700</v>
      </c>
    </row>
    <row r="159" spans="2:60" x14ac:dyDescent="0.55000000000000004">
      <c r="B159" s="27">
        <v>7</v>
      </c>
      <c r="C159" s="1" t="s">
        <v>5</v>
      </c>
      <c r="D159" s="51" t="s">
        <v>60</v>
      </c>
      <c r="E159" s="50" t="str">
        <f t="shared" ca="1" si="193"/>
        <v>m5700</v>
      </c>
      <c r="F159" s="50" t="str">
        <f t="shared" ca="1" si="194"/>
        <v>\\(\\quad (x+8)×x= \\)</v>
      </c>
      <c r="G159" s="50" t="str">
        <f t="shared" ca="1" si="195"/>
        <v>\\(\\quad x^2+8x \\)</v>
      </c>
      <c r="H159" s="50" t="s">
        <v>62</v>
      </c>
      <c r="I159" s="89" t="str">
        <f t="shared" ca="1" si="196"/>
        <v>INSERT INTO math(tangen,question,answer,editor,date,count) VALUES('m5700','\\(\\quad (x+8)×x= \\)','\\(\\quad x^2+8x \\)','harazono',NOW(),0);</v>
      </c>
      <c r="J159" s="1"/>
      <c r="K159" t="str">
        <f t="shared" ca="1" si="197"/>
        <v>(x+8)×x</v>
      </c>
      <c r="L159"/>
      <c r="M159" s="4" t="s">
        <v>13</v>
      </c>
      <c r="N159" s="5" t="s">
        <v>251</v>
      </c>
      <c r="O159" t="str">
        <f t="shared" ca="1" si="198"/>
        <v>+8x</v>
      </c>
      <c r="Q159" s="78" t="s">
        <v>229</v>
      </c>
      <c r="R159" t="str">
        <f t="shared" ca="1" si="199"/>
        <v>(x+8)×x=</v>
      </c>
      <c r="S159" t="s">
        <v>230</v>
      </c>
      <c r="T159" s="78" t="s">
        <v>229</v>
      </c>
      <c r="U159" t="str">
        <f t="shared" ca="1" si="200"/>
        <v>x^2+8x</v>
      </c>
      <c r="V159" t="s">
        <v>230</v>
      </c>
      <c r="W159" t="str">
        <f t="shared" ca="1" si="201"/>
        <v>\\(\\quad (x+8)×x= \\)</v>
      </c>
      <c r="X159" t="str">
        <f t="shared" ca="1" si="202"/>
        <v>\\(\\quad x^2+8x \\)</v>
      </c>
      <c r="AL159" s="20" t="str">
        <f t="shared" ca="1" si="203"/>
        <v>(x</v>
      </c>
      <c r="AM159" t="str">
        <f t="shared" ca="1" si="204"/>
        <v>+</v>
      </c>
      <c r="AN159">
        <f t="shared" ca="1" si="205"/>
        <v>8</v>
      </c>
      <c r="AO159" s="20" t="str">
        <f t="shared" ca="1" si="206"/>
        <v>)</v>
      </c>
      <c r="AP159" s="5" t="str">
        <f t="shared" si="207"/>
        <v>×x</v>
      </c>
      <c r="AQ159" t="str">
        <f t="shared" si="208"/>
        <v/>
      </c>
      <c r="AR159" t="str">
        <f t="shared" si="209"/>
        <v/>
      </c>
      <c r="AS159" t="str">
        <f t="shared" si="210"/>
        <v/>
      </c>
      <c r="AT159" s="1">
        <f t="shared" ca="1" si="211"/>
        <v>8</v>
      </c>
      <c r="AU159" s="1">
        <f t="shared" ca="1" si="186"/>
        <v>8</v>
      </c>
      <c r="AV159" s="1"/>
      <c r="AW159" s="8">
        <f t="shared" ca="1" si="212"/>
        <v>8</v>
      </c>
      <c r="AX159" s="8">
        <f t="shared" ca="1" si="213"/>
        <v>0</v>
      </c>
      <c r="AY159" t="str">
        <f t="shared" ca="1" si="214"/>
        <v>(x+8)×x</v>
      </c>
      <c r="BA159" t="str">
        <f t="shared" ca="1" si="215"/>
        <v>+</v>
      </c>
      <c r="BB159" s="7">
        <f t="shared" ca="1" si="216"/>
        <v>8</v>
      </c>
      <c r="BC159" s="6" t="str">
        <f t="shared" ca="1" si="217"/>
        <v>x</v>
      </c>
      <c r="BD159" t="str">
        <f t="shared" ca="1" si="218"/>
        <v/>
      </c>
      <c r="BE159" s="8" t="str">
        <f t="shared" ca="1" si="219"/>
        <v/>
      </c>
      <c r="BF159" t="s">
        <v>13</v>
      </c>
      <c r="BG159" t="s">
        <v>345</v>
      </c>
      <c r="BH159">
        <f t="shared" ca="1" si="220"/>
        <v>5700</v>
      </c>
    </row>
    <row r="160" spans="2:60" x14ac:dyDescent="0.55000000000000004">
      <c r="B160" s="27">
        <v>8</v>
      </c>
      <c r="C160" s="1" t="s">
        <v>5</v>
      </c>
      <c r="D160" s="51" t="s">
        <v>60</v>
      </c>
      <c r="E160" s="50" t="str">
        <f t="shared" ca="1" si="193"/>
        <v>m5700</v>
      </c>
      <c r="F160" s="50" t="str">
        <f t="shared" ca="1" si="194"/>
        <v>\\(\\quad (x+2)×x= \\)</v>
      </c>
      <c r="G160" s="50" t="str">
        <f t="shared" ca="1" si="195"/>
        <v>\\(\\quad x^2+2x \\)</v>
      </c>
      <c r="H160" s="50" t="s">
        <v>62</v>
      </c>
      <c r="I160" s="89" t="str">
        <f t="shared" ca="1" si="196"/>
        <v>INSERT INTO math(tangen,question,answer,editor,date,count) VALUES('m5700','\\(\\quad (x+2)×x= \\)','\\(\\quad x^2+2x \\)','harazono',NOW(),0);</v>
      </c>
      <c r="J160" s="1"/>
      <c r="K160" t="str">
        <f t="shared" ca="1" si="197"/>
        <v>(x+2)×x</v>
      </c>
      <c r="L160"/>
      <c r="M160" s="4" t="s">
        <v>13</v>
      </c>
      <c r="N160" s="5" t="s">
        <v>251</v>
      </c>
      <c r="O160" t="str">
        <f t="shared" ca="1" si="198"/>
        <v>+2x</v>
      </c>
      <c r="Q160" s="78" t="s">
        <v>229</v>
      </c>
      <c r="R160" t="str">
        <f t="shared" ca="1" si="199"/>
        <v>(x+2)×x=</v>
      </c>
      <c r="S160" t="s">
        <v>230</v>
      </c>
      <c r="T160" s="78" t="s">
        <v>229</v>
      </c>
      <c r="U160" t="str">
        <f t="shared" ca="1" si="200"/>
        <v>x^2+2x</v>
      </c>
      <c r="V160" t="s">
        <v>230</v>
      </c>
      <c r="W160" t="str">
        <f t="shared" ca="1" si="201"/>
        <v>\\(\\quad (x+2)×x= \\)</v>
      </c>
      <c r="X160" t="str">
        <f t="shared" ca="1" si="202"/>
        <v>\\(\\quad x^2+2x \\)</v>
      </c>
      <c r="AL160" s="20" t="str">
        <f t="shared" ca="1" si="203"/>
        <v>(x</v>
      </c>
      <c r="AM160" t="str">
        <f t="shared" ca="1" si="204"/>
        <v>+</v>
      </c>
      <c r="AN160">
        <f t="shared" ca="1" si="205"/>
        <v>2</v>
      </c>
      <c r="AO160" s="20" t="str">
        <f t="shared" ca="1" si="206"/>
        <v>)</v>
      </c>
      <c r="AP160" s="5" t="str">
        <f t="shared" si="207"/>
        <v>×x</v>
      </c>
      <c r="AQ160" t="str">
        <f t="shared" si="208"/>
        <v/>
      </c>
      <c r="AR160" t="str">
        <f t="shared" si="209"/>
        <v/>
      </c>
      <c r="AS160" t="str">
        <f t="shared" si="210"/>
        <v/>
      </c>
      <c r="AT160" s="1">
        <f t="shared" ca="1" si="211"/>
        <v>2</v>
      </c>
      <c r="AU160" s="1">
        <f t="shared" ca="1" si="186"/>
        <v>2</v>
      </c>
      <c r="AV160" s="1"/>
      <c r="AW160" s="8">
        <f t="shared" ca="1" si="212"/>
        <v>2</v>
      </c>
      <c r="AX160" s="8">
        <f t="shared" ca="1" si="213"/>
        <v>0</v>
      </c>
      <c r="AY160" t="str">
        <f t="shared" ca="1" si="214"/>
        <v>(x+2)×x</v>
      </c>
      <c r="BA160" t="str">
        <f t="shared" ca="1" si="215"/>
        <v>+</v>
      </c>
      <c r="BB160" s="7">
        <f t="shared" ca="1" si="216"/>
        <v>2</v>
      </c>
      <c r="BC160" s="6" t="str">
        <f t="shared" ca="1" si="217"/>
        <v>x</v>
      </c>
      <c r="BD160" t="str">
        <f t="shared" ca="1" si="218"/>
        <v/>
      </c>
      <c r="BE160" s="8" t="str">
        <f t="shared" ca="1" si="219"/>
        <v/>
      </c>
      <c r="BF160" t="s">
        <v>13</v>
      </c>
      <c r="BG160" t="s">
        <v>345</v>
      </c>
      <c r="BH160">
        <f t="shared" ca="1" si="220"/>
        <v>5700</v>
      </c>
    </row>
    <row r="161" spans="2:60" x14ac:dyDescent="0.55000000000000004">
      <c r="B161" s="27">
        <v>9</v>
      </c>
      <c r="C161" s="1" t="s">
        <v>5</v>
      </c>
      <c r="D161" s="51" t="s">
        <v>60</v>
      </c>
      <c r="E161" s="50" t="str">
        <f t="shared" ca="1" si="193"/>
        <v>m5700</v>
      </c>
      <c r="F161" s="50" t="str">
        <f t="shared" ca="1" si="194"/>
        <v>\\(\\quad (x+8)×x= \\)</v>
      </c>
      <c r="G161" s="50" t="str">
        <f t="shared" ca="1" si="195"/>
        <v>\\(\\quad x^2+8x \\)</v>
      </c>
      <c r="H161" s="50" t="s">
        <v>62</v>
      </c>
      <c r="I161" s="89" t="str">
        <f t="shared" ca="1" si="196"/>
        <v>INSERT INTO math(tangen,question,answer,editor,date,count) VALUES('m5700','\\(\\quad (x+8)×x= \\)','\\(\\quad x^2+8x \\)','harazono',NOW(),0);</v>
      </c>
      <c r="J161" s="1"/>
      <c r="K161" t="str">
        <f t="shared" ca="1" si="197"/>
        <v>(x+8)×x</v>
      </c>
      <c r="L161"/>
      <c r="M161" s="4" t="s">
        <v>13</v>
      </c>
      <c r="N161" s="5" t="s">
        <v>251</v>
      </c>
      <c r="O161" t="str">
        <f t="shared" ca="1" si="198"/>
        <v>+8x</v>
      </c>
      <c r="Q161" s="78" t="s">
        <v>229</v>
      </c>
      <c r="R161" t="str">
        <f t="shared" ca="1" si="199"/>
        <v>(x+8)×x=</v>
      </c>
      <c r="S161" t="s">
        <v>230</v>
      </c>
      <c r="T161" s="78" t="s">
        <v>229</v>
      </c>
      <c r="U161" t="str">
        <f t="shared" ca="1" si="200"/>
        <v>x^2+8x</v>
      </c>
      <c r="V161" t="s">
        <v>230</v>
      </c>
      <c r="W161" t="str">
        <f t="shared" ca="1" si="201"/>
        <v>\\(\\quad (x+8)×x= \\)</v>
      </c>
      <c r="X161" t="str">
        <f t="shared" ca="1" si="202"/>
        <v>\\(\\quad x^2+8x \\)</v>
      </c>
      <c r="AL161" s="20" t="str">
        <f t="shared" ca="1" si="203"/>
        <v>(x</v>
      </c>
      <c r="AM161" t="str">
        <f t="shared" ca="1" si="204"/>
        <v>+</v>
      </c>
      <c r="AN161">
        <f t="shared" ca="1" si="205"/>
        <v>8</v>
      </c>
      <c r="AO161" s="20" t="str">
        <f t="shared" ca="1" si="206"/>
        <v>)</v>
      </c>
      <c r="AP161" s="5" t="str">
        <f t="shared" si="207"/>
        <v>×x</v>
      </c>
      <c r="AQ161" t="str">
        <f t="shared" si="208"/>
        <v/>
      </c>
      <c r="AR161" t="str">
        <f t="shared" si="209"/>
        <v/>
      </c>
      <c r="AS161" t="str">
        <f t="shared" si="210"/>
        <v/>
      </c>
      <c r="AT161" s="1">
        <f t="shared" ca="1" si="211"/>
        <v>8</v>
      </c>
      <c r="AU161" s="1">
        <f t="shared" ca="1" si="186"/>
        <v>8</v>
      </c>
      <c r="AV161" s="1"/>
      <c r="AW161" s="8">
        <f t="shared" ca="1" si="212"/>
        <v>8</v>
      </c>
      <c r="AX161" s="8">
        <f t="shared" ca="1" si="213"/>
        <v>0</v>
      </c>
      <c r="AY161" t="str">
        <f t="shared" ca="1" si="214"/>
        <v>(x+8)×x</v>
      </c>
      <c r="BA161" t="str">
        <f t="shared" ca="1" si="215"/>
        <v>+</v>
      </c>
      <c r="BB161" s="7">
        <f t="shared" ca="1" si="216"/>
        <v>8</v>
      </c>
      <c r="BC161" s="6" t="str">
        <f t="shared" ca="1" si="217"/>
        <v>x</v>
      </c>
      <c r="BD161" t="str">
        <f t="shared" ca="1" si="218"/>
        <v/>
      </c>
      <c r="BE161" s="8" t="str">
        <f t="shared" ca="1" si="219"/>
        <v/>
      </c>
      <c r="BF161" t="s">
        <v>13</v>
      </c>
      <c r="BG161" t="s">
        <v>345</v>
      </c>
      <c r="BH161">
        <f t="shared" ca="1" si="220"/>
        <v>5700</v>
      </c>
    </row>
    <row r="162" spans="2:60" x14ac:dyDescent="0.55000000000000004">
      <c r="B162" s="27">
        <v>10</v>
      </c>
      <c r="C162" s="1" t="s">
        <v>5</v>
      </c>
      <c r="D162" s="51" t="s">
        <v>60</v>
      </c>
      <c r="E162" s="50" t="str">
        <f t="shared" ca="1" si="193"/>
        <v>m5700</v>
      </c>
      <c r="F162" s="50" t="str">
        <f t="shared" ca="1" si="194"/>
        <v>\\(\\quad (x-10)×x= \\)</v>
      </c>
      <c r="G162" s="50" t="str">
        <f t="shared" ca="1" si="195"/>
        <v>\\(\\quad x^2-10x \\)</v>
      </c>
      <c r="H162" s="50" t="s">
        <v>62</v>
      </c>
      <c r="I162" s="89" t="str">
        <f t="shared" ca="1" si="196"/>
        <v>INSERT INTO math(tangen,question,answer,editor,date,count) VALUES('m5700','\\(\\quad (x-10)×x= \\)','\\(\\quad x^2-10x \\)','harazono',NOW(),0);</v>
      </c>
      <c r="J162" s="1"/>
      <c r="K162" t="str">
        <f t="shared" ca="1" si="197"/>
        <v>(x-10)×x</v>
      </c>
      <c r="L162"/>
      <c r="M162" s="4" t="s">
        <v>13</v>
      </c>
      <c r="N162" s="5" t="s">
        <v>251</v>
      </c>
      <c r="O162" t="str">
        <f t="shared" ca="1" si="198"/>
        <v>-10x</v>
      </c>
      <c r="Q162" s="78" t="s">
        <v>229</v>
      </c>
      <c r="R162" t="str">
        <f t="shared" ca="1" si="199"/>
        <v>(x-10)×x=</v>
      </c>
      <c r="S162" t="s">
        <v>230</v>
      </c>
      <c r="T162" s="78" t="s">
        <v>229</v>
      </c>
      <c r="U162" t="str">
        <f t="shared" ca="1" si="200"/>
        <v>x^2-10x</v>
      </c>
      <c r="V162" t="s">
        <v>230</v>
      </c>
      <c r="W162" t="str">
        <f t="shared" ca="1" si="201"/>
        <v>\\(\\quad (x-10)×x= \\)</v>
      </c>
      <c r="X162" t="str">
        <f t="shared" ca="1" si="202"/>
        <v>\\(\\quad x^2-10x \\)</v>
      </c>
      <c r="AL162" s="20" t="str">
        <f t="shared" ca="1" si="203"/>
        <v>(x</v>
      </c>
      <c r="AM162" t="str">
        <f t="shared" ca="1" si="204"/>
        <v>-</v>
      </c>
      <c r="AN162">
        <f t="shared" ca="1" si="205"/>
        <v>10</v>
      </c>
      <c r="AO162" s="20" t="str">
        <f t="shared" ca="1" si="206"/>
        <v>)</v>
      </c>
      <c r="AP162" s="5" t="str">
        <f t="shared" si="207"/>
        <v>×x</v>
      </c>
      <c r="AQ162" t="str">
        <f t="shared" si="208"/>
        <v/>
      </c>
      <c r="AR162" t="str">
        <f t="shared" si="209"/>
        <v/>
      </c>
      <c r="AS162" t="str">
        <f t="shared" si="210"/>
        <v/>
      </c>
      <c r="AT162" s="1">
        <f t="shared" ca="1" si="211"/>
        <v>-10</v>
      </c>
      <c r="AU162" s="1">
        <f t="shared" ca="1" si="186"/>
        <v>-10</v>
      </c>
      <c r="AV162" s="1"/>
      <c r="AW162" s="8">
        <f t="shared" ca="1" si="212"/>
        <v>-10</v>
      </c>
      <c r="AX162" s="8">
        <f t="shared" ca="1" si="213"/>
        <v>0</v>
      </c>
      <c r="AY162" t="str">
        <f t="shared" ca="1" si="214"/>
        <v>(x-10)×x</v>
      </c>
      <c r="BA162" t="str">
        <f t="shared" ca="1" si="215"/>
        <v>-</v>
      </c>
      <c r="BB162" s="7">
        <f t="shared" ca="1" si="216"/>
        <v>10</v>
      </c>
      <c r="BC162" s="6" t="str">
        <f t="shared" ca="1" si="217"/>
        <v>x</v>
      </c>
      <c r="BD162" t="str">
        <f t="shared" ca="1" si="218"/>
        <v/>
      </c>
      <c r="BE162" s="8" t="str">
        <f t="shared" ca="1" si="219"/>
        <v/>
      </c>
      <c r="BF162" t="s">
        <v>13</v>
      </c>
      <c r="BG162" t="s">
        <v>345</v>
      </c>
      <c r="BH162">
        <f t="shared" ca="1" si="220"/>
        <v>5700</v>
      </c>
    </row>
    <row r="163" spans="2:60" x14ac:dyDescent="0.55000000000000004">
      <c r="B163" s="27">
        <v>11</v>
      </c>
      <c r="C163" s="1" t="s">
        <v>5</v>
      </c>
      <c r="D163" s="51" t="s">
        <v>60</v>
      </c>
      <c r="E163" s="50" t="str">
        <f t="shared" ca="1" si="193"/>
        <v>m5700</v>
      </c>
      <c r="F163" s="50" t="str">
        <f t="shared" ca="1" si="194"/>
        <v>\\(\\quad (x+5)×x= \\)</v>
      </c>
      <c r="G163" s="50" t="str">
        <f t="shared" ca="1" si="195"/>
        <v>\\(\\quad x^2+5x \\)</v>
      </c>
      <c r="H163" s="50" t="s">
        <v>62</v>
      </c>
      <c r="I163" s="89" t="str">
        <f t="shared" ca="1" si="196"/>
        <v>INSERT INTO math(tangen,question,answer,editor,date,count) VALUES('m5700','\\(\\quad (x+5)×x= \\)','\\(\\quad x^2+5x \\)','harazono',NOW(),0);</v>
      </c>
      <c r="J163" s="1"/>
      <c r="K163" t="str">
        <f t="shared" ca="1" si="197"/>
        <v>(x+5)×x</v>
      </c>
      <c r="L163"/>
      <c r="M163" s="4" t="s">
        <v>13</v>
      </c>
      <c r="N163" s="5" t="s">
        <v>251</v>
      </c>
      <c r="O163" t="str">
        <f t="shared" ca="1" si="198"/>
        <v>+5x</v>
      </c>
      <c r="Q163" s="78" t="s">
        <v>229</v>
      </c>
      <c r="R163" t="str">
        <f t="shared" ca="1" si="199"/>
        <v>(x+5)×x=</v>
      </c>
      <c r="S163" t="s">
        <v>230</v>
      </c>
      <c r="T163" s="78" t="s">
        <v>229</v>
      </c>
      <c r="U163" t="str">
        <f t="shared" ca="1" si="200"/>
        <v>x^2+5x</v>
      </c>
      <c r="V163" t="s">
        <v>230</v>
      </c>
      <c r="W163" t="str">
        <f t="shared" ca="1" si="201"/>
        <v>\\(\\quad (x+5)×x= \\)</v>
      </c>
      <c r="X163" t="str">
        <f t="shared" ca="1" si="202"/>
        <v>\\(\\quad x^2+5x \\)</v>
      </c>
      <c r="AL163" s="20" t="str">
        <f t="shared" ca="1" si="203"/>
        <v>(x</v>
      </c>
      <c r="AM163" t="str">
        <f t="shared" ca="1" si="204"/>
        <v>+</v>
      </c>
      <c r="AN163">
        <f t="shared" ca="1" si="205"/>
        <v>5</v>
      </c>
      <c r="AO163" s="20" t="str">
        <f t="shared" ca="1" si="206"/>
        <v>)</v>
      </c>
      <c r="AP163" s="5" t="str">
        <f t="shared" si="207"/>
        <v>×x</v>
      </c>
      <c r="AQ163" t="str">
        <f t="shared" si="208"/>
        <v/>
      </c>
      <c r="AR163" t="str">
        <f t="shared" si="209"/>
        <v/>
      </c>
      <c r="AS163" t="str">
        <f t="shared" si="210"/>
        <v/>
      </c>
      <c r="AT163" s="1">
        <f t="shared" ca="1" si="211"/>
        <v>5</v>
      </c>
      <c r="AU163" s="1">
        <f t="shared" ca="1" si="186"/>
        <v>5</v>
      </c>
      <c r="AV163" s="1"/>
      <c r="AW163" s="8">
        <f t="shared" ca="1" si="212"/>
        <v>5</v>
      </c>
      <c r="AX163" s="8">
        <f t="shared" ca="1" si="213"/>
        <v>0</v>
      </c>
      <c r="AY163" t="str">
        <f t="shared" ca="1" si="214"/>
        <v>(x+5)×x</v>
      </c>
      <c r="BA163" t="str">
        <f t="shared" ca="1" si="215"/>
        <v>+</v>
      </c>
      <c r="BB163" s="7">
        <f t="shared" ca="1" si="216"/>
        <v>5</v>
      </c>
      <c r="BC163" s="6" t="str">
        <f t="shared" ca="1" si="217"/>
        <v>x</v>
      </c>
      <c r="BD163" t="str">
        <f t="shared" ca="1" si="218"/>
        <v/>
      </c>
      <c r="BE163" s="8" t="str">
        <f t="shared" ca="1" si="219"/>
        <v/>
      </c>
      <c r="BF163" t="s">
        <v>13</v>
      </c>
      <c r="BG163" t="s">
        <v>345</v>
      </c>
      <c r="BH163">
        <f t="shared" ca="1" si="220"/>
        <v>5700</v>
      </c>
    </row>
    <row r="164" spans="2:60" x14ac:dyDescent="0.55000000000000004">
      <c r="B164" s="27">
        <v>12</v>
      </c>
      <c r="C164" s="1" t="s">
        <v>5</v>
      </c>
      <c r="D164" s="51" t="s">
        <v>60</v>
      </c>
      <c r="E164" s="50" t="str">
        <f t="shared" ca="1" si="193"/>
        <v>m5700</v>
      </c>
      <c r="F164" s="50" t="str">
        <f t="shared" ca="1" si="194"/>
        <v>\\(\\quad (x+3)×x= \\)</v>
      </c>
      <c r="G164" s="50" t="str">
        <f t="shared" ca="1" si="195"/>
        <v>\\(\\quad x^2+3x \\)</v>
      </c>
      <c r="H164" s="50" t="s">
        <v>62</v>
      </c>
      <c r="I164" s="89" t="str">
        <f t="shared" ca="1" si="196"/>
        <v>INSERT INTO math(tangen,question,answer,editor,date,count) VALUES('m5700','\\(\\quad (x+3)×x= \\)','\\(\\quad x^2+3x \\)','harazono',NOW(),0);</v>
      </c>
      <c r="J164" s="1"/>
      <c r="K164" t="str">
        <f t="shared" ca="1" si="197"/>
        <v>(x+3)×x</v>
      </c>
      <c r="L164"/>
      <c r="M164" s="4" t="s">
        <v>13</v>
      </c>
      <c r="N164" s="5" t="s">
        <v>251</v>
      </c>
      <c r="O164" t="str">
        <f t="shared" ca="1" si="198"/>
        <v>+3x</v>
      </c>
      <c r="Q164" s="78" t="s">
        <v>229</v>
      </c>
      <c r="R164" t="str">
        <f t="shared" ca="1" si="199"/>
        <v>(x+3)×x=</v>
      </c>
      <c r="S164" t="s">
        <v>230</v>
      </c>
      <c r="T164" s="78" t="s">
        <v>229</v>
      </c>
      <c r="U164" t="str">
        <f t="shared" ca="1" si="200"/>
        <v>x^2+3x</v>
      </c>
      <c r="V164" t="s">
        <v>230</v>
      </c>
      <c r="W164" t="str">
        <f t="shared" ca="1" si="201"/>
        <v>\\(\\quad (x+3)×x= \\)</v>
      </c>
      <c r="X164" t="str">
        <f t="shared" ca="1" si="202"/>
        <v>\\(\\quad x^2+3x \\)</v>
      </c>
      <c r="AL164" s="20" t="str">
        <f t="shared" ca="1" si="203"/>
        <v>(x</v>
      </c>
      <c r="AM164" t="str">
        <f t="shared" ca="1" si="204"/>
        <v>+</v>
      </c>
      <c r="AN164">
        <f t="shared" ca="1" si="205"/>
        <v>3</v>
      </c>
      <c r="AO164" s="20" t="str">
        <f t="shared" ca="1" si="206"/>
        <v>)</v>
      </c>
      <c r="AP164" s="5" t="str">
        <f t="shared" si="207"/>
        <v>×x</v>
      </c>
      <c r="AQ164" t="str">
        <f t="shared" si="208"/>
        <v/>
      </c>
      <c r="AR164" t="str">
        <f t="shared" si="209"/>
        <v/>
      </c>
      <c r="AS164" t="str">
        <f t="shared" si="210"/>
        <v/>
      </c>
      <c r="AT164" s="1">
        <f t="shared" ca="1" si="211"/>
        <v>3</v>
      </c>
      <c r="AU164" s="1">
        <f t="shared" ca="1" si="186"/>
        <v>3</v>
      </c>
      <c r="AV164" s="1"/>
      <c r="AW164" s="8">
        <f t="shared" ca="1" si="212"/>
        <v>3</v>
      </c>
      <c r="AX164" s="8">
        <f t="shared" ca="1" si="213"/>
        <v>0</v>
      </c>
      <c r="AY164" t="str">
        <f t="shared" ca="1" si="214"/>
        <v>(x+3)×x</v>
      </c>
      <c r="BA164" t="str">
        <f t="shared" ca="1" si="215"/>
        <v>+</v>
      </c>
      <c r="BB164" s="7">
        <f t="shared" ca="1" si="216"/>
        <v>3</v>
      </c>
      <c r="BC164" s="6" t="str">
        <f t="shared" ca="1" si="217"/>
        <v>x</v>
      </c>
      <c r="BD164" t="str">
        <f t="shared" ca="1" si="218"/>
        <v/>
      </c>
      <c r="BE164" s="8" t="str">
        <f t="shared" ca="1" si="219"/>
        <v/>
      </c>
      <c r="BF164" t="s">
        <v>13</v>
      </c>
      <c r="BG164" t="s">
        <v>345</v>
      </c>
      <c r="BH164">
        <f t="shared" ca="1" si="220"/>
        <v>5700</v>
      </c>
    </row>
    <row r="165" spans="2:60" x14ac:dyDescent="0.55000000000000004">
      <c r="B165" s="27">
        <v>13</v>
      </c>
      <c r="C165" s="1" t="s">
        <v>5</v>
      </c>
      <c r="D165" s="51" t="s">
        <v>60</v>
      </c>
      <c r="E165" s="50" t="str">
        <f t="shared" ca="1" si="193"/>
        <v>m5700</v>
      </c>
      <c r="F165" s="50" t="str">
        <f t="shared" ca="1" si="194"/>
        <v>\\(\\quad (x+4)×x= \\)</v>
      </c>
      <c r="G165" s="50" t="str">
        <f t="shared" ca="1" si="195"/>
        <v>\\(\\quad x^2+4x \\)</v>
      </c>
      <c r="H165" s="50" t="s">
        <v>62</v>
      </c>
      <c r="I165" s="89" t="str">
        <f t="shared" ca="1" si="196"/>
        <v>INSERT INTO math(tangen,question,answer,editor,date,count) VALUES('m5700','\\(\\quad (x+4)×x= \\)','\\(\\quad x^2+4x \\)','harazono',NOW(),0);</v>
      </c>
      <c r="J165" s="1"/>
      <c r="K165" t="str">
        <f t="shared" ca="1" si="197"/>
        <v>(x+4)×x</v>
      </c>
      <c r="L165"/>
      <c r="M165" s="4" t="s">
        <v>13</v>
      </c>
      <c r="N165" s="5" t="s">
        <v>251</v>
      </c>
      <c r="O165" t="str">
        <f t="shared" ca="1" si="198"/>
        <v>+4x</v>
      </c>
      <c r="Q165" s="78" t="s">
        <v>229</v>
      </c>
      <c r="R165" t="str">
        <f t="shared" ca="1" si="199"/>
        <v>(x+4)×x=</v>
      </c>
      <c r="S165" t="s">
        <v>230</v>
      </c>
      <c r="T165" s="78" t="s">
        <v>229</v>
      </c>
      <c r="U165" t="str">
        <f t="shared" ca="1" si="200"/>
        <v>x^2+4x</v>
      </c>
      <c r="V165" t="s">
        <v>230</v>
      </c>
      <c r="W165" t="str">
        <f t="shared" ca="1" si="201"/>
        <v>\\(\\quad (x+4)×x= \\)</v>
      </c>
      <c r="X165" t="str">
        <f t="shared" ca="1" si="202"/>
        <v>\\(\\quad x^2+4x \\)</v>
      </c>
      <c r="AL165" s="20" t="str">
        <f t="shared" ca="1" si="203"/>
        <v>(x</v>
      </c>
      <c r="AM165" t="str">
        <f t="shared" ca="1" si="204"/>
        <v>+</v>
      </c>
      <c r="AN165">
        <f t="shared" ca="1" si="205"/>
        <v>4</v>
      </c>
      <c r="AO165" s="20" t="str">
        <f t="shared" ca="1" si="206"/>
        <v>)</v>
      </c>
      <c r="AP165" s="5" t="str">
        <f t="shared" si="207"/>
        <v>×x</v>
      </c>
      <c r="AQ165" t="str">
        <f t="shared" si="208"/>
        <v/>
      </c>
      <c r="AR165" t="str">
        <f t="shared" si="209"/>
        <v/>
      </c>
      <c r="AS165" t="str">
        <f t="shared" si="210"/>
        <v/>
      </c>
      <c r="AT165" s="1">
        <f t="shared" ca="1" si="211"/>
        <v>4</v>
      </c>
      <c r="AU165" s="1">
        <f t="shared" ca="1" si="186"/>
        <v>4</v>
      </c>
      <c r="AV165" s="1"/>
      <c r="AW165" s="8">
        <f t="shared" ca="1" si="212"/>
        <v>4</v>
      </c>
      <c r="AX165" s="8">
        <f t="shared" ca="1" si="213"/>
        <v>0</v>
      </c>
      <c r="AY165" t="str">
        <f t="shared" ca="1" si="214"/>
        <v>(x+4)×x</v>
      </c>
      <c r="BA165" t="str">
        <f t="shared" ca="1" si="215"/>
        <v>+</v>
      </c>
      <c r="BB165" s="7">
        <f t="shared" ca="1" si="216"/>
        <v>4</v>
      </c>
      <c r="BC165" s="6" t="str">
        <f t="shared" ca="1" si="217"/>
        <v>x</v>
      </c>
      <c r="BD165" t="str">
        <f t="shared" ca="1" si="218"/>
        <v/>
      </c>
      <c r="BE165" s="8" t="str">
        <f t="shared" ca="1" si="219"/>
        <v/>
      </c>
      <c r="BF165" t="s">
        <v>13</v>
      </c>
      <c r="BG165" t="s">
        <v>345</v>
      </c>
      <c r="BH165">
        <f t="shared" ca="1" si="220"/>
        <v>5700</v>
      </c>
    </row>
    <row r="166" spans="2:60" x14ac:dyDescent="0.55000000000000004">
      <c r="B166" s="27">
        <v>14</v>
      </c>
      <c r="C166" s="1" t="s">
        <v>5</v>
      </c>
      <c r="D166" s="51" t="s">
        <v>60</v>
      </c>
      <c r="E166" s="50" t="str">
        <f t="shared" ca="1" si="193"/>
        <v>m5700</v>
      </c>
      <c r="F166" s="50" t="str">
        <f t="shared" ca="1" si="194"/>
        <v>\\(\\quad (x+9)×x= \\)</v>
      </c>
      <c r="G166" s="50" t="str">
        <f t="shared" ca="1" si="195"/>
        <v>\\(\\quad x^2+9x \\)</v>
      </c>
      <c r="H166" s="50" t="s">
        <v>62</v>
      </c>
      <c r="I166" s="89" t="str">
        <f t="shared" ca="1" si="196"/>
        <v>INSERT INTO math(tangen,question,answer,editor,date,count) VALUES('m5700','\\(\\quad (x+9)×x= \\)','\\(\\quad x^2+9x \\)','harazono',NOW(),0);</v>
      </c>
      <c r="J166" s="1"/>
      <c r="K166" t="str">
        <f t="shared" ca="1" si="197"/>
        <v>(x+9)×x</v>
      </c>
      <c r="L166"/>
      <c r="M166" s="4" t="s">
        <v>13</v>
      </c>
      <c r="N166" s="5" t="s">
        <v>251</v>
      </c>
      <c r="O166" t="str">
        <f t="shared" ca="1" si="198"/>
        <v>+9x</v>
      </c>
      <c r="Q166" s="78" t="s">
        <v>229</v>
      </c>
      <c r="R166" t="str">
        <f t="shared" ca="1" si="199"/>
        <v>(x+9)×x=</v>
      </c>
      <c r="S166" t="s">
        <v>230</v>
      </c>
      <c r="T166" s="78" t="s">
        <v>229</v>
      </c>
      <c r="U166" t="str">
        <f t="shared" ca="1" si="200"/>
        <v>x^2+9x</v>
      </c>
      <c r="V166" t="s">
        <v>230</v>
      </c>
      <c r="W166" t="str">
        <f t="shared" ca="1" si="201"/>
        <v>\\(\\quad (x+9)×x= \\)</v>
      </c>
      <c r="X166" t="str">
        <f t="shared" ca="1" si="202"/>
        <v>\\(\\quad x^2+9x \\)</v>
      </c>
      <c r="AL166" s="20" t="str">
        <f t="shared" ca="1" si="203"/>
        <v>(x</v>
      </c>
      <c r="AM166" t="str">
        <f t="shared" ca="1" si="204"/>
        <v>+</v>
      </c>
      <c r="AN166">
        <f t="shared" ca="1" si="205"/>
        <v>9</v>
      </c>
      <c r="AO166" s="20" t="str">
        <f t="shared" ca="1" si="206"/>
        <v>)</v>
      </c>
      <c r="AP166" s="5" t="str">
        <f t="shared" si="207"/>
        <v>×x</v>
      </c>
      <c r="AQ166" t="str">
        <f t="shared" si="208"/>
        <v/>
      </c>
      <c r="AR166" t="str">
        <f t="shared" si="209"/>
        <v/>
      </c>
      <c r="AS166" t="str">
        <f t="shared" si="210"/>
        <v/>
      </c>
      <c r="AT166" s="1">
        <f t="shared" ca="1" si="211"/>
        <v>9</v>
      </c>
      <c r="AU166" s="1">
        <f t="shared" ca="1" si="186"/>
        <v>9</v>
      </c>
      <c r="AV166" s="1"/>
      <c r="AW166" s="8">
        <f t="shared" ca="1" si="212"/>
        <v>9</v>
      </c>
      <c r="AX166" s="8">
        <f t="shared" ca="1" si="213"/>
        <v>0</v>
      </c>
      <c r="AY166" t="str">
        <f t="shared" ca="1" si="214"/>
        <v>(x+9)×x</v>
      </c>
      <c r="BA166" t="str">
        <f t="shared" ca="1" si="215"/>
        <v>+</v>
      </c>
      <c r="BB166" s="7">
        <f t="shared" ca="1" si="216"/>
        <v>9</v>
      </c>
      <c r="BC166" s="6" t="str">
        <f t="shared" ca="1" si="217"/>
        <v>x</v>
      </c>
      <c r="BD166" t="str">
        <f t="shared" ca="1" si="218"/>
        <v/>
      </c>
      <c r="BE166" s="8" t="str">
        <f t="shared" ca="1" si="219"/>
        <v/>
      </c>
      <c r="BF166" t="s">
        <v>13</v>
      </c>
      <c r="BG166" t="s">
        <v>345</v>
      </c>
      <c r="BH166">
        <f t="shared" ca="1" si="220"/>
        <v>5700</v>
      </c>
    </row>
    <row r="167" spans="2:60" x14ac:dyDescent="0.55000000000000004">
      <c r="B167" s="27">
        <v>15</v>
      </c>
      <c r="C167" s="1" t="s">
        <v>5</v>
      </c>
      <c r="D167" s="51" t="s">
        <v>60</v>
      </c>
      <c r="E167" s="50" t="str">
        <f t="shared" ca="1" si="193"/>
        <v>m5700</v>
      </c>
      <c r="F167" s="50" t="str">
        <f t="shared" ca="1" si="194"/>
        <v>\\(\\quad (x-7)×x= \\)</v>
      </c>
      <c r="G167" s="50" t="str">
        <f t="shared" ca="1" si="195"/>
        <v>\\(\\quad x^2-7x \\)</v>
      </c>
      <c r="H167" s="50" t="s">
        <v>62</v>
      </c>
      <c r="I167" s="89" t="str">
        <f t="shared" ca="1" si="196"/>
        <v>INSERT INTO math(tangen,question,answer,editor,date,count) VALUES('m5700','\\(\\quad (x-7)×x= \\)','\\(\\quad x^2-7x \\)','harazono',NOW(),0);</v>
      </c>
      <c r="J167" s="1"/>
      <c r="K167" t="str">
        <f t="shared" ca="1" si="197"/>
        <v>(x-7)×x</v>
      </c>
      <c r="L167"/>
      <c r="M167" s="4" t="s">
        <v>13</v>
      </c>
      <c r="N167" s="5" t="s">
        <v>251</v>
      </c>
      <c r="O167" t="str">
        <f t="shared" ca="1" si="198"/>
        <v>-7x</v>
      </c>
      <c r="Q167" s="78" t="s">
        <v>229</v>
      </c>
      <c r="R167" t="str">
        <f t="shared" ca="1" si="199"/>
        <v>(x-7)×x=</v>
      </c>
      <c r="S167" t="s">
        <v>230</v>
      </c>
      <c r="T167" s="78" t="s">
        <v>229</v>
      </c>
      <c r="U167" t="str">
        <f t="shared" ca="1" si="200"/>
        <v>x^2-7x</v>
      </c>
      <c r="V167" t="s">
        <v>230</v>
      </c>
      <c r="W167" t="str">
        <f t="shared" ca="1" si="201"/>
        <v>\\(\\quad (x-7)×x= \\)</v>
      </c>
      <c r="X167" t="str">
        <f t="shared" ca="1" si="202"/>
        <v>\\(\\quad x^2-7x \\)</v>
      </c>
      <c r="AL167" s="20" t="str">
        <f t="shared" ca="1" si="203"/>
        <v>(x</v>
      </c>
      <c r="AM167" t="str">
        <f t="shared" ca="1" si="204"/>
        <v>-</v>
      </c>
      <c r="AN167">
        <f t="shared" ca="1" si="205"/>
        <v>7</v>
      </c>
      <c r="AO167" s="20" t="str">
        <f t="shared" ca="1" si="206"/>
        <v>)</v>
      </c>
      <c r="AP167" s="5" t="str">
        <f t="shared" si="207"/>
        <v>×x</v>
      </c>
      <c r="AQ167" t="str">
        <f t="shared" si="208"/>
        <v/>
      </c>
      <c r="AR167" t="str">
        <f t="shared" si="209"/>
        <v/>
      </c>
      <c r="AS167" t="str">
        <f t="shared" si="210"/>
        <v/>
      </c>
      <c r="AT167" s="1">
        <f t="shared" ca="1" si="211"/>
        <v>-7</v>
      </c>
      <c r="AU167" s="1">
        <f t="shared" ca="1" si="186"/>
        <v>-7</v>
      </c>
      <c r="AV167" s="1"/>
      <c r="AW167" s="8">
        <f t="shared" ca="1" si="212"/>
        <v>-7</v>
      </c>
      <c r="AX167" s="8">
        <f t="shared" ca="1" si="213"/>
        <v>0</v>
      </c>
      <c r="AY167" t="str">
        <f t="shared" ca="1" si="214"/>
        <v>(x-7)×x</v>
      </c>
      <c r="BA167" t="str">
        <f t="shared" ca="1" si="215"/>
        <v>-</v>
      </c>
      <c r="BB167" s="7">
        <f t="shared" ca="1" si="216"/>
        <v>7</v>
      </c>
      <c r="BC167" s="6" t="str">
        <f t="shared" ca="1" si="217"/>
        <v>x</v>
      </c>
      <c r="BD167" t="str">
        <f t="shared" ca="1" si="218"/>
        <v/>
      </c>
      <c r="BE167" s="8" t="str">
        <f t="shared" ca="1" si="219"/>
        <v/>
      </c>
      <c r="BF167" t="s">
        <v>13</v>
      </c>
      <c r="BG167" t="s">
        <v>345</v>
      </c>
      <c r="BH167">
        <f t="shared" ca="1" si="220"/>
        <v>5700</v>
      </c>
    </row>
    <row r="168" spans="2:60" x14ac:dyDescent="0.55000000000000004">
      <c r="B168" s="27">
        <v>16</v>
      </c>
      <c r="C168" s="1" t="s">
        <v>5</v>
      </c>
      <c r="D168" s="51" t="s">
        <v>60</v>
      </c>
      <c r="E168" s="50" t="str">
        <f t="shared" ca="1" si="193"/>
        <v>m5700</v>
      </c>
      <c r="F168" s="50" t="str">
        <f t="shared" ca="1" si="194"/>
        <v>\\(\\quad (x+8)×x= \\)</v>
      </c>
      <c r="G168" s="50" t="str">
        <f t="shared" ca="1" si="195"/>
        <v>\\(\\quad x^2+8x \\)</v>
      </c>
      <c r="H168" s="50" t="s">
        <v>62</v>
      </c>
      <c r="I168" s="89" t="str">
        <f t="shared" ca="1" si="196"/>
        <v>INSERT INTO math(tangen,question,answer,editor,date,count) VALUES('m5700','\\(\\quad (x+8)×x= \\)','\\(\\quad x^2+8x \\)','harazono',NOW(),0);</v>
      </c>
      <c r="J168" s="1"/>
      <c r="K168" t="str">
        <f t="shared" ca="1" si="197"/>
        <v>(x+8)×x</v>
      </c>
      <c r="L168"/>
      <c r="M168" s="4" t="s">
        <v>13</v>
      </c>
      <c r="N168" s="5" t="s">
        <v>251</v>
      </c>
      <c r="O168" t="str">
        <f t="shared" ca="1" si="198"/>
        <v>+8x</v>
      </c>
      <c r="Q168" s="78" t="s">
        <v>229</v>
      </c>
      <c r="R168" t="str">
        <f t="shared" ca="1" si="199"/>
        <v>(x+8)×x=</v>
      </c>
      <c r="S168" t="s">
        <v>230</v>
      </c>
      <c r="T168" s="78" t="s">
        <v>229</v>
      </c>
      <c r="U168" t="str">
        <f t="shared" ca="1" si="200"/>
        <v>x^2+8x</v>
      </c>
      <c r="V168" t="s">
        <v>230</v>
      </c>
      <c r="W168" t="str">
        <f t="shared" ca="1" si="201"/>
        <v>\\(\\quad (x+8)×x= \\)</v>
      </c>
      <c r="X168" t="str">
        <f t="shared" ca="1" si="202"/>
        <v>\\(\\quad x^2+8x \\)</v>
      </c>
      <c r="AL168" s="20" t="str">
        <f t="shared" ca="1" si="203"/>
        <v>(x</v>
      </c>
      <c r="AM168" t="str">
        <f t="shared" ca="1" si="204"/>
        <v>+</v>
      </c>
      <c r="AN168">
        <f t="shared" ca="1" si="205"/>
        <v>8</v>
      </c>
      <c r="AO168" s="20" t="str">
        <f t="shared" ca="1" si="206"/>
        <v>)</v>
      </c>
      <c r="AP168" s="5" t="str">
        <f t="shared" si="207"/>
        <v>×x</v>
      </c>
      <c r="AQ168" t="str">
        <f t="shared" si="208"/>
        <v/>
      </c>
      <c r="AR168" t="str">
        <f t="shared" si="209"/>
        <v/>
      </c>
      <c r="AS168" t="str">
        <f t="shared" si="210"/>
        <v/>
      </c>
      <c r="AT168" s="1">
        <f t="shared" ca="1" si="211"/>
        <v>8</v>
      </c>
      <c r="AU168" s="1">
        <f t="shared" ca="1" si="186"/>
        <v>8</v>
      </c>
      <c r="AV168" s="1"/>
      <c r="AW168" s="8">
        <f t="shared" ca="1" si="212"/>
        <v>8</v>
      </c>
      <c r="AX168" s="8">
        <f t="shared" ca="1" si="213"/>
        <v>0</v>
      </c>
      <c r="AY168" t="str">
        <f t="shared" ca="1" si="214"/>
        <v>(x+8)×x</v>
      </c>
      <c r="BA168" t="str">
        <f t="shared" ca="1" si="215"/>
        <v>+</v>
      </c>
      <c r="BB168" s="7">
        <f t="shared" ca="1" si="216"/>
        <v>8</v>
      </c>
      <c r="BC168" s="6" t="str">
        <f t="shared" ca="1" si="217"/>
        <v>x</v>
      </c>
      <c r="BD168" t="str">
        <f t="shared" ca="1" si="218"/>
        <v/>
      </c>
      <c r="BE168" s="8" t="str">
        <f t="shared" ca="1" si="219"/>
        <v/>
      </c>
      <c r="BF168" t="s">
        <v>13</v>
      </c>
      <c r="BG168" t="s">
        <v>345</v>
      </c>
      <c r="BH168">
        <f t="shared" ca="1" si="220"/>
        <v>5700</v>
      </c>
    </row>
    <row r="169" spans="2:60" x14ac:dyDescent="0.55000000000000004">
      <c r="B169" s="27">
        <v>17</v>
      </c>
      <c r="C169" s="1" t="s">
        <v>5</v>
      </c>
      <c r="D169" s="51" t="s">
        <v>60</v>
      </c>
      <c r="E169" s="50" t="str">
        <f t="shared" ca="1" si="193"/>
        <v>m5700</v>
      </c>
      <c r="F169" s="50" t="str">
        <f t="shared" ca="1" si="194"/>
        <v>\\(\\quad (x+8)×x= \\)</v>
      </c>
      <c r="G169" s="50" t="str">
        <f t="shared" ca="1" si="195"/>
        <v>\\(\\quad x^2+8x \\)</v>
      </c>
      <c r="H169" s="50" t="s">
        <v>62</v>
      </c>
      <c r="I169" s="89" t="str">
        <f t="shared" ca="1" si="196"/>
        <v>INSERT INTO math(tangen,question,answer,editor,date,count) VALUES('m5700','\\(\\quad (x+8)×x= \\)','\\(\\quad x^2+8x \\)','harazono',NOW(),0);</v>
      </c>
      <c r="J169" s="1"/>
      <c r="K169" t="str">
        <f ca="1">AY169</f>
        <v>(x+8)×x</v>
      </c>
      <c r="L169"/>
      <c r="M169" s="4" t="s">
        <v>13</v>
      </c>
      <c r="N169" s="5" t="s">
        <v>251</v>
      </c>
      <c r="O169" t="str">
        <f ca="1">BA169&amp;BB169&amp;BC169&amp;BD169&amp;BE169</f>
        <v>+8x</v>
      </c>
      <c r="Q169" s="78" t="s">
        <v>229</v>
      </c>
      <c r="R169" t="str">
        <f t="shared" ca="1" si="199"/>
        <v>(x+8)×x=</v>
      </c>
      <c r="S169" t="s">
        <v>230</v>
      </c>
      <c r="T169" s="78" t="s">
        <v>229</v>
      </c>
      <c r="U169" t="str">
        <f t="shared" ca="1" si="200"/>
        <v>x^2+8x</v>
      </c>
      <c r="V169" t="s">
        <v>230</v>
      </c>
      <c r="W169" t="str">
        <f t="shared" ca="1" si="201"/>
        <v>\\(\\quad (x+8)×x= \\)</v>
      </c>
      <c r="X169" t="str">
        <f t="shared" ca="1" si="202"/>
        <v>\\(\\quad x^2+8x \\)</v>
      </c>
      <c r="AL169" s="20" t="str">
        <f t="shared" ca="1" si="203"/>
        <v>(x</v>
      </c>
      <c r="AM169" t="str">
        <f t="shared" ca="1" si="204"/>
        <v>+</v>
      </c>
      <c r="AN169">
        <f t="shared" ca="1" si="205"/>
        <v>8</v>
      </c>
      <c r="AO169" s="20" t="str">
        <f t="shared" ca="1" si="206"/>
        <v>)</v>
      </c>
      <c r="AP169" s="5" t="str">
        <f>IF(AV169=0,"×x",IF(AT169=AV169,"","(x"))</f>
        <v>×x</v>
      </c>
      <c r="AQ169" t="str">
        <f>IF(AV169=0,"",IF(AT169=AV169,"",IF(AV169&lt;=0,"-","+")))</f>
        <v/>
      </c>
      <c r="AR169" t="str">
        <f>IF(AV169=0,"",IF(AT169=AV169,"",(ABS(AV169))))</f>
        <v/>
      </c>
      <c r="AS169" t="str">
        <f>IF(AV169=0,"",IF(AT169=AV169,"",")"))</f>
        <v/>
      </c>
      <c r="AT169" s="1">
        <f t="shared" ca="1" si="211"/>
        <v>8</v>
      </c>
      <c r="AU169" s="1">
        <f t="shared" ca="1" si="186"/>
        <v>8</v>
      </c>
      <c r="AV169" s="1"/>
      <c r="AW169" s="8">
        <f ca="1">AT169+AV169</f>
        <v>8</v>
      </c>
      <c r="AX169" s="8">
        <f ca="1">AT169*AV169</f>
        <v>0</v>
      </c>
      <c r="AY169" t="str">
        <f t="shared" ca="1" si="214"/>
        <v>(x+8)×x</v>
      </c>
      <c r="BA169" t="str">
        <f t="shared" ca="1" si="215"/>
        <v>+</v>
      </c>
      <c r="BB169" s="7">
        <f t="shared" ca="1" si="216"/>
        <v>8</v>
      </c>
      <c r="BC169" s="6" t="str">
        <f t="shared" ca="1" si="217"/>
        <v>x</v>
      </c>
      <c r="BD169" t="str">
        <f t="shared" ca="1" si="218"/>
        <v/>
      </c>
      <c r="BE169" s="8" t="str">
        <f t="shared" ca="1" si="219"/>
        <v/>
      </c>
      <c r="BF169" t="s">
        <v>13</v>
      </c>
      <c r="BG169" t="s">
        <v>345</v>
      </c>
      <c r="BH169">
        <f t="shared" ca="1" si="220"/>
        <v>5700</v>
      </c>
    </row>
    <row r="170" spans="2:60" x14ac:dyDescent="0.55000000000000004">
      <c r="B170" s="27">
        <v>18</v>
      </c>
      <c r="C170" s="1" t="s">
        <v>5</v>
      </c>
      <c r="D170" s="51" t="s">
        <v>60</v>
      </c>
      <c r="E170" s="50" t="str">
        <f t="shared" ref="E170:E177" ca="1" si="221">BG170&amp;BH170</f>
        <v>m5700</v>
      </c>
      <c r="F170" s="50" t="str">
        <f t="shared" ref="F170:F177" ca="1" si="222">W170</f>
        <v>\\(\\quad (x+5)×x= \\)</v>
      </c>
      <c r="G170" s="50" t="str">
        <f t="shared" ref="G170:G177" ca="1" si="223">X170</f>
        <v>\\(\\quad x^2+5x \\)</v>
      </c>
      <c r="H170" s="50" t="s">
        <v>62</v>
      </c>
      <c r="I170" s="89" t="str">
        <f t="shared" ref="I170:I177" ca="1" si="224">"INSERT INTO "&amp;D170&amp;"(tangen,question,answer,editor,date,count) VALUES('"&amp;E170&amp;"','"&amp;F170&amp;"','"&amp;G170&amp;"','"&amp;H170&amp;"',NOW(),0);"</f>
        <v>INSERT INTO math(tangen,question,answer,editor,date,count) VALUES('m5700','\\(\\quad (x+5)×x= \\)','\\(\\quad x^2+5x \\)','harazono',NOW(),0);</v>
      </c>
      <c r="J170" s="1"/>
      <c r="K170" t="str">
        <f t="shared" ref="K170:K177" ca="1" si="225">AY170</f>
        <v>(x+5)×x</v>
      </c>
      <c r="L170"/>
      <c r="M170" s="4" t="s">
        <v>13</v>
      </c>
      <c r="N170" s="5" t="s">
        <v>251</v>
      </c>
      <c r="O170" t="str">
        <f t="shared" ref="O170:O177" ca="1" si="226">BA170&amp;BB170&amp;BC170&amp;BD170&amp;BE170</f>
        <v>+5x</v>
      </c>
      <c r="Q170" s="78" t="s">
        <v>229</v>
      </c>
      <c r="R170" t="str">
        <f t="shared" ref="R170:R177" ca="1" si="227">K170&amp;L170&amp;M170</f>
        <v>(x+5)×x=</v>
      </c>
      <c r="S170" t="s">
        <v>230</v>
      </c>
      <c r="T170" s="78" t="s">
        <v>229</v>
      </c>
      <c r="U170" t="str">
        <f t="shared" ref="U170:U177" ca="1" si="228">N170&amp;O170</f>
        <v>x^2+5x</v>
      </c>
      <c r="V170" t="s">
        <v>230</v>
      </c>
      <c r="W170" t="str">
        <f t="shared" ref="W170:W177" ca="1" si="229">Q170&amp;R170&amp;S170</f>
        <v>\\(\\quad (x+5)×x= \\)</v>
      </c>
      <c r="X170" t="str">
        <f t="shared" ref="X170:X177" ca="1" si="230">T170&amp;U170&amp;V170</f>
        <v>\\(\\quad x^2+5x \\)</v>
      </c>
      <c r="AL170" s="20" t="str">
        <f t="shared" ref="AL170:AL177" ca="1" si="231">IF(AT170=0,"","(x")</f>
        <v>(x</v>
      </c>
      <c r="AM170" t="str">
        <f t="shared" ref="AM170:AM177" ca="1" si="232">IF(AT170=0,"",IF(AT170&lt;=0,"-","+"))</f>
        <v>+</v>
      </c>
      <c r="AN170">
        <f t="shared" ref="AN170:AN177" ca="1" si="233">IF(AT170=0,"",ABS(AT170))</f>
        <v>5</v>
      </c>
      <c r="AO170" s="20" t="str">
        <f t="shared" ref="AO170:AO177" ca="1" si="234">IF(AT170=0,"x",")")</f>
        <v>)</v>
      </c>
      <c r="AP170" s="5" t="str">
        <f t="shared" ref="AP170:AP177" si="235">IF(AV170=0,"×x",IF(AT170=AV170,"","(x"))</f>
        <v>×x</v>
      </c>
      <c r="AQ170" t="str">
        <f t="shared" ref="AQ170:AQ177" si="236">IF(AV170=0,"",IF(AT170=AV170,"",IF(AV170&lt;=0,"-","+")))</f>
        <v/>
      </c>
      <c r="AR170" t="str">
        <f t="shared" ref="AR170:AR177" si="237">IF(AV170=0,"",IF(AT170=AV170,"",(ABS(AV170))))</f>
        <v/>
      </c>
      <c r="AS170" t="str">
        <f t="shared" ref="AS170:AS177" si="238">IF(AV170=0,"",IF(AT170=AV170,"",")"))</f>
        <v/>
      </c>
      <c r="AT170" s="1">
        <f t="shared" ca="1" si="211"/>
        <v>5</v>
      </c>
      <c r="AU170" s="1">
        <f t="shared" ref="AU170:AU202" ca="1" si="239">RANDBETWEEN(-10,10)</f>
        <v>5</v>
      </c>
      <c r="AV170" s="1"/>
      <c r="AW170" s="8">
        <f t="shared" ref="AW170:AW177" ca="1" si="240">AT170+AV170</f>
        <v>5</v>
      </c>
      <c r="AX170" s="8">
        <f t="shared" ref="AX170:AX177" ca="1" si="241">AT170*AV170</f>
        <v>0</v>
      </c>
      <c r="AY170" t="str">
        <f t="shared" ref="AY170:AY177" ca="1" si="242">AL170&amp;AM170&amp;AN170&amp;AO170&amp;AP170&amp;AQ170&amp;AR170&amp;AS170</f>
        <v>(x+5)×x</v>
      </c>
      <c r="BA170" t="str">
        <f t="shared" ref="BA170:BA177" ca="1" si="243">IF(AW170&gt;=1,"+",IF(AW170&lt;=-1,"-",""))</f>
        <v>+</v>
      </c>
      <c r="BB170" s="7">
        <f t="shared" ref="BB170:BB177" ca="1" si="244">IF(AW170=0,"",IF(AW170=1,"",IF(AW170=-1,"",ABS(AW170))))</f>
        <v>5</v>
      </c>
      <c r="BC170" s="6" t="str">
        <f t="shared" ref="BC170:BC177" ca="1" si="245">IF(AW170=0,"","x")</f>
        <v>x</v>
      </c>
      <c r="BD170" t="str">
        <f t="shared" ref="BD170:BD177" ca="1" si="246">IF(AX170&gt;=1,"+",IF(AX170&lt;=-1,"-","" ))</f>
        <v/>
      </c>
      <c r="BE170" s="8" t="str">
        <f t="shared" ref="BE170:BE177" ca="1" si="247">IF(AX170=0,"",ABS(AX170))</f>
        <v/>
      </c>
      <c r="BF170" t="s">
        <v>13</v>
      </c>
      <c r="BG170" t="s">
        <v>345</v>
      </c>
      <c r="BH170">
        <f t="shared" ca="1" si="220"/>
        <v>5700</v>
      </c>
    </row>
    <row r="171" spans="2:60" x14ac:dyDescent="0.55000000000000004">
      <c r="B171" s="27">
        <v>19</v>
      </c>
      <c r="C171" s="1" t="s">
        <v>5</v>
      </c>
      <c r="D171" s="51" t="s">
        <v>60</v>
      </c>
      <c r="E171" s="50" t="str">
        <f t="shared" ca="1" si="221"/>
        <v>m5700</v>
      </c>
      <c r="F171" s="50" t="str">
        <f t="shared" ca="1" si="222"/>
        <v>\\(\\quad (x+4)×x= \\)</v>
      </c>
      <c r="G171" s="50" t="str">
        <f t="shared" ca="1" si="223"/>
        <v>\\(\\quad x^2+4x \\)</v>
      </c>
      <c r="H171" s="50" t="s">
        <v>62</v>
      </c>
      <c r="I171" s="89" t="str">
        <f t="shared" ca="1" si="224"/>
        <v>INSERT INTO math(tangen,question,answer,editor,date,count) VALUES('m5700','\\(\\quad (x+4)×x= \\)','\\(\\quad x^2+4x \\)','harazono',NOW(),0);</v>
      </c>
      <c r="J171" s="1"/>
      <c r="K171" t="str">
        <f t="shared" ca="1" si="225"/>
        <v>(x+4)×x</v>
      </c>
      <c r="L171"/>
      <c r="M171" s="4" t="s">
        <v>13</v>
      </c>
      <c r="N171" s="5" t="s">
        <v>251</v>
      </c>
      <c r="O171" t="str">
        <f t="shared" ca="1" si="226"/>
        <v>+4x</v>
      </c>
      <c r="Q171" s="78" t="s">
        <v>229</v>
      </c>
      <c r="R171" t="str">
        <f t="shared" ca="1" si="227"/>
        <v>(x+4)×x=</v>
      </c>
      <c r="S171" t="s">
        <v>230</v>
      </c>
      <c r="T171" s="78" t="s">
        <v>229</v>
      </c>
      <c r="U171" t="str">
        <f t="shared" ca="1" si="228"/>
        <v>x^2+4x</v>
      </c>
      <c r="V171" t="s">
        <v>230</v>
      </c>
      <c r="W171" t="str">
        <f t="shared" ca="1" si="229"/>
        <v>\\(\\quad (x+4)×x= \\)</v>
      </c>
      <c r="X171" t="str">
        <f t="shared" ca="1" si="230"/>
        <v>\\(\\quad x^2+4x \\)</v>
      </c>
      <c r="AL171" s="20" t="str">
        <f t="shared" ca="1" si="231"/>
        <v>(x</v>
      </c>
      <c r="AM171" t="str">
        <f t="shared" ca="1" si="232"/>
        <v>+</v>
      </c>
      <c r="AN171">
        <f t="shared" ca="1" si="233"/>
        <v>4</v>
      </c>
      <c r="AO171" s="20" t="str">
        <f t="shared" ca="1" si="234"/>
        <v>)</v>
      </c>
      <c r="AP171" s="5" t="str">
        <f t="shared" si="235"/>
        <v>×x</v>
      </c>
      <c r="AQ171" t="str">
        <f t="shared" si="236"/>
        <v/>
      </c>
      <c r="AR171" t="str">
        <f t="shared" si="237"/>
        <v/>
      </c>
      <c r="AS171" t="str">
        <f t="shared" si="238"/>
        <v/>
      </c>
      <c r="AT171" s="1">
        <f t="shared" ca="1" si="211"/>
        <v>4</v>
      </c>
      <c r="AU171" s="1">
        <f t="shared" ca="1" si="239"/>
        <v>4</v>
      </c>
      <c r="AV171" s="1"/>
      <c r="AW171" s="8">
        <f t="shared" ca="1" si="240"/>
        <v>4</v>
      </c>
      <c r="AX171" s="8">
        <f t="shared" ca="1" si="241"/>
        <v>0</v>
      </c>
      <c r="AY171" t="str">
        <f t="shared" ca="1" si="242"/>
        <v>(x+4)×x</v>
      </c>
      <c r="BA171" t="str">
        <f t="shared" ca="1" si="243"/>
        <v>+</v>
      </c>
      <c r="BB171" s="7">
        <f t="shared" ca="1" si="244"/>
        <v>4</v>
      </c>
      <c r="BC171" s="6" t="str">
        <f t="shared" ca="1" si="245"/>
        <v>x</v>
      </c>
      <c r="BD171" t="str">
        <f t="shared" ca="1" si="246"/>
        <v/>
      </c>
      <c r="BE171" s="8" t="str">
        <f t="shared" ca="1" si="247"/>
        <v/>
      </c>
      <c r="BF171" t="s">
        <v>13</v>
      </c>
      <c r="BG171" t="s">
        <v>345</v>
      </c>
      <c r="BH171">
        <f t="shared" ca="1" si="220"/>
        <v>5700</v>
      </c>
    </row>
    <row r="172" spans="2:60" x14ac:dyDescent="0.55000000000000004">
      <c r="B172" s="27">
        <v>20</v>
      </c>
      <c r="C172" s="1" t="s">
        <v>5</v>
      </c>
      <c r="D172" s="51" t="s">
        <v>60</v>
      </c>
      <c r="E172" s="50" t="str">
        <f t="shared" ca="1" si="221"/>
        <v>m5700</v>
      </c>
      <c r="F172" s="50" t="str">
        <f t="shared" ca="1" si="222"/>
        <v>\\(\\quad (x+6)×x= \\)</v>
      </c>
      <c r="G172" s="50" t="str">
        <f t="shared" ca="1" si="223"/>
        <v>\\(\\quad x^2+6x \\)</v>
      </c>
      <c r="H172" s="50" t="s">
        <v>62</v>
      </c>
      <c r="I172" s="89" t="str">
        <f t="shared" ca="1" si="224"/>
        <v>INSERT INTO math(tangen,question,answer,editor,date,count) VALUES('m5700','\\(\\quad (x+6)×x= \\)','\\(\\quad x^2+6x \\)','harazono',NOW(),0);</v>
      </c>
      <c r="J172" s="1"/>
      <c r="K172" t="str">
        <f t="shared" ca="1" si="225"/>
        <v>(x+6)×x</v>
      </c>
      <c r="L172"/>
      <c r="M172" s="4" t="s">
        <v>13</v>
      </c>
      <c r="N172" s="5" t="s">
        <v>251</v>
      </c>
      <c r="O172" t="str">
        <f t="shared" ca="1" si="226"/>
        <v>+6x</v>
      </c>
      <c r="Q172" s="78" t="s">
        <v>229</v>
      </c>
      <c r="R172" t="str">
        <f t="shared" ca="1" si="227"/>
        <v>(x+6)×x=</v>
      </c>
      <c r="S172" t="s">
        <v>230</v>
      </c>
      <c r="T172" s="78" t="s">
        <v>229</v>
      </c>
      <c r="U172" t="str">
        <f t="shared" ca="1" si="228"/>
        <v>x^2+6x</v>
      </c>
      <c r="V172" t="s">
        <v>230</v>
      </c>
      <c r="W172" t="str">
        <f t="shared" ca="1" si="229"/>
        <v>\\(\\quad (x+6)×x= \\)</v>
      </c>
      <c r="X172" t="str">
        <f t="shared" ca="1" si="230"/>
        <v>\\(\\quad x^2+6x \\)</v>
      </c>
      <c r="AL172" s="20" t="str">
        <f t="shared" ca="1" si="231"/>
        <v>(x</v>
      </c>
      <c r="AM172" t="str">
        <f t="shared" ca="1" si="232"/>
        <v>+</v>
      </c>
      <c r="AN172">
        <f t="shared" ca="1" si="233"/>
        <v>6</v>
      </c>
      <c r="AO172" s="20" t="str">
        <f t="shared" ca="1" si="234"/>
        <v>)</v>
      </c>
      <c r="AP172" s="5" t="str">
        <f t="shared" si="235"/>
        <v>×x</v>
      </c>
      <c r="AQ172" t="str">
        <f t="shared" si="236"/>
        <v/>
      </c>
      <c r="AR172" t="str">
        <f t="shared" si="237"/>
        <v/>
      </c>
      <c r="AS172" t="str">
        <f t="shared" si="238"/>
        <v/>
      </c>
      <c r="AT172" s="1">
        <f t="shared" ca="1" si="211"/>
        <v>6</v>
      </c>
      <c r="AU172" s="1">
        <f t="shared" ca="1" si="239"/>
        <v>6</v>
      </c>
      <c r="AV172" s="1"/>
      <c r="AW172" s="8">
        <f t="shared" ca="1" si="240"/>
        <v>6</v>
      </c>
      <c r="AX172" s="8">
        <f t="shared" ca="1" si="241"/>
        <v>0</v>
      </c>
      <c r="AY172" t="str">
        <f t="shared" ca="1" si="242"/>
        <v>(x+6)×x</v>
      </c>
      <c r="BA172" t="str">
        <f t="shared" ca="1" si="243"/>
        <v>+</v>
      </c>
      <c r="BB172" s="7">
        <f t="shared" ca="1" si="244"/>
        <v>6</v>
      </c>
      <c r="BC172" s="6" t="str">
        <f t="shared" ca="1" si="245"/>
        <v>x</v>
      </c>
      <c r="BD172" t="str">
        <f t="shared" ca="1" si="246"/>
        <v/>
      </c>
      <c r="BE172" s="8" t="str">
        <f t="shared" ca="1" si="247"/>
        <v/>
      </c>
      <c r="BF172" t="s">
        <v>13</v>
      </c>
      <c r="BG172" t="s">
        <v>345</v>
      </c>
      <c r="BH172">
        <f t="shared" ca="1" si="220"/>
        <v>5700</v>
      </c>
    </row>
    <row r="173" spans="2:60" x14ac:dyDescent="0.55000000000000004">
      <c r="B173" s="27">
        <v>21</v>
      </c>
      <c r="C173" s="1" t="s">
        <v>5</v>
      </c>
      <c r="D173" s="51" t="s">
        <v>60</v>
      </c>
      <c r="E173" s="50" t="str">
        <f t="shared" ca="1" si="221"/>
        <v>m5700</v>
      </c>
      <c r="F173" s="50" t="str">
        <f t="shared" ca="1" si="222"/>
        <v>\\(\\quad (x+5)×x= \\)</v>
      </c>
      <c r="G173" s="50" t="str">
        <f t="shared" ca="1" si="223"/>
        <v>\\(\\quad x^2+5x \\)</v>
      </c>
      <c r="H173" s="50" t="s">
        <v>62</v>
      </c>
      <c r="I173" s="89" t="str">
        <f t="shared" ca="1" si="224"/>
        <v>INSERT INTO math(tangen,question,answer,editor,date,count) VALUES('m5700','\\(\\quad (x+5)×x= \\)','\\(\\quad x^2+5x \\)','harazono',NOW(),0);</v>
      </c>
      <c r="J173" s="1"/>
      <c r="K173" t="str">
        <f t="shared" ca="1" si="225"/>
        <v>(x+5)×x</v>
      </c>
      <c r="L173"/>
      <c r="M173" s="4" t="s">
        <v>13</v>
      </c>
      <c r="N173" s="5" t="s">
        <v>251</v>
      </c>
      <c r="O173" t="str">
        <f t="shared" ca="1" si="226"/>
        <v>+5x</v>
      </c>
      <c r="Q173" s="78" t="s">
        <v>229</v>
      </c>
      <c r="R173" t="str">
        <f t="shared" ca="1" si="227"/>
        <v>(x+5)×x=</v>
      </c>
      <c r="S173" t="s">
        <v>230</v>
      </c>
      <c r="T173" s="78" t="s">
        <v>229</v>
      </c>
      <c r="U173" t="str">
        <f t="shared" ca="1" si="228"/>
        <v>x^2+5x</v>
      </c>
      <c r="V173" t="s">
        <v>230</v>
      </c>
      <c r="W173" t="str">
        <f t="shared" ca="1" si="229"/>
        <v>\\(\\quad (x+5)×x= \\)</v>
      </c>
      <c r="X173" t="str">
        <f t="shared" ca="1" si="230"/>
        <v>\\(\\quad x^2+5x \\)</v>
      </c>
      <c r="AL173" s="20" t="str">
        <f t="shared" ca="1" si="231"/>
        <v>(x</v>
      </c>
      <c r="AM173" t="str">
        <f t="shared" ca="1" si="232"/>
        <v>+</v>
      </c>
      <c r="AN173">
        <f t="shared" ca="1" si="233"/>
        <v>5</v>
      </c>
      <c r="AO173" s="20" t="str">
        <f t="shared" ca="1" si="234"/>
        <v>)</v>
      </c>
      <c r="AP173" s="5" t="str">
        <f t="shared" si="235"/>
        <v>×x</v>
      </c>
      <c r="AQ173" t="str">
        <f t="shared" si="236"/>
        <v/>
      </c>
      <c r="AR173" t="str">
        <f t="shared" si="237"/>
        <v/>
      </c>
      <c r="AS173" t="str">
        <f t="shared" si="238"/>
        <v/>
      </c>
      <c r="AT173" s="1">
        <f t="shared" ca="1" si="211"/>
        <v>5</v>
      </c>
      <c r="AU173" s="1">
        <f t="shared" ca="1" si="239"/>
        <v>5</v>
      </c>
      <c r="AV173" s="1"/>
      <c r="AW173" s="8">
        <f t="shared" ca="1" si="240"/>
        <v>5</v>
      </c>
      <c r="AX173" s="8">
        <f t="shared" ca="1" si="241"/>
        <v>0</v>
      </c>
      <c r="AY173" t="str">
        <f t="shared" ca="1" si="242"/>
        <v>(x+5)×x</v>
      </c>
      <c r="BA173" t="str">
        <f t="shared" ca="1" si="243"/>
        <v>+</v>
      </c>
      <c r="BB173" s="7">
        <f t="shared" ca="1" si="244"/>
        <v>5</v>
      </c>
      <c r="BC173" s="6" t="str">
        <f t="shared" ca="1" si="245"/>
        <v>x</v>
      </c>
      <c r="BD173" t="str">
        <f t="shared" ca="1" si="246"/>
        <v/>
      </c>
      <c r="BE173" s="8" t="str">
        <f t="shared" ca="1" si="247"/>
        <v/>
      </c>
      <c r="BF173" t="s">
        <v>13</v>
      </c>
      <c r="BG173" t="s">
        <v>345</v>
      </c>
      <c r="BH173">
        <f t="shared" ca="1" si="220"/>
        <v>5700</v>
      </c>
    </row>
    <row r="174" spans="2:60" x14ac:dyDescent="0.55000000000000004">
      <c r="B174" s="27">
        <v>22</v>
      </c>
      <c r="C174" s="1" t="s">
        <v>5</v>
      </c>
      <c r="D174" s="51" t="s">
        <v>60</v>
      </c>
      <c r="E174" s="50" t="str">
        <f t="shared" ca="1" si="221"/>
        <v>m5700</v>
      </c>
      <c r="F174" s="50" t="str">
        <f t="shared" ca="1" si="222"/>
        <v>\\(\\quad (x-7)×x= \\)</v>
      </c>
      <c r="G174" s="50" t="str">
        <f t="shared" ca="1" si="223"/>
        <v>\\(\\quad x^2-7x \\)</v>
      </c>
      <c r="H174" s="50" t="s">
        <v>62</v>
      </c>
      <c r="I174" s="89" t="str">
        <f t="shared" ca="1" si="224"/>
        <v>INSERT INTO math(tangen,question,answer,editor,date,count) VALUES('m5700','\\(\\quad (x-7)×x= \\)','\\(\\quad x^2-7x \\)','harazono',NOW(),0);</v>
      </c>
      <c r="J174" s="1"/>
      <c r="K174" t="str">
        <f t="shared" ca="1" si="225"/>
        <v>(x-7)×x</v>
      </c>
      <c r="L174"/>
      <c r="M174" s="4" t="s">
        <v>13</v>
      </c>
      <c r="N174" s="5" t="s">
        <v>251</v>
      </c>
      <c r="O174" t="str">
        <f t="shared" ca="1" si="226"/>
        <v>-7x</v>
      </c>
      <c r="Q174" s="78" t="s">
        <v>229</v>
      </c>
      <c r="R174" t="str">
        <f t="shared" ca="1" si="227"/>
        <v>(x-7)×x=</v>
      </c>
      <c r="S174" t="s">
        <v>230</v>
      </c>
      <c r="T174" s="78" t="s">
        <v>229</v>
      </c>
      <c r="U174" t="str">
        <f t="shared" ca="1" si="228"/>
        <v>x^2-7x</v>
      </c>
      <c r="V174" t="s">
        <v>230</v>
      </c>
      <c r="W174" t="str">
        <f t="shared" ca="1" si="229"/>
        <v>\\(\\quad (x-7)×x= \\)</v>
      </c>
      <c r="X174" t="str">
        <f t="shared" ca="1" si="230"/>
        <v>\\(\\quad x^2-7x \\)</v>
      </c>
      <c r="AL174" s="20" t="str">
        <f t="shared" ca="1" si="231"/>
        <v>(x</v>
      </c>
      <c r="AM174" t="str">
        <f t="shared" ca="1" si="232"/>
        <v>-</v>
      </c>
      <c r="AN174">
        <f t="shared" ca="1" si="233"/>
        <v>7</v>
      </c>
      <c r="AO174" s="20" t="str">
        <f t="shared" ca="1" si="234"/>
        <v>)</v>
      </c>
      <c r="AP174" s="5" t="str">
        <f t="shared" si="235"/>
        <v>×x</v>
      </c>
      <c r="AQ174" t="str">
        <f t="shared" si="236"/>
        <v/>
      </c>
      <c r="AR174" t="str">
        <f t="shared" si="237"/>
        <v/>
      </c>
      <c r="AS174" t="str">
        <f t="shared" si="238"/>
        <v/>
      </c>
      <c r="AT174" s="1">
        <f t="shared" ca="1" si="211"/>
        <v>-7</v>
      </c>
      <c r="AU174" s="1">
        <f t="shared" ca="1" si="239"/>
        <v>-7</v>
      </c>
      <c r="AV174" s="1"/>
      <c r="AW174" s="8">
        <f t="shared" ca="1" si="240"/>
        <v>-7</v>
      </c>
      <c r="AX174" s="8">
        <f t="shared" ca="1" si="241"/>
        <v>0</v>
      </c>
      <c r="AY174" t="str">
        <f t="shared" ca="1" si="242"/>
        <v>(x-7)×x</v>
      </c>
      <c r="BA174" t="str">
        <f t="shared" ca="1" si="243"/>
        <v>-</v>
      </c>
      <c r="BB174" s="7">
        <f t="shared" ca="1" si="244"/>
        <v>7</v>
      </c>
      <c r="BC174" s="6" t="str">
        <f t="shared" ca="1" si="245"/>
        <v>x</v>
      </c>
      <c r="BD174" t="str">
        <f t="shared" ca="1" si="246"/>
        <v/>
      </c>
      <c r="BE174" s="8" t="str">
        <f t="shared" ca="1" si="247"/>
        <v/>
      </c>
      <c r="BF174" t="s">
        <v>13</v>
      </c>
      <c r="BG174" t="s">
        <v>345</v>
      </c>
      <c r="BH174">
        <f t="shared" ca="1" si="220"/>
        <v>5700</v>
      </c>
    </row>
    <row r="175" spans="2:60" x14ac:dyDescent="0.55000000000000004">
      <c r="B175" s="27">
        <v>23</v>
      </c>
      <c r="C175" s="1" t="s">
        <v>5</v>
      </c>
      <c r="D175" s="51" t="s">
        <v>60</v>
      </c>
      <c r="E175" s="50" t="str">
        <f t="shared" ca="1" si="221"/>
        <v>m5700</v>
      </c>
      <c r="F175" s="50" t="str">
        <f t="shared" ca="1" si="222"/>
        <v>\\(\\quad (x-10)×x= \\)</v>
      </c>
      <c r="G175" s="50" t="str">
        <f t="shared" ca="1" si="223"/>
        <v>\\(\\quad x^2-10x \\)</v>
      </c>
      <c r="H175" s="50" t="s">
        <v>62</v>
      </c>
      <c r="I175" s="89" t="str">
        <f t="shared" ca="1" si="224"/>
        <v>INSERT INTO math(tangen,question,answer,editor,date,count) VALUES('m5700','\\(\\quad (x-10)×x= \\)','\\(\\quad x^2-10x \\)','harazono',NOW(),0);</v>
      </c>
      <c r="J175" s="1"/>
      <c r="K175" t="str">
        <f t="shared" ca="1" si="225"/>
        <v>(x-10)×x</v>
      </c>
      <c r="L175"/>
      <c r="M175" s="4" t="s">
        <v>13</v>
      </c>
      <c r="N175" s="5" t="s">
        <v>251</v>
      </c>
      <c r="O175" t="str">
        <f t="shared" ca="1" si="226"/>
        <v>-10x</v>
      </c>
      <c r="Q175" s="78" t="s">
        <v>229</v>
      </c>
      <c r="R175" t="str">
        <f t="shared" ca="1" si="227"/>
        <v>(x-10)×x=</v>
      </c>
      <c r="S175" t="s">
        <v>230</v>
      </c>
      <c r="T175" s="78" t="s">
        <v>229</v>
      </c>
      <c r="U175" t="str">
        <f t="shared" ca="1" si="228"/>
        <v>x^2-10x</v>
      </c>
      <c r="V175" t="s">
        <v>230</v>
      </c>
      <c r="W175" t="str">
        <f t="shared" ca="1" si="229"/>
        <v>\\(\\quad (x-10)×x= \\)</v>
      </c>
      <c r="X175" t="str">
        <f t="shared" ca="1" si="230"/>
        <v>\\(\\quad x^2-10x \\)</v>
      </c>
      <c r="AL175" s="20" t="str">
        <f t="shared" ca="1" si="231"/>
        <v>(x</v>
      </c>
      <c r="AM175" t="str">
        <f t="shared" ca="1" si="232"/>
        <v>-</v>
      </c>
      <c r="AN175">
        <f t="shared" ca="1" si="233"/>
        <v>10</v>
      </c>
      <c r="AO175" s="20" t="str">
        <f t="shared" ca="1" si="234"/>
        <v>)</v>
      </c>
      <c r="AP175" s="5" t="str">
        <f t="shared" si="235"/>
        <v>×x</v>
      </c>
      <c r="AQ175" t="str">
        <f t="shared" si="236"/>
        <v/>
      </c>
      <c r="AR175" t="str">
        <f t="shared" si="237"/>
        <v/>
      </c>
      <c r="AS175" t="str">
        <f t="shared" si="238"/>
        <v/>
      </c>
      <c r="AT175" s="1">
        <f t="shared" ca="1" si="211"/>
        <v>-10</v>
      </c>
      <c r="AU175" s="1">
        <f t="shared" ca="1" si="239"/>
        <v>-10</v>
      </c>
      <c r="AV175" s="1"/>
      <c r="AW175" s="8">
        <f t="shared" ca="1" si="240"/>
        <v>-10</v>
      </c>
      <c r="AX175" s="8">
        <f t="shared" ca="1" si="241"/>
        <v>0</v>
      </c>
      <c r="AY175" t="str">
        <f t="shared" ca="1" si="242"/>
        <v>(x-10)×x</v>
      </c>
      <c r="BA175" t="str">
        <f t="shared" ca="1" si="243"/>
        <v>-</v>
      </c>
      <c r="BB175" s="7">
        <f t="shared" ca="1" si="244"/>
        <v>10</v>
      </c>
      <c r="BC175" s="6" t="str">
        <f t="shared" ca="1" si="245"/>
        <v>x</v>
      </c>
      <c r="BD175" t="str">
        <f t="shared" ca="1" si="246"/>
        <v/>
      </c>
      <c r="BE175" s="8" t="str">
        <f t="shared" ca="1" si="247"/>
        <v/>
      </c>
      <c r="BF175" t="s">
        <v>13</v>
      </c>
      <c r="BG175" t="s">
        <v>345</v>
      </c>
      <c r="BH175">
        <f t="shared" ca="1" si="220"/>
        <v>5700</v>
      </c>
    </row>
    <row r="176" spans="2:60" x14ac:dyDescent="0.55000000000000004">
      <c r="B176" s="27">
        <v>24</v>
      </c>
      <c r="C176" s="1" t="s">
        <v>5</v>
      </c>
      <c r="D176" s="51" t="s">
        <v>60</v>
      </c>
      <c r="E176" s="50" t="str">
        <f t="shared" ca="1" si="221"/>
        <v>m5700</v>
      </c>
      <c r="F176" s="50" t="str">
        <f t="shared" ca="1" si="222"/>
        <v>\\(\\quad (x-7)×x= \\)</v>
      </c>
      <c r="G176" s="50" t="str">
        <f t="shared" ca="1" si="223"/>
        <v>\\(\\quad x^2-7x \\)</v>
      </c>
      <c r="H176" s="50" t="s">
        <v>62</v>
      </c>
      <c r="I176" s="89" t="str">
        <f t="shared" ca="1" si="224"/>
        <v>INSERT INTO math(tangen,question,answer,editor,date,count) VALUES('m5700','\\(\\quad (x-7)×x= \\)','\\(\\quad x^2-7x \\)','harazono',NOW(),0);</v>
      </c>
      <c r="J176" s="1"/>
      <c r="K176" t="str">
        <f t="shared" ca="1" si="225"/>
        <v>(x-7)×x</v>
      </c>
      <c r="L176"/>
      <c r="M176" s="4" t="s">
        <v>13</v>
      </c>
      <c r="N176" s="5" t="s">
        <v>251</v>
      </c>
      <c r="O176" t="str">
        <f t="shared" ca="1" si="226"/>
        <v>-7x</v>
      </c>
      <c r="Q176" s="78" t="s">
        <v>229</v>
      </c>
      <c r="R176" t="str">
        <f t="shared" ca="1" si="227"/>
        <v>(x-7)×x=</v>
      </c>
      <c r="S176" t="s">
        <v>230</v>
      </c>
      <c r="T176" s="78" t="s">
        <v>229</v>
      </c>
      <c r="U176" t="str">
        <f t="shared" ca="1" si="228"/>
        <v>x^2-7x</v>
      </c>
      <c r="V176" t="s">
        <v>230</v>
      </c>
      <c r="W176" t="str">
        <f t="shared" ca="1" si="229"/>
        <v>\\(\\quad (x-7)×x= \\)</v>
      </c>
      <c r="X176" t="str">
        <f t="shared" ca="1" si="230"/>
        <v>\\(\\quad x^2-7x \\)</v>
      </c>
      <c r="AL176" s="20" t="str">
        <f t="shared" ca="1" si="231"/>
        <v>(x</v>
      </c>
      <c r="AM176" t="str">
        <f t="shared" ca="1" si="232"/>
        <v>-</v>
      </c>
      <c r="AN176">
        <f t="shared" ca="1" si="233"/>
        <v>7</v>
      </c>
      <c r="AO176" s="20" t="str">
        <f t="shared" ca="1" si="234"/>
        <v>)</v>
      </c>
      <c r="AP176" s="5" t="str">
        <f t="shared" si="235"/>
        <v>×x</v>
      </c>
      <c r="AQ176" t="str">
        <f t="shared" si="236"/>
        <v/>
      </c>
      <c r="AR176" t="str">
        <f t="shared" si="237"/>
        <v/>
      </c>
      <c r="AS176" t="str">
        <f t="shared" si="238"/>
        <v/>
      </c>
      <c r="AT176" s="1">
        <f t="shared" ca="1" si="211"/>
        <v>-7</v>
      </c>
      <c r="AU176" s="1">
        <f t="shared" ca="1" si="239"/>
        <v>-7</v>
      </c>
      <c r="AV176" s="1"/>
      <c r="AW176" s="8">
        <f t="shared" ca="1" si="240"/>
        <v>-7</v>
      </c>
      <c r="AX176" s="8">
        <f t="shared" ca="1" si="241"/>
        <v>0</v>
      </c>
      <c r="AY176" t="str">
        <f t="shared" ca="1" si="242"/>
        <v>(x-7)×x</v>
      </c>
      <c r="BA176" t="str">
        <f t="shared" ca="1" si="243"/>
        <v>-</v>
      </c>
      <c r="BB176" s="7">
        <f t="shared" ca="1" si="244"/>
        <v>7</v>
      </c>
      <c r="BC176" s="6" t="str">
        <f t="shared" ca="1" si="245"/>
        <v>x</v>
      </c>
      <c r="BD176" t="str">
        <f t="shared" ca="1" si="246"/>
        <v/>
      </c>
      <c r="BE176" s="8" t="str">
        <f t="shared" ca="1" si="247"/>
        <v/>
      </c>
      <c r="BF176" t="s">
        <v>13</v>
      </c>
      <c r="BG176" t="s">
        <v>345</v>
      </c>
      <c r="BH176">
        <f t="shared" ca="1" si="220"/>
        <v>5700</v>
      </c>
    </row>
    <row r="177" spans="2:60" x14ac:dyDescent="0.55000000000000004">
      <c r="B177" s="27">
        <v>25</v>
      </c>
      <c r="C177" s="1" t="s">
        <v>5</v>
      </c>
      <c r="D177" s="51" t="s">
        <v>60</v>
      </c>
      <c r="E177" s="50" t="str">
        <f t="shared" ca="1" si="221"/>
        <v>m5700</v>
      </c>
      <c r="F177" s="50" t="str">
        <f t="shared" ca="1" si="222"/>
        <v>\\(\\quad (x-8)×x= \\)</v>
      </c>
      <c r="G177" s="50" t="str">
        <f t="shared" ca="1" si="223"/>
        <v>\\(\\quad x^2-8x \\)</v>
      </c>
      <c r="H177" s="50" t="s">
        <v>62</v>
      </c>
      <c r="I177" s="89" t="str">
        <f t="shared" ca="1" si="224"/>
        <v>INSERT INTO math(tangen,question,answer,editor,date,count) VALUES('m5700','\\(\\quad (x-8)×x= \\)','\\(\\quad x^2-8x \\)','harazono',NOW(),0);</v>
      </c>
      <c r="J177" s="1"/>
      <c r="K177" t="str">
        <f t="shared" ca="1" si="225"/>
        <v>(x-8)×x</v>
      </c>
      <c r="L177"/>
      <c r="M177" s="4" t="s">
        <v>13</v>
      </c>
      <c r="N177" s="5" t="s">
        <v>251</v>
      </c>
      <c r="O177" t="str">
        <f t="shared" ca="1" si="226"/>
        <v>-8x</v>
      </c>
      <c r="Q177" s="78" t="s">
        <v>229</v>
      </c>
      <c r="R177" t="str">
        <f t="shared" ca="1" si="227"/>
        <v>(x-8)×x=</v>
      </c>
      <c r="S177" t="s">
        <v>230</v>
      </c>
      <c r="T177" s="78" t="s">
        <v>229</v>
      </c>
      <c r="U177" t="str">
        <f t="shared" ca="1" si="228"/>
        <v>x^2-8x</v>
      </c>
      <c r="V177" t="s">
        <v>230</v>
      </c>
      <c r="W177" t="str">
        <f t="shared" ca="1" si="229"/>
        <v>\\(\\quad (x-8)×x= \\)</v>
      </c>
      <c r="X177" t="str">
        <f t="shared" ca="1" si="230"/>
        <v>\\(\\quad x^2-8x \\)</v>
      </c>
      <c r="AL177" s="20" t="str">
        <f t="shared" ca="1" si="231"/>
        <v>(x</v>
      </c>
      <c r="AM177" t="str">
        <f t="shared" ca="1" si="232"/>
        <v>-</v>
      </c>
      <c r="AN177">
        <f t="shared" ca="1" si="233"/>
        <v>8</v>
      </c>
      <c r="AO177" s="20" t="str">
        <f t="shared" ca="1" si="234"/>
        <v>)</v>
      </c>
      <c r="AP177" s="5" t="str">
        <f t="shared" si="235"/>
        <v>×x</v>
      </c>
      <c r="AQ177" t="str">
        <f t="shared" si="236"/>
        <v/>
      </c>
      <c r="AR177" t="str">
        <f t="shared" si="237"/>
        <v/>
      </c>
      <c r="AS177" t="str">
        <f t="shared" si="238"/>
        <v/>
      </c>
      <c r="AT177" s="1">
        <f t="shared" ca="1" si="211"/>
        <v>-8</v>
      </c>
      <c r="AU177" s="1">
        <f t="shared" ca="1" si="239"/>
        <v>-8</v>
      </c>
      <c r="AV177" s="1"/>
      <c r="AW177" s="8">
        <f t="shared" ca="1" si="240"/>
        <v>-8</v>
      </c>
      <c r="AX177" s="8">
        <f t="shared" ca="1" si="241"/>
        <v>0</v>
      </c>
      <c r="AY177" t="str">
        <f t="shared" ca="1" si="242"/>
        <v>(x-8)×x</v>
      </c>
      <c r="BA177" t="str">
        <f t="shared" ca="1" si="243"/>
        <v>-</v>
      </c>
      <c r="BB177" s="7">
        <f t="shared" ca="1" si="244"/>
        <v>8</v>
      </c>
      <c r="BC177" s="6" t="str">
        <f t="shared" ca="1" si="245"/>
        <v>x</v>
      </c>
      <c r="BD177" t="str">
        <f t="shared" ca="1" si="246"/>
        <v/>
      </c>
      <c r="BE177" s="8" t="str">
        <f t="shared" ca="1" si="247"/>
        <v/>
      </c>
      <c r="BF177" t="s">
        <v>13</v>
      </c>
      <c r="BG177" t="s">
        <v>345</v>
      </c>
      <c r="BH177">
        <f t="shared" ca="1" si="220"/>
        <v>5700</v>
      </c>
    </row>
    <row r="178" spans="2:60" x14ac:dyDescent="0.55000000000000004">
      <c r="B178" s="27">
        <v>1</v>
      </c>
      <c r="C178" s="1" t="s">
        <v>5</v>
      </c>
      <c r="D178" s="51" t="s">
        <v>60</v>
      </c>
      <c r="E178" s="50" t="str">
        <f t="shared" ref="E178" ca="1" si="248">BG178&amp;BH178</f>
        <v>m5700</v>
      </c>
      <c r="F178" s="50" t="str">
        <f t="shared" ref="F178" ca="1" si="249">W178</f>
        <v>\\(\\quad x(x-2)= \\)</v>
      </c>
      <c r="G178" s="50" t="str">
        <f t="shared" ref="G178" ca="1" si="250">X178</f>
        <v>\\(\\quad x^2-2x \\)</v>
      </c>
      <c r="H178" s="50" t="s">
        <v>62</v>
      </c>
      <c r="I178" s="89" t="str">
        <f t="shared" ref="I178" ca="1" si="251">"INSERT INTO "&amp;D178&amp;"(tangen,question,answer,editor,date,count) VALUES('"&amp;E178&amp;"','"&amp;F178&amp;"','"&amp;G178&amp;"','"&amp;H178&amp;"',NOW(),0);"</f>
        <v>INSERT INTO math(tangen,question,answer,editor,date,count) VALUES('m5700','\\(\\quad x(x-2)= \\)','\\(\\quad x^2-2x \\)','harazono',NOW(),0);</v>
      </c>
      <c r="J178" s="1"/>
      <c r="K178" t="str">
        <f t="shared" ref="K178" ca="1" si="252">AY178</f>
        <v>x(x-2)</v>
      </c>
      <c r="L178"/>
      <c r="M178" s="4" t="s">
        <v>13</v>
      </c>
      <c r="N178" s="5" t="s">
        <v>251</v>
      </c>
      <c r="O178" t="str">
        <f t="shared" ref="O178" ca="1" si="253">BA178&amp;BB178&amp;BC178&amp;BD178&amp;BE178</f>
        <v>-2x</v>
      </c>
      <c r="Q178" s="78" t="s">
        <v>229</v>
      </c>
      <c r="R178" t="str">
        <f t="shared" ref="R178" ca="1" si="254">K178&amp;L178&amp;M178</f>
        <v>x(x-2)=</v>
      </c>
      <c r="S178" t="s">
        <v>230</v>
      </c>
      <c r="T178" s="78" t="s">
        <v>229</v>
      </c>
      <c r="U178" t="str">
        <f t="shared" ref="U178" ca="1" si="255">N178&amp;O178</f>
        <v>x^2-2x</v>
      </c>
      <c r="V178" t="s">
        <v>230</v>
      </c>
      <c r="W178" t="str">
        <f t="shared" ref="W178" ca="1" si="256">Q178&amp;R178&amp;S178</f>
        <v>\\(\\quad x(x-2)= \\)</v>
      </c>
      <c r="X178" t="str">
        <f t="shared" ref="X178" ca="1" si="257">T178&amp;U178&amp;V178</f>
        <v>\\(\\quad x^2-2x \\)</v>
      </c>
      <c r="AL178" s="20" t="str">
        <f t="shared" ref="AL178" si="258">IF(AT178=0,"","(x")</f>
        <v/>
      </c>
      <c r="AM178" t="str">
        <f t="shared" ref="AM178" si="259">IF(AT178=0,"",IF(AT178&lt;=0,"-","+"))</f>
        <v/>
      </c>
      <c r="AN178" t="str">
        <f t="shared" ref="AN178" si="260">IF(AT178=0,"",ABS(AT178))</f>
        <v/>
      </c>
      <c r="AO178" s="20" t="str">
        <f t="shared" ref="AO178" si="261">IF(AT178=0,"x",")")</f>
        <v>x</v>
      </c>
      <c r="AP178" s="5" t="str">
        <f t="shared" ref="AP178" ca="1" si="262">IF(AV178=0,"×x",IF(AT178=AV178,"","(x"))</f>
        <v>(x</v>
      </c>
      <c r="AQ178" t="str">
        <f t="shared" ref="AQ178" ca="1" si="263">IF(AV178=0,"",IF(AT178=AV178,"",IF(AV178&lt;=0,"-","+")))</f>
        <v>-</v>
      </c>
      <c r="AR178">
        <f t="shared" ref="AR178" ca="1" si="264">IF(AV178=0,"",IF(AT178=AV178,"",(ABS(AV178))))</f>
        <v>2</v>
      </c>
      <c r="AS178" t="str">
        <f t="shared" ref="AS178" ca="1" si="265">IF(AV178=0,"",IF(AT178=AV178,"",")"))</f>
        <v>)</v>
      </c>
      <c r="AT178" s="1"/>
      <c r="AU178" s="1">
        <f t="shared" ca="1" si="239"/>
        <v>-2</v>
      </c>
      <c r="AV178" s="1">
        <f ca="1">IF(AU178=0,1,AU178)</f>
        <v>-2</v>
      </c>
      <c r="AW178" s="8">
        <f t="shared" ref="AW178" ca="1" si="266">AT178+AV178</f>
        <v>-2</v>
      </c>
      <c r="AX178" s="8">
        <f t="shared" ref="AX178" ca="1" si="267">AT178*AV178</f>
        <v>0</v>
      </c>
      <c r="AY178" t="str">
        <f t="shared" ref="AY178" ca="1" si="268">AL178&amp;AM178&amp;AN178&amp;AO178&amp;AP178&amp;AQ178&amp;AR178&amp;AS178</f>
        <v>x(x-2)</v>
      </c>
      <c r="BA178" t="str">
        <f t="shared" ref="BA178" ca="1" si="269">IF(AW178&gt;=1,"+",IF(AW178&lt;=-1,"-",""))</f>
        <v>-</v>
      </c>
      <c r="BB178" s="7">
        <f t="shared" ref="BB178" ca="1" si="270">IF(AW178=0,"",IF(AW178=1,"",IF(AW178=-1,"",ABS(AW178))))</f>
        <v>2</v>
      </c>
      <c r="BC178" s="6" t="str">
        <f t="shared" ref="BC178" ca="1" si="271">IF(AW178=0,"","x")</f>
        <v>x</v>
      </c>
      <c r="BD178" t="str">
        <f t="shared" ref="BD178" ca="1" si="272">IF(AX178&gt;=1,"+",IF(AX178&lt;=-1,"-","" ))</f>
        <v/>
      </c>
      <c r="BE178" s="8" t="str">
        <f t="shared" ref="BE178" ca="1" si="273">IF(AX178=0,"",ABS(AX178))</f>
        <v/>
      </c>
      <c r="BF178" t="s">
        <v>13</v>
      </c>
      <c r="BG178" t="s">
        <v>345</v>
      </c>
      <c r="BH178">
        <f t="shared" ref="BH178" ca="1" si="274">IF(OR(AT178=0,AU178=0),5700,6400)</f>
        <v>5700</v>
      </c>
    </row>
    <row r="179" spans="2:60" x14ac:dyDescent="0.55000000000000004">
      <c r="B179" s="27">
        <v>2</v>
      </c>
      <c r="C179" s="1" t="s">
        <v>5</v>
      </c>
      <c r="D179" s="51" t="s">
        <v>60</v>
      </c>
      <c r="E179" s="50" t="str">
        <f t="shared" ref="E179:E202" ca="1" si="275">BG179&amp;BH179</f>
        <v>m5700</v>
      </c>
      <c r="F179" s="50" t="str">
        <f t="shared" ref="F179:F202" ca="1" si="276">W179</f>
        <v>\\(\\quad x(x+10)= \\)</v>
      </c>
      <c r="G179" s="50" t="str">
        <f t="shared" ref="G179:G202" ca="1" si="277">X179</f>
        <v>\\(\\quad x^2+10x \\)</v>
      </c>
      <c r="H179" s="50" t="s">
        <v>62</v>
      </c>
      <c r="I179" s="89" t="str">
        <f t="shared" ref="I179:I202" ca="1" si="278">"INSERT INTO "&amp;D179&amp;"(tangen,question,answer,editor,date,count) VALUES('"&amp;E179&amp;"','"&amp;F179&amp;"','"&amp;G179&amp;"','"&amp;H179&amp;"',NOW(),0);"</f>
        <v>INSERT INTO math(tangen,question,answer,editor,date,count) VALUES('m5700','\\(\\quad x(x+10)= \\)','\\(\\quad x^2+10x \\)','harazono',NOW(),0);</v>
      </c>
      <c r="J179" s="1"/>
      <c r="K179" t="str">
        <f t="shared" ref="K179:K202" ca="1" si="279">AY179</f>
        <v>x(x+10)</v>
      </c>
      <c r="L179"/>
      <c r="M179" s="4" t="s">
        <v>13</v>
      </c>
      <c r="N179" s="5" t="s">
        <v>251</v>
      </c>
      <c r="O179" t="str">
        <f t="shared" ref="O179:O202" ca="1" si="280">BA179&amp;BB179&amp;BC179&amp;BD179&amp;BE179</f>
        <v>+10x</v>
      </c>
      <c r="Q179" s="78" t="s">
        <v>229</v>
      </c>
      <c r="R179" t="str">
        <f t="shared" ref="R179:R202" ca="1" si="281">K179&amp;L179&amp;M179</f>
        <v>x(x+10)=</v>
      </c>
      <c r="S179" t="s">
        <v>230</v>
      </c>
      <c r="T179" s="78" t="s">
        <v>229</v>
      </c>
      <c r="U179" t="str">
        <f t="shared" ref="U179:U202" ca="1" si="282">N179&amp;O179</f>
        <v>x^2+10x</v>
      </c>
      <c r="V179" t="s">
        <v>230</v>
      </c>
      <c r="W179" t="str">
        <f t="shared" ref="W179:W202" ca="1" si="283">Q179&amp;R179&amp;S179</f>
        <v>\\(\\quad x(x+10)= \\)</v>
      </c>
      <c r="X179" t="str">
        <f t="shared" ref="X179:X202" ca="1" si="284">T179&amp;U179&amp;V179</f>
        <v>\\(\\quad x^2+10x \\)</v>
      </c>
      <c r="AL179" s="20" t="str">
        <f t="shared" ref="AL179:AL202" si="285">IF(AT179=0,"","(x")</f>
        <v/>
      </c>
      <c r="AM179" t="str">
        <f t="shared" ref="AM179:AM202" si="286">IF(AT179=0,"",IF(AT179&lt;=0,"-","+"))</f>
        <v/>
      </c>
      <c r="AN179" t="str">
        <f t="shared" ref="AN179:AN202" si="287">IF(AT179=0,"",ABS(AT179))</f>
        <v/>
      </c>
      <c r="AO179" s="20" t="str">
        <f t="shared" ref="AO179:AO202" si="288">IF(AT179=0,"x",")")</f>
        <v>x</v>
      </c>
      <c r="AP179" s="5" t="str">
        <f t="shared" ref="AP179:AP202" ca="1" si="289">IF(AV179=0,"×x",IF(AT179=AV179,"","(x"))</f>
        <v>(x</v>
      </c>
      <c r="AQ179" t="str">
        <f t="shared" ref="AQ179:AQ202" ca="1" si="290">IF(AV179=0,"",IF(AT179=AV179,"",IF(AV179&lt;=0,"-","+")))</f>
        <v>+</v>
      </c>
      <c r="AR179">
        <f t="shared" ref="AR179:AR202" ca="1" si="291">IF(AV179=0,"",IF(AT179=AV179,"",(ABS(AV179))))</f>
        <v>10</v>
      </c>
      <c r="AS179" t="str">
        <f t="shared" ref="AS179:AS202" ca="1" si="292">IF(AV179=0,"",IF(AT179=AV179,"",")"))</f>
        <v>)</v>
      </c>
      <c r="AT179" s="1"/>
      <c r="AU179" s="1">
        <f t="shared" ca="1" si="239"/>
        <v>10</v>
      </c>
      <c r="AV179" s="1">
        <f t="shared" ref="AV179:AV202" ca="1" si="293">IF(AU179=0,1,AU179)</f>
        <v>10</v>
      </c>
      <c r="AW179" s="8">
        <f t="shared" ref="AW179:AW202" ca="1" si="294">AT179+AV179</f>
        <v>10</v>
      </c>
      <c r="AX179" s="8">
        <f t="shared" ref="AX179:AX202" ca="1" si="295">AT179*AV179</f>
        <v>0</v>
      </c>
      <c r="AY179" t="str">
        <f t="shared" ref="AY179:AY202" ca="1" si="296">AL179&amp;AM179&amp;AN179&amp;AO179&amp;AP179&amp;AQ179&amp;AR179&amp;AS179</f>
        <v>x(x+10)</v>
      </c>
      <c r="BA179" t="str">
        <f t="shared" ref="BA179:BA202" ca="1" si="297">IF(AW179&gt;=1,"+",IF(AW179&lt;=-1,"-",""))</f>
        <v>+</v>
      </c>
      <c r="BB179" s="7">
        <f t="shared" ref="BB179:BB202" ca="1" si="298">IF(AW179=0,"",IF(AW179=1,"",IF(AW179=-1,"",ABS(AW179))))</f>
        <v>10</v>
      </c>
      <c r="BC179" s="6" t="str">
        <f t="shared" ref="BC179:BC202" ca="1" si="299">IF(AW179=0,"","x")</f>
        <v>x</v>
      </c>
      <c r="BD179" t="str">
        <f t="shared" ref="BD179:BD202" ca="1" si="300">IF(AX179&gt;=1,"+",IF(AX179&lt;=-1,"-","" ))</f>
        <v/>
      </c>
      <c r="BE179" s="8" t="str">
        <f t="shared" ref="BE179:BE202" ca="1" si="301">IF(AX179=0,"",ABS(AX179))</f>
        <v/>
      </c>
      <c r="BF179" t="s">
        <v>13</v>
      </c>
      <c r="BG179" t="s">
        <v>345</v>
      </c>
      <c r="BH179">
        <f t="shared" ref="BH179:BH201" ca="1" si="302">IF(OR(AT179=0,AU179=0),5700,6400)</f>
        <v>5700</v>
      </c>
    </row>
    <row r="180" spans="2:60" x14ac:dyDescent="0.55000000000000004">
      <c r="B180" s="27">
        <v>3</v>
      </c>
      <c r="C180" s="1" t="s">
        <v>5</v>
      </c>
      <c r="D180" s="51" t="s">
        <v>60</v>
      </c>
      <c r="E180" s="50" t="str">
        <f t="shared" ca="1" si="275"/>
        <v>m5700</v>
      </c>
      <c r="F180" s="50" t="str">
        <f t="shared" ca="1" si="276"/>
        <v>\\(\\quad x(x+4)= \\)</v>
      </c>
      <c r="G180" s="50" t="str">
        <f t="shared" ca="1" si="277"/>
        <v>\\(\\quad x^2+4x \\)</v>
      </c>
      <c r="H180" s="50" t="s">
        <v>62</v>
      </c>
      <c r="I180" s="89" t="str">
        <f t="shared" ca="1" si="278"/>
        <v>INSERT INTO math(tangen,question,answer,editor,date,count) VALUES('m5700','\\(\\quad x(x+4)= \\)','\\(\\quad x^2+4x \\)','harazono',NOW(),0);</v>
      </c>
      <c r="J180" s="1"/>
      <c r="K180" t="str">
        <f t="shared" ca="1" si="279"/>
        <v>x(x+4)</v>
      </c>
      <c r="L180"/>
      <c r="M180" s="4" t="s">
        <v>13</v>
      </c>
      <c r="N180" s="5" t="s">
        <v>251</v>
      </c>
      <c r="O180" t="str">
        <f t="shared" ca="1" si="280"/>
        <v>+4x</v>
      </c>
      <c r="Q180" s="78" t="s">
        <v>229</v>
      </c>
      <c r="R180" t="str">
        <f t="shared" ca="1" si="281"/>
        <v>x(x+4)=</v>
      </c>
      <c r="S180" t="s">
        <v>230</v>
      </c>
      <c r="T180" s="78" t="s">
        <v>229</v>
      </c>
      <c r="U180" t="str">
        <f t="shared" ca="1" si="282"/>
        <v>x^2+4x</v>
      </c>
      <c r="V180" t="s">
        <v>230</v>
      </c>
      <c r="W180" t="str">
        <f t="shared" ca="1" si="283"/>
        <v>\\(\\quad x(x+4)= \\)</v>
      </c>
      <c r="X180" t="str">
        <f t="shared" ca="1" si="284"/>
        <v>\\(\\quad x^2+4x \\)</v>
      </c>
      <c r="AL180" s="20" t="str">
        <f t="shared" si="285"/>
        <v/>
      </c>
      <c r="AM180" t="str">
        <f t="shared" si="286"/>
        <v/>
      </c>
      <c r="AN180" t="str">
        <f t="shared" si="287"/>
        <v/>
      </c>
      <c r="AO180" s="20" t="str">
        <f t="shared" si="288"/>
        <v>x</v>
      </c>
      <c r="AP180" s="5" t="str">
        <f t="shared" ca="1" si="289"/>
        <v>(x</v>
      </c>
      <c r="AQ180" t="str">
        <f t="shared" ca="1" si="290"/>
        <v>+</v>
      </c>
      <c r="AR180">
        <f t="shared" ca="1" si="291"/>
        <v>4</v>
      </c>
      <c r="AS180" t="str">
        <f t="shared" ca="1" si="292"/>
        <v>)</v>
      </c>
      <c r="AT180" s="1"/>
      <c r="AU180" s="1">
        <f t="shared" ca="1" si="239"/>
        <v>4</v>
      </c>
      <c r="AV180" s="1">
        <f t="shared" ca="1" si="293"/>
        <v>4</v>
      </c>
      <c r="AW180" s="8">
        <f t="shared" ca="1" si="294"/>
        <v>4</v>
      </c>
      <c r="AX180" s="8">
        <f t="shared" ca="1" si="295"/>
        <v>0</v>
      </c>
      <c r="AY180" t="str">
        <f t="shared" ca="1" si="296"/>
        <v>x(x+4)</v>
      </c>
      <c r="BA180" t="str">
        <f t="shared" ca="1" si="297"/>
        <v>+</v>
      </c>
      <c r="BB180" s="7">
        <f t="shared" ca="1" si="298"/>
        <v>4</v>
      </c>
      <c r="BC180" s="6" t="str">
        <f t="shared" ca="1" si="299"/>
        <v>x</v>
      </c>
      <c r="BD180" t="str">
        <f t="shared" ca="1" si="300"/>
        <v/>
      </c>
      <c r="BE180" s="8" t="str">
        <f t="shared" ca="1" si="301"/>
        <v/>
      </c>
      <c r="BF180" t="s">
        <v>13</v>
      </c>
      <c r="BG180" t="s">
        <v>345</v>
      </c>
      <c r="BH180">
        <f t="shared" ca="1" si="302"/>
        <v>5700</v>
      </c>
    </row>
    <row r="181" spans="2:60" x14ac:dyDescent="0.55000000000000004">
      <c r="B181" s="27">
        <v>4</v>
      </c>
      <c r="C181" s="1" t="s">
        <v>5</v>
      </c>
      <c r="D181" s="51" t="s">
        <v>60</v>
      </c>
      <c r="E181" s="50" t="str">
        <f t="shared" ca="1" si="275"/>
        <v>m5700</v>
      </c>
      <c r="F181" s="50" t="str">
        <f t="shared" ca="1" si="276"/>
        <v>\\(\\quad x(x-1)= \\)</v>
      </c>
      <c r="G181" s="50" t="str">
        <f t="shared" ca="1" si="277"/>
        <v>\\(\\quad x^2-x \\)</v>
      </c>
      <c r="H181" s="50" t="s">
        <v>62</v>
      </c>
      <c r="I181" s="89" t="str">
        <f t="shared" ca="1" si="278"/>
        <v>INSERT INTO math(tangen,question,answer,editor,date,count) VALUES('m5700','\\(\\quad x(x-1)= \\)','\\(\\quad x^2-x \\)','harazono',NOW(),0);</v>
      </c>
      <c r="J181" s="1"/>
      <c r="K181" t="str">
        <f t="shared" ca="1" si="279"/>
        <v>x(x-1)</v>
      </c>
      <c r="L181"/>
      <c r="M181" s="4" t="s">
        <v>13</v>
      </c>
      <c r="N181" s="5" t="s">
        <v>251</v>
      </c>
      <c r="O181" t="str">
        <f t="shared" ca="1" si="280"/>
        <v>-x</v>
      </c>
      <c r="Q181" s="78" t="s">
        <v>229</v>
      </c>
      <c r="R181" t="str">
        <f t="shared" ca="1" si="281"/>
        <v>x(x-1)=</v>
      </c>
      <c r="S181" t="s">
        <v>230</v>
      </c>
      <c r="T181" s="78" t="s">
        <v>229</v>
      </c>
      <c r="U181" t="str">
        <f t="shared" ca="1" si="282"/>
        <v>x^2-x</v>
      </c>
      <c r="V181" t="s">
        <v>230</v>
      </c>
      <c r="W181" t="str">
        <f t="shared" ca="1" si="283"/>
        <v>\\(\\quad x(x-1)= \\)</v>
      </c>
      <c r="X181" t="str">
        <f t="shared" ca="1" si="284"/>
        <v>\\(\\quad x^2-x \\)</v>
      </c>
      <c r="AL181" s="20" t="str">
        <f t="shared" si="285"/>
        <v/>
      </c>
      <c r="AM181" t="str">
        <f t="shared" si="286"/>
        <v/>
      </c>
      <c r="AN181" t="str">
        <f t="shared" si="287"/>
        <v/>
      </c>
      <c r="AO181" s="20" t="str">
        <f t="shared" si="288"/>
        <v>x</v>
      </c>
      <c r="AP181" s="5" t="str">
        <f t="shared" ca="1" si="289"/>
        <v>(x</v>
      </c>
      <c r="AQ181" t="str">
        <f t="shared" ca="1" si="290"/>
        <v>-</v>
      </c>
      <c r="AR181">
        <f t="shared" ca="1" si="291"/>
        <v>1</v>
      </c>
      <c r="AS181" t="str">
        <f t="shared" ca="1" si="292"/>
        <v>)</v>
      </c>
      <c r="AT181" s="1"/>
      <c r="AU181" s="1">
        <f t="shared" ca="1" si="239"/>
        <v>-1</v>
      </c>
      <c r="AV181" s="1">
        <f t="shared" ca="1" si="293"/>
        <v>-1</v>
      </c>
      <c r="AW181" s="8">
        <f t="shared" ca="1" si="294"/>
        <v>-1</v>
      </c>
      <c r="AX181" s="8">
        <f t="shared" ca="1" si="295"/>
        <v>0</v>
      </c>
      <c r="AY181" t="str">
        <f t="shared" ca="1" si="296"/>
        <v>x(x-1)</v>
      </c>
      <c r="BA181" t="str">
        <f t="shared" ca="1" si="297"/>
        <v>-</v>
      </c>
      <c r="BB181" s="7" t="str">
        <f t="shared" ca="1" si="298"/>
        <v/>
      </c>
      <c r="BC181" s="6" t="str">
        <f t="shared" ca="1" si="299"/>
        <v>x</v>
      </c>
      <c r="BD181" t="str">
        <f t="shared" ca="1" si="300"/>
        <v/>
      </c>
      <c r="BE181" s="8" t="str">
        <f t="shared" ca="1" si="301"/>
        <v/>
      </c>
      <c r="BF181" t="s">
        <v>13</v>
      </c>
      <c r="BG181" t="s">
        <v>345</v>
      </c>
      <c r="BH181">
        <f t="shared" ca="1" si="302"/>
        <v>5700</v>
      </c>
    </row>
    <row r="182" spans="2:60" x14ac:dyDescent="0.55000000000000004">
      <c r="B182" s="27">
        <v>5</v>
      </c>
      <c r="C182" s="1" t="s">
        <v>5</v>
      </c>
      <c r="D182" s="51" t="s">
        <v>60</v>
      </c>
      <c r="E182" s="50" t="str">
        <f t="shared" ca="1" si="275"/>
        <v>m5700</v>
      </c>
      <c r="F182" s="50" t="str">
        <f t="shared" ca="1" si="276"/>
        <v>\\(\\quad x(x-8)= \\)</v>
      </c>
      <c r="G182" s="50" t="str">
        <f t="shared" ca="1" si="277"/>
        <v>\\(\\quad x^2-8x \\)</v>
      </c>
      <c r="H182" s="50" t="s">
        <v>62</v>
      </c>
      <c r="I182" s="89" t="str">
        <f t="shared" ca="1" si="278"/>
        <v>INSERT INTO math(tangen,question,answer,editor,date,count) VALUES('m5700','\\(\\quad x(x-8)= \\)','\\(\\quad x^2-8x \\)','harazono',NOW(),0);</v>
      </c>
      <c r="J182" s="1"/>
      <c r="K182" t="str">
        <f t="shared" ca="1" si="279"/>
        <v>x(x-8)</v>
      </c>
      <c r="L182"/>
      <c r="M182" s="4" t="s">
        <v>13</v>
      </c>
      <c r="N182" s="5" t="s">
        <v>251</v>
      </c>
      <c r="O182" t="str">
        <f t="shared" ca="1" si="280"/>
        <v>-8x</v>
      </c>
      <c r="Q182" s="78" t="s">
        <v>229</v>
      </c>
      <c r="R182" t="str">
        <f t="shared" ca="1" si="281"/>
        <v>x(x-8)=</v>
      </c>
      <c r="S182" t="s">
        <v>230</v>
      </c>
      <c r="T182" s="78" t="s">
        <v>229</v>
      </c>
      <c r="U182" t="str">
        <f t="shared" ca="1" si="282"/>
        <v>x^2-8x</v>
      </c>
      <c r="V182" t="s">
        <v>230</v>
      </c>
      <c r="W182" t="str">
        <f t="shared" ca="1" si="283"/>
        <v>\\(\\quad x(x-8)= \\)</v>
      </c>
      <c r="X182" t="str">
        <f t="shared" ca="1" si="284"/>
        <v>\\(\\quad x^2-8x \\)</v>
      </c>
      <c r="AL182" s="20" t="str">
        <f t="shared" si="285"/>
        <v/>
      </c>
      <c r="AM182" t="str">
        <f t="shared" si="286"/>
        <v/>
      </c>
      <c r="AN182" t="str">
        <f t="shared" si="287"/>
        <v/>
      </c>
      <c r="AO182" s="20" t="str">
        <f t="shared" si="288"/>
        <v>x</v>
      </c>
      <c r="AP182" s="5" t="str">
        <f t="shared" ca="1" si="289"/>
        <v>(x</v>
      </c>
      <c r="AQ182" t="str">
        <f t="shared" ca="1" si="290"/>
        <v>-</v>
      </c>
      <c r="AR182">
        <f t="shared" ca="1" si="291"/>
        <v>8</v>
      </c>
      <c r="AS182" t="str">
        <f t="shared" ca="1" si="292"/>
        <v>)</v>
      </c>
      <c r="AT182" s="1"/>
      <c r="AU182" s="1">
        <f t="shared" ca="1" si="239"/>
        <v>-8</v>
      </c>
      <c r="AV182" s="1">
        <f t="shared" ca="1" si="293"/>
        <v>-8</v>
      </c>
      <c r="AW182" s="8">
        <f t="shared" ca="1" si="294"/>
        <v>-8</v>
      </c>
      <c r="AX182" s="8">
        <f t="shared" ca="1" si="295"/>
        <v>0</v>
      </c>
      <c r="AY182" t="str">
        <f t="shared" ca="1" si="296"/>
        <v>x(x-8)</v>
      </c>
      <c r="BA182" t="str">
        <f t="shared" ca="1" si="297"/>
        <v>-</v>
      </c>
      <c r="BB182" s="7">
        <f t="shared" ca="1" si="298"/>
        <v>8</v>
      </c>
      <c r="BC182" s="6" t="str">
        <f t="shared" ca="1" si="299"/>
        <v>x</v>
      </c>
      <c r="BD182" t="str">
        <f t="shared" ca="1" si="300"/>
        <v/>
      </c>
      <c r="BE182" s="8" t="str">
        <f t="shared" ca="1" si="301"/>
        <v/>
      </c>
      <c r="BF182" t="s">
        <v>13</v>
      </c>
      <c r="BG182" t="s">
        <v>345</v>
      </c>
      <c r="BH182">
        <f t="shared" ca="1" si="302"/>
        <v>5700</v>
      </c>
    </row>
    <row r="183" spans="2:60" x14ac:dyDescent="0.55000000000000004">
      <c r="B183" s="27">
        <v>6</v>
      </c>
      <c r="C183" s="1" t="s">
        <v>5</v>
      </c>
      <c r="D183" s="51" t="s">
        <v>60</v>
      </c>
      <c r="E183" s="50" t="str">
        <f t="shared" ca="1" si="275"/>
        <v>m5700</v>
      </c>
      <c r="F183" s="50" t="str">
        <f t="shared" ca="1" si="276"/>
        <v>\\(\\quad x(x-5)= \\)</v>
      </c>
      <c r="G183" s="50" t="str">
        <f t="shared" ca="1" si="277"/>
        <v>\\(\\quad x^2-5x \\)</v>
      </c>
      <c r="H183" s="50" t="s">
        <v>62</v>
      </c>
      <c r="I183" s="89" t="str">
        <f t="shared" ca="1" si="278"/>
        <v>INSERT INTO math(tangen,question,answer,editor,date,count) VALUES('m5700','\\(\\quad x(x-5)= \\)','\\(\\quad x^2-5x \\)','harazono',NOW(),0);</v>
      </c>
      <c r="J183" s="1"/>
      <c r="K183" t="str">
        <f t="shared" ca="1" si="279"/>
        <v>x(x-5)</v>
      </c>
      <c r="L183"/>
      <c r="M183" s="4" t="s">
        <v>13</v>
      </c>
      <c r="N183" s="5" t="s">
        <v>251</v>
      </c>
      <c r="O183" t="str">
        <f t="shared" ca="1" si="280"/>
        <v>-5x</v>
      </c>
      <c r="Q183" s="78" t="s">
        <v>229</v>
      </c>
      <c r="R183" t="str">
        <f t="shared" ca="1" si="281"/>
        <v>x(x-5)=</v>
      </c>
      <c r="S183" t="s">
        <v>230</v>
      </c>
      <c r="T183" s="78" t="s">
        <v>229</v>
      </c>
      <c r="U183" t="str">
        <f t="shared" ca="1" si="282"/>
        <v>x^2-5x</v>
      </c>
      <c r="V183" t="s">
        <v>230</v>
      </c>
      <c r="W183" t="str">
        <f t="shared" ca="1" si="283"/>
        <v>\\(\\quad x(x-5)= \\)</v>
      </c>
      <c r="X183" t="str">
        <f t="shared" ca="1" si="284"/>
        <v>\\(\\quad x^2-5x \\)</v>
      </c>
      <c r="AL183" s="20" t="str">
        <f t="shared" si="285"/>
        <v/>
      </c>
      <c r="AM183" t="str">
        <f t="shared" si="286"/>
        <v/>
      </c>
      <c r="AN183" t="str">
        <f t="shared" si="287"/>
        <v/>
      </c>
      <c r="AO183" s="20" t="str">
        <f t="shared" si="288"/>
        <v>x</v>
      </c>
      <c r="AP183" s="5" t="str">
        <f t="shared" ca="1" si="289"/>
        <v>(x</v>
      </c>
      <c r="AQ183" t="str">
        <f t="shared" ca="1" si="290"/>
        <v>-</v>
      </c>
      <c r="AR183">
        <f t="shared" ca="1" si="291"/>
        <v>5</v>
      </c>
      <c r="AS183" t="str">
        <f t="shared" ca="1" si="292"/>
        <v>)</v>
      </c>
      <c r="AT183" s="1"/>
      <c r="AU183" s="1">
        <f t="shared" ca="1" si="239"/>
        <v>-5</v>
      </c>
      <c r="AV183" s="1">
        <f t="shared" ca="1" si="293"/>
        <v>-5</v>
      </c>
      <c r="AW183" s="8">
        <f t="shared" ca="1" si="294"/>
        <v>-5</v>
      </c>
      <c r="AX183" s="8">
        <f t="shared" ca="1" si="295"/>
        <v>0</v>
      </c>
      <c r="AY183" t="str">
        <f t="shared" ca="1" si="296"/>
        <v>x(x-5)</v>
      </c>
      <c r="BA183" t="str">
        <f t="shared" ca="1" si="297"/>
        <v>-</v>
      </c>
      <c r="BB183" s="7">
        <f t="shared" ca="1" si="298"/>
        <v>5</v>
      </c>
      <c r="BC183" s="6" t="str">
        <f t="shared" ca="1" si="299"/>
        <v>x</v>
      </c>
      <c r="BD183" t="str">
        <f t="shared" ca="1" si="300"/>
        <v/>
      </c>
      <c r="BE183" s="8" t="str">
        <f t="shared" ca="1" si="301"/>
        <v/>
      </c>
      <c r="BF183" t="s">
        <v>13</v>
      </c>
      <c r="BG183" t="s">
        <v>345</v>
      </c>
      <c r="BH183">
        <f t="shared" ca="1" si="302"/>
        <v>5700</v>
      </c>
    </row>
    <row r="184" spans="2:60" x14ac:dyDescent="0.55000000000000004">
      <c r="B184" s="27">
        <v>7</v>
      </c>
      <c r="C184" s="1" t="s">
        <v>5</v>
      </c>
      <c r="D184" s="51" t="s">
        <v>60</v>
      </c>
      <c r="E184" s="50" t="str">
        <f t="shared" ca="1" si="275"/>
        <v>m5700</v>
      </c>
      <c r="F184" s="50" t="str">
        <f t="shared" ca="1" si="276"/>
        <v>\\(\\quad x(x+3)= \\)</v>
      </c>
      <c r="G184" s="50" t="str">
        <f t="shared" ca="1" si="277"/>
        <v>\\(\\quad x^2+3x \\)</v>
      </c>
      <c r="H184" s="50" t="s">
        <v>62</v>
      </c>
      <c r="I184" s="89" t="str">
        <f t="shared" ca="1" si="278"/>
        <v>INSERT INTO math(tangen,question,answer,editor,date,count) VALUES('m5700','\\(\\quad x(x+3)= \\)','\\(\\quad x^2+3x \\)','harazono',NOW(),0);</v>
      </c>
      <c r="J184" s="1"/>
      <c r="K184" t="str">
        <f t="shared" ca="1" si="279"/>
        <v>x(x+3)</v>
      </c>
      <c r="L184"/>
      <c r="M184" s="4" t="s">
        <v>13</v>
      </c>
      <c r="N184" s="5" t="s">
        <v>251</v>
      </c>
      <c r="O184" t="str">
        <f t="shared" ca="1" si="280"/>
        <v>+3x</v>
      </c>
      <c r="Q184" s="78" t="s">
        <v>229</v>
      </c>
      <c r="R184" t="str">
        <f t="shared" ca="1" si="281"/>
        <v>x(x+3)=</v>
      </c>
      <c r="S184" t="s">
        <v>230</v>
      </c>
      <c r="T184" s="78" t="s">
        <v>229</v>
      </c>
      <c r="U184" t="str">
        <f t="shared" ca="1" si="282"/>
        <v>x^2+3x</v>
      </c>
      <c r="V184" t="s">
        <v>230</v>
      </c>
      <c r="W184" t="str">
        <f t="shared" ca="1" si="283"/>
        <v>\\(\\quad x(x+3)= \\)</v>
      </c>
      <c r="X184" t="str">
        <f t="shared" ca="1" si="284"/>
        <v>\\(\\quad x^2+3x \\)</v>
      </c>
      <c r="AL184" s="20" t="str">
        <f t="shared" si="285"/>
        <v/>
      </c>
      <c r="AM184" t="str">
        <f t="shared" si="286"/>
        <v/>
      </c>
      <c r="AN184" t="str">
        <f t="shared" si="287"/>
        <v/>
      </c>
      <c r="AO184" s="20" t="str">
        <f t="shared" si="288"/>
        <v>x</v>
      </c>
      <c r="AP184" s="5" t="str">
        <f t="shared" ca="1" si="289"/>
        <v>(x</v>
      </c>
      <c r="AQ184" t="str">
        <f t="shared" ca="1" si="290"/>
        <v>+</v>
      </c>
      <c r="AR184">
        <f t="shared" ca="1" si="291"/>
        <v>3</v>
      </c>
      <c r="AS184" t="str">
        <f t="shared" ca="1" si="292"/>
        <v>)</v>
      </c>
      <c r="AT184" s="1"/>
      <c r="AU184" s="1">
        <f t="shared" ca="1" si="239"/>
        <v>3</v>
      </c>
      <c r="AV184" s="1">
        <f t="shared" ca="1" si="293"/>
        <v>3</v>
      </c>
      <c r="AW184" s="8">
        <f t="shared" ca="1" si="294"/>
        <v>3</v>
      </c>
      <c r="AX184" s="8">
        <f t="shared" ca="1" si="295"/>
        <v>0</v>
      </c>
      <c r="AY184" t="str">
        <f t="shared" ca="1" si="296"/>
        <v>x(x+3)</v>
      </c>
      <c r="BA184" t="str">
        <f t="shared" ca="1" si="297"/>
        <v>+</v>
      </c>
      <c r="BB184" s="7">
        <f t="shared" ca="1" si="298"/>
        <v>3</v>
      </c>
      <c r="BC184" s="6" t="str">
        <f t="shared" ca="1" si="299"/>
        <v>x</v>
      </c>
      <c r="BD184" t="str">
        <f t="shared" ca="1" si="300"/>
        <v/>
      </c>
      <c r="BE184" s="8" t="str">
        <f t="shared" ca="1" si="301"/>
        <v/>
      </c>
      <c r="BF184" t="s">
        <v>13</v>
      </c>
      <c r="BG184" t="s">
        <v>345</v>
      </c>
      <c r="BH184">
        <f t="shared" ca="1" si="302"/>
        <v>5700</v>
      </c>
    </row>
    <row r="185" spans="2:60" x14ac:dyDescent="0.55000000000000004">
      <c r="B185" s="27">
        <v>8</v>
      </c>
      <c r="C185" s="1" t="s">
        <v>5</v>
      </c>
      <c r="D185" s="51" t="s">
        <v>60</v>
      </c>
      <c r="E185" s="50" t="str">
        <f t="shared" ca="1" si="275"/>
        <v>m5700</v>
      </c>
      <c r="F185" s="50" t="str">
        <f t="shared" ca="1" si="276"/>
        <v>\\(\\quad x(x-3)= \\)</v>
      </c>
      <c r="G185" s="50" t="str">
        <f t="shared" ca="1" si="277"/>
        <v>\\(\\quad x^2-3x \\)</v>
      </c>
      <c r="H185" s="50" t="s">
        <v>62</v>
      </c>
      <c r="I185" s="89" t="str">
        <f t="shared" ca="1" si="278"/>
        <v>INSERT INTO math(tangen,question,answer,editor,date,count) VALUES('m5700','\\(\\quad x(x-3)= \\)','\\(\\quad x^2-3x \\)','harazono',NOW(),0);</v>
      </c>
      <c r="J185" s="1"/>
      <c r="K185" t="str">
        <f t="shared" ca="1" si="279"/>
        <v>x(x-3)</v>
      </c>
      <c r="L185"/>
      <c r="M185" s="4" t="s">
        <v>13</v>
      </c>
      <c r="N185" s="5" t="s">
        <v>251</v>
      </c>
      <c r="O185" t="str">
        <f t="shared" ca="1" si="280"/>
        <v>-3x</v>
      </c>
      <c r="Q185" s="78" t="s">
        <v>229</v>
      </c>
      <c r="R185" t="str">
        <f t="shared" ca="1" si="281"/>
        <v>x(x-3)=</v>
      </c>
      <c r="S185" t="s">
        <v>230</v>
      </c>
      <c r="T185" s="78" t="s">
        <v>229</v>
      </c>
      <c r="U185" t="str">
        <f t="shared" ca="1" si="282"/>
        <v>x^2-3x</v>
      </c>
      <c r="V185" t="s">
        <v>230</v>
      </c>
      <c r="W185" t="str">
        <f t="shared" ca="1" si="283"/>
        <v>\\(\\quad x(x-3)= \\)</v>
      </c>
      <c r="X185" t="str">
        <f t="shared" ca="1" si="284"/>
        <v>\\(\\quad x^2-3x \\)</v>
      </c>
      <c r="AL185" s="20" t="str">
        <f t="shared" si="285"/>
        <v/>
      </c>
      <c r="AM185" t="str">
        <f t="shared" si="286"/>
        <v/>
      </c>
      <c r="AN185" t="str">
        <f t="shared" si="287"/>
        <v/>
      </c>
      <c r="AO185" s="20" t="str">
        <f t="shared" si="288"/>
        <v>x</v>
      </c>
      <c r="AP185" s="5" t="str">
        <f t="shared" ca="1" si="289"/>
        <v>(x</v>
      </c>
      <c r="AQ185" t="str">
        <f t="shared" ca="1" si="290"/>
        <v>-</v>
      </c>
      <c r="AR185">
        <f t="shared" ca="1" si="291"/>
        <v>3</v>
      </c>
      <c r="AS185" t="str">
        <f t="shared" ca="1" si="292"/>
        <v>)</v>
      </c>
      <c r="AT185" s="1"/>
      <c r="AU185" s="1">
        <f t="shared" ca="1" si="239"/>
        <v>-3</v>
      </c>
      <c r="AV185" s="1">
        <f t="shared" ca="1" si="293"/>
        <v>-3</v>
      </c>
      <c r="AW185" s="8">
        <f t="shared" ca="1" si="294"/>
        <v>-3</v>
      </c>
      <c r="AX185" s="8">
        <f t="shared" ca="1" si="295"/>
        <v>0</v>
      </c>
      <c r="AY185" t="str">
        <f t="shared" ca="1" si="296"/>
        <v>x(x-3)</v>
      </c>
      <c r="BA185" t="str">
        <f t="shared" ca="1" si="297"/>
        <v>-</v>
      </c>
      <c r="BB185" s="7">
        <f t="shared" ca="1" si="298"/>
        <v>3</v>
      </c>
      <c r="BC185" s="6" t="str">
        <f t="shared" ca="1" si="299"/>
        <v>x</v>
      </c>
      <c r="BD185" t="str">
        <f t="shared" ca="1" si="300"/>
        <v/>
      </c>
      <c r="BE185" s="8" t="str">
        <f t="shared" ca="1" si="301"/>
        <v/>
      </c>
      <c r="BF185" t="s">
        <v>13</v>
      </c>
      <c r="BG185" t="s">
        <v>345</v>
      </c>
      <c r="BH185">
        <f t="shared" ca="1" si="302"/>
        <v>5700</v>
      </c>
    </row>
    <row r="186" spans="2:60" x14ac:dyDescent="0.55000000000000004">
      <c r="B186" s="27">
        <v>9</v>
      </c>
      <c r="C186" s="1" t="s">
        <v>5</v>
      </c>
      <c r="D186" s="51" t="s">
        <v>60</v>
      </c>
      <c r="E186" s="50" t="str">
        <f t="shared" ca="1" si="275"/>
        <v>m5700</v>
      </c>
      <c r="F186" s="50" t="str">
        <f t="shared" ca="1" si="276"/>
        <v>\\(\\quad x(x+6)= \\)</v>
      </c>
      <c r="G186" s="50" t="str">
        <f t="shared" ca="1" si="277"/>
        <v>\\(\\quad x^2+6x \\)</v>
      </c>
      <c r="H186" s="50" t="s">
        <v>62</v>
      </c>
      <c r="I186" s="89" t="str">
        <f t="shared" ca="1" si="278"/>
        <v>INSERT INTO math(tangen,question,answer,editor,date,count) VALUES('m5700','\\(\\quad x(x+6)= \\)','\\(\\quad x^2+6x \\)','harazono',NOW(),0);</v>
      </c>
      <c r="J186" s="1"/>
      <c r="K186" t="str">
        <f t="shared" ca="1" si="279"/>
        <v>x(x+6)</v>
      </c>
      <c r="L186"/>
      <c r="M186" s="4" t="s">
        <v>13</v>
      </c>
      <c r="N186" s="5" t="s">
        <v>251</v>
      </c>
      <c r="O186" t="str">
        <f t="shared" ca="1" si="280"/>
        <v>+6x</v>
      </c>
      <c r="Q186" s="78" t="s">
        <v>229</v>
      </c>
      <c r="R186" t="str">
        <f t="shared" ca="1" si="281"/>
        <v>x(x+6)=</v>
      </c>
      <c r="S186" t="s">
        <v>230</v>
      </c>
      <c r="T186" s="78" t="s">
        <v>229</v>
      </c>
      <c r="U186" t="str">
        <f t="shared" ca="1" si="282"/>
        <v>x^2+6x</v>
      </c>
      <c r="V186" t="s">
        <v>230</v>
      </c>
      <c r="W186" t="str">
        <f t="shared" ca="1" si="283"/>
        <v>\\(\\quad x(x+6)= \\)</v>
      </c>
      <c r="X186" t="str">
        <f t="shared" ca="1" si="284"/>
        <v>\\(\\quad x^2+6x \\)</v>
      </c>
      <c r="AL186" s="20" t="str">
        <f t="shared" si="285"/>
        <v/>
      </c>
      <c r="AM186" t="str">
        <f t="shared" si="286"/>
        <v/>
      </c>
      <c r="AN186" t="str">
        <f t="shared" si="287"/>
        <v/>
      </c>
      <c r="AO186" s="20" t="str">
        <f t="shared" si="288"/>
        <v>x</v>
      </c>
      <c r="AP186" s="5" t="str">
        <f t="shared" ca="1" si="289"/>
        <v>(x</v>
      </c>
      <c r="AQ186" t="str">
        <f t="shared" ca="1" si="290"/>
        <v>+</v>
      </c>
      <c r="AR186">
        <f t="shared" ca="1" si="291"/>
        <v>6</v>
      </c>
      <c r="AS186" t="str">
        <f t="shared" ca="1" si="292"/>
        <v>)</v>
      </c>
      <c r="AT186" s="1"/>
      <c r="AU186" s="1">
        <f t="shared" ca="1" si="239"/>
        <v>6</v>
      </c>
      <c r="AV186" s="1">
        <f t="shared" ca="1" si="293"/>
        <v>6</v>
      </c>
      <c r="AW186" s="8">
        <f t="shared" ca="1" si="294"/>
        <v>6</v>
      </c>
      <c r="AX186" s="8">
        <f t="shared" ca="1" si="295"/>
        <v>0</v>
      </c>
      <c r="AY186" t="str">
        <f t="shared" ca="1" si="296"/>
        <v>x(x+6)</v>
      </c>
      <c r="BA186" t="str">
        <f t="shared" ca="1" si="297"/>
        <v>+</v>
      </c>
      <c r="BB186" s="7">
        <f t="shared" ca="1" si="298"/>
        <v>6</v>
      </c>
      <c r="BC186" s="6" t="str">
        <f t="shared" ca="1" si="299"/>
        <v>x</v>
      </c>
      <c r="BD186" t="str">
        <f t="shared" ca="1" si="300"/>
        <v/>
      </c>
      <c r="BE186" s="8" t="str">
        <f t="shared" ca="1" si="301"/>
        <v/>
      </c>
      <c r="BF186" t="s">
        <v>13</v>
      </c>
      <c r="BG186" t="s">
        <v>345</v>
      </c>
      <c r="BH186">
        <f t="shared" ca="1" si="302"/>
        <v>5700</v>
      </c>
    </row>
    <row r="187" spans="2:60" x14ac:dyDescent="0.55000000000000004">
      <c r="B187" s="27">
        <v>10</v>
      </c>
      <c r="C187" s="1" t="s">
        <v>5</v>
      </c>
      <c r="D187" s="51" t="s">
        <v>60</v>
      </c>
      <c r="E187" s="50" t="str">
        <f t="shared" ca="1" si="275"/>
        <v>m5700</v>
      </c>
      <c r="F187" s="50" t="str">
        <f t="shared" ca="1" si="276"/>
        <v>\\(\\quad x(x+10)= \\)</v>
      </c>
      <c r="G187" s="50" t="str">
        <f t="shared" ca="1" si="277"/>
        <v>\\(\\quad x^2+10x \\)</v>
      </c>
      <c r="H187" s="50" t="s">
        <v>62</v>
      </c>
      <c r="I187" s="89" t="str">
        <f t="shared" ca="1" si="278"/>
        <v>INSERT INTO math(tangen,question,answer,editor,date,count) VALUES('m5700','\\(\\quad x(x+10)= \\)','\\(\\quad x^2+10x \\)','harazono',NOW(),0);</v>
      </c>
      <c r="J187" s="1"/>
      <c r="K187" t="str">
        <f t="shared" ca="1" si="279"/>
        <v>x(x+10)</v>
      </c>
      <c r="L187"/>
      <c r="M187" s="4" t="s">
        <v>13</v>
      </c>
      <c r="N187" s="5" t="s">
        <v>251</v>
      </c>
      <c r="O187" t="str">
        <f t="shared" ca="1" si="280"/>
        <v>+10x</v>
      </c>
      <c r="Q187" s="78" t="s">
        <v>229</v>
      </c>
      <c r="R187" t="str">
        <f t="shared" ca="1" si="281"/>
        <v>x(x+10)=</v>
      </c>
      <c r="S187" t="s">
        <v>230</v>
      </c>
      <c r="T187" s="78" t="s">
        <v>229</v>
      </c>
      <c r="U187" t="str">
        <f t="shared" ca="1" si="282"/>
        <v>x^2+10x</v>
      </c>
      <c r="V187" t="s">
        <v>230</v>
      </c>
      <c r="W187" t="str">
        <f t="shared" ca="1" si="283"/>
        <v>\\(\\quad x(x+10)= \\)</v>
      </c>
      <c r="X187" t="str">
        <f t="shared" ca="1" si="284"/>
        <v>\\(\\quad x^2+10x \\)</v>
      </c>
      <c r="AL187" s="20" t="str">
        <f t="shared" si="285"/>
        <v/>
      </c>
      <c r="AM187" t="str">
        <f t="shared" si="286"/>
        <v/>
      </c>
      <c r="AN187" t="str">
        <f t="shared" si="287"/>
        <v/>
      </c>
      <c r="AO187" s="20" t="str">
        <f t="shared" si="288"/>
        <v>x</v>
      </c>
      <c r="AP187" s="5" t="str">
        <f t="shared" ca="1" si="289"/>
        <v>(x</v>
      </c>
      <c r="AQ187" t="str">
        <f t="shared" ca="1" si="290"/>
        <v>+</v>
      </c>
      <c r="AR187">
        <f t="shared" ca="1" si="291"/>
        <v>10</v>
      </c>
      <c r="AS187" t="str">
        <f t="shared" ca="1" si="292"/>
        <v>)</v>
      </c>
      <c r="AT187" s="1"/>
      <c r="AU187" s="1">
        <f t="shared" ca="1" si="239"/>
        <v>10</v>
      </c>
      <c r="AV187" s="1">
        <f t="shared" ca="1" si="293"/>
        <v>10</v>
      </c>
      <c r="AW187" s="8">
        <f t="shared" ca="1" si="294"/>
        <v>10</v>
      </c>
      <c r="AX187" s="8">
        <f t="shared" ca="1" si="295"/>
        <v>0</v>
      </c>
      <c r="AY187" t="str">
        <f t="shared" ca="1" si="296"/>
        <v>x(x+10)</v>
      </c>
      <c r="BA187" t="str">
        <f t="shared" ca="1" si="297"/>
        <v>+</v>
      </c>
      <c r="BB187" s="7">
        <f t="shared" ca="1" si="298"/>
        <v>10</v>
      </c>
      <c r="BC187" s="6" t="str">
        <f t="shared" ca="1" si="299"/>
        <v>x</v>
      </c>
      <c r="BD187" t="str">
        <f t="shared" ca="1" si="300"/>
        <v/>
      </c>
      <c r="BE187" s="8" t="str">
        <f t="shared" ca="1" si="301"/>
        <v/>
      </c>
      <c r="BF187" t="s">
        <v>13</v>
      </c>
      <c r="BG187" t="s">
        <v>345</v>
      </c>
      <c r="BH187">
        <f t="shared" ca="1" si="302"/>
        <v>5700</v>
      </c>
    </row>
    <row r="188" spans="2:60" x14ac:dyDescent="0.55000000000000004">
      <c r="B188" s="27">
        <v>11</v>
      </c>
      <c r="C188" s="1" t="s">
        <v>5</v>
      </c>
      <c r="D188" s="51" t="s">
        <v>60</v>
      </c>
      <c r="E188" s="50" t="str">
        <f t="shared" ca="1" si="275"/>
        <v>m5700</v>
      </c>
      <c r="F188" s="50" t="str">
        <f t="shared" ca="1" si="276"/>
        <v>\\(\\quad x(x-10)= \\)</v>
      </c>
      <c r="G188" s="50" t="str">
        <f t="shared" ca="1" si="277"/>
        <v>\\(\\quad x^2-10x \\)</v>
      </c>
      <c r="H188" s="50" t="s">
        <v>62</v>
      </c>
      <c r="I188" s="89" t="str">
        <f t="shared" ca="1" si="278"/>
        <v>INSERT INTO math(tangen,question,answer,editor,date,count) VALUES('m5700','\\(\\quad x(x-10)= \\)','\\(\\quad x^2-10x \\)','harazono',NOW(),0);</v>
      </c>
      <c r="J188" s="1"/>
      <c r="K188" t="str">
        <f t="shared" ca="1" si="279"/>
        <v>x(x-10)</v>
      </c>
      <c r="L188"/>
      <c r="M188" s="4" t="s">
        <v>13</v>
      </c>
      <c r="N188" s="5" t="s">
        <v>251</v>
      </c>
      <c r="O188" t="str">
        <f t="shared" ca="1" si="280"/>
        <v>-10x</v>
      </c>
      <c r="Q188" s="78" t="s">
        <v>229</v>
      </c>
      <c r="R188" t="str">
        <f t="shared" ca="1" si="281"/>
        <v>x(x-10)=</v>
      </c>
      <c r="S188" t="s">
        <v>230</v>
      </c>
      <c r="T188" s="78" t="s">
        <v>229</v>
      </c>
      <c r="U188" t="str">
        <f t="shared" ca="1" si="282"/>
        <v>x^2-10x</v>
      </c>
      <c r="V188" t="s">
        <v>230</v>
      </c>
      <c r="W188" t="str">
        <f t="shared" ca="1" si="283"/>
        <v>\\(\\quad x(x-10)= \\)</v>
      </c>
      <c r="X188" t="str">
        <f t="shared" ca="1" si="284"/>
        <v>\\(\\quad x^2-10x \\)</v>
      </c>
      <c r="AL188" s="20" t="str">
        <f t="shared" si="285"/>
        <v/>
      </c>
      <c r="AM188" t="str">
        <f t="shared" si="286"/>
        <v/>
      </c>
      <c r="AN188" t="str">
        <f t="shared" si="287"/>
        <v/>
      </c>
      <c r="AO188" s="20" t="str">
        <f t="shared" si="288"/>
        <v>x</v>
      </c>
      <c r="AP188" s="5" t="str">
        <f t="shared" ca="1" si="289"/>
        <v>(x</v>
      </c>
      <c r="AQ188" t="str">
        <f t="shared" ca="1" si="290"/>
        <v>-</v>
      </c>
      <c r="AR188">
        <f t="shared" ca="1" si="291"/>
        <v>10</v>
      </c>
      <c r="AS188" t="str">
        <f t="shared" ca="1" si="292"/>
        <v>)</v>
      </c>
      <c r="AT188" s="1"/>
      <c r="AU188" s="1">
        <f t="shared" ca="1" si="239"/>
        <v>-10</v>
      </c>
      <c r="AV188" s="1">
        <f t="shared" ca="1" si="293"/>
        <v>-10</v>
      </c>
      <c r="AW188" s="8">
        <f t="shared" ca="1" si="294"/>
        <v>-10</v>
      </c>
      <c r="AX188" s="8">
        <f t="shared" ca="1" si="295"/>
        <v>0</v>
      </c>
      <c r="AY188" t="str">
        <f t="shared" ca="1" si="296"/>
        <v>x(x-10)</v>
      </c>
      <c r="BA188" t="str">
        <f t="shared" ca="1" si="297"/>
        <v>-</v>
      </c>
      <c r="BB188" s="7">
        <f t="shared" ca="1" si="298"/>
        <v>10</v>
      </c>
      <c r="BC188" s="6" t="str">
        <f t="shared" ca="1" si="299"/>
        <v>x</v>
      </c>
      <c r="BD188" t="str">
        <f t="shared" ca="1" si="300"/>
        <v/>
      </c>
      <c r="BE188" s="8" t="str">
        <f t="shared" ca="1" si="301"/>
        <v/>
      </c>
      <c r="BF188" t="s">
        <v>13</v>
      </c>
      <c r="BG188" t="s">
        <v>345</v>
      </c>
      <c r="BH188">
        <f t="shared" ca="1" si="302"/>
        <v>5700</v>
      </c>
    </row>
    <row r="189" spans="2:60" x14ac:dyDescent="0.55000000000000004">
      <c r="B189" s="27">
        <v>12</v>
      </c>
      <c r="C189" s="1" t="s">
        <v>5</v>
      </c>
      <c r="D189" s="51" t="s">
        <v>60</v>
      </c>
      <c r="E189" s="50" t="str">
        <f t="shared" ca="1" si="275"/>
        <v>m5700</v>
      </c>
      <c r="F189" s="50" t="str">
        <f t="shared" ca="1" si="276"/>
        <v>\\(\\quad x(x+9)= \\)</v>
      </c>
      <c r="G189" s="50" t="str">
        <f t="shared" ca="1" si="277"/>
        <v>\\(\\quad x^2+9x \\)</v>
      </c>
      <c r="H189" s="50" t="s">
        <v>62</v>
      </c>
      <c r="I189" s="89" t="str">
        <f t="shared" ca="1" si="278"/>
        <v>INSERT INTO math(tangen,question,answer,editor,date,count) VALUES('m5700','\\(\\quad x(x+9)= \\)','\\(\\quad x^2+9x \\)','harazono',NOW(),0);</v>
      </c>
      <c r="J189" s="1"/>
      <c r="K189" t="str">
        <f t="shared" ca="1" si="279"/>
        <v>x(x+9)</v>
      </c>
      <c r="L189"/>
      <c r="M189" s="4" t="s">
        <v>13</v>
      </c>
      <c r="N189" s="5" t="s">
        <v>251</v>
      </c>
      <c r="O189" t="str">
        <f t="shared" ca="1" si="280"/>
        <v>+9x</v>
      </c>
      <c r="Q189" s="78" t="s">
        <v>229</v>
      </c>
      <c r="R189" t="str">
        <f t="shared" ca="1" si="281"/>
        <v>x(x+9)=</v>
      </c>
      <c r="S189" t="s">
        <v>230</v>
      </c>
      <c r="T189" s="78" t="s">
        <v>229</v>
      </c>
      <c r="U189" t="str">
        <f t="shared" ca="1" si="282"/>
        <v>x^2+9x</v>
      </c>
      <c r="V189" t="s">
        <v>230</v>
      </c>
      <c r="W189" t="str">
        <f t="shared" ca="1" si="283"/>
        <v>\\(\\quad x(x+9)= \\)</v>
      </c>
      <c r="X189" t="str">
        <f t="shared" ca="1" si="284"/>
        <v>\\(\\quad x^2+9x \\)</v>
      </c>
      <c r="AL189" s="20" t="str">
        <f t="shared" si="285"/>
        <v/>
      </c>
      <c r="AM189" t="str">
        <f t="shared" si="286"/>
        <v/>
      </c>
      <c r="AN189" t="str">
        <f t="shared" si="287"/>
        <v/>
      </c>
      <c r="AO189" s="20" t="str">
        <f t="shared" si="288"/>
        <v>x</v>
      </c>
      <c r="AP189" s="5" t="str">
        <f t="shared" ca="1" si="289"/>
        <v>(x</v>
      </c>
      <c r="AQ189" t="str">
        <f t="shared" ca="1" si="290"/>
        <v>+</v>
      </c>
      <c r="AR189">
        <f t="shared" ca="1" si="291"/>
        <v>9</v>
      </c>
      <c r="AS189" t="str">
        <f t="shared" ca="1" si="292"/>
        <v>)</v>
      </c>
      <c r="AT189" s="1"/>
      <c r="AU189" s="1">
        <f t="shared" ca="1" si="239"/>
        <v>9</v>
      </c>
      <c r="AV189" s="1">
        <f t="shared" ca="1" si="293"/>
        <v>9</v>
      </c>
      <c r="AW189" s="8">
        <f t="shared" ca="1" si="294"/>
        <v>9</v>
      </c>
      <c r="AX189" s="8">
        <f t="shared" ca="1" si="295"/>
        <v>0</v>
      </c>
      <c r="AY189" t="str">
        <f t="shared" ca="1" si="296"/>
        <v>x(x+9)</v>
      </c>
      <c r="BA189" t="str">
        <f t="shared" ca="1" si="297"/>
        <v>+</v>
      </c>
      <c r="BB189" s="7">
        <f t="shared" ca="1" si="298"/>
        <v>9</v>
      </c>
      <c r="BC189" s="6" t="str">
        <f t="shared" ca="1" si="299"/>
        <v>x</v>
      </c>
      <c r="BD189" t="str">
        <f t="shared" ca="1" si="300"/>
        <v/>
      </c>
      <c r="BE189" s="8" t="str">
        <f t="shared" ca="1" si="301"/>
        <v/>
      </c>
      <c r="BF189" t="s">
        <v>13</v>
      </c>
      <c r="BG189" t="s">
        <v>345</v>
      </c>
      <c r="BH189">
        <f t="shared" ca="1" si="302"/>
        <v>5700</v>
      </c>
    </row>
    <row r="190" spans="2:60" x14ac:dyDescent="0.55000000000000004">
      <c r="B190" s="27">
        <v>13</v>
      </c>
      <c r="C190" s="1" t="s">
        <v>5</v>
      </c>
      <c r="D190" s="51" t="s">
        <v>60</v>
      </c>
      <c r="E190" s="50" t="str">
        <f t="shared" ca="1" si="275"/>
        <v>m5700</v>
      </c>
      <c r="F190" s="50" t="str">
        <f t="shared" ca="1" si="276"/>
        <v>\\(\\quad x(x-8)= \\)</v>
      </c>
      <c r="G190" s="50" t="str">
        <f t="shared" ca="1" si="277"/>
        <v>\\(\\quad x^2-8x \\)</v>
      </c>
      <c r="H190" s="50" t="s">
        <v>62</v>
      </c>
      <c r="I190" s="89" t="str">
        <f t="shared" ca="1" si="278"/>
        <v>INSERT INTO math(tangen,question,answer,editor,date,count) VALUES('m5700','\\(\\quad x(x-8)= \\)','\\(\\quad x^2-8x \\)','harazono',NOW(),0);</v>
      </c>
      <c r="J190" s="1"/>
      <c r="K190" t="str">
        <f t="shared" ca="1" si="279"/>
        <v>x(x-8)</v>
      </c>
      <c r="L190"/>
      <c r="M190" s="4" t="s">
        <v>13</v>
      </c>
      <c r="N190" s="5" t="s">
        <v>251</v>
      </c>
      <c r="O190" t="str">
        <f t="shared" ca="1" si="280"/>
        <v>-8x</v>
      </c>
      <c r="Q190" s="78" t="s">
        <v>229</v>
      </c>
      <c r="R190" t="str">
        <f t="shared" ca="1" si="281"/>
        <v>x(x-8)=</v>
      </c>
      <c r="S190" t="s">
        <v>230</v>
      </c>
      <c r="T190" s="78" t="s">
        <v>229</v>
      </c>
      <c r="U190" t="str">
        <f t="shared" ca="1" si="282"/>
        <v>x^2-8x</v>
      </c>
      <c r="V190" t="s">
        <v>230</v>
      </c>
      <c r="W190" t="str">
        <f t="shared" ca="1" si="283"/>
        <v>\\(\\quad x(x-8)= \\)</v>
      </c>
      <c r="X190" t="str">
        <f t="shared" ca="1" si="284"/>
        <v>\\(\\quad x^2-8x \\)</v>
      </c>
      <c r="AL190" s="20" t="str">
        <f t="shared" si="285"/>
        <v/>
      </c>
      <c r="AM190" t="str">
        <f t="shared" si="286"/>
        <v/>
      </c>
      <c r="AN190" t="str">
        <f t="shared" si="287"/>
        <v/>
      </c>
      <c r="AO190" s="20" t="str">
        <f t="shared" si="288"/>
        <v>x</v>
      </c>
      <c r="AP190" s="5" t="str">
        <f t="shared" ca="1" si="289"/>
        <v>(x</v>
      </c>
      <c r="AQ190" t="str">
        <f t="shared" ca="1" si="290"/>
        <v>-</v>
      </c>
      <c r="AR190">
        <f t="shared" ca="1" si="291"/>
        <v>8</v>
      </c>
      <c r="AS190" t="str">
        <f t="shared" ca="1" si="292"/>
        <v>)</v>
      </c>
      <c r="AT190" s="1"/>
      <c r="AU190" s="1">
        <f t="shared" ca="1" si="239"/>
        <v>-8</v>
      </c>
      <c r="AV190" s="1">
        <f t="shared" ca="1" si="293"/>
        <v>-8</v>
      </c>
      <c r="AW190" s="8">
        <f t="shared" ca="1" si="294"/>
        <v>-8</v>
      </c>
      <c r="AX190" s="8">
        <f t="shared" ca="1" si="295"/>
        <v>0</v>
      </c>
      <c r="AY190" t="str">
        <f t="shared" ca="1" si="296"/>
        <v>x(x-8)</v>
      </c>
      <c r="BA190" t="str">
        <f t="shared" ca="1" si="297"/>
        <v>-</v>
      </c>
      <c r="BB190" s="7">
        <f t="shared" ca="1" si="298"/>
        <v>8</v>
      </c>
      <c r="BC190" s="6" t="str">
        <f t="shared" ca="1" si="299"/>
        <v>x</v>
      </c>
      <c r="BD190" t="str">
        <f t="shared" ca="1" si="300"/>
        <v/>
      </c>
      <c r="BE190" s="8" t="str">
        <f t="shared" ca="1" si="301"/>
        <v/>
      </c>
      <c r="BF190" t="s">
        <v>13</v>
      </c>
      <c r="BG190" t="s">
        <v>345</v>
      </c>
      <c r="BH190">
        <f t="shared" ca="1" si="302"/>
        <v>5700</v>
      </c>
    </row>
    <row r="191" spans="2:60" x14ac:dyDescent="0.55000000000000004">
      <c r="B191" s="27">
        <v>14</v>
      </c>
      <c r="C191" s="1" t="s">
        <v>5</v>
      </c>
      <c r="D191" s="51" t="s">
        <v>60</v>
      </c>
      <c r="E191" s="50" t="str">
        <f t="shared" ca="1" si="275"/>
        <v>m5700</v>
      </c>
      <c r="F191" s="50" t="str">
        <f t="shared" ca="1" si="276"/>
        <v>\\(\\quad x(x-2)= \\)</v>
      </c>
      <c r="G191" s="50" t="str">
        <f t="shared" ca="1" si="277"/>
        <v>\\(\\quad x^2-2x \\)</v>
      </c>
      <c r="H191" s="50" t="s">
        <v>62</v>
      </c>
      <c r="I191" s="89" t="str">
        <f t="shared" ca="1" si="278"/>
        <v>INSERT INTO math(tangen,question,answer,editor,date,count) VALUES('m5700','\\(\\quad x(x-2)= \\)','\\(\\quad x^2-2x \\)','harazono',NOW(),0);</v>
      </c>
      <c r="J191" s="1"/>
      <c r="K191" t="str">
        <f t="shared" ca="1" si="279"/>
        <v>x(x-2)</v>
      </c>
      <c r="L191"/>
      <c r="M191" s="4" t="s">
        <v>13</v>
      </c>
      <c r="N191" s="5" t="s">
        <v>251</v>
      </c>
      <c r="O191" t="str">
        <f t="shared" ca="1" si="280"/>
        <v>-2x</v>
      </c>
      <c r="Q191" s="78" t="s">
        <v>229</v>
      </c>
      <c r="R191" t="str">
        <f t="shared" ca="1" si="281"/>
        <v>x(x-2)=</v>
      </c>
      <c r="S191" t="s">
        <v>230</v>
      </c>
      <c r="T191" s="78" t="s">
        <v>229</v>
      </c>
      <c r="U191" t="str">
        <f t="shared" ca="1" si="282"/>
        <v>x^2-2x</v>
      </c>
      <c r="V191" t="s">
        <v>230</v>
      </c>
      <c r="W191" t="str">
        <f t="shared" ca="1" si="283"/>
        <v>\\(\\quad x(x-2)= \\)</v>
      </c>
      <c r="X191" t="str">
        <f t="shared" ca="1" si="284"/>
        <v>\\(\\quad x^2-2x \\)</v>
      </c>
      <c r="AL191" s="20" t="str">
        <f t="shared" si="285"/>
        <v/>
      </c>
      <c r="AM191" t="str">
        <f t="shared" si="286"/>
        <v/>
      </c>
      <c r="AN191" t="str">
        <f t="shared" si="287"/>
        <v/>
      </c>
      <c r="AO191" s="20" t="str">
        <f t="shared" si="288"/>
        <v>x</v>
      </c>
      <c r="AP191" s="5" t="str">
        <f t="shared" ca="1" si="289"/>
        <v>(x</v>
      </c>
      <c r="AQ191" t="str">
        <f t="shared" ca="1" si="290"/>
        <v>-</v>
      </c>
      <c r="AR191">
        <f t="shared" ca="1" si="291"/>
        <v>2</v>
      </c>
      <c r="AS191" t="str">
        <f t="shared" ca="1" si="292"/>
        <v>)</v>
      </c>
      <c r="AT191" s="1"/>
      <c r="AU191" s="1">
        <f t="shared" ca="1" si="239"/>
        <v>-2</v>
      </c>
      <c r="AV191" s="1">
        <f t="shared" ca="1" si="293"/>
        <v>-2</v>
      </c>
      <c r="AW191" s="8">
        <f t="shared" ca="1" si="294"/>
        <v>-2</v>
      </c>
      <c r="AX191" s="8">
        <f t="shared" ca="1" si="295"/>
        <v>0</v>
      </c>
      <c r="AY191" t="str">
        <f t="shared" ca="1" si="296"/>
        <v>x(x-2)</v>
      </c>
      <c r="BA191" t="str">
        <f t="shared" ca="1" si="297"/>
        <v>-</v>
      </c>
      <c r="BB191" s="7">
        <f t="shared" ca="1" si="298"/>
        <v>2</v>
      </c>
      <c r="BC191" s="6" t="str">
        <f t="shared" ca="1" si="299"/>
        <v>x</v>
      </c>
      <c r="BD191" t="str">
        <f t="shared" ca="1" si="300"/>
        <v/>
      </c>
      <c r="BE191" s="8" t="str">
        <f t="shared" ca="1" si="301"/>
        <v/>
      </c>
      <c r="BF191" t="s">
        <v>13</v>
      </c>
      <c r="BG191" t="s">
        <v>345</v>
      </c>
      <c r="BH191">
        <f t="shared" ca="1" si="302"/>
        <v>5700</v>
      </c>
    </row>
    <row r="192" spans="2:60" x14ac:dyDescent="0.55000000000000004">
      <c r="B192" s="27">
        <v>15</v>
      </c>
      <c r="C192" s="1" t="s">
        <v>5</v>
      </c>
      <c r="D192" s="51" t="s">
        <v>60</v>
      </c>
      <c r="E192" s="50" t="str">
        <f t="shared" ca="1" si="275"/>
        <v>m5700</v>
      </c>
      <c r="F192" s="50" t="str">
        <f t="shared" ca="1" si="276"/>
        <v>\\(\\quad x(x-5)= \\)</v>
      </c>
      <c r="G192" s="50" t="str">
        <f t="shared" ca="1" si="277"/>
        <v>\\(\\quad x^2-5x \\)</v>
      </c>
      <c r="H192" s="50" t="s">
        <v>62</v>
      </c>
      <c r="I192" s="89" t="str">
        <f t="shared" ca="1" si="278"/>
        <v>INSERT INTO math(tangen,question,answer,editor,date,count) VALUES('m5700','\\(\\quad x(x-5)= \\)','\\(\\quad x^2-5x \\)','harazono',NOW(),0);</v>
      </c>
      <c r="J192" s="1"/>
      <c r="K192" t="str">
        <f t="shared" ca="1" si="279"/>
        <v>x(x-5)</v>
      </c>
      <c r="L192"/>
      <c r="M192" s="4" t="s">
        <v>13</v>
      </c>
      <c r="N192" s="5" t="s">
        <v>251</v>
      </c>
      <c r="O192" t="str">
        <f t="shared" ca="1" si="280"/>
        <v>-5x</v>
      </c>
      <c r="Q192" s="78" t="s">
        <v>229</v>
      </c>
      <c r="R192" t="str">
        <f t="shared" ca="1" si="281"/>
        <v>x(x-5)=</v>
      </c>
      <c r="S192" t="s">
        <v>230</v>
      </c>
      <c r="T192" s="78" t="s">
        <v>229</v>
      </c>
      <c r="U192" t="str">
        <f t="shared" ca="1" si="282"/>
        <v>x^2-5x</v>
      </c>
      <c r="V192" t="s">
        <v>230</v>
      </c>
      <c r="W192" t="str">
        <f t="shared" ca="1" si="283"/>
        <v>\\(\\quad x(x-5)= \\)</v>
      </c>
      <c r="X192" t="str">
        <f t="shared" ca="1" si="284"/>
        <v>\\(\\quad x^2-5x \\)</v>
      </c>
      <c r="AL192" s="20" t="str">
        <f t="shared" si="285"/>
        <v/>
      </c>
      <c r="AM192" t="str">
        <f t="shared" si="286"/>
        <v/>
      </c>
      <c r="AN192" t="str">
        <f t="shared" si="287"/>
        <v/>
      </c>
      <c r="AO192" s="20" t="str">
        <f t="shared" si="288"/>
        <v>x</v>
      </c>
      <c r="AP192" s="5" t="str">
        <f t="shared" ca="1" si="289"/>
        <v>(x</v>
      </c>
      <c r="AQ192" t="str">
        <f t="shared" ca="1" si="290"/>
        <v>-</v>
      </c>
      <c r="AR192">
        <f t="shared" ca="1" si="291"/>
        <v>5</v>
      </c>
      <c r="AS192" t="str">
        <f t="shared" ca="1" si="292"/>
        <v>)</v>
      </c>
      <c r="AT192" s="1"/>
      <c r="AU192" s="1">
        <f t="shared" ca="1" si="239"/>
        <v>-5</v>
      </c>
      <c r="AV192" s="1">
        <f t="shared" ca="1" si="293"/>
        <v>-5</v>
      </c>
      <c r="AW192" s="8">
        <f t="shared" ca="1" si="294"/>
        <v>-5</v>
      </c>
      <c r="AX192" s="8">
        <f t="shared" ca="1" si="295"/>
        <v>0</v>
      </c>
      <c r="AY192" t="str">
        <f t="shared" ca="1" si="296"/>
        <v>x(x-5)</v>
      </c>
      <c r="BA192" t="str">
        <f t="shared" ca="1" si="297"/>
        <v>-</v>
      </c>
      <c r="BB192" s="7">
        <f t="shared" ca="1" si="298"/>
        <v>5</v>
      </c>
      <c r="BC192" s="6" t="str">
        <f t="shared" ca="1" si="299"/>
        <v>x</v>
      </c>
      <c r="BD192" t="str">
        <f t="shared" ca="1" si="300"/>
        <v/>
      </c>
      <c r="BE192" s="8" t="str">
        <f t="shared" ca="1" si="301"/>
        <v/>
      </c>
      <c r="BF192" t="s">
        <v>13</v>
      </c>
      <c r="BG192" t="s">
        <v>345</v>
      </c>
      <c r="BH192">
        <f t="shared" ca="1" si="302"/>
        <v>5700</v>
      </c>
    </row>
    <row r="193" spans="2:60" x14ac:dyDescent="0.55000000000000004">
      <c r="B193" s="27">
        <v>16</v>
      </c>
      <c r="C193" s="1" t="s">
        <v>5</v>
      </c>
      <c r="D193" s="51" t="s">
        <v>60</v>
      </c>
      <c r="E193" s="50" t="str">
        <f t="shared" ca="1" si="275"/>
        <v>m5700</v>
      </c>
      <c r="F193" s="50" t="str">
        <f t="shared" ca="1" si="276"/>
        <v>\\(\\quad x(x-7)= \\)</v>
      </c>
      <c r="G193" s="50" t="str">
        <f t="shared" ca="1" si="277"/>
        <v>\\(\\quad x^2-7x \\)</v>
      </c>
      <c r="H193" s="50" t="s">
        <v>62</v>
      </c>
      <c r="I193" s="89" t="str">
        <f t="shared" ca="1" si="278"/>
        <v>INSERT INTO math(tangen,question,answer,editor,date,count) VALUES('m5700','\\(\\quad x(x-7)= \\)','\\(\\quad x^2-7x \\)','harazono',NOW(),0);</v>
      </c>
      <c r="J193" s="1"/>
      <c r="K193" t="str">
        <f t="shared" ca="1" si="279"/>
        <v>x(x-7)</v>
      </c>
      <c r="L193"/>
      <c r="M193" s="4" t="s">
        <v>13</v>
      </c>
      <c r="N193" s="5" t="s">
        <v>251</v>
      </c>
      <c r="O193" t="str">
        <f t="shared" ca="1" si="280"/>
        <v>-7x</v>
      </c>
      <c r="Q193" s="78" t="s">
        <v>229</v>
      </c>
      <c r="R193" t="str">
        <f t="shared" ca="1" si="281"/>
        <v>x(x-7)=</v>
      </c>
      <c r="S193" t="s">
        <v>230</v>
      </c>
      <c r="T193" s="78" t="s">
        <v>229</v>
      </c>
      <c r="U193" t="str">
        <f t="shared" ca="1" si="282"/>
        <v>x^2-7x</v>
      </c>
      <c r="V193" t="s">
        <v>230</v>
      </c>
      <c r="W193" t="str">
        <f t="shared" ca="1" si="283"/>
        <v>\\(\\quad x(x-7)= \\)</v>
      </c>
      <c r="X193" t="str">
        <f t="shared" ca="1" si="284"/>
        <v>\\(\\quad x^2-7x \\)</v>
      </c>
      <c r="AL193" s="20" t="str">
        <f t="shared" si="285"/>
        <v/>
      </c>
      <c r="AM193" t="str">
        <f t="shared" si="286"/>
        <v/>
      </c>
      <c r="AN193" t="str">
        <f t="shared" si="287"/>
        <v/>
      </c>
      <c r="AO193" s="20" t="str">
        <f t="shared" si="288"/>
        <v>x</v>
      </c>
      <c r="AP193" s="5" t="str">
        <f t="shared" ca="1" si="289"/>
        <v>(x</v>
      </c>
      <c r="AQ193" t="str">
        <f t="shared" ca="1" si="290"/>
        <v>-</v>
      </c>
      <c r="AR193">
        <f t="shared" ca="1" si="291"/>
        <v>7</v>
      </c>
      <c r="AS193" t="str">
        <f t="shared" ca="1" si="292"/>
        <v>)</v>
      </c>
      <c r="AT193" s="1"/>
      <c r="AU193" s="1">
        <f t="shared" ca="1" si="239"/>
        <v>-7</v>
      </c>
      <c r="AV193" s="1">
        <f t="shared" ca="1" si="293"/>
        <v>-7</v>
      </c>
      <c r="AW193" s="8">
        <f t="shared" ca="1" si="294"/>
        <v>-7</v>
      </c>
      <c r="AX193" s="8">
        <f t="shared" ca="1" si="295"/>
        <v>0</v>
      </c>
      <c r="AY193" t="str">
        <f t="shared" ca="1" si="296"/>
        <v>x(x-7)</v>
      </c>
      <c r="BA193" t="str">
        <f t="shared" ca="1" si="297"/>
        <v>-</v>
      </c>
      <c r="BB193" s="7">
        <f t="shared" ca="1" si="298"/>
        <v>7</v>
      </c>
      <c r="BC193" s="6" t="str">
        <f t="shared" ca="1" si="299"/>
        <v>x</v>
      </c>
      <c r="BD193" t="str">
        <f t="shared" ca="1" si="300"/>
        <v/>
      </c>
      <c r="BE193" s="8" t="str">
        <f t="shared" ca="1" si="301"/>
        <v/>
      </c>
      <c r="BF193" t="s">
        <v>13</v>
      </c>
      <c r="BG193" t="s">
        <v>345</v>
      </c>
      <c r="BH193">
        <f t="shared" ca="1" si="302"/>
        <v>5700</v>
      </c>
    </row>
    <row r="194" spans="2:60" x14ac:dyDescent="0.55000000000000004">
      <c r="B194" s="27">
        <v>17</v>
      </c>
      <c r="C194" s="1" t="s">
        <v>5</v>
      </c>
      <c r="D194" s="51" t="s">
        <v>60</v>
      </c>
      <c r="E194" s="50" t="str">
        <f t="shared" ca="1" si="275"/>
        <v>m5700</v>
      </c>
      <c r="F194" s="50" t="str">
        <f t="shared" ca="1" si="276"/>
        <v>\\(\\quad x(x-10)= \\)</v>
      </c>
      <c r="G194" s="50" t="str">
        <f t="shared" ca="1" si="277"/>
        <v>\\(\\quad x^2-10x \\)</v>
      </c>
      <c r="H194" s="50" t="s">
        <v>62</v>
      </c>
      <c r="I194" s="89" t="str">
        <f t="shared" ca="1" si="278"/>
        <v>INSERT INTO math(tangen,question,answer,editor,date,count) VALUES('m5700','\\(\\quad x(x-10)= \\)','\\(\\quad x^2-10x \\)','harazono',NOW(),0);</v>
      </c>
      <c r="J194" s="1"/>
      <c r="K194" t="str">
        <f t="shared" ca="1" si="279"/>
        <v>x(x-10)</v>
      </c>
      <c r="L194"/>
      <c r="M194" s="4" t="s">
        <v>13</v>
      </c>
      <c r="N194" s="5" t="s">
        <v>251</v>
      </c>
      <c r="O194" t="str">
        <f t="shared" ca="1" si="280"/>
        <v>-10x</v>
      </c>
      <c r="Q194" s="78" t="s">
        <v>229</v>
      </c>
      <c r="R194" t="str">
        <f t="shared" ca="1" si="281"/>
        <v>x(x-10)=</v>
      </c>
      <c r="S194" t="s">
        <v>230</v>
      </c>
      <c r="T194" s="78" t="s">
        <v>229</v>
      </c>
      <c r="U194" t="str">
        <f t="shared" ca="1" si="282"/>
        <v>x^2-10x</v>
      </c>
      <c r="V194" t="s">
        <v>230</v>
      </c>
      <c r="W194" t="str">
        <f t="shared" ca="1" si="283"/>
        <v>\\(\\quad x(x-10)= \\)</v>
      </c>
      <c r="X194" t="str">
        <f t="shared" ca="1" si="284"/>
        <v>\\(\\quad x^2-10x \\)</v>
      </c>
      <c r="AL194" s="20" t="str">
        <f t="shared" si="285"/>
        <v/>
      </c>
      <c r="AM194" t="str">
        <f t="shared" si="286"/>
        <v/>
      </c>
      <c r="AN194" t="str">
        <f t="shared" si="287"/>
        <v/>
      </c>
      <c r="AO194" s="20" t="str">
        <f t="shared" si="288"/>
        <v>x</v>
      </c>
      <c r="AP194" s="5" t="str">
        <f t="shared" ca="1" si="289"/>
        <v>(x</v>
      </c>
      <c r="AQ194" t="str">
        <f t="shared" ca="1" si="290"/>
        <v>-</v>
      </c>
      <c r="AR194">
        <f t="shared" ca="1" si="291"/>
        <v>10</v>
      </c>
      <c r="AS194" t="str">
        <f t="shared" ca="1" si="292"/>
        <v>)</v>
      </c>
      <c r="AT194" s="1"/>
      <c r="AU194" s="1">
        <f t="shared" ca="1" si="239"/>
        <v>-10</v>
      </c>
      <c r="AV194" s="1">
        <f t="shared" ca="1" si="293"/>
        <v>-10</v>
      </c>
      <c r="AW194" s="8">
        <f t="shared" ca="1" si="294"/>
        <v>-10</v>
      </c>
      <c r="AX194" s="8">
        <f t="shared" ca="1" si="295"/>
        <v>0</v>
      </c>
      <c r="AY194" t="str">
        <f t="shared" ca="1" si="296"/>
        <v>x(x-10)</v>
      </c>
      <c r="BA194" t="str">
        <f t="shared" ca="1" si="297"/>
        <v>-</v>
      </c>
      <c r="BB194" s="7">
        <f t="shared" ca="1" si="298"/>
        <v>10</v>
      </c>
      <c r="BC194" s="6" t="str">
        <f t="shared" ca="1" si="299"/>
        <v>x</v>
      </c>
      <c r="BD194" t="str">
        <f t="shared" ca="1" si="300"/>
        <v/>
      </c>
      <c r="BE194" s="8" t="str">
        <f t="shared" ca="1" si="301"/>
        <v/>
      </c>
      <c r="BF194" t="s">
        <v>13</v>
      </c>
      <c r="BG194" t="s">
        <v>345</v>
      </c>
      <c r="BH194">
        <f t="shared" ca="1" si="302"/>
        <v>5700</v>
      </c>
    </row>
    <row r="195" spans="2:60" x14ac:dyDescent="0.55000000000000004">
      <c r="B195" s="27">
        <v>18</v>
      </c>
      <c r="C195" s="1" t="s">
        <v>5</v>
      </c>
      <c r="D195" s="51" t="s">
        <v>60</v>
      </c>
      <c r="E195" s="50" t="str">
        <f t="shared" ca="1" si="275"/>
        <v>m5700</v>
      </c>
      <c r="F195" s="50" t="str">
        <f t="shared" ca="1" si="276"/>
        <v>\\(\\quad x(x-5)= \\)</v>
      </c>
      <c r="G195" s="50" t="str">
        <f t="shared" ca="1" si="277"/>
        <v>\\(\\quad x^2-5x \\)</v>
      </c>
      <c r="H195" s="50" t="s">
        <v>62</v>
      </c>
      <c r="I195" s="89" t="str">
        <f t="shared" ca="1" si="278"/>
        <v>INSERT INTO math(tangen,question,answer,editor,date,count) VALUES('m5700','\\(\\quad x(x-5)= \\)','\\(\\quad x^2-5x \\)','harazono',NOW(),0);</v>
      </c>
      <c r="J195" s="1"/>
      <c r="K195" t="str">
        <f t="shared" ca="1" si="279"/>
        <v>x(x-5)</v>
      </c>
      <c r="L195"/>
      <c r="M195" s="4" t="s">
        <v>13</v>
      </c>
      <c r="N195" s="5" t="s">
        <v>251</v>
      </c>
      <c r="O195" t="str">
        <f t="shared" ca="1" si="280"/>
        <v>-5x</v>
      </c>
      <c r="Q195" s="78" t="s">
        <v>229</v>
      </c>
      <c r="R195" t="str">
        <f t="shared" ca="1" si="281"/>
        <v>x(x-5)=</v>
      </c>
      <c r="S195" t="s">
        <v>230</v>
      </c>
      <c r="T195" s="78" t="s">
        <v>229</v>
      </c>
      <c r="U195" t="str">
        <f t="shared" ca="1" si="282"/>
        <v>x^2-5x</v>
      </c>
      <c r="V195" t="s">
        <v>230</v>
      </c>
      <c r="W195" t="str">
        <f t="shared" ca="1" si="283"/>
        <v>\\(\\quad x(x-5)= \\)</v>
      </c>
      <c r="X195" t="str">
        <f t="shared" ca="1" si="284"/>
        <v>\\(\\quad x^2-5x \\)</v>
      </c>
      <c r="AL195" s="20" t="str">
        <f t="shared" si="285"/>
        <v/>
      </c>
      <c r="AM195" t="str">
        <f t="shared" si="286"/>
        <v/>
      </c>
      <c r="AN195" t="str">
        <f t="shared" si="287"/>
        <v/>
      </c>
      <c r="AO195" s="20" t="str">
        <f t="shared" si="288"/>
        <v>x</v>
      </c>
      <c r="AP195" s="5" t="str">
        <f t="shared" ca="1" si="289"/>
        <v>(x</v>
      </c>
      <c r="AQ195" t="str">
        <f t="shared" ca="1" si="290"/>
        <v>-</v>
      </c>
      <c r="AR195">
        <f t="shared" ca="1" si="291"/>
        <v>5</v>
      </c>
      <c r="AS195" t="str">
        <f t="shared" ca="1" si="292"/>
        <v>)</v>
      </c>
      <c r="AT195" s="1"/>
      <c r="AU195" s="1">
        <f t="shared" ca="1" si="239"/>
        <v>-5</v>
      </c>
      <c r="AV195" s="1">
        <f t="shared" ca="1" si="293"/>
        <v>-5</v>
      </c>
      <c r="AW195" s="8">
        <f t="shared" ca="1" si="294"/>
        <v>-5</v>
      </c>
      <c r="AX195" s="8">
        <f t="shared" ca="1" si="295"/>
        <v>0</v>
      </c>
      <c r="AY195" t="str">
        <f t="shared" ca="1" si="296"/>
        <v>x(x-5)</v>
      </c>
      <c r="BA195" t="str">
        <f t="shared" ca="1" si="297"/>
        <v>-</v>
      </c>
      <c r="BB195" s="7">
        <f t="shared" ca="1" si="298"/>
        <v>5</v>
      </c>
      <c r="BC195" s="6" t="str">
        <f t="shared" ca="1" si="299"/>
        <v>x</v>
      </c>
      <c r="BD195" t="str">
        <f t="shared" ca="1" si="300"/>
        <v/>
      </c>
      <c r="BE195" s="8" t="str">
        <f t="shared" ca="1" si="301"/>
        <v/>
      </c>
      <c r="BF195" t="s">
        <v>13</v>
      </c>
      <c r="BG195" t="s">
        <v>345</v>
      </c>
      <c r="BH195">
        <f t="shared" ca="1" si="302"/>
        <v>5700</v>
      </c>
    </row>
    <row r="196" spans="2:60" x14ac:dyDescent="0.55000000000000004">
      <c r="B196" s="27">
        <v>19</v>
      </c>
      <c r="C196" s="1" t="s">
        <v>5</v>
      </c>
      <c r="D196" s="51" t="s">
        <v>60</v>
      </c>
      <c r="E196" s="50" t="str">
        <f t="shared" ca="1" si="275"/>
        <v>m5700</v>
      </c>
      <c r="F196" s="50" t="str">
        <f t="shared" ca="1" si="276"/>
        <v>\\(\\quad x(x+7)= \\)</v>
      </c>
      <c r="G196" s="50" t="str">
        <f t="shared" ca="1" si="277"/>
        <v>\\(\\quad x^2+7x \\)</v>
      </c>
      <c r="H196" s="50" t="s">
        <v>62</v>
      </c>
      <c r="I196" s="89" t="str">
        <f t="shared" ca="1" si="278"/>
        <v>INSERT INTO math(tangen,question,answer,editor,date,count) VALUES('m5700','\\(\\quad x(x+7)= \\)','\\(\\quad x^2+7x \\)','harazono',NOW(),0);</v>
      </c>
      <c r="J196" s="1"/>
      <c r="K196" t="str">
        <f t="shared" ca="1" si="279"/>
        <v>x(x+7)</v>
      </c>
      <c r="L196"/>
      <c r="M196" s="4" t="s">
        <v>13</v>
      </c>
      <c r="N196" s="5" t="s">
        <v>251</v>
      </c>
      <c r="O196" t="str">
        <f t="shared" ca="1" si="280"/>
        <v>+7x</v>
      </c>
      <c r="Q196" s="78" t="s">
        <v>229</v>
      </c>
      <c r="R196" t="str">
        <f t="shared" ca="1" si="281"/>
        <v>x(x+7)=</v>
      </c>
      <c r="S196" t="s">
        <v>230</v>
      </c>
      <c r="T196" s="78" t="s">
        <v>229</v>
      </c>
      <c r="U196" t="str">
        <f t="shared" ca="1" si="282"/>
        <v>x^2+7x</v>
      </c>
      <c r="V196" t="s">
        <v>230</v>
      </c>
      <c r="W196" t="str">
        <f t="shared" ca="1" si="283"/>
        <v>\\(\\quad x(x+7)= \\)</v>
      </c>
      <c r="X196" t="str">
        <f t="shared" ca="1" si="284"/>
        <v>\\(\\quad x^2+7x \\)</v>
      </c>
      <c r="AL196" s="20" t="str">
        <f t="shared" si="285"/>
        <v/>
      </c>
      <c r="AM196" t="str">
        <f t="shared" si="286"/>
        <v/>
      </c>
      <c r="AN196" t="str">
        <f t="shared" si="287"/>
        <v/>
      </c>
      <c r="AO196" s="20" t="str">
        <f t="shared" si="288"/>
        <v>x</v>
      </c>
      <c r="AP196" s="5" t="str">
        <f t="shared" ca="1" si="289"/>
        <v>(x</v>
      </c>
      <c r="AQ196" t="str">
        <f t="shared" ca="1" si="290"/>
        <v>+</v>
      </c>
      <c r="AR196">
        <f t="shared" ca="1" si="291"/>
        <v>7</v>
      </c>
      <c r="AS196" t="str">
        <f t="shared" ca="1" si="292"/>
        <v>)</v>
      </c>
      <c r="AT196" s="1"/>
      <c r="AU196" s="1">
        <f t="shared" ca="1" si="239"/>
        <v>7</v>
      </c>
      <c r="AV196" s="1">
        <f t="shared" ca="1" si="293"/>
        <v>7</v>
      </c>
      <c r="AW196" s="8">
        <f t="shared" ca="1" si="294"/>
        <v>7</v>
      </c>
      <c r="AX196" s="8">
        <f t="shared" ca="1" si="295"/>
        <v>0</v>
      </c>
      <c r="AY196" t="str">
        <f t="shared" ca="1" si="296"/>
        <v>x(x+7)</v>
      </c>
      <c r="BA196" t="str">
        <f t="shared" ca="1" si="297"/>
        <v>+</v>
      </c>
      <c r="BB196" s="7">
        <f t="shared" ca="1" si="298"/>
        <v>7</v>
      </c>
      <c r="BC196" s="6" t="str">
        <f t="shared" ca="1" si="299"/>
        <v>x</v>
      </c>
      <c r="BD196" t="str">
        <f t="shared" ca="1" si="300"/>
        <v/>
      </c>
      <c r="BE196" s="8" t="str">
        <f t="shared" ca="1" si="301"/>
        <v/>
      </c>
      <c r="BF196" t="s">
        <v>13</v>
      </c>
      <c r="BG196" t="s">
        <v>345</v>
      </c>
      <c r="BH196">
        <f t="shared" ca="1" si="302"/>
        <v>5700</v>
      </c>
    </row>
    <row r="197" spans="2:60" x14ac:dyDescent="0.55000000000000004">
      <c r="B197" s="27">
        <v>20</v>
      </c>
      <c r="C197" s="1" t="s">
        <v>5</v>
      </c>
      <c r="D197" s="51" t="s">
        <v>60</v>
      </c>
      <c r="E197" s="50" t="str">
        <f t="shared" ca="1" si="275"/>
        <v>m5700</v>
      </c>
      <c r="F197" s="50" t="str">
        <f t="shared" ca="1" si="276"/>
        <v>\\(\\quad x(x+9)= \\)</v>
      </c>
      <c r="G197" s="50" t="str">
        <f t="shared" ca="1" si="277"/>
        <v>\\(\\quad x^2+9x \\)</v>
      </c>
      <c r="H197" s="50" t="s">
        <v>62</v>
      </c>
      <c r="I197" s="89" t="str">
        <f t="shared" ca="1" si="278"/>
        <v>INSERT INTO math(tangen,question,answer,editor,date,count) VALUES('m5700','\\(\\quad x(x+9)= \\)','\\(\\quad x^2+9x \\)','harazono',NOW(),0);</v>
      </c>
      <c r="J197" s="1"/>
      <c r="K197" t="str">
        <f t="shared" ca="1" si="279"/>
        <v>x(x+9)</v>
      </c>
      <c r="L197"/>
      <c r="M197" s="4" t="s">
        <v>13</v>
      </c>
      <c r="N197" s="5" t="s">
        <v>251</v>
      </c>
      <c r="O197" t="str">
        <f t="shared" ca="1" si="280"/>
        <v>+9x</v>
      </c>
      <c r="Q197" s="78" t="s">
        <v>229</v>
      </c>
      <c r="R197" t="str">
        <f t="shared" ca="1" si="281"/>
        <v>x(x+9)=</v>
      </c>
      <c r="S197" t="s">
        <v>230</v>
      </c>
      <c r="T197" s="78" t="s">
        <v>229</v>
      </c>
      <c r="U197" t="str">
        <f t="shared" ca="1" si="282"/>
        <v>x^2+9x</v>
      </c>
      <c r="V197" t="s">
        <v>230</v>
      </c>
      <c r="W197" t="str">
        <f t="shared" ca="1" si="283"/>
        <v>\\(\\quad x(x+9)= \\)</v>
      </c>
      <c r="X197" t="str">
        <f t="shared" ca="1" si="284"/>
        <v>\\(\\quad x^2+9x \\)</v>
      </c>
      <c r="AL197" s="20" t="str">
        <f t="shared" si="285"/>
        <v/>
      </c>
      <c r="AM197" t="str">
        <f t="shared" si="286"/>
        <v/>
      </c>
      <c r="AN197" t="str">
        <f t="shared" si="287"/>
        <v/>
      </c>
      <c r="AO197" s="20" t="str">
        <f t="shared" si="288"/>
        <v>x</v>
      </c>
      <c r="AP197" s="5" t="str">
        <f t="shared" ca="1" si="289"/>
        <v>(x</v>
      </c>
      <c r="AQ197" t="str">
        <f t="shared" ca="1" si="290"/>
        <v>+</v>
      </c>
      <c r="AR197">
        <f t="shared" ca="1" si="291"/>
        <v>9</v>
      </c>
      <c r="AS197" t="str">
        <f t="shared" ca="1" si="292"/>
        <v>)</v>
      </c>
      <c r="AT197" s="1"/>
      <c r="AU197" s="1">
        <f t="shared" ca="1" si="239"/>
        <v>9</v>
      </c>
      <c r="AV197" s="1">
        <f t="shared" ca="1" si="293"/>
        <v>9</v>
      </c>
      <c r="AW197" s="8">
        <f t="shared" ca="1" si="294"/>
        <v>9</v>
      </c>
      <c r="AX197" s="8">
        <f t="shared" ca="1" si="295"/>
        <v>0</v>
      </c>
      <c r="AY197" t="str">
        <f t="shared" ca="1" si="296"/>
        <v>x(x+9)</v>
      </c>
      <c r="BA197" t="str">
        <f t="shared" ca="1" si="297"/>
        <v>+</v>
      </c>
      <c r="BB197" s="7">
        <f t="shared" ca="1" si="298"/>
        <v>9</v>
      </c>
      <c r="BC197" s="6" t="str">
        <f t="shared" ca="1" si="299"/>
        <v>x</v>
      </c>
      <c r="BD197" t="str">
        <f t="shared" ca="1" si="300"/>
        <v/>
      </c>
      <c r="BE197" s="8" t="str">
        <f t="shared" ca="1" si="301"/>
        <v/>
      </c>
      <c r="BF197" t="s">
        <v>13</v>
      </c>
      <c r="BG197" t="s">
        <v>345</v>
      </c>
      <c r="BH197">
        <f t="shared" ca="1" si="302"/>
        <v>5700</v>
      </c>
    </row>
    <row r="198" spans="2:60" x14ac:dyDescent="0.55000000000000004">
      <c r="B198" s="27">
        <v>21</v>
      </c>
      <c r="C198" s="1" t="s">
        <v>5</v>
      </c>
      <c r="D198" s="51" t="s">
        <v>60</v>
      </c>
      <c r="E198" s="50" t="str">
        <f t="shared" ca="1" si="275"/>
        <v>m5700</v>
      </c>
      <c r="F198" s="50" t="str">
        <f t="shared" ca="1" si="276"/>
        <v>\\(\\quad x(x+1)= \\)</v>
      </c>
      <c r="G198" s="50" t="str">
        <f t="shared" ca="1" si="277"/>
        <v>\\(\\quad x^2+x \\)</v>
      </c>
      <c r="H198" s="50" t="s">
        <v>62</v>
      </c>
      <c r="I198" s="89" t="str">
        <f t="shared" ca="1" si="278"/>
        <v>INSERT INTO math(tangen,question,answer,editor,date,count) VALUES('m5700','\\(\\quad x(x+1)= \\)','\\(\\quad x^2+x \\)','harazono',NOW(),0);</v>
      </c>
      <c r="J198" s="1"/>
      <c r="K198" t="str">
        <f t="shared" ca="1" si="279"/>
        <v>x(x+1)</v>
      </c>
      <c r="L198"/>
      <c r="M198" s="4" t="s">
        <v>13</v>
      </c>
      <c r="N198" s="5" t="s">
        <v>251</v>
      </c>
      <c r="O198" t="str">
        <f t="shared" ca="1" si="280"/>
        <v>+x</v>
      </c>
      <c r="Q198" s="78" t="s">
        <v>229</v>
      </c>
      <c r="R198" t="str">
        <f t="shared" ca="1" si="281"/>
        <v>x(x+1)=</v>
      </c>
      <c r="S198" t="s">
        <v>230</v>
      </c>
      <c r="T198" s="78" t="s">
        <v>229</v>
      </c>
      <c r="U198" t="str">
        <f t="shared" ca="1" si="282"/>
        <v>x^2+x</v>
      </c>
      <c r="V198" t="s">
        <v>230</v>
      </c>
      <c r="W198" t="str">
        <f t="shared" ca="1" si="283"/>
        <v>\\(\\quad x(x+1)= \\)</v>
      </c>
      <c r="X198" t="str">
        <f t="shared" ca="1" si="284"/>
        <v>\\(\\quad x^2+x \\)</v>
      </c>
      <c r="AL198" s="20" t="str">
        <f t="shared" si="285"/>
        <v/>
      </c>
      <c r="AM198" t="str">
        <f t="shared" si="286"/>
        <v/>
      </c>
      <c r="AN198" t="str">
        <f t="shared" si="287"/>
        <v/>
      </c>
      <c r="AO198" s="20" t="str">
        <f t="shared" si="288"/>
        <v>x</v>
      </c>
      <c r="AP198" s="5" t="str">
        <f t="shared" ca="1" si="289"/>
        <v>(x</v>
      </c>
      <c r="AQ198" t="str">
        <f t="shared" ca="1" si="290"/>
        <v>+</v>
      </c>
      <c r="AR198">
        <f t="shared" ca="1" si="291"/>
        <v>1</v>
      </c>
      <c r="AS198" t="str">
        <f t="shared" ca="1" si="292"/>
        <v>)</v>
      </c>
      <c r="AT198" s="1"/>
      <c r="AU198" s="1">
        <f t="shared" ca="1" si="239"/>
        <v>1</v>
      </c>
      <c r="AV198" s="1">
        <f t="shared" ca="1" si="293"/>
        <v>1</v>
      </c>
      <c r="AW198" s="8">
        <f t="shared" ca="1" si="294"/>
        <v>1</v>
      </c>
      <c r="AX198" s="8">
        <f t="shared" ca="1" si="295"/>
        <v>0</v>
      </c>
      <c r="AY198" t="str">
        <f t="shared" ca="1" si="296"/>
        <v>x(x+1)</v>
      </c>
      <c r="BA198" t="str">
        <f t="shared" ca="1" si="297"/>
        <v>+</v>
      </c>
      <c r="BB198" s="7" t="str">
        <f t="shared" ca="1" si="298"/>
        <v/>
      </c>
      <c r="BC198" s="6" t="str">
        <f t="shared" ca="1" si="299"/>
        <v>x</v>
      </c>
      <c r="BD198" t="str">
        <f t="shared" ca="1" si="300"/>
        <v/>
      </c>
      <c r="BE198" s="8" t="str">
        <f t="shared" ca="1" si="301"/>
        <v/>
      </c>
      <c r="BF198" t="s">
        <v>13</v>
      </c>
      <c r="BG198" t="s">
        <v>345</v>
      </c>
      <c r="BH198">
        <f t="shared" ca="1" si="302"/>
        <v>5700</v>
      </c>
    </row>
    <row r="199" spans="2:60" x14ac:dyDescent="0.55000000000000004">
      <c r="B199" s="27">
        <v>22</v>
      </c>
      <c r="C199" s="1" t="s">
        <v>5</v>
      </c>
      <c r="D199" s="51" t="s">
        <v>60</v>
      </c>
      <c r="E199" s="50" t="str">
        <f t="shared" ca="1" si="275"/>
        <v>m5700</v>
      </c>
      <c r="F199" s="50" t="str">
        <f t="shared" ca="1" si="276"/>
        <v>\\(\\quad x(x-8)= \\)</v>
      </c>
      <c r="G199" s="50" t="str">
        <f t="shared" ca="1" si="277"/>
        <v>\\(\\quad x^2-8x \\)</v>
      </c>
      <c r="H199" s="50" t="s">
        <v>62</v>
      </c>
      <c r="I199" s="89" t="str">
        <f t="shared" ca="1" si="278"/>
        <v>INSERT INTO math(tangen,question,answer,editor,date,count) VALUES('m5700','\\(\\quad x(x-8)= \\)','\\(\\quad x^2-8x \\)','harazono',NOW(),0);</v>
      </c>
      <c r="J199" s="1"/>
      <c r="K199" t="str">
        <f t="shared" ca="1" si="279"/>
        <v>x(x-8)</v>
      </c>
      <c r="L199"/>
      <c r="M199" s="4" t="s">
        <v>13</v>
      </c>
      <c r="N199" s="5" t="s">
        <v>251</v>
      </c>
      <c r="O199" t="str">
        <f t="shared" ca="1" si="280"/>
        <v>-8x</v>
      </c>
      <c r="Q199" s="78" t="s">
        <v>229</v>
      </c>
      <c r="R199" t="str">
        <f t="shared" ca="1" si="281"/>
        <v>x(x-8)=</v>
      </c>
      <c r="S199" t="s">
        <v>230</v>
      </c>
      <c r="T199" s="78" t="s">
        <v>229</v>
      </c>
      <c r="U199" t="str">
        <f t="shared" ca="1" si="282"/>
        <v>x^2-8x</v>
      </c>
      <c r="V199" t="s">
        <v>230</v>
      </c>
      <c r="W199" t="str">
        <f t="shared" ca="1" si="283"/>
        <v>\\(\\quad x(x-8)= \\)</v>
      </c>
      <c r="X199" t="str">
        <f t="shared" ca="1" si="284"/>
        <v>\\(\\quad x^2-8x \\)</v>
      </c>
      <c r="AL199" s="20" t="str">
        <f t="shared" si="285"/>
        <v/>
      </c>
      <c r="AM199" t="str">
        <f t="shared" si="286"/>
        <v/>
      </c>
      <c r="AN199" t="str">
        <f t="shared" si="287"/>
        <v/>
      </c>
      <c r="AO199" s="20" t="str">
        <f t="shared" si="288"/>
        <v>x</v>
      </c>
      <c r="AP199" s="5" t="str">
        <f t="shared" ca="1" si="289"/>
        <v>(x</v>
      </c>
      <c r="AQ199" t="str">
        <f t="shared" ca="1" si="290"/>
        <v>-</v>
      </c>
      <c r="AR199">
        <f t="shared" ca="1" si="291"/>
        <v>8</v>
      </c>
      <c r="AS199" t="str">
        <f t="shared" ca="1" si="292"/>
        <v>)</v>
      </c>
      <c r="AT199" s="1"/>
      <c r="AU199" s="1">
        <f t="shared" ca="1" si="239"/>
        <v>-8</v>
      </c>
      <c r="AV199" s="1">
        <f t="shared" ca="1" si="293"/>
        <v>-8</v>
      </c>
      <c r="AW199" s="8">
        <f t="shared" ca="1" si="294"/>
        <v>-8</v>
      </c>
      <c r="AX199" s="8">
        <f t="shared" ca="1" si="295"/>
        <v>0</v>
      </c>
      <c r="AY199" t="str">
        <f t="shared" ca="1" si="296"/>
        <v>x(x-8)</v>
      </c>
      <c r="BA199" t="str">
        <f t="shared" ca="1" si="297"/>
        <v>-</v>
      </c>
      <c r="BB199" s="7">
        <f t="shared" ca="1" si="298"/>
        <v>8</v>
      </c>
      <c r="BC199" s="6" t="str">
        <f t="shared" ca="1" si="299"/>
        <v>x</v>
      </c>
      <c r="BD199" t="str">
        <f t="shared" ca="1" si="300"/>
        <v/>
      </c>
      <c r="BE199" s="8" t="str">
        <f t="shared" ca="1" si="301"/>
        <v/>
      </c>
      <c r="BF199" t="s">
        <v>13</v>
      </c>
      <c r="BG199" t="s">
        <v>345</v>
      </c>
      <c r="BH199">
        <f t="shared" ca="1" si="302"/>
        <v>5700</v>
      </c>
    </row>
    <row r="200" spans="2:60" x14ac:dyDescent="0.55000000000000004">
      <c r="B200" s="27">
        <v>23</v>
      </c>
      <c r="C200" s="1" t="s">
        <v>5</v>
      </c>
      <c r="D200" s="51" t="s">
        <v>60</v>
      </c>
      <c r="E200" s="50" t="str">
        <f t="shared" ca="1" si="275"/>
        <v>m5700</v>
      </c>
      <c r="F200" s="50" t="str">
        <f t="shared" ca="1" si="276"/>
        <v>\\(\\quad x(x+2)= \\)</v>
      </c>
      <c r="G200" s="50" t="str">
        <f t="shared" ca="1" si="277"/>
        <v>\\(\\quad x^2+2x \\)</v>
      </c>
      <c r="H200" s="50" t="s">
        <v>62</v>
      </c>
      <c r="I200" s="89" t="str">
        <f t="shared" ca="1" si="278"/>
        <v>INSERT INTO math(tangen,question,answer,editor,date,count) VALUES('m5700','\\(\\quad x(x+2)= \\)','\\(\\quad x^2+2x \\)','harazono',NOW(),0);</v>
      </c>
      <c r="J200" s="1"/>
      <c r="K200" t="str">
        <f t="shared" ca="1" si="279"/>
        <v>x(x+2)</v>
      </c>
      <c r="L200"/>
      <c r="M200" s="4" t="s">
        <v>13</v>
      </c>
      <c r="N200" s="5" t="s">
        <v>251</v>
      </c>
      <c r="O200" t="str">
        <f t="shared" ca="1" si="280"/>
        <v>+2x</v>
      </c>
      <c r="Q200" s="78" t="s">
        <v>229</v>
      </c>
      <c r="R200" t="str">
        <f t="shared" ca="1" si="281"/>
        <v>x(x+2)=</v>
      </c>
      <c r="S200" t="s">
        <v>230</v>
      </c>
      <c r="T200" s="78" t="s">
        <v>229</v>
      </c>
      <c r="U200" t="str">
        <f t="shared" ca="1" si="282"/>
        <v>x^2+2x</v>
      </c>
      <c r="V200" t="s">
        <v>230</v>
      </c>
      <c r="W200" t="str">
        <f t="shared" ca="1" si="283"/>
        <v>\\(\\quad x(x+2)= \\)</v>
      </c>
      <c r="X200" t="str">
        <f t="shared" ca="1" si="284"/>
        <v>\\(\\quad x^2+2x \\)</v>
      </c>
      <c r="AL200" s="20" t="str">
        <f t="shared" si="285"/>
        <v/>
      </c>
      <c r="AM200" t="str">
        <f t="shared" si="286"/>
        <v/>
      </c>
      <c r="AN200" t="str">
        <f t="shared" si="287"/>
        <v/>
      </c>
      <c r="AO200" s="20" t="str">
        <f t="shared" si="288"/>
        <v>x</v>
      </c>
      <c r="AP200" s="5" t="str">
        <f t="shared" ca="1" si="289"/>
        <v>(x</v>
      </c>
      <c r="AQ200" t="str">
        <f t="shared" ca="1" si="290"/>
        <v>+</v>
      </c>
      <c r="AR200">
        <f t="shared" ca="1" si="291"/>
        <v>2</v>
      </c>
      <c r="AS200" t="str">
        <f t="shared" ca="1" si="292"/>
        <v>)</v>
      </c>
      <c r="AT200" s="1"/>
      <c r="AU200" s="1">
        <f t="shared" ca="1" si="239"/>
        <v>2</v>
      </c>
      <c r="AV200" s="1">
        <f t="shared" ca="1" si="293"/>
        <v>2</v>
      </c>
      <c r="AW200" s="8">
        <f t="shared" ca="1" si="294"/>
        <v>2</v>
      </c>
      <c r="AX200" s="8">
        <f t="shared" ca="1" si="295"/>
        <v>0</v>
      </c>
      <c r="AY200" t="str">
        <f t="shared" ca="1" si="296"/>
        <v>x(x+2)</v>
      </c>
      <c r="BA200" t="str">
        <f t="shared" ca="1" si="297"/>
        <v>+</v>
      </c>
      <c r="BB200" s="7">
        <f t="shared" ca="1" si="298"/>
        <v>2</v>
      </c>
      <c r="BC200" s="6" t="str">
        <f t="shared" ca="1" si="299"/>
        <v>x</v>
      </c>
      <c r="BD200" t="str">
        <f t="shared" ca="1" si="300"/>
        <v/>
      </c>
      <c r="BE200" s="8" t="str">
        <f t="shared" ca="1" si="301"/>
        <v/>
      </c>
      <c r="BF200" t="s">
        <v>13</v>
      </c>
      <c r="BG200" t="s">
        <v>345</v>
      </c>
      <c r="BH200">
        <f t="shared" ca="1" si="302"/>
        <v>5700</v>
      </c>
    </row>
    <row r="201" spans="2:60" x14ac:dyDescent="0.55000000000000004">
      <c r="B201" s="27">
        <v>24</v>
      </c>
      <c r="C201" s="1" t="s">
        <v>5</v>
      </c>
      <c r="D201" s="51" t="s">
        <v>60</v>
      </c>
      <c r="E201" s="50" t="str">
        <f t="shared" ca="1" si="275"/>
        <v>m5700</v>
      </c>
      <c r="F201" s="50" t="str">
        <f t="shared" ca="1" si="276"/>
        <v>\\(\\quad x(x-2)= \\)</v>
      </c>
      <c r="G201" s="50" t="str">
        <f t="shared" ca="1" si="277"/>
        <v>\\(\\quad x^2-2x \\)</v>
      </c>
      <c r="H201" s="50" t="s">
        <v>62</v>
      </c>
      <c r="I201" s="89" t="str">
        <f t="shared" ca="1" si="278"/>
        <v>INSERT INTO math(tangen,question,answer,editor,date,count) VALUES('m5700','\\(\\quad x(x-2)= \\)','\\(\\quad x^2-2x \\)','harazono',NOW(),0);</v>
      </c>
      <c r="J201" s="1"/>
      <c r="K201" t="str">
        <f t="shared" ca="1" si="279"/>
        <v>x(x-2)</v>
      </c>
      <c r="L201"/>
      <c r="M201" s="4" t="s">
        <v>13</v>
      </c>
      <c r="N201" s="5" t="s">
        <v>251</v>
      </c>
      <c r="O201" t="str">
        <f t="shared" ca="1" si="280"/>
        <v>-2x</v>
      </c>
      <c r="Q201" s="78" t="s">
        <v>229</v>
      </c>
      <c r="R201" t="str">
        <f t="shared" ca="1" si="281"/>
        <v>x(x-2)=</v>
      </c>
      <c r="S201" t="s">
        <v>230</v>
      </c>
      <c r="T201" s="78" t="s">
        <v>229</v>
      </c>
      <c r="U201" t="str">
        <f t="shared" ca="1" si="282"/>
        <v>x^2-2x</v>
      </c>
      <c r="V201" t="s">
        <v>230</v>
      </c>
      <c r="W201" t="str">
        <f t="shared" ca="1" si="283"/>
        <v>\\(\\quad x(x-2)= \\)</v>
      </c>
      <c r="X201" t="str">
        <f t="shared" ca="1" si="284"/>
        <v>\\(\\quad x^2-2x \\)</v>
      </c>
      <c r="AL201" s="20" t="str">
        <f t="shared" si="285"/>
        <v/>
      </c>
      <c r="AM201" t="str">
        <f t="shared" si="286"/>
        <v/>
      </c>
      <c r="AN201" t="str">
        <f t="shared" si="287"/>
        <v/>
      </c>
      <c r="AO201" s="20" t="str">
        <f t="shared" si="288"/>
        <v>x</v>
      </c>
      <c r="AP201" s="5" t="str">
        <f t="shared" ca="1" si="289"/>
        <v>(x</v>
      </c>
      <c r="AQ201" t="str">
        <f t="shared" ca="1" si="290"/>
        <v>-</v>
      </c>
      <c r="AR201">
        <f t="shared" ca="1" si="291"/>
        <v>2</v>
      </c>
      <c r="AS201" t="str">
        <f t="shared" ca="1" si="292"/>
        <v>)</v>
      </c>
      <c r="AT201" s="1"/>
      <c r="AU201" s="1">
        <f t="shared" ca="1" si="239"/>
        <v>-2</v>
      </c>
      <c r="AV201" s="1">
        <f t="shared" ca="1" si="293"/>
        <v>-2</v>
      </c>
      <c r="AW201" s="8">
        <f t="shared" ca="1" si="294"/>
        <v>-2</v>
      </c>
      <c r="AX201" s="8">
        <f t="shared" ca="1" si="295"/>
        <v>0</v>
      </c>
      <c r="AY201" t="str">
        <f t="shared" ca="1" si="296"/>
        <v>x(x-2)</v>
      </c>
      <c r="BA201" t="str">
        <f t="shared" ca="1" si="297"/>
        <v>-</v>
      </c>
      <c r="BB201" s="7">
        <f t="shared" ca="1" si="298"/>
        <v>2</v>
      </c>
      <c r="BC201" s="6" t="str">
        <f t="shared" ca="1" si="299"/>
        <v>x</v>
      </c>
      <c r="BD201" t="str">
        <f t="shared" ca="1" si="300"/>
        <v/>
      </c>
      <c r="BE201" s="8" t="str">
        <f t="shared" ca="1" si="301"/>
        <v/>
      </c>
      <c r="BF201" t="s">
        <v>13</v>
      </c>
      <c r="BG201" t="s">
        <v>345</v>
      </c>
      <c r="BH201">
        <f t="shared" ca="1" si="302"/>
        <v>5700</v>
      </c>
    </row>
    <row r="202" spans="2:60" x14ac:dyDescent="0.55000000000000004">
      <c r="B202" s="27">
        <v>25</v>
      </c>
      <c r="C202" s="1" t="s">
        <v>5</v>
      </c>
      <c r="D202" s="51" t="s">
        <v>60</v>
      </c>
      <c r="E202" s="50" t="str">
        <f t="shared" ca="1" si="275"/>
        <v>m5700</v>
      </c>
      <c r="F202" s="50" t="str">
        <f t="shared" ca="1" si="276"/>
        <v>\\(\\quad x(x-5)= \\)</v>
      </c>
      <c r="G202" s="50" t="str">
        <f t="shared" ca="1" si="277"/>
        <v>\\(\\quad x^2-5x \\)</v>
      </c>
      <c r="H202" s="50" t="s">
        <v>62</v>
      </c>
      <c r="I202" s="89" t="str">
        <f t="shared" ca="1" si="278"/>
        <v>INSERT INTO math(tangen,question,answer,editor,date,count) VALUES('m5700','\\(\\quad x(x-5)= \\)','\\(\\quad x^2-5x \\)','harazono',NOW(),0);</v>
      </c>
      <c r="J202" s="1"/>
      <c r="K202" t="str">
        <f t="shared" ca="1" si="279"/>
        <v>x(x-5)</v>
      </c>
      <c r="L202"/>
      <c r="M202" s="4" t="s">
        <v>13</v>
      </c>
      <c r="N202" s="5" t="s">
        <v>251</v>
      </c>
      <c r="O202" t="str">
        <f t="shared" ca="1" si="280"/>
        <v>-5x</v>
      </c>
      <c r="Q202" s="78" t="s">
        <v>229</v>
      </c>
      <c r="R202" t="str">
        <f t="shared" ca="1" si="281"/>
        <v>x(x-5)=</v>
      </c>
      <c r="S202" t="s">
        <v>230</v>
      </c>
      <c r="T202" s="78" t="s">
        <v>229</v>
      </c>
      <c r="U202" t="str">
        <f t="shared" ca="1" si="282"/>
        <v>x^2-5x</v>
      </c>
      <c r="V202" t="s">
        <v>230</v>
      </c>
      <c r="W202" t="str">
        <f t="shared" ca="1" si="283"/>
        <v>\\(\\quad x(x-5)= \\)</v>
      </c>
      <c r="X202" t="str">
        <f t="shared" ca="1" si="284"/>
        <v>\\(\\quad x^2-5x \\)</v>
      </c>
      <c r="AL202" s="20" t="str">
        <f t="shared" si="285"/>
        <v/>
      </c>
      <c r="AM202" t="str">
        <f t="shared" si="286"/>
        <v/>
      </c>
      <c r="AN202" t="str">
        <f t="shared" si="287"/>
        <v/>
      </c>
      <c r="AO202" s="20" t="str">
        <f t="shared" si="288"/>
        <v>x</v>
      </c>
      <c r="AP202" s="5" t="str">
        <f t="shared" ca="1" si="289"/>
        <v>(x</v>
      </c>
      <c r="AQ202" t="str">
        <f t="shared" ca="1" si="290"/>
        <v>-</v>
      </c>
      <c r="AR202">
        <f t="shared" ca="1" si="291"/>
        <v>5</v>
      </c>
      <c r="AS202" t="str">
        <f t="shared" ca="1" si="292"/>
        <v>)</v>
      </c>
      <c r="AT202" s="1"/>
      <c r="AU202" s="1">
        <f t="shared" ca="1" si="239"/>
        <v>-5</v>
      </c>
      <c r="AV202" s="1">
        <f t="shared" ca="1" si="293"/>
        <v>-5</v>
      </c>
      <c r="AW202" s="8">
        <f t="shared" ca="1" si="294"/>
        <v>-5</v>
      </c>
      <c r="AX202" s="8">
        <f t="shared" ca="1" si="295"/>
        <v>0</v>
      </c>
      <c r="AY202" t="str">
        <f t="shared" ca="1" si="296"/>
        <v>x(x-5)</v>
      </c>
      <c r="BA202" t="str">
        <f t="shared" ca="1" si="297"/>
        <v>-</v>
      </c>
      <c r="BB202" s="7">
        <f t="shared" ca="1" si="298"/>
        <v>5</v>
      </c>
      <c r="BC202" s="6" t="str">
        <f t="shared" ca="1" si="299"/>
        <v>x</v>
      </c>
      <c r="BD202" t="str">
        <f t="shared" ca="1" si="300"/>
        <v/>
      </c>
      <c r="BE202" s="8" t="str">
        <f t="shared" ca="1" si="301"/>
        <v/>
      </c>
      <c r="BF202" t="s">
        <v>13</v>
      </c>
      <c r="BG202" t="s">
        <v>345</v>
      </c>
      <c r="BH202">
        <f ca="1">IF(OR(AT202=0,AU202=0),5700,6400)</f>
        <v>5700</v>
      </c>
    </row>
  </sheetData>
  <phoneticPr fontId="1"/>
  <conditionalFormatting sqref="BA50:BD151">
    <cfRule type="cellIs" dxfId="14" priority="7" operator="equal">
      <formula>0</formula>
    </cfRule>
  </conditionalFormatting>
  <conditionalFormatting sqref="BA49:BD49">
    <cfRule type="cellIs" dxfId="13" priority="5" operator="equal">
      <formula>0</formula>
    </cfRule>
  </conditionalFormatting>
  <conditionalFormatting sqref="BA2:BD31 BA33:BD47">
    <cfRule type="cellIs" dxfId="12" priority="4" operator="equal">
      <formula>0</formula>
    </cfRule>
  </conditionalFormatting>
  <conditionalFormatting sqref="BH49:BH151">
    <cfRule type="cellIs" dxfId="11" priority="3" operator="equal">
      <formula>5700</formula>
    </cfRule>
  </conditionalFormatting>
  <conditionalFormatting sqref="BA153:BD202">
    <cfRule type="cellIs" dxfId="10" priority="2" operator="equal">
      <formula>0</formula>
    </cfRule>
  </conditionalFormatting>
  <conditionalFormatting sqref="BH153:BH202">
    <cfRule type="cellIs" dxfId="9" priority="1" operator="equal">
      <formula>5700</formula>
    </cfRule>
  </conditionalFormatting>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BCFD6-794D-487C-B46D-7A4EF4CA8085}">
  <dimension ref="B1:BH202"/>
  <sheetViews>
    <sheetView zoomScale="55" zoomScaleNormal="55" workbookViewId="0">
      <pane xSplit="2" ySplit="1" topLeftCell="C2" activePane="bottomRight" state="frozen"/>
      <selection pane="topRight" activeCell="B1" sqref="B1"/>
      <selection pane="bottomLeft" activeCell="A2" sqref="A2"/>
      <selection pane="bottomRight" activeCell="I51" sqref="I51"/>
    </sheetView>
  </sheetViews>
  <sheetFormatPr defaultRowHeight="18" x14ac:dyDescent="0.55000000000000004"/>
  <cols>
    <col min="2" max="2" width="12.33203125" bestFit="1" customWidth="1"/>
    <col min="3" max="3" width="20.33203125" bestFit="1" customWidth="1"/>
    <col min="4" max="4" width="6" bestFit="1" customWidth="1"/>
    <col min="5" max="5" width="7.5" bestFit="1" customWidth="1"/>
    <col min="6" max="6" width="27.6640625" bestFit="1" customWidth="1"/>
    <col min="7" max="7" width="26.1640625" bestFit="1" customWidth="1"/>
    <col min="8" max="8" width="9.6640625" bestFit="1" customWidth="1"/>
    <col min="9" max="9" width="88.9140625" customWidth="1"/>
    <col min="10" max="10" width="10.83203125" bestFit="1" customWidth="1"/>
    <col min="11" max="11" width="12.08203125" style="4" bestFit="1" customWidth="1"/>
    <col min="12" max="12" width="3.75" style="4" bestFit="1" customWidth="1"/>
    <col min="13" max="13" width="7.6640625" style="4" bestFit="1" customWidth="1"/>
    <col min="14" max="14" width="4.1640625" bestFit="1" customWidth="1"/>
    <col min="15" max="15" width="9.6640625" bestFit="1" customWidth="1"/>
    <col min="16" max="16" width="4.1640625" customWidth="1"/>
    <col min="17" max="17" width="11.33203125" bestFit="1" customWidth="1"/>
    <col min="18" max="18" width="11.75" bestFit="1" customWidth="1"/>
    <col min="19" max="19" width="4.1640625" customWidth="1"/>
    <col min="20" max="20" width="11.33203125" bestFit="1" customWidth="1"/>
    <col min="21" max="21" width="12.6640625" bestFit="1" customWidth="1"/>
    <col min="22" max="22" width="4.1640625" customWidth="1"/>
    <col min="23" max="23" width="25.75" customWidth="1"/>
    <col min="24" max="24" width="23.58203125" bestFit="1" customWidth="1"/>
    <col min="25" max="34" width="3.83203125" customWidth="1"/>
    <col min="35" max="35" width="3.83203125" style="45" customWidth="1"/>
    <col min="36" max="36" width="6.83203125" bestFit="1" customWidth="1"/>
    <col min="37" max="37" width="4.1640625" bestFit="1" customWidth="1"/>
    <col min="38" max="38" width="3.4140625" bestFit="1" customWidth="1"/>
    <col min="39" max="39" width="3.08203125" bestFit="1" customWidth="1"/>
    <col min="40" max="40" width="3.83203125" bestFit="1" customWidth="1"/>
    <col min="41" max="41" width="2.5" bestFit="1" customWidth="1"/>
    <col min="42" max="42" width="4.5" bestFit="1" customWidth="1"/>
    <col min="43" max="43" width="3.08203125" bestFit="1" customWidth="1"/>
    <col min="44" max="44" width="3.83203125" bestFit="1" customWidth="1"/>
    <col min="45" max="45" width="2.5" bestFit="1" customWidth="1"/>
    <col min="46" max="46" width="4.6640625" bestFit="1" customWidth="1"/>
    <col min="47" max="47" width="4.6640625" customWidth="1"/>
    <col min="48" max="48" width="4.6640625" bestFit="1" customWidth="1"/>
    <col min="49" max="50" width="5.08203125" bestFit="1" customWidth="1"/>
    <col min="51" max="51" width="12.08203125" bestFit="1" customWidth="1"/>
    <col min="52" max="52" width="6.4140625" bestFit="1" customWidth="1"/>
    <col min="53" max="53" width="3.08203125" style="5" bestFit="1" customWidth="1"/>
    <col min="54" max="54" width="4.33203125" bestFit="1" customWidth="1"/>
    <col min="55" max="55" width="2.6640625" bestFit="1" customWidth="1"/>
    <col min="56" max="56" width="3.08203125" bestFit="1" customWidth="1"/>
    <col min="57" max="57" width="4.33203125" bestFit="1" customWidth="1"/>
    <col min="58" max="58" width="3.08203125" bestFit="1" customWidth="1"/>
    <col min="59" max="59" width="5.4140625" bestFit="1" customWidth="1"/>
    <col min="60" max="60" width="6" bestFit="1" customWidth="1"/>
    <col min="61" max="61" width="24.83203125" customWidth="1"/>
    <col min="62" max="62" width="18.58203125" bestFit="1" customWidth="1"/>
    <col min="64" max="64" width="4.58203125" bestFit="1" customWidth="1"/>
    <col min="65" max="69" width="2.83203125" bestFit="1" customWidth="1"/>
  </cols>
  <sheetData>
    <row r="1" spans="2:60" x14ac:dyDescent="0.55000000000000004">
      <c r="C1" t="s">
        <v>8</v>
      </c>
      <c r="K1" s="4" t="s">
        <v>11</v>
      </c>
      <c r="M1" s="4" t="s">
        <v>12</v>
      </c>
      <c r="O1" t="str">
        <f>BA1&amp;BB1&amp;BC1&amp;BD1&amp;BE1</f>
        <v/>
      </c>
      <c r="BH1" t="str">
        <f>IF(AO1="x",M5743,"")</f>
        <v/>
      </c>
    </row>
    <row r="2" spans="2:60" x14ac:dyDescent="0.55000000000000004">
      <c r="B2" s="27">
        <v>1</v>
      </c>
      <c r="C2" s="1" t="s">
        <v>5</v>
      </c>
      <c r="D2" s="51" t="s">
        <v>60</v>
      </c>
      <c r="E2" s="50" t="s">
        <v>348</v>
      </c>
      <c r="F2" s="50" t="str">
        <f t="shared" ref="F2:G17" si="0">W2</f>
        <v>\\(\\quad x^2+2x+1= \\)</v>
      </c>
      <c r="G2" s="50" t="str">
        <f t="shared" si="0"/>
        <v>\\(\\quad (x+1)^2 \\)</v>
      </c>
      <c r="H2" s="50" t="s">
        <v>62</v>
      </c>
      <c r="I2" s="89" t="str">
        <f t="shared" ref="I2:I47" si="1">"INSERT INTO "&amp;D2&amp;"(tangen,question,answer,editor,date,count) VALUES('"&amp;E2&amp;"','"&amp;F2&amp;"','"&amp;G2&amp;"','"&amp;H2&amp;"',NOW(),0);"</f>
        <v>INSERT INTO math(tangen,question,answer,editor,date,count) VALUES('m6900','\\(\\quad x^2+2x+1= \\)','\\(\\quad (x+1)^2 \\)','harazono',NOW(),0);</v>
      </c>
      <c r="J2" s="1"/>
      <c r="K2" s="5" t="s">
        <v>251</v>
      </c>
      <c r="L2" t="str">
        <f t="shared" ref="L2:L31" si="2">BA2&amp;BB2&amp;BC2&amp;BD2&amp;BE2</f>
        <v>+2x+1</v>
      </c>
      <c r="M2" s="4" t="s">
        <v>13</v>
      </c>
      <c r="N2" t="str">
        <f t="shared" ref="N2:N31" si="3">AY2</f>
        <v>(x+1)</v>
      </c>
      <c r="O2" t="str">
        <f t="shared" ref="O2:O31" si="4">IF(AT2=AV2,"^2","")</f>
        <v>^2</v>
      </c>
      <c r="Q2" s="78" t="s">
        <v>229</v>
      </c>
      <c r="R2" t="str">
        <f t="shared" ref="R2:R33" si="5">K2&amp;L2&amp;M2</f>
        <v>x^2+2x+1=</v>
      </c>
      <c r="S2" t="s">
        <v>230</v>
      </c>
      <c r="T2" s="78" t="s">
        <v>229</v>
      </c>
      <c r="U2" t="str">
        <f t="shared" ref="U2:U33" si="6">N2&amp;O2</f>
        <v>(x+1)^2</v>
      </c>
      <c r="V2" t="s">
        <v>230</v>
      </c>
      <c r="W2" t="str">
        <f t="shared" ref="W2" si="7">Q2&amp;R2&amp;S2</f>
        <v>\\(\\quad x^2+2x+1= \\)</v>
      </c>
      <c r="X2" t="str">
        <f t="shared" ref="X2" si="8">T2&amp;U2&amp;V2</f>
        <v>\\(\\quad (x+1)^2 \\)</v>
      </c>
      <c r="AL2" s="20" t="str">
        <f t="shared" ref="AL2:AL47" si="9">IF(AT2=0,"","(x")</f>
        <v>(x</v>
      </c>
      <c r="AM2" t="str">
        <f t="shared" ref="AM2:AM47" si="10">IF(AT2=0,"",IF(AT2&lt;=0,"-","+"))</f>
        <v>+</v>
      </c>
      <c r="AN2">
        <f t="shared" ref="AN2:AN47" si="11">IF(AT2=0,"",ABS(AT2))</f>
        <v>1</v>
      </c>
      <c r="AO2" s="20" t="str">
        <f t="shared" ref="AO2:AO47" si="12">IF(AT2=0,"x",")")</f>
        <v>)</v>
      </c>
      <c r="AP2" s="5" t="str">
        <f>IF(AV2=0,"×x",IF(AT2=AV2,"","(x"))</f>
        <v/>
      </c>
      <c r="AQ2" t="str">
        <f>IF(AV2=0,"",IF(AT2=AV2,"",IF(AV2&lt;=0,"-","+")))</f>
        <v/>
      </c>
      <c r="AR2" t="str">
        <f>IF(AV2=0,"",IF(AT2=AV2,"",(ABS(AV2))))</f>
        <v/>
      </c>
      <c r="AS2" t="str">
        <f>IF(AV2=0,"",IF(AT2=AV2,"",")"))</f>
        <v/>
      </c>
      <c r="AT2" s="1">
        <v>1</v>
      </c>
      <c r="AV2" s="1">
        <v>1</v>
      </c>
      <c r="AW2" s="8">
        <f>AT2+AV2</f>
        <v>2</v>
      </c>
      <c r="AX2" s="8">
        <f>AT2*AV2</f>
        <v>1</v>
      </c>
      <c r="AY2" t="str">
        <f t="shared" ref="AY2:AY47" si="13">AL2&amp;AM2&amp;AN2&amp;AO2&amp;AP2&amp;AQ2&amp;AR2&amp;AS2</f>
        <v>(x+1)</v>
      </c>
      <c r="BA2" t="str">
        <f t="shared" ref="BA2:BA47" si="14">IF(AW2&gt;=1,"+",IF(AW2&lt;=-1,"-",""))</f>
        <v>+</v>
      </c>
      <c r="BB2" s="7">
        <f t="shared" ref="BB2:BB47" si="15">IF(AW2=0,"",IF(AW2=1,"",IF(AW2=-1,"",ABS(AW2))))</f>
        <v>2</v>
      </c>
      <c r="BC2" s="6" t="str">
        <f t="shared" ref="BC2:BC47" si="16">IF(AW2=0,"","x")</f>
        <v>x</v>
      </c>
      <c r="BD2" t="str">
        <f t="shared" ref="BD2:BD47" si="17">IF(AX2&gt;=1,"+",IF(AX2&lt;=-1,"-","" ))</f>
        <v>+</v>
      </c>
      <c r="BE2" s="8">
        <f t="shared" ref="BE2:BE47" si="18">IF(AX2=0,"",ABS(AX2))</f>
        <v>1</v>
      </c>
      <c r="BF2" t="s">
        <v>13</v>
      </c>
      <c r="BG2" t="s">
        <v>345</v>
      </c>
      <c r="BH2">
        <f>IF(OR(AT2=0,AV2=0),5700,6400)</f>
        <v>6400</v>
      </c>
    </row>
    <row r="3" spans="2:60" x14ac:dyDescent="0.55000000000000004">
      <c r="B3" s="27">
        <v>2</v>
      </c>
      <c r="C3" s="1" t="s">
        <v>5</v>
      </c>
      <c r="D3" s="51" t="s">
        <v>60</v>
      </c>
      <c r="E3" s="50" t="s">
        <v>348</v>
      </c>
      <c r="F3" s="50" t="str">
        <f t="shared" si="0"/>
        <v>\\(\\quad x^2+4x+4= \\)</v>
      </c>
      <c r="G3" s="50" t="str">
        <f t="shared" si="0"/>
        <v>\\(\\quad (x+2)^2 \\)</v>
      </c>
      <c r="H3" s="50" t="s">
        <v>62</v>
      </c>
      <c r="I3" s="89" t="str">
        <f t="shared" si="1"/>
        <v>INSERT INTO math(tangen,question,answer,editor,date,count) VALUES('m6900','\\(\\quad x^2+4x+4= \\)','\\(\\quad (x+2)^2 \\)','harazono',NOW(),0);</v>
      </c>
      <c r="J3" s="1"/>
      <c r="K3" s="5" t="s">
        <v>251</v>
      </c>
      <c r="L3" t="str">
        <f t="shared" si="2"/>
        <v>+4x+4</v>
      </c>
      <c r="M3" s="4" t="s">
        <v>13</v>
      </c>
      <c r="N3" t="str">
        <f t="shared" si="3"/>
        <v>(x+2)</v>
      </c>
      <c r="O3" t="str">
        <f t="shared" si="4"/>
        <v>^2</v>
      </c>
      <c r="Q3" s="78" t="s">
        <v>229</v>
      </c>
      <c r="R3" t="str">
        <f t="shared" si="5"/>
        <v>x^2+4x+4=</v>
      </c>
      <c r="S3" t="s">
        <v>230</v>
      </c>
      <c r="T3" s="78" t="s">
        <v>229</v>
      </c>
      <c r="U3" t="str">
        <f t="shared" si="6"/>
        <v>(x+2)^2</v>
      </c>
      <c r="V3" t="s">
        <v>230</v>
      </c>
      <c r="W3" t="str">
        <f t="shared" ref="W3:W47" si="19">Q3&amp;R3&amp;S3</f>
        <v>\\(\\quad x^2+4x+4= \\)</v>
      </c>
      <c r="X3" t="str">
        <f t="shared" ref="X3:X47" si="20">T3&amp;U3&amp;V3</f>
        <v>\\(\\quad (x+2)^2 \\)</v>
      </c>
      <c r="AL3" s="20" t="str">
        <f t="shared" si="9"/>
        <v>(x</v>
      </c>
      <c r="AM3" t="str">
        <f t="shared" si="10"/>
        <v>+</v>
      </c>
      <c r="AN3">
        <f t="shared" si="11"/>
        <v>2</v>
      </c>
      <c r="AO3" s="20" t="str">
        <f t="shared" si="12"/>
        <v>)</v>
      </c>
      <c r="AP3" s="5" t="str">
        <f t="shared" ref="AP3:AP47" si="21">IF(AV3=0,"×x",IF(AT3=AV3,"","(x"))</f>
        <v/>
      </c>
      <c r="AQ3" t="str">
        <f t="shared" ref="AQ3:AQ47" si="22">IF(AV3=0,"",IF(AT3=AV3,"",IF(AV3&lt;=0,"-","+")))</f>
        <v/>
      </c>
      <c r="AR3" t="str">
        <f t="shared" ref="AR3:AR47" si="23">IF(AV3=0,"",IF(AT3=AV3,"",(ABS(AV3))))</f>
        <v/>
      </c>
      <c r="AS3" t="str">
        <f t="shared" ref="AS3:AS47" si="24">IF(AV3=0,"",IF(AT3=AV3,"",")"))</f>
        <v/>
      </c>
      <c r="AT3" s="1">
        <v>2</v>
      </c>
      <c r="AV3" s="1">
        <v>2</v>
      </c>
      <c r="AW3" s="8">
        <f t="shared" ref="AW3:AW47" si="25">AT3+AV3</f>
        <v>4</v>
      </c>
      <c r="AX3" s="8">
        <f t="shared" ref="AX3:AX47" si="26">AT3*AV3</f>
        <v>4</v>
      </c>
      <c r="AY3" t="str">
        <f t="shared" si="13"/>
        <v>(x+2)</v>
      </c>
      <c r="BA3" t="str">
        <f t="shared" si="14"/>
        <v>+</v>
      </c>
      <c r="BB3" s="7">
        <f t="shared" si="15"/>
        <v>4</v>
      </c>
      <c r="BC3" s="6" t="str">
        <f t="shared" si="16"/>
        <v>x</v>
      </c>
      <c r="BD3" t="str">
        <f t="shared" si="17"/>
        <v>+</v>
      </c>
      <c r="BE3" s="8">
        <f t="shared" si="18"/>
        <v>4</v>
      </c>
      <c r="BF3" t="s">
        <v>13</v>
      </c>
      <c r="BG3" t="s">
        <v>345</v>
      </c>
    </row>
    <row r="4" spans="2:60" x14ac:dyDescent="0.55000000000000004">
      <c r="B4" s="27">
        <v>3</v>
      </c>
      <c r="C4" s="1" t="s">
        <v>5</v>
      </c>
      <c r="D4" s="51" t="s">
        <v>60</v>
      </c>
      <c r="E4" s="50" t="s">
        <v>348</v>
      </c>
      <c r="F4" s="50" t="str">
        <f t="shared" si="0"/>
        <v>\\(\\quad x^2+6x+9= \\)</v>
      </c>
      <c r="G4" s="50" t="str">
        <f t="shared" si="0"/>
        <v>\\(\\quad (x+3)^2 \\)</v>
      </c>
      <c r="H4" s="50" t="s">
        <v>62</v>
      </c>
      <c r="I4" s="89" t="str">
        <f t="shared" si="1"/>
        <v>INSERT INTO math(tangen,question,answer,editor,date,count) VALUES('m6900','\\(\\quad x^2+6x+9= \\)','\\(\\quad (x+3)^2 \\)','harazono',NOW(),0);</v>
      </c>
      <c r="J4" s="1"/>
      <c r="K4" s="5" t="s">
        <v>251</v>
      </c>
      <c r="L4" t="str">
        <f t="shared" si="2"/>
        <v>+6x+9</v>
      </c>
      <c r="M4" s="4" t="s">
        <v>13</v>
      </c>
      <c r="N4" t="str">
        <f t="shared" si="3"/>
        <v>(x+3)</v>
      </c>
      <c r="O4" t="str">
        <f t="shared" si="4"/>
        <v>^2</v>
      </c>
      <c r="Q4" s="78" t="s">
        <v>229</v>
      </c>
      <c r="R4" t="str">
        <f t="shared" si="5"/>
        <v>x^2+6x+9=</v>
      </c>
      <c r="S4" t="s">
        <v>230</v>
      </c>
      <c r="T4" s="78" t="s">
        <v>229</v>
      </c>
      <c r="U4" t="str">
        <f t="shared" si="6"/>
        <v>(x+3)^2</v>
      </c>
      <c r="V4" t="s">
        <v>230</v>
      </c>
      <c r="W4" t="str">
        <f t="shared" si="19"/>
        <v>\\(\\quad x^2+6x+9= \\)</v>
      </c>
      <c r="X4" t="str">
        <f t="shared" si="20"/>
        <v>\\(\\quad (x+3)^2 \\)</v>
      </c>
      <c r="AL4" s="20" t="str">
        <f t="shared" si="9"/>
        <v>(x</v>
      </c>
      <c r="AM4" t="str">
        <f t="shared" si="10"/>
        <v>+</v>
      </c>
      <c r="AN4">
        <f t="shared" si="11"/>
        <v>3</v>
      </c>
      <c r="AO4" s="20" t="str">
        <f t="shared" si="12"/>
        <v>)</v>
      </c>
      <c r="AP4" s="5" t="str">
        <f t="shared" si="21"/>
        <v/>
      </c>
      <c r="AQ4" t="str">
        <f t="shared" si="22"/>
        <v/>
      </c>
      <c r="AR4" t="str">
        <f t="shared" si="23"/>
        <v/>
      </c>
      <c r="AS4" t="str">
        <f t="shared" si="24"/>
        <v/>
      </c>
      <c r="AT4" s="1">
        <v>3</v>
      </c>
      <c r="AV4" s="1">
        <v>3</v>
      </c>
      <c r="AW4" s="8">
        <f t="shared" si="25"/>
        <v>6</v>
      </c>
      <c r="AX4" s="8">
        <f t="shared" si="26"/>
        <v>9</v>
      </c>
      <c r="AY4" t="str">
        <f t="shared" si="13"/>
        <v>(x+3)</v>
      </c>
      <c r="BA4" t="str">
        <f t="shared" si="14"/>
        <v>+</v>
      </c>
      <c r="BB4" s="7">
        <f t="shared" si="15"/>
        <v>6</v>
      </c>
      <c r="BC4" s="6" t="str">
        <f t="shared" si="16"/>
        <v>x</v>
      </c>
      <c r="BD4" t="str">
        <f t="shared" si="17"/>
        <v>+</v>
      </c>
      <c r="BE4" s="8">
        <f t="shared" si="18"/>
        <v>9</v>
      </c>
      <c r="BF4" t="s">
        <v>13</v>
      </c>
      <c r="BG4" t="s">
        <v>345</v>
      </c>
    </row>
    <row r="5" spans="2:60" x14ac:dyDescent="0.55000000000000004">
      <c r="B5" s="27">
        <v>4</v>
      </c>
      <c r="C5" s="1" t="s">
        <v>5</v>
      </c>
      <c r="D5" s="51" t="s">
        <v>60</v>
      </c>
      <c r="E5" s="50" t="s">
        <v>348</v>
      </c>
      <c r="F5" s="50" t="str">
        <f t="shared" si="0"/>
        <v>\\(\\quad x^2+8x+16= \\)</v>
      </c>
      <c r="G5" s="50" t="str">
        <f t="shared" si="0"/>
        <v>\\(\\quad (x+4)^2 \\)</v>
      </c>
      <c r="H5" s="50" t="s">
        <v>62</v>
      </c>
      <c r="I5" s="89" t="str">
        <f t="shared" si="1"/>
        <v>INSERT INTO math(tangen,question,answer,editor,date,count) VALUES('m6900','\\(\\quad x^2+8x+16= \\)','\\(\\quad (x+4)^2 \\)','harazono',NOW(),0);</v>
      </c>
      <c r="J5" s="1"/>
      <c r="K5" s="5" t="s">
        <v>251</v>
      </c>
      <c r="L5" t="str">
        <f t="shared" si="2"/>
        <v>+8x+16</v>
      </c>
      <c r="M5" s="4" t="s">
        <v>13</v>
      </c>
      <c r="N5" t="str">
        <f t="shared" si="3"/>
        <v>(x+4)</v>
      </c>
      <c r="O5" t="str">
        <f t="shared" si="4"/>
        <v>^2</v>
      </c>
      <c r="Q5" s="78" t="s">
        <v>229</v>
      </c>
      <c r="R5" t="str">
        <f t="shared" si="5"/>
        <v>x^2+8x+16=</v>
      </c>
      <c r="S5" t="s">
        <v>230</v>
      </c>
      <c r="T5" s="78" t="s">
        <v>229</v>
      </c>
      <c r="U5" t="str">
        <f t="shared" si="6"/>
        <v>(x+4)^2</v>
      </c>
      <c r="V5" t="s">
        <v>230</v>
      </c>
      <c r="W5" t="str">
        <f t="shared" si="19"/>
        <v>\\(\\quad x^2+8x+16= \\)</v>
      </c>
      <c r="X5" t="str">
        <f t="shared" si="20"/>
        <v>\\(\\quad (x+4)^2 \\)</v>
      </c>
      <c r="AL5" s="20" t="str">
        <f t="shared" si="9"/>
        <v>(x</v>
      </c>
      <c r="AM5" t="str">
        <f t="shared" si="10"/>
        <v>+</v>
      </c>
      <c r="AN5">
        <f t="shared" si="11"/>
        <v>4</v>
      </c>
      <c r="AO5" s="20" t="str">
        <f t="shared" si="12"/>
        <v>)</v>
      </c>
      <c r="AP5" s="5" t="str">
        <f t="shared" si="21"/>
        <v/>
      </c>
      <c r="AQ5" t="str">
        <f t="shared" si="22"/>
        <v/>
      </c>
      <c r="AR5" t="str">
        <f t="shared" si="23"/>
        <v/>
      </c>
      <c r="AS5" t="str">
        <f t="shared" si="24"/>
        <v/>
      </c>
      <c r="AT5" s="1">
        <v>4</v>
      </c>
      <c r="AV5" s="1">
        <v>4</v>
      </c>
      <c r="AW5" s="8">
        <f t="shared" si="25"/>
        <v>8</v>
      </c>
      <c r="AX5" s="8">
        <f t="shared" si="26"/>
        <v>16</v>
      </c>
      <c r="AY5" t="str">
        <f t="shared" si="13"/>
        <v>(x+4)</v>
      </c>
      <c r="BA5" t="str">
        <f t="shared" si="14"/>
        <v>+</v>
      </c>
      <c r="BB5" s="7">
        <f t="shared" si="15"/>
        <v>8</v>
      </c>
      <c r="BC5" s="6" t="str">
        <f t="shared" si="16"/>
        <v>x</v>
      </c>
      <c r="BD5" t="str">
        <f t="shared" si="17"/>
        <v>+</v>
      </c>
      <c r="BE5" s="8">
        <f t="shared" si="18"/>
        <v>16</v>
      </c>
      <c r="BF5" t="s">
        <v>13</v>
      </c>
      <c r="BG5" t="s">
        <v>345</v>
      </c>
    </row>
    <row r="6" spans="2:60" x14ac:dyDescent="0.55000000000000004">
      <c r="B6" s="27">
        <v>5</v>
      </c>
      <c r="C6" s="1" t="s">
        <v>5</v>
      </c>
      <c r="D6" s="51" t="s">
        <v>60</v>
      </c>
      <c r="E6" s="50" t="s">
        <v>348</v>
      </c>
      <c r="F6" s="50" t="str">
        <f t="shared" si="0"/>
        <v>\\(\\quad x^2+10x+25= \\)</v>
      </c>
      <c r="G6" s="50" t="str">
        <f t="shared" si="0"/>
        <v>\\(\\quad (x+5)^2 \\)</v>
      </c>
      <c r="H6" s="50" t="s">
        <v>62</v>
      </c>
      <c r="I6" s="89" t="str">
        <f t="shared" si="1"/>
        <v>INSERT INTO math(tangen,question,answer,editor,date,count) VALUES('m6900','\\(\\quad x^2+10x+25= \\)','\\(\\quad (x+5)^2 \\)','harazono',NOW(),0);</v>
      </c>
      <c r="J6" s="1"/>
      <c r="K6" s="5" t="s">
        <v>251</v>
      </c>
      <c r="L6" t="str">
        <f t="shared" si="2"/>
        <v>+10x+25</v>
      </c>
      <c r="M6" s="4" t="s">
        <v>13</v>
      </c>
      <c r="N6" t="str">
        <f t="shared" si="3"/>
        <v>(x+5)</v>
      </c>
      <c r="O6" t="str">
        <f t="shared" si="4"/>
        <v>^2</v>
      </c>
      <c r="Q6" s="78" t="s">
        <v>229</v>
      </c>
      <c r="R6" t="str">
        <f t="shared" si="5"/>
        <v>x^2+10x+25=</v>
      </c>
      <c r="S6" t="s">
        <v>230</v>
      </c>
      <c r="T6" s="78" t="s">
        <v>229</v>
      </c>
      <c r="U6" t="str">
        <f t="shared" si="6"/>
        <v>(x+5)^2</v>
      </c>
      <c r="V6" t="s">
        <v>230</v>
      </c>
      <c r="W6" t="str">
        <f t="shared" si="19"/>
        <v>\\(\\quad x^2+10x+25= \\)</v>
      </c>
      <c r="X6" t="str">
        <f t="shared" si="20"/>
        <v>\\(\\quad (x+5)^2 \\)</v>
      </c>
      <c r="AL6" s="20" t="str">
        <f t="shared" si="9"/>
        <v>(x</v>
      </c>
      <c r="AM6" t="str">
        <f t="shared" si="10"/>
        <v>+</v>
      </c>
      <c r="AN6">
        <f t="shared" si="11"/>
        <v>5</v>
      </c>
      <c r="AO6" s="20" t="str">
        <f t="shared" si="12"/>
        <v>)</v>
      </c>
      <c r="AP6" s="5" t="str">
        <f t="shared" si="21"/>
        <v/>
      </c>
      <c r="AQ6" t="str">
        <f t="shared" si="22"/>
        <v/>
      </c>
      <c r="AR6" t="str">
        <f t="shared" si="23"/>
        <v/>
      </c>
      <c r="AS6" t="str">
        <f t="shared" si="24"/>
        <v/>
      </c>
      <c r="AT6" s="1">
        <v>5</v>
      </c>
      <c r="AV6" s="1">
        <v>5</v>
      </c>
      <c r="AW6" s="8">
        <f t="shared" si="25"/>
        <v>10</v>
      </c>
      <c r="AX6" s="8">
        <f t="shared" si="26"/>
        <v>25</v>
      </c>
      <c r="AY6" t="str">
        <f t="shared" si="13"/>
        <v>(x+5)</v>
      </c>
      <c r="BA6" t="str">
        <f t="shared" si="14"/>
        <v>+</v>
      </c>
      <c r="BB6" s="7">
        <f t="shared" si="15"/>
        <v>10</v>
      </c>
      <c r="BC6" s="6" t="str">
        <f t="shared" si="16"/>
        <v>x</v>
      </c>
      <c r="BD6" t="str">
        <f t="shared" si="17"/>
        <v>+</v>
      </c>
      <c r="BE6" s="8">
        <f t="shared" si="18"/>
        <v>25</v>
      </c>
      <c r="BF6" t="s">
        <v>13</v>
      </c>
      <c r="BG6" t="s">
        <v>345</v>
      </c>
    </row>
    <row r="7" spans="2:60" x14ac:dyDescent="0.55000000000000004">
      <c r="B7" s="27">
        <v>6</v>
      </c>
      <c r="C7" s="1" t="s">
        <v>5</v>
      </c>
      <c r="D7" s="51" t="s">
        <v>60</v>
      </c>
      <c r="E7" s="50" t="s">
        <v>348</v>
      </c>
      <c r="F7" s="50" t="str">
        <f t="shared" si="0"/>
        <v>\\(\\quad x^2+12x+36= \\)</v>
      </c>
      <c r="G7" s="50" t="str">
        <f t="shared" si="0"/>
        <v>\\(\\quad (x+6)^2 \\)</v>
      </c>
      <c r="H7" s="50" t="s">
        <v>62</v>
      </c>
      <c r="I7" s="89" t="str">
        <f t="shared" si="1"/>
        <v>INSERT INTO math(tangen,question,answer,editor,date,count) VALUES('m6900','\\(\\quad x^2+12x+36= \\)','\\(\\quad (x+6)^2 \\)','harazono',NOW(),0);</v>
      </c>
      <c r="J7" s="1"/>
      <c r="K7" s="5" t="s">
        <v>251</v>
      </c>
      <c r="L7" t="str">
        <f t="shared" si="2"/>
        <v>+12x+36</v>
      </c>
      <c r="M7" s="4" t="s">
        <v>13</v>
      </c>
      <c r="N7" t="str">
        <f t="shared" si="3"/>
        <v>(x+6)</v>
      </c>
      <c r="O7" t="str">
        <f t="shared" si="4"/>
        <v>^2</v>
      </c>
      <c r="Q7" s="78" t="s">
        <v>229</v>
      </c>
      <c r="R7" t="str">
        <f t="shared" si="5"/>
        <v>x^2+12x+36=</v>
      </c>
      <c r="S7" t="s">
        <v>230</v>
      </c>
      <c r="T7" s="78" t="s">
        <v>229</v>
      </c>
      <c r="U7" t="str">
        <f t="shared" si="6"/>
        <v>(x+6)^2</v>
      </c>
      <c r="V7" t="s">
        <v>230</v>
      </c>
      <c r="W7" t="str">
        <f t="shared" si="19"/>
        <v>\\(\\quad x^2+12x+36= \\)</v>
      </c>
      <c r="X7" t="str">
        <f t="shared" si="20"/>
        <v>\\(\\quad (x+6)^2 \\)</v>
      </c>
      <c r="AL7" s="20" t="str">
        <f t="shared" si="9"/>
        <v>(x</v>
      </c>
      <c r="AM7" t="str">
        <f t="shared" si="10"/>
        <v>+</v>
      </c>
      <c r="AN7">
        <f t="shared" si="11"/>
        <v>6</v>
      </c>
      <c r="AO7" s="20" t="str">
        <f t="shared" si="12"/>
        <v>)</v>
      </c>
      <c r="AP7" s="5" t="str">
        <f t="shared" si="21"/>
        <v/>
      </c>
      <c r="AQ7" t="str">
        <f t="shared" si="22"/>
        <v/>
      </c>
      <c r="AR7" t="str">
        <f t="shared" si="23"/>
        <v/>
      </c>
      <c r="AS7" t="str">
        <f t="shared" si="24"/>
        <v/>
      </c>
      <c r="AT7" s="1">
        <v>6</v>
      </c>
      <c r="AV7" s="1">
        <v>6</v>
      </c>
      <c r="AW7" s="8">
        <f t="shared" si="25"/>
        <v>12</v>
      </c>
      <c r="AX7" s="8">
        <f t="shared" si="26"/>
        <v>36</v>
      </c>
      <c r="AY7" t="str">
        <f t="shared" si="13"/>
        <v>(x+6)</v>
      </c>
      <c r="BA7" t="str">
        <f t="shared" si="14"/>
        <v>+</v>
      </c>
      <c r="BB7" s="7">
        <f t="shared" si="15"/>
        <v>12</v>
      </c>
      <c r="BC7" s="6" t="str">
        <f t="shared" si="16"/>
        <v>x</v>
      </c>
      <c r="BD7" t="str">
        <f t="shared" si="17"/>
        <v>+</v>
      </c>
      <c r="BE7" s="8">
        <f t="shared" si="18"/>
        <v>36</v>
      </c>
      <c r="BF7" t="s">
        <v>13</v>
      </c>
      <c r="BG7" t="s">
        <v>345</v>
      </c>
    </row>
    <row r="8" spans="2:60" x14ac:dyDescent="0.55000000000000004">
      <c r="B8" s="27">
        <v>7</v>
      </c>
      <c r="C8" s="1" t="s">
        <v>5</v>
      </c>
      <c r="D8" s="51" t="s">
        <v>60</v>
      </c>
      <c r="E8" s="50" t="s">
        <v>348</v>
      </c>
      <c r="F8" s="50" t="str">
        <f t="shared" si="0"/>
        <v>\\(\\quad x^2+14x+49= \\)</v>
      </c>
      <c r="G8" s="50" t="str">
        <f t="shared" si="0"/>
        <v>\\(\\quad (x+7)^2 \\)</v>
      </c>
      <c r="H8" s="50" t="s">
        <v>62</v>
      </c>
      <c r="I8" s="89" t="str">
        <f t="shared" si="1"/>
        <v>INSERT INTO math(tangen,question,answer,editor,date,count) VALUES('m6900','\\(\\quad x^2+14x+49= \\)','\\(\\quad (x+7)^2 \\)','harazono',NOW(),0);</v>
      </c>
      <c r="J8" s="1"/>
      <c r="K8" s="5" t="s">
        <v>251</v>
      </c>
      <c r="L8" t="str">
        <f t="shared" si="2"/>
        <v>+14x+49</v>
      </c>
      <c r="M8" s="4" t="s">
        <v>13</v>
      </c>
      <c r="N8" t="str">
        <f t="shared" si="3"/>
        <v>(x+7)</v>
      </c>
      <c r="O8" t="str">
        <f t="shared" si="4"/>
        <v>^2</v>
      </c>
      <c r="Q8" s="78" t="s">
        <v>229</v>
      </c>
      <c r="R8" t="str">
        <f t="shared" si="5"/>
        <v>x^2+14x+49=</v>
      </c>
      <c r="S8" t="s">
        <v>230</v>
      </c>
      <c r="T8" s="78" t="s">
        <v>229</v>
      </c>
      <c r="U8" t="str">
        <f t="shared" si="6"/>
        <v>(x+7)^2</v>
      </c>
      <c r="V8" t="s">
        <v>230</v>
      </c>
      <c r="W8" t="str">
        <f t="shared" si="19"/>
        <v>\\(\\quad x^2+14x+49= \\)</v>
      </c>
      <c r="X8" t="str">
        <f t="shared" si="20"/>
        <v>\\(\\quad (x+7)^2 \\)</v>
      </c>
      <c r="AL8" s="20" t="str">
        <f t="shared" si="9"/>
        <v>(x</v>
      </c>
      <c r="AM8" t="str">
        <f t="shared" si="10"/>
        <v>+</v>
      </c>
      <c r="AN8">
        <f t="shared" si="11"/>
        <v>7</v>
      </c>
      <c r="AO8" s="20" t="str">
        <f t="shared" si="12"/>
        <v>)</v>
      </c>
      <c r="AP8" s="5" t="str">
        <f t="shared" si="21"/>
        <v/>
      </c>
      <c r="AQ8" t="str">
        <f t="shared" si="22"/>
        <v/>
      </c>
      <c r="AR8" t="str">
        <f t="shared" si="23"/>
        <v/>
      </c>
      <c r="AS8" t="str">
        <f t="shared" si="24"/>
        <v/>
      </c>
      <c r="AT8" s="1">
        <v>7</v>
      </c>
      <c r="AV8" s="1">
        <v>7</v>
      </c>
      <c r="AW8" s="8">
        <f t="shared" si="25"/>
        <v>14</v>
      </c>
      <c r="AX8" s="8">
        <f t="shared" si="26"/>
        <v>49</v>
      </c>
      <c r="AY8" t="str">
        <f t="shared" si="13"/>
        <v>(x+7)</v>
      </c>
      <c r="BA8" t="str">
        <f t="shared" si="14"/>
        <v>+</v>
      </c>
      <c r="BB8" s="7">
        <f t="shared" si="15"/>
        <v>14</v>
      </c>
      <c r="BC8" s="6" t="str">
        <f t="shared" si="16"/>
        <v>x</v>
      </c>
      <c r="BD8" t="str">
        <f t="shared" si="17"/>
        <v>+</v>
      </c>
      <c r="BE8" s="8">
        <f t="shared" si="18"/>
        <v>49</v>
      </c>
      <c r="BF8" t="s">
        <v>13</v>
      </c>
      <c r="BG8" t="s">
        <v>345</v>
      </c>
    </row>
    <row r="9" spans="2:60" x14ac:dyDescent="0.55000000000000004">
      <c r="B9" s="27">
        <v>8</v>
      </c>
      <c r="C9" s="1" t="s">
        <v>5</v>
      </c>
      <c r="D9" s="51" t="s">
        <v>60</v>
      </c>
      <c r="E9" s="50" t="s">
        <v>348</v>
      </c>
      <c r="F9" s="50" t="str">
        <f t="shared" si="0"/>
        <v>\\(\\quad x^2+16x+64= \\)</v>
      </c>
      <c r="G9" s="50" t="str">
        <f t="shared" si="0"/>
        <v>\\(\\quad (x+8)^2 \\)</v>
      </c>
      <c r="H9" s="50" t="s">
        <v>62</v>
      </c>
      <c r="I9" s="89" t="str">
        <f t="shared" si="1"/>
        <v>INSERT INTO math(tangen,question,answer,editor,date,count) VALUES('m6900','\\(\\quad x^2+16x+64= \\)','\\(\\quad (x+8)^2 \\)','harazono',NOW(),0);</v>
      </c>
      <c r="J9" s="1"/>
      <c r="K9" s="5" t="s">
        <v>251</v>
      </c>
      <c r="L9" t="str">
        <f t="shared" si="2"/>
        <v>+16x+64</v>
      </c>
      <c r="M9" s="4" t="s">
        <v>13</v>
      </c>
      <c r="N9" t="str">
        <f t="shared" si="3"/>
        <v>(x+8)</v>
      </c>
      <c r="O9" t="str">
        <f t="shared" si="4"/>
        <v>^2</v>
      </c>
      <c r="Q9" s="78" t="s">
        <v>229</v>
      </c>
      <c r="R9" t="str">
        <f t="shared" si="5"/>
        <v>x^2+16x+64=</v>
      </c>
      <c r="S9" t="s">
        <v>230</v>
      </c>
      <c r="T9" s="78" t="s">
        <v>229</v>
      </c>
      <c r="U9" t="str">
        <f t="shared" si="6"/>
        <v>(x+8)^2</v>
      </c>
      <c r="V9" t="s">
        <v>230</v>
      </c>
      <c r="W9" t="str">
        <f t="shared" si="19"/>
        <v>\\(\\quad x^2+16x+64= \\)</v>
      </c>
      <c r="X9" t="str">
        <f t="shared" si="20"/>
        <v>\\(\\quad (x+8)^2 \\)</v>
      </c>
      <c r="AL9" s="20" t="str">
        <f t="shared" si="9"/>
        <v>(x</v>
      </c>
      <c r="AM9" t="str">
        <f t="shared" si="10"/>
        <v>+</v>
      </c>
      <c r="AN9">
        <f t="shared" si="11"/>
        <v>8</v>
      </c>
      <c r="AO9" s="20" t="str">
        <f t="shared" si="12"/>
        <v>)</v>
      </c>
      <c r="AP9" s="5" t="str">
        <f t="shared" si="21"/>
        <v/>
      </c>
      <c r="AQ9" t="str">
        <f t="shared" si="22"/>
        <v/>
      </c>
      <c r="AR9" t="str">
        <f t="shared" si="23"/>
        <v/>
      </c>
      <c r="AS9" t="str">
        <f t="shared" si="24"/>
        <v/>
      </c>
      <c r="AT9" s="1">
        <v>8</v>
      </c>
      <c r="AV9" s="1">
        <v>8</v>
      </c>
      <c r="AW9" s="8">
        <f t="shared" si="25"/>
        <v>16</v>
      </c>
      <c r="AX9" s="8">
        <f t="shared" si="26"/>
        <v>64</v>
      </c>
      <c r="AY9" t="str">
        <f t="shared" si="13"/>
        <v>(x+8)</v>
      </c>
      <c r="BA9" t="str">
        <f t="shared" si="14"/>
        <v>+</v>
      </c>
      <c r="BB9" s="7">
        <f t="shared" si="15"/>
        <v>16</v>
      </c>
      <c r="BC9" s="6" t="str">
        <f t="shared" si="16"/>
        <v>x</v>
      </c>
      <c r="BD9" t="str">
        <f t="shared" si="17"/>
        <v>+</v>
      </c>
      <c r="BE9" s="8">
        <f t="shared" si="18"/>
        <v>64</v>
      </c>
      <c r="BF9" t="s">
        <v>13</v>
      </c>
      <c r="BG9" t="s">
        <v>345</v>
      </c>
    </row>
    <row r="10" spans="2:60" x14ac:dyDescent="0.55000000000000004">
      <c r="B10" s="27">
        <v>9</v>
      </c>
      <c r="C10" s="1" t="s">
        <v>5</v>
      </c>
      <c r="D10" s="51" t="s">
        <v>60</v>
      </c>
      <c r="E10" s="50" t="s">
        <v>348</v>
      </c>
      <c r="F10" s="50" t="str">
        <f t="shared" si="0"/>
        <v>\\(\\quad x^2+18x+81= \\)</v>
      </c>
      <c r="G10" s="50" t="str">
        <f t="shared" si="0"/>
        <v>\\(\\quad (x+9)^2 \\)</v>
      </c>
      <c r="H10" s="50" t="s">
        <v>62</v>
      </c>
      <c r="I10" s="89" t="str">
        <f t="shared" si="1"/>
        <v>INSERT INTO math(tangen,question,answer,editor,date,count) VALUES('m6900','\\(\\quad x^2+18x+81= \\)','\\(\\quad (x+9)^2 \\)','harazono',NOW(),0);</v>
      </c>
      <c r="J10" s="1"/>
      <c r="K10" s="5" t="s">
        <v>251</v>
      </c>
      <c r="L10" t="str">
        <f t="shared" si="2"/>
        <v>+18x+81</v>
      </c>
      <c r="M10" s="4" t="s">
        <v>13</v>
      </c>
      <c r="N10" t="str">
        <f t="shared" si="3"/>
        <v>(x+9)</v>
      </c>
      <c r="O10" t="str">
        <f t="shared" si="4"/>
        <v>^2</v>
      </c>
      <c r="Q10" s="78" t="s">
        <v>229</v>
      </c>
      <c r="R10" t="str">
        <f t="shared" si="5"/>
        <v>x^2+18x+81=</v>
      </c>
      <c r="S10" t="s">
        <v>230</v>
      </c>
      <c r="T10" s="78" t="s">
        <v>229</v>
      </c>
      <c r="U10" t="str">
        <f t="shared" si="6"/>
        <v>(x+9)^2</v>
      </c>
      <c r="V10" t="s">
        <v>230</v>
      </c>
      <c r="W10" t="str">
        <f t="shared" si="19"/>
        <v>\\(\\quad x^2+18x+81= \\)</v>
      </c>
      <c r="X10" t="str">
        <f t="shared" si="20"/>
        <v>\\(\\quad (x+9)^2 \\)</v>
      </c>
      <c r="AL10" s="20" t="str">
        <f t="shared" si="9"/>
        <v>(x</v>
      </c>
      <c r="AM10" t="str">
        <f t="shared" si="10"/>
        <v>+</v>
      </c>
      <c r="AN10">
        <f t="shared" si="11"/>
        <v>9</v>
      </c>
      <c r="AO10" s="20" t="str">
        <f t="shared" si="12"/>
        <v>)</v>
      </c>
      <c r="AP10" s="5" t="str">
        <f t="shared" si="21"/>
        <v/>
      </c>
      <c r="AQ10" t="str">
        <f t="shared" si="22"/>
        <v/>
      </c>
      <c r="AR10" t="str">
        <f t="shared" si="23"/>
        <v/>
      </c>
      <c r="AS10" t="str">
        <f t="shared" si="24"/>
        <v/>
      </c>
      <c r="AT10" s="1">
        <v>9</v>
      </c>
      <c r="AV10" s="1">
        <v>9</v>
      </c>
      <c r="AW10" s="8">
        <f t="shared" si="25"/>
        <v>18</v>
      </c>
      <c r="AX10" s="8">
        <f t="shared" si="26"/>
        <v>81</v>
      </c>
      <c r="AY10" t="str">
        <f t="shared" si="13"/>
        <v>(x+9)</v>
      </c>
      <c r="BA10" t="str">
        <f t="shared" si="14"/>
        <v>+</v>
      </c>
      <c r="BB10" s="7">
        <f t="shared" si="15"/>
        <v>18</v>
      </c>
      <c r="BC10" s="6" t="str">
        <f t="shared" si="16"/>
        <v>x</v>
      </c>
      <c r="BD10" t="str">
        <f t="shared" si="17"/>
        <v>+</v>
      </c>
      <c r="BE10" s="8">
        <f t="shared" si="18"/>
        <v>81</v>
      </c>
      <c r="BF10" t="s">
        <v>13</v>
      </c>
      <c r="BG10" t="s">
        <v>345</v>
      </c>
    </row>
    <row r="11" spans="2:60" x14ac:dyDescent="0.55000000000000004">
      <c r="B11" s="27">
        <v>10</v>
      </c>
      <c r="C11" s="1" t="s">
        <v>5</v>
      </c>
      <c r="D11" s="51" t="s">
        <v>60</v>
      </c>
      <c r="E11" s="50" t="s">
        <v>348</v>
      </c>
      <c r="F11" s="50" t="str">
        <f t="shared" si="0"/>
        <v>\\(\\quad x^2+20x+100= \\)</v>
      </c>
      <c r="G11" s="50" t="str">
        <f t="shared" si="0"/>
        <v>\\(\\quad (x+10)^2 \\)</v>
      </c>
      <c r="H11" s="50" t="s">
        <v>62</v>
      </c>
      <c r="I11" s="89" t="str">
        <f t="shared" si="1"/>
        <v>INSERT INTO math(tangen,question,answer,editor,date,count) VALUES('m6900','\\(\\quad x^2+20x+100= \\)','\\(\\quad (x+10)^2 \\)','harazono',NOW(),0);</v>
      </c>
      <c r="J11" s="1"/>
      <c r="K11" s="5" t="s">
        <v>251</v>
      </c>
      <c r="L11" t="str">
        <f t="shared" si="2"/>
        <v>+20x+100</v>
      </c>
      <c r="M11" s="4" t="s">
        <v>13</v>
      </c>
      <c r="N11" t="str">
        <f t="shared" si="3"/>
        <v>(x+10)</v>
      </c>
      <c r="O11" t="str">
        <f t="shared" si="4"/>
        <v>^2</v>
      </c>
      <c r="Q11" s="78" t="s">
        <v>229</v>
      </c>
      <c r="R11" t="str">
        <f t="shared" si="5"/>
        <v>x^2+20x+100=</v>
      </c>
      <c r="S11" t="s">
        <v>230</v>
      </c>
      <c r="T11" s="78" t="s">
        <v>229</v>
      </c>
      <c r="U11" t="str">
        <f t="shared" si="6"/>
        <v>(x+10)^2</v>
      </c>
      <c r="V11" t="s">
        <v>230</v>
      </c>
      <c r="W11" t="str">
        <f t="shared" si="19"/>
        <v>\\(\\quad x^2+20x+100= \\)</v>
      </c>
      <c r="X11" t="str">
        <f t="shared" si="20"/>
        <v>\\(\\quad (x+10)^2 \\)</v>
      </c>
      <c r="AL11" s="20" t="str">
        <f t="shared" si="9"/>
        <v>(x</v>
      </c>
      <c r="AM11" t="str">
        <f t="shared" si="10"/>
        <v>+</v>
      </c>
      <c r="AN11">
        <f t="shared" si="11"/>
        <v>10</v>
      </c>
      <c r="AO11" s="20" t="str">
        <f t="shared" si="12"/>
        <v>)</v>
      </c>
      <c r="AP11" s="5" t="str">
        <f t="shared" si="21"/>
        <v/>
      </c>
      <c r="AQ11" t="str">
        <f t="shared" si="22"/>
        <v/>
      </c>
      <c r="AR11" t="str">
        <f t="shared" si="23"/>
        <v/>
      </c>
      <c r="AS11" t="str">
        <f t="shared" si="24"/>
        <v/>
      </c>
      <c r="AT11" s="1">
        <v>10</v>
      </c>
      <c r="AV11" s="1">
        <v>10</v>
      </c>
      <c r="AW11" s="8">
        <f t="shared" si="25"/>
        <v>20</v>
      </c>
      <c r="AX11" s="8">
        <f t="shared" si="26"/>
        <v>100</v>
      </c>
      <c r="AY11" t="str">
        <f t="shared" si="13"/>
        <v>(x+10)</v>
      </c>
      <c r="BA11" t="str">
        <f t="shared" si="14"/>
        <v>+</v>
      </c>
      <c r="BB11" s="7">
        <f t="shared" si="15"/>
        <v>20</v>
      </c>
      <c r="BC11" s="6" t="str">
        <f t="shared" si="16"/>
        <v>x</v>
      </c>
      <c r="BD11" t="str">
        <f t="shared" si="17"/>
        <v>+</v>
      </c>
      <c r="BE11" s="8">
        <f t="shared" si="18"/>
        <v>100</v>
      </c>
      <c r="BF11" t="s">
        <v>13</v>
      </c>
      <c r="BG11" t="s">
        <v>345</v>
      </c>
    </row>
    <row r="12" spans="2:60" x14ac:dyDescent="0.55000000000000004">
      <c r="B12" s="27">
        <v>11</v>
      </c>
      <c r="C12" s="1" t="s">
        <v>5</v>
      </c>
      <c r="D12" s="51" t="s">
        <v>60</v>
      </c>
      <c r="E12" s="50" t="s">
        <v>348</v>
      </c>
      <c r="F12" s="50" t="str">
        <f t="shared" si="0"/>
        <v>\\(\\quad x^2-20x+100= \\)</v>
      </c>
      <c r="G12" s="50" t="str">
        <f t="shared" si="0"/>
        <v>\\(\\quad (x-10)^2 \\)</v>
      </c>
      <c r="H12" s="50" t="s">
        <v>62</v>
      </c>
      <c r="I12" s="89" t="str">
        <f t="shared" si="1"/>
        <v>INSERT INTO math(tangen,question,answer,editor,date,count) VALUES('m6900','\\(\\quad x^2-20x+100= \\)','\\(\\quad (x-10)^2 \\)','harazono',NOW(),0);</v>
      </c>
      <c r="J12" s="1"/>
      <c r="K12" s="5" t="s">
        <v>251</v>
      </c>
      <c r="L12" t="str">
        <f t="shared" si="2"/>
        <v>-20x+100</v>
      </c>
      <c r="M12" s="4" t="s">
        <v>13</v>
      </c>
      <c r="N12" t="str">
        <f t="shared" si="3"/>
        <v>(x-10)</v>
      </c>
      <c r="O12" t="str">
        <f t="shared" si="4"/>
        <v>^2</v>
      </c>
      <c r="Q12" s="78" t="s">
        <v>229</v>
      </c>
      <c r="R12" t="str">
        <f t="shared" si="5"/>
        <v>x^2-20x+100=</v>
      </c>
      <c r="S12" t="s">
        <v>230</v>
      </c>
      <c r="T12" s="78" t="s">
        <v>229</v>
      </c>
      <c r="U12" t="str">
        <f t="shared" si="6"/>
        <v>(x-10)^2</v>
      </c>
      <c r="V12" t="s">
        <v>230</v>
      </c>
      <c r="W12" t="str">
        <f t="shared" si="19"/>
        <v>\\(\\quad x^2-20x+100= \\)</v>
      </c>
      <c r="X12" t="str">
        <f t="shared" si="20"/>
        <v>\\(\\quad (x-10)^2 \\)</v>
      </c>
      <c r="AL12" s="20" t="str">
        <f t="shared" si="9"/>
        <v>(x</v>
      </c>
      <c r="AM12" t="str">
        <f t="shared" si="10"/>
        <v>-</v>
      </c>
      <c r="AN12">
        <f t="shared" si="11"/>
        <v>10</v>
      </c>
      <c r="AO12" s="20" t="str">
        <f t="shared" si="12"/>
        <v>)</v>
      </c>
      <c r="AP12" s="5" t="str">
        <f t="shared" si="21"/>
        <v/>
      </c>
      <c r="AQ12" t="str">
        <f t="shared" si="22"/>
        <v/>
      </c>
      <c r="AR12" t="str">
        <f t="shared" si="23"/>
        <v/>
      </c>
      <c r="AS12" t="str">
        <f t="shared" si="24"/>
        <v/>
      </c>
      <c r="AT12" s="1">
        <v>-10</v>
      </c>
      <c r="AV12" s="1">
        <v>-10</v>
      </c>
      <c r="AW12" s="8">
        <f t="shared" si="25"/>
        <v>-20</v>
      </c>
      <c r="AX12" s="8">
        <f t="shared" si="26"/>
        <v>100</v>
      </c>
      <c r="AY12" t="str">
        <f t="shared" si="13"/>
        <v>(x-10)</v>
      </c>
      <c r="BA12" t="str">
        <f t="shared" si="14"/>
        <v>-</v>
      </c>
      <c r="BB12" s="7">
        <f t="shared" si="15"/>
        <v>20</v>
      </c>
      <c r="BC12" s="6" t="str">
        <f t="shared" si="16"/>
        <v>x</v>
      </c>
      <c r="BD12" t="str">
        <f t="shared" si="17"/>
        <v>+</v>
      </c>
      <c r="BE12" s="8">
        <f t="shared" si="18"/>
        <v>100</v>
      </c>
      <c r="BF12" t="s">
        <v>13</v>
      </c>
      <c r="BG12" t="s">
        <v>345</v>
      </c>
    </row>
    <row r="13" spans="2:60" x14ac:dyDescent="0.55000000000000004">
      <c r="B13" s="27">
        <v>12</v>
      </c>
      <c r="C13" s="1" t="s">
        <v>5</v>
      </c>
      <c r="D13" s="51" t="s">
        <v>60</v>
      </c>
      <c r="E13" s="50" t="s">
        <v>348</v>
      </c>
      <c r="F13" s="50" t="str">
        <f t="shared" si="0"/>
        <v>\\(\\quad x^2-18x+81= \\)</v>
      </c>
      <c r="G13" s="50" t="str">
        <f t="shared" si="0"/>
        <v>\\(\\quad (x-9)^2 \\)</v>
      </c>
      <c r="H13" s="50" t="s">
        <v>62</v>
      </c>
      <c r="I13" s="89" t="str">
        <f t="shared" si="1"/>
        <v>INSERT INTO math(tangen,question,answer,editor,date,count) VALUES('m6900','\\(\\quad x^2-18x+81= \\)','\\(\\quad (x-9)^2 \\)','harazono',NOW(),0);</v>
      </c>
      <c r="J13" s="1"/>
      <c r="K13" s="5" t="s">
        <v>251</v>
      </c>
      <c r="L13" t="str">
        <f t="shared" si="2"/>
        <v>-18x+81</v>
      </c>
      <c r="M13" s="4" t="s">
        <v>13</v>
      </c>
      <c r="N13" t="str">
        <f t="shared" si="3"/>
        <v>(x-9)</v>
      </c>
      <c r="O13" t="str">
        <f t="shared" si="4"/>
        <v>^2</v>
      </c>
      <c r="Q13" s="78" t="s">
        <v>229</v>
      </c>
      <c r="R13" t="str">
        <f t="shared" si="5"/>
        <v>x^2-18x+81=</v>
      </c>
      <c r="S13" t="s">
        <v>230</v>
      </c>
      <c r="T13" s="78" t="s">
        <v>229</v>
      </c>
      <c r="U13" t="str">
        <f t="shared" si="6"/>
        <v>(x-9)^2</v>
      </c>
      <c r="V13" t="s">
        <v>230</v>
      </c>
      <c r="W13" t="str">
        <f t="shared" si="19"/>
        <v>\\(\\quad x^2-18x+81= \\)</v>
      </c>
      <c r="X13" t="str">
        <f t="shared" si="20"/>
        <v>\\(\\quad (x-9)^2 \\)</v>
      </c>
      <c r="AL13" s="20" t="str">
        <f t="shared" si="9"/>
        <v>(x</v>
      </c>
      <c r="AM13" t="str">
        <f t="shared" si="10"/>
        <v>-</v>
      </c>
      <c r="AN13">
        <f t="shared" si="11"/>
        <v>9</v>
      </c>
      <c r="AO13" s="20" t="str">
        <f t="shared" si="12"/>
        <v>)</v>
      </c>
      <c r="AP13" s="5" t="str">
        <f t="shared" si="21"/>
        <v/>
      </c>
      <c r="AQ13" t="str">
        <f t="shared" si="22"/>
        <v/>
      </c>
      <c r="AR13" t="str">
        <f t="shared" si="23"/>
        <v/>
      </c>
      <c r="AS13" t="str">
        <f t="shared" si="24"/>
        <v/>
      </c>
      <c r="AT13" s="1">
        <v>-9</v>
      </c>
      <c r="AV13" s="1">
        <v>-9</v>
      </c>
      <c r="AW13" s="8">
        <f t="shared" si="25"/>
        <v>-18</v>
      </c>
      <c r="AX13" s="8">
        <f t="shared" si="26"/>
        <v>81</v>
      </c>
      <c r="AY13" t="str">
        <f t="shared" si="13"/>
        <v>(x-9)</v>
      </c>
      <c r="BA13" t="str">
        <f t="shared" si="14"/>
        <v>-</v>
      </c>
      <c r="BB13" s="7">
        <f t="shared" si="15"/>
        <v>18</v>
      </c>
      <c r="BC13" s="6" t="str">
        <f t="shared" si="16"/>
        <v>x</v>
      </c>
      <c r="BD13" t="str">
        <f t="shared" si="17"/>
        <v>+</v>
      </c>
      <c r="BE13" s="8">
        <f t="shared" si="18"/>
        <v>81</v>
      </c>
      <c r="BF13" t="s">
        <v>13</v>
      </c>
      <c r="BG13" t="s">
        <v>345</v>
      </c>
    </row>
    <row r="14" spans="2:60" x14ac:dyDescent="0.55000000000000004">
      <c r="B14" s="27">
        <v>13</v>
      </c>
      <c r="C14" s="1" t="s">
        <v>5</v>
      </c>
      <c r="D14" s="51" t="s">
        <v>60</v>
      </c>
      <c r="E14" s="50" t="s">
        <v>348</v>
      </c>
      <c r="F14" s="50" t="str">
        <f t="shared" si="0"/>
        <v>\\(\\quad x^2-16x+64= \\)</v>
      </c>
      <c r="G14" s="50" t="str">
        <f t="shared" si="0"/>
        <v>\\(\\quad (x-8)^2 \\)</v>
      </c>
      <c r="H14" s="50" t="s">
        <v>62</v>
      </c>
      <c r="I14" s="89" t="str">
        <f t="shared" si="1"/>
        <v>INSERT INTO math(tangen,question,answer,editor,date,count) VALUES('m6900','\\(\\quad x^2-16x+64= \\)','\\(\\quad (x-8)^2 \\)','harazono',NOW(),0);</v>
      </c>
      <c r="J14" s="1"/>
      <c r="K14" s="5" t="s">
        <v>251</v>
      </c>
      <c r="L14" t="str">
        <f t="shared" si="2"/>
        <v>-16x+64</v>
      </c>
      <c r="M14" s="4" t="s">
        <v>13</v>
      </c>
      <c r="N14" t="str">
        <f t="shared" si="3"/>
        <v>(x-8)</v>
      </c>
      <c r="O14" t="str">
        <f t="shared" si="4"/>
        <v>^2</v>
      </c>
      <c r="Q14" s="78" t="s">
        <v>229</v>
      </c>
      <c r="R14" t="str">
        <f t="shared" si="5"/>
        <v>x^2-16x+64=</v>
      </c>
      <c r="S14" t="s">
        <v>230</v>
      </c>
      <c r="T14" s="78" t="s">
        <v>229</v>
      </c>
      <c r="U14" t="str">
        <f t="shared" si="6"/>
        <v>(x-8)^2</v>
      </c>
      <c r="V14" t="s">
        <v>230</v>
      </c>
      <c r="W14" t="str">
        <f t="shared" si="19"/>
        <v>\\(\\quad x^2-16x+64= \\)</v>
      </c>
      <c r="X14" t="str">
        <f t="shared" si="20"/>
        <v>\\(\\quad (x-8)^2 \\)</v>
      </c>
      <c r="AL14" s="20" t="str">
        <f t="shared" si="9"/>
        <v>(x</v>
      </c>
      <c r="AM14" t="str">
        <f t="shared" si="10"/>
        <v>-</v>
      </c>
      <c r="AN14">
        <f t="shared" si="11"/>
        <v>8</v>
      </c>
      <c r="AO14" s="20" t="str">
        <f t="shared" si="12"/>
        <v>)</v>
      </c>
      <c r="AP14" s="5" t="str">
        <f t="shared" si="21"/>
        <v/>
      </c>
      <c r="AQ14" t="str">
        <f t="shared" si="22"/>
        <v/>
      </c>
      <c r="AR14" t="str">
        <f t="shared" si="23"/>
        <v/>
      </c>
      <c r="AS14" t="str">
        <f t="shared" si="24"/>
        <v/>
      </c>
      <c r="AT14" s="1">
        <v>-8</v>
      </c>
      <c r="AV14" s="1">
        <v>-8</v>
      </c>
      <c r="AW14" s="8">
        <f t="shared" si="25"/>
        <v>-16</v>
      </c>
      <c r="AX14" s="8">
        <f t="shared" si="26"/>
        <v>64</v>
      </c>
      <c r="AY14" t="str">
        <f t="shared" si="13"/>
        <v>(x-8)</v>
      </c>
      <c r="BA14" t="str">
        <f t="shared" si="14"/>
        <v>-</v>
      </c>
      <c r="BB14" s="7">
        <f t="shared" si="15"/>
        <v>16</v>
      </c>
      <c r="BC14" s="6" t="str">
        <f t="shared" si="16"/>
        <v>x</v>
      </c>
      <c r="BD14" t="str">
        <f t="shared" si="17"/>
        <v>+</v>
      </c>
      <c r="BE14" s="8">
        <f t="shared" si="18"/>
        <v>64</v>
      </c>
      <c r="BF14" t="s">
        <v>13</v>
      </c>
      <c r="BG14" t="s">
        <v>345</v>
      </c>
    </row>
    <row r="15" spans="2:60" x14ac:dyDescent="0.55000000000000004">
      <c r="B15" s="27">
        <v>14</v>
      </c>
      <c r="C15" s="1" t="s">
        <v>5</v>
      </c>
      <c r="D15" s="51" t="s">
        <v>60</v>
      </c>
      <c r="E15" s="50" t="s">
        <v>348</v>
      </c>
      <c r="F15" s="50" t="str">
        <f t="shared" si="0"/>
        <v>\\(\\quad x^2-14x+49= \\)</v>
      </c>
      <c r="G15" s="50" t="str">
        <f t="shared" si="0"/>
        <v>\\(\\quad (x-7)^2 \\)</v>
      </c>
      <c r="H15" s="50" t="s">
        <v>62</v>
      </c>
      <c r="I15" s="89" t="str">
        <f t="shared" si="1"/>
        <v>INSERT INTO math(tangen,question,answer,editor,date,count) VALUES('m6900','\\(\\quad x^2-14x+49= \\)','\\(\\quad (x-7)^2 \\)','harazono',NOW(),0);</v>
      </c>
      <c r="J15" s="1"/>
      <c r="K15" s="5" t="s">
        <v>251</v>
      </c>
      <c r="L15" t="str">
        <f t="shared" si="2"/>
        <v>-14x+49</v>
      </c>
      <c r="M15" s="4" t="s">
        <v>13</v>
      </c>
      <c r="N15" t="str">
        <f t="shared" si="3"/>
        <v>(x-7)</v>
      </c>
      <c r="O15" t="str">
        <f t="shared" si="4"/>
        <v>^2</v>
      </c>
      <c r="Q15" s="78" t="s">
        <v>229</v>
      </c>
      <c r="R15" t="str">
        <f t="shared" si="5"/>
        <v>x^2-14x+49=</v>
      </c>
      <c r="S15" t="s">
        <v>230</v>
      </c>
      <c r="T15" s="78" t="s">
        <v>229</v>
      </c>
      <c r="U15" t="str">
        <f t="shared" si="6"/>
        <v>(x-7)^2</v>
      </c>
      <c r="V15" t="s">
        <v>230</v>
      </c>
      <c r="W15" t="str">
        <f t="shared" si="19"/>
        <v>\\(\\quad x^2-14x+49= \\)</v>
      </c>
      <c r="X15" t="str">
        <f t="shared" si="20"/>
        <v>\\(\\quad (x-7)^2 \\)</v>
      </c>
      <c r="AL15" s="20" t="str">
        <f t="shared" si="9"/>
        <v>(x</v>
      </c>
      <c r="AM15" t="str">
        <f t="shared" si="10"/>
        <v>-</v>
      </c>
      <c r="AN15">
        <f t="shared" si="11"/>
        <v>7</v>
      </c>
      <c r="AO15" s="20" t="str">
        <f t="shared" si="12"/>
        <v>)</v>
      </c>
      <c r="AP15" s="5" t="str">
        <f t="shared" si="21"/>
        <v/>
      </c>
      <c r="AQ15" t="str">
        <f t="shared" si="22"/>
        <v/>
      </c>
      <c r="AR15" t="str">
        <f t="shared" si="23"/>
        <v/>
      </c>
      <c r="AS15" t="str">
        <f t="shared" si="24"/>
        <v/>
      </c>
      <c r="AT15" s="1">
        <v>-7</v>
      </c>
      <c r="AV15" s="1">
        <v>-7</v>
      </c>
      <c r="AW15" s="8">
        <f t="shared" si="25"/>
        <v>-14</v>
      </c>
      <c r="AX15" s="8">
        <f t="shared" si="26"/>
        <v>49</v>
      </c>
      <c r="AY15" t="str">
        <f t="shared" si="13"/>
        <v>(x-7)</v>
      </c>
      <c r="BA15" t="str">
        <f t="shared" si="14"/>
        <v>-</v>
      </c>
      <c r="BB15" s="7">
        <f t="shared" si="15"/>
        <v>14</v>
      </c>
      <c r="BC15" s="6" t="str">
        <f t="shared" si="16"/>
        <v>x</v>
      </c>
      <c r="BD15" t="str">
        <f t="shared" si="17"/>
        <v>+</v>
      </c>
      <c r="BE15" s="8">
        <f t="shared" si="18"/>
        <v>49</v>
      </c>
      <c r="BF15" t="s">
        <v>13</v>
      </c>
      <c r="BG15" t="s">
        <v>345</v>
      </c>
    </row>
    <row r="16" spans="2:60" x14ac:dyDescent="0.55000000000000004">
      <c r="B16" s="27">
        <v>15</v>
      </c>
      <c r="C16" s="1" t="s">
        <v>5</v>
      </c>
      <c r="D16" s="51" t="s">
        <v>60</v>
      </c>
      <c r="E16" s="50" t="s">
        <v>348</v>
      </c>
      <c r="F16" s="50" t="str">
        <f t="shared" si="0"/>
        <v>\\(\\quad x^2-12x+36= \\)</v>
      </c>
      <c r="G16" s="50" t="str">
        <f t="shared" si="0"/>
        <v>\\(\\quad (x-6)^2 \\)</v>
      </c>
      <c r="H16" s="50" t="s">
        <v>62</v>
      </c>
      <c r="I16" s="89" t="str">
        <f t="shared" si="1"/>
        <v>INSERT INTO math(tangen,question,answer,editor,date,count) VALUES('m6900','\\(\\quad x^2-12x+36= \\)','\\(\\quad (x-6)^2 \\)','harazono',NOW(),0);</v>
      </c>
      <c r="J16" s="1"/>
      <c r="K16" s="5" t="s">
        <v>251</v>
      </c>
      <c r="L16" t="str">
        <f t="shared" si="2"/>
        <v>-12x+36</v>
      </c>
      <c r="M16" s="4" t="s">
        <v>13</v>
      </c>
      <c r="N16" t="str">
        <f t="shared" si="3"/>
        <v>(x-6)</v>
      </c>
      <c r="O16" t="str">
        <f t="shared" si="4"/>
        <v>^2</v>
      </c>
      <c r="Q16" s="78" t="s">
        <v>229</v>
      </c>
      <c r="R16" t="str">
        <f t="shared" si="5"/>
        <v>x^2-12x+36=</v>
      </c>
      <c r="S16" t="s">
        <v>230</v>
      </c>
      <c r="T16" s="78" t="s">
        <v>229</v>
      </c>
      <c r="U16" t="str">
        <f t="shared" si="6"/>
        <v>(x-6)^2</v>
      </c>
      <c r="V16" t="s">
        <v>230</v>
      </c>
      <c r="W16" t="str">
        <f t="shared" si="19"/>
        <v>\\(\\quad x^2-12x+36= \\)</v>
      </c>
      <c r="X16" t="str">
        <f t="shared" si="20"/>
        <v>\\(\\quad (x-6)^2 \\)</v>
      </c>
      <c r="AL16" s="20" t="str">
        <f t="shared" si="9"/>
        <v>(x</v>
      </c>
      <c r="AM16" t="str">
        <f t="shared" si="10"/>
        <v>-</v>
      </c>
      <c r="AN16">
        <f t="shared" si="11"/>
        <v>6</v>
      </c>
      <c r="AO16" s="20" t="str">
        <f t="shared" si="12"/>
        <v>)</v>
      </c>
      <c r="AP16" s="5" t="str">
        <f t="shared" si="21"/>
        <v/>
      </c>
      <c r="AQ16" t="str">
        <f t="shared" si="22"/>
        <v/>
      </c>
      <c r="AR16" t="str">
        <f t="shared" si="23"/>
        <v/>
      </c>
      <c r="AS16" t="str">
        <f t="shared" si="24"/>
        <v/>
      </c>
      <c r="AT16" s="1">
        <v>-6</v>
      </c>
      <c r="AV16" s="1">
        <v>-6</v>
      </c>
      <c r="AW16" s="8">
        <f t="shared" si="25"/>
        <v>-12</v>
      </c>
      <c r="AX16" s="8">
        <f t="shared" si="26"/>
        <v>36</v>
      </c>
      <c r="AY16" t="str">
        <f t="shared" si="13"/>
        <v>(x-6)</v>
      </c>
      <c r="BA16" t="str">
        <f t="shared" si="14"/>
        <v>-</v>
      </c>
      <c r="BB16" s="7">
        <f t="shared" si="15"/>
        <v>12</v>
      </c>
      <c r="BC16" s="6" t="str">
        <f t="shared" si="16"/>
        <v>x</v>
      </c>
      <c r="BD16" t="str">
        <f t="shared" si="17"/>
        <v>+</v>
      </c>
      <c r="BE16" s="8">
        <f t="shared" si="18"/>
        <v>36</v>
      </c>
      <c r="BF16" t="s">
        <v>13</v>
      </c>
      <c r="BG16" t="s">
        <v>345</v>
      </c>
    </row>
    <row r="17" spans="2:59" x14ac:dyDescent="0.55000000000000004">
      <c r="B17" s="27">
        <v>16</v>
      </c>
      <c r="C17" s="1" t="s">
        <v>5</v>
      </c>
      <c r="D17" s="51" t="s">
        <v>60</v>
      </c>
      <c r="E17" s="50" t="s">
        <v>348</v>
      </c>
      <c r="F17" s="50" t="str">
        <f t="shared" si="0"/>
        <v>\\(\\quad x^2-10x+25= \\)</v>
      </c>
      <c r="G17" s="50" t="str">
        <f t="shared" si="0"/>
        <v>\\(\\quad (x-5)^2 \\)</v>
      </c>
      <c r="H17" s="50" t="s">
        <v>62</v>
      </c>
      <c r="I17" s="89" t="str">
        <f t="shared" si="1"/>
        <v>INSERT INTO math(tangen,question,answer,editor,date,count) VALUES('m6900','\\(\\quad x^2-10x+25= \\)','\\(\\quad (x-5)^2 \\)','harazono',NOW(),0);</v>
      </c>
      <c r="J17" s="1"/>
      <c r="K17" s="5" t="s">
        <v>251</v>
      </c>
      <c r="L17" t="str">
        <f t="shared" si="2"/>
        <v>-10x+25</v>
      </c>
      <c r="M17" s="4" t="s">
        <v>13</v>
      </c>
      <c r="N17" t="str">
        <f t="shared" si="3"/>
        <v>(x-5)</v>
      </c>
      <c r="O17" t="str">
        <f t="shared" si="4"/>
        <v>^2</v>
      </c>
      <c r="Q17" s="78" t="s">
        <v>229</v>
      </c>
      <c r="R17" t="str">
        <f t="shared" si="5"/>
        <v>x^2-10x+25=</v>
      </c>
      <c r="S17" t="s">
        <v>230</v>
      </c>
      <c r="T17" s="78" t="s">
        <v>229</v>
      </c>
      <c r="U17" t="str">
        <f t="shared" si="6"/>
        <v>(x-5)^2</v>
      </c>
      <c r="V17" t="s">
        <v>230</v>
      </c>
      <c r="W17" t="str">
        <f t="shared" si="19"/>
        <v>\\(\\quad x^2-10x+25= \\)</v>
      </c>
      <c r="X17" t="str">
        <f t="shared" si="20"/>
        <v>\\(\\quad (x-5)^2 \\)</v>
      </c>
      <c r="AL17" s="20" t="str">
        <f t="shared" si="9"/>
        <v>(x</v>
      </c>
      <c r="AM17" t="str">
        <f t="shared" si="10"/>
        <v>-</v>
      </c>
      <c r="AN17">
        <f t="shared" si="11"/>
        <v>5</v>
      </c>
      <c r="AO17" s="20" t="str">
        <f t="shared" si="12"/>
        <v>)</v>
      </c>
      <c r="AP17" s="5" t="str">
        <f t="shared" si="21"/>
        <v/>
      </c>
      <c r="AQ17" t="str">
        <f t="shared" si="22"/>
        <v/>
      </c>
      <c r="AR17" t="str">
        <f t="shared" si="23"/>
        <v/>
      </c>
      <c r="AS17" t="str">
        <f t="shared" si="24"/>
        <v/>
      </c>
      <c r="AT17" s="1">
        <v>-5</v>
      </c>
      <c r="AV17" s="1">
        <v>-5</v>
      </c>
      <c r="AW17" s="8">
        <f t="shared" si="25"/>
        <v>-10</v>
      </c>
      <c r="AX17" s="8">
        <f t="shared" si="26"/>
        <v>25</v>
      </c>
      <c r="AY17" t="str">
        <f t="shared" si="13"/>
        <v>(x-5)</v>
      </c>
      <c r="BA17" t="str">
        <f t="shared" si="14"/>
        <v>-</v>
      </c>
      <c r="BB17" s="7">
        <f t="shared" si="15"/>
        <v>10</v>
      </c>
      <c r="BC17" s="6" t="str">
        <f t="shared" si="16"/>
        <v>x</v>
      </c>
      <c r="BD17" t="str">
        <f t="shared" si="17"/>
        <v>+</v>
      </c>
      <c r="BE17" s="8">
        <f t="shared" si="18"/>
        <v>25</v>
      </c>
      <c r="BF17" t="s">
        <v>13</v>
      </c>
      <c r="BG17" t="s">
        <v>345</v>
      </c>
    </row>
    <row r="18" spans="2:59" x14ac:dyDescent="0.55000000000000004">
      <c r="B18" s="27">
        <v>17</v>
      </c>
      <c r="C18" s="1" t="s">
        <v>5</v>
      </c>
      <c r="D18" s="51" t="s">
        <v>60</v>
      </c>
      <c r="E18" s="50" t="s">
        <v>348</v>
      </c>
      <c r="F18" s="50" t="str">
        <f t="shared" ref="F18:G47" si="27">W18</f>
        <v>\\(\\quad x^2-8x+16= \\)</v>
      </c>
      <c r="G18" s="50" t="str">
        <f t="shared" si="27"/>
        <v>\\(\\quad (x-4)^2 \\)</v>
      </c>
      <c r="H18" s="50" t="s">
        <v>62</v>
      </c>
      <c r="I18" s="89" t="str">
        <f t="shared" si="1"/>
        <v>INSERT INTO math(tangen,question,answer,editor,date,count) VALUES('m6900','\\(\\quad x^2-8x+16= \\)','\\(\\quad (x-4)^2 \\)','harazono',NOW(),0);</v>
      </c>
      <c r="J18" s="1"/>
      <c r="K18" s="5" t="s">
        <v>251</v>
      </c>
      <c r="L18" t="str">
        <f t="shared" si="2"/>
        <v>-8x+16</v>
      </c>
      <c r="M18" s="4" t="s">
        <v>13</v>
      </c>
      <c r="N18" t="str">
        <f t="shared" si="3"/>
        <v>(x-4)</v>
      </c>
      <c r="O18" t="str">
        <f t="shared" si="4"/>
        <v>^2</v>
      </c>
      <c r="Q18" s="78" t="s">
        <v>229</v>
      </c>
      <c r="R18" t="str">
        <f t="shared" si="5"/>
        <v>x^2-8x+16=</v>
      </c>
      <c r="S18" t="s">
        <v>230</v>
      </c>
      <c r="T18" s="78" t="s">
        <v>229</v>
      </c>
      <c r="U18" t="str">
        <f t="shared" si="6"/>
        <v>(x-4)^2</v>
      </c>
      <c r="V18" t="s">
        <v>230</v>
      </c>
      <c r="W18" t="str">
        <f t="shared" si="19"/>
        <v>\\(\\quad x^2-8x+16= \\)</v>
      </c>
      <c r="X18" t="str">
        <f t="shared" si="20"/>
        <v>\\(\\quad (x-4)^2 \\)</v>
      </c>
      <c r="AL18" s="20" t="str">
        <f t="shared" si="9"/>
        <v>(x</v>
      </c>
      <c r="AM18" t="str">
        <f t="shared" si="10"/>
        <v>-</v>
      </c>
      <c r="AN18">
        <f t="shared" si="11"/>
        <v>4</v>
      </c>
      <c r="AO18" s="20" t="str">
        <f t="shared" si="12"/>
        <v>)</v>
      </c>
      <c r="AP18" s="5" t="str">
        <f t="shared" si="21"/>
        <v/>
      </c>
      <c r="AQ18" t="str">
        <f t="shared" si="22"/>
        <v/>
      </c>
      <c r="AR18" t="str">
        <f t="shared" si="23"/>
        <v/>
      </c>
      <c r="AS18" t="str">
        <f t="shared" si="24"/>
        <v/>
      </c>
      <c r="AT18" s="1">
        <v>-4</v>
      </c>
      <c r="AV18" s="1">
        <v>-4</v>
      </c>
      <c r="AW18" s="8">
        <f t="shared" si="25"/>
        <v>-8</v>
      </c>
      <c r="AX18" s="8">
        <f t="shared" si="26"/>
        <v>16</v>
      </c>
      <c r="AY18" t="str">
        <f t="shared" si="13"/>
        <v>(x-4)</v>
      </c>
      <c r="BA18" t="str">
        <f t="shared" si="14"/>
        <v>-</v>
      </c>
      <c r="BB18" s="7">
        <f t="shared" si="15"/>
        <v>8</v>
      </c>
      <c r="BC18" s="6" t="str">
        <f t="shared" si="16"/>
        <v>x</v>
      </c>
      <c r="BD18" t="str">
        <f t="shared" si="17"/>
        <v>+</v>
      </c>
      <c r="BE18" s="8">
        <f t="shared" si="18"/>
        <v>16</v>
      </c>
      <c r="BF18" t="s">
        <v>13</v>
      </c>
      <c r="BG18" t="s">
        <v>345</v>
      </c>
    </row>
    <row r="19" spans="2:59" x14ac:dyDescent="0.55000000000000004">
      <c r="B19" s="27">
        <v>18</v>
      </c>
      <c r="C19" s="1" t="s">
        <v>5</v>
      </c>
      <c r="D19" s="51" t="s">
        <v>60</v>
      </c>
      <c r="E19" s="50" t="s">
        <v>348</v>
      </c>
      <c r="F19" s="50" t="str">
        <f t="shared" si="27"/>
        <v>\\(\\quad x^2-6x+9= \\)</v>
      </c>
      <c r="G19" s="50" t="str">
        <f t="shared" si="27"/>
        <v>\\(\\quad (x-3)^2 \\)</v>
      </c>
      <c r="H19" s="50" t="s">
        <v>62</v>
      </c>
      <c r="I19" s="89" t="str">
        <f t="shared" si="1"/>
        <v>INSERT INTO math(tangen,question,answer,editor,date,count) VALUES('m6900','\\(\\quad x^2-6x+9= \\)','\\(\\quad (x-3)^2 \\)','harazono',NOW(),0);</v>
      </c>
      <c r="J19" s="1"/>
      <c r="K19" s="5" t="s">
        <v>251</v>
      </c>
      <c r="L19" t="str">
        <f t="shared" si="2"/>
        <v>-6x+9</v>
      </c>
      <c r="M19" s="4" t="s">
        <v>13</v>
      </c>
      <c r="N19" t="str">
        <f t="shared" si="3"/>
        <v>(x-3)</v>
      </c>
      <c r="O19" t="str">
        <f t="shared" si="4"/>
        <v>^2</v>
      </c>
      <c r="Q19" s="78" t="s">
        <v>229</v>
      </c>
      <c r="R19" t="str">
        <f t="shared" si="5"/>
        <v>x^2-6x+9=</v>
      </c>
      <c r="S19" t="s">
        <v>230</v>
      </c>
      <c r="T19" s="78" t="s">
        <v>229</v>
      </c>
      <c r="U19" t="str">
        <f t="shared" si="6"/>
        <v>(x-3)^2</v>
      </c>
      <c r="V19" t="s">
        <v>230</v>
      </c>
      <c r="W19" t="str">
        <f t="shared" si="19"/>
        <v>\\(\\quad x^2-6x+9= \\)</v>
      </c>
      <c r="X19" t="str">
        <f t="shared" si="20"/>
        <v>\\(\\quad (x-3)^2 \\)</v>
      </c>
      <c r="AL19" s="20" t="str">
        <f t="shared" si="9"/>
        <v>(x</v>
      </c>
      <c r="AM19" t="str">
        <f t="shared" si="10"/>
        <v>-</v>
      </c>
      <c r="AN19">
        <f t="shared" si="11"/>
        <v>3</v>
      </c>
      <c r="AO19" s="20" t="str">
        <f t="shared" si="12"/>
        <v>)</v>
      </c>
      <c r="AP19" s="5" t="str">
        <f t="shared" si="21"/>
        <v/>
      </c>
      <c r="AQ19" t="str">
        <f t="shared" si="22"/>
        <v/>
      </c>
      <c r="AR19" t="str">
        <f t="shared" si="23"/>
        <v/>
      </c>
      <c r="AS19" t="str">
        <f t="shared" si="24"/>
        <v/>
      </c>
      <c r="AT19" s="1">
        <v>-3</v>
      </c>
      <c r="AV19" s="1">
        <v>-3</v>
      </c>
      <c r="AW19" s="8">
        <f t="shared" si="25"/>
        <v>-6</v>
      </c>
      <c r="AX19" s="8">
        <f t="shared" si="26"/>
        <v>9</v>
      </c>
      <c r="AY19" t="str">
        <f t="shared" si="13"/>
        <v>(x-3)</v>
      </c>
      <c r="BA19" t="str">
        <f t="shared" si="14"/>
        <v>-</v>
      </c>
      <c r="BB19" s="7">
        <f t="shared" si="15"/>
        <v>6</v>
      </c>
      <c r="BC19" s="6" t="str">
        <f t="shared" si="16"/>
        <v>x</v>
      </c>
      <c r="BD19" t="str">
        <f t="shared" si="17"/>
        <v>+</v>
      </c>
      <c r="BE19" s="8">
        <f t="shared" si="18"/>
        <v>9</v>
      </c>
      <c r="BF19" t="s">
        <v>13</v>
      </c>
      <c r="BG19" t="s">
        <v>345</v>
      </c>
    </row>
    <row r="20" spans="2:59" x14ac:dyDescent="0.55000000000000004">
      <c r="B20" s="27">
        <v>19</v>
      </c>
      <c r="C20" s="1" t="s">
        <v>5</v>
      </c>
      <c r="D20" s="51" t="s">
        <v>60</v>
      </c>
      <c r="E20" s="50" t="s">
        <v>348</v>
      </c>
      <c r="F20" s="50" t="str">
        <f t="shared" si="27"/>
        <v>\\(\\quad x^2-4x+4= \\)</v>
      </c>
      <c r="G20" s="50" t="str">
        <f t="shared" si="27"/>
        <v>\\(\\quad (x-2)^2 \\)</v>
      </c>
      <c r="H20" s="50" t="s">
        <v>62</v>
      </c>
      <c r="I20" s="89" t="str">
        <f t="shared" si="1"/>
        <v>INSERT INTO math(tangen,question,answer,editor,date,count) VALUES('m6900','\\(\\quad x^2-4x+4= \\)','\\(\\quad (x-2)^2 \\)','harazono',NOW(),0);</v>
      </c>
      <c r="J20" s="1"/>
      <c r="K20" s="5" t="s">
        <v>251</v>
      </c>
      <c r="L20" t="str">
        <f t="shared" si="2"/>
        <v>-4x+4</v>
      </c>
      <c r="M20" s="4" t="s">
        <v>13</v>
      </c>
      <c r="N20" t="str">
        <f t="shared" si="3"/>
        <v>(x-2)</v>
      </c>
      <c r="O20" t="str">
        <f t="shared" si="4"/>
        <v>^2</v>
      </c>
      <c r="Q20" s="78" t="s">
        <v>229</v>
      </c>
      <c r="R20" t="str">
        <f t="shared" si="5"/>
        <v>x^2-4x+4=</v>
      </c>
      <c r="S20" t="s">
        <v>230</v>
      </c>
      <c r="T20" s="78" t="s">
        <v>229</v>
      </c>
      <c r="U20" t="str">
        <f t="shared" si="6"/>
        <v>(x-2)^2</v>
      </c>
      <c r="V20" t="s">
        <v>230</v>
      </c>
      <c r="W20" t="str">
        <f t="shared" si="19"/>
        <v>\\(\\quad x^2-4x+4= \\)</v>
      </c>
      <c r="X20" t="str">
        <f t="shared" si="20"/>
        <v>\\(\\quad (x-2)^2 \\)</v>
      </c>
      <c r="AL20" s="20" t="str">
        <f t="shared" si="9"/>
        <v>(x</v>
      </c>
      <c r="AM20" t="str">
        <f t="shared" si="10"/>
        <v>-</v>
      </c>
      <c r="AN20">
        <f t="shared" si="11"/>
        <v>2</v>
      </c>
      <c r="AO20" s="20" t="str">
        <f t="shared" si="12"/>
        <v>)</v>
      </c>
      <c r="AP20" s="5" t="str">
        <f t="shared" si="21"/>
        <v/>
      </c>
      <c r="AQ20" t="str">
        <f t="shared" si="22"/>
        <v/>
      </c>
      <c r="AR20" t="str">
        <f t="shared" si="23"/>
        <v/>
      </c>
      <c r="AS20" t="str">
        <f t="shared" si="24"/>
        <v/>
      </c>
      <c r="AT20" s="1">
        <v>-2</v>
      </c>
      <c r="AV20" s="1">
        <v>-2</v>
      </c>
      <c r="AW20" s="8">
        <f t="shared" si="25"/>
        <v>-4</v>
      </c>
      <c r="AX20" s="8">
        <f t="shared" si="26"/>
        <v>4</v>
      </c>
      <c r="AY20" t="str">
        <f t="shared" si="13"/>
        <v>(x-2)</v>
      </c>
      <c r="BA20" t="str">
        <f t="shared" si="14"/>
        <v>-</v>
      </c>
      <c r="BB20" s="7">
        <f t="shared" si="15"/>
        <v>4</v>
      </c>
      <c r="BC20" s="6" t="str">
        <f t="shared" si="16"/>
        <v>x</v>
      </c>
      <c r="BD20" t="str">
        <f t="shared" si="17"/>
        <v>+</v>
      </c>
      <c r="BE20" s="8">
        <f t="shared" si="18"/>
        <v>4</v>
      </c>
      <c r="BF20" t="s">
        <v>13</v>
      </c>
      <c r="BG20" t="s">
        <v>345</v>
      </c>
    </row>
    <row r="21" spans="2:59" x14ac:dyDescent="0.55000000000000004">
      <c r="B21" s="27">
        <v>20</v>
      </c>
      <c r="C21" s="1" t="s">
        <v>5</v>
      </c>
      <c r="D21" s="51" t="s">
        <v>60</v>
      </c>
      <c r="E21" s="50" t="s">
        <v>348</v>
      </c>
      <c r="F21" s="50" t="str">
        <f t="shared" si="27"/>
        <v>\\(\\quad x^2-2x+1= \\)</v>
      </c>
      <c r="G21" s="50" t="str">
        <f t="shared" si="27"/>
        <v>\\(\\quad (x-1)^2 \\)</v>
      </c>
      <c r="H21" s="50" t="s">
        <v>62</v>
      </c>
      <c r="I21" s="89" t="str">
        <f t="shared" si="1"/>
        <v>INSERT INTO math(tangen,question,answer,editor,date,count) VALUES('m6900','\\(\\quad x^2-2x+1= \\)','\\(\\quad (x-1)^2 \\)','harazono',NOW(),0);</v>
      </c>
      <c r="J21" s="1"/>
      <c r="K21" s="5" t="s">
        <v>251</v>
      </c>
      <c r="L21" t="str">
        <f t="shared" si="2"/>
        <v>-2x+1</v>
      </c>
      <c r="M21" s="4" t="s">
        <v>13</v>
      </c>
      <c r="N21" t="str">
        <f t="shared" si="3"/>
        <v>(x-1)</v>
      </c>
      <c r="O21" t="str">
        <f t="shared" si="4"/>
        <v>^2</v>
      </c>
      <c r="Q21" s="78" t="s">
        <v>229</v>
      </c>
      <c r="R21" t="str">
        <f t="shared" si="5"/>
        <v>x^2-2x+1=</v>
      </c>
      <c r="S21" t="s">
        <v>230</v>
      </c>
      <c r="T21" s="78" t="s">
        <v>229</v>
      </c>
      <c r="U21" t="str">
        <f t="shared" si="6"/>
        <v>(x-1)^2</v>
      </c>
      <c r="V21" t="s">
        <v>230</v>
      </c>
      <c r="W21" t="str">
        <f t="shared" si="19"/>
        <v>\\(\\quad x^2-2x+1= \\)</v>
      </c>
      <c r="X21" t="str">
        <f t="shared" si="20"/>
        <v>\\(\\quad (x-1)^2 \\)</v>
      </c>
      <c r="AL21" s="20" t="str">
        <f t="shared" si="9"/>
        <v>(x</v>
      </c>
      <c r="AM21" t="str">
        <f t="shared" si="10"/>
        <v>-</v>
      </c>
      <c r="AN21">
        <f t="shared" si="11"/>
        <v>1</v>
      </c>
      <c r="AO21" s="20" t="str">
        <f t="shared" si="12"/>
        <v>)</v>
      </c>
      <c r="AP21" s="5" t="str">
        <f t="shared" si="21"/>
        <v/>
      </c>
      <c r="AQ21" t="str">
        <f t="shared" si="22"/>
        <v/>
      </c>
      <c r="AR21" t="str">
        <f t="shared" si="23"/>
        <v/>
      </c>
      <c r="AS21" t="str">
        <f t="shared" si="24"/>
        <v/>
      </c>
      <c r="AT21" s="1">
        <v>-1</v>
      </c>
      <c r="AV21" s="1">
        <v>-1</v>
      </c>
      <c r="AW21" s="8">
        <f t="shared" si="25"/>
        <v>-2</v>
      </c>
      <c r="AX21" s="8">
        <f t="shared" si="26"/>
        <v>1</v>
      </c>
      <c r="AY21" t="str">
        <f t="shared" si="13"/>
        <v>(x-1)</v>
      </c>
      <c r="BA21" t="str">
        <f t="shared" si="14"/>
        <v>-</v>
      </c>
      <c r="BB21" s="7">
        <f t="shared" si="15"/>
        <v>2</v>
      </c>
      <c r="BC21" s="6" t="str">
        <f t="shared" si="16"/>
        <v>x</v>
      </c>
      <c r="BD21" t="str">
        <f t="shared" si="17"/>
        <v>+</v>
      </c>
      <c r="BE21" s="8">
        <f t="shared" si="18"/>
        <v>1</v>
      </c>
      <c r="BF21" t="s">
        <v>13</v>
      </c>
      <c r="BG21" t="s">
        <v>345</v>
      </c>
    </row>
    <row r="22" spans="2:59" x14ac:dyDescent="0.55000000000000004">
      <c r="B22" s="27">
        <v>21</v>
      </c>
      <c r="C22" s="1" t="s">
        <v>5</v>
      </c>
      <c r="D22" s="51" t="s">
        <v>60</v>
      </c>
      <c r="E22" s="50" t="s">
        <v>348</v>
      </c>
      <c r="F22" s="50" t="str">
        <f t="shared" si="27"/>
        <v>\\(\\quad x^2+22x+121= \\)</v>
      </c>
      <c r="G22" s="50" t="str">
        <f t="shared" si="27"/>
        <v>\\(\\quad (x+11)^2 \\)</v>
      </c>
      <c r="H22" s="50" t="s">
        <v>62</v>
      </c>
      <c r="I22" s="89" t="str">
        <f t="shared" si="1"/>
        <v>INSERT INTO math(tangen,question,answer,editor,date,count) VALUES('m6900','\\(\\quad x^2+22x+121= \\)','\\(\\quad (x+11)^2 \\)','harazono',NOW(),0);</v>
      </c>
      <c r="J22" s="1"/>
      <c r="K22" s="5" t="s">
        <v>251</v>
      </c>
      <c r="L22" t="str">
        <f t="shared" si="2"/>
        <v>+22x+121</v>
      </c>
      <c r="M22" s="4" t="s">
        <v>13</v>
      </c>
      <c r="N22" t="str">
        <f t="shared" si="3"/>
        <v>(x+11)</v>
      </c>
      <c r="O22" t="str">
        <f t="shared" si="4"/>
        <v>^2</v>
      </c>
      <c r="Q22" s="78" t="s">
        <v>229</v>
      </c>
      <c r="R22" t="str">
        <f t="shared" si="5"/>
        <v>x^2+22x+121=</v>
      </c>
      <c r="S22" t="s">
        <v>230</v>
      </c>
      <c r="T22" s="78" t="s">
        <v>229</v>
      </c>
      <c r="U22" t="str">
        <f t="shared" si="6"/>
        <v>(x+11)^2</v>
      </c>
      <c r="V22" t="s">
        <v>230</v>
      </c>
      <c r="W22" t="str">
        <f t="shared" si="19"/>
        <v>\\(\\quad x^2+22x+121= \\)</v>
      </c>
      <c r="X22" t="str">
        <f t="shared" si="20"/>
        <v>\\(\\quad (x+11)^2 \\)</v>
      </c>
      <c r="AL22" s="20" t="str">
        <f t="shared" si="9"/>
        <v>(x</v>
      </c>
      <c r="AM22" t="str">
        <f t="shared" si="10"/>
        <v>+</v>
      </c>
      <c r="AN22">
        <f t="shared" si="11"/>
        <v>11</v>
      </c>
      <c r="AO22" s="20" t="str">
        <f t="shared" si="12"/>
        <v>)</v>
      </c>
      <c r="AP22" s="5" t="str">
        <f t="shared" si="21"/>
        <v/>
      </c>
      <c r="AQ22" t="str">
        <f t="shared" si="22"/>
        <v/>
      </c>
      <c r="AR22" t="str">
        <f t="shared" si="23"/>
        <v/>
      </c>
      <c r="AS22" t="str">
        <f t="shared" si="24"/>
        <v/>
      </c>
      <c r="AT22" s="1">
        <v>11</v>
      </c>
      <c r="AV22" s="1">
        <v>11</v>
      </c>
      <c r="AW22" s="8">
        <f t="shared" si="25"/>
        <v>22</v>
      </c>
      <c r="AX22" s="8">
        <f t="shared" si="26"/>
        <v>121</v>
      </c>
      <c r="AY22" t="str">
        <f t="shared" si="13"/>
        <v>(x+11)</v>
      </c>
      <c r="BA22" t="str">
        <f t="shared" si="14"/>
        <v>+</v>
      </c>
      <c r="BB22" s="7">
        <f t="shared" si="15"/>
        <v>22</v>
      </c>
      <c r="BC22" s="6" t="str">
        <f t="shared" si="16"/>
        <v>x</v>
      </c>
      <c r="BD22" t="str">
        <f t="shared" si="17"/>
        <v>+</v>
      </c>
      <c r="BE22" s="8">
        <f t="shared" si="18"/>
        <v>121</v>
      </c>
      <c r="BF22" t="s">
        <v>13</v>
      </c>
    </row>
    <row r="23" spans="2:59" x14ac:dyDescent="0.55000000000000004">
      <c r="B23" s="27">
        <v>22</v>
      </c>
      <c r="C23" s="1" t="s">
        <v>5</v>
      </c>
      <c r="D23" s="51" t="s">
        <v>60</v>
      </c>
      <c r="E23" s="50" t="s">
        <v>348</v>
      </c>
      <c r="F23" s="50" t="str">
        <f t="shared" si="27"/>
        <v>\\(\\quad x^2+24x+144= \\)</v>
      </c>
      <c r="G23" s="50" t="str">
        <f t="shared" si="27"/>
        <v>\\(\\quad (x+12)^2 \\)</v>
      </c>
      <c r="H23" s="50" t="s">
        <v>62</v>
      </c>
      <c r="I23" s="89" t="str">
        <f t="shared" si="1"/>
        <v>INSERT INTO math(tangen,question,answer,editor,date,count) VALUES('m6900','\\(\\quad x^2+24x+144= \\)','\\(\\quad (x+12)^2 \\)','harazono',NOW(),0);</v>
      </c>
      <c r="J23" s="1"/>
      <c r="K23" s="5" t="s">
        <v>251</v>
      </c>
      <c r="L23" t="str">
        <f t="shared" si="2"/>
        <v>+24x+144</v>
      </c>
      <c r="M23" s="4" t="s">
        <v>13</v>
      </c>
      <c r="N23" t="str">
        <f t="shared" si="3"/>
        <v>(x+12)</v>
      </c>
      <c r="O23" t="str">
        <f t="shared" si="4"/>
        <v>^2</v>
      </c>
      <c r="Q23" s="78" t="s">
        <v>229</v>
      </c>
      <c r="R23" t="str">
        <f t="shared" si="5"/>
        <v>x^2+24x+144=</v>
      </c>
      <c r="S23" t="s">
        <v>230</v>
      </c>
      <c r="T23" s="78" t="s">
        <v>229</v>
      </c>
      <c r="U23" t="str">
        <f t="shared" si="6"/>
        <v>(x+12)^2</v>
      </c>
      <c r="V23" t="s">
        <v>230</v>
      </c>
      <c r="W23" t="str">
        <f t="shared" si="19"/>
        <v>\\(\\quad x^2+24x+144= \\)</v>
      </c>
      <c r="X23" t="str">
        <f t="shared" si="20"/>
        <v>\\(\\quad (x+12)^2 \\)</v>
      </c>
      <c r="AL23" s="20" t="str">
        <f t="shared" si="9"/>
        <v>(x</v>
      </c>
      <c r="AM23" t="str">
        <f t="shared" si="10"/>
        <v>+</v>
      </c>
      <c r="AN23">
        <f t="shared" si="11"/>
        <v>12</v>
      </c>
      <c r="AO23" s="20" t="str">
        <f t="shared" si="12"/>
        <v>)</v>
      </c>
      <c r="AP23" s="5" t="str">
        <f t="shared" si="21"/>
        <v/>
      </c>
      <c r="AQ23" t="str">
        <f t="shared" si="22"/>
        <v/>
      </c>
      <c r="AR23" t="str">
        <f t="shared" si="23"/>
        <v/>
      </c>
      <c r="AS23" t="str">
        <f t="shared" si="24"/>
        <v/>
      </c>
      <c r="AT23" s="1">
        <v>12</v>
      </c>
      <c r="AV23" s="1">
        <v>12</v>
      </c>
      <c r="AW23" s="8">
        <f t="shared" si="25"/>
        <v>24</v>
      </c>
      <c r="AX23" s="8">
        <f t="shared" si="26"/>
        <v>144</v>
      </c>
      <c r="AY23" t="str">
        <f t="shared" si="13"/>
        <v>(x+12)</v>
      </c>
      <c r="BA23" t="str">
        <f t="shared" si="14"/>
        <v>+</v>
      </c>
      <c r="BB23" s="7">
        <f t="shared" si="15"/>
        <v>24</v>
      </c>
      <c r="BC23" s="6" t="str">
        <f t="shared" si="16"/>
        <v>x</v>
      </c>
      <c r="BD23" t="str">
        <f t="shared" si="17"/>
        <v>+</v>
      </c>
      <c r="BE23" s="8">
        <f t="shared" si="18"/>
        <v>144</v>
      </c>
      <c r="BF23" t="s">
        <v>13</v>
      </c>
    </row>
    <row r="24" spans="2:59" x14ac:dyDescent="0.55000000000000004">
      <c r="B24" s="27">
        <v>23</v>
      </c>
      <c r="C24" s="1" t="s">
        <v>5</v>
      </c>
      <c r="D24" s="51" t="s">
        <v>60</v>
      </c>
      <c r="E24" s="50" t="s">
        <v>348</v>
      </c>
      <c r="F24" s="50" t="str">
        <f t="shared" si="27"/>
        <v>\\(\\quad x^2+26x+169= \\)</v>
      </c>
      <c r="G24" s="50" t="str">
        <f t="shared" si="27"/>
        <v>\\(\\quad (x+13)^2 \\)</v>
      </c>
      <c r="H24" s="50" t="s">
        <v>62</v>
      </c>
      <c r="I24" s="89" t="str">
        <f t="shared" si="1"/>
        <v>INSERT INTO math(tangen,question,answer,editor,date,count) VALUES('m6900','\\(\\quad x^2+26x+169= \\)','\\(\\quad (x+13)^2 \\)','harazono',NOW(),0);</v>
      </c>
      <c r="J24" s="1"/>
      <c r="K24" s="5" t="s">
        <v>251</v>
      </c>
      <c r="L24" t="str">
        <f t="shared" si="2"/>
        <v>+26x+169</v>
      </c>
      <c r="M24" s="4" t="s">
        <v>13</v>
      </c>
      <c r="N24" t="str">
        <f t="shared" si="3"/>
        <v>(x+13)</v>
      </c>
      <c r="O24" t="str">
        <f t="shared" si="4"/>
        <v>^2</v>
      </c>
      <c r="Q24" s="78" t="s">
        <v>229</v>
      </c>
      <c r="R24" t="str">
        <f t="shared" si="5"/>
        <v>x^2+26x+169=</v>
      </c>
      <c r="S24" t="s">
        <v>230</v>
      </c>
      <c r="T24" s="78" t="s">
        <v>229</v>
      </c>
      <c r="U24" t="str">
        <f t="shared" si="6"/>
        <v>(x+13)^2</v>
      </c>
      <c r="V24" t="s">
        <v>230</v>
      </c>
      <c r="W24" t="str">
        <f t="shared" si="19"/>
        <v>\\(\\quad x^2+26x+169= \\)</v>
      </c>
      <c r="X24" t="str">
        <f t="shared" si="20"/>
        <v>\\(\\quad (x+13)^2 \\)</v>
      </c>
      <c r="AL24" s="20" t="str">
        <f t="shared" si="9"/>
        <v>(x</v>
      </c>
      <c r="AM24" t="str">
        <f t="shared" si="10"/>
        <v>+</v>
      </c>
      <c r="AN24">
        <f t="shared" si="11"/>
        <v>13</v>
      </c>
      <c r="AO24" s="20" t="str">
        <f t="shared" si="12"/>
        <v>)</v>
      </c>
      <c r="AP24" s="5" t="str">
        <f t="shared" si="21"/>
        <v/>
      </c>
      <c r="AQ24" t="str">
        <f t="shared" si="22"/>
        <v/>
      </c>
      <c r="AR24" t="str">
        <f t="shared" si="23"/>
        <v/>
      </c>
      <c r="AS24" t="str">
        <f t="shared" si="24"/>
        <v/>
      </c>
      <c r="AT24" s="1">
        <v>13</v>
      </c>
      <c r="AV24" s="1">
        <v>13</v>
      </c>
      <c r="AW24" s="8">
        <f t="shared" si="25"/>
        <v>26</v>
      </c>
      <c r="AX24" s="8">
        <f t="shared" si="26"/>
        <v>169</v>
      </c>
      <c r="AY24" t="str">
        <f t="shared" si="13"/>
        <v>(x+13)</v>
      </c>
      <c r="BA24" t="str">
        <f t="shared" si="14"/>
        <v>+</v>
      </c>
      <c r="BB24" s="7">
        <f t="shared" si="15"/>
        <v>26</v>
      </c>
      <c r="BC24" s="6" t="str">
        <f t="shared" si="16"/>
        <v>x</v>
      </c>
      <c r="BD24" t="str">
        <f t="shared" si="17"/>
        <v>+</v>
      </c>
      <c r="BE24" s="8">
        <f t="shared" si="18"/>
        <v>169</v>
      </c>
      <c r="BF24" t="s">
        <v>13</v>
      </c>
    </row>
    <row r="25" spans="2:59" x14ac:dyDescent="0.55000000000000004">
      <c r="B25" s="27">
        <v>24</v>
      </c>
      <c r="C25" s="1" t="s">
        <v>5</v>
      </c>
      <c r="D25" s="51" t="s">
        <v>60</v>
      </c>
      <c r="E25" s="50" t="s">
        <v>348</v>
      </c>
      <c r="F25" s="50" t="str">
        <f t="shared" si="27"/>
        <v>\\(\\quad x^2+28x+196= \\)</v>
      </c>
      <c r="G25" s="50" t="str">
        <f t="shared" si="27"/>
        <v>\\(\\quad (x+14)^2 \\)</v>
      </c>
      <c r="H25" s="50" t="s">
        <v>62</v>
      </c>
      <c r="I25" s="89" t="str">
        <f t="shared" si="1"/>
        <v>INSERT INTO math(tangen,question,answer,editor,date,count) VALUES('m6900','\\(\\quad x^2+28x+196= \\)','\\(\\quad (x+14)^2 \\)','harazono',NOW(),0);</v>
      </c>
      <c r="J25" s="1"/>
      <c r="K25" s="5" t="s">
        <v>251</v>
      </c>
      <c r="L25" t="str">
        <f t="shared" si="2"/>
        <v>+28x+196</v>
      </c>
      <c r="M25" s="4" t="s">
        <v>13</v>
      </c>
      <c r="N25" t="str">
        <f t="shared" si="3"/>
        <v>(x+14)</v>
      </c>
      <c r="O25" t="str">
        <f t="shared" si="4"/>
        <v>^2</v>
      </c>
      <c r="Q25" s="78" t="s">
        <v>229</v>
      </c>
      <c r="R25" t="str">
        <f t="shared" si="5"/>
        <v>x^2+28x+196=</v>
      </c>
      <c r="S25" t="s">
        <v>230</v>
      </c>
      <c r="T25" s="78" t="s">
        <v>229</v>
      </c>
      <c r="U25" t="str">
        <f t="shared" si="6"/>
        <v>(x+14)^2</v>
      </c>
      <c r="V25" t="s">
        <v>230</v>
      </c>
      <c r="W25" t="str">
        <f t="shared" si="19"/>
        <v>\\(\\quad x^2+28x+196= \\)</v>
      </c>
      <c r="X25" t="str">
        <f t="shared" si="20"/>
        <v>\\(\\quad (x+14)^2 \\)</v>
      </c>
      <c r="AL25" s="20" t="str">
        <f t="shared" si="9"/>
        <v>(x</v>
      </c>
      <c r="AM25" t="str">
        <f t="shared" si="10"/>
        <v>+</v>
      </c>
      <c r="AN25">
        <f t="shared" si="11"/>
        <v>14</v>
      </c>
      <c r="AO25" s="20" t="str">
        <f t="shared" si="12"/>
        <v>)</v>
      </c>
      <c r="AP25" s="5" t="str">
        <f t="shared" si="21"/>
        <v/>
      </c>
      <c r="AQ25" t="str">
        <f t="shared" si="22"/>
        <v/>
      </c>
      <c r="AR25" t="str">
        <f t="shared" si="23"/>
        <v/>
      </c>
      <c r="AS25" t="str">
        <f t="shared" si="24"/>
        <v/>
      </c>
      <c r="AT25" s="1">
        <v>14</v>
      </c>
      <c r="AV25" s="1">
        <v>14</v>
      </c>
      <c r="AW25" s="8">
        <f t="shared" si="25"/>
        <v>28</v>
      </c>
      <c r="AX25" s="8">
        <f t="shared" si="26"/>
        <v>196</v>
      </c>
      <c r="AY25" t="str">
        <f t="shared" si="13"/>
        <v>(x+14)</v>
      </c>
      <c r="BA25" t="str">
        <f t="shared" si="14"/>
        <v>+</v>
      </c>
      <c r="BB25" s="7">
        <f t="shared" si="15"/>
        <v>28</v>
      </c>
      <c r="BC25" s="6" t="str">
        <f t="shared" si="16"/>
        <v>x</v>
      </c>
      <c r="BD25" t="str">
        <f t="shared" si="17"/>
        <v>+</v>
      </c>
      <c r="BE25" s="8">
        <f t="shared" si="18"/>
        <v>196</v>
      </c>
      <c r="BF25" t="s">
        <v>13</v>
      </c>
    </row>
    <row r="26" spans="2:59" x14ac:dyDescent="0.55000000000000004">
      <c r="B26" s="27">
        <v>25</v>
      </c>
      <c r="C26" s="1" t="s">
        <v>5</v>
      </c>
      <c r="D26" s="51" t="s">
        <v>60</v>
      </c>
      <c r="E26" s="50" t="s">
        <v>348</v>
      </c>
      <c r="F26" s="50" t="str">
        <f t="shared" si="27"/>
        <v>\\(\\quad x^2+30x+225= \\)</v>
      </c>
      <c r="G26" s="50" t="str">
        <f t="shared" si="27"/>
        <v>\\(\\quad (x+15)^2 \\)</v>
      </c>
      <c r="H26" s="50" t="s">
        <v>62</v>
      </c>
      <c r="I26" s="89" t="str">
        <f t="shared" si="1"/>
        <v>INSERT INTO math(tangen,question,answer,editor,date,count) VALUES('m6900','\\(\\quad x^2+30x+225= \\)','\\(\\quad (x+15)^2 \\)','harazono',NOW(),0);</v>
      </c>
      <c r="J26" s="1"/>
      <c r="K26" s="5" t="s">
        <v>251</v>
      </c>
      <c r="L26" t="str">
        <f t="shared" si="2"/>
        <v>+30x+225</v>
      </c>
      <c r="M26" s="4" t="s">
        <v>13</v>
      </c>
      <c r="N26" t="str">
        <f t="shared" si="3"/>
        <v>(x+15)</v>
      </c>
      <c r="O26" t="str">
        <f t="shared" si="4"/>
        <v>^2</v>
      </c>
      <c r="Q26" s="78" t="s">
        <v>229</v>
      </c>
      <c r="R26" t="str">
        <f t="shared" si="5"/>
        <v>x^2+30x+225=</v>
      </c>
      <c r="S26" t="s">
        <v>230</v>
      </c>
      <c r="T26" s="78" t="s">
        <v>229</v>
      </c>
      <c r="U26" t="str">
        <f t="shared" si="6"/>
        <v>(x+15)^2</v>
      </c>
      <c r="V26" t="s">
        <v>230</v>
      </c>
      <c r="W26" t="str">
        <f t="shared" si="19"/>
        <v>\\(\\quad x^2+30x+225= \\)</v>
      </c>
      <c r="X26" t="str">
        <f t="shared" si="20"/>
        <v>\\(\\quad (x+15)^2 \\)</v>
      </c>
      <c r="AL26" s="20" t="str">
        <f t="shared" si="9"/>
        <v>(x</v>
      </c>
      <c r="AM26" t="str">
        <f t="shared" si="10"/>
        <v>+</v>
      </c>
      <c r="AN26">
        <f t="shared" si="11"/>
        <v>15</v>
      </c>
      <c r="AO26" s="20" t="str">
        <f t="shared" si="12"/>
        <v>)</v>
      </c>
      <c r="AP26" s="5" t="str">
        <f t="shared" si="21"/>
        <v/>
      </c>
      <c r="AQ26" t="str">
        <f t="shared" si="22"/>
        <v/>
      </c>
      <c r="AR26" t="str">
        <f t="shared" si="23"/>
        <v/>
      </c>
      <c r="AS26" t="str">
        <f t="shared" si="24"/>
        <v/>
      </c>
      <c r="AT26" s="1">
        <v>15</v>
      </c>
      <c r="AV26" s="1">
        <v>15</v>
      </c>
      <c r="AW26" s="8">
        <f t="shared" si="25"/>
        <v>30</v>
      </c>
      <c r="AX26" s="8">
        <f t="shared" si="26"/>
        <v>225</v>
      </c>
      <c r="AY26" t="str">
        <f t="shared" si="13"/>
        <v>(x+15)</v>
      </c>
      <c r="BA26" t="str">
        <f t="shared" si="14"/>
        <v>+</v>
      </c>
      <c r="BB26" s="7">
        <f t="shared" si="15"/>
        <v>30</v>
      </c>
      <c r="BC26" s="6" t="str">
        <f t="shared" si="16"/>
        <v>x</v>
      </c>
      <c r="BD26" t="str">
        <f t="shared" si="17"/>
        <v>+</v>
      </c>
      <c r="BE26" s="8">
        <f t="shared" si="18"/>
        <v>225</v>
      </c>
      <c r="BF26" t="s">
        <v>13</v>
      </c>
    </row>
    <row r="27" spans="2:59" x14ac:dyDescent="0.55000000000000004">
      <c r="B27" s="27">
        <v>26</v>
      </c>
      <c r="C27" s="1" t="s">
        <v>5</v>
      </c>
      <c r="D27" s="51" t="s">
        <v>60</v>
      </c>
      <c r="E27" s="50" t="s">
        <v>348</v>
      </c>
      <c r="F27" s="50" t="str">
        <f t="shared" si="27"/>
        <v>\\(\\quad x^2-22x+121= \\)</v>
      </c>
      <c r="G27" s="50" t="str">
        <f t="shared" si="27"/>
        <v>\\(\\quad (x-11)^2 \\)</v>
      </c>
      <c r="H27" s="50" t="s">
        <v>62</v>
      </c>
      <c r="I27" s="89" t="str">
        <f t="shared" si="1"/>
        <v>INSERT INTO math(tangen,question,answer,editor,date,count) VALUES('m6900','\\(\\quad x^2-22x+121= \\)','\\(\\quad (x-11)^2 \\)','harazono',NOW(),0);</v>
      </c>
      <c r="J27" s="1"/>
      <c r="K27" s="5" t="s">
        <v>251</v>
      </c>
      <c r="L27" t="str">
        <f t="shared" si="2"/>
        <v>-22x+121</v>
      </c>
      <c r="M27" s="4" t="s">
        <v>13</v>
      </c>
      <c r="N27" t="str">
        <f t="shared" si="3"/>
        <v>(x-11)</v>
      </c>
      <c r="O27" t="str">
        <f t="shared" si="4"/>
        <v>^2</v>
      </c>
      <c r="Q27" s="78" t="s">
        <v>229</v>
      </c>
      <c r="R27" t="str">
        <f t="shared" si="5"/>
        <v>x^2-22x+121=</v>
      </c>
      <c r="S27" t="s">
        <v>230</v>
      </c>
      <c r="T27" s="78" t="s">
        <v>229</v>
      </c>
      <c r="U27" t="str">
        <f t="shared" si="6"/>
        <v>(x-11)^2</v>
      </c>
      <c r="V27" t="s">
        <v>230</v>
      </c>
      <c r="W27" t="str">
        <f t="shared" si="19"/>
        <v>\\(\\quad x^2-22x+121= \\)</v>
      </c>
      <c r="X27" t="str">
        <f t="shared" si="20"/>
        <v>\\(\\quad (x-11)^2 \\)</v>
      </c>
      <c r="AL27" s="20" t="str">
        <f t="shared" si="9"/>
        <v>(x</v>
      </c>
      <c r="AM27" t="str">
        <f t="shared" si="10"/>
        <v>-</v>
      </c>
      <c r="AN27">
        <f t="shared" si="11"/>
        <v>11</v>
      </c>
      <c r="AO27" s="20" t="str">
        <f t="shared" si="12"/>
        <v>)</v>
      </c>
      <c r="AP27" s="5" t="str">
        <f t="shared" si="21"/>
        <v/>
      </c>
      <c r="AQ27" t="str">
        <f t="shared" si="22"/>
        <v/>
      </c>
      <c r="AR27" t="str">
        <f t="shared" si="23"/>
        <v/>
      </c>
      <c r="AS27" t="str">
        <f t="shared" si="24"/>
        <v/>
      </c>
      <c r="AT27" s="1">
        <v>-11</v>
      </c>
      <c r="AV27" s="1">
        <v>-11</v>
      </c>
      <c r="AW27" s="8">
        <f t="shared" si="25"/>
        <v>-22</v>
      </c>
      <c r="AX27" s="8">
        <f t="shared" si="26"/>
        <v>121</v>
      </c>
      <c r="AY27" t="str">
        <f t="shared" si="13"/>
        <v>(x-11)</v>
      </c>
      <c r="BA27" t="str">
        <f t="shared" si="14"/>
        <v>-</v>
      </c>
      <c r="BB27" s="7">
        <f t="shared" si="15"/>
        <v>22</v>
      </c>
      <c r="BC27" s="6" t="str">
        <f t="shared" si="16"/>
        <v>x</v>
      </c>
      <c r="BD27" t="str">
        <f t="shared" si="17"/>
        <v>+</v>
      </c>
      <c r="BE27" s="8">
        <f t="shared" si="18"/>
        <v>121</v>
      </c>
      <c r="BF27" t="s">
        <v>13</v>
      </c>
    </row>
    <row r="28" spans="2:59" x14ac:dyDescent="0.55000000000000004">
      <c r="B28" s="27">
        <v>27</v>
      </c>
      <c r="C28" s="1" t="s">
        <v>5</v>
      </c>
      <c r="D28" s="51" t="s">
        <v>60</v>
      </c>
      <c r="E28" s="50" t="s">
        <v>348</v>
      </c>
      <c r="F28" s="50" t="str">
        <f t="shared" si="27"/>
        <v>\\(\\quad x^2-24x+144= \\)</v>
      </c>
      <c r="G28" s="50" t="str">
        <f t="shared" si="27"/>
        <v>\\(\\quad (x-12)^2 \\)</v>
      </c>
      <c r="H28" s="50" t="s">
        <v>62</v>
      </c>
      <c r="I28" s="89" t="str">
        <f t="shared" si="1"/>
        <v>INSERT INTO math(tangen,question,answer,editor,date,count) VALUES('m6900','\\(\\quad x^2-24x+144= \\)','\\(\\quad (x-12)^2 \\)','harazono',NOW(),0);</v>
      </c>
      <c r="J28" s="1"/>
      <c r="K28" s="5" t="s">
        <v>251</v>
      </c>
      <c r="L28" t="str">
        <f t="shared" si="2"/>
        <v>-24x+144</v>
      </c>
      <c r="M28" s="4" t="s">
        <v>13</v>
      </c>
      <c r="N28" t="str">
        <f t="shared" si="3"/>
        <v>(x-12)</v>
      </c>
      <c r="O28" t="str">
        <f t="shared" si="4"/>
        <v>^2</v>
      </c>
      <c r="Q28" s="78" t="s">
        <v>229</v>
      </c>
      <c r="R28" t="str">
        <f t="shared" si="5"/>
        <v>x^2-24x+144=</v>
      </c>
      <c r="S28" t="s">
        <v>230</v>
      </c>
      <c r="T28" s="78" t="s">
        <v>229</v>
      </c>
      <c r="U28" t="str">
        <f t="shared" si="6"/>
        <v>(x-12)^2</v>
      </c>
      <c r="V28" t="s">
        <v>230</v>
      </c>
      <c r="W28" t="str">
        <f t="shared" si="19"/>
        <v>\\(\\quad x^2-24x+144= \\)</v>
      </c>
      <c r="X28" t="str">
        <f t="shared" si="20"/>
        <v>\\(\\quad (x-12)^2 \\)</v>
      </c>
      <c r="AL28" s="20" t="str">
        <f t="shared" si="9"/>
        <v>(x</v>
      </c>
      <c r="AM28" t="str">
        <f t="shared" si="10"/>
        <v>-</v>
      </c>
      <c r="AN28">
        <f t="shared" si="11"/>
        <v>12</v>
      </c>
      <c r="AO28" s="20" t="str">
        <f t="shared" si="12"/>
        <v>)</v>
      </c>
      <c r="AP28" s="5" t="str">
        <f t="shared" si="21"/>
        <v/>
      </c>
      <c r="AQ28" t="str">
        <f t="shared" si="22"/>
        <v/>
      </c>
      <c r="AR28" t="str">
        <f t="shared" si="23"/>
        <v/>
      </c>
      <c r="AS28" t="str">
        <f t="shared" si="24"/>
        <v/>
      </c>
      <c r="AT28" s="1">
        <v>-12</v>
      </c>
      <c r="AV28" s="1">
        <v>-12</v>
      </c>
      <c r="AW28" s="8">
        <f t="shared" si="25"/>
        <v>-24</v>
      </c>
      <c r="AX28" s="8">
        <f t="shared" si="26"/>
        <v>144</v>
      </c>
      <c r="AY28" t="str">
        <f t="shared" si="13"/>
        <v>(x-12)</v>
      </c>
      <c r="BA28" t="str">
        <f t="shared" si="14"/>
        <v>-</v>
      </c>
      <c r="BB28" s="7">
        <f t="shared" si="15"/>
        <v>24</v>
      </c>
      <c r="BC28" s="6" t="str">
        <f t="shared" si="16"/>
        <v>x</v>
      </c>
      <c r="BD28" t="str">
        <f t="shared" si="17"/>
        <v>+</v>
      </c>
      <c r="BE28" s="8">
        <f t="shared" si="18"/>
        <v>144</v>
      </c>
      <c r="BF28" t="s">
        <v>13</v>
      </c>
    </row>
    <row r="29" spans="2:59" x14ac:dyDescent="0.55000000000000004">
      <c r="B29" s="27">
        <v>28</v>
      </c>
      <c r="C29" s="1" t="s">
        <v>5</v>
      </c>
      <c r="D29" s="51" t="s">
        <v>60</v>
      </c>
      <c r="E29" s="50" t="s">
        <v>348</v>
      </c>
      <c r="F29" s="50" t="str">
        <f t="shared" si="27"/>
        <v>\\(\\quad x^2-26x+169= \\)</v>
      </c>
      <c r="G29" s="50" t="str">
        <f t="shared" si="27"/>
        <v>\\(\\quad (x-13)^2 \\)</v>
      </c>
      <c r="H29" s="50" t="s">
        <v>62</v>
      </c>
      <c r="I29" s="89" t="str">
        <f t="shared" si="1"/>
        <v>INSERT INTO math(tangen,question,answer,editor,date,count) VALUES('m6900','\\(\\quad x^2-26x+169= \\)','\\(\\quad (x-13)^2 \\)','harazono',NOW(),0);</v>
      </c>
      <c r="J29" s="1"/>
      <c r="K29" s="5" t="s">
        <v>251</v>
      </c>
      <c r="L29" t="str">
        <f t="shared" si="2"/>
        <v>-26x+169</v>
      </c>
      <c r="M29" s="4" t="s">
        <v>13</v>
      </c>
      <c r="N29" t="str">
        <f t="shared" si="3"/>
        <v>(x-13)</v>
      </c>
      <c r="O29" t="str">
        <f t="shared" si="4"/>
        <v>^2</v>
      </c>
      <c r="Q29" s="78" t="s">
        <v>229</v>
      </c>
      <c r="R29" t="str">
        <f t="shared" si="5"/>
        <v>x^2-26x+169=</v>
      </c>
      <c r="S29" t="s">
        <v>230</v>
      </c>
      <c r="T29" s="78" t="s">
        <v>229</v>
      </c>
      <c r="U29" t="str">
        <f t="shared" si="6"/>
        <v>(x-13)^2</v>
      </c>
      <c r="V29" t="s">
        <v>230</v>
      </c>
      <c r="W29" t="str">
        <f t="shared" si="19"/>
        <v>\\(\\quad x^2-26x+169= \\)</v>
      </c>
      <c r="X29" t="str">
        <f t="shared" si="20"/>
        <v>\\(\\quad (x-13)^2 \\)</v>
      </c>
      <c r="AL29" s="20" t="str">
        <f t="shared" si="9"/>
        <v>(x</v>
      </c>
      <c r="AM29" t="str">
        <f t="shared" si="10"/>
        <v>-</v>
      </c>
      <c r="AN29">
        <f t="shared" si="11"/>
        <v>13</v>
      </c>
      <c r="AO29" s="20" t="str">
        <f t="shared" si="12"/>
        <v>)</v>
      </c>
      <c r="AP29" s="5" t="str">
        <f t="shared" si="21"/>
        <v/>
      </c>
      <c r="AQ29" t="str">
        <f t="shared" si="22"/>
        <v/>
      </c>
      <c r="AR29" t="str">
        <f t="shared" si="23"/>
        <v/>
      </c>
      <c r="AS29" t="str">
        <f t="shared" si="24"/>
        <v/>
      </c>
      <c r="AT29" s="1">
        <v>-13</v>
      </c>
      <c r="AV29" s="1">
        <v>-13</v>
      </c>
      <c r="AW29" s="8">
        <f t="shared" si="25"/>
        <v>-26</v>
      </c>
      <c r="AX29" s="8">
        <f t="shared" si="26"/>
        <v>169</v>
      </c>
      <c r="AY29" t="str">
        <f t="shared" si="13"/>
        <v>(x-13)</v>
      </c>
      <c r="BA29" t="str">
        <f t="shared" si="14"/>
        <v>-</v>
      </c>
      <c r="BB29" s="7">
        <f t="shared" si="15"/>
        <v>26</v>
      </c>
      <c r="BC29" s="6" t="str">
        <f t="shared" si="16"/>
        <v>x</v>
      </c>
      <c r="BD29" t="str">
        <f t="shared" si="17"/>
        <v>+</v>
      </c>
      <c r="BE29" s="8">
        <f t="shared" si="18"/>
        <v>169</v>
      </c>
      <c r="BF29" t="s">
        <v>13</v>
      </c>
    </row>
    <row r="30" spans="2:59" x14ac:dyDescent="0.55000000000000004">
      <c r="B30" s="27">
        <v>29</v>
      </c>
      <c r="C30" s="1" t="s">
        <v>5</v>
      </c>
      <c r="D30" s="51" t="s">
        <v>60</v>
      </c>
      <c r="E30" s="50" t="s">
        <v>348</v>
      </c>
      <c r="F30" s="50" t="str">
        <f t="shared" si="27"/>
        <v>\\(\\quad x^2-28x+196= \\)</v>
      </c>
      <c r="G30" s="50" t="str">
        <f t="shared" si="27"/>
        <v>\\(\\quad (x-14)^2 \\)</v>
      </c>
      <c r="H30" s="50" t="s">
        <v>62</v>
      </c>
      <c r="I30" s="89" t="str">
        <f t="shared" si="1"/>
        <v>INSERT INTO math(tangen,question,answer,editor,date,count) VALUES('m6900','\\(\\quad x^2-28x+196= \\)','\\(\\quad (x-14)^2 \\)','harazono',NOW(),0);</v>
      </c>
      <c r="J30" s="1"/>
      <c r="K30" s="5" t="s">
        <v>251</v>
      </c>
      <c r="L30" t="str">
        <f t="shared" si="2"/>
        <v>-28x+196</v>
      </c>
      <c r="M30" s="4" t="s">
        <v>13</v>
      </c>
      <c r="N30" t="str">
        <f t="shared" si="3"/>
        <v>(x-14)</v>
      </c>
      <c r="O30" t="str">
        <f t="shared" si="4"/>
        <v>^2</v>
      </c>
      <c r="Q30" s="78" t="s">
        <v>229</v>
      </c>
      <c r="R30" t="str">
        <f t="shared" si="5"/>
        <v>x^2-28x+196=</v>
      </c>
      <c r="S30" t="s">
        <v>230</v>
      </c>
      <c r="T30" s="78" t="s">
        <v>229</v>
      </c>
      <c r="U30" t="str">
        <f t="shared" si="6"/>
        <v>(x-14)^2</v>
      </c>
      <c r="V30" t="s">
        <v>230</v>
      </c>
      <c r="W30" t="str">
        <f t="shared" si="19"/>
        <v>\\(\\quad x^2-28x+196= \\)</v>
      </c>
      <c r="X30" t="str">
        <f t="shared" si="20"/>
        <v>\\(\\quad (x-14)^2 \\)</v>
      </c>
      <c r="AL30" s="20" t="str">
        <f t="shared" si="9"/>
        <v>(x</v>
      </c>
      <c r="AM30" t="str">
        <f t="shared" si="10"/>
        <v>-</v>
      </c>
      <c r="AN30">
        <f t="shared" si="11"/>
        <v>14</v>
      </c>
      <c r="AO30" s="20" t="str">
        <f t="shared" si="12"/>
        <v>)</v>
      </c>
      <c r="AP30" s="5" t="str">
        <f t="shared" si="21"/>
        <v/>
      </c>
      <c r="AQ30" t="str">
        <f t="shared" si="22"/>
        <v/>
      </c>
      <c r="AR30" t="str">
        <f t="shared" si="23"/>
        <v/>
      </c>
      <c r="AS30" t="str">
        <f t="shared" si="24"/>
        <v/>
      </c>
      <c r="AT30" s="1">
        <v>-14</v>
      </c>
      <c r="AV30" s="1">
        <v>-14</v>
      </c>
      <c r="AW30" s="8">
        <f t="shared" si="25"/>
        <v>-28</v>
      </c>
      <c r="AX30" s="8">
        <f t="shared" si="26"/>
        <v>196</v>
      </c>
      <c r="AY30" t="str">
        <f t="shared" si="13"/>
        <v>(x-14)</v>
      </c>
      <c r="BA30" t="str">
        <f t="shared" si="14"/>
        <v>-</v>
      </c>
      <c r="BB30" s="7">
        <f t="shared" si="15"/>
        <v>28</v>
      </c>
      <c r="BC30" s="6" t="str">
        <f t="shared" si="16"/>
        <v>x</v>
      </c>
      <c r="BD30" t="str">
        <f t="shared" si="17"/>
        <v>+</v>
      </c>
      <c r="BE30" s="8">
        <f t="shared" si="18"/>
        <v>196</v>
      </c>
      <c r="BF30" t="s">
        <v>13</v>
      </c>
    </row>
    <row r="31" spans="2:59" x14ac:dyDescent="0.55000000000000004">
      <c r="B31" s="27">
        <v>30</v>
      </c>
      <c r="C31" s="1" t="s">
        <v>5</v>
      </c>
      <c r="D31" s="51" t="s">
        <v>60</v>
      </c>
      <c r="E31" s="50" t="s">
        <v>348</v>
      </c>
      <c r="F31" s="50" t="str">
        <f t="shared" si="27"/>
        <v>\\(\\quad x^2-30x+225= \\)</v>
      </c>
      <c r="G31" s="50" t="str">
        <f t="shared" si="27"/>
        <v>\\(\\quad (x-15)^2 \\)</v>
      </c>
      <c r="H31" s="50" t="s">
        <v>62</v>
      </c>
      <c r="I31" s="89" t="str">
        <f t="shared" si="1"/>
        <v>INSERT INTO math(tangen,question,answer,editor,date,count) VALUES('m6900','\\(\\quad x^2-30x+225= \\)','\\(\\quad (x-15)^2 \\)','harazono',NOW(),0);</v>
      </c>
      <c r="J31" s="1"/>
      <c r="K31" s="5" t="s">
        <v>251</v>
      </c>
      <c r="L31" t="str">
        <f t="shared" si="2"/>
        <v>-30x+225</v>
      </c>
      <c r="M31" s="4" t="s">
        <v>13</v>
      </c>
      <c r="N31" t="str">
        <f t="shared" si="3"/>
        <v>(x-15)</v>
      </c>
      <c r="O31" t="str">
        <f t="shared" si="4"/>
        <v>^2</v>
      </c>
      <c r="Q31" s="78" t="s">
        <v>229</v>
      </c>
      <c r="R31" t="str">
        <f t="shared" si="5"/>
        <v>x^2-30x+225=</v>
      </c>
      <c r="S31" t="s">
        <v>230</v>
      </c>
      <c r="T31" s="78" t="s">
        <v>229</v>
      </c>
      <c r="U31" t="str">
        <f t="shared" si="6"/>
        <v>(x-15)^2</v>
      </c>
      <c r="V31" t="s">
        <v>230</v>
      </c>
      <c r="W31" t="str">
        <f t="shared" si="19"/>
        <v>\\(\\quad x^2-30x+225= \\)</v>
      </c>
      <c r="X31" t="str">
        <f t="shared" si="20"/>
        <v>\\(\\quad (x-15)^2 \\)</v>
      </c>
      <c r="AL31" s="20" t="str">
        <f t="shared" si="9"/>
        <v>(x</v>
      </c>
      <c r="AM31" t="str">
        <f t="shared" si="10"/>
        <v>-</v>
      </c>
      <c r="AN31">
        <f t="shared" si="11"/>
        <v>15</v>
      </c>
      <c r="AO31" s="20" t="str">
        <f t="shared" si="12"/>
        <v>)</v>
      </c>
      <c r="AP31" s="5" t="str">
        <f t="shared" si="21"/>
        <v/>
      </c>
      <c r="AQ31" t="str">
        <f t="shared" si="22"/>
        <v/>
      </c>
      <c r="AR31" t="str">
        <f t="shared" si="23"/>
        <v/>
      </c>
      <c r="AS31" t="str">
        <f t="shared" si="24"/>
        <v/>
      </c>
      <c r="AT31" s="1">
        <v>-15</v>
      </c>
      <c r="AV31" s="1">
        <v>-15</v>
      </c>
      <c r="AW31" s="8">
        <f t="shared" si="25"/>
        <v>-30</v>
      </c>
      <c r="AX31" s="8">
        <f t="shared" si="26"/>
        <v>225</v>
      </c>
      <c r="AY31" t="str">
        <f t="shared" si="13"/>
        <v>(x-15)</v>
      </c>
      <c r="BA31" t="str">
        <f t="shared" si="14"/>
        <v>-</v>
      </c>
      <c r="BB31" s="7">
        <f t="shared" si="15"/>
        <v>30</v>
      </c>
      <c r="BC31" s="6" t="str">
        <f t="shared" si="16"/>
        <v>x</v>
      </c>
      <c r="BD31" t="str">
        <f t="shared" si="17"/>
        <v>+</v>
      </c>
      <c r="BE31" s="8">
        <f t="shared" si="18"/>
        <v>225</v>
      </c>
      <c r="BF31" t="s">
        <v>13</v>
      </c>
    </row>
    <row r="32" spans="2:59" x14ac:dyDescent="0.55000000000000004">
      <c r="K32"/>
      <c r="L32"/>
      <c r="M32"/>
      <c r="AI32"/>
      <c r="BA32"/>
    </row>
    <row r="33" spans="2:58" x14ac:dyDescent="0.55000000000000004">
      <c r="B33" s="27">
        <v>1</v>
      </c>
      <c r="C33" s="1" t="s">
        <v>5</v>
      </c>
      <c r="D33" s="51" t="s">
        <v>60</v>
      </c>
      <c r="E33" s="50" t="s">
        <v>349</v>
      </c>
      <c r="F33" s="50" t="str">
        <f t="shared" si="27"/>
        <v>\\(\\quad x^2-1= \\)</v>
      </c>
      <c r="G33" s="50" t="str">
        <f t="shared" si="27"/>
        <v>\\(\\quad (x+1)(x-1) \\)</v>
      </c>
      <c r="H33" s="50" t="s">
        <v>62</v>
      </c>
      <c r="I33" s="89" t="str">
        <f t="shared" si="1"/>
        <v>INSERT INTO math(tangen,question,answer,editor,date,count) VALUES('m7000','\\(\\quad x^2-1= \\)','\\(\\quad (x+1)(x-1) \\)','harazono',NOW(),0);</v>
      </c>
      <c r="J33" s="1"/>
      <c r="K33" s="5" t="s">
        <v>251</v>
      </c>
      <c r="L33" t="str">
        <f t="shared" ref="L33:L47" si="28">BA33&amp;BB33&amp;BC33&amp;BD33&amp;BE33</f>
        <v>-1</v>
      </c>
      <c r="M33" s="4" t="s">
        <v>13</v>
      </c>
      <c r="N33" t="str">
        <f t="shared" ref="N33:N47" si="29">AY33</f>
        <v>(x+1)(x-1)</v>
      </c>
      <c r="O33" t="str">
        <f t="shared" ref="O33:O47" si="30">IF(AT33=AV33,"^2","")</f>
        <v/>
      </c>
      <c r="Q33" s="78" t="s">
        <v>229</v>
      </c>
      <c r="R33" t="str">
        <f t="shared" si="5"/>
        <v>x^2-1=</v>
      </c>
      <c r="S33" t="s">
        <v>230</v>
      </c>
      <c r="T33" s="78" t="s">
        <v>229</v>
      </c>
      <c r="U33" t="str">
        <f t="shared" si="6"/>
        <v>(x+1)(x-1)</v>
      </c>
      <c r="V33" t="s">
        <v>230</v>
      </c>
      <c r="W33" t="str">
        <f t="shared" si="19"/>
        <v>\\(\\quad x^2-1= \\)</v>
      </c>
      <c r="X33" t="str">
        <f t="shared" si="20"/>
        <v>\\(\\quad (x+1)(x-1) \\)</v>
      </c>
      <c r="AL33" s="20" t="str">
        <f t="shared" si="9"/>
        <v>(x</v>
      </c>
      <c r="AM33" t="str">
        <f t="shared" si="10"/>
        <v>+</v>
      </c>
      <c r="AN33">
        <f t="shared" si="11"/>
        <v>1</v>
      </c>
      <c r="AO33" s="20" t="str">
        <f t="shared" si="12"/>
        <v>)</v>
      </c>
      <c r="AP33" s="5" t="str">
        <f t="shared" si="21"/>
        <v>(x</v>
      </c>
      <c r="AQ33" t="str">
        <f t="shared" si="22"/>
        <v>-</v>
      </c>
      <c r="AR33">
        <f t="shared" si="23"/>
        <v>1</v>
      </c>
      <c r="AS33" t="str">
        <f t="shared" si="24"/>
        <v>)</v>
      </c>
      <c r="AT33" s="1">
        <v>1</v>
      </c>
      <c r="AV33" s="1">
        <f t="shared" ref="AV33:AV47" si="31">AT33*-1</f>
        <v>-1</v>
      </c>
      <c r="AW33" s="8">
        <f t="shared" si="25"/>
        <v>0</v>
      </c>
      <c r="AX33" s="8">
        <f t="shared" si="26"/>
        <v>-1</v>
      </c>
      <c r="AY33" t="str">
        <f t="shared" si="13"/>
        <v>(x+1)(x-1)</v>
      </c>
      <c r="BA33" t="str">
        <f t="shared" si="14"/>
        <v/>
      </c>
      <c r="BB33" s="7" t="str">
        <f t="shared" si="15"/>
        <v/>
      </c>
      <c r="BC33" s="6" t="str">
        <f t="shared" si="16"/>
        <v/>
      </c>
      <c r="BD33" t="str">
        <f t="shared" si="17"/>
        <v>-</v>
      </c>
      <c r="BE33" s="8">
        <f t="shared" si="18"/>
        <v>1</v>
      </c>
      <c r="BF33" t="s">
        <v>13</v>
      </c>
    </row>
    <row r="34" spans="2:58" x14ac:dyDescent="0.55000000000000004">
      <c r="B34" s="27">
        <v>2</v>
      </c>
      <c r="C34" s="1" t="s">
        <v>5</v>
      </c>
      <c r="D34" s="51" t="s">
        <v>60</v>
      </c>
      <c r="E34" s="50" t="s">
        <v>349</v>
      </c>
      <c r="F34" s="50" t="str">
        <f t="shared" si="27"/>
        <v>\\(\\quad x^2-4= \\)</v>
      </c>
      <c r="G34" s="50" t="str">
        <f t="shared" si="27"/>
        <v>\\(\\quad (x+2)(x-2) \\)</v>
      </c>
      <c r="H34" s="50" t="s">
        <v>62</v>
      </c>
      <c r="I34" s="89" t="str">
        <f t="shared" si="1"/>
        <v>INSERT INTO math(tangen,question,answer,editor,date,count) VALUES('m7000','\\(\\quad x^2-4= \\)','\\(\\quad (x+2)(x-2) \\)','harazono',NOW(),0);</v>
      </c>
      <c r="J34" s="1"/>
      <c r="K34" s="5" t="s">
        <v>251</v>
      </c>
      <c r="L34" t="str">
        <f t="shared" si="28"/>
        <v>-4</v>
      </c>
      <c r="M34" s="4" t="s">
        <v>13</v>
      </c>
      <c r="N34" t="str">
        <f t="shared" si="29"/>
        <v>(x+2)(x-2)</v>
      </c>
      <c r="O34" t="str">
        <f t="shared" si="30"/>
        <v/>
      </c>
      <c r="Q34" s="78" t="s">
        <v>229</v>
      </c>
      <c r="R34" t="str">
        <f t="shared" ref="R34:R47" si="32">K34&amp;L34&amp;M34</f>
        <v>x^2-4=</v>
      </c>
      <c r="S34" t="s">
        <v>230</v>
      </c>
      <c r="T34" s="78" t="s">
        <v>229</v>
      </c>
      <c r="U34" t="str">
        <f t="shared" ref="U34:U47" si="33">N34&amp;O34</f>
        <v>(x+2)(x-2)</v>
      </c>
      <c r="V34" t="s">
        <v>230</v>
      </c>
      <c r="W34" t="str">
        <f t="shared" si="19"/>
        <v>\\(\\quad x^2-4= \\)</v>
      </c>
      <c r="X34" t="str">
        <f t="shared" si="20"/>
        <v>\\(\\quad (x+2)(x-2) \\)</v>
      </c>
      <c r="AL34" s="20" t="str">
        <f t="shared" si="9"/>
        <v>(x</v>
      </c>
      <c r="AM34" t="str">
        <f t="shared" si="10"/>
        <v>+</v>
      </c>
      <c r="AN34">
        <f t="shared" si="11"/>
        <v>2</v>
      </c>
      <c r="AO34" s="20" t="str">
        <f t="shared" si="12"/>
        <v>)</v>
      </c>
      <c r="AP34" s="5" t="str">
        <f t="shared" si="21"/>
        <v>(x</v>
      </c>
      <c r="AQ34" t="str">
        <f t="shared" si="22"/>
        <v>-</v>
      </c>
      <c r="AR34">
        <f t="shared" si="23"/>
        <v>2</v>
      </c>
      <c r="AS34" t="str">
        <f t="shared" si="24"/>
        <v>)</v>
      </c>
      <c r="AT34" s="1">
        <v>2</v>
      </c>
      <c r="AV34" s="1">
        <f t="shared" si="31"/>
        <v>-2</v>
      </c>
      <c r="AW34" s="8">
        <f t="shared" si="25"/>
        <v>0</v>
      </c>
      <c r="AX34" s="8">
        <f t="shared" si="26"/>
        <v>-4</v>
      </c>
      <c r="AY34" t="str">
        <f t="shared" si="13"/>
        <v>(x+2)(x-2)</v>
      </c>
      <c r="BA34" t="str">
        <f t="shared" si="14"/>
        <v/>
      </c>
      <c r="BB34" s="7" t="str">
        <f t="shared" si="15"/>
        <v/>
      </c>
      <c r="BC34" s="6" t="str">
        <f t="shared" si="16"/>
        <v/>
      </c>
      <c r="BD34" t="str">
        <f t="shared" si="17"/>
        <v>-</v>
      </c>
      <c r="BE34" s="8">
        <f t="shared" si="18"/>
        <v>4</v>
      </c>
      <c r="BF34" t="s">
        <v>13</v>
      </c>
    </row>
    <row r="35" spans="2:58" x14ac:dyDescent="0.55000000000000004">
      <c r="B35" s="27">
        <v>3</v>
      </c>
      <c r="C35" s="1" t="s">
        <v>5</v>
      </c>
      <c r="D35" s="51" t="s">
        <v>60</v>
      </c>
      <c r="E35" s="50" t="s">
        <v>349</v>
      </c>
      <c r="F35" s="50" t="str">
        <f t="shared" si="27"/>
        <v>\\(\\quad x^2-9= \\)</v>
      </c>
      <c r="G35" s="50" t="str">
        <f t="shared" si="27"/>
        <v>\\(\\quad (x+3)(x-3) \\)</v>
      </c>
      <c r="H35" s="50" t="s">
        <v>62</v>
      </c>
      <c r="I35" s="89" t="str">
        <f t="shared" si="1"/>
        <v>INSERT INTO math(tangen,question,answer,editor,date,count) VALUES('m7000','\\(\\quad x^2-9= \\)','\\(\\quad (x+3)(x-3) \\)','harazono',NOW(),0);</v>
      </c>
      <c r="J35" s="1"/>
      <c r="K35" s="5" t="s">
        <v>251</v>
      </c>
      <c r="L35" t="str">
        <f t="shared" si="28"/>
        <v>-9</v>
      </c>
      <c r="M35" s="4" t="s">
        <v>13</v>
      </c>
      <c r="N35" t="str">
        <f t="shared" si="29"/>
        <v>(x+3)(x-3)</v>
      </c>
      <c r="O35" t="str">
        <f t="shared" si="30"/>
        <v/>
      </c>
      <c r="Q35" s="78" t="s">
        <v>229</v>
      </c>
      <c r="R35" t="str">
        <f t="shared" si="32"/>
        <v>x^2-9=</v>
      </c>
      <c r="S35" t="s">
        <v>230</v>
      </c>
      <c r="T35" s="78" t="s">
        <v>229</v>
      </c>
      <c r="U35" t="str">
        <f t="shared" si="33"/>
        <v>(x+3)(x-3)</v>
      </c>
      <c r="V35" t="s">
        <v>230</v>
      </c>
      <c r="W35" t="str">
        <f t="shared" si="19"/>
        <v>\\(\\quad x^2-9= \\)</v>
      </c>
      <c r="X35" t="str">
        <f t="shared" si="20"/>
        <v>\\(\\quad (x+3)(x-3) \\)</v>
      </c>
      <c r="AL35" s="20" t="str">
        <f t="shared" si="9"/>
        <v>(x</v>
      </c>
      <c r="AM35" t="str">
        <f t="shared" si="10"/>
        <v>+</v>
      </c>
      <c r="AN35">
        <f t="shared" si="11"/>
        <v>3</v>
      </c>
      <c r="AO35" s="20" t="str">
        <f t="shared" si="12"/>
        <v>)</v>
      </c>
      <c r="AP35" s="5" t="str">
        <f t="shared" si="21"/>
        <v>(x</v>
      </c>
      <c r="AQ35" t="str">
        <f t="shared" si="22"/>
        <v>-</v>
      </c>
      <c r="AR35">
        <f t="shared" si="23"/>
        <v>3</v>
      </c>
      <c r="AS35" t="str">
        <f t="shared" si="24"/>
        <v>)</v>
      </c>
      <c r="AT35" s="1">
        <v>3</v>
      </c>
      <c r="AV35" s="1">
        <f t="shared" si="31"/>
        <v>-3</v>
      </c>
      <c r="AW35" s="8">
        <f t="shared" si="25"/>
        <v>0</v>
      </c>
      <c r="AX35" s="8">
        <f t="shared" si="26"/>
        <v>-9</v>
      </c>
      <c r="AY35" t="str">
        <f t="shared" si="13"/>
        <v>(x+3)(x-3)</v>
      </c>
      <c r="BA35" t="str">
        <f t="shared" si="14"/>
        <v/>
      </c>
      <c r="BB35" s="7" t="str">
        <f t="shared" si="15"/>
        <v/>
      </c>
      <c r="BC35" s="6" t="str">
        <f t="shared" si="16"/>
        <v/>
      </c>
      <c r="BD35" t="str">
        <f t="shared" si="17"/>
        <v>-</v>
      </c>
      <c r="BE35" s="8">
        <f t="shared" si="18"/>
        <v>9</v>
      </c>
      <c r="BF35" t="s">
        <v>13</v>
      </c>
    </row>
    <row r="36" spans="2:58" x14ac:dyDescent="0.55000000000000004">
      <c r="B36" s="27">
        <v>4</v>
      </c>
      <c r="C36" s="1" t="s">
        <v>5</v>
      </c>
      <c r="D36" s="51" t="s">
        <v>60</v>
      </c>
      <c r="E36" s="50" t="s">
        <v>349</v>
      </c>
      <c r="F36" s="50" t="str">
        <f t="shared" si="27"/>
        <v>\\(\\quad x^2-16= \\)</v>
      </c>
      <c r="G36" s="50" t="str">
        <f t="shared" si="27"/>
        <v>\\(\\quad (x+4)(x-4) \\)</v>
      </c>
      <c r="H36" s="50" t="s">
        <v>62</v>
      </c>
      <c r="I36" s="89" t="str">
        <f t="shared" si="1"/>
        <v>INSERT INTO math(tangen,question,answer,editor,date,count) VALUES('m7000','\\(\\quad x^2-16= \\)','\\(\\quad (x+4)(x-4) \\)','harazono',NOW(),0);</v>
      </c>
      <c r="J36" s="1"/>
      <c r="K36" s="5" t="s">
        <v>251</v>
      </c>
      <c r="L36" t="str">
        <f t="shared" si="28"/>
        <v>-16</v>
      </c>
      <c r="M36" s="4" t="s">
        <v>13</v>
      </c>
      <c r="N36" t="str">
        <f t="shared" si="29"/>
        <v>(x+4)(x-4)</v>
      </c>
      <c r="O36" t="str">
        <f t="shared" si="30"/>
        <v/>
      </c>
      <c r="Q36" s="78" t="s">
        <v>229</v>
      </c>
      <c r="R36" t="str">
        <f t="shared" si="32"/>
        <v>x^2-16=</v>
      </c>
      <c r="S36" t="s">
        <v>230</v>
      </c>
      <c r="T36" s="78" t="s">
        <v>229</v>
      </c>
      <c r="U36" t="str">
        <f t="shared" si="33"/>
        <v>(x+4)(x-4)</v>
      </c>
      <c r="V36" t="s">
        <v>230</v>
      </c>
      <c r="W36" t="str">
        <f t="shared" si="19"/>
        <v>\\(\\quad x^2-16= \\)</v>
      </c>
      <c r="X36" t="str">
        <f t="shared" si="20"/>
        <v>\\(\\quad (x+4)(x-4) \\)</v>
      </c>
      <c r="AL36" s="20" t="str">
        <f t="shared" si="9"/>
        <v>(x</v>
      </c>
      <c r="AM36" t="str">
        <f t="shared" si="10"/>
        <v>+</v>
      </c>
      <c r="AN36">
        <f t="shared" si="11"/>
        <v>4</v>
      </c>
      <c r="AO36" s="20" t="str">
        <f t="shared" si="12"/>
        <v>)</v>
      </c>
      <c r="AP36" s="5" t="str">
        <f t="shared" si="21"/>
        <v>(x</v>
      </c>
      <c r="AQ36" t="str">
        <f t="shared" si="22"/>
        <v>-</v>
      </c>
      <c r="AR36">
        <f t="shared" si="23"/>
        <v>4</v>
      </c>
      <c r="AS36" t="str">
        <f t="shared" si="24"/>
        <v>)</v>
      </c>
      <c r="AT36" s="1">
        <v>4</v>
      </c>
      <c r="AV36" s="1">
        <f t="shared" si="31"/>
        <v>-4</v>
      </c>
      <c r="AW36" s="8">
        <f t="shared" si="25"/>
        <v>0</v>
      </c>
      <c r="AX36" s="8">
        <f t="shared" si="26"/>
        <v>-16</v>
      </c>
      <c r="AY36" t="str">
        <f t="shared" si="13"/>
        <v>(x+4)(x-4)</v>
      </c>
      <c r="BA36" t="str">
        <f t="shared" si="14"/>
        <v/>
      </c>
      <c r="BB36" s="7" t="str">
        <f t="shared" si="15"/>
        <v/>
      </c>
      <c r="BC36" s="6" t="str">
        <f t="shared" si="16"/>
        <v/>
      </c>
      <c r="BD36" t="str">
        <f t="shared" si="17"/>
        <v>-</v>
      </c>
      <c r="BE36" s="8">
        <f t="shared" si="18"/>
        <v>16</v>
      </c>
      <c r="BF36" t="s">
        <v>13</v>
      </c>
    </row>
    <row r="37" spans="2:58" x14ac:dyDescent="0.55000000000000004">
      <c r="B37" s="27">
        <v>5</v>
      </c>
      <c r="C37" s="1" t="s">
        <v>5</v>
      </c>
      <c r="D37" s="51" t="s">
        <v>60</v>
      </c>
      <c r="E37" s="50" t="s">
        <v>349</v>
      </c>
      <c r="F37" s="50" t="str">
        <f t="shared" si="27"/>
        <v>\\(\\quad x^2-25= \\)</v>
      </c>
      <c r="G37" s="50" t="str">
        <f t="shared" si="27"/>
        <v>\\(\\quad (x+5)(x-5) \\)</v>
      </c>
      <c r="H37" s="50" t="s">
        <v>62</v>
      </c>
      <c r="I37" s="89" t="str">
        <f t="shared" si="1"/>
        <v>INSERT INTO math(tangen,question,answer,editor,date,count) VALUES('m7000','\\(\\quad x^2-25= \\)','\\(\\quad (x+5)(x-5) \\)','harazono',NOW(),0);</v>
      </c>
      <c r="J37" s="1"/>
      <c r="K37" s="5" t="s">
        <v>251</v>
      </c>
      <c r="L37" t="str">
        <f t="shared" si="28"/>
        <v>-25</v>
      </c>
      <c r="M37" s="4" t="s">
        <v>13</v>
      </c>
      <c r="N37" t="str">
        <f t="shared" si="29"/>
        <v>(x+5)(x-5)</v>
      </c>
      <c r="O37" t="str">
        <f t="shared" si="30"/>
        <v/>
      </c>
      <c r="Q37" s="78" t="s">
        <v>229</v>
      </c>
      <c r="R37" t="str">
        <f t="shared" si="32"/>
        <v>x^2-25=</v>
      </c>
      <c r="S37" t="s">
        <v>230</v>
      </c>
      <c r="T37" s="78" t="s">
        <v>229</v>
      </c>
      <c r="U37" t="str">
        <f t="shared" si="33"/>
        <v>(x+5)(x-5)</v>
      </c>
      <c r="V37" t="s">
        <v>230</v>
      </c>
      <c r="W37" t="str">
        <f t="shared" si="19"/>
        <v>\\(\\quad x^2-25= \\)</v>
      </c>
      <c r="X37" t="str">
        <f t="shared" si="20"/>
        <v>\\(\\quad (x+5)(x-5) \\)</v>
      </c>
      <c r="AL37" s="20" t="str">
        <f t="shared" si="9"/>
        <v>(x</v>
      </c>
      <c r="AM37" t="str">
        <f t="shared" si="10"/>
        <v>+</v>
      </c>
      <c r="AN37">
        <f t="shared" si="11"/>
        <v>5</v>
      </c>
      <c r="AO37" s="20" t="str">
        <f t="shared" si="12"/>
        <v>)</v>
      </c>
      <c r="AP37" s="5" t="str">
        <f t="shared" si="21"/>
        <v>(x</v>
      </c>
      <c r="AQ37" t="str">
        <f t="shared" si="22"/>
        <v>-</v>
      </c>
      <c r="AR37">
        <f t="shared" si="23"/>
        <v>5</v>
      </c>
      <c r="AS37" t="str">
        <f t="shared" si="24"/>
        <v>)</v>
      </c>
      <c r="AT37" s="1">
        <v>5</v>
      </c>
      <c r="AV37" s="1">
        <f t="shared" si="31"/>
        <v>-5</v>
      </c>
      <c r="AW37" s="8">
        <f t="shared" si="25"/>
        <v>0</v>
      </c>
      <c r="AX37" s="8">
        <f t="shared" si="26"/>
        <v>-25</v>
      </c>
      <c r="AY37" t="str">
        <f t="shared" si="13"/>
        <v>(x+5)(x-5)</v>
      </c>
      <c r="BA37" t="str">
        <f t="shared" si="14"/>
        <v/>
      </c>
      <c r="BB37" s="7" t="str">
        <f t="shared" si="15"/>
        <v/>
      </c>
      <c r="BC37" s="6" t="str">
        <f t="shared" si="16"/>
        <v/>
      </c>
      <c r="BD37" t="str">
        <f t="shared" si="17"/>
        <v>-</v>
      </c>
      <c r="BE37" s="8">
        <f t="shared" si="18"/>
        <v>25</v>
      </c>
      <c r="BF37" t="s">
        <v>13</v>
      </c>
    </row>
    <row r="38" spans="2:58" x14ac:dyDescent="0.55000000000000004">
      <c r="B38" s="27">
        <v>6</v>
      </c>
      <c r="C38" s="1" t="s">
        <v>5</v>
      </c>
      <c r="D38" s="51" t="s">
        <v>60</v>
      </c>
      <c r="E38" s="50" t="s">
        <v>349</v>
      </c>
      <c r="F38" s="50" t="str">
        <f t="shared" si="27"/>
        <v>\\(\\quad x^2-36= \\)</v>
      </c>
      <c r="G38" s="50" t="str">
        <f t="shared" si="27"/>
        <v>\\(\\quad (x+6)(x-6) \\)</v>
      </c>
      <c r="H38" s="50" t="s">
        <v>62</v>
      </c>
      <c r="I38" s="89" t="str">
        <f t="shared" si="1"/>
        <v>INSERT INTO math(tangen,question,answer,editor,date,count) VALUES('m7000','\\(\\quad x^2-36= \\)','\\(\\quad (x+6)(x-6) \\)','harazono',NOW(),0);</v>
      </c>
      <c r="J38" s="1"/>
      <c r="K38" s="5" t="s">
        <v>251</v>
      </c>
      <c r="L38" t="str">
        <f t="shared" si="28"/>
        <v>-36</v>
      </c>
      <c r="M38" s="4" t="s">
        <v>13</v>
      </c>
      <c r="N38" t="str">
        <f t="shared" si="29"/>
        <v>(x+6)(x-6)</v>
      </c>
      <c r="O38" t="str">
        <f t="shared" si="30"/>
        <v/>
      </c>
      <c r="Q38" s="78" t="s">
        <v>229</v>
      </c>
      <c r="R38" t="str">
        <f t="shared" si="32"/>
        <v>x^2-36=</v>
      </c>
      <c r="S38" t="s">
        <v>230</v>
      </c>
      <c r="T38" s="78" t="s">
        <v>229</v>
      </c>
      <c r="U38" t="str">
        <f t="shared" si="33"/>
        <v>(x+6)(x-6)</v>
      </c>
      <c r="V38" t="s">
        <v>230</v>
      </c>
      <c r="W38" t="str">
        <f t="shared" si="19"/>
        <v>\\(\\quad x^2-36= \\)</v>
      </c>
      <c r="X38" t="str">
        <f t="shared" si="20"/>
        <v>\\(\\quad (x+6)(x-6) \\)</v>
      </c>
      <c r="AL38" s="20" t="str">
        <f t="shared" si="9"/>
        <v>(x</v>
      </c>
      <c r="AM38" t="str">
        <f t="shared" si="10"/>
        <v>+</v>
      </c>
      <c r="AN38">
        <f t="shared" si="11"/>
        <v>6</v>
      </c>
      <c r="AO38" s="20" t="str">
        <f t="shared" si="12"/>
        <v>)</v>
      </c>
      <c r="AP38" s="5" t="str">
        <f t="shared" si="21"/>
        <v>(x</v>
      </c>
      <c r="AQ38" t="str">
        <f t="shared" si="22"/>
        <v>-</v>
      </c>
      <c r="AR38">
        <f t="shared" si="23"/>
        <v>6</v>
      </c>
      <c r="AS38" t="str">
        <f t="shared" si="24"/>
        <v>)</v>
      </c>
      <c r="AT38" s="1">
        <v>6</v>
      </c>
      <c r="AV38" s="1">
        <f t="shared" si="31"/>
        <v>-6</v>
      </c>
      <c r="AW38" s="8">
        <f t="shared" si="25"/>
        <v>0</v>
      </c>
      <c r="AX38" s="8">
        <f t="shared" si="26"/>
        <v>-36</v>
      </c>
      <c r="AY38" t="str">
        <f t="shared" si="13"/>
        <v>(x+6)(x-6)</v>
      </c>
      <c r="BA38" t="str">
        <f t="shared" si="14"/>
        <v/>
      </c>
      <c r="BB38" s="7" t="str">
        <f t="shared" si="15"/>
        <v/>
      </c>
      <c r="BC38" s="6" t="str">
        <f t="shared" si="16"/>
        <v/>
      </c>
      <c r="BD38" t="str">
        <f t="shared" si="17"/>
        <v>-</v>
      </c>
      <c r="BE38" s="8">
        <f t="shared" si="18"/>
        <v>36</v>
      </c>
      <c r="BF38" t="s">
        <v>13</v>
      </c>
    </row>
    <row r="39" spans="2:58" x14ac:dyDescent="0.55000000000000004">
      <c r="B39" s="27">
        <v>7</v>
      </c>
      <c r="C39" s="1" t="s">
        <v>5</v>
      </c>
      <c r="D39" s="51" t="s">
        <v>60</v>
      </c>
      <c r="E39" s="50" t="s">
        <v>349</v>
      </c>
      <c r="F39" s="50" t="str">
        <f t="shared" si="27"/>
        <v>\\(\\quad x^2-49= \\)</v>
      </c>
      <c r="G39" s="50" t="str">
        <f t="shared" si="27"/>
        <v>\\(\\quad (x+7)(x-7) \\)</v>
      </c>
      <c r="H39" s="50" t="s">
        <v>62</v>
      </c>
      <c r="I39" s="89" t="str">
        <f t="shared" si="1"/>
        <v>INSERT INTO math(tangen,question,answer,editor,date,count) VALUES('m7000','\\(\\quad x^2-49= \\)','\\(\\quad (x+7)(x-7) \\)','harazono',NOW(),0);</v>
      </c>
      <c r="J39" s="1"/>
      <c r="K39" s="5" t="s">
        <v>251</v>
      </c>
      <c r="L39" t="str">
        <f t="shared" si="28"/>
        <v>-49</v>
      </c>
      <c r="M39" s="4" t="s">
        <v>13</v>
      </c>
      <c r="N39" t="str">
        <f t="shared" si="29"/>
        <v>(x+7)(x-7)</v>
      </c>
      <c r="O39" t="str">
        <f t="shared" si="30"/>
        <v/>
      </c>
      <c r="Q39" s="78" t="s">
        <v>229</v>
      </c>
      <c r="R39" t="str">
        <f t="shared" si="32"/>
        <v>x^2-49=</v>
      </c>
      <c r="S39" t="s">
        <v>230</v>
      </c>
      <c r="T39" s="78" t="s">
        <v>229</v>
      </c>
      <c r="U39" t="str">
        <f t="shared" si="33"/>
        <v>(x+7)(x-7)</v>
      </c>
      <c r="V39" t="s">
        <v>230</v>
      </c>
      <c r="W39" t="str">
        <f t="shared" si="19"/>
        <v>\\(\\quad x^2-49= \\)</v>
      </c>
      <c r="X39" t="str">
        <f t="shared" si="20"/>
        <v>\\(\\quad (x+7)(x-7) \\)</v>
      </c>
      <c r="AL39" s="20" t="str">
        <f t="shared" si="9"/>
        <v>(x</v>
      </c>
      <c r="AM39" t="str">
        <f t="shared" si="10"/>
        <v>+</v>
      </c>
      <c r="AN39">
        <f t="shared" si="11"/>
        <v>7</v>
      </c>
      <c r="AO39" s="20" t="str">
        <f t="shared" si="12"/>
        <v>)</v>
      </c>
      <c r="AP39" s="5" t="str">
        <f t="shared" si="21"/>
        <v>(x</v>
      </c>
      <c r="AQ39" t="str">
        <f t="shared" si="22"/>
        <v>-</v>
      </c>
      <c r="AR39">
        <f t="shared" si="23"/>
        <v>7</v>
      </c>
      <c r="AS39" t="str">
        <f t="shared" si="24"/>
        <v>)</v>
      </c>
      <c r="AT39" s="1">
        <v>7</v>
      </c>
      <c r="AV39" s="1">
        <f t="shared" si="31"/>
        <v>-7</v>
      </c>
      <c r="AW39" s="8">
        <f t="shared" si="25"/>
        <v>0</v>
      </c>
      <c r="AX39" s="8">
        <f t="shared" si="26"/>
        <v>-49</v>
      </c>
      <c r="AY39" t="str">
        <f t="shared" si="13"/>
        <v>(x+7)(x-7)</v>
      </c>
      <c r="BA39" t="str">
        <f t="shared" si="14"/>
        <v/>
      </c>
      <c r="BB39" s="7" t="str">
        <f t="shared" si="15"/>
        <v/>
      </c>
      <c r="BC39" s="6" t="str">
        <f t="shared" si="16"/>
        <v/>
      </c>
      <c r="BD39" t="str">
        <f t="shared" si="17"/>
        <v>-</v>
      </c>
      <c r="BE39" s="8">
        <f t="shared" si="18"/>
        <v>49</v>
      </c>
      <c r="BF39" t="s">
        <v>13</v>
      </c>
    </row>
    <row r="40" spans="2:58" x14ac:dyDescent="0.55000000000000004">
      <c r="B40" s="27">
        <v>8</v>
      </c>
      <c r="C40" s="1" t="s">
        <v>5</v>
      </c>
      <c r="D40" s="51" t="s">
        <v>60</v>
      </c>
      <c r="E40" s="50" t="s">
        <v>349</v>
      </c>
      <c r="F40" s="50" t="str">
        <f t="shared" si="27"/>
        <v>\\(\\quad x^2-64= \\)</v>
      </c>
      <c r="G40" s="50" t="str">
        <f t="shared" si="27"/>
        <v>\\(\\quad (x+8)(x-8) \\)</v>
      </c>
      <c r="H40" s="50" t="s">
        <v>62</v>
      </c>
      <c r="I40" s="89" t="str">
        <f t="shared" si="1"/>
        <v>INSERT INTO math(tangen,question,answer,editor,date,count) VALUES('m7000','\\(\\quad x^2-64= \\)','\\(\\quad (x+8)(x-8) \\)','harazono',NOW(),0);</v>
      </c>
      <c r="J40" s="1"/>
      <c r="K40" s="5" t="s">
        <v>251</v>
      </c>
      <c r="L40" t="str">
        <f t="shared" si="28"/>
        <v>-64</v>
      </c>
      <c r="M40" s="4" t="s">
        <v>13</v>
      </c>
      <c r="N40" t="str">
        <f t="shared" si="29"/>
        <v>(x+8)(x-8)</v>
      </c>
      <c r="O40" t="str">
        <f t="shared" si="30"/>
        <v/>
      </c>
      <c r="Q40" s="78" t="s">
        <v>229</v>
      </c>
      <c r="R40" t="str">
        <f t="shared" si="32"/>
        <v>x^2-64=</v>
      </c>
      <c r="S40" t="s">
        <v>230</v>
      </c>
      <c r="T40" s="78" t="s">
        <v>229</v>
      </c>
      <c r="U40" t="str">
        <f t="shared" si="33"/>
        <v>(x+8)(x-8)</v>
      </c>
      <c r="V40" t="s">
        <v>230</v>
      </c>
      <c r="W40" t="str">
        <f t="shared" si="19"/>
        <v>\\(\\quad x^2-64= \\)</v>
      </c>
      <c r="X40" t="str">
        <f t="shared" si="20"/>
        <v>\\(\\quad (x+8)(x-8) \\)</v>
      </c>
      <c r="AL40" s="20" t="str">
        <f t="shared" si="9"/>
        <v>(x</v>
      </c>
      <c r="AM40" t="str">
        <f t="shared" si="10"/>
        <v>+</v>
      </c>
      <c r="AN40">
        <f t="shared" si="11"/>
        <v>8</v>
      </c>
      <c r="AO40" s="20" t="str">
        <f t="shared" si="12"/>
        <v>)</v>
      </c>
      <c r="AP40" s="5" t="str">
        <f t="shared" si="21"/>
        <v>(x</v>
      </c>
      <c r="AQ40" t="str">
        <f t="shared" si="22"/>
        <v>-</v>
      </c>
      <c r="AR40">
        <f t="shared" si="23"/>
        <v>8</v>
      </c>
      <c r="AS40" t="str">
        <f t="shared" si="24"/>
        <v>)</v>
      </c>
      <c r="AT40" s="1">
        <v>8</v>
      </c>
      <c r="AV40" s="1">
        <f t="shared" si="31"/>
        <v>-8</v>
      </c>
      <c r="AW40" s="8">
        <f t="shared" si="25"/>
        <v>0</v>
      </c>
      <c r="AX40" s="8">
        <f t="shared" si="26"/>
        <v>-64</v>
      </c>
      <c r="AY40" t="str">
        <f t="shared" si="13"/>
        <v>(x+8)(x-8)</v>
      </c>
      <c r="BA40" t="str">
        <f t="shared" si="14"/>
        <v/>
      </c>
      <c r="BB40" s="7" t="str">
        <f t="shared" si="15"/>
        <v/>
      </c>
      <c r="BC40" s="6" t="str">
        <f t="shared" si="16"/>
        <v/>
      </c>
      <c r="BD40" t="str">
        <f t="shared" si="17"/>
        <v>-</v>
      </c>
      <c r="BE40" s="8">
        <f t="shared" si="18"/>
        <v>64</v>
      </c>
      <c r="BF40" t="s">
        <v>13</v>
      </c>
    </row>
    <row r="41" spans="2:58" x14ac:dyDescent="0.55000000000000004">
      <c r="B41" s="27">
        <v>9</v>
      </c>
      <c r="C41" s="1" t="s">
        <v>5</v>
      </c>
      <c r="D41" s="51" t="s">
        <v>60</v>
      </c>
      <c r="E41" s="50" t="s">
        <v>349</v>
      </c>
      <c r="F41" s="50" t="str">
        <f t="shared" si="27"/>
        <v>\\(\\quad x^2-81= \\)</v>
      </c>
      <c r="G41" s="50" t="str">
        <f t="shared" si="27"/>
        <v>\\(\\quad (x+9)(x-9) \\)</v>
      </c>
      <c r="H41" s="50" t="s">
        <v>62</v>
      </c>
      <c r="I41" s="89" t="str">
        <f t="shared" si="1"/>
        <v>INSERT INTO math(tangen,question,answer,editor,date,count) VALUES('m7000','\\(\\quad x^2-81= \\)','\\(\\quad (x+9)(x-9) \\)','harazono',NOW(),0);</v>
      </c>
      <c r="J41" s="1"/>
      <c r="K41" s="5" t="s">
        <v>251</v>
      </c>
      <c r="L41" t="str">
        <f t="shared" si="28"/>
        <v>-81</v>
      </c>
      <c r="M41" s="4" t="s">
        <v>13</v>
      </c>
      <c r="N41" t="str">
        <f t="shared" si="29"/>
        <v>(x+9)(x-9)</v>
      </c>
      <c r="O41" t="str">
        <f t="shared" si="30"/>
        <v/>
      </c>
      <c r="Q41" s="78" t="s">
        <v>229</v>
      </c>
      <c r="R41" t="str">
        <f t="shared" si="32"/>
        <v>x^2-81=</v>
      </c>
      <c r="S41" t="s">
        <v>230</v>
      </c>
      <c r="T41" s="78" t="s">
        <v>229</v>
      </c>
      <c r="U41" t="str">
        <f t="shared" si="33"/>
        <v>(x+9)(x-9)</v>
      </c>
      <c r="V41" t="s">
        <v>230</v>
      </c>
      <c r="W41" t="str">
        <f t="shared" si="19"/>
        <v>\\(\\quad x^2-81= \\)</v>
      </c>
      <c r="X41" t="str">
        <f t="shared" si="20"/>
        <v>\\(\\quad (x+9)(x-9) \\)</v>
      </c>
      <c r="AL41" s="20" t="str">
        <f t="shared" si="9"/>
        <v>(x</v>
      </c>
      <c r="AM41" t="str">
        <f t="shared" si="10"/>
        <v>+</v>
      </c>
      <c r="AN41">
        <f t="shared" si="11"/>
        <v>9</v>
      </c>
      <c r="AO41" s="20" t="str">
        <f t="shared" si="12"/>
        <v>)</v>
      </c>
      <c r="AP41" s="5" t="str">
        <f t="shared" si="21"/>
        <v>(x</v>
      </c>
      <c r="AQ41" t="str">
        <f t="shared" si="22"/>
        <v>-</v>
      </c>
      <c r="AR41">
        <f t="shared" si="23"/>
        <v>9</v>
      </c>
      <c r="AS41" t="str">
        <f t="shared" si="24"/>
        <v>)</v>
      </c>
      <c r="AT41" s="1">
        <v>9</v>
      </c>
      <c r="AV41" s="1">
        <f t="shared" si="31"/>
        <v>-9</v>
      </c>
      <c r="AW41" s="8">
        <f t="shared" si="25"/>
        <v>0</v>
      </c>
      <c r="AX41" s="8">
        <f t="shared" si="26"/>
        <v>-81</v>
      </c>
      <c r="AY41" t="str">
        <f t="shared" si="13"/>
        <v>(x+9)(x-9)</v>
      </c>
      <c r="BA41" t="str">
        <f t="shared" si="14"/>
        <v/>
      </c>
      <c r="BB41" s="7" t="str">
        <f t="shared" si="15"/>
        <v/>
      </c>
      <c r="BC41" s="6" t="str">
        <f t="shared" si="16"/>
        <v/>
      </c>
      <c r="BD41" t="str">
        <f t="shared" si="17"/>
        <v>-</v>
      </c>
      <c r="BE41" s="8">
        <f t="shared" si="18"/>
        <v>81</v>
      </c>
      <c r="BF41" t="s">
        <v>13</v>
      </c>
    </row>
    <row r="42" spans="2:58" x14ac:dyDescent="0.55000000000000004">
      <c r="B42" s="27">
        <v>10</v>
      </c>
      <c r="C42" s="1" t="s">
        <v>5</v>
      </c>
      <c r="D42" s="51" t="s">
        <v>60</v>
      </c>
      <c r="E42" s="50" t="s">
        <v>349</v>
      </c>
      <c r="F42" s="50" t="str">
        <f t="shared" si="27"/>
        <v>\\(\\quad x^2-100= \\)</v>
      </c>
      <c r="G42" s="50" t="str">
        <f t="shared" si="27"/>
        <v>\\(\\quad (x+10)(x-10) \\)</v>
      </c>
      <c r="H42" s="50" t="s">
        <v>62</v>
      </c>
      <c r="I42" s="89" t="str">
        <f t="shared" si="1"/>
        <v>INSERT INTO math(tangen,question,answer,editor,date,count) VALUES('m7000','\\(\\quad x^2-100= \\)','\\(\\quad (x+10)(x-10) \\)','harazono',NOW(),0);</v>
      </c>
      <c r="J42" s="1"/>
      <c r="K42" s="5" t="s">
        <v>251</v>
      </c>
      <c r="L42" t="str">
        <f t="shared" si="28"/>
        <v>-100</v>
      </c>
      <c r="M42" s="4" t="s">
        <v>13</v>
      </c>
      <c r="N42" t="str">
        <f t="shared" si="29"/>
        <v>(x+10)(x-10)</v>
      </c>
      <c r="O42" t="str">
        <f t="shared" si="30"/>
        <v/>
      </c>
      <c r="Q42" s="78" t="s">
        <v>229</v>
      </c>
      <c r="R42" t="str">
        <f t="shared" si="32"/>
        <v>x^2-100=</v>
      </c>
      <c r="S42" t="s">
        <v>230</v>
      </c>
      <c r="T42" s="78" t="s">
        <v>229</v>
      </c>
      <c r="U42" t="str">
        <f t="shared" si="33"/>
        <v>(x+10)(x-10)</v>
      </c>
      <c r="V42" t="s">
        <v>230</v>
      </c>
      <c r="W42" t="str">
        <f t="shared" si="19"/>
        <v>\\(\\quad x^2-100= \\)</v>
      </c>
      <c r="X42" t="str">
        <f t="shared" si="20"/>
        <v>\\(\\quad (x+10)(x-10) \\)</v>
      </c>
      <c r="AL42" s="20" t="str">
        <f t="shared" si="9"/>
        <v>(x</v>
      </c>
      <c r="AM42" t="str">
        <f t="shared" si="10"/>
        <v>+</v>
      </c>
      <c r="AN42">
        <f t="shared" si="11"/>
        <v>10</v>
      </c>
      <c r="AO42" s="20" t="str">
        <f t="shared" si="12"/>
        <v>)</v>
      </c>
      <c r="AP42" s="5" t="str">
        <f t="shared" si="21"/>
        <v>(x</v>
      </c>
      <c r="AQ42" t="str">
        <f t="shared" si="22"/>
        <v>-</v>
      </c>
      <c r="AR42">
        <f t="shared" si="23"/>
        <v>10</v>
      </c>
      <c r="AS42" t="str">
        <f t="shared" si="24"/>
        <v>)</v>
      </c>
      <c r="AT42" s="1">
        <v>10</v>
      </c>
      <c r="AV42" s="1">
        <f t="shared" si="31"/>
        <v>-10</v>
      </c>
      <c r="AW42" s="8">
        <f t="shared" si="25"/>
        <v>0</v>
      </c>
      <c r="AX42" s="8">
        <f t="shared" si="26"/>
        <v>-100</v>
      </c>
      <c r="AY42" t="str">
        <f t="shared" si="13"/>
        <v>(x+10)(x-10)</v>
      </c>
      <c r="BA42" t="str">
        <f t="shared" si="14"/>
        <v/>
      </c>
      <c r="BB42" s="7" t="str">
        <f t="shared" si="15"/>
        <v/>
      </c>
      <c r="BC42" s="6" t="str">
        <f t="shared" si="16"/>
        <v/>
      </c>
      <c r="BD42" t="str">
        <f t="shared" si="17"/>
        <v>-</v>
      </c>
      <c r="BE42" s="8">
        <f t="shared" si="18"/>
        <v>100</v>
      </c>
      <c r="BF42" t="s">
        <v>13</v>
      </c>
    </row>
    <row r="43" spans="2:58" x14ac:dyDescent="0.55000000000000004">
      <c r="B43" s="27">
        <v>11</v>
      </c>
      <c r="C43" s="1" t="s">
        <v>5</v>
      </c>
      <c r="D43" s="51" t="s">
        <v>60</v>
      </c>
      <c r="E43" s="50" t="s">
        <v>349</v>
      </c>
      <c r="F43" s="50" t="str">
        <f t="shared" si="27"/>
        <v>\\(\\quad x^2-121= \\)</v>
      </c>
      <c r="G43" s="50" t="str">
        <f t="shared" si="27"/>
        <v>\\(\\quad (x+11)(x-11) \\)</v>
      </c>
      <c r="H43" s="50" t="s">
        <v>62</v>
      </c>
      <c r="I43" s="89" t="str">
        <f t="shared" si="1"/>
        <v>INSERT INTO math(tangen,question,answer,editor,date,count) VALUES('m7000','\\(\\quad x^2-121= \\)','\\(\\quad (x+11)(x-11) \\)','harazono',NOW(),0);</v>
      </c>
      <c r="J43" s="1"/>
      <c r="K43" s="5" t="s">
        <v>251</v>
      </c>
      <c r="L43" t="str">
        <f t="shared" si="28"/>
        <v>-121</v>
      </c>
      <c r="M43" s="4" t="s">
        <v>13</v>
      </c>
      <c r="N43" t="str">
        <f t="shared" si="29"/>
        <v>(x+11)(x-11)</v>
      </c>
      <c r="O43" t="str">
        <f t="shared" si="30"/>
        <v/>
      </c>
      <c r="Q43" s="78" t="s">
        <v>229</v>
      </c>
      <c r="R43" t="str">
        <f t="shared" si="32"/>
        <v>x^2-121=</v>
      </c>
      <c r="S43" t="s">
        <v>230</v>
      </c>
      <c r="T43" s="78" t="s">
        <v>229</v>
      </c>
      <c r="U43" t="str">
        <f t="shared" si="33"/>
        <v>(x+11)(x-11)</v>
      </c>
      <c r="V43" t="s">
        <v>230</v>
      </c>
      <c r="W43" t="str">
        <f t="shared" si="19"/>
        <v>\\(\\quad x^2-121= \\)</v>
      </c>
      <c r="X43" t="str">
        <f t="shared" si="20"/>
        <v>\\(\\quad (x+11)(x-11) \\)</v>
      </c>
      <c r="AL43" s="20" t="str">
        <f t="shared" si="9"/>
        <v>(x</v>
      </c>
      <c r="AM43" t="str">
        <f t="shared" si="10"/>
        <v>+</v>
      </c>
      <c r="AN43">
        <f t="shared" si="11"/>
        <v>11</v>
      </c>
      <c r="AO43" s="20" t="str">
        <f t="shared" si="12"/>
        <v>)</v>
      </c>
      <c r="AP43" s="5" t="str">
        <f t="shared" si="21"/>
        <v>(x</v>
      </c>
      <c r="AQ43" t="str">
        <f t="shared" si="22"/>
        <v>-</v>
      </c>
      <c r="AR43">
        <f t="shared" si="23"/>
        <v>11</v>
      </c>
      <c r="AS43" t="str">
        <f t="shared" si="24"/>
        <v>)</v>
      </c>
      <c r="AT43" s="1">
        <v>11</v>
      </c>
      <c r="AV43" s="1">
        <f t="shared" si="31"/>
        <v>-11</v>
      </c>
      <c r="AW43" s="8">
        <f t="shared" si="25"/>
        <v>0</v>
      </c>
      <c r="AX43" s="8">
        <f t="shared" si="26"/>
        <v>-121</v>
      </c>
      <c r="AY43" t="str">
        <f t="shared" si="13"/>
        <v>(x+11)(x-11)</v>
      </c>
      <c r="BA43" t="str">
        <f t="shared" si="14"/>
        <v/>
      </c>
      <c r="BB43" s="7" t="str">
        <f t="shared" si="15"/>
        <v/>
      </c>
      <c r="BC43" s="6" t="str">
        <f t="shared" si="16"/>
        <v/>
      </c>
      <c r="BD43" t="str">
        <f t="shared" si="17"/>
        <v>-</v>
      </c>
      <c r="BE43" s="8">
        <f t="shared" si="18"/>
        <v>121</v>
      </c>
      <c r="BF43" t="s">
        <v>13</v>
      </c>
    </row>
    <row r="44" spans="2:58" x14ac:dyDescent="0.55000000000000004">
      <c r="B44" s="27">
        <v>12</v>
      </c>
      <c r="C44" s="1" t="s">
        <v>5</v>
      </c>
      <c r="D44" s="51" t="s">
        <v>60</v>
      </c>
      <c r="E44" s="50" t="s">
        <v>349</v>
      </c>
      <c r="F44" s="50" t="str">
        <f t="shared" si="27"/>
        <v>\\(\\quad x^2-144= \\)</v>
      </c>
      <c r="G44" s="50" t="str">
        <f t="shared" si="27"/>
        <v>\\(\\quad (x+12)(x-12) \\)</v>
      </c>
      <c r="H44" s="50" t="s">
        <v>62</v>
      </c>
      <c r="I44" s="89" t="str">
        <f t="shared" si="1"/>
        <v>INSERT INTO math(tangen,question,answer,editor,date,count) VALUES('m7000','\\(\\quad x^2-144= \\)','\\(\\quad (x+12)(x-12) \\)','harazono',NOW(),0);</v>
      </c>
      <c r="J44" s="1"/>
      <c r="K44" s="5" t="s">
        <v>251</v>
      </c>
      <c r="L44" t="str">
        <f t="shared" si="28"/>
        <v>-144</v>
      </c>
      <c r="M44" s="4" t="s">
        <v>13</v>
      </c>
      <c r="N44" t="str">
        <f t="shared" si="29"/>
        <v>(x+12)(x-12)</v>
      </c>
      <c r="O44" t="str">
        <f t="shared" si="30"/>
        <v/>
      </c>
      <c r="Q44" s="78" t="s">
        <v>229</v>
      </c>
      <c r="R44" t="str">
        <f t="shared" si="32"/>
        <v>x^2-144=</v>
      </c>
      <c r="S44" t="s">
        <v>230</v>
      </c>
      <c r="T44" s="78" t="s">
        <v>229</v>
      </c>
      <c r="U44" t="str">
        <f t="shared" si="33"/>
        <v>(x+12)(x-12)</v>
      </c>
      <c r="V44" t="s">
        <v>230</v>
      </c>
      <c r="W44" t="str">
        <f t="shared" si="19"/>
        <v>\\(\\quad x^2-144= \\)</v>
      </c>
      <c r="X44" t="str">
        <f t="shared" si="20"/>
        <v>\\(\\quad (x+12)(x-12) \\)</v>
      </c>
      <c r="AL44" s="20" t="str">
        <f t="shared" si="9"/>
        <v>(x</v>
      </c>
      <c r="AM44" t="str">
        <f t="shared" si="10"/>
        <v>+</v>
      </c>
      <c r="AN44">
        <f t="shared" si="11"/>
        <v>12</v>
      </c>
      <c r="AO44" s="20" t="str">
        <f t="shared" si="12"/>
        <v>)</v>
      </c>
      <c r="AP44" s="5" t="str">
        <f t="shared" si="21"/>
        <v>(x</v>
      </c>
      <c r="AQ44" t="str">
        <f t="shared" si="22"/>
        <v>-</v>
      </c>
      <c r="AR44">
        <f t="shared" si="23"/>
        <v>12</v>
      </c>
      <c r="AS44" t="str">
        <f t="shared" si="24"/>
        <v>)</v>
      </c>
      <c r="AT44" s="1">
        <v>12</v>
      </c>
      <c r="AV44" s="1">
        <f t="shared" si="31"/>
        <v>-12</v>
      </c>
      <c r="AW44" s="8">
        <f t="shared" si="25"/>
        <v>0</v>
      </c>
      <c r="AX44" s="8">
        <f t="shared" si="26"/>
        <v>-144</v>
      </c>
      <c r="AY44" t="str">
        <f t="shared" si="13"/>
        <v>(x+12)(x-12)</v>
      </c>
      <c r="BA44" t="str">
        <f t="shared" si="14"/>
        <v/>
      </c>
      <c r="BB44" s="7" t="str">
        <f t="shared" si="15"/>
        <v/>
      </c>
      <c r="BC44" s="6" t="str">
        <f t="shared" si="16"/>
        <v/>
      </c>
      <c r="BD44" t="str">
        <f t="shared" si="17"/>
        <v>-</v>
      </c>
      <c r="BE44" s="8">
        <f t="shared" si="18"/>
        <v>144</v>
      </c>
      <c r="BF44" t="s">
        <v>13</v>
      </c>
    </row>
    <row r="45" spans="2:58" x14ac:dyDescent="0.55000000000000004">
      <c r="B45" s="27">
        <v>13</v>
      </c>
      <c r="C45" s="1" t="s">
        <v>5</v>
      </c>
      <c r="D45" s="51" t="s">
        <v>60</v>
      </c>
      <c r="E45" s="50" t="s">
        <v>349</v>
      </c>
      <c r="F45" s="50" t="str">
        <f t="shared" si="27"/>
        <v>\\(\\quad x^2-169= \\)</v>
      </c>
      <c r="G45" s="50" t="str">
        <f t="shared" si="27"/>
        <v>\\(\\quad (x+13)(x-13) \\)</v>
      </c>
      <c r="H45" s="50" t="s">
        <v>62</v>
      </c>
      <c r="I45" s="89" t="str">
        <f t="shared" si="1"/>
        <v>INSERT INTO math(tangen,question,answer,editor,date,count) VALUES('m7000','\\(\\quad x^2-169= \\)','\\(\\quad (x+13)(x-13) \\)','harazono',NOW(),0);</v>
      </c>
      <c r="J45" s="1"/>
      <c r="K45" s="5" t="s">
        <v>251</v>
      </c>
      <c r="L45" t="str">
        <f t="shared" si="28"/>
        <v>-169</v>
      </c>
      <c r="M45" s="4" t="s">
        <v>13</v>
      </c>
      <c r="N45" t="str">
        <f t="shared" si="29"/>
        <v>(x+13)(x-13)</v>
      </c>
      <c r="O45" t="str">
        <f t="shared" si="30"/>
        <v/>
      </c>
      <c r="Q45" s="78" t="s">
        <v>229</v>
      </c>
      <c r="R45" t="str">
        <f t="shared" si="32"/>
        <v>x^2-169=</v>
      </c>
      <c r="S45" t="s">
        <v>230</v>
      </c>
      <c r="T45" s="78" t="s">
        <v>229</v>
      </c>
      <c r="U45" t="str">
        <f t="shared" si="33"/>
        <v>(x+13)(x-13)</v>
      </c>
      <c r="V45" t="s">
        <v>230</v>
      </c>
      <c r="W45" t="str">
        <f t="shared" si="19"/>
        <v>\\(\\quad x^2-169= \\)</v>
      </c>
      <c r="X45" t="str">
        <f t="shared" si="20"/>
        <v>\\(\\quad (x+13)(x-13) \\)</v>
      </c>
      <c r="AL45" s="20" t="str">
        <f t="shared" si="9"/>
        <v>(x</v>
      </c>
      <c r="AM45" t="str">
        <f t="shared" si="10"/>
        <v>+</v>
      </c>
      <c r="AN45">
        <f t="shared" si="11"/>
        <v>13</v>
      </c>
      <c r="AO45" s="20" t="str">
        <f t="shared" si="12"/>
        <v>)</v>
      </c>
      <c r="AP45" s="5" t="str">
        <f t="shared" si="21"/>
        <v>(x</v>
      </c>
      <c r="AQ45" t="str">
        <f t="shared" si="22"/>
        <v>-</v>
      </c>
      <c r="AR45">
        <f t="shared" si="23"/>
        <v>13</v>
      </c>
      <c r="AS45" t="str">
        <f t="shared" si="24"/>
        <v>)</v>
      </c>
      <c r="AT45" s="1">
        <v>13</v>
      </c>
      <c r="AV45" s="1">
        <f t="shared" si="31"/>
        <v>-13</v>
      </c>
      <c r="AW45" s="8">
        <f t="shared" si="25"/>
        <v>0</v>
      </c>
      <c r="AX45" s="8">
        <f t="shared" si="26"/>
        <v>-169</v>
      </c>
      <c r="AY45" t="str">
        <f t="shared" si="13"/>
        <v>(x+13)(x-13)</v>
      </c>
      <c r="BA45" t="str">
        <f t="shared" si="14"/>
        <v/>
      </c>
      <c r="BB45" s="7" t="str">
        <f t="shared" si="15"/>
        <v/>
      </c>
      <c r="BC45" s="6" t="str">
        <f t="shared" si="16"/>
        <v/>
      </c>
      <c r="BD45" t="str">
        <f t="shared" si="17"/>
        <v>-</v>
      </c>
      <c r="BE45" s="8">
        <f t="shared" si="18"/>
        <v>169</v>
      </c>
      <c r="BF45" t="s">
        <v>13</v>
      </c>
    </row>
    <row r="46" spans="2:58" x14ac:dyDescent="0.55000000000000004">
      <c r="B46" s="27">
        <v>14</v>
      </c>
      <c r="C46" s="1" t="s">
        <v>5</v>
      </c>
      <c r="D46" s="51" t="s">
        <v>60</v>
      </c>
      <c r="E46" s="50" t="s">
        <v>349</v>
      </c>
      <c r="F46" s="50" t="str">
        <f t="shared" si="27"/>
        <v>\\(\\quad x^2-196= \\)</v>
      </c>
      <c r="G46" s="50" t="str">
        <f t="shared" si="27"/>
        <v>\\(\\quad (x+14)(x-14) \\)</v>
      </c>
      <c r="H46" s="50" t="s">
        <v>62</v>
      </c>
      <c r="I46" s="89" t="str">
        <f t="shared" si="1"/>
        <v>INSERT INTO math(tangen,question,answer,editor,date,count) VALUES('m7000','\\(\\quad x^2-196= \\)','\\(\\quad (x+14)(x-14) \\)','harazono',NOW(),0);</v>
      </c>
      <c r="J46" s="1"/>
      <c r="K46" s="5" t="s">
        <v>251</v>
      </c>
      <c r="L46" t="str">
        <f t="shared" si="28"/>
        <v>-196</v>
      </c>
      <c r="M46" s="4" t="s">
        <v>13</v>
      </c>
      <c r="N46" t="str">
        <f t="shared" si="29"/>
        <v>(x+14)(x-14)</v>
      </c>
      <c r="O46" t="str">
        <f t="shared" si="30"/>
        <v/>
      </c>
      <c r="Q46" s="78" t="s">
        <v>229</v>
      </c>
      <c r="R46" t="str">
        <f t="shared" si="32"/>
        <v>x^2-196=</v>
      </c>
      <c r="S46" t="s">
        <v>230</v>
      </c>
      <c r="T46" s="78" t="s">
        <v>229</v>
      </c>
      <c r="U46" t="str">
        <f t="shared" si="33"/>
        <v>(x+14)(x-14)</v>
      </c>
      <c r="V46" t="s">
        <v>230</v>
      </c>
      <c r="W46" t="str">
        <f t="shared" si="19"/>
        <v>\\(\\quad x^2-196= \\)</v>
      </c>
      <c r="X46" t="str">
        <f t="shared" si="20"/>
        <v>\\(\\quad (x+14)(x-14) \\)</v>
      </c>
      <c r="AL46" s="20" t="str">
        <f t="shared" si="9"/>
        <v>(x</v>
      </c>
      <c r="AM46" t="str">
        <f t="shared" si="10"/>
        <v>+</v>
      </c>
      <c r="AN46">
        <f t="shared" si="11"/>
        <v>14</v>
      </c>
      <c r="AO46" s="20" t="str">
        <f t="shared" si="12"/>
        <v>)</v>
      </c>
      <c r="AP46" s="5" t="str">
        <f t="shared" si="21"/>
        <v>(x</v>
      </c>
      <c r="AQ46" t="str">
        <f t="shared" si="22"/>
        <v>-</v>
      </c>
      <c r="AR46">
        <f t="shared" si="23"/>
        <v>14</v>
      </c>
      <c r="AS46" t="str">
        <f t="shared" si="24"/>
        <v>)</v>
      </c>
      <c r="AT46" s="1">
        <v>14</v>
      </c>
      <c r="AV46" s="1">
        <f t="shared" si="31"/>
        <v>-14</v>
      </c>
      <c r="AW46" s="8">
        <f t="shared" si="25"/>
        <v>0</v>
      </c>
      <c r="AX46" s="8">
        <f t="shared" si="26"/>
        <v>-196</v>
      </c>
      <c r="AY46" t="str">
        <f t="shared" si="13"/>
        <v>(x+14)(x-14)</v>
      </c>
      <c r="BA46" t="str">
        <f t="shared" si="14"/>
        <v/>
      </c>
      <c r="BB46" s="7" t="str">
        <f t="shared" si="15"/>
        <v/>
      </c>
      <c r="BC46" s="6" t="str">
        <f t="shared" si="16"/>
        <v/>
      </c>
      <c r="BD46" t="str">
        <f t="shared" si="17"/>
        <v>-</v>
      </c>
      <c r="BE46" s="8">
        <f t="shared" si="18"/>
        <v>196</v>
      </c>
      <c r="BF46" t="s">
        <v>13</v>
      </c>
    </row>
    <row r="47" spans="2:58" x14ac:dyDescent="0.55000000000000004">
      <c r="B47" s="27">
        <v>15</v>
      </c>
      <c r="C47" s="1" t="s">
        <v>5</v>
      </c>
      <c r="D47" s="51" t="s">
        <v>60</v>
      </c>
      <c r="E47" s="50" t="s">
        <v>349</v>
      </c>
      <c r="F47" s="50" t="str">
        <f t="shared" si="27"/>
        <v>\\(\\quad x^2-225= \\)</v>
      </c>
      <c r="G47" s="50" t="str">
        <f t="shared" si="27"/>
        <v>\\(\\quad (x+15)(x-15) \\)</v>
      </c>
      <c r="H47" s="50" t="s">
        <v>62</v>
      </c>
      <c r="I47" s="89" t="str">
        <f t="shared" si="1"/>
        <v>INSERT INTO math(tangen,question,answer,editor,date,count) VALUES('m7000','\\(\\quad x^2-225= \\)','\\(\\quad (x+15)(x-15) \\)','harazono',NOW(),0);</v>
      </c>
      <c r="J47" s="1"/>
      <c r="K47" s="5" t="s">
        <v>251</v>
      </c>
      <c r="L47" t="str">
        <f t="shared" si="28"/>
        <v>-225</v>
      </c>
      <c r="M47" s="4" t="s">
        <v>13</v>
      </c>
      <c r="N47" t="str">
        <f t="shared" si="29"/>
        <v>(x+15)(x-15)</v>
      </c>
      <c r="O47" t="str">
        <f t="shared" si="30"/>
        <v/>
      </c>
      <c r="Q47" s="78" t="s">
        <v>229</v>
      </c>
      <c r="R47" t="str">
        <f t="shared" si="32"/>
        <v>x^2-225=</v>
      </c>
      <c r="S47" t="s">
        <v>230</v>
      </c>
      <c r="T47" s="78" t="s">
        <v>229</v>
      </c>
      <c r="U47" t="str">
        <f t="shared" si="33"/>
        <v>(x+15)(x-15)</v>
      </c>
      <c r="V47" t="s">
        <v>230</v>
      </c>
      <c r="W47" t="str">
        <f t="shared" si="19"/>
        <v>\\(\\quad x^2-225= \\)</v>
      </c>
      <c r="X47" t="str">
        <f t="shared" si="20"/>
        <v>\\(\\quad (x+15)(x-15) \\)</v>
      </c>
      <c r="AL47" s="20" t="str">
        <f t="shared" si="9"/>
        <v>(x</v>
      </c>
      <c r="AM47" t="str">
        <f t="shared" si="10"/>
        <v>+</v>
      </c>
      <c r="AN47">
        <f t="shared" si="11"/>
        <v>15</v>
      </c>
      <c r="AO47" s="20" t="str">
        <f t="shared" si="12"/>
        <v>)</v>
      </c>
      <c r="AP47" s="5" t="str">
        <f t="shared" si="21"/>
        <v>(x</v>
      </c>
      <c r="AQ47" t="str">
        <f t="shared" si="22"/>
        <v>-</v>
      </c>
      <c r="AR47">
        <f t="shared" si="23"/>
        <v>15</v>
      </c>
      <c r="AS47" t="str">
        <f t="shared" si="24"/>
        <v>)</v>
      </c>
      <c r="AT47" s="1">
        <v>15</v>
      </c>
      <c r="AV47" s="1">
        <f t="shared" si="31"/>
        <v>-15</v>
      </c>
      <c r="AW47" s="8">
        <f t="shared" si="25"/>
        <v>0</v>
      </c>
      <c r="AX47" s="8">
        <f t="shared" si="26"/>
        <v>-225</v>
      </c>
      <c r="AY47" t="str">
        <f t="shared" si="13"/>
        <v>(x+15)(x-15)</v>
      </c>
      <c r="BA47" t="str">
        <f t="shared" si="14"/>
        <v/>
      </c>
      <c r="BB47" s="7" t="str">
        <f t="shared" si="15"/>
        <v/>
      </c>
      <c r="BC47" s="6" t="str">
        <f t="shared" si="16"/>
        <v/>
      </c>
      <c r="BD47" t="str">
        <f t="shared" si="17"/>
        <v>-</v>
      </c>
      <c r="BE47" s="8">
        <f t="shared" si="18"/>
        <v>225</v>
      </c>
      <c r="BF47" t="s">
        <v>13</v>
      </c>
    </row>
    <row r="48" spans="2:58" x14ac:dyDescent="0.55000000000000004">
      <c r="K48"/>
      <c r="L48"/>
      <c r="M48"/>
      <c r="AI48"/>
      <c r="BA48"/>
    </row>
    <row r="49" spans="2:60" x14ac:dyDescent="0.55000000000000004">
      <c r="B49" s="27">
        <v>1</v>
      </c>
      <c r="C49" s="1" t="s">
        <v>5</v>
      </c>
      <c r="D49" s="51" t="s">
        <v>60</v>
      </c>
      <c r="E49" s="50" t="str">
        <f t="shared" ref="E49:E112" ca="1" si="34">BG49&amp;BH49</f>
        <v>m6800</v>
      </c>
      <c r="F49" s="50" t="str">
        <f t="shared" ref="F49:G64" ca="1" si="35">W49</f>
        <v>\\(\\quad x^2+14x+45= \\)</v>
      </c>
      <c r="G49" s="50" t="str">
        <f t="shared" ca="1" si="35"/>
        <v>\\(\\quad (x+5)(x+9) \\)</v>
      </c>
      <c r="H49" s="50" t="s">
        <v>62</v>
      </c>
      <c r="I49" s="89" t="str">
        <f t="shared" ref="I49:I112" ca="1" si="36">"INSERT INTO "&amp;D49&amp;"(tangen,question,answer,editor,date,count) VALUES('"&amp;E49&amp;"','"&amp;F49&amp;"','"&amp;G49&amp;"','"&amp;H49&amp;"',NOW(),0);"</f>
        <v>INSERT INTO math(tangen,question,answer,editor,date,count) VALUES('m6800','\\(\\quad x^2+14x+45= \\)','\\(\\quad (x+5)(x+9) \\)','harazono',NOW(),0);</v>
      </c>
      <c r="J49" s="1"/>
      <c r="K49" s="5" t="s">
        <v>251</v>
      </c>
      <c r="L49" t="str">
        <f t="shared" ref="L49:L80" ca="1" si="37">BA49&amp;BB49&amp;BC49&amp;BD49&amp;BE49</f>
        <v>+14x+45</v>
      </c>
      <c r="M49" s="4" t="s">
        <v>13</v>
      </c>
      <c r="N49" t="str">
        <f t="shared" ref="N49:N80" ca="1" si="38">AY49</f>
        <v>(x+5)(x+9)</v>
      </c>
      <c r="O49" t="str">
        <f t="shared" ref="O49:O80" ca="1" si="39">IF(AT49=AV49,"^2","")</f>
        <v/>
      </c>
      <c r="Q49" s="78" t="s">
        <v>229</v>
      </c>
      <c r="R49" t="str">
        <f t="shared" ref="R49" ca="1" si="40">K49&amp;L49&amp;M49</f>
        <v>x^2+14x+45=</v>
      </c>
      <c r="S49" t="s">
        <v>230</v>
      </c>
      <c r="T49" s="78" t="s">
        <v>229</v>
      </c>
      <c r="U49" t="str">
        <f t="shared" ref="U49" ca="1" si="41">N49&amp;O49</f>
        <v>(x+5)(x+9)</v>
      </c>
      <c r="V49" t="s">
        <v>230</v>
      </c>
      <c r="W49" t="str">
        <f t="shared" ref="W49:W112" ca="1" si="42">Q49&amp;R49&amp;S49</f>
        <v>\\(\\quad x^2+14x+45= \\)</v>
      </c>
      <c r="X49" t="str">
        <f t="shared" ref="X49:X112" ca="1" si="43">T49&amp;U49&amp;V49</f>
        <v>\\(\\quad (x+5)(x+9) \\)</v>
      </c>
      <c r="AL49" s="20" t="str">
        <f t="shared" ref="AL49:AL112" ca="1" si="44">IF(AT49=0,"","(x")</f>
        <v>(x</v>
      </c>
      <c r="AM49" t="str">
        <f t="shared" ref="AM49:AM61" ca="1" si="45">IF(AT49=0,"",IF(AT49&lt;=0,"-","+"))</f>
        <v>+</v>
      </c>
      <c r="AN49">
        <f t="shared" ref="AN49:AN112" ca="1" si="46">IF(AT49=0,"",ABS(AT49))</f>
        <v>5</v>
      </c>
      <c r="AO49" s="20" t="str">
        <f t="shared" ref="AO49:AO112" ca="1" si="47">IF(AT49=0,"x",")")</f>
        <v>)</v>
      </c>
      <c r="AP49" s="5" t="str">
        <f t="shared" ref="AP49:AP62" ca="1" si="48">IF(AV49=0,"×x",IF(AT49=AV49,"","(x"))</f>
        <v>(x</v>
      </c>
      <c r="AQ49" t="str">
        <f t="shared" ref="AQ49:AQ62" ca="1" si="49">IF(AV49=0,"",IF(AT49=AV49,"",IF(AV49&lt;=0,"-","+")))</f>
        <v>+</v>
      </c>
      <c r="AR49">
        <f t="shared" ref="AR49:AR62" ca="1" si="50">IF(AV49=0,"",IF(AT49=AV49,"",(ABS(AV49))))</f>
        <v>9</v>
      </c>
      <c r="AS49" t="str">
        <f t="shared" ref="AS49:AS62" ca="1" si="51">IF(AV49=0,"",IF(AT49=AV49,"",")"))</f>
        <v>)</v>
      </c>
      <c r="AT49" s="1">
        <f t="shared" ref="AT49:AU64" ca="1" si="52">RANDBETWEEN(-10,10)</f>
        <v>5</v>
      </c>
      <c r="AU49" s="1">
        <f t="shared" ca="1" si="52"/>
        <v>9</v>
      </c>
      <c r="AV49" s="1">
        <f t="shared" ref="AV49:AV62" ca="1" si="53">IF(AU49=AT49,AT49+1,AU49)</f>
        <v>9</v>
      </c>
      <c r="AW49" s="8">
        <f t="shared" ref="AW49:AW62" ca="1" si="54">AT49+AV49</f>
        <v>14</v>
      </c>
      <c r="AX49" s="8">
        <f t="shared" ref="AX49:AX62" ca="1" si="55">AT49*AV49</f>
        <v>45</v>
      </c>
      <c r="AY49" t="str">
        <f t="shared" ref="AY49:AY112" ca="1" si="56">AL49&amp;AM49&amp;AN49&amp;AO49&amp;AP49&amp;AQ49&amp;AR49&amp;AS49</f>
        <v>(x+5)(x+9)</v>
      </c>
      <c r="BA49" t="str">
        <f t="shared" ref="BA49:BA112" ca="1" si="57">IF(AW49&gt;=1,"+",IF(AW49&lt;=-1,"-",""))</f>
        <v>+</v>
      </c>
      <c r="BB49" s="7">
        <f t="shared" ref="BB49:BB112" ca="1" si="58">IF(AW49=0,"",IF(AW49=1,"",IF(AW49=-1,"",ABS(AW49))))</f>
        <v>14</v>
      </c>
      <c r="BC49" s="6" t="str">
        <f t="shared" ref="BC49:BC112" ca="1" si="59">IF(AW49=0,"","x")</f>
        <v>x</v>
      </c>
      <c r="BD49" t="str">
        <f t="shared" ref="BD49:BD112" ca="1" si="60">IF(AX49&gt;=1,"+",IF(AX49&lt;=-1,"-","" ))</f>
        <v>+</v>
      </c>
      <c r="BE49" s="8">
        <f t="shared" ref="BE49:BE112" ca="1" si="61">IF(AX49=0,"",ABS(AX49))</f>
        <v>45</v>
      </c>
      <c r="BF49" t="s">
        <v>13</v>
      </c>
      <c r="BG49" t="s">
        <v>345</v>
      </c>
      <c r="BH49">
        <f ca="1">IF(OR(AT49=0,AV49=0),6700,6800)</f>
        <v>6800</v>
      </c>
    </row>
    <row r="50" spans="2:60" x14ac:dyDescent="0.55000000000000004">
      <c r="B50" s="27">
        <v>2</v>
      </c>
      <c r="C50" s="1" t="s">
        <v>5</v>
      </c>
      <c r="D50" s="51" t="s">
        <v>60</v>
      </c>
      <c r="E50" s="50" t="str">
        <f t="shared" ca="1" si="34"/>
        <v>m6800</v>
      </c>
      <c r="F50" s="50" t="str">
        <f t="shared" ca="1" si="35"/>
        <v>\\(\\quad x^2-15x+50= \\)</v>
      </c>
      <c r="G50" s="50" t="str">
        <f t="shared" ca="1" si="35"/>
        <v>\\(\\quad (x-10)(x-5) \\)</v>
      </c>
      <c r="H50" s="50" t="s">
        <v>62</v>
      </c>
      <c r="I50" s="89" t="str">
        <f t="shared" ca="1" si="36"/>
        <v>INSERT INTO math(tangen,question,answer,editor,date,count) VALUES('m6800','\\(\\quad x^2-15x+50= \\)','\\(\\quad (x-10)(x-5) \\)','harazono',NOW(),0);</v>
      </c>
      <c r="J50" s="1"/>
      <c r="K50" s="5" t="s">
        <v>251</v>
      </c>
      <c r="L50" t="str">
        <f t="shared" ca="1" si="37"/>
        <v>-15x+50</v>
      </c>
      <c r="M50" s="4" t="s">
        <v>13</v>
      </c>
      <c r="N50" t="str">
        <f t="shared" ca="1" si="38"/>
        <v>(x-10)(x-5)</v>
      </c>
      <c r="O50" t="str">
        <f t="shared" ca="1" si="39"/>
        <v/>
      </c>
      <c r="Q50" s="78" t="s">
        <v>229</v>
      </c>
      <c r="R50" t="str">
        <f t="shared" ref="R50:R113" ca="1" si="62">K50&amp;L50&amp;M50</f>
        <v>x^2-15x+50=</v>
      </c>
      <c r="S50" t="s">
        <v>230</v>
      </c>
      <c r="T50" s="78" t="s">
        <v>229</v>
      </c>
      <c r="U50" t="str">
        <f t="shared" ref="U50:U113" ca="1" si="63">N50&amp;O50</f>
        <v>(x-10)(x-5)</v>
      </c>
      <c r="V50" t="s">
        <v>230</v>
      </c>
      <c r="W50" t="str">
        <f t="shared" ca="1" si="42"/>
        <v>\\(\\quad x^2-15x+50= \\)</v>
      </c>
      <c r="X50" t="str">
        <f t="shared" ca="1" si="43"/>
        <v>\\(\\quad (x-10)(x-5) \\)</v>
      </c>
      <c r="AL50" s="20" t="str">
        <f t="shared" ca="1" si="44"/>
        <v>(x</v>
      </c>
      <c r="AM50" t="str">
        <f t="shared" ca="1" si="45"/>
        <v>-</v>
      </c>
      <c r="AN50">
        <f t="shared" ca="1" si="46"/>
        <v>10</v>
      </c>
      <c r="AO50" s="20" t="str">
        <f t="shared" ca="1" si="47"/>
        <v>)</v>
      </c>
      <c r="AP50" s="5" t="str">
        <f t="shared" ca="1" si="48"/>
        <v>(x</v>
      </c>
      <c r="AQ50" t="str">
        <f t="shared" ca="1" si="49"/>
        <v>-</v>
      </c>
      <c r="AR50">
        <f t="shared" ca="1" si="50"/>
        <v>5</v>
      </c>
      <c r="AS50" t="str">
        <f t="shared" ca="1" si="51"/>
        <v>)</v>
      </c>
      <c r="AT50" s="1">
        <f t="shared" ca="1" si="52"/>
        <v>-10</v>
      </c>
      <c r="AU50" s="1">
        <f t="shared" ca="1" si="52"/>
        <v>-5</v>
      </c>
      <c r="AV50" s="1">
        <f t="shared" ca="1" si="53"/>
        <v>-5</v>
      </c>
      <c r="AW50" s="8">
        <f t="shared" ca="1" si="54"/>
        <v>-15</v>
      </c>
      <c r="AX50" s="8">
        <f t="shared" ca="1" si="55"/>
        <v>50</v>
      </c>
      <c r="AY50" t="str">
        <f t="shared" ca="1" si="56"/>
        <v>(x-10)(x-5)</v>
      </c>
      <c r="BA50" t="str">
        <f t="shared" ca="1" si="57"/>
        <v>-</v>
      </c>
      <c r="BB50" s="7">
        <f t="shared" ca="1" si="58"/>
        <v>15</v>
      </c>
      <c r="BC50" s="6" t="str">
        <f t="shared" ca="1" si="59"/>
        <v>x</v>
      </c>
      <c r="BD50" t="str">
        <f t="shared" ca="1" si="60"/>
        <v>+</v>
      </c>
      <c r="BE50" s="8">
        <f t="shared" ca="1" si="61"/>
        <v>50</v>
      </c>
      <c r="BF50" t="s">
        <v>13</v>
      </c>
      <c r="BG50" t="s">
        <v>345</v>
      </c>
      <c r="BH50">
        <f t="shared" ref="BH50:BH113" ca="1" si="64">IF(OR(AT50=0,AV50=0),6700,6800)</f>
        <v>6800</v>
      </c>
    </row>
    <row r="51" spans="2:60" x14ac:dyDescent="0.55000000000000004">
      <c r="B51" s="27">
        <v>3</v>
      </c>
      <c r="C51" s="1" t="s">
        <v>5</v>
      </c>
      <c r="D51" s="51" t="s">
        <v>60</v>
      </c>
      <c r="E51" s="50" t="str">
        <f t="shared" ca="1" si="34"/>
        <v>m6800</v>
      </c>
      <c r="F51" s="50" t="str">
        <f t="shared" ca="1" si="35"/>
        <v>\\(\\quad x^2-2x-48= \\)</v>
      </c>
      <c r="G51" s="50" t="str">
        <f t="shared" ca="1" si="35"/>
        <v>\\(\\quad (x+6)(x-8) \\)</v>
      </c>
      <c r="H51" s="50" t="s">
        <v>62</v>
      </c>
      <c r="I51" s="89" t="str">
        <f t="shared" ca="1" si="36"/>
        <v>INSERT INTO math(tangen,question,answer,editor,date,count) VALUES('m6800','\\(\\quad x^2-2x-48= \\)','\\(\\quad (x+6)(x-8) \\)','harazono',NOW(),0);</v>
      </c>
      <c r="J51" s="1"/>
      <c r="K51" s="5" t="s">
        <v>251</v>
      </c>
      <c r="L51" t="str">
        <f t="shared" ca="1" si="37"/>
        <v>-2x-48</v>
      </c>
      <c r="M51" s="4" t="s">
        <v>13</v>
      </c>
      <c r="N51" t="str">
        <f t="shared" ca="1" si="38"/>
        <v>(x+6)(x-8)</v>
      </c>
      <c r="O51" t="str">
        <f t="shared" ca="1" si="39"/>
        <v/>
      </c>
      <c r="Q51" s="78" t="s">
        <v>229</v>
      </c>
      <c r="R51" t="str">
        <f t="shared" ca="1" si="62"/>
        <v>x^2-2x-48=</v>
      </c>
      <c r="S51" t="s">
        <v>230</v>
      </c>
      <c r="T51" s="78" t="s">
        <v>229</v>
      </c>
      <c r="U51" t="str">
        <f t="shared" ca="1" si="63"/>
        <v>(x+6)(x-8)</v>
      </c>
      <c r="V51" t="s">
        <v>230</v>
      </c>
      <c r="W51" t="str">
        <f t="shared" ca="1" si="42"/>
        <v>\\(\\quad x^2-2x-48= \\)</v>
      </c>
      <c r="X51" t="str">
        <f t="shared" ca="1" si="43"/>
        <v>\\(\\quad (x+6)(x-8) \\)</v>
      </c>
      <c r="AL51" s="20" t="str">
        <f t="shared" ca="1" si="44"/>
        <v>(x</v>
      </c>
      <c r="AM51" t="str">
        <f t="shared" ca="1" si="45"/>
        <v>+</v>
      </c>
      <c r="AN51">
        <f t="shared" ca="1" si="46"/>
        <v>6</v>
      </c>
      <c r="AO51" s="20" t="str">
        <f t="shared" ca="1" si="47"/>
        <v>)</v>
      </c>
      <c r="AP51" s="5" t="str">
        <f t="shared" ca="1" si="48"/>
        <v>(x</v>
      </c>
      <c r="AQ51" t="str">
        <f t="shared" ca="1" si="49"/>
        <v>-</v>
      </c>
      <c r="AR51">
        <f t="shared" ca="1" si="50"/>
        <v>8</v>
      </c>
      <c r="AS51" t="str">
        <f t="shared" ca="1" si="51"/>
        <v>)</v>
      </c>
      <c r="AT51" s="1">
        <f t="shared" ca="1" si="52"/>
        <v>6</v>
      </c>
      <c r="AU51" s="1">
        <f t="shared" ca="1" si="52"/>
        <v>-8</v>
      </c>
      <c r="AV51" s="1">
        <f t="shared" ca="1" si="53"/>
        <v>-8</v>
      </c>
      <c r="AW51" s="8">
        <f t="shared" ca="1" si="54"/>
        <v>-2</v>
      </c>
      <c r="AX51" s="8">
        <f t="shared" ca="1" si="55"/>
        <v>-48</v>
      </c>
      <c r="AY51" t="str">
        <f t="shared" ca="1" si="56"/>
        <v>(x+6)(x-8)</v>
      </c>
      <c r="BA51" t="str">
        <f t="shared" ca="1" si="57"/>
        <v>-</v>
      </c>
      <c r="BB51" s="7">
        <f t="shared" ca="1" si="58"/>
        <v>2</v>
      </c>
      <c r="BC51" s="6" t="str">
        <f t="shared" ca="1" si="59"/>
        <v>x</v>
      </c>
      <c r="BD51" t="str">
        <f t="shared" ca="1" si="60"/>
        <v>-</v>
      </c>
      <c r="BE51" s="8">
        <f t="shared" ca="1" si="61"/>
        <v>48</v>
      </c>
      <c r="BF51" t="s">
        <v>13</v>
      </c>
      <c r="BG51" t="s">
        <v>345</v>
      </c>
      <c r="BH51">
        <f t="shared" ca="1" si="64"/>
        <v>6800</v>
      </c>
    </row>
    <row r="52" spans="2:60" x14ac:dyDescent="0.55000000000000004">
      <c r="B52" s="27">
        <v>4</v>
      </c>
      <c r="C52" s="1" t="s">
        <v>5</v>
      </c>
      <c r="D52" s="51" t="s">
        <v>60</v>
      </c>
      <c r="E52" s="50" t="str">
        <f t="shared" ca="1" si="34"/>
        <v>m6800</v>
      </c>
      <c r="F52" s="50" t="str">
        <f t="shared" ca="1" si="35"/>
        <v>\\(\\quad x^2+11x+30= \\)</v>
      </c>
      <c r="G52" s="50" t="str">
        <f t="shared" ca="1" si="35"/>
        <v>\\(\\quad (x+5)(x+6) \\)</v>
      </c>
      <c r="H52" s="50" t="s">
        <v>62</v>
      </c>
      <c r="I52" s="89" t="str">
        <f t="shared" ca="1" si="36"/>
        <v>INSERT INTO math(tangen,question,answer,editor,date,count) VALUES('m6800','\\(\\quad x^2+11x+30= \\)','\\(\\quad (x+5)(x+6) \\)','harazono',NOW(),0);</v>
      </c>
      <c r="J52" s="1"/>
      <c r="K52" s="5" t="s">
        <v>251</v>
      </c>
      <c r="L52" t="str">
        <f t="shared" ca="1" si="37"/>
        <v>+11x+30</v>
      </c>
      <c r="M52" s="4" t="s">
        <v>13</v>
      </c>
      <c r="N52" t="str">
        <f t="shared" ca="1" si="38"/>
        <v>(x+5)(x+6)</v>
      </c>
      <c r="O52" t="str">
        <f t="shared" ca="1" si="39"/>
        <v/>
      </c>
      <c r="Q52" s="78" t="s">
        <v>229</v>
      </c>
      <c r="R52" t="str">
        <f t="shared" ca="1" si="62"/>
        <v>x^2+11x+30=</v>
      </c>
      <c r="S52" t="s">
        <v>230</v>
      </c>
      <c r="T52" s="78" t="s">
        <v>229</v>
      </c>
      <c r="U52" t="str">
        <f t="shared" ca="1" si="63"/>
        <v>(x+5)(x+6)</v>
      </c>
      <c r="V52" t="s">
        <v>230</v>
      </c>
      <c r="W52" t="str">
        <f t="shared" ca="1" si="42"/>
        <v>\\(\\quad x^2+11x+30= \\)</v>
      </c>
      <c r="X52" t="str">
        <f t="shared" ca="1" si="43"/>
        <v>\\(\\quad (x+5)(x+6) \\)</v>
      </c>
      <c r="AL52" s="20" t="str">
        <f t="shared" ca="1" si="44"/>
        <v>(x</v>
      </c>
      <c r="AM52" t="str">
        <f t="shared" ca="1" si="45"/>
        <v>+</v>
      </c>
      <c r="AN52">
        <f t="shared" ca="1" si="46"/>
        <v>5</v>
      </c>
      <c r="AO52" s="20" t="str">
        <f t="shared" ca="1" si="47"/>
        <v>)</v>
      </c>
      <c r="AP52" s="5" t="str">
        <f t="shared" ca="1" si="48"/>
        <v>(x</v>
      </c>
      <c r="AQ52" t="str">
        <f t="shared" ca="1" si="49"/>
        <v>+</v>
      </c>
      <c r="AR52">
        <f t="shared" ca="1" si="50"/>
        <v>6</v>
      </c>
      <c r="AS52" t="str">
        <f t="shared" ca="1" si="51"/>
        <v>)</v>
      </c>
      <c r="AT52" s="1">
        <f t="shared" ca="1" si="52"/>
        <v>5</v>
      </c>
      <c r="AU52" s="1">
        <f t="shared" ca="1" si="52"/>
        <v>5</v>
      </c>
      <c r="AV52" s="1">
        <f t="shared" ca="1" si="53"/>
        <v>6</v>
      </c>
      <c r="AW52" s="8">
        <f t="shared" ca="1" si="54"/>
        <v>11</v>
      </c>
      <c r="AX52" s="8">
        <f t="shared" ca="1" si="55"/>
        <v>30</v>
      </c>
      <c r="AY52" t="str">
        <f t="shared" ca="1" si="56"/>
        <v>(x+5)(x+6)</v>
      </c>
      <c r="BA52" t="str">
        <f t="shared" ca="1" si="57"/>
        <v>+</v>
      </c>
      <c r="BB52" s="7">
        <f t="shared" ca="1" si="58"/>
        <v>11</v>
      </c>
      <c r="BC52" s="6" t="str">
        <f t="shared" ca="1" si="59"/>
        <v>x</v>
      </c>
      <c r="BD52" t="str">
        <f t="shared" ca="1" si="60"/>
        <v>+</v>
      </c>
      <c r="BE52" s="8">
        <f t="shared" ca="1" si="61"/>
        <v>30</v>
      </c>
      <c r="BF52" t="s">
        <v>13</v>
      </c>
      <c r="BG52" t="s">
        <v>345</v>
      </c>
      <c r="BH52">
        <f t="shared" ca="1" si="64"/>
        <v>6800</v>
      </c>
    </row>
    <row r="53" spans="2:60" x14ac:dyDescent="0.55000000000000004">
      <c r="B53" s="27">
        <v>5</v>
      </c>
      <c r="C53" s="1" t="s">
        <v>5</v>
      </c>
      <c r="D53" s="51" t="s">
        <v>60</v>
      </c>
      <c r="E53" s="50" t="str">
        <f t="shared" ca="1" si="34"/>
        <v>m6800</v>
      </c>
      <c r="F53" s="50" t="str">
        <f t="shared" ca="1" si="35"/>
        <v>\\(\\quad x^2+16x+60= \\)</v>
      </c>
      <c r="G53" s="50" t="str">
        <f t="shared" ca="1" si="35"/>
        <v>\\(\\quad (x+6)(x+10) \\)</v>
      </c>
      <c r="H53" s="50" t="s">
        <v>62</v>
      </c>
      <c r="I53" s="89" t="str">
        <f t="shared" ca="1" si="36"/>
        <v>INSERT INTO math(tangen,question,answer,editor,date,count) VALUES('m6800','\\(\\quad x^2+16x+60= \\)','\\(\\quad (x+6)(x+10) \\)','harazono',NOW(),0);</v>
      </c>
      <c r="J53" s="1"/>
      <c r="K53" s="5" t="s">
        <v>251</v>
      </c>
      <c r="L53" t="str">
        <f t="shared" ca="1" si="37"/>
        <v>+16x+60</v>
      </c>
      <c r="M53" s="4" t="s">
        <v>13</v>
      </c>
      <c r="N53" t="str">
        <f t="shared" ca="1" si="38"/>
        <v>(x+6)(x+10)</v>
      </c>
      <c r="O53" t="str">
        <f t="shared" ca="1" si="39"/>
        <v/>
      </c>
      <c r="Q53" s="78" t="s">
        <v>229</v>
      </c>
      <c r="R53" t="str">
        <f t="shared" ca="1" si="62"/>
        <v>x^2+16x+60=</v>
      </c>
      <c r="S53" t="s">
        <v>230</v>
      </c>
      <c r="T53" s="78" t="s">
        <v>229</v>
      </c>
      <c r="U53" t="str">
        <f t="shared" ca="1" si="63"/>
        <v>(x+6)(x+10)</v>
      </c>
      <c r="V53" t="s">
        <v>230</v>
      </c>
      <c r="W53" t="str">
        <f t="shared" ca="1" si="42"/>
        <v>\\(\\quad x^2+16x+60= \\)</v>
      </c>
      <c r="X53" t="str">
        <f t="shared" ca="1" si="43"/>
        <v>\\(\\quad (x+6)(x+10) \\)</v>
      </c>
      <c r="AL53" s="20" t="str">
        <f t="shared" ca="1" si="44"/>
        <v>(x</v>
      </c>
      <c r="AM53" t="str">
        <f t="shared" ca="1" si="45"/>
        <v>+</v>
      </c>
      <c r="AN53">
        <f t="shared" ca="1" si="46"/>
        <v>6</v>
      </c>
      <c r="AO53" s="20" t="str">
        <f t="shared" ca="1" si="47"/>
        <v>)</v>
      </c>
      <c r="AP53" s="5" t="str">
        <f t="shared" ca="1" si="48"/>
        <v>(x</v>
      </c>
      <c r="AQ53" t="str">
        <f t="shared" ca="1" si="49"/>
        <v>+</v>
      </c>
      <c r="AR53">
        <f t="shared" ca="1" si="50"/>
        <v>10</v>
      </c>
      <c r="AS53" t="str">
        <f t="shared" ca="1" si="51"/>
        <v>)</v>
      </c>
      <c r="AT53" s="1">
        <f t="shared" ca="1" si="52"/>
        <v>6</v>
      </c>
      <c r="AU53" s="1">
        <f t="shared" ca="1" si="52"/>
        <v>10</v>
      </c>
      <c r="AV53" s="1">
        <f t="shared" ca="1" si="53"/>
        <v>10</v>
      </c>
      <c r="AW53" s="8">
        <f t="shared" ca="1" si="54"/>
        <v>16</v>
      </c>
      <c r="AX53" s="8">
        <f t="shared" ca="1" si="55"/>
        <v>60</v>
      </c>
      <c r="AY53" t="str">
        <f t="shared" ca="1" si="56"/>
        <v>(x+6)(x+10)</v>
      </c>
      <c r="BA53" t="str">
        <f t="shared" ca="1" si="57"/>
        <v>+</v>
      </c>
      <c r="BB53" s="7">
        <f t="shared" ca="1" si="58"/>
        <v>16</v>
      </c>
      <c r="BC53" s="6" t="str">
        <f t="shared" ca="1" si="59"/>
        <v>x</v>
      </c>
      <c r="BD53" t="str">
        <f t="shared" ca="1" si="60"/>
        <v>+</v>
      </c>
      <c r="BE53" s="8">
        <f t="shared" ca="1" si="61"/>
        <v>60</v>
      </c>
      <c r="BF53" t="s">
        <v>13</v>
      </c>
      <c r="BG53" t="s">
        <v>345</v>
      </c>
      <c r="BH53">
        <f t="shared" ca="1" si="64"/>
        <v>6800</v>
      </c>
    </row>
    <row r="54" spans="2:60" x14ac:dyDescent="0.55000000000000004">
      <c r="B54" s="27">
        <v>6</v>
      </c>
      <c r="C54" s="1" t="s">
        <v>5</v>
      </c>
      <c r="D54" s="51" t="s">
        <v>60</v>
      </c>
      <c r="E54" s="50" t="str">
        <f t="shared" ca="1" si="34"/>
        <v>m6700</v>
      </c>
      <c r="F54" s="50" t="str">
        <f t="shared" ca="1" si="35"/>
        <v>\\(\\quad x^2+9x= \\)</v>
      </c>
      <c r="G54" s="50" t="str">
        <f t="shared" ca="1" si="35"/>
        <v>\\(\\quad x(x+9) \\)</v>
      </c>
      <c r="H54" s="50" t="s">
        <v>62</v>
      </c>
      <c r="I54" s="89" t="str">
        <f t="shared" ca="1" si="36"/>
        <v>INSERT INTO math(tangen,question,answer,editor,date,count) VALUES('m6700','\\(\\quad x^2+9x= \\)','\\(\\quad x(x+9) \\)','harazono',NOW(),0);</v>
      </c>
      <c r="J54" s="1"/>
      <c r="K54" s="5" t="s">
        <v>251</v>
      </c>
      <c r="L54" t="str">
        <f t="shared" ca="1" si="37"/>
        <v>+9x</v>
      </c>
      <c r="M54" s="4" t="s">
        <v>13</v>
      </c>
      <c r="N54" t="str">
        <f t="shared" ca="1" si="38"/>
        <v>x(x+9)</v>
      </c>
      <c r="O54" t="str">
        <f t="shared" ca="1" si="39"/>
        <v/>
      </c>
      <c r="Q54" s="78" t="s">
        <v>229</v>
      </c>
      <c r="R54" t="str">
        <f t="shared" ca="1" si="62"/>
        <v>x^2+9x=</v>
      </c>
      <c r="S54" t="s">
        <v>230</v>
      </c>
      <c r="T54" s="78" t="s">
        <v>229</v>
      </c>
      <c r="U54" t="str">
        <f t="shared" ca="1" si="63"/>
        <v>x(x+9)</v>
      </c>
      <c r="V54" t="s">
        <v>230</v>
      </c>
      <c r="W54" t="str">
        <f t="shared" ca="1" si="42"/>
        <v>\\(\\quad x^2+9x= \\)</v>
      </c>
      <c r="X54" t="str">
        <f t="shared" ca="1" si="43"/>
        <v>\\(\\quad x(x+9) \\)</v>
      </c>
      <c r="AL54" s="20" t="str">
        <f t="shared" ca="1" si="44"/>
        <v/>
      </c>
      <c r="AM54" t="str">
        <f t="shared" ca="1" si="45"/>
        <v/>
      </c>
      <c r="AN54" t="str">
        <f t="shared" ca="1" si="46"/>
        <v/>
      </c>
      <c r="AO54" s="20" t="str">
        <f t="shared" ca="1" si="47"/>
        <v>x</v>
      </c>
      <c r="AP54" s="5" t="str">
        <f t="shared" ca="1" si="48"/>
        <v>(x</v>
      </c>
      <c r="AQ54" t="str">
        <f t="shared" ca="1" si="49"/>
        <v>+</v>
      </c>
      <c r="AR54">
        <f t="shared" ca="1" si="50"/>
        <v>9</v>
      </c>
      <c r="AS54" t="str">
        <f t="shared" ca="1" si="51"/>
        <v>)</v>
      </c>
      <c r="AT54" s="1">
        <f t="shared" ca="1" si="52"/>
        <v>0</v>
      </c>
      <c r="AU54" s="1">
        <f t="shared" ca="1" si="52"/>
        <v>9</v>
      </c>
      <c r="AV54" s="1">
        <f t="shared" ca="1" si="53"/>
        <v>9</v>
      </c>
      <c r="AW54" s="8">
        <f t="shared" ca="1" si="54"/>
        <v>9</v>
      </c>
      <c r="AX54" s="8">
        <f t="shared" ca="1" si="55"/>
        <v>0</v>
      </c>
      <c r="AY54" t="str">
        <f t="shared" ca="1" si="56"/>
        <v>x(x+9)</v>
      </c>
      <c r="BA54" t="str">
        <f t="shared" ca="1" si="57"/>
        <v>+</v>
      </c>
      <c r="BB54" s="7">
        <f t="shared" ca="1" si="58"/>
        <v>9</v>
      </c>
      <c r="BC54" s="6" t="str">
        <f t="shared" ca="1" si="59"/>
        <v>x</v>
      </c>
      <c r="BD54" t="str">
        <f t="shared" ca="1" si="60"/>
        <v/>
      </c>
      <c r="BE54" s="8" t="str">
        <f t="shared" ca="1" si="61"/>
        <v/>
      </c>
      <c r="BF54" t="s">
        <v>13</v>
      </c>
      <c r="BG54" t="s">
        <v>345</v>
      </c>
      <c r="BH54">
        <f t="shared" ca="1" si="64"/>
        <v>6700</v>
      </c>
    </row>
    <row r="55" spans="2:60" x14ac:dyDescent="0.55000000000000004">
      <c r="B55" s="27">
        <v>7</v>
      </c>
      <c r="C55" s="1" t="s">
        <v>5</v>
      </c>
      <c r="D55" s="51" t="s">
        <v>60</v>
      </c>
      <c r="E55" s="50" t="str">
        <f t="shared" ca="1" si="34"/>
        <v>m6800</v>
      </c>
      <c r="F55" s="50" t="str">
        <f t="shared" ca="1" si="35"/>
        <v>\\(\\quad x^2-2x-48= \\)</v>
      </c>
      <c r="G55" s="50" t="str">
        <f t="shared" ca="1" si="35"/>
        <v>\\(\\quad (x+6)(x-8) \\)</v>
      </c>
      <c r="H55" s="50" t="s">
        <v>62</v>
      </c>
      <c r="I55" s="89" t="str">
        <f t="shared" ca="1" si="36"/>
        <v>INSERT INTO math(tangen,question,answer,editor,date,count) VALUES('m6800','\\(\\quad x^2-2x-48= \\)','\\(\\quad (x+6)(x-8) \\)','harazono',NOW(),0);</v>
      </c>
      <c r="J55" s="1"/>
      <c r="K55" s="5" t="s">
        <v>251</v>
      </c>
      <c r="L55" t="str">
        <f t="shared" ca="1" si="37"/>
        <v>-2x-48</v>
      </c>
      <c r="M55" s="4" t="s">
        <v>13</v>
      </c>
      <c r="N55" t="str">
        <f t="shared" ca="1" si="38"/>
        <v>(x+6)(x-8)</v>
      </c>
      <c r="O55" t="str">
        <f t="shared" ca="1" si="39"/>
        <v/>
      </c>
      <c r="Q55" s="78" t="s">
        <v>229</v>
      </c>
      <c r="R55" t="str">
        <f t="shared" ca="1" si="62"/>
        <v>x^2-2x-48=</v>
      </c>
      <c r="S55" t="s">
        <v>230</v>
      </c>
      <c r="T55" s="78" t="s">
        <v>229</v>
      </c>
      <c r="U55" t="str">
        <f t="shared" ca="1" si="63"/>
        <v>(x+6)(x-8)</v>
      </c>
      <c r="V55" t="s">
        <v>230</v>
      </c>
      <c r="W55" t="str">
        <f t="shared" ca="1" si="42"/>
        <v>\\(\\quad x^2-2x-48= \\)</v>
      </c>
      <c r="X55" t="str">
        <f t="shared" ca="1" si="43"/>
        <v>\\(\\quad (x+6)(x-8) \\)</v>
      </c>
      <c r="AL55" s="20" t="str">
        <f t="shared" ca="1" si="44"/>
        <v>(x</v>
      </c>
      <c r="AM55" t="str">
        <f t="shared" ca="1" si="45"/>
        <v>+</v>
      </c>
      <c r="AN55">
        <f t="shared" ca="1" si="46"/>
        <v>6</v>
      </c>
      <c r="AO55" s="20" t="str">
        <f t="shared" ca="1" si="47"/>
        <v>)</v>
      </c>
      <c r="AP55" s="5" t="str">
        <f t="shared" ca="1" si="48"/>
        <v>(x</v>
      </c>
      <c r="AQ55" t="str">
        <f t="shared" ca="1" si="49"/>
        <v>-</v>
      </c>
      <c r="AR55">
        <f t="shared" ca="1" si="50"/>
        <v>8</v>
      </c>
      <c r="AS55" t="str">
        <f t="shared" ca="1" si="51"/>
        <v>)</v>
      </c>
      <c r="AT55" s="1">
        <f t="shared" ca="1" si="52"/>
        <v>6</v>
      </c>
      <c r="AU55" s="1">
        <f t="shared" ca="1" si="52"/>
        <v>-8</v>
      </c>
      <c r="AV55" s="1">
        <f t="shared" ca="1" si="53"/>
        <v>-8</v>
      </c>
      <c r="AW55" s="8">
        <f t="shared" ca="1" si="54"/>
        <v>-2</v>
      </c>
      <c r="AX55" s="8">
        <f t="shared" ca="1" si="55"/>
        <v>-48</v>
      </c>
      <c r="AY55" t="str">
        <f t="shared" ca="1" si="56"/>
        <v>(x+6)(x-8)</v>
      </c>
      <c r="BA55" t="str">
        <f t="shared" ca="1" si="57"/>
        <v>-</v>
      </c>
      <c r="BB55" s="7">
        <f t="shared" ca="1" si="58"/>
        <v>2</v>
      </c>
      <c r="BC55" s="6" t="str">
        <f t="shared" ca="1" si="59"/>
        <v>x</v>
      </c>
      <c r="BD55" t="str">
        <f t="shared" ca="1" si="60"/>
        <v>-</v>
      </c>
      <c r="BE55" s="8">
        <f t="shared" ca="1" si="61"/>
        <v>48</v>
      </c>
      <c r="BF55" t="s">
        <v>13</v>
      </c>
      <c r="BG55" t="s">
        <v>345</v>
      </c>
      <c r="BH55">
        <f t="shared" ca="1" si="64"/>
        <v>6800</v>
      </c>
    </row>
    <row r="56" spans="2:60" x14ac:dyDescent="0.55000000000000004">
      <c r="B56" s="27">
        <v>8</v>
      </c>
      <c r="C56" s="1" t="s">
        <v>5</v>
      </c>
      <c r="D56" s="51" t="s">
        <v>60</v>
      </c>
      <c r="E56" s="50" t="str">
        <f t="shared" ca="1" si="34"/>
        <v>m6800</v>
      </c>
      <c r="F56" s="50" t="str">
        <f t="shared" ca="1" si="35"/>
        <v>\\(\\quad x^2+12x+20= \\)</v>
      </c>
      <c r="G56" s="50" t="str">
        <f t="shared" ca="1" si="35"/>
        <v>\\(\\quad (x+10)(x+2) \\)</v>
      </c>
      <c r="H56" s="50" t="s">
        <v>62</v>
      </c>
      <c r="I56" s="89" t="str">
        <f t="shared" ca="1" si="36"/>
        <v>INSERT INTO math(tangen,question,answer,editor,date,count) VALUES('m6800','\\(\\quad x^2+12x+20= \\)','\\(\\quad (x+10)(x+2) \\)','harazono',NOW(),0);</v>
      </c>
      <c r="J56" s="1"/>
      <c r="K56" s="5" t="s">
        <v>251</v>
      </c>
      <c r="L56" t="str">
        <f t="shared" ca="1" si="37"/>
        <v>+12x+20</v>
      </c>
      <c r="M56" s="4" t="s">
        <v>13</v>
      </c>
      <c r="N56" t="str">
        <f t="shared" ca="1" si="38"/>
        <v>(x+10)(x+2)</v>
      </c>
      <c r="O56" t="str">
        <f t="shared" ca="1" si="39"/>
        <v/>
      </c>
      <c r="Q56" s="78" t="s">
        <v>229</v>
      </c>
      <c r="R56" t="str">
        <f t="shared" ca="1" si="62"/>
        <v>x^2+12x+20=</v>
      </c>
      <c r="S56" t="s">
        <v>230</v>
      </c>
      <c r="T56" s="78" t="s">
        <v>229</v>
      </c>
      <c r="U56" t="str">
        <f t="shared" ca="1" si="63"/>
        <v>(x+10)(x+2)</v>
      </c>
      <c r="V56" t="s">
        <v>230</v>
      </c>
      <c r="W56" t="str">
        <f t="shared" ca="1" si="42"/>
        <v>\\(\\quad x^2+12x+20= \\)</v>
      </c>
      <c r="X56" t="str">
        <f t="shared" ca="1" si="43"/>
        <v>\\(\\quad (x+10)(x+2) \\)</v>
      </c>
      <c r="AL56" s="20" t="str">
        <f t="shared" ca="1" si="44"/>
        <v>(x</v>
      </c>
      <c r="AM56" t="str">
        <f t="shared" ca="1" si="45"/>
        <v>+</v>
      </c>
      <c r="AN56">
        <f t="shared" ca="1" si="46"/>
        <v>10</v>
      </c>
      <c r="AO56" s="20" t="str">
        <f t="shared" ca="1" si="47"/>
        <v>)</v>
      </c>
      <c r="AP56" s="5" t="str">
        <f t="shared" ca="1" si="48"/>
        <v>(x</v>
      </c>
      <c r="AQ56" t="str">
        <f t="shared" ca="1" si="49"/>
        <v>+</v>
      </c>
      <c r="AR56">
        <f t="shared" ca="1" si="50"/>
        <v>2</v>
      </c>
      <c r="AS56" t="str">
        <f t="shared" ca="1" si="51"/>
        <v>)</v>
      </c>
      <c r="AT56" s="1">
        <f t="shared" ca="1" si="52"/>
        <v>10</v>
      </c>
      <c r="AU56" s="1">
        <f t="shared" ca="1" si="52"/>
        <v>2</v>
      </c>
      <c r="AV56" s="1">
        <f t="shared" ca="1" si="53"/>
        <v>2</v>
      </c>
      <c r="AW56" s="8">
        <f t="shared" ca="1" si="54"/>
        <v>12</v>
      </c>
      <c r="AX56" s="8">
        <f t="shared" ca="1" si="55"/>
        <v>20</v>
      </c>
      <c r="AY56" t="str">
        <f t="shared" ca="1" si="56"/>
        <v>(x+10)(x+2)</v>
      </c>
      <c r="BA56" t="str">
        <f t="shared" ca="1" si="57"/>
        <v>+</v>
      </c>
      <c r="BB56" s="7">
        <f t="shared" ca="1" si="58"/>
        <v>12</v>
      </c>
      <c r="BC56" s="6" t="str">
        <f t="shared" ca="1" si="59"/>
        <v>x</v>
      </c>
      <c r="BD56" t="str">
        <f t="shared" ca="1" si="60"/>
        <v>+</v>
      </c>
      <c r="BE56" s="8">
        <f t="shared" ca="1" si="61"/>
        <v>20</v>
      </c>
      <c r="BF56" t="s">
        <v>13</v>
      </c>
      <c r="BG56" t="s">
        <v>345</v>
      </c>
      <c r="BH56">
        <f t="shared" ca="1" si="64"/>
        <v>6800</v>
      </c>
    </row>
    <row r="57" spans="2:60" x14ac:dyDescent="0.55000000000000004">
      <c r="B57" s="27">
        <v>9</v>
      </c>
      <c r="C57" s="1" t="s">
        <v>5</v>
      </c>
      <c r="D57" s="51" t="s">
        <v>60</v>
      </c>
      <c r="E57" s="50" t="str">
        <f t="shared" ca="1" si="34"/>
        <v>m6800</v>
      </c>
      <c r="F57" s="50" t="str">
        <f t="shared" ca="1" si="35"/>
        <v>\\(\\quad x^2+11x+24= \\)</v>
      </c>
      <c r="G57" s="50" t="str">
        <f t="shared" ca="1" si="35"/>
        <v>\\(\\quad (x+3)(x+8) \\)</v>
      </c>
      <c r="H57" s="50" t="s">
        <v>62</v>
      </c>
      <c r="I57" s="89" t="str">
        <f t="shared" ca="1" si="36"/>
        <v>INSERT INTO math(tangen,question,answer,editor,date,count) VALUES('m6800','\\(\\quad x^2+11x+24= \\)','\\(\\quad (x+3)(x+8) \\)','harazono',NOW(),0);</v>
      </c>
      <c r="J57" s="1"/>
      <c r="K57" s="5" t="s">
        <v>251</v>
      </c>
      <c r="L57" t="str">
        <f t="shared" ca="1" si="37"/>
        <v>+11x+24</v>
      </c>
      <c r="M57" s="4" t="s">
        <v>13</v>
      </c>
      <c r="N57" t="str">
        <f t="shared" ca="1" si="38"/>
        <v>(x+3)(x+8)</v>
      </c>
      <c r="O57" t="str">
        <f t="shared" ca="1" si="39"/>
        <v/>
      </c>
      <c r="Q57" s="78" t="s">
        <v>229</v>
      </c>
      <c r="R57" t="str">
        <f t="shared" ca="1" si="62"/>
        <v>x^2+11x+24=</v>
      </c>
      <c r="S57" t="s">
        <v>230</v>
      </c>
      <c r="T57" s="78" t="s">
        <v>229</v>
      </c>
      <c r="U57" t="str">
        <f t="shared" ca="1" si="63"/>
        <v>(x+3)(x+8)</v>
      </c>
      <c r="V57" t="s">
        <v>230</v>
      </c>
      <c r="W57" t="str">
        <f t="shared" ca="1" si="42"/>
        <v>\\(\\quad x^2+11x+24= \\)</v>
      </c>
      <c r="X57" t="str">
        <f t="shared" ca="1" si="43"/>
        <v>\\(\\quad (x+3)(x+8) \\)</v>
      </c>
      <c r="AL57" s="20" t="str">
        <f t="shared" ca="1" si="44"/>
        <v>(x</v>
      </c>
      <c r="AM57" t="str">
        <f t="shared" ca="1" si="45"/>
        <v>+</v>
      </c>
      <c r="AN57">
        <f t="shared" ca="1" si="46"/>
        <v>3</v>
      </c>
      <c r="AO57" s="20" t="str">
        <f t="shared" ca="1" si="47"/>
        <v>)</v>
      </c>
      <c r="AP57" s="5" t="str">
        <f t="shared" ca="1" si="48"/>
        <v>(x</v>
      </c>
      <c r="AQ57" t="str">
        <f t="shared" ca="1" si="49"/>
        <v>+</v>
      </c>
      <c r="AR57">
        <f t="shared" ca="1" si="50"/>
        <v>8</v>
      </c>
      <c r="AS57" t="str">
        <f t="shared" ca="1" si="51"/>
        <v>)</v>
      </c>
      <c r="AT57" s="1">
        <f t="shared" ca="1" si="52"/>
        <v>3</v>
      </c>
      <c r="AU57" s="1">
        <f t="shared" ca="1" si="52"/>
        <v>8</v>
      </c>
      <c r="AV57" s="1">
        <f t="shared" ca="1" si="53"/>
        <v>8</v>
      </c>
      <c r="AW57" s="8">
        <f t="shared" ca="1" si="54"/>
        <v>11</v>
      </c>
      <c r="AX57" s="8">
        <f t="shared" ca="1" si="55"/>
        <v>24</v>
      </c>
      <c r="AY57" t="str">
        <f t="shared" ca="1" si="56"/>
        <v>(x+3)(x+8)</v>
      </c>
      <c r="BA57" t="str">
        <f t="shared" ca="1" si="57"/>
        <v>+</v>
      </c>
      <c r="BB57" s="7">
        <f t="shared" ca="1" si="58"/>
        <v>11</v>
      </c>
      <c r="BC57" s="6" t="str">
        <f t="shared" ca="1" si="59"/>
        <v>x</v>
      </c>
      <c r="BD57" t="str">
        <f t="shared" ca="1" si="60"/>
        <v>+</v>
      </c>
      <c r="BE57" s="8">
        <f t="shared" ca="1" si="61"/>
        <v>24</v>
      </c>
      <c r="BF57" t="s">
        <v>13</v>
      </c>
      <c r="BG57" t="s">
        <v>345</v>
      </c>
      <c r="BH57">
        <f t="shared" ca="1" si="64"/>
        <v>6800</v>
      </c>
    </row>
    <row r="58" spans="2:60" x14ac:dyDescent="0.55000000000000004">
      <c r="B58" s="27">
        <v>10</v>
      </c>
      <c r="C58" s="1" t="s">
        <v>5</v>
      </c>
      <c r="D58" s="51" t="s">
        <v>60</v>
      </c>
      <c r="E58" s="50" t="str">
        <f t="shared" ca="1" si="34"/>
        <v>m6800</v>
      </c>
      <c r="F58" s="50" t="str">
        <f t="shared" ca="1" si="35"/>
        <v>\\(\\quad x^2-17x+70= \\)</v>
      </c>
      <c r="G58" s="50" t="str">
        <f t="shared" ca="1" si="35"/>
        <v>\\(\\quad (x-7)(x-10) \\)</v>
      </c>
      <c r="H58" s="50" t="s">
        <v>62</v>
      </c>
      <c r="I58" s="89" t="str">
        <f t="shared" ca="1" si="36"/>
        <v>INSERT INTO math(tangen,question,answer,editor,date,count) VALUES('m6800','\\(\\quad x^2-17x+70= \\)','\\(\\quad (x-7)(x-10) \\)','harazono',NOW(),0);</v>
      </c>
      <c r="J58" s="1"/>
      <c r="K58" s="5" t="s">
        <v>251</v>
      </c>
      <c r="L58" t="str">
        <f t="shared" ca="1" si="37"/>
        <v>-17x+70</v>
      </c>
      <c r="M58" s="4" t="s">
        <v>13</v>
      </c>
      <c r="N58" t="str">
        <f t="shared" ca="1" si="38"/>
        <v>(x-7)(x-10)</v>
      </c>
      <c r="O58" t="str">
        <f t="shared" ca="1" si="39"/>
        <v/>
      </c>
      <c r="Q58" s="78" t="s">
        <v>229</v>
      </c>
      <c r="R58" t="str">
        <f t="shared" ca="1" si="62"/>
        <v>x^2-17x+70=</v>
      </c>
      <c r="S58" t="s">
        <v>230</v>
      </c>
      <c r="T58" s="78" t="s">
        <v>229</v>
      </c>
      <c r="U58" t="str">
        <f t="shared" ca="1" si="63"/>
        <v>(x-7)(x-10)</v>
      </c>
      <c r="V58" t="s">
        <v>230</v>
      </c>
      <c r="W58" t="str">
        <f t="shared" ca="1" si="42"/>
        <v>\\(\\quad x^2-17x+70= \\)</v>
      </c>
      <c r="X58" t="str">
        <f t="shared" ca="1" si="43"/>
        <v>\\(\\quad (x-7)(x-10) \\)</v>
      </c>
      <c r="AL58" s="20" t="str">
        <f t="shared" ca="1" si="44"/>
        <v>(x</v>
      </c>
      <c r="AM58" t="str">
        <f t="shared" ca="1" si="45"/>
        <v>-</v>
      </c>
      <c r="AN58">
        <f t="shared" ca="1" si="46"/>
        <v>7</v>
      </c>
      <c r="AO58" s="20" t="str">
        <f t="shared" ca="1" si="47"/>
        <v>)</v>
      </c>
      <c r="AP58" s="5" t="str">
        <f t="shared" ca="1" si="48"/>
        <v>(x</v>
      </c>
      <c r="AQ58" t="str">
        <f t="shared" ca="1" si="49"/>
        <v>-</v>
      </c>
      <c r="AR58">
        <f t="shared" ca="1" si="50"/>
        <v>10</v>
      </c>
      <c r="AS58" t="str">
        <f t="shared" ca="1" si="51"/>
        <v>)</v>
      </c>
      <c r="AT58" s="1">
        <f t="shared" ca="1" si="52"/>
        <v>-7</v>
      </c>
      <c r="AU58" s="1">
        <f t="shared" ca="1" si="52"/>
        <v>-10</v>
      </c>
      <c r="AV58" s="1">
        <f t="shared" ca="1" si="53"/>
        <v>-10</v>
      </c>
      <c r="AW58" s="8">
        <f t="shared" ca="1" si="54"/>
        <v>-17</v>
      </c>
      <c r="AX58" s="8">
        <f t="shared" ca="1" si="55"/>
        <v>70</v>
      </c>
      <c r="AY58" t="str">
        <f t="shared" ca="1" si="56"/>
        <v>(x-7)(x-10)</v>
      </c>
      <c r="BA58" t="str">
        <f t="shared" ca="1" si="57"/>
        <v>-</v>
      </c>
      <c r="BB58" s="7">
        <f t="shared" ca="1" si="58"/>
        <v>17</v>
      </c>
      <c r="BC58" s="6" t="str">
        <f t="shared" ca="1" si="59"/>
        <v>x</v>
      </c>
      <c r="BD58" t="str">
        <f t="shared" ca="1" si="60"/>
        <v>+</v>
      </c>
      <c r="BE58" s="8">
        <f t="shared" ca="1" si="61"/>
        <v>70</v>
      </c>
      <c r="BF58" t="s">
        <v>13</v>
      </c>
      <c r="BG58" t="s">
        <v>345</v>
      </c>
      <c r="BH58">
        <f t="shared" ca="1" si="64"/>
        <v>6800</v>
      </c>
    </row>
    <row r="59" spans="2:60" x14ac:dyDescent="0.55000000000000004">
      <c r="B59" s="27">
        <v>11</v>
      </c>
      <c r="C59" s="1" t="s">
        <v>5</v>
      </c>
      <c r="D59" s="51" t="s">
        <v>60</v>
      </c>
      <c r="E59" s="50" t="str">
        <f t="shared" ca="1" si="34"/>
        <v>m6800</v>
      </c>
      <c r="F59" s="50" t="str">
        <f t="shared" ca="1" si="35"/>
        <v>\\(\\quad x^2+3x-70= \\)</v>
      </c>
      <c r="G59" s="50" t="str">
        <f t="shared" ca="1" si="35"/>
        <v>\\(\\quad (x+10)(x-7) \\)</v>
      </c>
      <c r="H59" s="50" t="s">
        <v>62</v>
      </c>
      <c r="I59" s="89" t="str">
        <f t="shared" ca="1" si="36"/>
        <v>INSERT INTO math(tangen,question,answer,editor,date,count) VALUES('m6800','\\(\\quad x^2+3x-70= \\)','\\(\\quad (x+10)(x-7) \\)','harazono',NOW(),0);</v>
      </c>
      <c r="J59" s="1"/>
      <c r="K59" s="5" t="s">
        <v>251</v>
      </c>
      <c r="L59" t="str">
        <f t="shared" ca="1" si="37"/>
        <v>+3x-70</v>
      </c>
      <c r="M59" s="4" t="s">
        <v>13</v>
      </c>
      <c r="N59" t="str">
        <f t="shared" ca="1" si="38"/>
        <v>(x+10)(x-7)</v>
      </c>
      <c r="O59" t="str">
        <f t="shared" ca="1" si="39"/>
        <v/>
      </c>
      <c r="Q59" s="78" t="s">
        <v>229</v>
      </c>
      <c r="R59" t="str">
        <f t="shared" ca="1" si="62"/>
        <v>x^2+3x-70=</v>
      </c>
      <c r="S59" t="s">
        <v>230</v>
      </c>
      <c r="T59" s="78" t="s">
        <v>229</v>
      </c>
      <c r="U59" t="str">
        <f t="shared" ca="1" si="63"/>
        <v>(x+10)(x-7)</v>
      </c>
      <c r="V59" t="s">
        <v>230</v>
      </c>
      <c r="W59" t="str">
        <f t="shared" ca="1" si="42"/>
        <v>\\(\\quad x^2+3x-70= \\)</v>
      </c>
      <c r="X59" t="str">
        <f t="shared" ca="1" si="43"/>
        <v>\\(\\quad (x+10)(x-7) \\)</v>
      </c>
      <c r="AL59" s="20" t="str">
        <f t="shared" ca="1" si="44"/>
        <v>(x</v>
      </c>
      <c r="AM59" t="str">
        <f t="shared" ca="1" si="45"/>
        <v>+</v>
      </c>
      <c r="AN59">
        <f t="shared" ca="1" si="46"/>
        <v>10</v>
      </c>
      <c r="AO59" s="20" t="str">
        <f t="shared" ca="1" si="47"/>
        <v>)</v>
      </c>
      <c r="AP59" s="5" t="str">
        <f t="shared" ca="1" si="48"/>
        <v>(x</v>
      </c>
      <c r="AQ59" t="str">
        <f t="shared" ca="1" si="49"/>
        <v>-</v>
      </c>
      <c r="AR59">
        <f t="shared" ca="1" si="50"/>
        <v>7</v>
      </c>
      <c r="AS59" t="str">
        <f t="shared" ca="1" si="51"/>
        <v>)</v>
      </c>
      <c r="AT59" s="1">
        <f t="shared" ca="1" si="52"/>
        <v>10</v>
      </c>
      <c r="AU59" s="1">
        <f t="shared" ca="1" si="52"/>
        <v>-7</v>
      </c>
      <c r="AV59" s="1">
        <f t="shared" ca="1" si="53"/>
        <v>-7</v>
      </c>
      <c r="AW59" s="8">
        <f t="shared" ca="1" si="54"/>
        <v>3</v>
      </c>
      <c r="AX59" s="8">
        <f t="shared" ca="1" si="55"/>
        <v>-70</v>
      </c>
      <c r="AY59" t="str">
        <f t="shared" ca="1" si="56"/>
        <v>(x+10)(x-7)</v>
      </c>
      <c r="BA59" t="str">
        <f t="shared" ca="1" si="57"/>
        <v>+</v>
      </c>
      <c r="BB59" s="7">
        <f t="shared" ca="1" si="58"/>
        <v>3</v>
      </c>
      <c r="BC59" s="6" t="str">
        <f t="shared" ca="1" si="59"/>
        <v>x</v>
      </c>
      <c r="BD59" t="str">
        <f t="shared" ca="1" si="60"/>
        <v>-</v>
      </c>
      <c r="BE59" s="8">
        <f t="shared" ca="1" si="61"/>
        <v>70</v>
      </c>
      <c r="BF59" t="s">
        <v>13</v>
      </c>
      <c r="BG59" t="s">
        <v>345</v>
      </c>
      <c r="BH59">
        <f t="shared" ca="1" si="64"/>
        <v>6800</v>
      </c>
    </row>
    <row r="60" spans="2:60" x14ac:dyDescent="0.55000000000000004">
      <c r="B60" s="27">
        <v>12</v>
      </c>
      <c r="C60" s="1" t="s">
        <v>5</v>
      </c>
      <c r="D60" s="51" t="s">
        <v>60</v>
      </c>
      <c r="E60" s="50" t="str">
        <f t="shared" ca="1" si="34"/>
        <v>m6800</v>
      </c>
      <c r="F60" s="50" t="str">
        <f t="shared" ca="1" si="35"/>
        <v>\\(\\quad x^2-8x+12= \\)</v>
      </c>
      <c r="G60" s="50" t="str">
        <f t="shared" ca="1" si="35"/>
        <v>\\(\\quad (x-2)(x-6) \\)</v>
      </c>
      <c r="H60" s="50" t="s">
        <v>62</v>
      </c>
      <c r="I60" s="89" t="str">
        <f t="shared" ca="1" si="36"/>
        <v>INSERT INTO math(tangen,question,answer,editor,date,count) VALUES('m6800','\\(\\quad x^2-8x+12= \\)','\\(\\quad (x-2)(x-6) \\)','harazono',NOW(),0);</v>
      </c>
      <c r="J60" s="1"/>
      <c r="K60" s="5" t="s">
        <v>251</v>
      </c>
      <c r="L60" t="str">
        <f t="shared" ca="1" si="37"/>
        <v>-8x+12</v>
      </c>
      <c r="M60" s="4" t="s">
        <v>13</v>
      </c>
      <c r="N60" t="str">
        <f t="shared" ca="1" si="38"/>
        <v>(x-2)(x-6)</v>
      </c>
      <c r="O60" t="str">
        <f t="shared" ca="1" si="39"/>
        <v/>
      </c>
      <c r="Q60" s="78" t="s">
        <v>229</v>
      </c>
      <c r="R60" t="str">
        <f t="shared" ca="1" si="62"/>
        <v>x^2-8x+12=</v>
      </c>
      <c r="S60" t="s">
        <v>230</v>
      </c>
      <c r="T60" s="78" t="s">
        <v>229</v>
      </c>
      <c r="U60" t="str">
        <f t="shared" ca="1" si="63"/>
        <v>(x-2)(x-6)</v>
      </c>
      <c r="V60" t="s">
        <v>230</v>
      </c>
      <c r="W60" t="str">
        <f t="shared" ca="1" si="42"/>
        <v>\\(\\quad x^2-8x+12= \\)</v>
      </c>
      <c r="X60" t="str">
        <f t="shared" ca="1" si="43"/>
        <v>\\(\\quad (x-2)(x-6) \\)</v>
      </c>
      <c r="AL60" s="20" t="str">
        <f t="shared" ca="1" si="44"/>
        <v>(x</v>
      </c>
      <c r="AM60" t="str">
        <f t="shared" ca="1" si="45"/>
        <v>-</v>
      </c>
      <c r="AN60">
        <f t="shared" ca="1" si="46"/>
        <v>2</v>
      </c>
      <c r="AO60" s="20" t="str">
        <f t="shared" ca="1" si="47"/>
        <v>)</v>
      </c>
      <c r="AP60" s="5" t="str">
        <f t="shared" ca="1" si="48"/>
        <v>(x</v>
      </c>
      <c r="AQ60" t="str">
        <f t="shared" ca="1" si="49"/>
        <v>-</v>
      </c>
      <c r="AR60">
        <f t="shared" ca="1" si="50"/>
        <v>6</v>
      </c>
      <c r="AS60" t="str">
        <f t="shared" ca="1" si="51"/>
        <v>)</v>
      </c>
      <c r="AT60" s="1">
        <f t="shared" ca="1" si="52"/>
        <v>-2</v>
      </c>
      <c r="AU60" s="1">
        <f t="shared" ca="1" si="52"/>
        <v>-6</v>
      </c>
      <c r="AV60" s="1">
        <f t="shared" ca="1" si="53"/>
        <v>-6</v>
      </c>
      <c r="AW60" s="8">
        <f t="shared" ca="1" si="54"/>
        <v>-8</v>
      </c>
      <c r="AX60" s="8">
        <f t="shared" ca="1" si="55"/>
        <v>12</v>
      </c>
      <c r="AY60" t="str">
        <f t="shared" ca="1" si="56"/>
        <v>(x-2)(x-6)</v>
      </c>
      <c r="BA60" t="str">
        <f t="shared" ca="1" si="57"/>
        <v>-</v>
      </c>
      <c r="BB60" s="7">
        <f t="shared" ca="1" si="58"/>
        <v>8</v>
      </c>
      <c r="BC60" s="6" t="str">
        <f t="shared" ca="1" si="59"/>
        <v>x</v>
      </c>
      <c r="BD60" t="str">
        <f t="shared" ca="1" si="60"/>
        <v>+</v>
      </c>
      <c r="BE60" s="8">
        <f t="shared" ca="1" si="61"/>
        <v>12</v>
      </c>
      <c r="BF60" t="s">
        <v>13</v>
      </c>
      <c r="BG60" t="s">
        <v>345</v>
      </c>
      <c r="BH60">
        <f t="shared" ca="1" si="64"/>
        <v>6800</v>
      </c>
    </row>
    <row r="61" spans="2:60" x14ac:dyDescent="0.55000000000000004">
      <c r="B61" s="27">
        <v>13</v>
      </c>
      <c r="C61" s="1" t="s">
        <v>5</v>
      </c>
      <c r="D61" s="51" t="s">
        <v>60</v>
      </c>
      <c r="E61" s="50" t="str">
        <f t="shared" ca="1" si="34"/>
        <v>m6800</v>
      </c>
      <c r="F61" s="50" t="str">
        <f t="shared" ca="1" si="35"/>
        <v>\\(\\quad x^2-9x+8= \\)</v>
      </c>
      <c r="G61" s="50" t="str">
        <f t="shared" ca="1" si="35"/>
        <v>\\(\\quad (x-1)(x-8) \\)</v>
      </c>
      <c r="H61" s="50" t="s">
        <v>62</v>
      </c>
      <c r="I61" s="89" t="str">
        <f t="shared" ca="1" si="36"/>
        <v>INSERT INTO math(tangen,question,answer,editor,date,count) VALUES('m6800','\\(\\quad x^2-9x+8= \\)','\\(\\quad (x-1)(x-8) \\)','harazono',NOW(),0);</v>
      </c>
      <c r="J61" s="1"/>
      <c r="K61" s="5" t="s">
        <v>251</v>
      </c>
      <c r="L61" t="str">
        <f t="shared" ca="1" si="37"/>
        <v>-9x+8</v>
      </c>
      <c r="M61" s="4" t="s">
        <v>13</v>
      </c>
      <c r="N61" t="str">
        <f t="shared" ca="1" si="38"/>
        <v>(x-1)(x-8)</v>
      </c>
      <c r="O61" t="str">
        <f t="shared" ca="1" si="39"/>
        <v/>
      </c>
      <c r="Q61" s="78" t="s">
        <v>229</v>
      </c>
      <c r="R61" t="str">
        <f t="shared" ca="1" si="62"/>
        <v>x^2-9x+8=</v>
      </c>
      <c r="S61" t="s">
        <v>230</v>
      </c>
      <c r="T61" s="78" t="s">
        <v>229</v>
      </c>
      <c r="U61" t="str">
        <f t="shared" ca="1" si="63"/>
        <v>(x-1)(x-8)</v>
      </c>
      <c r="V61" t="s">
        <v>230</v>
      </c>
      <c r="W61" t="str">
        <f t="shared" ca="1" si="42"/>
        <v>\\(\\quad x^2-9x+8= \\)</v>
      </c>
      <c r="X61" t="str">
        <f t="shared" ca="1" si="43"/>
        <v>\\(\\quad (x-1)(x-8) \\)</v>
      </c>
      <c r="AL61" s="20" t="str">
        <f t="shared" ca="1" si="44"/>
        <v>(x</v>
      </c>
      <c r="AM61" t="str">
        <f t="shared" ca="1" si="45"/>
        <v>-</v>
      </c>
      <c r="AN61">
        <f t="shared" ca="1" si="46"/>
        <v>1</v>
      </c>
      <c r="AO61" s="20" t="str">
        <f t="shared" ca="1" si="47"/>
        <v>)</v>
      </c>
      <c r="AP61" s="5" t="str">
        <f t="shared" ca="1" si="48"/>
        <v>(x</v>
      </c>
      <c r="AQ61" t="str">
        <f t="shared" ca="1" si="49"/>
        <v>-</v>
      </c>
      <c r="AR61">
        <f t="shared" ca="1" si="50"/>
        <v>8</v>
      </c>
      <c r="AS61" t="str">
        <f t="shared" ca="1" si="51"/>
        <v>)</v>
      </c>
      <c r="AT61" s="1">
        <f t="shared" ca="1" si="52"/>
        <v>-1</v>
      </c>
      <c r="AU61" s="1">
        <f t="shared" ca="1" si="52"/>
        <v>-8</v>
      </c>
      <c r="AV61" s="1">
        <f t="shared" ca="1" si="53"/>
        <v>-8</v>
      </c>
      <c r="AW61" s="8">
        <f t="shared" ca="1" si="54"/>
        <v>-9</v>
      </c>
      <c r="AX61" s="8">
        <f t="shared" ca="1" si="55"/>
        <v>8</v>
      </c>
      <c r="AY61" t="str">
        <f t="shared" ca="1" si="56"/>
        <v>(x-1)(x-8)</v>
      </c>
      <c r="BA61" t="str">
        <f t="shared" ca="1" si="57"/>
        <v>-</v>
      </c>
      <c r="BB61" s="7">
        <f t="shared" ca="1" si="58"/>
        <v>9</v>
      </c>
      <c r="BC61" s="6" t="str">
        <f t="shared" ca="1" si="59"/>
        <v>x</v>
      </c>
      <c r="BD61" t="str">
        <f t="shared" ca="1" si="60"/>
        <v>+</v>
      </c>
      <c r="BE61" s="8">
        <f t="shared" ca="1" si="61"/>
        <v>8</v>
      </c>
      <c r="BF61" t="s">
        <v>13</v>
      </c>
      <c r="BG61" t="s">
        <v>345</v>
      </c>
      <c r="BH61">
        <f t="shared" ca="1" si="64"/>
        <v>6800</v>
      </c>
    </row>
    <row r="62" spans="2:60" x14ac:dyDescent="0.55000000000000004">
      <c r="B62" s="27">
        <v>14</v>
      </c>
      <c r="C62" s="1" t="s">
        <v>5</v>
      </c>
      <c r="D62" s="51" t="s">
        <v>60</v>
      </c>
      <c r="E62" s="50" t="str">
        <f t="shared" ca="1" si="34"/>
        <v>m6700</v>
      </c>
      <c r="F62" s="50" t="str">
        <f t="shared" ca="1" si="35"/>
        <v>\\(\\quad x^2-x= \\)</v>
      </c>
      <c r="G62" s="50" t="str">
        <f t="shared" ca="1" si="35"/>
        <v>\\(\\quad (x-1)×x \\)</v>
      </c>
      <c r="H62" s="50" t="s">
        <v>62</v>
      </c>
      <c r="I62" s="89" t="str">
        <f t="shared" ca="1" si="36"/>
        <v>INSERT INTO math(tangen,question,answer,editor,date,count) VALUES('m6700','\\(\\quad x^2-x= \\)','\\(\\quad (x-1)×x \\)','harazono',NOW(),0);</v>
      </c>
      <c r="J62" s="1"/>
      <c r="K62" s="5" t="s">
        <v>251</v>
      </c>
      <c r="L62" t="str">
        <f t="shared" ca="1" si="37"/>
        <v>-x</v>
      </c>
      <c r="M62" s="4" t="s">
        <v>13</v>
      </c>
      <c r="N62" t="str">
        <f t="shared" ca="1" si="38"/>
        <v>(x-1)×x</v>
      </c>
      <c r="O62" t="str">
        <f t="shared" ca="1" si="39"/>
        <v/>
      </c>
      <c r="Q62" s="78" t="s">
        <v>229</v>
      </c>
      <c r="R62" t="str">
        <f t="shared" ca="1" si="62"/>
        <v>x^2-x=</v>
      </c>
      <c r="S62" t="s">
        <v>230</v>
      </c>
      <c r="T62" s="78" t="s">
        <v>229</v>
      </c>
      <c r="U62" t="str">
        <f t="shared" ca="1" si="63"/>
        <v>(x-1)×x</v>
      </c>
      <c r="V62" t="s">
        <v>230</v>
      </c>
      <c r="W62" t="str">
        <f t="shared" ca="1" si="42"/>
        <v>\\(\\quad x^2-x= \\)</v>
      </c>
      <c r="X62" t="str">
        <f t="shared" ca="1" si="43"/>
        <v>\\(\\quad (x-1)×x \\)</v>
      </c>
      <c r="AL62" s="20" t="str">
        <f t="shared" ca="1" si="44"/>
        <v>(x</v>
      </c>
      <c r="AM62" t="str">
        <f ca="1">IF(AT62=0,"",IF(AT62&lt;=0,"-","+"))</f>
        <v>-</v>
      </c>
      <c r="AN62">
        <f t="shared" ca="1" si="46"/>
        <v>1</v>
      </c>
      <c r="AO62" s="20" t="str">
        <f t="shared" ca="1" si="47"/>
        <v>)</v>
      </c>
      <c r="AP62" s="5" t="str">
        <f t="shared" ca="1" si="48"/>
        <v>×x</v>
      </c>
      <c r="AQ62" t="str">
        <f t="shared" ca="1" si="49"/>
        <v/>
      </c>
      <c r="AR62" t="str">
        <f t="shared" ca="1" si="50"/>
        <v/>
      </c>
      <c r="AS62" t="str">
        <f t="shared" ca="1" si="51"/>
        <v/>
      </c>
      <c r="AT62" s="1">
        <f t="shared" ca="1" si="52"/>
        <v>-1</v>
      </c>
      <c r="AU62" s="1">
        <f t="shared" ca="1" si="52"/>
        <v>0</v>
      </c>
      <c r="AV62" s="1">
        <f t="shared" ca="1" si="53"/>
        <v>0</v>
      </c>
      <c r="AW62" s="8">
        <f t="shared" ca="1" si="54"/>
        <v>-1</v>
      </c>
      <c r="AX62" s="8">
        <f t="shared" ca="1" si="55"/>
        <v>0</v>
      </c>
      <c r="AY62" t="str">
        <f t="shared" ca="1" si="56"/>
        <v>(x-1)×x</v>
      </c>
      <c r="BA62" t="str">
        <f t="shared" ca="1" si="57"/>
        <v>-</v>
      </c>
      <c r="BB62" s="7" t="str">
        <f t="shared" ca="1" si="58"/>
        <v/>
      </c>
      <c r="BC62" s="6" t="str">
        <f t="shared" ca="1" si="59"/>
        <v>x</v>
      </c>
      <c r="BD62" t="str">
        <f t="shared" ca="1" si="60"/>
        <v/>
      </c>
      <c r="BE62" s="8" t="str">
        <f t="shared" ca="1" si="61"/>
        <v/>
      </c>
      <c r="BF62" t="s">
        <v>13</v>
      </c>
      <c r="BG62" t="s">
        <v>345</v>
      </c>
      <c r="BH62">
        <f t="shared" ca="1" si="64"/>
        <v>6700</v>
      </c>
    </row>
    <row r="63" spans="2:60" x14ac:dyDescent="0.55000000000000004">
      <c r="B63" s="27">
        <v>15</v>
      </c>
      <c r="C63" s="1" t="s">
        <v>5</v>
      </c>
      <c r="D63" s="51" t="s">
        <v>60</v>
      </c>
      <c r="E63" s="50" t="str">
        <f t="shared" ca="1" si="34"/>
        <v>m6800</v>
      </c>
      <c r="F63" s="50" t="str">
        <f t="shared" ca="1" si="35"/>
        <v>\\(\\quad x^2-12x+27= \\)</v>
      </c>
      <c r="G63" s="50" t="str">
        <f t="shared" ca="1" si="35"/>
        <v>\\(\\quad (x-9)(x-3) \\)</v>
      </c>
      <c r="H63" s="50" t="s">
        <v>62</v>
      </c>
      <c r="I63" s="89" t="str">
        <f t="shared" ca="1" si="36"/>
        <v>INSERT INTO math(tangen,question,answer,editor,date,count) VALUES('m6800','\\(\\quad x^2-12x+27= \\)','\\(\\quad (x-9)(x-3) \\)','harazono',NOW(),0);</v>
      </c>
      <c r="J63" s="1"/>
      <c r="K63" s="5" t="s">
        <v>251</v>
      </c>
      <c r="L63" t="str">
        <f t="shared" ca="1" si="37"/>
        <v>-12x+27</v>
      </c>
      <c r="M63" s="4" t="s">
        <v>13</v>
      </c>
      <c r="N63" t="str">
        <f t="shared" ca="1" si="38"/>
        <v>(x-9)(x-3)</v>
      </c>
      <c r="O63" t="str">
        <f t="shared" ca="1" si="39"/>
        <v/>
      </c>
      <c r="Q63" s="78" t="s">
        <v>229</v>
      </c>
      <c r="R63" t="str">
        <f t="shared" ca="1" si="62"/>
        <v>x^2-12x+27=</v>
      </c>
      <c r="S63" t="s">
        <v>230</v>
      </c>
      <c r="T63" s="78" t="s">
        <v>229</v>
      </c>
      <c r="U63" t="str">
        <f t="shared" ca="1" si="63"/>
        <v>(x-9)(x-3)</v>
      </c>
      <c r="V63" t="s">
        <v>230</v>
      </c>
      <c r="W63" t="str">
        <f t="shared" ca="1" si="42"/>
        <v>\\(\\quad x^2-12x+27= \\)</v>
      </c>
      <c r="X63" t="str">
        <f t="shared" ca="1" si="43"/>
        <v>\\(\\quad (x-9)(x-3) \\)</v>
      </c>
      <c r="AL63" s="20" t="str">
        <f t="shared" ca="1" si="44"/>
        <v>(x</v>
      </c>
      <c r="AM63" t="str">
        <f t="shared" ref="AM63:AM126" ca="1" si="65">IF(AT63=0,"",IF(AT63&lt;=0,"-","+"))</f>
        <v>-</v>
      </c>
      <c r="AN63">
        <f t="shared" ca="1" si="46"/>
        <v>9</v>
      </c>
      <c r="AO63" s="20" t="str">
        <f t="shared" ca="1" si="47"/>
        <v>)</v>
      </c>
      <c r="AP63" s="5" t="str">
        <f t="shared" ref="AP63:AP126" ca="1" si="66">IF(AV63=0,"×x",IF(AT63=AV63,"","(x"))</f>
        <v>(x</v>
      </c>
      <c r="AQ63" t="str">
        <f t="shared" ref="AQ63:AQ126" ca="1" si="67">IF(AV63=0,"",IF(AT63=AV63,"",IF(AV63&lt;=0,"-","+")))</f>
        <v>-</v>
      </c>
      <c r="AR63">
        <f t="shared" ref="AR63:AR126" ca="1" si="68">IF(AV63=0,"",IF(AT63=AV63,"",(ABS(AV63))))</f>
        <v>3</v>
      </c>
      <c r="AS63" t="str">
        <f t="shared" ref="AS63:AS126" ca="1" si="69">IF(AV63=0,"",IF(AT63=AV63,"",")"))</f>
        <v>)</v>
      </c>
      <c r="AT63" s="1">
        <f t="shared" ca="1" si="52"/>
        <v>-9</v>
      </c>
      <c r="AU63" s="1">
        <f t="shared" ca="1" si="52"/>
        <v>-3</v>
      </c>
      <c r="AV63" s="1">
        <f t="shared" ref="AV63:AV126" ca="1" si="70">IF(AU63=AT63,AT63+1,AU63)</f>
        <v>-3</v>
      </c>
      <c r="AW63" s="8">
        <f t="shared" ref="AW63:AW126" ca="1" si="71">AT63+AV63</f>
        <v>-12</v>
      </c>
      <c r="AX63" s="8">
        <f t="shared" ref="AX63:AX126" ca="1" si="72">AT63*AV63</f>
        <v>27</v>
      </c>
      <c r="AY63" t="str">
        <f t="shared" ca="1" si="56"/>
        <v>(x-9)(x-3)</v>
      </c>
      <c r="BA63" t="str">
        <f t="shared" ca="1" si="57"/>
        <v>-</v>
      </c>
      <c r="BB63" s="7">
        <f t="shared" ca="1" si="58"/>
        <v>12</v>
      </c>
      <c r="BC63" s="6" t="str">
        <f t="shared" ca="1" si="59"/>
        <v>x</v>
      </c>
      <c r="BD63" t="str">
        <f t="shared" ca="1" si="60"/>
        <v>+</v>
      </c>
      <c r="BE63" s="8">
        <f t="shared" ca="1" si="61"/>
        <v>27</v>
      </c>
      <c r="BF63" t="s">
        <v>13</v>
      </c>
      <c r="BG63" t="s">
        <v>345</v>
      </c>
      <c r="BH63">
        <f t="shared" ca="1" si="64"/>
        <v>6800</v>
      </c>
    </row>
    <row r="64" spans="2:60" x14ac:dyDescent="0.55000000000000004">
      <c r="B64" s="27">
        <v>16</v>
      </c>
      <c r="C64" s="1" t="s">
        <v>5</v>
      </c>
      <c r="D64" s="51" t="s">
        <v>60</v>
      </c>
      <c r="E64" s="50" t="str">
        <f t="shared" ca="1" si="34"/>
        <v>m6800</v>
      </c>
      <c r="F64" s="50" t="str">
        <f t="shared" ca="1" si="35"/>
        <v>\\(\\quad x^2+15x+56= \\)</v>
      </c>
      <c r="G64" s="50" t="str">
        <f t="shared" ca="1" si="35"/>
        <v>\\(\\quad (x+7)(x+8) \\)</v>
      </c>
      <c r="H64" s="50" t="s">
        <v>62</v>
      </c>
      <c r="I64" s="89" t="str">
        <f t="shared" ca="1" si="36"/>
        <v>INSERT INTO math(tangen,question,answer,editor,date,count) VALUES('m6800','\\(\\quad x^2+15x+56= \\)','\\(\\quad (x+7)(x+8) \\)','harazono',NOW(),0);</v>
      </c>
      <c r="J64" s="1"/>
      <c r="K64" s="5" t="s">
        <v>251</v>
      </c>
      <c r="L64" t="str">
        <f t="shared" ca="1" si="37"/>
        <v>+15x+56</v>
      </c>
      <c r="M64" s="4" t="s">
        <v>13</v>
      </c>
      <c r="N64" t="str">
        <f t="shared" ca="1" si="38"/>
        <v>(x+7)(x+8)</v>
      </c>
      <c r="O64" t="str">
        <f t="shared" ca="1" si="39"/>
        <v/>
      </c>
      <c r="Q64" s="78" t="s">
        <v>229</v>
      </c>
      <c r="R64" t="str">
        <f t="shared" ca="1" si="62"/>
        <v>x^2+15x+56=</v>
      </c>
      <c r="S64" t="s">
        <v>230</v>
      </c>
      <c r="T64" s="78" t="s">
        <v>229</v>
      </c>
      <c r="U64" t="str">
        <f t="shared" ca="1" si="63"/>
        <v>(x+7)(x+8)</v>
      </c>
      <c r="V64" t="s">
        <v>230</v>
      </c>
      <c r="W64" t="str">
        <f t="shared" ca="1" si="42"/>
        <v>\\(\\quad x^2+15x+56= \\)</v>
      </c>
      <c r="X64" t="str">
        <f t="shared" ca="1" si="43"/>
        <v>\\(\\quad (x+7)(x+8) \\)</v>
      </c>
      <c r="AL64" s="20" t="str">
        <f t="shared" ca="1" si="44"/>
        <v>(x</v>
      </c>
      <c r="AM64" t="str">
        <f t="shared" ca="1" si="65"/>
        <v>+</v>
      </c>
      <c r="AN64">
        <f t="shared" ca="1" si="46"/>
        <v>7</v>
      </c>
      <c r="AO64" s="20" t="str">
        <f t="shared" ca="1" si="47"/>
        <v>)</v>
      </c>
      <c r="AP64" s="5" t="str">
        <f t="shared" ca="1" si="66"/>
        <v>(x</v>
      </c>
      <c r="AQ64" t="str">
        <f t="shared" ca="1" si="67"/>
        <v>+</v>
      </c>
      <c r="AR64">
        <f t="shared" ca="1" si="68"/>
        <v>8</v>
      </c>
      <c r="AS64" t="str">
        <f t="shared" ca="1" si="69"/>
        <v>)</v>
      </c>
      <c r="AT64" s="1">
        <f t="shared" ca="1" si="52"/>
        <v>7</v>
      </c>
      <c r="AU64" s="1">
        <f t="shared" ca="1" si="52"/>
        <v>7</v>
      </c>
      <c r="AV64" s="1">
        <f t="shared" ca="1" si="70"/>
        <v>8</v>
      </c>
      <c r="AW64" s="8">
        <f t="shared" ca="1" si="71"/>
        <v>15</v>
      </c>
      <c r="AX64" s="8">
        <f t="shared" ca="1" si="72"/>
        <v>56</v>
      </c>
      <c r="AY64" t="str">
        <f t="shared" ca="1" si="56"/>
        <v>(x+7)(x+8)</v>
      </c>
      <c r="BA64" t="str">
        <f t="shared" ca="1" si="57"/>
        <v>+</v>
      </c>
      <c r="BB64" s="7">
        <f t="shared" ca="1" si="58"/>
        <v>15</v>
      </c>
      <c r="BC64" s="6" t="str">
        <f t="shared" ca="1" si="59"/>
        <v>x</v>
      </c>
      <c r="BD64" t="str">
        <f t="shared" ca="1" si="60"/>
        <v>+</v>
      </c>
      <c r="BE64" s="8">
        <f t="shared" ca="1" si="61"/>
        <v>56</v>
      </c>
      <c r="BF64" t="s">
        <v>13</v>
      </c>
      <c r="BG64" t="s">
        <v>345</v>
      </c>
      <c r="BH64">
        <f t="shared" ca="1" si="64"/>
        <v>6800</v>
      </c>
    </row>
    <row r="65" spans="2:60" x14ac:dyDescent="0.55000000000000004">
      <c r="B65" s="27">
        <v>17</v>
      </c>
      <c r="C65" s="1" t="s">
        <v>5</v>
      </c>
      <c r="D65" s="51" t="s">
        <v>60</v>
      </c>
      <c r="E65" s="50" t="str">
        <f t="shared" ca="1" si="34"/>
        <v>m6800</v>
      </c>
      <c r="F65" s="50" t="str">
        <f t="shared" ref="F65:G80" ca="1" si="73">W65</f>
        <v>\\(\\quad x^2+3x-4= \\)</v>
      </c>
      <c r="G65" s="50" t="str">
        <f t="shared" ca="1" si="73"/>
        <v>\\(\\quad (x-1)(x+4) \\)</v>
      </c>
      <c r="H65" s="50" t="s">
        <v>62</v>
      </c>
      <c r="I65" s="89" t="str">
        <f t="shared" ca="1" si="36"/>
        <v>INSERT INTO math(tangen,question,answer,editor,date,count) VALUES('m6800','\\(\\quad x^2+3x-4= \\)','\\(\\quad (x-1)(x+4) \\)','harazono',NOW(),0);</v>
      </c>
      <c r="J65" s="1"/>
      <c r="K65" s="5" t="s">
        <v>251</v>
      </c>
      <c r="L65" t="str">
        <f t="shared" ca="1" si="37"/>
        <v>+3x-4</v>
      </c>
      <c r="M65" s="4" t="s">
        <v>13</v>
      </c>
      <c r="N65" t="str">
        <f t="shared" ca="1" si="38"/>
        <v>(x-1)(x+4)</v>
      </c>
      <c r="O65" t="str">
        <f t="shared" ca="1" si="39"/>
        <v/>
      </c>
      <c r="Q65" s="78" t="s">
        <v>229</v>
      </c>
      <c r="R65" t="str">
        <f t="shared" ca="1" si="62"/>
        <v>x^2+3x-4=</v>
      </c>
      <c r="S65" t="s">
        <v>230</v>
      </c>
      <c r="T65" s="78" t="s">
        <v>229</v>
      </c>
      <c r="U65" t="str">
        <f t="shared" ca="1" si="63"/>
        <v>(x-1)(x+4)</v>
      </c>
      <c r="V65" t="s">
        <v>230</v>
      </c>
      <c r="W65" t="str">
        <f t="shared" ca="1" si="42"/>
        <v>\\(\\quad x^2+3x-4= \\)</v>
      </c>
      <c r="X65" t="str">
        <f t="shared" ca="1" si="43"/>
        <v>\\(\\quad (x-1)(x+4) \\)</v>
      </c>
      <c r="AL65" s="20" t="str">
        <f t="shared" ca="1" si="44"/>
        <v>(x</v>
      </c>
      <c r="AM65" t="str">
        <f t="shared" ca="1" si="65"/>
        <v>-</v>
      </c>
      <c r="AN65">
        <f t="shared" ca="1" si="46"/>
        <v>1</v>
      </c>
      <c r="AO65" s="20" t="str">
        <f t="shared" ca="1" si="47"/>
        <v>)</v>
      </c>
      <c r="AP65" s="5" t="str">
        <f t="shared" ca="1" si="66"/>
        <v>(x</v>
      </c>
      <c r="AQ65" t="str">
        <f t="shared" ca="1" si="67"/>
        <v>+</v>
      </c>
      <c r="AR65">
        <f t="shared" ca="1" si="68"/>
        <v>4</v>
      </c>
      <c r="AS65" t="str">
        <f t="shared" ca="1" si="69"/>
        <v>)</v>
      </c>
      <c r="AT65" s="1">
        <f t="shared" ref="AT65:AU80" ca="1" si="74">RANDBETWEEN(-10,10)</f>
        <v>-1</v>
      </c>
      <c r="AU65" s="1">
        <f t="shared" ca="1" si="74"/>
        <v>4</v>
      </c>
      <c r="AV65" s="1">
        <f t="shared" ca="1" si="70"/>
        <v>4</v>
      </c>
      <c r="AW65" s="8">
        <f t="shared" ca="1" si="71"/>
        <v>3</v>
      </c>
      <c r="AX65" s="8">
        <f t="shared" ca="1" si="72"/>
        <v>-4</v>
      </c>
      <c r="AY65" t="str">
        <f t="shared" ca="1" si="56"/>
        <v>(x-1)(x+4)</v>
      </c>
      <c r="BA65" t="str">
        <f t="shared" ca="1" si="57"/>
        <v>+</v>
      </c>
      <c r="BB65" s="7">
        <f t="shared" ca="1" si="58"/>
        <v>3</v>
      </c>
      <c r="BC65" s="6" t="str">
        <f t="shared" ca="1" si="59"/>
        <v>x</v>
      </c>
      <c r="BD65" t="str">
        <f t="shared" ca="1" si="60"/>
        <v>-</v>
      </c>
      <c r="BE65" s="8">
        <f t="shared" ca="1" si="61"/>
        <v>4</v>
      </c>
      <c r="BF65" t="s">
        <v>13</v>
      </c>
      <c r="BG65" t="s">
        <v>345</v>
      </c>
      <c r="BH65">
        <f t="shared" ca="1" si="64"/>
        <v>6800</v>
      </c>
    </row>
    <row r="66" spans="2:60" x14ac:dyDescent="0.55000000000000004">
      <c r="B66" s="27">
        <v>18</v>
      </c>
      <c r="C66" s="1" t="s">
        <v>5</v>
      </c>
      <c r="D66" s="51" t="s">
        <v>60</v>
      </c>
      <c r="E66" s="50" t="str">
        <f t="shared" ca="1" si="34"/>
        <v>m6800</v>
      </c>
      <c r="F66" s="50" t="str">
        <f t="shared" ca="1" si="73"/>
        <v>\\(\\quad x^2+5x-6= \\)</v>
      </c>
      <c r="G66" s="50" t="str">
        <f t="shared" ca="1" si="73"/>
        <v>\\(\\quad (x+6)(x-1) \\)</v>
      </c>
      <c r="H66" s="50" t="s">
        <v>62</v>
      </c>
      <c r="I66" s="89" t="str">
        <f t="shared" ca="1" si="36"/>
        <v>INSERT INTO math(tangen,question,answer,editor,date,count) VALUES('m6800','\\(\\quad x^2+5x-6= \\)','\\(\\quad (x+6)(x-1) \\)','harazono',NOW(),0);</v>
      </c>
      <c r="J66" s="1"/>
      <c r="K66" s="5" t="s">
        <v>251</v>
      </c>
      <c r="L66" t="str">
        <f t="shared" ca="1" si="37"/>
        <v>+5x-6</v>
      </c>
      <c r="M66" s="4" t="s">
        <v>13</v>
      </c>
      <c r="N66" t="str">
        <f t="shared" ca="1" si="38"/>
        <v>(x+6)(x-1)</v>
      </c>
      <c r="O66" t="str">
        <f t="shared" ca="1" si="39"/>
        <v/>
      </c>
      <c r="Q66" s="78" t="s">
        <v>229</v>
      </c>
      <c r="R66" t="str">
        <f t="shared" ca="1" si="62"/>
        <v>x^2+5x-6=</v>
      </c>
      <c r="S66" t="s">
        <v>230</v>
      </c>
      <c r="T66" s="78" t="s">
        <v>229</v>
      </c>
      <c r="U66" t="str">
        <f t="shared" ca="1" si="63"/>
        <v>(x+6)(x-1)</v>
      </c>
      <c r="V66" t="s">
        <v>230</v>
      </c>
      <c r="W66" t="str">
        <f t="shared" ca="1" si="42"/>
        <v>\\(\\quad x^2+5x-6= \\)</v>
      </c>
      <c r="X66" t="str">
        <f t="shared" ca="1" si="43"/>
        <v>\\(\\quad (x+6)(x-1) \\)</v>
      </c>
      <c r="AL66" s="20" t="str">
        <f t="shared" ca="1" si="44"/>
        <v>(x</v>
      </c>
      <c r="AM66" t="str">
        <f t="shared" ca="1" si="65"/>
        <v>+</v>
      </c>
      <c r="AN66">
        <f t="shared" ca="1" si="46"/>
        <v>6</v>
      </c>
      <c r="AO66" s="20" t="str">
        <f t="shared" ca="1" si="47"/>
        <v>)</v>
      </c>
      <c r="AP66" s="5" t="str">
        <f t="shared" ca="1" si="66"/>
        <v>(x</v>
      </c>
      <c r="AQ66" t="str">
        <f t="shared" ca="1" si="67"/>
        <v>-</v>
      </c>
      <c r="AR66">
        <f t="shared" ca="1" si="68"/>
        <v>1</v>
      </c>
      <c r="AS66" t="str">
        <f t="shared" ca="1" si="69"/>
        <v>)</v>
      </c>
      <c r="AT66" s="1">
        <f t="shared" ca="1" si="74"/>
        <v>6</v>
      </c>
      <c r="AU66" s="1">
        <f t="shared" ca="1" si="74"/>
        <v>-1</v>
      </c>
      <c r="AV66" s="1">
        <f t="shared" ca="1" si="70"/>
        <v>-1</v>
      </c>
      <c r="AW66" s="8">
        <f t="shared" ca="1" si="71"/>
        <v>5</v>
      </c>
      <c r="AX66" s="8">
        <f t="shared" ca="1" si="72"/>
        <v>-6</v>
      </c>
      <c r="AY66" t="str">
        <f t="shared" ca="1" si="56"/>
        <v>(x+6)(x-1)</v>
      </c>
      <c r="BA66" t="str">
        <f t="shared" ca="1" si="57"/>
        <v>+</v>
      </c>
      <c r="BB66" s="7">
        <f t="shared" ca="1" si="58"/>
        <v>5</v>
      </c>
      <c r="BC66" s="6" t="str">
        <f t="shared" ca="1" si="59"/>
        <v>x</v>
      </c>
      <c r="BD66" t="str">
        <f t="shared" ca="1" si="60"/>
        <v>-</v>
      </c>
      <c r="BE66" s="8">
        <f t="shared" ca="1" si="61"/>
        <v>6</v>
      </c>
      <c r="BF66" t="s">
        <v>13</v>
      </c>
      <c r="BG66" t="s">
        <v>345</v>
      </c>
      <c r="BH66">
        <f t="shared" ca="1" si="64"/>
        <v>6800</v>
      </c>
    </row>
    <row r="67" spans="2:60" x14ac:dyDescent="0.55000000000000004">
      <c r="B67" s="27">
        <v>19</v>
      </c>
      <c r="C67" s="1" t="s">
        <v>5</v>
      </c>
      <c r="D67" s="51" t="s">
        <v>60</v>
      </c>
      <c r="E67" s="50" t="str">
        <f t="shared" ca="1" si="34"/>
        <v>m6800</v>
      </c>
      <c r="F67" s="50" t="str">
        <f t="shared" ca="1" si="73"/>
        <v>\\(\\quad x^2+6x-40= \\)</v>
      </c>
      <c r="G67" s="50" t="str">
        <f t="shared" ca="1" si="73"/>
        <v>\\(\\quad (x+10)(x-4) \\)</v>
      </c>
      <c r="H67" s="50" t="s">
        <v>62</v>
      </c>
      <c r="I67" s="89" t="str">
        <f t="shared" ca="1" si="36"/>
        <v>INSERT INTO math(tangen,question,answer,editor,date,count) VALUES('m6800','\\(\\quad x^2+6x-40= \\)','\\(\\quad (x+10)(x-4) \\)','harazono',NOW(),0);</v>
      </c>
      <c r="J67" s="1"/>
      <c r="K67" s="5" t="s">
        <v>251</v>
      </c>
      <c r="L67" t="str">
        <f t="shared" ca="1" si="37"/>
        <v>+6x-40</v>
      </c>
      <c r="M67" s="4" t="s">
        <v>13</v>
      </c>
      <c r="N67" t="str">
        <f t="shared" ca="1" si="38"/>
        <v>(x+10)(x-4)</v>
      </c>
      <c r="O67" t="str">
        <f t="shared" ca="1" si="39"/>
        <v/>
      </c>
      <c r="Q67" s="78" t="s">
        <v>229</v>
      </c>
      <c r="R67" t="str">
        <f t="shared" ca="1" si="62"/>
        <v>x^2+6x-40=</v>
      </c>
      <c r="S67" t="s">
        <v>230</v>
      </c>
      <c r="T67" s="78" t="s">
        <v>229</v>
      </c>
      <c r="U67" t="str">
        <f t="shared" ca="1" si="63"/>
        <v>(x+10)(x-4)</v>
      </c>
      <c r="V67" t="s">
        <v>230</v>
      </c>
      <c r="W67" t="str">
        <f t="shared" ca="1" si="42"/>
        <v>\\(\\quad x^2+6x-40= \\)</v>
      </c>
      <c r="X67" t="str">
        <f t="shared" ca="1" si="43"/>
        <v>\\(\\quad (x+10)(x-4) \\)</v>
      </c>
      <c r="AL67" s="20" t="str">
        <f t="shared" ca="1" si="44"/>
        <v>(x</v>
      </c>
      <c r="AM67" t="str">
        <f t="shared" ca="1" si="65"/>
        <v>+</v>
      </c>
      <c r="AN67">
        <f t="shared" ca="1" si="46"/>
        <v>10</v>
      </c>
      <c r="AO67" s="20" t="str">
        <f t="shared" ca="1" si="47"/>
        <v>)</v>
      </c>
      <c r="AP67" s="5" t="str">
        <f t="shared" ca="1" si="66"/>
        <v>(x</v>
      </c>
      <c r="AQ67" t="str">
        <f t="shared" ca="1" si="67"/>
        <v>-</v>
      </c>
      <c r="AR67">
        <f t="shared" ca="1" si="68"/>
        <v>4</v>
      </c>
      <c r="AS67" t="str">
        <f t="shared" ca="1" si="69"/>
        <v>)</v>
      </c>
      <c r="AT67" s="1">
        <f t="shared" ca="1" si="74"/>
        <v>10</v>
      </c>
      <c r="AU67" s="1">
        <f t="shared" ca="1" si="74"/>
        <v>-4</v>
      </c>
      <c r="AV67" s="1">
        <f t="shared" ca="1" si="70"/>
        <v>-4</v>
      </c>
      <c r="AW67" s="8">
        <f t="shared" ca="1" si="71"/>
        <v>6</v>
      </c>
      <c r="AX67" s="8">
        <f t="shared" ca="1" si="72"/>
        <v>-40</v>
      </c>
      <c r="AY67" t="str">
        <f t="shared" ca="1" si="56"/>
        <v>(x+10)(x-4)</v>
      </c>
      <c r="BA67" t="str">
        <f t="shared" ca="1" si="57"/>
        <v>+</v>
      </c>
      <c r="BB67" s="7">
        <f t="shared" ca="1" si="58"/>
        <v>6</v>
      </c>
      <c r="BC67" s="6" t="str">
        <f t="shared" ca="1" si="59"/>
        <v>x</v>
      </c>
      <c r="BD67" t="str">
        <f t="shared" ca="1" si="60"/>
        <v>-</v>
      </c>
      <c r="BE67" s="8">
        <f t="shared" ca="1" si="61"/>
        <v>40</v>
      </c>
      <c r="BF67" t="s">
        <v>13</v>
      </c>
      <c r="BG67" t="s">
        <v>345</v>
      </c>
      <c r="BH67">
        <f t="shared" ca="1" si="64"/>
        <v>6800</v>
      </c>
    </row>
    <row r="68" spans="2:60" x14ac:dyDescent="0.55000000000000004">
      <c r="B68" s="27">
        <v>20</v>
      </c>
      <c r="C68" s="1" t="s">
        <v>5</v>
      </c>
      <c r="D68" s="51" t="s">
        <v>60</v>
      </c>
      <c r="E68" s="50" t="str">
        <f t="shared" ca="1" si="34"/>
        <v>m6800</v>
      </c>
      <c r="F68" s="50" t="str">
        <f t="shared" ca="1" si="73"/>
        <v>\\(\\quad x^2+x-72= \\)</v>
      </c>
      <c r="G68" s="50" t="str">
        <f t="shared" ca="1" si="73"/>
        <v>\\(\\quad (x+9)(x-8) \\)</v>
      </c>
      <c r="H68" s="50" t="s">
        <v>62</v>
      </c>
      <c r="I68" s="89" t="str">
        <f t="shared" ca="1" si="36"/>
        <v>INSERT INTO math(tangen,question,answer,editor,date,count) VALUES('m6800','\\(\\quad x^2+x-72= \\)','\\(\\quad (x+9)(x-8) \\)','harazono',NOW(),0);</v>
      </c>
      <c r="J68" s="1"/>
      <c r="K68" s="5" t="s">
        <v>251</v>
      </c>
      <c r="L68" t="str">
        <f t="shared" ca="1" si="37"/>
        <v>+x-72</v>
      </c>
      <c r="M68" s="4" t="s">
        <v>13</v>
      </c>
      <c r="N68" t="str">
        <f t="shared" ca="1" si="38"/>
        <v>(x+9)(x-8)</v>
      </c>
      <c r="O68" t="str">
        <f t="shared" ca="1" si="39"/>
        <v/>
      </c>
      <c r="Q68" s="78" t="s">
        <v>229</v>
      </c>
      <c r="R68" t="str">
        <f t="shared" ca="1" si="62"/>
        <v>x^2+x-72=</v>
      </c>
      <c r="S68" t="s">
        <v>230</v>
      </c>
      <c r="T68" s="78" t="s">
        <v>229</v>
      </c>
      <c r="U68" t="str">
        <f t="shared" ca="1" si="63"/>
        <v>(x+9)(x-8)</v>
      </c>
      <c r="V68" t="s">
        <v>230</v>
      </c>
      <c r="W68" t="str">
        <f t="shared" ca="1" si="42"/>
        <v>\\(\\quad x^2+x-72= \\)</v>
      </c>
      <c r="X68" t="str">
        <f t="shared" ca="1" si="43"/>
        <v>\\(\\quad (x+9)(x-8) \\)</v>
      </c>
      <c r="AL68" s="20" t="str">
        <f t="shared" ca="1" si="44"/>
        <v>(x</v>
      </c>
      <c r="AM68" t="str">
        <f t="shared" ca="1" si="65"/>
        <v>+</v>
      </c>
      <c r="AN68">
        <f t="shared" ca="1" si="46"/>
        <v>9</v>
      </c>
      <c r="AO68" s="20" t="str">
        <f t="shared" ca="1" si="47"/>
        <v>)</v>
      </c>
      <c r="AP68" s="5" t="str">
        <f t="shared" ca="1" si="66"/>
        <v>(x</v>
      </c>
      <c r="AQ68" t="str">
        <f t="shared" ca="1" si="67"/>
        <v>-</v>
      </c>
      <c r="AR68">
        <f t="shared" ca="1" si="68"/>
        <v>8</v>
      </c>
      <c r="AS68" t="str">
        <f t="shared" ca="1" si="69"/>
        <v>)</v>
      </c>
      <c r="AT68" s="1">
        <f t="shared" ca="1" si="74"/>
        <v>9</v>
      </c>
      <c r="AU68" s="1">
        <f t="shared" ca="1" si="74"/>
        <v>-8</v>
      </c>
      <c r="AV68" s="1">
        <f t="shared" ca="1" si="70"/>
        <v>-8</v>
      </c>
      <c r="AW68" s="8">
        <f t="shared" ca="1" si="71"/>
        <v>1</v>
      </c>
      <c r="AX68" s="8">
        <f t="shared" ca="1" si="72"/>
        <v>-72</v>
      </c>
      <c r="AY68" t="str">
        <f t="shared" ca="1" si="56"/>
        <v>(x+9)(x-8)</v>
      </c>
      <c r="BA68" t="str">
        <f t="shared" ca="1" si="57"/>
        <v>+</v>
      </c>
      <c r="BB68" s="7" t="str">
        <f t="shared" ca="1" si="58"/>
        <v/>
      </c>
      <c r="BC68" s="6" t="str">
        <f t="shared" ca="1" si="59"/>
        <v>x</v>
      </c>
      <c r="BD68" t="str">
        <f t="shared" ca="1" si="60"/>
        <v>-</v>
      </c>
      <c r="BE68" s="8">
        <f t="shared" ca="1" si="61"/>
        <v>72</v>
      </c>
      <c r="BF68" t="s">
        <v>13</v>
      </c>
      <c r="BG68" t="s">
        <v>345</v>
      </c>
      <c r="BH68">
        <f t="shared" ca="1" si="64"/>
        <v>6800</v>
      </c>
    </row>
    <row r="69" spans="2:60" x14ac:dyDescent="0.55000000000000004">
      <c r="B69" s="27">
        <v>21</v>
      </c>
      <c r="C69" s="1" t="s">
        <v>5</v>
      </c>
      <c r="D69" s="51" t="s">
        <v>60</v>
      </c>
      <c r="E69" s="50" t="str">
        <f t="shared" ca="1" si="34"/>
        <v>m6800</v>
      </c>
      <c r="F69" s="50" t="str">
        <f t="shared" ca="1" si="73"/>
        <v>\\(\\quad x^2-5x-50= \\)</v>
      </c>
      <c r="G69" s="50" t="str">
        <f t="shared" ca="1" si="73"/>
        <v>\\(\\quad (x-10)(x+5) \\)</v>
      </c>
      <c r="H69" s="50" t="s">
        <v>62</v>
      </c>
      <c r="I69" s="89" t="str">
        <f t="shared" ca="1" si="36"/>
        <v>INSERT INTO math(tangen,question,answer,editor,date,count) VALUES('m6800','\\(\\quad x^2-5x-50= \\)','\\(\\quad (x-10)(x+5) \\)','harazono',NOW(),0);</v>
      </c>
      <c r="J69" s="1"/>
      <c r="K69" s="5" t="s">
        <v>251</v>
      </c>
      <c r="L69" t="str">
        <f t="shared" ca="1" si="37"/>
        <v>-5x-50</v>
      </c>
      <c r="M69" s="4" t="s">
        <v>13</v>
      </c>
      <c r="N69" t="str">
        <f t="shared" ca="1" si="38"/>
        <v>(x-10)(x+5)</v>
      </c>
      <c r="O69" t="str">
        <f t="shared" ca="1" si="39"/>
        <v/>
      </c>
      <c r="Q69" s="78" t="s">
        <v>229</v>
      </c>
      <c r="R69" t="str">
        <f t="shared" ca="1" si="62"/>
        <v>x^2-5x-50=</v>
      </c>
      <c r="S69" t="s">
        <v>230</v>
      </c>
      <c r="T69" s="78" t="s">
        <v>229</v>
      </c>
      <c r="U69" t="str">
        <f t="shared" ca="1" si="63"/>
        <v>(x-10)(x+5)</v>
      </c>
      <c r="V69" t="s">
        <v>230</v>
      </c>
      <c r="W69" t="str">
        <f t="shared" ca="1" si="42"/>
        <v>\\(\\quad x^2-5x-50= \\)</v>
      </c>
      <c r="X69" t="str">
        <f t="shared" ca="1" si="43"/>
        <v>\\(\\quad (x-10)(x+5) \\)</v>
      </c>
      <c r="AL69" s="20" t="str">
        <f t="shared" ca="1" si="44"/>
        <v>(x</v>
      </c>
      <c r="AM69" t="str">
        <f t="shared" ca="1" si="65"/>
        <v>-</v>
      </c>
      <c r="AN69">
        <f t="shared" ca="1" si="46"/>
        <v>10</v>
      </c>
      <c r="AO69" s="20" t="str">
        <f t="shared" ca="1" si="47"/>
        <v>)</v>
      </c>
      <c r="AP69" s="5" t="str">
        <f t="shared" ca="1" si="66"/>
        <v>(x</v>
      </c>
      <c r="AQ69" t="str">
        <f t="shared" ca="1" si="67"/>
        <v>+</v>
      </c>
      <c r="AR69">
        <f t="shared" ca="1" si="68"/>
        <v>5</v>
      </c>
      <c r="AS69" t="str">
        <f t="shared" ca="1" si="69"/>
        <v>)</v>
      </c>
      <c r="AT69" s="1">
        <f t="shared" ca="1" si="74"/>
        <v>-10</v>
      </c>
      <c r="AU69" s="1">
        <f t="shared" ca="1" si="74"/>
        <v>5</v>
      </c>
      <c r="AV69" s="1">
        <f t="shared" ca="1" si="70"/>
        <v>5</v>
      </c>
      <c r="AW69" s="8">
        <f t="shared" ca="1" si="71"/>
        <v>-5</v>
      </c>
      <c r="AX69" s="8">
        <f t="shared" ca="1" si="72"/>
        <v>-50</v>
      </c>
      <c r="AY69" t="str">
        <f t="shared" ca="1" si="56"/>
        <v>(x-10)(x+5)</v>
      </c>
      <c r="BA69" t="str">
        <f t="shared" ca="1" si="57"/>
        <v>-</v>
      </c>
      <c r="BB69" s="7">
        <f t="shared" ca="1" si="58"/>
        <v>5</v>
      </c>
      <c r="BC69" s="6" t="str">
        <f t="shared" ca="1" si="59"/>
        <v>x</v>
      </c>
      <c r="BD69" t="str">
        <f t="shared" ca="1" si="60"/>
        <v>-</v>
      </c>
      <c r="BE69" s="8">
        <f t="shared" ca="1" si="61"/>
        <v>50</v>
      </c>
      <c r="BF69" t="s">
        <v>13</v>
      </c>
      <c r="BG69" t="s">
        <v>345</v>
      </c>
      <c r="BH69">
        <f t="shared" ca="1" si="64"/>
        <v>6800</v>
      </c>
    </row>
    <row r="70" spans="2:60" x14ac:dyDescent="0.55000000000000004">
      <c r="B70" s="27">
        <v>22</v>
      </c>
      <c r="C70" s="1" t="s">
        <v>5</v>
      </c>
      <c r="D70" s="51" t="s">
        <v>60</v>
      </c>
      <c r="E70" s="50" t="str">
        <f t="shared" ca="1" si="34"/>
        <v>m6800</v>
      </c>
      <c r="F70" s="50" t="str">
        <f t="shared" ca="1" si="73"/>
        <v>\\(\\quad x^2-11x+30= \\)</v>
      </c>
      <c r="G70" s="50" t="str">
        <f t="shared" ca="1" si="73"/>
        <v>\\(\\quad (x-6)(x-5) \\)</v>
      </c>
      <c r="H70" s="50" t="s">
        <v>62</v>
      </c>
      <c r="I70" s="89" t="str">
        <f t="shared" ca="1" si="36"/>
        <v>INSERT INTO math(tangen,question,answer,editor,date,count) VALUES('m6800','\\(\\quad x^2-11x+30= \\)','\\(\\quad (x-6)(x-5) \\)','harazono',NOW(),0);</v>
      </c>
      <c r="J70" s="1"/>
      <c r="K70" s="5" t="s">
        <v>251</v>
      </c>
      <c r="L70" t="str">
        <f t="shared" ca="1" si="37"/>
        <v>-11x+30</v>
      </c>
      <c r="M70" s="4" t="s">
        <v>13</v>
      </c>
      <c r="N70" t="str">
        <f t="shared" ca="1" si="38"/>
        <v>(x-6)(x-5)</v>
      </c>
      <c r="O70" t="str">
        <f t="shared" ca="1" si="39"/>
        <v/>
      </c>
      <c r="Q70" s="78" t="s">
        <v>229</v>
      </c>
      <c r="R70" t="str">
        <f t="shared" ca="1" si="62"/>
        <v>x^2-11x+30=</v>
      </c>
      <c r="S70" t="s">
        <v>230</v>
      </c>
      <c r="T70" s="78" t="s">
        <v>229</v>
      </c>
      <c r="U70" t="str">
        <f t="shared" ca="1" si="63"/>
        <v>(x-6)(x-5)</v>
      </c>
      <c r="V70" t="s">
        <v>230</v>
      </c>
      <c r="W70" t="str">
        <f t="shared" ca="1" si="42"/>
        <v>\\(\\quad x^2-11x+30= \\)</v>
      </c>
      <c r="X70" t="str">
        <f t="shared" ca="1" si="43"/>
        <v>\\(\\quad (x-6)(x-5) \\)</v>
      </c>
      <c r="AL70" s="20" t="str">
        <f t="shared" ca="1" si="44"/>
        <v>(x</v>
      </c>
      <c r="AM70" t="str">
        <f t="shared" ca="1" si="65"/>
        <v>-</v>
      </c>
      <c r="AN70">
        <f t="shared" ca="1" si="46"/>
        <v>6</v>
      </c>
      <c r="AO70" s="20" t="str">
        <f t="shared" ca="1" si="47"/>
        <v>)</v>
      </c>
      <c r="AP70" s="5" t="str">
        <f t="shared" ca="1" si="66"/>
        <v>(x</v>
      </c>
      <c r="AQ70" t="str">
        <f t="shared" ca="1" si="67"/>
        <v>-</v>
      </c>
      <c r="AR70">
        <f t="shared" ca="1" si="68"/>
        <v>5</v>
      </c>
      <c r="AS70" t="str">
        <f t="shared" ca="1" si="69"/>
        <v>)</v>
      </c>
      <c r="AT70" s="1">
        <f t="shared" ca="1" si="74"/>
        <v>-6</v>
      </c>
      <c r="AU70" s="1">
        <f t="shared" ca="1" si="74"/>
        <v>-5</v>
      </c>
      <c r="AV70" s="1">
        <f t="shared" ca="1" si="70"/>
        <v>-5</v>
      </c>
      <c r="AW70" s="8">
        <f t="shared" ca="1" si="71"/>
        <v>-11</v>
      </c>
      <c r="AX70" s="8">
        <f t="shared" ca="1" si="72"/>
        <v>30</v>
      </c>
      <c r="AY70" t="str">
        <f t="shared" ca="1" si="56"/>
        <v>(x-6)(x-5)</v>
      </c>
      <c r="BA70" t="str">
        <f t="shared" ca="1" si="57"/>
        <v>-</v>
      </c>
      <c r="BB70" s="7">
        <f t="shared" ca="1" si="58"/>
        <v>11</v>
      </c>
      <c r="BC70" s="6" t="str">
        <f t="shared" ca="1" si="59"/>
        <v>x</v>
      </c>
      <c r="BD70" t="str">
        <f t="shared" ca="1" si="60"/>
        <v>+</v>
      </c>
      <c r="BE70" s="8">
        <f t="shared" ca="1" si="61"/>
        <v>30</v>
      </c>
      <c r="BF70" t="s">
        <v>13</v>
      </c>
      <c r="BG70" t="s">
        <v>345</v>
      </c>
      <c r="BH70">
        <f t="shared" ca="1" si="64"/>
        <v>6800</v>
      </c>
    </row>
    <row r="71" spans="2:60" x14ac:dyDescent="0.55000000000000004">
      <c r="B71" s="27">
        <v>23</v>
      </c>
      <c r="C71" s="1" t="s">
        <v>5</v>
      </c>
      <c r="D71" s="51" t="s">
        <v>60</v>
      </c>
      <c r="E71" s="50" t="str">
        <f t="shared" ca="1" si="34"/>
        <v>m6800</v>
      </c>
      <c r="F71" s="50" t="str">
        <f t="shared" ca="1" si="73"/>
        <v>\\(\\quad x^2-10x+9= \\)</v>
      </c>
      <c r="G71" s="50" t="str">
        <f t="shared" ca="1" si="73"/>
        <v>\\(\\quad (x-9)(x-1) \\)</v>
      </c>
      <c r="H71" s="50" t="s">
        <v>62</v>
      </c>
      <c r="I71" s="89" t="str">
        <f t="shared" ca="1" si="36"/>
        <v>INSERT INTO math(tangen,question,answer,editor,date,count) VALUES('m6800','\\(\\quad x^2-10x+9= \\)','\\(\\quad (x-9)(x-1) \\)','harazono',NOW(),0);</v>
      </c>
      <c r="J71" s="1"/>
      <c r="K71" s="5" t="s">
        <v>251</v>
      </c>
      <c r="L71" t="str">
        <f t="shared" ca="1" si="37"/>
        <v>-10x+9</v>
      </c>
      <c r="M71" s="4" t="s">
        <v>13</v>
      </c>
      <c r="N71" t="str">
        <f t="shared" ca="1" si="38"/>
        <v>(x-9)(x-1)</v>
      </c>
      <c r="O71" t="str">
        <f t="shared" ca="1" si="39"/>
        <v/>
      </c>
      <c r="Q71" s="78" t="s">
        <v>229</v>
      </c>
      <c r="R71" t="str">
        <f t="shared" ca="1" si="62"/>
        <v>x^2-10x+9=</v>
      </c>
      <c r="S71" t="s">
        <v>230</v>
      </c>
      <c r="T71" s="78" t="s">
        <v>229</v>
      </c>
      <c r="U71" t="str">
        <f t="shared" ca="1" si="63"/>
        <v>(x-9)(x-1)</v>
      </c>
      <c r="V71" t="s">
        <v>230</v>
      </c>
      <c r="W71" t="str">
        <f t="shared" ca="1" si="42"/>
        <v>\\(\\quad x^2-10x+9= \\)</v>
      </c>
      <c r="X71" t="str">
        <f t="shared" ca="1" si="43"/>
        <v>\\(\\quad (x-9)(x-1) \\)</v>
      </c>
      <c r="AL71" s="20" t="str">
        <f t="shared" ca="1" si="44"/>
        <v>(x</v>
      </c>
      <c r="AM71" t="str">
        <f t="shared" ca="1" si="65"/>
        <v>-</v>
      </c>
      <c r="AN71">
        <f t="shared" ca="1" si="46"/>
        <v>9</v>
      </c>
      <c r="AO71" s="20" t="str">
        <f t="shared" ca="1" si="47"/>
        <v>)</v>
      </c>
      <c r="AP71" s="5" t="str">
        <f t="shared" ca="1" si="66"/>
        <v>(x</v>
      </c>
      <c r="AQ71" t="str">
        <f t="shared" ca="1" si="67"/>
        <v>-</v>
      </c>
      <c r="AR71">
        <f t="shared" ca="1" si="68"/>
        <v>1</v>
      </c>
      <c r="AS71" t="str">
        <f t="shared" ca="1" si="69"/>
        <v>)</v>
      </c>
      <c r="AT71" s="1">
        <f t="shared" ca="1" si="74"/>
        <v>-9</v>
      </c>
      <c r="AU71" s="1">
        <f t="shared" ca="1" si="74"/>
        <v>-1</v>
      </c>
      <c r="AV71" s="1">
        <f t="shared" ca="1" si="70"/>
        <v>-1</v>
      </c>
      <c r="AW71" s="8">
        <f t="shared" ca="1" si="71"/>
        <v>-10</v>
      </c>
      <c r="AX71" s="8">
        <f t="shared" ca="1" si="72"/>
        <v>9</v>
      </c>
      <c r="AY71" t="str">
        <f t="shared" ca="1" si="56"/>
        <v>(x-9)(x-1)</v>
      </c>
      <c r="BA71" t="str">
        <f t="shared" ca="1" si="57"/>
        <v>-</v>
      </c>
      <c r="BB71" s="7">
        <f t="shared" ca="1" si="58"/>
        <v>10</v>
      </c>
      <c r="BC71" s="6" t="str">
        <f t="shared" ca="1" si="59"/>
        <v>x</v>
      </c>
      <c r="BD71" t="str">
        <f t="shared" ca="1" si="60"/>
        <v>+</v>
      </c>
      <c r="BE71" s="8">
        <f t="shared" ca="1" si="61"/>
        <v>9</v>
      </c>
      <c r="BF71" t="s">
        <v>13</v>
      </c>
      <c r="BG71" t="s">
        <v>345</v>
      </c>
      <c r="BH71">
        <f t="shared" ca="1" si="64"/>
        <v>6800</v>
      </c>
    </row>
    <row r="72" spans="2:60" x14ac:dyDescent="0.55000000000000004">
      <c r="B72" s="27">
        <v>24</v>
      </c>
      <c r="C72" s="1" t="s">
        <v>5</v>
      </c>
      <c r="D72" s="51" t="s">
        <v>60</v>
      </c>
      <c r="E72" s="50" t="str">
        <f t="shared" ca="1" si="34"/>
        <v>m6800</v>
      </c>
      <c r="F72" s="50" t="str">
        <f t="shared" ca="1" si="73"/>
        <v>\\(\\quad x^2+3x-70= \\)</v>
      </c>
      <c r="G72" s="50" t="str">
        <f t="shared" ca="1" si="73"/>
        <v>\\(\\quad (x-7)(x+10) \\)</v>
      </c>
      <c r="H72" s="50" t="s">
        <v>62</v>
      </c>
      <c r="I72" s="89" t="str">
        <f t="shared" ca="1" si="36"/>
        <v>INSERT INTO math(tangen,question,answer,editor,date,count) VALUES('m6800','\\(\\quad x^2+3x-70= \\)','\\(\\quad (x-7)(x+10) \\)','harazono',NOW(),0);</v>
      </c>
      <c r="J72" s="1"/>
      <c r="K72" s="5" t="s">
        <v>251</v>
      </c>
      <c r="L72" t="str">
        <f t="shared" ca="1" si="37"/>
        <v>+3x-70</v>
      </c>
      <c r="M72" s="4" t="s">
        <v>13</v>
      </c>
      <c r="N72" t="str">
        <f t="shared" ca="1" si="38"/>
        <v>(x-7)(x+10)</v>
      </c>
      <c r="O72" t="str">
        <f t="shared" ca="1" si="39"/>
        <v/>
      </c>
      <c r="Q72" s="78" t="s">
        <v>229</v>
      </c>
      <c r="R72" t="str">
        <f t="shared" ca="1" si="62"/>
        <v>x^2+3x-70=</v>
      </c>
      <c r="S72" t="s">
        <v>230</v>
      </c>
      <c r="T72" s="78" t="s">
        <v>229</v>
      </c>
      <c r="U72" t="str">
        <f t="shared" ca="1" si="63"/>
        <v>(x-7)(x+10)</v>
      </c>
      <c r="V72" t="s">
        <v>230</v>
      </c>
      <c r="W72" t="str">
        <f t="shared" ca="1" si="42"/>
        <v>\\(\\quad x^2+3x-70= \\)</v>
      </c>
      <c r="X72" t="str">
        <f t="shared" ca="1" si="43"/>
        <v>\\(\\quad (x-7)(x+10) \\)</v>
      </c>
      <c r="AL72" s="20" t="str">
        <f t="shared" ca="1" si="44"/>
        <v>(x</v>
      </c>
      <c r="AM72" t="str">
        <f t="shared" ca="1" si="65"/>
        <v>-</v>
      </c>
      <c r="AN72">
        <f t="shared" ca="1" si="46"/>
        <v>7</v>
      </c>
      <c r="AO72" s="20" t="str">
        <f t="shared" ca="1" si="47"/>
        <v>)</v>
      </c>
      <c r="AP72" s="5" t="str">
        <f t="shared" ca="1" si="66"/>
        <v>(x</v>
      </c>
      <c r="AQ72" t="str">
        <f t="shared" ca="1" si="67"/>
        <v>+</v>
      </c>
      <c r="AR72">
        <f t="shared" ca="1" si="68"/>
        <v>10</v>
      </c>
      <c r="AS72" t="str">
        <f t="shared" ca="1" si="69"/>
        <v>)</v>
      </c>
      <c r="AT72" s="1">
        <f t="shared" ca="1" si="74"/>
        <v>-7</v>
      </c>
      <c r="AU72" s="1">
        <f t="shared" ca="1" si="74"/>
        <v>10</v>
      </c>
      <c r="AV72" s="1">
        <f t="shared" ca="1" si="70"/>
        <v>10</v>
      </c>
      <c r="AW72" s="8">
        <f t="shared" ca="1" si="71"/>
        <v>3</v>
      </c>
      <c r="AX72" s="8">
        <f t="shared" ca="1" si="72"/>
        <v>-70</v>
      </c>
      <c r="AY72" t="str">
        <f t="shared" ca="1" si="56"/>
        <v>(x-7)(x+10)</v>
      </c>
      <c r="BA72" t="str">
        <f t="shared" ca="1" si="57"/>
        <v>+</v>
      </c>
      <c r="BB72" s="7">
        <f t="shared" ca="1" si="58"/>
        <v>3</v>
      </c>
      <c r="BC72" s="6" t="str">
        <f t="shared" ca="1" si="59"/>
        <v>x</v>
      </c>
      <c r="BD72" t="str">
        <f t="shared" ca="1" si="60"/>
        <v>-</v>
      </c>
      <c r="BE72" s="8">
        <f t="shared" ca="1" si="61"/>
        <v>70</v>
      </c>
      <c r="BF72" t="s">
        <v>13</v>
      </c>
      <c r="BG72" t="s">
        <v>345</v>
      </c>
      <c r="BH72">
        <f t="shared" ca="1" si="64"/>
        <v>6800</v>
      </c>
    </row>
    <row r="73" spans="2:60" x14ac:dyDescent="0.55000000000000004">
      <c r="B73" s="27">
        <v>25</v>
      </c>
      <c r="C73" s="1" t="s">
        <v>5</v>
      </c>
      <c r="D73" s="51" t="s">
        <v>60</v>
      </c>
      <c r="E73" s="50" t="str">
        <f t="shared" ca="1" si="34"/>
        <v>m6800</v>
      </c>
      <c r="F73" s="50" t="str">
        <f t="shared" ca="1" si="73"/>
        <v>\\(\\quad x^2-3x-54= \\)</v>
      </c>
      <c r="G73" s="50" t="str">
        <f t="shared" ca="1" si="73"/>
        <v>\\(\\quad (x-9)(x+6) \\)</v>
      </c>
      <c r="H73" s="50" t="s">
        <v>62</v>
      </c>
      <c r="I73" s="89" t="str">
        <f t="shared" ca="1" si="36"/>
        <v>INSERT INTO math(tangen,question,answer,editor,date,count) VALUES('m6800','\\(\\quad x^2-3x-54= \\)','\\(\\quad (x-9)(x+6) \\)','harazono',NOW(),0);</v>
      </c>
      <c r="J73" s="1"/>
      <c r="K73" s="5" t="s">
        <v>251</v>
      </c>
      <c r="L73" t="str">
        <f t="shared" ca="1" si="37"/>
        <v>-3x-54</v>
      </c>
      <c r="M73" s="4" t="s">
        <v>13</v>
      </c>
      <c r="N73" t="str">
        <f t="shared" ca="1" si="38"/>
        <v>(x-9)(x+6)</v>
      </c>
      <c r="O73" t="str">
        <f t="shared" ca="1" si="39"/>
        <v/>
      </c>
      <c r="Q73" s="78" t="s">
        <v>229</v>
      </c>
      <c r="R73" t="str">
        <f t="shared" ca="1" si="62"/>
        <v>x^2-3x-54=</v>
      </c>
      <c r="S73" t="s">
        <v>230</v>
      </c>
      <c r="T73" s="78" t="s">
        <v>229</v>
      </c>
      <c r="U73" t="str">
        <f t="shared" ca="1" si="63"/>
        <v>(x-9)(x+6)</v>
      </c>
      <c r="V73" t="s">
        <v>230</v>
      </c>
      <c r="W73" t="str">
        <f t="shared" ca="1" si="42"/>
        <v>\\(\\quad x^2-3x-54= \\)</v>
      </c>
      <c r="X73" t="str">
        <f t="shared" ca="1" si="43"/>
        <v>\\(\\quad (x-9)(x+6) \\)</v>
      </c>
      <c r="AL73" s="20" t="str">
        <f t="shared" ca="1" si="44"/>
        <v>(x</v>
      </c>
      <c r="AM73" t="str">
        <f t="shared" ca="1" si="65"/>
        <v>-</v>
      </c>
      <c r="AN73">
        <f t="shared" ca="1" si="46"/>
        <v>9</v>
      </c>
      <c r="AO73" s="20" t="str">
        <f t="shared" ca="1" si="47"/>
        <v>)</v>
      </c>
      <c r="AP73" s="5" t="str">
        <f t="shared" ca="1" si="66"/>
        <v>(x</v>
      </c>
      <c r="AQ73" t="str">
        <f t="shared" ca="1" si="67"/>
        <v>+</v>
      </c>
      <c r="AR73">
        <f t="shared" ca="1" si="68"/>
        <v>6</v>
      </c>
      <c r="AS73" t="str">
        <f t="shared" ca="1" si="69"/>
        <v>)</v>
      </c>
      <c r="AT73" s="1">
        <f t="shared" ca="1" si="74"/>
        <v>-9</v>
      </c>
      <c r="AU73" s="1">
        <f t="shared" ca="1" si="74"/>
        <v>6</v>
      </c>
      <c r="AV73" s="1">
        <f t="shared" ca="1" si="70"/>
        <v>6</v>
      </c>
      <c r="AW73" s="8">
        <f t="shared" ca="1" si="71"/>
        <v>-3</v>
      </c>
      <c r="AX73" s="8">
        <f t="shared" ca="1" si="72"/>
        <v>-54</v>
      </c>
      <c r="AY73" t="str">
        <f t="shared" ca="1" si="56"/>
        <v>(x-9)(x+6)</v>
      </c>
      <c r="BA73" t="str">
        <f t="shared" ca="1" si="57"/>
        <v>-</v>
      </c>
      <c r="BB73" s="7">
        <f t="shared" ca="1" si="58"/>
        <v>3</v>
      </c>
      <c r="BC73" s="6" t="str">
        <f t="shared" ca="1" si="59"/>
        <v>x</v>
      </c>
      <c r="BD73" t="str">
        <f t="shared" ca="1" si="60"/>
        <v>-</v>
      </c>
      <c r="BE73" s="8">
        <f t="shared" ca="1" si="61"/>
        <v>54</v>
      </c>
      <c r="BF73" t="s">
        <v>13</v>
      </c>
      <c r="BG73" t="s">
        <v>345</v>
      </c>
      <c r="BH73">
        <f t="shared" ca="1" si="64"/>
        <v>6800</v>
      </c>
    </row>
    <row r="74" spans="2:60" x14ac:dyDescent="0.55000000000000004">
      <c r="B74" s="27">
        <v>26</v>
      </c>
      <c r="C74" s="1" t="s">
        <v>5</v>
      </c>
      <c r="D74" s="51" t="s">
        <v>60</v>
      </c>
      <c r="E74" s="50" t="str">
        <f t="shared" ca="1" si="34"/>
        <v>m6800</v>
      </c>
      <c r="F74" s="50" t="str">
        <f t="shared" ca="1" si="73"/>
        <v>\\(\\quad x^2-6x+8= \\)</v>
      </c>
      <c r="G74" s="50" t="str">
        <f t="shared" ca="1" si="73"/>
        <v>\\(\\quad (x-2)(x-4) \\)</v>
      </c>
      <c r="H74" s="50" t="s">
        <v>62</v>
      </c>
      <c r="I74" s="89" t="str">
        <f t="shared" ca="1" si="36"/>
        <v>INSERT INTO math(tangen,question,answer,editor,date,count) VALUES('m6800','\\(\\quad x^2-6x+8= \\)','\\(\\quad (x-2)(x-4) \\)','harazono',NOW(),0);</v>
      </c>
      <c r="J74" s="1"/>
      <c r="K74" s="5" t="s">
        <v>251</v>
      </c>
      <c r="L74" t="str">
        <f t="shared" ca="1" si="37"/>
        <v>-6x+8</v>
      </c>
      <c r="M74" s="4" t="s">
        <v>13</v>
      </c>
      <c r="N74" t="str">
        <f t="shared" ca="1" si="38"/>
        <v>(x-2)(x-4)</v>
      </c>
      <c r="O74" t="str">
        <f t="shared" ca="1" si="39"/>
        <v/>
      </c>
      <c r="Q74" s="78" t="s">
        <v>229</v>
      </c>
      <c r="R74" t="str">
        <f t="shared" ca="1" si="62"/>
        <v>x^2-6x+8=</v>
      </c>
      <c r="S74" t="s">
        <v>230</v>
      </c>
      <c r="T74" s="78" t="s">
        <v>229</v>
      </c>
      <c r="U74" t="str">
        <f t="shared" ca="1" si="63"/>
        <v>(x-2)(x-4)</v>
      </c>
      <c r="V74" t="s">
        <v>230</v>
      </c>
      <c r="W74" t="str">
        <f t="shared" ca="1" si="42"/>
        <v>\\(\\quad x^2-6x+8= \\)</v>
      </c>
      <c r="X74" t="str">
        <f t="shared" ca="1" si="43"/>
        <v>\\(\\quad (x-2)(x-4) \\)</v>
      </c>
      <c r="AL74" s="20" t="str">
        <f t="shared" ca="1" si="44"/>
        <v>(x</v>
      </c>
      <c r="AM74" t="str">
        <f t="shared" ca="1" si="65"/>
        <v>-</v>
      </c>
      <c r="AN74">
        <f t="shared" ca="1" si="46"/>
        <v>2</v>
      </c>
      <c r="AO74" s="20" t="str">
        <f t="shared" ca="1" si="47"/>
        <v>)</v>
      </c>
      <c r="AP74" s="5" t="str">
        <f t="shared" ca="1" si="66"/>
        <v>(x</v>
      </c>
      <c r="AQ74" t="str">
        <f t="shared" ca="1" si="67"/>
        <v>-</v>
      </c>
      <c r="AR74">
        <f t="shared" ca="1" si="68"/>
        <v>4</v>
      </c>
      <c r="AS74" t="str">
        <f t="shared" ca="1" si="69"/>
        <v>)</v>
      </c>
      <c r="AT74" s="1">
        <f t="shared" ca="1" si="74"/>
        <v>-2</v>
      </c>
      <c r="AU74" s="1">
        <f t="shared" ca="1" si="74"/>
        <v>-4</v>
      </c>
      <c r="AV74" s="1">
        <f t="shared" ca="1" si="70"/>
        <v>-4</v>
      </c>
      <c r="AW74" s="8">
        <f t="shared" ca="1" si="71"/>
        <v>-6</v>
      </c>
      <c r="AX74" s="8">
        <f t="shared" ca="1" si="72"/>
        <v>8</v>
      </c>
      <c r="AY74" t="str">
        <f t="shared" ca="1" si="56"/>
        <v>(x-2)(x-4)</v>
      </c>
      <c r="BA74" t="str">
        <f t="shared" ca="1" si="57"/>
        <v>-</v>
      </c>
      <c r="BB74" s="7">
        <f t="shared" ca="1" si="58"/>
        <v>6</v>
      </c>
      <c r="BC74" s="6" t="str">
        <f t="shared" ca="1" si="59"/>
        <v>x</v>
      </c>
      <c r="BD74" t="str">
        <f t="shared" ca="1" si="60"/>
        <v>+</v>
      </c>
      <c r="BE74" s="8">
        <f t="shared" ca="1" si="61"/>
        <v>8</v>
      </c>
      <c r="BF74" t="s">
        <v>13</v>
      </c>
      <c r="BG74" t="s">
        <v>345</v>
      </c>
      <c r="BH74">
        <f t="shared" ca="1" si="64"/>
        <v>6800</v>
      </c>
    </row>
    <row r="75" spans="2:60" x14ac:dyDescent="0.55000000000000004">
      <c r="B75" s="27">
        <v>27</v>
      </c>
      <c r="C75" s="1" t="s">
        <v>5</v>
      </c>
      <c r="D75" s="51" t="s">
        <v>60</v>
      </c>
      <c r="E75" s="50" t="str">
        <f t="shared" ca="1" si="34"/>
        <v>m6800</v>
      </c>
      <c r="F75" s="50" t="str">
        <f t="shared" ca="1" si="73"/>
        <v>\\(\\quad x^2+12x+27= \\)</v>
      </c>
      <c r="G75" s="50" t="str">
        <f t="shared" ca="1" si="73"/>
        <v>\\(\\quad (x+3)(x+9) \\)</v>
      </c>
      <c r="H75" s="50" t="s">
        <v>62</v>
      </c>
      <c r="I75" s="89" t="str">
        <f t="shared" ca="1" si="36"/>
        <v>INSERT INTO math(tangen,question,answer,editor,date,count) VALUES('m6800','\\(\\quad x^2+12x+27= \\)','\\(\\quad (x+3)(x+9) \\)','harazono',NOW(),0);</v>
      </c>
      <c r="J75" s="1"/>
      <c r="K75" s="5" t="s">
        <v>251</v>
      </c>
      <c r="L75" t="str">
        <f t="shared" ca="1" si="37"/>
        <v>+12x+27</v>
      </c>
      <c r="M75" s="4" t="s">
        <v>13</v>
      </c>
      <c r="N75" t="str">
        <f t="shared" ca="1" si="38"/>
        <v>(x+3)(x+9)</v>
      </c>
      <c r="O75" t="str">
        <f t="shared" ca="1" si="39"/>
        <v/>
      </c>
      <c r="Q75" s="78" t="s">
        <v>229</v>
      </c>
      <c r="R75" t="str">
        <f t="shared" ca="1" si="62"/>
        <v>x^2+12x+27=</v>
      </c>
      <c r="S75" t="s">
        <v>230</v>
      </c>
      <c r="T75" s="78" t="s">
        <v>229</v>
      </c>
      <c r="U75" t="str">
        <f t="shared" ca="1" si="63"/>
        <v>(x+3)(x+9)</v>
      </c>
      <c r="V75" t="s">
        <v>230</v>
      </c>
      <c r="W75" t="str">
        <f t="shared" ca="1" si="42"/>
        <v>\\(\\quad x^2+12x+27= \\)</v>
      </c>
      <c r="X75" t="str">
        <f t="shared" ca="1" si="43"/>
        <v>\\(\\quad (x+3)(x+9) \\)</v>
      </c>
      <c r="AL75" s="20" t="str">
        <f t="shared" ca="1" si="44"/>
        <v>(x</v>
      </c>
      <c r="AM75" t="str">
        <f t="shared" ca="1" si="65"/>
        <v>+</v>
      </c>
      <c r="AN75">
        <f t="shared" ca="1" si="46"/>
        <v>3</v>
      </c>
      <c r="AO75" s="20" t="str">
        <f t="shared" ca="1" si="47"/>
        <v>)</v>
      </c>
      <c r="AP75" s="5" t="str">
        <f t="shared" ca="1" si="66"/>
        <v>(x</v>
      </c>
      <c r="AQ75" t="str">
        <f t="shared" ca="1" si="67"/>
        <v>+</v>
      </c>
      <c r="AR75">
        <f t="shared" ca="1" si="68"/>
        <v>9</v>
      </c>
      <c r="AS75" t="str">
        <f t="shared" ca="1" si="69"/>
        <v>)</v>
      </c>
      <c r="AT75" s="1">
        <f t="shared" ca="1" si="74"/>
        <v>3</v>
      </c>
      <c r="AU75" s="1">
        <f t="shared" ca="1" si="74"/>
        <v>9</v>
      </c>
      <c r="AV75" s="1">
        <f t="shared" ca="1" si="70"/>
        <v>9</v>
      </c>
      <c r="AW75" s="8">
        <f t="shared" ca="1" si="71"/>
        <v>12</v>
      </c>
      <c r="AX75" s="8">
        <f t="shared" ca="1" si="72"/>
        <v>27</v>
      </c>
      <c r="AY75" t="str">
        <f t="shared" ca="1" si="56"/>
        <v>(x+3)(x+9)</v>
      </c>
      <c r="BA75" t="str">
        <f t="shared" ca="1" si="57"/>
        <v>+</v>
      </c>
      <c r="BB75" s="7">
        <f t="shared" ca="1" si="58"/>
        <v>12</v>
      </c>
      <c r="BC75" s="6" t="str">
        <f t="shared" ca="1" si="59"/>
        <v>x</v>
      </c>
      <c r="BD75" t="str">
        <f t="shared" ca="1" si="60"/>
        <v>+</v>
      </c>
      <c r="BE75" s="8">
        <f t="shared" ca="1" si="61"/>
        <v>27</v>
      </c>
      <c r="BF75" t="s">
        <v>13</v>
      </c>
      <c r="BG75" t="s">
        <v>345</v>
      </c>
      <c r="BH75">
        <f t="shared" ca="1" si="64"/>
        <v>6800</v>
      </c>
    </row>
    <row r="76" spans="2:60" x14ac:dyDescent="0.55000000000000004">
      <c r="B76" s="27">
        <v>28</v>
      </c>
      <c r="C76" s="1" t="s">
        <v>5</v>
      </c>
      <c r="D76" s="51" t="s">
        <v>60</v>
      </c>
      <c r="E76" s="50" t="str">
        <f t="shared" ca="1" si="34"/>
        <v>m6700</v>
      </c>
      <c r="F76" s="50" t="str">
        <f t="shared" ca="1" si="73"/>
        <v>\\(\\quad x^2+5x= \\)</v>
      </c>
      <c r="G76" s="50" t="str">
        <f t="shared" ca="1" si="73"/>
        <v>\\(\\quad x(x+5) \\)</v>
      </c>
      <c r="H76" s="50" t="s">
        <v>62</v>
      </c>
      <c r="I76" s="89" t="str">
        <f t="shared" ca="1" si="36"/>
        <v>INSERT INTO math(tangen,question,answer,editor,date,count) VALUES('m6700','\\(\\quad x^2+5x= \\)','\\(\\quad x(x+5) \\)','harazono',NOW(),0);</v>
      </c>
      <c r="J76" s="1"/>
      <c r="K76" s="5" t="s">
        <v>251</v>
      </c>
      <c r="L76" t="str">
        <f t="shared" ca="1" si="37"/>
        <v>+5x</v>
      </c>
      <c r="M76" s="4" t="s">
        <v>13</v>
      </c>
      <c r="N76" t="str">
        <f t="shared" ca="1" si="38"/>
        <v>x(x+5)</v>
      </c>
      <c r="O76" t="str">
        <f t="shared" ca="1" si="39"/>
        <v/>
      </c>
      <c r="Q76" s="78" t="s">
        <v>229</v>
      </c>
      <c r="R76" t="str">
        <f t="shared" ca="1" si="62"/>
        <v>x^2+5x=</v>
      </c>
      <c r="S76" t="s">
        <v>230</v>
      </c>
      <c r="T76" s="78" t="s">
        <v>229</v>
      </c>
      <c r="U76" t="str">
        <f t="shared" ca="1" si="63"/>
        <v>x(x+5)</v>
      </c>
      <c r="V76" t="s">
        <v>230</v>
      </c>
      <c r="W76" t="str">
        <f t="shared" ca="1" si="42"/>
        <v>\\(\\quad x^2+5x= \\)</v>
      </c>
      <c r="X76" t="str">
        <f t="shared" ca="1" si="43"/>
        <v>\\(\\quad x(x+5) \\)</v>
      </c>
      <c r="AL76" s="20" t="str">
        <f t="shared" ca="1" si="44"/>
        <v/>
      </c>
      <c r="AM76" t="str">
        <f t="shared" ca="1" si="65"/>
        <v/>
      </c>
      <c r="AN76" t="str">
        <f t="shared" ca="1" si="46"/>
        <v/>
      </c>
      <c r="AO76" s="20" t="str">
        <f t="shared" ca="1" si="47"/>
        <v>x</v>
      </c>
      <c r="AP76" s="5" t="str">
        <f t="shared" ca="1" si="66"/>
        <v>(x</v>
      </c>
      <c r="AQ76" t="str">
        <f t="shared" ca="1" si="67"/>
        <v>+</v>
      </c>
      <c r="AR76">
        <f t="shared" ca="1" si="68"/>
        <v>5</v>
      </c>
      <c r="AS76" t="str">
        <f t="shared" ca="1" si="69"/>
        <v>)</v>
      </c>
      <c r="AT76" s="1">
        <f t="shared" ca="1" si="74"/>
        <v>0</v>
      </c>
      <c r="AU76" s="1">
        <f t="shared" ca="1" si="74"/>
        <v>5</v>
      </c>
      <c r="AV76" s="1">
        <f t="shared" ca="1" si="70"/>
        <v>5</v>
      </c>
      <c r="AW76" s="8">
        <f t="shared" ca="1" si="71"/>
        <v>5</v>
      </c>
      <c r="AX76" s="8">
        <f t="shared" ca="1" si="72"/>
        <v>0</v>
      </c>
      <c r="AY76" t="str">
        <f t="shared" ca="1" si="56"/>
        <v>x(x+5)</v>
      </c>
      <c r="BA76" t="str">
        <f t="shared" ca="1" si="57"/>
        <v>+</v>
      </c>
      <c r="BB76" s="7">
        <f t="shared" ca="1" si="58"/>
        <v>5</v>
      </c>
      <c r="BC76" s="6" t="str">
        <f t="shared" ca="1" si="59"/>
        <v>x</v>
      </c>
      <c r="BD76" t="str">
        <f t="shared" ca="1" si="60"/>
        <v/>
      </c>
      <c r="BE76" s="8" t="str">
        <f t="shared" ca="1" si="61"/>
        <v/>
      </c>
      <c r="BF76" t="s">
        <v>13</v>
      </c>
      <c r="BG76" t="s">
        <v>345</v>
      </c>
      <c r="BH76">
        <f t="shared" ca="1" si="64"/>
        <v>6700</v>
      </c>
    </row>
    <row r="77" spans="2:60" x14ac:dyDescent="0.55000000000000004">
      <c r="B77" s="27">
        <v>29</v>
      </c>
      <c r="C77" s="1" t="s">
        <v>5</v>
      </c>
      <c r="D77" s="51" t="s">
        <v>60</v>
      </c>
      <c r="E77" s="50" t="str">
        <f t="shared" ca="1" si="34"/>
        <v>m6800</v>
      </c>
      <c r="F77" s="50" t="str">
        <f t="shared" ca="1" si="73"/>
        <v>\\(\\quad x^2-3x+2= \\)</v>
      </c>
      <c r="G77" s="50" t="str">
        <f t="shared" ca="1" si="73"/>
        <v>\\(\\quad (x-2)(x-1) \\)</v>
      </c>
      <c r="H77" s="50" t="s">
        <v>62</v>
      </c>
      <c r="I77" s="89" t="str">
        <f t="shared" ca="1" si="36"/>
        <v>INSERT INTO math(tangen,question,answer,editor,date,count) VALUES('m6800','\\(\\quad x^2-3x+2= \\)','\\(\\quad (x-2)(x-1) \\)','harazono',NOW(),0);</v>
      </c>
      <c r="J77" s="1"/>
      <c r="K77" s="5" t="s">
        <v>251</v>
      </c>
      <c r="L77" t="str">
        <f t="shared" ca="1" si="37"/>
        <v>-3x+2</v>
      </c>
      <c r="M77" s="4" t="s">
        <v>13</v>
      </c>
      <c r="N77" t="str">
        <f t="shared" ca="1" si="38"/>
        <v>(x-2)(x-1)</v>
      </c>
      <c r="O77" t="str">
        <f t="shared" ca="1" si="39"/>
        <v/>
      </c>
      <c r="Q77" s="78" t="s">
        <v>229</v>
      </c>
      <c r="R77" t="str">
        <f t="shared" ca="1" si="62"/>
        <v>x^2-3x+2=</v>
      </c>
      <c r="S77" t="s">
        <v>230</v>
      </c>
      <c r="T77" s="78" t="s">
        <v>229</v>
      </c>
      <c r="U77" t="str">
        <f t="shared" ca="1" si="63"/>
        <v>(x-2)(x-1)</v>
      </c>
      <c r="V77" t="s">
        <v>230</v>
      </c>
      <c r="W77" t="str">
        <f t="shared" ca="1" si="42"/>
        <v>\\(\\quad x^2-3x+2= \\)</v>
      </c>
      <c r="X77" t="str">
        <f t="shared" ca="1" si="43"/>
        <v>\\(\\quad (x-2)(x-1) \\)</v>
      </c>
      <c r="AL77" s="20" t="str">
        <f t="shared" ca="1" si="44"/>
        <v>(x</v>
      </c>
      <c r="AM77" t="str">
        <f t="shared" ca="1" si="65"/>
        <v>-</v>
      </c>
      <c r="AN77">
        <f t="shared" ca="1" si="46"/>
        <v>2</v>
      </c>
      <c r="AO77" s="20" t="str">
        <f t="shared" ca="1" si="47"/>
        <v>)</v>
      </c>
      <c r="AP77" s="5" t="str">
        <f t="shared" ca="1" si="66"/>
        <v>(x</v>
      </c>
      <c r="AQ77" t="str">
        <f t="shared" ca="1" si="67"/>
        <v>-</v>
      </c>
      <c r="AR77">
        <f t="shared" ca="1" si="68"/>
        <v>1</v>
      </c>
      <c r="AS77" t="str">
        <f t="shared" ca="1" si="69"/>
        <v>)</v>
      </c>
      <c r="AT77" s="1">
        <f t="shared" ca="1" si="74"/>
        <v>-2</v>
      </c>
      <c r="AU77" s="1">
        <f t="shared" ca="1" si="74"/>
        <v>-1</v>
      </c>
      <c r="AV77" s="1">
        <f t="shared" ca="1" si="70"/>
        <v>-1</v>
      </c>
      <c r="AW77" s="8">
        <f t="shared" ca="1" si="71"/>
        <v>-3</v>
      </c>
      <c r="AX77" s="8">
        <f t="shared" ca="1" si="72"/>
        <v>2</v>
      </c>
      <c r="AY77" t="str">
        <f t="shared" ca="1" si="56"/>
        <v>(x-2)(x-1)</v>
      </c>
      <c r="BA77" t="str">
        <f t="shared" ca="1" si="57"/>
        <v>-</v>
      </c>
      <c r="BB77" s="7">
        <f t="shared" ca="1" si="58"/>
        <v>3</v>
      </c>
      <c r="BC77" s="6" t="str">
        <f t="shared" ca="1" si="59"/>
        <v>x</v>
      </c>
      <c r="BD77" t="str">
        <f t="shared" ca="1" si="60"/>
        <v>+</v>
      </c>
      <c r="BE77" s="8">
        <f t="shared" ca="1" si="61"/>
        <v>2</v>
      </c>
      <c r="BF77" t="s">
        <v>13</v>
      </c>
      <c r="BG77" t="s">
        <v>345</v>
      </c>
      <c r="BH77">
        <f t="shared" ca="1" si="64"/>
        <v>6800</v>
      </c>
    </row>
    <row r="78" spans="2:60" x14ac:dyDescent="0.55000000000000004">
      <c r="B78" s="27">
        <v>30</v>
      </c>
      <c r="C78" s="1" t="s">
        <v>5</v>
      </c>
      <c r="D78" s="51" t="s">
        <v>60</v>
      </c>
      <c r="E78" s="50" t="str">
        <f t="shared" ca="1" si="34"/>
        <v>m6700</v>
      </c>
      <c r="F78" s="50" t="str">
        <f t="shared" ca="1" si="73"/>
        <v>\\(\\quad x^2-8x= \\)</v>
      </c>
      <c r="G78" s="50" t="str">
        <f t="shared" ca="1" si="73"/>
        <v>\\(\\quad (x-8)×x \\)</v>
      </c>
      <c r="H78" s="50" t="s">
        <v>62</v>
      </c>
      <c r="I78" s="89" t="str">
        <f t="shared" ca="1" si="36"/>
        <v>INSERT INTO math(tangen,question,answer,editor,date,count) VALUES('m6700','\\(\\quad x^2-8x= \\)','\\(\\quad (x-8)×x \\)','harazono',NOW(),0);</v>
      </c>
      <c r="J78" s="1"/>
      <c r="K78" s="5" t="s">
        <v>251</v>
      </c>
      <c r="L78" t="str">
        <f t="shared" ca="1" si="37"/>
        <v>-8x</v>
      </c>
      <c r="M78" s="4" t="s">
        <v>13</v>
      </c>
      <c r="N78" t="str">
        <f t="shared" ca="1" si="38"/>
        <v>(x-8)×x</v>
      </c>
      <c r="O78" t="str">
        <f t="shared" ca="1" si="39"/>
        <v/>
      </c>
      <c r="Q78" s="78" t="s">
        <v>229</v>
      </c>
      <c r="R78" t="str">
        <f t="shared" ca="1" si="62"/>
        <v>x^2-8x=</v>
      </c>
      <c r="S78" t="s">
        <v>230</v>
      </c>
      <c r="T78" s="78" t="s">
        <v>229</v>
      </c>
      <c r="U78" t="str">
        <f t="shared" ca="1" si="63"/>
        <v>(x-8)×x</v>
      </c>
      <c r="V78" t="s">
        <v>230</v>
      </c>
      <c r="W78" t="str">
        <f t="shared" ca="1" si="42"/>
        <v>\\(\\quad x^2-8x= \\)</v>
      </c>
      <c r="X78" t="str">
        <f t="shared" ca="1" si="43"/>
        <v>\\(\\quad (x-8)×x \\)</v>
      </c>
      <c r="AL78" s="20" t="str">
        <f t="shared" ca="1" si="44"/>
        <v>(x</v>
      </c>
      <c r="AM78" t="str">
        <f t="shared" ca="1" si="65"/>
        <v>-</v>
      </c>
      <c r="AN78">
        <f t="shared" ca="1" si="46"/>
        <v>8</v>
      </c>
      <c r="AO78" s="20" t="str">
        <f t="shared" ca="1" si="47"/>
        <v>)</v>
      </c>
      <c r="AP78" s="5" t="str">
        <f t="shared" ca="1" si="66"/>
        <v>×x</v>
      </c>
      <c r="AQ78" t="str">
        <f t="shared" ca="1" si="67"/>
        <v/>
      </c>
      <c r="AR78" t="str">
        <f t="shared" ca="1" si="68"/>
        <v/>
      </c>
      <c r="AS78" t="str">
        <f t="shared" ca="1" si="69"/>
        <v/>
      </c>
      <c r="AT78" s="1">
        <f t="shared" ca="1" si="74"/>
        <v>-8</v>
      </c>
      <c r="AU78" s="1">
        <f t="shared" ca="1" si="74"/>
        <v>0</v>
      </c>
      <c r="AV78" s="1">
        <f t="shared" ca="1" si="70"/>
        <v>0</v>
      </c>
      <c r="AW78" s="8">
        <f t="shared" ca="1" si="71"/>
        <v>-8</v>
      </c>
      <c r="AX78" s="8">
        <f t="shared" ca="1" si="72"/>
        <v>0</v>
      </c>
      <c r="AY78" t="str">
        <f t="shared" ca="1" si="56"/>
        <v>(x-8)×x</v>
      </c>
      <c r="BA78" t="str">
        <f t="shared" ca="1" si="57"/>
        <v>-</v>
      </c>
      <c r="BB78" s="7">
        <f t="shared" ca="1" si="58"/>
        <v>8</v>
      </c>
      <c r="BC78" s="6" t="str">
        <f t="shared" ca="1" si="59"/>
        <v>x</v>
      </c>
      <c r="BD78" t="str">
        <f t="shared" ca="1" si="60"/>
        <v/>
      </c>
      <c r="BE78" s="8" t="str">
        <f t="shared" ca="1" si="61"/>
        <v/>
      </c>
      <c r="BF78" t="s">
        <v>13</v>
      </c>
      <c r="BG78" t="s">
        <v>345</v>
      </c>
      <c r="BH78">
        <f t="shared" ca="1" si="64"/>
        <v>6700</v>
      </c>
    </row>
    <row r="79" spans="2:60" x14ac:dyDescent="0.55000000000000004">
      <c r="B79" s="27">
        <v>31</v>
      </c>
      <c r="C79" s="1" t="s">
        <v>5</v>
      </c>
      <c r="D79" s="51" t="s">
        <v>60</v>
      </c>
      <c r="E79" s="50" t="str">
        <f t="shared" ca="1" si="34"/>
        <v>m6800</v>
      </c>
      <c r="F79" s="50" t="str">
        <f t="shared" ca="1" si="73"/>
        <v>\\(\\quad x^2-11x+28= \\)</v>
      </c>
      <c r="G79" s="50" t="str">
        <f t="shared" ca="1" si="73"/>
        <v>\\(\\quad (x-7)(x-4) \\)</v>
      </c>
      <c r="H79" s="50" t="s">
        <v>62</v>
      </c>
      <c r="I79" s="89" t="str">
        <f t="shared" ca="1" si="36"/>
        <v>INSERT INTO math(tangen,question,answer,editor,date,count) VALUES('m6800','\\(\\quad x^2-11x+28= \\)','\\(\\quad (x-7)(x-4) \\)','harazono',NOW(),0);</v>
      </c>
      <c r="J79" s="1"/>
      <c r="K79" s="5" t="s">
        <v>251</v>
      </c>
      <c r="L79" t="str">
        <f t="shared" ca="1" si="37"/>
        <v>-11x+28</v>
      </c>
      <c r="M79" s="4" t="s">
        <v>13</v>
      </c>
      <c r="N79" t="str">
        <f t="shared" ca="1" si="38"/>
        <v>(x-7)(x-4)</v>
      </c>
      <c r="O79" t="str">
        <f t="shared" ca="1" si="39"/>
        <v/>
      </c>
      <c r="Q79" s="78" t="s">
        <v>229</v>
      </c>
      <c r="R79" t="str">
        <f t="shared" ca="1" si="62"/>
        <v>x^2-11x+28=</v>
      </c>
      <c r="S79" t="s">
        <v>230</v>
      </c>
      <c r="T79" s="78" t="s">
        <v>229</v>
      </c>
      <c r="U79" t="str">
        <f t="shared" ca="1" si="63"/>
        <v>(x-7)(x-4)</v>
      </c>
      <c r="V79" t="s">
        <v>230</v>
      </c>
      <c r="W79" t="str">
        <f t="shared" ca="1" si="42"/>
        <v>\\(\\quad x^2-11x+28= \\)</v>
      </c>
      <c r="X79" t="str">
        <f t="shared" ca="1" si="43"/>
        <v>\\(\\quad (x-7)(x-4) \\)</v>
      </c>
      <c r="AL79" s="20" t="str">
        <f t="shared" ca="1" si="44"/>
        <v>(x</v>
      </c>
      <c r="AM79" t="str">
        <f t="shared" ca="1" si="65"/>
        <v>-</v>
      </c>
      <c r="AN79">
        <f t="shared" ca="1" si="46"/>
        <v>7</v>
      </c>
      <c r="AO79" s="20" t="str">
        <f t="shared" ca="1" si="47"/>
        <v>)</v>
      </c>
      <c r="AP79" s="5" t="str">
        <f t="shared" ca="1" si="66"/>
        <v>(x</v>
      </c>
      <c r="AQ79" t="str">
        <f t="shared" ca="1" si="67"/>
        <v>-</v>
      </c>
      <c r="AR79">
        <f t="shared" ca="1" si="68"/>
        <v>4</v>
      </c>
      <c r="AS79" t="str">
        <f t="shared" ca="1" si="69"/>
        <v>)</v>
      </c>
      <c r="AT79" s="1">
        <f t="shared" ca="1" si="74"/>
        <v>-7</v>
      </c>
      <c r="AU79" s="1">
        <f t="shared" ca="1" si="74"/>
        <v>-4</v>
      </c>
      <c r="AV79" s="1">
        <f t="shared" ca="1" si="70"/>
        <v>-4</v>
      </c>
      <c r="AW79" s="8">
        <f t="shared" ca="1" si="71"/>
        <v>-11</v>
      </c>
      <c r="AX79" s="8">
        <f t="shared" ca="1" si="72"/>
        <v>28</v>
      </c>
      <c r="AY79" t="str">
        <f t="shared" ca="1" si="56"/>
        <v>(x-7)(x-4)</v>
      </c>
      <c r="BA79" t="str">
        <f t="shared" ca="1" si="57"/>
        <v>-</v>
      </c>
      <c r="BB79" s="7">
        <f t="shared" ca="1" si="58"/>
        <v>11</v>
      </c>
      <c r="BC79" s="6" t="str">
        <f t="shared" ca="1" si="59"/>
        <v>x</v>
      </c>
      <c r="BD79" t="str">
        <f t="shared" ca="1" si="60"/>
        <v>+</v>
      </c>
      <c r="BE79" s="8">
        <f t="shared" ca="1" si="61"/>
        <v>28</v>
      </c>
      <c r="BF79" t="s">
        <v>13</v>
      </c>
      <c r="BG79" t="s">
        <v>345</v>
      </c>
      <c r="BH79">
        <f t="shared" ca="1" si="64"/>
        <v>6800</v>
      </c>
    </row>
    <row r="80" spans="2:60" x14ac:dyDescent="0.55000000000000004">
      <c r="B80" s="27">
        <v>32</v>
      </c>
      <c r="C80" s="1" t="s">
        <v>5</v>
      </c>
      <c r="D80" s="51" t="s">
        <v>60</v>
      </c>
      <c r="E80" s="50" t="str">
        <f t="shared" ca="1" si="34"/>
        <v>m6800</v>
      </c>
      <c r="F80" s="50" t="str">
        <f t="shared" ca="1" si="73"/>
        <v>\\(\\quad x^2-16= \\)</v>
      </c>
      <c r="G80" s="50" t="str">
        <f t="shared" ca="1" si="73"/>
        <v>\\(\\quad (x-4)(x+4) \\)</v>
      </c>
      <c r="H80" s="50" t="s">
        <v>62</v>
      </c>
      <c r="I80" s="89" t="str">
        <f t="shared" ca="1" si="36"/>
        <v>INSERT INTO math(tangen,question,answer,editor,date,count) VALUES('m6800','\\(\\quad x^2-16= \\)','\\(\\quad (x-4)(x+4) \\)','harazono',NOW(),0);</v>
      </c>
      <c r="J80" s="1"/>
      <c r="K80" s="5" t="s">
        <v>251</v>
      </c>
      <c r="L80" t="str">
        <f t="shared" ca="1" si="37"/>
        <v>-16</v>
      </c>
      <c r="M80" s="4" t="s">
        <v>13</v>
      </c>
      <c r="N80" t="str">
        <f t="shared" ca="1" si="38"/>
        <v>(x-4)(x+4)</v>
      </c>
      <c r="O80" t="str">
        <f t="shared" ca="1" si="39"/>
        <v/>
      </c>
      <c r="Q80" s="78" t="s">
        <v>229</v>
      </c>
      <c r="R80" t="str">
        <f t="shared" ca="1" si="62"/>
        <v>x^2-16=</v>
      </c>
      <c r="S80" t="s">
        <v>230</v>
      </c>
      <c r="T80" s="78" t="s">
        <v>229</v>
      </c>
      <c r="U80" t="str">
        <f t="shared" ca="1" si="63"/>
        <v>(x-4)(x+4)</v>
      </c>
      <c r="V80" t="s">
        <v>230</v>
      </c>
      <c r="W80" t="str">
        <f t="shared" ca="1" si="42"/>
        <v>\\(\\quad x^2-16= \\)</v>
      </c>
      <c r="X80" t="str">
        <f t="shared" ca="1" si="43"/>
        <v>\\(\\quad (x-4)(x+4) \\)</v>
      </c>
      <c r="AL80" s="20" t="str">
        <f t="shared" ca="1" si="44"/>
        <v>(x</v>
      </c>
      <c r="AM80" t="str">
        <f t="shared" ca="1" si="65"/>
        <v>-</v>
      </c>
      <c r="AN80">
        <f t="shared" ca="1" si="46"/>
        <v>4</v>
      </c>
      <c r="AO80" s="20" t="str">
        <f t="shared" ca="1" si="47"/>
        <v>)</v>
      </c>
      <c r="AP80" s="5" t="str">
        <f t="shared" ca="1" si="66"/>
        <v>(x</v>
      </c>
      <c r="AQ80" t="str">
        <f t="shared" ca="1" si="67"/>
        <v>+</v>
      </c>
      <c r="AR80">
        <f t="shared" ca="1" si="68"/>
        <v>4</v>
      </c>
      <c r="AS80" t="str">
        <f t="shared" ca="1" si="69"/>
        <v>)</v>
      </c>
      <c r="AT80" s="1">
        <f t="shared" ca="1" si="74"/>
        <v>-4</v>
      </c>
      <c r="AU80" s="1">
        <f t="shared" ca="1" si="74"/>
        <v>4</v>
      </c>
      <c r="AV80" s="1">
        <f t="shared" ca="1" si="70"/>
        <v>4</v>
      </c>
      <c r="AW80" s="8">
        <f t="shared" ca="1" si="71"/>
        <v>0</v>
      </c>
      <c r="AX80" s="8">
        <f t="shared" ca="1" si="72"/>
        <v>-16</v>
      </c>
      <c r="AY80" t="str">
        <f t="shared" ca="1" si="56"/>
        <v>(x-4)(x+4)</v>
      </c>
      <c r="BA80" t="str">
        <f t="shared" ca="1" si="57"/>
        <v/>
      </c>
      <c r="BB80" s="7" t="str">
        <f t="shared" ca="1" si="58"/>
        <v/>
      </c>
      <c r="BC80" s="6" t="str">
        <f t="shared" ca="1" si="59"/>
        <v/>
      </c>
      <c r="BD80" t="str">
        <f t="shared" ca="1" si="60"/>
        <v>-</v>
      </c>
      <c r="BE80" s="8">
        <f t="shared" ca="1" si="61"/>
        <v>16</v>
      </c>
      <c r="BF80" t="s">
        <v>13</v>
      </c>
      <c r="BG80" t="s">
        <v>345</v>
      </c>
      <c r="BH80">
        <f t="shared" ca="1" si="64"/>
        <v>6800</v>
      </c>
    </row>
    <row r="81" spans="2:60" x14ac:dyDescent="0.55000000000000004">
      <c r="B81" s="27">
        <v>33</v>
      </c>
      <c r="C81" s="1" t="s">
        <v>5</v>
      </c>
      <c r="D81" s="51" t="s">
        <v>60</v>
      </c>
      <c r="E81" s="50" t="str">
        <f t="shared" ca="1" si="34"/>
        <v>m6800</v>
      </c>
      <c r="F81" s="50" t="str">
        <f t="shared" ref="F81:G106" ca="1" si="75">W81</f>
        <v>\\(\\quad x^2-81= \\)</v>
      </c>
      <c r="G81" s="50" t="str">
        <f t="shared" ca="1" si="75"/>
        <v>\\(\\quad (x+9)(x-9) \\)</v>
      </c>
      <c r="H81" s="50" t="s">
        <v>62</v>
      </c>
      <c r="I81" s="89" t="str">
        <f t="shared" ca="1" si="36"/>
        <v>INSERT INTO math(tangen,question,answer,editor,date,count) VALUES('m6800','\\(\\quad x^2-81= \\)','\\(\\quad (x+9)(x-9) \\)','harazono',NOW(),0);</v>
      </c>
      <c r="J81" s="1"/>
      <c r="K81" s="5" t="s">
        <v>251</v>
      </c>
      <c r="L81" t="str">
        <f t="shared" ref="L81:L112" ca="1" si="76">BA81&amp;BB81&amp;BC81&amp;BD81&amp;BE81</f>
        <v>-81</v>
      </c>
      <c r="M81" s="4" t="s">
        <v>13</v>
      </c>
      <c r="N81" t="str">
        <f t="shared" ref="N81:N112" ca="1" si="77">AY81</f>
        <v>(x+9)(x-9)</v>
      </c>
      <c r="O81" t="str">
        <f t="shared" ref="O81:O112" ca="1" si="78">IF(AT81=AV81,"^2","")</f>
        <v/>
      </c>
      <c r="Q81" s="78" t="s">
        <v>229</v>
      </c>
      <c r="R81" t="str">
        <f t="shared" ca="1" si="62"/>
        <v>x^2-81=</v>
      </c>
      <c r="S81" t="s">
        <v>230</v>
      </c>
      <c r="T81" s="78" t="s">
        <v>229</v>
      </c>
      <c r="U81" t="str">
        <f t="shared" ca="1" si="63"/>
        <v>(x+9)(x-9)</v>
      </c>
      <c r="V81" t="s">
        <v>230</v>
      </c>
      <c r="W81" t="str">
        <f t="shared" ca="1" si="42"/>
        <v>\\(\\quad x^2-81= \\)</v>
      </c>
      <c r="X81" t="str">
        <f t="shared" ca="1" si="43"/>
        <v>\\(\\quad (x+9)(x-9) \\)</v>
      </c>
      <c r="AL81" s="20" t="str">
        <f t="shared" ca="1" si="44"/>
        <v>(x</v>
      </c>
      <c r="AM81" t="str">
        <f t="shared" ca="1" si="65"/>
        <v>+</v>
      </c>
      <c r="AN81">
        <f t="shared" ca="1" si="46"/>
        <v>9</v>
      </c>
      <c r="AO81" s="20" t="str">
        <f t="shared" ca="1" si="47"/>
        <v>)</v>
      </c>
      <c r="AP81" s="5" t="str">
        <f t="shared" ca="1" si="66"/>
        <v>(x</v>
      </c>
      <c r="AQ81" t="str">
        <f t="shared" ca="1" si="67"/>
        <v>-</v>
      </c>
      <c r="AR81">
        <f t="shared" ca="1" si="68"/>
        <v>9</v>
      </c>
      <c r="AS81" t="str">
        <f t="shared" ca="1" si="69"/>
        <v>)</v>
      </c>
      <c r="AT81" s="1">
        <f t="shared" ref="AT81:AU96" ca="1" si="79">RANDBETWEEN(-10,10)</f>
        <v>9</v>
      </c>
      <c r="AU81" s="1">
        <f t="shared" ca="1" si="79"/>
        <v>-9</v>
      </c>
      <c r="AV81" s="1">
        <f t="shared" ca="1" si="70"/>
        <v>-9</v>
      </c>
      <c r="AW81" s="8">
        <f t="shared" ca="1" si="71"/>
        <v>0</v>
      </c>
      <c r="AX81" s="8">
        <f t="shared" ca="1" si="72"/>
        <v>-81</v>
      </c>
      <c r="AY81" t="str">
        <f t="shared" ca="1" si="56"/>
        <v>(x+9)(x-9)</v>
      </c>
      <c r="BA81" t="str">
        <f t="shared" ca="1" si="57"/>
        <v/>
      </c>
      <c r="BB81" s="7" t="str">
        <f t="shared" ca="1" si="58"/>
        <v/>
      </c>
      <c r="BC81" s="6" t="str">
        <f t="shared" ca="1" si="59"/>
        <v/>
      </c>
      <c r="BD81" t="str">
        <f t="shared" ca="1" si="60"/>
        <v>-</v>
      </c>
      <c r="BE81" s="8">
        <f t="shared" ca="1" si="61"/>
        <v>81</v>
      </c>
      <c r="BF81" t="s">
        <v>13</v>
      </c>
      <c r="BG81" t="s">
        <v>345</v>
      </c>
      <c r="BH81">
        <f t="shared" ca="1" si="64"/>
        <v>6800</v>
      </c>
    </row>
    <row r="82" spans="2:60" x14ac:dyDescent="0.55000000000000004">
      <c r="B82" s="27">
        <v>34</v>
      </c>
      <c r="C82" s="1" t="s">
        <v>5</v>
      </c>
      <c r="D82" s="51" t="s">
        <v>60</v>
      </c>
      <c r="E82" s="50" t="str">
        <f t="shared" ca="1" si="34"/>
        <v>m6800</v>
      </c>
      <c r="F82" s="50" t="str">
        <f t="shared" ca="1" si="75"/>
        <v>\\(\\quad x^2-x-56= \\)</v>
      </c>
      <c r="G82" s="50" t="str">
        <f t="shared" ca="1" si="75"/>
        <v>\\(\\quad (x+7)(x-8) \\)</v>
      </c>
      <c r="H82" s="50" t="s">
        <v>62</v>
      </c>
      <c r="I82" s="89" t="str">
        <f t="shared" ca="1" si="36"/>
        <v>INSERT INTO math(tangen,question,answer,editor,date,count) VALUES('m6800','\\(\\quad x^2-x-56= \\)','\\(\\quad (x+7)(x-8) \\)','harazono',NOW(),0);</v>
      </c>
      <c r="J82" s="1"/>
      <c r="K82" s="5" t="s">
        <v>251</v>
      </c>
      <c r="L82" t="str">
        <f t="shared" ca="1" si="76"/>
        <v>-x-56</v>
      </c>
      <c r="M82" s="4" t="s">
        <v>13</v>
      </c>
      <c r="N82" t="str">
        <f t="shared" ca="1" si="77"/>
        <v>(x+7)(x-8)</v>
      </c>
      <c r="O82" t="str">
        <f t="shared" ca="1" si="78"/>
        <v/>
      </c>
      <c r="Q82" s="78" t="s">
        <v>229</v>
      </c>
      <c r="R82" t="str">
        <f t="shared" ca="1" si="62"/>
        <v>x^2-x-56=</v>
      </c>
      <c r="S82" t="s">
        <v>230</v>
      </c>
      <c r="T82" s="78" t="s">
        <v>229</v>
      </c>
      <c r="U82" t="str">
        <f t="shared" ca="1" si="63"/>
        <v>(x+7)(x-8)</v>
      </c>
      <c r="V82" t="s">
        <v>230</v>
      </c>
      <c r="W82" t="str">
        <f t="shared" ca="1" si="42"/>
        <v>\\(\\quad x^2-x-56= \\)</v>
      </c>
      <c r="X82" t="str">
        <f t="shared" ca="1" si="43"/>
        <v>\\(\\quad (x+7)(x-8) \\)</v>
      </c>
      <c r="AL82" s="20" t="str">
        <f t="shared" ca="1" si="44"/>
        <v>(x</v>
      </c>
      <c r="AM82" t="str">
        <f t="shared" ca="1" si="65"/>
        <v>+</v>
      </c>
      <c r="AN82">
        <f t="shared" ca="1" si="46"/>
        <v>7</v>
      </c>
      <c r="AO82" s="20" t="str">
        <f t="shared" ca="1" si="47"/>
        <v>)</v>
      </c>
      <c r="AP82" s="5" t="str">
        <f t="shared" ca="1" si="66"/>
        <v>(x</v>
      </c>
      <c r="AQ82" t="str">
        <f t="shared" ca="1" si="67"/>
        <v>-</v>
      </c>
      <c r="AR82">
        <f t="shared" ca="1" si="68"/>
        <v>8</v>
      </c>
      <c r="AS82" t="str">
        <f t="shared" ca="1" si="69"/>
        <v>)</v>
      </c>
      <c r="AT82" s="1">
        <f t="shared" ca="1" si="79"/>
        <v>7</v>
      </c>
      <c r="AU82" s="1">
        <f t="shared" ca="1" si="79"/>
        <v>-8</v>
      </c>
      <c r="AV82" s="1">
        <f t="shared" ca="1" si="70"/>
        <v>-8</v>
      </c>
      <c r="AW82" s="8">
        <f t="shared" ca="1" si="71"/>
        <v>-1</v>
      </c>
      <c r="AX82" s="8">
        <f t="shared" ca="1" si="72"/>
        <v>-56</v>
      </c>
      <c r="AY82" t="str">
        <f t="shared" ca="1" si="56"/>
        <v>(x+7)(x-8)</v>
      </c>
      <c r="BA82" t="str">
        <f t="shared" ca="1" si="57"/>
        <v>-</v>
      </c>
      <c r="BB82" s="7" t="str">
        <f t="shared" ca="1" si="58"/>
        <v/>
      </c>
      <c r="BC82" s="6" t="str">
        <f t="shared" ca="1" si="59"/>
        <v>x</v>
      </c>
      <c r="BD82" t="str">
        <f t="shared" ca="1" si="60"/>
        <v>-</v>
      </c>
      <c r="BE82" s="8">
        <f t="shared" ca="1" si="61"/>
        <v>56</v>
      </c>
      <c r="BF82" t="s">
        <v>13</v>
      </c>
      <c r="BG82" t="s">
        <v>345</v>
      </c>
      <c r="BH82">
        <f t="shared" ca="1" si="64"/>
        <v>6800</v>
      </c>
    </row>
    <row r="83" spans="2:60" x14ac:dyDescent="0.55000000000000004">
      <c r="B83" s="27">
        <v>35</v>
      </c>
      <c r="C83" s="1" t="s">
        <v>5</v>
      </c>
      <c r="D83" s="51" t="s">
        <v>60</v>
      </c>
      <c r="E83" s="50" t="str">
        <f t="shared" ca="1" si="34"/>
        <v>m6800</v>
      </c>
      <c r="F83" s="50" t="str">
        <f t="shared" ca="1" si="75"/>
        <v>\\(\\quad x^2+x-42= \\)</v>
      </c>
      <c r="G83" s="50" t="str">
        <f t="shared" ca="1" si="75"/>
        <v>\\(\\quad (x+7)(x-6) \\)</v>
      </c>
      <c r="H83" s="50" t="s">
        <v>62</v>
      </c>
      <c r="I83" s="89" t="str">
        <f t="shared" ca="1" si="36"/>
        <v>INSERT INTO math(tangen,question,answer,editor,date,count) VALUES('m6800','\\(\\quad x^2+x-42= \\)','\\(\\quad (x+7)(x-6) \\)','harazono',NOW(),0);</v>
      </c>
      <c r="J83" s="1"/>
      <c r="K83" s="5" t="s">
        <v>251</v>
      </c>
      <c r="L83" t="str">
        <f t="shared" ca="1" si="76"/>
        <v>+x-42</v>
      </c>
      <c r="M83" s="4" t="s">
        <v>13</v>
      </c>
      <c r="N83" t="str">
        <f t="shared" ca="1" si="77"/>
        <v>(x+7)(x-6)</v>
      </c>
      <c r="O83" t="str">
        <f t="shared" ca="1" si="78"/>
        <v/>
      </c>
      <c r="Q83" s="78" t="s">
        <v>229</v>
      </c>
      <c r="R83" t="str">
        <f t="shared" ca="1" si="62"/>
        <v>x^2+x-42=</v>
      </c>
      <c r="S83" t="s">
        <v>230</v>
      </c>
      <c r="T83" s="78" t="s">
        <v>229</v>
      </c>
      <c r="U83" t="str">
        <f t="shared" ca="1" si="63"/>
        <v>(x+7)(x-6)</v>
      </c>
      <c r="V83" t="s">
        <v>230</v>
      </c>
      <c r="W83" t="str">
        <f t="shared" ca="1" si="42"/>
        <v>\\(\\quad x^2+x-42= \\)</v>
      </c>
      <c r="X83" t="str">
        <f t="shared" ca="1" si="43"/>
        <v>\\(\\quad (x+7)(x-6) \\)</v>
      </c>
      <c r="AL83" s="20" t="str">
        <f t="shared" ca="1" si="44"/>
        <v>(x</v>
      </c>
      <c r="AM83" t="str">
        <f t="shared" ca="1" si="65"/>
        <v>+</v>
      </c>
      <c r="AN83">
        <f t="shared" ca="1" si="46"/>
        <v>7</v>
      </c>
      <c r="AO83" s="20" t="str">
        <f t="shared" ca="1" si="47"/>
        <v>)</v>
      </c>
      <c r="AP83" s="5" t="str">
        <f t="shared" ca="1" si="66"/>
        <v>(x</v>
      </c>
      <c r="AQ83" t="str">
        <f t="shared" ca="1" si="67"/>
        <v>-</v>
      </c>
      <c r="AR83">
        <f t="shared" ca="1" si="68"/>
        <v>6</v>
      </c>
      <c r="AS83" t="str">
        <f t="shared" ca="1" si="69"/>
        <v>)</v>
      </c>
      <c r="AT83" s="1">
        <f t="shared" ca="1" si="79"/>
        <v>7</v>
      </c>
      <c r="AU83" s="1">
        <f t="shared" ca="1" si="79"/>
        <v>-6</v>
      </c>
      <c r="AV83" s="1">
        <f t="shared" ca="1" si="70"/>
        <v>-6</v>
      </c>
      <c r="AW83" s="8">
        <f t="shared" ca="1" si="71"/>
        <v>1</v>
      </c>
      <c r="AX83" s="8">
        <f t="shared" ca="1" si="72"/>
        <v>-42</v>
      </c>
      <c r="AY83" t="str">
        <f t="shared" ca="1" si="56"/>
        <v>(x+7)(x-6)</v>
      </c>
      <c r="BA83" t="str">
        <f t="shared" ca="1" si="57"/>
        <v>+</v>
      </c>
      <c r="BB83" s="7" t="str">
        <f t="shared" ca="1" si="58"/>
        <v/>
      </c>
      <c r="BC83" s="6" t="str">
        <f t="shared" ca="1" si="59"/>
        <v>x</v>
      </c>
      <c r="BD83" t="str">
        <f t="shared" ca="1" si="60"/>
        <v>-</v>
      </c>
      <c r="BE83" s="8">
        <f t="shared" ca="1" si="61"/>
        <v>42</v>
      </c>
      <c r="BF83" t="s">
        <v>13</v>
      </c>
      <c r="BG83" t="s">
        <v>345</v>
      </c>
      <c r="BH83">
        <f t="shared" ca="1" si="64"/>
        <v>6800</v>
      </c>
    </row>
    <row r="84" spans="2:60" x14ac:dyDescent="0.55000000000000004">
      <c r="B84" s="27">
        <v>36</v>
      </c>
      <c r="C84" s="1" t="s">
        <v>5</v>
      </c>
      <c r="D84" s="51" t="s">
        <v>60</v>
      </c>
      <c r="E84" s="50" t="str">
        <f t="shared" ca="1" si="34"/>
        <v>m6800</v>
      </c>
      <c r="F84" s="50" t="str">
        <f t="shared" ca="1" si="75"/>
        <v>\\(\\quad x^2-6x-27= \\)</v>
      </c>
      <c r="G84" s="50" t="str">
        <f t="shared" ca="1" si="75"/>
        <v>\\(\\quad (x+3)(x-9) \\)</v>
      </c>
      <c r="H84" s="50" t="s">
        <v>62</v>
      </c>
      <c r="I84" s="89" t="str">
        <f t="shared" ca="1" si="36"/>
        <v>INSERT INTO math(tangen,question,answer,editor,date,count) VALUES('m6800','\\(\\quad x^2-6x-27= \\)','\\(\\quad (x+3)(x-9) \\)','harazono',NOW(),0);</v>
      </c>
      <c r="J84" s="1"/>
      <c r="K84" s="5" t="s">
        <v>251</v>
      </c>
      <c r="L84" t="str">
        <f t="shared" ca="1" si="76"/>
        <v>-6x-27</v>
      </c>
      <c r="M84" s="4" t="s">
        <v>13</v>
      </c>
      <c r="N84" t="str">
        <f t="shared" ca="1" si="77"/>
        <v>(x+3)(x-9)</v>
      </c>
      <c r="O84" t="str">
        <f t="shared" ca="1" si="78"/>
        <v/>
      </c>
      <c r="Q84" s="78" t="s">
        <v>229</v>
      </c>
      <c r="R84" t="str">
        <f t="shared" ca="1" si="62"/>
        <v>x^2-6x-27=</v>
      </c>
      <c r="S84" t="s">
        <v>230</v>
      </c>
      <c r="T84" s="78" t="s">
        <v>229</v>
      </c>
      <c r="U84" t="str">
        <f t="shared" ca="1" si="63"/>
        <v>(x+3)(x-9)</v>
      </c>
      <c r="V84" t="s">
        <v>230</v>
      </c>
      <c r="W84" t="str">
        <f t="shared" ca="1" si="42"/>
        <v>\\(\\quad x^2-6x-27= \\)</v>
      </c>
      <c r="X84" t="str">
        <f t="shared" ca="1" si="43"/>
        <v>\\(\\quad (x+3)(x-9) \\)</v>
      </c>
      <c r="AL84" s="20" t="str">
        <f t="shared" ca="1" si="44"/>
        <v>(x</v>
      </c>
      <c r="AM84" t="str">
        <f t="shared" ca="1" si="65"/>
        <v>+</v>
      </c>
      <c r="AN84">
        <f t="shared" ca="1" si="46"/>
        <v>3</v>
      </c>
      <c r="AO84" s="20" t="str">
        <f t="shared" ca="1" si="47"/>
        <v>)</v>
      </c>
      <c r="AP84" s="5" t="str">
        <f t="shared" ca="1" si="66"/>
        <v>(x</v>
      </c>
      <c r="AQ84" t="str">
        <f t="shared" ca="1" si="67"/>
        <v>-</v>
      </c>
      <c r="AR84">
        <f t="shared" ca="1" si="68"/>
        <v>9</v>
      </c>
      <c r="AS84" t="str">
        <f t="shared" ca="1" si="69"/>
        <v>)</v>
      </c>
      <c r="AT84" s="1">
        <f t="shared" ca="1" si="79"/>
        <v>3</v>
      </c>
      <c r="AU84" s="1">
        <f t="shared" ca="1" si="79"/>
        <v>-9</v>
      </c>
      <c r="AV84" s="1">
        <f t="shared" ca="1" si="70"/>
        <v>-9</v>
      </c>
      <c r="AW84" s="8">
        <f t="shared" ca="1" si="71"/>
        <v>-6</v>
      </c>
      <c r="AX84" s="8">
        <f t="shared" ca="1" si="72"/>
        <v>-27</v>
      </c>
      <c r="AY84" t="str">
        <f t="shared" ca="1" si="56"/>
        <v>(x+3)(x-9)</v>
      </c>
      <c r="BA84" t="str">
        <f t="shared" ca="1" si="57"/>
        <v>-</v>
      </c>
      <c r="BB84" s="7">
        <f t="shared" ca="1" si="58"/>
        <v>6</v>
      </c>
      <c r="BC84" s="6" t="str">
        <f t="shared" ca="1" si="59"/>
        <v>x</v>
      </c>
      <c r="BD84" t="str">
        <f t="shared" ca="1" si="60"/>
        <v>-</v>
      </c>
      <c r="BE84" s="8">
        <f t="shared" ca="1" si="61"/>
        <v>27</v>
      </c>
      <c r="BF84" t="s">
        <v>13</v>
      </c>
      <c r="BG84" t="s">
        <v>345</v>
      </c>
      <c r="BH84">
        <f t="shared" ca="1" si="64"/>
        <v>6800</v>
      </c>
    </row>
    <row r="85" spans="2:60" x14ac:dyDescent="0.55000000000000004">
      <c r="B85" s="27">
        <v>37</v>
      </c>
      <c r="C85" s="1" t="s">
        <v>5</v>
      </c>
      <c r="D85" s="51" t="s">
        <v>60</v>
      </c>
      <c r="E85" s="50" t="str">
        <f t="shared" ca="1" si="34"/>
        <v>m6800</v>
      </c>
      <c r="F85" s="50" t="str">
        <f t="shared" ca="1" si="75"/>
        <v>\\(\\quad x^2+3x-28= \\)</v>
      </c>
      <c r="G85" s="50" t="str">
        <f t="shared" ca="1" si="75"/>
        <v>\\(\\quad (x+7)(x-4) \\)</v>
      </c>
      <c r="H85" s="50" t="s">
        <v>62</v>
      </c>
      <c r="I85" s="89" t="str">
        <f t="shared" ca="1" si="36"/>
        <v>INSERT INTO math(tangen,question,answer,editor,date,count) VALUES('m6800','\\(\\quad x^2+3x-28= \\)','\\(\\quad (x+7)(x-4) \\)','harazono',NOW(),0);</v>
      </c>
      <c r="J85" s="1"/>
      <c r="K85" s="5" t="s">
        <v>251</v>
      </c>
      <c r="L85" t="str">
        <f t="shared" ca="1" si="76"/>
        <v>+3x-28</v>
      </c>
      <c r="M85" s="4" t="s">
        <v>13</v>
      </c>
      <c r="N85" t="str">
        <f t="shared" ca="1" si="77"/>
        <v>(x+7)(x-4)</v>
      </c>
      <c r="O85" t="str">
        <f t="shared" ca="1" si="78"/>
        <v/>
      </c>
      <c r="Q85" s="78" t="s">
        <v>229</v>
      </c>
      <c r="R85" t="str">
        <f t="shared" ca="1" si="62"/>
        <v>x^2+3x-28=</v>
      </c>
      <c r="S85" t="s">
        <v>230</v>
      </c>
      <c r="T85" s="78" t="s">
        <v>229</v>
      </c>
      <c r="U85" t="str">
        <f t="shared" ca="1" si="63"/>
        <v>(x+7)(x-4)</v>
      </c>
      <c r="V85" t="s">
        <v>230</v>
      </c>
      <c r="W85" t="str">
        <f t="shared" ca="1" si="42"/>
        <v>\\(\\quad x^2+3x-28= \\)</v>
      </c>
      <c r="X85" t="str">
        <f t="shared" ca="1" si="43"/>
        <v>\\(\\quad (x+7)(x-4) \\)</v>
      </c>
      <c r="AL85" s="20" t="str">
        <f t="shared" ca="1" si="44"/>
        <v>(x</v>
      </c>
      <c r="AM85" t="str">
        <f t="shared" ca="1" si="65"/>
        <v>+</v>
      </c>
      <c r="AN85">
        <f t="shared" ca="1" si="46"/>
        <v>7</v>
      </c>
      <c r="AO85" s="20" t="str">
        <f t="shared" ca="1" si="47"/>
        <v>)</v>
      </c>
      <c r="AP85" s="5" t="str">
        <f t="shared" ca="1" si="66"/>
        <v>(x</v>
      </c>
      <c r="AQ85" t="str">
        <f t="shared" ca="1" si="67"/>
        <v>-</v>
      </c>
      <c r="AR85">
        <f t="shared" ca="1" si="68"/>
        <v>4</v>
      </c>
      <c r="AS85" t="str">
        <f t="shared" ca="1" si="69"/>
        <v>)</v>
      </c>
      <c r="AT85" s="1">
        <f t="shared" ca="1" si="79"/>
        <v>7</v>
      </c>
      <c r="AU85" s="1">
        <f t="shared" ca="1" si="79"/>
        <v>-4</v>
      </c>
      <c r="AV85" s="1">
        <f t="shared" ca="1" si="70"/>
        <v>-4</v>
      </c>
      <c r="AW85" s="8">
        <f t="shared" ca="1" si="71"/>
        <v>3</v>
      </c>
      <c r="AX85" s="8">
        <f t="shared" ca="1" si="72"/>
        <v>-28</v>
      </c>
      <c r="AY85" t="str">
        <f t="shared" ca="1" si="56"/>
        <v>(x+7)(x-4)</v>
      </c>
      <c r="BA85" t="str">
        <f t="shared" ca="1" si="57"/>
        <v>+</v>
      </c>
      <c r="BB85" s="7">
        <f t="shared" ca="1" si="58"/>
        <v>3</v>
      </c>
      <c r="BC85" s="6" t="str">
        <f t="shared" ca="1" si="59"/>
        <v>x</v>
      </c>
      <c r="BD85" t="str">
        <f t="shared" ca="1" si="60"/>
        <v>-</v>
      </c>
      <c r="BE85" s="8">
        <f t="shared" ca="1" si="61"/>
        <v>28</v>
      </c>
      <c r="BF85" t="s">
        <v>13</v>
      </c>
      <c r="BG85" t="s">
        <v>345</v>
      </c>
      <c r="BH85">
        <f t="shared" ca="1" si="64"/>
        <v>6800</v>
      </c>
    </row>
    <row r="86" spans="2:60" x14ac:dyDescent="0.55000000000000004">
      <c r="B86" s="27">
        <v>38</v>
      </c>
      <c r="C86" s="1" t="s">
        <v>5</v>
      </c>
      <c r="D86" s="51" t="s">
        <v>60</v>
      </c>
      <c r="E86" s="50" t="str">
        <f t="shared" ca="1" si="34"/>
        <v>m6800</v>
      </c>
      <c r="F86" s="50" t="str">
        <f t="shared" ca="1" si="75"/>
        <v>\\(\\quad x^2-5x+4= \\)</v>
      </c>
      <c r="G86" s="50" t="str">
        <f t="shared" ca="1" si="75"/>
        <v>\\(\\quad (x-1)(x-4) \\)</v>
      </c>
      <c r="H86" s="50" t="s">
        <v>62</v>
      </c>
      <c r="I86" s="89" t="str">
        <f t="shared" ca="1" si="36"/>
        <v>INSERT INTO math(tangen,question,answer,editor,date,count) VALUES('m6800','\\(\\quad x^2-5x+4= \\)','\\(\\quad (x-1)(x-4) \\)','harazono',NOW(),0);</v>
      </c>
      <c r="J86" s="1"/>
      <c r="K86" s="5" t="s">
        <v>251</v>
      </c>
      <c r="L86" t="str">
        <f t="shared" ca="1" si="76"/>
        <v>-5x+4</v>
      </c>
      <c r="M86" s="4" t="s">
        <v>13</v>
      </c>
      <c r="N86" t="str">
        <f t="shared" ca="1" si="77"/>
        <v>(x-1)(x-4)</v>
      </c>
      <c r="O86" t="str">
        <f t="shared" ca="1" si="78"/>
        <v/>
      </c>
      <c r="Q86" s="78" t="s">
        <v>229</v>
      </c>
      <c r="R86" t="str">
        <f t="shared" ca="1" si="62"/>
        <v>x^2-5x+4=</v>
      </c>
      <c r="S86" t="s">
        <v>230</v>
      </c>
      <c r="T86" s="78" t="s">
        <v>229</v>
      </c>
      <c r="U86" t="str">
        <f t="shared" ca="1" si="63"/>
        <v>(x-1)(x-4)</v>
      </c>
      <c r="V86" t="s">
        <v>230</v>
      </c>
      <c r="W86" t="str">
        <f t="shared" ca="1" si="42"/>
        <v>\\(\\quad x^2-5x+4= \\)</v>
      </c>
      <c r="X86" t="str">
        <f t="shared" ca="1" si="43"/>
        <v>\\(\\quad (x-1)(x-4) \\)</v>
      </c>
      <c r="AL86" s="20" t="str">
        <f t="shared" ca="1" si="44"/>
        <v>(x</v>
      </c>
      <c r="AM86" t="str">
        <f t="shared" ca="1" si="65"/>
        <v>-</v>
      </c>
      <c r="AN86">
        <f t="shared" ca="1" si="46"/>
        <v>1</v>
      </c>
      <c r="AO86" s="20" t="str">
        <f t="shared" ca="1" si="47"/>
        <v>)</v>
      </c>
      <c r="AP86" s="5" t="str">
        <f t="shared" ca="1" si="66"/>
        <v>(x</v>
      </c>
      <c r="AQ86" t="str">
        <f t="shared" ca="1" si="67"/>
        <v>-</v>
      </c>
      <c r="AR86">
        <f t="shared" ca="1" si="68"/>
        <v>4</v>
      </c>
      <c r="AS86" t="str">
        <f t="shared" ca="1" si="69"/>
        <v>)</v>
      </c>
      <c r="AT86" s="1">
        <f t="shared" ca="1" si="79"/>
        <v>-1</v>
      </c>
      <c r="AU86" s="1">
        <f t="shared" ca="1" si="79"/>
        <v>-4</v>
      </c>
      <c r="AV86" s="1">
        <f t="shared" ca="1" si="70"/>
        <v>-4</v>
      </c>
      <c r="AW86" s="8">
        <f t="shared" ca="1" si="71"/>
        <v>-5</v>
      </c>
      <c r="AX86" s="8">
        <f t="shared" ca="1" si="72"/>
        <v>4</v>
      </c>
      <c r="AY86" t="str">
        <f t="shared" ca="1" si="56"/>
        <v>(x-1)(x-4)</v>
      </c>
      <c r="BA86" t="str">
        <f t="shared" ca="1" si="57"/>
        <v>-</v>
      </c>
      <c r="BB86" s="7">
        <f t="shared" ca="1" si="58"/>
        <v>5</v>
      </c>
      <c r="BC86" s="6" t="str">
        <f t="shared" ca="1" si="59"/>
        <v>x</v>
      </c>
      <c r="BD86" t="str">
        <f t="shared" ca="1" si="60"/>
        <v>+</v>
      </c>
      <c r="BE86" s="8">
        <f t="shared" ca="1" si="61"/>
        <v>4</v>
      </c>
      <c r="BF86" t="s">
        <v>13</v>
      </c>
      <c r="BG86" t="s">
        <v>345</v>
      </c>
      <c r="BH86">
        <f t="shared" ca="1" si="64"/>
        <v>6800</v>
      </c>
    </row>
    <row r="87" spans="2:60" x14ac:dyDescent="0.55000000000000004">
      <c r="B87" s="27">
        <v>39</v>
      </c>
      <c r="C87" s="1" t="s">
        <v>5</v>
      </c>
      <c r="D87" s="51" t="s">
        <v>60</v>
      </c>
      <c r="E87" s="50" t="str">
        <f t="shared" ca="1" si="34"/>
        <v>m6800</v>
      </c>
      <c r="F87" s="50" t="str">
        <f t="shared" ca="1" si="75"/>
        <v>\\(\\quad x^2-4x+3= \\)</v>
      </c>
      <c r="G87" s="50" t="str">
        <f t="shared" ca="1" si="75"/>
        <v>\\(\\quad (x-3)(x-1) \\)</v>
      </c>
      <c r="H87" s="50" t="s">
        <v>62</v>
      </c>
      <c r="I87" s="89" t="str">
        <f t="shared" ca="1" si="36"/>
        <v>INSERT INTO math(tangen,question,answer,editor,date,count) VALUES('m6800','\\(\\quad x^2-4x+3= \\)','\\(\\quad (x-3)(x-1) \\)','harazono',NOW(),0);</v>
      </c>
      <c r="J87" s="1"/>
      <c r="K87" s="5" t="s">
        <v>251</v>
      </c>
      <c r="L87" t="str">
        <f t="shared" ca="1" si="76"/>
        <v>-4x+3</v>
      </c>
      <c r="M87" s="4" t="s">
        <v>13</v>
      </c>
      <c r="N87" t="str">
        <f t="shared" ca="1" si="77"/>
        <v>(x-3)(x-1)</v>
      </c>
      <c r="O87" t="str">
        <f t="shared" ca="1" si="78"/>
        <v/>
      </c>
      <c r="Q87" s="78" t="s">
        <v>229</v>
      </c>
      <c r="R87" t="str">
        <f t="shared" ca="1" si="62"/>
        <v>x^2-4x+3=</v>
      </c>
      <c r="S87" t="s">
        <v>230</v>
      </c>
      <c r="T87" s="78" t="s">
        <v>229</v>
      </c>
      <c r="U87" t="str">
        <f t="shared" ca="1" si="63"/>
        <v>(x-3)(x-1)</v>
      </c>
      <c r="V87" t="s">
        <v>230</v>
      </c>
      <c r="W87" t="str">
        <f t="shared" ca="1" si="42"/>
        <v>\\(\\quad x^2-4x+3= \\)</v>
      </c>
      <c r="X87" t="str">
        <f t="shared" ca="1" si="43"/>
        <v>\\(\\quad (x-3)(x-1) \\)</v>
      </c>
      <c r="AL87" s="20" t="str">
        <f t="shared" ca="1" si="44"/>
        <v>(x</v>
      </c>
      <c r="AM87" t="str">
        <f t="shared" ca="1" si="65"/>
        <v>-</v>
      </c>
      <c r="AN87">
        <f t="shared" ca="1" si="46"/>
        <v>3</v>
      </c>
      <c r="AO87" s="20" t="str">
        <f t="shared" ca="1" si="47"/>
        <v>)</v>
      </c>
      <c r="AP87" s="5" t="str">
        <f t="shared" ca="1" si="66"/>
        <v>(x</v>
      </c>
      <c r="AQ87" t="str">
        <f t="shared" ca="1" si="67"/>
        <v>-</v>
      </c>
      <c r="AR87">
        <f t="shared" ca="1" si="68"/>
        <v>1</v>
      </c>
      <c r="AS87" t="str">
        <f t="shared" ca="1" si="69"/>
        <v>)</v>
      </c>
      <c r="AT87" s="1">
        <f t="shared" ca="1" si="79"/>
        <v>-3</v>
      </c>
      <c r="AU87" s="1">
        <f t="shared" ca="1" si="79"/>
        <v>-1</v>
      </c>
      <c r="AV87" s="1">
        <f t="shared" ca="1" si="70"/>
        <v>-1</v>
      </c>
      <c r="AW87" s="8">
        <f t="shared" ca="1" si="71"/>
        <v>-4</v>
      </c>
      <c r="AX87" s="8">
        <f t="shared" ca="1" si="72"/>
        <v>3</v>
      </c>
      <c r="AY87" t="str">
        <f t="shared" ca="1" si="56"/>
        <v>(x-3)(x-1)</v>
      </c>
      <c r="BA87" t="str">
        <f t="shared" ca="1" si="57"/>
        <v>-</v>
      </c>
      <c r="BB87" s="7">
        <f t="shared" ca="1" si="58"/>
        <v>4</v>
      </c>
      <c r="BC87" s="6" t="str">
        <f t="shared" ca="1" si="59"/>
        <v>x</v>
      </c>
      <c r="BD87" t="str">
        <f t="shared" ca="1" si="60"/>
        <v>+</v>
      </c>
      <c r="BE87" s="8">
        <f t="shared" ca="1" si="61"/>
        <v>3</v>
      </c>
      <c r="BF87" t="s">
        <v>13</v>
      </c>
      <c r="BG87" t="s">
        <v>345</v>
      </c>
      <c r="BH87">
        <f t="shared" ca="1" si="64"/>
        <v>6800</v>
      </c>
    </row>
    <row r="88" spans="2:60" x14ac:dyDescent="0.55000000000000004">
      <c r="B88" s="27">
        <v>40</v>
      </c>
      <c r="C88" s="1" t="s">
        <v>5</v>
      </c>
      <c r="D88" s="51" t="s">
        <v>60</v>
      </c>
      <c r="E88" s="50" t="str">
        <f t="shared" ca="1" si="34"/>
        <v>m6800</v>
      </c>
      <c r="F88" s="50" t="str">
        <f t="shared" ca="1" si="75"/>
        <v>\\(\\quad x^2-25= \\)</v>
      </c>
      <c r="G88" s="50" t="str">
        <f t="shared" ca="1" si="75"/>
        <v>\\(\\quad (x+5)(x-5) \\)</v>
      </c>
      <c r="H88" s="50" t="s">
        <v>62</v>
      </c>
      <c r="I88" s="89" t="str">
        <f t="shared" ca="1" si="36"/>
        <v>INSERT INTO math(tangen,question,answer,editor,date,count) VALUES('m6800','\\(\\quad x^2-25= \\)','\\(\\quad (x+5)(x-5) \\)','harazono',NOW(),0);</v>
      </c>
      <c r="J88" s="1"/>
      <c r="K88" s="5" t="s">
        <v>251</v>
      </c>
      <c r="L88" t="str">
        <f t="shared" ca="1" si="76"/>
        <v>-25</v>
      </c>
      <c r="M88" s="4" t="s">
        <v>13</v>
      </c>
      <c r="N88" t="str">
        <f t="shared" ca="1" si="77"/>
        <v>(x+5)(x-5)</v>
      </c>
      <c r="O88" t="str">
        <f t="shared" ca="1" si="78"/>
        <v/>
      </c>
      <c r="Q88" s="78" t="s">
        <v>229</v>
      </c>
      <c r="R88" t="str">
        <f t="shared" ca="1" si="62"/>
        <v>x^2-25=</v>
      </c>
      <c r="S88" t="s">
        <v>230</v>
      </c>
      <c r="T88" s="78" t="s">
        <v>229</v>
      </c>
      <c r="U88" t="str">
        <f t="shared" ca="1" si="63"/>
        <v>(x+5)(x-5)</v>
      </c>
      <c r="V88" t="s">
        <v>230</v>
      </c>
      <c r="W88" t="str">
        <f t="shared" ca="1" si="42"/>
        <v>\\(\\quad x^2-25= \\)</v>
      </c>
      <c r="X88" t="str">
        <f t="shared" ca="1" si="43"/>
        <v>\\(\\quad (x+5)(x-5) \\)</v>
      </c>
      <c r="AL88" s="20" t="str">
        <f t="shared" ca="1" si="44"/>
        <v>(x</v>
      </c>
      <c r="AM88" t="str">
        <f t="shared" ca="1" si="65"/>
        <v>+</v>
      </c>
      <c r="AN88">
        <f t="shared" ca="1" si="46"/>
        <v>5</v>
      </c>
      <c r="AO88" s="20" t="str">
        <f t="shared" ca="1" si="47"/>
        <v>)</v>
      </c>
      <c r="AP88" s="5" t="str">
        <f t="shared" ca="1" si="66"/>
        <v>(x</v>
      </c>
      <c r="AQ88" t="str">
        <f t="shared" ca="1" si="67"/>
        <v>-</v>
      </c>
      <c r="AR88">
        <f t="shared" ca="1" si="68"/>
        <v>5</v>
      </c>
      <c r="AS88" t="str">
        <f t="shared" ca="1" si="69"/>
        <v>)</v>
      </c>
      <c r="AT88" s="1">
        <f t="shared" ca="1" si="79"/>
        <v>5</v>
      </c>
      <c r="AU88" s="1">
        <f t="shared" ca="1" si="79"/>
        <v>-5</v>
      </c>
      <c r="AV88" s="1">
        <f t="shared" ca="1" si="70"/>
        <v>-5</v>
      </c>
      <c r="AW88" s="8">
        <f t="shared" ca="1" si="71"/>
        <v>0</v>
      </c>
      <c r="AX88" s="8">
        <f t="shared" ca="1" si="72"/>
        <v>-25</v>
      </c>
      <c r="AY88" t="str">
        <f t="shared" ca="1" si="56"/>
        <v>(x+5)(x-5)</v>
      </c>
      <c r="BA88" t="str">
        <f t="shared" ca="1" si="57"/>
        <v/>
      </c>
      <c r="BB88" s="7" t="str">
        <f t="shared" ca="1" si="58"/>
        <v/>
      </c>
      <c r="BC88" s="6" t="str">
        <f t="shared" ca="1" si="59"/>
        <v/>
      </c>
      <c r="BD88" t="str">
        <f t="shared" ca="1" si="60"/>
        <v>-</v>
      </c>
      <c r="BE88" s="8">
        <f t="shared" ca="1" si="61"/>
        <v>25</v>
      </c>
      <c r="BF88" t="s">
        <v>13</v>
      </c>
      <c r="BG88" t="s">
        <v>345</v>
      </c>
      <c r="BH88">
        <f t="shared" ca="1" si="64"/>
        <v>6800</v>
      </c>
    </row>
    <row r="89" spans="2:60" x14ac:dyDescent="0.55000000000000004">
      <c r="B89" s="27">
        <v>41</v>
      </c>
      <c r="C89" s="1" t="s">
        <v>5</v>
      </c>
      <c r="D89" s="51" t="s">
        <v>60</v>
      </c>
      <c r="E89" s="50" t="str">
        <f t="shared" ca="1" si="34"/>
        <v>m6800</v>
      </c>
      <c r="F89" s="50" t="str">
        <f t="shared" ca="1" si="75"/>
        <v>\\(\\quad x^2+11x+10= \\)</v>
      </c>
      <c r="G89" s="50" t="str">
        <f t="shared" ca="1" si="75"/>
        <v>\\(\\quad (x+10)(x+1) \\)</v>
      </c>
      <c r="H89" s="50" t="s">
        <v>62</v>
      </c>
      <c r="I89" s="89" t="str">
        <f t="shared" ca="1" si="36"/>
        <v>INSERT INTO math(tangen,question,answer,editor,date,count) VALUES('m6800','\\(\\quad x^2+11x+10= \\)','\\(\\quad (x+10)(x+1) \\)','harazono',NOW(),0);</v>
      </c>
      <c r="J89" s="1"/>
      <c r="K89" s="5" t="s">
        <v>251</v>
      </c>
      <c r="L89" t="str">
        <f t="shared" ca="1" si="76"/>
        <v>+11x+10</v>
      </c>
      <c r="M89" s="4" t="s">
        <v>13</v>
      </c>
      <c r="N89" t="str">
        <f t="shared" ca="1" si="77"/>
        <v>(x+10)(x+1)</v>
      </c>
      <c r="O89" t="str">
        <f t="shared" ca="1" si="78"/>
        <v/>
      </c>
      <c r="Q89" s="78" t="s">
        <v>229</v>
      </c>
      <c r="R89" t="str">
        <f t="shared" ca="1" si="62"/>
        <v>x^2+11x+10=</v>
      </c>
      <c r="S89" t="s">
        <v>230</v>
      </c>
      <c r="T89" s="78" t="s">
        <v>229</v>
      </c>
      <c r="U89" t="str">
        <f t="shared" ca="1" si="63"/>
        <v>(x+10)(x+1)</v>
      </c>
      <c r="V89" t="s">
        <v>230</v>
      </c>
      <c r="W89" t="str">
        <f t="shared" ca="1" si="42"/>
        <v>\\(\\quad x^2+11x+10= \\)</v>
      </c>
      <c r="X89" t="str">
        <f t="shared" ca="1" si="43"/>
        <v>\\(\\quad (x+10)(x+1) \\)</v>
      </c>
      <c r="AL89" s="20" t="str">
        <f t="shared" ca="1" si="44"/>
        <v>(x</v>
      </c>
      <c r="AM89" t="str">
        <f t="shared" ca="1" si="65"/>
        <v>+</v>
      </c>
      <c r="AN89">
        <f t="shared" ca="1" si="46"/>
        <v>10</v>
      </c>
      <c r="AO89" s="20" t="str">
        <f t="shared" ca="1" si="47"/>
        <v>)</v>
      </c>
      <c r="AP89" s="5" t="str">
        <f t="shared" ca="1" si="66"/>
        <v>(x</v>
      </c>
      <c r="AQ89" t="str">
        <f t="shared" ca="1" si="67"/>
        <v>+</v>
      </c>
      <c r="AR89">
        <f t="shared" ca="1" si="68"/>
        <v>1</v>
      </c>
      <c r="AS89" t="str">
        <f t="shared" ca="1" si="69"/>
        <v>)</v>
      </c>
      <c r="AT89" s="1">
        <f t="shared" ca="1" si="79"/>
        <v>10</v>
      </c>
      <c r="AU89" s="1">
        <f t="shared" ca="1" si="79"/>
        <v>1</v>
      </c>
      <c r="AV89" s="1">
        <f t="shared" ca="1" si="70"/>
        <v>1</v>
      </c>
      <c r="AW89" s="8">
        <f t="shared" ca="1" si="71"/>
        <v>11</v>
      </c>
      <c r="AX89" s="8">
        <f t="shared" ca="1" si="72"/>
        <v>10</v>
      </c>
      <c r="AY89" t="str">
        <f t="shared" ca="1" si="56"/>
        <v>(x+10)(x+1)</v>
      </c>
      <c r="BA89" t="str">
        <f t="shared" ca="1" si="57"/>
        <v>+</v>
      </c>
      <c r="BB89" s="7">
        <f t="shared" ca="1" si="58"/>
        <v>11</v>
      </c>
      <c r="BC89" s="6" t="str">
        <f t="shared" ca="1" si="59"/>
        <v>x</v>
      </c>
      <c r="BD89" t="str">
        <f t="shared" ca="1" si="60"/>
        <v>+</v>
      </c>
      <c r="BE89" s="8">
        <f t="shared" ca="1" si="61"/>
        <v>10</v>
      </c>
      <c r="BF89" t="s">
        <v>13</v>
      </c>
      <c r="BG89" t="s">
        <v>345</v>
      </c>
      <c r="BH89">
        <f t="shared" ca="1" si="64"/>
        <v>6800</v>
      </c>
    </row>
    <row r="90" spans="2:60" x14ac:dyDescent="0.55000000000000004">
      <c r="B90" s="27">
        <v>42</v>
      </c>
      <c r="C90" s="1" t="s">
        <v>5</v>
      </c>
      <c r="D90" s="51" t="s">
        <v>60</v>
      </c>
      <c r="E90" s="50" t="str">
        <f t="shared" ca="1" si="34"/>
        <v>m6800</v>
      </c>
      <c r="F90" s="50" t="str">
        <f t="shared" ca="1" si="75"/>
        <v>\\(\\quad x^2-10x+9= \\)</v>
      </c>
      <c r="G90" s="50" t="str">
        <f t="shared" ca="1" si="75"/>
        <v>\\(\\quad (x-1)(x-9) \\)</v>
      </c>
      <c r="H90" s="50" t="s">
        <v>62</v>
      </c>
      <c r="I90" s="89" t="str">
        <f t="shared" ca="1" si="36"/>
        <v>INSERT INTO math(tangen,question,answer,editor,date,count) VALUES('m6800','\\(\\quad x^2-10x+9= \\)','\\(\\quad (x-1)(x-9) \\)','harazono',NOW(),0);</v>
      </c>
      <c r="J90" s="1"/>
      <c r="K90" s="5" t="s">
        <v>251</v>
      </c>
      <c r="L90" t="str">
        <f t="shared" ca="1" si="76"/>
        <v>-10x+9</v>
      </c>
      <c r="M90" s="4" t="s">
        <v>13</v>
      </c>
      <c r="N90" t="str">
        <f t="shared" ca="1" si="77"/>
        <v>(x-1)(x-9)</v>
      </c>
      <c r="O90" t="str">
        <f t="shared" ca="1" si="78"/>
        <v/>
      </c>
      <c r="Q90" s="78" t="s">
        <v>229</v>
      </c>
      <c r="R90" t="str">
        <f t="shared" ca="1" si="62"/>
        <v>x^2-10x+9=</v>
      </c>
      <c r="S90" t="s">
        <v>230</v>
      </c>
      <c r="T90" s="78" t="s">
        <v>229</v>
      </c>
      <c r="U90" t="str">
        <f t="shared" ca="1" si="63"/>
        <v>(x-1)(x-9)</v>
      </c>
      <c r="V90" t="s">
        <v>230</v>
      </c>
      <c r="W90" t="str">
        <f t="shared" ca="1" si="42"/>
        <v>\\(\\quad x^2-10x+9= \\)</v>
      </c>
      <c r="X90" t="str">
        <f t="shared" ca="1" si="43"/>
        <v>\\(\\quad (x-1)(x-9) \\)</v>
      </c>
      <c r="AL90" s="20" t="str">
        <f t="shared" ca="1" si="44"/>
        <v>(x</v>
      </c>
      <c r="AM90" t="str">
        <f t="shared" ca="1" si="65"/>
        <v>-</v>
      </c>
      <c r="AN90">
        <f t="shared" ca="1" si="46"/>
        <v>1</v>
      </c>
      <c r="AO90" s="20" t="str">
        <f t="shared" ca="1" si="47"/>
        <v>)</v>
      </c>
      <c r="AP90" s="5" t="str">
        <f t="shared" ca="1" si="66"/>
        <v>(x</v>
      </c>
      <c r="AQ90" t="str">
        <f t="shared" ca="1" si="67"/>
        <v>-</v>
      </c>
      <c r="AR90">
        <f t="shared" ca="1" si="68"/>
        <v>9</v>
      </c>
      <c r="AS90" t="str">
        <f t="shared" ca="1" si="69"/>
        <v>)</v>
      </c>
      <c r="AT90" s="1">
        <f t="shared" ca="1" si="79"/>
        <v>-1</v>
      </c>
      <c r="AU90" s="1">
        <f t="shared" ca="1" si="79"/>
        <v>-9</v>
      </c>
      <c r="AV90" s="1">
        <f t="shared" ca="1" si="70"/>
        <v>-9</v>
      </c>
      <c r="AW90" s="8">
        <f t="shared" ca="1" si="71"/>
        <v>-10</v>
      </c>
      <c r="AX90" s="8">
        <f t="shared" ca="1" si="72"/>
        <v>9</v>
      </c>
      <c r="AY90" t="str">
        <f t="shared" ca="1" si="56"/>
        <v>(x-1)(x-9)</v>
      </c>
      <c r="BA90" t="str">
        <f t="shared" ca="1" si="57"/>
        <v>-</v>
      </c>
      <c r="BB90" s="7">
        <f t="shared" ca="1" si="58"/>
        <v>10</v>
      </c>
      <c r="BC90" s="6" t="str">
        <f t="shared" ca="1" si="59"/>
        <v>x</v>
      </c>
      <c r="BD90" t="str">
        <f t="shared" ca="1" si="60"/>
        <v>+</v>
      </c>
      <c r="BE90" s="8">
        <f t="shared" ca="1" si="61"/>
        <v>9</v>
      </c>
      <c r="BF90" t="s">
        <v>13</v>
      </c>
      <c r="BG90" t="s">
        <v>345</v>
      </c>
      <c r="BH90">
        <f t="shared" ca="1" si="64"/>
        <v>6800</v>
      </c>
    </row>
    <row r="91" spans="2:60" x14ac:dyDescent="0.55000000000000004">
      <c r="B91" s="27">
        <v>43</v>
      </c>
      <c r="C91" s="1" t="s">
        <v>5</v>
      </c>
      <c r="D91" s="51" t="s">
        <v>60</v>
      </c>
      <c r="E91" s="50" t="str">
        <f t="shared" ca="1" si="34"/>
        <v>m6800</v>
      </c>
      <c r="F91" s="50" t="str">
        <f t="shared" ca="1" si="75"/>
        <v>\\(\\quad x^2-x-42= \\)</v>
      </c>
      <c r="G91" s="50" t="str">
        <f t="shared" ca="1" si="75"/>
        <v>\\(\\quad (x-7)(x+6) \\)</v>
      </c>
      <c r="H91" s="50" t="s">
        <v>62</v>
      </c>
      <c r="I91" s="89" t="str">
        <f t="shared" ca="1" si="36"/>
        <v>INSERT INTO math(tangen,question,answer,editor,date,count) VALUES('m6800','\\(\\quad x^2-x-42= \\)','\\(\\quad (x-7)(x+6) \\)','harazono',NOW(),0);</v>
      </c>
      <c r="J91" s="1"/>
      <c r="K91" s="5" t="s">
        <v>251</v>
      </c>
      <c r="L91" t="str">
        <f t="shared" ca="1" si="76"/>
        <v>-x-42</v>
      </c>
      <c r="M91" s="4" t="s">
        <v>13</v>
      </c>
      <c r="N91" t="str">
        <f t="shared" ca="1" si="77"/>
        <v>(x-7)(x+6)</v>
      </c>
      <c r="O91" t="str">
        <f t="shared" ca="1" si="78"/>
        <v/>
      </c>
      <c r="Q91" s="78" t="s">
        <v>229</v>
      </c>
      <c r="R91" t="str">
        <f t="shared" ca="1" si="62"/>
        <v>x^2-x-42=</v>
      </c>
      <c r="S91" t="s">
        <v>230</v>
      </c>
      <c r="T91" s="78" t="s">
        <v>229</v>
      </c>
      <c r="U91" t="str">
        <f t="shared" ca="1" si="63"/>
        <v>(x-7)(x+6)</v>
      </c>
      <c r="V91" t="s">
        <v>230</v>
      </c>
      <c r="W91" t="str">
        <f t="shared" ca="1" si="42"/>
        <v>\\(\\quad x^2-x-42= \\)</v>
      </c>
      <c r="X91" t="str">
        <f t="shared" ca="1" si="43"/>
        <v>\\(\\quad (x-7)(x+6) \\)</v>
      </c>
      <c r="AL91" s="20" t="str">
        <f t="shared" ca="1" si="44"/>
        <v>(x</v>
      </c>
      <c r="AM91" t="str">
        <f t="shared" ca="1" si="65"/>
        <v>-</v>
      </c>
      <c r="AN91">
        <f t="shared" ca="1" si="46"/>
        <v>7</v>
      </c>
      <c r="AO91" s="20" t="str">
        <f t="shared" ca="1" si="47"/>
        <v>)</v>
      </c>
      <c r="AP91" s="5" t="str">
        <f t="shared" ca="1" si="66"/>
        <v>(x</v>
      </c>
      <c r="AQ91" t="str">
        <f t="shared" ca="1" si="67"/>
        <v>+</v>
      </c>
      <c r="AR91">
        <f t="shared" ca="1" si="68"/>
        <v>6</v>
      </c>
      <c r="AS91" t="str">
        <f t="shared" ca="1" si="69"/>
        <v>)</v>
      </c>
      <c r="AT91" s="1">
        <f t="shared" ca="1" si="79"/>
        <v>-7</v>
      </c>
      <c r="AU91" s="1">
        <f t="shared" ca="1" si="79"/>
        <v>6</v>
      </c>
      <c r="AV91" s="1">
        <f t="shared" ca="1" si="70"/>
        <v>6</v>
      </c>
      <c r="AW91" s="8">
        <f t="shared" ca="1" si="71"/>
        <v>-1</v>
      </c>
      <c r="AX91" s="8">
        <f t="shared" ca="1" si="72"/>
        <v>-42</v>
      </c>
      <c r="AY91" t="str">
        <f t="shared" ca="1" si="56"/>
        <v>(x-7)(x+6)</v>
      </c>
      <c r="BA91" t="str">
        <f t="shared" ca="1" si="57"/>
        <v>-</v>
      </c>
      <c r="BB91" s="7" t="str">
        <f t="shared" ca="1" si="58"/>
        <v/>
      </c>
      <c r="BC91" s="6" t="str">
        <f t="shared" ca="1" si="59"/>
        <v>x</v>
      </c>
      <c r="BD91" t="str">
        <f t="shared" ca="1" si="60"/>
        <v>-</v>
      </c>
      <c r="BE91" s="8">
        <f t="shared" ca="1" si="61"/>
        <v>42</v>
      </c>
      <c r="BF91" t="s">
        <v>13</v>
      </c>
      <c r="BG91" t="s">
        <v>345</v>
      </c>
      <c r="BH91">
        <f t="shared" ca="1" si="64"/>
        <v>6800</v>
      </c>
    </row>
    <row r="92" spans="2:60" x14ac:dyDescent="0.55000000000000004">
      <c r="B92" s="27">
        <v>44</v>
      </c>
      <c r="C92" s="1" t="s">
        <v>5</v>
      </c>
      <c r="D92" s="51" t="s">
        <v>60</v>
      </c>
      <c r="E92" s="50" t="str">
        <f t="shared" ca="1" si="34"/>
        <v>m6800</v>
      </c>
      <c r="F92" s="50" t="str">
        <f t="shared" ca="1" si="75"/>
        <v>\\(\\quad x^2-5x-14= \\)</v>
      </c>
      <c r="G92" s="50" t="str">
        <f t="shared" ca="1" si="75"/>
        <v>\\(\\quad (x-7)(x+2) \\)</v>
      </c>
      <c r="H92" s="50" t="s">
        <v>62</v>
      </c>
      <c r="I92" s="89" t="str">
        <f t="shared" ca="1" si="36"/>
        <v>INSERT INTO math(tangen,question,answer,editor,date,count) VALUES('m6800','\\(\\quad x^2-5x-14= \\)','\\(\\quad (x-7)(x+2) \\)','harazono',NOW(),0);</v>
      </c>
      <c r="J92" s="1"/>
      <c r="K92" s="5" t="s">
        <v>251</v>
      </c>
      <c r="L92" t="str">
        <f t="shared" ca="1" si="76"/>
        <v>-5x-14</v>
      </c>
      <c r="M92" s="4" t="s">
        <v>13</v>
      </c>
      <c r="N92" t="str">
        <f t="shared" ca="1" si="77"/>
        <v>(x-7)(x+2)</v>
      </c>
      <c r="O92" t="str">
        <f t="shared" ca="1" si="78"/>
        <v/>
      </c>
      <c r="Q92" s="78" t="s">
        <v>229</v>
      </c>
      <c r="R92" t="str">
        <f t="shared" ca="1" si="62"/>
        <v>x^2-5x-14=</v>
      </c>
      <c r="S92" t="s">
        <v>230</v>
      </c>
      <c r="T92" s="78" t="s">
        <v>229</v>
      </c>
      <c r="U92" t="str">
        <f t="shared" ca="1" si="63"/>
        <v>(x-7)(x+2)</v>
      </c>
      <c r="V92" t="s">
        <v>230</v>
      </c>
      <c r="W92" t="str">
        <f t="shared" ca="1" si="42"/>
        <v>\\(\\quad x^2-5x-14= \\)</v>
      </c>
      <c r="X92" t="str">
        <f t="shared" ca="1" si="43"/>
        <v>\\(\\quad (x-7)(x+2) \\)</v>
      </c>
      <c r="AL92" s="20" t="str">
        <f t="shared" ca="1" si="44"/>
        <v>(x</v>
      </c>
      <c r="AM92" t="str">
        <f t="shared" ca="1" si="65"/>
        <v>-</v>
      </c>
      <c r="AN92">
        <f t="shared" ca="1" si="46"/>
        <v>7</v>
      </c>
      <c r="AO92" s="20" t="str">
        <f t="shared" ca="1" si="47"/>
        <v>)</v>
      </c>
      <c r="AP92" s="5" t="str">
        <f t="shared" ca="1" si="66"/>
        <v>(x</v>
      </c>
      <c r="AQ92" t="str">
        <f t="shared" ca="1" si="67"/>
        <v>+</v>
      </c>
      <c r="AR92">
        <f t="shared" ca="1" si="68"/>
        <v>2</v>
      </c>
      <c r="AS92" t="str">
        <f t="shared" ca="1" si="69"/>
        <v>)</v>
      </c>
      <c r="AT92" s="1">
        <f t="shared" ca="1" si="79"/>
        <v>-7</v>
      </c>
      <c r="AU92" s="1">
        <f t="shared" ca="1" si="79"/>
        <v>2</v>
      </c>
      <c r="AV92" s="1">
        <f t="shared" ca="1" si="70"/>
        <v>2</v>
      </c>
      <c r="AW92" s="8">
        <f t="shared" ca="1" si="71"/>
        <v>-5</v>
      </c>
      <c r="AX92" s="8">
        <f t="shared" ca="1" si="72"/>
        <v>-14</v>
      </c>
      <c r="AY92" t="str">
        <f t="shared" ca="1" si="56"/>
        <v>(x-7)(x+2)</v>
      </c>
      <c r="BA92" t="str">
        <f t="shared" ca="1" si="57"/>
        <v>-</v>
      </c>
      <c r="BB92" s="7">
        <f t="shared" ca="1" si="58"/>
        <v>5</v>
      </c>
      <c r="BC92" s="6" t="str">
        <f t="shared" ca="1" si="59"/>
        <v>x</v>
      </c>
      <c r="BD92" t="str">
        <f t="shared" ca="1" si="60"/>
        <v>-</v>
      </c>
      <c r="BE92" s="8">
        <f t="shared" ca="1" si="61"/>
        <v>14</v>
      </c>
      <c r="BF92" t="s">
        <v>13</v>
      </c>
      <c r="BG92" t="s">
        <v>345</v>
      </c>
      <c r="BH92">
        <f t="shared" ca="1" si="64"/>
        <v>6800</v>
      </c>
    </row>
    <row r="93" spans="2:60" x14ac:dyDescent="0.55000000000000004">
      <c r="B93" s="27">
        <v>45</v>
      </c>
      <c r="C93" s="1" t="s">
        <v>5</v>
      </c>
      <c r="D93" s="51" t="s">
        <v>60</v>
      </c>
      <c r="E93" s="50" t="str">
        <f t="shared" ca="1" si="34"/>
        <v>m6800</v>
      </c>
      <c r="F93" s="50" t="str">
        <f t="shared" ca="1" si="75"/>
        <v>\\(\\quad x^2+8x+15= \\)</v>
      </c>
      <c r="G93" s="50" t="str">
        <f t="shared" ca="1" si="75"/>
        <v>\\(\\quad (x+5)(x+3) \\)</v>
      </c>
      <c r="H93" s="50" t="s">
        <v>62</v>
      </c>
      <c r="I93" s="89" t="str">
        <f t="shared" ca="1" si="36"/>
        <v>INSERT INTO math(tangen,question,answer,editor,date,count) VALUES('m6800','\\(\\quad x^2+8x+15= \\)','\\(\\quad (x+5)(x+3) \\)','harazono',NOW(),0);</v>
      </c>
      <c r="J93" s="1"/>
      <c r="K93" s="5" t="s">
        <v>251</v>
      </c>
      <c r="L93" t="str">
        <f t="shared" ca="1" si="76"/>
        <v>+8x+15</v>
      </c>
      <c r="M93" s="4" t="s">
        <v>13</v>
      </c>
      <c r="N93" t="str">
        <f t="shared" ca="1" si="77"/>
        <v>(x+5)(x+3)</v>
      </c>
      <c r="O93" t="str">
        <f t="shared" ca="1" si="78"/>
        <v/>
      </c>
      <c r="Q93" s="78" t="s">
        <v>229</v>
      </c>
      <c r="R93" t="str">
        <f t="shared" ca="1" si="62"/>
        <v>x^2+8x+15=</v>
      </c>
      <c r="S93" t="s">
        <v>230</v>
      </c>
      <c r="T93" s="78" t="s">
        <v>229</v>
      </c>
      <c r="U93" t="str">
        <f t="shared" ca="1" si="63"/>
        <v>(x+5)(x+3)</v>
      </c>
      <c r="V93" t="s">
        <v>230</v>
      </c>
      <c r="W93" t="str">
        <f t="shared" ca="1" si="42"/>
        <v>\\(\\quad x^2+8x+15= \\)</v>
      </c>
      <c r="X93" t="str">
        <f t="shared" ca="1" si="43"/>
        <v>\\(\\quad (x+5)(x+3) \\)</v>
      </c>
      <c r="AL93" s="20" t="str">
        <f t="shared" ca="1" si="44"/>
        <v>(x</v>
      </c>
      <c r="AM93" t="str">
        <f t="shared" ca="1" si="65"/>
        <v>+</v>
      </c>
      <c r="AN93">
        <f t="shared" ca="1" si="46"/>
        <v>5</v>
      </c>
      <c r="AO93" s="20" t="str">
        <f t="shared" ca="1" si="47"/>
        <v>)</v>
      </c>
      <c r="AP93" s="5" t="str">
        <f t="shared" ca="1" si="66"/>
        <v>(x</v>
      </c>
      <c r="AQ93" t="str">
        <f t="shared" ca="1" si="67"/>
        <v>+</v>
      </c>
      <c r="AR93">
        <f t="shared" ca="1" si="68"/>
        <v>3</v>
      </c>
      <c r="AS93" t="str">
        <f t="shared" ca="1" si="69"/>
        <v>)</v>
      </c>
      <c r="AT93" s="1">
        <f t="shared" ca="1" si="79"/>
        <v>5</v>
      </c>
      <c r="AU93" s="1">
        <f t="shared" ca="1" si="79"/>
        <v>3</v>
      </c>
      <c r="AV93" s="1">
        <f t="shared" ca="1" si="70"/>
        <v>3</v>
      </c>
      <c r="AW93" s="8">
        <f t="shared" ca="1" si="71"/>
        <v>8</v>
      </c>
      <c r="AX93" s="8">
        <f t="shared" ca="1" si="72"/>
        <v>15</v>
      </c>
      <c r="AY93" t="str">
        <f t="shared" ca="1" si="56"/>
        <v>(x+5)(x+3)</v>
      </c>
      <c r="BA93" t="str">
        <f t="shared" ca="1" si="57"/>
        <v>+</v>
      </c>
      <c r="BB93" s="7">
        <f t="shared" ca="1" si="58"/>
        <v>8</v>
      </c>
      <c r="BC93" s="6" t="str">
        <f t="shared" ca="1" si="59"/>
        <v>x</v>
      </c>
      <c r="BD93" t="str">
        <f t="shared" ca="1" si="60"/>
        <v>+</v>
      </c>
      <c r="BE93" s="8">
        <f t="shared" ca="1" si="61"/>
        <v>15</v>
      </c>
      <c r="BF93" t="s">
        <v>13</v>
      </c>
      <c r="BG93" t="s">
        <v>345</v>
      </c>
      <c r="BH93">
        <f t="shared" ca="1" si="64"/>
        <v>6800</v>
      </c>
    </row>
    <row r="94" spans="2:60" x14ac:dyDescent="0.55000000000000004">
      <c r="B94" s="27">
        <v>46</v>
      </c>
      <c r="C94" s="1" t="s">
        <v>5</v>
      </c>
      <c r="D94" s="51" t="s">
        <v>60</v>
      </c>
      <c r="E94" s="50" t="str">
        <f t="shared" ca="1" si="34"/>
        <v>m6800</v>
      </c>
      <c r="F94" s="50" t="str">
        <f t="shared" ca="1" si="75"/>
        <v>\\(\\quad x^2+4x-12= \\)</v>
      </c>
      <c r="G94" s="50" t="str">
        <f t="shared" ca="1" si="75"/>
        <v>\\(\\quad (x-2)(x+6) \\)</v>
      </c>
      <c r="H94" s="50" t="s">
        <v>62</v>
      </c>
      <c r="I94" s="89" t="str">
        <f t="shared" ca="1" si="36"/>
        <v>INSERT INTO math(tangen,question,answer,editor,date,count) VALUES('m6800','\\(\\quad x^2+4x-12= \\)','\\(\\quad (x-2)(x+6) \\)','harazono',NOW(),0);</v>
      </c>
      <c r="J94" s="1"/>
      <c r="K94" s="5" t="s">
        <v>251</v>
      </c>
      <c r="L94" t="str">
        <f t="shared" ca="1" si="76"/>
        <v>+4x-12</v>
      </c>
      <c r="M94" s="4" t="s">
        <v>13</v>
      </c>
      <c r="N94" t="str">
        <f t="shared" ca="1" si="77"/>
        <v>(x-2)(x+6)</v>
      </c>
      <c r="O94" t="str">
        <f t="shared" ca="1" si="78"/>
        <v/>
      </c>
      <c r="Q94" s="78" t="s">
        <v>229</v>
      </c>
      <c r="R94" t="str">
        <f t="shared" ca="1" si="62"/>
        <v>x^2+4x-12=</v>
      </c>
      <c r="S94" t="s">
        <v>230</v>
      </c>
      <c r="T94" s="78" t="s">
        <v>229</v>
      </c>
      <c r="U94" t="str">
        <f t="shared" ca="1" si="63"/>
        <v>(x-2)(x+6)</v>
      </c>
      <c r="V94" t="s">
        <v>230</v>
      </c>
      <c r="W94" t="str">
        <f t="shared" ca="1" si="42"/>
        <v>\\(\\quad x^2+4x-12= \\)</v>
      </c>
      <c r="X94" t="str">
        <f t="shared" ca="1" si="43"/>
        <v>\\(\\quad (x-2)(x+6) \\)</v>
      </c>
      <c r="AL94" s="20" t="str">
        <f t="shared" ca="1" si="44"/>
        <v>(x</v>
      </c>
      <c r="AM94" t="str">
        <f t="shared" ca="1" si="65"/>
        <v>-</v>
      </c>
      <c r="AN94">
        <f t="shared" ca="1" si="46"/>
        <v>2</v>
      </c>
      <c r="AO94" s="20" t="str">
        <f t="shared" ca="1" si="47"/>
        <v>)</v>
      </c>
      <c r="AP94" s="5" t="str">
        <f t="shared" ca="1" si="66"/>
        <v>(x</v>
      </c>
      <c r="AQ94" t="str">
        <f t="shared" ca="1" si="67"/>
        <v>+</v>
      </c>
      <c r="AR94">
        <f t="shared" ca="1" si="68"/>
        <v>6</v>
      </c>
      <c r="AS94" t="str">
        <f t="shared" ca="1" si="69"/>
        <v>)</v>
      </c>
      <c r="AT94" s="1">
        <f t="shared" ca="1" si="79"/>
        <v>-2</v>
      </c>
      <c r="AU94" s="1">
        <f t="shared" ca="1" si="79"/>
        <v>6</v>
      </c>
      <c r="AV94" s="1">
        <f t="shared" ca="1" si="70"/>
        <v>6</v>
      </c>
      <c r="AW94" s="8">
        <f t="shared" ca="1" si="71"/>
        <v>4</v>
      </c>
      <c r="AX94" s="8">
        <f t="shared" ca="1" si="72"/>
        <v>-12</v>
      </c>
      <c r="AY94" t="str">
        <f t="shared" ca="1" si="56"/>
        <v>(x-2)(x+6)</v>
      </c>
      <c r="BA94" t="str">
        <f t="shared" ca="1" si="57"/>
        <v>+</v>
      </c>
      <c r="BB94" s="7">
        <f t="shared" ca="1" si="58"/>
        <v>4</v>
      </c>
      <c r="BC94" s="6" t="str">
        <f t="shared" ca="1" si="59"/>
        <v>x</v>
      </c>
      <c r="BD94" t="str">
        <f t="shared" ca="1" si="60"/>
        <v>-</v>
      </c>
      <c r="BE94" s="8">
        <f t="shared" ca="1" si="61"/>
        <v>12</v>
      </c>
      <c r="BF94" t="s">
        <v>13</v>
      </c>
      <c r="BG94" t="s">
        <v>345</v>
      </c>
      <c r="BH94">
        <f t="shared" ca="1" si="64"/>
        <v>6800</v>
      </c>
    </row>
    <row r="95" spans="2:60" x14ac:dyDescent="0.55000000000000004">
      <c r="B95" s="27">
        <v>47</v>
      </c>
      <c r="C95" s="1" t="s">
        <v>5</v>
      </c>
      <c r="D95" s="51" t="s">
        <v>60</v>
      </c>
      <c r="E95" s="50" t="str">
        <f t="shared" ca="1" si="34"/>
        <v>m6800</v>
      </c>
      <c r="F95" s="50" t="str">
        <f t="shared" ca="1" si="75"/>
        <v>\\(\\quad x^2-17x+72= \\)</v>
      </c>
      <c r="G95" s="50" t="str">
        <f t="shared" ca="1" si="75"/>
        <v>\\(\\quad (x-8)(x-9) \\)</v>
      </c>
      <c r="H95" s="50" t="s">
        <v>62</v>
      </c>
      <c r="I95" s="89" t="str">
        <f t="shared" ca="1" si="36"/>
        <v>INSERT INTO math(tangen,question,answer,editor,date,count) VALUES('m6800','\\(\\quad x^2-17x+72= \\)','\\(\\quad (x-8)(x-9) \\)','harazono',NOW(),0);</v>
      </c>
      <c r="J95" s="1"/>
      <c r="K95" s="5" t="s">
        <v>251</v>
      </c>
      <c r="L95" t="str">
        <f t="shared" ca="1" si="76"/>
        <v>-17x+72</v>
      </c>
      <c r="M95" s="4" t="s">
        <v>13</v>
      </c>
      <c r="N95" t="str">
        <f t="shared" ca="1" si="77"/>
        <v>(x-8)(x-9)</v>
      </c>
      <c r="O95" t="str">
        <f t="shared" ca="1" si="78"/>
        <v/>
      </c>
      <c r="Q95" s="78" t="s">
        <v>229</v>
      </c>
      <c r="R95" t="str">
        <f t="shared" ca="1" si="62"/>
        <v>x^2-17x+72=</v>
      </c>
      <c r="S95" t="s">
        <v>230</v>
      </c>
      <c r="T95" s="78" t="s">
        <v>229</v>
      </c>
      <c r="U95" t="str">
        <f t="shared" ca="1" si="63"/>
        <v>(x-8)(x-9)</v>
      </c>
      <c r="V95" t="s">
        <v>230</v>
      </c>
      <c r="W95" t="str">
        <f t="shared" ca="1" si="42"/>
        <v>\\(\\quad x^2-17x+72= \\)</v>
      </c>
      <c r="X95" t="str">
        <f t="shared" ca="1" si="43"/>
        <v>\\(\\quad (x-8)(x-9) \\)</v>
      </c>
      <c r="AL95" s="20" t="str">
        <f t="shared" ca="1" si="44"/>
        <v>(x</v>
      </c>
      <c r="AM95" t="str">
        <f t="shared" ca="1" si="65"/>
        <v>-</v>
      </c>
      <c r="AN95">
        <f t="shared" ca="1" si="46"/>
        <v>8</v>
      </c>
      <c r="AO95" s="20" t="str">
        <f t="shared" ca="1" si="47"/>
        <v>)</v>
      </c>
      <c r="AP95" s="5" t="str">
        <f t="shared" ca="1" si="66"/>
        <v>(x</v>
      </c>
      <c r="AQ95" t="str">
        <f t="shared" ca="1" si="67"/>
        <v>-</v>
      </c>
      <c r="AR95">
        <f t="shared" ca="1" si="68"/>
        <v>9</v>
      </c>
      <c r="AS95" t="str">
        <f t="shared" ca="1" si="69"/>
        <v>)</v>
      </c>
      <c r="AT95" s="1">
        <f t="shared" ca="1" si="79"/>
        <v>-8</v>
      </c>
      <c r="AU95" s="1">
        <f t="shared" ca="1" si="79"/>
        <v>-9</v>
      </c>
      <c r="AV95" s="1">
        <f t="shared" ca="1" si="70"/>
        <v>-9</v>
      </c>
      <c r="AW95" s="8">
        <f t="shared" ca="1" si="71"/>
        <v>-17</v>
      </c>
      <c r="AX95" s="8">
        <f t="shared" ca="1" si="72"/>
        <v>72</v>
      </c>
      <c r="AY95" t="str">
        <f t="shared" ca="1" si="56"/>
        <v>(x-8)(x-9)</v>
      </c>
      <c r="BA95" t="str">
        <f t="shared" ca="1" si="57"/>
        <v>-</v>
      </c>
      <c r="BB95" s="7">
        <f t="shared" ca="1" si="58"/>
        <v>17</v>
      </c>
      <c r="BC95" s="6" t="str">
        <f t="shared" ca="1" si="59"/>
        <v>x</v>
      </c>
      <c r="BD95" t="str">
        <f t="shared" ca="1" si="60"/>
        <v>+</v>
      </c>
      <c r="BE95" s="8">
        <f t="shared" ca="1" si="61"/>
        <v>72</v>
      </c>
      <c r="BF95" t="s">
        <v>13</v>
      </c>
      <c r="BG95" t="s">
        <v>345</v>
      </c>
      <c r="BH95">
        <f t="shared" ca="1" si="64"/>
        <v>6800</v>
      </c>
    </row>
    <row r="96" spans="2:60" x14ac:dyDescent="0.55000000000000004">
      <c r="B96" s="27">
        <v>48</v>
      </c>
      <c r="C96" s="1" t="s">
        <v>5</v>
      </c>
      <c r="D96" s="51" t="s">
        <v>60</v>
      </c>
      <c r="E96" s="50" t="str">
        <f t="shared" ca="1" si="34"/>
        <v>m6800</v>
      </c>
      <c r="F96" s="50" t="str">
        <f t="shared" ca="1" si="75"/>
        <v>\\(\\quad x^2-x-30= \\)</v>
      </c>
      <c r="G96" s="50" t="str">
        <f t="shared" ca="1" si="75"/>
        <v>\\(\\quad (x+5)(x-6) \\)</v>
      </c>
      <c r="H96" s="50" t="s">
        <v>62</v>
      </c>
      <c r="I96" s="89" t="str">
        <f t="shared" ca="1" si="36"/>
        <v>INSERT INTO math(tangen,question,answer,editor,date,count) VALUES('m6800','\\(\\quad x^2-x-30= \\)','\\(\\quad (x+5)(x-6) \\)','harazono',NOW(),0);</v>
      </c>
      <c r="J96" s="1"/>
      <c r="K96" s="5" t="s">
        <v>251</v>
      </c>
      <c r="L96" t="str">
        <f t="shared" ca="1" si="76"/>
        <v>-x-30</v>
      </c>
      <c r="M96" s="4" t="s">
        <v>13</v>
      </c>
      <c r="N96" t="str">
        <f t="shared" ca="1" si="77"/>
        <v>(x+5)(x-6)</v>
      </c>
      <c r="O96" t="str">
        <f t="shared" ca="1" si="78"/>
        <v/>
      </c>
      <c r="Q96" s="78" t="s">
        <v>229</v>
      </c>
      <c r="R96" t="str">
        <f t="shared" ca="1" si="62"/>
        <v>x^2-x-30=</v>
      </c>
      <c r="S96" t="s">
        <v>230</v>
      </c>
      <c r="T96" s="78" t="s">
        <v>229</v>
      </c>
      <c r="U96" t="str">
        <f t="shared" ca="1" si="63"/>
        <v>(x+5)(x-6)</v>
      </c>
      <c r="V96" t="s">
        <v>230</v>
      </c>
      <c r="W96" t="str">
        <f t="shared" ca="1" si="42"/>
        <v>\\(\\quad x^2-x-30= \\)</v>
      </c>
      <c r="X96" t="str">
        <f t="shared" ca="1" si="43"/>
        <v>\\(\\quad (x+5)(x-6) \\)</v>
      </c>
      <c r="AL96" s="20" t="str">
        <f t="shared" ca="1" si="44"/>
        <v>(x</v>
      </c>
      <c r="AM96" t="str">
        <f t="shared" ca="1" si="65"/>
        <v>+</v>
      </c>
      <c r="AN96">
        <f t="shared" ca="1" si="46"/>
        <v>5</v>
      </c>
      <c r="AO96" s="20" t="str">
        <f t="shared" ca="1" si="47"/>
        <v>)</v>
      </c>
      <c r="AP96" s="5" t="str">
        <f t="shared" ca="1" si="66"/>
        <v>(x</v>
      </c>
      <c r="AQ96" t="str">
        <f t="shared" ca="1" si="67"/>
        <v>-</v>
      </c>
      <c r="AR96">
        <f t="shared" ca="1" si="68"/>
        <v>6</v>
      </c>
      <c r="AS96" t="str">
        <f t="shared" ca="1" si="69"/>
        <v>)</v>
      </c>
      <c r="AT96" s="1">
        <f t="shared" ca="1" si="79"/>
        <v>5</v>
      </c>
      <c r="AU96" s="1">
        <f t="shared" ca="1" si="79"/>
        <v>-6</v>
      </c>
      <c r="AV96" s="1">
        <f t="shared" ca="1" si="70"/>
        <v>-6</v>
      </c>
      <c r="AW96" s="8">
        <f t="shared" ca="1" si="71"/>
        <v>-1</v>
      </c>
      <c r="AX96" s="8">
        <f t="shared" ca="1" si="72"/>
        <v>-30</v>
      </c>
      <c r="AY96" t="str">
        <f t="shared" ca="1" si="56"/>
        <v>(x+5)(x-6)</v>
      </c>
      <c r="BA96" t="str">
        <f t="shared" ca="1" si="57"/>
        <v>-</v>
      </c>
      <c r="BB96" s="7" t="str">
        <f t="shared" ca="1" si="58"/>
        <v/>
      </c>
      <c r="BC96" s="6" t="str">
        <f t="shared" ca="1" si="59"/>
        <v>x</v>
      </c>
      <c r="BD96" t="str">
        <f t="shared" ca="1" si="60"/>
        <v>-</v>
      </c>
      <c r="BE96" s="8">
        <f t="shared" ca="1" si="61"/>
        <v>30</v>
      </c>
      <c r="BF96" t="s">
        <v>13</v>
      </c>
      <c r="BG96" t="s">
        <v>345</v>
      </c>
      <c r="BH96">
        <f t="shared" ca="1" si="64"/>
        <v>6800</v>
      </c>
    </row>
    <row r="97" spans="2:60" x14ac:dyDescent="0.55000000000000004">
      <c r="B97" s="27">
        <v>49</v>
      </c>
      <c r="C97" s="1" t="s">
        <v>5</v>
      </c>
      <c r="D97" s="51" t="s">
        <v>60</v>
      </c>
      <c r="E97" s="50" t="str">
        <f t="shared" ca="1" si="34"/>
        <v>m6800</v>
      </c>
      <c r="F97" s="50" t="str">
        <f t="shared" ca="1" si="75"/>
        <v>\\(\\quad x^2-4x-60= \\)</v>
      </c>
      <c r="G97" s="50" t="str">
        <f t="shared" ca="1" si="75"/>
        <v>\\(\\quad (x-10)(x+6) \\)</v>
      </c>
      <c r="H97" s="50" t="s">
        <v>62</v>
      </c>
      <c r="I97" s="89" t="str">
        <f t="shared" ca="1" si="36"/>
        <v>INSERT INTO math(tangen,question,answer,editor,date,count) VALUES('m6800','\\(\\quad x^2-4x-60= \\)','\\(\\quad (x-10)(x+6) \\)','harazono',NOW(),0);</v>
      </c>
      <c r="J97" s="1"/>
      <c r="K97" s="5" t="s">
        <v>251</v>
      </c>
      <c r="L97" t="str">
        <f t="shared" ca="1" si="76"/>
        <v>-4x-60</v>
      </c>
      <c r="M97" s="4" t="s">
        <v>13</v>
      </c>
      <c r="N97" t="str">
        <f t="shared" ca="1" si="77"/>
        <v>(x-10)(x+6)</v>
      </c>
      <c r="O97" t="str">
        <f t="shared" ca="1" si="78"/>
        <v/>
      </c>
      <c r="Q97" s="78" t="s">
        <v>229</v>
      </c>
      <c r="R97" t="str">
        <f t="shared" ca="1" si="62"/>
        <v>x^2-4x-60=</v>
      </c>
      <c r="S97" t="s">
        <v>230</v>
      </c>
      <c r="T97" s="78" t="s">
        <v>229</v>
      </c>
      <c r="U97" t="str">
        <f t="shared" ca="1" si="63"/>
        <v>(x-10)(x+6)</v>
      </c>
      <c r="V97" t="s">
        <v>230</v>
      </c>
      <c r="W97" t="str">
        <f t="shared" ca="1" si="42"/>
        <v>\\(\\quad x^2-4x-60= \\)</v>
      </c>
      <c r="X97" t="str">
        <f t="shared" ca="1" si="43"/>
        <v>\\(\\quad (x-10)(x+6) \\)</v>
      </c>
      <c r="AL97" s="20" t="str">
        <f t="shared" ca="1" si="44"/>
        <v>(x</v>
      </c>
      <c r="AM97" t="str">
        <f t="shared" ca="1" si="65"/>
        <v>-</v>
      </c>
      <c r="AN97">
        <f t="shared" ca="1" si="46"/>
        <v>10</v>
      </c>
      <c r="AO97" s="20" t="str">
        <f t="shared" ca="1" si="47"/>
        <v>)</v>
      </c>
      <c r="AP97" s="5" t="str">
        <f t="shared" ca="1" si="66"/>
        <v>(x</v>
      </c>
      <c r="AQ97" t="str">
        <f t="shared" ca="1" si="67"/>
        <v>+</v>
      </c>
      <c r="AR97">
        <f t="shared" ca="1" si="68"/>
        <v>6</v>
      </c>
      <c r="AS97" t="str">
        <f t="shared" ca="1" si="69"/>
        <v>)</v>
      </c>
      <c r="AT97" s="1">
        <f t="shared" ref="AT97:AU151" ca="1" si="80">RANDBETWEEN(-10,10)</f>
        <v>-10</v>
      </c>
      <c r="AU97" s="1">
        <f t="shared" ca="1" si="80"/>
        <v>6</v>
      </c>
      <c r="AV97" s="1">
        <f t="shared" ca="1" si="70"/>
        <v>6</v>
      </c>
      <c r="AW97" s="8">
        <f t="shared" ca="1" si="71"/>
        <v>-4</v>
      </c>
      <c r="AX97" s="8">
        <f t="shared" ca="1" si="72"/>
        <v>-60</v>
      </c>
      <c r="AY97" t="str">
        <f t="shared" ca="1" si="56"/>
        <v>(x-10)(x+6)</v>
      </c>
      <c r="BA97" t="str">
        <f t="shared" ca="1" si="57"/>
        <v>-</v>
      </c>
      <c r="BB97" s="7">
        <f t="shared" ca="1" si="58"/>
        <v>4</v>
      </c>
      <c r="BC97" s="6" t="str">
        <f t="shared" ca="1" si="59"/>
        <v>x</v>
      </c>
      <c r="BD97" t="str">
        <f t="shared" ca="1" si="60"/>
        <v>-</v>
      </c>
      <c r="BE97" s="8">
        <f t="shared" ca="1" si="61"/>
        <v>60</v>
      </c>
      <c r="BF97" t="s">
        <v>13</v>
      </c>
      <c r="BG97" t="s">
        <v>345</v>
      </c>
      <c r="BH97">
        <f t="shared" ca="1" si="64"/>
        <v>6800</v>
      </c>
    </row>
    <row r="98" spans="2:60" x14ac:dyDescent="0.55000000000000004">
      <c r="B98" s="27">
        <v>50</v>
      </c>
      <c r="C98" s="1" t="s">
        <v>5</v>
      </c>
      <c r="D98" s="51" t="s">
        <v>60</v>
      </c>
      <c r="E98" s="50" t="str">
        <f t="shared" ca="1" si="34"/>
        <v>m6800</v>
      </c>
      <c r="F98" s="50" t="str">
        <f t="shared" ca="1" si="75"/>
        <v>\\(\\quad x^2-3x-28= \\)</v>
      </c>
      <c r="G98" s="50" t="str">
        <f t="shared" ca="1" si="75"/>
        <v>\\(\\quad (x-7)(x+4) \\)</v>
      </c>
      <c r="H98" s="50" t="s">
        <v>62</v>
      </c>
      <c r="I98" s="89" t="str">
        <f t="shared" ca="1" si="36"/>
        <v>INSERT INTO math(tangen,question,answer,editor,date,count) VALUES('m6800','\\(\\quad x^2-3x-28= \\)','\\(\\quad (x-7)(x+4) \\)','harazono',NOW(),0);</v>
      </c>
      <c r="J98" s="1"/>
      <c r="K98" s="5" t="s">
        <v>251</v>
      </c>
      <c r="L98" t="str">
        <f t="shared" ca="1" si="76"/>
        <v>-3x-28</v>
      </c>
      <c r="M98" s="4" t="s">
        <v>13</v>
      </c>
      <c r="N98" t="str">
        <f t="shared" ca="1" si="77"/>
        <v>(x-7)(x+4)</v>
      </c>
      <c r="O98" t="str">
        <f t="shared" ca="1" si="78"/>
        <v/>
      </c>
      <c r="Q98" s="78" t="s">
        <v>229</v>
      </c>
      <c r="R98" t="str">
        <f t="shared" ca="1" si="62"/>
        <v>x^2-3x-28=</v>
      </c>
      <c r="S98" t="s">
        <v>230</v>
      </c>
      <c r="T98" s="78" t="s">
        <v>229</v>
      </c>
      <c r="U98" t="str">
        <f t="shared" ca="1" si="63"/>
        <v>(x-7)(x+4)</v>
      </c>
      <c r="V98" t="s">
        <v>230</v>
      </c>
      <c r="W98" t="str">
        <f t="shared" ca="1" si="42"/>
        <v>\\(\\quad x^2-3x-28= \\)</v>
      </c>
      <c r="X98" t="str">
        <f t="shared" ca="1" si="43"/>
        <v>\\(\\quad (x-7)(x+4) \\)</v>
      </c>
      <c r="AL98" s="20" t="str">
        <f t="shared" ca="1" si="44"/>
        <v>(x</v>
      </c>
      <c r="AM98" t="str">
        <f t="shared" ca="1" si="65"/>
        <v>-</v>
      </c>
      <c r="AN98">
        <f t="shared" ca="1" si="46"/>
        <v>7</v>
      </c>
      <c r="AO98" s="20" t="str">
        <f t="shared" ca="1" si="47"/>
        <v>)</v>
      </c>
      <c r="AP98" s="5" t="str">
        <f t="shared" ca="1" si="66"/>
        <v>(x</v>
      </c>
      <c r="AQ98" t="str">
        <f t="shared" ca="1" si="67"/>
        <v>+</v>
      </c>
      <c r="AR98">
        <f t="shared" ca="1" si="68"/>
        <v>4</v>
      </c>
      <c r="AS98" t="str">
        <f t="shared" ca="1" si="69"/>
        <v>)</v>
      </c>
      <c r="AT98" s="1">
        <f t="shared" ca="1" si="80"/>
        <v>-7</v>
      </c>
      <c r="AU98" s="1">
        <f t="shared" ca="1" si="80"/>
        <v>4</v>
      </c>
      <c r="AV98" s="1">
        <f t="shared" ca="1" si="70"/>
        <v>4</v>
      </c>
      <c r="AW98" s="8">
        <f t="shared" ca="1" si="71"/>
        <v>-3</v>
      </c>
      <c r="AX98" s="8">
        <f t="shared" ca="1" si="72"/>
        <v>-28</v>
      </c>
      <c r="AY98" t="str">
        <f t="shared" ca="1" si="56"/>
        <v>(x-7)(x+4)</v>
      </c>
      <c r="BA98" t="str">
        <f t="shared" ca="1" si="57"/>
        <v>-</v>
      </c>
      <c r="BB98" s="7">
        <f t="shared" ca="1" si="58"/>
        <v>3</v>
      </c>
      <c r="BC98" s="6" t="str">
        <f t="shared" ca="1" si="59"/>
        <v>x</v>
      </c>
      <c r="BD98" t="str">
        <f t="shared" ca="1" si="60"/>
        <v>-</v>
      </c>
      <c r="BE98" s="8">
        <f t="shared" ca="1" si="61"/>
        <v>28</v>
      </c>
      <c r="BF98" t="s">
        <v>13</v>
      </c>
      <c r="BG98" t="s">
        <v>345</v>
      </c>
      <c r="BH98">
        <f t="shared" ca="1" si="64"/>
        <v>6800</v>
      </c>
    </row>
    <row r="99" spans="2:60" x14ac:dyDescent="0.55000000000000004">
      <c r="B99" s="27">
        <v>51</v>
      </c>
      <c r="C99" s="1" t="s">
        <v>5</v>
      </c>
      <c r="D99" s="51" t="s">
        <v>60</v>
      </c>
      <c r="E99" s="50" t="str">
        <f t="shared" ca="1" si="34"/>
        <v>m6800</v>
      </c>
      <c r="F99" s="50" t="str">
        <f t="shared" ca="1" si="75"/>
        <v>\\(\\quad x^2+6x-16= \\)</v>
      </c>
      <c r="G99" s="50" t="str">
        <f t="shared" ca="1" si="75"/>
        <v>\\(\\quad (x-2)(x+8) \\)</v>
      </c>
      <c r="H99" s="50" t="s">
        <v>62</v>
      </c>
      <c r="I99" s="89" t="str">
        <f t="shared" ca="1" si="36"/>
        <v>INSERT INTO math(tangen,question,answer,editor,date,count) VALUES('m6800','\\(\\quad x^2+6x-16= \\)','\\(\\quad (x-2)(x+8) \\)','harazono',NOW(),0);</v>
      </c>
      <c r="J99" s="1"/>
      <c r="K99" s="5" t="s">
        <v>251</v>
      </c>
      <c r="L99" t="str">
        <f t="shared" ca="1" si="76"/>
        <v>+6x-16</v>
      </c>
      <c r="M99" s="4" t="s">
        <v>13</v>
      </c>
      <c r="N99" t="str">
        <f t="shared" ca="1" si="77"/>
        <v>(x-2)(x+8)</v>
      </c>
      <c r="O99" t="str">
        <f t="shared" ca="1" si="78"/>
        <v/>
      </c>
      <c r="Q99" s="78" t="s">
        <v>229</v>
      </c>
      <c r="R99" t="str">
        <f t="shared" ca="1" si="62"/>
        <v>x^2+6x-16=</v>
      </c>
      <c r="S99" t="s">
        <v>230</v>
      </c>
      <c r="T99" s="78" t="s">
        <v>229</v>
      </c>
      <c r="U99" t="str">
        <f t="shared" ca="1" si="63"/>
        <v>(x-2)(x+8)</v>
      </c>
      <c r="V99" t="s">
        <v>230</v>
      </c>
      <c r="W99" t="str">
        <f t="shared" ca="1" si="42"/>
        <v>\\(\\quad x^2+6x-16= \\)</v>
      </c>
      <c r="X99" t="str">
        <f t="shared" ca="1" si="43"/>
        <v>\\(\\quad (x-2)(x+8) \\)</v>
      </c>
      <c r="AL99" s="20" t="str">
        <f t="shared" ca="1" si="44"/>
        <v>(x</v>
      </c>
      <c r="AM99" t="str">
        <f t="shared" ca="1" si="65"/>
        <v>-</v>
      </c>
      <c r="AN99">
        <f t="shared" ca="1" si="46"/>
        <v>2</v>
      </c>
      <c r="AO99" s="20" t="str">
        <f t="shared" ca="1" si="47"/>
        <v>)</v>
      </c>
      <c r="AP99" s="5" t="str">
        <f t="shared" ca="1" si="66"/>
        <v>(x</v>
      </c>
      <c r="AQ99" t="str">
        <f t="shared" ca="1" si="67"/>
        <v>+</v>
      </c>
      <c r="AR99">
        <f t="shared" ca="1" si="68"/>
        <v>8</v>
      </c>
      <c r="AS99" t="str">
        <f t="shared" ca="1" si="69"/>
        <v>)</v>
      </c>
      <c r="AT99" s="1">
        <f t="shared" ca="1" si="80"/>
        <v>-2</v>
      </c>
      <c r="AU99" s="1">
        <f t="shared" ca="1" si="80"/>
        <v>8</v>
      </c>
      <c r="AV99" s="1">
        <f t="shared" ca="1" si="70"/>
        <v>8</v>
      </c>
      <c r="AW99" s="8">
        <f t="shared" ca="1" si="71"/>
        <v>6</v>
      </c>
      <c r="AX99" s="8">
        <f t="shared" ca="1" si="72"/>
        <v>-16</v>
      </c>
      <c r="AY99" t="str">
        <f t="shared" ca="1" si="56"/>
        <v>(x-2)(x+8)</v>
      </c>
      <c r="BA99" t="str">
        <f t="shared" ca="1" si="57"/>
        <v>+</v>
      </c>
      <c r="BB99" s="7">
        <f t="shared" ca="1" si="58"/>
        <v>6</v>
      </c>
      <c r="BC99" s="6" t="str">
        <f t="shared" ca="1" si="59"/>
        <v>x</v>
      </c>
      <c r="BD99" t="str">
        <f t="shared" ca="1" si="60"/>
        <v>-</v>
      </c>
      <c r="BE99" s="8">
        <f t="shared" ca="1" si="61"/>
        <v>16</v>
      </c>
      <c r="BF99" t="s">
        <v>13</v>
      </c>
      <c r="BG99" t="s">
        <v>345</v>
      </c>
      <c r="BH99">
        <f t="shared" ca="1" si="64"/>
        <v>6800</v>
      </c>
    </row>
    <row r="100" spans="2:60" x14ac:dyDescent="0.55000000000000004">
      <c r="B100" s="27">
        <v>52</v>
      </c>
      <c r="C100" s="1" t="s">
        <v>5</v>
      </c>
      <c r="D100" s="51" t="s">
        <v>60</v>
      </c>
      <c r="E100" s="50" t="str">
        <f t="shared" ca="1" si="34"/>
        <v>m6800</v>
      </c>
      <c r="F100" s="50" t="str">
        <f t="shared" ca="1" si="75"/>
        <v>\\(\\quad x^2-x-20= \\)</v>
      </c>
      <c r="G100" s="50" t="str">
        <f t="shared" ca="1" si="75"/>
        <v>\\(\\quad (x-5)(x+4) \\)</v>
      </c>
      <c r="H100" s="50" t="s">
        <v>62</v>
      </c>
      <c r="I100" s="89" t="str">
        <f t="shared" ca="1" si="36"/>
        <v>INSERT INTO math(tangen,question,answer,editor,date,count) VALUES('m6800','\\(\\quad x^2-x-20= \\)','\\(\\quad (x-5)(x+4) \\)','harazono',NOW(),0);</v>
      </c>
      <c r="J100" s="1"/>
      <c r="K100" s="5" t="s">
        <v>251</v>
      </c>
      <c r="L100" t="str">
        <f t="shared" ca="1" si="76"/>
        <v>-x-20</v>
      </c>
      <c r="M100" s="4" t="s">
        <v>13</v>
      </c>
      <c r="N100" t="str">
        <f t="shared" ca="1" si="77"/>
        <v>(x-5)(x+4)</v>
      </c>
      <c r="O100" t="str">
        <f t="shared" ca="1" si="78"/>
        <v/>
      </c>
      <c r="Q100" s="78" t="s">
        <v>229</v>
      </c>
      <c r="R100" t="str">
        <f t="shared" ca="1" si="62"/>
        <v>x^2-x-20=</v>
      </c>
      <c r="S100" t="s">
        <v>230</v>
      </c>
      <c r="T100" s="78" t="s">
        <v>229</v>
      </c>
      <c r="U100" t="str">
        <f t="shared" ca="1" si="63"/>
        <v>(x-5)(x+4)</v>
      </c>
      <c r="V100" t="s">
        <v>230</v>
      </c>
      <c r="W100" t="str">
        <f t="shared" ca="1" si="42"/>
        <v>\\(\\quad x^2-x-20= \\)</v>
      </c>
      <c r="X100" t="str">
        <f t="shared" ca="1" si="43"/>
        <v>\\(\\quad (x-5)(x+4) \\)</v>
      </c>
      <c r="AL100" s="20" t="str">
        <f t="shared" ca="1" si="44"/>
        <v>(x</v>
      </c>
      <c r="AM100" t="str">
        <f t="shared" ca="1" si="65"/>
        <v>-</v>
      </c>
      <c r="AN100">
        <f t="shared" ca="1" si="46"/>
        <v>5</v>
      </c>
      <c r="AO100" s="20" t="str">
        <f t="shared" ca="1" si="47"/>
        <v>)</v>
      </c>
      <c r="AP100" s="5" t="str">
        <f t="shared" ca="1" si="66"/>
        <v>(x</v>
      </c>
      <c r="AQ100" t="str">
        <f t="shared" ca="1" si="67"/>
        <v>+</v>
      </c>
      <c r="AR100">
        <f t="shared" ca="1" si="68"/>
        <v>4</v>
      </c>
      <c r="AS100" t="str">
        <f t="shared" ca="1" si="69"/>
        <v>)</v>
      </c>
      <c r="AT100" s="1">
        <f t="shared" ca="1" si="80"/>
        <v>-5</v>
      </c>
      <c r="AU100" s="1">
        <f t="shared" ca="1" si="80"/>
        <v>4</v>
      </c>
      <c r="AV100" s="1">
        <f t="shared" ca="1" si="70"/>
        <v>4</v>
      </c>
      <c r="AW100" s="8">
        <f t="shared" ca="1" si="71"/>
        <v>-1</v>
      </c>
      <c r="AX100" s="8">
        <f t="shared" ca="1" si="72"/>
        <v>-20</v>
      </c>
      <c r="AY100" t="str">
        <f t="shared" ca="1" si="56"/>
        <v>(x-5)(x+4)</v>
      </c>
      <c r="BA100" t="str">
        <f t="shared" ca="1" si="57"/>
        <v>-</v>
      </c>
      <c r="BB100" s="7" t="str">
        <f t="shared" ca="1" si="58"/>
        <v/>
      </c>
      <c r="BC100" s="6" t="str">
        <f t="shared" ca="1" si="59"/>
        <v>x</v>
      </c>
      <c r="BD100" t="str">
        <f t="shared" ca="1" si="60"/>
        <v>-</v>
      </c>
      <c r="BE100" s="8">
        <f t="shared" ca="1" si="61"/>
        <v>20</v>
      </c>
      <c r="BF100" t="s">
        <v>13</v>
      </c>
      <c r="BG100" t="s">
        <v>345</v>
      </c>
      <c r="BH100">
        <f t="shared" ca="1" si="64"/>
        <v>6800</v>
      </c>
    </row>
    <row r="101" spans="2:60" x14ac:dyDescent="0.55000000000000004">
      <c r="B101" s="27">
        <v>53</v>
      </c>
      <c r="C101" s="1" t="s">
        <v>5</v>
      </c>
      <c r="D101" s="51" t="s">
        <v>60</v>
      </c>
      <c r="E101" s="50" t="str">
        <f t="shared" ca="1" si="34"/>
        <v>m6800</v>
      </c>
      <c r="F101" s="50" t="str">
        <f t="shared" ca="1" si="75"/>
        <v>\\(\\quad x^2-4x-32= \\)</v>
      </c>
      <c r="G101" s="50" t="str">
        <f t="shared" ca="1" si="75"/>
        <v>\\(\\quad (x+4)(x-8) \\)</v>
      </c>
      <c r="H101" s="50" t="s">
        <v>62</v>
      </c>
      <c r="I101" s="89" t="str">
        <f t="shared" ca="1" si="36"/>
        <v>INSERT INTO math(tangen,question,answer,editor,date,count) VALUES('m6800','\\(\\quad x^2-4x-32= \\)','\\(\\quad (x+4)(x-8) \\)','harazono',NOW(),0);</v>
      </c>
      <c r="J101" s="1"/>
      <c r="K101" s="5" t="s">
        <v>251</v>
      </c>
      <c r="L101" t="str">
        <f t="shared" ca="1" si="76"/>
        <v>-4x-32</v>
      </c>
      <c r="M101" s="4" t="s">
        <v>13</v>
      </c>
      <c r="N101" t="str">
        <f t="shared" ca="1" si="77"/>
        <v>(x+4)(x-8)</v>
      </c>
      <c r="O101" t="str">
        <f t="shared" ca="1" si="78"/>
        <v/>
      </c>
      <c r="Q101" s="78" t="s">
        <v>229</v>
      </c>
      <c r="R101" t="str">
        <f t="shared" ca="1" si="62"/>
        <v>x^2-4x-32=</v>
      </c>
      <c r="S101" t="s">
        <v>230</v>
      </c>
      <c r="T101" s="78" t="s">
        <v>229</v>
      </c>
      <c r="U101" t="str">
        <f t="shared" ca="1" si="63"/>
        <v>(x+4)(x-8)</v>
      </c>
      <c r="V101" t="s">
        <v>230</v>
      </c>
      <c r="W101" t="str">
        <f t="shared" ca="1" si="42"/>
        <v>\\(\\quad x^2-4x-32= \\)</v>
      </c>
      <c r="X101" t="str">
        <f t="shared" ca="1" si="43"/>
        <v>\\(\\quad (x+4)(x-8) \\)</v>
      </c>
      <c r="AL101" s="20" t="str">
        <f t="shared" ca="1" si="44"/>
        <v>(x</v>
      </c>
      <c r="AM101" t="str">
        <f t="shared" ca="1" si="65"/>
        <v>+</v>
      </c>
      <c r="AN101">
        <f t="shared" ca="1" si="46"/>
        <v>4</v>
      </c>
      <c r="AO101" s="20" t="str">
        <f t="shared" ca="1" si="47"/>
        <v>)</v>
      </c>
      <c r="AP101" s="5" t="str">
        <f t="shared" ca="1" si="66"/>
        <v>(x</v>
      </c>
      <c r="AQ101" t="str">
        <f t="shared" ca="1" si="67"/>
        <v>-</v>
      </c>
      <c r="AR101">
        <f t="shared" ca="1" si="68"/>
        <v>8</v>
      </c>
      <c r="AS101" t="str">
        <f t="shared" ca="1" si="69"/>
        <v>)</v>
      </c>
      <c r="AT101" s="1">
        <f t="shared" ca="1" si="80"/>
        <v>4</v>
      </c>
      <c r="AU101" s="1">
        <f t="shared" ca="1" si="80"/>
        <v>-8</v>
      </c>
      <c r="AV101" s="1">
        <f t="shared" ca="1" si="70"/>
        <v>-8</v>
      </c>
      <c r="AW101" s="8">
        <f t="shared" ca="1" si="71"/>
        <v>-4</v>
      </c>
      <c r="AX101" s="8">
        <f t="shared" ca="1" si="72"/>
        <v>-32</v>
      </c>
      <c r="AY101" t="str">
        <f t="shared" ca="1" si="56"/>
        <v>(x+4)(x-8)</v>
      </c>
      <c r="BA101" t="str">
        <f t="shared" ca="1" si="57"/>
        <v>-</v>
      </c>
      <c r="BB101" s="7">
        <f t="shared" ca="1" si="58"/>
        <v>4</v>
      </c>
      <c r="BC101" s="6" t="str">
        <f t="shared" ca="1" si="59"/>
        <v>x</v>
      </c>
      <c r="BD101" t="str">
        <f t="shared" ca="1" si="60"/>
        <v>-</v>
      </c>
      <c r="BE101" s="8">
        <f t="shared" ca="1" si="61"/>
        <v>32</v>
      </c>
      <c r="BF101" t="s">
        <v>13</v>
      </c>
      <c r="BG101" t="s">
        <v>345</v>
      </c>
      <c r="BH101">
        <f t="shared" ca="1" si="64"/>
        <v>6800</v>
      </c>
    </row>
    <row r="102" spans="2:60" x14ac:dyDescent="0.55000000000000004">
      <c r="B102" s="27">
        <v>54</v>
      </c>
      <c r="C102" s="1" t="s">
        <v>5</v>
      </c>
      <c r="D102" s="51" t="s">
        <v>60</v>
      </c>
      <c r="E102" s="50" t="str">
        <f t="shared" ca="1" si="34"/>
        <v>m6800</v>
      </c>
      <c r="F102" s="50" t="str">
        <f t="shared" ca="1" si="75"/>
        <v>\\(\\quad x^2+4x+3= \\)</v>
      </c>
      <c r="G102" s="50" t="str">
        <f t="shared" ca="1" si="75"/>
        <v>\\(\\quad (x+3)(x+1) \\)</v>
      </c>
      <c r="H102" s="50" t="s">
        <v>62</v>
      </c>
      <c r="I102" s="89" t="str">
        <f t="shared" ca="1" si="36"/>
        <v>INSERT INTO math(tangen,question,answer,editor,date,count) VALUES('m6800','\\(\\quad x^2+4x+3= \\)','\\(\\quad (x+3)(x+1) \\)','harazono',NOW(),0);</v>
      </c>
      <c r="J102" s="1"/>
      <c r="K102" s="5" t="s">
        <v>251</v>
      </c>
      <c r="L102" t="str">
        <f t="shared" ca="1" si="76"/>
        <v>+4x+3</v>
      </c>
      <c r="M102" s="4" t="s">
        <v>13</v>
      </c>
      <c r="N102" t="str">
        <f t="shared" ca="1" si="77"/>
        <v>(x+3)(x+1)</v>
      </c>
      <c r="O102" t="str">
        <f t="shared" ca="1" si="78"/>
        <v/>
      </c>
      <c r="Q102" s="78" t="s">
        <v>229</v>
      </c>
      <c r="R102" t="str">
        <f t="shared" ca="1" si="62"/>
        <v>x^2+4x+3=</v>
      </c>
      <c r="S102" t="s">
        <v>230</v>
      </c>
      <c r="T102" s="78" t="s">
        <v>229</v>
      </c>
      <c r="U102" t="str">
        <f t="shared" ca="1" si="63"/>
        <v>(x+3)(x+1)</v>
      </c>
      <c r="V102" t="s">
        <v>230</v>
      </c>
      <c r="W102" t="str">
        <f t="shared" ca="1" si="42"/>
        <v>\\(\\quad x^2+4x+3= \\)</v>
      </c>
      <c r="X102" t="str">
        <f t="shared" ca="1" si="43"/>
        <v>\\(\\quad (x+3)(x+1) \\)</v>
      </c>
      <c r="AL102" s="20" t="str">
        <f t="shared" ca="1" si="44"/>
        <v>(x</v>
      </c>
      <c r="AM102" t="str">
        <f t="shared" ca="1" si="65"/>
        <v>+</v>
      </c>
      <c r="AN102">
        <f t="shared" ca="1" si="46"/>
        <v>3</v>
      </c>
      <c r="AO102" s="20" t="str">
        <f t="shared" ca="1" si="47"/>
        <v>)</v>
      </c>
      <c r="AP102" s="5" t="str">
        <f t="shared" ca="1" si="66"/>
        <v>(x</v>
      </c>
      <c r="AQ102" t="str">
        <f t="shared" ca="1" si="67"/>
        <v>+</v>
      </c>
      <c r="AR102">
        <f t="shared" ca="1" si="68"/>
        <v>1</v>
      </c>
      <c r="AS102" t="str">
        <f t="shared" ca="1" si="69"/>
        <v>)</v>
      </c>
      <c r="AT102" s="1">
        <f t="shared" ca="1" si="80"/>
        <v>3</v>
      </c>
      <c r="AU102" s="1">
        <f t="shared" ca="1" si="80"/>
        <v>1</v>
      </c>
      <c r="AV102" s="1">
        <f t="shared" ca="1" si="70"/>
        <v>1</v>
      </c>
      <c r="AW102" s="8">
        <f t="shared" ca="1" si="71"/>
        <v>4</v>
      </c>
      <c r="AX102" s="8">
        <f t="shared" ca="1" si="72"/>
        <v>3</v>
      </c>
      <c r="AY102" t="str">
        <f t="shared" ca="1" si="56"/>
        <v>(x+3)(x+1)</v>
      </c>
      <c r="BA102" t="str">
        <f t="shared" ca="1" si="57"/>
        <v>+</v>
      </c>
      <c r="BB102" s="7">
        <f t="shared" ca="1" si="58"/>
        <v>4</v>
      </c>
      <c r="BC102" s="6" t="str">
        <f t="shared" ca="1" si="59"/>
        <v>x</v>
      </c>
      <c r="BD102" t="str">
        <f t="shared" ca="1" si="60"/>
        <v>+</v>
      </c>
      <c r="BE102" s="8">
        <f t="shared" ca="1" si="61"/>
        <v>3</v>
      </c>
      <c r="BF102" t="s">
        <v>13</v>
      </c>
      <c r="BG102" t="s">
        <v>345</v>
      </c>
      <c r="BH102">
        <f t="shared" ca="1" si="64"/>
        <v>6800</v>
      </c>
    </row>
    <row r="103" spans="2:60" x14ac:dyDescent="0.55000000000000004">
      <c r="B103" s="27">
        <v>55</v>
      </c>
      <c r="C103" s="1" t="s">
        <v>5</v>
      </c>
      <c r="D103" s="51" t="s">
        <v>60</v>
      </c>
      <c r="E103" s="50" t="str">
        <f t="shared" ca="1" si="34"/>
        <v>m6700</v>
      </c>
      <c r="F103" s="50" t="str">
        <f t="shared" ca="1" si="75"/>
        <v>\\(\\quad x^2+2x= \\)</v>
      </c>
      <c r="G103" s="50" t="str">
        <f t="shared" ca="1" si="75"/>
        <v>\\(\\quad (x+2)×x \\)</v>
      </c>
      <c r="H103" s="50" t="s">
        <v>62</v>
      </c>
      <c r="I103" s="89" t="str">
        <f t="shared" ca="1" si="36"/>
        <v>INSERT INTO math(tangen,question,answer,editor,date,count) VALUES('m6700','\\(\\quad x^2+2x= \\)','\\(\\quad (x+2)×x \\)','harazono',NOW(),0);</v>
      </c>
      <c r="J103" s="1"/>
      <c r="K103" s="5" t="s">
        <v>251</v>
      </c>
      <c r="L103" t="str">
        <f t="shared" ca="1" si="76"/>
        <v>+2x</v>
      </c>
      <c r="M103" s="4" t="s">
        <v>13</v>
      </c>
      <c r="N103" t="str">
        <f t="shared" ca="1" si="77"/>
        <v>(x+2)×x</v>
      </c>
      <c r="O103" t="str">
        <f t="shared" ca="1" si="78"/>
        <v/>
      </c>
      <c r="Q103" s="78" t="s">
        <v>229</v>
      </c>
      <c r="R103" t="str">
        <f t="shared" ca="1" si="62"/>
        <v>x^2+2x=</v>
      </c>
      <c r="S103" t="s">
        <v>230</v>
      </c>
      <c r="T103" s="78" t="s">
        <v>229</v>
      </c>
      <c r="U103" t="str">
        <f t="shared" ca="1" si="63"/>
        <v>(x+2)×x</v>
      </c>
      <c r="V103" t="s">
        <v>230</v>
      </c>
      <c r="W103" t="str">
        <f t="shared" ca="1" si="42"/>
        <v>\\(\\quad x^2+2x= \\)</v>
      </c>
      <c r="X103" t="str">
        <f t="shared" ca="1" si="43"/>
        <v>\\(\\quad (x+2)×x \\)</v>
      </c>
      <c r="AL103" s="20" t="str">
        <f t="shared" ca="1" si="44"/>
        <v>(x</v>
      </c>
      <c r="AM103" t="str">
        <f t="shared" ca="1" si="65"/>
        <v>+</v>
      </c>
      <c r="AN103">
        <f t="shared" ca="1" si="46"/>
        <v>2</v>
      </c>
      <c r="AO103" s="20" t="str">
        <f t="shared" ca="1" si="47"/>
        <v>)</v>
      </c>
      <c r="AP103" s="5" t="str">
        <f t="shared" ca="1" si="66"/>
        <v>×x</v>
      </c>
      <c r="AQ103" t="str">
        <f t="shared" ca="1" si="67"/>
        <v/>
      </c>
      <c r="AR103" t="str">
        <f t="shared" ca="1" si="68"/>
        <v/>
      </c>
      <c r="AS103" t="str">
        <f t="shared" ca="1" si="69"/>
        <v/>
      </c>
      <c r="AT103" s="1">
        <f t="shared" ca="1" si="80"/>
        <v>2</v>
      </c>
      <c r="AU103" s="1">
        <f t="shared" ca="1" si="80"/>
        <v>0</v>
      </c>
      <c r="AV103" s="1">
        <f t="shared" ca="1" si="70"/>
        <v>0</v>
      </c>
      <c r="AW103" s="8">
        <f t="shared" ca="1" si="71"/>
        <v>2</v>
      </c>
      <c r="AX103" s="8">
        <f t="shared" ca="1" si="72"/>
        <v>0</v>
      </c>
      <c r="AY103" t="str">
        <f t="shared" ca="1" si="56"/>
        <v>(x+2)×x</v>
      </c>
      <c r="BA103" t="str">
        <f t="shared" ca="1" si="57"/>
        <v>+</v>
      </c>
      <c r="BB103" s="7">
        <f t="shared" ca="1" si="58"/>
        <v>2</v>
      </c>
      <c r="BC103" s="6" t="str">
        <f t="shared" ca="1" si="59"/>
        <v>x</v>
      </c>
      <c r="BD103" t="str">
        <f t="shared" ca="1" si="60"/>
        <v/>
      </c>
      <c r="BE103" s="8" t="str">
        <f t="shared" ca="1" si="61"/>
        <v/>
      </c>
      <c r="BF103" t="s">
        <v>13</v>
      </c>
      <c r="BG103" t="s">
        <v>345</v>
      </c>
      <c r="BH103">
        <f t="shared" ca="1" si="64"/>
        <v>6700</v>
      </c>
    </row>
    <row r="104" spans="2:60" x14ac:dyDescent="0.55000000000000004">
      <c r="B104" s="27">
        <v>56</v>
      </c>
      <c r="C104" s="1" t="s">
        <v>5</v>
      </c>
      <c r="D104" s="51" t="s">
        <v>60</v>
      </c>
      <c r="E104" s="50" t="str">
        <f t="shared" ca="1" si="34"/>
        <v>m6800</v>
      </c>
      <c r="F104" s="50" t="str">
        <f t="shared" ca="1" si="75"/>
        <v>\\(\\quad x^2-5x+6= \\)</v>
      </c>
      <c r="G104" s="50" t="str">
        <f t="shared" ca="1" si="75"/>
        <v>\\(\\quad (x-3)(x-2) \\)</v>
      </c>
      <c r="H104" s="50" t="s">
        <v>62</v>
      </c>
      <c r="I104" s="89" t="str">
        <f t="shared" ca="1" si="36"/>
        <v>INSERT INTO math(tangen,question,answer,editor,date,count) VALUES('m6800','\\(\\quad x^2-5x+6= \\)','\\(\\quad (x-3)(x-2) \\)','harazono',NOW(),0);</v>
      </c>
      <c r="J104" s="1"/>
      <c r="K104" s="5" t="s">
        <v>251</v>
      </c>
      <c r="L104" t="str">
        <f t="shared" ca="1" si="76"/>
        <v>-5x+6</v>
      </c>
      <c r="M104" s="4" t="s">
        <v>13</v>
      </c>
      <c r="N104" t="str">
        <f t="shared" ca="1" si="77"/>
        <v>(x-3)(x-2)</v>
      </c>
      <c r="O104" t="str">
        <f t="shared" ca="1" si="78"/>
        <v/>
      </c>
      <c r="Q104" s="78" t="s">
        <v>229</v>
      </c>
      <c r="R104" t="str">
        <f t="shared" ca="1" si="62"/>
        <v>x^2-5x+6=</v>
      </c>
      <c r="S104" t="s">
        <v>230</v>
      </c>
      <c r="T104" s="78" t="s">
        <v>229</v>
      </c>
      <c r="U104" t="str">
        <f t="shared" ca="1" si="63"/>
        <v>(x-3)(x-2)</v>
      </c>
      <c r="V104" t="s">
        <v>230</v>
      </c>
      <c r="W104" t="str">
        <f t="shared" ca="1" si="42"/>
        <v>\\(\\quad x^2-5x+6= \\)</v>
      </c>
      <c r="X104" t="str">
        <f t="shared" ca="1" si="43"/>
        <v>\\(\\quad (x-3)(x-2) \\)</v>
      </c>
      <c r="AL104" s="20" t="str">
        <f t="shared" ca="1" si="44"/>
        <v>(x</v>
      </c>
      <c r="AM104" t="str">
        <f t="shared" ca="1" si="65"/>
        <v>-</v>
      </c>
      <c r="AN104">
        <f t="shared" ca="1" si="46"/>
        <v>3</v>
      </c>
      <c r="AO104" s="20" t="str">
        <f t="shared" ca="1" si="47"/>
        <v>)</v>
      </c>
      <c r="AP104" s="5" t="str">
        <f t="shared" ca="1" si="66"/>
        <v>(x</v>
      </c>
      <c r="AQ104" t="str">
        <f t="shared" ca="1" si="67"/>
        <v>-</v>
      </c>
      <c r="AR104">
        <f t="shared" ca="1" si="68"/>
        <v>2</v>
      </c>
      <c r="AS104" t="str">
        <f t="shared" ca="1" si="69"/>
        <v>)</v>
      </c>
      <c r="AT104" s="1">
        <f t="shared" ca="1" si="80"/>
        <v>-3</v>
      </c>
      <c r="AU104" s="1">
        <f t="shared" ca="1" si="80"/>
        <v>-2</v>
      </c>
      <c r="AV104" s="1">
        <f t="shared" ca="1" si="70"/>
        <v>-2</v>
      </c>
      <c r="AW104" s="8">
        <f t="shared" ca="1" si="71"/>
        <v>-5</v>
      </c>
      <c r="AX104" s="8">
        <f t="shared" ca="1" si="72"/>
        <v>6</v>
      </c>
      <c r="AY104" t="str">
        <f t="shared" ca="1" si="56"/>
        <v>(x-3)(x-2)</v>
      </c>
      <c r="BA104" t="str">
        <f t="shared" ca="1" si="57"/>
        <v>-</v>
      </c>
      <c r="BB104" s="7">
        <f t="shared" ca="1" si="58"/>
        <v>5</v>
      </c>
      <c r="BC104" s="6" t="str">
        <f t="shared" ca="1" si="59"/>
        <v>x</v>
      </c>
      <c r="BD104" t="str">
        <f t="shared" ca="1" si="60"/>
        <v>+</v>
      </c>
      <c r="BE104" s="8">
        <f t="shared" ca="1" si="61"/>
        <v>6</v>
      </c>
      <c r="BF104" t="s">
        <v>13</v>
      </c>
      <c r="BG104" t="s">
        <v>345</v>
      </c>
      <c r="BH104">
        <f t="shared" ca="1" si="64"/>
        <v>6800</v>
      </c>
    </row>
    <row r="105" spans="2:60" x14ac:dyDescent="0.55000000000000004">
      <c r="B105" s="27">
        <v>57</v>
      </c>
      <c r="C105" s="1" t="s">
        <v>5</v>
      </c>
      <c r="D105" s="51" t="s">
        <v>60</v>
      </c>
      <c r="E105" s="50" t="str">
        <f t="shared" ca="1" si="34"/>
        <v>m6700</v>
      </c>
      <c r="F105" s="50" t="str">
        <f t="shared" ca="1" si="75"/>
        <v>\\(\\quad x^2-x= \\)</v>
      </c>
      <c r="G105" s="50" t="str">
        <f t="shared" ca="1" si="75"/>
        <v>\\(\\quad (x-1)×x \\)</v>
      </c>
      <c r="H105" s="50" t="s">
        <v>62</v>
      </c>
      <c r="I105" s="89" t="str">
        <f t="shared" ca="1" si="36"/>
        <v>INSERT INTO math(tangen,question,answer,editor,date,count) VALUES('m6700','\\(\\quad x^2-x= \\)','\\(\\quad (x-1)×x \\)','harazono',NOW(),0);</v>
      </c>
      <c r="J105" s="1"/>
      <c r="K105" s="5" t="s">
        <v>251</v>
      </c>
      <c r="L105" t="str">
        <f t="shared" ca="1" si="76"/>
        <v>-x</v>
      </c>
      <c r="M105" s="4" t="s">
        <v>13</v>
      </c>
      <c r="N105" t="str">
        <f t="shared" ca="1" si="77"/>
        <v>(x-1)×x</v>
      </c>
      <c r="O105" t="str">
        <f t="shared" ca="1" si="78"/>
        <v/>
      </c>
      <c r="Q105" s="78" t="s">
        <v>229</v>
      </c>
      <c r="R105" t="str">
        <f t="shared" ca="1" si="62"/>
        <v>x^2-x=</v>
      </c>
      <c r="S105" t="s">
        <v>230</v>
      </c>
      <c r="T105" s="78" t="s">
        <v>229</v>
      </c>
      <c r="U105" t="str">
        <f t="shared" ca="1" si="63"/>
        <v>(x-1)×x</v>
      </c>
      <c r="V105" t="s">
        <v>230</v>
      </c>
      <c r="W105" t="str">
        <f t="shared" ca="1" si="42"/>
        <v>\\(\\quad x^2-x= \\)</v>
      </c>
      <c r="X105" t="str">
        <f t="shared" ca="1" si="43"/>
        <v>\\(\\quad (x-1)×x \\)</v>
      </c>
      <c r="AL105" s="20" t="str">
        <f t="shared" ca="1" si="44"/>
        <v>(x</v>
      </c>
      <c r="AM105" t="str">
        <f t="shared" ca="1" si="65"/>
        <v>-</v>
      </c>
      <c r="AN105">
        <f t="shared" ca="1" si="46"/>
        <v>1</v>
      </c>
      <c r="AO105" s="20" t="str">
        <f t="shared" ca="1" si="47"/>
        <v>)</v>
      </c>
      <c r="AP105" s="5" t="str">
        <f t="shared" ca="1" si="66"/>
        <v>×x</v>
      </c>
      <c r="AQ105" t="str">
        <f t="shared" ca="1" si="67"/>
        <v/>
      </c>
      <c r="AR105" t="str">
        <f t="shared" ca="1" si="68"/>
        <v/>
      </c>
      <c r="AS105" t="str">
        <f t="shared" ca="1" si="69"/>
        <v/>
      </c>
      <c r="AT105" s="1">
        <f t="shared" ca="1" si="80"/>
        <v>-1</v>
      </c>
      <c r="AU105" s="1">
        <f t="shared" ca="1" si="80"/>
        <v>0</v>
      </c>
      <c r="AV105" s="1">
        <f t="shared" ca="1" si="70"/>
        <v>0</v>
      </c>
      <c r="AW105" s="8">
        <f t="shared" ca="1" si="71"/>
        <v>-1</v>
      </c>
      <c r="AX105" s="8">
        <f t="shared" ca="1" si="72"/>
        <v>0</v>
      </c>
      <c r="AY105" t="str">
        <f t="shared" ca="1" si="56"/>
        <v>(x-1)×x</v>
      </c>
      <c r="BA105" t="str">
        <f t="shared" ca="1" si="57"/>
        <v>-</v>
      </c>
      <c r="BB105" s="7" t="str">
        <f t="shared" ca="1" si="58"/>
        <v/>
      </c>
      <c r="BC105" s="6" t="str">
        <f t="shared" ca="1" si="59"/>
        <v>x</v>
      </c>
      <c r="BD105" t="str">
        <f t="shared" ca="1" si="60"/>
        <v/>
      </c>
      <c r="BE105" s="8" t="str">
        <f t="shared" ca="1" si="61"/>
        <v/>
      </c>
      <c r="BF105" t="s">
        <v>13</v>
      </c>
      <c r="BG105" t="s">
        <v>345</v>
      </c>
      <c r="BH105">
        <f t="shared" ca="1" si="64"/>
        <v>6700</v>
      </c>
    </row>
    <row r="106" spans="2:60" x14ac:dyDescent="0.55000000000000004">
      <c r="B106" s="27">
        <v>58</v>
      </c>
      <c r="C106" s="1" t="s">
        <v>5</v>
      </c>
      <c r="D106" s="51" t="s">
        <v>60</v>
      </c>
      <c r="E106" s="50" t="str">
        <f t="shared" ca="1" si="34"/>
        <v>m6800</v>
      </c>
      <c r="F106" s="50" t="str">
        <f t="shared" ca="1" si="75"/>
        <v>\\(\\quad x^2-x-42= \\)</v>
      </c>
      <c r="G106" s="50" t="str">
        <f t="shared" ca="1" si="75"/>
        <v>\\(\\quad (x-7)(x+6) \\)</v>
      </c>
      <c r="H106" s="50" t="s">
        <v>62</v>
      </c>
      <c r="I106" s="89" t="str">
        <f t="shared" ca="1" si="36"/>
        <v>INSERT INTO math(tangen,question,answer,editor,date,count) VALUES('m6800','\\(\\quad x^2-x-42= \\)','\\(\\quad (x-7)(x+6) \\)','harazono',NOW(),0);</v>
      </c>
      <c r="J106" s="1"/>
      <c r="K106" s="5" t="s">
        <v>251</v>
      </c>
      <c r="L106" t="str">
        <f t="shared" ca="1" si="76"/>
        <v>-x-42</v>
      </c>
      <c r="M106" s="4" t="s">
        <v>13</v>
      </c>
      <c r="N106" t="str">
        <f t="shared" ca="1" si="77"/>
        <v>(x-7)(x+6)</v>
      </c>
      <c r="O106" t="str">
        <f t="shared" ca="1" si="78"/>
        <v/>
      </c>
      <c r="Q106" s="78" t="s">
        <v>229</v>
      </c>
      <c r="R106" t="str">
        <f t="shared" ca="1" si="62"/>
        <v>x^2-x-42=</v>
      </c>
      <c r="S106" t="s">
        <v>230</v>
      </c>
      <c r="T106" s="78" t="s">
        <v>229</v>
      </c>
      <c r="U106" t="str">
        <f t="shared" ca="1" si="63"/>
        <v>(x-7)(x+6)</v>
      </c>
      <c r="V106" t="s">
        <v>230</v>
      </c>
      <c r="W106" t="str">
        <f t="shared" ca="1" si="42"/>
        <v>\\(\\quad x^2-x-42= \\)</v>
      </c>
      <c r="X106" t="str">
        <f t="shared" ca="1" si="43"/>
        <v>\\(\\quad (x-7)(x+6) \\)</v>
      </c>
      <c r="AL106" s="20" t="str">
        <f t="shared" ca="1" si="44"/>
        <v>(x</v>
      </c>
      <c r="AM106" t="str">
        <f t="shared" ca="1" si="65"/>
        <v>-</v>
      </c>
      <c r="AN106">
        <f t="shared" ca="1" si="46"/>
        <v>7</v>
      </c>
      <c r="AO106" s="20" t="str">
        <f t="shared" ca="1" si="47"/>
        <v>)</v>
      </c>
      <c r="AP106" s="5" t="str">
        <f t="shared" ca="1" si="66"/>
        <v>(x</v>
      </c>
      <c r="AQ106" t="str">
        <f t="shared" ca="1" si="67"/>
        <v>+</v>
      </c>
      <c r="AR106">
        <f t="shared" ca="1" si="68"/>
        <v>6</v>
      </c>
      <c r="AS106" t="str">
        <f t="shared" ca="1" si="69"/>
        <v>)</v>
      </c>
      <c r="AT106" s="1">
        <f t="shared" ca="1" si="80"/>
        <v>-7</v>
      </c>
      <c r="AU106" s="1">
        <f t="shared" ca="1" si="80"/>
        <v>6</v>
      </c>
      <c r="AV106" s="1">
        <f t="shared" ca="1" si="70"/>
        <v>6</v>
      </c>
      <c r="AW106" s="8">
        <f t="shared" ca="1" si="71"/>
        <v>-1</v>
      </c>
      <c r="AX106" s="8">
        <f t="shared" ca="1" si="72"/>
        <v>-42</v>
      </c>
      <c r="AY106" t="str">
        <f t="shared" ca="1" si="56"/>
        <v>(x-7)(x+6)</v>
      </c>
      <c r="BA106" t="str">
        <f t="shared" ca="1" si="57"/>
        <v>-</v>
      </c>
      <c r="BB106" s="7" t="str">
        <f t="shared" ca="1" si="58"/>
        <v/>
      </c>
      <c r="BC106" s="6" t="str">
        <f t="shared" ca="1" si="59"/>
        <v>x</v>
      </c>
      <c r="BD106" t="str">
        <f t="shared" ca="1" si="60"/>
        <v>-</v>
      </c>
      <c r="BE106" s="8">
        <f t="shared" ca="1" si="61"/>
        <v>42</v>
      </c>
      <c r="BF106" t="s">
        <v>13</v>
      </c>
      <c r="BG106" t="s">
        <v>345</v>
      </c>
      <c r="BH106">
        <f t="shared" ca="1" si="64"/>
        <v>6800</v>
      </c>
    </row>
    <row r="107" spans="2:60" x14ac:dyDescent="0.55000000000000004">
      <c r="B107" s="27">
        <v>59</v>
      </c>
      <c r="C107" s="1" t="s">
        <v>5</v>
      </c>
      <c r="D107" s="51" t="s">
        <v>60</v>
      </c>
      <c r="E107" s="50" t="str">
        <f t="shared" ca="1" si="34"/>
        <v>m6800</v>
      </c>
      <c r="F107" s="50" t="str">
        <f t="shared" ref="F107:G151" ca="1" si="81">W107</f>
        <v>\\(\\quad x^2+2x-35= \\)</v>
      </c>
      <c r="G107" s="50" t="str">
        <f t="shared" ca="1" si="81"/>
        <v>\\(\\quad (x+7)(x-5) \\)</v>
      </c>
      <c r="H107" s="50" t="s">
        <v>62</v>
      </c>
      <c r="I107" s="89" t="str">
        <f t="shared" ca="1" si="36"/>
        <v>INSERT INTO math(tangen,question,answer,editor,date,count) VALUES('m6800','\\(\\quad x^2+2x-35= \\)','\\(\\quad (x+7)(x-5) \\)','harazono',NOW(),0);</v>
      </c>
      <c r="J107" s="1"/>
      <c r="K107" s="5" t="s">
        <v>251</v>
      </c>
      <c r="L107" t="str">
        <f t="shared" ca="1" si="76"/>
        <v>+2x-35</v>
      </c>
      <c r="M107" s="4" t="s">
        <v>13</v>
      </c>
      <c r="N107" t="str">
        <f t="shared" ca="1" si="77"/>
        <v>(x+7)(x-5)</v>
      </c>
      <c r="O107" t="str">
        <f t="shared" ca="1" si="78"/>
        <v/>
      </c>
      <c r="Q107" s="78" t="s">
        <v>229</v>
      </c>
      <c r="R107" t="str">
        <f t="shared" ca="1" si="62"/>
        <v>x^2+2x-35=</v>
      </c>
      <c r="S107" t="s">
        <v>230</v>
      </c>
      <c r="T107" s="78" t="s">
        <v>229</v>
      </c>
      <c r="U107" t="str">
        <f t="shared" ca="1" si="63"/>
        <v>(x+7)(x-5)</v>
      </c>
      <c r="V107" t="s">
        <v>230</v>
      </c>
      <c r="W107" t="str">
        <f t="shared" ca="1" si="42"/>
        <v>\\(\\quad x^2+2x-35= \\)</v>
      </c>
      <c r="X107" t="str">
        <f t="shared" ca="1" si="43"/>
        <v>\\(\\quad (x+7)(x-5) \\)</v>
      </c>
      <c r="AL107" s="20" t="str">
        <f t="shared" ca="1" si="44"/>
        <v>(x</v>
      </c>
      <c r="AM107" t="str">
        <f t="shared" ca="1" si="65"/>
        <v>+</v>
      </c>
      <c r="AN107">
        <f t="shared" ca="1" si="46"/>
        <v>7</v>
      </c>
      <c r="AO107" s="20" t="str">
        <f t="shared" ca="1" si="47"/>
        <v>)</v>
      </c>
      <c r="AP107" s="5" t="str">
        <f t="shared" ca="1" si="66"/>
        <v>(x</v>
      </c>
      <c r="AQ107" t="str">
        <f t="shared" ca="1" si="67"/>
        <v>-</v>
      </c>
      <c r="AR107">
        <f t="shared" ca="1" si="68"/>
        <v>5</v>
      </c>
      <c r="AS107" t="str">
        <f t="shared" ca="1" si="69"/>
        <v>)</v>
      </c>
      <c r="AT107" s="1">
        <f t="shared" ca="1" si="80"/>
        <v>7</v>
      </c>
      <c r="AU107" s="1">
        <f t="shared" ca="1" si="80"/>
        <v>-5</v>
      </c>
      <c r="AV107" s="1">
        <f t="shared" ca="1" si="70"/>
        <v>-5</v>
      </c>
      <c r="AW107" s="8">
        <f t="shared" ca="1" si="71"/>
        <v>2</v>
      </c>
      <c r="AX107" s="8">
        <f t="shared" ca="1" si="72"/>
        <v>-35</v>
      </c>
      <c r="AY107" t="str">
        <f t="shared" ca="1" si="56"/>
        <v>(x+7)(x-5)</v>
      </c>
      <c r="BA107" t="str">
        <f t="shared" ca="1" si="57"/>
        <v>+</v>
      </c>
      <c r="BB107" s="7">
        <f t="shared" ca="1" si="58"/>
        <v>2</v>
      </c>
      <c r="BC107" s="6" t="str">
        <f t="shared" ca="1" si="59"/>
        <v>x</v>
      </c>
      <c r="BD107" t="str">
        <f t="shared" ca="1" si="60"/>
        <v>-</v>
      </c>
      <c r="BE107" s="8">
        <f t="shared" ca="1" si="61"/>
        <v>35</v>
      </c>
      <c r="BF107" t="s">
        <v>13</v>
      </c>
      <c r="BG107" t="s">
        <v>345</v>
      </c>
      <c r="BH107">
        <f t="shared" ca="1" si="64"/>
        <v>6800</v>
      </c>
    </row>
    <row r="108" spans="2:60" x14ac:dyDescent="0.55000000000000004">
      <c r="B108" s="27">
        <v>60</v>
      </c>
      <c r="C108" s="1" t="s">
        <v>5</v>
      </c>
      <c r="D108" s="51" t="s">
        <v>60</v>
      </c>
      <c r="E108" s="50" t="str">
        <f t="shared" ca="1" si="34"/>
        <v>m6800</v>
      </c>
      <c r="F108" s="50" t="str">
        <f t="shared" ca="1" si="81"/>
        <v>\\(\\quad x^2+10x+16= \\)</v>
      </c>
      <c r="G108" s="50" t="str">
        <f t="shared" ca="1" si="81"/>
        <v>\\(\\quad (x+8)(x+2) \\)</v>
      </c>
      <c r="H108" s="50" t="s">
        <v>62</v>
      </c>
      <c r="I108" s="89" t="str">
        <f t="shared" ca="1" si="36"/>
        <v>INSERT INTO math(tangen,question,answer,editor,date,count) VALUES('m6800','\\(\\quad x^2+10x+16= \\)','\\(\\quad (x+8)(x+2) \\)','harazono',NOW(),0);</v>
      </c>
      <c r="J108" s="1"/>
      <c r="K108" s="5" t="s">
        <v>251</v>
      </c>
      <c r="L108" t="str">
        <f t="shared" ca="1" si="76"/>
        <v>+10x+16</v>
      </c>
      <c r="M108" s="4" t="s">
        <v>13</v>
      </c>
      <c r="N108" t="str">
        <f t="shared" ca="1" si="77"/>
        <v>(x+8)(x+2)</v>
      </c>
      <c r="O108" t="str">
        <f t="shared" ca="1" si="78"/>
        <v/>
      </c>
      <c r="Q108" s="78" t="s">
        <v>229</v>
      </c>
      <c r="R108" t="str">
        <f t="shared" ca="1" si="62"/>
        <v>x^2+10x+16=</v>
      </c>
      <c r="S108" t="s">
        <v>230</v>
      </c>
      <c r="T108" s="78" t="s">
        <v>229</v>
      </c>
      <c r="U108" t="str">
        <f t="shared" ca="1" si="63"/>
        <v>(x+8)(x+2)</v>
      </c>
      <c r="V108" t="s">
        <v>230</v>
      </c>
      <c r="W108" t="str">
        <f t="shared" ca="1" si="42"/>
        <v>\\(\\quad x^2+10x+16= \\)</v>
      </c>
      <c r="X108" t="str">
        <f t="shared" ca="1" si="43"/>
        <v>\\(\\quad (x+8)(x+2) \\)</v>
      </c>
      <c r="AL108" s="20" t="str">
        <f t="shared" ca="1" si="44"/>
        <v>(x</v>
      </c>
      <c r="AM108" t="str">
        <f t="shared" ca="1" si="65"/>
        <v>+</v>
      </c>
      <c r="AN108">
        <f t="shared" ca="1" si="46"/>
        <v>8</v>
      </c>
      <c r="AO108" s="20" t="str">
        <f t="shared" ca="1" si="47"/>
        <v>)</v>
      </c>
      <c r="AP108" s="5" t="str">
        <f t="shared" ca="1" si="66"/>
        <v>(x</v>
      </c>
      <c r="AQ108" t="str">
        <f t="shared" ca="1" si="67"/>
        <v>+</v>
      </c>
      <c r="AR108">
        <f t="shared" ca="1" si="68"/>
        <v>2</v>
      </c>
      <c r="AS108" t="str">
        <f t="shared" ca="1" si="69"/>
        <v>)</v>
      </c>
      <c r="AT108" s="1">
        <f t="shared" ca="1" si="80"/>
        <v>8</v>
      </c>
      <c r="AU108" s="1">
        <f t="shared" ca="1" si="80"/>
        <v>2</v>
      </c>
      <c r="AV108" s="1">
        <f t="shared" ca="1" si="70"/>
        <v>2</v>
      </c>
      <c r="AW108" s="8">
        <f t="shared" ca="1" si="71"/>
        <v>10</v>
      </c>
      <c r="AX108" s="8">
        <f t="shared" ca="1" si="72"/>
        <v>16</v>
      </c>
      <c r="AY108" t="str">
        <f t="shared" ca="1" si="56"/>
        <v>(x+8)(x+2)</v>
      </c>
      <c r="BA108" t="str">
        <f t="shared" ca="1" si="57"/>
        <v>+</v>
      </c>
      <c r="BB108" s="7">
        <f t="shared" ca="1" si="58"/>
        <v>10</v>
      </c>
      <c r="BC108" s="6" t="str">
        <f t="shared" ca="1" si="59"/>
        <v>x</v>
      </c>
      <c r="BD108" t="str">
        <f t="shared" ca="1" si="60"/>
        <v>+</v>
      </c>
      <c r="BE108" s="8">
        <f t="shared" ca="1" si="61"/>
        <v>16</v>
      </c>
      <c r="BF108" t="s">
        <v>13</v>
      </c>
      <c r="BG108" t="s">
        <v>345</v>
      </c>
      <c r="BH108">
        <f t="shared" ca="1" si="64"/>
        <v>6800</v>
      </c>
    </row>
    <row r="109" spans="2:60" x14ac:dyDescent="0.55000000000000004">
      <c r="B109" s="27">
        <v>61</v>
      </c>
      <c r="C109" s="1" t="s">
        <v>5</v>
      </c>
      <c r="D109" s="51" t="s">
        <v>60</v>
      </c>
      <c r="E109" s="50" t="str">
        <f t="shared" ca="1" si="34"/>
        <v>m6700</v>
      </c>
      <c r="F109" s="50" t="str">
        <f t="shared" ca="1" si="81"/>
        <v>\\(\\quad x^2+2x= \\)</v>
      </c>
      <c r="G109" s="50" t="str">
        <f t="shared" ca="1" si="81"/>
        <v>\\(\\quad x(x+2) \\)</v>
      </c>
      <c r="H109" s="50" t="s">
        <v>62</v>
      </c>
      <c r="I109" s="89" t="str">
        <f t="shared" ca="1" si="36"/>
        <v>INSERT INTO math(tangen,question,answer,editor,date,count) VALUES('m6700','\\(\\quad x^2+2x= \\)','\\(\\quad x(x+2) \\)','harazono',NOW(),0);</v>
      </c>
      <c r="J109" s="1"/>
      <c r="K109" s="5" t="s">
        <v>251</v>
      </c>
      <c r="L109" t="str">
        <f t="shared" ca="1" si="76"/>
        <v>+2x</v>
      </c>
      <c r="M109" s="4" t="s">
        <v>13</v>
      </c>
      <c r="N109" t="str">
        <f t="shared" ca="1" si="77"/>
        <v>x(x+2)</v>
      </c>
      <c r="O109" t="str">
        <f t="shared" ca="1" si="78"/>
        <v/>
      </c>
      <c r="Q109" s="78" t="s">
        <v>229</v>
      </c>
      <c r="R109" t="str">
        <f t="shared" ca="1" si="62"/>
        <v>x^2+2x=</v>
      </c>
      <c r="S109" t="s">
        <v>230</v>
      </c>
      <c r="T109" s="78" t="s">
        <v>229</v>
      </c>
      <c r="U109" t="str">
        <f t="shared" ca="1" si="63"/>
        <v>x(x+2)</v>
      </c>
      <c r="V109" t="s">
        <v>230</v>
      </c>
      <c r="W109" t="str">
        <f t="shared" ca="1" si="42"/>
        <v>\\(\\quad x^2+2x= \\)</v>
      </c>
      <c r="X109" t="str">
        <f t="shared" ca="1" si="43"/>
        <v>\\(\\quad x(x+2) \\)</v>
      </c>
      <c r="AL109" s="20" t="str">
        <f t="shared" ca="1" si="44"/>
        <v/>
      </c>
      <c r="AM109" t="str">
        <f t="shared" ca="1" si="65"/>
        <v/>
      </c>
      <c r="AN109" t="str">
        <f t="shared" ca="1" si="46"/>
        <v/>
      </c>
      <c r="AO109" s="20" t="str">
        <f t="shared" ca="1" si="47"/>
        <v>x</v>
      </c>
      <c r="AP109" s="5" t="str">
        <f t="shared" ca="1" si="66"/>
        <v>(x</v>
      </c>
      <c r="AQ109" t="str">
        <f t="shared" ca="1" si="67"/>
        <v>+</v>
      </c>
      <c r="AR109">
        <f t="shared" ca="1" si="68"/>
        <v>2</v>
      </c>
      <c r="AS109" t="str">
        <f t="shared" ca="1" si="69"/>
        <v>)</v>
      </c>
      <c r="AT109" s="1">
        <f t="shared" ca="1" si="80"/>
        <v>0</v>
      </c>
      <c r="AU109" s="1">
        <f t="shared" ca="1" si="80"/>
        <v>2</v>
      </c>
      <c r="AV109" s="1">
        <f t="shared" ca="1" si="70"/>
        <v>2</v>
      </c>
      <c r="AW109" s="8">
        <f t="shared" ca="1" si="71"/>
        <v>2</v>
      </c>
      <c r="AX109" s="8">
        <f t="shared" ca="1" si="72"/>
        <v>0</v>
      </c>
      <c r="AY109" t="str">
        <f t="shared" ca="1" si="56"/>
        <v>x(x+2)</v>
      </c>
      <c r="BA109" t="str">
        <f t="shared" ca="1" si="57"/>
        <v>+</v>
      </c>
      <c r="BB109" s="7">
        <f t="shared" ca="1" si="58"/>
        <v>2</v>
      </c>
      <c r="BC109" s="6" t="str">
        <f t="shared" ca="1" si="59"/>
        <v>x</v>
      </c>
      <c r="BD109" t="str">
        <f t="shared" ca="1" si="60"/>
        <v/>
      </c>
      <c r="BE109" s="8" t="str">
        <f t="shared" ca="1" si="61"/>
        <v/>
      </c>
      <c r="BF109" t="s">
        <v>13</v>
      </c>
      <c r="BG109" t="s">
        <v>345</v>
      </c>
      <c r="BH109">
        <f t="shared" ca="1" si="64"/>
        <v>6700</v>
      </c>
    </row>
    <row r="110" spans="2:60" x14ac:dyDescent="0.55000000000000004">
      <c r="B110" s="27">
        <v>62</v>
      </c>
      <c r="C110" s="1" t="s">
        <v>5</v>
      </c>
      <c r="D110" s="51" t="s">
        <v>60</v>
      </c>
      <c r="E110" s="50" t="str">
        <f t="shared" ca="1" si="34"/>
        <v>m6800</v>
      </c>
      <c r="F110" s="50" t="str">
        <f t="shared" ca="1" si="81"/>
        <v>\\(\\quad x^2+11x+24= \\)</v>
      </c>
      <c r="G110" s="50" t="str">
        <f t="shared" ca="1" si="81"/>
        <v>\\(\\quad (x+8)(x+3) \\)</v>
      </c>
      <c r="H110" s="50" t="s">
        <v>62</v>
      </c>
      <c r="I110" s="89" t="str">
        <f t="shared" ca="1" si="36"/>
        <v>INSERT INTO math(tangen,question,answer,editor,date,count) VALUES('m6800','\\(\\quad x^2+11x+24= \\)','\\(\\quad (x+8)(x+3) \\)','harazono',NOW(),0);</v>
      </c>
      <c r="J110" s="1"/>
      <c r="K110" s="5" t="s">
        <v>251</v>
      </c>
      <c r="L110" t="str">
        <f t="shared" ca="1" si="76"/>
        <v>+11x+24</v>
      </c>
      <c r="M110" s="4" t="s">
        <v>13</v>
      </c>
      <c r="N110" t="str">
        <f t="shared" ca="1" si="77"/>
        <v>(x+8)(x+3)</v>
      </c>
      <c r="O110" t="str">
        <f t="shared" ca="1" si="78"/>
        <v/>
      </c>
      <c r="Q110" s="78" t="s">
        <v>229</v>
      </c>
      <c r="R110" t="str">
        <f t="shared" ca="1" si="62"/>
        <v>x^2+11x+24=</v>
      </c>
      <c r="S110" t="s">
        <v>230</v>
      </c>
      <c r="T110" s="78" t="s">
        <v>229</v>
      </c>
      <c r="U110" t="str">
        <f t="shared" ca="1" si="63"/>
        <v>(x+8)(x+3)</v>
      </c>
      <c r="V110" t="s">
        <v>230</v>
      </c>
      <c r="W110" t="str">
        <f t="shared" ca="1" si="42"/>
        <v>\\(\\quad x^2+11x+24= \\)</v>
      </c>
      <c r="X110" t="str">
        <f t="shared" ca="1" si="43"/>
        <v>\\(\\quad (x+8)(x+3) \\)</v>
      </c>
      <c r="AL110" s="20" t="str">
        <f t="shared" ca="1" si="44"/>
        <v>(x</v>
      </c>
      <c r="AM110" t="str">
        <f t="shared" ca="1" si="65"/>
        <v>+</v>
      </c>
      <c r="AN110">
        <f t="shared" ca="1" si="46"/>
        <v>8</v>
      </c>
      <c r="AO110" s="20" t="str">
        <f t="shared" ca="1" si="47"/>
        <v>)</v>
      </c>
      <c r="AP110" s="5" t="str">
        <f t="shared" ca="1" si="66"/>
        <v>(x</v>
      </c>
      <c r="AQ110" t="str">
        <f t="shared" ca="1" si="67"/>
        <v>+</v>
      </c>
      <c r="AR110">
        <f t="shared" ca="1" si="68"/>
        <v>3</v>
      </c>
      <c r="AS110" t="str">
        <f t="shared" ca="1" si="69"/>
        <v>)</v>
      </c>
      <c r="AT110" s="1">
        <f t="shared" ca="1" si="80"/>
        <v>8</v>
      </c>
      <c r="AU110" s="1">
        <f t="shared" ca="1" si="80"/>
        <v>3</v>
      </c>
      <c r="AV110" s="1">
        <f t="shared" ca="1" si="70"/>
        <v>3</v>
      </c>
      <c r="AW110" s="8">
        <f t="shared" ca="1" si="71"/>
        <v>11</v>
      </c>
      <c r="AX110" s="8">
        <f t="shared" ca="1" si="72"/>
        <v>24</v>
      </c>
      <c r="AY110" t="str">
        <f t="shared" ca="1" si="56"/>
        <v>(x+8)(x+3)</v>
      </c>
      <c r="BA110" t="str">
        <f t="shared" ca="1" si="57"/>
        <v>+</v>
      </c>
      <c r="BB110" s="7">
        <f t="shared" ca="1" si="58"/>
        <v>11</v>
      </c>
      <c r="BC110" s="6" t="str">
        <f t="shared" ca="1" si="59"/>
        <v>x</v>
      </c>
      <c r="BD110" t="str">
        <f t="shared" ca="1" si="60"/>
        <v>+</v>
      </c>
      <c r="BE110" s="8">
        <f t="shared" ca="1" si="61"/>
        <v>24</v>
      </c>
      <c r="BF110" t="s">
        <v>13</v>
      </c>
      <c r="BG110" t="s">
        <v>345</v>
      </c>
      <c r="BH110">
        <f t="shared" ca="1" si="64"/>
        <v>6800</v>
      </c>
    </row>
    <row r="111" spans="2:60" x14ac:dyDescent="0.55000000000000004">
      <c r="B111" s="27">
        <v>63</v>
      </c>
      <c r="C111" s="1" t="s">
        <v>5</v>
      </c>
      <c r="D111" s="51" t="s">
        <v>60</v>
      </c>
      <c r="E111" s="50" t="str">
        <f t="shared" ca="1" si="34"/>
        <v>m6800</v>
      </c>
      <c r="F111" s="50" t="str">
        <f t="shared" ca="1" si="81"/>
        <v>\\(\\quad x^2+2x-63= \\)</v>
      </c>
      <c r="G111" s="50" t="str">
        <f t="shared" ca="1" si="81"/>
        <v>\\(\\quad (x+9)(x-7) \\)</v>
      </c>
      <c r="H111" s="50" t="s">
        <v>62</v>
      </c>
      <c r="I111" s="89" t="str">
        <f t="shared" ca="1" si="36"/>
        <v>INSERT INTO math(tangen,question,answer,editor,date,count) VALUES('m6800','\\(\\quad x^2+2x-63= \\)','\\(\\quad (x+9)(x-7) \\)','harazono',NOW(),0);</v>
      </c>
      <c r="J111" s="1"/>
      <c r="K111" s="5" t="s">
        <v>251</v>
      </c>
      <c r="L111" t="str">
        <f t="shared" ca="1" si="76"/>
        <v>+2x-63</v>
      </c>
      <c r="M111" s="4" t="s">
        <v>13</v>
      </c>
      <c r="N111" t="str">
        <f t="shared" ca="1" si="77"/>
        <v>(x+9)(x-7)</v>
      </c>
      <c r="O111" t="str">
        <f t="shared" ca="1" si="78"/>
        <v/>
      </c>
      <c r="Q111" s="78" t="s">
        <v>229</v>
      </c>
      <c r="R111" t="str">
        <f t="shared" ca="1" si="62"/>
        <v>x^2+2x-63=</v>
      </c>
      <c r="S111" t="s">
        <v>230</v>
      </c>
      <c r="T111" s="78" t="s">
        <v>229</v>
      </c>
      <c r="U111" t="str">
        <f t="shared" ca="1" si="63"/>
        <v>(x+9)(x-7)</v>
      </c>
      <c r="V111" t="s">
        <v>230</v>
      </c>
      <c r="W111" t="str">
        <f t="shared" ca="1" si="42"/>
        <v>\\(\\quad x^2+2x-63= \\)</v>
      </c>
      <c r="X111" t="str">
        <f t="shared" ca="1" si="43"/>
        <v>\\(\\quad (x+9)(x-7) \\)</v>
      </c>
      <c r="AL111" s="20" t="str">
        <f t="shared" ca="1" si="44"/>
        <v>(x</v>
      </c>
      <c r="AM111" t="str">
        <f t="shared" ca="1" si="65"/>
        <v>+</v>
      </c>
      <c r="AN111">
        <f t="shared" ca="1" si="46"/>
        <v>9</v>
      </c>
      <c r="AO111" s="20" t="str">
        <f t="shared" ca="1" si="47"/>
        <v>)</v>
      </c>
      <c r="AP111" s="5" t="str">
        <f t="shared" ca="1" si="66"/>
        <v>(x</v>
      </c>
      <c r="AQ111" t="str">
        <f t="shared" ca="1" si="67"/>
        <v>-</v>
      </c>
      <c r="AR111">
        <f t="shared" ca="1" si="68"/>
        <v>7</v>
      </c>
      <c r="AS111" t="str">
        <f t="shared" ca="1" si="69"/>
        <v>)</v>
      </c>
      <c r="AT111" s="1">
        <f t="shared" ca="1" si="80"/>
        <v>9</v>
      </c>
      <c r="AU111" s="1">
        <f t="shared" ca="1" si="80"/>
        <v>-7</v>
      </c>
      <c r="AV111" s="1">
        <f t="shared" ca="1" si="70"/>
        <v>-7</v>
      </c>
      <c r="AW111" s="8">
        <f t="shared" ca="1" si="71"/>
        <v>2</v>
      </c>
      <c r="AX111" s="8">
        <f t="shared" ca="1" si="72"/>
        <v>-63</v>
      </c>
      <c r="AY111" t="str">
        <f t="shared" ca="1" si="56"/>
        <v>(x+9)(x-7)</v>
      </c>
      <c r="BA111" t="str">
        <f t="shared" ca="1" si="57"/>
        <v>+</v>
      </c>
      <c r="BB111" s="7">
        <f t="shared" ca="1" si="58"/>
        <v>2</v>
      </c>
      <c r="BC111" s="6" t="str">
        <f t="shared" ca="1" si="59"/>
        <v>x</v>
      </c>
      <c r="BD111" t="str">
        <f t="shared" ca="1" si="60"/>
        <v>-</v>
      </c>
      <c r="BE111" s="8">
        <f t="shared" ca="1" si="61"/>
        <v>63</v>
      </c>
      <c r="BF111" t="s">
        <v>13</v>
      </c>
      <c r="BG111" t="s">
        <v>345</v>
      </c>
      <c r="BH111">
        <f t="shared" ca="1" si="64"/>
        <v>6800</v>
      </c>
    </row>
    <row r="112" spans="2:60" x14ac:dyDescent="0.55000000000000004">
      <c r="B112" s="27">
        <v>64</v>
      </c>
      <c r="C112" s="1" t="s">
        <v>5</v>
      </c>
      <c r="D112" s="51" t="s">
        <v>60</v>
      </c>
      <c r="E112" s="50" t="str">
        <f t="shared" ca="1" si="34"/>
        <v>m6800</v>
      </c>
      <c r="F112" s="50" t="str">
        <f t="shared" ca="1" si="81"/>
        <v>\\(\\quad x^2+10x+24= \\)</v>
      </c>
      <c r="G112" s="50" t="str">
        <f t="shared" ca="1" si="81"/>
        <v>\\(\\quad (x+4)(x+6) \\)</v>
      </c>
      <c r="H112" s="50" t="s">
        <v>62</v>
      </c>
      <c r="I112" s="89" t="str">
        <f t="shared" ca="1" si="36"/>
        <v>INSERT INTO math(tangen,question,answer,editor,date,count) VALUES('m6800','\\(\\quad x^2+10x+24= \\)','\\(\\quad (x+4)(x+6) \\)','harazono',NOW(),0);</v>
      </c>
      <c r="J112" s="1"/>
      <c r="K112" s="5" t="s">
        <v>251</v>
      </c>
      <c r="L112" t="str">
        <f t="shared" ca="1" si="76"/>
        <v>+10x+24</v>
      </c>
      <c r="M112" s="4" t="s">
        <v>13</v>
      </c>
      <c r="N112" t="str">
        <f t="shared" ca="1" si="77"/>
        <v>(x+4)(x+6)</v>
      </c>
      <c r="O112" t="str">
        <f t="shared" ca="1" si="78"/>
        <v/>
      </c>
      <c r="Q112" s="78" t="s">
        <v>229</v>
      </c>
      <c r="R112" t="str">
        <f t="shared" ca="1" si="62"/>
        <v>x^2+10x+24=</v>
      </c>
      <c r="S112" t="s">
        <v>230</v>
      </c>
      <c r="T112" s="78" t="s">
        <v>229</v>
      </c>
      <c r="U112" t="str">
        <f t="shared" ca="1" si="63"/>
        <v>(x+4)(x+6)</v>
      </c>
      <c r="V112" t="s">
        <v>230</v>
      </c>
      <c r="W112" t="str">
        <f t="shared" ca="1" si="42"/>
        <v>\\(\\quad x^2+10x+24= \\)</v>
      </c>
      <c r="X112" t="str">
        <f t="shared" ca="1" si="43"/>
        <v>\\(\\quad (x+4)(x+6) \\)</v>
      </c>
      <c r="AL112" s="20" t="str">
        <f t="shared" ca="1" si="44"/>
        <v>(x</v>
      </c>
      <c r="AM112" t="str">
        <f t="shared" ca="1" si="65"/>
        <v>+</v>
      </c>
      <c r="AN112">
        <f t="shared" ca="1" si="46"/>
        <v>4</v>
      </c>
      <c r="AO112" s="20" t="str">
        <f t="shared" ca="1" si="47"/>
        <v>)</v>
      </c>
      <c r="AP112" s="5" t="str">
        <f t="shared" ca="1" si="66"/>
        <v>(x</v>
      </c>
      <c r="AQ112" t="str">
        <f t="shared" ca="1" si="67"/>
        <v>+</v>
      </c>
      <c r="AR112">
        <f t="shared" ca="1" si="68"/>
        <v>6</v>
      </c>
      <c r="AS112" t="str">
        <f t="shared" ca="1" si="69"/>
        <v>)</v>
      </c>
      <c r="AT112" s="1">
        <f t="shared" ca="1" si="80"/>
        <v>4</v>
      </c>
      <c r="AU112" s="1">
        <f t="shared" ca="1" si="80"/>
        <v>6</v>
      </c>
      <c r="AV112" s="1">
        <f t="shared" ca="1" si="70"/>
        <v>6</v>
      </c>
      <c r="AW112" s="8">
        <f t="shared" ca="1" si="71"/>
        <v>10</v>
      </c>
      <c r="AX112" s="8">
        <f t="shared" ca="1" si="72"/>
        <v>24</v>
      </c>
      <c r="AY112" t="str">
        <f t="shared" ca="1" si="56"/>
        <v>(x+4)(x+6)</v>
      </c>
      <c r="BA112" t="str">
        <f t="shared" ca="1" si="57"/>
        <v>+</v>
      </c>
      <c r="BB112" s="7">
        <f t="shared" ca="1" si="58"/>
        <v>10</v>
      </c>
      <c r="BC112" s="6" t="str">
        <f t="shared" ca="1" si="59"/>
        <v>x</v>
      </c>
      <c r="BD112" t="str">
        <f t="shared" ca="1" si="60"/>
        <v>+</v>
      </c>
      <c r="BE112" s="8">
        <f t="shared" ca="1" si="61"/>
        <v>24</v>
      </c>
      <c r="BF112" t="s">
        <v>13</v>
      </c>
      <c r="BG112" t="s">
        <v>345</v>
      </c>
      <c r="BH112">
        <f t="shared" ca="1" si="64"/>
        <v>6800</v>
      </c>
    </row>
    <row r="113" spans="2:60" x14ac:dyDescent="0.55000000000000004">
      <c r="B113" s="27">
        <v>65</v>
      </c>
      <c r="C113" s="1" t="s">
        <v>5</v>
      </c>
      <c r="D113" s="51" t="s">
        <v>60</v>
      </c>
      <c r="E113" s="50" t="str">
        <f t="shared" ref="E113:E151" ca="1" si="82">BG113&amp;BH113</f>
        <v>m6800</v>
      </c>
      <c r="F113" s="50" t="str">
        <f t="shared" ca="1" si="81"/>
        <v>\\(\\quad x^2-5x-6= \\)</v>
      </c>
      <c r="G113" s="50" t="str">
        <f t="shared" ca="1" si="81"/>
        <v>\\(\\quad (x+1)(x-6) \\)</v>
      </c>
      <c r="H113" s="50" t="s">
        <v>62</v>
      </c>
      <c r="I113" s="89" t="str">
        <f t="shared" ref="I113:I151" ca="1" si="83">"INSERT INTO "&amp;D113&amp;"(tangen,question,answer,editor,date,count) VALUES('"&amp;E113&amp;"','"&amp;F113&amp;"','"&amp;G113&amp;"','"&amp;H113&amp;"',NOW(),0);"</f>
        <v>INSERT INTO math(tangen,question,answer,editor,date,count) VALUES('m6800','\\(\\quad x^2-5x-6= \\)','\\(\\quad (x+1)(x-6) \\)','harazono',NOW(),0);</v>
      </c>
      <c r="J113" s="1"/>
      <c r="K113" s="5" t="s">
        <v>251</v>
      </c>
      <c r="L113" t="str">
        <f t="shared" ref="L113:L144" ca="1" si="84">BA113&amp;BB113&amp;BC113&amp;BD113&amp;BE113</f>
        <v>-5x-6</v>
      </c>
      <c r="M113" s="4" t="s">
        <v>13</v>
      </c>
      <c r="N113" t="str">
        <f t="shared" ref="N113:N144" ca="1" si="85">AY113</f>
        <v>(x+1)(x-6)</v>
      </c>
      <c r="O113" t="str">
        <f t="shared" ref="O113:O144" ca="1" si="86">IF(AT113=AV113,"^2","")</f>
        <v/>
      </c>
      <c r="Q113" s="78" t="s">
        <v>229</v>
      </c>
      <c r="R113" t="str">
        <f t="shared" ca="1" si="62"/>
        <v>x^2-5x-6=</v>
      </c>
      <c r="S113" t="s">
        <v>230</v>
      </c>
      <c r="T113" s="78" t="s">
        <v>229</v>
      </c>
      <c r="U113" t="str">
        <f t="shared" ca="1" si="63"/>
        <v>(x+1)(x-6)</v>
      </c>
      <c r="V113" t="s">
        <v>230</v>
      </c>
      <c r="W113" t="str">
        <f t="shared" ref="W113:W151" ca="1" si="87">Q113&amp;R113&amp;S113</f>
        <v>\\(\\quad x^2-5x-6= \\)</v>
      </c>
      <c r="X113" t="str">
        <f t="shared" ref="X113:X151" ca="1" si="88">T113&amp;U113&amp;V113</f>
        <v>\\(\\quad (x+1)(x-6) \\)</v>
      </c>
      <c r="AL113" s="20" t="str">
        <f t="shared" ref="AL113:AL151" ca="1" si="89">IF(AT113=0,"","(x")</f>
        <v>(x</v>
      </c>
      <c r="AM113" t="str">
        <f t="shared" ca="1" si="65"/>
        <v>+</v>
      </c>
      <c r="AN113">
        <f t="shared" ref="AN113:AN151" ca="1" si="90">IF(AT113=0,"",ABS(AT113))</f>
        <v>1</v>
      </c>
      <c r="AO113" s="20" t="str">
        <f t="shared" ref="AO113:AO151" ca="1" si="91">IF(AT113=0,"x",")")</f>
        <v>)</v>
      </c>
      <c r="AP113" s="5" t="str">
        <f t="shared" ca="1" si="66"/>
        <v>(x</v>
      </c>
      <c r="AQ113" t="str">
        <f t="shared" ca="1" si="67"/>
        <v>-</v>
      </c>
      <c r="AR113">
        <f t="shared" ca="1" si="68"/>
        <v>6</v>
      </c>
      <c r="AS113" t="str">
        <f t="shared" ca="1" si="69"/>
        <v>)</v>
      </c>
      <c r="AT113" s="1">
        <f t="shared" ca="1" si="80"/>
        <v>1</v>
      </c>
      <c r="AU113" s="1">
        <f t="shared" ca="1" si="80"/>
        <v>-6</v>
      </c>
      <c r="AV113" s="1">
        <f t="shared" ca="1" si="70"/>
        <v>-6</v>
      </c>
      <c r="AW113" s="8">
        <f t="shared" ca="1" si="71"/>
        <v>-5</v>
      </c>
      <c r="AX113" s="8">
        <f t="shared" ca="1" si="72"/>
        <v>-6</v>
      </c>
      <c r="AY113" t="str">
        <f t="shared" ref="AY113:AY151" ca="1" si="92">AL113&amp;AM113&amp;AN113&amp;AO113&amp;AP113&amp;AQ113&amp;AR113&amp;AS113</f>
        <v>(x+1)(x-6)</v>
      </c>
      <c r="BA113" t="str">
        <f t="shared" ref="BA113:BA151" ca="1" si="93">IF(AW113&gt;=1,"+",IF(AW113&lt;=-1,"-",""))</f>
        <v>-</v>
      </c>
      <c r="BB113" s="7">
        <f t="shared" ref="BB113:BB151" ca="1" si="94">IF(AW113=0,"",IF(AW113=1,"",IF(AW113=-1,"",ABS(AW113))))</f>
        <v>5</v>
      </c>
      <c r="BC113" s="6" t="str">
        <f t="shared" ref="BC113:BC151" ca="1" si="95">IF(AW113=0,"","x")</f>
        <v>x</v>
      </c>
      <c r="BD113" t="str">
        <f t="shared" ref="BD113:BD151" ca="1" si="96">IF(AX113&gt;=1,"+",IF(AX113&lt;=-1,"-","" ))</f>
        <v>-</v>
      </c>
      <c r="BE113" s="8">
        <f t="shared" ref="BE113:BE151" ca="1" si="97">IF(AX113=0,"",ABS(AX113))</f>
        <v>6</v>
      </c>
      <c r="BF113" t="s">
        <v>13</v>
      </c>
      <c r="BG113" t="s">
        <v>345</v>
      </c>
      <c r="BH113">
        <f t="shared" ca="1" si="64"/>
        <v>6800</v>
      </c>
    </row>
    <row r="114" spans="2:60" x14ac:dyDescent="0.55000000000000004">
      <c r="B114" s="27">
        <v>66</v>
      </c>
      <c r="C114" s="1" t="s">
        <v>5</v>
      </c>
      <c r="D114" s="51" t="s">
        <v>60</v>
      </c>
      <c r="E114" s="50" t="str">
        <f t="shared" ca="1" si="82"/>
        <v>m6800</v>
      </c>
      <c r="F114" s="50" t="str">
        <f t="shared" ca="1" si="81"/>
        <v>\\(\\quad x^2-4x-12= \\)</v>
      </c>
      <c r="G114" s="50" t="str">
        <f t="shared" ca="1" si="81"/>
        <v>\\(\\quad (x-6)(x+2) \\)</v>
      </c>
      <c r="H114" s="50" t="s">
        <v>62</v>
      </c>
      <c r="I114" s="89" t="str">
        <f t="shared" ca="1" si="83"/>
        <v>INSERT INTO math(tangen,question,answer,editor,date,count) VALUES('m6800','\\(\\quad x^2-4x-12= \\)','\\(\\quad (x-6)(x+2) \\)','harazono',NOW(),0);</v>
      </c>
      <c r="J114" s="1"/>
      <c r="K114" s="5" t="s">
        <v>251</v>
      </c>
      <c r="L114" t="str">
        <f t="shared" ca="1" si="84"/>
        <v>-4x-12</v>
      </c>
      <c r="M114" s="4" t="s">
        <v>13</v>
      </c>
      <c r="N114" t="str">
        <f t="shared" ca="1" si="85"/>
        <v>(x-6)(x+2)</v>
      </c>
      <c r="O114" t="str">
        <f t="shared" ca="1" si="86"/>
        <v/>
      </c>
      <c r="Q114" s="78" t="s">
        <v>229</v>
      </c>
      <c r="R114" t="str">
        <f t="shared" ref="R114:R151" ca="1" si="98">K114&amp;L114&amp;M114</f>
        <v>x^2-4x-12=</v>
      </c>
      <c r="S114" t="s">
        <v>230</v>
      </c>
      <c r="T114" s="78" t="s">
        <v>229</v>
      </c>
      <c r="U114" t="str">
        <f t="shared" ref="U114:U151" ca="1" si="99">N114&amp;O114</f>
        <v>(x-6)(x+2)</v>
      </c>
      <c r="V114" t="s">
        <v>230</v>
      </c>
      <c r="W114" t="str">
        <f t="shared" ca="1" si="87"/>
        <v>\\(\\quad x^2-4x-12= \\)</v>
      </c>
      <c r="X114" t="str">
        <f t="shared" ca="1" si="88"/>
        <v>\\(\\quad (x-6)(x+2) \\)</v>
      </c>
      <c r="AL114" s="20" t="str">
        <f t="shared" ca="1" si="89"/>
        <v>(x</v>
      </c>
      <c r="AM114" t="str">
        <f t="shared" ca="1" si="65"/>
        <v>-</v>
      </c>
      <c r="AN114">
        <f t="shared" ca="1" si="90"/>
        <v>6</v>
      </c>
      <c r="AO114" s="20" t="str">
        <f t="shared" ca="1" si="91"/>
        <v>)</v>
      </c>
      <c r="AP114" s="5" t="str">
        <f t="shared" ca="1" si="66"/>
        <v>(x</v>
      </c>
      <c r="AQ114" t="str">
        <f t="shared" ca="1" si="67"/>
        <v>+</v>
      </c>
      <c r="AR114">
        <f t="shared" ca="1" si="68"/>
        <v>2</v>
      </c>
      <c r="AS114" t="str">
        <f t="shared" ca="1" si="69"/>
        <v>)</v>
      </c>
      <c r="AT114" s="1">
        <f t="shared" ca="1" si="80"/>
        <v>-6</v>
      </c>
      <c r="AU114" s="1">
        <f t="shared" ca="1" si="80"/>
        <v>2</v>
      </c>
      <c r="AV114" s="1">
        <f t="shared" ca="1" si="70"/>
        <v>2</v>
      </c>
      <c r="AW114" s="8">
        <f t="shared" ca="1" si="71"/>
        <v>-4</v>
      </c>
      <c r="AX114" s="8">
        <f t="shared" ca="1" si="72"/>
        <v>-12</v>
      </c>
      <c r="AY114" t="str">
        <f t="shared" ca="1" si="92"/>
        <v>(x-6)(x+2)</v>
      </c>
      <c r="BA114" t="str">
        <f t="shared" ca="1" si="93"/>
        <v>-</v>
      </c>
      <c r="BB114" s="7">
        <f t="shared" ca="1" si="94"/>
        <v>4</v>
      </c>
      <c r="BC114" s="6" t="str">
        <f t="shared" ca="1" si="95"/>
        <v>x</v>
      </c>
      <c r="BD114" t="str">
        <f t="shared" ca="1" si="96"/>
        <v>-</v>
      </c>
      <c r="BE114" s="8">
        <f t="shared" ca="1" si="97"/>
        <v>12</v>
      </c>
      <c r="BF114" t="s">
        <v>13</v>
      </c>
      <c r="BG114" t="s">
        <v>345</v>
      </c>
      <c r="BH114">
        <f t="shared" ref="BH114:BH151" ca="1" si="100">IF(OR(AT114=0,AV114=0),6700,6800)</f>
        <v>6800</v>
      </c>
    </row>
    <row r="115" spans="2:60" x14ac:dyDescent="0.55000000000000004">
      <c r="B115" s="27">
        <v>67</v>
      </c>
      <c r="C115" s="1" t="s">
        <v>5</v>
      </c>
      <c r="D115" s="51" t="s">
        <v>60</v>
      </c>
      <c r="E115" s="50" t="str">
        <f t="shared" ca="1" si="82"/>
        <v>m6800</v>
      </c>
      <c r="F115" s="50" t="str">
        <f t="shared" ca="1" si="81"/>
        <v>\\(\\quad x^2+3x+2= \\)</v>
      </c>
      <c r="G115" s="50" t="str">
        <f t="shared" ca="1" si="81"/>
        <v>\\(\\quad (x+2)(x+1) \\)</v>
      </c>
      <c r="H115" s="50" t="s">
        <v>62</v>
      </c>
      <c r="I115" s="89" t="str">
        <f t="shared" ca="1" si="83"/>
        <v>INSERT INTO math(tangen,question,answer,editor,date,count) VALUES('m6800','\\(\\quad x^2+3x+2= \\)','\\(\\quad (x+2)(x+1) \\)','harazono',NOW(),0);</v>
      </c>
      <c r="J115" s="1"/>
      <c r="K115" s="5" t="s">
        <v>251</v>
      </c>
      <c r="L115" t="str">
        <f t="shared" ca="1" si="84"/>
        <v>+3x+2</v>
      </c>
      <c r="M115" s="4" t="s">
        <v>13</v>
      </c>
      <c r="N115" t="str">
        <f t="shared" ca="1" si="85"/>
        <v>(x+2)(x+1)</v>
      </c>
      <c r="O115" t="str">
        <f t="shared" ca="1" si="86"/>
        <v/>
      </c>
      <c r="Q115" s="78" t="s">
        <v>229</v>
      </c>
      <c r="R115" t="str">
        <f t="shared" ca="1" si="98"/>
        <v>x^2+3x+2=</v>
      </c>
      <c r="S115" t="s">
        <v>230</v>
      </c>
      <c r="T115" s="78" t="s">
        <v>229</v>
      </c>
      <c r="U115" t="str">
        <f t="shared" ca="1" si="99"/>
        <v>(x+2)(x+1)</v>
      </c>
      <c r="V115" t="s">
        <v>230</v>
      </c>
      <c r="W115" t="str">
        <f t="shared" ca="1" si="87"/>
        <v>\\(\\quad x^2+3x+2= \\)</v>
      </c>
      <c r="X115" t="str">
        <f t="shared" ca="1" si="88"/>
        <v>\\(\\quad (x+2)(x+1) \\)</v>
      </c>
      <c r="AL115" s="20" t="str">
        <f t="shared" ca="1" si="89"/>
        <v>(x</v>
      </c>
      <c r="AM115" t="str">
        <f t="shared" ca="1" si="65"/>
        <v>+</v>
      </c>
      <c r="AN115">
        <f t="shared" ca="1" si="90"/>
        <v>2</v>
      </c>
      <c r="AO115" s="20" t="str">
        <f t="shared" ca="1" si="91"/>
        <v>)</v>
      </c>
      <c r="AP115" s="5" t="str">
        <f t="shared" ca="1" si="66"/>
        <v>(x</v>
      </c>
      <c r="AQ115" t="str">
        <f t="shared" ca="1" si="67"/>
        <v>+</v>
      </c>
      <c r="AR115">
        <f t="shared" ca="1" si="68"/>
        <v>1</v>
      </c>
      <c r="AS115" t="str">
        <f t="shared" ca="1" si="69"/>
        <v>)</v>
      </c>
      <c r="AT115" s="1">
        <f t="shared" ca="1" si="80"/>
        <v>2</v>
      </c>
      <c r="AU115" s="1">
        <f t="shared" ca="1" si="80"/>
        <v>1</v>
      </c>
      <c r="AV115" s="1">
        <f t="shared" ca="1" si="70"/>
        <v>1</v>
      </c>
      <c r="AW115" s="8">
        <f t="shared" ca="1" si="71"/>
        <v>3</v>
      </c>
      <c r="AX115" s="8">
        <f t="shared" ca="1" si="72"/>
        <v>2</v>
      </c>
      <c r="AY115" t="str">
        <f t="shared" ca="1" si="92"/>
        <v>(x+2)(x+1)</v>
      </c>
      <c r="BA115" t="str">
        <f t="shared" ca="1" si="93"/>
        <v>+</v>
      </c>
      <c r="BB115" s="7">
        <f t="shared" ca="1" si="94"/>
        <v>3</v>
      </c>
      <c r="BC115" s="6" t="str">
        <f t="shared" ca="1" si="95"/>
        <v>x</v>
      </c>
      <c r="BD115" t="str">
        <f t="shared" ca="1" si="96"/>
        <v>+</v>
      </c>
      <c r="BE115" s="8">
        <f t="shared" ca="1" si="97"/>
        <v>2</v>
      </c>
      <c r="BF115" t="s">
        <v>13</v>
      </c>
      <c r="BG115" t="s">
        <v>345</v>
      </c>
      <c r="BH115">
        <f t="shared" ca="1" si="100"/>
        <v>6800</v>
      </c>
    </row>
    <row r="116" spans="2:60" x14ac:dyDescent="0.55000000000000004">
      <c r="B116" s="27">
        <v>68</v>
      </c>
      <c r="C116" s="1" t="s">
        <v>5</v>
      </c>
      <c r="D116" s="51" t="s">
        <v>60</v>
      </c>
      <c r="E116" s="50" t="str">
        <f t="shared" ca="1" si="82"/>
        <v>m6800</v>
      </c>
      <c r="F116" s="50" t="str">
        <f t="shared" ca="1" si="81"/>
        <v>\\(\\quad x^2+13x+36= \\)</v>
      </c>
      <c r="G116" s="50" t="str">
        <f t="shared" ca="1" si="81"/>
        <v>\\(\\quad (x+9)(x+4) \\)</v>
      </c>
      <c r="H116" s="50" t="s">
        <v>62</v>
      </c>
      <c r="I116" s="89" t="str">
        <f t="shared" ca="1" si="83"/>
        <v>INSERT INTO math(tangen,question,answer,editor,date,count) VALUES('m6800','\\(\\quad x^2+13x+36= \\)','\\(\\quad (x+9)(x+4) \\)','harazono',NOW(),0);</v>
      </c>
      <c r="J116" s="1"/>
      <c r="K116" s="5" t="s">
        <v>251</v>
      </c>
      <c r="L116" t="str">
        <f t="shared" ca="1" si="84"/>
        <v>+13x+36</v>
      </c>
      <c r="M116" s="4" t="s">
        <v>13</v>
      </c>
      <c r="N116" t="str">
        <f t="shared" ca="1" si="85"/>
        <v>(x+9)(x+4)</v>
      </c>
      <c r="O116" t="str">
        <f t="shared" ca="1" si="86"/>
        <v/>
      </c>
      <c r="Q116" s="78" t="s">
        <v>229</v>
      </c>
      <c r="R116" t="str">
        <f t="shared" ca="1" si="98"/>
        <v>x^2+13x+36=</v>
      </c>
      <c r="S116" t="s">
        <v>230</v>
      </c>
      <c r="T116" s="78" t="s">
        <v>229</v>
      </c>
      <c r="U116" t="str">
        <f t="shared" ca="1" si="99"/>
        <v>(x+9)(x+4)</v>
      </c>
      <c r="V116" t="s">
        <v>230</v>
      </c>
      <c r="W116" t="str">
        <f t="shared" ca="1" si="87"/>
        <v>\\(\\quad x^2+13x+36= \\)</v>
      </c>
      <c r="X116" t="str">
        <f t="shared" ca="1" si="88"/>
        <v>\\(\\quad (x+9)(x+4) \\)</v>
      </c>
      <c r="AL116" s="20" t="str">
        <f t="shared" ca="1" si="89"/>
        <v>(x</v>
      </c>
      <c r="AM116" t="str">
        <f t="shared" ca="1" si="65"/>
        <v>+</v>
      </c>
      <c r="AN116">
        <f t="shared" ca="1" si="90"/>
        <v>9</v>
      </c>
      <c r="AO116" s="20" t="str">
        <f t="shared" ca="1" si="91"/>
        <v>)</v>
      </c>
      <c r="AP116" s="5" t="str">
        <f t="shared" ca="1" si="66"/>
        <v>(x</v>
      </c>
      <c r="AQ116" t="str">
        <f t="shared" ca="1" si="67"/>
        <v>+</v>
      </c>
      <c r="AR116">
        <f t="shared" ca="1" si="68"/>
        <v>4</v>
      </c>
      <c r="AS116" t="str">
        <f t="shared" ca="1" si="69"/>
        <v>)</v>
      </c>
      <c r="AT116" s="1">
        <f t="shared" ca="1" si="80"/>
        <v>9</v>
      </c>
      <c r="AU116" s="1">
        <f t="shared" ca="1" si="80"/>
        <v>4</v>
      </c>
      <c r="AV116" s="1">
        <f t="shared" ca="1" si="70"/>
        <v>4</v>
      </c>
      <c r="AW116" s="8">
        <f t="shared" ca="1" si="71"/>
        <v>13</v>
      </c>
      <c r="AX116" s="8">
        <f t="shared" ca="1" si="72"/>
        <v>36</v>
      </c>
      <c r="AY116" t="str">
        <f t="shared" ca="1" si="92"/>
        <v>(x+9)(x+4)</v>
      </c>
      <c r="BA116" t="str">
        <f t="shared" ca="1" si="93"/>
        <v>+</v>
      </c>
      <c r="BB116" s="7">
        <f t="shared" ca="1" si="94"/>
        <v>13</v>
      </c>
      <c r="BC116" s="6" t="str">
        <f t="shared" ca="1" si="95"/>
        <v>x</v>
      </c>
      <c r="BD116" t="str">
        <f t="shared" ca="1" si="96"/>
        <v>+</v>
      </c>
      <c r="BE116" s="8">
        <f t="shared" ca="1" si="97"/>
        <v>36</v>
      </c>
      <c r="BF116" t="s">
        <v>13</v>
      </c>
      <c r="BG116" t="s">
        <v>345</v>
      </c>
      <c r="BH116">
        <f t="shared" ca="1" si="100"/>
        <v>6800</v>
      </c>
    </row>
    <row r="117" spans="2:60" x14ac:dyDescent="0.55000000000000004">
      <c r="B117" s="27">
        <v>69</v>
      </c>
      <c r="C117" s="1" t="s">
        <v>5</v>
      </c>
      <c r="D117" s="51" t="s">
        <v>60</v>
      </c>
      <c r="E117" s="50" t="str">
        <f t="shared" ca="1" si="82"/>
        <v>m6800</v>
      </c>
      <c r="F117" s="50" t="str">
        <f t="shared" ca="1" si="81"/>
        <v>\\(\\quad x^2+10x+9= \\)</v>
      </c>
      <c r="G117" s="50" t="str">
        <f t="shared" ca="1" si="81"/>
        <v>\\(\\quad (x+9)(x+1) \\)</v>
      </c>
      <c r="H117" s="50" t="s">
        <v>62</v>
      </c>
      <c r="I117" s="89" t="str">
        <f t="shared" ca="1" si="83"/>
        <v>INSERT INTO math(tangen,question,answer,editor,date,count) VALUES('m6800','\\(\\quad x^2+10x+9= \\)','\\(\\quad (x+9)(x+1) \\)','harazono',NOW(),0);</v>
      </c>
      <c r="J117" s="1"/>
      <c r="K117" s="5" t="s">
        <v>251</v>
      </c>
      <c r="L117" t="str">
        <f t="shared" ca="1" si="84"/>
        <v>+10x+9</v>
      </c>
      <c r="M117" s="4" t="s">
        <v>13</v>
      </c>
      <c r="N117" t="str">
        <f t="shared" ca="1" si="85"/>
        <v>(x+9)(x+1)</v>
      </c>
      <c r="O117" t="str">
        <f t="shared" ca="1" si="86"/>
        <v/>
      </c>
      <c r="Q117" s="78" t="s">
        <v>229</v>
      </c>
      <c r="R117" t="str">
        <f t="shared" ca="1" si="98"/>
        <v>x^2+10x+9=</v>
      </c>
      <c r="S117" t="s">
        <v>230</v>
      </c>
      <c r="T117" s="78" t="s">
        <v>229</v>
      </c>
      <c r="U117" t="str">
        <f t="shared" ca="1" si="99"/>
        <v>(x+9)(x+1)</v>
      </c>
      <c r="V117" t="s">
        <v>230</v>
      </c>
      <c r="W117" t="str">
        <f t="shared" ca="1" si="87"/>
        <v>\\(\\quad x^2+10x+9= \\)</v>
      </c>
      <c r="X117" t="str">
        <f t="shared" ca="1" si="88"/>
        <v>\\(\\quad (x+9)(x+1) \\)</v>
      </c>
      <c r="AL117" s="20" t="str">
        <f t="shared" ca="1" si="89"/>
        <v>(x</v>
      </c>
      <c r="AM117" t="str">
        <f t="shared" ca="1" si="65"/>
        <v>+</v>
      </c>
      <c r="AN117">
        <f t="shared" ca="1" si="90"/>
        <v>9</v>
      </c>
      <c r="AO117" s="20" t="str">
        <f t="shared" ca="1" si="91"/>
        <v>)</v>
      </c>
      <c r="AP117" s="5" t="str">
        <f t="shared" ca="1" si="66"/>
        <v>(x</v>
      </c>
      <c r="AQ117" t="str">
        <f t="shared" ca="1" si="67"/>
        <v>+</v>
      </c>
      <c r="AR117">
        <f t="shared" ca="1" si="68"/>
        <v>1</v>
      </c>
      <c r="AS117" t="str">
        <f t="shared" ca="1" si="69"/>
        <v>)</v>
      </c>
      <c r="AT117" s="1">
        <f t="shared" ca="1" si="80"/>
        <v>9</v>
      </c>
      <c r="AU117" s="1">
        <f t="shared" ca="1" si="80"/>
        <v>1</v>
      </c>
      <c r="AV117" s="1">
        <f t="shared" ca="1" si="70"/>
        <v>1</v>
      </c>
      <c r="AW117" s="8">
        <f t="shared" ca="1" si="71"/>
        <v>10</v>
      </c>
      <c r="AX117" s="8">
        <f t="shared" ca="1" si="72"/>
        <v>9</v>
      </c>
      <c r="AY117" t="str">
        <f t="shared" ca="1" si="92"/>
        <v>(x+9)(x+1)</v>
      </c>
      <c r="BA117" t="str">
        <f t="shared" ca="1" si="93"/>
        <v>+</v>
      </c>
      <c r="BB117" s="7">
        <f t="shared" ca="1" si="94"/>
        <v>10</v>
      </c>
      <c r="BC117" s="6" t="str">
        <f t="shared" ca="1" si="95"/>
        <v>x</v>
      </c>
      <c r="BD117" t="str">
        <f t="shared" ca="1" si="96"/>
        <v>+</v>
      </c>
      <c r="BE117" s="8">
        <f t="shared" ca="1" si="97"/>
        <v>9</v>
      </c>
      <c r="BF117" t="s">
        <v>13</v>
      </c>
      <c r="BG117" t="s">
        <v>345</v>
      </c>
      <c r="BH117">
        <f t="shared" ca="1" si="100"/>
        <v>6800</v>
      </c>
    </row>
    <row r="118" spans="2:60" x14ac:dyDescent="0.55000000000000004">
      <c r="B118" s="27">
        <v>70</v>
      </c>
      <c r="C118" s="1" t="s">
        <v>5</v>
      </c>
      <c r="D118" s="51" t="s">
        <v>60</v>
      </c>
      <c r="E118" s="50" t="str">
        <f t="shared" ca="1" si="82"/>
        <v>m6800</v>
      </c>
      <c r="F118" s="50" t="str">
        <f t="shared" ca="1" si="81"/>
        <v>\\(\\quad x^2-13x+40= \\)</v>
      </c>
      <c r="G118" s="50" t="str">
        <f t="shared" ca="1" si="81"/>
        <v>\\(\\quad (x-5)(x-8) \\)</v>
      </c>
      <c r="H118" s="50" t="s">
        <v>62</v>
      </c>
      <c r="I118" s="89" t="str">
        <f t="shared" ca="1" si="83"/>
        <v>INSERT INTO math(tangen,question,answer,editor,date,count) VALUES('m6800','\\(\\quad x^2-13x+40= \\)','\\(\\quad (x-5)(x-8) \\)','harazono',NOW(),0);</v>
      </c>
      <c r="J118" s="1"/>
      <c r="K118" s="5" t="s">
        <v>251</v>
      </c>
      <c r="L118" t="str">
        <f t="shared" ca="1" si="84"/>
        <v>-13x+40</v>
      </c>
      <c r="M118" s="4" t="s">
        <v>13</v>
      </c>
      <c r="N118" t="str">
        <f t="shared" ca="1" si="85"/>
        <v>(x-5)(x-8)</v>
      </c>
      <c r="O118" t="str">
        <f t="shared" ca="1" si="86"/>
        <v/>
      </c>
      <c r="Q118" s="78" t="s">
        <v>229</v>
      </c>
      <c r="R118" t="str">
        <f t="shared" ca="1" si="98"/>
        <v>x^2-13x+40=</v>
      </c>
      <c r="S118" t="s">
        <v>230</v>
      </c>
      <c r="T118" s="78" t="s">
        <v>229</v>
      </c>
      <c r="U118" t="str">
        <f t="shared" ca="1" si="99"/>
        <v>(x-5)(x-8)</v>
      </c>
      <c r="V118" t="s">
        <v>230</v>
      </c>
      <c r="W118" t="str">
        <f t="shared" ca="1" si="87"/>
        <v>\\(\\quad x^2-13x+40= \\)</v>
      </c>
      <c r="X118" t="str">
        <f t="shared" ca="1" si="88"/>
        <v>\\(\\quad (x-5)(x-8) \\)</v>
      </c>
      <c r="AL118" s="20" t="str">
        <f t="shared" ca="1" si="89"/>
        <v>(x</v>
      </c>
      <c r="AM118" t="str">
        <f t="shared" ca="1" si="65"/>
        <v>-</v>
      </c>
      <c r="AN118">
        <f t="shared" ca="1" si="90"/>
        <v>5</v>
      </c>
      <c r="AO118" s="20" t="str">
        <f t="shared" ca="1" si="91"/>
        <v>)</v>
      </c>
      <c r="AP118" s="5" t="str">
        <f t="shared" ca="1" si="66"/>
        <v>(x</v>
      </c>
      <c r="AQ118" t="str">
        <f t="shared" ca="1" si="67"/>
        <v>-</v>
      </c>
      <c r="AR118">
        <f t="shared" ca="1" si="68"/>
        <v>8</v>
      </c>
      <c r="AS118" t="str">
        <f t="shared" ca="1" si="69"/>
        <v>)</v>
      </c>
      <c r="AT118" s="1">
        <f t="shared" ca="1" si="80"/>
        <v>-5</v>
      </c>
      <c r="AU118" s="1">
        <f t="shared" ca="1" si="80"/>
        <v>-8</v>
      </c>
      <c r="AV118" s="1">
        <f t="shared" ca="1" si="70"/>
        <v>-8</v>
      </c>
      <c r="AW118" s="8">
        <f t="shared" ca="1" si="71"/>
        <v>-13</v>
      </c>
      <c r="AX118" s="8">
        <f t="shared" ca="1" si="72"/>
        <v>40</v>
      </c>
      <c r="AY118" t="str">
        <f t="shared" ca="1" si="92"/>
        <v>(x-5)(x-8)</v>
      </c>
      <c r="BA118" t="str">
        <f t="shared" ca="1" si="93"/>
        <v>-</v>
      </c>
      <c r="BB118" s="7">
        <f t="shared" ca="1" si="94"/>
        <v>13</v>
      </c>
      <c r="BC118" s="6" t="str">
        <f t="shared" ca="1" si="95"/>
        <v>x</v>
      </c>
      <c r="BD118" t="str">
        <f t="shared" ca="1" si="96"/>
        <v>+</v>
      </c>
      <c r="BE118" s="8">
        <f t="shared" ca="1" si="97"/>
        <v>40</v>
      </c>
      <c r="BF118" t="s">
        <v>13</v>
      </c>
      <c r="BG118" t="s">
        <v>345</v>
      </c>
      <c r="BH118">
        <f t="shared" ca="1" si="100"/>
        <v>6800</v>
      </c>
    </row>
    <row r="119" spans="2:60" x14ac:dyDescent="0.55000000000000004">
      <c r="B119" s="27">
        <v>71</v>
      </c>
      <c r="C119" s="1" t="s">
        <v>5</v>
      </c>
      <c r="D119" s="51" t="s">
        <v>60</v>
      </c>
      <c r="E119" s="50" t="str">
        <f t="shared" ca="1" si="82"/>
        <v>m6800</v>
      </c>
      <c r="F119" s="50" t="str">
        <f t="shared" ca="1" si="81"/>
        <v>\\(\\quad x^2+5x+6= \\)</v>
      </c>
      <c r="G119" s="50" t="str">
        <f t="shared" ca="1" si="81"/>
        <v>\\(\\quad (x+2)(x+3) \\)</v>
      </c>
      <c r="H119" s="50" t="s">
        <v>62</v>
      </c>
      <c r="I119" s="89" t="str">
        <f t="shared" ca="1" si="83"/>
        <v>INSERT INTO math(tangen,question,answer,editor,date,count) VALUES('m6800','\\(\\quad x^2+5x+6= \\)','\\(\\quad (x+2)(x+3) \\)','harazono',NOW(),0);</v>
      </c>
      <c r="J119" s="1"/>
      <c r="K119" s="5" t="s">
        <v>251</v>
      </c>
      <c r="L119" t="str">
        <f t="shared" ca="1" si="84"/>
        <v>+5x+6</v>
      </c>
      <c r="M119" s="4" t="s">
        <v>13</v>
      </c>
      <c r="N119" t="str">
        <f t="shared" ca="1" si="85"/>
        <v>(x+2)(x+3)</v>
      </c>
      <c r="O119" t="str">
        <f t="shared" ca="1" si="86"/>
        <v/>
      </c>
      <c r="Q119" s="78" t="s">
        <v>229</v>
      </c>
      <c r="R119" t="str">
        <f t="shared" ca="1" si="98"/>
        <v>x^2+5x+6=</v>
      </c>
      <c r="S119" t="s">
        <v>230</v>
      </c>
      <c r="T119" s="78" t="s">
        <v>229</v>
      </c>
      <c r="U119" t="str">
        <f t="shared" ca="1" si="99"/>
        <v>(x+2)(x+3)</v>
      </c>
      <c r="V119" t="s">
        <v>230</v>
      </c>
      <c r="W119" t="str">
        <f t="shared" ca="1" si="87"/>
        <v>\\(\\quad x^2+5x+6= \\)</v>
      </c>
      <c r="X119" t="str">
        <f t="shared" ca="1" si="88"/>
        <v>\\(\\quad (x+2)(x+3) \\)</v>
      </c>
      <c r="AL119" s="20" t="str">
        <f t="shared" ca="1" si="89"/>
        <v>(x</v>
      </c>
      <c r="AM119" t="str">
        <f t="shared" ca="1" si="65"/>
        <v>+</v>
      </c>
      <c r="AN119">
        <f t="shared" ca="1" si="90"/>
        <v>2</v>
      </c>
      <c r="AO119" s="20" t="str">
        <f t="shared" ca="1" si="91"/>
        <v>)</v>
      </c>
      <c r="AP119" s="5" t="str">
        <f t="shared" ca="1" si="66"/>
        <v>(x</v>
      </c>
      <c r="AQ119" t="str">
        <f t="shared" ca="1" si="67"/>
        <v>+</v>
      </c>
      <c r="AR119">
        <f t="shared" ca="1" si="68"/>
        <v>3</v>
      </c>
      <c r="AS119" t="str">
        <f t="shared" ca="1" si="69"/>
        <v>)</v>
      </c>
      <c r="AT119" s="1">
        <f t="shared" ca="1" si="80"/>
        <v>2</v>
      </c>
      <c r="AU119" s="1">
        <f t="shared" ca="1" si="80"/>
        <v>3</v>
      </c>
      <c r="AV119" s="1">
        <f t="shared" ca="1" si="70"/>
        <v>3</v>
      </c>
      <c r="AW119" s="8">
        <f t="shared" ca="1" si="71"/>
        <v>5</v>
      </c>
      <c r="AX119" s="8">
        <f t="shared" ca="1" si="72"/>
        <v>6</v>
      </c>
      <c r="AY119" t="str">
        <f t="shared" ca="1" si="92"/>
        <v>(x+2)(x+3)</v>
      </c>
      <c r="BA119" t="str">
        <f t="shared" ca="1" si="93"/>
        <v>+</v>
      </c>
      <c r="BB119" s="7">
        <f t="shared" ca="1" si="94"/>
        <v>5</v>
      </c>
      <c r="BC119" s="6" t="str">
        <f t="shared" ca="1" si="95"/>
        <v>x</v>
      </c>
      <c r="BD119" t="str">
        <f t="shared" ca="1" si="96"/>
        <v>+</v>
      </c>
      <c r="BE119" s="8">
        <f t="shared" ca="1" si="97"/>
        <v>6</v>
      </c>
      <c r="BF119" t="s">
        <v>13</v>
      </c>
      <c r="BG119" t="s">
        <v>345</v>
      </c>
      <c r="BH119">
        <f t="shared" ca="1" si="100"/>
        <v>6800</v>
      </c>
    </row>
    <row r="120" spans="2:60" x14ac:dyDescent="0.55000000000000004">
      <c r="B120" s="27">
        <v>72</v>
      </c>
      <c r="C120" s="1" t="s">
        <v>5</v>
      </c>
      <c r="D120" s="51" t="s">
        <v>60</v>
      </c>
      <c r="E120" s="50" t="str">
        <f t="shared" ca="1" si="82"/>
        <v>m6800</v>
      </c>
      <c r="F120" s="50" t="str">
        <f t="shared" ca="1" si="81"/>
        <v>\\(\\quad x^2+5x-50= \\)</v>
      </c>
      <c r="G120" s="50" t="str">
        <f t="shared" ca="1" si="81"/>
        <v>\\(\\quad (x-5)(x+10) \\)</v>
      </c>
      <c r="H120" s="50" t="s">
        <v>62</v>
      </c>
      <c r="I120" s="89" t="str">
        <f t="shared" ca="1" si="83"/>
        <v>INSERT INTO math(tangen,question,answer,editor,date,count) VALUES('m6800','\\(\\quad x^2+5x-50= \\)','\\(\\quad (x-5)(x+10) \\)','harazono',NOW(),0);</v>
      </c>
      <c r="J120" s="1"/>
      <c r="K120" s="5" t="s">
        <v>251</v>
      </c>
      <c r="L120" t="str">
        <f t="shared" ca="1" si="84"/>
        <v>+5x-50</v>
      </c>
      <c r="M120" s="4" t="s">
        <v>13</v>
      </c>
      <c r="N120" t="str">
        <f t="shared" ca="1" si="85"/>
        <v>(x-5)(x+10)</v>
      </c>
      <c r="O120" t="str">
        <f t="shared" ca="1" si="86"/>
        <v/>
      </c>
      <c r="Q120" s="78" t="s">
        <v>229</v>
      </c>
      <c r="R120" t="str">
        <f t="shared" ca="1" si="98"/>
        <v>x^2+5x-50=</v>
      </c>
      <c r="S120" t="s">
        <v>230</v>
      </c>
      <c r="T120" s="78" t="s">
        <v>229</v>
      </c>
      <c r="U120" t="str">
        <f t="shared" ca="1" si="99"/>
        <v>(x-5)(x+10)</v>
      </c>
      <c r="V120" t="s">
        <v>230</v>
      </c>
      <c r="W120" t="str">
        <f t="shared" ca="1" si="87"/>
        <v>\\(\\quad x^2+5x-50= \\)</v>
      </c>
      <c r="X120" t="str">
        <f t="shared" ca="1" si="88"/>
        <v>\\(\\quad (x-5)(x+10) \\)</v>
      </c>
      <c r="AL120" s="20" t="str">
        <f t="shared" ca="1" si="89"/>
        <v>(x</v>
      </c>
      <c r="AM120" t="str">
        <f t="shared" ca="1" si="65"/>
        <v>-</v>
      </c>
      <c r="AN120">
        <f t="shared" ca="1" si="90"/>
        <v>5</v>
      </c>
      <c r="AO120" s="20" t="str">
        <f t="shared" ca="1" si="91"/>
        <v>)</v>
      </c>
      <c r="AP120" s="5" t="str">
        <f t="shared" ca="1" si="66"/>
        <v>(x</v>
      </c>
      <c r="AQ120" t="str">
        <f t="shared" ca="1" si="67"/>
        <v>+</v>
      </c>
      <c r="AR120">
        <f t="shared" ca="1" si="68"/>
        <v>10</v>
      </c>
      <c r="AS120" t="str">
        <f t="shared" ca="1" si="69"/>
        <v>)</v>
      </c>
      <c r="AT120" s="1">
        <f t="shared" ca="1" si="80"/>
        <v>-5</v>
      </c>
      <c r="AU120" s="1">
        <f t="shared" ca="1" si="80"/>
        <v>10</v>
      </c>
      <c r="AV120" s="1">
        <f t="shared" ca="1" si="70"/>
        <v>10</v>
      </c>
      <c r="AW120" s="8">
        <f t="shared" ca="1" si="71"/>
        <v>5</v>
      </c>
      <c r="AX120" s="8">
        <f t="shared" ca="1" si="72"/>
        <v>-50</v>
      </c>
      <c r="AY120" t="str">
        <f t="shared" ca="1" si="92"/>
        <v>(x-5)(x+10)</v>
      </c>
      <c r="BA120" t="str">
        <f t="shared" ca="1" si="93"/>
        <v>+</v>
      </c>
      <c r="BB120" s="7">
        <f t="shared" ca="1" si="94"/>
        <v>5</v>
      </c>
      <c r="BC120" s="6" t="str">
        <f t="shared" ca="1" si="95"/>
        <v>x</v>
      </c>
      <c r="BD120" t="str">
        <f t="shared" ca="1" si="96"/>
        <v>-</v>
      </c>
      <c r="BE120" s="8">
        <f t="shared" ca="1" si="97"/>
        <v>50</v>
      </c>
      <c r="BF120" t="s">
        <v>13</v>
      </c>
      <c r="BG120" t="s">
        <v>345</v>
      </c>
      <c r="BH120">
        <f t="shared" ca="1" si="100"/>
        <v>6800</v>
      </c>
    </row>
    <row r="121" spans="2:60" x14ac:dyDescent="0.55000000000000004">
      <c r="B121" s="27">
        <v>73</v>
      </c>
      <c r="C121" s="1" t="s">
        <v>5</v>
      </c>
      <c r="D121" s="51" t="s">
        <v>60</v>
      </c>
      <c r="E121" s="50" t="str">
        <f t="shared" ca="1" si="82"/>
        <v>m6800</v>
      </c>
      <c r="F121" s="50" t="str">
        <f t="shared" ca="1" si="81"/>
        <v>\\(\\quad x^2-7x+12= \\)</v>
      </c>
      <c r="G121" s="50" t="str">
        <f t="shared" ca="1" si="81"/>
        <v>\\(\\quad (x-3)(x-4) \\)</v>
      </c>
      <c r="H121" s="50" t="s">
        <v>62</v>
      </c>
      <c r="I121" s="89" t="str">
        <f t="shared" ca="1" si="83"/>
        <v>INSERT INTO math(tangen,question,answer,editor,date,count) VALUES('m6800','\\(\\quad x^2-7x+12= \\)','\\(\\quad (x-3)(x-4) \\)','harazono',NOW(),0);</v>
      </c>
      <c r="J121" s="1"/>
      <c r="K121" s="5" t="s">
        <v>251</v>
      </c>
      <c r="L121" t="str">
        <f t="shared" ca="1" si="84"/>
        <v>-7x+12</v>
      </c>
      <c r="M121" s="4" t="s">
        <v>13</v>
      </c>
      <c r="N121" t="str">
        <f t="shared" ca="1" si="85"/>
        <v>(x-3)(x-4)</v>
      </c>
      <c r="O121" t="str">
        <f t="shared" ca="1" si="86"/>
        <v/>
      </c>
      <c r="Q121" s="78" t="s">
        <v>229</v>
      </c>
      <c r="R121" t="str">
        <f t="shared" ca="1" si="98"/>
        <v>x^2-7x+12=</v>
      </c>
      <c r="S121" t="s">
        <v>230</v>
      </c>
      <c r="T121" s="78" t="s">
        <v>229</v>
      </c>
      <c r="U121" t="str">
        <f t="shared" ca="1" si="99"/>
        <v>(x-3)(x-4)</v>
      </c>
      <c r="V121" t="s">
        <v>230</v>
      </c>
      <c r="W121" t="str">
        <f t="shared" ca="1" si="87"/>
        <v>\\(\\quad x^2-7x+12= \\)</v>
      </c>
      <c r="X121" t="str">
        <f t="shared" ca="1" si="88"/>
        <v>\\(\\quad (x-3)(x-4) \\)</v>
      </c>
      <c r="AL121" s="20" t="str">
        <f t="shared" ca="1" si="89"/>
        <v>(x</v>
      </c>
      <c r="AM121" t="str">
        <f t="shared" ca="1" si="65"/>
        <v>-</v>
      </c>
      <c r="AN121">
        <f t="shared" ca="1" si="90"/>
        <v>3</v>
      </c>
      <c r="AO121" s="20" t="str">
        <f t="shared" ca="1" si="91"/>
        <v>)</v>
      </c>
      <c r="AP121" s="5" t="str">
        <f t="shared" ca="1" si="66"/>
        <v>(x</v>
      </c>
      <c r="AQ121" t="str">
        <f t="shared" ca="1" si="67"/>
        <v>-</v>
      </c>
      <c r="AR121">
        <f t="shared" ca="1" si="68"/>
        <v>4</v>
      </c>
      <c r="AS121" t="str">
        <f t="shared" ca="1" si="69"/>
        <v>)</v>
      </c>
      <c r="AT121" s="1">
        <f t="shared" ca="1" si="80"/>
        <v>-3</v>
      </c>
      <c r="AU121" s="1">
        <f t="shared" ca="1" si="80"/>
        <v>-4</v>
      </c>
      <c r="AV121" s="1">
        <f t="shared" ca="1" si="70"/>
        <v>-4</v>
      </c>
      <c r="AW121" s="8">
        <f t="shared" ca="1" si="71"/>
        <v>-7</v>
      </c>
      <c r="AX121" s="8">
        <f t="shared" ca="1" si="72"/>
        <v>12</v>
      </c>
      <c r="AY121" t="str">
        <f t="shared" ca="1" si="92"/>
        <v>(x-3)(x-4)</v>
      </c>
      <c r="BA121" t="str">
        <f t="shared" ca="1" si="93"/>
        <v>-</v>
      </c>
      <c r="BB121" s="7">
        <f t="shared" ca="1" si="94"/>
        <v>7</v>
      </c>
      <c r="BC121" s="6" t="str">
        <f t="shared" ca="1" si="95"/>
        <v>x</v>
      </c>
      <c r="BD121" t="str">
        <f t="shared" ca="1" si="96"/>
        <v>+</v>
      </c>
      <c r="BE121" s="8">
        <f t="shared" ca="1" si="97"/>
        <v>12</v>
      </c>
      <c r="BF121" t="s">
        <v>13</v>
      </c>
      <c r="BG121" t="s">
        <v>345</v>
      </c>
      <c r="BH121">
        <f t="shared" ca="1" si="100"/>
        <v>6800</v>
      </c>
    </row>
    <row r="122" spans="2:60" x14ac:dyDescent="0.55000000000000004">
      <c r="B122" s="27">
        <v>74</v>
      </c>
      <c r="C122" s="1" t="s">
        <v>5</v>
      </c>
      <c r="D122" s="51" t="s">
        <v>60</v>
      </c>
      <c r="E122" s="50" t="str">
        <f t="shared" ca="1" si="82"/>
        <v>m6800</v>
      </c>
      <c r="F122" s="50" t="str">
        <f t="shared" ca="1" si="81"/>
        <v>\\(\\quad x^2-1= \\)</v>
      </c>
      <c r="G122" s="50" t="str">
        <f t="shared" ca="1" si="81"/>
        <v>\\(\\quad (x-1)(x+1) \\)</v>
      </c>
      <c r="H122" s="50" t="s">
        <v>62</v>
      </c>
      <c r="I122" s="89" t="str">
        <f t="shared" ca="1" si="83"/>
        <v>INSERT INTO math(tangen,question,answer,editor,date,count) VALUES('m6800','\\(\\quad x^2-1= \\)','\\(\\quad (x-1)(x+1) \\)','harazono',NOW(),0);</v>
      </c>
      <c r="J122" s="1"/>
      <c r="K122" s="5" t="s">
        <v>251</v>
      </c>
      <c r="L122" t="str">
        <f t="shared" ca="1" si="84"/>
        <v>-1</v>
      </c>
      <c r="M122" s="4" t="s">
        <v>13</v>
      </c>
      <c r="N122" t="str">
        <f t="shared" ca="1" si="85"/>
        <v>(x-1)(x+1)</v>
      </c>
      <c r="O122" t="str">
        <f t="shared" ca="1" si="86"/>
        <v/>
      </c>
      <c r="Q122" s="78" t="s">
        <v>229</v>
      </c>
      <c r="R122" t="str">
        <f t="shared" ca="1" si="98"/>
        <v>x^2-1=</v>
      </c>
      <c r="S122" t="s">
        <v>230</v>
      </c>
      <c r="T122" s="78" t="s">
        <v>229</v>
      </c>
      <c r="U122" t="str">
        <f t="shared" ca="1" si="99"/>
        <v>(x-1)(x+1)</v>
      </c>
      <c r="V122" t="s">
        <v>230</v>
      </c>
      <c r="W122" t="str">
        <f t="shared" ca="1" si="87"/>
        <v>\\(\\quad x^2-1= \\)</v>
      </c>
      <c r="X122" t="str">
        <f t="shared" ca="1" si="88"/>
        <v>\\(\\quad (x-1)(x+1) \\)</v>
      </c>
      <c r="AL122" s="20" t="str">
        <f t="shared" ca="1" si="89"/>
        <v>(x</v>
      </c>
      <c r="AM122" t="str">
        <f t="shared" ca="1" si="65"/>
        <v>-</v>
      </c>
      <c r="AN122">
        <f t="shared" ca="1" si="90"/>
        <v>1</v>
      </c>
      <c r="AO122" s="20" t="str">
        <f t="shared" ca="1" si="91"/>
        <v>)</v>
      </c>
      <c r="AP122" s="5" t="str">
        <f t="shared" ca="1" si="66"/>
        <v>(x</v>
      </c>
      <c r="AQ122" t="str">
        <f t="shared" ca="1" si="67"/>
        <v>+</v>
      </c>
      <c r="AR122">
        <f t="shared" ca="1" si="68"/>
        <v>1</v>
      </c>
      <c r="AS122" t="str">
        <f t="shared" ca="1" si="69"/>
        <v>)</v>
      </c>
      <c r="AT122" s="1">
        <f t="shared" ca="1" si="80"/>
        <v>-1</v>
      </c>
      <c r="AU122" s="1">
        <f t="shared" ca="1" si="80"/>
        <v>1</v>
      </c>
      <c r="AV122" s="1">
        <f t="shared" ca="1" si="70"/>
        <v>1</v>
      </c>
      <c r="AW122" s="8">
        <f t="shared" ca="1" si="71"/>
        <v>0</v>
      </c>
      <c r="AX122" s="8">
        <f t="shared" ca="1" si="72"/>
        <v>-1</v>
      </c>
      <c r="AY122" t="str">
        <f t="shared" ca="1" si="92"/>
        <v>(x-1)(x+1)</v>
      </c>
      <c r="BA122" t="str">
        <f t="shared" ca="1" si="93"/>
        <v/>
      </c>
      <c r="BB122" s="7" t="str">
        <f t="shared" ca="1" si="94"/>
        <v/>
      </c>
      <c r="BC122" s="6" t="str">
        <f t="shared" ca="1" si="95"/>
        <v/>
      </c>
      <c r="BD122" t="str">
        <f t="shared" ca="1" si="96"/>
        <v>-</v>
      </c>
      <c r="BE122" s="8">
        <f t="shared" ca="1" si="97"/>
        <v>1</v>
      </c>
      <c r="BF122" t="s">
        <v>13</v>
      </c>
      <c r="BG122" t="s">
        <v>345</v>
      </c>
      <c r="BH122">
        <f t="shared" ca="1" si="100"/>
        <v>6800</v>
      </c>
    </row>
    <row r="123" spans="2:60" x14ac:dyDescent="0.55000000000000004">
      <c r="B123" s="27">
        <v>75</v>
      </c>
      <c r="C123" s="1" t="s">
        <v>5</v>
      </c>
      <c r="D123" s="51" t="s">
        <v>60</v>
      </c>
      <c r="E123" s="50" t="str">
        <f t="shared" ca="1" si="82"/>
        <v>m6700</v>
      </c>
      <c r="F123" s="50" t="str">
        <f t="shared" ca="1" si="81"/>
        <v>\\(\\quad x^2-x= \\)</v>
      </c>
      <c r="G123" s="50" t="str">
        <f t="shared" ca="1" si="81"/>
        <v>\\(\\quad x(x-1) \\)</v>
      </c>
      <c r="H123" s="50" t="s">
        <v>62</v>
      </c>
      <c r="I123" s="89" t="str">
        <f t="shared" ca="1" si="83"/>
        <v>INSERT INTO math(tangen,question,answer,editor,date,count) VALUES('m6700','\\(\\quad x^2-x= \\)','\\(\\quad x(x-1) \\)','harazono',NOW(),0);</v>
      </c>
      <c r="J123" s="1"/>
      <c r="K123" s="5" t="s">
        <v>251</v>
      </c>
      <c r="L123" t="str">
        <f t="shared" ca="1" si="84"/>
        <v>-x</v>
      </c>
      <c r="M123" s="4" t="s">
        <v>13</v>
      </c>
      <c r="N123" t="str">
        <f t="shared" ca="1" si="85"/>
        <v>x(x-1)</v>
      </c>
      <c r="O123" t="str">
        <f t="shared" ca="1" si="86"/>
        <v/>
      </c>
      <c r="Q123" s="78" t="s">
        <v>229</v>
      </c>
      <c r="R123" t="str">
        <f t="shared" ca="1" si="98"/>
        <v>x^2-x=</v>
      </c>
      <c r="S123" t="s">
        <v>230</v>
      </c>
      <c r="T123" s="78" t="s">
        <v>229</v>
      </c>
      <c r="U123" t="str">
        <f t="shared" ca="1" si="99"/>
        <v>x(x-1)</v>
      </c>
      <c r="V123" t="s">
        <v>230</v>
      </c>
      <c r="W123" t="str">
        <f t="shared" ca="1" si="87"/>
        <v>\\(\\quad x^2-x= \\)</v>
      </c>
      <c r="X123" t="str">
        <f t="shared" ca="1" si="88"/>
        <v>\\(\\quad x(x-1) \\)</v>
      </c>
      <c r="AL123" s="20" t="str">
        <f t="shared" ca="1" si="89"/>
        <v/>
      </c>
      <c r="AM123" t="str">
        <f t="shared" ca="1" si="65"/>
        <v/>
      </c>
      <c r="AN123" t="str">
        <f t="shared" ca="1" si="90"/>
        <v/>
      </c>
      <c r="AO123" s="20" t="str">
        <f t="shared" ca="1" si="91"/>
        <v>x</v>
      </c>
      <c r="AP123" s="5" t="str">
        <f t="shared" ca="1" si="66"/>
        <v>(x</v>
      </c>
      <c r="AQ123" t="str">
        <f t="shared" ca="1" si="67"/>
        <v>-</v>
      </c>
      <c r="AR123">
        <f t="shared" ca="1" si="68"/>
        <v>1</v>
      </c>
      <c r="AS123" t="str">
        <f t="shared" ca="1" si="69"/>
        <v>)</v>
      </c>
      <c r="AT123" s="1">
        <f t="shared" ca="1" si="80"/>
        <v>0</v>
      </c>
      <c r="AU123" s="1">
        <f t="shared" ca="1" si="80"/>
        <v>-1</v>
      </c>
      <c r="AV123" s="1">
        <f t="shared" ca="1" si="70"/>
        <v>-1</v>
      </c>
      <c r="AW123" s="8">
        <f t="shared" ca="1" si="71"/>
        <v>-1</v>
      </c>
      <c r="AX123" s="8">
        <f t="shared" ca="1" si="72"/>
        <v>0</v>
      </c>
      <c r="AY123" t="str">
        <f t="shared" ca="1" si="92"/>
        <v>x(x-1)</v>
      </c>
      <c r="BA123" t="str">
        <f t="shared" ca="1" si="93"/>
        <v>-</v>
      </c>
      <c r="BB123" s="7" t="str">
        <f t="shared" ca="1" si="94"/>
        <v/>
      </c>
      <c r="BC123" s="6" t="str">
        <f t="shared" ca="1" si="95"/>
        <v>x</v>
      </c>
      <c r="BD123" t="str">
        <f t="shared" ca="1" si="96"/>
        <v/>
      </c>
      <c r="BE123" s="8" t="str">
        <f t="shared" ca="1" si="97"/>
        <v/>
      </c>
      <c r="BF123" t="s">
        <v>13</v>
      </c>
      <c r="BG123" t="s">
        <v>345</v>
      </c>
      <c r="BH123">
        <f t="shared" ca="1" si="100"/>
        <v>6700</v>
      </c>
    </row>
    <row r="124" spans="2:60" x14ac:dyDescent="0.55000000000000004">
      <c r="B124" s="27">
        <v>76</v>
      </c>
      <c r="C124" s="1" t="s">
        <v>5</v>
      </c>
      <c r="D124" s="51" t="s">
        <v>60</v>
      </c>
      <c r="E124" s="50" t="str">
        <f t="shared" ca="1" si="82"/>
        <v>m6800</v>
      </c>
      <c r="F124" s="50" t="str">
        <f t="shared" ca="1" si="81"/>
        <v>\\(\\quad x^2+7x-8= \\)</v>
      </c>
      <c r="G124" s="50" t="str">
        <f t="shared" ca="1" si="81"/>
        <v>\\(\\quad (x-1)(x+8) \\)</v>
      </c>
      <c r="H124" s="50" t="s">
        <v>62</v>
      </c>
      <c r="I124" s="89" t="str">
        <f t="shared" ca="1" si="83"/>
        <v>INSERT INTO math(tangen,question,answer,editor,date,count) VALUES('m6800','\\(\\quad x^2+7x-8= \\)','\\(\\quad (x-1)(x+8) \\)','harazono',NOW(),0);</v>
      </c>
      <c r="J124" s="1"/>
      <c r="K124" s="5" t="s">
        <v>251</v>
      </c>
      <c r="L124" t="str">
        <f t="shared" ca="1" si="84"/>
        <v>+7x-8</v>
      </c>
      <c r="M124" s="4" t="s">
        <v>13</v>
      </c>
      <c r="N124" t="str">
        <f t="shared" ca="1" si="85"/>
        <v>(x-1)(x+8)</v>
      </c>
      <c r="O124" t="str">
        <f t="shared" ca="1" si="86"/>
        <v/>
      </c>
      <c r="Q124" s="78" t="s">
        <v>229</v>
      </c>
      <c r="R124" t="str">
        <f t="shared" ca="1" si="98"/>
        <v>x^2+7x-8=</v>
      </c>
      <c r="S124" t="s">
        <v>230</v>
      </c>
      <c r="T124" s="78" t="s">
        <v>229</v>
      </c>
      <c r="U124" t="str">
        <f t="shared" ca="1" si="99"/>
        <v>(x-1)(x+8)</v>
      </c>
      <c r="V124" t="s">
        <v>230</v>
      </c>
      <c r="W124" t="str">
        <f t="shared" ca="1" si="87"/>
        <v>\\(\\quad x^2+7x-8= \\)</v>
      </c>
      <c r="X124" t="str">
        <f t="shared" ca="1" si="88"/>
        <v>\\(\\quad (x-1)(x+8) \\)</v>
      </c>
      <c r="AL124" s="20" t="str">
        <f t="shared" ca="1" si="89"/>
        <v>(x</v>
      </c>
      <c r="AM124" t="str">
        <f t="shared" ca="1" si="65"/>
        <v>-</v>
      </c>
      <c r="AN124">
        <f t="shared" ca="1" si="90"/>
        <v>1</v>
      </c>
      <c r="AO124" s="20" t="str">
        <f t="shared" ca="1" si="91"/>
        <v>)</v>
      </c>
      <c r="AP124" s="5" t="str">
        <f t="shared" ca="1" si="66"/>
        <v>(x</v>
      </c>
      <c r="AQ124" t="str">
        <f t="shared" ca="1" si="67"/>
        <v>+</v>
      </c>
      <c r="AR124">
        <f t="shared" ca="1" si="68"/>
        <v>8</v>
      </c>
      <c r="AS124" t="str">
        <f t="shared" ca="1" si="69"/>
        <v>)</v>
      </c>
      <c r="AT124" s="1">
        <f t="shared" ca="1" si="80"/>
        <v>-1</v>
      </c>
      <c r="AU124" s="1">
        <f t="shared" ca="1" si="80"/>
        <v>8</v>
      </c>
      <c r="AV124" s="1">
        <f t="shared" ca="1" si="70"/>
        <v>8</v>
      </c>
      <c r="AW124" s="8">
        <f t="shared" ca="1" si="71"/>
        <v>7</v>
      </c>
      <c r="AX124" s="8">
        <f t="shared" ca="1" si="72"/>
        <v>-8</v>
      </c>
      <c r="AY124" t="str">
        <f t="shared" ca="1" si="92"/>
        <v>(x-1)(x+8)</v>
      </c>
      <c r="BA124" t="str">
        <f t="shared" ca="1" si="93"/>
        <v>+</v>
      </c>
      <c r="BB124" s="7">
        <f t="shared" ca="1" si="94"/>
        <v>7</v>
      </c>
      <c r="BC124" s="6" t="str">
        <f t="shared" ca="1" si="95"/>
        <v>x</v>
      </c>
      <c r="BD124" t="str">
        <f t="shared" ca="1" si="96"/>
        <v>-</v>
      </c>
      <c r="BE124" s="8">
        <f t="shared" ca="1" si="97"/>
        <v>8</v>
      </c>
      <c r="BF124" t="s">
        <v>13</v>
      </c>
      <c r="BG124" t="s">
        <v>345</v>
      </c>
      <c r="BH124">
        <f t="shared" ca="1" si="100"/>
        <v>6800</v>
      </c>
    </row>
    <row r="125" spans="2:60" x14ac:dyDescent="0.55000000000000004">
      <c r="B125" s="27">
        <v>77</v>
      </c>
      <c r="C125" s="1" t="s">
        <v>5</v>
      </c>
      <c r="D125" s="51" t="s">
        <v>60</v>
      </c>
      <c r="E125" s="50" t="str">
        <f t="shared" ca="1" si="82"/>
        <v>m6800</v>
      </c>
      <c r="F125" s="50" t="str">
        <f t="shared" ca="1" si="81"/>
        <v>\\(\\quad x^2+10x+21= \\)</v>
      </c>
      <c r="G125" s="50" t="str">
        <f t="shared" ca="1" si="81"/>
        <v>\\(\\quad (x+3)(x+7) \\)</v>
      </c>
      <c r="H125" s="50" t="s">
        <v>62</v>
      </c>
      <c r="I125" s="89" t="str">
        <f t="shared" ca="1" si="83"/>
        <v>INSERT INTO math(tangen,question,answer,editor,date,count) VALUES('m6800','\\(\\quad x^2+10x+21= \\)','\\(\\quad (x+3)(x+7) \\)','harazono',NOW(),0);</v>
      </c>
      <c r="J125" s="1"/>
      <c r="K125" s="5" t="s">
        <v>251</v>
      </c>
      <c r="L125" t="str">
        <f t="shared" ca="1" si="84"/>
        <v>+10x+21</v>
      </c>
      <c r="M125" s="4" t="s">
        <v>13</v>
      </c>
      <c r="N125" t="str">
        <f t="shared" ca="1" si="85"/>
        <v>(x+3)(x+7)</v>
      </c>
      <c r="O125" t="str">
        <f t="shared" ca="1" si="86"/>
        <v/>
      </c>
      <c r="Q125" s="78" t="s">
        <v>229</v>
      </c>
      <c r="R125" t="str">
        <f t="shared" ca="1" si="98"/>
        <v>x^2+10x+21=</v>
      </c>
      <c r="S125" t="s">
        <v>230</v>
      </c>
      <c r="T125" s="78" t="s">
        <v>229</v>
      </c>
      <c r="U125" t="str">
        <f t="shared" ca="1" si="99"/>
        <v>(x+3)(x+7)</v>
      </c>
      <c r="V125" t="s">
        <v>230</v>
      </c>
      <c r="W125" t="str">
        <f t="shared" ca="1" si="87"/>
        <v>\\(\\quad x^2+10x+21= \\)</v>
      </c>
      <c r="X125" t="str">
        <f t="shared" ca="1" si="88"/>
        <v>\\(\\quad (x+3)(x+7) \\)</v>
      </c>
      <c r="AL125" s="20" t="str">
        <f t="shared" ca="1" si="89"/>
        <v>(x</v>
      </c>
      <c r="AM125" t="str">
        <f t="shared" ca="1" si="65"/>
        <v>+</v>
      </c>
      <c r="AN125">
        <f t="shared" ca="1" si="90"/>
        <v>3</v>
      </c>
      <c r="AO125" s="20" t="str">
        <f t="shared" ca="1" si="91"/>
        <v>)</v>
      </c>
      <c r="AP125" s="5" t="str">
        <f t="shared" ca="1" si="66"/>
        <v>(x</v>
      </c>
      <c r="AQ125" t="str">
        <f t="shared" ca="1" si="67"/>
        <v>+</v>
      </c>
      <c r="AR125">
        <f t="shared" ca="1" si="68"/>
        <v>7</v>
      </c>
      <c r="AS125" t="str">
        <f t="shared" ca="1" si="69"/>
        <v>)</v>
      </c>
      <c r="AT125" s="1">
        <f t="shared" ca="1" si="80"/>
        <v>3</v>
      </c>
      <c r="AU125" s="1">
        <f t="shared" ca="1" si="80"/>
        <v>7</v>
      </c>
      <c r="AV125" s="1">
        <f t="shared" ca="1" si="70"/>
        <v>7</v>
      </c>
      <c r="AW125" s="8">
        <f t="shared" ca="1" si="71"/>
        <v>10</v>
      </c>
      <c r="AX125" s="8">
        <f t="shared" ca="1" si="72"/>
        <v>21</v>
      </c>
      <c r="AY125" t="str">
        <f t="shared" ca="1" si="92"/>
        <v>(x+3)(x+7)</v>
      </c>
      <c r="BA125" t="str">
        <f t="shared" ca="1" si="93"/>
        <v>+</v>
      </c>
      <c r="BB125" s="7">
        <f t="shared" ca="1" si="94"/>
        <v>10</v>
      </c>
      <c r="BC125" s="6" t="str">
        <f t="shared" ca="1" si="95"/>
        <v>x</v>
      </c>
      <c r="BD125" t="str">
        <f t="shared" ca="1" si="96"/>
        <v>+</v>
      </c>
      <c r="BE125" s="8">
        <f t="shared" ca="1" si="97"/>
        <v>21</v>
      </c>
      <c r="BF125" t="s">
        <v>13</v>
      </c>
      <c r="BG125" t="s">
        <v>345</v>
      </c>
      <c r="BH125">
        <f t="shared" ca="1" si="100"/>
        <v>6800</v>
      </c>
    </row>
    <row r="126" spans="2:60" x14ac:dyDescent="0.55000000000000004">
      <c r="B126" s="27">
        <v>78</v>
      </c>
      <c r="C126" s="1" t="s">
        <v>5</v>
      </c>
      <c r="D126" s="51" t="s">
        <v>60</v>
      </c>
      <c r="E126" s="50" t="str">
        <f t="shared" ca="1" si="82"/>
        <v>m6800</v>
      </c>
      <c r="F126" s="50" t="str">
        <f t="shared" ca="1" si="81"/>
        <v>\\(\\quad x^2+x-42= \\)</v>
      </c>
      <c r="G126" s="50" t="str">
        <f t="shared" ca="1" si="81"/>
        <v>\\(\\quad (x-6)(x+7) \\)</v>
      </c>
      <c r="H126" s="50" t="s">
        <v>62</v>
      </c>
      <c r="I126" s="89" t="str">
        <f t="shared" ca="1" si="83"/>
        <v>INSERT INTO math(tangen,question,answer,editor,date,count) VALUES('m6800','\\(\\quad x^2+x-42= \\)','\\(\\quad (x-6)(x+7) \\)','harazono',NOW(),0);</v>
      </c>
      <c r="J126" s="1"/>
      <c r="K126" s="5" t="s">
        <v>251</v>
      </c>
      <c r="L126" t="str">
        <f t="shared" ca="1" si="84"/>
        <v>+x-42</v>
      </c>
      <c r="M126" s="4" t="s">
        <v>13</v>
      </c>
      <c r="N126" t="str">
        <f t="shared" ca="1" si="85"/>
        <v>(x-6)(x+7)</v>
      </c>
      <c r="O126" t="str">
        <f t="shared" ca="1" si="86"/>
        <v/>
      </c>
      <c r="Q126" s="78" t="s">
        <v>229</v>
      </c>
      <c r="R126" t="str">
        <f t="shared" ca="1" si="98"/>
        <v>x^2+x-42=</v>
      </c>
      <c r="S126" t="s">
        <v>230</v>
      </c>
      <c r="T126" s="78" t="s">
        <v>229</v>
      </c>
      <c r="U126" t="str">
        <f t="shared" ca="1" si="99"/>
        <v>(x-6)(x+7)</v>
      </c>
      <c r="V126" t="s">
        <v>230</v>
      </c>
      <c r="W126" t="str">
        <f t="shared" ca="1" si="87"/>
        <v>\\(\\quad x^2+x-42= \\)</v>
      </c>
      <c r="X126" t="str">
        <f t="shared" ca="1" si="88"/>
        <v>\\(\\quad (x-6)(x+7) \\)</v>
      </c>
      <c r="AL126" s="20" t="str">
        <f t="shared" ca="1" si="89"/>
        <v>(x</v>
      </c>
      <c r="AM126" t="str">
        <f t="shared" ca="1" si="65"/>
        <v>-</v>
      </c>
      <c r="AN126">
        <f t="shared" ca="1" si="90"/>
        <v>6</v>
      </c>
      <c r="AO126" s="20" t="str">
        <f t="shared" ca="1" si="91"/>
        <v>)</v>
      </c>
      <c r="AP126" s="5" t="str">
        <f t="shared" ca="1" si="66"/>
        <v>(x</v>
      </c>
      <c r="AQ126" t="str">
        <f t="shared" ca="1" si="67"/>
        <v>+</v>
      </c>
      <c r="AR126">
        <f t="shared" ca="1" si="68"/>
        <v>7</v>
      </c>
      <c r="AS126" t="str">
        <f t="shared" ca="1" si="69"/>
        <v>)</v>
      </c>
      <c r="AT126" s="1">
        <f t="shared" ca="1" si="80"/>
        <v>-6</v>
      </c>
      <c r="AU126" s="1">
        <f t="shared" ca="1" si="80"/>
        <v>7</v>
      </c>
      <c r="AV126" s="1">
        <f t="shared" ca="1" si="70"/>
        <v>7</v>
      </c>
      <c r="AW126" s="8">
        <f t="shared" ca="1" si="71"/>
        <v>1</v>
      </c>
      <c r="AX126" s="8">
        <f t="shared" ca="1" si="72"/>
        <v>-42</v>
      </c>
      <c r="AY126" t="str">
        <f t="shared" ca="1" si="92"/>
        <v>(x-6)(x+7)</v>
      </c>
      <c r="BA126" t="str">
        <f t="shared" ca="1" si="93"/>
        <v>+</v>
      </c>
      <c r="BB126" s="7" t="str">
        <f t="shared" ca="1" si="94"/>
        <v/>
      </c>
      <c r="BC126" s="6" t="str">
        <f t="shared" ca="1" si="95"/>
        <v>x</v>
      </c>
      <c r="BD126" t="str">
        <f t="shared" ca="1" si="96"/>
        <v>-</v>
      </c>
      <c r="BE126" s="8">
        <f t="shared" ca="1" si="97"/>
        <v>42</v>
      </c>
      <c r="BF126" t="s">
        <v>13</v>
      </c>
      <c r="BG126" t="s">
        <v>345</v>
      </c>
      <c r="BH126">
        <f t="shared" ca="1" si="100"/>
        <v>6800</v>
      </c>
    </row>
    <row r="127" spans="2:60" x14ac:dyDescent="0.55000000000000004">
      <c r="B127" s="27">
        <v>79</v>
      </c>
      <c r="C127" s="1" t="s">
        <v>5</v>
      </c>
      <c r="D127" s="51" t="s">
        <v>60</v>
      </c>
      <c r="E127" s="50" t="str">
        <f t="shared" ca="1" si="82"/>
        <v>m6800</v>
      </c>
      <c r="F127" s="50" t="str">
        <f t="shared" ca="1" si="81"/>
        <v>\\(\\quad x^2+7x-30= \\)</v>
      </c>
      <c r="G127" s="50" t="str">
        <f t="shared" ca="1" si="81"/>
        <v>\\(\\quad (x-3)(x+10) \\)</v>
      </c>
      <c r="H127" s="50" t="s">
        <v>62</v>
      </c>
      <c r="I127" s="89" t="str">
        <f t="shared" ca="1" si="83"/>
        <v>INSERT INTO math(tangen,question,answer,editor,date,count) VALUES('m6800','\\(\\quad x^2+7x-30= \\)','\\(\\quad (x-3)(x+10) \\)','harazono',NOW(),0);</v>
      </c>
      <c r="J127" s="1"/>
      <c r="K127" s="5" t="s">
        <v>251</v>
      </c>
      <c r="L127" t="str">
        <f t="shared" ca="1" si="84"/>
        <v>+7x-30</v>
      </c>
      <c r="M127" s="4" t="s">
        <v>13</v>
      </c>
      <c r="N127" t="str">
        <f t="shared" ca="1" si="85"/>
        <v>(x-3)(x+10)</v>
      </c>
      <c r="O127" t="str">
        <f t="shared" ca="1" si="86"/>
        <v/>
      </c>
      <c r="Q127" s="78" t="s">
        <v>229</v>
      </c>
      <c r="R127" t="str">
        <f t="shared" ca="1" si="98"/>
        <v>x^2+7x-30=</v>
      </c>
      <c r="S127" t="s">
        <v>230</v>
      </c>
      <c r="T127" s="78" t="s">
        <v>229</v>
      </c>
      <c r="U127" t="str">
        <f t="shared" ca="1" si="99"/>
        <v>(x-3)(x+10)</v>
      </c>
      <c r="V127" t="s">
        <v>230</v>
      </c>
      <c r="W127" t="str">
        <f t="shared" ca="1" si="87"/>
        <v>\\(\\quad x^2+7x-30= \\)</v>
      </c>
      <c r="X127" t="str">
        <f t="shared" ca="1" si="88"/>
        <v>\\(\\quad (x-3)(x+10) \\)</v>
      </c>
      <c r="AL127" s="20" t="str">
        <f t="shared" ca="1" si="89"/>
        <v>(x</v>
      </c>
      <c r="AM127" t="str">
        <f t="shared" ref="AM127:AM151" ca="1" si="101">IF(AT127=0,"",IF(AT127&lt;=0,"-","+"))</f>
        <v>-</v>
      </c>
      <c r="AN127">
        <f t="shared" ca="1" si="90"/>
        <v>3</v>
      </c>
      <c r="AO127" s="20" t="str">
        <f t="shared" ca="1" si="91"/>
        <v>)</v>
      </c>
      <c r="AP127" s="5" t="str">
        <f t="shared" ref="AP127:AP151" ca="1" si="102">IF(AV127=0,"×x",IF(AT127=AV127,"","(x"))</f>
        <v>(x</v>
      </c>
      <c r="AQ127" t="str">
        <f t="shared" ref="AQ127:AQ151" ca="1" si="103">IF(AV127=0,"",IF(AT127=AV127,"",IF(AV127&lt;=0,"-","+")))</f>
        <v>+</v>
      </c>
      <c r="AR127">
        <f t="shared" ref="AR127:AR151" ca="1" si="104">IF(AV127=0,"",IF(AT127=AV127,"",(ABS(AV127))))</f>
        <v>10</v>
      </c>
      <c r="AS127" t="str">
        <f t="shared" ref="AS127:AS151" ca="1" si="105">IF(AV127=0,"",IF(AT127=AV127,"",")"))</f>
        <v>)</v>
      </c>
      <c r="AT127" s="1">
        <f t="shared" ca="1" si="80"/>
        <v>-3</v>
      </c>
      <c r="AU127" s="1">
        <f t="shared" ca="1" si="80"/>
        <v>10</v>
      </c>
      <c r="AV127" s="1">
        <f t="shared" ref="AV127:AV151" ca="1" si="106">IF(AU127=AT127,AT127+1,AU127)</f>
        <v>10</v>
      </c>
      <c r="AW127" s="8">
        <f t="shared" ref="AW127:AW151" ca="1" si="107">AT127+AV127</f>
        <v>7</v>
      </c>
      <c r="AX127" s="8">
        <f t="shared" ref="AX127:AX151" ca="1" si="108">AT127*AV127</f>
        <v>-30</v>
      </c>
      <c r="AY127" t="str">
        <f t="shared" ca="1" si="92"/>
        <v>(x-3)(x+10)</v>
      </c>
      <c r="BA127" t="str">
        <f t="shared" ca="1" si="93"/>
        <v>+</v>
      </c>
      <c r="BB127" s="7">
        <f t="shared" ca="1" si="94"/>
        <v>7</v>
      </c>
      <c r="BC127" s="6" t="str">
        <f t="shared" ca="1" si="95"/>
        <v>x</v>
      </c>
      <c r="BD127" t="str">
        <f t="shared" ca="1" si="96"/>
        <v>-</v>
      </c>
      <c r="BE127" s="8">
        <f t="shared" ca="1" si="97"/>
        <v>30</v>
      </c>
      <c r="BF127" t="s">
        <v>13</v>
      </c>
      <c r="BG127" t="s">
        <v>345</v>
      </c>
      <c r="BH127">
        <f t="shared" ca="1" si="100"/>
        <v>6800</v>
      </c>
    </row>
    <row r="128" spans="2:60" x14ac:dyDescent="0.55000000000000004">
      <c r="B128" s="27">
        <v>80</v>
      </c>
      <c r="C128" s="1" t="s">
        <v>5</v>
      </c>
      <c r="D128" s="51" t="s">
        <v>60</v>
      </c>
      <c r="E128" s="50" t="str">
        <f t="shared" ca="1" si="82"/>
        <v>m6700</v>
      </c>
      <c r="F128" s="50" t="str">
        <f t="shared" ca="1" si="81"/>
        <v>\\(\\quad x^2-7x= \\)</v>
      </c>
      <c r="G128" s="50" t="str">
        <f t="shared" ca="1" si="81"/>
        <v>\\(\\quad x(x-7) \\)</v>
      </c>
      <c r="H128" s="50" t="s">
        <v>62</v>
      </c>
      <c r="I128" s="89" t="str">
        <f t="shared" ca="1" si="83"/>
        <v>INSERT INTO math(tangen,question,answer,editor,date,count) VALUES('m6700','\\(\\quad x^2-7x= \\)','\\(\\quad x(x-7) \\)','harazono',NOW(),0);</v>
      </c>
      <c r="J128" s="1"/>
      <c r="K128" s="5" t="s">
        <v>251</v>
      </c>
      <c r="L128" t="str">
        <f t="shared" ca="1" si="84"/>
        <v>-7x</v>
      </c>
      <c r="M128" s="4" t="s">
        <v>13</v>
      </c>
      <c r="N128" t="str">
        <f t="shared" ca="1" si="85"/>
        <v>x(x-7)</v>
      </c>
      <c r="O128" t="str">
        <f t="shared" ca="1" si="86"/>
        <v/>
      </c>
      <c r="Q128" s="78" t="s">
        <v>229</v>
      </c>
      <c r="R128" t="str">
        <f t="shared" ca="1" si="98"/>
        <v>x^2-7x=</v>
      </c>
      <c r="S128" t="s">
        <v>230</v>
      </c>
      <c r="T128" s="78" t="s">
        <v>229</v>
      </c>
      <c r="U128" t="str">
        <f t="shared" ca="1" si="99"/>
        <v>x(x-7)</v>
      </c>
      <c r="V128" t="s">
        <v>230</v>
      </c>
      <c r="W128" t="str">
        <f t="shared" ca="1" si="87"/>
        <v>\\(\\quad x^2-7x= \\)</v>
      </c>
      <c r="X128" t="str">
        <f t="shared" ca="1" si="88"/>
        <v>\\(\\quad x(x-7) \\)</v>
      </c>
      <c r="AL128" s="20" t="str">
        <f t="shared" ca="1" si="89"/>
        <v/>
      </c>
      <c r="AM128" t="str">
        <f t="shared" ca="1" si="101"/>
        <v/>
      </c>
      <c r="AN128" t="str">
        <f t="shared" ca="1" si="90"/>
        <v/>
      </c>
      <c r="AO128" s="20" t="str">
        <f t="shared" ca="1" si="91"/>
        <v>x</v>
      </c>
      <c r="AP128" s="5" t="str">
        <f t="shared" ca="1" si="102"/>
        <v>(x</v>
      </c>
      <c r="AQ128" t="str">
        <f t="shared" ca="1" si="103"/>
        <v>-</v>
      </c>
      <c r="AR128">
        <f t="shared" ca="1" si="104"/>
        <v>7</v>
      </c>
      <c r="AS128" t="str">
        <f t="shared" ca="1" si="105"/>
        <v>)</v>
      </c>
      <c r="AT128" s="1">
        <f t="shared" ca="1" si="80"/>
        <v>0</v>
      </c>
      <c r="AU128" s="1">
        <f t="shared" ca="1" si="80"/>
        <v>-7</v>
      </c>
      <c r="AV128" s="1">
        <f t="shared" ca="1" si="106"/>
        <v>-7</v>
      </c>
      <c r="AW128" s="8">
        <f t="shared" ca="1" si="107"/>
        <v>-7</v>
      </c>
      <c r="AX128" s="8">
        <f t="shared" ca="1" si="108"/>
        <v>0</v>
      </c>
      <c r="AY128" t="str">
        <f t="shared" ca="1" si="92"/>
        <v>x(x-7)</v>
      </c>
      <c r="BA128" t="str">
        <f t="shared" ca="1" si="93"/>
        <v>-</v>
      </c>
      <c r="BB128" s="7">
        <f t="shared" ca="1" si="94"/>
        <v>7</v>
      </c>
      <c r="BC128" s="6" t="str">
        <f t="shared" ca="1" si="95"/>
        <v>x</v>
      </c>
      <c r="BD128" t="str">
        <f t="shared" ca="1" si="96"/>
        <v/>
      </c>
      <c r="BE128" s="8" t="str">
        <f t="shared" ca="1" si="97"/>
        <v/>
      </c>
      <c r="BF128" t="s">
        <v>13</v>
      </c>
      <c r="BG128" t="s">
        <v>345</v>
      </c>
      <c r="BH128">
        <f t="shared" ca="1" si="100"/>
        <v>6700</v>
      </c>
    </row>
    <row r="129" spans="2:60" x14ac:dyDescent="0.55000000000000004">
      <c r="B129" s="27">
        <v>81</v>
      </c>
      <c r="C129" s="1" t="s">
        <v>5</v>
      </c>
      <c r="D129" s="51" t="s">
        <v>60</v>
      </c>
      <c r="E129" s="50" t="str">
        <f t="shared" ca="1" si="82"/>
        <v>m6700</v>
      </c>
      <c r="F129" s="50" t="str">
        <f t="shared" ca="1" si="81"/>
        <v>\\(\\quad x^2+x= \\)</v>
      </c>
      <c r="G129" s="50" t="str">
        <f t="shared" ca="1" si="81"/>
        <v>\\(\\quad x(x+1) \\)</v>
      </c>
      <c r="H129" s="50" t="s">
        <v>62</v>
      </c>
      <c r="I129" s="89" t="str">
        <f t="shared" ca="1" si="83"/>
        <v>INSERT INTO math(tangen,question,answer,editor,date,count) VALUES('m6700','\\(\\quad x^2+x= \\)','\\(\\quad x(x+1) \\)','harazono',NOW(),0);</v>
      </c>
      <c r="J129" s="1"/>
      <c r="K129" s="5" t="s">
        <v>251</v>
      </c>
      <c r="L129" t="str">
        <f t="shared" ca="1" si="84"/>
        <v>+x</v>
      </c>
      <c r="M129" s="4" t="s">
        <v>13</v>
      </c>
      <c r="N129" t="str">
        <f t="shared" ca="1" si="85"/>
        <v>x(x+1)</v>
      </c>
      <c r="O129" t="str">
        <f t="shared" ca="1" si="86"/>
        <v/>
      </c>
      <c r="Q129" s="78" t="s">
        <v>229</v>
      </c>
      <c r="R129" t="str">
        <f t="shared" ca="1" si="98"/>
        <v>x^2+x=</v>
      </c>
      <c r="S129" t="s">
        <v>230</v>
      </c>
      <c r="T129" s="78" t="s">
        <v>229</v>
      </c>
      <c r="U129" t="str">
        <f t="shared" ca="1" si="99"/>
        <v>x(x+1)</v>
      </c>
      <c r="V129" t="s">
        <v>230</v>
      </c>
      <c r="W129" t="str">
        <f t="shared" ca="1" si="87"/>
        <v>\\(\\quad x^2+x= \\)</v>
      </c>
      <c r="X129" t="str">
        <f t="shared" ca="1" si="88"/>
        <v>\\(\\quad x(x+1) \\)</v>
      </c>
      <c r="AL129" s="20" t="str">
        <f t="shared" ca="1" si="89"/>
        <v/>
      </c>
      <c r="AM129" t="str">
        <f t="shared" ca="1" si="101"/>
        <v/>
      </c>
      <c r="AN129" t="str">
        <f t="shared" ca="1" si="90"/>
        <v/>
      </c>
      <c r="AO129" s="20" t="str">
        <f t="shared" ca="1" si="91"/>
        <v>x</v>
      </c>
      <c r="AP129" s="5" t="str">
        <f t="shared" ca="1" si="102"/>
        <v>(x</v>
      </c>
      <c r="AQ129" t="str">
        <f t="shared" ca="1" si="103"/>
        <v>+</v>
      </c>
      <c r="AR129">
        <f t="shared" ca="1" si="104"/>
        <v>1</v>
      </c>
      <c r="AS129" t="str">
        <f t="shared" ca="1" si="105"/>
        <v>)</v>
      </c>
      <c r="AT129" s="1">
        <f t="shared" ca="1" si="80"/>
        <v>0</v>
      </c>
      <c r="AU129" s="1">
        <f t="shared" ca="1" si="80"/>
        <v>1</v>
      </c>
      <c r="AV129" s="1">
        <f t="shared" ca="1" si="106"/>
        <v>1</v>
      </c>
      <c r="AW129" s="8">
        <f t="shared" ca="1" si="107"/>
        <v>1</v>
      </c>
      <c r="AX129" s="8">
        <f t="shared" ca="1" si="108"/>
        <v>0</v>
      </c>
      <c r="AY129" t="str">
        <f t="shared" ca="1" si="92"/>
        <v>x(x+1)</v>
      </c>
      <c r="BA129" t="str">
        <f t="shared" ca="1" si="93"/>
        <v>+</v>
      </c>
      <c r="BB129" s="7" t="str">
        <f t="shared" ca="1" si="94"/>
        <v/>
      </c>
      <c r="BC129" s="6" t="str">
        <f t="shared" ca="1" si="95"/>
        <v>x</v>
      </c>
      <c r="BD129" t="str">
        <f t="shared" ca="1" si="96"/>
        <v/>
      </c>
      <c r="BE129" s="8" t="str">
        <f t="shared" ca="1" si="97"/>
        <v/>
      </c>
      <c r="BF129" t="s">
        <v>13</v>
      </c>
      <c r="BG129" t="s">
        <v>345</v>
      </c>
      <c r="BH129">
        <f t="shared" ca="1" si="100"/>
        <v>6700</v>
      </c>
    </row>
    <row r="130" spans="2:60" x14ac:dyDescent="0.55000000000000004">
      <c r="B130" s="27">
        <v>82</v>
      </c>
      <c r="C130" s="1" t="s">
        <v>5</v>
      </c>
      <c r="D130" s="51" t="s">
        <v>60</v>
      </c>
      <c r="E130" s="50" t="str">
        <f t="shared" ca="1" si="82"/>
        <v>m6800</v>
      </c>
      <c r="F130" s="50" t="str">
        <f t="shared" ca="1" si="81"/>
        <v>\\(\\quad x^2+4x-21= \\)</v>
      </c>
      <c r="G130" s="50" t="str">
        <f t="shared" ca="1" si="81"/>
        <v>\\(\\quad (x-3)(x+7) \\)</v>
      </c>
      <c r="H130" s="50" t="s">
        <v>62</v>
      </c>
      <c r="I130" s="89" t="str">
        <f t="shared" ca="1" si="83"/>
        <v>INSERT INTO math(tangen,question,answer,editor,date,count) VALUES('m6800','\\(\\quad x^2+4x-21= \\)','\\(\\quad (x-3)(x+7) \\)','harazono',NOW(),0);</v>
      </c>
      <c r="J130" s="1"/>
      <c r="K130" s="5" t="s">
        <v>251</v>
      </c>
      <c r="L130" t="str">
        <f t="shared" ca="1" si="84"/>
        <v>+4x-21</v>
      </c>
      <c r="M130" s="4" t="s">
        <v>13</v>
      </c>
      <c r="N130" t="str">
        <f t="shared" ca="1" si="85"/>
        <v>(x-3)(x+7)</v>
      </c>
      <c r="O130" t="str">
        <f t="shared" ca="1" si="86"/>
        <v/>
      </c>
      <c r="Q130" s="78" t="s">
        <v>229</v>
      </c>
      <c r="R130" t="str">
        <f t="shared" ca="1" si="98"/>
        <v>x^2+4x-21=</v>
      </c>
      <c r="S130" t="s">
        <v>230</v>
      </c>
      <c r="T130" s="78" t="s">
        <v>229</v>
      </c>
      <c r="U130" t="str">
        <f t="shared" ca="1" si="99"/>
        <v>(x-3)(x+7)</v>
      </c>
      <c r="V130" t="s">
        <v>230</v>
      </c>
      <c r="W130" t="str">
        <f t="shared" ca="1" si="87"/>
        <v>\\(\\quad x^2+4x-21= \\)</v>
      </c>
      <c r="X130" t="str">
        <f t="shared" ca="1" si="88"/>
        <v>\\(\\quad (x-3)(x+7) \\)</v>
      </c>
      <c r="AL130" s="20" t="str">
        <f t="shared" ca="1" si="89"/>
        <v>(x</v>
      </c>
      <c r="AM130" t="str">
        <f t="shared" ca="1" si="101"/>
        <v>-</v>
      </c>
      <c r="AN130">
        <f t="shared" ca="1" si="90"/>
        <v>3</v>
      </c>
      <c r="AO130" s="20" t="str">
        <f t="shared" ca="1" si="91"/>
        <v>)</v>
      </c>
      <c r="AP130" s="5" t="str">
        <f t="shared" ca="1" si="102"/>
        <v>(x</v>
      </c>
      <c r="AQ130" t="str">
        <f t="shared" ca="1" si="103"/>
        <v>+</v>
      </c>
      <c r="AR130">
        <f t="shared" ca="1" si="104"/>
        <v>7</v>
      </c>
      <c r="AS130" t="str">
        <f t="shared" ca="1" si="105"/>
        <v>)</v>
      </c>
      <c r="AT130" s="1">
        <f t="shared" ca="1" si="80"/>
        <v>-3</v>
      </c>
      <c r="AU130" s="1">
        <f t="shared" ca="1" si="80"/>
        <v>7</v>
      </c>
      <c r="AV130" s="1">
        <f t="shared" ca="1" si="106"/>
        <v>7</v>
      </c>
      <c r="AW130" s="8">
        <f t="shared" ca="1" si="107"/>
        <v>4</v>
      </c>
      <c r="AX130" s="8">
        <f t="shared" ca="1" si="108"/>
        <v>-21</v>
      </c>
      <c r="AY130" t="str">
        <f t="shared" ca="1" si="92"/>
        <v>(x-3)(x+7)</v>
      </c>
      <c r="BA130" t="str">
        <f t="shared" ca="1" si="93"/>
        <v>+</v>
      </c>
      <c r="BB130" s="7">
        <f t="shared" ca="1" si="94"/>
        <v>4</v>
      </c>
      <c r="BC130" s="6" t="str">
        <f t="shared" ca="1" si="95"/>
        <v>x</v>
      </c>
      <c r="BD130" t="str">
        <f t="shared" ca="1" si="96"/>
        <v>-</v>
      </c>
      <c r="BE130" s="8">
        <f t="shared" ca="1" si="97"/>
        <v>21</v>
      </c>
      <c r="BF130" t="s">
        <v>13</v>
      </c>
      <c r="BG130" t="s">
        <v>345</v>
      </c>
      <c r="BH130">
        <f t="shared" ca="1" si="100"/>
        <v>6800</v>
      </c>
    </row>
    <row r="131" spans="2:60" x14ac:dyDescent="0.55000000000000004">
      <c r="B131" s="27">
        <v>83</v>
      </c>
      <c r="C131" s="1" t="s">
        <v>5</v>
      </c>
      <c r="D131" s="51" t="s">
        <v>60</v>
      </c>
      <c r="E131" s="50" t="str">
        <f t="shared" ca="1" si="82"/>
        <v>m6800</v>
      </c>
      <c r="F131" s="50" t="str">
        <f t="shared" ca="1" si="81"/>
        <v>\\(\\quad x^2+8x-9= \\)</v>
      </c>
      <c r="G131" s="50" t="str">
        <f t="shared" ca="1" si="81"/>
        <v>\\(\\quad (x-1)(x+9) \\)</v>
      </c>
      <c r="H131" s="50" t="s">
        <v>62</v>
      </c>
      <c r="I131" s="89" t="str">
        <f t="shared" ca="1" si="83"/>
        <v>INSERT INTO math(tangen,question,answer,editor,date,count) VALUES('m6800','\\(\\quad x^2+8x-9= \\)','\\(\\quad (x-1)(x+9) \\)','harazono',NOW(),0);</v>
      </c>
      <c r="J131" s="1"/>
      <c r="K131" s="5" t="s">
        <v>251</v>
      </c>
      <c r="L131" t="str">
        <f t="shared" ca="1" si="84"/>
        <v>+8x-9</v>
      </c>
      <c r="M131" s="4" t="s">
        <v>13</v>
      </c>
      <c r="N131" t="str">
        <f t="shared" ca="1" si="85"/>
        <v>(x-1)(x+9)</v>
      </c>
      <c r="O131" t="str">
        <f t="shared" ca="1" si="86"/>
        <v/>
      </c>
      <c r="Q131" s="78" t="s">
        <v>229</v>
      </c>
      <c r="R131" t="str">
        <f t="shared" ca="1" si="98"/>
        <v>x^2+8x-9=</v>
      </c>
      <c r="S131" t="s">
        <v>230</v>
      </c>
      <c r="T131" s="78" t="s">
        <v>229</v>
      </c>
      <c r="U131" t="str">
        <f t="shared" ca="1" si="99"/>
        <v>(x-1)(x+9)</v>
      </c>
      <c r="V131" t="s">
        <v>230</v>
      </c>
      <c r="W131" t="str">
        <f t="shared" ca="1" si="87"/>
        <v>\\(\\quad x^2+8x-9= \\)</v>
      </c>
      <c r="X131" t="str">
        <f t="shared" ca="1" si="88"/>
        <v>\\(\\quad (x-1)(x+9) \\)</v>
      </c>
      <c r="AL131" s="20" t="str">
        <f t="shared" ca="1" si="89"/>
        <v>(x</v>
      </c>
      <c r="AM131" t="str">
        <f t="shared" ca="1" si="101"/>
        <v>-</v>
      </c>
      <c r="AN131">
        <f t="shared" ca="1" si="90"/>
        <v>1</v>
      </c>
      <c r="AO131" s="20" t="str">
        <f t="shared" ca="1" si="91"/>
        <v>)</v>
      </c>
      <c r="AP131" s="5" t="str">
        <f t="shared" ca="1" si="102"/>
        <v>(x</v>
      </c>
      <c r="AQ131" t="str">
        <f t="shared" ca="1" si="103"/>
        <v>+</v>
      </c>
      <c r="AR131">
        <f t="shared" ca="1" si="104"/>
        <v>9</v>
      </c>
      <c r="AS131" t="str">
        <f t="shared" ca="1" si="105"/>
        <v>)</v>
      </c>
      <c r="AT131" s="1">
        <f t="shared" ca="1" si="80"/>
        <v>-1</v>
      </c>
      <c r="AU131" s="1">
        <f t="shared" ca="1" si="80"/>
        <v>9</v>
      </c>
      <c r="AV131" s="1">
        <f t="shared" ca="1" si="106"/>
        <v>9</v>
      </c>
      <c r="AW131" s="8">
        <f t="shared" ca="1" si="107"/>
        <v>8</v>
      </c>
      <c r="AX131" s="8">
        <f t="shared" ca="1" si="108"/>
        <v>-9</v>
      </c>
      <c r="AY131" t="str">
        <f t="shared" ca="1" si="92"/>
        <v>(x-1)(x+9)</v>
      </c>
      <c r="BA131" t="str">
        <f t="shared" ca="1" si="93"/>
        <v>+</v>
      </c>
      <c r="BB131" s="7">
        <f t="shared" ca="1" si="94"/>
        <v>8</v>
      </c>
      <c r="BC131" s="6" t="str">
        <f t="shared" ca="1" si="95"/>
        <v>x</v>
      </c>
      <c r="BD131" t="str">
        <f t="shared" ca="1" si="96"/>
        <v>-</v>
      </c>
      <c r="BE131" s="8">
        <f t="shared" ca="1" si="97"/>
        <v>9</v>
      </c>
      <c r="BF131" t="s">
        <v>13</v>
      </c>
      <c r="BG131" t="s">
        <v>345</v>
      </c>
      <c r="BH131">
        <f t="shared" ca="1" si="100"/>
        <v>6800</v>
      </c>
    </row>
    <row r="132" spans="2:60" x14ac:dyDescent="0.55000000000000004">
      <c r="B132" s="27">
        <v>84</v>
      </c>
      <c r="C132" s="1" t="s">
        <v>5</v>
      </c>
      <c r="D132" s="51" t="s">
        <v>60</v>
      </c>
      <c r="E132" s="50" t="str">
        <f t="shared" ca="1" si="82"/>
        <v>m6800</v>
      </c>
      <c r="F132" s="50" t="str">
        <f t="shared" ca="1" si="81"/>
        <v>\\(\\quad x^2+x-20= \\)</v>
      </c>
      <c r="G132" s="50" t="str">
        <f t="shared" ca="1" si="81"/>
        <v>\\(\\quad (x+5)(x-4) \\)</v>
      </c>
      <c r="H132" s="50" t="s">
        <v>62</v>
      </c>
      <c r="I132" s="89" t="str">
        <f t="shared" ca="1" si="83"/>
        <v>INSERT INTO math(tangen,question,answer,editor,date,count) VALUES('m6800','\\(\\quad x^2+x-20= \\)','\\(\\quad (x+5)(x-4) \\)','harazono',NOW(),0);</v>
      </c>
      <c r="J132" s="1"/>
      <c r="K132" s="5" t="s">
        <v>251</v>
      </c>
      <c r="L132" t="str">
        <f t="shared" ca="1" si="84"/>
        <v>+x-20</v>
      </c>
      <c r="M132" s="4" t="s">
        <v>13</v>
      </c>
      <c r="N132" t="str">
        <f t="shared" ca="1" si="85"/>
        <v>(x+5)(x-4)</v>
      </c>
      <c r="O132" t="str">
        <f t="shared" ca="1" si="86"/>
        <v/>
      </c>
      <c r="Q132" s="78" t="s">
        <v>229</v>
      </c>
      <c r="R132" t="str">
        <f t="shared" ca="1" si="98"/>
        <v>x^2+x-20=</v>
      </c>
      <c r="S132" t="s">
        <v>230</v>
      </c>
      <c r="T132" s="78" t="s">
        <v>229</v>
      </c>
      <c r="U132" t="str">
        <f t="shared" ca="1" si="99"/>
        <v>(x+5)(x-4)</v>
      </c>
      <c r="V132" t="s">
        <v>230</v>
      </c>
      <c r="W132" t="str">
        <f t="shared" ca="1" si="87"/>
        <v>\\(\\quad x^2+x-20= \\)</v>
      </c>
      <c r="X132" t="str">
        <f t="shared" ca="1" si="88"/>
        <v>\\(\\quad (x+5)(x-4) \\)</v>
      </c>
      <c r="AL132" s="20" t="str">
        <f t="shared" ca="1" si="89"/>
        <v>(x</v>
      </c>
      <c r="AM132" t="str">
        <f t="shared" ca="1" si="101"/>
        <v>+</v>
      </c>
      <c r="AN132">
        <f t="shared" ca="1" si="90"/>
        <v>5</v>
      </c>
      <c r="AO132" s="20" t="str">
        <f t="shared" ca="1" si="91"/>
        <v>)</v>
      </c>
      <c r="AP132" s="5" t="str">
        <f t="shared" ca="1" si="102"/>
        <v>(x</v>
      </c>
      <c r="AQ132" t="str">
        <f t="shared" ca="1" si="103"/>
        <v>-</v>
      </c>
      <c r="AR132">
        <f t="shared" ca="1" si="104"/>
        <v>4</v>
      </c>
      <c r="AS132" t="str">
        <f t="shared" ca="1" si="105"/>
        <v>)</v>
      </c>
      <c r="AT132" s="1">
        <f t="shared" ca="1" si="80"/>
        <v>5</v>
      </c>
      <c r="AU132" s="1">
        <f t="shared" ca="1" si="80"/>
        <v>-4</v>
      </c>
      <c r="AV132" s="1">
        <f t="shared" ca="1" si="106"/>
        <v>-4</v>
      </c>
      <c r="AW132" s="8">
        <f t="shared" ca="1" si="107"/>
        <v>1</v>
      </c>
      <c r="AX132" s="8">
        <f t="shared" ca="1" si="108"/>
        <v>-20</v>
      </c>
      <c r="AY132" t="str">
        <f t="shared" ca="1" si="92"/>
        <v>(x+5)(x-4)</v>
      </c>
      <c r="BA132" t="str">
        <f t="shared" ca="1" si="93"/>
        <v>+</v>
      </c>
      <c r="BB132" s="7" t="str">
        <f t="shared" ca="1" si="94"/>
        <v/>
      </c>
      <c r="BC132" s="6" t="str">
        <f t="shared" ca="1" si="95"/>
        <v>x</v>
      </c>
      <c r="BD132" t="str">
        <f t="shared" ca="1" si="96"/>
        <v>-</v>
      </c>
      <c r="BE132" s="8">
        <f t="shared" ca="1" si="97"/>
        <v>20</v>
      </c>
      <c r="BF132" t="s">
        <v>13</v>
      </c>
      <c r="BG132" t="s">
        <v>345</v>
      </c>
      <c r="BH132">
        <f t="shared" ca="1" si="100"/>
        <v>6800</v>
      </c>
    </row>
    <row r="133" spans="2:60" x14ac:dyDescent="0.55000000000000004">
      <c r="B133" s="27">
        <v>85</v>
      </c>
      <c r="C133" s="1" t="s">
        <v>5</v>
      </c>
      <c r="D133" s="51" t="s">
        <v>60</v>
      </c>
      <c r="E133" s="50" t="str">
        <f t="shared" ca="1" si="82"/>
        <v>m6800</v>
      </c>
      <c r="F133" s="50" t="str">
        <f t="shared" ca="1" si="81"/>
        <v>\\(\\quad x^2+11x+24= \\)</v>
      </c>
      <c r="G133" s="50" t="str">
        <f t="shared" ca="1" si="81"/>
        <v>\\(\\quad (x+8)(x+3) \\)</v>
      </c>
      <c r="H133" s="50" t="s">
        <v>62</v>
      </c>
      <c r="I133" s="89" t="str">
        <f t="shared" ca="1" si="83"/>
        <v>INSERT INTO math(tangen,question,answer,editor,date,count) VALUES('m6800','\\(\\quad x^2+11x+24= \\)','\\(\\quad (x+8)(x+3) \\)','harazono',NOW(),0);</v>
      </c>
      <c r="J133" s="1"/>
      <c r="K133" s="5" t="s">
        <v>251</v>
      </c>
      <c r="L133" t="str">
        <f t="shared" ca="1" si="84"/>
        <v>+11x+24</v>
      </c>
      <c r="M133" s="4" t="s">
        <v>13</v>
      </c>
      <c r="N133" t="str">
        <f t="shared" ca="1" si="85"/>
        <v>(x+8)(x+3)</v>
      </c>
      <c r="O133" t="str">
        <f t="shared" ca="1" si="86"/>
        <v/>
      </c>
      <c r="Q133" s="78" t="s">
        <v>229</v>
      </c>
      <c r="R133" t="str">
        <f t="shared" ca="1" si="98"/>
        <v>x^2+11x+24=</v>
      </c>
      <c r="S133" t="s">
        <v>230</v>
      </c>
      <c r="T133" s="78" t="s">
        <v>229</v>
      </c>
      <c r="U133" t="str">
        <f t="shared" ca="1" si="99"/>
        <v>(x+8)(x+3)</v>
      </c>
      <c r="V133" t="s">
        <v>230</v>
      </c>
      <c r="W133" t="str">
        <f t="shared" ca="1" si="87"/>
        <v>\\(\\quad x^2+11x+24= \\)</v>
      </c>
      <c r="X133" t="str">
        <f t="shared" ca="1" si="88"/>
        <v>\\(\\quad (x+8)(x+3) \\)</v>
      </c>
      <c r="AL133" s="20" t="str">
        <f t="shared" ca="1" si="89"/>
        <v>(x</v>
      </c>
      <c r="AM133" t="str">
        <f t="shared" ca="1" si="101"/>
        <v>+</v>
      </c>
      <c r="AN133">
        <f t="shared" ca="1" si="90"/>
        <v>8</v>
      </c>
      <c r="AO133" s="20" t="str">
        <f t="shared" ca="1" si="91"/>
        <v>)</v>
      </c>
      <c r="AP133" s="5" t="str">
        <f t="shared" ca="1" si="102"/>
        <v>(x</v>
      </c>
      <c r="AQ133" t="str">
        <f t="shared" ca="1" si="103"/>
        <v>+</v>
      </c>
      <c r="AR133">
        <f t="shared" ca="1" si="104"/>
        <v>3</v>
      </c>
      <c r="AS133" t="str">
        <f t="shared" ca="1" si="105"/>
        <v>)</v>
      </c>
      <c r="AT133" s="1">
        <f t="shared" ca="1" si="80"/>
        <v>8</v>
      </c>
      <c r="AU133" s="1">
        <f t="shared" ca="1" si="80"/>
        <v>3</v>
      </c>
      <c r="AV133" s="1">
        <f t="shared" ca="1" si="106"/>
        <v>3</v>
      </c>
      <c r="AW133" s="8">
        <f t="shared" ca="1" si="107"/>
        <v>11</v>
      </c>
      <c r="AX133" s="8">
        <f t="shared" ca="1" si="108"/>
        <v>24</v>
      </c>
      <c r="AY133" t="str">
        <f t="shared" ca="1" si="92"/>
        <v>(x+8)(x+3)</v>
      </c>
      <c r="BA133" t="str">
        <f t="shared" ca="1" si="93"/>
        <v>+</v>
      </c>
      <c r="BB133" s="7">
        <f t="shared" ca="1" si="94"/>
        <v>11</v>
      </c>
      <c r="BC133" s="6" t="str">
        <f t="shared" ca="1" si="95"/>
        <v>x</v>
      </c>
      <c r="BD133" t="str">
        <f t="shared" ca="1" si="96"/>
        <v>+</v>
      </c>
      <c r="BE133" s="8">
        <f t="shared" ca="1" si="97"/>
        <v>24</v>
      </c>
      <c r="BF133" t="s">
        <v>13</v>
      </c>
      <c r="BG133" t="s">
        <v>345</v>
      </c>
      <c r="BH133">
        <f t="shared" ca="1" si="100"/>
        <v>6800</v>
      </c>
    </row>
    <row r="134" spans="2:60" x14ac:dyDescent="0.55000000000000004">
      <c r="B134" s="27">
        <v>86</v>
      </c>
      <c r="C134" s="1" t="s">
        <v>5</v>
      </c>
      <c r="D134" s="51" t="s">
        <v>60</v>
      </c>
      <c r="E134" s="50" t="str">
        <f t="shared" ca="1" si="82"/>
        <v>m6700</v>
      </c>
      <c r="F134" s="50" t="str">
        <f t="shared" ca="1" si="81"/>
        <v>\\(\\quad x^2+x= \\)</v>
      </c>
      <c r="G134" s="50" t="str">
        <f t="shared" ca="1" si="81"/>
        <v>\\(\\quad x(x+1) \\)</v>
      </c>
      <c r="H134" s="50" t="s">
        <v>62</v>
      </c>
      <c r="I134" s="89" t="str">
        <f t="shared" ca="1" si="83"/>
        <v>INSERT INTO math(tangen,question,answer,editor,date,count) VALUES('m6700','\\(\\quad x^2+x= \\)','\\(\\quad x(x+1) \\)','harazono',NOW(),0);</v>
      </c>
      <c r="J134" s="1"/>
      <c r="K134" s="5" t="s">
        <v>251</v>
      </c>
      <c r="L134" t="str">
        <f t="shared" ca="1" si="84"/>
        <v>+x</v>
      </c>
      <c r="M134" s="4" t="s">
        <v>13</v>
      </c>
      <c r="N134" t="str">
        <f t="shared" ca="1" si="85"/>
        <v>x(x+1)</v>
      </c>
      <c r="O134" t="str">
        <f t="shared" ca="1" si="86"/>
        <v/>
      </c>
      <c r="Q134" s="78" t="s">
        <v>229</v>
      </c>
      <c r="R134" t="str">
        <f t="shared" ca="1" si="98"/>
        <v>x^2+x=</v>
      </c>
      <c r="S134" t="s">
        <v>230</v>
      </c>
      <c r="T134" s="78" t="s">
        <v>229</v>
      </c>
      <c r="U134" t="str">
        <f t="shared" ca="1" si="99"/>
        <v>x(x+1)</v>
      </c>
      <c r="V134" t="s">
        <v>230</v>
      </c>
      <c r="W134" t="str">
        <f t="shared" ca="1" si="87"/>
        <v>\\(\\quad x^2+x= \\)</v>
      </c>
      <c r="X134" t="str">
        <f t="shared" ca="1" si="88"/>
        <v>\\(\\quad x(x+1) \\)</v>
      </c>
      <c r="AL134" s="20" t="str">
        <f t="shared" ca="1" si="89"/>
        <v/>
      </c>
      <c r="AM134" t="str">
        <f t="shared" ca="1" si="101"/>
        <v/>
      </c>
      <c r="AN134" t="str">
        <f t="shared" ca="1" si="90"/>
        <v/>
      </c>
      <c r="AO134" s="20" t="str">
        <f t="shared" ca="1" si="91"/>
        <v>x</v>
      </c>
      <c r="AP134" s="5" t="str">
        <f t="shared" ca="1" si="102"/>
        <v>(x</v>
      </c>
      <c r="AQ134" t="str">
        <f t="shared" ca="1" si="103"/>
        <v>+</v>
      </c>
      <c r="AR134">
        <f t="shared" ca="1" si="104"/>
        <v>1</v>
      </c>
      <c r="AS134" t="str">
        <f t="shared" ca="1" si="105"/>
        <v>)</v>
      </c>
      <c r="AT134" s="1">
        <f t="shared" ca="1" si="80"/>
        <v>0</v>
      </c>
      <c r="AU134" s="1">
        <f t="shared" ca="1" si="80"/>
        <v>0</v>
      </c>
      <c r="AV134" s="1">
        <f t="shared" ca="1" si="106"/>
        <v>1</v>
      </c>
      <c r="AW134" s="8">
        <f t="shared" ca="1" si="107"/>
        <v>1</v>
      </c>
      <c r="AX134" s="8">
        <f t="shared" ca="1" si="108"/>
        <v>0</v>
      </c>
      <c r="AY134" t="str">
        <f t="shared" ca="1" si="92"/>
        <v>x(x+1)</v>
      </c>
      <c r="BA134" t="str">
        <f t="shared" ca="1" si="93"/>
        <v>+</v>
      </c>
      <c r="BB134" s="7" t="str">
        <f t="shared" ca="1" si="94"/>
        <v/>
      </c>
      <c r="BC134" s="6" t="str">
        <f t="shared" ca="1" si="95"/>
        <v>x</v>
      </c>
      <c r="BD134" t="str">
        <f t="shared" ca="1" si="96"/>
        <v/>
      </c>
      <c r="BE134" s="8" t="str">
        <f t="shared" ca="1" si="97"/>
        <v/>
      </c>
      <c r="BF134" t="s">
        <v>13</v>
      </c>
      <c r="BG134" t="s">
        <v>345</v>
      </c>
      <c r="BH134">
        <f t="shared" ca="1" si="100"/>
        <v>6700</v>
      </c>
    </row>
    <row r="135" spans="2:60" x14ac:dyDescent="0.55000000000000004">
      <c r="B135" s="27">
        <v>87</v>
      </c>
      <c r="C135" s="1" t="s">
        <v>5</v>
      </c>
      <c r="D135" s="51" t="s">
        <v>60</v>
      </c>
      <c r="E135" s="50" t="str">
        <f t="shared" ca="1" si="82"/>
        <v>m6800</v>
      </c>
      <c r="F135" s="50" t="str">
        <f t="shared" ca="1" si="81"/>
        <v>\\(\\quad x^2-8x+7= \\)</v>
      </c>
      <c r="G135" s="50" t="str">
        <f t="shared" ca="1" si="81"/>
        <v>\\(\\quad (x-7)(x-1) \\)</v>
      </c>
      <c r="H135" s="50" t="s">
        <v>62</v>
      </c>
      <c r="I135" s="89" t="str">
        <f t="shared" ca="1" si="83"/>
        <v>INSERT INTO math(tangen,question,answer,editor,date,count) VALUES('m6800','\\(\\quad x^2-8x+7= \\)','\\(\\quad (x-7)(x-1) \\)','harazono',NOW(),0);</v>
      </c>
      <c r="J135" s="1"/>
      <c r="K135" s="5" t="s">
        <v>251</v>
      </c>
      <c r="L135" t="str">
        <f t="shared" ca="1" si="84"/>
        <v>-8x+7</v>
      </c>
      <c r="M135" s="4" t="s">
        <v>13</v>
      </c>
      <c r="N135" t="str">
        <f t="shared" ca="1" si="85"/>
        <v>(x-7)(x-1)</v>
      </c>
      <c r="O135" t="str">
        <f t="shared" ca="1" si="86"/>
        <v/>
      </c>
      <c r="Q135" s="78" t="s">
        <v>229</v>
      </c>
      <c r="R135" t="str">
        <f t="shared" ca="1" si="98"/>
        <v>x^2-8x+7=</v>
      </c>
      <c r="S135" t="s">
        <v>230</v>
      </c>
      <c r="T135" s="78" t="s">
        <v>229</v>
      </c>
      <c r="U135" t="str">
        <f t="shared" ca="1" si="99"/>
        <v>(x-7)(x-1)</v>
      </c>
      <c r="V135" t="s">
        <v>230</v>
      </c>
      <c r="W135" t="str">
        <f t="shared" ca="1" si="87"/>
        <v>\\(\\quad x^2-8x+7= \\)</v>
      </c>
      <c r="X135" t="str">
        <f t="shared" ca="1" si="88"/>
        <v>\\(\\quad (x-7)(x-1) \\)</v>
      </c>
      <c r="AL135" s="20" t="str">
        <f t="shared" ca="1" si="89"/>
        <v>(x</v>
      </c>
      <c r="AM135" t="str">
        <f t="shared" ca="1" si="101"/>
        <v>-</v>
      </c>
      <c r="AN135">
        <f t="shared" ca="1" si="90"/>
        <v>7</v>
      </c>
      <c r="AO135" s="20" t="str">
        <f t="shared" ca="1" si="91"/>
        <v>)</v>
      </c>
      <c r="AP135" s="5" t="str">
        <f t="shared" ca="1" si="102"/>
        <v>(x</v>
      </c>
      <c r="AQ135" t="str">
        <f t="shared" ca="1" si="103"/>
        <v>-</v>
      </c>
      <c r="AR135">
        <f t="shared" ca="1" si="104"/>
        <v>1</v>
      </c>
      <c r="AS135" t="str">
        <f t="shared" ca="1" si="105"/>
        <v>)</v>
      </c>
      <c r="AT135" s="1">
        <f t="shared" ca="1" si="80"/>
        <v>-7</v>
      </c>
      <c r="AU135" s="1">
        <f t="shared" ca="1" si="80"/>
        <v>-1</v>
      </c>
      <c r="AV135" s="1">
        <f t="shared" ca="1" si="106"/>
        <v>-1</v>
      </c>
      <c r="AW135" s="8">
        <f t="shared" ca="1" si="107"/>
        <v>-8</v>
      </c>
      <c r="AX135" s="8">
        <f t="shared" ca="1" si="108"/>
        <v>7</v>
      </c>
      <c r="AY135" t="str">
        <f t="shared" ca="1" si="92"/>
        <v>(x-7)(x-1)</v>
      </c>
      <c r="BA135" t="str">
        <f t="shared" ca="1" si="93"/>
        <v>-</v>
      </c>
      <c r="BB135" s="7">
        <f t="shared" ca="1" si="94"/>
        <v>8</v>
      </c>
      <c r="BC135" s="6" t="str">
        <f t="shared" ca="1" si="95"/>
        <v>x</v>
      </c>
      <c r="BD135" t="str">
        <f t="shared" ca="1" si="96"/>
        <v>+</v>
      </c>
      <c r="BE135" s="8">
        <f t="shared" ca="1" si="97"/>
        <v>7</v>
      </c>
      <c r="BF135" t="s">
        <v>13</v>
      </c>
      <c r="BG135" t="s">
        <v>345</v>
      </c>
      <c r="BH135">
        <f t="shared" ca="1" si="100"/>
        <v>6800</v>
      </c>
    </row>
    <row r="136" spans="2:60" x14ac:dyDescent="0.55000000000000004">
      <c r="B136" s="27">
        <v>88</v>
      </c>
      <c r="C136" s="1" t="s">
        <v>5</v>
      </c>
      <c r="D136" s="51" t="s">
        <v>60</v>
      </c>
      <c r="E136" s="50" t="str">
        <f t="shared" ca="1" si="82"/>
        <v>m6800</v>
      </c>
      <c r="F136" s="50" t="str">
        <f t="shared" ca="1" si="81"/>
        <v>\\(\\quad x^2+7x-18= \\)</v>
      </c>
      <c r="G136" s="50" t="str">
        <f t="shared" ca="1" si="81"/>
        <v>\\(\\quad (x+9)(x-2) \\)</v>
      </c>
      <c r="H136" s="50" t="s">
        <v>62</v>
      </c>
      <c r="I136" s="89" t="str">
        <f t="shared" ca="1" si="83"/>
        <v>INSERT INTO math(tangen,question,answer,editor,date,count) VALUES('m6800','\\(\\quad x^2+7x-18= \\)','\\(\\quad (x+9)(x-2) \\)','harazono',NOW(),0);</v>
      </c>
      <c r="J136" s="1"/>
      <c r="K136" s="5" t="s">
        <v>251</v>
      </c>
      <c r="L136" t="str">
        <f t="shared" ca="1" si="84"/>
        <v>+7x-18</v>
      </c>
      <c r="M136" s="4" t="s">
        <v>13</v>
      </c>
      <c r="N136" t="str">
        <f t="shared" ca="1" si="85"/>
        <v>(x+9)(x-2)</v>
      </c>
      <c r="O136" t="str">
        <f t="shared" ca="1" si="86"/>
        <v/>
      </c>
      <c r="Q136" s="78" t="s">
        <v>229</v>
      </c>
      <c r="R136" t="str">
        <f t="shared" ca="1" si="98"/>
        <v>x^2+7x-18=</v>
      </c>
      <c r="S136" t="s">
        <v>230</v>
      </c>
      <c r="T136" s="78" t="s">
        <v>229</v>
      </c>
      <c r="U136" t="str">
        <f t="shared" ca="1" si="99"/>
        <v>(x+9)(x-2)</v>
      </c>
      <c r="V136" t="s">
        <v>230</v>
      </c>
      <c r="W136" t="str">
        <f t="shared" ca="1" si="87"/>
        <v>\\(\\quad x^2+7x-18= \\)</v>
      </c>
      <c r="X136" t="str">
        <f t="shared" ca="1" si="88"/>
        <v>\\(\\quad (x+9)(x-2) \\)</v>
      </c>
      <c r="AL136" s="20" t="str">
        <f t="shared" ca="1" si="89"/>
        <v>(x</v>
      </c>
      <c r="AM136" t="str">
        <f t="shared" ca="1" si="101"/>
        <v>+</v>
      </c>
      <c r="AN136">
        <f t="shared" ca="1" si="90"/>
        <v>9</v>
      </c>
      <c r="AO136" s="20" t="str">
        <f t="shared" ca="1" si="91"/>
        <v>)</v>
      </c>
      <c r="AP136" s="5" t="str">
        <f t="shared" ca="1" si="102"/>
        <v>(x</v>
      </c>
      <c r="AQ136" t="str">
        <f t="shared" ca="1" si="103"/>
        <v>-</v>
      </c>
      <c r="AR136">
        <f t="shared" ca="1" si="104"/>
        <v>2</v>
      </c>
      <c r="AS136" t="str">
        <f t="shared" ca="1" si="105"/>
        <v>)</v>
      </c>
      <c r="AT136" s="1">
        <f t="shared" ca="1" si="80"/>
        <v>9</v>
      </c>
      <c r="AU136" s="1">
        <f t="shared" ca="1" si="80"/>
        <v>-2</v>
      </c>
      <c r="AV136" s="1">
        <f t="shared" ca="1" si="106"/>
        <v>-2</v>
      </c>
      <c r="AW136" s="8">
        <f t="shared" ca="1" si="107"/>
        <v>7</v>
      </c>
      <c r="AX136" s="8">
        <f t="shared" ca="1" si="108"/>
        <v>-18</v>
      </c>
      <c r="AY136" t="str">
        <f t="shared" ca="1" si="92"/>
        <v>(x+9)(x-2)</v>
      </c>
      <c r="BA136" t="str">
        <f t="shared" ca="1" si="93"/>
        <v>+</v>
      </c>
      <c r="BB136" s="7">
        <f t="shared" ca="1" si="94"/>
        <v>7</v>
      </c>
      <c r="BC136" s="6" t="str">
        <f t="shared" ca="1" si="95"/>
        <v>x</v>
      </c>
      <c r="BD136" t="str">
        <f t="shared" ca="1" si="96"/>
        <v>-</v>
      </c>
      <c r="BE136" s="8">
        <f t="shared" ca="1" si="97"/>
        <v>18</v>
      </c>
      <c r="BF136" t="s">
        <v>13</v>
      </c>
      <c r="BG136" t="s">
        <v>345</v>
      </c>
      <c r="BH136">
        <f t="shared" ca="1" si="100"/>
        <v>6800</v>
      </c>
    </row>
    <row r="137" spans="2:60" x14ac:dyDescent="0.55000000000000004">
      <c r="B137" s="27">
        <v>89</v>
      </c>
      <c r="C137" s="1" t="s">
        <v>5</v>
      </c>
      <c r="D137" s="51" t="s">
        <v>60</v>
      </c>
      <c r="E137" s="50" t="str">
        <f t="shared" ca="1" si="82"/>
        <v>m6800</v>
      </c>
      <c r="F137" s="50" t="str">
        <f t="shared" ca="1" si="81"/>
        <v>\\(\\quad x^2+10x+9= \\)</v>
      </c>
      <c r="G137" s="50" t="str">
        <f t="shared" ca="1" si="81"/>
        <v>\\(\\quad (x+9)(x+1) \\)</v>
      </c>
      <c r="H137" s="50" t="s">
        <v>62</v>
      </c>
      <c r="I137" s="89" t="str">
        <f t="shared" ca="1" si="83"/>
        <v>INSERT INTO math(tangen,question,answer,editor,date,count) VALUES('m6800','\\(\\quad x^2+10x+9= \\)','\\(\\quad (x+9)(x+1) \\)','harazono',NOW(),0);</v>
      </c>
      <c r="J137" s="1"/>
      <c r="K137" s="5" t="s">
        <v>251</v>
      </c>
      <c r="L137" t="str">
        <f t="shared" ca="1" si="84"/>
        <v>+10x+9</v>
      </c>
      <c r="M137" s="4" t="s">
        <v>13</v>
      </c>
      <c r="N137" t="str">
        <f t="shared" ca="1" si="85"/>
        <v>(x+9)(x+1)</v>
      </c>
      <c r="O137" t="str">
        <f t="shared" ca="1" si="86"/>
        <v/>
      </c>
      <c r="Q137" s="78" t="s">
        <v>229</v>
      </c>
      <c r="R137" t="str">
        <f t="shared" ca="1" si="98"/>
        <v>x^2+10x+9=</v>
      </c>
      <c r="S137" t="s">
        <v>230</v>
      </c>
      <c r="T137" s="78" t="s">
        <v>229</v>
      </c>
      <c r="U137" t="str">
        <f t="shared" ca="1" si="99"/>
        <v>(x+9)(x+1)</v>
      </c>
      <c r="V137" t="s">
        <v>230</v>
      </c>
      <c r="W137" t="str">
        <f t="shared" ca="1" si="87"/>
        <v>\\(\\quad x^2+10x+9= \\)</v>
      </c>
      <c r="X137" t="str">
        <f t="shared" ca="1" si="88"/>
        <v>\\(\\quad (x+9)(x+1) \\)</v>
      </c>
      <c r="AL137" s="20" t="str">
        <f t="shared" ca="1" si="89"/>
        <v>(x</v>
      </c>
      <c r="AM137" t="str">
        <f t="shared" ca="1" si="101"/>
        <v>+</v>
      </c>
      <c r="AN137">
        <f t="shared" ca="1" si="90"/>
        <v>9</v>
      </c>
      <c r="AO137" s="20" t="str">
        <f t="shared" ca="1" si="91"/>
        <v>)</v>
      </c>
      <c r="AP137" s="5" t="str">
        <f t="shared" ca="1" si="102"/>
        <v>(x</v>
      </c>
      <c r="AQ137" t="str">
        <f t="shared" ca="1" si="103"/>
        <v>+</v>
      </c>
      <c r="AR137">
        <f t="shared" ca="1" si="104"/>
        <v>1</v>
      </c>
      <c r="AS137" t="str">
        <f t="shared" ca="1" si="105"/>
        <v>)</v>
      </c>
      <c r="AT137" s="1">
        <f t="shared" ca="1" si="80"/>
        <v>9</v>
      </c>
      <c r="AU137" s="1">
        <f t="shared" ca="1" si="80"/>
        <v>1</v>
      </c>
      <c r="AV137" s="1">
        <f t="shared" ca="1" si="106"/>
        <v>1</v>
      </c>
      <c r="AW137" s="8">
        <f t="shared" ca="1" si="107"/>
        <v>10</v>
      </c>
      <c r="AX137" s="8">
        <f t="shared" ca="1" si="108"/>
        <v>9</v>
      </c>
      <c r="AY137" t="str">
        <f t="shared" ca="1" si="92"/>
        <v>(x+9)(x+1)</v>
      </c>
      <c r="BA137" t="str">
        <f t="shared" ca="1" si="93"/>
        <v>+</v>
      </c>
      <c r="BB137" s="7">
        <f t="shared" ca="1" si="94"/>
        <v>10</v>
      </c>
      <c r="BC137" s="6" t="str">
        <f t="shared" ca="1" si="95"/>
        <v>x</v>
      </c>
      <c r="BD137" t="str">
        <f t="shared" ca="1" si="96"/>
        <v>+</v>
      </c>
      <c r="BE137" s="8">
        <f t="shared" ca="1" si="97"/>
        <v>9</v>
      </c>
      <c r="BF137" t="s">
        <v>13</v>
      </c>
      <c r="BG137" t="s">
        <v>345</v>
      </c>
      <c r="BH137">
        <f t="shared" ca="1" si="100"/>
        <v>6800</v>
      </c>
    </row>
    <row r="138" spans="2:60" x14ac:dyDescent="0.55000000000000004">
      <c r="B138" s="27">
        <v>90</v>
      </c>
      <c r="C138" s="1" t="s">
        <v>5</v>
      </c>
      <c r="D138" s="51" t="s">
        <v>60</v>
      </c>
      <c r="E138" s="50" t="str">
        <f t="shared" ca="1" si="82"/>
        <v>m6800</v>
      </c>
      <c r="F138" s="50" t="str">
        <f t="shared" ca="1" si="81"/>
        <v>\\(\\quad x^2+2x-3= \\)</v>
      </c>
      <c r="G138" s="50" t="str">
        <f t="shared" ca="1" si="81"/>
        <v>\\(\\quad (x-1)(x+3) \\)</v>
      </c>
      <c r="H138" s="50" t="s">
        <v>62</v>
      </c>
      <c r="I138" s="89" t="str">
        <f t="shared" ca="1" si="83"/>
        <v>INSERT INTO math(tangen,question,answer,editor,date,count) VALUES('m6800','\\(\\quad x^2+2x-3= \\)','\\(\\quad (x-1)(x+3) \\)','harazono',NOW(),0);</v>
      </c>
      <c r="J138" s="1"/>
      <c r="K138" s="5" t="s">
        <v>251</v>
      </c>
      <c r="L138" t="str">
        <f t="shared" ca="1" si="84"/>
        <v>+2x-3</v>
      </c>
      <c r="M138" s="4" t="s">
        <v>13</v>
      </c>
      <c r="N138" t="str">
        <f t="shared" ca="1" si="85"/>
        <v>(x-1)(x+3)</v>
      </c>
      <c r="O138" t="str">
        <f t="shared" ca="1" si="86"/>
        <v/>
      </c>
      <c r="Q138" s="78" t="s">
        <v>229</v>
      </c>
      <c r="R138" t="str">
        <f t="shared" ca="1" si="98"/>
        <v>x^2+2x-3=</v>
      </c>
      <c r="S138" t="s">
        <v>230</v>
      </c>
      <c r="T138" s="78" t="s">
        <v>229</v>
      </c>
      <c r="U138" t="str">
        <f t="shared" ca="1" si="99"/>
        <v>(x-1)(x+3)</v>
      </c>
      <c r="V138" t="s">
        <v>230</v>
      </c>
      <c r="W138" t="str">
        <f t="shared" ca="1" si="87"/>
        <v>\\(\\quad x^2+2x-3= \\)</v>
      </c>
      <c r="X138" t="str">
        <f t="shared" ca="1" si="88"/>
        <v>\\(\\quad (x-1)(x+3) \\)</v>
      </c>
      <c r="AL138" s="20" t="str">
        <f t="shared" ca="1" si="89"/>
        <v>(x</v>
      </c>
      <c r="AM138" t="str">
        <f t="shared" ca="1" si="101"/>
        <v>-</v>
      </c>
      <c r="AN138">
        <f t="shared" ca="1" si="90"/>
        <v>1</v>
      </c>
      <c r="AO138" s="20" t="str">
        <f t="shared" ca="1" si="91"/>
        <v>)</v>
      </c>
      <c r="AP138" s="5" t="str">
        <f t="shared" ca="1" si="102"/>
        <v>(x</v>
      </c>
      <c r="AQ138" t="str">
        <f t="shared" ca="1" si="103"/>
        <v>+</v>
      </c>
      <c r="AR138">
        <f ca="1">IF(AV138=0,"",IF(AT138=AV138,"",(ABS(AV138))))</f>
        <v>3</v>
      </c>
      <c r="AS138" t="str">
        <f t="shared" ca="1" si="105"/>
        <v>)</v>
      </c>
      <c r="AT138" s="1">
        <f t="shared" ca="1" si="80"/>
        <v>-1</v>
      </c>
      <c r="AU138" s="1">
        <f t="shared" ca="1" si="80"/>
        <v>3</v>
      </c>
      <c r="AV138" s="1">
        <f t="shared" ca="1" si="106"/>
        <v>3</v>
      </c>
      <c r="AW138" s="8">
        <f t="shared" ca="1" si="107"/>
        <v>2</v>
      </c>
      <c r="AX138" s="8">
        <f t="shared" ca="1" si="108"/>
        <v>-3</v>
      </c>
      <c r="AY138" t="str">
        <f t="shared" ca="1" si="92"/>
        <v>(x-1)(x+3)</v>
      </c>
      <c r="BA138" t="str">
        <f t="shared" ca="1" si="93"/>
        <v>+</v>
      </c>
      <c r="BB138" s="7">
        <f t="shared" ca="1" si="94"/>
        <v>2</v>
      </c>
      <c r="BC138" s="6" t="str">
        <f t="shared" ca="1" si="95"/>
        <v>x</v>
      </c>
      <c r="BD138" t="str">
        <f t="shared" ca="1" si="96"/>
        <v>-</v>
      </c>
      <c r="BE138" s="8">
        <f t="shared" ca="1" si="97"/>
        <v>3</v>
      </c>
      <c r="BF138" t="s">
        <v>13</v>
      </c>
      <c r="BG138" t="s">
        <v>345</v>
      </c>
      <c r="BH138">
        <f t="shared" ca="1" si="100"/>
        <v>6800</v>
      </c>
    </row>
    <row r="139" spans="2:60" x14ac:dyDescent="0.55000000000000004">
      <c r="B139" s="27">
        <v>91</v>
      </c>
      <c r="C139" s="1" t="s">
        <v>5</v>
      </c>
      <c r="D139" s="51" t="s">
        <v>60</v>
      </c>
      <c r="E139" s="50" t="str">
        <f t="shared" ca="1" si="82"/>
        <v>m6800</v>
      </c>
      <c r="F139" s="50" t="str">
        <f t="shared" ca="1" si="81"/>
        <v>\\(\\quad x^2-10x+16= \\)</v>
      </c>
      <c r="G139" s="50" t="str">
        <f t="shared" ca="1" si="81"/>
        <v>\\(\\quad (x-8)(x-2) \\)</v>
      </c>
      <c r="H139" s="50" t="s">
        <v>62</v>
      </c>
      <c r="I139" s="89" t="str">
        <f t="shared" ca="1" si="83"/>
        <v>INSERT INTO math(tangen,question,answer,editor,date,count) VALUES('m6800','\\(\\quad x^2-10x+16= \\)','\\(\\quad (x-8)(x-2) \\)','harazono',NOW(),0);</v>
      </c>
      <c r="J139" s="1"/>
      <c r="K139" s="5" t="s">
        <v>251</v>
      </c>
      <c r="L139" t="str">
        <f t="shared" ca="1" si="84"/>
        <v>-10x+16</v>
      </c>
      <c r="M139" s="4" t="s">
        <v>13</v>
      </c>
      <c r="N139" t="str">
        <f t="shared" ca="1" si="85"/>
        <v>(x-8)(x-2)</v>
      </c>
      <c r="O139" t="str">
        <f t="shared" ca="1" si="86"/>
        <v/>
      </c>
      <c r="Q139" s="78" t="s">
        <v>229</v>
      </c>
      <c r="R139" t="str">
        <f t="shared" ca="1" si="98"/>
        <v>x^2-10x+16=</v>
      </c>
      <c r="S139" t="s">
        <v>230</v>
      </c>
      <c r="T139" s="78" t="s">
        <v>229</v>
      </c>
      <c r="U139" t="str">
        <f t="shared" ca="1" si="99"/>
        <v>(x-8)(x-2)</v>
      </c>
      <c r="V139" t="s">
        <v>230</v>
      </c>
      <c r="W139" t="str">
        <f t="shared" ca="1" si="87"/>
        <v>\\(\\quad x^2-10x+16= \\)</v>
      </c>
      <c r="X139" t="str">
        <f t="shared" ca="1" si="88"/>
        <v>\\(\\quad (x-8)(x-2) \\)</v>
      </c>
      <c r="AL139" s="20" t="str">
        <f t="shared" ca="1" si="89"/>
        <v>(x</v>
      </c>
      <c r="AM139" t="str">
        <f t="shared" ca="1" si="101"/>
        <v>-</v>
      </c>
      <c r="AN139">
        <f t="shared" ca="1" si="90"/>
        <v>8</v>
      </c>
      <c r="AO139" s="20" t="str">
        <f t="shared" ca="1" si="91"/>
        <v>)</v>
      </c>
      <c r="AP139" s="5" t="str">
        <f t="shared" ca="1" si="102"/>
        <v>(x</v>
      </c>
      <c r="AQ139" t="str">
        <f t="shared" ca="1" si="103"/>
        <v>-</v>
      </c>
      <c r="AR139">
        <f t="shared" ca="1" si="104"/>
        <v>2</v>
      </c>
      <c r="AS139" t="str">
        <f t="shared" ca="1" si="105"/>
        <v>)</v>
      </c>
      <c r="AT139" s="1">
        <f t="shared" ca="1" si="80"/>
        <v>-8</v>
      </c>
      <c r="AU139" s="1">
        <f t="shared" ca="1" si="80"/>
        <v>-2</v>
      </c>
      <c r="AV139" s="1">
        <f t="shared" ca="1" si="106"/>
        <v>-2</v>
      </c>
      <c r="AW139" s="8">
        <f t="shared" ca="1" si="107"/>
        <v>-10</v>
      </c>
      <c r="AX139" s="8">
        <f t="shared" ca="1" si="108"/>
        <v>16</v>
      </c>
      <c r="AY139" t="str">
        <f t="shared" ca="1" si="92"/>
        <v>(x-8)(x-2)</v>
      </c>
      <c r="BA139" t="str">
        <f t="shared" ca="1" si="93"/>
        <v>-</v>
      </c>
      <c r="BB139" s="7">
        <f t="shared" ca="1" si="94"/>
        <v>10</v>
      </c>
      <c r="BC139" s="6" t="str">
        <f t="shared" ca="1" si="95"/>
        <v>x</v>
      </c>
      <c r="BD139" t="str">
        <f t="shared" ca="1" si="96"/>
        <v>+</v>
      </c>
      <c r="BE139" s="8">
        <f t="shared" ca="1" si="97"/>
        <v>16</v>
      </c>
      <c r="BF139" t="s">
        <v>13</v>
      </c>
      <c r="BG139" t="s">
        <v>345</v>
      </c>
      <c r="BH139">
        <f t="shared" ca="1" si="100"/>
        <v>6800</v>
      </c>
    </row>
    <row r="140" spans="2:60" x14ac:dyDescent="0.55000000000000004">
      <c r="B140" s="27">
        <v>92</v>
      </c>
      <c r="C140" s="1" t="s">
        <v>5</v>
      </c>
      <c r="D140" s="51" t="s">
        <v>60</v>
      </c>
      <c r="E140" s="50" t="str">
        <f t="shared" ca="1" si="82"/>
        <v>m6800</v>
      </c>
      <c r="F140" s="50" t="str">
        <f t="shared" ca="1" si="81"/>
        <v>\\(\\quad x^2-1= \\)</v>
      </c>
      <c r="G140" s="50" t="str">
        <f t="shared" ca="1" si="81"/>
        <v>\\(\\quad (x-1)(x+1) \\)</v>
      </c>
      <c r="H140" s="50" t="s">
        <v>62</v>
      </c>
      <c r="I140" s="89" t="str">
        <f t="shared" ca="1" si="83"/>
        <v>INSERT INTO math(tangen,question,answer,editor,date,count) VALUES('m6800','\\(\\quad x^2-1= \\)','\\(\\quad (x-1)(x+1) \\)','harazono',NOW(),0);</v>
      </c>
      <c r="J140" s="1"/>
      <c r="K140" s="5" t="s">
        <v>251</v>
      </c>
      <c r="L140" t="str">
        <f t="shared" ca="1" si="84"/>
        <v>-1</v>
      </c>
      <c r="M140" s="4" t="s">
        <v>13</v>
      </c>
      <c r="N140" t="str">
        <f t="shared" ca="1" si="85"/>
        <v>(x-1)(x+1)</v>
      </c>
      <c r="O140" t="str">
        <f t="shared" ca="1" si="86"/>
        <v/>
      </c>
      <c r="Q140" s="78" t="s">
        <v>229</v>
      </c>
      <c r="R140" t="str">
        <f t="shared" ca="1" si="98"/>
        <v>x^2-1=</v>
      </c>
      <c r="S140" t="s">
        <v>230</v>
      </c>
      <c r="T140" s="78" t="s">
        <v>229</v>
      </c>
      <c r="U140" t="str">
        <f t="shared" ca="1" si="99"/>
        <v>(x-1)(x+1)</v>
      </c>
      <c r="V140" t="s">
        <v>230</v>
      </c>
      <c r="W140" t="str">
        <f t="shared" ca="1" si="87"/>
        <v>\\(\\quad x^2-1= \\)</v>
      </c>
      <c r="X140" t="str">
        <f t="shared" ca="1" si="88"/>
        <v>\\(\\quad (x-1)(x+1) \\)</v>
      </c>
      <c r="AL140" s="20" t="str">
        <f t="shared" ca="1" si="89"/>
        <v>(x</v>
      </c>
      <c r="AM140" t="str">
        <f t="shared" ca="1" si="101"/>
        <v>-</v>
      </c>
      <c r="AN140">
        <f t="shared" ca="1" si="90"/>
        <v>1</v>
      </c>
      <c r="AO140" s="20" t="str">
        <f t="shared" ca="1" si="91"/>
        <v>)</v>
      </c>
      <c r="AP140" s="5" t="str">
        <f t="shared" ca="1" si="102"/>
        <v>(x</v>
      </c>
      <c r="AQ140" t="str">
        <f t="shared" ca="1" si="103"/>
        <v>+</v>
      </c>
      <c r="AR140">
        <f t="shared" ca="1" si="104"/>
        <v>1</v>
      </c>
      <c r="AS140" t="str">
        <f t="shared" ca="1" si="105"/>
        <v>)</v>
      </c>
      <c r="AT140" s="1">
        <f t="shared" ca="1" si="80"/>
        <v>-1</v>
      </c>
      <c r="AU140" s="1">
        <f t="shared" ca="1" si="80"/>
        <v>1</v>
      </c>
      <c r="AV140" s="1">
        <f t="shared" ca="1" si="106"/>
        <v>1</v>
      </c>
      <c r="AW140" s="8">
        <f t="shared" ca="1" si="107"/>
        <v>0</v>
      </c>
      <c r="AX140" s="8">
        <f t="shared" ca="1" si="108"/>
        <v>-1</v>
      </c>
      <c r="AY140" t="str">
        <f t="shared" ca="1" si="92"/>
        <v>(x-1)(x+1)</v>
      </c>
      <c r="BA140" t="str">
        <f t="shared" ca="1" si="93"/>
        <v/>
      </c>
      <c r="BB140" s="7" t="str">
        <f t="shared" ca="1" si="94"/>
        <v/>
      </c>
      <c r="BC140" s="6" t="str">
        <f t="shared" ca="1" si="95"/>
        <v/>
      </c>
      <c r="BD140" t="str">
        <f t="shared" ca="1" si="96"/>
        <v>-</v>
      </c>
      <c r="BE140" s="8">
        <f t="shared" ca="1" si="97"/>
        <v>1</v>
      </c>
      <c r="BF140" t="s">
        <v>13</v>
      </c>
      <c r="BG140" t="s">
        <v>345</v>
      </c>
      <c r="BH140">
        <f t="shared" ca="1" si="100"/>
        <v>6800</v>
      </c>
    </row>
    <row r="141" spans="2:60" x14ac:dyDescent="0.55000000000000004">
      <c r="B141" s="27">
        <v>93</v>
      </c>
      <c r="C141" s="1" t="s">
        <v>5</v>
      </c>
      <c r="D141" s="51" t="s">
        <v>60</v>
      </c>
      <c r="E141" s="50" t="str">
        <f t="shared" ca="1" si="82"/>
        <v>m6800</v>
      </c>
      <c r="F141" s="50" t="str">
        <f t="shared" ca="1" si="81"/>
        <v>\\(\\quad x^2+10x+24= \\)</v>
      </c>
      <c r="G141" s="50" t="str">
        <f t="shared" ca="1" si="81"/>
        <v>\\(\\quad (x+6)(x+4) \\)</v>
      </c>
      <c r="H141" s="50" t="s">
        <v>62</v>
      </c>
      <c r="I141" s="89" t="str">
        <f t="shared" ca="1" si="83"/>
        <v>INSERT INTO math(tangen,question,answer,editor,date,count) VALUES('m6800','\\(\\quad x^2+10x+24= \\)','\\(\\quad (x+6)(x+4) \\)','harazono',NOW(),0);</v>
      </c>
      <c r="J141" s="1"/>
      <c r="K141" s="5" t="s">
        <v>251</v>
      </c>
      <c r="L141" t="str">
        <f t="shared" ca="1" si="84"/>
        <v>+10x+24</v>
      </c>
      <c r="M141" s="4" t="s">
        <v>13</v>
      </c>
      <c r="N141" t="str">
        <f t="shared" ca="1" si="85"/>
        <v>(x+6)(x+4)</v>
      </c>
      <c r="O141" t="str">
        <f t="shared" ca="1" si="86"/>
        <v/>
      </c>
      <c r="Q141" s="78" t="s">
        <v>229</v>
      </c>
      <c r="R141" t="str">
        <f t="shared" ca="1" si="98"/>
        <v>x^2+10x+24=</v>
      </c>
      <c r="S141" t="s">
        <v>230</v>
      </c>
      <c r="T141" s="78" t="s">
        <v>229</v>
      </c>
      <c r="U141" t="str">
        <f t="shared" ca="1" si="99"/>
        <v>(x+6)(x+4)</v>
      </c>
      <c r="V141" t="s">
        <v>230</v>
      </c>
      <c r="W141" t="str">
        <f t="shared" ca="1" si="87"/>
        <v>\\(\\quad x^2+10x+24= \\)</v>
      </c>
      <c r="X141" t="str">
        <f t="shared" ca="1" si="88"/>
        <v>\\(\\quad (x+6)(x+4) \\)</v>
      </c>
      <c r="AL141" s="20" t="str">
        <f t="shared" ca="1" si="89"/>
        <v>(x</v>
      </c>
      <c r="AM141" t="str">
        <f t="shared" ca="1" si="101"/>
        <v>+</v>
      </c>
      <c r="AN141">
        <f t="shared" ca="1" si="90"/>
        <v>6</v>
      </c>
      <c r="AO141" s="20" t="str">
        <f t="shared" ca="1" si="91"/>
        <v>)</v>
      </c>
      <c r="AP141" s="5" t="str">
        <f t="shared" ca="1" si="102"/>
        <v>(x</v>
      </c>
      <c r="AQ141" t="str">
        <f t="shared" ca="1" si="103"/>
        <v>+</v>
      </c>
      <c r="AR141">
        <f t="shared" ca="1" si="104"/>
        <v>4</v>
      </c>
      <c r="AS141" t="str">
        <f t="shared" ca="1" si="105"/>
        <v>)</v>
      </c>
      <c r="AT141" s="1">
        <f t="shared" ca="1" si="80"/>
        <v>6</v>
      </c>
      <c r="AU141" s="1">
        <f t="shared" ca="1" si="80"/>
        <v>4</v>
      </c>
      <c r="AV141" s="1">
        <f t="shared" ca="1" si="106"/>
        <v>4</v>
      </c>
      <c r="AW141" s="8">
        <f t="shared" ca="1" si="107"/>
        <v>10</v>
      </c>
      <c r="AX141" s="8">
        <f t="shared" ca="1" si="108"/>
        <v>24</v>
      </c>
      <c r="AY141" t="str">
        <f t="shared" ca="1" si="92"/>
        <v>(x+6)(x+4)</v>
      </c>
      <c r="BA141" t="str">
        <f t="shared" ca="1" si="93"/>
        <v>+</v>
      </c>
      <c r="BB141" s="7">
        <f t="shared" ca="1" si="94"/>
        <v>10</v>
      </c>
      <c r="BC141" s="6" t="str">
        <f t="shared" ca="1" si="95"/>
        <v>x</v>
      </c>
      <c r="BD141" t="str">
        <f t="shared" ca="1" si="96"/>
        <v>+</v>
      </c>
      <c r="BE141" s="8">
        <f t="shared" ca="1" si="97"/>
        <v>24</v>
      </c>
      <c r="BF141" t="s">
        <v>13</v>
      </c>
      <c r="BG141" t="s">
        <v>345</v>
      </c>
      <c r="BH141">
        <f t="shared" ca="1" si="100"/>
        <v>6800</v>
      </c>
    </row>
    <row r="142" spans="2:60" x14ac:dyDescent="0.55000000000000004">
      <c r="B142" s="27">
        <v>94</v>
      </c>
      <c r="C142" s="1" t="s">
        <v>5</v>
      </c>
      <c r="D142" s="51" t="s">
        <v>60</v>
      </c>
      <c r="E142" s="50" t="str">
        <f t="shared" ca="1" si="82"/>
        <v>m6800</v>
      </c>
      <c r="F142" s="50" t="str">
        <f t="shared" ca="1" si="81"/>
        <v>\\(\\quad x^2-10x+21= \\)</v>
      </c>
      <c r="G142" s="50" t="str">
        <f t="shared" ca="1" si="81"/>
        <v>\\(\\quad (x-7)(x-3) \\)</v>
      </c>
      <c r="H142" s="50" t="s">
        <v>62</v>
      </c>
      <c r="I142" s="89" t="str">
        <f t="shared" ca="1" si="83"/>
        <v>INSERT INTO math(tangen,question,answer,editor,date,count) VALUES('m6800','\\(\\quad x^2-10x+21= \\)','\\(\\quad (x-7)(x-3) \\)','harazono',NOW(),0);</v>
      </c>
      <c r="J142" s="1"/>
      <c r="K142" s="5" t="s">
        <v>251</v>
      </c>
      <c r="L142" t="str">
        <f t="shared" ca="1" si="84"/>
        <v>-10x+21</v>
      </c>
      <c r="M142" s="4" t="s">
        <v>13</v>
      </c>
      <c r="N142" t="str">
        <f t="shared" ca="1" si="85"/>
        <v>(x-7)(x-3)</v>
      </c>
      <c r="O142" t="str">
        <f t="shared" ca="1" si="86"/>
        <v/>
      </c>
      <c r="Q142" s="78" t="s">
        <v>229</v>
      </c>
      <c r="R142" t="str">
        <f t="shared" ca="1" si="98"/>
        <v>x^2-10x+21=</v>
      </c>
      <c r="S142" t="s">
        <v>230</v>
      </c>
      <c r="T142" s="78" t="s">
        <v>229</v>
      </c>
      <c r="U142" t="str">
        <f t="shared" ca="1" si="99"/>
        <v>(x-7)(x-3)</v>
      </c>
      <c r="V142" t="s">
        <v>230</v>
      </c>
      <c r="W142" t="str">
        <f t="shared" ca="1" si="87"/>
        <v>\\(\\quad x^2-10x+21= \\)</v>
      </c>
      <c r="X142" t="str">
        <f t="shared" ca="1" si="88"/>
        <v>\\(\\quad (x-7)(x-3) \\)</v>
      </c>
      <c r="AL142" s="20" t="str">
        <f t="shared" ca="1" si="89"/>
        <v>(x</v>
      </c>
      <c r="AM142" t="str">
        <f t="shared" ca="1" si="101"/>
        <v>-</v>
      </c>
      <c r="AN142">
        <f t="shared" ca="1" si="90"/>
        <v>7</v>
      </c>
      <c r="AO142" s="20" t="str">
        <f t="shared" ca="1" si="91"/>
        <v>)</v>
      </c>
      <c r="AP142" s="5" t="str">
        <f t="shared" ca="1" si="102"/>
        <v>(x</v>
      </c>
      <c r="AQ142" t="str">
        <f t="shared" ca="1" si="103"/>
        <v>-</v>
      </c>
      <c r="AR142">
        <f t="shared" ca="1" si="104"/>
        <v>3</v>
      </c>
      <c r="AS142" t="str">
        <f t="shared" ca="1" si="105"/>
        <v>)</v>
      </c>
      <c r="AT142" s="1">
        <f t="shared" ca="1" si="80"/>
        <v>-7</v>
      </c>
      <c r="AU142" s="1">
        <f t="shared" ca="1" si="80"/>
        <v>-3</v>
      </c>
      <c r="AV142" s="1">
        <f t="shared" ca="1" si="106"/>
        <v>-3</v>
      </c>
      <c r="AW142" s="8">
        <f t="shared" ca="1" si="107"/>
        <v>-10</v>
      </c>
      <c r="AX142" s="8">
        <f t="shared" ca="1" si="108"/>
        <v>21</v>
      </c>
      <c r="AY142" t="str">
        <f t="shared" ca="1" si="92"/>
        <v>(x-7)(x-3)</v>
      </c>
      <c r="BA142" t="str">
        <f t="shared" ca="1" si="93"/>
        <v>-</v>
      </c>
      <c r="BB142" s="7">
        <f t="shared" ca="1" si="94"/>
        <v>10</v>
      </c>
      <c r="BC142" s="6" t="str">
        <f t="shared" ca="1" si="95"/>
        <v>x</v>
      </c>
      <c r="BD142" t="str">
        <f t="shared" ca="1" si="96"/>
        <v>+</v>
      </c>
      <c r="BE142" s="8">
        <f t="shared" ca="1" si="97"/>
        <v>21</v>
      </c>
      <c r="BF142" t="s">
        <v>13</v>
      </c>
      <c r="BG142" t="s">
        <v>345</v>
      </c>
      <c r="BH142">
        <f t="shared" ca="1" si="100"/>
        <v>6800</v>
      </c>
    </row>
    <row r="143" spans="2:60" x14ac:dyDescent="0.55000000000000004">
      <c r="B143" s="27">
        <v>95</v>
      </c>
      <c r="C143" s="1" t="s">
        <v>5</v>
      </c>
      <c r="D143" s="51" t="s">
        <v>60</v>
      </c>
      <c r="E143" s="50" t="str">
        <f t="shared" ca="1" si="82"/>
        <v>m6700</v>
      </c>
      <c r="F143" s="50" t="str">
        <f t="shared" ca="1" si="81"/>
        <v>\\(\\quad x^2-10x= \\)</v>
      </c>
      <c r="G143" s="50" t="str">
        <f t="shared" ca="1" si="81"/>
        <v>\\(\\quad (x-10)×x \\)</v>
      </c>
      <c r="H143" s="50" t="s">
        <v>62</v>
      </c>
      <c r="I143" s="89" t="str">
        <f t="shared" ca="1" si="83"/>
        <v>INSERT INTO math(tangen,question,answer,editor,date,count) VALUES('m6700','\\(\\quad x^2-10x= \\)','\\(\\quad (x-10)×x \\)','harazono',NOW(),0);</v>
      </c>
      <c r="J143" s="1"/>
      <c r="K143" s="5" t="s">
        <v>251</v>
      </c>
      <c r="L143" t="str">
        <f t="shared" ca="1" si="84"/>
        <v>-10x</v>
      </c>
      <c r="M143" s="4" t="s">
        <v>13</v>
      </c>
      <c r="N143" t="str">
        <f t="shared" ca="1" si="85"/>
        <v>(x-10)×x</v>
      </c>
      <c r="O143" t="str">
        <f t="shared" ca="1" si="86"/>
        <v/>
      </c>
      <c r="Q143" s="78" t="s">
        <v>229</v>
      </c>
      <c r="R143" t="str">
        <f t="shared" ca="1" si="98"/>
        <v>x^2-10x=</v>
      </c>
      <c r="S143" t="s">
        <v>230</v>
      </c>
      <c r="T143" s="78" t="s">
        <v>229</v>
      </c>
      <c r="U143" t="str">
        <f t="shared" ca="1" si="99"/>
        <v>(x-10)×x</v>
      </c>
      <c r="V143" t="s">
        <v>230</v>
      </c>
      <c r="W143" t="str">
        <f t="shared" ca="1" si="87"/>
        <v>\\(\\quad x^2-10x= \\)</v>
      </c>
      <c r="X143" t="str">
        <f t="shared" ca="1" si="88"/>
        <v>\\(\\quad (x-10)×x \\)</v>
      </c>
      <c r="AL143" s="20" t="str">
        <f t="shared" ca="1" si="89"/>
        <v>(x</v>
      </c>
      <c r="AM143" t="str">
        <f t="shared" ca="1" si="101"/>
        <v>-</v>
      </c>
      <c r="AN143">
        <f t="shared" ca="1" si="90"/>
        <v>10</v>
      </c>
      <c r="AO143" s="20" t="str">
        <f t="shared" ca="1" si="91"/>
        <v>)</v>
      </c>
      <c r="AP143" s="5" t="str">
        <f t="shared" ca="1" si="102"/>
        <v>×x</v>
      </c>
      <c r="AQ143" t="str">
        <f t="shared" ca="1" si="103"/>
        <v/>
      </c>
      <c r="AR143" t="str">
        <f t="shared" ca="1" si="104"/>
        <v/>
      </c>
      <c r="AS143" t="str">
        <f t="shared" ca="1" si="105"/>
        <v/>
      </c>
      <c r="AT143" s="1">
        <f t="shared" ca="1" si="80"/>
        <v>-10</v>
      </c>
      <c r="AU143" s="1">
        <f t="shared" ca="1" si="80"/>
        <v>0</v>
      </c>
      <c r="AV143" s="1">
        <f t="shared" ca="1" si="106"/>
        <v>0</v>
      </c>
      <c r="AW143" s="8">
        <f t="shared" ca="1" si="107"/>
        <v>-10</v>
      </c>
      <c r="AX143" s="8">
        <f t="shared" ca="1" si="108"/>
        <v>0</v>
      </c>
      <c r="AY143" t="str">
        <f t="shared" ca="1" si="92"/>
        <v>(x-10)×x</v>
      </c>
      <c r="BA143" t="str">
        <f t="shared" ca="1" si="93"/>
        <v>-</v>
      </c>
      <c r="BB143" s="7">
        <f t="shared" ca="1" si="94"/>
        <v>10</v>
      </c>
      <c r="BC143" s="6" t="str">
        <f t="shared" ca="1" si="95"/>
        <v>x</v>
      </c>
      <c r="BD143" t="str">
        <f t="shared" ca="1" si="96"/>
        <v/>
      </c>
      <c r="BE143" s="8" t="str">
        <f t="shared" ca="1" si="97"/>
        <v/>
      </c>
      <c r="BF143" t="s">
        <v>13</v>
      </c>
      <c r="BG143" t="s">
        <v>345</v>
      </c>
      <c r="BH143">
        <f t="shared" ca="1" si="100"/>
        <v>6700</v>
      </c>
    </row>
    <row r="144" spans="2:60" x14ac:dyDescent="0.55000000000000004">
      <c r="B144" s="27">
        <v>96</v>
      </c>
      <c r="C144" s="1" t="s">
        <v>5</v>
      </c>
      <c r="D144" s="51" t="s">
        <v>60</v>
      </c>
      <c r="E144" s="50" t="str">
        <f t="shared" ca="1" si="82"/>
        <v>m6800</v>
      </c>
      <c r="F144" s="50" t="str">
        <f t="shared" ca="1" si="81"/>
        <v>\\(\\quad x^2-10x+24= \\)</v>
      </c>
      <c r="G144" s="50" t="str">
        <f t="shared" ca="1" si="81"/>
        <v>\\(\\quad (x-6)(x-4) \\)</v>
      </c>
      <c r="H144" s="50" t="s">
        <v>62</v>
      </c>
      <c r="I144" s="89" t="str">
        <f t="shared" ca="1" si="83"/>
        <v>INSERT INTO math(tangen,question,answer,editor,date,count) VALUES('m6800','\\(\\quad x^2-10x+24= \\)','\\(\\quad (x-6)(x-4) \\)','harazono',NOW(),0);</v>
      </c>
      <c r="J144" s="1"/>
      <c r="K144" s="5" t="s">
        <v>251</v>
      </c>
      <c r="L144" t="str">
        <f t="shared" ca="1" si="84"/>
        <v>-10x+24</v>
      </c>
      <c r="M144" s="4" t="s">
        <v>13</v>
      </c>
      <c r="N144" t="str">
        <f t="shared" ca="1" si="85"/>
        <v>(x-6)(x-4)</v>
      </c>
      <c r="O144" t="str">
        <f t="shared" ca="1" si="86"/>
        <v/>
      </c>
      <c r="Q144" s="78" t="s">
        <v>229</v>
      </c>
      <c r="R144" t="str">
        <f t="shared" ca="1" si="98"/>
        <v>x^2-10x+24=</v>
      </c>
      <c r="S144" t="s">
        <v>230</v>
      </c>
      <c r="T144" s="78" t="s">
        <v>229</v>
      </c>
      <c r="U144" t="str">
        <f t="shared" ca="1" si="99"/>
        <v>(x-6)(x-4)</v>
      </c>
      <c r="V144" t="s">
        <v>230</v>
      </c>
      <c r="W144" t="str">
        <f t="shared" ca="1" si="87"/>
        <v>\\(\\quad x^2-10x+24= \\)</v>
      </c>
      <c r="X144" t="str">
        <f t="shared" ca="1" si="88"/>
        <v>\\(\\quad (x-6)(x-4) \\)</v>
      </c>
      <c r="AL144" s="20" t="str">
        <f t="shared" ca="1" si="89"/>
        <v>(x</v>
      </c>
      <c r="AM144" t="str">
        <f t="shared" ca="1" si="101"/>
        <v>-</v>
      </c>
      <c r="AN144">
        <f t="shared" ca="1" si="90"/>
        <v>6</v>
      </c>
      <c r="AO144" s="20" t="str">
        <f t="shared" ca="1" si="91"/>
        <v>)</v>
      </c>
      <c r="AP144" s="5" t="str">
        <f t="shared" ca="1" si="102"/>
        <v>(x</v>
      </c>
      <c r="AQ144" t="str">
        <f t="shared" ca="1" si="103"/>
        <v>-</v>
      </c>
      <c r="AR144">
        <f t="shared" ca="1" si="104"/>
        <v>4</v>
      </c>
      <c r="AS144" t="str">
        <f t="shared" ca="1" si="105"/>
        <v>)</v>
      </c>
      <c r="AT144" s="1">
        <f t="shared" ca="1" si="80"/>
        <v>-6</v>
      </c>
      <c r="AU144" s="1">
        <f t="shared" ca="1" si="80"/>
        <v>-4</v>
      </c>
      <c r="AV144" s="1">
        <f t="shared" ca="1" si="106"/>
        <v>-4</v>
      </c>
      <c r="AW144" s="8">
        <f t="shared" ca="1" si="107"/>
        <v>-10</v>
      </c>
      <c r="AX144" s="8">
        <f t="shared" ca="1" si="108"/>
        <v>24</v>
      </c>
      <c r="AY144" t="str">
        <f t="shared" ca="1" si="92"/>
        <v>(x-6)(x-4)</v>
      </c>
      <c r="BA144" t="str">
        <f t="shared" ca="1" si="93"/>
        <v>-</v>
      </c>
      <c r="BB144" s="7">
        <f t="shared" ca="1" si="94"/>
        <v>10</v>
      </c>
      <c r="BC144" s="6" t="str">
        <f t="shared" ca="1" si="95"/>
        <v>x</v>
      </c>
      <c r="BD144" t="str">
        <f t="shared" ca="1" si="96"/>
        <v>+</v>
      </c>
      <c r="BE144" s="8">
        <f t="shared" ca="1" si="97"/>
        <v>24</v>
      </c>
      <c r="BF144" t="s">
        <v>13</v>
      </c>
      <c r="BG144" t="s">
        <v>345</v>
      </c>
      <c r="BH144">
        <f t="shared" ca="1" si="100"/>
        <v>6800</v>
      </c>
    </row>
    <row r="145" spans="2:60" x14ac:dyDescent="0.55000000000000004">
      <c r="B145" s="27">
        <v>97</v>
      </c>
      <c r="C145" s="1" t="s">
        <v>5</v>
      </c>
      <c r="D145" s="51" t="s">
        <v>60</v>
      </c>
      <c r="E145" s="50" t="str">
        <f t="shared" ca="1" si="82"/>
        <v>m6800</v>
      </c>
      <c r="F145" s="50" t="str">
        <f t="shared" ca="1" si="81"/>
        <v>\\(\\quad x^2+3x-54= \\)</v>
      </c>
      <c r="G145" s="50" t="str">
        <f t="shared" ca="1" si="81"/>
        <v>\\(\\quad (x-6)(x+9) \\)</v>
      </c>
      <c r="H145" s="50" t="s">
        <v>62</v>
      </c>
      <c r="I145" s="89" t="str">
        <f t="shared" ca="1" si="83"/>
        <v>INSERT INTO math(tangen,question,answer,editor,date,count) VALUES('m6800','\\(\\quad x^2+3x-54= \\)','\\(\\quad (x-6)(x+9) \\)','harazono',NOW(),0);</v>
      </c>
      <c r="J145" s="1"/>
      <c r="K145" s="5" t="s">
        <v>251</v>
      </c>
      <c r="L145" t="str">
        <f t="shared" ref="L145:L151" ca="1" si="109">BA145&amp;BB145&amp;BC145&amp;BD145&amp;BE145</f>
        <v>+3x-54</v>
      </c>
      <c r="M145" s="4" t="s">
        <v>13</v>
      </c>
      <c r="N145" t="str">
        <f t="shared" ref="N145:N151" ca="1" si="110">AY145</f>
        <v>(x-6)(x+9)</v>
      </c>
      <c r="O145" t="str">
        <f t="shared" ref="O145:O151" ca="1" si="111">IF(AT145=AV145,"^2","")</f>
        <v/>
      </c>
      <c r="Q145" s="78" t="s">
        <v>229</v>
      </c>
      <c r="R145" t="str">
        <f t="shared" ca="1" si="98"/>
        <v>x^2+3x-54=</v>
      </c>
      <c r="S145" t="s">
        <v>230</v>
      </c>
      <c r="T145" s="78" t="s">
        <v>229</v>
      </c>
      <c r="U145" t="str">
        <f t="shared" ca="1" si="99"/>
        <v>(x-6)(x+9)</v>
      </c>
      <c r="V145" t="s">
        <v>230</v>
      </c>
      <c r="W145" t="str">
        <f t="shared" ca="1" si="87"/>
        <v>\\(\\quad x^2+3x-54= \\)</v>
      </c>
      <c r="X145" t="str">
        <f t="shared" ca="1" si="88"/>
        <v>\\(\\quad (x-6)(x+9) \\)</v>
      </c>
      <c r="AL145" s="20" t="str">
        <f t="shared" ca="1" si="89"/>
        <v>(x</v>
      </c>
      <c r="AM145" t="str">
        <f t="shared" ca="1" si="101"/>
        <v>-</v>
      </c>
      <c r="AN145">
        <f t="shared" ca="1" si="90"/>
        <v>6</v>
      </c>
      <c r="AO145" s="20" t="str">
        <f t="shared" ca="1" si="91"/>
        <v>)</v>
      </c>
      <c r="AP145" s="5" t="str">
        <f t="shared" ca="1" si="102"/>
        <v>(x</v>
      </c>
      <c r="AQ145" t="str">
        <f t="shared" ca="1" si="103"/>
        <v>+</v>
      </c>
      <c r="AR145">
        <f t="shared" ca="1" si="104"/>
        <v>9</v>
      </c>
      <c r="AS145" t="str">
        <f t="shared" ca="1" si="105"/>
        <v>)</v>
      </c>
      <c r="AT145" s="1">
        <f t="shared" ca="1" si="80"/>
        <v>-6</v>
      </c>
      <c r="AU145" s="1">
        <f t="shared" ca="1" si="80"/>
        <v>9</v>
      </c>
      <c r="AV145" s="1">
        <f t="shared" ca="1" si="106"/>
        <v>9</v>
      </c>
      <c r="AW145" s="8">
        <f t="shared" ca="1" si="107"/>
        <v>3</v>
      </c>
      <c r="AX145" s="8">
        <f t="shared" ca="1" si="108"/>
        <v>-54</v>
      </c>
      <c r="AY145" t="str">
        <f t="shared" ca="1" si="92"/>
        <v>(x-6)(x+9)</v>
      </c>
      <c r="BA145" t="str">
        <f t="shared" ca="1" si="93"/>
        <v>+</v>
      </c>
      <c r="BB145" s="7">
        <f t="shared" ca="1" si="94"/>
        <v>3</v>
      </c>
      <c r="BC145" s="6" t="str">
        <f t="shared" ca="1" si="95"/>
        <v>x</v>
      </c>
      <c r="BD145" t="str">
        <f t="shared" ca="1" si="96"/>
        <v>-</v>
      </c>
      <c r="BE145" s="8">
        <f t="shared" ca="1" si="97"/>
        <v>54</v>
      </c>
      <c r="BF145" t="s">
        <v>13</v>
      </c>
      <c r="BG145" t="s">
        <v>345</v>
      </c>
      <c r="BH145">
        <f t="shared" ca="1" si="100"/>
        <v>6800</v>
      </c>
    </row>
    <row r="146" spans="2:60" x14ac:dyDescent="0.55000000000000004">
      <c r="B146" s="27">
        <v>98</v>
      </c>
      <c r="C146" s="1" t="s">
        <v>5</v>
      </c>
      <c r="D146" s="51" t="s">
        <v>60</v>
      </c>
      <c r="E146" s="50" t="str">
        <f t="shared" ca="1" si="82"/>
        <v>m6800</v>
      </c>
      <c r="F146" s="50" t="str">
        <f t="shared" ca="1" si="81"/>
        <v>\\(\\quad x^2+12x+27= \\)</v>
      </c>
      <c r="G146" s="50" t="str">
        <f t="shared" ca="1" si="81"/>
        <v>\\(\\quad (x+9)(x+3) \\)</v>
      </c>
      <c r="H146" s="50" t="s">
        <v>62</v>
      </c>
      <c r="I146" s="89" t="str">
        <f t="shared" ca="1" si="83"/>
        <v>INSERT INTO math(tangen,question,answer,editor,date,count) VALUES('m6800','\\(\\quad x^2+12x+27= \\)','\\(\\quad (x+9)(x+3) \\)','harazono',NOW(),0);</v>
      </c>
      <c r="J146" s="1"/>
      <c r="K146" s="5" t="s">
        <v>251</v>
      </c>
      <c r="L146" t="str">
        <f t="shared" ca="1" si="109"/>
        <v>+12x+27</v>
      </c>
      <c r="M146" s="4" t="s">
        <v>13</v>
      </c>
      <c r="N146" t="str">
        <f t="shared" ca="1" si="110"/>
        <v>(x+9)(x+3)</v>
      </c>
      <c r="O146" t="str">
        <f t="shared" ca="1" si="111"/>
        <v/>
      </c>
      <c r="Q146" s="78" t="s">
        <v>229</v>
      </c>
      <c r="R146" t="str">
        <f t="shared" ca="1" si="98"/>
        <v>x^2+12x+27=</v>
      </c>
      <c r="S146" t="s">
        <v>230</v>
      </c>
      <c r="T146" s="78" t="s">
        <v>229</v>
      </c>
      <c r="U146" t="str">
        <f t="shared" ca="1" si="99"/>
        <v>(x+9)(x+3)</v>
      </c>
      <c r="V146" t="s">
        <v>230</v>
      </c>
      <c r="W146" t="str">
        <f t="shared" ca="1" si="87"/>
        <v>\\(\\quad x^2+12x+27= \\)</v>
      </c>
      <c r="X146" t="str">
        <f t="shared" ca="1" si="88"/>
        <v>\\(\\quad (x+9)(x+3) \\)</v>
      </c>
      <c r="AL146" s="20" t="str">
        <f t="shared" ca="1" si="89"/>
        <v>(x</v>
      </c>
      <c r="AM146" t="str">
        <f t="shared" ca="1" si="101"/>
        <v>+</v>
      </c>
      <c r="AN146">
        <f t="shared" ca="1" si="90"/>
        <v>9</v>
      </c>
      <c r="AO146" s="20" t="str">
        <f t="shared" ca="1" si="91"/>
        <v>)</v>
      </c>
      <c r="AP146" s="5" t="str">
        <f t="shared" ca="1" si="102"/>
        <v>(x</v>
      </c>
      <c r="AQ146" t="str">
        <f t="shared" ca="1" si="103"/>
        <v>+</v>
      </c>
      <c r="AR146">
        <f t="shared" ca="1" si="104"/>
        <v>3</v>
      </c>
      <c r="AS146" t="str">
        <f t="shared" ca="1" si="105"/>
        <v>)</v>
      </c>
      <c r="AT146" s="1">
        <f t="shared" ca="1" si="80"/>
        <v>9</v>
      </c>
      <c r="AU146" s="1">
        <f t="shared" ca="1" si="80"/>
        <v>3</v>
      </c>
      <c r="AV146" s="1">
        <f t="shared" ca="1" si="106"/>
        <v>3</v>
      </c>
      <c r="AW146" s="8">
        <f t="shared" ca="1" si="107"/>
        <v>12</v>
      </c>
      <c r="AX146" s="8">
        <f t="shared" ca="1" si="108"/>
        <v>27</v>
      </c>
      <c r="AY146" t="str">
        <f t="shared" ca="1" si="92"/>
        <v>(x+9)(x+3)</v>
      </c>
      <c r="BA146" t="str">
        <f t="shared" ca="1" si="93"/>
        <v>+</v>
      </c>
      <c r="BB146" s="7">
        <f t="shared" ca="1" si="94"/>
        <v>12</v>
      </c>
      <c r="BC146" s="6" t="str">
        <f t="shared" ca="1" si="95"/>
        <v>x</v>
      </c>
      <c r="BD146" t="str">
        <f t="shared" ca="1" si="96"/>
        <v>+</v>
      </c>
      <c r="BE146" s="8">
        <f t="shared" ca="1" si="97"/>
        <v>27</v>
      </c>
      <c r="BF146" t="s">
        <v>13</v>
      </c>
      <c r="BG146" t="s">
        <v>345</v>
      </c>
      <c r="BH146">
        <f t="shared" ca="1" si="100"/>
        <v>6800</v>
      </c>
    </row>
    <row r="147" spans="2:60" x14ac:dyDescent="0.55000000000000004">
      <c r="B147" s="27">
        <v>99</v>
      </c>
      <c r="C147" s="1" t="s">
        <v>5</v>
      </c>
      <c r="D147" s="51" t="s">
        <v>60</v>
      </c>
      <c r="E147" s="50" t="str">
        <f t="shared" ca="1" si="82"/>
        <v>m6800</v>
      </c>
      <c r="F147" s="50" t="str">
        <f t="shared" ca="1" si="81"/>
        <v>\\(\\quad x^2-2x-80= \\)</v>
      </c>
      <c r="G147" s="50" t="str">
        <f t="shared" ca="1" si="81"/>
        <v>\\(\\quad (x+8)(x-10) \\)</v>
      </c>
      <c r="H147" s="50" t="s">
        <v>62</v>
      </c>
      <c r="I147" s="89" t="str">
        <f t="shared" ca="1" si="83"/>
        <v>INSERT INTO math(tangen,question,answer,editor,date,count) VALUES('m6800','\\(\\quad x^2-2x-80= \\)','\\(\\quad (x+8)(x-10) \\)','harazono',NOW(),0);</v>
      </c>
      <c r="J147" s="1"/>
      <c r="K147" s="5" t="s">
        <v>251</v>
      </c>
      <c r="L147" t="str">
        <f t="shared" ca="1" si="109"/>
        <v>-2x-80</v>
      </c>
      <c r="M147" s="4" t="s">
        <v>13</v>
      </c>
      <c r="N147" t="str">
        <f t="shared" ca="1" si="110"/>
        <v>(x+8)(x-10)</v>
      </c>
      <c r="O147" t="str">
        <f t="shared" ca="1" si="111"/>
        <v/>
      </c>
      <c r="Q147" s="78" t="s">
        <v>229</v>
      </c>
      <c r="R147" t="str">
        <f t="shared" ca="1" si="98"/>
        <v>x^2-2x-80=</v>
      </c>
      <c r="S147" t="s">
        <v>230</v>
      </c>
      <c r="T147" s="78" t="s">
        <v>229</v>
      </c>
      <c r="U147" t="str">
        <f t="shared" ca="1" si="99"/>
        <v>(x+8)(x-10)</v>
      </c>
      <c r="V147" t="s">
        <v>230</v>
      </c>
      <c r="W147" t="str">
        <f t="shared" ca="1" si="87"/>
        <v>\\(\\quad x^2-2x-80= \\)</v>
      </c>
      <c r="X147" t="str">
        <f t="shared" ca="1" si="88"/>
        <v>\\(\\quad (x+8)(x-10) \\)</v>
      </c>
      <c r="AL147" s="20" t="str">
        <f t="shared" ca="1" si="89"/>
        <v>(x</v>
      </c>
      <c r="AM147" t="str">
        <f t="shared" ca="1" si="101"/>
        <v>+</v>
      </c>
      <c r="AN147">
        <f t="shared" ca="1" si="90"/>
        <v>8</v>
      </c>
      <c r="AO147" s="20" t="str">
        <f t="shared" ca="1" si="91"/>
        <v>)</v>
      </c>
      <c r="AP147" s="5" t="str">
        <f t="shared" ca="1" si="102"/>
        <v>(x</v>
      </c>
      <c r="AQ147" t="str">
        <f t="shared" ca="1" si="103"/>
        <v>-</v>
      </c>
      <c r="AR147">
        <f t="shared" ca="1" si="104"/>
        <v>10</v>
      </c>
      <c r="AS147" t="str">
        <f t="shared" ca="1" si="105"/>
        <v>)</v>
      </c>
      <c r="AT147" s="1">
        <f t="shared" ca="1" si="80"/>
        <v>8</v>
      </c>
      <c r="AU147" s="1">
        <f t="shared" ca="1" si="80"/>
        <v>-10</v>
      </c>
      <c r="AV147" s="1">
        <f t="shared" ca="1" si="106"/>
        <v>-10</v>
      </c>
      <c r="AW147" s="8">
        <f t="shared" ca="1" si="107"/>
        <v>-2</v>
      </c>
      <c r="AX147" s="8">
        <f t="shared" ca="1" si="108"/>
        <v>-80</v>
      </c>
      <c r="AY147" t="str">
        <f t="shared" ca="1" si="92"/>
        <v>(x+8)(x-10)</v>
      </c>
      <c r="BA147" t="str">
        <f t="shared" ca="1" si="93"/>
        <v>-</v>
      </c>
      <c r="BB147" s="7">
        <f t="shared" ca="1" si="94"/>
        <v>2</v>
      </c>
      <c r="BC147" s="6" t="str">
        <f t="shared" ca="1" si="95"/>
        <v>x</v>
      </c>
      <c r="BD147" t="str">
        <f t="shared" ca="1" si="96"/>
        <v>-</v>
      </c>
      <c r="BE147" s="8">
        <f t="shared" ca="1" si="97"/>
        <v>80</v>
      </c>
      <c r="BF147" t="s">
        <v>13</v>
      </c>
      <c r="BG147" t="s">
        <v>345</v>
      </c>
      <c r="BH147">
        <f t="shared" ca="1" si="100"/>
        <v>6800</v>
      </c>
    </row>
    <row r="148" spans="2:60" x14ac:dyDescent="0.55000000000000004">
      <c r="B148" s="27">
        <v>100</v>
      </c>
      <c r="C148" s="1" t="s">
        <v>5</v>
      </c>
      <c r="D148" s="51" t="s">
        <v>60</v>
      </c>
      <c r="E148" s="50" t="str">
        <f t="shared" ca="1" si="82"/>
        <v>m6800</v>
      </c>
      <c r="F148" s="50" t="str">
        <f t="shared" ca="1" si="81"/>
        <v>\\(\\quad x^2-5x-14= \\)</v>
      </c>
      <c r="G148" s="50" t="str">
        <f t="shared" ca="1" si="81"/>
        <v>\\(\\quad (x+2)(x-7) \\)</v>
      </c>
      <c r="H148" s="50" t="s">
        <v>62</v>
      </c>
      <c r="I148" s="89" t="str">
        <f t="shared" ca="1" si="83"/>
        <v>INSERT INTO math(tangen,question,answer,editor,date,count) VALUES('m6800','\\(\\quad x^2-5x-14= \\)','\\(\\quad (x+2)(x-7) \\)','harazono',NOW(),0);</v>
      </c>
      <c r="J148" s="1"/>
      <c r="K148" s="5" t="s">
        <v>251</v>
      </c>
      <c r="L148" t="str">
        <f t="shared" ca="1" si="109"/>
        <v>-5x-14</v>
      </c>
      <c r="M148" s="4" t="s">
        <v>13</v>
      </c>
      <c r="N148" t="str">
        <f t="shared" ca="1" si="110"/>
        <v>(x+2)(x-7)</v>
      </c>
      <c r="O148" t="str">
        <f t="shared" ca="1" si="111"/>
        <v/>
      </c>
      <c r="Q148" s="78" t="s">
        <v>229</v>
      </c>
      <c r="R148" t="str">
        <f t="shared" ca="1" si="98"/>
        <v>x^2-5x-14=</v>
      </c>
      <c r="S148" t="s">
        <v>230</v>
      </c>
      <c r="T148" s="78" t="s">
        <v>229</v>
      </c>
      <c r="U148" t="str">
        <f t="shared" ca="1" si="99"/>
        <v>(x+2)(x-7)</v>
      </c>
      <c r="V148" t="s">
        <v>230</v>
      </c>
      <c r="W148" t="str">
        <f t="shared" ca="1" si="87"/>
        <v>\\(\\quad x^2-5x-14= \\)</v>
      </c>
      <c r="X148" t="str">
        <f t="shared" ca="1" si="88"/>
        <v>\\(\\quad (x+2)(x-7) \\)</v>
      </c>
      <c r="AL148" s="20" t="str">
        <f t="shared" ca="1" si="89"/>
        <v>(x</v>
      </c>
      <c r="AM148" t="str">
        <f t="shared" ca="1" si="101"/>
        <v>+</v>
      </c>
      <c r="AN148">
        <f t="shared" ca="1" si="90"/>
        <v>2</v>
      </c>
      <c r="AO148" s="20" t="str">
        <f t="shared" ca="1" si="91"/>
        <v>)</v>
      </c>
      <c r="AP148" s="5" t="str">
        <f t="shared" ca="1" si="102"/>
        <v>(x</v>
      </c>
      <c r="AQ148" t="str">
        <f t="shared" ca="1" si="103"/>
        <v>-</v>
      </c>
      <c r="AR148">
        <f t="shared" ca="1" si="104"/>
        <v>7</v>
      </c>
      <c r="AS148" t="str">
        <f t="shared" ca="1" si="105"/>
        <v>)</v>
      </c>
      <c r="AT148" s="1">
        <f t="shared" ca="1" si="80"/>
        <v>2</v>
      </c>
      <c r="AU148" s="1">
        <f t="shared" ca="1" si="80"/>
        <v>-7</v>
      </c>
      <c r="AV148" s="1">
        <f t="shared" ca="1" si="106"/>
        <v>-7</v>
      </c>
      <c r="AW148" s="8">
        <f t="shared" ca="1" si="107"/>
        <v>-5</v>
      </c>
      <c r="AX148" s="8">
        <f t="shared" ca="1" si="108"/>
        <v>-14</v>
      </c>
      <c r="AY148" t="str">
        <f t="shared" ca="1" si="92"/>
        <v>(x+2)(x-7)</v>
      </c>
      <c r="BA148" t="str">
        <f t="shared" ca="1" si="93"/>
        <v>-</v>
      </c>
      <c r="BB148" s="7">
        <f t="shared" ca="1" si="94"/>
        <v>5</v>
      </c>
      <c r="BC148" s="6" t="str">
        <f t="shared" ca="1" si="95"/>
        <v>x</v>
      </c>
      <c r="BD148" t="str">
        <f t="shared" ca="1" si="96"/>
        <v>-</v>
      </c>
      <c r="BE148" s="8">
        <f t="shared" ca="1" si="97"/>
        <v>14</v>
      </c>
      <c r="BF148" t="s">
        <v>13</v>
      </c>
      <c r="BG148" t="s">
        <v>345</v>
      </c>
      <c r="BH148">
        <f t="shared" ca="1" si="100"/>
        <v>6800</v>
      </c>
    </row>
    <row r="149" spans="2:60" x14ac:dyDescent="0.55000000000000004">
      <c r="B149" s="27">
        <v>101</v>
      </c>
      <c r="C149" s="1" t="s">
        <v>5</v>
      </c>
      <c r="D149" s="51" t="s">
        <v>60</v>
      </c>
      <c r="E149" s="50" t="str">
        <f t="shared" ca="1" si="82"/>
        <v>m6800</v>
      </c>
      <c r="F149" s="50" t="str">
        <f t="shared" ca="1" si="81"/>
        <v>\\(\\quad x^2-3x-70= \\)</v>
      </c>
      <c r="G149" s="50" t="str">
        <f t="shared" ca="1" si="81"/>
        <v>\\(\\quad (x-10)(x+7) \\)</v>
      </c>
      <c r="H149" s="50" t="s">
        <v>62</v>
      </c>
      <c r="I149" s="89" t="str">
        <f t="shared" ca="1" si="83"/>
        <v>INSERT INTO math(tangen,question,answer,editor,date,count) VALUES('m6800','\\(\\quad x^2-3x-70= \\)','\\(\\quad (x-10)(x+7) \\)','harazono',NOW(),0);</v>
      </c>
      <c r="J149" s="1"/>
      <c r="K149" s="5" t="s">
        <v>251</v>
      </c>
      <c r="L149" t="str">
        <f t="shared" ca="1" si="109"/>
        <v>-3x-70</v>
      </c>
      <c r="M149" s="4" t="s">
        <v>13</v>
      </c>
      <c r="N149" t="str">
        <f t="shared" ca="1" si="110"/>
        <v>(x-10)(x+7)</v>
      </c>
      <c r="O149" t="str">
        <f t="shared" ca="1" si="111"/>
        <v/>
      </c>
      <c r="Q149" s="78" t="s">
        <v>229</v>
      </c>
      <c r="R149" t="str">
        <f t="shared" ca="1" si="98"/>
        <v>x^2-3x-70=</v>
      </c>
      <c r="S149" t="s">
        <v>230</v>
      </c>
      <c r="T149" s="78" t="s">
        <v>229</v>
      </c>
      <c r="U149" t="str">
        <f t="shared" ca="1" si="99"/>
        <v>(x-10)(x+7)</v>
      </c>
      <c r="V149" t="s">
        <v>230</v>
      </c>
      <c r="W149" t="str">
        <f t="shared" ca="1" si="87"/>
        <v>\\(\\quad x^2-3x-70= \\)</v>
      </c>
      <c r="X149" t="str">
        <f t="shared" ca="1" si="88"/>
        <v>\\(\\quad (x-10)(x+7) \\)</v>
      </c>
      <c r="AL149" s="20" t="str">
        <f t="shared" ca="1" si="89"/>
        <v>(x</v>
      </c>
      <c r="AM149" t="str">
        <f t="shared" ca="1" si="101"/>
        <v>-</v>
      </c>
      <c r="AN149">
        <f t="shared" ca="1" si="90"/>
        <v>10</v>
      </c>
      <c r="AO149" s="20" t="str">
        <f t="shared" ca="1" si="91"/>
        <v>)</v>
      </c>
      <c r="AP149" s="5" t="str">
        <f t="shared" ca="1" si="102"/>
        <v>(x</v>
      </c>
      <c r="AQ149" t="str">
        <f t="shared" ca="1" si="103"/>
        <v>+</v>
      </c>
      <c r="AR149">
        <f t="shared" ca="1" si="104"/>
        <v>7</v>
      </c>
      <c r="AS149" t="str">
        <f t="shared" ca="1" si="105"/>
        <v>)</v>
      </c>
      <c r="AT149" s="1">
        <f t="shared" ca="1" si="80"/>
        <v>-10</v>
      </c>
      <c r="AU149" s="1">
        <f t="shared" ca="1" si="80"/>
        <v>7</v>
      </c>
      <c r="AV149" s="1">
        <f t="shared" ca="1" si="106"/>
        <v>7</v>
      </c>
      <c r="AW149" s="8">
        <f t="shared" ca="1" si="107"/>
        <v>-3</v>
      </c>
      <c r="AX149" s="8">
        <f t="shared" ca="1" si="108"/>
        <v>-70</v>
      </c>
      <c r="AY149" t="str">
        <f t="shared" ca="1" si="92"/>
        <v>(x-10)(x+7)</v>
      </c>
      <c r="BA149" t="str">
        <f t="shared" ca="1" si="93"/>
        <v>-</v>
      </c>
      <c r="BB149" s="7">
        <f t="shared" ca="1" si="94"/>
        <v>3</v>
      </c>
      <c r="BC149" s="6" t="str">
        <f t="shared" ca="1" si="95"/>
        <v>x</v>
      </c>
      <c r="BD149" t="str">
        <f t="shared" ca="1" si="96"/>
        <v>-</v>
      </c>
      <c r="BE149" s="8">
        <f t="shared" ca="1" si="97"/>
        <v>70</v>
      </c>
      <c r="BF149" t="s">
        <v>13</v>
      </c>
      <c r="BG149" t="s">
        <v>345</v>
      </c>
      <c r="BH149">
        <f t="shared" ca="1" si="100"/>
        <v>6800</v>
      </c>
    </row>
    <row r="150" spans="2:60" x14ac:dyDescent="0.55000000000000004">
      <c r="B150" s="27">
        <v>102</v>
      </c>
      <c r="C150" s="1" t="s">
        <v>5</v>
      </c>
      <c r="D150" s="51" t="s">
        <v>60</v>
      </c>
      <c r="E150" s="50" t="str">
        <f t="shared" ca="1" si="82"/>
        <v>m6800</v>
      </c>
      <c r="F150" s="50" t="str">
        <f t="shared" ca="1" si="81"/>
        <v>\\(\\quad x^2+11x+18= \\)</v>
      </c>
      <c r="G150" s="50" t="str">
        <f t="shared" ca="1" si="81"/>
        <v>\\(\\quad (x+9)(x+2) \\)</v>
      </c>
      <c r="H150" s="50" t="s">
        <v>62</v>
      </c>
      <c r="I150" s="89" t="str">
        <f t="shared" ca="1" si="83"/>
        <v>INSERT INTO math(tangen,question,answer,editor,date,count) VALUES('m6800','\\(\\quad x^2+11x+18= \\)','\\(\\quad (x+9)(x+2) \\)','harazono',NOW(),0);</v>
      </c>
      <c r="J150" s="1"/>
      <c r="K150" s="5" t="s">
        <v>251</v>
      </c>
      <c r="L150" t="str">
        <f t="shared" ca="1" si="109"/>
        <v>+11x+18</v>
      </c>
      <c r="M150" s="4" t="s">
        <v>13</v>
      </c>
      <c r="N150" t="str">
        <f t="shared" ca="1" si="110"/>
        <v>(x+9)(x+2)</v>
      </c>
      <c r="O150" t="str">
        <f t="shared" ca="1" si="111"/>
        <v/>
      </c>
      <c r="Q150" s="78" t="s">
        <v>229</v>
      </c>
      <c r="R150" t="str">
        <f t="shared" ca="1" si="98"/>
        <v>x^2+11x+18=</v>
      </c>
      <c r="S150" t="s">
        <v>230</v>
      </c>
      <c r="T150" s="78" t="s">
        <v>229</v>
      </c>
      <c r="U150" t="str">
        <f t="shared" ca="1" si="99"/>
        <v>(x+9)(x+2)</v>
      </c>
      <c r="V150" t="s">
        <v>230</v>
      </c>
      <c r="W150" t="str">
        <f t="shared" ca="1" si="87"/>
        <v>\\(\\quad x^2+11x+18= \\)</v>
      </c>
      <c r="X150" t="str">
        <f t="shared" ca="1" si="88"/>
        <v>\\(\\quad (x+9)(x+2) \\)</v>
      </c>
      <c r="AL150" s="20" t="str">
        <f t="shared" ca="1" si="89"/>
        <v>(x</v>
      </c>
      <c r="AM150" t="str">
        <f t="shared" ca="1" si="101"/>
        <v>+</v>
      </c>
      <c r="AN150">
        <f t="shared" ca="1" si="90"/>
        <v>9</v>
      </c>
      <c r="AO150" s="20" t="str">
        <f t="shared" ca="1" si="91"/>
        <v>)</v>
      </c>
      <c r="AP150" s="5" t="str">
        <f t="shared" ca="1" si="102"/>
        <v>(x</v>
      </c>
      <c r="AQ150" t="str">
        <f t="shared" ca="1" si="103"/>
        <v>+</v>
      </c>
      <c r="AR150">
        <f t="shared" ca="1" si="104"/>
        <v>2</v>
      </c>
      <c r="AS150" t="str">
        <f t="shared" ca="1" si="105"/>
        <v>)</v>
      </c>
      <c r="AT150" s="1">
        <f t="shared" ca="1" si="80"/>
        <v>9</v>
      </c>
      <c r="AU150" s="1">
        <f t="shared" ca="1" si="80"/>
        <v>2</v>
      </c>
      <c r="AV150" s="1">
        <f t="shared" ca="1" si="106"/>
        <v>2</v>
      </c>
      <c r="AW150" s="8">
        <f t="shared" ca="1" si="107"/>
        <v>11</v>
      </c>
      <c r="AX150" s="8">
        <f t="shared" ca="1" si="108"/>
        <v>18</v>
      </c>
      <c r="AY150" t="str">
        <f t="shared" ca="1" si="92"/>
        <v>(x+9)(x+2)</v>
      </c>
      <c r="BA150" t="str">
        <f t="shared" ca="1" si="93"/>
        <v>+</v>
      </c>
      <c r="BB150" s="7">
        <f t="shared" ca="1" si="94"/>
        <v>11</v>
      </c>
      <c r="BC150" s="6" t="str">
        <f t="shared" ca="1" si="95"/>
        <v>x</v>
      </c>
      <c r="BD150" t="str">
        <f t="shared" ca="1" si="96"/>
        <v>+</v>
      </c>
      <c r="BE150" s="8">
        <f t="shared" ca="1" si="97"/>
        <v>18</v>
      </c>
      <c r="BF150" t="s">
        <v>13</v>
      </c>
      <c r="BG150" t="s">
        <v>345</v>
      </c>
      <c r="BH150">
        <f t="shared" ca="1" si="100"/>
        <v>6800</v>
      </c>
    </row>
    <row r="151" spans="2:60" x14ac:dyDescent="0.55000000000000004">
      <c r="B151" s="27">
        <v>103</v>
      </c>
      <c r="C151" s="1" t="s">
        <v>5</v>
      </c>
      <c r="D151" s="51" t="s">
        <v>60</v>
      </c>
      <c r="E151" s="50" t="str">
        <f t="shared" ca="1" si="82"/>
        <v>m6800</v>
      </c>
      <c r="F151" s="50" t="str">
        <f t="shared" ca="1" si="81"/>
        <v>\\(\\quad x^2-13x+36= \\)</v>
      </c>
      <c r="G151" s="50" t="str">
        <f t="shared" ca="1" si="81"/>
        <v>\\(\\quad (x-4)(x-9) \\)</v>
      </c>
      <c r="H151" s="50" t="s">
        <v>62</v>
      </c>
      <c r="I151" s="89" t="str">
        <f t="shared" ca="1" si="83"/>
        <v>INSERT INTO math(tangen,question,answer,editor,date,count) VALUES('m6800','\\(\\quad x^2-13x+36= \\)','\\(\\quad (x-4)(x-9) \\)','harazono',NOW(),0);</v>
      </c>
      <c r="J151" s="1"/>
      <c r="K151" s="5" t="s">
        <v>251</v>
      </c>
      <c r="L151" t="str">
        <f t="shared" ca="1" si="109"/>
        <v>-13x+36</v>
      </c>
      <c r="M151" s="4" t="s">
        <v>13</v>
      </c>
      <c r="N151" t="str">
        <f t="shared" ca="1" si="110"/>
        <v>(x-4)(x-9)</v>
      </c>
      <c r="O151" t="str">
        <f t="shared" ca="1" si="111"/>
        <v/>
      </c>
      <c r="Q151" s="78" t="s">
        <v>229</v>
      </c>
      <c r="R151" t="str">
        <f t="shared" ca="1" si="98"/>
        <v>x^2-13x+36=</v>
      </c>
      <c r="S151" t="s">
        <v>230</v>
      </c>
      <c r="T151" s="78" t="s">
        <v>229</v>
      </c>
      <c r="U151" t="str">
        <f t="shared" ca="1" si="99"/>
        <v>(x-4)(x-9)</v>
      </c>
      <c r="V151" t="s">
        <v>230</v>
      </c>
      <c r="W151" t="str">
        <f t="shared" ca="1" si="87"/>
        <v>\\(\\quad x^2-13x+36= \\)</v>
      </c>
      <c r="X151" t="str">
        <f t="shared" ca="1" si="88"/>
        <v>\\(\\quad (x-4)(x-9) \\)</v>
      </c>
      <c r="AL151" s="20" t="str">
        <f t="shared" ca="1" si="89"/>
        <v>(x</v>
      </c>
      <c r="AM151" t="str">
        <f t="shared" ca="1" si="101"/>
        <v>-</v>
      </c>
      <c r="AN151">
        <f t="shared" ca="1" si="90"/>
        <v>4</v>
      </c>
      <c r="AO151" s="20" t="str">
        <f t="shared" ca="1" si="91"/>
        <v>)</v>
      </c>
      <c r="AP151" s="5" t="str">
        <f t="shared" ca="1" si="102"/>
        <v>(x</v>
      </c>
      <c r="AQ151" t="str">
        <f t="shared" ca="1" si="103"/>
        <v>-</v>
      </c>
      <c r="AR151">
        <f t="shared" ca="1" si="104"/>
        <v>9</v>
      </c>
      <c r="AS151" t="str">
        <f t="shared" ca="1" si="105"/>
        <v>)</v>
      </c>
      <c r="AT151" s="1">
        <f t="shared" ca="1" si="80"/>
        <v>-4</v>
      </c>
      <c r="AU151" s="1">
        <f t="shared" ca="1" si="80"/>
        <v>-9</v>
      </c>
      <c r="AV151" s="1">
        <f t="shared" ca="1" si="106"/>
        <v>-9</v>
      </c>
      <c r="AW151" s="8">
        <f t="shared" ca="1" si="107"/>
        <v>-13</v>
      </c>
      <c r="AX151" s="8">
        <f t="shared" ca="1" si="108"/>
        <v>36</v>
      </c>
      <c r="AY151" t="str">
        <f t="shared" ca="1" si="92"/>
        <v>(x-4)(x-9)</v>
      </c>
      <c r="BA151" t="str">
        <f t="shared" ca="1" si="93"/>
        <v>-</v>
      </c>
      <c r="BB151" s="7">
        <f t="shared" ca="1" si="94"/>
        <v>13</v>
      </c>
      <c r="BC151" s="6" t="str">
        <f t="shared" ca="1" si="95"/>
        <v>x</v>
      </c>
      <c r="BD151" t="str">
        <f t="shared" ca="1" si="96"/>
        <v>+</v>
      </c>
      <c r="BE151" s="8">
        <f t="shared" ca="1" si="97"/>
        <v>36</v>
      </c>
      <c r="BF151" t="s">
        <v>13</v>
      </c>
      <c r="BG151" t="s">
        <v>345</v>
      </c>
      <c r="BH151">
        <f t="shared" ca="1" si="100"/>
        <v>6800</v>
      </c>
    </row>
    <row r="152" spans="2:60" x14ac:dyDescent="0.55000000000000004">
      <c r="K152"/>
      <c r="L152"/>
      <c r="N152" s="4"/>
      <c r="O152" s="4"/>
    </row>
    <row r="153" spans="2:60" x14ac:dyDescent="0.55000000000000004">
      <c r="B153" s="27">
        <v>1</v>
      </c>
      <c r="C153" s="1" t="s">
        <v>5</v>
      </c>
      <c r="D153" s="51" t="s">
        <v>60</v>
      </c>
      <c r="E153" s="50" t="str">
        <f t="shared" ref="E153:E202" ca="1" si="112">BG153&amp;BH153</f>
        <v>m6700</v>
      </c>
      <c r="F153" s="50" t="str">
        <f t="shared" ref="F153:G168" ca="1" si="113">W153</f>
        <v>\\(\\quad x^2-9x= \\)</v>
      </c>
      <c r="G153" s="50" t="str">
        <f t="shared" ca="1" si="113"/>
        <v>\\(\\quad (x-9)×x \\)</v>
      </c>
      <c r="H153" s="50" t="s">
        <v>62</v>
      </c>
      <c r="I153" s="89" t="str">
        <f t="shared" ref="I153:I202" ca="1" si="114">"INSERT INTO "&amp;D153&amp;"(tangen,question,answer,editor,date,count) VALUES('"&amp;E153&amp;"','"&amp;F153&amp;"','"&amp;G153&amp;"','"&amp;H153&amp;"',NOW(),0);"</f>
        <v>INSERT INTO math(tangen,question,answer,editor,date,count) VALUES('m6700','\\(\\quad x^2-9x= \\)','\\(\\quad (x-9)×x \\)','harazono',NOW(),0);</v>
      </c>
      <c r="J153" s="1"/>
      <c r="K153" s="5" t="s">
        <v>251</v>
      </c>
      <c r="L153" t="str">
        <f t="shared" ref="L153:L184" ca="1" si="115">BA153&amp;BB153&amp;BC153&amp;BD153&amp;BE153</f>
        <v>-9x</v>
      </c>
      <c r="M153" s="4" t="s">
        <v>13</v>
      </c>
      <c r="N153" t="str">
        <f t="shared" ref="N153:N184" ca="1" si="116">AY153</f>
        <v>(x-9)×x</v>
      </c>
      <c r="Q153" s="78" t="s">
        <v>229</v>
      </c>
      <c r="R153" t="str">
        <f t="shared" ref="R153" ca="1" si="117">K153&amp;L153&amp;M153</f>
        <v>x^2-9x=</v>
      </c>
      <c r="S153" t="s">
        <v>230</v>
      </c>
      <c r="T153" s="78" t="s">
        <v>229</v>
      </c>
      <c r="U153" t="str">
        <f t="shared" ref="U153" ca="1" si="118">N153&amp;O153</f>
        <v>(x-9)×x</v>
      </c>
      <c r="V153" t="s">
        <v>230</v>
      </c>
      <c r="W153" t="str">
        <f t="shared" ref="W153:W202" ca="1" si="119">Q153&amp;R153&amp;S153</f>
        <v>\\(\\quad x^2-9x= \\)</v>
      </c>
      <c r="X153" t="str">
        <f t="shared" ref="X153:X202" ca="1" si="120">T153&amp;U153&amp;V153</f>
        <v>\\(\\quad (x-9)×x \\)</v>
      </c>
      <c r="AL153" s="20" t="str">
        <f t="shared" ref="AL153:AL202" ca="1" si="121">IF(AT153=0,"","(x")</f>
        <v>(x</v>
      </c>
      <c r="AM153" t="str">
        <f t="shared" ref="AM153:AM202" ca="1" si="122">IF(AT153=0,"",IF(AT153&lt;=0,"-","+"))</f>
        <v>-</v>
      </c>
      <c r="AN153">
        <f t="shared" ref="AN153:AN202" ca="1" si="123">IF(AT153=0,"",ABS(AT153))</f>
        <v>9</v>
      </c>
      <c r="AO153" s="20" t="str">
        <f t="shared" ref="AO153:AO202" ca="1" si="124">IF(AT153=0,"x",")")</f>
        <v>)</v>
      </c>
      <c r="AP153" s="5" t="str">
        <f>IF(AV153=0,"×x",IF(AT153=AV153,"","(x"))</f>
        <v>×x</v>
      </c>
      <c r="AQ153" t="str">
        <f>IF(AV153=0,"",IF(AT153=AV153,"",IF(AV153&lt;=0,"-","+")))</f>
        <v/>
      </c>
      <c r="AR153" t="str">
        <f>IF(AV153=0,"",IF(AT153=AV153,"",(ABS(AV153))))</f>
        <v/>
      </c>
      <c r="AS153" t="str">
        <f>IF(AV153=0,"",IF(AT153=AV153,"",")"))</f>
        <v/>
      </c>
      <c r="AT153" s="1">
        <f ca="1">IF(AU153=0,1,AU153)</f>
        <v>-9</v>
      </c>
      <c r="AU153" s="1">
        <f t="shared" ref="AU153:AU169" ca="1" si="125">RANDBETWEEN(-10,10)</f>
        <v>-9</v>
      </c>
      <c r="AV153" s="1"/>
      <c r="AW153" s="8">
        <f ca="1">AT153+AV153</f>
        <v>-9</v>
      </c>
      <c r="AX153" s="8">
        <f ca="1">AT153*AV153</f>
        <v>0</v>
      </c>
      <c r="AY153" t="str">
        <f t="shared" ref="AY153:AY202" ca="1" si="126">AL153&amp;AM153&amp;AN153&amp;AO153&amp;AP153&amp;AQ153&amp;AR153&amp;AS153</f>
        <v>(x-9)×x</v>
      </c>
      <c r="BA153" t="str">
        <f t="shared" ref="BA153:BA202" ca="1" si="127">IF(AW153&gt;=1,"+",IF(AW153&lt;=-1,"-",""))</f>
        <v>-</v>
      </c>
      <c r="BB153" s="7">
        <f t="shared" ref="BB153:BB202" ca="1" si="128">IF(AW153=0,"",IF(AW153=1,"",IF(AW153=-1,"",ABS(AW153))))</f>
        <v>9</v>
      </c>
      <c r="BC153" s="6" t="str">
        <f t="shared" ref="BC153:BC202" ca="1" si="129">IF(AW153=0,"","x")</f>
        <v>x</v>
      </c>
      <c r="BD153" t="str">
        <f t="shared" ref="BD153:BD202" ca="1" si="130">IF(AX153&gt;=1,"+",IF(AX153&lt;=-1,"-","" ))</f>
        <v/>
      </c>
      <c r="BE153" s="8" t="str">
        <f t="shared" ref="BE153:BE202" ca="1" si="131">IF(AX153=0,"",ABS(AX153))</f>
        <v/>
      </c>
      <c r="BF153" t="s">
        <v>13</v>
      </c>
      <c r="BG153" t="s">
        <v>345</v>
      </c>
      <c r="BH153">
        <f t="shared" ref="BH153:BH177" ca="1" si="132">IF(OR(AT153=0,AV153=0),6700,6800)</f>
        <v>6700</v>
      </c>
    </row>
    <row r="154" spans="2:60" x14ac:dyDescent="0.55000000000000004">
      <c r="B154" s="27">
        <v>2</v>
      </c>
      <c r="C154" s="1" t="s">
        <v>5</v>
      </c>
      <c r="D154" s="51" t="s">
        <v>60</v>
      </c>
      <c r="E154" s="50" t="str">
        <f t="shared" ca="1" si="112"/>
        <v>m6700</v>
      </c>
      <c r="F154" s="50" t="str">
        <f t="shared" ca="1" si="113"/>
        <v>\\(\\quad x^2+2x= \\)</v>
      </c>
      <c r="G154" s="50" t="str">
        <f t="shared" ca="1" si="113"/>
        <v>\\(\\quad (x+2)×x \\)</v>
      </c>
      <c r="H154" s="50" t="s">
        <v>62</v>
      </c>
      <c r="I154" s="89" t="str">
        <f t="shared" ca="1" si="114"/>
        <v>INSERT INTO math(tangen,question,answer,editor,date,count) VALUES('m6700','\\(\\quad x^2+2x= \\)','\\(\\quad (x+2)×x \\)','harazono',NOW(),0);</v>
      </c>
      <c r="J154" s="1"/>
      <c r="K154" s="5" t="s">
        <v>251</v>
      </c>
      <c r="L154" t="str">
        <f t="shared" ca="1" si="115"/>
        <v>+2x</v>
      </c>
      <c r="M154" s="4" t="s">
        <v>13</v>
      </c>
      <c r="N154" t="str">
        <f t="shared" ca="1" si="116"/>
        <v>(x+2)×x</v>
      </c>
      <c r="Q154" s="78" t="s">
        <v>229</v>
      </c>
      <c r="R154" t="str">
        <f t="shared" ref="R154:R202" ca="1" si="133">K154&amp;L154&amp;M154</f>
        <v>x^2+2x=</v>
      </c>
      <c r="S154" t="s">
        <v>230</v>
      </c>
      <c r="T154" s="78" t="s">
        <v>229</v>
      </c>
      <c r="U154" t="str">
        <f t="shared" ref="U154:U202" ca="1" si="134">N154&amp;O154</f>
        <v>(x+2)×x</v>
      </c>
      <c r="V154" t="s">
        <v>230</v>
      </c>
      <c r="W154" t="str">
        <f t="shared" ca="1" si="119"/>
        <v>\\(\\quad x^2+2x= \\)</v>
      </c>
      <c r="X154" t="str">
        <f t="shared" ca="1" si="120"/>
        <v>\\(\\quad (x+2)×x \\)</v>
      </c>
      <c r="AL154" s="20" t="str">
        <f t="shared" ca="1" si="121"/>
        <v>(x</v>
      </c>
      <c r="AM154" t="str">
        <f t="shared" ca="1" si="122"/>
        <v>+</v>
      </c>
      <c r="AN154">
        <f t="shared" ca="1" si="123"/>
        <v>2</v>
      </c>
      <c r="AO154" s="20" t="str">
        <f t="shared" ca="1" si="124"/>
        <v>)</v>
      </c>
      <c r="AP154" s="5" t="str">
        <f t="shared" ref="AP154:AP168" si="135">IF(AV154=0,"×x",IF(AT154=AV154,"","(x"))</f>
        <v>×x</v>
      </c>
      <c r="AQ154" t="str">
        <f t="shared" ref="AQ154:AQ168" si="136">IF(AV154=0,"",IF(AT154=AV154,"",IF(AV154&lt;=0,"-","+")))</f>
        <v/>
      </c>
      <c r="AR154" t="str">
        <f t="shared" ref="AR154:AR168" si="137">IF(AV154=0,"",IF(AT154=AV154,"",(ABS(AV154))))</f>
        <v/>
      </c>
      <c r="AS154" t="str">
        <f t="shared" ref="AS154:AS168" si="138">IF(AV154=0,"",IF(AT154=AV154,"",")"))</f>
        <v/>
      </c>
      <c r="AT154" s="1">
        <f t="shared" ref="AT154:AT177" ca="1" si="139">IF(AU154=0,1,AU154)</f>
        <v>2</v>
      </c>
      <c r="AU154" s="1">
        <f t="shared" ca="1" si="125"/>
        <v>2</v>
      </c>
      <c r="AV154" s="1"/>
      <c r="AW154" s="8">
        <f t="shared" ref="AW154:AW168" ca="1" si="140">AT154+AV154</f>
        <v>2</v>
      </c>
      <c r="AX154" s="8">
        <f t="shared" ref="AX154:AX168" ca="1" si="141">AT154*AV154</f>
        <v>0</v>
      </c>
      <c r="AY154" t="str">
        <f t="shared" ca="1" si="126"/>
        <v>(x+2)×x</v>
      </c>
      <c r="BA154" t="str">
        <f t="shared" ca="1" si="127"/>
        <v>+</v>
      </c>
      <c r="BB154" s="7">
        <f t="shared" ca="1" si="128"/>
        <v>2</v>
      </c>
      <c r="BC154" s="6" t="str">
        <f t="shared" ca="1" si="129"/>
        <v>x</v>
      </c>
      <c r="BD154" t="str">
        <f t="shared" ca="1" si="130"/>
        <v/>
      </c>
      <c r="BE154" s="8" t="str">
        <f t="shared" ca="1" si="131"/>
        <v/>
      </c>
      <c r="BF154" t="s">
        <v>13</v>
      </c>
      <c r="BG154" t="s">
        <v>345</v>
      </c>
      <c r="BH154">
        <f t="shared" ca="1" si="132"/>
        <v>6700</v>
      </c>
    </row>
    <row r="155" spans="2:60" x14ac:dyDescent="0.55000000000000004">
      <c r="B155" s="27">
        <v>3</v>
      </c>
      <c r="C155" s="1" t="s">
        <v>5</v>
      </c>
      <c r="D155" s="51" t="s">
        <v>60</v>
      </c>
      <c r="E155" s="50" t="str">
        <f t="shared" ca="1" si="112"/>
        <v>m6700</v>
      </c>
      <c r="F155" s="50" t="str">
        <f t="shared" ca="1" si="113"/>
        <v>\\(\\quad x^2+x= \\)</v>
      </c>
      <c r="G155" s="50" t="str">
        <f t="shared" ca="1" si="113"/>
        <v>\\(\\quad (x+1)×x \\)</v>
      </c>
      <c r="H155" s="50" t="s">
        <v>62</v>
      </c>
      <c r="I155" s="89" t="str">
        <f t="shared" ca="1" si="114"/>
        <v>INSERT INTO math(tangen,question,answer,editor,date,count) VALUES('m6700','\\(\\quad x^2+x= \\)','\\(\\quad (x+1)×x \\)','harazono',NOW(),0);</v>
      </c>
      <c r="J155" s="1"/>
      <c r="K155" s="5" t="s">
        <v>251</v>
      </c>
      <c r="L155" t="str">
        <f t="shared" ca="1" si="115"/>
        <v>+x</v>
      </c>
      <c r="M155" s="4" t="s">
        <v>13</v>
      </c>
      <c r="N155" t="str">
        <f t="shared" ca="1" si="116"/>
        <v>(x+1)×x</v>
      </c>
      <c r="Q155" s="78" t="s">
        <v>229</v>
      </c>
      <c r="R155" t="str">
        <f t="shared" ca="1" si="133"/>
        <v>x^2+x=</v>
      </c>
      <c r="S155" t="s">
        <v>230</v>
      </c>
      <c r="T155" s="78" t="s">
        <v>229</v>
      </c>
      <c r="U155" t="str">
        <f t="shared" ca="1" si="134"/>
        <v>(x+1)×x</v>
      </c>
      <c r="V155" t="s">
        <v>230</v>
      </c>
      <c r="W155" t="str">
        <f t="shared" ca="1" si="119"/>
        <v>\\(\\quad x^2+x= \\)</v>
      </c>
      <c r="X155" t="str">
        <f t="shared" ca="1" si="120"/>
        <v>\\(\\quad (x+1)×x \\)</v>
      </c>
      <c r="AL155" s="20" t="str">
        <f t="shared" ca="1" si="121"/>
        <v>(x</v>
      </c>
      <c r="AM155" t="str">
        <f t="shared" ca="1" si="122"/>
        <v>+</v>
      </c>
      <c r="AN155">
        <f t="shared" ca="1" si="123"/>
        <v>1</v>
      </c>
      <c r="AO155" s="20" t="str">
        <f t="shared" ca="1" si="124"/>
        <v>)</v>
      </c>
      <c r="AP155" s="5" t="str">
        <f t="shared" si="135"/>
        <v>×x</v>
      </c>
      <c r="AQ155" t="str">
        <f t="shared" si="136"/>
        <v/>
      </c>
      <c r="AR155" t="str">
        <f t="shared" si="137"/>
        <v/>
      </c>
      <c r="AS155" t="str">
        <f t="shared" si="138"/>
        <v/>
      </c>
      <c r="AT155" s="1">
        <f t="shared" ca="1" si="139"/>
        <v>1</v>
      </c>
      <c r="AU155" s="1">
        <f t="shared" ca="1" si="125"/>
        <v>1</v>
      </c>
      <c r="AV155" s="1"/>
      <c r="AW155" s="8">
        <f t="shared" ca="1" si="140"/>
        <v>1</v>
      </c>
      <c r="AX155" s="8">
        <f t="shared" ca="1" si="141"/>
        <v>0</v>
      </c>
      <c r="AY155" t="str">
        <f t="shared" ca="1" si="126"/>
        <v>(x+1)×x</v>
      </c>
      <c r="BA155" t="str">
        <f t="shared" ca="1" si="127"/>
        <v>+</v>
      </c>
      <c r="BB155" s="7" t="str">
        <f t="shared" ca="1" si="128"/>
        <v/>
      </c>
      <c r="BC155" s="6" t="str">
        <f t="shared" ca="1" si="129"/>
        <v>x</v>
      </c>
      <c r="BD155" t="str">
        <f t="shared" ca="1" si="130"/>
        <v/>
      </c>
      <c r="BE155" s="8" t="str">
        <f t="shared" ca="1" si="131"/>
        <v/>
      </c>
      <c r="BF155" t="s">
        <v>13</v>
      </c>
      <c r="BG155" t="s">
        <v>345</v>
      </c>
      <c r="BH155">
        <f t="shared" ca="1" si="132"/>
        <v>6700</v>
      </c>
    </row>
    <row r="156" spans="2:60" x14ac:dyDescent="0.55000000000000004">
      <c r="B156" s="27">
        <v>4</v>
      </c>
      <c r="C156" s="1" t="s">
        <v>5</v>
      </c>
      <c r="D156" s="51" t="s">
        <v>60</v>
      </c>
      <c r="E156" s="50" t="str">
        <f t="shared" ca="1" si="112"/>
        <v>m6700</v>
      </c>
      <c r="F156" s="50" t="str">
        <f t="shared" ca="1" si="113"/>
        <v>\\(\\quad x^2-6x= \\)</v>
      </c>
      <c r="G156" s="50" t="str">
        <f t="shared" ca="1" si="113"/>
        <v>\\(\\quad (x-6)×x \\)</v>
      </c>
      <c r="H156" s="50" t="s">
        <v>62</v>
      </c>
      <c r="I156" s="89" t="str">
        <f t="shared" ca="1" si="114"/>
        <v>INSERT INTO math(tangen,question,answer,editor,date,count) VALUES('m6700','\\(\\quad x^2-6x= \\)','\\(\\quad (x-6)×x \\)','harazono',NOW(),0);</v>
      </c>
      <c r="J156" s="1"/>
      <c r="K156" s="5" t="s">
        <v>251</v>
      </c>
      <c r="L156" t="str">
        <f t="shared" ca="1" si="115"/>
        <v>-6x</v>
      </c>
      <c r="M156" s="4" t="s">
        <v>13</v>
      </c>
      <c r="N156" t="str">
        <f t="shared" ca="1" si="116"/>
        <v>(x-6)×x</v>
      </c>
      <c r="Q156" s="78" t="s">
        <v>229</v>
      </c>
      <c r="R156" t="str">
        <f t="shared" ca="1" si="133"/>
        <v>x^2-6x=</v>
      </c>
      <c r="S156" t="s">
        <v>230</v>
      </c>
      <c r="T156" s="78" t="s">
        <v>229</v>
      </c>
      <c r="U156" t="str">
        <f t="shared" ca="1" si="134"/>
        <v>(x-6)×x</v>
      </c>
      <c r="V156" t="s">
        <v>230</v>
      </c>
      <c r="W156" t="str">
        <f t="shared" ca="1" si="119"/>
        <v>\\(\\quad x^2-6x= \\)</v>
      </c>
      <c r="X156" t="str">
        <f t="shared" ca="1" si="120"/>
        <v>\\(\\quad (x-6)×x \\)</v>
      </c>
      <c r="AL156" s="20" t="str">
        <f t="shared" ca="1" si="121"/>
        <v>(x</v>
      </c>
      <c r="AM156" t="str">
        <f t="shared" ca="1" si="122"/>
        <v>-</v>
      </c>
      <c r="AN156">
        <f t="shared" ca="1" si="123"/>
        <v>6</v>
      </c>
      <c r="AO156" s="20" t="str">
        <f t="shared" ca="1" si="124"/>
        <v>)</v>
      </c>
      <c r="AP156" s="5" t="str">
        <f t="shared" si="135"/>
        <v>×x</v>
      </c>
      <c r="AQ156" t="str">
        <f t="shared" si="136"/>
        <v/>
      </c>
      <c r="AR156" t="str">
        <f t="shared" si="137"/>
        <v/>
      </c>
      <c r="AS156" t="str">
        <f t="shared" si="138"/>
        <v/>
      </c>
      <c r="AT156" s="1">
        <f t="shared" ca="1" si="139"/>
        <v>-6</v>
      </c>
      <c r="AU156" s="1">
        <f t="shared" ca="1" si="125"/>
        <v>-6</v>
      </c>
      <c r="AV156" s="1"/>
      <c r="AW156" s="8">
        <f t="shared" ca="1" si="140"/>
        <v>-6</v>
      </c>
      <c r="AX156" s="8">
        <f t="shared" ca="1" si="141"/>
        <v>0</v>
      </c>
      <c r="AY156" t="str">
        <f t="shared" ca="1" si="126"/>
        <v>(x-6)×x</v>
      </c>
      <c r="BA156" t="str">
        <f t="shared" ca="1" si="127"/>
        <v>-</v>
      </c>
      <c r="BB156" s="7">
        <f t="shared" ca="1" si="128"/>
        <v>6</v>
      </c>
      <c r="BC156" s="6" t="str">
        <f t="shared" ca="1" si="129"/>
        <v>x</v>
      </c>
      <c r="BD156" t="str">
        <f t="shared" ca="1" si="130"/>
        <v/>
      </c>
      <c r="BE156" s="8" t="str">
        <f t="shared" ca="1" si="131"/>
        <v/>
      </c>
      <c r="BF156" t="s">
        <v>13</v>
      </c>
      <c r="BG156" t="s">
        <v>345</v>
      </c>
      <c r="BH156">
        <f t="shared" ca="1" si="132"/>
        <v>6700</v>
      </c>
    </row>
    <row r="157" spans="2:60" x14ac:dyDescent="0.55000000000000004">
      <c r="B157" s="27">
        <v>5</v>
      </c>
      <c r="C157" s="1" t="s">
        <v>5</v>
      </c>
      <c r="D157" s="51" t="s">
        <v>60</v>
      </c>
      <c r="E157" s="50" t="str">
        <f t="shared" ca="1" si="112"/>
        <v>m6700</v>
      </c>
      <c r="F157" s="50" t="str">
        <f t="shared" ca="1" si="113"/>
        <v>\\(\\quad x^2-2x= \\)</v>
      </c>
      <c r="G157" s="50" t="str">
        <f t="shared" ca="1" si="113"/>
        <v>\\(\\quad (x-2)×x \\)</v>
      </c>
      <c r="H157" s="50" t="s">
        <v>62</v>
      </c>
      <c r="I157" s="89" t="str">
        <f t="shared" ca="1" si="114"/>
        <v>INSERT INTO math(tangen,question,answer,editor,date,count) VALUES('m6700','\\(\\quad x^2-2x= \\)','\\(\\quad (x-2)×x \\)','harazono',NOW(),0);</v>
      </c>
      <c r="J157" s="1"/>
      <c r="K157" s="5" t="s">
        <v>251</v>
      </c>
      <c r="L157" t="str">
        <f t="shared" ca="1" si="115"/>
        <v>-2x</v>
      </c>
      <c r="M157" s="4" t="s">
        <v>13</v>
      </c>
      <c r="N157" t="str">
        <f t="shared" ca="1" si="116"/>
        <v>(x-2)×x</v>
      </c>
      <c r="Q157" s="78" t="s">
        <v>229</v>
      </c>
      <c r="R157" t="str">
        <f t="shared" ca="1" si="133"/>
        <v>x^2-2x=</v>
      </c>
      <c r="S157" t="s">
        <v>230</v>
      </c>
      <c r="T157" s="78" t="s">
        <v>229</v>
      </c>
      <c r="U157" t="str">
        <f t="shared" ca="1" si="134"/>
        <v>(x-2)×x</v>
      </c>
      <c r="V157" t="s">
        <v>230</v>
      </c>
      <c r="W157" t="str">
        <f t="shared" ca="1" si="119"/>
        <v>\\(\\quad x^2-2x= \\)</v>
      </c>
      <c r="X157" t="str">
        <f t="shared" ca="1" si="120"/>
        <v>\\(\\quad (x-2)×x \\)</v>
      </c>
      <c r="AL157" s="20" t="str">
        <f t="shared" ca="1" si="121"/>
        <v>(x</v>
      </c>
      <c r="AM157" t="str">
        <f t="shared" ca="1" si="122"/>
        <v>-</v>
      </c>
      <c r="AN157">
        <f t="shared" ca="1" si="123"/>
        <v>2</v>
      </c>
      <c r="AO157" s="20" t="str">
        <f t="shared" ca="1" si="124"/>
        <v>)</v>
      </c>
      <c r="AP157" s="5" t="str">
        <f t="shared" si="135"/>
        <v>×x</v>
      </c>
      <c r="AQ157" t="str">
        <f t="shared" si="136"/>
        <v/>
      </c>
      <c r="AR157" t="str">
        <f t="shared" si="137"/>
        <v/>
      </c>
      <c r="AS157" t="str">
        <f t="shared" si="138"/>
        <v/>
      </c>
      <c r="AT157" s="1">
        <f t="shared" ca="1" si="139"/>
        <v>-2</v>
      </c>
      <c r="AU157" s="1">
        <f t="shared" ca="1" si="125"/>
        <v>-2</v>
      </c>
      <c r="AV157" s="1"/>
      <c r="AW157" s="8">
        <f t="shared" ca="1" si="140"/>
        <v>-2</v>
      </c>
      <c r="AX157" s="8">
        <f t="shared" ca="1" si="141"/>
        <v>0</v>
      </c>
      <c r="AY157" t="str">
        <f t="shared" ca="1" si="126"/>
        <v>(x-2)×x</v>
      </c>
      <c r="BA157" t="str">
        <f t="shared" ca="1" si="127"/>
        <v>-</v>
      </c>
      <c r="BB157" s="7">
        <f t="shared" ca="1" si="128"/>
        <v>2</v>
      </c>
      <c r="BC157" s="6" t="str">
        <f t="shared" ca="1" si="129"/>
        <v>x</v>
      </c>
      <c r="BD157" t="str">
        <f t="shared" ca="1" si="130"/>
        <v/>
      </c>
      <c r="BE157" s="8" t="str">
        <f t="shared" ca="1" si="131"/>
        <v/>
      </c>
      <c r="BF157" t="s">
        <v>13</v>
      </c>
      <c r="BG157" t="s">
        <v>345</v>
      </c>
      <c r="BH157">
        <f t="shared" ca="1" si="132"/>
        <v>6700</v>
      </c>
    </row>
    <row r="158" spans="2:60" x14ac:dyDescent="0.55000000000000004">
      <c r="B158" s="27">
        <v>6</v>
      </c>
      <c r="C158" s="1" t="s">
        <v>5</v>
      </c>
      <c r="D158" s="51" t="s">
        <v>60</v>
      </c>
      <c r="E158" s="50" t="str">
        <f t="shared" ca="1" si="112"/>
        <v>m6700</v>
      </c>
      <c r="F158" s="50" t="str">
        <f t="shared" ca="1" si="113"/>
        <v>\\(\\quad x^2+10x= \\)</v>
      </c>
      <c r="G158" s="50" t="str">
        <f t="shared" ca="1" si="113"/>
        <v>\\(\\quad (x+10)×x \\)</v>
      </c>
      <c r="H158" s="50" t="s">
        <v>62</v>
      </c>
      <c r="I158" s="89" t="str">
        <f t="shared" ca="1" si="114"/>
        <v>INSERT INTO math(tangen,question,answer,editor,date,count) VALUES('m6700','\\(\\quad x^2+10x= \\)','\\(\\quad (x+10)×x \\)','harazono',NOW(),0);</v>
      </c>
      <c r="J158" s="1"/>
      <c r="K158" s="5" t="s">
        <v>251</v>
      </c>
      <c r="L158" t="str">
        <f t="shared" ca="1" si="115"/>
        <v>+10x</v>
      </c>
      <c r="M158" s="4" t="s">
        <v>13</v>
      </c>
      <c r="N158" t="str">
        <f t="shared" ca="1" si="116"/>
        <v>(x+10)×x</v>
      </c>
      <c r="Q158" s="78" t="s">
        <v>229</v>
      </c>
      <c r="R158" t="str">
        <f t="shared" ca="1" si="133"/>
        <v>x^2+10x=</v>
      </c>
      <c r="S158" t="s">
        <v>230</v>
      </c>
      <c r="T158" s="78" t="s">
        <v>229</v>
      </c>
      <c r="U158" t="str">
        <f t="shared" ca="1" si="134"/>
        <v>(x+10)×x</v>
      </c>
      <c r="V158" t="s">
        <v>230</v>
      </c>
      <c r="W158" t="str">
        <f t="shared" ca="1" si="119"/>
        <v>\\(\\quad x^2+10x= \\)</v>
      </c>
      <c r="X158" t="str">
        <f t="shared" ca="1" si="120"/>
        <v>\\(\\quad (x+10)×x \\)</v>
      </c>
      <c r="AL158" s="20" t="str">
        <f t="shared" ca="1" si="121"/>
        <v>(x</v>
      </c>
      <c r="AM158" t="str">
        <f t="shared" ca="1" si="122"/>
        <v>+</v>
      </c>
      <c r="AN158">
        <f t="shared" ca="1" si="123"/>
        <v>10</v>
      </c>
      <c r="AO158" s="20" t="str">
        <f t="shared" ca="1" si="124"/>
        <v>)</v>
      </c>
      <c r="AP158" s="5" t="str">
        <f t="shared" si="135"/>
        <v>×x</v>
      </c>
      <c r="AQ158" t="str">
        <f t="shared" si="136"/>
        <v/>
      </c>
      <c r="AR158" t="str">
        <f t="shared" si="137"/>
        <v/>
      </c>
      <c r="AS158" t="str">
        <f t="shared" si="138"/>
        <v/>
      </c>
      <c r="AT158" s="1">
        <f t="shared" ca="1" si="139"/>
        <v>10</v>
      </c>
      <c r="AU158" s="1">
        <f t="shared" ca="1" si="125"/>
        <v>10</v>
      </c>
      <c r="AV158" s="1"/>
      <c r="AW158" s="8">
        <f t="shared" ca="1" si="140"/>
        <v>10</v>
      </c>
      <c r="AX158" s="8">
        <f t="shared" ca="1" si="141"/>
        <v>0</v>
      </c>
      <c r="AY158" t="str">
        <f t="shared" ca="1" si="126"/>
        <v>(x+10)×x</v>
      </c>
      <c r="BA158" t="str">
        <f t="shared" ca="1" si="127"/>
        <v>+</v>
      </c>
      <c r="BB158" s="7">
        <f t="shared" ca="1" si="128"/>
        <v>10</v>
      </c>
      <c r="BC158" s="6" t="str">
        <f t="shared" ca="1" si="129"/>
        <v>x</v>
      </c>
      <c r="BD158" t="str">
        <f t="shared" ca="1" si="130"/>
        <v/>
      </c>
      <c r="BE158" s="8" t="str">
        <f t="shared" ca="1" si="131"/>
        <v/>
      </c>
      <c r="BF158" t="s">
        <v>13</v>
      </c>
      <c r="BG158" t="s">
        <v>345</v>
      </c>
      <c r="BH158">
        <f t="shared" ca="1" si="132"/>
        <v>6700</v>
      </c>
    </row>
    <row r="159" spans="2:60" x14ac:dyDescent="0.55000000000000004">
      <c r="B159" s="27">
        <v>7</v>
      </c>
      <c r="C159" s="1" t="s">
        <v>5</v>
      </c>
      <c r="D159" s="51" t="s">
        <v>60</v>
      </c>
      <c r="E159" s="50" t="str">
        <f t="shared" ca="1" si="112"/>
        <v>m6700</v>
      </c>
      <c r="F159" s="50" t="str">
        <f t="shared" ca="1" si="113"/>
        <v>\\(\\quad x^2+3x= \\)</v>
      </c>
      <c r="G159" s="50" t="str">
        <f t="shared" ca="1" si="113"/>
        <v>\\(\\quad (x+3)×x \\)</v>
      </c>
      <c r="H159" s="50" t="s">
        <v>62</v>
      </c>
      <c r="I159" s="89" t="str">
        <f t="shared" ca="1" si="114"/>
        <v>INSERT INTO math(tangen,question,answer,editor,date,count) VALUES('m6700','\\(\\quad x^2+3x= \\)','\\(\\quad (x+3)×x \\)','harazono',NOW(),0);</v>
      </c>
      <c r="J159" s="1"/>
      <c r="K159" s="5" t="s">
        <v>251</v>
      </c>
      <c r="L159" t="str">
        <f t="shared" ca="1" si="115"/>
        <v>+3x</v>
      </c>
      <c r="M159" s="4" t="s">
        <v>13</v>
      </c>
      <c r="N159" t="str">
        <f t="shared" ca="1" si="116"/>
        <v>(x+3)×x</v>
      </c>
      <c r="Q159" s="78" t="s">
        <v>229</v>
      </c>
      <c r="R159" t="str">
        <f t="shared" ca="1" si="133"/>
        <v>x^2+3x=</v>
      </c>
      <c r="S159" t="s">
        <v>230</v>
      </c>
      <c r="T159" s="78" t="s">
        <v>229</v>
      </c>
      <c r="U159" t="str">
        <f t="shared" ca="1" si="134"/>
        <v>(x+3)×x</v>
      </c>
      <c r="V159" t="s">
        <v>230</v>
      </c>
      <c r="W159" t="str">
        <f t="shared" ca="1" si="119"/>
        <v>\\(\\quad x^2+3x= \\)</v>
      </c>
      <c r="X159" t="str">
        <f t="shared" ca="1" si="120"/>
        <v>\\(\\quad (x+3)×x \\)</v>
      </c>
      <c r="AL159" s="20" t="str">
        <f t="shared" ca="1" si="121"/>
        <v>(x</v>
      </c>
      <c r="AM159" t="str">
        <f t="shared" ca="1" si="122"/>
        <v>+</v>
      </c>
      <c r="AN159">
        <f t="shared" ca="1" si="123"/>
        <v>3</v>
      </c>
      <c r="AO159" s="20" t="str">
        <f t="shared" ca="1" si="124"/>
        <v>)</v>
      </c>
      <c r="AP159" s="5" t="str">
        <f t="shared" si="135"/>
        <v>×x</v>
      </c>
      <c r="AQ159" t="str">
        <f t="shared" si="136"/>
        <v/>
      </c>
      <c r="AR159" t="str">
        <f t="shared" si="137"/>
        <v/>
      </c>
      <c r="AS159" t="str">
        <f t="shared" si="138"/>
        <v/>
      </c>
      <c r="AT159" s="1">
        <f t="shared" ca="1" si="139"/>
        <v>3</v>
      </c>
      <c r="AU159" s="1">
        <f t="shared" ca="1" si="125"/>
        <v>3</v>
      </c>
      <c r="AV159" s="1"/>
      <c r="AW159" s="8">
        <f t="shared" ca="1" si="140"/>
        <v>3</v>
      </c>
      <c r="AX159" s="8">
        <f t="shared" ca="1" si="141"/>
        <v>0</v>
      </c>
      <c r="AY159" t="str">
        <f t="shared" ca="1" si="126"/>
        <v>(x+3)×x</v>
      </c>
      <c r="BA159" t="str">
        <f t="shared" ca="1" si="127"/>
        <v>+</v>
      </c>
      <c r="BB159" s="7">
        <f t="shared" ca="1" si="128"/>
        <v>3</v>
      </c>
      <c r="BC159" s="6" t="str">
        <f t="shared" ca="1" si="129"/>
        <v>x</v>
      </c>
      <c r="BD159" t="str">
        <f t="shared" ca="1" si="130"/>
        <v/>
      </c>
      <c r="BE159" s="8" t="str">
        <f t="shared" ca="1" si="131"/>
        <v/>
      </c>
      <c r="BF159" t="s">
        <v>13</v>
      </c>
      <c r="BG159" t="s">
        <v>345</v>
      </c>
      <c r="BH159">
        <f t="shared" ca="1" si="132"/>
        <v>6700</v>
      </c>
    </row>
    <row r="160" spans="2:60" x14ac:dyDescent="0.55000000000000004">
      <c r="B160" s="27">
        <v>8</v>
      </c>
      <c r="C160" s="1" t="s">
        <v>5</v>
      </c>
      <c r="D160" s="51" t="s">
        <v>60</v>
      </c>
      <c r="E160" s="50" t="str">
        <f t="shared" ca="1" si="112"/>
        <v>m6700</v>
      </c>
      <c r="F160" s="50" t="str">
        <f t="shared" ca="1" si="113"/>
        <v>\\(\\quad x^2+x= \\)</v>
      </c>
      <c r="G160" s="50" t="str">
        <f t="shared" ca="1" si="113"/>
        <v>\\(\\quad (x+1)×x \\)</v>
      </c>
      <c r="H160" s="50" t="s">
        <v>62</v>
      </c>
      <c r="I160" s="89" t="str">
        <f t="shared" ca="1" si="114"/>
        <v>INSERT INTO math(tangen,question,answer,editor,date,count) VALUES('m6700','\\(\\quad x^2+x= \\)','\\(\\quad (x+1)×x \\)','harazono',NOW(),0);</v>
      </c>
      <c r="J160" s="1"/>
      <c r="K160" s="5" t="s">
        <v>251</v>
      </c>
      <c r="L160" t="str">
        <f t="shared" ca="1" si="115"/>
        <v>+x</v>
      </c>
      <c r="M160" s="4" t="s">
        <v>13</v>
      </c>
      <c r="N160" t="str">
        <f t="shared" ca="1" si="116"/>
        <v>(x+1)×x</v>
      </c>
      <c r="Q160" s="78" t="s">
        <v>229</v>
      </c>
      <c r="R160" t="str">
        <f t="shared" ca="1" si="133"/>
        <v>x^2+x=</v>
      </c>
      <c r="S160" t="s">
        <v>230</v>
      </c>
      <c r="T160" s="78" t="s">
        <v>229</v>
      </c>
      <c r="U160" t="str">
        <f t="shared" ca="1" si="134"/>
        <v>(x+1)×x</v>
      </c>
      <c r="V160" t="s">
        <v>230</v>
      </c>
      <c r="W160" t="str">
        <f t="shared" ca="1" si="119"/>
        <v>\\(\\quad x^2+x= \\)</v>
      </c>
      <c r="X160" t="str">
        <f t="shared" ca="1" si="120"/>
        <v>\\(\\quad (x+1)×x \\)</v>
      </c>
      <c r="AL160" s="20" t="str">
        <f t="shared" ca="1" si="121"/>
        <v>(x</v>
      </c>
      <c r="AM160" t="str">
        <f t="shared" ca="1" si="122"/>
        <v>+</v>
      </c>
      <c r="AN160">
        <f t="shared" ca="1" si="123"/>
        <v>1</v>
      </c>
      <c r="AO160" s="20" t="str">
        <f t="shared" ca="1" si="124"/>
        <v>)</v>
      </c>
      <c r="AP160" s="5" t="str">
        <f t="shared" si="135"/>
        <v>×x</v>
      </c>
      <c r="AQ160" t="str">
        <f t="shared" si="136"/>
        <v/>
      </c>
      <c r="AR160" t="str">
        <f t="shared" si="137"/>
        <v/>
      </c>
      <c r="AS160" t="str">
        <f t="shared" si="138"/>
        <v/>
      </c>
      <c r="AT160" s="1">
        <f t="shared" ca="1" si="139"/>
        <v>1</v>
      </c>
      <c r="AU160" s="1">
        <f t="shared" ca="1" si="125"/>
        <v>0</v>
      </c>
      <c r="AV160" s="1"/>
      <c r="AW160" s="8">
        <f t="shared" ca="1" si="140"/>
        <v>1</v>
      </c>
      <c r="AX160" s="8">
        <f t="shared" ca="1" si="141"/>
        <v>0</v>
      </c>
      <c r="AY160" t="str">
        <f t="shared" ca="1" si="126"/>
        <v>(x+1)×x</v>
      </c>
      <c r="BA160" t="str">
        <f t="shared" ca="1" si="127"/>
        <v>+</v>
      </c>
      <c r="BB160" s="7" t="str">
        <f t="shared" ca="1" si="128"/>
        <v/>
      </c>
      <c r="BC160" s="6" t="str">
        <f t="shared" ca="1" si="129"/>
        <v>x</v>
      </c>
      <c r="BD160" t="str">
        <f t="shared" ca="1" si="130"/>
        <v/>
      </c>
      <c r="BE160" s="8" t="str">
        <f t="shared" ca="1" si="131"/>
        <v/>
      </c>
      <c r="BF160" t="s">
        <v>13</v>
      </c>
      <c r="BG160" t="s">
        <v>345</v>
      </c>
      <c r="BH160">
        <f t="shared" ca="1" si="132"/>
        <v>6700</v>
      </c>
    </row>
    <row r="161" spans="2:60" x14ac:dyDescent="0.55000000000000004">
      <c r="B161" s="27">
        <v>9</v>
      </c>
      <c r="C161" s="1" t="s">
        <v>5</v>
      </c>
      <c r="D161" s="51" t="s">
        <v>60</v>
      </c>
      <c r="E161" s="50" t="str">
        <f t="shared" ca="1" si="112"/>
        <v>m6700</v>
      </c>
      <c r="F161" s="50" t="str">
        <f t="shared" ca="1" si="113"/>
        <v>\\(\\quad x^2+4x= \\)</v>
      </c>
      <c r="G161" s="50" t="str">
        <f t="shared" ca="1" si="113"/>
        <v>\\(\\quad (x+4)×x \\)</v>
      </c>
      <c r="H161" s="50" t="s">
        <v>62</v>
      </c>
      <c r="I161" s="89" t="str">
        <f t="shared" ca="1" si="114"/>
        <v>INSERT INTO math(tangen,question,answer,editor,date,count) VALUES('m6700','\\(\\quad x^2+4x= \\)','\\(\\quad (x+4)×x \\)','harazono',NOW(),0);</v>
      </c>
      <c r="J161" s="1"/>
      <c r="K161" s="5" t="s">
        <v>251</v>
      </c>
      <c r="L161" t="str">
        <f t="shared" ca="1" si="115"/>
        <v>+4x</v>
      </c>
      <c r="M161" s="4" t="s">
        <v>13</v>
      </c>
      <c r="N161" t="str">
        <f t="shared" ca="1" si="116"/>
        <v>(x+4)×x</v>
      </c>
      <c r="Q161" s="78" t="s">
        <v>229</v>
      </c>
      <c r="R161" t="str">
        <f t="shared" ca="1" si="133"/>
        <v>x^2+4x=</v>
      </c>
      <c r="S161" t="s">
        <v>230</v>
      </c>
      <c r="T161" s="78" t="s">
        <v>229</v>
      </c>
      <c r="U161" t="str">
        <f t="shared" ca="1" si="134"/>
        <v>(x+4)×x</v>
      </c>
      <c r="V161" t="s">
        <v>230</v>
      </c>
      <c r="W161" t="str">
        <f t="shared" ca="1" si="119"/>
        <v>\\(\\quad x^2+4x= \\)</v>
      </c>
      <c r="X161" t="str">
        <f t="shared" ca="1" si="120"/>
        <v>\\(\\quad (x+4)×x \\)</v>
      </c>
      <c r="AL161" s="20" t="str">
        <f t="shared" ca="1" si="121"/>
        <v>(x</v>
      </c>
      <c r="AM161" t="str">
        <f t="shared" ca="1" si="122"/>
        <v>+</v>
      </c>
      <c r="AN161">
        <f t="shared" ca="1" si="123"/>
        <v>4</v>
      </c>
      <c r="AO161" s="20" t="str">
        <f t="shared" ca="1" si="124"/>
        <v>)</v>
      </c>
      <c r="AP161" s="5" t="str">
        <f t="shared" si="135"/>
        <v>×x</v>
      </c>
      <c r="AQ161" t="str">
        <f t="shared" si="136"/>
        <v/>
      </c>
      <c r="AR161" t="str">
        <f t="shared" si="137"/>
        <v/>
      </c>
      <c r="AS161" t="str">
        <f t="shared" si="138"/>
        <v/>
      </c>
      <c r="AT161" s="1">
        <f t="shared" ca="1" si="139"/>
        <v>4</v>
      </c>
      <c r="AU161" s="1">
        <f t="shared" ca="1" si="125"/>
        <v>4</v>
      </c>
      <c r="AV161" s="1"/>
      <c r="AW161" s="8">
        <f t="shared" ca="1" si="140"/>
        <v>4</v>
      </c>
      <c r="AX161" s="8">
        <f t="shared" ca="1" si="141"/>
        <v>0</v>
      </c>
      <c r="AY161" t="str">
        <f t="shared" ca="1" si="126"/>
        <v>(x+4)×x</v>
      </c>
      <c r="BA161" t="str">
        <f t="shared" ca="1" si="127"/>
        <v>+</v>
      </c>
      <c r="BB161" s="7">
        <f t="shared" ca="1" si="128"/>
        <v>4</v>
      </c>
      <c r="BC161" s="6" t="str">
        <f t="shared" ca="1" si="129"/>
        <v>x</v>
      </c>
      <c r="BD161" t="str">
        <f t="shared" ca="1" si="130"/>
        <v/>
      </c>
      <c r="BE161" s="8" t="str">
        <f t="shared" ca="1" si="131"/>
        <v/>
      </c>
      <c r="BF161" t="s">
        <v>13</v>
      </c>
      <c r="BG161" t="s">
        <v>345</v>
      </c>
      <c r="BH161">
        <f t="shared" ca="1" si="132"/>
        <v>6700</v>
      </c>
    </row>
    <row r="162" spans="2:60" x14ac:dyDescent="0.55000000000000004">
      <c r="B162" s="27">
        <v>10</v>
      </c>
      <c r="C162" s="1" t="s">
        <v>5</v>
      </c>
      <c r="D162" s="51" t="s">
        <v>60</v>
      </c>
      <c r="E162" s="50" t="str">
        <f t="shared" ca="1" si="112"/>
        <v>m6700</v>
      </c>
      <c r="F162" s="50" t="str">
        <f t="shared" ca="1" si="113"/>
        <v>\\(\\quad x^2+3x= \\)</v>
      </c>
      <c r="G162" s="50" t="str">
        <f t="shared" ca="1" si="113"/>
        <v>\\(\\quad (x+3)×x \\)</v>
      </c>
      <c r="H162" s="50" t="s">
        <v>62</v>
      </c>
      <c r="I162" s="89" t="str">
        <f t="shared" ca="1" si="114"/>
        <v>INSERT INTO math(tangen,question,answer,editor,date,count) VALUES('m6700','\\(\\quad x^2+3x= \\)','\\(\\quad (x+3)×x \\)','harazono',NOW(),0);</v>
      </c>
      <c r="J162" s="1"/>
      <c r="K162" s="5" t="s">
        <v>251</v>
      </c>
      <c r="L162" t="str">
        <f t="shared" ca="1" si="115"/>
        <v>+3x</v>
      </c>
      <c r="M162" s="4" t="s">
        <v>13</v>
      </c>
      <c r="N162" t="str">
        <f t="shared" ca="1" si="116"/>
        <v>(x+3)×x</v>
      </c>
      <c r="Q162" s="78" t="s">
        <v>229</v>
      </c>
      <c r="R162" t="str">
        <f t="shared" ca="1" si="133"/>
        <v>x^2+3x=</v>
      </c>
      <c r="S162" t="s">
        <v>230</v>
      </c>
      <c r="T162" s="78" t="s">
        <v>229</v>
      </c>
      <c r="U162" t="str">
        <f t="shared" ca="1" si="134"/>
        <v>(x+3)×x</v>
      </c>
      <c r="V162" t="s">
        <v>230</v>
      </c>
      <c r="W162" t="str">
        <f t="shared" ca="1" si="119"/>
        <v>\\(\\quad x^2+3x= \\)</v>
      </c>
      <c r="X162" t="str">
        <f t="shared" ca="1" si="120"/>
        <v>\\(\\quad (x+3)×x \\)</v>
      </c>
      <c r="AL162" s="20" t="str">
        <f t="shared" ca="1" si="121"/>
        <v>(x</v>
      </c>
      <c r="AM162" t="str">
        <f t="shared" ca="1" si="122"/>
        <v>+</v>
      </c>
      <c r="AN162">
        <f t="shared" ca="1" si="123"/>
        <v>3</v>
      </c>
      <c r="AO162" s="20" t="str">
        <f t="shared" ca="1" si="124"/>
        <v>)</v>
      </c>
      <c r="AP162" s="5" t="str">
        <f t="shared" si="135"/>
        <v>×x</v>
      </c>
      <c r="AQ162" t="str">
        <f t="shared" si="136"/>
        <v/>
      </c>
      <c r="AR162" t="str">
        <f t="shared" si="137"/>
        <v/>
      </c>
      <c r="AS162" t="str">
        <f t="shared" si="138"/>
        <v/>
      </c>
      <c r="AT162" s="1">
        <f t="shared" ca="1" si="139"/>
        <v>3</v>
      </c>
      <c r="AU162" s="1">
        <f t="shared" ca="1" si="125"/>
        <v>3</v>
      </c>
      <c r="AV162" s="1"/>
      <c r="AW162" s="8">
        <f t="shared" ca="1" si="140"/>
        <v>3</v>
      </c>
      <c r="AX162" s="8">
        <f t="shared" ca="1" si="141"/>
        <v>0</v>
      </c>
      <c r="AY162" t="str">
        <f t="shared" ca="1" si="126"/>
        <v>(x+3)×x</v>
      </c>
      <c r="BA162" t="str">
        <f t="shared" ca="1" si="127"/>
        <v>+</v>
      </c>
      <c r="BB162" s="7">
        <f t="shared" ca="1" si="128"/>
        <v>3</v>
      </c>
      <c r="BC162" s="6" t="str">
        <f t="shared" ca="1" si="129"/>
        <v>x</v>
      </c>
      <c r="BD162" t="str">
        <f t="shared" ca="1" si="130"/>
        <v/>
      </c>
      <c r="BE162" s="8" t="str">
        <f t="shared" ca="1" si="131"/>
        <v/>
      </c>
      <c r="BF162" t="s">
        <v>13</v>
      </c>
      <c r="BG162" t="s">
        <v>345</v>
      </c>
      <c r="BH162">
        <f t="shared" ca="1" si="132"/>
        <v>6700</v>
      </c>
    </row>
    <row r="163" spans="2:60" x14ac:dyDescent="0.55000000000000004">
      <c r="B163" s="27">
        <v>11</v>
      </c>
      <c r="C163" s="1" t="s">
        <v>5</v>
      </c>
      <c r="D163" s="51" t="s">
        <v>60</v>
      </c>
      <c r="E163" s="50" t="str">
        <f t="shared" ca="1" si="112"/>
        <v>m6700</v>
      </c>
      <c r="F163" s="50" t="str">
        <f t="shared" ca="1" si="113"/>
        <v>\\(\\quad x^2+x= \\)</v>
      </c>
      <c r="G163" s="50" t="str">
        <f t="shared" ca="1" si="113"/>
        <v>\\(\\quad (x+1)×x \\)</v>
      </c>
      <c r="H163" s="50" t="s">
        <v>62</v>
      </c>
      <c r="I163" s="89" t="str">
        <f t="shared" ca="1" si="114"/>
        <v>INSERT INTO math(tangen,question,answer,editor,date,count) VALUES('m6700','\\(\\quad x^2+x= \\)','\\(\\quad (x+1)×x \\)','harazono',NOW(),0);</v>
      </c>
      <c r="J163" s="1"/>
      <c r="K163" s="5" t="s">
        <v>251</v>
      </c>
      <c r="L163" t="str">
        <f t="shared" ca="1" si="115"/>
        <v>+x</v>
      </c>
      <c r="M163" s="4" t="s">
        <v>13</v>
      </c>
      <c r="N163" t="str">
        <f t="shared" ca="1" si="116"/>
        <v>(x+1)×x</v>
      </c>
      <c r="Q163" s="78" t="s">
        <v>229</v>
      </c>
      <c r="R163" t="str">
        <f t="shared" ca="1" si="133"/>
        <v>x^2+x=</v>
      </c>
      <c r="S163" t="s">
        <v>230</v>
      </c>
      <c r="T163" s="78" t="s">
        <v>229</v>
      </c>
      <c r="U163" t="str">
        <f t="shared" ca="1" si="134"/>
        <v>(x+1)×x</v>
      </c>
      <c r="V163" t="s">
        <v>230</v>
      </c>
      <c r="W163" t="str">
        <f t="shared" ca="1" si="119"/>
        <v>\\(\\quad x^2+x= \\)</v>
      </c>
      <c r="X163" t="str">
        <f t="shared" ca="1" si="120"/>
        <v>\\(\\quad (x+1)×x \\)</v>
      </c>
      <c r="AL163" s="20" t="str">
        <f t="shared" ca="1" si="121"/>
        <v>(x</v>
      </c>
      <c r="AM163" t="str">
        <f t="shared" ca="1" si="122"/>
        <v>+</v>
      </c>
      <c r="AN163">
        <f t="shared" ca="1" si="123"/>
        <v>1</v>
      </c>
      <c r="AO163" s="20" t="str">
        <f t="shared" ca="1" si="124"/>
        <v>)</v>
      </c>
      <c r="AP163" s="5" t="str">
        <f t="shared" si="135"/>
        <v>×x</v>
      </c>
      <c r="AQ163" t="str">
        <f t="shared" si="136"/>
        <v/>
      </c>
      <c r="AR163" t="str">
        <f t="shared" si="137"/>
        <v/>
      </c>
      <c r="AS163" t="str">
        <f t="shared" si="138"/>
        <v/>
      </c>
      <c r="AT163" s="1">
        <f t="shared" ca="1" si="139"/>
        <v>1</v>
      </c>
      <c r="AU163" s="1">
        <f t="shared" ca="1" si="125"/>
        <v>0</v>
      </c>
      <c r="AV163" s="1"/>
      <c r="AW163" s="8">
        <f t="shared" ca="1" si="140"/>
        <v>1</v>
      </c>
      <c r="AX163" s="8">
        <f t="shared" ca="1" si="141"/>
        <v>0</v>
      </c>
      <c r="AY163" t="str">
        <f t="shared" ca="1" si="126"/>
        <v>(x+1)×x</v>
      </c>
      <c r="BA163" t="str">
        <f t="shared" ca="1" si="127"/>
        <v>+</v>
      </c>
      <c r="BB163" s="7" t="str">
        <f t="shared" ca="1" si="128"/>
        <v/>
      </c>
      <c r="BC163" s="6" t="str">
        <f t="shared" ca="1" si="129"/>
        <v>x</v>
      </c>
      <c r="BD163" t="str">
        <f t="shared" ca="1" si="130"/>
        <v/>
      </c>
      <c r="BE163" s="8" t="str">
        <f t="shared" ca="1" si="131"/>
        <v/>
      </c>
      <c r="BF163" t="s">
        <v>13</v>
      </c>
      <c r="BG163" t="s">
        <v>345</v>
      </c>
      <c r="BH163">
        <f t="shared" ca="1" si="132"/>
        <v>6700</v>
      </c>
    </row>
    <row r="164" spans="2:60" x14ac:dyDescent="0.55000000000000004">
      <c r="B164" s="27">
        <v>12</v>
      </c>
      <c r="C164" s="1" t="s">
        <v>5</v>
      </c>
      <c r="D164" s="51" t="s">
        <v>60</v>
      </c>
      <c r="E164" s="50" t="str">
        <f t="shared" ca="1" si="112"/>
        <v>m6700</v>
      </c>
      <c r="F164" s="50" t="str">
        <f t="shared" ca="1" si="113"/>
        <v>\\(\\quad x^2+8x= \\)</v>
      </c>
      <c r="G164" s="50" t="str">
        <f t="shared" ca="1" si="113"/>
        <v>\\(\\quad (x+8)×x \\)</v>
      </c>
      <c r="H164" s="50" t="s">
        <v>62</v>
      </c>
      <c r="I164" s="89" t="str">
        <f t="shared" ca="1" si="114"/>
        <v>INSERT INTO math(tangen,question,answer,editor,date,count) VALUES('m6700','\\(\\quad x^2+8x= \\)','\\(\\quad (x+8)×x \\)','harazono',NOW(),0);</v>
      </c>
      <c r="J164" s="1"/>
      <c r="K164" s="5" t="s">
        <v>251</v>
      </c>
      <c r="L164" t="str">
        <f t="shared" ca="1" si="115"/>
        <v>+8x</v>
      </c>
      <c r="M164" s="4" t="s">
        <v>13</v>
      </c>
      <c r="N164" t="str">
        <f t="shared" ca="1" si="116"/>
        <v>(x+8)×x</v>
      </c>
      <c r="Q164" s="78" t="s">
        <v>229</v>
      </c>
      <c r="R164" t="str">
        <f t="shared" ca="1" si="133"/>
        <v>x^2+8x=</v>
      </c>
      <c r="S164" t="s">
        <v>230</v>
      </c>
      <c r="T164" s="78" t="s">
        <v>229</v>
      </c>
      <c r="U164" t="str">
        <f t="shared" ca="1" si="134"/>
        <v>(x+8)×x</v>
      </c>
      <c r="V164" t="s">
        <v>230</v>
      </c>
      <c r="W164" t="str">
        <f t="shared" ca="1" si="119"/>
        <v>\\(\\quad x^2+8x= \\)</v>
      </c>
      <c r="X164" t="str">
        <f t="shared" ca="1" si="120"/>
        <v>\\(\\quad (x+8)×x \\)</v>
      </c>
      <c r="AL164" s="20" t="str">
        <f t="shared" ca="1" si="121"/>
        <v>(x</v>
      </c>
      <c r="AM164" t="str">
        <f t="shared" ca="1" si="122"/>
        <v>+</v>
      </c>
      <c r="AN164">
        <f t="shared" ca="1" si="123"/>
        <v>8</v>
      </c>
      <c r="AO164" s="20" t="str">
        <f t="shared" ca="1" si="124"/>
        <v>)</v>
      </c>
      <c r="AP164" s="5" t="str">
        <f t="shared" si="135"/>
        <v>×x</v>
      </c>
      <c r="AQ164" t="str">
        <f t="shared" si="136"/>
        <v/>
      </c>
      <c r="AR164" t="str">
        <f t="shared" si="137"/>
        <v/>
      </c>
      <c r="AS164" t="str">
        <f t="shared" si="138"/>
        <v/>
      </c>
      <c r="AT164" s="1">
        <f t="shared" ca="1" si="139"/>
        <v>8</v>
      </c>
      <c r="AU164" s="1">
        <f t="shared" ca="1" si="125"/>
        <v>8</v>
      </c>
      <c r="AV164" s="1"/>
      <c r="AW164" s="8">
        <f t="shared" ca="1" si="140"/>
        <v>8</v>
      </c>
      <c r="AX164" s="8">
        <f t="shared" ca="1" si="141"/>
        <v>0</v>
      </c>
      <c r="AY164" t="str">
        <f t="shared" ca="1" si="126"/>
        <v>(x+8)×x</v>
      </c>
      <c r="BA164" t="str">
        <f t="shared" ca="1" si="127"/>
        <v>+</v>
      </c>
      <c r="BB164" s="7">
        <f t="shared" ca="1" si="128"/>
        <v>8</v>
      </c>
      <c r="BC164" s="6" t="str">
        <f t="shared" ca="1" si="129"/>
        <v>x</v>
      </c>
      <c r="BD164" t="str">
        <f t="shared" ca="1" si="130"/>
        <v/>
      </c>
      <c r="BE164" s="8" t="str">
        <f t="shared" ca="1" si="131"/>
        <v/>
      </c>
      <c r="BF164" t="s">
        <v>13</v>
      </c>
      <c r="BG164" t="s">
        <v>345</v>
      </c>
      <c r="BH164">
        <f t="shared" ca="1" si="132"/>
        <v>6700</v>
      </c>
    </row>
    <row r="165" spans="2:60" x14ac:dyDescent="0.55000000000000004">
      <c r="B165" s="27">
        <v>13</v>
      </c>
      <c r="C165" s="1" t="s">
        <v>5</v>
      </c>
      <c r="D165" s="51" t="s">
        <v>60</v>
      </c>
      <c r="E165" s="50" t="str">
        <f t="shared" ca="1" si="112"/>
        <v>m6700</v>
      </c>
      <c r="F165" s="50" t="str">
        <f t="shared" ca="1" si="113"/>
        <v>\\(\\quad x^2+4x= \\)</v>
      </c>
      <c r="G165" s="50" t="str">
        <f t="shared" ca="1" si="113"/>
        <v>\\(\\quad (x+4)×x \\)</v>
      </c>
      <c r="H165" s="50" t="s">
        <v>62</v>
      </c>
      <c r="I165" s="89" t="str">
        <f t="shared" ca="1" si="114"/>
        <v>INSERT INTO math(tangen,question,answer,editor,date,count) VALUES('m6700','\\(\\quad x^2+4x= \\)','\\(\\quad (x+4)×x \\)','harazono',NOW(),0);</v>
      </c>
      <c r="J165" s="1"/>
      <c r="K165" s="5" t="s">
        <v>251</v>
      </c>
      <c r="L165" t="str">
        <f t="shared" ca="1" si="115"/>
        <v>+4x</v>
      </c>
      <c r="M165" s="4" t="s">
        <v>13</v>
      </c>
      <c r="N165" t="str">
        <f t="shared" ca="1" si="116"/>
        <v>(x+4)×x</v>
      </c>
      <c r="Q165" s="78" t="s">
        <v>229</v>
      </c>
      <c r="R165" t="str">
        <f t="shared" ca="1" si="133"/>
        <v>x^2+4x=</v>
      </c>
      <c r="S165" t="s">
        <v>230</v>
      </c>
      <c r="T165" s="78" t="s">
        <v>229</v>
      </c>
      <c r="U165" t="str">
        <f t="shared" ca="1" si="134"/>
        <v>(x+4)×x</v>
      </c>
      <c r="V165" t="s">
        <v>230</v>
      </c>
      <c r="W165" t="str">
        <f t="shared" ca="1" si="119"/>
        <v>\\(\\quad x^2+4x= \\)</v>
      </c>
      <c r="X165" t="str">
        <f t="shared" ca="1" si="120"/>
        <v>\\(\\quad (x+4)×x \\)</v>
      </c>
      <c r="AL165" s="20" t="str">
        <f t="shared" ca="1" si="121"/>
        <v>(x</v>
      </c>
      <c r="AM165" t="str">
        <f t="shared" ca="1" si="122"/>
        <v>+</v>
      </c>
      <c r="AN165">
        <f t="shared" ca="1" si="123"/>
        <v>4</v>
      </c>
      <c r="AO165" s="20" t="str">
        <f t="shared" ca="1" si="124"/>
        <v>)</v>
      </c>
      <c r="AP165" s="5" t="str">
        <f t="shared" si="135"/>
        <v>×x</v>
      </c>
      <c r="AQ165" t="str">
        <f t="shared" si="136"/>
        <v/>
      </c>
      <c r="AR165" t="str">
        <f t="shared" si="137"/>
        <v/>
      </c>
      <c r="AS165" t="str">
        <f t="shared" si="138"/>
        <v/>
      </c>
      <c r="AT165" s="1">
        <f t="shared" ca="1" si="139"/>
        <v>4</v>
      </c>
      <c r="AU165" s="1">
        <f t="shared" ca="1" si="125"/>
        <v>4</v>
      </c>
      <c r="AV165" s="1"/>
      <c r="AW165" s="8">
        <f t="shared" ca="1" si="140"/>
        <v>4</v>
      </c>
      <c r="AX165" s="8">
        <f t="shared" ca="1" si="141"/>
        <v>0</v>
      </c>
      <c r="AY165" t="str">
        <f t="shared" ca="1" si="126"/>
        <v>(x+4)×x</v>
      </c>
      <c r="BA165" t="str">
        <f t="shared" ca="1" si="127"/>
        <v>+</v>
      </c>
      <c r="BB165" s="7">
        <f t="shared" ca="1" si="128"/>
        <v>4</v>
      </c>
      <c r="BC165" s="6" t="str">
        <f t="shared" ca="1" si="129"/>
        <v>x</v>
      </c>
      <c r="BD165" t="str">
        <f t="shared" ca="1" si="130"/>
        <v/>
      </c>
      <c r="BE165" s="8" t="str">
        <f t="shared" ca="1" si="131"/>
        <v/>
      </c>
      <c r="BF165" t="s">
        <v>13</v>
      </c>
      <c r="BG165" t="s">
        <v>345</v>
      </c>
      <c r="BH165">
        <f t="shared" ca="1" si="132"/>
        <v>6700</v>
      </c>
    </row>
    <row r="166" spans="2:60" x14ac:dyDescent="0.55000000000000004">
      <c r="B166" s="27">
        <v>14</v>
      </c>
      <c r="C166" s="1" t="s">
        <v>5</v>
      </c>
      <c r="D166" s="51" t="s">
        <v>60</v>
      </c>
      <c r="E166" s="50" t="str">
        <f t="shared" ca="1" si="112"/>
        <v>m6700</v>
      </c>
      <c r="F166" s="50" t="str">
        <f t="shared" ca="1" si="113"/>
        <v>\\(\\quad x^2-3x= \\)</v>
      </c>
      <c r="G166" s="50" t="str">
        <f t="shared" ca="1" si="113"/>
        <v>\\(\\quad (x-3)×x \\)</v>
      </c>
      <c r="H166" s="50" t="s">
        <v>62</v>
      </c>
      <c r="I166" s="89" t="str">
        <f t="shared" ca="1" si="114"/>
        <v>INSERT INTO math(tangen,question,answer,editor,date,count) VALUES('m6700','\\(\\quad x^2-3x= \\)','\\(\\quad (x-3)×x \\)','harazono',NOW(),0);</v>
      </c>
      <c r="J166" s="1"/>
      <c r="K166" s="5" t="s">
        <v>251</v>
      </c>
      <c r="L166" t="str">
        <f t="shared" ca="1" si="115"/>
        <v>-3x</v>
      </c>
      <c r="M166" s="4" t="s">
        <v>13</v>
      </c>
      <c r="N166" t="str">
        <f t="shared" ca="1" si="116"/>
        <v>(x-3)×x</v>
      </c>
      <c r="Q166" s="78" t="s">
        <v>229</v>
      </c>
      <c r="R166" t="str">
        <f t="shared" ca="1" si="133"/>
        <v>x^2-3x=</v>
      </c>
      <c r="S166" t="s">
        <v>230</v>
      </c>
      <c r="T166" s="78" t="s">
        <v>229</v>
      </c>
      <c r="U166" t="str">
        <f t="shared" ca="1" si="134"/>
        <v>(x-3)×x</v>
      </c>
      <c r="V166" t="s">
        <v>230</v>
      </c>
      <c r="W166" t="str">
        <f t="shared" ca="1" si="119"/>
        <v>\\(\\quad x^2-3x= \\)</v>
      </c>
      <c r="X166" t="str">
        <f t="shared" ca="1" si="120"/>
        <v>\\(\\quad (x-3)×x \\)</v>
      </c>
      <c r="AL166" s="20" t="str">
        <f t="shared" ca="1" si="121"/>
        <v>(x</v>
      </c>
      <c r="AM166" t="str">
        <f t="shared" ca="1" si="122"/>
        <v>-</v>
      </c>
      <c r="AN166">
        <f t="shared" ca="1" si="123"/>
        <v>3</v>
      </c>
      <c r="AO166" s="20" t="str">
        <f t="shared" ca="1" si="124"/>
        <v>)</v>
      </c>
      <c r="AP166" s="5" t="str">
        <f t="shared" si="135"/>
        <v>×x</v>
      </c>
      <c r="AQ166" t="str">
        <f t="shared" si="136"/>
        <v/>
      </c>
      <c r="AR166" t="str">
        <f t="shared" si="137"/>
        <v/>
      </c>
      <c r="AS166" t="str">
        <f t="shared" si="138"/>
        <v/>
      </c>
      <c r="AT166" s="1">
        <f t="shared" ca="1" si="139"/>
        <v>-3</v>
      </c>
      <c r="AU166" s="1">
        <f t="shared" ca="1" si="125"/>
        <v>-3</v>
      </c>
      <c r="AV166" s="1"/>
      <c r="AW166" s="8">
        <f t="shared" ca="1" si="140"/>
        <v>-3</v>
      </c>
      <c r="AX166" s="8">
        <f t="shared" ca="1" si="141"/>
        <v>0</v>
      </c>
      <c r="AY166" t="str">
        <f t="shared" ca="1" si="126"/>
        <v>(x-3)×x</v>
      </c>
      <c r="BA166" t="str">
        <f t="shared" ca="1" si="127"/>
        <v>-</v>
      </c>
      <c r="BB166" s="7">
        <f t="shared" ca="1" si="128"/>
        <v>3</v>
      </c>
      <c r="BC166" s="6" t="str">
        <f t="shared" ca="1" si="129"/>
        <v>x</v>
      </c>
      <c r="BD166" t="str">
        <f t="shared" ca="1" si="130"/>
        <v/>
      </c>
      <c r="BE166" s="8" t="str">
        <f t="shared" ca="1" si="131"/>
        <v/>
      </c>
      <c r="BF166" t="s">
        <v>13</v>
      </c>
      <c r="BG166" t="s">
        <v>345</v>
      </c>
      <c r="BH166">
        <f t="shared" ca="1" si="132"/>
        <v>6700</v>
      </c>
    </row>
    <row r="167" spans="2:60" x14ac:dyDescent="0.55000000000000004">
      <c r="B167" s="27">
        <v>15</v>
      </c>
      <c r="C167" s="1" t="s">
        <v>5</v>
      </c>
      <c r="D167" s="51" t="s">
        <v>60</v>
      </c>
      <c r="E167" s="50" t="str">
        <f t="shared" ca="1" si="112"/>
        <v>m6700</v>
      </c>
      <c r="F167" s="50" t="str">
        <f t="shared" ca="1" si="113"/>
        <v>\\(\\quad x^2-4x= \\)</v>
      </c>
      <c r="G167" s="50" t="str">
        <f t="shared" ca="1" si="113"/>
        <v>\\(\\quad (x-4)×x \\)</v>
      </c>
      <c r="H167" s="50" t="s">
        <v>62</v>
      </c>
      <c r="I167" s="89" t="str">
        <f t="shared" ca="1" si="114"/>
        <v>INSERT INTO math(tangen,question,answer,editor,date,count) VALUES('m6700','\\(\\quad x^2-4x= \\)','\\(\\quad (x-4)×x \\)','harazono',NOW(),0);</v>
      </c>
      <c r="J167" s="1"/>
      <c r="K167" s="5" t="s">
        <v>251</v>
      </c>
      <c r="L167" t="str">
        <f t="shared" ca="1" si="115"/>
        <v>-4x</v>
      </c>
      <c r="M167" s="4" t="s">
        <v>13</v>
      </c>
      <c r="N167" t="str">
        <f t="shared" ca="1" si="116"/>
        <v>(x-4)×x</v>
      </c>
      <c r="Q167" s="78" t="s">
        <v>229</v>
      </c>
      <c r="R167" t="str">
        <f t="shared" ca="1" si="133"/>
        <v>x^2-4x=</v>
      </c>
      <c r="S167" t="s">
        <v>230</v>
      </c>
      <c r="T167" s="78" t="s">
        <v>229</v>
      </c>
      <c r="U167" t="str">
        <f t="shared" ca="1" si="134"/>
        <v>(x-4)×x</v>
      </c>
      <c r="V167" t="s">
        <v>230</v>
      </c>
      <c r="W167" t="str">
        <f t="shared" ca="1" si="119"/>
        <v>\\(\\quad x^2-4x= \\)</v>
      </c>
      <c r="X167" t="str">
        <f t="shared" ca="1" si="120"/>
        <v>\\(\\quad (x-4)×x \\)</v>
      </c>
      <c r="AL167" s="20" t="str">
        <f t="shared" ca="1" si="121"/>
        <v>(x</v>
      </c>
      <c r="AM167" t="str">
        <f t="shared" ca="1" si="122"/>
        <v>-</v>
      </c>
      <c r="AN167">
        <f t="shared" ca="1" si="123"/>
        <v>4</v>
      </c>
      <c r="AO167" s="20" t="str">
        <f t="shared" ca="1" si="124"/>
        <v>)</v>
      </c>
      <c r="AP167" s="5" t="str">
        <f t="shared" si="135"/>
        <v>×x</v>
      </c>
      <c r="AQ167" t="str">
        <f t="shared" si="136"/>
        <v/>
      </c>
      <c r="AR167" t="str">
        <f t="shared" si="137"/>
        <v/>
      </c>
      <c r="AS167" t="str">
        <f t="shared" si="138"/>
        <v/>
      </c>
      <c r="AT167" s="1">
        <f t="shared" ca="1" si="139"/>
        <v>-4</v>
      </c>
      <c r="AU167" s="1">
        <f t="shared" ca="1" si="125"/>
        <v>-4</v>
      </c>
      <c r="AV167" s="1"/>
      <c r="AW167" s="8">
        <f t="shared" ca="1" si="140"/>
        <v>-4</v>
      </c>
      <c r="AX167" s="8">
        <f t="shared" ca="1" si="141"/>
        <v>0</v>
      </c>
      <c r="AY167" t="str">
        <f t="shared" ca="1" si="126"/>
        <v>(x-4)×x</v>
      </c>
      <c r="BA167" t="str">
        <f t="shared" ca="1" si="127"/>
        <v>-</v>
      </c>
      <c r="BB167" s="7">
        <f t="shared" ca="1" si="128"/>
        <v>4</v>
      </c>
      <c r="BC167" s="6" t="str">
        <f t="shared" ca="1" si="129"/>
        <v>x</v>
      </c>
      <c r="BD167" t="str">
        <f t="shared" ca="1" si="130"/>
        <v/>
      </c>
      <c r="BE167" s="8" t="str">
        <f t="shared" ca="1" si="131"/>
        <v/>
      </c>
      <c r="BF167" t="s">
        <v>13</v>
      </c>
      <c r="BG167" t="s">
        <v>345</v>
      </c>
      <c r="BH167">
        <f t="shared" ca="1" si="132"/>
        <v>6700</v>
      </c>
    </row>
    <row r="168" spans="2:60" x14ac:dyDescent="0.55000000000000004">
      <c r="B168" s="27">
        <v>16</v>
      </c>
      <c r="C168" s="1" t="s">
        <v>5</v>
      </c>
      <c r="D168" s="51" t="s">
        <v>60</v>
      </c>
      <c r="E168" s="50" t="str">
        <f t="shared" ca="1" si="112"/>
        <v>m6700</v>
      </c>
      <c r="F168" s="50" t="str">
        <f t="shared" ca="1" si="113"/>
        <v>\\(\\quad x^2+7x= \\)</v>
      </c>
      <c r="G168" s="50" t="str">
        <f t="shared" ca="1" si="113"/>
        <v>\\(\\quad (x+7)×x \\)</v>
      </c>
      <c r="H168" s="50" t="s">
        <v>62</v>
      </c>
      <c r="I168" s="89" t="str">
        <f t="shared" ca="1" si="114"/>
        <v>INSERT INTO math(tangen,question,answer,editor,date,count) VALUES('m6700','\\(\\quad x^2+7x= \\)','\\(\\quad (x+7)×x \\)','harazono',NOW(),0);</v>
      </c>
      <c r="J168" s="1"/>
      <c r="K168" s="5" t="s">
        <v>251</v>
      </c>
      <c r="L168" t="str">
        <f t="shared" ca="1" si="115"/>
        <v>+7x</v>
      </c>
      <c r="M168" s="4" t="s">
        <v>13</v>
      </c>
      <c r="N168" t="str">
        <f t="shared" ca="1" si="116"/>
        <v>(x+7)×x</v>
      </c>
      <c r="Q168" s="78" t="s">
        <v>229</v>
      </c>
      <c r="R168" t="str">
        <f t="shared" ca="1" si="133"/>
        <v>x^2+7x=</v>
      </c>
      <c r="S168" t="s">
        <v>230</v>
      </c>
      <c r="T168" s="78" t="s">
        <v>229</v>
      </c>
      <c r="U168" t="str">
        <f t="shared" ca="1" si="134"/>
        <v>(x+7)×x</v>
      </c>
      <c r="V168" t="s">
        <v>230</v>
      </c>
      <c r="W168" t="str">
        <f t="shared" ca="1" si="119"/>
        <v>\\(\\quad x^2+7x= \\)</v>
      </c>
      <c r="X168" t="str">
        <f t="shared" ca="1" si="120"/>
        <v>\\(\\quad (x+7)×x \\)</v>
      </c>
      <c r="AL168" s="20" t="str">
        <f t="shared" ca="1" si="121"/>
        <v>(x</v>
      </c>
      <c r="AM168" t="str">
        <f t="shared" ca="1" si="122"/>
        <v>+</v>
      </c>
      <c r="AN168">
        <f t="shared" ca="1" si="123"/>
        <v>7</v>
      </c>
      <c r="AO168" s="20" t="str">
        <f t="shared" ca="1" si="124"/>
        <v>)</v>
      </c>
      <c r="AP168" s="5" t="str">
        <f t="shared" si="135"/>
        <v>×x</v>
      </c>
      <c r="AQ168" t="str">
        <f t="shared" si="136"/>
        <v/>
      </c>
      <c r="AR168" t="str">
        <f t="shared" si="137"/>
        <v/>
      </c>
      <c r="AS168" t="str">
        <f t="shared" si="138"/>
        <v/>
      </c>
      <c r="AT168" s="1">
        <f t="shared" ca="1" si="139"/>
        <v>7</v>
      </c>
      <c r="AU168" s="1">
        <f t="shared" ca="1" si="125"/>
        <v>7</v>
      </c>
      <c r="AV168" s="1"/>
      <c r="AW168" s="8">
        <f t="shared" ca="1" si="140"/>
        <v>7</v>
      </c>
      <c r="AX168" s="8">
        <f t="shared" ca="1" si="141"/>
        <v>0</v>
      </c>
      <c r="AY168" t="str">
        <f t="shared" ca="1" si="126"/>
        <v>(x+7)×x</v>
      </c>
      <c r="BA168" t="str">
        <f t="shared" ca="1" si="127"/>
        <v>+</v>
      </c>
      <c r="BB168" s="7">
        <f t="shared" ca="1" si="128"/>
        <v>7</v>
      </c>
      <c r="BC168" s="6" t="str">
        <f t="shared" ca="1" si="129"/>
        <v>x</v>
      </c>
      <c r="BD168" t="str">
        <f t="shared" ca="1" si="130"/>
        <v/>
      </c>
      <c r="BE168" s="8" t="str">
        <f t="shared" ca="1" si="131"/>
        <v/>
      </c>
      <c r="BF168" t="s">
        <v>13</v>
      </c>
      <c r="BG168" t="s">
        <v>345</v>
      </c>
      <c r="BH168">
        <f t="shared" ca="1" si="132"/>
        <v>6700</v>
      </c>
    </row>
    <row r="169" spans="2:60" x14ac:dyDescent="0.55000000000000004">
      <c r="B169" s="27">
        <v>17</v>
      </c>
      <c r="C169" s="1" t="s">
        <v>5</v>
      </c>
      <c r="D169" s="51" t="s">
        <v>60</v>
      </c>
      <c r="E169" s="50" t="str">
        <f t="shared" ca="1" si="112"/>
        <v>m6700</v>
      </c>
      <c r="F169" s="50" t="str">
        <f t="shared" ref="F169:G184" ca="1" si="142">W169</f>
        <v>\\(\\quad x^2+6x= \\)</v>
      </c>
      <c r="G169" s="50" t="str">
        <f t="shared" ca="1" si="142"/>
        <v>\\(\\quad (x+6)×x \\)</v>
      </c>
      <c r="H169" s="50" t="s">
        <v>62</v>
      </c>
      <c r="I169" s="89" t="str">
        <f t="shared" ca="1" si="114"/>
        <v>INSERT INTO math(tangen,question,answer,editor,date,count) VALUES('m6700','\\(\\quad x^2+6x= \\)','\\(\\quad (x+6)×x \\)','harazono',NOW(),0);</v>
      </c>
      <c r="J169" s="1"/>
      <c r="K169" s="5" t="s">
        <v>251</v>
      </c>
      <c r="L169" t="str">
        <f t="shared" ca="1" si="115"/>
        <v>+6x</v>
      </c>
      <c r="M169" s="4" t="s">
        <v>13</v>
      </c>
      <c r="N169" t="str">
        <f t="shared" ca="1" si="116"/>
        <v>(x+6)×x</v>
      </c>
      <c r="Q169" s="78" t="s">
        <v>229</v>
      </c>
      <c r="R169" t="str">
        <f t="shared" ca="1" si="133"/>
        <v>x^2+6x=</v>
      </c>
      <c r="S169" t="s">
        <v>230</v>
      </c>
      <c r="T169" s="78" t="s">
        <v>229</v>
      </c>
      <c r="U169" t="str">
        <f t="shared" ca="1" si="134"/>
        <v>(x+6)×x</v>
      </c>
      <c r="V169" t="s">
        <v>230</v>
      </c>
      <c r="W169" t="str">
        <f t="shared" ca="1" si="119"/>
        <v>\\(\\quad x^2+6x= \\)</v>
      </c>
      <c r="X169" t="str">
        <f t="shared" ca="1" si="120"/>
        <v>\\(\\quad (x+6)×x \\)</v>
      </c>
      <c r="AL169" s="20" t="str">
        <f t="shared" ca="1" si="121"/>
        <v>(x</v>
      </c>
      <c r="AM169" t="str">
        <f t="shared" ca="1" si="122"/>
        <v>+</v>
      </c>
      <c r="AN169">
        <f t="shared" ca="1" si="123"/>
        <v>6</v>
      </c>
      <c r="AO169" s="20" t="str">
        <f t="shared" ca="1" si="124"/>
        <v>)</v>
      </c>
      <c r="AP169" s="5" t="str">
        <f>IF(AV169=0,"×x",IF(AT169=AV169,"","(x"))</f>
        <v>×x</v>
      </c>
      <c r="AQ169" t="str">
        <f>IF(AV169=0,"",IF(AT169=AV169,"",IF(AV169&lt;=0,"-","+")))</f>
        <v/>
      </c>
      <c r="AR169" t="str">
        <f>IF(AV169=0,"",IF(AT169=AV169,"",(ABS(AV169))))</f>
        <v/>
      </c>
      <c r="AS169" t="str">
        <f>IF(AV169=0,"",IF(AT169=AV169,"",")"))</f>
        <v/>
      </c>
      <c r="AT169" s="1">
        <f t="shared" ca="1" si="139"/>
        <v>6</v>
      </c>
      <c r="AU169" s="1">
        <f t="shared" ca="1" si="125"/>
        <v>6</v>
      </c>
      <c r="AV169" s="1"/>
      <c r="AW169" s="8">
        <f ca="1">AT169+AV169</f>
        <v>6</v>
      </c>
      <c r="AX169" s="8">
        <f ca="1">AT169*AV169</f>
        <v>0</v>
      </c>
      <c r="AY169" t="str">
        <f t="shared" ca="1" si="126"/>
        <v>(x+6)×x</v>
      </c>
      <c r="BA169" t="str">
        <f t="shared" ca="1" si="127"/>
        <v>+</v>
      </c>
      <c r="BB169" s="7">
        <f t="shared" ca="1" si="128"/>
        <v>6</v>
      </c>
      <c r="BC169" s="6" t="str">
        <f t="shared" ca="1" si="129"/>
        <v>x</v>
      </c>
      <c r="BD169" t="str">
        <f t="shared" ca="1" si="130"/>
        <v/>
      </c>
      <c r="BE169" s="8" t="str">
        <f t="shared" ca="1" si="131"/>
        <v/>
      </c>
      <c r="BF169" t="s">
        <v>13</v>
      </c>
      <c r="BG169" t="s">
        <v>345</v>
      </c>
      <c r="BH169">
        <f t="shared" ca="1" si="132"/>
        <v>6700</v>
      </c>
    </row>
    <row r="170" spans="2:60" x14ac:dyDescent="0.55000000000000004">
      <c r="B170" s="27">
        <v>18</v>
      </c>
      <c r="C170" s="1" t="s">
        <v>5</v>
      </c>
      <c r="D170" s="51" t="s">
        <v>60</v>
      </c>
      <c r="E170" s="50" t="str">
        <f t="shared" ca="1" si="112"/>
        <v>m6700</v>
      </c>
      <c r="F170" s="50" t="str">
        <f t="shared" ca="1" si="142"/>
        <v>\\(\\quad x^2+8x= \\)</v>
      </c>
      <c r="G170" s="50" t="str">
        <f t="shared" ca="1" si="142"/>
        <v>\\(\\quad (x+8)×x \\)</v>
      </c>
      <c r="H170" s="50" t="s">
        <v>62</v>
      </c>
      <c r="I170" s="89" t="str">
        <f t="shared" ca="1" si="114"/>
        <v>INSERT INTO math(tangen,question,answer,editor,date,count) VALUES('m6700','\\(\\quad x^2+8x= \\)','\\(\\quad (x+8)×x \\)','harazono',NOW(),0);</v>
      </c>
      <c r="J170" s="1"/>
      <c r="K170" s="5" t="s">
        <v>251</v>
      </c>
      <c r="L170" t="str">
        <f t="shared" ca="1" si="115"/>
        <v>+8x</v>
      </c>
      <c r="M170" s="4" t="s">
        <v>13</v>
      </c>
      <c r="N170" t="str">
        <f t="shared" ca="1" si="116"/>
        <v>(x+8)×x</v>
      </c>
      <c r="Q170" s="78" t="s">
        <v>229</v>
      </c>
      <c r="R170" t="str">
        <f t="shared" ca="1" si="133"/>
        <v>x^2+8x=</v>
      </c>
      <c r="S170" t="s">
        <v>230</v>
      </c>
      <c r="T170" s="78" t="s">
        <v>229</v>
      </c>
      <c r="U170" t="str">
        <f t="shared" ca="1" si="134"/>
        <v>(x+8)×x</v>
      </c>
      <c r="V170" t="s">
        <v>230</v>
      </c>
      <c r="W170" t="str">
        <f t="shared" ca="1" si="119"/>
        <v>\\(\\quad x^2+8x= \\)</v>
      </c>
      <c r="X170" t="str">
        <f t="shared" ca="1" si="120"/>
        <v>\\(\\quad (x+8)×x \\)</v>
      </c>
      <c r="AL170" s="20" t="str">
        <f t="shared" ca="1" si="121"/>
        <v>(x</v>
      </c>
      <c r="AM170" t="str">
        <f t="shared" ca="1" si="122"/>
        <v>+</v>
      </c>
      <c r="AN170">
        <f t="shared" ca="1" si="123"/>
        <v>8</v>
      </c>
      <c r="AO170" s="20" t="str">
        <f t="shared" ca="1" si="124"/>
        <v>)</v>
      </c>
      <c r="AP170" s="5" t="str">
        <f t="shared" ref="AP170:AP202" si="143">IF(AV170=0,"×x",IF(AT170=AV170,"","(x"))</f>
        <v>×x</v>
      </c>
      <c r="AQ170" t="str">
        <f t="shared" ref="AQ170:AQ202" si="144">IF(AV170=0,"",IF(AT170=AV170,"",IF(AV170&lt;=0,"-","+")))</f>
        <v/>
      </c>
      <c r="AR170" t="str">
        <f t="shared" ref="AR170:AR202" si="145">IF(AV170=0,"",IF(AT170=AV170,"",(ABS(AV170))))</f>
        <v/>
      </c>
      <c r="AS170" t="str">
        <f t="shared" ref="AS170:AS202" si="146">IF(AV170=0,"",IF(AT170=AV170,"",")"))</f>
        <v/>
      </c>
      <c r="AT170" s="1">
        <f t="shared" ca="1" si="139"/>
        <v>8</v>
      </c>
      <c r="AU170" s="1">
        <f t="shared" ref="AU170:AU202" ca="1" si="147">RANDBETWEEN(-10,10)</f>
        <v>8</v>
      </c>
      <c r="AV170" s="1"/>
      <c r="AW170" s="8">
        <f t="shared" ref="AW170:AW202" ca="1" si="148">AT170+AV170</f>
        <v>8</v>
      </c>
      <c r="AX170" s="8">
        <f t="shared" ref="AX170:AX202" ca="1" si="149">AT170*AV170</f>
        <v>0</v>
      </c>
      <c r="AY170" t="str">
        <f t="shared" ca="1" si="126"/>
        <v>(x+8)×x</v>
      </c>
      <c r="BA170" t="str">
        <f t="shared" ca="1" si="127"/>
        <v>+</v>
      </c>
      <c r="BB170" s="7">
        <f t="shared" ca="1" si="128"/>
        <v>8</v>
      </c>
      <c r="BC170" s="6" t="str">
        <f t="shared" ca="1" si="129"/>
        <v>x</v>
      </c>
      <c r="BD170" t="str">
        <f t="shared" ca="1" si="130"/>
        <v/>
      </c>
      <c r="BE170" s="8" t="str">
        <f t="shared" ca="1" si="131"/>
        <v/>
      </c>
      <c r="BF170" t="s">
        <v>13</v>
      </c>
      <c r="BG170" t="s">
        <v>345</v>
      </c>
      <c r="BH170">
        <f t="shared" ca="1" si="132"/>
        <v>6700</v>
      </c>
    </row>
    <row r="171" spans="2:60" x14ac:dyDescent="0.55000000000000004">
      <c r="B171" s="27">
        <v>19</v>
      </c>
      <c r="C171" s="1" t="s">
        <v>5</v>
      </c>
      <c r="D171" s="51" t="s">
        <v>60</v>
      </c>
      <c r="E171" s="50" t="str">
        <f t="shared" ca="1" si="112"/>
        <v>m6700</v>
      </c>
      <c r="F171" s="50" t="str">
        <f t="shared" ca="1" si="142"/>
        <v>\\(\\quad x^2+7x= \\)</v>
      </c>
      <c r="G171" s="50" t="str">
        <f t="shared" ca="1" si="142"/>
        <v>\\(\\quad (x+7)×x \\)</v>
      </c>
      <c r="H171" s="50" t="s">
        <v>62</v>
      </c>
      <c r="I171" s="89" t="str">
        <f t="shared" ca="1" si="114"/>
        <v>INSERT INTO math(tangen,question,answer,editor,date,count) VALUES('m6700','\\(\\quad x^2+7x= \\)','\\(\\quad (x+7)×x \\)','harazono',NOW(),0);</v>
      </c>
      <c r="J171" s="1"/>
      <c r="K171" s="5" t="s">
        <v>251</v>
      </c>
      <c r="L171" t="str">
        <f t="shared" ca="1" si="115"/>
        <v>+7x</v>
      </c>
      <c r="M171" s="4" t="s">
        <v>13</v>
      </c>
      <c r="N171" t="str">
        <f t="shared" ca="1" si="116"/>
        <v>(x+7)×x</v>
      </c>
      <c r="Q171" s="78" t="s">
        <v>229</v>
      </c>
      <c r="R171" t="str">
        <f t="shared" ca="1" si="133"/>
        <v>x^2+7x=</v>
      </c>
      <c r="S171" t="s">
        <v>230</v>
      </c>
      <c r="T171" s="78" t="s">
        <v>229</v>
      </c>
      <c r="U171" t="str">
        <f t="shared" ca="1" si="134"/>
        <v>(x+7)×x</v>
      </c>
      <c r="V171" t="s">
        <v>230</v>
      </c>
      <c r="W171" t="str">
        <f t="shared" ca="1" si="119"/>
        <v>\\(\\quad x^2+7x= \\)</v>
      </c>
      <c r="X171" t="str">
        <f t="shared" ca="1" si="120"/>
        <v>\\(\\quad (x+7)×x \\)</v>
      </c>
      <c r="AL171" s="20" t="str">
        <f t="shared" ca="1" si="121"/>
        <v>(x</v>
      </c>
      <c r="AM171" t="str">
        <f t="shared" ca="1" si="122"/>
        <v>+</v>
      </c>
      <c r="AN171">
        <f t="shared" ca="1" si="123"/>
        <v>7</v>
      </c>
      <c r="AO171" s="20" t="str">
        <f t="shared" ca="1" si="124"/>
        <v>)</v>
      </c>
      <c r="AP171" s="5" t="str">
        <f t="shared" si="143"/>
        <v>×x</v>
      </c>
      <c r="AQ171" t="str">
        <f t="shared" si="144"/>
        <v/>
      </c>
      <c r="AR171" t="str">
        <f t="shared" si="145"/>
        <v/>
      </c>
      <c r="AS171" t="str">
        <f t="shared" si="146"/>
        <v/>
      </c>
      <c r="AT171" s="1">
        <f t="shared" ca="1" si="139"/>
        <v>7</v>
      </c>
      <c r="AU171" s="1">
        <f t="shared" ca="1" si="147"/>
        <v>7</v>
      </c>
      <c r="AV171" s="1"/>
      <c r="AW171" s="8">
        <f t="shared" ca="1" si="148"/>
        <v>7</v>
      </c>
      <c r="AX171" s="8">
        <f t="shared" ca="1" si="149"/>
        <v>0</v>
      </c>
      <c r="AY171" t="str">
        <f t="shared" ca="1" si="126"/>
        <v>(x+7)×x</v>
      </c>
      <c r="BA171" t="str">
        <f t="shared" ca="1" si="127"/>
        <v>+</v>
      </c>
      <c r="BB171" s="7">
        <f t="shared" ca="1" si="128"/>
        <v>7</v>
      </c>
      <c r="BC171" s="6" t="str">
        <f t="shared" ca="1" si="129"/>
        <v>x</v>
      </c>
      <c r="BD171" t="str">
        <f t="shared" ca="1" si="130"/>
        <v/>
      </c>
      <c r="BE171" s="8" t="str">
        <f t="shared" ca="1" si="131"/>
        <v/>
      </c>
      <c r="BF171" t="s">
        <v>13</v>
      </c>
      <c r="BG171" t="s">
        <v>345</v>
      </c>
      <c r="BH171">
        <f t="shared" ca="1" si="132"/>
        <v>6700</v>
      </c>
    </row>
    <row r="172" spans="2:60" x14ac:dyDescent="0.55000000000000004">
      <c r="B172" s="27">
        <v>20</v>
      </c>
      <c r="C172" s="1" t="s">
        <v>5</v>
      </c>
      <c r="D172" s="51" t="s">
        <v>60</v>
      </c>
      <c r="E172" s="50" t="str">
        <f t="shared" ca="1" si="112"/>
        <v>m6700</v>
      </c>
      <c r="F172" s="50" t="str">
        <f t="shared" ca="1" si="142"/>
        <v>\\(\\quad x^2+x= \\)</v>
      </c>
      <c r="G172" s="50" t="str">
        <f t="shared" ca="1" si="142"/>
        <v>\\(\\quad (x+1)×x \\)</v>
      </c>
      <c r="H172" s="50" t="s">
        <v>62</v>
      </c>
      <c r="I172" s="89" t="str">
        <f t="shared" ca="1" si="114"/>
        <v>INSERT INTO math(tangen,question,answer,editor,date,count) VALUES('m6700','\\(\\quad x^2+x= \\)','\\(\\quad (x+1)×x \\)','harazono',NOW(),0);</v>
      </c>
      <c r="J172" s="1"/>
      <c r="K172" s="5" t="s">
        <v>251</v>
      </c>
      <c r="L172" t="str">
        <f t="shared" ca="1" si="115"/>
        <v>+x</v>
      </c>
      <c r="M172" s="4" t="s">
        <v>13</v>
      </c>
      <c r="N172" t="str">
        <f t="shared" ca="1" si="116"/>
        <v>(x+1)×x</v>
      </c>
      <c r="Q172" s="78" t="s">
        <v>229</v>
      </c>
      <c r="R172" t="str">
        <f t="shared" ca="1" si="133"/>
        <v>x^2+x=</v>
      </c>
      <c r="S172" t="s">
        <v>230</v>
      </c>
      <c r="T172" s="78" t="s">
        <v>229</v>
      </c>
      <c r="U172" t="str">
        <f t="shared" ca="1" si="134"/>
        <v>(x+1)×x</v>
      </c>
      <c r="V172" t="s">
        <v>230</v>
      </c>
      <c r="W172" t="str">
        <f t="shared" ca="1" si="119"/>
        <v>\\(\\quad x^2+x= \\)</v>
      </c>
      <c r="X172" t="str">
        <f t="shared" ca="1" si="120"/>
        <v>\\(\\quad (x+1)×x \\)</v>
      </c>
      <c r="AL172" s="20" t="str">
        <f t="shared" ca="1" si="121"/>
        <v>(x</v>
      </c>
      <c r="AM172" t="str">
        <f t="shared" ca="1" si="122"/>
        <v>+</v>
      </c>
      <c r="AN172">
        <f t="shared" ca="1" si="123"/>
        <v>1</v>
      </c>
      <c r="AO172" s="20" t="str">
        <f t="shared" ca="1" si="124"/>
        <v>)</v>
      </c>
      <c r="AP172" s="5" t="str">
        <f t="shared" si="143"/>
        <v>×x</v>
      </c>
      <c r="AQ172" t="str">
        <f t="shared" si="144"/>
        <v/>
      </c>
      <c r="AR172" t="str">
        <f t="shared" si="145"/>
        <v/>
      </c>
      <c r="AS172" t="str">
        <f t="shared" si="146"/>
        <v/>
      </c>
      <c r="AT172" s="1">
        <f t="shared" ca="1" si="139"/>
        <v>1</v>
      </c>
      <c r="AU172" s="1">
        <f t="shared" ca="1" si="147"/>
        <v>0</v>
      </c>
      <c r="AV172" s="1"/>
      <c r="AW172" s="8">
        <f t="shared" ca="1" si="148"/>
        <v>1</v>
      </c>
      <c r="AX172" s="8">
        <f t="shared" ca="1" si="149"/>
        <v>0</v>
      </c>
      <c r="AY172" t="str">
        <f t="shared" ca="1" si="126"/>
        <v>(x+1)×x</v>
      </c>
      <c r="BA172" t="str">
        <f t="shared" ca="1" si="127"/>
        <v>+</v>
      </c>
      <c r="BB172" s="7" t="str">
        <f t="shared" ca="1" si="128"/>
        <v/>
      </c>
      <c r="BC172" s="6" t="str">
        <f t="shared" ca="1" si="129"/>
        <v>x</v>
      </c>
      <c r="BD172" t="str">
        <f t="shared" ca="1" si="130"/>
        <v/>
      </c>
      <c r="BE172" s="8" t="str">
        <f t="shared" ca="1" si="131"/>
        <v/>
      </c>
      <c r="BF172" t="s">
        <v>13</v>
      </c>
      <c r="BG172" t="s">
        <v>345</v>
      </c>
      <c r="BH172">
        <f t="shared" ca="1" si="132"/>
        <v>6700</v>
      </c>
    </row>
    <row r="173" spans="2:60" x14ac:dyDescent="0.55000000000000004">
      <c r="B173" s="27">
        <v>21</v>
      </c>
      <c r="C173" s="1" t="s">
        <v>5</v>
      </c>
      <c r="D173" s="51" t="s">
        <v>60</v>
      </c>
      <c r="E173" s="50" t="str">
        <f t="shared" ca="1" si="112"/>
        <v>m6700</v>
      </c>
      <c r="F173" s="50" t="str">
        <f t="shared" ca="1" si="142"/>
        <v>\\(\\quad x^2-x= \\)</v>
      </c>
      <c r="G173" s="50" t="str">
        <f t="shared" ca="1" si="142"/>
        <v>\\(\\quad (x-1)×x \\)</v>
      </c>
      <c r="H173" s="50" t="s">
        <v>62</v>
      </c>
      <c r="I173" s="89" t="str">
        <f t="shared" ca="1" si="114"/>
        <v>INSERT INTO math(tangen,question,answer,editor,date,count) VALUES('m6700','\\(\\quad x^2-x= \\)','\\(\\quad (x-1)×x \\)','harazono',NOW(),0);</v>
      </c>
      <c r="J173" s="1"/>
      <c r="K173" s="5" t="s">
        <v>251</v>
      </c>
      <c r="L173" t="str">
        <f t="shared" ca="1" si="115"/>
        <v>-x</v>
      </c>
      <c r="M173" s="4" t="s">
        <v>13</v>
      </c>
      <c r="N173" t="str">
        <f t="shared" ca="1" si="116"/>
        <v>(x-1)×x</v>
      </c>
      <c r="Q173" s="78" t="s">
        <v>229</v>
      </c>
      <c r="R173" t="str">
        <f t="shared" ca="1" si="133"/>
        <v>x^2-x=</v>
      </c>
      <c r="S173" t="s">
        <v>230</v>
      </c>
      <c r="T173" s="78" t="s">
        <v>229</v>
      </c>
      <c r="U173" t="str">
        <f t="shared" ca="1" si="134"/>
        <v>(x-1)×x</v>
      </c>
      <c r="V173" t="s">
        <v>230</v>
      </c>
      <c r="W173" t="str">
        <f t="shared" ca="1" si="119"/>
        <v>\\(\\quad x^2-x= \\)</v>
      </c>
      <c r="X173" t="str">
        <f t="shared" ca="1" si="120"/>
        <v>\\(\\quad (x-1)×x \\)</v>
      </c>
      <c r="AL173" s="20" t="str">
        <f t="shared" ca="1" si="121"/>
        <v>(x</v>
      </c>
      <c r="AM173" t="str">
        <f t="shared" ca="1" si="122"/>
        <v>-</v>
      </c>
      <c r="AN173">
        <f t="shared" ca="1" si="123"/>
        <v>1</v>
      </c>
      <c r="AO173" s="20" t="str">
        <f t="shared" ca="1" si="124"/>
        <v>)</v>
      </c>
      <c r="AP173" s="5" t="str">
        <f t="shared" si="143"/>
        <v>×x</v>
      </c>
      <c r="AQ173" t="str">
        <f t="shared" si="144"/>
        <v/>
      </c>
      <c r="AR173" t="str">
        <f t="shared" si="145"/>
        <v/>
      </c>
      <c r="AS173" t="str">
        <f t="shared" si="146"/>
        <v/>
      </c>
      <c r="AT173" s="1">
        <f t="shared" ca="1" si="139"/>
        <v>-1</v>
      </c>
      <c r="AU173" s="1">
        <f t="shared" ca="1" si="147"/>
        <v>-1</v>
      </c>
      <c r="AV173" s="1"/>
      <c r="AW173" s="8">
        <f t="shared" ca="1" si="148"/>
        <v>-1</v>
      </c>
      <c r="AX173" s="8">
        <f t="shared" ca="1" si="149"/>
        <v>0</v>
      </c>
      <c r="AY173" t="str">
        <f t="shared" ca="1" si="126"/>
        <v>(x-1)×x</v>
      </c>
      <c r="BA173" t="str">
        <f t="shared" ca="1" si="127"/>
        <v>-</v>
      </c>
      <c r="BB173" s="7" t="str">
        <f t="shared" ca="1" si="128"/>
        <v/>
      </c>
      <c r="BC173" s="6" t="str">
        <f t="shared" ca="1" si="129"/>
        <v>x</v>
      </c>
      <c r="BD173" t="str">
        <f t="shared" ca="1" si="130"/>
        <v/>
      </c>
      <c r="BE173" s="8" t="str">
        <f t="shared" ca="1" si="131"/>
        <v/>
      </c>
      <c r="BF173" t="s">
        <v>13</v>
      </c>
      <c r="BG173" t="s">
        <v>345</v>
      </c>
      <c r="BH173">
        <f t="shared" ca="1" si="132"/>
        <v>6700</v>
      </c>
    </row>
    <row r="174" spans="2:60" x14ac:dyDescent="0.55000000000000004">
      <c r="B174" s="27">
        <v>22</v>
      </c>
      <c r="C174" s="1" t="s">
        <v>5</v>
      </c>
      <c r="D174" s="51" t="s">
        <v>60</v>
      </c>
      <c r="E174" s="50" t="str">
        <f t="shared" ca="1" si="112"/>
        <v>m6700</v>
      </c>
      <c r="F174" s="50" t="str">
        <f t="shared" ca="1" si="142"/>
        <v>\\(\\quad x^2-3x= \\)</v>
      </c>
      <c r="G174" s="50" t="str">
        <f t="shared" ca="1" si="142"/>
        <v>\\(\\quad (x-3)×x \\)</v>
      </c>
      <c r="H174" s="50" t="s">
        <v>62</v>
      </c>
      <c r="I174" s="89" t="str">
        <f t="shared" ca="1" si="114"/>
        <v>INSERT INTO math(tangen,question,answer,editor,date,count) VALUES('m6700','\\(\\quad x^2-3x= \\)','\\(\\quad (x-3)×x \\)','harazono',NOW(),0);</v>
      </c>
      <c r="J174" s="1"/>
      <c r="K174" s="5" t="s">
        <v>251</v>
      </c>
      <c r="L174" t="str">
        <f t="shared" ca="1" si="115"/>
        <v>-3x</v>
      </c>
      <c r="M174" s="4" t="s">
        <v>13</v>
      </c>
      <c r="N174" t="str">
        <f t="shared" ca="1" si="116"/>
        <v>(x-3)×x</v>
      </c>
      <c r="Q174" s="78" t="s">
        <v>229</v>
      </c>
      <c r="R174" t="str">
        <f t="shared" ca="1" si="133"/>
        <v>x^2-3x=</v>
      </c>
      <c r="S174" t="s">
        <v>230</v>
      </c>
      <c r="T174" s="78" t="s">
        <v>229</v>
      </c>
      <c r="U174" t="str">
        <f t="shared" ca="1" si="134"/>
        <v>(x-3)×x</v>
      </c>
      <c r="V174" t="s">
        <v>230</v>
      </c>
      <c r="W174" t="str">
        <f t="shared" ca="1" si="119"/>
        <v>\\(\\quad x^2-3x= \\)</v>
      </c>
      <c r="X174" t="str">
        <f t="shared" ca="1" si="120"/>
        <v>\\(\\quad (x-3)×x \\)</v>
      </c>
      <c r="AL174" s="20" t="str">
        <f t="shared" ca="1" si="121"/>
        <v>(x</v>
      </c>
      <c r="AM174" t="str">
        <f t="shared" ca="1" si="122"/>
        <v>-</v>
      </c>
      <c r="AN174">
        <f t="shared" ca="1" si="123"/>
        <v>3</v>
      </c>
      <c r="AO174" s="20" t="str">
        <f t="shared" ca="1" si="124"/>
        <v>)</v>
      </c>
      <c r="AP174" s="5" t="str">
        <f t="shared" si="143"/>
        <v>×x</v>
      </c>
      <c r="AQ174" t="str">
        <f t="shared" si="144"/>
        <v/>
      </c>
      <c r="AR174" t="str">
        <f t="shared" si="145"/>
        <v/>
      </c>
      <c r="AS174" t="str">
        <f t="shared" si="146"/>
        <v/>
      </c>
      <c r="AT174" s="1">
        <f t="shared" ca="1" si="139"/>
        <v>-3</v>
      </c>
      <c r="AU174" s="1">
        <f t="shared" ca="1" si="147"/>
        <v>-3</v>
      </c>
      <c r="AV174" s="1"/>
      <c r="AW174" s="8">
        <f t="shared" ca="1" si="148"/>
        <v>-3</v>
      </c>
      <c r="AX174" s="8">
        <f t="shared" ca="1" si="149"/>
        <v>0</v>
      </c>
      <c r="AY174" t="str">
        <f t="shared" ca="1" si="126"/>
        <v>(x-3)×x</v>
      </c>
      <c r="BA174" t="str">
        <f t="shared" ca="1" si="127"/>
        <v>-</v>
      </c>
      <c r="BB174" s="7">
        <f t="shared" ca="1" si="128"/>
        <v>3</v>
      </c>
      <c r="BC174" s="6" t="str">
        <f t="shared" ca="1" si="129"/>
        <v>x</v>
      </c>
      <c r="BD174" t="str">
        <f t="shared" ca="1" si="130"/>
        <v/>
      </c>
      <c r="BE174" s="8" t="str">
        <f t="shared" ca="1" si="131"/>
        <v/>
      </c>
      <c r="BF174" t="s">
        <v>13</v>
      </c>
      <c r="BG174" t="s">
        <v>345</v>
      </c>
      <c r="BH174">
        <f t="shared" ca="1" si="132"/>
        <v>6700</v>
      </c>
    </row>
    <row r="175" spans="2:60" x14ac:dyDescent="0.55000000000000004">
      <c r="B175" s="27">
        <v>23</v>
      </c>
      <c r="C175" s="1" t="s">
        <v>5</v>
      </c>
      <c r="D175" s="51" t="s">
        <v>60</v>
      </c>
      <c r="E175" s="50" t="str">
        <f t="shared" ca="1" si="112"/>
        <v>m6700</v>
      </c>
      <c r="F175" s="50" t="str">
        <f t="shared" ca="1" si="142"/>
        <v>\\(\\quad x^2-9x= \\)</v>
      </c>
      <c r="G175" s="50" t="str">
        <f t="shared" ca="1" si="142"/>
        <v>\\(\\quad (x-9)×x \\)</v>
      </c>
      <c r="H175" s="50" t="s">
        <v>62</v>
      </c>
      <c r="I175" s="89" t="str">
        <f t="shared" ca="1" si="114"/>
        <v>INSERT INTO math(tangen,question,answer,editor,date,count) VALUES('m6700','\\(\\quad x^2-9x= \\)','\\(\\quad (x-9)×x \\)','harazono',NOW(),0);</v>
      </c>
      <c r="J175" s="1"/>
      <c r="K175" s="5" t="s">
        <v>251</v>
      </c>
      <c r="L175" t="str">
        <f t="shared" ca="1" si="115"/>
        <v>-9x</v>
      </c>
      <c r="M175" s="4" t="s">
        <v>13</v>
      </c>
      <c r="N175" t="str">
        <f t="shared" ca="1" si="116"/>
        <v>(x-9)×x</v>
      </c>
      <c r="Q175" s="78" t="s">
        <v>229</v>
      </c>
      <c r="R175" t="str">
        <f t="shared" ca="1" si="133"/>
        <v>x^2-9x=</v>
      </c>
      <c r="S175" t="s">
        <v>230</v>
      </c>
      <c r="T175" s="78" t="s">
        <v>229</v>
      </c>
      <c r="U175" t="str">
        <f t="shared" ca="1" si="134"/>
        <v>(x-9)×x</v>
      </c>
      <c r="V175" t="s">
        <v>230</v>
      </c>
      <c r="W175" t="str">
        <f t="shared" ca="1" si="119"/>
        <v>\\(\\quad x^2-9x= \\)</v>
      </c>
      <c r="X175" t="str">
        <f t="shared" ca="1" si="120"/>
        <v>\\(\\quad (x-9)×x \\)</v>
      </c>
      <c r="AL175" s="20" t="str">
        <f t="shared" ca="1" si="121"/>
        <v>(x</v>
      </c>
      <c r="AM175" t="str">
        <f t="shared" ca="1" si="122"/>
        <v>-</v>
      </c>
      <c r="AN175">
        <f t="shared" ca="1" si="123"/>
        <v>9</v>
      </c>
      <c r="AO175" s="20" t="str">
        <f t="shared" ca="1" si="124"/>
        <v>)</v>
      </c>
      <c r="AP175" s="5" t="str">
        <f t="shared" si="143"/>
        <v>×x</v>
      </c>
      <c r="AQ175" t="str">
        <f t="shared" si="144"/>
        <v/>
      </c>
      <c r="AR175" t="str">
        <f t="shared" si="145"/>
        <v/>
      </c>
      <c r="AS175" t="str">
        <f t="shared" si="146"/>
        <v/>
      </c>
      <c r="AT175" s="1">
        <f t="shared" ca="1" si="139"/>
        <v>-9</v>
      </c>
      <c r="AU175" s="1">
        <f t="shared" ca="1" si="147"/>
        <v>-9</v>
      </c>
      <c r="AV175" s="1"/>
      <c r="AW175" s="8">
        <f t="shared" ca="1" si="148"/>
        <v>-9</v>
      </c>
      <c r="AX175" s="8">
        <f t="shared" ca="1" si="149"/>
        <v>0</v>
      </c>
      <c r="AY175" t="str">
        <f t="shared" ca="1" si="126"/>
        <v>(x-9)×x</v>
      </c>
      <c r="BA175" t="str">
        <f t="shared" ca="1" si="127"/>
        <v>-</v>
      </c>
      <c r="BB175" s="7">
        <f t="shared" ca="1" si="128"/>
        <v>9</v>
      </c>
      <c r="BC175" s="6" t="str">
        <f t="shared" ca="1" si="129"/>
        <v>x</v>
      </c>
      <c r="BD175" t="str">
        <f t="shared" ca="1" si="130"/>
        <v/>
      </c>
      <c r="BE175" s="8" t="str">
        <f t="shared" ca="1" si="131"/>
        <v/>
      </c>
      <c r="BF175" t="s">
        <v>13</v>
      </c>
      <c r="BG175" t="s">
        <v>345</v>
      </c>
      <c r="BH175">
        <f t="shared" ca="1" si="132"/>
        <v>6700</v>
      </c>
    </row>
    <row r="176" spans="2:60" x14ac:dyDescent="0.55000000000000004">
      <c r="B176" s="27">
        <v>24</v>
      </c>
      <c r="C176" s="1" t="s">
        <v>5</v>
      </c>
      <c r="D176" s="51" t="s">
        <v>60</v>
      </c>
      <c r="E176" s="50" t="str">
        <f t="shared" ca="1" si="112"/>
        <v>m6700</v>
      </c>
      <c r="F176" s="50" t="str">
        <f t="shared" ca="1" si="142"/>
        <v>\\(\\quad x^2-5x= \\)</v>
      </c>
      <c r="G176" s="50" t="str">
        <f t="shared" ca="1" si="142"/>
        <v>\\(\\quad (x-5)×x \\)</v>
      </c>
      <c r="H176" s="50" t="s">
        <v>62</v>
      </c>
      <c r="I176" s="89" t="str">
        <f t="shared" ca="1" si="114"/>
        <v>INSERT INTO math(tangen,question,answer,editor,date,count) VALUES('m6700','\\(\\quad x^2-5x= \\)','\\(\\quad (x-5)×x \\)','harazono',NOW(),0);</v>
      </c>
      <c r="J176" s="1"/>
      <c r="K176" s="5" t="s">
        <v>251</v>
      </c>
      <c r="L176" t="str">
        <f t="shared" ca="1" si="115"/>
        <v>-5x</v>
      </c>
      <c r="M176" s="4" t="s">
        <v>13</v>
      </c>
      <c r="N176" t="str">
        <f t="shared" ca="1" si="116"/>
        <v>(x-5)×x</v>
      </c>
      <c r="Q176" s="78" t="s">
        <v>229</v>
      </c>
      <c r="R176" t="str">
        <f t="shared" ca="1" si="133"/>
        <v>x^2-5x=</v>
      </c>
      <c r="S176" t="s">
        <v>230</v>
      </c>
      <c r="T176" s="78" t="s">
        <v>229</v>
      </c>
      <c r="U176" t="str">
        <f t="shared" ca="1" si="134"/>
        <v>(x-5)×x</v>
      </c>
      <c r="V176" t="s">
        <v>230</v>
      </c>
      <c r="W176" t="str">
        <f t="shared" ca="1" si="119"/>
        <v>\\(\\quad x^2-5x= \\)</v>
      </c>
      <c r="X176" t="str">
        <f t="shared" ca="1" si="120"/>
        <v>\\(\\quad (x-5)×x \\)</v>
      </c>
      <c r="AL176" s="20" t="str">
        <f t="shared" ca="1" si="121"/>
        <v>(x</v>
      </c>
      <c r="AM176" t="str">
        <f t="shared" ca="1" si="122"/>
        <v>-</v>
      </c>
      <c r="AN176">
        <f t="shared" ca="1" si="123"/>
        <v>5</v>
      </c>
      <c r="AO176" s="20" t="str">
        <f t="shared" ca="1" si="124"/>
        <v>)</v>
      </c>
      <c r="AP176" s="5" t="str">
        <f t="shared" si="143"/>
        <v>×x</v>
      </c>
      <c r="AQ176" t="str">
        <f t="shared" si="144"/>
        <v/>
      </c>
      <c r="AR176" t="str">
        <f t="shared" si="145"/>
        <v/>
      </c>
      <c r="AS176" t="str">
        <f t="shared" si="146"/>
        <v/>
      </c>
      <c r="AT176" s="1">
        <f t="shared" ca="1" si="139"/>
        <v>-5</v>
      </c>
      <c r="AU176" s="1">
        <f t="shared" ca="1" si="147"/>
        <v>-5</v>
      </c>
      <c r="AV176" s="1"/>
      <c r="AW176" s="8">
        <f t="shared" ca="1" si="148"/>
        <v>-5</v>
      </c>
      <c r="AX176" s="8">
        <f t="shared" ca="1" si="149"/>
        <v>0</v>
      </c>
      <c r="AY176" t="str">
        <f t="shared" ca="1" si="126"/>
        <v>(x-5)×x</v>
      </c>
      <c r="BA176" t="str">
        <f t="shared" ca="1" si="127"/>
        <v>-</v>
      </c>
      <c r="BB176" s="7">
        <f t="shared" ca="1" si="128"/>
        <v>5</v>
      </c>
      <c r="BC176" s="6" t="str">
        <f t="shared" ca="1" si="129"/>
        <v>x</v>
      </c>
      <c r="BD176" t="str">
        <f t="shared" ca="1" si="130"/>
        <v/>
      </c>
      <c r="BE176" s="8" t="str">
        <f t="shared" ca="1" si="131"/>
        <v/>
      </c>
      <c r="BF176" t="s">
        <v>13</v>
      </c>
      <c r="BG176" t="s">
        <v>345</v>
      </c>
      <c r="BH176">
        <f t="shared" ca="1" si="132"/>
        <v>6700</v>
      </c>
    </row>
    <row r="177" spans="2:60" x14ac:dyDescent="0.55000000000000004">
      <c r="B177" s="27">
        <v>25</v>
      </c>
      <c r="C177" s="1" t="s">
        <v>5</v>
      </c>
      <c r="D177" s="51" t="s">
        <v>60</v>
      </c>
      <c r="E177" s="50" t="str">
        <f t="shared" ca="1" si="112"/>
        <v>m6700</v>
      </c>
      <c r="F177" s="50" t="str">
        <f t="shared" ca="1" si="142"/>
        <v>\\(\\quad x^2-8x= \\)</v>
      </c>
      <c r="G177" s="50" t="str">
        <f t="shared" ca="1" si="142"/>
        <v>\\(\\quad (x-8)×x \\)</v>
      </c>
      <c r="H177" s="50" t="s">
        <v>62</v>
      </c>
      <c r="I177" s="89" t="str">
        <f t="shared" ca="1" si="114"/>
        <v>INSERT INTO math(tangen,question,answer,editor,date,count) VALUES('m6700','\\(\\quad x^2-8x= \\)','\\(\\quad (x-8)×x \\)','harazono',NOW(),0);</v>
      </c>
      <c r="J177" s="1"/>
      <c r="K177" s="5" t="s">
        <v>251</v>
      </c>
      <c r="L177" t="str">
        <f t="shared" ca="1" si="115"/>
        <v>-8x</v>
      </c>
      <c r="M177" s="4" t="s">
        <v>13</v>
      </c>
      <c r="N177" t="str">
        <f t="shared" ca="1" si="116"/>
        <v>(x-8)×x</v>
      </c>
      <c r="Q177" s="78" t="s">
        <v>229</v>
      </c>
      <c r="R177" t="str">
        <f t="shared" ca="1" si="133"/>
        <v>x^2-8x=</v>
      </c>
      <c r="S177" t="s">
        <v>230</v>
      </c>
      <c r="T177" s="78" t="s">
        <v>229</v>
      </c>
      <c r="U177" t="str">
        <f t="shared" ca="1" si="134"/>
        <v>(x-8)×x</v>
      </c>
      <c r="V177" t="s">
        <v>230</v>
      </c>
      <c r="W177" t="str">
        <f t="shared" ca="1" si="119"/>
        <v>\\(\\quad x^2-8x= \\)</v>
      </c>
      <c r="X177" t="str">
        <f t="shared" ca="1" si="120"/>
        <v>\\(\\quad (x-8)×x \\)</v>
      </c>
      <c r="AL177" s="20" t="str">
        <f t="shared" ca="1" si="121"/>
        <v>(x</v>
      </c>
      <c r="AM177" t="str">
        <f t="shared" ca="1" si="122"/>
        <v>-</v>
      </c>
      <c r="AN177">
        <f t="shared" ca="1" si="123"/>
        <v>8</v>
      </c>
      <c r="AO177" s="20" t="str">
        <f t="shared" ca="1" si="124"/>
        <v>)</v>
      </c>
      <c r="AP177" s="5" t="str">
        <f t="shared" si="143"/>
        <v>×x</v>
      </c>
      <c r="AQ177" t="str">
        <f t="shared" si="144"/>
        <v/>
      </c>
      <c r="AR177" t="str">
        <f t="shared" si="145"/>
        <v/>
      </c>
      <c r="AS177" t="str">
        <f t="shared" si="146"/>
        <v/>
      </c>
      <c r="AT177" s="1">
        <f t="shared" ca="1" si="139"/>
        <v>-8</v>
      </c>
      <c r="AU177" s="1">
        <f t="shared" ca="1" si="147"/>
        <v>-8</v>
      </c>
      <c r="AV177" s="1"/>
      <c r="AW177" s="8">
        <f t="shared" ca="1" si="148"/>
        <v>-8</v>
      </c>
      <c r="AX177" s="8">
        <f t="shared" ca="1" si="149"/>
        <v>0</v>
      </c>
      <c r="AY177" t="str">
        <f t="shared" ca="1" si="126"/>
        <v>(x-8)×x</v>
      </c>
      <c r="BA177" t="str">
        <f t="shared" ca="1" si="127"/>
        <v>-</v>
      </c>
      <c r="BB177" s="7">
        <f t="shared" ca="1" si="128"/>
        <v>8</v>
      </c>
      <c r="BC177" s="6" t="str">
        <f t="shared" ca="1" si="129"/>
        <v>x</v>
      </c>
      <c r="BD177" t="str">
        <f t="shared" ca="1" si="130"/>
        <v/>
      </c>
      <c r="BE177" s="8" t="str">
        <f t="shared" ca="1" si="131"/>
        <v/>
      </c>
      <c r="BF177" t="s">
        <v>13</v>
      </c>
      <c r="BG177" t="s">
        <v>345</v>
      </c>
      <c r="BH177">
        <f t="shared" ca="1" si="132"/>
        <v>6700</v>
      </c>
    </row>
    <row r="178" spans="2:60" x14ac:dyDescent="0.55000000000000004">
      <c r="B178" s="27">
        <v>1</v>
      </c>
      <c r="C178" s="1" t="s">
        <v>5</v>
      </c>
      <c r="D178" s="51" t="s">
        <v>60</v>
      </c>
      <c r="E178" s="50" t="str">
        <f t="shared" ca="1" si="112"/>
        <v>m6700</v>
      </c>
      <c r="F178" s="50" t="str">
        <f t="shared" ca="1" si="142"/>
        <v>\\(\\quad x^2-2x= \\)</v>
      </c>
      <c r="G178" s="50" t="str">
        <f t="shared" ca="1" si="142"/>
        <v>\\(\\quad x(x-2) \\)</v>
      </c>
      <c r="H178" s="50" t="s">
        <v>62</v>
      </c>
      <c r="I178" s="89" t="str">
        <f t="shared" ca="1" si="114"/>
        <v>INSERT INTO math(tangen,question,answer,editor,date,count) VALUES('m6700','\\(\\quad x^2-2x= \\)','\\(\\quad x(x-2) \\)','harazono',NOW(),0);</v>
      </c>
      <c r="J178" s="1"/>
      <c r="K178" s="5" t="s">
        <v>251</v>
      </c>
      <c r="L178" t="str">
        <f t="shared" ca="1" si="115"/>
        <v>-2x</v>
      </c>
      <c r="M178" s="4" t="s">
        <v>13</v>
      </c>
      <c r="N178" t="str">
        <f t="shared" ca="1" si="116"/>
        <v>x(x-2)</v>
      </c>
      <c r="Q178" s="78" t="s">
        <v>229</v>
      </c>
      <c r="R178" t="str">
        <f t="shared" ca="1" si="133"/>
        <v>x^2-2x=</v>
      </c>
      <c r="S178" t="s">
        <v>230</v>
      </c>
      <c r="T178" s="78" t="s">
        <v>229</v>
      </c>
      <c r="U178" t="str">
        <f t="shared" ca="1" si="134"/>
        <v>x(x-2)</v>
      </c>
      <c r="V178" t="s">
        <v>230</v>
      </c>
      <c r="W178" t="str">
        <f t="shared" ca="1" si="119"/>
        <v>\\(\\quad x^2-2x= \\)</v>
      </c>
      <c r="X178" t="str">
        <f t="shared" ca="1" si="120"/>
        <v>\\(\\quad x(x-2) \\)</v>
      </c>
      <c r="AL178" s="20" t="str">
        <f t="shared" si="121"/>
        <v/>
      </c>
      <c r="AM178" t="str">
        <f t="shared" si="122"/>
        <v/>
      </c>
      <c r="AN178" t="str">
        <f t="shared" si="123"/>
        <v/>
      </c>
      <c r="AO178" s="20" t="str">
        <f t="shared" si="124"/>
        <v>x</v>
      </c>
      <c r="AP178" s="5" t="str">
        <f t="shared" ca="1" si="143"/>
        <v>(x</v>
      </c>
      <c r="AQ178" t="str">
        <f t="shared" ca="1" si="144"/>
        <v>-</v>
      </c>
      <c r="AR178">
        <f t="shared" ca="1" si="145"/>
        <v>2</v>
      </c>
      <c r="AS178" t="str">
        <f t="shared" ca="1" si="146"/>
        <v>)</v>
      </c>
      <c r="AT178" s="1"/>
      <c r="AU178" s="1">
        <f t="shared" ca="1" si="147"/>
        <v>-2</v>
      </c>
      <c r="AV178" s="1">
        <f ca="1">IF(AU178=0,1,AU178)</f>
        <v>-2</v>
      </c>
      <c r="AW178" s="8">
        <f t="shared" ca="1" si="148"/>
        <v>-2</v>
      </c>
      <c r="AX178" s="8">
        <f t="shared" ca="1" si="149"/>
        <v>0</v>
      </c>
      <c r="AY178" t="str">
        <f t="shared" ca="1" si="126"/>
        <v>x(x-2)</v>
      </c>
      <c r="BA178" t="str">
        <f t="shared" ca="1" si="127"/>
        <v>-</v>
      </c>
      <c r="BB178" s="7">
        <f t="shared" ca="1" si="128"/>
        <v>2</v>
      </c>
      <c r="BC178" s="6" t="str">
        <f t="shared" ca="1" si="129"/>
        <v>x</v>
      </c>
      <c r="BD178" t="str">
        <f t="shared" ca="1" si="130"/>
        <v/>
      </c>
      <c r="BE178" s="8" t="str">
        <f t="shared" ca="1" si="131"/>
        <v/>
      </c>
      <c r="BF178" t="s">
        <v>13</v>
      </c>
      <c r="BG178" t="s">
        <v>345</v>
      </c>
      <c r="BH178">
        <f t="shared" ref="BH178:BH202" ca="1" si="150">IF(OR(AT178=0,AU178=0),6700,6800)</f>
        <v>6700</v>
      </c>
    </row>
    <row r="179" spans="2:60" x14ac:dyDescent="0.55000000000000004">
      <c r="B179" s="27">
        <v>2</v>
      </c>
      <c r="C179" s="1" t="s">
        <v>5</v>
      </c>
      <c r="D179" s="51" t="s">
        <v>60</v>
      </c>
      <c r="E179" s="50" t="str">
        <f t="shared" ca="1" si="112"/>
        <v>m6700</v>
      </c>
      <c r="F179" s="50" t="str">
        <f t="shared" ca="1" si="142"/>
        <v>\\(\\quad x^2-8x= \\)</v>
      </c>
      <c r="G179" s="50" t="str">
        <f t="shared" ca="1" si="142"/>
        <v>\\(\\quad x(x-8) \\)</v>
      </c>
      <c r="H179" s="50" t="s">
        <v>62</v>
      </c>
      <c r="I179" s="89" t="str">
        <f t="shared" ca="1" si="114"/>
        <v>INSERT INTO math(tangen,question,answer,editor,date,count) VALUES('m6700','\\(\\quad x^2-8x= \\)','\\(\\quad x(x-8) \\)','harazono',NOW(),0);</v>
      </c>
      <c r="J179" s="1"/>
      <c r="K179" s="5" t="s">
        <v>251</v>
      </c>
      <c r="L179" t="str">
        <f t="shared" ca="1" si="115"/>
        <v>-8x</v>
      </c>
      <c r="M179" s="4" t="s">
        <v>13</v>
      </c>
      <c r="N179" t="str">
        <f t="shared" ca="1" si="116"/>
        <v>x(x-8)</v>
      </c>
      <c r="Q179" s="78" t="s">
        <v>229</v>
      </c>
      <c r="R179" t="str">
        <f t="shared" ca="1" si="133"/>
        <v>x^2-8x=</v>
      </c>
      <c r="S179" t="s">
        <v>230</v>
      </c>
      <c r="T179" s="78" t="s">
        <v>229</v>
      </c>
      <c r="U179" t="str">
        <f t="shared" ca="1" si="134"/>
        <v>x(x-8)</v>
      </c>
      <c r="V179" t="s">
        <v>230</v>
      </c>
      <c r="W179" t="str">
        <f t="shared" ca="1" si="119"/>
        <v>\\(\\quad x^2-8x= \\)</v>
      </c>
      <c r="X179" t="str">
        <f t="shared" ca="1" si="120"/>
        <v>\\(\\quad x(x-8) \\)</v>
      </c>
      <c r="AL179" s="20" t="str">
        <f t="shared" si="121"/>
        <v/>
      </c>
      <c r="AM179" t="str">
        <f t="shared" si="122"/>
        <v/>
      </c>
      <c r="AN179" t="str">
        <f t="shared" si="123"/>
        <v/>
      </c>
      <c r="AO179" s="20" t="str">
        <f t="shared" si="124"/>
        <v>x</v>
      </c>
      <c r="AP179" s="5" t="str">
        <f t="shared" ca="1" si="143"/>
        <v>(x</v>
      </c>
      <c r="AQ179" t="str">
        <f t="shared" ca="1" si="144"/>
        <v>-</v>
      </c>
      <c r="AR179">
        <f t="shared" ca="1" si="145"/>
        <v>8</v>
      </c>
      <c r="AS179" t="str">
        <f t="shared" ca="1" si="146"/>
        <v>)</v>
      </c>
      <c r="AT179" s="1"/>
      <c r="AU179" s="1">
        <f t="shared" ca="1" si="147"/>
        <v>-8</v>
      </c>
      <c r="AV179" s="1">
        <f t="shared" ref="AV179:AV202" ca="1" si="151">IF(AU179=0,1,AU179)</f>
        <v>-8</v>
      </c>
      <c r="AW179" s="8">
        <f t="shared" ca="1" si="148"/>
        <v>-8</v>
      </c>
      <c r="AX179" s="8">
        <f t="shared" ca="1" si="149"/>
        <v>0</v>
      </c>
      <c r="AY179" t="str">
        <f t="shared" ca="1" si="126"/>
        <v>x(x-8)</v>
      </c>
      <c r="BA179" t="str">
        <f t="shared" ca="1" si="127"/>
        <v>-</v>
      </c>
      <c r="BB179" s="7">
        <f t="shared" ca="1" si="128"/>
        <v>8</v>
      </c>
      <c r="BC179" s="6" t="str">
        <f t="shared" ca="1" si="129"/>
        <v>x</v>
      </c>
      <c r="BD179" t="str">
        <f t="shared" ca="1" si="130"/>
        <v/>
      </c>
      <c r="BE179" s="8" t="str">
        <f t="shared" ca="1" si="131"/>
        <v/>
      </c>
      <c r="BF179" t="s">
        <v>13</v>
      </c>
      <c r="BG179" t="s">
        <v>345</v>
      </c>
      <c r="BH179">
        <f t="shared" ca="1" si="150"/>
        <v>6700</v>
      </c>
    </row>
    <row r="180" spans="2:60" x14ac:dyDescent="0.55000000000000004">
      <c r="B180" s="27">
        <v>3</v>
      </c>
      <c r="C180" s="1" t="s">
        <v>5</v>
      </c>
      <c r="D180" s="51" t="s">
        <v>60</v>
      </c>
      <c r="E180" s="50" t="str">
        <f t="shared" ca="1" si="112"/>
        <v>m6700</v>
      </c>
      <c r="F180" s="50" t="str">
        <f t="shared" ca="1" si="142"/>
        <v>\\(\\quad x^2-5x= \\)</v>
      </c>
      <c r="G180" s="50" t="str">
        <f t="shared" ca="1" si="142"/>
        <v>\\(\\quad x(x-5) \\)</v>
      </c>
      <c r="H180" s="50" t="s">
        <v>62</v>
      </c>
      <c r="I180" s="89" t="str">
        <f t="shared" ca="1" si="114"/>
        <v>INSERT INTO math(tangen,question,answer,editor,date,count) VALUES('m6700','\\(\\quad x^2-5x= \\)','\\(\\quad x(x-5) \\)','harazono',NOW(),0);</v>
      </c>
      <c r="J180" s="1"/>
      <c r="K180" s="5" t="s">
        <v>251</v>
      </c>
      <c r="L180" t="str">
        <f t="shared" ca="1" si="115"/>
        <v>-5x</v>
      </c>
      <c r="M180" s="4" t="s">
        <v>13</v>
      </c>
      <c r="N180" t="str">
        <f t="shared" ca="1" si="116"/>
        <v>x(x-5)</v>
      </c>
      <c r="Q180" s="78" t="s">
        <v>229</v>
      </c>
      <c r="R180" t="str">
        <f t="shared" ca="1" si="133"/>
        <v>x^2-5x=</v>
      </c>
      <c r="S180" t="s">
        <v>230</v>
      </c>
      <c r="T180" s="78" t="s">
        <v>229</v>
      </c>
      <c r="U180" t="str">
        <f t="shared" ca="1" si="134"/>
        <v>x(x-5)</v>
      </c>
      <c r="V180" t="s">
        <v>230</v>
      </c>
      <c r="W180" t="str">
        <f t="shared" ca="1" si="119"/>
        <v>\\(\\quad x^2-5x= \\)</v>
      </c>
      <c r="X180" t="str">
        <f t="shared" ca="1" si="120"/>
        <v>\\(\\quad x(x-5) \\)</v>
      </c>
      <c r="AL180" s="20" t="str">
        <f t="shared" si="121"/>
        <v/>
      </c>
      <c r="AM180" t="str">
        <f t="shared" si="122"/>
        <v/>
      </c>
      <c r="AN180" t="str">
        <f t="shared" si="123"/>
        <v/>
      </c>
      <c r="AO180" s="20" t="str">
        <f t="shared" si="124"/>
        <v>x</v>
      </c>
      <c r="AP180" s="5" t="str">
        <f t="shared" ca="1" si="143"/>
        <v>(x</v>
      </c>
      <c r="AQ180" t="str">
        <f t="shared" ca="1" si="144"/>
        <v>-</v>
      </c>
      <c r="AR180">
        <f t="shared" ca="1" si="145"/>
        <v>5</v>
      </c>
      <c r="AS180" t="str">
        <f t="shared" ca="1" si="146"/>
        <v>)</v>
      </c>
      <c r="AT180" s="1"/>
      <c r="AU180" s="1">
        <f t="shared" ca="1" si="147"/>
        <v>-5</v>
      </c>
      <c r="AV180" s="1">
        <f t="shared" ca="1" si="151"/>
        <v>-5</v>
      </c>
      <c r="AW180" s="8">
        <f t="shared" ca="1" si="148"/>
        <v>-5</v>
      </c>
      <c r="AX180" s="8">
        <f t="shared" ca="1" si="149"/>
        <v>0</v>
      </c>
      <c r="AY180" t="str">
        <f t="shared" ca="1" si="126"/>
        <v>x(x-5)</v>
      </c>
      <c r="BA180" t="str">
        <f t="shared" ca="1" si="127"/>
        <v>-</v>
      </c>
      <c r="BB180" s="7">
        <f t="shared" ca="1" si="128"/>
        <v>5</v>
      </c>
      <c r="BC180" s="6" t="str">
        <f t="shared" ca="1" si="129"/>
        <v>x</v>
      </c>
      <c r="BD180" t="str">
        <f t="shared" ca="1" si="130"/>
        <v/>
      </c>
      <c r="BE180" s="8" t="str">
        <f t="shared" ca="1" si="131"/>
        <v/>
      </c>
      <c r="BF180" t="s">
        <v>13</v>
      </c>
      <c r="BG180" t="s">
        <v>345</v>
      </c>
      <c r="BH180">
        <f t="shared" ca="1" si="150"/>
        <v>6700</v>
      </c>
    </row>
    <row r="181" spans="2:60" x14ac:dyDescent="0.55000000000000004">
      <c r="B181" s="27">
        <v>4</v>
      </c>
      <c r="C181" s="1" t="s">
        <v>5</v>
      </c>
      <c r="D181" s="51" t="s">
        <v>60</v>
      </c>
      <c r="E181" s="50" t="str">
        <f t="shared" ca="1" si="112"/>
        <v>m6700</v>
      </c>
      <c r="F181" s="50" t="str">
        <f t="shared" ca="1" si="142"/>
        <v>\\(\\quad x^2+3x= \\)</v>
      </c>
      <c r="G181" s="50" t="str">
        <f t="shared" ca="1" si="142"/>
        <v>\\(\\quad x(x+3) \\)</v>
      </c>
      <c r="H181" s="50" t="s">
        <v>62</v>
      </c>
      <c r="I181" s="89" t="str">
        <f t="shared" ca="1" si="114"/>
        <v>INSERT INTO math(tangen,question,answer,editor,date,count) VALUES('m6700','\\(\\quad x^2+3x= \\)','\\(\\quad x(x+3) \\)','harazono',NOW(),0);</v>
      </c>
      <c r="J181" s="1"/>
      <c r="K181" s="5" t="s">
        <v>251</v>
      </c>
      <c r="L181" t="str">
        <f t="shared" ca="1" si="115"/>
        <v>+3x</v>
      </c>
      <c r="M181" s="4" t="s">
        <v>13</v>
      </c>
      <c r="N181" t="str">
        <f t="shared" ca="1" si="116"/>
        <v>x(x+3)</v>
      </c>
      <c r="Q181" s="78" t="s">
        <v>229</v>
      </c>
      <c r="R181" t="str">
        <f t="shared" ca="1" si="133"/>
        <v>x^2+3x=</v>
      </c>
      <c r="S181" t="s">
        <v>230</v>
      </c>
      <c r="T181" s="78" t="s">
        <v>229</v>
      </c>
      <c r="U181" t="str">
        <f t="shared" ca="1" si="134"/>
        <v>x(x+3)</v>
      </c>
      <c r="V181" t="s">
        <v>230</v>
      </c>
      <c r="W181" t="str">
        <f t="shared" ca="1" si="119"/>
        <v>\\(\\quad x^2+3x= \\)</v>
      </c>
      <c r="X181" t="str">
        <f t="shared" ca="1" si="120"/>
        <v>\\(\\quad x(x+3) \\)</v>
      </c>
      <c r="AL181" s="20" t="str">
        <f t="shared" si="121"/>
        <v/>
      </c>
      <c r="AM181" t="str">
        <f t="shared" si="122"/>
        <v/>
      </c>
      <c r="AN181" t="str">
        <f t="shared" si="123"/>
        <v/>
      </c>
      <c r="AO181" s="20" t="str">
        <f t="shared" si="124"/>
        <v>x</v>
      </c>
      <c r="AP181" s="5" t="str">
        <f t="shared" ca="1" si="143"/>
        <v>(x</v>
      </c>
      <c r="AQ181" t="str">
        <f t="shared" ca="1" si="144"/>
        <v>+</v>
      </c>
      <c r="AR181">
        <f t="shared" ca="1" si="145"/>
        <v>3</v>
      </c>
      <c r="AS181" t="str">
        <f t="shared" ca="1" si="146"/>
        <v>)</v>
      </c>
      <c r="AT181" s="1"/>
      <c r="AU181" s="1">
        <f t="shared" ca="1" si="147"/>
        <v>3</v>
      </c>
      <c r="AV181" s="1">
        <f t="shared" ca="1" si="151"/>
        <v>3</v>
      </c>
      <c r="AW181" s="8">
        <f t="shared" ca="1" si="148"/>
        <v>3</v>
      </c>
      <c r="AX181" s="8">
        <f t="shared" ca="1" si="149"/>
        <v>0</v>
      </c>
      <c r="AY181" t="str">
        <f t="shared" ca="1" si="126"/>
        <v>x(x+3)</v>
      </c>
      <c r="BA181" t="str">
        <f t="shared" ca="1" si="127"/>
        <v>+</v>
      </c>
      <c r="BB181" s="7">
        <f t="shared" ca="1" si="128"/>
        <v>3</v>
      </c>
      <c r="BC181" s="6" t="str">
        <f t="shared" ca="1" si="129"/>
        <v>x</v>
      </c>
      <c r="BD181" t="str">
        <f t="shared" ca="1" si="130"/>
        <v/>
      </c>
      <c r="BE181" s="8" t="str">
        <f t="shared" ca="1" si="131"/>
        <v/>
      </c>
      <c r="BF181" t="s">
        <v>13</v>
      </c>
      <c r="BG181" t="s">
        <v>345</v>
      </c>
      <c r="BH181">
        <f t="shared" ca="1" si="150"/>
        <v>6700</v>
      </c>
    </row>
    <row r="182" spans="2:60" x14ac:dyDescent="0.55000000000000004">
      <c r="B182" s="27">
        <v>5</v>
      </c>
      <c r="C182" s="1" t="s">
        <v>5</v>
      </c>
      <c r="D182" s="51" t="s">
        <v>60</v>
      </c>
      <c r="E182" s="50" t="str">
        <f t="shared" ca="1" si="112"/>
        <v>m6700</v>
      </c>
      <c r="F182" s="50" t="str">
        <f t="shared" ca="1" si="142"/>
        <v>\\(\\quad x^2+2x= \\)</v>
      </c>
      <c r="G182" s="50" t="str">
        <f t="shared" ca="1" si="142"/>
        <v>\\(\\quad x(x+2) \\)</v>
      </c>
      <c r="H182" s="50" t="s">
        <v>62</v>
      </c>
      <c r="I182" s="89" t="str">
        <f t="shared" ca="1" si="114"/>
        <v>INSERT INTO math(tangen,question,answer,editor,date,count) VALUES('m6700','\\(\\quad x^2+2x= \\)','\\(\\quad x(x+2) \\)','harazono',NOW(),0);</v>
      </c>
      <c r="J182" s="1"/>
      <c r="K182" s="5" t="s">
        <v>251</v>
      </c>
      <c r="L182" t="str">
        <f t="shared" ca="1" si="115"/>
        <v>+2x</v>
      </c>
      <c r="M182" s="4" t="s">
        <v>13</v>
      </c>
      <c r="N182" t="str">
        <f t="shared" ca="1" si="116"/>
        <v>x(x+2)</v>
      </c>
      <c r="Q182" s="78" t="s">
        <v>229</v>
      </c>
      <c r="R182" t="str">
        <f t="shared" ca="1" si="133"/>
        <v>x^2+2x=</v>
      </c>
      <c r="S182" t="s">
        <v>230</v>
      </c>
      <c r="T182" s="78" t="s">
        <v>229</v>
      </c>
      <c r="U182" t="str">
        <f t="shared" ca="1" si="134"/>
        <v>x(x+2)</v>
      </c>
      <c r="V182" t="s">
        <v>230</v>
      </c>
      <c r="W182" t="str">
        <f t="shared" ca="1" si="119"/>
        <v>\\(\\quad x^2+2x= \\)</v>
      </c>
      <c r="X182" t="str">
        <f t="shared" ca="1" si="120"/>
        <v>\\(\\quad x(x+2) \\)</v>
      </c>
      <c r="AL182" s="20" t="str">
        <f t="shared" si="121"/>
        <v/>
      </c>
      <c r="AM182" t="str">
        <f t="shared" si="122"/>
        <v/>
      </c>
      <c r="AN182" t="str">
        <f t="shared" si="123"/>
        <v/>
      </c>
      <c r="AO182" s="20" t="str">
        <f t="shared" si="124"/>
        <v>x</v>
      </c>
      <c r="AP182" s="5" t="str">
        <f t="shared" ca="1" si="143"/>
        <v>(x</v>
      </c>
      <c r="AQ182" t="str">
        <f t="shared" ca="1" si="144"/>
        <v>+</v>
      </c>
      <c r="AR182">
        <f t="shared" ca="1" si="145"/>
        <v>2</v>
      </c>
      <c r="AS182" t="str">
        <f t="shared" ca="1" si="146"/>
        <v>)</v>
      </c>
      <c r="AT182" s="1"/>
      <c r="AU182" s="1">
        <f t="shared" ca="1" si="147"/>
        <v>2</v>
      </c>
      <c r="AV182" s="1">
        <f t="shared" ca="1" si="151"/>
        <v>2</v>
      </c>
      <c r="AW182" s="8">
        <f t="shared" ca="1" si="148"/>
        <v>2</v>
      </c>
      <c r="AX182" s="8">
        <f t="shared" ca="1" si="149"/>
        <v>0</v>
      </c>
      <c r="AY182" t="str">
        <f t="shared" ca="1" si="126"/>
        <v>x(x+2)</v>
      </c>
      <c r="BA182" t="str">
        <f t="shared" ca="1" si="127"/>
        <v>+</v>
      </c>
      <c r="BB182" s="7">
        <f t="shared" ca="1" si="128"/>
        <v>2</v>
      </c>
      <c r="BC182" s="6" t="str">
        <f t="shared" ca="1" si="129"/>
        <v>x</v>
      </c>
      <c r="BD182" t="str">
        <f t="shared" ca="1" si="130"/>
        <v/>
      </c>
      <c r="BE182" s="8" t="str">
        <f t="shared" ca="1" si="131"/>
        <v/>
      </c>
      <c r="BF182" t="s">
        <v>13</v>
      </c>
      <c r="BG182" t="s">
        <v>345</v>
      </c>
      <c r="BH182">
        <f t="shared" ca="1" si="150"/>
        <v>6700</v>
      </c>
    </row>
    <row r="183" spans="2:60" x14ac:dyDescent="0.55000000000000004">
      <c r="B183" s="27">
        <v>6</v>
      </c>
      <c r="C183" s="1" t="s">
        <v>5</v>
      </c>
      <c r="D183" s="51" t="s">
        <v>60</v>
      </c>
      <c r="E183" s="50" t="str">
        <f t="shared" ca="1" si="112"/>
        <v>m6700</v>
      </c>
      <c r="F183" s="50" t="str">
        <f t="shared" ca="1" si="142"/>
        <v>\\(\\quad x^2+4x= \\)</v>
      </c>
      <c r="G183" s="50" t="str">
        <f t="shared" ca="1" si="142"/>
        <v>\\(\\quad x(x+4) \\)</v>
      </c>
      <c r="H183" s="50" t="s">
        <v>62</v>
      </c>
      <c r="I183" s="89" t="str">
        <f t="shared" ca="1" si="114"/>
        <v>INSERT INTO math(tangen,question,answer,editor,date,count) VALUES('m6700','\\(\\quad x^2+4x= \\)','\\(\\quad x(x+4) \\)','harazono',NOW(),0);</v>
      </c>
      <c r="J183" s="1"/>
      <c r="K183" s="5" t="s">
        <v>251</v>
      </c>
      <c r="L183" t="str">
        <f t="shared" ca="1" si="115"/>
        <v>+4x</v>
      </c>
      <c r="M183" s="4" t="s">
        <v>13</v>
      </c>
      <c r="N183" t="str">
        <f t="shared" ca="1" si="116"/>
        <v>x(x+4)</v>
      </c>
      <c r="Q183" s="78" t="s">
        <v>229</v>
      </c>
      <c r="R183" t="str">
        <f t="shared" ca="1" si="133"/>
        <v>x^2+4x=</v>
      </c>
      <c r="S183" t="s">
        <v>230</v>
      </c>
      <c r="T183" s="78" t="s">
        <v>229</v>
      </c>
      <c r="U183" t="str">
        <f t="shared" ca="1" si="134"/>
        <v>x(x+4)</v>
      </c>
      <c r="V183" t="s">
        <v>230</v>
      </c>
      <c r="W183" t="str">
        <f t="shared" ca="1" si="119"/>
        <v>\\(\\quad x^2+4x= \\)</v>
      </c>
      <c r="X183" t="str">
        <f t="shared" ca="1" si="120"/>
        <v>\\(\\quad x(x+4) \\)</v>
      </c>
      <c r="AL183" s="20" t="str">
        <f t="shared" si="121"/>
        <v/>
      </c>
      <c r="AM183" t="str">
        <f t="shared" si="122"/>
        <v/>
      </c>
      <c r="AN183" t="str">
        <f t="shared" si="123"/>
        <v/>
      </c>
      <c r="AO183" s="20" t="str">
        <f t="shared" si="124"/>
        <v>x</v>
      </c>
      <c r="AP183" s="5" t="str">
        <f t="shared" ca="1" si="143"/>
        <v>(x</v>
      </c>
      <c r="AQ183" t="str">
        <f t="shared" ca="1" si="144"/>
        <v>+</v>
      </c>
      <c r="AR183">
        <f t="shared" ca="1" si="145"/>
        <v>4</v>
      </c>
      <c r="AS183" t="str">
        <f t="shared" ca="1" si="146"/>
        <v>)</v>
      </c>
      <c r="AT183" s="1"/>
      <c r="AU183" s="1">
        <f t="shared" ca="1" si="147"/>
        <v>4</v>
      </c>
      <c r="AV183" s="1">
        <f t="shared" ca="1" si="151"/>
        <v>4</v>
      </c>
      <c r="AW183" s="8">
        <f t="shared" ca="1" si="148"/>
        <v>4</v>
      </c>
      <c r="AX183" s="8">
        <f t="shared" ca="1" si="149"/>
        <v>0</v>
      </c>
      <c r="AY183" t="str">
        <f t="shared" ca="1" si="126"/>
        <v>x(x+4)</v>
      </c>
      <c r="BA183" t="str">
        <f t="shared" ca="1" si="127"/>
        <v>+</v>
      </c>
      <c r="BB183" s="7">
        <f t="shared" ca="1" si="128"/>
        <v>4</v>
      </c>
      <c r="BC183" s="6" t="str">
        <f t="shared" ca="1" si="129"/>
        <v>x</v>
      </c>
      <c r="BD183" t="str">
        <f t="shared" ca="1" si="130"/>
        <v/>
      </c>
      <c r="BE183" s="8" t="str">
        <f t="shared" ca="1" si="131"/>
        <v/>
      </c>
      <c r="BF183" t="s">
        <v>13</v>
      </c>
      <c r="BG183" t="s">
        <v>345</v>
      </c>
      <c r="BH183">
        <f t="shared" ca="1" si="150"/>
        <v>6700</v>
      </c>
    </row>
    <row r="184" spans="2:60" x14ac:dyDescent="0.55000000000000004">
      <c r="B184" s="27">
        <v>7</v>
      </c>
      <c r="C184" s="1" t="s">
        <v>5</v>
      </c>
      <c r="D184" s="51" t="s">
        <v>60</v>
      </c>
      <c r="E184" s="50" t="str">
        <f t="shared" ca="1" si="112"/>
        <v>m6700</v>
      </c>
      <c r="F184" s="50" t="str">
        <f t="shared" ca="1" si="142"/>
        <v>\\(\\quad x^2-8x= \\)</v>
      </c>
      <c r="G184" s="50" t="str">
        <f t="shared" ca="1" si="142"/>
        <v>\\(\\quad x(x-8) \\)</v>
      </c>
      <c r="H184" s="50" t="s">
        <v>62</v>
      </c>
      <c r="I184" s="89" t="str">
        <f t="shared" ca="1" si="114"/>
        <v>INSERT INTO math(tangen,question,answer,editor,date,count) VALUES('m6700','\\(\\quad x^2-8x= \\)','\\(\\quad x(x-8) \\)','harazono',NOW(),0);</v>
      </c>
      <c r="J184" s="1"/>
      <c r="K184" s="5" t="s">
        <v>251</v>
      </c>
      <c r="L184" t="str">
        <f t="shared" ca="1" si="115"/>
        <v>-8x</v>
      </c>
      <c r="M184" s="4" t="s">
        <v>13</v>
      </c>
      <c r="N184" t="str">
        <f t="shared" ca="1" si="116"/>
        <v>x(x-8)</v>
      </c>
      <c r="Q184" s="78" t="s">
        <v>229</v>
      </c>
      <c r="R184" t="str">
        <f t="shared" ca="1" si="133"/>
        <v>x^2-8x=</v>
      </c>
      <c r="S184" t="s">
        <v>230</v>
      </c>
      <c r="T184" s="78" t="s">
        <v>229</v>
      </c>
      <c r="U184" t="str">
        <f t="shared" ca="1" si="134"/>
        <v>x(x-8)</v>
      </c>
      <c r="V184" t="s">
        <v>230</v>
      </c>
      <c r="W184" t="str">
        <f t="shared" ca="1" si="119"/>
        <v>\\(\\quad x^2-8x= \\)</v>
      </c>
      <c r="X184" t="str">
        <f t="shared" ca="1" si="120"/>
        <v>\\(\\quad x(x-8) \\)</v>
      </c>
      <c r="AL184" s="20" t="str">
        <f t="shared" si="121"/>
        <v/>
      </c>
      <c r="AM184" t="str">
        <f t="shared" si="122"/>
        <v/>
      </c>
      <c r="AN184" t="str">
        <f t="shared" si="123"/>
        <v/>
      </c>
      <c r="AO184" s="20" t="str">
        <f t="shared" si="124"/>
        <v>x</v>
      </c>
      <c r="AP184" s="5" t="str">
        <f t="shared" ca="1" si="143"/>
        <v>(x</v>
      </c>
      <c r="AQ184" t="str">
        <f t="shared" ca="1" si="144"/>
        <v>-</v>
      </c>
      <c r="AR184">
        <f t="shared" ca="1" si="145"/>
        <v>8</v>
      </c>
      <c r="AS184" t="str">
        <f t="shared" ca="1" si="146"/>
        <v>)</v>
      </c>
      <c r="AT184" s="1"/>
      <c r="AU184" s="1">
        <f t="shared" ca="1" si="147"/>
        <v>-8</v>
      </c>
      <c r="AV184" s="1">
        <f t="shared" ca="1" si="151"/>
        <v>-8</v>
      </c>
      <c r="AW184" s="8">
        <f t="shared" ca="1" si="148"/>
        <v>-8</v>
      </c>
      <c r="AX184" s="8">
        <f t="shared" ca="1" si="149"/>
        <v>0</v>
      </c>
      <c r="AY184" t="str">
        <f t="shared" ca="1" si="126"/>
        <v>x(x-8)</v>
      </c>
      <c r="BA184" t="str">
        <f t="shared" ca="1" si="127"/>
        <v>-</v>
      </c>
      <c r="BB184" s="7">
        <f t="shared" ca="1" si="128"/>
        <v>8</v>
      </c>
      <c r="BC184" s="6" t="str">
        <f t="shared" ca="1" si="129"/>
        <v>x</v>
      </c>
      <c r="BD184" t="str">
        <f t="shared" ca="1" si="130"/>
        <v/>
      </c>
      <c r="BE184" s="8" t="str">
        <f t="shared" ca="1" si="131"/>
        <v/>
      </c>
      <c r="BF184" t="s">
        <v>13</v>
      </c>
      <c r="BG184" t="s">
        <v>345</v>
      </c>
      <c r="BH184">
        <f t="shared" ca="1" si="150"/>
        <v>6700</v>
      </c>
    </row>
    <row r="185" spans="2:60" x14ac:dyDescent="0.55000000000000004">
      <c r="B185" s="27">
        <v>8</v>
      </c>
      <c r="C185" s="1" t="s">
        <v>5</v>
      </c>
      <c r="D185" s="51" t="s">
        <v>60</v>
      </c>
      <c r="E185" s="50" t="str">
        <f t="shared" ca="1" si="112"/>
        <v>m6700</v>
      </c>
      <c r="F185" s="50" t="str">
        <f t="shared" ref="F185:G202" ca="1" si="152">W185</f>
        <v>\\(\\quad x^2+10x= \\)</v>
      </c>
      <c r="G185" s="50" t="str">
        <f t="shared" ca="1" si="152"/>
        <v>\\(\\quad x(x+10) \\)</v>
      </c>
      <c r="H185" s="50" t="s">
        <v>62</v>
      </c>
      <c r="I185" s="89" t="str">
        <f t="shared" ca="1" si="114"/>
        <v>INSERT INTO math(tangen,question,answer,editor,date,count) VALUES('m6700','\\(\\quad x^2+10x= \\)','\\(\\quad x(x+10) \\)','harazono',NOW(),0);</v>
      </c>
      <c r="J185" s="1"/>
      <c r="K185" s="5" t="s">
        <v>251</v>
      </c>
      <c r="L185" t="str">
        <f t="shared" ref="L185:L202" ca="1" si="153">BA185&amp;BB185&amp;BC185&amp;BD185&amp;BE185</f>
        <v>+10x</v>
      </c>
      <c r="M185" s="4" t="s">
        <v>13</v>
      </c>
      <c r="N185" t="str">
        <f t="shared" ref="N185:N202" ca="1" si="154">AY185</f>
        <v>x(x+10)</v>
      </c>
      <c r="Q185" s="78" t="s">
        <v>229</v>
      </c>
      <c r="R185" t="str">
        <f t="shared" ca="1" si="133"/>
        <v>x^2+10x=</v>
      </c>
      <c r="S185" t="s">
        <v>230</v>
      </c>
      <c r="T185" s="78" t="s">
        <v>229</v>
      </c>
      <c r="U185" t="str">
        <f t="shared" ca="1" si="134"/>
        <v>x(x+10)</v>
      </c>
      <c r="V185" t="s">
        <v>230</v>
      </c>
      <c r="W185" t="str">
        <f t="shared" ca="1" si="119"/>
        <v>\\(\\quad x^2+10x= \\)</v>
      </c>
      <c r="X185" t="str">
        <f t="shared" ca="1" si="120"/>
        <v>\\(\\quad x(x+10) \\)</v>
      </c>
      <c r="AL185" s="20" t="str">
        <f t="shared" si="121"/>
        <v/>
      </c>
      <c r="AM185" t="str">
        <f t="shared" si="122"/>
        <v/>
      </c>
      <c r="AN185" t="str">
        <f t="shared" si="123"/>
        <v/>
      </c>
      <c r="AO185" s="20" t="str">
        <f t="shared" si="124"/>
        <v>x</v>
      </c>
      <c r="AP185" s="5" t="str">
        <f t="shared" ca="1" si="143"/>
        <v>(x</v>
      </c>
      <c r="AQ185" t="str">
        <f t="shared" ca="1" si="144"/>
        <v>+</v>
      </c>
      <c r="AR185">
        <f t="shared" ca="1" si="145"/>
        <v>10</v>
      </c>
      <c r="AS185" t="str">
        <f t="shared" ca="1" si="146"/>
        <v>)</v>
      </c>
      <c r="AT185" s="1"/>
      <c r="AU185" s="1">
        <f t="shared" ca="1" si="147"/>
        <v>10</v>
      </c>
      <c r="AV185" s="1">
        <f t="shared" ca="1" si="151"/>
        <v>10</v>
      </c>
      <c r="AW185" s="8">
        <f t="shared" ca="1" si="148"/>
        <v>10</v>
      </c>
      <c r="AX185" s="8">
        <f t="shared" ca="1" si="149"/>
        <v>0</v>
      </c>
      <c r="AY185" t="str">
        <f t="shared" ca="1" si="126"/>
        <v>x(x+10)</v>
      </c>
      <c r="BA185" t="str">
        <f t="shared" ca="1" si="127"/>
        <v>+</v>
      </c>
      <c r="BB185" s="7">
        <f t="shared" ca="1" si="128"/>
        <v>10</v>
      </c>
      <c r="BC185" s="6" t="str">
        <f t="shared" ca="1" si="129"/>
        <v>x</v>
      </c>
      <c r="BD185" t="str">
        <f t="shared" ca="1" si="130"/>
        <v/>
      </c>
      <c r="BE185" s="8" t="str">
        <f t="shared" ca="1" si="131"/>
        <v/>
      </c>
      <c r="BF185" t="s">
        <v>13</v>
      </c>
      <c r="BG185" t="s">
        <v>345</v>
      </c>
      <c r="BH185">
        <f t="shared" ca="1" si="150"/>
        <v>6700</v>
      </c>
    </row>
    <row r="186" spans="2:60" x14ac:dyDescent="0.55000000000000004">
      <c r="B186" s="27">
        <v>9</v>
      </c>
      <c r="C186" s="1" t="s">
        <v>5</v>
      </c>
      <c r="D186" s="51" t="s">
        <v>60</v>
      </c>
      <c r="E186" s="50" t="str">
        <f t="shared" ca="1" si="112"/>
        <v>m6700</v>
      </c>
      <c r="F186" s="50" t="str">
        <f t="shared" ca="1" si="152"/>
        <v>\\(\\quad x^2-7x= \\)</v>
      </c>
      <c r="G186" s="50" t="str">
        <f t="shared" ca="1" si="152"/>
        <v>\\(\\quad x(x-7) \\)</v>
      </c>
      <c r="H186" s="50" t="s">
        <v>62</v>
      </c>
      <c r="I186" s="89" t="str">
        <f t="shared" ca="1" si="114"/>
        <v>INSERT INTO math(tangen,question,answer,editor,date,count) VALUES('m6700','\\(\\quad x^2-7x= \\)','\\(\\quad x(x-7) \\)','harazono',NOW(),0);</v>
      </c>
      <c r="J186" s="1"/>
      <c r="K186" s="5" t="s">
        <v>251</v>
      </c>
      <c r="L186" t="str">
        <f t="shared" ca="1" si="153"/>
        <v>-7x</v>
      </c>
      <c r="M186" s="4" t="s">
        <v>13</v>
      </c>
      <c r="N186" t="str">
        <f t="shared" ca="1" si="154"/>
        <v>x(x-7)</v>
      </c>
      <c r="Q186" s="78" t="s">
        <v>229</v>
      </c>
      <c r="R186" t="str">
        <f t="shared" ca="1" si="133"/>
        <v>x^2-7x=</v>
      </c>
      <c r="S186" t="s">
        <v>230</v>
      </c>
      <c r="T186" s="78" t="s">
        <v>229</v>
      </c>
      <c r="U186" t="str">
        <f t="shared" ca="1" si="134"/>
        <v>x(x-7)</v>
      </c>
      <c r="V186" t="s">
        <v>230</v>
      </c>
      <c r="W186" t="str">
        <f t="shared" ca="1" si="119"/>
        <v>\\(\\quad x^2-7x= \\)</v>
      </c>
      <c r="X186" t="str">
        <f t="shared" ca="1" si="120"/>
        <v>\\(\\quad x(x-7) \\)</v>
      </c>
      <c r="AL186" s="20" t="str">
        <f t="shared" si="121"/>
        <v/>
      </c>
      <c r="AM186" t="str">
        <f t="shared" si="122"/>
        <v/>
      </c>
      <c r="AN186" t="str">
        <f t="shared" si="123"/>
        <v/>
      </c>
      <c r="AO186" s="20" t="str">
        <f t="shared" si="124"/>
        <v>x</v>
      </c>
      <c r="AP186" s="5" t="str">
        <f t="shared" ca="1" si="143"/>
        <v>(x</v>
      </c>
      <c r="AQ186" t="str">
        <f t="shared" ca="1" si="144"/>
        <v>-</v>
      </c>
      <c r="AR186">
        <f t="shared" ca="1" si="145"/>
        <v>7</v>
      </c>
      <c r="AS186" t="str">
        <f t="shared" ca="1" si="146"/>
        <v>)</v>
      </c>
      <c r="AT186" s="1"/>
      <c r="AU186" s="1">
        <f t="shared" ca="1" si="147"/>
        <v>-7</v>
      </c>
      <c r="AV186" s="1">
        <f t="shared" ca="1" si="151"/>
        <v>-7</v>
      </c>
      <c r="AW186" s="8">
        <f t="shared" ca="1" si="148"/>
        <v>-7</v>
      </c>
      <c r="AX186" s="8">
        <f t="shared" ca="1" si="149"/>
        <v>0</v>
      </c>
      <c r="AY186" t="str">
        <f t="shared" ca="1" si="126"/>
        <v>x(x-7)</v>
      </c>
      <c r="BA186" t="str">
        <f t="shared" ca="1" si="127"/>
        <v>-</v>
      </c>
      <c r="BB186" s="7">
        <f t="shared" ca="1" si="128"/>
        <v>7</v>
      </c>
      <c r="BC186" s="6" t="str">
        <f t="shared" ca="1" si="129"/>
        <v>x</v>
      </c>
      <c r="BD186" t="str">
        <f t="shared" ca="1" si="130"/>
        <v/>
      </c>
      <c r="BE186" s="8" t="str">
        <f t="shared" ca="1" si="131"/>
        <v/>
      </c>
      <c r="BF186" t="s">
        <v>13</v>
      </c>
      <c r="BG186" t="s">
        <v>345</v>
      </c>
      <c r="BH186">
        <f t="shared" ca="1" si="150"/>
        <v>6700</v>
      </c>
    </row>
    <row r="187" spans="2:60" x14ac:dyDescent="0.55000000000000004">
      <c r="B187" s="27">
        <v>10</v>
      </c>
      <c r="C187" s="1" t="s">
        <v>5</v>
      </c>
      <c r="D187" s="51" t="s">
        <v>60</v>
      </c>
      <c r="E187" s="50" t="str">
        <f t="shared" ca="1" si="112"/>
        <v>m6700</v>
      </c>
      <c r="F187" s="50" t="str">
        <f t="shared" ca="1" si="152"/>
        <v>\\(\\quad x^2+5x= \\)</v>
      </c>
      <c r="G187" s="50" t="str">
        <f t="shared" ca="1" si="152"/>
        <v>\\(\\quad x(x+5) \\)</v>
      </c>
      <c r="H187" s="50" t="s">
        <v>62</v>
      </c>
      <c r="I187" s="89" t="str">
        <f t="shared" ca="1" si="114"/>
        <v>INSERT INTO math(tangen,question,answer,editor,date,count) VALUES('m6700','\\(\\quad x^2+5x= \\)','\\(\\quad x(x+5) \\)','harazono',NOW(),0);</v>
      </c>
      <c r="J187" s="1"/>
      <c r="K187" s="5" t="s">
        <v>251</v>
      </c>
      <c r="L187" t="str">
        <f t="shared" ca="1" si="153"/>
        <v>+5x</v>
      </c>
      <c r="M187" s="4" t="s">
        <v>13</v>
      </c>
      <c r="N187" t="str">
        <f t="shared" ca="1" si="154"/>
        <v>x(x+5)</v>
      </c>
      <c r="Q187" s="78" t="s">
        <v>229</v>
      </c>
      <c r="R187" t="str">
        <f t="shared" ca="1" si="133"/>
        <v>x^2+5x=</v>
      </c>
      <c r="S187" t="s">
        <v>230</v>
      </c>
      <c r="T187" s="78" t="s">
        <v>229</v>
      </c>
      <c r="U187" t="str">
        <f t="shared" ca="1" si="134"/>
        <v>x(x+5)</v>
      </c>
      <c r="V187" t="s">
        <v>230</v>
      </c>
      <c r="W187" t="str">
        <f t="shared" ca="1" si="119"/>
        <v>\\(\\quad x^2+5x= \\)</v>
      </c>
      <c r="X187" t="str">
        <f t="shared" ca="1" si="120"/>
        <v>\\(\\quad x(x+5) \\)</v>
      </c>
      <c r="AL187" s="20" t="str">
        <f t="shared" si="121"/>
        <v/>
      </c>
      <c r="AM187" t="str">
        <f t="shared" si="122"/>
        <v/>
      </c>
      <c r="AN187" t="str">
        <f t="shared" si="123"/>
        <v/>
      </c>
      <c r="AO187" s="20" t="str">
        <f t="shared" si="124"/>
        <v>x</v>
      </c>
      <c r="AP187" s="5" t="str">
        <f t="shared" ca="1" si="143"/>
        <v>(x</v>
      </c>
      <c r="AQ187" t="str">
        <f t="shared" ca="1" si="144"/>
        <v>+</v>
      </c>
      <c r="AR187">
        <f t="shared" ca="1" si="145"/>
        <v>5</v>
      </c>
      <c r="AS187" t="str">
        <f t="shared" ca="1" si="146"/>
        <v>)</v>
      </c>
      <c r="AT187" s="1"/>
      <c r="AU187" s="1">
        <f t="shared" ca="1" si="147"/>
        <v>5</v>
      </c>
      <c r="AV187" s="1">
        <f t="shared" ca="1" si="151"/>
        <v>5</v>
      </c>
      <c r="AW187" s="8">
        <f t="shared" ca="1" si="148"/>
        <v>5</v>
      </c>
      <c r="AX187" s="8">
        <f t="shared" ca="1" si="149"/>
        <v>0</v>
      </c>
      <c r="AY187" t="str">
        <f t="shared" ca="1" si="126"/>
        <v>x(x+5)</v>
      </c>
      <c r="BA187" t="str">
        <f t="shared" ca="1" si="127"/>
        <v>+</v>
      </c>
      <c r="BB187" s="7">
        <f t="shared" ca="1" si="128"/>
        <v>5</v>
      </c>
      <c r="BC187" s="6" t="str">
        <f t="shared" ca="1" si="129"/>
        <v>x</v>
      </c>
      <c r="BD187" t="str">
        <f t="shared" ca="1" si="130"/>
        <v/>
      </c>
      <c r="BE187" s="8" t="str">
        <f t="shared" ca="1" si="131"/>
        <v/>
      </c>
      <c r="BF187" t="s">
        <v>13</v>
      </c>
      <c r="BG187" t="s">
        <v>345</v>
      </c>
      <c r="BH187">
        <f t="shared" ca="1" si="150"/>
        <v>6700</v>
      </c>
    </row>
    <row r="188" spans="2:60" x14ac:dyDescent="0.55000000000000004">
      <c r="B188" s="27">
        <v>11</v>
      </c>
      <c r="C188" s="1" t="s">
        <v>5</v>
      </c>
      <c r="D188" s="51" t="s">
        <v>60</v>
      </c>
      <c r="E188" s="50" t="str">
        <f t="shared" ca="1" si="112"/>
        <v>m6700</v>
      </c>
      <c r="F188" s="50" t="str">
        <f t="shared" ca="1" si="152"/>
        <v>\\(\\quad x^2+10x= \\)</v>
      </c>
      <c r="G188" s="50" t="str">
        <f t="shared" ca="1" si="152"/>
        <v>\\(\\quad x(x+10) \\)</v>
      </c>
      <c r="H188" s="50" t="s">
        <v>62</v>
      </c>
      <c r="I188" s="89" t="str">
        <f t="shared" ca="1" si="114"/>
        <v>INSERT INTO math(tangen,question,answer,editor,date,count) VALUES('m6700','\\(\\quad x^2+10x= \\)','\\(\\quad x(x+10) \\)','harazono',NOW(),0);</v>
      </c>
      <c r="J188" s="1"/>
      <c r="K188" s="5" t="s">
        <v>251</v>
      </c>
      <c r="L188" t="str">
        <f t="shared" ca="1" si="153"/>
        <v>+10x</v>
      </c>
      <c r="M188" s="4" t="s">
        <v>13</v>
      </c>
      <c r="N188" t="str">
        <f t="shared" ca="1" si="154"/>
        <v>x(x+10)</v>
      </c>
      <c r="Q188" s="78" t="s">
        <v>229</v>
      </c>
      <c r="R188" t="str">
        <f t="shared" ca="1" si="133"/>
        <v>x^2+10x=</v>
      </c>
      <c r="S188" t="s">
        <v>230</v>
      </c>
      <c r="T188" s="78" t="s">
        <v>229</v>
      </c>
      <c r="U188" t="str">
        <f t="shared" ca="1" si="134"/>
        <v>x(x+10)</v>
      </c>
      <c r="V188" t="s">
        <v>230</v>
      </c>
      <c r="W188" t="str">
        <f t="shared" ca="1" si="119"/>
        <v>\\(\\quad x^2+10x= \\)</v>
      </c>
      <c r="X188" t="str">
        <f t="shared" ca="1" si="120"/>
        <v>\\(\\quad x(x+10) \\)</v>
      </c>
      <c r="AL188" s="20" t="str">
        <f t="shared" si="121"/>
        <v/>
      </c>
      <c r="AM188" t="str">
        <f t="shared" si="122"/>
        <v/>
      </c>
      <c r="AN188" t="str">
        <f t="shared" si="123"/>
        <v/>
      </c>
      <c r="AO188" s="20" t="str">
        <f t="shared" si="124"/>
        <v>x</v>
      </c>
      <c r="AP188" s="5" t="str">
        <f t="shared" ca="1" si="143"/>
        <v>(x</v>
      </c>
      <c r="AQ188" t="str">
        <f t="shared" ca="1" si="144"/>
        <v>+</v>
      </c>
      <c r="AR188">
        <f t="shared" ca="1" si="145"/>
        <v>10</v>
      </c>
      <c r="AS188" t="str">
        <f t="shared" ca="1" si="146"/>
        <v>)</v>
      </c>
      <c r="AT188" s="1"/>
      <c r="AU188" s="1">
        <f t="shared" ca="1" si="147"/>
        <v>10</v>
      </c>
      <c r="AV188" s="1">
        <f t="shared" ca="1" si="151"/>
        <v>10</v>
      </c>
      <c r="AW188" s="8">
        <f t="shared" ca="1" si="148"/>
        <v>10</v>
      </c>
      <c r="AX188" s="8">
        <f t="shared" ca="1" si="149"/>
        <v>0</v>
      </c>
      <c r="AY188" t="str">
        <f t="shared" ca="1" si="126"/>
        <v>x(x+10)</v>
      </c>
      <c r="BA188" t="str">
        <f t="shared" ca="1" si="127"/>
        <v>+</v>
      </c>
      <c r="BB188" s="7">
        <f t="shared" ca="1" si="128"/>
        <v>10</v>
      </c>
      <c r="BC188" s="6" t="str">
        <f t="shared" ca="1" si="129"/>
        <v>x</v>
      </c>
      <c r="BD188" t="str">
        <f t="shared" ca="1" si="130"/>
        <v/>
      </c>
      <c r="BE188" s="8" t="str">
        <f t="shared" ca="1" si="131"/>
        <v/>
      </c>
      <c r="BF188" t="s">
        <v>13</v>
      </c>
      <c r="BG188" t="s">
        <v>345</v>
      </c>
      <c r="BH188">
        <f t="shared" ca="1" si="150"/>
        <v>6700</v>
      </c>
    </row>
    <row r="189" spans="2:60" x14ac:dyDescent="0.55000000000000004">
      <c r="B189" s="27">
        <v>12</v>
      </c>
      <c r="C189" s="1" t="s">
        <v>5</v>
      </c>
      <c r="D189" s="51" t="s">
        <v>60</v>
      </c>
      <c r="E189" s="50" t="str">
        <f t="shared" ca="1" si="112"/>
        <v>m6700</v>
      </c>
      <c r="F189" s="50" t="str">
        <f t="shared" ca="1" si="152"/>
        <v>\\(\\quad x^2+8x= \\)</v>
      </c>
      <c r="G189" s="50" t="str">
        <f t="shared" ca="1" si="152"/>
        <v>\\(\\quad x(x+8) \\)</v>
      </c>
      <c r="H189" s="50" t="s">
        <v>62</v>
      </c>
      <c r="I189" s="89" t="str">
        <f t="shared" ca="1" si="114"/>
        <v>INSERT INTO math(tangen,question,answer,editor,date,count) VALUES('m6700','\\(\\quad x^2+8x= \\)','\\(\\quad x(x+8) \\)','harazono',NOW(),0);</v>
      </c>
      <c r="J189" s="1"/>
      <c r="K189" s="5" t="s">
        <v>251</v>
      </c>
      <c r="L189" t="str">
        <f t="shared" ca="1" si="153"/>
        <v>+8x</v>
      </c>
      <c r="M189" s="4" t="s">
        <v>13</v>
      </c>
      <c r="N189" t="str">
        <f t="shared" ca="1" si="154"/>
        <v>x(x+8)</v>
      </c>
      <c r="Q189" s="78" t="s">
        <v>229</v>
      </c>
      <c r="R189" t="str">
        <f t="shared" ca="1" si="133"/>
        <v>x^2+8x=</v>
      </c>
      <c r="S189" t="s">
        <v>230</v>
      </c>
      <c r="T189" s="78" t="s">
        <v>229</v>
      </c>
      <c r="U189" t="str">
        <f t="shared" ca="1" si="134"/>
        <v>x(x+8)</v>
      </c>
      <c r="V189" t="s">
        <v>230</v>
      </c>
      <c r="W189" t="str">
        <f t="shared" ca="1" si="119"/>
        <v>\\(\\quad x^2+8x= \\)</v>
      </c>
      <c r="X189" t="str">
        <f t="shared" ca="1" si="120"/>
        <v>\\(\\quad x(x+8) \\)</v>
      </c>
      <c r="AL189" s="20" t="str">
        <f t="shared" si="121"/>
        <v/>
      </c>
      <c r="AM189" t="str">
        <f t="shared" si="122"/>
        <v/>
      </c>
      <c r="AN189" t="str">
        <f t="shared" si="123"/>
        <v/>
      </c>
      <c r="AO189" s="20" t="str">
        <f t="shared" si="124"/>
        <v>x</v>
      </c>
      <c r="AP189" s="5" t="str">
        <f t="shared" ca="1" si="143"/>
        <v>(x</v>
      </c>
      <c r="AQ189" t="str">
        <f t="shared" ca="1" si="144"/>
        <v>+</v>
      </c>
      <c r="AR189">
        <f t="shared" ca="1" si="145"/>
        <v>8</v>
      </c>
      <c r="AS189" t="str">
        <f t="shared" ca="1" si="146"/>
        <v>)</v>
      </c>
      <c r="AT189" s="1"/>
      <c r="AU189" s="1">
        <f t="shared" ca="1" si="147"/>
        <v>8</v>
      </c>
      <c r="AV189" s="1">
        <f t="shared" ca="1" si="151"/>
        <v>8</v>
      </c>
      <c r="AW189" s="8">
        <f t="shared" ca="1" si="148"/>
        <v>8</v>
      </c>
      <c r="AX189" s="8">
        <f t="shared" ca="1" si="149"/>
        <v>0</v>
      </c>
      <c r="AY189" t="str">
        <f t="shared" ca="1" si="126"/>
        <v>x(x+8)</v>
      </c>
      <c r="BA189" t="str">
        <f t="shared" ca="1" si="127"/>
        <v>+</v>
      </c>
      <c r="BB189" s="7">
        <f t="shared" ca="1" si="128"/>
        <v>8</v>
      </c>
      <c r="BC189" s="6" t="str">
        <f t="shared" ca="1" si="129"/>
        <v>x</v>
      </c>
      <c r="BD189" t="str">
        <f t="shared" ca="1" si="130"/>
        <v/>
      </c>
      <c r="BE189" s="8" t="str">
        <f t="shared" ca="1" si="131"/>
        <v/>
      </c>
      <c r="BF189" t="s">
        <v>13</v>
      </c>
      <c r="BG189" t="s">
        <v>345</v>
      </c>
      <c r="BH189">
        <f t="shared" ca="1" si="150"/>
        <v>6700</v>
      </c>
    </row>
    <row r="190" spans="2:60" x14ac:dyDescent="0.55000000000000004">
      <c r="B190" s="27">
        <v>13</v>
      </c>
      <c r="C190" s="1" t="s">
        <v>5</v>
      </c>
      <c r="D190" s="51" t="s">
        <v>60</v>
      </c>
      <c r="E190" s="50" t="str">
        <f t="shared" ca="1" si="112"/>
        <v>m6700</v>
      </c>
      <c r="F190" s="50" t="str">
        <f t="shared" ca="1" si="152"/>
        <v>\\(\\quad x^2+10x= \\)</v>
      </c>
      <c r="G190" s="50" t="str">
        <f t="shared" ca="1" si="152"/>
        <v>\\(\\quad x(x+10) \\)</v>
      </c>
      <c r="H190" s="50" t="s">
        <v>62</v>
      </c>
      <c r="I190" s="89" t="str">
        <f t="shared" ca="1" si="114"/>
        <v>INSERT INTO math(tangen,question,answer,editor,date,count) VALUES('m6700','\\(\\quad x^2+10x= \\)','\\(\\quad x(x+10) \\)','harazono',NOW(),0);</v>
      </c>
      <c r="J190" s="1"/>
      <c r="K190" s="5" t="s">
        <v>251</v>
      </c>
      <c r="L190" t="str">
        <f t="shared" ca="1" si="153"/>
        <v>+10x</v>
      </c>
      <c r="M190" s="4" t="s">
        <v>13</v>
      </c>
      <c r="N190" t="str">
        <f t="shared" ca="1" si="154"/>
        <v>x(x+10)</v>
      </c>
      <c r="Q190" s="78" t="s">
        <v>229</v>
      </c>
      <c r="R190" t="str">
        <f t="shared" ca="1" si="133"/>
        <v>x^2+10x=</v>
      </c>
      <c r="S190" t="s">
        <v>230</v>
      </c>
      <c r="T190" s="78" t="s">
        <v>229</v>
      </c>
      <c r="U190" t="str">
        <f t="shared" ca="1" si="134"/>
        <v>x(x+10)</v>
      </c>
      <c r="V190" t="s">
        <v>230</v>
      </c>
      <c r="W190" t="str">
        <f t="shared" ca="1" si="119"/>
        <v>\\(\\quad x^2+10x= \\)</v>
      </c>
      <c r="X190" t="str">
        <f t="shared" ca="1" si="120"/>
        <v>\\(\\quad x(x+10) \\)</v>
      </c>
      <c r="AL190" s="20" t="str">
        <f t="shared" si="121"/>
        <v/>
      </c>
      <c r="AM190" t="str">
        <f t="shared" si="122"/>
        <v/>
      </c>
      <c r="AN190" t="str">
        <f t="shared" si="123"/>
        <v/>
      </c>
      <c r="AO190" s="20" t="str">
        <f t="shared" si="124"/>
        <v>x</v>
      </c>
      <c r="AP190" s="5" t="str">
        <f t="shared" ca="1" si="143"/>
        <v>(x</v>
      </c>
      <c r="AQ190" t="str">
        <f t="shared" ca="1" si="144"/>
        <v>+</v>
      </c>
      <c r="AR190">
        <f t="shared" ca="1" si="145"/>
        <v>10</v>
      </c>
      <c r="AS190" t="str">
        <f t="shared" ca="1" si="146"/>
        <v>)</v>
      </c>
      <c r="AT190" s="1"/>
      <c r="AU190" s="1">
        <f t="shared" ca="1" si="147"/>
        <v>10</v>
      </c>
      <c r="AV190" s="1">
        <f t="shared" ca="1" si="151"/>
        <v>10</v>
      </c>
      <c r="AW190" s="8">
        <f t="shared" ca="1" si="148"/>
        <v>10</v>
      </c>
      <c r="AX190" s="8">
        <f t="shared" ca="1" si="149"/>
        <v>0</v>
      </c>
      <c r="AY190" t="str">
        <f t="shared" ca="1" si="126"/>
        <v>x(x+10)</v>
      </c>
      <c r="BA190" t="str">
        <f t="shared" ca="1" si="127"/>
        <v>+</v>
      </c>
      <c r="BB190" s="7">
        <f t="shared" ca="1" si="128"/>
        <v>10</v>
      </c>
      <c r="BC190" s="6" t="str">
        <f t="shared" ca="1" si="129"/>
        <v>x</v>
      </c>
      <c r="BD190" t="str">
        <f t="shared" ca="1" si="130"/>
        <v/>
      </c>
      <c r="BE190" s="8" t="str">
        <f t="shared" ca="1" si="131"/>
        <v/>
      </c>
      <c r="BF190" t="s">
        <v>13</v>
      </c>
      <c r="BG190" t="s">
        <v>345</v>
      </c>
      <c r="BH190">
        <f t="shared" ca="1" si="150"/>
        <v>6700</v>
      </c>
    </row>
    <row r="191" spans="2:60" x14ac:dyDescent="0.55000000000000004">
      <c r="B191" s="27">
        <v>14</v>
      </c>
      <c r="C191" s="1" t="s">
        <v>5</v>
      </c>
      <c r="D191" s="51" t="s">
        <v>60</v>
      </c>
      <c r="E191" s="50" t="str">
        <f t="shared" ca="1" si="112"/>
        <v>m6700</v>
      </c>
      <c r="F191" s="50" t="str">
        <f t="shared" ca="1" si="152"/>
        <v>\\(\\quad x^2+5x= \\)</v>
      </c>
      <c r="G191" s="50" t="str">
        <f t="shared" ca="1" si="152"/>
        <v>\\(\\quad x(x+5) \\)</v>
      </c>
      <c r="H191" s="50" t="s">
        <v>62</v>
      </c>
      <c r="I191" s="89" t="str">
        <f t="shared" ca="1" si="114"/>
        <v>INSERT INTO math(tangen,question,answer,editor,date,count) VALUES('m6700','\\(\\quad x^2+5x= \\)','\\(\\quad x(x+5) \\)','harazono',NOW(),0);</v>
      </c>
      <c r="J191" s="1"/>
      <c r="K191" s="5" t="s">
        <v>251</v>
      </c>
      <c r="L191" t="str">
        <f t="shared" ca="1" si="153"/>
        <v>+5x</v>
      </c>
      <c r="M191" s="4" t="s">
        <v>13</v>
      </c>
      <c r="N191" t="str">
        <f t="shared" ca="1" si="154"/>
        <v>x(x+5)</v>
      </c>
      <c r="Q191" s="78" t="s">
        <v>229</v>
      </c>
      <c r="R191" t="str">
        <f t="shared" ca="1" si="133"/>
        <v>x^2+5x=</v>
      </c>
      <c r="S191" t="s">
        <v>230</v>
      </c>
      <c r="T191" s="78" t="s">
        <v>229</v>
      </c>
      <c r="U191" t="str">
        <f t="shared" ca="1" si="134"/>
        <v>x(x+5)</v>
      </c>
      <c r="V191" t="s">
        <v>230</v>
      </c>
      <c r="W191" t="str">
        <f t="shared" ca="1" si="119"/>
        <v>\\(\\quad x^2+5x= \\)</v>
      </c>
      <c r="X191" t="str">
        <f t="shared" ca="1" si="120"/>
        <v>\\(\\quad x(x+5) \\)</v>
      </c>
      <c r="AL191" s="20" t="str">
        <f t="shared" si="121"/>
        <v/>
      </c>
      <c r="AM191" t="str">
        <f t="shared" si="122"/>
        <v/>
      </c>
      <c r="AN191" t="str">
        <f t="shared" si="123"/>
        <v/>
      </c>
      <c r="AO191" s="20" t="str">
        <f t="shared" si="124"/>
        <v>x</v>
      </c>
      <c r="AP191" s="5" t="str">
        <f t="shared" ca="1" si="143"/>
        <v>(x</v>
      </c>
      <c r="AQ191" t="str">
        <f t="shared" ca="1" si="144"/>
        <v>+</v>
      </c>
      <c r="AR191">
        <f t="shared" ca="1" si="145"/>
        <v>5</v>
      </c>
      <c r="AS191" t="str">
        <f t="shared" ca="1" si="146"/>
        <v>)</v>
      </c>
      <c r="AT191" s="1"/>
      <c r="AU191" s="1">
        <f t="shared" ca="1" si="147"/>
        <v>5</v>
      </c>
      <c r="AV191" s="1">
        <f t="shared" ca="1" si="151"/>
        <v>5</v>
      </c>
      <c r="AW191" s="8">
        <f t="shared" ca="1" si="148"/>
        <v>5</v>
      </c>
      <c r="AX191" s="8">
        <f t="shared" ca="1" si="149"/>
        <v>0</v>
      </c>
      <c r="AY191" t="str">
        <f t="shared" ca="1" si="126"/>
        <v>x(x+5)</v>
      </c>
      <c r="BA191" t="str">
        <f t="shared" ca="1" si="127"/>
        <v>+</v>
      </c>
      <c r="BB191" s="7">
        <f t="shared" ca="1" si="128"/>
        <v>5</v>
      </c>
      <c r="BC191" s="6" t="str">
        <f t="shared" ca="1" si="129"/>
        <v>x</v>
      </c>
      <c r="BD191" t="str">
        <f t="shared" ca="1" si="130"/>
        <v/>
      </c>
      <c r="BE191" s="8" t="str">
        <f t="shared" ca="1" si="131"/>
        <v/>
      </c>
      <c r="BF191" t="s">
        <v>13</v>
      </c>
      <c r="BG191" t="s">
        <v>345</v>
      </c>
      <c r="BH191">
        <f t="shared" ca="1" si="150"/>
        <v>6700</v>
      </c>
    </row>
    <row r="192" spans="2:60" x14ac:dyDescent="0.55000000000000004">
      <c r="B192" s="27">
        <v>15</v>
      </c>
      <c r="C192" s="1" t="s">
        <v>5</v>
      </c>
      <c r="D192" s="51" t="s">
        <v>60</v>
      </c>
      <c r="E192" s="50" t="str">
        <f t="shared" ca="1" si="112"/>
        <v>m6700</v>
      </c>
      <c r="F192" s="50" t="str">
        <f t="shared" ca="1" si="152"/>
        <v>\\(\\quad x^2-9x= \\)</v>
      </c>
      <c r="G192" s="50" t="str">
        <f t="shared" ca="1" si="152"/>
        <v>\\(\\quad x(x-9) \\)</v>
      </c>
      <c r="H192" s="50" t="s">
        <v>62</v>
      </c>
      <c r="I192" s="89" t="str">
        <f t="shared" ca="1" si="114"/>
        <v>INSERT INTO math(tangen,question,answer,editor,date,count) VALUES('m6700','\\(\\quad x^2-9x= \\)','\\(\\quad x(x-9) \\)','harazono',NOW(),0);</v>
      </c>
      <c r="J192" s="1"/>
      <c r="K192" s="5" t="s">
        <v>251</v>
      </c>
      <c r="L192" t="str">
        <f t="shared" ca="1" si="153"/>
        <v>-9x</v>
      </c>
      <c r="M192" s="4" t="s">
        <v>13</v>
      </c>
      <c r="N192" t="str">
        <f t="shared" ca="1" si="154"/>
        <v>x(x-9)</v>
      </c>
      <c r="Q192" s="78" t="s">
        <v>229</v>
      </c>
      <c r="R192" t="str">
        <f t="shared" ca="1" si="133"/>
        <v>x^2-9x=</v>
      </c>
      <c r="S192" t="s">
        <v>230</v>
      </c>
      <c r="T192" s="78" t="s">
        <v>229</v>
      </c>
      <c r="U192" t="str">
        <f t="shared" ca="1" si="134"/>
        <v>x(x-9)</v>
      </c>
      <c r="V192" t="s">
        <v>230</v>
      </c>
      <c r="W192" t="str">
        <f t="shared" ca="1" si="119"/>
        <v>\\(\\quad x^2-9x= \\)</v>
      </c>
      <c r="X192" t="str">
        <f t="shared" ca="1" si="120"/>
        <v>\\(\\quad x(x-9) \\)</v>
      </c>
      <c r="AL192" s="20" t="str">
        <f t="shared" si="121"/>
        <v/>
      </c>
      <c r="AM192" t="str">
        <f t="shared" si="122"/>
        <v/>
      </c>
      <c r="AN192" t="str">
        <f t="shared" si="123"/>
        <v/>
      </c>
      <c r="AO192" s="20" t="str">
        <f t="shared" si="124"/>
        <v>x</v>
      </c>
      <c r="AP192" s="5" t="str">
        <f t="shared" ca="1" si="143"/>
        <v>(x</v>
      </c>
      <c r="AQ192" t="str">
        <f t="shared" ca="1" si="144"/>
        <v>-</v>
      </c>
      <c r="AR192">
        <f t="shared" ca="1" si="145"/>
        <v>9</v>
      </c>
      <c r="AS192" t="str">
        <f t="shared" ca="1" si="146"/>
        <v>)</v>
      </c>
      <c r="AT192" s="1"/>
      <c r="AU192" s="1">
        <f t="shared" ca="1" si="147"/>
        <v>-9</v>
      </c>
      <c r="AV192" s="1">
        <f t="shared" ca="1" si="151"/>
        <v>-9</v>
      </c>
      <c r="AW192" s="8">
        <f t="shared" ca="1" si="148"/>
        <v>-9</v>
      </c>
      <c r="AX192" s="8">
        <f t="shared" ca="1" si="149"/>
        <v>0</v>
      </c>
      <c r="AY192" t="str">
        <f t="shared" ca="1" si="126"/>
        <v>x(x-9)</v>
      </c>
      <c r="BA192" t="str">
        <f t="shared" ca="1" si="127"/>
        <v>-</v>
      </c>
      <c r="BB192" s="7">
        <f t="shared" ca="1" si="128"/>
        <v>9</v>
      </c>
      <c r="BC192" s="6" t="str">
        <f t="shared" ca="1" si="129"/>
        <v>x</v>
      </c>
      <c r="BD192" t="str">
        <f t="shared" ca="1" si="130"/>
        <v/>
      </c>
      <c r="BE192" s="8" t="str">
        <f t="shared" ca="1" si="131"/>
        <v/>
      </c>
      <c r="BF192" t="s">
        <v>13</v>
      </c>
      <c r="BG192" t="s">
        <v>345</v>
      </c>
      <c r="BH192">
        <f t="shared" ca="1" si="150"/>
        <v>6700</v>
      </c>
    </row>
    <row r="193" spans="2:60" x14ac:dyDescent="0.55000000000000004">
      <c r="B193" s="27">
        <v>16</v>
      </c>
      <c r="C193" s="1" t="s">
        <v>5</v>
      </c>
      <c r="D193" s="51" t="s">
        <v>60</v>
      </c>
      <c r="E193" s="50" t="str">
        <f t="shared" ca="1" si="112"/>
        <v>m6700</v>
      </c>
      <c r="F193" s="50" t="str">
        <f t="shared" ca="1" si="152"/>
        <v>\\(\\quad x^2+2x= \\)</v>
      </c>
      <c r="G193" s="50" t="str">
        <f t="shared" ca="1" si="152"/>
        <v>\\(\\quad x(x+2) \\)</v>
      </c>
      <c r="H193" s="50" t="s">
        <v>62</v>
      </c>
      <c r="I193" s="89" t="str">
        <f t="shared" ca="1" si="114"/>
        <v>INSERT INTO math(tangen,question,answer,editor,date,count) VALUES('m6700','\\(\\quad x^2+2x= \\)','\\(\\quad x(x+2) \\)','harazono',NOW(),0);</v>
      </c>
      <c r="J193" s="1"/>
      <c r="K193" s="5" t="s">
        <v>251</v>
      </c>
      <c r="L193" t="str">
        <f t="shared" ca="1" si="153"/>
        <v>+2x</v>
      </c>
      <c r="M193" s="4" t="s">
        <v>13</v>
      </c>
      <c r="N193" t="str">
        <f t="shared" ca="1" si="154"/>
        <v>x(x+2)</v>
      </c>
      <c r="Q193" s="78" t="s">
        <v>229</v>
      </c>
      <c r="R193" t="str">
        <f t="shared" ca="1" si="133"/>
        <v>x^2+2x=</v>
      </c>
      <c r="S193" t="s">
        <v>230</v>
      </c>
      <c r="T193" s="78" t="s">
        <v>229</v>
      </c>
      <c r="U193" t="str">
        <f t="shared" ca="1" si="134"/>
        <v>x(x+2)</v>
      </c>
      <c r="V193" t="s">
        <v>230</v>
      </c>
      <c r="W193" t="str">
        <f t="shared" ca="1" si="119"/>
        <v>\\(\\quad x^2+2x= \\)</v>
      </c>
      <c r="X193" t="str">
        <f t="shared" ca="1" si="120"/>
        <v>\\(\\quad x(x+2) \\)</v>
      </c>
      <c r="AL193" s="20" t="str">
        <f t="shared" si="121"/>
        <v/>
      </c>
      <c r="AM193" t="str">
        <f t="shared" si="122"/>
        <v/>
      </c>
      <c r="AN193" t="str">
        <f t="shared" si="123"/>
        <v/>
      </c>
      <c r="AO193" s="20" t="str">
        <f t="shared" si="124"/>
        <v>x</v>
      </c>
      <c r="AP193" s="5" t="str">
        <f t="shared" ca="1" si="143"/>
        <v>(x</v>
      </c>
      <c r="AQ193" t="str">
        <f t="shared" ca="1" si="144"/>
        <v>+</v>
      </c>
      <c r="AR193">
        <f t="shared" ca="1" si="145"/>
        <v>2</v>
      </c>
      <c r="AS193" t="str">
        <f t="shared" ca="1" si="146"/>
        <v>)</v>
      </c>
      <c r="AT193" s="1"/>
      <c r="AU193" s="1">
        <f t="shared" ca="1" si="147"/>
        <v>2</v>
      </c>
      <c r="AV193" s="1">
        <f t="shared" ca="1" si="151"/>
        <v>2</v>
      </c>
      <c r="AW193" s="8">
        <f t="shared" ca="1" si="148"/>
        <v>2</v>
      </c>
      <c r="AX193" s="8">
        <f t="shared" ca="1" si="149"/>
        <v>0</v>
      </c>
      <c r="AY193" t="str">
        <f t="shared" ca="1" si="126"/>
        <v>x(x+2)</v>
      </c>
      <c r="BA193" t="str">
        <f t="shared" ca="1" si="127"/>
        <v>+</v>
      </c>
      <c r="BB193" s="7">
        <f t="shared" ca="1" si="128"/>
        <v>2</v>
      </c>
      <c r="BC193" s="6" t="str">
        <f t="shared" ca="1" si="129"/>
        <v>x</v>
      </c>
      <c r="BD193" t="str">
        <f t="shared" ca="1" si="130"/>
        <v/>
      </c>
      <c r="BE193" s="8" t="str">
        <f t="shared" ca="1" si="131"/>
        <v/>
      </c>
      <c r="BF193" t="s">
        <v>13</v>
      </c>
      <c r="BG193" t="s">
        <v>345</v>
      </c>
      <c r="BH193">
        <f t="shared" ca="1" si="150"/>
        <v>6700</v>
      </c>
    </row>
    <row r="194" spans="2:60" x14ac:dyDescent="0.55000000000000004">
      <c r="B194" s="27">
        <v>17</v>
      </c>
      <c r="C194" s="1" t="s">
        <v>5</v>
      </c>
      <c r="D194" s="51" t="s">
        <v>60</v>
      </c>
      <c r="E194" s="50" t="str">
        <f t="shared" ca="1" si="112"/>
        <v>m6700</v>
      </c>
      <c r="F194" s="50" t="str">
        <f t="shared" ca="1" si="152"/>
        <v>\\(\\quad x^2+6x= \\)</v>
      </c>
      <c r="G194" s="50" t="str">
        <f t="shared" ca="1" si="152"/>
        <v>\\(\\quad x(x+6) \\)</v>
      </c>
      <c r="H194" s="50" t="s">
        <v>62</v>
      </c>
      <c r="I194" s="89" t="str">
        <f t="shared" ca="1" si="114"/>
        <v>INSERT INTO math(tangen,question,answer,editor,date,count) VALUES('m6700','\\(\\quad x^2+6x= \\)','\\(\\quad x(x+6) \\)','harazono',NOW(),0);</v>
      </c>
      <c r="J194" s="1"/>
      <c r="K194" s="5" t="s">
        <v>251</v>
      </c>
      <c r="L194" t="str">
        <f t="shared" ca="1" si="153"/>
        <v>+6x</v>
      </c>
      <c r="M194" s="4" t="s">
        <v>13</v>
      </c>
      <c r="N194" t="str">
        <f t="shared" ca="1" si="154"/>
        <v>x(x+6)</v>
      </c>
      <c r="Q194" s="78" t="s">
        <v>229</v>
      </c>
      <c r="R194" t="str">
        <f t="shared" ca="1" si="133"/>
        <v>x^2+6x=</v>
      </c>
      <c r="S194" t="s">
        <v>230</v>
      </c>
      <c r="T194" s="78" t="s">
        <v>229</v>
      </c>
      <c r="U194" t="str">
        <f t="shared" ca="1" si="134"/>
        <v>x(x+6)</v>
      </c>
      <c r="V194" t="s">
        <v>230</v>
      </c>
      <c r="W194" t="str">
        <f t="shared" ca="1" si="119"/>
        <v>\\(\\quad x^2+6x= \\)</v>
      </c>
      <c r="X194" t="str">
        <f t="shared" ca="1" si="120"/>
        <v>\\(\\quad x(x+6) \\)</v>
      </c>
      <c r="AL194" s="20" t="str">
        <f t="shared" si="121"/>
        <v/>
      </c>
      <c r="AM194" t="str">
        <f t="shared" si="122"/>
        <v/>
      </c>
      <c r="AN194" t="str">
        <f t="shared" si="123"/>
        <v/>
      </c>
      <c r="AO194" s="20" t="str">
        <f t="shared" si="124"/>
        <v>x</v>
      </c>
      <c r="AP194" s="5" t="str">
        <f t="shared" ca="1" si="143"/>
        <v>(x</v>
      </c>
      <c r="AQ194" t="str">
        <f t="shared" ca="1" si="144"/>
        <v>+</v>
      </c>
      <c r="AR194">
        <f t="shared" ca="1" si="145"/>
        <v>6</v>
      </c>
      <c r="AS194" t="str">
        <f t="shared" ca="1" si="146"/>
        <v>)</v>
      </c>
      <c r="AT194" s="1"/>
      <c r="AU194" s="1">
        <f t="shared" ca="1" si="147"/>
        <v>6</v>
      </c>
      <c r="AV194" s="1">
        <f t="shared" ca="1" si="151"/>
        <v>6</v>
      </c>
      <c r="AW194" s="8">
        <f t="shared" ca="1" si="148"/>
        <v>6</v>
      </c>
      <c r="AX194" s="8">
        <f t="shared" ca="1" si="149"/>
        <v>0</v>
      </c>
      <c r="AY194" t="str">
        <f t="shared" ca="1" si="126"/>
        <v>x(x+6)</v>
      </c>
      <c r="BA194" t="str">
        <f t="shared" ca="1" si="127"/>
        <v>+</v>
      </c>
      <c r="BB194" s="7">
        <f t="shared" ca="1" si="128"/>
        <v>6</v>
      </c>
      <c r="BC194" s="6" t="str">
        <f t="shared" ca="1" si="129"/>
        <v>x</v>
      </c>
      <c r="BD194" t="str">
        <f t="shared" ca="1" si="130"/>
        <v/>
      </c>
      <c r="BE194" s="8" t="str">
        <f t="shared" ca="1" si="131"/>
        <v/>
      </c>
      <c r="BF194" t="s">
        <v>13</v>
      </c>
      <c r="BG194" t="s">
        <v>345</v>
      </c>
      <c r="BH194">
        <f t="shared" ca="1" si="150"/>
        <v>6700</v>
      </c>
    </row>
    <row r="195" spans="2:60" x14ac:dyDescent="0.55000000000000004">
      <c r="B195" s="27">
        <v>18</v>
      </c>
      <c r="C195" s="1" t="s">
        <v>5</v>
      </c>
      <c r="D195" s="51" t="s">
        <v>60</v>
      </c>
      <c r="E195" s="50" t="str">
        <f t="shared" ca="1" si="112"/>
        <v>m6700</v>
      </c>
      <c r="F195" s="50" t="str">
        <f t="shared" ca="1" si="152"/>
        <v>\\(\\quad x^2+6x= \\)</v>
      </c>
      <c r="G195" s="50" t="str">
        <f t="shared" ca="1" si="152"/>
        <v>\\(\\quad x(x+6) \\)</v>
      </c>
      <c r="H195" s="50" t="s">
        <v>62</v>
      </c>
      <c r="I195" s="89" t="str">
        <f t="shared" ca="1" si="114"/>
        <v>INSERT INTO math(tangen,question,answer,editor,date,count) VALUES('m6700','\\(\\quad x^2+6x= \\)','\\(\\quad x(x+6) \\)','harazono',NOW(),0);</v>
      </c>
      <c r="J195" s="1"/>
      <c r="K195" s="5" t="s">
        <v>251</v>
      </c>
      <c r="L195" t="str">
        <f t="shared" ca="1" si="153"/>
        <v>+6x</v>
      </c>
      <c r="M195" s="4" t="s">
        <v>13</v>
      </c>
      <c r="N195" t="str">
        <f t="shared" ca="1" si="154"/>
        <v>x(x+6)</v>
      </c>
      <c r="Q195" s="78" t="s">
        <v>229</v>
      </c>
      <c r="R195" t="str">
        <f t="shared" ca="1" si="133"/>
        <v>x^2+6x=</v>
      </c>
      <c r="S195" t="s">
        <v>230</v>
      </c>
      <c r="T195" s="78" t="s">
        <v>229</v>
      </c>
      <c r="U195" t="str">
        <f t="shared" ca="1" si="134"/>
        <v>x(x+6)</v>
      </c>
      <c r="V195" t="s">
        <v>230</v>
      </c>
      <c r="W195" t="str">
        <f t="shared" ca="1" si="119"/>
        <v>\\(\\quad x^2+6x= \\)</v>
      </c>
      <c r="X195" t="str">
        <f t="shared" ca="1" si="120"/>
        <v>\\(\\quad x(x+6) \\)</v>
      </c>
      <c r="AL195" s="20" t="str">
        <f t="shared" si="121"/>
        <v/>
      </c>
      <c r="AM195" t="str">
        <f t="shared" si="122"/>
        <v/>
      </c>
      <c r="AN195" t="str">
        <f t="shared" si="123"/>
        <v/>
      </c>
      <c r="AO195" s="20" t="str">
        <f t="shared" si="124"/>
        <v>x</v>
      </c>
      <c r="AP195" s="5" t="str">
        <f t="shared" ca="1" si="143"/>
        <v>(x</v>
      </c>
      <c r="AQ195" t="str">
        <f t="shared" ca="1" si="144"/>
        <v>+</v>
      </c>
      <c r="AR195">
        <f t="shared" ca="1" si="145"/>
        <v>6</v>
      </c>
      <c r="AS195" t="str">
        <f t="shared" ca="1" si="146"/>
        <v>)</v>
      </c>
      <c r="AT195" s="1"/>
      <c r="AU195" s="1">
        <f t="shared" ca="1" si="147"/>
        <v>6</v>
      </c>
      <c r="AV195" s="1">
        <f t="shared" ca="1" si="151"/>
        <v>6</v>
      </c>
      <c r="AW195" s="8">
        <f t="shared" ca="1" si="148"/>
        <v>6</v>
      </c>
      <c r="AX195" s="8">
        <f t="shared" ca="1" si="149"/>
        <v>0</v>
      </c>
      <c r="AY195" t="str">
        <f t="shared" ca="1" si="126"/>
        <v>x(x+6)</v>
      </c>
      <c r="BA195" t="str">
        <f t="shared" ca="1" si="127"/>
        <v>+</v>
      </c>
      <c r="BB195" s="7">
        <f t="shared" ca="1" si="128"/>
        <v>6</v>
      </c>
      <c r="BC195" s="6" t="str">
        <f t="shared" ca="1" si="129"/>
        <v>x</v>
      </c>
      <c r="BD195" t="str">
        <f t="shared" ca="1" si="130"/>
        <v/>
      </c>
      <c r="BE195" s="8" t="str">
        <f t="shared" ca="1" si="131"/>
        <v/>
      </c>
      <c r="BF195" t="s">
        <v>13</v>
      </c>
      <c r="BG195" t="s">
        <v>345</v>
      </c>
      <c r="BH195">
        <f t="shared" ca="1" si="150"/>
        <v>6700</v>
      </c>
    </row>
    <row r="196" spans="2:60" x14ac:dyDescent="0.55000000000000004">
      <c r="B196" s="27">
        <v>19</v>
      </c>
      <c r="C196" s="1" t="s">
        <v>5</v>
      </c>
      <c r="D196" s="51" t="s">
        <v>60</v>
      </c>
      <c r="E196" s="50" t="str">
        <f t="shared" ca="1" si="112"/>
        <v>m6700</v>
      </c>
      <c r="F196" s="50" t="str">
        <f t="shared" ca="1" si="152"/>
        <v>\\(\\quad x^2+5x= \\)</v>
      </c>
      <c r="G196" s="50" t="str">
        <f t="shared" ca="1" si="152"/>
        <v>\\(\\quad x(x+5) \\)</v>
      </c>
      <c r="H196" s="50" t="s">
        <v>62</v>
      </c>
      <c r="I196" s="89" t="str">
        <f t="shared" ca="1" si="114"/>
        <v>INSERT INTO math(tangen,question,answer,editor,date,count) VALUES('m6700','\\(\\quad x^2+5x= \\)','\\(\\quad x(x+5) \\)','harazono',NOW(),0);</v>
      </c>
      <c r="J196" s="1"/>
      <c r="K196" s="5" t="s">
        <v>251</v>
      </c>
      <c r="L196" t="str">
        <f t="shared" ca="1" si="153"/>
        <v>+5x</v>
      </c>
      <c r="M196" s="4" t="s">
        <v>13</v>
      </c>
      <c r="N196" t="str">
        <f t="shared" ca="1" si="154"/>
        <v>x(x+5)</v>
      </c>
      <c r="Q196" s="78" t="s">
        <v>229</v>
      </c>
      <c r="R196" t="str">
        <f t="shared" ca="1" si="133"/>
        <v>x^2+5x=</v>
      </c>
      <c r="S196" t="s">
        <v>230</v>
      </c>
      <c r="T196" s="78" t="s">
        <v>229</v>
      </c>
      <c r="U196" t="str">
        <f t="shared" ca="1" si="134"/>
        <v>x(x+5)</v>
      </c>
      <c r="V196" t="s">
        <v>230</v>
      </c>
      <c r="W196" t="str">
        <f t="shared" ca="1" si="119"/>
        <v>\\(\\quad x^2+5x= \\)</v>
      </c>
      <c r="X196" t="str">
        <f t="shared" ca="1" si="120"/>
        <v>\\(\\quad x(x+5) \\)</v>
      </c>
      <c r="AL196" s="20" t="str">
        <f t="shared" si="121"/>
        <v/>
      </c>
      <c r="AM196" t="str">
        <f t="shared" si="122"/>
        <v/>
      </c>
      <c r="AN196" t="str">
        <f t="shared" si="123"/>
        <v/>
      </c>
      <c r="AO196" s="20" t="str">
        <f t="shared" si="124"/>
        <v>x</v>
      </c>
      <c r="AP196" s="5" t="str">
        <f t="shared" ca="1" si="143"/>
        <v>(x</v>
      </c>
      <c r="AQ196" t="str">
        <f t="shared" ca="1" si="144"/>
        <v>+</v>
      </c>
      <c r="AR196">
        <f t="shared" ca="1" si="145"/>
        <v>5</v>
      </c>
      <c r="AS196" t="str">
        <f t="shared" ca="1" si="146"/>
        <v>)</v>
      </c>
      <c r="AT196" s="1"/>
      <c r="AU196" s="1">
        <f t="shared" ca="1" si="147"/>
        <v>5</v>
      </c>
      <c r="AV196" s="1">
        <f t="shared" ca="1" si="151"/>
        <v>5</v>
      </c>
      <c r="AW196" s="8">
        <f t="shared" ca="1" si="148"/>
        <v>5</v>
      </c>
      <c r="AX196" s="8">
        <f t="shared" ca="1" si="149"/>
        <v>0</v>
      </c>
      <c r="AY196" t="str">
        <f t="shared" ca="1" si="126"/>
        <v>x(x+5)</v>
      </c>
      <c r="BA196" t="str">
        <f t="shared" ca="1" si="127"/>
        <v>+</v>
      </c>
      <c r="BB196" s="7">
        <f t="shared" ca="1" si="128"/>
        <v>5</v>
      </c>
      <c r="BC196" s="6" t="str">
        <f t="shared" ca="1" si="129"/>
        <v>x</v>
      </c>
      <c r="BD196" t="str">
        <f t="shared" ca="1" si="130"/>
        <v/>
      </c>
      <c r="BE196" s="8" t="str">
        <f t="shared" ca="1" si="131"/>
        <v/>
      </c>
      <c r="BF196" t="s">
        <v>13</v>
      </c>
      <c r="BG196" t="s">
        <v>345</v>
      </c>
      <c r="BH196">
        <f t="shared" ca="1" si="150"/>
        <v>6700</v>
      </c>
    </row>
    <row r="197" spans="2:60" x14ac:dyDescent="0.55000000000000004">
      <c r="B197" s="27">
        <v>20</v>
      </c>
      <c r="C197" s="1" t="s">
        <v>5</v>
      </c>
      <c r="D197" s="51" t="s">
        <v>60</v>
      </c>
      <c r="E197" s="50" t="str">
        <f t="shared" ca="1" si="112"/>
        <v>m6700</v>
      </c>
      <c r="F197" s="50" t="str">
        <f t="shared" ca="1" si="152"/>
        <v>\\(\\quad x^2-9x= \\)</v>
      </c>
      <c r="G197" s="50" t="str">
        <f t="shared" ca="1" si="152"/>
        <v>\\(\\quad x(x-9) \\)</v>
      </c>
      <c r="H197" s="50" t="s">
        <v>62</v>
      </c>
      <c r="I197" s="89" t="str">
        <f t="shared" ca="1" si="114"/>
        <v>INSERT INTO math(tangen,question,answer,editor,date,count) VALUES('m6700','\\(\\quad x^2-9x= \\)','\\(\\quad x(x-9) \\)','harazono',NOW(),0);</v>
      </c>
      <c r="J197" s="1"/>
      <c r="K197" s="5" t="s">
        <v>251</v>
      </c>
      <c r="L197" t="str">
        <f t="shared" ca="1" si="153"/>
        <v>-9x</v>
      </c>
      <c r="M197" s="4" t="s">
        <v>13</v>
      </c>
      <c r="N197" t="str">
        <f t="shared" ca="1" si="154"/>
        <v>x(x-9)</v>
      </c>
      <c r="Q197" s="78" t="s">
        <v>229</v>
      </c>
      <c r="R197" t="str">
        <f t="shared" ca="1" si="133"/>
        <v>x^2-9x=</v>
      </c>
      <c r="S197" t="s">
        <v>230</v>
      </c>
      <c r="T197" s="78" t="s">
        <v>229</v>
      </c>
      <c r="U197" t="str">
        <f t="shared" ca="1" si="134"/>
        <v>x(x-9)</v>
      </c>
      <c r="V197" t="s">
        <v>230</v>
      </c>
      <c r="W197" t="str">
        <f t="shared" ca="1" si="119"/>
        <v>\\(\\quad x^2-9x= \\)</v>
      </c>
      <c r="X197" t="str">
        <f t="shared" ca="1" si="120"/>
        <v>\\(\\quad x(x-9) \\)</v>
      </c>
      <c r="AL197" s="20" t="str">
        <f t="shared" si="121"/>
        <v/>
      </c>
      <c r="AM197" t="str">
        <f t="shared" si="122"/>
        <v/>
      </c>
      <c r="AN197" t="str">
        <f t="shared" si="123"/>
        <v/>
      </c>
      <c r="AO197" s="20" t="str">
        <f t="shared" si="124"/>
        <v>x</v>
      </c>
      <c r="AP197" s="5" t="str">
        <f t="shared" ca="1" si="143"/>
        <v>(x</v>
      </c>
      <c r="AQ197" t="str">
        <f t="shared" ca="1" si="144"/>
        <v>-</v>
      </c>
      <c r="AR197">
        <f t="shared" ca="1" si="145"/>
        <v>9</v>
      </c>
      <c r="AS197" t="str">
        <f t="shared" ca="1" si="146"/>
        <v>)</v>
      </c>
      <c r="AT197" s="1"/>
      <c r="AU197" s="1">
        <f t="shared" ca="1" si="147"/>
        <v>-9</v>
      </c>
      <c r="AV197" s="1">
        <f t="shared" ca="1" si="151"/>
        <v>-9</v>
      </c>
      <c r="AW197" s="8">
        <f t="shared" ca="1" si="148"/>
        <v>-9</v>
      </c>
      <c r="AX197" s="8">
        <f t="shared" ca="1" si="149"/>
        <v>0</v>
      </c>
      <c r="AY197" t="str">
        <f t="shared" ca="1" si="126"/>
        <v>x(x-9)</v>
      </c>
      <c r="BA197" t="str">
        <f t="shared" ca="1" si="127"/>
        <v>-</v>
      </c>
      <c r="BB197" s="7">
        <f t="shared" ca="1" si="128"/>
        <v>9</v>
      </c>
      <c r="BC197" s="6" t="str">
        <f t="shared" ca="1" si="129"/>
        <v>x</v>
      </c>
      <c r="BD197" t="str">
        <f t="shared" ca="1" si="130"/>
        <v/>
      </c>
      <c r="BE197" s="8" t="str">
        <f t="shared" ca="1" si="131"/>
        <v/>
      </c>
      <c r="BF197" t="s">
        <v>13</v>
      </c>
      <c r="BG197" t="s">
        <v>345</v>
      </c>
      <c r="BH197">
        <f t="shared" ca="1" si="150"/>
        <v>6700</v>
      </c>
    </row>
    <row r="198" spans="2:60" x14ac:dyDescent="0.55000000000000004">
      <c r="B198" s="27">
        <v>21</v>
      </c>
      <c r="C198" s="1" t="s">
        <v>5</v>
      </c>
      <c r="D198" s="51" t="s">
        <v>60</v>
      </c>
      <c r="E198" s="50" t="str">
        <f t="shared" ca="1" si="112"/>
        <v>m6700</v>
      </c>
      <c r="F198" s="50" t="str">
        <f t="shared" ca="1" si="152"/>
        <v>\\(\\quad x^2+3x= \\)</v>
      </c>
      <c r="G198" s="50" t="str">
        <f t="shared" ca="1" si="152"/>
        <v>\\(\\quad x(x+3) \\)</v>
      </c>
      <c r="H198" s="50" t="s">
        <v>62</v>
      </c>
      <c r="I198" s="89" t="str">
        <f t="shared" ca="1" si="114"/>
        <v>INSERT INTO math(tangen,question,answer,editor,date,count) VALUES('m6700','\\(\\quad x^2+3x= \\)','\\(\\quad x(x+3) \\)','harazono',NOW(),0);</v>
      </c>
      <c r="J198" s="1"/>
      <c r="K198" s="5" t="s">
        <v>251</v>
      </c>
      <c r="L198" t="str">
        <f t="shared" ca="1" si="153"/>
        <v>+3x</v>
      </c>
      <c r="M198" s="4" t="s">
        <v>13</v>
      </c>
      <c r="N198" t="str">
        <f t="shared" ca="1" si="154"/>
        <v>x(x+3)</v>
      </c>
      <c r="Q198" s="78" t="s">
        <v>229</v>
      </c>
      <c r="R198" t="str">
        <f t="shared" ca="1" si="133"/>
        <v>x^2+3x=</v>
      </c>
      <c r="S198" t="s">
        <v>230</v>
      </c>
      <c r="T198" s="78" t="s">
        <v>229</v>
      </c>
      <c r="U198" t="str">
        <f t="shared" ca="1" si="134"/>
        <v>x(x+3)</v>
      </c>
      <c r="V198" t="s">
        <v>230</v>
      </c>
      <c r="W198" t="str">
        <f t="shared" ca="1" si="119"/>
        <v>\\(\\quad x^2+3x= \\)</v>
      </c>
      <c r="X198" t="str">
        <f t="shared" ca="1" si="120"/>
        <v>\\(\\quad x(x+3) \\)</v>
      </c>
      <c r="AL198" s="20" t="str">
        <f t="shared" si="121"/>
        <v/>
      </c>
      <c r="AM198" t="str">
        <f t="shared" si="122"/>
        <v/>
      </c>
      <c r="AN198" t="str">
        <f t="shared" si="123"/>
        <v/>
      </c>
      <c r="AO198" s="20" t="str">
        <f t="shared" si="124"/>
        <v>x</v>
      </c>
      <c r="AP198" s="5" t="str">
        <f t="shared" ca="1" si="143"/>
        <v>(x</v>
      </c>
      <c r="AQ198" t="str">
        <f t="shared" ca="1" si="144"/>
        <v>+</v>
      </c>
      <c r="AR198">
        <f t="shared" ca="1" si="145"/>
        <v>3</v>
      </c>
      <c r="AS198" t="str">
        <f t="shared" ca="1" si="146"/>
        <v>)</v>
      </c>
      <c r="AT198" s="1"/>
      <c r="AU198" s="1">
        <f t="shared" ca="1" si="147"/>
        <v>3</v>
      </c>
      <c r="AV198" s="1">
        <f t="shared" ca="1" si="151"/>
        <v>3</v>
      </c>
      <c r="AW198" s="8">
        <f t="shared" ca="1" si="148"/>
        <v>3</v>
      </c>
      <c r="AX198" s="8">
        <f t="shared" ca="1" si="149"/>
        <v>0</v>
      </c>
      <c r="AY198" t="str">
        <f t="shared" ca="1" si="126"/>
        <v>x(x+3)</v>
      </c>
      <c r="BA198" t="str">
        <f t="shared" ca="1" si="127"/>
        <v>+</v>
      </c>
      <c r="BB198" s="7">
        <f t="shared" ca="1" si="128"/>
        <v>3</v>
      </c>
      <c r="BC198" s="6" t="str">
        <f t="shared" ca="1" si="129"/>
        <v>x</v>
      </c>
      <c r="BD198" t="str">
        <f t="shared" ca="1" si="130"/>
        <v/>
      </c>
      <c r="BE198" s="8" t="str">
        <f t="shared" ca="1" si="131"/>
        <v/>
      </c>
      <c r="BF198" t="s">
        <v>13</v>
      </c>
      <c r="BG198" t="s">
        <v>345</v>
      </c>
      <c r="BH198">
        <f t="shared" ca="1" si="150"/>
        <v>6700</v>
      </c>
    </row>
    <row r="199" spans="2:60" x14ac:dyDescent="0.55000000000000004">
      <c r="B199" s="27">
        <v>22</v>
      </c>
      <c r="C199" s="1" t="s">
        <v>5</v>
      </c>
      <c r="D199" s="51" t="s">
        <v>60</v>
      </c>
      <c r="E199" s="50" t="str">
        <f t="shared" ca="1" si="112"/>
        <v>m6700</v>
      </c>
      <c r="F199" s="50" t="str">
        <f t="shared" ca="1" si="152"/>
        <v>\\(\\quad x^2+8x= \\)</v>
      </c>
      <c r="G199" s="50" t="str">
        <f t="shared" ca="1" si="152"/>
        <v>\\(\\quad x(x+8) \\)</v>
      </c>
      <c r="H199" s="50" t="s">
        <v>62</v>
      </c>
      <c r="I199" s="89" t="str">
        <f t="shared" ca="1" si="114"/>
        <v>INSERT INTO math(tangen,question,answer,editor,date,count) VALUES('m6700','\\(\\quad x^2+8x= \\)','\\(\\quad x(x+8) \\)','harazono',NOW(),0);</v>
      </c>
      <c r="J199" s="1"/>
      <c r="K199" s="5" t="s">
        <v>251</v>
      </c>
      <c r="L199" t="str">
        <f t="shared" ca="1" si="153"/>
        <v>+8x</v>
      </c>
      <c r="M199" s="4" t="s">
        <v>13</v>
      </c>
      <c r="N199" t="str">
        <f t="shared" ca="1" si="154"/>
        <v>x(x+8)</v>
      </c>
      <c r="Q199" s="78" t="s">
        <v>229</v>
      </c>
      <c r="R199" t="str">
        <f t="shared" ca="1" si="133"/>
        <v>x^2+8x=</v>
      </c>
      <c r="S199" t="s">
        <v>230</v>
      </c>
      <c r="T199" s="78" t="s">
        <v>229</v>
      </c>
      <c r="U199" t="str">
        <f t="shared" ca="1" si="134"/>
        <v>x(x+8)</v>
      </c>
      <c r="V199" t="s">
        <v>230</v>
      </c>
      <c r="W199" t="str">
        <f t="shared" ca="1" si="119"/>
        <v>\\(\\quad x^2+8x= \\)</v>
      </c>
      <c r="X199" t="str">
        <f t="shared" ca="1" si="120"/>
        <v>\\(\\quad x(x+8) \\)</v>
      </c>
      <c r="AL199" s="20" t="str">
        <f t="shared" si="121"/>
        <v/>
      </c>
      <c r="AM199" t="str">
        <f t="shared" si="122"/>
        <v/>
      </c>
      <c r="AN199" t="str">
        <f t="shared" si="123"/>
        <v/>
      </c>
      <c r="AO199" s="20" t="str">
        <f t="shared" si="124"/>
        <v>x</v>
      </c>
      <c r="AP199" s="5" t="str">
        <f t="shared" ca="1" si="143"/>
        <v>(x</v>
      </c>
      <c r="AQ199" t="str">
        <f t="shared" ca="1" si="144"/>
        <v>+</v>
      </c>
      <c r="AR199">
        <f t="shared" ca="1" si="145"/>
        <v>8</v>
      </c>
      <c r="AS199" t="str">
        <f t="shared" ca="1" si="146"/>
        <v>)</v>
      </c>
      <c r="AT199" s="1"/>
      <c r="AU199" s="1">
        <f t="shared" ca="1" si="147"/>
        <v>8</v>
      </c>
      <c r="AV199" s="1">
        <f t="shared" ca="1" si="151"/>
        <v>8</v>
      </c>
      <c r="AW199" s="8">
        <f t="shared" ca="1" si="148"/>
        <v>8</v>
      </c>
      <c r="AX199" s="8">
        <f t="shared" ca="1" si="149"/>
        <v>0</v>
      </c>
      <c r="AY199" t="str">
        <f t="shared" ca="1" si="126"/>
        <v>x(x+8)</v>
      </c>
      <c r="BA199" t="str">
        <f t="shared" ca="1" si="127"/>
        <v>+</v>
      </c>
      <c r="BB199" s="7">
        <f t="shared" ca="1" si="128"/>
        <v>8</v>
      </c>
      <c r="BC199" s="6" t="str">
        <f t="shared" ca="1" si="129"/>
        <v>x</v>
      </c>
      <c r="BD199" t="str">
        <f t="shared" ca="1" si="130"/>
        <v/>
      </c>
      <c r="BE199" s="8" t="str">
        <f t="shared" ca="1" si="131"/>
        <v/>
      </c>
      <c r="BF199" t="s">
        <v>13</v>
      </c>
      <c r="BG199" t="s">
        <v>345</v>
      </c>
      <c r="BH199">
        <f t="shared" ca="1" si="150"/>
        <v>6700</v>
      </c>
    </row>
    <row r="200" spans="2:60" x14ac:dyDescent="0.55000000000000004">
      <c r="B200" s="27">
        <v>23</v>
      </c>
      <c r="C200" s="1" t="s">
        <v>5</v>
      </c>
      <c r="D200" s="51" t="s">
        <v>60</v>
      </c>
      <c r="E200" s="50" t="str">
        <f t="shared" ca="1" si="112"/>
        <v>m6700</v>
      </c>
      <c r="F200" s="50" t="str">
        <f t="shared" ca="1" si="152"/>
        <v>\\(\\quad x^2+7x= \\)</v>
      </c>
      <c r="G200" s="50" t="str">
        <f t="shared" ca="1" si="152"/>
        <v>\\(\\quad x(x+7) \\)</v>
      </c>
      <c r="H200" s="50" t="s">
        <v>62</v>
      </c>
      <c r="I200" s="89" t="str">
        <f t="shared" ca="1" si="114"/>
        <v>INSERT INTO math(tangen,question,answer,editor,date,count) VALUES('m6700','\\(\\quad x^2+7x= \\)','\\(\\quad x(x+7) \\)','harazono',NOW(),0);</v>
      </c>
      <c r="J200" s="1"/>
      <c r="K200" s="5" t="s">
        <v>251</v>
      </c>
      <c r="L200" t="str">
        <f t="shared" ca="1" si="153"/>
        <v>+7x</v>
      </c>
      <c r="M200" s="4" t="s">
        <v>13</v>
      </c>
      <c r="N200" t="str">
        <f t="shared" ca="1" si="154"/>
        <v>x(x+7)</v>
      </c>
      <c r="Q200" s="78" t="s">
        <v>229</v>
      </c>
      <c r="R200" t="str">
        <f t="shared" ca="1" si="133"/>
        <v>x^2+7x=</v>
      </c>
      <c r="S200" t="s">
        <v>230</v>
      </c>
      <c r="T200" s="78" t="s">
        <v>229</v>
      </c>
      <c r="U200" t="str">
        <f t="shared" ca="1" si="134"/>
        <v>x(x+7)</v>
      </c>
      <c r="V200" t="s">
        <v>230</v>
      </c>
      <c r="W200" t="str">
        <f t="shared" ca="1" si="119"/>
        <v>\\(\\quad x^2+7x= \\)</v>
      </c>
      <c r="X200" t="str">
        <f t="shared" ca="1" si="120"/>
        <v>\\(\\quad x(x+7) \\)</v>
      </c>
      <c r="AL200" s="20" t="str">
        <f t="shared" si="121"/>
        <v/>
      </c>
      <c r="AM200" t="str">
        <f t="shared" si="122"/>
        <v/>
      </c>
      <c r="AN200" t="str">
        <f t="shared" si="123"/>
        <v/>
      </c>
      <c r="AO200" s="20" t="str">
        <f t="shared" si="124"/>
        <v>x</v>
      </c>
      <c r="AP200" s="5" t="str">
        <f t="shared" ca="1" si="143"/>
        <v>(x</v>
      </c>
      <c r="AQ200" t="str">
        <f t="shared" ca="1" si="144"/>
        <v>+</v>
      </c>
      <c r="AR200">
        <f t="shared" ca="1" si="145"/>
        <v>7</v>
      </c>
      <c r="AS200" t="str">
        <f t="shared" ca="1" si="146"/>
        <v>)</v>
      </c>
      <c r="AT200" s="1"/>
      <c r="AU200" s="1">
        <f t="shared" ca="1" si="147"/>
        <v>7</v>
      </c>
      <c r="AV200" s="1">
        <f t="shared" ca="1" si="151"/>
        <v>7</v>
      </c>
      <c r="AW200" s="8">
        <f t="shared" ca="1" si="148"/>
        <v>7</v>
      </c>
      <c r="AX200" s="8">
        <f t="shared" ca="1" si="149"/>
        <v>0</v>
      </c>
      <c r="AY200" t="str">
        <f t="shared" ca="1" si="126"/>
        <v>x(x+7)</v>
      </c>
      <c r="BA200" t="str">
        <f t="shared" ca="1" si="127"/>
        <v>+</v>
      </c>
      <c r="BB200" s="7">
        <f t="shared" ca="1" si="128"/>
        <v>7</v>
      </c>
      <c r="BC200" s="6" t="str">
        <f t="shared" ca="1" si="129"/>
        <v>x</v>
      </c>
      <c r="BD200" t="str">
        <f t="shared" ca="1" si="130"/>
        <v/>
      </c>
      <c r="BE200" s="8" t="str">
        <f t="shared" ca="1" si="131"/>
        <v/>
      </c>
      <c r="BF200" t="s">
        <v>13</v>
      </c>
      <c r="BG200" t="s">
        <v>345</v>
      </c>
      <c r="BH200">
        <f t="shared" ca="1" si="150"/>
        <v>6700</v>
      </c>
    </row>
    <row r="201" spans="2:60" x14ac:dyDescent="0.55000000000000004">
      <c r="B201" s="27">
        <v>24</v>
      </c>
      <c r="C201" s="1" t="s">
        <v>5</v>
      </c>
      <c r="D201" s="51" t="s">
        <v>60</v>
      </c>
      <c r="E201" s="50" t="str">
        <f t="shared" ca="1" si="112"/>
        <v>m6700</v>
      </c>
      <c r="F201" s="50" t="str">
        <f t="shared" ca="1" si="152"/>
        <v>\\(\\quad x^2+5x= \\)</v>
      </c>
      <c r="G201" s="50" t="str">
        <f t="shared" ca="1" si="152"/>
        <v>\\(\\quad x(x+5) \\)</v>
      </c>
      <c r="H201" s="50" t="s">
        <v>62</v>
      </c>
      <c r="I201" s="89" t="str">
        <f t="shared" ca="1" si="114"/>
        <v>INSERT INTO math(tangen,question,answer,editor,date,count) VALUES('m6700','\\(\\quad x^2+5x= \\)','\\(\\quad x(x+5) \\)','harazono',NOW(),0);</v>
      </c>
      <c r="J201" s="1"/>
      <c r="K201" s="5" t="s">
        <v>251</v>
      </c>
      <c r="L201" t="str">
        <f t="shared" ca="1" si="153"/>
        <v>+5x</v>
      </c>
      <c r="M201" s="4" t="s">
        <v>13</v>
      </c>
      <c r="N201" t="str">
        <f t="shared" ca="1" si="154"/>
        <v>x(x+5)</v>
      </c>
      <c r="Q201" s="78" t="s">
        <v>229</v>
      </c>
      <c r="R201" t="str">
        <f t="shared" ca="1" si="133"/>
        <v>x^2+5x=</v>
      </c>
      <c r="S201" t="s">
        <v>230</v>
      </c>
      <c r="T201" s="78" t="s">
        <v>229</v>
      </c>
      <c r="U201" t="str">
        <f t="shared" ca="1" si="134"/>
        <v>x(x+5)</v>
      </c>
      <c r="V201" t="s">
        <v>230</v>
      </c>
      <c r="W201" t="str">
        <f t="shared" ca="1" si="119"/>
        <v>\\(\\quad x^2+5x= \\)</v>
      </c>
      <c r="X201" t="str">
        <f t="shared" ca="1" si="120"/>
        <v>\\(\\quad x(x+5) \\)</v>
      </c>
      <c r="AL201" s="20" t="str">
        <f t="shared" si="121"/>
        <v/>
      </c>
      <c r="AM201" t="str">
        <f t="shared" si="122"/>
        <v/>
      </c>
      <c r="AN201" t="str">
        <f t="shared" si="123"/>
        <v/>
      </c>
      <c r="AO201" s="20" t="str">
        <f t="shared" si="124"/>
        <v>x</v>
      </c>
      <c r="AP201" s="5" t="str">
        <f t="shared" ca="1" si="143"/>
        <v>(x</v>
      </c>
      <c r="AQ201" t="str">
        <f t="shared" ca="1" si="144"/>
        <v>+</v>
      </c>
      <c r="AR201">
        <f t="shared" ca="1" si="145"/>
        <v>5</v>
      </c>
      <c r="AS201" t="str">
        <f t="shared" ca="1" si="146"/>
        <v>)</v>
      </c>
      <c r="AT201" s="1"/>
      <c r="AU201" s="1">
        <f t="shared" ca="1" si="147"/>
        <v>5</v>
      </c>
      <c r="AV201" s="1">
        <f t="shared" ca="1" si="151"/>
        <v>5</v>
      </c>
      <c r="AW201" s="8">
        <f t="shared" ca="1" si="148"/>
        <v>5</v>
      </c>
      <c r="AX201" s="8">
        <f t="shared" ca="1" si="149"/>
        <v>0</v>
      </c>
      <c r="AY201" t="str">
        <f t="shared" ca="1" si="126"/>
        <v>x(x+5)</v>
      </c>
      <c r="BA201" t="str">
        <f t="shared" ca="1" si="127"/>
        <v>+</v>
      </c>
      <c r="BB201" s="7">
        <f t="shared" ca="1" si="128"/>
        <v>5</v>
      </c>
      <c r="BC201" s="6" t="str">
        <f t="shared" ca="1" si="129"/>
        <v>x</v>
      </c>
      <c r="BD201" t="str">
        <f t="shared" ca="1" si="130"/>
        <v/>
      </c>
      <c r="BE201" s="8" t="str">
        <f t="shared" ca="1" si="131"/>
        <v/>
      </c>
      <c r="BF201" t="s">
        <v>13</v>
      </c>
      <c r="BG201" t="s">
        <v>345</v>
      </c>
      <c r="BH201">
        <f t="shared" ca="1" si="150"/>
        <v>6700</v>
      </c>
    </row>
    <row r="202" spans="2:60" x14ac:dyDescent="0.55000000000000004">
      <c r="B202" s="27">
        <v>25</v>
      </c>
      <c r="C202" s="1" t="s">
        <v>5</v>
      </c>
      <c r="D202" s="51" t="s">
        <v>60</v>
      </c>
      <c r="E202" s="50" t="str">
        <f t="shared" ca="1" si="112"/>
        <v>m6700</v>
      </c>
      <c r="F202" s="50" t="str">
        <f t="shared" ca="1" si="152"/>
        <v>\\(\\quad x^2+5x= \\)</v>
      </c>
      <c r="G202" s="50" t="str">
        <f t="shared" ca="1" si="152"/>
        <v>\\(\\quad x(x+5) \\)</v>
      </c>
      <c r="H202" s="50" t="s">
        <v>62</v>
      </c>
      <c r="I202" s="89" t="str">
        <f t="shared" ca="1" si="114"/>
        <v>INSERT INTO math(tangen,question,answer,editor,date,count) VALUES('m6700','\\(\\quad x^2+5x= \\)','\\(\\quad x(x+5) \\)','harazono',NOW(),0);</v>
      </c>
      <c r="J202" s="1"/>
      <c r="K202" s="5" t="s">
        <v>251</v>
      </c>
      <c r="L202" t="str">
        <f t="shared" ca="1" si="153"/>
        <v>+5x</v>
      </c>
      <c r="M202" s="4" t="s">
        <v>13</v>
      </c>
      <c r="N202" t="str">
        <f t="shared" ca="1" si="154"/>
        <v>x(x+5)</v>
      </c>
      <c r="Q202" s="78" t="s">
        <v>229</v>
      </c>
      <c r="R202" t="str">
        <f t="shared" ca="1" si="133"/>
        <v>x^2+5x=</v>
      </c>
      <c r="S202" t="s">
        <v>230</v>
      </c>
      <c r="T202" s="78" t="s">
        <v>229</v>
      </c>
      <c r="U202" t="str">
        <f t="shared" ca="1" si="134"/>
        <v>x(x+5)</v>
      </c>
      <c r="V202" t="s">
        <v>230</v>
      </c>
      <c r="W202" t="str">
        <f t="shared" ca="1" si="119"/>
        <v>\\(\\quad x^2+5x= \\)</v>
      </c>
      <c r="X202" t="str">
        <f t="shared" ca="1" si="120"/>
        <v>\\(\\quad x(x+5) \\)</v>
      </c>
      <c r="AL202" s="20" t="str">
        <f t="shared" si="121"/>
        <v/>
      </c>
      <c r="AM202" t="str">
        <f t="shared" si="122"/>
        <v/>
      </c>
      <c r="AN202" t="str">
        <f t="shared" si="123"/>
        <v/>
      </c>
      <c r="AO202" s="20" t="str">
        <f t="shared" si="124"/>
        <v>x</v>
      </c>
      <c r="AP202" s="5" t="str">
        <f t="shared" ca="1" si="143"/>
        <v>(x</v>
      </c>
      <c r="AQ202" t="str">
        <f t="shared" ca="1" si="144"/>
        <v>+</v>
      </c>
      <c r="AR202">
        <f t="shared" ca="1" si="145"/>
        <v>5</v>
      </c>
      <c r="AS202" t="str">
        <f t="shared" ca="1" si="146"/>
        <v>)</v>
      </c>
      <c r="AT202" s="1"/>
      <c r="AU202" s="1">
        <f t="shared" ca="1" si="147"/>
        <v>5</v>
      </c>
      <c r="AV202" s="1">
        <f t="shared" ca="1" si="151"/>
        <v>5</v>
      </c>
      <c r="AW202" s="8">
        <f t="shared" ca="1" si="148"/>
        <v>5</v>
      </c>
      <c r="AX202" s="8">
        <f t="shared" ca="1" si="149"/>
        <v>0</v>
      </c>
      <c r="AY202" t="str">
        <f t="shared" ca="1" si="126"/>
        <v>x(x+5)</v>
      </c>
      <c r="BA202" t="str">
        <f t="shared" ca="1" si="127"/>
        <v>+</v>
      </c>
      <c r="BB202" s="7">
        <f t="shared" ca="1" si="128"/>
        <v>5</v>
      </c>
      <c r="BC202" s="6" t="str">
        <f t="shared" ca="1" si="129"/>
        <v>x</v>
      </c>
      <c r="BD202" t="str">
        <f t="shared" ca="1" si="130"/>
        <v/>
      </c>
      <c r="BE202" s="8" t="str">
        <f t="shared" ca="1" si="131"/>
        <v/>
      </c>
      <c r="BF202" t="s">
        <v>13</v>
      </c>
      <c r="BG202" t="s">
        <v>345</v>
      </c>
      <c r="BH202">
        <f t="shared" ca="1" si="150"/>
        <v>6700</v>
      </c>
    </row>
  </sheetData>
  <phoneticPr fontId="1"/>
  <conditionalFormatting sqref="BA50:BD151">
    <cfRule type="cellIs" dxfId="8" priority="6" operator="equal">
      <formula>0</formula>
    </cfRule>
  </conditionalFormatting>
  <conditionalFormatting sqref="BA49:BD49">
    <cfRule type="cellIs" dxfId="7" priority="5" operator="equal">
      <formula>0</formula>
    </cfRule>
  </conditionalFormatting>
  <conditionalFormatting sqref="BA2:BD31 BA33:BD47">
    <cfRule type="cellIs" dxfId="6" priority="4" operator="equal">
      <formula>0</formula>
    </cfRule>
  </conditionalFormatting>
  <conditionalFormatting sqref="BH49:BH151 BH153:BH202">
    <cfRule type="cellIs" dxfId="5" priority="3" operator="equal">
      <formula>6700</formula>
    </cfRule>
  </conditionalFormatting>
  <conditionalFormatting sqref="BA153:BD202">
    <cfRule type="cellIs" dxfId="4" priority="2" operator="equal">
      <formula>0</formula>
    </cfRule>
  </conditionalFormatting>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73424-4349-4AB6-AFF8-4D62C8013C7D}">
  <dimension ref="A1:BX151"/>
  <sheetViews>
    <sheetView zoomScale="40" zoomScaleNormal="40" workbookViewId="0">
      <pane xSplit="1" ySplit="1" topLeftCell="B2" activePane="bottomRight" state="frozen"/>
      <selection pane="topRight" activeCell="B1" sqref="B1"/>
      <selection pane="bottomLeft" activeCell="A2" sqref="A2"/>
      <selection pane="bottomRight" activeCell="O27" sqref="O27:O51"/>
    </sheetView>
  </sheetViews>
  <sheetFormatPr defaultColWidth="13.08203125" defaultRowHeight="18" x14ac:dyDescent="0.55000000000000004"/>
  <cols>
    <col min="1" max="1" width="6.1640625" bestFit="1" customWidth="1"/>
    <col min="2" max="2" width="8" bestFit="1" customWidth="1"/>
    <col min="3" max="3" width="11.75" bestFit="1" customWidth="1"/>
    <col min="4" max="4" width="26.75" style="4" bestFit="1" customWidth="1"/>
    <col min="5" max="5" width="54.6640625" bestFit="1" customWidth="1"/>
    <col min="6" max="6" width="5.75" bestFit="1" customWidth="1"/>
    <col min="7" max="7" width="26.75" bestFit="1" customWidth="1"/>
    <col min="8" max="8" width="28.4140625" bestFit="1" customWidth="1"/>
    <col min="9" max="9" width="5.75" bestFit="1" customWidth="1"/>
    <col min="10" max="10" width="6.75" bestFit="1" customWidth="1"/>
    <col min="11" max="11" width="8.25" bestFit="1" customWidth="1"/>
    <col min="12" max="12" width="84.5" bestFit="1" customWidth="1"/>
    <col min="13" max="13" width="58.4140625" bestFit="1" customWidth="1"/>
    <col min="14" max="14" width="10.08203125" bestFit="1" customWidth="1"/>
    <col min="15" max="15" width="233.6640625" bestFit="1" customWidth="1"/>
    <col min="16" max="16" width="9.6640625" bestFit="1" customWidth="1"/>
    <col min="17" max="22" width="3.5" customWidth="1"/>
    <col min="23" max="23" width="4.6640625" bestFit="1" customWidth="1"/>
    <col min="24" max="25" width="5.33203125" bestFit="1" customWidth="1"/>
    <col min="26" max="26" width="8.4140625" bestFit="1" customWidth="1"/>
    <col min="27" max="27" width="4.5" bestFit="1" customWidth="1"/>
    <col min="28" max="28" width="5.33203125" bestFit="1" customWidth="1"/>
    <col min="29" max="29" width="8.4140625" bestFit="1" customWidth="1"/>
    <col min="30" max="30" width="5.5" bestFit="1" customWidth="1"/>
    <col min="31" max="31" width="9.08203125" bestFit="1" customWidth="1"/>
    <col min="32" max="32" width="4.5" bestFit="1" customWidth="1"/>
    <col min="33" max="33" width="14.08203125" bestFit="1" customWidth="1"/>
    <col min="34" max="34" width="4.5" bestFit="1" customWidth="1"/>
    <col min="35" max="35" width="5.5" bestFit="1" customWidth="1"/>
    <col min="36" max="36" width="8.4140625" bestFit="1" customWidth="1"/>
    <col min="37" max="37" width="5.5" bestFit="1" customWidth="1"/>
    <col min="38" max="38" width="4.5" bestFit="1" customWidth="1"/>
    <col min="39" max="39" width="10.5" bestFit="1" customWidth="1"/>
    <col min="40" max="40" width="4.5" bestFit="1" customWidth="1"/>
    <col min="41" max="41" width="8.4140625" bestFit="1" customWidth="1"/>
    <col min="42" max="42" width="4.5" bestFit="1" customWidth="1"/>
    <col min="43" max="43" width="5.5" style="5" bestFit="1" customWidth="1"/>
    <col min="44" max="44" width="3.83203125" bestFit="1" customWidth="1"/>
    <col min="45" max="45" width="5.5" bestFit="1" customWidth="1"/>
    <col min="46" max="46" width="8.4140625" bestFit="1" customWidth="1"/>
    <col min="47" max="47" width="5.5" bestFit="1" customWidth="1"/>
    <col min="48" max="48" width="3.4140625" bestFit="1" customWidth="1"/>
    <col min="49" max="50" width="4.5" bestFit="1" customWidth="1"/>
    <col min="51" max="52" width="8.4140625" bestFit="1" customWidth="1"/>
    <col min="53" max="53" width="4.5" bestFit="1" customWidth="1"/>
    <col min="54" max="54" width="3.83203125" bestFit="1" customWidth="1"/>
    <col min="55" max="55" width="12.4140625" bestFit="1" customWidth="1"/>
    <col min="56" max="56" width="5.33203125" bestFit="1" customWidth="1"/>
    <col min="57" max="57" width="4.5" bestFit="1" customWidth="1"/>
    <col min="58" max="58" width="9.08203125" bestFit="1" customWidth="1"/>
    <col min="59" max="60" width="8.4140625" bestFit="1" customWidth="1"/>
    <col min="61" max="61" width="13" bestFit="1" customWidth="1"/>
    <col min="62" max="62" width="3.83203125" bestFit="1" customWidth="1"/>
    <col min="63" max="63" width="4.5" bestFit="1" customWidth="1"/>
    <col min="64" max="64" width="9.08203125" bestFit="1" customWidth="1"/>
    <col min="65" max="67" width="4.5" bestFit="1" customWidth="1"/>
    <col min="68" max="68" width="3.25" bestFit="1" customWidth="1"/>
    <col min="69" max="69" width="8.4140625" bestFit="1" customWidth="1"/>
    <col min="70" max="70" width="3.4140625" bestFit="1" customWidth="1"/>
    <col min="71" max="71" width="8.4140625" bestFit="1" customWidth="1"/>
    <col min="72" max="72" width="4.5" bestFit="1" customWidth="1"/>
    <col min="73" max="73" width="3" bestFit="1" customWidth="1"/>
    <col min="74" max="74" width="3.6640625" bestFit="1" customWidth="1"/>
    <col min="75" max="75" width="4.5" bestFit="1" customWidth="1"/>
    <col min="76" max="76" width="3" bestFit="1" customWidth="1"/>
  </cols>
  <sheetData>
    <row r="1" spans="1:55" x14ac:dyDescent="0.55000000000000004">
      <c r="A1" t="s">
        <v>9</v>
      </c>
      <c r="B1" t="s">
        <v>8</v>
      </c>
    </row>
    <row r="2" spans="1:55" x14ac:dyDescent="0.55000000000000004">
      <c r="A2" s="27">
        <v>1</v>
      </c>
      <c r="B2" s="1" t="s">
        <v>4</v>
      </c>
      <c r="C2" s="1" t="s">
        <v>36</v>
      </c>
      <c r="D2" t="s">
        <v>250</v>
      </c>
      <c r="E2" t="str">
        <f t="shared" ref="E2:E26" ca="1" si="0">AG2</f>
        <v>\\sqrt{240}=</v>
      </c>
      <c r="F2" t="s">
        <v>230</v>
      </c>
      <c r="G2" t="s">
        <v>250</v>
      </c>
      <c r="H2" t="str">
        <f t="shared" ref="H2:H26" ca="1" si="1">BC2</f>
        <v>4\\sqrt{15}</v>
      </c>
      <c r="I2" t="s">
        <v>230</v>
      </c>
      <c r="J2" s="51" t="s">
        <v>60</v>
      </c>
      <c r="K2" s="50" t="s">
        <v>356</v>
      </c>
      <c r="L2" t="str">
        <f t="shared" ref="L2:L26" ca="1" si="2">D2&amp;E2&amp;F2</f>
        <v>\\(\\quad \\displaystyle \\sqrt{240}= \\)</v>
      </c>
      <c r="M2" t="str">
        <f t="shared" ref="M2:M26" ca="1" si="3">G2&amp;H2&amp;I2</f>
        <v>\\(\\quad \\displaystyle 4\\sqrt{15} \\)</v>
      </c>
      <c r="N2" s="50" t="s">
        <v>62</v>
      </c>
      <c r="O2" s="89" t="str">
        <f t="shared" ref="O2:O26" ca="1" si="4">"INSERT INTO "&amp;J2&amp;"(tangen,question,answer,editor,date,count) VALUES('"&amp;K2&amp;"','"&amp;L2&amp;"','"&amp;M2&amp;"','"&amp;N2&amp;"',NOW(),0);"</f>
        <v>INSERT INTO math(tangen,question,answer,editor,date,count) VALUES('m7100','\\(\\quad \\displaystyle \\sqrt{240}= \\)','\\(\\quad \\displaystyle 4\\sqrt{15} \\)','harazono',NOW(),0);</v>
      </c>
      <c r="V2" s="45"/>
      <c r="X2" s="1">
        <f ca="1">RANDBETWEEN(1,10)</f>
        <v>8</v>
      </c>
      <c r="Y2" s="1">
        <f ca="1">RANDBETWEEN(1,10)</f>
        <v>6</v>
      </c>
      <c r="Z2">
        <f t="shared" ref="Z2:Z11" ca="1" si="5">IF(X2=Y2,1,Y2)</f>
        <v>6</v>
      </c>
      <c r="AA2" s="1">
        <f t="shared" ref="AA2:AA26" ca="1" si="6">RANDBETWEEN(1,10)</f>
        <v>5</v>
      </c>
      <c r="AB2">
        <f t="shared" ref="AB2:AB11" ca="1" si="7">IF(X2=AA2,1,IF(Y2=AA2,1,AA2))</f>
        <v>5</v>
      </c>
      <c r="AC2" s="4" t="s">
        <v>350</v>
      </c>
      <c r="AD2" s="1">
        <f t="shared" ref="AD2:AD11" ca="1" si="8">X2*Z2*AB2</f>
        <v>240</v>
      </c>
      <c r="AE2" t="s">
        <v>217</v>
      </c>
      <c r="AF2" t="s">
        <v>13</v>
      </c>
      <c r="AG2" t="str">
        <f ca="1">AC2&amp;AD2&amp;AE2&amp;AF2</f>
        <v>\\sqrt{240}=</v>
      </c>
      <c r="AH2" s="34">
        <f t="shared" ref="AH2:AH11" ca="1" si="9">IF(MOD(AD2,81)=0,9,1)</f>
        <v>1</v>
      </c>
      <c r="AI2">
        <f t="shared" ref="AI2:AI11" ca="1" si="10">AD2/(AH2*AH2)</f>
        <v>240</v>
      </c>
      <c r="AJ2" s="34">
        <f t="shared" ref="AJ2:AJ11" ca="1" si="11">IF(MOD(AI2,64)=0,8,1)</f>
        <v>1</v>
      </c>
      <c r="AK2">
        <f t="shared" ref="AK2:AK11" ca="1" si="12">AI2/(AJ2*AJ2)</f>
        <v>240</v>
      </c>
      <c r="AL2" s="34">
        <f t="shared" ref="AL2:AL11" ca="1" si="13">IF(MOD(AK2,49)=0,7,1)</f>
        <v>1</v>
      </c>
      <c r="AM2">
        <f t="shared" ref="AM2:AM11" ca="1" si="14">AK2/(AL2*AL2)</f>
        <v>240</v>
      </c>
      <c r="AN2" s="34">
        <f t="shared" ref="AN2:AN11" ca="1" si="15">IF(MOD(AM2,36)=0,6,1)</f>
        <v>1</v>
      </c>
      <c r="AO2">
        <f t="shared" ref="AO2:AO11" ca="1" si="16">AM2/(AN2*AN2)</f>
        <v>240</v>
      </c>
      <c r="AP2" s="34">
        <f t="shared" ref="AP2:AP11" ca="1" si="17">IF(MOD(AO2,25)=0,5,1)</f>
        <v>1</v>
      </c>
      <c r="AQ2">
        <f t="shared" ref="AQ2:AQ11" ca="1" si="18">AO2/(AP2*AP2)</f>
        <v>240</v>
      </c>
      <c r="AR2" s="34">
        <f t="shared" ref="AR2:AR11" ca="1" si="19">IF(MOD(AQ2,16)=0,4,1)</f>
        <v>4</v>
      </c>
      <c r="AS2">
        <f t="shared" ref="AS2:AS11" ca="1" si="20">AQ2/(AR2*AR2)</f>
        <v>15</v>
      </c>
      <c r="AT2" s="34">
        <f t="shared" ref="AT2:AT11" ca="1" si="21">IF(MOD(AS2,9)=0,3,1)</f>
        <v>1</v>
      </c>
      <c r="AU2">
        <f t="shared" ref="AU2:AU11" ca="1" si="22">AS2/(AT2*AT2)</f>
        <v>15</v>
      </c>
      <c r="AV2" s="34">
        <f t="shared" ref="AV2:AV11" ca="1" si="23">IF(MOD(AU2,4)=0,2,1)</f>
        <v>1</v>
      </c>
      <c r="AW2">
        <f t="shared" ref="AW2:AW11" ca="1" si="24">AU2/(AV2*AV2)</f>
        <v>15</v>
      </c>
      <c r="AX2">
        <f t="shared" ref="AX2:AX11" ca="1" si="25">AH2*AJ2*AL2*AN2*AR2*AT2*AV2</f>
        <v>4</v>
      </c>
      <c r="AY2">
        <f t="shared" ref="AY2:AY11" ca="1" si="26">IF(AX2=1,"",AX2)</f>
        <v>4</v>
      </c>
      <c r="AZ2" t="str">
        <f ca="1">IF(AW2=1,"","\\sqrt{")</f>
        <v>\\sqrt{</v>
      </c>
      <c r="BA2">
        <f t="shared" ref="BA2:BA11" ca="1" si="27">IF(AW2=1,"",AW2)</f>
        <v>15</v>
      </c>
      <c r="BB2" t="str">
        <f ca="1">IF(AW2=1,"","}")</f>
        <v>}</v>
      </c>
      <c r="BC2" t="str">
        <f ca="1">AY2&amp;AZ2&amp;BA2&amp;BB2</f>
        <v>4\\sqrt{15}</v>
      </c>
    </row>
    <row r="3" spans="1:55" x14ac:dyDescent="0.55000000000000004">
      <c r="A3" s="27">
        <v>2</v>
      </c>
      <c r="B3" s="1" t="s">
        <v>4</v>
      </c>
      <c r="C3" s="1" t="s">
        <v>36</v>
      </c>
      <c r="D3" t="s">
        <v>250</v>
      </c>
      <c r="E3" t="str">
        <f t="shared" ca="1" si="0"/>
        <v>\\sqrt{192}=</v>
      </c>
      <c r="F3" t="s">
        <v>230</v>
      </c>
      <c r="G3" t="s">
        <v>250</v>
      </c>
      <c r="H3" t="str">
        <f t="shared" ca="1" si="1"/>
        <v>8\\sqrt{3}</v>
      </c>
      <c r="I3" t="s">
        <v>230</v>
      </c>
      <c r="J3" s="51" t="s">
        <v>60</v>
      </c>
      <c r="K3" s="50" t="s">
        <v>356</v>
      </c>
      <c r="L3" t="str">
        <f t="shared" ca="1" si="2"/>
        <v>\\(\\quad \\displaystyle \\sqrt{192}= \\)</v>
      </c>
      <c r="M3" t="str">
        <f t="shared" ca="1" si="3"/>
        <v>\\(\\quad \\displaystyle 8\\sqrt{3} \\)</v>
      </c>
      <c r="N3" s="50" t="s">
        <v>62</v>
      </c>
      <c r="O3" s="89" t="str">
        <f t="shared" ca="1" si="4"/>
        <v>INSERT INTO math(tangen,question,answer,editor,date,count) VALUES('m7100','\\(\\quad \\displaystyle \\sqrt{192}= \\)','\\(\\quad \\displaystyle 8\\sqrt{3} \\)','harazono',NOW(),0);</v>
      </c>
      <c r="V3" s="45"/>
      <c r="X3" s="1">
        <f ca="1">RANDBETWEEN(1,10)</f>
        <v>4</v>
      </c>
      <c r="Y3" s="1">
        <f ca="1">RANDBETWEEN(1,10)</f>
        <v>8</v>
      </c>
      <c r="Z3">
        <f t="shared" ca="1" si="5"/>
        <v>8</v>
      </c>
      <c r="AA3" s="1">
        <f t="shared" ca="1" si="6"/>
        <v>6</v>
      </c>
      <c r="AB3">
        <f t="shared" ca="1" si="7"/>
        <v>6</v>
      </c>
      <c r="AC3" s="4" t="s">
        <v>350</v>
      </c>
      <c r="AD3" s="1">
        <f t="shared" ca="1" si="8"/>
        <v>192</v>
      </c>
      <c r="AE3" t="s">
        <v>217</v>
      </c>
      <c r="AF3" t="s">
        <v>13</v>
      </c>
      <c r="AG3" t="str">
        <f t="shared" ref="AG3:AG11" ca="1" si="28">AC3&amp;AD3&amp;AE3&amp;AF3</f>
        <v>\\sqrt{192}=</v>
      </c>
      <c r="AH3" s="34">
        <f t="shared" ca="1" si="9"/>
        <v>1</v>
      </c>
      <c r="AI3">
        <f t="shared" ca="1" si="10"/>
        <v>192</v>
      </c>
      <c r="AJ3" s="34">
        <f t="shared" ca="1" si="11"/>
        <v>8</v>
      </c>
      <c r="AK3">
        <f t="shared" ca="1" si="12"/>
        <v>3</v>
      </c>
      <c r="AL3" s="34">
        <f t="shared" ca="1" si="13"/>
        <v>1</v>
      </c>
      <c r="AM3">
        <f t="shared" ca="1" si="14"/>
        <v>3</v>
      </c>
      <c r="AN3" s="34">
        <f t="shared" ca="1" si="15"/>
        <v>1</v>
      </c>
      <c r="AO3">
        <f t="shared" ca="1" si="16"/>
        <v>3</v>
      </c>
      <c r="AP3" s="34">
        <f t="shared" ca="1" si="17"/>
        <v>1</v>
      </c>
      <c r="AQ3">
        <f t="shared" ca="1" si="18"/>
        <v>3</v>
      </c>
      <c r="AR3" s="34">
        <f t="shared" ca="1" si="19"/>
        <v>1</v>
      </c>
      <c r="AS3">
        <f t="shared" ca="1" si="20"/>
        <v>3</v>
      </c>
      <c r="AT3" s="34">
        <f t="shared" ca="1" si="21"/>
        <v>1</v>
      </c>
      <c r="AU3">
        <f t="shared" ca="1" si="22"/>
        <v>3</v>
      </c>
      <c r="AV3" s="34">
        <f t="shared" ca="1" si="23"/>
        <v>1</v>
      </c>
      <c r="AW3">
        <f t="shared" ca="1" si="24"/>
        <v>3</v>
      </c>
      <c r="AX3">
        <f t="shared" ca="1" si="25"/>
        <v>8</v>
      </c>
      <c r="AY3">
        <f t="shared" ca="1" si="26"/>
        <v>8</v>
      </c>
      <c r="AZ3" t="str">
        <f t="shared" ref="AZ3:AZ11" ca="1" si="29">IF(AW3=1,"","\\sqrt{")</f>
        <v>\\sqrt{</v>
      </c>
      <c r="BA3">
        <f t="shared" ca="1" si="27"/>
        <v>3</v>
      </c>
      <c r="BB3" t="str">
        <f t="shared" ref="BB3:BB11" ca="1" si="30">IF(AW3=1,"","}")</f>
        <v>}</v>
      </c>
      <c r="BC3" t="str">
        <f t="shared" ref="BC3:BC11" ca="1" si="31">AY3&amp;AZ3&amp;BA3&amp;BB3</f>
        <v>8\\sqrt{3}</v>
      </c>
    </row>
    <row r="4" spans="1:55" x14ac:dyDescent="0.55000000000000004">
      <c r="A4" s="27">
        <v>3</v>
      </c>
      <c r="B4" s="1" t="s">
        <v>4</v>
      </c>
      <c r="C4" s="1" t="s">
        <v>36</v>
      </c>
      <c r="D4" t="s">
        <v>250</v>
      </c>
      <c r="E4" t="str">
        <f t="shared" ca="1" si="0"/>
        <v>\\sqrt{432}=</v>
      </c>
      <c r="F4" t="s">
        <v>230</v>
      </c>
      <c r="G4" t="s">
        <v>250</v>
      </c>
      <c r="H4" t="str">
        <f t="shared" ca="1" si="1"/>
        <v>12\\sqrt{3}</v>
      </c>
      <c r="I4" t="s">
        <v>230</v>
      </c>
      <c r="J4" s="51" t="s">
        <v>60</v>
      </c>
      <c r="K4" s="50" t="s">
        <v>356</v>
      </c>
      <c r="L4" t="str">
        <f t="shared" ca="1" si="2"/>
        <v>\\(\\quad \\displaystyle \\sqrt{432}= \\)</v>
      </c>
      <c r="M4" t="str">
        <f t="shared" ca="1" si="3"/>
        <v>\\(\\quad \\displaystyle 12\\sqrt{3} \\)</v>
      </c>
      <c r="N4" s="50" t="s">
        <v>62</v>
      </c>
      <c r="O4" s="89" t="str">
        <f t="shared" ca="1" si="4"/>
        <v>INSERT INTO math(tangen,question,answer,editor,date,count) VALUES('m7100','\\(\\quad \\displaystyle \\sqrt{432}= \\)','\\(\\quad \\displaystyle 12\\sqrt{3} \\)','harazono',NOW(),0);</v>
      </c>
      <c r="X4" s="1">
        <f t="shared" ref="X4:X26" ca="1" si="32">RANDBETWEEN(1,10)</f>
        <v>8</v>
      </c>
      <c r="Y4" s="1">
        <f t="shared" ref="Y4:Y26" ca="1" si="33">RANDBETWEEN(1,10)</f>
        <v>9</v>
      </c>
      <c r="Z4">
        <f t="shared" ca="1" si="5"/>
        <v>9</v>
      </c>
      <c r="AA4" s="1">
        <f t="shared" ca="1" si="6"/>
        <v>6</v>
      </c>
      <c r="AB4">
        <f t="shared" ca="1" si="7"/>
        <v>6</v>
      </c>
      <c r="AC4" s="4" t="s">
        <v>350</v>
      </c>
      <c r="AD4" s="1">
        <f t="shared" ca="1" si="8"/>
        <v>432</v>
      </c>
      <c r="AE4" t="s">
        <v>217</v>
      </c>
      <c r="AF4" t="s">
        <v>13</v>
      </c>
      <c r="AG4" t="str">
        <f t="shared" ca="1" si="28"/>
        <v>\\sqrt{432}=</v>
      </c>
      <c r="AH4" s="34">
        <f t="shared" ca="1" si="9"/>
        <v>1</v>
      </c>
      <c r="AI4">
        <f t="shared" ca="1" si="10"/>
        <v>432</v>
      </c>
      <c r="AJ4" s="34">
        <f t="shared" ca="1" si="11"/>
        <v>1</v>
      </c>
      <c r="AK4">
        <f t="shared" ca="1" si="12"/>
        <v>432</v>
      </c>
      <c r="AL4" s="34">
        <f t="shared" ca="1" si="13"/>
        <v>1</v>
      </c>
      <c r="AM4">
        <f t="shared" ca="1" si="14"/>
        <v>432</v>
      </c>
      <c r="AN4" s="34">
        <f t="shared" ca="1" si="15"/>
        <v>6</v>
      </c>
      <c r="AO4">
        <f t="shared" ca="1" si="16"/>
        <v>12</v>
      </c>
      <c r="AP4" s="34">
        <f t="shared" ca="1" si="17"/>
        <v>1</v>
      </c>
      <c r="AQ4">
        <f t="shared" ca="1" si="18"/>
        <v>12</v>
      </c>
      <c r="AR4" s="34">
        <f t="shared" ca="1" si="19"/>
        <v>1</v>
      </c>
      <c r="AS4">
        <f t="shared" ca="1" si="20"/>
        <v>12</v>
      </c>
      <c r="AT4" s="34">
        <f t="shared" ca="1" si="21"/>
        <v>1</v>
      </c>
      <c r="AU4">
        <f t="shared" ca="1" si="22"/>
        <v>12</v>
      </c>
      <c r="AV4" s="34">
        <f t="shared" ca="1" si="23"/>
        <v>2</v>
      </c>
      <c r="AW4">
        <f t="shared" ca="1" si="24"/>
        <v>3</v>
      </c>
      <c r="AX4">
        <f t="shared" ca="1" si="25"/>
        <v>12</v>
      </c>
      <c r="AY4">
        <f t="shared" ca="1" si="26"/>
        <v>12</v>
      </c>
      <c r="AZ4" t="str">
        <f t="shared" ca="1" si="29"/>
        <v>\\sqrt{</v>
      </c>
      <c r="BA4">
        <f t="shared" ca="1" si="27"/>
        <v>3</v>
      </c>
      <c r="BB4" t="str">
        <f t="shared" ca="1" si="30"/>
        <v>}</v>
      </c>
      <c r="BC4" t="str">
        <f t="shared" ca="1" si="31"/>
        <v>12\\sqrt{3}</v>
      </c>
    </row>
    <row r="5" spans="1:55" x14ac:dyDescent="0.55000000000000004">
      <c r="A5" s="27">
        <v>4</v>
      </c>
      <c r="B5" s="1" t="s">
        <v>4</v>
      </c>
      <c r="C5" s="1" t="s">
        <v>36</v>
      </c>
      <c r="D5" t="s">
        <v>250</v>
      </c>
      <c r="E5" t="str">
        <f t="shared" ca="1" si="0"/>
        <v>\\sqrt{15}=</v>
      </c>
      <c r="F5" t="s">
        <v>230</v>
      </c>
      <c r="G5" t="s">
        <v>250</v>
      </c>
      <c r="H5" t="str">
        <f t="shared" ca="1" si="1"/>
        <v>\\sqrt{15}</v>
      </c>
      <c r="I5" t="s">
        <v>230</v>
      </c>
      <c r="J5" s="51" t="s">
        <v>60</v>
      </c>
      <c r="K5" s="50" t="s">
        <v>356</v>
      </c>
      <c r="L5" t="str">
        <f t="shared" ca="1" si="2"/>
        <v>\\(\\quad \\displaystyle \\sqrt{15}= \\)</v>
      </c>
      <c r="M5" t="str">
        <f t="shared" ca="1" si="3"/>
        <v>\\(\\quad \\displaystyle \\sqrt{15} \\)</v>
      </c>
      <c r="N5" s="50" t="s">
        <v>62</v>
      </c>
      <c r="O5" s="89" t="str">
        <f t="shared" ca="1" si="4"/>
        <v>INSERT INTO math(tangen,question,answer,editor,date,count) VALUES('m7100','\\(\\quad \\displaystyle \\sqrt{15}= \\)','\\(\\quad \\displaystyle \\sqrt{15} \\)','harazono',NOW(),0);</v>
      </c>
      <c r="X5" s="1">
        <f t="shared" ca="1" si="32"/>
        <v>5</v>
      </c>
      <c r="Y5" s="1">
        <f t="shared" ca="1" si="33"/>
        <v>1</v>
      </c>
      <c r="Z5">
        <f t="shared" ca="1" si="5"/>
        <v>1</v>
      </c>
      <c r="AA5" s="1">
        <f t="shared" ca="1" si="6"/>
        <v>3</v>
      </c>
      <c r="AB5">
        <f t="shared" ca="1" si="7"/>
        <v>3</v>
      </c>
      <c r="AC5" s="4" t="s">
        <v>350</v>
      </c>
      <c r="AD5" s="1">
        <f t="shared" ca="1" si="8"/>
        <v>15</v>
      </c>
      <c r="AE5" t="s">
        <v>217</v>
      </c>
      <c r="AF5" t="s">
        <v>13</v>
      </c>
      <c r="AG5" t="str">
        <f t="shared" ca="1" si="28"/>
        <v>\\sqrt{15}=</v>
      </c>
      <c r="AH5" s="34">
        <f t="shared" ca="1" si="9"/>
        <v>1</v>
      </c>
      <c r="AI5">
        <f t="shared" ca="1" si="10"/>
        <v>15</v>
      </c>
      <c r="AJ5" s="34">
        <f t="shared" ca="1" si="11"/>
        <v>1</v>
      </c>
      <c r="AK5">
        <f t="shared" ca="1" si="12"/>
        <v>15</v>
      </c>
      <c r="AL5" s="34">
        <f t="shared" ca="1" si="13"/>
        <v>1</v>
      </c>
      <c r="AM5">
        <f t="shared" ca="1" si="14"/>
        <v>15</v>
      </c>
      <c r="AN5" s="34">
        <f t="shared" ca="1" si="15"/>
        <v>1</v>
      </c>
      <c r="AO5">
        <f t="shared" ca="1" si="16"/>
        <v>15</v>
      </c>
      <c r="AP5" s="34">
        <f t="shared" ca="1" si="17"/>
        <v>1</v>
      </c>
      <c r="AQ5">
        <f t="shared" ca="1" si="18"/>
        <v>15</v>
      </c>
      <c r="AR5" s="34">
        <f t="shared" ca="1" si="19"/>
        <v>1</v>
      </c>
      <c r="AS5">
        <f t="shared" ca="1" si="20"/>
        <v>15</v>
      </c>
      <c r="AT5" s="34">
        <f t="shared" ca="1" si="21"/>
        <v>1</v>
      </c>
      <c r="AU5">
        <f t="shared" ca="1" si="22"/>
        <v>15</v>
      </c>
      <c r="AV5" s="34">
        <f t="shared" ca="1" si="23"/>
        <v>1</v>
      </c>
      <c r="AW5">
        <f t="shared" ca="1" si="24"/>
        <v>15</v>
      </c>
      <c r="AX5">
        <f t="shared" ca="1" si="25"/>
        <v>1</v>
      </c>
      <c r="AY5" t="str">
        <f t="shared" ca="1" si="26"/>
        <v/>
      </c>
      <c r="AZ5" t="str">
        <f t="shared" ca="1" si="29"/>
        <v>\\sqrt{</v>
      </c>
      <c r="BA5">
        <f t="shared" ca="1" si="27"/>
        <v>15</v>
      </c>
      <c r="BB5" t="str">
        <f t="shared" ca="1" si="30"/>
        <v>}</v>
      </c>
      <c r="BC5" t="str">
        <f t="shared" ca="1" si="31"/>
        <v>\\sqrt{15}</v>
      </c>
    </row>
    <row r="6" spans="1:55" x14ac:dyDescent="0.55000000000000004">
      <c r="A6" s="27">
        <v>5</v>
      </c>
      <c r="B6" s="1" t="s">
        <v>4</v>
      </c>
      <c r="C6" s="1" t="s">
        <v>36</v>
      </c>
      <c r="D6" t="s">
        <v>250</v>
      </c>
      <c r="E6" t="str">
        <f t="shared" ca="1" si="0"/>
        <v>\\sqrt{30}=</v>
      </c>
      <c r="F6" t="s">
        <v>230</v>
      </c>
      <c r="G6" t="s">
        <v>250</v>
      </c>
      <c r="H6" t="str">
        <f t="shared" ca="1" si="1"/>
        <v>\\sqrt{30}</v>
      </c>
      <c r="I6" t="s">
        <v>230</v>
      </c>
      <c r="J6" s="51" t="s">
        <v>60</v>
      </c>
      <c r="K6" s="50" t="s">
        <v>356</v>
      </c>
      <c r="L6" t="str">
        <f t="shared" ca="1" si="2"/>
        <v>\\(\\quad \\displaystyle \\sqrt{30}= \\)</v>
      </c>
      <c r="M6" t="str">
        <f t="shared" ca="1" si="3"/>
        <v>\\(\\quad \\displaystyle \\sqrt{30} \\)</v>
      </c>
      <c r="N6" s="50" t="s">
        <v>62</v>
      </c>
      <c r="O6" s="89" t="str">
        <f t="shared" ca="1" si="4"/>
        <v>INSERT INTO math(tangen,question,answer,editor,date,count) VALUES('m7100','\\(\\quad \\displaystyle \\sqrt{30}= \\)','\\(\\quad \\displaystyle \\sqrt{30} \\)','harazono',NOW(),0);</v>
      </c>
      <c r="X6" s="1">
        <f t="shared" ca="1" si="32"/>
        <v>10</v>
      </c>
      <c r="Y6" s="1">
        <f t="shared" ca="1" si="33"/>
        <v>3</v>
      </c>
      <c r="Z6">
        <f t="shared" ca="1" si="5"/>
        <v>3</v>
      </c>
      <c r="AA6" s="1">
        <f t="shared" ca="1" si="6"/>
        <v>3</v>
      </c>
      <c r="AB6">
        <f t="shared" ca="1" si="7"/>
        <v>1</v>
      </c>
      <c r="AC6" s="4" t="s">
        <v>350</v>
      </c>
      <c r="AD6" s="1">
        <f t="shared" ca="1" si="8"/>
        <v>30</v>
      </c>
      <c r="AE6" t="s">
        <v>217</v>
      </c>
      <c r="AF6" t="s">
        <v>13</v>
      </c>
      <c r="AG6" t="str">
        <f t="shared" ca="1" si="28"/>
        <v>\\sqrt{30}=</v>
      </c>
      <c r="AH6" s="34">
        <f t="shared" ca="1" si="9"/>
        <v>1</v>
      </c>
      <c r="AI6">
        <f t="shared" ca="1" si="10"/>
        <v>30</v>
      </c>
      <c r="AJ6" s="34">
        <f t="shared" ca="1" si="11"/>
        <v>1</v>
      </c>
      <c r="AK6">
        <f t="shared" ca="1" si="12"/>
        <v>30</v>
      </c>
      <c r="AL6" s="34">
        <f t="shared" ca="1" si="13"/>
        <v>1</v>
      </c>
      <c r="AM6">
        <f t="shared" ca="1" si="14"/>
        <v>30</v>
      </c>
      <c r="AN6" s="34">
        <f t="shared" ca="1" si="15"/>
        <v>1</v>
      </c>
      <c r="AO6">
        <f t="shared" ca="1" si="16"/>
        <v>30</v>
      </c>
      <c r="AP6" s="34">
        <f t="shared" ca="1" si="17"/>
        <v>1</v>
      </c>
      <c r="AQ6">
        <f t="shared" ca="1" si="18"/>
        <v>30</v>
      </c>
      <c r="AR6" s="34">
        <f t="shared" ca="1" si="19"/>
        <v>1</v>
      </c>
      <c r="AS6">
        <f t="shared" ca="1" si="20"/>
        <v>30</v>
      </c>
      <c r="AT6" s="34">
        <f t="shared" ca="1" si="21"/>
        <v>1</v>
      </c>
      <c r="AU6">
        <f t="shared" ca="1" si="22"/>
        <v>30</v>
      </c>
      <c r="AV6" s="34">
        <f t="shared" ca="1" si="23"/>
        <v>1</v>
      </c>
      <c r="AW6">
        <f t="shared" ca="1" si="24"/>
        <v>30</v>
      </c>
      <c r="AX6">
        <f t="shared" ca="1" si="25"/>
        <v>1</v>
      </c>
      <c r="AY6" t="str">
        <f t="shared" ca="1" si="26"/>
        <v/>
      </c>
      <c r="AZ6" t="str">
        <f t="shared" ca="1" si="29"/>
        <v>\\sqrt{</v>
      </c>
      <c r="BA6">
        <f t="shared" ca="1" si="27"/>
        <v>30</v>
      </c>
      <c r="BB6" t="str">
        <f t="shared" ca="1" si="30"/>
        <v>}</v>
      </c>
      <c r="BC6" t="str">
        <f t="shared" ca="1" si="31"/>
        <v>\\sqrt{30}</v>
      </c>
    </row>
    <row r="7" spans="1:55" x14ac:dyDescent="0.55000000000000004">
      <c r="A7" s="27">
        <v>6</v>
      </c>
      <c r="B7" s="1" t="s">
        <v>4</v>
      </c>
      <c r="C7" s="1" t="s">
        <v>36</v>
      </c>
      <c r="D7" t="s">
        <v>250</v>
      </c>
      <c r="E7" t="str">
        <f t="shared" ca="1" si="0"/>
        <v>\\sqrt{42}=</v>
      </c>
      <c r="F7" t="s">
        <v>230</v>
      </c>
      <c r="G7" t="s">
        <v>250</v>
      </c>
      <c r="H7" t="str">
        <f t="shared" ca="1" si="1"/>
        <v>\\sqrt{42}</v>
      </c>
      <c r="I7" t="s">
        <v>230</v>
      </c>
      <c r="J7" s="51" t="s">
        <v>60</v>
      </c>
      <c r="K7" s="50" t="s">
        <v>356</v>
      </c>
      <c r="L7" t="str">
        <f t="shared" ca="1" si="2"/>
        <v>\\(\\quad \\displaystyle \\sqrt{42}= \\)</v>
      </c>
      <c r="M7" t="str">
        <f t="shared" ca="1" si="3"/>
        <v>\\(\\quad \\displaystyle \\sqrt{42} \\)</v>
      </c>
      <c r="N7" s="50" t="s">
        <v>62</v>
      </c>
      <c r="O7" s="89" t="str">
        <f t="shared" ca="1" si="4"/>
        <v>INSERT INTO math(tangen,question,answer,editor,date,count) VALUES('m7100','\\(\\quad \\displaystyle \\sqrt{42}= \\)','\\(\\quad \\displaystyle \\sqrt{42} \\)','harazono',NOW(),0);</v>
      </c>
      <c r="X7" s="1">
        <f t="shared" ca="1" si="32"/>
        <v>7</v>
      </c>
      <c r="Y7" s="1">
        <f t="shared" ca="1" si="33"/>
        <v>6</v>
      </c>
      <c r="Z7">
        <f t="shared" ca="1" si="5"/>
        <v>6</v>
      </c>
      <c r="AA7" s="1">
        <f t="shared" ca="1" si="6"/>
        <v>7</v>
      </c>
      <c r="AB7">
        <f t="shared" ca="1" si="7"/>
        <v>1</v>
      </c>
      <c r="AC7" s="4" t="s">
        <v>350</v>
      </c>
      <c r="AD7" s="1">
        <f t="shared" ca="1" si="8"/>
        <v>42</v>
      </c>
      <c r="AE7" t="s">
        <v>217</v>
      </c>
      <c r="AF7" t="s">
        <v>13</v>
      </c>
      <c r="AG7" t="str">
        <f t="shared" ca="1" si="28"/>
        <v>\\sqrt{42}=</v>
      </c>
      <c r="AH7" s="34">
        <f t="shared" ca="1" si="9"/>
        <v>1</v>
      </c>
      <c r="AI7">
        <f t="shared" ca="1" si="10"/>
        <v>42</v>
      </c>
      <c r="AJ7" s="34">
        <f t="shared" ca="1" si="11"/>
        <v>1</v>
      </c>
      <c r="AK7">
        <f t="shared" ca="1" si="12"/>
        <v>42</v>
      </c>
      <c r="AL7" s="34">
        <f t="shared" ca="1" si="13"/>
        <v>1</v>
      </c>
      <c r="AM7">
        <f t="shared" ca="1" si="14"/>
        <v>42</v>
      </c>
      <c r="AN7" s="34">
        <f t="shared" ca="1" si="15"/>
        <v>1</v>
      </c>
      <c r="AO7">
        <f t="shared" ca="1" si="16"/>
        <v>42</v>
      </c>
      <c r="AP7" s="34">
        <f t="shared" ca="1" si="17"/>
        <v>1</v>
      </c>
      <c r="AQ7">
        <f t="shared" ca="1" si="18"/>
        <v>42</v>
      </c>
      <c r="AR7" s="34">
        <f t="shared" ca="1" si="19"/>
        <v>1</v>
      </c>
      <c r="AS7">
        <f t="shared" ca="1" si="20"/>
        <v>42</v>
      </c>
      <c r="AT7" s="34">
        <f t="shared" ca="1" si="21"/>
        <v>1</v>
      </c>
      <c r="AU7">
        <f t="shared" ca="1" si="22"/>
        <v>42</v>
      </c>
      <c r="AV7" s="34">
        <f t="shared" ca="1" si="23"/>
        <v>1</v>
      </c>
      <c r="AW7">
        <f t="shared" ca="1" si="24"/>
        <v>42</v>
      </c>
      <c r="AX7">
        <f t="shared" ca="1" si="25"/>
        <v>1</v>
      </c>
      <c r="AY7" t="str">
        <f t="shared" ca="1" si="26"/>
        <v/>
      </c>
      <c r="AZ7" t="str">
        <f t="shared" ca="1" si="29"/>
        <v>\\sqrt{</v>
      </c>
      <c r="BA7">
        <f t="shared" ca="1" si="27"/>
        <v>42</v>
      </c>
      <c r="BB7" t="str">
        <f t="shared" ca="1" si="30"/>
        <v>}</v>
      </c>
      <c r="BC7" t="str">
        <f t="shared" ca="1" si="31"/>
        <v>\\sqrt{42}</v>
      </c>
    </row>
    <row r="8" spans="1:55" x14ac:dyDescent="0.55000000000000004">
      <c r="A8" s="27">
        <v>7</v>
      </c>
      <c r="B8" s="1" t="s">
        <v>4</v>
      </c>
      <c r="C8" s="1" t="s">
        <v>36</v>
      </c>
      <c r="D8" t="s">
        <v>250</v>
      </c>
      <c r="E8" t="str">
        <f t="shared" ca="1" si="0"/>
        <v>\\sqrt{210}=</v>
      </c>
      <c r="F8" t="s">
        <v>230</v>
      </c>
      <c r="G8" t="s">
        <v>250</v>
      </c>
      <c r="H8" t="str">
        <f t="shared" ca="1" si="1"/>
        <v>\\sqrt{210}</v>
      </c>
      <c r="I8" t="s">
        <v>230</v>
      </c>
      <c r="J8" s="51" t="s">
        <v>60</v>
      </c>
      <c r="K8" s="50" t="s">
        <v>356</v>
      </c>
      <c r="L8" t="str">
        <f t="shared" ca="1" si="2"/>
        <v>\\(\\quad \\displaystyle \\sqrt{210}= \\)</v>
      </c>
      <c r="M8" t="str">
        <f t="shared" ca="1" si="3"/>
        <v>\\(\\quad \\displaystyle \\sqrt{210} \\)</v>
      </c>
      <c r="N8" s="50" t="s">
        <v>62</v>
      </c>
      <c r="O8" s="89" t="str">
        <f t="shared" ca="1" si="4"/>
        <v>INSERT INTO math(tangen,question,answer,editor,date,count) VALUES('m7100','\\(\\quad \\displaystyle \\sqrt{210}= \\)','\\(\\quad \\displaystyle \\sqrt{210} \\)','harazono',NOW(),0);</v>
      </c>
      <c r="X8" s="1">
        <f ca="1">RANDBETWEEN(1,10)</f>
        <v>5</v>
      </c>
      <c r="Y8" s="1">
        <f t="shared" ca="1" si="33"/>
        <v>7</v>
      </c>
      <c r="Z8">
        <f t="shared" ca="1" si="5"/>
        <v>7</v>
      </c>
      <c r="AA8" s="1">
        <f t="shared" ca="1" si="6"/>
        <v>6</v>
      </c>
      <c r="AB8">
        <f t="shared" ca="1" si="7"/>
        <v>6</v>
      </c>
      <c r="AC8" s="4" t="s">
        <v>350</v>
      </c>
      <c r="AD8" s="1">
        <f t="shared" ca="1" si="8"/>
        <v>210</v>
      </c>
      <c r="AE8" t="s">
        <v>217</v>
      </c>
      <c r="AF8" t="s">
        <v>13</v>
      </c>
      <c r="AG8" t="str">
        <f t="shared" ca="1" si="28"/>
        <v>\\sqrt{210}=</v>
      </c>
      <c r="AH8" s="34">
        <f t="shared" ca="1" si="9"/>
        <v>1</v>
      </c>
      <c r="AI8">
        <f t="shared" ca="1" si="10"/>
        <v>210</v>
      </c>
      <c r="AJ8" s="34">
        <f t="shared" ca="1" si="11"/>
        <v>1</v>
      </c>
      <c r="AK8">
        <f t="shared" ca="1" si="12"/>
        <v>210</v>
      </c>
      <c r="AL8" s="34">
        <f t="shared" ca="1" si="13"/>
        <v>1</v>
      </c>
      <c r="AM8">
        <f t="shared" ca="1" si="14"/>
        <v>210</v>
      </c>
      <c r="AN8" s="34">
        <f t="shared" ca="1" si="15"/>
        <v>1</v>
      </c>
      <c r="AO8">
        <f t="shared" ca="1" si="16"/>
        <v>210</v>
      </c>
      <c r="AP8" s="34">
        <f t="shared" ca="1" si="17"/>
        <v>1</v>
      </c>
      <c r="AQ8">
        <f t="shared" ca="1" si="18"/>
        <v>210</v>
      </c>
      <c r="AR8" s="34">
        <f t="shared" ca="1" si="19"/>
        <v>1</v>
      </c>
      <c r="AS8">
        <f t="shared" ca="1" si="20"/>
        <v>210</v>
      </c>
      <c r="AT8" s="34">
        <f t="shared" ca="1" si="21"/>
        <v>1</v>
      </c>
      <c r="AU8">
        <f t="shared" ca="1" si="22"/>
        <v>210</v>
      </c>
      <c r="AV8" s="34">
        <f t="shared" ca="1" si="23"/>
        <v>1</v>
      </c>
      <c r="AW8">
        <f t="shared" ca="1" si="24"/>
        <v>210</v>
      </c>
      <c r="AX8">
        <f t="shared" ca="1" si="25"/>
        <v>1</v>
      </c>
      <c r="AY8" t="str">
        <f t="shared" ca="1" si="26"/>
        <v/>
      </c>
      <c r="AZ8" t="str">
        <f t="shared" ca="1" si="29"/>
        <v>\\sqrt{</v>
      </c>
      <c r="BA8">
        <f t="shared" ca="1" si="27"/>
        <v>210</v>
      </c>
      <c r="BB8" t="str">
        <f t="shared" ca="1" si="30"/>
        <v>}</v>
      </c>
      <c r="BC8" t="str">
        <f t="shared" ca="1" si="31"/>
        <v>\\sqrt{210}</v>
      </c>
    </row>
    <row r="9" spans="1:55" x14ac:dyDescent="0.55000000000000004">
      <c r="A9" s="27">
        <v>8</v>
      </c>
      <c r="B9" s="1" t="s">
        <v>4</v>
      </c>
      <c r="C9" s="1" t="s">
        <v>36</v>
      </c>
      <c r="D9" t="s">
        <v>250</v>
      </c>
      <c r="E9" t="str">
        <f t="shared" ca="1" si="0"/>
        <v>\\sqrt{21}=</v>
      </c>
      <c r="F9" t="s">
        <v>230</v>
      </c>
      <c r="G9" t="s">
        <v>250</v>
      </c>
      <c r="H9" t="str">
        <f t="shared" ca="1" si="1"/>
        <v>\\sqrt{21}</v>
      </c>
      <c r="I9" t="s">
        <v>230</v>
      </c>
      <c r="J9" s="51" t="s">
        <v>60</v>
      </c>
      <c r="K9" s="50" t="s">
        <v>356</v>
      </c>
      <c r="L9" t="str">
        <f t="shared" ca="1" si="2"/>
        <v>\\(\\quad \\displaystyle \\sqrt{21}= \\)</v>
      </c>
      <c r="M9" t="str">
        <f t="shared" ca="1" si="3"/>
        <v>\\(\\quad \\displaystyle \\sqrt{21} \\)</v>
      </c>
      <c r="N9" s="50" t="s">
        <v>62</v>
      </c>
      <c r="O9" s="89" t="str">
        <f t="shared" ca="1" si="4"/>
        <v>INSERT INTO math(tangen,question,answer,editor,date,count) VALUES('m7100','\\(\\quad \\displaystyle \\sqrt{21}= \\)','\\(\\quad \\displaystyle \\sqrt{21} \\)','harazono',NOW(),0);</v>
      </c>
      <c r="X9" s="1">
        <f t="shared" ca="1" si="32"/>
        <v>3</v>
      </c>
      <c r="Y9" s="1">
        <f t="shared" ca="1" si="33"/>
        <v>1</v>
      </c>
      <c r="Z9">
        <f t="shared" ca="1" si="5"/>
        <v>1</v>
      </c>
      <c r="AA9" s="1">
        <f t="shared" ca="1" si="6"/>
        <v>7</v>
      </c>
      <c r="AB9">
        <f t="shared" ca="1" si="7"/>
        <v>7</v>
      </c>
      <c r="AC9" s="4" t="s">
        <v>350</v>
      </c>
      <c r="AD9" s="1">
        <f t="shared" ca="1" si="8"/>
        <v>21</v>
      </c>
      <c r="AE9" t="s">
        <v>217</v>
      </c>
      <c r="AF9" t="s">
        <v>13</v>
      </c>
      <c r="AG9" t="str">
        <f t="shared" ca="1" si="28"/>
        <v>\\sqrt{21}=</v>
      </c>
      <c r="AH9" s="34">
        <f t="shared" ca="1" si="9"/>
        <v>1</v>
      </c>
      <c r="AI9">
        <f t="shared" ca="1" si="10"/>
        <v>21</v>
      </c>
      <c r="AJ9" s="34">
        <f t="shared" ca="1" si="11"/>
        <v>1</v>
      </c>
      <c r="AK9">
        <f t="shared" ca="1" si="12"/>
        <v>21</v>
      </c>
      <c r="AL9" s="34">
        <f t="shared" ca="1" si="13"/>
        <v>1</v>
      </c>
      <c r="AM9">
        <f t="shared" ca="1" si="14"/>
        <v>21</v>
      </c>
      <c r="AN9" s="34">
        <f t="shared" ca="1" si="15"/>
        <v>1</v>
      </c>
      <c r="AO9">
        <f t="shared" ca="1" si="16"/>
        <v>21</v>
      </c>
      <c r="AP9" s="34">
        <f t="shared" ca="1" si="17"/>
        <v>1</v>
      </c>
      <c r="AQ9">
        <f t="shared" ca="1" si="18"/>
        <v>21</v>
      </c>
      <c r="AR9" s="34">
        <f t="shared" ca="1" si="19"/>
        <v>1</v>
      </c>
      <c r="AS9">
        <f t="shared" ca="1" si="20"/>
        <v>21</v>
      </c>
      <c r="AT9" s="34">
        <f t="shared" ca="1" si="21"/>
        <v>1</v>
      </c>
      <c r="AU9">
        <f t="shared" ca="1" si="22"/>
        <v>21</v>
      </c>
      <c r="AV9" s="34">
        <f t="shared" ca="1" si="23"/>
        <v>1</v>
      </c>
      <c r="AW9">
        <f t="shared" ca="1" si="24"/>
        <v>21</v>
      </c>
      <c r="AX9">
        <f t="shared" ca="1" si="25"/>
        <v>1</v>
      </c>
      <c r="AY9" t="str">
        <f t="shared" ca="1" si="26"/>
        <v/>
      </c>
      <c r="AZ9" t="str">
        <f t="shared" ca="1" si="29"/>
        <v>\\sqrt{</v>
      </c>
      <c r="BA9">
        <f t="shared" ca="1" si="27"/>
        <v>21</v>
      </c>
      <c r="BB9" t="str">
        <f t="shared" ca="1" si="30"/>
        <v>}</v>
      </c>
      <c r="BC9" t="str">
        <f t="shared" ca="1" si="31"/>
        <v>\\sqrt{21}</v>
      </c>
    </row>
    <row r="10" spans="1:55" x14ac:dyDescent="0.55000000000000004">
      <c r="A10" s="27">
        <v>9</v>
      </c>
      <c r="B10" s="1" t="s">
        <v>4</v>
      </c>
      <c r="C10" s="1" t="s">
        <v>36</v>
      </c>
      <c r="D10" t="s">
        <v>250</v>
      </c>
      <c r="E10" t="str">
        <f t="shared" ca="1" si="0"/>
        <v>\\sqrt{504}=</v>
      </c>
      <c r="F10" t="s">
        <v>230</v>
      </c>
      <c r="G10" t="s">
        <v>250</v>
      </c>
      <c r="H10" t="str">
        <f t="shared" ca="1" si="1"/>
        <v>6\\sqrt{14}</v>
      </c>
      <c r="I10" t="s">
        <v>230</v>
      </c>
      <c r="J10" s="51" t="s">
        <v>60</v>
      </c>
      <c r="K10" s="50" t="s">
        <v>356</v>
      </c>
      <c r="L10" t="str">
        <f t="shared" ca="1" si="2"/>
        <v>\\(\\quad \\displaystyle \\sqrt{504}= \\)</v>
      </c>
      <c r="M10" t="str">
        <f t="shared" ca="1" si="3"/>
        <v>\\(\\quad \\displaystyle 6\\sqrt{14} \\)</v>
      </c>
      <c r="N10" s="50" t="s">
        <v>62</v>
      </c>
      <c r="O10" s="89" t="str">
        <f t="shared" ca="1" si="4"/>
        <v>INSERT INTO math(tangen,question,answer,editor,date,count) VALUES('m7100','\\(\\quad \\displaystyle \\sqrt{504}= \\)','\\(\\quad \\displaystyle 6\\sqrt{14} \\)','harazono',NOW(),0);</v>
      </c>
      <c r="X10" s="1">
        <f t="shared" ca="1" si="32"/>
        <v>7</v>
      </c>
      <c r="Y10" s="1">
        <f t="shared" ca="1" si="33"/>
        <v>8</v>
      </c>
      <c r="Z10">
        <f t="shared" ca="1" si="5"/>
        <v>8</v>
      </c>
      <c r="AA10" s="1">
        <f t="shared" ca="1" si="6"/>
        <v>9</v>
      </c>
      <c r="AB10">
        <f t="shared" ca="1" si="7"/>
        <v>9</v>
      </c>
      <c r="AC10" s="4" t="s">
        <v>350</v>
      </c>
      <c r="AD10" s="1">
        <f t="shared" ca="1" si="8"/>
        <v>504</v>
      </c>
      <c r="AE10" t="s">
        <v>217</v>
      </c>
      <c r="AF10" t="s">
        <v>13</v>
      </c>
      <c r="AG10" t="str">
        <f t="shared" ca="1" si="28"/>
        <v>\\sqrt{504}=</v>
      </c>
      <c r="AH10" s="34">
        <f t="shared" ca="1" si="9"/>
        <v>1</v>
      </c>
      <c r="AI10">
        <f t="shared" ca="1" si="10"/>
        <v>504</v>
      </c>
      <c r="AJ10" s="34">
        <f t="shared" ca="1" si="11"/>
        <v>1</v>
      </c>
      <c r="AK10">
        <f t="shared" ca="1" si="12"/>
        <v>504</v>
      </c>
      <c r="AL10" s="34">
        <f t="shared" ca="1" si="13"/>
        <v>1</v>
      </c>
      <c r="AM10">
        <f t="shared" ca="1" si="14"/>
        <v>504</v>
      </c>
      <c r="AN10" s="34">
        <f t="shared" ca="1" si="15"/>
        <v>6</v>
      </c>
      <c r="AO10">
        <f t="shared" ca="1" si="16"/>
        <v>14</v>
      </c>
      <c r="AP10" s="34">
        <f t="shared" ca="1" si="17"/>
        <v>1</v>
      </c>
      <c r="AQ10">
        <f t="shared" ca="1" si="18"/>
        <v>14</v>
      </c>
      <c r="AR10" s="34">
        <f t="shared" ca="1" si="19"/>
        <v>1</v>
      </c>
      <c r="AS10">
        <f t="shared" ca="1" si="20"/>
        <v>14</v>
      </c>
      <c r="AT10" s="34">
        <f t="shared" ca="1" si="21"/>
        <v>1</v>
      </c>
      <c r="AU10">
        <f t="shared" ca="1" si="22"/>
        <v>14</v>
      </c>
      <c r="AV10" s="34">
        <f t="shared" ca="1" si="23"/>
        <v>1</v>
      </c>
      <c r="AW10">
        <f t="shared" ca="1" si="24"/>
        <v>14</v>
      </c>
      <c r="AX10">
        <f t="shared" ca="1" si="25"/>
        <v>6</v>
      </c>
      <c r="AY10">
        <f t="shared" ca="1" si="26"/>
        <v>6</v>
      </c>
      <c r="AZ10" t="str">
        <f t="shared" ca="1" si="29"/>
        <v>\\sqrt{</v>
      </c>
      <c r="BA10">
        <f t="shared" ca="1" si="27"/>
        <v>14</v>
      </c>
      <c r="BB10" t="str">
        <f t="shared" ca="1" si="30"/>
        <v>}</v>
      </c>
      <c r="BC10" t="str">
        <f t="shared" ca="1" si="31"/>
        <v>6\\sqrt{14}</v>
      </c>
    </row>
    <row r="11" spans="1:55" x14ac:dyDescent="0.55000000000000004">
      <c r="A11" s="27">
        <v>10</v>
      </c>
      <c r="B11" s="1" t="s">
        <v>4</v>
      </c>
      <c r="C11" s="1" t="s">
        <v>36</v>
      </c>
      <c r="D11" t="s">
        <v>250</v>
      </c>
      <c r="E11" t="str">
        <f t="shared" ca="1" si="0"/>
        <v>\\sqrt{42}=</v>
      </c>
      <c r="F11" t="s">
        <v>230</v>
      </c>
      <c r="G11" t="s">
        <v>250</v>
      </c>
      <c r="H11" t="str">
        <f t="shared" ca="1" si="1"/>
        <v>\\sqrt{42}</v>
      </c>
      <c r="I11" t="s">
        <v>230</v>
      </c>
      <c r="J11" s="51" t="s">
        <v>60</v>
      </c>
      <c r="K11" s="50" t="s">
        <v>356</v>
      </c>
      <c r="L11" t="str">
        <f t="shared" ca="1" si="2"/>
        <v>\\(\\quad \\displaystyle \\sqrt{42}= \\)</v>
      </c>
      <c r="M11" t="str">
        <f t="shared" ca="1" si="3"/>
        <v>\\(\\quad \\displaystyle \\sqrt{42} \\)</v>
      </c>
      <c r="N11" s="50" t="s">
        <v>62</v>
      </c>
      <c r="O11" s="89" t="str">
        <f t="shared" ca="1" si="4"/>
        <v>INSERT INTO math(tangen,question,answer,editor,date,count) VALUES('m7100','\\(\\quad \\displaystyle \\sqrt{42}= \\)','\\(\\quad \\displaystyle \\sqrt{42} \\)','harazono',NOW(),0);</v>
      </c>
      <c r="X11" s="1">
        <f t="shared" ca="1" si="32"/>
        <v>6</v>
      </c>
      <c r="Y11" s="1">
        <f t="shared" ca="1" si="33"/>
        <v>7</v>
      </c>
      <c r="Z11">
        <f t="shared" ca="1" si="5"/>
        <v>7</v>
      </c>
      <c r="AA11" s="1">
        <f t="shared" ca="1" si="6"/>
        <v>1</v>
      </c>
      <c r="AB11">
        <f t="shared" ca="1" si="7"/>
        <v>1</v>
      </c>
      <c r="AC11" s="4" t="s">
        <v>350</v>
      </c>
      <c r="AD11" s="1">
        <f t="shared" ca="1" si="8"/>
        <v>42</v>
      </c>
      <c r="AE11" t="s">
        <v>217</v>
      </c>
      <c r="AF11" t="s">
        <v>13</v>
      </c>
      <c r="AG11" t="str">
        <f t="shared" ca="1" si="28"/>
        <v>\\sqrt{42}=</v>
      </c>
      <c r="AH11" s="34">
        <f t="shared" ca="1" si="9"/>
        <v>1</v>
      </c>
      <c r="AI11">
        <f t="shared" ca="1" si="10"/>
        <v>42</v>
      </c>
      <c r="AJ11" s="34">
        <f t="shared" ca="1" si="11"/>
        <v>1</v>
      </c>
      <c r="AK11">
        <f t="shared" ca="1" si="12"/>
        <v>42</v>
      </c>
      <c r="AL11" s="34">
        <f t="shared" ca="1" si="13"/>
        <v>1</v>
      </c>
      <c r="AM11">
        <f t="shared" ca="1" si="14"/>
        <v>42</v>
      </c>
      <c r="AN11" s="34">
        <f t="shared" ca="1" si="15"/>
        <v>1</v>
      </c>
      <c r="AO11">
        <f t="shared" ca="1" si="16"/>
        <v>42</v>
      </c>
      <c r="AP11" s="34">
        <f t="shared" ca="1" si="17"/>
        <v>1</v>
      </c>
      <c r="AQ11">
        <f t="shared" ca="1" si="18"/>
        <v>42</v>
      </c>
      <c r="AR11" s="34">
        <f t="shared" ca="1" si="19"/>
        <v>1</v>
      </c>
      <c r="AS11">
        <f t="shared" ca="1" si="20"/>
        <v>42</v>
      </c>
      <c r="AT11" s="34">
        <f t="shared" ca="1" si="21"/>
        <v>1</v>
      </c>
      <c r="AU11">
        <f t="shared" ca="1" si="22"/>
        <v>42</v>
      </c>
      <c r="AV11" s="34">
        <f t="shared" ca="1" si="23"/>
        <v>1</v>
      </c>
      <c r="AW11">
        <f t="shared" ca="1" si="24"/>
        <v>42</v>
      </c>
      <c r="AX11">
        <f t="shared" ca="1" si="25"/>
        <v>1</v>
      </c>
      <c r="AY11" t="str">
        <f t="shared" ca="1" si="26"/>
        <v/>
      </c>
      <c r="AZ11" t="str">
        <f t="shared" ca="1" si="29"/>
        <v>\\sqrt{</v>
      </c>
      <c r="BA11">
        <f t="shared" ca="1" si="27"/>
        <v>42</v>
      </c>
      <c r="BB11" t="str">
        <f t="shared" ca="1" si="30"/>
        <v>}</v>
      </c>
      <c r="BC11" t="str">
        <f t="shared" ca="1" si="31"/>
        <v>\\sqrt{42}</v>
      </c>
    </row>
    <row r="12" spans="1:55" x14ac:dyDescent="0.55000000000000004">
      <c r="A12" s="27">
        <v>11</v>
      </c>
      <c r="B12" s="1" t="s">
        <v>4</v>
      </c>
      <c r="C12" s="1" t="s">
        <v>36</v>
      </c>
      <c r="D12" t="s">
        <v>250</v>
      </c>
      <c r="E12" t="str">
        <f t="shared" ca="1" si="0"/>
        <v>\\sqrt{9}=</v>
      </c>
      <c r="F12" t="s">
        <v>230</v>
      </c>
      <c r="G12" t="s">
        <v>250</v>
      </c>
      <c r="H12" t="str">
        <f t="shared" ca="1" si="1"/>
        <v>3</v>
      </c>
      <c r="I12" t="s">
        <v>230</v>
      </c>
      <c r="J12" s="51" t="s">
        <v>60</v>
      </c>
      <c r="K12" s="50" t="s">
        <v>356</v>
      </c>
      <c r="L12" t="str">
        <f t="shared" ca="1" si="2"/>
        <v>\\(\\quad \\displaystyle \\sqrt{9}= \\)</v>
      </c>
      <c r="M12" t="str">
        <f t="shared" ca="1" si="3"/>
        <v>\\(\\quad \\displaystyle 3 \\)</v>
      </c>
      <c r="N12" s="50" t="s">
        <v>62</v>
      </c>
      <c r="O12" s="89" t="str">
        <f t="shared" ca="1" si="4"/>
        <v>INSERT INTO math(tangen,question,answer,editor,date,count) VALUES('m7100','\\(\\quad \\displaystyle \\sqrt{9}= \\)','\\(\\quad \\displaystyle 3 \\)','harazono',NOW(),0);</v>
      </c>
      <c r="X12" s="1">
        <f t="shared" ca="1" si="32"/>
        <v>9</v>
      </c>
      <c r="Y12" s="1">
        <f t="shared" ca="1" si="33"/>
        <v>9</v>
      </c>
      <c r="Z12">
        <f t="shared" ref="Z12:Z26" ca="1" si="34">IF(X12=Y12,1,Y12)</f>
        <v>1</v>
      </c>
      <c r="AA12" s="1">
        <f t="shared" ca="1" si="6"/>
        <v>9</v>
      </c>
      <c r="AB12">
        <f t="shared" ref="AB12:AB26" ca="1" si="35">IF(X12=AA12,1,IF(Y12=AA12,1,AA12))</f>
        <v>1</v>
      </c>
      <c r="AC12" s="4" t="s">
        <v>350</v>
      </c>
      <c r="AD12" s="1">
        <f t="shared" ref="AD12:AD26" ca="1" si="36">X12*Z12*AB12</f>
        <v>9</v>
      </c>
      <c r="AE12" t="s">
        <v>217</v>
      </c>
      <c r="AF12" t="s">
        <v>13</v>
      </c>
      <c r="AG12" t="str">
        <f t="shared" ref="AG12:AG26" ca="1" si="37">AC12&amp;AD12&amp;AE12&amp;AF12</f>
        <v>\\sqrt{9}=</v>
      </c>
      <c r="AH12" s="34">
        <f t="shared" ref="AH12:AH26" ca="1" si="38">IF(MOD(AD12,81)=0,9,1)</f>
        <v>1</v>
      </c>
      <c r="AI12">
        <f t="shared" ref="AI12:AI26" ca="1" si="39">AD12/(AH12*AH12)</f>
        <v>9</v>
      </c>
      <c r="AJ12" s="34">
        <f t="shared" ref="AJ12:AJ26" ca="1" si="40">IF(MOD(AI12,64)=0,8,1)</f>
        <v>1</v>
      </c>
      <c r="AK12">
        <f t="shared" ref="AK12:AK26" ca="1" si="41">AI12/(AJ12*AJ12)</f>
        <v>9</v>
      </c>
      <c r="AL12" s="34">
        <f t="shared" ref="AL12:AL26" ca="1" si="42">IF(MOD(AK12,49)=0,7,1)</f>
        <v>1</v>
      </c>
      <c r="AM12">
        <f t="shared" ref="AM12:AM26" ca="1" si="43">AK12/(AL12*AL12)</f>
        <v>9</v>
      </c>
      <c r="AN12" s="34">
        <f t="shared" ref="AN12:AN26" ca="1" si="44">IF(MOD(AM12,36)=0,6,1)</f>
        <v>1</v>
      </c>
      <c r="AO12">
        <f t="shared" ref="AO12:AO26" ca="1" si="45">AM12/(AN12*AN12)</f>
        <v>9</v>
      </c>
      <c r="AP12" s="34">
        <f t="shared" ref="AP12:AP26" ca="1" si="46">IF(MOD(AO12,25)=0,5,1)</f>
        <v>1</v>
      </c>
      <c r="AQ12">
        <f t="shared" ref="AQ12:AQ26" ca="1" si="47">AO12/(AP12*AP12)</f>
        <v>9</v>
      </c>
      <c r="AR12" s="34">
        <f t="shared" ref="AR12:AR26" ca="1" si="48">IF(MOD(AQ12,16)=0,4,1)</f>
        <v>1</v>
      </c>
      <c r="AS12">
        <f t="shared" ref="AS12:AS26" ca="1" si="49">AQ12/(AR12*AR12)</f>
        <v>9</v>
      </c>
      <c r="AT12" s="34">
        <f t="shared" ref="AT12:AT26" ca="1" si="50">IF(MOD(AS12,9)=0,3,1)</f>
        <v>3</v>
      </c>
      <c r="AU12">
        <f t="shared" ref="AU12:AU26" ca="1" si="51">AS12/(AT12*AT12)</f>
        <v>1</v>
      </c>
      <c r="AV12" s="34">
        <f t="shared" ref="AV12:AV26" ca="1" si="52">IF(MOD(AU12,4)=0,2,1)</f>
        <v>1</v>
      </c>
      <c r="AW12">
        <f t="shared" ref="AW12:AW26" ca="1" si="53">AU12/(AV12*AV12)</f>
        <v>1</v>
      </c>
      <c r="AX12">
        <f t="shared" ref="AX12:AX26" ca="1" si="54">AH12*AJ12*AL12*AN12*AR12*AT12*AV12</f>
        <v>3</v>
      </c>
      <c r="AY12">
        <f t="shared" ref="AY12:AY26" ca="1" si="55">IF(AX12=1,"",AX12)</f>
        <v>3</v>
      </c>
      <c r="AZ12" t="str">
        <f t="shared" ref="AZ12:AZ26" ca="1" si="56">IF(AW12=1,"","\\sqrt{")</f>
        <v/>
      </c>
      <c r="BA12" t="str">
        <f t="shared" ref="BA12:BA26" ca="1" si="57">IF(AW12=1,"",AW12)</f>
        <v/>
      </c>
      <c r="BB12" t="str">
        <f t="shared" ref="BB12:BB26" ca="1" si="58">IF(AW12=1,"","}")</f>
        <v/>
      </c>
      <c r="BC12" t="str">
        <f t="shared" ref="BC12:BC26" ca="1" si="59">AY12&amp;AZ12&amp;BA12&amp;BB12</f>
        <v>3</v>
      </c>
    </row>
    <row r="13" spans="1:55" x14ac:dyDescent="0.55000000000000004">
      <c r="A13" s="27">
        <v>12</v>
      </c>
      <c r="B13" s="1" t="s">
        <v>4</v>
      </c>
      <c r="C13" s="1" t="s">
        <v>36</v>
      </c>
      <c r="D13" t="s">
        <v>250</v>
      </c>
      <c r="E13" t="str">
        <f t="shared" ca="1" si="0"/>
        <v>\\sqrt{48}=</v>
      </c>
      <c r="F13" t="s">
        <v>230</v>
      </c>
      <c r="G13" t="s">
        <v>250</v>
      </c>
      <c r="H13" t="str">
        <f t="shared" ca="1" si="1"/>
        <v>4\\sqrt{3}</v>
      </c>
      <c r="I13" t="s">
        <v>230</v>
      </c>
      <c r="J13" s="51" t="s">
        <v>60</v>
      </c>
      <c r="K13" s="50" t="s">
        <v>356</v>
      </c>
      <c r="L13" t="str">
        <f t="shared" ca="1" si="2"/>
        <v>\\(\\quad \\displaystyle \\sqrt{48}= \\)</v>
      </c>
      <c r="M13" t="str">
        <f t="shared" ca="1" si="3"/>
        <v>\\(\\quad \\displaystyle 4\\sqrt{3} \\)</v>
      </c>
      <c r="N13" s="50" t="s">
        <v>62</v>
      </c>
      <c r="O13" s="89" t="str">
        <f t="shared" ca="1" si="4"/>
        <v>INSERT INTO math(tangen,question,answer,editor,date,count) VALUES('m7100','\\(\\quad \\displaystyle \\sqrt{48}= \\)','\\(\\quad \\displaystyle 4\\sqrt{3} \\)','harazono',NOW(),0);</v>
      </c>
      <c r="X13" s="1">
        <f t="shared" ca="1" si="32"/>
        <v>8</v>
      </c>
      <c r="Y13" s="1">
        <f t="shared" ca="1" si="33"/>
        <v>6</v>
      </c>
      <c r="Z13">
        <f t="shared" ca="1" si="34"/>
        <v>6</v>
      </c>
      <c r="AA13" s="1">
        <f t="shared" ca="1" si="6"/>
        <v>1</v>
      </c>
      <c r="AB13">
        <f t="shared" ca="1" si="35"/>
        <v>1</v>
      </c>
      <c r="AC13" s="4" t="s">
        <v>350</v>
      </c>
      <c r="AD13" s="1">
        <f t="shared" ca="1" si="36"/>
        <v>48</v>
      </c>
      <c r="AE13" t="s">
        <v>217</v>
      </c>
      <c r="AF13" t="s">
        <v>13</v>
      </c>
      <c r="AG13" t="str">
        <f t="shared" ca="1" si="37"/>
        <v>\\sqrt{48}=</v>
      </c>
      <c r="AH13" s="34">
        <f t="shared" ca="1" si="38"/>
        <v>1</v>
      </c>
      <c r="AI13">
        <f t="shared" ca="1" si="39"/>
        <v>48</v>
      </c>
      <c r="AJ13" s="34">
        <f t="shared" ca="1" si="40"/>
        <v>1</v>
      </c>
      <c r="AK13">
        <f t="shared" ca="1" si="41"/>
        <v>48</v>
      </c>
      <c r="AL13" s="34">
        <f t="shared" ca="1" si="42"/>
        <v>1</v>
      </c>
      <c r="AM13">
        <f t="shared" ca="1" si="43"/>
        <v>48</v>
      </c>
      <c r="AN13" s="34">
        <f t="shared" ca="1" si="44"/>
        <v>1</v>
      </c>
      <c r="AO13">
        <f t="shared" ca="1" si="45"/>
        <v>48</v>
      </c>
      <c r="AP13" s="34">
        <f t="shared" ca="1" si="46"/>
        <v>1</v>
      </c>
      <c r="AQ13">
        <f t="shared" ca="1" si="47"/>
        <v>48</v>
      </c>
      <c r="AR13" s="34">
        <f t="shared" ca="1" si="48"/>
        <v>4</v>
      </c>
      <c r="AS13">
        <f t="shared" ca="1" si="49"/>
        <v>3</v>
      </c>
      <c r="AT13" s="34">
        <f t="shared" ca="1" si="50"/>
        <v>1</v>
      </c>
      <c r="AU13">
        <f t="shared" ca="1" si="51"/>
        <v>3</v>
      </c>
      <c r="AV13" s="34">
        <f t="shared" ca="1" si="52"/>
        <v>1</v>
      </c>
      <c r="AW13">
        <f t="shared" ca="1" si="53"/>
        <v>3</v>
      </c>
      <c r="AX13">
        <f t="shared" ca="1" si="54"/>
        <v>4</v>
      </c>
      <c r="AY13">
        <f t="shared" ca="1" si="55"/>
        <v>4</v>
      </c>
      <c r="AZ13" t="str">
        <f t="shared" ca="1" si="56"/>
        <v>\\sqrt{</v>
      </c>
      <c r="BA13">
        <f t="shared" ca="1" si="57"/>
        <v>3</v>
      </c>
      <c r="BB13" t="str">
        <f t="shared" ca="1" si="58"/>
        <v>}</v>
      </c>
      <c r="BC13" t="str">
        <f t="shared" ca="1" si="59"/>
        <v>4\\sqrt{3}</v>
      </c>
    </row>
    <row r="14" spans="1:55" x14ac:dyDescent="0.55000000000000004">
      <c r="A14" s="27">
        <v>13</v>
      </c>
      <c r="B14" s="1" t="s">
        <v>4</v>
      </c>
      <c r="C14" s="1" t="s">
        <v>36</v>
      </c>
      <c r="D14" t="s">
        <v>250</v>
      </c>
      <c r="E14" t="str">
        <f t="shared" ca="1" si="0"/>
        <v>\\sqrt{144}=</v>
      </c>
      <c r="F14" t="s">
        <v>230</v>
      </c>
      <c r="G14" t="s">
        <v>250</v>
      </c>
      <c r="H14" t="str">
        <f t="shared" ca="1" si="1"/>
        <v>12</v>
      </c>
      <c r="I14" t="s">
        <v>230</v>
      </c>
      <c r="J14" s="51" t="s">
        <v>60</v>
      </c>
      <c r="K14" s="50" t="s">
        <v>356</v>
      </c>
      <c r="L14" t="str">
        <f t="shared" ca="1" si="2"/>
        <v>\\(\\quad \\displaystyle \\sqrt{144}= \\)</v>
      </c>
      <c r="M14" t="str">
        <f t="shared" ca="1" si="3"/>
        <v>\\(\\quad \\displaystyle 12 \\)</v>
      </c>
      <c r="N14" s="50" t="s">
        <v>62</v>
      </c>
      <c r="O14" s="89" t="str">
        <f t="shared" ca="1" si="4"/>
        <v>INSERT INTO math(tangen,question,answer,editor,date,count) VALUES('m7100','\\(\\quad \\displaystyle \\sqrt{144}= \\)','\\(\\quad \\displaystyle 12 \\)','harazono',NOW(),0);</v>
      </c>
      <c r="X14" s="1">
        <f t="shared" ca="1" si="32"/>
        <v>8</v>
      </c>
      <c r="Y14" s="1">
        <f t="shared" ca="1" si="33"/>
        <v>2</v>
      </c>
      <c r="Z14">
        <f t="shared" ca="1" si="34"/>
        <v>2</v>
      </c>
      <c r="AA14" s="1">
        <f t="shared" ca="1" si="6"/>
        <v>9</v>
      </c>
      <c r="AB14">
        <f t="shared" ca="1" si="35"/>
        <v>9</v>
      </c>
      <c r="AC14" s="4" t="s">
        <v>350</v>
      </c>
      <c r="AD14" s="1">
        <f t="shared" ca="1" si="36"/>
        <v>144</v>
      </c>
      <c r="AE14" t="s">
        <v>217</v>
      </c>
      <c r="AF14" t="s">
        <v>13</v>
      </c>
      <c r="AG14" t="str">
        <f t="shared" ca="1" si="37"/>
        <v>\\sqrt{144}=</v>
      </c>
      <c r="AH14" s="34">
        <f t="shared" ca="1" si="38"/>
        <v>1</v>
      </c>
      <c r="AI14">
        <f t="shared" ca="1" si="39"/>
        <v>144</v>
      </c>
      <c r="AJ14" s="34">
        <f t="shared" ca="1" si="40"/>
        <v>1</v>
      </c>
      <c r="AK14">
        <f t="shared" ca="1" si="41"/>
        <v>144</v>
      </c>
      <c r="AL14" s="34">
        <f t="shared" ca="1" si="42"/>
        <v>1</v>
      </c>
      <c r="AM14">
        <f t="shared" ca="1" si="43"/>
        <v>144</v>
      </c>
      <c r="AN14" s="34">
        <f t="shared" ca="1" si="44"/>
        <v>6</v>
      </c>
      <c r="AO14">
        <f t="shared" ca="1" si="45"/>
        <v>4</v>
      </c>
      <c r="AP14" s="34">
        <f t="shared" ca="1" si="46"/>
        <v>1</v>
      </c>
      <c r="AQ14">
        <f t="shared" ca="1" si="47"/>
        <v>4</v>
      </c>
      <c r="AR14" s="34">
        <f t="shared" ca="1" si="48"/>
        <v>1</v>
      </c>
      <c r="AS14">
        <f t="shared" ca="1" si="49"/>
        <v>4</v>
      </c>
      <c r="AT14" s="34">
        <f t="shared" ca="1" si="50"/>
        <v>1</v>
      </c>
      <c r="AU14">
        <f t="shared" ca="1" si="51"/>
        <v>4</v>
      </c>
      <c r="AV14" s="34">
        <f t="shared" ca="1" si="52"/>
        <v>2</v>
      </c>
      <c r="AW14">
        <f t="shared" ca="1" si="53"/>
        <v>1</v>
      </c>
      <c r="AX14">
        <f t="shared" ca="1" si="54"/>
        <v>12</v>
      </c>
      <c r="AY14">
        <f t="shared" ca="1" si="55"/>
        <v>12</v>
      </c>
      <c r="AZ14" t="str">
        <f t="shared" ca="1" si="56"/>
        <v/>
      </c>
      <c r="BA14" t="str">
        <f t="shared" ca="1" si="57"/>
        <v/>
      </c>
      <c r="BB14" t="str">
        <f t="shared" ca="1" si="58"/>
        <v/>
      </c>
      <c r="BC14" t="str">
        <f t="shared" ca="1" si="59"/>
        <v>12</v>
      </c>
    </row>
    <row r="15" spans="1:55" x14ac:dyDescent="0.55000000000000004">
      <c r="A15" s="27">
        <v>14</v>
      </c>
      <c r="B15" s="1" t="s">
        <v>4</v>
      </c>
      <c r="C15" s="1" t="s">
        <v>36</v>
      </c>
      <c r="D15" t="s">
        <v>250</v>
      </c>
      <c r="E15" t="str">
        <f t="shared" ca="1" si="0"/>
        <v>\\sqrt{60}=</v>
      </c>
      <c r="F15" t="s">
        <v>230</v>
      </c>
      <c r="G15" t="s">
        <v>250</v>
      </c>
      <c r="H15" t="str">
        <f t="shared" ca="1" si="1"/>
        <v>2\\sqrt{15}</v>
      </c>
      <c r="I15" t="s">
        <v>230</v>
      </c>
      <c r="J15" s="51" t="s">
        <v>60</v>
      </c>
      <c r="K15" s="50" t="s">
        <v>356</v>
      </c>
      <c r="L15" t="str">
        <f t="shared" ca="1" si="2"/>
        <v>\\(\\quad \\displaystyle \\sqrt{60}= \\)</v>
      </c>
      <c r="M15" t="str">
        <f t="shared" ca="1" si="3"/>
        <v>\\(\\quad \\displaystyle 2\\sqrt{15} \\)</v>
      </c>
      <c r="N15" s="50" t="s">
        <v>62</v>
      </c>
      <c r="O15" s="89" t="str">
        <f t="shared" ca="1" si="4"/>
        <v>INSERT INTO math(tangen,question,answer,editor,date,count) VALUES('m7100','\\(\\quad \\displaystyle \\sqrt{60}= \\)','\\(\\quad \\displaystyle 2\\sqrt{15} \\)','harazono',NOW(),0);</v>
      </c>
      <c r="X15" s="1">
        <f t="shared" ca="1" si="32"/>
        <v>10</v>
      </c>
      <c r="Y15" s="1">
        <f t="shared" ca="1" si="33"/>
        <v>6</v>
      </c>
      <c r="Z15">
        <f t="shared" ca="1" si="34"/>
        <v>6</v>
      </c>
      <c r="AA15" s="1">
        <f t="shared" ca="1" si="6"/>
        <v>10</v>
      </c>
      <c r="AB15">
        <f t="shared" ca="1" si="35"/>
        <v>1</v>
      </c>
      <c r="AC15" s="4" t="s">
        <v>350</v>
      </c>
      <c r="AD15" s="1">
        <f t="shared" ca="1" si="36"/>
        <v>60</v>
      </c>
      <c r="AE15" t="s">
        <v>217</v>
      </c>
      <c r="AF15" t="s">
        <v>13</v>
      </c>
      <c r="AG15" t="str">
        <f t="shared" ca="1" si="37"/>
        <v>\\sqrt{60}=</v>
      </c>
      <c r="AH15" s="34">
        <f t="shared" ca="1" si="38"/>
        <v>1</v>
      </c>
      <c r="AI15">
        <f t="shared" ca="1" si="39"/>
        <v>60</v>
      </c>
      <c r="AJ15" s="34">
        <f t="shared" ca="1" si="40"/>
        <v>1</v>
      </c>
      <c r="AK15">
        <f t="shared" ca="1" si="41"/>
        <v>60</v>
      </c>
      <c r="AL15" s="34">
        <f t="shared" ca="1" si="42"/>
        <v>1</v>
      </c>
      <c r="AM15">
        <f t="shared" ca="1" si="43"/>
        <v>60</v>
      </c>
      <c r="AN15" s="34">
        <f t="shared" ca="1" si="44"/>
        <v>1</v>
      </c>
      <c r="AO15">
        <f t="shared" ca="1" si="45"/>
        <v>60</v>
      </c>
      <c r="AP15" s="34">
        <f t="shared" ca="1" si="46"/>
        <v>1</v>
      </c>
      <c r="AQ15">
        <f t="shared" ca="1" si="47"/>
        <v>60</v>
      </c>
      <c r="AR15" s="34">
        <f t="shared" ca="1" si="48"/>
        <v>1</v>
      </c>
      <c r="AS15">
        <f t="shared" ca="1" si="49"/>
        <v>60</v>
      </c>
      <c r="AT15" s="34">
        <f t="shared" ca="1" si="50"/>
        <v>1</v>
      </c>
      <c r="AU15">
        <f t="shared" ca="1" si="51"/>
        <v>60</v>
      </c>
      <c r="AV15" s="34">
        <f t="shared" ca="1" si="52"/>
        <v>2</v>
      </c>
      <c r="AW15">
        <f t="shared" ca="1" si="53"/>
        <v>15</v>
      </c>
      <c r="AX15">
        <f t="shared" ca="1" si="54"/>
        <v>2</v>
      </c>
      <c r="AY15">
        <f t="shared" ca="1" si="55"/>
        <v>2</v>
      </c>
      <c r="AZ15" t="str">
        <f t="shared" ca="1" si="56"/>
        <v>\\sqrt{</v>
      </c>
      <c r="BA15">
        <f t="shared" ca="1" si="57"/>
        <v>15</v>
      </c>
      <c r="BB15" t="str">
        <f t="shared" ca="1" si="58"/>
        <v>}</v>
      </c>
      <c r="BC15" t="str">
        <f t="shared" ca="1" si="59"/>
        <v>2\\sqrt{15}</v>
      </c>
    </row>
    <row r="16" spans="1:55" x14ac:dyDescent="0.55000000000000004">
      <c r="A16" s="27">
        <v>15</v>
      </c>
      <c r="B16" s="1" t="s">
        <v>4</v>
      </c>
      <c r="C16" s="1" t="s">
        <v>36</v>
      </c>
      <c r="D16" t="s">
        <v>250</v>
      </c>
      <c r="E16" t="str">
        <f t="shared" ca="1" si="0"/>
        <v>\\sqrt{300}=</v>
      </c>
      <c r="F16" t="s">
        <v>230</v>
      </c>
      <c r="G16" t="s">
        <v>250</v>
      </c>
      <c r="H16" t="str">
        <f t="shared" ca="1" si="1"/>
        <v>2\\sqrt{3}</v>
      </c>
      <c r="I16" t="s">
        <v>230</v>
      </c>
      <c r="J16" s="51" t="s">
        <v>60</v>
      </c>
      <c r="K16" s="50" t="s">
        <v>356</v>
      </c>
      <c r="L16" t="str">
        <f t="shared" ca="1" si="2"/>
        <v>\\(\\quad \\displaystyle \\sqrt{300}= \\)</v>
      </c>
      <c r="M16" t="str">
        <f t="shared" ca="1" si="3"/>
        <v>\\(\\quad \\displaystyle 2\\sqrt{3} \\)</v>
      </c>
      <c r="N16" s="50" t="s">
        <v>62</v>
      </c>
      <c r="O16" s="89" t="str">
        <f t="shared" ca="1" si="4"/>
        <v>INSERT INTO math(tangen,question,answer,editor,date,count) VALUES('m7100','\\(\\quad \\displaystyle \\sqrt{300}= \\)','\\(\\quad \\displaystyle 2\\sqrt{3} \\)','harazono',NOW(),0);</v>
      </c>
      <c r="X16" s="1">
        <f t="shared" ca="1" si="32"/>
        <v>5</v>
      </c>
      <c r="Y16" s="1">
        <f t="shared" ca="1" si="33"/>
        <v>10</v>
      </c>
      <c r="Z16">
        <f t="shared" ca="1" si="34"/>
        <v>10</v>
      </c>
      <c r="AA16" s="1">
        <f t="shared" ca="1" si="6"/>
        <v>6</v>
      </c>
      <c r="AB16">
        <f t="shared" ca="1" si="35"/>
        <v>6</v>
      </c>
      <c r="AC16" s="4" t="s">
        <v>350</v>
      </c>
      <c r="AD16" s="1">
        <f t="shared" ca="1" si="36"/>
        <v>300</v>
      </c>
      <c r="AE16" t="s">
        <v>217</v>
      </c>
      <c r="AF16" t="s">
        <v>13</v>
      </c>
      <c r="AG16" t="str">
        <f t="shared" ca="1" si="37"/>
        <v>\\sqrt{300}=</v>
      </c>
      <c r="AH16" s="34">
        <f t="shared" ca="1" si="38"/>
        <v>1</v>
      </c>
      <c r="AI16">
        <f t="shared" ca="1" si="39"/>
        <v>300</v>
      </c>
      <c r="AJ16" s="34">
        <f t="shared" ca="1" si="40"/>
        <v>1</v>
      </c>
      <c r="AK16">
        <f t="shared" ca="1" si="41"/>
        <v>300</v>
      </c>
      <c r="AL16" s="34">
        <f t="shared" ca="1" si="42"/>
        <v>1</v>
      </c>
      <c r="AM16">
        <f t="shared" ca="1" si="43"/>
        <v>300</v>
      </c>
      <c r="AN16" s="34">
        <f t="shared" ca="1" si="44"/>
        <v>1</v>
      </c>
      <c r="AO16">
        <f t="shared" ca="1" si="45"/>
        <v>300</v>
      </c>
      <c r="AP16" s="34">
        <f t="shared" ca="1" si="46"/>
        <v>5</v>
      </c>
      <c r="AQ16">
        <f t="shared" ca="1" si="47"/>
        <v>12</v>
      </c>
      <c r="AR16" s="34">
        <f t="shared" ca="1" si="48"/>
        <v>1</v>
      </c>
      <c r="AS16">
        <f t="shared" ca="1" si="49"/>
        <v>12</v>
      </c>
      <c r="AT16" s="34">
        <f t="shared" ca="1" si="50"/>
        <v>1</v>
      </c>
      <c r="AU16">
        <f t="shared" ca="1" si="51"/>
        <v>12</v>
      </c>
      <c r="AV16" s="34">
        <f t="shared" ca="1" si="52"/>
        <v>2</v>
      </c>
      <c r="AW16">
        <f t="shared" ca="1" si="53"/>
        <v>3</v>
      </c>
      <c r="AX16">
        <f t="shared" ca="1" si="54"/>
        <v>2</v>
      </c>
      <c r="AY16">
        <f t="shared" ca="1" si="55"/>
        <v>2</v>
      </c>
      <c r="AZ16" t="str">
        <f t="shared" ca="1" si="56"/>
        <v>\\sqrt{</v>
      </c>
      <c r="BA16">
        <f t="shared" ca="1" si="57"/>
        <v>3</v>
      </c>
      <c r="BB16" t="str">
        <f t="shared" ca="1" si="58"/>
        <v>}</v>
      </c>
      <c r="BC16" t="str">
        <f t="shared" ca="1" si="59"/>
        <v>2\\sqrt{3}</v>
      </c>
    </row>
    <row r="17" spans="1:76" x14ac:dyDescent="0.55000000000000004">
      <c r="A17" s="27">
        <v>16</v>
      </c>
      <c r="B17" s="1" t="s">
        <v>4</v>
      </c>
      <c r="C17" s="1" t="s">
        <v>36</v>
      </c>
      <c r="D17" t="s">
        <v>250</v>
      </c>
      <c r="E17" t="str">
        <f t="shared" ca="1" si="0"/>
        <v>\\sqrt{168}=</v>
      </c>
      <c r="F17" t="s">
        <v>230</v>
      </c>
      <c r="G17" t="s">
        <v>250</v>
      </c>
      <c r="H17" t="str">
        <f t="shared" ca="1" si="1"/>
        <v>2\\sqrt{42}</v>
      </c>
      <c r="I17" t="s">
        <v>230</v>
      </c>
      <c r="J17" s="51" t="s">
        <v>60</v>
      </c>
      <c r="K17" s="50" t="s">
        <v>356</v>
      </c>
      <c r="L17" t="str">
        <f t="shared" ca="1" si="2"/>
        <v>\\(\\quad \\displaystyle \\sqrt{168}= \\)</v>
      </c>
      <c r="M17" t="str">
        <f t="shared" ca="1" si="3"/>
        <v>\\(\\quad \\displaystyle 2\\sqrt{42} \\)</v>
      </c>
      <c r="N17" s="50" t="s">
        <v>62</v>
      </c>
      <c r="O17" s="89" t="str">
        <f t="shared" ca="1" si="4"/>
        <v>INSERT INTO math(tangen,question,answer,editor,date,count) VALUES('m7100','\\(\\quad \\displaystyle \\sqrt{168}= \\)','\\(\\quad \\displaystyle 2\\sqrt{42} \\)','harazono',NOW(),0);</v>
      </c>
      <c r="X17" s="1">
        <f t="shared" ca="1" si="32"/>
        <v>3</v>
      </c>
      <c r="Y17" s="1">
        <f t="shared" ca="1" si="33"/>
        <v>7</v>
      </c>
      <c r="Z17">
        <f t="shared" ca="1" si="34"/>
        <v>7</v>
      </c>
      <c r="AA17" s="1">
        <f t="shared" ca="1" si="6"/>
        <v>8</v>
      </c>
      <c r="AB17">
        <f t="shared" ca="1" si="35"/>
        <v>8</v>
      </c>
      <c r="AC17" s="4" t="s">
        <v>350</v>
      </c>
      <c r="AD17" s="1">
        <f t="shared" ca="1" si="36"/>
        <v>168</v>
      </c>
      <c r="AE17" t="s">
        <v>217</v>
      </c>
      <c r="AF17" t="s">
        <v>13</v>
      </c>
      <c r="AG17" t="str">
        <f t="shared" ca="1" si="37"/>
        <v>\\sqrt{168}=</v>
      </c>
      <c r="AH17" s="34">
        <f t="shared" ca="1" si="38"/>
        <v>1</v>
      </c>
      <c r="AI17">
        <f t="shared" ca="1" si="39"/>
        <v>168</v>
      </c>
      <c r="AJ17" s="34">
        <f t="shared" ca="1" si="40"/>
        <v>1</v>
      </c>
      <c r="AK17">
        <f t="shared" ca="1" si="41"/>
        <v>168</v>
      </c>
      <c r="AL17" s="34">
        <f t="shared" ca="1" si="42"/>
        <v>1</v>
      </c>
      <c r="AM17">
        <f t="shared" ca="1" si="43"/>
        <v>168</v>
      </c>
      <c r="AN17" s="34">
        <f t="shared" ca="1" si="44"/>
        <v>1</v>
      </c>
      <c r="AO17">
        <f t="shared" ca="1" si="45"/>
        <v>168</v>
      </c>
      <c r="AP17" s="34">
        <f t="shared" ca="1" si="46"/>
        <v>1</v>
      </c>
      <c r="AQ17">
        <f t="shared" ca="1" si="47"/>
        <v>168</v>
      </c>
      <c r="AR17" s="34">
        <f t="shared" ca="1" si="48"/>
        <v>1</v>
      </c>
      <c r="AS17">
        <f t="shared" ca="1" si="49"/>
        <v>168</v>
      </c>
      <c r="AT17" s="34">
        <f t="shared" ca="1" si="50"/>
        <v>1</v>
      </c>
      <c r="AU17">
        <f t="shared" ca="1" si="51"/>
        <v>168</v>
      </c>
      <c r="AV17" s="34">
        <f t="shared" ca="1" si="52"/>
        <v>2</v>
      </c>
      <c r="AW17">
        <f t="shared" ca="1" si="53"/>
        <v>42</v>
      </c>
      <c r="AX17">
        <f t="shared" ca="1" si="54"/>
        <v>2</v>
      </c>
      <c r="AY17">
        <f t="shared" ca="1" si="55"/>
        <v>2</v>
      </c>
      <c r="AZ17" t="str">
        <f t="shared" ca="1" si="56"/>
        <v>\\sqrt{</v>
      </c>
      <c r="BA17">
        <f t="shared" ca="1" si="57"/>
        <v>42</v>
      </c>
      <c r="BB17" t="str">
        <f t="shared" ca="1" si="58"/>
        <v>}</v>
      </c>
      <c r="BC17" t="str">
        <f t="shared" ca="1" si="59"/>
        <v>2\\sqrt{42}</v>
      </c>
    </row>
    <row r="18" spans="1:76" x14ac:dyDescent="0.55000000000000004">
      <c r="A18" s="27">
        <v>17</v>
      </c>
      <c r="B18" s="1" t="s">
        <v>4</v>
      </c>
      <c r="C18" s="1" t="s">
        <v>36</v>
      </c>
      <c r="D18" t="s">
        <v>250</v>
      </c>
      <c r="E18" t="str">
        <f t="shared" ca="1" si="0"/>
        <v>\\sqrt{80}=</v>
      </c>
      <c r="F18" t="s">
        <v>230</v>
      </c>
      <c r="G18" t="s">
        <v>250</v>
      </c>
      <c r="H18" t="str">
        <f t="shared" ca="1" si="1"/>
        <v>4\\sqrt{5}</v>
      </c>
      <c r="I18" t="s">
        <v>230</v>
      </c>
      <c r="J18" s="51" t="s">
        <v>60</v>
      </c>
      <c r="K18" s="50" t="s">
        <v>356</v>
      </c>
      <c r="L18" t="str">
        <f t="shared" ca="1" si="2"/>
        <v>\\(\\quad \\displaystyle \\sqrt{80}= \\)</v>
      </c>
      <c r="M18" t="str">
        <f t="shared" ca="1" si="3"/>
        <v>\\(\\quad \\displaystyle 4\\sqrt{5} \\)</v>
      </c>
      <c r="N18" s="50" t="s">
        <v>62</v>
      </c>
      <c r="O18" s="89" t="str">
        <f t="shared" ca="1" si="4"/>
        <v>INSERT INTO math(tangen,question,answer,editor,date,count) VALUES('m7100','\\(\\quad \\displaystyle \\sqrt{80}= \\)','\\(\\quad \\displaystyle 4\\sqrt{5} \\)','harazono',NOW(),0);</v>
      </c>
      <c r="X18" s="1">
        <f t="shared" ca="1" si="32"/>
        <v>10</v>
      </c>
      <c r="Y18" s="1">
        <f t="shared" ca="1" si="33"/>
        <v>4</v>
      </c>
      <c r="Z18">
        <f t="shared" ca="1" si="34"/>
        <v>4</v>
      </c>
      <c r="AA18" s="1">
        <f t="shared" ca="1" si="6"/>
        <v>2</v>
      </c>
      <c r="AB18">
        <f t="shared" ca="1" si="35"/>
        <v>2</v>
      </c>
      <c r="AC18" s="4" t="s">
        <v>350</v>
      </c>
      <c r="AD18" s="1">
        <f t="shared" ca="1" si="36"/>
        <v>80</v>
      </c>
      <c r="AE18" t="s">
        <v>217</v>
      </c>
      <c r="AF18" t="s">
        <v>13</v>
      </c>
      <c r="AG18" t="str">
        <f t="shared" ca="1" si="37"/>
        <v>\\sqrt{80}=</v>
      </c>
      <c r="AH18" s="34">
        <f t="shared" ca="1" si="38"/>
        <v>1</v>
      </c>
      <c r="AI18">
        <f t="shared" ca="1" si="39"/>
        <v>80</v>
      </c>
      <c r="AJ18" s="34">
        <f t="shared" ca="1" si="40"/>
        <v>1</v>
      </c>
      <c r="AK18">
        <f t="shared" ca="1" si="41"/>
        <v>80</v>
      </c>
      <c r="AL18" s="34">
        <f t="shared" ca="1" si="42"/>
        <v>1</v>
      </c>
      <c r="AM18">
        <f t="shared" ca="1" si="43"/>
        <v>80</v>
      </c>
      <c r="AN18" s="34">
        <f t="shared" ca="1" si="44"/>
        <v>1</v>
      </c>
      <c r="AO18">
        <f t="shared" ca="1" si="45"/>
        <v>80</v>
      </c>
      <c r="AP18" s="34">
        <f t="shared" ca="1" si="46"/>
        <v>1</v>
      </c>
      <c r="AQ18">
        <f t="shared" ca="1" si="47"/>
        <v>80</v>
      </c>
      <c r="AR18" s="34">
        <f t="shared" ca="1" si="48"/>
        <v>4</v>
      </c>
      <c r="AS18">
        <f t="shared" ca="1" si="49"/>
        <v>5</v>
      </c>
      <c r="AT18" s="34">
        <f t="shared" ca="1" si="50"/>
        <v>1</v>
      </c>
      <c r="AU18">
        <f t="shared" ca="1" si="51"/>
        <v>5</v>
      </c>
      <c r="AV18" s="34">
        <f t="shared" ca="1" si="52"/>
        <v>1</v>
      </c>
      <c r="AW18">
        <f t="shared" ca="1" si="53"/>
        <v>5</v>
      </c>
      <c r="AX18">
        <f t="shared" ca="1" si="54"/>
        <v>4</v>
      </c>
      <c r="AY18">
        <f t="shared" ca="1" si="55"/>
        <v>4</v>
      </c>
      <c r="AZ18" t="str">
        <f t="shared" ca="1" si="56"/>
        <v>\\sqrt{</v>
      </c>
      <c r="BA18">
        <f t="shared" ca="1" si="57"/>
        <v>5</v>
      </c>
      <c r="BB18" t="str">
        <f t="shared" ca="1" si="58"/>
        <v>}</v>
      </c>
      <c r="BC18" t="str">
        <f t="shared" ca="1" si="59"/>
        <v>4\\sqrt{5}</v>
      </c>
    </row>
    <row r="19" spans="1:76" x14ac:dyDescent="0.55000000000000004">
      <c r="A19" s="27">
        <v>18</v>
      </c>
      <c r="B19" s="1" t="s">
        <v>4</v>
      </c>
      <c r="C19" s="1" t="s">
        <v>36</v>
      </c>
      <c r="D19" t="s">
        <v>250</v>
      </c>
      <c r="E19" t="str">
        <f t="shared" ca="1" si="0"/>
        <v>\\sqrt{20}=</v>
      </c>
      <c r="F19" t="s">
        <v>230</v>
      </c>
      <c r="G19" t="s">
        <v>250</v>
      </c>
      <c r="H19" t="str">
        <f t="shared" ca="1" si="1"/>
        <v>2\\sqrt{5}</v>
      </c>
      <c r="I19" t="s">
        <v>230</v>
      </c>
      <c r="J19" s="51" t="s">
        <v>60</v>
      </c>
      <c r="K19" s="50" t="s">
        <v>356</v>
      </c>
      <c r="L19" t="str">
        <f t="shared" ca="1" si="2"/>
        <v>\\(\\quad \\displaystyle \\sqrt{20}= \\)</v>
      </c>
      <c r="M19" t="str">
        <f t="shared" ca="1" si="3"/>
        <v>\\(\\quad \\displaystyle 2\\sqrt{5} \\)</v>
      </c>
      <c r="N19" s="50" t="s">
        <v>62</v>
      </c>
      <c r="O19" s="89" t="str">
        <f t="shared" ca="1" si="4"/>
        <v>INSERT INTO math(tangen,question,answer,editor,date,count) VALUES('m7100','\\(\\quad \\displaystyle \\sqrt{20}= \\)','\\(\\quad \\displaystyle 2\\sqrt{5} \\)','harazono',NOW(),0);</v>
      </c>
      <c r="X19" s="1">
        <f t="shared" ca="1" si="32"/>
        <v>4</v>
      </c>
      <c r="Y19" s="1">
        <f t="shared" ca="1" si="33"/>
        <v>5</v>
      </c>
      <c r="Z19">
        <f t="shared" ca="1" si="34"/>
        <v>5</v>
      </c>
      <c r="AA19" s="1">
        <f t="shared" ca="1" si="6"/>
        <v>4</v>
      </c>
      <c r="AB19">
        <f t="shared" ca="1" si="35"/>
        <v>1</v>
      </c>
      <c r="AC19" s="4" t="s">
        <v>350</v>
      </c>
      <c r="AD19" s="1">
        <f t="shared" ca="1" si="36"/>
        <v>20</v>
      </c>
      <c r="AE19" t="s">
        <v>217</v>
      </c>
      <c r="AF19" t="s">
        <v>13</v>
      </c>
      <c r="AG19" t="str">
        <f t="shared" ca="1" si="37"/>
        <v>\\sqrt{20}=</v>
      </c>
      <c r="AH19" s="34">
        <f t="shared" ca="1" si="38"/>
        <v>1</v>
      </c>
      <c r="AI19">
        <f t="shared" ca="1" si="39"/>
        <v>20</v>
      </c>
      <c r="AJ19" s="34">
        <f t="shared" ca="1" si="40"/>
        <v>1</v>
      </c>
      <c r="AK19">
        <f t="shared" ca="1" si="41"/>
        <v>20</v>
      </c>
      <c r="AL19" s="34">
        <f t="shared" ca="1" si="42"/>
        <v>1</v>
      </c>
      <c r="AM19">
        <f t="shared" ca="1" si="43"/>
        <v>20</v>
      </c>
      <c r="AN19" s="34">
        <f t="shared" ca="1" si="44"/>
        <v>1</v>
      </c>
      <c r="AO19">
        <f t="shared" ca="1" si="45"/>
        <v>20</v>
      </c>
      <c r="AP19" s="34">
        <f t="shared" ca="1" si="46"/>
        <v>1</v>
      </c>
      <c r="AQ19">
        <f t="shared" ca="1" si="47"/>
        <v>20</v>
      </c>
      <c r="AR19" s="34">
        <f t="shared" ca="1" si="48"/>
        <v>1</v>
      </c>
      <c r="AS19">
        <f t="shared" ca="1" si="49"/>
        <v>20</v>
      </c>
      <c r="AT19" s="34">
        <f t="shared" ca="1" si="50"/>
        <v>1</v>
      </c>
      <c r="AU19">
        <f t="shared" ca="1" si="51"/>
        <v>20</v>
      </c>
      <c r="AV19" s="34">
        <f t="shared" ca="1" si="52"/>
        <v>2</v>
      </c>
      <c r="AW19">
        <f t="shared" ca="1" si="53"/>
        <v>5</v>
      </c>
      <c r="AX19">
        <f t="shared" ca="1" si="54"/>
        <v>2</v>
      </c>
      <c r="AY19">
        <f t="shared" ca="1" si="55"/>
        <v>2</v>
      </c>
      <c r="AZ19" t="str">
        <f t="shared" ca="1" si="56"/>
        <v>\\sqrt{</v>
      </c>
      <c r="BA19">
        <f t="shared" ca="1" si="57"/>
        <v>5</v>
      </c>
      <c r="BB19" t="str">
        <f t="shared" ca="1" si="58"/>
        <v>}</v>
      </c>
      <c r="BC19" t="str">
        <f t="shared" ca="1" si="59"/>
        <v>2\\sqrt{5}</v>
      </c>
    </row>
    <row r="20" spans="1:76" x14ac:dyDescent="0.55000000000000004">
      <c r="A20" s="27">
        <v>19</v>
      </c>
      <c r="B20" s="1" t="s">
        <v>4</v>
      </c>
      <c r="C20" s="1" t="s">
        <v>36</v>
      </c>
      <c r="D20" t="s">
        <v>250</v>
      </c>
      <c r="E20" t="str">
        <f t="shared" ca="1" si="0"/>
        <v>\\sqrt{8}=</v>
      </c>
      <c r="F20" t="s">
        <v>230</v>
      </c>
      <c r="G20" t="s">
        <v>250</v>
      </c>
      <c r="H20" t="str">
        <f t="shared" ca="1" si="1"/>
        <v>2\\sqrt{2}</v>
      </c>
      <c r="I20" t="s">
        <v>230</v>
      </c>
      <c r="J20" s="51" t="s">
        <v>60</v>
      </c>
      <c r="K20" s="50" t="s">
        <v>356</v>
      </c>
      <c r="L20" t="str">
        <f t="shared" ca="1" si="2"/>
        <v>\\(\\quad \\displaystyle \\sqrt{8}= \\)</v>
      </c>
      <c r="M20" t="str">
        <f t="shared" ca="1" si="3"/>
        <v>\\(\\quad \\displaystyle 2\\sqrt{2} \\)</v>
      </c>
      <c r="N20" s="50" t="s">
        <v>62</v>
      </c>
      <c r="O20" s="89" t="str">
        <f t="shared" ca="1" si="4"/>
        <v>INSERT INTO math(tangen,question,answer,editor,date,count) VALUES('m7100','\\(\\quad \\displaystyle \\sqrt{8}= \\)','\\(\\quad \\displaystyle 2\\sqrt{2} \\)','harazono',NOW(),0);</v>
      </c>
      <c r="X20" s="1">
        <f t="shared" ca="1" si="32"/>
        <v>4</v>
      </c>
      <c r="Y20" s="1">
        <f t="shared" ca="1" si="33"/>
        <v>2</v>
      </c>
      <c r="Z20">
        <f t="shared" ca="1" si="34"/>
        <v>2</v>
      </c>
      <c r="AA20" s="1">
        <f t="shared" ca="1" si="6"/>
        <v>1</v>
      </c>
      <c r="AB20">
        <f t="shared" ca="1" si="35"/>
        <v>1</v>
      </c>
      <c r="AC20" s="4" t="s">
        <v>350</v>
      </c>
      <c r="AD20" s="1">
        <f t="shared" ca="1" si="36"/>
        <v>8</v>
      </c>
      <c r="AE20" t="s">
        <v>217</v>
      </c>
      <c r="AF20" t="s">
        <v>13</v>
      </c>
      <c r="AG20" t="str">
        <f t="shared" ca="1" si="37"/>
        <v>\\sqrt{8}=</v>
      </c>
      <c r="AH20" s="34">
        <f t="shared" ca="1" si="38"/>
        <v>1</v>
      </c>
      <c r="AI20">
        <f t="shared" ca="1" si="39"/>
        <v>8</v>
      </c>
      <c r="AJ20" s="34">
        <f t="shared" ca="1" si="40"/>
        <v>1</v>
      </c>
      <c r="AK20">
        <f t="shared" ca="1" si="41"/>
        <v>8</v>
      </c>
      <c r="AL20" s="34">
        <f t="shared" ca="1" si="42"/>
        <v>1</v>
      </c>
      <c r="AM20">
        <f t="shared" ca="1" si="43"/>
        <v>8</v>
      </c>
      <c r="AN20" s="34">
        <f t="shared" ca="1" si="44"/>
        <v>1</v>
      </c>
      <c r="AO20">
        <f t="shared" ca="1" si="45"/>
        <v>8</v>
      </c>
      <c r="AP20" s="34">
        <f t="shared" ca="1" si="46"/>
        <v>1</v>
      </c>
      <c r="AQ20">
        <f t="shared" ca="1" si="47"/>
        <v>8</v>
      </c>
      <c r="AR20" s="34">
        <f t="shared" ca="1" si="48"/>
        <v>1</v>
      </c>
      <c r="AS20">
        <f t="shared" ca="1" si="49"/>
        <v>8</v>
      </c>
      <c r="AT20" s="34">
        <f t="shared" ca="1" si="50"/>
        <v>1</v>
      </c>
      <c r="AU20">
        <f t="shared" ca="1" si="51"/>
        <v>8</v>
      </c>
      <c r="AV20" s="34">
        <f t="shared" ca="1" si="52"/>
        <v>2</v>
      </c>
      <c r="AW20">
        <f t="shared" ca="1" si="53"/>
        <v>2</v>
      </c>
      <c r="AX20">
        <f t="shared" ca="1" si="54"/>
        <v>2</v>
      </c>
      <c r="AY20">
        <f t="shared" ca="1" si="55"/>
        <v>2</v>
      </c>
      <c r="AZ20" t="str">
        <f t="shared" ca="1" si="56"/>
        <v>\\sqrt{</v>
      </c>
      <c r="BA20">
        <f t="shared" ca="1" si="57"/>
        <v>2</v>
      </c>
      <c r="BB20" t="str">
        <f t="shared" ca="1" si="58"/>
        <v>}</v>
      </c>
      <c r="BC20" t="str">
        <f t="shared" ca="1" si="59"/>
        <v>2\\sqrt{2}</v>
      </c>
    </row>
    <row r="21" spans="1:76" x14ac:dyDescent="0.55000000000000004">
      <c r="A21" s="27">
        <v>20</v>
      </c>
      <c r="B21" s="1" t="s">
        <v>4</v>
      </c>
      <c r="C21" s="1" t="s">
        <v>36</v>
      </c>
      <c r="D21" t="s">
        <v>250</v>
      </c>
      <c r="E21" t="str">
        <f t="shared" ca="1" si="0"/>
        <v>\\sqrt{72}=</v>
      </c>
      <c r="F21" t="s">
        <v>230</v>
      </c>
      <c r="G21" t="s">
        <v>250</v>
      </c>
      <c r="H21" t="str">
        <f t="shared" ca="1" si="1"/>
        <v>6\\sqrt{2}</v>
      </c>
      <c r="I21" t="s">
        <v>230</v>
      </c>
      <c r="J21" s="51" t="s">
        <v>60</v>
      </c>
      <c r="K21" s="50" t="s">
        <v>356</v>
      </c>
      <c r="L21" t="str">
        <f t="shared" ca="1" si="2"/>
        <v>\\(\\quad \\displaystyle \\sqrt{72}= \\)</v>
      </c>
      <c r="M21" t="str">
        <f t="shared" ca="1" si="3"/>
        <v>\\(\\quad \\displaystyle 6\\sqrt{2} \\)</v>
      </c>
      <c r="N21" s="50" t="s">
        <v>62</v>
      </c>
      <c r="O21" s="89" t="str">
        <f t="shared" ca="1" si="4"/>
        <v>INSERT INTO math(tangen,question,answer,editor,date,count) VALUES('m7100','\\(\\quad \\displaystyle \\sqrt{72}= \\)','\\(\\quad \\displaystyle 6\\sqrt{2} \\)','harazono',NOW(),0);</v>
      </c>
      <c r="X21" s="1">
        <f t="shared" ca="1" si="32"/>
        <v>4</v>
      </c>
      <c r="Y21" s="1">
        <f t="shared" ca="1" si="33"/>
        <v>6</v>
      </c>
      <c r="Z21">
        <f t="shared" ca="1" si="34"/>
        <v>6</v>
      </c>
      <c r="AA21" s="1">
        <f t="shared" ca="1" si="6"/>
        <v>3</v>
      </c>
      <c r="AB21">
        <f t="shared" ca="1" si="35"/>
        <v>3</v>
      </c>
      <c r="AC21" s="4" t="s">
        <v>350</v>
      </c>
      <c r="AD21" s="1">
        <f t="shared" ca="1" si="36"/>
        <v>72</v>
      </c>
      <c r="AE21" t="s">
        <v>217</v>
      </c>
      <c r="AF21" t="s">
        <v>13</v>
      </c>
      <c r="AG21" t="str">
        <f t="shared" ca="1" si="37"/>
        <v>\\sqrt{72}=</v>
      </c>
      <c r="AH21" s="34">
        <f t="shared" ca="1" si="38"/>
        <v>1</v>
      </c>
      <c r="AI21">
        <f t="shared" ca="1" si="39"/>
        <v>72</v>
      </c>
      <c r="AJ21" s="34">
        <f t="shared" ca="1" si="40"/>
        <v>1</v>
      </c>
      <c r="AK21">
        <f t="shared" ca="1" si="41"/>
        <v>72</v>
      </c>
      <c r="AL21" s="34">
        <f t="shared" ca="1" si="42"/>
        <v>1</v>
      </c>
      <c r="AM21">
        <f t="shared" ca="1" si="43"/>
        <v>72</v>
      </c>
      <c r="AN21" s="34">
        <f t="shared" ca="1" si="44"/>
        <v>6</v>
      </c>
      <c r="AO21">
        <f t="shared" ca="1" si="45"/>
        <v>2</v>
      </c>
      <c r="AP21" s="34">
        <f t="shared" ca="1" si="46"/>
        <v>1</v>
      </c>
      <c r="AQ21">
        <f t="shared" ca="1" si="47"/>
        <v>2</v>
      </c>
      <c r="AR21" s="34">
        <f t="shared" ca="1" si="48"/>
        <v>1</v>
      </c>
      <c r="AS21">
        <f t="shared" ca="1" si="49"/>
        <v>2</v>
      </c>
      <c r="AT21" s="34">
        <f t="shared" ca="1" si="50"/>
        <v>1</v>
      </c>
      <c r="AU21">
        <f t="shared" ca="1" si="51"/>
        <v>2</v>
      </c>
      <c r="AV21" s="34">
        <f t="shared" ca="1" si="52"/>
        <v>1</v>
      </c>
      <c r="AW21">
        <f t="shared" ca="1" si="53"/>
        <v>2</v>
      </c>
      <c r="AX21">
        <f t="shared" ca="1" si="54"/>
        <v>6</v>
      </c>
      <c r="AY21">
        <f t="shared" ca="1" si="55"/>
        <v>6</v>
      </c>
      <c r="AZ21" t="str">
        <f t="shared" ca="1" si="56"/>
        <v>\\sqrt{</v>
      </c>
      <c r="BA21">
        <f t="shared" ca="1" si="57"/>
        <v>2</v>
      </c>
      <c r="BB21" t="str">
        <f t="shared" ca="1" si="58"/>
        <v>}</v>
      </c>
      <c r="BC21" t="str">
        <f t="shared" ca="1" si="59"/>
        <v>6\\sqrt{2}</v>
      </c>
    </row>
    <row r="22" spans="1:76" x14ac:dyDescent="0.55000000000000004">
      <c r="A22" s="27">
        <v>21</v>
      </c>
      <c r="B22" s="1" t="s">
        <v>4</v>
      </c>
      <c r="C22" s="1" t="s">
        <v>36</v>
      </c>
      <c r="D22" t="s">
        <v>250</v>
      </c>
      <c r="E22" t="str">
        <f t="shared" ca="1" si="0"/>
        <v>\\sqrt{240}=</v>
      </c>
      <c r="F22" t="s">
        <v>230</v>
      </c>
      <c r="G22" t="s">
        <v>250</v>
      </c>
      <c r="H22" t="str">
        <f t="shared" ca="1" si="1"/>
        <v>4\\sqrt{15}</v>
      </c>
      <c r="I22" t="s">
        <v>230</v>
      </c>
      <c r="J22" s="51" t="s">
        <v>60</v>
      </c>
      <c r="K22" s="50" t="s">
        <v>356</v>
      </c>
      <c r="L22" t="str">
        <f t="shared" ca="1" si="2"/>
        <v>\\(\\quad \\displaystyle \\sqrt{240}= \\)</v>
      </c>
      <c r="M22" t="str">
        <f t="shared" ca="1" si="3"/>
        <v>\\(\\quad \\displaystyle 4\\sqrt{15} \\)</v>
      </c>
      <c r="N22" s="50" t="s">
        <v>62</v>
      </c>
      <c r="O22" s="89" t="str">
        <f t="shared" ca="1" si="4"/>
        <v>INSERT INTO math(tangen,question,answer,editor,date,count) VALUES('m7100','\\(\\quad \\displaystyle \\sqrt{240}= \\)','\\(\\quad \\displaystyle 4\\sqrt{15} \\)','harazono',NOW(),0);</v>
      </c>
      <c r="X22" s="1">
        <f t="shared" ca="1" si="32"/>
        <v>5</v>
      </c>
      <c r="Y22" s="1">
        <f t="shared" ca="1" si="33"/>
        <v>6</v>
      </c>
      <c r="Z22">
        <f t="shared" ca="1" si="34"/>
        <v>6</v>
      </c>
      <c r="AA22" s="1">
        <f t="shared" ca="1" si="6"/>
        <v>8</v>
      </c>
      <c r="AB22">
        <f t="shared" ca="1" si="35"/>
        <v>8</v>
      </c>
      <c r="AC22" s="4" t="s">
        <v>350</v>
      </c>
      <c r="AD22" s="1">
        <f t="shared" ca="1" si="36"/>
        <v>240</v>
      </c>
      <c r="AE22" t="s">
        <v>217</v>
      </c>
      <c r="AF22" t="s">
        <v>13</v>
      </c>
      <c r="AG22" t="str">
        <f t="shared" ca="1" si="37"/>
        <v>\\sqrt{240}=</v>
      </c>
      <c r="AH22" s="34">
        <f t="shared" ca="1" si="38"/>
        <v>1</v>
      </c>
      <c r="AI22">
        <f t="shared" ca="1" si="39"/>
        <v>240</v>
      </c>
      <c r="AJ22" s="34">
        <f t="shared" ca="1" si="40"/>
        <v>1</v>
      </c>
      <c r="AK22">
        <f t="shared" ca="1" si="41"/>
        <v>240</v>
      </c>
      <c r="AL22" s="34">
        <f t="shared" ca="1" si="42"/>
        <v>1</v>
      </c>
      <c r="AM22">
        <f t="shared" ca="1" si="43"/>
        <v>240</v>
      </c>
      <c r="AN22" s="34">
        <f t="shared" ca="1" si="44"/>
        <v>1</v>
      </c>
      <c r="AO22">
        <f t="shared" ca="1" si="45"/>
        <v>240</v>
      </c>
      <c r="AP22" s="34">
        <f t="shared" ca="1" si="46"/>
        <v>1</v>
      </c>
      <c r="AQ22">
        <f t="shared" ca="1" si="47"/>
        <v>240</v>
      </c>
      <c r="AR22" s="34">
        <f t="shared" ca="1" si="48"/>
        <v>4</v>
      </c>
      <c r="AS22">
        <f t="shared" ca="1" si="49"/>
        <v>15</v>
      </c>
      <c r="AT22" s="34">
        <f t="shared" ca="1" si="50"/>
        <v>1</v>
      </c>
      <c r="AU22">
        <f t="shared" ca="1" si="51"/>
        <v>15</v>
      </c>
      <c r="AV22" s="34">
        <f t="shared" ca="1" si="52"/>
        <v>1</v>
      </c>
      <c r="AW22">
        <f t="shared" ca="1" si="53"/>
        <v>15</v>
      </c>
      <c r="AX22">
        <f t="shared" ca="1" si="54"/>
        <v>4</v>
      </c>
      <c r="AY22">
        <f t="shared" ca="1" si="55"/>
        <v>4</v>
      </c>
      <c r="AZ22" t="str">
        <f t="shared" ca="1" si="56"/>
        <v>\\sqrt{</v>
      </c>
      <c r="BA22">
        <f t="shared" ca="1" si="57"/>
        <v>15</v>
      </c>
      <c r="BB22" t="str">
        <f t="shared" ca="1" si="58"/>
        <v>}</v>
      </c>
      <c r="BC22" t="str">
        <f t="shared" ca="1" si="59"/>
        <v>4\\sqrt{15}</v>
      </c>
    </row>
    <row r="23" spans="1:76" x14ac:dyDescent="0.55000000000000004">
      <c r="A23" s="27">
        <v>22</v>
      </c>
      <c r="B23" s="1" t="s">
        <v>4</v>
      </c>
      <c r="C23" s="1" t="s">
        <v>36</v>
      </c>
      <c r="D23" t="s">
        <v>250</v>
      </c>
      <c r="E23" t="str">
        <f t="shared" ca="1" si="0"/>
        <v>\\sqrt{24}=</v>
      </c>
      <c r="F23" t="s">
        <v>230</v>
      </c>
      <c r="G23" t="s">
        <v>250</v>
      </c>
      <c r="H23" t="str">
        <f t="shared" ca="1" si="1"/>
        <v>2\\sqrt{6}</v>
      </c>
      <c r="I23" t="s">
        <v>230</v>
      </c>
      <c r="J23" s="51" t="s">
        <v>60</v>
      </c>
      <c r="K23" s="50" t="s">
        <v>356</v>
      </c>
      <c r="L23" t="str">
        <f t="shared" ca="1" si="2"/>
        <v>\\(\\quad \\displaystyle \\sqrt{24}= \\)</v>
      </c>
      <c r="M23" t="str">
        <f t="shared" ca="1" si="3"/>
        <v>\\(\\quad \\displaystyle 2\\sqrt{6} \\)</v>
      </c>
      <c r="N23" s="50" t="s">
        <v>62</v>
      </c>
      <c r="O23" s="89" t="str">
        <f t="shared" ca="1" si="4"/>
        <v>INSERT INTO math(tangen,question,answer,editor,date,count) VALUES('m7100','\\(\\quad \\displaystyle \\sqrt{24}= \\)','\\(\\quad \\displaystyle 2\\sqrt{6} \\)','harazono',NOW(),0);</v>
      </c>
      <c r="X23" s="1">
        <f t="shared" ca="1" si="32"/>
        <v>6</v>
      </c>
      <c r="Y23" s="1">
        <f t="shared" ca="1" si="33"/>
        <v>4</v>
      </c>
      <c r="Z23">
        <f t="shared" ca="1" si="34"/>
        <v>4</v>
      </c>
      <c r="AA23" s="1">
        <f t="shared" ca="1" si="6"/>
        <v>4</v>
      </c>
      <c r="AB23">
        <f t="shared" ca="1" si="35"/>
        <v>1</v>
      </c>
      <c r="AC23" s="4" t="s">
        <v>350</v>
      </c>
      <c r="AD23" s="1">
        <f t="shared" ca="1" si="36"/>
        <v>24</v>
      </c>
      <c r="AE23" t="s">
        <v>217</v>
      </c>
      <c r="AF23" t="s">
        <v>13</v>
      </c>
      <c r="AG23" t="str">
        <f t="shared" ca="1" si="37"/>
        <v>\\sqrt{24}=</v>
      </c>
      <c r="AH23" s="34">
        <f t="shared" ca="1" si="38"/>
        <v>1</v>
      </c>
      <c r="AI23">
        <f t="shared" ca="1" si="39"/>
        <v>24</v>
      </c>
      <c r="AJ23" s="34">
        <f t="shared" ca="1" si="40"/>
        <v>1</v>
      </c>
      <c r="AK23">
        <f t="shared" ca="1" si="41"/>
        <v>24</v>
      </c>
      <c r="AL23" s="34">
        <f t="shared" ca="1" si="42"/>
        <v>1</v>
      </c>
      <c r="AM23">
        <f t="shared" ca="1" si="43"/>
        <v>24</v>
      </c>
      <c r="AN23" s="34">
        <f t="shared" ca="1" si="44"/>
        <v>1</v>
      </c>
      <c r="AO23">
        <f t="shared" ca="1" si="45"/>
        <v>24</v>
      </c>
      <c r="AP23" s="34">
        <f t="shared" ca="1" si="46"/>
        <v>1</v>
      </c>
      <c r="AQ23">
        <f t="shared" ca="1" si="47"/>
        <v>24</v>
      </c>
      <c r="AR23" s="34">
        <f t="shared" ca="1" si="48"/>
        <v>1</v>
      </c>
      <c r="AS23">
        <f t="shared" ca="1" si="49"/>
        <v>24</v>
      </c>
      <c r="AT23" s="34">
        <f t="shared" ca="1" si="50"/>
        <v>1</v>
      </c>
      <c r="AU23">
        <f t="shared" ca="1" si="51"/>
        <v>24</v>
      </c>
      <c r="AV23" s="34">
        <f t="shared" ca="1" si="52"/>
        <v>2</v>
      </c>
      <c r="AW23">
        <f t="shared" ca="1" si="53"/>
        <v>6</v>
      </c>
      <c r="AX23">
        <f t="shared" ca="1" si="54"/>
        <v>2</v>
      </c>
      <c r="AY23">
        <f t="shared" ca="1" si="55"/>
        <v>2</v>
      </c>
      <c r="AZ23" t="str">
        <f t="shared" ca="1" si="56"/>
        <v>\\sqrt{</v>
      </c>
      <c r="BA23">
        <f t="shared" ca="1" si="57"/>
        <v>6</v>
      </c>
      <c r="BB23" t="str">
        <f t="shared" ca="1" si="58"/>
        <v>}</v>
      </c>
      <c r="BC23" t="str">
        <f t="shared" ca="1" si="59"/>
        <v>2\\sqrt{6}</v>
      </c>
    </row>
    <row r="24" spans="1:76" x14ac:dyDescent="0.55000000000000004">
      <c r="A24" s="27">
        <v>23</v>
      </c>
      <c r="B24" s="1" t="s">
        <v>4</v>
      </c>
      <c r="C24" s="1" t="s">
        <v>36</v>
      </c>
      <c r="D24" t="s">
        <v>250</v>
      </c>
      <c r="E24" t="str">
        <f t="shared" ca="1" si="0"/>
        <v>\\sqrt{72}=</v>
      </c>
      <c r="F24" t="s">
        <v>230</v>
      </c>
      <c r="G24" t="s">
        <v>250</v>
      </c>
      <c r="H24" t="str">
        <f t="shared" ca="1" si="1"/>
        <v>6\\sqrt{2}</v>
      </c>
      <c r="I24" t="s">
        <v>230</v>
      </c>
      <c r="J24" s="51" t="s">
        <v>60</v>
      </c>
      <c r="K24" s="50" t="s">
        <v>356</v>
      </c>
      <c r="L24" t="str">
        <f t="shared" ca="1" si="2"/>
        <v>\\(\\quad \\displaystyle \\sqrt{72}= \\)</v>
      </c>
      <c r="M24" t="str">
        <f t="shared" ca="1" si="3"/>
        <v>\\(\\quad \\displaystyle 6\\sqrt{2} \\)</v>
      </c>
      <c r="N24" s="50" t="s">
        <v>62</v>
      </c>
      <c r="O24" s="89" t="str">
        <f t="shared" ca="1" si="4"/>
        <v>INSERT INTO math(tangen,question,answer,editor,date,count) VALUES('m7100','\\(\\quad \\displaystyle \\sqrt{72}= \\)','\\(\\quad \\displaystyle 6\\sqrt{2} \\)','harazono',NOW(),0);</v>
      </c>
      <c r="X24" s="1">
        <f t="shared" ca="1" si="32"/>
        <v>4</v>
      </c>
      <c r="Y24" s="1">
        <f t="shared" ca="1" si="33"/>
        <v>3</v>
      </c>
      <c r="Z24">
        <f t="shared" ca="1" si="34"/>
        <v>3</v>
      </c>
      <c r="AA24" s="1">
        <f t="shared" ca="1" si="6"/>
        <v>6</v>
      </c>
      <c r="AB24">
        <f t="shared" ca="1" si="35"/>
        <v>6</v>
      </c>
      <c r="AC24" s="4" t="s">
        <v>350</v>
      </c>
      <c r="AD24" s="1">
        <f t="shared" ca="1" si="36"/>
        <v>72</v>
      </c>
      <c r="AE24" t="s">
        <v>217</v>
      </c>
      <c r="AF24" t="s">
        <v>13</v>
      </c>
      <c r="AG24" t="str">
        <f t="shared" ca="1" si="37"/>
        <v>\\sqrt{72}=</v>
      </c>
      <c r="AH24" s="34">
        <f t="shared" ca="1" si="38"/>
        <v>1</v>
      </c>
      <c r="AI24">
        <f t="shared" ca="1" si="39"/>
        <v>72</v>
      </c>
      <c r="AJ24" s="34">
        <f t="shared" ca="1" si="40"/>
        <v>1</v>
      </c>
      <c r="AK24">
        <f t="shared" ca="1" si="41"/>
        <v>72</v>
      </c>
      <c r="AL24" s="34">
        <f t="shared" ca="1" si="42"/>
        <v>1</v>
      </c>
      <c r="AM24">
        <f t="shared" ca="1" si="43"/>
        <v>72</v>
      </c>
      <c r="AN24" s="34">
        <f t="shared" ca="1" si="44"/>
        <v>6</v>
      </c>
      <c r="AO24">
        <f t="shared" ca="1" si="45"/>
        <v>2</v>
      </c>
      <c r="AP24" s="34">
        <f t="shared" ca="1" si="46"/>
        <v>1</v>
      </c>
      <c r="AQ24">
        <f t="shared" ca="1" si="47"/>
        <v>2</v>
      </c>
      <c r="AR24" s="34">
        <f t="shared" ca="1" si="48"/>
        <v>1</v>
      </c>
      <c r="AS24">
        <f t="shared" ca="1" si="49"/>
        <v>2</v>
      </c>
      <c r="AT24" s="34">
        <f t="shared" ca="1" si="50"/>
        <v>1</v>
      </c>
      <c r="AU24">
        <f t="shared" ca="1" si="51"/>
        <v>2</v>
      </c>
      <c r="AV24" s="34">
        <f t="shared" ca="1" si="52"/>
        <v>1</v>
      </c>
      <c r="AW24">
        <f t="shared" ca="1" si="53"/>
        <v>2</v>
      </c>
      <c r="AX24">
        <f t="shared" ca="1" si="54"/>
        <v>6</v>
      </c>
      <c r="AY24">
        <f t="shared" ca="1" si="55"/>
        <v>6</v>
      </c>
      <c r="AZ24" t="str">
        <f t="shared" ca="1" si="56"/>
        <v>\\sqrt{</v>
      </c>
      <c r="BA24">
        <f t="shared" ca="1" si="57"/>
        <v>2</v>
      </c>
      <c r="BB24" t="str">
        <f t="shared" ca="1" si="58"/>
        <v>}</v>
      </c>
      <c r="BC24" t="str">
        <f t="shared" ca="1" si="59"/>
        <v>6\\sqrt{2}</v>
      </c>
    </row>
    <row r="25" spans="1:76" x14ac:dyDescent="0.55000000000000004">
      <c r="A25" s="27">
        <v>24</v>
      </c>
      <c r="B25" s="1" t="s">
        <v>4</v>
      </c>
      <c r="C25" s="1" t="s">
        <v>36</v>
      </c>
      <c r="D25" t="s">
        <v>250</v>
      </c>
      <c r="E25" t="str">
        <f t="shared" ca="1" si="0"/>
        <v>\\sqrt{30}=</v>
      </c>
      <c r="F25" t="s">
        <v>230</v>
      </c>
      <c r="G25" t="s">
        <v>250</v>
      </c>
      <c r="H25" t="str">
        <f t="shared" ca="1" si="1"/>
        <v>\\sqrt{30}</v>
      </c>
      <c r="I25" t="s">
        <v>230</v>
      </c>
      <c r="J25" s="51" t="s">
        <v>60</v>
      </c>
      <c r="K25" s="50" t="s">
        <v>356</v>
      </c>
      <c r="L25" t="str">
        <f t="shared" ca="1" si="2"/>
        <v>\\(\\quad \\displaystyle \\sqrt{30}= \\)</v>
      </c>
      <c r="M25" t="str">
        <f t="shared" ca="1" si="3"/>
        <v>\\(\\quad \\displaystyle \\sqrt{30} \\)</v>
      </c>
      <c r="N25" s="50" t="s">
        <v>62</v>
      </c>
      <c r="O25" s="89" t="str">
        <f t="shared" ca="1" si="4"/>
        <v>INSERT INTO math(tangen,question,answer,editor,date,count) VALUES('m7100','\\(\\quad \\displaystyle \\sqrt{30}= \\)','\\(\\quad \\displaystyle \\sqrt{30} \\)','harazono',NOW(),0);</v>
      </c>
      <c r="X25" s="1">
        <f t="shared" ca="1" si="32"/>
        <v>1</v>
      </c>
      <c r="Y25" s="1">
        <f t="shared" ca="1" si="33"/>
        <v>3</v>
      </c>
      <c r="Z25">
        <f t="shared" ca="1" si="34"/>
        <v>3</v>
      </c>
      <c r="AA25" s="1">
        <f t="shared" ca="1" si="6"/>
        <v>10</v>
      </c>
      <c r="AB25">
        <f t="shared" ca="1" si="35"/>
        <v>10</v>
      </c>
      <c r="AC25" s="4" t="s">
        <v>350</v>
      </c>
      <c r="AD25" s="1">
        <f t="shared" ca="1" si="36"/>
        <v>30</v>
      </c>
      <c r="AE25" t="s">
        <v>217</v>
      </c>
      <c r="AF25" t="s">
        <v>13</v>
      </c>
      <c r="AG25" t="str">
        <f t="shared" ca="1" si="37"/>
        <v>\\sqrt{30}=</v>
      </c>
      <c r="AH25" s="34">
        <f t="shared" ca="1" si="38"/>
        <v>1</v>
      </c>
      <c r="AI25">
        <f t="shared" ca="1" si="39"/>
        <v>30</v>
      </c>
      <c r="AJ25" s="34">
        <f t="shared" ca="1" si="40"/>
        <v>1</v>
      </c>
      <c r="AK25">
        <f t="shared" ca="1" si="41"/>
        <v>30</v>
      </c>
      <c r="AL25" s="34">
        <f t="shared" ca="1" si="42"/>
        <v>1</v>
      </c>
      <c r="AM25">
        <f t="shared" ca="1" si="43"/>
        <v>30</v>
      </c>
      <c r="AN25" s="34">
        <f t="shared" ca="1" si="44"/>
        <v>1</v>
      </c>
      <c r="AO25">
        <f t="shared" ca="1" si="45"/>
        <v>30</v>
      </c>
      <c r="AP25" s="34">
        <f t="shared" ca="1" si="46"/>
        <v>1</v>
      </c>
      <c r="AQ25">
        <f t="shared" ca="1" si="47"/>
        <v>30</v>
      </c>
      <c r="AR25" s="34">
        <f t="shared" ca="1" si="48"/>
        <v>1</v>
      </c>
      <c r="AS25">
        <f t="shared" ca="1" si="49"/>
        <v>30</v>
      </c>
      <c r="AT25" s="34">
        <f t="shared" ca="1" si="50"/>
        <v>1</v>
      </c>
      <c r="AU25">
        <f t="shared" ca="1" si="51"/>
        <v>30</v>
      </c>
      <c r="AV25" s="34">
        <f t="shared" ca="1" si="52"/>
        <v>1</v>
      </c>
      <c r="AW25">
        <f t="shared" ca="1" si="53"/>
        <v>30</v>
      </c>
      <c r="AX25">
        <f t="shared" ca="1" si="54"/>
        <v>1</v>
      </c>
      <c r="AY25" t="str">
        <f t="shared" ca="1" si="55"/>
        <v/>
      </c>
      <c r="AZ25" t="str">
        <f t="shared" ca="1" si="56"/>
        <v>\\sqrt{</v>
      </c>
      <c r="BA25">
        <f t="shared" ca="1" si="57"/>
        <v>30</v>
      </c>
      <c r="BB25" t="str">
        <f t="shared" ca="1" si="58"/>
        <v>}</v>
      </c>
      <c r="BC25" t="str">
        <f t="shared" ca="1" si="59"/>
        <v>\\sqrt{30}</v>
      </c>
    </row>
    <row r="26" spans="1:76" x14ac:dyDescent="0.55000000000000004">
      <c r="A26" s="27">
        <v>25</v>
      </c>
      <c r="B26" s="1" t="s">
        <v>4</v>
      </c>
      <c r="C26" s="1" t="s">
        <v>36</v>
      </c>
      <c r="D26" t="s">
        <v>250</v>
      </c>
      <c r="E26" t="str">
        <f t="shared" ca="1" si="0"/>
        <v>\\sqrt{432}=</v>
      </c>
      <c r="F26" t="s">
        <v>230</v>
      </c>
      <c r="G26" t="s">
        <v>250</v>
      </c>
      <c r="H26" t="str">
        <f t="shared" ca="1" si="1"/>
        <v>12\\sqrt{3}</v>
      </c>
      <c r="I26" t="s">
        <v>230</v>
      </c>
      <c r="J26" s="51" t="s">
        <v>60</v>
      </c>
      <c r="K26" s="50" t="s">
        <v>356</v>
      </c>
      <c r="L26" t="str">
        <f t="shared" ca="1" si="2"/>
        <v>\\(\\quad \\displaystyle \\sqrt{432}= \\)</v>
      </c>
      <c r="M26" t="str">
        <f t="shared" ca="1" si="3"/>
        <v>\\(\\quad \\displaystyle 12\\sqrt{3} \\)</v>
      </c>
      <c r="N26" s="50" t="s">
        <v>62</v>
      </c>
      <c r="O26" s="89" t="str">
        <f t="shared" ca="1" si="4"/>
        <v>INSERT INTO math(tangen,question,answer,editor,date,count) VALUES('m7100','\\(\\quad \\displaystyle \\sqrt{432}= \\)','\\(\\quad \\displaystyle 12\\sqrt{3} \\)','harazono',NOW(),0);</v>
      </c>
      <c r="X26" s="1">
        <f t="shared" ca="1" si="32"/>
        <v>9</v>
      </c>
      <c r="Y26" s="1">
        <f t="shared" ca="1" si="33"/>
        <v>8</v>
      </c>
      <c r="Z26">
        <f t="shared" ca="1" si="34"/>
        <v>8</v>
      </c>
      <c r="AA26" s="1">
        <f t="shared" ca="1" si="6"/>
        <v>6</v>
      </c>
      <c r="AB26">
        <f t="shared" ca="1" si="35"/>
        <v>6</v>
      </c>
      <c r="AC26" s="4" t="s">
        <v>350</v>
      </c>
      <c r="AD26" s="1">
        <f t="shared" ca="1" si="36"/>
        <v>432</v>
      </c>
      <c r="AE26" t="s">
        <v>217</v>
      </c>
      <c r="AF26" t="s">
        <v>13</v>
      </c>
      <c r="AG26" t="str">
        <f t="shared" ca="1" si="37"/>
        <v>\\sqrt{432}=</v>
      </c>
      <c r="AH26" s="34">
        <f t="shared" ca="1" si="38"/>
        <v>1</v>
      </c>
      <c r="AI26">
        <f t="shared" ca="1" si="39"/>
        <v>432</v>
      </c>
      <c r="AJ26" s="34">
        <f t="shared" ca="1" si="40"/>
        <v>1</v>
      </c>
      <c r="AK26">
        <f t="shared" ca="1" si="41"/>
        <v>432</v>
      </c>
      <c r="AL26" s="34">
        <f t="shared" ca="1" si="42"/>
        <v>1</v>
      </c>
      <c r="AM26">
        <f t="shared" ca="1" si="43"/>
        <v>432</v>
      </c>
      <c r="AN26" s="34">
        <f t="shared" ca="1" si="44"/>
        <v>6</v>
      </c>
      <c r="AO26">
        <f t="shared" ca="1" si="45"/>
        <v>12</v>
      </c>
      <c r="AP26" s="34">
        <f t="shared" ca="1" si="46"/>
        <v>1</v>
      </c>
      <c r="AQ26">
        <f t="shared" ca="1" si="47"/>
        <v>12</v>
      </c>
      <c r="AR26" s="34">
        <f t="shared" ca="1" si="48"/>
        <v>1</v>
      </c>
      <c r="AS26">
        <f t="shared" ca="1" si="49"/>
        <v>12</v>
      </c>
      <c r="AT26" s="34">
        <f t="shared" ca="1" si="50"/>
        <v>1</v>
      </c>
      <c r="AU26">
        <f t="shared" ca="1" si="51"/>
        <v>12</v>
      </c>
      <c r="AV26" s="34">
        <f t="shared" ca="1" si="52"/>
        <v>2</v>
      </c>
      <c r="AW26">
        <f t="shared" ca="1" si="53"/>
        <v>3</v>
      </c>
      <c r="AX26">
        <f t="shared" ca="1" si="54"/>
        <v>12</v>
      </c>
      <c r="AY26">
        <f t="shared" ca="1" si="55"/>
        <v>12</v>
      </c>
      <c r="AZ26" t="str">
        <f t="shared" ca="1" si="56"/>
        <v>\\sqrt{</v>
      </c>
      <c r="BA26">
        <f t="shared" ca="1" si="57"/>
        <v>3</v>
      </c>
      <c r="BB26" t="str">
        <f t="shared" ca="1" si="58"/>
        <v>}</v>
      </c>
      <c r="BC26" t="str">
        <f t="shared" ca="1" si="59"/>
        <v>12\\sqrt{3}</v>
      </c>
    </row>
    <row r="27" spans="1:76" x14ac:dyDescent="0.55000000000000004">
      <c r="A27" s="27">
        <v>1</v>
      </c>
      <c r="B27" s="1" t="s">
        <v>4</v>
      </c>
      <c r="C27" s="1" t="s">
        <v>36</v>
      </c>
      <c r="D27" t="s">
        <v>250</v>
      </c>
      <c r="E27" t="str">
        <f t="shared" ref="E27:E51" ca="1" si="60">Y27&amp;Z27&amp;AA27&amp;AB27&amp;AC27&amp;AD27&amp;AE27&amp;AF27&amp;AG27&amp;AH27</f>
        <v>-\\frac{7}{10 \\sqrt{9}}=</v>
      </c>
      <c r="F27" t="s">
        <v>230</v>
      </c>
      <c r="G27" t="s">
        <v>250</v>
      </c>
      <c r="H27" t="str">
        <f ca="1">BP27&amp;BQ27&amp;BR27&amp;BS27&amp;BT27&amp;BU27&amp;BV27&amp;BW27&amp;BX27</f>
        <v>-\\frac{7}{30}</v>
      </c>
      <c r="I27" t="s">
        <v>230</v>
      </c>
      <c r="J27" s="51" t="s">
        <v>60</v>
      </c>
      <c r="K27" s="50" t="s">
        <v>356</v>
      </c>
      <c r="L27" t="str">
        <f t="shared" ref="L27:L51" ca="1" si="61">D27&amp;E27&amp;F27</f>
        <v>\\(\\quad \\displaystyle -\\frac{7}{10 \\sqrt{9}}= \\)</v>
      </c>
      <c r="M27" t="str">
        <f t="shared" ref="M27:M51" ca="1" si="62">G27&amp;H27&amp;I27</f>
        <v>\\(\\quad \\displaystyle -\\frac{7}{30} \\)</v>
      </c>
      <c r="N27" s="50" t="s">
        <v>62</v>
      </c>
      <c r="O27" s="89" t="str">
        <f t="shared" ref="O27:O65" ca="1" si="63">"INSERT INTO "&amp;J27&amp;"(tangen,question,answer,editor,date,count) VALUES('"&amp;K27&amp;"','"&amp;L27&amp;"','"&amp;M27&amp;"','"&amp;N27&amp;"',NOW(),0);"</f>
        <v>INSERT INTO math(tangen,question,answer,editor,date,count) VALUES('m7100','\\(\\quad \\displaystyle -\\frac{7}{10 \\sqrt{9}}= \\)','\\(\\quad \\displaystyle -\\frac{7}{30} \\)','harazono',NOW(),0);</v>
      </c>
      <c r="X27">
        <f ca="1">RANDBETWEEN(-10,10)</f>
        <v>-7</v>
      </c>
      <c r="Y27" t="str">
        <f ca="1">IF(OR(X27=0,X27=1,X27=-1),"",IF(X27&lt;0,"-",""))</f>
        <v>-</v>
      </c>
      <c r="Z27" t="s">
        <v>351</v>
      </c>
      <c r="AA27" s="1">
        <f ca="1">IF(OR(X27=0,X27=1,X27=-1),2,ABS(X27))</f>
        <v>7</v>
      </c>
      <c r="AB27" t="s">
        <v>217</v>
      </c>
      <c r="AC27" t="s">
        <v>352</v>
      </c>
      <c r="AD27" s="1">
        <f ca="1">RANDBETWEEN(2,10)</f>
        <v>10</v>
      </c>
      <c r="AE27" s="4" t="s">
        <v>354</v>
      </c>
      <c r="AF27" s="2">
        <f ca="1">RANDBETWEEN(2,10)</f>
        <v>9</v>
      </c>
      <c r="AG27" t="s">
        <v>353</v>
      </c>
      <c r="AH27" t="s">
        <v>13</v>
      </c>
      <c r="AK27" s="1">
        <f ca="1">AA27</f>
        <v>7</v>
      </c>
      <c r="AM27" s="1">
        <f ca="1">AD27*AF27</f>
        <v>90</v>
      </c>
      <c r="AN27" s="2">
        <f ca="1">AF27</f>
        <v>9</v>
      </c>
      <c r="AP27" s="34">
        <f ca="1">IF(MOD(AN27,81)=0,9,1)</f>
        <v>1</v>
      </c>
      <c r="AQ27">
        <f t="shared" ref="AQ27" ca="1" si="64">AN27/(AP27*AP27)</f>
        <v>9</v>
      </c>
      <c r="AR27" s="34">
        <f t="shared" ref="AR27" ca="1" si="65">IF(MOD(AQ27,64)=0,8,1)</f>
        <v>1</v>
      </c>
      <c r="AS27">
        <f t="shared" ref="AS27" ca="1" si="66">AQ27/(AR27*AR27)</f>
        <v>9</v>
      </c>
      <c r="AT27" s="34">
        <f t="shared" ref="AT27" ca="1" si="67">IF(MOD(AS27,49)=0,7,1)</f>
        <v>1</v>
      </c>
      <c r="AU27">
        <f t="shared" ref="AU27" ca="1" si="68">AS27/(AT27*AT27)</f>
        <v>9</v>
      </c>
      <c r="AV27" s="34">
        <f t="shared" ref="AV27" ca="1" si="69">IF(MOD(AU27,36)=0,6,1)</f>
        <v>1</v>
      </c>
      <c r="AW27">
        <f t="shared" ref="AW27" ca="1" si="70">AU27/(AV27*AV27)</f>
        <v>9</v>
      </c>
      <c r="AX27" s="34">
        <f t="shared" ref="AX27" ca="1" si="71">IF(MOD(AW27,25)=0,5,1)</f>
        <v>1</v>
      </c>
      <c r="AY27">
        <f t="shared" ref="AY27" ca="1" si="72">AW27/(AX27*AX27)</f>
        <v>9</v>
      </c>
      <c r="AZ27" s="34">
        <f t="shared" ref="AZ27" ca="1" si="73">IF(MOD(AY27,16)=0,4,1)</f>
        <v>1</v>
      </c>
      <c r="BA27">
        <f t="shared" ref="BA27" ca="1" si="74">AY27/(AZ27*AZ27)</f>
        <v>9</v>
      </c>
      <c r="BB27" s="34">
        <f t="shared" ref="BB27" ca="1" si="75">IF(MOD(BA27,9)=0,3,1)</f>
        <v>3</v>
      </c>
      <c r="BC27">
        <f t="shared" ref="BC27" ca="1" si="76">BA27/(BB27*BB27)</f>
        <v>1</v>
      </c>
      <c r="BD27" s="34">
        <f t="shared" ref="BD27" ca="1" si="77">IF(MOD(BC27,4)=0,2,1)</f>
        <v>1</v>
      </c>
      <c r="BE27">
        <f t="shared" ref="BE27" ca="1" si="78">BC27/(BD27*BD27)</f>
        <v>1</v>
      </c>
      <c r="BF27">
        <f ca="1">AP27*AR27*AT27*AV27*AZ27*BB27*BD27</f>
        <v>3</v>
      </c>
      <c r="BG27" s="1">
        <f ca="1">AK27*BF27</f>
        <v>21</v>
      </c>
      <c r="BH27" t="str">
        <f ca="1">IF(BE27=1,"","\\sqrt{")</f>
        <v/>
      </c>
      <c r="BI27" s="2">
        <f ca="1">BE27</f>
        <v>1</v>
      </c>
      <c r="BJ27" t="str">
        <f ca="1">IF(BE27=1,"","}")</f>
        <v/>
      </c>
      <c r="BK27">
        <f ca="1">AM27</f>
        <v>90</v>
      </c>
      <c r="BM27" s="1">
        <f ca="1">BG27/GCD(BG27,BK27)</f>
        <v>7</v>
      </c>
      <c r="BN27" s="2">
        <f ca="1">BI27</f>
        <v>1</v>
      </c>
      <c r="BO27" s="1">
        <f ca="1">BK27/GCD(BG27,BK27)</f>
        <v>30</v>
      </c>
      <c r="BP27" t="str">
        <f ca="1">Y27</f>
        <v>-</v>
      </c>
      <c r="BQ27" t="str">
        <f ca="1">IF(BO27=1,"","\\frac{")</f>
        <v>\\frac{</v>
      </c>
      <c r="BR27" s="1">
        <f ca="1">IF(BN27=1,BM27,IF(BM27=1,"",BM27))</f>
        <v>7</v>
      </c>
      <c r="BS27" t="str">
        <f ca="1">IF(BN27=1,""," \\sqrt{ ")</f>
        <v/>
      </c>
      <c r="BT27" s="2" t="str">
        <f ca="1">IF(BN27=1,"",BN27)</f>
        <v/>
      </c>
      <c r="BU27" t="str">
        <f ca="1">IF(BN27=1,"","}")</f>
        <v/>
      </c>
      <c r="BV27" t="str">
        <f ca="1">IF(BO27=1,"","}{")</f>
        <v>}{</v>
      </c>
      <c r="BW27" s="1">
        <f ca="1">IF(BO27=1,"",BO27)</f>
        <v>30</v>
      </c>
      <c r="BX27" t="str">
        <f ca="1">IF(BO27=1,"","}")</f>
        <v>}</v>
      </c>
    </row>
    <row r="28" spans="1:76" x14ac:dyDescent="0.55000000000000004">
      <c r="A28" s="27">
        <v>2</v>
      </c>
      <c r="B28" s="1" t="s">
        <v>4</v>
      </c>
      <c r="C28" s="1" t="s">
        <v>36</v>
      </c>
      <c r="D28" t="s">
        <v>250</v>
      </c>
      <c r="E28" t="str">
        <f t="shared" ca="1" si="60"/>
        <v>\\frac{9}{4 \\sqrt{9}}=</v>
      </c>
      <c r="F28" t="s">
        <v>230</v>
      </c>
      <c r="G28" t="s">
        <v>250</v>
      </c>
      <c r="H28" t="str">
        <f t="shared" ref="H28:H51" ca="1" si="79">BP28&amp;BQ28&amp;BR28&amp;BS28&amp;BT28&amp;BU28&amp;BV28&amp;BW28&amp;BX28</f>
        <v>\\frac{3}{4}</v>
      </c>
      <c r="I28" t="s">
        <v>230</v>
      </c>
      <c r="J28" s="51" t="s">
        <v>60</v>
      </c>
      <c r="K28" s="50" t="s">
        <v>356</v>
      </c>
      <c r="L28" t="str">
        <f t="shared" ca="1" si="61"/>
        <v>\\(\\quad \\displaystyle \\frac{9}{4 \\sqrt{9}}= \\)</v>
      </c>
      <c r="M28" t="str">
        <f t="shared" ca="1" si="62"/>
        <v>\\(\\quad \\displaystyle \\frac{3}{4} \\)</v>
      </c>
      <c r="N28" s="50" t="s">
        <v>62</v>
      </c>
      <c r="O28" s="89" t="str">
        <f t="shared" ca="1" si="63"/>
        <v>INSERT INTO math(tangen,question,answer,editor,date,count) VALUES('m7100','\\(\\quad \\displaystyle \\frac{9}{4 \\sqrt{9}}= \\)','\\(\\quad \\displaystyle \\frac{3}{4} \\)','harazono',NOW(),0);</v>
      </c>
      <c r="X28">
        <f t="shared" ref="X28:X51" ca="1" si="80">RANDBETWEEN(-10,10)</f>
        <v>9</v>
      </c>
      <c r="Y28" t="str">
        <f t="shared" ref="Y28:Y51" ca="1" si="81">IF(OR(X28=0,X28=1,X28=-1),"",IF(X28&lt;0,"-",""))</f>
        <v/>
      </c>
      <c r="Z28" t="s">
        <v>351</v>
      </c>
      <c r="AA28" s="1">
        <f t="shared" ref="AA28:AA51" ca="1" si="82">IF(OR(X28=0,X28=1,X28=-1),2,ABS(X28))</f>
        <v>9</v>
      </c>
      <c r="AB28" t="s">
        <v>217</v>
      </c>
      <c r="AC28" t="s">
        <v>352</v>
      </c>
      <c r="AD28" s="1">
        <f t="shared" ref="AD28:AD51" ca="1" si="83">RANDBETWEEN(2,10)</f>
        <v>4</v>
      </c>
      <c r="AE28" s="4" t="s">
        <v>354</v>
      </c>
      <c r="AF28" s="2">
        <f t="shared" ref="AF28:AF51" ca="1" si="84">RANDBETWEEN(2,10)</f>
        <v>9</v>
      </c>
      <c r="AG28" t="s">
        <v>353</v>
      </c>
      <c r="AH28" t="s">
        <v>13</v>
      </c>
      <c r="AK28" s="1">
        <f t="shared" ref="AK28:AK51" ca="1" si="85">AA28</f>
        <v>9</v>
      </c>
      <c r="AM28" s="1">
        <f t="shared" ref="AM28:AM51" ca="1" si="86">AD28*AF28</f>
        <v>36</v>
      </c>
      <c r="AN28" s="2">
        <f t="shared" ref="AN28:AN51" ca="1" si="87">AF28</f>
        <v>9</v>
      </c>
      <c r="AP28" s="34">
        <f t="shared" ref="AP28:AP51" ca="1" si="88">IF(MOD(AN28,81)=0,9,1)</f>
        <v>1</v>
      </c>
      <c r="AQ28">
        <f t="shared" ref="AQ28:AQ51" ca="1" si="89">AN28/(AP28*AP28)</f>
        <v>9</v>
      </c>
      <c r="AR28" s="34">
        <f t="shared" ref="AR28:AR51" ca="1" si="90">IF(MOD(AQ28,64)=0,8,1)</f>
        <v>1</v>
      </c>
      <c r="AS28">
        <f t="shared" ref="AS28:AS51" ca="1" si="91">AQ28/(AR28*AR28)</f>
        <v>9</v>
      </c>
      <c r="AT28" s="34">
        <f t="shared" ref="AT28:AT51" ca="1" si="92">IF(MOD(AS28,49)=0,7,1)</f>
        <v>1</v>
      </c>
      <c r="AU28">
        <f t="shared" ref="AU28:AU51" ca="1" si="93">AS28/(AT28*AT28)</f>
        <v>9</v>
      </c>
      <c r="AV28" s="34">
        <f t="shared" ref="AV28:AV51" ca="1" si="94">IF(MOD(AU28,36)=0,6,1)</f>
        <v>1</v>
      </c>
      <c r="AW28">
        <f t="shared" ref="AW28:AW51" ca="1" si="95">AU28/(AV28*AV28)</f>
        <v>9</v>
      </c>
      <c r="AX28" s="34">
        <f t="shared" ref="AX28:AX51" ca="1" si="96">IF(MOD(AW28,25)=0,5,1)</f>
        <v>1</v>
      </c>
      <c r="AY28">
        <f t="shared" ref="AY28:AY51" ca="1" si="97">AW28/(AX28*AX28)</f>
        <v>9</v>
      </c>
      <c r="AZ28" s="34">
        <f t="shared" ref="AZ28:AZ51" ca="1" si="98">IF(MOD(AY28,16)=0,4,1)</f>
        <v>1</v>
      </c>
      <c r="BA28">
        <f t="shared" ref="BA28:BA51" ca="1" si="99">AY28/(AZ28*AZ28)</f>
        <v>9</v>
      </c>
      <c r="BB28" s="34">
        <f t="shared" ref="BB28:BB51" ca="1" si="100">IF(MOD(BA28,9)=0,3,1)</f>
        <v>3</v>
      </c>
      <c r="BC28">
        <f t="shared" ref="BC28:BC51" ca="1" si="101">BA28/(BB28*BB28)</f>
        <v>1</v>
      </c>
      <c r="BD28" s="34">
        <f t="shared" ref="BD28:BD51" ca="1" si="102">IF(MOD(BC28,4)=0,2,1)</f>
        <v>1</v>
      </c>
      <c r="BE28">
        <f t="shared" ref="BE28:BE51" ca="1" si="103">BC28/(BD28*BD28)</f>
        <v>1</v>
      </c>
      <c r="BF28">
        <f t="shared" ref="BF28:BF51" ca="1" si="104">AP28*AR28*AT28*AV28*AZ28*BB28*BD28</f>
        <v>3</v>
      </c>
      <c r="BG28" s="1">
        <f t="shared" ref="BG28:BG51" ca="1" si="105">AK28*BF28</f>
        <v>27</v>
      </c>
      <c r="BH28" t="str">
        <f t="shared" ref="BH28:BH51" ca="1" si="106">IF(BE28=1,"","\\sqrt{")</f>
        <v/>
      </c>
      <c r="BI28" s="2">
        <f t="shared" ref="BI28:BI51" ca="1" si="107">BE28</f>
        <v>1</v>
      </c>
      <c r="BJ28" t="str">
        <f t="shared" ref="BJ28:BJ51" ca="1" si="108">IF(BE28=1,"","}")</f>
        <v/>
      </c>
      <c r="BK28">
        <f t="shared" ref="BK28:BK51" ca="1" si="109">AM28</f>
        <v>36</v>
      </c>
      <c r="BM28" s="1">
        <f t="shared" ref="BM28:BM51" ca="1" si="110">BG28/GCD(BG28,BK28)</f>
        <v>3</v>
      </c>
      <c r="BN28" s="2">
        <f t="shared" ref="BN28:BN51" ca="1" si="111">BI28</f>
        <v>1</v>
      </c>
      <c r="BO28" s="1">
        <f t="shared" ref="BO28:BO51" ca="1" si="112">BK28/GCD(BG28,BK28)</f>
        <v>4</v>
      </c>
      <c r="BP28" t="str">
        <f t="shared" ref="BP28:BP51" ca="1" si="113">Y28</f>
        <v/>
      </c>
      <c r="BQ28" t="str">
        <f t="shared" ref="BQ28:BQ51" ca="1" si="114">IF(BO28=1,"","\\frac{")</f>
        <v>\\frac{</v>
      </c>
      <c r="BR28" s="1">
        <f t="shared" ref="BR28:BR51" ca="1" si="115">IF(BN28=1,BM28,IF(BM28=1,"",BM28))</f>
        <v>3</v>
      </c>
      <c r="BS28" t="str">
        <f t="shared" ref="BS28:BS51" ca="1" si="116">IF(BN28=1,""," \\sqrt{ ")</f>
        <v/>
      </c>
      <c r="BT28" s="2" t="str">
        <f t="shared" ref="BT28:BT51" ca="1" si="117">IF(BN28=1,"",BN28)</f>
        <v/>
      </c>
      <c r="BU28" t="str">
        <f t="shared" ref="BU28:BU51" ca="1" si="118">IF(BN28=1,"","}")</f>
        <v/>
      </c>
      <c r="BV28" t="str">
        <f t="shared" ref="BV28:BV51" ca="1" si="119">IF(BO28=1,"","}{")</f>
        <v>}{</v>
      </c>
      <c r="BW28" s="1">
        <f t="shared" ref="BW28:BW51" ca="1" si="120">IF(BO28=1,"",BO28)</f>
        <v>4</v>
      </c>
      <c r="BX28" t="str">
        <f t="shared" ref="BX28:BX51" ca="1" si="121">IF(BO28=1,"","}")</f>
        <v>}</v>
      </c>
    </row>
    <row r="29" spans="1:76" x14ac:dyDescent="0.55000000000000004">
      <c r="A29" s="27">
        <v>3</v>
      </c>
      <c r="B29" s="1" t="s">
        <v>4</v>
      </c>
      <c r="C29" s="1" t="s">
        <v>36</v>
      </c>
      <c r="D29" t="s">
        <v>250</v>
      </c>
      <c r="E29" t="str">
        <f t="shared" ca="1" si="60"/>
        <v>-\\frac{8}{4 \\sqrt{7}}=</v>
      </c>
      <c r="F29" t="s">
        <v>230</v>
      </c>
      <c r="G29" t="s">
        <v>250</v>
      </c>
      <c r="H29" t="str">
        <f t="shared" ca="1" si="79"/>
        <v>-\\frac{2 \\sqrt{ 7}}{7}</v>
      </c>
      <c r="I29" t="s">
        <v>230</v>
      </c>
      <c r="J29" s="51" t="s">
        <v>60</v>
      </c>
      <c r="K29" s="50" t="s">
        <v>356</v>
      </c>
      <c r="L29" t="str">
        <f t="shared" ca="1" si="61"/>
        <v>\\(\\quad \\displaystyle -\\frac{8}{4 \\sqrt{7}}= \\)</v>
      </c>
      <c r="M29" t="str">
        <f t="shared" ca="1" si="62"/>
        <v>\\(\\quad \\displaystyle -\\frac{2 \\sqrt{ 7}}{7} \\)</v>
      </c>
      <c r="N29" s="50" t="s">
        <v>62</v>
      </c>
      <c r="O29" s="89" t="str">
        <f t="shared" ca="1" si="63"/>
        <v>INSERT INTO math(tangen,question,answer,editor,date,count) VALUES('m7100','\\(\\quad \\displaystyle -\\frac{8}{4 \\sqrt{7}}= \\)','\\(\\quad \\displaystyle -\\frac{2 \\sqrt{ 7}}{7} \\)','harazono',NOW(),0);</v>
      </c>
      <c r="X29">
        <f t="shared" ca="1" si="80"/>
        <v>-8</v>
      </c>
      <c r="Y29" t="str">
        <f t="shared" ca="1" si="81"/>
        <v>-</v>
      </c>
      <c r="Z29" t="s">
        <v>351</v>
      </c>
      <c r="AA29" s="1">
        <f t="shared" ca="1" si="82"/>
        <v>8</v>
      </c>
      <c r="AB29" t="s">
        <v>217</v>
      </c>
      <c r="AC29" t="s">
        <v>352</v>
      </c>
      <c r="AD29" s="1">
        <f t="shared" ca="1" si="83"/>
        <v>4</v>
      </c>
      <c r="AE29" s="4" t="s">
        <v>354</v>
      </c>
      <c r="AF29" s="2">
        <f t="shared" ca="1" si="84"/>
        <v>7</v>
      </c>
      <c r="AG29" t="s">
        <v>353</v>
      </c>
      <c r="AH29" t="s">
        <v>13</v>
      </c>
      <c r="AK29" s="1">
        <f t="shared" ca="1" si="85"/>
        <v>8</v>
      </c>
      <c r="AM29" s="1">
        <f t="shared" ca="1" si="86"/>
        <v>28</v>
      </c>
      <c r="AN29" s="2">
        <f t="shared" ca="1" si="87"/>
        <v>7</v>
      </c>
      <c r="AP29" s="34">
        <f t="shared" ca="1" si="88"/>
        <v>1</v>
      </c>
      <c r="AQ29">
        <f t="shared" ca="1" si="89"/>
        <v>7</v>
      </c>
      <c r="AR29" s="34">
        <f t="shared" ca="1" si="90"/>
        <v>1</v>
      </c>
      <c r="AS29">
        <f t="shared" ca="1" si="91"/>
        <v>7</v>
      </c>
      <c r="AT29" s="34">
        <f t="shared" ca="1" si="92"/>
        <v>1</v>
      </c>
      <c r="AU29">
        <f t="shared" ca="1" si="93"/>
        <v>7</v>
      </c>
      <c r="AV29" s="34">
        <f t="shared" ca="1" si="94"/>
        <v>1</v>
      </c>
      <c r="AW29">
        <f t="shared" ca="1" si="95"/>
        <v>7</v>
      </c>
      <c r="AX29" s="34">
        <f t="shared" ca="1" si="96"/>
        <v>1</v>
      </c>
      <c r="AY29">
        <f t="shared" ca="1" si="97"/>
        <v>7</v>
      </c>
      <c r="AZ29" s="34">
        <f t="shared" ca="1" si="98"/>
        <v>1</v>
      </c>
      <c r="BA29">
        <f t="shared" ca="1" si="99"/>
        <v>7</v>
      </c>
      <c r="BB29" s="34">
        <f t="shared" ca="1" si="100"/>
        <v>1</v>
      </c>
      <c r="BC29">
        <f t="shared" ca="1" si="101"/>
        <v>7</v>
      </c>
      <c r="BD29" s="34">
        <f t="shared" ca="1" si="102"/>
        <v>1</v>
      </c>
      <c r="BE29">
        <f t="shared" ca="1" si="103"/>
        <v>7</v>
      </c>
      <c r="BF29">
        <f t="shared" ca="1" si="104"/>
        <v>1</v>
      </c>
      <c r="BG29" s="1">
        <f t="shared" ca="1" si="105"/>
        <v>8</v>
      </c>
      <c r="BH29" t="str">
        <f t="shared" ca="1" si="106"/>
        <v>\\sqrt{</v>
      </c>
      <c r="BI29" s="2">
        <f t="shared" ca="1" si="107"/>
        <v>7</v>
      </c>
      <c r="BJ29" t="str">
        <f t="shared" ca="1" si="108"/>
        <v>}</v>
      </c>
      <c r="BK29">
        <f t="shared" ca="1" si="109"/>
        <v>28</v>
      </c>
      <c r="BM29" s="1">
        <f t="shared" ca="1" si="110"/>
        <v>2</v>
      </c>
      <c r="BN29" s="2">
        <f t="shared" ca="1" si="111"/>
        <v>7</v>
      </c>
      <c r="BO29" s="1">
        <f t="shared" ca="1" si="112"/>
        <v>7</v>
      </c>
      <c r="BP29" t="str">
        <f t="shared" ca="1" si="113"/>
        <v>-</v>
      </c>
      <c r="BQ29" t="str">
        <f t="shared" ca="1" si="114"/>
        <v>\\frac{</v>
      </c>
      <c r="BR29" s="1">
        <f t="shared" ca="1" si="115"/>
        <v>2</v>
      </c>
      <c r="BS29" t="str">
        <f t="shared" ca="1" si="116"/>
        <v xml:space="preserve"> \\sqrt{ </v>
      </c>
      <c r="BT29" s="2">
        <f t="shared" ca="1" si="117"/>
        <v>7</v>
      </c>
      <c r="BU29" t="str">
        <f t="shared" ca="1" si="118"/>
        <v>}</v>
      </c>
      <c r="BV29" t="str">
        <f t="shared" ca="1" si="119"/>
        <v>}{</v>
      </c>
      <c r="BW29" s="1">
        <f t="shared" ca="1" si="120"/>
        <v>7</v>
      </c>
      <c r="BX29" t="str">
        <f t="shared" ca="1" si="121"/>
        <v>}</v>
      </c>
    </row>
    <row r="30" spans="1:76" x14ac:dyDescent="0.55000000000000004">
      <c r="A30" s="27">
        <v>4</v>
      </c>
      <c r="B30" s="1" t="s">
        <v>4</v>
      </c>
      <c r="C30" s="1" t="s">
        <v>36</v>
      </c>
      <c r="D30" t="s">
        <v>250</v>
      </c>
      <c r="E30" t="str">
        <f t="shared" ca="1" si="60"/>
        <v>-\\frac{2}{3 \\sqrt{2}}=</v>
      </c>
      <c r="F30" t="s">
        <v>230</v>
      </c>
      <c r="G30" t="s">
        <v>250</v>
      </c>
      <c r="H30" t="str">
        <f t="shared" ca="1" si="79"/>
        <v>-\\frac{ \\sqrt{ 2}}{3}</v>
      </c>
      <c r="I30" t="s">
        <v>230</v>
      </c>
      <c r="J30" s="51" t="s">
        <v>60</v>
      </c>
      <c r="K30" s="50" t="s">
        <v>356</v>
      </c>
      <c r="L30" t="str">
        <f t="shared" ca="1" si="61"/>
        <v>\\(\\quad \\displaystyle -\\frac{2}{3 \\sqrt{2}}= \\)</v>
      </c>
      <c r="M30" t="str">
        <f t="shared" ca="1" si="62"/>
        <v>\\(\\quad \\displaystyle -\\frac{ \\sqrt{ 2}}{3} \\)</v>
      </c>
      <c r="N30" s="50" t="s">
        <v>62</v>
      </c>
      <c r="O30" s="89" t="str">
        <f t="shared" ca="1" si="63"/>
        <v>INSERT INTO math(tangen,question,answer,editor,date,count) VALUES('m7100','\\(\\quad \\displaystyle -\\frac{2}{3 \\sqrt{2}}= \\)','\\(\\quad \\displaystyle -\\frac{ \\sqrt{ 2}}{3} \\)','harazono',NOW(),0);</v>
      </c>
      <c r="X30">
        <f t="shared" ca="1" si="80"/>
        <v>-2</v>
      </c>
      <c r="Y30" t="str">
        <f t="shared" ca="1" si="81"/>
        <v>-</v>
      </c>
      <c r="Z30" t="s">
        <v>351</v>
      </c>
      <c r="AA30" s="1">
        <f t="shared" ca="1" si="82"/>
        <v>2</v>
      </c>
      <c r="AB30" t="s">
        <v>217</v>
      </c>
      <c r="AC30" t="s">
        <v>352</v>
      </c>
      <c r="AD30" s="1">
        <f t="shared" ca="1" si="83"/>
        <v>3</v>
      </c>
      <c r="AE30" s="4" t="s">
        <v>354</v>
      </c>
      <c r="AF30" s="2">
        <f t="shared" ca="1" si="84"/>
        <v>2</v>
      </c>
      <c r="AG30" t="s">
        <v>353</v>
      </c>
      <c r="AH30" t="s">
        <v>13</v>
      </c>
      <c r="AK30" s="1">
        <f t="shared" ca="1" si="85"/>
        <v>2</v>
      </c>
      <c r="AM30" s="1">
        <f t="shared" ca="1" si="86"/>
        <v>6</v>
      </c>
      <c r="AN30" s="2">
        <f t="shared" ca="1" si="87"/>
        <v>2</v>
      </c>
      <c r="AP30" s="34">
        <f t="shared" ca="1" si="88"/>
        <v>1</v>
      </c>
      <c r="AQ30">
        <f t="shared" ca="1" si="89"/>
        <v>2</v>
      </c>
      <c r="AR30" s="34">
        <f t="shared" ca="1" si="90"/>
        <v>1</v>
      </c>
      <c r="AS30">
        <f t="shared" ca="1" si="91"/>
        <v>2</v>
      </c>
      <c r="AT30" s="34">
        <f t="shared" ca="1" si="92"/>
        <v>1</v>
      </c>
      <c r="AU30">
        <f t="shared" ca="1" si="93"/>
        <v>2</v>
      </c>
      <c r="AV30" s="34">
        <f t="shared" ca="1" si="94"/>
        <v>1</v>
      </c>
      <c r="AW30">
        <f t="shared" ca="1" si="95"/>
        <v>2</v>
      </c>
      <c r="AX30" s="34">
        <f t="shared" ca="1" si="96"/>
        <v>1</v>
      </c>
      <c r="AY30">
        <f t="shared" ca="1" si="97"/>
        <v>2</v>
      </c>
      <c r="AZ30" s="34">
        <f t="shared" ca="1" si="98"/>
        <v>1</v>
      </c>
      <c r="BA30">
        <f t="shared" ca="1" si="99"/>
        <v>2</v>
      </c>
      <c r="BB30" s="34">
        <f t="shared" ca="1" si="100"/>
        <v>1</v>
      </c>
      <c r="BC30">
        <f t="shared" ca="1" si="101"/>
        <v>2</v>
      </c>
      <c r="BD30" s="34">
        <f t="shared" ca="1" si="102"/>
        <v>1</v>
      </c>
      <c r="BE30">
        <f t="shared" ca="1" si="103"/>
        <v>2</v>
      </c>
      <c r="BF30">
        <f t="shared" ca="1" si="104"/>
        <v>1</v>
      </c>
      <c r="BG30" s="1">
        <f t="shared" ca="1" si="105"/>
        <v>2</v>
      </c>
      <c r="BH30" t="str">
        <f t="shared" ca="1" si="106"/>
        <v>\\sqrt{</v>
      </c>
      <c r="BI30" s="2">
        <f t="shared" ca="1" si="107"/>
        <v>2</v>
      </c>
      <c r="BJ30" t="str">
        <f t="shared" ca="1" si="108"/>
        <v>}</v>
      </c>
      <c r="BK30">
        <f t="shared" ca="1" si="109"/>
        <v>6</v>
      </c>
      <c r="BM30" s="1">
        <f t="shared" ca="1" si="110"/>
        <v>1</v>
      </c>
      <c r="BN30" s="2">
        <f t="shared" ca="1" si="111"/>
        <v>2</v>
      </c>
      <c r="BO30" s="1">
        <f t="shared" ca="1" si="112"/>
        <v>3</v>
      </c>
      <c r="BP30" t="str">
        <f t="shared" ca="1" si="113"/>
        <v>-</v>
      </c>
      <c r="BQ30" t="str">
        <f t="shared" ca="1" si="114"/>
        <v>\\frac{</v>
      </c>
      <c r="BR30" s="1" t="str">
        <f t="shared" ca="1" si="115"/>
        <v/>
      </c>
      <c r="BS30" t="str">
        <f t="shared" ca="1" si="116"/>
        <v xml:space="preserve"> \\sqrt{ </v>
      </c>
      <c r="BT30" s="2">
        <f t="shared" ca="1" si="117"/>
        <v>2</v>
      </c>
      <c r="BU30" t="str">
        <f t="shared" ca="1" si="118"/>
        <v>}</v>
      </c>
      <c r="BV30" t="str">
        <f t="shared" ca="1" si="119"/>
        <v>}{</v>
      </c>
      <c r="BW30" s="1">
        <f t="shared" ca="1" si="120"/>
        <v>3</v>
      </c>
      <c r="BX30" t="str">
        <f t="shared" ca="1" si="121"/>
        <v>}</v>
      </c>
    </row>
    <row r="31" spans="1:76" x14ac:dyDescent="0.55000000000000004">
      <c r="A31" s="27">
        <v>5</v>
      </c>
      <c r="B31" s="1" t="s">
        <v>4</v>
      </c>
      <c r="C31" s="1" t="s">
        <v>36</v>
      </c>
      <c r="D31" t="s">
        <v>250</v>
      </c>
      <c r="E31" t="str">
        <f t="shared" ca="1" si="60"/>
        <v>-\\frac{5}{10 \\sqrt{8}}=</v>
      </c>
      <c r="F31" t="s">
        <v>230</v>
      </c>
      <c r="G31" t="s">
        <v>250</v>
      </c>
      <c r="H31" t="str">
        <f t="shared" ca="1" si="79"/>
        <v>-\\frac{ \\sqrt{ 2}}{8}</v>
      </c>
      <c r="I31" t="s">
        <v>230</v>
      </c>
      <c r="J31" s="51" t="s">
        <v>60</v>
      </c>
      <c r="K31" s="50" t="s">
        <v>356</v>
      </c>
      <c r="L31" t="str">
        <f t="shared" ca="1" si="61"/>
        <v>\\(\\quad \\displaystyle -\\frac{5}{10 \\sqrt{8}}= \\)</v>
      </c>
      <c r="M31" t="str">
        <f t="shared" ca="1" si="62"/>
        <v>\\(\\quad \\displaystyle -\\frac{ \\sqrt{ 2}}{8} \\)</v>
      </c>
      <c r="N31" s="50" t="s">
        <v>62</v>
      </c>
      <c r="O31" s="89" t="str">
        <f t="shared" ca="1" si="63"/>
        <v>INSERT INTO math(tangen,question,answer,editor,date,count) VALUES('m7100','\\(\\quad \\displaystyle -\\frac{5}{10 \\sqrt{8}}= \\)','\\(\\quad \\displaystyle -\\frac{ \\sqrt{ 2}}{8} \\)','harazono',NOW(),0);</v>
      </c>
      <c r="X31">
        <f t="shared" ca="1" si="80"/>
        <v>-5</v>
      </c>
      <c r="Y31" t="str">
        <f t="shared" ca="1" si="81"/>
        <v>-</v>
      </c>
      <c r="Z31" t="s">
        <v>351</v>
      </c>
      <c r="AA31" s="1">
        <f t="shared" ca="1" si="82"/>
        <v>5</v>
      </c>
      <c r="AB31" t="s">
        <v>217</v>
      </c>
      <c r="AC31" t="s">
        <v>352</v>
      </c>
      <c r="AD31" s="1">
        <f t="shared" ca="1" si="83"/>
        <v>10</v>
      </c>
      <c r="AE31" s="4" t="s">
        <v>354</v>
      </c>
      <c r="AF31" s="2">
        <f t="shared" ca="1" si="84"/>
        <v>8</v>
      </c>
      <c r="AG31" t="s">
        <v>353</v>
      </c>
      <c r="AH31" t="s">
        <v>13</v>
      </c>
      <c r="AK31" s="1">
        <f t="shared" ca="1" si="85"/>
        <v>5</v>
      </c>
      <c r="AM31" s="1">
        <f t="shared" ca="1" si="86"/>
        <v>80</v>
      </c>
      <c r="AN31" s="2">
        <f t="shared" ca="1" si="87"/>
        <v>8</v>
      </c>
      <c r="AP31" s="34">
        <f t="shared" ca="1" si="88"/>
        <v>1</v>
      </c>
      <c r="AQ31">
        <f t="shared" ca="1" si="89"/>
        <v>8</v>
      </c>
      <c r="AR31" s="34">
        <f t="shared" ca="1" si="90"/>
        <v>1</v>
      </c>
      <c r="AS31">
        <f t="shared" ca="1" si="91"/>
        <v>8</v>
      </c>
      <c r="AT31" s="34">
        <f t="shared" ca="1" si="92"/>
        <v>1</v>
      </c>
      <c r="AU31">
        <f t="shared" ca="1" si="93"/>
        <v>8</v>
      </c>
      <c r="AV31" s="34">
        <f t="shared" ca="1" si="94"/>
        <v>1</v>
      </c>
      <c r="AW31">
        <f t="shared" ca="1" si="95"/>
        <v>8</v>
      </c>
      <c r="AX31" s="34">
        <f t="shared" ca="1" si="96"/>
        <v>1</v>
      </c>
      <c r="AY31">
        <f t="shared" ca="1" si="97"/>
        <v>8</v>
      </c>
      <c r="AZ31" s="34">
        <f t="shared" ca="1" si="98"/>
        <v>1</v>
      </c>
      <c r="BA31">
        <f t="shared" ca="1" si="99"/>
        <v>8</v>
      </c>
      <c r="BB31" s="34">
        <f t="shared" ca="1" si="100"/>
        <v>1</v>
      </c>
      <c r="BC31">
        <f t="shared" ca="1" si="101"/>
        <v>8</v>
      </c>
      <c r="BD31" s="34">
        <f t="shared" ca="1" si="102"/>
        <v>2</v>
      </c>
      <c r="BE31">
        <f t="shared" ca="1" si="103"/>
        <v>2</v>
      </c>
      <c r="BF31">
        <f t="shared" ca="1" si="104"/>
        <v>2</v>
      </c>
      <c r="BG31" s="1">
        <f t="shared" ca="1" si="105"/>
        <v>10</v>
      </c>
      <c r="BH31" t="str">
        <f t="shared" ca="1" si="106"/>
        <v>\\sqrt{</v>
      </c>
      <c r="BI31" s="2">
        <f t="shared" ca="1" si="107"/>
        <v>2</v>
      </c>
      <c r="BJ31" t="str">
        <f t="shared" ca="1" si="108"/>
        <v>}</v>
      </c>
      <c r="BK31">
        <f t="shared" ca="1" si="109"/>
        <v>80</v>
      </c>
      <c r="BM31" s="1">
        <f t="shared" ca="1" si="110"/>
        <v>1</v>
      </c>
      <c r="BN31" s="2">
        <f t="shared" ca="1" si="111"/>
        <v>2</v>
      </c>
      <c r="BO31" s="1">
        <f t="shared" ca="1" si="112"/>
        <v>8</v>
      </c>
      <c r="BP31" t="str">
        <f t="shared" ca="1" si="113"/>
        <v>-</v>
      </c>
      <c r="BQ31" t="str">
        <f t="shared" ca="1" si="114"/>
        <v>\\frac{</v>
      </c>
      <c r="BR31" s="1" t="str">
        <f t="shared" ca="1" si="115"/>
        <v/>
      </c>
      <c r="BS31" t="str">
        <f t="shared" ca="1" si="116"/>
        <v xml:space="preserve"> \\sqrt{ </v>
      </c>
      <c r="BT31" s="2">
        <f t="shared" ca="1" si="117"/>
        <v>2</v>
      </c>
      <c r="BU31" t="str">
        <f t="shared" ca="1" si="118"/>
        <v>}</v>
      </c>
      <c r="BV31" t="str">
        <f t="shared" ca="1" si="119"/>
        <v>}{</v>
      </c>
      <c r="BW31" s="1">
        <f t="shared" ca="1" si="120"/>
        <v>8</v>
      </c>
      <c r="BX31" t="str">
        <f t="shared" ca="1" si="121"/>
        <v>}</v>
      </c>
    </row>
    <row r="32" spans="1:76" x14ac:dyDescent="0.55000000000000004">
      <c r="A32" s="27">
        <v>6</v>
      </c>
      <c r="B32" s="1" t="s">
        <v>4</v>
      </c>
      <c r="C32" s="1" t="s">
        <v>36</v>
      </c>
      <c r="D32" t="s">
        <v>250</v>
      </c>
      <c r="E32" t="str">
        <f t="shared" ca="1" si="60"/>
        <v>-\\frac{6}{3 \\sqrt{4}}=</v>
      </c>
      <c r="F32" t="s">
        <v>230</v>
      </c>
      <c r="G32" t="s">
        <v>250</v>
      </c>
      <c r="H32" t="str">
        <f t="shared" ca="1" si="79"/>
        <v>-1</v>
      </c>
      <c r="I32" t="s">
        <v>230</v>
      </c>
      <c r="J32" s="51" t="s">
        <v>60</v>
      </c>
      <c r="K32" s="50" t="s">
        <v>356</v>
      </c>
      <c r="L32" t="str">
        <f t="shared" ca="1" si="61"/>
        <v>\\(\\quad \\displaystyle -\\frac{6}{3 \\sqrt{4}}= \\)</v>
      </c>
      <c r="M32" t="str">
        <f t="shared" ca="1" si="62"/>
        <v>\\(\\quad \\displaystyle -1 \\)</v>
      </c>
      <c r="N32" s="50" t="s">
        <v>62</v>
      </c>
      <c r="O32" s="89" t="str">
        <f t="shared" ca="1" si="63"/>
        <v>INSERT INTO math(tangen,question,answer,editor,date,count) VALUES('m7100','\\(\\quad \\displaystyle -\\frac{6}{3 \\sqrt{4}}= \\)','\\(\\quad \\displaystyle -1 \\)','harazono',NOW(),0);</v>
      </c>
      <c r="X32">
        <f t="shared" ca="1" si="80"/>
        <v>-6</v>
      </c>
      <c r="Y32" t="str">
        <f t="shared" ca="1" si="81"/>
        <v>-</v>
      </c>
      <c r="Z32" t="s">
        <v>351</v>
      </c>
      <c r="AA32" s="1">
        <f t="shared" ca="1" si="82"/>
        <v>6</v>
      </c>
      <c r="AB32" t="s">
        <v>217</v>
      </c>
      <c r="AC32" t="s">
        <v>352</v>
      </c>
      <c r="AD32" s="1">
        <f t="shared" ca="1" si="83"/>
        <v>3</v>
      </c>
      <c r="AE32" s="4" t="s">
        <v>354</v>
      </c>
      <c r="AF32" s="2">
        <f t="shared" ca="1" si="84"/>
        <v>4</v>
      </c>
      <c r="AG32" t="s">
        <v>353</v>
      </c>
      <c r="AH32" t="s">
        <v>13</v>
      </c>
      <c r="AK32" s="1">
        <f t="shared" ca="1" si="85"/>
        <v>6</v>
      </c>
      <c r="AM32" s="1">
        <f t="shared" ca="1" si="86"/>
        <v>12</v>
      </c>
      <c r="AN32" s="2">
        <f t="shared" ca="1" si="87"/>
        <v>4</v>
      </c>
      <c r="AP32" s="34">
        <f t="shared" ca="1" si="88"/>
        <v>1</v>
      </c>
      <c r="AQ32">
        <f t="shared" ca="1" si="89"/>
        <v>4</v>
      </c>
      <c r="AR32" s="34">
        <f t="shared" ca="1" si="90"/>
        <v>1</v>
      </c>
      <c r="AS32">
        <f t="shared" ca="1" si="91"/>
        <v>4</v>
      </c>
      <c r="AT32" s="34">
        <f t="shared" ca="1" si="92"/>
        <v>1</v>
      </c>
      <c r="AU32">
        <f t="shared" ca="1" si="93"/>
        <v>4</v>
      </c>
      <c r="AV32" s="34">
        <f t="shared" ca="1" si="94"/>
        <v>1</v>
      </c>
      <c r="AW32">
        <f t="shared" ca="1" si="95"/>
        <v>4</v>
      </c>
      <c r="AX32" s="34">
        <f t="shared" ca="1" si="96"/>
        <v>1</v>
      </c>
      <c r="AY32">
        <f t="shared" ca="1" si="97"/>
        <v>4</v>
      </c>
      <c r="AZ32" s="34">
        <f t="shared" ca="1" si="98"/>
        <v>1</v>
      </c>
      <c r="BA32">
        <f t="shared" ca="1" si="99"/>
        <v>4</v>
      </c>
      <c r="BB32" s="34">
        <f t="shared" ca="1" si="100"/>
        <v>1</v>
      </c>
      <c r="BC32">
        <f t="shared" ca="1" si="101"/>
        <v>4</v>
      </c>
      <c r="BD32" s="34">
        <f t="shared" ca="1" si="102"/>
        <v>2</v>
      </c>
      <c r="BE32">
        <f t="shared" ca="1" si="103"/>
        <v>1</v>
      </c>
      <c r="BF32">
        <f t="shared" ca="1" si="104"/>
        <v>2</v>
      </c>
      <c r="BG32" s="1">
        <f t="shared" ca="1" si="105"/>
        <v>12</v>
      </c>
      <c r="BH32" t="str">
        <f t="shared" ca="1" si="106"/>
        <v/>
      </c>
      <c r="BI32" s="2">
        <f t="shared" ca="1" si="107"/>
        <v>1</v>
      </c>
      <c r="BJ32" t="str">
        <f t="shared" ca="1" si="108"/>
        <v/>
      </c>
      <c r="BK32">
        <f t="shared" ca="1" si="109"/>
        <v>12</v>
      </c>
      <c r="BM32" s="1">
        <f t="shared" ca="1" si="110"/>
        <v>1</v>
      </c>
      <c r="BN32" s="2">
        <f t="shared" ca="1" si="111"/>
        <v>1</v>
      </c>
      <c r="BO32" s="1">
        <f t="shared" ca="1" si="112"/>
        <v>1</v>
      </c>
      <c r="BP32" t="str">
        <f t="shared" ca="1" si="113"/>
        <v>-</v>
      </c>
      <c r="BQ32" t="str">
        <f t="shared" ca="1" si="114"/>
        <v/>
      </c>
      <c r="BR32" s="1">
        <f t="shared" ca="1" si="115"/>
        <v>1</v>
      </c>
      <c r="BS32" t="str">
        <f t="shared" ca="1" si="116"/>
        <v/>
      </c>
      <c r="BT32" s="2" t="str">
        <f t="shared" ca="1" si="117"/>
        <v/>
      </c>
      <c r="BU32" t="str">
        <f t="shared" ca="1" si="118"/>
        <v/>
      </c>
      <c r="BV32" t="str">
        <f t="shared" ca="1" si="119"/>
        <v/>
      </c>
      <c r="BW32" s="1" t="str">
        <f t="shared" ca="1" si="120"/>
        <v/>
      </c>
      <c r="BX32" t="str">
        <f t="shared" ca="1" si="121"/>
        <v/>
      </c>
    </row>
    <row r="33" spans="1:76" x14ac:dyDescent="0.55000000000000004">
      <c r="A33" s="27">
        <v>7</v>
      </c>
      <c r="B33" s="1" t="s">
        <v>4</v>
      </c>
      <c r="C33" s="1" t="s">
        <v>36</v>
      </c>
      <c r="D33" t="s">
        <v>250</v>
      </c>
      <c r="E33" t="str">
        <f t="shared" ca="1" si="60"/>
        <v>-\\frac{5}{4 \\sqrt{9}}=</v>
      </c>
      <c r="F33" t="s">
        <v>230</v>
      </c>
      <c r="G33" t="s">
        <v>250</v>
      </c>
      <c r="H33" t="str">
        <f t="shared" ca="1" si="79"/>
        <v>-\\frac{5}{12}</v>
      </c>
      <c r="I33" t="s">
        <v>230</v>
      </c>
      <c r="J33" s="51" t="s">
        <v>60</v>
      </c>
      <c r="K33" s="50" t="s">
        <v>356</v>
      </c>
      <c r="L33" t="str">
        <f t="shared" ca="1" si="61"/>
        <v>\\(\\quad \\displaystyle -\\frac{5}{4 \\sqrt{9}}= \\)</v>
      </c>
      <c r="M33" t="str">
        <f t="shared" ca="1" si="62"/>
        <v>\\(\\quad \\displaystyle -\\frac{5}{12} \\)</v>
      </c>
      <c r="N33" s="50" t="s">
        <v>62</v>
      </c>
      <c r="O33" s="89" t="str">
        <f t="shared" ca="1" si="63"/>
        <v>INSERT INTO math(tangen,question,answer,editor,date,count) VALUES('m7100','\\(\\quad \\displaystyle -\\frac{5}{4 \\sqrt{9}}= \\)','\\(\\quad \\displaystyle -\\frac{5}{12} \\)','harazono',NOW(),0);</v>
      </c>
      <c r="X33">
        <f t="shared" ca="1" si="80"/>
        <v>-5</v>
      </c>
      <c r="Y33" t="str">
        <f t="shared" ca="1" si="81"/>
        <v>-</v>
      </c>
      <c r="Z33" t="s">
        <v>351</v>
      </c>
      <c r="AA33" s="1">
        <f t="shared" ca="1" si="82"/>
        <v>5</v>
      </c>
      <c r="AB33" t="s">
        <v>217</v>
      </c>
      <c r="AC33" t="s">
        <v>352</v>
      </c>
      <c r="AD33" s="1">
        <f t="shared" ca="1" si="83"/>
        <v>4</v>
      </c>
      <c r="AE33" s="4" t="s">
        <v>354</v>
      </c>
      <c r="AF33" s="2">
        <f t="shared" ca="1" si="84"/>
        <v>9</v>
      </c>
      <c r="AG33" t="s">
        <v>353</v>
      </c>
      <c r="AH33" t="s">
        <v>13</v>
      </c>
      <c r="AK33" s="1">
        <f t="shared" ca="1" si="85"/>
        <v>5</v>
      </c>
      <c r="AM33" s="1">
        <f t="shared" ca="1" si="86"/>
        <v>36</v>
      </c>
      <c r="AN33" s="2">
        <f t="shared" ca="1" si="87"/>
        <v>9</v>
      </c>
      <c r="AP33" s="34">
        <f t="shared" ca="1" si="88"/>
        <v>1</v>
      </c>
      <c r="AQ33">
        <f t="shared" ca="1" si="89"/>
        <v>9</v>
      </c>
      <c r="AR33" s="34">
        <f t="shared" ca="1" si="90"/>
        <v>1</v>
      </c>
      <c r="AS33">
        <f t="shared" ca="1" si="91"/>
        <v>9</v>
      </c>
      <c r="AT33" s="34">
        <f t="shared" ca="1" si="92"/>
        <v>1</v>
      </c>
      <c r="AU33">
        <f t="shared" ca="1" si="93"/>
        <v>9</v>
      </c>
      <c r="AV33" s="34">
        <f t="shared" ca="1" si="94"/>
        <v>1</v>
      </c>
      <c r="AW33">
        <f t="shared" ca="1" si="95"/>
        <v>9</v>
      </c>
      <c r="AX33" s="34">
        <f t="shared" ca="1" si="96"/>
        <v>1</v>
      </c>
      <c r="AY33">
        <f t="shared" ca="1" si="97"/>
        <v>9</v>
      </c>
      <c r="AZ33" s="34">
        <f t="shared" ca="1" si="98"/>
        <v>1</v>
      </c>
      <c r="BA33">
        <f t="shared" ca="1" si="99"/>
        <v>9</v>
      </c>
      <c r="BB33" s="34">
        <f t="shared" ca="1" si="100"/>
        <v>3</v>
      </c>
      <c r="BC33">
        <f t="shared" ca="1" si="101"/>
        <v>1</v>
      </c>
      <c r="BD33" s="34">
        <f t="shared" ca="1" si="102"/>
        <v>1</v>
      </c>
      <c r="BE33">
        <f t="shared" ca="1" si="103"/>
        <v>1</v>
      </c>
      <c r="BF33">
        <f t="shared" ca="1" si="104"/>
        <v>3</v>
      </c>
      <c r="BG33" s="1">
        <f t="shared" ca="1" si="105"/>
        <v>15</v>
      </c>
      <c r="BH33" t="str">
        <f t="shared" ca="1" si="106"/>
        <v/>
      </c>
      <c r="BI33" s="2">
        <f t="shared" ca="1" si="107"/>
        <v>1</v>
      </c>
      <c r="BJ33" t="str">
        <f t="shared" ca="1" si="108"/>
        <v/>
      </c>
      <c r="BK33">
        <f t="shared" ca="1" si="109"/>
        <v>36</v>
      </c>
      <c r="BM33" s="1">
        <f t="shared" ca="1" si="110"/>
        <v>5</v>
      </c>
      <c r="BN33" s="2">
        <f t="shared" ca="1" si="111"/>
        <v>1</v>
      </c>
      <c r="BO33" s="1">
        <f t="shared" ca="1" si="112"/>
        <v>12</v>
      </c>
      <c r="BP33" t="str">
        <f t="shared" ca="1" si="113"/>
        <v>-</v>
      </c>
      <c r="BQ33" t="str">
        <f t="shared" ca="1" si="114"/>
        <v>\\frac{</v>
      </c>
      <c r="BR33" s="1">
        <f t="shared" ca="1" si="115"/>
        <v>5</v>
      </c>
      <c r="BS33" t="str">
        <f t="shared" ca="1" si="116"/>
        <v/>
      </c>
      <c r="BT33" s="2" t="str">
        <f t="shared" ca="1" si="117"/>
        <v/>
      </c>
      <c r="BU33" t="str">
        <f t="shared" ca="1" si="118"/>
        <v/>
      </c>
      <c r="BV33" t="str">
        <f t="shared" ca="1" si="119"/>
        <v>}{</v>
      </c>
      <c r="BW33" s="1">
        <f t="shared" ca="1" si="120"/>
        <v>12</v>
      </c>
      <c r="BX33" t="str">
        <f t="shared" ca="1" si="121"/>
        <v>}</v>
      </c>
    </row>
    <row r="34" spans="1:76" x14ac:dyDescent="0.55000000000000004">
      <c r="A34" s="27">
        <v>8</v>
      </c>
      <c r="B34" s="1" t="s">
        <v>4</v>
      </c>
      <c r="C34" s="1" t="s">
        <v>36</v>
      </c>
      <c r="D34" t="s">
        <v>250</v>
      </c>
      <c r="E34" t="str">
        <f t="shared" ca="1" si="60"/>
        <v>-\\frac{4}{8 \\sqrt{6}}=</v>
      </c>
      <c r="F34" t="s">
        <v>230</v>
      </c>
      <c r="G34" t="s">
        <v>250</v>
      </c>
      <c r="H34" t="str">
        <f t="shared" ca="1" si="79"/>
        <v>-\\frac{ \\sqrt{ 6}}{12}</v>
      </c>
      <c r="I34" t="s">
        <v>230</v>
      </c>
      <c r="J34" s="51" t="s">
        <v>60</v>
      </c>
      <c r="K34" s="50" t="s">
        <v>356</v>
      </c>
      <c r="L34" t="str">
        <f t="shared" ca="1" si="61"/>
        <v>\\(\\quad \\displaystyle -\\frac{4}{8 \\sqrt{6}}= \\)</v>
      </c>
      <c r="M34" t="str">
        <f t="shared" ca="1" si="62"/>
        <v>\\(\\quad \\displaystyle -\\frac{ \\sqrt{ 6}}{12} \\)</v>
      </c>
      <c r="N34" s="50" t="s">
        <v>62</v>
      </c>
      <c r="O34" s="89" t="str">
        <f t="shared" ca="1" si="63"/>
        <v>INSERT INTO math(tangen,question,answer,editor,date,count) VALUES('m7100','\\(\\quad \\displaystyle -\\frac{4}{8 \\sqrt{6}}= \\)','\\(\\quad \\displaystyle -\\frac{ \\sqrt{ 6}}{12} \\)','harazono',NOW(),0);</v>
      </c>
      <c r="X34">
        <f t="shared" ca="1" si="80"/>
        <v>-4</v>
      </c>
      <c r="Y34" t="str">
        <f t="shared" ca="1" si="81"/>
        <v>-</v>
      </c>
      <c r="Z34" t="s">
        <v>351</v>
      </c>
      <c r="AA34" s="1">
        <f t="shared" ca="1" si="82"/>
        <v>4</v>
      </c>
      <c r="AB34" t="s">
        <v>217</v>
      </c>
      <c r="AC34" t="s">
        <v>352</v>
      </c>
      <c r="AD34" s="1">
        <f t="shared" ca="1" si="83"/>
        <v>8</v>
      </c>
      <c r="AE34" s="4" t="s">
        <v>354</v>
      </c>
      <c r="AF34" s="2">
        <f t="shared" ca="1" si="84"/>
        <v>6</v>
      </c>
      <c r="AG34" t="s">
        <v>353</v>
      </c>
      <c r="AH34" t="s">
        <v>13</v>
      </c>
      <c r="AK34" s="1">
        <f t="shared" ca="1" si="85"/>
        <v>4</v>
      </c>
      <c r="AM34" s="1">
        <f t="shared" ca="1" si="86"/>
        <v>48</v>
      </c>
      <c r="AN34" s="2">
        <f t="shared" ca="1" si="87"/>
        <v>6</v>
      </c>
      <c r="AP34" s="34">
        <f t="shared" ca="1" si="88"/>
        <v>1</v>
      </c>
      <c r="AQ34">
        <f t="shared" ca="1" si="89"/>
        <v>6</v>
      </c>
      <c r="AR34" s="34">
        <f t="shared" ca="1" si="90"/>
        <v>1</v>
      </c>
      <c r="AS34">
        <f t="shared" ca="1" si="91"/>
        <v>6</v>
      </c>
      <c r="AT34" s="34">
        <f t="shared" ca="1" si="92"/>
        <v>1</v>
      </c>
      <c r="AU34">
        <f t="shared" ca="1" si="93"/>
        <v>6</v>
      </c>
      <c r="AV34" s="34">
        <f t="shared" ca="1" si="94"/>
        <v>1</v>
      </c>
      <c r="AW34">
        <f t="shared" ca="1" si="95"/>
        <v>6</v>
      </c>
      <c r="AX34" s="34">
        <f t="shared" ca="1" si="96"/>
        <v>1</v>
      </c>
      <c r="AY34">
        <f t="shared" ca="1" si="97"/>
        <v>6</v>
      </c>
      <c r="AZ34" s="34">
        <f t="shared" ca="1" si="98"/>
        <v>1</v>
      </c>
      <c r="BA34">
        <f t="shared" ca="1" si="99"/>
        <v>6</v>
      </c>
      <c r="BB34" s="34">
        <f t="shared" ca="1" si="100"/>
        <v>1</v>
      </c>
      <c r="BC34">
        <f t="shared" ca="1" si="101"/>
        <v>6</v>
      </c>
      <c r="BD34" s="34">
        <f t="shared" ca="1" si="102"/>
        <v>1</v>
      </c>
      <c r="BE34">
        <f t="shared" ca="1" si="103"/>
        <v>6</v>
      </c>
      <c r="BF34">
        <f t="shared" ca="1" si="104"/>
        <v>1</v>
      </c>
      <c r="BG34" s="1">
        <f t="shared" ca="1" si="105"/>
        <v>4</v>
      </c>
      <c r="BH34" t="str">
        <f t="shared" ca="1" si="106"/>
        <v>\\sqrt{</v>
      </c>
      <c r="BI34" s="2">
        <f t="shared" ca="1" si="107"/>
        <v>6</v>
      </c>
      <c r="BJ34" t="str">
        <f t="shared" ca="1" si="108"/>
        <v>}</v>
      </c>
      <c r="BK34">
        <f t="shared" ca="1" si="109"/>
        <v>48</v>
      </c>
      <c r="BM34" s="1">
        <f t="shared" ca="1" si="110"/>
        <v>1</v>
      </c>
      <c r="BN34" s="2">
        <f t="shared" ca="1" si="111"/>
        <v>6</v>
      </c>
      <c r="BO34" s="1">
        <f t="shared" ca="1" si="112"/>
        <v>12</v>
      </c>
      <c r="BP34" t="str">
        <f t="shared" ca="1" si="113"/>
        <v>-</v>
      </c>
      <c r="BQ34" t="str">
        <f t="shared" ca="1" si="114"/>
        <v>\\frac{</v>
      </c>
      <c r="BR34" s="1" t="str">
        <f t="shared" ca="1" si="115"/>
        <v/>
      </c>
      <c r="BS34" t="str">
        <f t="shared" ca="1" si="116"/>
        <v xml:space="preserve"> \\sqrt{ </v>
      </c>
      <c r="BT34" s="2">
        <f t="shared" ca="1" si="117"/>
        <v>6</v>
      </c>
      <c r="BU34" t="str">
        <f t="shared" ca="1" si="118"/>
        <v>}</v>
      </c>
      <c r="BV34" t="str">
        <f t="shared" ca="1" si="119"/>
        <v>}{</v>
      </c>
      <c r="BW34" s="1">
        <f t="shared" ca="1" si="120"/>
        <v>12</v>
      </c>
      <c r="BX34" t="str">
        <f t="shared" ca="1" si="121"/>
        <v>}</v>
      </c>
    </row>
    <row r="35" spans="1:76" x14ac:dyDescent="0.55000000000000004">
      <c r="A35" s="27">
        <v>9</v>
      </c>
      <c r="B35" s="1" t="s">
        <v>4</v>
      </c>
      <c r="C35" s="1" t="s">
        <v>36</v>
      </c>
      <c r="D35" t="s">
        <v>250</v>
      </c>
      <c r="E35" t="str">
        <f t="shared" ca="1" si="60"/>
        <v>\\frac{5}{6 \\sqrt{9}}=</v>
      </c>
      <c r="F35" t="s">
        <v>230</v>
      </c>
      <c r="G35" t="s">
        <v>250</v>
      </c>
      <c r="H35" t="str">
        <f t="shared" ca="1" si="79"/>
        <v>\\frac{5}{18}</v>
      </c>
      <c r="I35" t="s">
        <v>230</v>
      </c>
      <c r="J35" s="51" t="s">
        <v>60</v>
      </c>
      <c r="K35" s="50" t="s">
        <v>356</v>
      </c>
      <c r="L35" t="str">
        <f t="shared" ca="1" si="61"/>
        <v>\\(\\quad \\displaystyle \\frac{5}{6 \\sqrt{9}}= \\)</v>
      </c>
      <c r="M35" t="str">
        <f t="shared" ca="1" si="62"/>
        <v>\\(\\quad \\displaystyle \\frac{5}{18} \\)</v>
      </c>
      <c r="N35" s="50" t="s">
        <v>62</v>
      </c>
      <c r="O35" s="89" t="str">
        <f t="shared" ca="1" si="63"/>
        <v>INSERT INTO math(tangen,question,answer,editor,date,count) VALUES('m7100','\\(\\quad \\displaystyle \\frac{5}{6 \\sqrt{9}}= \\)','\\(\\quad \\displaystyle \\frac{5}{18} \\)','harazono',NOW(),0);</v>
      </c>
      <c r="X35">
        <f t="shared" ca="1" si="80"/>
        <v>5</v>
      </c>
      <c r="Y35" t="str">
        <f t="shared" ca="1" si="81"/>
        <v/>
      </c>
      <c r="Z35" t="s">
        <v>351</v>
      </c>
      <c r="AA35" s="1">
        <f t="shared" ca="1" si="82"/>
        <v>5</v>
      </c>
      <c r="AB35" t="s">
        <v>217</v>
      </c>
      <c r="AC35" t="s">
        <v>352</v>
      </c>
      <c r="AD35" s="1">
        <f t="shared" ca="1" si="83"/>
        <v>6</v>
      </c>
      <c r="AE35" s="4" t="s">
        <v>354</v>
      </c>
      <c r="AF35" s="2">
        <f t="shared" ca="1" si="84"/>
        <v>9</v>
      </c>
      <c r="AG35" t="s">
        <v>353</v>
      </c>
      <c r="AH35" t="s">
        <v>13</v>
      </c>
      <c r="AK35" s="1">
        <f t="shared" ca="1" si="85"/>
        <v>5</v>
      </c>
      <c r="AM35" s="1">
        <f t="shared" ca="1" si="86"/>
        <v>54</v>
      </c>
      <c r="AN35" s="2">
        <f t="shared" ca="1" si="87"/>
        <v>9</v>
      </c>
      <c r="AP35" s="34">
        <f t="shared" ca="1" si="88"/>
        <v>1</v>
      </c>
      <c r="AQ35">
        <f t="shared" ca="1" si="89"/>
        <v>9</v>
      </c>
      <c r="AR35" s="34">
        <f t="shared" ca="1" si="90"/>
        <v>1</v>
      </c>
      <c r="AS35">
        <f t="shared" ca="1" si="91"/>
        <v>9</v>
      </c>
      <c r="AT35" s="34">
        <f t="shared" ca="1" si="92"/>
        <v>1</v>
      </c>
      <c r="AU35">
        <f t="shared" ca="1" si="93"/>
        <v>9</v>
      </c>
      <c r="AV35" s="34">
        <f t="shared" ca="1" si="94"/>
        <v>1</v>
      </c>
      <c r="AW35">
        <f t="shared" ca="1" si="95"/>
        <v>9</v>
      </c>
      <c r="AX35" s="34">
        <f t="shared" ca="1" si="96"/>
        <v>1</v>
      </c>
      <c r="AY35">
        <f t="shared" ca="1" si="97"/>
        <v>9</v>
      </c>
      <c r="AZ35" s="34">
        <f t="shared" ca="1" si="98"/>
        <v>1</v>
      </c>
      <c r="BA35">
        <f t="shared" ca="1" si="99"/>
        <v>9</v>
      </c>
      <c r="BB35" s="34">
        <f t="shared" ca="1" si="100"/>
        <v>3</v>
      </c>
      <c r="BC35">
        <f t="shared" ca="1" si="101"/>
        <v>1</v>
      </c>
      <c r="BD35" s="34">
        <f t="shared" ca="1" si="102"/>
        <v>1</v>
      </c>
      <c r="BE35">
        <f t="shared" ca="1" si="103"/>
        <v>1</v>
      </c>
      <c r="BF35">
        <f t="shared" ca="1" si="104"/>
        <v>3</v>
      </c>
      <c r="BG35" s="1">
        <f t="shared" ca="1" si="105"/>
        <v>15</v>
      </c>
      <c r="BH35" t="str">
        <f t="shared" ca="1" si="106"/>
        <v/>
      </c>
      <c r="BI35" s="2">
        <f t="shared" ca="1" si="107"/>
        <v>1</v>
      </c>
      <c r="BJ35" t="str">
        <f t="shared" ca="1" si="108"/>
        <v/>
      </c>
      <c r="BK35">
        <f t="shared" ca="1" si="109"/>
        <v>54</v>
      </c>
      <c r="BM35" s="1">
        <f t="shared" ca="1" si="110"/>
        <v>5</v>
      </c>
      <c r="BN35" s="2">
        <f t="shared" ca="1" si="111"/>
        <v>1</v>
      </c>
      <c r="BO35" s="1">
        <f t="shared" ca="1" si="112"/>
        <v>18</v>
      </c>
      <c r="BP35" t="str">
        <f t="shared" ca="1" si="113"/>
        <v/>
      </c>
      <c r="BQ35" t="str">
        <f t="shared" ca="1" si="114"/>
        <v>\\frac{</v>
      </c>
      <c r="BR35" s="1">
        <f t="shared" ca="1" si="115"/>
        <v>5</v>
      </c>
      <c r="BS35" t="str">
        <f t="shared" ca="1" si="116"/>
        <v/>
      </c>
      <c r="BT35" s="2" t="str">
        <f t="shared" ca="1" si="117"/>
        <v/>
      </c>
      <c r="BU35" t="str">
        <f t="shared" ca="1" si="118"/>
        <v/>
      </c>
      <c r="BV35" t="str">
        <f t="shared" ca="1" si="119"/>
        <v>}{</v>
      </c>
      <c r="BW35" s="1">
        <f t="shared" ca="1" si="120"/>
        <v>18</v>
      </c>
      <c r="BX35" t="str">
        <f t="shared" ca="1" si="121"/>
        <v>}</v>
      </c>
    </row>
    <row r="36" spans="1:76" x14ac:dyDescent="0.55000000000000004">
      <c r="A36" s="27">
        <v>10</v>
      </c>
      <c r="B36" s="1" t="s">
        <v>4</v>
      </c>
      <c r="C36" s="1" t="s">
        <v>36</v>
      </c>
      <c r="D36" t="s">
        <v>250</v>
      </c>
      <c r="E36" t="str">
        <f t="shared" ca="1" si="60"/>
        <v>\\frac{5}{2 \\sqrt{8}}=</v>
      </c>
      <c r="F36" t="s">
        <v>230</v>
      </c>
      <c r="G36" t="s">
        <v>250</v>
      </c>
      <c r="H36" t="str">
        <f t="shared" ca="1" si="79"/>
        <v>\\frac{5 \\sqrt{ 2}}{8}</v>
      </c>
      <c r="I36" t="s">
        <v>230</v>
      </c>
      <c r="J36" s="51" t="s">
        <v>60</v>
      </c>
      <c r="K36" s="50" t="s">
        <v>356</v>
      </c>
      <c r="L36" t="str">
        <f t="shared" ca="1" si="61"/>
        <v>\\(\\quad \\displaystyle \\frac{5}{2 \\sqrt{8}}= \\)</v>
      </c>
      <c r="M36" t="str">
        <f t="shared" ca="1" si="62"/>
        <v>\\(\\quad \\displaystyle \\frac{5 \\sqrt{ 2}}{8} \\)</v>
      </c>
      <c r="N36" s="50" t="s">
        <v>62</v>
      </c>
      <c r="O36" s="89" t="str">
        <f t="shared" ca="1" si="63"/>
        <v>INSERT INTO math(tangen,question,answer,editor,date,count) VALUES('m7100','\\(\\quad \\displaystyle \\frac{5}{2 \\sqrt{8}}= \\)','\\(\\quad \\displaystyle \\frac{5 \\sqrt{ 2}}{8} \\)','harazono',NOW(),0);</v>
      </c>
      <c r="X36">
        <f t="shared" ca="1" si="80"/>
        <v>5</v>
      </c>
      <c r="Y36" t="str">
        <f t="shared" ca="1" si="81"/>
        <v/>
      </c>
      <c r="Z36" t="s">
        <v>351</v>
      </c>
      <c r="AA36" s="1">
        <f t="shared" ca="1" si="82"/>
        <v>5</v>
      </c>
      <c r="AB36" t="s">
        <v>217</v>
      </c>
      <c r="AC36" t="s">
        <v>352</v>
      </c>
      <c r="AD36" s="1">
        <f t="shared" ca="1" si="83"/>
        <v>2</v>
      </c>
      <c r="AE36" s="4" t="s">
        <v>354</v>
      </c>
      <c r="AF36" s="2">
        <f t="shared" ca="1" si="84"/>
        <v>8</v>
      </c>
      <c r="AG36" t="s">
        <v>353</v>
      </c>
      <c r="AH36" t="s">
        <v>13</v>
      </c>
      <c r="AK36" s="1">
        <f t="shared" ca="1" si="85"/>
        <v>5</v>
      </c>
      <c r="AM36" s="1">
        <f t="shared" ca="1" si="86"/>
        <v>16</v>
      </c>
      <c r="AN36" s="2">
        <f t="shared" ca="1" si="87"/>
        <v>8</v>
      </c>
      <c r="AP36" s="34">
        <f t="shared" ca="1" si="88"/>
        <v>1</v>
      </c>
      <c r="AQ36">
        <f t="shared" ca="1" si="89"/>
        <v>8</v>
      </c>
      <c r="AR36" s="34">
        <f t="shared" ca="1" si="90"/>
        <v>1</v>
      </c>
      <c r="AS36">
        <f t="shared" ca="1" si="91"/>
        <v>8</v>
      </c>
      <c r="AT36" s="34">
        <f t="shared" ca="1" si="92"/>
        <v>1</v>
      </c>
      <c r="AU36">
        <f t="shared" ca="1" si="93"/>
        <v>8</v>
      </c>
      <c r="AV36" s="34">
        <f t="shared" ca="1" si="94"/>
        <v>1</v>
      </c>
      <c r="AW36">
        <f t="shared" ca="1" si="95"/>
        <v>8</v>
      </c>
      <c r="AX36" s="34">
        <f t="shared" ca="1" si="96"/>
        <v>1</v>
      </c>
      <c r="AY36">
        <f t="shared" ca="1" si="97"/>
        <v>8</v>
      </c>
      <c r="AZ36" s="34">
        <f t="shared" ca="1" si="98"/>
        <v>1</v>
      </c>
      <c r="BA36">
        <f t="shared" ca="1" si="99"/>
        <v>8</v>
      </c>
      <c r="BB36" s="34">
        <f t="shared" ca="1" si="100"/>
        <v>1</v>
      </c>
      <c r="BC36">
        <f t="shared" ca="1" si="101"/>
        <v>8</v>
      </c>
      <c r="BD36" s="34">
        <f t="shared" ca="1" si="102"/>
        <v>2</v>
      </c>
      <c r="BE36">
        <f t="shared" ca="1" si="103"/>
        <v>2</v>
      </c>
      <c r="BF36">
        <f t="shared" ca="1" si="104"/>
        <v>2</v>
      </c>
      <c r="BG36" s="1">
        <f t="shared" ca="1" si="105"/>
        <v>10</v>
      </c>
      <c r="BH36" t="str">
        <f t="shared" ca="1" si="106"/>
        <v>\\sqrt{</v>
      </c>
      <c r="BI36" s="2">
        <f t="shared" ca="1" si="107"/>
        <v>2</v>
      </c>
      <c r="BJ36" t="str">
        <f t="shared" ca="1" si="108"/>
        <v>}</v>
      </c>
      <c r="BK36">
        <f t="shared" ca="1" si="109"/>
        <v>16</v>
      </c>
      <c r="BM36" s="1">
        <f t="shared" ca="1" si="110"/>
        <v>5</v>
      </c>
      <c r="BN36" s="2">
        <f t="shared" ca="1" si="111"/>
        <v>2</v>
      </c>
      <c r="BO36" s="1">
        <f t="shared" ca="1" si="112"/>
        <v>8</v>
      </c>
      <c r="BP36" t="str">
        <f t="shared" ca="1" si="113"/>
        <v/>
      </c>
      <c r="BQ36" t="str">
        <f t="shared" ca="1" si="114"/>
        <v>\\frac{</v>
      </c>
      <c r="BR36" s="1">
        <f t="shared" ca="1" si="115"/>
        <v>5</v>
      </c>
      <c r="BS36" t="str">
        <f t="shared" ca="1" si="116"/>
        <v xml:space="preserve"> \\sqrt{ </v>
      </c>
      <c r="BT36" s="2">
        <f t="shared" ca="1" si="117"/>
        <v>2</v>
      </c>
      <c r="BU36" t="str">
        <f t="shared" ca="1" si="118"/>
        <v>}</v>
      </c>
      <c r="BV36" t="str">
        <f t="shared" ca="1" si="119"/>
        <v>}{</v>
      </c>
      <c r="BW36" s="1">
        <f t="shared" ca="1" si="120"/>
        <v>8</v>
      </c>
      <c r="BX36" t="str">
        <f t="shared" ca="1" si="121"/>
        <v>}</v>
      </c>
    </row>
    <row r="37" spans="1:76" x14ac:dyDescent="0.55000000000000004">
      <c r="A37" s="27">
        <v>11</v>
      </c>
      <c r="B37" s="1" t="s">
        <v>4</v>
      </c>
      <c r="C37" s="1" t="s">
        <v>36</v>
      </c>
      <c r="D37" t="s">
        <v>250</v>
      </c>
      <c r="E37" t="str">
        <f t="shared" ca="1" si="60"/>
        <v>-\\frac{2}{3 \\sqrt{10}}=</v>
      </c>
      <c r="F37" t="s">
        <v>230</v>
      </c>
      <c r="G37" t="s">
        <v>250</v>
      </c>
      <c r="H37" t="str">
        <f t="shared" ca="1" si="79"/>
        <v>-\\frac{ \\sqrt{ 10}}{15}</v>
      </c>
      <c r="I37" t="s">
        <v>230</v>
      </c>
      <c r="J37" s="51" t="s">
        <v>60</v>
      </c>
      <c r="K37" s="50" t="s">
        <v>356</v>
      </c>
      <c r="L37" t="str">
        <f t="shared" ca="1" si="61"/>
        <v>\\(\\quad \\displaystyle -\\frac{2}{3 \\sqrt{10}}= \\)</v>
      </c>
      <c r="M37" t="str">
        <f t="shared" ca="1" si="62"/>
        <v>\\(\\quad \\displaystyle -\\frac{ \\sqrt{ 10}}{15} \\)</v>
      </c>
      <c r="N37" s="50" t="s">
        <v>62</v>
      </c>
      <c r="O37" s="89" t="str">
        <f t="shared" ca="1" si="63"/>
        <v>INSERT INTO math(tangen,question,answer,editor,date,count) VALUES('m7100','\\(\\quad \\displaystyle -\\frac{2}{3 \\sqrt{10}}= \\)','\\(\\quad \\displaystyle -\\frac{ \\sqrt{ 10}}{15} \\)','harazono',NOW(),0);</v>
      </c>
      <c r="X37">
        <f t="shared" ca="1" si="80"/>
        <v>-2</v>
      </c>
      <c r="Y37" t="str">
        <f t="shared" ca="1" si="81"/>
        <v>-</v>
      </c>
      <c r="Z37" t="s">
        <v>351</v>
      </c>
      <c r="AA37" s="1">
        <f t="shared" ca="1" si="82"/>
        <v>2</v>
      </c>
      <c r="AB37" t="s">
        <v>217</v>
      </c>
      <c r="AC37" t="s">
        <v>352</v>
      </c>
      <c r="AD37" s="1">
        <f t="shared" ca="1" si="83"/>
        <v>3</v>
      </c>
      <c r="AE37" s="4" t="s">
        <v>354</v>
      </c>
      <c r="AF37" s="2">
        <f t="shared" ca="1" si="84"/>
        <v>10</v>
      </c>
      <c r="AG37" t="s">
        <v>353</v>
      </c>
      <c r="AH37" t="s">
        <v>13</v>
      </c>
      <c r="AK37" s="1">
        <f t="shared" ca="1" si="85"/>
        <v>2</v>
      </c>
      <c r="AM37" s="1">
        <f t="shared" ca="1" si="86"/>
        <v>30</v>
      </c>
      <c r="AN37" s="2">
        <f t="shared" ca="1" si="87"/>
        <v>10</v>
      </c>
      <c r="AP37" s="34">
        <f t="shared" ca="1" si="88"/>
        <v>1</v>
      </c>
      <c r="AQ37">
        <f t="shared" ca="1" si="89"/>
        <v>10</v>
      </c>
      <c r="AR37" s="34">
        <f t="shared" ca="1" si="90"/>
        <v>1</v>
      </c>
      <c r="AS37">
        <f t="shared" ca="1" si="91"/>
        <v>10</v>
      </c>
      <c r="AT37" s="34">
        <f t="shared" ca="1" si="92"/>
        <v>1</v>
      </c>
      <c r="AU37">
        <f t="shared" ca="1" si="93"/>
        <v>10</v>
      </c>
      <c r="AV37" s="34">
        <f t="shared" ca="1" si="94"/>
        <v>1</v>
      </c>
      <c r="AW37">
        <f t="shared" ca="1" si="95"/>
        <v>10</v>
      </c>
      <c r="AX37" s="34">
        <f t="shared" ca="1" si="96"/>
        <v>1</v>
      </c>
      <c r="AY37">
        <f t="shared" ca="1" si="97"/>
        <v>10</v>
      </c>
      <c r="AZ37" s="34">
        <f t="shared" ca="1" si="98"/>
        <v>1</v>
      </c>
      <c r="BA37">
        <f t="shared" ca="1" si="99"/>
        <v>10</v>
      </c>
      <c r="BB37" s="34">
        <f t="shared" ca="1" si="100"/>
        <v>1</v>
      </c>
      <c r="BC37">
        <f t="shared" ca="1" si="101"/>
        <v>10</v>
      </c>
      <c r="BD37" s="34">
        <f t="shared" ca="1" si="102"/>
        <v>1</v>
      </c>
      <c r="BE37">
        <f t="shared" ca="1" si="103"/>
        <v>10</v>
      </c>
      <c r="BF37">
        <f t="shared" ca="1" si="104"/>
        <v>1</v>
      </c>
      <c r="BG37" s="1">
        <f t="shared" ca="1" si="105"/>
        <v>2</v>
      </c>
      <c r="BH37" t="str">
        <f t="shared" ca="1" si="106"/>
        <v>\\sqrt{</v>
      </c>
      <c r="BI37" s="2">
        <f t="shared" ca="1" si="107"/>
        <v>10</v>
      </c>
      <c r="BJ37" t="str">
        <f t="shared" ca="1" si="108"/>
        <v>}</v>
      </c>
      <c r="BK37">
        <f t="shared" ca="1" si="109"/>
        <v>30</v>
      </c>
      <c r="BM37" s="1">
        <f t="shared" ca="1" si="110"/>
        <v>1</v>
      </c>
      <c r="BN37" s="2">
        <f t="shared" ca="1" si="111"/>
        <v>10</v>
      </c>
      <c r="BO37" s="1">
        <f t="shared" ca="1" si="112"/>
        <v>15</v>
      </c>
      <c r="BP37" t="str">
        <f t="shared" ca="1" si="113"/>
        <v>-</v>
      </c>
      <c r="BQ37" t="str">
        <f t="shared" ca="1" si="114"/>
        <v>\\frac{</v>
      </c>
      <c r="BR37" s="1" t="str">
        <f t="shared" ca="1" si="115"/>
        <v/>
      </c>
      <c r="BS37" t="str">
        <f t="shared" ca="1" si="116"/>
        <v xml:space="preserve"> \\sqrt{ </v>
      </c>
      <c r="BT37" s="2">
        <f t="shared" ca="1" si="117"/>
        <v>10</v>
      </c>
      <c r="BU37" t="str">
        <f t="shared" ca="1" si="118"/>
        <v>}</v>
      </c>
      <c r="BV37" t="str">
        <f t="shared" ca="1" si="119"/>
        <v>}{</v>
      </c>
      <c r="BW37" s="1">
        <f t="shared" ca="1" si="120"/>
        <v>15</v>
      </c>
      <c r="BX37" t="str">
        <f t="shared" ca="1" si="121"/>
        <v>}</v>
      </c>
    </row>
    <row r="38" spans="1:76" x14ac:dyDescent="0.55000000000000004">
      <c r="A38" s="27">
        <v>12</v>
      </c>
      <c r="B38" s="1" t="s">
        <v>4</v>
      </c>
      <c r="C38" s="1" t="s">
        <v>36</v>
      </c>
      <c r="D38" t="s">
        <v>250</v>
      </c>
      <c r="E38" t="str">
        <f t="shared" ca="1" si="60"/>
        <v>\\frac{10}{4 \\sqrt{8}}=</v>
      </c>
      <c r="F38" t="s">
        <v>230</v>
      </c>
      <c r="G38" t="s">
        <v>250</v>
      </c>
      <c r="H38" t="str">
        <f t="shared" ca="1" si="79"/>
        <v>\\frac{5 \\sqrt{ 2}}{8}</v>
      </c>
      <c r="I38" t="s">
        <v>230</v>
      </c>
      <c r="J38" s="51" t="s">
        <v>60</v>
      </c>
      <c r="K38" s="50" t="s">
        <v>356</v>
      </c>
      <c r="L38" t="str">
        <f t="shared" ca="1" si="61"/>
        <v>\\(\\quad \\displaystyle \\frac{10}{4 \\sqrt{8}}= \\)</v>
      </c>
      <c r="M38" t="str">
        <f t="shared" ca="1" si="62"/>
        <v>\\(\\quad \\displaystyle \\frac{5 \\sqrt{ 2}}{8} \\)</v>
      </c>
      <c r="N38" s="50" t="s">
        <v>62</v>
      </c>
      <c r="O38" s="89" t="str">
        <f t="shared" ca="1" si="63"/>
        <v>INSERT INTO math(tangen,question,answer,editor,date,count) VALUES('m7100','\\(\\quad \\displaystyle \\frac{10}{4 \\sqrt{8}}= \\)','\\(\\quad \\displaystyle \\frac{5 \\sqrt{ 2}}{8} \\)','harazono',NOW(),0);</v>
      </c>
      <c r="X38">
        <f t="shared" ca="1" si="80"/>
        <v>10</v>
      </c>
      <c r="Y38" t="str">
        <f t="shared" ca="1" si="81"/>
        <v/>
      </c>
      <c r="Z38" t="s">
        <v>351</v>
      </c>
      <c r="AA38" s="1">
        <f t="shared" ca="1" si="82"/>
        <v>10</v>
      </c>
      <c r="AB38" t="s">
        <v>217</v>
      </c>
      <c r="AC38" t="s">
        <v>352</v>
      </c>
      <c r="AD38" s="1">
        <f t="shared" ca="1" si="83"/>
        <v>4</v>
      </c>
      <c r="AE38" s="4" t="s">
        <v>354</v>
      </c>
      <c r="AF38" s="2">
        <f t="shared" ca="1" si="84"/>
        <v>8</v>
      </c>
      <c r="AG38" t="s">
        <v>353</v>
      </c>
      <c r="AH38" t="s">
        <v>13</v>
      </c>
      <c r="AK38" s="1">
        <f t="shared" ca="1" si="85"/>
        <v>10</v>
      </c>
      <c r="AM38" s="1">
        <f t="shared" ca="1" si="86"/>
        <v>32</v>
      </c>
      <c r="AN38" s="2">
        <f t="shared" ca="1" si="87"/>
        <v>8</v>
      </c>
      <c r="AP38" s="34">
        <f t="shared" ca="1" si="88"/>
        <v>1</v>
      </c>
      <c r="AQ38">
        <f t="shared" ca="1" si="89"/>
        <v>8</v>
      </c>
      <c r="AR38" s="34">
        <f t="shared" ca="1" si="90"/>
        <v>1</v>
      </c>
      <c r="AS38">
        <f t="shared" ca="1" si="91"/>
        <v>8</v>
      </c>
      <c r="AT38" s="34">
        <f t="shared" ca="1" si="92"/>
        <v>1</v>
      </c>
      <c r="AU38">
        <f t="shared" ca="1" si="93"/>
        <v>8</v>
      </c>
      <c r="AV38" s="34">
        <f t="shared" ca="1" si="94"/>
        <v>1</v>
      </c>
      <c r="AW38">
        <f t="shared" ca="1" si="95"/>
        <v>8</v>
      </c>
      <c r="AX38" s="34">
        <f t="shared" ca="1" si="96"/>
        <v>1</v>
      </c>
      <c r="AY38">
        <f t="shared" ca="1" si="97"/>
        <v>8</v>
      </c>
      <c r="AZ38" s="34">
        <f t="shared" ca="1" si="98"/>
        <v>1</v>
      </c>
      <c r="BA38">
        <f t="shared" ca="1" si="99"/>
        <v>8</v>
      </c>
      <c r="BB38" s="34">
        <f t="shared" ca="1" si="100"/>
        <v>1</v>
      </c>
      <c r="BC38">
        <f t="shared" ca="1" si="101"/>
        <v>8</v>
      </c>
      <c r="BD38" s="34">
        <f t="shared" ca="1" si="102"/>
        <v>2</v>
      </c>
      <c r="BE38">
        <f t="shared" ca="1" si="103"/>
        <v>2</v>
      </c>
      <c r="BF38">
        <f t="shared" ca="1" si="104"/>
        <v>2</v>
      </c>
      <c r="BG38" s="1">
        <f t="shared" ca="1" si="105"/>
        <v>20</v>
      </c>
      <c r="BH38" t="str">
        <f t="shared" ca="1" si="106"/>
        <v>\\sqrt{</v>
      </c>
      <c r="BI38" s="2">
        <f t="shared" ca="1" si="107"/>
        <v>2</v>
      </c>
      <c r="BJ38" t="str">
        <f t="shared" ca="1" si="108"/>
        <v>}</v>
      </c>
      <c r="BK38">
        <f t="shared" ca="1" si="109"/>
        <v>32</v>
      </c>
      <c r="BM38" s="1">
        <f t="shared" ca="1" si="110"/>
        <v>5</v>
      </c>
      <c r="BN38" s="2">
        <f t="shared" ca="1" si="111"/>
        <v>2</v>
      </c>
      <c r="BO38" s="1">
        <f t="shared" ca="1" si="112"/>
        <v>8</v>
      </c>
      <c r="BP38" t="str">
        <f t="shared" ca="1" si="113"/>
        <v/>
      </c>
      <c r="BQ38" t="str">
        <f t="shared" ca="1" si="114"/>
        <v>\\frac{</v>
      </c>
      <c r="BR38" s="1">
        <f t="shared" ca="1" si="115"/>
        <v>5</v>
      </c>
      <c r="BS38" t="str">
        <f t="shared" ca="1" si="116"/>
        <v xml:space="preserve"> \\sqrt{ </v>
      </c>
      <c r="BT38" s="2">
        <f t="shared" ca="1" si="117"/>
        <v>2</v>
      </c>
      <c r="BU38" t="str">
        <f t="shared" ca="1" si="118"/>
        <v>}</v>
      </c>
      <c r="BV38" t="str">
        <f t="shared" ca="1" si="119"/>
        <v>}{</v>
      </c>
      <c r="BW38" s="1">
        <f t="shared" ca="1" si="120"/>
        <v>8</v>
      </c>
      <c r="BX38" t="str">
        <f t="shared" ca="1" si="121"/>
        <v>}</v>
      </c>
    </row>
    <row r="39" spans="1:76" x14ac:dyDescent="0.55000000000000004">
      <c r="A39" s="27">
        <v>13</v>
      </c>
      <c r="B39" s="1" t="s">
        <v>4</v>
      </c>
      <c r="C39" s="1" t="s">
        <v>36</v>
      </c>
      <c r="D39" t="s">
        <v>250</v>
      </c>
      <c r="E39" t="str">
        <f t="shared" ca="1" si="60"/>
        <v>\\frac{3}{3 \\sqrt{4}}=</v>
      </c>
      <c r="F39" t="s">
        <v>230</v>
      </c>
      <c r="G39" t="s">
        <v>250</v>
      </c>
      <c r="H39" t="str">
        <f t="shared" ca="1" si="79"/>
        <v>\\frac{1}{2}</v>
      </c>
      <c r="I39" t="s">
        <v>230</v>
      </c>
      <c r="J39" s="51" t="s">
        <v>60</v>
      </c>
      <c r="K39" s="50" t="s">
        <v>356</v>
      </c>
      <c r="L39" t="str">
        <f t="shared" ca="1" si="61"/>
        <v>\\(\\quad \\displaystyle \\frac{3}{3 \\sqrt{4}}= \\)</v>
      </c>
      <c r="M39" t="str">
        <f t="shared" ca="1" si="62"/>
        <v>\\(\\quad \\displaystyle \\frac{1}{2} \\)</v>
      </c>
      <c r="N39" s="50" t="s">
        <v>62</v>
      </c>
      <c r="O39" s="89" t="str">
        <f t="shared" ca="1" si="63"/>
        <v>INSERT INTO math(tangen,question,answer,editor,date,count) VALUES('m7100','\\(\\quad \\displaystyle \\frac{3}{3 \\sqrt{4}}= \\)','\\(\\quad \\displaystyle \\frac{1}{2} \\)','harazono',NOW(),0);</v>
      </c>
      <c r="X39">
        <f t="shared" ca="1" si="80"/>
        <v>3</v>
      </c>
      <c r="Y39" t="str">
        <f t="shared" ca="1" si="81"/>
        <v/>
      </c>
      <c r="Z39" t="s">
        <v>351</v>
      </c>
      <c r="AA39" s="1">
        <f t="shared" ca="1" si="82"/>
        <v>3</v>
      </c>
      <c r="AB39" t="s">
        <v>217</v>
      </c>
      <c r="AC39" t="s">
        <v>352</v>
      </c>
      <c r="AD39" s="1">
        <f t="shared" ca="1" si="83"/>
        <v>3</v>
      </c>
      <c r="AE39" s="4" t="s">
        <v>354</v>
      </c>
      <c r="AF39" s="2">
        <f t="shared" ca="1" si="84"/>
        <v>4</v>
      </c>
      <c r="AG39" t="s">
        <v>353</v>
      </c>
      <c r="AH39" t="s">
        <v>13</v>
      </c>
      <c r="AK39" s="1">
        <f t="shared" ca="1" si="85"/>
        <v>3</v>
      </c>
      <c r="AM39" s="1">
        <f t="shared" ca="1" si="86"/>
        <v>12</v>
      </c>
      <c r="AN39" s="2">
        <f t="shared" ca="1" si="87"/>
        <v>4</v>
      </c>
      <c r="AP39" s="34">
        <f t="shared" ca="1" si="88"/>
        <v>1</v>
      </c>
      <c r="AQ39">
        <f t="shared" ca="1" si="89"/>
        <v>4</v>
      </c>
      <c r="AR39" s="34">
        <f t="shared" ca="1" si="90"/>
        <v>1</v>
      </c>
      <c r="AS39">
        <f t="shared" ca="1" si="91"/>
        <v>4</v>
      </c>
      <c r="AT39" s="34">
        <f t="shared" ca="1" si="92"/>
        <v>1</v>
      </c>
      <c r="AU39">
        <f t="shared" ca="1" si="93"/>
        <v>4</v>
      </c>
      <c r="AV39" s="34">
        <f t="shared" ca="1" si="94"/>
        <v>1</v>
      </c>
      <c r="AW39">
        <f t="shared" ca="1" si="95"/>
        <v>4</v>
      </c>
      <c r="AX39" s="34">
        <f t="shared" ca="1" si="96"/>
        <v>1</v>
      </c>
      <c r="AY39">
        <f t="shared" ca="1" si="97"/>
        <v>4</v>
      </c>
      <c r="AZ39" s="34">
        <f t="shared" ca="1" si="98"/>
        <v>1</v>
      </c>
      <c r="BA39">
        <f t="shared" ca="1" si="99"/>
        <v>4</v>
      </c>
      <c r="BB39" s="34">
        <f t="shared" ca="1" si="100"/>
        <v>1</v>
      </c>
      <c r="BC39">
        <f t="shared" ca="1" si="101"/>
        <v>4</v>
      </c>
      <c r="BD39" s="34">
        <f t="shared" ca="1" si="102"/>
        <v>2</v>
      </c>
      <c r="BE39">
        <f t="shared" ca="1" si="103"/>
        <v>1</v>
      </c>
      <c r="BF39">
        <f t="shared" ca="1" si="104"/>
        <v>2</v>
      </c>
      <c r="BG39" s="1">
        <f t="shared" ca="1" si="105"/>
        <v>6</v>
      </c>
      <c r="BH39" t="str">
        <f t="shared" ca="1" si="106"/>
        <v/>
      </c>
      <c r="BI39" s="2">
        <f t="shared" ca="1" si="107"/>
        <v>1</v>
      </c>
      <c r="BJ39" t="str">
        <f t="shared" ca="1" si="108"/>
        <v/>
      </c>
      <c r="BK39">
        <f t="shared" ca="1" si="109"/>
        <v>12</v>
      </c>
      <c r="BM39" s="1">
        <f t="shared" ca="1" si="110"/>
        <v>1</v>
      </c>
      <c r="BN39" s="2">
        <f t="shared" ca="1" si="111"/>
        <v>1</v>
      </c>
      <c r="BO39" s="1">
        <f t="shared" ca="1" si="112"/>
        <v>2</v>
      </c>
      <c r="BP39" t="str">
        <f t="shared" ca="1" si="113"/>
        <v/>
      </c>
      <c r="BQ39" t="str">
        <f t="shared" ca="1" si="114"/>
        <v>\\frac{</v>
      </c>
      <c r="BR39" s="1">
        <f t="shared" ca="1" si="115"/>
        <v>1</v>
      </c>
      <c r="BS39" t="str">
        <f t="shared" ca="1" si="116"/>
        <v/>
      </c>
      <c r="BT39" s="2" t="str">
        <f t="shared" ca="1" si="117"/>
        <v/>
      </c>
      <c r="BU39" t="str">
        <f t="shared" ca="1" si="118"/>
        <v/>
      </c>
      <c r="BV39" t="str">
        <f t="shared" ca="1" si="119"/>
        <v>}{</v>
      </c>
      <c r="BW39" s="1">
        <f t="shared" ca="1" si="120"/>
        <v>2</v>
      </c>
      <c r="BX39" t="str">
        <f t="shared" ca="1" si="121"/>
        <v>}</v>
      </c>
    </row>
    <row r="40" spans="1:76" x14ac:dyDescent="0.55000000000000004">
      <c r="A40" s="27">
        <v>14</v>
      </c>
      <c r="B40" s="1" t="s">
        <v>4</v>
      </c>
      <c r="C40" s="1" t="s">
        <v>36</v>
      </c>
      <c r="D40" t="s">
        <v>250</v>
      </c>
      <c r="E40" t="str">
        <f t="shared" ca="1" si="60"/>
        <v>\\frac{5}{9 \\sqrt{7}}=</v>
      </c>
      <c r="F40" t="s">
        <v>230</v>
      </c>
      <c r="G40" t="s">
        <v>250</v>
      </c>
      <c r="H40" t="str">
        <f t="shared" ca="1" si="79"/>
        <v>\\frac{5 \\sqrt{ 7}}{63}</v>
      </c>
      <c r="I40" t="s">
        <v>230</v>
      </c>
      <c r="J40" s="51" t="s">
        <v>60</v>
      </c>
      <c r="K40" s="50" t="s">
        <v>356</v>
      </c>
      <c r="L40" t="str">
        <f t="shared" ca="1" si="61"/>
        <v>\\(\\quad \\displaystyle \\frac{5}{9 \\sqrt{7}}= \\)</v>
      </c>
      <c r="M40" t="str">
        <f t="shared" ca="1" si="62"/>
        <v>\\(\\quad \\displaystyle \\frac{5 \\sqrt{ 7}}{63} \\)</v>
      </c>
      <c r="N40" s="50" t="s">
        <v>62</v>
      </c>
      <c r="O40" s="89" t="str">
        <f t="shared" ca="1" si="63"/>
        <v>INSERT INTO math(tangen,question,answer,editor,date,count) VALUES('m7100','\\(\\quad \\displaystyle \\frac{5}{9 \\sqrt{7}}= \\)','\\(\\quad \\displaystyle \\frac{5 \\sqrt{ 7}}{63} \\)','harazono',NOW(),0);</v>
      </c>
      <c r="X40">
        <f t="shared" ca="1" si="80"/>
        <v>5</v>
      </c>
      <c r="Y40" t="str">
        <f t="shared" ca="1" si="81"/>
        <v/>
      </c>
      <c r="Z40" t="s">
        <v>351</v>
      </c>
      <c r="AA40" s="1">
        <f t="shared" ca="1" si="82"/>
        <v>5</v>
      </c>
      <c r="AB40" t="s">
        <v>217</v>
      </c>
      <c r="AC40" t="s">
        <v>352</v>
      </c>
      <c r="AD40" s="1">
        <f t="shared" ca="1" si="83"/>
        <v>9</v>
      </c>
      <c r="AE40" s="4" t="s">
        <v>354</v>
      </c>
      <c r="AF40" s="2">
        <f t="shared" ca="1" si="84"/>
        <v>7</v>
      </c>
      <c r="AG40" t="s">
        <v>353</v>
      </c>
      <c r="AH40" t="s">
        <v>13</v>
      </c>
      <c r="AK40" s="1">
        <f t="shared" ca="1" si="85"/>
        <v>5</v>
      </c>
      <c r="AM40" s="1">
        <f t="shared" ca="1" si="86"/>
        <v>63</v>
      </c>
      <c r="AN40" s="2">
        <f t="shared" ca="1" si="87"/>
        <v>7</v>
      </c>
      <c r="AP40" s="34">
        <f t="shared" ca="1" si="88"/>
        <v>1</v>
      </c>
      <c r="AQ40">
        <f t="shared" ca="1" si="89"/>
        <v>7</v>
      </c>
      <c r="AR40" s="34">
        <f t="shared" ca="1" si="90"/>
        <v>1</v>
      </c>
      <c r="AS40">
        <f t="shared" ca="1" si="91"/>
        <v>7</v>
      </c>
      <c r="AT40" s="34">
        <f t="shared" ca="1" si="92"/>
        <v>1</v>
      </c>
      <c r="AU40">
        <f t="shared" ca="1" si="93"/>
        <v>7</v>
      </c>
      <c r="AV40" s="34">
        <f t="shared" ca="1" si="94"/>
        <v>1</v>
      </c>
      <c r="AW40">
        <f t="shared" ca="1" si="95"/>
        <v>7</v>
      </c>
      <c r="AX40" s="34">
        <f t="shared" ca="1" si="96"/>
        <v>1</v>
      </c>
      <c r="AY40">
        <f t="shared" ca="1" si="97"/>
        <v>7</v>
      </c>
      <c r="AZ40" s="34">
        <f t="shared" ca="1" si="98"/>
        <v>1</v>
      </c>
      <c r="BA40">
        <f t="shared" ca="1" si="99"/>
        <v>7</v>
      </c>
      <c r="BB40" s="34">
        <f t="shared" ca="1" si="100"/>
        <v>1</v>
      </c>
      <c r="BC40">
        <f t="shared" ca="1" si="101"/>
        <v>7</v>
      </c>
      <c r="BD40" s="34">
        <f t="shared" ca="1" si="102"/>
        <v>1</v>
      </c>
      <c r="BE40">
        <f t="shared" ca="1" si="103"/>
        <v>7</v>
      </c>
      <c r="BF40">
        <f t="shared" ca="1" si="104"/>
        <v>1</v>
      </c>
      <c r="BG40" s="1">
        <f t="shared" ca="1" si="105"/>
        <v>5</v>
      </c>
      <c r="BH40" t="str">
        <f t="shared" ca="1" si="106"/>
        <v>\\sqrt{</v>
      </c>
      <c r="BI40" s="2">
        <f t="shared" ca="1" si="107"/>
        <v>7</v>
      </c>
      <c r="BJ40" t="str">
        <f t="shared" ca="1" si="108"/>
        <v>}</v>
      </c>
      <c r="BK40">
        <f t="shared" ca="1" si="109"/>
        <v>63</v>
      </c>
      <c r="BM40" s="1">
        <f t="shared" ca="1" si="110"/>
        <v>5</v>
      </c>
      <c r="BN40" s="2">
        <f t="shared" ca="1" si="111"/>
        <v>7</v>
      </c>
      <c r="BO40" s="1">
        <f t="shared" ca="1" si="112"/>
        <v>63</v>
      </c>
      <c r="BP40" t="str">
        <f t="shared" ca="1" si="113"/>
        <v/>
      </c>
      <c r="BQ40" t="str">
        <f t="shared" ca="1" si="114"/>
        <v>\\frac{</v>
      </c>
      <c r="BR40" s="1">
        <f t="shared" ca="1" si="115"/>
        <v>5</v>
      </c>
      <c r="BS40" t="str">
        <f t="shared" ca="1" si="116"/>
        <v xml:space="preserve"> \\sqrt{ </v>
      </c>
      <c r="BT40" s="2">
        <f t="shared" ca="1" si="117"/>
        <v>7</v>
      </c>
      <c r="BU40" t="str">
        <f t="shared" ca="1" si="118"/>
        <v>}</v>
      </c>
      <c r="BV40" t="str">
        <f t="shared" ca="1" si="119"/>
        <v>}{</v>
      </c>
      <c r="BW40" s="1">
        <f t="shared" ca="1" si="120"/>
        <v>63</v>
      </c>
      <c r="BX40" t="str">
        <f t="shared" ca="1" si="121"/>
        <v>}</v>
      </c>
    </row>
    <row r="41" spans="1:76" x14ac:dyDescent="0.55000000000000004">
      <c r="A41" s="27">
        <v>15</v>
      </c>
      <c r="B41" s="1" t="s">
        <v>4</v>
      </c>
      <c r="C41" s="1" t="s">
        <v>36</v>
      </c>
      <c r="D41" t="s">
        <v>250</v>
      </c>
      <c r="E41" t="str">
        <f t="shared" ca="1" si="60"/>
        <v>\\frac{8}{10 \\sqrt{4}}=</v>
      </c>
      <c r="F41" t="s">
        <v>230</v>
      </c>
      <c r="G41" t="s">
        <v>250</v>
      </c>
      <c r="H41" t="str">
        <f t="shared" ca="1" si="79"/>
        <v>\\frac{2}{5}</v>
      </c>
      <c r="I41" t="s">
        <v>230</v>
      </c>
      <c r="J41" s="51" t="s">
        <v>60</v>
      </c>
      <c r="K41" s="50" t="s">
        <v>356</v>
      </c>
      <c r="L41" t="str">
        <f t="shared" ca="1" si="61"/>
        <v>\\(\\quad \\displaystyle \\frac{8}{10 \\sqrt{4}}= \\)</v>
      </c>
      <c r="M41" t="str">
        <f t="shared" ca="1" si="62"/>
        <v>\\(\\quad \\displaystyle \\frac{2}{5} \\)</v>
      </c>
      <c r="N41" s="50" t="s">
        <v>62</v>
      </c>
      <c r="O41" s="89" t="str">
        <f t="shared" ca="1" si="63"/>
        <v>INSERT INTO math(tangen,question,answer,editor,date,count) VALUES('m7100','\\(\\quad \\displaystyle \\frac{8}{10 \\sqrt{4}}= \\)','\\(\\quad \\displaystyle \\frac{2}{5} \\)','harazono',NOW(),0);</v>
      </c>
      <c r="X41">
        <f t="shared" ca="1" si="80"/>
        <v>8</v>
      </c>
      <c r="Y41" t="str">
        <f t="shared" ca="1" si="81"/>
        <v/>
      </c>
      <c r="Z41" t="s">
        <v>351</v>
      </c>
      <c r="AA41" s="1">
        <f t="shared" ca="1" si="82"/>
        <v>8</v>
      </c>
      <c r="AB41" t="s">
        <v>217</v>
      </c>
      <c r="AC41" t="s">
        <v>352</v>
      </c>
      <c r="AD41" s="1">
        <f t="shared" ca="1" si="83"/>
        <v>10</v>
      </c>
      <c r="AE41" s="4" t="s">
        <v>354</v>
      </c>
      <c r="AF41" s="2">
        <f t="shared" ca="1" si="84"/>
        <v>4</v>
      </c>
      <c r="AG41" t="s">
        <v>353</v>
      </c>
      <c r="AH41" t="s">
        <v>13</v>
      </c>
      <c r="AK41" s="1">
        <f t="shared" ca="1" si="85"/>
        <v>8</v>
      </c>
      <c r="AM41" s="1">
        <f t="shared" ca="1" si="86"/>
        <v>40</v>
      </c>
      <c r="AN41" s="2">
        <f t="shared" ca="1" si="87"/>
        <v>4</v>
      </c>
      <c r="AP41" s="34">
        <f t="shared" ca="1" si="88"/>
        <v>1</v>
      </c>
      <c r="AQ41">
        <f t="shared" ca="1" si="89"/>
        <v>4</v>
      </c>
      <c r="AR41" s="34">
        <f t="shared" ca="1" si="90"/>
        <v>1</v>
      </c>
      <c r="AS41">
        <f t="shared" ca="1" si="91"/>
        <v>4</v>
      </c>
      <c r="AT41" s="34">
        <f t="shared" ca="1" si="92"/>
        <v>1</v>
      </c>
      <c r="AU41">
        <f t="shared" ca="1" si="93"/>
        <v>4</v>
      </c>
      <c r="AV41" s="34">
        <f t="shared" ca="1" si="94"/>
        <v>1</v>
      </c>
      <c r="AW41">
        <f t="shared" ca="1" si="95"/>
        <v>4</v>
      </c>
      <c r="AX41" s="34">
        <f t="shared" ca="1" si="96"/>
        <v>1</v>
      </c>
      <c r="AY41">
        <f t="shared" ca="1" si="97"/>
        <v>4</v>
      </c>
      <c r="AZ41" s="34">
        <f t="shared" ca="1" si="98"/>
        <v>1</v>
      </c>
      <c r="BA41">
        <f t="shared" ca="1" si="99"/>
        <v>4</v>
      </c>
      <c r="BB41" s="34">
        <f t="shared" ca="1" si="100"/>
        <v>1</v>
      </c>
      <c r="BC41">
        <f t="shared" ca="1" si="101"/>
        <v>4</v>
      </c>
      <c r="BD41" s="34">
        <f t="shared" ca="1" si="102"/>
        <v>2</v>
      </c>
      <c r="BE41">
        <f t="shared" ca="1" si="103"/>
        <v>1</v>
      </c>
      <c r="BF41">
        <f t="shared" ca="1" si="104"/>
        <v>2</v>
      </c>
      <c r="BG41" s="1">
        <f t="shared" ca="1" si="105"/>
        <v>16</v>
      </c>
      <c r="BH41" t="str">
        <f t="shared" ca="1" si="106"/>
        <v/>
      </c>
      <c r="BI41" s="2">
        <f t="shared" ca="1" si="107"/>
        <v>1</v>
      </c>
      <c r="BJ41" t="str">
        <f t="shared" ca="1" si="108"/>
        <v/>
      </c>
      <c r="BK41">
        <f t="shared" ca="1" si="109"/>
        <v>40</v>
      </c>
      <c r="BM41" s="1">
        <f t="shared" ca="1" si="110"/>
        <v>2</v>
      </c>
      <c r="BN41" s="2">
        <f t="shared" ca="1" si="111"/>
        <v>1</v>
      </c>
      <c r="BO41" s="1">
        <f t="shared" ca="1" si="112"/>
        <v>5</v>
      </c>
      <c r="BP41" t="str">
        <f t="shared" ca="1" si="113"/>
        <v/>
      </c>
      <c r="BQ41" t="str">
        <f t="shared" ca="1" si="114"/>
        <v>\\frac{</v>
      </c>
      <c r="BR41" s="1">
        <f t="shared" ca="1" si="115"/>
        <v>2</v>
      </c>
      <c r="BS41" t="str">
        <f t="shared" ca="1" si="116"/>
        <v/>
      </c>
      <c r="BT41" s="2" t="str">
        <f t="shared" ca="1" si="117"/>
        <v/>
      </c>
      <c r="BU41" t="str">
        <f t="shared" ca="1" si="118"/>
        <v/>
      </c>
      <c r="BV41" t="str">
        <f t="shared" ca="1" si="119"/>
        <v>}{</v>
      </c>
      <c r="BW41" s="1">
        <f t="shared" ca="1" si="120"/>
        <v>5</v>
      </c>
      <c r="BX41" t="str">
        <f t="shared" ca="1" si="121"/>
        <v>}</v>
      </c>
    </row>
    <row r="42" spans="1:76" x14ac:dyDescent="0.55000000000000004">
      <c r="A42" s="27">
        <v>16</v>
      </c>
      <c r="B42" s="1" t="s">
        <v>4</v>
      </c>
      <c r="C42" s="1" t="s">
        <v>36</v>
      </c>
      <c r="D42" t="s">
        <v>250</v>
      </c>
      <c r="E42" t="str">
        <f t="shared" ca="1" si="60"/>
        <v>-\\frac{10}{10 \\sqrt{6}}=</v>
      </c>
      <c r="F42" t="s">
        <v>230</v>
      </c>
      <c r="G42" t="s">
        <v>250</v>
      </c>
      <c r="H42" t="str">
        <f t="shared" ca="1" si="79"/>
        <v>-\\frac{ \\sqrt{ 6}}{6}</v>
      </c>
      <c r="I42" t="s">
        <v>230</v>
      </c>
      <c r="J42" s="51" t="s">
        <v>60</v>
      </c>
      <c r="K42" s="50" t="s">
        <v>356</v>
      </c>
      <c r="L42" t="str">
        <f t="shared" ca="1" si="61"/>
        <v>\\(\\quad \\displaystyle -\\frac{10}{10 \\sqrt{6}}= \\)</v>
      </c>
      <c r="M42" t="str">
        <f t="shared" ca="1" si="62"/>
        <v>\\(\\quad \\displaystyle -\\frac{ \\sqrt{ 6}}{6} \\)</v>
      </c>
      <c r="N42" s="50" t="s">
        <v>62</v>
      </c>
      <c r="O42" s="89" t="str">
        <f t="shared" ca="1" si="63"/>
        <v>INSERT INTO math(tangen,question,answer,editor,date,count) VALUES('m7100','\\(\\quad \\displaystyle -\\frac{10}{10 \\sqrt{6}}= \\)','\\(\\quad \\displaystyle -\\frac{ \\sqrt{ 6}}{6} \\)','harazono',NOW(),0);</v>
      </c>
      <c r="X42">
        <f t="shared" ca="1" si="80"/>
        <v>-10</v>
      </c>
      <c r="Y42" t="str">
        <f t="shared" ca="1" si="81"/>
        <v>-</v>
      </c>
      <c r="Z42" t="s">
        <v>351</v>
      </c>
      <c r="AA42" s="1">
        <f t="shared" ca="1" si="82"/>
        <v>10</v>
      </c>
      <c r="AB42" t="s">
        <v>217</v>
      </c>
      <c r="AC42" t="s">
        <v>352</v>
      </c>
      <c r="AD42" s="1">
        <f t="shared" ca="1" si="83"/>
        <v>10</v>
      </c>
      <c r="AE42" s="4" t="s">
        <v>354</v>
      </c>
      <c r="AF42" s="2">
        <f t="shared" ca="1" si="84"/>
        <v>6</v>
      </c>
      <c r="AG42" t="s">
        <v>353</v>
      </c>
      <c r="AH42" t="s">
        <v>13</v>
      </c>
      <c r="AK42" s="1">
        <f t="shared" ca="1" si="85"/>
        <v>10</v>
      </c>
      <c r="AM42" s="1">
        <f t="shared" ca="1" si="86"/>
        <v>60</v>
      </c>
      <c r="AN42" s="2">
        <f t="shared" ca="1" si="87"/>
        <v>6</v>
      </c>
      <c r="AP42" s="34">
        <f t="shared" ca="1" si="88"/>
        <v>1</v>
      </c>
      <c r="AQ42">
        <f t="shared" ca="1" si="89"/>
        <v>6</v>
      </c>
      <c r="AR42" s="34">
        <f t="shared" ca="1" si="90"/>
        <v>1</v>
      </c>
      <c r="AS42">
        <f t="shared" ca="1" si="91"/>
        <v>6</v>
      </c>
      <c r="AT42" s="34">
        <f t="shared" ca="1" si="92"/>
        <v>1</v>
      </c>
      <c r="AU42">
        <f t="shared" ca="1" si="93"/>
        <v>6</v>
      </c>
      <c r="AV42" s="34">
        <f t="shared" ca="1" si="94"/>
        <v>1</v>
      </c>
      <c r="AW42">
        <f t="shared" ca="1" si="95"/>
        <v>6</v>
      </c>
      <c r="AX42" s="34">
        <f t="shared" ca="1" si="96"/>
        <v>1</v>
      </c>
      <c r="AY42">
        <f t="shared" ca="1" si="97"/>
        <v>6</v>
      </c>
      <c r="AZ42" s="34">
        <f t="shared" ca="1" si="98"/>
        <v>1</v>
      </c>
      <c r="BA42">
        <f t="shared" ca="1" si="99"/>
        <v>6</v>
      </c>
      <c r="BB42" s="34">
        <f t="shared" ca="1" si="100"/>
        <v>1</v>
      </c>
      <c r="BC42">
        <f t="shared" ca="1" si="101"/>
        <v>6</v>
      </c>
      <c r="BD42" s="34">
        <f t="shared" ca="1" si="102"/>
        <v>1</v>
      </c>
      <c r="BE42">
        <f t="shared" ca="1" si="103"/>
        <v>6</v>
      </c>
      <c r="BF42">
        <f t="shared" ca="1" si="104"/>
        <v>1</v>
      </c>
      <c r="BG42" s="1">
        <f t="shared" ca="1" si="105"/>
        <v>10</v>
      </c>
      <c r="BH42" t="str">
        <f t="shared" ca="1" si="106"/>
        <v>\\sqrt{</v>
      </c>
      <c r="BI42" s="2">
        <f t="shared" ca="1" si="107"/>
        <v>6</v>
      </c>
      <c r="BJ42" t="str">
        <f t="shared" ca="1" si="108"/>
        <v>}</v>
      </c>
      <c r="BK42">
        <f t="shared" ca="1" si="109"/>
        <v>60</v>
      </c>
      <c r="BM42" s="1">
        <f t="shared" ca="1" si="110"/>
        <v>1</v>
      </c>
      <c r="BN42" s="2">
        <f t="shared" ca="1" si="111"/>
        <v>6</v>
      </c>
      <c r="BO42" s="1">
        <f t="shared" ca="1" si="112"/>
        <v>6</v>
      </c>
      <c r="BP42" t="str">
        <f t="shared" ca="1" si="113"/>
        <v>-</v>
      </c>
      <c r="BQ42" t="str">
        <f t="shared" ca="1" si="114"/>
        <v>\\frac{</v>
      </c>
      <c r="BR42" s="1" t="str">
        <f t="shared" ca="1" si="115"/>
        <v/>
      </c>
      <c r="BS42" t="str">
        <f t="shared" ca="1" si="116"/>
        <v xml:space="preserve"> \\sqrt{ </v>
      </c>
      <c r="BT42" s="2">
        <f t="shared" ca="1" si="117"/>
        <v>6</v>
      </c>
      <c r="BU42" t="str">
        <f t="shared" ca="1" si="118"/>
        <v>}</v>
      </c>
      <c r="BV42" t="str">
        <f t="shared" ca="1" si="119"/>
        <v>}{</v>
      </c>
      <c r="BW42" s="1">
        <f t="shared" ca="1" si="120"/>
        <v>6</v>
      </c>
      <c r="BX42" t="str">
        <f t="shared" ca="1" si="121"/>
        <v>}</v>
      </c>
    </row>
    <row r="43" spans="1:76" x14ac:dyDescent="0.55000000000000004">
      <c r="A43" s="27">
        <v>17</v>
      </c>
      <c r="B43" s="1" t="s">
        <v>4</v>
      </c>
      <c r="C43" s="1" t="s">
        <v>36</v>
      </c>
      <c r="D43" t="s">
        <v>250</v>
      </c>
      <c r="E43" t="str">
        <f t="shared" ca="1" si="60"/>
        <v>\\frac{2}{7 \\sqrt{9}}=</v>
      </c>
      <c r="F43" t="s">
        <v>230</v>
      </c>
      <c r="G43" t="s">
        <v>250</v>
      </c>
      <c r="H43" t="str">
        <f t="shared" ca="1" si="79"/>
        <v>\\frac{2}{21}</v>
      </c>
      <c r="I43" t="s">
        <v>230</v>
      </c>
      <c r="J43" s="51" t="s">
        <v>60</v>
      </c>
      <c r="K43" s="50" t="s">
        <v>356</v>
      </c>
      <c r="L43" t="str">
        <f t="shared" ca="1" si="61"/>
        <v>\\(\\quad \\displaystyle \\frac{2}{7 \\sqrt{9}}= \\)</v>
      </c>
      <c r="M43" t="str">
        <f t="shared" ca="1" si="62"/>
        <v>\\(\\quad \\displaystyle \\frac{2}{21} \\)</v>
      </c>
      <c r="N43" s="50" t="s">
        <v>62</v>
      </c>
      <c r="O43" s="89" t="str">
        <f t="shared" ca="1" si="63"/>
        <v>INSERT INTO math(tangen,question,answer,editor,date,count) VALUES('m7100','\\(\\quad \\displaystyle \\frac{2}{7 \\sqrt{9}}= \\)','\\(\\quad \\displaystyle \\frac{2}{21} \\)','harazono',NOW(),0);</v>
      </c>
      <c r="X43">
        <f t="shared" ca="1" si="80"/>
        <v>0</v>
      </c>
      <c r="Y43" t="str">
        <f t="shared" ca="1" si="81"/>
        <v/>
      </c>
      <c r="Z43" t="s">
        <v>351</v>
      </c>
      <c r="AA43" s="1">
        <f t="shared" ca="1" si="82"/>
        <v>2</v>
      </c>
      <c r="AB43" t="s">
        <v>217</v>
      </c>
      <c r="AC43" t="s">
        <v>352</v>
      </c>
      <c r="AD43" s="1">
        <f t="shared" ca="1" si="83"/>
        <v>7</v>
      </c>
      <c r="AE43" s="4" t="s">
        <v>354</v>
      </c>
      <c r="AF43" s="2">
        <f t="shared" ca="1" si="84"/>
        <v>9</v>
      </c>
      <c r="AG43" t="s">
        <v>353</v>
      </c>
      <c r="AH43" t="s">
        <v>13</v>
      </c>
      <c r="AK43" s="1">
        <f t="shared" ca="1" si="85"/>
        <v>2</v>
      </c>
      <c r="AM43" s="1">
        <f t="shared" ca="1" si="86"/>
        <v>63</v>
      </c>
      <c r="AN43" s="2">
        <f t="shared" ca="1" si="87"/>
        <v>9</v>
      </c>
      <c r="AP43" s="34">
        <f t="shared" ca="1" si="88"/>
        <v>1</v>
      </c>
      <c r="AQ43">
        <f t="shared" ca="1" si="89"/>
        <v>9</v>
      </c>
      <c r="AR43" s="34">
        <f t="shared" ca="1" si="90"/>
        <v>1</v>
      </c>
      <c r="AS43">
        <f t="shared" ca="1" si="91"/>
        <v>9</v>
      </c>
      <c r="AT43" s="34">
        <f t="shared" ca="1" si="92"/>
        <v>1</v>
      </c>
      <c r="AU43">
        <f t="shared" ca="1" si="93"/>
        <v>9</v>
      </c>
      <c r="AV43" s="34">
        <f t="shared" ca="1" si="94"/>
        <v>1</v>
      </c>
      <c r="AW43">
        <f t="shared" ca="1" si="95"/>
        <v>9</v>
      </c>
      <c r="AX43" s="34">
        <f t="shared" ca="1" si="96"/>
        <v>1</v>
      </c>
      <c r="AY43">
        <f t="shared" ca="1" si="97"/>
        <v>9</v>
      </c>
      <c r="AZ43" s="34">
        <f t="shared" ca="1" si="98"/>
        <v>1</v>
      </c>
      <c r="BA43">
        <f t="shared" ca="1" si="99"/>
        <v>9</v>
      </c>
      <c r="BB43" s="34">
        <f t="shared" ca="1" si="100"/>
        <v>3</v>
      </c>
      <c r="BC43">
        <f t="shared" ca="1" si="101"/>
        <v>1</v>
      </c>
      <c r="BD43" s="34">
        <f t="shared" ca="1" si="102"/>
        <v>1</v>
      </c>
      <c r="BE43">
        <f t="shared" ca="1" si="103"/>
        <v>1</v>
      </c>
      <c r="BF43">
        <f t="shared" ca="1" si="104"/>
        <v>3</v>
      </c>
      <c r="BG43" s="1">
        <f t="shared" ca="1" si="105"/>
        <v>6</v>
      </c>
      <c r="BH43" t="str">
        <f t="shared" ca="1" si="106"/>
        <v/>
      </c>
      <c r="BI43" s="2">
        <f t="shared" ca="1" si="107"/>
        <v>1</v>
      </c>
      <c r="BJ43" t="str">
        <f t="shared" ca="1" si="108"/>
        <v/>
      </c>
      <c r="BK43">
        <f t="shared" ca="1" si="109"/>
        <v>63</v>
      </c>
      <c r="BM43" s="1">
        <f t="shared" ca="1" si="110"/>
        <v>2</v>
      </c>
      <c r="BN43" s="2">
        <f t="shared" ca="1" si="111"/>
        <v>1</v>
      </c>
      <c r="BO43" s="1">
        <f t="shared" ca="1" si="112"/>
        <v>21</v>
      </c>
      <c r="BP43" t="str">
        <f t="shared" ca="1" si="113"/>
        <v/>
      </c>
      <c r="BQ43" t="str">
        <f t="shared" ca="1" si="114"/>
        <v>\\frac{</v>
      </c>
      <c r="BR43" s="1">
        <f t="shared" ca="1" si="115"/>
        <v>2</v>
      </c>
      <c r="BS43" t="str">
        <f t="shared" ca="1" si="116"/>
        <v/>
      </c>
      <c r="BT43" s="2" t="str">
        <f t="shared" ca="1" si="117"/>
        <v/>
      </c>
      <c r="BU43" t="str">
        <f t="shared" ca="1" si="118"/>
        <v/>
      </c>
      <c r="BV43" t="str">
        <f t="shared" ca="1" si="119"/>
        <v>}{</v>
      </c>
      <c r="BW43" s="1">
        <f t="shared" ca="1" si="120"/>
        <v>21</v>
      </c>
      <c r="BX43" t="str">
        <f t="shared" ca="1" si="121"/>
        <v>}</v>
      </c>
    </row>
    <row r="44" spans="1:76" x14ac:dyDescent="0.55000000000000004">
      <c r="A44" s="27">
        <v>18</v>
      </c>
      <c r="B44" s="1" t="s">
        <v>4</v>
      </c>
      <c r="C44" s="1" t="s">
        <v>36</v>
      </c>
      <c r="D44" t="s">
        <v>250</v>
      </c>
      <c r="E44" t="str">
        <f t="shared" ca="1" si="60"/>
        <v>-\\frac{5}{2 \\sqrt{6}}=</v>
      </c>
      <c r="F44" t="s">
        <v>230</v>
      </c>
      <c r="G44" t="s">
        <v>250</v>
      </c>
      <c r="H44" t="str">
        <f t="shared" ca="1" si="79"/>
        <v>-\\frac{5 \\sqrt{ 6}}{12}</v>
      </c>
      <c r="I44" t="s">
        <v>230</v>
      </c>
      <c r="J44" s="51" t="s">
        <v>60</v>
      </c>
      <c r="K44" s="50" t="s">
        <v>356</v>
      </c>
      <c r="L44" t="str">
        <f t="shared" ca="1" si="61"/>
        <v>\\(\\quad \\displaystyle -\\frac{5}{2 \\sqrt{6}}= \\)</v>
      </c>
      <c r="M44" t="str">
        <f t="shared" ca="1" si="62"/>
        <v>\\(\\quad \\displaystyle -\\frac{5 \\sqrt{ 6}}{12} \\)</v>
      </c>
      <c r="N44" s="50" t="s">
        <v>62</v>
      </c>
      <c r="O44" s="89" t="str">
        <f t="shared" ca="1" si="63"/>
        <v>INSERT INTO math(tangen,question,answer,editor,date,count) VALUES('m7100','\\(\\quad \\displaystyle -\\frac{5}{2 \\sqrt{6}}= \\)','\\(\\quad \\displaystyle -\\frac{5 \\sqrt{ 6}}{12} \\)','harazono',NOW(),0);</v>
      </c>
      <c r="X44">
        <f t="shared" ca="1" si="80"/>
        <v>-5</v>
      </c>
      <c r="Y44" t="str">
        <f t="shared" ca="1" si="81"/>
        <v>-</v>
      </c>
      <c r="Z44" t="s">
        <v>351</v>
      </c>
      <c r="AA44" s="1">
        <f t="shared" ca="1" si="82"/>
        <v>5</v>
      </c>
      <c r="AB44" t="s">
        <v>217</v>
      </c>
      <c r="AC44" t="s">
        <v>352</v>
      </c>
      <c r="AD44" s="1">
        <f t="shared" ca="1" si="83"/>
        <v>2</v>
      </c>
      <c r="AE44" s="4" t="s">
        <v>354</v>
      </c>
      <c r="AF44" s="2">
        <f t="shared" ca="1" si="84"/>
        <v>6</v>
      </c>
      <c r="AG44" t="s">
        <v>353</v>
      </c>
      <c r="AH44" t="s">
        <v>13</v>
      </c>
      <c r="AK44" s="1">
        <f t="shared" ca="1" si="85"/>
        <v>5</v>
      </c>
      <c r="AM44" s="1">
        <f t="shared" ca="1" si="86"/>
        <v>12</v>
      </c>
      <c r="AN44" s="2">
        <f t="shared" ca="1" si="87"/>
        <v>6</v>
      </c>
      <c r="AP44" s="34">
        <f t="shared" ca="1" si="88"/>
        <v>1</v>
      </c>
      <c r="AQ44">
        <f t="shared" ca="1" si="89"/>
        <v>6</v>
      </c>
      <c r="AR44" s="34">
        <f t="shared" ca="1" si="90"/>
        <v>1</v>
      </c>
      <c r="AS44">
        <f t="shared" ca="1" si="91"/>
        <v>6</v>
      </c>
      <c r="AT44" s="34">
        <f t="shared" ca="1" si="92"/>
        <v>1</v>
      </c>
      <c r="AU44">
        <f t="shared" ca="1" si="93"/>
        <v>6</v>
      </c>
      <c r="AV44" s="34">
        <f t="shared" ca="1" si="94"/>
        <v>1</v>
      </c>
      <c r="AW44">
        <f t="shared" ca="1" si="95"/>
        <v>6</v>
      </c>
      <c r="AX44" s="34">
        <f t="shared" ca="1" si="96"/>
        <v>1</v>
      </c>
      <c r="AY44">
        <f t="shared" ca="1" si="97"/>
        <v>6</v>
      </c>
      <c r="AZ44" s="34">
        <f t="shared" ca="1" si="98"/>
        <v>1</v>
      </c>
      <c r="BA44">
        <f t="shared" ca="1" si="99"/>
        <v>6</v>
      </c>
      <c r="BB44" s="34">
        <f t="shared" ca="1" si="100"/>
        <v>1</v>
      </c>
      <c r="BC44">
        <f t="shared" ca="1" si="101"/>
        <v>6</v>
      </c>
      <c r="BD44" s="34">
        <f t="shared" ca="1" si="102"/>
        <v>1</v>
      </c>
      <c r="BE44">
        <f t="shared" ca="1" si="103"/>
        <v>6</v>
      </c>
      <c r="BF44">
        <f t="shared" ca="1" si="104"/>
        <v>1</v>
      </c>
      <c r="BG44" s="1">
        <f t="shared" ca="1" si="105"/>
        <v>5</v>
      </c>
      <c r="BH44" t="str">
        <f t="shared" ca="1" si="106"/>
        <v>\\sqrt{</v>
      </c>
      <c r="BI44" s="2">
        <f t="shared" ca="1" si="107"/>
        <v>6</v>
      </c>
      <c r="BJ44" t="str">
        <f t="shared" ca="1" si="108"/>
        <v>}</v>
      </c>
      <c r="BK44">
        <f t="shared" ca="1" si="109"/>
        <v>12</v>
      </c>
      <c r="BM44" s="1">
        <f t="shared" ca="1" si="110"/>
        <v>5</v>
      </c>
      <c r="BN44" s="2">
        <f t="shared" ca="1" si="111"/>
        <v>6</v>
      </c>
      <c r="BO44" s="1">
        <f t="shared" ca="1" si="112"/>
        <v>12</v>
      </c>
      <c r="BP44" t="str">
        <f t="shared" ca="1" si="113"/>
        <v>-</v>
      </c>
      <c r="BQ44" t="str">
        <f t="shared" ca="1" si="114"/>
        <v>\\frac{</v>
      </c>
      <c r="BR44" s="1">
        <f t="shared" ca="1" si="115"/>
        <v>5</v>
      </c>
      <c r="BS44" t="str">
        <f t="shared" ca="1" si="116"/>
        <v xml:space="preserve"> \\sqrt{ </v>
      </c>
      <c r="BT44" s="2">
        <f t="shared" ca="1" si="117"/>
        <v>6</v>
      </c>
      <c r="BU44" t="str">
        <f t="shared" ca="1" si="118"/>
        <v>}</v>
      </c>
      <c r="BV44" t="str">
        <f t="shared" ca="1" si="119"/>
        <v>}{</v>
      </c>
      <c r="BW44" s="1">
        <f t="shared" ca="1" si="120"/>
        <v>12</v>
      </c>
      <c r="BX44" t="str">
        <f t="shared" ca="1" si="121"/>
        <v>}</v>
      </c>
    </row>
    <row r="45" spans="1:76" x14ac:dyDescent="0.55000000000000004">
      <c r="A45" s="27">
        <v>19</v>
      </c>
      <c r="B45" s="1" t="s">
        <v>4</v>
      </c>
      <c r="C45" s="1" t="s">
        <v>36</v>
      </c>
      <c r="D45" t="s">
        <v>250</v>
      </c>
      <c r="E45" t="str">
        <f t="shared" ca="1" si="60"/>
        <v>-\\frac{3}{9 \\sqrt{10}}=</v>
      </c>
      <c r="F45" t="s">
        <v>230</v>
      </c>
      <c r="G45" t="s">
        <v>250</v>
      </c>
      <c r="H45" t="str">
        <f t="shared" ca="1" si="79"/>
        <v>-\\frac{ \\sqrt{ 10}}{30}</v>
      </c>
      <c r="I45" t="s">
        <v>230</v>
      </c>
      <c r="J45" s="51" t="s">
        <v>60</v>
      </c>
      <c r="K45" s="50" t="s">
        <v>356</v>
      </c>
      <c r="L45" t="str">
        <f t="shared" ca="1" si="61"/>
        <v>\\(\\quad \\displaystyle -\\frac{3}{9 \\sqrt{10}}= \\)</v>
      </c>
      <c r="M45" t="str">
        <f t="shared" ca="1" si="62"/>
        <v>\\(\\quad \\displaystyle -\\frac{ \\sqrt{ 10}}{30} \\)</v>
      </c>
      <c r="N45" s="50" t="s">
        <v>62</v>
      </c>
      <c r="O45" s="89" t="str">
        <f t="shared" ca="1" si="63"/>
        <v>INSERT INTO math(tangen,question,answer,editor,date,count) VALUES('m7100','\\(\\quad \\displaystyle -\\frac{3}{9 \\sqrt{10}}= \\)','\\(\\quad \\displaystyle -\\frac{ \\sqrt{ 10}}{30} \\)','harazono',NOW(),0);</v>
      </c>
      <c r="X45">
        <f t="shared" ca="1" si="80"/>
        <v>-3</v>
      </c>
      <c r="Y45" t="str">
        <f t="shared" ca="1" si="81"/>
        <v>-</v>
      </c>
      <c r="Z45" t="s">
        <v>351</v>
      </c>
      <c r="AA45" s="1">
        <f t="shared" ca="1" si="82"/>
        <v>3</v>
      </c>
      <c r="AB45" t="s">
        <v>217</v>
      </c>
      <c r="AC45" t="s">
        <v>352</v>
      </c>
      <c r="AD45" s="1">
        <f t="shared" ca="1" si="83"/>
        <v>9</v>
      </c>
      <c r="AE45" s="4" t="s">
        <v>354</v>
      </c>
      <c r="AF45" s="2">
        <f t="shared" ca="1" si="84"/>
        <v>10</v>
      </c>
      <c r="AG45" t="s">
        <v>353</v>
      </c>
      <c r="AH45" t="s">
        <v>13</v>
      </c>
      <c r="AK45" s="1">
        <f t="shared" ca="1" si="85"/>
        <v>3</v>
      </c>
      <c r="AM45" s="1">
        <f t="shared" ca="1" si="86"/>
        <v>90</v>
      </c>
      <c r="AN45" s="2">
        <f t="shared" ca="1" si="87"/>
        <v>10</v>
      </c>
      <c r="AP45" s="34">
        <f t="shared" ca="1" si="88"/>
        <v>1</v>
      </c>
      <c r="AQ45">
        <f t="shared" ca="1" si="89"/>
        <v>10</v>
      </c>
      <c r="AR45" s="34">
        <f t="shared" ca="1" si="90"/>
        <v>1</v>
      </c>
      <c r="AS45">
        <f t="shared" ca="1" si="91"/>
        <v>10</v>
      </c>
      <c r="AT45" s="34">
        <f t="shared" ca="1" si="92"/>
        <v>1</v>
      </c>
      <c r="AU45">
        <f t="shared" ca="1" si="93"/>
        <v>10</v>
      </c>
      <c r="AV45" s="34">
        <f t="shared" ca="1" si="94"/>
        <v>1</v>
      </c>
      <c r="AW45">
        <f t="shared" ca="1" si="95"/>
        <v>10</v>
      </c>
      <c r="AX45" s="34">
        <f t="shared" ca="1" si="96"/>
        <v>1</v>
      </c>
      <c r="AY45">
        <f t="shared" ca="1" si="97"/>
        <v>10</v>
      </c>
      <c r="AZ45" s="34">
        <f t="shared" ca="1" si="98"/>
        <v>1</v>
      </c>
      <c r="BA45">
        <f t="shared" ca="1" si="99"/>
        <v>10</v>
      </c>
      <c r="BB45" s="34">
        <f t="shared" ca="1" si="100"/>
        <v>1</v>
      </c>
      <c r="BC45">
        <f t="shared" ca="1" si="101"/>
        <v>10</v>
      </c>
      <c r="BD45" s="34">
        <f t="shared" ca="1" si="102"/>
        <v>1</v>
      </c>
      <c r="BE45">
        <f t="shared" ca="1" si="103"/>
        <v>10</v>
      </c>
      <c r="BF45">
        <f t="shared" ca="1" si="104"/>
        <v>1</v>
      </c>
      <c r="BG45" s="1">
        <f t="shared" ca="1" si="105"/>
        <v>3</v>
      </c>
      <c r="BH45" t="str">
        <f t="shared" ca="1" si="106"/>
        <v>\\sqrt{</v>
      </c>
      <c r="BI45" s="2">
        <f t="shared" ca="1" si="107"/>
        <v>10</v>
      </c>
      <c r="BJ45" t="str">
        <f t="shared" ca="1" si="108"/>
        <v>}</v>
      </c>
      <c r="BK45">
        <f t="shared" ca="1" si="109"/>
        <v>90</v>
      </c>
      <c r="BM45" s="1">
        <f t="shared" ca="1" si="110"/>
        <v>1</v>
      </c>
      <c r="BN45" s="2">
        <f t="shared" ca="1" si="111"/>
        <v>10</v>
      </c>
      <c r="BO45" s="1">
        <f t="shared" ca="1" si="112"/>
        <v>30</v>
      </c>
      <c r="BP45" t="str">
        <f t="shared" ca="1" si="113"/>
        <v>-</v>
      </c>
      <c r="BQ45" t="str">
        <f t="shared" ca="1" si="114"/>
        <v>\\frac{</v>
      </c>
      <c r="BR45" s="1" t="str">
        <f t="shared" ca="1" si="115"/>
        <v/>
      </c>
      <c r="BS45" t="str">
        <f t="shared" ca="1" si="116"/>
        <v xml:space="preserve"> \\sqrt{ </v>
      </c>
      <c r="BT45" s="2">
        <f t="shared" ca="1" si="117"/>
        <v>10</v>
      </c>
      <c r="BU45" t="str">
        <f t="shared" ca="1" si="118"/>
        <v>}</v>
      </c>
      <c r="BV45" t="str">
        <f t="shared" ca="1" si="119"/>
        <v>}{</v>
      </c>
      <c r="BW45" s="1">
        <f t="shared" ca="1" si="120"/>
        <v>30</v>
      </c>
      <c r="BX45" t="str">
        <f t="shared" ca="1" si="121"/>
        <v>}</v>
      </c>
    </row>
    <row r="46" spans="1:76" x14ac:dyDescent="0.55000000000000004">
      <c r="A46" s="27">
        <v>20</v>
      </c>
      <c r="B46" s="1" t="s">
        <v>4</v>
      </c>
      <c r="C46" s="1" t="s">
        <v>36</v>
      </c>
      <c r="D46" t="s">
        <v>250</v>
      </c>
      <c r="E46" t="str">
        <f t="shared" ca="1" si="60"/>
        <v>-\\frac{6}{4 \\sqrt{7}}=</v>
      </c>
      <c r="F46" t="s">
        <v>230</v>
      </c>
      <c r="G46" t="s">
        <v>250</v>
      </c>
      <c r="H46" t="str">
        <f t="shared" ca="1" si="79"/>
        <v>-\\frac{3 \\sqrt{ 7}}{14}</v>
      </c>
      <c r="I46" t="s">
        <v>230</v>
      </c>
      <c r="J46" s="51" t="s">
        <v>60</v>
      </c>
      <c r="K46" s="50" t="s">
        <v>356</v>
      </c>
      <c r="L46" t="str">
        <f t="shared" ca="1" si="61"/>
        <v>\\(\\quad \\displaystyle -\\frac{6}{4 \\sqrt{7}}= \\)</v>
      </c>
      <c r="M46" t="str">
        <f t="shared" ca="1" si="62"/>
        <v>\\(\\quad \\displaystyle -\\frac{3 \\sqrt{ 7}}{14} \\)</v>
      </c>
      <c r="N46" s="50" t="s">
        <v>62</v>
      </c>
      <c r="O46" s="89" t="str">
        <f t="shared" ca="1" si="63"/>
        <v>INSERT INTO math(tangen,question,answer,editor,date,count) VALUES('m7100','\\(\\quad \\displaystyle -\\frac{6}{4 \\sqrt{7}}= \\)','\\(\\quad \\displaystyle -\\frac{3 \\sqrt{ 7}}{14} \\)','harazono',NOW(),0);</v>
      </c>
      <c r="X46">
        <f t="shared" ca="1" si="80"/>
        <v>-6</v>
      </c>
      <c r="Y46" t="str">
        <f t="shared" ca="1" si="81"/>
        <v>-</v>
      </c>
      <c r="Z46" t="s">
        <v>351</v>
      </c>
      <c r="AA46" s="1">
        <f t="shared" ca="1" si="82"/>
        <v>6</v>
      </c>
      <c r="AB46" t="s">
        <v>217</v>
      </c>
      <c r="AC46" t="s">
        <v>352</v>
      </c>
      <c r="AD46" s="1">
        <f t="shared" ca="1" si="83"/>
        <v>4</v>
      </c>
      <c r="AE46" s="4" t="s">
        <v>354</v>
      </c>
      <c r="AF46" s="2">
        <f t="shared" ca="1" si="84"/>
        <v>7</v>
      </c>
      <c r="AG46" t="s">
        <v>353</v>
      </c>
      <c r="AH46" t="s">
        <v>13</v>
      </c>
      <c r="AK46" s="1">
        <f t="shared" ca="1" si="85"/>
        <v>6</v>
      </c>
      <c r="AM46" s="1">
        <f t="shared" ca="1" si="86"/>
        <v>28</v>
      </c>
      <c r="AN46" s="2">
        <f t="shared" ca="1" si="87"/>
        <v>7</v>
      </c>
      <c r="AP46" s="34">
        <f t="shared" ca="1" si="88"/>
        <v>1</v>
      </c>
      <c r="AQ46">
        <f t="shared" ca="1" si="89"/>
        <v>7</v>
      </c>
      <c r="AR46" s="34">
        <f t="shared" ca="1" si="90"/>
        <v>1</v>
      </c>
      <c r="AS46">
        <f t="shared" ca="1" si="91"/>
        <v>7</v>
      </c>
      <c r="AT46" s="34">
        <f t="shared" ca="1" si="92"/>
        <v>1</v>
      </c>
      <c r="AU46">
        <f t="shared" ca="1" si="93"/>
        <v>7</v>
      </c>
      <c r="AV46" s="34">
        <f t="shared" ca="1" si="94"/>
        <v>1</v>
      </c>
      <c r="AW46">
        <f t="shared" ca="1" si="95"/>
        <v>7</v>
      </c>
      <c r="AX46" s="34">
        <f t="shared" ca="1" si="96"/>
        <v>1</v>
      </c>
      <c r="AY46">
        <f t="shared" ca="1" si="97"/>
        <v>7</v>
      </c>
      <c r="AZ46" s="34">
        <f t="shared" ca="1" si="98"/>
        <v>1</v>
      </c>
      <c r="BA46">
        <f t="shared" ca="1" si="99"/>
        <v>7</v>
      </c>
      <c r="BB46" s="34">
        <f t="shared" ca="1" si="100"/>
        <v>1</v>
      </c>
      <c r="BC46">
        <f t="shared" ca="1" si="101"/>
        <v>7</v>
      </c>
      <c r="BD46" s="34">
        <f t="shared" ca="1" si="102"/>
        <v>1</v>
      </c>
      <c r="BE46">
        <f t="shared" ca="1" si="103"/>
        <v>7</v>
      </c>
      <c r="BF46">
        <f t="shared" ca="1" si="104"/>
        <v>1</v>
      </c>
      <c r="BG46" s="1">
        <f t="shared" ca="1" si="105"/>
        <v>6</v>
      </c>
      <c r="BH46" t="str">
        <f t="shared" ca="1" si="106"/>
        <v>\\sqrt{</v>
      </c>
      <c r="BI46" s="2">
        <f t="shared" ca="1" si="107"/>
        <v>7</v>
      </c>
      <c r="BJ46" t="str">
        <f t="shared" ca="1" si="108"/>
        <v>}</v>
      </c>
      <c r="BK46">
        <f t="shared" ca="1" si="109"/>
        <v>28</v>
      </c>
      <c r="BM46" s="1">
        <f t="shared" ca="1" si="110"/>
        <v>3</v>
      </c>
      <c r="BN46" s="2">
        <f t="shared" ca="1" si="111"/>
        <v>7</v>
      </c>
      <c r="BO46" s="1">
        <f t="shared" ca="1" si="112"/>
        <v>14</v>
      </c>
      <c r="BP46" t="str">
        <f t="shared" ca="1" si="113"/>
        <v>-</v>
      </c>
      <c r="BQ46" t="str">
        <f t="shared" ca="1" si="114"/>
        <v>\\frac{</v>
      </c>
      <c r="BR46" s="1">
        <f t="shared" ca="1" si="115"/>
        <v>3</v>
      </c>
      <c r="BS46" t="str">
        <f t="shared" ca="1" si="116"/>
        <v xml:space="preserve"> \\sqrt{ </v>
      </c>
      <c r="BT46" s="2">
        <f t="shared" ca="1" si="117"/>
        <v>7</v>
      </c>
      <c r="BU46" t="str">
        <f t="shared" ca="1" si="118"/>
        <v>}</v>
      </c>
      <c r="BV46" t="str">
        <f t="shared" ca="1" si="119"/>
        <v>}{</v>
      </c>
      <c r="BW46" s="1">
        <f t="shared" ca="1" si="120"/>
        <v>14</v>
      </c>
      <c r="BX46" t="str">
        <f t="shared" ca="1" si="121"/>
        <v>}</v>
      </c>
    </row>
    <row r="47" spans="1:76" x14ac:dyDescent="0.55000000000000004">
      <c r="A47" s="27">
        <v>21</v>
      </c>
      <c r="B47" s="1" t="s">
        <v>4</v>
      </c>
      <c r="C47" s="1" t="s">
        <v>36</v>
      </c>
      <c r="D47" t="s">
        <v>250</v>
      </c>
      <c r="E47" t="str">
        <f t="shared" ca="1" si="60"/>
        <v>\\frac{4}{7 \\sqrt{8}}=</v>
      </c>
      <c r="F47" t="s">
        <v>230</v>
      </c>
      <c r="G47" t="s">
        <v>250</v>
      </c>
      <c r="H47" t="str">
        <f t="shared" ca="1" si="79"/>
        <v>\\frac{ \\sqrt{ 2}}{7}</v>
      </c>
      <c r="I47" t="s">
        <v>230</v>
      </c>
      <c r="J47" s="51" t="s">
        <v>60</v>
      </c>
      <c r="K47" s="50" t="s">
        <v>356</v>
      </c>
      <c r="L47" t="str">
        <f t="shared" ca="1" si="61"/>
        <v>\\(\\quad \\displaystyle \\frac{4}{7 \\sqrt{8}}= \\)</v>
      </c>
      <c r="M47" t="str">
        <f t="shared" ca="1" si="62"/>
        <v>\\(\\quad \\displaystyle \\frac{ \\sqrt{ 2}}{7} \\)</v>
      </c>
      <c r="N47" s="50" t="s">
        <v>62</v>
      </c>
      <c r="O47" s="89" t="str">
        <f t="shared" ca="1" si="63"/>
        <v>INSERT INTO math(tangen,question,answer,editor,date,count) VALUES('m7100','\\(\\quad \\displaystyle \\frac{4}{7 \\sqrt{8}}= \\)','\\(\\quad \\displaystyle \\frac{ \\sqrt{ 2}}{7} \\)','harazono',NOW(),0);</v>
      </c>
      <c r="X47">
        <f t="shared" ca="1" si="80"/>
        <v>4</v>
      </c>
      <c r="Y47" t="str">
        <f t="shared" ca="1" si="81"/>
        <v/>
      </c>
      <c r="Z47" t="s">
        <v>351</v>
      </c>
      <c r="AA47" s="1">
        <f t="shared" ca="1" si="82"/>
        <v>4</v>
      </c>
      <c r="AB47" t="s">
        <v>217</v>
      </c>
      <c r="AC47" t="s">
        <v>352</v>
      </c>
      <c r="AD47" s="1">
        <f t="shared" ca="1" si="83"/>
        <v>7</v>
      </c>
      <c r="AE47" s="4" t="s">
        <v>354</v>
      </c>
      <c r="AF47" s="2">
        <f t="shared" ca="1" si="84"/>
        <v>8</v>
      </c>
      <c r="AG47" t="s">
        <v>353</v>
      </c>
      <c r="AH47" t="s">
        <v>13</v>
      </c>
      <c r="AK47" s="1">
        <f t="shared" ca="1" si="85"/>
        <v>4</v>
      </c>
      <c r="AM47" s="1">
        <f t="shared" ca="1" si="86"/>
        <v>56</v>
      </c>
      <c r="AN47" s="2">
        <f t="shared" ca="1" si="87"/>
        <v>8</v>
      </c>
      <c r="AP47" s="34">
        <f t="shared" ca="1" si="88"/>
        <v>1</v>
      </c>
      <c r="AQ47">
        <f t="shared" ca="1" si="89"/>
        <v>8</v>
      </c>
      <c r="AR47" s="34">
        <f t="shared" ca="1" si="90"/>
        <v>1</v>
      </c>
      <c r="AS47">
        <f t="shared" ca="1" si="91"/>
        <v>8</v>
      </c>
      <c r="AT47" s="34">
        <f t="shared" ca="1" si="92"/>
        <v>1</v>
      </c>
      <c r="AU47">
        <f t="shared" ca="1" si="93"/>
        <v>8</v>
      </c>
      <c r="AV47" s="34">
        <f t="shared" ca="1" si="94"/>
        <v>1</v>
      </c>
      <c r="AW47">
        <f t="shared" ca="1" si="95"/>
        <v>8</v>
      </c>
      <c r="AX47" s="34">
        <f t="shared" ca="1" si="96"/>
        <v>1</v>
      </c>
      <c r="AY47">
        <f t="shared" ca="1" si="97"/>
        <v>8</v>
      </c>
      <c r="AZ47" s="34">
        <f t="shared" ca="1" si="98"/>
        <v>1</v>
      </c>
      <c r="BA47">
        <f t="shared" ca="1" si="99"/>
        <v>8</v>
      </c>
      <c r="BB47" s="34">
        <f t="shared" ca="1" si="100"/>
        <v>1</v>
      </c>
      <c r="BC47">
        <f t="shared" ca="1" si="101"/>
        <v>8</v>
      </c>
      <c r="BD47" s="34">
        <f t="shared" ca="1" si="102"/>
        <v>2</v>
      </c>
      <c r="BE47">
        <f t="shared" ca="1" si="103"/>
        <v>2</v>
      </c>
      <c r="BF47">
        <f t="shared" ca="1" si="104"/>
        <v>2</v>
      </c>
      <c r="BG47" s="1">
        <f t="shared" ca="1" si="105"/>
        <v>8</v>
      </c>
      <c r="BH47" t="str">
        <f t="shared" ca="1" si="106"/>
        <v>\\sqrt{</v>
      </c>
      <c r="BI47" s="2">
        <f t="shared" ca="1" si="107"/>
        <v>2</v>
      </c>
      <c r="BJ47" t="str">
        <f t="shared" ca="1" si="108"/>
        <v>}</v>
      </c>
      <c r="BK47">
        <f t="shared" ca="1" si="109"/>
        <v>56</v>
      </c>
      <c r="BM47" s="1">
        <f t="shared" ca="1" si="110"/>
        <v>1</v>
      </c>
      <c r="BN47" s="2">
        <f t="shared" ca="1" si="111"/>
        <v>2</v>
      </c>
      <c r="BO47" s="1">
        <f t="shared" ca="1" si="112"/>
        <v>7</v>
      </c>
      <c r="BP47" t="str">
        <f t="shared" ca="1" si="113"/>
        <v/>
      </c>
      <c r="BQ47" t="str">
        <f t="shared" ca="1" si="114"/>
        <v>\\frac{</v>
      </c>
      <c r="BR47" s="1" t="str">
        <f t="shared" ca="1" si="115"/>
        <v/>
      </c>
      <c r="BS47" t="str">
        <f t="shared" ca="1" si="116"/>
        <v xml:space="preserve"> \\sqrt{ </v>
      </c>
      <c r="BT47" s="2">
        <f t="shared" ca="1" si="117"/>
        <v>2</v>
      </c>
      <c r="BU47" t="str">
        <f t="shared" ca="1" si="118"/>
        <v>}</v>
      </c>
      <c r="BV47" t="str">
        <f t="shared" ca="1" si="119"/>
        <v>}{</v>
      </c>
      <c r="BW47" s="1">
        <f t="shared" ca="1" si="120"/>
        <v>7</v>
      </c>
      <c r="BX47" t="str">
        <f t="shared" ca="1" si="121"/>
        <v>}</v>
      </c>
    </row>
    <row r="48" spans="1:76" x14ac:dyDescent="0.55000000000000004">
      <c r="A48" s="27">
        <v>22</v>
      </c>
      <c r="B48" s="1" t="s">
        <v>4</v>
      </c>
      <c r="C48" s="1" t="s">
        <v>36</v>
      </c>
      <c r="D48" t="s">
        <v>250</v>
      </c>
      <c r="E48" t="str">
        <f t="shared" ca="1" si="60"/>
        <v>\\frac{2}{10 \\sqrt{8}}=</v>
      </c>
      <c r="F48" t="s">
        <v>230</v>
      </c>
      <c r="G48" t="s">
        <v>250</v>
      </c>
      <c r="H48" t="str">
        <f t="shared" ca="1" si="79"/>
        <v>\\frac{ \\sqrt{ 2}}{20}</v>
      </c>
      <c r="I48" t="s">
        <v>230</v>
      </c>
      <c r="J48" s="51" t="s">
        <v>60</v>
      </c>
      <c r="K48" s="50" t="s">
        <v>356</v>
      </c>
      <c r="L48" t="str">
        <f t="shared" ca="1" si="61"/>
        <v>\\(\\quad \\displaystyle \\frac{2}{10 \\sqrt{8}}= \\)</v>
      </c>
      <c r="M48" t="str">
        <f t="shared" ca="1" si="62"/>
        <v>\\(\\quad \\displaystyle \\frac{ \\sqrt{ 2}}{20} \\)</v>
      </c>
      <c r="N48" s="50" t="s">
        <v>62</v>
      </c>
      <c r="O48" s="89" t="str">
        <f t="shared" ca="1" si="63"/>
        <v>INSERT INTO math(tangen,question,answer,editor,date,count) VALUES('m7100','\\(\\quad \\displaystyle \\frac{2}{10 \\sqrt{8}}= \\)','\\(\\quad \\displaystyle \\frac{ \\sqrt{ 2}}{20} \\)','harazono',NOW(),0);</v>
      </c>
      <c r="X48">
        <f t="shared" ca="1" si="80"/>
        <v>2</v>
      </c>
      <c r="Y48" t="str">
        <f t="shared" ca="1" si="81"/>
        <v/>
      </c>
      <c r="Z48" t="s">
        <v>351</v>
      </c>
      <c r="AA48" s="1">
        <f t="shared" ca="1" si="82"/>
        <v>2</v>
      </c>
      <c r="AB48" t="s">
        <v>217</v>
      </c>
      <c r="AC48" t="s">
        <v>352</v>
      </c>
      <c r="AD48" s="1">
        <f t="shared" ca="1" si="83"/>
        <v>10</v>
      </c>
      <c r="AE48" s="4" t="s">
        <v>354</v>
      </c>
      <c r="AF48" s="2">
        <f t="shared" ca="1" si="84"/>
        <v>8</v>
      </c>
      <c r="AG48" t="s">
        <v>353</v>
      </c>
      <c r="AH48" t="s">
        <v>13</v>
      </c>
      <c r="AK48" s="1">
        <f t="shared" ca="1" si="85"/>
        <v>2</v>
      </c>
      <c r="AM48" s="1">
        <f t="shared" ca="1" si="86"/>
        <v>80</v>
      </c>
      <c r="AN48" s="2">
        <f t="shared" ca="1" si="87"/>
        <v>8</v>
      </c>
      <c r="AP48" s="34">
        <f t="shared" ca="1" si="88"/>
        <v>1</v>
      </c>
      <c r="AQ48">
        <f t="shared" ca="1" si="89"/>
        <v>8</v>
      </c>
      <c r="AR48" s="34">
        <f t="shared" ca="1" si="90"/>
        <v>1</v>
      </c>
      <c r="AS48">
        <f t="shared" ca="1" si="91"/>
        <v>8</v>
      </c>
      <c r="AT48" s="34">
        <f t="shared" ca="1" si="92"/>
        <v>1</v>
      </c>
      <c r="AU48">
        <f t="shared" ca="1" si="93"/>
        <v>8</v>
      </c>
      <c r="AV48" s="34">
        <f t="shared" ca="1" si="94"/>
        <v>1</v>
      </c>
      <c r="AW48">
        <f t="shared" ca="1" si="95"/>
        <v>8</v>
      </c>
      <c r="AX48" s="34">
        <f t="shared" ca="1" si="96"/>
        <v>1</v>
      </c>
      <c r="AY48">
        <f t="shared" ca="1" si="97"/>
        <v>8</v>
      </c>
      <c r="AZ48" s="34">
        <f t="shared" ca="1" si="98"/>
        <v>1</v>
      </c>
      <c r="BA48">
        <f t="shared" ca="1" si="99"/>
        <v>8</v>
      </c>
      <c r="BB48" s="34">
        <f t="shared" ca="1" si="100"/>
        <v>1</v>
      </c>
      <c r="BC48">
        <f t="shared" ca="1" si="101"/>
        <v>8</v>
      </c>
      <c r="BD48" s="34">
        <f t="shared" ca="1" si="102"/>
        <v>2</v>
      </c>
      <c r="BE48">
        <f t="shared" ca="1" si="103"/>
        <v>2</v>
      </c>
      <c r="BF48">
        <f t="shared" ca="1" si="104"/>
        <v>2</v>
      </c>
      <c r="BG48" s="1">
        <f t="shared" ca="1" si="105"/>
        <v>4</v>
      </c>
      <c r="BH48" t="str">
        <f t="shared" ca="1" si="106"/>
        <v>\\sqrt{</v>
      </c>
      <c r="BI48" s="2">
        <f t="shared" ca="1" si="107"/>
        <v>2</v>
      </c>
      <c r="BJ48" t="str">
        <f t="shared" ca="1" si="108"/>
        <v>}</v>
      </c>
      <c r="BK48">
        <f t="shared" ca="1" si="109"/>
        <v>80</v>
      </c>
      <c r="BM48" s="1">
        <f t="shared" ca="1" si="110"/>
        <v>1</v>
      </c>
      <c r="BN48" s="2">
        <f t="shared" ca="1" si="111"/>
        <v>2</v>
      </c>
      <c r="BO48" s="1">
        <f t="shared" ca="1" si="112"/>
        <v>20</v>
      </c>
      <c r="BP48" t="str">
        <f t="shared" ca="1" si="113"/>
        <v/>
      </c>
      <c r="BQ48" t="str">
        <f t="shared" ca="1" si="114"/>
        <v>\\frac{</v>
      </c>
      <c r="BR48" s="1" t="str">
        <f t="shared" ca="1" si="115"/>
        <v/>
      </c>
      <c r="BS48" t="str">
        <f t="shared" ca="1" si="116"/>
        <v xml:space="preserve"> \\sqrt{ </v>
      </c>
      <c r="BT48" s="2">
        <f t="shared" ca="1" si="117"/>
        <v>2</v>
      </c>
      <c r="BU48" t="str">
        <f t="shared" ca="1" si="118"/>
        <v>}</v>
      </c>
      <c r="BV48" t="str">
        <f t="shared" ca="1" si="119"/>
        <v>}{</v>
      </c>
      <c r="BW48" s="1">
        <f t="shared" ca="1" si="120"/>
        <v>20</v>
      </c>
      <c r="BX48" t="str">
        <f t="shared" ca="1" si="121"/>
        <v>}</v>
      </c>
    </row>
    <row r="49" spans="1:76" x14ac:dyDescent="0.55000000000000004">
      <c r="A49" s="27">
        <v>23</v>
      </c>
      <c r="B49" s="1" t="s">
        <v>4</v>
      </c>
      <c r="C49" s="1" t="s">
        <v>36</v>
      </c>
      <c r="D49" t="s">
        <v>250</v>
      </c>
      <c r="E49" t="str">
        <f t="shared" ca="1" si="60"/>
        <v>-\\frac{10}{5 \\sqrt{7}}=</v>
      </c>
      <c r="F49" t="s">
        <v>230</v>
      </c>
      <c r="G49" t="s">
        <v>250</v>
      </c>
      <c r="H49" t="str">
        <f t="shared" ca="1" si="79"/>
        <v>-\\frac{2 \\sqrt{ 7}}{7}</v>
      </c>
      <c r="I49" t="s">
        <v>230</v>
      </c>
      <c r="J49" s="51" t="s">
        <v>60</v>
      </c>
      <c r="K49" s="50" t="s">
        <v>356</v>
      </c>
      <c r="L49" t="str">
        <f t="shared" ca="1" si="61"/>
        <v>\\(\\quad \\displaystyle -\\frac{10}{5 \\sqrt{7}}= \\)</v>
      </c>
      <c r="M49" t="str">
        <f t="shared" ca="1" si="62"/>
        <v>\\(\\quad \\displaystyle -\\frac{2 \\sqrt{ 7}}{7} \\)</v>
      </c>
      <c r="N49" s="50" t="s">
        <v>62</v>
      </c>
      <c r="O49" s="89" t="str">
        <f t="shared" ca="1" si="63"/>
        <v>INSERT INTO math(tangen,question,answer,editor,date,count) VALUES('m7100','\\(\\quad \\displaystyle -\\frac{10}{5 \\sqrt{7}}= \\)','\\(\\quad \\displaystyle -\\frac{2 \\sqrt{ 7}}{7} \\)','harazono',NOW(),0);</v>
      </c>
      <c r="X49">
        <f t="shared" ca="1" si="80"/>
        <v>-10</v>
      </c>
      <c r="Y49" t="str">
        <f t="shared" ca="1" si="81"/>
        <v>-</v>
      </c>
      <c r="Z49" t="s">
        <v>351</v>
      </c>
      <c r="AA49" s="1">
        <f t="shared" ca="1" si="82"/>
        <v>10</v>
      </c>
      <c r="AB49" t="s">
        <v>217</v>
      </c>
      <c r="AC49" t="s">
        <v>352</v>
      </c>
      <c r="AD49" s="1">
        <f t="shared" ca="1" si="83"/>
        <v>5</v>
      </c>
      <c r="AE49" s="4" t="s">
        <v>354</v>
      </c>
      <c r="AF49" s="2">
        <f t="shared" ca="1" si="84"/>
        <v>7</v>
      </c>
      <c r="AG49" t="s">
        <v>353</v>
      </c>
      <c r="AH49" t="s">
        <v>13</v>
      </c>
      <c r="AK49" s="1">
        <f t="shared" ca="1" si="85"/>
        <v>10</v>
      </c>
      <c r="AM49" s="1">
        <f t="shared" ca="1" si="86"/>
        <v>35</v>
      </c>
      <c r="AN49" s="2">
        <f t="shared" ca="1" si="87"/>
        <v>7</v>
      </c>
      <c r="AP49" s="34">
        <f t="shared" ca="1" si="88"/>
        <v>1</v>
      </c>
      <c r="AQ49">
        <f t="shared" ca="1" si="89"/>
        <v>7</v>
      </c>
      <c r="AR49" s="34">
        <f t="shared" ca="1" si="90"/>
        <v>1</v>
      </c>
      <c r="AS49">
        <f t="shared" ca="1" si="91"/>
        <v>7</v>
      </c>
      <c r="AT49" s="34">
        <f t="shared" ca="1" si="92"/>
        <v>1</v>
      </c>
      <c r="AU49">
        <f t="shared" ca="1" si="93"/>
        <v>7</v>
      </c>
      <c r="AV49" s="34">
        <f t="shared" ca="1" si="94"/>
        <v>1</v>
      </c>
      <c r="AW49">
        <f t="shared" ca="1" si="95"/>
        <v>7</v>
      </c>
      <c r="AX49" s="34">
        <f t="shared" ca="1" si="96"/>
        <v>1</v>
      </c>
      <c r="AY49">
        <f t="shared" ca="1" si="97"/>
        <v>7</v>
      </c>
      <c r="AZ49" s="34">
        <f t="shared" ca="1" si="98"/>
        <v>1</v>
      </c>
      <c r="BA49">
        <f t="shared" ca="1" si="99"/>
        <v>7</v>
      </c>
      <c r="BB49" s="34">
        <f t="shared" ca="1" si="100"/>
        <v>1</v>
      </c>
      <c r="BC49">
        <f t="shared" ca="1" si="101"/>
        <v>7</v>
      </c>
      <c r="BD49" s="34">
        <f t="shared" ca="1" si="102"/>
        <v>1</v>
      </c>
      <c r="BE49">
        <f t="shared" ca="1" si="103"/>
        <v>7</v>
      </c>
      <c r="BF49">
        <f t="shared" ca="1" si="104"/>
        <v>1</v>
      </c>
      <c r="BG49" s="1">
        <f t="shared" ca="1" si="105"/>
        <v>10</v>
      </c>
      <c r="BH49" t="str">
        <f t="shared" ca="1" si="106"/>
        <v>\\sqrt{</v>
      </c>
      <c r="BI49" s="2">
        <f t="shared" ca="1" si="107"/>
        <v>7</v>
      </c>
      <c r="BJ49" t="str">
        <f t="shared" ca="1" si="108"/>
        <v>}</v>
      </c>
      <c r="BK49">
        <f t="shared" ca="1" si="109"/>
        <v>35</v>
      </c>
      <c r="BM49" s="1">
        <f t="shared" ca="1" si="110"/>
        <v>2</v>
      </c>
      <c r="BN49" s="2">
        <f t="shared" ca="1" si="111"/>
        <v>7</v>
      </c>
      <c r="BO49" s="1">
        <f t="shared" ca="1" si="112"/>
        <v>7</v>
      </c>
      <c r="BP49" t="str">
        <f t="shared" ca="1" si="113"/>
        <v>-</v>
      </c>
      <c r="BQ49" t="str">
        <f t="shared" ca="1" si="114"/>
        <v>\\frac{</v>
      </c>
      <c r="BR49" s="1">
        <f t="shared" ca="1" si="115"/>
        <v>2</v>
      </c>
      <c r="BS49" t="str">
        <f t="shared" ca="1" si="116"/>
        <v xml:space="preserve"> \\sqrt{ </v>
      </c>
      <c r="BT49" s="2">
        <f t="shared" ca="1" si="117"/>
        <v>7</v>
      </c>
      <c r="BU49" t="str">
        <f t="shared" ca="1" si="118"/>
        <v>}</v>
      </c>
      <c r="BV49" t="str">
        <f t="shared" ca="1" si="119"/>
        <v>}{</v>
      </c>
      <c r="BW49" s="1">
        <f t="shared" ca="1" si="120"/>
        <v>7</v>
      </c>
      <c r="BX49" t="str">
        <f t="shared" ca="1" si="121"/>
        <v>}</v>
      </c>
    </row>
    <row r="50" spans="1:76" x14ac:dyDescent="0.55000000000000004">
      <c r="A50" s="27">
        <v>24</v>
      </c>
      <c r="B50" s="1" t="s">
        <v>4</v>
      </c>
      <c r="C50" s="1" t="s">
        <v>36</v>
      </c>
      <c r="D50" t="s">
        <v>250</v>
      </c>
      <c r="E50" t="str">
        <f t="shared" ca="1" si="60"/>
        <v>-\\frac{4}{2 \\sqrt{6}}=</v>
      </c>
      <c r="F50" t="s">
        <v>230</v>
      </c>
      <c r="G50" t="s">
        <v>250</v>
      </c>
      <c r="H50" t="str">
        <f t="shared" ca="1" si="79"/>
        <v>-\\frac{ \\sqrt{ 6}}{3}</v>
      </c>
      <c r="I50" t="s">
        <v>230</v>
      </c>
      <c r="J50" s="51" t="s">
        <v>60</v>
      </c>
      <c r="K50" s="50" t="s">
        <v>356</v>
      </c>
      <c r="L50" t="str">
        <f t="shared" ca="1" si="61"/>
        <v>\\(\\quad \\displaystyle -\\frac{4}{2 \\sqrt{6}}= \\)</v>
      </c>
      <c r="M50" t="str">
        <f t="shared" ca="1" si="62"/>
        <v>\\(\\quad \\displaystyle -\\frac{ \\sqrt{ 6}}{3} \\)</v>
      </c>
      <c r="N50" s="50" t="s">
        <v>62</v>
      </c>
      <c r="O50" s="89" t="str">
        <f t="shared" ca="1" si="63"/>
        <v>INSERT INTO math(tangen,question,answer,editor,date,count) VALUES('m7100','\\(\\quad \\displaystyle -\\frac{4}{2 \\sqrt{6}}= \\)','\\(\\quad \\displaystyle -\\frac{ \\sqrt{ 6}}{3} \\)','harazono',NOW(),0);</v>
      </c>
      <c r="X50">
        <f t="shared" ca="1" si="80"/>
        <v>-4</v>
      </c>
      <c r="Y50" t="str">
        <f t="shared" ca="1" si="81"/>
        <v>-</v>
      </c>
      <c r="Z50" t="s">
        <v>351</v>
      </c>
      <c r="AA50" s="1">
        <f t="shared" ca="1" si="82"/>
        <v>4</v>
      </c>
      <c r="AB50" t="s">
        <v>217</v>
      </c>
      <c r="AC50" t="s">
        <v>352</v>
      </c>
      <c r="AD50" s="1">
        <f t="shared" ca="1" si="83"/>
        <v>2</v>
      </c>
      <c r="AE50" s="4" t="s">
        <v>354</v>
      </c>
      <c r="AF50" s="2">
        <f t="shared" ca="1" si="84"/>
        <v>6</v>
      </c>
      <c r="AG50" t="s">
        <v>353</v>
      </c>
      <c r="AH50" t="s">
        <v>13</v>
      </c>
      <c r="AK50" s="1">
        <f t="shared" ca="1" si="85"/>
        <v>4</v>
      </c>
      <c r="AM50" s="1">
        <f t="shared" ca="1" si="86"/>
        <v>12</v>
      </c>
      <c r="AN50" s="2">
        <f t="shared" ca="1" si="87"/>
        <v>6</v>
      </c>
      <c r="AP50" s="34">
        <f t="shared" ca="1" si="88"/>
        <v>1</v>
      </c>
      <c r="AQ50">
        <f t="shared" ca="1" si="89"/>
        <v>6</v>
      </c>
      <c r="AR50" s="34">
        <f t="shared" ca="1" si="90"/>
        <v>1</v>
      </c>
      <c r="AS50">
        <f t="shared" ca="1" si="91"/>
        <v>6</v>
      </c>
      <c r="AT50" s="34">
        <f t="shared" ca="1" si="92"/>
        <v>1</v>
      </c>
      <c r="AU50">
        <f t="shared" ca="1" si="93"/>
        <v>6</v>
      </c>
      <c r="AV50" s="34">
        <f t="shared" ca="1" si="94"/>
        <v>1</v>
      </c>
      <c r="AW50">
        <f t="shared" ca="1" si="95"/>
        <v>6</v>
      </c>
      <c r="AX50" s="34">
        <f t="shared" ca="1" si="96"/>
        <v>1</v>
      </c>
      <c r="AY50">
        <f t="shared" ca="1" si="97"/>
        <v>6</v>
      </c>
      <c r="AZ50" s="34">
        <f t="shared" ca="1" si="98"/>
        <v>1</v>
      </c>
      <c r="BA50">
        <f t="shared" ca="1" si="99"/>
        <v>6</v>
      </c>
      <c r="BB50" s="34">
        <f t="shared" ca="1" si="100"/>
        <v>1</v>
      </c>
      <c r="BC50">
        <f t="shared" ca="1" si="101"/>
        <v>6</v>
      </c>
      <c r="BD50" s="34">
        <f t="shared" ca="1" si="102"/>
        <v>1</v>
      </c>
      <c r="BE50">
        <f t="shared" ca="1" si="103"/>
        <v>6</v>
      </c>
      <c r="BF50">
        <f t="shared" ca="1" si="104"/>
        <v>1</v>
      </c>
      <c r="BG50" s="1">
        <f t="shared" ca="1" si="105"/>
        <v>4</v>
      </c>
      <c r="BH50" t="str">
        <f t="shared" ca="1" si="106"/>
        <v>\\sqrt{</v>
      </c>
      <c r="BI50" s="2">
        <f t="shared" ca="1" si="107"/>
        <v>6</v>
      </c>
      <c r="BJ50" t="str">
        <f t="shared" ca="1" si="108"/>
        <v>}</v>
      </c>
      <c r="BK50">
        <f t="shared" ca="1" si="109"/>
        <v>12</v>
      </c>
      <c r="BM50" s="1">
        <f t="shared" ca="1" si="110"/>
        <v>1</v>
      </c>
      <c r="BN50" s="2">
        <f t="shared" ca="1" si="111"/>
        <v>6</v>
      </c>
      <c r="BO50" s="1">
        <f t="shared" ca="1" si="112"/>
        <v>3</v>
      </c>
      <c r="BP50" t="str">
        <f t="shared" ca="1" si="113"/>
        <v>-</v>
      </c>
      <c r="BQ50" t="str">
        <f t="shared" ca="1" si="114"/>
        <v>\\frac{</v>
      </c>
      <c r="BR50" s="1" t="str">
        <f t="shared" ca="1" si="115"/>
        <v/>
      </c>
      <c r="BS50" t="str">
        <f t="shared" ca="1" si="116"/>
        <v xml:space="preserve"> \\sqrt{ </v>
      </c>
      <c r="BT50" s="2">
        <f t="shared" ca="1" si="117"/>
        <v>6</v>
      </c>
      <c r="BU50" t="str">
        <f t="shared" ca="1" si="118"/>
        <v>}</v>
      </c>
      <c r="BV50" t="str">
        <f t="shared" ca="1" si="119"/>
        <v>}{</v>
      </c>
      <c r="BW50" s="1">
        <f t="shared" ca="1" si="120"/>
        <v>3</v>
      </c>
      <c r="BX50" t="str">
        <f t="shared" ca="1" si="121"/>
        <v>}</v>
      </c>
    </row>
    <row r="51" spans="1:76" x14ac:dyDescent="0.55000000000000004">
      <c r="A51" s="27">
        <v>25</v>
      </c>
      <c r="B51" s="1" t="s">
        <v>4</v>
      </c>
      <c r="C51" s="1" t="s">
        <v>36</v>
      </c>
      <c r="D51" t="s">
        <v>250</v>
      </c>
      <c r="E51" t="str">
        <f t="shared" ca="1" si="60"/>
        <v>\\frac{4}{6 \\sqrt{4}}=</v>
      </c>
      <c r="F51" t="s">
        <v>230</v>
      </c>
      <c r="G51" t="s">
        <v>250</v>
      </c>
      <c r="H51" t="str">
        <f t="shared" ca="1" si="79"/>
        <v>\\frac{1}{3}</v>
      </c>
      <c r="I51" t="s">
        <v>230</v>
      </c>
      <c r="J51" s="51" t="s">
        <v>60</v>
      </c>
      <c r="K51" s="50" t="s">
        <v>356</v>
      </c>
      <c r="L51" t="str">
        <f t="shared" ca="1" si="61"/>
        <v>\\(\\quad \\displaystyle \\frac{4}{6 \\sqrt{4}}= \\)</v>
      </c>
      <c r="M51" t="str">
        <f t="shared" ca="1" si="62"/>
        <v>\\(\\quad \\displaystyle \\frac{1}{3} \\)</v>
      </c>
      <c r="N51" s="50" t="s">
        <v>62</v>
      </c>
      <c r="O51" s="89" t="str">
        <f t="shared" ca="1" si="63"/>
        <v>INSERT INTO math(tangen,question,answer,editor,date,count) VALUES('m7100','\\(\\quad \\displaystyle \\frac{4}{6 \\sqrt{4}}= \\)','\\(\\quad \\displaystyle \\frac{1}{3} \\)','harazono',NOW(),0);</v>
      </c>
      <c r="X51">
        <f t="shared" ca="1" si="80"/>
        <v>4</v>
      </c>
      <c r="Y51" t="str">
        <f t="shared" ca="1" si="81"/>
        <v/>
      </c>
      <c r="Z51" t="s">
        <v>351</v>
      </c>
      <c r="AA51" s="1">
        <f t="shared" ca="1" si="82"/>
        <v>4</v>
      </c>
      <c r="AB51" t="s">
        <v>217</v>
      </c>
      <c r="AC51" t="s">
        <v>352</v>
      </c>
      <c r="AD51" s="1">
        <f t="shared" ca="1" si="83"/>
        <v>6</v>
      </c>
      <c r="AE51" s="4" t="s">
        <v>354</v>
      </c>
      <c r="AF51" s="2">
        <f t="shared" ca="1" si="84"/>
        <v>4</v>
      </c>
      <c r="AG51" t="s">
        <v>353</v>
      </c>
      <c r="AH51" t="s">
        <v>13</v>
      </c>
      <c r="AK51" s="1">
        <f t="shared" ca="1" si="85"/>
        <v>4</v>
      </c>
      <c r="AM51" s="1">
        <f t="shared" ca="1" si="86"/>
        <v>24</v>
      </c>
      <c r="AN51" s="2">
        <f t="shared" ca="1" si="87"/>
        <v>4</v>
      </c>
      <c r="AP51" s="34">
        <f t="shared" ca="1" si="88"/>
        <v>1</v>
      </c>
      <c r="AQ51">
        <f t="shared" ca="1" si="89"/>
        <v>4</v>
      </c>
      <c r="AR51" s="34">
        <f t="shared" ca="1" si="90"/>
        <v>1</v>
      </c>
      <c r="AS51">
        <f t="shared" ca="1" si="91"/>
        <v>4</v>
      </c>
      <c r="AT51" s="34">
        <f t="shared" ca="1" si="92"/>
        <v>1</v>
      </c>
      <c r="AU51">
        <f t="shared" ca="1" si="93"/>
        <v>4</v>
      </c>
      <c r="AV51" s="34">
        <f t="shared" ca="1" si="94"/>
        <v>1</v>
      </c>
      <c r="AW51">
        <f t="shared" ca="1" si="95"/>
        <v>4</v>
      </c>
      <c r="AX51" s="34">
        <f t="shared" ca="1" si="96"/>
        <v>1</v>
      </c>
      <c r="AY51">
        <f t="shared" ca="1" si="97"/>
        <v>4</v>
      </c>
      <c r="AZ51" s="34">
        <f t="shared" ca="1" si="98"/>
        <v>1</v>
      </c>
      <c r="BA51">
        <f t="shared" ca="1" si="99"/>
        <v>4</v>
      </c>
      <c r="BB51" s="34">
        <f t="shared" ca="1" si="100"/>
        <v>1</v>
      </c>
      <c r="BC51">
        <f t="shared" ca="1" si="101"/>
        <v>4</v>
      </c>
      <c r="BD51" s="34">
        <f t="shared" ca="1" si="102"/>
        <v>2</v>
      </c>
      <c r="BE51">
        <f t="shared" ca="1" si="103"/>
        <v>1</v>
      </c>
      <c r="BF51">
        <f t="shared" ca="1" si="104"/>
        <v>2</v>
      </c>
      <c r="BG51" s="1">
        <f t="shared" ca="1" si="105"/>
        <v>8</v>
      </c>
      <c r="BH51" t="str">
        <f t="shared" ca="1" si="106"/>
        <v/>
      </c>
      <c r="BI51" s="2">
        <f t="shared" ca="1" si="107"/>
        <v>1</v>
      </c>
      <c r="BJ51" t="str">
        <f t="shared" ca="1" si="108"/>
        <v/>
      </c>
      <c r="BK51">
        <f t="shared" ca="1" si="109"/>
        <v>24</v>
      </c>
      <c r="BM51" s="1">
        <f t="shared" ca="1" si="110"/>
        <v>1</v>
      </c>
      <c r="BN51" s="2">
        <f t="shared" ca="1" si="111"/>
        <v>1</v>
      </c>
      <c r="BO51" s="1">
        <f t="shared" ca="1" si="112"/>
        <v>3</v>
      </c>
      <c r="BP51" t="str">
        <f t="shared" ca="1" si="113"/>
        <v/>
      </c>
      <c r="BQ51" t="str">
        <f t="shared" ca="1" si="114"/>
        <v>\\frac{</v>
      </c>
      <c r="BR51" s="1">
        <f t="shared" ca="1" si="115"/>
        <v>1</v>
      </c>
      <c r="BS51" t="str">
        <f t="shared" ca="1" si="116"/>
        <v/>
      </c>
      <c r="BT51" s="2" t="str">
        <f t="shared" ca="1" si="117"/>
        <v/>
      </c>
      <c r="BU51" t="str">
        <f t="shared" ca="1" si="118"/>
        <v/>
      </c>
      <c r="BV51" t="str">
        <f t="shared" ca="1" si="119"/>
        <v>}{</v>
      </c>
      <c r="BW51" s="1">
        <f t="shared" ca="1" si="120"/>
        <v>3</v>
      </c>
      <c r="BX51" t="str">
        <f t="shared" ca="1" si="121"/>
        <v>}</v>
      </c>
    </row>
    <row r="52" spans="1:76" x14ac:dyDescent="0.55000000000000004">
      <c r="A52">
        <v>1</v>
      </c>
      <c r="B52" s="1" t="s">
        <v>4</v>
      </c>
      <c r="C52" s="1" t="s">
        <v>37</v>
      </c>
      <c r="D52" t="s">
        <v>250</v>
      </c>
      <c r="E52" s="43" t="str">
        <f t="shared" ref="E52:E83" ca="1" si="122">AH52&amp;AI52&amp;AJ52&amp;AK52&amp;AL52&amp;AM52&amp;AN52&amp;AO52&amp;AP52&amp;AQ52&amp;AR52&amp;AS52&amp;AT52&amp;AU52&amp;AV52&amp;AW52&amp;AX52&amp;AY52&amp;AZ52&amp;BA52&amp;BB52</f>
        <v>4\\sqrt{2}-\\sqrt{3}-7\\sqrt{2}+6\\sqrt{3}=</v>
      </c>
      <c r="F52" t="s">
        <v>230</v>
      </c>
      <c r="G52" t="s">
        <v>250</v>
      </c>
      <c r="H52" s="11" t="str">
        <f t="shared" ref="H52:H83" ca="1" si="123">BE52&amp;BF52&amp;BG52&amp;BH52&amp;BI52&amp;BJ52&amp;BK52&amp;BL52&amp;BM52&amp;BN52</f>
        <v>-3\\sqrt{2}+5 \\sqrt{3}</v>
      </c>
      <c r="I52" t="s">
        <v>230</v>
      </c>
      <c r="J52" s="51" t="s">
        <v>60</v>
      </c>
      <c r="K52" s="50" t="s">
        <v>357</v>
      </c>
      <c r="L52" t="str">
        <f t="shared" ref="L52:L115" ca="1" si="124">D52&amp;E52&amp;F52</f>
        <v>\\(\\quad \\displaystyle 4\\sqrt{2}-\\sqrt{3}-7\\sqrt{2}+6\\sqrt{3}= \\)</v>
      </c>
      <c r="M52" t="str">
        <f t="shared" ref="M52:M115" ca="1" si="125">G52&amp;H52&amp;I52</f>
        <v>\\(\\quad \\displaystyle -3\\sqrt{2}+5 \\sqrt{3} \\)</v>
      </c>
      <c r="N52" s="50" t="s">
        <v>62</v>
      </c>
      <c r="O52" s="89" t="str">
        <f t="shared" ca="1" si="63"/>
        <v>INSERT INTO math(tangen,question,answer,editor,date,count) VALUES('m7200','\\(\\quad \\displaystyle 4\\sqrt{2}-\\sqrt{3}-7\\sqrt{2}+6\\sqrt{3}= \\)','\\(\\quad \\displaystyle -3\\sqrt{2}+5 \\sqrt{3} \\)','harazono',NOW(),0);</v>
      </c>
      <c r="X52" s="1">
        <f t="shared" ref="X52:AA67" ca="1" si="126">RANDBETWEEN(-10,10)</f>
        <v>4</v>
      </c>
      <c r="Y52" s="1">
        <f t="shared" ca="1" si="126"/>
        <v>-7</v>
      </c>
      <c r="Z52" s="1">
        <f t="shared" ca="1" si="126"/>
        <v>-1</v>
      </c>
      <c r="AA52" s="1">
        <f t="shared" ca="1" si="126"/>
        <v>6</v>
      </c>
      <c r="AB52" s="1">
        <f t="shared" ref="AB52:AE66" ca="1" si="127">IF(X52=0,11,X52)</f>
        <v>4</v>
      </c>
      <c r="AC52" s="1">
        <f t="shared" ca="1" si="127"/>
        <v>-7</v>
      </c>
      <c r="AD52" s="1">
        <f t="shared" ca="1" si="127"/>
        <v>-1</v>
      </c>
      <c r="AE52" s="1">
        <f t="shared" ca="1" si="127"/>
        <v>6</v>
      </c>
      <c r="AF52" s="35">
        <v>2</v>
      </c>
      <c r="AG52" s="35">
        <v>3</v>
      </c>
      <c r="AH52" t="str">
        <f t="shared" ref="AH52:AH66" ca="1" si="128">IF(X52&gt;=0,"",IF(X52&lt;=-1,"-",""))</f>
        <v/>
      </c>
      <c r="AI52">
        <f t="shared" ref="AI52:AI66" ca="1" si="129">IF(AB52=1,"",IF(AB52=-1,"",ABS(AB52)))</f>
        <v>4</v>
      </c>
      <c r="AJ52" t="str">
        <f t="shared" ref="AJ52:AJ66" si="130">IF(AG52=1,"","\\sqrt{")</f>
        <v>\\sqrt{</v>
      </c>
      <c r="AK52">
        <f t="shared" ref="AK52:AK66" si="131">AF52</f>
        <v>2</v>
      </c>
      <c r="AL52" t="s">
        <v>217</v>
      </c>
      <c r="AM52" t="str">
        <f t="shared" ref="AM52:AM66" ca="1" si="132">IF(Z52&gt;=0,"+",IF(Z52&lt;=-1,"-",""))</f>
        <v>-</v>
      </c>
      <c r="AN52" t="str">
        <f t="shared" ref="AN52:AN66" ca="1" si="133">IF(AD52=1,"",IF(AD52=-1,"",ABS(AD52)))</f>
        <v/>
      </c>
      <c r="AO52" t="str">
        <f t="shared" ref="AO52:AO66" si="134">IF(AL52=1,"","\\sqrt{")</f>
        <v>\\sqrt{</v>
      </c>
      <c r="AP52">
        <f t="shared" ref="AP52:AP66" si="135">AG52</f>
        <v>3</v>
      </c>
      <c r="AQ52" t="s">
        <v>217</v>
      </c>
      <c r="AR52" t="str">
        <f t="shared" ref="AR52:AR61" ca="1" si="136">IF(Y52&gt;=0,"+",IF(Y52&lt;=-1,"-",""))</f>
        <v>-</v>
      </c>
      <c r="AS52">
        <f t="shared" ref="AS52:AS61" ca="1" si="137">IF(AC52=1,"",IF(AC52=-1,"",ABS(AC52)))</f>
        <v>7</v>
      </c>
      <c r="AT52" t="str">
        <f t="shared" ref="AT52:AT66" si="138">IF(AQ52=1,"","\\sqrt{")</f>
        <v>\\sqrt{</v>
      </c>
      <c r="AU52" s="34">
        <f t="shared" ref="AU52:AU61" si="139">AF52</f>
        <v>2</v>
      </c>
      <c r="AV52" t="s">
        <v>217</v>
      </c>
      <c r="AW52" t="str">
        <f t="shared" ref="AW52:AW61" ca="1" si="140">IF(AA52&gt;=0,"+",IF(AA52&lt;=-1,"-",""))</f>
        <v>+</v>
      </c>
      <c r="AX52">
        <f t="shared" ref="AX52:AX61" ca="1" si="141">IF(AE52=1,"",IF(AE52=-1,"",ABS(AE52)))</f>
        <v>6</v>
      </c>
      <c r="AY52" t="str">
        <f>IF(AV52=1,"","\\sqrt{")</f>
        <v>\\sqrt{</v>
      </c>
      <c r="AZ52" s="34">
        <f t="shared" ref="AZ52:AZ61" si="142">AG52</f>
        <v>3</v>
      </c>
      <c r="BA52" t="s">
        <v>217</v>
      </c>
      <c r="BB52" t="s">
        <v>13</v>
      </c>
      <c r="BC52" s="34">
        <f t="shared" ref="BC52:BC66" ca="1" si="143">AB52+AC52</f>
        <v>-3</v>
      </c>
      <c r="BD52">
        <f t="shared" ref="BD52:BD66" ca="1" si="144">AD52+AE52</f>
        <v>5</v>
      </c>
      <c r="BE52" t="str">
        <f t="shared" ref="BE52:BE66" ca="1" si="145">IF(BC52&gt;=0,"",IF(BC52&lt;=-1,"-",""))</f>
        <v>-</v>
      </c>
      <c r="BF52">
        <f t="shared" ref="BF52:BF66" ca="1" si="146">IF(BC52=0,"",IF(BC52=1,"",IF(BC52=-1,"",ABS(BC52))))</f>
        <v>3</v>
      </c>
      <c r="BG52" t="str">
        <f ca="1">IF(BC52=0,"","\\sqrt{")</f>
        <v>\\sqrt{</v>
      </c>
      <c r="BH52" s="34">
        <f t="shared" ref="BH52:BH66" ca="1" si="147">IF(BC52=0,"",AF52)</f>
        <v>2</v>
      </c>
      <c r="BI52" t="str">
        <f ca="1">IF(BC52=0,"","}")</f>
        <v>}</v>
      </c>
      <c r="BJ52" t="str">
        <f t="shared" ref="BJ52:BJ66" ca="1" si="148">IF(BD52=0,"",IF(BD52&gt;=1,IF(BC52=0,"","+"),IF(BD52&lt;=-1,"-","")))</f>
        <v>+</v>
      </c>
      <c r="BK52">
        <f t="shared" ref="BK52:BK66" ca="1" si="149">IF(BD52=0,"",IF(BD52=1,"",IF(BD52=-1,"",ABS(BD52))))</f>
        <v>5</v>
      </c>
      <c r="BL52" t="str">
        <f ca="1">IF(BD52=0,""," \\sqrt{")</f>
        <v xml:space="preserve"> \\sqrt{</v>
      </c>
      <c r="BM52">
        <f t="shared" ref="BM52:BM66" ca="1" si="150">IF(BD52=0,"",AG52)</f>
        <v>3</v>
      </c>
      <c r="BN52" t="str">
        <f ca="1">IF(BD52=0,"","}")</f>
        <v>}</v>
      </c>
    </row>
    <row r="53" spans="1:76" x14ac:dyDescent="0.55000000000000004">
      <c r="A53">
        <v>2</v>
      </c>
      <c r="B53" s="1" t="s">
        <v>4</v>
      </c>
      <c r="C53" s="1" t="s">
        <v>37</v>
      </c>
      <c r="D53" t="s">
        <v>250</v>
      </c>
      <c r="E53" s="43" t="str">
        <f t="shared" ca="1" si="122"/>
        <v>3\\sqrt{3}-9\\sqrt{5}-\\sqrt{3}+\\sqrt{5}=</v>
      </c>
      <c r="F53" t="s">
        <v>230</v>
      </c>
      <c r="G53" t="s">
        <v>250</v>
      </c>
      <c r="H53" s="11" t="str">
        <f t="shared" ca="1" si="123"/>
        <v>2\\sqrt{3}-8 \\sqrt{5}</v>
      </c>
      <c r="I53" t="s">
        <v>230</v>
      </c>
      <c r="J53" s="51" t="s">
        <v>60</v>
      </c>
      <c r="K53" s="50" t="s">
        <v>357</v>
      </c>
      <c r="L53" t="str">
        <f t="shared" ca="1" si="124"/>
        <v>\\(\\quad \\displaystyle 3\\sqrt{3}-9\\sqrt{5}-\\sqrt{3}+\\sqrt{5}= \\)</v>
      </c>
      <c r="M53" t="str">
        <f t="shared" ca="1" si="125"/>
        <v>\\(\\quad \\displaystyle 2\\sqrt{3}-8 \\sqrt{5} \\)</v>
      </c>
      <c r="N53" s="50" t="s">
        <v>62</v>
      </c>
      <c r="O53" s="89" t="str">
        <f t="shared" ca="1" si="63"/>
        <v>INSERT INTO math(tangen,question,answer,editor,date,count) VALUES('m7200','\\(\\quad \\displaystyle 3\\sqrt{3}-9\\sqrt{5}-\\sqrt{3}+\\sqrt{5}= \\)','\\(\\quad \\displaystyle 2\\sqrt{3}-8 \\sqrt{5} \\)','harazono',NOW(),0);</v>
      </c>
      <c r="X53" s="1">
        <f t="shared" ca="1" si="126"/>
        <v>3</v>
      </c>
      <c r="Y53" s="1">
        <f t="shared" ca="1" si="126"/>
        <v>-1</v>
      </c>
      <c r="Z53" s="1">
        <f t="shared" ca="1" si="126"/>
        <v>-9</v>
      </c>
      <c r="AA53" s="1">
        <f t="shared" ca="1" si="126"/>
        <v>1</v>
      </c>
      <c r="AB53" s="1">
        <f t="shared" ca="1" si="127"/>
        <v>3</v>
      </c>
      <c r="AC53" s="1">
        <f t="shared" ca="1" si="127"/>
        <v>-1</v>
      </c>
      <c r="AD53" s="1">
        <f t="shared" ca="1" si="127"/>
        <v>-9</v>
      </c>
      <c r="AE53" s="1">
        <f t="shared" ca="1" si="127"/>
        <v>1</v>
      </c>
      <c r="AF53" s="35">
        <v>3</v>
      </c>
      <c r="AG53" s="35">
        <v>5</v>
      </c>
      <c r="AH53" t="str">
        <f t="shared" ca="1" si="128"/>
        <v/>
      </c>
      <c r="AI53">
        <f t="shared" ca="1" si="129"/>
        <v>3</v>
      </c>
      <c r="AJ53" t="str">
        <f t="shared" si="130"/>
        <v>\\sqrt{</v>
      </c>
      <c r="AK53">
        <f t="shared" si="131"/>
        <v>3</v>
      </c>
      <c r="AL53" t="s">
        <v>217</v>
      </c>
      <c r="AM53" t="str">
        <f t="shared" ca="1" si="132"/>
        <v>-</v>
      </c>
      <c r="AN53">
        <f t="shared" ca="1" si="133"/>
        <v>9</v>
      </c>
      <c r="AO53" t="str">
        <f t="shared" si="134"/>
        <v>\\sqrt{</v>
      </c>
      <c r="AP53">
        <f t="shared" si="135"/>
        <v>5</v>
      </c>
      <c r="AQ53" t="s">
        <v>217</v>
      </c>
      <c r="AR53" t="str">
        <f t="shared" ca="1" si="136"/>
        <v>-</v>
      </c>
      <c r="AS53" t="str">
        <f t="shared" ca="1" si="137"/>
        <v/>
      </c>
      <c r="AT53" t="str">
        <f t="shared" si="138"/>
        <v>\\sqrt{</v>
      </c>
      <c r="AU53" s="34">
        <f t="shared" si="139"/>
        <v>3</v>
      </c>
      <c r="AV53" t="s">
        <v>217</v>
      </c>
      <c r="AW53" t="str">
        <f t="shared" ca="1" si="140"/>
        <v>+</v>
      </c>
      <c r="AX53" t="str">
        <f t="shared" ca="1" si="141"/>
        <v/>
      </c>
      <c r="AY53" t="str">
        <f t="shared" ref="AY53:AY66" si="151">IF(AV53=1,"","\\sqrt{")</f>
        <v>\\sqrt{</v>
      </c>
      <c r="AZ53" s="34">
        <f t="shared" si="142"/>
        <v>5</v>
      </c>
      <c r="BA53" t="s">
        <v>217</v>
      </c>
      <c r="BB53" t="s">
        <v>13</v>
      </c>
      <c r="BC53" s="34">
        <f t="shared" ca="1" si="143"/>
        <v>2</v>
      </c>
      <c r="BD53">
        <f t="shared" ca="1" si="144"/>
        <v>-8</v>
      </c>
      <c r="BE53" t="str">
        <f t="shared" ca="1" si="145"/>
        <v/>
      </c>
      <c r="BF53">
        <f t="shared" ca="1" si="146"/>
        <v>2</v>
      </c>
      <c r="BG53" t="str">
        <f t="shared" ref="BG53:BG66" ca="1" si="152">IF(BC53=0,"","\\sqrt{")</f>
        <v>\\sqrt{</v>
      </c>
      <c r="BH53" s="34">
        <f t="shared" ca="1" si="147"/>
        <v>3</v>
      </c>
      <c r="BI53" t="str">
        <f t="shared" ref="BI53:BI66" ca="1" si="153">IF(BC53=0,"","}")</f>
        <v>}</v>
      </c>
      <c r="BJ53" t="str">
        <f t="shared" ca="1" si="148"/>
        <v>-</v>
      </c>
      <c r="BK53">
        <f t="shared" ca="1" si="149"/>
        <v>8</v>
      </c>
      <c r="BL53" t="str">
        <f t="shared" ref="BL53:BL65" ca="1" si="154">IF(BD53=0,""," \\sqrt{")</f>
        <v xml:space="preserve"> \\sqrt{</v>
      </c>
      <c r="BM53">
        <f t="shared" ca="1" si="150"/>
        <v>5</v>
      </c>
      <c r="BN53" t="str">
        <f t="shared" ref="BN53:BN66" ca="1" si="155">IF(BD53=0,"","}")</f>
        <v>}</v>
      </c>
    </row>
    <row r="54" spans="1:76" x14ac:dyDescent="0.55000000000000004">
      <c r="A54">
        <v>3</v>
      </c>
      <c r="B54" s="1" t="s">
        <v>4</v>
      </c>
      <c r="C54" s="1" t="s">
        <v>37</v>
      </c>
      <c r="D54" t="s">
        <v>250</v>
      </c>
      <c r="E54" s="43" t="str">
        <f t="shared" ca="1" si="122"/>
        <v>9\\sqrt{2}+5\\sqrt{6}-8\\sqrt{2}+5\\sqrt{6}=</v>
      </c>
      <c r="F54" t="s">
        <v>230</v>
      </c>
      <c r="G54" t="s">
        <v>250</v>
      </c>
      <c r="H54" s="11" t="str">
        <f t="shared" ca="1" si="123"/>
        <v>\\sqrt{2}+10 \\sqrt{6}</v>
      </c>
      <c r="I54" t="s">
        <v>230</v>
      </c>
      <c r="J54" s="51" t="s">
        <v>60</v>
      </c>
      <c r="K54" s="50" t="s">
        <v>357</v>
      </c>
      <c r="L54" t="str">
        <f t="shared" ca="1" si="124"/>
        <v>\\(\\quad \\displaystyle 9\\sqrt{2}+5\\sqrt{6}-8\\sqrt{2}+5\\sqrt{6}= \\)</v>
      </c>
      <c r="M54" t="str">
        <f t="shared" ca="1" si="125"/>
        <v>\\(\\quad \\displaystyle \\sqrt{2}+10 \\sqrt{6} \\)</v>
      </c>
      <c r="N54" s="50" t="s">
        <v>62</v>
      </c>
      <c r="O54" s="89" t="str">
        <f t="shared" ca="1" si="63"/>
        <v>INSERT INTO math(tangen,question,answer,editor,date,count) VALUES('m7200','\\(\\quad \\displaystyle 9\\sqrt{2}+5\\sqrt{6}-8\\sqrt{2}+5\\sqrt{6}= \\)','\\(\\quad \\displaystyle \\sqrt{2}+10 \\sqrt{6} \\)','harazono',NOW(),0);</v>
      </c>
      <c r="X54" s="1">
        <f t="shared" ca="1" si="126"/>
        <v>9</v>
      </c>
      <c r="Y54" s="1">
        <f t="shared" ca="1" si="126"/>
        <v>-8</v>
      </c>
      <c r="Z54" s="1">
        <f t="shared" ca="1" si="126"/>
        <v>5</v>
      </c>
      <c r="AA54" s="1">
        <f t="shared" ca="1" si="126"/>
        <v>5</v>
      </c>
      <c r="AB54" s="1">
        <f t="shared" ca="1" si="127"/>
        <v>9</v>
      </c>
      <c r="AC54" s="1">
        <f t="shared" ca="1" si="127"/>
        <v>-8</v>
      </c>
      <c r="AD54" s="1">
        <f t="shared" ca="1" si="127"/>
        <v>5</v>
      </c>
      <c r="AE54" s="1">
        <f t="shared" ca="1" si="127"/>
        <v>5</v>
      </c>
      <c r="AF54" s="35">
        <v>2</v>
      </c>
      <c r="AG54" s="35">
        <v>6</v>
      </c>
      <c r="AH54" t="str">
        <f t="shared" ca="1" si="128"/>
        <v/>
      </c>
      <c r="AI54">
        <f t="shared" ca="1" si="129"/>
        <v>9</v>
      </c>
      <c r="AJ54" t="str">
        <f t="shared" si="130"/>
        <v>\\sqrt{</v>
      </c>
      <c r="AK54">
        <f t="shared" si="131"/>
        <v>2</v>
      </c>
      <c r="AL54" t="s">
        <v>217</v>
      </c>
      <c r="AM54" t="str">
        <f t="shared" ca="1" si="132"/>
        <v>+</v>
      </c>
      <c r="AN54">
        <f t="shared" ca="1" si="133"/>
        <v>5</v>
      </c>
      <c r="AO54" t="str">
        <f t="shared" si="134"/>
        <v>\\sqrt{</v>
      </c>
      <c r="AP54">
        <f t="shared" si="135"/>
        <v>6</v>
      </c>
      <c r="AQ54" t="s">
        <v>217</v>
      </c>
      <c r="AR54" t="str">
        <f t="shared" ca="1" si="136"/>
        <v>-</v>
      </c>
      <c r="AS54">
        <f t="shared" ca="1" si="137"/>
        <v>8</v>
      </c>
      <c r="AT54" t="str">
        <f t="shared" si="138"/>
        <v>\\sqrt{</v>
      </c>
      <c r="AU54" s="34">
        <f t="shared" si="139"/>
        <v>2</v>
      </c>
      <c r="AV54" t="s">
        <v>217</v>
      </c>
      <c r="AW54" t="str">
        <f t="shared" ca="1" si="140"/>
        <v>+</v>
      </c>
      <c r="AX54">
        <f t="shared" ca="1" si="141"/>
        <v>5</v>
      </c>
      <c r="AY54" t="str">
        <f t="shared" si="151"/>
        <v>\\sqrt{</v>
      </c>
      <c r="AZ54" s="34">
        <f t="shared" si="142"/>
        <v>6</v>
      </c>
      <c r="BA54" t="s">
        <v>217</v>
      </c>
      <c r="BB54" t="s">
        <v>13</v>
      </c>
      <c r="BC54" s="34">
        <f t="shared" ca="1" si="143"/>
        <v>1</v>
      </c>
      <c r="BD54">
        <f t="shared" ca="1" si="144"/>
        <v>10</v>
      </c>
      <c r="BE54" t="str">
        <f t="shared" ca="1" si="145"/>
        <v/>
      </c>
      <c r="BF54" t="str">
        <f t="shared" ca="1" si="146"/>
        <v/>
      </c>
      <c r="BG54" t="str">
        <f t="shared" ca="1" si="152"/>
        <v>\\sqrt{</v>
      </c>
      <c r="BH54" s="34">
        <f t="shared" ca="1" si="147"/>
        <v>2</v>
      </c>
      <c r="BI54" t="str">
        <f t="shared" ca="1" si="153"/>
        <v>}</v>
      </c>
      <c r="BJ54" t="str">
        <f t="shared" ca="1" si="148"/>
        <v>+</v>
      </c>
      <c r="BK54">
        <f t="shared" ca="1" si="149"/>
        <v>10</v>
      </c>
      <c r="BL54" t="str">
        <f t="shared" ca="1" si="154"/>
        <v xml:space="preserve"> \\sqrt{</v>
      </c>
      <c r="BM54">
        <f t="shared" ca="1" si="150"/>
        <v>6</v>
      </c>
      <c r="BN54" t="str">
        <f t="shared" ca="1" si="155"/>
        <v>}</v>
      </c>
    </row>
    <row r="55" spans="1:76" x14ac:dyDescent="0.55000000000000004">
      <c r="A55">
        <v>4</v>
      </c>
      <c r="B55" s="1" t="s">
        <v>4</v>
      </c>
      <c r="C55" s="1" t="s">
        <v>37</v>
      </c>
      <c r="D55" t="s">
        <v>250</v>
      </c>
      <c r="E55" s="43" t="str">
        <f t="shared" ca="1" si="122"/>
        <v>-2\\sqrt{7}+8\\sqrt{11}+2\\sqrt{7}+7\\sqrt{11}=</v>
      </c>
      <c r="F55" t="s">
        <v>230</v>
      </c>
      <c r="G55" t="s">
        <v>250</v>
      </c>
      <c r="H55" s="11" t="str">
        <f t="shared" ca="1" si="123"/>
        <v>15 \\sqrt{11}</v>
      </c>
      <c r="I55" t="s">
        <v>230</v>
      </c>
      <c r="J55" s="51" t="s">
        <v>60</v>
      </c>
      <c r="K55" s="50" t="s">
        <v>357</v>
      </c>
      <c r="L55" t="str">
        <f t="shared" ca="1" si="124"/>
        <v>\\(\\quad \\displaystyle -2\\sqrt{7}+8\\sqrt{11}+2\\sqrt{7}+7\\sqrt{11}= \\)</v>
      </c>
      <c r="M55" t="str">
        <f t="shared" ca="1" si="125"/>
        <v>\\(\\quad \\displaystyle 15 \\sqrt{11} \\)</v>
      </c>
      <c r="N55" s="50" t="s">
        <v>62</v>
      </c>
      <c r="O55" s="89" t="str">
        <f t="shared" ca="1" si="63"/>
        <v>INSERT INTO math(tangen,question,answer,editor,date,count) VALUES('m7200','\\(\\quad \\displaystyle -2\\sqrt{7}+8\\sqrt{11}+2\\sqrt{7}+7\\sqrt{11}= \\)','\\(\\quad \\displaystyle 15 \\sqrt{11} \\)','harazono',NOW(),0);</v>
      </c>
      <c r="X55" s="1">
        <f t="shared" ca="1" si="126"/>
        <v>-2</v>
      </c>
      <c r="Y55" s="1">
        <f t="shared" ca="1" si="126"/>
        <v>2</v>
      </c>
      <c r="Z55" s="1">
        <f t="shared" ca="1" si="126"/>
        <v>8</v>
      </c>
      <c r="AA55" s="1">
        <f t="shared" ca="1" si="126"/>
        <v>7</v>
      </c>
      <c r="AB55" s="1">
        <f t="shared" ca="1" si="127"/>
        <v>-2</v>
      </c>
      <c r="AC55" s="1">
        <f t="shared" ca="1" si="127"/>
        <v>2</v>
      </c>
      <c r="AD55" s="1">
        <f t="shared" ca="1" si="127"/>
        <v>8</v>
      </c>
      <c r="AE55" s="1">
        <f t="shared" ca="1" si="127"/>
        <v>7</v>
      </c>
      <c r="AF55" s="35">
        <v>7</v>
      </c>
      <c r="AG55" s="35">
        <v>11</v>
      </c>
      <c r="AH55" t="str">
        <f t="shared" ca="1" si="128"/>
        <v>-</v>
      </c>
      <c r="AI55">
        <f t="shared" ca="1" si="129"/>
        <v>2</v>
      </c>
      <c r="AJ55" t="str">
        <f t="shared" si="130"/>
        <v>\\sqrt{</v>
      </c>
      <c r="AK55">
        <f t="shared" si="131"/>
        <v>7</v>
      </c>
      <c r="AL55" t="s">
        <v>217</v>
      </c>
      <c r="AM55" t="str">
        <f t="shared" ca="1" si="132"/>
        <v>+</v>
      </c>
      <c r="AN55">
        <f t="shared" ca="1" si="133"/>
        <v>8</v>
      </c>
      <c r="AO55" t="str">
        <f t="shared" si="134"/>
        <v>\\sqrt{</v>
      </c>
      <c r="AP55">
        <f t="shared" si="135"/>
        <v>11</v>
      </c>
      <c r="AQ55" t="s">
        <v>217</v>
      </c>
      <c r="AR55" t="str">
        <f t="shared" ca="1" si="136"/>
        <v>+</v>
      </c>
      <c r="AS55">
        <f t="shared" ca="1" si="137"/>
        <v>2</v>
      </c>
      <c r="AT55" t="str">
        <f t="shared" si="138"/>
        <v>\\sqrt{</v>
      </c>
      <c r="AU55" s="34">
        <f t="shared" si="139"/>
        <v>7</v>
      </c>
      <c r="AV55" t="s">
        <v>217</v>
      </c>
      <c r="AW55" t="str">
        <f t="shared" ca="1" si="140"/>
        <v>+</v>
      </c>
      <c r="AX55">
        <f t="shared" ca="1" si="141"/>
        <v>7</v>
      </c>
      <c r="AY55" t="str">
        <f t="shared" si="151"/>
        <v>\\sqrt{</v>
      </c>
      <c r="AZ55" s="34">
        <f t="shared" si="142"/>
        <v>11</v>
      </c>
      <c r="BA55" t="s">
        <v>217</v>
      </c>
      <c r="BB55" t="s">
        <v>13</v>
      </c>
      <c r="BC55" s="34">
        <f t="shared" ca="1" si="143"/>
        <v>0</v>
      </c>
      <c r="BD55">
        <f t="shared" ca="1" si="144"/>
        <v>15</v>
      </c>
      <c r="BE55" t="str">
        <f t="shared" ca="1" si="145"/>
        <v/>
      </c>
      <c r="BF55" t="str">
        <f t="shared" ca="1" si="146"/>
        <v/>
      </c>
      <c r="BG55" t="str">
        <f t="shared" ca="1" si="152"/>
        <v/>
      </c>
      <c r="BH55" s="34" t="str">
        <f t="shared" ca="1" si="147"/>
        <v/>
      </c>
      <c r="BI55" t="str">
        <f t="shared" ca="1" si="153"/>
        <v/>
      </c>
      <c r="BJ55" t="str">
        <f t="shared" ca="1" si="148"/>
        <v/>
      </c>
      <c r="BK55">
        <f t="shared" ca="1" si="149"/>
        <v>15</v>
      </c>
      <c r="BL55" t="str">
        <f t="shared" ca="1" si="154"/>
        <v xml:space="preserve"> \\sqrt{</v>
      </c>
      <c r="BM55">
        <f t="shared" ca="1" si="150"/>
        <v>11</v>
      </c>
      <c r="BN55" t="str">
        <f t="shared" ca="1" si="155"/>
        <v>}</v>
      </c>
    </row>
    <row r="56" spans="1:76" x14ac:dyDescent="0.55000000000000004">
      <c r="A56">
        <v>5</v>
      </c>
      <c r="B56" s="1" t="s">
        <v>4</v>
      </c>
      <c r="C56" s="1" t="s">
        <v>37</v>
      </c>
      <c r="D56" t="s">
        <v>250</v>
      </c>
      <c r="E56" s="43" t="str">
        <f t="shared" ca="1" si="122"/>
        <v>-4\\sqrt{5}-2\\sqrt{3}+7\\sqrt{5}-5\\sqrt{3}=</v>
      </c>
      <c r="F56" t="s">
        <v>230</v>
      </c>
      <c r="G56" t="s">
        <v>250</v>
      </c>
      <c r="H56" s="11" t="str">
        <f t="shared" ca="1" si="123"/>
        <v>3\\sqrt{5}-7 \\sqrt{3}</v>
      </c>
      <c r="I56" t="s">
        <v>230</v>
      </c>
      <c r="J56" s="51" t="s">
        <v>60</v>
      </c>
      <c r="K56" s="50" t="s">
        <v>357</v>
      </c>
      <c r="L56" t="str">
        <f t="shared" ca="1" si="124"/>
        <v>\\(\\quad \\displaystyle -4\\sqrt{5}-2\\sqrt{3}+7\\sqrt{5}-5\\sqrt{3}= \\)</v>
      </c>
      <c r="M56" t="str">
        <f t="shared" ca="1" si="125"/>
        <v>\\(\\quad \\displaystyle 3\\sqrt{5}-7 \\sqrt{3} \\)</v>
      </c>
      <c r="N56" s="50" t="s">
        <v>62</v>
      </c>
      <c r="O56" s="89" t="str">
        <f t="shared" ca="1" si="63"/>
        <v>INSERT INTO math(tangen,question,answer,editor,date,count) VALUES('m7200','\\(\\quad \\displaystyle -4\\sqrt{5}-2\\sqrt{3}+7\\sqrt{5}-5\\sqrt{3}= \\)','\\(\\quad \\displaystyle 3\\sqrt{5}-7 \\sqrt{3} \\)','harazono',NOW(),0);</v>
      </c>
      <c r="X56" s="1">
        <f t="shared" ca="1" si="126"/>
        <v>-4</v>
      </c>
      <c r="Y56" s="1">
        <f t="shared" ca="1" si="126"/>
        <v>7</v>
      </c>
      <c r="Z56" s="1">
        <f t="shared" ca="1" si="126"/>
        <v>-2</v>
      </c>
      <c r="AA56" s="1">
        <f t="shared" ca="1" si="126"/>
        <v>-5</v>
      </c>
      <c r="AB56" s="1">
        <f t="shared" ca="1" si="127"/>
        <v>-4</v>
      </c>
      <c r="AC56" s="1">
        <f t="shared" ca="1" si="127"/>
        <v>7</v>
      </c>
      <c r="AD56" s="1">
        <f t="shared" ca="1" si="127"/>
        <v>-2</v>
      </c>
      <c r="AE56" s="1">
        <f t="shared" ca="1" si="127"/>
        <v>-5</v>
      </c>
      <c r="AF56" s="35">
        <v>5</v>
      </c>
      <c r="AG56" s="35">
        <v>3</v>
      </c>
      <c r="AH56" t="str">
        <f t="shared" ca="1" si="128"/>
        <v>-</v>
      </c>
      <c r="AI56">
        <f t="shared" ca="1" si="129"/>
        <v>4</v>
      </c>
      <c r="AJ56" t="str">
        <f t="shared" si="130"/>
        <v>\\sqrt{</v>
      </c>
      <c r="AK56">
        <f t="shared" si="131"/>
        <v>5</v>
      </c>
      <c r="AL56" t="s">
        <v>217</v>
      </c>
      <c r="AM56" t="str">
        <f t="shared" ca="1" si="132"/>
        <v>-</v>
      </c>
      <c r="AN56">
        <f t="shared" ca="1" si="133"/>
        <v>2</v>
      </c>
      <c r="AO56" t="str">
        <f t="shared" si="134"/>
        <v>\\sqrt{</v>
      </c>
      <c r="AP56">
        <f t="shared" si="135"/>
        <v>3</v>
      </c>
      <c r="AQ56" t="s">
        <v>217</v>
      </c>
      <c r="AR56" t="str">
        <f t="shared" ca="1" si="136"/>
        <v>+</v>
      </c>
      <c r="AS56">
        <f t="shared" ca="1" si="137"/>
        <v>7</v>
      </c>
      <c r="AT56" t="str">
        <f t="shared" si="138"/>
        <v>\\sqrt{</v>
      </c>
      <c r="AU56" s="34">
        <f t="shared" si="139"/>
        <v>5</v>
      </c>
      <c r="AV56" t="s">
        <v>217</v>
      </c>
      <c r="AW56" t="str">
        <f t="shared" ca="1" si="140"/>
        <v>-</v>
      </c>
      <c r="AX56">
        <f t="shared" ca="1" si="141"/>
        <v>5</v>
      </c>
      <c r="AY56" t="str">
        <f t="shared" si="151"/>
        <v>\\sqrt{</v>
      </c>
      <c r="AZ56" s="34">
        <f t="shared" si="142"/>
        <v>3</v>
      </c>
      <c r="BA56" t="s">
        <v>217</v>
      </c>
      <c r="BB56" t="s">
        <v>13</v>
      </c>
      <c r="BC56" s="34">
        <f t="shared" ca="1" si="143"/>
        <v>3</v>
      </c>
      <c r="BD56">
        <f t="shared" ca="1" si="144"/>
        <v>-7</v>
      </c>
      <c r="BE56" t="str">
        <f t="shared" ca="1" si="145"/>
        <v/>
      </c>
      <c r="BF56">
        <f t="shared" ca="1" si="146"/>
        <v>3</v>
      </c>
      <c r="BG56" t="str">
        <f t="shared" ca="1" si="152"/>
        <v>\\sqrt{</v>
      </c>
      <c r="BH56" s="34">
        <f t="shared" ca="1" si="147"/>
        <v>5</v>
      </c>
      <c r="BI56" t="str">
        <f t="shared" ca="1" si="153"/>
        <v>}</v>
      </c>
      <c r="BJ56" t="str">
        <f t="shared" ca="1" si="148"/>
        <v>-</v>
      </c>
      <c r="BK56">
        <f t="shared" ca="1" si="149"/>
        <v>7</v>
      </c>
      <c r="BL56" t="str">
        <f t="shared" ca="1" si="154"/>
        <v xml:space="preserve"> \\sqrt{</v>
      </c>
      <c r="BM56">
        <f t="shared" ca="1" si="150"/>
        <v>3</v>
      </c>
      <c r="BN56" t="str">
        <f t="shared" ca="1" si="155"/>
        <v>}</v>
      </c>
    </row>
    <row r="57" spans="1:76" x14ac:dyDescent="0.55000000000000004">
      <c r="A57">
        <v>6</v>
      </c>
      <c r="B57" s="1" t="s">
        <v>4</v>
      </c>
      <c r="C57" s="1" t="s">
        <v>37</v>
      </c>
      <c r="D57" t="s">
        <v>250</v>
      </c>
      <c r="E57" s="43" t="str">
        <f t="shared" ca="1" si="122"/>
        <v>7\\sqrt{2}+3\\sqrt{7}-\\sqrt{2}-10\\sqrt{7}=</v>
      </c>
      <c r="F57" t="s">
        <v>230</v>
      </c>
      <c r="G57" t="s">
        <v>250</v>
      </c>
      <c r="H57" s="11" t="str">
        <f t="shared" ca="1" si="123"/>
        <v>6\\sqrt{2}-7 \\sqrt{7}</v>
      </c>
      <c r="I57" t="s">
        <v>230</v>
      </c>
      <c r="J57" s="51" t="s">
        <v>60</v>
      </c>
      <c r="K57" s="50" t="s">
        <v>357</v>
      </c>
      <c r="L57" t="str">
        <f t="shared" ca="1" si="124"/>
        <v>\\(\\quad \\displaystyle 7\\sqrt{2}+3\\sqrt{7}-\\sqrt{2}-10\\sqrt{7}= \\)</v>
      </c>
      <c r="M57" t="str">
        <f t="shared" ca="1" si="125"/>
        <v>\\(\\quad \\displaystyle 6\\sqrt{2}-7 \\sqrt{7} \\)</v>
      </c>
      <c r="N57" s="50" t="s">
        <v>62</v>
      </c>
      <c r="O57" s="89" t="str">
        <f t="shared" ca="1" si="63"/>
        <v>INSERT INTO math(tangen,question,answer,editor,date,count) VALUES('m7200','\\(\\quad \\displaystyle 7\\sqrt{2}+3\\sqrt{7}-\\sqrt{2}-10\\sqrt{7}= \\)','\\(\\quad \\displaystyle 6\\sqrt{2}-7 \\sqrt{7} \\)','harazono',NOW(),0);</v>
      </c>
      <c r="X57" s="1">
        <f t="shared" ca="1" si="126"/>
        <v>7</v>
      </c>
      <c r="Y57" s="1">
        <f t="shared" ca="1" si="126"/>
        <v>-1</v>
      </c>
      <c r="Z57" s="1">
        <f t="shared" ca="1" si="126"/>
        <v>3</v>
      </c>
      <c r="AA57" s="1">
        <f t="shared" ca="1" si="126"/>
        <v>-10</v>
      </c>
      <c r="AB57" s="1">
        <f t="shared" ca="1" si="127"/>
        <v>7</v>
      </c>
      <c r="AC57" s="1">
        <f t="shared" ca="1" si="127"/>
        <v>-1</v>
      </c>
      <c r="AD57" s="1">
        <f t="shared" ca="1" si="127"/>
        <v>3</v>
      </c>
      <c r="AE57" s="1">
        <f t="shared" ca="1" si="127"/>
        <v>-10</v>
      </c>
      <c r="AF57" s="35">
        <v>2</v>
      </c>
      <c r="AG57" s="35">
        <v>7</v>
      </c>
      <c r="AH57" t="str">
        <f t="shared" ca="1" si="128"/>
        <v/>
      </c>
      <c r="AI57">
        <f t="shared" ca="1" si="129"/>
        <v>7</v>
      </c>
      <c r="AJ57" t="str">
        <f t="shared" si="130"/>
        <v>\\sqrt{</v>
      </c>
      <c r="AK57">
        <f t="shared" si="131"/>
        <v>2</v>
      </c>
      <c r="AL57" t="s">
        <v>217</v>
      </c>
      <c r="AM57" t="str">
        <f t="shared" ca="1" si="132"/>
        <v>+</v>
      </c>
      <c r="AN57">
        <f t="shared" ca="1" si="133"/>
        <v>3</v>
      </c>
      <c r="AO57" t="str">
        <f t="shared" si="134"/>
        <v>\\sqrt{</v>
      </c>
      <c r="AP57">
        <f t="shared" si="135"/>
        <v>7</v>
      </c>
      <c r="AQ57" t="s">
        <v>217</v>
      </c>
      <c r="AR57" t="str">
        <f t="shared" ca="1" si="136"/>
        <v>-</v>
      </c>
      <c r="AS57" t="str">
        <f t="shared" ca="1" si="137"/>
        <v/>
      </c>
      <c r="AT57" t="str">
        <f t="shared" si="138"/>
        <v>\\sqrt{</v>
      </c>
      <c r="AU57" s="34">
        <f t="shared" si="139"/>
        <v>2</v>
      </c>
      <c r="AV57" t="s">
        <v>217</v>
      </c>
      <c r="AW57" t="str">
        <f t="shared" ca="1" si="140"/>
        <v>-</v>
      </c>
      <c r="AX57">
        <f t="shared" ca="1" si="141"/>
        <v>10</v>
      </c>
      <c r="AY57" t="str">
        <f t="shared" si="151"/>
        <v>\\sqrt{</v>
      </c>
      <c r="AZ57" s="34">
        <f t="shared" si="142"/>
        <v>7</v>
      </c>
      <c r="BA57" t="s">
        <v>217</v>
      </c>
      <c r="BB57" t="s">
        <v>13</v>
      </c>
      <c r="BC57" s="34">
        <f t="shared" ca="1" si="143"/>
        <v>6</v>
      </c>
      <c r="BD57">
        <f t="shared" ca="1" si="144"/>
        <v>-7</v>
      </c>
      <c r="BE57" t="str">
        <f t="shared" ca="1" si="145"/>
        <v/>
      </c>
      <c r="BF57">
        <f t="shared" ca="1" si="146"/>
        <v>6</v>
      </c>
      <c r="BG57" t="str">
        <f t="shared" ca="1" si="152"/>
        <v>\\sqrt{</v>
      </c>
      <c r="BH57" s="34">
        <f t="shared" ca="1" si="147"/>
        <v>2</v>
      </c>
      <c r="BI57" t="str">
        <f t="shared" ca="1" si="153"/>
        <v>}</v>
      </c>
      <c r="BJ57" t="str">
        <f t="shared" ca="1" si="148"/>
        <v>-</v>
      </c>
      <c r="BK57">
        <f t="shared" ca="1" si="149"/>
        <v>7</v>
      </c>
      <c r="BL57" t="str">
        <f t="shared" ca="1" si="154"/>
        <v xml:space="preserve"> \\sqrt{</v>
      </c>
      <c r="BM57">
        <f t="shared" ca="1" si="150"/>
        <v>7</v>
      </c>
      <c r="BN57" t="str">
        <f t="shared" ca="1" si="155"/>
        <v>}</v>
      </c>
    </row>
    <row r="58" spans="1:76" x14ac:dyDescent="0.55000000000000004">
      <c r="A58">
        <v>7</v>
      </c>
      <c r="B58" s="1" t="s">
        <v>4</v>
      </c>
      <c r="C58" s="1" t="s">
        <v>37</v>
      </c>
      <c r="D58" t="s">
        <v>250</v>
      </c>
      <c r="E58" s="43" t="str">
        <f t="shared" ca="1" si="122"/>
        <v>9\\sqrt{13}-2\\sqrt{15}+5\\sqrt{13}+10\\sqrt{15}=</v>
      </c>
      <c r="F58" t="s">
        <v>230</v>
      </c>
      <c r="G58" t="s">
        <v>250</v>
      </c>
      <c r="H58" s="11" t="str">
        <f t="shared" ca="1" si="123"/>
        <v>14\\sqrt{13}+8 \\sqrt{15}</v>
      </c>
      <c r="I58" t="s">
        <v>230</v>
      </c>
      <c r="J58" s="51" t="s">
        <v>60</v>
      </c>
      <c r="K58" s="50" t="s">
        <v>357</v>
      </c>
      <c r="L58" t="str">
        <f t="shared" ca="1" si="124"/>
        <v>\\(\\quad \\displaystyle 9\\sqrt{13}-2\\sqrt{15}+5\\sqrt{13}+10\\sqrt{15}= \\)</v>
      </c>
      <c r="M58" t="str">
        <f t="shared" ca="1" si="125"/>
        <v>\\(\\quad \\displaystyle 14\\sqrt{13}+8 \\sqrt{15} \\)</v>
      </c>
      <c r="N58" s="50" t="s">
        <v>62</v>
      </c>
      <c r="O58" s="89" t="str">
        <f t="shared" ca="1" si="63"/>
        <v>INSERT INTO math(tangen,question,answer,editor,date,count) VALUES('m7200','\\(\\quad \\displaystyle 9\\sqrt{13}-2\\sqrt{15}+5\\sqrt{13}+10\\sqrt{15}= \\)','\\(\\quad \\displaystyle 14\\sqrt{13}+8 \\sqrt{15} \\)','harazono',NOW(),0);</v>
      </c>
      <c r="X58" s="1">
        <f t="shared" ca="1" si="126"/>
        <v>9</v>
      </c>
      <c r="Y58" s="1">
        <f t="shared" ca="1" si="126"/>
        <v>5</v>
      </c>
      <c r="Z58" s="1">
        <f t="shared" ca="1" si="126"/>
        <v>-2</v>
      </c>
      <c r="AA58" s="1">
        <f t="shared" ca="1" si="126"/>
        <v>10</v>
      </c>
      <c r="AB58" s="1">
        <f t="shared" ca="1" si="127"/>
        <v>9</v>
      </c>
      <c r="AC58" s="1">
        <f t="shared" ca="1" si="127"/>
        <v>5</v>
      </c>
      <c r="AD58" s="1">
        <f t="shared" ca="1" si="127"/>
        <v>-2</v>
      </c>
      <c r="AE58" s="1">
        <f t="shared" ca="1" si="127"/>
        <v>10</v>
      </c>
      <c r="AF58" s="35">
        <v>13</v>
      </c>
      <c r="AG58" s="35">
        <v>15</v>
      </c>
      <c r="AH58" t="str">
        <f t="shared" ca="1" si="128"/>
        <v/>
      </c>
      <c r="AI58">
        <f t="shared" ca="1" si="129"/>
        <v>9</v>
      </c>
      <c r="AJ58" t="str">
        <f t="shared" si="130"/>
        <v>\\sqrt{</v>
      </c>
      <c r="AK58">
        <f t="shared" si="131"/>
        <v>13</v>
      </c>
      <c r="AL58" t="s">
        <v>217</v>
      </c>
      <c r="AM58" t="str">
        <f t="shared" ca="1" si="132"/>
        <v>-</v>
      </c>
      <c r="AN58">
        <f t="shared" ca="1" si="133"/>
        <v>2</v>
      </c>
      <c r="AO58" t="str">
        <f t="shared" si="134"/>
        <v>\\sqrt{</v>
      </c>
      <c r="AP58">
        <f t="shared" si="135"/>
        <v>15</v>
      </c>
      <c r="AQ58" t="s">
        <v>217</v>
      </c>
      <c r="AR58" t="str">
        <f t="shared" ca="1" si="136"/>
        <v>+</v>
      </c>
      <c r="AS58">
        <f t="shared" ca="1" si="137"/>
        <v>5</v>
      </c>
      <c r="AT58" t="str">
        <f t="shared" si="138"/>
        <v>\\sqrt{</v>
      </c>
      <c r="AU58" s="34">
        <f t="shared" si="139"/>
        <v>13</v>
      </c>
      <c r="AV58" t="s">
        <v>217</v>
      </c>
      <c r="AW58" t="str">
        <f t="shared" ca="1" si="140"/>
        <v>+</v>
      </c>
      <c r="AX58">
        <f t="shared" ca="1" si="141"/>
        <v>10</v>
      </c>
      <c r="AY58" t="str">
        <f t="shared" si="151"/>
        <v>\\sqrt{</v>
      </c>
      <c r="AZ58" s="34">
        <f t="shared" si="142"/>
        <v>15</v>
      </c>
      <c r="BA58" t="s">
        <v>217</v>
      </c>
      <c r="BB58" t="s">
        <v>13</v>
      </c>
      <c r="BC58" s="34">
        <f t="shared" ca="1" si="143"/>
        <v>14</v>
      </c>
      <c r="BD58">
        <f t="shared" ca="1" si="144"/>
        <v>8</v>
      </c>
      <c r="BE58" t="str">
        <f t="shared" ca="1" si="145"/>
        <v/>
      </c>
      <c r="BF58">
        <f t="shared" ca="1" si="146"/>
        <v>14</v>
      </c>
      <c r="BG58" t="str">
        <f t="shared" ca="1" si="152"/>
        <v>\\sqrt{</v>
      </c>
      <c r="BH58" s="34">
        <f t="shared" ca="1" si="147"/>
        <v>13</v>
      </c>
      <c r="BI58" t="str">
        <f t="shared" ca="1" si="153"/>
        <v>}</v>
      </c>
      <c r="BJ58" t="str">
        <f t="shared" ca="1" si="148"/>
        <v>+</v>
      </c>
      <c r="BK58">
        <f t="shared" ca="1" si="149"/>
        <v>8</v>
      </c>
      <c r="BL58" t="str">
        <f t="shared" ca="1" si="154"/>
        <v xml:space="preserve"> \\sqrt{</v>
      </c>
      <c r="BM58">
        <f t="shared" ca="1" si="150"/>
        <v>15</v>
      </c>
      <c r="BN58" t="str">
        <f t="shared" ca="1" si="155"/>
        <v>}</v>
      </c>
    </row>
    <row r="59" spans="1:76" x14ac:dyDescent="0.55000000000000004">
      <c r="A59">
        <v>8</v>
      </c>
      <c r="B59" s="1" t="s">
        <v>4</v>
      </c>
      <c r="C59" s="1" t="s">
        <v>37</v>
      </c>
      <c r="D59" t="s">
        <v>250</v>
      </c>
      <c r="E59" s="43" t="str">
        <f t="shared" ca="1" si="122"/>
        <v>-\\sqrt{7}+2\\sqrt{3}+\\sqrt{7}-5\\sqrt{3}=</v>
      </c>
      <c r="F59" t="s">
        <v>230</v>
      </c>
      <c r="G59" t="s">
        <v>250</v>
      </c>
      <c r="H59" s="11" t="str">
        <f t="shared" ca="1" si="123"/>
        <v>-3 \\sqrt{3}</v>
      </c>
      <c r="I59" t="s">
        <v>230</v>
      </c>
      <c r="J59" s="51" t="s">
        <v>60</v>
      </c>
      <c r="K59" s="50" t="s">
        <v>357</v>
      </c>
      <c r="L59" t="str">
        <f t="shared" ca="1" si="124"/>
        <v>\\(\\quad \\displaystyle -\\sqrt{7}+2\\sqrt{3}+\\sqrt{7}-5\\sqrt{3}= \\)</v>
      </c>
      <c r="M59" t="str">
        <f t="shared" ca="1" si="125"/>
        <v>\\(\\quad \\displaystyle -3 \\sqrt{3} \\)</v>
      </c>
      <c r="N59" s="50" t="s">
        <v>62</v>
      </c>
      <c r="O59" s="89" t="str">
        <f t="shared" ca="1" si="63"/>
        <v>INSERT INTO math(tangen,question,answer,editor,date,count) VALUES('m7200','\\(\\quad \\displaystyle -\\sqrt{7}+2\\sqrt{3}+\\sqrt{7}-5\\sqrt{3}= \\)','\\(\\quad \\displaystyle -3 \\sqrt{3} \\)','harazono',NOW(),0);</v>
      </c>
      <c r="X59" s="1">
        <f t="shared" ca="1" si="126"/>
        <v>-1</v>
      </c>
      <c r="Y59" s="1">
        <f t="shared" ca="1" si="126"/>
        <v>1</v>
      </c>
      <c r="Z59" s="1">
        <f t="shared" ca="1" si="126"/>
        <v>2</v>
      </c>
      <c r="AA59" s="1">
        <f t="shared" ca="1" si="126"/>
        <v>-5</v>
      </c>
      <c r="AB59" s="1">
        <f t="shared" ca="1" si="127"/>
        <v>-1</v>
      </c>
      <c r="AC59" s="1">
        <f t="shared" ca="1" si="127"/>
        <v>1</v>
      </c>
      <c r="AD59" s="1">
        <f t="shared" ca="1" si="127"/>
        <v>2</v>
      </c>
      <c r="AE59" s="1">
        <f t="shared" ca="1" si="127"/>
        <v>-5</v>
      </c>
      <c r="AF59" s="35">
        <v>7</v>
      </c>
      <c r="AG59" s="35">
        <v>3</v>
      </c>
      <c r="AH59" t="str">
        <f t="shared" ca="1" si="128"/>
        <v>-</v>
      </c>
      <c r="AI59" t="str">
        <f t="shared" ca="1" si="129"/>
        <v/>
      </c>
      <c r="AJ59" t="str">
        <f t="shared" si="130"/>
        <v>\\sqrt{</v>
      </c>
      <c r="AK59">
        <f t="shared" si="131"/>
        <v>7</v>
      </c>
      <c r="AL59" t="s">
        <v>217</v>
      </c>
      <c r="AM59" t="str">
        <f t="shared" ca="1" si="132"/>
        <v>+</v>
      </c>
      <c r="AN59">
        <f t="shared" ca="1" si="133"/>
        <v>2</v>
      </c>
      <c r="AO59" t="str">
        <f t="shared" si="134"/>
        <v>\\sqrt{</v>
      </c>
      <c r="AP59">
        <f t="shared" si="135"/>
        <v>3</v>
      </c>
      <c r="AQ59" t="s">
        <v>217</v>
      </c>
      <c r="AR59" t="str">
        <f t="shared" ca="1" si="136"/>
        <v>+</v>
      </c>
      <c r="AS59" t="str">
        <f t="shared" ca="1" si="137"/>
        <v/>
      </c>
      <c r="AT59" t="str">
        <f t="shared" si="138"/>
        <v>\\sqrt{</v>
      </c>
      <c r="AU59" s="34">
        <f t="shared" si="139"/>
        <v>7</v>
      </c>
      <c r="AV59" t="s">
        <v>217</v>
      </c>
      <c r="AW59" t="str">
        <f t="shared" ca="1" si="140"/>
        <v>-</v>
      </c>
      <c r="AX59">
        <f t="shared" ca="1" si="141"/>
        <v>5</v>
      </c>
      <c r="AY59" t="str">
        <f t="shared" si="151"/>
        <v>\\sqrt{</v>
      </c>
      <c r="AZ59" s="34">
        <f t="shared" si="142"/>
        <v>3</v>
      </c>
      <c r="BA59" t="s">
        <v>217</v>
      </c>
      <c r="BB59" t="s">
        <v>13</v>
      </c>
      <c r="BC59" s="34">
        <f t="shared" ca="1" si="143"/>
        <v>0</v>
      </c>
      <c r="BD59">
        <f t="shared" ca="1" si="144"/>
        <v>-3</v>
      </c>
      <c r="BE59" t="str">
        <f t="shared" ca="1" si="145"/>
        <v/>
      </c>
      <c r="BF59" t="str">
        <f t="shared" ca="1" si="146"/>
        <v/>
      </c>
      <c r="BG59" t="str">
        <f t="shared" ca="1" si="152"/>
        <v/>
      </c>
      <c r="BH59" s="34" t="str">
        <f t="shared" ca="1" si="147"/>
        <v/>
      </c>
      <c r="BI59" t="str">
        <f t="shared" ca="1" si="153"/>
        <v/>
      </c>
      <c r="BJ59" t="str">
        <f t="shared" ca="1" si="148"/>
        <v>-</v>
      </c>
      <c r="BK59">
        <f t="shared" ca="1" si="149"/>
        <v>3</v>
      </c>
      <c r="BL59" t="str">
        <f t="shared" ca="1" si="154"/>
        <v xml:space="preserve"> \\sqrt{</v>
      </c>
      <c r="BM59">
        <f t="shared" ca="1" si="150"/>
        <v>3</v>
      </c>
      <c r="BN59" t="str">
        <f t="shared" ca="1" si="155"/>
        <v>}</v>
      </c>
    </row>
    <row r="60" spans="1:76" x14ac:dyDescent="0.55000000000000004">
      <c r="A60">
        <v>9</v>
      </c>
      <c r="B60" s="1" t="s">
        <v>4</v>
      </c>
      <c r="C60" s="1" t="s">
        <v>37</v>
      </c>
      <c r="D60" t="s">
        <v>250</v>
      </c>
      <c r="E60" s="43" t="str">
        <f t="shared" ca="1" si="122"/>
        <v>-8\\sqrt{3}+8\\sqrt{11}-5\\sqrt{3}+9\\sqrt{11}=</v>
      </c>
      <c r="F60" t="s">
        <v>230</v>
      </c>
      <c r="G60" t="s">
        <v>250</v>
      </c>
      <c r="H60" s="11" t="str">
        <f t="shared" ca="1" si="123"/>
        <v>-13\\sqrt{3}+17 \\sqrt{11}</v>
      </c>
      <c r="I60" t="s">
        <v>230</v>
      </c>
      <c r="J60" s="51" t="s">
        <v>60</v>
      </c>
      <c r="K60" s="50" t="s">
        <v>357</v>
      </c>
      <c r="L60" t="str">
        <f t="shared" ca="1" si="124"/>
        <v>\\(\\quad \\displaystyle -8\\sqrt{3}+8\\sqrt{11}-5\\sqrt{3}+9\\sqrt{11}= \\)</v>
      </c>
      <c r="M60" t="str">
        <f t="shared" ca="1" si="125"/>
        <v>\\(\\quad \\displaystyle -13\\sqrt{3}+17 \\sqrt{11} \\)</v>
      </c>
      <c r="N60" s="50" t="s">
        <v>62</v>
      </c>
      <c r="O60" s="89" t="str">
        <f t="shared" ca="1" si="63"/>
        <v>INSERT INTO math(tangen,question,answer,editor,date,count) VALUES('m7200','\\(\\quad \\displaystyle -8\\sqrt{3}+8\\sqrt{11}-5\\sqrt{3}+9\\sqrt{11}= \\)','\\(\\quad \\displaystyle -13\\sqrt{3}+17 \\sqrt{11} \\)','harazono',NOW(),0);</v>
      </c>
      <c r="X60" s="1">
        <f t="shared" ca="1" si="126"/>
        <v>-8</v>
      </c>
      <c r="Y60" s="1">
        <f t="shared" ca="1" si="126"/>
        <v>-5</v>
      </c>
      <c r="Z60" s="1">
        <f t="shared" ca="1" si="126"/>
        <v>8</v>
      </c>
      <c r="AA60" s="1">
        <f t="shared" ca="1" si="126"/>
        <v>9</v>
      </c>
      <c r="AB60" s="1">
        <f t="shared" ca="1" si="127"/>
        <v>-8</v>
      </c>
      <c r="AC60" s="1">
        <f t="shared" ca="1" si="127"/>
        <v>-5</v>
      </c>
      <c r="AD60" s="1">
        <f t="shared" ca="1" si="127"/>
        <v>8</v>
      </c>
      <c r="AE60" s="1">
        <f t="shared" ca="1" si="127"/>
        <v>9</v>
      </c>
      <c r="AF60" s="35">
        <v>3</v>
      </c>
      <c r="AG60" s="35">
        <v>11</v>
      </c>
      <c r="AH60" t="str">
        <f t="shared" ca="1" si="128"/>
        <v>-</v>
      </c>
      <c r="AI60">
        <f t="shared" ca="1" si="129"/>
        <v>8</v>
      </c>
      <c r="AJ60" t="str">
        <f t="shared" si="130"/>
        <v>\\sqrt{</v>
      </c>
      <c r="AK60">
        <f t="shared" si="131"/>
        <v>3</v>
      </c>
      <c r="AL60" t="s">
        <v>217</v>
      </c>
      <c r="AM60" t="str">
        <f t="shared" ca="1" si="132"/>
        <v>+</v>
      </c>
      <c r="AN60">
        <f t="shared" ca="1" si="133"/>
        <v>8</v>
      </c>
      <c r="AO60" t="str">
        <f t="shared" si="134"/>
        <v>\\sqrt{</v>
      </c>
      <c r="AP60">
        <f t="shared" si="135"/>
        <v>11</v>
      </c>
      <c r="AQ60" t="s">
        <v>217</v>
      </c>
      <c r="AR60" t="str">
        <f t="shared" ca="1" si="136"/>
        <v>-</v>
      </c>
      <c r="AS60">
        <f t="shared" ca="1" si="137"/>
        <v>5</v>
      </c>
      <c r="AT60" t="str">
        <f t="shared" si="138"/>
        <v>\\sqrt{</v>
      </c>
      <c r="AU60" s="34">
        <f t="shared" si="139"/>
        <v>3</v>
      </c>
      <c r="AV60" t="s">
        <v>217</v>
      </c>
      <c r="AW60" t="str">
        <f t="shared" ca="1" si="140"/>
        <v>+</v>
      </c>
      <c r="AX60">
        <f t="shared" ca="1" si="141"/>
        <v>9</v>
      </c>
      <c r="AY60" t="str">
        <f t="shared" si="151"/>
        <v>\\sqrt{</v>
      </c>
      <c r="AZ60" s="34">
        <f t="shared" si="142"/>
        <v>11</v>
      </c>
      <c r="BA60" t="s">
        <v>217</v>
      </c>
      <c r="BB60" t="s">
        <v>13</v>
      </c>
      <c r="BC60" s="34">
        <f t="shared" ca="1" si="143"/>
        <v>-13</v>
      </c>
      <c r="BD60">
        <f t="shared" ca="1" si="144"/>
        <v>17</v>
      </c>
      <c r="BE60" t="str">
        <f t="shared" ca="1" si="145"/>
        <v>-</v>
      </c>
      <c r="BF60">
        <f t="shared" ca="1" si="146"/>
        <v>13</v>
      </c>
      <c r="BG60" t="str">
        <f t="shared" ca="1" si="152"/>
        <v>\\sqrt{</v>
      </c>
      <c r="BH60" s="34">
        <f t="shared" ca="1" si="147"/>
        <v>3</v>
      </c>
      <c r="BI60" t="str">
        <f t="shared" ca="1" si="153"/>
        <v>}</v>
      </c>
      <c r="BJ60" t="str">
        <f t="shared" ca="1" si="148"/>
        <v>+</v>
      </c>
      <c r="BK60">
        <f t="shared" ca="1" si="149"/>
        <v>17</v>
      </c>
      <c r="BL60" t="str">
        <f t="shared" ca="1" si="154"/>
        <v xml:space="preserve"> \\sqrt{</v>
      </c>
      <c r="BM60">
        <f t="shared" ca="1" si="150"/>
        <v>11</v>
      </c>
      <c r="BN60" t="str">
        <f t="shared" ca="1" si="155"/>
        <v>}</v>
      </c>
    </row>
    <row r="61" spans="1:76" x14ac:dyDescent="0.55000000000000004">
      <c r="A61">
        <v>10</v>
      </c>
      <c r="B61" s="1" t="s">
        <v>4</v>
      </c>
      <c r="C61" s="1" t="s">
        <v>37</v>
      </c>
      <c r="D61" t="s">
        <v>250</v>
      </c>
      <c r="E61" s="43" t="str">
        <f t="shared" ca="1" si="122"/>
        <v>-5\\sqrt{19}+10\\sqrt{3}+\\sqrt{19}+5\\sqrt{3}=</v>
      </c>
      <c r="F61" t="s">
        <v>230</v>
      </c>
      <c r="G61" t="s">
        <v>250</v>
      </c>
      <c r="H61" s="11" t="str">
        <f t="shared" ca="1" si="123"/>
        <v>-4\\sqrt{19}+15 \\sqrt{3}</v>
      </c>
      <c r="I61" t="s">
        <v>230</v>
      </c>
      <c r="J61" s="51" t="s">
        <v>60</v>
      </c>
      <c r="K61" s="50" t="s">
        <v>357</v>
      </c>
      <c r="L61" t="str">
        <f t="shared" ca="1" si="124"/>
        <v>\\(\\quad \\displaystyle -5\\sqrt{19}+10\\sqrt{3}+\\sqrt{19}+5\\sqrt{3}= \\)</v>
      </c>
      <c r="M61" t="str">
        <f t="shared" ca="1" si="125"/>
        <v>\\(\\quad \\displaystyle -4\\sqrt{19}+15 \\sqrt{3} \\)</v>
      </c>
      <c r="N61" s="50" t="s">
        <v>62</v>
      </c>
      <c r="O61" s="89" t="str">
        <f t="shared" ca="1" si="63"/>
        <v>INSERT INTO math(tangen,question,answer,editor,date,count) VALUES('m7200','\\(\\quad \\displaystyle -5\\sqrt{19}+10\\sqrt{3}+\\sqrt{19}+5\\sqrt{3}= \\)','\\(\\quad \\displaystyle -4\\sqrt{19}+15 \\sqrt{3} \\)','harazono',NOW(),0);</v>
      </c>
      <c r="X61" s="1">
        <f t="shared" ca="1" si="126"/>
        <v>-5</v>
      </c>
      <c r="Y61" s="1">
        <f t="shared" ca="1" si="126"/>
        <v>1</v>
      </c>
      <c r="Z61" s="1">
        <f t="shared" ca="1" si="126"/>
        <v>10</v>
      </c>
      <c r="AA61" s="1">
        <f t="shared" ca="1" si="126"/>
        <v>5</v>
      </c>
      <c r="AB61" s="1">
        <f t="shared" ca="1" si="127"/>
        <v>-5</v>
      </c>
      <c r="AC61" s="1">
        <f t="shared" ca="1" si="127"/>
        <v>1</v>
      </c>
      <c r="AD61" s="1">
        <f t="shared" ca="1" si="127"/>
        <v>10</v>
      </c>
      <c r="AE61" s="1">
        <f t="shared" ca="1" si="127"/>
        <v>5</v>
      </c>
      <c r="AF61" s="35">
        <v>19</v>
      </c>
      <c r="AG61" s="35">
        <v>3</v>
      </c>
      <c r="AH61" t="str">
        <f t="shared" ca="1" si="128"/>
        <v>-</v>
      </c>
      <c r="AI61">
        <f t="shared" ca="1" si="129"/>
        <v>5</v>
      </c>
      <c r="AJ61" t="str">
        <f t="shared" si="130"/>
        <v>\\sqrt{</v>
      </c>
      <c r="AK61">
        <f t="shared" si="131"/>
        <v>19</v>
      </c>
      <c r="AL61" t="s">
        <v>217</v>
      </c>
      <c r="AM61" t="str">
        <f t="shared" ca="1" si="132"/>
        <v>+</v>
      </c>
      <c r="AN61">
        <f t="shared" ca="1" si="133"/>
        <v>10</v>
      </c>
      <c r="AO61" t="str">
        <f t="shared" si="134"/>
        <v>\\sqrt{</v>
      </c>
      <c r="AP61">
        <f t="shared" si="135"/>
        <v>3</v>
      </c>
      <c r="AQ61" t="s">
        <v>217</v>
      </c>
      <c r="AR61" t="str">
        <f t="shared" ca="1" si="136"/>
        <v>+</v>
      </c>
      <c r="AS61" t="str">
        <f t="shared" ca="1" si="137"/>
        <v/>
      </c>
      <c r="AT61" t="str">
        <f t="shared" si="138"/>
        <v>\\sqrt{</v>
      </c>
      <c r="AU61" s="34">
        <f t="shared" si="139"/>
        <v>19</v>
      </c>
      <c r="AV61" t="s">
        <v>217</v>
      </c>
      <c r="AW61" t="str">
        <f t="shared" ca="1" si="140"/>
        <v>+</v>
      </c>
      <c r="AX61">
        <f t="shared" ca="1" si="141"/>
        <v>5</v>
      </c>
      <c r="AY61" t="str">
        <f t="shared" si="151"/>
        <v>\\sqrt{</v>
      </c>
      <c r="AZ61" s="34">
        <f t="shared" si="142"/>
        <v>3</v>
      </c>
      <c r="BA61" t="s">
        <v>217</v>
      </c>
      <c r="BB61" t="s">
        <v>13</v>
      </c>
      <c r="BC61" s="34">
        <f t="shared" ca="1" si="143"/>
        <v>-4</v>
      </c>
      <c r="BD61">
        <f t="shared" ca="1" si="144"/>
        <v>15</v>
      </c>
      <c r="BE61" t="str">
        <f t="shared" ca="1" si="145"/>
        <v>-</v>
      </c>
      <c r="BF61">
        <f t="shared" ca="1" si="146"/>
        <v>4</v>
      </c>
      <c r="BG61" t="str">
        <f t="shared" ca="1" si="152"/>
        <v>\\sqrt{</v>
      </c>
      <c r="BH61" s="34">
        <f t="shared" ca="1" si="147"/>
        <v>19</v>
      </c>
      <c r="BI61" t="str">
        <f t="shared" ca="1" si="153"/>
        <v>}</v>
      </c>
      <c r="BJ61" t="str">
        <f t="shared" ca="1" si="148"/>
        <v>+</v>
      </c>
      <c r="BK61">
        <f t="shared" ca="1" si="149"/>
        <v>15</v>
      </c>
      <c r="BL61" t="str">
        <f t="shared" ca="1" si="154"/>
        <v xml:space="preserve"> \\sqrt{</v>
      </c>
      <c r="BM61">
        <f t="shared" ca="1" si="150"/>
        <v>3</v>
      </c>
      <c r="BN61" t="str">
        <f t="shared" ca="1" si="155"/>
        <v>}</v>
      </c>
    </row>
    <row r="62" spans="1:76" x14ac:dyDescent="0.55000000000000004">
      <c r="A62">
        <v>11</v>
      </c>
      <c r="B62" s="1" t="s">
        <v>4</v>
      </c>
      <c r="C62" s="1" t="s">
        <v>37</v>
      </c>
      <c r="D62" t="s">
        <v>250</v>
      </c>
      <c r="E62" s="43" t="str">
        <f t="shared" ca="1" si="122"/>
        <v>-9\\sqrt{5}+4\\sqrt{7}+11\\sqrt{7}-8\\sqrt{5}=</v>
      </c>
      <c r="F62" t="s">
        <v>230</v>
      </c>
      <c r="G62" t="s">
        <v>250</v>
      </c>
      <c r="H62" s="11" t="str">
        <f t="shared" ca="1" si="123"/>
        <v>-17\\sqrt{5}+15 \\sqrt{7}</v>
      </c>
      <c r="I62" t="s">
        <v>230</v>
      </c>
      <c r="J62" s="51" t="s">
        <v>60</v>
      </c>
      <c r="K62" s="50" t="s">
        <v>357</v>
      </c>
      <c r="L62" t="str">
        <f t="shared" ca="1" si="124"/>
        <v>\\(\\quad \\displaystyle -9\\sqrt{5}+4\\sqrt{7}+11\\sqrt{7}-8\\sqrt{5}= \\)</v>
      </c>
      <c r="M62" t="str">
        <f t="shared" ca="1" si="125"/>
        <v>\\(\\quad \\displaystyle -17\\sqrt{5}+15 \\sqrt{7} \\)</v>
      </c>
      <c r="N62" s="50" t="s">
        <v>62</v>
      </c>
      <c r="O62" s="89" t="str">
        <f t="shared" ca="1" si="63"/>
        <v>INSERT INTO math(tangen,question,answer,editor,date,count) VALUES('m7200','\\(\\quad \\displaystyle -9\\sqrt{5}+4\\sqrt{7}+11\\sqrt{7}-8\\sqrt{5}= \\)','\\(\\quad \\displaystyle -17\\sqrt{5}+15 \\sqrt{7} \\)','harazono',NOW(),0);</v>
      </c>
      <c r="X62" s="1">
        <f t="shared" ca="1" si="126"/>
        <v>-9</v>
      </c>
      <c r="Y62" s="1">
        <f t="shared" ca="1" si="126"/>
        <v>-8</v>
      </c>
      <c r="Z62" s="1">
        <f t="shared" ca="1" si="126"/>
        <v>4</v>
      </c>
      <c r="AA62" s="1">
        <f t="shared" ca="1" si="126"/>
        <v>0</v>
      </c>
      <c r="AB62" s="1">
        <f t="shared" ca="1" si="127"/>
        <v>-9</v>
      </c>
      <c r="AC62" s="1">
        <f t="shared" ca="1" si="127"/>
        <v>-8</v>
      </c>
      <c r="AD62" s="1">
        <f t="shared" ca="1" si="127"/>
        <v>4</v>
      </c>
      <c r="AE62" s="1">
        <f t="shared" ca="1" si="127"/>
        <v>11</v>
      </c>
      <c r="AF62" s="35">
        <v>5</v>
      </c>
      <c r="AG62" s="35">
        <v>7</v>
      </c>
      <c r="AH62" t="str">
        <f t="shared" ca="1" si="128"/>
        <v>-</v>
      </c>
      <c r="AI62">
        <f t="shared" ca="1" si="129"/>
        <v>9</v>
      </c>
      <c r="AJ62" t="str">
        <f t="shared" si="130"/>
        <v>\\sqrt{</v>
      </c>
      <c r="AK62">
        <f t="shared" si="131"/>
        <v>5</v>
      </c>
      <c r="AL62" t="s">
        <v>217</v>
      </c>
      <c r="AM62" t="str">
        <f t="shared" ca="1" si="132"/>
        <v>+</v>
      </c>
      <c r="AN62">
        <f t="shared" ca="1" si="133"/>
        <v>4</v>
      </c>
      <c r="AO62" t="str">
        <f t="shared" si="134"/>
        <v>\\sqrt{</v>
      </c>
      <c r="AP62">
        <f t="shared" si="135"/>
        <v>7</v>
      </c>
      <c r="AQ62" t="s">
        <v>217</v>
      </c>
      <c r="AR62" t="str">
        <f ca="1">IF(AA62&gt;=0,"+",IF(AA62&lt;=-1,"-",""))</f>
        <v>+</v>
      </c>
      <c r="AS62">
        <f ca="1">IF(AE62=1,"",IF(AE62=-1,"",ABS(AE62)))</f>
        <v>11</v>
      </c>
      <c r="AT62" t="str">
        <f t="shared" si="138"/>
        <v>\\sqrt{</v>
      </c>
      <c r="AU62" s="34">
        <f>AG62</f>
        <v>7</v>
      </c>
      <c r="AV62" t="s">
        <v>217</v>
      </c>
      <c r="AW62" t="str">
        <f ca="1">IF(Y62&gt;=0,"+",IF(Y62&lt;=-1,"-",""))</f>
        <v>-</v>
      </c>
      <c r="AX62">
        <f ca="1">IF(AC62=1,"",IF(AC62=-1,"",ABS(AC62)))</f>
        <v>8</v>
      </c>
      <c r="AY62" t="str">
        <f t="shared" si="151"/>
        <v>\\sqrt{</v>
      </c>
      <c r="AZ62" s="34">
        <f>AF62</f>
        <v>5</v>
      </c>
      <c r="BA62" t="s">
        <v>217</v>
      </c>
      <c r="BB62" t="s">
        <v>13</v>
      </c>
      <c r="BC62" s="34">
        <f t="shared" ca="1" si="143"/>
        <v>-17</v>
      </c>
      <c r="BD62">
        <f t="shared" ca="1" si="144"/>
        <v>15</v>
      </c>
      <c r="BE62" t="str">
        <f t="shared" ca="1" si="145"/>
        <v>-</v>
      </c>
      <c r="BF62">
        <f t="shared" ca="1" si="146"/>
        <v>17</v>
      </c>
      <c r="BG62" t="str">
        <f t="shared" ca="1" si="152"/>
        <v>\\sqrt{</v>
      </c>
      <c r="BH62" s="34">
        <f t="shared" ca="1" si="147"/>
        <v>5</v>
      </c>
      <c r="BI62" t="str">
        <f t="shared" ca="1" si="153"/>
        <v>}</v>
      </c>
      <c r="BJ62" t="str">
        <f t="shared" ca="1" si="148"/>
        <v>+</v>
      </c>
      <c r="BK62">
        <f t="shared" ca="1" si="149"/>
        <v>15</v>
      </c>
      <c r="BL62" t="str">
        <f t="shared" ca="1" si="154"/>
        <v xml:space="preserve"> \\sqrt{</v>
      </c>
      <c r="BM62">
        <f t="shared" ca="1" si="150"/>
        <v>7</v>
      </c>
      <c r="BN62" t="str">
        <f t="shared" ca="1" si="155"/>
        <v>}</v>
      </c>
    </row>
    <row r="63" spans="1:76" x14ac:dyDescent="0.55000000000000004">
      <c r="A63">
        <v>12</v>
      </c>
      <c r="B63" s="1" t="s">
        <v>4</v>
      </c>
      <c r="C63" s="1" t="s">
        <v>37</v>
      </c>
      <c r="D63" t="s">
        <v>250</v>
      </c>
      <c r="E63" s="43" t="str">
        <f t="shared" ca="1" si="122"/>
        <v>-\\sqrt{61}-6\\sqrt{19}-3\\sqrt{19}-8\\sqrt{61}=</v>
      </c>
      <c r="F63" t="s">
        <v>230</v>
      </c>
      <c r="G63" t="s">
        <v>250</v>
      </c>
      <c r="H63" s="11" t="str">
        <f t="shared" ca="1" si="123"/>
        <v>-9\\sqrt{61}-9 \\sqrt{19}</v>
      </c>
      <c r="I63" t="s">
        <v>230</v>
      </c>
      <c r="J63" s="51" t="s">
        <v>60</v>
      </c>
      <c r="K63" s="50" t="s">
        <v>357</v>
      </c>
      <c r="L63" t="str">
        <f t="shared" ca="1" si="124"/>
        <v>\\(\\quad \\displaystyle -\\sqrt{61}-6\\sqrt{19}-3\\sqrt{19}-8\\sqrt{61}= \\)</v>
      </c>
      <c r="M63" t="str">
        <f t="shared" ca="1" si="125"/>
        <v>\\(\\quad \\displaystyle -9\\sqrt{61}-9 \\sqrt{19} \\)</v>
      </c>
      <c r="N63" s="50" t="s">
        <v>62</v>
      </c>
      <c r="O63" s="89" t="str">
        <f t="shared" ca="1" si="63"/>
        <v>INSERT INTO math(tangen,question,answer,editor,date,count) VALUES('m7200','\\(\\quad \\displaystyle -\\sqrt{61}-6\\sqrt{19}-3\\sqrt{19}-8\\sqrt{61}= \\)','\\(\\quad \\displaystyle -9\\sqrt{61}-9 \\sqrt{19} \\)','harazono',NOW(),0);</v>
      </c>
      <c r="X63" s="1">
        <f t="shared" ca="1" si="126"/>
        <v>-1</v>
      </c>
      <c r="Y63" s="1">
        <f t="shared" ca="1" si="126"/>
        <v>-8</v>
      </c>
      <c r="Z63" s="1">
        <f t="shared" ca="1" si="126"/>
        <v>-6</v>
      </c>
      <c r="AA63" s="1">
        <f t="shared" ca="1" si="126"/>
        <v>-3</v>
      </c>
      <c r="AB63" s="1">
        <f t="shared" ca="1" si="127"/>
        <v>-1</v>
      </c>
      <c r="AC63" s="1">
        <f t="shared" ca="1" si="127"/>
        <v>-8</v>
      </c>
      <c r="AD63" s="1">
        <f t="shared" ca="1" si="127"/>
        <v>-6</v>
      </c>
      <c r="AE63" s="1">
        <f t="shared" ca="1" si="127"/>
        <v>-3</v>
      </c>
      <c r="AF63" s="35">
        <v>61</v>
      </c>
      <c r="AG63" s="35">
        <v>19</v>
      </c>
      <c r="AH63" t="str">
        <f t="shared" ca="1" si="128"/>
        <v>-</v>
      </c>
      <c r="AI63" t="str">
        <f t="shared" ca="1" si="129"/>
        <v/>
      </c>
      <c r="AJ63" t="str">
        <f t="shared" si="130"/>
        <v>\\sqrt{</v>
      </c>
      <c r="AK63">
        <f t="shared" si="131"/>
        <v>61</v>
      </c>
      <c r="AL63" t="s">
        <v>217</v>
      </c>
      <c r="AM63" t="str">
        <f t="shared" ca="1" si="132"/>
        <v>-</v>
      </c>
      <c r="AN63">
        <f t="shared" ca="1" si="133"/>
        <v>6</v>
      </c>
      <c r="AO63" t="str">
        <f t="shared" si="134"/>
        <v>\\sqrt{</v>
      </c>
      <c r="AP63">
        <f t="shared" si="135"/>
        <v>19</v>
      </c>
      <c r="AQ63" t="s">
        <v>217</v>
      </c>
      <c r="AR63" t="str">
        <f ca="1">IF(AA63&gt;=0,"+",IF(AA63&lt;=-1,"-",""))</f>
        <v>-</v>
      </c>
      <c r="AS63">
        <f ca="1">IF(AE63=1,"",IF(AE63=-1,"",ABS(AE63)))</f>
        <v>3</v>
      </c>
      <c r="AT63" t="str">
        <f t="shared" si="138"/>
        <v>\\sqrt{</v>
      </c>
      <c r="AU63" s="34">
        <f>AG63</f>
        <v>19</v>
      </c>
      <c r="AV63" t="s">
        <v>217</v>
      </c>
      <c r="AW63" t="str">
        <f ca="1">IF(Y63&gt;=0,"+",IF(Y63&lt;=-1,"-",""))</f>
        <v>-</v>
      </c>
      <c r="AX63">
        <f ca="1">IF(AC63=1,"",IF(AC63=-1,"",ABS(AC63)))</f>
        <v>8</v>
      </c>
      <c r="AY63" t="str">
        <f t="shared" si="151"/>
        <v>\\sqrt{</v>
      </c>
      <c r="AZ63" s="34">
        <f>AF63</f>
        <v>61</v>
      </c>
      <c r="BA63" t="s">
        <v>217</v>
      </c>
      <c r="BB63" t="s">
        <v>13</v>
      </c>
      <c r="BC63" s="34">
        <f t="shared" ca="1" si="143"/>
        <v>-9</v>
      </c>
      <c r="BD63">
        <f t="shared" ca="1" si="144"/>
        <v>-9</v>
      </c>
      <c r="BE63" t="str">
        <f t="shared" ca="1" si="145"/>
        <v>-</v>
      </c>
      <c r="BF63">
        <f t="shared" ca="1" si="146"/>
        <v>9</v>
      </c>
      <c r="BG63" t="str">
        <f t="shared" ca="1" si="152"/>
        <v>\\sqrt{</v>
      </c>
      <c r="BH63" s="34">
        <f t="shared" ca="1" si="147"/>
        <v>61</v>
      </c>
      <c r="BI63" t="str">
        <f t="shared" ca="1" si="153"/>
        <v>}</v>
      </c>
      <c r="BJ63" t="str">
        <f t="shared" ca="1" si="148"/>
        <v>-</v>
      </c>
      <c r="BK63">
        <f t="shared" ca="1" si="149"/>
        <v>9</v>
      </c>
      <c r="BL63" t="str">
        <f t="shared" ca="1" si="154"/>
        <v xml:space="preserve"> \\sqrt{</v>
      </c>
      <c r="BM63">
        <f t="shared" ca="1" si="150"/>
        <v>19</v>
      </c>
      <c r="BN63" t="str">
        <f t="shared" ca="1" si="155"/>
        <v>}</v>
      </c>
    </row>
    <row r="64" spans="1:76" x14ac:dyDescent="0.55000000000000004">
      <c r="A64">
        <v>13</v>
      </c>
      <c r="B64" s="1" t="s">
        <v>4</v>
      </c>
      <c r="C64" s="1" t="s">
        <v>37</v>
      </c>
      <c r="D64" t="s">
        <v>250</v>
      </c>
      <c r="E64" s="43" t="str">
        <f t="shared" ca="1" si="122"/>
        <v>2\\sqrt{7}-10\\sqrt{2}+5\\sqrt{2}+8\\sqrt{7}=</v>
      </c>
      <c r="F64" t="s">
        <v>230</v>
      </c>
      <c r="G64" t="s">
        <v>250</v>
      </c>
      <c r="H64" s="11" t="str">
        <f t="shared" ca="1" si="123"/>
        <v>10\\sqrt{7}-5 \\sqrt{2}</v>
      </c>
      <c r="I64" t="s">
        <v>230</v>
      </c>
      <c r="J64" s="51" t="s">
        <v>60</v>
      </c>
      <c r="K64" s="50" t="s">
        <v>357</v>
      </c>
      <c r="L64" t="str">
        <f t="shared" ca="1" si="124"/>
        <v>\\(\\quad \\displaystyle 2\\sqrt{7}-10\\sqrt{2}+5\\sqrt{2}+8\\sqrt{7}= \\)</v>
      </c>
      <c r="M64" t="str">
        <f t="shared" ca="1" si="125"/>
        <v>\\(\\quad \\displaystyle 10\\sqrt{7}-5 \\sqrt{2} \\)</v>
      </c>
      <c r="N64" s="50" t="s">
        <v>62</v>
      </c>
      <c r="O64" s="89" t="str">
        <f t="shared" ca="1" si="63"/>
        <v>INSERT INTO math(tangen,question,answer,editor,date,count) VALUES('m7200','\\(\\quad \\displaystyle 2\\sqrt{7}-10\\sqrt{2}+5\\sqrt{2}+8\\sqrt{7}= \\)','\\(\\quad \\displaystyle 10\\sqrt{7}-5 \\sqrt{2} \\)','harazono',NOW(),0);</v>
      </c>
      <c r="X64" s="1">
        <f t="shared" ca="1" si="126"/>
        <v>2</v>
      </c>
      <c r="Y64" s="1">
        <f t="shared" ca="1" si="126"/>
        <v>8</v>
      </c>
      <c r="Z64" s="1">
        <f t="shared" ca="1" si="126"/>
        <v>-10</v>
      </c>
      <c r="AA64" s="1">
        <f t="shared" ca="1" si="126"/>
        <v>5</v>
      </c>
      <c r="AB64" s="1">
        <f t="shared" ca="1" si="127"/>
        <v>2</v>
      </c>
      <c r="AC64" s="1">
        <f t="shared" ca="1" si="127"/>
        <v>8</v>
      </c>
      <c r="AD64" s="1">
        <f t="shared" ca="1" si="127"/>
        <v>-10</v>
      </c>
      <c r="AE64" s="1">
        <f t="shared" ca="1" si="127"/>
        <v>5</v>
      </c>
      <c r="AF64" s="35">
        <v>7</v>
      </c>
      <c r="AG64" s="35">
        <v>2</v>
      </c>
      <c r="AH64" t="str">
        <f t="shared" ca="1" si="128"/>
        <v/>
      </c>
      <c r="AI64">
        <f t="shared" ca="1" si="129"/>
        <v>2</v>
      </c>
      <c r="AJ64" t="str">
        <f t="shared" si="130"/>
        <v>\\sqrt{</v>
      </c>
      <c r="AK64">
        <f t="shared" si="131"/>
        <v>7</v>
      </c>
      <c r="AL64" t="s">
        <v>217</v>
      </c>
      <c r="AM64" t="str">
        <f t="shared" ca="1" si="132"/>
        <v>-</v>
      </c>
      <c r="AN64">
        <f t="shared" ca="1" si="133"/>
        <v>10</v>
      </c>
      <c r="AO64" t="str">
        <f t="shared" si="134"/>
        <v>\\sqrt{</v>
      </c>
      <c r="AP64">
        <f t="shared" si="135"/>
        <v>2</v>
      </c>
      <c r="AQ64" t="s">
        <v>217</v>
      </c>
      <c r="AR64" t="str">
        <f ca="1">IF(AA64&gt;=0,"+",IF(AA64&lt;=-1,"-",""))</f>
        <v>+</v>
      </c>
      <c r="AS64">
        <f ca="1">IF(AE64=1,"",IF(AE64=-1,"",ABS(AE64)))</f>
        <v>5</v>
      </c>
      <c r="AT64" t="str">
        <f t="shared" si="138"/>
        <v>\\sqrt{</v>
      </c>
      <c r="AU64" s="34">
        <f>AG64</f>
        <v>2</v>
      </c>
      <c r="AV64" t="s">
        <v>217</v>
      </c>
      <c r="AW64" t="str">
        <f ca="1">IF(Y64&gt;=0,"+",IF(Y64&lt;=-1,"-",""))</f>
        <v>+</v>
      </c>
      <c r="AX64">
        <f ca="1">IF(AC64=1,"",IF(AC64=-1,"",ABS(AC64)))</f>
        <v>8</v>
      </c>
      <c r="AY64" t="str">
        <f t="shared" si="151"/>
        <v>\\sqrt{</v>
      </c>
      <c r="AZ64" s="34">
        <f>AF64</f>
        <v>7</v>
      </c>
      <c r="BA64" t="s">
        <v>217</v>
      </c>
      <c r="BB64" t="s">
        <v>13</v>
      </c>
      <c r="BC64" s="34">
        <f t="shared" ca="1" si="143"/>
        <v>10</v>
      </c>
      <c r="BD64">
        <f t="shared" ca="1" si="144"/>
        <v>-5</v>
      </c>
      <c r="BE64" t="str">
        <f t="shared" ca="1" si="145"/>
        <v/>
      </c>
      <c r="BF64">
        <f t="shared" ca="1" si="146"/>
        <v>10</v>
      </c>
      <c r="BG64" t="str">
        <f t="shared" ca="1" si="152"/>
        <v>\\sqrt{</v>
      </c>
      <c r="BH64" s="34">
        <f t="shared" ca="1" si="147"/>
        <v>7</v>
      </c>
      <c r="BI64" t="str">
        <f t="shared" ca="1" si="153"/>
        <v>}</v>
      </c>
      <c r="BJ64" t="str">
        <f t="shared" ca="1" si="148"/>
        <v>-</v>
      </c>
      <c r="BK64">
        <f t="shared" ca="1" si="149"/>
        <v>5</v>
      </c>
      <c r="BL64" t="str">
        <f t="shared" ca="1" si="154"/>
        <v xml:space="preserve"> \\sqrt{</v>
      </c>
      <c r="BM64">
        <f t="shared" ca="1" si="150"/>
        <v>2</v>
      </c>
      <c r="BN64" t="str">
        <f t="shared" ca="1" si="155"/>
        <v>}</v>
      </c>
    </row>
    <row r="65" spans="1:66" x14ac:dyDescent="0.55000000000000004">
      <c r="A65">
        <v>14</v>
      </c>
      <c r="B65" s="1" t="s">
        <v>4</v>
      </c>
      <c r="C65" s="1" t="s">
        <v>37</v>
      </c>
      <c r="D65" t="s">
        <v>250</v>
      </c>
      <c r="E65" s="43" t="str">
        <f t="shared" ca="1" si="122"/>
        <v>-4\\sqrt{13}-6\\sqrt{15}-6\\sqrt{15}+5\\sqrt{13}=</v>
      </c>
      <c r="F65" t="s">
        <v>230</v>
      </c>
      <c r="G65" t="s">
        <v>250</v>
      </c>
      <c r="H65" s="11" t="str">
        <f t="shared" ca="1" si="123"/>
        <v>\\sqrt{13}-12 \\sqrt{15}</v>
      </c>
      <c r="I65" t="s">
        <v>230</v>
      </c>
      <c r="J65" s="51" t="s">
        <v>60</v>
      </c>
      <c r="K65" s="50" t="s">
        <v>357</v>
      </c>
      <c r="L65" t="str">
        <f t="shared" ca="1" si="124"/>
        <v>\\(\\quad \\displaystyle -4\\sqrt{13}-6\\sqrt{15}-6\\sqrt{15}+5\\sqrt{13}= \\)</v>
      </c>
      <c r="M65" t="str">
        <f t="shared" ca="1" si="125"/>
        <v>\\(\\quad \\displaystyle \\sqrt{13}-12 \\sqrt{15} \\)</v>
      </c>
      <c r="N65" s="50" t="s">
        <v>62</v>
      </c>
      <c r="O65" s="89" t="str">
        <f t="shared" ca="1" si="63"/>
        <v>INSERT INTO math(tangen,question,answer,editor,date,count) VALUES('m7200','\\(\\quad \\displaystyle -4\\sqrt{13}-6\\sqrt{15}-6\\sqrt{15}+5\\sqrt{13}= \\)','\\(\\quad \\displaystyle \\sqrt{13}-12 \\sqrt{15} \\)','harazono',NOW(),0);</v>
      </c>
      <c r="X65" s="1">
        <f t="shared" ca="1" si="126"/>
        <v>-4</v>
      </c>
      <c r="Y65" s="1">
        <f t="shared" ca="1" si="126"/>
        <v>5</v>
      </c>
      <c r="Z65" s="1">
        <f t="shared" ca="1" si="126"/>
        <v>-6</v>
      </c>
      <c r="AA65" s="1">
        <f t="shared" ca="1" si="126"/>
        <v>-6</v>
      </c>
      <c r="AB65" s="1">
        <f t="shared" ca="1" si="127"/>
        <v>-4</v>
      </c>
      <c r="AC65" s="1">
        <f t="shared" ca="1" si="127"/>
        <v>5</v>
      </c>
      <c r="AD65" s="1">
        <f t="shared" ca="1" si="127"/>
        <v>-6</v>
      </c>
      <c r="AE65" s="1">
        <f t="shared" ca="1" si="127"/>
        <v>-6</v>
      </c>
      <c r="AF65" s="35">
        <v>13</v>
      </c>
      <c r="AG65" s="35">
        <v>15</v>
      </c>
      <c r="AH65" t="str">
        <f t="shared" ca="1" si="128"/>
        <v>-</v>
      </c>
      <c r="AI65">
        <f t="shared" ca="1" si="129"/>
        <v>4</v>
      </c>
      <c r="AJ65" t="str">
        <f t="shared" si="130"/>
        <v>\\sqrt{</v>
      </c>
      <c r="AK65">
        <f t="shared" si="131"/>
        <v>13</v>
      </c>
      <c r="AL65" t="s">
        <v>217</v>
      </c>
      <c r="AM65" t="str">
        <f t="shared" ca="1" si="132"/>
        <v>-</v>
      </c>
      <c r="AN65">
        <f t="shared" ca="1" si="133"/>
        <v>6</v>
      </c>
      <c r="AO65" t="str">
        <f t="shared" si="134"/>
        <v>\\sqrt{</v>
      </c>
      <c r="AP65">
        <f t="shared" si="135"/>
        <v>15</v>
      </c>
      <c r="AQ65" t="s">
        <v>217</v>
      </c>
      <c r="AR65" t="str">
        <f ca="1">IF(AA65&gt;=0,"+",IF(AA65&lt;=-1,"-",""))</f>
        <v>-</v>
      </c>
      <c r="AS65">
        <f ca="1">IF(AE65=1,"",IF(AE65=-1,"",ABS(AE65)))</f>
        <v>6</v>
      </c>
      <c r="AT65" t="str">
        <f t="shared" si="138"/>
        <v>\\sqrt{</v>
      </c>
      <c r="AU65" s="34">
        <f>AG65</f>
        <v>15</v>
      </c>
      <c r="AV65" t="s">
        <v>217</v>
      </c>
      <c r="AW65" t="str">
        <f ca="1">IF(Y65&gt;=0,"+",IF(Y65&lt;=-1,"-",""))</f>
        <v>+</v>
      </c>
      <c r="AX65">
        <f ca="1">IF(AC65=1,"",IF(AC65=-1,"",ABS(AC65)))</f>
        <v>5</v>
      </c>
      <c r="AY65" t="str">
        <f t="shared" si="151"/>
        <v>\\sqrt{</v>
      </c>
      <c r="AZ65" s="34">
        <f>AF65</f>
        <v>13</v>
      </c>
      <c r="BA65" t="s">
        <v>217</v>
      </c>
      <c r="BB65" t="s">
        <v>13</v>
      </c>
      <c r="BC65" s="34">
        <f t="shared" ca="1" si="143"/>
        <v>1</v>
      </c>
      <c r="BD65">
        <f t="shared" ca="1" si="144"/>
        <v>-12</v>
      </c>
      <c r="BE65" t="str">
        <f t="shared" ca="1" si="145"/>
        <v/>
      </c>
      <c r="BF65" t="str">
        <f t="shared" ca="1" si="146"/>
        <v/>
      </c>
      <c r="BG65" t="str">
        <f t="shared" ca="1" si="152"/>
        <v>\\sqrt{</v>
      </c>
      <c r="BH65" s="34">
        <f t="shared" ca="1" si="147"/>
        <v>13</v>
      </c>
      <c r="BI65" t="str">
        <f t="shared" ca="1" si="153"/>
        <v>}</v>
      </c>
      <c r="BJ65" t="str">
        <f t="shared" ca="1" si="148"/>
        <v>-</v>
      </c>
      <c r="BK65">
        <f t="shared" ca="1" si="149"/>
        <v>12</v>
      </c>
      <c r="BL65" t="str">
        <f t="shared" ca="1" si="154"/>
        <v xml:space="preserve"> \\sqrt{</v>
      </c>
      <c r="BM65">
        <f t="shared" ca="1" si="150"/>
        <v>15</v>
      </c>
      <c r="BN65" t="str">
        <f t="shared" ca="1" si="155"/>
        <v>}</v>
      </c>
    </row>
    <row r="66" spans="1:66" x14ac:dyDescent="0.55000000000000004">
      <c r="A66">
        <v>15</v>
      </c>
      <c r="B66" s="1" t="s">
        <v>4</v>
      </c>
      <c r="C66" s="1" t="s">
        <v>37</v>
      </c>
      <c r="D66" t="s">
        <v>250</v>
      </c>
      <c r="E66" s="43" t="str">
        <f t="shared" ca="1" si="122"/>
        <v>10\\sqrt{2}+\\sqrt{11}+6\\sqrt{11}-7\\sqrt{2}=</v>
      </c>
      <c r="F66" t="s">
        <v>230</v>
      </c>
      <c r="G66" t="s">
        <v>250</v>
      </c>
      <c r="H66" s="11" t="str">
        <f t="shared" ca="1" si="123"/>
        <v>3\\sqrt{2}+7\\sqrt{11}</v>
      </c>
      <c r="I66" t="s">
        <v>230</v>
      </c>
      <c r="J66" s="51" t="s">
        <v>60</v>
      </c>
      <c r="K66" s="50" t="s">
        <v>357</v>
      </c>
      <c r="L66" t="str">
        <f t="shared" ca="1" si="124"/>
        <v>\\(\\quad \\displaystyle 10\\sqrt{2}+\\sqrt{11}+6\\sqrt{11}-7\\sqrt{2}= \\)</v>
      </c>
      <c r="M66" t="str">
        <f t="shared" ca="1" si="125"/>
        <v>\\(\\quad \\displaystyle 3\\sqrt{2}+7\\sqrt{11} \\)</v>
      </c>
      <c r="N66" s="50" t="s">
        <v>62</v>
      </c>
      <c r="O66" s="89" t="str">
        <f t="shared" ref="O66:O129" ca="1" si="156">"INSERT INTO "&amp;J66&amp;"(tangen,question,answer,editor,date,count) VALUES('"&amp;K66&amp;"','"&amp;L66&amp;"','"&amp;M66&amp;"','"&amp;N66&amp;"',NOW(),0);"</f>
        <v>INSERT INTO math(tangen,question,answer,editor,date,count) VALUES('m7200','\\(\\quad \\displaystyle 10\\sqrt{2}+\\sqrt{11}+6\\sqrt{11}-7\\sqrt{2}= \\)','\\(\\quad \\displaystyle 3\\sqrt{2}+7\\sqrt{11} \\)','harazono',NOW(),0);</v>
      </c>
      <c r="X66" s="1">
        <f t="shared" ca="1" si="126"/>
        <v>10</v>
      </c>
      <c r="Y66" s="1">
        <f t="shared" ca="1" si="126"/>
        <v>-7</v>
      </c>
      <c r="Z66" s="1">
        <f t="shared" ca="1" si="126"/>
        <v>1</v>
      </c>
      <c r="AA66" s="1">
        <f t="shared" ca="1" si="126"/>
        <v>6</v>
      </c>
      <c r="AB66" s="1">
        <f t="shared" ca="1" si="127"/>
        <v>10</v>
      </c>
      <c r="AC66" s="1">
        <f t="shared" ca="1" si="127"/>
        <v>-7</v>
      </c>
      <c r="AD66" s="1">
        <f t="shared" ca="1" si="127"/>
        <v>1</v>
      </c>
      <c r="AE66" s="1">
        <f t="shared" ca="1" si="127"/>
        <v>6</v>
      </c>
      <c r="AF66" s="35">
        <v>2</v>
      </c>
      <c r="AG66" s="35">
        <v>11</v>
      </c>
      <c r="AH66" t="str">
        <f t="shared" ca="1" si="128"/>
        <v/>
      </c>
      <c r="AI66">
        <f t="shared" ca="1" si="129"/>
        <v>10</v>
      </c>
      <c r="AJ66" t="str">
        <f t="shared" si="130"/>
        <v>\\sqrt{</v>
      </c>
      <c r="AK66">
        <f t="shared" si="131"/>
        <v>2</v>
      </c>
      <c r="AL66" t="s">
        <v>217</v>
      </c>
      <c r="AM66" t="str">
        <f t="shared" ca="1" si="132"/>
        <v>+</v>
      </c>
      <c r="AN66" t="str">
        <f t="shared" ca="1" si="133"/>
        <v/>
      </c>
      <c r="AO66" t="str">
        <f t="shared" si="134"/>
        <v>\\sqrt{</v>
      </c>
      <c r="AP66">
        <f t="shared" si="135"/>
        <v>11</v>
      </c>
      <c r="AQ66" t="s">
        <v>217</v>
      </c>
      <c r="AR66" t="str">
        <f ca="1">IF(AA66&gt;=0,"+",IF(AA66&lt;=-1,"-",""))</f>
        <v>+</v>
      </c>
      <c r="AS66">
        <f ca="1">IF(AE66=1,"",IF(AE66=-1,"",ABS(AE66)))</f>
        <v>6</v>
      </c>
      <c r="AT66" t="str">
        <f t="shared" si="138"/>
        <v>\\sqrt{</v>
      </c>
      <c r="AU66" s="34">
        <f>AG66</f>
        <v>11</v>
      </c>
      <c r="AV66" t="s">
        <v>217</v>
      </c>
      <c r="AW66" t="str">
        <f ca="1">IF(Y66&gt;=0,"+",IF(Y66&lt;=-1,"-",""))</f>
        <v>-</v>
      </c>
      <c r="AX66">
        <f ca="1">IF(AC66=1,"",IF(AC66=-1,"",ABS(AC66)))</f>
        <v>7</v>
      </c>
      <c r="AY66" t="str">
        <f t="shared" si="151"/>
        <v>\\sqrt{</v>
      </c>
      <c r="AZ66" s="34">
        <f>AF66</f>
        <v>2</v>
      </c>
      <c r="BA66" t="s">
        <v>217</v>
      </c>
      <c r="BB66" t="s">
        <v>13</v>
      </c>
      <c r="BC66" s="34">
        <f t="shared" ca="1" si="143"/>
        <v>3</v>
      </c>
      <c r="BD66">
        <f t="shared" ca="1" si="144"/>
        <v>7</v>
      </c>
      <c r="BE66" t="str">
        <f t="shared" ca="1" si="145"/>
        <v/>
      </c>
      <c r="BF66">
        <f t="shared" ca="1" si="146"/>
        <v>3</v>
      </c>
      <c r="BG66" t="str">
        <f t="shared" ca="1" si="152"/>
        <v>\\sqrt{</v>
      </c>
      <c r="BH66" s="34">
        <f t="shared" ca="1" si="147"/>
        <v>2</v>
      </c>
      <c r="BI66" t="str">
        <f t="shared" ca="1" si="153"/>
        <v>}</v>
      </c>
      <c r="BJ66" t="str">
        <f t="shared" ca="1" si="148"/>
        <v>+</v>
      </c>
      <c r="BK66">
        <f t="shared" ca="1" si="149"/>
        <v>7</v>
      </c>
      <c r="BL66" t="str">
        <f t="shared" ref="BL66" ca="1" si="157">IF(BD66=0,"","\\sqrt{")</f>
        <v>\\sqrt{</v>
      </c>
      <c r="BM66">
        <f t="shared" ca="1" si="150"/>
        <v>11</v>
      </c>
      <c r="BN66" t="str">
        <f t="shared" ca="1" si="155"/>
        <v>}</v>
      </c>
    </row>
    <row r="67" spans="1:66" x14ac:dyDescent="0.55000000000000004">
      <c r="A67">
        <v>16</v>
      </c>
      <c r="B67" s="1" t="s">
        <v>4</v>
      </c>
      <c r="C67" s="1" t="s">
        <v>37</v>
      </c>
      <c r="D67" t="s">
        <v>250</v>
      </c>
      <c r="E67" s="43" t="str">
        <f t="shared" ca="1" si="122"/>
        <v>11\\sqrt{2}-5\\sqrt{11}-\\sqrt{11}+7\\sqrt{2}=</v>
      </c>
      <c r="F67" t="s">
        <v>230</v>
      </c>
      <c r="G67" t="s">
        <v>250</v>
      </c>
      <c r="H67" s="11" t="str">
        <f t="shared" ca="1" si="123"/>
        <v>18\\sqrt{2}-6\\sqrt{11}</v>
      </c>
      <c r="I67" t="s">
        <v>230</v>
      </c>
      <c r="J67" s="51" t="s">
        <v>60</v>
      </c>
      <c r="K67" s="50" t="s">
        <v>357</v>
      </c>
      <c r="L67" t="str">
        <f t="shared" ca="1" si="124"/>
        <v>\\(\\quad \\displaystyle 11\\sqrt{2}-5\\sqrt{11}-\\sqrt{11}+7\\sqrt{2}= \\)</v>
      </c>
      <c r="M67" t="str">
        <f t="shared" ca="1" si="125"/>
        <v>\\(\\quad \\displaystyle 18\\sqrt{2}-6\\sqrt{11} \\)</v>
      </c>
      <c r="N67" s="50" t="s">
        <v>62</v>
      </c>
      <c r="O67" s="89" t="str">
        <f t="shared" ca="1" si="156"/>
        <v>INSERT INTO math(tangen,question,answer,editor,date,count) VALUES('m7200','\\(\\quad \\displaystyle 11\\sqrt{2}-5\\sqrt{11}-\\sqrt{11}+7\\sqrt{2}= \\)','\\(\\quad \\displaystyle 18\\sqrt{2}-6\\sqrt{11} \\)','harazono',NOW(),0);</v>
      </c>
      <c r="X67" s="1">
        <f t="shared" ca="1" si="126"/>
        <v>0</v>
      </c>
      <c r="Y67" s="1">
        <f t="shared" ca="1" si="126"/>
        <v>7</v>
      </c>
      <c r="Z67" s="1">
        <f t="shared" ca="1" si="126"/>
        <v>-5</v>
      </c>
      <c r="AA67" s="1">
        <f t="shared" ca="1" si="126"/>
        <v>-1</v>
      </c>
      <c r="AB67" s="1">
        <f t="shared" ref="AB67:AB101" ca="1" si="158">IF(X67=0,11,X67)</f>
        <v>11</v>
      </c>
      <c r="AC67" s="1">
        <f t="shared" ref="AC67:AC101" ca="1" si="159">IF(Y67=0,11,Y67)</f>
        <v>7</v>
      </c>
      <c r="AD67" s="1">
        <f t="shared" ref="AD67:AD101" ca="1" si="160">IF(Z67=0,11,Z67)</f>
        <v>-5</v>
      </c>
      <c r="AE67" s="1">
        <f t="shared" ref="AE67:AE101" ca="1" si="161">IF(AA67=0,11,AA67)</f>
        <v>-1</v>
      </c>
      <c r="AF67" s="35">
        <v>2</v>
      </c>
      <c r="AG67" s="35">
        <v>11</v>
      </c>
      <c r="AH67" t="str">
        <f t="shared" ref="AH67:AH101" ca="1" si="162">IF(X67&gt;=0,"",IF(X67&lt;=-1,"-",""))</f>
        <v/>
      </c>
      <c r="AI67">
        <f t="shared" ref="AI67:AI101" ca="1" si="163">IF(AB67=1,"",IF(AB67=-1,"",ABS(AB67)))</f>
        <v>11</v>
      </c>
      <c r="AJ67" t="str">
        <f t="shared" ref="AJ67:AJ101" si="164">IF(AG67=1,"","\\sqrt{")</f>
        <v>\\sqrt{</v>
      </c>
      <c r="AK67">
        <f t="shared" ref="AK67:AK101" si="165">AF67</f>
        <v>2</v>
      </c>
      <c r="AL67" t="s">
        <v>217</v>
      </c>
      <c r="AM67" t="str">
        <f t="shared" ref="AM67:AM101" ca="1" si="166">IF(Z67&gt;=0,"+",IF(Z67&lt;=-1,"-",""))</f>
        <v>-</v>
      </c>
      <c r="AN67">
        <f t="shared" ref="AN67:AN101" ca="1" si="167">IF(AD67=1,"",IF(AD67=-1,"",ABS(AD67)))</f>
        <v>5</v>
      </c>
      <c r="AO67" t="str">
        <f t="shared" ref="AO67:AO101" si="168">IF(AL67=1,"","\\sqrt{")</f>
        <v>\\sqrt{</v>
      </c>
      <c r="AP67">
        <f t="shared" ref="AP67:AP101" si="169">AG67</f>
        <v>11</v>
      </c>
      <c r="AQ67" t="s">
        <v>217</v>
      </c>
      <c r="AR67" t="str">
        <f t="shared" ref="AR67:AR101" ca="1" si="170">IF(AA67&gt;=0,"+",IF(AA67&lt;=-1,"-",""))</f>
        <v>-</v>
      </c>
      <c r="AS67" t="str">
        <f t="shared" ref="AS67:AS101" ca="1" si="171">IF(AE67=1,"",IF(AE67=-1,"",ABS(AE67)))</f>
        <v/>
      </c>
      <c r="AT67" t="str">
        <f t="shared" ref="AT67:AT101" si="172">IF(AQ67=1,"","\\sqrt{")</f>
        <v>\\sqrt{</v>
      </c>
      <c r="AU67" s="34">
        <f t="shared" ref="AU67:AU101" si="173">AG67</f>
        <v>11</v>
      </c>
      <c r="AV67" t="s">
        <v>217</v>
      </c>
      <c r="AW67" t="str">
        <f t="shared" ref="AW67:AW101" ca="1" si="174">IF(Y67&gt;=0,"+",IF(Y67&lt;=-1,"-",""))</f>
        <v>+</v>
      </c>
      <c r="AX67">
        <f t="shared" ref="AX67:AX101" ca="1" si="175">IF(AC67=1,"",IF(AC67=-1,"",ABS(AC67)))</f>
        <v>7</v>
      </c>
      <c r="AY67" t="str">
        <f t="shared" ref="AY67:AY101" si="176">IF(AV67=1,"","\\sqrt{")</f>
        <v>\\sqrt{</v>
      </c>
      <c r="AZ67" s="34">
        <f t="shared" ref="AZ67:AZ101" si="177">AF67</f>
        <v>2</v>
      </c>
      <c r="BA67" t="s">
        <v>217</v>
      </c>
      <c r="BB67" t="s">
        <v>13</v>
      </c>
      <c r="BC67" s="34">
        <f t="shared" ref="BC67:BC101" ca="1" si="178">AB67+AC67</f>
        <v>18</v>
      </c>
      <c r="BD67">
        <f t="shared" ref="BD67:BD101" ca="1" si="179">AD67+AE67</f>
        <v>-6</v>
      </c>
      <c r="BE67" t="str">
        <f t="shared" ref="BE67:BE101" ca="1" si="180">IF(BC67&gt;=0,"",IF(BC67&lt;=-1,"-",""))</f>
        <v/>
      </c>
      <c r="BF67">
        <f t="shared" ref="BF67:BF101" ca="1" si="181">IF(BC67=0,"",IF(BC67=1,"",IF(BC67=-1,"",ABS(BC67))))</f>
        <v>18</v>
      </c>
      <c r="BG67" t="str">
        <f t="shared" ref="BG67:BG101" ca="1" si="182">IF(BC67=0,"","\\sqrt{")</f>
        <v>\\sqrt{</v>
      </c>
      <c r="BH67" s="34">
        <f t="shared" ref="BH67:BH101" ca="1" si="183">IF(BC67=0,"",AF67)</f>
        <v>2</v>
      </c>
      <c r="BI67" t="str">
        <f t="shared" ref="BI67:BI101" ca="1" si="184">IF(BC67=0,"","}")</f>
        <v>}</v>
      </c>
      <c r="BJ67" t="str">
        <f t="shared" ref="BJ67:BJ101" ca="1" si="185">IF(BD67=0,"",IF(BD67&gt;=1,IF(BC67=0,"","+"),IF(BD67&lt;=-1,"-","")))</f>
        <v>-</v>
      </c>
      <c r="BK67">
        <f t="shared" ref="BK67:BK101" ca="1" si="186">IF(BD67=0,"",IF(BD67=1,"",IF(BD67=-1,"",ABS(BD67))))</f>
        <v>6</v>
      </c>
      <c r="BL67" t="str">
        <f t="shared" ref="BL67:BL101" ca="1" si="187">IF(BD67=0,"","\\sqrt{")</f>
        <v>\\sqrt{</v>
      </c>
      <c r="BM67">
        <f t="shared" ref="BM67:BM101" ca="1" si="188">IF(BD67=0,"",AG67)</f>
        <v>11</v>
      </c>
      <c r="BN67" t="str">
        <f t="shared" ref="BN67:BN101" ca="1" si="189">IF(BD67=0,"","}")</f>
        <v>}</v>
      </c>
    </row>
    <row r="68" spans="1:66" x14ac:dyDescent="0.55000000000000004">
      <c r="A68">
        <v>17</v>
      </c>
      <c r="B68" s="1" t="s">
        <v>4</v>
      </c>
      <c r="C68" s="1" t="s">
        <v>37</v>
      </c>
      <c r="D68" t="s">
        <v>250</v>
      </c>
      <c r="E68" s="43" t="str">
        <f t="shared" ca="1" si="122"/>
        <v>10\\sqrt{2}-5\\sqrt{11}+10\\sqrt{11}-5\\sqrt{2}=</v>
      </c>
      <c r="F68" t="s">
        <v>230</v>
      </c>
      <c r="G68" t="s">
        <v>250</v>
      </c>
      <c r="H68" s="11" t="str">
        <f t="shared" ca="1" si="123"/>
        <v>5\\sqrt{2}+5\\sqrt{11}</v>
      </c>
      <c r="I68" t="s">
        <v>230</v>
      </c>
      <c r="J68" s="51" t="s">
        <v>60</v>
      </c>
      <c r="K68" s="50" t="s">
        <v>357</v>
      </c>
      <c r="L68" t="str">
        <f t="shared" ca="1" si="124"/>
        <v>\\(\\quad \\displaystyle 10\\sqrt{2}-5\\sqrt{11}+10\\sqrt{11}-5\\sqrt{2}= \\)</v>
      </c>
      <c r="M68" t="str">
        <f t="shared" ca="1" si="125"/>
        <v>\\(\\quad \\displaystyle 5\\sqrt{2}+5\\sqrt{11} \\)</v>
      </c>
      <c r="N68" s="50" t="s">
        <v>62</v>
      </c>
      <c r="O68" s="89" t="str">
        <f t="shared" ca="1" si="156"/>
        <v>INSERT INTO math(tangen,question,answer,editor,date,count) VALUES('m7200','\\(\\quad \\displaystyle 10\\sqrt{2}-5\\sqrt{11}+10\\sqrt{11}-5\\sqrt{2}= \\)','\\(\\quad \\displaystyle 5\\sqrt{2}+5\\sqrt{11} \\)','harazono',NOW(),0);</v>
      </c>
      <c r="X68" s="1">
        <f t="shared" ref="X68:AA101" ca="1" si="190">RANDBETWEEN(-10,10)</f>
        <v>10</v>
      </c>
      <c r="Y68" s="1">
        <f t="shared" ca="1" si="190"/>
        <v>-5</v>
      </c>
      <c r="Z68" s="1">
        <f t="shared" ca="1" si="190"/>
        <v>-5</v>
      </c>
      <c r="AA68" s="1">
        <f t="shared" ca="1" si="190"/>
        <v>10</v>
      </c>
      <c r="AB68" s="1">
        <f t="shared" ca="1" si="158"/>
        <v>10</v>
      </c>
      <c r="AC68" s="1">
        <f t="shared" ca="1" si="159"/>
        <v>-5</v>
      </c>
      <c r="AD68" s="1">
        <f t="shared" ca="1" si="160"/>
        <v>-5</v>
      </c>
      <c r="AE68" s="1">
        <f t="shared" ca="1" si="161"/>
        <v>10</v>
      </c>
      <c r="AF68" s="35">
        <v>2</v>
      </c>
      <c r="AG68" s="35">
        <v>11</v>
      </c>
      <c r="AH68" t="str">
        <f t="shared" ca="1" si="162"/>
        <v/>
      </c>
      <c r="AI68">
        <f t="shared" ca="1" si="163"/>
        <v>10</v>
      </c>
      <c r="AJ68" t="str">
        <f t="shared" si="164"/>
        <v>\\sqrt{</v>
      </c>
      <c r="AK68">
        <f t="shared" si="165"/>
        <v>2</v>
      </c>
      <c r="AL68" t="s">
        <v>217</v>
      </c>
      <c r="AM68" t="str">
        <f t="shared" ca="1" si="166"/>
        <v>-</v>
      </c>
      <c r="AN68">
        <f t="shared" ca="1" si="167"/>
        <v>5</v>
      </c>
      <c r="AO68" t="str">
        <f t="shared" si="168"/>
        <v>\\sqrt{</v>
      </c>
      <c r="AP68">
        <f t="shared" si="169"/>
        <v>11</v>
      </c>
      <c r="AQ68" t="s">
        <v>217</v>
      </c>
      <c r="AR68" t="str">
        <f t="shared" ca="1" si="170"/>
        <v>+</v>
      </c>
      <c r="AS68">
        <f t="shared" ca="1" si="171"/>
        <v>10</v>
      </c>
      <c r="AT68" t="str">
        <f t="shared" si="172"/>
        <v>\\sqrt{</v>
      </c>
      <c r="AU68" s="34">
        <f t="shared" si="173"/>
        <v>11</v>
      </c>
      <c r="AV68" t="s">
        <v>217</v>
      </c>
      <c r="AW68" t="str">
        <f t="shared" ca="1" si="174"/>
        <v>-</v>
      </c>
      <c r="AX68">
        <f t="shared" ca="1" si="175"/>
        <v>5</v>
      </c>
      <c r="AY68" t="str">
        <f t="shared" si="176"/>
        <v>\\sqrt{</v>
      </c>
      <c r="AZ68" s="34">
        <f t="shared" si="177"/>
        <v>2</v>
      </c>
      <c r="BA68" t="s">
        <v>217</v>
      </c>
      <c r="BB68" t="s">
        <v>13</v>
      </c>
      <c r="BC68" s="34">
        <f t="shared" ca="1" si="178"/>
        <v>5</v>
      </c>
      <c r="BD68">
        <f t="shared" ca="1" si="179"/>
        <v>5</v>
      </c>
      <c r="BE68" t="str">
        <f t="shared" ca="1" si="180"/>
        <v/>
      </c>
      <c r="BF68">
        <f t="shared" ca="1" si="181"/>
        <v>5</v>
      </c>
      <c r="BG68" t="str">
        <f t="shared" ca="1" si="182"/>
        <v>\\sqrt{</v>
      </c>
      <c r="BH68" s="34">
        <f t="shared" ca="1" si="183"/>
        <v>2</v>
      </c>
      <c r="BI68" t="str">
        <f t="shared" ca="1" si="184"/>
        <v>}</v>
      </c>
      <c r="BJ68" t="str">
        <f t="shared" ca="1" si="185"/>
        <v>+</v>
      </c>
      <c r="BK68">
        <f t="shared" ca="1" si="186"/>
        <v>5</v>
      </c>
      <c r="BL68" t="str">
        <f t="shared" ca="1" si="187"/>
        <v>\\sqrt{</v>
      </c>
      <c r="BM68">
        <f t="shared" ca="1" si="188"/>
        <v>11</v>
      </c>
      <c r="BN68" t="str">
        <f t="shared" ca="1" si="189"/>
        <v>}</v>
      </c>
    </row>
    <row r="69" spans="1:66" x14ac:dyDescent="0.55000000000000004">
      <c r="A69">
        <v>18</v>
      </c>
      <c r="B69" s="1" t="s">
        <v>4</v>
      </c>
      <c r="C69" s="1" t="s">
        <v>37</v>
      </c>
      <c r="D69" t="s">
        <v>250</v>
      </c>
      <c r="E69" s="43" t="str">
        <f t="shared" ca="1" si="122"/>
        <v>-7\\sqrt{2}-7\\sqrt{11}+8\\sqrt{11}+4\\sqrt{2}=</v>
      </c>
      <c r="F69" t="s">
        <v>230</v>
      </c>
      <c r="G69" t="s">
        <v>250</v>
      </c>
      <c r="H69" s="11" t="str">
        <f t="shared" ca="1" si="123"/>
        <v>-3\\sqrt{2}+\\sqrt{11}</v>
      </c>
      <c r="I69" t="s">
        <v>230</v>
      </c>
      <c r="J69" s="51" t="s">
        <v>60</v>
      </c>
      <c r="K69" s="50" t="s">
        <v>357</v>
      </c>
      <c r="L69" t="str">
        <f t="shared" ca="1" si="124"/>
        <v>\\(\\quad \\displaystyle -7\\sqrt{2}-7\\sqrt{11}+8\\sqrt{11}+4\\sqrt{2}= \\)</v>
      </c>
      <c r="M69" t="str">
        <f t="shared" ca="1" si="125"/>
        <v>\\(\\quad \\displaystyle -3\\sqrt{2}+\\sqrt{11} \\)</v>
      </c>
      <c r="N69" s="50" t="s">
        <v>62</v>
      </c>
      <c r="O69" s="89" t="str">
        <f t="shared" ca="1" si="156"/>
        <v>INSERT INTO math(tangen,question,answer,editor,date,count) VALUES('m7200','\\(\\quad \\displaystyle -7\\sqrt{2}-7\\sqrt{11}+8\\sqrt{11}+4\\sqrt{2}= \\)','\\(\\quad \\displaystyle -3\\sqrt{2}+\\sqrt{11} \\)','harazono',NOW(),0);</v>
      </c>
      <c r="X69" s="1">
        <f t="shared" ca="1" si="190"/>
        <v>-7</v>
      </c>
      <c r="Y69" s="1">
        <f t="shared" ca="1" si="190"/>
        <v>4</v>
      </c>
      <c r="Z69" s="1">
        <f t="shared" ca="1" si="190"/>
        <v>-7</v>
      </c>
      <c r="AA69" s="1">
        <f t="shared" ca="1" si="190"/>
        <v>8</v>
      </c>
      <c r="AB69" s="1">
        <f t="shared" ca="1" si="158"/>
        <v>-7</v>
      </c>
      <c r="AC69" s="1">
        <f t="shared" ca="1" si="159"/>
        <v>4</v>
      </c>
      <c r="AD69" s="1">
        <f t="shared" ca="1" si="160"/>
        <v>-7</v>
      </c>
      <c r="AE69" s="1">
        <f t="shared" ca="1" si="161"/>
        <v>8</v>
      </c>
      <c r="AF69" s="35">
        <v>2</v>
      </c>
      <c r="AG69" s="35">
        <v>11</v>
      </c>
      <c r="AH69" t="str">
        <f t="shared" ca="1" si="162"/>
        <v>-</v>
      </c>
      <c r="AI69">
        <f t="shared" ca="1" si="163"/>
        <v>7</v>
      </c>
      <c r="AJ69" t="str">
        <f t="shared" si="164"/>
        <v>\\sqrt{</v>
      </c>
      <c r="AK69">
        <f t="shared" si="165"/>
        <v>2</v>
      </c>
      <c r="AL69" t="s">
        <v>217</v>
      </c>
      <c r="AM69" t="str">
        <f t="shared" ca="1" si="166"/>
        <v>-</v>
      </c>
      <c r="AN69">
        <f t="shared" ca="1" si="167"/>
        <v>7</v>
      </c>
      <c r="AO69" t="str">
        <f t="shared" si="168"/>
        <v>\\sqrt{</v>
      </c>
      <c r="AP69">
        <f t="shared" si="169"/>
        <v>11</v>
      </c>
      <c r="AQ69" t="s">
        <v>217</v>
      </c>
      <c r="AR69" t="str">
        <f t="shared" ca="1" si="170"/>
        <v>+</v>
      </c>
      <c r="AS69">
        <f t="shared" ca="1" si="171"/>
        <v>8</v>
      </c>
      <c r="AT69" t="str">
        <f t="shared" si="172"/>
        <v>\\sqrt{</v>
      </c>
      <c r="AU69" s="34">
        <f t="shared" si="173"/>
        <v>11</v>
      </c>
      <c r="AV69" t="s">
        <v>217</v>
      </c>
      <c r="AW69" t="str">
        <f t="shared" ca="1" si="174"/>
        <v>+</v>
      </c>
      <c r="AX69">
        <f t="shared" ca="1" si="175"/>
        <v>4</v>
      </c>
      <c r="AY69" t="str">
        <f t="shared" si="176"/>
        <v>\\sqrt{</v>
      </c>
      <c r="AZ69" s="34">
        <f t="shared" si="177"/>
        <v>2</v>
      </c>
      <c r="BA69" t="s">
        <v>217</v>
      </c>
      <c r="BB69" t="s">
        <v>13</v>
      </c>
      <c r="BC69" s="34">
        <f t="shared" ca="1" si="178"/>
        <v>-3</v>
      </c>
      <c r="BD69">
        <f t="shared" ca="1" si="179"/>
        <v>1</v>
      </c>
      <c r="BE69" t="str">
        <f t="shared" ca="1" si="180"/>
        <v>-</v>
      </c>
      <c r="BF69">
        <f t="shared" ca="1" si="181"/>
        <v>3</v>
      </c>
      <c r="BG69" t="str">
        <f t="shared" ca="1" si="182"/>
        <v>\\sqrt{</v>
      </c>
      <c r="BH69" s="34">
        <f t="shared" ca="1" si="183"/>
        <v>2</v>
      </c>
      <c r="BI69" t="str">
        <f t="shared" ca="1" si="184"/>
        <v>}</v>
      </c>
      <c r="BJ69" t="str">
        <f t="shared" ca="1" si="185"/>
        <v>+</v>
      </c>
      <c r="BK69" t="str">
        <f t="shared" ca="1" si="186"/>
        <v/>
      </c>
      <c r="BL69" t="str">
        <f t="shared" ca="1" si="187"/>
        <v>\\sqrt{</v>
      </c>
      <c r="BM69">
        <f t="shared" ca="1" si="188"/>
        <v>11</v>
      </c>
      <c r="BN69" t="str">
        <f t="shared" ca="1" si="189"/>
        <v>}</v>
      </c>
    </row>
    <row r="70" spans="1:66" x14ac:dyDescent="0.55000000000000004">
      <c r="A70">
        <v>19</v>
      </c>
      <c r="B70" s="1" t="s">
        <v>4</v>
      </c>
      <c r="C70" s="1" t="s">
        <v>37</v>
      </c>
      <c r="D70" t="s">
        <v>250</v>
      </c>
      <c r="E70" s="43" t="str">
        <f t="shared" ca="1" si="122"/>
        <v>8\\sqrt{2}-4\\sqrt{11}+4\\sqrt{11}-\\sqrt{2}=</v>
      </c>
      <c r="F70" t="s">
        <v>230</v>
      </c>
      <c r="G70" t="s">
        <v>250</v>
      </c>
      <c r="H70" s="11" t="str">
        <f t="shared" ca="1" si="123"/>
        <v>7\\sqrt{2}</v>
      </c>
      <c r="I70" t="s">
        <v>230</v>
      </c>
      <c r="J70" s="51" t="s">
        <v>60</v>
      </c>
      <c r="K70" s="50" t="s">
        <v>357</v>
      </c>
      <c r="L70" t="str">
        <f t="shared" ca="1" si="124"/>
        <v>\\(\\quad \\displaystyle 8\\sqrt{2}-4\\sqrt{11}+4\\sqrt{11}-\\sqrt{2}= \\)</v>
      </c>
      <c r="M70" t="str">
        <f t="shared" ca="1" si="125"/>
        <v>\\(\\quad \\displaystyle 7\\sqrt{2} \\)</v>
      </c>
      <c r="N70" s="50" t="s">
        <v>62</v>
      </c>
      <c r="O70" s="89" t="str">
        <f t="shared" ca="1" si="156"/>
        <v>INSERT INTO math(tangen,question,answer,editor,date,count) VALUES('m7200','\\(\\quad \\displaystyle 8\\sqrt{2}-4\\sqrt{11}+4\\sqrt{11}-\\sqrt{2}= \\)','\\(\\quad \\displaystyle 7\\sqrt{2} \\)','harazono',NOW(),0);</v>
      </c>
      <c r="X70" s="1">
        <f t="shared" ca="1" si="190"/>
        <v>8</v>
      </c>
      <c r="Y70" s="1">
        <f t="shared" ca="1" si="190"/>
        <v>-1</v>
      </c>
      <c r="Z70" s="1">
        <f t="shared" ca="1" si="190"/>
        <v>-4</v>
      </c>
      <c r="AA70" s="1">
        <f t="shared" ca="1" si="190"/>
        <v>4</v>
      </c>
      <c r="AB70" s="1">
        <f t="shared" ca="1" si="158"/>
        <v>8</v>
      </c>
      <c r="AC70" s="1">
        <f t="shared" ca="1" si="159"/>
        <v>-1</v>
      </c>
      <c r="AD70" s="1">
        <f t="shared" ca="1" si="160"/>
        <v>-4</v>
      </c>
      <c r="AE70" s="1">
        <f t="shared" ca="1" si="161"/>
        <v>4</v>
      </c>
      <c r="AF70" s="35">
        <v>2</v>
      </c>
      <c r="AG70" s="35">
        <v>11</v>
      </c>
      <c r="AH70" t="str">
        <f t="shared" ca="1" si="162"/>
        <v/>
      </c>
      <c r="AI70">
        <f t="shared" ca="1" si="163"/>
        <v>8</v>
      </c>
      <c r="AJ70" t="str">
        <f t="shared" si="164"/>
        <v>\\sqrt{</v>
      </c>
      <c r="AK70">
        <f t="shared" si="165"/>
        <v>2</v>
      </c>
      <c r="AL70" t="s">
        <v>217</v>
      </c>
      <c r="AM70" t="str">
        <f t="shared" ca="1" si="166"/>
        <v>-</v>
      </c>
      <c r="AN70">
        <f t="shared" ca="1" si="167"/>
        <v>4</v>
      </c>
      <c r="AO70" t="str">
        <f t="shared" si="168"/>
        <v>\\sqrt{</v>
      </c>
      <c r="AP70">
        <f t="shared" si="169"/>
        <v>11</v>
      </c>
      <c r="AQ70" t="s">
        <v>217</v>
      </c>
      <c r="AR70" t="str">
        <f t="shared" ca="1" si="170"/>
        <v>+</v>
      </c>
      <c r="AS70">
        <f t="shared" ca="1" si="171"/>
        <v>4</v>
      </c>
      <c r="AT70" t="str">
        <f t="shared" si="172"/>
        <v>\\sqrt{</v>
      </c>
      <c r="AU70" s="34">
        <f t="shared" si="173"/>
        <v>11</v>
      </c>
      <c r="AV70" t="s">
        <v>217</v>
      </c>
      <c r="AW70" t="str">
        <f t="shared" ca="1" si="174"/>
        <v>-</v>
      </c>
      <c r="AX70" t="str">
        <f t="shared" ca="1" si="175"/>
        <v/>
      </c>
      <c r="AY70" t="str">
        <f t="shared" si="176"/>
        <v>\\sqrt{</v>
      </c>
      <c r="AZ70" s="34">
        <f t="shared" si="177"/>
        <v>2</v>
      </c>
      <c r="BA70" t="s">
        <v>217</v>
      </c>
      <c r="BB70" t="s">
        <v>13</v>
      </c>
      <c r="BC70" s="34">
        <f t="shared" ca="1" si="178"/>
        <v>7</v>
      </c>
      <c r="BD70">
        <f t="shared" ca="1" si="179"/>
        <v>0</v>
      </c>
      <c r="BE70" t="str">
        <f t="shared" ca="1" si="180"/>
        <v/>
      </c>
      <c r="BF70">
        <f t="shared" ca="1" si="181"/>
        <v>7</v>
      </c>
      <c r="BG70" t="str">
        <f t="shared" ca="1" si="182"/>
        <v>\\sqrt{</v>
      </c>
      <c r="BH70" s="34">
        <f t="shared" ca="1" si="183"/>
        <v>2</v>
      </c>
      <c r="BI70" t="str">
        <f t="shared" ca="1" si="184"/>
        <v>}</v>
      </c>
      <c r="BJ70" t="str">
        <f t="shared" ca="1" si="185"/>
        <v/>
      </c>
      <c r="BK70" t="str">
        <f t="shared" ca="1" si="186"/>
        <v/>
      </c>
      <c r="BL70" t="str">
        <f t="shared" ca="1" si="187"/>
        <v/>
      </c>
      <c r="BM70" t="str">
        <f t="shared" ca="1" si="188"/>
        <v/>
      </c>
      <c r="BN70" t="str">
        <f t="shared" ca="1" si="189"/>
        <v/>
      </c>
    </row>
    <row r="71" spans="1:66" x14ac:dyDescent="0.55000000000000004">
      <c r="A71">
        <v>20</v>
      </c>
      <c r="B71" s="1" t="s">
        <v>4</v>
      </c>
      <c r="C71" s="1" t="s">
        <v>37</v>
      </c>
      <c r="D71" t="s">
        <v>250</v>
      </c>
      <c r="E71" s="43" t="str">
        <f t="shared" ca="1" si="122"/>
        <v>5\\sqrt{2}+11\\sqrt{11}-2\\sqrt{11}+\\sqrt{2}=</v>
      </c>
      <c r="F71" t="s">
        <v>230</v>
      </c>
      <c r="G71" t="s">
        <v>250</v>
      </c>
      <c r="H71" s="11" t="str">
        <f t="shared" ca="1" si="123"/>
        <v>6\\sqrt{2}+9\\sqrt{11}</v>
      </c>
      <c r="I71" t="s">
        <v>230</v>
      </c>
      <c r="J71" s="51" t="s">
        <v>60</v>
      </c>
      <c r="K71" s="50" t="s">
        <v>357</v>
      </c>
      <c r="L71" t="str">
        <f t="shared" ca="1" si="124"/>
        <v>\\(\\quad \\displaystyle 5\\sqrt{2}+11\\sqrt{11}-2\\sqrt{11}+\\sqrt{2}= \\)</v>
      </c>
      <c r="M71" t="str">
        <f t="shared" ca="1" si="125"/>
        <v>\\(\\quad \\displaystyle 6\\sqrt{2}+9\\sqrt{11} \\)</v>
      </c>
      <c r="N71" s="50" t="s">
        <v>62</v>
      </c>
      <c r="O71" s="89" t="str">
        <f t="shared" ca="1" si="156"/>
        <v>INSERT INTO math(tangen,question,answer,editor,date,count) VALUES('m7200','\\(\\quad \\displaystyle 5\\sqrt{2}+11\\sqrt{11}-2\\sqrt{11}+\\sqrt{2}= \\)','\\(\\quad \\displaystyle 6\\sqrt{2}+9\\sqrt{11} \\)','harazono',NOW(),0);</v>
      </c>
      <c r="X71" s="1">
        <f t="shared" ca="1" si="190"/>
        <v>5</v>
      </c>
      <c r="Y71" s="1">
        <f t="shared" ca="1" si="190"/>
        <v>1</v>
      </c>
      <c r="Z71" s="1">
        <f t="shared" ca="1" si="190"/>
        <v>0</v>
      </c>
      <c r="AA71" s="1">
        <f t="shared" ca="1" si="190"/>
        <v>-2</v>
      </c>
      <c r="AB71" s="1">
        <f t="shared" ca="1" si="158"/>
        <v>5</v>
      </c>
      <c r="AC71" s="1">
        <f t="shared" ca="1" si="159"/>
        <v>1</v>
      </c>
      <c r="AD71" s="1">
        <f t="shared" ca="1" si="160"/>
        <v>11</v>
      </c>
      <c r="AE71" s="1">
        <f t="shared" ca="1" si="161"/>
        <v>-2</v>
      </c>
      <c r="AF71" s="35">
        <v>2</v>
      </c>
      <c r="AG71" s="35">
        <v>11</v>
      </c>
      <c r="AH71" t="str">
        <f t="shared" ca="1" si="162"/>
        <v/>
      </c>
      <c r="AI71">
        <f t="shared" ca="1" si="163"/>
        <v>5</v>
      </c>
      <c r="AJ71" t="str">
        <f t="shared" si="164"/>
        <v>\\sqrt{</v>
      </c>
      <c r="AK71">
        <f t="shared" si="165"/>
        <v>2</v>
      </c>
      <c r="AL71" t="s">
        <v>217</v>
      </c>
      <c r="AM71" t="str">
        <f t="shared" ca="1" si="166"/>
        <v>+</v>
      </c>
      <c r="AN71">
        <f t="shared" ca="1" si="167"/>
        <v>11</v>
      </c>
      <c r="AO71" t="str">
        <f t="shared" si="168"/>
        <v>\\sqrt{</v>
      </c>
      <c r="AP71">
        <f t="shared" si="169"/>
        <v>11</v>
      </c>
      <c r="AQ71" t="s">
        <v>217</v>
      </c>
      <c r="AR71" t="str">
        <f t="shared" ca="1" si="170"/>
        <v>-</v>
      </c>
      <c r="AS71">
        <f t="shared" ca="1" si="171"/>
        <v>2</v>
      </c>
      <c r="AT71" t="str">
        <f t="shared" si="172"/>
        <v>\\sqrt{</v>
      </c>
      <c r="AU71" s="34">
        <f t="shared" si="173"/>
        <v>11</v>
      </c>
      <c r="AV71" t="s">
        <v>217</v>
      </c>
      <c r="AW71" t="str">
        <f t="shared" ca="1" si="174"/>
        <v>+</v>
      </c>
      <c r="AX71" t="str">
        <f t="shared" ca="1" si="175"/>
        <v/>
      </c>
      <c r="AY71" t="str">
        <f t="shared" si="176"/>
        <v>\\sqrt{</v>
      </c>
      <c r="AZ71" s="34">
        <f t="shared" si="177"/>
        <v>2</v>
      </c>
      <c r="BA71" t="s">
        <v>217</v>
      </c>
      <c r="BB71" t="s">
        <v>13</v>
      </c>
      <c r="BC71" s="34">
        <f t="shared" ca="1" si="178"/>
        <v>6</v>
      </c>
      <c r="BD71">
        <f t="shared" ca="1" si="179"/>
        <v>9</v>
      </c>
      <c r="BE71" t="str">
        <f t="shared" ca="1" si="180"/>
        <v/>
      </c>
      <c r="BF71">
        <f t="shared" ca="1" si="181"/>
        <v>6</v>
      </c>
      <c r="BG71" t="str">
        <f t="shared" ca="1" si="182"/>
        <v>\\sqrt{</v>
      </c>
      <c r="BH71" s="34">
        <f t="shared" ca="1" si="183"/>
        <v>2</v>
      </c>
      <c r="BI71" t="str">
        <f t="shared" ca="1" si="184"/>
        <v>}</v>
      </c>
      <c r="BJ71" t="str">
        <f t="shared" ca="1" si="185"/>
        <v>+</v>
      </c>
      <c r="BK71">
        <f t="shared" ca="1" si="186"/>
        <v>9</v>
      </c>
      <c r="BL71" t="str">
        <f t="shared" ca="1" si="187"/>
        <v>\\sqrt{</v>
      </c>
      <c r="BM71">
        <f t="shared" ca="1" si="188"/>
        <v>11</v>
      </c>
      <c r="BN71" t="str">
        <f t="shared" ca="1" si="189"/>
        <v>}</v>
      </c>
    </row>
    <row r="72" spans="1:66" x14ac:dyDescent="0.55000000000000004">
      <c r="A72">
        <v>21</v>
      </c>
      <c r="B72" s="1" t="s">
        <v>4</v>
      </c>
      <c r="C72" s="1" t="s">
        <v>37</v>
      </c>
      <c r="D72" t="s">
        <v>250</v>
      </c>
      <c r="E72" s="43" t="str">
        <f t="shared" ca="1" si="122"/>
        <v>-6\\sqrt{2}-6\\sqrt{11}-9\\sqrt{11}-10\\sqrt{2}=</v>
      </c>
      <c r="F72" t="s">
        <v>230</v>
      </c>
      <c r="G72" t="s">
        <v>250</v>
      </c>
      <c r="H72" s="11" t="str">
        <f t="shared" ca="1" si="123"/>
        <v>-16\\sqrt{2}-15\\sqrt{11}</v>
      </c>
      <c r="I72" t="s">
        <v>230</v>
      </c>
      <c r="J72" s="51" t="s">
        <v>60</v>
      </c>
      <c r="K72" s="50" t="s">
        <v>357</v>
      </c>
      <c r="L72" t="str">
        <f t="shared" ca="1" si="124"/>
        <v>\\(\\quad \\displaystyle -6\\sqrt{2}-6\\sqrt{11}-9\\sqrt{11}-10\\sqrt{2}= \\)</v>
      </c>
      <c r="M72" t="str">
        <f t="shared" ca="1" si="125"/>
        <v>\\(\\quad \\displaystyle -16\\sqrt{2}-15\\sqrt{11} \\)</v>
      </c>
      <c r="N72" s="50" t="s">
        <v>62</v>
      </c>
      <c r="O72" s="89" t="str">
        <f t="shared" ca="1" si="156"/>
        <v>INSERT INTO math(tangen,question,answer,editor,date,count) VALUES('m7200','\\(\\quad \\displaystyle -6\\sqrt{2}-6\\sqrt{11}-9\\sqrt{11}-10\\sqrt{2}= \\)','\\(\\quad \\displaystyle -16\\sqrt{2}-15\\sqrt{11} \\)','harazono',NOW(),0);</v>
      </c>
      <c r="X72" s="1">
        <f t="shared" ca="1" si="190"/>
        <v>-6</v>
      </c>
      <c r="Y72" s="1">
        <f t="shared" ca="1" si="190"/>
        <v>-10</v>
      </c>
      <c r="Z72" s="1">
        <f t="shared" ca="1" si="190"/>
        <v>-6</v>
      </c>
      <c r="AA72" s="1">
        <f t="shared" ca="1" si="190"/>
        <v>-9</v>
      </c>
      <c r="AB72" s="1">
        <f t="shared" ca="1" si="158"/>
        <v>-6</v>
      </c>
      <c r="AC72" s="1">
        <f t="shared" ca="1" si="159"/>
        <v>-10</v>
      </c>
      <c r="AD72" s="1">
        <f t="shared" ca="1" si="160"/>
        <v>-6</v>
      </c>
      <c r="AE72" s="1">
        <f t="shared" ca="1" si="161"/>
        <v>-9</v>
      </c>
      <c r="AF72" s="35">
        <v>2</v>
      </c>
      <c r="AG72" s="35">
        <v>11</v>
      </c>
      <c r="AH72" t="str">
        <f t="shared" ca="1" si="162"/>
        <v>-</v>
      </c>
      <c r="AI72">
        <f t="shared" ca="1" si="163"/>
        <v>6</v>
      </c>
      <c r="AJ72" t="str">
        <f t="shared" si="164"/>
        <v>\\sqrt{</v>
      </c>
      <c r="AK72">
        <f t="shared" si="165"/>
        <v>2</v>
      </c>
      <c r="AL72" t="s">
        <v>217</v>
      </c>
      <c r="AM72" t="str">
        <f t="shared" ca="1" si="166"/>
        <v>-</v>
      </c>
      <c r="AN72">
        <f t="shared" ca="1" si="167"/>
        <v>6</v>
      </c>
      <c r="AO72" t="str">
        <f t="shared" si="168"/>
        <v>\\sqrt{</v>
      </c>
      <c r="AP72">
        <f t="shared" si="169"/>
        <v>11</v>
      </c>
      <c r="AQ72" t="s">
        <v>217</v>
      </c>
      <c r="AR72" t="str">
        <f t="shared" ca="1" si="170"/>
        <v>-</v>
      </c>
      <c r="AS72">
        <f t="shared" ca="1" si="171"/>
        <v>9</v>
      </c>
      <c r="AT72" t="str">
        <f t="shared" si="172"/>
        <v>\\sqrt{</v>
      </c>
      <c r="AU72" s="34">
        <f t="shared" si="173"/>
        <v>11</v>
      </c>
      <c r="AV72" t="s">
        <v>217</v>
      </c>
      <c r="AW72" t="str">
        <f t="shared" ca="1" si="174"/>
        <v>-</v>
      </c>
      <c r="AX72">
        <f t="shared" ca="1" si="175"/>
        <v>10</v>
      </c>
      <c r="AY72" t="str">
        <f t="shared" si="176"/>
        <v>\\sqrt{</v>
      </c>
      <c r="AZ72" s="34">
        <f t="shared" si="177"/>
        <v>2</v>
      </c>
      <c r="BA72" t="s">
        <v>217</v>
      </c>
      <c r="BB72" t="s">
        <v>13</v>
      </c>
      <c r="BC72" s="34">
        <f t="shared" ca="1" si="178"/>
        <v>-16</v>
      </c>
      <c r="BD72">
        <f t="shared" ca="1" si="179"/>
        <v>-15</v>
      </c>
      <c r="BE72" t="str">
        <f t="shared" ca="1" si="180"/>
        <v>-</v>
      </c>
      <c r="BF72">
        <f t="shared" ca="1" si="181"/>
        <v>16</v>
      </c>
      <c r="BG72" t="str">
        <f t="shared" ca="1" si="182"/>
        <v>\\sqrt{</v>
      </c>
      <c r="BH72" s="34">
        <f t="shared" ca="1" si="183"/>
        <v>2</v>
      </c>
      <c r="BI72" t="str">
        <f t="shared" ca="1" si="184"/>
        <v>}</v>
      </c>
      <c r="BJ72" t="str">
        <f t="shared" ca="1" si="185"/>
        <v>-</v>
      </c>
      <c r="BK72">
        <f t="shared" ca="1" si="186"/>
        <v>15</v>
      </c>
      <c r="BL72" t="str">
        <f t="shared" ca="1" si="187"/>
        <v>\\sqrt{</v>
      </c>
      <c r="BM72">
        <f t="shared" ca="1" si="188"/>
        <v>11</v>
      </c>
      <c r="BN72" t="str">
        <f t="shared" ca="1" si="189"/>
        <v>}</v>
      </c>
    </row>
    <row r="73" spans="1:66" x14ac:dyDescent="0.55000000000000004">
      <c r="A73">
        <v>22</v>
      </c>
      <c r="B73" s="1" t="s">
        <v>4</v>
      </c>
      <c r="C73" s="1" t="s">
        <v>37</v>
      </c>
      <c r="D73" t="s">
        <v>250</v>
      </c>
      <c r="E73" s="43" t="str">
        <f t="shared" ca="1" si="122"/>
        <v>8\\sqrt{2}-2\\sqrt{11}+8\\sqrt{11}+8\\sqrt{2}=</v>
      </c>
      <c r="F73" t="s">
        <v>230</v>
      </c>
      <c r="G73" t="s">
        <v>250</v>
      </c>
      <c r="H73" s="11" t="str">
        <f t="shared" ca="1" si="123"/>
        <v>16\\sqrt{2}+6\\sqrt{11}</v>
      </c>
      <c r="I73" t="s">
        <v>230</v>
      </c>
      <c r="J73" s="51" t="s">
        <v>60</v>
      </c>
      <c r="K73" s="50" t="s">
        <v>357</v>
      </c>
      <c r="L73" t="str">
        <f t="shared" ca="1" si="124"/>
        <v>\\(\\quad \\displaystyle 8\\sqrt{2}-2\\sqrt{11}+8\\sqrt{11}+8\\sqrt{2}= \\)</v>
      </c>
      <c r="M73" t="str">
        <f t="shared" ca="1" si="125"/>
        <v>\\(\\quad \\displaystyle 16\\sqrt{2}+6\\sqrt{11} \\)</v>
      </c>
      <c r="N73" s="50" t="s">
        <v>62</v>
      </c>
      <c r="O73" s="89" t="str">
        <f t="shared" ca="1" si="156"/>
        <v>INSERT INTO math(tangen,question,answer,editor,date,count) VALUES('m7200','\\(\\quad \\displaystyle 8\\sqrt{2}-2\\sqrt{11}+8\\sqrt{11}+8\\sqrt{2}= \\)','\\(\\quad \\displaystyle 16\\sqrt{2}+6\\sqrt{11} \\)','harazono',NOW(),0);</v>
      </c>
      <c r="X73" s="1">
        <f t="shared" ca="1" si="190"/>
        <v>8</v>
      </c>
      <c r="Y73" s="1">
        <f t="shared" ca="1" si="190"/>
        <v>8</v>
      </c>
      <c r="Z73" s="1">
        <f t="shared" ca="1" si="190"/>
        <v>-2</v>
      </c>
      <c r="AA73" s="1">
        <f t="shared" ca="1" si="190"/>
        <v>8</v>
      </c>
      <c r="AB73" s="1">
        <f t="shared" ca="1" si="158"/>
        <v>8</v>
      </c>
      <c r="AC73" s="1">
        <f t="shared" ca="1" si="159"/>
        <v>8</v>
      </c>
      <c r="AD73" s="1">
        <f t="shared" ca="1" si="160"/>
        <v>-2</v>
      </c>
      <c r="AE73" s="1">
        <f t="shared" ca="1" si="161"/>
        <v>8</v>
      </c>
      <c r="AF73" s="35">
        <v>2</v>
      </c>
      <c r="AG73" s="35">
        <v>11</v>
      </c>
      <c r="AH73" t="str">
        <f t="shared" ca="1" si="162"/>
        <v/>
      </c>
      <c r="AI73">
        <f t="shared" ca="1" si="163"/>
        <v>8</v>
      </c>
      <c r="AJ73" t="str">
        <f t="shared" si="164"/>
        <v>\\sqrt{</v>
      </c>
      <c r="AK73">
        <f t="shared" si="165"/>
        <v>2</v>
      </c>
      <c r="AL73" t="s">
        <v>217</v>
      </c>
      <c r="AM73" t="str">
        <f t="shared" ca="1" si="166"/>
        <v>-</v>
      </c>
      <c r="AN73">
        <f t="shared" ca="1" si="167"/>
        <v>2</v>
      </c>
      <c r="AO73" t="str">
        <f t="shared" si="168"/>
        <v>\\sqrt{</v>
      </c>
      <c r="AP73">
        <f t="shared" si="169"/>
        <v>11</v>
      </c>
      <c r="AQ73" t="s">
        <v>217</v>
      </c>
      <c r="AR73" t="str">
        <f t="shared" ca="1" si="170"/>
        <v>+</v>
      </c>
      <c r="AS73">
        <f t="shared" ca="1" si="171"/>
        <v>8</v>
      </c>
      <c r="AT73" t="str">
        <f t="shared" si="172"/>
        <v>\\sqrt{</v>
      </c>
      <c r="AU73" s="34">
        <f t="shared" si="173"/>
        <v>11</v>
      </c>
      <c r="AV73" t="s">
        <v>217</v>
      </c>
      <c r="AW73" t="str">
        <f t="shared" ca="1" si="174"/>
        <v>+</v>
      </c>
      <c r="AX73">
        <f t="shared" ca="1" si="175"/>
        <v>8</v>
      </c>
      <c r="AY73" t="str">
        <f t="shared" si="176"/>
        <v>\\sqrt{</v>
      </c>
      <c r="AZ73" s="34">
        <f t="shared" si="177"/>
        <v>2</v>
      </c>
      <c r="BA73" t="s">
        <v>217</v>
      </c>
      <c r="BB73" t="s">
        <v>13</v>
      </c>
      <c r="BC73" s="34">
        <f t="shared" ca="1" si="178"/>
        <v>16</v>
      </c>
      <c r="BD73">
        <f t="shared" ca="1" si="179"/>
        <v>6</v>
      </c>
      <c r="BE73" t="str">
        <f t="shared" ca="1" si="180"/>
        <v/>
      </c>
      <c r="BF73">
        <f t="shared" ca="1" si="181"/>
        <v>16</v>
      </c>
      <c r="BG73" t="str">
        <f t="shared" ca="1" si="182"/>
        <v>\\sqrt{</v>
      </c>
      <c r="BH73" s="34">
        <f t="shared" ca="1" si="183"/>
        <v>2</v>
      </c>
      <c r="BI73" t="str">
        <f t="shared" ca="1" si="184"/>
        <v>}</v>
      </c>
      <c r="BJ73" t="str">
        <f t="shared" ca="1" si="185"/>
        <v>+</v>
      </c>
      <c r="BK73">
        <f t="shared" ca="1" si="186"/>
        <v>6</v>
      </c>
      <c r="BL73" t="str">
        <f t="shared" ca="1" si="187"/>
        <v>\\sqrt{</v>
      </c>
      <c r="BM73">
        <f t="shared" ca="1" si="188"/>
        <v>11</v>
      </c>
      <c r="BN73" t="str">
        <f t="shared" ca="1" si="189"/>
        <v>}</v>
      </c>
    </row>
    <row r="74" spans="1:66" x14ac:dyDescent="0.55000000000000004">
      <c r="A74">
        <v>23</v>
      </c>
      <c r="B74" s="1" t="s">
        <v>4</v>
      </c>
      <c r="C74" s="1" t="s">
        <v>37</v>
      </c>
      <c r="D74" t="s">
        <v>250</v>
      </c>
      <c r="E74" s="43" t="str">
        <f t="shared" ca="1" si="122"/>
        <v>-10\\sqrt{2}-2\\sqrt{11}+9\\sqrt{11}+\\sqrt{2}=</v>
      </c>
      <c r="F74" t="s">
        <v>230</v>
      </c>
      <c r="G74" t="s">
        <v>250</v>
      </c>
      <c r="H74" s="11" t="str">
        <f t="shared" ca="1" si="123"/>
        <v>-9\\sqrt{2}+7\\sqrt{11}</v>
      </c>
      <c r="I74" t="s">
        <v>230</v>
      </c>
      <c r="J74" s="51" t="s">
        <v>60</v>
      </c>
      <c r="K74" s="50" t="s">
        <v>357</v>
      </c>
      <c r="L74" t="str">
        <f t="shared" ca="1" si="124"/>
        <v>\\(\\quad \\displaystyle -10\\sqrt{2}-2\\sqrt{11}+9\\sqrt{11}+\\sqrt{2}= \\)</v>
      </c>
      <c r="M74" t="str">
        <f t="shared" ca="1" si="125"/>
        <v>\\(\\quad \\displaystyle -9\\sqrt{2}+7\\sqrt{11} \\)</v>
      </c>
      <c r="N74" s="50" t="s">
        <v>62</v>
      </c>
      <c r="O74" s="89" t="str">
        <f t="shared" ca="1" si="156"/>
        <v>INSERT INTO math(tangen,question,answer,editor,date,count) VALUES('m7200','\\(\\quad \\displaystyle -10\\sqrt{2}-2\\sqrt{11}+9\\sqrt{11}+\\sqrt{2}= \\)','\\(\\quad \\displaystyle -9\\sqrt{2}+7\\sqrt{11} \\)','harazono',NOW(),0);</v>
      </c>
      <c r="X74" s="1">
        <f t="shared" ca="1" si="190"/>
        <v>-10</v>
      </c>
      <c r="Y74" s="1">
        <f t="shared" ca="1" si="190"/>
        <v>1</v>
      </c>
      <c r="Z74" s="1">
        <f t="shared" ca="1" si="190"/>
        <v>-2</v>
      </c>
      <c r="AA74" s="1">
        <f t="shared" ca="1" si="190"/>
        <v>9</v>
      </c>
      <c r="AB74" s="1">
        <f t="shared" ca="1" si="158"/>
        <v>-10</v>
      </c>
      <c r="AC74" s="1">
        <f t="shared" ca="1" si="159"/>
        <v>1</v>
      </c>
      <c r="AD74" s="1">
        <f t="shared" ca="1" si="160"/>
        <v>-2</v>
      </c>
      <c r="AE74" s="1">
        <f t="shared" ca="1" si="161"/>
        <v>9</v>
      </c>
      <c r="AF74" s="35">
        <v>2</v>
      </c>
      <c r="AG74" s="35">
        <v>11</v>
      </c>
      <c r="AH74" t="str">
        <f t="shared" ca="1" si="162"/>
        <v>-</v>
      </c>
      <c r="AI74">
        <f t="shared" ca="1" si="163"/>
        <v>10</v>
      </c>
      <c r="AJ74" t="str">
        <f t="shared" si="164"/>
        <v>\\sqrt{</v>
      </c>
      <c r="AK74">
        <f t="shared" si="165"/>
        <v>2</v>
      </c>
      <c r="AL74" t="s">
        <v>217</v>
      </c>
      <c r="AM74" t="str">
        <f t="shared" ca="1" si="166"/>
        <v>-</v>
      </c>
      <c r="AN74">
        <f t="shared" ca="1" si="167"/>
        <v>2</v>
      </c>
      <c r="AO74" t="str">
        <f t="shared" si="168"/>
        <v>\\sqrt{</v>
      </c>
      <c r="AP74">
        <f t="shared" si="169"/>
        <v>11</v>
      </c>
      <c r="AQ74" t="s">
        <v>217</v>
      </c>
      <c r="AR74" t="str">
        <f t="shared" ca="1" si="170"/>
        <v>+</v>
      </c>
      <c r="AS74">
        <f t="shared" ca="1" si="171"/>
        <v>9</v>
      </c>
      <c r="AT74" t="str">
        <f t="shared" si="172"/>
        <v>\\sqrt{</v>
      </c>
      <c r="AU74" s="34">
        <f t="shared" si="173"/>
        <v>11</v>
      </c>
      <c r="AV74" t="s">
        <v>217</v>
      </c>
      <c r="AW74" t="str">
        <f t="shared" ca="1" si="174"/>
        <v>+</v>
      </c>
      <c r="AX74" t="str">
        <f t="shared" ca="1" si="175"/>
        <v/>
      </c>
      <c r="AY74" t="str">
        <f t="shared" si="176"/>
        <v>\\sqrt{</v>
      </c>
      <c r="AZ74" s="34">
        <f t="shared" si="177"/>
        <v>2</v>
      </c>
      <c r="BA74" t="s">
        <v>217</v>
      </c>
      <c r="BB74" t="s">
        <v>13</v>
      </c>
      <c r="BC74" s="34">
        <f t="shared" ca="1" si="178"/>
        <v>-9</v>
      </c>
      <c r="BD74">
        <f t="shared" ca="1" si="179"/>
        <v>7</v>
      </c>
      <c r="BE74" t="str">
        <f t="shared" ca="1" si="180"/>
        <v>-</v>
      </c>
      <c r="BF74">
        <f t="shared" ca="1" si="181"/>
        <v>9</v>
      </c>
      <c r="BG74" t="str">
        <f t="shared" ca="1" si="182"/>
        <v>\\sqrt{</v>
      </c>
      <c r="BH74" s="34">
        <f t="shared" ca="1" si="183"/>
        <v>2</v>
      </c>
      <c r="BI74" t="str">
        <f t="shared" ca="1" si="184"/>
        <v>}</v>
      </c>
      <c r="BJ74" t="str">
        <f t="shared" ca="1" si="185"/>
        <v>+</v>
      </c>
      <c r="BK74">
        <f t="shared" ca="1" si="186"/>
        <v>7</v>
      </c>
      <c r="BL74" t="str">
        <f t="shared" ca="1" si="187"/>
        <v>\\sqrt{</v>
      </c>
      <c r="BM74">
        <f t="shared" ca="1" si="188"/>
        <v>11</v>
      </c>
      <c r="BN74" t="str">
        <f t="shared" ca="1" si="189"/>
        <v>}</v>
      </c>
    </row>
    <row r="75" spans="1:66" x14ac:dyDescent="0.55000000000000004">
      <c r="A75">
        <v>24</v>
      </c>
      <c r="B75" s="1" t="s">
        <v>4</v>
      </c>
      <c r="C75" s="1" t="s">
        <v>37</v>
      </c>
      <c r="D75" t="s">
        <v>250</v>
      </c>
      <c r="E75" s="43" t="str">
        <f t="shared" ca="1" si="122"/>
        <v>4\\sqrt{2}-10\\sqrt{11}-9\\sqrt{11}+2\\sqrt{2}=</v>
      </c>
      <c r="F75" t="s">
        <v>230</v>
      </c>
      <c r="G75" t="s">
        <v>250</v>
      </c>
      <c r="H75" s="11" t="str">
        <f t="shared" ca="1" si="123"/>
        <v>6\\sqrt{2}-19\\sqrt{11}</v>
      </c>
      <c r="I75" t="s">
        <v>230</v>
      </c>
      <c r="J75" s="51" t="s">
        <v>60</v>
      </c>
      <c r="K75" s="50" t="s">
        <v>357</v>
      </c>
      <c r="L75" t="str">
        <f t="shared" ca="1" si="124"/>
        <v>\\(\\quad \\displaystyle 4\\sqrt{2}-10\\sqrt{11}-9\\sqrt{11}+2\\sqrt{2}= \\)</v>
      </c>
      <c r="M75" t="str">
        <f t="shared" ca="1" si="125"/>
        <v>\\(\\quad \\displaystyle 6\\sqrt{2}-19\\sqrt{11} \\)</v>
      </c>
      <c r="N75" s="50" t="s">
        <v>62</v>
      </c>
      <c r="O75" s="89" t="str">
        <f t="shared" ca="1" si="156"/>
        <v>INSERT INTO math(tangen,question,answer,editor,date,count) VALUES('m7200','\\(\\quad \\displaystyle 4\\sqrt{2}-10\\sqrt{11}-9\\sqrt{11}+2\\sqrt{2}= \\)','\\(\\quad \\displaystyle 6\\sqrt{2}-19\\sqrt{11} \\)','harazono',NOW(),0);</v>
      </c>
      <c r="X75" s="1">
        <f t="shared" ca="1" si="190"/>
        <v>4</v>
      </c>
      <c r="Y75" s="1">
        <f t="shared" ca="1" si="190"/>
        <v>2</v>
      </c>
      <c r="Z75" s="1">
        <f t="shared" ca="1" si="190"/>
        <v>-10</v>
      </c>
      <c r="AA75" s="1">
        <f t="shared" ca="1" si="190"/>
        <v>-9</v>
      </c>
      <c r="AB75" s="1">
        <f t="shared" ca="1" si="158"/>
        <v>4</v>
      </c>
      <c r="AC75" s="1">
        <f t="shared" ca="1" si="159"/>
        <v>2</v>
      </c>
      <c r="AD75" s="1">
        <f t="shared" ca="1" si="160"/>
        <v>-10</v>
      </c>
      <c r="AE75" s="1">
        <f t="shared" ca="1" si="161"/>
        <v>-9</v>
      </c>
      <c r="AF75" s="35">
        <v>2</v>
      </c>
      <c r="AG75" s="35">
        <v>11</v>
      </c>
      <c r="AH75" t="str">
        <f t="shared" ca="1" si="162"/>
        <v/>
      </c>
      <c r="AI75">
        <f t="shared" ca="1" si="163"/>
        <v>4</v>
      </c>
      <c r="AJ75" t="str">
        <f t="shared" si="164"/>
        <v>\\sqrt{</v>
      </c>
      <c r="AK75">
        <f t="shared" si="165"/>
        <v>2</v>
      </c>
      <c r="AL75" t="s">
        <v>217</v>
      </c>
      <c r="AM75" t="str">
        <f t="shared" ca="1" si="166"/>
        <v>-</v>
      </c>
      <c r="AN75">
        <f t="shared" ca="1" si="167"/>
        <v>10</v>
      </c>
      <c r="AO75" t="str">
        <f t="shared" si="168"/>
        <v>\\sqrt{</v>
      </c>
      <c r="AP75">
        <f t="shared" si="169"/>
        <v>11</v>
      </c>
      <c r="AQ75" t="s">
        <v>217</v>
      </c>
      <c r="AR75" t="str">
        <f t="shared" ca="1" si="170"/>
        <v>-</v>
      </c>
      <c r="AS75">
        <f t="shared" ca="1" si="171"/>
        <v>9</v>
      </c>
      <c r="AT75" t="str">
        <f t="shared" si="172"/>
        <v>\\sqrt{</v>
      </c>
      <c r="AU75" s="34">
        <f t="shared" si="173"/>
        <v>11</v>
      </c>
      <c r="AV75" t="s">
        <v>217</v>
      </c>
      <c r="AW75" t="str">
        <f t="shared" ca="1" si="174"/>
        <v>+</v>
      </c>
      <c r="AX75">
        <f t="shared" ca="1" si="175"/>
        <v>2</v>
      </c>
      <c r="AY75" t="str">
        <f t="shared" si="176"/>
        <v>\\sqrt{</v>
      </c>
      <c r="AZ75" s="34">
        <f t="shared" si="177"/>
        <v>2</v>
      </c>
      <c r="BA75" t="s">
        <v>217</v>
      </c>
      <c r="BB75" t="s">
        <v>13</v>
      </c>
      <c r="BC75" s="34">
        <f t="shared" ca="1" si="178"/>
        <v>6</v>
      </c>
      <c r="BD75">
        <f t="shared" ca="1" si="179"/>
        <v>-19</v>
      </c>
      <c r="BE75" t="str">
        <f t="shared" ca="1" si="180"/>
        <v/>
      </c>
      <c r="BF75">
        <f t="shared" ca="1" si="181"/>
        <v>6</v>
      </c>
      <c r="BG75" t="str">
        <f t="shared" ca="1" si="182"/>
        <v>\\sqrt{</v>
      </c>
      <c r="BH75" s="34">
        <f t="shared" ca="1" si="183"/>
        <v>2</v>
      </c>
      <c r="BI75" t="str">
        <f t="shared" ca="1" si="184"/>
        <v>}</v>
      </c>
      <c r="BJ75" t="str">
        <f t="shared" ca="1" si="185"/>
        <v>-</v>
      </c>
      <c r="BK75">
        <f t="shared" ca="1" si="186"/>
        <v>19</v>
      </c>
      <c r="BL75" t="str">
        <f t="shared" ca="1" si="187"/>
        <v>\\sqrt{</v>
      </c>
      <c r="BM75">
        <f t="shared" ca="1" si="188"/>
        <v>11</v>
      </c>
      <c r="BN75" t="str">
        <f t="shared" ca="1" si="189"/>
        <v>}</v>
      </c>
    </row>
    <row r="76" spans="1:66" x14ac:dyDescent="0.55000000000000004">
      <c r="A76">
        <v>25</v>
      </c>
      <c r="B76" s="1" t="s">
        <v>4</v>
      </c>
      <c r="C76" s="1" t="s">
        <v>37</v>
      </c>
      <c r="D76" t="s">
        <v>250</v>
      </c>
      <c r="E76" s="43" t="str">
        <f t="shared" ca="1" si="122"/>
        <v>-4\\sqrt{2}+6\\sqrt{11}+2\\sqrt{11}-6\\sqrt{2}=</v>
      </c>
      <c r="F76" t="s">
        <v>230</v>
      </c>
      <c r="G76" t="s">
        <v>250</v>
      </c>
      <c r="H76" s="11" t="str">
        <f t="shared" ca="1" si="123"/>
        <v>-10\\sqrt{2}+8\\sqrt{11}</v>
      </c>
      <c r="I76" t="s">
        <v>230</v>
      </c>
      <c r="J76" s="51" t="s">
        <v>60</v>
      </c>
      <c r="K76" s="50" t="s">
        <v>357</v>
      </c>
      <c r="L76" t="str">
        <f t="shared" ca="1" si="124"/>
        <v>\\(\\quad \\displaystyle -4\\sqrt{2}+6\\sqrt{11}+2\\sqrt{11}-6\\sqrt{2}= \\)</v>
      </c>
      <c r="M76" t="str">
        <f t="shared" ca="1" si="125"/>
        <v>\\(\\quad \\displaystyle -10\\sqrt{2}+8\\sqrt{11} \\)</v>
      </c>
      <c r="N76" s="50" t="s">
        <v>62</v>
      </c>
      <c r="O76" s="89" t="str">
        <f t="shared" ca="1" si="156"/>
        <v>INSERT INTO math(tangen,question,answer,editor,date,count) VALUES('m7200','\\(\\quad \\displaystyle -4\\sqrt{2}+6\\sqrt{11}+2\\sqrt{11}-6\\sqrt{2}= \\)','\\(\\quad \\displaystyle -10\\sqrt{2}+8\\sqrt{11} \\)','harazono',NOW(),0);</v>
      </c>
      <c r="X76" s="1">
        <f t="shared" ca="1" si="190"/>
        <v>-4</v>
      </c>
      <c r="Y76" s="1">
        <f t="shared" ca="1" si="190"/>
        <v>-6</v>
      </c>
      <c r="Z76" s="1">
        <f t="shared" ca="1" si="190"/>
        <v>6</v>
      </c>
      <c r="AA76" s="1">
        <f t="shared" ca="1" si="190"/>
        <v>2</v>
      </c>
      <c r="AB76" s="1">
        <f t="shared" ca="1" si="158"/>
        <v>-4</v>
      </c>
      <c r="AC76" s="1">
        <f t="shared" ca="1" si="159"/>
        <v>-6</v>
      </c>
      <c r="AD76" s="1">
        <f t="shared" ca="1" si="160"/>
        <v>6</v>
      </c>
      <c r="AE76" s="1">
        <f t="shared" ca="1" si="161"/>
        <v>2</v>
      </c>
      <c r="AF76" s="35">
        <v>2</v>
      </c>
      <c r="AG76" s="35">
        <v>11</v>
      </c>
      <c r="AH76" t="str">
        <f t="shared" ca="1" si="162"/>
        <v>-</v>
      </c>
      <c r="AI76">
        <f t="shared" ca="1" si="163"/>
        <v>4</v>
      </c>
      <c r="AJ76" t="str">
        <f t="shared" si="164"/>
        <v>\\sqrt{</v>
      </c>
      <c r="AK76">
        <f t="shared" si="165"/>
        <v>2</v>
      </c>
      <c r="AL76" t="s">
        <v>217</v>
      </c>
      <c r="AM76" t="str">
        <f t="shared" ca="1" si="166"/>
        <v>+</v>
      </c>
      <c r="AN76">
        <f t="shared" ca="1" si="167"/>
        <v>6</v>
      </c>
      <c r="AO76" t="str">
        <f t="shared" si="168"/>
        <v>\\sqrt{</v>
      </c>
      <c r="AP76">
        <f t="shared" si="169"/>
        <v>11</v>
      </c>
      <c r="AQ76" t="s">
        <v>217</v>
      </c>
      <c r="AR76" t="str">
        <f t="shared" ca="1" si="170"/>
        <v>+</v>
      </c>
      <c r="AS76">
        <f t="shared" ca="1" si="171"/>
        <v>2</v>
      </c>
      <c r="AT76" t="str">
        <f t="shared" si="172"/>
        <v>\\sqrt{</v>
      </c>
      <c r="AU76" s="34">
        <f t="shared" si="173"/>
        <v>11</v>
      </c>
      <c r="AV76" t="s">
        <v>217</v>
      </c>
      <c r="AW76" t="str">
        <f t="shared" ca="1" si="174"/>
        <v>-</v>
      </c>
      <c r="AX76">
        <f t="shared" ca="1" si="175"/>
        <v>6</v>
      </c>
      <c r="AY76" t="str">
        <f t="shared" si="176"/>
        <v>\\sqrt{</v>
      </c>
      <c r="AZ76" s="34">
        <f t="shared" si="177"/>
        <v>2</v>
      </c>
      <c r="BA76" t="s">
        <v>217</v>
      </c>
      <c r="BB76" t="s">
        <v>13</v>
      </c>
      <c r="BC76" s="34">
        <f t="shared" ca="1" si="178"/>
        <v>-10</v>
      </c>
      <c r="BD76">
        <f t="shared" ca="1" si="179"/>
        <v>8</v>
      </c>
      <c r="BE76" t="str">
        <f t="shared" ca="1" si="180"/>
        <v>-</v>
      </c>
      <c r="BF76">
        <f t="shared" ca="1" si="181"/>
        <v>10</v>
      </c>
      <c r="BG76" t="str">
        <f t="shared" ca="1" si="182"/>
        <v>\\sqrt{</v>
      </c>
      <c r="BH76" s="34">
        <f t="shared" ca="1" si="183"/>
        <v>2</v>
      </c>
      <c r="BI76" t="str">
        <f t="shared" ca="1" si="184"/>
        <v>}</v>
      </c>
      <c r="BJ76" t="str">
        <f t="shared" ca="1" si="185"/>
        <v>+</v>
      </c>
      <c r="BK76">
        <f t="shared" ca="1" si="186"/>
        <v>8</v>
      </c>
      <c r="BL76" t="str">
        <f t="shared" ca="1" si="187"/>
        <v>\\sqrt{</v>
      </c>
      <c r="BM76">
        <f t="shared" ca="1" si="188"/>
        <v>11</v>
      </c>
      <c r="BN76" t="str">
        <f t="shared" ca="1" si="189"/>
        <v>}</v>
      </c>
    </row>
    <row r="77" spans="1:66" x14ac:dyDescent="0.55000000000000004">
      <c r="A77">
        <v>26</v>
      </c>
      <c r="B77" s="1" t="s">
        <v>4</v>
      </c>
      <c r="C77" s="1" t="s">
        <v>37</v>
      </c>
      <c r="D77" t="s">
        <v>250</v>
      </c>
      <c r="E77" s="43" t="str">
        <f t="shared" ca="1" si="122"/>
        <v>2\\sqrt{2}+\\sqrt{11}+\\sqrt{11}+8\\sqrt{2}=</v>
      </c>
      <c r="F77" t="s">
        <v>230</v>
      </c>
      <c r="G77" t="s">
        <v>250</v>
      </c>
      <c r="H77" s="11" t="str">
        <f t="shared" ca="1" si="123"/>
        <v>10\\sqrt{2}+2\\sqrt{11}</v>
      </c>
      <c r="I77" t="s">
        <v>230</v>
      </c>
      <c r="J77" s="51" t="s">
        <v>60</v>
      </c>
      <c r="K77" s="50" t="s">
        <v>357</v>
      </c>
      <c r="L77" t="str">
        <f t="shared" ca="1" si="124"/>
        <v>\\(\\quad \\displaystyle 2\\sqrt{2}+\\sqrt{11}+\\sqrt{11}+8\\sqrt{2}= \\)</v>
      </c>
      <c r="M77" t="str">
        <f t="shared" ca="1" si="125"/>
        <v>\\(\\quad \\displaystyle 10\\sqrt{2}+2\\sqrt{11} \\)</v>
      </c>
      <c r="N77" s="50" t="s">
        <v>62</v>
      </c>
      <c r="O77" s="89" t="str">
        <f t="shared" ca="1" si="156"/>
        <v>INSERT INTO math(tangen,question,answer,editor,date,count) VALUES('m7200','\\(\\quad \\displaystyle 2\\sqrt{2}+\\sqrt{11}+\\sqrt{11}+8\\sqrt{2}= \\)','\\(\\quad \\displaystyle 10\\sqrt{2}+2\\sqrt{11} \\)','harazono',NOW(),0);</v>
      </c>
      <c r="X77" s="1">
        <f t="shared" ca="1" si="190"/>
        <v>2</v>
      </c>
      <c r="Y77" s="1">
        <f t="shared" ca="1" si="190"/>
        <v>8</v>
      </c>
      <c r="Z77" s="1">
        <f t="shared" ca="1" si="190"/>
        <v>1</v>
      </c>
      <c r="AA77" s="1">
        <f t="shared" ca="1" si="190"/>
        <v>1</v>
      </c>
      <c r="AB77" s="1">
        <f t="shared" ca="1" si="158"/>
        <v>2</v>
      </c>
      <c r="AC77" s="1">
        <f t="shared" ca="1" si="159"/>
        <v>8</v>
      </c>
      <c r="AD77" s="1">
        <f t="shared" ca="1" si="160"/>
        <v>1</v>
      </c>
      <c r="AE77" s="1">
        <f t="shared" ca="1" si="161"/>
        <v>1</v>
      </c>
      <c r="AF77" s="35">
        <v>2</v>
      </c>
      <c r="AG77" s="35">
        <v>11</v>
      </c>
      <c r="AH77" t="str">
        <f t="shared" ca="1" si="162"/>
        <v/>
      </c>
      <c r="AI77">
        <f t="shared" ca="1" si="163"/>
        <v>2</v>
      </c>
      <c r="AJ77" t="str">
        <f t="shared" si="164"/>
        <v>\\sqrt{</v>
      </c>
      <c r="AK77">
        <f t="shared" si="165"/>
        <v>2</v>
      </c>
      <c r="AL77" t="s">
        <v>217</v>
      </c>
      <c r="AM77" t="str">
        <f t="shared" ca="1" si="166"/>
        <v>+</v>
      </c>
      <c r="AN77" t="str">
        <f t="shared" ca="1" si="167"/>
        <v/>
      </c>
      <c r="AO77" t="str">
        <f t="shared" si="168"/>
        <v>\\sqrt{</v>
      </c>
      <c r="AP77">
        <f t="shared" si="169"/>
        <v>11</v>
      </c>
      <c r="AQ77" t="s">
        <v>217</v>
      </c>
      <c r="AR77" t="str">
        <f t="shared" ca="1" si="170"/>
        <v>+</v>
      </c>
      <c r="AS77" t="str">
        <f t="shared" ca="1" si="171"/>
        <v/>
      </c>
      <c r="AT77" t="str">
        <f t="shared" si="172"/>
        <v>\\sqrt{</v>
      </c>
      <c r="AU77" s="34">
        <f t="shared" si="173"/>
        <v>11</v>
      </c>
      <c r="AV77" t="s">
        <v>217</v>
      </c>
      <c r="AW77" t="str">
        <f t="shared" ca="1" si="174"/>
        <v>+</v>
      </c>
      <c r="AX77">
        <f t="shared" ca="1" si="175"/>
        <v>8</v>
      </c>
      <c r="AY77" t="str">
        <f t="shared" si="176"/>
        <v>\\sqrt{</v>
      </c>
      <c r="AZ77" s="34">
        <f t="shared" si="177"/>
        <v>2</v>
      </c>
      <c r="BA77" t="s">
        <v>217</v>
      </c>
      <c r="BB77" t="s">
        <v>13</v>
      </c>
      <c r="BC77" s="34">
        <f t="shared" ca="1" si="178"/>
        <v>10</v>
      </c>
      <c r="BD77">
        <f t="shared" ca="1" si="179"/>
        <v>2</v>
      </c>
      <c r="BE77" t="str">
        <f t="shared" ca="1" si="180"/>
        <v/>
      </c>
      <c r="BF77">
        <f t="shared" ca="1" si="181"/>
        <v>10</v>
      </c>
      <c r="BG77" t="str">
        <f t="shared" ca="1" si="182"/>
        <v>\\sqrt{</v>
      </c>
      <c r="BH77" s="34">
        <f t="shared" ca="1" si="183"/>
        <v>2</v>
      </c>
      <c r="BI77" t="str">
        <f t="shared" ca="1" si="184"/>
        <v>}</v>
      </c>
      <c r="BJ77" t="str">
        <f t="shared" ca="1" si="185"/>
        <v>+</v>
      </c>
      <c r="BK77">
        <f t="shared" ca="1" si="186"/>
        <v>2</v>
      </c>
      <c r="BL77" t="str">
        <f t="shared" ca="1" si="187"/>
        <v>\\sqrt{</v>
      </c>
      <c r="BM77">
        <f t="shared" ca="1" si="188"/>
        <v>11</v>
      </c>
      <c r="BN77" t="str">
        <f t="shared" ca="1" si="189"/>
        <v>}</v>
      </c>
    </row>
    <row r="78" spans="1:66" x14ac:dyDescent="0.55000000000000004">
      <c r="A78">
        <v>27</v>
      </c>
      <c r="B78" s="1" t="s">
        <v>4</v>
      </c>
      <c r="C78" s="1" t="s">
        <v>37</v>
      </c>
      <c r="D78" t="s">
        <v>250</v>
      </c>
      <c r="E78" s="43" t="str">
        <f t="shared" ca="1" si="122"/>
        <v>11\\sqrt{2}-5\\sqrt{11}+4\\sqrt{11}-9\\sqrt{2}=</v>
      </c>
      <c r="F78" t="s">
        <v>230</v>
      </c>
      <c r="G78" t="s">
        <v>250</v>
      </c>
      <c r="H78" s="11" t="str">
        <f t="shared" ca="1" si="123"/>
        <v>2\\sqrt{2}-\\sqrt{11}</v>
      </c>
      <c r="I78" t="s">
        <v>230</v>
      </c>
      <c r="J78" s="51" t="s">
        <v>60</v>
      </c>
      <c r="K78" s="50" t="s">
        <v>357</v>
      </c>
      <c r="L78" t="str">
        <f t="shared" ca="1" si="124"/>
        <v>\\(\\quad \\displaystyle 11\\sqrt{2}-5\\sqrt{11}+4\\sqrt{11}-9\\sqrt{2}= \\)</v>
      </c>
      <c r="M78" t="str">
        <f t="shared" ca="1" si="125"/>
        <v>\\(\\quad \\displaystyle 2\\sqrt{2}-\\sqrt{11} \\)</v>
      </c>
      <c r="N78" s="50" t="s">
        <v>62</v>
      </c>
      <c r="O78" s="89" t="str">
        <f t="shared" ca="1" si="156"/>
        <v>INSERT INTO math(tangen,question,answer,editor,date,count) VALUES('m7200','\\(\\quad \\displaystyle 11\\sqrt{2}-5\\sqrt{11}+4\\sqrt{11}-9\\sqrt{2}= \\)','\\(\\quad \\displaystyle 2\\sqrt{2}-\\sqrt{11} \\)','harazono',NOW(),0);</v>
      </c>
      <c r="X78" s="1">
        <f t="shared" ca="1" si="190"/>
        <v>0</v>
      </c>
      <c r="Y78" s="1">
        <f t="shared" ca="1" si="190"/>
        <v>-9</v>
      </c>
      <c r="Z78" s="1">
        <f t="shared" ca="1" si="190"/>
        <v>-5</v>
      </c>
      <c r="AA78" s="1">
        <f t="shared" ca="1" si="190"/>
        <v>4</v>
      </c>
      <c r="AB78" s="1">
        <f t="shared" ca="1" si="158"/>
        <v>11</v>
      </c>
      <c r="AC78" s="1">
        <f t="shared" ca="1" si="159"/>
        <v>-9</v>
      </c>
      <c r="AD78" s="1">
        <f t="shared" ca="1" si="160"/>
        <v>-5</v>
      </c>
      <c r="AE78" s="1">
        <f t="shared" ca="1" si="161"/>
        <v>4</v>
      </c>
      <c r="AF78" s="35">
        <v>2</v>
      </c>
      <c r="AG78" s="35">
        <v>11</v>
      </c>
      <c r="AH78" t="str">
        <f t="shared" ca="1" si="162"/>
        <v/>
      </c>
      <c r="AI78">
        <f t="shared" ca="1" si="163"/>
        <v>11</v>
      </c>
      <c r="AJ78" t="str">
        <f t="shared" si="164"/>
        <v>\\sqrt{</v>
      </c>
      <c r="AK78">
        <f t="shared" si="165"/>
        <v>2</v>
      </c>
      <c r="AL78" t="s">
        <v>217</v>
      </c>
      <c r="AM78" t="str">
        <f t="shared" ca="1" si="166"/>
        <v>-</v>
      </c>
      <c r="AN78">
        <f t="shared" ca="1" si="167"/>
        <v>5</v>
      </c>
      <c r="AO78" t="str">
        <f t="shared" si="168"/>
        <v>\\sqrt{</v>
      </c>
      <c r="AP78">
        <f t="shared" si="169"/>
        <v>11</v>
      </c>
      <c r="AQ78" t="s">
        <v>217</v>
      </c>
      <c r="AR78" t="str">
        <f t="shared" ca="1" si="170"/>
        <v>+</v>
      </c>
      <c r="AS78">
        <f t="shared" ca="1" si="171"/>
        <v>4</v>
      </c>
      <c r="AT78" t="str">
        <f t="shared" si="172"/>
        <v>\\sqrt{</v>
      </c>
      <c r="AU78" s="34">
        <f t="shared" si="173"/>
        <v>11</v>
      </c>
      <c r="AV78" t="s">
        <v>217</v>
      </c>
      <c r="AW78" t="str">
        <f t="shared" ca="1" si="174"/>
        <v>-</v>
      </c>
      <c r="AX78">
        <f t="shared" ca="1" si="175"/>
        <v>9</v>
      </c>
      <c r="AY78" t="str">
        <f t="shared" si="176"/>
        <v>\\sqrt{</v>
      </c>
      <c r="AZ78" s="34">
        <f t="shared" si="177"/>
        <v>2</v>
      </c>
      <c r="BA78" t="s">
        <v>217</v>
      </c>
      <c r="BB78" t="s">
        <v>13</v>
      </c>
      <c r="BC78" s="34">
        <f t="shared" ca="1" si="178"/>
        <v>2</v>
      </c>
      <c r="BD78">
        <f t="shared" ca="1" si="179"/>
        <v>-1</v>
      </c>
      <c r="BE78" t="str">
        <f t="shared" ca="1" si="180"/>
        <v/>
      </c>
      <c r="BF78">
        <f t="shared" ca="1" si="181"/>
        <v>2</v>
      </c>
      <c r="BG78" t="str">
        <f t="shared" ca="1" si="182"/>
        <v>\\sqrt{</v>
      </c>
      <c r="BH78" s="34">
        <f t="shared" ca="1" si="183"/>
        <v>2</v>
      </c>
      <c r="BI78" t="str">
        <f t="shared" ca="1" si="184"/>
        <v>}</v>
      </c>
      <c r="BJ78" t="str">
        <f t="shared" ca="1" si="185"/>
        <v>-</v>
      </c>
      <c r="BK78" t="str">
        <f t="shared" ca="1" si="186"/>
        <v/>
      </c>
      <c r="BL78" t="str">
        <f t="shared" ca="1" si="187"/>
        <v>\\sqrt{</v>
      </c>
      <c r="BM78">
        <f t="shared" ca="1" si="188"/>
        <v>11</v>
      </c>
      <c r="BN78" t="str">
        <f t="shared" ca="1" si="189"/>
        <v>}</v>
      </c>
    </row>
    <row r="79" spans="1:66" x14ac:dyDescent="0.55000000000000004">
      <c r="A79">
        <v>28</v>
      </c>
      <c r="B79" s="1" t="s">
        <v>4</v>
      </c>
      <c r="C79" s="1" t="s">
        <v>37</v>
      </c>
      <c r="D79" t="s">
        <v>250</v>
      </c>
      <c r="E79" s="43" t="str">
        <f t="shared" ca="1" si="122"/>
        <v>-9\\sqrt{2}+11\\sqrt{11}-9\\sqrt{11}+10\\sqrt{2}=</v>
      </c>
      <c r="F79" t="s">
        <v>230</v>
      </c>
      <c r="G79" t="s">
        <v>250</v>
      </c>
      <c r="H79" s="11" t="str">
        <f t="shared" ca="1" si="123"/>
        <v>\\sqrt{2}+2\\sqrt{11}</v>
      </c>
      <c r="I79" t="s">
        <v>230</v>
      </c>
      <c r="J79" s="51" t="s">
        <v>60</v>
      </c>
      <c r="K79" s="50" t="s">
        <v>357</v>
      </c>
      <c r="L79" t="str">
        <f t="shared" ca="1" si="124"/>
        <v>\\(\\quad \\displaystyle -9\\sqrt{2}+11\\sqrt{11}-9\\sqrt{11}+10\\sqrt{2}= \\)</v>
      </c>
      <c r="M79" t="str">
        <f t="shared" ca="1" si="125"/>
        <v>\\(\\quad \\displaystyle \\sqrt{2}+2\\sqrt{11} \\)</v>
      </c>
      <c r="N79" s="50" t="s">
        <v>62</v>
      </c>
      <c r="O79" s="89" t="str">
        <f t="shared" ca="1" si="156"/>
        <v>INSERT INTO math(tangen,question,answer,editor,date,count) VALUES('m7200','\\(\\quad \\displaystyle -9\\sqrt{2}+11\\sqrt{11}-9\\sqrt{11}+10\\sqrt{2}= \\)','\\(\\quad \\displaystyle \\sqrt{2}+2\\sqrt{11} \\)','harazono',NOW(),0);</v>
      </c>
      <c r="X79" s="1">
        <f t="shared" ca="1" si="190"/>
        <v>-9</v>
      </c>
      <c r="Y79" s="1">
        <f t="shared" ca="1" si="190"/>
        <v>10</v>
      </c>
      <c r="Z79" s="1">
        <f t="shared" ca="1" si="190"/>
        <v>0</v>
      </c>
      <c r="AA79" s="1">
        <f t="shared" ca="1" si="190"/>
        <v>-9</v>
      </c>
      <c r="AB79" s="1">
        <f t="shared" ca="1" si="158"/>
        <v>-9</v>
      </c>
      <c r="AC79" s="1">
        <f t="shared" ca="1" si="159"/>
        <v>10</v>
      </c>
      <c r="AD79" s="1">
        <f t="shared" ca="1" si="160"/>
        <v>11</v>
      </c>
      <c r="AE79" s="1">
        <f t="shared" ca="1" si="161"/>
        <v>-9</v>
      </c>
      <c r="AF79" s="35">
        <v>2</v>
      </c>
      <c r="AG79" s="35">
        <v>11</v>
      </c>
      <c r="AH79" t="str">
        <f t="shared" ca="1" si="162"/>
        <v>-</v>
      </c>
      <c r="AI79">
        <f t="shared" ca="1" si="163"/>
        <v>9</v>
      </c>
      <c r="AJ79" t="str">
        <f t="shared" si="164"/>
        <v>\\sqrt{</v>
      </c>
      <c r="AK79">
        <f t="shared" si="165"/>
        <v>2</v>
      </c>
      <c r="AL79" t="s">
        <v>217</v>
      </c>
      <c r="AM79" t="str">
        <f t="shared" ca="1" si="166"/>
        <v>+</v>
      </c>
      <c r="AN79">
        <f t="shared" ca="1" si="167"/>
        <v>11</v>
      </c>
      <c r="AO79" t="str">
        <f t="shared" si="168"/>
        <v>\\sqrt{</v>
      </c>
      <c r="AP79">
        <f t="shared" si="169"/>
        <v>11</v>
      </c>
      <c r="AQ79" t="s">
        <v>217</v>
      </c>
      <c r="AR79" t="str">
        <f t="shared" ca="1" si="170"/>
        <v>-</v>
      </c>
      <c r="AS79">
        <f t="shared" ca="1" si="171"/>
        <v>9</v>
      </c>
      <c r="AT79" t="str">
        <f t="shared" si="172"/>
        <v>\\sqrt{</v>
      </c>
      <c r="AU79" s="34">
        <f t="shared" si="173"/>
        <v>11</v>
      </c>
      <c r="AV79" t="s">
        <v>217</v>
      </c>
      <c r="AW79" t="str">
        <f t="shared" ca="1" si="174"/>
        <v>+</v>
      </c>
      <c r="AX79">
        <f t="shared" ca="1" si="175"/>
        <v>10</v>
      </c>
      <c r="AY79" t="str">
        <f t="shared" si="176"/>
        <v>\\sqrt{</v>
      </c>
      <c r="AZ79" s="34">
        <f t="shared" si="177"/>
        <v>2</v>
      </c>
      <c r="BA79" t="s">
        <v>217</v>
      </c>
      <c r="BB79" t="s">
        <v>13</v>
      </c>
      <c r="BC79" s="34">
        <f t="shared" ca="1" si="178"/>
        <v>1</v>
      </c>
      <c r="BD79">
        <f t="shared" ca="1" si="179"/>
        <v>2</v>
      </c>
      <c r="BE79" t="str">
        <f t="shared" ca="1" si="180"/>
        <v/>
      </c>
      <c r="BF79" t="str">
        <f t="shared" ca="1" si="181"/>
        <v/>
      </c>
      <c r="BG79" t="str">
        <f t="shared" ca="1" si="182"/>
        <v>\\sqrt{</v>
      </c>
      <c r="BH79" s="34">
        <f t="shared" ca="1" si="183"/>
        <v>2</v>
      </c>
      <c r="BI79" t="str">
        <f t="shared" ca="1" si="184"/>
        <v>}</v>
      </c>
      <c r="BJ79" t="str">
        <f t="shared" ca="1" si="185"/>
        <v>+</v>
      </c>
      <c r="BK79">
        <f t="shared" ca="1" si="186"/>
        <v>2</v>
      </c>
      <c r="BL79" t="str">
        <f t="shared" ca="1" si="187"/>
        <v>\\sqrt{</v>
      </c>
      <c r="BM79">
        <f t="shared" ca="1" si="188"/>
        <v>11</v>
      </c>
      <c r="BN79" t="str">
        <f t="shared" ca="1" si="189"/>
        <v>}</v>
      </c>
    </row>
    <row r="80" spans="1:66" x14ac:dyDescent="0.55000000000000004">
      <c r="A80">
        <v>29</v>
      </c>
      <c r="B80" s="1" t="s">
        <v>4</v>
      </c>
      <c r="C80" s="1" t="s">
        <v>37</v>
      </c>
      <c r="D80" t="s">
        <v>250</v>
      </c>
      <c r="E80" s="43" t="str">
        <f t="shared" ca="1" si="122"/>
        <v>4\\sqrt{2}-2\\sqrt{11}+6\\sqrt{11}+\\sqrt{2}=</v>
      </c>
      <c r="F80" t="s">
        <v>230</v>
      </c>
      <c r="G80" t="s">
        <v>250</v>
      </c>
      <c r="H80" s="11" t="str">
        <f t="shared" ca="1" si="123"/>
        <v>5\\sqrt{2}+4\\sqrt{11}</v>
      </c>
      <c r="I80" t="s">
        <v>230</v>
      </c>
      <c r="J80" s="51" t="s">
        <v>60</v>
      </c>
      <c r="K80" s="50" t="s">
        <v>357</v>
      </c>
      <c r="L80" t="str">
        <f t="shared" ca="1" si="124"/>
        <v>\\(\\quad \\displaystyle 4\\sqrt{2}-2\\sqrt{11}+6\\sqrt{11}+\\sqrt{2}= \\)</v>
      </c>
      <c r="M80" t="str">
        <f t="shared" ca="1" si="125"/>
        <v>\\(\\quad \\displaystyle 5\\sqrt{2}+4\\sqrt{11} \\)</v>
      </c>
      <c r="N80" s="50" t="s">
        <v>62</v>
      </c>
      <c r="O80" s="89" t="str">
        <f t="shared" ca="1" si="156"/>
        <v>INSERT INTO math(tangen,question,answer,editor,date,count) VALUES('m7200','\\(\\quad \\displaystyle 4\\sqrt{2}-2\\sqrt{11}+6\\sqrt{11}+\\sqrt{2}= \\)','\\(\\quad \\displaystyle 5\\sqrt{2}+4\\sqrt{11} \\)','harazono',NOW(),0);</v>
      </c>
      <c r="X80" s="1">
        <f t="shared" ca="1" si="190"/>
        <v>4</v>
      </c>
      <c r="Y80" s="1">
        <f t="shared" ca="1" si="190"/>
        <v>1</v>
      </c>
      <c r="Z80" s="1">
        <f t="shared" ca="1" si="190"/>
        <v>-2</v>
      </c>
      <c r="AA80" s="1">
        <f t="shared" ca="1" si="190"/>
        <v>6</v>
      </c>
      <c r="AB80" s="1">
        <f t="shared" ca="1" si="158"/>
        <v>4</v>
      </c>
      <c r="AC80" s="1">
        <f t="shared" ca="1" si="159"/>
        <v>1</v>
      </c>
      <c r="AD80" s="1">
        <f t="shared" ca="1" si="160"/>
        <v>-2</v>
      </c>
      <c r="AE80" s="1">
        <f t="shared" ca="1" si="161"/>
        <v>6</v>
      </c>
      <c r="AF80" s="35">
        <v>2</v>
      </c>
      <c r="AG80" s="35">
        <v>11</v>
      </c>
      <c r="AH80" t="str">
        <f t="shared" ca="1" si="162"/>
        <v/>
      </c>
      <c r="AI80">
        <f t="shared" ca="1" si="163"/>
        <v>4</v>
      </c>
      <c r="AJ80" t="str">
        <f t="shared" si="164"/>
        <v>\\sqrt{</v>
      </c>
      <c r="AK80">
        <f t="shared" si="165"/>
        <v>2</v>
      </c>
      <c r="AL80" t="s">
        <v>217</v>
      </c>
      <c r="AM80" t="str">
        <f t="shared" ca="1" si="166"/>
        <v>-</v>
      </c>
      <c r="AN80">
        <f t="shared" ca="1" si="167"/>
        <v>2</v>
      </c>
      <c r="AO80" t="str">
        <f t="shared" si="168"/>
        <v>\\sqrt{</v>
      </c>
      <c r="AP80">
        <f t="shared" si="169"/>
        <v>11</v>
      </c>
      <c r="AQ80" t="s">
        <v>217</v>
      </c>
      <c r="AR80" t="str">
        <f t="shared" ca="1" si="170"/>
        <v>+</v>
      </c>
      <c r="AS80">
        <f t="shared" ca="1" si="171"/>
        <v>6</v>
      </c>
      <c r="AT80" t="str">
        <f t="shared" si="172"/>
        <v>\\sqrt{</v>
      </c>
      <c r="AU80" s="34">
        <f t="shared" si="173"/>
        <v>11</v>
      </c>
      <c r="AV80" t="s">
        <v>217</v>
      </c>
      <c r="AW80" t="str">
        <f t="shared" ca="1" si="174"/>
        <v>+</v>
      </c>
      <c r="AX80" t="str">
        <f t="shared" ca="1" si="175"/>
        <v/>
      </c>
      <c r="AY80" t="str">
        <f t="shared" si="176"/>
        <v>\\sqrt{</v>
      </c>
      <c r="AZ80" s="34">
        <f t="shared" si="177"/>
        <v>2</v>
      </c>
      <c r="BA80" t="s">
        <v>217</v>
      </c>
      <c r="BB80" t="s">
        <v>13</v>
      </c>
      <c r="BC80" s="34">
        <f t="shared" ca="1" si="178"/>
        <v>5</v>
      </c>
      <c r="BD80">
        <f t="shared" ca="1" si="179"/>
        <v>4</v>
      </c>
      <c r="BE80" t="str">
        <f t="shared" ca="1" si="180"/>
        <v/>
      </c>
      <c r="BF80">
        <f t="shared" ca="1" si="181"/>
        <v>5</v>
      </c>
      <c r="BG80" t="str">
        <f t="shared" ca="1" si="182"/>
        <v>\\sqrt{</v>
      </c>
      <c r="BH80" s="34">
        <f t="shared" ca="1" si="183"/>
        <v>2</v>
      </c>
      <c r="BI80" t="str">
        <f t="shared" ca="1" si="184"/>
        <v>}</v>
      </c>
      <c r="BJ80" t="str">
        <f t="shared" ca="1" si="185"/>
        <v>+</v>
      </c>
      <c r="BK80">
        <f t="shared" ca="1" si="186"/>
        <v>4</v>
      </c>
      <c r="BL80" t="str">
        <f t="shared" ca="1" si="187"/>
        <v>\\sqrt{</v>
      </c>
      <c r="BM80">
        <f t="shared" ca="1" si="188"/>
        <v>11</v>
      </c>
      <c r="BN80" t="str">
        <f t="shared" ca="1" si="189"/>
        <v>}</v>
      </c>
    </row>
    <row r="81" spans="1:66" x14ac:dyDescent="0.55000000000000004">
      <c r="A81">
        <v>30</v>
      </c>
      <c r="B81" s="1" t="s">
        <v>4</v>
      </c>
      <c r="C81" s="1" t="s">
        <v>37</v>
      </c>
      <c r="D81" t="s">
        <v>250</v>
      </c>
      <c r="E81" s="43" t="str">
        <f t="shared" ca="1" si="122"/>
        <v>\\sqrt{2}+2\\sqrt{11}+2\\sqrt{11}-2\\sqrt{2}=</v>
      </c>
      <c r="F81" t="s">
        <v>230</v>
      </c>
      <c r="G81" t="s">
        <v>250</v>
      </c>
      <c r="H81" s="11" t="str">
        <f t="shared" ca="1" si="123"/>
        <v>-\\sqrt{2}+4\\sqrt{11}</v>
      </c>
      <c r="I81" t="s">
        <v>230</v>
      </c>
      <c r="J81" s="51" t="s">
        <v>60</v>
      </c>
      <c r="K81" s="50" t="s">
        <v>357</v>
      </c>
      <c r="L81" t="str">
        <f t="shared" ca="1" si="124"/>
        <v>\\(\\quad \\displaystyle \\sqrt{2}+2\\sqrt{11}+2\\sqrt{11}-2\\sqrt{2}= \\)</v>
      </c>
      <c r="M81" t="str">
        <f t="shared" ca="1" si="125"/>
        <v>\\(\\quad \\displaystyle -\\sqrt{2}+4\\sqrt{11} \\)</v>
      </c>
      <c r="N81" s="50" t="s">
        <v>62</v>
      </c>
      <c r="O81" s="89" t="str">
        <f t="shared" ca="1" si="156"/>
        <v>INSERT INTO math(tangen,question,answer,editor,date,count) VALUES('m7200','\\(\\quad \\displaystyle \\sqrt{2}+2\\sqrt{11}+2\\sqrt{11}-2\\sqrt{2}= \\)','\\(\\quad \\displaystyle -\\sqrt{2}+4\\sqrt{11} \\)','harazono',NOW(),0);</v>
      </c>
      <c r="X81" s="1">
        <f t="shared" ca="1" si="190"/>
        <v>1</v>
      </c>
      <c r="Y81" s="1">
        <f t="shared" ca="1" si="190"/>
        <v>-2</v>
      </c>
      <c r="Z81" s="1">
        <f t="shared" ca="1" si="190"/>
        <v>2</v>
      </c>
      <c r="AA81" s="1">
        <f t="shared" ca="1" si="190"/>
        <v>2</v>
      </c>
      <c r="AB81" s="1">
        <f t="shared" ca="1" si="158"/>
        <v>1</v>
      </c>
      <c r="AC81" s="1">
        <f t="shared" ca="1" si="159"/>
        <v>-2</v>
      </c>
      <c r="AD81" s="1">
        <f t="shared" ca="1" si="160"/>
        <v>2</v>
      </c>
      <c r="AE81" s="1">
        <f t="shared" ca="1" si="161"/>
        <v>2</v>
      </c>
      <c r="AF81" s="35">
        <v>2</v>
      </c>
      <c r="AG81" s="35">
        <v>11</v>
      </c>
      <c r="AH81" t="str">
        <f t="shared" ca="1" si="162"/>
        <v/>
      </c>
      <c r="AI81" t="str">
        <f t="shared" ca="1" si="163"/>
        <v/>
      </c>
      <c r="AJ81" t="str">
        <f t="shared" si="164"/>
        <v>\\sqrt{</v>
      </c>
      <c r="AK81">
        <f t="shared" si="165"/>
        <v>2</v>
      </c>
      <c r="AL81" t="s">
        <v>217</v>
      </c>
      <c r="AM81" t="str">
        <f t="shared" ca="1" si="166"/>
        <v>+</v>
      </c>
      <c r="AN81">
        <f t="shared" ca="1" si="167"/>
        <v>2</v>
      </c>
      <c r="AO81" t="str">
        <f t="shared" si="168"/>
        <v>\\sqrt{</v>
      </c>
      <c r="AP81">
        <f t="shared" si="169"/>
        <v>11</v>
      </c>
      <c r="AQ81" t="s">
        <v>217</v>
      </c>
      <c r="AR81" t="str">
        <f t="shared" ca="1" si="170"/>
        <v>+</v>
      </c>
      <c r="AS81">
        <f t="shared" ca="1" si="171"/>
        <v>2</v>
      </c>
      <c r="AT81" t="str">
        <f t="shared" si="172"/>
        <v>\\sqrt{</v>
      </c>
      <c r="AU81" s="34">
        <f t="shared" si="173"/>
        <v>11</v>
      </c>
      <c r="AV81" t="s">
        <v>217</v>
      </c>
      <c r="AW81" t="str">
        <f t="shared" ca="1" si="174"/>
        <v>-</v>
      </c>
      <c r="AX81">
        <f t="shared" ca="1" si="175"/>
        <v>2</v>
      </c>
      <c r="AY81" t="str">
        <f t="shared" si="176"/>
        <v>\\sqrt{</v>
      </c>
      <c r="AZ81" s="34">
        <f t="shared" si="177"/>
        <v>2</v>
      </c>
      <c r="BA81" t="s">
        <v>217</v>
      </c>
      <c r="BB81" t="s">
        <v>13</v>
      </c>
      <c r="BC81" s="34">
        <f t="shared" ca="1" si="178"/>
        <v>-1</v>
      </c>
      <c r="BD81">
        <f t="shared" ca="1" si="179"/>
        <v>4</v>
      </c>
      <c r="BE81" t="str">
        <f t="shared" ca="1" si="180"/>
        <v>-</v>
      </c>
      <c r="BF81" t="str">
        <f t="shared" ca="1" si="181"/>
        <v/>
      </c>
      <c r="BG81" t="str">
        <f t="shared" ca="1" si="182"/>
        <v>\\sqrt{</v>
      </c>
      <c r="BH81" s="34">
        <f t="shared" ca="1" si="183"/>
        <v>2</v>
      </c>
      <c r="BI81" t="str">
        <f t="shared" ca="1" si="184"/>
        <v>}</v>
      </c>
      <c r="BJ81" t="str">
        <f t="shared" ca="1" si="185"/>
        <v>+</v>
      </c>
      <c r="BK81">
        <f t="shared" ca="1" si="186"/>
        <v>4</v>
      </c>
      <c r="BL81" t="str">
        <f t="shared" ca="1" si="187"/>
        <v>\\sqrt{</v>
      </c>
      <c r="BM81">
        <f t="shared" ca="1" si="188"/>
        <v>11</v>
      </c>
      <c r="BN81" t="str">
        <f t="shared" ca="1" si="189"/>
        <v>}</v>
      </c>
    </row>
    <row r="82" spans="1:66" x14ac:dyDescent="0.55000000000000004">
      <c r="A82">
        <v>31</v>
      </c>
      <c r="B82" s="1" t="s">
        <v>4</v>
      </c>
      <c r="C82" s="1" t="s">
        <v>37</v>
      </c>
      <c r="D82" t="s">
        <v>250</v>
      </c>
      <c r="E82" s="43" t="str">
        <f t="shared" ca="1" si="122"/>
        <v>4\\sqrt{2}+\\sqrt{11}+\\sqrt{11}+8\\sqrt{2}=</v>
      </c>
      <c r="F82" t="s">
        <v>230</v>
      </c>
      <c r="G82" t="s">
        <v>250</v>
      </c>
      <c r="H82" s="11" t="str">
        <f t="shared" ca="1" si="123"/>
        <v>12\\sqrt{2}+2\\sqrt{11}</v>
      </c>
      <c r="I82" t="s">
        <v>230</v>
      </c>
      <c r="J82" s="51" t="s">
        <v>60</v>
      </c>
      <c r="K82" s="50" t="s">
        <v>357</v>
      </c>
      <c r="L82" t="str">
        <f t="shared" ca="1" si="124"/>
        <v>\\(\\quad \\displaystyle 4\\sqrt{2}+\\sqrt{11}+\\sqrt{11}+8\\sqrt{2}= \\)</v>
      </c>
      <c r="M82" t="str">
        <f t="shared" ca="1" si="125"/>
        <v>\\(\\quad \\displaystyle 12\\sqrt{2}+2\\sqrt{11} \\)</v>
      </c>
      <c r="N82" s="50" t="s">
        <v>62</v>
      </c>
      <c r="O82" s="89" t="str">
        <f t="shared" ca="1" si="156"/>
        <v>INSERT INTO math(tangen,question,answer,editor,date,count) VALUES('m7200','\\(\\quad \\displaystyle 4\\sqrt{2}+\\sqrt{11}+\\sqrt{11}+8\\sqrt{2}= \\)','\\(\\quad \\displaystyle 12\\sqrt{2}+2\\sqrt{11} \\)','harazono',NOW(),0);</v>
      </c>
      <c r="X82" s="1">
        <f t="shared" ca="1" si="190"/>
        <v>4</v>
      </c>
      <c r="Y82" s="1">
        <f t="shared" ca="1" si="190"/>
        <v>8</v>
      </c>
      <c r="Z82" s="1">
        <f t="shared" ca="1" si="190"/>
        <v>1</v>
      </c>
      <c r="AA82" s="1">
        <f t="shared" ca="1" si="190"/>
        <v>1</v>
      </c>
      <c r="AB82" s="1">
        <f t="shared" ca="1" si="158"/>
        <v>4</v>
      </c>
      <c r="AC82" s="1">
        <f t="shared" ca="1" si="159"/>
        <v>8</v>
      </c>
      <c r="AD82" s="1">
        <f t="shared" ca="1" si="160"/>
        <v>1</v>
      </c>
      <c r="AE82" s="1">
        <f t="shared" ca="1" si="161"/>
        <v>1</v>
      </c>
      <c r="AF82" s="35">
        <v>2</v>
      </c>
      <c r="AG82" s="35">
        <v>11</v>
      </c>
      <c r="AH82" t="str">
        <f t="shared" ca="1" si="162"/>
        <v/>
      </c>
      <c r="AI82">
        <f t="shared" ca="1" si="163"/>
        <v>4</v>
      </c>
      <c r="AJ82" t="str">
        <f t="shared" si="164"/>
        <v>\\sqrt{</v>
      </c>
      <c r="AK82">
        <f t="shared" si="165"/>
        <v>2</v>
      </c>
      <c r="AL82" t="s">
        <v>217</v>
      </c>
      <c r="AM82" t="str">
        <f t="shared" ca="1" si="166"/>
        <v>+</v>
      </c>
      <c r="AN82" t="str">
        <f t="shared" ca="1" si="167"/>
        <v/>
      </c>
      <c r="AO82" t="str">
        <f t="shared" si="168"/>
        <v>\\sqrt{</v>
      </c>
      <c r="AP82">
        <f t="shared" si="169"/>
        <v>11</v>
      </c>
      <c r="AQ82" t="s">
        <v>217</v>
      </c>
      <c r="AR82" t="str">
        <f t="shared" ca="1" si="170"/>
        <v>+</v>
      </c>
      <c r="AS82" t="str">
        <f t="shared" ca="1" si="171"/>
        <v/>
      </c>
      <c r="AT82" t="str">
        <f t="shared" si="172"/>
        <v>\\sqrt{</v>
      </c>
      <c r="AU82" s="34">
        <f t="shared" si="173"/>
        <v>11</v>
      </c>
      <c r="AV82" t="s">
        <v>217</v>
      </c>
      <c r="AW82" t="str">
        <f t="shared" ca="1" si="174"/>
        <v>+</v>
      </c>
      <c r="AX82">
        <f t="shared" ca="1" si="175"/>
        <v>8</v>
      </c>
      <c r="AY82" t="str">
        <f t="shared" si="176"/>
        <v>\\sqrt{</v>
      </c>
      <c r="AZ82" s="34">
        <f t="shared" si="177"/>
        <v>2</v>
      </c>
      <c r="BA82" t="s">
        <v>217</v>
      </c>
      <c r="BB82" t="s">
        <v>13</v>
      </c>
      <c r="BC82" s="34">
        <f t="shared" ca="1" si="178"/>
        <v>12</v>
      </c>
      <c r="BD82">
        <f t="shared" ca="1" si="179"/>
        <v>2</v>
      </c>
      <c r="BE82" t="str">
        <f t="shared" ca="1" si="180"/>
        <v/>
      </c>
      <c r="BF82">
        <f t="shared" ca="1" si="181"/>
        <v>12</v>
      </c>
      <c r="BG82" t="str">
        <f t="shared" ca="1" si="182"/>
        <v>\\sqrt{</v>
      </c>
      <c r="BH82" s="34">
        <f t="shared" ca="1" si="183"/>
        <v>2</v>
      </c>
      <c r="BI82" t="str">
        <f t="shared" ca="1" si="184"/>
        <v>}</v>
      </c>
      <c r="BJ82" t="str">
        <f t="shared" ca="1" si="185"/>
        <v>+</v>
      </c>
      <c r="BK82">
        <f t="shared" ca="1" si="186"/>
        <v>2</v>
      </c>
      <c r="BL82" t="str">
        <f t="shared" ca="1" si="187"/>
        <v>\\sqrt{</v>
      </c>
      <c r="BM82">
        <f t="shared" ca="1" si="188"/>
        <v>11</v>
      </c>
      <c r="BN82" t="str">
        <f t="shared" ca="1" si="189"/>
        <v>}</v>
      </c>
    </row>
    <row r="83" spans="1:66" x14ac:dyDescent="0.55000000000000004">
      <c r="A83">
        <v>32</v>
      </c>
      <c r="B83" s="1" t="s">
        <v>4</v>
      </c>
      <c r="C83" s="1" t="s">
        <v>37</v>
      </c>
      <c r="D83" t="s">
        <v>250</v>
      </c>
      <c r="E83" s="43" t="str">
        <f t="shared" ca="1" si="122"/>
        <v>-2\\sqrt{2}-\\sqrt{11}-7\\sqrt{11}-2\\sqrt{2}=</v>
      </c>
      <c r="F83" t="s">
        <v>230</v>
      </c>
      <c r="G83" t="s">
        <v>250</v>
      </c>
      <c r="H83" s="11" t="str">
        <f t="shared" ca="1" si="123"/>
        <v>-4\\sqrt{2}-8\\sqrt{11}</v>
      </c>
      <c r="I83" t="s">
        <v>230</v>
      </c>
      <c r="J83" s="51" t="s">
        <v>60</v>
      </c>
      <c r="K83" s="50" t="s">
        <v>357</v>
      </c>
      <c r="L83" t="str">
        <f t="shared" ca="1" si="124"/>
        <v>\\(\\quad \\displaystyle -2\\sqrt{2}-\\sqrt{11}-7\\sqrt{11}-2\\sqrt{2}= \\)</v>
      </c>
      <c r="M83" t="str">
        <f t="shared" ca="1" si="125"/>
        <v>\\(\\quad \\displaystyle -4\\sqrt{2}-8\\sqrt{11} \\)</v>
      </c>
      <c r="N83" s="50" t="s">
        <v>62</v>
      </c>
      <c r="O83" s="89" t="str">
        <f t="shared" ca="1" si="156"/>
        <v>INSERT INTO math(tangen,question,answer,editor,date,count) VALUES('m7200','\\(\\quad \\displaystyle -2\\sqrt{2}-\\sqrt{11}-7\\sqrt{11}-2\\sqrt{2}= \\)','\\(\\quad \\displaystyle -4\\sqrt{2}-8\\sqrt{11} \\)','harazono',NOW(),0);</v>
      </c>
      <c r="X83" s="1">
        <f t="shared" ca="1" si="190"/>
        <v>-2</v>
      </c>
      <c r="Y83" s="1">
        <f t="shared" ca="1" si="190"/>
        <v>-2</v>
      </c>
      <c r="Z83" s="1">
        <f t="shared" ca="1" si="190"/>
        <v>-1</v>
      </c>
      <c r="AA83" s="1">
        <f t="shared" ca="1" si="190"/>
        <v>-7</v>
      </c>
      <c r="AB83" s="1">
        <f t="shared" ca="1" si="158"/>
        <v>-2</v>
      </c>
      <c r="AC83" s="1">
        <f t="shared" ca="1" si="159"/>
        <v>-2</v>
      </c>
      <c r="AD83" s="1">
        <f t="shared" ca="1" si="160"/>
        <v>-1</v>
      </c>
      <c r="AE83" s="1">
        <f t="shared" ca="1" si="161"/>
        <v>-7</v>
      </c>
      <c r="AF83" s="35">
        <v>2</v>
      </c>
      <c r="AG83" s="35">
        <v>11</v>
      </c>
      <c r="AH83" t="str">
        <f t="shared" ca="1" si="162"/>
        <v>-</v>
      </c>
      <c r="AI83">
        <f t="shared" ca="1" si="163"/>
        <v>2</v>
      </c>
      <c r="AJ83" t="str">
        <f t="shared" si="164"/>
        <v>\\sqrt{</v>
      </c>
      <c r="AK83">
        <f t="shared" si="165"/>
        <v>2</v>
      </c>
      <c r="AL83" t="s">
        <v>217</v>
      </c>
      <c r="AM83" t="str">
        <f t="shared" ca="1" si="166"/>
        <v>-</v>
      </c>
      <c r="AN83" t="str">
        <f t="shared" ca="1" si="167"/>
        <v/>
      </c>
      <c r="AO83" t="str">
        <f t="shared" si="168"/>
        <v>\\sqrt{</v>
      </c>
      <c r="AP83">
        <f t="shared" si="169"/>
        <v>11</v>
      </c>
      <c r="AQ83" t="s">
        <v>217</v>
      </c>
      <c r="AR83" t="str">
        <f t="shared" ca="1" si="170"/>
        <v>-</v>
      </c>
      <c r="AS83">
        <f t="shared" ca="1" si="171"/>
        <v>7</v>
      </c>
      <c r="AT83" t="str">
        <f t="shared" si="172"/>
        <v>\\sqrt{</v>
      </c>
      <c r="AU83" s="34">
        <f t="shared" si="173"/>
        <v>11</v>
      </c>
      <c r="AV83" t="s">
        <v>217</v>
      </c>
      <c r="AW83" t="str">
        <f t="shared" ca="1" si="174"/>
        <v>-</v>
      </c>
      <c r="AX83">
        <f t="shared" ca="1" si="175"/>
        <v>2</v>
      </c>
      <c r="AY83" t="str">
        <f t="shared" si="176"/>
        <v>\\sqrt{</v>
      </c>
      <c r="AZ83" s="34">
        <f t="shared" si="177"/>
        <v>2</v>
      </c>
      <c r="BA83" t="s">
        <v>217</v>
      </c>
      <c r="BB83" t="s">
        <v>13</v>
      </c>
      <c r="BC83" s="34">
        <f t="shared" ca="1" si="178"/>
        <v>-4</v>
      </c>
      <c r="BD83">
        <f t="shared" ca="1" si="179"/>
        <v>-8</v>
      </c>
      <c r="BE83" t="str">
        <f t="shared" ca="1" si="180"/>
        <v>-</v>
      </c>
      <c r="BF83">
        <f t="shared" ca="1" si="181"/>
        <v>4</v>
      </c>
      <c r="BG83" t="str">
        <f t="shared" ca="1" si="182"/>
        <v>\\sqrt{</v>
      </c>
      <c r="BH83" s="34">
        <f t="shared" ca="1" si="183"/>
        <v>2</v>
      </c>
      <c r="BI83" t="str">
        <f t="shared" ca="1" si="184"/>
        <v>}</v>
      </c>
      <c r="BJ83" t="str">
        <f t="shared" ca="1" si="185"/>
        <v>-</v>
      </c>
      <c r="BK83">
        <f t="shared" ca="1" si="186"/>
        <v>8</v>
      </c>
      <c r="BL83" t="str">
        <f t="shared" ca="1" si="187"/>
        <v>\\sqrt{</v>
      </c>
      <c r="BM83">
        <f t="shared" ca="1" si="188"/>
        <v>11</v>
      </c>
      <c r="BN83" t="str">
        <f t="shared" ca="1" si="189"/>
        <v>}</v>
      </c>
    </row>
    <row r="84" spans="1:66" x14ac:dyDescent="0.55000000000000004">
      <c r="A84">
        <v>33</v>
      </c>
      <c r="B84" s="1" t="s">
        <v>4</v>
      </c>
      <c r="C84" s="1" t="s">
        <v>37</v>
      </c>
      <c r="D84" t="s">
        <v>250</v>
      </c>
      <c r="E84" s="43" t="str">
        <f t="shared" ref="E84:E101" ca="1" si="191">AH84&amp;AI84&amp;AJ84&amp;AK84&amp;AL84&amp;AM84&amp;AN84&amp;AO84&amp;AP84&amp;AQ84&amp;AR84&amp;AS84&amp;AT84&amp;AU84&amp;AV84&amp;AW84&amp;AX84&amp;AY84&amp;AZ84&amp;BA84&amp;BB84</f>
        <v>4\\sqrt{2}+5\\sqrt{11}+10\\sqrt{11}+5\\sqrt{2}=</v>
      </c>
      <c r="F84" t="s">
        <v>230</v>
      </c>
      <c r="G84" t="s">
        <v>250</v>
      </c>
      <c r="H84" s="11" t="str">
        <f t="shared" ref="H84:H101" ca="1" si="192">BE84&amp;BF84&amp;BG84&amp;BH84&amp;BI84&amp;BJ84&amp;BK84&amp;BL84&amp;BM84&amp;BN84</f>
        <v>9\\sqrt{2}+15\\sqrt{11}</v>
      </c>
      <c r="I84" t="s">
        <v>230</v>
      </c>
      <c r="J84" s="51" t="s">
        <v>60</v>
      </c>
      <c r="K84" s="50" t="s">
        <v>357</v>
      </c>
      <c r="L84" t="str">
        <f t="shared" ca="1" si="124"/>
        <v>\\(\\quad \\displaystyle 4\\sqrt{2}+5\\sqrt{11}+10\\sqrt{11}+5\\sqrt{2}= \\)</v>
      </c>
      <c r="M84" t="str">
        <f t="shared" ca="1" si="125"/>
        <v>\\(\\quad \\displaystyle 9\\sqrt{2}+15\\sqrt{11} \\)</v>
      </c>
      <c r="N84" s="50" t="s">
        <v>62</v>
      </c>
      <c r="O84" s="89" t="str">
        <f t="shared" ca="1" si="156"/>
        <v>INSERT INTO math(tangen,question,answer,editor,date,count) VALUES('m7200','\\(\\quad \\displaystyle 4\\sqrt{2}+5\\sqrt{11}+10\\sqrt{11}+5\\sqrt{2}= \\)','\\(\\quad \\displaystyle 9\\sqrt{2}+15\\sqrt{11} \\)','harazono',NOW(),0);</v>
      </c>
      <c r="X84" s="1">
        <f t="shared" ca="1" si="190"/>
        <v>4</v>
      </c>
      <c r="Y84" s="1">
        <f t="shared" ca="1" si="190"/>
        <v>5</v>
      </c>
      <c r="Z84" s="1">
        <f t="shared" ca="1" si="190"/>
        <v>5</v>
      </c>
      <c r="AA84" s="1">
        <f t="shared" ca="1" si="190"/>
        <v>10</v>
      </c>
      <c r="AB84" s="1">
        <f t="shared" ca="1" si="158"/>
        <v>4</v>
      </c>
      <c r="AC84" s="1">
        <f t="shared" ca="1" si="159"/>
        <v>5</v>
      </c>
      <c r="AD84" s="1">
        <f t="shared" ca="1" si="160"/>
        <v>5</v>
      </c>
      <c r="AE84" s="1">
        <f t="shared" ca="1" si="161"/>
        <v>10</v>
      </c>
      <c r="AF84" s="35">
        <v>2</v>
      </c>
      <c r="AG84" s="35">
        <v>11</v>
      </c>
      <c r="AH84" t="str">
        <f t="shared" ca="1" si="162"/>
        <v/>
      </c>
      <c r="AI84">
        <f t="shared" ca="1" si="163"/>
        <v>4</v>
      </c>
      <c r="AJ84" t="str">
        <f t="shared" si="164"/>
        <v>\\sqrt{</v>
      </c>
      <c r="AK84">
        <f t="shared" si="165"/>
        <v>2</v>
      </c>
      <c r="AL84" t="s">
        <v>217</v>
      </c>
      <c r="AM84" t="str">
        <f t="shared" ca="1" si="166"/>
        <v>+</v>
      </c>
      <c r="AN84">
        <f t="shared" ca="1" si="167"/>
        <v>5</v>
      </c>
      <c r="AO84" t="str">
        <f t="shared" si="168"/>
        <v>\\sqrt{</v>
      </c>
      <c r="AP84">
        <f t="shared" si="169"/>
        <v>11</v>
      </c>
      <c r="AQ84" t="s">
        <v>217</v>
      </c>
      <c r="AR84" t="str">
        <f t="shared" ca="1" si="170"/>
        <v>+</v>
      </c>
      <c r="AS84">
        <f t="shared" ca="1" si="171"/>
        <v>10</v>
      </c>
      <c r="AT84" t="str">
        <f t="shared" si="172"/>
        <v>\\sqrt{</v>
      </c>
      <c r="AU84" s="34">
        <f t="shared" si="173"/>
        <v>11</v>
      </c>
      <c r="AV84" t="s">
        <v>217</v>
      </c>
      <c r="AW84" t="str">
        <f t="shared" ca="1" si="174"/>
        <v>+</v>
      </c>
      <c r="AX84">
        <f t="shared" ca="1" si="175"/>
        <v>5</v>
      </c>
      <c r="AY84" t="str">
        <f t="shared" si="176"/>
        <v>\\sqrt{</v>
      </c>
      <c r="AZ84" s="34">
        <f t="shared" si="177"/>
        <v>2</v>
      </c>
      <c r="BA84" t="s">
        <v>217</v>
      </c>
      <c r="BB84" t="s">
        <v>13</v>
      </c>
      <c r="BC84" s="34">
        <f t="shared" ca="1" si="178"/>
        <v>9</v>
      </c>
      <c r="BD84">
        <f t="shared" ca="1" si="179"/>
        <v>15</v>
      </c>
      <c r="BE84" t="str">
        <f t="shared" ca="1" si="180"/>
        <v/>
      </c>
      <c r="BF84">
        <f t="shared" ca="1" si="181"/>
        <v>9</v>
      </c>
      <c r="BG84" t="str">
        <f t="shared" ca="1" si="182"/>
        <v>\\sqrt{</v>
      </c>
      <c r="BH84" s="34">
        <f t="shared" ca="1" si="183"/>
        <v>2</v>
      </c>
      <c r="BI84" t="str">
        <f t="shared" ca="1" si="184"/>
        <v>}</v>
      </c>
      <c r="BJ84" t="str">
        <f t="shared" ca="1" si="185"/>
        <v>+</v>
      </c>
      <c r="BK84">
        <f t="shared" ca="1" si="186"/>
        <v>15</v>
      </c>
      <c r="BL84" t="str">
        <f t="shared" ca="1" si="187"/>
        <v>\\sqrt{</v>
      </c>
      <c r="BM84">
        <f t="shared" ca="1" si="188"/>
        <v>11</v>
      </c>
      <c r="BN84" t="str">
        <f t="shared" ca="1" si="189"/>
        <v>}</v>
      </c>
    </row>
    <row r="85" spans="1:66" x14ac:dyDescent="0.55000000000000004">
      <c r="A85">
        <v>34</v>
      </c>
      <c r="B85" s="1" t="s">
        <v>4</v>
      </c>
      <c r="C85" s="1" t="s">
        <v>37</v>
      </c>
      <c r="D85" t="s">
        <v>250</v>
      </c>
      <c r="E85" s="43" t="str">
        <f t="shared" ca="1" si="191"/>
        <v>-4\\sqrt{2}-2\\sqrt{11}+9\\sqrt{11}+11\\sqrt{2}=</v>
      </c>
      <c r="F85" t="s">
        <v>230</v>
      </c>
      <c r="G85" t="s">
        <v>250</v>
      </c>
      <c r="H85" s="11" t="str">
        <f t="shared" ca="1" si="192"/>
        <v>7\\sqrt{2}+7\\sqrt{11}</v>
      </c>
      <c r="I85" t="s">
        <v>230</v>
      </c>
      <c r="J85" s="51" t="s">
        <v>60</v>
      </c>
      <c r="K85" s="50" t="s">
        <v>357</v>
      </c>
      <c r="L85" t="str">
        <f t="shared" ca="1" si="124"/>
        <v>\\(\\quad \\displaystyle -4\\sqrt{2}-2\\sqrt{11}+9\\sqrt{11}+11\\sqrt{2}= \\)</v>
      </c>
      <c r="M85" t="str">
        <f t="shared" ca="1" si="125"/>
        <v>\\(\\quad \\displaystyle 7\\sqrt{2}+7\\sqrt{11} \\)</v>
      </c>
      <c r="N85" s="50" t="s">
        <v>62</v>
      </c>
      <c r="O85" s="89" t="str">
        <f t="shared" ca="1" si="156"/>
        <v>INSERT INTO math(tangen,question,answer,editor,date,count) VALUES('m7200','\\(\\quad \\displaystyle -4\\sqrt{2}-2\\sqrt{11}+9\\sqrt{11}+11\\sqrt{2}= \\)','\\(\\quad \\displaystyle 7\\sqrt{2}+7\\sqrt{11} \\)','harazono',NOW(),0);</v>
      </c>
      <c r="X85" s="1">
        <f t="shared" ca="1" si="190"/>
        <v>-4</v>
      </c>
      <c r="Y85" s="1">
        <f t="shared" ca="1" si="190"/>
        <v>0</v>
      </c>
      <c r="Z85" s="1">
        <f t="shared" ca="1" si="190"/>
        <v>-2</v>
      </c>
      <c r="AA85" s="1">
        <f t="shared" ca="1" si="190"/>
        <v>9</v>
      </c>
      <c r="AB85" s="1">
        <f t="shared" ca="1" si="158"/>
        <v>-4</v>
      </c>
      <c r="AC85" s="1">
        <f t="shared" ca="1" si="159"/>
        <v>11</v>
      </c>
      <c r="AD85" s="1">
        <f t="shared" ca="1" si="160"/>
        <v>-2</v>
      </c>
      <c r="AE85" s="1">
        <f t="shared" ca="1" si="161"/>
        <v>9</v>
      </c>
      <c r="AF85" s="35">
        <v>2</v>
      </c>
      <c r="AG85" s="35">
        <v>11</v>
      </c>
      <c r="AH85" t="str">
        <f t="shared" ca="1" si="162"/>
        <v>-</v>
      </c>
      <c r="AI85">
        <f t="shared" ca="1" si="163"/>
        <v>4</v>
      </c>
      <c r="AJ85" t="str">
        <f t="shared" si="164"/>
        <v>\\sqrt{</v>
      </c>
      <c r="AK85">
        <f t="shared" si="165"/>
        <v>2</v>
      </c>
      <c r="AL85" t="s">
        <v>217</v>
      </c>
      <c r="AM85" t="str">
        <f t="shared" ca="1" si="166"/>
        <v>-</v>
      </c>
      <c r="AN85">
        <f t="shared" ca="1" si="167"/>
        <v>2</v>
      </c>
      <c r="AO85" t="str">
        <f t="shared" si="168"/>
        <v>\\sqrt{</v>
      </c>
      <c r="AP85">
        <f t="shared" si="169"/>
        <v>11</v>
      </c>
      <c r="AQ85" t="s">
        <v>217</v>
      </c>
      <c r="AR85" t="str">
        <f t="shared" ca="1" si="170"/>
        <v>+</v>
      </c>
      <c r="AS85">
        <f t="shared" ca="1" si="171"/>
        <v>9</v>
      </c>
      <c r="AT85" t="str">
        <f t="shared" si="172"/>
        <v>\\sqrt{</v>
      </c>
      <c r="AU85" s="34">
        <f t="shared" si="173"/>
        <v>11</v>
      </c>
      <c r="AV85" t="s">
        <v>217</v>
      </c>
      <c r="AW85" t="str">
        <f t="shared" ca="1" si="174"/>
        <v>+</v>
      </c>
      <c r="AX85">
        <f t="shared" ca="1" si="175"/>
        <v>11</v>
      </c>
      <c r="AY85" t="str">
        <f t="shared" si="176"/>
        <v>\\sqrt{</v>
      </c>
      <c r="AZ85" s="34">
        <f t="shared" si="177"/>
        <v>2</v>
      </c>
      <c r="BA85" t="s">
        <v>217</v>
      </c>
      <c r="BB85" t="s">
        <v>13</v>
      </c>
      <c r="BC85" s="34">
        <f t="shared" ca="1" si="178"/>
        <v>7</v>
      </c>
      <c r="BD85">
        <f t="shared" ca="1" si="179"/>
        <v>7</v>
      </c>
      <c r="BE85" t="str">
        <f t="shared" ca="1" si="180"/>
        <v/>
      </c>
      <c r="BF85">
        <f t="shared" ca="1" si="181"/>
        <v>7</v>
      </c>
      <c r="BG85" t="str">
        <f t="shared" ca="1" si="182"/>
        <v>\\sqrt{</v>
      </c>
      <c r="BH85" s="34">
        <f t="shared" ca="1" si="183"/>
        <v>2</v>
      </c>
      <c r="BI85" t="str">
        <f t="shared" ca="1" si="184"/>
        <v>}</v>
      </c>
      <c r="BJ85" t="str">
        <f t="shared" ca="1" si="185"/>
        <v>+</v>
      </c>
      <c r="BK85">
        <f t="shared" ca="1" si="186"/>
        <v>7</v>
      </c>
      <c r="BL85" t="str">
        <f t="shared" ca="1" si="187"/>
        <v>\\sqrt{</v>
      </c>
      <c r="BM85">
        <f t="shared" ca="1" si="188"/>
        <v>11</v>
      </c>
      <c r="BN85" t="str">
        <f t="shared" ca="1" si="189"/>
        <v>}</v>
      </c>
    </row>
    <row r="86" spans="1:66" x14ac:dyDescent="0.55000000000000004">
      <c r="A86">
        <v>35</v>
      </c>
      <c r="B86" s="1" t="s">
        <v>4</v>
      </c>
      <c r="C86" s="1" t="s">
        <v>37</v>
      </c>
      <c r="D86" t="s">
        <v>250</v>
      </c>
      <c r="E86" s="43" t="str">
        <f t="shared" ca="1" si="191"/>
        <v>-8\\sqrt{2}+8\\sqrt{11}+6\\sqrt{11}+4\\sqrt{2}=</v>
      </c>
      <c r="F86" t="s">
        <v>230</v>
      </c>
      <c r="G86" t="s">
        <v>250</v>
      </c>
      <c r="H86" s="11" t="str">
        <f t="shared" ca="1" si="192"/>
        <v>-4\\sqrt{2}+14\\sqrt{11}</v>
      </c>
      <c r="I86" t="s">
        <v>230</v>
      </c>
      <c r="J86" s="51" t="s">
        <v>60</v>
      </c>
      <c r="K86" s="50" t="s">
        <v>357</v>
      </c>
      <c r="L86" t="str">
        <f t="shared" ca="1" si="124"/>
        <v>\\(\\quad \\displaystyle -8\\sqrt{2}+8\\sqrt{11}+6\\sqrt{11}+4\\sqrt{2}= \\)</v>
      </c>
      <c r="M86" t="str">
        <f t="shared" ca="1" si="125"/>
        <v>\\(\\quad \\displaystyle -4\\sqrt{2}+14\\sqrt{11} \\)</v>
      </c>
      <c r="N86" s="50" t="s">
        <v>62</v>
      </c>
      <c r="O86" s="89" t="str">
        <f t="shared" ca="1" si="156"/>
        <v>INSERT INTO math(tangen,question,answer,editor,date,count) VALUES('m7200','\\(\\quad \\displaystyle -8\\sqrt{2}+8\\sqrt{11}+6\\sqrt{11}+4\\sqrt{2}= \\)','\\(\\quad \\displaystyle -4\\sqrt{2}+14\\sqrt{11} \\)','harazono',NOW(),0);</v>
      </c>
      <c r="X86" s="1">
        <f t="shared" ca="1" si="190"/>
        <v>-8</v>
      </c>
      <c r="Y86" s="1">
        <f t="shared" ca="1" si="190"/>
        <v>4</v>
      </c>
      <c r="Z86" s="1">
        <f t="shared" ca="1" si="190"/>
        <v>8</v>
      </c>
      <c r="AA86" s="1">
        <f t="shared" ca="1" si="190"/>
        <v>6</v>
      </c>
      <c r="AB86" s="1">
        <f t="shared" ca="1" si="158"/>
        <v>-8</v>
      </c>
      <c r="AC86" s="1">
        <f t="shared" ca="1" si="159"/>
        <v>4</v>
      </c>
      <c r="AD86" s="1">
        <f t="shared" ca="1" si="160"/>
        <v>8</v>
      </c>
      <c r="AE86" s="1">
        <f t="shared" ca="1" si="161"/>
        <v>6</v>
      </c>
      <c r="AF86" s="35">
        <v>2</v>
      </c>
      <c r="AG86" s="35">
        <v>11</v>
      </c>
      <c r="AH86" t="str">
        <f t="shared" ca="1" si="162"/>
        <v>-</v>
      </c>
      <c r="AI86">
        <f t="shared" ca="1" si="163"/>
        <v>8</v>
      </c>
      <c r="AJ86" t="str">
        <f t="shared" si="164"/>
        <v>\\sqrt{</v>
      </c>
      <c r="AK86">
        <f t="shared" si="165"/>
        <v>2</v>
      </c>
      <c r="AL86" t="s">
        <v>217</v>
      </c>
      <c r="AM86" t="str">
        <f t="shared" ca="1" si="166"/>
        <v>+</v>
      </c>
      <c r="AN86">
        <f t="shared" ca="1" si="167"/>
        <v>8</v>
      </c>
      <c r="AO86" t="str">
        <f t="shared" si="168"/>
        <v>\\sqrt{</v>
      </c>
      <c r="AP86">
        <f t="shared" si="169"/>
        <v>11</v>
      </c>
      <c r="AQ86" t="s">
        <v>217</v>
      </c>
      <c r="AR86" t="str">
        <f t="shared" ca="1" si="170"/>
        <v>+</v>
      </c>
      <c r="AS86">
        <f t="shared" ca="1" si="171"/>
        <v>6</v>
      </c>
      <c r="AT86" t="str">
        <f t="shared" si="172"/>
        <v>\\sqrt{</v>
      </c>
      <c r="AU86" s="34">
        <f t="shared" si="173"/>
        <v>11</v>
      </c>
      <c r="AV86" t="s">
        <v>217</v>
      </c>
      <c r="AW86" t="str">
        <f t="shared" ca="1" si="174"/>
        <v>+</v>
      </c>
      <c r="AX86">
        <f t="shared" ca="1" si="175"/>
        <v>4</v>
      </c>
      <c r="AY86" t="str">
        <f t="shared" si="176"/>
        <v>\\sqrt{</v>
      </c>
      <c r="AZ86" s="34">
        <f t="shared" si="177"/>
        <v>2</v>
      </c>
      <c r="BA86" t="s">
        <v>217</v>
      </c>
      <c r="BB86" t="s">
        <v>13</v>
      </c>
      <c r="BC86" s="34">
        <f t="shared" ca="1" si="178"/>
        <v>-4</v>
      </c>
      <c r="BD86">
        <f t="shared" ca="1" si="179"/>
        <v>14</v>
      </c>
      <c r="BE86" t="str">
        <f t="shared" ca="1" si="180"/>
        <v>-</v>
      </c>
      <c r="BF86">
        <f t="shared" ca="1" si="181"/>
        <v>4</v>
      </c>
      <c r="BG86" t="str">
        <f t="shared" ca="1" si="182"/>
        <v>\\sqrt{</v>
      </c>
      <c r="BH86" s="34">
        <f t="shared" ca="1" si="183"/>
        <v>2</v>
      </c>
      <c r="BI86" t="str">
        <f t="shared" ca="1" si="184"/>
        <v>}</v>
      </c>
      <c r="BJ86" t="str">
        <f t="shared" ca="1" si="185"/>
        <v>+</v>
      </c>
      <c r="BK86">
        <f t="shared" ca="1" si="186"/>
        <v>14</v>
      </c>
      <c r="BL86" t="str">
        <f t="shared" ca="1" si="187"/>
        <v>\\sqrt{</v>
      </c>
      <c r="BM86">
        <f t="shared" ca="1" si="188"/>
        <v>11</v>
      </c>
      <c r="BN86" t="str">
        <f t="shared" ca="1" si="189"/>
        <v>}</v>
      </c>
    </row>
    <row r="87" spans="1:66" x14ac:dyDescent="0.55000000000000004">
      <c r="A87">
        <v>36</v>
      </c>
      <c r="B87" s="1" t="s">
        <v>4</v>
      </c>
      <c r="C87" s="1" t="s">
        <v>37</v>
      </c>
      <c r="D87" t="s">
        <v>250</v>
      </c>
      <c r="E87" s="43" t="str">
        <f t="shared" ca="1" si="191"/>
        <v>7\\sqrt{2}-9\\sqrt{11}-10\\sqrt{11}-6\\sqrt{2}=</v>
      </c>
      <c r="F87" t="s">
        <v>230</v>
      </c>
      <c r="G87" t="s">
        <v>250</v>
      </c>
      <c r="H87" s="11" t="str">
        <f t="shared" ca="1" si="192"/>
        <v>\\sqrt{2}-19\\sqrt{11}</v>
      </c>
      <c r="I87" t="s">
        <v>230</v>
      </c>
      <c r="J87" s="51" t="s">
        <v>60</v>
      </c>
      <c r="K87" s="50" t="s">
        <v>357</v>
      </c>
      <c r="L87" t="str">
        <f t="shared" ca="1" si="124"/>
        <v>\\(\\quad \\displaystyle 7\\sqrt{2}-9\\sqrt{11}-10\\sqrt{11}-6\\sqrt{2}= \\)</v>
      </c>
      <c r="M87" t="str">
        <f t="shared" ca="1" si="125"/>
        <v>\\(\\quad \\displaystyle \\sqrt{2}-19\\sqrt{11} \\)</v>
      </c>
      <c r="N87" s="50" t="s">
        <v>62</v>
      </c>
      <c r="O87" s="89" t="str">
        <f t="shared" ca="1" si="156"/>
        <v>INSERT INTO math(tangen,question,answer,editor,date,count) VALUES('m7200','\\(\\quad \\displaystyle 7\\sqrt{2}-9\\sqrt{11}-10\\sqrt{11}-6\\sqrt{2}= \\)','\\(\\quad \\displaystyle \\sqrt{2}-19\\sqrt{11} \\)','harazono',NOW(),0);</v>
      </c>
      <c r="X87" s="1">
        <f t="shared" ca="1" si="190"/>
        <v>7</v>
      </c>
      <c r="Y87" s="1">
        <f t="shared" ca="1" si="190"/>
        <v>-6</v>
      </c>
      <c r="Z87" s="1">
        <f t="shared" ca="1" si="190"/>
        <v>-9</v>
      </c>
      <c r="AA87" s="1">
        <f t="shared" ca="1" si="190"/>
        <v>-10</v>
      </c>
      <c r="AB87" s="1">
        <f t="shared" ca="1" si="158"/>
        <v>7</v>
      </c>
      <c r="AC87" s="1">
        <f t="shared" ca="1" si="159"/>
        <v>-6</v>
      </c>
      <c r="AD87" s="1">
        <f t="shared" ca="1" si="160"/>
        <v>-9</v>
      </c>
      <c r="AE87" s="1">
        <f t="shared" ca="1" si="161"/>
        <v>-10</v>
      </c>
      <c r="AF87" s="35">
        <v>2</v>
      </c>
      <c r="AG87" s="35">
        <v>11</v>
      </c>
      <c r="AH87" t="str">
        <f t="shared" ca="1" si="162"/>
        <v/>
      </c>
      <c r="AI87">
        <f t="shared" ca="1" si="163"/>
        <v>7</v>
      </c>
      <c r="AJ87" t="str">
        <f t="shared" si="164"/>
        <v>\\sqrt{</v>
      </c>
      <c r="AK87">
        <f t="shared" si="165"/>
        <v>2</v>
      </c>
      <c r="AL87" t="s">
        <v>217</v>
      </c>
      <c r="AM87" t="str">
        <f t="shared" ca="1" si="166"/>
        <v>-</v>
      </c>
      <c r="AN87">
        <f t="shared" ca="1" si="167"/>
        <v>9</v>
      </c>
      <c r="AO87" t="str">
        <f t="shared" si="168"/>
        <v>\\sqrt{</v>
      </c>
      <c r="AP87">
        <f t="shared" si="169"/>
        <v>11</v>
      </c>
      <c r="AQ87" t="s">
        <v>217</v>
      </c>
      <c r="AR87" t="str">
        <f t="shared" ca="1" si="170"/>
        <v>-</v>
      </c>
      <c r="AS87">
        <f t="shared" ca="1" si="171"/>
        <v>10</v>
      </c>
      <c r="AT87" t="str">
        <f t="shared" si="172"/>
        <v>\\sqrt{</v>
      </c>
      <c r="AU87" s="34">
        <f t="shared" si="173"/>
        <v>11</v>
      </c>
      <c r="AV87" t="s">
        <v>217</v>
      </c>
      <c r="AW87" t="str">
        <f t="shared" ca="1" si="174"/>
        <v>-</v>
      </c>
      <c r="AX87">
        <f t="shared" ca="1" si="175"/>
        <v>6</v>
      </c>
      <c r="AY87" t="str">
        <f t="shared" si="176"/>
        <v>\\sqrt{</v>
      </c>
      <c r="AZ87" s="34">
        <f t="shared" si="177"/>
        <v>2</v>
      </c>
      <c r="BA87" t="s">
        <v>217</v>
      </c>
      <c r="BB87" t="s">
        <v>13</v>
      </c>
      <c r="BC87" s="34">
        <f t="shared" ca="1" si="178"/>
        <v>1</v>
      </c>
      <c r="BD87">
        <f t="shared" ca="1" si="179"/>
        <v>-19</v>
      </c>
      <c r="BE87" t="str">
        <f t="shared" ca="1" si="180"/>
        <v/>
      </c>
      <c r="BF87" t="str">
        <f t="shared" ca="1" si="181"/>
        <v/>
      </c>
      <c r="BG87" t="str">
        <f t="shared" ca="1" si="182"/>
        <v>\\sqrt{</v>
      </c>
      <c r="BH87" s="34">
        <f t="shared" ca="1" si="183"/>
        <v>2</v>
      </c>
      <c r="BI87" t="str">
        <f t="shared" ca="1" si="184"/>
        <v>}</v>
      </c>
      <c r="BJ87" t="str">
        <f t="shared" ca="1" si="185"/>
        <v>-</v>
      </c>
      <c r="BK87">
        <f t="shared" ca="1" si="186"/>
        <v>19</v>
      </c>
      <c r="BL87" t="str">
        <f t="shared" ca="1" si="187"/>
        <v>\\sqrt{</v>
      </c>
      <c r="BM87">
        <f t="shared" ca="1" si="188"/>
        <v>11</v>
      </c>
      <c r="BN87" t="str">
        <f t="shared" ca="1" si="189"/>
        <v>}</v>
      </c>
    </row>
    <row r="88" spans="1:66" x14ac:dyDescent="0.55000000000000004">
      <c r="A88">
        <v>37</v>
      </c>
      <c r="B88" s="1" t="s">
        <v>4</v>
      </c>
      <c r="C88" s="1" t="s">
        <v>37</v>
      </c>
      <c r="D88" t="s">
        <v>250</v>
      </c>
      <c r="E88" s="43" t="str">
        <f t="shared" ca="1" si="191"/>
        <v>-2\\sqrt{2}+\\sqrt{11}+\\sqrt{11}+8\\sqrt{2}=</v>
      </c>
      <c r="F88" t="s">
        <v>230</v>
      </c>
      <c r="G88" t="s">
        <v>250</v>
      </c>
      <c r="H88" s="11" t="str">
        <f t="shared" ca="1" si="192"/>
        <v>6\\sqrt{2}+2\\sqrt{11}</v>
      </c>
      <c r="I88" t="s">
        <v>230</v>
      </c>
      <c r="J88" s="51" t="s">
        <v>60</v>
      </c>
      <c r="K88" s="50" t="s">
        <v>357</v>
      </c>
      <c r="L88" t="str">
        <f t="shared" ca="1" si="124"/>
        <v>\\(\\quad \\displaystyle -2\\sqrt{2}+\\sqrt{11}+\\sqrt{11}+8\\sqrt{2}= \\)</v>
      </c>
      <c r="M88" t="str">
        <f t="shared" ca="1" si="125"/>
        <v>\\(\\quad \\displaystyle 6\\sqrt{2}+2\\sqrt{11} \\)</v>
      </c>
      <c r="N88" s="50" t="s">
        <v>62</v>
      </c>
      <c r="O88" s="89" t="str">
        <f t="shared" ca="1" si="156"/>
        <v>INSERT INTO math(tangen,question,answer,editor,date,count) VALUES('m7200','\\(\\quad \\displaystyle -2\\sqrt{2}+\\sqrt{11}+\\sqrt{11}+8\\sqrt{2}= \\)','\\(\\quad \\displaystyle 6\\sqrt{2}+2\\sqrt{11} \\)','harazono',NOW(),0);</v>
      </c>
      <c r="X88" s="1">
        <f t="shared" ca="1" si="190"/>
        <v>-2</v>
      </c>
      <c r="Y88" s="1">
        <f t="shared" ca="1" si="190"/>
        <v>8</v>
      </c>
      <c r="Z88" s="1">
        <f t="shared" ca="1" si="190"/>
        <v>1</v>
      </c>
      <c r="AA88" s="1">
        <f t="shared" ca="1" si="190"/>
        <v>1</v>
      </c>
      <c r="AB88" s="1">
        <f t="shared" ca="1" si="158"/>
        <v>-2</v>
      </c>
      <c r="AC88" s="1">
        <f t="shared" ca="1" si="159"/>
        <v>8</v>
      </c>
      <c r="AD88" s="1">
        <f t="shared" ca="1" si="160"/>
        <v>1</v>
      </c>
      <c r="AE88" s="1">
        <f t="shared" ca="1" si="161"/>
        <v>1</v>
      </c>
      <c r="AF88" s="35">
        <v>2</v>
      </c>
      <c r="AG88" s="35">
        <v>11</v>
      </c>
      <c r="AH88" t="str">
        <f t="shared" ca="1" si="162"/>
        <v>-</v>
      </c>
      <c r="AI88">
        <f t="shared" ca="1" si="163"/>
        <v>2</v>
      </c>
      <c r="AJ88" t="str">
        <f t="shared" si="164"/>
        <v>\\sqrt{</v>
      </c>
      <c r="AK88">
        <f t="shared" si="165"/>
        <v>2</v>
      </c>
      <c r="AL88" t="s">
        <v>217</v>
      </c>
      <c r="AM88" t="str">
        <f t="shared" ca="1" si="166"/>
        <v>+</v>
      </c>
      <c r="AN88" t="str">
        <f t="shared" ca="1" si="167"/>
        <v/>
      </c>
      <c r="AO88" t="str">
        <f t="shared" si="168"/>
        <v>\\sqrt{</v>
      </c>
      <c r="AP88">
        <f t="shared" si="169"/>
        <v>11</v>
      </c>
      <c r="AQ88" t="s">
        <v>217</v>
      </c>
      <c r="AR88" t="str">
        <f t="shared" ca="1" si="170"/>
        <v>+</v>
      </c>
      <c r="AS88" t="str">
        <f t="shared" ca="1" si="171"/>
        <v/>
      </c>
      <c r="AT88" t="str">
        <f t="shared" si="172"/>
        <v>\\sqrt{</v>
      </c>
      <c r="AU88" s="34">
        <f t="shared" si="173"/>
        <v>11</v>
      </c>
      <c r="AV88" t="s">
        <v>217</v>
      </c>
      <c r="AW88" t="str">
        <f t="shared" ca="1" si="174"/>
        <v>+</v>
      </c>
      <c r="AX88">
        <f t="shared" ca="1" si="175"/>
        <v>8</v>
      </c>
      <c r="AY88" t="str">
        <f t="shared" si="176"/>
        <v>\\sqrt{</v>
      </c>
      <c r="AZ88" s="34">
        <f t="shared" si="177"/>
        <v>2</v>
      </c>
      <c r="BA88" t="s">
        <v>217</v>
      </c>
      <c r="BB88" t="s">
        <v>13</v>
      </c>
      <c r="BC88" s="34">
        <f t="shared" ca="1" si="178"/>
        <v>6</v>
      </c>
      <c r="BD88">
        <f t="shared" ca="1" si="179"/>
        <v>2</v>
      </c>
      <c r="BE88" t="str">
        <f t="shared" ca="1" si="180"/>
        <v/>
      </c>
      <c r="BF88">
        <f t="shared" ca="1" si="181"/>
        <v>6</v>
      </c>
      <c r="BG88" t="str">
        <f t="shared" ca="1" si="182"/>
        <v>\\sqrt{</v>
      </c>
      <c r="BH88" s="34">
        <f t="shared" ca="1" si="183"/>
        <v>2</v>
      </c>
      <c r="BI88" t="str">
        <f t="shared" ca="1" si="184"/>
        <v>}</v>
      </c>
      <c r="BJ88" t="str">
        <f t="shared" ca="1" si="185"/>
        <v>+</v>
      </c>
      <c r="BK88">
        <f t="shared" ca="1" si="186"/>
        <v>2</v>
      </c>
      <c r="BL88" t="str">
        <f t="shared" ca="1" si="187"/>
        <v>\\sqrt{</v>
      </c>
      <c r="BM88">
        <f t="shared" ca="1" si="188"/>
        <v>11</v>
      </c>
      <c r="BN88" t="str">
        <f t="shared" ca="1" si="189"/>
        <v>}</v>
      </c>
    </row>
    <row r="89" spans="1:66" x14ac:dyDescent="0.55000000000000004">
      <c r="A89">
        <v>38</v>
      </c>
      <c r="B89" s="1" t="s">
        <v>4</v>
      </c>
      <c r="C89" s="1" t="s">
        <v>37</v>
      </c>
      <c r="D89" t="s">
        <v>250</v>
      </c>
      <c r="E89" s="43" t="str">
        <f t="shared" ca="1" si="191"/>
        <v>-9\\sqrt{2}-2\\sqrt{11}-7\\sqrt{11}+5\\sqrt{2}=</v>
      </c>
      <c r="F89" t="s">
        <v>230</v>
      </c>
      <c r="G89" t="s">
        <v>250</v>
      </c>
      <c r="H89" s="11" t="str">
        <f t="shared" ca="1" si="192"/>
        <v>-4\\sqrt{2}-9\\sqrt{11}</v>
      </c>
      <c r="I89" t="s">
        <v>230</v>
      </c>
      <c r="J89" s="51" t="s">
        <v>60</v>
      </c>
      <c r="K89" s="50" t="s">
        <v>357</v>
      </c>
      <c r="L89" t="str">
        <f t="shared" ca="1" si="124"/>
        <v>\\(\\quad \\displaystyle -9\\sqrt{2}-2\\sqrt{11}-7\\sqrt{11}+5\\sqrt{2}= \\)</v>
      </c>
      <c r="M89" t="str">
        <f t="shared" ca="1" si="125"/>
        <v>\\(\\quad \\displaystyle -4\\sqrt{2}-9\\sqrt{11} \\)</v>
      </c>
      <c r="N89" s="50" t="s">
        <v>62</v>
      </c>
      <c r="O89" s="89" t="str">
        <f t="shared" ca="1" si="156"/>
        <v>INSERT INTO math(tangen,question,answer,editor,date,count) VALUES('m7200','\\(\\quad \\displaystyle -9\\sqrt{2}-2\\sqrt{11}-7\\sqrt{11}+5\\sqrt{2}= \\)','\\(\\quad \\displaystyle -4\\sqrt{2}-9\\sqrt{11} \\)','harazono',NOW(),0);</v>
      </c>
      <c r="X89" s="1">
        <f t="shared" ca="1" si="190"/>
        <v>-9</v>
      </c>
      <c r="Y89" s="1">
        <f t="shared" ca="1" si="190"/>
        <v>5</v>
      </c>
      <c r="Z89" s="1">
        <f t="shared" ca="1" si="190"/>
        <v>-2</v>
      </c>
      <c r="AA89" s="1">
        <f t="shared" ca="1" si="190"/>
        <v>-7</v>
      </c>
      <c r="AB89" s="1">
        <f t="shared" ca="1" si="158"/>
        <v>-9</v>
      </c>
      <c r="AC89" s="1">
        <f t="shared" ca="1" si="159"/>
        <v>5</v>
      </c>
      <c r="AD89" s="1">
        <f t="shared" ca="1" si="160"/>
        <v>-2</v>
      </c>
      <c r="AE89" s="1">
        <f t="shared" ca="1" si="161"/>
        <v>-7</v>
      </c>
      <c r="AF89" s="35">
        <v>2</v>
      </c>
      <c r="AG89" s="35">
        <v>11</v>
      </c>
      <c r="AH89" t="str">
        <f t="shared" ca="1" si="162"/>
        <v>-</v>
      </c>
      <c r="AI89">
        <f t="shared" ca="1" si="163"/>
        <v>9</v>
      </c>
      <c r="AJ89" t="str">
        <f t="shared" si="164"/>
        <v>\\sqrt{</v>
      </c>
      <c r="AK89">
        <f t="shared" si="165"/>
        <v>2</v>
      </c>
      <c r="AL89" t="s">
        <v>217</v>
      </c>
      <c r="AM89" t="str">
        <f t="shared" ca="1" si="166"/>
        <v>-</v>
      </c>
      <c r="AN89">
        <f t="shared" ca="1" si="167"/>
        <v>2</v>
      </c>
      <c r="AO89" t="str">
        <f t="shared" si="168"/>
        <v>\\sqrt{</v>
      </c>
      <c r="AP89">
        <f t="shared" si="169"/>
        <v>11</v>
      </c>
      <c r="AQ89" t="s">
        <v>217</v>
      </c>
      <c r="AR89" t="str">
        <f t="shared" ca="1" si="170"/>
        <v>-</v>
      </c>
      <c r="AS89">
        <f t="shared" ca="1" si="171"/>
        <v>7</v>
      </c>
      <c r="AT89" t="str">
        <f t="shared" si="172"/>
        <v>\\sqrt{</v>
      </c>
      <c r="AU89" s="34">
        <f t="shared" si="173"/>
        <v>11</v>
      </c>
      <c r="AV89" t="s">
        <v>217</v>
      </c>
      <c r="AW89" t="str">
        <f t="shared" ca="1" si="174"/>
        <v>+</v>
      </c>
      <c r="AX89">
        <f t="shared" ca="1" si="175"/>
        <v>5</v>
      </c>
      <c r="AY89" t="str">
        <f t="shared" si="176"/>
        <v>\\sqrt{</v>
      </c>
      <c r="AZ89" s="34">
        <f t="shared" si="177"/>
        <v>2</v>
      </c>
      <c r="BA89" t="s">
        <v>217</v>
      </c>
      <c r="BB89" t="s">
        <v>13</v>
      </c>
      <c r="BC89" s="34">
        <f t="shared" ca="1" si="178"/>
        <v>-4</v>
      </c>
      <c r="BD89">
        <f t="shared" ca="1" si="179"/>
        <v>-9</v>
      </c>
      <c r="BE89" t="str">
        <f t="shared" ca="1" si="180"/>
        <v>-</v>
      </c>
      <c r="BF89">
        <f t="shared" ca="1" si="181"/>
        <v>4</v>
      </c>
      <c r="BG89" t="str">
        <f t="shared" ca="1" si="182"/>
        <v>\\sqrt{</v>
      </c>
      <c r="BH89" s="34">
        <f t="shared" ca="1" si="183"/>
        <v>2</v>
      </c>
      <c r="BI89" t="str">
        <f t="shared" ca="1" si="184"/>
        <v>}</v>
      </c>
      <c r="BJ89" t="str">
        <f t="shared" ca="1" si="185"/>
        <v>-</v>
      </c>
      <c r="BK89">
        <f t="shared" ca="1" si="186"/>
        <v>9</v>
      </c>
      <c r="BL89" t="str">
        <f t="shared" ca="1" si="187"/>
        <v>\\sqrt{</v>
      </c>
      <c r="BM89">
        <f t="shared" ca="1" si="188"/>
        <v>11</v>
      </c>
      <c r="BN89" t="str">
        <f t="shared" ca="1" si="189"/>
        <v>}</v>
      </c>
    </row>
    <row r="90" spans="1:66" x14ac:dyDescent="0.55000000000000004">
      <c r="A90">
        <v>39</v>
      </c>
      <c r="B90" s="1" t="s">
        <v>4</v>
      </c>
      <c r="C90" s="1" t="s">
        <v>37</v>
      </c>
      <c r="D90" t="s">
        <v>250</v>
      </c>
      <c r="E90" s="43" t="str">
        <f t="shared" ca="1" si="191"/>
        <v>3\\sqrt{2}-3\\sqrt{11}-6\\sqrt{11}+4\\sqrt{2}=</v>
      </c>
      <c r="F90" t="s">
        <v>230</v>
      </c>
      <c r="G90" t="s">
        <v>250</v>
      </c>
      <c r="H90" s="11" t="str">
        <f t="shared" ca="1" si="192"/>
        <v>7\\sqrt{2}-9\\sqrt{11}</v>
      </c>
      <c r="I90" t="s">
        <v>230</v>
      </c>
      <c r="J90" s="51" t="s">
        <v>60</v>
      </c>
      <c r="K90" s="50" t="s">
        <v>357</v>
      </c>
      <c r="L90" t="str">
        <f t="shared" ca="1" si="124"/>
        <v>\\(\\quad \\displaystyle 3\\sqrt{2}-3\\sqrt{11}-6\\sqrt{11}+4\\sqrt{2}= \\)</v>
      </c>
      <c r="M90" t="str">
        <f t="shared" ca="1" si="125"/>
        <v>\\(\\quad \\displaystyle 7\\sqrt{2}-9\\sqrt{11} \\)</v>
      </c>
      <c r="N90" s="50" t="s">
        <v>62</v>
      </c>
      <c r="O90" s="89" t="str">
        <f t="shared" ca="1" si="156"/>
        <v>INSERT INTO math(tangen,question,answer,editor,date,count) VALUES('m7200','\\(\\quad \\displaystyle 3\\sqrt{2}-3\\sqrt{11}-6\\sqrt{11}+4\\sqrt{2}= \\)','\\(\\quad \\displaystyle 7\\sqrt{2}-9\\sqrt{11} \\)','harazono',NOW(),0);</v>
      </c>
      <c r="X90" s="1">
        <f t="shared" ca="1" si="190"/>
        <v>3</v>
      </c>
      <c r="Y90" s="1">
        <f t="shared" ca="1" si="190"/>
        <v>4</v>
      </c>
      <c r="Z90" s="1">
        <f t="shared" ca="1" si="190"/>
        <v>-3</v>
      </c>
      <c r="AA90" s="1">
        <f t="shared" ca="1" si="190"/>
        <v>-6</v>
      </c>
      <c r="AB90" s="1">
        <f t="shared" ca="1" si="158"/>
        <v>3</v>
      </c>
      <c r="AC90" s="1">
        <f t="shared" ca="1" si="159"/>
        <v>4</v>
      </c>
      <c r="AD90" s="1">
        <f t="shared" ca="1" si="160"/>
        <v>-3</v>
      </c>
      <c r="AE90" s="1">
        <f t="shared" ca="1" si="161"/>
        <v>-6</v>
      </c>
      <c r="AF90" s="35">
        <v>2</v>
      </c>
      <c r="AG90" s="35">
        <v>11</v>
      </c>
      <c r="AH90" t="str">
        <f t="shared" ca="1" si="162"/>
        <v/>
      </c>
      <c r="AI90">
        <f t="shared" ca="1" si="163"/>
        <v>3</v>
      </c>
      <c r="AJ90" t="str">
        <f t="shared" si="164"/>
        <v>\\sqrt{</v>
      </c>
      <c r="AK90">
        <f t="shared" si="165"/>
        <v>2</v>
      </c>
      <c r="AL90" t="s">
        <v>217</v>
      </c>
      <c r="AM90" t="str">
        <f t="shared" ca="1" si="166"/>
        <v>-</v>
      </c>
      <c r="AN90">
        <f t="shared" ca="1" si="167"/>
        <v>3</v>
      </c>
      <c r="AO90" t="str">
        <f t="shared" si="168"/>
        <v>\\sqrt{</v>
      </c>
      <c r="AP90">
        <f t="shared" si="169"/>
        <v>11</v>
      </c>
      <c r="AQ90" t="s">
        <v>217</v>
      </c>
      <c r="AR90" t="str">
        <f t="shared" ca="1" si="170"/>
        <v>-</v>
      </c>
      <c r="AS90">
        <f t="shared" ca="1" si="171"/>
        <v>6</v>
      </c>
      <c r="AT90" t="str">
        <f t="shared" si="172"/>
        <v>\\sqrt{</v>
      </c>
      <c r="AU90" s="34">
        <f t="shared" si="173"/>
        <v>11</v>
      </c>
      <c r="AV90" t="s">
        <v>217</v>
      </c>
      <c r="AW90" t="str">
        <f t="shared" ca="1" si="174"/>
        <v>+</v>
      </c>
      <c r="AX90">
        <f t="shared" ca="1" si="175"/>
        <v>4</v>
      </c>
      <c r="AY90" t="str">
        <f t="shared" si="176"/>
        <v>\\sqrt{</v>
      </c>
      <c r="AZ90" s="34">
        <f t="shared" si="177"/>
        <v>2</v>
      </c>
      <c r="BA90" t="s">
        <v>217</v>
      </c>
      <c r="BB90" t="s">
        <v>13</v>
      </c>
      <c r="BC90" s="34">
        <f t="shared" ca="1" si="178"/>
        <v>7</v>
      </c>
      <c r="BD90">
        <f t="shared" ca="1" si="179"/>
        <v>-9</v>
      </c>
      <c r="BE90" t="str">
        <f t="shared" ca="1" si="180"/>
        <v/>
      </c>
      <c r="BF90">
        <f t="shared" ca="1" si="181"/>
        <v>7</v>
      </c>
      <c r="BG90" t="str">
        <f t="shared" ca="1" si="182"/>
        <v>\\sqrt{</v>
      </c>
      <c r="BH90" s="34">
        <f t="shared" ca="1" si="183"/>
        <v>2</v>
      </c>
      <c r="BI90" t="str">
        <f t="shared" ca="1" si="184"/>
        <v>}</v>
      </c>
      <c r="BJ90" t="str">
        <f t="shared" ca="1" si="185"/>
        <v>-</v>
      </c>
      <c r="BK90">
        <f t="shared" ca="1" si="186"/>
        <v>9</v>
      </c>
      <c r="BL90" t="str">
        <f t="shared" ca="1" si="187"/>
        <v>\\sqrt{</v>
      </c>
      <c r="BM90">
        <f t="shared" ca="1" si="188"/>
        <v>11</v>
      </c>
      <c r="BN90" t="str">
        <f t="shared" ca="1" si="189"/>
        <v>}</v>
      </c>
    </row>
    <row r="91" spans="1:66" x14ac:dyDescent="0.55000000000000004">
      <c r="A91">
        <v>40</v>
      </c>
      <c r="B91" s="1" t="s">
        <v>4</v>
      </c>
      <c r="C91" s="1" t="s">
        <v>37</v>
      </c>
      <c r="D91" t="s">
        <v>250</v>
      </c>
      <c r="E91" s="43" t="str">
        <f t="shared" ca="1" si="191"/>
        <v>-\\sqrt{2}+4\\sqrt{11}-2\\sqrt{11}+2\\sqrt{2}=</v>
      </c>
      <c r="F91" t="s">
        <v>230</v>
      </c>
      <c r="G91" t="s">
        <v>250</v>
      </c>
      <c r="H91" s="11" t="str">
        <f t="shared" ca="1" si="192"/>
        <v>\\sqrt{2}+2\\sqrt{11}</v>
      </c>
      <c r="I91" t="s">
        <v>230</v>
      </c>
      <c r="J91" s="51" t="s">
        <v>60</v>
      </c>
      <c r="K91" s="50" t="s">
        <v>357</v>
      </c>
      <c r="L91" t="str">
        <f t="shared" ca="1" si="124"/>
        <v>\\(\\quad \\displaystyle -\\sqrt{2}+4\\sqrt{11}-2\\sqrt{11}+2\\sqrt{2}= \\)</v>
      </c>
      <c r="M91" t="str">
        <f t="shared" ca="1" si="125"/>
        <v>\\(\\quad \\displaystyle \\sqrt{2}+2\\sqrt{11} \\)</v>
      </c>
      <c r="N91" s="50" t="s">
        <v>62</v>
      </c>
      <c r="O91" s="89" t="str">
        <f t="shared" ca="1" si="156"/>
        <v>INSERT INTO math(tangen,question,answer,editor,date,count) VALUES('m7200','\\(\\quad \\displaystyle -\\sqrt{2}+4\\sqrt{11}-2\\sqrt{11}+2\\sqrt{2}= \\)','\\(\\quad \\displaystyle \\sqrt{2}+2\\sqrt{11} \\)','harazono',NOW(),0);</v>
      </c>
      <c r="X91" s="1">
        <f t="shared" ca="1" si="190"/>
        <v>-1</v>
      </c>
      <c r="Y91" s="1">
        <f t="shared" ca="1" si="190"/>
        <v>2</v>
      </c>
      <c r="Z91" s="1">
        <f t="shared" ca="1" si="190"/>
        <v>4</v>
      </c>
      <c r="AA91" s="1">
        <f t="shared" ca="1" si="190"/>
        <v>-2</v>
      </c>
      <c r="AB91" s="1">
        <f t="shared" ca="1" si="158"/>
        <v>-1</v>
      </c>
      <c r="AC91" s="1">
        <f t="shared" ca="1" si="159"/>
        <v>2</v>
      </c>
      <c r="AD91" s="1">
        <f t="shared" ca="1" si="160"/>
        <v>4</v>
      </c>
      <c r="AE91" s="1">
        <f t="shared" ca="1" si="161"/>
        <v>-2</v>
      </c>
      <c r="AF91" s="35">
        <v>2</v>
      </c>
      <c r="AG91" s="35">
        <v>11</v>
      </c>
      <c r="AH91" t="str">
        <f t="shared" ca="1" si="162"/>
        <v>-</v>
      </c>
      <c r="AI91" t="str">
        <f t="shared" ca="1" si="163"/>
        <v/>
      </c>
      <c r="AJ91" t="str">
        <f t="shared" si="164"/>
        <v>\\sqrt{</v>
      </c>
      <c r="AK91">
        <f t="shared" si="165"/>
        <v>2</v>
      </c>
      <c r="AL91" t="s">
        <v>217</v>
      </c>
      <c r="AM91" t="str">
        <f t="shared" ca="1" si="166"/>
        <v>+</v>
      </c>
      <c r="AN91">
        <f t="shared" ca="1" si="167"/>
        <v>4</v>
      </c>
      <c r="AO91" t="str">
        <f t="shared" si="168"/>
        <v>\\sqrt{</v>
      </c>
      <c r="AP91">
        <f t="shared" si="169"/>
        <v>11</v>
      </c>
      <c r="AQ91" t="s">
        <v>217</v>
      </c>
      <c r="AR91" t="str">
        <f t="shared" ca="1" si="170"/>
        <v>-</v>
      </c>
      <c r="AS91">
        <f t="shared" ca="1" si="171"/>
        <v>2</v>
      </c>
      <c r="AT91" t="str">
        <f t="shared" si="172"/>
        <v>\\sqrt{</v>
      </c>
      <c r="AU91" s="34">
        <f t="shared" si="173"/>
        <v>11</v>
      </c>
      <c r="AV91" t="s">
        <v>217</v>
      </c>
      <c r="AW91" t="str">
        <f t="shared" ca="1" si="174"/>
        <v>+</v>
      </c>
      <c r="AX91">
        <f t="shared" ca="1" si="175"/>
        <v>2</v>
      </c>
      <c r="AY91" t="str">
        <f t="shared" si="176"/>
        <v>\\sqrt{</v>
      </c>
      <c r="AZ91" s="34">
        <f t="shared" si="177"/>
        <v>2</v>
      </c>
      <c r="BA91" t="s">
        <v>217</v>
      </c>
      <c r="BB91" t="s">
        <v>13</v>
      </c>
      <c r="BC91" s="34">
        <f t="shared" ca="1" si="178"/>
        <v>1</v>
      </c>
      <c r="BD91">
        <f t="shared" ca="1" si="179"/>
        <v>2</v>
      </c>
      <c r="BE91" t="str">
        <f t="shared" ca="1" si="180"/>
        <v/>
      </c>
      <c r="BF91" t="str">
        <f t="shared" ca="1" si="181"/>
        <v/>
      </c>
      <c r="BG91" t="str">
        <f t="shared" ca="1" si="182"/>
        <v>\\sqrt{</v>
      </c>
      <c r="BH91" s="34">
        <f t="shared" ca="1" si="183"/>
        <v>2</v>
      </c>
      <c r="BI91" t="str">
        <f t="shared" ca="1" si="184"/>
        <v>}</v>
      </c>
      <c r="BJ91" t="str">
        <f t="shared" ca="1" si="185"/>
        <v>+</v>
      </c>
      <c r="BK91">
        <f t="shared" ca="1" si="186"/>
        <v>2</v>
      </c>
      <c r="BL91" t="str">
        <f t="shared" ca="1" si="187"/>
        <v>\\sqrt{</v>
      </c>
      <c r="BM91">
        <f t="shared" ca="1" si="188"/>
        <v>11</v>
      </c>
      <c r="BN91" t="str">
        <f t="shared" ca="1" si="189"/>
        <v>}</v>
      </c>
    </row>
    <row r="92" spans="1:66" x14ac:dyDescent="0.55000000000000004">
      <c r="A92">
        <v>41</v>
      </c>
      <c r="B92" s="1" t="s">
        <v>4</v>
      </c>
      <c r="C92" s="1" t="s">
        <v>37</v>
      </c>
      <c r="D92" t="s">
        <v>250</v>
      </c>
      <c r="E92" s="43" t="str">
        <f t="shared" ca="1" si="191"/>
        <v>10\\sqrt{2}+9\\sqrt{11}-6\\sqrt{11}+5\\sqrt{2}=</v>
      </c>
      <c r="F92" t="s">
        <v>230</v>
      </c>
      <c r="G92" t="s">
        <v>250</v>
      </c>
      <c r="H92" s="11" t="str">
        <f t="shared" ca="1" si="192"/>
        <v>15\\sqrt{2}+3\\sqrt{11}</v>
      </c>
      <c r="I92" t="s">
        <v>230</v>
      </c>
      <c r="J92" s="51" t="s">
        <v>60</v>
      </c>
      <c r="K92" s="50" t="s">
        <v>357</v>
      </c>
      <c r="L92" t="str">
        <f t="shared" ca="1" si="124"/>
        <v>\\(\\quad \\displaystyle 10\\sqrt{2}+9\\sqrt{11}-6\\sqrt{11}+5\\sqrt{2}= \\)</v>
      </c>
      <c r="M92" t="str">
        <f t="shared" ca="1" si="125"/>
        <v>\\(\\quad \\displaystyle 15\\sqrt{2}+3\\sqrt{11} \\)</v>
      </c>
      <c r="N92" s="50" t="s">
        <v>62</v>
      </c>
      <c r="O92" s="89" t="str">
        <f t="shared" ca="1" si="156"/>
        <v>INSERT INTO math(tangen,question,answer,editor,date,count) VALUES('m7200','\\(\\quad \\displaystyle 10\\sqrt{2}+9\\sqrt{11}-6\\sqrt{11}+5\\sqrt{2}= \\)','\\(\\quad \\displaystyle 15\\sqrt{2}+3\\sqrt{11} \\)','harazono',NOW(),0);</v>
      </c>
      <c r="X92" s="1">
        <f t="shared" ca="1" si="190"/>
        <v>10</v>
      </c>
      <c r="Y92" s="1">
        <f t="shared" ca="1" si="190"/>
        <v>5</v>
      </c>
      <c r="Z92" s="1">
        <f t="shared" ca="1" si="190"/>
        <v>9</v>
      </c>
      <c r="AA92" s="1">
        <f t="shared" ca="1" si="190"/>
        <v>-6</v>
      </c>
      <c r="AB92" s="1">
        <f t="shared" ca="1" si="158"/>
        <v>10</v>
      </c>
      <c r="AC92" s="1">
        <f t="shared" ca="1" si="159"/>
        <v>5</v>
      </c>
      <c r="AD92" s="1">
        <f t="shared" ca="1" si="160"/>
        <v>9</v>
      </c>
      <c r="AE92" s="1">
        <f t="shared" ca="1" si="161"/>
        <v>-6</v>
      </c>
      <c r="AF92" s="35">
        <v>2</v>
      </c>
      <c r="AG92" s="35">
        <v>11</v>
      </c>
      <c r="AH92" t="str">
        <f t="shared" ca="1" si="162"/>
        <v/>
      </c>
      <c r="AI92">
        <f t="shared" ca="1" si="163"/>
        <v>10</v>
      </c>
      <c r="AJ92" t="str">
        <f t="shared" si="164"/>
        <v>\\sqrt{</v>
      </c>
      <c r="AK92">
        <f t="shared" si="165"/>
        <v>2</v>
      </c>
      <c r="AL92" t="s">
        <v>217</v>
      </c>
      <c r="AM92" t="str">
        <f t="shared" ca="1" si="166"/>
        <v>+</v>
      </c>
      <c r="AN92">
        <f t="shared" ca="1" si="167"/>
        <v>9</v>
      </c>
      <c r="AO92" t="str">
        <f t="shared" si="168"/>
        <v>\\sqrt{</v>
      </c>
      <c r="AP92">
        <f t="shared" si="169"/>
        <v>11</v>
      </c>
      <c r="AQ92" t="s">
        <v>217</v>
      </c>
      <c r="AR92" t="str">
        <f t="shared" ca="1" si="170"/>
        <v>-</v>
      </c>
      <c r="AS92">
        <f t="shared" ca="1" si="171"/>
        <v>6</v>
      </c>
      <c r="AT92" t="str">
        <f t="shared" si="172"/>
        <v>\\sqrt{</v>
      </c>
      <c r="AU92" s="34">
        <f t="shared" si="173"/>
        <v>11</v>
      </c>
      <c r="AV92" t="s">
        <v>217</v>
      </c>
      <c r="AW92" t="str">
        <f t="shared" ca="1" si="174"/>
        <v>+</v>
      </c>
      <c r="AX92">
        <f t="shared" ca="1" si="175"/>
        <v>5</v>
      </c>
      <c r="AY92" t="str">
        <f t="shared" si="176"/>
        <v>\\sqrt{</v>
      </c>
      <c r="AZ92" s="34">
        <f t="shared" si="177"/>
        <v>2</v>
      </c>
      <c r="BA92" t="s">
        <v>217</v>
      </c>
      <c r="BB92" t="s">
        <v>13</v>
      </c>
      <c r="BC92" s="34">
        <f t="shared" ca="1" si="178"/>
        <v>15</v>
      </c>
      <c r="BD92">
        <f t="shared" ca="1" si="179"/>
        <v>3</v>
      </c>
      <c r="BE92" t="str">
        <f t="shared" ca="1" si="180"/>
        <v/>
      </c>
      <c r="BF92">
        <f t="shared" ca="1" si="181"/>
        <v>15</v>
      </c>
      <c r="BG92" t="str">
        <f t="shared" ca="1" si="182"/>
        <v>\\sqrt{</v>
      </c>
      <c r="BH92" s="34">
        <f t="shared" ca="1" si="183"/>
        <v>2</v>
      </c>
      <c r="BI92" t="str">
        <f t="shared" ca="1" si="184"/>
        <v>}</v>
      </c>
      <c r="BJ92" t="str">
        <f t="shared" ca="1" si="185"/>
        <v>+</v>
      </c>
      <c r="BK92">
        <f t="shared" ca="1" si="186"/>
        <v>3</v>
      </c>
      <c r="BL92" t="str">
        <f t="shared" ca="1" si="187"/>
        <v>\\sqrt{</v>
      </c>
      <c r="BM92">
        <f t="shared" ca="1" si="188"/>
        <v>11</v>
      </c>
      <c r="BN92" t="str">
        <f t="shared" ca="1" si="189"/>
        <v>}</v>
      </c>
    </row>
    <row r="93" spans="1:66" x14ac:dyDescent="0.55000000000000004">
      <c r="A93">
        <v>42</v>
      </c>
      <c r="B93" s="1" t="s">
        <v>4</v>
      </c>
      <c r="C93" s="1" t="s">
        <v>37</v>
      </c>
      <c r="D93" t="s">
        <v>250</v>
      </c>
      <c r="E93" s="43" t="str">
        <f t="shared" ca="1" si="191"/>
        <v>-3\\sqrt{2}-9\\sqrt{11}-\\sqrt{11}+6\\sqrt{2}=</v>
      </c>
      <c r="F93" t="s">
        <v>230</v>
      </c>
      <c r="G93" t="s">
        <v>250</v>
      </c>
      <c r="H93" s="11" t="str">
        <f t="shared" ca="1" si="192"/>
        <v>3\\sqrt{2}-10\\sqrt{11}</v>
      </c>
      <c r="I93" t="s">
        <v>230</v>
      </c>
      <c r="J93" s="51" t="s">
        <v>60</v>
      </c>
      <c r="K93" s="50" t="s">
        <v>357</v>
      </c>
      <c r="L93" t="str">
        <f t="shared" ca="1" si="124"/>
        <v>\\(\\quad \\displaystyle -3\\sqrt{2}-9\\sqrt{11}-\\sqrt{11}+6\\sqrt{2}= \\)</v>
      </c>
      <c r="M93" t="str">
        <f t="shared" ca="1" si="125"/>
        <v>\\(\\quad \\displaystyle 3\\sqrt{2}-10\\sqrt{11} \\)</v>
      </c>
      <c r="N93" s="50" t="s">
        <v>62</v>
      </c>
      <c r="O93" s="89" t="str">
        <f t="shared" ca="1" si="156"/>
        <v>INSERT INTO math(tangen,question,answer,editor,date,count) VALUES('m7200','\\(\\quad \\displaystyle -3\\sqrt{2}-9\\sqrt{11}-\\sqrt{11}+6\\sqrt{2}= \\)','\\(\\quad \\displaystyle 3\\sqrt{2}-10\\sqrt{11} \\)','harazono',NOW(),0);</v>
      </c>
      <c r="X93" s="1">
        <f t="shared" ca="1" si="190"/>
        <v>-3</v>
      </c>
      <c r="Y93" s="1">
        <f t="shared" ca="1" si="190"/>
        <v>6</v>
      </c>
      <c r="Z93" s="1">
        <f t="shared" ca="1" si="190"/>
        <v>-9</v>
      </c>
      <c r="AA93" s="1">
        <f t="shared" ca="1" si="190"/>
        <v>-1</v>
      </c>
      <c r="AB93" s="1">
        <f t="shared" ca="1" si="158"/>
        <v>-3</v>
      </c>
      <c r="AC93" s="1">
        <f t="shared" ca="1" si="159"/>
        <v>6</v>
      </c>
      <c r="AD93" s="1">
        <f t="shared" ca="1" si="160"/>
        <v>-9</v>
      </c>
      <c r="AE93" s="1">
        <f t="shared" ca="1" si="161"/>
        <v>-1</v>
      </c>
      <c r="AF93" s="35">
        <v>2</v>
      </c>
      <c r="AG93" s="35">
        <v>11</v>
      </c>
      <c r="AH93" t="str">
        <f t="shared" ca="1" si="162"/>
        <v>-</v>
      </c>
      <c r="AI93">
        <f t="shared" ca="1" si="163"/>
        <v>3</v>
      </c>
      <c r="AJ93" t="str">
        <f t="shared" si="164"/>
        <v>\\sqrt{</v>
      </c>
      <c r="AK93">
        <f t="shared" si="165"/>
        <v>2</v>
      </c>
      <c r="AL93" t="s">
        <v>217</v>
      </c>
      <c r="AM93" t="str">
        <f t="shared" ca="1" si="166"/>
        <v>-</v>
      </c>
      <c r="AN93">
        <f t="shared" ca="1" si="167"/>
        <v>9</v>
      </c>
      <c r="AO93" t="str">
        <f t="shared" si="168"/>
        <v>\\sqrt{</v>
      </c>
      <c r="AP93">
        <f t="shared" si="169"/>
        <v>11</v>
      </c>
      <c r="AQ93" t="s">
        <v>217</v>
      </c>
      <c r="AR93" t="str">
        <f t="shared" ca="1" si="170"/>
        <v>-</v>
      </c>
      <c r="AS93" t="str">
        <f t="shared" ca="1" si="171"/>
        <v/>
      </c>
      <c r="AT93" t="str">
        <f t="shared" si="172"/>
        <v>\\sqrt{</v>
      </c>
      <c r="AU93" s="34">
        <f t="shared" si="173"/>
        <v>11</v>
      </c>
      <c r="AV93" t="s">
        <v>217</v>
      </c>
      <c r="AW93" t="str">
        <f t="shared" ca="1" si="174"/>
        <v>+</v>
      </c>
      <c r="AX93">
        <f t="shared" ca="1" si="175"/>
        <v>6</v>
      </c>
      <c r="AY93" t="str">
        <f t="shared" si="176"/>
        <v>\\sqrt{</v>
      </c>
      <c r="AZ93" s="34">
        <f t="shared" si="177"/>
        <v>2</v>
      </c>
      <c r="BA93" t="s">
        <v>217</v>
      </c>
      <c r="BB93" t="s">
        <v>13</v>
      </c>
      <c r="BC93" s="34">
        <f t="shared" ca="1" si="178"/>
        <v>3</v>
      </c>
      <c r="BD93">
        <f t="shared" ca="1" si="179"/>
        <v>-10</v>
      </c>
      <c r="BE93" t="str">
        <f t="shared" ca="1" si="180"/>
        <v/>
      </c>
      <c r="BF93">
        <f t="shared" ca="1" si="181"/>
        <v>3</v>
      </c>
      <c r="BG93" t="str">
        <f t="shared" ca="1" si="182"/>
        <v>\\sqrt{</v>
      </c>
      <c r="BH93" s="34">
        <f t="shared" ca="1" si="183"/>
        <v>2</v>
      </c>
      <c r="BI93" t="str">
        <f t="shared" ca="1" si="184"/>
        <v>}</v>
      </c>
      <c r="BJ93" t="str">
        <f t="shared" ca="1" si="185"/>
        <v>-</v>
      </c>
      <c r="BK93">
        <f t="shared" ca="1" si="186"/>
        <v>10</v>
      </c>
      <c r="BL93" t="str">
        <f t="shared" ca="1" si="187"/>
        <v>\\sqrt{</v>
      </c>
      <c r="BM93">
        <f t="shared" ca="1" si="188"/>
        <v>11</v>
      </c>
      <c r="BN93" t="str">
        <f t="shared" ca="1" si="189"/>
        <v>}</v>
      </c>
    </row>
    <row r="94" spans="1:66" x14ac:dyDescent="0.55000000000000004">
      <c r="A94">
        <v>43</v>
      </c>
      <c r="B94" s="1" t="s">
        <v>4</v>
      </c>
      <c r="C94" s="1" t="s">
        <v>37</v>
      </c>
      <c r="D94" t="s">
        <v>250</v>
      </c>
      <c r="E94" s="43" t="str">
        <f t="shared" ca="1" si="191"/>
        <v>\\sqrt{2}-5\\sqrt{11}-9\\sqrt{11}-6\\sqrt{2}=</v>
      </c>
      <c r="F94" t="s">
        <v>230</v>
      </c>
      <c r="G94" t="s">
        <v>250</v>
      </c>
      <c r="H94" s="11" t="str">
        <f t="shared" ca="1" si="192"/>
        <v>-5\\sqrt{2}-14\\sqrt{11}</v>
      </c>
      <c r="I94" t="s">
        <v>230</v>
      </c>
      <c r="J94" s="51" t="s">
        <v>60</v>
      </c>
      <c r="K94" s="50" t="s">
        <v>357</v>
      </c>
      <c r="L94" t="str">
        <f t="shared" ca="1" si="124"/>
        <v>\\(\\quad \\displaystyle \\sqrt{2}-5\\sqrt{11}-9\\sqrt{11}-6\\sqrt{2}= \\)</v>
      </c>
      <c r="M94" t="str">
        <f t="shared" ca="1" si="125"/>
        <v>\\(\\quad \\displaystyle -5\\sqrt{2}-14\\sqrt{11} \\)</v>
      </c>
      <c r="N94" s="50" t="s">
        <v>62</v>
      </c>
      <c r="O94" s="89" t="str">
        <f t="shared" ca="1" si="156"/>
        <v>INSERT INTO math(tangen,question,answer,editor,date,count) VALUES('m7200','\\(\\quad \\displaystyle \\sqrt{2}-5\\sqrt{11}-9\\sqrt{11}-6\\sqrt{2}= \\)','\\(\\quad \\displaystyle -5\\sqrt{2}-14\\sqrt{11} \\)','harazono',NOW(),0);</v>
      </c>
      <c r="X94" s="1">
        <f t="shared" ca="1" si="190"/>
        <v>1</v>
      </c>
      <c r="Y94" s="1">
        <f t="shared" ca="1" si="190"/>
        <v>-6</v>
      </c>
      <c r="Z94" s="1">
        <f t="shared" ca="1" si="190"/>
        <v>-5</v>
      </c>
      <c r="AA94" s="1">
        <f t="shared" ca="1" si="190"/>
        <v>-9</v>
      </c>
      <c r="AB94" s="1">
        <f t="shared" ca="1" si="158"/>
        <v>1</v>
      </c>
      <c r="AC94" s="1">
        <f t="shared" ca="1" si="159"/>
        <v>-6</v>
      </c>
      <c r="AD94" s="1">
        <f t="shared" ca="1" si="160"/>
        <v>-5</v>
      </c>
      <c r="AE94" s="1">
        <f t="shared" ca="1" si="161"/>
        <v>-9</v>
      </c>
      <c r="AF94" s="35">
        <v>2</v>
      </c>
      <c r="AG94" s="35">
        <v>11</v>
      </c>
      <c r="AH94" t="str">
        <f t="shared" ca="1" si="162"/>
        <v/>
      </c>
      <c r="AI94" t="str">
        <f t="shared" ca="1" si="163"/>
        <v/>
      </c>
      <c r="AJ94" t="str">
        <f t="shared" si="164"/>
        <v>\\sqrt{</v>
      </c>
      <c r="AK94">
        <f t="shared" si="165"/>
        <v>2</v>
      </c>
      <c r="AL94" t="s">
        <v>217</v>
      </c>
      <c r="AM94" t="str">
        <f t="shared" ca="1" si="166"/>
        <v>-</v>
      </c>
      <c r="AN94">
        <f t="shared" ca="1" si="167"/>
        <v>5</v>
      </c>
      <c r="AO94" t="str">
        <f t="shared" si="168"/>
        <v>\\sqrt{</v>
      </c>
      <c r="AP94">
        <f t="shared" si="169"/>
        <v>11</v>
      </c>
      <c r="AQ94" t="s">
        <v>217</v>
      </c>
      <c r="AR94" t="str">
        <f t="shared" ca="1" si="170"/>
        <v>-</v>
      </c>
      <c r="AS94">
        <f t="shared" ca="1" si="171"/>
        <v>9</v>
      </c>
      <c r="AT94" t="str">
        <f t="shared" si="172"/>
        <v>\\sqrt{</v>
      </c>
      <c r="AU94" s="34">
        <f t="shared" si="173"/>
        <v>11</v>
      </c>
      <c r="AV94" t="s">
        <v>217</v>
      </c>
      <c r="AW94" t="str">
        <f t="shared" ca="1" si="174"/>
        <v>-</v>
      </c>
      <c r="AX94">
        <f t="shared" ca="1" si="175"/>
        <v>6</v>
      </c>
      <c r="AY94" t="str">
        <f t="shared" si="176"/>
        <v>\\sqrt{</v>
      </c>
      <c r="AZ94" s="34">
        <f t="shared" si="177"/>
        <v>2</v>
      </c>
      <c r="BA94" t="s">
        <v>217</v>
      </c>
      <c r="BB94" t="s">
        <v>13</v>
      </c>
      <c r="BC94" s="34">
        <f t="shared" ca="1" si="178"/>
        <v>-5</v>
      </c>
      <c r="BD94">
        <f t="shared" ca="1" si="179"/>
        <v>-14</v>
      </c>
      <c r="BE94" t="str">
        <f t="shared" ca="1" si="180"/>
        <v>-</v>
      </c>
      <c r="BF94">
        <f t="shared" ca="1" si="181"/>
        <v>5</v>
      </c>
      <c r="BG94" t="str">
        <f t="shared" ca="1" si="182"/>
        <v>\\sqrt{</v>
      </c>
      <c r="BH94" s="34">
        <f t="shared" ca="1" si="183"/>
        <v>2</v>
      </c>
      <c r="BI94" t="str">
        <f t="shared" ca="1" si="184"/>
        <v>}</v>
      </c>
      <c r="BJ94" t="str">
        <f t="shared" ca="1" si="185"/>
        <v>-</v>
      </c>
      <c r="BK94">
        <f t="shared" ca="1" si="186"/>
        <v>14</v>
      </c>
      <c r="BL94" t="str">
        <f t="shared" ca="1" si="187"/>
        <v>\\sqrt{</v>
      </c>
      <c r="BM94">
        <f t="shared" ca="1" si="188"/>
        <v>11</v>
      </c>
      <c r="BN94" t="str">
        <f t="shared" ca="1" si="189"/>
        <v>}</v>
      </c>
    </row>
    <row r="95" spans="1:66" x14ac:dyDescent="0.55000000000000004">
      <c r="A95">
        <v>44</v>
      </c>
      <c r="B95" s="1" t="s">
        <v>4</v>
      </c>
      <c r="C95" s="1" t="s">
        <v>37</v>
      </c>
      <c r="D95" t="s">
        <v>250</v>
      </c>
      <c r="E95" s="43" t="str">
        <f t="shared" ca="1" si="191"/>
        <v>8\\sqrt{2}+7\\sqrt{11}-9\\sqrt{11}+4\\sqrt{2}=</v>
      </c>
      <c r="F95" t="s">
        <v>230</v>
      </c>
      <c r="G95" t="s">
        <v>250</v>
      </c>
      <c r="H95" s="11" t="str">
        <f t="shared" ca="1" si="192"/>
        <v>12\\sqrt{2}-2\\sqrt{11}</v>
      </c>
      <c r="I95" t="s">
        <v>230</v>
      </c>
      <c r="J95" s="51" t="s">
        <v>60</v>
      </c>
      <c r="K95" s="50" t="s">
        <v>357</v>
      </c>
      <c r="L95" t="str">
        <f t="shared" ca="1" si="124"/>
        <v>\\(\\quad \\displaystyle 8\\sqrt{2}+7\\sqrt{11}-9\\sqrt{11}+4\\sqrt{2}= \\)</v>
      </c>
      <c r="M95" t="str">
        <f t="shared" ca="1" si="125"/>
        <v>\\(\\quad \\displaystyle 12\\sqrt{2}-2\\sqrt{11} \\)</v>
      </c>
      <c r="N95" s="50" t="s">
        <v>62</v>
      </c>
      <c r="O95" s="89" t="str">
        <f t="shared" ca="1" si="156"/>
        <v>INSERT INTO math(tangen,question,answer,editor,date,count) VALUES('m7200','\\(\\quad \\displaystyle 8\\sqrt{2}+7\\sqrt{11}-9\\sqrt{11}+4\\sqrt{2}= \\)','\\(\\quad \\displaystyle 12\\sqrt{2}-2\\sqrt{11} \\)','harazono',NOW(),0);</v>
      </c>
      <c r="X95" s="1">
        <f t="shared" ca="1" si="190"/>
        <v>8</v>
      </c>
      <c r="Y95" s="1">
        <f t="shared" ca="1" si="190"/>
        <v>4</v>
      </c>
      <c r="Z95" s="1">
        <f t="shared" ca="1" si="190"/>
        <v>7</v>
      </c>
      <c r="AA95" s="1">
        <f t="shared" ca="1" si="190"/>
        <v>-9</v>
      </c>
      <c r="AB95" s="1">
        <f t="shared" ca="1" si="158"/>
        <v>8</v>
      </c>
      <c r="AC95" s="1">
        <f t="shared" ca="1" si="159"/>
        <v>4</v>
      </c>
      <c r="AD95" s="1">
        <f t="shared" ca="1" si="160"/>
        <v>7</v>
      </c>
      <c r="AE95" s="1">
        <f t="shared" ca="1" si="161"/>
        <v>-9</v>
      </c>
      <c r="AF95" s="35">
        <v>2</v>
      </c>
      <c r="AG95" s="35">
        <v>11</v>
      </c>
      <c r="AH95" t="str">
        <f t="shared" ca="1" si="162"/>
        <v/>
      </c>
      <c r="AI95">
        <f t="shared" ca="1" si="163"/>
        <v>8</v>
      </c>
      <c r="AJ95" t="str">
        <f t="shared" si="164"/>
        <v>\\sqrt{</v>
      </c>
      <c r="AK95">
        <f t="shared" si="165"/>
        <v>2</v>
      </c>
      <c r="AL95" t="s">
        <v>217</v>
      </c>
      <c r="AM95" t="str">
        <f t="shared" ca="1" si="166"/>
        <v>+</v>
      </c>
      <c r="AN95">
        <f t="shared" ca="1" si="167"/>
        <v>7</v>
      </c>
      <c r="AO95" t="str">
        <f t="shared" si="168"/>
        <v>\\sqrt{</v>
      </c>
      <c r="AP95">
        <f t="shared" si="169"/>
        <v>11</v>
      </c>
      <c r="AQ95" t="s">
        <v>217</v>
      </c>
      <c r="AR95" t="str">
        <f t="shared" ca="1" si="170"/>
        <v>-</v>
      </c>
      <c r="AS95">
        <f t="shared" ca="1" si="171"/>
        <v>9</v>
      </c>
      <c r="AT95" t="str">
        <f t="shared" si="172"/>
        <v>\\sqrt{</v>
      </c>
      <c r="AU95" s="34">
        <f t="shared" si="173"/>
        <v>11</v>
      </c>
      <c r="AV95" t="s">
        <v>217</v>
      </c>
      <c r="AW95" t="str">
        <f t="shared" ca="1" si="174"/>
        <v>+</v>
      </c>
      <c r="AX95">
        <f t="shared" ca="1" si="175"/>
        <v>4</v>
      </c>
      <c r="AY95" t="str">
        <f t="shared" si="176"/>
        <v>\\sqrt{</v>
      </c>
      <c r="AZ95" s="34">
        <f t="shared" si="177"/>
        <v>2</v>
      </c>
      <c r="BA95" t="s">
        <v>217</v>
      </c>
      <c r="BB95" t="s">
        <v>13</v>
      </c>
      <c r="BC95" s="34">
        <f t="shared" ca="1" si="178"/>
        <v>12</v>
      </c>
      <c r="BD95">
        <f t="shared" ca="1" si="179"/>
        <v>-2</v>
      </c>
      <c r="BE95" t="str">
        <f t="shared" ca="1" si="180"/>
        <v/>
      </c>
      <c r="BF95">
        <f t="shared" ca="1" si="181"/>
        <v>12</v>
      </c>
      <c r="BG95" t="str">
        <f t="shared" ca="1" si="182"/>
        <v>\\sqrt{</v>
      </c>
      <c r="BH95" s="34">
        <f t="shared" ca="1" si="183"/>
        <v>2</v>
      </c>
      <c r="BI95" t="str">
        <f t="shared" ca="1" si="184"/>
        <v>}</v>
      </c>
      <c r="BJ95" t="str">
        <f t="shared" ca="1" si="185"/>
        <v>-</v>
      </c>
      <c r="BK95">
        <f t="shared" ca="1" si="186"/>
        <v>2</v>
      </c>
      <c r="BL95" t="str">
        <f t="shared" ca="1" si="187"/>
        <v>\\sqrt{</v>
      </c>
      <c r="BM95">
        <f t="shared" ca="1" si="188"/>
        <v>11</v>
      </c>
      <c r="BN95" t="str">
        <f t="shared" ca="1" si="189"/>
        <v>}</v>
      </c>
    </row>
    <row r="96" spans="1:66" x14ac:dyDescent="0.55000000000000004">
      <c r="A96">
        <v>45</v>
      </c>
      <c r="B96" s="1" t="s">
        <v>4</v>
      </c>
      <c r="C96" s="1" t="s">
        <v>37</v>
      </c>
      <c r="D96" t="s">
        <v>250</v>
      </c>
      <c r="E96" s="43" t="str">
        <f t="shared" ca="1" si="191"/>
        <v>4\\sqrt{2}+3\\sqrt{11}+8\\sqrt{11}-7\\sqrt{2}=</v>
      </c>
      <c r="F96" t="s">
        <v>230</v>
      </c>
      <c r="G96" t="s">
        <v>250</v>
      </c>
      <c r="H96" s="11" t="str">
        <f t="shared" ca="1" si="192"/>
        <v>-3\\sqrt{2}+11\\sqrt{11}</v>
      </c>
      <c r="I96" t="s">
        <v>230</v>
      </c>
      <c r="J96" s="51" t="s">
        <v>60</v>
      </c>
      <c r="K96" s="50" t="s">
        <v>357</v>
      </c>
      <c r="L96" t="str">
        <f t="shared" ca="1" si="124"/>
        <v>\\(\\quad \\displaystyle 4\\sqrt{2}+3\\sqrt{11}+8\\sqrt{11}-7\\sqrt{2}= \\)</v>
      </c>
      <c r="M96" t="str">
        <f t="shared" ca="1" si="125"/>
        <v>\\(\\quad \\displaystyle -3\\sqrt{2}+11\\sqrt{11} \\)</v>
      </c>
      <c r="N96" s="50" t="s">
        <v>62</v>
      </c>
      <c r="O96" s="89" t="str">
        <f t="shared" ca="1" si="156"/>
        <v>INSERT INTO math(tangen,question,answer,editor,date,count) VALUES('m7200','\\(\\quad \\displaystyle 4\\sqrt{2}+3\\sqrt{11}+8\\sqrt{11}-7\\sqrt{2}= \\)','\\(\\quad \\displaystyle -3\\sqrt{2}+11\\sqrt{11} \\)','harazono',NOW(),0);</v>
      </c>
      <c r="X96" s="1">
        <f t="shared" ca="1" si="190"/>
        <v>4</v>
      </c>
      <c r="Y96" s="1">
        <f t="shared" ca="1" si="190"/>
        <v>-7</v>
      </c>
      <c r="Z96" s="1">
        <f t="shared" ca="1" si="190"/>
        <v>3</v>
      </c>
      <c r="AA96" s="1">
        <f t="shared" ca="1" si="190"/>
        <v>8</v>
      </c>
      <c r="AB96" s="1">
        <f t="shared" ca="1" si="158"/>
        <v>4</v>
      </c>
      <c r="AC96" s="1">
        <f t="shared" ca="1" si="159"/>
        <v>-7</v>
      </c>
      <c r="AD96" s="1">
        <f t="shared" ca="1" si="160"/>
        <v>3</v>
      </c>
      <c r="AE96" s="1">
        <f t="shared" ca="1" si="161"/>
        <v>8</v>
      </c>
      <c r="AF96" s="35">
        <v>2</v>
      </c>
      <c r="AG96" s="35">
        <v>11</v>
      </c>
      <c r="AH96" t="str">
        <f t="shared" ca="1" si="162"/>
        <v/>
      </c>
      <c r="AI96">
        <f t="shared" ca="1" si="163"/>
        <v>4</v>
      </c>
      <c r="AJ96" t="str">
        <f t="shared" si="164"/>
        <v>\\sqrt{</v>
      </c>
      <c r="AK96">
        <f t="shared" si="165"/>
        <v>2</v>
      </c>
      <c r="AL96" t="s">
        <v>217</v>
      </c>
      <c r="AM96" t="str">
        <f t="shared" ca="1" si="166"/>
        <v>+</v>
      </c>
      <c r="AN96">
        <f t="shared" ca="1" si="167"/>
        <v>3</v>
      </c>
      <c r="AO96" t="str">
        <f t="shared" si="168"/>
        <v>\\sqrt{</v>
      </c>
      <c r="AP96">
        <f t="shared" si="169"/>
        <v>11</v>
      </c>
      <c r="AQ96" t="s">
        <v>217</v>
      </c>
      <c r="AR96" t="str">
        <f t="shared" ca="1" si="170"/>
        <v>+</v>
      </c>
      <c r="AS96">
        <f t="shared" ca="1" si="171"/>
        <v>8</v>
      </c>
      <c r="AT96" t="str">
        <f t="shared" si="172"/>
        <v>\\sqrt{</v>
      </c>
      <c r="AU96" s="34">
        <f t="shared" si="173"/>
        <v>11</v>
      </c>
      <c r="AV96" t="s">
        <v>217</v>
      </c>
      <c r="AW96" t="str">
        <f t="shared" ca="1" si="174"/>
        <v>-</v>
      </c>
      <c r="AX96">
        <f t="shared" ca="1" si="175"/>
        <v>7</v>
      </c>
      <c r="AY96" t="str">
        <f t="shared" si="176"/>
        <v>\\sqrt{</v>
      </c>
      <c r="AZ96" s="34">
        <f t="shared" si="177"/>
        <v>2</v>
      </c>
      <c r="BA96" t="s">
        <v>217</v>
      </c>
      <c r="BB96" t="s">
        <v>13</v>
      </c>
      <c r="BC96" s="34">
        <f t="shared" ca="1" si="178"/>
        <v>-3</v>
      </c>
      <c r="BD96">
        <f t="shared" ca="1" si="179"/>
        <v>11</v>
      </c>
      <c r="BE96" t="str">
        <f t="shared" ca="1" si="180"/>
        <v>-</v>
      </c>
      <c r="BF96">
        <f t="shared" ca="1" si="181"/>
        <v>3</v>
      </c>
      <c r="BG96" t="str">
        <f t="shared" ca="1" si="182"/>
        <v>\\sqrt{</v>
      </c>
      <c r="BH96" s="34">
        <f t="shared" ca="1" si="183"/>
        <v>2</v>
      </c>
      <c r="BI96" t="str">
        <f t="shared" ca="1" si="184"/>
        <v>}</v>
      </c>
      <c r="BJ96" t="str">
        <f t="shared" ca="1" si="185"/>
        <v>+</v>
      </c>
      <c r="BK96">
        <f t="shared" ca="1" si="186"/>
        <v>11</v>
      </c>
      <c r="BL96" t="str">
        <f t="shared" ca="1" si="187"/>
        <v>\\sqrt{</v>
      </c>
      <c r="BM96">
        <f t="shared" ca="1" si="188"/>
        <v>11</v>
      </c>
      <c r="BN96" t="str">
        <f t="shared" ca="1" si="189"/>
        <v>}</v>
      </c>
    </row>
    <row r="97" spans="1:66" x14ac:dyDescent="0.55000000000000004">
      <c r="A97">
        <v>46</v>
      </c>
      <c r="B97" s="1" t="s">
        <v>4</v>
      </c>
      <c r="C97" s="1" t="s">
        <v>37</v>
      </c>
      <c r="D97" t="s">
        <v>250</v>
      </c>
      <c r="E97" s="43" t="str">
        <f t="shared" ca="1" si="191"/>
        <v>5\\sqrt{2}-5\\sqrt{11}+7\\sqrt{11}-6\\sqrt{2}=</v>
      </c>
      <c r="F97" t="s">
        <v>230</v>
      </c>
      <c r="G97" t="s">
        <v>250</v>
      </c>
      <c r="H97" s="11" t="str">
        <f t="shared" ca="1" si="192"/>
        <v>-\\sqrt{2}+2\\sqrt{11}</v>
      </c>
      <c r="I97" t="s">
        <v>230</v>
      </c>
      <c r="J97" s="51" t="s">
        <v>60</v>
      </c>
      <c r="K97" s="50" t="s">
        <v>357</v>
      </c>
      <c r="L97" t="str">
        <f t="shared" ca="1" si="124"/>
        <v>\\(\\quad \\displaystyle 5\\sqrt{2}-5\\sqrt{11}+7\\sqrt{11}-6\\sqrt{2}= \\)</v>
      </c>
      <c r="M97" t="str">
        <f t="shared" ca="1" si="125"/>
        <v>\\(\\quad \\displaystyle -\\sqrt{2}+2\\sqrt{11} \\)</v>
      </c>
      <c r="N97" s="50" t="s">
        <v>62</v>
      </c>
      <c r="O97" s="89" t="str">
        <f t="shared" ca="1" si="156"/>
        <v>INSERT INTO math(tangen,question,answer,editor,date,count) VALUES('m7200','\\(\\quad \\displaystyle 5\\sqrt{2}-5\\sqrt{11}+7\\sqrt{11}-6\\sqrt{2}= \\)','\\(\\quad \\displaystyle -\\sqrt{2}+2\\sqrt{11} \\)','harazono',NOW(),0);</v>
      </c>
      <c r="X97" s="1">
        <f t="shared" ca="1" si="190"/>
        <v>5</v>
      </c>
      <c r="Y97" s="1">
        <f t="shared" ca="1" si="190"/>
        <v>-6</v>
      </c>
      <c r="Z97" s="1">
        <f t="shared" ca="1" si="190"/>
        <v>-5</v>
      </c>
      <c r="AA97" s="1">
        <f t="shared" ca="1" si="190"/>
        <v>7</v>
      </c>
      <c r="AB97" s="1">
        <f t="shared" ca="1" si="158"/>
        <v>5</v>
      </c>
      <c r="AC97" s="1">
        <f t="shared" ca="1" si="159"/>
        <v>-6</v>
      </c>
      <c r="AD97" s="1">
        <f t="shared" ca="1" si="160"/>
        <v>-5</v>
      </c>
      <c r="AE97" s="1">
        <f t="shared" ca="1" si="161"/>
        <v>7</v>
      </c>
      <c r="AF97" s="35">
        <v>2</v>
      </c>
      <c r="AG97" s="35">
        <v>11</v>
      </c>
      <c r="AH97" t="str">
        <f t="shared" ca="1" si="162"/>
        <v/>
      </c>
      <c r="AI97">
        <f t="shared" ca="1" si="163"/>
        <v>5</v>
      </c>
      <c r="AJ97" t="str">
        <f t="shared" si="164"/>
        <v>\\sqrt{</v>
      </c>
      <c r="AK97">
        <f t="shared" si="165"/>
        <v>2</v>
      </c>
      <c r="AL97" t="s">
        <v>217</v>
      </c>
      <c r="AM97" t="str">
        <f t="shared" ca="1" si="166"/>
        <v>-</v>
      </c>
      <c r="AN97">
        <f t="shared" ca="1" si="167"/>
        <v>5</v>
      </c>
      <c r="AO97" t="str">
        <f t="shared" si="168"/>
        <v>\\sqrt{</v>
      </c>
      <c r="AP97">
        <f t="shared" si="169"/>
        <v>11</v>
      </c>
      <c r="AQ97" t="s">
        <v>217</v>
      </c>
      <c r="AR97" t="str">
        <f t="shared" ca="1" si="170"/>
        <v>+</v>
      </c>
      <c r="AS97">
        <f t="shared" ca="1" si="171"/>
        <v>7</v>
      </c>
      <c r="AT97" t="str">
        <f t="shared" si="172"/>
        <v>\\sqrt{</v>
      </c>
      <c r="AU97" s="34">
        <f t="shared" si="173"/>
        <v>11</v>
      </c>
      <c r="AV97" t="s">
        <v>217</v>
      </c>
      <c r="AW97" t="str">
        <f t="shared" ca="1" si="174"/>
        <v>-</v>
      </c>
      <c r="AX97">
        <f t="shared" ca="1" si="175"/>
        <v>6</v>
      </c>
      <c r="AY97" t="str">
        <f t="shared" si="176"/>
        <v>\\sqrt{</v>
      </c>
      <c r="AZ97" s="34">
        <f t="shared" si="177"/>
        <v>2</v>
      </c>
      <c r="BA97" t="s">
        <v>217</v>
      </c>
      <c r="BB97" t="s">
        <v>13</v>
      </c>
      <c r="BC97" s="34">
        <f t="shared" ca="1" si="178"/>
        <v>-1</v>
      </c>
      <c r="BD97">
        <f t="shared" ca="1" si="179"/>
        <v>2</v>
      </c>
      <c r="BE97" t="str">
        <f t="shared" ca="1" si="180"/>
        <v>-</v>
      </c>
      <c r="BF97" t="str">
        <f t="shared" ca="1" si="181"/>
        <v/>
      </c>
      <c r="BG97" t="str">
        <f t="shared" ca="1" si="182"/>
        <v>\\sqrt{</v>
      </c>
      <c r="BH97" s="34">
        <f t="shared" ca="1" si="183"/>
        <v>2</v>
      </c>
      <c r="BI97" t="str">
        <f t="shared" ca="1" si="184"/>
        <v>}</v>
      </c>
      <c r="BJ97" t="str">
        <f t="shared" ca="1" si="185"/>
        <v>+</v>
      </c>
      <c r="BK97">
        <f t="shared" ca="1" si="186"/>
        <v>2</v>
      </c>
      <c r="BL97" t="str">
        <f t="shared" ca="1" si="187"/>
        <v>\\sqrt{</v>
      </c>
      <c r="BM97">
        <f t="shared" ca="1" si="188"/>
        <v>11</v>
      </c>
      <c r="BN97" t="str">
        <f t="shared" ca="1" si="189"/>
        <v>}</v>
      </c>
    </row>
    <row r="98" spans="1:66" x14ac:dyDescent="0.55000000000000004">
      <c r="A98">
        <v>47</v>
      </c>
      <c r="B98" s="1" t="s">
        <v>4</v>
      </c>
      <c r="C98" s="1" t="s">
        <v>37</v>
      </c>
      <c r="D98" t="s">
        <v>250</v>
      </c>
      <c r="E98" s="43" t="str">
        <f t="shared" ca="1" si="191"/>
        <v>2\\sqrt{2}+8\\sqrt{11}-10\\sqrt{11}-3\\sqrt{2}=</v>
      </c>
      <c r="F98" t="s">
        <v>230</v>
      </c>
      <c r="G98" t="s">
        <v>250</v>
      </c>
      <c r="H98" s="11" t="str">
        <f t="shared" ca="1" si="192"/>
        <v>-\\sqrt{2}-2\\sqrt{11}</v>
      </c>
      <c r="I98" t="s">
        <v>230</v>
      </c>
      <c r="J98" s="51" t="s">
        <v>60</v>
      </c>
      <c r="K98" s="50" t="s">
        <v>357</v>
      </c>
      <c r="L98" t="str">
        <f t="shared" ca="1" si="124"/>
        <v>\\(\\quad \\displaystyle 2\\sqrt{2}+8\\sqrt{11}-10\\sqrt{11}-3\\sqrt{2}= \\)</v>
      </c>
      <c r="M98" t="str">
        <f t="shared" ca="1" si="125"/>
        <v>\\(\\quad \\displaystyle -\\sqrt{2}-2\\sqrt{11} \\)</v>
      </c>
      <c r="N98" s="50" t="s">
        <v>62</v>
      </c>
      <c r="O98" s="89" t="str">
        <f t="shared" ca="1" si="156"/>
        <v>INSERT INTO math(tangen,question,answer,editor,date,count) VALUES('m7200','\\(\\quad \\displaystyle 2\\sqrt{2}+8\\sqrt{11}-10\\sqrt{11}-3\\sqrt{2}= \\)','\\(\\quad \\displaystyle -\\sqrt{2}-2\\sqrt{11} \\)','harazono',NOW(),0);</v>
      </c>
      <c r="X98" s="1">
        <f t="shared" ca="1" si="190"/>
        <v>2</v>
      </c>
      <c r="Y98" s="1">
        <f t="shared" ca="1" si="190"/>
        <v>-3</v>
      </c>
      <c r="Z98" s="1">
        <f t="shared" ca="1" si="190"/>
        <v>8</v>
      </c>
      <c r="AA98" s="1">
        <f t="shared" ca="1" si="190"/>
        <v>-10</v>
      </c>
      <c r="AB98" s="1">
        <f t="shared" ca="1" si="158"/>
        <v>2</v>
      </c>
      <c r="AC98" s="1">
        <f t="shared" ca="1" si="159"/>
        <v>-3</v>
      </c>
      <c r="AD98" s="1">
        <f t="shared" ca="1" si="160"/>
        <v>8</v>
      </c>
      <c r="AE98" s="1">
        <f t="shared" ca="1" si="161"/>
        <v>-10</v>
      </c>
      <c r="AF98" s="35">
        <v>2</v>
      </c>
      <c r="AG98" s="35">
        <v>11</v>
      </c>
      <c r="AH98" t="str">
        <f t="shared" ca="1" si="162"/>
        <v/>
      </c>
      <c r="AI98">
        <f t="shared" ca="1" si="163"/>
        <v>2</v>
      </c>
      <c r="AJ98" t="str">
        <f t="shared" si="164"/>
        <v>\\sqrt{</v>
      </c>
      <c r="AK98">
        <f t="shared" si="165"/>
        <v>2</v>
      </c>
      <c r="AL98" t="s">
        <v>217</v>
      </c>
      <c r="AM98" t="str">
        <f t="shared" ca="1" si="166"/>
        <v>+</v>
      </c>
      <c r="AN98">
        <f t="shared" ca="1" si="167"/>
        <v>8</v>
      </c>
      <c r="AO98" t="str">
        <f t="shared" si="168"/>
        <v>\\sqrt{</v>
      </c>
      <c r="AP98">
        <f t="shared" si="169"/>
        <v>11</v>
      </c>
      <c r="AQ98" t="s">
        <v>217</v>
      </c>
      <c r="AR98" t="str">
        <f t="shared" ca="1" si="170"/>
        <v>-</v>
      </c>
      <c r="AS98">
        <f t="shared" ca="1" si="171"/>
        <v>10</v>
      </c>
      <c r="AT98" t="str">
        <f t="shared" si="172"/>
        <v>\\sqrt{</v>
      </c>
      <c r="AU98" s="34">
        <f t="shared" si="173"/>
        <v>11</v>
      </c>
      <c r="AV98" t="s">
        <v>217</v>
      </c>
      <c r="AW98" t="str">
        <f t="shared" ca="1" si="174"/>
        <v>-</v>
      </c>
      <c r="AX98">
        <f t="shared" ca="1" si="175"/>
        <v>3</v>
      </c>
      <c r="AY98" t="str">
        <f t="shared" si="176"/>
        <v>\\sqrt{</v>
      </c>
      <c r="AZ98" s="34">
        <f t="shared" si="177"/>
        <v>2</v>
      </c>
      <c r="BA98" t="s">
        <v>217</v>
      </c>
      <c r="BB98" t="s">
        <v>13</v>
      </c>
      <c r="BC98" s="34">
        <f t="shared" ca="1" si="178"/>
        <v>-1</v>
      </c>
      <c r="BD98">
        <f t="shared" ca="1" si="179"/>
        <v>-2</v>
      </c>
      <c r="BE98" t="str">
        <f t="shared" ca="1" si="180"/>
        <v>-</v>
      </c>
      <c r="BF98" t="str">
        <f t="shared" ca="1" si="181"/>
        <v/>
      </c>
      <c r="BG98" t="str">
        <f t="shared" ca="1" si="182"/>
        <v>\\sqrt{</v>
      </c>
      <c r="BH98" s="34">
        <f t="shared" ca="1" si="183"/>
        <v>2</v>
      </c>
      <c r="BI98" t="str">
        <f t="shared" ca="1" si="184"/>
        <v>}</v>
      </c>
      <c r="BJ98" t="str">
        <f t="shared" ca="1" si="185"/>
        <v>-</v>
      </c>
      <c r="BK98">
        <f t="shared" ca="1" si="186"/>
        <v>2</v>
      </c>
      <c r="BL98" t="str">
        <f t="shared" ca="1" si="187"/>
        <v>\\sqrt{</v>
      </c>
      <c r="BM98">
        <f t="shared" ca="1" si="188"/>
        <v>11</v>
      </c>
      <c r="BN98" t="str">
        <f t="shared" ca="1" si="189"/>
        <v>}</v>
      </c>
    </row>
    <row r="99" spans="1:66" x14ac:dyDescent="0.55000000000000004">
      <c r="A99">
        <v>48</v>
      </c>
      <c r="B99" s="1" t="s">
        <v>4</v>
      </c>
      <c r="C99" s="1" t="s">
        <v>37</v>
      </c>
      <c r="D99" t="s">
        <v>250</v>
      </c>
      <c r="E99" s="43" t="str">
        <f t="shared" ca="1" si="191"/>
        <v>2\\sqrt{2}+3\\sqrt{11}+9\\sqrt{11}-6\\sqrt{2}=</v>
      </c>
      <c r="F99" t="s">
        <v>230</v>
      </c>
      <c r="G99" t="s">
        <v>250</v>
      </c>
      <c r="H99" s="11" t="str">
        <f t="shared" ca="1" si="192"/>
        <v>-4\\sqrt{2}+12\\sqrt{11}</v>
      </c>
      <c r="I99" t="s">
        <v>230</v>
      </c>
      <c r="J99" s="51" t="s">
        <v>60</v>
      </c>
      <c r="K99" s="50" t="s">
        <v>357</v>
      </c>
      <c r="L99" t="str">
        <f t="shared" ca="1" si="124"/>
        <v>\\(\\quad \\displaystyle 2\\sqrt{2}+3\\sqrt{11}+9\\sqrt{11}-6\\sqrt{2}= \\)</v>
      </c>
      <c r="M99" t="str">
        <f t="shared" ca="1" si="125"/>
        <v>\\(\\quad \\displaystyle -4\\sqrt{2}+12\\sqrt{11} \\)</v>
      </c>
      <c r="N99" s="50" t="s">
        <v>62</v>
      </c>
      <c r="O99" s="89" t="str">
        <f t="shared" ca="1" si="156"/>
        <v>INSERT INTO math(tangen,question,answer,editor,date,count) VALUES('m7200','\\(\\quad \\displaystyle 2\\sqrt{2}+3\\sqrt{11}+9\\sqrt{11}-6\\sqrt{2}= \\)','\\(\\quad \\displaystyle -4\\sqrt{2}+12\\sqrt{11} \\)','harazono',NOW(),0);</v>
      </c>
      <c r="X99" s="1">
        <f t="shared" ca="1" si="190"/>
        <v>2</v>
      </c>
      <c r="Y99" s="1">
        <f t="shared" ca="1" si="190"/>
        <v>-6</v>
      </c>
      <c r="Z99" s="1">
        <f t="shared" ca="1" si="190"/>
        <v>3</v>
      </c>
      <c r="AA99" s="1">
        <f t="shared" ca="1" si="190"/>
        <v>9</v>
      </c>
      <c r="AB99" s="1">
        <f t="shared" ca="1" si="158"/>
        <v>2</v>
      </c>
      <c r="AC99" s="1">
        <f t="shared" ca="1" si="159"/>
        <v>-6</v>
      </c>
      <c r="AD99" s="1">
        <f t="shared" ca="1" si="160"/>
        <v>3</v>
      </c>
      <c r="AE99" s="1">
        <f t="shared" ca="1" si="161"/>
        <v>9</v>
      </c>
      <c r="AF99" s="35">
        <v>2</v>
      </c>
      <c r="AG99" s="35">
        <v>11</v>
      </c>
      <c r="AH99" t="str">
        <f t="shared" ca="1" si="162"/>
        <v/>
      </c>
      <c r="AI99">
        <f t="shared" ca="1" si="163"/>
        <v>2</v>
      </c>
      <c r="AJ99" t="str">
        <f t="shared" si="164"/>
        <v>\\sqrt{</v>
      </c>
      <c r="AK99">
        <f t="shared" si="165"/>
        <v>2</v>
      </c>
      <c r="AL99" t="s">
        <v>217</v>
      </c>
      <c r="AM99" t="str">
        <f t="shared" ca="1" si="166"/>
        <v>+</v>
      </c>
      <c r="AN99">
        <f t="shared" ca="1" si="167"/>
        <v>3</v>
      </c>
      <c r="AO99" t="str">
        <f t="shared" si="168"/>
        <v>\\sqrt{</v>
      </c>
      <c r="AP99">
        <f t="shared" si="169"/>
        <v>11</v>
      </c>
      <c r="AQ99" t="s">
        <v>217</v>
      </c>
      <c r="AR99" t="str">
        <f t="shared" ca="1" si="170"/>
        <v>+</v>
      </c>
      <c r="AS99">
        <f t="shared" ca="1" si="171"/>
        <v>9</v>
      </c>
      <c r="AT99" t="str">
        <f t="shared" si="172"/>
        <v>\\sqrt{</v>
      </c>
      <c r="AU99" s="34">
        <f t="shared" si="173"/>
        <v>11</v>
      </c>
      <c r="AV99" t="s">
        <v>217</v>
      </c>
      <c r="AW99" t="str">
        <f t="shared" ca="1" si="174"/>
        <v>-</v>
      </c>
      <c r="AX99">
        <f t="shared" ca="1" si="175"/>
        <v>6</v>
      </c>
      <c r="AY99" t="str">
        <f t="shared" si="176"/>
        <v>\\sqrt{</v>
      </c>
      <c r="AZ99" s="34">
        <f t="shared" si="177"/>
        <v>2</v>
      </c>
      <c r="BA99" t="s">
        <v>217</v>
      </c>
      <c r="BB99" t="s">
        <v>13</v>
      </c>
      <c r="BC99" s="34">
        <f t="shared" ca="1" si="178"/>
        <v>-4</v>
      </c>
      <c r="BD99">
        <f t="shared" ca="1" si="179"/>
        <v>12</v>
      </c>
      <c r="BE99" t="str">
        <f t="shared" ca="1" si="180"/>
        <v>-</v>
      </c>
      <c r="BF99">
        <f t="shared" ca="1" si="181"/>
        <v>4</v>
      </c>
      <c r="BG99" t="str">
        <f t="shared" ca="1" si="182"/>
        <v>\\sqrt{</v>
      </c>
      <c r="BH99" s="34">
        <f t="shared" ca="1" si="183"/>
        <v>2</v>
      </c>
      <c r="BI99" t="str">
        <f t="shared" ca="1" si="184"/>
        <v>}</v>
      </c>
      <c r="BJ99" t="str">
        <f t="shared" ca="1" si="185"/>
        <v>+</v>
      </c>
      <c r="BK99">
        <f t="shared" ca="1" si="186"/>
        <v>12</v>
      </c>
      <c r="BL99" t="str">
        <f t="shared" ca="1" si="187"/>
        <v>\\sqrt{</v>
      </c>
      <c r="BM99">
        <f t="shared" ca="1" si="188"/>
        <v>11</v>
      </c>
      <c r="BN99" t="str">
        <f t="shared" ca="1" si="189"/>
        <v>}</v>
      </c>
    </row>
    <row r="100" spans="1:66" x14ac:dyDescent="0.55000000000000004">
      <c r="A100">
        <v>49</v>
      </c>
      <c r="B100" s="1" t="s">
        <v>4</v>
      </c>
      <c r="C100" s="1" t="s">
        <v>37</v>
      </c>
      <c r="D100" t="s">
        <v>250</v>
      </c>
      <c r="E100" s="43" t="str">
        <f t="shared" ca="1" si="191"/>
        <v>-2\\sqrt{2}+11\\sqrt{11}+7\\sqrt{11}+5\\sqrt{2}=</v>
      </c>
      <c r="F100" t="s">
        <v>230</v>
      </c>
      <c r="G100" t="s">
        <v>250</v>
      </c>
      <c r="H100" s="11" t="str">
        <f t="shared" ca="1" si="192"/>
        <v>3\\sqrt{2}+18\\sqrt{11}</v>
      </c>
      <c r="I100" t="s">
        <v>230</v>
      </c>
      <c r="J100" s="51" t="s">
        <v>60</v>
      </c>
      <c r="K100" s="50" t="s">
        <v>357</v>
      </c>
      <c r="L100" t="str">
        <f t="shared" ca="1" si="124"/>
        <v>\\(\\quad \\displaystyle -2\\sqrt{2}+11\\sqrt{11}+7\\sqrt{11}+5\\sqrt{2}= \\)</v>
      </c>
      <c r="M100" t="str">
        <f t="shared" ca="1" si="125"/>
        <v>\\(\\quad \\displaystyle 3\\sqrt{2}+18\\sqrt{11} \\)</v>
      </c>
      <c r="N100" s="50" t="s">
        <v>62</v>
      </c>
      <c r="O100" s="89" t="str">
        <f t="shared" ca="1" si="156"/>
        <v>INSERT INTO math(tangen,question,answer,editor,date,count) VALUES('m7200','\\(\\quad \\displaystyle -2\\sqrt{2}+11\\sqrt{11}+7\\sqrt{11}+5\\sqrt{2}= \\)','\\(\\quad \\displaystyle 3\\sqrt{2}+18\\sqrt{11} \\)','harazono',NOW(),0);</v>
      </c>
      <c r="X100" s="1">
        <f t="shared" ca="1" si="190"/>
        <v>-2</v>
      </c>
      <c r="Y100" s="1">
        <f t="shared" ca="1" si="190"/>
        <v>5</v>
      </c>
      <c r="Z100" s="1">
        <f t="shared" ca="1" si="190"/>
        <v>0</v>
      </c>
      <c r="AA100" s="1">
        <f t="shared" ca="1" si="190"/>
        <v>7</v>
      </c>
      <c r="AB100" s="1">
        <f t="shared" ca="1" si="158"/>
        <v>-2</v>
      </c>
      <c r="AC100" s="1">
        <f t="shared" ca="1" si="159"/>
        <v>5</v>
      </c>
      <c r="AD100" s="1">
        <f t="shared" ca="1" si="160"/>
        <v>11</v>
      </c>
      <c r="AE100" s="1">
        <f t="shared" ca="1" si="161"/>
        <v>7</v>
      </c>
      <c r="AF100" s="35">
        <v>2</v>
      </c>
      <c r="AG100" s="35">
        <v>11</v>
      </c>
      <c r="AH100" t="str">
        <f t="shared" ca="1" si="162"/>
        <v>-</v>
      </c>
      <c r="AI100">
        <f t="shared" ca="1" si="163"/>
        <v>2</v>
      </c>
      <c r="AJ100" t="str">
        <f t="shared" si="164"/>
        <v>\\sqrt{</v>
      </c>
      <c r="AK100">
        <f t="shared" si="165"/>
        <v>2</v>
      </c>
      <c r="AL100" t="s">
        <v>217</v>
      </c>
      <c r="AM100" t="str">
        <f t="shared" ca="1" si="166"/>
        <v>+</v>
      </c>
      <c r="AN100">
        <f t="shared" ca="1" si="167"/>
        <v>11</v>
      </c>
      <c r="AO100" t="str">
        <f t="shared" si="168"/>
        <v>\\sqrt{</v>
      </c>
      <c r="AP100">
        <f t="shared" si="169"/>
        <v>11</v>
      </c>
      <c r="AQ100" t="s">
        <v>217</v>
      </c>
      <c r="AR100" t="str">
        <f t="shared" ca="1" si="170"/>
        <v>+</v>
      </c>
      <c r="AS100">
        <f t="shared" ca="1" si="171"/>
        <v>7</v>
      </c>
      <c r="AT100" t="str">
        <f t="shared" si="172"/>
        <v>\\sqrt{</v>
      </c>
      <c r="AU100" s="34">
        <f t="shared" si="173"/>
        <v>11</v>
      </c>
      <c r="AV100" t="s">
        <v>217</v>
      </c>
      <c r="AW100" t="str">
        <f t="shared" ca="1" si="174"/>
        <v>+</v>
      </c>
      <c r="AX100">
        <f t="shared" ca="1" si="175"/>
        <v>5</v>
      </c>
      <c r="AY100" t="str">
        <f t="shared" si="176"/>
        <v>\\sqrt{</v>
      </c>
      <c r="AZ100" s="34">
        <f t="shared" si="177"/>
        <v>2</v>
      </c>
      <c r="BA100" t="s">
        <v>217</v>
      </c>
      <c r="BB100" t="s">
        <v>13</v>
      </c>
      <c r="BC100" s="34">
        <f t="shared" ca="1" si="178"/>
        <v>3</v>
      </c>
      <c r="BD100">
        <f t="shared" ca="1" si="179"/>
        <v>18</v>
      </c>
      <c r="BE100" t="str">
        <f t="shared" ca="1" si="180"/>
        <v/>
      </c>
      <c r="BF100">
        <f t="shared" ca="1" si="181"/>
        <v>3</v>
      </c>
      <c r="BG100" t="str">
        <f t="shared" ca="1" si="182"/>
        <v>\\sqrt{</v>
      </c>
      <c r="BH100" s="34">
        <f t="shared" ca="1" si="183"/>
        <v>2</v>
      </c>
      <c r="BI100" t="str">
        <f t="shared" ca="1" si="184"/>
        <v>}</v>
      </c>
      <c r="BJ100" t="str">
        <f t="shared" ca="1" si="185"/>
        <v>+</v>
      </c>
      <c r="BK100">
        <f t="shared" ca="1" si="186"/>
        <v>18</v>
      </c>
      <c r="BL100" t="str">
        <f t="shared" ca="1" si="187"/>
        <v>\\sqrt{</v>
      </c>
      <c r="BM100">
        <f t="shared" ca="1" si="188"/>
        <v>11</v>
      </c>
      <c r="BN100" t="str">
        <f t="shared" ca="1" si="189"/>
        <v>}</v>
      </c>
    </row>
    <row r="101" spans="1:66" x14ac:dyDescent="0.55000000000000004">
      <c r="A101">
        <v>50</v>
      </c>
      <c r="B101" s="1" t="s">
        <v>4</v>
      </c>
      <c r="C101" s="1" t="s">
        <v>37</v>
      </c>
      <c r="D101" t="s">
        <v>250</v>
      </c>
      <c r="E101" s="43" t="str">
        <f t="shared" ca="1" si="191"/>
        <v>5\\sqrt{2}-10\\sqrt{11}+\\sqrt{11}-9\\sqrt{2}=</v>
      </c>
      <c r="F101" t="s">
        <v>230</v>
      </c>
      <c r="G101" t="s">
        <v>250</v>
      </c>
      <c r="H101" s="11" t="str">
        <f t="shared" ca="1" si="192"/>
        <v>-4\\sqrt{2}-9\\sqrt{11}</v>
      </c>
      <c r="I101" t="s">
        <v>230</v>
      </c>
      <c r="J101" s="51" t="s">
        <v>60</v>
      </c>
      <c r="K101" s="50" t="s">
        <v>357</v>
      </c>
      <c r="L101" t="str">
        <f t="shared" ca="1" si="124"/>
        <v>\\(\\quad \\displaystyle 5\\sqrt{2}-10\\sqrt{11}+\\sqrt{11}-9\\sqrt{2}= \\)</v>
      </c>
      <c r="M101" t="str">
        <f t="shared" ca="1" si="125"/>
        <v>\\(\\quad \\displaystyle -4\\sqrt{2}-9\\sqrt{11} \\)</v>
      </c>
      <c r="N101" s="50" t="s">
        <v>62</v>
      </c>
      <c r="O101" s="89" t="str">
        <f t="shared" ca="1" si="156"/>
        <v>INSERT INTO math(tangen,question,answer,editor,date,count) VALUES('m7200','\\(\\quad \\displaystyle 5\\sqrt{2}-10\\sqrt{11}+\\sqrt{11}-9\\sqrt{2}= \\)','\\(\\quad \\displaystyle -4\\sqrt{2}-9\\sqrt{11} \\)','harazono',NOW(),0);</v>
      </c>
      <c r="X101" s="1">
        <f t="shared" ca="1" si="190"/>
        <v>5</v>
      </c>
      <c r="Y101" s="1">
        <f t="shared" ca="1" si="190"/>
        <v>-9</v>
      </c>
      <c r="Z101" s="1">
        <f t="shared" ca="1" si="190"/>
        <v>-10</v>
      </c>
      <c r="AA101" s="1">
        <f t="shared" ca="1" si="190"/>
        <v>1</v>
      </c>
      <c r="AB101" s="1">
        <f t="shared" ca="1" si="158"/>
        <v>5</v>
      </c>
      <c r="AC101" s="1">
        <f t="shared" ca="1" si="159"/>
        <v>-9</v>
      </c>
      <c r="AD101" s="1">
        <f t="shared" ca="1" si="160"/>
        <v>-10</v>
      </c>
      <c r="AE101" s="1">
        <f t="shared" ca="1" si="161"/>
        <v>1</v>
      </c>
      <c r="AF101" s="35">
        <v>2</v>
      </c>
      <c r="AG101" s="35">
        <v>11</v>
      </c>
      <c r="AH101" t="str">
        <f t="shared" ca="1" si="162"/>
        <v/>
      </c>
      <c r="AI101">
        <f t="shared" ca="1" si="163"/>
        <v>5</v>
      </c>
      <c r="AJ101" t="str">
        <f t="shared" si="164"/>
        <v>\\sqrt{</v>
      </c>
      <c r="AK101">
        <f t="shared" si="165"/>
        <v>2</v>
      </c>
      <c r="AL101" t="s">
        <v>217</v>
      </c>
      <c r="AM101" t="str">
        <f t="shared" ca="1" si="166"/>
        <v>-</v>
      </c>
      <c r="AN101">
        <f t="shared" ca="1" si="167"/>
        <v>10</v>
      </c>
      <c r="AO101" t="str">
        <f t="shared" si="168"/>
        <v>\\sqrt{</v>
      </c>
      <c r="AP101">
        <f t="shared" si="169"/>
        <v>11</v>
      </c>
      <c r="AQ101" t="s">
        <v>217</v>
      </c>
      <c r="AR101" t="str">
        <f t="shared" ca="1" si="170"/>
        <v>+</v>
      </c>
      <c r="AS101" t="str">
        <f t="shared" ca="1" si="171"/>
        <v/>
      </c>
      <c r="AT101" t="str">
        <f t="shared" si="172"/>
        <v>\\sqrt{</v>
      </c>
      <c r="AU101" s="34">
        <f t="shared" si="173"/>
        <v>11</v>
      </c>
      <c r="AV101" t="s">
        <v>217</v>
      </c>
      <c r="AW101" t="str">
        <f t="shared" ca="1" si="174"/>
        <v>-</v>
      </c>
      <c r="AX101">
        <f t="shared" ca="1" si="175"/>
        <v>9</v>
      </c>
      <c r="AY101" t="str">
        <f t="shared" si="176"/>
        <v>\\sqrt{</v>
      </c>
      <c r="AZ101" s="34">
        <f t="shared" si="177"/>
        <v>2</v>
      </c>
      <c r="BA101" t="s">
        <v>217</v>
      </c>
      <c r="BB101" t="s">
        <v>13</v>
      </c>
      <c r="BC101" s="34">
        <f t="shared" ca="1" si="178"/>
        <v>-4</v>
      </c>
      <c r="BD101">
        <f t="shared" ca="1" si="179"/>
        <v>-9</v>
      </c>
      <c r="BE101" t="str">
        <f t="shared" ca="1" si="180"/>
        <v>-</v>
      </c>
      <c r="BF101">
        <f t="shared" ca="1" si="181"/>
        <v>4</v>
      </c>
      <c r="BG101" t="str">
        <f t="shared" ca="1" si="182"/>
        <v>\\sqrt{</v>
      </c>
      <c r="BH101" s="34">
        <f t="shared" ca="1" si="183"/>
        <v>2</v>
      </c>
      <c r="BI101" t="str">
        <f t="shared" ca="1" si="184"/>
        <v>}</v>
      </c>
      <c r="BJ101" t="str">
        <f t="shared" ca="1" si="185"/>
        <v>-</v>
      </c>
      <c r="BK101">
        <f t="shared" ca="1" si="186"/>
        <v>9</v>
      </c>
      <c r="BL101" t="str">
        <f t="shared" ca="1" si="187"/>
        <v>\\sqrt{</v>
      </c>
      <c r="BM101">
        <f t="shared" ca="1" si="188"/>
        <v>11</v>
      </c>
      <c r="BN101" t="str">
        <f t="shared" ca="1" si="189"/>
        <v>}</v>
      </c>
    </row>
    <row r="102" spans="1:66" x14ac:dyDescent="0.55000000000000004">
      <c r="A102">
        <v>1</v>
      </c>
      <c r="B102" s="1" t="s">
        <v>4</v>
      </c>
      <c r="C102" s="1" t="s">
        <v>38</v>
      </c>
      <c r="D102" t="s">
        <v>250</v>
      </c>
      <c r="E102" s="43" t="str">
        <f t="shared" ref="E102:E133" ca="1" si="193">AC102&amp;AD102&amp;AE102&amp;AF102&amp;AG102&amp;AH102&amp;AI102&amp;AJ102</f>
        <v>\\sqrt{10}×\\sqrt{7}=</v>
      </c>
      <c r="F102" t="s">
        <v>230</v>
      </c>
      <c r="G102" t="s">
        <v>250</v>
      </c>
      <c r="H102" t="str">
        <f t="shared" ref="H102:H133" ca="1" si="194">BI102</f>
        <v xml:space="preserve"> \\sqrt{70}</v>
      </c>
      <c r="I102" t="s">
        <v>230</v>
      </c>
      <c r="J102" s="51" t="s">
        <v>60</v>
      </c>
      <c r="K102" s="50" t="s">
        <v>358</v>
      </c>
      <c r="L102" t="str">
        <f t="shared" ca="1" si="124"/>
        <v>\\(\\quad \\displaystyle \\sqrt{10}×\\sqrt{7}= \\)</v>
      </c>
      <c r="M102" t="str">
        <f t="shared" ca="1" si="125"/>
        <v>\\(\\quad \\displaystyle  \\sqrt{70} \\)</v>
      </c>
      <c r="N102" s="50" t="s">
        <v>62</v>
      </c>
      <c r="O102" s="89" t="str">
        <f t="shared" ca="1" si="156"/>
        <v>INSERT INTO math(tangen,question,answer,editor,date,count) VALUES('m7300','\\(\\quad \\displaystyle \\sqrt{10}×\\sqrt{7}= \\)','\\(\\quad \\displaystyle  \\sqrt{70} \\)','harazono',NOW(),0);</v>
      </c>
      <c r="X102" s="1">
        <f ca="1">RANDBETWEEN(1,10)</f>
        <v>10</v>
      </c>
      <c r="Y102" s="1">
        <f t="shared" ref="Y102:Y108" ca="1" si="195">RANDBETWEEN(1,10)</f>
        <v>7</v>
      </c>
      <c r="AC102" s="4" t="s">
        <v>350</v>
      </c>
      <c r="AD102">
        <f t="shared" ref="AD102:AD108" ca="1" si="196">IF(X102=1,8,X102)</f>
        <v>10</v>
      </c>
      <c r="AE102" t="s">
        <v>217</v>
      </c>
      <c r="AF102" t="s">
        <v>22</v>
      </c>
      <c r="AG102" s="4" t="s">
        <v>350</v>
      </c>
      <c r="AH102">
        <f t="shared" ref="AH102:AH116" ca="1" si="197">IF(X102=Y102,8,Y102)</f>
        <v>7</v>
      </c>
      <c r="AI102" t="s">
        <v>217</v>
      </c>
      <c r="AJ102" s="4" t="s">
        <v>13</v>
      </c>
      <c r="AK102" s="4" t="s">
        <v>33</v>
      </c>
      <c r="AL102" s="1">
        <f t="shared" ref="AL102:AL108" ca="1" si="198">X102*AH102</f>
        <v>70</v>
      </c>
      <c r="AM102" t="str">
        <f ca="1">AK102&amp;AL102</f>
        <v>√70</v>
      </c>
      <c r="AN102" s="34">
        <f ca="1">IF(MOD(AL102,81)=0,9,1)</f>
        <v>1</v>
      </c>
      <c r="AO102">
        <f ca="1">AL102/(AN102*AN102)</f>
        <v>70</v>
      </c>
      <c r="AP102" s="34">
        <f ca="1">IF(MOD(AO102,64)=0,8,1)</f>
        <v>1</v>
      </c>
      <c r="AQ102">
        <f ca="1">AO102/(AP102*AP102)</f>
        <v>70</v>
      </c>
      <c r="AR102" s="34">
        <f ca="1">IF(MOD(AQ102,49)=0,7,1)</f>
        <v>1</v>
      </c>
      <c r="AS102">
        <f ca="1">AQ102/(AR102*AR102)</f>
        <v>70</v>
      </c>
      <c r="AT102" s="34">
        <f ca="1">IF(MOD(AS102,36)=0,6,1)</f>
        <v>1</v>
      </c>
      <c r="AU102">
        <f ca="1">AS102/(AT102*AT102)</f>
        <v>70</v>
      </c>
      <c r="AV102" s="34">
        <f ca="1">IF(MOD(AU102,25)=0,5,1)</f>
        <v>1</v>
      </c>
      <c r="AW102">
        <f ca="1">AU102/(AV102*AV102)</f>
        <v>70</v>
      </c>
      <c r="AX102" s="34">
        <f ca="1">IF(MOD(AW102,16)=0,4,1)</f>
        <v>1</v>
      </c>
      <c r="AY102">
        <f ca="1">AW102/(AX102*AX102)</f>
        <v>70</v>
      </c>
      <c r="AZ102" s="34">
        <f ca="1">IF(MOD(AY102,9)=0,3,1)</f>
        <v>1</v>
      </c>
      <c r="BA102">
        <f t="shared" ref="BA102:BA116" ca="1" si="199">AY102/(AZ102*AZ102)</f>
        <v>70</v>
      </c>
      <c r="BB102" s="34">
        <f ca="1">IF(MOD(BA102,4)=0,2,1)</f>
        <v>1</v>
      </c>
      <c r="BC102">
        <f t="shared" ref="BC102:BC116" ca="1" si="200">BA102/(BB102*BB102)</f>
        <v>70</v>
      </c>
      <c r="BD102">
        <f t="shared" ref="BD102:BD116" ca="1" si="201">AN102*AP102*AR102*AT102*AX102*AZ102*BB102</f>
        <v>1</v>
      </c>
      <c r="BE102" t="str">
        <f ca="1">IF(BD102=1,"",BD102)</f>
        <v/>
      </c>
      <c r="BF102" t="str">
        <f ca="1">IF(BC102=1,""," \\sqrt{")</f>
        <v xml:space="preserve"> \\sqrt{</v>
      </c>
      <c r="BG102">
        <f ca="1">IF(BC102=1,"",BC102)</f>
        <v>70</v>
      </c>
      <c r="BH102" t="str">
        <f t="shared" ref="BH102:BH116" ca="1" si="202">IF(BC102=1,"","}")</f>
        <v>}</v>
      </c>
      <c r="BI102" t="str">
        <f ca="1">BE102&amp;BF102&amp;BG102&amp;BH102</f>
        <v xml:space="preserve"> \\sqrt{70}</v>
      </c>
    </row>
    <row r="103" spans="1:66" x14ac:dyDescent="0.55000000000000004">
      <c r="A103">
        <v>2</v>
      </c>
      <c r="B103" s="1" t="s">
        <v>4</v>
      </c>
      <c r="C103" s="1" t="s">
        <v>38</v>
      </c>
      <c r="D103" t="s">
        <v>250</v>
      </c>
      <c r="E103" s="43" t="str">
        <f t="shared" ca="1" si="193"/>
        <v>\\sqrt{4}×\\sqrt{6}=</v>
      </c>
      <c r="F103" t="s">
        <v>230</v>
      </c>
      <c r="G103" t="s">
        <v>250</v>
      </c>
      <c r="H103" t="str">
        <f t="shared" ca="1" si="194"/>
        <v>2 \\sqrt{6}</v>
      </c>
      <c r="I103" t="s">
        <v>230</v>
      </c>
      <c r="J103" s="51" t="s">
        <v>60</v>
      </c>
      <c r="K103" s="50" t="s">
        <v>358</v>
      </c>
      <c r="L103" t="str">
        <f t="shared" ca="1" si="124"/>
        <v>\\(\\quad \\displaystyle \\sqrt{4}×\\sqrt{6}= \\)</v>
      </c>
      <c r="M103" t="str">
        <f t="shared" ca="1" si="125"/>
        <v>\\(\\quad \\displaystyle 2 \\sqrt{6} \\)</v>
      </c>
      <c r="N103" s="50" t="s">
        <v>62</v>
      </c>
      <c r="O103" s="89" t="str">
        <f t="shared" ca="1" si="156"/>
        <v>INSERT INTO math(tangen,question,answer,editor,date,count) VALUES('m7300','\\(\\quad \\displaystyle \\sqrt{4}×\\sqrt{6}= \\)','\\(\\quad \\displaystyle 2 \\sqrt{6} \\)','harazono',NOW(),0);</v>
      </c>
      <c r="X103" s="1">
        <f t="shared" ref="X103:X108" ca="1" si="203">RANDBETWEEN(1,10)</f>
        <v>4</v>
      </c>
      <c r="Y103" s="1">
        <f t="shared" ca="1" si="195"/>
        <v>6</v>
      </c>
      <c r="AC103" s="4" t="s">
        <v>350</v>
      </c>
      <c r="AD103">
        <f t="shared" ca="1" si="196"/>
        <v>4</v>
      </c>
      <c r="AE103" t="s">
        <v>217</v>
      </c>
      <c r="AF103" t="s">
        <v>22</v>
      </c>
      <c r="AG103" s="4" t="s">
        <v>350</v>
      </c>
      <c r="AH103">
        <f t="shared" ca="1" si="197"/>
        <v>6</v>
      </c>
      <c r="AI103" t="s">
        <v>217</v>
      </c>
      <c r="AJ103" s="4" t="s">
        <v>13</v>
      </c>
      <c r="AK103" s="4" t="s">
        <v>33</v>
      </c>
      <c r="AL103" s="1">
        <f t="shared" ca="1" si="198"/>
        <v>24</v>
      </c>
      <c r="AM103" t="str">
        <f t="shared" ref="AM103:AM108" ca="1" si="204">AK103&amp;AL103</f>
        <v>√24</v>
      </c>
      <c r="AN103" s="34">
        <f t="shared" ref="AN103:AN108" ca="1" si="205">IF(MOD(AL103,81)=0,9,1)</f>
        <v>1</v>
      </c>
      <c r="AO103">
        <f t="shared" ref="AO103:AO108" ca="1" si="206">AL103/(AN103*AN103)</f>
        <v>24</v>
      </c>
      <c r="AP103" s="34">
        <f t="shared" ref="AP103:AP108" ca="1" si="207">IF(MOD(AO103,64)=0,8,1)</f>
        <v>1</v>
      </c>
      <c r="AQ103">
        <f t="shared" ref="AQ103:AQ116" ca="1" si="208">AO103/(AP103*AP103)</f>
        <v>24</v>
      </c>
      <c r="AR103" s="34">
        <f t="shared" ref="AR103:AR116" ca="1" si="209">IF(MOD(AQ103,49)=0,7,1)</f>
        <v>1</v>
      </c>
      <c r="AS103">
        <f t="shared" ref="AS103:AS116" ca="1" si="210">AQ103/(AR103*AR103)</f>
        <v>24</v>
      </c>
      <c r="AT103" s="34">
        <f t="shared" ref="AT103:AT116" ca="1" si="211">IF(MOD(AS103,36)=0,6,1)</f>
        <v>1</v>
      </c>
      <c r="AU103">
        <f t="shared" ref="AU103:AU116" ca="1" si="212">AS103/(AT103*AT103)</f>
        <v>24</v>
      </c>
      <c r="AV103" s="34">
        <f t="shared" ref="AV103:AV116" ca="1" si="213">IF(MOD(AU103,25)=0,5,1)</f>
        <v>1</v>
      </c>
      <c r="AW103">
        <f t="shared" ref="AW103:AW116" ca="1" si="214">AU103/(AV103*AV103)</f>
        <v>24</v>
      </c>
      <c r="AX103" s="34">
        <f t="shared" ref="AX103:AX116" ca="1" si="215">IF(MOD(AW103,16)=0,4,1)</f>
        <v>1</v>
      </c>
      <c r="AY103">
        <f t="shared" ref="AY103:AY116" ca="1" si="216">AW103/(AX103*AX103)</f>
        <v>24</v>
      </c>
      <c r="AZ103" s="34">
        <f t="shared" ref="AZ103:AZ116" ca="1" si="217">IF(MOD(AY103,9)=0,3,1)</f>
        <v>1</v>
      </c>
      <c r="BA103">
        <f t="shared" ca="1" si="199"/>
        <v>24</v>
      </c>
      <c r="BB103" s="34">
        <f t="shared" ref="BB103:BB116" ca="1" si="218">IF(MOD(BA103,4)=0,2,1)</f>
        <v>2</v>
      </c>
      <c r="BC103">
        <f t="shared" ca="1" si="200"/>
        <v>6</v>
      </c>
      <c r="BD103">
        <f t="shared" ca="1" si="201"/>
        <v>2</v>
      </c>
      <c r="BE103">
        <f t="shared" ref="BE103:BE116" ca="1" si="219">IF(BD103=1,"",BD103)</f>
        <v>2</v>
      </c>
      <c r="BF103" t="str">
        <f t="shared" ref="BF103:BF116" ca="1" si="220">IF(BC103=1,""," \\sqrt{")</f>
        <v xml:space="preserve"> \\sqrt{</v>
      </c>
      <c r="BG103">
        <f t="shared" ref="BG103:BG116" ca="1" si="221">IF(BC103=1,"",BC103)</f>
        <v>6</v>
      </c>
      <c r="BH103" t="str">
        <f t="shared" ca="1" si="202"/>
        <v>}</v>
      </c>
      <c r="BI103" t="str">
        <f t="shared" ref="BI103:BI116" ca="1" si="222">BE103&amp;BF103&amp;BG103&amp;BH103</f>
        <v>2 \\sqrt{6}</v>
      </c>
    </row>
    <row r="104" spans="1:66" x14ac:dyDescent="0.55000000000000004">
      <c r="A104">
        <v>3</v>
      </c>
      <c r="B104" s="1" t="s">
        <v>4</v>
      </c>
      <c r="C104" s="1" t="s">
        <v>38</v>
      </c>
      <c r="D104" t="s">
        <v>250</v>
      </c>
      <c r="E104" s="43" t="str">
        <f t="shared" ca="1" si="193"/>
        <v>\\sqrt{7}×\\sqrt{8}=</v>
      </c>
      <c r="F104" t="s">
        <v>230</v>
      </c>
      <c r="G104" t="s">
        <v>250</v>
      </c>
      <c r="H104" t="str">
        <f t="shared" ca="1" si="194"/>
        <v>2 \\sqrt{14}</v>
      </c>
      <c r="I104" t="s">
        <v>230</v>
      </c>
      <c r="J104" s="51" t="s">
        <v>60</v>
      </c>
      <c r="K104" s="50" t="s">
        <v>358</v>
      </c>
      <c r="L104" t="str">
        <f t="shared" ca="1" si="124"/>
        <v>\\(\\quad \\displaystyle \\sqrt{7}×\\sqrt{8}= \\)</v>
      </c>
      <c r="M104" t="str">
        <f t="shared" ca="1" si="125"/>
        <v>\\(\\quad \\displaystyle 2 \\sqrt{14} \\)</v>
      </c>
      <c r="N104" s="50" t="s">
        <v>62</v>
      </c>
      <c r="O104" s="89" t="str">
        <f t="shared" ca="1" si="156"/>
        <v>INSERT INTO math(tangen,question,answer,editor,date,count) VALUES('m7300','\\(\\quad \\displaystyle \\sqrt{7}×\\sqrt{8}= \\)','\\(\\quad \\displaystyle 2 \\sqrt{14} \\)','harazono',NOW(),0);</v>
      </c>
      <c r="X104" s="1">
        <f t="shared" ca="1" si="203"/>
        <v>7</v>
      </c>
      <c r="Y104" s="1">
        <f t="shared" ca="1" si="195"/>
        <v>7</v>
      </c>
      <c r="AC104" s="4" t="s">
        <v>350</v>
      </c>
      <c r="AD104">
        <f t="shared" ca="1" si="196"/>
        <v>7</v>
      </c>
      <c r="AE104" t="s">
        <v>217</v>
      </c>
      <c r="AF104" t="s">
        <v>22</v>
      </c>
      <c r="AG104" s="4" t="s">
        <v>350</v>
      </c>
      <c r="AH104">
        <f t="shared" ca="1" si="197"/>
        <v>8</v>
      </c>
      <c r="AI104" t="s">
        <v>217</v>
      </c>
      <c r="AJ104" s="4" t="s">
        <v>13</v>
      </c>
      <c r="AK104" s="4" t="s">
        <v>33</v>
      </c>
      <c r="AL104" s="1">
        <f t="shared" ca="1" si="198"/>
        <v>56</v>
      </c>
      <c r="AM104" t="str">
        <f t="shared" ca="1" si="204"/>
        <v>√56</v>
      </c>
      <c r="AN104" s="34">
        <f t="shared" ca="1" si="205"/>
        <v>1</v>
      </c>
      <c r="AO104">
        <f t="shared" ca="1" si="206"/>
        <v>56</v>
      </c>
      <c r="AP104" s="34">
        <f t="shared" ca="1" si="207"/>
        <v>1</v>
      </c>
      <c r="AQ104">
        <f t="shared" ca="1" si="208"/>
        <v>56</v>
      </c>
      <c r="AR104" s="34">
        <f t="shared" ca="1" si="209"/>
        <v>1</v>
      </c>
      <c r="AS104">
        <f t="shared" ca="1" si="210"/>
        <v>56</v>
      </c>
      <c r="AT104" s="34">
        <f t="shared" ca="1" si="211"/>
        <v>1</v>
      </c>
      <c r="AU104">
        <f t="shared" ca="1" si="212"/>
        <v>56</v>
      </c>
      <c r="AV104" s="34">
        <f t="shared" ca="1" si="213"/>
        <v>1</v>
      </c>
      <c r="AW104">
        <f t="shared" ca="1" si="214"/>
        <v>56</v>
      </c>
      <c r="AX104" s="34">
        <f t="shared" ca="1" si="215"/>
        <v>1</v>
      </c>
      <c r="AY104">
        <f t="shared" ca="1" si="216"/>
        <v>56</v>
      </c>
      <c r="AZ104" s="34">
        <f t="shared" ca="1" si="217"/>
        <v>1</v>
      </c>
      <c r="BA104">
        <f t="shared" ca="1" si="199"/>
        <v>56</v>
      </c>
      <c r="BB104" s="34">
        <f t="shared" ca="1" si="218"/>
        <v>2</v>
      </c>
      <c r="BC104">
        <f t="shared" ca="1" si="200"/>
        <v>14</v>
      </c>
      <c r="BD104">
        <f t="shared" ca="1" si="201"/>
        <v>2</v>
      </c>
      <c r="BE104">
        <f t="shared" ca="1" si="219"/>
        <v>2</v>
      </c>
      <c r="BF104" t="str">
        <f t="shared" ca="1" si="220"/>
        <v xml:space="preserve"> \\sqrt{</v>
      </c>
      <c r="BG104">
        <f t="shared" ca="1" si="221"/>
        <v>14</v>
      </c>
      <c r="BH104" t="str">
        <f t="shared" ca="1" si="202"/>
        <v>}</v>
      </c>
      <c r="BI104" t="str">
        <f t="shared" ca="1" si="222"/>
        <v>2 \\sqrt{14}</v>
      </c>
    </row>
    <row r="105" spans="1:66" x14ac:dyDescent="0.55000000000000004">
      <c r="A105">
        <v>4</v>
      </c>
      <c r="B105" s="1" t="s">
        <v>4</v>
      </c>
      <c r="C105" s="1" t="s">
        <v>38</v>
      </c>
      <c r="D105" t="s">
        <v>250</v>
      </c>
      <c r="E105" s="43" t="str">
        <f t="shared" ca="1" si="193"/>
        <v>\\sqrt{8}×\\sqrt{3}=</v>
      </c>
      <c r="F105" t="s">
        <v>230</v>
      </c>
      <c r="G105" t="s">
        <v>250</v>
      </c>
      <c r="H105" t="str">
        <f t="shared" ca="1" si="194"/>
        <v xml:space="preserve"> \\sqrt{3}</v>
      </c>
      <c r="I105" t="s">
        <v>230</v>
      </c>
      <c r="J105" s="51" t="s">
        <v>60</v>
      </c>
      <c r="K105" s="50" t="s">
        <v>358</v>
      </c>
      <c r="L105" t="str">
        <f t="shared" ca="1" si="124"/>
        <v>\\(\\quad \\displaystyle \\sqrt{8}×\\sqrt{3}= \\)</v>
      </c>
      <c r="M105" t="str">
        <f t="shared" ca="1" si="125"/>
        <v>\\(\\quad \\displaystyle  \\sqrt{3} \\)</v>
      </c>
      <c r="N105" s="50" t="s">
        <v>62</v>
      </c>
      <c r="O105" s="89" t="str">
        <f t="shared" ca="1" si="156"/>
        <v>INSERT INTO math(tangen,question,answer,editor,date,count) VALUES('m7300','\\(\\quad \\displaystyle \\sqrt{8}×\\sqrt{3}= \\)','\\(\\quad \\displaystyle  \\sqrt{3} \\)','harazono',NOW(),0);</v>
      </c>
      <c r="X105" s="1">
        <f t="shared" ca="1" si="203"/>
        <v>1</v>
      </c>
      <c r="Y105" s="1">
        <f t="shared" ca="1" si="195"/>
        <v>3</v>
      </c>
      <c r="AC105" s="4" t="s">
        <v>350</v>
      </c>
      <c r="AD105">
        <f t="shared" ca="1" si="196"/>
        <v>8</v>
      </c>
      <c r="AE105" t="s">
        <v>217</v>
      </c>
      <c r="AF105" t="s">
        <v>22</v>
      </c>
      <c r="AG105" s="4" t="s">
        <v>350</v>
      </c>
      <c r="AH105">
        <f t="shared" ca="1" si="197"/>
        <v>3</v>
      </c>
      <c r="AI105" t="s">
        <v>217</v>
      </c>
      <c r="AJ105" s="4" t="s">
        <v>13</v>
      </c>
      <c r="AK105" s="4" t="s">
        <v>33</v>
      </c>
      <c r="AL105" s="1">
        <f t="shared" ca="1" si="198"/>
        <v>3</v>
      </c>
      <c r="AM105" t="str">
        <f t="shared" ca="1" si="204"/>
        <v>√3</v>
      </c>
      <c r="AN105" s="34">
        <f t="shared" ca="1" si="205"/>
        <v>1</v>
      </c>
      <c r="AO105">
        <f t="shared" ca="1" si="206"/>
        <v>3</v>
      </c>
      <c r="AP105" s="34">
        <f t="shared" ca="1" si="207"/>
        <v>1</v>
      </c>
      <c r="AQ105">
        <f t="shared" ca="1" si="208"/>
        <v>3</v>
      </c>
      <c r="AR105" s="34">
        <f t="shared" ca="1" si="209"/>
        <v>1</v>
      </c>
      <c r="AS105">
        <f t="shared" ca="1" si="210"/>
        <v>3</v>
      </c>
      <c r="AT105" s="34">
        <f t="shared" ca="1" si="211"/>
        <v>1</v>
      </c>
      <c r="AU105">
        <f t="shared" ca="1" si="212"/>
        <v>3</v>
      </c>
      <c r="AV105" s="34">
        <f t="shared" ca="1" si="213"/>
        <v>1</v>
      </c>
      <c r="AW105">
        <f t="shared" ca="1" si="214"/>
        <v>3</v>
      </c>
      <c r="AX105" s="34">
        <f t="shared" ca="1" si="215"/>
        <v>1</v>
      </c>
      <c r="AY105">
        <f t="shared" ca="1" si="216"/>
        <v>3</v>
      </c>
      <c r="AZ105" s="34">
        <f t="shared" ca="1" si="217"/>
        <v>1</v>
      </c>
      <c r="BA105">
        <f t="shared" ca="1" si="199"/>
        <v>3</v>
      </c>
      <c r="BB105" s="34">
        <f t="shared" ca="1" si="218"/>
        <v>1</v>
      </c>
      <c r="BC105">
        <f t="shared" ca="1" si="200"/>
        <v>3</v>
      </c>
      <c r="BD105">
        <f t="shared" ca="1" si="201"/>
        <v>1</v>
      </c>
      <c r="BE105" t="str">
        <f t="shared" ca="1" si="219"/>
        <v/>
      </c>
      <c r="BF105" t="str">
        <f t="shared" ca="1" si="220"/>
        <v xml:space="preserve"> \\sqrt{</v>
      </c>
      <c r="BG105">
        <f t="shared" ca="1" si="221"/>
        <v>3</v>
      </c>
      <c r="BH105" t="str">
        <f t="shared" ca="1" si="202"/>
        <v>}</v>
      </c>
      <c r="BI105" t="str">
        <f t="shared" ca="1" si="222"/>
        <v xml:space="preserve"> \\sqrt{3}</v>
      </c>
    </row>
    <row r="106" spans="1:66" x14ac:dyDescent="0.55000000000000004">
      <c r="A106">
        <v>5</v>
      </c>
      <c r="B106" s="1" t="s">
        <v>4</v>
      </c>
      <c r="C106" s="1" t="s">
        <v>38</v>
      </c>
      <c r="D106" t="s">
        <v>250</v>
      </c>
      <c r="E106" s="43" t="str">
        <f t="shared" ca="1" si="193"/>
        <v>\\sqrt{9}×\\sqrt{5}=</v>
      </c>
      <c r="F106" t="s">
        <v>230</v>
      </c>
      <c r="G106" t="s">
        <v>250</v>
      </c>
      <c r="H106" t="str">
        <f t="shared" ca="1" si="194"/>
        <v>3 \\sqrt{5}</v>
      </c>
      <c r="I106" t="s">
        <v>230</v>
      </c>
      <c r="J106" s="51" t="s">
        <v>60</v>
      </c>
      <c r="K106" s="50" t="s">
        <v>358</v>
      </c>
      <c r="L106" t="str">
        <f t="shared" ca="1" si="124"/>
        <v>\\(\\quad \\displaystyle \\sqrt{9}×\\sqrt{5}= \\)</v>
      </c>
      <c r="M106" t="str">
        <f t="shared" ca="1" si="125"/>
        <v>\\(\\quad \\displaystyle 3 \\sqrt{5} \\)</v>
      </c>
      <c r="N106" s="50" t="s">
        <v>62</v>
      </c>
      <c r="O106" s="89" t="str">
        <f t="shared" ca="1" si="156"/>
        <v>INSERT INTO math(tangen,question,answer,editor,date,count) VALUES('m7300','\\(\\quad \\displaystyle \\sqrt{9}×\\sqrt{5}= \\)','\\(\\quad \\displaystyle 3 \\sqrt{5} \\)','harazono',NOW(),0);</v>
      </c>
      <c r="X106" s="1">
        <f t="shared" ca="1" si="203"/>
        <v>9</v>
      </c>
      <c r="Y106" s="1">
        <f t="shared" ca="1" si="195"/>
        <v>5</v>
      </c>
      <c r="AC106" s="4" t="s">
        <v>350</v>
      </c>
      <c r="AD106">
        <f t="shared" ca="1" si="196"/>
        <v>9</v>
      </c>
      <c r="AE106" t="s">
        <v>217</v>
      </c>
      <c r="AF106" t="s">
        <v>22</v>
      </c>
      <c r="AG106" s="4" t="s">
        <v>350</v>
      </c>
      <c r="AH106">
        <f t="shared" ca="1" si="197"/>
        <v>5</v>
      </c>
      <c r="AI106" t="s">
        <v>217</v>
      </c>
      <c r="AJ106" s="4" t="s">
        <v>13</v>
      </c>
      <c r="AK106" s="4" t="s">
        <v>33</v>
      </c>
      <c r="AL106" s="1">
        <f t="shared" ca="1" si="198"/>
        <v>45</v>
      </c>
      <c r="AM106" t="str">
        <f t="shared" ca="1" si="204"/>
        <v>√45</v>
      </c>
      <c r="AN106" s="34">
        <f t="shared" ca="1" si="205"/>
        <v>1</v>
      </c>
      <c r="AO106">
        <f t="shared" ca="1" si="206"/>
        <v>45</v>
      </c>
      <c r="AP106" s="34">
        <f t="shared" ca="1" si="207"/>
        <v>1</v>
      </c>
      <c r="AQ106">
        <f t="shared" ca="1" si="208"/>
        <v>45</v>
      </c>
      <c r="AR106" s="34">
        <f t="shared" ca="1" si="209"/>
        <v>1</v>
      </c>
      <c r="AS106">
        <f t="shared" ca="1" si="210"/>
        <v>45</v>
      </c>
      <c r="AT106" s="34">
        <f t="shared" ca="1" si="211"/>
        <v>1</v>
      </c>
      <c r="AU106">
        <f t="shared" ca="1" si="212"/>
        <v>45</v>
      </c>
      <c r="AV106" s="34">
        <f t="shared" ca="1" si="213"/>
        <v>1</v>
      </c>
      <c r="AW106">
        <f t="shared" ca="1" si="214"/>
        <v>45</v>
      </c>
      <c r="AX106" s="34">
        <f t="shared" ca="1" si="215"/>
        <v>1</v>
      </c>
      <c r="AY106">
        <f t="shared" ca="1" si="216"/>
        <v>45</v>
      </c>
      <c r="AZ106" s="34">
        <f t="shared" ca="1" si="217"/>
        <v>3</v>
      </c>
      <c r="BA106">
        <f t="shared" ca="1" si="199"/>
        <v>5</v>
      </c>
      <c r="BB106" s="34">
        <f t="shared" ca="1" si="218"/>
        <v>1</v>
      </c>
      <c r="BC106">
        <f t="shared" ca="1" si="200"/>
        <v>5</v>
      </c>
      <c r="BD106">
        <f t="shared" ca="1" si="201"/>
        <v>3</v>
      </c>
      <c r="BE106">
        <f t="shared" ca="1" si="219"/>
        <v>3</v>
      </c>
      <c r="BF106" t="str">
        <f t="shared" ca="1" si="220"/>
        <v xml:space="preserve"> \\sqrt{</v>
      </c>
      <c r="BG106">
        <f t="shared" ca="1" si="221"/>
        <v>5</v>
      </c>
      <c r="BH106" t="str">
        <f t="shared" ca="1" si="202"/>
        <v>}</v>
      </c>
      <c r="BI106" t="str">
        <f t="shared" ca="1" si="222"/>
        <v>3 \\sqrt{5}</v>
      </c>
    </row>
    <row r="107" spans="1:66" x14ac:dyDescent="0.55000000000000004">
      <c r="A107">
        <v>6</v>
      </c>
      <c r="B107" s="1" t="s">
        <v>4</v>
      </c>
      <c r="C107" s="1" t="s">
        <v>38</v>
      </c>
      <c r="D107" t="s">
        <v>250</v>
      </c>
      <c r="E107" s="43" t="str">
        <f t="shared" ca="1" si="193"/>
        <v>\\sqrt{4}×\\sqrt{8}=</v>
      </c>
      <c r="F107" t="s">
        <v>230</v>
      </c>
      <c r="G107" t="s">
        <v>250</v>
      </c>
      <c r="H107" t="str">
        <f t="shared" ca="1" si="194"/>
        <v>4 \\sqrt{2}</v>
      </c>
      <c r="I107" t="s">
        <v>230</v>
      </c>
      <c r="J107" s="51" t="s">
        <v>60</v>
      </c>
      <c r="K107" s="50" t="s">
        <v>358</v>
      </c>
      <c r="L107" t="str">
        <f t="shared" ca="1" si="124"/>
        <v>\\(\\quad \\displaystyle \\sqrt{4}×\\sqrt{8}= \\)</v>
      </c>
      <c r="M107" t="str">
        <f t="shared" ca="1" si="125"/>
        <v>\\(\\quad \\displaystyle 4 \\sqrt{2} \\)</v>
      </c>
      <c r="N107" s="50" t="s">
        <v>62</v>
      </c>
      <c r="O107" s="89" t="str">
        <f t="shared" ca="1" si="156"/>
        <v>INSERT INTO math(tangen,question,answer,editor,date,count) VALUES('m7300','\\(\\quad \\displaystyle \\sqrt{4}×\\sqrt{8}= \\)','\\(\\quad \\displaystyle 4 \\sqrt{2} \\)','harazono',NOW(),0);</v>
      </c>
      <c r="X107" s="1">
        <f t="shared" ca="1" si="203"/>
        <v>4</v>
      </c>
      <c r="Y107" s="1">
        <f t="shared" ca="1" si="195"/>
        <v>8</v>
      </c>
      <c r="AC107" s="4" t="s">
        <v>350</v>
      </c>
      <c r="AD107">
        <f t="shared" ca="1" si="196"/>
        <v>4</v>
      </c>
      <c r="AE107" t="s">
        <v>217</v>
      </c>
      <c r="AF107" t="s">
        <v>22</v>
      </c>
      <c r="AG107" s="4" t="s">
        <v>350</v>
      </c>
      <c r="AH107">
        <f t="shared" ca="1" si="197"/>
        <v>8</v>
      </c>
      <c r="AI107" t="s">
        <v>217</v>
      </c>
      <c r="AJ107" s="4" t="s">
        <v>13</v>
      </c>
      <c r="AK107" s="4" t="s">
        <v>33</v>
      </c>
      <c r="AL107" s="1">
        <f t="shared" ca="1" si="198"/>
        <v>32</v>
      </c>
      <c r="AM107" t="str">
        <f t="shared" ca="1" si="204"/>
        <v>√32</v>
      </c>
      <c r="AN107" s="34">
        <f t="shared" ca="1" si="205"/>
        <v>1</v>
      </c>
      <c r="AO107">
        <f t="shared" ca="1" si="206"/>
        <v>32</v>
      </c>
      <c r="AP107" s="34">
        <f t="shared" ca="1" si="207"/>
        <v>1</v>
      </c>
      <c r="AQ107">
        <f t="shared" ca="1" si="208"/>
        <v>32</v>
      </c>
      <c r="AR107" s="34">
        <f t="shared" ca="1" si="209"/>
        <v>1</v>
      </c>
      <c r="AS107">
        <f t="shared" ca="1" si="210"/>
        <v>32</v>
      </c>
      <c r="AT107" s="34">
        <f t="shared" ca="1" si="211"/>
        <v>1</v>
      </c>
      <c r="AU107">
        <f t="shared" ca="1" si="212"/>
        <v>32</v>
      </c>
      <c r="AV107" s="34">
        <f t="shared" ca="1" si="213"/>
        <v>1</v>
      </c>
      <c r="AW107">
        <f t="shared" ca="1" si="214"/>
        <v>32</v>
      </c>
      <c r="AX107" s="34">
        <f t="shared" ca="1" si="215"/>
        <v>4</v>
      </c>
      <c r="AY107">
        <f t="shared" ca="1" si="216"/>
        <v>2</v>
      </c>
      <c r="AZ107" s="34">
        <f t="shared" ca="1" si="217"/>
        <v>1</v>
      </c>
      <c r="BA107">
        <f t="shared" ca="1" si="199"/>
        <v>2</v>
      </c>
      <c r="BB107" s="34">
        <f t="shared" ca="1" si="218"/>
        <v>1</v>
      </c>
      <c r="BC107">
        <f t="shared" ca="1" si="200"/>
        <v>2</v>
      </c>
      <c r="BD107">
        <f t="shared" ca="1" si="201"/>
        <v>4</v>
      </c>
      <c r="BE107">
        <f t="shared" ca="1" si="219"/>
        <v>4</v>
      </c>
      <c r="BF107" t="str">
        <f t="shared" ca="1" si="220"/>
        <v xml:space="preserve"> \\sqrt{</v>
      </c>
      <c r="BG107">
        <f t="shared" ca="1" si="221"/>
        <v>2</v>
      </c>
      <c r="BH107" t="str">
        <f t="shared" ca="1" si="202"/>
        <v>}</v>
      </c>
      <c r="BI107" t="str">
        <f t="shared" ca="1" si="222"/>
        <v>4 \\sqrt{2}</v>
      </c>
    </row>
    <row r="108" spans="1:66" x14ac:dyDescent="0.55000000000000004">
      <c r="A108">
        <v>7</v>
      </c>
      <c r="B108" s="1" t="s">
        <v>4</v>
      </c>
      <c r="C108" s="1" t="s">
        <v>38</v>
      </c>
      <c r="D108" t="s">
        <v>250</v>
      </c>
      <c r="E108" s="43" t="str">
        <f t="shared" ca="1" si="193"/>
        <v>\\sqrt{8}×\\sqrt{10}=</v>
      </c>
      <c r="F108" t="s">
        <v>230</v>
      </c>
      <c r="G108" t="s">
        <v>250</v>
      </c>
      <c r="H108" t="str">
        <f t="shared" ca="1" si="194"/>
        <v xml:space="preserve"> \\sqrt{10}</v>
      </c>
      <c r="I108" t="s">
        <v>230</v>
      </c>
      <c r="J108" s="51" t="s">
        <v>60</v>
      </c>
      <c r="K108" s="50" t="s">
        <v>358</v>
      </c>
      <c r="L108" t="str">
        <f t="shared" ca="1" si="124"/>
        <v>\\(\\quad \\displaystyle \\sqrt{8}×\\sqrt{10}= \\)</v>
      </c>
      <c r="M108" t="str">
        <f t="shared" ca="1" si="125"/>
        <v>\\(\\quad \\displaystyle  \\sqrt{10} \\)</v>
      </c>
      <c r="N108" s="50" t="s">
        <v>62</v>
      </c>
      <c r="O108" s="89" t="str">
        <f t="shared" ca="1" si="156"/>
        <v>INSERT INTO math(tangen,question,answer,editor,date,count) VALUES('m7300','\\(\\quad \\displaystyle \\sqrt{8}×\\sqrt{10}= \\)','\\(\\quad \\displaystyle  \\sqrt{10} \\)','harazono',NOW(),0);</v>
      </c>
      <c r="X108" s="1">
        <f t="shared" ca="1" si="203"/>
        <v>1</v>
      </c>
      <c r="Y108" s="1">
        <f t="shared" ca="1" si="195"/>
        <v>10</v>
      </c>
      <c r="AC108" s="4" t="s">
        <v>350</v>
      </c>
      <c r="AD108">
        <f t="shared" ca="1" si="196"/>
        <v>8</v>
      </c>
      <c r="AE108" t="s">
        <v>217</v>
      </c>
      <c r="AF108" t="s">
        <v>22</v>
      </c>
      <c r="AG108" s="4" t="s">
        <v>350</v>
      </c>
      <c r="AH108">
        <f t="shared" ca="1" si="197"/>
        <v>10</v>
      </c>
      <c r="AI108" t="s">
        <v>217</v>
      </c>
      <c r="AJ108" s="4" t="s">
        <v>13</v>
      </c>
      <c r="AK108" s="4" t="s">
        <v>33</v>
      </c>
      <c r="AL108" s="1">
        <f t="shared" ca="1" si="198"/>
        <v>10</v>
      </c>
      <c r="AM108" t="str">
        <f t="shared" ca="1" si="204"/>
        <v>√10</v>
      </c>
      <c r="AN108" s="34">
        <f t="shared" ca="1" si="205"/>
        <v>1</v>
      </c>
      <c r="AO108">
        <f t="shared" ca="1" si="206"/>
        <v>10</v>
      </c>
      <c r="AP108" s="34">
        <f t="shared" ca="1" si="207"/>
        <v>1</v>
      </c>
      <c r="AQ108">
        <f t="shared" ca="1" si="208"/>
        <v>10</v>
      </c>
      <c r="AR108" s="34">
        <f t="shared" ca="1" si="209"/>
        <v>1</v>
      </c>
      <c r="AS108">
        <f t="shared" ca="1" si="210"/>
        <v>10</v>
      </c>
      <c r="AT108" s="34">
        <f t="shared" ca="1" si="211"/>
        <v>1</v>
      </c>
      <c r="AU108">
        <f t="shared" ca="1" si="212"/>
        <v>10</v>
      </c>
      <c r="AV108" s="34">
        <f t="shared" ca="1" si="213"/>
        <v>1</v>
      </c>
      <c r="AW108">
        <f t="shared" ca="1" si="214"/>
        <v>10</v>
      </c>
      <c r="AX108" s="34">
        <f t="shared" ca="1" si="215"/>
        <v>1</v>
      </c>
      <c r="AY108">
        <f t="shared" ca="1" si="216"/>
        <v>10</v>
      </c>
      <c r="AZ108" s="34">
        <f t="shared" ca="1" si="217"/>
        <v>1</v>
      </c>
      <c r="BA108">
        <f t="shared" ca="1" si="199"/>
        <v>10</v>
      </c>
      <c r="BB108" s="34">
        <f t="shared" ca="1" si="218"/>
        <v>1</v>
      </c>
      <c r="BC108">
        <f t="shared" ca="1" si="200"/>
        <v>10</v>
      </c>
      <c r="BD108">
        <f t="shared" ca="1" si="201"/>
        <v>1</v>
      </c>
      <c r="BE108" t="str">
        <f t="shared" ca="1" si="219"/>
        <v/>
      </c>
      <c r="BF108" t="str">
        <f t="shared" ca="1" si="220"/>
        <v xml:space="preserve"> \\sqrt{</v>
      </c>
      <c r="BG108">
        <f t="shared" ca="1" si="221"/>
        <v>10</v>
      </c>
      <c r="BH108" t="str">
        <f t="shared" ca="1" si="202"/>
        <v>}</v>
      </c>
      <c r="BI108" t="str">
        <f t="shared" ca="1" si="222"/>
        <v xml:space="preserve"> \\sqrt{10}</v>
      </c>
    </row>
    <row r="109" spans="1:66" x14ac:dyDescent="0.55000000000000004">
      <c r="A109">
        <v>8</v>
      </c>
      <c r="B109" s="1" t="s">
        <v>4</v>
      </c>
      <c r="C109" s="1" t="s">
        <v>38</v>
      </c>
      <c r="D109" t="s">
        <v>250</v>
      </c>
      <c r="E109" s="43" t="str">
        <f t="shared" ca="1" si="193"/>
        <v>\\sqrt{42}÷\\sqrt{7}=</v>
      </c>
      <c r="F109" t="s">
        <v>230</v>
      </c>
      <c r="G109" t="s">
        <v>250</v>
      </c>
      <c r="H109" t="str">
        <f t="shared" ca="1" si="194"/>
        <v xml:space="preserve"> \\sqrt{6}</v>
      </c>
      <c r="I109" t="s">
        <v>230</v>
      </c>
      <c r="J109" s="51" t="s">
        <v>60</v>
      </c>
      <c r="K109" s="50" t="s">
        <v>358</v>
      </c>
      <c r="L109" t="str">
        <f t="shared" ca="1" si="124"/>
        <v>\\(\\quad \\displaystyle \\sqrt{42}÷\\sqrt{7}= \\)</v>
      </c>
      <c r="M109" t="str">
        <f t="shared" ca="1" si="125"/>
        <v>\\(\\quad \\displaystyle  \\sqrt{6} \\)</v>
      </c>
      <c r="N109" s="50" t="s">
        <v>62</v>
      </c>
      <c r="O109" s="89" t="str">
        <f t="shared" ca="1" si="156"/>
        <v>INSERT INTO math(tangen,question,answer,editor,date,count) VALUES('m7300','\\(\\quad \\displaystyle \\sqrt{42}÷\\sqrt{7}= \\)','\\(\\quad \\displaystyle  \\sqrt{6} \\)','harazono',NOW(),0);</v>
      </c>
      <c r="X109" s="1">
        <f ca="1">RANDBETWEEN(2,10)</f>
        <v>6</v>
      </c>
      <c r="Y109" s="1">
        <f ca="1">RANDBETWEEN(2,10)</f>
        <v>7</v>
      </c>
      <c r="AC109" s="4" t="s">
        <v>350</v>
      </c>
      <c r="AD109" s="1">
        <f ca="1">AL109*AH109</f>
        <v>42</v>
      </c>
      <c r="AE109" t="s">
        <v>217</v>
      </c>
      <c r="AF109" t="s">
        <v>27</v>
      </c>
      <c r="AG109" s="4" t="s">
        <v>350</v>
      </c>
      <c r="AH109">
        <f t="shared" ca="1" si="197"/>
        <v>7</v>
      </c>
      <c r="AI109" t="s">
        <v>217</v>
      </c>
      <c r="AJ109" s="4" t="s">
        <v>13</v>
      </c>
      <c r="AK109" s="4" t="s">
        <v>33</v>
      </c>
      <c r="AL109">
        <f t="shared" ref="AL109:AL116" ca="1" si="223">IF(X109=1,8,X109)</f>
        <v>6</v>
      </c>
      <c r="AM109" t="str">
        <f t="shared" ref="AM109:AM116" ca="1" si="224">AC109&amp;AD109</f>
        <v>\\sqrt{42</v>
      </c>
      <c r="AN109" s="34">
        <f ca="1">IF(MOD(AL109,81)=0,9,1)</f>
        <v>1</v>
      </c>
      <c r="AO109">
        <f ca="1">AL109/(AN109*AN109)</f>
        <v>6</v>
      </c>
      <c r="AP109" s="34">
        <f ca="1">IF(MOD(AO109,64)=0,8,1)</f>
        <v>1</v>
      </c>
      <c r="AQ109">
        <f t="shared" ca="1" si="208"/>
        <v>6</v>
      </c>
      <c r="AR109" s="34">
        <f t="shared" ca="1" si="209"/>
        <v>1</v>
      </c>
      <c r="AS109">
        <f t="shared" ca="1" si="210"/>
        <v>6</v>
      </c>
      <c r="AT109" s="34">
        <f t="shared" ca="1" si="211"/>
        <v>1</v>
      </c>
      <c r="AU109">
        <f t="shared" ca="1" si="212"/>
        <v>6</v>
      </c>
      <c r="AV109" s="34">
        <f t="shared" ca="1" si="213"/>
        <v>1</v>
      </c>
      <c r="AW109">
        <f t="shared" ca="1" si="214"/>
        <v>6</v>
      </c>
      <c r="AX109" s="34">
        <f t="shared" ca="1" si="215"/>
        <v>1</v>
      </c>
      <c r="AY109">
        <f t="shared" ca="1" si="216"/>
        <v>6</v>
      </c>
      <c r="AZ109" s="34">
        <f t="shared" ca="1" si="217"/>
        <v>1</v>
      </c>
      <c r="BA109">
        <f t="shared" ca="1" si="199"/>
        <v>6</v>
      </c>
      <c r="BB109" s="34">
        <f t="shared" ca="1" si="218"/>
        <v>1</v>
      </c>
      <c r="BC109">
        <f t="shared" ca="1" si="200"/>
        <v>6</v>
      </c>
      <c r="BD109">
        <f t="shared" ca="1" si="201"/>
        <v>1</v>
      </c>
      <c r="BE109" t="str">
        <f t="shared" ca="1" si="219"/>
        <v/>
      </c>
      <c r="BF109" t="str">
        <f t="shared" ca="1" si="220"/>
        <v xml:space="preserve"> \\sqrt{</v>
      </c>
      <c r="BG109">
        <f t="shared" ca="1" si="221"/>
        <v>6</v>
      </c>
      <c r="BH109" t="str">
        <f t="shared" ca="1" si="202"/>
        <v>}</v>
      </c>
      <c r="BI109" t="str">
        <f t="shared" ca="1" si="222"/>
        <v xml:space="preserve"> \\sqrt{6}</v>
      </c>
    </row>
    <row r="110" spans="1:66" x14ac:dyDescent="0.55000000000000004">
      <c r="A110">
        <v>9</v>
      </c>
      <c r="B110" s="1" t="s">
        <v>4</v>
      </c>
      <c r="C110" s="1" t="s">
        <v>38</v>
      </c>
      <c r="D110" t="s">
        <v>250</v>
      </c>
      <c r="E110" s="43" t="str">
        <f t="shared" ca="1" si="193"/>
        <v>\\sqrt{6}÷\\sqrt{2}=</v>
      </c>
      <c r="F110" t="s">
        <v>230</v>
      </c>
      <c r="G110" t="s">
        <v>250</v>
      </c>
      <c r="H110" t="str">
        <f t="shared" ca="1" si="194"/>
        <v xml:space="preserve"> \\sqrt{3}</v>
      </c>
      <c r="I110" t="s">
        <v>230</v>
      </c>
      <c r="J110" s="51" t="s">
        <v>60</v>
      </c>
      <c r="K110" s="50" t="s">
        <v>358</v>
      </c>
      <c r="L110" t="str">
        <f t="shared" ca="1" si="124"/>
        <v>\\(\\quad \\displaystyle \\sqrt{6}÷\\sqrt{2}= \\)</v>
      </c>
      <c r="M110" t="str">
        <f t="shared" ca="1" si="125"/>
        <v>\\(\\quad \\displaystyle  \\sqrt{3} \\)</v>
      </c>
      <c r="N110" s="50" t="s">
        <v>62</v>
      </c>
      <c r="O110" s="89" t="str">
        <f t="shared" ca="1" si="156"/>
        <v>INSERT INTO math(tangen,question,answer,editor,date,count) VALUES('m7300','\\(\\quad \\displaystyle \\sqrt{6}÷\\sqrt{2}= \\)','\\(\\quad \\displaystyle  \\sqrt{3} \\)','harazono',NOW(),0);</v>
      </c>
      <c r="X110" s="1">
        <f t="shared" ref="X110:Y125" ca="1" si="225">RANDBETWEEN(2,10)</f>
        <v>3</v>
      </c>
      <c r="Y110" s="1">
        <f t="shared" ca="1" si="225"/>
        <v>2</v>
      </c>
      <c r="AC110" s="4" t="s">
        <v>350</v>
      </c>
      <c r="AD110" s="1">
        <f t="shared" ref="AD110:AD116" ca="1" si="226">AL110*AH110</f>
        <v>6</v>
      </c>
      <c r="AE110" t="s">
        <v>217</v>
      </c>
      <c r="AF110" t="s">
        <v>27</v>
      </c>
      <c r="AG110" s="4" t="s">
        <v>350</v>
      </c>
      <c r="AH110">
        <f t="shared" ca="1" si="197"/>
        <v>2</v>
      </c>
      <c r="AI110" t="s">
        <v>217</v>
      </c>
      <c r="AJ110" s="4" t="s">
        <v>13</v>
      </c>
      <c r="AK110" s="4" t="s">
        <v>33</v>
      </c>
      <c r="AL110">
        <f t="shared" ca="1" si="223"/>
        <v>3</v>
      </c>
      <c r="AM110" t="str">
        <f t="shared" ca="1" si="224"/>
        <v>\\sqrt{6</v>
      </c>
      <c r="AN110" s="34">
        <f t="shared" ref="AN110:AN116" ca="1" si="227">IF(MOD(AL110,81)=0,9,1)</f>
        <v>1</v>
      </c>
      <c r="AO110">
        <f t="shared" ref="AO110:AO116" ca="1" si="228">AL110/(AN110*AN110)</f>
        <v>3</v>
      </c>
      <c r="AP110" s="34">
        <f t="shared" ref="AP110:AP116" ca="1" si="229">IF(MOD(AO110,64)=0,8,1)</f>
        <v>1</v>
      </c>
      <c r="AQ110">
        <f t="shared" ca="1" si="208"/>
        <v>3</v>
      </c>
      <c r="AR110" s="34">
        <f t="shared" ca="1" si="209"/>
        <v>1</v>
      </c>
      <c r="AS110">
        <f t="shared" ca="1" si="210"/>
        <v>3</v>
      </c>
      <c r="AT110" s="34">
        <f t="shared" ca="1" si="211"/>
        <v>1</v>
      </c>
      <c r="AU110">
        <f t="shared" ca="1" si="212"/>
        <v>3</v>
      </c>
      <c r="AV110" s="34">
        <f t="shared" ca="1" si="213"/>
        <v>1</v>
      </c>
      <c r="AW110">
        <f t="shared" ca="1" si="214"/>
        <v>3</v>
      </c>
      <c r="AX110" s="34">
        <f t="shared" ca="1" si="215"/>
        <v>1</v>
      </c>
      <c r="AY110">
        <f t="shared" ca="1" si="216"/>
        <v>3</v>
      </c>
      <c r="AZ110" s="34">
        <f t="shared" ca="1" si="217"/>
        <v>1</v>
      </c>
      <c r="BA110">
        <f t="shared" ca="1" si="199"/>
        <v>3</v>
      </c>
      <c r="BB110" s="34">
        <f t="shared" ca="1" si="218"/>
        <v>1</v>
      </c>
      <c r="BC110">
        <f t="shared" ca="1" si="200"/>
        <v>3</v>
      </c>
      <c r="BD110">
        <f t="shared" ca="1" si="201"/>
        <v>1</v>
      </c>
      <c r="BE110" t="str">
        <f t="shared" ca="1" si="219"/>
        <v/>
      </c>
      <c r="BF110" t="str">
        <f t="shared" ca="1" si="220"/>
        <v xml:space="preserve"> \\sqrt{</v>
      </c>
      <c r="BG110">
        <f t="shared" ca="1" si="221"/>
        <v>3</v>
      </c>
      <c r="BH110" t="str">
        <f t="shared" ca="1" si="202"/>
        <v>}</v>
      </c>
      <c r="BI110" t="str">
        <f t="shared" ca="1" si="222"/>
        <v xml:space="preserve"> \\sqrt{3}</v>
      </c>
    </row>
    <row r="111" spans="1:66" x14ac:dyDescent="0.55000000000000004">
      <c r="A111">
        <v>10</v>
      </c>
      <c r="B111" s="1" t="s">
        <v>4</v>
      </c>
      <c r="C111" s="1" t="s">
        <v>38</v>
      </c>
      <c r="D111" t="s">
        <v>250</v>
      </c>
      <c r="E111" s="43" t="str">
        <f t="shared" ca="1" si="193"/>
        <v>\\sqrt{60}÷\\sqrt{10}=</v>
      </c>
      <c r="F111" t="s">
        <v>230</v>
      </c>
      <c r="G111" t="s">
        <v>250</v>
      </c>
      <c r="H111" t="str">
        <f t="shared" ca="1" si="194"/>
        <v xml:space="preserve"> \\sqrt{6}</v>
      </c>
      <c r="I111" t="s">
        <v>230</v>
      </c>
      <c r="J111" s="51" t="s">
        <v>60</v>
      </c>
      <c r="K111" s="50" t="s">
        <v>358</v>
      </c>
      <c r="L111" t="str">
        <f t="shared" ca="1" si="124"/>
        <v>\\(\\quad \\displaystyle \\sqrt{60}÷\\sqrt{10}= \\)</v>
      </c>
      <c r="M111" t="str">
        <f t="shared" ca="1" si="125"/>
        <v>\\(\\quad \\displaystyle  \\sqrt{6} \\)</v>
      </c>
      <c r="N111" s="50" t="s">
        <v>62</v>
      </c>
      <c r="O111" s="89" t="str">
        <f t="shared" ca="1" si="156"/>
        <v>INSERT INTO math(tangen,question,answer,editor,date,count) VALUES('m7300','\\(\\quad \\displaystyle \\sqrt{60}÷\\sqrt{10}= \\)','\\(\\quad \\displaystyle  \\sqrt{6} \\)','harazono',NOW(),0);</v>
      </c>
      <c r="X111" s="1">
        <f t="shared" ca="1" si="225"/>
        <v>6</v>
      </c>
      <c r="Y111" s="1">
        <f t="shared" ca="1" si="225"/>
        <v>10</v>
      </c>
      <c r="AC111" s="4" t="s">
        <v>350</v>
      </c>
      <c r="AD111" s="1">
        <f t="shared" ca="1" si="226"/>
        <v>60</v>
      </c>
      <c r="AE111" t="s">
        <v>217</v>
      </c>
      <c r="AF111" t="s">
        <v>27</v>
      </c>
      <c r="AG111" s="4" t="s">
        <v>350</v>
      </c>
      <c r="AH111">
        <f t="shared" ca="1" si="197"/>
        <v>10</v>
      </c>
      <c r="AI111" t="s">
        <v>217</v>
      </c>
      <c r="AJ111" s="4" t="s">
        <v>13</v>
      </c>
      <c r="AK111" s="4" t="s">
        <v>33</v>
      </c>
      <c r="AL111">
        <f t="shared" ca="1" si="223"/>
        <v>6</v>
      </c>
      <c r="AM111" t="str">
        <f t="shared" ca="1" si="224"/>
        <v>\\sqrt{60</v>
      </c>
      <c r="AN111" s="34">
        <f t="shared" ca="1" si="227"/>
        <v>1</v>
      </c>
      <c r="AO111">
        <f t="shared" ca="1" si="228"/>
        <v>6</v>
      </c>
      <c r="AP111" s="34">
        <f t="shared" ca="1" si="229"/>
        <v>1</v>
      </c>
      <c r="AQ111">
        <f t="shared" ca="1" si="208"/>
        <v>6</v>
      </c>
      <c r="AR111" s="34">
        <f t="shared" ca="1" si="209"/>
        <v>1</v>
      </c>
      <c r="AS111">
        <f t="shared" ca="1" si="210"/>
        <v>6</v>
      </c>
      <c r="AT111" s="34">
        <f t="shared" ca="1" si="211"/>
        <v>1</v>
      </c>
      <c r="AU111">
        <f t="shared" ca="1" si="212"/>
        <v>6</v>
      </c>
      <c r="AV111" s="34">
        <f t="shared" ca="1" si="213"/>
        <v>1</v>
      </c>
      <c r="AW111">
        <f t="shared" ca="1" si="214"/>
        <v>6</v>
      </c>
      <c r="AX111" s="34">
        <f t="shared" ca="1" si="215"/>
        <v>1</v>
      </c>
      <c r="AY111">
        <f t="shared" ca="1" si="216"/>
        <v>6</v>
      </c>
      <c r="AZ111" s="34">
        <f t="shared" ca="1" si="217"/>
        <v>1</v>
      </c>
      <c r="BA111">
        <f t="shared" ca="1" si="199"/>
        <v>6</v>
      </c>
      <c r="BB111" s="34">
        <f t="shared" ca="1" si="218"/>
        <v>1</v>
      </c>
      <c r="BC111">
        <f t="shared" ca="1" si="200"/>
        <v>6</v>
      </c>
      <c r="BD111">
        <f t="shared" ca="1" si="201"/>
        <v>1</v>
      </c>
      <c r="BE111" t="str">
        <f t="shared" ca="1" si="219"/>
        <v/>
      </c>
      <c r="BF111" t="str">
        <f t="shared" ca="1" si="220"/>
        <v xml:space="preserve"> \\sqrt{</v>
      </c>
      <c r="BG111">
        <f t="shared" ca="1" si="221"/>
        <v>6</v>
      </c>
      <c r="BH111" t="str">
        <f t="shared" ca="1" si="202"/>
        <v>}</v>
      </c>
      <c r="BI111" t="str">
        <f t="shared" ca="1" si="222"/>
        <v xml:space="preserve"> \\sqrt{6}</v>
      </c>
    </row>
    <row r="112" spans="1:66" x14ac:dyDescent="0.55000000000000004">
      <c r="A112">
        <v>11</v>
      </c>
      <c r="B112" s="1" t="s">
        <v>4</v>
      </c>
      <c r="C112" s="1" t="s">
        <v>38</v>
      </c>
      <c r="D112" t="s">
        <v>250</v>
      </c>
      <c r="E112" s="43" t="str">
        <f t="shared" ca="1" si="193"/>
        <v>\\sqrt{54}÷\\sqrt{9}=</v>
      </c>
      <c r="F112" t="s">
        <v>230</v>
      </c>
      <c r="G112" t="s">
        <v>250</v>
      </c>
      <c r="H112" t="str">
        <f t="shared" ca="1" si="194"/>
        <v xml:space="preserve"> \\sqrt{6}</v>
      </c>
      <c r="I112" t="s">
        <v>230</v>
      </c>
      <c r="J112" s="51" t="s">
        <v>60</v>
      </c>
      <c r="K112" s="50" t="s">
        <v>358</v>
      </c>
      <c r="L112" t="str">
        <f t="shared" ca="1" si="124"/>
        <v>\\(\\quad \\displaystyle \\sqrt{54}÷\\sqrt{9}= \\)</v>
      </c>
      <c r="M112" t="str">
        <f t="shared" ca="1" si="125"/>
        <v>\\(\\quad \\displaystyle  \\sqrt{6} \\)</v>
      </c>
      <c r="N112" s="50" t="s">
        <v>62</v>
      </c>
      <c r="O112" s="89" t="str">
        <f t="shared" ca="1" si="156"/>
        <v>INSERT INTO math(tangen,question,answer,editor,date,count) VALUES('m7300','\\(\\quad \\displaystyle \\sqrt{54}÷\\sqrt{9}= \\)','\\(\\quad \\displaystyle  \\sqrt{6} \\)','harazono',NOW(),0);</v>
      </c>
      <c r="X112" s="1">
        <f t="shared" ca="1" si="225"/>
        <v>6</v>
      </c>
      <c r="Y112" s="1">
        <f t="shared" ca="1" si="225"/>
        <v>9</v>
      </c>
      <c r="AC112" s="4" t="s">
        <v>350</v>
      </c>
      <c r="AD112" s="1">
        <f t="shared" ca="1" si="226"/>
        <v>54</v>
      </c>
      <c r="AE112" t="s">
        <v>217</v>
      </c>
      <c r="AF112" t="s">
        <v>27</v>
      </c>
      <c r="AG112" s="4" t="s">
        <v>350</v>
      </c>
      <c r="AH112">
        <f t="shared" ca="1" si="197"/>
        <v>9</v>
      </c>
      <c r="AI112" t="s">
        <v>217</v>
      </c>
      <c r="AJ112" s="4" t="s">
        <v>13</v>
      </c>
      <c r="AK112" s="4" t="s">
        <v>33</v>
      </c>
      <c r="AL112">
        <f t="shared" ca="1" si="223"/>
        <v>6</v>
      </c>
      <c r="AM112" t="str">
        <f t="shared" ca="1" si="224"/>
        <v>\\sqrt{54</v>
      </c>
      <c r="AN112" s="34">
        <f t="shared" ca="1" si="227"/>
        <v>1</v>
      </c>
      <c r="AO112">
        <f t="shared" ca="1" si="228"/>
        <v>6</v>
      </c>
      <c r="AP112" s="34">
        <f t="shared" ca="1" si="229"/>
        <v>1</v>
      </c>
      <c r="AQ112">
        <f t="shared" ca="1" si="208"/>
        <v>6</v>
      </c>
      <c r="AR112" s="34">
        <f t="shared" ca="1" si="209"/>
        <v>1</v>
      </c>
      <c r="AS112">
        <f t="shared" ca="1" si="210"/>
        <v>6</v>
      </c>
      <c r="AT112" s="34">
        <f t="shared" ca="1" si="211"/>
        <v>1</v>
      </c>
      <c r="AU112">
        <f t="shared" ca="1" si="212"/>
        <v>6</v>
      </c>
      <c r="AV112" s="34">
        <f t="shared" ca="1" si="213"/>
        <v>1</v>
      </c>
      <c r="AW112">
        <f t="shared" ca="1" si="214"/>
        <v>6</v>
      </c>
      <c r="AX112" s="34">
        <f t="shared" ca="1" si="215"/>
        <v>1</v>
      </c>
      <c r="AY112">
        <f t="shared" ca="1" si="216"/>
        <v>6</v>
      </c>
      <c r="AZ112" s="34">
        <f t="shared" ca="1" si="217"/>
        <v>1</v>
      </c>
      <c r="BA112">
        <f t="shared" ca="1" si="199"/>
        <v>6</v>
      </c>
      <c r="BB112" s="34">
        <f t="shared" ca="1" si="218"/>
        <v>1</v>
      </c>
      <c r="BC112">
        <f t="shared" ca="1" si="200"/>
        <v>6</v>
      </c>
      <c r="BD112">
        <f t="shared" ca="1" si="201"/>
        <v>1</v>
      </c>
      <c r="BE112" t="str">
        <f t="shared" ca="1" si="219"/>
        <v/>
      </c>
      <c r="BF112" t="str">
        <f t="shared" ca="1" si="220"/>
        <v xml:space="preserve"> \\sqrt{</v>
      </c>
      <c r="BG112">
        <f t="shared" ca="1" si="221"/>
        <v>6</v>
      </c>
      <c r="BH112" t="str">
        <f t="shared" ca="1" si="202"/>
        <v>}</v>
      </c>
      <c r="BI112" t="str">
        <f t="shared" ca="1" si="222"/>
        <v xml:space="preserve"> \\sqrt{6}</v>
      </c>
    </row>
    <row r="113" spans="1:61" x14ac:dyDescent="0.55000000000000004">
      <c r="A113">
        <v>12</v>
      </c>
      <c r="B113" s="1" t="s">
        <v>4</v>
      </c>
      <c r="C113" s="1" t="s">
        <v>38</v>
      </c>
      <c r="D113" t="s">
        <v>250</v>
      </c>
      <c r="E113" s="43" t="str">
        <f t="shared" ca="1" si="193"/>
        <v>\\sqrt{15}÷\\sqrt{3}=</v>
      </c>
      <c r="F113" t="s">
        <v>230</v>
      </c>
      <c r="G113" t="s">
        <v>250</v>
      </c>
      <c r="H113" t="str">
        <f t="shared" ca="1" si="194"/>
        <v xml:space="preserve"> \\sqrt{5}</v>
      </c>
      <c r="I113" t="s">
        <v>230</v>
      </c>
      <c r="J113" s="51" t="s">
        <v>60</v>
      </c>
      <c r="K113" s="50" t="s">
        <v>358</v>
      </c>
      <c r="L113" t="str">
        <f t="shared" ca="1" si="124"/>
        <v>\\(\\quad \\displaystyle \\sqrt{15}÷\\sqrt{3}= \\)</v>
      </c>
      <c r="M113" t="str">
        <f t="shared" ca="1" si="125"/>
        <v>\\(\\quad \\displaystyle  \\sqrt{5} \\)</v>
      </c>
      <c r="N113" s="50" t="s">
        <v>62</v>
      </c>
      <c r="O113" s="89" t="str">
        <f t="shared" ca="1" si="156"/>
        <v>INSERT INTO math(tangen,question,answer,editor,date,count) VALUES('m7300','\\(\\quad \\displaystyle \\sqrt{15}÷\\sqrt{3}= \\)','\\(\\quad \\displaystyle  \\sqrt{5} \\)','harazono',NOW(),0);</v>
      </c>
      <c r="X113" s="1">
        <f t="shared" ca="1" si="225"/>
        <v>5</v>
      </c>
      <c r="Y113" s="1">
        <f t="shared" ca="1" si="225"/>
        <v>3</v>
      </c>
      <c r="AC113" s="4" t="s">
        <v>350</v>
      </c>
      <c r="AD113" s="1">
        <f t="shared" ca="1" si="226"/>
        <v>15</v>
      </c>
      <c r="AE113" t="s">
        <v>217</v>
      </c>
      <c r="AF113" t="s">
        <v>27</v>
      </c>
      <c r="AG113" s="4" t="s">
        <v>350</v>
      </c>
      <c r="AH113">
        <f t="shared" ca="1" si="197"/>
        <v>3</v>
      </c>
      <c r="AI113" t="s">
        <v>217</v>
      </c>
      <c r="AJ113" s="4" t="s">
        <v>13</v>
      </c>
      <c r="AK113" s="4" t="s">
        <v>33</v>
      </c>
      <c r="AL113">
        <f t="shared" ca="1" si="223"/>
        <v>5</v>
      </c>
      <c r="AM113" t="str">
        <f t="shared" ca="1" si="224"/>
        <v>\\sqrt{15</v>
      </c>
      <c r="AN113" s="34">
        <f t="shared" ca="1" si="227"/>
        <v>1</v>
      </c>
      <c r="AO113">
        <f t="shared" ca="1" si="228"/>
        <v>5</v>
      </c>
      <c r="AP113" s="34">
        <f t="shared" ca="1" si="229"/>
        <v>1</v>
      </c>
      <c r="AQ113">
        <f t="shared" ca="1" si="208"/>
        <v>5</v>
      </c>
      <c r="AR113" s="34">
        <f t="shared" ca="1" si="209"/>
        <v>1</v>
      </c>
      <c r="AS113">
        <f t="shared" ca="1" si="210"/>
        <v>5</v>
      </c>
      <c r="AT113" s="34">
        <f t="shared" ca="1" si="211"/>
        <v>1</v>
      </c>
      <c r="AU113">
        <f t="shared" ca="1" si="212"/>
        <v>5</v>
      </c>
      <c r="AV113" s="34">
        <f t="shared" ca="1" si="213"/>
        <v>1</v>
      </c>
      <c r="AW113">
        <f t="shared" ca="1" si="214"/>
        <v>5</v>
      </c>
      <c r="AX113" s="34">
        <f t="shared" ca="1" si="215"/>
        <v>1</v>
      </c>
      <c r="AY113">
        <f t="shared" ca="1" si="216"/>
        <v>5</v>
      </c>
      <c r="AZ113" s="34">
        <f t="shared" ca="1" si="217"/>
        <v>1</v>
      </c>
      <c r="BA113">
        <f t="shared" ca="1" si="199"/>
        <v>5</v>
      </c>
      <c r="BB113" s="34">
        <f t="shared" ca="1" si="218"/>
        <v>1</v>
      </c>
      <c r="BC113">
        <f t="shared" ca="1" si="200"/>
        <v>5</v>
      </c>
      <c r="BD113">
        <f t="shared" ca="1" si="201"/>
        <v>1</v>
      </c>
      <c r="BE113" t="str">
        <f t="shared" ca="1" si="219"/>
        <v/>
      </c>
      <c r="BF113" t="str">
        <f t="shared" ca="1" si="220"/>
        <v xml:space="preserve"> \\sqrt{</v>
      </c>
      <c r="BG113">
        <f t="shared" ca="1" si="221"/>
        <v>5</v>
      </c>
      <c r="BH113" t="str">
        <f t="shared" ca="1" si="202"/>
        <v>}</v>
      </c>
      <c r="BI113" t="str">
        <f t="shared" ca="1" si="222"/>
        <v xml:space="preserve"> \\sqrt{5}</v>
      </c>
    </row>
    <row r="114" spans="1:61" x14ac:dyDescent="0.55000000000000004">
      <c r="A114">
        <v>13</v>
      </c>
      <c r="B114" s="1" t="s">
        <v>4</v>
      </c>
      <c r="C114" s="1" t="s">
        <v>38</v>
      </c>
      <c r="D114" t="s">
        <v>250</v>
      </c>
      <c r="E114" s="43" t="str">
        <f t="shared" ca="1" si="193"/>
        <v>\\sqrt{54}÷\\sqrt{6}=</v>
      </c>
      <c r="F114" t="s">
        <v>230</v>
      </c>
      <c r="G114" t="s">
        <v>250</v>
      </c>
      <c r="H114" t="str">
        <f t="shared" ca="1" si="194"/>
        <v>3</v>
      </c>
      <c r="I114" t="s">
        <v>230</v>
      </c>
      <c r="J114" s="51" t="s">
        <v>60</v>
      </c>
      <c r="K114" s="50" t="s">
        <v>358</v>
      </c>
      <c r="L114" t="str">
        <f t="shared" ca="1" si="124"/>
        <v>\\(\\quad \\displaystyle \\sqrt{54}÷\\sqrt{6}= \\)</v>
      </c>
      <c r="M114" t="str">
        <f t="shared" ca="1" si="125"/>
        <v>\\(\\quad \\displaystyle 3 \\)</v>
      </c>
      <c r="N114" s="50" t="s">
        <v>62</v>
      </c>
      <c r="O114" s="89" t="str">
        <f t="shared" ca="1" si="156"/>
        <v>INSERT INTO math(tangen,question,answer,editor,date,count) VALUES('m7300','\\(\\quad \\displaystyle \\sqrt{54}÷\\sqrt{6}= \\)','\\(\\quad \\displaystyle 3 \\)','harazono',NOW(),0);</v>
      </c>
      <c r="X114" s="1">
        <f t="shared" ca="1" si="225"/>
        <v>9</v>
      </c>
      <c r="Y114" s="1">
        <f t="shared" ca="1" si="225"/>
        <v>6</v>
      </c>
      <c r="AC114" s="4" t="s">
        <v>350</v>
      </c>
      <c r="AD114" s="1">
        <f t="shared" ca="1" si="226"/>
        <v>54</v>
      </c>
      <c r="AE114" t="s">
        <v>217</v>
      </c>
      <c r="AF114" t="s">
        <v>27</v>
      </c>
      <c r="AG114" s="4" t="s">
        <v>350</v>
      </c>
      <c r="AH114">
        <f t="shared" ca="1" si="197"/>
        <v>6</v>
      </c>
      <c r="AI114" t="s">
        <v>217</v>
      </c>
      <c r="AJ114" s="4" t="s">
        <v>13</v>
      </c>
      <c r="AK114" s="4" t="s">
        <v>33</v>
      </c>
      <c r="AL114">
        <f t="shared" ca="1" si="223"/>
        <v>9</v>
      </c>
      <c r="AM114" t="str">
        <f t="shared" ca="1" si="224"/>
        <v>\\sqrt{54</v>
      </c>
      <c r="AN114" s="34">
        <f t="shared" ca="1" si="227"/>
        <v>1</v>
      </c>
      <c r="AO114">
        <f t="shared" ca="1" si="228"/>
        <v>9</v>
      </c>
      <c r="AP114" s="34">
        <f t="shared" ca="1" si="229"/>
        <v>1</v>
      </c>
      <c r="AQ114">
        <f t="shared" ca="1" si="208"/>
        <v>9</v>
      </c>
      <c r="AR114" s="34">
        <f t="shared" ca="1" si="209"/>
        <v>1</v>
      </c>
      <c r="AS114">
        <f t="shared" ca="1" si="210"/>
        <v>9</v>
      </c>
      <c r="AT114" s="34">
        <f t="shared" ca="1" si="211"/>
        <v>1</v>
      </c>
      <c r="AU114">
        <f t="shared" ca="1" si="212"/>
        <v>9</v>
      </c>
      <c r="AV114" s="34">
        <f t="shared" ca="1" si="213"/>
        <v>1</v>
      </c>
      <c r="AW114">
        <f t="shared" ca="1" si="214"/>
        <v>9</v>
      </c>
      <c r="AX114" s="34">
        <f t="shared" ca="1" si="215"/>
        <v>1</v>
      </c>
      <c r="AY114">
        <f t="shared" ca="1" si="216"/>
        <v>9</v>
      </c>
      <c r="AZ114" s="34">
        <f t="shared" ca="1" si="217"/>
        <v>3</v>
      </c>
      <c r="BA114">
        <f t="shared" ca="1" si="199"/>
        <v>1</v>
      </c>
      <c r="BB114" s="34">
        <f t="shared" ca="1" si="218"/>
        <v>1</v>
      </c>
      <c r="BC114">
        <f t="shared" ca="1" si="200"/>
        <v>1</v>
      </c>
      <c r="BD114">
        <f t="shared" ca="1" si="201"/>
        <v>3</v>
      </c>
      <c r="BE114">
        <f t="shared" ca="1" si="219"/>
        <v>3</v>
      </c>
      <c r="BF114" t="str">
        <f t="shared" ca="1" si="220"/>
        <v/>
      </c>
      <c r="BG114" t="str">
        <f t="shared" ca="1" si="221"/>
        <v/>
      </c>
      <c r="BH114" t="str">
        <f t="shared" ca="1" si="202"/>
        <v/>
      </c>
      <c r="BI114" t="str">
        <f ca="1">BE114&amp;BF114&amp;BG114&amp;BH114</f>
        <v>3</v>
      </c>
    </row>
    <row r="115" spans="1:61" x14ac:dyDescent="0.55000000000000004">
      <c r="A115">
        <v>14</v>
      </c>
      <c r="B115" s="1" t="s">
        <v>4</v>
      </c>
      <c r="C115" s="1" t="s">
        <v>38</v>
      </c>
      <c r="D115" t="s">
        <v>250</v>
      </c>
      <c r="E115" s="43" t="str">
        <f t="shared" ca="1" si="193"/>
        <v>\\sqrt{24}÷\\sqrt{8}=</v>
      </c>
      <c r="F115" t="s">
        <v>230</v>
      </c>
      <c r="G115" t="s">
        <v>250</v>
      </c>
      <c r="H115" t="str">
        <f t="shared" ca="1" si="194"/>
        <v xml:space="preserve"> \\sqrt{3}</v>
      </c>
      <c r="I115" t="s">
        <v>230</v>
      </c>
      <c r="J115" s="51" t="s">
        <v>60</v>
      </c>
      <c r="K115" s="50" t="s">
        <v>358</v>
      </c>
      <c r="L115" t="str">
        <f t="shared" ca="1" si="124"/>
        <v>\\(\\quad \\displaystyle \\sqrt{24}÷\\sqrt{8}= \\)</v>
      </c>
      <c r="M115" t="str">
        <f t="shared" ca="1" si="125"/>
        <v>\\(\\quad \\displaystyle  \\sqrt{3} \\)</v>
      </c>
      <c r="N115" s="50" t="s">
        <v>62</v>
      </c>
      <c r="O115" s="89" t="str">
        <f t="shared" ca="1" si="156"/>
        <v>INSERT INTO math(tangen,question,answer,editor,date,count) VALUES('m7300','\\(\\quad \\displaystyle \\sqrt{24}÷\\sqrt{8}= \\)','\\(\\quad \\displaystyle  \\sqrt{3} \\)','harazono',NOW(),0);</v>
      </c>
      <c r="X115" s="1">
        <f t="shared" ca="1" si="225"/>
        <v>3</v>
      </c>
      <c r="Y115" s="1">
        <f t="shared" ca="1" si="225"/>
        <v>8</v>
      </c>
      <c r="AC115" s="4" t="s">
        <v>350</v>
      </c>
      <c r="AD115" s="1">
        <f t="shared" ca="1" si="226"/>
        <v>24</v>
      </c>
      <c r="AE115" t="s">
        <v>217</v>
      </c>
      <c r="AF115" t="s">
        <v>27</v>
      </c>
      <c r="AG115" s="4" t="s">
        <v>350</v>
      </c>
      <c r="AH115">
        <f t="shared" ca="1" si="197"/>
        <v>8</v>
      </c>
      <c r="AI115" t="s">
        <v>217</v>
      </c>
      <c r="AJ115" s="4" t="s">
        <v>13</v>
      </c>
      <c r="AK115" s="4" t="s">
        <v>33</v>
      </c>
      <c r="AL115">
        <f t="shared" ca="1" si="223"/>
        <v>3</v>
      </c>
      <c r="AM115" t="str">
        <f t="shared" ca="1" si="224"/>
        <v>\\sqrt{24</v>
      </c>
      <c r="AN115" s="34">
        <f t="shared" ca="1" si="227"/>
        <v>1</v>
      </c>
      <c r="AO115">
        <f t="shared" ca="1" si="228"/>
        <v>3</v>
      </c>
      <c r="AP115" s="34">
        <f t="shared" ca="1" si="229"/>
        <v>1</v>
      </c>
      <c r="AQ115">
        <f t="shared" ca="1" si="208"/>
        <v>3</v>
      </c>
      <c r="AR115" s="34">
        <f t="shared" ca="1" si="209"/>
        <v>1</v>
      </c>
      <c r="AS115">
        <f t="shared" ca="1" si="210"/>
        <v>3</v>
      </c>
      <c r="AT115" s="34">
        <f t="shared" ca="1" si="211"/>
        <v>1</v>
      </c>
      <c r="AU115">
        <f t="shared" ca="1" si="212"/>
        <v>3</v>
      </c>
      <c r="AV115" s="34">
        <f t="shared" ca="1" si="213"/>
        <v>1</v>
      </c>
      <c r="AW115">
        <f t="shared" ca="1" si="214"/>
        <v>3</v>
      </c>
      <c r="AX115" s="34">
        <f t="shared" ca="1" si="215"/>
        <v>1</v>
      </c>
      <c r="AY115">
        <f t="shared" ca="1" si="216"/>
        <v>3</v>
      </c>
      <c r="AZ115" s="34">
        <f t="shared" ca="1" si="217"/>
        <v>1</v>
      </c>
      <c r="BA115">
        <f t="shared" ca="1" si="199"/>
        <v>3</v>
      </c>
      <c r="BB115" s="34">
        <f t="shared" ca="1" si="218"/>
        <v>1</v>
      </c>
      <c r="BC115">
        <f t="shared" ca="1" si="200"/>
        <v>3</v>
      </c>
      <c r="BD115">
        <f t="shared" ca="1" si="201"/>
        <v>1</v>
      </c>
      <c r="BE115" t="str">
        <f t="shared" ca="1" si="219"/>
        <v/>
      </c>
      <c r="BF115" t="str">
        <f t="shared" ca="1" si="220"/>
        <v xml:space="preserve"> \\sqrt{</v>
      </c>
      <c r="BG115">
        <f t="shared" ca="1" si="221"/>
        <v>3</v>
      </c>
      <c r="BH115" t="str">
        <f t="shared" ca="1" si="202"/>
        <v>}</v>
      </c>
      <c r="BI115" t="str">
        <f t="shared" ca="1" si="222"/>
        <v xml:space="preserve"> \\sqrt{3}</v>
      </c>
    </row>
    <row r="116" spans="1:61" x14ac:dyDescent="0.55000000000000004">
      <c r="A116">
        <v>15</v>
      </c>
      <c r="B116" s="1" t="s">
        <v>4</v>
      </c>
      <c r="C116" s="1" t="s">
        <v>38</v>
      </c>
      <c r="D116" t="s">
        <v>250</v>
      </c>
      <c r="E116" s="43" t="str">
        <f t="shared" ca="1" si="193"/>
        <v>\\sqrt{50}÷\\sqrt{10}=</v>
      </c>
      <c r="F116" t="s">
        <v>230</v>
      </c>
      <c r="G116" t="s">
        <v>250</v>
      </c>
      <c r="H116" t="str">
        <f t="shared" ca="1" si="194"/>
        <v xml:space="preserve"> \\sqrt{5}</v>
      </c>
      <c r="I116" t="s">
        <v>230</v>
      </c>
      <c r="J116" s="51" t="s">
        <v>60</v>
      </c>
      <c r="K116" s="50" t="s">
        <v>358</v>
      </c>
      <c r="L116" t="str">
        <f t="shared" ref="L116:L151" ca="1" si="230">D116&amp;E116&amp;F116</f>
        <v>\\(\\quad \\displaystyle \\sqrt{50}÷\\sqrt{10}= \\)</v>
      </c>
      <c r="M116" t="str">
        <f t="shared" ref="M116:M151" ca="1" si="231">G116&amp;H116&amp;I116</f>
        <v>\\(\\quad \\displaystyle  \\sqrt{5} \\)</v>
      </c>
      <c r="N116" s="50" t="s">
        <v>62</v>
      </c>
      <c r="O116" s="89" t="str">
        <f t="shared" ca="1" si="156"/>
        <v>INSERT INTO math(tangen,question,answer,editor,date,count) VALUES('m7300','\\(\\quad \\displaystyle \\sqrt{50}÷\\sqrt{10}= \\)','\\(\\quad \\displaystyle  \\sqrt{5} \\)','harazono',NOW(),0);</v>
      </c>
      <c r="X116" s="1">
        <f t="shared" ca="1" si="225"/>
        <v>5</v>
      </c>
      <c r="Y116" s="1">
        <f t="shared" ca="1" si="225"/>
        <v>10</v>
      </c>
      <c r="AC116" s="4" t="s">
        <v>350</v>
      </c>
      <c r="AD116" s="1">
        <f t="shared" ca="1" si="226"/>
        <v>50</v>
      </c>
      <c r="AE116" t="s">
        <v>217</v>
      </c>
      <c r="AF116" t="s">
        <v>27</v>
      </c>
      <c r="AG116" s="4" t="s">
        <v>350</v>
      </c>
      <c r="AH116">
        <f t="shared" ca="1" si="197"/>
        <v>10</v>
      </c>
      <c r="AI116" t="s">
        <v>217</v>
      </c>
      <c r="AJ116" s="4" t="s">
        <v>13</v>
      </c>
      <c r="AK116" s="4" t="s">
        <v>33</v>
      </c>
      <c r="AL116">
        <f t="shared" ca="1" si="223"/>
        <v>5</v>
      </c>
      <c r="AM116" t="str">
        <f t="shared" ca="1" si="224"/>
        <v>\\sqrt{50</v>
      </c>
      <c r="AN116" s="34">
        <f t="shared" ca="1" si="227"/>
        <v>1</v>
      </c>
      <c r="AO116">
        <f t="shared" ca="1" si="228"/>
        <v>5</v>
      </c>
      <c r="AP116" s="34">
        <f t="shared" ca="1" si="229"/>
        <v>1</v>
      </c>
      <c r="AQ116">
        <f t="shared" ca="1" si="208"/>
        <v>5</v>
      </c>
      <c r="AR116" s="34">
        <f t="shared" ca="1" si="209"/>
        <v>1</v>
      </c>
      <c r="AS116">
        <f t="shared" ca="1" si="210"/>
        <v>5</v>
      </c>
      <c r="AT116" s="34">
        <f t="shared" ca="1" si="211"/>
        <v>1</v>
      </c>
      <c r="AU116">
        <f t="shared" ca="1" si="212"/>
        <v>5</v>
      </c>
      <c r="AV116" s="34">
        <f t="shared" ca="1" si="213"/>
        <v>1</v>
      </c>
      <c r="AW116">
        <f t="shared" ca="1" si="214"/>
        <v>5</v>
      </c>
      <c r="AX116" s="34">
        <f t="shared" ca="1" si="215"/>
        <v>1</v>
      </c>
      <c r="AY116">
        <f t="shared" ca="1" si="216"/>
        <v>5</v>
      </c>
      <c r="AZ116" s="34">
        <f t="shared" ca="1" si="217"/>
        <v>1</v>
      </c>
      <c r="BA116">
        <f t="shared" ca="1" si="199"/>
        <v>5</v>
      </c>
      <c r="BB116" s="34">
        <f t="shared" ca="1" si="218"/>
        <v>1</v>
      </c>
      <c r="BC116">
        <f t="shared" ca="1" si="200"/>
        <v>5</v>
      </c>
      <c r="BD116">
        <f t="shared" ca="1" si="201"/>
        <v>1</v>
      </c>
      <c r="BE116" t="str">
        <f t="shared" ca="1" si="219"/>
        <v/>
      </c>
      <c r="BF116" t="str">
        <f t="shared" ca="1" si="220"/>
        <v xml:space="preserve"> \\sqrt{</v>
      </c>
      <c r="BG116">
        <f t="shared" ca="1" si="221"/>
        <v>5</v>
      </c>
      <c r="BH116" t="str">
        <f t="shared" ca="1" si="202"/>
        <v>}</v>
      </c>
      <c r="BI116" t="str">
        <f t="shared" ca="1" si="222"/>
        <v xml:space="preserve"> \\sqrt{5}</v>
      </c>
    </row>
    <row r="117" spans="1:61" x14ac:dyDescent="0.55000000000000004">
      <c r="A117">
        <v>16</v>
      </c>
      <c r="B117" s="1" t="s">
        <v>4</v>
      </c>
      <c r="C117" s="1" t="s">
        <v>38</v>
      </c>
      <c r="D117" t="s">
        <v>250</v>
      </c>
      <c r="E117" s="43" t="str">
        <f t="shared" ca="1" si="193"/>
        <v>\\sqrt{27}÷\\sqrt{9}=</v>
      </c>
      <c r="F117" t="s">
        <v>230</v>
      </c>
      <c r="G117" t="s">
        <v>250</v>
      </c>
      <c r="H117" t="str">
        <f t="shared" ca="1" si="194"/>
        <v xml:space="preserve"> \\sqrt{3}</v>
      </c>
      <c r="I117" t="s">
        <v>230</v>
      </c>
      <c r="J117" s="51" t="s">
        <v>60</v>
      </c>
      <c r="K117" s="50" t="s">
        <v>358</v>
      </c>
      <c r="L117" t="str">
        <f t="shared" ca="1" si="230"/>
        <v>\\(\\quad \\displaystyle \\sqrt{27}÷\\sqrt{9}= \\)</v>
      </c>
      <c r="M117" t="str">
        <f t="shared" ca="1" si="231"/>
        <v>\\(\\quad \\displaystyle  \\sqrt{3} \\)</v>
      </c>
      <c r="N117" s="50" t="s">
        <v>62</v>
      </c>
      <c r="O117" s="89" t="str">
        <f t="shared" ca="1" si="156"/>
        <v>INSERT INTO math(tangen,question,answer,editor,date,count) VALUES('m7300','\\(\\quad \\displaystyle \\sqrt{27}÷\\sqrt{9}= \\)','\\(\\quad \\displaystyle  \\sqrt{3} \\)','harazono',NOW(),0);</v>
      </c>
      <c r="X117" s="1">
        <f t="shared" ca="1" si="225"/>
        <v>3</v>
      </c>
      <c r="Y117" s="1">
        <f t="shared" ca="1" si="225"/>
        <v>9</v>
      </c>
      <c r="AC117" s="4" t="s">
        <v>350</v>
      </c>
      <c r="AD117" s="1">
        <f t="shared" ref="AD117:AD151" ca="1" si="232">AL117*AH117</f>
        <v>27</v>
      </c>
      <c r="AE117" t="s">
        <v>217</v>
      </c>
      <c r="AF117" t="s">
        <v>27</v>
      </c>
      <c r="AG117" s="4" t="s">
        <v>350</v>
      </c>
      <c r="AH117">
        <f t="shared" ref="AH117:AH151" ca="1" si="233">IF(X117=Y117,8,Y117)</f>
        <v>9</v>
      </c>
      <c r="AI117" t="s">
        <v>217</v>
      </c>
      <c r="AJ117" s="4" t="s">
        <v>13</v>
      </c>
      <c r="AK117" s="4" t="s">
        <v>33</v>
      </c>
      <c r="AL117">
        <f t="shared" ref="AL117:AL151" ca="1" si="234">IF(X117=1,8,X117)</f>
        <v>3</v>
      </c>
      <c r="AM117" t="str">
        <f t="shared" ref="AM117:AM151" ca="1" si="235">AC117&amp;AD117</f>
        <v>\\sqrt{27</v>
      </c>
      <c r="AN117" s="34">
        <f t="shared" ref="AN117:AN151" ca="1" si="236">IF(MOD(AL117,81)=0,9,1)</f>
        <v>1</v>
      </c>
      <c r="AO117">
        <f t="shared" ref="AO117:AO151" ca="1" si="237">AL117/(AN117*AN117)</f>
        <v>3</v>
      </c>
      <c r="AP117" s="34">
        <f t="shared" ref="AP117:AP151" ca="1" si="238">IF(MOD(AO117,64)=0,8,1)</f>
        <v>1</v>
      </c>
      <c r="AQ117">
        <f t="shared" ref="AQ117:AQ151" ca="1" si="239">AO117/(AP117*AP117)</f>
        <v>3</v>
      </c>
      <c r="AR117" s="34">
        <f t="shared" ref="AR117:AR151" ca="1" si="240">IF(MOD(AQ117,49)=0,7,1)</f>
        <v>1</v>
      </c>
      <c r="AS117">
        <f t="shared" ref="AS117:AS151" ca="1" si="241">AQ117/(AR117*AR117)</f>
        <v>3</v>
      </c>
      <c r="AT117" s="34">
        <f t="shared" ref="AT117:AT151" ca="1" si="242">IF(MOD(AS117,36)=0,6,1)</f>
        <v>1</v>
      </c>
      <c r="AU117">
        <f t="shared" ref="AU117:AU151" ca="1" si="243">AS117/(AT117*AT117)</f>
        <v>3</v>
      </c>
      <c r="AV117" s="34">
        <f t="shared" ref="AV117:AV151" ca="1" si="244">IF(MOD(AU117,25)=0,5,1)</f>
        <v>1</v>
      </c>
      <c r="AW117">
        <f t="shared" ref="AW117:AW151" ca="1" si="245">AU117/(AV117*AV117)</f>
        <v>3</v>
      </c>
      <c r="AX117" s="34">
        <f t="shared" ref="AX117:AX151" ca="1" si="246">IF(MOD(AW117,16)=0,4,1)</f>
        <v>1</v>
      </c>
      <c r="AY117">
        <f t="shared" ref="AY117:AY151" ca="1" si="247">AW117/(AX117*AX117)</f>
        <v>3</v>
      </c>
      <c r="AZ117" s="34">
        <f t="shared" ref="AZ117:AZ151" ca="1" si="248">IF(MOD(AY117,9)=0,3,1)</f>
        <v>1</v>
      </c>
      <c r="BA117">
        <f t="shared" ref="BA117:BA151" ca="1" si="249">AY117/(AZ117*AZ117)</f>
        <v>3</v>
      </c>
      <c r="BB117" s="34">
        <f t="shared" ref="BB117:BB151" ca="1" si="250">IF(MOD(BA117,4)=0,2,1)</f>
        <v>1</v>
      </c>
      <c r="BC117">
        <f t="shared" ref="BC117:BC151" ca="1" si="251">BA117/(BB117*BB117)</f>
        <v>3</v>
      </c>
      <c r="BD117">
        <f t="shared" ref="BD117:BD151" ca="1" si="252">AN117*AP117*AR117*AT117*AX117*AZ117*BB117</f>
        <v>1</v>
      </c>
      <c r="BE117" t="str">
        <f t="shared" ref="BE117:BE151" ca="1" si="253">IF(BD117=1,"",BD117)</f>
        <v/>
      </c>
      <c r="BF117" t="str">
        <f t="shared" ref="BF117:BF151" ca="1" si="254">IF(BC117=1,""," \\sqrt{")</f>
        <v xml:space="preserve"> \\sqrt{</v>
      </c>
      <c r="BG117">
        <f t="shared" ref="BG117:BG151" ca="1" si="255">IF(BC117=1,"",BC117)</f>
        <v>3</v>
      </c>
      <c r="BH117" t="str">
        <f t="shared" ref="BH117:BH151" ca="1" si="256">IF(BC117=1,"","}")</f>
        <v>}</v>
      </c>
      <c r="BI117" t="str">
        <f t="shared" ref="BI117:BI151" ca="1" si="257">BE117&amp;BF117&amp;BG117&amp;BH117</f>
        <v xml:space="preserve"> \\sqrt{3}</v>
      </c>
    </row>
    <row r="118" spans="1:61" x14ac:dyDescent="0.55000000000000004">
      <c r="A118">
        <v>17</v>
      </c>
      <c r="B118" s="1" t="s">
        <v>4</v>
      </c>
      <c r="C118" s="1" t="s">
        <v>38</v>
      </c>
      <c r="D118" t="s">
        <v>250</v>
      </c>
      <c r="E118" s="43" t="str">
        <f t="shared" ca="1" si="193"/>
        <v>\\sqrt{40}÷\\sqrt{8}=</v>
      </c>
      <c r="F118" t="s">
        <v>230</v>
      </c>
      <c r="G118" t="s">
        <v>250</v>
      </c>
      <c r="H118" t="str">
        <f t="shared" ca="1" si="194"/>
        <v xml:space="preserve"> \\sqrt{5}</v>
      </c>
      <c r="I118" t="s">
        <v>230</v>
      </c>
      <c r="J118" s="51" t="s">
        <v>60</v>
      </c>
      <c r="K118" s="50" t="s">
        <v>358</v>
      </c>
      <c r="L118" t="str">
        <f t="shared" ca="1" si="230"/>
        <v>\\(\\quad \\displaystyle \\sqrt{40}÷\\sqrt{8}= \\)</v>
      </c>
      <c r="M118" t="str">
        <f t="shared" ca="1" si="231"/>
        <v>\\(\\quad \\displaystyle  \\sqrt{5} \\)</v>
      </c>
      <c r="N118" s="50" t="s">
        <v>62</v>
      </c>
      <c r="O118" s="89" t="str">
        <f t="shared" ca="1" si="156"/>
        <v>INSERT INTO math(tangen,question,answer,editor,date,count) VALUES('m7300','\\(\\quad \\displaystyle \\sqrt{40}÷\\sqrt{8}= \\)','\\(\\quad \\displaystyle  \\sqrt{5} \\)','harazono',NOW(),0);</v>
      </c>
      <c r="X118" s="1">
        <f t="shared" ca="1" si="225"/>
        <v>5</v>
      </c>
      <c r="Y118" s="1">
        <f t="shared" ca="1" si="225"/>
        <v>5</v>
      </c>
      <c r="AC118" s="4" t="s">
        <v>350</v>
      </c>
      <c r="AD118" s="1">
        <f t="shared" ca="1" si="232"/>
        <v>40</v>
      </c>
      <c r="AE118" t="s">
        <v>217</v>
      </c>
      <c r="AF118" t="s">
        <v>27</v>
      </c>
      <c r="AG118" s="4" t="s">
        <v>350</v>
      </c>
      <c r="AH118">
        <f t="shared" ca="1" si="233"/>
        <v>8</v>
      </c>
      <c r="AI118" t="s">
        <v>217</v>
      </c>
      <c r="AJ118" s="4" t="s">
        <v>13</v>
      </c>
      <c r="AK118" s="4" t="s">
        <v>33</v>
      </c>
      <c r="AL118">
        <f t="shared" ca="1" si="234"/>
        <v>5</v>
      </c>
      <c r="AM118" t="str">
        <f t="shared" ca="1" si="235"/>
        <v>\\sqrt{40</v>
      </c>
      <c r="AN118" s="34">
        <f t="shared" ca="1" si="236"/>
        <v>1</v>
      </c>
      <c r="AO118">
        <f t="shared" ca="1" si="237"/>
        <v>5</v>
      </c>
      <c r="AP118" s="34">
        <f t="shared" ca="1" si="238"/>
        <v>1</v>
      </c>
      <c r="AQ118">
        <f t="shared" ca="1" si="239"/>
        <v>5</v>
      </c>
      <c r="AR118" s="34">
        <f t="shared" ca="1" si="240"/>
        <v>1</v>
      </c>
      <c r="AS118">
        <f t="shared" ca="1" si="241"/>
        <v>5</v>
      </c>
      <c r="AT118" s="34">
        <f t="shared" ca="1" si="242"/>
        <v>1</v>
      </c>
      <c r="AU118">
        <f t="shared" ca="1" si="243"/>
        <v>5</v>
      </c>
      <c r="AV118" s="34">
        <f t="shared" ca="1" si="244"/>
        <v>1</v>
      </c>
      <c r="AW118">
        <f t="shared" ca="1" si="245"/>
        <v>5</v>
      </c>
      <c r="AX118" s="34">
        <f t="shared" ca="1" si="246"/>
        <v>1</v>
      </c>
      <c r="AY118">
        <f t="shared" ca="1" si="247"/>
        <v>5</v>
      </c>
      <c r="AZ118" s="34">
        <f t="shared" ca="1" si="248"/>
        <v>1</v>
      </c>
      <c r="BA118">
        <f t="shared" ca="1" si="249"/>
        <v>5</v>
      </c>
      <c r="BB118" s="34">
        <f t="shared" ca="1" si="250"/>
        <v>1</v>
      </c>
      <c r="BC118">
        <f t="shared" ca="1" si="251"/>
        <v>5</v>
      </c>
      <c r="BD118">
        <f t="shared" ca="1" si="252"/>
        <v>1</v>
      </c>
      <c r="BE118" t="str">
        <f t="shared" ca="1" si="253"/>
        <v/>
      </c>
      <c r="BF118" t="str">
        <f t="shared" ca="1" si="254"/>
        <v xml:space="preserve"> \\sqrt{</v>
      </c>
      <c r="BG118">
        <f t="shared" ca="1" si="255"/>
        <v>5</v>
      </c>
      <c r="BH118" t="str">
        <f t="shared" ca="1" si="256"/>
        <v>}</v>
      </c>
      <c r="BI118" t="str">
        <f t="shared" ca="1" si="257"/>
        <v xml:space="preserve"> \\sqrt{5}</v>
      </c>
    </row>
    <row r="119" spans="1:61" x14ac:dyDescent="0.55000000000000004">
      <c r="A119">
        <v>18</v>
      </c>
      <c r="B119" s="1" t="s">
        <v>4</v>
      </c>
      <c r="C119" s="1" t="s">
        <v>38</v>
      </c>
      <c r="D119" t="s">
        <v>250</v>
      </c>
      <c r="E119" s="43" t="str">
        <f t="shared" ca="1" si="193"/>
        <v>\\sqrt{18}÷\\sqrt{3}=</v>
      </c>
      <c r="F119" t="s">
        <v>230</v>
      </c>
      <c r="G119" t="s">
        <v>250</v>
      </c>
      <c r="H119" t="str">
        <f t="shared" ca="1" si="194"/>
        <v xml:space="preserve"> \\sqrt{6}</v>
      </c>
      <c r="I119" t="s">
        <v>230</v>
      </c>
      <c r="J119" s="51" t="s">
        <v>60</v>
      </c>
      <c r="K119" s="50" t="s">
        <v>358</v>
      </c>
      <c r="L119" t="str">
        <f t="shared" ca="1" si="230"/>
        <v>\\(\\quad \\displaystyle \\sqrt{18}÷\\sqrt{3}= \\)</v>
      </c>
      <c r="M119" t="str">
        <f t="shared" ca="1" si="231"/>
        <v>\\(\\quad \\displaystyle  \\sqrt{6} \\)</v>
      </c>
      <c r="N119" s="50" t="s">
        <v>62</v>
      </c>
      <c r="O119" s="89" t="str">
        <f t="shared" ca="1" si="156"/>
        <v>INSERT INTO math(tangen,question,answer,editor,date,count) VALUES('m7300','\\(\\quad \\displaystyle \\sqrt{18}÷\\sqrt{3}= \\)','\\(\\quad \\displaystyle  \\sqrt{6} \\)','harazono',NOW(),0);</v>
      </c>
      <c r="X119" s="1">
        <f t="shared" ca="1" si="225"/>
        <v>6</v>
      </c>
      <c r="Y119" s="1">
        <f t="shared" ca="1" si="225"/>
        <v>3</v>
      </c>
      <c r="AC119" s="4" t="s">
        <v>350</v>
      </c>
      <c r="AD119" s="1">
        <f t="shared" ca="1" si="232"/>
        <v>18</v>
      </c>
      <c r="AE119" t="s">
        <v>217</v>
      </c>
      <c r="AF119" t="s">
        <v>27</v>
      </c>
      <c r="AG119" s="4" t="s">
        <v>350</v>
      </c>
      <c r="AH119">
        <f t="shared" ca="1" si="233"/>
        <v>3</v>
      </c>
      <c r="AI119" t="s">
        <v>217</v>
      </c>
      <c r="AJ119" s="4" t="s">
        <v>13</v>
      </c>
      <c r="AK119" s="4" t="s">
        <v>33</v>
      </c>
      <c r="AL119">
        <f t="shared" ca="1" si="234"/>
        <v>6</v>
      </c>
      <c r="AM119" t="str">
        <f t="shared" ca="1" si="235"/>
        <v>\\sqrt{18</v>
      </c>
      <c r="AN119" s="34">
        <f t="shared" ca="1" si="236"/>
        <v>1</v>
      </c>
      <c r="AO119">
        <f t="shared" ca="1" si="237"/>
        <v>6</v>
      </c>
      <c r="AP119" s="34">
        <f t="shared" ca="1" si="238"/>
        <v>1</v>
      </c>
      <c r="AQ119">
        <f t="shared" ca="1" si="239"/>
        <v>6</v>
      </c>
      <c r="AR119" s="34">
        <f t="shared" ca="1" si="240"/>
        <v>1</v>
      </c>
      <c r="AS119">
        <f t="shared" ca="1" si="241"/>
        <v>6</v>
      </c>
      <c r="AT119" s="34">
        <f t="shared" ca="1" si="242"/>
        <v>1</v>
      </c>
      <c r="AU119">
        <f t="shared" ca="1" si="243"/>
        <v>6</v>
      </c>
      <c r="AV119" s="34">
        <f t="shared" ca="1" si="244"/>
        <v>1</v>
      </c>
      <c r="AW119">
        <f t="shared" ca="1" si="245"/>
        <v>6</v>
      </c>
      <c r="AX119" s="34">
        <f t="shared" ca="1" si="246"/>
        <v>1</v>
      </c>
      <c r="AY119">
        <f t="shared" ca="1" si="247"/>
        <v>6</v>
      </c>
      <c r="AZ119" s="34">
        <f t="shared" ca="1" si="248"/>
        <v>1</v>
      </c>
      <c r="BA119">
        <f t="shared" ca="1" si="249"/>
        <v>6</v>
      </c>
      <c r="BB119" s="34">
        <f t="shared" ca="1" si="250"/>
        <v>1</v>
      </c>
      <c r="BC119">
        <f t="shared" ca="1" si="251"/>
        <v>6</v>
      </c>
      <c r="BD119">
        <f t="shared" ca="1" si="252"/>
        <v>1</v>
      </c>
      <c r="BE119" t="str">
        <f t="shared" ca="1" si="253"/>
        <v/>
      </c>
      <c r="BF119" t="str">
        <f t="shared" ca="1" si="254"/>
        <v xml:space="preserve"> \\sqrt{</v>
      </c>
      <c r="BG119">
        <f t="shared" ca="1" si="255"/>
        <v>6</v>
      </c>
      <c r="BH119" t="str">
        <f t="shared" ca="1" si="256"/>
        <v>}</v>
      </c>
      <c r="BI119" t="str">
        <f t="shared" ca="1" si="257"/>
        <v xml:space="preserve"> \\sqrt{6}</v>
      </c>
    </row>
    <row r="120" spans="1:61" x14ac:dyDescent="0.55000000000000004">
      <c r="A120">
        <v>19</v>
      </c>
      <c r="B120" s="1" t="s">
        <v>4</v>
      </c>
      <c r="C120" s="1" t="s">
        <v>38</v>
      </c>
      <c r="D120" t="s">
        <v>250</v>
      </c>
      <c r="E120" s="43" t="str">
        <f t="shared" ca="1" si="193"/>
        <v>\\sqrt{12}÷\\sqrt{4}=</v>
      </c>
      <c r="F120" t="s">
        <v>230</v>
      </c>
      <c r="G120" t="s">
        <v>250</v>
      </c>
      <c r="H120" t="str">
        <f t="shared" ca="1" si="194"/>
        <v xml:space="preserve"> \\sqrt{3}</v>
      </c>
      <c r="I120" t="s">
        <v>230</v>
      </c>
      <c r="J120" s="51" t="s">
        <v>60</v>
      </c>
      <c r="K120" s="50" t="s">
        <v>358</v>
      </c>
      <c r="L120" t="str">
        <f t="shared" ca="1" si="230"/>
        <v>\\(\\quad \\displaystyle \\sqrt{12}÷\\sqrt{4}= \\)</v>
      </c>
      <c r="M120" t="str">
        <f t="shared" ca="1" si="231"/>
        <v>\\(\\quad \\displaystyle  \\sqrt{3} \\)</v>
      </c>
      <c r="N120" s="50" t="s">
        <v>62</v>
      </c>
      <c r="O120" s="89" t="str">
        <f t="shared" ca="1" si="156"/>
        <v>INSERT INTO math(tangen,question,answer,editor,date,count) VALUES('m7300','\\(\\quad \\displaystyle \\sqrt{12}÷\\sqrt{4}= \\)','\\(\\quad \\displaystyle  \\sqrt{3} \\)','harazono',NOW(),0);</v>
      </c>
      <c r="X120" s="1">
        <f t="shared" ca="1" si="225"/>
        <v>3</v>
      </c>
      <c r="Y120" s="1">
        <f t="shared" ca="1" si="225"/>
        <v>4</v>
      </c>
      <c r="AC120" s="4" t="s">
        <v>350</v>
      </c>
      <c r="AD120" s="1">
        <f t="shared" ca="1" si="232"/>
        <v>12</v>
      </c>
      <c r="AE120" t="s">
        <v>217</v>
      </c>
      <c r="AF120" t="s">
        <v>27</v>
      </c>
      <c r="AG120" s="4" t="s">
        <v>350</v>
      </c>
      <c r="AH120">
        <f t="shared" ca="1" si="233"/>
        <v>4</v>
      </c>
      <c r="AI120" t="s">
        <v>217</v>
      </c>
      <c r="AJ120" s="4" t="s">
        <v>13</v>
      </c>
      <c r="AK120" s="4" t="s">
        <v>33</v>
      </c>
      <c r="AL120">
        <f t="shared" ca="1" si="234"/>
        <v>3</v>
      </c>
      <c r="AM120" t="str">
        <f t="shared" ca="1" si="235"/>
        <v>\\sqrt{12</v>
      </c>
      <c r="AN120" s="34">
        <f t="shared" ca="1" si="236"/>
        <v>1</v>
      </c>
      <c r="AO120">
        <f t="shared" ca="1" si="237"/>
        <v>3</v>
      </c>
      <c r="AP120" s="34">
        <f t="shared" ca="1" si="238"/>
        <v>1</v>
      </c>
      <c r="AQ120">
        <f t="shared" ca="1" si="239"/>
        <v>3</v>
      </c>
      <c r="AR120" s="34">
        <f t="shared" ca="1" si="240"/>
        <v>1</v>
      </c>
      <c r="AS120">
        <f t="shared" ca="1" si="241"/>
        <v>3</v>
      </c>
      <c r="AT120" s="34">
        <f t="shared" ca="1" si="242"/>
        <v>1</v>
      </c>
      <c r="AU120">
        <f t="shared" ca="1" si="243"/>
        <v>3</v>
      </c>
      <c r="AV120" s="34">
        <f t="shared" ca="1" si="244"/>
        <v>1</v>
      </c>
      <c r="AW120">
        <f t="shared" ca="1" si="245"/>
        <v>3</v>
      </c>
      <c r="AX120" s="34">
        <f t="shared" ca="1" si="246"/>
        <v>1</v>
      </c>
      <c r="AY120">
        <f t="shared" ca="1" si="247"/>
        <v>3</v>
      </c>
      <c r="AZ120" s="34">
        <f t="shared" ca="1" si="248"/>
        <v>1</v>
      </c>
      <c r="BA120">
        <f t="shared" ca="1" si="249"/>
        <v>3</v>
      </c>
      <c r="BB120" s="34">
        <f t="shared" ca="1" si="250"/>
        <v>1</v>
      </c>
      <c r="BC120">
        <f t="shared" ca="1" si="251"/>
        <v>3</v>
      </c>
      <c r="BD120">
        <f t="shared" ca="1" si="252"/>
        <v>1</v>
      </c>
      <c r="BE120" t="str">
        <f t="shared" ca="1" si="253"/>
        <v/>
      </c>
      <c r="BF120" t="str">
        <f t="shared" ca="1" si="254"/>
        <v xml:space="preserve"> \\sqrt{</v>
      </c>
      <c r="BG120">
        <f t="shared" ca="1" si="255"/>
        <v>3</v>
      </c>
      <c r="BH120" t="str">
        <f t="shared" ca="1" si="256"/>
        <v>}</v>
      </c>
      <c r="BI120" t="str">
        <f t="shared" ca="1" si="257"/>
        <v xml:space="preserve"> \\sqrt{3}</v>
      </c>
    </row>
    <row r="121" spans="1:61" x14ac:dyDescent="0.55000000000000004">
      <c r="A121">
        <v>20</v>
      </c>
      <c r="B121" s="1" t="s">
        <v>4</v>
      </c>
      <c r="C121" s="1" t="s">
        <v>38</v>
      </c>
      <c r="D121" t="s">
        <v>250</v>
      </c>
      <c r="E121" s="43" t="str">
        <f t="shared" ca="1" si="193"/>
        <v>\\sqrt{18}÷\\sqrt{3}=</v>
      </c>
      <c r="F121" t="s">
        <v>230</v>
      </c>
      <c r="G121" t="s">
        <v>250</v>
      </c>
      <c r="H121" t="str">
        <f t="shared" ca="1" si="194"/>
        <v xml:space="preserve"> \\sqrt{6}</v>
      </c>
      <c r="I121" t="s">
        <v>230</v>
      </c>
      <c r="J121" s="51" t="s">
        <v>60</v>
      </c>
      <c r="K121" s="50" t="s">
        <v>358</v>
      </c>
      <c r="L121" t="str">
        <f t="shared" ca="1" si="230"/>
        <v>\\(\\quad \\displaystyle \\sqrt{18}÷\\sqrt{3}= \\)</v>
      </c>
      <c r="M121" t="str">
        <f t="shared" ca="1" si="231"/>
        <v>\\(\\quad \\displaystyle  \\sqrt{6} \\)</v>
      </c>
      <c r="N121" s="50" t="s">
        <v>62</v>
      </c>
      <c r="O121" s="89" t="str">
        <f t="shared" ca="1" si="156"/>
        <v>INSERT INTO math(tangen,question,answer,editor,date,count) VALUES('m7300','\\(\\quad \\displaystyle \\sqrt{18}÷\\sqrt{3}= \\)','\\(\\quad \\displaystyle  \\sqrt{6} \\)','harazono',NOW(),0);</v>
      </c>
      <c r="X121" s="1">
        <f t="shared" ca="1" si="225"/>
        <v>6</v>
      </c>
      <c r="Y121" s="1">
        <f t="shared" ca="1" si="225"/>
        <v>3</v>
      </c>
      <c r="AC121" s="4" t="s">
        <v>350</v>
      </c>
      <c r="AD121" s="1">
        <f t="shared" ca="1" si="232"/>
        <v>18</v>
      </c>
      <c r="AE121" t="s">
        <v>217</v>
      </c>
      <c r="AF121" t="s">
        <v>27</v>
      </c>
      <c r="AG121" s="4" t="s">
        <v>350</v>
      </c>
      <c r="AH121">
        <f t="shared" ca="1" si="233"/>
        <v>3</v>
      </c>
      <c r="AI121" t="s">
        <v>217</v>
      </c>
      <c r="AJ121" s="4" t="s">
        <v>13</v>
      </c>
      <c r="AK121" s="4" t="s">
        <v>33</v>
      </c>
      <c r="AL121">
        <f t="shared" ca="1" si="234"/>
        <v>6</v>
      </c>
      <c r="AM121" t="str">
        <f t="shared" ca="1" si="235"/>
        <v>\\sqrt{18</v>
      </c>
      <c r="AN121" s="34">
        <f t="shared" ca="1" si="236"/>
        <v>1</v>
      </c>
      <c r="AO121">
        <f t="shared" ca="1" si="237"/>
        <v>6</v>
      </c>
      <c r="AP121" s="34">
        <f t="shared" ca="1" si="238"/>
        <v>1</v>
      </c>
      <c r="AQ121">
        <f t="shared" ca="1" si="239"/>
        <v>6</v>
      </c>
      <c r="AR121" s="34">
        <f t="shared" ca="1" si="240"/>
        <v>1</v>
      </c>
      <c r="AS121">
        <f t="shared" ca="1" si="241"/>
        <v>6</v>
      </c>
      <c r="AT121" s="34">
        <f t="shared" ca="1" si="242"/>
        <v>1</v>
      </c>
      <c r="AU121">
        <f t="shared" ca="1" si="243"/>
        <v>6</v>
      </c>
      <c r="AV121" s="34">
        <f t="shared" ca="1" si="244"/>
        <v>1</v>
      </c>
      <c r="AW121">
        <f t="shared" ca="1" si="245"/>
        <v>6</v>
      </c>
      <c r="AX121" s="34">
        <f t="shared" ca="1" si="246"/>
        <v>1</v>
      </c>
      <c r="AY121">
        <f t="shared" ca="1" si="247"/>
        <v>6</v>
      </c>
      <c r="AZ121" s="34">
        <f t="shared" ca="1" si="248"/>
        <v>1</v>
      </c>
      <c r="BA121">
        <f t="shared" ca="1" si="249"/>
        <v>6</v>
      </c>
      <c r="BB121" s="34">
        <f t="shared" ca="1" si="250"/>
        <v>1</v>
      </c>
      <c r="BC121">
        <f t="shared" ca="1" si="251"/>
        <v>6</v>
      </c>
      <c r="BD121">
        <f t="shared" ca="1" si="252"/>
        <v>1</v>
      </c>
      <c r="BE121" t="str">
        <f t="shared" ca="1" si="253"/>
        <v/>
      </c>
      <c r="BF121" t="str">
        <f t="shared" ca="1" si="254"/>
        <v xml:space="preserve"> \\sqrt{</v>
      </c>
      <c r="BG121">
        <f t="shared" ca="1" si="255"/>
        <v>6</v>
      </c>
      <c r="BH121" t="str">
        <f t="shared" ca="1" si="256"/>
        <v>}</v>
      </c>
      <c r="BI121" t="str">
        <f t="shared" ca="1" si="257"/>
        <v xml:space="preserve"> \\sqrt{6}</v>
      </c>
    </row>
    <row r="122" spans="1:61" x14ac:dyDescent="0.55000000000000004">
      <c r="A122">
        <v>21</v>
      </c>
      <c r="B122" s="1" t="s">
        <v>4</v>
      </c>
      <c r="C122" s="1" t="s">
        <v>38</v>
      </c>
      <c r="D122" t="s">
        <v>250</v>
      </c>
      <c r="E122" s="43" t="str">
        <f t="shared" ca="1" si="193"/>
        <v>\\sqrt{72}÷\\sqrt{8}=</v>
      </c>
      <c r="F122" t="s">
        <v>230</v>
      </c>
      <c r="G122" t="s">
        <v>250</v>
      </c>
      <c r="H122" t="str">
        <f t="shared" ca="1" si="194"/>
        <v>3</v>
      </c>
      <c r="I122" t="s">
        <v>230</v>
      </c>
      <c r="J122" s="51" t="s">
        <v>60</v>
      </c>
      <c r="K122" s="50" t="s">
        <v>358</v>
      </c>
      <c r="L122" t="str">
        <f t="shared" ca="1" si="230"/>
        <v>\\(\\quad \\displaystyle \\sqrt{72}÷\\sqrt{8}= \\)</v>
      </c>
      <c r="M122" t="str">
        <f t="shared" ca="1" si="231"/>
        <v>\\(\\quad \\displaystyle 3 \\)</v>
      </c>
      <c r="N122" s="50" t="s">
        <v>62</v>
      </c>
      <c r="O122" s="89" t="str">
        <f t="shared" ca="1" si="156"/>
        <v>INSERT INTO math(tangen,question,answer,editor,date,count) VALUES('m7300','\\(\\quad \\displaystyle \\sqrt{72}÷\\sqrt{8}= \\)','\\(\\quad \\displaystyle 3 \\)','harazono',NOW(),0);</v>
      </c>
      <c r="X122" s="1">
        <f t="shared" ca="1" si="225"/>
        <v>9</v>
      </c>
      <c r="Y122" s="1">
        <f t="shared" ca="1" si="225"/>
        <v>8</v>
      </c>
      <c r="AC122" s="4" t="s">
        <v>350</v>
      </c>
      <c r="AD122" s="1">
        <f t="shared" ca="1" si="232"/>
        <v>72</v>
      </c>
      <c r="AE122" t="s">
        <v>217</v>
      </c>
      <c r="AF122" t="s">
        <v>27</v>
      </c>
      <c r="AG122" s="4" t="s">
        <v>350</v>
      </c>
      <c r="AH122">
        <f t="shared" ca="1" si="233"/>
        <v>8</v>
      </c>
      <c r="AI122" t="s">
        <v>217</v>
      </c>
      <c r="AJ122" s="4" t="s">
        <v>13</v>
      </c>
      <c r="AK122" s="4" t="s">
        <v>33</v>
      </c>
      <c r="AL122">
        <f t="shared" ca="1" si="234"/>
        <v>9</v>
      </c>
      <c r="AM122" t="str">
        <f t="shared" ca="1" si="235"/>
        <v>\\sqrt{72</v>
      </c>
      <c r="AN122" s="34">
        <f t="shared" ca="1" si="236"/>
        <v>1</v>
      </c>
      <c r="AO122">
        <f t="shared" ca="1" si="237"/>
        <v>9</v>
      </c>
      <c r="AP122" s="34">
        <f t="shared" ca="1" si="238"/>
        <v>1</v>
      </c>
      <c r="AQ122">
        <f t="shared" ca="1" si="239"/>
        <v>9</v>
      </c>
      <c r="AR122" s="34">
        <f t="shared" ca="1" si="240"/>
        <v>1</v>
      </c>
      <c r="AS122">
        <f t="shared" ca="1" si="241"/>
        <v>9</v>
      </c>
      <c r="AT122" s="34">
        <f t="shared" ca="1" si="242"/>
        <v>1</v>
      </c>
      <c r="AU122">
        <f t="shared" ca="1" si="243"/>
        <v>9</v>
      </c>
      <c r="AV122" s="34">
        <f t="shared" ca="1" si="244"/>
        <v>1</v>
      </c>
      <c r="AW122">
        <f t="shared" ca="1" si="245"/>
        <v>9</v>
      </c>
      <c r="AX122" s="34">
        <f t="shared" ca="1" si="246"/>
        <v>1</v>
      </c>
      <c r="AY122">
        <f t="shared" ca="1" si="247"/>
        <v>9</v>
      </c>
      <c r="AZ122" s="34">
        <f t="shared" ca="1" si="248"/>
        <v>3</v>
      </c>
      <c r="BA122">
        <f t="shared" ca="1" si="249"/>
        <v>1</v>
      </c>
      <c r="BB122" s="34">
        <f t="shared" ca="1" si="250"/>
        <v>1</v>
      </c>
      <c r="BC122">
        <f t="shared" ca="1" si="251"/>
        <v>1</v>
      </c>
      <c r="BD122">
        <f t="shared" ca="1" si="252"/>
        <v>3</v>
      </c>
      <c r="BE122">
        <f t="shared" ca="1" si="253"/>
        <v>3</v>
      </c>
      <c r="BF122" t="str">
        <f t="shared" ca="1" si="254"/>
        <v/>
      </c>
      <c r="BG122" t="str">
        <f t="shared" ca="1" si="255"/>
        <v/>
      </c>
      <c r="BH122" t="str">
        <f t="shared" ca="1" si="256"/>
        <v/>
      </c>
      <c r="BI122" t="str">
        <f t="shared" ca="1" si="257"/>
        <v>3</v>
      </c>
    </row>
    <row r="123" spans="1:61" x14ac:dyDescent="0.55000000000000004">
      <c r="A123">
        <v>22</v>
      </c>
      <c r="B123" s="1" t="s">
        <v>4</v>
      </c>
      <c r="C123" s="1" t="s">
        <v>38</v>
      </c>
      <c r="D123" t="s">
        <v>250</v>
      </c>
      <c r="E123" s="43" t="str">
        <f t="shared" ca="1" si="193"/>
        <v>\\sqrt{20}÷\\sqrt{4}=</v>
      </c>
      <c r="F123" t="s">
        <v>230</v>
      </c>
      <c r="G123" t="s">
        <v>250</v>
      </c>
      <c r="H123" t="str">
        <f t="shared" ca="1" si="194"/>
        <v xml:space="preserve"> \\sqrt{5}</v>
      </c>
      <c r="I123" t="s">
        <v>230</v>
      </c>
      <c r="J123" s="51" t="s">
        <v>60</v>
      </c>
      <c r="K123" s="50" t="s">
        <v>358</v>
      </c>
      <c r="L123" t="str">
        <f t="shared" ca="1" si="230"/>
        <v>\\(\\quad \\displaystyle \\sqrt{20}÷\\sqrt{4}= \\)</v>
      </c>
      <c r="M123" t="str">
        <f t="shared" ca="1" si="231"/>
        <v>\\(\\quad \\displaystyle  \\sqrt{5} \\)</v>
      </c>
      <c r="N123" s="50" t="s">
        <v>62</v>
      </c>
      <c r="O123" s="89" t="str">
        <f t="shared" ca="1" si="156"/>
        <v>INSERT INTO math(tangen,question,answer,editor,date,count) VALUES('m7300','\\(\\quad \\displaystyle \\sqrt{20}÷\\sqrt{4}= \\)','\\(\\quad \\displaystyle  \\sqrt{5} \\)','harazono',NOW(),0);</v>
      </c>
      <c r="X123" s="1">
        <f t="shared" ca="1" si="225"/>
        <v>5</v>
      </c>
      <c r="Y123" s="1">
        <f t="shared" ca="1" si="225"/>
        <v>4</v>
      </c>
      <c r="AC123" s="4" t="s">
        <v>350</v>
      </c>
      <c r="AD123" s="1">
        <f t="shared" ca="1" si="232"/>
        <v>20</v>
      </c>
      <c r="AE123" t="s">
        <v>217</v>
      </c>
      <c r="AF123" t="s">
        <v>27</v>
      </c>
      <c r="AG123" s="4" t="s">
        <v>350</v>
      </c>
      <c r="AH123">
        <f t="shared" ca="1" si="233"/>
        <v>4</v>
      </c>
      <c r="AI123" t="s">
        <v>217</v>
      </c>
      <c r="AJ123" s="4" t="s">
        <v>13</v>
      </c>
      <c r="AK123" s="4" t="s">
        <v>33</v>
      </c>
      <c r="AL123">
        <f t="shared" ca="1" si="234"/>
        <v>5</v>
      </c>
      <c r="AM123" t="str">
        <f t="shared" ca="1" si="235"/>
        <v>\\sqrt{20</v>
      </c>
      <c r="AN123" s="34">
        <f t="shared" ca="1" si="236"/>
        <v>1</v>
      </c>
      <c r="AO123">
        <f t="shared" ca="1" si="237"/>
        <v>5</v>
      </c>
      <c r="AP123" s="34">
        <f t="shared" ca="1" si="238"/>
        <v>1</v>
      </c>
      <c r="AQ123">
        <f t="shared" ca="1" si="239"/>
        <v>5</v>
      </c>
      <c r="AR123" s="34">
        <f t="shared" ca="1" si="240"/>
        <v>1</v>
      </c>
      <c r="AS123">
        <f t="shared" ca="1" si="241"/>
        <v>5</v>
      </c>
      <c r="AT123" s="34">
        <f t="shared" ca="1" si="242"/>
        <v>1</v>
      </c>
      <c r="AU123">
        <f t="shared" ca="1" si="243"/>
        <v>5</v>
      </c>
      <c r="AV123" s="34">
        <f t="shared" ca="1" si="244"/>
        <v>1</v>
      </c>
      <c r="AW123">
        <f t="shared" ca="1" si="245"/>
        <v>5</v>
      </c>
      <c r="AX123" s="34">
        <f t="shared" ca="1" si="246"/>
        <v>1</v>
      </c>
      <c r="AY123">
        <f t="shared" ca="1" si="247"/>
        <v>5</v>
      </c>
      <c r="AZ123" s="34">
        <f t="shared" ca="1" si="248"/>
        <v>1</v>
      </c>
      <c r="BA123">
        <f t="shared" ca="1" si="249"/>
        <v>5</v>
      </c>
      <c r="BB123" s="34">
        <f t="shared" ca="1" si="250"/>
        <v>1</v>
      </c>
      <c r="BC123">
        <f t="shared" ca="1" si="251"/>
        <v>5</v>
      </c>
      <c r="BD123">
        <f t="shared" ca="1" si="252"/>
        <v>1</v>
      </c>
      <c r="BE123" t="str">
        <f t="shared" ca="1" si="253"/>
        <v/>
      </c>
      <c r="BF123" t="str">
        <f t="shared" ca="1" si="254"/>
        <v xml:space="preserve"> \\sqrt{</v>
      </c>
      <c r="BG123">
        <f t="shared" ca="1" si="255"/>
        <v>5</v>
      </c>
      <c r="BH123" t="str">
        <f t="shared" ca="1" si="256"/>
        <v>}</v>
      </c>
      <c r="BI123" t="str">
        <f t="shared" ca="1" si="257"/>
        <v xml:space="preserve"> \\sqrt{5}</v>
      </c>
    </row>
    <row r="124" spans="1:61" x14ac:dyDescent="0.55000000000000004">
      <c r="A124">
        <v>23</v>
      </c>
      <c r="B124" s="1" t="s">
        <v>4</v>
      </c>
      <c r="C124" s="1" t="s">
        <v>38</v>
      </c>
      <c r="D124" t="s">
        <v>250</v>
      </c>
      <c r="E124" s="43" t="str">
        <f t="shared" ca="1" si="193"/>
        <v>\\sqrt{45}÷\\sqrt{5}=</v>
      </c>
      <c r="F124" t="s">
        <v>230</v>
      </c>
      <c r="G124" t="s">
        <v>250</v>
      </c>
      <c r="H124" t="str">
        <f t="shared" ca="1" si="194"/>
        <v>3</v>
      </c>
      <c r="I124" t="s">
        <v>230</v>
      </c>
      <c r="J124" s="51" t="s">
        <v>60</v>
      </c>
      <c r="K124" s="50" t="s">
        <v>358</v>
      </c>
      <c r="L124" t="str">
        <f t="shared" ca="1" si="230"/>
        <v>\\(\\quad \\displaystyle \\sqrt{45}÷\\sqrt{5}= \\)</v>
      </c>
      <c r="M124" t="str">
        <f t="shared" ca="1" si="231"/>
        <v>\\(\\quad \\displaystyle 3 \\)</v>
      </c>
      <c r="N124" s="50" t="s">
        <v>62</v>
      </c>
      <c r="O124" s="89" t="str">
        <f t="shared" ca="1" si="156"/>
        <v>INSERT INTO math(tangen,question,answer,editor,date,count) VALUES('m7300','\\(\\quad \\displaystyle \\sqrt{45}÷\\sqrt{5}= \\)','\\(\\quad \\displaystyle 3 \\)','harazono',NOW(),0);</v>
      </c>
      <c r="X124" s="1">
        <f t="shared" ca="1" si="225"/>
        <v>9</v>
      </c>
      <c r="Y124" s="1">
        <f t="shared" ca="1" si="225"/>
        <v>5</v>
      </c>
      <c r="AC124" s="4" t="s">
        <v>350</v>
      </c>
      <c r="AD124" s="1">
        <f t="shared" ca="1" si="232"/>
        <v>45</v>
      </c>
      <c r="AE124" t="s">
        <v>217</v>
      </c>
      <c r="AF124" t="s">
        <v>27</v>
      </c>
      <c r="AG124" s="4" t="s">
        <v>350</v>
      </c>
      <c r="AH124">
        <f t="shared" ca="1" si="233"/>
        <v>5</v>
      </c>
      <c r="AI124" t="s">
        <v>217</v>
      </c>
      <c r="AJ124" s="4" t="s">
        <v>13</v>
      </c>
      <c r="AK124" s="4" t="s">
        <v>33</v>
      </c>
      <c r="AL124">
        <f t="shared" ca="1" si="234"/>
        <v>9</v>
      </c>
      <c r="AM124" t="str">
        <f t="shared" ca="1" si="235"/>
        <v>\\sqrt{45</v>
      </c>
      <c r="AN124" s="34">
        <f t="shared" ca="1" si="236"/>
        <v>1</v>
      </c>
      <c r="AO124">
        <f t="shared" ca="1" si="237"/>
        <v>9</v>
      </c>
      <c r="AP124" s="34">
        <f t="shared" ca="1" si="238"/>
        <v>1</v>
      </c>
      <c r="AQ124">
        <f t="shared" ca="1" si="239"/>
        <v>9</v>
      </c>
      <c r="AR124" s="34">
        <f t="shared" ca="1" si="240"/>
        <v>1</v>
      </c>
      <c r="AS124">
        <f t="shared" ca="1" si="241"/>
        <v>9</v>
      </c>
      <c r="AT124" s="34">
        <f t="shared" ca="1" si="242"/>
        <v>1</v>
      </c>
      <c r="AU124">
        <f t="shared" ca="1" si="243"/>
        <v>9</v>
      </c>
      <c r="AV124" s="34">
        <f t="shared" ca="1" si="244"/>
        <v>1</v>
      </c>
      <c r="AW124">
        <f t="shared" ca="1" si="245"/>
        <v>9</v>
      </c>
      <c r="AX124" s="34">
        <f t="shared" ca="1" si="246"/>
        <v>1</v>
      </c>
      <c r="AY124">
        <f t="shared" ca="1" si="247"/>
        <v>9</v>
      </c>
      <c r="AZ124" s="34">
        <f t="shared" ca="1" si="248"/>
        <v>3</v>
      </c>
      <c r="BA124">
        <f t="shared" ca="1" si="249"/>
        <v>1</v>
      </c>
      <c r="BB124" s="34">
        <f t="shared" ca="1" si="250"/>
        <v>1</v>
      </c>
      <c r="BC124">
        <f t="shared" ca="1" si="251"/>
        <v>1</v>
      </c>
      <c r="BD124">
        <f t="shared" ca="1" si="252"/>
        <v>3</v>
      </c>
      <c r="BE124">
        <f t="shared" ca="1" si="253"/>
        <v>3</v>
      </c>
      <c r="BF124" t="str">
        <f t="shared" ca="1" si="254"/>
        <v/>
      </c>
      <c r="BG124" t="str">
        <f t="shared" ca="1" si="255"/>
        <v/>
      </c>
      <c r="BH124" t="str">
        <f t="shared" ca="1" si="256"/>
        <v/>
      </c>
      <c r="BI124" t="str">
        <f t="shared" ca="1" si="257"/>
        <v>3</v>
      </c>
    </row>
    <row r="125" spans="1:61" x14ac:dyDescent="0.55000000000000004">
      <c r="A125">
        <v>24</v>
      </c>
      <c r="B125" s="1" t="s">
        <v>4</v>
      </c>
      <c r="C125" s="1" t="s">
        <v>38</v>
      </c>
      <c r="D125" t="s">
        <v>250</v>
      </c>
      <c r="E125" s="43" t="str">
        <f t="shared" ca="1" si="193"/>
        <v>\\sqrt{6}÷\\sqrt{3}=</v>
      </c>
      <c r="F125" t="s">
        <v>230</v>
      </c>
      <c r="G125" t="s">
        <v>250</v>
      </c>
      <c r="H125" t="str">
        <f t="shared" ca="1" si="194"/>
        <v xml:space="preserve"> \\sqrt{2}</v>
      </c>
      <c r="I125" t="s">
        <v>230</v>
      </c>
      <c r="J125" s="51" t="s">
        <v>60</v>
      </c>
      <c r="K125" s="50" t="s">
        <v>358</v>
      </c>
      <c r="L125" t="str">
        <f t="shared" ca="1" si="230"/>
        <v>\\(\\quad \\displaystyle \\sqrt{6}÷\\sqrt{3}= \\)</v>
      </c>
      <c r="M125" t="str">
        <f t="shared" ca="1" si="231"/>
        <v>\\(\\quad \\displaystyle  \\sqrt{2} \\)</v>
      </c>
      <c r="N125" s="50" t="s">
        <v>62</v>
      </c>
      <c r="O125" s="89" t="str">
        <f t="shared" ca="1" si="156"/>
        <v>INSERT INTO math(tangen,question,answer,editor,date,count) VALUES('m7300','\\(\\quad \\displaystyle \\sqrt{6}÷\\sqrt{3}= \\)','\\(\\quad \\displaystyle  \\sqrt{2} \\)','harazono',NOW(),0);</v>
      </c>
      <c r="X125" s="1">
        <f t="shared" ca="1" si="225"/>
        <v>2</v>
      </c>
      <c r="Y125" s="1">
        <f t="shared" ca="1" si="225"/>
        <v>3</v>
      </c>
      <c r="AC125" s="4" t="s">
        <v>350</v>
      </c>
      <c r="AD125" s="1">
        <f t="shared" ca="1" si="232"/>
        <v>6</v>
      </c>
      <c r="AE125" t="s">
        <v>217</v>
      </c>
      <c r="AF125" t="s">
        <v>27</v>
      </c>
      <c r="AG125" s="4" t="s">
        <v>350</v>
      </c>
      <c r="AH125">
        <f t="shared" ca="1" si="233"/>
        <v>3</v>
      </c>
      <c r="AI125" t="s">
        <v>217</v>
      </c>
      <c r="AJ125" s="4" t="s">
        <v>13</v>
      </c>
      <c r="AK125" s="4" t="s">
        <v>33</v>
      </c>
      <c r="AL125">
        <f t="shared" ca="1" si="234"/>
        <v>2</v>
      </c>
      <c r="AM125" t="str">
        <f t="shared" ca="1" si="235"/>
        <v>\\sqrt{6</v>
      </c>
      <c r="AN125" s="34">
        <f t="shared" ca="1" si="236"/>
        <v>1</v>
      </c>
      <c r="AO125">
        <f t="shared" ca="1" si="237"/>
        <v>2</v>
      </c>
      <c r="AP125" s="34">
        <f t="shared" ca="1" si="238"/>
        <v>1</v>
      </c>
      <c r="AQ125">
        <f t="shared" ca="1" si="239"/>
        <v>2</v>
      </c>
      <c r="AR125" s="34">
        <f t="shared" ca="1" si="240"/>
        <v>1</v>
      </c>
      <c r="AS125">
        <f t="shared" ca="1" si="241"/>
        <v>2</v>
      </c>
      <c r="AT125" s="34">
        <f t="shared" ca="1" si="242"/>
        <v>1</v>
      </c>
      <c r="AU125">
        <f t="shared" ca="1" si="243"/>
        <v>2</v>
      </c>
      <c r="AV125" s="34">
        <f t="shared" ca="1" si="244"/>
        <v>1</v>
      </c>
      <c r="AW125">
        <f t="shared" ca="1" si="245"/>
        <v>2</v>
      </c>
      <c r="AX125" s="34">
        <f t="shared" ca="1" si="246"/>
        <v>1</v>
      </c>
      <c r="AY125">
        <f t="shared" ca="1" si="247"/>
        <v>2</v>
      </c>
      <c r="AZ125" s="34">
        <f t="shared" ca="1" si="248"/>
        <v>1</v>
      </c>
      <c r="BA125">
        <f t="shared" ca="1" si="249"/>
        <v>2</v>
      </c>
      <c r="BB125" s="34">
        <f t="shared" ca="1" si="250"/>
        <v>1</v>
      </c>
      <c r="BC125">
        <f t="shared" ca="1" si="251"/>
        <v>2</v>
      </c>
      <c r="BD125">
        <f t="shared" ca="1" si="252"/>
        <v>1</v>
      </c>
      <c r="BE125" t="str">
        <f t="shared" ca="1" si="253"/>
        <v/>
      </c>
      <c r="BF125" t="str">
        <f t="shared" ca="1" si="254"/>
        <v xml:space="preserve"> \\sqrt{</v>
      </c>
      <c r="BG125">
        <f t="shared" ca="1" si="255"/>
        <v>2</v>
      </c>
      <c r="BH125" t="str">
        <f t="shared" ca="1" si="256"/>
        <v>}</v>
      </c>
      <c r="BI125" t="str">
        <f t="shared" ca="1" si="257"/>
        <v xml:space="preserve"> \\sqrt{2}</v>
      </c>
    </row>
    <row r="126" spans="1:61" x14ac:dyDescent="0.55000000000000004">
      <c r="A126">
        <v>25</v>
      </c>
      <c r="B126" s="1" t="s">
        <v>4</v>
      </c>
      <c r="C126" s="1" t="s">
        <v>38</v>
      </c>
      <c r="D126" t="s">
        <v>250</v>
      </c>
      <c r="E126" s="43" t="str">
        <f t="shared" ca="1" si="193"/>
        <v>\\sqrt{40}÷\\sqrt{4}=</v>
      </c>
      <c r="F126" t="s">
        <v>230</v>
      </c>
      <c r="G126" t="s">
        <v>250</v>
      </c>
      <c r="H126" t="str">
        <f t="shared" ca="1" si="194"/>
        <v xml:space="preserve"> \\sqrt{10}</v>
      </c>
      <c r="I126" t="s">
        <v>230</v>
      </c>
      <c r="J126" s="51" t="s">
        <v>60</v>
      </c>
      <c r="K126" s="50" t="s">
        <v>358</v>
      </c>
      <c r="L126" t="str">
        <f t="shared" ca="1" si="230"/>
        <v>\\(\\quad \\displaystyle \\sqrt{40}÷\\sqrt{4}= \\)</v>
      </c>
      <c r="M126" t="str">
        <f t="shared" ca="1" si="231"/>
        <v>\\(\\quad \\displaystyle  \\sqrt{10} \\)</v>
      </c>
      <c r="N126" s="50" t="s">
        <v>62</v>
      </c>
      <c r="O126" s="89" t="str">
        <f t="shared" ca="1" si="156"/>
        <v>INSERT INTO math(tangen,question,answer,editor,date,count) VALUES('m7300','\\(\\quad \\displaystyle \\sqrt{40}÷\\sqrt{4}= \\)','\\(\\quad \\displaystyle  \\sqrt{10} \\)','harazono',NOW(),0);</v>
      </c>
      <c r="X126" s="1">
        <f t="shared" ref="X126:Y151" ca="1" si="258">RANDBETWEEN(2,10)</f>
        <v>10</v>
      </c>
      <c r="Y126" s="1">
        <f t="shared" ca="1" si="258"/>
        <v>4</v>
      </c>
      <c r="AC126" s="4" t="s">
        <v>350</v>
      </c>
      <c r="AD126" s="1">
        <f t="shared" ca="1" si="232"/>
        <v>40</v>
      </c>
      <c r="AE126" t="s">
        <v>217</v>
      </c>
      <c r="AF126" t="s">
        <v>27</v>
      </c>
      <c r="AG126" s="4" t="s">
        <v>350</v>
      </c>
      <c r="AH126">
        <f t="shared" ca="1" si="233"/>
        <v>4</v>
      </c>
      <c r="AI126" t="s">
        <v>217</v>
      </c>
      <c r="AJ126" s="4" t="s">
        <v>13</v>
      </c>
      <c r="AK126" s="4" t="s">
        <v>33</v>
      </c>
      <c r="AL126">
        <f t="shared" ca="1" si="234"/>
        <v>10</v>
      </c>
      <c r="AM126" t="str">
        <f t="shared" ca="1" si="235"/>
        <v>\\sqrt{40</v>
      </c>
      <c r="AN126" s="34">
        <f t="shared" ca="1" si="236"/>
        <v>1</v>
      </c>
      <c r="AO126">
        <f t="shared" ca="1" si="237"/>
        <v>10</v>
      </c>
      <c r="AP126" s="34">
        <f t="shared" ca="1" si="238"/>
        <v>1</v>
      </c>
      <c r="AQ126">
        <f t="shared" ca="1" si="239"/>
        <v>10</v>
      </c>
      <c r="AR126" s="34">
        <f t="shared" ca="1" si="240"/>
        <v>1</v>
      </c>
      <c r="AS126">
        <f t="shared" ca="1" si="241"/>
        <v>10</v>
      </c>
      <c r="AT126" s="34">
        <f t="shared" ca="1" si="242"/>
        <v>1</v>
      </c>
      <c r="AU126">
        <f t="shared" ca="1" si="243"/>
        <v>10</v>
      </c>
      <c r="AV126" s="34">
        <f t="shared" ca="1" si="244"/>
        <v>1</v>
      </c>
      <c r="AW126">
        <f t="shared" ca="1" si="245"/>
        <v>10</v>
      </c>
      <c r="AX126" s="34">
        <f t="shared" ca="1" si="246"/>
        <v>1</v>
      </c>
      <c r="AY126">
        <f t="shared" ca="1" si="247"/>
        <v>10</v>
      </c>
      <c r="AZ126" s="34">
        <f t="shared" ca="1" si="248"/>
        <v>1</v>
      </c>
      <c r="BA126">
        <f t="shared" ca="1" si="249"/>
        <v>10</v>
      </c>
      <c r="BB126" s="34">
        <f t="shared" ca="1" si="250"/>
        <v>1</v>
      </c>
      <c r="BC126">
        <f t="shared" ca="1" si="251"/>
        <v>10</v>
      </c>
      <c r="BD126">
        <f t="shared" ca="1" si="252"/>
        <v>1</v>
      </c>
      <c r="BE126" t="str">
        <f t="shared" ca="1" si="253"/>
        <v/>
      </c>
      <c r="BF126" t="str">
        <f t="shared" ca="1" si="254"/>
        <v xml:space="preserve"> \\sqrt{</v>
      </c>
      <c r="BG126">
        <f t="shared" ca="1" si="255"/>
        <v>10</v>
      </c>
      <c r="BH126" t="str">
        <f t="shared" ca="1" si="256"/>
        <v>}</v>
      </c>
      <c r="BI126" t="str">
        <f t="shared" ca="1" si="257"/>
        <v xml:space="preserve"> \\sqrt{10}</v>
      </c>
    </row>
    <row r="127" spans="1:61" x14ac:dyDescent="0.55000000000000004">
      <c r="A127">
        <v>26</v>
      </c>
      <c r="B127" s="1" t="s">
        <v>4</v>
      </c>
      <c r="C127" s="1" t="s">
        <v>38</v>
      </c>
      <c r="D127" t="s">
        <v>250</v>
      </c>
      <c r="E127" s="43" t="str">
        <f t="shared" ca="1" si="193"/>
        <v>\\sqrt{80}÷\\sqrt{10}=</v>
      </c>
      <c r="F127" t="s">
        <v>230</v>
      </c>
      <c r="G127" t="s">
        <v>250</v>
      </c>
      <c r="H127" t="str">
        <f t="shared" ca="1" si="194"/>
        <v>2 \\sqrt{2}</v>
      </c>
      <c r="I127" t="s">
        <v>230</v>
      </c>
      <c r="J127" s="51" t="s">
        <v>60</v>
      </c>
      <c r="K127" s="50" t="s">
        <v>358</v>
      </c>
      <c r="L127" t="str">
        <f t="shared" ca="1" si="230"/>
        <v>\\(\\quad \\displaystyle \\sqrt{80}÷\\sqrt{10}= \\)</v>
      </c>
      <c r="M127" t="str">
        <f t="shared" ca="1" si="231"/>
        <v>\\(\\quad \\displaystyle 2 \\sqrt{2} \\)</v>
      </c>
      <c r="N127" s="50" t="s">
        <v>62</v>
      </c>
      <c r="O127" s="89" t="str">
        <f t="shared" ca="1" si="156"/>
        <v>INSERT INTO math(tangen,question,answer,editor,date,count) VALUES('m7300','\\(\\quad \\displaystyle \\sqrt{80}÷\\sqrt{10}= \\)','\\(\\quad \\displaystyle 2 \\sqrt{2} \\)','harazono',NOW(),0);</v>
      </c>
      <c r="X127" s="1">
        <f t="shared" ca="1" si="258"/>
        <v>8</v>
      </c>
      <c r="Y127" s="1">
        <f t="shared" ca="1" si="258"/>
        <v>10</v>
      </c>
      <c r="AC127" s="4" t="s">
        <v>350</v>
      </c>
      <c r="AD127" s="1">
        <f t="shared" ca="1" si="232"/>
        <v>80</v>
      </c>
      <c r="AE127" t="s">
        <v>217</v>
      </c>
      <c r="AF127" t="s">
        <v>27</v>
      </c>
      <c r="AG127" s="4" t="s">
        <v>350</v>
      </c>
      <c r="AH127">
        <f t="shared" ca="1" si="233"/>
        <v>10</v>
      </c>
      <c r="AI127" t="s">
        <v>217</v>
      </c>
      <c r="AJ127" s="4" t="s">
        <v>13</v>
      </c>
      <c r="AK127" s="4" t="s">
        <v>33</v>
      </c>
      <c r="AL127">
        <f t="shared" ca="1" si="234"/>
        <v>8</v>
      </c>
      <c r="AM127" t="str">
        <f t="shared" ca="1" si="235"/>
        <v>\\sqrt{80</v>
      </c>
      <c r="AN127" s="34">
        <f t="shared" ca="1" si="236"/>
        <v>1</v>
      </c>
      <c r="AO127">
        <f t="shared" ca="1" si="237"/>
        <v>8</v>
      </c>
      <c r="AP127" s="34">
        <f t="shared" ca="1" si="238"/>
        <v>1</v>
      </c>
      <c r="AQ127">
        <f t="shared" ca="1" si="239"/>
        <v>8</v>
      </c>
      <c r="AR127" s="34">
        <f t="shared" ca="1" si="240"/>
        <v>1</v>
      </c>
      <c r="AS127">
        <f t="shared" ca="1" si="241"/>
        <v>8</v>
      </c>
      <c r="AT127" s="34">
        <f t="shared" ca="1" si="242"/>
        <v>1</v>
      </c>
      <c r="AU127">
        <f t="shared" ca="1" si="243"/>
        <v>8</v>
      </c>
      <c r="AV127" s="34">
        <f t="shared" ca="1" si="244"/>
        <v>1</v>
      </c>
      <c r="AW127">
        <f t="shared" ca="1" si="245"/>
        <v>8</v>
      </c>
      <c r="AX127" s="34">
        <f t="shared" ca="1" si="246"/>
        <v>1</v>
      </c>
      <c r="AY127">
        <f t="shared" ca="1" si="247"/>
        <v>8</v>
      </c>
      <c r="AZ127" s="34">
        <f t="shared" ca="1" si="248"/>
        <v>1</v>
      </c>
      <c r="BA127">
        <f t="shared" ca="1" si="249"/>
        <v>8</v>
      </c>
      <c r="BB127" s="34">
        <f t="shared" ca="1" si="250"/>
        <v>2</v>
      </c>
      <c r="BC127">
        <f t="shared" ca="1" si="251"/>
        <v>2</v>
      </c>
      <c r="BD127">
        <f t="shared" ca="1" si="252"/>
        <v>2</v>
      </c>
      <c r="BE127">
        <f t="shared" ca="1" si="253"/>
        <v>2</v>
      </c>
      <c r="BF127" t="str">
        <f t="shared" ca="1" si="254"/>
        <v xml:space="preserve"> \\sqrt{</v>
      </c>
      <c r="BG127">
        <f t="shared" ca="1" si="255"/>
        <v>2</v>
      </c>
      <c r="BH127" t="str">
        <f t="shared" ca="1" si="256"/>
        <v>}</v>
      </c>
      <c r="BI127" t="str">
        <f t="shared" ca="1" si="257"/>
        <v>2 \\sqrt{2}</v>
      </c>
    </row>
    <row r="128" spans="1:61" x14ac:dyDescent="0.55000000000000004">
      <c r="A128">
        <v>27</v>
      </c>
      <c r="B128" s="1" t="s">
        <v>4</v>
      </c>
      <c r="C128" s="1" t="s">
        <v>38</v>
      </c>
      <c r="D128" t="s">
        <v>250</v>
      </c>
      <c r="E128" s="43" t="str">
        <f t="shared" ca="1" si="193"/>
        <v>\\sqrt{60}÷\\sqrt{10}=</v>
      </c>
      <c r="F128" t="s">
        <v>230</v>
      </c>
      <c r="G128" t="s">
        <v>250</v>
      </c>
      <c r="H128" t="str">
        <f t="shared" ca="1" si="194"/>
        <v xml:space="preserve"> \\sqrt{6}</v>
      </c>
      <c r="I128" t="s">
        <v>230</v>
      </c>
      <c r="J128" s="51" t="s">
        <v>60</v>
      </c>
      <c r="K128" s="50" t="s">
        <v>358</v>
      </c>
      <c r="L128" t="str">
        <f t="shared" ca="1" si="230"/>
        <v>\\(\\quad \\displaystyle \\sqrt{60}÷\\sqrt{10}= \\)</v>
      </c>
      <c r="M128" t="str">
        <f t="shared" ca="1" si="231"/>
        <v>\\(\\quad \\displaystyle  \\sqrt{6} \\)</v>
      </c>
      <c r="N128" s="50" t="s">
        <v>62</v>
      </c>
      <c r="O128" s="89" t="str">
        <f t="shared" ca="1" si="156"/>
        <v>INSERT INTO math(tangen,question,answer,editor,date,count) VALUES('m7300','\\(\\quad \\displaystyle \\sqrt{60}÷\\sqrt{10}= \\)','\\(\\quad \\displaystyle  \\sqrt{6} \\)','harazono',NOW(),0);</v>
      </c>
      <c r="X128" s="1">
        <f t="shared" ca="1" si="258"/>
        <v>6</v>
      </c>
      <c r="Y128" s="1">
        <f t="shared" ca="1" si="258"/>
        <v>10</v>
      </c>
      <c r="AC128" s="4" t="s">
        <v>350</v>
      </c>
      <c r="AD128" s="1">
        <f t="shared" ca="1" si="232"/>
        <v>60</v>
      </c>
      <c r="AE128" t="s">
        <v>217</v>
      </c>
      <c r="AF128" t="s">
        <v>27</v>
      </c>
      <c r="AG128" s="4" t="s">
        <v>350</v>
      </c>
      <c r="AH128">
        <f t="shared" ca="1" si="233"/>
        <v>10</v>
      </c>
      <c r="AI128" t="s">
        <v>217</v>
      </c>
      <c r="AJ128" s="4" t="s">
        <v>13</v>
      </c>
      <c r="AK128" s="4" t="s">
        <v>33</v>
      </c>
      <c r="AL128">
        <f t="shared" ca="1" si="234"/>
        <v>6</v>
      </c>
      <c r="AM128" t="str">
        <f t="shared" ca="1" si="235"/>
        <v>\\sqrt{60</v>
      </c>
      <c r="AN128" s="34">
        <f t="shared" ca="1" si="236"/>
        <v>1</v>
      </c>
      <c r="AO128">
        <f t="shared" ca="1" si="237"/>
        <v>6</v>
      </c>
      <c r="AP128" s="34">
        <f t="shared" ca="1" si="238"/>
        <v>1</v>
      </c>
      <c r="AQ128">
        <f t="shared" ca="1" si="239"/>
        <v>6</v>
      </c>
      <c r="AR128" s="34">
        <f t="shared" ca="1" si="240"/>
        <v>1</v>
      </c>
      <c r="AS128">
        <f t="shared" ca="1" si="241"/>
        <v>6</v>
      </c>
      <c r="AT128" s="34">
        <f t="shared" ca="1" si="242"/>
        <v>1</v>
      </c>
      <c r="AU128">
        <f t="shared" ca="1" si="243"/>
        <v>6</v>
      </c>
      <c r="AV128" s="34">
        <f t="shared" ca="1" si="244"/>
        <v>1</v>
      </c>
      <c r="AW128">
        <f t="shared" ca="1" si="245"/>
        <v>6</v>
      </c>
      <c r="AX128" s="34">
        <f t="shared" ca="1" si="246"/>
        <v>1</v>
      </c>
      <c r="AY128">
        <f t="shared" ca="1" si="247"/>
        <v>6</v>
      </c>
      <c r="AZ128" s="34">
        <f t="shared" ca="1" si="248"/>
        <v>1</v>
      </c>
      <c r="BA128">
        <f t="shared" ca="1" si="249"/>
        <v>6</v>
      </c>
      <c r="BB128" s="34">
        <f t="shared" ca="1" si="250"/>
        <v>1</v>
      </c>
      <c r="BC128">
        <f t="shared" ca="1" si="251"/>
        <v>6</v>
      </c>
      <c r="BD128">
        <f t="shared" ca="1" si="252"/>
        <v>1</v>
      </c>
      <c r="BE128" t="str">
        <f t="shared" ca="1" si="253"/>
        <v/>
      </c>
      <c r="BF128" t="str">
        <f t="shared" ca="1" si="254"/>
        <v xml:space="preserve"> \\sqrt{</v>
      </c>
      <c r="BG128">
        <f t="shared" ca="1" si="255"/>
        <v>6</v>
      </c>
      <c r="BH128" t="str">
        <f t="shared" ca="1" si="256"/>
        <v>}</v>
      </c>
      <c r="BI128" t="str">
        <f t="shared" ca="1" si="257"/>
        <v xml:space="preserve"> \\sqrt{6}</v>
      </c>
    </row>
    <row r="129" spans="1:61" x14ac:dyDescent="0.55000000000000004">
      <c r="A129">
        <v>28</v>
      </c>
      <c r="B129" s="1" t="s">
        <v>4</v>
      </c>
      <c r="C129" s="1" t="s">
        <v>38</v>
      </c>
      <c r="D129" t="s">
        <v>250</v>
      </c>
      <c r="E129" s="43" t="str">
        <f t="shared" ca="1" si="193"/>
        <v>\\sqrt{36}÷\\sqrt{4}=</v>
      </c>
      <c r="F129" t="s">
        <v>230</v>
      </c>
      <c r="G129" t="s">
        <v>250</v>
      </c>
      <c r="H129" t="str">
        <f t="shared" ca="1" si="194"/>
        <v>3</v>
      </c>
      <c r="I129" t="s">
        <v>230</v>
      </c>
      <c r="J129" s="51" t="s">
        <v>60</v>
      </c>
      <c r="K129" s="50" t="s">
        <v>358</v>
      </c>
      <c r="L129" t="str">
        <f t="shared" ca="1" si="230"/>
        <v>\\(\\quad \\displaystyle \\sqrt{36}÷\\sqrt{4}= \\)</v>
      </c>
      <c r="M129" t="str">
        <f t="shared" ca="1" si="231"/>
        <v>\\(\\quad \\displaystyle 3 \\)</v>
      </c>
      <c r="N129" s="50" t="s">
        <v>62</v>
      </c>
      <c r="O129" s="89" t="str">
        <f t="shared" ca="1" si="156"/>
        <v>INSERT INTO math(tangen,question,answer,editor,date,count) VALUES('m7300','\\(\\quad \\displaystyle \\sqrt{36}÷\\sqrt{4}= \\)','\\(\\quad \\displaystyle 3 \\)','harazono',NOW(),0);</v>
      </c>
      <c r="X129" s="1">
        <f t="shared" ca="1" si="258"/>
        <v>9</v>
      </c>
      <c r="Y129" s="1">
        <f t="shared" ca="1" si="258"/>
        <v>4</v>
      </c>
      <c r="AC129" s="4" t="s">
        <v>350</v>
      </c>
      <c r="AD129" s="1">
        <f t="shared" ca="1" si="232"/>
        <v>36</v>
      </c>
      <c r="AE129" t="s">
        <v>217</v>
      </c>
      <c r="AF129" t="s">
        <v>27</v>
      </c>
      <c r="AG129" s="4" t="s">
        <v>350</v>
      </c>
      <c r="AH129">
        <f t="shared" ca="1" si="233"/>
        <v>4</v>
      </c>
      <c r="AI129" t="s">
        <v>217</v>
      </c>
      <c r="AJ129" s="4" t="s">
        <v>13</v>
      </c>
      <c r="AK129" s="4" t="s">
        <v>33</v>
      </c>
      <c r="AL129">
        <f t="shared" ca="1" si="234"/>
        <v>9</v>
      </c>
      <c r="AM129" t="str">
        <f t="shared" ca="1" si="235"/>
        <v>\\sqrt{36</v>
      </c>
      <c r="AN129" s="34">
        <f t="shared" ca="1" si="236"/>
        <v>1</v>
      </c>
      <c r="AO129">
        <f t="shared" ca="1" si="237"/>
        <v>9</v>
      </c>
      <c r="AP129" s="34">
        <f t="shared" ca="1" si="238"/>
        <v>1</v>
      </c>
      <c r="AQ129">
        <f t="shared" ca="1" si="239"/>
        <v>9</v>
      </c>
      <c r="AR129" s="34">
        <f t="shared" ca="1" si="240"/>
        <v>1</v>
      </c>
      <c r="AS129">
        <f t="shared" ca="1" si="241"/>
        <v>9</v>
      </c>
      <c r="AT129" s="34">
        <f t="shared" ca="1" si="242"/>
        <v>1</v>
      </c>
      <c r="AU129">
        <f t="shared" ca="1" si="243"/>
        <v>9</v>
      </c>
      <c r="AV129" s="34">
        <f t="shared" ca="1" si="244"/>
        <v>1</v>
      </c>
      <c r="AW129">
        <f t="shared" ca="1" si="245"/>
        <v>9</v>
      </c>
      <c r="AX129" s="34">
        <f t="shared" ca="1" si="246"/>
        <v>1</v>
      </c>
      <c r="AY129">
        <f t="shared" ca="1" si="247"/>
        <v>9</v>
      </c>
      <c r="AZ129" s="34">
        <f t="shared" ca="1" si="248"/>
        <v>3</v>
      </c>
      <c r="BA129">
        <f t="shared" ca="1" si="249"/>
        <v>1</v>
      </c>
      <c r="BB129" s="34">
        <f t="shared" ca="1" si="250"/>
        <v>1</v>
      </c>
      <c r="BC129">
        <f t="shared" ca="1" si="251"/>
        <v>1</v>
      </c>
      <c r="BD129">
        <f t="shared" ca="1" si="252"/>
        <v>3</v>
      </c>
      <c r="BE129">
        <f t="shared" ca="1" si="253"/>
        <v>3</v>
      </c>
      <c r="BF129" t="str">
        <f t="shared" ca="1" si="254"/>
        <v/>
      </c>
      <c r="BG129" t="str">
        <f t="shared" ca="1" si="255"/>
        <v/>
      </c>
      <c r="BH129" t="str">
        <f t="shared" ca="1" si="256"/>
        <v/>
      </c>
      <c r="BI129" t="str">
        <f t="shared" ca="1" si="257"/>
        <v>3</v>
      </c>
    </row>
    <row r="130" spans="1:61" x14ac:dyDescent="0.55000000000000004">
      <c r="A130">
        <v>29</v>
      </c>
      <c r="B130" s="1" t="s">
        <v>4</v>
      </c>
      <c r="C130" s="1" t="s">
        <v>38</v>
      </c>
      <c r="D130" t="s">
        <v>250</v>
      </c>
      <c r="E130" s="43" t="str">
        <f t="shared" ca="1" si="193"/>
        <v>\\sqrt{14}÷\\sqrt{7}=</v>
      </c>
      <c r="F130" t="s">
        <v>230</v>
      </c>
      <c r="G130" t="s">
        <v>250</v>
      </c>
      <c r="H130" t="str">
        <f t="shared" ca="1" si="194"/>
        <v xml:space="preserve"> \\sqrt{2}</v>
      </c>
      <c r="I130" t="s">
        <v>230</v>
      </c>
      <c r="J130" s="51" t="s">
        <v>60</v>
      </c>
      <c r="K130" s="50" t="s">
        <v>358</v>
      </c>
      <c r="L130" t="str">
        <f t="shared" ca="1" si="230"/>
        <v>\\(\\quad \\displaystyle \\sqrt{14}÷\\sqrt{7}= \\)</v>
      </c>
      <c r="M130" t="str">
        <f t="shared" ca="1" si="231"/>
        <v>\\(\\quad \\displaystyle  \\sqrt{2} \\)</v>
      </c>
      <c r="N130" s="50" t="s">
        <v>62</v>
      </c>
      <c r="O130" s="89" t="str">
        <f t="shared" ref="O130:O151" ca="1" si="259">"INSERT INTO "&amp;J130&amp;"(tangen,question,answer,editor,date,count) VALUES('"&amp;K130&amp;"','"&amp;L130&amp;"','"&amp;M130&amp;"','"&amp;N130&amp;"',NOW(),0);"</f>
        <v>INSERT INTO math(tangen,question,answer,editor,date,count) VALUES('m7300','\\(\\quad \\displaystyle \\sqrt{14}÷\\sqrt{7}= \\)','\\(\\quad \\displaystyle  \\sqrt{2} \\)','harazono',NOW(),0);</v>
      </c>
      <c r="X130" s="1">
        <f t="shared" ca="1" si="258"/>
        <v>2</v>
      </c>
      <c r="Y130" s="1">
        <f t="shared" ca="1" si="258"/>
        <v>7</v>
      </c>
      <c r="AC130" s="4" t="s">
        <v>350</v>
      </c>
      <c r="AD130" s="1">
        <f t="shared" ca="1" si="232"/>
        <v>14</v>
      </c>
      <c r="AE130" t="s">
        <v>217</v>
      </c>
      <c r="AF130" t="s">
        <v>27</v>
      </c>
      <c r="AG130" s="4" t="s">
        <v>350</v>
      </c>
      <c r="AH130">
        <f t="shared" ca="1" si="233"/>
        <v>7</v>
      </c>
      <c r="AI130" t="s">
        <v>217</v>
      </c>
      <c r="AJ130" s="4" t="s">
        <v>13</v>
      </c>
      <c r="AK130" s="4" t="s">
        <v>33</v>
      </c>
      <c r="AL130">
        <f t="shared" ca="1" si="234"/>
        <v>2</v>
      </c>
      <c r="AM130" t="str">
        <f t="shared" ca="1" si="235"/>
        <v>\\sqrt{14</v>
      </c>
      <c r="AN130" s="34">
        <f t="shared" ca="1" si="236"/>
        <v>1</v>
      </c>
      <c r="AO130">
        <f t="shared" ca="1" si="237"/>
        <v>2</v>
      </c>
      <c r="AP130" s="34">
        <f t="shared" ca="1" si="238"/>
        <v>1</v>
      </c>
      <c r="AQ130">
        <f t="shared" ca="1" si="239"/>
        <v>2</v>
      </c>
      <c r="AR130" s="34">
        <f t="shared" ca="1" si="240"/>
        <v>1</v>
      </c>
      <c r="AS130">
        <f t="shared" ca="1" si="241"/>
        <v>2</v>
      </c>
      <c r="AT130" s="34">
        <f t="shared" ca="1" si="242"/>
        <v>1</v>
      </c>
      <c r="AU130">
        <f t="shared" ca="1" si="243"/>
        <v>2</v>
      </c>
      <c r="AV130" s="34">
        <f t="shared" ca="1" si="244"/>
        <v>1</v>
      </c>
      <c r="AW130">
        <f t="shared" ca="1" si="245"/>
        <v>2</v>
      </c>
      <c r="AX130" s="34">
        <f t="shared" ca="1" si="246"/>
        <v>1</v>
      </c>
      <c r="AY130">
        <f t="shared" ca="1" si="247"/>
        <v>2</v>
      </c>
      <c r="AZ130" s="34">
        <f t="shared" ca="1" si="248"/>
        <v>1</v>
      </c>
      <c r="BA130">
        <f t="shared" ca="1" si="249"/>
        <v>2</v>
      </c>
      <c r="BB130" s="34">
        <f t="shared" ca="1" si="250"/>
        <v>1</v>
      </c>
      <c r="BC130">
        <f t="shared" ca="1" si="251"/>
        <v>2</v>
      </c>
      <c r="BD130">
        <f t="shared" ca="1" si="252"/>
        <v>1</v>
      </c>
      <c r="BE130" t="str">
        <f t="shared" ca="1" si="253"/>
        <v/>
      </c>
      <c r="BF130" t="str">
        <f t="shared" ca="1" si="254"/>
        <v xml:space="preserve"> \\sqrt{</v>
      </c>
      <c r="BG130">
        <f t="shared" ca="1" si="255"/>
        <v>2</v>
      </c>
      <c r="BH130" t="str">
        <f t="shared" ca="1" si="256"/>
        <v>}</v>
      </c>
      <c r="BI130" t="str">
        <f t="shared" ca="1" si="257"/>
        <v xml:space="preserve"> \\sqrt{2}</v>
      </c>
    </row>
    <row r="131" spans="1:61" x14ac:dyDescent="0.55000000000000004">
      <c r="A131">
        <v>30</v>
      </c>
      <c r="B131" s="1" t="s">
        <v>4</v>
      </c>
      <c r="C131" s="1" t="s">
        <v>38</v>
      </c>
      <c r="D131" t="s">
        <v>250</v>
      </c>
      <c r="E131" s="43" t="str">
        <f t="shared" ca="1" si="193"/>
        <v>\\sqrt{21}÷\\sqrt{3}=</v>
      </c>
      <c r="F131" t="s">
        <v>230</v>
      </c>
      <c r="G131" t="s">
        <v>250</v>
      </c>
      <c r="H131" t="str">
        <f t="shared" ca="1" si="194"/>
        <v xml:space="preserve"> \\sqrt{7}</v>
      </c>
      <c r="I131" t="s">
        <v>230</v>
      </c>
      <c r="J131" s="51" t="s">
        <v>60</v>
      </c>
      <c r="K131" s="50" t="s">
        <v>358</v>
      </c>
      <c r="L131" t="str">
        <f t="shared" ca="1" si="230"/>
        <v>\\(\\quad \\displaystyle \\sqrt{21}÷\\sqrt{3}= \\)</v>
      </c>
      <c r="M131" t="str">
        <f t="shared" ca="1" si="231"/>
        <v>\\(\\quad \\displaystyle  \\sqrt{7} \\)</v>
      </c>
      <c r="N131" s="50" t="s">
        <v>62</v>
      </c>
      <c r="O131" s="89" t="str">
        <f t="shared" ca="1" si="259"/>
        <v>INSERT INTO math(tangen,question,answer,editor,date,count) VALUES('m7300','\\(\\quad \\displaystyle \\sqrt{21}÷\\sqrt{3}= \\)','\\(\\quad \\displaystyle  \\sqrt{7} \\)','harazono',NOW(),0);</v>
      </c>
      <c r="X131" s="1">
        <f t="shared" ca="1" si="258"/>
        <v>7</v>
      </c>
      <c r="Y131" s="1">
        <f t="shared" ca="1" si="258"/>
        <v>3</v>
      </c>
      <c r="AC131" s="4" t="s">
        <v>350</v>
      </c>
      <c r="AD131" s="1">
        <f t="shared" ca="1" si="232"/>
        <v>21</v>
      </c>
      <c r="AE131" t="s">
        <v>217</v>
      </c>
      <c r="AF131" t="s">
        <v>27</v>
      </c>
      <c r="AG131" s="4" t="s">
        <v>350</v>
      </c>
      <c r="AH131">
        <f t="shared" ca="1" si="233"/>
        <v>3</v>
      </c>
      <c r="AI131" t="s">
        <v>217</v>
      </c>
      <c r="AJ131" s="4" t="s">
        <v>13</v>
      </c>
      <c r="AK131" s="4" t="s">
        <v>33</v>
      </c>
      <c r="AL131">
        <f t="shared" ca="1" si="234"/>
        <v>7</v>
      </c>
      <c r="AM131" t="str">
        <f t="shared" ca="1" si="235"/>
        <v>\\sqrt{21</v>
      </c>
      <c r="AN131" s="34">
        <f t="shared" ca="1" si="236"/>
        <v>1</v>
      </c>
      <c r="AO131">
        <f t="shared" ca="1" si="237"/>
        <v>7</v>
      </c>
      <c r="AP131" s="34">
        <f t="shared" ca="1" si="238"/>
        <v>1</v>
      </c>
      <c r="AQ131">
        <f t="shared" ca="1" si="239"/>
        <v>7</v>
      </c>
      <c r="AR131" s="34">
        <f t="shared" ca="1" si="240"/>
        <v>1</v>
      </c>
      <c r="AS131">
        <f t="shared" ca="1" si="241"/>
        <v>7</v>
      </c>
      <c r="AT131" s="34">
        <f t="shared" ca="1" si="242"/>
        <v>1</v>
      </c>
      <c r="AU131">
        <f t="shared" ca="1" si="243"/>
        <v>7</v>
      </c>
      <c r="AV131" s="34">
        <f t="shared" ca="1" si="244"/>
        <v>1</v>
      </c>
      <c r="AW131">
        <f t="shared" ca="1" si="245"/>
        <v>7</v>
      </c>
      <c r="AX131" s="34">
        <f t="shared" ca="1" si="246"/>
        <v>1</v>
      </c>
      <c r="AY131">
        <f t="shared" ca="1" si="247"/>
        <v>7</v>
      </c>
      <c r="AZ131" s="34">
        <f t="shared" ca="1" si="248"/>
        <v>1</v>
      </c>
      <c r="BA131">
        <f t="shared" ca="1" si="249"/>
        <v>7</v>
      </c>
      <c r="BB131" s="34">
        <f t="shared" ca="1" si="250"/>
        <v>1</v>
      </c>
      <c r="BC131">
        <f t="shared" ca="1" si="251"/>
        <v>7</v>
      </c>
      <c r="BD131">
        <f t="shared" ca="1" si="252"/>
        <v>1</v>
      </c>
      <c r="BE131" t="str">
        <f t="shared" ca="1" si="253"/>
        <v/>
      </c>
      <c r="BF131" t="str">
        <f t="shared" ca="1" si="254"/>
        <v xml:space="preserve"> \\sqrt{</v>
      </c>
      <c r="BG131">
        <f t="shared" ca="1" si="255"/>
        <v>7</v>
      </c>
      <c r="BH131" t="str">
        <f t="shared" ca="1" si="256"/>
        <v>}</v>
      </c>
      <c r="BI131" t="str">
        <f t="shared" ca="1" si="257"/>
        <v xml:space="preserve"> \\sqrt{7}</v>
      </c>
    </row>
    <row r="132" spans="1:61" x14ac:dyDescent="0.55000000000000004">
      <c r="A132">
        <v>31</v>
      </c>
      <c r="B132" s="1" t="s">
        <v>4</v>
      </c>
      <c r="C132" s="1" t="s">
        <v>38</v>
      </c>
      <c r="D132" t="s">
        <v>250</v>
      </c>
      <c r="E132" s="43" t="str">
        <f t="shared" ca="1" si="193"/>
        <v>\\sqrt{48}÷\\sqrt{6}=</v>
      </c>
      <c r="F132" t="s">
        <v>230</v>
      </c>
      <c r="G132" t="s">
        <v>250</v>
      </c>
      <c r="H132" t="str">
        <f t="shared" ca="1" si="194"/>
        <v>2 \\sqrt{2}</v>
      </c>
      <c r="I132" t="s">
        <v>230</v>
      </c>
      <c r="J132" s="51" t="s">
        <v>60</v>
      </c>
      <c r="K132" s="50" t="s">
        <v>358</v>
      </c>
      <c r="L132" t="str">
        <f t="shared" ca="1" si="230"/>
        <v>\\(\\quad \\displaystyle \\sqrt{48}÷\\sqrt{6}= \\)</v>
      </c>
      <c r="M132" t="str">
        <f t="shared" ca="1" si="231"/>
        <v>\\(\\quad \\displaystyle 2 \\sqrt{2} \\)</v>
      </c>
      <c r="N132" s="50" t="s">
        <v>62</v>
      </c>
      <c r="O132" s="89" t="str">
        <f t="shared" ca="1" si="259"/>
        <v>INSERT INTO math(tangen,question,answer,editor,date,count) VALUES('m7300','\\(\\quad \\displaystyle \\sqrt{48}÷\\sqrt{6}= \\)','\\(\\quad \\displaystyle 2 \\sqrt{2} \\)','harazono',NOW(),0);</v>
      </c>
      <c r="X132" s="1">
        <f t="shared" ca="1" si="258"/>
        <v>8</v>
      </c>
      <c r="Y132" s="1">
        <f t="shared" ca="1" si="258"/>
        <v>6</v>
      </c>
      <c r="AC132" s="4" t="s">
        <v>350</v>
      </c>
      <c r="AD132" s="1">
        <f t="shared" ca="1" si="232"/>
        <v>48</v>
      </c>
      <c r="AE132" t="s">
        <v>217</v>
      </c>
      <c r="AF132" t="s">
        <v>27</v>
      </c>
      <c r="AG132" s="4" t="s">
        <v>350</v>
      </c>
      <c r="AH132">
        <f t="shared" ca="1" si="233"/>
        <v>6</v>
      </c>
      <c r="AI132" t="s">
        <v>217</v>
      </c>
      <c r="AJ132" s="4" t="s">
        <v>13</v>
      </c>
      <c r="AK132" s="4" t="s">
        <v>33</v>
      </c>
      <c r="AL132">
        <f t="shared" ca="1" si="234"/>
        <v>8</v>
      </c>
      <c r="AM132" t="str">
        <f t="shared" ca="1" si="235"/>
        <v>\\sqrt{48</v>
      </c>
      <c r="AN132" s="34">
        <f t="shared" ca="1" si="236"/>
        <v>1</v>
      </c>
      <c r="AO132">
        <f t="shared" ca="1" si="237"/>
        <v>8</v>
      </c>
      <c r="AP132" s="34">
        <f t="shared" ca="1" si="238"/>
        <v>1</v>
      </c>
      <c r="AQ132">
        <f t="shared" ca="1" si="239"/>
        <v>8</v>
      </c>
      <c r="AR132" s="34">
        <f t="shared" ca="1" si="240"/>
        <v>1</v>
      </c>
      <c r="AS132">
        <f t="shared" ca="1" si="241"/>
        <v>8</v>
      </c>
      <c r="AT132" s="34">
        <f t="shared" ca="1" si="242"/>
        <v>1</v>
      </c>
      <c r="AU132">
        <f t="shared" ca="1" si="243"/>
        <v>8</v>
      </c>
      <c r="AV132" s="34">
        <f t="shared" ca="1" si="244"/>
        <v>1</v>
      </c>
      <c r="AW132">
        <f t="shared" ca="1" si="245"/>
        <v>8</v>
      </c>
      <c r="AX132" s="34">
        <f t="shared" ca="1" si="246"/>
        <v>1</v>
      </c>
      <c r="AY132">
        <f t="shared" ca="1" si="247"/>
        <v>8</v>
      </c>
      <c r="AZ132" s="34">
        <f t="shared" ca="1" si="248"/>
        <v>1</v>
      </c>
      <c r="BA132">
        <f t="shared" ca="1" si="249"/>
        <v>8</v>
      </c>
      <c r="BB132" s="34">
        <f t="shared" ca="1" si="250"/>
        <v>2</v>
      </c>
      <c r="BC132">
        <f t="shared" ca="1" si="251"/>
        <v>2</v>
      </c>
      <c r="BD132">
        <f t="shared" ca="1" si="252"/>
        <v>2</v>
      </c>
      <c r="BE132">
        <f t="shared" ca="1" si="253"/>
        <v>2</v>
      </c>
      <c r="BF132" t="str">
        <f t="shared" ca="1" si="254"/>
        <v xml:space="preserve"> \\sqrt{</v>
      </c>
      <c r="BG132">
        <f t="shared" ca="1" si="255"/>
        <v>2</v>
      </c>
      <c r="BH132" t="str">
        <f t="shared" ca="1" si="256"/>
        <v>}</v>
      </c>
      <c r="BI132" t="str">
        <f t="shared" ca="1" si="257"/>
        <v>2 \\sqrt{2}</v>
      </c>
    </row>
    <row r="133" spans="1:61" x14ac:dyDescent="0.55000000000000004">
      <c r="A133">
        <v>32</v>
      </c>
      <c r="B133" s="1" t="s">
        <v>4</v>
      </c>
      <c r="C133" s="1" t="s">
        <v>38</v>
      </c>
      <c r="D133" t="s">
        <v>250</v>
      </c>
      <c r="E133" s="43" t="str">
        <f t="shared" ca="1" si="193"/>
        <v>\\sqrt{24}÷\\sqrt{8}=</v>
      </c>
      <c r="F133" t="s">
        <v>230</v>
      </c>
      <c r="G133" t="s">
        <v>250</v>
      </c>
      <c r="H133" t="str">
        <f t="shared" ca="1" si="194"/>
        <v xml:space="preserve"> \\sqrt{3}</v>
      </c>
      <c r="I133" t="s">
        <v>230</v>
      </c>
      <c r="J133" s="51" t="s">
        <v>60</v>
      </c>
      <c r="K133" s="50" t="s">
        <v>358</v>
      </c>
      <c r="L133" t="str">
        <f t="shared" ca="1" si="230"/>
        <v>\\(\\quad \\displaystyle \\sqrt{24}÷\\sqrt{8}= \\)</v>
      </c>
      <c r="M133" t="str">
        <f t="shared" ca="1" si="231"/>
        <v>\\(\\quad \\displaystyle  \\sqrt{3} \\)</v>
      </c>
      <c r="N133" s="50" t="s">
        <v>62</v>
      </c>
      <c r="O133" s="89" t="str">
        <f t="shared" ca="1" si="259"/>
        <v>INSERT INTO math(tangen,question,answer,editor,date,count) VALUES('m7300','\\(\\quad \\displaystyle \\sqrt{24}÷\\sqrt{8}= \\)','\\(\\quad \\displaystyle  \\sqrt{3} \\)','harazono',NOW(),0);</v>
      </c>
      <c r="X133" s="1">
        <f t="shared" ca="1" si="258"/>
        <v>3</v>
      </c>
      <c r="Y133" s="1">
        <f t="shared" ca="1" si="258"/>
        <v>3</v>
      </c>
      <c r="AC133" s="4" t="s">
        <v>350</v>
      </c>
      <c r="AD133" s="1">
        <f t="shared" ca="1" si="232"/>
        <v>24</v>
      </c>
      <c r="AE133" t="s">
        <v>217</v>
      </c>
      <c r="AF133" t="s">
        <v>27</v>
      </c>
      <c r="AG133" s="4" t="s">
        <v>350</v>
      </c>
      <c r="AH133">
        <f t="shared" ca="1" si="233"/>
        <v>8</v>
      </c>
      <c r="AI133" t="s">
        <v>217</v>
      </c>
      <c r="AJ133" s="4" t="s">
        <v>13</v>
      </c>
      <c r="AK133" s="4" t="s">
        <v>33</v>
      </c>
      <c r="AL133">
        <f t="shared" ca="1" si="234"/>
        <v>3</v>
      </c>
      <c r="AM133" t="str">
        <f t="shared" ca="1" si="235"/>
        <v>\\sqrt{24</v>
      </c>
      <c r="AN133" s="34">
        <f t="shared" ca="1" si="236"/>
        <v>1</v>
      </c>
      <c r="AO133">
        <f t="shared" ca="1" si="237"/>
        <v>3</v>
      </c>
      <c r="AP133" s="34">
        <f t="shared" ca="1" si="238"/>
        <v>1</v>
      </c>
      <c r="AQ133">
        <f t="shared" ca="1" si="239"/>
        <v>3</v>
      </c>
      <c r="AR133" s="34">
        <f t="shared" ca="1" si="240"/>
        <v>1</v>
      </c>
      <c r="AS133">
        <f t="shared" ca="1" si="241"/>
        <v>3</v>
      </c>
      <c r="AT133" s="34">
        <f t="shared" ca="1" si="242"/>
        <v>1</v>
      </c>
      <c r="AU133">
        <f t="shared" ca="1" si="243"/>
        <v>3</v>
      </c>
      <c r="AV133" s="34">
        <f t="shared" ca="1" si="244"/>
        <v>1</v>
      </c>
      <c r="AW133">
        <f t="shared" ca="1" si="245"/>
        <v>3</v>
      </c>
      <c r="AX133" s="34">
        <f t="shared" ca="1" si="246"/>
        <v>1</v>
      </c>
      <c r="AY133">
        <f t="shared" ca="1" si="247"/>
        <v>3</v>
      </c>
      <c r="AZ133" s="34">
        <f t="shared" ca="1" si="248"/>
        <v>1</v>
      </c>
      <c r="BA133">
        <f t="shared" ca="1" si="249"/>
        <v>3</v>
      </c>
      <c r="BB133" s="34">
        <f t="shared" ca="1" si="250"/>
        <v>1</v>
      </c>
      <c r="BC133">
        <f t="shared" ca="1" si="251"/>
        <v>3</v>
      </c>
      <c r="BD133">
        <f t="shared" ca="1" si="252"/>
        <v>1</v>
      </c>
      <c r="BE133" t="str">
        <f t="shared" ca="1" si="253"/>
        <v/>
      </c>
      <c r="BF133" t="str">
        <f t="shared" ca="1" si="254"/>
        <v xml:space="preserve"> \\sqrt{</v>
      </c>
      <c r="BG133">
        <f t="shared" ca="1" si="255"/>
        <v>3</v>
      </c>
      <c r="BH133" t="str">
        <f t="shared" ca="1" si="256"/>
        <v>}</v>
      </c>
      <c r="BI133" t="str">
        <f t="shared" ca="1" si="257"/>
        <v xml:space="preserve"> \\sqrt{3}</v>
      </c>
    </row>
    <row r="134" spans="1:61" x14ac:dyDescent="0.55000000000000004">
      <c r="A134">
        <v>33</v>
      </c>
      <c r="B134" s="1" t="s">
        <v>4</v>
      </c>
      <c r="C134" s="1" t="s">
        <v>38</v>
      </c>
      <c r="D134" t="s">
        <v>250</v>
      </c>
      <c r="E134" s="43" t="str">
        <f t="shared" ref="E134:E151" ca="1" si="260">AC134&amp;AD134&amp;AE134&amp;AF134&amp;AG134&amp;AH134&amp;AI134&amp;AJ134</f>
        <v>\\sqrt{24}÷\\sqrt{6}=</v>
      </c>
      <c r="F134" t="s">
        <v>230</v>
      </c>
      <c r="G134" t="s">
        <v>250</v>
      </c>
      <c r="H134" t="str">
        <f t="shared" ref="H134:H151" ca="1" si="261">BI134</f>
        <v>2</v>
      </c>
      <c r="I134" t="s">
        <v>230</v>
      </c>
      <c r="J134" s="51" t="s">
        <v>60</v>
      </c>
      <c r="K134" s="50" t="s">
        <v>358</v>
      </c>
      <c r="L134" t="str">
        <f t="shared" ca="1" si="230"/>
        <v>\\(\\quad \\displaystyle \\sqrt{24}÷\\sqrt{6}= \\)</v>
      </c>
      <c r="M134" t="str">
        <f t="shared" ca="1" si="231"/>
        <v>\\(\\quad \\displaystyle 2 \\)</v>
      </c>
      <c r="N134" s="50" t="s">
        <v>62</v>
      </c>
      <c r="O134" s="89" t="str">
        <f t="shared" ca="1" si="259"/>
        <v>INSERT INTO math(tangen,question,answer,editor,date,count) VALUES('m7300','\\(\\quad \\displaystyle \\sqrt{24}÷\\sqrt{6}= \\)','\\(\\quad \\displaystyle 2 \\)','harazono',NOW(),0);</v>
      </c>
      <c r="X134" s="1">
        <f t="shared" ca="1" si="258"/>
        <v>4</v>
      </c>
      <c r="Y134" s="1">
        <f t="shared" ca="1" si="258"/>
        <v>6</v>
      </c>
      <c r="AC134" s="4" t="s">
        <v>350</v>
      </c>
      <c r="AD134" s="1">
        <f t="shared" ca="1" si="232"/>
        <v>24</v>
      </c>
      <c r="AE134" t="s">
        <v>217</v>
      </c>
      <c r="AF134" t="s">
        <v>27</v>
      </c>
      <c r="AG134" s="4" t="s">
        <v>350</v>
      </c>
      <c r="AH134">
        <f t="shared" ca="1" si="233"/>
        <v>6</v>
      </c>
      <c r="AI134" t="s">
        <v>217</v>
      </c>
      <c r="AJ134" s="4" t="s">
        <v>13</v>
      </c>
      <c r="AK134" s="4" t="s">
        <v>33</v>
      </c>
      <c r="AL134">
        <f t="shared" ca="1" si="234"/>
        <v>4</v>
      </c>
      <c r="AM134" t="str">
        <f t="shared" ca="1" si="235"/>
        <v>\\sqrt{24</v>
      </c>
      <c r="AN134" s="34">
        <f t="shared" ca="1" si="236"/>
        <v>1</v>
      </c>
      <c r="AO134">
        <f t="shared" ca="1" si="237"/>
        <v>4</v>
      </c>
      <c r="AP134" s="34">
        <f t="shared" ca="1" si="238"/>
        <v>1</v>
      </c>
      <c r="AQ134">
        <f t="shared" ca="1" si="239"/>
        <v>4</v>
      </c>
      <c r="AR134" s="34">
        <f t="shared" ca="1" si="240"/>
        <v>1</v>
      </c>
      <c r="AS134">
        <f t="shared" ca="1" si="241"/>
        <v>4</v>
      </c>
      <c r="AT134" s="34">
        <f t="shared" ca="1" si="242"/>
        <v>1</v>
      </c>
      <c r="AU134">
        <f t="shared" ca="1" si="243"/>
        <v>4</v>
      </c>
      <c r="AV134" s="34">
        <f t="shared" ca="1" si="244"/>
        <v>1</v>
      </c>
      <c r="AW134">
        <f t="shared" ca="1" si="245"/>
        <v>4</v>
      </c>
      <c r="AX134" s="34">
        <f t="shared" ca="1" si="246"/>
        <v>1</v>
      </c>
      <c r="AY134">
        <f t="shared" ca="1" si="247"/>
        <v>4</v>
      </c>
      <c r="AZ134" s="34">
        <f t="shared" ca="1" si="248"/>
        <v>1</v>
      </c>
      <c r="BA134">
        <f t="shared" ca="1" si="249"/>
        <v>4</v>
      </c>
      <c r="BB134" s="34">
        <f t="shared" ca="1" si="250"/>
        <v>2</v>
      </c>
      <c r="BC134">
        <f t="shared" ca="1" si="251"/>
        <v>1</v>
      </c>
      <c r="BD134">
        <f t="shared" ca="1" si="252"/>
        <v>2</v>
      </c>
      <c r="BE134">
        <f t="shared" ca="1" si="253"/>
        <v>2</v>
      </c>
      <c r="BF134" t="str">
        <f t="shared" ca="1" si="254"/>
        <v/>
      </c>
      <c r="BG134" t="str">
        <f t="shared" ca="1" si="255"/>
        <v/>
      </c>
      <c r="BH134" t="str">
        <f t="shared" ca="1" si="256"/>
        <v/>
      </c>
      <c r="BI134" t="str">
        <f t="shared" ca="1" si="257"/>
        <v>2</v>
      </c>
    </row>
    <row r="135" spans="1:61" x14ac:dyDescent="0.55000000000000004">
      <c r="A135">
        <v>34</v>
      </c>
      <c r="B135" s="1" t="s">
        <v>4</v>
      </c>
      <c r="C135" s="1" t="s">
        <v>38</v>
      </c>
      <c r="D135" t="s">
        <v>250</v>
      </c>
      <c r="E135" s="43" t="str">
        <f t="shared" ca="1" si="260"/>
        <v>\\sqrt{24}÷\\sqrt{3}=</v>
      </c>
      <c r="F135" t="s">
        <v>230</v>
      </c>
      <c r="G135" t="s">
        <v>250</v>
      </c>
      <c r="H135" t="str">
        <f t="shared" ca="1" si="261"/>
        <v>2 \\sqrt{2}</v>
      </c>
      <c r="I135" t="s">
        <v>230</v>
      </c>
      <c r="J135" s="51" t="s">
        <v>60</v>
      </c>
      <c r="K135" s="50" t="s">
        <v>358</v>
      </c>
      <c r="L135" t="str">
        <f t="shared" ca="1" si="230"/>
        <v>\\(\\quad \\displaystyle \\sqrt{24}÷\\sqrt{3}= \\)</v>
      </c>
      <c r="M135" t="str">
        <f t="shared" ca="1" si="231"/>
        <v>\\(\\quad \\displaystyle 2 \\sqrt{2} \\)</v>
      </c>
      <c r="N135" s="50" t="s">
        <v>62</v>
      </c>
      <c r="O135" s="89" t="str">
        <f t="shared" ca="1" si="259"/>
        <v>INSERT INTO math(tangen,question,answer,editor,date,count) VALUES('m7300','\\(\\quad \\displaystyle \\sqrt{24}÷\\sqrt{3}= \\)','\\(\\quad \\displaystyle 2 \\sqrt{2} \\)','harazono',NOW(),0);</v>
      </c>
      <c r="X135" s="1">
        <f t="shared" ca="1" si="258"/>
        <v>8</v>
      </c>
      <c r="Y135" s="1">
        <f t="shared" ca="1" si="258"/>
        <v>3</v>
      </c>
      <c r="AC135" s="4" t="s">
        <v>350</v>
      </c>
      <c r="AD135" s="1">
        <f t="shared" ca="1" si="232"/>
        <v>24</v>
      </c>
      <c r="AE135" t="s">
        <v>217</v>
      </c>
      <c r="AF135" t="s">
        <v>27</v>
      </c>
      <c r="AG135" s="4" t="s">
        <v>350</v>
      </c>
      <c r="AH135">
        <f t="shared" ca="1" si="233"/>
        <v>3</v>
      </c>
      <c r="AI135" t="s">
        <v>217</v>
      </c>
      <c r="AJ135" s="4" t="s">
        <v>13</v>
      </c>
      <c r="AK135" s="4" t="s">
        <v>33</v>
      </c>
      <c r="AL135">
        <f t="shared" ca="1" si="234"/>
        <v>8</v>
      </c>
      <c r="AM135" t="str">
        <f t="shared" ca="1" si="235"/>
        <v>\\sqrt{24</v>
      </c>
      <c r="AN135" s="34">
        <f t="shared" ca="1" si="236"/>
        <v>1</v>
      </c>
      <c r="AO135">
        <f t="shared" ca="1" si="237"/>
        <v>8</v>
      </c>
      <c r="AP135" s="34">
        <f t="shared" ca="1" si="238"/>
        <v>1</v>
      </c>
      <c r="AQ135">
        <f t="shared" ca="1" si="239"/>
        <v>8</v>
      </c>
      <c r="AR135" s="34">
        <f t="shared" ca="1" si="240"/>
        <v>1</v>
      </c>
      <c r="AS135">
        <f t="shared" ca="1" si="241"/>
        <v>8</v>
      </c>
      <c r="AT135" s="34">
        <f t="shared" ca="1" si="242"/>
        <v>1</v>
      </c>
      <c r="AU135">
        <f t="shared" ca="1" si="243"/>
        <v>8</v>
      </c>
      <c r="AV135" s="34">
        <f t="shared" ca="1" si="244"/>
        <v>1</v>
      </c>
      <c r="AW135">
        <f t="shared" ca="1" si="245"/>
        <v>8</v>
      </c>
      <c r="AX135" s="34">
        <f t="shared" ca="1" si="246"/>
        <v>1</v>
      </c>
      <c r="AY135">
        <f t="shared" ca="1" si="247"/>
        <v>8</v>
      </c>
      <c r="AZ135" s="34">
        <f t="shared" ca="1" si="248"/>
        <v>1</v>
      </c>
      <c r="BA135">
        <f t="shared" ca="1" si="249"/>
        <v>8</v>
      </c>
      <c r="BB135" s="34">
        <f t="shared" ca="1" si="250"/>
        <v>2</v>
      </c>
      <c r="BC135">
        <f t="shared" ca="1" si="251"/>
        <v>2</v>
      </c>
      <c r="BD135">
        <f t="shared" ca="1" si="252"/>
        <v>2</v>
      </c>
      <c r="BE135">
        <f t="shared" ca="1" si="253"/>
        <v>2</v>
      </c>
      <c r="BF135" t="str">
        <f t="shared" ca="1" si="254"/>
        <v xml:space="preserve"> \\sqrt{</v>
      </c>
      <c r="BG135">
        <f t="shared" ca="1" si="255"/>
        <v>2</v>
      </c>
      <c r="BH135" t="str">
        <f t="shared" ca="1" si="256"/>
        <v>}</v>
      </c>
      <c r="BI135" t="str">
        <f t="shared" ca="1" si="257"/>
        <v>2 \\sqrt{2}</v>
      </c>
    </row>
    <row r="136" spans="1:61" x14ac:dyDescent="0.55000000000000004">
      <c r="A136">
        <v>35</v>
      </c>
      <c r="B136" s="1" t="s">
        <v>4</v>
      </c>
      <c r="C136" s="1" t="s">
        <v>38</v>
      </c>
      <c r="D136" t="s">
        <v>250</v>
      </c>
      <c r="E136" s="43" t="str">
        <f t="shared" ca="1" si="260"/>
        <v>\\sqrt{10}÷\\sqrt{2}=</v>
      </c>
      <c r="F136" t="s">
        <v>230</v>
      </c>
      <c r="G136" t="s">
        <v>250</v>
      </c>
      <c r="H136" t="str">
        <f t="shared" ca="1" si="261"/>
        <v xml:space="preserve"> \\sqrt{5}</v>
      </c>
      <c r="I136" t="s">
        <v>230</v>
      </c>
      <c r="J136" s="51" t="s">
        <v>60</v>
      </c>
      <c r="K136" s="50" t="s">
        <v>358</v>
      </c>
      <c r="L136" t="str">
        <f t="shared" ca="1" si="230"/>
        <v>\\(\\quad \\displaystyle \\sqrt{10}÷\\sqrt{2}= \\)</v>
      </c>
      <c r="M136" t="str">
        <f t="shared" ca="1" si="231"/>
        <v>\\(\\quad \\displaystyle  \\sqrt{5} \\)</v>
      </c>
      <c r="N136" s="50" t="s">
        <v>62</v>
      </c>
      <c r="O136" s="89" t="str">
        <f t="shared" ca="1" si="259"/>
        <v>INSERT INTO math(tangen,question,answer,editor,date,count) VALUES('m7300','\\(\\quad \\displaystyle \\sqrt{10}÷\\sqrt{2}= \\)','\\(\\quad \\displaystyle  \\sqrt{5} \\)','harazono',NOW(),0);</v>
      </c>
      <c r="X136" s="1">
        <f t="shared" ca="1" si="258"/>
        <v>5</v>
      </c>
      <c r="Y136" s="1">
        <f t="shared" ca="1" si="258"/>
        <v>2</v>
      </c>
      <c r="AC136" s="4" t="s">
        <v>350</v>
      </c>
      <c r="AD136" s="1">
        <f t="shared" ca="1" si="232"/>
        <v>10</v>
      </c>
      <c r="AE136" t="s">
        <v>217</v>
      </c>
      <c r="AF136" t="s">
        <v>27</v>
      </c>
      <c r="AG136" s="4" t="s">
        <v>350</v>
      </c>
      <c r="AH136">
        <f t="shared" ca="1" si="233"/>
        <v>2</v>
      </c>
      <c r="AI136" t="s">
        <v>217</v>
      </c>
      <c r="AJ136" s="4" t="s">
        <v>13</v>
      </c>
      <c r="AK136" s="4" t="s">
        <v>33</v>
      </c>
      <c r="AL136">
        <f t="shared" ca="1" si="234"/>
        <v>5</v>
      </c>
      <c r="AM136" t="str">
        <f t="shared" ca="1" si="235"/>
        <v>\\sqrt{10</v>
      </c>
      <c r="AN136" s="34">
        <f t="shared" ca="1" si="236"/>
        <v>1</v>
      </c>
      <c r="AO136">
        <f t="shared" ca="1" si="237"/>
        <v>5</v>
      </c>
      <c r="AP136" s="34">
        <f t="shared" ca="1" si="238"/>
        <v>1</v>
      </c>
      <c r="AQ136">
        <f t="shared" ca="1" si="239"/>
        <v>5</v>
      </c>
      <c r="AR136" s="34">
        <f t="shared" ca="1" si="240"/>
        <v>1</v>
      </c>
      <c r="AS136">
        <f t="shared" ca="1" si="241"/>
        <v>5</v>
      </c>
      <c r="AT136" s="34">
        <f t="shared" ca="1" si="242"/>
        <v>1</v>
      </c>
      <c r="AU136">
        <f t="shared" ca="1" si="243"/>
        <v>5</v>
      </c>
      <c r="AV136" s="34">
        <f t="shared" ca="1" si="244"/>
        <v>1</v>
      </c>
      <c r="AW136">
        <f t="shared" ca="1" si="245"/>
        <v>5</v>
      </c>
      <c r="AX136" s="34">
        <f t="shared" ca="1" si="246"/>
        <v>1</v>
      </c>
      <c r="AY136">
        <f t="shared" ca="1" si="247"/>
        <v>5</v>
      </c>
      <c r="AZ136" s="34">
        <f t="shared" ca="1" si="248"/>
        <v>1</v>
      </c>
      <c r="BA136">
        <f t="shared" ca="1" si="249"/>
        <v>5</v>
      </c>
      <c r="BB136" s="34">
        <f t="shared" ca="1" si="250"/>
        <v>1</v>
      </c>
      <c r="BC136">
        <f t="shared" ca="1" si="251"/>
        <v>5</v>
      </c>
      <c r="BD136">
        <f t="shared" ca="1" si="252"/>
        <v>1</v>
      </c>
      <c r="BE136" t="str">
        <f t="shared" ca="1" si="253"/>
        <v/>
      </c>
      <c r="BF136" t="str">
        <f t="shared" ca="1" si="254"/>
        <v xml:space="preserve"> \\sqrt{</v>
      </c>
      <c r="BG136">
        <f t="shared" ca="1" si="255"/>
        <v>5</v>
      </c>
      <c r="BH136" t="str">
        <f t="shared" ca="1" si="256"/>
        <v>}</v>
      </c>
      <c r="BI136" t="str">
        <f t="shared" ca="1" si="257"/>
        <v xml:space="preserve"> \\sqrt{5}</v>
      </c>
    </row>
    <row r="137" spans="1:61" x14ac:dyDescent="0.55000000000000004">
      <c r="A137">
        <v>36</v>
      </c>
      <c r="B137" s="1" t="s">
        <v>4</v>
      </c>
      <c r="C137" s="1" t="s">
        <v>38</v>
      </c>
      <c r="D137" t="s">
        <v>250</v>
      </c>
      <c r="E137" s="43" t="str">
        <f t="shared" ca="1" si="260"/>
        <v>\\sqrt{18}÷\\sqrt{3}=</v>
      </c>
      <c r="F137" t="s">
        <v>230</v>
      </c>
      <c r="G137" t="s">
        <v>250</v>
      </c>
      <c r="H137" t="str">
        <f t="shared" ca="1" si="261"/>
        <v xml:space="preserve"> \\sqrt{6}</v>
      </c>
      <c r="I137" t="s">
        <v>230</v>
      </c>
      <c r="J137" s="51" t="s">
        <v>60</v>
      </c>
      <c r="K137" s="50" t="s">
        <v>358</v>
      </c>
      <c r="L137" t="str">
        <f t="shared" ca="1" si="230"/>
        <v>\\(\\quad \\displaystyle \\sqrt{18}÷\\sqrt{3}= \\)</v>
      </c>
      <c r="M137" t="str">
        <f t="shared" ca="1" si="231"/>
        <v>\\(\\quad \\displaystyle  \\sqrt{6} \\)</v>
      </c>
      <c r="N137" s="50" t="s">
        <v>62</v>
      </c>
      <c r="O137" s="89" t="str">
        <f t="shared" ca="1" si="259"/>
        <v>INSERT INTO math(tangen,question,answer,editor,date,count) VALUES('m7300','\\(\\quad \\displaystyle \\sqrt{18}÷\\sqrt{3}= \\)','\\(\\quad \\displaystyle  \\sqrt{6} \\)','harazono',NOW(),0);</v>
      </c>
      <c r="X137" s="1">
        <f t="shared" ca="1" si="258"/>
        <v>6</v>
      </c>
      <c r="Y137" s="1">
        <f t="shared" ca="1" si="258"/>
        <v>3</v>
      </c>
      <c r="AC137" s="4" t="s">
        <v>350</v>
      </c>
      <c r="AD137" s="1">
        <f t="shared" ca="1" si="232"/>
        <v>18</v>
      </c>
      <c r="AE137" t="s">
        <v>217</v>
      </c>
      <c r="AF137" t="s">
        <v>27</v>
      </c>
      <c r="AG137" s="4" t="s">
        <v>350</v>
      </c>
      <c r="AH137">
        <f t="shared" ca="1" si="233"/>
        <v>3</v>
      </c>
      <c r="AI137" t="s">
        <v>217</v>
      </c>
      <c r="AJ137" s="4" t="s">
        <v>13</v>
      </c>
      <c r="AK137" s="4" t="s">
        <v>33</v>
      </c>
      <c r="AL137">
        <f t="shared" ca="1" si="234"/>
        <v>6</v>
      </c>
      <c r="AM137" t="str">
        <f t="shared" ca="1" si="235"/>
        <v>\\sqrt{18</v>
      </c>
      <c r="AN137" s="34">
        <f t="shared" ca="1" si="236"/>
        <v>1</v>
      </c>
      <c r="AO137">
        <f t="shared" ca="1" si="237"/>
        <v>6</v>
      </c>
      <c r="AP137" s="34">
        <f t="shared" ca="1" si="238"/>
        <v>1</v>
      </c>
      <c r="AQ137">
        <f t="shared" ca="1" si="239"/>
        <v>6</v>
      </c>
      <c r="AR137" s="34">
        <f t="shared" ca="1" si="240"/>
        <v>1</v>
      </c>
      <c r="AS137">
        <f t="shared" ca="1" si="241"/>
        <v>6</v>
      </c>
      <c r="AT137" s="34">
        <f t="shared" ca="1" si="242"/>
        <v>1</v>
      </c>
      <c r="AU137">
        <f t="shared" ca="1" si="243"/>
        <v>6</v>
      </c>
      <c r="AV137" s="34">
        <f t="shared" ca="1" si="244"/>
        <v>1</v>
      </c>
      <c r="AW137">
        <f t="shared" ca="1" si="245"/>
        <v>6</v>
      </c>
      <c r="AX137" s="34">
        <f t="shared" ca="1" si="246"/>
        <v>1</v>
      </c>
      <c r="AY137">
        <f t="shared" ca="1" si="247"/>
        <v>6</v>
      </c>
      <c r="AZ137" s="34">
        <f t="shared" ca="1" si="248"/>
        <v>1</v>
      </c>
      <c r="BA137">
        <f t="shared" ca="1" si="249"/>
        <v>6</v>
      </c>
      <c r="BB137" s="34">
        <f t="shared" ca="1" si="250"/>
        <v>1</v>
      </c>
      <c r="BC137">
        <f t="shared" ca="1" si="251"/>
        <v>6</v>
      </c>
      <c r="BD137">
        <f t="shared" ca="1" si="252"/>
        <v>1</v>
      </c>
      <c r="BE137" t="str">
        <f t="shared" ca="1" si="253"/>
        <v/>
      </c>
      <c r="BF137" t="str">
        <f t="shared" ca="1" si="254"/>
        <v xml:space="preserve"> \\sqrt{</v>
      </c>
      <c r="BG137">
        <f t="shared" ca="1" si="255"/>
        <v>6</v>
      </c>
      <c r="BH137" t="str">
        <f t="shared" ca="1" si="256"/>
        <v>}</v>
      </c>
      <c r="BI137" t="str">
        <f t="shared" ca="1" si="257"/>
        <v xml:space="preserve"> \\sqrt{6}</v>
      </c>
    </row>
    <row r="138" spans="1:61" x14ac:dyDescent="0.55000000000000004">
      <c r="A138">
        <v>37</v>
      </c>
      <c r="B138" s="1" t="s">
        <v>4</v>
      </c>
      <c r="C138" s="1" t="s">
        <v>38</v>
      </c>
      <c r="D138" t="s">
        <v>250</v>
      </c>
      <c r="E138" s="43" t="str">
        <f t="shared" ca="1" si="260"/>
        <v>\\sqrt{42}÷\\sqrt{6}=</v>
      </c>
      <c r="F138" t="s">
        <v>230</v>
      </c>
      <c r="G138" t="s">
        <v>250</v>
      </c>
      <c r="H138" t="str">
        <f t="shared" ca="1" si="261"/>
        <v xml:space="preserve"> \\sqrt{7}</v>
      </c>
      <c r="I138" t="s">
        <v>230</v>
      </c>
      <c r="J138" s="51" t="s">
        <v>60</v>
      </c>
      <c r="K138" s="50" t="s">
        <v>358</v>
      </c>
      <c r="L138" t="str">
        <f t="shared" ca="1" si="230"/>
        <v>\\(\\quad \\displaystyle \\sqrt{42}÷\\sqrt{6}= \\)</v>
      </c>
      <c r="M138" t="str">
        <f t="shared" ca="1" si="231"/>
        <v>\\(\\quad \\displaystyle  \\sqrt{7} \\)</v>
      </c>
      <c r="N138" s="50" t="s">
        <v>62</v>
      </c>
      <c r="O138" s="89" t="str">
        <f t="shared" ca="1" si="259"/>
        <v>INSERT INTO math(tangen,question,answer,editor,date,count) VALUES('m7300','\\(\\quad \\displaystyle \\sqrt{42}÷\\sqrt{6}= \\)','\\(\\quad \\displaystyle  \\sqrt{7} \\)','harazono',NOW(),0);</v>
      </c>
      <c r="X138" s="1">
        <f t="shared" ca="1" si="258"/>
        <v>7</v>
      </c>
      <c r="Y138" s="1">
        <f t="shared" ca="1" si="258"/>
        <v>6</v>
      </c>
      <c r="AC138" s="4" t="s">
        <v>350</v>
      </c>
      <c r="AD138" s="1">
        <f t="shared" ca="1" si="232"/>
        <v>42</v>
      </c>
      <c r="AE138" t="s">
        <v>217</v>
      </c>
      <c r="AF138" t="s">
        <v>27</v>
      </c>
      <c r="AG138" s="4" t="s">
        <v>350</v>
      </c>
      <c r="AH138">
        <f t="shared" ca="1" si="233"/>
        <v>6</v>
      </c>
      <c r="AI138" t="s">
        <v>217</v>
      </c>
      <c r="AJ138" s="4" t="s">
        <v>13</v>
      </c>
      <c r="AK138" s="4" t="s">
        <v>33</v>
      </c>
      <c r="AL138">
        <f t="shared" ca="1" si="234"/>
        <v>7</v>
      </c>
      <c r="AM138" t="str">
        <f t="shared" ca="1" si="235"/>
        <v>\\sqrt{42</v>
      </c>
      <c r="AN138" s="34">
        <f t="shared" ca="1" si="236"/>
        <v>1</v>
      </c>
      <c r="AO138">
        <f t="shared" ca="1" si="237"/>
        <v>7</v>
      </c>
      <c r="AP138" s="34">
        <f t="shared" ca="1" si="238"/>
        <v>1</v>
      </c>
      <c r="AQ138">
        <f t="shared" ca="1" si="239"/>
        <v>7</v>
      </c>
      <c r="AR138" s="34">
        <f t="shared" ca="1" si="240"/>
        <v>1</v>
      </c>
      <c r="AS138">
        <f t="shared" ca="1" si="241"/>
        <v>7</v>
      </c>
      <c r="AT138" s="34">
        <f t="shared" ca="1" si="242"/>
        <v>1</v>
      </c>
      <c r="AU138">
        <f t="shared" ca="1" si="243"/>
        <v>7</v>
      </c>
      <c r="AV138" s="34">
        <f t="shared" ca="1" si="244"/>
        <v>1</v>
      </c>
      <c r="AW138">
        <f t="shared" ca="1" si="245"/>
        <v>7</v>
      </c>
      <c r="AX138" s="34">
        <f t="shared" ca="1" si="246"/>
        <v>1</v>
      </c>
      <c r="AY138">
        <f t="shared" ca="1" si="247"/>
        <v>7</v>
      </c>
      <c r="AZ138" s="34">
        <f t="shared" ca="1" si="248"/>
        <v>1</v>
      </c>
      <c r="BA138">
        <f t="shared" ca="1" si="249"/>
        <v>7</v>
      </c>
      <c r="BB138" s="34">
        <f t="shared" ca="1" si="250"/>
        <v>1</v>
      </c>
      <c r="BC138">
        <f t="shared" ca="1" si="251"/>
        <v>7</v>
      </c>
      <c r="BD138">
        <f t="shared" ca="1" si="252"/>
        <v>1</v>
      </c>
      <c r="BE138" t="str">
        <f t="shared" ca="1" si="253"/>
        <v/>
      </c>
      <c r="BF138" t="str">
        <f t="shared" ca="1" si="254"/>
        <v xml:space="preserve"> \\sqrt{</v>
      </c>
      <c r="BG138">
        <f t="shared" ca="1" si="255"/>
        <v>7</v>
      </c>
      <c r="BH138" t="str">
        <f t="shared" ca="1" si="256"/>
        <v>}</v>
      </c>
      <c r="BI138" t="str">
        <f t="shared" ca="1" si="257"/>
        <v xml:space="preserve"> \\sqrt{7}</v>
      </c>
    </row>
    <row r="139" spans="1:61" x14ac:dyDescent="0.55000000000000004">
      <c r="A139">
        <v>38</v>
      </c>
      <c r="B139" s="1" t="s">
        <v>4</v>
      </c>
      <c r="C139" s="1" t="s">
        <v>38</v>
      </c>
      <c r="D139" t="s">
        <v>250</v>
      </c>
      <c r="E139" s="43" t="str">
        <f t="shared" ca="1" si="260"/>
        <v>\\sqrt{20}÷\\sqrt{10}=</v>
      </c>
      <c r="F139" t="s">
        <v>230</v>
      </c>
      <c r="G139" t="s">
        <v>250</v>
      </c>
      <c r="H139" t="str">
        <f t="shared" ca="1" si="261"/>
        <v xml:space="preserve"> \\sqrt{2}</v>
      </c>
      <c r="I139" t="s">
        <v>230</v>
      </c>
      <c r="J139" s="51" t="s">
        <v>60</v>
      </c>
      <c r="K139" s="50" t="s">
        <v>358</v>
      </c>
      <c r="L139" t="str">
        <f t="shared" ca="1" si="230"/>
        <v>\\(\\quad \\displaystyle \\sqrt{20}÷\\sqrt{10}= \\)</v>
      </c>
      <c r="M139" t="str">
        <f t="shared" ca="1" si="231"/>
        <v>\\(\\quad \\displaystyle  \\sqrt{2} \\)</v>
      </c>
      <c r="N139" s="50" t="s">
        <v>62</v>
      </c>
      <c r="O139" s="89" t="str">
        <f t="shared" ca="1" si="259"/>
        <v>INSERT INTO math(tangen,question,answer,editor,date,count) VALUES('m7300','\\(\\quad \\displaystyle \\sqrt{20}÷\\sqrt{10}= \\)','\\(\\quad \\displaystyle  \\sqrt{2} \\)','harazono',NOW(),0);</v>
      </c>
      <c r="X139" s="1">
        <f t="shared" ca="1" si="258"/>
        <v>2</v>
      </c>
      <c r="Y139" s="1">
        <f t="shared" ca="1" si="258"/>
        <v>10</v>
      </c>
      <c r="AC139" s="4" t="s">
        <v>350</v>
      </c>
      <c r="AD139" s="1">
        <f t="shared" ca="1" si="232"/>
        <v>20</v>
      </c>
      <c r="AE139" t="s">
        <v>217</v>
      </c>
      <c r="AF139" t="s">
        <v>27</v>
      </c>
      <c r="AG139" s="4" t="s">
        <v>350</v>
      </c>
      <c r="AH139">
        <f t="shared" ca="1" si="233"/>
        <v>10</v>
      </c>
      <c r="AI139" t="s">
        <v>217</v>
      </c>
      <c r="AJ139" s="4" t="s">
        <v>13</v>
      </c>
      <c r="AK139" s="4" t="s">
        <v>33</v>
      </c>
      <c r="AL139">
        <f t="shared" ca="1" si="234"/>
        <v>2</v>
      </c>
      <c r="AM139" t="str">
        <f t="shared" ca="1" si="235"/>
        <v>\\sqrt{20</v>
      </c>
      <c r="AN139" s="34">
        <f t="shared" ca="1" si="236"/>
        <v>1</v>
      </c>
      <c r="AO139">
        <f t="shared" ca="1" si="237"/>
        <v>2</v>
      </c>
      <c r="AP139" s="34">
        <f t="shared" ca="1" si="238"/>
        <v>1</v>
      </c>
      <c r="AQ139">
        <f t="shared" ca="1" si="239"/>
        <v>2</v>
      </c>
      <c r="AR139" s="34">
        <f t="shared" ca="1" si="240"/>
        <v>1</v>
      </c>
      <c r="AS139">
        <f t="shared" ca="1" si="241"/>
        <v>2</v>
      </c>
      <c r="AT139" s="34">
        <f t="shared" ca="1" si="242"/>
        <v>1</v>
      </c>
      <c r="AU139">
        <f t="shared" ca="1" si="243"/>
        <v>2</v>
      </c>
      <c r="AV139" s="34">
        <f t="shared" ca="1" si="244"/>
        <v>1</v>
      </c>
      <c r="AW139">
        <f t="shared" ca="1" si="245"/>
        <v>2</v>
      </c>
      <c r="AX139" s="34">
        <f t="shared" ca="1" si="246"/>
        <v>1</v>
      </c>
      <c r="AY139">
        <f t="shared" ca="1" si="247"/>
        <v>2</v>
      </c>
      <c r="AZ139" s="34">
        <f t="shared" ca="1" si="248"/>
        <v>1</v>
      </c>
      <c r="BA139">
        <f t="shared" ca="1" si="249"/>
        <v>2</v>
      </c>
      <c r="BB139" s="34">
        <f t="shared" ca="1" si="250"/>
        <v>1</v>
      </c>
      <c r="BC139">
        <f t="shared" ca="1" si="251"/>
        <v>2</v>
      </c>
      <c r="BD139">
        <f t="shared" ca="1" si="252"/>
        <v>1</v>
      </c>
      <c r="BE139" t="str">
        <f t="shared" ca="1" si="253"/>
        <v/>
      </c>
      <c r="BF139" t="str">
        <f t="shared" ca="1" si="254"/>
        <v xml:space="preserve"> \\sqrt{</v>
      </c>
      <c r="BG139">
        <f t="shared" ca="1" si="255"/>
        <v>2</v>
      </c>
      <c r="BH139" t="str">
        <f t="shared" ca="1" si="256"/>
        <v>}</v>
      </c>
      <c r="BI139" t="str">
        <f t="shared" ca="1" si="257"/>
        <v xml:space="preserve"> \\sqrt{2}</v>
      </c>
    </row>
    <row r="140" spans="1:61" x14ac:dyDescent="0.55000000000000004">
      <c r="A140">
        <v>39</v>
      </c>
      <c r="B140" s="1" t="s">
        <v>4</v>
      </c>
      <c r="C140" s="1" t="s">
        <v>38</v>
      </c>
      <c r="D140" t="s">
        <v>250</v>
      </c>
      <c r="E140" s="43" t="str">
        <f t="shared" ca="1" si="260"/>
        <v>\\sqrt{12}÷\\sqrt{2}=</v>
      </c>
      <c r="F140" t="s">
        <v>230</v>
      </c>
      <c r="G140" t="s">
        <v>250</v>
      </c>
      <c r="H140" t="str">
        <f t="shared" ca="1" si="261"/>
        <v xml:space="preserve"> \\sqrt{6}</v>
      </c>
      <c r="I140" t="s">
        <v>230</v>
      </c>
      <c r="J140" s="51" t="s">
        <v>60</v>
      </c>
      <c r="K140" s="50" t="s">
        <v>358</v>
      </c>
      <c r="L140" t="str">
        <f t="shared" ca="1" si="230"/>
        <v>\\(\\quad \\displaystyle \\sqrt{12}÷\\sqrt{2}= \\)</v>
      </c>
      <c r="M140" t="str">
        <f t="shared" ca="1" si="231"/>
        <v>\\(\\quad \\displaystyle  \\sqrt{6} \\)</v>
      </c>
      <c r="N140" s="50" t="s">
        <v>62</v>
      </c>
      <c r="O140" s="89" t="str">
        <f t="shared" ca="1" si="259"/>
        <v>INSERT INTO math(tangen,question,answer,editor,date,count) VALUES('m7300','\\(\\quad \\displaystyle \\sqrt{12}÷\\sqrt{2}= \\)','\\(\\quad \\displaystyle  \\sqrt{6} \\)','harazono',NOW(),0);</v>
      </c>
      <c r="X140" s="1">
        <f t="shared" ca="1" si="258"/>
        <v>6</v>
      </c>
      <c r="Y140" s="1">
        <f t="shared" ca="1" si="258"/>
        <v>2</v>
      </c>
      <c r="AC140" s="4" t="s">
        <v>350</v>
      </c>
      <c r="AD140" s="1">
        <f t="shared" ca="1" si="232"/>
        <v>12</v>
      </c>
      <c r="AE140" t="s">
        <v>217</v>
      </c>
      <c r="AF140" t="s">
        <v>27</v>
      </c>
      <c r="AG140" s="4" t="s">
        <v>350</v>
      </c>
      <c r="AH140">
        <f t="shared" ca="1" si="233"/>
        <v>2</v>
      </c>
      <c r="AI140" t="s">
        <v>217</v>
      </c>
      <c r="AJ140" s="4" t="s">
        <v>13</v>
      </c>
      <c r="AK140" s="4" t="s">
        <v>33</v>
      </c>
      <c r="AL140">
        <f t="shared" ca="1" si="234"/>
        <v>6</v>
      </c>
      <c r="AM140" t="str">
        <f t="shared" ca="1" si="235"/>
        <v>\\sqrt{12</v>
      </c>
      <c r="AN140" s="34">
        <f t="shared" ca="1" si="236"/>
        <v>1</v>
      </c>
      <c r="AO140">
        <f t="shared" ca="1" si="237"/>
        <v>6</v>
      </c>
      <c r="AP140" s="34">
        <f t="shared" ca="1" si="238"/>
        <v>1</v>
      </c>
      <c r="AQ140">
        <f t="shared" ca="1" si="239"/>
        <v>6</v>
      </c>
      <c r="AR140" s="34">
        <f t="shared" ca="1" si="240"/>
        <v>1</v>
      </c>
      <c r="AS140">
        <f t="shared" ca="1" si="241"/>
        <v>6</v>
      </c>
      <c r="AT140" s="34">
        <f t="shared" ca="1" si="242"/>
        <v>1</v>
      </c>
      <c r="AU140">
        <f t="shared" ca="1" si="243"/>
        <v>6</v>
      </c>
      <c r="AV140" s="34">
        <f t="shared" ca="1" si="244"/>
        <v>1</v>
      </c>
      <c r="AW140">
        <f t="shared" ca="1" si="245"/>
        <v>6</v>
      </c>
      <c r="AX140" s="34">
        <f t="shared" ca="1" si="246"/>
        <v>1</v>
      </c>
      <c r="AY140">
        <f t="shared" ca="1" si="247"/>
        <v>6</v>
      </c>
      <c r="AZ140" s="34">
        <f t="shared" ca="1" si="248"/>
        <v>1</v>
      </c>
      <c r="BA140">
        <f t="shared" ca="1" si="249"/>
        <v>6</v>
      </c>
      <c r="BB140" s="34">
        <f t="shared" ca="1" si="250"/>
        <v>1</v>
      </c>
      <c r="BC140">
        <f t="shared" ca="1" si="251"/>
        <v>6</v>
      </c>
      <c r="BD140">
        <f t="shared" ca="1" si="252"/>
        <v>1</v>
      </c>
      <c r="BE140" t="str">
        <f t="shared" ca="1" si="253"/>
        <v/>
      </c>
      <c r="BF140" t="str">
        <f t="shared" ca="1" si="254"/>
        <v xml:space="preserve"> \\sqrt{</v>
      </c>
      <c r="BG140">
        <f t="shared" ca="1" si="255"/>
        <v>6</v>
      </c>
      <c r="BH140" t="str">
        <f t="shared" ca="1" si="256"/>
        <v>}</v>
      </c>
      <c r="BI140" t="str">
        <f t="shared" ca="1" si="257"/>
        <v xml:space="preserve"> \\sqrt{6}</v>
      </c>
    </row>
    <row r="141" spans="1:61" x14ac:dyDescent="0.55000000000000004">
      <c r="A141">
        <v>40</v>
      </c>
      <c r="B141" s="1" t="s">
        <v>4</v>
      </c>
      <c r="C141" s="1" t="s">
        <v>38</v>
      </c>
      <c r="D141" t="s">
        <v>250</v>
      </c>
      <c r="E141" s="43" t="str">
        <f t="shared" ca="1" si="260"/>
        <v>\\sqrt{12}÷\\sqrt{6}=</v>
      </c>
      <c r="F141" t="s">
        <v>230</v>
      </c>
      <c r="G141" t="s">
        <v>250</v>
      </c>
      <c r="H141" t="str">
        <f t="shared" ca="1" si="261"/>
        <v xml:space="preserve"> \\sqrt{2}</v>
      </c>
      <c r="I141" t="s">
        <v>230</v>
      </c>
      <c r="J141" s="51" t="s">
        <v>60</v>
      </c>
      <c r="K141" s="50" t="s">
        <v>358</v>
      </c>
      <c r="L141" t="str">
        <f t="shared" ca="1" si="230"/>
        <v>\\(\\quad \\displaystyle \\sqrt{12}÷\\sqrt{6}= \\)</v>
      </c>
      <c r="M141" t="str">
        <f t="shared" ca="1" si="231"/>
        <v>\\(\\quad \\displaystyle  \\sqrt{2} \\)</v>
      </c>
      <c r="N141" s="50" t="s">
        <v>62</v>
      </c>
      <c r="O141" s="89" t="str">
        <f t="shared" ca="1" si="259"/>
        <v>INSERT INTO math(tangen,question,answer,editor,date,count) VALUES('m7300','\\(\\quad \\displaystyle \\sqrt{12}÷\\sqrt{6}= \\)','\\(\\quad \\displaystyle  \\sqrt{2} \\)','harazono',NOW(),0);</v>
      </c>
      <c r="X141" s="1">
        <f t="shared" ca="1" si="258"/>
        <v>2</v>
      </c>
      <c r="Y141" s="1">
        <f t="shared" ca="1" si="258"/>
        <v>6</v>
      </c>
      <c r="AC141" s="4" t="s">
        <v>350</v>
      </c>
      <c r="AD141" s="1">
        <f t="shared" ca="1" si="232"/>
        <v>12</v>
      </c>
      <c r="AE141" t="s">
        <v>217</v>
      </c>
      <c r="AF141" t="s">
        <v>27</v>
      </c>
      <c r="AG141" s="4" t="s">
        <v>350</v>
      </c>
      <c r="AH141">
        <f t="shared" ca="1" si="233"/>
        <v>6</v>
      </c>
      <c r="AI141" t="s">
        <v>217</v>
      </c>
      <c r="AJ141" s="4" t="s">
        <v>13</v>
      </c>
      <c r="AK141" s="4" t="s">
        <v>33</v>
      </c>
      <c r="AL141">
        <f t="shared" ca="1" si="234"/>
        <v>2</v>
      </c>
      <c r="AM141" t="str">
        <f t="shared" ca="1" si="235"/>
        <v>\\sqrt{12</v>
      </c>
      <c r="AN141" s="34">
        <f t="shared" ca="1" si="236"/>
        <v>1</v>
      </c>
      <c r="AO141">
        <f t="shared" ca="1" si="237"/>
        <v>2</v>
      </c>
      <c r="AP141" s="34">
        <f t="shared" ca="1" si="238"/>
        <v>1</v>
      </c>
      <c r="AQ141">
        <f t="shared" ca="1" si="239"/>
        <v>2</v>
      </c>
      <c r="AR141" s="34">
        <f t="shared" ca="1" si="240"/>
        <v>1</v>
      </c>
      <c r="AS141">
        <f t="shared" ca="1" si="241"/>
        <v>2</v>
      </c>
      <c r="AT141" s="34">
        <f t="shared" ca="1" si="242"/>
        <v>1</v>
      </c>
      <c r="AU141">
        <f t="shared" ca="1" si="243"/>
        <v>2</v>
      </c>
      <c r="AV141" s="34">
        <f t="shared" ca="1" si="244"/>
        <v>1</v>
      </c>
      <c r="AW141">
        <f t="shared" ca="1" si="245"/>
        <v>2</v>
      </c>
      <c r="AX141" s="34">
        <f t="shared" ca="1" si="246"/>
        <v>1</v>
      </c>
      <c r="AY141">
        <f t="shared" ca="1" si="247"/>
        <v>2</v>
      </c>
      <c r="AZ141" s="34">
        <f t="shared" ca="1" si="248"/>
        <v>1</v>
      </c>
      <c r="BA141">
        <f t="shared" ca="1" si="249"/>
        <v>2</v>
      </c>
      <c r="BB141" s="34">
        <f t="shared" ca="1" si="250"/>
        <v>1</v>
      </c>
      <c r="BC141">
        <f t="shared" ca="1" si="251"/>
        <v>2</v>
      </c>
      <c r="BD141">
        <f t="shared" ca="1" si="252"/>
        <v>1</v>
      </c>
      <c r="BE141" t="str">
        <f t="shared" ca="1" si="253"/>
        <v/>
      </c>
      <c r="BF141" t="str">
        <f t="shared" ca="1" si="254"/>
        <v xml:space="preserve"> \\sqrt{</v>
      </c>
      <c r="BG141">
        <f t="shared" ca="1" si="255"/>
        <v>2</v>
      </c>
      <c r="BH141" t="str">
        <f t="shared" ca="1" si="256"/>
        <v>}</v>
      </c>
      <c r="BI141" t="str">
        <f t="shared" ca="1" si="257"/>
        <v xml:space="preserve"> \\sqrt{2}</v>
      </c>
    </row>
    <row r="142" spans="1:61" x14ac:dyDescent="0.55000000000000004">
      <c r="A142">
        <v>41</v>
      </c>
      <c r="B142" s="1" t="s">
        <v>4</v>
      </c>
      <c r="C142" s="1" t="s">
        <v>38</v>
      </c>
      <c r="D142" t="s">
        <v>250</v>
      </c>
      <c r="E142" s="43" t="str">
        <f t="shared" ca="1" si="260"/>
        <v>\\sqrt{60}÷\\sqrt{10}=</v>
      </c>
      <c r="F142" t="s">
        <v>230</v>
      </c>
      <c r="G142" t="s">
        <v>250</v>
      </c>
      <c r="H142" t="str">
        <f t="shared" ca="1" si="261"/>
        <v xml:space="preserve"> \\sqrt{6}</v>
      </c>
      <c r="I142" t="s">
        <v>230</v>
      </c>
      <c r="J142" s="51" t="s">
        <v>60</v>
      </c>
      <c r="K142" s="50" t="s">
        <v>358</v>
      </c>
      <c r="L142" t="str">
        <f t="shared" ca="1" si="230"/>
        <v>\\(\\quad \\displaystyle \\sqrt{60}÷\\sqrt{10}= \\)</v>
      </c>
      <c r="M142" t="str">
        <f t="shared" ca="1" si="231"/>
        <v>\\(\\quad \\displaystyle  \\sqrt{6} \\)</v>
      </c>
      <c r="N142" s="50" t="s">
        <v>62</v>
      </c>
      <c r="O142" s="89" t="str">
        <f t="shared" ca="1" si="259"/>
        <v>INSERT INTO math(tangen,question,answer,editor,date,count) VALUES('m7300','\\(\\quad \\displaystyle \\sqrt{60}÷\\sqrt{10}= \\)','\\(\\quad \\displaystyle  \\sqrt{6} \\)','harazono',NOW(),0);</v>
      </c>
      <c r="X142" s="1">
        <f t="shared" ca="1" si="258"/>
        <v>6</v>
      </c>
      <c r="Y142" s="1">
        <f t="shared" ca="1" si="258"/>
        <v>10</v>
      </c>
      <c r="AC142" s="4" t="s">
        <v>350</v>
      </c>
      <c r="AD142" s="1">
        <f t="shared" ca="1" si="232"/>
        <v>60</v>
      </c>
      <c r="AE142" t="s">
        <v>217</v>
      </c>
      <c r="AF142" t="s">
        <v>27</v>
      </c>
      <c r="AG142" s="4" t="s">
        <v>350</v>
      </c>
      <c r="AH142">
        <f t="shared" ca="1" si="233"/>
        <v>10</v>
      </c>
      <c r="AI142" t="s">
        <v>217</v>
      </c>
      <c r="AJ142" s="4" t="s">
        <v>13</v>
      </c>
      <c r="AK142" s="4" t="s">
        <v>33</v>
      </c>
      <c r="AL142">
        <f t="shared" ca="1" si="234"/>
        <v>6</v>
      </c>
      <c r="AM142" t="str">
        <f t="shared" ca="1" si="235"/>
        <v>\\sqrt{60</v>
      </c>
      <c r="AN142" s="34">
        <f t="shared" ca="1" si="236"/>
        <v>1</v>
      </c>
      <c r="AO142">
        <f t="shared" ca="1" si="237"/>
        <v>6</v>
      </c>
      <c r="AP142" s="34">
        <f t="shared" ca="1" si="238"/>
        <v>1</v>
      </c>
      <c r="AQ142">
        <f t="shared" ca="1" si="239"/>
        <v>6</v>
      </c>
      <c r="AR142" s="34">
        <f t="shared" ca="1" si="240"/>
        <v>1</v>
      </c>
      <c r="AS142">
        <f t="shared" ca="1" si="241"/>
        <v>6</v>
      </c>
      <c r="AT142" s="34">
        <f t="shared" ca="1" si="242"/>
        <v>1</v>
      </c>
      <c r="AU142">
        <f t="shared" ca="1" si="243"/>
        <v>6</v>
      </c>
      <c r="AV142" s="34">
        <f t="shared" ca="1" si="244"/>
        <v>1</v>
      </c>
      <c r="AW142">
        <f t="shared" ca="1" si="245"/>
        <v>6</v>
      </c>
      <c r="AX142" s="34">
        <f t="shared" ca="1" si="246"/>
        <v>1</v>
      </c>
      <c r="AY142">
        <f t="shared" ca="1" si="247"/>
        <v>6</v>
      </c>
      <c r="AZ142" s="34">
        <f t="shared" ca="1" si="248"/>
        <v>1</v>
      </c>
      <c r="BA142">
        <f t="shared" ca="1" si="249"/>
        <v>6</v>
      </c>
      <c r="BB142" s="34">
        <f t="shared" ca="1" si="250"/>
        <v>1</v>
      </c>
      <c r="BC142">
        <f t="shared" ca="1" si="251"/>
        <v>6</v>
      </c>
      <c r="BD142">
        <f t="shared" ca="1" si="252"/>
        <v>1</v>
      </c>
      <c r="BE142" t="str">
        <f t="shared" ca="1" si="253"/>
        <v/>
      </c>
      <c r="BF142" t="str">
        <f t="shared" ca="1" si="254"/>
        <v xml:space="preserve"> \\sqrt{</v>
      </c>
      <c r="BG142">
        <f t="shared" ca="1" si="255"/>
        <v>6</v>
      </c>
      <c r="BH142" t="str">
        <f t="shared" ca="1" si="256"/>
        <v>}</v>
      </c>
      <c r="BI142" t="str">
        <f t="shared" ca="1" si="257"/>
        <v xml:space="preserve"> \\sqrt{6}</v>
      </c>
    </row>
    <row r="143" spans="1:61" x14ac:dyDescent="0.55000000000000004">
      <c r="A143">
        <v>42</v>
      </c>
      <c r="B143" s="1" t="s">
        <v>4</v>
      </c>
      <c r="C143" s="1" t="s">
        <v>38</v>
      </c>
      <c r="D143" t="s">
        <v>250</v>
      </c>
      <c r="E143" s="43" t="str">
        <f t="shared" ca="1" si="260"/>
        <v>\\sqrt{18}÷\\sqrt{3}=</v>
      </c>
      <c r="F143" t="s">
        <v>230</v>
      </c>
      <c r="G143" t="s">
        <v>250</v>
      </c>
      <c r="H143" t="str">
        <f t="shared" ca="1" si="261"/>
        <v xml:space="preserve"> \\sqrt{6}</v>
      </c>
      <c r="I143" t="s">
        <v>230</v>
      </c>
      <c r="J143" s="51" t="s">
        <v>60</v>
      </c>
      <c r="K143" s="50" t="s">
        <v>358</v>
      </c>
      <c r="L143" t="str">
        <f t="shared" ca="1" si="230"/>
        <v>\\(\\quad \\displaystyle \\sqrt{18}÷\\sqrt{3}= \\)</v>
      </c>
      <c r="M143" t="str">
        <f t="shared" ca="1" si="231"/>
        <v>\\(\\quad \\displaystyle  \\sqrt{6} \\)</v>
      </c>
      <c r="N143" s="50" t="s">
        <v>62</v>
      </c>
      <c r="O143" s="89" t="str">
        <f t="shared" ca="1" si="259"/>
        <v>INSERT INTO math(tangen,question,answer,editor,date,count) VALUES('m7300','\\(\\quad \\displaystyle \\sqrt{18}÷\\sqrt{3}= \\)','\\(\\quad \\displaystyle  \\sqrt{6} \\)','harazono',NOW(),0);</v>
      </c>
      <c r="X143" s="1">
        <f t="shared" ca="1" si="258"/>
        <v>6</v>
      </c>
      <c r="Y143" s="1">
        <f t="shared" ca="1" si="258"/>
        <v>3</v>
      </c>
      <c r="AC143" s="4" t="s">
        <v>350</v>
      </c>
      <c r="AD143" s="1">
        <f t="shared" ca="1" si="232"/>
        <v>18</v>
      </c>
      <c r="AE143" t="s">
        <v>217</v>
      </c>
      <c r="AF143" t="s">
        <v>27</v>
      </c>
      <c r="AG143" s="4" t="s">
        <v>350</v>
      </c>
      <c r="AH143">
        <f t="shared" ca="1" si="233"/>
        <v>3</v>
      </c>
      <c r="AI143" t="s">
        <v>217</v>
      </c>
      <c r="AJ143" s="4" t="s">
        <v>13</v>
      </c>
      <c r="AK143" s="4" t="s">
        <v>33</v>
      </c>
      <c r="AL143">
        <f t="shared" ca="1" si="234"/>
        <v>6</v>
      </c>
      <c r="AM143" t="str">
        <f t="shared" ca="1" si="235"/>
        <v>\\sqrt{18</v>
      </c>
      <c r="AN143" s="34">
        <f t="shared" ca="1" si="236"/>
        <v>1</v>
      </c>
      <c r="AO143">
        <f t="shared" ca="1" si="237"/>
        <v>6</v>
      </c>
      <c r="AP143" s="34">
        <f t="shared" ca="1" si="238"/>
        <v>1</v>
      </c>
      <c r="AQ143">
        <f t="shared" ca="1" si="239"/>
        <v>6</v>
      </c>
      <c r="AR143" s="34">
        <f t="shared" ca="1" si="240"/>
        <v>1</v>
      </c>
      <c r="AS143">
        <f t="shared" ca="1" si="241"/>
        <v>6</v>
      </c>
      <c r="AT143" s="34">
        <f t="shared" ca="1" si="242"/>
        <v>1</v>
      </c>
      <c r="AU143">
        <f t="shared" ca="1" si="243"/>
        <v>6</v>
      </c>
      <c r="AV143" s="34">
        <f t="shared" ca="1" si="244"/>
        <v>1</v>
      </c>
      <c r="AW143">
        <f t="shared" ca="1" si="245"/>
        <v>6</v>
      </c>
      <c r="AX143" s="34">
        <f t="shared" ca="1" si="246"/>
        <v>1</v>
      </c>
      <c r="AY143">
        <f t="shared" ca="1" si="247"/>
        <v>6</v>
      </c>
      <c r="AZ143" s="34">
        <f t="shared" ca="1" si="248"/>
        <v>1</v>
      </c>
      <c r="BA143">
        <f t="shared" ca="1" si="249"/>
        <v>6</v>
      </c>
      <c r="BB143" s="34">
        <f t="shared" ca="1" si="250"/>
        <v>1</v>
      </c>
      <c r="BC143">
        <f t="shared" ca="1" si="251"/>
        <v>6</v>
      </c>
      <c r="BD143">
        <f t="shared" ca="1" si="252"/>
        <v>1</v>
      </c>
      <c r="BE143" t="str">
        <f t="shared" ca="1" si="253"/>
        <v/>
      </c>
      <c r="BF143" t="str">
        <f t="shared" ca="1" si="254"/>
        <v xml:space="preserve"> \\sqrt{</v>
      </c>
      <c r="BG143">
        <f t="shared" ca="1" si="255"/>
        <v>6</v>
      </c>
      <c r="BH143" t="str">
        <f t="shared" ca="1" si="256"/>
        <v>}</v>
      </c>
      <c r="BI143" t="str">
        <f t="shared" ca="1" si="257"/>
        <v xml:space="preserve"> \\sqrt{6}</v>
      </c>
    </row>
    <row r="144" spans="1:61" x14ac:dyDescent="0.55000000000000004">
      <c r="A144">
        <v>43</v>
      </c>
      <c r="B144" s="1" t="s">
        <v>4</v>
      </c>
      <c r="C144" s="1" t="s">
        <v>38</v>
      </c>
      <c r="D144" t="s">
        <v>250</v>
      </c>
      <c r="E144" s="43" t="str">
        <f t="shared" ca="1" si="260"/>
        <v>\\sqrt{60}÷\\sqrt{10}=</v>
      </c>
      <c r="F144" t="s">
        <v>230</v>
      </c>
      <c r="G144" t="s">
        <v>250</v>
      </c>
      <c r="H144" t="str">
        <f t="shared" ca="1" si="261"/>
        <v xml:space="preserve"> \\sqrt{6}</v>
      </c>
      <c r="I144" t="s">
        <v>230</v>
      </c>
      <c r="J144" s="51" t="s">
        <v>60</v>
      </c>
      <c r="K144" s="50" t="s">
        <v>358</v>
      </c>
      <c r="L144" t="str">
        <f t="shared" ca="1" si="230"/>
        <v>\\(\\quad \\displaystyle \\sqrt{60}÷\\sqrt{10}= \\)</v>
      </c>
      <c r="M144" t="str">
        <f t="shared" ca="1" si="231"/>
        <v>\\(\\quad \\displaystyle  \\sqrt{6} \\)</v>
      </c>
      <c r="N144" s="50" t="s">
        <v>62</v>
      </c>
      <c r="O144" s="89" t="str">
        <f t="shared" ca="1" si="259"/>
        <v>INSERT INTO math(tangen,question,answer,editor,date,count) VALUES('m7300','\\(\\quad \\displaystyle \\sqrt{60}÷\\sqrt{10}= \\)','\\(\\quad \\displaystyle  \\sqrt{6} \\)','harazono',NOW(),0);</v>
      </c>
      <c r="X144" s="1">
        <f t="shared" ca="1" si="258"/>
        <v>6</v>
      </c>
      <c r="Y144" s="1">
        <f t="shared" ca="1" si="258"/>
        <v>10</v>
      </c>
      <c r="AC144" s="4" t="s">
        <v>350</v>
      </c>
      <c r="AD144" s="1">
        <f t="shared" ca="1" si="232"/>
        <v>60</v>
      </c>
      <c r="AE144" t="s">
        <v>217</v>
      </c>
      <c r="AF144" t="s">
        <v>27</v>
      </c>
      <c r="AG144" s="4" t="s">
        <v>350</v>
      </c>
      <c r="AH144">
        <f t="shared" ca="1" si="233"/>
        <v>10</v>
      </c>
      <c r="AI144" t="s">
        <v>217</v>
      </c>
      <c r="AJ144" s="4" t="s">
        <v>13</v>
      </c>
      <c r="AK144" s="4" t="s">
        <v>33</v>
      </c>
      <c r="AL144">
        <f t="shared" ca="1" si="234"/>
        <v>6</v>
      </c>
      <c r="AM144" t="str">
        <f t="shared" ca="1" si="235"/>
        <v>\\sqrt{60</v>
      </c>
      <c r="AN144" s="34">
        <f t="shared" ca="1" si="236"/>
        <v>1</v>
      </c>
      <c r="AO144">
        <f t="shared" ca="1" si="237"/>
        <v>6</v>
      </c>
      <c r="AP144" s="34">
        <f t="shared" ca="1" si="238"/>
        <v>1</v>
      </c>
      <c r="AQ144">
        <f t="shared" ca="1" si="239"/>
        <v>6</v>
      </c>
      <c r="AR144" s="34">
        <f t="shared" ca="1" si="240"/>
        <v>1</v>
      </c>
      <c r="AS144">
        <f t="shared" ca="1" si="241"/>
        <v>6</v>
      </c>
      <c r="AT144" s="34">
        <f t="shared" ca="1" si="242"/>
        <v>1</v>
      </c>
      <c r="AU144">
        <f t="shared" ca="1" si="243"/>
        <v>6</v>
      </c>
      <c r="AV144" s="34">
        <f t="shared" ca="1" si="244"/>
        <v>1</v>
      </c>
      <c r="AW144">
        <f t="shared" ca="1" si="245"/>
        <v>6</v>
      </c>
      <c r="AX144" s="34">
        <f t="shared" ca="1" si="246"/>
        <v>1</v>
      </c>
      <c r="AY144">
        <f t="shared" ca="1" si="247"/>
        <v>6</v>
      </c>
      <c r="AZ144" s="34">
        <f t="shared" ca="1" si="248"/>
        <v>1</v>
      </c>
      <c r="BA144">
        <f t="shared" ca="1" si="249"/>
        <v>6</v>
      </c>
      <c r="BB144" s="34">
        <f t="shared" ca="1" si="250"/>
        <v>1</v>
      </c>
      <c r="BC144">
        <f t="shared" ca="1" si="251"/>
        <v>6</v>
      </c>
      <c r="BD144">
        <f t="shared" ca="1" si="252"/>
        <v>1</v>
      </c>
      <c r="BE144" t="str">
        <f t="shared" ca="1" si="253"/>
        <v/>
      </c>
      <c r="BF144" t="str">
        <f t="shared" ca="1" si="254"/>
        <v xml:space="preserve"> \\sqrt{</v>
      </c>
      <c r="BG144">
        <f t="shared" ca="1" si="255"/>
        <v>6</v>
      </c>
      <c r="BH144" t="str">
        <f t="shared" ca="1" si="256"/>
        <v>}</v>
      </c>
      <c r="BI144" t="str">
        <f t="shared" ca="1" si="257"/>
        <v xml:space="preserve"> \\sqrt{6}</v>
      </c>
    </row>
    <row r="145" spans="1:61" x14ac:dyDescent="0.55000000000000004">
      <c r="A145">
        <v>44</v>
      </c>
      <c r="B145" s="1" t="s">
        <v>4</v>
      </c>
      <c r="C145" s="1" t="s">
        <v>38</v>
      </c>
      <c r="D145" t="s">
        <v>250</v>
      </c>
      <c r="E145" s="43" t="str">
        <f t="shared" ca="1" si="260"/>
        <v>\\sqrt{50}÷\\sqrt{10}=</v>
      </c>
      <c r="F145" t="s">
        <v>230</v>
      </c>
      <c r="G145" t="s">
        <v>250</v>
      </c>
      <c r="H145" t="str">
        <f t="shared" ca="1" si="261"/>
        <v xml:space="preserve"> \\sqrt{5}</v>
      </c>
      <c r="I145" t="s">
        <v>230</v>
      </c>
      <c r="J145" s="51" t="s">
        <v>60</v>
      </c>
      <c r="K145" s="50" t="s">
        <v>358</v>
      </c>
      <c r="L145" t="str">
        <f t="shared" ca="1" si="230"/>
        <v>\\(\\quad \\displaystyle \\sqrt{50}÷\\sqrt{10}= \\)</v>
      </c>
      <c r="M145" t="str">
        <f t="shared" ca="1" si="231"/>
        <v>\\(\\quad \\displaystyle  \\sqrt{5} \\)</v>
      </c>
      <c r="N145" s="50" t="s">
        <v>62</v>
      </c>
      <c r="O145" s="89" t="str">
        <f t="shared" ca="1" si="259"/>
        <v>INSERT INTO math(tangen,question,answer,editor,date,count) VALUES('m7300','\\(\\quad \\displaystyle \\sqrt{50}÷\\sqrt{10}= \\)','\\(\\quad \\displaystyle  \\sqrt{5} \\)','harazono',NOW(),0);</v>
      </c>
      <c r="X145" s="1">
        <f t="shared" ca="1" si="258"/>
        <v>5</v>
      </c>
      <c r="Y145" s="1">
        <f t="shared" ca="1" si="258"/>
        <v>10</v>
      </c>
      <c r="AC145" s="4" t="s">
        <v>350</v>
      </c>
      <c r="AD145" s="1">
        <f t="shared" ca="1" si="232"/>
        <v>50</v>
      </c>
      <c r="AE145" t="s">
        <v>217</v>
      </c>
      <c r="AF145" t="s">
        <v>27</v>
      </c>
      <c r="AG145" s="4" t="s">
        <v>350</v>
      </c>
      <c r="AH145">
        <f t="shared" ca="1" si="233"/>
        <v>10</v>
      </c>
      <c r="AI145" t="s">
        <v>217</v>
      </c>
      <c r="AJ145" s="4" t="s">
        <v>13</v>
      </c>
      <c r="AK145" s="4" t="s">
        <v>33</v>
      </c>
      <c r="AL145">
        <f t="shared" ca="1" si="234"/>
        <v>5</v>
      </c>
      <c r="AM145" t="str">
        <f t="shared" ca="1" si="235"/>
        <v>\\sqrt{50</v>
      </c>
      <c r="AN145" s="34">
        <f t="shared" ca="1" si="236"/>
        <v>1</v>
      </c>
      <c r="AO145">
        <f t="shared" ca="1" si="237"/>
        <v>5</v>
      </c>
      <c r="AP145" s="34">
        <f t="shared" ca="1" si="238"/>
        <v>1</v>
      </c>
      <c r="AQ145">
        <f t="shared" ca="1" si="239"/>
        <v>5</v>
      </c>
      <c r="AR145" s="34">
        <f t="shared" ca="1" si="240"/>
        <v>1</v>
      </c>
      <c r="AS145">
        <f t="shared" ca="1" si="241"/>
        <v>5</v>
      </c>
      <c r="AT145" s="34">
        <f t="shared" ca="1" si="242"/>
        <v>1</v>
      </c>
      <c r="AU145">
        <f t="shared" ca="1" si="243"/>
        <v>5</v>
      </c>
      <c r="AV145" s="34">
        <f t="shared" ca="1" si="244"/>
        <v>1</v>
      </c>
      <c r="AW145">
        <f t="shared" ca="1" si="245"/>
        <v>5</v>
      </c>
      <c r="AX145" s="34">
        <f t="shared" ca="1" si="246"/>
        <v>1</v>
      </c>
      <c r="AY145">
        <f t="shared" ca="1" si="247"/>
        <v>5</v>
      </c>
      <c r="AZ145" s="34">
        <f t="shared" ca="1" si="248"/>
        <v>1</v>
      </c>
      <c r="BA145">
        <f t="shared" ca="1" si="249"/>
        <v>5</v>
      </c>
      <c r="BB145" s="34">
        <f t="shared" ca="1" si="250"/>
        <v>1</v>
      </c>
      <c r="BC145">
        <f t="shared" ca="1" si="251"/>
        <v>5</v>
      </c>
      <c r="BD145">
        <f t="shared" ca="1" si="252"/>
        <v>1</v>
      </c>
      <c r="BE145" t="str">
        <f t="shared" ca="1" si="253"/>
        <v/>
      </c>
      <c r="BF145" t="str">
        <f t="shared" ca="1" si="254"/>
        <v xml:space="preserve"> \\sqrt{</v>
      </c>
      <c r="BG145">
        <f t="shared" ca="1" si="255"/>
        <v>5</v>
      </c>
      <c r="BH145" t="str">
        <f t="shared" ca="1" si="256"/>
        <v>}</v>
      </c>
      <c r="BI145" t="str">
        <f t="shared" ca="1" si="257"/>
        <v xml:space="preserve"> \\sqrt{5}</v>
      </c>
    </row>
    <row r="146" spans="1:61" x14ac:dyDescent="0.55000000000000004">
      <c r="A146">
        <v>45</v>
      </c>
      <c r="B146" s="1" t="s">
        <v>4</v>
      </c>
      <c r="C146" s="1" t="s">
        <v>38</v>
      </c>
      <c r="D146" t="s">
        <v>250</v>
      </c>
      <c r="E146" s="43" t="str">
        <f t="shared" ca="1" si="260"/>
        <v>\\sqrt{42}÷\\sqrt{7}=</v>
      </c>
      <c r="F146" t="s">
        <v>230</v>
      </c>
      <c r="G146" t="s">
        <v>250</v>
      </c>
      <c r="H146" t="str">
        <f t="shared" ca="1" si="261"/>
        <v xml:space="preserve"> \\sqrt{6}</v>
      </c>
      <c r="I146" t="s">
        <v>230</v>
      </c>
      <c r="J146" s="51" t="s">
        <v>60</v>
      </c>
      <c r="K146" s="50" t="s">
        <v>358</v>
      </c>
      <c r="L146" t="str">
        <f t="shared" ca="1" si="230"/>
        <v>\\(\\quad \\displaystyle \\sqrt{42}÷\\sqrt{7}= \\)</v>
      </c>
      <c r="M146" t="str">
        <f t="shared" ca="1" si="231"/>
        <v>\\(\\quad \\displaystyle  \\sqrt{6} \\)</v>
      </c>
      <c r="N146" s="50" t="s">
        <v>62</v>
      </c>
      <c r="O146" s="89" t="str">
        <f t="shared" ca="1" si="259"/>
        <v>INSERT INTO math(tangen,question,answer,editor,date,count) VALUES('m7300','\\(\\quad \\displaystyle \\sqrt{42}÷\\sqrt{7}= \\)','\\(\\quad \\displaystyle  \\sqrt{6} \\)','harazono',NOW(),0);</v>
      </c>
      <c r="X146" s="1">
        <f t="shared" ca="1" si="258"/>
        <v>6</v>
      </c>
      <c r="Y146" s="1">
        <f t="shared" ca="1" si="258"/>
        <v>7</v>
      </c>
      <c r="AC146" s="4" t="s">
        <v>350</v>
      </c>
      <c r="AD146" s="1">
        <f t="shared" ca="1" si="232"/>
        <v>42</v>
      </c>
      <c r="AE146" t="s">
        <v>217</v>
      </c>
      <c r="AF146" t="s">
        <v>27</v>
      </c>
      <c r="AG146" s="4" t="s">
        <v>350</v>
      </c>
      <c r="AH146">
        <f t="shared" ca="1" si="233"/>
        <v>7</v>
      </c>
      <c r="AI146" t="s">
        <v>217</v>
      </c>
      <c r="AJ146" s="4" t="s">
        <v>13</v>
      </c>
      <c r="AK146" s="4" t="s">
        <v>33</v>
      </c>
      <c r="AL146">
        <f t="shared" ca="1" si="234"/>
        <v>6</v>
      </c>
      <c r="AM146" t="str">
        <f t="shared" ca="1" si="235"/>
        <v>\\sqrt{42</v>
      </c>
      <c r="AN146" s="34">
        <f t="shared" ca="1" si="236"/>
        <v>1</v>
      </c>
      <c r="AO146">
        <f t="shared" ca="1" si="237"/>
        <v>6</v>
      </c>
      <c r="AP146" s="34">
        <f t="shared" ca="1" si="238"/>
        <v>1</v>
      </c>
      <c r="AQ146">
        <f t="shared" ca="1" si="239"/>
        <v>6</v>
      </c>
      <c r="AR146" s="34">
        <f t="shared" ca="1" si="240"/>
        <v>1</v>
      </c>
      <c r="AS146">
        <f t="shared" ca="1" si="241"/>
        <v>6</v>
      </c>
      <c r="AT146" s="34">
        <f t="shared" ca="1" si="242"/>
        <v>1</v>
      </c>
      <c r="AU146">
        <f t="shared" ca="1" si="243"/>
        <v>6</v>
      </c>
      <c r="AV146" s="34">
        <f t="shared" ca="1" si="244"/>
        <v>1</v>
      </c>
      <c r="AW146">
        <f t="shared" ca="1" si="245"/>
        <v>6</v>
      </c>
      <c r="AX146" s="34">
        <f t="shared" ca="1" si="246"/>
        <v>1</v>
      </c>
      <c r="AY146">
        <f t="shared" ca="1" si="247"/>
        <v>6</v>
      </c>
      <c r="AZ146" s="34">
        <f t="shared" ca="1" si="248"/>
        <v>1</v>
      </c>
      <c r="BA146">
        <f t="shared" ca="1" si="249"/>
        <v>6</v>
      </c>
      <c r="BB146" s="34">
        <f t="shared" ca="1" si="250"/>
        <v>1</v>
      </c>
      <c r="BC146">
        <f t="shared" ca="1" si="251"/>
        <v>6</v>
      </c>
      <c r="BD146">
        <f t="shared" ca="1" si="252"/>
        <v>1</v>
      </c>
      <c r="BE146" t="str">
        <f t="shared" ca="1" si="253"/>
        <v/>
      </c>
      <c r="BF146" t="str">
        <f t="shared" ca="1" si="254"/>
        <v xml:space="preserve"> \\sqrt{</v>
      </c>
      <c r="BG146">
        <f t="shared" ca="1" si="255"/>
        <v>6</v>
      </c>
      <c r="BH146" t="str">
        <f t="shared" ca="1" si="256"/>
        <v>}</v>
      </c>
      <c r="BI146" t="str">
        <f t="shared" ca="1" si="257"/>
        <v xml:space="preserve"> \\sqrt{6}</v>
      </c>
    </row>
    <row r="147" spans="1:61" x14ac:dyDescent="0.55000000000000004">
      <c r="A147">
        <v>46</v>
      </c>
      <c r="B147" s="1" t="s">
        <v>4</v>
      </c>
      <c r="C147" s="1" t="s">
        <v>38</v>
      </c>
      <c r="D147" t="s">
        <v>250</v>
      </c>
      <c r="E147" s="43" t="str">
        <f t="shared" ca="1" si="260"/>
        <v>\\sqrt{6}÷\\sqrt{3}=</v>
      </c>
      <c r="F147" t="s">
        <v>230</v>
      </c>
      <c r="G147" t="s">
        <v>250</v>
      </c>
      <c r="H147" t="str">
        <f t="shared" ca="1" si="261"/>
        <v xml:space="preserve"> \\sqrt{2}</v>
      </c>
      <c r="I147" t="s">
        <v>230</v>
      </c>
      <c r="J147" s="51" t="s">
        <v>60</v>
      </c>
      <c r="K147" s="50" t="s">
        <v>358</v>
      </c>
      <c r="L147" t="str">
        <f t="shared" ca="1" si="230"/>
        <v>\\(\\quad \\displaystyle \\sqrt{6}÷\\sqrt{3}= \\)</v>
      </c>
      <c r="M147" t="str">
        <f t="shared" ca="1" si="231"/>
        <v>\\(\\quad \\displaystyle  \\sqrt{2} \\)</v>
      </c>
      <c r="N147" s="50" t="s">
        <v>62</v>
      </c>
      <c r="O147" s="89" t="str">
        <f t="shared" ca="1" si="259"/>
        <v>INSERT INTO math(tangen,question,answer,editor,date,count) VALUES('m7300','\\(\\quad \\displaystyle \\sqrt{6}÷\\sqrt{3}= \\)','\\(\\quad \\displaystyle  \\sqrt{2} \\)','harazono',NOW(),0);</v>
      </c>
      <c r="X147" s="1">
        <f t="shared" ca="1" si="258"/>
        <v>2</v>
      </c>
      <c r="Y147" s="1">
        <f t="shared" ca="1" si="258"/>
        <v>3</v>
      </c>
      <c r="AC147" s="4" t="s">
        <v>350</v>
      </c>
      <c r="AD147" s="1">
        <f t="shared" ca="1" si="232"/>
        <v>6</v>
      </c>
      <c r="AE147" t="s">
        <v>217</v>
      </c>
      <c r="AF147" t="s">
        <v>27</v>
      </c>
      <c r="AG147" s="4" t="s">
        <v>350</v>
      </c>
      <c r="AH147">
        <f t="shared" ca="1" si="233"/>
        <v>3</v>
      </c>
      <c r="AI147" t="s">
        <v>217</v>
      </c>
      <c r="AJ147" s="4" t="s">
        <v>13</v>
      </c>
      <c r="AK147" s="4" t="s">
        <v>33</v>
      </c>
      <c r="AL147">
        <f t="shared" ca="1" si="234"/>
        <v>2</v>
      </c>
      <c r="AM147" t="str">
        <f t="shared" ca="1" si="235"/>
        <v>\\sqrt{6</v>
      </c>
      <c r="AN147" s="34">
        <f t="shared" ca="1" si="236"/>
        <v>1</v>
      </c>
      <c r="AO147">
        <f t="shared" ca="1" si="237"/>
        <v>2</v>
      </c>
      <c r="AP147" s="34">
        <f t="shared" ca="1" si="238"/>
        <v>1</v>
      </c>
      <c r="AQ147">
        <f t="shared" ca="1" si="239"/>
        <v>2</v>
      </c>
      <c r="AR147" s="34">
        <f t="shared" ca="1" si="240"/>
        <v>1</v>
      </c>
      <c r="AS147">
        <f t="shared" ca="1" si="241"/>
        <v>2</v>
      </c>
      <c r="AT147" s="34">
        <f t="shared" ca="1" si="242"/>
        <v>1</v>
      </c>
      <c r="AU147">
        <f t="shared" ca="1" si="243"/>
        <v>2</v>
      </c>
      <c r="AV147" s="34">
        <f t="shared" ca="1" si="244"/>
        <v>1</v>
      </c>
      <c r="AW147">
        <f t="shared" ca="1" si="245"/>
        <v>2</v>
      </c>
      <c r="AX147" s="34">
        <f t="shared" ca="1" si="246"/>
        <v>1</v>
      </c>
      <c r="AY147">
        <f t="shared" ca="1" si="247"/>
        <v>2</v>
      </c>
      <c r="AZ147" s="34">
        <f t="shared" ca="1" si="248"/>
        <v>1</v>
      </c>
      <c r="BA147">
        <f t="shared" ca="1" si="249"/>
        <v>2</v>
      </c>
      <c r="BB147" s="34">
        <f t="shared" ca="1" si="250"/>
        <v>1</v>
      </c>
      <c r="BC147">
        <f t="shared" ca="1" si="251"/>
        <v>2</v>
      </c>
      <c r="BD147">
        <f t="shared" ca="1" si="252"/>
        <v>1</v>
      </c>
      <c r="BE147" t="str">
        <f t="shared" ca="1" si="253"/>
        <v/>
      </c>
      <c r="BF147" t="str">
        <f t="shared" ca="1" si="254"/>
        <v xml:space="preserve"> \\sqrt{</v>
      </c>
      <c r="BG147">
        <f t="shared" ca="1" si="255"/>
        <v>2</v>
      </c>
      <c r="BH147" t="str">
        <f t="shared" ca="1" si="256"/>
        <v>}</v>
      </c>
      <c r="BI147" t="str">
        <f t="shared" ca="1" si="257"/>
        <v xml:space="preserve"> \\sqrt{2}</v>
      </c>
    </row>
    <row r="148" spans="1:61" x14ac:dyDescent="0.55000000000000004">
      <c r="A148">
        <v>47</v>
      </c>
      <c r="B148" s="1" t="s">
        <v>4</v>
      </c>
      <c r="C148" s="1" t="s">
        <v>38</v>
      </c>
      <c r="D148" t="s">
        <v>250</v>
      </c>
      <c r="E148" s="43" t="str">
        <f t="shared" ca="1" si="260"/>
        <v>\\sqrt{12}÷\\sqrt{2}=</v>
      </c>
      <c r="F148" t="s">
        <v>230</v>
      </c>
      <c r="G148" t="s">
        <v>250</v>
      </c>
      <c r="H148" t="str">
        <f t="shared" ca="1" si="261"/>
        <v xml:space="preserve"> \\sqrt{6}</v>
      </c>
      <c r="I148" t="s">
        <v>230</v>
      </c>
      <c r="J148" s="51" t="s">
        <v>60</v>
      </c>
      <c r="K148" s="50" t="s">
        <v>358</v>
      </c>
      <c r="L148" t="str">
        <f t="shared" ca="1" si="230"/>
        <v>\\(\\quad \\displaystyle \\sqrt{12}÷\\sqrt{2}= \\)</v>
      </c>
      <c r="M148" t="str">
        <f t="shared" ca="1" si="231"/>
        <v>\\(\\quad \\displaystyle  \\sqrt{6} \\)</v>
      </c>
      <c r="N148" s="50" t="s">
        <v>62</v>
      </c>
      <c r="O148" s="89" t="str">
        <f t="shared" ca="1" si="259"/>
        <v>INSERT INTO math(tangen,question,answer,editor,date,count) VALUES('m7300','\\(\\quad \\displaystyle \\sqrt{12}÷\\sqrt{2}= \\)','\\(\\quad \\displaystyle  \\sqrt{6} \\)','harazono',NOW(),0);</v>
      </c>
      <c r="X148" s="1">
        <f t="shared" ca="1" si="258"/>
        <v>6</v>
      </c>
      <c r="Y148" s="1">
        <f t="shared" ca="1" si="258"/>
        <v>2</v>
      </c>
      <c r="AC148" s="4" t="s">
        <v>350</v>
      </c>
      <c r="AD148" s="1">
        <f t="shared" ca="1" si="232"/>
        <v>12</v>
      </c>
      <c r="AE148" t="s">
        <v>217</v>
      </c>
      <c r="AF148" t="s">
        <v>27</v>
      </c>
      <c r="AG148" s="4" t="s">
        <v>350</v>
      </c>
      <c r="AH148">
        <f t="shared" ca="1" si="233"/>
        <v>2</v>
      </c>
      <c r="AI148" t="s">
        <v>217</v>
      </c>
      <c r="AJ148" s="4" t="s">
        <v>13</v>
      </c>
      <c r="AK148" s="4" t="s">
        <v>33</v>
      </c>
      <c r="AL148">
        <f t="shared" ca="1" si="234"/>
        <v>6</v>
      </c>
      <c r="AM148" t="str">
        <f t="shared" ca="1" si="235"/>
        <v>\\sqrt{12</v>
      </c>
      <c r="AN148" s="34">
        <f t="shared" ca="1" si="236"/>
        <v>1</v>
      </c>
      <c r="AO148">
        <f t="shared" ca="1" si="237"/>
        <v>6</v>
      </c>
      <c r="AP148" s="34">
        <f t="shared" ca="1" si="238"/>
        <v>1</v>
      </c>
      <c r="AQ148">
        <f t="shared" ca="1" si="239"/>
        <v>6</v>
      </c>
      <c r="AR148" s="34">
        <f t="shared" ca="1" si="240"/>
        <v>1</v>
      </c>
      <c r="AS148">
        <f t="shared" ca="1" si="241"/>
        <v>6</v>
      </c>
      <c r="AT148" s="34">
        <f t="shared" ca="1" si="242"/>
        <v>1</v>
      </c>
      <c r="AU148">
        <f t="shared" ca="1" si="243"/>
        <v>6</v>
      </c>
      <c r="AV148" s="34">
        <f t="shared" ca="1" si="244"/>
        <v>1</v>
      </c>
      <c r="AW148">
        <f t="shared" ca="1" si="245"/>
        <v>6</v>
      </c>
      <c r="AX148" s="34">
        <f t="shared" ca="1" si="246"/>
        <v>1</v>
      </c>
      <c r="AY148">
        <f t="shared" ca="1" si="247"/>
        <v>6</v>
      </c>
      <c r="AZ148" s="34">
        <f t="shared" ca="1" si="248"/>
        <v>1</v>
      </c>
      <c r="BA148">
        <f t="shared" ca="1" si="249"/>
        <v>6</v>
      </c>
      <c r="BB148" s="34">
        <f t="shared" ca="1" si="250"/>
        <v>1</v>
      </c>
      <c r="BC148">
        <f t="shared" ca="1" si="251"/>
        <v>6</v>
      </c>
      <c r="BD148">
        <f t="shared" ca="1" si="252"/>
        <v>1</v>
      </c>
      <c r="BE148" t="str">
        <f t="shared" ca="1" si="253"/>
        <v/>
      </c>
      <c r="BF148" t="str">
        <f t="shared" ca="1" si="254"/>
        <v xml:space="preserve"> \\sqrt{</v>
      </c>
      <c r="BG148">
        <f t="shared" ca="1" si="255"/>
        <v>6</v>
      </c>
      <c r="BH148" t="str">
        <f t="shared" ca="1" si="256"/>
        <v>}</v>
      </c>
      <c r="BI148" t="str">
        <f t="shared" ca="1" si="257"/>
        <v xml:space="preserve"> \\sqrt{6}</v>
      </c>
    </row>
    <row r="149" spans="1:61" x14ac:dyDescent="0.55000000000000004">
      <c r="A149">
        <v>48</v>
      </c>
      <c r="B149" s="1" t="s">
        <v>4</v>
      </c>
      <c r="C149" s="1" t="s">
        <v>38</v>
      </c>
      <c r="D149" t="s">
        <v>250</v>
      </c>
      <c r="E149" s="43" t="str">
        <f t="shared" ca="1" si="260"/>
        <v>\\sqrt{16}÷\\sqrt{8}=</v>
      </c>
      <c r="F149" t="s">
        <v>230</v>
      </c>
      <c r="G149" t="s">
        <v>250</v>
      </c>
      <c r="H149" t="str">
        <f t="shared" ca="1" si="261"/>
        <v xml:space="preserve"> \\sqrt{2}</v>
      </c>
      <c r="I149" t="s">
        <v>230</v>
      </c>
      <c r="J149" s="51" t="s">
        <v>60</v>
      </c>
      <c r="K149" s="50" t="s">
        <v>358</v>
      </c>
      <c r="L149" t="str">
        <f t="shared" ca="1" si="230"/>
        <v>\\(\\quad \\displaystyle \\sqrt{16}÷\\sqrt{8}= \\)</v>
      </c>
      <c r="M149" t="str">
        <f t="shared" ca="1" si="231"/>
        <v>\\(\\quad \\displaystyle  \\sqrt{2} \\)</v>
      </c>
      <c r="N149" s="50" t="s">
        <v>62</v>
      </c>
      <c r="O149" s="89" t="str">
        <f t="shared" ca="1" si="259"/>
        <v>INSERT INTO math(tangen,question,answer,editor,date,count) VALUES('m7300','\\(\\quad \\displaystyle \\sqrt{16}÷\\sqrt{8}= \\)','\\(\\quad \\displaystyle  \\sqrt{2} \\)','harazono',NOW(),0);</v>
      </c>
      <c r="X149" s="1">
        <f t="shared" ca="1" si="258"/>
        <v>2</v>
      </c>
      <c r="Y149" s="1">
        <f t="shared" ca="1" si="258"/>
        <v>8</v>
      </c>
      <c r="AC149" s="4" t="s">
        <v>350</v>
      </c>
      <c r="AD149" s="1">
        <f t="shared" ca="1" si="232"/>
        <v>16</v>
      </c>
      <c r="AE149" t="s">
        <v>217</v>
      </c>
      <c r="AF149" t="s">
        <v>27</v>
      </c>
      <c r="AG149" s="4" t="s">
        <v>350</v>
      </c>
      <c r="AH149">
        <f t="shared" ca="1" si="233"/>
        <v>8</v>
      </c>
      <c r="AI149" t="s">
        <v>217</v>
      </c>
      <c r="AJ149" s="4" t="s">
        <v>13</v>
      </c>
      <c r="AK149" s="4" t="s">
        <v>33</v>
      </c>
      <c r="AL149">
        <f t="shared" ca="1" si="234"/>
        <v>2</v>
      </c>
      <c r="AM149" t="str">
        <f t="shared" ca="1" si="235"/>
        <v>\\sqrt{16</v>
      </c>
      <c r="AN149" s="34">
        <f t="shared" ca="1" si="236"/>
        <v>1</v>
      </c>
      <c r="AO149">
        <f t="shared" ca="1" si="237"/>
        <v>2</v>
      </c>
      <c r="AP149" s="34">
        <f t="shared" ca="1" si="238"/>
        <v>1</v>
      </c>
      <c r="AQ149">
        <f t="shared" ca="1" si="239"/>
        <v>2</v>
      </c>
      <c r="AR149" s="34">
        <f t="shared" ca="1" si="240"/>
        <v>1</v>
      </c>
      <c r="AS149">
        <f t="shared" ca="1" si="241"/>
        <v>2</v>
      </c>
      <c r="AT149" s="34">
        <f t="shared" ca="1" si="242"/>
        <v>1</v>
      </c>
      <c r="AU149">
        <f t="shared" ca="1" si="243"/>
        <v>2</v>
      </c>
      <c r="AV149" s="34">
        <f t="shared" ca="1" si="244"/>
        <v>1</v>
      </c>
      <c r="AW149">
        <f t="shared" ca="1" si="245"/>
        <v>2</v>
      </c>
      <c r="AX149" s="34">
        <f t="shared" ca="1" si="246"/>
        <v>1</v>
      </c>
      <c r="AY149">
        <f t="shared" ca="1" si="247"/>
        <v>2</v>
      </c>
      <c r="AZ149" s="34">
        <f t="shared" ca="1" si="248"/>
        <v>1</v>
      </c>
      <c r="BA149">
        <f t="shared" ca="1" si="249"/>
        <v>2</v>
      </c>
      <c r="BB149" s="34">
        <f t="shared" ca="1" si="250"/>
        <v>1</v>
      </c>
      <c r="BC149">
        <f t="shared" ca="1" si="251"/>
        <v>2</v>
      </c>
      <c r="BD149">
        <f t="shared" ca="1" si="252"/>
        <v>1</v>
      </c>
      <c r="BE149" t="str">
        <f t="shared" ca="1" si="253"/>
        <v/>
      </c>
      <c r="BF149" t="str">
        <f t="shared" ca="1" si="254"/>
        <v xml:space="preserve"> \\sqrt{</v>
      </c>
      <c r="BG149">
        <f t="shared" ca="1" si="255"/>
        <v>2</v>
      </c>
      <c r="BH149" t="str">
        <f t="shared" ca="1" si="256"/>
        <v>}</v>
      </c>
      <c r="BI149" t="str">
        <f t="shared" ca="1" si="257"/>
        <v xml:space="preserve"> \\sqrt{2}</v>
      </c>
    </row>
    <row r="150" spans="1:61" x14ac:dyDescent="0.55000000000000004">
      <c r="A150">
        <v>49</v>
      </c>
      <c r="B150" s="1" t="s">
        <v>4</v>
      </c>
      <c r="C150" s="1" t="s">
        <v>38</v>
      </c>
      <c r="D150" t="s">
        <v>250</v>
      </c>
      <c r="E150" s="43" t="str">
        <f t="shared" ca="1" si="260"/>
        <v>\\sqrt{24}÷\\sqrt{4}=</v>
      </c>
      <c r="F150" t="s">
        <v>230</v>
      </c>
      <c r="G150" t="s">
        <v>250</v>
      </c>
      <c r="H150" t="str">
        <f t="shared" ca="1" si="261"/>
        <v xml:space="preserve"> \\sqrt{6}</v>
      </c>
      <c r="I150" t="s">
        <v>230</v>
      </c>
      <c r="J150" s="51" t="s">
        <v>60</v>
      </c>
      <c r="K150" s="50" t="s">
        <v>358</v>
      </c>
      <c r="L150" t="str">
        <f t="shared" ca="1" si="230"/>
        <v>\\(\\quad \\displaystyle \\sqrt{24}÷\\sqrt{4}= \\)</v>
      </c>
      <c r="M150" t="str">
        <f t="shared" ca="1" si="231"/>
        <v>\\(\\quad \\displaystyle  \\sqrt{6} \\)</v>
      </c>
      <c r="N150" s="50" t="s">
        <v>62</v>
      </c>
      <c r="O150" s="89" t="str">
        <f t="shared" ca="1" si="259"/>
        <v>INSERT INTO math(tangen,question,answer,editor,date,count) VALUES('m7300','\\(\\quad \\displaystyle \\sqrt{24}÷\\sqrt{4}= \\)','\\(\\quad \\displaystyle  \\sqrt{6} \\)','harazono',NOW(),0);</v>
      </c>
      <c r="X150" s="1">
        <f t="shared" ca="1" si="258"/>
        <v>6</v>
      </c>
      <c r="Y150" s="1">
        <f t="shared" ca="1" si="258"/>
        <v>4</v>
      </c>
      <c r="AC150" s="4" t="s">
        <v>350</v>
      </c>
      <c r="AD150" s="1">
        <f t="shared" ca="1" si="232"/>
        <v>24</v>
      </c>
      <c r="AE150" t="s">
        <v>217</v>
      </c>
      <c r="AF150" t="s">
        <v>27</v>
      </c>
      <c r="AG150" s="4" t="s">
        <v>350</v>
      </c>
      <c r="AH150">
        <f t="shared" ca="1" si="233"/>
        <v>4</v>
      </c>
      <c r="AI150" t="s">
        <v>217</v>
      </c>
      <c r="AJ150" s="4" t="s">
        <v>13</v>
      </c>
      <c r="AK150" s="4" t="s">
        <v>33</v>
      </c>
      <c r="AL150">
        <f t="shared" ca="1" si="234"/>
        <v>6</v>
      </c>
      <c r="AM150" t="str">
        <f t="shared" ca="1" si="235"/>
        <v>\\sqrt{24</v>
      </c>
      <c r="AN150" s="34">
        <f t="shared" ca="1" si="236"/>
        <v>1</v>
      </c>
      <c r="AO150">
        <f t="shared" ca="1" si="237"/>
        <v>6</v>
      </c>
      <c r="AP150" s="34">
        <f t="shared" ca="1" si="238"/>
        <v>1</v>
      </c>
      <c r="AQ150">
        <f t="shared" ca="1" si="239"/>
        <v>6</v>
      </c>
      <c r="AR150" s="34">
        <f t="shared" ca="1" si="240"/>
        <v>1</v>
      </c>
      <c r="AS150">
        <f t="shared" ca="1" si="241"/>
        <v>6</v>
      </c>
      <c r="AT150" s="34">
        <f t="shared" ca="1" si="242"/>
        <v>1</v>
      </c>
      <c r="AU150">
        <f t="shared" ca="1" si="243"/>
        <v>6</v>
      </c>
      <c r="AV150" s="34">
        <f t="shared" ca="1" si="244"/>
        <v>1</v>
      </c>
      <c r="AW150">
        <f t="shared" ca="1" si="245"/>
        <v>6</v>
      </c>
      <c r="AX150" s="34">
        <f t="shared" ca="1" si="246"/>
        <v>1</v>
      </c>
      <c r="AY150">
        <f t="shared" ca="1" si="247"/>
        <v>6</v>
      </c>
      <c r="AZ150" s="34">
        <f t="shared" ca="1" si="248"/>
        <v>1</v>
      </c>
      <c r="BA150">
        <f t="shared" ca="1" si="249"/>
        <v>6</v>
      </c>
      <c r="BB150" s="34">
        <f t="shared" ca="1" si="250"/>
        <v>1</v>
      </c>
      <c r="BC150">
        <f t="shared" ca="1" si="251"/>
        <v>6</v>
      </c>
      <c r="BD150">
        <f t="shared" ca="1" si="252"/>
        <v>1</v>
      </c>
      <c r="BE150" t="str">
        <f t="shared" ca="1" si="253"/>
        <v/>
      </c>
      <c r="BF150" t="str">
        <f t="shared" ca="1" si="254"/>
        <v xml:space="preserve"> \\sqrt{</v>
      </c>
      <c r="BG150">
        <f t="shared" ca="1" si="255"/>
        <v>6</v>
      </c>
      <c r="BH150" t="str">
        <f t="shared" ca="1" si="256"/>
        <v>}</v>
      </c>
      <c r="BI150" t="str">
        <f t="shared" ca="1" si="257"/>
        <v xml:space="preserve"> \\sqrt{6}</v>
      </c>
    </row>
    <row r="151" spans="1:61" x14ac:dyDescent="0.55000000000000004">
      <c r="A151">
        <v>50</v>
      </c>
      <c r="B151" s="1" t="s">
        <v>4</v>
      </c>
      <c r="C151" s="1" t="s">
        <v>38</v>
      </c>
      <c r="D151" t="s">
        <v>250</v>
      </c>
      <c r="E151" s="43" t="str">
        <f t="shared" ca="1" si="260"/>
        <v>\\sqrt{50}÷\\sqrt{5}=</v>
      </c>
      <c r="F151" t="s">
        <v>230</v>
      </c>
      <c r="G151" t="s">
        <v>250</v>
      </c>
      <c r="H151" t="str">
        <f t="shared" ca="1" si="261"/>
        <v xml:space="preserve"> \\sqrt{10}</v>
      </c>
      <c r="I151" t="s">
        <v>230</v>
      </c>
      <c r="J151" s="51" t="s">
        <v>60</v>
      </c>
      <c r="K151" s="50" t="s">
        <v>358</v>
      </c>
      <c r="L151" t="str">
        <f t="shared" ca="1" si="230"/>
        <v>\\(\\quad \\displaystyle \\sqrt{50}÷\\sqrt{5}= \\)</v>
      </c>
      <c r="M151" t="str">
        <f t="shared" ca="1" si="231"/>
        <v>\\(\\quad \\displaystyle  \\sqrt{10} \\)</v>
      </c>
      <c r="N151" s="50" t="s">
        <v>62</v>
      </c>
      <c r="O151" s="89" t="str">
        <f t="shared" ca="1" si="259"/>
        <v>INSERT INTO math(tangen,question,answer,editor,date,count) VALUES('m7300','\\(\\quad \\displaystyle \\sqrt{50}÷\\sqrt{5}= \\)','\\(\\quad \\displaystyle  \\sqrt{10} \\)','harazono',NOW(),0);</v>
      </c>
      <c r="X151" s="1">
        <f t="shared" ca="1" si="258"/>
        <v>10</v>
      </c>
      <c r="Y151" s="1">
        <f t="shared" ca="1" si="258"/>
        <v>5</v>
      </c>
      <c r="AC151" s="4" t="s">
        <v>350</v>
      </c>
      <c r="AD151" s="1">
        <f t="shared" ca="1" si="232"/>
        <v>50</v>
      </c>
      <c r="AE151" t="s">
        <v>217</v>
      </c>
      <c r="AF151" t="s">
        <v>27</v>
      </c>
      <c r="AG151" s="4" t="s">
        <v>350</v>
      </c>
      <c r="AH151">
        <f t="shared" ca="1" si="233"/>
        <v>5</v>
      </c>
      <c r="AI151" t="s">
        <v>217</v>
      </c>
      <c r="AJ151" s="4" t="s">
        <v>13</v>
      </c>
      <c r="AK151" s="4" t="s">
        <v>33</v>
      </c>
      <c r="AL151">
        <f t="shared" ca="1" si="234"/>
        <v>10</v>
      </c>
      <c r="AM151" t="str">
        <f t="shared" ca="1" si="235"/>
        <v>\\sqrt{50</v>
      </c>
      <c r="AN151" s="34">
        <f t="shared" ca="1" si="236"/>
        <v>1</v>
      </c>
      <c r="AO151">
        <f t="shared" ca="1" si="237"/>
        <v>10</v>
      </c>
      <c r="AP151" s="34">
        <f t="shared" ca="1" si="238"/>
        <v>1</v>
      </c>
      <c r="AQ151">
        <f t="shared" ca="1" si="239"/>
        <v>10</v>
      </c>
      <c r="AR151" s="34">
        <f t="shared" ca="1" si="240"/>
        <v>1</v>
      </c>
      <c r="AS151">
        <f t="shared" ca="1" si="241"/>
        <v>10</v>
      </c>
      <c r="AT151" s="34">
        <f t="shared" ca="1" si="242"/>
        <v>1</v>
      </c>
      <c r="AU151">
        <f t="shared" ca="1" si="243"/>
        <v>10</v>
      </c>
      <c r="AV151" s="34">
        <f t="shared" ca="1" si="244"/>
        <v>1</v>
      </c>
      <c r="AW151">
        <f t="shared" ca="1" si="245"/>
        <v>10</v>
      </c>
      <c r="AX151" s="34">
        <f t="shared" ca="1" si="246"/>
        <v>1</v>
      </c>
      <c r="AY151">
        <f t="shared" ca="1" si="247"/>
        <v>10</v>
      </c>
      <c r="AZ151" s="34">
        <f t="shared" ca="1" si="248"/>
        <v>1</v>
      </c>
      <c r="BA151">
        <f t="shared" ca="1" si="249"/>
        <v>10</v>
      </c>
      <c r="BB151" s="34">
        <f t="shared" ca="1" si="250"/>
        <v>1</v>
      </c>
      <c r="BC151">
        <f t="shared" ca="1" si="251"/>
        <v>10</v>
      </c>
      <c r="BD151">
        <f t="shared" ca="1" si="252"/>
        <v>1</v>
      </c>
      <c r="BE151" t="str">
        <f t="shared" ca="1" si="253"/>
        <v/>
      </c>
      <c r="BF151" t="str">
        <f t="shared" ca="1" si="254"/>
        <v xml:space="preserve"> \\sqrt{</v>
      </c>
      <c r="BG151">
        <f t="shared" ca="1" si="255"/>
        <v>10</v>
      </c>
      <c r="BH151" t="str">
        <f t="shared" ca="1" si="256"/>
        <v>}</v>
      </c>
      <c r="BI151" t="str">
        <f t="shared" ca="1" si="257"/>
        <v xml:space="preserve"> \\sqrt{10}</v>
      </c>
    </row>
  </sheetData>
  <phoneticPr fontId="1"/>
  <conditionalFormatting sqref="AR2:AU3">
    <cfRule type="cellIs" dxfId="3" priority="1" operator="equal">
      <formula>0</formula>
    </cfRule>
  </conditionalFormatting>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153"/>
  <sheetViews>
    <sheetView zoomScale="55" zoomScaleNormal="55" workbookViewId="0">
      <pane xSplit="1" ySplit="1" topLeftCell="E95" activePane="bottomRight" state="frozen"/>
      <selection pane="topRight" activeCell="B1" sqref="B1"/>
      <selection pane="bottomLeft" activeCell="A2" sqref="A2"/>
      <selection pane="bottomRight" activeCell="H68" sqref="H68"/>
    </sheetView>
  </sheetViews>
  <sheetFormatPr defaultRowHeight="18" x14ac:dyDescent="0.55000000000000004"/>
  <cols>
    <col min="1" max="2" width="10.83203125" bestFit="1" customWidth="1"/>
    <col min="3" max="3" width="6" customWidth="1"/>
    <col min="4" max="4" width="7.5" bestFit="1" customWidth="1"/>
    <col min="5" max="5" width="28.25" bestFit="1" customWidth="1"/>
    <col min="6" max="6" width="61.33203125" bestFit="1" customWidth="1"/>
    <col min="7" max="7" width="9.6640625" bestFit="1" customWidth="1"/>
    <col min="8" max="8" width="181" bestFit="1" customWidth="1"/>
    <col min="9" max="9" width="1.83203125" bestFit="1" customWidth="1"/>
    <col min="10" max="10" width="4.33203125" style="45" bestFit="1" customWidth="1"/>
    <col min="11" max="11" width="3.25" bestFit="1" customWidth="1"/>
    <col min="12" max="12" width="3.83203125" bestFit="1" customWidth="1"/>
    <col min="13" max="13" width="3.58203125" bestFit="1" customWidth="1"/>
    <col min="14" max="14" width="4.6640625" bestFit="1" customWidth="1"/>
    <col min="15" max="15" width="5.6640625" bestFit="1" customWidth="1"/>
    <col min="16" max="16" width="11.58203125" bestFit="1" customWidth="1"/>
    <col min="17" max="17" width="2.6640625" style="5" bestFit="1" customWidth="1"/>
    <col min="18" max="18" width="3.08203125" bestFit="1" customWidth="1"/>
    <col min="19" max="19" width="11.33203125" bestFit="1" customWidth="1"/>
    <col min="20" max="20" width="14.33203125" bestFit="1" customWidth="1"/>
    <col min="21" max="21" width="5.08203125" bestFit="1" customWidth="1"/>
    <col min="22" max="22" width="11.33203125" bestFit="1" customWidth="1"/>
    <col min="23" max="23" width="11.58203125" bestFit="1" customWidth="1"/>
    <col min="24" max="24" width="5.08203125" bestFit="1" customWidth="1"/>
    <col min="25" max="25" width="28.83203125" bestFit="1" customWidth="1"/>
    <col min="26" max="26" width="26.1640625" bestFit="1" customWidth="1"/>
    <col min="27" max="27" width="4.9140625" bestFit="1" customWidth="1"/>
    <col min="28" max="40" width="5.4140625" bestFit="1" customWidth="1"/>
    <col min="41" max="41" width="4.9140625" bestFit="1" customWidth="1"/>
    <col min="42" max="42" width="6.83203125" bestFit="1" customWidth="1"/>
    <col min="43" max="43" width="3.83203125" bestFit="1" customWidth="1"/>
    <col min="44" max="44" width="5.33203125" bestFit="1" customWidth="1"/>
    <col min="45" max="45" width="3.83203125" bestFit="1" customWidth="1"/>
    <col min="46" max="46" width="4.9140625" bestFit="1" customWidth="1"/>
    <col min="47" max="47" width="2.83203125" bestFit="1" customWidth="1"/>
    <col min="48" max="48" width="5.08203125" bestFit="1" customWidth="1"/>
    <col min="49" max="49" width="4.33203125" bestFit="1" customWidth="1"/>
    <col min="50" max="50" width="10.25" bestFit="1" customWidth="1"/>
    <col min="51" max="52" width="10.33203125" bestFit="1" customWidth="1"/>
    <col min="53" max="53" width="13.33203125" bestFit="1" customWidth="1"/>
    <col min="54" max="54" width="3.58203125" bestFit="1" customWidth="1"/>
    <col min="55" max="55" width="4.9140625" bestFit="1" customWidth="1"/>
    <col min="56" max="56" width="10.4140625" bestFit="1" customWidth="1"/>
    <col min="57" max="57" width="3.08203125" bestFit="1" customWidth="1"/>
    <col min="58" max="58" width="3.83203125" bestFit="1" customWidth="1"/>
    <col min="59" max="59" width="6" bestFit="1" customWidth="1"/>
    <col min="60" max="60" width="2.83203125" bestFit="1" customWidth="1"/>
    <col min="61" max="61" width="4.6640625" bestFit="1" customWidth="1"/>
    <col min="62" max="62" width="3.83203125" bestFit="1" customWidth="1"/>
    <col min="63" max="63" width="2.83203125" bestFit="1" customWidth="1"/>
    <col min="64" max="64" width="4.5" bestFit="1" customWidth="1"/>
    <col min="65" max="65" width="2.5" bestFit="1" customWidth="1"/>
    <col min="66" max="66" width="7.83203125" bestFit="1" customWidth="1"/>
    <col min="67" max="68" width="3.58203125" bestFit="1" customWidth="1"/>
    <col min="69" max="69" width="2.83203125" bestFit="1" customWidth="1"/>
    <col min="70" max="70" width="7.83203125" bestFit="1" customWidth="1"/>
    <col min="71" max="71" width="5.83203125" bestFit="1" customWidth="1"/>
    <col min="72" max="72" width="2.5" bestFit="1" customWidth="1"/>
    <col min="73" max="73" width="7.83203125" bestFit="1" customWidth="1"/>
    <col min="74" max="74" width="3.83203125" bestFit="1" customWidth="1"/>
    <col min="75" max="75" width="3.25" bestFit="1" customWidth="1"/>
    <col min="76" max="76" width="2.83203125" bestFit="1" customWidth="1"/>
    <col min="77" max="77" width="2.5" bestFit="1" customWidth="1"/>
    <col min="78" max="79" width="32.6640625" bestFit="1" customWidth="1"/>
    <col min="80" max="80" width="11.33203125" bestFit="1" customWidth="1"/>
    <col min="81" max="81" width="11.33203125" style="109" customWidth="1"/>
    <col min="82" max="82" width="4.6640625" bestFit="1" customWidth="1"/>
    <col min="83" max="83" width="10.4140625" bestFit="1" customWidth="1"/>
    <col min="84" max="84" width="5.08203125" bestFit="1" customWidth="1"/>
    <col min="85" max="85" width="25.5" bestFit="1" customWidth="1"/>
    <col min="86" max="86" width="32.6640625" bestFit="1" customWidth="1"/>
    <col min="87" max="87" width="5.08203125" bestFit="1" customWidth="1"/>
  </cols>
  <sheetData>
    <row r="1" spans="1:87" x14ac:dyDescent="0.55000000000000004">
      <c r="A1" t="s">
        <v>8</v>
      </c>
    </row>
    <row r="2" spans="1:87" ht="20" customHeight="1" x14ac:dyDescent="0.55000000000000004">
      <c r="A2" s="121" t="s">
        <v>7</v>
      </c>
      <c r="B2" s="121" t="s">
        <v>364</v>
      </c>
      <c r="C2" s="51" t="s">
        <v>60</v>
      </c>
      <c r="D2" s="50" t="s">
        <v>361</v>
      </c>
      <c r="E2" t="str">
        <f ca="1">CB2&amp;CD2&amp;CE2&amp;CF2</f>
        <v>\\(\\quad x^2-x-3=0 \\)</v>
      </c>
      <c r="F2" t="str">
        <f ca="1">CG2&amp;CH2&amp;CI2</f>
        <v>\\(\\quad \\displaystyle x= \\frac{1±\\sqrt{37}}{6} \\)</v>
      </c>
      <c r="G2" s="50" t="s">
        <v>62</v>
      </c>
      <c r="H2" s="89" t="str">
        <f t="shared" ref="H2:H28" ca="1" si="0">"INSERT INTO "&amp;C2&amp;"(tangen,question,answer,editor,date,count) VALUES('"&amp;D2&amp;"','"&amp;E2&amp;"','"&amp;F2&amp;"','"&amp;G2&amp;"',NOW(),0);"</f>
        <v>INSERT INTO math(tangen,question,answer,editor,date,count) VALUES('m7500','\\(\\quad x^2-x-3=0 \\)','\\(\\quad \\displaystyle x= \\frac{1±\\sqrt{37}}{6} \\)','harazono',NOW(),0);</v>
      </c>
      <c r="I2" s="51"/>
      <c r="L2" s="1">
        <f ca="1">RANDBETWEEN(1,10)</f>
        <v>3</v>
      </c>
      <c r="M2" s="1">
        <f t="shared" ref="M2:N16" ca="1" si="1">RANDBETWEEN(-10,10)</f>
        <v>-1</v>
      </c>
      <c r="N2" s="1">
        <f ca="1">RANDBETWEEN(-10,10)</f>
        <v>3</v>
      </c>
      <c r="P2" s="13">
        <f ca="1">IF(L3=1,"",IF(L3=-1,"-",L3))</f>
        <v>3</v>
      </c>
      <c r="Q2" t="s">
        <v>18</v>
      </c>
      <c r="R2" t="str">
        <f ca="1">IF(M3&lt;=0,"-","+")</f>
        <v>-</v>
      </c>
      <c r="S2" s="13" t="str">
        <f ca="1">IF(M3=1,"",IF(M3=-1,"",ABS(M3)))</f>
        <v/>
      </c>
      <c r="T2" t="s">
        <v>18</v>
      </c>
      <c r="U2" t="str">
        <f ca="1">IF(P3&lt;0,"-","+")</f>
        <v>-</v>
      </c>
      <c r="V2" s="13">
        <f ca="1">ABS(P3)</f>
        <v>3</v>
      </c>
      <c r="W2" s="13" t="s">
        <v>13</v>
      </c>
      <c r="X2">
        <v>0</v>
      </c>
      <c r="Y2" s="42">
        <f ca="1">M3*-1</f>
        <v>1</v>
      </c>
      <c r="Z2" s="42" t="s">
        <v>52</v>
      </c>
      <c r="AA2" s="42">
        <f ca="1">M3*M3-(4*L3*P3)</f>
        <v>37</v>
      </c>
      <c r="AB2" s="34">
        <f ca="1">IF(MOD(AA2,225)=0,15,1)</f>
        <v>1</v>
      </c>
      <c r="AC2" s="34">
        <f ca="1">IF(MOD(AB3,196)=0,14,1)</f>
        <v>1</v>
      </c>
      <c r="AD2" s="34">
        <f ca="1">IF(MOD(AC3,169)=0,13,1)</f>
        <v>1</v>
      </c>
      <c r="AE2" s="34">
        <f ca="1">IF(MOD(AD3,144)=0,12,1)</f>
        <v>1</v>
      </c>
      <c r="AF2" s="34">
        <f ca="1">IF(MOD(AE3,121)=0,11,1)</f>
        <v>1</v>
      </c>
      <c r="AG2" s="34">
        <f ca="1">IF(MOD(AF2,100)=0,10,1)</f>
        <v>1</v>
      </c>
      <c r="AH2" s="34">
        <f ca="1">IF(MOD(AG2,81)=0,9,1)</f>
        <v>1</v>
      </c>
      <c r="AI2" s="38">
        <f ca="1">IF(MOD(AH3,64)=0,8,1)</f>
        <v>1</v>
      </c>
      <c r="AJ2" s="38">
        <f ca="1">IF(MOD(AI3,49)=0,7,1)</f>
        <v>1</v>
      </c>
      <c r="AK2" s="39">
        <f ca="1">IF(MOD(AJ3,36)=0,6,1)</f>
        <v>1</v>
      </c>
      <c r="AL2" s="38">
        <f ca="1">IF(MOD(AK3,25)=0,5,1)</f>
        <v>1</v>
      </c>
      <c r="AM2" s="38">
        <f ca="1">IF(MOD(AL3,16)=0,4,1)</f>
        <v>1</v>
      </c>
      <c r="AN2" s="38">
        <f ca="1">IF(MOD(AM3,9)=0,3,1)</f>
        <v>1</v>
      </c>
      <c r="AO2" s="38">
        <f ca="1">IF(MOD(AN3,4)=0,2,1)</f>
        <v>1</v>
      </c>
      <c r="AP2" s="2">
        <f ca="1">AB2*AC2*AD2*AE2*AF2*AG2*AH2*AI2*AJ2*AK2*AL2*AM2*AN2*AO2</f>
        <v>1</v>
      </c>
      <c r="AQ2" s="42">
        <f ca="1">ABS(Y2)</f>
        <v>1</v>
      </c>
      <c r="AR2" s="42">
        <f ca="1">IF(AP2=1,1,AP2)</f>
        <v>1</v>
      </c>
      <c r="AS2" s="42" t="str">
        <f ca="1">IF(AO3=1,"","√")</f>
        <v>√</v>
      </c>
      <c r="AT2" s="42">
        <f ca="1">AO3</f>
        <v>37</v>
      </c>
      <c r="AU2" s="9">
        <f ca="1">GCD(AQ2,AR2,AS3)</f>
        <v>1</v>
      </c>
      <c r="AV2" s="13">
        <f ca="1">Y2/AU2</f>
        <v>1</v>
      </c>
      <c r="AW2" s="13">
        <f ca="1">AP2/AU2</f>
        <v>1</v>
      </c>
      <c r="AX2" s="13">
        <f ca="1">AT2</f>
        <v>37</v>
      </c>
      <c r="AY2" s="42">
        <f ca="1">AV2</f>
        <v>1</v>
      </c>
      <c r="AZ2" s="42" t="str">
        <f>Z2</f>
        <v>±</v>
      </c>
      <c r="BA2" s="42" t="str">
        <f ca="1">IF(AW2=1,"",AW2)</f>
        <v/>
      </c>
      <c r="BB2" s="42" t="str">
        <f ca="1">IF(AX2=1,"",AS2)</f>
        <v>√</v>
      </c>
      <c r="BC2" s="42">
        <f ca="1">IF(AX2=1,IF(AW2=1,1,""),AX2)</f>
        <v>37</v>
      </c>
      <c r="BD2" s="41" t="str">
        <f ca="1">AY2&amp;AZ2&amp;BA2&amp;BB2&amp;BC2</f>
        <v>1±√37</v>
      </c>
      <c r="BE2" s="120" t="str">
        <f ca="1">IF(BD3=1,BD2,"")</f>
        <v/>
      </c>
      <c r="BF2" s="2" t="str">
        <f ca="1">IF(AO3=1,AV2+AW2,"")</f>
        <v/>
      </c>
      <c r="BG2" t="str">
        <f ca="1">IF(AO3=1,ABS(BF2),"")</f>
        <v/>
      </c>
      <c r="BH2" t="str">
        <f ca="1">IF(BG2="","",BG2/GCD(BG2,BG3))</f>
        <v/>
      </c>
      <c r="BI2" s="2" t="str">
        <f ca="1">IF(AO3=1,AV2-AW2,"")</f>
        <v/>
      </c>
      <c r="BJ2" t="str">
        <f ca="1">IF(AO3=1,ABS(BI2),"")</f>
        <v/>
      </c>
      <c r="BK2" t="str">
        <f ca="1">IF(BJ2="","",BJ2/GCD(BJ2,BJ3))</f>
        <v/>
      </c>
      <c r="BL2" t="s">
        <v>360</v>
      </c>
      <c r="BM2" s="13" t="str">
        <f t="shared" ref="BM2" ca="1" si="2">IF(BF2&lt;0,"-","")</f>
        <v/>
      </c>
      <c r="BN2" s="13" t="str">
        <f t="shared" ref="BN2" ca="1" si="3">IF(BH3="","",IF(BH3=1,"","\\frac{"))</f>
        <v/>
      </c>
      <c r="BO2" s="13" t="str">
        <f t="shared" ref="BO2" ca="1" si="4">IF(BH2="","",BH2)</f>
        <v/>
      </c>
      <c r="BP2" s="13" t="str">
        <f t="shared" ref="BP2" ca="1" si="5">IF(BH3="","",IF(BH3=1,"","}{"))</f>
        <v/>
      </c>
      <c r="BQ2" s="13" t="str">
        <f t="shared" ref="BQ2" ca="1" si="6">IF(BH3="","",IF(BH3=1,"",BH3))</f>
        <v/>
      </c>
      <c r="BR2" s="13" t="str">
        <f t="shared" ref="BR2" ca="1" si="7">IF(BH3="","",IF(BH3=1,"","}"))</f>
        <v/>
      </c>
      <c r="BS2" t="s">
        <v>359</v>
      </c>
      <c r="BT2" s="13" t="str">
        <f t="shared" ref="BT2" ca="1" si="8">IF(BI2&lt;0,"-","")</f>
        <v/>
      </c>
      <c r="BU2" s="13" t="str">
        <f t="shared" ref="BU2" ca="1" si="9">IF(BK3="","",IF(BK3=1,"","\\frac{"))</f>
        <v/>
      </c>
      <c r="BV2" s="13" t="str">
        <f t="shared" ref="BV2" ca="1" si="10">IF(BK2="","",BK2)</f>
        <v/>
      </c>
      <c r="BW2" s="13" t="str">
        <f t="shared" ref="BW2" ca="1" si="11">IF(BK3="","",IF(BK3=1,"","}{"))</f>
        <v/>
      </c>
      <c r="BX2" s="13" t="str">
        <f t="shared" ref="BX2" ca="1" si="12">IF(BK3="","",IF(BK3=1,"",BK3))</f>
        <v/>
      </c>
      <c r="BY2" s="13" t="str">
        <f t="shared" ref="BY2" ca="1" si="13">IF(BK3="","",IF(BK3=1,"","}"))</f>
        <v/>
      </c>
      <c r="BZ2" t="str">
        <f t="shared" ref="BZ2:BZ27" ca="1" si="14">BL2&amp;BM2&amp;BN2&amp;BO2&amp;BP2&amp;BQ2&amp;BR2&amp;BS2&amp;BT2&amp;BU2&amp;BV2&amp;BW2&amp;BX2&amp;BY2</f>
        <v>x= 　,　</v>
      </c>
      <c r="CA2" t="str">
        <f t="shared" ref="CA2" ca="1" si="15">IF(AO3=1,BZ2,BZ3)</f>
        <v>x= \\frac{1±\\sqrt{37}}{6}</v>
      </c>
      <c r="CB2" s="78" t="s">
        <v>229</v>
      </c>
      <c r="CC2" s="110">
        <f ca="1">P2</f>
        <v>3</v>
      </c>
      <c r="CD2" s="104" t="s">
        <v>296</v>
      </c>
      <c r="CE2" s="51" t="str">
        <f ca="1">R2&amp;S2&amp;T2&amp;U2&amp;V2&amp;W2&amp;X2</f>
        <v>-x-3=0</v>
      </c>
      <c r="CF2" t="s">
        <v>230</v>
      </c>
      <c r="CG2" t="s">
        <v>250</v>
      </c>
      <c r="CH2" t="str">
        <f ca="1">CA2</f>
        <v>x= \\frac{1±\\sqrt{37}}{6}</v>
      </c>
      <c r="CI2" t="s">
        <v>230</v>
      </c>
    </row>
    <row r="3" spans="1:87" ht="20" customHeight="1" x14ac:dyDescent="0.55000000000000004">
      <c r="A3" s="121"/>
      <c r="B3" s="121"/>
      <c r="I3" s="51"/>
      <c r="L3">
        <f ca="1">IF(L2=0,1,L2)</f>
        <v>3</v>
      </c>
      <c r="M3">
        <f ca="1">IF(M2=0,1,M2)</f>
        <v>-1</v>
      </c>
      <c r="O3">
        <f ca="1">M2*M2-(4*L2*N2)</f>
        <v>-35</v>
      </c>
      <c r="P3" s="9">
        <f ca="1">IF(N2=0,1,IF(O3&lt;=0,N2*-1,N2))</f>
        <v>-3</v>
      </c>
      <c r="R3" s="5"/>
      <c r="S3" s="5"/>
      <c r="T3" s="5"/>
      <c r="U3" s="5"/>
      <c r="V3" s="5"/>
      <c r="W3" s="5"/>
      <c r="Z3" s="42">
        <f ca="1">2*L3</f>
        <v>6</v>
      </c>
      <c r="AB3" s="11">
        <f ca="1">AA2/(AB2*AB2)</f>
        <v>37</v>
      </c>
      <c r="AC3" s="11">
        <f t="shared" ref="AC3:AO3" ca="1" si="16">AB3/(AC2*AC2)</f>
        <v>37</v>
      </c>
      <c r="AD3" s="11">
        <f t="shared" ca="1" si="16"/>
        <v>37</v>
      </c>
      <c r="AE3" s="11">
        <f t="shared" ca="1" si="16"/>
        <v>37</v>
      </c>
      <c r="AF3" s="11">
        <f t="shared" ca="1" si="16"/>
        <v>37</v>
      </c>
      <c r="AG3" s="11">
        <f t="shared" ca="1" si="16"/>
        <v>37</v>
      </c>
      <c r="AH3" s="11">
        <f t="shared" ca="1" si="16"/>
        <v>37</v>
      </c>
      <c r="AI3" s="11">
        <f t="shared" ca="1" si="16"/>
        <v>37</v>
      </c>
      <c r="AJ3" s="11">
        <f t="shared" ca="1" si="16"/>
        <v>37</v>
      </c>
      <c r="AK3" s="20">
        <f t="shared" ca="1" si="16"/>
        <v>37</v>
      </c>
      <c r="AL3" s="11">
        <f t="shared" ca="1" si="16"/>
        <v>37</v>
      </c>
      <c r="AM3" s="11">
        <f t="shared" ca="1" si="16"/>
        <v>37</v>
      </c>
      <c r="AN3" s="11">
        <f t="shared" ca="1" si="16"/>
        <v>37</v>
      </c>
      <c r="AO3" s="2">
        <f t="shared" ca="1" si="16"/>
        <v>37</v>
      </c>
      <c r="AS3" s="42">
        <f ca="1">ABS(Z3)</f>
        <v>6</v>
      </c>
      <c r="AW3" s="13">
        <f ca="1">Z3/AU2</f>
        <v>6</v>
      </c>
      <c r="BA3" s="42">
        <f ca="1">AW3</f>
        <v>6</v>
      </c>
      <c r="BD3" s="41">
        <f ca="1">BA3</f>
        <v>6</v>
      </c>
      <c r="BE3" s="120"/>
      <c r="BF3" s="2" t="str">
        <f ca="1">IF(AO3=1,BA3,"")</f>
        <v/>
      </c>
      <c r="BG3" t="str">
        <f ca="1">IF(AO3=1,ABS(BF3),"")</f>
        <v/>
      </c>
      <c r="BH3" t="str">
        <f ca="1">IF(BG3="","",BG3/GCD(BG3,BG2))</f>
        <v/>
      </c>
      <c r="BI3" s="2" t="str">
        <f ca="1">IF(AO3=1,BA3,"")</f>
        <v/>
      </c>
      <c r="BJ3" t="str">
        <f ca="1">IF(AO3=1,ABS(BI3),"")</f>
        <v/>
      </c>
      <c r="BK3" t="str">
        <f ca="1">IF(BJ3="","",BJ3/GCD(BJ3,BJ2))</f>
        <v/>
      </c>
      <c r="BL3" t="s">
        <v>360</v>
      </c>
      <c r="BN3" t="str">
        <f t="shared" ref="BN3" ca="1" si="17">IF(AW3=1,"","\\frac{")</f>
        <v>\\frac{</v>
      </c>
      <c r="BO3">
        <f t="shared" ref="BO3" ca="1" si="18">AY2</f>
        <v>1</v>
      </c>
      <c r="BP3" t="str">
        <f t="shared" ref="BP3" si="19">AZ2</f>
        <v>±</v>
      </c>
      <c r="BQ3" t="str">
        <f t="shared" ref="BQ3" ca="1" si="20">BA2</f>
        <v/>
      </c>
      <c r="BR3" t="str">
        <f t="shared" ref="BR3" ca="1" si="21">IF(AO3=1,"","\\sqrt{")</f>
        <v>\\sqrt{</v>
      </c>
      <c r="BS3">
        <f t="shared" ref="BS3" ca="1" si="22">BC2</f>
        <v>37</v>
      </c>
      <c r="BT3" t="str">
        <f t="shared" ref="BT3" ca="1" si="23">IF(AO3=1,"","}")</f>
        <v>}</v>
      </c>
      <c r="BU3" t="str">
        <f t="shared" ref="BU3" ca="1" si="24">IF(AW3=1,"","}{")</f>
        <v>}{</v>
      </c>
      <c r="BV3">
        <f t="shared" ref="BV3" ca="1" si="25">IF(BA3=1,"",BA3)</f>
        <v>6</v>
      </c>
      <c r="BW3" t="str">
        <f t="shared" ref="BW3" ca="1" si="26">IF(AW3=1,"","}")</f>
        <v>}</v>
      </c>
      <c r="BZ3" t="str">
        <f t="shared" ca="1" si="14"/>
        <v>x= \\frac{1±\\sqrt{37}}{6}</v>
      </c>
      <c r="CB3" s="4"/>
      <c r="CD3" s="104"/>
      <c r="CE3" s="51"/>
      <c r="CF3" s="4"/>
    </row>
    <row r="4" spans="1:87" ht="20" customHeight="1" x14ac:dyDescent="0.55000000000000004">
      <c r="A4" s="121" t="s">
        <v>7</v>
      </c>
      <c r="B4" s="121" t="s">
        <v>364</v>
      </c>
      <c r="C4" s="51" t="s">
        <v>60</v>
      </c>
      <c r="D4" s="50" t="s">
        <v>361</v>
      </c>
      <c r="E4" t="str">
        <f ca="1">CB4&amp;CD4&amp;CE4&amp;CF4</f>
        <v>\\(\\quad x^2+7x-10=0 \\)</v>
      </c>
      <c r="F4" t="str">
        <f ca="1">CG4&amp;CH4&amp;CI4</f>
        <v>\\(\\quad \\displaystyle x= \\frac{-7±\\sqrt{249}}{10} \\)</v>
      </c>
      <c r="G4" s="50" t="s">
        <v>62</v>
      </c>
      <c r="H4" s="89" t="str">
        <f t="shared" ca="1" si="0"/>
        <v>INSERT INTO math(tangen,question,answer,editor,date,count) VALUES('m7500','\\(\\quad x^2+7x-10=0 \\)','\\(\\quad \\displaystyle x= \\frac{-7±\\sqrt{249}}{10} \\)','harazono',NOW(),0);</v>
      </c>
      <c r="I4" s="51"/>
      <c r="L4" s="1">
        <f t="shared" ref="L4" ca="1" si="27">RANDBETWEEN(1,10)</f>
        <v>5</v>
      </c>
      <c r="M4" s="1">
        <f t="shared" ca="1" si="1"/>
        <v>7</v>
      </c>
      <c r="N4" s="1">
        <f t="shared" ca="1" si="1"/>
        <v>10</v>
      </c>
      <c r="P4" s="13">
        <f t="shared" ref="P4" ca="1" si="28">IF(L5=1,"",IF(L5=-1,"-",L5))</f>
        <v>5</v>
      </c>
      <c r="Q4" t="s">
        <v>18</v>
      </c>
      <c r="R4" t="str">
        <f t="shared" ref="R4" ca="1" si="29">IF(M5&lt;=0,"-","+")</f>
        <v>+</v>
      </c>
      <c r="S4" s="13">
        <f t="shared" ref="S4" ca="1" si="30">IF(M5=1,"",IF(M5=-1,"",ABS(M5)))</f>
        <v>7</v>
      </c>
      <c r="T4" t="s">
        <v>18</v>
      </c>
      <c r="U4" t="str">
        <f t="shared" ref="U4" ca="1" si="31">IF(P5&lt;0,"-","+")</f>
        <v>-</v>
      </c>
      <c r="V4" s="13">
        <f t="shared" ref="V4" ca="1" si="32">ABS(P5)</f>
        <v>10</v>
      </c>
      <c r="W4" s="13" t="s">
        <v>13</v>
      </c>
      <c r="X4">
        <v>0</v>
      </c>
      <c r="Y4" s="42">
        <f t="shared" ref="Y4" ca="1" si="33">M5*-1</f>
        <v>-7</v>
      </c>
      <c r="Z4" s="42" t="s">
        <v>52</v>
      </c>
      <c r="AA4" s="42">
        <f t="shared" ref="AA4" ca="1" si="34">M5*M5-(4*L5*P5)</f>
        <v>249</v>
      </c>
      <c r="AB4" s="34">
        <f t="shared" ref="AB4" ca="1" si="35">IF(MOD(AA4,225)=0,15,1)</f>
        <v>1</v>
      </c>
      <c r="AC4" s="34">
        <f t="shared" ref="AC4" ca="1" si="36">IF(MOD(AB5,196)=0,14,1)</f>
        <v>1</v>
      </c>
      <c r="AD4" s="34">
        <f t="shared" ref="AD4" ca="1" si="37">IF(MOD(AC5,169)=0,13,1)</f>
        <v>1</v>
      </c>
      <c r="AE4" s="34">
        <f t="shared" ref="AE4" ca="1" si="38">IF(MOD(AD5,144)=0,12,1)</f>
        <v>1</v>
      </c>
      <c r="AF4" s="34">
        <f t="shared" ref="AF4" ca="1" si="39">IF(MOD(AE5,121)=0,11,1)</f>
        <v>1</v>
      </c>
      <c r="AG4" s="34">
        <f t="shared" ref="AG4" ca="1" si="40">IF(MOD(AF4,100)=0,10,1)</f>
        <v>1</v>
      </c>
      <c r="AH4" s="34">
        <f t="shared" ref="AH4" ca="1" si="41">IF(MOD(AG4,81)=0,9,1)</f>
        <v>1</v>
      </c>
      <c r="AI4" s="38">
        <f t="shared" ref="AI4" ca="1" si="42">IF(MOD(AH5,64)=0,8,1)</f>
        <v>1</v>
      </c>
      <c r="AJ4" s="38">
        <f t="shared" ref="AJ4" ca="1" si="43">IF(MOD(AI5,49)=0,7,1)</f>
        <v>1</v>
      </c>
      <c r="AK4" s="39">
        <f t="shared" ref="AK4" ca="1" si="44">IF(MOD(AJ5,36)=0,6,1)</f>
        <v>1</v>
      </c>
      <c r="AL4" s="38">
        <f t="shared" ref="AL4" ca="1" si="45">IF(MOD(AK5,25)=0,5,1)</f>
        <v>1</v>
      </c>
      <c r="AM4" s="38">
        <f t="shared" ref="AM4" ca="1" si="46">IF(MOD(AL5,16)=0,4,1)</f>
        <v>1</v>
      </c>
      <c r="AN4" s="38">
        <f t="shared" ref="AN4" ca="1" si="47">IF(MOD(AM5,9)=0,3,1)</f>
        <v>1</v>
      </c>
      <c r="AO4" s="38">
        <f t="shared" ref="AO4" ca="1" si="48">IF(MOD(AN5,4)=0,2,1)</f>
        <v>1</v>
      </c>
      <c r="AP4" s="2">
        <f t="shared" ref="AP4" ca="1" si="49">AB4*AC4*AD4*AE4*AF4*AG4*AH4*AI4*AJ4*AK4*AL4*AM4*AN4*AO4</f>
        <v>1</v>
      </c>
      <c r="AQ4" s="42">
        <f t="shared" ref="AQ4" ca="1" si="50">ABS(Y4)</f>
        <v>7</v>
      </c>
      <c r="AR4" s="42">
        <f t="shared" ref="AR4" ca="1" si="51">IF(AP4=1,1,AP4)</f>
        <v>1</v>
      </c>
      <c r="AS4" s="42" t="str">
        <f t="shared" ref="AS4" ca="1" si="52">IF(AO5=1,"","√")</f>
        <v>√</v>
      </c>
      <c r="AT4" s="42">
        <f t="shared" ref="AT4" ca="1" si="53">AO5</f>
        <v>249</v>
      </c>
      <c r="AU4" s="9">
        <f t="shared" ref="AU4" ca="1" si="54">GCD(AQ4,AR4,AS5)</f>
        <v>1</v>
      </c>
      <c r="AV4" s="13">
        <f t="shared" ref="AV4" ca="1" si="55">Y4/AU4</f>
        <v>-7</v>
      </c>
      <c r="AW4" s="13">
        <f t="shared" ref="AW4" ca="1" si="56">AP4/AU4</f>
        <v>1</v>
      </c>
      <c r="AX4" s="13">
        <f t="shared" ref="AX4" ca="1" si="57">AT4</f>
        <v>249</v>
      </c>
      <c r="AY4" s="42">
        <f t="shared" ref="AY4" ca="1" si="58">AV4</f>
        <v>-7</v>
      </c>
      <c r="AZ4" s="42" t="str">
        <f t="shared" ref="AZ4" si="59">Z4</f>
        <v>±</v>
      </c>
      <c r="BA4" s="42" t="str">
        <f t="shared" ref="BA4" ca="1" si="60">IF(AW4=1,"",AW4)</f>
        <v/>
      </c>
      <c r="BB4" s="42" t="str">
        <f t="shared" ref="BB4" ca="1" si="61">IF(AX4=1,"",AS4)</f>
        <v>√</v>
      </c>
      <c r="BC4" s="42">
        <f t="shared" ref="BC4" ca="1" si="62">IF(AX4=1,IF(AW4=1,1,""),AX4)</f>
        <v>249</v>
      </c>
      <c r="BD4" s="41" t="str">
        <f t="shared" ref="BD4" ca="1" si="63">AY4&amp;AZ4&amp;BA4&amp;BB4&amp;BC4</f>
        <v>-7±√249</v>
      </c>
      <c r="BE4" s="120" t="str">
        <f t="shared" ref="BE4" ca="1" si="64">IF(BD5=1,BD4,"")</f>
        <v/>
      </c>
      <c r="BF4" s="2" t="str">
        <f t="shared" ref="BF4" ca="1" si="65">IF(AO5=1,AV4+AW4,"")</f>
        <v/>
      </c>
      <c r="BG4" t="str">
        <f t="shared" ref="BG4" ca="1" si="66">IF(AO5=1,ABS(BF4),"")</f>
        <v/>
      </c>
      <c r="BH4" t="str">
        <f t="shared" ref="BH4" ca="1" si="67">IF(BG4="","",BG4/GCD(BG4,BG5))</f>
        <v/>
      </c>
      <c r="BI4" s="2" t="str">
        <f t="shared" ref="BI4" ca="1" si="68">IF(AO5=1,AV4-AW4,"")</f>
        <v/>
      </c>
      <c r="BJ4" t="str">
        <f t="shared" ref="BJ4" ca="1" si="69">IF(AO5=1,ABS(BI4),"")</f>
        <v/>
      </c>
      <c r="BK4" t="str">
        <f t="shared" ref="BK4" ca="1" si="70">IF(BJ4="","",BJ4/GCD(BJ4,BJ5))</f>
        <v/>
      </c>
      <c r="BL4" t="s">
        <v>360</v>
      </c>
      <c r="BM4" s="13" t="str">
        <f t="shared" ref="BM4" ca="1" si="71">IF(BF4&lt;0,"-","")</f>
        <v/>
      </c>
      <c r="BN4" s="13" t="str">
        <f t="shared" ref="BN4" ca="1" si="72">IF(BH5="","",IF(BH5=1,"","\\frac{"))</f>
        <v/>
      </c>
      <c r="BO4" s="13" t="str">
        <f t="shared" ref="BO4" ca="1" si="73">IF(BH4="","",BH4)</f>
        <v/>
      </c>
      <c r="BP4" s="13" t="str">
        <f t="shared" ref="BP4" ca="1" si="74">IF(BH5="","",IF(BH5=1,"","}{"))</f>
        <v/>
      </c>
      <c r="BQ4" s="13" t="str">
        <f t="shared" ref="BQ4" ca="1" si="75">IF(BH5="","",IF(BH5=1,"",BH5))</f>
        <v/>
      </c>
      <c r="BR4" s="13" t="str">
        <f t="shared" ref="BR4" ca="1" si="76">IF(BH5="","",IF(BH5=1,"","}"))</f>
        <v/>
      </c>
      <c r="BS4" t="s">
        <v>359</v>
      </c>
      <c r="BT4" s="13" t="str">
        <f t="shared" ref="BT4" ca="1" si="77">IF(BI4&lt;0,"-","")</f>
        <v/>
      </c>
      <c r="BU4" s="13" t="str">
        <f t="shared" ref="BU4" ca="1" si="78">IF(BK5="","",IF(BK5=1,"","\\frac{"))</f>
        <v/>
      </c>
      <c r="BV4" s="13" t="str">
        <f t="shared" ref="BV4" ca="1" si="79">IF(BK4="","",BK4)</f>
        <v/>
      </c>
      <c r="BW4" s="13" t="str">
        <f t="shared" ref="BW4" ca="1" si="80">IF(BK5="","",IF(BK5=1,"","}{"))</f>
        <v/>
      </c>
      <c r="BX4" s="13" t="str">
        <f t="shared" ref="BX4" ca="1" si="81">IF(BK5="","",IF(BK5=1,"",BK5))</f>
        <v/>
      </c>
      <c r="BY4" s="13" t="str">
        <f t="shared" ref="BY4" ca="1" si="82">IF(BK5="","",IF(BK5=1,"","}"))</f>
        <v/>
      </c>
      <c r="BZ4" t="str">
        <f t="shared" ca="1" si="14"/>
        <v>x= 　,　</v>
      </c>
      <c r="CA4" t="str">
        <f t="shared" ref="CA4" ca="1" si="83">IF(AO5=1,BZ4,BZ5)</f>
        <v>x= \\frac{-7±\\sqrt{249}}{10}</v>
      </c>
      <c r="CB4" s="78" t="s">
        <v>229</v>
      </c>
      <c r="CC4" s="110">
        <f t="shared" ref="CC4" ca="1" si="84">P4</f>
        <v>5</v>
      </c>
      <c r="CD4" s="104" t="s">
        <v>296</v>
      </c>
      <c r="CE4" s="51" t="str">
        <f ca="1">R4&amp;S4&amp;T4&amp;U4&amp;V4&amp;W4&amp;X4</f>
        <v>+7x-10=0</v>
      </c>
      <c r="CF4" t="s">
        <v>230</v>
      </c>
      <c r="CG4" t="s">
        <v>250</v>
      </c>
      <c r="CH4" t="str">
        <f ca="1">CA4</f>
        <v>x= \\frac{-7±\\sqrt{249}}{10}</v>
      </c>
      <c r="CI4" t="s">
        <v>230</v>
      </c>
    </row>
    <row r="5" spans="1:87" ht="20" customHeight="1" x14ac:dyDescent="0.55000000000000004">
      <c r="A5" s="121"/>
      <c r="B5" s="121"/>
      <c r="I5" s="51"/>
      <c r="L5">
        <f t="shared" ref="L5" ca="1" si="85">IF(L4=0,1,L4)</f>
        <v>5</v>
      </c>
      <c r="M5">
        <f t="shared" ref="M5" ca="1" si="86">IF(M4=0,1,M4)</f>
        <v>7</v>
      </c>
      <c r="O5">
        <f t="shared" ref="O5" ca="1" si="87">M4*M4-(4*L4*N4)</f>
        <v>-151</v>
      </c>
      <c r="P5" s="9">
        <f t="shared" ref="P5" ca="1" si="88">IF(N4=0,1,IF(O5&lt;=0,N4*-1,N4))</f>
        <v>-10</v>
      </c>
      <c r="R5" s="5"/>
      <c r="S5" s="5"/>
      <c r="T5" s="5"/>
      <c r="U5" s="5"/>
      <c r="V5" s="5"/>
      <c r="W5" s="5"/>
      <c r="Z5" s="42">
        <f t="shared" ref="Z5" ca="1" si="89">2*L5</f>
        <v>10</v>
      </c>
      <c r="AB5" s="11">
        <f t="shared" ref="AB5" ca="1" si="90">AA4/(AB4*AB4)</f>
        <v>249</v>
      </c>
      <c r="AC5" s="11">
        <f t="shared" ref="AC5" ca="1" si="91">AB5/(AC4*AC4)</f>
        <v>249</v>
      </c>
      <c r="AD5" s="11">
        <f t="shared" ref="AD5" ca="1" si="92">AC5/(AD4*AD4)</f>
        <v>249</v>
      </c>
      <c r="AE5" s="11">
        <f t="shared" ref="AE5" ca="1" si="93">AD5/(AE4*AE4)</f>
        <v>249</v>
      </c>
      <c r="AF5" s="11">
        <f t="shared" ref="AF5" ca="1" si="94">AE5/(AF4*AF4)</f>
        <v>249</v>
      </c>
      <c r="AG5" s="11">
        <f t="shared" ref="AG5" ca="1" si="95">AF5/(AG4*AG4)</f>
        <v>249</v>
      </c>
      <c r="AH5" s="11">
        <f t="shared" ref="AH5" ca="1" si="96">AG5/(AH4*AH4)</f>
        <v>249</v>
      </c>
      <c r="AI5" s="11">
        <f t="shared" ref="AI5" ca="1" si="97">AH5/(AI4*AI4)</f>
        <v>249</v>
      </c>
      <c r="AJ5" s="11">
        <f t="shared" ref="AJ5" ca="1" si="98">AI5/(AJ4*AJ4)</f>
        <v>249</v>
      </c>
      <c r="AK5" s="20">
        <f t="shared" ref="AK5" ca="1" si="99">AJ5/(AK4*AK4)</f>
        <v>249</v>
      </c>
      <c r="AL5" s="11">
        <f t="shared" ref="AL5" ca="1" si="100">AK5/(AL4*AL4)</f>
        <v>249</v>
      </c>
      <c r="AM5" s="11">
        <f t="shared" ref="AM5" ca="1" si="101">AL5/(AM4*AM4)</f>
        <v>249</v>
      </c>
      <c r="AN5" s="11">
        <f t="shared" ref="AN5" ca="1" si="102">AM5/(AN4*AN4)</f>
        <v>249</v>
      </c>
      <c r="AO5" s="2">
        <f t="shared" ref="AO5" ca="1" si="103">AN5/(AO4*AO4)</f>
        <v>249</v>
      </c>
      <c r="AS5" s="42">
        <f t="shared" ref="AS5" ca="1" si="104">ABS(Z5)</f>
        <v>10</v>
      </c>
      <c r="AW5" s="13">
        <f t="shared" ref="AW5" ca="1" si="105">Z5/AU4</f>
        <v>10</v>
      </c>
      <c r="BA5" s="42">
        <f t="shared" ref="BA5" ca="1" si="106">AW5</f>
        <v>10</v>
      </c>
      <c r="BD5" s="41">
        <f t="shared" ref="BD5" ca="1" si="107">BA5</f>
        <v>10</v>
      </c>
      <c r="BE5" s="120"/>
      <c r="BF5" s="2" t="str">
        <f t="shared" ref="BF5" ca="1" si="108">IF(AO5=1,BA5,"")</f>
        <v/>
      </c>
      <c r="BG5" t="str">
        <f t="shared" ref="BG5" ca="1" si="109">IF(AO5=1,ABS(BF5),"")</f>
        <v/>
      </c>
      <c r="BH5" t="str">
        <f t="shared" ref="BH5" ca="1" si="110">IF(BG5="","",BG5/GCD(BG5,BG4))</f>
        <v/>
      </c>
      <c r="BI5" s="2" t="str">
        <f t="shared" ref="BI5" ca="1" si="111">IF(AO5=1,BA5,"")</f>
        <v/>
      </c>
      <c r="BJ5" t="str">
        <f t="shared" ref="BJ5" ca="1" si="112">IF(AO5=1,ABS(BI5),"")</f>
        <v/>
      </c>
      <c r="BK5" t="str">
        <f t="shared" ref="BK5" ca="1" si="113">IF(BJ5="","",BJ5/GCD(BJ5,BJ4))</f>
        <v/>
      </c>
      <c r="BL5" t="s">
        <v>360</v>
      </c>
      <c r="BN5" t="str">
        <f t="shared" ref="BN5" ca="1" si="114">IF(AW5=1,"","\\frac{")</f>
        <v>\\frac{</v>
      </c>
      <c r="BO5">
        <f t="shared" ref="BO5" ca="1" si="115">AY4</f>
        <v>-7</v>
      </c>
      <c r="BP5" t="str">
        <f t="shared" ref="BP5" si="116">AZ4</f>
        <v>±</v>
      </c>
      <c r="BQ5" t="str">
        <f t="shared" ref="BQ5" ca="1" si="117">BA4</f>
        <v/>
      </c>
      <c r="BR5" t="str">
        <f t="shared" ref="BR5" ca="1" si="118">IF(AO5=1,"","\\sqrt{")</f>
        <v>\\sqrt{</v>
      </c>
      <c r="BS5">
        <f t="shared" ref="BS5" ca="1" si="119">BC4</f>
        <v>249</v>
      </c>
      <c r="BT5" t="str">
        <f t="shared" ref="BT5" ca="1" si="120">IF(AO5=1,"","}")</f>
        <v>}</v>
      </c>
      <c r="BU5" t="str">
        <f t="shared" ref="BU5" ca="1" si="121">IF(AW5=1,"","}{")</f>
        <v>}{</v>
      </c>
      <c r="BV5">
        <f t="shared" ref="BV5" ca="1" si="122">IF(BA5=1,"",BA5)</f>
        <v>10</v>
      </c>
      <c r="BW5" t="str">
        <f t="shared" ref="BW5" ca="1" si="123">IF(AW5=1,"","}")</f>
        <v>}</v>
      </c>
      <c r="BZ5" t="str">
        <f t="shared" ca="1" si="14"/>
        <v>x= \\frac{-7±\\sqrt{249}}{10}</v>
      </c>
      <c r="CB5" s="4"/>
      <c r="CD5" s="104"/>
      <c r="CE5" s="51"/>
      <c r="CF5" s="4"/>
    </row>
    <row r="6" spans="1:87" ht="20" customHeight="1" x14ac:dyDescent="0.55000000000000004">
      <c r="A6" s="121" t="s">
        <v>7</v>
      </c>
      <c r="B6" s="121" t="s">
        <v>364</v>
      </c>
      <c r="C6" s="51" t="s">
        <v>60</v>
      </c>
      <c r="D6" s="50" t="s">
        <v>361</v>
      </c>
      <c r="E6" t="str">
        <f ca="1">CB6&amp;CD6&amp;CE6&amp;CF6</f>
        <v>\\(\\quad x^2+x+1=0 \\)</v>
      </c>
      <c r="F6" t="str">
        <f ca="1">CG6&amp;CH6&amp;CI6</f>
        <v>\\(\\quad \\displaystyle x= \\frac{-1±\\sqrt{-15}}{8} \\)</v>
      </c>
      <c r="G6" s="50" t="s">
        <v>62</v>
      </c>
      <c r="H6" s="89" t="str">
        <f t="shared" ca="1" si="0"/>
        <v>INSERT INTO math(tangen,question,answer,editor,date,count) VALUES('m7500','\\(\\quad x^2+x+1=0 \\)','\\(\\quad \\displaystyle x= \\frac{-1±\\sqrt{-15}}{8} \\)','harazono',NOW(),0);</v>
      </c>
      <c r="I6" s="51"/>
      <c r="L6" s="1">
        <f t="shared" ref="L6" ca="1" si="124">RANDBETWEEN(1,10)</f>
        <v>4</v>
      </c>
      <c r="M6" s="1">
        <f t="shared" ca="1" si="1"/>
        <v>1</v>
      </c>
      <c r="N6" s="1">
        <f t="shared" ca="1" si="1"/>
        <v>0</v>
      </c>
      <c r="P6" s="13">
        <f t="shared" ref="P6" ca="1" si="125">IF(L7=1,"",IF(L7=-1,"-",L7))</f>
        <v>4</v>
      </c>
      <c r="Q6" t="s">
        <v>18</v>
      </c>
      <c r="R6" t="str">
        <f t="shared" ref="R6" ca="1" si="126">IF(M7&lt;=0,"-","+")</f>
        <v>+</v>
      </c>
      <c r="S6" s="13" t="str">
        <f t="shared" ref="S6" ca="1" si="127">IF(M7=1,"",IF(M7=-1,"",ABS(M7)))</f>
        <v/>
      </c>
      <c r="T6" t="s">
        <v>18</v>
      </c>
      <c r="U6" t="str">
        <f t="shared" ref="U6" ca="1" si="128">IF(P7&lt;0,"-","+")</f>
        <v>+</v>
      </c>
      <c r="V6" s="13">
        <f t="shared" ref="V6" ca="1" si="129">ABS(P7)</f>
        <v>1</v>
      </c>
      <c r="W6" s="13" t="s">
        <v>13</v>
      </c>
      <c r="X6">
        <v>0</v>
      </c>
      <c r="Y6" s="42">
        <f t="shared" ref="Y6" ca="1" si="130">M7*-1</f>
        <v>-1</v>
      </c>
      <c r="Z6" s="42" t="s">
        <v>52</v>
      </c>
      <c r="AA6" s="42">
        <f t="shared" ref="AA6" ca="1" si="131">M7*M7-(4*L7*P7)</f>
        <v>-15</v>
      </c>
      <c r="AB6" s="34">
        <f t="shared" ref="AB6" ca="1" si="132">IF(MOD(AA6,225)=0,15,1)</f>
        <v>1</v>
      </c>
      <c r="AC6" s="34">
        <f t="shared" ref="AC6" ca="1" si="133">IF(MOD(AB7,196)=0,14,1)</f>
        <v>1</v>
      </c>
      <c r="AD6" s="34">
        <f t="shared" ref="AD6" ca="1" si="134">IF(MOD(AC7,169)=0,13,1)</f>
        <v>1</v>
      </c>
      <c r="AE6" s="34">
        <f t="shared" ref="AE6" ca="1" si="135">IF(MOD(AD7,144)=0,12,1)</f>
        <v>1</v>
      </c>
      <c r="AF6" s="34">
        <f t="shared" ref="AF6" ca="1" si="136">IF(MOD(AE7,121)=0,11,1)</f>
        <v>1</v>
      </c>
      <c r="AG6" s="34">
        <f t="shared" ref="AG6" ca="1" si="137">IF(MOD(AF6,100)=0,10,1)</f>
        <v>1</v>
      </c>
      <c r="AH6" s="34">
        <f t="shared" ref="AH6" ca="1" si="138">IF(MOD(AG6,81)=0,9,1)</f>
        <v>1</v>
      </c>
      <c r="AI6" s="38">
        <f t="shared" ref="AI6" ca="1" si="139">IF(MOD(AH7,64)=0,8,1)</f>
        <v>1</v>
      </c>
      <c r="AJ6" s="38">
        <f t="shared" ref="AJ6" ca="1" si="140">IF(MOD(AI7,49)=0,7,1)</f>
        <v>1</v>
      </c>
      <c r="AK6" s="39">
        <f t="shared" ref="AK6" ca="1" si="141">IF(MOD(AJ7,36)=0,6,1)</f>
        <v>1</v>
      </c>
      <c r="AL6" s="38">
        <f t="shared" ref="AL6" ca="1" si="142">IF(MOD(AK7,25)=0,5,1)</f>
        <v>1</v>
      </c>
      <c r="AM6" s="38">
        <f t="shared" ref="AM6" ca="1" si="143">IF(MOD(AL7,16)=0,4,1)</f>
        <v>1</v>
      </c>
      <c r="AN6" s="38">
        <f t="shared" ref="AN6" ca="1" si="144">IF(MOD(AM7,9)=0,3,1)</f>
        <v>1</v>
      </c>
      <c r="AO6" s="38">
        <f t="shared" ref="AO6" ca="1" si="145">IF(MOD(AN7,4)=0,2,1)</f>
        <v>1</v>
      </c>
      <c r="AP6" s="2">
        <f t="shared" ref="AP6" ca="1" si="146">AB6*AC6*AD6*AE6*AF6*AG6*AH6*AI6*AJ6*AK6*AL6*AM6*AN6*AO6</f>
        <v>1</v>
      </c>
      <c r="AQ6" s="42">
        <f t="shared" ref="AQ6" ca="1" si="147">ABS(Y6)</f>
        <v>1</v>
      </c>
      <c r="AR6" s="42">
        <f t="shared" ref="AR6" ca="1" si="148">IF(AP6=1,1,AP6)</f>
        <v>1</v>
      </c>
      <c r="AS6" s="42" t="str">
        <f t="shared" ref="AS6" ca="1" si="149">IF(AO7=1,"","√")</f>
        <v>√</v>
      </c>
      <c r="AT6" s="42">
        <f t="shared" ref="AT6" ca="1" si="150">AO7</f>
        <v>-15</v>
      </c>
      <c r="AU6" s="9">
        <f t="shared" ref="AU6" ca="1" si="151">GCD(AQ6,AR6,AS7)</f>
        <v>1</v>
      </c>
      <c r="AV6" s="13">
        <f t="shared" ref="AV6" ca="1" si="152">Y6/AU6</f>
        <v>-1</v>
      </c>
      <c r="AW6" s="13">
        <f t="shared" ref="AW6" ca="1" si="153">AP6/AU6</f>
        <v>1</v>
      </c>
      <c r="AX6" s="13">
        <f t="shared" ref="AX6" ca="1" si="154">AT6</f>
        <v>-15</v>
      </c>
      <c r="AY6" s="42">
        <f t="shared" ref="AY6" ca="1" si="155">AV6</f>
        <v>-1</v>
      </c>
      <c r="AZ6" s="42" t="str">
        <f t="shared" ref="AZ6" si="156">Z6</f>
        <v>±</v>
      </c>
      <c r="BA6" s="42" t="str">
        <f t="shared" ref="BA6" ca="1" si="157">IF(AW6=1,"",AW6)</f>
        <v/>
      </c>
      <c r="BB6" s="42" t="str">
        <f t="shared" ref="BB6" ca="1" si="158">IF(AX6=1,"",AS6)</f>
        <v>√</v>
      </c>
      <c r="BC6" s="42">
        <f t="shared" ref="BC6" ca="1" si="159">IF(AX6=1,IF(AW6=1,1,""),AX6)</f>
        <v>-15</v>
      </c>
      <c r="BD6" s="41" t="str">
        <f t="shared" ref="BD6" ca="1" si="160">AY6&amp;AZ6&amp;BA6&amp;BB6&amp;BC6</f>
        <v>-1±√-15</v>
      </c>
      <c r="BE6" s="120" t="str">
        <f t="shared" ref="BE6" ca="1" si="161">IF(BD7=1,BD6,"")</f>
        <v/>
      </c>
      <c r="BF6" s="2" t="str">
        <f t="shared" ref="BF6" ca="1" si="162">IF(AO7=1,AV6+AW6,"")</f>
        <v/>
      </c>
      <c r="BG6" t="str">
        <f t="shared" ref="BG6" ca="1" si="163">IF(AO7=1,ABS(BF6),"")</f>
        <v/>
      </c>
      <c r="BH6" t="str">
        <f t="shared" ref="BH6" ca="1" si="164">IF(BG6="","",BG6/GCD(BG6,BG7))</f>
        <v/>
      </c>
      <c r="BI6" s="2" t="str">
        <f t="shared" ref="BI6" ca="1" si="165">IF(AO7=1,AV6-AW6,"")</f>
        <v/>
      </c>
      <c r="BJ6" t="str">
        <f t="shared" ref="BJ6" ca="1" si="166">IF(AO7=1,ABS(BI6),"")</f>
        <v/>
      </c>
      <c r="BK6" t="str">
        <f t="shared" ref="BK6" ca="1" si="167">IF(BJ6="","",BJ6/GCD(BJ6,BJ7))</f>
        <v/>
      </c>
      <c r="BL6" t="s">
        <v>360</v>
      </c>
      <c r="BM6" s="13" t="str">
        <f t="shared" ref="BM6" ca="1" si="168">IF(BF6&lt;0,"-","")</f>
        <v/>
      </c>
      <c r="BN6" s="13" t="str">
        <f t="shared" ref="BN6" ca="1" si="169">IF(BH7="","",IF(BH7=1,"","\\frac{"))</f>
        <v/>
      </c>
      <c r="BO6" s="13" t="str">
        <f t="shared" ref="BO6" ca="1" si="170">IF(BH6="","",BH6)</f>
        <v/>
      </c>
      <c r="BP6" s="13" t="str">
        <f t="shared" ref="BP6" ca="1" si="171">IF(BH7="","",IF(BH7=1,"","}{"))</f>
        <v/>
      </c>
      <c r="BQ6" s="13" t="str">
        <f t="shared" ref="BQ6" ca="1" si="172">IF(BH7="","",IF(BH7=1,"",BH7))</f>
        <v/>
      </c>
      <c r="BR6" s="13" t="str">
        <f t="shared" ref="BR6" ca="1" si="173">IF(BH7="","",IF(BH7=1,"","}"))</f>
        <v/>
      </c>
      <c r="BS6" t="s">
        <v>359</v>
      </c>
      <c r="BT6" s="13" t="str">
        <f t="shared" ref="BT6" ca="1" si="174">IF(BI6&lt;0,"-","")</f>
        <v/>
      </c>
      <c r="BU6" s="13" t="str">
        <f t="shared" ref="BU6" ca="1" si="175">IF(BK7="","",IF(BK7=1,"","\\frac{"))</f>
        <v/>
      </c>
      <c r="BV6" s="13" t="str">
        <f t="shared" ref="BV6" ca="1" si="176">IF(BK6="","",BK6)</f>
        <v/>
      </c>
      <c r="BW6" s="13" t="str">
        <f t="shared" ref="BW6" ca="1" si="177">IF(BK7="","",IF(BK7=1,"","}{"))</f>
        <v/>
      </c>
      <c r="BX6" s="13" t="str">
        <f t="shared" ref="BX6" ca="1" si="178">IF(BK7="","",IF(BK7=1,"",BK7))</f>
        <v/>
      </c>
      <c r="BY6" s="13" t="str">
        <f t="shared" ref="BY6" ca="1" si="179">IF(BK7="","",IF(BK7=1,"","}"))</f>
        <v/>
      </c>
      <c r="BZ6" t="str">
        <f t="shared" ca="1" si="14"/>
        <v>x= 　,　</v>
      </c>
      <c r="CA6" t="str">
        <f t="shared" ref="CA6" ca="1" si="180">IF(AO7=1,BZ6,BZ7)</f>
        <v>x= \\frac{-1±\\sqrt{-15}}{8}</v>
      </c>
      <c r="CB6" s="78" t="s">
        <v>229</v>
      </c>
      <c r="CC6" s="110">
        <f t="shared" ref="CC6" ca="1" si="181">P6</f>
        <v>4</v>
      </c>
      <c r="CD6" s="104" t="s">
        <v>296</v>
      </c>
      <c r="CE6" s="51" t="str">
        <f ca="1">R6&amp;S6&amp;T6&amp;U6&amp;V6&amp;W6&amp;X6</f>
        <v>+x+1=0</v>
      </c>
      <c r="CF6" t="s">
        <v>230</v>
      </c>
      <c r="CG6" t="s">
        <v>250</v>
      </c>
      <c r="CH6" t="str">
        <f ca="1">CA6</f>
        <v>x= \\frac{-1±\\sqrt{-15}}{8}</v>
      </c>
      <c r="CI6" t="s">
        <v>230</v>
      </c>
    </row>
    <row r="7" spans="1:87" ht="20" customHeight="1" x14ac:dyDescent="0.55000000000000004">
      <c r="A7" s="121"/>
      <c r="B7" s="121"/>
      <c r="I7" s="51"/>
      <c r="L7">
        <f t="shared" ref="L7" ca="1" si="182">IF(L6=0,1,L6)</f>
        <v>4</v>
      </c>
      <c r="M7">
        <f t="shared" ref="M7" ca="1" si="183">IF(M6=0,1,M6)</f>
        <v>1</v>
      </c>
      <c r="O7">
        <f t="shared" ref="O7" ca="1" si="184">M6*M6-(4*L6*N6)</f>
        <v>1</v>
      </c>
      <c r="P7" s="9">
        <f t="shared" ref="P7" ca="1" si="185">IF(N6=0,1,IF(O7&lt;=0,N6*-1,N6))</f>
        <v>1</v>
      </c>
      <c r="R7" s="5"/>
      <c r="S7" s="5"/>
      <c r="T7" s="5"/>
      <c r="U7" s="5"/>
      <c r="V7" s="5"/>
      <c r="W7" s="5"/>
      <c r="Z7" s="42">
        <f t="shared" ref="Z7" ca="1" si="186">2*L7</f>
        <v>8</v>
      </c>
      <c r="AB7" s="11">
        <f t="shared" ref="AB7" ca="1" si="187">AA6/(AB6*AB6)</f>
        <v>-15</v>
      </c>
      <c r="AC7" s="11">
        <f t="shared" ref="AC7" ca="1" si="188">AB7/(AC6*AC6)</f>
        <v>-15</v>
      </c>
      <c r="AD7" s="11">
        <f t="shared" ref="AD7" ca="1" si="189">AC7/(AD6*AD6)</f>
        <v>-15</v>
      </c>
      <c r="AE7" s="11">
        <f t="shared" ref="AE7" ca="1" si="190">AD7/(AE6*AE6)</f>
        <v>-15</v>
      </c>
      <c r="AF7" s="11">
        <f t="shared" ref="AF7" ca="1" si="191">AE7/(AF6*AF6)</f>
        <v>-15</v>
      </c>
      <c r="AG7" s="11">
        <f t="shared" ref="AG7" ca="1" si="192">AF7/(AG6*AG6)</f>
        <v>-15</v>
      </c>
      <c r="AH7" s="11">
        <f t="shared" ref="AH7" ca="1" si="193">AG7/(AH6*AH6)</f>
        <v>-15</v>
      </c>
      <c r="AI7" s="11">
        <f t="shared" ref="AI7" ca="1" si="194">AH7/(AI6*AI6)</f>
        <v>-15</v>
      </c>
      <c r="AJ7" s="11">
        <f t="shared" ref="AJ7" ca="1" si="195">AI7/(AJ6*AJ6)</f>
        <v>-15</v>
      </c>
      <c r="AK7" s="20">
        <f t="shared" ref="AK7" ca="1" si="196">AJ7/(AK6*AK6)</f>
        <v>-15</v>
      </c>
      <c r="AL7" s="11">
        <f t="shared" ref="AL7" ca="1" si="197">AK7/(AL6*AL6)</f>
        <v>-15</v>
      </c>
      <c r="AM7" s="11">
        <f t="shared" ref="AM7" ca="1" si="198">AL7/(AM6*AM6)</f>
        <v>-15</v>
      </c>
      <c r="AN7" s="11">
        <f t="shared" ref="AN7" ca="1" si="199">AM7/(AN6*AN6)</f>
        <v>-15</v>
      </c>
      <c r="AO7" s="2">
        <f t="shared" ref="AO7" ca="1" si="200">AN7/(AO6*AO6)</f>
        <v>-15</v>
      </c>
      <c r="AS7" s="42">
        <f t="shared" ref="AS7" ca="1" si="201">ABS(Z7)</f>
        <v>8</v>
      </c>
      <c r="AW7" s="13">
        <f t="shared" ref="AW7" ca="1" si="202">Z7/AU6</f>
        <v>8</v>
      </c>
      <c r="BA7" s="42">
        <f t="shared" ref="BA7" ca="1" si="203">AW7</f>
        <v>8</v>
      </c>
      <c r="BD7" s="41">
        <f t="shared" ref="BD7" ca="1" si="204">BA7</f>
        <v>8</v>
      </c>
      <c r="BE7" s="120"/>
      <c r="BF7" s="2" t="str">
        <f t="shared" ref="BF7" ca="1" si="205">IF(AO7=1,BA7,"")</f>
        <v/>
      </c>
      <c r="BG7" t="str">
        <f t="shared" ref="BG7" ca="1" si="206">IF(AO7=1,ABS(BF7),"")</f>
        <v/>
      </c>
      <c r="BH7" t="str">
        <f t="shared" ref="BH7" ca="1" si="207">IF(BG7="","",BG7/GCD(BG7,BG6))</f>
        <v/>
      </c>
      <c r="BI7" s="2" t="str">
        <f t="shared" ref="BI7" ca="1" si="208">IF(AO7=1,BA7,"")</f>
        <v/>
      </c>
      <c r="BJ7" t="str">
        <f t="shared" ref="BJ7" ca="1" si="209">IF(AO7=1,ABS(BI7),"")</f>
        <v/>
      </c>
      <c r="BK7" t="str">
        <f t="shared" ref="BK7" ca="1" si="210">IF(BJ7="","",BJ7/GCD(BJ7,BJ6))</f>
        <v/>
      </c>
      <c r="BL7" t="s">
        <v>360</v>
      </c>
      <c r="BN7" t="str">
        <f t="shared" ref="BN7" ca="1" si="211">IF(AW7=1,"","\\frac{")</f>
        <v>\\frac{</v>
      </c>
      <c r="BO7">
        <f t="shared" ref="BO7" ca="1" si="212">AY6</f>
        <v>-1</v>
      </c>
      <c r="BP7" t="str">
        <f t="shared" ref="BP7" si="213">AZ6</f>
        <v>±</v>
      </c>
      <c r="BQ7" t="str">
        <f t="shared" ref="BQ7" ca="1" si="214">BA6</f>
        <v/>
      </c>
      <c r="BR7" t="str">
        <f t="shared" ref="BR7" ca="1" si="215">IF(AO7=1,"","\\sqrt{")</f>
        <v>\\sqrt{</v>
      </c>
      <c r="BS7">
        <f t="shared" ref="BS7" ca="1" si="216">BC6</f>
        <v>-15</v>
      </c>
      <c r="BT7" t="str">
        <f t="shared" ref="BT7" ca="1" si="217">IF(AO7=1,"","}")</f>
        <v>}</v>
      </c>
      <c r="BU7" t="str">
        <f t="shared" ref="BU7" ca="1" si="218">IF(AW7=1,"","}{")</f>
        <v>}{</v>
      </c>
      <c r="BV7">
        <f t="shared" ref="BV7" ca="1" si="219">IF(BA7=1,"",BA7)</f>
        <v>8</v>
      </c>
      <c r="BW7" t="str">
        <f t="shared" ref="BW7" ca="1" si="220">IF(AW7=1,"","}")</f>
        <v>}</v>
      </c>
      <c r="BZ7" t="str">
        <f t="shared" ca="1" si="14"/>
        <v>x= \\frac{-1±\\sqrt{-15}}{8}</v>
      </c>
      <c r="CB7" s="4"/>
      <c r="CD7" s="104"/>
      <c r="CE7" s="51"/>
      <c r="CF7" s="4"/>
    </row>
    <row r="8" spans="1:87" ht="20" customHeight="1" x14ac:dyDescent="0.55000000000000004">
      <c r="A8" s="121" t="s">
        <v>7</v>
      </c>
      <c r="B8" s="121" t="s">
        <v>364</v>
      </c>
      <c r="C8" s="51" t="s">
        <v>60</v>
      </c>
      <c r="D8" s="50" t="s">
        <v>361</v>
      </c>
      <c r="E8" t="str">
        <f ca="1">CB8&amp;CD8&amp;CE8&amp;CF8</f>
        <v>\\(\\quad x^2+x-9=0 \\)</v>
      </c>
      <c r="F8" t="str">
        <f ca="1">CG8&amp;CH8&amp;CI8</f>
        <v>\\(\\quad \\displaystyle x= \\frac{-1±\\sqrt{217}}{12} \\)</v>
      </c>
      <c r="G8" s="50" t="s">
        <v>62</v>
      </c>
      <c r="H8" s="89" t="str">
        <f t="shared" ca="1" si="0"/>
        <v>INSERT INTO math(tangen,question,answer,editor,date,count) VALUES('m7500','\\(\\quad x^2+x-9=0 \\)','\\(\\quad \\displaystyle x= \\frac{-1±\\sqrt{217}}{12} \\)','harazono',NOW(),0);</v>
      </c>
      <c r="I8" s="51"/>
      <c r="L8" s="1">
        <f t="shared" ref="L8" ca="1" si="221">RANDBETWEEN(1,10)</f>
        <v>6</v>
      </c>
      <c r="M8" s="1">
        <f t="shared" ca="1" si="1"/>
        <v>1</v>
      </c>
      <c r="N8" s="1">
        <f t="shared" ca="1" si="1"/>
        <v>9</v>
      </c>
      <c r="P8" s="13">
        <f t="shared" ref="P8" ca="1" si="222">IF(L9=1,"",IF(L9=-1,"-",L9))</f>
        <v>6</v>
      </c>
      <c r="Q8" t="s">
        <v>18</v>
      </c>
      <c r="R8" t="str">
        <f t="shared" ref="R8" ca="1" si="223">IF(M9&lt;=0,"-","+")</f>
        <v>+</v>
      </c>
      <c r="S8" s="13" t="str">
        <f t="shared" ref="S8" ca="1" si="224">IF(M9=1,"",IF(M9=-1,"",ABS(M9)))</f>
        <v/>
      </c>
      <c r="T8" t="s">
        <v>18</v>
      </c>
      <c r="U8" t="str">
        <f t="shared" ref="U8" ca="1" si="225">IF(P9&lt;0,"-","+")</f>
        <v>-</v>
      </c>
      <c r="V8" s="13">
        <f t="shared" ref="V8" ca="1" si="226">ABS(P9)</f>
        <v>9</v>
      </c>
      <c r="W8" s="13" t="s">
        <v>13</v>
      </c>
      <c r="X8">
        <v>0</v>
      </c>
      <c r="Y8" s="42">
        <f t="shared" ref="Y8" ca="1" si="227">M9*-1</f>
        <v>-1</v>
      </c>
      <c r="Z8" s="42" t="s">
        <v>52</v>
      </c>
      <c r="AA8" s="42">
        <f t="shared" ref="AA8" ca="1" si="228">M9*M9-(4*L9*P9)</f>
        <v>217</v>
      </c>
      <c r="AB8" s="34">
        <f t="shared" ref="AB8" ca="1" si="229">IF(MOD(AA8,225)=0,15,1)</f>
        <v>1</v>
      </c>
      <c r="AC8" s="34">
        <f t="shared" ref="AC8" ca="1" si="230">IF(MOD(AB9,196)=0,14,1)</f>
        <v>1</v>
      </c>
      <c r="AD8" s="34">
        <f t="shared" ref="AD8" ca="1" si="231">IF(MOD(AC9,169)=0,13,1)</f>
        <v>1</v>
      </c>
      <c r="AE8" s="34">
        <f t="shared" ref="AE8" ca="1" si="232">IF(MOD(AD9,144)=0,12,1)</f>
        <v>1</v>
      </c>
      <c r="AF8" s="34">
        <f t="shared" ref="AF8" ca="1" si="233">IF(MOD(AE9,121)=0,11,1)</f>
        <v>1</v>
      </c>
      <c r="AG8" s="34">
        <f t="shared" ref="AG8" ca="1" si="234">IF(MOD(AF8,100)=0,10,1)</f>
        <v>1</v>
      </c>
      <c r="AH8" s="34">
        <f t="shared" ref="AH8" ca="1" si="235">IF(MOD(AG8,81)=0,9,1)</f>
        <v>1</v>
      </c>
      <c r="AI8" s="38">
        <f t="shared" ref="AI8" ca="1" si="236">IF(MOD(AH9,64)=0,8,1)</f>
        <v>1</v>
      </c>
      <c r="AJ8" s="38">
        <f t="shared" ref="AJ8" ca="1" si="237">IF(MOD(AI9,49)=0,7,1)</f>
        <v>1</v>
      </c>
      <c r="AK8" s="39">
        <f t="shared" ref="AK8" ca="1" si="238">IF(MOD(AJ9,36)=0,6,1)</f>
        <v>1</v>
      </c>
      <c r="AL8" s="38">
        <f t="shared" ref="AL8" ca="1" si="239">IF(MOD(AK9,25)=0,5,1)</f>
        <v>1</v>
      </c>
      <c r="AM8" s="38">
        <f t="shared" ref="AM8" ca="1" si="240">IF(MOD(AL9,16)=0,4,1)</f>
        <v>1</v>
      </c>
      <c r="AN8" s="38">
        <f t="shared" ref="AN8" ca="1" si="241">IF(MOD(AM9,9)=0,3,1)</f>
        <v>1</v>
      </c>
      <c r="AO8" s="38">
        <f t="shared" ref="AO8" ca="1" si="242">IF(MOD(AN9,4)=0,2,1)</f>
        <v>1</v>
      </c>
      <c r="AP8" s="2">
        <f t="shared" ref="AP8" ca="1" si="243">AB8*AC8*AD8*AE8*AF8*AG8*AH8*AI8*AJ8*AK8*AL8*AM8*AN8*AO8</f>
        <v>1</v>
      </c>
      <c r="AQ8" s="42">
        <f t="shared" ref="AQ8" ca="1" si="244">ABS(Y8)</f>
        <v>1</v>
      </c>
      <c r="AR8" s="42">
        <f t="shared" ref="AR8" ca="1" si="245">IF(AP8=1,1,AP8)</f>
        <v>1</v>
      </c>
      <c r="AS8" s="42" t="str">
        <f t="shared" ref="AS8" ca="1" si="246">IF(AO9=1,"","√")</f>
        <v>√</v>
      </c>
      <c r="AT8" s="42">
        <f t="shared" ref="AT8" ca="1" si="247">AO9</f>
        <v>217</v>
      </c>
      <c r="AU8" s="9">
        <f t="shared" ref="AU8" ca="1" si="248">GCD(AQ8,AR8,AS9)</f>
        <v>1</v>
      </c>
      <c r="AV8" s="13">
        <f t="shared" ref="AV8" ca="1" si="249">Y8/AU8</f>
        <v>-1</v>
      </c>
      <c r="AW8" s="13">
        <f t="shared" ref="AW8" ca="1" si="250">AP8/AU8</f>
        <v>1</v>
      </c>
      <c r="AX8" s="13">
        <f t="shared" ref="AX8" ca="1" si="251">AT8</f>
        <v>217</v>
      </c>
      <c r="AY8" s="42">
        <f t="shared" ref="AY8" ca="1" si="252">AV8</f>
        <v>-1</v>
      </c>
      <c r="AZ8" s="42" t="str">
        <f t="shared" ref="AZ8" si="253">Z8</f>
        <v>±</v>
      </c>
      <c r="BA8" s="42" t="str">
        <f t="shared" ref="BA8" ca="1" si="254">IF(AW8=1,"",AW8)</f>
        <v/>
      </c>
      <c r="BB8" s="42" t="str">
        <f t="shared" ref="BB8" ca="1" si="255">IF(AX8=1,"",AS8)</f>
        <v>√</v>
      </c>
      <c r="BC8" s="42">
        <f t="shared" ref="BC8" ca="1" si="256">IF(AX8=1,IF(AW8=1,1,""),AX8)</f>
        <v>217</v>
      </c>
      <c r="BD8" s="41" t="str">
        <f t="shared" ref="BD8" ca="1" si="257">AY8&amp;AZ8&amp;BA8&amp;BB8&amp;BC8</f>
        <v>-1±√217</v>
      </c>
      <c r="BE8" s="120" t="str">
        <f t="shared" ref="BE8" ca="1" si="258">IF(BD9=1,BD8,"")</f>
        <v/>
      </c>
      <c r="BF8" s="2" t="str">
        <f t="shared" ref="BF8" ca="1" si="259">IF(AO9=1,AV8+AW8,"")</f>
        <v/>
      </c>
      <c r="BG8" t="str">
        <f t="shared" ref="BG8" ca="1" si="260">IF(AO9=1,ABS(BF8),"")</f>
        <v/>
      </c>
      <c r="BH8" t="str">
        <f t="shared" ref="BH8" ca="1" si="261">IF(BG8="","",BG8/GCD(BG8,BG9))</f>
        <v/>
      </c>
      <c r="BI8" s="2" t="str">
        <f t="shared" ref="BI8" ca="1" si="262">IF(AO9=1,AV8-AW8,"")</f>
        <v/>
      </c>
      <c r="BJ8" t="str">
        <f t="shared" ref="BJ8" ca="1" si="263">IF(AO9=1,ABS(BI8),"")</f>
        <v/>
      </c>
      <c r="BK8" t="str">
        <f t="shared" ref="BK8" ca="1" si="264">IF(BJ8="","",BJ8/GCD(BJ8,BJ9))</f>
        <v/>
      </c>
      <c r="BL8" t="s">
        <v>360</v>
      </c>
      <c r="BM8" s="13" t="str">
        <f t="shared" ref="BM8" ca="1" si="265">IF(BF8&lt;0,"-","")</f>
        <v/>
      </c>
      <c r="BN8" s="13" t="str">
        <f t="shared" ref="BN8" ca="1" si="266">IF(BH9="","",IF(BH9=1,"","\\frac{"))</f>
        <v/>
      </c>
      <c r="BO8" s="13" t="str">
        <f t="shared" ref="BO8" ca="1" si="267">IF(BH8="","",BH8)</f>
        <v/>
      </c>
      <c r="BP8" s="13" t="str">
        <f t="shared" ref="BP8" ca="1" si="268">IF(BH9="","",IF(BH9=1,"","}{"))</f>
        <v/>
      </c>
      <c r="BQ8" s="13" t="str">
        <f t="shared" ref="BQ8" ca="1" si="269">IF(BH9="","",IF(BH9=1,"",BH9))</f>
        <v/>
      </c>
      <c r="BR8" s="13" t="str">
        <f t="shared" ref="BR8" ca="1" si="270">IF(BH9="","",IF(BH9=1,"","}"))</f>
        <v/>
      </c>
      <c r="BS8" t="s">
        <v>359</v>
      </c>
      <c r="BT8" s="13" t="str">
        <f t="shared" ref="BT8" ca="1" si="271">IF(BI8&lt;0,"-","")</f>
        <v/>
      </c>
      <c r="BU8" s="13" t="str">
        <f t="shared" ref="BU8" ca="1" si="272">IF(BK9="","",IF(BK9=1,"","\\frac{"))</f>
        <v/>
      </c>
      <c r="BV8" s="13" t="str">
        <f t="shared" ref="BV8" ca="1" si="273">IF(BK8="","",BK8)</f>
        <v/>
      </c>
      <c r="BW8" s="13" t="str">
        <f t="shared" ref="BW8" ca="1" si="274">IF(BK9="","",IF(BK9=1,"","}{"))</f>
        <v/>
      </c>
      <c r="BX8" s="13" t="str">
        <f t="shared" ref="BX8" ca="1" si="275">IF(BK9="","",IF(BK9=1,"",BK9))</f>
        <v/>
      </c>
      <c r="BY8" s="13" t="str">
        <f t="shared" ref="BY8" ca="1" si="276">IF(BK9="","",IF(BK9=1,"","}"))</f>
        <v/>
      </c>
      <c r="BZ8" t="str">
        <f t="shared" ca="1" si="14"/>
        <v>x= 　,　</v>
      </c>
      <c r="CA8" t="str">
        <f t="shared" ref="CA8" ca="1" si="277">IF(AO9=1,BZ8,BZ9)</f>
        <v>x= \\frac{-1±\\sqrt{217}}{12}</v>
      </c>
      <c r="CB8" s="78" t="s">
        <v>229</v>
      </c>
      <c r="CC8" s="110">
        <f t="shared" ref="CC8" ca="1" si="278">P8</f>
        <v>6</v>
      </c>
      <c r="CD8" s="104" t="s">
        <v>296</v>
      </c>
      <c r="CE8" s="51" t="str">
        <f ca="1">R8&amp;S8&amp;T8&amp;U8&amp;V8&amp;W8&amp;X8</f>
        <v>+x-9=0</v>
      </c>
      <c r="CF8" t="s">
        <v>230</v>
      </c>
      <c r="CG8" t="s">
        <v>250</v>
      </c>
      <c r="CH8" t="str">
        <f ca="1">CA8</f>
        <v>x= \\frac{-1±\\sqrt{217}}{12}</v>
      </c>
      <c r="CI8" t="s">
        <v>230</v>
      </c>
    </row>
    <row r="9" spans="1:87" ht="20" customHeight="1" x14ac:dyDescent="0.55000000000000004">
      <c r="A9" s="121"/>
      <c r="B9" s="121"/>
      <c r="I9" s="51"/>
      <c r="L9">
        <f t="shared" ref="L9" ca="1" si="279">IF(L8=0,1,L8)</f>
        <v>6</v>
      </c>
      <c r="M9">
        <f t="shared" ref="M9" ca="1" si="280">IF(M8=0,1,M8)</f>
        <v>1</v>
      </c>
      <c r="O9">
        <f t="shared" ref="O9" ca="1" si="281">M8*M8-(4*L8*N8)</f>
        <v>-215</v>
      </c>
      <c r="P9" s="9">
        <f t="shared" ref="P9" ca="1" si="282">IF(N8=0,1,IF(O9&lt;=0,N8*-1,N8))</f>
        <v>-9</v>
      </c>
      <c r="R9" s="5"/>
      <c r="S9" s="5"/>
      <c r="T9" s="5"/>
      <c r="U9" s="5"/>
      <c r="V9" s="5"/>
      <c r="W9" s="5"/>
      <c r="Z9" s="42">
        <f t="shared" ref="Z9" ca="1" si="283">2*L9</f>
        <v>12</v>
      </c>
      <c r="AB9" s="11">
        <f t="shared" ref="AB9" ca="1" si="284">AA8/(AB8*AB8)</f>
        <v>217</v>
      </c>
      <c r="AC9" s="11">
        <f t="shared" ref="AC9" ca="1" si="285">AB9/(AC8*AC8)</f>
        <v>217</v>
      </c>
      <c r="AD9" s="11">
        <f t="shared" ref="AD9" ca="1" si="286">AC9/(AD8*AD8)</f>
        <v>217</v>
      </c>
      <c r="AE9" s="11">
        <f t="shared" ref="AE9" ca="1" si="287">AD9/(AE8*AE8)</f>
        <v>217</v>
      </c>
      <c r="AF9" s="11">
        <f t="shared" ref="AF9" ca="1" si="288">AE9/(AF8*AF8)</f>
        <v>217</v>
      </c>
      <c r="AG9" s="11">
        <f t="shared" ref="AG9" ca="1" si="289">AF9/(AG8*AG8)</f>
        <v>217</v>
      </c>
      <c r="AH9" s="11">
        <f t="shared" ref="AH9" ca="1" si="290">AG9/(AH8*AH8)</f>
        <v>217</v>
      </c>
      <c r="AI9" s="11">
        <f t="shared" ref="AI9" ca="1" si="291">AH9/(AI8*AI8)</f>
        <v>217</v>
      </c>
      <c r="AJ9" s="11">
        <f t="shared" ref="AJ9" ca="1" si="292">AI9/(AJ8*AJ8)</f>
        <v>217</v>
      </c>
      <c r="AK9" s="20">
        <f t="shared" ref="AK9" ca="1" si="293">AJ9/(AK8*AK8)</f>
        <v>217</v>
      </c>
      <c r="AL9" s="11">
        <f t="shared" ref="AL9" ca="1" si="294">AK9/(AL8*AL8)</f>
        <v>217</v>
      </c>
      <c r="AM9" s="11">
        <f t="shared" ref="AM9" ca="1" si="295">AL9/(AM8*AM8)</f>
        <v>217</v>
      </c>
      <c r="AN9" s="11">
        <f t="shared" ref="AN9" ca="1" si="296">AM9/(AN8*AN8)</f>
        <v>217</v>
      </c>
      <c r="AO9" s="2">
        <f t="shared" ref="AO9" ca="1" si="297">AN9/(AO8*AO8)</f>
        <v>217</v>
      </c>
      <c r="AS9" s="42">
        <f t="shared" ref="AS9" ca="1" si="298">ABS(Z9)</f>
        <v>12</v>
      </c>
      <c r="AW9" s="13">
        <f t="shared" ref="AW9" ca="1" si="299">Z9/AU8</f>
        <v>12</v>
      </c>
      <c r="BA9" s="42">
        <f t="shared" ref="BA9" ca="1" si="300">AW9</f>
        <v>12</v>
      </c>
      <c r="BD9" s="41">
        <f t="shared" ref="BD9" ca="1" si="301">BA9</f>
        <v>12</v>
      </c>
      <c r="BE9" s="120"/>
      <c r="BF9" s="2" t="str">
        <f t="shared" ref="BF9" ca="1" si="302">IF(AO9=1,BA9,"")</f>
        <v/>
      </c>
      <c r="BG9" t="str">
        <f t="shared" ref="BG9" ca="1" si="303">IF(AO9=1,ABS(BF9),"")</f>
        <v/>
      </c>
      <c r="BH9" t="str">
        <f t="shared" ref="BH9" ca="1" si="304">IF(BG9="","",BG9/GCD(BG9,BG8))</f>
        <v/>
      </c>
      <c r="BI9" s="2" t="str">
        <f t="shared" ref="BI9" ca="1" si="305">IF(AO9=1,BA9,"")</f>
        <v/>
      </c>
      <c r="BJ9" t="str">
        <f t="shared" ref="BJ9" ca="1" si="306">IF(AO9=1,ABS(BI9),"")</f>
        <v/>
      </c>
      <c r="BK9" t="str">
        <f t="shared" ref="BK9" ca="1" si="307">IF(BJ9="","",BJ9/GCD(BJ9,BJ8))</f>
        <v/>
      </c>
      <c r="BL9" t="s">
        <v>360</v>
      </c>
      <c r="BN9" t="str">
        <f t="shared" ref="BN9" ca="1" si="308">IF(AW9=1,"","\\frac{")</f>
        <v>\\frac{</v>
      </c>
      <c r="BO9">
        <f t="shared" ref="BO9" ca="1" si="309">AY8</f>
        <v>-1</v>
      </c>
      <c r="BP9" t="str">
        <f t="shared" ref="BP9" si="310">AZ8</f>
        <v>±</v>
      </c>
      <c r="BQ9" t="str">
        <f t="shared" ref="BQ9" ca="1" si="311">BA8</f>
        <v/>
      </c>
      <c r="BR9" t="str">
        <f t="shared" ref="BR9" ca="1" si="312">IF(AO9=1,"","\\sqrt{")</f>
        <v>\\sqrt{</v>
      </c>
      <c r="BS9">
        <f t="shared" ref="BS9" ca="1" si="313">BC8</f>
        <v>217</v>
      </c>
      <c r="BT9" t="str">
        <f t="shared" ref="BT9" ca="1" si="314">IF(AO9=1,"","}")</f>
        <v>}</v>
      </c>
      <c r="BU9" t="str">
        <f t="shared" ref="BU9" ca="1" si="315">IF(AW9=1,"","}{")</f>
        <v>}{</v>
      </c>
      <c r="BV9">
        <f t="shared" ref="BV9" ca="1" si="316">IF(BA9=1,"",BA9)</f>
        <v>12</v>
      </c>
      <c r="BW9" t="str">
        <f t="shared" ref="BW9" ca="1" si="317">IF(AW9=1,"","}")</f>
        <v>}</v>
      </c>
      <c r="BZ9" t="str">
        <f t="shared" ca="1" si="14"/>
        <v>x= \\frac{-1±\\sqrt{217}}{12}</v>
      </c>
      <c r="CB9" s="4"/>
      <c r="CD9" s="104"/>
      <c r="CE9" s="51"/>
      <c r="CF9" s="4"/>
    </row>
    <row r="10" spans="1:87" ht="20" customHeight="1" x14ac:dyDescent="0.55000000000000004">
      <c r="A10" s="121" t="s">
        <v>7</v>
      </c>
      <c r="B10" s="121" t="s">
        <v>364</v>
      </c>
      <c r="C10" s="51" t="s">
        <v>60</v>
      </c>
      <c r="D10" s="50" t="s">
        <v>361</v>
      </c>
      <c r="E10" t="str">
        <f ca="1">CB10&amp;CD10&amp;CE10&amp;CF10</f>
        <v>\\(\\quad x^2-5x-8=0 \\)</v>
      </c>
      <c r="F10" t="str">
        <f ca="1">CG10&amp;CH10&amp;CI10</f>
        <v>\\(\\quad \\displaystyle x= \\frac{5±\\sqrt{249}}{14} \\)</v>
      </c>
      <c r="G10" s="50" t="s">
        <v>62</v>
      </c>
      <c r="H10" s="89" t="str">
        <f t="shared" ca="1" si="0"/>
        <v>INSERT INTO math(tangen,question,answer,editor,date,count) VALUES('m7500','\\(\\quad x^2-5x-8=0 \\)','\\(\\quad \\displaystyle x= \\frac{5±\\sqrt{249}}{14} \\)','harazono',NOW(),0);</v>
      </c>
      <c r="I10" s="51"/>
      <c r="L10" s="1">
        <f t="shared" ref="L10" ca="1" si="318">RANDBETWEEN(1,10)</f>
        <v>7</v>
      </c>
      <c r="M10" s="1">
        <f t="shared" ca="1" si="1"/>
        <v>-5</v>
      </c>
      <c r="N10" s="1">
        <f t="shared" ca="1" si="1"/>
        <v>8</v>
      </c>
      <c r="P10" s="13">
        <f t="shared" ref="P10" ca="1" si="319">IF(L11=1,"",IF(L11=-1,"-",L11))</f>
        <v>7</v>
      </c>
      <c r="Q10" t="s">
        <v>18</v>
      </c>
      <c r="R10" t="str">
        <f t="shared" ref="R10" ca="1" si="320">IF(M11&lt;=0,"-","+")</f>
        <v>-</v>
      </c>
      <c r="S10" s="13">
        <f t="shared" ref="S10" ca="1" si="321">IF(M11=1,"",IF(M11=-1,"",ABS(M11)))</f>
        <v>5</v>
      </c>
      <c r="T10" t="s">
        <v>18</v>
      </c>
      <c r="U10" t="str">
        <f t="shared" ref="U10" ca="1" si="322">IF(P11&lt;0,"-","+")</f>
        <v>-</v>
      </c>
      <c r="V10" s="13">
        <f t="shared" ref="V10" ca="1" si="323">ABS(P11)</f>
        <v>8</v>
      </c>
      <c r="W10" s="13" t="s">
        <v>13</v>
      </c>
      <c r="X10">
        <v>0</v>
      </c>
      <c r="Y10" s="42">
        <f t="shared" ref="Y10" ca="1" si="324">M11*-1</f>
        <v>5</v>
      </c>
      <c r="Z10" s="42" t="s">
        <v>52</v>
      </c>
      <c r="AA10" s="42">
        <f t="shared" ref="AA10" ca="1" si="325">M11*M11-(4*L11*P11)</f>
        <v>249</v>
      </c>
      <c r="AB10" s="34">
        <f t="shared" ref="AB10" ca="1" si="326">IF(MOD(AA10,225)=0,15,1)</f>
        <v>1</v>
      </c>
      <c r="AC10" s="34">
        <f t="shared" ref="AC10" ca="1" si="327">IF(MOD(AB11,196)=0,14,1)</f>
        <v>1</v>
      </c>
      <c r="AD10" s="34">
        <f t="shared" ref="AD10" ca="1" si="328">IF(MOD(AC11,169)=0,13,1)</f>
        <v>1</v>
      </c>
      <c r="AE10" s="34">
        <f t="shared" ref="AE10" ca="1" si="329">IF(MOD(AD11,144)=0,12,1)</f>
        <v>1</v>
      </c>
      <c r="AF10" s="34">
        <f t="shared" ref="AF10" ca="1" si="330">IF(MOD(AE11,121)=0,11,1)</f>
        <v>1</v>
      </c>
      <c r="AG10" s="34">
        <f t="shared" ref="AG10" ca="1" si="331">IF(MOD(AF10,100)=0,10,1)</f>
        <v>1</v>
      </c>
      <c r="AH10" s="34">
        <f t="shared" ref="AH10" ca="1" si="332">IF(MOD(AG10,81)=0,9,1)</f>
        <v>1</v>
      </c>
      <c r="AI10" s="38">
        <f t="shared" ref="AI10" ca="1" si="333">IF(MOD(AH11,64)=0,8,1)</f>
        <v>1</v>
      </c>
      <c r="AJ10" s="38">
        <f t="shared" ref="AJ10" ca="1" si="334">IF(MOD(AI11,49)=0,7,1)</f>
        <v>1</v>
      </c>
      <c r="AK10" s="39">
        <f t="shared" ref="AK10" ca="1" si="335">IF(MOD(AJ11,36)=0,6,1)</f>
        <v>1</v>
      </c>
      <c r="AL10" s="38">
        <f t="shared" ref="AL10" ca="1" si="336">IF(MOD(AK11,25)=0,5,1)</f>
        <v>1</v>
      </c>
      <c r="AM10" s="38">
        <f t="shared" ref="AM10" ca="1" si="337">IF(MOD(AL11,16)=0,4,1)</f>
        <v>1</v>
      </c>
      <c r="AN10" s="38">
        <f t="shared" ref="AN10" ca="1" si="338">IF(MOD(AM11,9)=0,3,1)</f>
        <v>1</v>
      </c>
      <c r="AO10" s="38">
        <f t="shared" ref="AO10" ca="1" si="339">IF(MOD(AN11,4)=0,2,1)</f>
        <v>1</v>
      </c>
      <c r="AP10" s="2">
        <f t="shared" ref="AP10" ca="1" si="340">AB10*AC10*AD10*AE10*AF10*AG10*AH10*AI10*AJ10*AK10*AL10*AM10*AN10*AO10</f>
        <v>1</v>
      </c>
      <c r="AQ10" s="42">
        <f t="shared" ref="AQ10" ca="1" si="341">ABS(Y10)</f>
        <v>5</v>
      </c>
      <c r="AR10" s="42">
        <f t="shared" ref="AR10" ca="1" si="342">IF(AP10=1,1,AP10)</f>
        <v>1</v>
      </c>
      <c r="AS10" s="42" t="str">
        <f t="shared" ref="AS10" ca="1" si="343">IF(AO11=1,"","√")</f>
        <v>√</v>
      </c>
      <c r="AT10" s="42">
        <f t="shared" ref="AT10" ca="1" si="344">AO11</f>
        <v>249</v>
      </c>
      <c r="AU10" s="9">
        <f t="shared" ref="AU10" ca="1" si="345">GCD(AQ10,AR10,AS11)</f>
        <v>1</v>
      </c>
      <c r="AV10" s="13">
        <f t="shared" ref="AV10" ca="1" si="346">Y10/AU10</f>
        <v>5</v>
      </c>
      <c r="AW10" s="13">
        <f t="shared" ref="AW10" ca="1" si="347">AP10/AU10</f>
        <v>1</v>
      </c>
      <c r="AX10" s="13">
        <f t="shared" ref="AX10" ca="1" si="348">AT10</f>
        <v>249</v>
      </c>
      <c r="AY10" s="42">
        <f t="shared" ref="AY10" ca="1" si="349">AV10</f>
        <v>5</v>
      </c>
      <c r="AZ10" s="42" t="str">
        <f t="shared" ref="AZ10" si="350">Z10</f>
        <v>±</v>
      </c>
      <c r="BA10" s="42" t="str">
        <f t="shared" ref="BA10" ca="1" si="351">IF(AW10=1,"",AW10)</f>
        <v/>
      </c>
      <c r="BB10" s="42" t="str">
        <f t="shared" ref="BB10" ca="1" si="352">IF(AX10=1,"",AS10)</f>
        <v>√</v>
      </c>
      <c r="BC10" s="42">
        <f t="shared" ref="BC10" ca="1" si="353">IF(AX10=1,IF(AW10=1,1,""),AX10)</f>
        <v>249</v>
      </c>
      <c r="BD10" s="41" t="str">
        <f t="shared" ref="BD10" ca="1" si="354">AY10&amp;AZ10&amp;BA10&amp;BB10&amp;BC10</f>
        <v>5±√249</v>
      </c>
      <c r="BE10" s="120" t="str">
        <f t="shared" ref="BE10" ca="1" si="355">IF(BD11=1,BD10,"")</f>
        <v/>
      </c>
      <c r="BF10" s="2" t="str">
        <f t="shared" ref="BF10" ca="1" si="356">IF(AO11=1,AV10+AW10,"")</f>
        <v/>
      </c>
      <c r="BG10" t="str">
        <f t="shared" ref="BG10" ca="1" si="357">IF(AO11=1,ABS(BF10),"")</f>
        <v/>
      </c>
      <c r="BH10" t="str">
        <f t="shared" ref="BH10" ca="1" si="358">IF(BG10="","",BG10/GCD(BG10,BG11))</f>
        <v/>
      </c>
      <c r="BI10" s="2" t="str">
        <f t="shared" ref="BI10" ca="1" si="359">IF(AO11=1,AV10-AW10,"")</f>
        <v/>
      </c>
      <c r="BJ10" t="str">
        <f t="shared" ref="BJ10" ca="1" si="360">IF(AO11=1,ABS(BI10),"")</f>
        <v/>
      </c>
      <c r="BK10" t="str">
        <f t="shared" ref="BK10" ca="1" si="361">IF(BJ10="","",BJ10/GCD(BJ10,BJ11))</f>
        <v/>
      </c>
      <c r="BL10" t="s">
        <v>360</v>
      </c>
      <c r="BM10" s="13" t="str">
        <f t="shared" ref="BM10" ca="1" si="362">IF(BF10&lt;0,"-","")</f>
        <v/>
      </c>
      <c r="BN10" s="13" t="str">
        <f t="shared" ref="BN10" ca="1" si="363">IF(BH11="","",IF(BH11=1,"","\\frac{"))</f>
        <v/>
      </c>
      <c r="BO10" s="13" t="str">
        <f t="shared" ref="BO10" ca="1" si="364">IF(BH10="","",BH10)</f>
        <v/>
      </c>
      <c r="BP10" s="13" t="str">
        <f t="shared" ref="BP10" ca="1" si="365">IF(BH11="","",IF(BH11=1,"","}{"))</f>
        <v/>
      </c>
      <c r="BQ10" s="13" t="str">
        <f t="shared" ref="BQ10" ca="1" si="366">IF(BH11="","",IF(BH11=1,"",BH11))</f>
        <v/>
      </c>
      <c r="BR10" s="13" t="str">
        <f t="shared" ref="BR10" ca="1" si="367">IF(BH11="","",IF(BH11=1,"","}"))</f>
        <v/>
      </c>
      <c r="BS10" t="s">
        <v>359</v>
      </c>
      <c r="BT10" s="13" t="str">
        <f t="shared" ref="BT10" ca="1" si="368">IF(BI10&lt;0,"-","")</f>
        <v/>
      </c>
      <c r="BU10" s="13" t="str">
        <f t="shared" ref="BU10" ca="1" si="369">IF(BK11="","",IF(BK11=1,"","\\frac{"))</f>
        <v/>
      </c>
      <c r="BV10" s="13" t="str">
        <f t="shared" ref="BV10" ca="1" si="370">IF(BK10="","",BK10)</f>
        <v/>
      </c>
      <c r="BW10" s="13" t="str">
        <f t="shared" ref="BW10" ca="1" si="371">IF(BK11="","",IF(BK11=1,"","}{"))</f>
        <v/>
      </c>
      <c r="BX10" s="13" t="str">
        <f t="shared" ref="BX10" ca="1" si="372">IF(BK11="","",IF(BK11=1,"",BK11))</f>
        <v/>
      </c>
      <c r="BY10" s="13" t="str">
        <f t="shared" ref="BY10" ca="1" si="373">IF(BK11="","",IF(BK11=1,"","}"))</f>
        <v/>
      </c>
      <c r="BZ10" t="str">
        <f t="shared" ca="1" si="14"/>
        <v>x= 　,　</v>
      </c>
      <c r="CA10" t="str">
        <f t="shared" ref="CA10" ca="1" si="374">IF(AO11=1,BZ10,BZ11)</f>
        <v>x= \\frac{5±\\sqrt{249}}{14}</v>
      </c>
      <c r="CB10" s="78" t="s">
        <v>229</v>
      </c>
      <c r="CC10" s="110">
        <f t="shared" ref="CC10" ca="1" si="375">P10</f>
        <v>7</v>
      </c>
      <c r="CD10" s="104" t="s">
        <v>296</v>
      </c>
      <c r="CE10" s="51" t="str">
        <f ca="1">R10&amp;S10&amp;T10&amp;U10&amp;V10&amp;W10&amp;X10</f>
        <v>-5x-8=0</v>
      </c>
      <c r="CF10" t="s">
        <v>230</v>
      </c>
      <c r="CG10" t="s">
        <v>250</v>
      </c>
      <c r="CH10" t="str">
        <f ca="1">CA10</f>
        <v>x= \\frac{5±\\sqrt{249}}{14}</v>
      </c>
      <c r="CI10" t="s">
        <v>230</v>
      </c>
    </row>
    <row r="11" spans="1:87" ht="20" customHeight="1" x14ac:dyDescent="0.55000000000000004">
      <c r="A11" s="121"/>
      <c r="B11" s="121"/>
      <c r="I11" s="51"/>
      <c r="L11">
        <f t="shared" ref="L11" ca="1" si="376">IF(L10=0,1,L10)</f>
        <v>7</v>
      </c>
      <c r="M11">
        <f t="shared" ref="M11" ca="1" si="377">IF(M10=0,1,M10)</f>
        <v>-5</v>
      </c>
      <c r="O11">
        <f t="shared" ref="O11" ca="1" si="378">M10*M10-(4*L10*N10)</f>
        <v>-199</v>
      </c>
      <c r="P11" s="9">
        <f t="shared" ref="P11" ca="1" si="379">IF(N10=0,1,IF(O11&lt;=0,N10*-1,N10))</f>
        <v>-8</v>
      </c>
      <c r="R11" s="5"/>
      <c r="S11" s="5"/>
      <c r="T11" s="5"/>
      <c r="U11" s="5"/>
      <c r="V11" s="5"/>
      <c r="W11" s="5"/>
      <c r="Z11" s="42">
        <f t="shared" ref="Z11" ca="1" si="380">2*L11</f>
        <v>14</v>
      </c>
      <c r="AB11" s="11">
        <f t="shared" ref="AB11" ca="1" si="381">AA10/(AB10*AB10)</f>
        <v>249</v>
      </c>
      <c r="AC11" s="11">
        <f t="shared" ref="AC11" ca="1" si="382">AB11/(AC10*AC10)</f>
        <v>249</v>
      </c>
      <c r="AD11" s="11">
        <f t="shared" ref="AD11" ca="1" si="383">AC11/(AD10*AD10)</f>
        <v>249</v>
      </c>
      <c r="AE11" s="11">
        <f t="shared" ref="AE11" ca="1" si="384">AD11/(AE10*AE10)</f>
        <v>249</v>
      </c>
      <c r="AF11" s="11">
        <f t="shared" ref="AF11" ca="1" si="385">AE11/(AF10*AF10)</f>
        <v>249</v>
      </c>
      <c r="AG11" s="11">
        <f t="shared" ref="AG11" ca="1" si="386">AF11/(AG10*AG10)</f>
        <v>249</v>
      </c>
      <c r="AH11" s="11">
        <f t="shared" ref="AH11" ca="1" si="387">AG11/(AH10*AH10)</f>
        <v>249</v>
      </c>
      <c r="AI11" s="11">
        <f t="shared" ref="AI11" ca="1" si="388">AH11/(AI10*AI10)</f>
        <v>249</v>
      </c>
      <c r="AJ11" s="11">
        <f t="shared" ref="AJ11" ca="1" si="389">AI11/(AJ10*AJ10)</f>
        <v>249</v>
      </c>
      <c r="AK11" s="20">
        <f t="shared" ref="AK11" ca="1" si="390">AJ11/(AK10*AK10)</f>
        <v>249</v>
      </c>
      <c r="AL11" s="11">
        <f t="shared" ref="AL11" ca="1" si="391">AK11/(AL10*AL10)</f>
        <v>249</v>
      </c>
      <c r="AM11" s="11">
        <f t="shared" ref="AM11" ca="1" si="392">AL11/(AM10*AM10)</f>
        <v>249</v>
      </c>
      <c r="AN11" s="11">
        <f t="shared" ref="AN11" ca="1" si="393">AM11/(AN10*AN10)</f>
        <v>249</v>
      </c>
      <c r="AO11" s="2">
        <f t="shared" ref="AO11" ca="1" si="394">AN11/(AO10*AO10)</f>
        <v>249</v>
      </c>
      <c r="AS11" s="42">
        <f t="shared" ref="AS11" ca="1" si="395">ABS(Z11)</f>
        <v>14</v>
      </c>
      <c r="AW11" s="13">
        <f t="shared" ref="AW11" ca="1" si="396">Z11/AU10</f>
        <v>14</v>
      </c>
      <c r="BA11" s="42">
        <f t="shared" ref="BA11" ca="1" si="397">AW11</f>
        <v>14</v>
      </c>
      <c r="BD11" s="41">
        <f t="shared" ref="BD11" ca="1" si="398">BA11</f>
        <v>14</v>
      </c>
      <c r="BE11" s="120"/>
      <c r="BF11" s="2" t="str">
        <f t="shared" ref="BF11" ca="1" si="399">IF(AO11=1,BA11,"")</f>
        <v/>
      </c>
      <c r="BG11" t="str">
        <f t="shared" ref="BG11" ca="1" si="400">IF(AO11=1,ABS(BF11),"")</f>
        <v/>
      </c>
      <c r="BH11" t="str">
        <f t="shared" ref="BH11" ca="1" si="401">IF(BG11="","",BG11/GCD(BG11,BG10))</f>
        <v/>
      </c>
      <c r="BI11" s="2" t="str">
        <f t="shared" ref="BI11" ca="1" si="402">IF(AO11=1,BA11,"")</f>
        <v/>
      </c>
      <c r="BJ11" t="str">
        <f t="shared" ref="BJ11" ca="1" si="403">IF(AO11=1,ABS(BI11),"")</f>
        <v/>
      </c>
      <c r="BK11" t="str">
        <f t="shared" ref="BK11" ca="1" si="404">IF(BJ11="","",BJ11/GCD(BJ11,BJ10))</f>
        <v/>
      </c>
      <c r="BL11" t="s">
        <v>360</v>
      </c>
      <c r="BN11" t="str">
        <f t="shared" ref="BN11" ca="1" si="405">IF(AW11=1,"","\\frac{")</f>
        <v>\\frac{</v>
      </c>
      <c r="BO11">
        <f t="shared" ref="BO11" ca="1" si="406">AY10</f>
        <v>5</v>
      </c>
      <c r="BP11" t="str">
        <f t="shared" ref="BP11" si="407">AZ10</f>
        <v>±</v>
      </c>
      <c r="BQ11" t="str">
        <f t="shared" ref="BQ11" ca="1" si="408">BA10</f>
        <v/>
      </c>
      <c r="BR11" t="str">
        <f t="shared" ref="BR11" ca="1" si="409">IF(AO11=1,"","\\sqrt{")</f>
        <v>\\sqrt{</v>
      </c>
      <c r="BS11">
        <f t="shared" ref="BS11" ca="1" si="410">BC10</f>
        <v>249</v>
      </c>
      <c r="BT11" t="str">
        <f t="shared" ref="BT11" ca="1" si="411">IF(AO11=1,"","}")</f>
        <v>}</v>
      </c>
      <c r="BU11" t="str">
        <f t="shared" ref="BU11" ca="1" si="412">IF(AW11=1,"","}{")</f>
        <v>}{</v>
      </c>
      <c r="BV11">
        <f t="shared" ref="BV11" ca="1" si="413">IF(BA11=1,"",BA11)</f>
        <v>14</v>
      </c>
      <c r="BW11" t="str">
        <f t="shared" ref="BW11" ca="1" si="414">IF(AW11=1,"","}")</f>
        <v>}</v>
      </c>
      <c r="BZ11" t="str">
        <f t="shared" ca="1" si="14"/>
        <v>x= \\frac{5±\\sqrt{249}}{14}</v>
      </c>
      <c r="CB11" s="4"/>
      <c r="CD11" s="104"/>
      <c r="CE11" s="51"/>
      <c r="CF11" s="4"/>
    </row>
    <row r="12" spans="1:87" ht="20" customHeight="1" x14ac:dyDescent="0.55000000000000004">
      <c r="A12" s="121" t="s">
        <v>7</v>
      </c>
      <c r="B12" s="121" t="s">
        <v>364</v>
      </c>
      <c r="C12" s="51" t="s">
        <v>60</v>
      </c>
      <c r="D12" s="50" t="s">
        <v>361</v>
      </c>
      <c r="E12" t="str">
        <f ca="1">CB12&amp;CD12&amp;CE12&amp;CF12</f>
        <v>\\(\\quad x^2+3x-3=0 \\)</v>
      </c>
      <c r="F12" t="str">
        <f ca="1">CG12&amp;CH12&amp;CI12</f>
        <v>\\(\\quad \\displaystyle x= \\frac{-3±\\sqrt{33}}{4} \\)</v>
      </c>
      <c r="G12" s="50" t="s">
        <v>62</v>
      </c>
      <c r="H12" s="89" t="str">
        <f t="shared" ca="1" si="0"/>
        <v>INSERT INTO math(tangen,question,answer,editor,date,count) VALUES('m7500','\\(\\quad x^2+3x-3=0 \\)','\\(\\quad \\displaystyle x= \\frac{-3±\\sqrt{33}}{4} \\)','harazono',NOW(),0);</v>
      </c>
      <c r="I12" s="51"/>
      <c r="L12" s="1">
        <f t="shared" ref="L12" ca="1" si="415">RANDBETWEEN(1,10)</f>
        <v>2</v>
      </c>
      <c r="M12" s="1">
        <f t="shared" ca="1" si="1"/>
        <v>3</v>
      </c>
      <c r="N12" s="1">
        <f t="shared" ca="1" si="1"/>
        <v>3</v>
      </c>
      <c r="P12" s="13">
        <f t="shared" ref="P12" ca="1" si="416">IF(L13=1,"",IF(L13=-1,"-",L13))</f>
        <v>2</v>
      </c>
      <c r="Q12" t="s">
        <v>18</v>
      </c>
      <c r="R12" t="str">
        <f t="shared" ref="R12" ca="1" si="417">IF(M13&lt;=0,"-","+")</f>
        <v>+</v>
      </c>
      <c r="S12" s="13">
        <f t="shared" ref="S12" ca="1" si="418">IF(M13=1,"",IF(M13=-1,"",ABS(M13)))</f>
        <v>3</v>
      </c>
      <c r="T12" t="s">
        <v>18</v>
      </c>
      <c r="U12" t="str">
        <f t="shared" ref="U12" ca="1" si="419">IF(P13&lt;0,"-","+")</f>
        <v>-</v>
      </c>
      <c r="V12" s="13">
        <f t="shared" ref="V12" ca="1" si="420">ABS(P13)</f>
        <v>3</v>
      </c>
      <c r="W12" s="13" t="s">
        <v>13</v>
      </c>
      <c r="X12">
        <v>0</v>
      </c>
      <c r="Y12" s="42">
        <f t="shared" ref="Y12" ca="1" si="421">M13*-1</f>
        <v>-3</v>
      </c>
      <c r="Z12" s="42" t="s">
        <v>52</v>
      </c>
      <c r="AA12" s="42">
        <f t="shared" ref="AA12" ca="1" si="422">M13*M13-(4*L13*P13)</f>
        <v>33</v>
      </c>
      <c r="AB12" s="34">
        <f t="shared" ref="AB12" ca="1" si="423">IF(MOD(AA12,225)=0,15,1)</f>
        <v>1</v>
      </c>
      <c r="AC12" s="34">
        <f t="shared" ref="AC12" ca="1" si="424">IF(MOD(AB13,196)=0,14,1)</f>
        <v>1</v>
      </c>
      <c r="AD12" s="34">
        <f t="shared" ref="AD12" ca="1" si="425">IF(MOD(AC13,169)=0,13,1)</f>
        <v>1</v>
      </c>
      <c r="AE12" s="34">
        <f t="shared" ref="AE12" ca="1" si="426">IF(MOD(AD13,144)=0,12,1)</f>
        <v>1</v>
      </c>
      <c r="AF12" s="34">
        <f t="shared" ref="AF12" ca="1" si="427">IF(MOD(AE13,121)=0,11,1)</f>
        <v>1</v>
      </c>
      <c r="AG12" s="34">
        <f t="shared" ref="AG12" ca="1" si="428">IF(MOD(AF12,100)=0,10,1)</f>
        <v>1</v>
      </c>
      <c r="AH12" s="34">
        <f t="shared" ref="AH12" ca="1" si="429">IF(MOD(AG12,81)=0,9,1)</f>
        <v>1</v>
      </c>
      <c r="AI12" s="38">
        <f t="shared" ref="AI12" ca="1" si="430">IF(MOD(AH13,64)=0,8,1)</f>
        <v>1</v>
      </c>
      <c r="AJ12" s="38">
        <f t="shared" ref="AJ12" ca="1" si="431">IF(MOD(AI13,49)=0,7,1)</f>
        <v>1</v>
      </c>
      <c r="AK12" s="39">
        <f t="shared" ref="AK12" ca="1" si="432">IF(MOD(AJ13,36)=0,6,1)</f>
        <v>1</v>
      </c>
      <c r="AL12" s="38">
        <f t="shared" ref="AL12" ca="1" si="433">IF(MOD(AK13,25)=0,5,1)</f>
        <v>1</v>
      </c>
      <c r="AM12" s="38">
        <f t="shared" ref="AM12" ca="1" si="434">IF(MOD(AL13,16)=0,4,1)</f>
        <v>1</v>
      </c>
      <c r="AN12" s="38">
        <f t="shared" ref="AN12" ca="1" si="435">IF(MOD(AM13,9)=0,3,1)</f>
        <v>1</v>
      </c>
      <c r="AO12" s="38">
        <f t="shared" ref="AO12" ca="1" si="436">IF(MOD(AN13,4)=0,2,1)</f>
        <v>1</v>
      </c>
      <c r="AP12" s="2">
        <f t="shared" ref="AP12" ca="1" si="437">AB12*AC12*AD12*AE12*AF12*AG12*AH12*AI12*AJ12*AK12*AL12*AM12*AN12*AO12</f>
        <v>1</v>
      </c>
      <c r="AQ12" s="42">
        <f t="shared" ref="AQ12" ca="1" si="438">ABS(Y12)</f>
        <v>3</v>
      </c>
      <c r="AR12" s="42">
        <f t="shared" ref="AR12" ca="1" si="439">IF(AP12=1,1,AP12)</f>
        <v>1</v>
      </c>
      <c r="AS12" s="42" t="str">
        <f t="shared" ref="AS12" ca="1" si="440">IF(AO13=1,"","√")</f>
        <v>√</v>
      </c>
      <c r="AT12" s="42">
        <f t="shared" ref="AT12" ca="1" si="441">AO13</f>
        <v>33</v>
      </c>
      <c r="AU12" s="9">
        <f t="shared" ref="AU12" ca="1" si="442">GCD(AQ12,AR12,AS13)</f>
        <v>1</v>
      </c>
      <c r="AV12" s="13">
        <f t="shared" ref="AV12" ca="1" si="443">Y12/AU12</f>
        <v>-3</v>
      </c>
      <c r="AW12" s="13">
        <f t="shared" ref="AW12" ca="1" si="444">AP12/AU12</f>
        <v>1</v>
      </c>
      <c r="AX12" s="13">
        <f t="shared" ref="AX12" ca="1" si="445">AT12</f>
        <v>33</v>
      </c>
      <c r="AY12" s="42">
        <f t="shared" ref="AY12" ca="1" si="446">AV12</f>
        <v>-3</v>
      </c>
      <c r="AZ12" s="42" t="str">
        <f t="shared" ref="AZ12" si="447">Z12</f>
        <v>±</v>
      </c>
      <c r="BA12" s="42" t="str">
        <f t="shared" ref="BA12" ca="1" si="448">IF(AW12=1,"",AW12)</f>
        <v/>
      </c>
      <c r="BB12" s="42" t="str">
        <f t="shared" ref="BB12" ca="1" si="449">IF(AX12=1,"",AS12)</f>
        <v>√</v>
      </c>
      <c r="BC12" s="42">
        <f t="shared" ref="BC12" ca="1" si="450">IF(AX12=1,IF(AW12=1,1,""),AX12)</f>
        <v>33</v>
      </c>
      <c r="BD12" s="41" t="str">
        <f t="shared" ref="BD12" ca="1" si="451">AY12&amp;AZ12&amp;BA12&amp;BB12&amp;BC12</f>
        <v>-3±√33</v>
      </c>
      <c r="BE12" s="120" t="str">
        <f t="shared" ref="BE12" ca="1" si="452">IF(BD13=1,BD12,"")</f>
        <v/>
      </c>
      <c r="BF12" s="2" t="str">
        <f t="shared" ref="BF12" ca="1" si="453">IF(AO13=1,AV12+AW12,"")</f>
        <v/>
      </c>
      <c r="BG12" t="str">
        <f t="shared" ref="BG12" ca="1" si="454">IF(AO13=1,ABS(BF12),"")</f>
        <v/>
      </c>
      <c r="BH12" t="str">
        <f t="shared" ref="BH12" ca="1" si="455">IF(BG12="","",BG12/GCD(BG12,BG13))</f>
        <v/>
      </c>
      <c r="BI12" s="2" t="str">
        <f t="shared" ref="BI12" ca="1" si="456">IF(AO13=1,AV12-AW12,"")</f>
        <v/>
      </c>
      <c r="BJ12" t="str">
        <f t="shared" ref="BJ12" ca="1" si="457">IF(AO13=1,ABS(BI12),"")</f>
        <v/>
      </c>
      <c r="BK12" t="str">
        <f t="shared" ref="BK12" ca="1" si="458">IF(BJ12="","",BJ12/GCD(BJ12,BJ13))</f>
        <v/>
      </c>
      <c r="BL12" t="s">
        <v>360</v>
      </c>
      <c r="BM12" s="13" t="str">
        <f t="shared" ref="BM12" ca="1" si="459">IF(BF12&lt;0,"-","")</f>
        <v/>
      </c>
      <c r="BN12" s="13" t="str">
        <f t="shared" ref="BN12" ca="1" si="460">IF(BH13="","",IF(BH13=1,"","\\frac{"))</f>
        <v/>
      </c>
      <c r="BO12" s="13" t="str">
        <f t="shared" ref="BO12" ca="1" si="461">IF(BH12="","",BH12)</f>
        <v/>
      </c>
      <c r="BP12" s="13" t="str">
        <f t="shared" ref="BP12" ca="1" si="462">IF(BH13="","",IF(BH13=1,"","}{"))</f>
        <v/>
      </c>
      <c r="BQ12" s="13" t="str">
        <f t="shared" ref="BQ12" ca="1" si="463">IF(BH13="","",IF(BH13=1,"",BH13))</f>
        <v/>
      </c>
      <c r="BR12" s="13" t="str">
        <f t="shared" ref="BR12" ca="1" si="464">IF(BH13="","",IF(BH13=1,"","}"))</f>
        <v/>
      </c>
      <c r="BS12" t="s">
        <v>359</v>
      </c>
      <c r="BT12" s="13" t="str">
        <f t="shared" ref="BT12" ca="1" si="465">IF(BI12&lt;0,"-","")</f>
        <v/>
      </c>
      <c r="BU12" s="13" t="str">
        <f t="shared" ref="BU12" ca="1" si="466">IF(BK13="","",IF(BK13=1,"","\\frac{"))</f>
        <v/>
      </c>
      <c r="BV12" s="13" t="str">
        <f t="shared" ref="BV12" ca="1" si="467">IF(BK12="","",BK12)</f>
        <v/>
      </c>
      <c r="BW12" s="13" t="str">
        <f t="shared" ref="BW12" ca="1" si="468">IF(BK13="","",IF(BK13=1,"","}{"))</f>
        <v/>
      </c>
      <c r="BX12" s="13" t="str">
        <f t="shared" ref="BX12" ca="1" si="469">IF(BK13="","",IF(BK13=1,"",BK13))</f>
        <v/>
      </c>
      <c r="BY12" s="13" t="str">
        <f t="shared" ref="BY12" ca="1" si="470">IF(BK13="","",IF(BK13=1,"","}"))</f>
        <v/>
      </c>
      <c r="BZ12" t="str">
        <f t="shared" ca="1" si="14"/>
        <v>x= 　,　</v>
      </c>
      <c r="CA12" t="str">
        <f t="shared" ref="CA12" ca="1" si="471">IF(AO13=1,BZ12,BZ13)</f>
        <v>x= \\frac{-3±\\sqrt{33}}{4}</v>
      </c>
      <c r="CB12" s="78" t="s">
        <v>229</v>
      </c>
      <c r="CC12" s="110">
        <f t="shared" ref="CC12" ca="1" si="472">P12</f>
        <v>2</v>
      </c>
      <c r="CD12" s="104" t="s">
        <v>296</v>
      </c>
      <c r="CE12" s="51" t="str">
        <f ca="1">R12&amp;S12&amp;T12&amp;U12&amp;V12&amp;W12&amp;X12</f>
        <v>+3x-3=0</v>
      </c>
      <c r="CF12" t="s">
        <v>230</v>
      </c>
      <c r="CG12" t="s">
        <v>250</v>
      </c>
      <c r="CH12" t="str">
        <f ca="1">CA12</f>
        <v>x= \\frac{-3±\\sqrt{33}}{4}</v>
      </c>
      <c r="CI12" t="s">
        <v>230</v>
      </c>
    </row>
    <row r="13" spans="1:87" ht="20" customHeight="1" x14ac:dyDescent="0.55000000000000004">
      <c r="A13" s="121"/>
      <c r="B13" s="121"/>
      <c r="I13" s="51"/>
      <c r="L13">
        <f t="shared" ref="L13" ca="1" si="473">IF(L12=0,1,L12)</f>
        <v>2</v>
      </c>
      <c r="M13">
        <f t="shared" ref="M13" ca="1" si="474">IF(M12=0,1,M12)</f>
        <v>3</v>
      </c>
      <c r="O13">
        <f t="shared" ref="O13" ca="1" si="475">M12*M12-(4*L12*N12)</f>
        <v>-15</v>
      </c>
      <c r="P13" s="9">
        <f t="shared" ref="P13" ca="1" si="476">IF(N12=0,1,IF(O13&lt;=0,N12*-1,N12))</f>
        <v>-3</v>
      </c>
      <c r="R13" s="5"/>
      <c r="S13" s="5"/>
      <c r="T13" s="5"/>
      <c r="U13" s="5"/>
      <c r="V13" s="5"/>
      <c r="W13" s="5"/>
      <c r="Z13" s="42">
        <f t="shared" ref="Z13" ca="1" si="477">2*L13</f>
        <v>4</v>
      </c>
      <c r="AB13" s="11">
        <f t="shared" ref="AB13" ca="1" si="478">AA12/(AB12*AB12)</f>
        <v>33</v>
      </c>
      <c r="AC13" s="11">
        <f t="shared" ref="AC13" ca="1" si="479">AB13/(AC12*AC12)</f>
        <v>33</v>
      </c>
      <c r="AD13" s="11">
        <f t="shared" ref="AD13" ca="1" si="480">AC13/(AD12*AD12)</f>
        <v>33</v>
      </c>
      <c r="AE13" s="11">
        <f t="shared" ref="AE13" ca="1" si="481">AD13/(AE12*AE12)</f>
        <v>33</v>
      </c>
      <c r="AF13" s="11">
        <f t="shared" ref="AF13" ca="1" si="482">AE13/(AF12*AF12)</f>
        <v>33</v>
      </c>
      <c r="AG13" s="11">
        <f t="shared" ref="AG13" ca="1" si="483">AF13/(AG12*AG12)</f>
        <v>33</v>
      </c>
      <c r="AH13" s="11">
        <f t="shared" ref="AH13" ca="1" si="484">AG13/(AH12*AH12)</f>
        <v>33</v>
      </c>
      <c r="AI13" s="11">
        <f t="shared" ref="AI13" ca="1" si="485">AH13/(AI12*AI12)</f>
        <v>33</v>
      </c>
      <c r="AJ13" s="11">
        <f t="shared" ref="AJ13" ca="1" si="486">AI13/(AJ12*AJ12)</f>
        <v>33</v>
      </c>
      <c r="AK13" s="20">
        <f t="shared" ref="AK13" ca="1" si="487">AJ13/(AK12*AK12)</f>
        <v>33</v>
      </c>
      <c r="AL13" s="11">
        <f t="shared" ref="AL13" ca="1" si="488">AK13/(AL12*AL12)</f>
        <v>33</v>
      </c>
      <c r="AM13" s="11">
        <f t="shared" ref="AM13" ca="1" si="489">AL13/(AM12*AM12)</f>
        <v>33</v>
      </c>
      <c r="AN13" s="11">
        <f t="shared" ref="AN13" ca="1" si="490">AM13/(AN12*AN12)</f>
        <v>33</v>
      </c>
      <c r="AO13" s="2">
        <f t="shared" ref="AO13" ca="1" si="491">AN13/(AO12*AO12)</f>
        <v>33</v>
      </c>
      <c r="AS13" s="42">
        <f t="shared" ref="AS13" ca="1" si="492">ABS(Z13)</f>
        <v>4</v>
      </c>
      <c r="AW13" s="13">
        <f t="shared" ref="AW13" ca="1" si="493">Z13/AU12</f>
        <v>4</v>
      </c>
      <c r="BA13" s="42">
        <f t="shared" ref="BA13" ca="1" si="494">AW13</f>
        <v>4</v>
      </c>
      <c r="BD13" s="41">
        <f t="shared" ref="BD13" ca="1" si="495">BA13</f>
        <v>4</v>
      </c>
      <c r="BE13" s="120"/>
      <c r="BF13" s="2" t="str">
        <f t="shared" ref="BF13" ca="1" si="496">IF(AO13=1,BA13,"")</f>
        <v/>
      </c>
      <c r="BG13" t="str">
        <f t="shared" ref="BG13" ca="1" si="497">IF(AO13=1,ABS(BF13),"")</f>
        <v/>
      </c>
      <c r="BH13" t="str">
        <f t="shared" ref="BH13" ca="1" si="498">IF(BG13="","",BG13/GCD(BG13,BG12))</f>
        <v/>
      </c>
      <c r="BI13" s="2" t="str">
        <f t="shared" ref="BI13" ca="1" si="499">IF(AO13=1,BA13,"")</f>
        <v/>
      </c>
      <c r="BJ13" t="str">
        <f t="shared" ref="BJ13" ca="1" si="500">IF(AO13=1,ABS(BI13),"")</f>
        <v/>
      </c>
      <c r="BK13" t="str">
        <f t="shared" ref="BK13" ca="1" si="501">IF(BJ13="","",BJ13/GCD(BJ13,BJ12))</f>
        <v/>
      </c>
      <c r="BL13" t="s">
        <v>360</v>
      </c>
      <c r="BN13" t="str">
        <f t="shared" ref="BN13" ca="1" si="502">IF(AW13=1,"","\\frac{")</f>
        <v>\\frac{</v>
      </c>
      <c r="BO13">
        <f t="shared" ref="BO13" ca="1" si="503">AY12</f>
        <v>-3</v>
      </c>
      <c r="BP13" t="str">
        <f t="shared" ref="BP13" si="504">AZ12</f>
        <v>±</v>
      </c>
      <c r="BQ13" t="str">
        <f t="shared" ref="BQ13" ca="1" si="505">BA12</f>
        <v/>
      </c>
      <c r="BR13" t="str">
        <f t="shared" ref="BR13" ca="1" si="506">IF(AO13=1,"","\\sqrt{")</f>
        <v>\\sqrt{</v>
      </c>
      <c r="BS13">
        <f t="shared" ref="BS13" ca="1" si="507">BC12</f>
        <v>33</v>
      </c>
      <c r="BT13" t="str">
        <f t="shared" ref="BT13" ca="1" si="508">IF(AO13=1,"","}")</f>
        <v>}</v>
      </c>
      <c r="BU13" t="str">
        <f t="shared" ref="BU13" ca="1" si="509">IF(AW13=1,"","}{")</f>
        <v>}{</v>
      </c>
      <c r="BV13">
        <f t="shared" ref="BV13" ca="1" si="510">IF(BA13=1,"",BA13)</f>
        <v>4</v>
      </c>
      <c r="BW13" t="str">
        <f t="shared" ref="BW13" ca="1" si="511">IF(AW13=1,"","}")</f>
        <v>}</v>
      </c>
      <c r="BZ13" t="str">
        <f t="shared" ca="1" si="14"/>
        <v>x= \\frac{-3±\\sqrt{33}}{4}</v>
      </c>
      <c r="CB13" s="4"/>
      <c r="CD13" s="104"/>
      <c r="CE13" s="51"/>
      <c r="CF13" s="4"/>
    </row>
    <row r="14" spans="1:87" ht="20" customHeight="1" x14ac:dyDescent="0.55000000000000004">
      <c r="A14" s="121" t="s">
        <v>7</v>
      </c>
      <c r="B14" s="121" t="s">
        <v>364</v>
      </c>
      <c r="C14" s="51" t="s">
        <v>60</v>
      </c>
      <c r="D14" s="50" t="s">
        <v>361</v>
      </c>
      <c r="E14" t="str">
        <f ca="1">CB14&amp;CD14&amp;CE14&amp;CF14</f>
        <v>\\(\\quad x^2-7x-3=0 \\)</v>
      </c>
      <c r="F14" t="str">
        <f ca="1">CG14&amp;CH14&amp;CI14</f>
        <v>\\(\\quad \\displaystyle x= \\frac{7±\\sqrt{109}}{10} \\)</v>
      </c>
      <c r="G14" s="50" t="s">
        <v>62</v>
      </c>
      <c r="H14" s="89" t="str">
        <f t="shared" ca="1" si="0"/>
        <v>INSERT INTO math(tangen,question,answer,editor,date,count) VALUES('m7500','\\(\\quad x^2-7x-3=0 \\)','\\(\\quad \\displaystyle x= \\frac{7±\\sqrt{109}}{10} \\)','harazono',NOW(),0);</v>
      </c>
      <c r="I14" s="51"/>
      <c r="L14" s="1">
        <f t="shared" ref="L14" ca="1" si="512">RANDBETWEEN(1,10)</f>
        <v>5</v>
      </c>
      <c r="M14" s="1">
        <f t="shared" ca="1" si="1"/>
        <v>-7</v>
      </c>
      <c r="N14" s="1">
        <f t="shared" ca="1" si="1"/>
        <v>3</v>
      </c>
      <c r="P14" s="13">
        <f t="shared" ref="P14" ca="1" si="513">IF(L15=1,"",IF(L15=-1,"-",L15))</f>
        <v>5</v>
      </c>
      <c r="Q14" t="s">
        <v>18</v>
      </c>
      <c r="R14" t="str">
        <f t="shared" ref="R14" ca="1" si="514">IF(M15&lt;=0,"-","+")</f>
        <v>-</v>
      </c>
      <c r="S14" s="13">
        <f t="shared" ref="S14" ca="1" si="515">IF(M15=1,"",IF(M15=-1,"",ABS(M15)))</f>
        <v>7</v>
      </c>
      <c r="T14" t="s">
        <v>18</v>
      </c>
      <c r="U14" t="str">
        <f t="shared" ref="U14" ca="1" si="516">IF(P15&lt;0,"-","+")</f>
        <v>-</v>
      </c>
      <c r="V14" s="13">
        <f t="shared" ref="V14" ca="1" si="517">ABS(P15)</f>
        <v>3</v>
      </c>
      <c r="W14" s="13" t="s">
        <v>13</v>
      </c>
      <c r="X14">
        <v>0</v>
      </c>
      <c r="Y14" s="42">
        <f t="shared" ref="Y14" ca="1" si="518">M15*-1</f>
        <v>7</v>
      </c>
      <c r="Z14" s="42" t="s">
        <v>52</v>
      </c>
      <c r="AA14" s="42">
        <f t="shared" ref="AA14" ca="1" si="519">M15*M15-(4*L15*P15)</f>
        <v>109</v>
      </c>
      <c r="AB14" s="34">
        <f t="shared" ref="AB14" ca="1" si="520">IF(MOD(AA14,225)=0,15,1)</f>
        <v>1</v>
      </c>
      <c r="AC14" s="34">
        <f t="shared" ref="AC14" ca="1" si="521">IF(MOD(AB15,196)=0,14,1)</f>
        <v>1</v>
      </c>
      <c r="AD14" s="34">
        <f t="shared" ref="AD14" ca="1" si="522">IF(MOD(AC15,169)=0,13,1)</f>
        <v>1</v>
      </c>
      <c r="AE14" s="34">
        <f t="shared" ref="AE14" ca="1" si="523">IF(MOD(AD15,144)=0,12,1)</f>
        <v>1</v>
      </c>
      <c r="AF14" s="34">
        <f t="shared" ref="AF14" ca="1" si="524">IF(MOD(AE15,121)=0,11,1)</f>
        <v>1</v>
      </c>
      <c r="AG14" s="34">
        <f t="shared" ref="AG14" ca="1" si="525">IF(MOD(AF14,100)=0,10,1)</f>
        <v>1</v>
      </c>
      <c r="AH14" s="34">
        <f t="shared" ref="AH14" ca="1" si="526">IF(MOD(AG14,81)=0,9,1)</f>
        <v>1</v>
      </c>
      <c r="AI14" s="38">
        <f t="shared" ref="AI14" ca="1" si="527">IF(MOD(AH15,64)=0,8,1)</f>
        <v>1</v>
      </c>
      <c r="AJ14" s="38">
        <f t="shared" ref="AJ14" ca="1" si="528">IF(MOD(AI15,49)=0,7,1)</f>
        <v>1</v>
      </c>
      <c r="AK14" s="39">
        <f t="shared" ref="AK14" ca="1" si="529">IF(MOD(AJ15,36)=0,6,1)</f>
        <v>1</v>
      </c>
      <c r="AL14" s="38">
        <f t="shared" ref="AL14" ca="1" si="530">IF(MOD(AK15,25)=0,5,1)</f>
        <v>1</v>
      </c>
      <c r="AM14" s="38">
        <f t="shared" ref="AM14" ca="1" si="531">IF(MOD(AL15,16)=0,4,1)</f>
        <v>1</v>
      </c>
      <c r="AN14" s="38">
        <f t="shared" ref="AN14" ca="1" si="532">IF(MOD(AM15,9)=0,3,1)</f>
        <v>1</v>
      </c>
      <c r="AO14" s="38">
        <f t="shared" ref="AO14" ca="1" si="533">IF(MOD(AN15,4)=0,2,1)</f>
        <v>1</v>
      </c>
      <c r="AP14" s="2">
        <f t="shared" ref="AP14" ca="1" si="534">AB14*AC14*AD14*AE14*AF14*AG14*AH14*AI14*AJ14*AK14*AL14*AM14*AN14*AO14</f>
        <v>1</v>
      </c>
      <c r="AQ14" s="42">
        <f t="shared" ref="AQ14" ca="1" si="535">ABS(Y14)</f>
        <v>7</v>
      </c>
      <c r="AR14" s="42">
        <f t="shared" ref="AR14" ca="1" si="536">IF(AP14=1,1,AP14)</f>
        <v>1</v>
      </c>
      <c r="AS14" s="42" t="str">
        <f t="shared" ref="AS14" ca="1" si="537">IF(AO15=1,"","√")</f>
        <v>√</v>
      </c>
      <c r="AT14" s="42">
        <f t="shared" ref="AT14" ca="1" si="538">AO15</f>
        <v>109</v>
      </c>
      <c r="AU14" s="9">
        <f t="shared" ref="AU14" ca="1" si="539">GCD(AQ14,AR14,AS15)</f>
        <v>1</v>
      </c>
      <c r="AV14" s="13">
        <f t="shared" ref="AV14" ca="1" si="540">Y14/AU14</f>
        <v>7</v>
      </c>
      <c r="AW14" s="13">
        <f t="shared" ref="AW14" ca="1" si="541">AP14/AU14</f>
        <v>1</v>
      </c>
      <c r="AX14" s="13">
        <f t="shared" ref="AX14" ca="1" si="542">AT14</f>
        <v>109</v>
      </c>
      <c r="AY14" s="42">
        <f t="shared" ref="AY14" ca="1" si="543">AV14</f>
        <v>7</v>
      </c>
      <c r="AZ14" s="42" t="str">
        <f t="shared" ref="AZ14" si="544">Z14</f>
        <v>±</v>
      </c>
      <c r="BA14" s="42" t="str">
        <f t="shared" ref="BA14" ca="1" si="545">IF(AW14=1,"",AW14)</f>
        <v/>
      </c>
      <c r="BB14" s="42" t="str">
        <f t="shared" ref="BB14" ca="1" si="546">IF(AX14=1,"",AS14)</f>
        <v>√</v>
      </c>
      <c r="BC14" s="42">
        <f t="shared" ref="BC14" ca="1" si="547">IF(AX14=1,IF(AW14=1,1,""),AX14)</f>
        <v>109</v>
      </c>
      <c r="BD14" s="41" t="str">
        <f t="shared" ref="BD14" ca="1" si="548">AY14&amp;AZ14&amp;BA14&amp;BB14&amp;BC14</f>
        <v>7±√109</v>
      </c>
      <c r="BE14" s="120" t="str">
        <f t="shared" ref="BE14" ca="1" si="549">IF(BD15=1,BD14,"")</f>
        <v/>
      </c>
      <c r="BF14" s="2" t="str">
        <f t="shared" ref="BF14" ca="1" si="550">IF(AO15=1,AV14+AW14,"")</f>
        <v/>
      </c>
      <c r="BG14" t="str">
        <f t="shared" ref="BG14" ca="1" si="551">IF(AO15=1,ABS(BF14),"")</f>
        <v/>
      </c>
      <c r="BH14" t="str">
        <f t="shared" ref="BH14" ca="1" si="552">IF(BG14="","",BG14/GCD(BG14,BG15))</f>
        <v/>
      </c>
      <c r="BI14" s="2" t="str">
        <f t="shared" ref="BI14" ca="1" si="553">IF(AO15=1,AV14-AW14,"")</f>
        <v/>
      </c>
      <c r="BJ14" t="str">
        <f t="shared" ref="BJ14" ca="1" si="554">IF(AO15=1,ABS(BI14),"")</f>
        <v/>
      </c>
      <c r="BK14" t="str">
        <f t="shared" ref="BK14" ca="1" si="555">IF(BJ14="","",BJ14/GCD(BJ14,BJ15))</f>
        <v/>
      </c>
      <c r="BL14" t="s">
        <v>360</v>
      </c>
      <c r="BM14" s="13" t="str">
        <f t="shared" ref="BM14" ca="1" si="556">IF(BF14&lt;0,"-","")</f>
        <v/>
      </c>
      <c r="BN14" s="13" t="str">
        <f t="shared" ref="BN14" ca="1" si="557">IF(BH15="","",IF(BH15=1,"","\\frac{"))</f>
        <v/>
      </c>
      <c r="BO14" s="13" t="str">
        <f t="shared" ref="BO14" ca="1" si="558">IF(BH14="","",BH14)</f>
        <v/>
      </c>
      <c r="BP14" s="13" t="str">
        <f t="shared" ref="BP14" ca="1" si="559">IF(BH15="","",IF(BH15=1,"","}{"))</f>
        <v/>
      </c>
      <c r="BQ14" s="13" t="str">
        <f t="shared" ref="BQ14" ca="1" si="560">IF(BH15="","",IF(BH15=1,"",BH15))</f>
        <v/>
      </c>
      <c r="BR14" s="13" t="str">
        <f t="shared" ref="BR14" ca="1" si="561">IF(BH15="","",IF(BH15=1,"","}"))</f>
        <v/>
      </c>
      <c r="BS14" t="s">
        <v>359</v>
      </c>
      <c r="BT14" s="13" t="str">
        <f t="shared" ref="BT14" ca="1" si="562">IF(BI14&lt;0,"-","")</f>
        <v/>
      </c>
      <c r="BU14" s="13" t="str">
        <f t="shared" ref="BU14" ca="1" si="563">IF(BK15="","",IF(BK15=1,"","\\frac{"))</f>
        <v/>
      </c>
      <c r="BV14" s="13" t="str">
        <f t="shared" ref="BV14" ca="1" si="564">IF(BK14="","",BK14)</f>
        <v/>
      </c>
      <c r="BW14" s="13" t="str">
        <f t="shared" ref="BW14" ca="1" si="565">IF(BK15="","",IF(BK15=1,"","}{"))</f>
        <v/>
      </c>
      <c r="BX14" s="13" t="str">
        <f t="shared" ref="BX14" ca="1" si="566">IF(BK15="","",IF(BK15=1,"",BK15))</f>
        <v/>
      </c>
      <c r="BY14" s="13" t="str">
        <f t="shared" ref="BY14" ca="1" si="567">IF(BK15="","",IF(BK15=1,"","}"))</f>
        <v/>
      </c>
      <c r="BZ14" t="str">
        <f t="shared" ca="1" si="14"/>
        <v>x= 　,　</v>
      </c>
      <c r="CA14" t="str">
        <f t="shared" ref="CA14" ca="1" si="568">IF(AO15=1,BZ14,BZ15)</f>
        <v>x= \\frac{7±\\sqrt{109}}{10}</v>
      </c>
      <c r="CB14" s="78" t="s">
        <v>229</v>
      </c>
      <c r="CC14" s="110">
        <f t="shared" ref="CC14" ca="1" si="569">P14</f>
        <v>5</v>
      </c>
      <c r="CD14" s="104" t="s">
        <v>296</v>
      </c>
      <c r="CE14" s="51" t="str">
        <f ca="1">R14&amp;S14&amp;T14&amp;U14&amp;V14&amp;W14&amp;X14</f>
        <v>-7x-3=0</v>
      </c>
      <c r="CF14" t="s">
        <v>230</v>
      </c>
      <c r="CG14" t="s">
        <v>250</v>
      </c>
      <c r="CH14" t="str">
        <f ca="1">CA14</f>
        <v>x= \\frac{7±\\sqrt{109}}{10}</v>
      </c>
      <c r="CI14" t="s">
        <v>230</v>
      </c>
    </row>
    <row r="15" spans="1:87" ht="20" customHeight="1" x14ac:dyDescent="0.55000000000000004">
      <c r="A15" s="121"/>
      <c r="B15" s="121"/>
      <c r="I15" s="51"/>
      <c r="L15">
        <f t="shared" ref="L15" ca="1" si="570">IF(L14=0,1,L14)</f>
        <v>5</v>
      </c>
      <c r="M15">
        <f t="shared" ref="M15" ca="1" si="571">IF(M14=0,1,M14)</f>
        <v>-7</v>
      </c>
      <c r="O15">
        <f t="shared" ref="O15" ca="1" si="572">M14*M14-(4*L14*N14)</f>
        <v>-11</v>
      </c>
      <c r="P15" s="9">
        <f t="shared" ref="P15" ca="1" si="573">IF(N14=0,1,IF(O15&lt;=0,N14*-1,N14))</f>
        <v>-3</v>
      </c>
      <c r="R15" s="5"/>
      <c r="S15" s="5"/>
      <c r="T15" s="5"/>
      <c r="U15" s="5"/>
      <c r="V15" s="5"/>
      <c r="W15" s="5"/>
      <c r="Z15" s="42">
        <f t="shared" ref="Z15" ca="1" si="574">2*L15</f>
        <v>10</v>
      </c>
      <c r="AB15" s="11">
        <f t="shared" ref="AB15" ca="1" si="575">AA14/(AB14*AB14)</f>
        <v>109</v>
      </c>
      <c r="AC15" s="11">
        <f t="shared" ref="AC15" ca="1" si="576">AB15/(AC14*AC14)</f>
        <v>109</v>
      </c>
      <c r="AD15" s="11">
        <f t="shared" ref="AD15" ca="1" si="577">AC15/(AD14*AD14)</f>
        <v>109</v>
      </c>
      <c r="AE15" s="11">
        <f t="shared" ref="AE15" ca="1" si="578">AD15/(AE14*AE14)</f>
        <v>109</v>
      </c>
      <c r="AF15" s="11">
        <f t="shared" ref="AF15" ca="1" si="579">AE15/(AF14*AF14)</f>
        <v>109</v>
      </c>
      <c r="AG15" s="11">
        <f t="shared" ref="AG15" ca="1" si="580">AF15/(AG14*AG14)</f>
        <v>109</v>
      </c>
      <c r="AH15" s="11">
        <f t="shared" ref="AH15" ca="1" si="581">AG15/(AH14*AH14)</f>
        <v>109</v>
      </c>
      <c r="AI15" s="11">
        <f t="shared" ref="AI15" ca="1" si="582">AH15/(AI14*AI14)</f>
        <v>109</v>
      </c>
      <c r="AJ15" s="11">
        <f t="shared" ref="AJ15" ca="1" si="583">AI15/(AJ14*AJ14)</f>
        <v>109</v>
      </c>
      <c r="AK15" s="20">
        <f t="shared" ref="AK15" ca="1" si="584">AJ15/(AK14*AK14)</f>
        <v>109</v>
      </c>
      <c r="AL15" s="11">
        <f t="shared" ref="AL15" ca="1" si="585">AK15/(AL14*AL14)</f>
        <v>109</v>
      </c>
      <c r="AM15" s="11">
        <f t="shared" ref="AM15" ca="1" si="586">AL15/(AM14*AM14)</f>
        <v>109</v>
      </c>
      <c r="AN15" s="11">
        <f t="shared" ref="AN15" ca="1" si="587">AM15/(AN14*AN14)</f>
        <v>109</v>
      </c>
      <c r="AO15" s="2">
        <f t="shared" ref="AO15" ca="1" si="588">AN15/(AO14*AO14)</f>
        <v>109</v>
      </c>
      <c r="AS15" s="42">
        <f t="shared" ref="AS15" ca="1" si="589">ABS(Z15)</f>
        <v>10</v>
      </c>
      <c r="AW15" s="13">
        <f t="shared" ref="AW15" ca="1" si="590">Z15/AU14</f>
        <v>10</v>
      </c>
      <c r="BA15" s="42">
        <f t="shared" ref="BA15" ca="1" si="591">AW15</f>
        <v>10</v>
      </c>
      <c r="BD15" s="41">
        <f t="shared" ref="BD15" ca="1" si="592">BA15</f>
        <v>10</v>
      </c>
      <c r="BE15" s="120"/>
      <c r="BF15" s="2" t="str">
        <f t="shared" ref="BF15" ca="1" si="593">IF(AO15=1,BA15,"")</f>
        <v/>
      </c>
      <c r="BG15" t="str">
        <f t="shared" ref="BG15" ca="1" si="594">IF(AO15=1,ABS(BF15),"")</f>
        <v/>
      </c>
      <c r="BH15" t="str">
        <f t="shared" ref="BH15" ca="1" si="595">IF(BG15="","",BG15/GCD(BG15,BG14))</f>
        <v/>
      </c>
      <c r="BI15" s="2" t="str">
        <f t="shared" ref="BI15" ca="1" si="596">IF(AO15=1,BA15,"")</f>
        <v/>
      </c>
      <c r="BJ15" t="str">
        <f t="shared" ref="BJ15" ca="1" si="597">IF(AO15=1,ABS(BI15),"")</f>
        <v/>
      </c>
      <c r="BK15" t="str">
        <f t="shared" ref="BK15" ca="1" si="598">IF(BJ15="","",BJ15/GCD(BJ15,BJ14))</f>
        <v/>
      </c>
      <c r="BL15" t="s">
        <v>360</v>
      </c>
      <c r="BN15" t="str">
        <f t="shared" ref="BN15" ca="1" si="599">IF(AW15=1,"","\\frac{")</f>
        <v>\\frac{</v>
      </c>
      <c r="BO15">
        <f t="shared" ref="BO15" ca="1" si="600">AY14</f>
        <v>7</v>
      </c>
      <c r="BP15" t="str">
        <f t="shared" ref="BP15" si="601">AZ14</f>
        <v>±</v>
      </c>
      <c r="BQ15" t="str">
        <f t="shared" ref="BQ15" ca="1" si="602">BA14</f>
        <v/>
      </c>
      <c r="BR15" t="str">
        <f t="shared" ref="BR15" ca="1" si="603">IF(AO15=1,"","\\sqrt{")</f>
        <v>\\sqrt{</v>
      </c>
      <c r="BS15">
        <f t="shared" ref="BS15" ca="1" si="604">BC14</f>
        <v>109</v>
      </c>
      <c r="BT15" t="str">
        <f t="shared" ref="BT15" ca="1" si="605">IF(AO15=1,"","}")</f>
        <v>}</v>
      </c>
      <c r="BU15" t="str">
        <f t="shared" ref="BU15" ca="1" si="606">IF(AW15=1,"","}{")</f>
        <v>}{</v>
      </c>
      <c r="BV15">
        <f t="shared" ref="BV15" ca="1" si="607">IF(BA15=1,"",BA15)</f>
        <v>10</v>
      </c>
      <c r="BW15" t="str">
        <f t="shared" ref="BW15" ca="1" si="608">IF(AW15=1,"","}")</f>
        <v>}</v>
      </c>
      <c r="BZ15" t="str">
        <f t="shared" ca="1" si="14"/>
        <v>x= \\frac{7±\\sqrt{109}}{10}</v>
      </c>
      <c r="CB15" s="4"/>
      <c r="CD15" s="104"/>
      <c r="CE15" s="51"/>
      <c r="CF15" s="4"/>
    </row>
    <row r="16" spans="1:87" ht="20" customHeight="1" x14ac:dyDescent="0.55000000000000004">
      <c r="A16" s="121" t="s">
        <v>7</v>
      </c>
      <c r="B16" s="121" t="s">
        <v>364</v>
      </c>
      <c r="C16" s="51" t="s">
        <v>60</v>
      </c>
      <c r="D16" s="50" t="s">
        <v>361</v>
      </c>
      <c r="E16" t="str">
        <f ca="1">CB16&amp;CD16&amp;CE16&amp;CF16</f>
        <v>\\(\\quad x^2-4x-8=0 \\)</v>
      </c>
      <c r="F16" t="str">
        <f ca="1">CG16&amp;CH16&amp;CI16</f>
        <v>\\(\\quad \\displaystyle x= \\frac{2±2\\sqrt{11}}{5} \\)</v>
      </c>
      <c r="G16" s="50" t="s">
        <v>62</v>
      </c>
      <c r="H16" s="89" t="str">
        <f t="shared" ca="1" si="0"/>
        <v>INSERT INTO math(tangen,question,answer,editor,date,count) VALUES('m7500','\\(\\quad x^2-4x-8=0 \\)','\\(\\quad \\displaystyle x= \\frac{2±2\\sqrt{11}}{5} \\)','harazono',NOW(),0);</v>
      </c>
      <c r="I16" s="51"/>
      <c r="L16" s="1">
        <f t="shared" ref="L16" ca="1" si="609">RANDBETWEEN(1,10)</f>
        <v>5</v>
      </c>
      <c r="M16" s="1">
        <f t="shared" ca="1" si="1"/>
        <v>-4</v>
      </c>
      <c r="N16" s="1">
        <f t="shared" ca="1" si="1"/>
        <v>-8</v>
      </c>
      <c r="P16" s="13">
        <f t="shared" ref="P16" ca="1" si="610">IF(L17=1,"",IF(L17=-1,"-",L17))</f>
        <v>5</v>
      </c>
      <c r="Q16" t="s">
        <v>18</v>
      </c>
      <c r="R16" t="str">
        <f t="shared" ref="R16" ca="1" si="611">IF(M17&lt;=0,"-","+")</f>
        <v>-</v>
      </c>
      <c r="S16" s="13">
        <f t="shared" ref="S16" ca="1" si="612">IF(M17=1,"",IF(M17=-1,"",ABS(M17)))</f>
        <v>4</v>
      </c>
      <c r="T16" t="s">
        <v>18</v>
      </c>
      <c r="U16" t="str">
        <f t="shared" ref="U16" ca="1" si="613">IF(P17&lt;0,"-","+")</f>
        <v>-</v>
      </c>
      <c r="V16" s="13">
        <f t="shared" ref="V16" ca="1" si="614">ABS(P17)</f>
        <v>8</v>
      </c>
      <c r="W16" s="13" t="s">
        <v>13</v>
      </c>
      <c r="X16">
        <v>0</v>
      </c>
      <c r="Y16" s="42">
        <f t="shared" ref="Y16" ca="1" si="615">M17*-1</f>
        <v>4</v>
      </c>
      <c r="Z16" s="42" t="s">
        <v>52</v>
      </c>
      <c r="AA16" s="42">
        <f t="shared" ref="AA16" ca="1" si="616">M17*M17-(4*L17*P17)</f>
        <v>176</v>
      </c>
      <c r="AB16" s="34">
        <f t="shared" ref="AB16" ca="1" si="617">IF(MOD(AA16,225)=0,15,1)</f>
        <v>1</v>
      </c>
      <c r="AC16" s="34">
        <f t="shared" ref="AC16" ca="1" si="618">IF(MOD(AB17,196)=0,14,1)</f>
        <v>1</v>
      </c>
      <c r="AD16" s="34">
        <f t="shared" ref="AD16" ca="1" si="619">IF(MOD(AC17,169)=0,13,1)</f>
        <v>1</v>
      </c>
      <c r="AE16" s="34">
        <f t="shared" ref="AE16" ca="1" si="620">IF(MOD(AD17,144)=0,12,1)</f>
        <v>1</v>
      </c>
      <c r="AF16" s="34">
        <f t="shared" ref="AF16" ca="1" si="621">IF(MOD(AE17,121)=0,11,1)</f>
        <v>1</v>
      </c>
      <c r="AG16" s="34">
        <f t="shared" ref="AG16" ca="1" si="622">IF(MOD(AF16,100)=0,10,1)</f>
        <v>1</v>
      </c>
      <c r="AH16" s="34">
        <f t="shared" ref="AH16" ca="1" si="623">IF(MOD(AG16,81)=0,9,1)</f>
        <v>1</v>
      </c>
      <c r="AI16" s="38">
        <f t="shared" ref="AI16" ca="1" si="624">IF(MOD(AH17,64)=0,8,1)</f>
        <v>1</v>
      </c>
      <c r="AJ16" s="38">
        <f t="shared" ref="AJ16" ca="1" si="625">IF(MOD(AI17,49)=0,7,1)</f>
        <v>1</v>
      </c>
      <c r="AK16" s="39">
        <f t="shared" ref="AK16" ca="1" si="626">IF(MOD(AJ17,36)=0,6,1)</f>
        <v>1</v>
      </c>
      <c r="AL16" s="38">
        <f t="shared" ref="AL16" ca="1" si="627">IF(MOD(AK17,25)=0,5,1)</f>
        <v>1</v>
      </c>
      <c r="AM16" s="38">
        <f t="shared" ref="AM16" ca="1" si="628">IF(MOD(AL17,16)=0,4,1)</f>
        <v>4</v>
      </c>
      <c r="AN16" s="38">
        <f t="shared" ref="AN16" ca="1" si="629">IF(MOD(AM17,9)=0,3,1)</f>
        <v>1</v>
      </c>
      <c r="AO16" s="38">
        <f t="shared" ref="AO16" ca="1" si="630">IF(MOD(AN17,4)=0,2,1)</f>
        <v>1</v>
      </c>
      <c r="AP16" s="2">
        <f t="shared" ref="AP16" ca="1" si="631">AB16*AC16*AD16*AE16*AF16*AG16*AH16*AI16*AJ16*AK16*AL16*AM16*AN16*AO16</f>
        <v>4</v>
      </c>
      <c r="AQ16" s="42">
        <f t="shared" ref="AQ16" ca="1" si="632">ABS(Y16)</f>
        <v>4</v>
      </c>
      <c r="AR16" s="42">
        <f t="shared" ref="AR16" ca="1" si="633">IF(AP16=1,1,AP16)</f>
        <v>4</v>
      </c>
      <c r="AS16" s="42" t="str">
        <f t="shared" ref="AS16" ca="1" si="634">IF(AO17=1,"","√")</f>
        <v>√</v>
      </c>
      <c r="AT16" s="42">
        <f t="shared" ref="AT16" ca="1" si="635">AO17</f>
        <v>11</v>
      </c>
      <c r="AU16" s="9">
        <f t="shared" ref="AU16" ca="1" si="636">GCD(AQ16,AR16,AS17)</f>
        <v>2</v>
      </c>
      <c r="AV16" s="13">
        <f t="shared" ref="AV16" ca="1" si="637">Y16/AU16</f>
        <v>2</v>
      </c>
      <c r="AW16" s="13">
        <f t="shared" ref="AW16" ca="1" si="638">AP16/AU16</f>
        <v>2</v>
      </c>
      <c r="AX16" s="13">
        <f t="shared" ref="AX16" ca="1" si="639">AT16</f>
        <v>11</v>
      </c>
      <c r="AY16" s="42">
        <f t="shared" ref="AY16" ca="1" si="640">AV16</f>
        <v>2</v>
      </c>
      <c r="AZ16" s="42" t="str">
        <f t="shared" ref="AZ16" si="641">Z16</f>
        <v>±</v>
      </c>
      <c r="BA16" s="42">
        <f t="shared" ref="BA16" ca="1" si="642">IF(AW16=1,"",AW16)</f>
        <v>2</v>
      </c>
      <c r="BB16" s="42" t="str">
        <f t="shared" ref="BB16" ca="1" si="643">IF(AX16=1,"",AS16)</f>
        <v>√</v>
      </c>
      <c r="BC16" s="42">
        <f t="shared" ref="BC16" ca="1" si="644">IF(AX16=1,IF(AW16=1,1,""),AX16)</f>
        <v>11</v>
      </c>
      <c r="BD16" s="41" t="str">
        <f t="shared" ref="BD16" ca="1" si="645">AY16&amp;AZ16&amp;BA16&amp;BB16&amp;BC16</f>
        <v>2±2√11</v>
      </c>
      <c r="BE16" s="120" t="str">
        <f t="shared" ref="BE16" ca="1" si="646">IF(BD17=1,BD16,"")</f>
        <v/>
      </c>
      <c r="BF16" s="2" t="str">
        <f t="shared" ref="BF16" ca="1" si="647">IF(AO17=1,AV16+AW16,"")</f>
        <v/>
      </c>
      <c r="BG16" t="str">
        <f t="shared" ref="BG16" ca="1" si="648">IF(AO17=1,ABS(BF16),"")</f>
        <v/>
      </c>
      <c r="BH16" t="str">
        <f t="shared" ref="BH16" ca="1" si="649">IF(BG16="","",BG16/GCD(BG16,BG17))</f>
        <v/>
      </c>
      <c r="BI16" s="2" t="str">
        <f t="shared" ref="BI16" ca="1" si="650">IF(AO17=1,AV16-AW16,"")</f>
        <v/>
      </c>
      <c r="BJ16" t="str">
        <f t="shared" ref="BJ16" ca="1" si="651">IF(AO17=1,ABS(BI16),"")</f>
        <v/>
      </c>
      <c r="BK16" t="str">
        <f t="shared" ref="BK16" ca="1" si="652">IF(BJ16="","",BJ16/GCD(BJ16,BJ17))</f>
        <v/>
      </c>
      <c r="BL16" t="s">
        <v>360</v>
      </c>
      <c r="BM16" s="13" t="str">
        <f t="shared" ref="BM16" ca="1" si="653">IF(BF16&lt;0,"-","")</f>
        <v/>
      </c>
      <c r="BN16" s="13" t="str">
        <f t="shared" ref="BN16" ca="1" si="654">IF(BH17="","",IF(BH17=1,"","\\frac{"))</f>
        <v/>
      </c>
      <c r="BO16" s="13" t="str">
        <f t="shared" ref="BO16" ca="1" si="655">IF(BH16="","",BH16)</f>
        <v/>
      </c>
      <c r="BP16" s="13" t="str">
        <f t="shared" ref="BP16" ca="1" si="656">IF(BH17="","",IF(BH17=1,"","}{"))</f>
        <v/>
      </c>
      <c r="BQ16" s="13" t="str">
        <f t="shared" ref="BQ16" ca="1" si="657">IF(BH17="","",IF(BH17=1,"",BH17))</f>
        <v/>
      </c>
      <c r="BR16" s="13" t="str">
        <f t="shared" ref="BR16" ca="1" si="658">IF(BH17="","",IF(BH17=1,"","}"))</f>
        <v/>
      </c>
      <c r="BS16" t="s">
        <v>359</v>
      </c>
      <c r="BT16" s="13" t="str">
        <f t="shared" ref="BT16" ca="1" si="659">IF(BI16&lt;0,"-","")</f>
        <v/>
      </c>
      <c r="BU16" s="13" t="str">
        <f t="shared" ref="BU16" ca="1" si="660">IF(BK17="","",IF(BK17=1,"","\\frac{"))</f>
        <v/>
      </c>
      <c r="BV16" s="13" t="str">
        <f t="shared" ref="BV16" ca="1" si="661">IF(BK16="","",BK16)</f>
        <v/>
      </c>
      <c r="BW16" s="13" t="str">
        <f t="shared" ref="BW16" ca="1" si="662">IF(BK17="","",IF(BK17=1,"","}{"))</f>
        <v/>
      </c>
      <c r="BX16" s="13" t="str">
        <f t="shared" ref="BX16" ca="1" si="663">IF(BK17="","",IF(BK17=1,"",BK17))</f>
        <v/>
      </c>
      <c r="BY16" s="13" t="str">
        <f t="shared" ref="BY16" ca="1" si="664">IF(BK17="","",IF(BK17=1,"","}"))</f>
        <v/>
      </c>
      <c r="BZ16" t="str">
        <f t="shared" ca="1" si="14"/>
        <v>x= 　,　</v>
      </c>
      <c r="CA16" t="str">
        <f t="shared" ref="CA16" ca="1" si="665">IF(AO17=1,BZ16,BZ17)</f>
        <v>x= \\frac{2±2\\sqrt{11}}{5}</v>
      </c>
      <c r="CB16" s="78" t="s">
        <v>229</v>
      </c>
      <c r="CC16" s="110">
        <f t="shared" ref="CC16" ca="1" si="666">P16</f>
        <v>5</v>
      </c>
      <c r="CD16" s="104" t="s">
        <v>296</v>
      </c>
      <c r="CE16" s="51" t="str">
        <f ca="1">R16&amp;S16&amp;T16&amp;U16&amp;V16&amp;W16&amp;X16</f>
        <v>-4x-8=0</v>
      </c>
      <c r="CF16" t="s">
        <v>230</v>
      </c>
      <c r="CG16" t="s">
        <v>250</v>
      </c>
      <c r="CH16" t="str">
        <f ca="1">CA16</f>
        <v>x= \\frac{2±2\\sqrt{11}}{5}</v>
      </c>
      <c r="CI16" t="s">
        <v>230</v>
      </c>
    </row>
    <row r="17" spans="1:87" ht="20" customHeight="1" x14ac:dyDescent="0.55000000000000004">
      <c r="A17" s="121"/>
      <c r="B17" s="121"/>
      <c r="I17" s="51"/>
      <c r="L17">
        <f t="shared" ref="L17" ca="1" si="667">IF(L16=0,1,L16)</f>
        <v>5</v>
      </c>
      <c r="M17">
        <f t="shared" ref="M17" ca="1" si="668">IF(M16=0,1,M16)</f>
        <v>-4</v>
      </c>
      <c r="O17">
        <f t="shared" ref="O17" ca="1" si="669">M16*M16-(4*L16*N16)</f>
        <v>176</v>
      </c>
      <c r="P17" s="9">
        <f t="shared" ref="P17" ca="1" si="670">IF(N16=0,1,IF(O17&lt;=0,N16*-1,N16))</f>
        <v>-8</v>
      </c>
      <c r="R17" s="5"/>
      <c r="S17" s="5"/>
      <c r="T17" s="5"/>
      <c r="U17" s="5"/>
      <c r="V17" s="5"/>
      <c r="W17" s="5"/>
      <c r="Z17" s="42">
        <f t="shared" ref="Z17" ca="1" si="671">2*L17</f>
        <v>10</v>
      </c>
      <c r="AB17" s="11">
        <f t="shared" ref="AB17" ca="1" si="672">AA16/(AB16*AB16)</f>
        <v>176</v>
      </c>
      <c r="AC17" s="11">
        <f t="shared" ref="AC17" ca="1" si="673">AB17/(AC16*AC16)</f>
        <v>176</v>
      </c>
      <c r="AD17" s="11">
        <f t="shared" ref="AD17" ca="1" si="674">AC17/(AD16*AD16)</f>
        <v>176</v>
      </c>
      <c r="AE17" s="11">
        <f t="shared" ref="AE17" ca="1" si="675">AD17/(AE16*AE16)</f>
        <v>176</v>
      </c>
      <c r="AF17" s="11">
        <f t="shared" ref="AF17" ca="1" si="676">AE17/(AF16*AF16)</f>
        <v>176</v>
      </c>
      <c r="AG17" s="11">
        <f t="shared" ref="AG17" ca="1" si="677">AF17/(AG16*AG16)</f>
        <v>176</v>
      </c>
      <c r="AH17" s="11">
        <f t="shared" ref="AH17" ca="1" si="678">AG17/(AH16*AH16)</f>
        <v>176</v>
      </c>
      <c r="AI17" s="11">
        <f t="shared" ref="AI17" ca="1" si="679">AH17/(AI16*AI16)</f>
        <v>176</v>
      </c>
      <c r="AJ17" s="11">
        <f t="shared" ref="AJ17" ca="1" si="680">AI17/(AJ16*AJ16)</f>
        <v>176</v>
      </c>
      <c r="AK17" s="20">
        <f t="shared" ref="AK17" ca="1" si="681">AJ17/(AK16*AK16)</f>
        <v>176</v>
      </c>
      <c r="AL17" s="11">
        <f t="shared" ref="AL17" ca="1" si="682">AK17/(AL16*AL16)</f>
        <v>176</v>
      </c>
      <c r="AM17" s="11">
        <f t="shared" ref="AM17" ca="1" si="683">AL17/(AM16*AM16)</f>
        <v>11</v>
      </c>
      <c r="AN17" s="11">
        <f t="shared" ref="AN17" ca="1" si="684">AM17/(AN16*AN16)</f>
        <v>11</v>
      </c>
      <c r="AO17" s="2">
        <f t="shared" ref="AO17" ca="1" si="685">AN17/(AO16*AO16)</f>
        <v>11</v>
      </c>
      <c r="AS17" s="42">
        <f t="shared" ref="AS17" ca="1" si="686">ABS(Z17)</f>
        <v>10</v>
      </c>
      <c r="AW17" s="13">
        <f t="shared" ref="AW17" ca="1" si="687">Z17/AU16</f>
        <v>5</v>
      </c>
      <c r="BA17" s="42">
        <f t="shared" ref="BA17" ca="1" si="688">AW17</f>
        <v>5</v>
      </c>
      <c r="BD17" s="41">
        <f t="shared" ref="BD17" ca="1" si="689">BA17</f>
        <v>5</v>
      </c>
      <c r="BE17" s="120"/>
      <c r="BF17" s="2" t="str">
        <f t="shared" ref="BF17" ca="1" si="690">IF(AO17=1,BA17,"")</f>
        <v/>
      </c>
      <c r="BG17" t="str">
        <f t="shared" ref="BG17" ca="1" si="691">IF(AO17=1,ABS(BF17),"")</f>
        <v/>
      </c>
      <c r="BH17" t="str">
        <f t="shared" ref="BH17" ca="1" si="692">IF(BG17="","",BG17/GCD(BG17,BG16))</f>
        <v/>
      </c>
      <c r="BI17" s="2" t="str">
        <f t="shared" ref="BI17" ca="1" si="693">IF(AO17=1,BA17,"")</f>
        <v/>
      </c>
      <c r="BJ17" t="str">
        <f t="shared" ref="BJ17" ca="1" si="694">IF(AO17=1,ABS(BI17),"")</f>
        <v/>
      </c>
      <c r="BK17" t="str">
        <f t="shared" ref="BK17" ca="1" si="695">IF(BJ17="","",BJ17/GCD(BJ17,BJ16))</f>
        <v/>
      </c>
      <c r="BL17" t="s">
        <v>360</v>
      </c>
      <c r="BN17" t="str">
        <f t="shared" ref="BN17" ca="1" si="696">IF(AW17=1,"","\\frac{")</f>
        <v>\\frac{</v>
      </c>
      <c r="BO17">
        <f t="shared" ref="BO17" ca="1" si="697">AY16</f>
        <v>2</v>
      </c>
      <c r="BP17" t="str">
        <f t="shared" ref="BP17" si="698">AZ16</f>
        <v>±</v>
      </c>
      <c r="BQ17">
        <f t="shared" ref="BQ17" ca="1" si="699">BA16</f>
        <v>2</v>
      </c>
      <c r="BR17" t="str">
        <f t="shared" ref="BR17" ca="1" si="700">IF(AO17=1,"","\\sqrt{")</f>
        <v>\\sqrt{</v>
      </c>
      <c r="BS17">
        <f t="shared" ref="BS17" ca="1" si="701">BC16</f>
        <v>11</v>
      </c>
      <c r="BT17" t="str">
        <f t="shared" ref="BT17" ca="1" si="702">IF(AO17=1,"","}")</f>
        <v>}</v>
      </c>
      <c r="BU17" t="str">
        <f t="shared" ref="BU17" ca="1" si="703">IF(AW17=1,"","}{")</f>
        <v>}{</v>
      </c>
      <c r="BV17">
        <f t="shared" ref="BV17" ca="1" si="704">IF(BA17=1,"",BA17)</f>
        <v>5</v>
      </c>
      <c r="BW17" t="str">
        <f t="shared" ref="BW17" ca="1" si="705">IF(AW17=1,"","}")</f>
        <v>}</v>
      </c>
      <c r="BZ17" t="str">
        <f t="shared" ca="1" si="14"/>
        <v>x= \\frac{2±2\\sqrt{11}}{5}</v>
      </c>
      <c r="CB17" s="4"/>
      <c r="CD17" s="104"/>
      <c r="CE17" s="51"/>
      <c r="CF17" s="4"/>
    </row>
    <row r="18" spans="1:87" ht="20" customHeight="1" x14ac:dyDescent="0.55000000000000004">
      <c r="A18" s="121" t="s">
        <v>7</v>
      </c>
      <c r="B18" s="121" t="s">
        <v>364</v>
      </c>
      <c r="C18" s="51" t="s">
        <v>60</v>
      </c>
      <c r="D18" s="50" t="s">
        <v>361</v>
      </c>
      <c r="E18" t="str">
        <f ca="1">CB18&amp;CD18&amp;CE18&amp;CF18</f>
        <v>\\(\\quad x^2-7x-7=0 \\)</v>
      </c>
      <c r="F18" t="str">
        <f ca="1">CG18&amp;CH18&amp;CI18</f>
        <v>\\(\\quad \\displaystyle x= \\frac{7±\\sqrt{161}}{8} \\)</v>
      </c>
      <c r="G18" s="50" t="s">
        <v>62</v>
      </c>
      <c r="H18" s="89" t="str">
        <f t="shared" ca="1" si="0"/>
        <v>INSERT INTO math(tangen,question,answer,editor,date,count) VALUES('m7500','\\(\\quad x^2-7x-7=0 \\)','\\(\\quad \\displaystyle x= \\frac{7±\\sqrt{161}}{8} \\)','harazono',NOW(),0);</v>
      </c>
      <c r="I18" s="51"/>
      <c r="L18" s="1">
        <f t="shared" ref="L18" ca="1" si="706">RANDBETWEEN(1,10)</f>
        <v>4</v>
      </c>
      <c r="M18" s="1">
        <f t="shared" ref="M18:N32" ca="1" si="707">RANDBETWEEN(-10,10)</f>
        <v>-7</v>
      </c>
      <c r="N18" s="1">
        <f t="shared" ca="1" si="707"/>
        <v>-7</v>
      </c>
      <c r="P18" s="13">
        <f t="shared" ref="P18" ca="1" si="708">IF(L19=1,"",IF(L19=-1,"-",L19))</f>
        <v>4</v>
      </c>
      <c r="Q18" t="s">
        <v>18</v>
      </c>
      <c r="R18" t="str">
        <f t="shared" ref="R18" ca="1" si="709">IF(M19&lt;=0,"-","+")</f>
        <v>-</v>
      </c>
      <c r="S18" s="13">
        <f t="shared" ref="S18" ca="1" si="710">IF(M19=1,"",IF(M19=-1,"",ABS(M19)))</f>
        <v>7</v>
      </c>
      <c r="T18" t="s">
        <v>18</v>
      </c>
      <c r="U18" t="str">
        <f t="shared" ref="U18" ca="1" si="711">IF(P19&lt;0,"-","+")</f>
        <v>-</v>
      </c>
      <c r="V18" s="13">
        <f t="shared" ref="V18" ca="1" si="712">ABS(P19)</f>
        <v>7</v>
      </c>
      <c r="W18" s="13" t="s">
        <v>13</v>
      </c>
      <c r="X18">
        <v>0</v>
      </c>
      <c r="Y18" s="42">
        <f t="shared" ref="Y18" ca="1" si="713">M19*-1</f>
        <v>7</v>
      </c>
      <c r="Z18" s="42" t="s">
        <v>52</v>
      </c>
      <c r="AA18" s="42">
        <f t="shared" ref="AA18" ca="1" si="714">M19*M19-(4*L19*P19)</f>
        <v>161</v>
      </c>
      <c r="AB18" s="34">
        <f t="shared" ref="AB18" ca="1" si="715">IF(MOD(AA18,225)=0,15,1)</f>
        <v>1</v>
      </c>
      <c r="AC18" s="34">
        <f t="shared" ref="AC18" ca="1" si="716">IF(MOD(AB19,196)=0,14,1)</f>
        <v>1</v>
      </c>
      <c r="AD18" s="34">
        <f t="shared" ref="AD18" ca="1" si="717">IF(MOD(AC19,169)=0,13,1)</f>
        <v>1</v>
      </c>
      <c r="AE18" s="34">
        <f t="shared" ref="AE18" ca="1" si="718">IF(MOD(AD19,144)=0,12,1)</f>
        <v>1</v>
      </c>
      <c r="AF18" s="34">
        <f t="shared" ref="AF18" ca="1" si="719">IF(MOD(AE19,121)=0,11,1)</f>
        <v>1</v>
      </c>
      <c r="AG18" s="34">
        <f t="shared" ref="AG18" ca="1" si="720">IF(MOD(AF18,100)=0,10,1)</f>
        <v>1</v>
      </c>
      <c r="AH18" s="34">
        <f t="shared" ref="AH18" ca="1" si="721">IF(MOD(AG18,81)=0,9,1)</f>
        <v>1</v>
      </c>
      <c r="AI18" s="38">
        <f t="shared" ref="AI18" ca="1" si="722">IF(MOD(AH19,64)=0,8,1)</f>
        <v>1</v>
      </c>
      <c r="AJ18" s="38">
        <f t="shared" ref="AJ18" ca="1" si="723">IF(MOD(AI19,49)=0,7,1)</f>
        <v>1</v>
      </c>
      <c r="AK18" s="39">
        <f t="shared" ref="AK18" ca="1" si="724">IF(MOD(AJ19,36)=0,6,1)</f>
        <v>1</v>
      </c>
      <c r="AL18" s="38">
        <f t="shared" ref="AL18" ca="1" si="725">IF(MOD(AK19,25)=0,5,1)</f>
        <v>1</v>
      </c>
      <c r="AM18" s="38">
        <f t="shared" ref="AM18" ca="1" si="726">IF(MOD(AL19,16)=0,4,1)</f>
        <v>1</v>
      </c>
      <c r="AN18" s="38">
        <f t="shared" ref="AN18" ca="1" si="727">IF(MOD(AM19,9)=0,3,1)</f>
        <v>1</v>
      </c>
      <c r="AO18" s="38">
        <f t="shared" ref="AO18" ca="1" si="728">IF(MOD(AN19,4)=0,2,1)</f>
        <v>1</v>
      </c>
      <c r="AP18" s="2">
        <f t="shared" ref="AP18" ca="1" si="729">AB18*AC18*AD18*AE18*AF18*AG18*AH18*AI18*AJ18*AK18*AL18*AM18*AN18*AO18</f>
        <v>1</v>
      </c>
      <c r="AQ18" s="42">
        <f t="shared" ref="AQ18" ca="1" si="730">ABS(Y18)</f>
        <v>7</v>
      </c>
      <c r="AR18" s="42">
        <f t="shared" ref="AR18" ca="1" si="731">IF(AP18=1,1,AP18)</f>
        <v>1</v>
      </c>
      <c r="AS18" s="42" t="str">
        <f t="shared" ref="AS18" ca="1" si="732">IF(AO19=1,"","√")</f>
        <v>√</v>
      </c>
      <c r="AT18" s="42">
        <f t="shared" ref="AT18" ca="1" si="733">AO19</f>
        <v>161</v>
      </c>
      <c r="AU18" s="9">
        <f t="shared" ref="AU18" ca="1" si="734">GCD(AQ18,AR18,AS19)</f>
        <v>1</v>
      </c>
      <c r="AV18" s="13">
        <f t="shared" ref="AV18" ca="1" si="735">Y18/AU18</f>
        <v>7</v>
      </c>
      <c r="AW18" s="13">
        <f t="shared" ref="AW18" ca="1" si="736">AP18/AU18</f>
        <v>1</v>
      </c>
      <c r="AX18" s="13">
        <f t="shared" ref="AX18" ca="1" si="737">AT18</f>
        <v>161</v>
      </c>
      <c r="AY18" s="42">
        <f t="shared" ref="AY18" ca="1" si="738">AV18</f>
        <v>7</v>
      </c>
      <c r="AZ18" s="42" t="str">
        <f t="shared" ref="AZ18" si="739">Z18</f>
        <v>±</v>
      </c>
      <c r="BA18" s="42" t="str">
        <f t="shared" ref="BA18" ca="1" si="740">IF(AW18=1,"",AW18)</f>
        <v/>
      </c>
      <c r="BB18" s="42" t="str">
        <f t="shared" ref="BB18" ca="1" si="741">IF(AX18=1,"",AS18)</f>
        <v>√</v>
      </c>
      <c r="BC18" s="42">
        <f t="shared" ref="BC18" ca="1" si="742">IF(AX18=1,IF(AW18=1,1,""),AX18)</f>
        <v>161</v>
      </c>
      <c r="BD18" s="41" t="str">
        <f t="shared" ref="BD18" ca="1" si="743">AY18&amp;AZ18&amp;BA18&amp;BB18&amp;BC18</f>
        <v>7±√161</v>
      </c>
      <c r="BE18" s="120" t="str">
        <f t="shared" ref="BE18" ca="1" si="744">IF(BD19=1,BD18,"")</f>
        <v/>
      </c>
      <c r="BF18" s="2" t="str">
        <f t="shared" ref="BF18" ca="1" si="745">IF(AO19=1,AV18+AW18,"")</f>
        <v/>
      </c>
      <c r="BG18" t="str">
        <f t="shared" ref="BG18" ca="1" si="746">IF(AO19=1,ABS(BF18),"")</f>
        <v/>
      </c>
      <c r="BH18" t="str">
        <f t="shared" ref="BH18" ca="1" si="747">IF(BG18="","",BG18/GCD(BG18,BG19))</f>
        <v/>
      </c>
      <c r="BI18" s="2" t="str">
        <f t="shared" ref="BI18" ca="1" si="748">IF(AO19=1,AV18-AW18,"")</f>
        <v/>
      </c>
      <c r="BJ18" t="str">
        <f t="shared" ref="BJ18" ca="1" si="749">IF(AO19=1,ABS(BI18),"")</f>
        <v/>
      </c>
      <c r="BK18" t="str">
        <f t="shared" ref="BK18" ca="1" si="750">IF(BJ18="","",BJ18/GCD(BJ18,BJ19))</f>
        <v/>
      </c>
      <c r="BL18" t="s">
        <v>360</v>
      </c>
      <c r="BM18" s="13" t="str">
        <f t="shared" ref="BM18" ca="1" si="751">IF(BF18&lt;0,"-","")</f>
        <v/>
      </c>
      <c r="BN18" s="13" t="str">
        <f t="shared" ref="BN18" ca="1" si="752">IF(BH19="","",IF(BH19=1,"","\\frac{"))</f>
        <v/>
      </c>
      <c r="BO18" s="13" t="str">
        <f t="shared" ref="BO18" ca="1" si="753">IF(BH18="","",BH18)</f>
        <v/>
      </c>
      <c r="BP18" s="13" t="str">
        <f t="shared" ref="BP18" ca="1" si="754">IF(BH19="","",IF(BH19=1,"","}{"))</f>
        <v/>
      </c>
      <c r="BQ18" s="13" t="str">
        <f t="shared" ref="BQ18" ca="1" si="755">IF(BH19="","",IF(BH19=1,"",BH19))</f>
        <v/>
      </c>
      <c r="BR18" s="13" t="str">
        <f t="shared" ref="BR18" ca="1" si="756">IF(BH19="","",IF(BH19=1,"","}"))</f>
        <v/>
      </c>
      <c r="BS18" t="s">
        <v>359</v>
      </c>
      <c r="BT18" s="13" t="str">
        <f t="shared" ref="BT18" ca="1" si="757">IF(BI18&lt;0,"-","")</f>
        <v/>
      </c>
      <c r="BU18" s="13" t="str">
        <f t="shared" ref="BU18" ca="1" si="758">IF(BK19="","",IF(BK19=1,"","\\frac{"))</f>
        <v/>
      </c>
      <c r="BV18" s="13" t="str">
        <f t="shared" ref="BV18" ca="1" si="759">IF(BK18="","",BK18)</f>
        <v/>
      </c>
      <c r="BW18" s="13" t="str">
        <f t="shared" ref="BW18" ca="1" si="760">IF(BK19="","",IF(BK19=1,"","}{"))</f>
        <v/>
      </c>
      <c r="BX18" s="13" t="str">
        <f t="shared" ref="BX18" ca="1" si="761">IF(BK19="","",IF(BK19=1,"",BK19))</f>
        <v/>
      </c>
      <c r="BY18" s="13" t="str">
        <f t="shared" ref="BY18" ca="1" si="762">IF(BK19="","",IF(BK19=1,"","}"))</f>
        <v/>
      </c>
      <c r="BZ18" t="str">
        <f t="shared" ca="1" si="14"/>
        <v>x= 　,　</v>
      </c>
      <c r="CA18" t="str">
        <f t="shared" ref="CA18" ca="1" si="763">IF(AO19=1,BZ18,BZ19)</f>
        <v>x= \\frac{7±\\sqrt{161}}{8}</v>
      </c>
      <c r="CB18" s="78" t="s">
        <v>229</v>
      </c>
      <c r="CC18" s="110">
        <f t="shared" ref="CC18" ca="1" si="764">P18</f>
        <v>4</v>
      </c>
      <c r="CD18" s="104" t="s">
        <v>296</v>
      </c>
      <c r="CE18" s="51" t="str">
        <f ca="1">R18&amp;S18&amp;T18&amp;U18&amp;V18&amp;W18&amp;X18</f>
        <v>-7x-7=0</v>
      </c>
      <c r="CF18" t="s">
        <v>230</v>
      </c>
      <c r="CG18" t="s">
        <v>250</v>
      </c>
      <c r="CH18" t="str">
        <f ca="1">CA18</f>
        <v>x= \\frac{7±\\sqrt{161}}{8}</v>
      </c>
      <c r="CI18" t="s">
        <v>230</v>
      </c>
    </row>
    <row r="19" spans="1:87" ht="20" customHeight="1" x14ac:dyDescent="0.55000000000000004">
      <c r="A19" s="121"/>
      <c r="B19" s="121"/>
      <c r="I19" s="51"/>
      <c r="L19">
        <f t="shared" ref="L19" ca="1" si="765">IF(L18=0,1,L18)</f>
        <v>4</v>
      </c>
      <c r="M19">
        <f t="shared" ref="M19" ca="1" si="766">IF(M18=0,1,M18)</f>
        <v>-7</v>
      </c>
      <c r="O19">
        <f t="shared" ref="O19" ca="1" si="767">M18*M18-(4*L18*N18)</f>
        <v>161</v>
      </c>
      <c r="P19" s="9">
        <f t="shared" ref="P19" ca="1" si="768">IF(N18=0,1,IF(O19&lt;=0,N18*-1,N18))</f>
        <v>-7</v>
      </c>
      <c r="R19" s="5"/>
      <c r="S19" s="5"/>
      <c r="T19" s="5"/>
      <c r="U19" s="5"/>
      <c r="V19" s="5"/>
      <c r="W19" s="5"/>
      <c r="Z19" s="42">
        <f t="shared" ref="Z19" ca="1" si="769">2*L19</f>
        <v>8</v>
      </c>
      <c r="AB19" s="11">
        <f t="shared" ref="AB19" ca="1" si="770">AA18/(AB18*AB18)</f>
        <v>161</v>
      </c>
      <c r="AC19" s="11">
        <f t="shared" ref="AC19" ca="1" si="771">AB19/(AC18*AC18)</f>
        <v>161</v>
      </c>
      <c r="AD19" s="11">
        <f t="shared" ref="AD19" ca="1" si="772">AC19/(AD18*AD18)</f>
        <v>161</v>
      </c>
      <c r="AE19" s="11">
        <f t="shared" ref="AE19" ca="1" si="773">AD19/(AE18*AE18)</f>
        <v>161</v>
      </c>
      <c r="AF19" s="11">
        <f t="shared" ref="AF19" ca="1" si="774">AE19/(AF18*AF18)</f>
        <v>161</v>
      </c>
      <c r="AG19" s="11">
        <f t="shared" ref="AG19" ca="1" si="775">AF19/(AG18*AG18)</f>
        <v>161</v>
      </c>
      <c r="AH19" s="11">
        <f t="shared" ref="AH19" ca="1" si="776">AG19/(AH18*AH18)</f>
        <v>161</v>
      </c>
      <c r="AI19" s="11">
        <f t="shared" ref="AI19" ca="1" si="777">AH19/(AI18*AI18)</f>
        <v>161</v>
      </c>
      <c r="AJ19" s="11">
        <f t="shared" ref="AJ19" ca="1" si="778">AI19/(AJ18*AJ18)</f>
        <v>161</v>
      </c>
      <c r="AK19" s="20">
        <f t="shared" ref="AK19" ca="1" si="779">AJ19/(AK18*AK18)</f>
        <v>161</v>
      </c>
      <c r="AL19" s="11">
        <f t="shared" ref="AL19" ca="1" si="780">AK19/(AL18*AL18)</f>
        <v>161</v>
      </c>
      <c r="AM19" s="11">
        <f t="shared" ref="AM19" ca="1" si="781">AL19/(AM18*AM18)</f>
        <v>161</v>
      </c>
      <c r="AN19" s="11">
        <f t="shared" ref="AN19" ca="1" si="782">AM19/(AN18*AN18)</f>
        <v>161</v>
      </c>
      <c r="AO19" s="2">
        <f t="shared" ref="AO19" ca="1" si="783">AN19/(AO18*AO18)</f>
        <v>161</v>
      </c>
      <c r="AS19" s="42">
        <f t="shared" ref="AS19" ca="1" si="784">ABS(Z19)</f>
        <v>8</v>
      </c>
      <c r="AW19" s="13">
        <f t="shared" ref="AW19" ca="1" si="785">Z19/AU18</f>
        <v>8</v>
      </c>
      <c r="BA19" s="42">
        <f t="shared" ref="BA19" ca="1" si="786">AW19</f>
        <v>8</v>
      </c>
      <c r="BD19" s="41">
        <f t="shared" ref="BD19" ca="1" si="787">BA19</f>
        <v>8</v>
      </c>
      <c r="BE19" s="120"/>
      <c r="BF19" s="2" t="str">
        <f t="shared" ref="BF19" ca="1" si="788">IF(AO19=1,BA19,"")</f>
        <v/>
      </c>
      <c r="BG19" t="str">
        <f t="shared" ref="BG19" ca="1" si="789">IF(AO19=1,ABS(BF19),"")</f>
        <v/>
      </c>
      <c r="BH19" t="str">
        <f t="shared" ref="BH19" ca="1" si="790">IF(BG19="","",BG19/GCD(BG19,BG18))</f>
        <v/>
      </c>
      <c r="BI19" s="2" t="str">
        <f t="shared" ref="BI19" ca="1" si="791">IF(AO19=1,BA19,"")</f>
        <v/>
      </c>
      <c r="BJ19" t="str">
        <f t="shared" ref="BJ19" ca="1" si="792">IF(AO19=1,ABS(BI19),"")</f>
        <v/>
      </c>
      <c r="BK19" t="str">
        <f t="shared" ref="BK19" ca="1" si="793">IF(BJ19="","",BJ19/GCD(BJ19,BJ18))</f>
        <v/>
      </c>
      <c r="BL19" t="s">
        <v>360</v>
      </c>
      <c r="BN19" t="str">
        <f t="shared" ref="BN19" ca="1" si="794">IF(AW19=1,"","\\frac{")</f>
        <v>\\frac{</v>
      </c>
      <c r="BO19">
        <f t="shared" ref="BO19" ca="1" si="795">AY18</f>
        <v>7</v>
      </c>
      <c r="BP19" t="str">
        <f t="shared" ref="BP19" si="796">AZ18</f>
        <v>±</v>
      </c>
      <c r="BQ19" t="str">
        <f t="shared" ref="BQ19" ca="1" si="797">BA18</f>
        <v/>
      </c>
      <c r="BR19" t="str">
        <f t="shared" ref="BR19" ca="1" si="798">IF(AO19=1,"","\\sqrt{")</f>
        <v>\\sqrt{</v>
      </c>
      <c r="BS19">
        <f t="shared" ref="BS19" ca="1" si="799">BC18</f>
        <v>161</v>
      </c>
      <c r="BT19" t="str">
        <f t="shared" ref="BT19" ca="1" si="800">IF(AO19=1,"","}")</f>
        <v>}</v>
      </c>
      <c r="BU19" t="str">
        <f t="shared" ref="BU19" ca="1" si="801">IF(AW19=1,"","}{")</f>
        <v>}{</v>
      </c>
      <c r="BV19">
        <f t="shared" ref="BV19" ca="1" si="802">IF(BA19=1,"",BA19)</f>
        <v>8</v>
      </c>
      <c r="BW19" t="str">
        <f t="shared" ref="BW19" ca="1" si="803">IF(AW19=1,"","}")</f>
        <v>}</v>
      </c>
      <c r="BZ19" t="str">
        <f t="shared" ca="1" si="14"/>
        <v>x= \\frac{7±\\sqrt{161}}{8}</v>
      </c>
      <c r="CB19" s="4"/>
      <c r="CD19" s="104"/>
      <c r="CE19" s="51"/>
      <c r="CF19" s="4"/>
    </row>
    <row r="20" spans="1:87" ht="20" customHeight="1" x14ac:dyDescent="0.55000000000000004">
      <c r="A20" s="121" t="s">
        <v>7</v>
      </c>
      <c r="B20" s="121" t="s">
        <v>364</v>
      </c>
      <c r="C20" s="51" t="s">
        <v>60</v>
      </c>
      <c r="D20" s="50" t="s">
        <v>361</v>
      </c>
      <c r="E20" t="str">
        <f ca="1">CB20&amp;CD20&amp;CE20&amp;CF20</f>
        <v>\\(\\quad x^2+x-9=0 \\)</v>
      </c>
      <c r="F20" t="str">
        <f ca="1">CG20&amp;CH20&amp;CI20</f>
        <v>\\(\\quad \\displaystyle x= \\frac{-1±\\sqrt{109}}{6} \\)</v>
      </c>
      <c r="G20" s="50" t="s">
        <v>62</v>
      </c>
      <c r="H20" s="89" t="str">
        <f t="shared" ca="1" si="0"/>
        <v>INSERT INTO math(tangen,question,answer,editor,date,count) VALUES('m7500','\\(\\quad x^2+x-9=0 \\)','\\(\\quad \\displaystyle x= \\frac{-1±\\sqrt{109}}{6} \\)','harazono',NOW(),0);</v>
      </c>
      <c r="I20" s="51"/>
      <c r="L20" s="1">
        <f t="shared" ref="L20" ca="1" si="804">RANDBETWEEN(1,10)</f>
        <v>3</v>
      </c>
      <c r="M20" s="1">
        <f t="shared" ca="1" si="707"/>
        <v>1</v>
      </c>
      <c r="N20" s="1">
        <f t="shared" ca="1" si="707"/>
        <v>-9</v>
      </c>
      <c r="P20" s="13">
        <f t="shared" ref="P20" ca="1" si="805">IF(L21=1,"",IF(L21=-1,"-",L21))</f>
        <v>3</v>
      </c>
      <c r="Q20" t="s">
        <v>18</v>
      </c>
      <c r="R20" t="str">
        <f t="shared" ref="R20" ca="1" si="806">IF(M21&lt;=0,"-","+")</f>
        <v>+</v>
      </c>
      <c r="S20" s="13" t="str">
        <f t="shared" ref="S20" ca="1" si="807">IF(M21=1,"",IF(M21=-1,"",ABS(M21)))</f>
        <v/>
      </c>
      <c r="T20" t="s">
        <v>18</v>
      </c>
      <c r="U20" t="str">
        <f t="shared" ref="U20" ca="1" si="808">IF(P21&lt;0,"-","+")</f>
        <v>-</v>
      </c>
      <c r="V20" s="13">
        <f t="shared" ref="V20" ca="1" si="809">ABS(P21)</f>
        <v>9</v>
      </c>
      <c r="W20" s="13" t="s">
        <v>13</v>
      </c>
      <c r="X20">
        <v>0</v>
      </c>
      <c r="Y20" s="42">
        <f t="shared" ref="Y20" ca="1" si="810">M21*-1</f>
        <v>-1</v>
      </c>
      <c r="Z20" s="42" t="s">
        <v>52</v>
      </c>
      <c r="AA20" s="42">
        <f t="shared" ref="AA20" ca="1" si="811">M21*M21-(4*L21*P21)</f>
        <v>109</v>
      </c>
      <c r="AB20" s="34">
        <f t="shared" ref="AB20" ca="1" si="812">IF(MOD(AA20,225)=0,15,1)</f>
        <v>1</v>
      </c>
      <c r="AC20" s="34">
        <f t="shared" ref="AC20" ca="1" si="813">IF(MOD(AB21,196)=0,14,1)</f>
        <v>1</v>
      </c>
      <c r="AD20" s="34">
        <f t="shared" ref="AD20" ca="1" si="814">IF(MOD(AC21,169)=0,13,1)</f>
        <v>1</v>
      </c>
      <c r="AE20" s="34">
        <f t="shared" ref="AE20" ca="1" si="815">IF(MOD(AD21,144)=0,12,1)</f>
        <v>1</v>
      </c>
      <c r="AF20" s="34">
        <f t="shared" ref="AF20" ca="1" si="816">IF(MOD(AE21,121)=0,11,1)</f>
        <v>1</v>
      </c>
      <c r="AG20" s="34">
        <f t="shared" ref="AG20" ca="1" si="817">IF(MOD(AF20,100)=0,10,1)</f>
        <v>1</v>
      </c>
      <c r="AH20" s="34">
        <f t="shared" ref="AH20" ca="1" si="818">IF(MOD(AG20,81)=0,9,1)</f>
        <v>1</v>
      </c>
      <c r="AI20" s="38">
        <f t="shared" ref="AI20" ca="1" si="819">IF(MOD(AH21,64)=0,8,1)</f>
        <v>1</v>
      </c>
      <c r="AJ20" s="38">
        <f t="shared" ref="AJ20" ca="1" si="820">IF(MOD(AI21,49)=0,7,1)</f>
        <v>1</v>
      </c>
      <c r="AK20" s="39">
        <f t="shared" ref="AK20" ca="1" si="821">IF(MOD(AJ21,36)=0,6,1)</f>
        <v>1</v>
      </c>
      <c r="AL20" s="38">
        <f t="shared" ref="AL20" ca="1" si="822">IF(MOD(AK21,25)=0,5,1)</f>
        <v>1</v>
      </c>
      <c r="AM20" s="38">
        <f t="shared" ref="AM20" ca="1" si="823">IF(MOD(AL21,16)=0,4,1)</f>
        <v>1</v>
      </c>
      <c r="AN20" s="38">
        <f t="shared" ref="AN20" ca="1" si="824">IF(MOD(AM21,9)=0,3,1)</f>
        <v>1</v>
      </c>
      <c r="AO20" s="38">
        <f t="shared" ref="AO20" ca="1" si="825">IF(MOD(AN21,4)=0,2,1)</f>
        <v>1</v>
      </c>
      <c r="AP20" s="2">
        <f t="shared" ref="AP20" ca="1" si="826">AB20*AC20*AD20*AE20*AF20*AG20*AH20*AI20*AJ20*AK20*AL20*AM20*AN20*AO20</f>
        <v>1</v>
      </c>
      <c r="AQ20" s="42">
        <f t="shared" ref="AQ20" ca="1" si="827">ABS(Y20)</f>
        <v>1</v>
      </c>
      <c r="AR20" s="42">
        <f t="shared" ref="AR20" ca="1" si="828">IF(AP20=1,1,AP20)</f>
        <v>1</v>
      </c>
      <c r="AS20" s="42" t="str">
        <f t="shared" ref="AS20" ca="1" si="829">IF(AO21=1,"","√")</f>
        <v>√</v>
      </c>
      <c r="AT20" s="42">
        <f t="shared" ref="AT20" ca="1" si="830">AO21</f>
        <v>109</v>
      </c>
      <c r="AU20" s="9">
        <f t="shared" ref="AU20" ca="1" si="831">GCD(AQ20,AR20,AS21)</f>
        <v>1</v>
      </c>
      <c r="AV20" s="13">
        <f t="shared" ref="AV20" ca="1" si="832">Y20/AU20</f>
        <v>-1</v>
      </c>
      <c r="AW20" s="13">
        <f t="shared" ref="AW20" ca="1" si="833">AP20/AU20</f>
        <v>1</v>
      </c>
      <c r="AX20" s="13">
        <f t="shared" ref="AX20" ca="1" si="834">AT20</f>
        <v>109</v>
      </c>
      <c r="AY20" s="42">
        <f t="shared" ref="AY20" ca="1" si="835">AV20</f>
        <v>-1</v>
      </c>
      <c r="AZ20" s="42" t="str">
        <f t="shared" ref="AZ20" si="836">Z20</f>
        <v>±</v>
      </c>
      <c r="BA20" s="42" t="str">
        <f t="shared" ref="BA20" ca="1" si="837">IF(AW20=1,"",AW20)</f>
        <v/>
      </c>
      <c r="BB20" s="42" t="str">
        <f t="shared" ref="BB20" ca="1" si="838">IF(AX20=1,"",AS20)</f>
        <v>√</v>
      </c>
      <c r="BC20" s="42">
        <f t="shared" ref="BC20" ca="1" si="839">IF(AX20=1,IF(AW20=1,1,""),AX20)</f>
        <v>109</v>
      </c>
      <c r="BD20" s="41" t="str">
        <f t="shared" ref="BD20" ca="1" si="840">AY20&amp;AZ20&amp;BA20&amp;BB20&amp;BC20</f>
        <v>-1±√109</v>
      </c>
      <c r="BE20" s="120" t="str">
        <f t="shared" ref="BE20" ca="1" si="841">IF(BD21=1,BD20,"")</f>
        <v/>
      </c>
      <c r="BF20" s="2" t="str">
        <f t="shared" ref="BF20" ca="1" si="842">IF(AO21=1,AV20+AW20,"")</f>
        <v/>
      </c>
      <c r="BG20" t="str">
        <f t="shared" ref="BG20" ca="1" si="843">IF(AO21=1,ABS(BF20),"")</f>
        <v/>
      </c>
      <c r="BH20" t="str">
        <f t="shared" ref="BH20" ca="1" si="844">IF(BG20="","",BG20/GCD(BG20,BG21))</f>
        <v/>
      </c>
      <c r="BI20" s="2" t="str">
        <f t="shared" ref="BI20" ca="1" si="845">IF(AO21=1,AV20-AW20,"")</f>
        <v/>
      </c>
      <c r="BJ20" t="str">
        <f t="shared" ref="BJ20" ca="1" si="846">IF(AO21=1,ABS(BI20),"")</f>
        <v/>
      </c>
      <c r="BK20" t="str">
        <f t="shared" ref="BK20" ca="1" si="847">IF(BJ20="","",BJ20/GCD(BJ20,BJ21))</f>
        <v/>
      </c>
      <c r="BL20" t="s">
        <v>360</v>
      </c>
      <c r="BM20" s="13" t="str">
        <f t="shared" ref="BM20" ca="1" si="848">IF(BF20&lt;0,"-","")</f>
        <v/>
      </c>
      <c r="BN20" s="13" t="str">
        <f t="shared" ref="BN20" ca="1" si="849">IF(BH21="","",IF(BH21=1,"","\\frac{"))</f>
        <v/>
      </c>
      <c r="BO20" s="13" t="str">
        <f t="shared" ref="BO20" ca="1" si="850">IF(BH20="","",BH20)</f>
        <v/>
      </c>
      <c r="BP20" s="13" t="str">
        <f t="shared" ref="BP20" ca="1" si="851">IF(BH21="","",IF(BH21=1,"","}{"))</f>
        <v/>
      </c>
      <c r="BQ20" s="13" t="str">
        <f t="shared" ref="BQ20" ca="1" si="852">IF(BH21="","",IF(BH21=1,"",BH21))</f>
        <v/>
      </c>
      <c r="BR20" s="13" t="str">
        <f t="shared" ref="BR20" ca="1" si="853">IF(BH21="","",IF(BH21=1,"","}"))</f>
        <v/>
      </c>
      <c r="BS20" t="s">
        <v>359</v>
      </c>
      <c r="BT20" s="13" t="str">
        <f t="shared" ref="BT20" ca="1" si="854">IF(BI20&lt;0,"-","")</f>
        <v/>
      </c>
      <c r="BU20" s="13" t="str">
        <f t="shared" ref="BU20" ca="1" si="855">IF(BK21="","",IF(BK21=1,"","\\frac{"))</f>
        <v/>
      </c>
      <c r="BV20" s="13" t="str">
        <f t="shared" ref="BV20" ca="1" si="856">IF(BK20="","",BK20)</f>
        <v/>
      </c>
      <c r="BW20" s="13" t="str">
        <f t="shared" ref="BW20" ca="1" si="857">IF(BK21="","",IF(BK21=1,"","}{"))</f>
        <v/>
      </c>
      <c r="BX20" s="13" t="str">
        <f t="shared" ref="BX20" ca="1" si="858">IF(BK21="","",IF(BK21=1,"",BK21))</f>
        <v/>
      </c>
      <c r="BY20" s="13" t="str">
        <f t="shared" ref="BY20" ca="1" si="859">IF(BK21="","",IF(BK21=1,"","}"))</f>
        <v/>
      </c>
      <c r="BZ20" t="str">
        <f t="shared" ca="1" si="14"/>
        <v>x= 　,　</v>
      </c>
      <c r="CA20" t="str">
        <f t="shared" ref="CA20" ca="1" si="860">IF(AO21=1,BZ20,BZ21)</f>
        <v>x= \\frac{-1±\\sqrt{109}}{6}</v>
      </c>
      <c r="CB20" s="78" t="s">
        <v>229</v>
      </c>
      <c r="CC20" s="110">
        <f t="shared" ref="CC20" ca="1" si="861">P20</f>
        <v>3</v>
      </c>
      <c r="CD20" s="104" t="s">
        <v>296</v>
      </c>
      <c r="CE20" s="51" t="str">
        <f ca="1">R20&amp;S20&amp;T20&amp;U20&amp;V20&amp;W20&amp;X20</f>
        <v>+x-9=0</v>
      </c>
      <c r="CF20" t="s">
        <v>230</v>
      </c>
      <c r="CG20" t="s">
        <v>250</v>
      </c>
      <c r="CH20" t="str">
        <f ca="1">CA20</f>
        <v>x= \\frac{-1±\\sqrt{109}}{6}</v>
      </c>
      <c r="CI20" t="s">
        <v>230</v>
      </c>
    </row>
    <row r="21" spans="1:87" ht="20" customHeight="1" x14ac:dyDescent="0.55000000000000004">
      <c r="A21" s="121"/>
      <c r="B21" s="121"/>
      <c r="I21" s="51"/>
      <c r="L21">
        <f t="shared" ref="L21" ca="1" si="862">IF(L20=0,1,L20)</f>
        <v>3</v>
      </c>
      <c r="M21">
        <f t="shared" ref="M21" ca="1" si="863">IF(M20=0,1,M20)</f>
        <v>1</v>
      </c>
      <c r="O21">
        <f t="shared" ref="O21" ca="1" si="864">M20*M20-(4*L20*N20)</f>
        <v>109</v>
      </c>
      <c r="P21" s="9">
        <f t="shared" ref="P21" ca="1" si="865">IF(N20=0,1,IF(O21&lt;=0,N20*-1,N20))</f>
        <v>-9</v>
      </c>
      <c r="R21" s="5"/>
      <c r="S21" s="5"/>
      <c r="T21" s="5"/>
      <c r="U21" s="5"/>
      <c r="V21" s="5"/>
      <c r="W21" s="5"/>
      <c r="Z21" s="42">
        <f t="shared" ref="Z21" ca="1" si="866">2*L21</f>
        <v>6</v>
      </c>
      <c r="AB21" s="11">
        <f t="shared" ref="AB21" ca="1" si="867">AA20/(AB20*AB20)</f>
        <v>109</v>
      </c>
      <c r="AC21" s="11">
        <f t="shared" ref="AC21" ca="1" si="868">AB21/(AC20*AC20)</f>
        <v>109</v>
      </c>
      <c r="AD21" s="11">
        <f t="shared" ref="AD21" ca="1" si="869">AC21/(AD20*AD20)</f>
        <v>109</v>
      </c>
      <c r="AE21" s="11">
        <f t="shared" ref="AE21" ca="1" si="870">AD21/(AE20*AE20)</f>
        <v>109</v>
      </c>
      <c r="AF21" s="11">
        <f t="shared" ref="AF21" ca="1" si="871">AE21/(AF20*AF20)</f>
        <v>109</v>
      </c>
      <c r="AG21" s="11">
        <f t="shared" ref="AG21" ca="1" si="872">AF21/(AG20*AG20)</f>
        <v>109</v>
      </c>
      <c r="AH21" s="11">
        <f t="shared" ref="AH21" ca="1" si="873">AG21/(AH20*AH20)</f>
        <v>109</v>
      </c>
      <c r="AI21" s="11">
        <f t="shared" ref="AI21" ca="1" si="874">AH21/(AI20*AI20)</f>
        <v>109</v>
      </c>
      <c r="AJ21" s="11">
        <f t="shared" ref="AJ21" ca="1" si="875">AI21/(AJ20*AJ20)</f>
        <v>109</v>
      </c>
      <c r="AK21" s="20">
        <f t="shared" ref="AK21" ca="1" si="876">AJ21/(AK20*AK20)</f>
        <v>109</v>
      </c>
      <c r="AL21" s="11">
        <f t="shared" ref="AL21" ca="1" si="877">AK21/(AL20*AL20)</f>
        <v>109</v>
      </c>
      <c r="AM21" s="11">
        <f t="shared" ref="AM21" ca="1" si="878">AL21/(AM20*AM20)</f>
        <v>109</v>
      </c>
      <c r="AN21" s="11">
        <f t="shared" ref="AN21" ca="1" si="879">AM21/(AN20*AN20)</f>
        <v>109</v>
      </c>
      <c r="AO21" s="2">
        <f t="shared" ref="AO21" ca="1" si="880">AN21/(AO20*AO20)</f>
        <v>109</v>
      </c>
      <c r="AS21" s="42">
        <f t="shared" ref="AS21" ca="1" si="881">ABS(Z21)</f>
        <v>6</v>
      </c>
      <c r="AW21" s="13">
        <f t="shared" ref="AW21" ca="1" si="882">Z21/AU20</f>
        <v>6</v>
      </c>
      <c r="BA21" s="42">
        <f t="shared" ref="BA21" ca="1" si="883">AW21</f>
        <v>6</v>
      </c>
      <c r="BD21" s="41">
        <f t="shared" ref="BD21" ca="1" si="884">BA21</f>
        <v>6</v>
      </c>
      <c r="BE21" s="120"/>
      <c r="BF21" s="2" t="str">
        <f t="shared" ref="BF21" ca="1" si="885">IF(AO21=1,BA21,"")</f>
        <v/>
      </c>
      <c r="BG21" t="str">
        <f t="shared" ref="BG21" ca="1" si="886">IF(AO21=1,ABS(BF21),"")</f>
        <v/>
      </c>
      <c r="BH21" t="str">
        <f t="shared" ref="BH21" ca="1" si="887">IF(BG21="","",BG21/GCD(BG21,BG20))</f>
        <v/>
      </c>
      <c r="BI21" s="2" t="str">
        <f t="shared" ref="BI21" ca="1" si="888">IF(AO21=1,BA21,"")</f>
        <v/>
      </c>
      <c r="BJ21" t="str">
        <f t="shared" ref="BJ21" ca="1" si="889">IF(AO21=1,ABS(BI21),"")</f>
        <v/>
      </c>
      <c r="BK21" t="str">
        <f t="shared" ref="BK21" ca="1" si="890">IF(BJ21="","",BJ21/GCD(BJ21,BJ20))</f>
        <v/>
      </c>
      <c r="BL21" t="s">
        <v>360</v>
      </c>
      <c r="BN21" t="str">
        <f t="shared" ref="BN21" ca="1" si="891">IF(AW21=1,"","\\frac{")</f>
        <v>\\frac{</v>
      </c>
      <c r="BO21">
        <f t="shared" ref="BO21" ca="1" si="892">AY20</f>
        <v>-1</v>
      </c>
      <c r="BP21" t="str">
        <f t="shared" ref="BP21" si="893">AZ20</f>
        <v>±</v>
      </c>
      <c r="BQ21" t="str">
        <f t="shared" ref="BQ21" ca="1" si="894">BA20</f>
        <v/>
      </c>
      <c r="BR21" t="str">
        <f t="shared" ref="BR21" ca="1" si="895">IF(AO21=1,"","\\sqrt{")</f>
        <v>\\sqrt{</v>
      </c>
      <c r="BS21">
        <f t="shared" ref="BS21" ca="1" si="896">BC20</f>
        <v>109</v>
      </c>
      <c r="BT21" t="str">
        <f t="shared" ref="BT21" ca="1" si="897">IF(AO21=1,"","}")</f>
        <v>}</v>
      </c>
      <c r="BU21" t="str">
        <f t="shared" ref="BU21" ca="1" si="898">IF(AW21=1,"","}{")</f>
        <v>}{</v>
      </c>
      <c r="BV21">
        <f t="shared" ref="BV21" ca="1" si="899">IF(BA21=1,"",BA21)</f>
        <v>6</v>
      </c>
      <c r="BW21" t="str">
        <f t="shared" ref="BW21" ca="1" si="900">IF(AW21=1,"","}")</f>
        <v>}</v>
      </c>
      <c r="BZ21" t="str">
        <f t="shared" ca="1" si="14"/>
        <v>x= \\frac{-1±\\sqrt{109}}{6}</v>
      </c>
      <c r="CB21" s="4"/>
      <c r="CD21" s="104"/>
      <c r="CE21" s="51"/>
      <c r="CF21" s="4"/>
    </row>
    <row r="22" spans="1:87" ht="20" customHeight="1" x14ac:dyDescent="0.55000000000000004">
      <c r="A22" s="121" t="s">
        <v>7</v>
      </c>
      <c r="B22" s="121" t="s">
        <v>364</v>
      </c>
      <c r="C22" s="51" t="s">
        <v>60</v>
      </c>
      <c r="D22" s="50" t="s">
        <v>361</v>
      </c>
      <c r="E22" t="str">
        <f ca="1">CB22&amp;CD22&amp;CE22&amp;CF22</f>
        <v>\\(\\quad x^2+9x+1=0 \\)</v>
      </c>
      <c r="F22" t="str">
        <f ca="1">CG22&amp;CH22&amp;CI22</f>
        <v>\\(\\quad \\displaystyle x= \\frac{-9±\\sqrt{53}}{14} \\)</v>
      </c>
      <c r="G22" s="50" t="s">
        <v>62</v>
      </c>
      <c r="H22" s="89" t="str">
        <f t="shared" ca="1" si="0"/>
        <v>INSERT INTO math(tangen,question,answer,editor,date,count) VALUES('m7500','\\(\\quad x^2+9x+1=0 \\)','\\(\\quad \\displaystyle x= \\frac{-9±\\sqrt{53}}{14} \\)','harazono',NOW(),0);</v>
      </c>
      <c r="I22" s="51"/>
      <c r="L22" s="1">
        <f t="shared" ref="L22" ca="1" si="901">RANDBETWEEN(1,10)</f>
        <v>7</v>
      </c>
      <c r="M22" s="1">
        <f t="shared" ca="1" si="707"/>
        <v>9</v>
      </c>
      <c r="N22" s="1">
        <f t="shared" ca="1" si="707"/>
        <v>1</v>
      </c>
      <c r="P22" s="13">
        <f t="shared" ref="P22" ca="1" si="902">IF(L23=1,"",IF(L23=-1,"-",L23))</f>
        <v>7</v>
      </c>
      <c r="Q22" t="s">
        <v>18</v>
      </c>
      <c r="R22" t="str">
        <f t="shared" ref="R22" ca="1" si="903">IF(M23&lt;=0,"-","+")</f>
        <v>+</v>
      </c>
      <c r="S22" s="13">
        <f t="shared" ref="S22" ca="1" si="904">IF(M23=1,"",IF(M23=-1,"",ABS(M23)))</f>
        <v>9</v>
      </c>
      <c r="T22" t="s">
        <v>18</v>
      </c>
      <c r="U22" t="str">
        <f t="shared" ref="U22" ca="1" si="905">IF(P23&lt;0,"-","+")</f>
        <v>+</v>
      </c>
      <c r="V22" s="13">
        <f t="shared" ref="V22" ca="1" si="906">ABS(P23)</f>
        <v>1</v>
      </c>
      <c r="W22" s="13" t="s">
        <v>13</v>
      </c>
      <c r="X22">
        <v>0</v>
      </c>
      <c r="Y22" s="42">
        <f t="shared" ref="Y22" ca="1" si="907">M23*-1</f>
        <v>-9</v>
      </c>
      <c r="Z22" s="42" t="s">
        <v>52</v>
      </c>
      <c r="AA22" s="42">
        <f t="shared" ref="AA22" ca="1" si="908">M23*M23-(4*L23*P23)</f>
        <v>53</v>
      </c>
      <c r="AB22" s="34">
        <f t="shared" ref="AB22" ca="1" si="909">IF(MOD(AA22,225)=0,15,1)</f>
        <v>1</v>
      </c>
      <c r="AC22" s="34">
        <f t="shared" ref="AC22" ca="1" si="910">IF(MOD(AB23,196)=0,14,1)</f>
        <v>1</v>
      </c>
      <c r="AD22" s="34">
        <f t="shared" ref="AD22" ca="1" si="911">IF(MOD(AC23,169)=0,13,1)</f>
        <v>1</v>
      </c>
      <c r="AE22" s="34">
        <f t="shared" ref="AE22" ca="1" si="912">IF(MOD(AD23,144)=0,12,1)</f>
        <v>1</v>
      </c>
      <c r="AF22" s="34">
        <f t="shared" ref="AF22" ca="1" si="913">IF(MOD(AE23,121)=0,11,1)</f>
        <v>1</v>
      </c>
      <c r="AG22" s="34">
        <f t="shared" ref="AG22" ca="1" si="914">IF(MOD(AF22,100)=0,10,1)</f>
        <v>1</v>
      </c>
      <c r="AH22" s="34">
        <f t="shared" ref="AH22" ca="1" si="915">IF(MOD(AG22,81)=0,9,1)</f>
        <v>1</v>
      </c>
      <c r="AI22" s="38">
        <f t="shared" ref="AI22" ca="1" si="916">IF(MOD(AH23,64)=0,8,1)</f>
        <v>1</v>
      </c>
      <c r="AJ22" s="38">
        <f t="shared" ref="AJ22" ca="1" si="917">IF(MOD(AI23,49)=0,7,1)</f>
        <v>1</v>
      </c>
      <c r="AK22" s="39">
        <f t="shared" ref="AK22" ca="1" si="918">IF(MOD(AJ23,36)=0,6,1)</f>
        <v>1</v>
      </c>
      <c r="AL22" s="38">
        <f t="shared" ref="AL22" ca="1" si="919">IF(MOD(AK23,25)=0,5,1)</f>
        <v>1</v>
      </c>
      <c r="AM22" s="38">
        <f t="shared" ref="AM22" ca="1" si="920">IF(MOD(AL23,16)=0,4,1)</f>
        <v>1</v>
      </c>
      <c r="AN22" s="38">
        <f t="shared" ref="AN22" ca="1" si="921">IF(MOD(AM23,9)=0,3,1)</f>
        <v>1</v>
      </c>
      <c r="AO22" s="38">
        <f t="shared" ref="AO22" ca="1" si="922">IF(MOD(AN23,4)=0,2,1)</f>
        <v>1</v>
      </c>
      <c r="AP22" s="2">
        <f t="shared" ref="AP22" ca="1" si="923">AB22*AC22*AD22*AE22*AF22*AG22*AH22*AI22*AJ22*AK22*AL22*AM22*AN22*AO22</f>
        <v>1</v>
      </c>
      <c r="AQ22" s="42">
        <f t="shared" ref="AQ22" ca="1" si="924">ABS(Y22)</f>
        <v>9</v>
      </c>
      <c r="AR22" s="42">
        <f t="shared" ref="AR22" ca="1" si="925">IF(AP22=1,1,AP22)</f>
        <v>1</v>
      </c>
      <c r="AS22" s="42" t="str">
        <f t="shared" ref="AS22" ca="1" si="926">IF(AO23=1,"","√")</f>
        <v>√</v>
      </c>
      <c r="AT22" s="42">
        <f t="shared" ref="AT22" ca="1" si="927">AO23</f>
        <v>53</v>
      </c>
      <c r="AU22" s="9">
        <f t="shared" ref="AU22" ca="1" si="928">GCD(AQ22,AR22,AS23)</f>
        <v>1</v>
      </c>
      <c r="AV22" s="13">
        <f t="shared" ref="AV22" ca="1" si="929">Y22/AU22</f>
        <v>-9</v>
      </c>
      <c r="AW22" s="13">
        <f t="shared" ref="AW22" ca="1" si="930">AP22/AU22</f>
        <v>1</v>
      </c>
      <c r="AX22" s="13">
        <f t="shared" ref="AX22" ca="1" si="931">AT22</f>
        <v>53</v>
      </c>
      <c r="AY22" s="42">
        <f t="shared" ref="AY22" ca="1" si="932">AV22</f>
        <v>-9</v>
      </c>
      <c r="AZ22" s="42" t="str">
        <f t="shared" ref="AZ22" si="933">Z22</f>
        <v>±</v>
      </c>
      <c r="BA22" s="42" t="str">
        <f t="shared" ref="BA22" ca="1" si="934">IF(AW22=1,"",AW22)</f>
        <v/>
      </c>
      <c r="BB22" s="42" t="str">
        <f t="shared" ref="BB22" ca="1" si="935">IF(AX22=1,"",AS22)</f>
        <v>√</v>
      </c>
      <c r="BC22" s="42">
        <f t="shared" ref="BC22" ca="1" si="936">IF(AX22=1,IF(AW22=1,1,""),AX22)</f>
        <v>53</v>
      </c>
      <c r="BD22" s="41" t="str">
        <f t="shared" ref="BD22" ca="1" si="937">AY22&amp;AZ22&amp;BA22&amp;BB22&amp;BC22</f>
        <v>-9±√53</v>
      </c>
      <c r="BE22" s="120" t="str">
        <f t="shared" ref="BE22" ca="1" si="938">IF(BD23=1,BD22,"")</f>
        <v/>
      </c>
      <c r="BF22" s="2" t="str">
        <f t="shared" ref="BF22" ca="1" si="939">IF(AO23=1,AV22+AW22,"")</f>
        <v/>
      </c>
      <c r="BG22" t="str">
        <f t="shared" ref="BG22" ca="1" si="940">IF(AO23=1,ABS(BF22),"")</f>
        <v/>
      </c>
      <c r="BH22" t="str">
        <f t="shared" ref="BH22" ca="1" si="941">IF(BG22="","",BG22/GCD(BG22,BG23))</f>
        <v/>
      </c>
      <c r="BI22" s="2" t="str">
        <f t="shared" ref="BI22" ca="1" si="942">IF(AO23=1,AV22-AW22,"")</f>
        <v/>
      </c>
      <c r="BJ22" t="str">
        <f t="shared" ref="BJ22" ca="1" si="943">IF(AO23=1,ABS(BI22),"")</f>
        <v/>
      </c>
      <c r="BK22" t="str">
        <f t="shared" ref="BK22" ca="1" si="944">IF(BJ22="","",BJ22/GCD(BJ22,BJ23))</f>
        <v/>
      </c>
      <c r="BL22" t="s">
        <v>360</v>
      </c>
      <c r="BM22" s="13" t="str">
        <f t="shared" ref="BM22" ca="1" si="945">IF(BF22&lt;0,"-","")</f>
        <v/>
      </c>
      <c r="BN22" s="13" t="str">
        <f t="shared" ref="BN22" ca="1" si="946">IF(BH23="","",IF(BH23=1,"","\\frac{"))</f>
        <v/>
      </c>
      <c r="BO22" s="13" t="str">
        <f t="shared" ref="BO22" ca="1" si="947">IF(BH22="","",BH22)</f>
        <v/>
      </c>
      <c r="BP22" s="13" t="str">
        <f t="shared" ref="BP22" ca="1" si="948">IF(BH23="","",IF(BH23=1,"","}{"))</f>
        <v/>
      </c>
      <c r="BQ22" s="13" t="str">
        <f t="shared" ref="BQ22" ca="1" si="949">IF(BH23="","",IF(BH23=1,"",BH23))</f>
        <v/>
      </c>
      <c r="BR22" s="13" t="str">
        <f t="shared" ref="BR22" ca="1" si="950">IF(BH23="","",IF(BH23=1,"","}"))</f>
        <v/>
      </c>
      <c r="BS22" t="s">
        <v>359</v>
      </c>
      <c r="BT22" s="13" t="str">
        <f t="shared" ref="BT22" ca="1" si="951">IF(BI22&lt;0,"-","")</f>
        <v/>
      </c>
      <c r="BU22" s="13" t="str">
        <f t="shared" ref="BU22" ca="1" si="952">IF(BK23="","",IF(BK23=1,"","\\frac{"))</f>
        <v/>
      </c>
      <c r="BV22" s="13" t="str">
        <f t="shared" ref="BV22" ca="1" si="953">IF(BK22="","",BK22)</f>
        <v/>
      </c>
      <c r="BW22" s="13" t="str">
        <f t="shared" ref="BW22" ca="1" si="954">IF(BK23="","",IF(BK23=1,"","}{"))</f>
        <v/>
      </c>
      <c r="BX22" s="13" t="str">
        <f t="shared" ref="BX22" ca="1" si="955">IF(BK23="","",IF(BK23=1,"",BK23))</f>
        <v/>
      </c>
      <c r="BY22" s="13" t="str">
        <f t="shared" ref="BY22" ca="1" si="956">IF(BK23="","",IF(BK23=1,"","}"))</f>
        <v/>
      </c>
      <c r="BZ22" t="str">
        <f t="shared" ca="1" si="14"/>
        <v>x= 　,　</v>
      </c>
      <c r="CA22" t="str">
        <f t="shared" ref="CA22" ca="1" si="957">IF(AO23=1,BZ22,BZ23)</f>
        <v>x= \\frac{-9±\\sqrt{53}}{14}</v>
      </c>
      <c r="CB22" s="78" t="s">
        <v>229</v>
      </c>
      <c r="CC22" s="110">
        <f t="shared" ref="CC22" ca="1" si="958">P22</f>
        <v>7</v>
      </c>
      <c r="CD22" s="104" t="s">
        <v>296</v>
      </c>
      <c r="CE22" s="51" t="str">
        <f ca="1">R22&amp;S22&amp;T22&amp;U22&amp;V22&amp;W22&amp;X22</f>
        <v>+9x+1=0</v>
      </c>
      <c r="CF22" t="s">
        <v>230</v>
      </c>
      <c r="CG22" t="s">
        <v>250</v>
      </c>
      <c r="CH22" t="str">
        <f ca="1">CA22</f>
        <v>x= \\frac{-9±\\sqrt{53}}{14}</v>
      </c>
      <c r="CI22" t="s">
        <v>230</v>
      </c>
    </row>
    <row r="23" spans="1:87" ht="20" customHeight="1" x14ac:dyDescent="0.55000000000000004">
      <c r="A23" s="121"/>
      <c r="B23" s="121"/>
      <c r="I23" s="51"/>
      <c r="L23">
        <f t="shared" ref="L23" ca="1" si="959">IF(L22=0,1,L22)</f>
        <v>7</v>
      </c>
      <c r="M23">
        <f t="shared" ref="M23" ca="1" si="960">IF(M22=0,1,M22)</f>
        <v>9</v>
      </c>
      <c r="O23">
        <f t="shared" ref="O23" ca="1" si="961">M22*M22-(4*L22*N22)</f>
        <v>53</v>
      </c>
      <c r="P23" s="9">
        <f t="shared" ref="P23" ca="1" si="962">IF(N22=0,1,IF(O23&lt;=0,N22*-1,N22))</f>
        <v>1</v>
      </c>
      <c r="R23" s="5"/>
      <c r="S23" s="5"/>
      <c r="T23" s="5"/>
      <c r="U23" s="5"/>
      <c r="V23" s="5"/>
      <c r="W23" s="5"/>
      <c r="Z23" s="42">
        <f t="shared" ref="Z23" ca="1" si="963">2*L23</f>
        <v>14</v>
      </c>
      <c r="AB23" s="11">
        <f t="shared" ref="AB23" ca="1" si="964">AA22/(AB22*AB22)</f>
        <v>53</v>
      </c>
      <c r="AC23" s="11">
        <f t="shared" ref="AC23" ca="1" si="965">AB23/(AC22*AC22)</f>
        <v>53</v>
      </c>
      <c r="AD23" s="11">
        <f t="shared" ref="AD23" ca="1" si="966">AC23/(AD22*AD22)</f>
        <v>53</v>
      </c>
      <c r="AE23" s="11">
        <f t="shared" ref="AE23" ca="1" si="967">AD23/(AE22*AE22)</f>
        <v>53</v>
      </c>
      <c r="AF23" s="11">
        <f t="shared" ref="AF23" ca="1" si="968">AE23/(AF22*AF22)</f>
        <v>53</v>
      </c>
      <c r="AG23" s="11">
        <f t="shared" ref="AG23" ca="1" si="969">AF23/(AG22*AG22)</f>
        <v>53</v>
      </c>
      <c r="AH23" s="11">
        <f t="shared" ref="AH23" ca="1" si="970">AG23/(AH22*AH22)</f>
        <v>53</v>
      </c>
      <c r="AI23" s="11">
        <f t="shared" ref="AI23" ca="1" si="971">AH23/(AI22*AI22)</f>
        <v>53</v>
      </c>
      <c r="AJ23" s="11">
        <f t="shared" ref="AJ23" ca="1" si="972">AI23/(AJ22*AJ22)</f>
        <v>53</v>
      </c>
      <c r="AK23" s="20">
        <f t="shared" ref="AK23" ca="1" si="973">AJ23/(AK22*AK22)</f>
        <v>53</v>
      </c>
      <c r="AL23" s="11">
        <f t="shared" ref="AL23" ca="1" si="974">AK23/(AL22*AL22)</f>
        <v>53</v>
      </c>
      <c r="AM23" s="11">
        <f t="shared" ref="AM23" ca="1" si="975">AL23/(AM22*AM22)</f>
        <v>53</v>
      </c>
      <c r="AN23" s="11">
        <f t="shared" ref="AN23" ca="1" si="976">AM23/(AN22*AN22)</f>
        <v>53</v>
      </c>
      <c r="AO23" s="2">
        <f t="shared" ref="AO23" ca="1" si="977">AN23/(AO22*AO22)</f>
        <v>53</v>
      </c>
      <c r="AS23" s="42">
        <f t="shared" ref="AS23" ca="1" si="978">ABS(Z23)</f>
        <v>14</v>
      </c>
      <c r="AW23" s="13">
        <f t="shared" ref="AW23" ca="1" si="979">Z23/AU22</f>
        <v>14</v>
      </c>
      <c r="BA23" s="42">
        <f t="shared" ref="BA23" ca="1" si="980">AW23</f>
        <v>14</v>
      </c>
      <c r="BD23" s="41">
        <f t="shared" ref="BD23" ca="1" si="981">BA23</f>
        <v>14</v>
      </c>
      <c r="BE23" s="120"/>
      <c r="BF23" s="2" t="str">
        <f t="shared" ref="BF23" ca="1" si="982">IF(AO23=1,BA23,"")</f>
        <v/>
      </c>
      <c r="BG23" t="str">
        <f t="shared" ref="BG23" ca="1" si="983">IF(AO23=1,ABS(BF23),"")</f>
        <v/>
      </c>
      <c r="BH23" t="str">
        <f t="shared" ref="BH23" ca="1" si="984">IF(BG23="","",BG23/GCD(BG23,BG22))</f>
        <v/>
      </c>
      <c r="BI23" s="2" t="str">
        <f t="shared" ref="BI23" ca="1" si="985">IF(AO23=1,BA23,"")</f>
        <v/>
      </c>
      <c r="BJ23" t="str">
        <f t="shared" ref="BJ23" ca="1" si="986">IF(AO23=1,ABS(BI23),"")</f>
        <v/>
      </c>
      <c r="BK23" t="str">
        <f t="shared" ref="BK23" ca="1" si="987">IF(BJ23="","",BJ23/GCD(BJ23,BJ22))</f>
        <v/>
      </c>
      <c r="BL23" t="s">
        <v>360</v>
      </c>
      <c r="BN23" t="str">
        <f t="shared" ref="BN23" ca="1" si="988">IF(AW23=1,"","\\frac{")</f>
        <v>\\frac{</v>
      </c>
      <c r="BO23">
        <f t="shared" ref="BO23" ca="1" si="989">AY22</f>
        <v>-9</v>
      </c>
      <c r="BP23" t="str">
        <f t="shared" ref="BP23" si="990">AZ22</f>
        <v>±</v>
      </c>
      <c r="BQ23" t="str">
        <f t="shared" ref="BQ23" ca="1" si="991">BA22</f>
        <v/>
      </c>
      <c r="BR23" t="str">
        <f t="shared" ref="BR23" ca="1" si="992">IF(AO23=1,"","\\sqrt{")</f>
        <v>\\sqrt{</v>
      </c>
      <c r="BS23">
        <f t="shared" ref="BS23" ca="1" si="993">BC22</f>
        <v>53</v>
      </c>
      <c r="BT23" t="str">
        <f t="shared" ref="BT23" ca="1" si="994">IF(AO23=1,"","}")</f>
        <v>}</v>
      </c>
      <c r="BU23" t="str">
        <f t="shared" ref="BU23" ca="1" si="995">IF(AW23=1,"","}{")</f>
        <v>}{</v>
      </c>
      <c r="BV23">
        <f t="shared" ref="BV23" ca="1" si="996">IF(BA23=1,"",BA23)</f>
        <v>14</v>
      </c>
      <c r="BW23" t="str">
        <f t="shared" ref="BW23" ca="1" si="997">IF(AW23=1,"","}")</f>
        <v>}</v>
      </c>
      <c r="BZ23" t="str">
        <f t="shared" ca="1" si="14"/>
        <v>x= \\frac{-9±\\sqrt{53}}{14}</v>
      </c>
      <c r="CB23" s="4"/>
      <c r="CD23" s="104"/>
      <c r="CE23" s="51"/>
      <c r="CF23" s="4"/>
    </row>
    <row r="24" spans="1:87" ht="20" customHeight="1" x14ac:dyDescent="0.55000000000000004">
      <c r="A24" s="121" t="s">
        <v>7</v>
      </c>
      <c r="B24" s="121" t="s">
        <v>364</v>
      </c>
      <c r="C24" s="51" t="s">
        <v>60</v>
      </c>
      <c r="D24" s="50" t="s">
        <v>361</v>
      </c>
      <c r="E24" t="str">
        <f ca="1">CB24&amp;CD24&amp;CE24&amp;CF24</f>
        <v>\\(\\quad x^2-8x-9=0 \\)</v>
      </c>
      <c r="F24" t="str">
        <f ca="1">CG24&amp;CH24&amp;CI24</f>
        <v>\\(\\quad \\displaystyle x= \\frac{2±\\sqrt{13}}{2} \\)</v>
      </c>
      <c r="G24" s="50" t="s">
        <v>62</v>
      </c>
      <c r="H24" s="89" t="str">
        <f t="shared" ca="1" si="0"/>
        <v>INSERT INTO math(tangen,question,answer,editor,date,count) VALUES('m7500','\\(\\quad x^2-8x-9=0 \\)','\\(\\quad \\displaystyle x= \\frac{2±\\sqrt{13}}{2} \\)','harazono',NOW(),0);</v>
      </c>
      <c r="I24" s="51"/>
      <c r="L24" s="1">
        <f t="shared" ref="L24" ca="1" si="998">RANDBETWEEN(1,10)</f>
        <v>4</v>
      </c>
      <c r="M24" s="1">
        <f t="shared" ca="1" si="707"/>
        <v>-8</v>
      </c>
      <c r="N24" s="1">
        <f t="shared" ca="1" si="707"/>
        <v>-9</v>
      </c>
      <c r="P24" s="13">
        <f t="shared" ref="P24" ca="1" si="999">IF(L25=1,"",IF(L25=-1,"-",L25))</f>
        <v>4</v>
      </c>
      <c r="Q24" t="s">
        <v>18</v>
      </c>
      <c r="R24" t="str">
        <f t="shared" ref="R24" ca="1" si="1000">IF(M25&lt;=0,"-","+")</f>
        <v>-</v>
      </c>
      <c r="S24" s="13">
        <f t="shared" ref="S24" ca="1" si="1001">IF(M25=1,"",IF(M25=-1,"",ABS(M25)))</f>
        <v>8</v>
      </c>
      <c r="T24" t="s">
        <v>18</v>
      </c>
      <c r="U24" t="str">
        <f t="shared" ref="U24" ca="1" si="1002">IF(P25&lt;0,"-","+")</f>
        <v>-</v>
      </c>
      <c r="V24" s="13">
        <f t="shared" ref="V24" ca="1" si="1003">ABS(P25)</f>
        <v>9</v>
      </c>
      <c r="W24" s="13" t="s">
        <v>13</v>
      </c>
      <c r="X24">
        <v>0</v>
      </c>
      <c r="Y24" s="42">
        <f t="shared" ref="Y24" ca="1" si="1004">M25*-1</f>
        <v>8</v>
      </c>
      <c r="Z24" s="42" t="s">
        <v>52</v>
      </c>
      <c r="AA24" s="42">
        <f t="shared" ref="AA24" ca="1" si="1005">M25*M25-(4*L25*P25)</f>
        <v>208</v>
      </c>
      <c r="AB24" s="34">
        <f t="shared" ref="AB24" ca="1" si="1006">IF(MOD(AA24,225)=0,15,1)</f>
        <v>1</v>
      </c>
      <c r="AC24" s="34">
        <f t="shared" ref="AC24" ca="1" si="1007">IF(MOD(AB25,196)=0,14,1)</f>
        <v>1</v>
      </c>
      <c r="AD24" s="34">
        <f t="shared" ref="AD24" ca="1" si="1008">IF(MOD(AC25,169)=0,13,1)</f>
        <v>1</v>
      </c>
      <c r="AE24" s="34">
        <f t="shared" ref="AE24" ca="1" si="1009">IF(MOD(AD25,144)=0,12,1)</f>
        <v>1</v>
      </c>
      <c r="AF24" s="34">
        <f t="shared" ref="AF24" ca="1" si="1010">IF(MOD(AE25,121)=0,11,1)</f>
        <v>1</v>
      </c>
      <c r="AG24" s="34">
        <f t="shared" ref="AG24" ca="1" si="1011">IF(MOD(AF24,100)=0,10,1)</f>
        <v>1</v>
      </c>
      <c r="AH24" s="34">
        <f t="shared" ref="AH24" ca="1" si="1012">IF(MOD(AG24,81)=0,9,1)</f>
        <v>1</v>
      </c>
      <c r="AI24" s="38">
        <f t="shared" ref="AI24" ca="1" si="1013">IF(MOD(AH25,64)=0,8,1)</f>
        <v>1</v>
      </c>
      <c r="AJ24" s="38">
        <f t="shared" ref="AJ24" ca="1" si="1014">IF(MOD(AI25,49)=0,7,1)</f>
        <v>1</v>
      </c>
      <c r="AK24" s="39">
        <f t="shared" ref="AK24" ca="1" si="1015">IF(MOD(AJ25,36)=0,6,1)</f>
        <v>1</v>
      </c>
      <c r="AL24" s="38">
        <f t="shared" ref="AL24" ca="1" si="1016">IF(MOD(AK25,25)=0,5,1)</f>
        <v>1</v>
      </c>
      <c r="AM24" s="38">
        <f t="shared" ref="AM24" ca="1" si="1017">IF(MOD(AL25,16)=0,4,1)</f>
        <v>4</v>
      </c>
      <c r="AN24" s="38">
        <f t="shared" ref="AN24" ca="1" si="1018">IF(MOD(AM25,9)=0,3,1)</f>
        <v>1</v>
      </c>
      <c r="AO24" s="38">
        <f t="shared" ref="AO24" ca="1" si="1019">IF(MOD(AN25,4)=0,2,1)</f>
        <v>1</v>
      </c>
      <c r="AP24" s="2">
        <f t="shared" ref="AP24" ca="1" si="1020">AB24*AC24*AD24*AE24*AF24*AG24*AH24*AI24*AJ24*AK24*AL24*AM24*AN24*AO24</f>
        <v>4</v>
      </c>
      <c r="AQ24" s="42">
        <f t="shared" ref="AQ24" ca="1" si="1021">ABS(Y24)</f>
        <v>8</v>
      </c>
      <c r="AR24" s="42">
        <f t="shared" ref="AR24" ca="1" si="1022">IF(AP24=1,1,AP24)</f>
        <v>4</v>
      </c>
      <c r="AS24" s="42" t="str">
        <f t="shared" ref="AS24" ca="1" si="1023">IF(AO25=1,"","√")</f>
        <v>√</v>
      </c>
      <c r="AT24" s="42">
        <f t="shared" ref="AT24" ca="1" si="1024">AO25</f>
        <v>13</v>
      </c>
      <c r="AU24" s="9">
        <f t="shared" ref="AU24" ca="1" si="1025">GCD(AQ24,AR24,AS25)</f>
        <v>4</v>
      </c>
      <c r="AV24" s="13">
        <f t="shared" ref="AV24" ca="1" si="1026">Y24/AU24</f>
        <v>2</v>
      </c>
      <c r="AW24" s="13">
        <f t="shared" ref="AW24" ca="1" si="1027">AP24/AU24</f>
        <v>1</v>
      </c>
      <c r="AX24" s="13">
        <f t="shared" ref="AX24" ca="1" si="1028">AT24</f>
        <v>13</v>
      </c>
      <c r="AY24" s="42">
        <f t="shared" ref="AY24" ca="1" si="1029">AV24</f>
        <v>2</v>
      </c>
      <c r="AZ24" s="42" t="str">
        <f t="shared" ref="AZ24" si="1030">Z24</f>
        <v>±</v>
      </c>
      <c r="BA24" s="42" t="str">
        <f t="shared" ref="BA24" ca="1" si="1031">IF(AW24=1,"",AW24)</f>
        <v/>
      </c>
      <c r="BB24" s="42" t="str">
        <f t="shared" ref="BB24" ca="1" si="1032">IF(AX24=1,"",AS24)</f>
        <v>√</v>
      </c>
      <c r="BC24" s="42">
        <f t="shared" ref="BC24" ca="1" si="1033">IF(AX24=1,IF(AW24=1,1,""),AX24)</f>
        <v>13</v>
      </c>
      <c r="BD24" s="41" t="str">
        <f t="shared" ref="BD24" ca="1" si="1034">AY24&amp;AZ24&amp;BA24&amp;BB24&amp;BC24</f>
        <v>2±√13</v>
      </c>
      <c r="BE24" s="120" t="str">
        <f t="shared" ref="BE24" ca="1" si="1035">IF(BD25=1,BD24,"")</f>
        <v/>
      </c>
      <c r="BF24" s="2" t="str">
        <f t="shared" ref="BF24" ca="1" si="1036">IF(AO25=1,AV24+AW24,"")</f>
        <v/>
      </c>
      <c r="BG24" t="str">
        <f t="shared" ref="BG24" ca="1" si="1037">IF(AO25=1,ABS(BF24),"")</f>
        <v/>
      </c>
      <c r="BH24" t="str">
        <f t="shared" ref="BH24" ca="1" si="1038">IF(BG24="","",BG24/GCD(BG24,BG25))</f>
        <v/>
      </c>
      <c r="BI24" s="2" t="str">
        <f t="shared" ref="BI24" ca="1" si="1039">IF(AO25=1,AV24-AW24,"")</f>
        <v/>
      </c>
      <c r="BJ24" t="str">
        <f t="shared" ref="BJ24" ca="1" si="1040">IF(AO25=1,ABS(BI24),"")</f>
        <v/>
      </c>
      <c r="BK24" t="str">
        <f t="shared" ref="BK24" ca="1" si="1041">IF(BJ24="","",BJ24/GCD(BJ24,BJ25))</f>
        <v/>
      </c>
      <c r="BL24" t="s">
        <v>360</v>
      </c>
      <c r="BM24" s="13" t="str">
        <f t="shared" ref="BM24" ca="1" si="1042">IF(BF24&lt;0,"-","")</f>
        <v/>
      </c>
      <c r="BN24" s="13" t="str">
        <f t="shared" ref="BN24" ca="1" si="1043">IF(BH25="","",IF(BH25=1,"","\\frac{"))</f>
        <v/>
      </c>
      <c r="BO24" s="13" t="str">
        <f t="shared" ref="BO24" ca="1" si="1044">IF(BH24="","",BH24)</f>
        <v/>
      </c>
      <c r="BP24" s="13" t="str">
        <f t="shared" ref="BP24" ca="1" si="1045">IF(BH25="","",IF(BH25=1,"","}{"))</f>
        <v/>
      </c>
      <c r="BQ24" s="13" t="str">
        <f t="shared" ref="BQ24" ca="1" si="1046">IF(BH25="","",IF(BH25=1,"",BH25))</f>
        <v/>
      </c>
      <c r="BR24" s="13" t="str">
        <f t="shared" ref="BR24" ca="1" si="1047">IF(BH25="","",IF(BH25=1,"","}"))</f>
        <v/>
      </c>
      <c r="BS24" t="s">
        <v>359</v>
      </c>
      <c r="BT24" s="13" t="str">
        <f t="shared" ref="BT24" ca="1" si="1048">IF(BI24&lt;0,"-","")</f>
        <v/>
      </c>
      <c r="BU24" s="13" t="str">
        <f t="shared" ref="BU24" ca="1" si="1049">IF(BK25="","",IF(BK25=1,"","\\frac{"))</f>
        <v/>
      </c>
      <c r="BV24" s="13" t="str">
        <f t="shared" ref="BV24" ca="1" si="1050">IF(BK24="","",BK24)</f>
        <v/>
      </c>
      <c r="BW24" s="13" t="str">
        <f t="shared" ref="BW24" ca="1" si="1051">IF(BK25="","",IF(BK25=1,"","}{"))</f>
        <v/>
      </c>
      <c r="BX24" s="13" t="str">
        <f t="shared" ref="BX24" ca="1" si="1052">IF(BK25="","",IF(BK25=1,"",BK25))</f>
        <v/>
      </c>
      <c r="BY24" s="13" t="str">
        <f t="shared" ref="BY24" ca="1" si="1053">IF(BK25="","",IF(BK25=1,"","}"))</f>
        <v/>
      </c>
      <c r="BZ24" t="str">
        <f t="shared" ca="1" si="14"/>
        <v>x= 　,　</v>
      </c>
      <c r="CA24" t="str">
        <f t="shared" ref="CA24" ca="1" si="1054">IF(AO25=1,BZ24,BZ25)</f>
        <v>x= \\frac{2±\\sqrt{13}}{2}</v>
      </c>
      <c r="CB24" s="78" t="s">
        <v>229</v>
      </c>
      <c r="CC24" s="110">
        <f t="shared" ref="CC24" ca="1" si="1055">P24</f>
        <v>4</v>
      </c>
      <c r="CD24" s="104" t="s">
        <v>296</v>
      </c>
      <c r="CE24" s="51" t="str">
        <f ca="1">R24&amp;S24&amp;T24&amp;U24&amp;V24&amp;W24&amp;X24</f>
        <v>-8x-9=0</v>
      </c>
      <c r="CF24" t="s">
        <v>230</v>
      </c>
      <c r="CG24" t="s">
        <v>250</v>
      </c>
      <c r="CH24" t="str">
        <f ca="1">CA24</f>
        <v>x= \\frac{2±\\sqrt{13}}{2}</v>
      </c>
      <c r="CI24" t="s">
        <v>230</v>
      </c>
    </row>
    <row r="25" spans="1:87" ht="20" customHeight="1" x14ac:dyDescent="0.55000000000000004">
      <c r="A25" s="121"/>
      <c r="B25" s="121"/>
      <c r="I25" s="51"/>
      <c r="L25">
        <f t="shared" ref="L25" ca="1" si="1056">IF(L24=0,1,L24)</f>
        <v>4</v>
      </c>
      <c r="M25">
        <f t="shared" ref="M25" ca="1" si="1057">IF(M24=0,1,M24)</f>
        <v>-8</v>
      </c>
      <c r="O25">
        <f t="shared" ref="O25" ca="1" si="1058">M24*M24-(4*L24*N24)</f>
        <v>208</v>
      </c>
      <c r="P25" s="9">
        <f t="shared" ref="P25" ca="1" si="1059">IF(N24=0,1,IF(O25&lt;=0,N24*-1,N24))</f>
        <v>-9</v>
      </c>
      <c r="R25" s="5"/>
      <c r="S25" s="5"/>
      <c r="T25" s="5"/>
      <c r="U25" s="5"/>
      <c r="V25" s="5"/>
      <c r="W25" s="5"/>
      <c r="Z25" s="42">
        <f t="shared" ref="Z25" ca="1" si="1060">2*L25</f>
        <v>8</v>
      </c>
      <c r="AB25" s="11">
        <f t="shared" ref="AB25" ca="1" si="1061">AA24/(AB24*AB24)</f>
        <v>208</v>
      </c>
      <c r="AC25" s="11">
        <f t="shared" ref="AC25" ca="1" si="1062">AB25/(AC24*AC24)</f>
        <v>208</v>
      </c>
      <c r="AD25" s="11">
        <f t="shared" ref="AD25" ca="1" si="1063">AC25/(AD24*AD24)</f>
        <v>208</v>
      </c>
      <c r="AE25" s="11">
        <f t="shared" ref="AE25" ca="1" si="1064">AD25/(AE24*AE24)</f>
        <v>208</v>
      </c>
      <c r="AF25" s="11">
        <f t="shared" ref="AF25" ca="1" si="1065">AE25/(AF24*AF24)</f>
        <v>208</v>
      </c>
      <c r="AG25" s="11">
        <f t="shared" ref="AG25" ca="1" si="1066">AF25/(AG24*AG24)</f>
        <v>208</v>
      </c>
      <c r="AH25" s="11">
        <f t="shared" ref="AH25" ca="1" si="1067">AG25/(AH24*AH24)</f>
        <v>208</v>
      </c>
      <c r="AI25" s="11">
        <f t="shared" ref="AI25" ca="1" si="1068">AH25/(AI24*AI24)</f>
        <v>208</v>
      </c>
      <c r="AJ25" s="11">
        <f t="shared" ref="AJ25" ca="1" si="1069">AI25/(AJ24*AJ24)</f>
        <v>208</v>
      </c>
      <c r="AK25" s="20">
        <f t="shared" ref="AK25" ca="1" si="1070">AJ25/(AK24*AK24)</f>
        <v>208</v>
      </c>
      <c r="AL25" s="11">
        <f t="shared" ref="AL25" ca="1" si="1071">AK25/(AL24*AL24)</f>
        <v>208</v>
      </c>
      <c r="AM25" s="11">
        <f t="shared" ref="AM25" ca="1" si="1072">AL25/(AM24*AM24)</f>
        <v>13</v>
      </c>
      <c r="AN25" s="11">
        <f t="shared" ref="AN25" ca="1" si="1073">AM25/(AN24*AN24)</f>
        <v>13</v>
      </c>
      <c r="AO25" s="2">
        <f t="shared" ref="AO25" ca="1" si="1074">AN25/(AO24*AO24)</f>
        <v>13</v>
      </c>
      <c r="AS25" s="42">
        <f t="shared" ref="AS25" ca="1" si="1075">ABS(Z25)</f>
        <v>8</v>
      </c>
      <c r="AW25" s="13">
        <f t="shared" ref="AW25" ca="1" si="1076">Z25/AU24</f>
        <v>2</v>
      </c>
      <c r="BA25" s="42">
        <f t="shared" ref="BA25" ca="1" si="1077">AW25</f>
        <v>2</v>
      </c>
      <c r="BD25" s="41">
        <f t="shared" ref="BD25" ca="1" si="1078">BA25</f>
        <v>2</v>
      </c>
      <c r="BE25" s="120"/>
      <c r="BF25" s="2" t="str">
        <f t="shared" ref="BF25" ca="1" si="1079">IF(AO25=1,BA25,"")</f>
        <v/>
      </c>
      <c r="BG25" t="str">
        <f t="shared" ref="BG25" ca="1" si="1080">IF(AO25=1,ABS(BF25),"")</f>
        <v/>
      </c>
      <c r="BH25" t="str">
        <f t="shared" ref="BH25" ca="1" si="1081">IF(BG25="","",BG25/GCD(BG25,BG24))</f>
        <v/>
      </c>
      <c r="BI25" s="2" t="str">
        <f t="shared" ref="BI25" ca="1" si="1082">IF(AO25=1,BA25,"")</f>
        <v/>
      </c>
      <c r="BJ25" t="str">
        <f t="shared" ref="BJ25" ca="1" si="1083">IF(AO25=1,ABS(BI25),"")</f>
        <v/>
      </c>
      <c r="BK25" t="str">
        <f t="shared" ref="BK25" ca="1" si="1084">IF(BJ25="","",BJ25/GCD(BJ25,BJ24))</f>
        <v/>
      </c>
      <c r="BL25" t="s">
        <v>360</v>
      </c>
      <c r="BN25" t="str">
        <f t="shared" ref="BN25" ca="1" si="1085">IF(AW25=1,"","\\frac{")</f>
        <v>\\frac{</v>
      </c>
      <c r="BO25">
        <f t="shared" ref="BO25" ca="1" si="1086">AY24</f>
        <v>2</v>
      </c>
      <c r="BP25" t="str">
        <f t="shared" ref="BP25" si="1087">AZ24</f>
        <v>±</v>
      </c>
      <c r="BQ25" t="str">
        <f t="shared" ref="BQ25" ca="1" si="1088">BA24</f>
        <v/>
      </c>
      <c r="BR25" t="str">
        <f t="shared" ref="BR25" ca="1" si="1089">IF(AO25=1,"","\\sqrt{")</f>
        <v>\\sqrt{</v>
      </c>
      <c r="BS25">
        <f t="shared" ref="BS25" ca="1" si="1090">BC24</f>
        <v>13</v>
      </c>
      <c r="BT25" t="str">
        <f t="shared" ref="BT25" ca="1" si="1091">IF(AO25=1,"","}")</f>
        <v>}</v>
      </c>
      <c r="BU25" t="str">
        <f t="shared" ref="BU25" ca="1" si="1092">IF(AW25=1,"","}{")</f>
        <v>}{</v>
      </c>
      <c r="BV25">
        <f t="shared" ref="BV25" ca="1" si="1093">IF(BA25=1,"",BA25)</f>
        <v>2</v>
      </c>
      <c r="BW25" t="str">
        <f t="shared" ref="BW25" ca="1" si="1094">IF(AW25=1,"","}")</f>
        <v>}</v>
      </c>
      <c r="BZ25" t="str">
        <f t="shared" ca="1" si="14"/>
        <v>x= \\frac{2±\\sqrt{13}}{2}</v>
      </c>
      <c r="CB25" s="4"/>
      <c r="CD25" s="104"/>
      <c r="CE25" s="51"/>
      <c r="CF25" s="4"/>
    </row>
    <row r="26" spans="1:87" ht="20" customHeight="1" x14ac:dyDescent="0.55000000000000004">
      <c r="A26" s="121" t="s">
        <v>7</v>
      </c>
      <c r="B26" s="121" t="s">
        <v>364</v>
      </c>
      <c r="C26" s="51" t="s">
        <v>60</v>
      </c>
      <c r="D26" s="50" t="s">
        <v>361</v>
      </c>
      <c r="E26" t="str">
        <f ca="1">CB26&amp;CD26&amp;CE26&amp;CF26</f>
        <v>\\(\\quad x^2+7x+1=0 \\)</v>
      </c>
      <c r="F26" t="str">
        <f ca="1">CG26&amp;CH26&amp;CI26</f>
        <v>\\(\\quad \\displaystyle x= \\frac{-7±\\sqrt{13}}{18} \\)</v>
      </c>
      <c r="G26" s="50" t="s">
        <v>62</v>
      </c>
      <c r="H26" s="89" t="str">
        <f t="shared" ca="1" si="0"/>
        <v>INSERT INTO math(tangen,question,answer,editor,date,count) VALUES('m7500','\\(\\quad x^2+7x+1=0 \\)','\\(\\quad \\displaystyle x= \\frac{-7±\\sqrt{13}}{18} \\)','harazono',NOW(),0);</v>
      </c>
      <c r="I26" s="51"/>
      <c r="L26" s="1">
        <f t="shared" ref="L26" ca="1" si="1095">RANDBETWEEN(1,10)</f>
        <v>9</v>
      </c>
      <c r="M26" s="1">
        <f t="shared" ca="1" si="707"/>
        <v>7</v>
      </c>
      <c r="N26" s="1">
        <f t="shared" ca="1" si="707"/>
        <v>0</v>
      </c>
      <c r="P26" s="13">
        <f t="shared" ref="P26" ca="1" si="1096">IF(L27=1,"",IF(L27=-1,"-",L27))</f>
        <v>9</v>
      </c>
      <c r="Q26" t="s">
        <v>18</v>
      </c>
      <c r="R26" t="str">
        <f t="shared" ref="R26" ca="1" si="1097">IF(M27&lt;=0,"-","+")</f>
        <v>+</v>
      </c>
      <c r="S26" s="13">
        <f t="shared" ref="S26" ca="1" si="1098">IF(M27=1,"",IF(M27=-1,"",ABS(M27)))</f>
        <v>7</v>
      </c>
      <c r="T26" t="s">
        <v>18</v>
      </c>
      <c r="U26" t="str">
        <f t="shared" ref="U26" ca="1" si="1099">IF(P27&lt;0,"-","+")</f>
        <v>+</v>
      </c>
      <c r="V26" s="13">
        <f t="shared" ref="V26" ca="1" si="1100">ABS(P27)</f>
        <v>1</v>
      </c>
      <c r="W26" s="13" t="s">
        <v>13</v>
      </c>
      <c r="X26">
        <v>0</v>
      </c>
      <c r="Y26" s="42">
        <f t="shared" ref="Y26" ca="1" si="1101">M27*-1</f>
        <v>-7</v>
      </c>
      <c r="Z26" s="42" t="s">
        <v>52</v>
      </c>
      <c r="AA26" s="42">
        <f t="shared" ref="AA26" ca="1" si="1102">M27*M27-(4*L27*P27)</f>
        <v>13</v>
      </c>
      <c r="AB26" s="34">
        <f t="shared" ref="AB26" ca="1" si="1103">IF(MOD(AA26,225)=0,15,1)</f>
        <v>1</v>
      </c>
      <c r="AC26" s="34">
        <f t="shared" ref="AC26" ca="1" si="1104">IF(MOD(AB27,196)=0,14,1)</f>
        <v>1</v>
      </c>
      <c r="AD26" s="34">
        <f t="shared" ref="AD26" ca="1" si="1105">IF(MOD(AC27,169)=0,13,1)</f>
        <v>1</v>
      </c>
      <c r="AE26" s="34">
        <f t="shared" ref="AE26" ca="1" si="1106">IF(MOD(AD27,144)=0,12,1)</f>
        <v>1</v>
      </c>
      <c r="AF26" s="34">
        <f t="shared" ref="AF26" ca="1" si="1107">IF(MOD(AE27,121)=0,11,1)</f>
        <v>1</v>
      </c>
      <c r="AG26" s="34">
        <f t="shared" ref="AG26" ca="1" si="1108">IF(MOD(AF26,100)=0,10,1)</f>
        <v>1</v>
      </c>
      <c r="AH26" s="34">
        <f t="shared" ref="AH26" ca="1" si="1109">IF(MOD(AG26,81)=0,9,1)</f>
        <v>1</v>
      </c>
      <c r="AI26" s="38">
        <f t="shared" ref="AI26" ca="1" si="1110">IF(MOD(AH27,64)=0,8,1)</f>
        <v>1</v>
      </c>
      <c r="AJ26" s="38">
        <f t="shared" ref="AJ26" ca="1" si="1111">IF(MOD(AI27,49)=0,7,1)</f>
        <v>1</v>
      </c>
      <c r="AK26" s="39">
        <f t="shared" ref="AK26" ca="1" si="1112">IF(MOD(AJ27,36)=0,6,1)</f>
        <v>1</v>
      </c>
      <c r="AL26" s="38">
        <f t="shared" ref="AL26" ca="1" si="1113">IF(MOD(AK27,25)=0,5,1)</f>
        <v>1</v>
      </c>
      <c r="AM26" s="38">
        <f t="shared" ref="AM26" ca="1" si="1114">IF(MOD(AL27,16)=0,4,1)</f>
        <v>1</v>
      </c>
      <c r="AN26" s="38">
        <f t="shared" ref="AN26" ca="1" si="1115">IF(MOD(AM27,9)=0,3,1)</f>
        <v>1</v>
      </c>
      <c r="AO26" s="38">
        <f t="shared" ref="AO26" ca="1" si="1116">IF(MOD(AN27,4)=0,2,1)</f>
        <v>1</v>
      </c>
      <c r="AP26" s="2">
        <f t="shared" ref="AP26" ca="1" si="1117">AB26*AC26*AD26*AE26*AF26*AG26*AH26*AI26*AJ26*AK26*AL26*AM26*AN26*AO26</f>
        <v>1</v>
      </c>
      <c r="AQ26" s="42">
        <f t="shared" ref="AQ26" ca="1" si="1118">ABS(Y26)</f>
        <v>7</v>
      </c>
      <c r="AR26" s="42">
        <f t="shared" ref="AR26" ca="1" si="1119">IF(AP26=1,1,AP26)</f>
        <v>1</v>
      </c>
      <c r="AS26" s="42" t="str">
        <f t="shared" ref="AS26" ca="1" si="1120">IF(AO27=1,"","√")</f>
        <v>√</v>
      </c>
      <c r="AT26" s="42">
        <f t="shared" ref="AT26" ca="1" si="1121">AO27</f>
        <v>13</v>
      </c>
      <c r="AU26" s="9">
        <f t="shared" ref="AU26" ca="1" si="1122">GCD(AQ26,AR26,AS27)</f>
        <v>1</v>
      </c>
      <c r="AV26" s="13">
        <f t="shared" ref="AV26" ca="1" si="1123">Y26/AU26</f>
        <v>-7</v>
      </c>
      <c r="AW26" s="13">
        <f t="shared" ref="AW26" ca="1" si="1124">AP26/AU26</f>
        <v>1</v>
      </c>
      <c r="AX26" s="13">
        <f t="shared" ref="AX26" ca="1" si="1125">AT26</f>
        <v>13</v>
      </c>
      <c r="AY26" s="42">
        <f t="shared" ref="AY26" ca="1" si="1126">AV26</f>
        <v>-7</v>
      </c>
      <c r="AZ26" s="42" t="str">
        <f t="shared" ref="AZ26" si="1127">Z26</f>
        <v>±</v>
      </c>
      <c r="BA26" s="42" t="str">
        <f t="shared" ref="BA26" ca="1" si="1128">IF(AW26=1,"",AW26)</f>
        <v/>
      </c>
      <c r="BB26" s="42" t="str">
        <f t="shared" ref="BB26" ca="1" si="1129">IF(AX26=1,"",AS26)</f>
        <v>√</v>
      </c>
      <c r="BC26" s="42">
        <f t="shared" ref="BC26" ca="1" si="1130">IF(AX26=1,IF(AW26=1,1,""),AX26)</f>
        <v>13</v>
      </c>
      <c r="BD26" s="41" t="str">
        <f t="shared" ref="BD26" ca="1" si="1131">AY26&amp;AZ26&amp;BA26&amp;BB26&amp;BC26</f>
        <v>-7±√13</v>
      </c>
      <c r="BE26" s="120" t="str">
        <f t="shared" ref="BE26" ca="1" si="1132">IF(BD27=1,BD26,"")</f>
        <v/>
      </c>
      <c r="BF26" s="2" t="str">
        <f t="shared" ref="BF26" ca="1" si="1133">IF(AO27=1,AV26+AW26,"")</f>
        <v/>
      </c>
      <c r="BG26" t="str">
        <f t="shared" ref="BG26" ca="1" si="1134">IF(AO27=1,ABS(BF26),"")</f>
        <v/>
      </c>
      <c r="BH26" t="str">
        <f t="shared" ref="BH26" ca="1" si="1135">IF(BG26="","",BG26/GCD(BG26,BG27))</f>
        <v/>
      </c>
      <c r="BI26" s="2" t="str">
        <f t="shared" ref="BI26" ca="1" si="1136">IF(AO27=1,AV26-AW26,"")</f>
        <v/>
      </c>
      <c r="BJ26" t="str">
        <f t="shared" ref="BJ26" ca="1" si="1137">IF(AO27=1,ABS(BI26),"")</f>
        <v/>
      </c>
      <c r="BK26" t="str">
        <f t="shared" ref="BK26" ca="1" si="1138">IF(BJ26="","",BJ26/GCD(BJ26,BJ27))</f>
        <v/>
      </c>
      <c r="BL26" t="s">
        <v>360</v>
      </c>
      <c r="BM26" s="13" t="str">
        <f t="shared" ref="BM26" ca="1" si="1139">IF(BF26&lt;0,"-","")</f>
        <v/>
      </c>
      <c r="BN26" s="13" t="str">
        <f t="shared" ref="BN26" ca="1" si="1140">IF(BH27="","",IF(BH27=1,"","\\frac{"))</f>
        <v/>
      </c>
      <c r="BO26" s="13" t="str">
        <f t="shared" ref="BO26" ca="1" si="1141">IF(BH26="","",BH26)</f>
        <v/>
      </c>
      <c r="BP26" s="13" t="str">
        <f t="shared" ref="BP26" ca="1" si="1142">IF(BH27="","",IF(BH27=1,"","}{"))</f>
        <v/>
      </c>
      <c r="BQ26" s="13" t="str">
        <f t="shared" ref="BQ26" ca="1" si="1143">IF(BH27="","",IF(BH27=1,"",BH27))</f>
        <v/>
      </c>
      <c r="BR26" s="13" t="str">
        <f t="shared" ref="BR26" ca="1" si="1144">IF(BH27="","",IF(BH27=1,"","}"))</f>
        <v/>
      </c>
      <c r="BS26" t="s">
        <v>359</v>
      </c>
      <c r="BT26" s="13" t="str">
        <f t="shared" ref="BT26" ca="1" si="1145">IF(BI26&lt;0,"-","")</f>
        <v/>
      </c>
      <c r="BU26" s="13" t="str">
        <f t="shared" ref="BU26" ca="1" si="1146">IF(BK27="","",IF(BK27=1,"","\\frac{"))</f>
        <v/>
      </c>
      <c r="BV26" s="13" t="str">
        <f t="shared" ref="BV26" ca="1" si="1147">IF(BK26="","",BK26)</f>
        <v/>
      </c>
      <c r="BW26" s="13" t="str">
        <f t="shared" ref="BW26" ca="1" si="1148">IF(BK27="","",IF(BK27=1,"","}{"))</f>
        <v/>
      </c>
      <c r="BX26" s="13" t="str">
        <f t="shared" ref="BX26" ca="1" si="1149">IF(BK27="","",IF(BK27=1,"",BK27))</f>
        <v/>
      </c>
      <c r="BY26" s="13" t="str">
        <f t="shared" ref="BY26" ca="1" si="1150">IF(BK27="","",IF(BK27=1,"","}"))</f>
        <v/>
      </c>
      <c r="BZ26" t="str">
        <f t="shared" ca="1" si="14"/>
        <v>x= 　,　</v>
      </c>
      <c r="CA26" t="str">
        <f t="shared" ref="CA26" ca="1" si="1151">IF(AO27=1,BZ26,BZ27)</f>
        <v>x= \\frac{-7±\\sqrt{13}}{18}</v>
      </c>
      <c r="CB26" s="78" t="s">
        <v>229</v>
      </c>
      <c r="CC26" s="110">
        <f t="shared" ref="CC26" ca="1" si="1152">P26</f>
        <v>9</v>
      </c>
      <c r="CD26" s="104" t="s">
        <v>296</v>
      </c>
      <c r="CE26" s="51" t="str">
        <f ca="1">R26&amp;S26&amp;T26&amp;U26&amp;V26&amp;W26&amp;X26</f>
        <v>+7x+1=0</v>
      </c>
      <c r="CF26" t="s">
        <v>230</v>
      </c>
      <c r="CG26" t="s">
        <v>250</v>
      </c>
      <c r="CH26" t="str">
        <f ca="1">CA26</f>
        <v>x= \\frac{-7±\\sqrt{13}}{18}</v>
      </c>
      <c r="CI26" t="s">
        <v>230</v>
      </c>
    </row>
    <row r="27" spans="1:87" ht="20" customHeight="1" x14ac:dyDescent="0.55000000000000004">
      <c r="A27" s="121"/>
      <c r="B27" s="121"/>
      <c r="I27" s="51"/>
      <c r="L27">
        <f t="shared" ref="L27" ca="1" si="1153">IF(L26=0,1,L26)</f>
        <v>9</v>
      </c>
      <c r="M27">
        <f t="shared" ref="M27" ca="1" si="1154">IF(M26=0,1,M26)</f>
        <v>7</v>
      </c>
      <c r="O27">
        <f t="shared" ref="O27" ca="1" si="1155">M26*M26-(4*L26*N26)</f>
        <v>49</v>
      </c>
      <c r="P27" s="9">
        <f t="shared" ref="P27" ca="1" si="1156">IF(N26=0,1,IF(O27&lt;=0,N26*-1,N26))</f>
        <v>1</v>
      </c>
      <c r="R27" s="5"/>
      <c r="S27" s="5"/>
      <c r="T27" s="5"/>
      <c r="U27" s="5"/>
      <c r="V27" s="5"/>
      <c r="W27" s="5"/>
      <c r="Z27" s="42">
        <f t="shared" ref="Z27" ca="1" si="1157">2*L27</f>
        <v>18</v>
      </c>
      <c r="AB27" s="11">
        <f t="shared" ref="AB27" ca="1" si="1158">AA26/(AB26*AB26)</f>
        <v>13</v>
      </c>
      <c r="AC27" s="11">
        <f t="shared" ref="AC27" ca="1" si="1159">AB27/(AC26*AC26)</f>
        <v>13</v>
      </c>
      <c r="AD27" s="11">
        <f t="shared" ref="AD27" ca="1" si="1160">AC27/(AD26*AD26)</f>
        <v>13</v>
      </c>
      <c r="AE27" s="11">
        <f t="shared" ref="AE27" ca="1" si="1161">AD27/(AE26*AE26)</f>
        <v>13</v>
      </c>
      <c r="AF27" s="11">
        <f t="shared" ref="AF27" ca="1" si="1162">AE27/(AF26*AF26)</f>
        <v>13</v>
      </c>
      <c r="AG27" s="11">
        <f t="shared" ref="AG27" ca="1" si="1163">AF27/(AG26*AG26)</f>
        <v>13</v>
      </c>
      <c r="AH27" s="11">
        <f t="shared" ref="AH27" ca="1" si="1164">AG27/(AH26*AH26)</f>
        <v>13</v>
      </c>
      <c r="AI27" s="11">
        <f t="shared" ref="AI27" ca="1" si="1165">AH27/(AI26*AI26)</f>
        <v>13</v>
      </c>
      <c r="AJ27" s="11">
        <f t="shared" ref="AJ27" ca="1" si="1166">AI27/(AJ26*AJ26)</f>
        <v>13</v>
      </c>
      <c r="AK27" s="20">
        <f t="shared" ref="AK27" ca="1" si="1167">AJ27/(AK26*AK26)</f>
        <v>13</v>
      </c>
      <c r="AL27" s="11">
        <f t="shared" ref="AL27" ca="1" si="1168">AK27/(AL26*AL26)</f>
        <v>13</v>
      </c>
      <c r="AM27" s="11">
        <f t="shared" ref="AM27" ca="1" si="1169">AL27/(AM26*AM26)</f>
        <v>13</v>
      </c>
      <c r="AN27" s="11">
        <f t="shared" ref="AN27" ca="1" si="1170">AM27/(AN26*AN26)</f>
        <v>13</v>
      </c>
      <c r="AO27" s="2">
        <f t="shared" ref="AO27" ca="1" si="1171">AN27/(AO26*AO26)</f>
        <v>13</v>
      </c>
      <c r="AS27" s="42">
        <f t="shared" ref="AS27" ca="1" si="1172">ABS(Z27)</f>
        <v>18</v>
      </c>
      <c r="AW27" s="13">
        <f t="shared" ref="AW27" ca="1" si="1173">Z27/AU26</f>
        <v>18</v>
      </c>
      <c r="BA27" s="42">
        <f t="shared" ref="BA27" ca="1" si="1174">AW27</f>
        <v>18</v>
      </c>
      <c r="BD27" s="41">
        <f t="shared" ref="BD27" ca="1" si="1175">BA27</f>
        <v>18</v>
      </c>
      <c r="BE27" s="120"/>
      <c r="BF27" s="2" t="str">
        <f t="shared" ref="BF27" ca="1" si="1176">IF(AO27=1,BA27,"")</f>
        <v/>
      </c>
      <c r="BG27" t="str">
        <f t="shared" ref="BG27" ca="1" si="1177">IF(AO27=1,ABS(BF27),"")</f>
        <v/>
      </c>
      <c r="BH27" t="str">
        <f t="shared" ref="BH27" ca="1" si="1178">IF(BG27="","",BG27/GCD(BG27,BG26))</f>
        <v/>
      </c>
      <c r="BI27" s="2" t="str">
        <f t="shared" ref="BI27" ca="1" si="1179">IF(AO27=1,BA27,"")</f>
        <v/>
      </c>
      <c r="BJ27" t="str">
        <f t="shared" ref="BJ27" ca="1" si="1180">IF(AO27=1,ABS(BI27),"")</f>
        <v/>
      </c>
      <c r="BK27" t="str">
        <f t="shared" ref="BK27" ca="1" si="1181">IF(BJ27="","",BJ27/GCD(BJ27,BJ26))</f>
        <v/>
      </c>
      <c r="BL27" t="s">
        <v>360</v>
      </c>
      <c r="BN27" t="str">
        <f t="shared" ref="BN27" ca="1" si="1182">IF(AW27=1,"","\\frac{")</f>
        <v>\\frac{</v>
      </c>
      <c r="BO27">
        <f t="shared" ref="BO27:BQ27" ca="1" si="1183">AY26</f>
        <v>-7</v>
      </c>
      <c r="BP27" t="str">
        <f t="shared" si="1183"/>
        <v>±</v>
      </c>
      <c r="BQ27" t="str">
        <f t="shared" ca="1" si="1183"/>
        <v/>
      </c>
      <c r="BR27" t="str">
        <f t="shared" ref="BR27" ca="1" si="1184">IF(AO27=1,"","\\sqrt{")</f>
        <v>\\sqrt{</v>
      </c>
      <c r="BS27">
        <f t="shared" ref="BS27" ca="1" si="1185">BC26</f>
        <v>13</v>
      </c>
      <c r="BT27" t="str">
        <f t="shared" ref="BT27" ca="1" si="1186">IF(AO27=1,"","}")</f>
        <v>}</v>
      </c>
      <c r="BU27" t="str">
        <f t="shared" ref="BU27" ca="1" si="1187">IF(AW27=1,"","}{")</f>
        <v>}{</v>
      </c>
      <c r="BV27">
        <f t="shared" ref="BV27" ca="1" si="1188">IF(BA27=1,"",BA27)</f>
        <v>18</v>
      </c>
      <c r="BW27" t="str">
        <f t="shared" ref="BW27" ca="1" si="1189">IF(AW27=1,"","}")</f>
        <v>}</v>
      </c>
      <c r="BZ27" t="str">
        <f t="shared" ca="1" si="14"/>
        <v>x= \\frac{-7±\\sqrt{13}}{18}</v>
      </c>
      <c r="CB27" s="4"/>
      <c r="CD27" s="104"/>
      <c r="CE27" s="51"/>
      <c r="CF27" s="4"/>
    </row>
    <row r="28" spans="1:87" ht="20" customHeight="1" x14ac:dyDescent="0.55000000000000004">
      <c r="A28" s="121" t="s">
        <v>7</v>
      </c>
      <c r="B28" s="121" t="s">
        <v>364</v>
      </c>
      <c r="C28" s="51" t="s">
        <v>60</v>
      </c>
      <c r="D28" s="50" t="s">
        <v>361</v>
      </c>
      <c r="E28" t="str">
        <f ca="1">CB28&amp;CD28&amp;CE28&amp;CF28</f>
        <v>\\(\\quad x^2-3x-5=0 \\)</v>
      </c>
      <c r="F28" t="str">
        <f ca="1">CG28&amp;CH28&amp;CI28</f>
        <v>\\(\\quad \\displaystyle x= \\frac{3±\\sqrt{149}}{14} \\)</v>
      </c>
      <c r="G28" s="50" t="s">
        <v>62</v>
      </c>
      <c r="H28" s="89" t="str">
        <f t="shared" ca="1" si="0"/>
        <v>INSERT INTO math(tangen,question,answer,editor,date,count) VALUES('m7500','\\(\\quad x^2-3x-5=0 \\)','\\(\\quad \\displaystyle x= \\frac{3±\\sqrt{149}}{14} \\)','harazono',NOW(),0);</v>
      </c>
      <c r="I28" s="51"/>
      <c r="L28" s="1">
        <f t="shared" ref="L28:L90" ca="1" si="1190">RANDBETWEEN(1,10)</f>
        <v>7</v>
      </c>
      <c r="M28" s="1">
        <f t="shared" ca="1" si="707"/>
        <v>-3</v>
      </c>
      <c r="N28" s="1">
        <f t="shared" ca="1" si="707"/>
        <v>-5</v>
      </c>
      <c r="P28" s="13">
        <f t="shared" ref="P28" ca="1" si="1191">IF(L29=1,"",IF(L29=-1,"-",L29))</f>
        <v>7</v>
      </c>
      <c r="Q28" t="s">
        <v>18</v>
      </c>
      <c r="R28" t="str">
        <f t="shared" ref="R28" ca="1" si="1192">IF(M29&lt;=0,"-","+")</f>
        <v>-</v>
      </c>
      <c r="S28" s="13">
        <f t="shared" ref="S28" ca="1" si="1193">IF(M29=1,"",IF(M29=-1,"",ABS(M29)))</f>
        <v>3</v>
      </c>
      <c r="T28" t="s">
        <v>18</v>
      </c>
      <c r="U28" t="str">
        <f t="shared" ref="U28" ca="1" si="1194">IF(P29&lt;0,"-","+")</f>
        <v>-</v>
      </c>
      <c r="V28" s="13">
        <f t="shared" ref="V28" ca="1" si="1195">ABS(P29)</f>
        <v>5</v>
      </c>
      <c r="W28" s="13" t="s">
        <v>13</v>
      </c>
      <c r="X28">
        <v>0</v>
      </c>
      <c r="Y28" s="42">
        <f t="shared" ref="Y28" ca="1" si="1196">M29*-1</f>
        <v>3</v>
      </c>
      <c r="Z28" s="42" t="s">
        <v>52</v>
      </c>
      <c r="AA28" s="42">
        <f t="shared" ref="AA28" ca="1" si="1197">M29*M29-(4*L29*P29)</f>
        <v>149</v>
      </c>
      <c r="AB28" s="34">
        <f t="shared" ref="AB28:AB90" ca="1" si="1198">IF(MOD(AA28,225)=0,15,1)</f>
        <v>1</v>
      </c>
      <c r="AC28" s="34">
        <f t="shared" ref="AC28:AC90" ca="1" si="1199">IF(MOD(AB29,196)=0,14,1)</f>
        <v>1</v>
      </c>
      <c r="AD28" s="34">
        <f t="shared" ref="AD28:AD90" ca="1" si="1200">IF(MOD(AC29,169)=0,13,1)</f>
        <v>1</v>
      </c>
      <c r="AE28" s="34">
        <f t="shared" ref="AE28:AE90" ca="1" si="1201">IF(MOD(AD29,144)=0,12,1)</f>
        <v>1</v>
      </c>
      <c r="AF28" s="34">
        <f t="shared" ref="AF28:AF90" ca="1" si="1202">IF(MOD(AE29,121)=0,11,1)</f>
        <v>1</v>
      </c>
      <c r="AG28" s="34">
        <f t="shared" ref="AG28:AG90" ca="1" si="1203">IF(MOD(AF28,100)=0,10,1)</f>
        <v>1</v>
      </c>
      <c r="AH28" s="34">
        <f t="shared" ref="AH28:AH90" ca="1" si="1204">IF(MOD(AG28,81)=0,9,1)</f>
        <v>1</v>
      </c>
      <c r="AI28" s="38">
        <f t="shared" ref="AI28:AI90" ca="1" si="1205">IF(MOD(AH29,64)=0,8,1)</f>
        <v>1</v>
      </c>
      <c r="AJ28" s="38">
        <f t="shared" ref="AJ28:AJ90" ca="1" si="1206">IF(MOD(AI29,49)=0,7,1)</f>
        <v>1</v>
      </c>
      <c r="AK28" s="39">
        <f t="shared" ref="AK28:AK90" ca="1" si="1207">IF(MOD(AJ29,36)=0,6,1)</f>
        <v>1</v>
      </c>
      <c r="AL28" s="38">
        <f t="shared" ref="AL28:AL90" ca="1" si="1208">IF(MOD(AK29,25)=0,5,1)</f>
        <v>1</v>
      </c>
      <c r="AM28" s="38">
        <f t="shared" ref="AM28:AM90" ca="1" si="1209">IF(MOD(AL29,16)=0,4,1)</f>
        <v>1</v>
      </c>
      <c r="AN28" s="38">
        <f t="shared" ref="AN28:AN90" ca="1" si="1210">IF(MOD(AM29,9)=0,3,1)</f>
        <v>1</v>
      </c>
      <c r="AO28" s="38">
        <f t="shared" ref="AO28:AO90" ca="1" si="1211">IF(MOD(AN29,4)=0,2,1)</f>
        <v>1</v>
      </c>
      <c r="AP28" s="2">
        <f t="shared" ref="AP28" ca="1" si="1212">AB28*AC28*AD28*AE28*AF28*AG28*AH28*AI28*AJ28*AK28*AL28*AM28*AN28*AO28</f>
        <v>1</v>
      </c>
      <c r="AQ28" s="42">
        <f t="shared" ref="AQ28" ca="1" si="1213">ABS(Y28)</f>
        <v>3</v>
      </c>
      <c r="AR28" s="42">
        <f t="shared" ref="AR28" ca="1" si="1214">IF(AP28=1,1,AP28)</f>
        <v>1</v>
      </c>
      <c r="AS28" s="42" t="str">
        <f t="shared" ref="AS28" ca="1" si="1215">IF(AO29=1,"","√")</f>
        <v>√</v>
      </c>
      <c r="AT28" s="42">
        <f t="shared" ref="AT28" ca="1" si="1216">AO29</f>
        <v>149</v>
      </c>
      <c r="AU28" s="9">
        <f t="shared" ref="AU28" ca="1" si="1217">GCD(AQ28,AR28,AS29)</f>
        <v>1</v>
      </c>
      <c r="AV28" s="13">
        <f t="shared" ref="AV28" ca="1" si="1218">Y28/AU28</f>
        <v>3</v>
      </c>
      <c r="AW28" s="13">
        <f t="shared" ref="AW28" ca="1" si="1219">AP28/AU28</f>
        <v>1</v>
      </c>
      <c r="AX28" s="13">
        <f t="shared" ref="AX28" ca="1" si="1220">AT28</f>
        <v>149</v>
      </c>
      <c r="AY28" s="42">
        <f t="shared" ref="AY28" ca="1" si="1221">AV28</f>
        <v>3</v>
      </c>
      <c r="AZ28" s="42" t="str">
        <f t="shared" ref="AZ28" si="1222">Z28</f>
        <v>±</v>
      </c>
      <c r="BA28" s="42" t="str">
        <f t="shared" ref="BA28" ca="1" si="1223">IF(AW28=1,"",AW28)</f>
        <v/>
      </c>
      <c r="BB28" s="42" t="str">
        <f t="shared" ref="BB28" ca="1" si="1224">IF(AX28=1,"",AS28)</f>
        <v>√</v>
      </c>
      <c r="BC28" s="42">
        <f t="shared" ref="BC28" ca="1" si="1225">IF(AX28=1,IF(AW28=1,1,""),AX28)</f>
        <v>149</v>
      </c>
      <c r="BD28" s="41" t="str">
        <f t="shared" ref="BD28" ca="1" si="1226">AY28&amp;AZ28&amp;BA28&amp;BB28&amp;BC28</f>
        <v>3±√149</v>
      </c>
      <c r="BE28" s="120" t="str">
        <f t="shared" ref="BE28:BE90" ca="1" si="1227">IF(BD29=1,BD28,"")</f>
        <v/>
      </c>
      <c r="BF28" s="2" t="str">
        <f ca="1">IF(AO29=1,AV28+AW28,"")</f>
        <v/>
      </c>
      <c r="BG28" t="str">
        <f t="shared" ref="BG28" ca="1" si="1228">IF(AO29=1,ABS(BF28),"")</f>
        <v/>
      </c>
      <c r="BH28" t="str">
        <f t="shared" ref="BH28:BH90" ca="1" si="1229">IF(BG28="","",BG28/GCD(BG28,BG29))</f>
        <v/>
      </c>
      <c r="BI28" s="2" t="str">
        <f t="shared" ref="BI28" ca="1" si="1230">IF(AO29=1,AV28-AW28,"")</f>
        <v/>
      </c>
      <c r="BJ28" t="str">
        <f t="shared" ref="BJ28" ca="1" si="1231">IF(AO29=1,ABS(BI28),"")</f>
        <v/>
      </c>
      <c r="BK28" t="str">
        <f t="shared" ref="BK28:BK90" ca="1" si="1232">IF(BJ28="","",BJ28/GCD(BJ28,BJ29))</f>
        <v/>
      </c>
      <c r="BL28" t="s">
        <v>360</v>
      </c>
      <c r="BM28" s="13" t="str">
        <f t="shared" ref="BM28" ca="1" si="1233">IF(BF28&lt;0,"-","")</f>
        <v/>
      </c>
      <c r="BN28" s="13" t="str">
        <f t="shared" ref="BN28" ca="1" si="1234">IF(BH29="","",IF(BH29=1,"","\\frac{"))</f>
        <v/>
      </c>
      <c r="BO28" s="13" t="str">
        <f t="shared" ref="BO28" ca="1" si="1235">IF(BH28="","",BH28)</f>
        <v/>
      </c>
      <c r="BP28" s="13" t="str">
        <f t="shared" ref="BP28" ca="1" si="1236">IF(BH29="","",IF(BH29=1,"","}{"))</f>
        <v/>
      </c>
      <c r="BQ28" s="13" t="str">
        <f t="shared" ref="BQ28" ca="1" si="1237">IF(BH29="","",IF(BH29=1,"",BH29))</f>
        <v/>
      </c>
      <c r="BR28" s="13" t="str">
        <f t="shared" ref="BR28" ca="1" si="1238">IF(BH29="","",IF(BH29=1,"","}"))</f>
        <v/>
      </c>
      <c r="BS28" t="s">
        <v>359</v>
      </c>
      <c r="BT28" s="13" t="str">
        <f t="shared" ref="BT28" ca="1" si="1239">IF(BI28&lt;0,"-","")</f>
        <v/>
      </c>
      <c r="BU28" s="13" t="str">
        <f t="shared" ref="BU28" ca="1" si="1240">IF(BK29="","",IF(BK29=1,"","\\frac{"))</f>
        <v/>
      </c>
      <c r="BV28" s="13" t="str">
        <f t="shared" ref="BV28" ca="1" si="1241">IF(BK28="","",BK28)</f>
        <v/>
      </c>
      <c r="BW28" s="13" t="str">
        <f t="shared" ref="BW28" ca="1" si="1242">IF(BK29="","",IF(BK29=1,"","}{"))</f>
        <v/>
      </c>
      <c r="BX28" s="13" t="str">
        <f t="shared" ref="BX28" ca="1" si="1243">IF(BK29="","",IF(BK29=1,"",BK29))</f>
        <v/>
      </c>
      <c r="BY28" s="13" t="str">
        <f t="shared" ref="BY28" ca="1" si="1244">IF(BK29="","",IF(BK29=1,"","}"))</f>
        <v/>
      </c>
      <c r="BZ28" t="str">
        <f ca="1">BL28&amp;BM28&amp;BN28&amp;BO28&amp;BP28&amp;BQ28&amp;BR28&amp;BS28&amp;BT28&amp;BU28&amp;BV28&amp;BW28&amp;BX28&amp;BY28</f>
        <v>x= 　,　</v>
      </c>
      <c r="CA28" t="str">
        <f ca="1">IF(AO29=1,BZ28,BZ29)</f>
        <v>x= \\frac{3±\\sqrt{149}}{14}</v>
      </c>
      <c r="CB28" s="78" t="s">
        <v>229</v>
      </c>
      <c r="CC28" s="110">
        <f t="shared" ref="CC28" ca="1" si="1245">P28</f>
        <v>7</v>
      </c>
      <c r="CD28" s="104" t="s">
        <v>296</v>
      </c>
      <c r="CE28" s="51" t="str">
        <f ca="1">R28&amp;S28&amp;T28&amp;U28&amp;V28&amp;W28&amp;X28</f>
        <v>-3x-5=0</v>
      </c>
      <c r="CF28" t="s">
        <v>230</v>
      </c>
      <c r="CG28" t="s">
        <v>250</v>
      </c>
      <c r="CH28" t="str">
        <f ca="1">CA28</f>
        <v>x= \\frac{3±\\sqrt{149}}{14}</v>
      </c>
      <c r="CI28" t="s">
        <v>230</v>
      </c>
    </row>
    <row r="29" spans="1:87" ht="20" customHeight="1" x14ac:dyDescent="0.55000000000000004">
      <c r="A29" s="121"/>
      <c r="B29" s="121"/>
      <c r="I29" s="51"/>
      <c r="L29">
        <f t="shared" ref="L29:M29" ca="1" si="1246">IF(L28=0,1,L28)</f>
        <v>7</v>
      </c>
      <c r="M29">
        <f t="shared" ca="1" si="1246"/>
        <v>-3</v>
      </c>
      <c r="O29">
        <f t="shared" ref="O29" ca="1" si="1247">M28*M28-(4*L28*N28)</f>
        <v>149</v>
      </c>
      <c r="P29" s="9">
        <f t="shared" ref="P29" ca="1" si="1248">IF(N28=0,1,IF(O29&lt;=0,N28*-1,N28))</f>
        <v>-5</v>
      </c>
      <c r="R29" s="5"/>
      <c r="S29" s="5"/>
      <c r="T29" s="5"/>
      <c r="U29" s="5"/>
      <c r="V29" s="5"/>
      <c r="W29" s="5"/>
      <c r="Z29" s="42">
        <f t="shared" ref="Z29" ca="1" si="1249">2*L29</f>
        <v>14</v>
      </c>
      <c r="AB29" s="11">
        <f t="shared" ref="AB29" ca="1" si="1250">AA28/(AB28*AB28)</f>
        <v>149</v>
      </c>
      <c r="AC29" s="11">
        <f t="shared" ref="AC29" ca="1" si="1251">AB29/(AC28*AC28)</f>
        <v>149</v>
      </c>
      <c r="AD29" s="11">
        <f t="shared" ref="AD29" ca="1" si="1252">AC29/(AD28*AD28)</f>
        <v>149</v>
      </c>
      <c r="AE29" s="11">
        <f t="shared" ref="AE29" ca="1" si="1253">AD29/(AE28*AE28)</f>
        <v>149</v>
      </c>
      <c r="AF29" s="11">
        <f t="shared" ref="AF29" ca="1" si="1254">AE29/(AF28*AF28)</f>
        <v>149</v>
      </c>
      <c r="AG29" s="11">
        <f t="shared" ref="AG29" ca="1" si="1255">AF29/(AG28*AG28)</f>
        <v>149</v>
      </c>
      <c r="AH29" s="11">
        <f t="shared" ref="AH29" ca="1" si="1256">AG29/(AH28*AH28)</f>
        <v>149</v>
      </c>
      <c r="AI29" s="11">
        <f t="shared" ref="AI29" ca="1" si="1257">AH29/(AI28*AI28)</f>
        <v>149</v>
      </c>
      <c r="AJ29" s="11">
        <f t="shared" ref="AJ29" ca="1" si="1258">AI29/(AJ28*AJ28)</f>
        <v>149</v>
      </c>
      <c r="AK29" s="20">
        <f t="shared" ref="AK29" ca="1" si="1259">AJ29/(AK28*AK28)</f>
        <v>149</v>
      </c>
      <c r="AL29" s="11">
        <f t="shared" ref="AL29" ca="1" si="1260">AK29/(AL28*AL28)</f>
        <v>149</v>
      </c>
      <c r="AM29" s="11">
        <f t="shared" ref="AM29" ca="1" si="1261">AL29/(AM28*AM28)</f>
        <v>149</v>
      </c>
      <c r="AN29" s="11">
        <f t="shared" ref="AN29" ca="1" si="1262">AM29/(AN28*AN28)</f>
        <v>149</v>
      </c>
      <c r="AO29" s="2">
        <f t="shared" ref="AO29" ca="1" si="1263">AN29/(AO28*AO28)</f>
        <v>149</v>
      </c>
      <c r="AS29" s="42">
        <f t="shared" ref="AS29" ca="1" si="1264">ABS(Z29)</f>
        <v>14</v>
      </c>
      <c r="AW29" s="13">
        <f t="shared" ref="AW29" ca="1" si="1265">Z29/AU28</f>
        <v>14</v>
      </c>
      <c r="BA29" s="42">
        <f t="shared" ref="BA29" ca="1" si="1266">AW29</f>
        <v>14</v>
      </c>
      <c r="BD29" s="41">
        <f t="shared" ref="BD29" ca="1" si="1267">BA29</f>
        <v>14</v>
      </c>
      <c r="BE29" s="120"/>
      <c r="BF29" s="2" t="str">
        <f t="shared" ref="BF29" ca="1" si="1268">IF(AO29=1,BA29,"")</f>
        <v/>
      </c>
      <c r="BG29" t="str">
        <f t="shared" ref="BG29" ca="1" si="1269">IF(AO29=1,ABS(BF29),"")</f>
        <v/>
      </c>
      <c r="BH29" t="str">
        <f t="shared" ref="BH29:BH91" ca="1" si="1270">IF(BG29="","",BG29/GCD(BG29,BG28))</f>
        <v/>
      </c>
      <c r="BI29" s="2" t="str">
        <f t="shared" ref="BI29" ca="1" si="1271">IF(AO29=1,BA29,"")</f>
        <v/>
      </c>
      <c r="BJ29" t="str">
        <f t="shared" ref="BJ29" ca="1" si="1272">IF(AO29=1,ABS(BI29),"")</f>
        <v/>
      </c>
      <c r="BK29" t="str">
        <f t="shared" ref="BK29:BK91" ca="1" si="1273">IF(BJ29="","",BJ29/GCD(BJ29,BJ28))</f>
        <v/>
      </c>
      <c r="BL29" t="s">
        <v>360</v>
      </c>
      <c r="BN29" t="str">
        <f ca="1">IF(AW29=1,"","\\frac{")</f>
        <v>\\frac{</v>
      </c>
      <c r="BO29">
        <f ca="1">AY28</f>
        <v>3</v>
      </c>
      <c r="BP29" t="str">
        <f>AZ28</f>
        <v>±</v>
      </c>
      <c r="BQ29" t="str">
        <f ca="1">BA28</f>
        <v/>
      </c>
      <c r="BR29" t="str">
        <f ca="1">IF(AO29=1,"","\\sqrt{")</f>
        <v>\\sqrt{</v>
      </c>
      <c r="BS29">
        <f ca="1">BC28</f>
        <v>149</v>
      </c>
      <c r="BT29" t="str">
        <f ca="1">IF(AO29=1,"","}")</f>
        <v>}</v>
      </c>
      <c r="BU29" t="str">
        <f ca="1">IF(AW29=1,"","}{")</f>
        <v>}{</v>
      </c>
      <c r="BV29">
        <f ca="1">IF(BA29=1,"",BA29)</f>
        <v>14</v>
      </c>
      <c r="BW29" t="str">
        <f ca="1">IF(AW29=1,"","}")</f>
        <v>}</v>
      </c>
      <c r="BZ29" t="str">
        <f ca="1">BL29&amp;BM29&amp;BN29&amp;BO29&amp;BP29&amp;BQ29&amp;BR29&amp;BS29&amp;BT29&amp;BU29&amp;BV29&amp;BW29&amp;BX29&amp;BY29</f>
        <v>x= \\frac{3±\\sqrt{149}}{14}</v>
      </c>
    </row>
    <row r="30" spans="1:87" ht="20" customHeight="1" x14ac:dyDescent="0.55000000000000004">
      <c r="A30" s="121" t="s">
        <v>7</v>
      </c>
      <c r="B30" s="121" t="s">
        <v>364</v>
      </c>
      <c r="C30" s="51" t="s">
        <v>60</v>
      </c>
      <c r="D30" s="50" t="s">
        <v>361</v>
      </c>
      <c r="E30" t="str">
        <f t="shared" ref="E30" ca="1" si="1274">CB30&amp;CD30&amp;CE30&amp;CF30</f>
        <v>\\(\\quad x^2-6x-9=0 \\)</v>
      </c>
      <c r="F30" t="str">
        <f t="shared" ref="F30" ca="1" si="1275">CG30&amp;CH30&amp;CI30</f>
        <v>\\(\\quad \\displaystyle x= \\frac{3±3\\sqrt{5}}{4} \\)</v>
      </c>
      <c r="G30" s="50" t="s">
        <v>62</v>
      </c>
      <c r="H30" s="89" t="str">
        <f t="shared" ref="H30" ca="1" si="1276">"INSERT INTO "&amp;C30&amp;"(tangen,question,answer,editor,date,count) VALUES('"&amp;D30&amp;"','"&amp;E30&amp;"','"&amp;F30&amp;"','"&amp;G30&amp;"',NOW(),0);"</f>
        <v>INSERT INTO math(tangen,question,answer,editor,date,count) VALUES('m7500','\\(\\quad x^2-6x-9=0 \\)','\\(\\quad \\displaystyle x= \\frac{3±3\\sqrt{5}}{4} \\)','harazono',NOW(),0);</v>
      </c>
      <c r="I30" s="51"/>
      <c r="L30" s="1">
        <f t="shared" ca="1" si="1190"/>
        <v>4</v>
      </c>
      <c r="M30" s="1">
        <f t="shared" ca="1" si="707"/>
        <v>-6</v>
      </c>
      <c r="N30" s="1">
        <f t="shared" ca="1" si="707"/>
        <v>9</v>
      </c>
      <c r="P30" s="13">
        <f t="shared" ref="P30" ca="1" si="1277">IF(L31=1,"",IF(L31=-1,"-",L31))</f>
        <v>4</v>
      </c>
      <c r="Q30" t="s">
        <v>18</v>
      </c>
      <c r="R30" t="str">
        <f t="shared" ref="R30" ca="1" si="1278">IF(M31&lt;=0,"-","+")</f>
        <v>-</v>
      </c>
      <c r="S30" s="13">
        <f t="shared" ref="S30" ca="1" si="1279">IF(M31=1,"",IF(M31=-1,"",ABS(M31)))</f>
        <v>6</v>
      </c>
      <c r="T30" t="s">
        <v>18</v>
      </c>
      <c r="U30" t="str">
        <f t="shared" ref="U30" ca="1" si="1280">IF(P31&lt;0,"-","+")</f>
        <v>-</v>
      </c>
      <c r="V30" s="13">
        <f t="shared" ref="V30" ca="1" si="1281">ABS(P31)</f>
        <v>9</v>
      </c>
      <c r="W30" s="13" t="s">
        <v>13</v>
      </c>
      <c r="X30">
        <v>0</v>
      </c>
      <c r="Y30" s="42">
        <f t="shared" ref="Y30" ca="1" si="1282">M31*-1</f>
        <v>6</v>
      </c>
      <c r="Z30" s="42" t="s">
        <v>52</v>
      </c>
      <c r="AA30" s="42">
        <f t="shared" ref="AA30" ca="1" si="1283">M31*M31-(4*L31*P31)</f>
        <v>180</v>
      </c>
      <c r="AB30" s="34">
        <f t="shared" ca="1" si="1198"/>
        <v>1</v>
      </c>
      <c r="AC30" s="34">
        <f t="shared" ca="1" si="1199"/>
        <v>1</v>
      </c>
      <c r="AD30" s="34">
        <f t="shared" ca="1" si="1200"/>
        <v>1</v>
      </c>
      <c r="AE30" s="34">
        <f t="shared" ca="1" si="1201"/>
        <v>1</v>
      </c>
      <c r="AF30" s="34">
        <f t="shared" ca="1" si="1202"/>
        <v>1</v>
      </c>
      <c r="AG30" s="34">
        <f t="shared" ca="1" si="1203"/>
        <v>1</v>
      </c>
      <c r="AH30" s="34">
        <f t="shared" ca="1" si="1204"/>
        <v>1</v>
      </c>
      <c r="AI30" s="38">
        <f t="shared" ca="1" si="1205"/>
        <v>1</v>
      </c>
      <c r="AJ30" s="38">
        <f t="shared" ca="1" si="1206"/>
        <v>1</v>
      </c>
      <c r="AK30" s="39">
        <f t="shared" ca="1" si="1207"/>
        <v>6</v>
      </c>
      <c r="AL30" s="38">
        <f t="shared" ca="1" si="1208"/>
        <v>1</v>
      </c>
      <c r="AM30" s="38">
        <f t="shared" ca="1" si="1209"/>
        <v>1</v>
      </c>
      <c r="AN30" s="38">
        <f t="shared" ca="1" si="1210"/>
        <v>1</v>
      </c>
      <c r="AO30" s="38">
        <f t="shared" ca="1" si="1211"/>
        <v>1</v>
      </c>
      <c r="AP30" s="2">
        <f t="shared" ref="AP30" ca="1" si="1284">AB30*AC30*AD30*AE30*AF30*AG30*AH30*AI30*AJ30*AK30*AL30*AM30*AN30*AO30</f>
        <v>6</v>
      </c>
      <c r="AQ30" s="42">
        <f t="shared" ref="AQ30" ca="1" si="1285">ABS(Y30)</f>
        <v>6</v>
      </c>
      <c r="AR30" s="42">
        <f t="shared" ref="AR30" ca="1" si="1286">IF(AP30=1,1,AP30)</f>
        <v>6</v>
      </c>
      <c r="AS30" s="42" t="str">
        <f t="shared" ref="AS30" ca="1" si="1287">IF(AO31=1,"","√")</f>
        <v>√</v>
      </c>
      <c r="AT30" s="42">
        <f t="shared" ref="AT30" ca="1" si="1288">AO31</f>
        <v>5</v>
      </c>
      <c r="AU30" s="9">
        <f t="shared" ref="AU30" ca="1" si="1289">GCD(AQ30,AR30,AS31)</f>
        <v>2</v>
      </c>
      <c r="AV30" s="13">
        <f t="shared" ref="AV30" ca="1" si="1290">Y30/AU30</f>
        <v>3</v>
      </c>
      <c r="AW30" s="13">
        <f t="shared" ref="AW30" ca="1" si="1291">AP30/AU30</f>
        <v>3</v>
      </c>
      <c r="AX30" s="13">
        <f t="shared" ref="AX30" ca="1" si="1292">AT30</f>
        <v>5</v>
      </c>
      <c r="AY30" s="42">
        <f t="shared" ref="AY30" ca="1" si="1293">AV30</f>
        <v>3</v>
      </c>
      <c r="AZ30" s="42" t="str">
        <f t="shared" ref="AZ30" si="1294">Z30</f>
        <v>±</v>
      </c>
      <c r="BA30" s="42">
        <f t="shared" ref="BA30" ca="1" si="1295">IF(AW30=1,"",AW30)</f>
        <v>3</v>
      </c>
      <c r="BB30" s="42" t="str">
        <f t="shared" ref="BB30" ca="1" si="1296">IF(AX30=1,"",AS30)</f>
        <v>√</v>
      </c>
      <c r="BC30" s="42">
        <f t="shared" ref="BC30" ca="1" si="1297">IF(AX30=1,IF(AW30=1,1,""),AX30)</f>
        <v>5</v>
      </c>
      <c r="BD30" s="41" t="str">
        <f t="shared" ref="BD30" ca="1" si="1298">AY30&amp;AZ30&amp;BA30&amp;BB30&amp;BC30</f>
        <v>3±3√5</v>
      </c>
      <c r="BE30" s="120" t="str">
        <f t="shared" ca="1" si="1227"/>
        <v/>
      </c>
      <c r="BF30" s="2" t="str">
        <f t="shared" ref="BF30" ca="1" si="1299">IF(AO31=1,AV30+AW30,"")</f>
        <v/>
      </c>
      <c r="BG30" t="str">
        <f t="shared" ref="BG30" ca="1" si="1300">IF(AO31=1,ABS(BF30),"")</f>
        <v/>
      </c>
      <c r="BH30" t="str">
        <f t="shared" ca="1" si="1229"/>
        <v/>
      </c>
      <c r="BI30" s="2" t="str">
        <f t="shared" ref="BI30" ca="1" si="1301">IF(AO31=1,AV30-AW30,"")</f>
        <v/>
      </c>
      <c r="BJ30" t="str">
        <f t="shared" ref="BJ30" ca="1" si="1302">IF(AO31=1,ABS(BI30),"")</f>
        <v/>
      </c>
      <c r="BK30" t="str">
        <f t="shared" ca="1" si="1232"/>
        <v/>
      </c>
      <c r="BL30" t="s">
        <v>360</v>
      </c>
      <c r="BM30" s="13" t="str">
        <f t="shared" ref="BM30" ca="1" si="1303">IF(BF30&lt;0,"-","")</f>
        <v/>
      </c>
      <c r="BN30" s="13" t="str">
        <f t="shared" ref="BN30" ca="1" si="1304">IF(BH31="","",IF(BH31=1,"","\\frac{"))</f>
        <v/>
      </c>
      <c r="BO30" s="13" t="str">
        <f t="shared" ref="BO30" ca="1" si="1305">IF(BH30="","",BH30)</f>
        <v/>
      </c>
      <c r="BP30" s="13" t="str">
        <f t="shared" ref="BP30" ca="1" si="1306">IF(BH31="","",IF(BH31=1,"","}{"))</f>
        <v/>
      </c>
      <c r="BQ30" s="13" t="str">
        <f t="shared" ref="BQ30" ca="1" si="1307">IF(BH31="","",IF(BH31=1,"",BH31))</f>
        <v/>
      </c>
      <c r="BR30" s="13" t="str">
        <f t="shared" ref="BR30" ca="1" si="1308">IF(BH31="","",IF(BH31=1,"","}"))</f>
        <v/>
      </c>
      <c r="BS30" t="s">
        <v>359</v>
      </c>
      <c r="BT30" s="13" t="str">
        <f t="shared" ref="BT30" ca="1" si="1309">IF(BI30&lt;0,"-","")</f>
        <v/>
      </c>
      <c r="BU30" s="13" t="str">
        <f t="shared" ref="BU30" ca="1" si="1310">IF(BK31="","",IF(BK31=1,"","\\frac{"))</f>
        <v/>
      </c>
      <c r="BV30" s="13" t="str">
        <f t="shared" ref="BV30" ca="1" si="1311">IF(BK30="","",BK30)</f>
        <v/>
      </c>
      <c r="BW30" s="13" t="str">
        <f t="shared" ref="BW30" ca="1" si="1312">IF(BK31="","",IF(BK31=1,"","}{"))</f>
        <v/>
      </c>
      <c r="BX30" s="13" t="str">
        <f t="shared" ref="BX30" ca="1" si="1313">IF(BK31="","",IF(BK31=1,"",BK31))</f>
        <v/>
      </c>
      <c r="BY30" s="13" t="str">
        <f t="shared" ref="BY30" ca="1" si="1314">IF(BK31="","",IF(BK31=1,"","}"))</f>
        <v/>
      </c>
      <c r="BZ30" t="str">
        <f t="shared" ref="BZ30:BZ93" ca="1" si="1315">BL30&amp;BM30&amp;BN30&amp;BO30&amp;BP30&amp;BQ30&amp;BR30&amp;BS30&amp;BT30&amp;BU30&amp;BV30&amp;BW30&amp;BX30&amp;BY30</f>
        <v>x= 　,　</v>
      </c>
      <c r="CA30" t="str">
        <f t="shared" ref="CA30" ca="1" si="1316">IF(AO31=1,BZ30,BZ31)</f>
        <v>x= \\frac{3±3\\sqrt{5}}{4}</v>
      </c>
      <c r="CB30" s="78" t="s">
        <v>229</v>
      </c>
      <c r="CC30" s="110">
        <f t="shared" ref="CC30" ca="1" si="1317">P30</f>
        <v>4</v>
      </c>
      <c r="CD30" s="104" t="s">
        <v>296</v>
      </c>
      <c r="CE30" s="51" t="str">
        <f t="shared" ref="CE30" ca="1" si="1318">R30&amp;S30&amp;T30&amp;U30&amp;V30&amp;W30&amp;X30</f>
        <v>-6x-9=0</v>
      </c>
      <c r="CF30" t="s">
        <v>230</v>
      </c>
      <c r="CG30" t="s">
        <v>250</v>
      </c>
      <c r="CH30" t="str">
        <f t="shared" ref="CH30" ca="1" si="1319">CA30</f>
        <v>x= \\frac{3±3\\sqrt{5}}{4}</v>
      </c>
      <c r="CI30" t="s">
        <v>230</v>
      </c>
    </row>
    <row r="31" spans="1:87" ht="20" customHeight="1" x14ac:dyDescent="0.55000000000000004">
      <c r="A31" s="121"/>
      <c r="B31" s="121"/>
      <c r="I31" s="51"/>
      <c r="L31">
        <f t="shared" ref="L31" ca="1" si="1320">IF(L30=0,1,L30)</f>
        <v>4</v>
      </c>
      <c r="M31">
        <f t="shared" ref="M31" ca="1" si="1321">IF(M30=0,1,M30)</f>
        <v>-6</v>
      </c>
      <c r="O31">
        <f t="shared" ref="O31" ca="1" si="1322">M30*M30-(4*L30*N30)</f>
        <v>-108</v>
      </c>
      <c r="P31" s="9">
        <f t="shared" ref="P31" ca="1" si="1323">IF(N30=0,1,IF(O31&lt;=0,N30*-1,N30))</f>
        <v>-9</v>
      </c>
      <c r="R31" s="5"/>
      <c r="S31" s="5"/>
      <c r="T31" s="5"/>
      <c r="U31" s="5"/>
      <c r="V31" s="5"/>
      <c r="W31" s="5"/>
      <c r="Z31" s="42">
        <f t="shared" ref="Z31" ca="1" si="1324">2*L31</f>
        <v>8</v>
      </c>
      <c r="AB31" s="11">
        <f t="shared" ref="AB31" ca="1" si="1325">AA30/(AB30*AB30)</f>
        <v>180</v>
      </c>
      <c r="AC31" s="11">
        <f t="shared" ref="AC31" ca="1" si="1326">AB31/(AC30*AC30)</f>
        <v>180</v>
      </c>
      <c r="AD31" s="11">
        <f t="shared" ref="AD31" ca="1" si="1327">AC31/(AD30*AD30)</f>
        <v>180</v>
      </c>
      <c r="AE31" s="11">
        <f t="shared" ref="AE31" ca="1" si="1328">AD31/(AE30*AE30)</f>
        <v>180</v>
      </c>
      <c r="AF31" s="11">
        <f t="shared" ref="AF31" ca="1" si="1329">AE31/(AF30*AF30)</f>
        <v>180</v>
      </c>
      <c r="AG31" s="11">
        <f t="shared" ref="AG31" ca="1" si="1330">AF31/(AG30*AG30)</f>
        <v>180</v>
      </c>
      <c r="AH31" s="11">
        <f t="shared" ref="AH31" ca="1" si="1331">AG31/(AH30*AH30)</f>
        <v>180</v>
      </c>
      <c r="AI31" s="11">
        <f t="shared" ref="AI31" ca="1" si="1332">AH31/(AI30*AI30)</f>
        <v>180</v>
      </c>
      <c r="AJ31" s="11">
        <f t="shared" ref="AJ31" ca="1" si="1333">AI31/(AJ30*AJ30)</f>
        <v>180</v>
      </c>
      <c r="AK31" s="20">
        <f t="shared" ref="AK31" ca="1" si="1334">AJ31/(AK30*AK30)</f>
        <v>5</v>
      </c>
      <c r="AL31" s="11">
        <f t="shared" ref="AL31" ca="1" si="1335">AK31/(AL30*AL30)</f>
        <v>5</v>
      </c>
      <c r="AM31" s="11">
        <f t="shared" ref="AM31" ca="1" si="1336">AL31/(AM30*AM30)</f>
        <v>5</v>
      </c>
      <c r="AN31" s="11">
        <f t="shared" ref="AN31" ca="1" si="1337">AM31/(AN30*AN30)</f>
        <v>5</v>
      </c>
      <c r="AO31" s="2">
        <f t="shared" ref="AO31" ca="1" si="1338">AN31/(AO30*AO30)</f>
        <v>5</v>
      </c>
      <c r="AS31" s="42">
        <f t="shared" ref="AS31" ca="1" si="1339">ABS(Z31)</f>
        <v>8</v>
      </c>
      <c r="AW31" s="13">
        <f t="shared" ref="AW31" ca="1" si="1340">Z31/AU30</f>
        <v>4</v>
      </c>
      <c r="BA31" s="42">
        <f t="shared" ref="BA31" ca="1" si="1341">AW31</f>
        <v>4</v>
      </c>
      <c r="BD31" s="41">
        <f t="shared" ref="BD31" ca="1" si="1342">BA31</f>
        <v>4</v>
      </c>
      <c r="BE31" s="120"/>
      <c r="BF31" s="2" t="str">
        <f t="shared" ref="BF31" ca="1" si="1343">IF(AO31=1,BA31,"")</f>
        <v/>
      </c>
      <c r="BG31" t="str">
        <f t="shared" ref="BG31" ca="1" si="1344">IF(AO31=1,ABS(BF31),"")</f>
        <v/>
      </c>
      <c r="BH31" t="str">
        <f t="shared" ca="1" si="1270"/>
        <v/>
      </c>
      <c r="BI31" s="2" t="str">
        <f t="shared" ref="BI31" ca="1" si="1345">IF(AO31=1,BA31,"")</f>
        <v/>
      </c>
      <c r="BJ31" t="str">
        <f t="shared" ref="BJ31" ca="1" si="1346">IF(AO31=1,ABS(BI31),"")</f>
        <v/>
      </c>
      <c r="BK31" t="str">
        <f t="shared" ca="1" si="1273"/>
        <v/>
      </c>
      <c r="BL31" t="s">
        <v>360</v>
      </c>
      <c r="BN31" t="str">
        <f t="shared" ref="BN31" ca="1" si="1347">IF(AW31=1,"","\\frac{")</f>
        <v>\\frac{</v>
      </c>
      <c r="BO31">
        <f t="shared" ref="BO31" ca="1" si="1348">AY30</f>
        <v>3</v>
      </c>
      <c r="BP31" t="str">
        <f t="shared" ref="BP31" si="1349">AZ30</f>
        <v>±</v>
      </c>
      <c r="BQ31">
        <f t="shared" ref="BQ31" ca="1" si="1350">BA30</f>
        <v>3</v>
      </c>
      <c r="BR31" t="str">
        <f t="shared" ref="BR31" ca="1" si="1351">IF(AO31=1,"","\\sqrt{")</f>
        <v>\\sqrt{</v>
      </c>
      <c r="BS31">
        <f t="shared" ref="BS31" ca="1" si="1352">BC30</f>
        <v>5</v>
      </c>
      <c r="BT31" t="str">
        <f t="shared" ref="BT31" ca="1" si="1353">IF(AO31=1,"","}")</f>
        <v>}</v>
      </c>
      <c r="BU31" t="str">
        <f t="shared" ref="BU31" ca="1" si="1354">IF(AW31=1,"","}{")</f>
        <v>}{</v>
      </c>
      <c r="BV31">
        <f t="shared" ref="BV31" ca="1" si="1355">IF(BA31=1,"",BA31)</f>
        <v>4</v>
      </c>
      <c r="BW31" t="str">
        <f t="shared" ref="BW31" ca="1" si="1356">IF(AW31=1,"","}")</f>
        <v>}</v>
      </c>
      <c r="BZ31" t="str">
        <f t="shared" ca="1" si="1315"/>
        <v>x= \\frac{3±3\\sqrt{5}}{4}</v>
      </c>
    </row>
    <row r="32" spans="1:87" ht="20" customHeight="1" x14ac:dyDescent="0.55000000000000004">
      <c r="A32" s="121" t="s">
        <v>7</v>
      </c>
      <c r="B32" s="121" t="s">
        <v>364</v>
      </c>
      <c r="C32" s="51" t="s">
        <v>60</v>
      </c>
      <c r="D32" s="50" t="s">
        <v>361</v>
      </c>
      <c r="E32" t="str">
        <f t="shared" ref="E32" ca="1" si="1357">CB32&amp;CD32&amp;CE32&amp;CF32</f>
        <v>\\(\\quad x^2-3x-9=0 \\)</v>
      </c>
      <c r="F32" t="str">
        <f t="shared" ref="F32" ca="1" si="1358">CG32&amp;CH32&amp;CI32</f>
        <v>\\(\\quad \\displaystyle x= \\frac{1±\\sqrt{13}}{2} \\)</v>
      </c>
      <c r="G32" s="50" t="s">
        <v>62</v>
      </c>
      <c r="H32" s="89" t="str">
        <f t="shared" ref="H32" ca="1" si="1359">"INSERT INTO "&amp;C32&amp;"(tangen,question,answer,editor,date,count) VALUES('"&amp;D32&amp;"','"&amp;E32&amp;"','"&amp;F32&amp;"','"&amp;G32&amp;"',NOW(),0);"</f>
        <v>INSERT INTO math(tangen,question,answer,editor,date,count) VALUES('m7500','\\(\\quad x^2-3x-9=0 \\)','\\(\\quad \\displaystyle x= \\frac{1±\\sqrt{13}}{2} \\)','harazono',NOW(),0);</v>
      </c>
      <c r="I32" s="51"/>
      <c r="L32" s="1">
        <f t="shared" ca="1" si="1190"/>
        <v>3</v>
      </c>
      <c r="M32" s="1">
        <f t="shared" ca="1" si="707"/>
        <v>-3</v>
      </c>
      <c r="N32" s="1">
        <f t="shared" ca="1" si="707"/>
        <v>-9</v>
      </c>
      <c r="P32" s="13">
        <f t="shared" ref="P32" ca="1" si="1360">IF(L33=1,"",IF(L33=-1,"-",L33))</f>
        <v>3</v>
      </c>
      <c r="Q32" t="s">
        <v>18</v>
      </c>
      <c r="R32" t="str">
        <f t="shared" ref="R32" ca="1" si="1361">IF(M33&lt;=0,"-","+")</f>
        <v>-</v>
      </c>
      <c r="S32" s="13">
        <f t="shared" ref="S32" ca="1" si="1362">IF(M33=1,"",IF(M33=-1,"",ABS(M33)))</f>
        <v>3</v>
      </c>
      <c r="T32" t="s">
        <v>18</v>
      </c>
      <c r="U32" t="str">
        <f t="shared" ref="U32" ca="1" si="1363">IF(P33&lt;0,"-","+")</f>
        <v>-</v>
      </c>
      <c r="V32" s="13">
        <f t="shared" ref="V32" ca="1" si="1364">ABS(P33)</f>
        <v>9</v>
      </c>
      <c r="W32" s="13" t="s">
        <v>13</v>
      </c>
      <c r="X32">
        <v>0</v>
      </c>
      <c r="Y32" s="42">
        <f t="shared" ref="Y32" ca="1" si="1365">M33*-1</f>
        <v>3</v>
      </c>
      <c r="Z32" s="42" t="s">
        <v>52</v>
      </c>
      <c r="AA32" s="42">
        <f t="shared" ref="AA32" ca="1" si="1366">M33*M33-(4*L33*P33)</f>
        <v>117</v>
      </c>
      <c r="AB32" s="34">
        <f t="shared" ca="1" si="1198"/>
        <v>1</v>
      </c>
      <c r="AC32" s="34">
        <f t="shared" ca="1" si="1199"/>
        <v>1</v>
      </c>
      <c r="AD32" s="34">
        <f t="shared" ca="1" si="1200"/>
        <v>1</v>
      </c>
      <c r="AE32" s="34">
        <f t="shared" ca="1" si="1201"/>
        <v>1</v>
      </c>
      <c r="AF32" s="34">
        <f t="shared" ca="1" si="1202"/>
        <v>1</v>
      </c>
      <c r="AG32" s="34">
        <f t="shared" ca="1" si="1203"/>
        <v>1</v>
      </c>
      <c r="AH32" s="34">
        <f t="shared" ca="1" si="1204"/>
        <v>1</v>
      </c>
      <c r="AI32" s="38">
        <f t="shared" ca="1" si="1205"/>
        <v>1</v>
      </c>
      <c r="AJ32" s="38">
        <f t="shared" ca="1" si="1206"/>
        <v>1</v>
      </c>
      <c r="AK32" s="39">
        <f t="shared" ca="1" si="1207"/>
        <v>1</v>
      </c>
      <c r="AL32" s="38">
        <f t="shared" ca="1" si="1208"/>
        <v>1</v>
      </c>
      <c r="AM32" s="38">
        <f t="shared" ca="1" si="1209"/>
        <v>1</v>
      </c>
      <c r="AN32" s="38">
        <f t="shared" ca="1" si="1210"/>
        <v>3</v>
      </c>
      <c r="AO32" s="38">
        <f t="shared" ca="1" si="1211"/>
        <v>1</v>
      </c>
      <c r="AP32" s="2">
        <f t="shared" ref="AP32" ca="1" si="1367">AB32*AC32*AD32*AE32*AF32*AG32*AH32*AI32*AJ32*AK32*AL32*AM32*AN32*AO32</f>
        <v>3</v>
      </c>
      <c r="AQ32" s="42">
        <f t="shared" ref="AQ32" ca="1" si="1368">ABS(Y32)</f>
        <v>3</v>
      </c>
      <c r="AR32" s="42">
        <f t="shared" ref="AR32" ca="1" si="1369">IF(AP32=1,1,AP32)</f>
        <v>3</v>
      </c>
      <c r="AS32" s="42" t="str">
        <f t="shared" ref="AS32" ca="1" si="1370">IF(AO33=1,"","√")</f>
        <v>√</v>
      </c>
      <c r="AT32" s="42">
        <f t="shared" ref="AT32" ca="1" si="1371">AO33</f>
        <v>13</v>
      </c>
      <c r="AU32" s="9">
        <f t="shared" ref="AU32" ca="1" si="1372">GCD(AQ32,AR32,AS33)</f>
        <v>3</v>
      </c>
      <c r="AV32" s="13">
        <f t="shared" ref="AV32" ca="1" si="1373">Y32/AU32</f>
        <v>1</v>
      </c>
      <c r="AW32" s="13">
        <f t="shared" ref="AW32" ca="1" si="1374">AP32/AU32</f>
        <v>1</v>
      </c>
      <c r="AX32" s="13">
        <f t="shared" ref="AX32" ca="1" si="1375">AT32</f>
        <v>13</v>
      </c>
      <c r="AY32" s="42">
        <f t="shared" ref="AY32" ca="1" si="1376">AV32</f>
        <v>1</v>
      </c>
      <c r="AZ32" s="42" t="str">
        <f t="shared" ref="AZ32" si="1377">Z32</f>
        <v>±</v>
      </c>
      <c r="BA32" s="42" t="str">
        <f t="shared" ref="BA32" ca="1" si="1378">IF(AW32=1,"",AW32)</f>
        <v/>
      </c>
      <c r="BB32" s="42" t="str">
        <f t="shared" ref="BB32" ca="1" si="1379">IF(AX32=1,"",AS32)</f>
        <v>√</v>
      </c>
      <c r="BC32" s="42">
        <f t="shared" ref="BC32" ca="1" si="1380">IF(AX32=1,IF(AW32=1,1,""),AX32)</f>
        <v>13</v>
      </c>
      <c r="BD32" s="41" t="str">
        <f t="shared" ref="BD32" ca="1" si="1381">AY32&amp;AZ32&amp;BA32&amp;BB32&amp;BC32</f>
        <v>1±√13</v>
      </c>
      <c r="BE32" s="120" t="str">
        <f t="shared" ca="1" si="1227"/>
        <v/>
      </c>
      <c r="BF32" s="2" t="str">
        <f t="shared" ref="BF32" ca="1" si="1382">IF(AO33=1,AV32+AW32,"")</f>
        <v/>
      </c>
      <c r="BG32" t="str">
        <f t="shared" ref="BG32" ca="1" si="1383">IF(AO33=1,ABS(BF32),"")</f>
        <v/>
      </c>
      <c r="BH32" t="str">
        <f t="shared" ca="1" si="1229"/>
        <v/>
      </c>
      <c r="BI32" s="2" t="str">
        <f t="shared" ref="BI32" ca="1" si="1384">IF(AO33=1,AV32-AW32,"")</f>
        <v/>
      </c>
      <c r="BJ32" t="str">
        <f t="shared" ref="BJ32" ca="1" si="1385">IF(AO33=1,ABS(BI32),"")</f>
        <v/>
      </c>
      <c r="BK32" t="str">
        <f t="shared" ca="1" si="1232"/>
        <v/>
      </c>
      <c r="BL32" t="s">
        <v>360</v>
      </c>
      <c r="BM32" s="13" t="str">
        <f t="shared" ref="BM32" ca="1" si="1386">IF(BF32&lt;0,"-","")</f>
        <v/>
      </c>
      <c r="BN32" s="13" t="str">
        <f t="shared" ref="BN32" ca="1" si="1387">IF(BH33="","",IF(BH33=1,"","\\frac{"))</f>
        <v/>
      </c>
      <c r="BO32" s="13" t="str">
        <f t="shared" ref="BO32" ca="1" si="1388">IF(BH32="","",BH32)</f>
        <v/>
      </c>
      <c r="BP32" s="13" t="str">
        <f t="shared" ref="BP32" ca="1" si="1389">IF(BH33="","",IF(BH33=1,"","}{"))</f>
        <v/>
      </c>
      <c r="BQ32" s="13" t="str">
        <f t="shared" ref="BQ32" ca="1" si="1390">IF(BH33="","",IF(BH33=1,"",BH33))</f>
        <v/>
      </c>
      <c r="BR32" s="13" t="str">
        <f t="shared" ref="BR32" ca="1" si="1391">IF(BH33="","",IF(BH33=1,"","}"))</f>
        <v/>
      </c>
      <c r="BS32" t="s">
        <v>359</v>
      </c>
      <c r="BT32" s="13" t="str">
        <f t="shared" ref="BT32" ca="1" si="1392">IF(BI32&lt;0,"-","")</f>
        <v/>
      </c>
      <c r="BU32" s="13" t="str">
        <f t="shared" ref="BU32" ca="1" si="1393">IF(BK33="","",IF(BK33=1,"","\\frac{"))</f>
        <v/>
      </c>
      <c r="BV32" s="13" t="str">
        <f t="shared" ref="BV32" ca="1" si="1394">IF(BK32="","",BK32)</f>
        <v/>
      </c>
      <c r="BW32" s="13" t="str">
        <f t="shared" ref="BW32" ca="1" si="1395">IF(BK33="","",IF(BK33=1,"","}{"))</f>
        <v/>
      </c>
      <c r="BX32" s="13" t="str">
        <f t="shared" ref="BX32" ca="1" si="1396">IF(BK33="","",IF(BK33=1,"",BK33))</f>
        <v/>
      </c>
      <c r="BY32" s="13" t="str">
        <f t="shared" ref="BY32" ca="1" si="1397">IF(BK33="","",IF(BK33=1,"","}"))</f>
        <v/>
      </c>
      <c r="BZ32" t="str">
        <f t="shared" ca="1" si="1315"/>
        <v>x= 　,　</v>
      </c>
      <c r="CA32" t="str">
        <f t="shared" ref="CA32" ca="1" si="1398">IF(AO33=1,BZ32,BZ33)</f>
        <v>x= \\frac{1±\\sqrt{13}}{2}</v>
      </c>
      <c r="CB32" s="78" t="s">
        <v>229</v>
      </c>
      <c r="CC32" s="110">
        <f t="shared" ref="CC32" ca="1" si="1399">P32</f>
        <v>3</v>
      </c>
      <c r="CD32" s="104" t="s">
        <v>296</v>
      </c>
      <c r="CE32" s="51" t="str">
        <f t="shared" ref="CE32" ca="1" si="1400">R32&amp;S32&amp;T32&amp;U32&amp;V32&amp;W32&amp;X32</f>
        <v>-3x-9=0</v>
      </c>
      <c r="CF32" t="s">
        <v>230</v>
      </c>
      <c r="CG32" t="s">
        <v>250</v>
      </c>
      <c r="CH32" t="str">
        <f t="shared" ref="CH32" ca="1" si="1401">CA32</f>
        <v>x= \\frac{1±\\sqrt{13}}{2}</v>
      </c>
      <c r="CI32" t="s">
        <v>230</v>
      </c>
    </row>
    <row r="33" spans="1:87" ht="20" customHeight="1" x14ac:dyDescent="0.55000000000000004">
      <c r="A33" s="121"/>
      <c r="B33" s="121"/>
      <c r="I33" s="51"/>
      <c r="L33">
        <f t="shared" ref="L33" ca="1" si="1402">IF(L32=0,1,L32)</f>
        <v>3</v>
      </c>
      <c r="M33">
        <f t="shared" ref="M33" ca="1" si="1403">IF(M32=0,1,M32)</f>
        <v>-3</v>
      </c>
      <c r="O33">
        <f t="shared" ref="O33" ca="1" si="1404">M32*M32-(4*L32*N32)</f>
        <v>117</v>
      </c>
      <c r="P33" s="9">
        <f t="shared" ref="P33" ca="1" si="1405">IF(N32=0,1,IF(O33&lt;=0,N32*-1,N32))</f>
        <v>-9</v>
      </c>
      <c r="R33" s="5"/>
      <c r="S33" s="5"/>
      <c r="T33" s="5"/>
      <c r="U33" s="5"/>
      <c r="V33" s="5"/>
      <c r="W33" s="5"/>
      <c r="Z33" s="42">
        <f t="shared" ref="Z33" ca="1" si="1406">2*L33</f>
        <v>6</v>
      </c>
      <c r="AB33" s="11">
        <f t="shared" ref="AB33" ca="1" si="1407">AA32/(AB32*AB32)</f>
        <v>117</v>
      </c>
      <c r="AC33" s="11">
        <f t="shared" ref="AC33" ca="1" si="1408">AB33/(AC32*AC32)</f>
        <v>117</v>
      </c>
      <c r="AD33" s="11">
        <f t="shared" ref="AD33" ca="1" si="1409">AC33/(AD32*AD32)</f>
        <v>117</v>
      </c>
      <c r="AE33" s="11">
        <f t="shared" ref="AE33" ca="1" si="1410">AD33/(AE32*AE32)</f>
        <v>117</v>
      </c>
      <c r="AF33" s="11">
        <f t="shared" ref="AF33" ca="1" si="1411">AE33/(AF32*AF32)</f>
        <v>117</v>
      </c>
      <c r="AG33" s="11">
        <f t="shared" ref="AG33" ca="1" si="1412">AF33/(AG32*AG32)</f>
        <v>117</v>
      </c>
      <c r="AH33" s="11">
        <f t="shared" ref="AH33" ca="1" si="1413">AG33/(AH32*AH32)</f>
        <v>117</v>
      </c>
      <c r="AI33" s="11">
        <f t="shared" ref="AI33" ca="1" si="1414">AH33/(AI32*AI32)</f>
        <v>117</v>
      </c>
      <c r="AJ33" s="11">
        <f t="shared" ref="AJ33" ca="1" si="1415">AI33/(AJ32*AJ32)</f>
        <v>117</v>
      </c>
      <c r="AK33" s="20">
        <f t="shared" ref="AK33" ca="1" si="1416">AJ33/(AK32*AK32)</f>
        <v>117</v>
      </c>
      <c r="AL33" s="11">
        <f t="shared" ref="AL33" ca="1" si="1417">AK33/(AL32*AL32)</f>
        <v>117</v>
      </c>
      <c r="AM33" s="11">
        <f t="shared" ref="AM33" ca="1" si="1418">AL33/(AM32*AM32)</f>
        <v>117</v>
      </c>
      <c r="AN33" s="11">
        <f t="shared" ref="AN33" ca="1" si="1419">AM33/(AN32*AN32)</f>
        <v>13</v>
      </c>
      <c r="AO33" s="2">
        <f t="shared" ref="AO33" ca="1" si="1420">AN33/(AO32*AO32)</f>
        <v>13</v>
      </c>
      <c r="AS33" s="42">
        <f t="shared" ref="AS33" ca="1" si="1421">ABS(Z33)</f>
        <v>6</v>
      </c>
      <c r="AW33" s="13">
        <f t="shared" ref="AW33" ca="1" si="1422">Z33/AU32</f>
        <v>2</v>
      </c>
      <c r="BA33" s="42">
        <f t="shared" ref="BA33" ca="1" si="1423">AW33</f>
        <v>2</v>
      </c>
      <c r="BD33" s="41">
        <f t="shared" ref="BD33" ca="1" si="1424">BA33</f>
        <v>2</v>
      </c>
      <c r="BE33" s="120"/>
      <c r="BF33" s="2" t="str">
        <f t="shared" ref="BF33" ca="1" si="1425">IF(AO33=1,BA33,"")</f>
        <v/>
      </c>
      <c r="BG33" t="str">
        <f t="shared" ref="BG33" ca="1" si="1426">IF(AO33=1,ABS(BF33),"")</f>
        <v/>
      </c>
      <c r="BH33" t="str">
        <f t="shared" ca="1" si="1270"/>
        <v/>
      </c>
      <c r="BI33" s="2" t="str">
        <f t="shared" ref="BI33" ca="1" si="1427">IF(AO33=1,BA33,"")</f>
        <v/>
      </c>
      <c r="BJ33" t="str">
        <f t="shared" ref="BJ33" ca="1" si="1428">IF(AO33=1,ABS(BI33),"")</f>
        <v/>
      </c>
      <c r="BK33" t="str">
        <f t="shared" ca="1" si="1273"/>
        <v/>
      </c>
      <c r="BL33" t="s">
        <v>360</v>
      </c>
      <c r="BN33" t="str">
        <f t="shared" ref="BN33" ca="1" si="1429">IF(AW33=1,"","\\frac{")</f>
        <v>\\frac{</v>
      </c>
      <c r="BO33">
        <f t="shared" ref="BO33" ca="1" si="1430">AY32</f>
        <v>1</v>
      </c>
      <c r="BP33" t="str">
        <f t="shared" ref="BP33" si="1431">AZ32</f>
        <v>±</v>
      </c>
      <c r="BQ33" t="str">
        <f t="shared" ref="BQ33" ca="1" si="1432">BA32</f>
        <v/>
      </c>
      <c r="BR33" t="str">
        <f t="shared" ref="BR33" ca="1" si="1433">IF(AO33=1,"","\\sqrt{")</f>
        <v>\\sqrt{</v>
      </c>
      <c r="BS33">
        <f t="shared" ref="BS33" ca="1" si="1434">BC32</f>
        <v>13</v>
      </c>
      <c r="BT33" t="str">
        <f t="shared" ref="BT33" ca="1" si="1435">IF(AO33=1,"","}")</f>
        <v>}</v>
      </c>
      <c r="BU33" t="str">
        <f t="shared" ref="BU33" ca="1" si="1436">IF(AW33=1,"","}{")</f>
        <v>}{</v>
      </c>
      <c r="BV33">
        <f t="shared" ref="BV33" ca="1" si="1437">IF(BA33=1,"",BA33)</f>
        <v>2</v>
      </c>
      <c r="BW33" t="str">
        <f t="shared" ref="BW33" ca="1" si="1438">IF(AW33=1,"","}")</f>
        <v>}</v>
      </c>
      <c r="BZ33" t="str">
        <f t="shared" ca="1" si="1315"/>
        <v>x= \\frac{1±\\sqrt{13}}{2}</v>
      </c>
    </row>
    <row r="34" spans="1:87" ht="20" customHeight="1" x14ac:dyDescent="0.55000000000000004">
      <c r="A34" s="121" t="s">
        <v>7</v>
      </c>
      <c r="B34" s="121" t="s">
        <v>364</v>
      </c>
      <c r="C34" s="51" t="s">
        <v>60</v>
      </c>
      <c r="D34" s="50" t="s">
        <v>361</v>
      </c>
      <c r="E34" t="str">
        <f t="shared" ref="E34" ca="1" si="1439">CB34&amp;CD34&amp;CE34&amp;CF34</f>
        <v>\\(\\quad x^2+7x-5=0 \\)</v>
      </c>
      <c r="F34" t="str">
        <f t="shared" ref="F34" ca="1" si="1440">CG34&amp;CH34&amp;CI34</f>
        <v>\\(\\quad \\displaystyle x= \\frac{1}{2}　,　-\\frac{5}{3} \\)</v>
      </c>
      <c r="G34" s="50" t="s">
        <v>62</v>
      </c>
      <c r="H34" s="89" t="str">
        <f t="shared" ref="H34" ca="1" si="1441">"INSERT INTO "&amp;C34&amp;"(tangen,question,answer,editor,date,count) VALUES('"&amp;D34&amp;"','"&amp;E34&amp;"','"&amp;F34&amp;"','"&amp;G34&amp;"',NOW(),0);"</f>
        <v>INSERT INTO math(tangen,question,answer,editor,date,count) VALUES('m7500','\\(\\quad x^2+7x-5=0 \\)','\\(\\quad \\displaystyle x= \\frac{1}{2}　,　-\\frac{5}{3} \\)','harazono',NOW(),0);</v>
      </c>
      <c r="I34" s="51"/>
      <c r="L34" s="1">
        <f t="shared" ca="1" si="1190"/>
        <v>6</v>
      </c>
      <c r="M34" s="1">
        <f t="shared" ref="M34:N96" ca="1" si="1442">RANDBETWEEN(-10,10)</f>
        <v>7</v>
      </c>
      <c r="N34" s="1">
        <f t="shared" ca="1" si="1442"/>
        <v>-5</v>
      </c>
      <c r="P34" s="13">
        <f t="shared" ref="P34" ca="1" si="1443">IF(L35=1,"",IF(L35=-1,"-",L35))</f>
        <v>6</v>
      </c>
      <c r="Q34" t="s">
        <v>18</v>
      </c>
      <c r="R34" t="str">
        <f t="shared" ref="R34" ca="1" si="1444">IF(M35&lt;=0,"-","+")</f>
        <v>+</v>
      </c>
      <c r="S34" s="13">
        <f t="shared" ref="S34" ca="1" si="1445">IF(M35=1,"",IF(M35=-1,"",ABS(M35)))</f>
        <v>7</v>
      </c>
      <c r="T34" t="s">
        <v>18</v>
      </c>
      <c r="U34" t="str">
        <f t="shared" ref="U34" ca="1" si="1446">IF(P35&lt;0,"-","+")</f>
        <v>-</v>
      </c>
      <c r="V34" s="13">
        <f t="shared" ref="V34" ca="1" si="1447">ABS(P35)</f>
        <v>5</v>
      </c>
      <c r="W34" s="13" t="s">
        <v>13</v>
      </c>
      <c r="X34">
        <v>0</v>
      </c>
      <c r="Y34" s="42">
        <f t="shared" ref="Y34" ca="1" si="1448">M35*-1</f>
        <v>-7</v>
      </c>
      <c r="Z34" s="42" t="s">
        <v>52</v>
      </c>
      <c r="AA34" s="42">
        <f t="shared" ref="AA34" ca="1" si="1449">M35*M35-(4*L35*P35)</f>
        <v>169</v>
      </c>
      <c r="AB34" s="34">
        <f t="shared" ca="1" si="1198"/>
        <v>1</v>
      </c>
      <c r="AC34" s="34">
        <f t="shared" ca="1" si="1199"/>
        <v>1</v>
      </c>
      <c r="AD34" s="34">
        <f t="shared" ca="1" si="1200"/>
        <v>13</v>
      </c>
      <c r="AE34" s="34">
        <f t="shared" ca="1" si="1201"/>
        <v>1</v>
      </c>
      <c r="AF34" s="34">
        <f t="shared" ca="1" si="1202"/>
        <v>1</v>
      </c>
      <c r="AG34" s="34">
        <f t="shared" ca="1" si="1203"/>
        <v>1</v>
      </c>
      <c r="AH34" s="34">
        <f t="shared" ca="1" si="1204"/>
        <v>1</v>
      </c>
      <c r="AI34" s="38">
        <f t="shared" ca="1" si="1205"/>
        <v>1</v>
      </c>
      <c r="AJ34" s="38">
        <f t="shared" ca="1" si="1206"/>
        <v>1</v>
      </c>
      <c r="AK34" s="39">
        <f t="shared" ca="1" si="1207"/>
        <v>1</v>
      </c>
      <c r="AL34" s="38">
        <f t="shared" ca="1" si="1208"/>
        <v>1</v>
      </c>
      <c r="AM34" s="38">
        <f t="shared" ca="1" si="1209"/>
        <v>1</v>
      </c>
      <c r="AN34" s="38">
        <f t="shared" ca="1" si="1210"/>
        <v>1</v>
      </c>
      <c r="AO34" s="38">
        <f t="shared" ca="1" si="1211"/>
        <v>1</v>
      </c>
      <c r="AP34" s="2">
        <f t="shared" ref="AP34" ca="1" si="1450">AB34*AC34*AD34*AE34*AF34*AG34*AH34*AI34*AJ34*AK34*AL34*AM34*AN34*AO34</f>
        <v>13</v>
      </c>
      <c r="AQ34" s="42">
        <f t="shared" ref="AQ34" ca="1" si="1451">ABS(Y34)</f>
        <v>7</v>
      </c>
      <c r="AR34" s="42">
        <f t="shared" ref="AR34" ca="1" si="1452">IF(AP34=1,1,AP34)</f>
        <v>13</v>
      </c>
      <c r="AS34" s="42" t="str">
        <f t="shared" ref="AS34" ca="1" si="1453">IF(AO35=1,"","√")</f>
        <v/>
      </c>
      <c r="AT34" s="42">
        <f t="shared" ref="AT34" ca="1" si="1454">AO35</f>
        <v>1</v>
      </c>
      <c r="AU34" s="9">
        <f t="shared" ref="AU34" ca="1" si="1455">GCD(AQ34,AR34,AS35)</f>
        <v>1</v>
      </c>
      <c r="AV34" s="13">
        <f t="shared" ref="AV34" ca="1" si="1456">Y34/AU34</f>
        <v>-7</v>
      </c>
      <c r="AW34" s="13">
        <f t="shared" ref="AW34" ca="1" si="1457">AP34/AU34</f>
        <v>13</v>
      </c>
      <c r="AX34" s="13">
        <f t="shared" ref="AX34" ca="1" si="1458">AT34</f>
        <v>1</v>
      </c>
      <c r="AY34" s="42">
        <f t="shared" ref="AY34" ca="1" si="1459">AV34</f>
        <v>-7</v>
      </c>
      <c r="AZ34" s="42" t="str">
        <f t="shared" ref="AZ34" si="1460">Z34</f>
        <v>±</v>
      </c>
      <c r="BA34" s="42">
        <f t="shared" ref="BA34" ca="1" si="1461">IF(AW34=1,"",AW34)</f>
        <v>13</v>
      </c>
      <c r="BB34" s="42" t="str">
        <f t="shared" ref="BB34" ca="1" si="1462">IF(AX34=1,"",AS34)</f>
        <v/>
      </c>
      <c r="BC34" s="42" t="str">
        <f t="shared" ref="BC34" ca="1" si="1463">IF(AX34=1,IF(AW34=1,1,""),AX34)</f>
        <v/>
      </c>
      <c r="BD34" s="41" t="str">
        <f t="shared" ref="BD34" ca="1" si="1464">AY34&amp;AZ34&amp;BA34&amp;BB34&amp;BC34</f>
        <v>-7±13</v>
      </c>
      <c r="BE34" s="120" t="str">
        <f t="shared" ca="1" si="1227"/>
        <v/>
      </c>
      <c r="BF34" s="2">
        <f t="shared" ref="BF34" ca="1" si="1465">IF(AO35=1,AV34+AW34,"")</f>
        <v>6</v>
      </c>
      <c r="BG34">
        <f t="shared" ref="BG34" ca="1" si="1466">IF(AO35=1,ABS(BF34),"")</f>
        <v>6</v>
      </c>
      <c r="BH34">
        <f t="shared" ca="1" si="1229"/>
        <v>1</v>
      </c>
      <c r="BI34" s="2">
        <f t="shared" ref="BI34" ca="1" si="1467">IF(AO35=1,AV34-AW34,"")</f>
        <v>-20</v>
      </c>
      <c r="BJ34">
        <f t="shared" ref="BJ34" ca="1" si="1468">IF(AO35=1,ABS(BI34),"")</f>
        <v>20</v>
      </c>
      <c r="BK34">
        <f t="shared" ca="1" si="1232"/>
        <v>5</v>
      </c>
      <c r="BL34" t="s">
        <v>360</v>
      </c>
      <c r="BM34" s="13" t="str">
        <f t="shared" ref="BM34" ca="1" si="1469">IF(BF34&lt;0,"-","")</f>
        <v/>
      </c>
      <c r="BN34" s="13" t="str">
        <f t="shared" ref="BN34" ca="1" si="1470">IF(BH35="","",IF(BH35=1,"","\\frac{"))</f>
        <v>\\frac{</v>
      </c>
      <c r="BO34" s="13">
        <f t="shared" ref="BO34" ca="1" si="1471">IF(BH34="","",BH34)</f>
        <v>1</v>
      </c>
      <c r="BP34" s="13" t="str">
        <f t="shared" ref="BP34" ca="1" si="1472">IF(BH35="","",IF(BH35=1,"","}{"))</f>
        <v>}{</v>
      </c>
      <c r="BQ34" s="13">
        <f t="shared" ref="BQ34" ca="1" si="1473">IF(BH35="","",IF(BH35=1,"",BH35))</f>
        <v>2</v>
      </c>
      <c r="BR34" s="13" t="str">
        <f t="shared" ref="BR34" ca="1" si="1474">IF(BH35="","",IF(BH35=1,"","}"))</f>
        <v>}</v>
      </c>
      <c r="BS34" t="s">
        <v>359</v>
      </c>
      <c r="BT34" s="13" t="str">
        <f t="shared" ref="BT34" ca="1" si="1475">IF(BI34&lt;0,"-","")</f>
        <v>-</v>
      </c>
      <c r="BU34" s="13" t="str">
        <f t="shared" ref="BU34" ca="1" si="1476">IF(BK35="","",IF(BK35=1,"","\\frac{"))</f>
        <v>\\frac{</v>
      </c>
      <c r="BV34" s="13">
        <f t="shared" ref="BV34" ca="1" si="1477">IF(BK34="","",BK34)</f>
        <v>5</v>
      </c>
      <c r="BW34" s="13" t="str">
        <f t="shared" ref="BW34" ca="1" si="1478">IF(BK35="","",IF(BK35=1,"","}{"))</f>
        <v>}{</v>
      </c>
      <c r="BX34" s="13">
        <f t="shared" ref="BX34" ca="1" si="1479">IF(BK35="","",IF(BK35=1,"",BK35))</f>
        <v>3</v>
      </c>
      <c r="BY34" s="13" t="str">
        <f t="shared" ref="BY34" ca="1" si="1480">IF(BK35="","",IF(BK35=1,"","}"))</f>
        <v>}</v>
      </c>
      <c r="BZ34" t="str">
        <f t="shared" ca="1" si="1315"/>
        <v>x= \\frac{1}{2}　,　-\\frac{5}{3}</v>
      </c>
      <c r="CA34" t="str">
        <f t="shared" ref="CA34" ca="1" si="1481">IF(AO35=1,BZ34,BZ35)</f>
        <v>x= \\frac{1}{2}　,　-\\frac{5}{3}</v>
      </c>
      <c r="CB34" s="78" t="s">
        <v>229</v>
      </c>
      <c r="CC34" s="110">
        <f t="shared" ref="CC34" ca="1" si="1482">P34</f>
        <v>6</v>
      </c>
      <c r="CD34" s="104" t="s">
        <v>296</v>
      </c>
      <c r="CE34" s="51" t="str">
        <f t="shared" ref="CE34" ca="1" si="1483">R34&amp;S34&amp;T34&amp;U34&amp;V34&amp;W34&amp;X34</f>
        <v>+7x-5=0</v>
      </c>
      <c r="CF34" t="s">
        <v>230</v>
      </c>
      <c r="CG34" t="s">
        <v>250</v>
      </c>
      <c r="CH34" t="str">
        <f t="shared" ref="CH34" ca="1" si="1484">CA34</f>
        <v>x= \\frac{1}{2}　,　-\\frac{5}{3}</v>
      </c>
      <c r="CI34" t="s">
        <v>230</v>
      </c>
    </row>
    <row r="35" spans="1:87" ht="20" customHeight="1" x14ac:dyDescent="0.55000000000000004">
      <c r="A35" s="121"/>
      <c r="B35" s="121"/>
      <c r="I35" s="51"/>
      <c r="L35">
        <f t="shared" ref="L35" ca="1" si="1485">IF(L34=0,1,L34)</f>
        <v>6</v>
      </c>
      <c r="M35">
        <f t="shared" ref="M35" ca="1" si="1486">IF(M34=0,1,M34)</f>
        <v>7</v>
      </c>
      <c r="O35">
        <f t="shared" ref="O35" ca="1" si="1487">M34*M34-(4*L34*N34)</f>
        <v>169</v>
      </c>
      <c r="P35" s="9">
        <f t="shared" ref="P35" ca="1" si="1488">IF(N34=0,1,IF(O35&lt;=0,N34*-1,N34))</f>
        <v>-5</v>
      </c>
      <c r="R35" s="5"/>
      <c r="S35" s="5"/>
      <c r="T35" s="5"/>
      <c r="U35" s="5"/>
      <c r="V35" s="5"/>
      <c r="W35" s="5"/>
      <c r="Z35" s="42">
        <f t="shared" ref="Z35" ca="1" si="1489">2*L35</f>
        <v>12</v>
      </c>
      <c r="AB35" s="11">
        <f t="shared" ref="AB35" ca="1" si="1490">AA34/(AB34*AB34)</f>
        <v>169</v>
      </c>
      <c r="AC35" s="11">
        <f t="shared" ref="AC35" ca="1" si="1491">AB35/(AC34*AC34)</f>
        <v>169</v>
      </c>
      <c r="AD35" s="11">
        <f t="shared" ref="AD35" ca="1" si="1492">AC35/(AD34*AD34)</f>
        <v>1</v>
      </c>
      <c r="AE35" s="11">
        <f t="shared" ref="AE35" ca="1" si="1493">AD35/(AE34*AE34)</f>
        <v>1</v>
      </c>
      <c r="AF35" s="11">
        <f t="shared" ref="AF35" ca="1" si="1494">AE35/(AF34*AF34)</f>
        <v>1</v>
      </c>
      <c r="AG35" s="11">
        <f t="shared" ref="AG35" ca="1" si="1495">AF35/(AG34*AG34)</f>
        <v>1</v>
      </c>
      <c r="AH35" s="11">
        <f t="shared" ref="AH35" ca="1" si="1496">AG35/(AH34*AH34)</f>
        <v>1</v>
      </c>
      <c r="AI35" s="11">
        <f t="shared" ref="AI35" ca="1" si="1497">AH35/(AI34*AI34)</f>
        <v>1</v>
      </c>
      <c r="AJ35" s="11">
        <f t="shared" ref="AJ35" ca="1" si="1498">AI35/(AJ34*AJ34)</f>
        <v>1</v>
      </c>
      <c r="AK35" s="20">
        <f t="shared" ref="AK35" ca="1" si="1499">AJ35/(AK34*AK34)</f>
        <v>1</v>
      </c>
      <c r="AL35" s="11">
        <f t="shared" ref="AL35" ca="1" si="1500">AK35/(AL34*AL34)</f>
        <v>1</v>
      </c>
      <c r="AM35" s="11">
        <f t="shared" ref="AM35" ca="1" si="1501">AL35/(AM34*AM34)</f>
        <v>1</v>
      </c>
      <c r="AN35" s="11">
        <f t="shared" ref="AN35" ca="1" si="1502">AM35/(AN34*AN34)</f>
        <v>1</v>
      </c>
      <c r="AO35" s="2">
        <f t="shared" ref="AO35" ca="1" si="1503">AN35/(AO34*AO34)</f>
        <v>1</v>
      </c>
      <c r="AS35" s="42">
        <f t="shared" ref="AS35" ca="1" si="1504">ABS(Z35)</f>
        <v>12</v>
      </c>
      <c r="AW35" s="13">
        <f t="shared" ref="AW35" ca="1" si="1505">Z35/AU34</f>
        <v>12</v>
      </c>
      <c r="BA35" s="42">
        <f t="shared" ref="BA35" ca="1" si="1506">AW35</f>
        <v>12</v>
      </c>
      <c r="BD35" s="41">
        <f t="shared" ref="BD35" ca="1" si="1507">BA35</f>
        <v>12</v>
      </c>
      <c r="BE35" s="120"/>
      <c r="BF35" s="2">
        <f t="shared" ref="BF35" ca="1" si="1508">IF(AO35=1,BA35,"")</f>
        <v>12</v>
      </c>
      <c r="BG35">
        <f t="shared" ref="BG35" ca="1" si="1509">IF(AO35=1,ABS(BF35),"")</f>
        <v>12</v>
      </c>
      <c r="BH35">
        <f t="shared" ca="1" si="1270"/>
        <v>2</v>
      </c>
      <c r="BI35" s="2">
        <f t="shared" ref="BI35" ca="1" si="1510">IF(AO35=1,BA35,"")</f>
        <v>12</v>
      </c>
      <c r="BJ35">
        <f t="shared" ref="BJ35" ca="1" si="1511">IF(AO35=1,ABS(BI35),"")</f>
        <v>12</v>
      </c>
      <c r="BK35">
        <f t="shared" ca="1" si="1273"/>
        <v>3</v>
      </c>
      <c r="BL35" t="s">
        <v>360</v>
      </c>
      <c r="BN35" t="str">
        <f t="shared" ref="BN35" ca="1" si="1512">IF(AW35=1,"","\\frac{")</f>
        <v>\\frac{</v>
      </c>
      <c r="BO35">
        <f t="shared" ref="BO35" ca="1" si="1513">AY34</f>
        <v>-7</v>
      </c>
      <c r="BP35" t="str">
        <f t="shared" ref="BP35" si="1514">AZ34</f>
        <v>±</v>
      </c>
      <c r="BQ35">
        <f t="shared" ref="BQ35" ca="1" si="1515">BA34</f>
        <v>13</v>
      </c>
      <c r="BR35" t="str">
        <f t="shared" ref="BR35" ca="1" si="1516">IF(AO35=1,"","\\sqrt{")</f>
        <v/>
      </c>
      <c r="BS35" t="str">
        <f t="shared" ref="BS35" ca="1" si="1517">BC34</f>
        <v/>
      </c>
      <c r="BT35" t="str">
        <f t="shared" ref="BT35" ca="1" si="1518">IF(AO35=1,"","}")</f>
        <v/>
      </c>
      <c r="BU35" t="str">
        <f t="shared" ref="BU35" ca="1" si="1519">IF(AW35=1,"","}{")</f>
        <v>}{</v>
      </c>
      <c r="BV35">
        <f t="shared" ref="BV35" ca="1" si="1520">IF(BA35=1,"",BA35)</f>
        <v>12</v>
      </c>
      <c r="BW35" t="str">
        <f t="shared" ref="BW35" ca="1" si="1521">IF(AW35=1,"","}")</f>
        <v>}</v>
      </c>
      <c r="BZ35" t="str">
        <f t="shared" ca="1" si="1315"/>
        <v>x= \\frac{-7±13}{12}</v>
      </c>
    </row>
    <row r="36" spans="1:87" ht="20" customHeight="1" x14ac:dyDescent="0.55000000000000004">
      <c r="A36" s="121" t="s">
        <v>7</v>
      </c>
      <c r="B36" s="121" t="s">
        <v>364</v>
      </c>
      <c r="C36" s="51" t="s">
        <v>60</v>
      </c>
      <c r="D36" s="50" t="s">
        <v>361</v>
      </c>
      <c r="E36" t="str">
        <f t="shared" ref="E36" ca="1" si="1522">CB36&amp;CD36&amp;CE36&amp;CF36</f>
        <v>\\(\\quad x^2+9x-4=0 \\)</v>
      </c>
      <c r="F36" t="str">
        <f t="shared" ref="F36" ca="1" si="1523">CG36&amp;CH36&amp;CI36</f>
        <v>\\(\\quad \\displaystyle x= \\frac{-9±\\sqrt{161}}{10} \\)</v>
      </c>
      <c r="G36" s="50" t="s">
        <v>62</v>
      </c>
      <c r="H36" s="89" t="str">
        <f t="shared" ref="H36" ca="1" si="1524">"INSERT INTO "&amp;C36&amp;"(tangen,question,answer,editor,date,count) VALUES('"&amp;D36&amp;"','"&amp;E36&amp;"','"&amp;F36&amp;"','"&amp;G36&amp;"',NOW(),0);"</f>
        <v>INSERT INTO math(tangen,question,answer,editor,date,count) VALUES('m7500','\\(\\quad x^2+9x-4=0 \\)','\\(\\quad \\displaystyle x= \\frac{-9±\\sqrt{161}}{10} \\)','harazono',NOW(),0);</v>
      </c>
      <c r="I36" s="51"/>
      <c r="L36" s="1">
        <f t="shared" ca="1" si="1190"/>
        <v>5</v>
      </c>
      <c r="M36" s="1">
        <f t="shared" ca="1" si="1442"/>
        <v>9</v>
      </c>
      <c r="N36" s="1">
        <f t="shared" ca="1" si="1442"/>
        <v>-4</v>
      </c>
      <c r="P36" s="13">
        <f t="shared" ref="P36" ca="1" si="1525">IF(L37=1,"",IF(L37=-1,"-",L37))</f>
        <v>5</v>
      </c>
      <c r="Q36" t="s">
        <v>18</v>
      </c>
      <c r="R36" t="str">
        <f t="shared" ref="R36" ca="1" si="1526">IF(M37&lt;=0,"-","+")</f>
        <v>+</v>
      </c>
      <c r="S36" s="13">
        <f t="shared" ref="S36" ca="1" si="1527">IF(M37=1,"",IF(M37=-1,"",ABS(M37)))</f>
        <v>9</v>
      </c>
      <c r="T36" t="s">
        <v>18</v>
      </c>
      <c r="U36" t="str">
        <f t="shared" ref="U36" ca="1" si="1528">IF(P37&lt;0,"-","+")</f>
        <v>-</v>
      </c>
      <c r="V36" s="13">
        <f t="shared" ref="V36" ca="1" si="1529">ABS(P37)</f>
        <v>4</v>
      </c>
      <c r="W36" s="13" t="s">
        <v>13</v>
      </c>
      <c r="X36">
        <v>0</v>
      </c>
      <c r="Y36" s="42">
        <f t="shared" ref="Y36" ca="1" si="1530">M37*-1</f>
        <v>-9</v>
      </c>
      <c r="Z36" s="42" t="s">
        <v>52</v>
      </c>
      <c r="AA36" s="42">
        <f t="shared" ref="AA36" ca="1" si="1531">M37*M37-(4*L37*P37)</f>
        <v>161</v>
      </c>
      <c r="AB36" s="34">
        <f t="shared" ca="1" si="1198"/>
        <v>1</v>
      </c>
      <c r="AC36" s="34">
        <f t="shared" ca="1" si="1199"/>
        <v>1</v>
      </c>
      <c r="AD36" s="34">
        <f t="shared" ca="1" si="1200"/>
        <v>1</v>
      </c>
      <c r="AE36" s="34">
        <f t="shared" ca="1" si="1201"/>
        <v>1</v>
      </c>
      <c r="AF36" s="34">
        <f t="shared" ca="1" si="1202"/>
        <v>1</v>
      </c>
      <c r="AG36" s="34">
        <f t="shared" ca="1" si="1203"/>
        <v>1</v>
      </c>
      <c r="AH36" s="34">
        <f t="shared" ca="1" si="1204"/>
        <v>1</v>
      </c>
      <c r="AI36" s="38">
        <f t="shared" ca="1" si="1205"/>
        <v>1</v>
      </c>
      <c r="AJ36" s="38">
        <f t="shared" ca="1" si="1206"/>
        <v>1</v>
      </c>
      <c r="AK36" s="39">
        <f t="shared" ca="1" si="1207"/>
        <v>1</v>
      </c>
      <c r="AL36" s="38">
        <f t="shared" ca="1" si="1208"/>
        <v>1</v>
      </c>
      <c r="AM36" s="38">
        <f t="shared" ca="1" si="1209"/>
        <v>1</v>
      </c>
      <c r="AN36" s="38">
        <f t="shared" ca="1" si="1210"/>
        <v>1</v>
      </c>
      <c r="AO36" s="38">
        <f t="shared" ca="1" si="1211"/>
        <v>1</v>
      </c>
      <c r="AP36" s="2">
        <f t="shared" ref="AP36" ca="1" si="1532">AB36*AC36*AD36*AE36*AF36*AG36*AH36*AI36*AJ36*AK36*AL36*AM36*AN36*AO36</f>
        <v>1</v>
      </c>
      <c r="AQ36" s="42">
        <f t="shared" ref="AQ36" ca="1" si="1533">ABS(Y36)</f>
        <v>9</v>
      </c>
      <c r="AR36" s="42">
        <f t="shared" ref="AR36" ca="1" si="1534">IF(AP36=1,1,AP36)</f>
        <v>1</v>
      </c>
      <c r="AS36" s="42" t="str">
        <f t="shared" ref="AS36" ca="1" si="1535">IF(AO37=1,"","√")</f>
        <v>√</v>
      </c>
      <c r="AT36" s="42">
        <f t="shared" ref="AT36" ca="1" si="1536">AO37</f>
        <v>161</v>
      </c>
      <c r="AU36" s="9">
        <f t="shared" ref="AU36" ca="1" si="1537">GCD(AQ36,AR36,AS37)</f>
        <v>1</v>
      </c>
      <c r="AV36" s="13">
        <f t="shared" ref="AV36" ca="1" si="1538">Y36/AU36</f>
        <v>-9</v>
      </c>
      <c r="AW36" s="13">
        <f t="shared" ref="AW36" ca="1" si="1539">AP36/AU36</f>
        <v>1</v>
      </c>
      <c r="AX36" s="13">
        <f t="shared" ref="AX36" ca="1" si="1540">AT36</f>
        <v>161</v>
      </c>
      <c r="AY36" s="42">
        <f t="shared" ref="AY36" ca="1" si="1541">AV36</f>
        <v>-9</v>
      </c>
      <c r="AZ36" s="42" t="str">
        <f t="shared" ref="AZ36" si="1542">Z36</f>
        <v>±</v>
      </c>
      <c r="BA36" s="42" t="str">
        <f t="shared" ref="BA36" ca="1" si="1543">IF(AW36=1,"",AW36)</f>
        <v/>
      </c>
      <c r="BB36" s="42" t="str">
        <f t="shared" ref="BB36" ca="1" si="1544">IF(AX36=1,"",AS36)</f>
        <v>√</v>
      </c>
      <c r="BC36" s="42">
        <f t="shared" ref="BC36" ca="1" si="1545">IF(AX36=1,IF(AW36=1,1,""),AX36)</f>
        <v>161</v>
      </c>
      <c r="BD36" s="41" t="str">
        <f t="shared" ref="BD36" ca="1" si="1546">AY36&amp;AZ36&amp;BA36&amp;BB36&amp;BC36</f>
        <v>-9±√161</v>
      </c>
      <c r="BE36" s="120" t="str">
        <f t="shared" ca="1" si="1227"/>
        <v/>
      </c>
      <c r="BF36" s="2" t="str">
        <f t="shared" ref="BF36" ca="1" si="1547">IF(AO37=1,AV36+AW36,"")</f>
        <v/>
      </c>
      <c r="BG36" t="str">
        <f t="shared" ref="BG36" ca="1" si="1548">IF(AO37=1,ABS(BF36),"")</f>
        <v/>
      </c>
      <c r="BH36" t="str">
        <f t="shared" ca="1" si="1229"/>
        <v/>
      </c>
      <c r="BI36" s="2" t="str">
        <f t="shared" ref="BI36" ca="1" si="1549">IF(AO37=1,AV36-AW36,"")</f>
        <v/>
      </c>
      <c r="BJ36" t="str">
        <f t="shared" ref="BJ36" ca="1" si="1550">IF(AO37=1,ABS(BI36),"")</f>
        <v/>
      </c>
      <c r="BK36" t="str">
        <f t="shared" ca="1" si="1232"/>
        <v/>
      </c>
      <c r="BL36" t="s">
        <v>360</v>
      </c>
      <c r="BM36" s="13" t="str">
        <f t="shared" ref="BM36" ca="1" si="1551">IF(BF36&lt;0,"-","")</f>
        <v/>
      </c>
      <c r="BN36" s="13" t="str">
        <f t="shared" ref="BN36" ca="1" si="1552">IF(BH37="","",IF(BH37=1,"","\\frac{"))</f>
        <v/>
      </c>
      <c r="BO36" s="13" t="str">
        <f t="shared" ref="BO36" ca="1" si="1553">IF(BH36="","",BH36)</f>
        <v/>
      </c>
      <c r="BP36" s="13" t="str">
        <f t="shared" ref="BP36" ca="1" si="1554">IF(BH37="","",IF(BH37=1,"","}{"))</f>
        <v/>
      </c>
      <c r="BQ36" s="13" t="str">
        <f t="shared" ref="BQ36" ca="1" si="1555">IF(BH37="","",IF(BH37=1,"",BH37))</f>
        <v/>
      </c>
      <c r="BR36" s="13" t="str">
        <f t="shared" ref="BR36" ca="1" si="1556">IF(BH37="","",IF(BH37=1,"","}"))</f>
        <v/>
      </c>
      <c r="BS36" t="s">
        <v>359</v>
      </c>
      <c r="BT36" s="13" t="str">
        <f t="shared" ref="BT36" ca="1" si="1557">IF(BI36&lt;0,"-","")</f>
        <v/>
      </c>
      <c r="BU36" s="13" t="str">
        <f t="shared" ref="BU36" ca="1" si="1558">IF(BK37="","",IF(BK37=1,"","\\frac{"))</f>
        <v/>
      </c>
      <c r="BV36" s="13" t="str">
        <f t="shared" ref="BV36" ca="1" si="1559">IF(BK36="","",BK36)</f>
        <v/>
      </c>
      <c r="BW36" s="13" t="str">
        <f t="shared" ref="BW36" ca="1" si="1560">IF(BK37="","",IF(BK37=1,"","}{"))</f>
        <v/>
      </c>
      <c r="BX36" s="13" t="str">
        <f t="shared" ref="BX36" ca="1" si="1561">IF(BK37="","",IF(BK37=1,"",BK37))</f>
        <v/>
      </c>
      <c r="BY36" s="13" t="str">
        <f t="shared" ref="BY36" ca="1" si="1562">IF(BK37="","",IF(BK37=1,"","}"))</f>
        <v/>
      </c>
      <c r="BZ36" t="str">
        <f t="shared" ca="1" si="1315"/>
        <v>x= 　,　</v>
      </c>
      <c r="CA36" t="str">
        <f t="shared" ref="CA36" ca="1" si="1563">IF(AO37=1,BZ36,BZ37)</f>
        <v>x= \\frac{-9±\\sqrt{161}}{10}</v>
      </c>
      <c r="CB36" s="78" t="s">
        <v>229</v>
      </c>
      <c r="CC36" s="110">
        <f t="shared" ref="CC36" ca="1" si="1564">P36</f>
        <v>5</v>
      </c>
      <c r="CD36" s="104" t="s">
        <v>296</v>
      </c>
      <c r="CE36" s="51" t="str">
        <f t="shared" ref="CE36" ca="1" si="1565">R36&amp;S36&amp;T36&amp;U36&amp;V36&amp;W36&amp;X36</f>
        <v>+9x-4=0</v>
      </c>
      <c r="CF36" t="s">
        <v>230</v>
      </c>
      <c r="CG36" t="s">
        <v>250</v>
      </c>
      <c r="CH36" t="str">
        <f t="shared" ref="CH36" ca="1" si="1566">CA36</f>
        <v>x= \\frac{-9±\\sqrt{161}}{10}</v>
      </c>
      <c r="CI36" t="s">
        <v>230</v>
      </c>
    </row>
    <row r="37" spans="1:87" ht="20" customHeight="1" x14ac:dyDescent="0.55000000000000004">
      <c r="A37" s="121"/>
      <c r="B37" s="121"/>
      <c r="I37" s="51"/>
      <c r="L37">
        <f t="shared" ref="L37" ca="1" si="1567">IF(L36=0,1,L36)</f>
        <v>5</v>
      </c>
      <c r="M37">
        <f t="shared" ref="M37" ca="1" si="1568">IF(M36=0,1,M36)</f>
        <v>9</v>
      </c>
      <c r="O37">
        <f t="shared" ref="O37" ca="1" si="1569">M36*M36-(4*L36*N36)</f>
        <v>161</v>
      </c>
      <c r="P37" s="9">
        <f t="shared" ref="P37" ca="1" si="1570">IF(N36=0,1,IF(O37&lt;=0,N36*-1,N36))</f>
        <v>-4</v>
      </c>
      <c r="R37" s="5"/>
      <c r="S37" s="5"/>
      <c r="T37" s="5"/>
      <c r="U37" s="5"/>
      <c r="V37" s="5"/>
      <c r="W37" s="5"/>
      <c r="Z37" s="42">
        <f t="shared" ref="Z37" ca="1" si="1571">2*L37</f>
        <v>10</v>
      </c>
      <c r="AB37" s="11">
        <f t="shared" ref="AB37" ca="1" si="1572">AA36/(AB36*AB36)</f>
        <v>161</v>
      </c>
      <c r="AC37" s="11">
        <f t="shared" ref="AC37" ca="1" si="1573">AB37/(AC36*AC36)</f>
        <v>161</v>
      </c>
      <c r="AD37" s="11">
        <f t="shared" ref="AD37" ca="1" si="1574">AC37/(AD36*AD36)</f>
        <v>161</v>
      </c>
      <c r="AE37" s="11">
        <f t="shared" ref="AE37" ca="1" si="1575">AD37/(AE36*AE36)</f>
        <v>161</v>
      </c>
      <c r="AF37" s="11">
        <f t="shared" ref="AF37" ca="1" si="1576">AE37/(AF36*AF36)</f>
        <v>161</v>
      </c>
      <c r="AG37" s="11">
        <f t="shared" ref="AG37" ca="1" si="1577">AF37/(AG36*AG36)</f>
        <v>161</v>
      </c>
      <c r="AH37" s="11">
        <f t="shared" ref="AH37" ca="1" si="1578">AG37/(AH36*AH36)</f>
        <v>161</v>
      </c>
      <c r="AI37" s="11">
        <f t="shared" ref="AI37" ca="1" si="1579">AH37/(AI36*AI36)</f>
        <v>161</v>
      </c>
      <c r="AJ37" s="11">
        <f t="shared" ref="AJ37" ca="1" si="1580">AI37/(AJ36*AJ36)</f>
        <v>161</v>
      </c>
      <c r="AK37" s="20">
        <f t="shared" ref="AK37" ca="1" si="1581">AJ37/(AK36*AK36)</f>
        <v>161</v>
      </c>
      <c r="AL37" s="11">
        <f t="shared" ref="AL37" ca="1" si="1582">AK37/(AL36*AL36)</f>
        <v>161</v>
      </c>
      <c r="AM37" s="11">
        <f t="shared" ref="AM37" ca="1" si="1583">AL37/(AM36*AM36)</f>
        <v>161</v>
      </c>
      <c r="AN37" s="11">
        <f t="shared" ref="AN37" ca="1" si="1584">AM37/(AN36*AN36)</f>
        <v>161</v>
      </c>
      <c r="AO37" s="2">
        <f t="shared" ref="AO37" ca="1" si="1585">AN37/(AO36*AO36)</f>
        <v>161</v>
      </c>
      <c r="AS37" s="42">
        <f t="shared" ref="AS37" ca="1" si="1586">ABS(Z37)</f>
        <v>10</v>
      </c>
      <c r="AW37" s="13">
        <f t="shared" ref="AW37" ca="1" si="1587">Z37/AU36</f>
        <v>10</v>
      </c>
      <c r="BA37" s="42">
        <f t="shared" ref="BA37" ca="1" si="1588">AW37</f>
        <v>10</v>
      </c>
      <c r="BD37" s="41">
        <f t="shared" ref="BD37" ca="1" si="1589">BA37</f>
        <v>10</v>
      </c>
      <c r="BE37" s="120"/>
      <c r="BF37" s="2" t="str">
        <f t="shared" ref="BF37" ca="1" si="1590">IF(AO37=1,BA37,"")</f>
        <v/>
      </c>
      <c r="BG37" t="str">
        <f t="shared" ref="BG37" ca="1" si="1591">IF(AO37=1,ABS(BF37),"")</f>
        <v/>
      </c>
      <c r="BH37" t="str">
        <f t="shared" ca="1" si="1270"/>
        <v/>
      </c>
      <c r="BI37" s="2" t="str">
        <f t="shared" ref="BI37" ca="1" si="1592">IF(AO37=1,BA37,"")</f>
        <v/>
      </c>
      <c r="BJ37" t="str">
        <f t="shared" ref="BJ37" ca="1" si="1593">IF(AO37=1,ABS(BI37),"")</f>
        <v/>
      </c>
      <c r="BK37" t="str">
        <f t="shared" ca="1" si="1273"/>
        <v/>
      </c>
      <c r="BL37" t="s">
        <v>360</v>
      </c>
      <c r="BN37" t="str">
        <f t="shared" ref="BN37" ca="1" si="1594">IF(AW37=1,"","\\frac{")</f>
        <v>\\frac{</v>
      </c>
      <c r="BO37">
        <f t="shared" ref="BO37" ca="1" si="1595">AY36</f>
        <v>-9</v>
      </c>
      <c r="BP37" t="str">
        <f t="shared" ref="BP37" si="1596">AZ36</f>
        <v>±</v>
      </c>
      <c r="BQ37" t="str">
        <f t="shared" ref="BQ37" ca="1" si="1597">BA36</f>
        <v/>
      </c>
      <c r="BR37" t="str">
        <f t="shared" ref="BR37" ca="1" si="1598">IF(AO37=1,"","\\sqrt{")</f>
        <v>\\sqrt{</v>
      </c>
      <c r="BS37">
        <f t="shared" ref="BS37" ca="1" si="1599">BC36</f>
        <v>161</v>
      </c>
      <c r="BT37" t="str">
        <f t="shared" ref="BT37" ca="1" si="1600">IF(AO37=1,"","}")</f>
        <v>}</v>
      </c>
      <c r="BU37" t="str">
        <f t="shared" ref="BU37" ca="1" si="1601">IF(AW37=1,"","}{")</f>
        <v>}{</v>
      </c>
      <c r="BV37">
        <f t="shared" ref="BV37" ca="1" si="1602">IF(BA37=1,"",BA37)</f>
        <v>10</v>
      </c>
      <c r="BW37" t="str">
        <f t="shared" ref="BW37" ca="1" si="1603">IF(AW37=1,"","}")</f>
        <v>}</v>
      </c>
      <c r="BZ37" t="str">
        <f t="shared" ca="1" si="1315"/>
        <v>x= \\frac{-9±\\sqrt{161}}{10}</v>
      </c>
    </row>
    <row r="38" spans="1:87" ht="20" customHeight="1" x14ac:dyDescent="0.55000000000000004">
      <c r="A38" s="121" t="s">
        <v>7</v>
      </c>
      <c r="B38" s="121" t="s">
        <v>364</v>
      </c>
      <c r="C38" s="51" t="s">
        <v>60</v>
      </c>
      <c r="D38" s="50" t="s">
        <v>361</v>
      </c>
      <c r="E38" t="str">
        <f t="shared" ref="E38" ca="1" si="1604">CB38&amp;CD38&amp;CE38&amp;CF38</f>
        <v>\\(\\quad x^2+x-3=0 \\)</v>
      </c>
      <c r="F38" t="str">
        <f t="shared" ref="F38" ca="1" si="1605">CG38&amp;CH38&amp;CI38</f>
        <v>\\(\\quad \\displaystyle x= \\frac{-1±\\sqrt{13}}{2} \\)</v>
      </c>
      <c r="G38" s="50" t="s">
        <v>62</v>
      </c>
      <c r="H38" s="89" t="str">
        <f t="shared" ref="H38" ca="1" si="1606">"INSERT INTO "&amp;C38&amp;"(tangen,question,answer,editor,date,count) VALUES('"&amp;D38&amp;"','"&amp;E38&amp;"','"&amp;F38&amp;"','"&amp;G38&amp;"',NOW(),0);"</f>
        <v>INSERT INTO math(tangen,question,answer,editor,date,count) VALUES('m7500','\\(\\quad x^2+x-3=0 \\)','\\(\\quad \\displaystyle x= \\frac{-1±\\sqrt{13}}{2} \\)','harazono',NOW(),0);</v>
      </c>
      <c r="I38" s="51"/>
      <c r="L38" s="1">
        <f t="shared" ca="1" si="1190"/>
        <v>1</v>
      </c>
      <c r="M38" s="1">
        <f t="shared" ca="1" si="1442"/>
        <v>1</v>
      </c>
      <c r="N38" s="1">
        <f t="shared" ca="1" si="1442"/>
        <v>-3</v>
      </c>
      <c r="P38" s="13" t="str">
        <f t="shared" ref="P38" ca="1" si="1607">IF(L39=1,"",IF(L39=-1,"-",L39))</f>
        <v/>
      </c>
      <c r="Q38" t="s">
        <v>18</v>
      </c>
      <c r="R38" t="str">
        <f t="shared" ref="R38" ca="1" si="1608">IF(M39&lt;=0,"-","+")</f>
        <v>+</v>
      </c>
      <c r="S38" s="13" t="str">
        <f t="shared" ref="S38" ca="1" si="1609">IF(M39=1,"",IF(M39=-1,"",ABS(M39)))</f>
        <v/>
      </c>
      <c r="T38" t="s">
        <v>18</v>
      </c>
      <c r="U38" t="str">
        <f t="shared" ref="U38" ca="1" si="1610">IF(P39&lt;0,"-","+")</f>
        <v>-</v>
      </c>
      <c r="V38" s="13">
        <f t="shared" ref="V38" ca="1" si="1611">ABS(P39)</f>
        <v>3</v>
      </c>
      <c r="W38" s="13" t="s">
        <v>13</v>
      </c>
      <c r="X38">
        <v>0</v>
      </c>
      <c r="Y38" s="42">
        <f t="shared" ref="Y38" ca="1" si="1612">M39*-1</f>
        <v>-1</v>
      </c>
      <c r="Z38" s="42" t="s">
        <v>52</v>
      </c>
      <c r="AA38" s="42">
        <f t="shared" ref="AA38" ca="1" si="1613">M39*M39-(4*L39*P39)</f>
        <v>13</v>
      </c>
      <c r="AB38" s="34">
        <f t="shared" ca="1" si="1198"/>
        <v>1</v>
      </c>
      <c r="AC38" s="34">
        <f t="shared" ca="1" si="1199"/>
        <v>1</v>
      </c>
      <c r="AD38" s="34">
        <f t="shared" ca="1" si="1200"/>
        <v>1</v>
      </c>
      <c r="AE38" s="34">
        <f t="shared" ca="1" si="1201"/>
        <v>1</v>
      </c>
      <c r="AF38" s="34">
        <f t="shared" ca="1" si="1202"/>
        <v>1</v>
      </c>
      <c r="AG38" s="34">
        <f t="shared" ca="1" si="1203"/>
        <v>1</v>
      </c>
      <c r="AH38" s="34">
        <f t="shared" ca="1" si="1204"/>
        <v>1</v>
      </c>
      <c r="AI38" s="38">
        <f t="shared" ca="1" si="1205"/>
        <v>1</v>
      </c>
      <c r="AJ38" s="38">
        <f t="shared" ca="1" si="1206"/>
        <v>1</v>
      </c>
      <c r="AK38" s="39">
        <f t="shared" ca="1" si="1207"/>
        <v>1</v>
      </c>
      <c r="AL38" s="38">
        <f t="shared" ca="1" si="1208"/>
        <v>1</v>
      </c>
      <c r="AM38" s="38">
        <f t="shared" ca="1" si="1209"/>
        <v>1</v>
      </c>
      <c r="AN38" s="38">
        <f t="shared" ca="1" si="1210"/>
        <v>1</v>
      </c>
      <c r="AO38" s="38">
        <f t="shared" ca="1" si="1211"/>
        <v>1</v>
      </c>
      <c r="AP38" s="2">
        <f t="shared" ref="AP38" ca="1" si="1614">AB38*AC38*AD38*AE38*AF38*AG38*AH38*AI38*AJ38*AK38*AL38*AM38*AN38*AO38</f>
        <v>1</v>
      </c>
      <c r="AQ38" s="42">
        <f t="shared" ref="AQ38" ca="1" si="1615">ABS(Y38)</f>
        <v>1</v>
      </c>
      <c r="AR38" s="42">
        <f t="shared" ref="AR38" ca="1" si="1616">IF(AP38=1,1,AP38)</f>
        <v>1</v>
      </c>
      <c r="AS38" s="42" t="str">
        <f t="shared" ref="AS38" ca="1" si="1617">IF(AO39=1,"","√")</f>
        <v>√</v>
      </c>
      <c r="AT38" s="42">
        <f t="shared" ref="AT38" ca="1" si="1618">AO39</f>
        <v>13</v>
      </c>
      <c r="AU38" s="9">
        <f t="shared" ref="AU38" ca="1" si="1619">GCD(AQ38,AR38,AS39)</f>
        <v>1</v>
      </c>
      <c r="AV38" s="13">
        <f t="shared" ref="AV38" ca="1" si="1620">Y38/AU38</f>
        <v>-1</v>
      </c>
      <c r="AW38" s="13">
        <f t="shared" ref="AW38" ca="1" si="1621">AP38/AU38</f>
        <v>1</v>
      </c>
      <c r="AX38" s="13">
        <f t="shared" ref="AX38" ca="1" si="1622">AT38</f>
        <v>13</v>
      </c>
      <c r="AY38" s="42">
        <f t="shared" ref="AY38" ca="1" si="1623">AV38</f>
        <v>-1</v>
      </c>
      <c r="AZ38" s="42" t="str">
        <f t="shared" ref="AZ38" si="1624">Z38</f>
        <v>±</v>
      </c>
      <c r="BA38" s="42" t="str">
        <f t="shared" ref="BA38" ca="1" si="1625">IF(AW38=1,"",AW38)</f>
        <v/>
      </c>
      <c r="BB38" s="42" t="str">
        <f t="shared" ref="BB38" ca="1" si="1626">IF(AX38=1,"",AS38)</f>
        <v>√</v>
      </c>
      <c r="BC38" s="42">
        <f t="shared" ref="BC38" ca="1" si="1627">IF(AX38=1,IF(AW38=1,1,""),AX38)</f>
        <v>13</v>
      </c>
      <c r="BD38" s="41" t="str">
        <f t="shared" ref="BD38" ca="1" si="1628">AY38&amp;AZ38&amp;BA38&amp;BB38&amp;BC38</f>
        <v>-1±√13</v>
      </c>
      <c r="BE38" s="120" t="str">
        <f t="shared" ca="1" si="1227"/>
        <v/>
      </c>
      <c r="BF38" s="2" t="str">
        <f t="shared" ref="BF38" ca="1" si="1629">IF(AO39=1,AV38+AW38,"")</f>
        <v/>
      </c>
      <c r="BG38" t="str">
        <f t="shared" ref="BG38" ca="1" si="1630">IF(AO39=1,ABS(BF38),"")</f>
        <v/>
      </c>
      <c r="BH38" t="str">
        <f t="shared" ca="1" si="1229"/>
        <v/>
      </c>
      <c r="BI38" s="2" t="str">
        <f t="shared" ref="BI38" ca="1" si="1631">IF(AO39=1,AV38-AW38,"")</f>
        <v/>
      </c>
      <c r="BJ38" t="str">
        <f t="shared" ref="BJ38" ca="1" si="1632">IF(AO39=1,ABS(BI38),"")</f>
        <v/>
      </c>
      <c r="BK38" t="str">
        <f t="shared" ca="1" si="1232"/>
        <v/>
      </c>
      <c r="BL38" t="s">
        <v>360</v>
      </c>
      <c r="BM38" s="13" t="str">
        <f t="shared" ref="BM38" ca="1" si="1633">IF(BF38&lt;0,"-","")</f>
        <v/>
      </c>
      <c r="BN38" s="13" t="str">
        <f t="shared" ref="BN38" ca="1" si="1634">IF(BH39="","",IF(BH39=1,"","\\frac{"))</f>
        <v/>
      </c>
      <c r="BO38" s="13" t="str">
        <f t="shared" ref="BO38" ca="1" si="1635">IF(BH38="","",BH38)</f>
        <v/>
      </c>
      <c r="BP38" s="13" t="str">
        <f t="shared" ref="BP38" ca="1" si="1636">IF(BH39="","",IF(BH39=1,"","}{"))</f>
        <v/>
      </c>
      <c r="BQ38" s="13" t="str">
        <f t="shared" ref="BQ38" ca="1" si="1637">IF(BH39="","",IF(BH39=1,"",BH39))</f>
        <v/>
      </c>
      <c r="BR38" s="13" t="str">
        <f t="shared" ref="BR38" ca="1" si="1638">IF(BH39="","",IF(BH39=1,"","}"))</f>
        <v/>
      </c>
      <c r="BS38" t="s">
        <v>359</v>
      </c>
      <c r="BT38" s="13" t="str">
        <f t="shared" ref="BT38" ca="1" si="1639">IF(BI38&lt;0,"-","")</f>
        <v/>
      </c>
      <c r="BU38" s="13" t="str">
        <f t="shared" ref="BU38" ca="1" si="1640">IF(BK39="","",IF(BK39=1,"","\\frac{"))</f>
        <v/>
      </c>
      <c r="BV38" s="13" t="str">
        <f t="shared" ref="BV38" ca="1" si="1641">IF(BK38="","",BK38)</f>
        <v/>
      </c>
      <c r="BW38" s="13" t="str">
        <f t="shared" ref="BW38" ca="1" si="1642">IF(BK39="","",IF(BK39=1,"","}{"))</f>
        <v/>
      </c>
      <c r="BX38" s="13" t="str">
        <f t="shared" ref="BX38" ca="1" si="1643">IF(BK39="","",IF(BK39=1,"",BK39))</f>
        <v/>
      </c>
      <c r="BY38" s="13" t="str">
        <f t="shared" ref="BY38" ca="1" si="1644">IF(BK39="","",IF(BK39=1,"","}"))</f>
        <v/>
      </c>
      <c r="BZ38" t="str">
        <f t="shared" ca="1" si="1315"/>
        <v>x= 　,　</v>
      </c>
      <c r="CA38" t="str">
        <f t="shared" ref="CA38" ca="1" si="1645">IF(AO39=1,BZ38,BZ39)</f>
        <v>x= \\frac{-1±\\sqrt{13}}{2}</v>
      </c>
      <c r="CB38" s="78" t="s">
        <v>229</v>
      </c>
      <c r="CC38" s="110" t="str">
        <f t="shared" ref="CC38" ca="1" si="1646">P38</f>
        <v/>
      </c>
      <c r="CD38" s="104" t="s">
        <v>296</v>
      </c>
      <c r="CE38" s="51" t="str">
        <f t="shared" ref="CE38" ca="1" si="1647">R38&amp;S38&amp;T38&amp;U38&amp;V38&amp;W38&amp;X38</f>
        <v>+x-3=0</v>
      </c>
      <c r="CF38" t="s">
        <v>230</v>
      </c>
      <c r="CG38" t="s">
        <v>250</v>
      </c>
      <c r="CH38" t="str">
        <f t="shared" ref="CH38" ca="1" si="1648">CA38</f>
        <v>x= \\frac{-1±\\sqrt{13}}{2}</v>
      </c>
      <c r="CI38" t="s">
        <v>230</v>
      </c>
    </row>
    <row r="39" spans="1:87" ht="20" customHeight="1" x14ac:dyDescent="0.55000000000000004">
      <c r="A39" s="121"/>
      <c r="B39" s="121"/>
      <c r="I39" s="51"/>
      <c r="L39">
        <f t="shared" ref="L39" ca="1" si="1649">IF(L38=0,1,L38)</f>
        <v>1</v>
      </c>
      <c r="M39">
        <f t="shared" ref="M39" ca="1" si="1650">IF(M38=0,1,M38)</f>
        <v>1</v>
      </c>
      <c r="O39">
        <f t="shared" ref="O39" ca="1" si="1651">M38*M38-(4*L38*N38)</f>
        <v>13</v>
      </c>
      <c r="P39" s="9">
        <f t="shared" ref="P39" ca="1" si="1652">IF(N38=0,1,IF(O39&lt;=0,N38*-1,N38))</f>
        <v>-3</v>
      </c>
      <c r="R39" s="5"/>
      <c r="S39" s="5"/>
      <c r="T39" s="5"/>
      <c r="U39" s="5"/>
      <c r="V39" s="5"/>
      <c r="W39" s="5"/>
      <c r="Z39" s="42">
        <f t="shared" ref="Z39" ca="1" si="1653">2*L39</f>
        <v>2</v>
      </c>
      <c r="AB39" s="11">
        <f t="shared" ref="AB39" ca="1" si="1654">AA38/(AB38*AB38)</f>
        <v>13</v>
      </c>
      <c r="AC39" s="11">
        <f t="shared" ref="AC39" ca="1" si="1655">AB39/(AC38*AC38)</f>
        <v>13</v>
      </c>
      <c r="AD39" s="11">
        <f t="shared" ref="AD39" ca="1" si="1656">AC39/(AD38*AD38)</f>
        <v>13</v>
      </c>
      <c r="AE39" s="11">
        <f t="shared" ref="AE39" ca="1" si="1657">AD39/(AE38*AE38)</f>
        <v>13</v>
      </c>
      <c r="AF39" s="11">
        <f t="shared" ref="AF39" ca="1" si="1658">AE39/(AF38*AF38)</f>
        <v>13</v>
      </c>
      <c r="AG39" s="11">
        <f t="shared" ref="AG39" ca="1" si="1659">AF39/(AG38*AG38)</f>
        <v>13</v>
      </c>
      <c r="AH39" s="11">
        <f t="shared" ref="AH39" ca="1" si="1660">AG39/(AH38*AH38)</f>
        <v>13</v>
      </c>
      <c r="AI39" s="11">
        <f t="shared" ref="AI39" ca="1" si="1661">AH39/(AI38*AI38)</f>
        <v>13</v>
      </c>
      <c r="AJ39" s="11">
        <f t="shared" ref="AJ39" ca="1" si="1662">AI39/(AJ38*AJ38)</f>
        <v>13</v>
      </c>
      <c r="AK39" s="20">
        <f t="shared" ref="AK39" ca="1" si="1663">AJ39/(AK38*AK38)</f>
        <v>13</v>
      </c>
      <c r="AL39" s="11">
        <f t="shared" ref="AL39" ca="1" si="1664">AK39/(AL38*AL38)</f>
        <v>13</v>
      </c>
      <c r="AM39" s="11">
        <f t="shared" ref="AM39" ca="1" si="1665">AL39/(AM38*AM38)</f>
        <v>13</v>
      </c>
      <c r="AN39" s="11">
        <f t="shared" ref="AN39" ca="1" si="1666">AM39/(AN38*AN38)</f>
        <v>13</v>
      </c>
      <c r="AO39" s="2">
        <f t="shared" ref="AO39" ca="1" si="1667">AN39/(AO38*AO38)</f>
        <v>13</v>
      </c>
      <c r="AS39" s="42">
        <f t="shared" ref="AS39" ca="1" si="1668">ABS(Z39)</f>
        <v>2</v>
      </c>
      <c r="AW39" s="13">
        <f t="shared" ref="AW39" ca="1" si="1669">Z39/AU38</f>
        <v>2</v>
      </c>
      <c r="BA39" s="42">
        <f t="shared" ref="BA39" ca="1" si="1670">AW39</f>
        <v>2</v>
      </c>
      <c r="BD39" s="41">
        <f t="shared" ref="BD39" ca="1" si="1671">BA39</f>
        <v>2</v>
      </c>
      <c r="BE39" s="120"/>
      <c r="BF39" s="2" t="str">
        <f t="shared" ref="BF39" ca="1" si="1672">IF(AO39=1,BA39,"")</f>
        <v/>
      </c>
      <c r="BG39" t="str">
        <f t="shared" ref="BG39" ca="1" si="1673">IF(AO39=1,ABS(BF39),"")</f>
        <v/>
      </c>
      <c r="BH39" t="str">
        <f t="shared" ca="1" si="1270"/>
        <v/>
      </c>
      <c r="BI39" s="2" t="str">
        <f t="shared" ref="BI39" ca="1" si="1674">IF(AO39=1,BA39,"")</f>
        <v/>
      </c>
      <c r="BJ39" t="str">
        <f t="shared" ref="BJ39" ca="1" si="1675">IF(AO39=1,ABS(BI39),"")</f>
        <v/>
      </c>
      <c r="BK39" t="str">
        <f t="shared" ca="1" si="1273"/>
        <v/>
      </c>
      <c r="BL39" t="s">
        <v>360</v>
      </c>
      <c r="BN39" t="str">
        <f t="shared" ref="BN39" ca="1" si="1676">IF(AW39=1,"","\\frac{")</f>
        <v>\\frac{</v>
      </c>
      <c r="BO39">
        <f t="shared" ref="BO39" ca="1" si="1677">AY38</f>
        <v>-1</v>
      </c>
      <c r="BP39" t="str">
        <f t="shared" ref="BP39" si="1678">AZ38</f>
        <v>±</v>
      </c>
      <c r="BQ39" t="str">
        <f t="shared" ref="BQ39" ca="1" si="1679">BA38</f>
        <v/>
      </c>
      <c r="BR39" t="str">
        <f t="shared" ref="BR39" ca="1" si="1680">IF(AO39=1,"","\\sqrt{")</f>
        <v>\\sqrt{</v>
      </c>
      <c r="BS39">
        <f t="shared" ref="BS39" ca="1" si="1681">BC38</f>
        <v>13</v>
      </c>
      <c r="BT39" t="str">
        <f t="shared" ref="BT39" ca="1" si="1682">IF(AO39=1,"","}")</f>
        <v>}</v>
      </c>
      <c r="BU39" t="str">
        <f t="shared" ref="BU39" ca="1" si="1683">IF(AW39=1,"","}{")</f>
        <v>}{</v>
      </c>
      <c r="BV39">
        <f t="shared" ref="BV39" ca="1" si="1684">IF(BA39=1,"",BA39)</f>
        <v>2</v>
      </c>
      <c r="BW39" t="str">
        <f t="shared" ref="BW39" ca="1" si="1685">IF(AW39=1,"","}")</f>
        <v>}</v>
      </c>
      <c r="BZ39" t="str">
        <f t="shared" ca="1" si="1315"/>
        <v>x= \\frac{-1±\\sqrt{13}}{2}</v>
      </c>
    </row>
    <row r="40" spans="1:87" ht="20" customHeight="1" x14ac:dyDescent="0.55000000000000004">
      <c r="A40" s="121" t="s">
        <v>7</v>
      </c>
      <c r="B40" s="121" t="s">
        <v>364</v>
      </c>
      <c r="C40" s="51" t="s">
        <v>60</v>
      </c>
      <c r="D40" s="50" t="s">
        <v>361</v>
      </c>
      <c r="E40" t="str">
        <f t="shared" ref="E40" ca="1" si="1686">CB40&amp;CD40&amp;CE40&amp;CF40</f>
        <v>\\(\\quad x^2-5x-7=0 \\)</v>
      </c>
      <c r="F40" t="str">
        <f t="shared" ref="F40" ca="1" si="1687">CG40&amp;CH40&amp;CI40</f>
        <v>\\(\\quad \\displaystyle x= \\frac{5±\\sqrt{109}}{6} \\)</v>
      </c>
      <c r="G40" s="50" t="s">
        <v>62</v>
      </c>
      <c r="H40" s="89" t="str">
        <f t="shared" ref="H40" ca="1" si="1688">"INSERT INTO "&amp;C40&amp;"(tangen,question,answer,editor,date,count) VALUES('"&amp;D40&amp;"','"&amp;E40&amp;"','"&amp;F40&amp;"','"&amp;G40&amp;"',NOW(),0);"</f>
        <v>INSERT INTO math(tangen,question,answer,editor,date,count) VALUES('m7500','\\(\\quad x^2-5x-7=0 \\)','\\(\\quad \\displaystyle x= \\frac{5±\\sqrt{109}}{6} \\)','harazono',NOW(),0);</v>
      </c>
      <c r="I40" s="51"/>
      <c r="L40" s="1">
        <f t="shared" ca="1" si="1190"/>
        <v>3</v>
      </c>
      <c r="M40" s="1">
        <f t="shared" ca="1" si="1442"/>
        <v>-5</v>
      </c>
      <c r="N40" s="1">
        <f t="shared" ca="1" si="1442"/>
        <v>-7</v>
      </c>
      <c r="P40" s="13">
        <f t="shared" ref="P40" ca="1" si="1689">IF(L41=1,"",IF(L41=-1,"-",L41))</f>
        <v>3</v>
      </c>
      <c r="Q40" t="s">
        <v>18</v>
      </c>
      <c r="R40" t="str">
        <f t="shared" ref="R40" ca="1" si="1690">IF(M41&lt;=0,"-","+")</f>
        <v>-</v>
      </c>
      <c r="S40" s="13">
        <f t="shared" ref="S40" ca="1" si="1691">IF(M41=1,"",IF(M41=-1,"",ABS(M41)))</f>
        <v>5</v>
      </c>
      <c r="T40" t="s">
        <v>18</v>
      </c>
      <c r="U40" t="str">
        <f t="shared" ref="U40" ca="1" si="1692">IF(P41&lt;0,"-","+")</f>
        <v>-</v>
      </c>
      <c r="V40" s="13">
        <f t="shared" ref="V40" ca="1" si="1693">ABS(P41)</f>
        <v>7</v>
      </c>
      <c r="W40" s="13" t="s">
        <v>13</v>
      </c>
      <c r="X40">
        <v>0</v>
      </c>
      <c r="Y40" s="42">
        <f t="shared" ref="Y40" ca="1" si="1694">M41*-1</f>
        <v>5</v>
      </c>
      <c r="Z40" s="42" t="s">
        <v>52</v>
      </c>
      <c r="AA40" s="42">
        <f t="shared" ref="AA40" ca="1" si="1695">M41*M41-(4*L41*P41)</f>
        <v>109</v>
      </c>
      <c r="AB40" s="34">
        <f t="shared" ca="1" si="1198"/>
        <v>1</v>
      </c>
      <c r="AC40" s="34">
        <f t="shared" ca="1" si="1199"/>
        <v>1</v>
      </c>
      <c r="AD40" s="34">
        <f t="shared" ca="1" si="1200"/>
        <v>1</v>
      </c>
      <c r="AE40" s="34">
        <f t="shared" ca="1" si="1201"/>
        <v>1</v>
      </c>
      <c r="AF40" s="34">
        <f t="shared" ca="1" si="1202"/>
        <v>1</v>
      </c>
      <c r="AG40" s="34">
        <f t="shared" ca="1" si="1203"/>
        <v>1</v>
      </c>
      <c r="AH40" s="34">
        <f t="shared" ca="1" si="1204"/>
        <v>1</v>
      </c>
      <c r="AI40" s="38">
        <f t="shared" ca="1" si="1205"/>
        <v>1</v>
      </c>
      <c r="AJ40" s="38">
        <f t="shared" ca="1" si="1206"/>
        <v>1</v>
      </c>
      <c r="AK40" s="39">
        <f t="shared" ca="1" si="1207"/>
        <v>1</v>
      </c>
      <c r="AL40" s="38">
        <f t="shared" ca="1" si="1208"/>
        <v>1</v>
      </c>
      <c r="AM40" s="38">
        <f t="shared" ca="1" si="1209"/>
        <v>1</v>
      </c>
      <c r="AN40" s="38">
        <f t="shared" ca="1" si="1210"/>
        <v>1</v>
      </c>
      <c r="AO40" s="38">
        <f t="shared" ca="1" si="1211"/>
        <v>1</v>
      </c>
      <c r="AP40" s="2">
        <f t="shared" ref="AP40" ca="1" si="1696">AB40*AC40*AD40*AE40*AF40*AG40*AH40*AI40*AJ40*AK40*AL40*AM40*AN40*AO40</f>
        <v>1</v>
      </c>
      <c r="AQ40" s="42">
        <f t="shared" ref="AQ40" ca="1" si="1697">ABS(Y40)</f>
        <v>5</v>
      </c>
      <c r="AR40" s="42">
        <f t="shared" ref="AR40" ca="1" si="1698">IF(AP40=1,1,AP40)</f>
        <v>1</v>
      </c>
      <c r="AS40" s="42" t="str">
        <f t="shared" ref="AS40" ca="1" si="1699">IF(AO41=1,"","√")</f>
        <v>√</v>
      </c>
      <c r="AT40" s="42">
        <f t="shared" ref="AT40" ca="1" si="1700">AO41</f>
        <v>109</v>
      </c>
      <c r="AU40" s="9">
        <f t="shared" ref="AU40" ca="1" si="1701">GCD(AQ40,AR40,AS41)</f>
        <v>1</v>
      </c>
      <c r="AV40" s="13">
        <f t="shared" ref="AV40" ca="1" si="1702">Y40/AU40</f>
        <v>5</v>
      </c>
      <c r="AW40" s="13">
        <f t="shared" ref="AW40" ca="1" si="1703">AP40/AU40</f>
        <v>1</v>
      </c>
      <c r="AX40" s="13">
        <f t="shared" ref="AX40" ca="1" si="1704">AT40</f>
        <v>109</v>
      </c>
      <c r="AY40" s="42">
        <f t="shared" ref="AY40" ca="1" si="1705">AV40</f>
        <v>5</v>
      </c>
      <c r="AZ40" s="42" t="str">
        <f t="shared" ref="AZ40" si="1706">Z40</f>
        <v>±</v>
      </c>
      <c r="BA40" s="42" t="str">
        <f t="shared" ref="BA40" ca="1" si="1707">IF(AW40=1,"",AW40)</f>
        <v/>
      </c>
      <c r="BB40" s="42" t="str">
        <f t="shared" ref="BB40" ca="1" si="1708">IF(AX40=1,"",AS40)</f>
        <v>√</v>
      </c>
      <c r="BC40" s="42">
        <f t="shared" ref="BC40" ca="1" si="1709">IF(AX40=1,IF(AW40=1,1,""),AX40)</f>
        <v>109</v>
      </c>
      <c r="BD40" s="41" t="str">
        <f t="shared" ref="BD40" ca="1" si="1710">AY40&amp;AZ40&amp;BA40&amp;BB40&amp;BC40</f>
        <v>5±√109</v>
      </c>
      <c r="BE40" s="120" t="str">
        <f t="shared" ca="1" si="1227"/>
        <v/>
      </c>
      <c r="BF40" s="2" t="str">
        <f t="shared" ref="BF40" ca="1" si="1711">IF(AO41=1,AV40+AW40,"")</f>
        <v/>
      </c>
      <c r="BG40" t="str">
        <f t="shared" ref="BG40" ca="1" si="1712">IF(AO41=1,ABS(BF40),"")</f>
        <v/>
      </c>
      <c r="BH40" t="str">
        <f t="shared" ca="1" si="1229"/>
        <v/>
      </c>
      <c r="BI40" s="2" t="str">
        <f t="shared" ref="BI40" ca="1" si="1713">IF(AO41=1,AV40-AW40,"")</f>
        <v/>
      </c>
      <c r="BJ40" t="str">
        <f t="shared" ref="BJ40" ca="1" si="1714">IF(AO41=1,ABS(BI40),"")</f>
        <v/>
      </c>
      <c r="BK40" t="str">
        <f t="shared" ca="1" si="1232"/>
        <v/>
      </c>
      <c r="BL40" t="s">
        <v>360</v>
      </c>
      <c r="BM40" s="13" t="str">
        <f t="shared" ref="BM40" ca="1" si="1715">IF(BF40&lt;0,"-","")</f>
        <v/>
      </c>
      <c r="BN40" s="13" t="str">
        <f t="shared" ref="BN40" ca="1" si="1716">IF(BH41="","",IF(BH41=1,"","\\frac{"))</f>
        <v/>
      </c>
      <c r="BO40" s="13" t="str">
        <f t="shared" ref="BO40" ca="1" si="1717">IF(BH40="","",BH40)</f>
        <v/>
      </c>
      <c r="BP40" s="13" t="str">
        <f t="shared" ref="BP40" ca="1" si="1718">IF(BH41="","",IF(BH41=1,"","}{"))</f>
        <v/>
      </c>
      <c r="BQ40" s="13" t="str">
        <f t="shared" ref="BQ40" ca="1" si="1719">IF(BH41="","",IF(BH41=1,"",BH41))</f>
        <v/>
      </c>
      <c r="BR40" s="13" t="str">
        <f t="shared" ref="BR40" ca="1" si="1720">IF(BH41="","",IF(BH41=1,"","}"))</f>
        <v/>
      </c>
      <c r="BS40" t="s">
        <v>359</v>
      </c>
      <c r="BT40" s="13" t="str">
        <f t="shared" ref="BT40" ca="1" si="1721">IF(BI40&lt;0,"-","")</f>
        <v/>
      </c>
      <c r="BU40" s="13" t="str">
        <f t="shared" ref="BU40" ca="1" si="1722">IF(BK41="","",IF(BK41=1,"","\\frac{"))</f>
        <v/>
      </c>
      <c r="BV40" s="13" t="str">
        <f t="shared" ref="BV40" ca="1" si="1723">IF(BK40="","",BK40)</f>
        <v/>
      </c>
      <c r="BW40" s="13" t="str">
        <f t="shared" ref="BW40" ca="1" si="1724">IF(BK41="","",IF(BK41=1,"","}{"))</f>
        <v/>
      </c>
      <c r="BX40" s="13" t="str">
        <f t="shared" ref="BX40" ca="1" si="1725">IF(BK41="","",IF(BK41=1,"",BK41))</f>
        <v/>
      </c>
      <c r="BY40" s="13" t="str">
        <f t="shared" ref="BY40" ca="1" si="1726">IF(BK41="","",IF(BK41=1,"","}"))</f>
        <v/>
      </c>
      <c r="BZ40" t="str">
        <f t="shared" ca="1" si="1315"/>
        <v>x= 　,　</v>
      </c>
      <c r="CA40" t="str">
        <f t="shared" ref="CA40" ca="1" si="1727">IF(AO41=1,BZ40,BZ41)</f>
        <v>x= \\frac{5±\\sqrt{109}}{6}</v>
      </c>
      <c r="CB40" s="78" t="s">
        <v>229</v>
      </c>
      <c r="CC40" s="110">
        <f t="shared" ref="CC40" ca="1" si="1728">P40</f>
        <v>3</v>
      </c>
      <c r="CD40" s="104" t="s">
        <v>296</v>
      </c>
      <c r="CE40" s="51" t="str">
        <f t="shared" ref="CE40" ca="1" si="1729">R40&amp;S40&amp;T40&amp;U40&amp;V40&amp;W40&amp;X40</f>
        <v>-5x-7=0</v>
      </c>
      <c r="CF40" t="s">
        <v>230</v>
      </c>
      <c r="CG40" t="s">
        <v>250</v>
      </c>
      <c r="CH40" t="str">
        <f t="shared" ref="CH40" ca="1" si="1730">CA40</f>
        <v>x= \\frac{5±\\sqrt{109}}{6}</v>
      </c>
      <c r="CI40" t="s">
        <v>230</v>
      </c>
    </row>
    <row r="41" spans="1:87" ht="20" customHeight="1" x14ac:dyDescent="0.55000000000000004">
      <c r="A41" s="121"/>
      <c r="B41" s="121"/>
      <c r="I41" s="51"/>
      <c r="L41">
        <f t="shared" ref="L41" ca="1" si="1731">IF(L40=0,1,L40)</f>
        <v>3</v>
      </c>
      <c r="M41">
        <f t="shared" ref="M41" ca="1" si="1732">IF(M40=0,1,M40)</f>
        <v>-5</v>
      </c>
      <c r="O41">
        <f t="shared" ref="O41" ca="1" si="1733">M40*M40-(4*L40*N40)</f>
        <v>109</v>
      </c>
      <c r="P41" s="9">
        <f t="shared" ref="P41" ca="1" si="1734">IF(N40=0,1,IF(O41&lt;=0,N40*-1,N40))</f>
        <v>-7</v>
      </c>
      <c r="R41" s="5"/>
      <c r="S41" s="5"/>
      <c r="T41" s="5"/>
      <c r="U41" s="5"/>
      <c r="V41" s="5"/>
      <c r="W41" s="5"/>
      <c r="Z41" s="42">
        <f t="shared" ref="Z41" ca="1" si="1735">2*L41</f>
        <v>6</v>
      </c>
      <c r="AB41" s="11">
        <f t="shared" ref="AB41" ca="1" si="1736">AA40/(AB40*AB40)</f>
        <v>109</v>
      </c>
      <c r="AC41" s="11">
        <f t="shared" ref="AC41" ca="1" si="1737">AB41/(AC40*AC40)</f>
        <v>109</v>
      </c>
      <c r="AD41" s="11">
        <f t="shared" ref="AD41" ca="1" si="1738">AC41/(AD40*AD40)</f>
        <v>109</v>
      </c>
      <c r="AE41" s="11">
        <f t="shared" ref="AE41" ca="1" si="1739">AD41/(AE40*AE40)</f>
        <v>109</v>
      </c>
      <c r="AF41" s="11">
        <f t="shared" ref="AF41" ca="1" si="1740">AE41/(AF40*AF40)</f>
        <v>109</v>
      </c>
      <c r="AG41" s="11">
        <f t="shared" ref="AG41" ca="1" si="1741">AF41/(AG40*AG40)</f>
        <v>109</v>
      </c>
      <c r="AH41" s="11">
        <f t="shared" ref="AH41" ca="1" si="1742">AG41/(AH40*AH40)</f>
        <v>109</v>
      </c>
      <c r="AI41" s="11">
        <f t="shared" ref="AI41" ca="1" si="1743">AH41/(AI40*AI40)</f>
        <v>109</v>
      </c>
      <c r="AJ41" s="11">
        <f t="shared" ref="AJ41" ca="1" si="1744">AI41/(AJ40*AJ40)</f>
        <v>109</v>
      </c>
      <c r="AK41" s="20">
        <f t="shared" ref="AK41" ca="1" si="1745">AJ41/(AK40*AK40)</f>
        <v>109</v>
      </c>
      <c r="AL41" s="11">
        <f t="shared" ref="AL41" ca="1" si="1746">AK41/(AL40*AL40)</f>
        <v>109</v>
      </c>
      <c r="AM41" s="11">
        <f t="shared" ref="AM41" ca="1" si="1747">AL41/(AM40*AM40)</f>
        <v>109</v>
      </c>
      <c r="AN41" s="11">
        <f t="shared" ref="AN41" ca="1" si="1748">AM41/(AN40*AN40)</f>
        <v>109</v>
      </c>
      <c r="AO41" s="2">
        <f t="shared" ref="AO41" ca="1" si="1749">AN41/(AO40*AO40)</f>
        <v>109</v>
      </c>
      <c r="AS41" s="42">
        <f t="shared" ref="AS41" ca="1" si="1750">ABS(Z41)</f>
        <v>6</v>
      </c>
      <c r="AW41" s="13">
        <f t="shared" ref="AW41" ca="1" si="1751">Z41/AU40</f>
        <v>6</v>
      </c>
      <c r="BA41" s="42">
        <f t="shared" ref="BA41" ca="1" si="1752">AW41</f>
        <v>6</v>
      </c>
      <c r="BD41" s="41">
        <f t="shared" ref="BD41" ca="1" si="1753">BA41</f>
        <v>6</v>
      </c>
      <c r="BE41" s="120"/>
      <c r="BF41" s="2" t="str">
        <f t="shared" ref="BF41" ca="1" si="1754">IF(AO41=1,BA41,"")</f>
        <v/>
      </c>
      <c r="BG41" t="str">
        <f t="shared" ref="BG41" ca="1" si="1755">IF(AO41=1,ABS(BF41),"")</f>
        <v/>
      </c>
      <c r="BH41" t="str">
        <f t="shared" ca="1" si="1270"/>
        <v/>
      </c>
      <c r="BI41" s="2" t="str">
        <f t="shared" ref="BI41" ca="1" si="1756">IF(AO41=1,BA41,"")</f>
        <v/>
      </c>
      <c r="BJ41" t="str">
        <f t="shared" ref="BJ41" ca="1" si="1757">IF(AO41=1,ABS(BI41),"")</f>
        <v/>
      </c>
      <c r="BK41" t="str">
        <f t="shared" ca="1" si="1273"/>
        <v/>
      </c>
      <c r="BL41" t="s">
        <v>360</v>
      </c>
      <c r="BN41" t="str">
        <f t="shared" ref="BN41" ca="1" si="1758">IF(AW41=1,"","\\frac{")</f>
        <v>\\frac{</v>
      </c>
      <c r="BO41">
        <f t="shared" ref="BO41" ca="1" si="1759">AY40</f>
        <v>5</v>
      </c>
      <c r="BP41" t="str">
        <f t="shared" ref="BP41" si="1760">AZ40</f>
        <v>±</v>
      </c>
      <c r="BQ41" t="str">
        <f t="shared" ref="BQ41" ca="1" si="1761">BA40</f>
        <v/>
      </c>
      <c r="BR41" t="str">
        <f t="shared" ref="BR41" ca="1" si="1762">IF(AO41=1,"","\\sqrt{")</f>
        <v>\\sqrt{</v>
      </c>
      <c r="BS41">
        <f t="shared" ref="BS41" ca="1" si="1763">BC40</f>
        <v>109</v>
      </c>
      <c r="BT41" t="str">
        <f t="shared" ref="BT41" ca="1" si="1764">IF(AO41=1,"","}")</f>
        <v>}</v>
      </c>
      <c r="BU41" t="str">
        <f t="shared" ref="BU41" ca="1" si="1765">IF(AW41=1,"","}{")</f>
        <v>}{</v>
      </c>
      <c r="BV41">
        <f t="shared" ref="BV41" ca="1" si="1766">IF(BA41=1,"",BA41)</f>
        <v>6</v>
      </c>
      <c r="BW41" t="str">
        <f t="shared" ref="BW41" ca="1" si="1767">IF(AW41=1,"","}")</f>
        <v>}</v>
      </c>
      <c r="BZ41" t="str">
        <f t="shared" ca="1" si="1315"/>
        <v>x= \\frac{5±\\sqrt{109}}{6}</v>
      </c>
    </row>
    <row r="42" spans="1:87" ht="20" customHeight="1" x14ac:dyDescent="0.55000000000000004">
      <c r="A42" s="121" t="s">
        <v>7</v>
      </c>
      <c r="B42" s="121" t="s">
        <v>364</v>
      </c>
      <c r="C42" s="51" t="s">
        <v>60</v>
      </c>
      <c r="D42" s="50" t="s">
        <v>361</v>
      </c>
      <c r="E42" t="str">
        <f t="shared" ref="E42" ca="1" si="1768">CB42&amp;CD42&amp;CE42&amp;CF42</f>
        <v>\\(\\quad x^2-3x-3=0 \\)</v>
      </c>
      <c r="F42" t="str">
        <f t="shared" ref="F42" ca="1" si="1769">CG42&amp;CH42&amp;CI42</f>
        <v>\\(\\quad \\displaystyle x= \\frac{3±\\sqrt{69}}{10} \\)</v>
      </c>
      <c r="G42" s="50" t="s">
        <v>62</v>
      </c>
      <c r="H42" s="89" t="str">
        <f t="shared" ref="H42" ca="1" si="1770">"INSERT INTO "&amp;C42&amp;"(tangen,question,answer,editor,date,count) VALUES('"&amp;D42&amp;"','"&amp;E42&amp;"','"&amp;F42&amp;"','"&amp;G42&amp;"',NOW(),0);"</f>
        <v>INSERT INTO math(tangen,question,answer,editor,date,count) VALUES('m7500','\\(\\quad x^2-3x-3=0 \\)','\\(\\quad \\displaystyle x= \\frac{3±\\sqrt{69}}{10} \\)','harazono',NOW(),0);</v>
      </c>
      <c r="I42" s="51"/>
      <c r="L42" s="1">
        <f t="shared" ca="1" si="1190"/>
        <v>5</v>
      </c>
      <c r="M42" s="1">
        <f t="shared" ca="1" si="1442"/>
        <v>-3</v>
      </c>
      <c r="N42" s="1">
        <f t="shared" ca="1" si="1442"/>
        <v>3</v>
      </c>
      <c r="P42" s="13">
        <f t="shared" ref="P42" ca="1" si="1771">IF(L43=1,"",IF(L43=-1,"-",L43))</f>
        <v>5</v>
      </c>
      <c r="Q42" t="s">
        <v>18</v>
      </c>
      <c r="R42" t="str">
        <f t="shared" ref="R42" ca="1" si="1772">IF(M43&lt;=0,"-","+")</f>
        <v>-</v>
      </c>
      <c r="S42" s="13">
        <f t="shared" ref="S42" ca="1" si="1773">IF(M43=1,"",IF(M43=-1,"",ABS(M43)))</f>
        <v>3</v>
      </c>
      <c r="T42" t="s">
        <v>18</v>
      </c>
      <c r="U42" t="str">
        <f t="shared" ref="U42" ca="1" si="1774">IF(P43&lt;0,"-","+")</f>
        <v>-</v>
      </c>
      <c r="V42" s="13">
        <f t="shared" ref="V42" ca="1" si="1775">ABS(P43)</f>
        <v>3</v>
      </c>
      <c r="W42" s="13" t="s">
        <v>13</v>
      </c>
      <c r="X42">
        <v>0</v>
      </c>
      <c r="Y42" s="42">
        <f t="shared" ref="Y42" ca="1" si="1776">M43*-1</f>
        <v>3</v>
      </c>
      <c r="Z42" s="42" t="s">
        <v>52</v>
      </c>
      <c r="AA42" s="42">
        <f t="shared" ref="AA42" ca="1" si="1777">M43*M43-(4*L43*P43)</f>
        <v>69</v>
      </c>
      <c r="AB42" s="34">
        <f t="shared" ca="1" si="1198"/>
        <v>1</v>
      </c>
      <c r="AC42" s="34">
        <f t="shared" ca="1" si="1199"/>
        <v>1</v>
      </c>
      <c r="AD42" s="34">
        <f t="shared" ca="1" si="1200"/>
        <v>1</v>
      </c>
      <c r="AE42" s="34">
        <f t="shared" ca="1" si="1201"/>
        <v>1</v>
      </c>
      <c r="AF42" s="34">
        <f t="shared" ca="1" si="1202"/>
        <v>1</v>
      </c>
      <c r="AG42" s="34">
        <f t="shared" ca="1" si="1203"/>
        <v>1</v>
      </c>
      <c r="AH42" s="34">
        <f t="shared" ca="1" si="1204"/>
        <v>1</v>
      </c>
      <c r="AI42" s="38">
        <f t="shared" ca="1" si="1205"/>
        <v>1</v>
      </c>
      <c r="AJ42" s="38">
        <f t="shared" ca="1" si="1206"/>
        <v>1</v>
      </c>
      <c r="AK42" s="39">
        <f t="shared" ca="1" si="1207"/>
        <v>1</v>
      </c>
      <c r="AL42" s="38">
        <f t="shared" ca="1" si="1208"/>
        <v>1</v>
      </c>
      <c r="AM42" s="38">
        <f t="shared" ca="1" si="1209"/>
        <v>1</v>
      </c>
      <c r="AN42" s="38">
        <f t="shared" ca="1" si="1210"/>
        <v>1</v>
      </c>
      <c r="AO42" s="38">
        <f t="shared" ca="1" si="1211"/>
        <v>1</v>
      </c>
      <c r="AP42" s="2">
        <f t="shared" ref="AP42" ca="1" si="1778">AB42*AC42*AD42*AE42*AF42*AG42*AH42*AI42*AJ42*AK42*AL42*AM42*AN42*AO42</f>
        <v>1</v>
      </c>
      <c r="AQ42" s="42">
        <f t="shared" ref="AQ42" ca="1" si="1779">ABS(Y42)</f>
        <v>3</v>
      </c>
      <c r="AR42" s="42">
        <f t="shared" ref="AR42" ca="1" si="1780">IF(AP42=1,1,AP42)</f>
        <v>1</v>
      </c>
      <c r="AS42" s="42" t="str">
        <f t="shared" ref="AS42" ca="1" si="1781">IF(AO43=1,"","√")</f>
        <v>√</v>
      </c>
      <c r="AT42" s="42">
        <f t="shared" ref="AT42" ca="1" si="1782">AO43</f>
        <v>69</v>
      </c>
      <c r="AU42" s="9">
        <f t="shared" ref="AU42" ca="1" si="1783">GCD(AQ42,AR42,AS43)</f>
        <v>1</v>
      </c>
      <c r="AV42" s="13">
        <f t="shared" ref="AV42" ca="1" si="1784">Y42/AU42</f>
        <v>3</v>
      </c>
      <c r="AW42" s="13">
        <f t="shared" ref="AW42" ca="1" si="1785">AP42/AU42</f>
        <v>1</v>
      </c>
      <c r="AX42" s="13">
        <f t="shared" ref="AX42" ca="1" si="1786">AT42</f>
        <v>69</v>
      </c>
      <c r="AY42" s="42">
        <f t="shared" ref="AY42" ca="1" si="1787">AV42</f>
        <v>3</v>
      </c>
      <c r="AZ42" s="42" t="str">
        <f t="shared" ref="AZ42" si="1788">Z42</f>
        <v>±</v>
      </c>
      <c r="BA42" s="42" t="str">
        <f t="shared" ref="BA42" ca="1" si="1789">IF(AW42=1,"",AW42)</f>
        <v/>
      </c>
      <c r="BB42" s="42" t="str">
        <f t="shared" ref="BB42" ca="1" si="1790">IF(AX42=1,"",AS42)</f>
        <v>√</v>
      </c>
      <c r="BC42" s="42">
        <f t="shared" ref="BC42" ca="1" si="1791">IF(AX42=1,IF(AW42=1,1,""),AX42)</f>
        <v>69</v>
      </c>
      <c r="BD42" s="41" t="str">
        <f t="shared" ref="BD42" ca="1" si="1792">AY42&amp;AZ42&amp;BA42&amp;BB42&amp;BC42</f>
        <v>3±√69</v>
      </c>
      <c r="BE42" s="120" t="str">
        <f t="shared" ca="1" si="1227"/>
        <v/>
      </c>
      <c r="BF42" s="2" t="str">
        <f t="shared" ref="BF42" ca="1" si="1793">IF(AO43=1,AV42+AW42,"")</f>
        <v/>
      </c>
      <c r="BG42" t="str">
        <f t="shared" ref="BG42" ca="1" si="1794">IF(AO43=1,ABS(BF42),"")</f>
        <v/>
      </c>
      <c r="BH42" t="str">
        <f t="shared" ca="1" si="1229"/>
        <v/>
      </c>
      <c r="BI42" s="2" t="str">
        <f t="shared" ref="BI42" ca="1" si="1795">IF(AO43=1,AV42-AW42,"")</f>
        <v/>
      </c>
      <c r="BJ42" t="str">
        <f t="shared" ref="BJ42" ca="1" si="1796">IF(AO43=1,ABS(BI42),"")</f>
        <v/>
      </c>
      <c r="BK42" t="str">
        <f t="shared" ca="1" si="1232"/>
        <v/>
      </c>
      <c r="BL42" t="s">
        <v>360</v>
      </c>
      <c r="BM42" s="13" t="str">
        <f t="shared" ref="BM42" ca="1" si="1797">IF(BF42&lt;0,"-","")</f>
        <v/>
      </c>
      <c r="BN42" s="13" t="str">
        <f t="shared" ref="BN42" ca="1" si="1798">IF(BH43="","",IF(BH43=1,"","\\frac{"))</f>
        <v/>
      </c>
      <c r="BO42" s="13" t="str">
        <f t="shared" ref="BO42" ca="1" si="1799">IF(BH42="","",BH42)</f>
        <v/>
      </c>
      <c r="BP42" s="13" t="str">
        <f t="shared" ref="BP42" ca="1" si="1800">IF(BH43="","",IF(BH43=1,"","}{"))</f>
        <v/>
      </c>
      <c r="BQ42" s="13" t="str">
        <f t="shared" ref="BQ42" ca="1" si="1801">IF(BH43="","",IF(BH43=1,"",BH43))</f>
        <v/>
      </c>
      <c r="BR42" s="13" t="str">
        <f t="shared" ref="BR42" ca="1" si="1802">IF(BH43="","",IF(BH43=1,"","}"))</f>
        <v/>
      </c>
      <c r="BS42" t="s">
        <v>359</v>
      </c>
      <c r="BT42" s="13" t="str">
        <f t="shared" ref="BT42" ca="1" si="1803">IF(BI42&lt;0,"-","")</f>
        <v/>
      </c>
      <c r="BU42" s="13" t="str">
        <f t="shared" ref="BU42" ca="1" si="1804">IF(BK43="","",IF(BK43=1,"","\\frac{"))</f>
        <v/>
      </c>
      <c r="BV42" s="13" t="str">
        <f t="shared" ref="BV42" ca="1" si="1805">IF(BK42="","",BK42)</f>
        <v/>
      </c>
      <c r="BW42" s="13" t="str">
        <f t="shared" ref="BW42" ca="1" si="1806">IF(BK43="","",IF(BK43=1,"","}{"))</f>
        <v/>
      </c>
      <c r="BX42" s="13" t="str">
        <f t="shared" ref="BX42" ca="1" si="1807">IF(BK43="","",IF(BK43=1,"",BK43))</f>
        <v/>
      </c>
      <c r="BY42" s="13" t="str">
        <f t="shared" ref="BY42" ca="1" si="1808">IF(BK43="","",IF(BK43=1,"","}"))</f>
        <v/>
      </c>
      <c r="BZ42" t="str">
        <f t="shared" ca="1" si="1315"/>
        <v>x= 　,　</v>
      </c>
      <c r="CA42" t="str">
        <f t="shared" ref="CA42" ca="1" si="1809">IF(AO43=1,BZ42,BZ43)</f>
        <v>x= \\frac{3±\\sqrt{69}}{10}</v>
      </c>
      <c r="CB42" s="78" t="s">
        <v>229</v>
      </c>
      <c r="CC42" s="110">
        <f t="shared" ref="CC42" ca="1" si="1810">P42</f>
        <v>5</v>
      </c>
      <c r="CD42" s="104" t="s">
        <v>296</v>
      </c>
      <c r="CE42" s="51" t="str">
        <f t="shared" ref="CE42" ca="1" si="1811">R42&amp;S42&amp;T42&amp;U42&amp;V42&amp;W42&amp;X42</f>
        <v>-3x-3=0</v>
      </c>
      <c r="CF42" t="s">
        <v>230</v>
      </c>
      <c r="CG42" t="s">
        <v>250</v>
      </c>
      <c r="CH42" t="str">
        <f t="shared" ref="CH42" ca="1" si="1812">CA42</f>
        <v>x= \\frac{3±\\sqrt{69}}{10}</v>
      </c>
      <c r="CI42" t="s">
        <v>230</v>
      </c>
    </row>
    <row r="43" spans="1:87" ht="20" customHeight="1" x14ac:dyDescent="0.55000000000000004">
      <c r="A43" s="121"/>
      <c r="B43" s="121"/>
      <c r="I43" s="51"/>
      <c r="L43">
        <f t="shared" ref="L43" ca="1" si="1813">IF(L42=0,1,L42)</f>
        <v>5</v>
      </c>
      <c r="M43">
        <f t="shared" ref="M43" ca="1" si="1814">IF(M42=0,1,M42)</f>
        <v>-3</v>
      </c>
      <c r="O43">
        <f t="shared" ref="O43" ca="1" si="1815">M42*M42-(4*L42*N42)</f>
        <v>-51</v>
      </c>
      <c r="P43" s="9">
        <f t="shared" ref="P43" ca="1" si="1816">IF(N42=0,1,IF(O43&lt;=0,N42*-1,N42))</f>
        <v>-3</v>
      </c>
      <c r="R43" s="5"/>
      <c r="S43" s="5"/>
      <c r="T43" s="5"/>
      <c r="U43" s="5"/>
      <c r="V43" s="5"/>
      <c r="W43" s="5"/>
      <c r="Z43" s="42">
        <f t="shared" ref="Z43" ca="1" si="1817">2*L43</f>
        <v>10</v>
      </c>
      <c r="AB43" s="11">
        <f t="shared" ref="AB43" ca="1" si="1818">AA42/(AB42*AB42)</f>
        <v>69</v>
      </c>
      <c r="AC43" s="11">
        <f t="shared" ref="AC43" ca="1" si="1819">AB43/(AC42*AC42)</f>
        <v>69</v>
      </c>
      <c r="AD43" s="11">
        <f t="shared" ref="AD43" ca="1" si="1820">AC43/(AD42*AD42)</f>
        <v>69</v>
      </c>
      <c r="AE43" s="11">
        <f t="shared" ref="AE43" ca="1" si="1821">AD43/(AE42*AE42)</f>
        <v>69</v>
      </c>
      <c r="AF43" s="11">
        <f t="shared" ref="AF43" ca="1" si="1822">AE43/(AF42*AF42)</f>
        <v>69</v>
      </c>
      <c r="AG43" s="11">
        <f t="shared" ref="AG43" ca="1" si="1823">AF43/(AG42*AG42)</f>
        <v>69</v>
      </c>
      <c r="AH43" s="11">
        <f t="shared" ref="AH43" ca="1" si="1824">AG43/(AH42*AH42)</f>
        <v>69</v>
      </c>
      <c r="AI43" s="11">
        <f t="shared" ref="AI43" ca="1" si="1825">AH43/(AI42*AI42)</f>
        <v>69</v>
      </c>
      <c r="AJ43" s="11">
        <f t="shared" ref="AJ43" ca="1" si="1826">AI43/(AJ42*AJ42)</f>
        <v>69</v>
      </c>
      <c r="AK43" s="20">
        <f t="shared" ref="AK43" ca="1" si="1827">AJ43/(AK42*AK42)</f>
        <v>69</v>
      </c>
      <c r="AL43" s="11">
        <f t="shared" ref="AL43" ca="1" si="1828">AK43/(AL42*AL42)</f>
        <v>69</v>
      </c>
      <c r="AM43" s="11">
        <f t="shared" ref="AM43" ca="1" si="1829">AL43/(AM42*AM42)</f>
        <v>69</v>
      </c>
      <c r="AN43" s="11">
        <f t="shared" ref="AN43" ca="1" si="1830">AM43/(AN42*AN42)</f>
        <v>69</v>
      </c>
      <c r="AO43" s="2">
        <f t="shared" ref="AO43" ca="1" si="1831">AN43/(AO42*AO42)</f>
        <v>69</v>
      </c>
      <c r="AS43" s="42">
        <f t="shared" ref="AS43" ca="1" si="1832">ABS(Z43)</f>
        <v>10</v>
      </c>
      <c r="AW43" s="13">
        <f t="shared" ref="AW43" ca="1" si="1833">Z43/AU42</f>
        <v>10</v>
      </c>
      <c r="BA43" s="42">
        <f t="shared" ref="BA43" ca="1" si="1834">AW43</f>
        <v>10</v>
      </c>
      <c r="BD43" s="41">
        <f t="shared" ref="BD43" ca="1" si="1835">BA43</f>
        <v>10</v>
      </c>
      <c r="BE43" s="120"/>
      <c r="BF43" s="2" t="str">
        <f t="shared" ref="BF43" ca="1" si="1836">IF(AO43=1,BA43,"")</f>
        <v/>
      </c>
      <c r="BG43" t="str">
        <f t="shared" ref="BG43" ca="1" si="1837">IF(AO43=1,ABS(BF43),"")</f>
        <v/>
      </c>
      <c r="BH43" t="str">
        <f t="shared" ca="1" si="1270"/>
        <v/>
      </c>
      <c r="BI43" s="2" t="str">
        <f t="shared" ref="BI43" ca="1" si="1838">IF(AO43=1,BA43,"")</f>
        <v/>
      </c>
      <c r="BJ43" t="str">
        <f t="shared" ref="BJ43" ca="1" si="1839">IF(AO43=1,ABS(BI43),"")</f>
        <v/>
      </c>
      <c r="BK43" t="str">
        <f t="shared" ca="1" si="1273"/>
        <v/>
      </c>
      <c r="BL43" t="s">
        <v>360</v>
      </c>
      <c r="BN43" t="str">
        <f t="shared" ref="BN43" ca="1" si="1840">IF(AW43=1,"","\\frac{")</f>
        <v>\\frac{</v>
      </c>
      <c r="BO43">
        <f t="shared" ref="BO43" ca="1" si="1841">AY42</f>
        <v>3</v>
      </c>
      <c r="BP43" t="str">
        <f t="shared" ref="BP43" si="1842">AZ42</f>
        <v>±</v>
      </c>
      <c r="BQ43" t="str">
        <f t="shared" ref="BQ43" ca="1" si="1843">BA42</f>
        <v/>
      </c>
      <c r="BR43" t="str">
        <f t="shared" ref="BR43" ca="1" si="1844">IF(AO43=1,"","\\sqrt{")</f>
        <v>\\sqrt{</v>
      </c>
      <c r="BS43">
        <f t="shared" ref="BS43" ca="1" si="1845">BC42</f>
        <v>69</v>
      </c>
      <c r="BT43" t="str">
        <f t="shared" ref="BT43" ca="1" si="1846">IF(AO43=1,"","}")</f>
        <v>}</v>
      </c>
      <c r="BU43" t="str">
        <f t="shared" ref="BU43" ca="1" si="1847">IF(AW43=1,"","}{")</f>
        <v>}{</v>
      </c>
      <c r="BV43">
        <f t="shared" ref="BV43" ca="1" si="1848">IF(BA43=1,"",BA43)</f>
        <v>10</v>
      </c>
      <c r="BW43" t="str">
        <f t="shared" ref="BW43" ca="1" si="1849">IF(AW43=1,"","}")</f>
        <v>}</v>
      </c>
      <c r="BZ43" t="str">
        <f t="shared" ca="1" si="1315"/>
        <v>x= \\frac{3±\\sqrt{69}}{10}</v>
      </c>
    </row>
    <row r="44" spans="1:87" ht="20" customHeight="1" x14ac:dyDescent="0.55000000000000004">
      <c r="A44" s="121" t="s">
        <v>7</v>
      </c>
      <c r="B44" s="121" t="s">
        <v>364</v>
      </c>
      <c r="C44" s="51" t="s">
        <v>60</v>
      </c>
      <c r="D44" s="50" t="s">
        <v>361</v>
      </c>
      <c r="E44" t="str">
        <f t="shared" ref="E44" ca="1" si="1850">CB44&amp;CD44&amp;CE44&amp;CF44</f>
        <v>\\(\\quad x^2+8x-10=0 \\)</v>
      </c>
      <c r="F44" t="str">
        <f t="shared" ref="F44" ca="1" si="1851">CG44&amp;CH44&amp;CI44</f>
        <v>\\(\\quad \\displaystyle x= \\frac{-4±\\sqrt{106}}{9} \\)</v>
      </c>
      <c r="G44" s="50" t="s">
        <v>62</v>
      </c>
      <c r="H44" s="89" t="str">
        <f t="shared" ref="H44" ca="1" si="1852">"INSERT INTO "&amp;C44&amp;"(tangen,question,answer,editor,date,count) VALUES('"&amp;D44&amp;"','"&amp;E44&amp;"','"&amp;F44&amp;"','"&amp;G44&amp;"',NOW(),0);"</f>
        <v>INSERT INTO math(tangen,question,answer,editor,date,count) VALUES('m7500','\\(\\quad x^2+8x-10=0 \\)','\\(\\quad \\displaystyle x= \\frac{-4±\\sqrt{106}}{9} \\)','harazono',NOW(),0);</v>
      </c>
      <c r="I44" s="51"/>
      <c r="L44" s="1">
        <f t="shared" ca="1" si="1190"/>
        <v>9</v>
      </c>
      <c r="M44" s="1">
        <f t="shared" ca="1" si="1442"/>
        <v>8</v>
      </c>
      <c r="N44" s="1">
        <f t="shared" ca="1" si="1442"/>
        <v>-10</v>
      </c>
      <c r="P44" s="13">
        <f t="shared" ref="P44" ca="1" si="1853">IF(L45=1,"",IF(L45=-1,"-",L45))</f>
        <v>9</v>
      </c>
      <c r="Q44" t="s">
        <v>18</v>
      </c>
      <c r="R44" t="str">
        <f t="shared" ref="R44" ca="1" si="1854">IF(M45&lt;=0,"-","+")</f>
        <v>+</v>
      </c>
      <c r="S44" s="13">
        <f t="shared" ref="S44" ca="1" si="1855">IF(M45=1,"",IF(M45=-1,"",ABS(M45)))</f>
        <v>8</v>
      </c>
      <c r="T44" t="s">
        <v>18</v>
      </c>
      <c r="U44" t="str">
        <f t="shared" ref="U44" ca="1" si="1856">IF(P45&lt;0,"-","+")</f>
        <v>-</v>
      </c>
      <c r="V44" s="13">
        <f t="shared" ref="V44" ca="1" si="1857">ABS(P45)</f>
        <v>10</v>
      </c>
      <c r="W44" s="13" t="s">
        <v>13</v>
      </c>
      <c r="X44">
        <v>0</v>
      </c>
      <c r="Y44" s="42">
        <f t="shared" ref="Y44" ca="1" si="1858">M45*-1</f>
        <v>-8</v>
      </c>
      <c r="Z44" s="42" t="s">
        <v>52</v>
      </c>
      <c r="AA44" s="42">
        <f t="shared" ref="AA44" ca="1" si="1859">M45*M45-(4*L45*P45)</f>
        <v>424</v>
      </c>
      <c r="AB44" s="34">
        <f t="shared" ca="1" si="1198"/>
        <v>1</v>
      </c>
      <c r="AC44" s="34">
        <f t="shared" ca="1" si="1199"/>
        <v>1</v>
      </c>
      <c r="AD44" s="34">
        <f t="shared" ca="1" si="1200"/>
        <v>1</v>
      </c>
      <c r="AE44" s="34">
        <f t="shared" ca="1" si="1201"/>
        <v>1</v>
      </c>
      <c r="AF44" s="34">
        <f t="shared" ca="1" si="1202"/>
        <v>1</v>
      </c>
      <c r="AG44" s="34">
        <f t="shared" ca="1" si="1203"/>
        <v>1</v>
      </c>
      <c r="AH44" s="34">
        <f t="shared" ca="1" si="1204"/>
        <v>1</v>
      </c>
      <c r="AI44" s="38">
        <f t="shared" ca="1" si="1205"/>
        <v>1</v>
      </c>
      <c r="AJ44" s="38">
        <f t="shared" ca="1" si="1206"/>
        <v>1</v>
      </c>
      <c r="AK44" s="39">
        <f t="shared" ca="1" si="1207"/>
        <v>1</v>
      </c>
      <c r="AL44" s="38">
        <f t="shared" ca="1" si="1208"/>
        <v>1</v>
      </c>
      <c r="AM44" s="38">
        <f t="shared" ca="1" si="1209"/>
        <v>1</v>
      </c>
      <c r="AN44" s="38">
        <f t="shared" ca="1" si="1210"/>
        <v>1</v>
      </c>
      <c r="AO44" s="38">
        <f t="shared" ca="1" si="1211"/>
        <v>2</v>
      </c>
      <c r="AP44" s="2">
        <f t="shared" ref="AP44" ca="1" si="1860">AB44*AC44*AD44*AE44*AF44*AG44*AH44*AI44*AJ44*AK44*AL44*AM44*AN44*AO44</f>
        <v>2</v>
      </c>
      <c r="AQ44" s="42">
        <f t="shared" ref="AQ44" ca="1" si="1861">ABS(Y44)</f>
        <v>8</v>
      </c>
      <c r="AR44" s="42">
        <f t="shared" ref="AR44" ca="1" si="1862">IF(AP44=1,1,AP44)</f>
        <v>2</v>
      </c>
      <c r="AS44" s="42" t="str">
        <f t="shared" ref="AS44" ca="1" si="1863">IF(AO45=1,"","√")</f>
        <v>√</v>
      </c>
      <c r="AT44" s="42">
        <f t="shared" ref="AT44" ca="1" si="1864">AO45</f>
        <v>106</v>
      </c>
      <c r="AU44" s="9">
        <f t="shared" ref="AU44" ca="1" si="1865">GCD(AQ44,AR44,AS45)</f>
        <v>2</v>
      </c>
      <c r="AV44" s="13">
        <f t="shared" ref="AV44" ca="1" si="1866">Y44/AU44</f>
        <v>-4</v>
      </c>
      <c r="AW44" s="13">
        <f t="shared" ref="AW44" ca="1" si="1867">AP44/AU44</f>
        <v>1</v>
      </c>
      <c r="AX44" s="13">
        <f t="shared" ref="AX44" ca="1" si="1868">AT44</f>
        <v>106</v>
      </c>
      <c r="AY44" s="42">
        <f t="shared" ref="AY44" ca="1" si="1869">AV44</f>
        <v>-4</v>
      </c>
      <c r="AZ44" s="42" t="str">
        <f t="shared" ref="AZ44" si="1870">Z44</f>
        <v>±</v>
      </c>
      <c r="BA44" s="42" t="str">
        <f t="shared" ref="BA44" ca="1" si="1871">IF(AW44=1,"",AW44)</f>
        <v/>
      </c>
      <c r="BB44" s="42" t="str">
        <f t="shared" ref="BB44" ca="1" si="1872">IF(AX44=1,"",AS44)</f>
        <v>√</v>
      </c>
      <c r="BC44" s="42">
        <f t="shared" ref="BC44" ca="1" si="1873">IF(AX44=1,IF(AW44=1,1,""),AX44)</f>
        <v>106</v>
      </c>
      <c r="BD44" s="41" t="str">
        <f t="shared" ref="BD44" ca="1" si="1874">AY44&amp;AZ44&amp;BA44&amp;BB44&amp;BC44</f>
        <v>-4±√106</v>
      </c>
      <c r="BE44" s="120" t="str">
        <f t="shared" ca="1" si="1227"/>
        <v/>
      </c>
      <c r="BF44" s="2" t="str">
        <f t="shared" ref="BF44" ca="1" si="1875">IF(AO45=1,AV44+AW44,"")</f>
        <v/>
      </c>
      <c r="BG44" t="str">
        <f t="shared" ref="BG44" ca="1" si="1876">IF(AO45=1,ABS(BF44),"")</f>
        <v/>
      </c>
      <c r="BH44" t="str">
        <f t="shared" ca="1" si="1229"/>
        <v/>
      </c>
      <c r="BI44" s="2" t="str">
        <f t="shared" ref="BI44" ca="1" si="1877">IF(AO45=1,AV44-AW44,"")</f>
        <v/>
      </c>
      <c r="BJ44" t="str">
        <f t="shared" ref="BJ44" ca="1" si="1878">IF(AO45=1,ABS(BI44),"")</f>
        <v/>
      </c>
      <c r="BK44" t="str">
        <f t="shared" ca="1" si="1232"/>
        <v/>
      </c>
      <c r="BL44" t="s">
        <v>360</v>
      </c>
      <c r="BM44" s="13" t="str">
        <f t="shared" ref="BM44" ca="1" si="1879">IF(BF44&lt;0,"-","")</f>
        <v/>
      </c>
      <c r="BN44" s="13" t="str">
        <f t="shared" ref="BN44" ca="1" si="1880">IF(BH45="","",IF(BH45=1,"","\\frac{"))</f>
        <v/>
      </c>
      <c r="BO44" s="13" t="str">
        <f t="shared" ref="BO44" ca="1" si="1881">IF(BH44="","",BH44)</f>
        <v/>
      </c>
      <c r="BP44" s="13" t="str">
        <f t="shared" ref="BP44" ca="1" si="1882">IF(BH45="","",IF(BH45=1,"","}{"))</f>
        <v/>
      </c>
      <c r="BQ44" s="13" t="str">
        <f t="shared" ref="BQ44" ca="1" si="1883">IF(BH45="","",IF(BH45=1,"",BH45))</f>
        <v/>
      </c>
      <c r="BR44" s="13" t="str">
        <f t="shared" ref="BR44" ca="1" si="1884">IF(BH45="","",IF(BH45=1,"","}"))</f>
        <v/>
      </c>
      <c r="BS44" t="s">
        <v>359</v>
      </c>
      <c r="BT44" s="13" t="str">
        <f t="shared" ref="BT44" ca="1" si="1885">IF(BI44&lt;0,"-","")</f>
        <v/>
      </c>
      <c r="BU44" s="13" t="str">
        <f t="shared" ref="BU44" ca="1" si="1886">IF(BK45="","",IF(BK45=1,"","\\frac{"))</f>
        <v/>
      </c>
      <c r="BV44" s="13" t="str">
        <f t="shared" ref="BV44" ca="1" si="1887">IF(BK44="","",BK44)</f>
        <v/>
      </c>
      <c r="BW44" s="13" t="str">
        <f t="shared" ref="BW44" ca="1" si="1888">IF(BK45="","",IF(BK45=1,"","}{"))</f>
        <v/>
      </c>
      <c r="BX44" s="13" t="str">
        <f t="shared" ref="BX44" ca="1" si="1889">IF(BK45="","",IF(BK45=1,"",BK45))</f>
        <v/>
      </c>
      <c r="BY44" s="13" t="str">
        <f t="shared" ref="BY44" ca="1" si="1890">IF(BK45="","",IF(BK45=1,"","}"))</f>
        <v/>
      </c>
      <c r="BZ44" t="str">
        <f t="shared" ca="1" si="1315"/>
        <v>x= 　,　</v>
      </c>
      <c r="CA44" t="str">
        <f t="shared" ref="CA44" ca="1" si="1891">IF(AO45=1,BZ44,BZ45)</f>
        <v>x= \\frac{-4±\\sqrt{106}}{9}</v>
      </c>
      <c r="CB44" s="78" t="s">
        <v>229</v>
      </c>
      <c r="CC44" s="110">
        <f t="shared" ref="CC44" ca="1" si="1892">P44</f>
        <v>9</v>
      </c>
      <c r="CD44" s="104" t="s">
        <v>296</v>
      </c>
      <c r="CE44" s="51" t="str">
        <f t="shared" ref="CE44" ca="1" si="1893">R44&amp;S44&amp;T44&amp;U44&amp;V44&amp;W44&amp;X44</f>
        <v>+8x-10=0</v>
      </c>
      <c r="CF44" t="s">
        <v>230</v>
      </c>
      <c r="CG44" t="s">
        <v>250</v>
      </c>
      <c r="CH44" t="str">
        <f t="shared" ref="CH44" ca="1" si="1894">CA44</f>
        <v>x= \\frac{-4±\\sqrt{106}}{9}</v>
      </c>
      <c r="CI44" t="s">
        <v>230</v>
      </c>
    </row>
    <row r="45" spans="1:87" ht="20" customHeight="1" x14ac:dyDescent="0.55000000000000004">
      <c r="A45" s="121"/>
      <c r="B45" s="121"/>
      <c r="I45" s="51"/>
      <c r="L45">
        <f t="shared" ref="L45" ca="1" si="1895">IF(L44=0,1,L44)</f>
        <v>9</v>
      </c>
      <c r="M45">
        <f t="shared" ref="M45" ca="1" si="1896">IF(M44=0,1,M44)</f>
        <v>8</v>
      </c>
      <c r="O45">
        <f t="shared" ref="O45" ca="1" si="1897">M44*M44-(4*L44*N44)</f>
        <v>424</v>
      </c>
      <c r="P45" s="9">
        <f t="shared" ref="P45" ca="1" si="1898">IF(N44=0,1,IF(O45&lt;=0,N44*-1,N44))</f>
        <v>-10</v>
      </c>
      <c r="R45" s="5"/>
      <c r="S45" s="5"/>
      <c r="T45" s="5"/>
      <c r="U45" s="5"/>
      <c r="V45" s="5"/>
      <c r="W45" s="5"/>
      <c r="Z45" s="42">
        <f t="shared" ref="Z45" ca="1" si="1899">2*L45</f>
        <v>18</v>
      </c>
      <c r="AB45" s="11">
        <f t="shared" ref="AB45" ca="1" si="1900">AA44/(AB44*AB44)</f>
        <v>424</v>
      </c>
      <c r="AC45" s="11">
        <f t="shared" ref="AC45" ca="1" si="1901">AB45/(AC44*AC44)</f>
        <v>424</v>
      </c>
      <c r="AD45" s="11">
        <f t="shared" ref="AD45" ca="1" si="1902">AC45/(AD44*AD44)</f>
        <v>424</v>
      </c>
      <c r="AE45" s="11">
        <f t="shared" ref="AE45" ca="1" si="1903">AD45/(AE44*AE44)</f>
        <v>424</v>
      </c>
      <c r="AF45" s="11">
        <f t="shared" ref="AF45" ca="1" si="1904">AE45/(AF44*AF44)</f>
        <v>424</v>
      </c>
      <c r="AG45" s="11">
        <f t="shared" ref="AG45" ca="1" si="1905">AF45/(AG44*AG44)</f>
        <v>424</v>
      </c>
      <c r="AH45" s="11">
        <f t="shared" ref="AH45" ca="1" si="1906">AG45/(AH44*AH44)</f>
        <v>424</v>
      </c>
      <c r="AI45" s="11">
        <f t="shared" ref="AI45" ca="1" si="1907">AH45/(AI44*AI44)</f>
        <v>424</v>
      </c>
      <c r="AJ45" s="11">
        <f t="shared" ref="AJ45" ca="1" si="1908">AI45/(AJ44*AJ44)</f>
        <v>424</v>
      </c>
      <c r="AK45" s="20">
        <f t="shared" ref="AK45" ca="1" si="1909">AJ45/(AK44*AK44)</f>
        <v>424</v>
      </c>
      <c r="AL45" s="11">
        <f t="shared" ref="AL45" ca="1" si="1910">AK45/(AL44*AL44)</f>
        <v>424</v>
      </c>
      <c r="AM45" s="11">
        <f t="shared" ref="AM45" ca="1" si="1911">AL45/(AM44*AM44)</f>
        <v>424</v>
      </c>
      <c r="AN45" s="11">
        <f t="shared" ref="AN45" ca="1" si="1912">AM45/(AN44*AN44)</f>
        <v>424</v>
      </c>
      <c r="AO45" s="2">
        <f t="shared" ref="AO45" ca="1" si="1913">AN45/(AO44*AO44)</f>
        <v>106</v>
      </c>
      <c r="AS45" s="42">
        <f t="shared" ref="AS45" ca="1" si="1914">ABS(Z45)</f>
        <v>18</v>
      </c>
      <c r="AW45" s="13">
        <f t="shared" ref="AW45" ca="1" si="1915">Z45/AU44</f>
        <v>9</v>
      </c>
      <c r="BA45" s="42">
        <f t="shared" ref="BA45" ca="1" si="1916">AW45</f>
        <v>9</v>
      </c>
      <c r="BD45" s="41">
        <f t="shared" ref="BD45" ca="1" si="1917">BA45</f>
        <v>9</v>
      </c>
      <c r="BE45" s="120"/>
      <c r="BF45" s="2" t="str">
        <f t="shared" ref="BF45" ca="1" si="1918">IF(AO45=1,BA45,"")</f>
        <v/>
      </c>
      <c r="BG45" t="str">
        <f t="shared" ref="BG45" ca="1" si="1919">IF(AO45=1,ABS(BF45),"")</f>
        <v/>
      </c>
      <c r="BH45" t="str">
        <f t="shared" ca="1" si="1270"/>
        <v/>
      </c>
      <c r="BI45" s="2" t="str">
        <f t="shared" ref="BI45" ca="1" si="1920">IF(AO45=1,BA45,"")</f>
        <v/>
      </c>
      <c r="BJ45" t="str">
        <f t="shared" ref="BJ45" ca="1" si="1921">IF(AO45=1,ABS(BI45),"")</f>
        <v/>
      </c>
      <c r="BK45" t="str">
        <f t="shared" ca="1" si="1273"/>
        <v/>
      </c>
      <c r="BL45" t="s">
        <v>360</v>
      </c>
      <c r="BN45" t="str">
        <f t="shared" ref="BN45" ca="1" si="1922">IF(AW45=1,"","\\frac{")</f>
        <v>\\frac{</v>
      </c>
      <c r="BO45">
        <f t="shared" ref="BO45" ca="1" si="1923">AY44</f>
        <v>-4</v>
      </c>
      <c r="BP45" t="str">
        <f t="shared" ref="BP45" si="1924">AZ44</f>
        <v>±</v>
      </c>
      <c r="BQ45" t="str">
        <f t="shared" ref="BQ45" ca="1" si="1925">BA44</f>
        <v/>
      </c>
      <c r="BR45" t="str">
        <f t="shared" ref="BR45" ca="1" si="1926">IF(AO45=1,"","\\sqrt{")</f>
        <v>\\sqrt{</v>
      </c>
      <c r="BS45">
        <f t="shared" ref="BS45" ca="1" si="1927">BC44</f>
        <v>106</v>
      </c>
      <c r="BT45" t="str">
        <f t="shared" ref="BT45" ca="1" si="1928">IF(AO45=1,"","}")</f>
        <v>}</v>
      </c>
      <c r="BU45" t="str">
        <f t="shared" ref="BU45" ca="1" si="1929">IF(AW45=1,"","}{")</f>
        <v>}{</v>
      </c>
      <c r="BV45">
        <f t="shared" ref="BV45" ca="1" si="1930">IF(BA45=1,"",BA45)</f>
        <v>9</v>
      </c>
      <c r="BW45" t="str">
        <f t="shared" ref="BW45" ca="1" si="1931">IF(AW45=1,"","}")</f>
        <v>}</v>
      </c>
      <c r="BZ45" t="str">
        <f t="shared" ca="1" si="1315"/>
        <v>x= \\frac{-4±\\sqrt{106}}{9}</v>
      </c>
    </row>
    <row r="46" spans="1:87" ht="20" customHeight="1" x14ac:dyDescent="0.55000000000000004">
      <c r="A46" s="121" t="s">
        <v>7</v>
      </c>
      <c r="B46" s="121" t="s">
        <v>364</v>
      </c>
      <c r="C46" s="51" t="s">
        <v>60</v>
      </c>
      <c r="D46" s="50" t="s">
        <v>361</v>
      </c>
      <c r="E46" t="str">
        <f t="shared" ref="E46" ca="1" si="1932">CB46&amp;CD46&amp;CE46&amp;CF46</f>
        <v>\\(\\quad x^2-2x-8=0 \\)</v>
      </c>
      <c r="F46" t="str">
        <f t="shared" ref="F46" ca="1" si="1933">CG46&amp;CH46&amp;CI46</f>
        <v>\\(\\quad \\displaystyle x= \\frac{1±\\sqrt{17}}{2} \\)</v>
      </c>
      <c r="G46" s="50" t="s">
        <v>62</v>
      </c>
      <c r="H46" s="89" t="str">
        <f t="shared" ref="H46" ca="1" si="1934">"INSERT INTO "&amp;C46&amp;"(tangen,question,answer,editor,date,count) VALUES('"&amp;D46&amp;"','"&amp;E46&amp;"','"&amp;F46&amp;"','"&amp;G46&amp;"',NOW(),0);"</f>
        <v>INSERT INTO math(tangen,question,answer,editor,date,count) VALUES('m7500','\\(\\quad x^2-2x-8=0 \\)','\\(\\quad \\displaystyle x= \\frac{1±\\sqrt{17}}{2} \\)','harazono',NOW(),0);</v>
      </c>
      <c r="I46" s="51"/>
      <c r="L46" s="1">
        <f t="shared" ca="1" si="1190"/>
        <v>2</v>
      </c>
      <c r="M46" s="1">
        <f t="shared" ca="1" si="1442"/>
        <v>-2</v>
      </c>
      <c r="N46" s="1">
        <f t="shared" ca="1" si="1442"/>
        <v>-8</v>
      </c>
      <c r="P46" s="13">
        <f t="shared" ref="P46" ca="1" si="1935">IF(L47=1,"",IF(L47=-1,"-",L47))</f>
        <v>2</v>
      </c>
      <c r="Q46" t="s">
        <v>18</v>
      </c>
      <c r="R46" t="str">
        <f t="shared" ref="R46" ca="1" si="1936">IF(M47&lt;=0,"-","+")</f>
        <v>-</v>
      </c>
      <c r="S46" s="13">
        <f t="shared" ref="S46" ca="1" si="1937">IF(M47=1,"",IF(M47=-1,"",ABS(M47)))</f>
        <v>2</v>
      </c>
      <c r="T46" t="s">
        <v>18</v>
      </c>
      <c r="U46" t="str">
        <f t="shared" ref="U46" ca="1" si="1938">IF(P47&lt;0,"-","+")</f>
        <v>-</v>
      </c>
      <c r="V46" s="13">
        <f t="shared" ref="V46" ca="1" si="1939">ABS(P47)</f>
        <v>8</v>
      </c>
      <c r="W46" s="13" t="s">
        <v>13</v>
      </c>
      <c r="X46">
        <v>0</v>
      </c>
      <c r="Y46" s="42">
        <f t="shared" ref="Y46" ca="1" si="1940">M47*-1</f>
        <v>2</v>
      </c>
      <c r="Z46" s="42" t="s">
        <v>52</v>
      </c>
      <c r="AA46" s="42">
        <f t="shared" ref="AA46" ca="1" si="1941">M47*M47-(4*L47*P47)</f>
        <v>68</v>
      </c>
      <c r="AB46" s="34">
        <f t="shared" ca="1" si="1198"/>
        <v>1</v>
      </c>
      <c r="AC46" s="34">
        <f t="shared" ca="1" si="1199"/>
        <v>1</v>
      </c>
      <c r="AD46" s="34">
        <f t="shared" ca="1" si="1200"/>
        <v>1</v>
      </c>
      <c r="AE46" s="34">
        <f t="shared" ca="1" si="1201"/>
        <v>1</v>
      </c>
      <c r="AF46" s="34">
        <f t="shared" ca="1" si="1202"/>
        <v>1</v>
      </c>
      <c r="AG46" s="34">
        <f t="shared" ca="1" si="1203"/>
        <v>1</v>
      </c>
      <c r="AH46" s="34">
        <f t="shared" ca="1" si="1204"/>
        <v>1</v>
      </c>
      <c r="AI46" s="38">
        <f t="shared" ca="1" si="1205"/>
        <v>1</v>
      </c>
      <c r="AJ46" s="38">
        <f t="shared" ca="1" si="1206"/>
        <v>1</v>
      </c>
      <c r="AK46" s="39">
        <f t="shared" ca="1" si="1207"/>
        <v>1</v>
      </c>
      <c r="AL46" s="38">
        <f t="shared" ca="1" si="1208"/>
        <v>1</v>
      </c>
      <c r="AM46" s="38">
        <f t="shared" ca="1" si="1209"/>
        <v>1</v>
      </c>
      <c r="AN46" s="38">
        <f t="shared" ca="1" si="1210"/>
        <v>1</v>
      </c>
      <c r="AO46" s="38">
        <f t="shared" ca="1" si="1211"/>
        <v>2</v>
      </c>
      <c r="AP46" s="2">
        <f t="shared" ref="AP46" ca="1" si="1942">AB46*AC46*AD46*AE46*AF46*AG46*AH46*AI46*AJ46*AK46*AL46*AM46*AN46*AO46</f>
        <v>2</v>
      </c>
      <c r="AQ46" s="42">
        <f t="shared" ref="AQ46" ca="1" si="1943">ABS(Y46)</f>
        <v>2</v>
      </c>
      <c r="AR46" s="42">
        <f t="shared" ref="AR46" ca="1" si="1944">IF(AP46=1,1,AP46)</f>
        <v>2</v>
      </c>
      <c r="AS46" s="42" t="str">
        <f t="shared" ref="AS46" ca="1" si="1945">IF(AO47=1,"","√")</f>
        <v>√</v>
      </c>
      <c r="AT46" s="42">
        <f t="shared" ref="AT46" ca="1" si="1946">AO47</f>
        <v>17</v>
      </c>
      <c r="AU46" s="9">
        <f t="shared" ref="AU46" ca="1" si="1947">GCD(AQ46,AR46,AS47)</f>
        <v>2</v>
      </c>
      <c r="AV46" s="13">
        <f t="shared" ref="AV46" ca="1" si="1948">Y46/AU46</f>
        <v>1</v>
      </c>
      <c r="AW46" s="13">
        <f t="shared" ref="AW46" ca="1" si="1949">AP46/AU46</f>
        <v>1</v>
      </c>
      <c r="AX46" s="13">
        <f t="shared" ref="AX46" ca="1" si="1950">AT46</f>
        <v>17</v>
      </c>
      <c r="AY46" s="42">
        <f t="shared" ref="AY46" ca="1" si="1951">AV46</f>
        <v>1</v>
      </c>
      <c r="AZ46" s="42" t="str">
        <f t="shared" ref="AZ46" si="1952">Z46</f>
        <v>±</v>
      </c>
      <c r="BA46" s="42" t="str">
        <f t="shared" ref="BA46" ca="1" si="1953">IF(AW46=1,"",AW46)</f>
        <v/>
      </c>
      <c r="BB46" s="42" t="str">
        <f t="shared" ref="BB46" ca="1" si="1954">IF(AX46=1,"",AS46)</f>
        <v>√</v>
      </c>
      <c r="BC46" s="42">
        <f t="shared" ref="BC46" ca="1" si="1955">IF(AX46=1,IF(AW46=1,1,""),AX46)</f>
        <v>17</v>
      </c>
      <c r="BD46" s="41" t="str">
        <f t="shared" ref="BD46" ca="1" si="1956">AY46&amp;AZ46&amp;BA46&amp;BB46&amp;BC46</f>
        <v>1±√17</v>
      </c>
      <c r="BE46" s="120" t="str">
        <f t="shared" ca="1" si="1227"/>
        <v/>
      </c>
      <c r="BF46" s="2" t="str">
        <f t="shared" ref="BF46" ca="1" si="1957">IF(AO47=1,AV46+AW46,"")</f>
        <v/>
      </c>
      <c r="BG46" t="str">
        <f t="shared" ref="BG46" ca="1" si="1958">IF(AO47=1,ABS(BF46),"")</f>
        <v/>
      </c>
      <c r="BH46" t="str">
        <f t="shared" ca="1" si="1229"/>
        <v/>
      </c>
      <c r="BI46" s="2" t="str">
        <f t="shared" ref="BI46" ca="1" si="1959">IF(AO47=1,AV46-AW46,"")</f>
        <v/>
      </c>
      <c r="BJ46" t="str">
        <f t="shared" ref="BJ46" ca="1" si="1960">IF(AO47=1,ABS(BI46),"")</f>
        <v/>
      </c>
      <c r="BK46" t="str">
        <f t="shared" ca="1" si="1232"/>
        <v/>
      </c>
      <c r="BL46" t="s">
        <v>360</v>
      </c>
      <c r="BM46" s="13" t="str">
        <f t="shared" ref="BM46" ca="1" si="1961">IF(BF46&lt;0,"-","")</f>
        <v/>
      </c>
      <c r="BN46" s="13" t="str">
        <f t="shared" ref="BN46" ca="1" si="1962">IF(BH47="","",IF(BH47=1,"","\\frac{"))</f>
        <v/>
      </c>
      <c r="BO46" s="13" t="str">
        <f t="shared" ref="BO46" ca="1" si="1963">IF(BH46="","",BH46)</f>
        <v/>
      </c>
      <c r="BP46" s="13" t="str">
        <f t="shared" ref="BP46" ca="1" si="1964">IF(BH47="","",IF(BH47=1,"","}{"))</f>
        <v/>
      </c>
      <c r="BQ46" s="13" t="str">
        <f t="shared" ref="BQ46" ca="1" si="1965">IF(BH47="","",IF(BH47=1,"",BH47))</f>
        <v/>
      </c>
      <c r="BR46" s="13" t="str">
        <f t="shared" ref="BR46" ca="1" si="1966">IF(BH47="","",IF(BH47=1,"","}"))</f>
        <v/>
      </c>
      <c r="BS46" t="s">
        <v>359</v>
      </c>
      <c r="BT46" s="13" t="str">
        <f t="shared" ref="BT46" ca="1" si="1967">IF(BI46&lt;0,"-","")</f>
        <v/>
      </c>
      <c r="BU46" s="13" t="str">
        <f t="shared" ref="BU46" ca="1" si="1968">IF(BK47="","",IF(BK47=1,"","\\frac{"))</f>
        <v/>
      </c>
      <c r="BV46" s="13" t="str">
        <f t="shared" ref="BV46" ca="1" si="1969">IF(BK46="","",BK46)</f>
        <v/>
      </c>
      <c r="BW46" s="13" t="str">
        <f t="shared" ref="BW46" ca="1" si="1970">IF(BK47="","",IF(BK47=1,"","}{"))</f>
        <v/>
      </c>
      <c r="BX46" s="13" t="str">
        <f t="shared" ref="BX46" ca="1" si="1971">IF(BK47="","",IF(BK47=1,"",BK47))</f>
        <v/>
      </c>
      <c r="BY46" s="13" t="str">
        <f t="shared" ref="BY46" ca="1" si="1972">IF(BK47="","",IF(BK47=1,"","}"))</f>
        <v/>
      </c>
      <c r="BZ46" t="str">
        <f t="shared" ca="1" si="1315"/>
        <v>x= 　,　</v>
      </c>
      <c r="CA46" t="str">
        <f t="shared" ref="CA46" ca="1" si="1973">IF(AO47=1,BZ46,BZ47)</f>
        <v>x= \\frac{1±\\sqrt{17}}{2}</v>
      </c>
      <c r="CB46" s="78" t="s">
        <v>229</v>
      </c>
      <c r="CC46" s="110">
        <f t="shared" ref="CC46" ca="1" si="1974">P46</f>
        <v>2</v>
      </c>
      <c r="CD46" s="104" t="s">
        <v>296</v>
      </c>
      <c r="CE46" s="51" t="str">
        <f t="shared" ref="CE46" ca="1" si="1975">R46&amp;S46&amp;T46&amp;U46&amp;V46&amp;W46&amp;X46</f>
        <v>-2x-8=0</v>
      </c>
      <c r="CF46" t="s">
        <v>230</v>
      </c>
      <c r="CG46" t="s">
        <v>250</v>
      </c>
      <c r="CH46" t="str">
        <f t="shared" ref="CH46" ca="1" si="1976">CA46</f>
        <v>x= \\frac{1±\\sqrt{17}}{2}</v>
      </c>
      <c r="CI46" t="s">
        <v>230</v>
      </c>
    </row>
    <row r="47" spans="1:87" ht="20" customHeight="1" x14ac:dyDescent="0.55000000000000004">
      <c r="A47" s="121"/>
      <c r="B47" s="121"/>
      <c r="I47" s="51"/>
      <c r="L47">
        <f t="shared" ref="L47" ca="1" si="1977">IF(L46=0,1,L46)</f>
        <v>2</v>
      </c>
      <c r="M47">
        <f t="shared" ref="M47" ca="1" si="1978">IF(M46=0,1,M46)</f>
        <v>-2</v>
      </c>
      <c r="O47">
        <f t="shared" ref="O47" ca="1" si="1979">M46*M46-(4*L46*N46)</f>
        <v>68</v>
      </c>
      <c r="P47" s="9">
        <f t="shared" ref="P47" ca="1" si="1980">IF(N46=0,1,IF(O47&lt;=0,N46*-1,N46))</f>
        <v>-8</v>
      </c>
      <c r="R47" s="5"/>
      <c r="S47" s="5"/>
      <c r="T47" s="5"/>
      <c r="U47" s="5"/>
      <c r="V47" s="5"/>
      <c r="W47" s="5"/>
      <c r="Z47" s="42">
        <f t="shared" ref="Z47" ca="1" si="1981">2*L47</f>
        <v>4</v>
      </c>
      <c r="AB47" s="11">
        <f t="shared" ref="AB47" ca="1" si="1982">AA46/(AB46*AB46)</f>
        <v>68</v>
      </c>
      <c r="AC47" s="11">
        <f t="shared" ref="AC47" ca="1" si="1983">AB47/(AC46*AC46)</f>
        <v>68</v>
      </c>
      <c r="AD47" s="11">
        <f t="shared" ref="AD47" ca="1" si="1984">AC47/(AD46*AD46)</f>
        <v>68</v>
      </c>
      <c r="AE47" s="11">
        <f t="shared" ref="AE47" ca="1" si="1985">AD47/(AE46*AE46)</f>
        <v>68</v>
      </c>
      <c r="AF47" s="11">
        <f t="shared" ref="AF47" ca="1" si="1986">AE47/(AF46*AF46)</f>
        <v>68</v>
      </c>
      <c r="AG47" s="11">
        <f t="shared" ref="AG47" ca="1" si="1987">AF47/(AG46*AG46)</f>
        <v>68</v>
      </c>
      <c r="AH47" s="11">
        <f t="shared" ref="AH47" ca="1" si="1988">AG47/(AH46*AH46)</f>
        <v>68</v>
      </c>
      <c r="AI47" s="11">
        <f t="shared" ref="AI47" ca="1" si="1989">AH47/(AI46*AI46)</f>
        <v>68</v>
      </c>
      <c r="AJ47" s="11">
        <f t="shared" ref="AJ47" ca="1" si="1990">AI47/(AJ46*AJ46)</f>
        <v>68</v>
      </c>
      <c r="AK47" s="20">
        <f t="shared" ref="AK47" ca="1" si="1991">AJ47/(AK46*AK46)</f>
        <v>68</v>
      </c>
      <c r="AL47" s="11">
        <f t="shared" ref="AL47" ca="1" si="1992">AK47/(AL46*AL46)</f>
        <v>68</v>
      </c>
      <c r="AM47" s="11">
        <f t="shared" ref="AM47" ca="1" si="1993">AL47/(AM46*AM46)</f>
        <v>68</v>
      </c>
      <c r="AN47" s="11">
        <f t="shared" ref="AN47" ca="1" si="1994">AM47/(AN46*AN46)</f>
        <v>68</v>
      </c>
      <c r="AO47" s="2">
        <f t="shared" ref="AO47" ca="1" si="1995">AN47/(AO46*AO46)</f>
        <v>17</v>
      </c>
      <c r="AS47" s="42">
        <f t="shared" ref="AS47" ca="1" si="1996">ABS(Z47)</f>
        <v>4</v>
      </c>
      <c r="AW47" s="13">
        <f t="shared" ref="AW47" ca="1" si="1997">Z47/AU46</f>
        <v>2</v>
      </c>
      <c r="BA47" s="42">
        <f t="shared" ref="BA47" ca="1" si="1998">AW47</f>
        <v>2</v>
      </c>
      <c r="BD47" s="41">
        <f t="shared" ref="BD47" ca="1" si="1999">BA47</f>
        <v>2</v>
      </c>
      <c r="BE47" s="120"/>
      <c r="BF47" s="2" t="str">
        <f t="shared" ref="BF47" ca="1" si="2000">IF(AO47=1,BA47,"")</f>
        <v/>
      </c>
      <c r="BG47" t="str">
        <f t="shared" ref="BG47" ca="1" si="2001">IF(AO47=1,ABS(BF47),"")</f>
        <v/>
      </c>
      <c r="BH47" t="str">
        <f t="shared" ca="1" si="1270"/>
        <v/>
      </c>
      <c r="BI47" s="2" t="str">
        <f t="shared" ref="BI47" ca="1" si="2002">IF(AO47=1,BA47,"")</f>
        <v/>
      </c>
      <c r="BJ47" t="str">
        <f t="shared" ref="BJ47" ca="1" si="2003">IF(AO47=1,ABS(BI47),"")</f>
        <v/>
      </c>
      <c r="BK47" t="str">
        <f t="shared" ca="1" si="1273"/>
        <v/>
      </c>
      <c r="BL47" t="s">
        <v>360</v>
      </c>
      <c r="BN47" t="str">
        <f t="shared" ref="BN47" ca="1" si="2004">IF(AW47=1,"","\\frac{")</f>
        <v>\\frac{</v>
      </c>
      <c r="BO47">
        <f t="shared" ref="BO47" ca="1" si="2005">AY46</f>
        <v>1</v>
      </c>
      <c r="BP47" t="str">
        <f t="shared" ref="BP47" si="2006">AZ46</f>
        <v>±</v>
      </c>
      <c r="BQ47" t="str">
        <f t="shared" ref="BQ47" ca="1" si="2007">BA46</f>
        <v/>
      </c>
      <c r="BR47" t="str">
        <f t="shared" ref="BR47" ca="1" si="2008">IF(AO47=1,"","\\sqrt{")</f>
        <v>\\sqrt{</v>
      </c>
      <c r="BS47">
        <f t="shared" ref="BS47" ca="1" si="2009">BC46</f>
        <v>17</v>
      </c>
      <c r="BT47" t="str">
        <f t="shared" ref="BT47" ca="1" si="2010">IF(AO47=1,"","}")</f>
        <v>}</v>
      </c>
      <c r="BU47" t="str">
        <f t="shared" ref="BU47" ca="1" si="2011">IF(AW47=1,"","}{")</f>
        <v>}{</v>
      </c>
      <c r="BV47">
        <f t="shared" ref="BV47" ca="1" si="2012">IF(BA47=1,"",BA47)</f>
        <v>2</v>
      </c>
      <c r="BW47" t="str">
        <f t="shared" ref="BW47" ca="1" si="2013">IF(AW47=1,"","}")</f>
        <v>}</v>
      </c>
      <c r="BZ47" t="str">
        <f t="shared" ca="1" si="1315"/>
        <v>x= \\frac{1±\\sqrt{17}}{2}</v>
      </c>
    </row>
    <row r="48" spans="1:87" ht="20" customHeight="1" x14ac:dyDescent="0.55000000000000004">
      <c r="A48" s="121" t="s">
        <v>7</v>
      </c>
      <c r="B48" s="121" t="s">
        <v>364</v>
      </c>
      <c r="C48" s="51" t="s">
        <v>60</v>
      </c>
      <c r="D48" s="50" t="s">
        <v>361</v>
      </c>
      <c r="E48" t="str">
        <f t="shared" ref="E48" ca="1" si="2014">CB48&amp;CD48&amp;CE48&amp;CF48</f>
        <v>\\(\\quad x^2+5x-6=0 \\)</v>
      </c>
      <c r="F48" t="str">
        <f t="shared" ref="F48" ca="1" si="2015">CG48&amp;CH48&amp;CI48</f>
        <v>\\(\\quad \\displaystyle x= \\frac{-5±\\sqrt{73}}{4} \\)</v>
      </c>
      <c r="G48" s="50" t="s">
        <v>62</v>
      </c>
      <c r="H48" s="89" t="str">
        <f t="shared" ref="H48" ca="1" si="2016">"INSERT INTO "&amp;C48&amp;"(tangen,question,answer,editor,date,count) VALUES('"&amp;D48&amp;"','"&amp;E48&amp;"','"&amp;F48&amp;"','"&amp;G48&amp;"',NOW(),0);"</f>
        <v>INSERT INTO math(tangen,question,answer,editor,date,count) VALUES('m7500','\\(\\quad x^2+5x-6=0 \\)','\\(\\quad \\displaystyle x= \\frac{-5±\\sqrt{73}}{4} \\)','harazono',NOW(),0);</v>
      </c>
      <c r="I48" s="51"/>
      <c r="L48" s="1">
        <f t="shared" ca="1" si="1190"/>
        <v>2</v>
      </c>
      <c r="M48" s="1">
        <f t="shared" ca="1" si="1442"/>
        <v>5</v>
      </c>
      <c r="N48" s="1">
        <f t="shared" ca="1" si="1442"/>
        <v>6</v>
      </c>
      <c r="P48" s="13">
        <f t="shared" ref="P48" ca="1" si="2017">IF(L49=1,"",IF(L49=-1,"-",L49))</f>
        <v>2</v>
      </c>
      <c r="Q48" t="s">
        <v>18</v>
      </c>
      <c r="R48" t="str">
        <f t="shared" ref="R48" ca="1" si="2018">IF(M49&lt;=0,"-","+")</f>
        <v>+</v>
      </c>
      <c r="S48" s="13">
        <f t="shared" ref="S48" ca="1" si="2019">IF(M49=1,"",IF(M49=-1,"",ABS(M49)))</f>
        <v>5</v>
      </c>
      <c r="T48" t="s">
        <v>18</v>
      </c>
      <c r="U48" t="str">
        <f t="shared" ref="U48" ca="1" si="2020">IF(P49&lt;0,"-","+")</f>
        <v>-</v>
      </c>
      <c r="V48" s="13">
        <f t="shared" ref="V48" ca="1" si="2021">ABS(P49)</f>
        <v>6</v>
      </c>
      <c r="W48" s="13" t="s">
        <v>13</v>
      </c>
      <c r="X48">
        <v>0</v>
      </c>
      <c r="Y48" s="42">
        <f t="shared" ref="Y48" ca="1" si="2022">M49*-1</f>
        <v>-5</v>
      </c>
      <c r="Z48" s="42" t="s">
        <v>52</v>
      </c>
      <c r="AA48" s="42">
        <f t="shared" ref="AA48" ca="1" si="2023">M49*M49-(4*L49*P49)</f>
        <v>73</v>
      </c>
      <c r="AB48" s="34">
        <f t="shared" ca="1" si="1198"/>
        <v>1</v>
      </c>
      <c r="AC48" s="34">
        <f t="shared" ca="1" si="1199"/>
        <v>1</v>
      </c>
      <c r="AD48" s="34">
        <f t="shared" ca="1" si="1200"/>
        <v>1</v>
      </c>
      <c r="AE48" s="34">
        <f t="shared" ca="1" si="1201"/>
        <v>1</v>
      </c>
      <c r="AF48" s="34">
        <f t="shared" ca="1" si="1202"/>
        <v>1</v>
      </c>
      <c r="AG48" s="34">
        <f t="shared" ca="1" si="1203"/>
        <v>1</v>
      </c>
      <c r="AH48" s="34">
        <f t="shared" ca="1" si="1204"/>
        <v>1</v>
      </c>
      <c r="AI48" s="38">
        <f t="shared" ca="1" si="1205"/>
        <v>1</v>
      </c>
      <c r="AJ48" s="38">
        <f t="shared" ca="1" si="1206"/>
        <v>1</v>
      </c>
      <c r="AK48" s="39">
        <f t="shared" ca="1" si="1207"/>
        <v>1</v>
      </c>
      <c r="AL48" s="38">
        <f t="shared" ca="1" si="1208"/>
        <v>1</v>
      </c>
      <c r="AM48" s="38">
        <f t="shared" ca="1" si="1209"/>
        <v>1</v>
      </c>
      <c r="AN48" s="38">
        <f t="shared" ca="1" si="1210"/>
        <v>1</v>
      </c>
      <c r="AO48" s="38">
        <f t="shared" ca="1" si="1211"/>
        <v>1</v>
      </c>
      <c r="AP48" s="2">
        <f t="shared" ref="AP48" ca="1" si="2024">AB48*AC48*AD48*AE48*AF48*AG48*AH48*AI48*AJ48*AK48*AL48*AM48*AN48*AO48</f>
        <v>1</v>
      </c>
      <c r="AQ48" s="42">
        <f t="shared" ref="AQ48" ca="1" si="2025">ABS(Y48)</f>
        <v>5</v>
      </c>
      <c r="AR48" s="42">
        <f t="shared" ref="AR48" ca="1" si="2026">IF(AP48=1,1,AP48)</f>
        <v>1</v>
      </c>
      <c r="AS48" s="42" t="str">
        <f t="shared" ref="AS48" ca="1" si="2027">IF(AO49=1,"","√")</f>
        <v>√</v>
      </c>
      <c r="AT48" s="42">
        <f t="shared" ref="AT48" ca="1" si="2028">AO49</f>
        <v>73</v>
      </c>
      <c r="AU48" s="9">
        <f t="shared" ref="AU48" ca="1" si="2029">GCD(AQ48,AR48,AS49)</f>
        <v>1</v>
      </c>
      <c r="AV48" s="13">
        <f t="shared" ref="AV48" ca="1" si="2030">Y48/AU48</f>
        <v>-5</v>
      </c>
      <c r="AW48" s="13">
        <f t="shared" ref="AW48" ca="1" si="2031">AP48/AU48</f>
        <v>1</v>
      </c>
      <c r="AX48" s="13">
        <f t="shared" ref="AX48" ca="1" si="2032">AT48</f>
        <v>73</v>
      </c>
      <c r="AY48" s="42">
        <f t="shared" ref="AY48" ca="1" si="2033">AV48</f>
        <v>-5</v>
      </c>
      <c r="AZ48" s="42" t="str">
        <f t="shared" ref="AZ48" si="2034">Z48</f>
        <v>±</v>
      </c>
      <c r="BA48" s="42" t="str">
        <f t="shared" ref="BA48" ca="1" si="2035">IF(AW48=1,"",AW48)</f>
        <v/>
      </c>
      <c r="BB48" s="42" t="str">
        <f t="shared" ref="BB48" ca="1" si="2036">IF(AX48=1,"",AS48)</f>
        <v>√</v>
      </c>
      <c r="BC48" s="42">
        <f t="shared" ref="BC48" ca="1" si="2037">IF(AX48=1,IF(AW48=1,1,""),AX48)</f>
        <v>73</v>
      </c>
      <c r="BD48" s="41" t="str">
        <f t="shared" ref="BD48" ca="1" si="2038">AY48&amp;AZ48&amp;BA48&amp;BB48&amp;BC48</f>
        <v>-5±√73</v>
      </c>
      <c r="BE48" s="120" t="str">
        <f t="shared" ca="1" si="1227"/>
        <v/>
      </c>
      <c r="BF48" s="2" t="str">
        <f t="shared" ref="BF48" ca="1" si="2039">IF(AO49=1,AV48+AW48,"")</f>
        <v/>
      </c>
      <c r="BG48" t="str">
        <f t="shared" ref="BG48" ca="1" si="2040">IF(AO49=1,ABS(BF48),"")</f>
        <v/>
      </c>
      <c r="BH48" t="str">
        <f t="shared" ca="1" si="1229"/>
        <v/>
      </c>
      <c r="BI48" s="2" t="str">
        <f t="shared" ref="BI48" ca="1" si="2041">IF(AO49=1,AV48-AW48,"")</f>
        <v/>
      </c>
      <c r="BJ48" t="str">
        <f t="shared" ref="BJ48" ca="1" si="2042">IF(AO49=1,ABS(BI48),"")</f>
        <v/>
      </c>
      <c r="BK48" t="str">
        <f t="shared" ca="1" si="1232"/>
        <v/>
      </c>
      <c r="BL48" t="s">
        <v>360</v>
      </c>
      <c r="BM48" s="13" t="str">
        <f t="shared" ref="BM48" ca="1" si="2043">IF(BF48&lt;0,"-","")</f>
        <v/>
      </c>
      <c r="BN48" s="13" t="str">
        <f t="shared" ref="BN48" ca="1" si="2044">IF(BH49="","",IF(BH49=1,"","\\frac{"))</f>
        <v/>
      </c>
      <c r="BO48" s="13" t="str">
        <f t="shared" ref="BO48" ca="1" si="2045">IF(BH48="","",BH48)</f>
        <v/>
      </c>
      <c r="BP48" s="13" t="str">
        <f t="shared" ref="BP48" ca="1" si="2046">IF(BH49="","",IF(BH49=1,"","}{"))</f>
        <v/>
      </c>
      <c r="BQ48" s="13" t="str">
        <f t="shared" ref="BQ48" ca="1" si="2047">IF(BH49="","",IF(BH49=1,"",BH49))</f>
        <v/>
      </c>
      <c r="BR48" s="13" t="str">
        <f t="shared" ref="BR48" ca="1" si="2048">IF(BH49="","",IF(BH49=1,"","}"))</f>
        <v/>
      </c>
      <c r="BS48" t="s">
        <v>359</v>
      </c>
      <c r="BT48" s="13" t="str">
        <f t="shared" ref="BT48" ca="1" si="2049">IF(BI48&lt;0,"-","")</f>
        <v/>
      </c>
      <c r="BU48" s="13" t="str">
        <f t="shared" ref="BU48" ca="1" si="2050">IF(BK49="","",IF(BK49=1,"","\\frac{"))</f>
        <v/>
      </c>
      <c r="BV48" s="13" t="str">
        <f t="shared" ref="BV48" ca="1" si="2051">IF(BK48="","",BK48)</f>
        <v/>
      </c>
      <c r="BW48" s="13" t="str">
        <f t="shared" ref="BW48" ca="1" si="2052">IF(BK49="","",IF(BK49=1,"","}{"))</f>
        <v/>
      </c>
      <c r="BX48" s="13" t="str">
        <f t="shared" ref="BX48" ca="1" si="2053">IF(BK49="","",IF(BK49=1,"",BK49))</f>
        <v/>
      </c>
      <c r="BY48" s="13" t="str">
        <f t="shared" ref="BY48" ca="1" si="2054">IF(BK49="","",IF(BK49=1,"","}"))</f>
        <v/>
      </c>
      <c r="BZ48" t="str">
        <f t="shared" ca="1" si="1315"/>
        <v>x= 　,　</v>
      </c>
      <c r="CA48" t="str">
        <f t="shared" ref="CA48" ca="1" si="2055">IF(AO49=1,BZ48,BZ49)</f>
        <v>x= \\frac{-5±\\sqrt{73}}{4}</v>
      </c>
      <c r="CB48" s="78" t="s">
        <v>229</v>
      </c>
      <c r="CC48" s="110">
        <f t="shared" ref="CC48" ca="1" si="2056">P48</f>
        <v>2</v>
      </c>
      <c r="CD48" s="104" t="s">
        <v>296</v>
      </c>
      <c r="CE48" s="51" t="str">
        <f t="shared" ref="CE48" ca="1" si="2057">R48&amp;S48&amp;T48&amp;U48&amp;V48&amp;W48&amp;X48</f>
        <v>+5x-6=0</v>
      </c>
      <c r="CF48" t="s">
        <v>230</v>
      </c>
      <c r="CG48" t="s">
        <v>250</v>
      </c>
      <c r="CH48" t="str">
        <f t="shared" ref="CH48" ca="1" si="2058">CA48</f>
        <v>x= \\frac{-5±\\sqrt{73}}{4}</v>
      </c>
      <c r="CI48" t="s">
        <v>230</v>
      </c>
    </row>
    <row r="49" spans="1:87" ht="20" customHeight="1" x14ac:dyDescent="0.55000000000000004">
      <c r="A49" s="121"/>
      <c r="B49" s="121"/>
      <c r="I49" s="51"/>
      <c r="L49">
        <f t="shared" ref="L49" ca="1" si="2059">IF(L48=0,1,L48)</f>
        <v>2</v>
      </c>
      <c r="M49">
        <f t="shared" ref="M49" ca="1" si="2060">IF(M48=0,1,M48)</f>
        <v>5</v>
      </c>
      <c r="O49">
        <f t="shared" ref="O49" ca="1" si="2061">M48*M48-(4*L48*N48)</f>
        <v>-23</v>
      </c>
      <c r="P49" s="9">
        <f t="shared" ref="P49" ca="1" si="2062">IF(N48=0,1,IF(O49&lt;=0,N48*-1,N48))</f>
        <v>-6</v>
      </c>
      <c r="R49" s="5"/>
      <c r="S49" s="5"/>
      <c r="T49" s="5"/>
      <c r="U49" s="5"/>
      <c r="V49" s="5"/>
      <c r="W49" s="5"/>
      <c r="Z49" s="42">
        <f t="shared" ref="Z49" ca="1" si="2063">2*L49</f>
        <v>4</v>
      </c>
      <c r="AB49" s="11">
        <f t="shared" ref="AB49" ca="1" si="2064">AA48/(AB48*AB48)</f>
        <v>73</v>
      </c>
      <c r="AC49" s="11">
        <f t="shared" ref="AC49" ca="1" si="2065">AB49/(AC48*AC48)</f>
        <v>73</v>
      </c>
      <c r="AD49" s="11">
        <f t="shared" ref="AD49" ca="1" si="2066">AC49/(AD48*AD48)</f>
        <v>73</v>
      </c>
      <c r="AE49" s="11">
        <f t="shared" ref="AE49" ca="1" si="2067">AD49/(AE48*AE48)</f>
        <v>73</v>
      </c>
      <c r="AF49" s="11">
        <f t="shared" ref="AF49" ca="1" si="2068">AE49/(AF48*AF48)</f>
        <v>73</v>
      </c>
      <c r="AG49" s="11">
        <f t="shared" ref="AG49" ca="1" si="2069">AF49/(AG48*AG48)</f>
        <v>73</v>
      </c>
      <c r="AH49" s="11">
        <f t="shared" ref="AH49" ca="1" si="2070">AG49/(AH48*AH48)</f>
        <v>73</v>
      </c>
      <c r="AI49" s="11">
        <f t="shared" ref="AI49" ca="1" si="2071">AH49/(AI48*AI48)</f>
        <v>73</v>
      </c>
      <c r="AJ49" s="11">
        <f t="shared" ref="AJ49" ca="1" si="2072">AI49/(AJ48*AJ48)</f>
        <v>73</v>
      </c>
      <c r="AK49" s="20">
        <f t="shared" ref="AK49" ca="1" si="2073">AJ49/(AK48*AK48)</f>
        <v>73</v>
      </c>
      <c r="AL49" s="11">
        <f t="shared" ref="AL49" ca="1" si="2074">AK49/(AL48*AL48)</f>
        <v>73</v>
      </c>
      <c r="AM49" s="11">
        <f t="shared" ref="AM49" ca="1" si="2075">AL49/(AM48*AM48)</f>
        <v>73</v>
      </c>
      <c r="AN49" s="11">
        <f t="shared" ref="AN49" ca="1" si="2076">AM49/(AN48*AN48)</f>
        <v>73</v>
      </c>
      <c r="AO49" s="2">
        <f t="shared" ref="AO49" ca="1" si="2077">AN49/(AO48*AO48)</f>
        <v>73</v>
      </c>
      <c r="AS49" s="42">
        <f t="shared" ref="AS49" ca="1" si="2078">ABS(Z49)</f>
        <v>4</v>
      </c>
      <c r="AW49" s="13">
        <f t="shared" ref="AW49" ca="1" si="2079">Z49/AU48</f>
        <v>4</v>
      </c>
      <c r="BA49" s="42">
        <f t="shared" ref="BA49" ca="1" si="2080">AW49</f>
        <v>4</v>
      </c>
      <c r="BD49" s="41">
        <f t="shared" ref="BD49" ca="1" si="2081">BA49</f>
        <v>4</v>
      </c>
      <c r="BE49" s="120"/>
      <c r="BF49" s="2" t="str">
        <f t="shared" ref="BF49" ca="1" si="2082">IF(AO49=1,BA49,"")</f>
        <v/>
      </c>
      <c r="BG49" t="str">
        <f t="shared" ref="BG49" ca="1" si="2083">IF(AO49=1,ABS(BF49),"")</f>
        <v/>
      </c>
      <c r="BH49" t="str">
        <f t="shared" ca="1" si="1270"/>
        <v/>
      </c>
      <c r="BI49" s="2" t="str">
        <f t="shared" ref="BI49" ca="1" si="2084">IF(AO49=1,BA49,"")</f>
        <v/>
      </c>
      <c r="BJ49" t="str">
        <f t="shared" ref="BJ49" ca="1" si="2085">IF(AO49=1,ABS(BI49),"")</f>
        <v/>
      </c>
      <c r="BK49" t="str">
        <f t="shared" ca="1" si="1273"/>
        <v/>
      </c>
      <c r="BL49" t="s">
        <v>360</v>
      </c>
      <c r="BN49" t="str">
        <f t="shared" ref="BN49" ca="1" si="2086">IF(AW49=1,"","\\frac{")</f>
        <v>\\frac{</v>
      </c>
      <c r="BO49">
        <f t="shared" ref="BO49" ca="1" si="2087">AY48</f>
        <v>-5</v>
      </c>
      <c r="BP49" t="str">
        <f t="shared" ref="BP49" si="2088">AZ48</f>
        <v>±</v>
      </c>
      <c r="BQ49" t="str">
        <f t="shared" ref="BQ49" ca="1" si="2089">BA48</f>
        <v/>
      </c>
      <c r="BR49" t="str">
        <f t="shared" ref="BR49" ca="1" si="2090">IF(AO49=1,"","\\sqrt{")</f>
        <v>\\sqrt{</v>
      </c>
      <c r="BS49">
        <f t="shared" ref="BS49" ca="1" si="2091">BC48</f>
        <v>73</v>
      </c>
      <c r="BT49" t="str">
        <f t="shared" ref="BT49" ca="1" si="2092">IF(AO49=1,"","}")</f>
        <v>}</v>
      </c>
      <c r="BU49" t="str">
        <f t="shared" ref="BU49" ca="1" si="2093">IF(AW49=1,"","}{")</f>
        <v>}{</v>
      </c>
      <c r="BV49">
        <f t="shared" ref="BV49" ca="1" si="2094">IF(BA49=1,"",BA49)</f>
        <v>4</v>
      </c>
      <c r="BW49" t="str">
        <f t="shared" ref="BW49" ca="1" si="2095">IF(AW49=1,"","}")</f>
        <v>}</v>
      </c>
      <c r="BZ49" t="str">
        <f t="shared" ca="1" si="1315"/>
        <v>x= \\frac{-5±\\sqrt{73}}{4}</v>
      </c>
    </row>
    <row r="50" spans="1:87" ht="20" customHeight="1" x14ac:dyDescent="0.55000000000000004">
      <c r="A50" s="121" t="s">
        <v>7</v>
      </c>
      <c r="B50" s="121" t="s">
        <v>364</v>
      </c>
      <c r="C50" s="51" t="s">
        <v>60</v>
      </c>
      <c r="D50" s="50" t="s">
        <v>361</v>
      </c>
      <c r="E50" t="str">
        <f t="shared" ref="E50" ca="1" si="2096">CB50&amp;CD50&amp;CE50&amp;CF50</f>
        <v>\\(\\quad x^2+2x-2=0 \\)</v>
      </c>
      <c r="F50" t="str">
        <f t="shared" ref="F50" ca="1" si="2097">CG50&amp;CH50&amp;CI50</f>
        <v>\\(\\quad \\displaystyle x= \\frac{-1±\\sqrt{17}}{8} \\)</v>
      </c>
      <c r="G50" s="50" t="s">
        <v>62</v>
      </c>
      <c r="H50" s="89" t="str">
        <f t="shared" ref="H50" ca="1" si="2098">"INSERT INTO "&amp;C50&amp;"(tangen,question,answer,editor,date,count) VALUES('"&amp;D50&amp;"','"&amp;E50&amp;"','"&amp;F50&amp;"','"&amp;G50&amp;"',NOW(),0);"</f>
        <v>INSERT INTO math(tangen,question,answer,editor,date,count) VALUES('m7500','\\(\\quad x^2+2x-2=0 \\)','\\(\\quad \\displaystyle x= \\frac{-1±\\sqrt{17}}{8} \\)','harazono',NOW(),0);</v>
      </c>
      <c r="I50" s="51"/>
      <c r="L50" s="1">
        <f t="shared" ca="1" si="1190"/>
        <v>8</v>
      </c>
      <c r="M50" s="1">
        <f t="shared" ca="1" si="1442"/>
        <v>2</v>
      </c>
      <c r="N50" s="1">
        <f t="shared" ca="1" si="1442"/>
        <v>2</v>
      </c>
      <c r="P50" s="13">
        <f t="shared" ref="P50" ca="1" si="2099">IF(L51=1,"",IF(L51=-1,"-",L51))</f>
        <v>8</v>
      </c>
      <c r="Q50" t="s">
        <v>18</v>
      </c>
      <c r="R50" t="str">
        <f t="shared" ref="R50" ca="1" si="2100">IF(M51&lt;=0,"-","+")</f>
        <v>+</v>
      </c>
      <c r="S50" s="13">
        <f t="shared" ref="S50" ca="1" si="2101">IF(M51=1,"",IF(M51=-1,"",ABS(M51)))</f>
        <v>2</v>
      </c>
      <c r="T50" t="s">
        <v>18</v>
      </c>
      <c r="U50" t="str">
        <f t="shared" ref="U50" ca="1" si="2102">IF(P51&lt;0,"-","+")</f>
        <v>-</v>
      </c>
      <c r="V50" s="13">
        <f t="shared" ref="V50" ca="1" si="2103">ABS(P51)</f>
        <v>2</v>
      </c>
      <c r="W50" s="13" t="s">
        <v>13</v>
      </c>
      <c r="X50">
        <v>0</v>
      </c>
      <c r="Y50" s="42">
        <f t="shared" ref="Y50" ca="1" si="2104">M51*-1</f>
        <v>-2</v>
      </c>
      <c r="Z50" s="42" t="s">
        <v>52</v>
      </c>
      <c r="AA50" s="42">
        <f t="shared" ref="AA50" ca="1" si="2105">M51*M51-(4*L51*P51)</f>
        <v>68</v>
      </c>
      <c r="AB50" s="34">
        <f t="shared" ca="1" si="1198"/>
        <v>1</v>
      </c>
      <c r="AC50" s="34">
        <f t="shared" ca="1" si="1199"/>
        <v>1</v>
      </c>
      <c r="AD50" s="34">
        <f t="shared" ca="1" si="1200"/>
        <v>1</v>
      </c>
      <c r="AE50" s="34">
        <f t="shared" ca="1" si="1201"/>
        <v>1</v>
      </c>
      <c r="AF50" s="34">
        <f t="shared" ca="1" si="1202"/>
        <v>1</v>
      </c>
      <c r="AG50" s="34">
        <f t="shared" ca="1" si="1203"/>
        <v>1</v>
      </c>
      <c r="AH50" s="34">
        <f t="shared" ca="1" si="1204"/>
        <v>1</v>
      </c>
      <c r="AI50" s="38">
        <f t="shared" ca="1" si="1205"/>
        <v>1</v>
      </c>
      <c r="AJ50" s="38">
        <f t="shared" ca="1" si="1206"/>
        <v>1</v>
      </c>
      <c r="AK50" s="39">
        <f t="shared" ca="1" si="1207"/>
        <v>1</v>
      </c>
      <c r="AL50" s="38">
        <f t="shared" ca="1" si="1208"/>
        <v>1</v>
      </c>
      <c r="AM50" s="38">
        <f t="shared" ca="1" si="1209"/>
        <v>1</v>
      </c>
      <c r="AN50" s="38">
        <f t="shared" ca="1" si="1210"/>
        <v>1</v>
      </c>
      <c r="AO50" s="38">
        <f t="shared" ca="1" si="1211"/>
        <v>2</v>
      </c>
      <c r="AP50" s="2">
        <f t="shared" ref="AP50" ca="1" si="2106">AB50*AC50*AD50*AE50*AF50*AG50*AH50*AI50*AJ50*AK50*AL50*AM50*AN50*AO50</f>
        <v>2</v>
      </c>
      <c r="AQ50" s="42">
        <f t="shared" ref="AQ50" ca="1" si="2107">ABS(Y50)</f>
        <v>2</v>
      </c>
      <c r="AR50" s="42">
        <f t="shared" ref="AR50" ca="1" si="2108">IF(AP50=1,1,AP50)</f>
        <v>2</v>
      </c>
      <c r="AS50" s="42" t="str">
        <f t="shared" ref="AS50" ca="1" si="2109">IF(AO51=1,"","√")</f>
        <v>√</v>
      </c>
      <c r="AT50" s="42">
        <f t="shared" ref="AT50" ca="1" si="2110">AO51</f>
        <v>17</v>
      </c>
      <c r="AU50" s="9">
        <f t="shared" ref="AU50" ca="1" si="2111">GCD(AQ50,AR50,AS51)</f>
        <v>2</v>
      </c>
      <c r="AV50" s="13">
        <f t="shared" ref="AV50" ca="1" si="2112">Y50/AU50</f>
        <v>-1</v>
      </c>
      <c r="AW50" s="13">
        <f t="shared" ref="AW50" ca="1" si="2113">AP50/AU50</f>
        <v>1</v>
      </c>
      <c r="AX50" s="13">
        <f t="shared" ref="AX50" ca="1" si="2114">AT50</f>
        <v>17</v>
      </c>
      <c r="AY50" s="42">
        <f t="shared" ref="AY50" ca="1" si="2115">AV50</f>
        <v>-1</v>
      </c>
      <c r="AZ50" s="42" t="str">
        <f t="shared" ref="AZ50" si="2116">Z50</f>
        <v>±</v>
      </c>
      <c r="BA50" s="42" t="str">
        <f t="shared" ref="BA50" ca="1" si="2117">IF(AW50=1,"",AW50)</f>
        <v/>
      </c>
      <c r="BB50" s="42" t="str">
        <f t="shared" ref="BB50" ca="1" si="2118">IF(AX50=1,"",AS50)</f>
        <v>√</v>
      </c>
      <c r="BC50" s="42">
        <f t="shared" ref="BC50" ca="1" si="2119">IF(AX50=1,IF(AW50=1,1,""),AX50)</f>
        <v>17</v>
      </c>
      <c r="BD50" s="41" t="str">
        <f t="shared" ref="BD50" ca="1" si="2120">AY50&amp;AZ50&amp;BA50&amp;BB50&amp;BC50</f>
        <v>-1±√17</v>
      </c>
      <c r="BE50" s="120" t="str">
        <f t="shared" ca="1" si="1227"/>
        <v/>
      </c>
      <c r="BF50" s="2" t="str">
        <f t="shared" ref="BF50" ca="1" si="2121">IF(AO51=1,AV50+AW50,"")</f>
        <v/>
      </c>
      <c r="BG50" t="str">
        <f t="shared" ref="BG50" ca="1" si="2122">IF(AO51=1,ABS(BF50),"")</f>
        <v/>
      </c>
      <c r="BH50" t="str">
        <f t="shared" ca="1" si="1229"/>
        <v/>
      </c>
      <c r="BI50" s="2" t="str">
        <f t="shared" ref="BI50" ca="1" si="2123">IF(AO51=1,AV50-AW50,"")</f>
        <v/>
      </c>
      <c r="BJ50" t="str">
        <f t="shared" ref="BJ50" ca="1" si="2124">IF(AO51=1,ABS(BI50),"")</f>
        <v/>
      </c>
      <c r="BK50" t="str">
        <f t="shared" ca="1" si="1232"/>
        <v/>
      </c>
      <c r="BL50" t="s">
        <v>360</v>
      </c>
      <c r="BM50" s="13" t="str">
        <f t="shared" ref="BM50" ca="1" si="2125">IF(BF50&lt;0,"-","")</f>
        <v/>
      </c>
      <c r="BN50" s="13" t="str">
        <f t="shared" ref="BN50" ca="1" si="2126">IF(BH51="","",IF(BH51=1,"","\\frac{"))</f>
        <v/>
      </c>
      <c r="BO50" s="13" t="str">
        <f t="shared" ref="BO50" ca="1" si="2127">IF(BH50="","",BH50)</f>
        <v/>
      </c>
      <c r="BP50" s="13" t="str">
        <f t="shared" ref="BP50" ca="1" si="2128">IF(BH51="","",IF(BH51=1,"","}{"))</f>
        <v/>
      </c>
      <c r="BQ50" s="13" t="str">
        <f t="shared" ref="BQ50" ca="1" si="2129">IF(BH51="","",IF(BH51=1,"",BH51))</f>
        <v/>
      </c>
      <c r="BR50" s="13" t="str">
        <f t="shared" ref="BR50" ca="1" si="2130">IF(BH51="","",IF(BH51=1,"","}"))</f>
        <v/>
      </c>
      <c r="BS50" t="s">
        <v>359</v>
      </c>
      <c r="BT50" s="13" t="str">
        <f t="shared" ref="BT50" ca="1" si="2131">IF(BI50&lt;0,"-","")</f>
        <v/>
      </c>
      <c r="BU50" s="13" t="str">
        <f t="shared" ref="BU50" ca="1" si="2132">IF(BK51="","",IF(BK51=1,"","\\frac{"))</f>
        <v/>
      </c>
      <c r="BV50" s="13" t="str">
        <f t="shared" ref="BV50" ca="1" si="2133">IF(BK50="","",BK50)</f>
        <v/>
      </c>
      <c r="BW50" s="13" t="str">
        <f t="shared" ref="BW50" ca="1" si="2134">IF(BK51="","",IF(BK51=1,"","}{"))</f>
        <v/>
      </c>
      <c r="BX50" s="13" t="str">
        <f t="shared" ref="BX50" ca="1" si="2135">IF(BK51="","",IF(BK51=1,"",BK51))</f>
        <v/>
      </c>
      <c r="BY50" s="13" t="str">
        <f t="shared" ref="BY50" ca="1" si="2136">IF(BK51="","",IF(BK51=1,"","}"))</f>
        <v/>
      </c>
      <c r="BZ50" t="str">
        <f t="shared" ca="1" si="1315"/>
        <v>x= 　,　</v>
      </c>
      <c r="CA50" t="str">
        <f t="shared" ref="CA50" ca="1" si="2137">IF(AO51=1,BZ50,BZ51)</f>
        <v>x= \\frac{-1±\\sqrt{17}}{8}</v>
      </c>
      <c r="CB50" s="78" t="s">
        <v>229</v>
      </c>
      <c r="CC50" s="110">
        <f t="shared" ref="CC50" ca="1" si="2138">P50</f>
        <v>8</v>
      </c>
      <c r="CD50" s="104" t="s">
        <v>296</v>
      </c>
      <c r="CE50" s="51" t="str">
        <f t="shared" ref="CE50" ca="1" si="2139">R50&amp;S50&amp;T50&amp;U50&amp;V50&amp;W50&amp;X50</f>
        <v>+2x-2=0</v>
      </c>
      <c r="CF50" t="s">
        <v>230</v>
      </c>
      <c r="CG50" t="s">
        <v>250</v>
      </c>
      <c r="CH50" t="str">
        <f t="shared" ref="CH50" ca="1" si="2140">CA50</f>
        <v>x= \\frac{-1±\\sqrt{17}}{8}</v>
      </c>
      <c r="CI50" t="s">
        <v>230</v>
      </c>
    </row>
    <row r="51" spans="1:87" ht="20" customHeight="1" x14ac:dyDescent="0.55000000000000004">
      <c r="A51" s="121"/>
      <c r="B51" s="121"/>
      <c r="I51" s="51"/>
      <c r="L51">
        <f t="shared" ref="L51" ca="1" si="2141">IF(L50=0,1,L50)</f>
        <v>8</v>
      </c>
      <c r="M51">
        <f t="shared" ref="M51" ca="1" si="2142">IF(M50=0,1,M50)</f>
        <v>2</v>
      </c>
      <c r="O51">
        <f t="shared" ref="O51" ca="1" si="2143">M50*M50-(4*L50*N50)</f>
        <v>-60</v>
      </c>
      <c r="P51" s="9">
        <f t="shared" ref="P51" ca="1" si="2144">IF(N50=0,1,IF(O51&lt;=0,N50*-1,N50))</f>
        <v>-2</v>
      </c>
      <c r="R51" s="5"/>
      <c r="S51" s="5"/>
      <c r="T51" s="5"/>
      <c r="U51" s="5"/>
      <c r="V51" s="5"/>
      <c r="W51" s="5"/>
      <c r="Z51" s="42">
        <f t="shared" ref="Z51" ca="1" si="2145">2*L51</f>
        <v>16</v>
      </c>
      <c r="AB51" s="11">
        <f t="shared" ref="AB51" ca="1" si="2146">AA50/(AB50*AB50)</f>
        <v>68</v>
      </c>
      <c r="AC51" s="11">
        <f t="shared" ref="AC51" ca="1" si="2147">AB51/(AC50*AC50)</f>
        <v>68</v>
      </c>
      <c r="AD51" s="11">
        <f t="shared" ref="AD51" ca="1" si="2148">AC51/(AD50*AD50)</f>
        <v>68</v>
      </c>
      <c r="AE51" s="11">
        <f t="shared" ref="AE51" ca="1" si="2149">AD51/(AE50*AE50)</f>
        <v>68</v>
      </c>
      <c r="AF51" s="11">
        <f t="shared" ref="AF51" ca="1" si="2150">AE51/(AF50*AF50)</f>
        <v>68</v>
      </c>
      <c r="AG51" s="11">
        <f t="shared" ref="AG51" ca="1" si="2151">AF51/(AG50*AG50)</f>
        <v>68</v>
      </c>
      <c r="AH51" s="11">
        <f t="shared" ref="AH51" ca="1" si="2152">AG51/(AH50*AH50)</f>
        <v>68</v>
      </c>
      <c r="AI51" s="11">
        <f t="shared" ref="AI51" ca="1" si="2153">AH51/(AI50*AI50)</f>
        <v>68</v>
      </c>
      <c r="AJ51" s="11">
        <f t="shared" ref="AJ51" ca="1" si="2154">AI51/(AJ50*AJ50)</f>
        <v>68</v>
      </c>
      <c r="AK51" s="20">
        <f t="shared" ref="AK51" ca="1" si="2155">AJ51/(AK50*AK50)</f>
        <v>68</v>
      </c>
      <c r="AL51" s="11">
        <f t="shared" ref="AL51" ca="1" si="2156">AK51/(AL50*AL50)</f>
        <v>68</v>
      </c>
      <c r="AM51" s="11">
        <f t="shared" ref="AM51" ca="1" si="2157">AL51/(AM50*AM50)</f>
        <v>68</v>
      </c>
      <c r="AN51" s="11">
        <f t="shared" ref="AN51" ca="1" si="2158">AM51/(AN50*AN50)</f>
        <v>68</v>
      </c>
      <c r="AO51" s="2">
        <f t="shared" ref="AO51" ca="1" si="2159">AN51/(AO50*AO50)</f>
        <v>17</v>
      </c>
      <c r="AS51" s="42">
        <f t="shared" ref="AS51" ca="1" si="2160">ABS(Z51)</f>
        <v>16</v>
      </c>
      <c r="AW51" s="13">
        <f t="shared" ref="AW51" ca="1" si="2161">Z51/AU50</f>
        <v>8</v>
      </c>
      <c r="BA51" s="42">
        <f t="shared" ref="BA51" ca="1" si="2162">AW51</f>
        <v>8</v>
      </c>
      <c r="BD51" s="41">
        <f t="shared" ref="BD51" ca="1" si="2163">BA51</f>
        <v>8</v>
      </c>
      <c r="BE51" s="120"/>
      <c r="BF51" s="2" t="str">
        <f t="shared" ref="BF51" ca="1" si="2164">IF(AO51=1,BA51,"")</f>
        <v/>
      </c>
      <c r="BG51" t="str">
        <f t="shared" ref="BG51" ca="1" si="2165">IF(AO51=1,ABS(BF51),"")</f>
        <v/>
      </c>
      <c r="BH51" t="str">
        <f t="shared" ca="1" si="1270"/>
        <v/>
      </c>
      <c r="BI51" s="2" t="str">
        <f t="shared" ref="BI51" ca="1" si="2166">IF(AO51=1,BA51,"")</f>
        <v/>
      </c>
      <c r="BJ51" t="str">
        <f t="shared" ref="BJ51" ca="1" si="2167">IF(AO51=1,ABS(BI51),"")</f>
        <v/>
      </c>
      <c r="BK51" t="str">
        <f t="shared" ca="1" si="1273"/>
        <v/>
      </c>
      <c r="BL51" t="s">
        <v>360</v>
      </c>
      <c r="BN51" t="str">
        <f t="shared" ref="BN51" ca="1" si="2168">IF(AW51=1,"","\\frac{")</f>
        <v>\\frac{</v>
      </c>
      <c r="BO51">
        <f t="shared" ref="BO51" ca="1" si="2169">AY50</f>
        <v>-1</v>
      </c>
      <c r="BP51" t="str">
        <f t="shared" ref="BP51" si="2170">AZ50</f>
        <v>±</v>
      </c>
      <c r="BQ51" t="str">
        <f t="shared" ref="BQ51" ca="1" si="2171">BA50</f>
        <v/>
      </c>
      <c r="BR51" t="str">
        <f t="shared" ref="BR51" ca="1" si="2172">IF(AO51=1,"","\\sqrt{")</f>
        <v>\\sqrt{</v>
      </c>
      <c r="BS51">
        <f t="shared" ref="BS51" ca="1" si="2173">BC50</f>
        <v>17</v>
      </c>
      <c r="BT51" t="str">
        <f t="shared" ref="BT51" ca="1" si="2174">IF(AO51=1,"","}")</f>
        <v>}</v>
      </c>
      <c r="BU51" t="str">
        <f t="shared" ref="BU51" ca="1" si="2175">IF(AW51=1,"","}{")</f>
        <v>}{</v>
      </c>
      <c r="BV51">
        <f t="shared" ref="BV51" ca="1" si="2176">IF(BA51=1,"",BA51)</f>
        <v>8</v>
      </c>
      <c r="BW51" t="str">
        <f t="shared" ref="BW51" ca="1" si="2177">IF(AW51=1,"","}")</f>
        <v>}</v>
      </c>
      <c r="BZ51" t="str">
        <f t="shared" ca="1" si="1315"/>
        <v>x= \\frac{-1±\\sqrt{17}}{8}</v>
      </c>
    </row>
    <row r="52" spans="1:87" ht="20" customHeight="1" x14ac:dyDescent="0.55000000000000004">
      <c r="A52" s="121" t="s">
        <v>7</v>
      </c>
      <c r="B52" s="121" t="s">
        <v>364</v>
      </c>
      <c r="C52" s="51" t="s">
        <v>60</v>
      </c>
      <c r="D52" s="50" t="s">
        <v>361</v>
      </c>
      <c r="E52" t="str">
        <f t="shared" ref="E52" ca="1" si="2178">CB52&amp;CD52&amp;CE52&amp;CF52</f>
        <v>\\(\\quad x^2-4x-1=0 \\)</v>
      </c>
      <c r="F52" t="str">
        <f t="shared" ref="F52" ca="1" si="2179">CG52&amp;CH52&amp;CI52</f>
        <v>\\(\\quad \\displaystyle x= \\frac{2±\\sqrt{10}}{6} \\)</v>
      </c>
      <c r="G52" s="50" t="s">
        <v>62</v>
      </c>
      <c r="H52" s="89" t="str">
        <f t="shared" ref="H52" ca="1" si="2180">"INSERT INTO "&amp;C52&amp;"(tangen,question,answer,editor,date,count) VALUES('"&amp;D52&amp;"','"&amp;E52&amp;"','"&amp;F52&amp;"','"&amp;G52&amp;"',NOW(),0);"</f>
        <v>INSERT INTO math(tangen,question,answer,editor,date,count) VALUES('m7500','\\(\\quad x^2-4x-1=0 \\)','\\(\\quad \\displaystyle x= \\frac{2±\\sqrt{10}}{6} \\)','harazono',NOW(),0);</v>
      </c>
      <c r="I52" s="51"/>
      <c r="L52" s="1">
        <f t="shared" ca="1" si="1190"/>
        <v>6</v>
      </c>
      <c r="M52" s="1">
        <f t="shared" ca="1" si="1442"/>
        <v>-4</v>
      </c>
      <c r="N52" s="1">
        <f t="shared" ca="1" si="1442"/>
        <v>-1</v>
      </c>
      <c r="P52" s="13">
        <f t="shared" ref="P52" ca="1" si="2181">IF(L53=1,"",IF(L53=-1,"-",L53))</f>
        <v>6</v>
      </c>
      <c r="Q52" t="s">
        <v>18</v>
      </c>
      <c r="R52" t="str">
        <f t="shared" ref="R52" ca="1" si="2182">IF(M53&lt;=0,"-","+")</f>
        <v>-</v>
      </c>
      <c r="S52" s="13">
        <f t="shared" ref="S52" ca="1" si="2183">IF(M53=1,"",IF(M53=-1,"",ABS(M53)))</f>
        <v>4</v>
      </c>
      <c r="T52" t="s">
        <v>18</v>
      </c>
      <c r="U52" t="str">
        <f t="shared" ref="U52" ca="1" si="2184">IF(P53&lt;0,"-","+")</f>
        <v>-</v>
      </c>
      <c r="V52" s="13">
        <f t="shared" ref="V52" ca="1" si="2185">ABS(P53)</f>
        <v>1</v>
      </c>
      <c r="W52" s="13" t="s">
        <v>13</v>
      </c>
      <c r="X52">
        <v>0</v>
      </c>
      <c r="Y52" s="42">
        <f t="shared" ref="Y52" ca="1" si="2186">M53*-1</f>
        <v>4</v>
      </c>
      <c r="Z52" s="42" t="s">
        <v>52</v>
      </c>
      <c r="AA52" s="42">
        <f t="shared" ref="AA52" ca="1" si="2187">M53*M53-(4*L53*P53)</f>
        <v>40</v>
      </c>
      <c r="AB52" s="34">
        <f t="shared" ca="1" si="1198"/>
        <v>1</v>
      </c>
      <c r="AC52" s="34">
        <f t="shared" ca="1" si="1199"/>
        <v>1</v>
      </c>
      <c r="AD52" s="34">
        <f t="shared" ca="1" si="1200"/>
        <v>1</v>
      </c>
      <c r="AE52" s="34">
        <f t="shared" ca="1" si="1201"/>
        <v>1</v>
      </c>
      <c r="AF52" s="34">
        <f t="shared" ca="1" si="1202"/>
        <v>1</v>
      </c>
      <c r="AG52" s="34">
        <f t="shared" ca="1" si="1203"/>
        <v>1</v>
      </c>
      <c r="AH52" s="34">
        <f t="shared" ca="1" si="1204"/>
        <v>1</v>
      </c>
      <c r="AI52" s="38">
        <f t="shared" ca="1" si="1205"/>
        <v>1</v>
      </c>
      <c r="AJ52" s="38">
        <f t="shared" ca="1" si="1206"/>
        <v>1</v>
      </c>
      <c r="AK52" s="39">
        <f t="shared" ca="1" si="1207"/>
        <v>1</v>
      </c>
      <c r="AL52" s="38">
        <f t="shared" ca="1" si="1208"/>
        <v>1</v>
      </c>
      <c r="AM52" s="38">
        <f t="shared" ca="1" si="1209"/>
        <v>1</v>
      </c>
      <c r="AN52" s="38">
        <f t="shared" ca="1" si="1210"/>
        <v>1</v>
      </c>
      <c r="AO52" s="38">
        <f t="shared" ca="1" si="1211"/>
        <v>2</v>
      </c>
      <c r="AP52" s="2">
        <f t="shared" ref="AP52" ca="1" si="2188">AB52*AC52*AD52*AE52*AF52*AG52*AH52*AI52*AJ52*AK52*AL52*AM52*AN52*AO52</f>
        <v>2</v>
      </c>
      <c r="AQ52" s="42">
        <f t="shared" ref="AQ52" ca="1" si="2189">ABS(Y52)</f>
        <v>4</v>
      </c>
      <c r="AR52" s="42">
        <f t="shared" ref="AR52" ca="1" si="2190">IF(AP52=1,1,AP52)</f>
        <v>2</v>
      </c>
      <c r="AS52" s="42" t="str">
        <f t="shared" ref="AS52" ca="1" si="2191">IF(AO53=1,"","√")</f>
        <v>√</v>
      </c>
      <c r="AT52" s="42">
        <f t="shared" ref="AT52" ca="1" si="2192">AO53</f>
        <v>10</v>
      </c>
      <c r="AU52" s="9">
        <f t="shared" ref="AU52" ca="1" si="2193">GCD(AQ52,AR52,AS53)</f>
        <v>2</v>
      </c>
      <c r="AV52" s="13">
        <f t="shared" ref="AV52" ca="1" si="2194">Y52/AU52</f>
        <v>2</v>
      </c>
      <c r="AW52" s="13">
        <f t="shared" ref="AW52" ca="1" si="2195">AP52/AU52</f>
        <v>1</v>
      </c>
      <c r="AX52" s="13">
        <f t="shared" ref="AX52" ca="1" si="2196">AT52</f>
        <v>10</v>
      </c>
      <c r="AY52" s="42">
        <f t="shared" ref="AY52" ca="1" si="2197">AV52</f>
        <v>2</v>
      </c>
      <c r="AZ52" s="42" t="str">
        <f t="shared" ref="AZ52" si="2198">Z52</f>
        <v>±</v>
      </c>
      <c r="BA52" s="42" t="str">
        <f t="shared" ref="BA52" ca="1" si="2199">IF(AW52=1,"",AW52)</f>
        <v/>
      </c>
      <c r="BB52" s="42" t="str">
        <f t="shared" ref="BB52" ca="1" si="2200">IF(AX52=1,"",AS52)</f>
        <v>√</v>
      </c>
      <c r="BC52" s="42">
        <f t="shared" ref="BC52" ca="1" si="2201">IF(AX52=1,IF(AW52=1,1,""),AX52)</f>
        <v>10</v>
      </c>
      <c r="BD52" s="41" t="str">
        <f t="shared" ref="BD52" ca="1" si="2202">AY52&amp;AZ52&amp;BA52&amp;BB52&amp;BC52</f>
        <v>2±√10</v>
      </c>
      <c r="BE52" s="120" t="str">
        <f t="shared" ca="1" si="1227"/>
        <v/>
      </c>
      <c r="BF52" s="2" t="str">
        <f t="shared" ref="BF52" ca="1" si="2203">IF(AO53=1,AV52+AW52,"")</f>
        <v/>
      </c>
      <c r="BG52" t="str">
        <f t="shared" ref="BG52" ca="1" si="2204">IF(AO53=1,ABS(BF52),"")</f>
        <v/>
      </c>
      <c r="BH52" t="str">
        <f t="shared" ca="1" si="1229"/>
        <v/>
      </c>
      <c r="BI52" s="2" t="str">
        <f t="shared" ref="BI52" ca="1" si="2205">IF(AO53=1,AV52-AW52,"")</f>
        <v/>
      </c>
      <c r="BJ52" t="str">
        <f t="shared" ref="BJ52" ca="1" si="2206">IF(AO53=1,ABS(BI52),"")</f>
        <v/>
      </c>
      <c r="BK52" t="str">
        <f t="shared" ca="1" si="1232"/>
        <v/>
      </c>
      <c r="BL52" t="s">
        <v>360</v>
      </c>
      <c r="BM52" s="13" t="str">
        <f t="shared" ref="BM52" ca="1" si="2207">IF(BF52&lt;0,"-","")</f>
        <v/>
      </c>
      <c r="BN52" s="13" t="str">
        <f t="shared" ref="BN52" ca="1" si="2208">IF(BH53="","",IF(BH53=1,"","\\frac{"))</f>
        <v/>
      </c>
      <c r="BO52" s="13" t="str">
        <f t="shared" ref="BO52" ca="1" si="2209">IF(BH52="","",BH52)</f>
        <v/>
      </c>
      <c r="BP52" s="13" t="str">
        <f t="shared" ref="BP52" ca="1" si="2210">IF(BH53="","",IF(BH53=1,"","}{"))</f>
        <v/>
      </c>
      <c r="BQ52" s="13" t="str">
        <f t="shared" ref="BQ52" ca="1" si="2211">IF(BH53="","",IF(BH53=1,"",BH53))</f>
        <v/>
      </c>
      <c r="BR52" s="13" t="str">
        <f t="shared" ref="BR52" ca="1" si="2212">IF(BH53="","",IF(BH53=1,"","}"))</f>
        <v/>
      </c>
      <c r="BS52" t="s">
        <v>359</v>
      </c>
      <c r="BT52" s="13" t="str">
        <f t="shared" ref="BT52" ca="1" si="2213">IF(BI52&lt;0,"-","")</f>
        <v/>
      </c>
      <c r="BU52" s="13" t="str">
        <f t="shared" ref="BU52" ca="1" si="2214">IF(BK53="","",IF(BK53=1,"","\\frac{"))</f>
        <v/>
      </c>
      <c r="BV52" s="13" t="str">
        <f t="shared" ref="BV52" ca="1" si="2215">IF(BK52="","",BK52)</f>
        <v/>
      </c>
      <c r="BW52" s="13" t="str">
        <f t="shared" ref="BW52" ca="1" si="2216">IF(BK53="","",IF(BK53=1,"","}{"))</f>
        <v/>
      </c>
      <c r="BX52" s="13" t="str">
        <f t="shared" ref="BX52" ca="1" si="2217">IF(BK53="","",IF(BK53=1,"",BK53))</f>
        <v/>
      </c>
      <c r="BY52" s="13" t="str">
        <f t="shared" ref="BY52" ca="1" si="2218">IF(BK53="","",IF(BK53=1,"","}"))</f>
        <v/>
      </c>
      <c r="BZ52" t="str">
        <f t="shared" ca="1" si="1315"/>
        <v>x= 　,　</v>
      </c>
      <c r="CA52" t="str">
        <f t="shared" ref="CA52" ca="1" si="2219">IF(AO53=1,BZ52,BZ53)</f>
        <v>x= \\frac{2±\\sqrt{10}}{6}</v>
      </c>
      <c r="CB52" s="78" t="s">
        <v>229</v>
      </c>
      <c r="CC52" s="110">
        <f t="shared" ref="CC52" ca="1" si="2220">P52</f>
        <v>6</v>
      </c>
      <c r="CD52" s="104" t="s">
        <v>296</v>
      </c>
      <c r="CE52" s="51" t="str">
        <f t="shared" ref="CE52" ca="1" si="2221">R52&amp;S52&amp;T52&amp;U52&amp;V52&amp;W52&amp;X52</f>
        <v>-4x-1=0</v>
      </c>
      <c r="CF52" t="s">
        <v>230</v>
      </c>
      <c r="CG52" t="s">
        <v>250</v>
      </c>
      <c r="CH52" t="str">
        <f t="shared" ref="CH52" ca="1" si="2222">CA52</f>
        <v>x= \\frac{2±\\sqrt{10}}{6}</v>
      </c>
      <c r="CI52" t="s">
        <v>230</v>
      </c>
    </row>
    <row r="53" spans="1:87" ht="20" customHeight="1" x14ac:dyDescent="0.55000000000000004">
      <c r="A53" s="121"/>
      <c r="B53" s="121"/>
      <c r="I53" s="51"/>
      <c r="L53">
        <f t="shared" ref="L53" ca="1" si="2223">IF(L52=0,1,L52)</f>
        <v>6</v>
      </c>
      <c r="M53">
        <f t="shared" ref="M53" ca="1" si="2224">IF(M52=0,1,M52)</f>
        <v>-4</v>
      </c>
      <c r="O53">
        <f t="shared" ref="O53" ca="1" si="2225">M52*M52-(4*L52*N52)</f>
        <v>40</v>
      </c>
      <c r="P53" s="9">
        <f t="shared" ref="P53" ca="1" si="2226">IF(N52=0,1,IF(O53&lt;=0,N52*-1,N52))</f>
        <v>-1</v>
      </c>
      <c r="R53" s="5"/>
      <c r="S53" s="5"/>
      <c r="T53" s="5"/>
      <c r="U53" s="5"/>
      <c r="V53" s="5"/>
      <c r="W53" s="5"/>
      <c r="Z53" s="42">
        <f t="shared" ref="Z53" ca="1" si="2227">2*L53</f>
        <v>12</v>
      </c>
      <c r="AB53" s="11">
        <f t="shared" ref="AB53" ca="1" si="2228">AA52/(AB52*AB52)</f>
        <v>40</v>
      </c>
      <c r="AC53" s="11">
        <f t="shared" ref="AC53" ca="1" si="2229">AB53/(AC52*AC52)</f>
        <v>40</v>
      </c>
      <c r="AD53" s="11">
        <f t="shared" ref="AD53" ca="1" si="2230">AC53/(AD52*AD52)</f>
        <v>40</v>
      </c>
      <c r="AE53" s="11">
        <f t="shared" ref="AE53" ca="1" si="2231">AD53/(AE52*AE52)</f>
        <v>40</v>
      </c>
      <c r="AF53" s="11">
        <f t="shared" ref="AF53" ca="1" si="2232">AE53/(AF52*AF52)</f>
        <v>40</v>
      </c>
      <c r="AG53" s="11">
        <f t="shared" ref="AG53" ca="1" si="2233">AF53/(AG52*AG52)</f>
        <v>40</v>
      </c>
      <c r="AH53" s="11">
        <f t="shared" ref="AH53" ca="1" si="2234">AG53/(AH52*AH52)</f>
        <v>40</v>
      </c>
      <c r="AI53" s="11">
        <f t="shared" ref="AI53" ca="1" si="2235">AH53/(AI52*AI52)</f>
        <v>40</v>
      </c>
      <c r="AJ53" s="11">
        <f t="shared" ref="AJ53" ca="1" si="2236">AI53/(AJ52*AJ52)</f>
        <v>40</v>
      </c>
      <c r="AK53" s="20">
        <f t="shared" ref="AK53" ca="1" si="2237">AJ53/(AK52*AK52)</f>
        <v>40</v>
      </c>
      <c r="AL53" s="11">
        <f t="shared" ref="AL53" ca="1" si="2238">AK53/(AL52*AL52)</f>
        <v>40</v>
      </c>
      <c r="AM53" s="11">
        <f t="shared" ref="AM53" ca="1" si="2239">AL53/(AM52*AM52)</f>
        <v>40</v>
      </c>
      <c r="AN53" s="11">
        <f t="shared" ref="AN53" ca="1" si="2240">AM53/(AN52*AN52)</f>
        <v>40</v>
      </c>
      <c r="AO53" s="2">
        <f t="shared" ref="AO53" ca="1" si="2241">AN53/(AO52*AO52)</f>
        <v>10</v>
      </c>
      <c r="AS53" s="42">
        <f t="shared" ref="AS53" ca="1" si="2242">ABS(Z53)</f>
        <v>12</v>
      </c>
      <c r="AW53" s="13">
        <f t="shared" ref="AW53" ca="1" si="2243">Z53/AU52</f>
        <v>6</v>
      </c>
      <c r="BA53" s="42">
        <f t="shared" ref="BA53" ca="1" si="2244">AW53</f>
        <v>6</v>
      </c>
      <c r="BD53" s="41">
        <f t="shared" ref="BD53" ca="1" si="2245">BA53</f>
        <v>6</v>
      </c>
      <c r="BE53" s="120"/>
      <c r="BF53" s="2" t="str">
        <f t="shared" ref="BF53" ca="1" si="2246">IF(AO53=1,BA53,"")</f>
        <v/>
      </c>
      <c r="BG53" t="str">
        <f t="shared" ref="BG53" ca="1" si="2247">IF(AO53=1,ABS(BF53),"")</f>
        <v/>
      </c>
      <c r="BH53" t="str">
        <f t="shared" ca="1" si="1270"/>
        <v/>
      </c>
      <c r="BI53" s="2" t="str">
        <f t="shared" ref="BI53" ca="1" si="2248">IF(AO53=1,BA53,"")</f>
        <v/>
      </c>
      <c r="BJ53" t="str">
        <f t="shared" ref="BJ53" ca="1" si="2249">IF(AO53=1,ABS(BI53),"")</f>
        <v/>
      </c>
      <c r="BK53" t="str">
        <f t="shared" ca="1" si="1273"/>
        <v/>
      </c>
      <c r="BL53" t="s">
        <v>360</v>
      </c>
      <c r="BN53" t="str">
        <f t="shared" ref="BN53" ca="1" si="2250">IF(AW53=1,"","\\frac{")</f>
        <v>\\frac{</v>
      </c>
      <c r="BO53">
        <f t="shared" ref="BO53" ca="1" si="2251">AY52</f>
        <v>2</v>
      </c>
      <c r="BP53" t="str">
        <f t="shared" ref="BP53" si="2252">AZ52</f>
        <v>±</v>
      </c>
      <c r="BQ53" t="str">
        <f t="shared" ref="BQ53" ca="1" si="2253">BA52</f>
        <v/>
      </c>
      <c r="BR53" t="str">
        <f t="shared" ref="BR53" ca="1" si="2254">IF(AO53=1,"","\\sqrt{")</f>
        <v>\\sqrt{</v>
      </c>
      <c r="BS53">
        <f t="shared" ref="BS53" ca="1" si="2255">BC52</f>
        <v>10</v>
      </c>
      <c r="BT53" t="str">
        <f t="shared" ref="BT53" ca="1" si="2256">IF(AO53=1,"","}")</f>
        <v>}</v>
      </c>
      <c r="BU53" t="str">
        <f t="shared" ref="BU53" ca="1" si="2257">IF(AW53=1,"","}{")</f>
        <v>}{</v>
      </c>
      <c r="BV53">
        <f t="shared" ref="BV53" ca="1" si="2258">IF(BA53=1,"",BA53)</f>
        <v>6</v>
      </c>
      <c r="BW53" t="str">
        <f t="shared" ref="BW53" ca="1" si="2259">IF(AW53=1,"","}")</f>
        <v>}</v>
      </c>
      <c r="BZ53" t="str">
        <f t="shared" ca="1" si="1315"/>
        <v>x= \\frac{2±\\sqrt{10}}{6}</v>
      </c>
    </row>
    <row r="54" spans="1:87" ht="20" customHeight="1" x14ac:dyDescent="0.55000000000000004">
      <c r="A54" s="121" t="s">
        <v>7</v>
      </c>
      <c r="B54" s="121" t="s">
        <v>364</v>
      </c>
      <c r="C54" s="51" t="s">
        <v>60</v>
      </c>
      <c r="D54" s="50" t="s">
        <v>361</v>
      </c>
      <c r="E54" t="str">
        <f t="shared" ref="E54" ca="1" si="2260">CB54&amp;CD54&amp;CE54&amp;CF54</f>
        <v>\\(\\quad x^2+9x-10=0 \\)</v>
      </c>
      <c r="F54" t="str">
        <f t="shared" ref="F54" ca="1" si="2261">CG54&amp;CH54&amp;CI54</f>
        <v>\\(\\quad \\displaystyle x= \\frac{2}{3}　,　-\\frac{5}{3} \\)</v>
      </c>
      <c r="G54" s="50" t="s">
        <v>62</v>
      </c>
      <c r="H54" s="89" t="str">
        <f t="shared" ref="H54" ca="1" si="2262">"INSERT INTO "&amp;C54&amp;"(tangen,question,answer,editor,date,count) VALUES('"&amp;D54&amp;"','"&amp;E54&amp;"','"&amp;F54&amp;"','"&amp;G54&amp;"',NOW(),0);"</f>
        <v>INSERT INTO math(tangen,question,answer,editor,date,count) VALUES('m7500','\\(\\quad x^2+9x-10=0 \\)','\\(\\quad \\displaystyle x= \\frac{2}{3}　,　-\\frac{5}{3} \\)','harazono',NOW(),0);</v>
      </c>
      <c r="I54" s="51"/>
      <c r="L54" s="1">
        <f t="shared" ca="1" si="1190"/>
        <v>9</v>
      </c>
      <c r="M54" s="1">
        <f t="shared" ca="1" si="1442"/>
        <v>9</v>
      </c>
      <c r="N54" s="1">
        <f t="shared" ca="1" si="1442"/>
        <v>-10</v>
      </c>
      <c r="P54" s="13">
        <f t="shared" ref="P54" ca="1" si="2263">IF(L55=1,"",IF(L55=-1,"-",L55))</f>
        <v>9</v>
      </c>
      <c r="Q54" t="s">
        <v>18</v>
      </c>
      <c r="R54" t="str">
        <f t="shared" ref="R54" ca="1" si="2264">IF(M55&lt;=0,"-","+")</f>
        <v>+</v>
      </c>
      <c r="S54" s="13">
        <f t="shared" ref="S54" ca="1" si="2265">IF(M55=1,"",IF(M55=-1,"",ABS(M55)))</f>
        <v>9</v>
      </c>
      <c r="T54" t="s">
        <v>18</v>
      </c>
      <c r="U54" t="str">
        <f t="shared" ref="U54" ca="1" si="2266">IF(P55&lt;0,"-","+")</f>
        <v>-</v>
      </c>
      <c r="V54" s="13">
        <f t="shared" ref="V54" ca="1" si="2267">ABS(P55)</f>
        <v>10</v>
      </c>
      <c r="W54" s="13" t="s">
        <v>13</v>
      </c>
      <c r="X54">
        <v>0</v>
      </c>
      <c r="Y54" s="42">
        <f t="shared" ref="Y54" ca="1" si="2268">M55*-1</f>
        <v>-9</v>
      </c>
      <c r="Z54" s="42" t="s">
        <v>52</v>
      </c>
      <c r="AA54" s="42">
        <f t="shared" ref="AA54" ca="1" si="2269">M55*M55-(4*L55*P55)</f>
        <v>441</v>
      </c>
      <c r="AB54" s="34">
        <f t="shared" ca="1" si="1198"/>
        <v>1</v>
      </c>
      <c r="AC54" s="34">
        <f t="shared" ca="1" si="1199"/>
        <v>1</v>
      </c>
      <c r="AD54" s="34">
        <f t="shared" ca="1" si="1200"/>
        <v>1</v>
      </c>
      <c r="AE54" s="34">
        <f t="shared" ca="1" si="1201"/>
        <v>1</v>
      </c>
      <c r="AF54" s="34">
        <f t="shared" ca="1" si="1202"/>
        <v>1</v>
      </c>
      <c r="AG54" s="34">
        <f t="shared" ca="1" si="1203"/>
        <v>1</v>
      </c>
      <c r="AH54" s="34">
        <f t="shared" ca="1" si="1204"/>
        <v>1</v>
      </c>
      <c r="AI54" s="38">
        <f t="shared" ca="1" si="1205"/>
        <v>1</v>
      </c>
      <c r="AJ54" s="38">
        <f t="shared" ca="1" si="1206"/>
        <v>7</v>
      </c>
      <c r="AK54" s="39">
        <f t="shared" ca="1" si="1207"/>
        <v>1</v>
      </c>
      <c r="AL54" s="38">
        <f t="shared" ca="1" si="1208"/>
        <v>1</v>
      </c>
      <c r="AM54" s="38">
        <f t="shared" ca="1" si="1209"/>
        <v>1</v>
      </c>
      <c r="AN54" s="38">
        <f t="shared" ca="1" si="1210"/>
        <v>3</v>
      </c>
      <c r="AO54" s="38">
        <f t="shared" ca="1" si="1211"/>
        <v>1</v>
      </c>
      <c r="AP54" s="2">
        <f t="shared" ref="AP54" ca="1" si="2270">AB54*AC54*AD54*AE54*AF54*AG54*AH54*AI54*AJ54*AK54*AL54*AM54*AN54*AO54</f>
        <v>21</v>
      </c>
      <c r="AQ54" s="42">
        <f t="shared" ref="AQ54" ca="1" si="2271">ABS(Y54)</f>
        <v>9</v>
      </c>
      <c r="AR54" s="42">
        <f t="shared" ref="AR54" ca="1" si="2272">IF(AP54=1,1,AP54)</f>
        <v>21</v>
      </c>
      <c r="AS54" s="42" t="str">
        <f t="shared" ref="AS54" ca="1" si="2273">IF(AO55=1,"","√")</f>
        <v/>
      </c>
      <c r="AT54" s="42">
        <f t="shared" ref="AT54" ca="1" si="2274">AO55</f>
        <v>1</v>
      </c>
      <c r="AU54" s="9">
        <f t="shared" ref="AU54" ca="1" si="2275">GCD(AQ54,AR54,AS55)</f>
        <v>3</v>
      </c>
      <c r="AV54" s="13">
        <f t="shared" ref="AV54" ca="1" si="2276">Y54/AU54</f>
        <v>-3</v>
      </c>
      <c r="AW54" s="13">
        <f t="shared" ref="AW54" ca="1" si="2277">AP54/AU54</f>
        <v>7</v>
      </c>
      <c r="AX54" s="13">
        <f t="shared" ref="AX54" ca="1" si="2278">AT54</f>
        <v>1</v>
      </c>
      <c r="AY54" s="42">
        <f t="shared" ref="AY54" ca="1" si="2279">AV54</f>
        <v>-3</v>
      </c>
      <c r="AZ54" s="42" t="str">
        <f t="shared" ref="AZ54" si="2280">Z54</f>
        <v>±</v>
      </c>
      <c r="BA54" s="42">
        <f t="shared" ref="BA54" ca="1" si="2281">IF(AW54=1,"",AW54)</f>
        <v>7</v>
      </c>
      <c r="BB54" s="42" t="str">
        <f t="shared" ref="BB54" ca="1" si="2282">IF(AX54=1,"",AS54)</f>
        <v/>
      </c>
      <c r="BC54" s="42" t="str">
        <f t="shared" ref="BC54" ca="1" si="2283">IF(AX54=1,IF(AW54=1,1,""),AX54)</f>
        <v/>
      </c>
      <c r="BD54" s="41" t="str">
        <f t="shared" ref="BD54" ca="1" si="2284">AY54&amp;AZ54&amp;BA54&amp;BB54&amp;BC54</f>
        <v>-3±7</v>
      </c>
      <c r="BE54" s="120" t="str">
        <f t="shared" ca="1" si="1227"/>
        <v/>
      </c>
      <c r="BF54" s="2">
        <f t="shared" ref="BF54" ca="1" si="2285">IF(AO55=1,AV54+AW54,"")</f>
        <v>4</v>
      </c>
      <c r="BG54">
        <f t="shared" ref="BG54" ca="1" si="2286">IF(AO55=1,ABS(BF54),"")</f>
        <v>4</v>
      </c>
      <c r="BH54">
        <f t="shared" ca="1" si="1229"/>
        <v>2</v>
      </c>
      <c r="BI54" s="2">
        <f t="shared" ref="BI54" ca="1" si="2287">IF(AO55=1,AV54-AW54,"")</f>
        <v>-10</v>
      </c>
      <c r="BJ54">
        <f t="shared" ref="BJ54" ca="1" si="2288">IF(AO55=1,ABS(BI54),"")</f>
        <v>10</v>
      </c>
      <c r="BK54">
        <f t="shared" ca="1" si="1232"/>
        <v>5</v>
      </c>
      <c r="BL54" t="s">
        <v>360</v>
      </c>
      <c r="BM54" s="13" t="str">
        <f t="shared" ref="BM54" ca="1" si="2289">IF(BF54&lt;0,"-","")</f>
        <v/>
      </c>
      <c r="BN54" s="13" t="str">
        <f t="shared" ref="BN54" ca="1" si="2290">IF(BH55="","",IF(BH55=1,"","\\frac{"))</f>
        <v>\\frac{</v>
      </c>
      <c r="BO54" s="13">
        <f t="shared" ref="BO54" ca="1" si="2291">IF(BH54="","",BH54)</f>
        <v>2</v>
      </c>
      <c r="BP54" s="13" t="str">
        <f t="shared" ref="BP54" ca="1" si="2292">IF(BH55="","",IF(BH55=1,"","}{"))</f>
        <v>}{</v>
      </c>
      <c r="BQ54" s="13">
        <f t="shared" ref="BQ54" ca="1" si="2293">IF(BH55="","",IF(BH55=1,"",BH55))</f>
        <v>3</v>
      </c>
      <c r="BR54" s="13" t="str">
        <f t="shared" ref="BR54" ca="1" si="2294">IF(BH55="","",IF(BH55=1,"","}"))</f>
        <v>}</v>
      </c>
      <c r="BS54" t="s">
        <v>359</v>
      </c>
      <c r="BT54" s="13" t="str">
        <f t="shared" ref="BT54" ca="1" si="2295">IF(BI54&lt;0,"-","")</f>
        <v>-</v>
      </c>
      <c r="BU54" s="13" t="str">
        <f t="shared" ref="BU54" ca="1" si="2296">IF(BK55="","",IF(BK55=1,"","\\frac{"))</f>
        <v>\\frac{</v>
      </c>
      <c r="BV54" s="13">
        <f t="shared" ref="BV54" ca="1" si="2297">IF(BK54="","",BK54)</f>
        <v>5</v>
      </c>
      <c r="BW54" s="13" t="str">
        <f t="shared" ref="BW54" ca="1" si="2298">IF(BK55="","",IF(BK55=1,"","}{"))</f>
        <v>}{</v>
      </c>
      <c r="BX54" s="13">
        <f t="shared" ref="BX54" ca="1" si="2299">IF(BK55="","",IF(BK55=1,"",BK55))</f>
        <v>3</v>
      </c>
      <c r="BY54" s="13" t="str">
        <f t="shared" ref="BY54" ca="1" si="2300">IF(BK55="","",IF(BK55=1,"","}"))</f>
        <v>}</v>
      </c>
      <c r="BZ54" t="str">
        <f t="shared" ca="1" si="1315"/>
        <v>x= \\frac{2}{3}　,　-\\frac{5}{3}</v>
      </c>
      <c r="CA54" t="str">
        <f t="shared" ref="CA54" ca="1" si="2301">IF(AO55=1,BZ54,BZ55)</f>
        <v>x= \\frac{2}{3}　,　-\\frac{5}{3}</v>
      </c>
      <c r="CB54" s="78" t="s">
        <v>229</v>
      </c>
      <c r="CC54" s="110">
        <f t="shared" ref="CC54" ca="1" si="2302">P54</f>
        <v>9</v>
      </c>
      <c r="CD54" s="104" t="s">
        <v>296</v>
      </c>
      <c r="CE54" s="51" t="str">
        <f t="shared" ref="CE54" ca="1" si="2303">R54&amp;S54&amp;T54&amp;U54&amp;V54&amp;W54&amp;X54</f>
        <v>+9x-10=0</v>
      </c>
      <c r="CF54" t="s">
        <v>230</v>
      </c>
      <c r="CG54" t="s">
        <v>250</v>
      </c>
      <c r="CH54" t="str">
        <f t="shared" ref="CH54" ca="1" si="2304">CA54</f>
        <v>x= \\frac{2}{3}　,　-\\frac{5}{3}</v>
      </c>
      <c r="CI54" t="s">
        <v>230</v>
      </c>
    </row>
    <row r="55" spans="1:87" ht="20" customHeight="1" x14ac:dyDescent="0.55000000000000004">
      <c r="A55" s="121"/>
      <c r="B55" s="121"/>
      <c r="I55" s="51"/>
      <c r="L55">
        <f t="shared" ref="L55" ca="1" si="2305">IF(L54=0,1,L54)</f>
        <v>9</v>
      </c>
      <c r="M55">
        <f t="shared" ref="M55" ca="1" si="2306">IF(M54=0,1,M54)</f>
        <v>9</v>
      </c>
      <c r="O55">
        <f t="shared" ref="O55" ca="1" si="2307">M54*M54-(4*L54*N54)</f>
        <v>441</v>
      </c>
      <c r="P55" s="9">
        <f t="shared" ref="P55" ca="1" si="2308">IF(N54=0,1,IF(O55&lt;=0,N54*-1,N54))</f>
        <v>-10</v>
      </c>
      <c r="R55" s="5"/>
      <c r="S55" s="5"/>
      <c r="T55" s="5"/>
      <c r="U55" s="5"/>
      <c r="V55" s="5"/>
      <c r="W55" s="5"/>
      <c r="Z55" s="42">
        <f t="shared" ref="Z55" ca="1" si="2309">2*L55</f>
        <v>18</v>
      </c>
      <c r="AB55" s="11">
        <f t="shared" ref="AB55" ca="1" si="2310">AA54/(AB54*AB54)</f>
        <v>441</v>
      </c>
      <c r="AC55" s="11">
        <f t="shared" ref="AC55" ca="1" si="2311">AB55/(AC54*AC54)</f>
        <v>441</v>
      </c>
      <c r="AD55" s="11">
        <f t="shared" ref="AD55" ca="1" si="2312">AC55/(AD54*AD54)</f>
        <v>441</v>
      </c>
      <c r="AE55" s="11">
        <f t="shared" ref="AE55" ca="1" si="2313">AD55/(AE54*AE54)</f>
        <v>441</v>
      </c>
      <c r="AF55" s="11">
        <f t="shared" ref="AF55" ca="1" si="2314">AE55/(AF54*AF54)</f>
        <v>441</v>
      </c>
      <c r="AG55" s="11">
        <f t="shared" ref="AG55" ca="1" si="2315">AF55/(AG54*AG54)</f>
        <v>441</v>
      </c>
      <c r="AH55" s="11">
        <f t="shared" ref="AH55" ca="1" si="2316">AG55/(AH54*AH54)</f>
        <v>441</v>
      </c>
      <c r="AI55" s="11">
        <f t="shared" ref="AI55" ca="1" si="2317">AH55/(AI54*AI54)</f>
        <v>441</v>
      </c>
      <c r="AJ55" s="11">
        <f t="shared" ref="AJ55" ca="1" si="2318">AI55/(AJ54*AJ54)</f>
        <v>9</v>
      </c>
      <c r="AK55" s="20">
        <f t="shared" ref="AK55" ca="1" si="2319">AJ55/(AK54*AK54)</f>
        <v>9</v>
      </c>
      <c r="AL55" s="11">
        <f t="shared" ref="AL55" ca="1" si="2320">AK55/(AL54*AL54)</f>
        <v>9</v>
      </c>
      <c r="AM55" s="11">
        <f t="shared" ref="AM55" ca="1" si="2321">AL55/(AM54*AM54)</f>
        <v>9</v>
      </c>
      <c r="AN55" s="11">
        <f t="shared" ref="AN55" ca="1" si="2322">AM55/(AN54*AN54)</f>
        <v>1</v>
      </c>
      <c r="AO55" s="2">
        <f t="shared" ref="AO55" ca="1" si="2323">AN55/(AO54*AO54)</f>
        <v>1</v>
      </c>
      <c r="AS55" s="42">
        <f t="shared" ref="AS55" ca="1" si="2324">ABS(Z55)</f>
        <v>18</v>
      </c>
      <c r="AW55" s="13">
        <f t="shared" ref="AW55" ca="1" si="2325">Z55/AU54</f>
        <v>6</v>
      </c>
      <c r="BA55" s="42">
        <f t="shared" ref="BA55" ca="1" si="2326">AW55</f>
        <v>6</v>
      </c>
      <c r="BD55" s="41">
        <f t="shared" ref="BD55" ca="1" si="2327">BA55</f>
        <v>6</v>
      </c>
      <c r="BE55" s="120"/>
      <c r="BF55" s="2">
        <f t="shared" ref="BF55" ca="1" si="2328">IF(AO55=1,BA55,"")</f>
        <v>6</v>
      </c>
      <c r="BG55">
        <f t="shared" ref="BG55" ca="1" si="2329">IF(AO55=1,ABS(BF55),"")</f>
        <v>6</v>
      </c>
      <c r="BH55">
        <f t="shared" ca="1" si="1270"/>
        <v>3</v>
      </c>
      <c r="BI55" s="2">
        <f t="shared" ref="BI55" ca="1" si="2330">IF(AO55=1,BA55,"")</f>
        <v>6</v>
      </c>
      <c r="BJ55">
        <f t="shared" ref="BJ55" ca="1" si="2331">IF(AO55=1,ABS(BI55),"")</f>
        <v>6</v>
      </c>
      <c r="BK55">
        <f t="shared" ca="1" si="1273"/>
        <v>3</v>
      </c>
      <c r="BL55" t="s">
        <v>360</v>
      </c>
      <c r="BN55" t="str">
        <f t="shared" ref="BN55" ca="1" si="2332">IF(AW55=1,"","\\frac{")</f>
        <v>\\frac{</v>
      </c>
      <c r="BO55">
        <f t="shared" ref="BO55" ca="1" si="2333">AY54</f>
        <v>-3</v>
      </c>
      <c r="BP55" t="str">
        <f t="shared" ref="BP55" si="2334">AZ54</f>
        <v>±</v>
      </c>
      <c r="BQ55">
        <f t="shared" ref="BQ55" ca="1" si="2335">BA54</f>
        <v>7</v>
      </c>
      <c r="BR55" t="str">
        <f t="shared" ref="BR55" ca="1" si="2336">IF(AO55=1,"","\\sqrt{")</f>
        <v/>
      </c>
      <c r="BS55" t="str">
        <f t="shared" ref="BS55" ca="1" si="2337">BC54</f>
        <v/>
      </c>
      <c r="BT55" t="str">
        <f t="shared" ref="BT55" ca="1" si="2338">IF(AO55=1,"","}")</f>
        <v/>
      </c>
      <c r="BU55" t="str">
        <f t="shared" ref="BU55" ca="1" si="2339">IF(AW55=1,"","}{")</f>
        <v>}{</v>
      </c>
      <c r="BV55">
        <f t="shared" ref="BV55" ca="1" si="2340">IF(BA55=1,"",BA55)</f>
        <v>6</v>
      </c>
      <c r="BW55" t="str">
        <f t="shared" ref="BW55" ca="1" si="2341">IF(AW55=1,"","}")</f>
        <v>}</v>
      </c>
      <c r="BZ55" t="str">
        <f t="shared" ca="1" si="1315"/>
        <v>x= \\frac{-3±7}{6}</v>
      </c>
    </row>
    <row r="56" spans="1:87" ht="20" customHeight="1" x14ac:dyDescent="0.55000000000000004">
      <c r="A56" s="121" t="s">
        <v>7</v>
      </c>
      <c r="B56" s="121" t="s">
        <v>364</v>
      </c>
      <c r="C56" s="51" t="s">
        <v>60</v>
      </c>
      <c r="D56" s="50" t="s">
        <v>361</v>
      </c>
      <c r="E56" t="str">
        <f t="shared" ref="E56" ca="1" si="2342">CB56&amp;CD56&amp;CE56&amp;CF56</f>
        <v>\\(\\quad x^2-4x-6=0 \\)</v>
      </c>
      <c r="F56" t="str">
        <f t="shared" ref="F56" ca="1" si="2343">CG56&amp;CH56&amp;CI56</f>
        <v>\\(\\quad \\displaystyle x= \\frac{2±\\sqrt{34}}{5} \\)</v>
      </c>
      <c r="G56" s="50" t="s">
        <v>62</v>
      </c>
      <c r="H56" s="89" t="str">
        <f t="shared" ref="H56" ca="1" si="2344">"INSERT INTO "&amp;C56&amp;"(tangen,question,answer,editor,date,count) VALUES('"&amp;D56&amp;"','"&amp;E56&amp;"','"&amp;F56&amp;"','"&amp;G56&amp;"',NOW(),0);"</f>
        <v>INSERT INTO math(tangen,question,answer,editor,date,count) VALUES('m7500','\\(\\quad x^2-4x-6=0 \\)','\\(\\quad \\displaystyle x= \\frac{2±\\sqrt{34}}{5} \\)','harazono',NOW(),0);</v>
      </c>
      <c r="I56" s="51"/>
      <c r="L56" s="1">
        <f t="shared" ca="1" si="1190"/>
        <v>5</v>
      </c>
      <c r="M56" s="1">
        <f t="shared" ca="1" si="1442"/>
        <v>-4</v>
      </c>
      <c r="N56" s="1">
        <f t="shared" ca="1" si="1442"/>
        <v>-6</v>
      </c>
      <c r="P56" s="13">
        <f t="shared" ref="P56" ca="1" si="2345">IF(L57=1,"",IF(L57=-1,"-",L57))</f>
        <v>5</v>
      </c>
      <c r="Q56" t="s">
        <v>18</v>
      </c>
      <c r="R56" t="str">
        <f t="shared" ref="R56" ca="1" si="2346">IF(M57&lt;=0,"-","+")</f>
        <v>-</v>
      </c>
      <c r="S56" s="13">
        <f t="shared" ref="S56" ca="1" si="2347">IF(M57=1,"",IF(M57=-1,"",ABS(M57)))</f>
        <v>4</v>
      </c>
      <c r="T56" t="s">
        <v>18</v>
      </c>
      <c r="U56" t="str">
        <f t="shared" ref="U56" ca="1" si="2348">IF(P57&lt;0,"-","+")</f>
        <v>-</v>
      </c>
      <c r="V56" s="13">
        <f t="shared" ref="V56" ca="1" si="2349">ABS(P57)</f>
        <v>6</v>
      </c>
      <c r="W56" s="13" t="s">
        <v>13</v>
      </c>
      <c r="X56">
        <v>0</v>
      </c>
      <c r="Y56" s="42">
        <f t="shared" ref="Y56" ca="1" si="2350">M57*-1</f>
        <v>4</v>
      </c>
      <c r="Z56" s="42" t="s">
        <v>52</v>
      </c>
      <c r="AA56" s="42">
        <f t="shared" ref="AA56" ca="1" si="2351">M57*M57-(4*L57*P57)</f>
        <v>136</v>
      </c>
      <c r="AB56" s="34">
        <f t="shared" ca="1" si="1198"/>
        <v>1</v>
      </c>
      <c r="AC56" s="34">
        <f t="shared" ca="1" si="1199"/>
        <v>1</v>
      </c>
      <c r="AD56" s="34">
        <f t="shared" ca="1" si="1200"/>
        <v>1</v>
      </c>
      <c r="AE56" s="34">
        <f t="shared" ca="1" si="1201"/>
        <v>1</v>
      </c>
      <c r="AF56" s="34">
        <f t="shared" ca="1" si="1202"/>
        <v>1</v>
      </c>
      <c r="AG56" s="34">
        <f t="shared" ca="1" si="1203"/>
        <v>1</v>
      </c>
      <c r="AH56" s="34">
        <f t="shared" ca="1" si="1204"/>
        <v>1</v>
      </c>
      <c r="AI56" s="38">
        <f t="shared" ca="1" si="1205"/>
        <v>1</v>
      </c>
      <c r="AJ56" s="38">
        <f t="shared" ca="1" si="1206"/>
        <v>1</v>
      </c>
      <c r="AK56" s="39">
        <f t="shared" ca="1" si="1207"/>
        <v>1</v>
      </c>
      <c r="AL56" s="38">
        <f t="shared" ca="1" si="1208"/>
        <v>1</v>
      </c>
      <c r="AM56" s="38">
        <f t="shared" ca="1" si="1209"/>
        <v>1</v>
      </c>
      <c r="AN56" s="38">
        <f t="shared" ca="1" si="1210"/>
        <v>1</v>
      </c>
      <c r="AO56" s="38">
        <f t="shared" ca="1" si="1211"/>
        <v>2</v>
      </c>
      <c r="AP56" s="2">
        <f t="shared" ref="AP56" ca="1" si="2352">AB56*AC56*AD56*AE56*AF56*AG56*AH56*AI56*AJ56*AK56*AL56*AM56*AN56*AO56</f>
        <v>2</v>
      </c>
      <c r="AQ56" s="42">
        <f t="shared" ref="AQ56" ca="1" si="2353">ABS(Y56)</f>
        <v>4</v>
      </c>
      <c r="AR56" s="42">
        <f t="shared" ref="AR56" ca="1" si="2354">IF(AP56=1,1,AP56)</f>
        <v>2</v>
      </c>
      <c r="AS56" s="42" t="str">
        <f t="shared" ref="AS56" ca="1" si="2355">IF(AO57=1,"","√")</f>
        <v>√</v>
      </c>
      <c r="AT56" s="42">
        <f t="shared" ref="AT56" ca="1" si="2356">AO57</f>
        <v>34</v>
      </c>
      <c r="AU56" s="9">
        <f t="shared" ref="AU56" ca="1" si="2357">GCD(AQ56,AR56,AS57)</f>
        <v>2</v>
      </c>
      <c r="AV56" s="13">
        <f t="shared" ref="AV56" ca="1" si="2358">Y56/AU56</f>
        <v>2</v>
      </c>
      <c r="AW56" s="13">
        <f t="shared" ref="AW56" ca="1" si="2359">AP56/AU56</f>
        <v>1</v>
      </c>
      <c r="AX56" s="13">
        <f t="shared" ref="AX56" ca="1" si="2360">AT56</f>
        <v>34</v>
      </c>
      <c r="AY56" s="42">
        <f t="shared" ref="AY56" ca="1" si="2361">AV56</f>
        <v>2</v>
      </c>
      <c r="AZ56" s="42" t="str">
        <f t="shared" ref="AZ56" si="2362">Z56</f>
        <v>±</v>
      </c>
      <c r="BA56" s="42" t="str">
        <f t="shared" ref="BA56" ca="1" si="2363">IF(AW56=1,"",AW56)</f>
        <v/>
      </c>
      <c r="BB56" s="42" t="str">
        <f t="shared" ref="BB56" ca="1" si="2364">IF(AX56=1,"",AS56)</f>
        <v>√</v>
      </c>
      <c r="BC56" s="42">
        <f t="shared" ref="BC56" ca="1" si="2365">IF(AX56=1,IF(AW56=1,1,""),AX56)</f>
        <v>34</v>
      </c>
      <c r="BD56" s="41" t="str">
        <f t="shared" ref="BD56" ca="1" si="2366">AY56&amp;AZ56&amp;BA56&amp;BB56&amp;BC56</f>
        <v>2±√34</v>
      </c>
      <c r="BE56" s="120" t="str">
        <f t="shared" ca="1" si="1227"/>
        <v/>
      </c>
      <c r="BF56" s="2" t="str">
        <f t="shared" ref="BF56" ca="1" si="2367">IF(AO57=1,AV56+AW56,"")</f>
        <v/>
      </c>
      <c r="BG56" t="str">
        <f t="shared" ref="BG56" ca="1" si="2368">IF(AO57=1,ABS(BF56),"")</f>
        <v/>
      </c>
      <c r="BH56" t="str">
        <f t="shared" ca="1" si="1229"/>
        <v/>
      </c>
      <c r="BI56" s="2" t="str">
        <f t="shared" ref="BI56" ca="1" si="2369">IF(AO57=1,AV56-AW56,"")</f>
        <v/>
      </c>
      <c r="BJ56" t="str">
        <f t="shared" ref="BJ56" ca="1" si="2370">IF(AO57=1,ABS(BI56),"")</f>
        <v/>
      </c>
      <c r="BK56" t="str">
        <f t="shared" ca="1" si="1232"/>
        <v/>
      </c>
      <c r="BL56" t="s">
        <v>360</v>
      </c>
      <c r="BM56" s="13" t="str">
        <f t="shared" ref="BM56" ca="1" si="2371">IF(BF56&lt;0,"-","")</f>
        <v/>
      </c>
      <c r="BN56" s="13" t="str">
        <f t="shared" ref="BN56" ca="1" si="2372">IF(BH57="","",IF(BH57=1,"","\\frac{"))</f>
        <v/>
      </c>
      <c r="BO56" s="13" t="str">
        <f t="shared" ref="BO56" ca="1" si="2373">IF(BH56="","",BH56)</f>
        <v/>
      </c>
      <c r="BP56" s="13" t="str">
        <f t="shared" ref="BP56" ca="1" si="2374">IF(BH57="","",IF(BH57=1,"","}{"))</f>
        <v/>
      </c>
      <c r="BQ56" s="13" t="str">
        <f t="shared" ref="BQ56" ca="1" si="2375">IF(BH57="","",IF(BH57=1,"",BH57))</f>
        <v/>
      </c>
      <c r="BR56" s="13" t="str">
        <f t="shared" ref="BR56" ca="1" si="2376">IF(BH57="","",IF(BH57=1,"","}"))</f>
        <v/>
      </c>
      <c r="BS56" t="s">
        <v>359</v>
      </c>
      <c r="BT56" s="13" t="str">
        <f t="shared" ref="BT56" ca="1" si="2377">IF(BI56&lt;0,"-","")</f>
        <v/>
      </c>
      <c r="BU56" s="13" t="str">
        <f t="shared" ref="BU56" ca="1" si="2378">IF(BK57="","",IF(BK57=1,"","\\frac{"))</f>
        <v/>
      </c>
      <c r="BV56" s="13" t="str">
        <f t="shared" ref="BV56" ca="1" si="2379">IF(BK56="","",BK56)</f>
        <v/>
      </c>
      <c r="BW56" s="13" t="str">
        <f t="shared" ref="BW56" ca="1" si="2380">IF(BK57="","",IF(BK57=1,"","}{"))</f>
        <v/>
      </c>
      <c r="BX56" s="13" t="str">
        <f t="shared" ref="BX56" ca="1" si="2381">IF(BK57="","",IF(BK57=1,"",BK57))</f>
        <v/>
      </c>
      <c r="BY56" s="13" t="str">
        <f t="shared" ref="BY56" ca="1" si="2382">IF(BK57="","",IF(BK57=1,"","}"))</f>
        <v/>
      </c>
      <c r="BZ56" t="str">
        <f t="shared" ca="1" si="1315"/>
        <v>x= 　,　</v>
      </c>
      <c r="CA56" t="str">
        <f t="shared" ref="CA56" ca="1" si="2383">IF(AO57=1,BZ56,BZ57)</f>
        <v>x= \\frac{2±\\sqrt{34}}{5}</v>
      </c>
      <c r="CB56" s="78" t="s">
        <v>229</v>
      </c>
      <c r="CC56" s="110">
        <f t="shared" ref="CC56" ca="1" si="2384">P56</f>
        <v>5</v>
      </c>
      <c r="CD56" s="104" t="s">
        <v>296</v>
      </c>
      <c r="CE56" s="51" t="str">
        <f t="shared" ref="CE56" ca="1" si="2385">R56&amp;S56&amp;T56&amp;U56&amp;V56&amp;W56&amp;X56</f>
        <v>-4x-6=0</v>
      </c>
      <c r="CF56" t="s">
        <v>230</v>
      </c>
      <c r="CG56" t="s">
        <v>250</v>
      </c>
      <c r="CH56" t="str">
        <f t="shared" ref="CH56" ca="1" si="2386">CA56</f>
        <v>x= \\frac{2±\\sqrt{34}}{5}</v>
      </c>
      <c r="CI56" t="s">
        <v>230</v>
      </c>
    </row>
    <row r="57" spans="1:87" ht="20" customHeight="1" x14ac:dyDescent="0.55000000000000004">
      <c r="A57" s="121"/>
      <c r="B57" s="121"/>
      <c r="I57" s="51"/>
      <c r="L57">
        <f t="shared" ref="L57" ca="1" si="2387">IF(L56=0,1,L56)</f>
        <v>5</v>
      </c>
      <c r="M57">
        <f t="shared" ref="M57" ca="1" si="2388">IF(M56=0,1,M56)</f>
        <v>-4</v>
      </c>
      <c r="O57">
        <f t="shared" ref="O57" ca="1" si="2389">M56*M56-(4*L56*N56)</f>
        <v>136</v>
      </c>
      <c r="P57" s="9">
        <f t="shared" ref="P57" ca="1" si="2390">IF(N56=0,1,IF(O57&lt;=0,N56*-1,N56))</f>
        <v>-6</v>
      </c>
      <c r="R57" s="5"/>
      <c r="S57" s="5"/>
      <c r="T57" s="5"/>
      <c r="U57" s="5"/>
      <c r="V57" s="5"/>
      <c r="W57" s="5"/>
      <c r="Z57" s="42">
        <f t="shared" ref="Z57" ca="1" si="2391">2*L57</f>
        <v>10</v>
      </c>
      <c r="AB57" s="11">
        <f t="shared" ref="AB57" ca="1" si="2392">AA56/(AB56*AB56)</f>
        <v>136</v>
      </c>
      <c r="AC57" s="11">
        <f t="shared" ref="AC57" ca="1" si="2393">AB57/(AC56*AC56)</f>
        <v>136</v>
      </c>
      <c r="AD57" s="11">
        <f t="shared" ref="AD57" ca="1" si="2394">AC57/(AD56*AD56)</f>
        <v>136</v>
      </c>
      <c r="AE57" s="11">
        <f t="shared" ref="AE57" ca="1" si="2395">AD57/(AE56*AE56)</f>
        <v>136</v>
      </c>
      <c r="AF57" s="11">
        <f t="shared" ref="AF57" ca="1" si="2396">AE57/(AF56*AF56)</f>
        <v>136</v>
      </c>
      <c r="AG57" s="11">
        <f t="shared" ref="AG57" ca="1" si="2397">AF57/(AG56*AG56)</f>
        <v>136</v>
      </c>
      <c r="AH57" s="11">
        <f t="shared" ref="AH57" ca="1" si="2398">AG57/(AH56*AH56)</f>
        <v>136</v>
      </c>
      <c r="AI57" s="11">
        <f t="shared" ref="AI57" ca="1" si="2399">AH57/(AI56*AI56)</f>
        <v>136</v>
      </c>
      <c r="AJ57" s="11">
        <f t="shared" ref="AJ57" ca="1" si="2400">AI57/(AJ56*AJ56)</f>
        <v>136</v>
      </c>
      <c r="AK57" s="20">
        <f t="shared" ref="AK57" ca="1" si="2401">AJ57/(AK56*AK56)</f>
        <v>136</v>
      </c>
      <c r="AL57" s="11">
        <f t="shared" ref="AL57" ca="1" si="2402">AK57/(AL56*AL56)</f>
        <v>136</v>
      </c>
      <c r="AM57" s="11">
        <f t="shared" ref="AM57" ca="1" si="2403">AL57/(AM56*AM56)</f>
        <v>136</v>
      </c>
      <c r="AN57" s="11">
        <f t="shared" ref="AN57" ca="1" si="2404">AM57/(AN56*AN56)</f>
        <v>136</v>
      </c>
      <c r="AO57" s="2">
        <f t="shared" ref="AO57" ca="1" si="2405">AN57/(AO56*AO56)</f>
        <v>34</v>
      </c>
      <c r="AS57" s="42">
        <f t="shared" ref="AS57" ca="1" si="2406">ABS(Z57)</f>
        <v>10</v>
      </c>
      <c r="AW57" s="13">
        <f t="shared" ref="AW57" ca="1" si="2407">Z57/AU56</f>
        <v>5</v>
      </c>
      <c r="BA57" s="42">
        <f t="shared" ref="BA57" ca="1" si="2408">AW57</f>
        <v>5</v>
      </c>
      <c r="BD57" s="41">
        <f t="shared" ref="BD57" ca="1" si="2409">BA57</f>
        <v>5</v>
      </c>
      <c r="BE57" s="120"/>
      <c r="BF57" s="2" t="str">
        <f t="shared" ref="BF57" ca="1" si="2410">IF(AO57=1,BA57,"")</f>
        <v/>
      </c>
      <c r="BG57" t="str">
        <f t="shared" ref="BG57" ca="1" si="2411">IF(AO57=1,ABS(BF57),"")</f>
        <v/>
      </c>
      <c r="BH57" t="str">
        <f t="shared" ca="1" si="1270"/>
        <v/>
      </c>
      <c r="BI57" s="2" t="str">
        <f t="shared" ref="BI57" ca="1" si="2412">IF(AO57=1,BA57,"")</f>
        <v/>
      </c>
      <c r="BJ57" t="str">
        <f t="shared" ref="BJ57" ca="1" si="2413">IF(AO57=1,ABS(BI57),"")</f>
        <v/>
      </c>
      <c r="BK57" t="str">
        <f t="shared" ca="1" si="1273"/>
        <v/>
      </c>
      <c r="BL57" t="s">
        <v>360</v>
      </c>
      <c r="BN57" t="str">
        <f t="shared" ref="BN57" ca="1" si="2414">IF(AW57=1,"","\\frac{")</f>
        <v>\\frac{</v>
      </c>
      <c r="BO57">
        <f t="shared" ref="BO57" ca="1" si="2415">AY56</f>
        <v>2</v>
      </c>
      <c r="BP57" t="str">
        <f t="shared" ref="BP57" si="2416">AZ56</f>
        <v>±</v>
      </c>
      <c r="BQ57" t="str">
        <f t="shared" ref="BQ57" ca="1" si="2417">BA56</f>
        <v/>
      </c>
      <c r="BR57" t="str">
        <f t="shared" ref="BR57" ca="1" si="2418">IF(AO57=1,"","\\sqrt{")</f>
        <v>\\sqrt{</v>
      </c>
      <c r="BS57">
        <f t="shared" ref="BS57" ca="1" si="2419">BC56</f>
        <v>34</v>
      </c>
      <c r="BT57" t="str">
        <f t="shared" ref="BT57" ca="1" si="2420">IF(AO57=1,"","}")</f>
        <v>}</v>
      </c>
      <c r="BU57" t="str">
        <f t="shared" ref="BU57" ca="1" si="2421">IF(AW57=1,"","}{")</f>
        <v>}{</v>
      </c>
      <c r="BV57">
        <f t="shared" ref="BV57" ca="1" si="2422">IF(BA57=1,"",BA57)</f>
        <v>5</v>
      </c>
      <c r="BW57" t="str">
        <f t="shared" ref="BW57" ca="1" si="2423">IF(AW57=1,"","}")</f>
        <v>}</v>
      </c>
      <c r="BZ57" t="str">
        <f t="shared" ca="1" si="1315"/>
        <v>x= \\frac{2±\\sqrt{34}}{5}</v>
      </c>
    </row>
    <row r="58" spans="1:87" ht="20" customHeight="1" x14ac:dyDescent="0.55000000000000004">
      <c r="A58" s="121" t="s">
        <v>7</v>
      </c>
      <c r="B58" s="121" t="s">
        <v>364</v>
      </c>
      <c r="C58" s="51" t="s">
        <v>60</v>
      </c>
      <c r="D58" s="50" t="s">
        <v>361</v>
      </c>
      <c r="E58" t="str">
        <f t="shared" ref="E58" ca="1" si="2424">CB58&amp;CD58&amp;CE58&amp;CF58</f>
        <v>\\(\\quad x^2-x-8=0 \\)</v>
      </c>
      <c r="F58" t="str">
        <f t="shared" ref="F58" ca="1" si="2425">CG58&amp;CH58&amp;CI58</f>
        <v>\\(\\quad \\displaystyle x= \\frac{1±\\sqrt{289}}{18} \\)</v>
      </c>
      <c r="G58" s="50" t="s">
        <v>62</v>
      </c>
      <c r="H58" s="89" t="str">
        <f t="shared" ref="H58" ca="1" si="2426">"INSERT INTO "&amp;C58&amp;"(tangen,question,answer,editor,date,count) VALUES('"&amp;D58&amp;"','"&amp;E58&amp;"','"&amp;F58&amp;"','"&amp;G58&amp;"',NOW(),0);"</f>
        <v>INSERT INTO math(tangen,question,answer,editor,date,count) VALUES('m7500','\\(\\quad x^2-x-8=0 \\)','\\(\\quad \\displaystyle x= \\frac{1±\\sqrt{289}}{18} \\)','harazono',NOW(),0);</v>
      </c>
      <c r="I58" s="51"/>
      <c r="L58" s="1">
        <f t="shared" ca="1" si="1190"/>
        <v>9</v>
      </c>
      <c r="M58" s="1">
        <f t="shared" ca="1" si="1442"/>
        <v>-1</v>
      </c>
      <c r="N58" s="1">
        <f t="shared" ca="1" si="1442"/>
        <v>8</v>
      </c>
      <c r="P58" s="13">
        <f t="shared" ref="P58" ca="1" si="2427">IF(L59=1,"",IF(L59=-1,"-",L59))</f>
        <v>9</v>
      </c>
      <c r="Q58" t="s">
        <v>18</v>
      </c>
      <c r="R58" t="str">
        <f t="shared" ref="R58" ca="1" si="2428">IF(M59&lt;=0,"-","+")</f>
        <v>-</v>
      </c>
      <c r="S58" s="13" t="str">
        <f t="shared" ref="S58" ca="1" si="2429">IF(M59=1,"",IF(M59=-1,"",ABS(M59)))</f>
        <v/>
      </c>
      <c r="T58" t="s">
        <v>18</v>
      </c>
      <c r="U58" t="str">
        <f t="shared" ref="U58" ca="1" si="2430">IF(P59&lt;0,"-","+")</f>
        <v>-</v>
      </c>
      <c r="V58" s="13">
        <f t="shared" ref="V58" ca="1" si="2431">ABS(P59)</f>
        <v>8</v>
      </c>
      <c r="W58" s="13" t="s">
        <v>13</v>
      </c>
      <c r="X58">
        <v>0</v>
      </c>
      <c r="Y58" s="42">
        <f t="shared" ref="Y58" ca="1" si="2432">M59*-1</f>
        <v>1</v>
      </c>
      <c r="Z58" s="42" t="s">
        <v>52</v>
      </c>
      <c r="AA58" s="42">
        <f t="shared" ref="AA58" ca="1" si="2433">M59*M59-(4*L59*P59)</f>
        <v>289</v>
      </c>
      <c r="AB58" s="34">
        <f t="shared" ca="1" si="1198"/>
        <v>1</v>
      </c>
      <c r="AC58" s="34">
        <f t="shared" ca="1" si="1199"/>
        <v>1</v>
      </c>
      <c r="AD58" s="34">
        <f t="shared" ca="1" si="1200"/>
        <v>1</v>
      </c>
      <c r="AE58" s="34">
        <f t="shared" ca="1" si="1201"/>
        <v>1</v>
      </c>
      <c r="AF58" s="34">
        <f t="shared" ca="1" si="1202"/>
        <v>1</v>
      </c>
      <c r="AG58" s="34">
        <f t="shared" ca="1" si="1203"/>
        <v>1</v>
      </c>
      <c r="AH58" s="34">
        <f t="shared" ca="1" si="1204"/>
        <v>1</v>
      </c>
      <c r="AI58" s="38">
        <f t="shared" ca="1" si="1205"/>
        <v>1</v>
      </c>
      <c r="AJ58" s="38">
        <f t="shared" ca="1" si="1206"/>
        <v>1</v>
      </c>
      <c r="AK58" s="39">
        <f t="shared" ca="1" si="1207"/>
        <v>1</v>
      </c>
      <c r="AL58" s="38">
        <f t="shared" ca="1" si="1208"/>
        <v>1</v>
      </c>
      <c r="AM58" s="38">
        <f t="shared" ca="1" si="1209"/>
        <v>1</v>
      </c>
      <c r="AN58" s="38">
        <f t="shared" ca="1" si="1210"/>
        <v>1</v>
      </c>
      <c r="AO58" s="38">
        <f t="shared" ca="1" si="1211"/>
        <v>1</v>
      </c>
      <c r="AP58" s="2">
        <f t="shared" ref="AP58" ca="1" si="2434">AB58*AC58*AD58*AE58*AF58*AG58*AH58*AI58*AJ58*AK58*AL58*AM58*AN58*AO58</f>
        <v>1</v>
      </c>
      <c r="AQ58" s="42">
        <f t="shared" ref="AQ58" ca="1" si="2435">ABS(Y58)</f>
        <v>1</v>
      </c>
      <c r="AR58" s="42">
        <f t="shared" ref="AR58" ca="1" si="2436">IF(AP58=1,1,AP58)</f>
        <v>1</v>
      </c>
      <c r="AS58" s="42" t="str">
        <f t="shared" ref="AS58" ca="1" si="2437">IF(AO59=1,"","√")</f>
        <v>√</v>
      </c>
      <c r="AT58" s="42">
        <f t="shared" ref="AT58" ca="1" si="2438">AO59</f>
        <v>289</v>
      </c>
      <c r="AU58" s="9">
        <f t="shared" ref="AU58" ca="1" si="2439">GCD(AQ58,AR58,AS59)</f>
        <v>1</v>
      </c>
      <c r="AV58" s="13">
        <f t="shared" ref="AV58" ca="1" si="2440">Y58/AU58</f>
        <v>1</v>
      </c>
      <c r="AW58" s="13">
        <f t="shared" ref="AW58" ca="1" si="2441">AP58/AU58</f>
        <v>1</v>
      </c>
      <c r="AX58" s="13">
        <f t="shared" ref="AX58" ca="1" si="2442">AT58</f>
        <v>289</v>
      </c>
      <c r="AY58" s="42">
        <f t="shared" ref="AY58" ca="1" si="2443">AV58</f>
        <v>1</v>
      </c>
      <c r="AZ58" s="42" t="str">
        <f t="shared" ref="AZ58" si="2444">Z58</f>
        <v>±</v>
      </c>
      <c r="BA58" s="42" t="str">
        <f t="shared" ref="BA58" ca="1" si="2445">IF(AW58=1,"",AW58)</f>
        <v/>
      </c>
      <c r="BB58" s="42" t="str">
        <f t="shared" ref="BB58" ca="1" si="2446">IF(AX58=1,"",AS58)</f>
        <v>√</v>
      </c>
      <c r="BC58" s="42">
        <f t="shared" ref="BC58" ca="1" si="2447">IF(AX58=1,IF(AW58=1,1,""),AX58)</f>
        <v>289</v>
      </c>
      <c r="BD58" s="41" t="str">
        <f t="shared" ref="BD58" ca="1" si="2448">AY58&amp;AZ58&amp;BA58&amp;BB58&amp;BC58</f>
        <v>1±√289</v>
      </c>
      <c r="BE58" s="120" t="str">
        <f t="shared" ca="1" si="1227"/>
        <v/>
      </c>
      <c r="BF58" s="2" t="str">
        <f t="shared" ref="BF58" ca="1" si="2449">IF(AO59=1,AV58+AW58,"")</f>
        <v/>
      </c>
      <c r="BG58" t="str">
        <f t="shared" ref="BG58" ca="1" si="2450">IF(AO59=1,ABS(BF58),"")</f>
        <v/>
      </c>
      <c r="BH58" t="str">
        <f t="shared" ca="1" si="1229"/>
        <v/>
      </c>
      <c r="BI58" s="2" t="str">
        <f t="shared" ref="BI58" ca="1" si="2451">IF(AO59=1,AV58-AW58,"")</f>
        <v/>
      </c>
      <c r="BJ58" t="str">
        <f t="shared" ref="BJ58" ca="1" si="2452">IF(AO59=1,ABS(BI58),"")</f>
        <v/>
      </c>
      <c r="BK58" t="str">
        <f t="shared" ca="1" si="1232"/>
        <v/>
      </c>
      <c r="BL58" t="s">
        <v>360</v>
      </c>
      <c r="BM58" s="13" t="str">
        <f t="shared" ref="BM58" ca="1" si="2453">IF(BF58&lt;0,"-","")</f>
        <v/>
      </c>
      <c r="BN58" s="13" t="str">
        <f t="shared" ref="BN58" ca="1" si="2454">IF(BH59="","",IF(BH59=1,"","\\frac{"))</f>
        <v/>
      </c>
      <c r="BO58" s="13" t="str">
        <f t="shared" ref="BO58" ca="1" si="2455">IF(BH58="","",BH58)</f>
        <v/>
      </c>
      <c r="BP58" s="13" t="str">
        <f t="shared" ref="BP58" ca="1" si="2456">IF(BH59="","",IF(BH59=1,"","}{"))</f>
        <v/>
      </c>
      <c r="BQ58" s="13" t="str">
        <f t="shared" ref="BQ58" ca="1" si="2457">IF(BH59="","",IF(BH59=1,"",BH59))</f>
        <v/>
      </c>
      <c r="BR58" s="13" t="str">
        <f t="shared" ref="BR58" ca="1" si="2458">IF(BH59="","",IF(BH59=1,"","}"))</f>
        <v/>
      </c>
      <c r="BS58" t="s">
        <v>359</v>
      </c>
      <c r="BT58" s="13" t="str">
        <f t="shared" ref="BT58" ca="1" si="2459">IF(BI58&lt;0,"-","")</f>
        <v/>
      </c>
      <c r="BU58" s="13" t="str">
        <f t="shared" ref="BU58" ca="1" si="2460">IF(BK59="","",IF(BK59=1,"","\\frac{"))</f>
        <v/>
      </c>
      <c r="BV58" s="13" t="str">
        <f t="shared" ref="BV58" ca="1" si="2461">IF(BK58="","",BK58)</f>
        <v/>
      </c>
      <c r="BW58" s="13" t="str">
        <f t="shared" ref="BW58" ca="1" si="2462">IF(BK59="","",IF(BK59=1,"","}{"))</f>
        <v/>
      </c>
      <c r="BX58" s="13" t="str">
        <f t="shared" ref="BX58" ca="1" si="2463">IF(BK59="","",IF(BK59=1,"",BK59))</f>
        <v/>
      </c>
      <c r="BY58" s="13" t="str">
        <f t="shared" ref="BY58" ca="1" si="2464">IF(BK59="","",IF(BK59=1,"","}"))</f>
        <v/>
      </c>
      <c r="BZ58" t="str">
        <f t="shared" ca="1" si="1315"/>
        <v>x= 　,　</v>
      </c>
      <c r="CA58" t="str">
        <f t="shared" ref="CA58" ca="1" si="2465">IF(AO59=1,BZ58,BZ59)</f>
        <v>x= \\frac{1±\\sqrt{289}}{18}</v>
      </c>
      <c r="CB58" s="78" t="s">
        <v>229</v>
      </c>
      <c r="CC58" s="110">
        <f t="shared" ref="CC58" ca="1" si="2466">P58</f>
        <v>9</v>
      </c>
      <c r="CD58" s="104" t="s">
        <v>296</v>
      </c>
      <c r="CE58" s="51" t="str">
        <f t="shared" ref="CE58" ca="1" si="2467">R58&amp;S58&amp;T58&amp;U58&amp;V58&amp;W58&amp;X58</f>
        <v>-x-8=0</v>
      </c>
      <c r="CF58" t="s">
        <v>230</v>
      </c>
      <c r="CG58" t="s">
        <v>250</v>
      </c>
      <c r="CH58" t="str">
        <f t="shared" ref="CH58" ca="1" si="2468">CA58</f>
        <v>x= \\frac{1±\\sqrt{289}}{18}</v>
      </c>
      <c r="CI58" t="s">
        <v>230</v>
      </c>
    </row>
    <row r="59" spans="1:87" ht="20" customHeight="1" x14ac:dyDescent="0.55000000000000004">
      <c r="A59" s="121"/>
      <c r="B59" s="121"/>
      <c r="I59" s="51"/>
      <c r="L59">
        <f t="shared" ref="L59" ca="1" si="2469">IF(L58=0,1,L58)</f>
        <v>9</v>
      </c>
      <c r="M59">
        <f t="shared" ref="M59" ca="1" si="2470">IF(M58=0,1,M58)</f>
        <v>-1</v>
      </c>
      <c r="O59">
        <f t="shared" ref="O59" ca="1" si="2471">M58*M58-(4*L58*N58)</f>
        <v>-287</v>
      </c>
      <c r="P59" s="9">
        <f t="shared" ref="P59" ca="1" si="2472">IF(N58=0,1,IF(O59&lt;=0,N58*-1,N58))</f>
        <v>-8</v>
      </c>
      <c r="R59" s="5"/>
      <c r="S59" s="5"/>
      <c r="T59" s="5"/>
      <c r="U59" s="5"/>
      <c r="V59" s="5"/>
      <c r="W59" s="5"/>
      <c r="Z59" s="42">
        <f t="shared" ref="Z59" ca="1" si="2473">2*L59</f>
        <v>18</v>
      </c>
      <c r="AB59" s="11">
        <f t="shared" ref="AB59" ca="1" si="2474">AA58/(AB58*AB58)</f>
        <v>289</v>
      </c>
      <c r="AC59" s="11">
        <f t="shared" ref="AC59" ca="1" si="2475">AB59/(AC58*AC58)</f>
        <v>289</v>
      </c>
      <c r="AD59" s="11">
        <f t="shared" ref="AD59" ca="1" si="2476">AC59/(AD58*AD58)</f>
        <v>289</v>
      </c>
      <c r="AE59" s="11">
        <f t="shared" ref="AE59" ca="1" si="2477">AD59/(AE58*AE58)</f>
        <v>289</v>
      </c>
      <c r="AF59" s="11">
        <f t="shared" ref="AF59" ca="1" si="2478">AE59/(AF58*AF58)</f>
        <v>289</v>
      </c>
      <c r="AG59" s="11">
        <f t="shared" ref="AG59" ca="1" si="2479">AF59/(AG58*AG58)</f>
        <v>289</v>
      </c>
      <c r="AH59" s="11">
        <f t="shared" ref="AH59" ca="1" si="2480">AG59/(AH58*AH58)</f>
        <v>289</v>
      </c>
      <c r="AI59" s="11">
        <f t="shared" ref="AI59" ca="1" si="2481">AH59/(AI58*AI58)</f>
        <v>289</v>
      </c>
      <c r="AJ59" s="11">
        <f t="shared" ref="AJ59" ca="1" si="2482">AI59/(AJ58*AJ58)</f>
        <v>289</v>
      </c>
      <c r="AK59" s="20">
        <f t="shared" ref="AK59" ca="1" si="2483">AJ59/(AK58*AK58)</f>
        <v>289</v>
      </c>
      <c r="AL59" s="11">
        <f t="shared" ref="AL59" ca="1" si="2484">AK59/(AL58*AL58)</f>
        <v>289</v>
      </c>
      <c r="AM59" s="11">
        <f t="shared" ref="AM59" ca="1" si="2485">AL59/(AM58*AM58)</f>
        <v>289</v>
      </c>
      <c r="AN59" s="11">
        <f t="shared" ref="AN59" ca="1" si="2486">AM59/(AN58*AN58)</f>
        <v>289</v>
      </c>
      <c r="AO59" s="2">
        <f t="shared" ref="AO59" ca="1" si="2487">AN59/(AO58*AO58)</f>
        <v>289</v>
      </c>
      <c r="AS59" s="42">
        <f t="shared" ref="AS59" ca="1" si="2488">ABS(Z59)</f>
        <v>18</v>
      </c>
      <c r="AW59" s="13">
        <f t="shared" ref="AW59" ca="1" si="2489">Z59/AU58</f>
        <v>18</v>
      </c>
      <c r="BA59" s="42">
        <f t="shared" ref="BA59" ca="1" si="2490">AW59</f>
        <v>18</v>
      </c>
      <c r="BD59" s="41">
        <f t="shared" ref="BD59" ca="1" si="2491">BA59</f>
        <v>18</v>
      </c>
      <c r="BE59" s="120"/>
      <c r="BF59" s="2" t="str">
        <f t="shared" ref="BF59" ca="1" si="2492">IF(AO59=1,BA59,"")</f>
        <v/>
      </c>
      <c r="BG59" t="str">
        <f t="shared" ref="BG59" ca="1" si="2493">IF(AO59=1,ABS(BF59),"")</f>
        <v/>
      </c>
      <c r="BH59" t="str">
        <f t="shared" ca="1" si="1270"/>
        <v/>
      </c>
      <c r="BI59" s="2" t="str">
        <f t="shared" ref="BI59" ca="1" si="2494">IF(AO59=1,BA59,"")</f>
        <v/>
      </c>
      <c r="BJ59" t="str">
        <f t="shared" ref="BJ59" ca="1" si="2495">IF(AO59=1,ABS(BI59),"")</f>
        <v/>
      </c>
      <c r="BK59" t="str">
        <f t="shared" ca="1" si="1273"/>
        <v/>
      </c>
      <c r="BL59" t="s">
        <v>360</v>
      </c>
      <c r="BN59" t="str">
        <f t="shared" ref="BN59" ca="1" si="2496">IF(AW59=1,"","\\frac{")</f>
        <v>\\frac{</v>
      </c>
      <c r="BO59">
        <f t="shared" ref="BO59" ca="1" si="2497">AY58</f>
        <v>1</v>
      </c>
      <c r="BP59" t="str">
        <f t="shared" ref="BP59" si="2498">AZ58</f>
        <v>±</v>
      </c>
      <c r="BQ59" t="str">
        <f t="shared" ref="BQ59" ca="1" si="2499">BA58</f>
        <v/>
      </c>
      <c r="BR59" t="str">
        <f t="shared" ref="BR59" ca="1" si="2500">IF(AO59=1,"","\\sqrt{")</f>
        <v>\\sqrt{</v>
      </c>
      <c r="BS59">
        <f t="shared" ref="BS59" ca="1" si="2501">BC58</f>
        <v>289</v>
      </c>
      <c r="BT59" t="str">
        <f t="shared" ref="BT59" ca="1" si="2502">IF(AO59=1,"","}")</f>
        <v>}</v>
      </c>
      <c r="BU59" t="str">
        <f t="shared" ref="BU59" ca="1" si="2503">IF(AW59=1,"","}{")</f>
        <v>}{</v>
      </c>
      <c r="BV59">
        <f t="shared" ref="BV59" ca="1" si="2504">IF(BA59=1,"",BA59)</f>
        <v>18</v>
      </c>
      <c r="BW59" t="str">
        <f t="shared" ref="BW59" ca="1" si="2505">IF(AW59=1,"","}")</f>
        <v>}</v>
      </c>
      <c r="BZ59" t="str">
        <f t="shared" ca="1" si="1315"/>
        <v>x= \\frac{1±\\sqrt{289}}{18}</v>
      </c>
    </row>
    <row r="60" spans="1:87" ht="20" customHeight="1" x14ac:dyDescent="0.55000000000000004">
      <c r="A60" s="121" t="s">
        <v>7</v>
      </c>
      <c r="B60" s="121" t="s">
        <v>364</v>
      </c>
      <c r="C60" s="51" t="s">
        <v>60</v>
      </c>
      <c r="D60" s="50" t="s">
        <v>361</v>
      </c>
      <c r="E60" t="str">
        <f t="shared" ref="E60" ca="1" si="2506">CB60&amp;CD60&amp;CE60&amp;CF60</f>
        <v>\\(\\quad x^2+9x-4=0 \\)</v>
      </c>
      <c r="F60" t="str">
        <f t="shared" ref="F60" ca="1" si="2507">CG60&amp;CH60&amp;CI60</f>
        <v>\\(\\quad \\displaystyle x= \\frac{-9±\\sqrt{129}}{6} \\)</v>
      </c>
      <c r="G60" s="50" t="s">
        <v>62</v>
      </c>
      <c r="H60" s="89" t="str">
        <f t="shared" ref="H60" ca="1" si="2508">"INSERT INTO "&amp;C60&amp;"(tangen,question,answer,editor,date,count) VALUES('"&amp;D60&amp;"','"&amp;E60&amp;"','"&amp;F60&amp;"','"&amp;G60&amp;"',NOW(),0);"</f>
        <v>INSERT INTO math(tangen,question,answer,editor,date,count) VALUES('m7500','\\(\\quad x^2+9x-4=0 \\)','\\(\\quad \\displaystyle x= \\frac{-9±\\sqrt{129}}{6} \\)','harazono',NOW(),0);</v>
      </c>
      <c r="I60" s="51"/>
      <c r="L60" s="1">
        <f t="shared" ca="1" si="1190"/>
        <v>3</v>
      </c>
      <c r="M60" s="1">
        <f t="shared" ca="1" si="1442"/>
        <v>9</v>
      </c>
      <c r="N60" s="1">
        <f t="shared" ca="1" si="1442"/>
        <v>-4</v>
      </c>
      <c r="P60" s="13">
        <f t="shared" ref="P60" ca="1" si="2509">IF(L61=1,"",IF(L61=-1,"-",L61))</f>
        <v>3</v>
      </c>
      <c r="Q60" t="s">
        <v>18</v>
      </c>
      <c r="R60" t="str">
        <f t="shared" ref="R60" ca="1" si="2510">IF(M61&lt;=0,"-","+")</f>
        <v>+</v>
      </c>
      <c r="S60" s="13">
        <f t="shared" ref="S60" ca="1" si="2511">IF(M61=1,"",IF(M61=-1,"",ABS(M61)))</f>
        <v>9</v>
      </c>
      <c r="T60" t="s">
        <v>18</v>
      </c>
      <c r="U60" t="str">
        <f t="shared" ref="U60" ca="1" si="2512">IF(P61&lt;0,"-","+")</f>
        <v>-</v>
      </c>
      <c r="V60" s="13">
        <f t="shared" ref="V60" ca="1" si="2513">ABS(P61)</f>
        <v>4</v>
      </c>
      <c r="W60" s="13" t="s">
        <v>13</v>
      </c>
      <c r="X60">
        <v>0</v>
      </c>
      <c r="Y60" s="42">
        <f t="shared" ref="Y60" ca="1" si="2514">M61*-1</f>
        <v>-9</v>
      </c>
      <c r="Z60" s="42" t="s">
        <v>52</v>
      </c>
      <c r="AA60" s="42">
        <f t="shared" ref="AA60" ca="1" si="2515">M61*M61-(4*L61*P61)</f>
        <v>129</v>
      </c>
      <c r="AB60" s="34">
        <f t="shared" ca="1" si="1198"/>
        <v>1</v>
      </c>
      <c r="AC60" s="34">
        <f t="shared" ca="1" si="1199"/>
        <v>1</v>
      </c>
      <c r="AD60" s="34">
        <f t="shared" ca="1" si="1200"/>
        <v>1</v>
      </c>
      <c r="AE60" s="34">
        <f t="shared" ca="1" si="1201"/>
        <v>1</v>
      </c>
      <c r="AF60" s="34">
        <f t="shared" ca="1" si="1202"/>
        <v>1</v>
      </c>
      <c r="AG60" s="34">
        <f t="shared" ca="1" si="1203"/>
        <v>1</v>
      </c>
      <c r="AH60" s="34">
        <f t="shared" ca="1" si="1204"/>
        <v>1</v>
      </c>
      <c r="AI60" s="38">
        <f t="shared" ca="1" si="1205"/>
        <v>1</v>
      </c>
      <c r="AJ60" s="38">
        <f t="shared" ca="1" si="1206"/>
        <v>1</v>
      </c>
      <c r="AK60" s="39">
        <f t="shared" ca="1" si="1207"/>
        <v>1</v>
      </c>
      <c r="AL60" s="38">
        <f t="shared" ca="1" si="1208"/>
        <v>1</v>
      </c>
      <c r="AM60" s="38">
        <f t="shared" ca="1" si="1209"/>
        <v>1</v>
      </c>
      <c r="AN60" s="38">
        <f t="shared" ca="1" si="1210"/>
        <v>1</v>
      </c>
      <c r="AO60" s="38">
        <f t="shared" ca="1" si="1211"/>
        <v>1</v>
      </c>
      <c r="AP60" s="2">
        <f t="shared" ref="AP60" ca="1" si="2516">AB60*AC60*AD60*AE60*AF60*AG60*AH60*AI60*AJ60*AK60*AL60*AM60*AN60*AO60</f>
        <v>1</v>
      </c>
      <c r="AQ60" s="42">
        <f t="shared" ref="AQ60" ca="1" si="2517">ABS(Y60)</f>
        <v>9</v>
      </c>
      <c r="AR60" s="42">
        <f t="shared" ref="AR60" ca="1" si="2518">IF(AP60=1,1,AP60)</f>
        <v>1</v>
      </c>
      <c r="AS60" s="42" t="str">
        <f t="shared" ref="AS60" ca="1" si="2519">IF(AO61=1,"","√")</f>
        <v>√</v>
      </c>
      <c r="AT60" s="42">
        <f t="shared" ref="AT60" ca="1" si="2520">AO61</f>
        <v>129</v>
      </c>
      <c r="AU60" s="9">
        <f t="shared" ref="AU60" ca="1" si="2521">GCD(AQ60,AR60,AS61)</f>
        <v>1</v>
      </c>
      <c r="AV60" s="13">
        <f t="shared" ref="AV60" ca="1" si="2522">Y60/AU60</f>
        <v>-9</v>
      </c>
      <c r="AW60" s="13">
        <f t="shared" ref="AW60" ca="1" si="2523">AP60/AU60</f>
        <v>1</v>
      </c>
      <c r="AX60" s="13">
        <f t="shared" ref="AX60" ca="1" si="2524">AT60</f>
        <v>129</v>
      </c>
      <c r="AY60" s="42">
        <f t="shared" ref="AY60" ca="1" si="2525">AV60</f>
        <v>-9</v>
      </c>
      <c r="AZ60" s="42" t="str">
        <f t="shared" ref="AZ60" si="2526">Z60</f>
        <v>±</v>
      </c>
      <c r="BA60" s="42" t="str">
        <f t="shared" ref="BA60" ca="1" si="2527">IF(AW60=1,"",AW60)</f>
        <v/>
      </c>
      <c r="BB60" s="42" t="str">
        <f t="shared" ref="BB60" ca="1" si="2528">IF(AX60=1,"",AS60)</f>
        <v>√</v>
      </c>
      <c r="BC60" s="42">
        <f t="shared" ref="BC60" ca="1" si="2529">IF(AX60=1,IF(AW60=1,1,""),AX60)</f>
        <v>129</v>
      </c>
      <c r="BD60" s="41" t="str">
        <f t="shared" ref="BD60" ca="1" si="2530">AY60&amp;AZ60&amp;BA60&amp;BB60&amp;BC60</f>
        <v>-9±√129</v>
      </c>
      <c r="BE60" s="120" t="str">
        <f t="shared" ca="1" si="1227"/>
        <v/>
      </c>
      <c r="BF60" s="2" t="str">
        <f t="shared" ref="BF60" ca="1" si="2531">IF(AO61=1,AV60+AW60,"")</f>
        <v/>
      </c>
      <c r="BG60" t="str">
        <f t="shared" ref="BG60" ca="1" si="2532">IF(AO61=1,ABS(BF60),"")</f>
        <v/>
      </c>
      <c r="BH60" t="str">
        <f t="shared" ca="1" si="1229"/>
        <v/>
      </c>
      <c r="BI60" s="2" t="str">
        <f t="shared" ref="BI60" ca="1" si="2533">IF(AO61=1,AV60-AW60,"")</f>
        <v/>
      </c>
      <c r="BJ60" t="str">
        <f t="shared" ref="BJ60" ca="1" si="2534">IF(AO61=1,ABS(BI60),"")</f>
        <v/>
      </c>
      <c r="BK60" t="str">
        <f t="shared" ca="1" si="1232"/>
        <v/>
      </c>
      <c r="BL60" t="s">
        <v>360</v>
      </c>
      <c r="BM60" s="13" t="str">
        <f t="shared" ref="BM60" ca="1" si="2535">IF(BF60&lt;0,"-","")</f>
        <v/>
      </c>
      <c r="BN60" s="13" t="str">
        <f t="shared" ref="BN60" ca="1" si="2536">IF(BH61="","",IF(BH61=1,"","\\frac{"))</f>
        <v/>
      </c>
      <c r="BO60" s="13" t="str">
        <f t="shared" ref="BO60" ca="1" si="2537">IF(BH60="","",BH60)</f>
        <v/>
      </c>
      <c r="BP60" s="13" t="str">
        <f t="shared" ref="BP60" ca="1" si="2538">IF(BH61="","",IF(BH61=1,"","}{"))</f>
        <v/>
      </c>
      <c r="BQ60" s="13" t="str">
        <f t="shared" ref="BQ60" ca="1" si="2539">IF(BH61="","",IF(BH61=1,"",BH61))</f>
        <v/>
      </c>
      <c r="BR60" s="13" t="str">
        <f t="shared" ref="BR60" ca="1" si="2540">IF(BH61="","",IF(BH61=1,"","}"))</f>
        <v/>
      </c>
      <c r="BS60" t="s">
        <v>359</v>
      </c>
      <c r="BT60" s="13" t="str">
        <f t="shared" ref="BT60" ca="1" si="2541">IF(BI60&lt;0,"-","")</f>
        <v/>
      </c>
      <c r="BU60" s="13" t="str">
        <f t="shared" ref="BU60" ca="1" si="2542">IF(BK61="","",IF(BK61=1,"","\\frac{"))</f>
        <v/>
      </c>
      <c r="BV60" s="13" t="str">
        <f t="shared" ref="BV60" ca="1" si="2543">IF(BK60="","",BK60)</f>
        <v/>
      </c>
      <c r="BW60" s="13" t="str">
        <f t="shared" ref="BW60" ca="1" si="2544">IF(BK61="","",IF(BK61=1,"","}{"))</f>
        <v/>
      </c>
      <c r="BX60" s="13" t="str">
        <f t="shared" ref="BX60" ca="1" si="2545">IF(BK61="","",IF(BK61=1,"",BK61))</f>
        <v/>
      </c>
      <c r="BY60" s="13" t="str">
        <f t="shared" ref="BY60" ca="1" si="2546">IF(BK61="","",IF(BK61=1,"","}"))</f>
        <v/>
      </c>
      <c r="BZ60" t="str">
        <f t="shared" ca="1" si="1315"/>
        <v>x= 　,　</v>
      </c>
      <c r="CA60" t="str">
        <f t="shared" ref="CA60" ca="1" si="2547">IF(AO61=1,BZ60,BZ61)</f>
        <v>x= \\frac{-9±\\sqrt{129}}{6}</v>
      </c>
      <c r="CB60" s="78" t="s">
        <v>229</v>
      </c>
      <c r="CC60" s="110">
        <f t="shared" ref="CC60" ca="1" si="2548">P60</f>
        <v>3</v>
      </c>
      <c r="CD60" s="104" t="s">
        <v>296</v>
      </c>
      <c r="CE60" s="51" t="str">
        <f t="shared" ref="CE60" ca="1" si="2549">R60&amp;S60&amp;T60&amp;U60&amp;V60&amp;W60&amp;X60</f>
        <v>+9x-4=0</v>
      </c>
      <c r="CF60" t="s">
        <v>230</v>
      </c>
      <c r="CG60" t="s">
        <v>250</v>
      </c>
      <c r="CH60" t="str">
        <f t="shared" ref="CH60" ca="1" si="2550">CA60</f>
        <v>x= \\frac{-9±\\sqrt{129}}{6}</v>
      </c>
      <c r="CI60" t="s">
        <v>230</v>
      </c>
    </row>
    <row r="61" spans="1:87" ht="20" customHeight="1" x14ac:dyDescent="0.55000000000000004">
      <c r="A61" s="121"/>
      <c r="B61" s="121"/>
      <c r="I61" s="51"/>
      <c r="L61">
        <f t="shared" ref="L61" ca="1" si="2551">IF(L60=0,1,L60)</f>
        <v>3</v>
      </c>
      <c r="M61">
        <f t="shared" ref="M61" ca="1" si="2552">IF(M60=0,1,M60)</f>
        <v>9</v>
      </c>
      <c r="O61">
        <f t="shared" ref="O61" ca="1" si="2553">M60*M60-(4*L60*N60)</f>
        <v>129</v>
      </c>
      <c r="P61" s="9">
        <f t="shared" ref="P61" ca="1" si="2554">IF(N60=0,1,IF(O61&lt;=0,N60*-1,N60))</f>
        <v>-4</v>
      </c>
      <c r="R61" s="5"/>
      <c r="S61" s="5"/>
      <c r="T61" s="5"/>
      <c r="U61" s="5"/>
      <c r="V61" s="5"/>
      <c r="W61" s="5"/>
      <c r="Z61" s="42">
        <f t="shared" ref="Z61" ca="1" si="2555">2*L61</f>
        <v>6</v>
      </c>
      <c r="AB61" s="11">
        <f t="shared" ref="AB61" ca="1" si="2556">AA60/(AB60*AB60)</f>
        <v>129</v>
      </c>
      <c r="AC61" s="11">
        <f t="shared" ref="AC61" ca="1" si="2557">AB61/(AC60*AC60)</f>
        <v>129</v>
      </c>
      <c r="AD61" s="11">
        <f t="shared" ref="AD61" ca="1" si="2558">AC61/(AD60*AD60)</f>
        <v>129</v>
      </c>
      <c r="AE61" s="11">
        <f t="shared" ref="AE61" ca="1" si="2559">AD61/(AE60*AE60)</f>
        <v>129</v>
      </c>
      <c r="AF61" s="11">
        <f t="shared" ref="AF61" ca="1" si="2560">AE61/(AF60*AF60)</f>
        <v>129</v>
      </c>
      <c r="AG61" s="11">
        <f t="shared" ref="AG61" ca="1" si="2561">AF61/(AG60*AG60)</f>
        <v>129</v>
      </c>
      <c r="AH61" s="11">
        <f t="shared" ref="AH61" ca="1" si="2562">AG61/(AH60*AH60)</f>
        <v>129</v>
      </c>
      <c r="AI61" s="11">
        <f t="shared" ref="AI61" ca="1" si="2563">AH61/(AI60*AI60)</f>
        <v>129</v>
      </c>
      <c r="AJ61" s="11">
        <f t="shared" ref="AJ61" ca="1" si="2564">AI61/(AJ60*AJ60)</f>
        <v>129</v>
      </c>
      <c r="AK61" s="20">
        <f t="shared" ref="AK61" ca="1" si="2565">AJ61/(AK60*AK60)</f>
        <v>129</v>
      </c>
      <c r="AL61" s="11">
        <f t="shared" ref="AL61" ca="1" si="2566">AK61/(AL60*AL60)</f>
        <v>129</v>
      </c>
      <c r="AM61" s="11">
        <f t="shared" ref="AM61" ca="1" si="2567">AL61/(AM60*AM60)</f>
        <v>129</v>
      </c>
      <c r="AN61" s="11">
        <f t="shared" ref="AN61" ca="1" si="2568">AM61/(AN60*AN60)</f>
        <v>129</v>
      </c>
      <c r="AO61" s="2">
        <f t="shared" ref="AO61" ca="1" si="2569">AN61/(AO60*AO60)</f>
        <v>129</v>
      </c>
      <c r="AS61" s="42">
        <f t="shared" ref="AS61" ca="1" si="2570">ABS(Z61)</f>
        <v>6</v>
      </c>
      <c r="AW61" s="13">
        <f t="shared" ref="AW61" ca="1" si="2571">Z61/AU60</f>
        <v>6</v>
      </c>
      <c r="BA61" s="42">
        <f t="shared" ref="BA61" ca="1" si="2572">AW61</f>
        <v>6</v>
      </c>
      <c r="BD61" s="41">
        <f t="shared" ref="BD61" ca="1" si="2573">BA61</f>
        <v>6</v>
      </c>
      <c r="BE61" s="120"/>
      <c r="BF61" s="2" t="str">
        <f t="shared" ref="BF61" ca="1" si="2574">IF(AO61=1,BA61,"")</f>
        <v/>
      </c>
      <c r="BG61" t="str">
        <f t="shared" ref="BG61" ca="1" si="2575">IF(AO61=1,ABS(BF61),"")</f>
        <v/>
      </c>
      <c r="BH61" t="str">
        <f t="shared" ca="1" si="1270"/>
        <v/>
      </c>
      <c r="BI61" s="2" t="str">
        <f t="shared" ref="BI61" ca="1" si="2576">IF(AO61=1,BA61,"")</f>
        <v/>
      </c>
      <c r="BJ61" t="str">
        <f t="shared" ref="BJ61" ca="1" si="2577">IF(AO61=1,ABS(BI61),"")</f>
        <v/>
      </c>
      <c r="BK61" t="str">
        <f t="shared" ca="1" si="1273"/>
        <v/>
      </c>
      <c r="BL61" t="s">
        <v>360</v>
      </c>
      <c r="BN61" t="str">
        <f t="shared" ref="BN61" ca="1" si="2578">IF(AW61=1,"","\\frac{")</f>
        <v>\\frac{</v>
      </c>
      <c r="BO61">
        <f t="shared" ref="BO61" ca="1" si="2579">AY60</f>
        <v>-9</v>
      </c>
      <c r="BP61" t="str">
        <f t="shared" ref="BP61" si="2580">AZ60</f>
        <v>±</v>
      </c>
      <c r="BQ61" t="str">
        <f t="shared" ref="BQ61" ca="1" si="2581">BA60</f>
        <v/>
      </c>
      <c r="BR61" t="str">
        <f t="shared" ref="BR61" ca="1" si="2582">IF(AO61=1,"","\\sqrt{")</f>
        <v>\\sqrt{</v>
      </c>
      <c r="BS61">
        <f t="shared" ref="BS61" ca="1" si="2583">BC60</f>
        <v>129</v>
      </c>
      <c r="BT61" t="str">
        <f t="shared" ref="BT61" ca="1" si="2584">IF(AO61=1,"","}")</f>
        <v>}</v>
      </c>
      <c r="BU61" t="str">
        <f t="shared" ref="BU61" ca="1" si="2585">IF(AW61=1,"","}{")</f>
        <v>}{</v>
      </c>
      <c r="BV61">
        <f t="shared" ref="BV61" ca="1" si="2586">IF(BA61=1,"",BA61)</f>
        <v>6</v>
      </c>
      <c r="BW61" t="str">
        <f t="shared" ref="BW61" ca="1" si="2587">IF(AW61=1,"","}")</f>
        <v>}</v>
      </c>
      <c r="BZ61" t="str">
        <f t="shared" ca="1" si="1315"/>
        <v>x= \\frac{-9±\\sqrt{129}}{6}</v>
      </c>
    </row>
    <row r="62" spans="1:87" ht="20" customHeight="1" x14ac:dyDescent="0.55000000000000004">
      <c r="A62" s="121" t="s">
        <v>7</v>
      </c>
      <c r="B62" s="121" t="s">
        <v>364</v>
      </c>
      <c r="C62" s="51" t="s">
        <v>60</v>
      </c>
      <c r="D62" s="50" t="s">
        <v>361</v>
      </c>
      <c r="E62" t="str">
        <f t="shared" ref="E62" ca="1" si="2588">CB62&amp;CD62&amp;CE62&amp;CF62</f>
        <v>\\(\\quad x^2-5x-1=0 \\)</v>
      </c>
      <c r="F62" t="str">
        <f t="shared" ref="F62" ca="1" si="2589">CG62&amp;CH62&amp;CI62</f>
        <v>\\(\\quad \\displaystyle x= \\frac{5±\\sqrt{41}}{8} \\)</v>
      </c>
      <c r="G62" s="50" t="s">
        <v>62</v>
      </c>
      <c r="H62" s="89" t="str">
        <f t="shared" ref="H62" ca="1" si="2590">"INSERT INTO "&amp;C62&amp;"(tangen,question,answer,editor,date,count) VALUES('"&amp;D62&amp;"','"&amp;E62&amp;"','"&amp;F62&amp;"','"&amp;G62&amp;"',NOW(),0);"</f>
        <v>INSERT INTO math(tangen,question,answer,editor,date,count) VALUES('m7500','\\(\\quad x^2-5x-1=0 \\)','\\(\\quad \\displaystyle x= \\frac{5±\\sqrt{41}}{8} \\)','harazono',NOW(),0);</v>
      </c>
      <c r="I62" s="51"/>
      <c r="L62" s="1">
        <f t="shared" ca="1" si="1190"/>
        <v>4</v>
      </c>
      <c r="M62" s="1">
        <f t="shared" ca="1" si="1442"/>
        <v>-5</v>
      </c>
      <c r="N62" s="1">
        <f t="shared" ca="1" si="1442"/>
        <v>-1</v>
      </c>
      <c r="P62" s="13">
        <f t="shared" ref="P62" ca="1" si="2591">IF(L63=1,"",IF(L63=-1,"-",L63))</f>
        <v>4</v>
      </c>
      <c r="Q62" t="s">
        <v>18</v>
      </c>
      <c r="R62" t="str">
        <f t="shared" ref="R62" ca="1" si="2592">IF(M63&lt;=0,"-","+")</f>
        <v>-</v>
      </c>
      <c r="S62" s="13">
        <f t="shared" ref="S62" ca="1" si="2593">IF(M63=1,"",IF(M63=-1,"",ABS(M63)))</f>
        <v>5</v>
      </c>
      <c r="T62" t="s">
        <v>18</v>
      </c>
      <c r="U62" t="str">
        <f t="shared" ref="U62" ca="1" si="2594">IF(P63&lt;0,"-","+")</f>
        <v>-</v>
      </c>
      <c r="V62" s="13">
        <f t="shared" ref="V62" ca="1" si="2595">ABS(P63)</f>
        <v>1</v>
      </c>
      <c r="W62" s="13" t="s">
        <v>13</v>
      </c>
      <c r="X62">
        <v>0</v>
      </c>
      <c r="Y62" s="42">
        <f t="shared" ref="Y62" ca="1" si="2596">M63*-1</f>
        <v>5</v>
      </c>
      <c r="Z62" s="42" t="s">
        <v>52</v>
      </c>
      <c r="AA62" s="42">
        <f t="shared" ref="AA62" ca="1" si="2597">M63*M63-(4*L63*P63)</f>
        <v>41</v>
      </c>
      <c r="AB62" s="34">
        <f t="shared" ca="1" si="1198"/>
        <v>1</v>
      </c>
      <c r="AC62" s="34">
        <f t="shared" ca="1" si="1199"/>
        <v>1</v>
      </c>
      <c r="AD62" s="34">
        <f t="shared" ca="1" si="1200"/>
        <v>1</v>
      </c>
      <c r="AE62" s="34">
        <f t="shared" ca="1" si="1201"/>
        <v>1</v>
      </c>
      <c r="AF62" s="34">
        <f t="shared" ca="1" si="1202"/>
        <v>1</v>
      </c>
      <c r="AG62" s="34">
        <f t="shared" ca="1" si="1203"/>
        <v>1</v>
      </c>
      <c r="AH62" s="34">
        <f t="shared" ca="1" si="1204"/>
        <v>1</v>
      </c>
      <c r="AI62" s="38">
        <f t="shared" ca="1" si="1205"/>
        <v>1</v>
      </c>
      <c r="AJ62" s="38">
        <f t="shared" ca="1" si="1206"/>
        <v>1</v>
      </c>
      <c r="AK62" s="39">
        <f t="shared" ca="1" si="1207"/>
        <v>1</v>
      </c>
      <c r="AL62" s="38">
        <f t="shared" ca="1" si="1208"/>
        <v>1</v>
      </c>
      <c r="AM62" s="38">
        <f t="shared" ca="1" si="1209"/>
        <v>1</v>
      </c>
      <c r="AN62" s="38">
        <f t="shared" ca="1" si="1210"/>
        <v>1</v>
      </c>
      <c r="AO62" s="38">
        <f t="shared" ca="1" si="1211"/>
        <v>1</v>
      </c>
      <c r="AP62" s="2">
        <f t="shared" ref="AP62" ca="1" si="2598">AB62*AC62*AD62*AE62*AF62*AG62*AH62*AI62*AJ62*AK62*AL62*AM62*AN62*AO62</f>
        <v>1</v>
      </c>
      <c r="AQ62" s="42">
        <f t="shared" ref="AQ62" ca="1" si="2599">ABS(Y62)</f>
        <v>5</v>
      </c>
      <c r="AR62" s="42">
        <f t="shared" ref="AR62" ca="1" si="2600">IF(AP62=1,1,AP62)</f>
        <v>1</v>
      </c>
      <c r="AS62" s="42" t="str">
        <f t="shared" ref="AS62" ca="1" si="2601">IF(AO63=1,"","√")</f>
        <v>√</v>
      </c>
      <c r="AT62" s="42">
        <f t="shared" ref="AT62" ca="1" si="2602">AO63</f>
        <v>41</v>
      </c>
      <c r="AU62" s="9">
        <f t="shared" ref="AU62" ca="1" si="2603">GCD(AQ62,AR62,AS63)</f>
        <v>1</v>
      </c>
      <c r="AV62" s="13">
        <f t="shared" ref="AV62" ca="1" si="2604">Y62/AU62</f>
        <v>5</v>
      </c>
      <c r="AW62" s="13">
        <f t="shared" ref="AW62" ca="1" si="2605">AP62/AU62</f>
        <v>1</v>
      </c>
      <c r="AX62" s="13">
        <f t="shared" ref="AX62" ca="1" si="2606">AT62</f>
        <v>41</v>
      </c>
      <c r="AY62" s="42">
        <f t="shared" ref="AY62" ca="1" si="2607">AV62</f>
        <v>5</v>
      </c>
      <c r="AZ62" s="42" t="str">
        <f t="shared" ref="AZ62" si="2608">Z62</f>
        <v>±</v>
      </c>
      <c r="BA62" s="42" t="str">
        <f t="shared" ref="BA62" ca="1" si="2609">IF(AW62=1,"",AW62)</f>
        <v/>
      </c>
      <c r="BB62" s="42" t="str">
        <f t="shared" ref="BB62" ca="1" si="2610">IF(AX62=1,"",AS62)</f>
        <v>√</v>
      </c>
      <c r="BC62" s="42">
        <f t="shared" ref="BC62" ca="1" si="2611">IF(AX62=1,IF(AW62=1,1,""),AX62)</f>
        <v>41</v>
      </c>
      <c r="BD62" s="41" t="str">
        <f t="shared" ref="BD62" ca="1" si="2612">AY62&amp;AZ62&amp;BA62&amp;BB62&amp;BC62</f>
        <v>5±√41</v>
      </c>
      <c r="BE62" s="120" t="str">
        <f t="shared" ca="1" si="1227"/>
        <v/>
      </c>
      <c r="BF62" s="2" t="str">
        <f t="shared" ref="BF62" ca="1" si="2613">IF(AO63=1,AV62+AW62,"")</f>
        <v/>
      </c>
      <c r="BG62" t="str">
        <f t="shared" ref="BG62" ca="1" si="2614">IF(AO63=1,ABS(BF62),"")</f>
        <v/>
      </c>
      <c r="BH62" t="str">
        <f t="shared" ca="1" si="1229"/>
        <v/>
      </c>
      <c r="BI62" s="2" t="str">
        <f t="shared" ref="BI62" ca="1" si="2615">IF(AO63=1,AV62-AW62,"")</f>
        <v/>
      </c>
      <c r="BJ62" t="str">
        <f t="shared" ref="BJ62" ca="1" si="2616">IF(AO63=1,ABS(BI62),"")</f>
        <v/>
      </c>
      <c r="BK62" t="str">
        <f t="shared" ca="1" si="1232"/>
        <v/>
      </c>
      <c r="BL62" t="s">
        <v>360</v>
      </c>
      <c r="BM62" s="13" t="str">
        <f t="shared" ref="BM62" ca="1" si="2617">IF(BF62&lt;0,"-","")</f>
        <v/>
      </c>
      <c r="BN62" s="13" t="str">
        <f t="shared" ref="BN62" ca="1" si="2618">IF(BH63="","",IF(BH63=1,"","\\frac{"))</f>
        <v/>
      </c>
      <c r="BO62" s="13" t="str">
        <f t="shared" ref="BO62" ca="1" si="2619">IF(BH62="","",BH62)</f>
        <v/>
      </c>
      <c r="BP62" s="13" t="str">
        <f t="shared" ref="BP62" ca="1" si="2620">IF(BH63="","",IF(BH63=1,"","}{"))</f>
        <v/>
      </c>
      <c r="BQ62" s="13" t="str">
        <f t="shared" ref="BQ62" ca="1" si="2621">IF(BH63="","",IF(BH63=1,"",BH63))</f>
        <v/>
      </c>
      <c r="BR62" s="13" t="str">
        <f t="shared" ref="BR62" ca="1" si="2622">IF(BH63="","",IF(BH63=1,"","}"))</f>
        <v/>
      </c>
      <c r="BS62" t="s">
        <v>359</v>
      </c>
      <c r="BT62" s="13" t="str">
        <f t="shared" ref="BT62" ca="1" si="2623">IF(BI62&lt;0,"-","")</f>
        <v/>
      </c>
      <c r="BU62" s="13" t="str">
        <f t="shared" ref="BU62" ca="1" si="2624">IF(BK63="","",IF(BK63=1,"","\\frac{"))</f>
        <v/>
      </c>
      <c r="BV62" s="13" t="str">
        <f t="shared" ref="BV62" ca="1" si="2625">IF(BK62="","",BK62)</f>
        <v/>
      </c>
      <c r="BW62" s="13" t="str">
        <f t="shared" ref="BW62" ca="1" si="2626">IF(BK63="","",IF(BK63=1,"","}{"))</f>
        <v/>
      </c>
      <c r="BX62" s="13" t="str">
        <f t="shared" ref="BX62" ca="1" si="2627">IF(BK63="","",IF(BK63=1,"",BK63))</f>
        <v/>
      </c>
      <c r="BY62" s="13" t="str">
        <f t="shared" ref="BY62" ca="1" si="2628">IF(BK63="","",IF(BK63=1,"","}"))</f>
        <v/>
      </c>
      <c r="BZ62" t="str">
        <f t="shared" ca="1" si="1315"/>
        <v>x= 　,　</v>
      </c>
      <c r="CA62" t="str">
        <f t="shared" ref="CA62" ca="1" si="2629">IF(AO63=1,BZ62,BZ63)</f>
        <v>x= \\frac{5±\\sqrt{41}}{8}</v>
      </c>
      <c r="CB62" s="78" t="s">
        <v>229</v>
      </c>
      <c r="CC62" s="110">
        <f t="shared" ref="CC62" ca="1" si="2630">P62</f>
        <v>4</v>
      </c>
      <c r="CD62" s="104" t="s">
        <v>296</v>
      </c>
      <c r="CE62" s="51" t="str">
        <f t="shared" ref="CE62" ca="1" si="2631">R62&amp;S62&amp;T62&amp;U62&amp;V62&amp;W62&amp;X62</f>
        <v>-5x-1=0</v>
      </c>
      <c r="CF62" t="s">
        <v>230</v>
      </c>
      <c r="CG62" t="s">
        <v>250</v>
      </c>
      <c r="CH62" t="str">
        <f t="shared" ref="CH62" ca="1" si="2632">CA62</f>
        <v>x= \\frac{5±\\sqrt{41}}{8}</v>
      </c>
      <c r="CI62" t="s">
        <v>230</v>
      </c>
    </row>
    <row r="63" spans="1:87" ht="20" customHeight="1" x14ac:dyDescent="0.55000000000000004">
      <c r="A63" s="121"/>
      <c r="B63" s="121"/>
      <c r="I63" s="51"/>
      <c r="L63">
        <f t="shared" ref="L63" ca="1" si="2633">IF(L62=0,1,L62)</f>
        <v>4</v>
      </c>
      <c r="M63">
        <f t="shared" ref="M63" ca="1" si="2634">IF(M62=0,1,M62)</f>
        <v>-5</v>
      </c>
      <c r="O63">
        <f t="shared" ref="O63" ca="1" si="2635">M62*M62-(4*L62*N62)</f>
        <v>41</v>
      </c>
      <c r="P63" s="9">
        <f t="shared" ref="P63" ca="1" si="2636">IF(N62=0,1,IF(O63&lt;=0,N62*-1,N62))</f>
        <v>-1</v>
      </c>
      <c r="R63" s="5"/>
      <c r="S63" s="5"/>
      <c r="T63" s="5"/>
      <c r="U63" s="5"/>
      <c r="V63" s="5"/>
      <c r="W63" s="5"/>
      <c r="Z63" s="42">
        <f t="shared" ref="Z63" ca="1" si="2637">2*L63</f>
        <v>8</v>
      </c>
      <c r="AB63" s="11">
        <f t="shared" ref="AB63" ca="1" si="2638">AA62/(AB62*AB62)</f>
        <v>41</v>
      </c>
      <c r="AC63" s="11">
        <f t="shared" ref="AC63" ca="1" si="2639">AB63/(AC62*AC62)</f>
        <v>41</v>
      </c>
      <c r="AD63" s="11">
        <f t="shared" ref="AD63" ca="1" si="2640">AC63/(AD62*AD62)</f>
        <v>41</v>
      </c>
      <c r="AE63" s="11">
        <f t="shared" ref="AE63" ca="1" si="2641">AD63/(AE62*AE62)</f>
        <v>41</v>
      </c>
      <c r="AF63" s="11">
        <f t="shared" ref="AF63" ca="1" si="2642">AE63/(AF62*AF62)</f>
        <v>41</v>
      </c>
      <c r="AG63" s="11">
        <f t="shared" ref="AG63" ca="1" si="2643">AF63/(AG62*AG62)</f>
        <v>41</v>
      </c>
      <c r="AH63" s="11">
        <f t="shared" ref="AH63" ca="1" si="2644">AG63/(AH62*AH62)</f>
        <v>41</v>
      </c>
      <c r="AI63" s="11">
        <f t="shared" ref="AI63" ca="1" si="2645">AH63/(AI62*AI62)</f>
        <v>41</v>
      </c>
      <c r="AJ63" s="11">
        <f t="shared" ref="AJ63" ca="1" si="2646">AI63/(AJ62*AJ62)</f>
        <v>41</v>
      </c>
      <c r="AK63" s="20">
        <f t="shared" ref="AK63" ca="1" si="2647">AJ63/(AK62*AK62)</f>
        <v>41</v>
      </c>
      <c r="AL63" s="11">
        <f t="shared" ref="AL63" ca="1" si="2648">AK63/(AL62*AL62)</f>
        <v>41</v>
      </c>
      <c r="AM63" s="11">
        <f t="shared" ref="AM63" ca="1" si="2649">AL63/(AM62*AM62)</f>
        <v>41</v>
      </c>
      <c r="AN63" s="11">
        <f t="shared" ref="AN63" ca="1" si="2650">AM63/(AN62*AN62)</f>
        <v>41</v>
      </c>
      <c r="AO63" s="2">
        <f t="shared" ref="AO63" ca="1" si="2651">AN63/(AO62*AO62)</f>
        <v>41</v>
      </c>
      <c r="AS63" s="42">
        <f t="shared" ref="AS63" ca="1" si="2652">ABS(Z63)</f>
        <v>8</v>
      </c>
      <c r="AW63" s="13">
        <f t="shared" ref="AW63" ca="1" si="2653">Z63/AU62</f>
        <v>8</v>
      </c>
      <c r="BA63" s="42">
        <f t="shared" ref="BA63" ca="1" si="2654">AW63</f>
        <v>8</v>
      </c>
      <c r="BD63" s="41">
        <f t="shared" ref="BD63" ca="1" si="2655">BA63</f>
        <v>8</v>
      </c>
      <c r="BE63" s="120"/>
      <c r="BF63" s="2" t="str">
        <f t="shared" ref="BF63" ca="1" si="2656">IF(AO63=1,BA63,"")</f>
        <v/>
      </c>
      <c r="BG63" t="str">
        <f t="shared" ref="BG63" ca="1" si="2657">IF(AO63=1,ABS(BF63),"")</f>
        <v/>
      </c>
      <c r="BH63" t="str">
        <f t="shared" ca="1" si="1270"/>
        <v/>
      </c>
      <c r="BI63" s="2" t="str">
        <f t="shared" ref="BI63" ca="1" si="2658">IF(AO63=1,BA63,"")</f>
        <v/>
      </c>
      <c r="BJ63" t="str">
        <f t="shared" ref="BJ63" ca="1" si="2659">IF(AO63=1,ABS(BI63),"")</f>
        <v/>
      </c>
      <c r="BK63" t="str">
        <f t="shared" ca="1" si="1273"/>
        <v/>
      </c>
      <c r="BL63" t="s">
        <v>360</v>
      </c>
      <c r="BN63" t="str">
        <f t="shared" ref="BN63" ca="1" si="2660">IF(AW63=1,"","\\frac{")</f>
        <v>\\frac{</v>
      </c>
      <c r="BO63">
        <f t="shared" ref="BO63" ca="1" si="2661">AY62</f>
        <v>5</v>
      </c>
      <c r="BP63" t="str">
        <f t="shared" ref="BP63" si="2662">AZ62</f>
        <v>±</v>
      </c>
      <c r="BQ63" t="str">
        <f t="shared" ref="BQ63" ca="1" si="2663">BA62</f>
        <v/>
      </c>
      <c r="BR63" t="str">
        <f t="shared" ref="BR63" ca="1" si="2664">IF(AO63=1,"","\\sqrt{")</f>
        <v>\\sqrt{</v>
      </c>
      <c r="BS63">
        <f t="shared" ref="BS63" ca="1" si="2665">BC62</f>
        <v>41</v>
      </c>
      <c r="BT63" t="str">
        <f t="shared" ref="BT63" ca="1" si="2666">IF(AO63=1,"","}")</f>
        <v>}</v>
      </c>
      <c r="BU63" t="str">
        <f t="shared" ref="BU63" ca="1" si="2667">IF(AW63=1,"","}{")</f>
        <v>}{</v>
      </c>
      <c r="BV63">
        <f t="shared" ref="BV63" ca="1" si="2668">IF(BA63=1,"",BA63)</f>
        <v>8</v>
      </c>
      <c r="BW63" t="str">
        <f t="shared" ref="BW63" ca="1" si="2669">IF(AW63=1,"","}")</f>
        <v>}</v>
      </c>
      <c r="BZ63" t="str">
        <f t="shared" ca="1" si="1315"/>
        <v>x= \\frac{5±\\sqrt{41}}{8}</v>
      </c>
    </row>
    <row r="64" spans="1:87" ht="20" customHeight="1" x14ac:dyDescent="0.55000000000000004">
      <c r="A64" s="121" t="s">
        <v>7</v>
      </c>
      <c r="B64" s="121" t="s">
        <v>364</v>
      </c>
      <c r="C64" s="51" t="s">
        <v>60</v>
      </c>
      <c r="D64" s="50" t="s">
        <v>361</v>
      </c>
      <c r="E64" t="str">
        <f t="shared" ref="E64" ca="1" si="2670">CB64&amp;CD64&amp;CE64&amp;CF64</f>
        <v>\\(\\quad x^2-x-2=0 \\)</v>
      </c>
      <c r="F64" t="str">
        <f t="shared" ref="F64" ca="1" si="2671">CG64&amp;CH64&amp;CI64</f>
        <v>\\(\\quad \\displaystyle x= \\frac{1±\\sqrt{65}}{16} \\)</v>
      </c>
      <c r="G64" s="50" t="s">
        <v>62</v>
      </c>
      <c r="H64" s="89" t="str">
        <f t="shared" ref="H64" ca="1" si="2672">"INSERT INTO "&amp;C64&amp;"(tangen,question,answer,editor,date,count) VALUES('"&amp;D64&amp;"','"&amp;E64&amp;"','"&amp;F64&amp;"','"&amp;G64&amp;"',NOW(),0);"</f>
        <v>INSERT INTO math(tangen,question,answer,editor,date,count) VALUES('m7500','\\(\\quad x^2-x-2=0 \\)','\\(\\quad \\displaystyle x= \\frac{1±\\sqrt{65}}{16} \\)','harazono',NOW(),0);</v>
      </c>
      <c r="I64" s="51"/>
      <c r="L64" s="1">
        <f t="shared" ca="1" si="1190"/>
        <v>8</v>
      </c>
      <c r="M64" s="1">
        <f t="shared" ca="1" si="1442"/>
        <v>-1</v>
      </c>
      <c r="N64" s="1">
        <f t="shared" ca="1" si="1442"/>
        <v>2</v>
      </c>
      <c r="P64" s="13">
        <f t="shared" ref="P64" ca="1" si="2673">IF(L65=1,"",IF(L65=-1,"-",L65))</f>
        <v>8</v>
      </c>
      <c r="Q64" t="s">
        <v>18</v>
      </c>
      <c r="R64" t="str">
        <f t="shared" ref="R64" ca="1" si="2674">IF(M65&lt;=0,"-","+")</f>
        <v>-</v>
      </c>
      <c r="S64" s="13" t="str">
        <f t="shared" ref="S64" ca="1" si="2675">IF(M65=1,"",IF(M65=-1,"",ABS(M65)))</f>
        <v/>
      </c>
      <c r="T64" t="s">
        <v>18</v>
      </c>
      <c r="U64" t="str">
        <f t="shared" ref="U64" ca="1" si="2676">IF(P65&lt;0,"-","+")</f>
        <v>-</v>
      </c>
      <c r="V64" s="13">
        <f t="shared" ref="V64" ca="1" si="2677">ABS(P65)</f>
        <v>2</v>
      </c>
      <c r="W64" s="13" t="s">
        <v>13</v>
      </c>
      <c r="X64">
        <v>0</v>
      </c>
      <c r="Y64" s="42">
        <f t="shared" ref="Y64" ca="1" si="2678">M65*-1</f>
        <v>1</v>
      </c>
      <c r="Z64" s="42" t="s">
        <v>52</v>
      </c>
      <c r="AA64" s="42">
        <f t="shared" ref="AA64" ca="1" si="2679">M65*M65-(4*L65*P65)</f>
        <v>65</v>
      </c>
      <c r="AB64" s="34">
        <f t="shared" ca="1" si="1198"/>
        <v>1</v>
      </c>
      <c r="AC64" s="34">
        <f t="shared" ca="1" si="1199"/>
        <v>1</v>
      </c>
      <c r="AD64" s="34">
        <f t="shared" ca="1" si="1200"/>
        <v>1</v>
      </c>
      <c r="AE64" s="34">
        <f t="shared" ca="1" si="1201"/>
        <v>1</v>
      </c>
      <c r="AF64" s="34">
        <f t="shared" ca="1" si="1202"/>
        <v>1</v>
      </c>
      <c r="AG64" s="34">
        <f t="shared" ca="1" si="1203"/>
        <v>1</v>
      </c>
      <c r="AH64" s="34">
        <f t="shared" ca="1" si="1204"/>
        <v>1</v>
      </c>
      <c r="AI64" s="38">
        <f t="shared" ca="1" si="1205"/>
        <v>1</v>
      </c>
      <c r="AJ64" s="38">
        <f t="shared" ca="1" si="1206"/>
        <v>1</v>
      </c>
      <c r="AK64" s="39">
        <f t="shared" ca="1" si="1207"/>
        <v>1</v>
      </c>
      <c r="AL64" s="38">
        <f t="shared" ca="1" si="1208"/>
        <v>1</v>
      </c>
      <c r="AM64" s="38">
        <f t="shared" ca="1" si="1209"/>
        <v>1</v>
      </c>
      <c r="AN64" s="38">
        <f t="shared" ca="1" si="1210"/>
        <v>1</v>
      </c>
      <c r="AO64" s="38">
        <f t="shared" ca="1" si="1211"/>
        <v>1</v>
      </c>
      <c r="AP64" s="2">
        <f t="shared" ref="AP64" ca="1" si="2680">AB64*AC64*AD64*AE64*AF64*AG64*AH64*AI64*AJ64*AK64*AL64*AM64*AN64*AO64</f>
        <v>1</v>
      </c>
      <c r="AQ64" s="42">
        <f t="shared" ref="AQ64" ca="1" si="2681">ABS(Y64)</f>
        <v>1</v>
      </c>
      <c r="AR64" s="42">
        <f t="shared" ref="AR64" ca="1" si="2682">IF(AP64=1,1,AP64)</f>
        <v>1</v>
      </c>
      <c r="AS64" s="42" t="str">
        <f t="shared" ref="AS64" ca="1" si="2683">IF(AO65=1,"","√")</f>
        <v>√</v>
      </c>
      <c r="AT64" s="42">
        <f t="shared" ref="AT64" ca="1" si="2684">AO65</f>
        <v>65</v>
      </c>
      <c r="AU64" s="9">
        <f t="shared" ref="AU64" ca="1" si="2685">GCD(AQ64,AR64,AS65)</f>
        <v>1</v>
      </c>
      <c r="AV64" s="13">
        <f t="shared" ref="AV64" ca="1" si="2686">Y64/AU64</f>
        <v>1</v>
      </c>
      <c r="AW64" s="13">
        <f t="shared" ref="AW64" ca="1" si="2687">AP64/AU64</f>
        <v>1</v>
      </c>
      <c r="AX64" s="13">
        <f t="shared" ref="AX64" ca="1" si="2688">AT64</f>
        <v>65</v>
      </c>
      <c r="AY64" s="42">
        <f t="shared" ref="AY64" ca="1" si="2689">AV64</f>
        <v>1</v>
      </c>
      <c r="AZ64" s="42" t="str">
        <f t="shared" ref="AZ64" si="2690">Z64</f>
        <v>±</v>
      </c>
      <c r="BA64" s="42" t="str">
        <f t="shared" ref="BA64" ca="1" si="2691">IF(AW64=1,"",AW64)</f>
        <v/>
      </c>
      <c r="BB64" s="42" t="str">
        <f t="shared" ref="BB64" ca="1" si="2692">IF(AX64=1,"",AS64)</f>
        <v>√</v>
      </c>
      <c r="BC64" s="42">
        <f t="shared" ref="BC64" ca="1" si="2693">IF(AX64=1,IF(AW64=1,1,""),AX64)</f>
        <v>65</v>
      </c>
      <c r="BD64" s="41" t="str">
        <f t="shared" ref="BD64" ca="1" si="2694">AY64&amp;AZ64&amp;BA64&amp;BB64&amp;BC64</f>
        <v>1±√65</v>
      </c>
      <c r="BE64" s="120" t="str">
        <f t="shared" ca="1" si="1227"/>
        <v/>
      </c>
      <c r="BF64" s="2" t="str">
        <f t="shared" ref="BF64" ca="1" si="2695">IF(AO65=1,AV64+AW64,"")</f>
        <v/>
      </c>
      <c r="BG64" t="str">
        <f t="shared" ref="BG64" ca="1" si="2696">IF(AO65=1,ABS(BF64),"")</f>
        <v/>
      </c>
      <c r="BH64" t="str">
        <f t="shared" ca="1" si="1229"/>
        <v/>
      </c>
      <c r="BI64" s="2" t="str">
        <f t="shared" ref="BI64" ca="1" si="2697">IF(AO65=1,AV64-AW64,"")</f>
        <v/>
      </c>
      <c r="BJ64" t="str">
        <f t="shared" ref="BJ64" ca="1" si="2698">IF(AO65=1,ABS(BI64),"")</f>
        <v/>
      </c>
      <c r="BK64" t="str">
        <f t="shared" ca="1" si="1232"/>
        <v/>
      </c>
      <c r="BL64" t="s">
        <v>360</v>
      </c>
      <c r="BM64" s="13" t="str">
        <f t="shared" ref="BM64" ca="1" si="2699">IF(BF64&lt;0,"-","")</f>
        <v/>
      </c>
      <c r="BN64" s="13" t="str">
        <f t="shared" ref="BN64" ca="1" si="2700">IF(BH65="","",IF(BH65=1,"","\\frac{"))</f>
        <v/>
      </c>
      <c r="BO64" s="13" t="str">
        <f t="shared" ref="BO64" ca="1" si="2701">IF(BH64="","",BH64)</f>
        <v/>
      </c>
      <c r="BP64" s="13" t="str">
        <f t="shared" ref="BP64" ca="1" si="2702">IF(BH65="","",IF(BH65=1,"","}{"))</f>
        <v/>
      </c>
      <c r="BQ64" s="13" t="str">
        <f t="shared" ref="BQ64" ca="1" si="2703">IF(BH65="","",IF(BH65=1,"",BH65))</f>
        <v/>
      </c>
      <c r="BR64" s="13" t="str">
        <f t="shared" ref="BR64" ca="1" si="2704">IF(BH65="","",IF(BH65=1,"","}"))</f>
        <v/>
      </c>
      <c r="BS64" t="s">
        <v>359</v>
      </c>
      <c r="BT64" s="13" t="str">
        <f t="shared" ref="BT64" ca="1" si="2705">IF(BI64&lt;0,"-","")</f>
        <v/>
      </c>
      <c r="BU64" s="13" t="str">
        <f t="shared" ref="BU64" ca="1" si="2706">IF(BK65="","",IF(BK65=1,"","\\frac{"))</f>
        <v/>
      </c>
      <c r="BV64" s="13" t="str">
        <f t="shared" ref="BV64" ca="1" si="2707">IF(BK64="","",BK64)</f>
        <v/>
      </c>
      <c r="BW64" s="13" t="str">
        <f t="shared" ref="BW64" ca="1" si="2708">IF(BK65="","",IF(BK65=1,"","}{"))</f>
        <v/>
      </c>
      <c r="BX64" s="13" t="str">
        <f t="shared" ref="BX64" ca="1" si="2709">IF(BK65="","",IF(BK65=1,"",BK65))</f>
        <v/>
      </c>
      <c r="BY64" s="13" t="str">
        <f t="shared" ref="BY64" ca="1" si="2710">IF(BK65="","",IF(BK65=1,"","}"))</f>
        <v/>
      </c>
      <c r="BZ64" t="str">
        <f t="shared" ca="1" si="1315"/>
        <v>x= 　,　</v>
      </c>
      <c r="CA64" t="str">
        <f t="shared" ref="CA64" ca="1" si="2711">IF(AO65=1,BZ64,BZ65)</f>
        <v>x= \\frac{1±\\sqrt{65}}{16}</v>
      </c>
      <c r="CB64" s="78" t="s">
        <v>229</v>
      </c>
      <c r="CC64" s="110">
        <f t="shared" ref="CC64" ca="1" si="2712">P64</f>
        <v>8</v>
      </c>
      <c r="CD64" s="104" t="s">
        <v>296</v>
      </c>
      <c r="CE64" s="51" t="str">
        <f t="shared" ref="CE64" ca="1" si="2713">R64&amp;S64&amp;T64&amp;U64&amp;V64&amp;W64&amp;X64</f>
        <v>-x-2=0</v>
      </c>
      <c r="CF64" t="s">
        <v>230</v>
      </c>
      <c r="CG64" t="s">
        <v>250</v>
      </c>
      <c r="CH64" t="str">
        <f t="shared" ref="CH64" ca="1" si="2714">CA64</f>
        <v>x= \\frac{1±\\sqrt{65}}{16}</v>
      </c>
      <c r="CI64" t="s">
        <v>230</v>
      </c>
    </row>
    <row r="65" spans="1:87" ht="20" customHeight="1" x14ac:dyDescent="0.55000000000000004">
      <c r="A65" s="121"/>
      <c r="B65" s="121"/>
      <c r="I65" s="51"/>
      <c r="L65">
        <f t="shared" ref="L65" ca="1" si="2715">IF(L64=0,1,L64)</f>
        <v>8</v>
      </c>
      <c r="M65">
        <f t="shared" ref="M65" ca="1" si="2716">IF(M64=0,1,M64)</f>
        <v>-1</v>
      </c>
      <c r="O65">
        <f t="shared" ref="O65" ca="1" si="2717">M64*M64-(4*L64*N64)</f>
        <v>-63</v>
      </c>
      <c r="P65" s="9">
        <f t="shared" ref="P65" ca="1" si="2718">IF(N64=0,1,IF(O65&lt;=0,N64*-1,N64))</f>
        <v>-2</v>
      </c>
      <c r="R65" s="5"/>
      <c r="S65" s="5"/>
      <c r="T65" s="5"/>
      <c r="U65" s="5"/>
      <c r="V65" s="5"/>
      <c r="W65" s="5"/>
      <c r="Z65" s="42">
        <f t="shared" ref="Z65" ca="1" si="2719">2*L65</f>
        <v>16</v>
      </c>
      <c r="AB65" s="11">
        <f t="shared" ref="AB65" ca="1" si="2720">AA64/(AB64*AB64)</f>
        <v>65</v>
      </c>
      <c r="AC65" s="11">
        <f t="shared" ref="AC65" ca="1" si="2721">AB65/(AC64*AC64)</f>
        <v>65</v>
      </c>
      <c r="AD65" s="11">
        <f t="shared" ref="AD65" ca="1" si="2722">AC65/(AD64*AD64)</f>
        <v>65</v>
      </c>
      <c r="AE65" s="11">
        <f t="shared" ref="AE65" ca="1" si="2723">AD65/(AE64*AE64)</f>
        <v>65</v>
      </c>
      <c r="AF65" s="11">
        <f t="shared" ref="AF65" ca="1" si="2724">AE65/(AF64*AF64)</f>
        <v>65</v>
      </c>
      <c r="AG65" s="11">
        <f t="shared" ref="AG65" ca="1" si="2725">AF65/(AG64*AG64)</f>
        <v>65</v>
      </c>
      <c r="AH65" s="11">
        <f t="shared" ref="AH65" ca="1" si="2726">AG65/(AH64*AH64)</f>
        <v>65</v>
      </c>
      <c r="AI65" s="11">
        <f t="shared" ref="AI65" ca="1" si="2727">AH65/(AI64*AI64)</f>
        <v>65</v>
      </c>
      <c r="AJ65" s="11">
        <f t="shared" ref="AJ65" ca="1" si="2728">AI65/(AJ64*AJ64)</f>
        <v>65</v>
      </c>
      <c r="AK65" s="20">
        <f t="shared" ref="AK65" ca="1" si="2729">AJ65/(AK64*AK64)</f>
        <v>65</v>
      </c>
      <c r="AL65" s="11">
        <f t="shared" ref="AL65" ca="1" si="2730">AK65/(AL64*AL64)</f>
        <v>65</v>
      </c>
      <c r="AM65" s="11">
        <f t="shared" ref="AM65" ca="1" si="2731">AL65/(AM64*AM64)</f>
        <v>65</v>
      </c>
      <c r="AN65" s="11">
        <f t="shared" ref="AN65" ca="1" si="2732">AM65/(AN64*AN64)</f>
        <v>65</v>
      </c>
      <c r="AO65" s="2">
        <f t="shared" ref="AO65" ca="1" si="2733">AN65/(AO64*AO64)</f>
        <v>65</v>
      </c>
      <c r="AS65" s="42">
        <f t="shared" ref="AS65" ca="1" si="2734">ABS(Z65)</f>
        <v>16</v>
      </c>
      <c r="AW65" s="13">
        <f t="shared" ref="AW65" ca="1" si="2735">Z65/AU64</f>
        <v>16</v>
      </c>
      <c r="BA65" s="42">
        <f t="shared" ref="BA65" ca="1" si="2736">AW65</f>
        <v>16</v>
      </c>
      <c r="BD65" s="41">
        <f t="shared" ref="BD65" ca="1" si="2737">BA65</f>
        <v>16</v>
      </c>
      <c r="BE65" s="120"/>
      <c r="BF65" s="2" t="str">
        <f t="shared" ref="BF65" ca="1" si="2738">IF(AO65=1,BA65,"")</f>
        <v/>
      </c>
      <c r="BG65" t="str">
        <f t="shared" ref="BG65" ca="1" si="2739">IF(AO65=1,ABS(BF65),"")</f>
        <v/>
      </c>
      <c r="BH65" t="str">
        <f t="shared" ca="1" si="1270"/>
        <v/>
      </c>
      <c r="BI65" s="2" t="str">
        <f t="shared" ref="BI65" ca="1" si="2740">IF(AO65=1,BA65,"")</f>
        <v/>
      </c>
      <c r="BJ65" t="str">
        <f t="shared" ref="BJ65" ca="1" si="2741">IF(AO65=1,ABS(BI65),"")</f>
        <v/>
      </c>
      <c r="BK65" t="str">
        <f t="shared" ca="1" si="1273"/>
        <v/>
      </c>
      <c r="BL65" t="s">
        <v>360</v>
      </c>
      <c r="BN65" t="str">
        <f t="shared" ref="BN65" ca="1" si="2742">IF(AW65=1,"","\\frac{")</f>
        <v>\\frac{</v>
      </c>
      <c r="BO65">
        <f t="shared" ref="BO65" ca="1" si="2743">AY64</f>
        <v>1</v>
      </c>
      <c r="BP65" t="str">
        <f t="shared" ref="BP65" si="2744">AZ64</f>
        <v>±</v>
      </c>
      <c r="BQ65" t="str">
        <f t="shared" ref="BQ65" ca="1" si="2745">BA64</f>
        <v/>
      </c>
      <c r="BR65" t="str">
        <f t="shared" ref="BR65" ca="1" si="2746">IF(AO65=1,"","\\sqrt{")</f>
        <v>\\sqrt{</v>
      </c>
      <c r="BS65">
        <f t="shared" ref="BS65" ca="1" si="2747">BC64</f>
        <v>65</v>
      </c>
      <c r="BT65" t="str">
        <f t="shared" ref="BT65" ca="1" si="2748">IF(AO65=1,"","}")</f>
        <v>}</v>
      </c>
      <c r="BU65" t="str">
        <f t="shared" ref="BU65" ca="1" si="2749">IF(AW65=1,"","}{")</f>
        <v>}{</v>
      </c>
      <c r="BV65">
        <f t="shared" ref="BV65" ca="1" si="2750">IF(BA65=1,"",BA65)</f>
        <v>16</v>
      </c>
      <c r="BW65" t="str">
        <f t="shared" ref="BW65" ca="1" si="2751">IF(AW65=1,"","}")</f>
        <v>}</v>
      </c>
      <c r="BZ65" t="str">
        <f t="shared" ca="1" si="1315"/>
        <v>x= \\frac{1±\\sqrt{65}}{16}</v>
      </c>
    </row>
    <row r="66" spans="1:87" ht="20" customHeight="1" x14ac:dyDescent="0.55000000000000004">
      <c r="A66" s="121" t="s">
        <v>7</v>
      </c>
      <c r="B66" s="121" t="s">
        <v>364</v>
      </c>
      <c r="C66" s="51" t="s">
        <v>60</v>
      </c>
      <c r="D66" s="50" t="s">
        <v>361</v>
      </c>
      <c r="E66" t="str">
        <f t="shared" ref="E66" ca="1" si="2752">CB66&amp;CD66&amp;CE66&amp;CF66</f>
        <v>\\(\\quad x^2+4x+1=0 \\)</v>
      </c>
      <c r="F66" t="str">
        <f t="shared" ref="F66" ca="1" si="2753">CG66&amp;CH66&amp;CI66</f>
        <v>\\(\\quad \\displaystyle x= \\frac{-1±3632428800\\sqrt{0}}{2} \\)</v>
      </c>
      <c r="G66" s="50" t="s">
        <v>62</v>
      </c>
      <c r="H66" s="89" t="str">
        <f t="shared" ref="H66" ca="1" si="2754">"INSERT INTO "&amp;C66&amp;"(tangen,question,answer,editor,date,count) VALUES('"&amp;D66&amp;"','"&amp;E66&amp;"','"&amp;F66&amp;"','"&amp;G66&amp;"',NOW(),0);"</f>
        <v>INSERT INTO math(tangen,question,answer,editor,date,count) VALUES('m7500','\\(\\quad x^2+4x+1=0 \\)','\\(\\quad \\displaystyle x= \\frac{-1±3632428800\\sqrt{0}}{2} \\)','harazono',NOW(),0);</v>
      </c>
      <c r="I66" s="51"/>
      <c r="L66" s="1">
        <f t="shared" ca="1" si="1190"/>
        <v>4</v>
      </c>
      <c r="M66" s="1">
        <f t="shared" ca="1" si="1442"/>
        <v>4</v>
      </c>
      <c r="N66" s="1">
        <f t="shared" ca="1" si="1442"/>
        <v>0</v>
      </c>
      <c r="P66" s="13">
        <f t="shared" ref="P66" ca="1" si="2755">IF(L67=1,"",IF(L67=-1,"-",L67))</f>
        <v>4</v>
      </c>
      <c r="Q66" t="s">
        <v>18</v>
      </c>
      <c r="R66" t="str">
        <f t="shared" ref="R66" ca="1" si="2756">IF(M67&lt;=0,"-","+")</f>
        <v>+</v>
      </c>
      <c r="S66" s="13">
        <f t="shared" ref="S66" ca="1" si="2757">IF(M67=1,"",IF(M67=-1,"",ABS(M67)))</f>
        <v>4</v>
      </c>
      <c r="T66" t="s">
        <v>18</v>
      </c>
      <c r="U66" t="str">
        <f t="shared" ref="U66" ca="1" si="2758">IF(P67&lt;0,"-","+")</f>
        <v>+</v>
      </c>
      <c r="V66" s="13">
        <f t="shared" ref="V66" ca="1" si="2759">ABS(P67)</f>
        <v>1</v>
      </c>
      <c r="W66" s="13" t="s">
        <v>13</v>
      </c>
      <c r="X66">
        <v>0</v>
      </c>
      <c r="Y66" s="42">
        <f t="shared" ref="Y66" ca="1" si="2760">M67*-1</f>
        <v>-4</v>
      </c>
      <c r="Z66" s="42" t="s">
        <v>52</v>
      </c>
      <c r="AA66" s="42">
        <f t="shared" ref="AA66" ca="1" si="2761">M67*M67-(4*L67*P67)</f>
        <v>0</v>
      </c>
      <c r="AB66" s="34">
        <f t="shared" ca="1" si="1198"/>
        <v>15</v>
      </c>
      <c r="AC66" s="34">
        <f t="shared" ca="1" si="1199"/>
        <v>14</v>
      </c>
      <c r="AD66" s="34">
        <f t="shared" ca="1" si="1200"/>
        <v>13</v>
      </c>
      <c r="AE66" s="34">
        <f t="shared" ca="1" si="1201"/>
        <v>12</v>
      </c>
      <c r="AF66" s="34">
        <f t="shared" ca="1" si="1202"/>
        <v>11</v>
      </c>
      <c r="AG66" s="34">
        <f t="shared" ca="1" si="1203"/>
        <v>1</v>
      </c>
      <c r="AH66" s="34">
        <f t="shared" ca="1" si="1204"/>
        <v>1</v>
      </c>
      <c r="AI66" s="38">
        <f t="shared" ca="1" si="1205"/>
        <v>8</v>
      </c>
      <c r="AJ66" s="38">
        <f t="shared" ca="1" si="1206"/>
        <v>7</v>
      </c>
      <c r="AK66" s="39">
        <f t="shared" ca="1" si="1207"/>
        <v>6</v>
      </c>
      <c r="AL66" s="38">
        <f t="shared" ca="1" si="1208"/>
        <v>5</v>
      </c>
      <c r="AM66" s="38">
        <f t="shared" ca="1" si="1209"/>
        <v>4</v>
      </c>
      <c r="AN66" s="38">
        <f t="shared" ca="1" si="1210"/>
        <v>3</v>
      </c>
      <c r="AO66" s="38">
        <f t="shared" ca="1" si="1211"/>
        <v>2</v>
      </c>
      <c r="AP66" s="2">
        <f t="shared" ref="AP66" ca="1" si="2762">AB66*AC66*AD66*AE66*AF66*AG66*AH66*AI66*AJ66*AK66*AL66*AM66*AN66*AO66</f>
        <v>14529715200</v>
      </c>
      <c r="AQ66" s="42">
        <f t="shared" ref="AQ66" ca="1" si="2763">ABS(Y66)</f>
        <v>4</v>
      </c>
      <c r="AR66" s="42">
        <f t="shared" ref="AR66" ca="1" si="2764">IF(AP66=1,1,AP66)</f>
        <v>14529715200</v>
      </c>
      <c r="AS66" s="42" t="str">
        <f t="shared" ref="AS66" ca="1" si="2765">IF(AO67=1,"","√")</f>
        <v>√</v>
      </c>
      <c r="AT66" s="42">
        <f t="shared" ref="AT66" ca="1" si="2766">AO67</f>
        <v>0</v>
      </c>
      <c r="AU66" s="9">
        <f t="shared" ref="AU66" ca="1" si="2767">GCD(AQ66,AR66,AS67)</f>
        <v>4</v>
      </c>
      <c r="AV66" s="13">
        <f t="shared" ref="AV66" ca="1" si="2768">Y66/AU66</f>
        <v>-1</v>
      </c>
      <c r="AW66" s="13">
        <f t="shared" ref="AW66" ca="1" si="2769">AP66/AU66</f>
        <v>3632428800</v>
      </c>
      <c r="AX66" s="13">
        <f t="shared" ref="AX66" ca="1" si="2770">AT66</f>
        <v>0</v>
      </c>
      <c r="AY66" s="42">
        <f t="shared" ref="AY66" ca="1" si="2771">AV66</f>
        <v>-1</v>
      </c>
      <c r="AZ66" s="42" t="str">
        <f t="shared" ref="AZ66" si="2772">Z66</f>
        <v>±</v>
      </c>
      <c r="BA66" s="42">
        <f t="shared" ref="BA66" ca="1" si="2773">IF(AW66=1,"",AW66)</f>
        <v>3632428800</v>
      </c>
      <c r="BB66" s="42" t="str">
        <f t="shared" ref="BB66" ca="1" si="2774">IF(AX66=1,"",AS66)</f>
        <v>√</v>
      </c>
      <c r="BC66" s="42">
        <f t="shared" ref="BC66" ca="1" si="2775">IF(AX66=1,IF(AW66=1,1,""),AX66)</f>
        <v>0</v>
      </c>
      <c r="BD66" s="41" t="str">
        <f t="shared" ref="BD66" ca="1" si="2776">AY66&amp;AZ66&amp;BA66&amp;BB66&amp;BC66</f>
        <v>-1±3632428800√0</v>
      </c>
      <c r="BE66" s="120" t="str">
        <f t="shared" ca="1" si="1227"/>
        <v/>
      </c>
      <c r="BF66" s="2" t="str">
        <f t="shared" ref="BF66" ca="1" si="2777">IF(AO67=1,AV66+AW66,"")</f>
        <v/>
      </c>
      <c r="BG66" t="str">
        <f t="shared" ref="BG66" ca="1" si="2778">IF(AO67=1,ABS(BF66),"")</f>
        <v/>
      </c>
      <c r="BH66" t="str">
        <f t="shared" ca="1" si="1229"/>
        <v/>
      </c>
      <c r="BI66" s="2" t="str">
        <f t="shared" ref="BI66" ca="1" si="2779">IF(AO67=1,AV66-AW66,"")</f>
        <v/>
      </c>
      <c r="BJ66" t="str">
        <f t="shared" ref="BJ66" ca="1" si="2780">IF(AO67=1,ABS(BI66),"")</f>
        <v/>
      </c>
      <c r="BK66" t="str">
        <f t="shared" ca="1" si="1232"/>
        <v/>
      </c>
      <c r="BL66" t="s">
        <v>360</v>
      </c>
      <c r="BM66" s="13" t="str">
        <f t="shared" ref="BM66" ca="1" si="2781">IF(BF66&lt;0,"-","")</f>
        <v/>
      </c>
      <c r="BN66" s="13" t="str">
        <f t="shared" ref="BN66" ca="1" si="2782">IF(BH67="","",IF(BH67=1,"","\\frac{"))</f>
        <v/>
      </c>
      <c r="BO66" s="13" t="str">
        <f t="shared" ref="BO66" ca="1" si="2783">IF(BH66="","",BH66)</f>
        <v/>
      </c>
      <c r="BP66" s="13" t="str">
        <f t="shared" ref="BP66" ca="1" si="2784">IF(BH67="","",IF(BH67=1,"","}{"))</f>
        <v/>
      </c>
      <c r="BQ66" s="13" t="str">
        <f t="shared" ref="BQ66" ca="1" si="2785">IF(BH67="","",IF(BH67=1,"",BH67))</f>
        <v/>
      </c>
      <c r="BR66" s="13" t="str">
        <f t="shared" ref="BR66" ca="1" si="2786">IF(BH67="","",IF(BH67=1,"","}"))</f>
        <v/>
      </c>
      <c r="BS66" t="s">
        <v>359</v>
      </c>
      <c r="BT66" s="13" t="str">
        <f t="shared" ref="BT66" ca="1" si="2787">IF(BI66&lt;0,"-","")</f>
        <v/>
      </c>
      <c r="BU66" s="13" t="str">
        <f t="shared" ref="BU66" ca="1" si="2788">IF(BK67="","",IF(BK67=1,"","\\frac{"))</f>
        <v/>
      </c>
      <c r="BV66" s="13" t="str">
        <f t="shared" ref="BV66" ca="1" si="2789">IF(BK66="","",BK66)</f>
        <v/>
      </c>
      <c r="BW66" s="13" t="str">
        <f t="shared" ref="BW66" ca="1" si="2790">IF(BK67="","",IF(BK67=1,"","}{"))</f>
        <v/>
      </c>
      <c r="BX66" s="13" t="str">
        <f t="shared" ref="BX66" ca="1" si="2791">IF(BK67="","",IF(BK67=1,"",BK67))</f>
        <v/>
      </c>
      <c r="BY66" s="13" t="str">
        <f t="shared" ref="BY66" ca="1" si="2792">IF(BK67="","",IF(BK67=1,"","}"))</f>
        <v/>
      </c>
      <c r="BZ66" t="str">
        <f t="shared" ca="1" si="1315"/>
        <v>x= 　,　</v>
      </c>
      <c r="CA66" t="str">
        <f t="shared" ref="CA66" ca="1" si="2793">IF(AO67=1,BZ66,BZ67)</f>
        <v>x= \\frac{-1±3632428800\\sqrt{0}}{2}</v>
      </c>
      <c r="CB66" s="78" t="s">
        <v>229</v>
      </c>
      <c r="CC66" s="110">
        <f t="shared" ref="CC66" ca="1" si="2794">P66</f>
        <v>4</v>
      </c>
      <c r="CD66" s="104" t="s">
        <v>296</v>
      </c>
      <c r="CE66" s="51" t="str">
        <f t="shared" ref="CE66" ca="1" si="2795">R66&amp;S66&amp;T66&amp;U66&amp;V66&amp;W66&amp;X66</f>
        <v>+4x+1=0</v>
      </c>
      <c r="CF66" t="s">
        <v>230</v>
      </c>
      <c r="CG66" t="s">
        <v>250</v>
      </c>
      <c r="CH66" t="str">
        <f t="shared" ref="CH66" ca="1" si="2796">CA66</f>
        <v>x= \\frac{-1±3632428800\\sqrt{0}}{2}</v>
      </c>
      <c r="CI66" t="s">
        <v>230</v>
      </c>
    </row>
    <row r="67" spans="1:87" ht="20" customHeight="1" x14ac:dyDescent="0.55000000000000004">
      <c r="A67" s="121"/>
      <c r="B67" s="121"/>
      <c r="I67" s="51"/>
      <c r="L67">
        <f t="shared" ref="L67" ca="1" si="2797">IF(L66=0,1,L66)</f>
        <v>4</v>
      </c>
      <c r="M67">
        <f t="shared" ref="M67" ca="1" si="2798">IF(M66=0,1,M66)</f>
        <v>4</v>
      </c>
      <c r="O67">
        <f t="shared" ref="O67" ca="1" si="2799">M66*M66-(4*L66*N66)</f>
        <v>16</v>
      </c>
      <c r="P67" s="9">
        <f t="shared" ref="P67" ca="1" si="2800">IF(N66=0,1,IF(O67&lt;=0,N66*-1,N66))</f>
        <v>1</v>
      </c>
      <c r="R67" s="5"/>
      <c r="S67" s="5"/>
      <c r="T67" s="5"/>
      <c r="U67" s="5"/>
      <c r="V67" s="5"/>
      <c r="W67" s="5"/>
      <c r="Z67" s="42">
        <f t="shared" ref="Z67" ca="1" si="2801">2*L67</f>
        <v>8</v>
      </c>
      <c r="AB67" s="11">
        <f t="shared" ref="AB67" ca="1" si="2802">AA66/(AB66*AB66)</f>
        <v>0</v>
      </c>
      <c r="AC67" s="11">
        <f t="shared" ref="AC67" ca="1" si="2803">AB67/(AC66*AC66)</f>
        <v>0</v>
      </c>
      <c r="AD67" s="11">
        <f t="shared" ref="AD67" ca="1" si="2804">AC67/(AD66*AD66)</f>
        <v>0</v>
      </c>
      <c r="AE67" s="11">
        <f t="shared" ref="AE67" ca="1" si="2805">AD67/(AE66*AE66)</f>
        <v>0</v>
      </c>
      <c r="AF67" s="11">
        <f t="shared" ref="AF67" ca="1" si="2806">AE67/(AF66*AF66)</f>
        <v>0</v>
      </c>
      <c r="AG67" s="11">
        <f t="shared" ref="AG67" ca="1" si="2807">AF67/(AG66*AG66)</f>
        <v>0</v>
      </c>
      <c r="AH67" s="11">
        <f t="shared" ref="AH67" ca="1" si="2808">AG67/(AH66*AH66)</f>
        <v>0</v>
      </c>
      <c r="AI67" s="11">
        <f t="shared" ref="AI67" ca="1" si="2809">AH67/(AI66*AI66)</f>
        <v>0</v>
      </c>
      <c r="AJ67" s="11">
        <f t="shared" ref="AJ67" ca="1" si="2810">AI67/(AJ66*AJ66)</f>
        <v>0</v>
      </c>
      <c r="AK67" s="20">
        <f t="shared" ref="AK67" ca="1" si="2811">AJ67/(AK66*AK66)</f>
        <v>0</v>
      </c>
      <c r="AL67" s="11">
        <f t="shared" ref="AL67" ca="1" si="2812">AK67/(AL66*AL66)</f>
        <v>0</v>
      </c>
      <c r="AM67" s="11">
        <f t="shared" ref="AM67" ca="1" si="2813">AL67/(AM66*AM66)</f>
        <v>0</v>
      </c>
      <c r="AN67" s="11">
        <f t="shared" ref="AN67" ca="1" si="2814">AM67/(AN66*AN66)</f>
        <v>0</v>
      </c>
      <c r="AO67" s="2">
        <f t="shared" ref="AO67" ca="1" si="2815">AN67/(AO66*AO66)</f>
        <v>0</v>
      </c>
      <c r="AS67" s="42">
        <f t="shared" ref="AS67" ca="1" si="2816">ABS(Z67)</f>
        <v>8</v>
      </c>
      <c r="AW67" s="13">
        <f t="shared" ref="AW67" ca="1" si="2817">Z67/AU66</f>
        <v>2</v>
      </c>
      <c r="BA67" s="42">
        <f t="shared" ref="BA67" ca="1" si="2818">AW67</f>
        <v>2</v>
      </c>
      <c r="BD67" s="41">
        <f t="shared" ref="BD67" ca="1" si="2819">BA67</f>
        <v>2</v>
      </c>
      <c r="BE67" s="120"/>
      <c r="BF67" s="2" t="str">
        <f t="shared" ref="BF67" ca="1" si="2820">IF(AO67=1,BA67,"")</f>
        <v/>
      </c>
      <c r="BG67" t="str">
        <f t="shared" ref="BG67" ca="1" si="2821">IF(AO67=1,ABS(BF67),"")</f>
        <v/>
      </c>
      <c r="BH67" t="str">
        <f t="shared" ca="1" si="1270"/>
        <v/>
      </c>
      <c r="BI67" s="2" t="str">
        <f t="shared" ref="BI67" ca="1" si="2822">IF(AO67=1,BA67,"")</f>
        <v/>
      </c>
      <c r="BJ67" t="str">
        <f t="shared" ref="BJ67" ca="1" si="2823">IF(AO67=1,ABS(BI67),"")</f>
        <v/>
      </c>
      <c r="BK67" t="str">
        <f t="shared" ca="1" si="1273"/>
        <v/>
      </c>
      <c r="BL67" t="s">
        <v>360</v>
      </c>
      <c r="BN67" t="str">
        <f t="shared" ref="BN67" ca="1" si="2824">IF(AW67=1,"","\\frac{")</f>
        <v>\\frac{</v>
      </c>
      <c r="BO67">
        <f t="shared" ref="BO67" ca="1" si="2825">AY66</f>
        <v>-1</v>
      </c>
      <c r="BP67" t="str">
        <f t="shared" ref="BP67" si="2826">AZ66</f>
        <v>±</v>
      </c>
      <c r="BQ67">
        <f t="shared" ref="BQ67" ca="1" si="2827">BA66</f>
        <v>3632428800</v>
      </c>
      <c r="BR67" t="str">
        <f t="shared" ref="BR67" ca="1" si="2828">IF(AO67=1,"","\\sqrt{")</f>
        <v>\\sqrt{</v>
      </c>
      <c r="BS67">
        <f t="shared" ref="BS67" ca="1" si="2829">BC66</f>
        <v>0</v>
      </c>
      <c r="BT67" t="str">
        <f t="shared" ref="BT67" ca="1" si="2830">IF(AO67=1,"","}")</f>
        <v>}</v>
      </c>
      <c r="BU67" t="str">
        <f t="shared" ref="BU67" ca="1" si="2831">IF(AW67=1,"","}{")</f>
        <v>}{</v>
      </c>
      <c r="BV67">
        <f t="shared" ref="BV67" ca="1" si="2832">IF(BA67=1,"",BA67)</f>
        <v>2</v>
      </c>
      <c r="BW67" t="str">
        <f t="shared" ref="BW67" ca="1" si="2833">IF(AW67=1,"","}")</f>
        <v>}</v>
      </c>
      <c r="BZ67" t="str">
        <f t="shared" ca="1" si="1315"/>
        <v>x= \\frac{-1±3632428800\\sqrt{0}}{2}</v>
      </c>
    </row>
    <row r="68" spans="1:87" ht="20" customHeight="1" x14ac:dyDescent="0.55000000000000004">
      <c r="A68" s="121" t="s">
        <v>7</v>
      </c>
      <c r="B68" s="121" t="s">
        <v>364</v>
      </c>
      <c r="C68" s="51" t="s">
        <v>60</v>
      </c>
      <c r="D68" s="50" t="s">
        <v>361</v>
      </c>
      <c r="E68" t="str">
        <f ca="1">CB68&amp;CC68&amp;CD68&amp;CE68&amp;CF68</f>
        <v>\\(\\quad 5x^2-3x-1=0 \\)</v>
      </c>
      <c r="F68" t="str">
        <f t="shared" ref="F68" ca="1" si="2834">CG68&amp;CH68&amp;CI68</f>
        <v>\\(\\quad \\displaystyle x= \\frac{3±\\sqrt{29}}{10} \\)</v>
      </c>
      <c r="G68" s="50" t="s">
        <v>62</v>
      </c>
      <c r="H68" s="89" t="str">
        <f t="shared" ref="H68" ca="1" si="2835">"INSERT INTO "&amp;C68&amp;"(tangen,question,answer,editor,date,count) VALUES('"&amp;D68&amp;"','"&amp;E68&amp;"','"&amp;F68&amp;"','"&amp;G68&amp;"',NOW(),0);"</f>
        <v>INSERT INTO math(tangen,question,answer,editor,date,count) VALUES('m7500','\\(\\quad 5x^2-3x-1=0 \\)','\\(\\quad \\displaystyle x= \\frac{3±\\sqrt{29}}{10} \\)','harazono',NOW(),0);</v>
      </c>
      <c r="I68" s="51"/>
      <c r="L68" s="1">
        <f t="shared" ca="1" si="1190"/>
        <v>5</v>
      </c>
      <c r="M68" s="1">
        <f t="shared" ca="1" si="1442"/>
        <v>-3</v>
      </c>
      <c r="N68" s="1">
        <f t="shared" ca="1" si="1442"/>
        <v>-1</v>
      </c>
      <c r="P68" s="13">
        <f t="shared" ref="P68" ca="1" si="2836">IF(L69=1,"",IF(L69=-1,"-",L69))</f>
        <v>5</v>
      </c>
      <c r="Q68" t="s">
        <v>18</v>
      </c>
      <c r="R68" t="str">
        <f t="shared" ref="R68" ca="1" si="2837">IF(M69&lt;=0,"-","+")</f>
        <v>-</v>
      </c>
      <c r="S68" s="13">
        <f t="shared" ref="S68" ca="1" si="2838">IF(M69=1,"",IF(M69=-1,"",ABS(M69)))</f>
        <v>3</v>
      </c>
      <c r="T68" t="s">
        <v>18</v>
      </c>
      <c r="U68" t="str">
        <f t="shared" ref="U68" ca="1" si="2839">IF(P69&lt;0,"-","+")</f>
        <v>-</v>
      </c>
      <c r="V68" s="13">
        <f t="shared" ref="V68" ca="1" si="2840">ABS(P69)</f>
        <v>1</v>
      </c>
      <c r="W68" s="13" t="s">
        <v>13</v>
      </c>
      <c r="X68">
        <v>0</v>
      </c>
      <c r="Y68" s="42">
        <f t="shared" ref="Y68" ca="1" si="2841">M69*-1</f>
        <v>3</v>
      </c>
      <c r="Z68" s="42" t="s">
        <v>52</v>
      </c>
      <c r="AA68" s="42">
        <f t="shared" ref="AA68" ca="1" si="2842">M69*M69-(4*L69*P69)</f>
        <v>29</v>
      </c>
      <c r="AB68" s="34">
        <f t="shared" ca="1" si="1198"/>
        <v>1</v>
      </c>
      <c r="AC68" s="34">
        <f t="shared" ca="1" si="1199"/>
        <v>1</v>
      </c>
      <c r="AD68" s="34">
        <f t="shared" ca="1" si="1200"/>
        <v>1</v>
      </c>
      <c r="AE68" s="34">
        <f t="shared" ca="1" si="1201"/>
        <v>1</v>
      </c>
      <c r="AF68" s="34">
        <f t="shared" ca="1" si="1202"/>
        <v>1</v>
      </c>
      <c r="AG68" s="34">
        <f t="shared" ca="1" si="1203"/>
        <v>1</v>
      </c>
      <c r="AH68" s="34">
        <f t="shared" ca="1" si="1204"/>
        <v>1</v>
      </c>
      <c r="AI68" s="38">
        <f t="shared" ca="1" si="1205"/>
        <v>1</v>
      </c>
      <c r="AJ68" s="38">
        <f t="shared" ca="1" si="1206"/>
        <v>1</v>
      </c>
      <c r="AK68" s="39">
        <f t="shared" ca="1" si="1207"/>
        <v>1</v>
      </c>
      <c r="AL68" s="38">
        <f t="shared" ca="1" si="1208"/>
        <v>1</v>
      </c>
      <c r="AM68" s="38">
        <f t="shared" ca="1" si="1209"/>
        <v>1</v>
      </c>
      <c r="AN68" s="38">
        <f t="shared" ca="1" si="1210"/>
        <v>1</v>
      </c>
      <c r="AO68" s="38">
        <f t="shared" ca="1" si="1211"/>
        <v>1</v>
      </c>
      <c r="AP68" s="2">
        <f t="shared" ref="AP68" ca="1" si="2843">AB68*AC68*AD68*AE68*AF68*AG68*AH68*AI68*AJ68*AK68*AL68*AM68*AN68*AO68</f>
        <v>1</v>
      </c>
      <c r="AQ68" s="42">
        <f t="shared" ref="AQ68" ca="1" si="2844">ABS(Y68)</f>
        <v>3</v>
      </c>
      <c r="AR68" s="42">
        <f t="shared" ref="AR68" ca="1" si="2845">IF(AP68=1,1,AP68)</f>
        <v>1</v>
      </c>
      <c r="AS68" s="42" t="str">
        <f t="shared" ref="AS68" ca="1" si="2846">IF(AO69=1,"","√")</f>
        <v>√</v>
      </c>
      <c r="AT68" s="42">
        <f t="shared" ref="AT68" ca="1" si="2847">AO69</f>
        <v>29</v>
      </c>
      <c r="AU68" s="9">
        <f t="shared" ref="AU68" ca="1" si="2848">GCD(AQ68,AR68,AS69)</f>
        <v>1</v>
      </c>
      <c r="AV68" s="13">
        <f t="shared" ref="AV68" ca="1" si="2849">Y68/AU68</f>
        <v>3</v>
      </c>
      <c r="AW68" s="13">
        <f t="shared" ref="AW68" ca="1" si="2850">AP68/AU68</f>
        <v>1</v>
      </c>
      <c r="AX68" s="13">
        <f t="shared" ref="AX68" ca="1" si="2851">AT68</f>
        <v>29</v>
      </c>
      <c r="AY68" s="42">
        <f t="shared" ref="AY68" ca="1" si="2852">AV68</f>
        <v>3</v>
      </c>
      <c r="AZ68" s="42" t="str">
        <f t="shared" ref="AZ68" si="2853">Z68</f>
        <v>±</v>
      </c>
      <c r="BA68" s="42" t="str">
        <f t="shared" ref="BA68" ca="1" si="2854">IF(AW68=1,"",AW68)</f>
        <v/>
      </c>
      <c r="BB68" s="42" t="str">
        <f t="shared" ref="BB68" ca="1" si="2855">IF(AX68=1,"",AS68)</f>
        <v>√</v>
      </c>
      <c r="BC68" s="42">
        <f t="shared" ref="BC68" ca="1" si="2856">IF(AX68=1,IF(AW68=1,1,""),AX68)</f>
        <v>29</v>
      </c>
      <c r="BD68" s="41" t="str">
        <f t="shared" ref="BD68" ca="1" si="2857">AY68&amp;AZ68&amp;BA68&amp;BB68&amp;BC68</f>
        <v>3±√29</v>
      </c>
      <c r="BE68" s="120" t="str">
        <f t="shared" ca="1" si="1227"/>
        <v/>
      </c>
      <c r="BF68" s="2" t="str">
        <f t="shared" ref="BF68" ca="1" si="2858">IF(AO69=1,AV68+AW68,"")</f>
        <v/>
      </c>
      <c r="BG68" t="str">
        <f t="shared" ref="BG68" ca="1" si="2859">IF(AO69=1,ABS(BF68),"")</f>
        <v/>
      </c>
      <c r="BH68" t="str">
        <f t="shared" ca="1" si="1229"/>
        <v/>
      </c>
      <c r="BI68" s="2" t="str">
        <f t="shared" ref="BI68" ca="1" si="2860">IF(AO69=1,AV68-AW68,"")</f>
        <v/>
      </c>
      <c r="BJ68" t="str">
        <f t="shared" ref="BJ68" ca="1" si="2861">IF(AO69=1,ABS(BI68),"")</f>
        <v/>
      </c>
      <c r="BK68" t="str">
        <f t="shared" ca="1" si="1232"/>
        <v/>
      </c>
      <c r="BL68" t="s">
        <v>360</v>
      </c>
      <c r="BM68" s="13" t="str">
        <f t="shared" ref="BM68" ca="1" si="2862">IF(BF68&lt;0,"-","")</f>
        <v/>
      </c>
      <c r="BN68" s="13" t="str">
        <f t="shared" ref="BN68" ca="1" si="2863">IF(BH69="","",IF(BH69=1,"","\\frac{"))</f>
        <v/>
      </c>
      <c r="BO68" s="13" t="str">
        <f t="shared" ref="BO68" ca="1" si="2864">IF(BH68="","",BH68)</f>
        <v/>
      </c>
      <c r="BP68" s="13" t="str">
        <f t="shared" ref="BP68" ca="1" si="2865">IF(BH69="","",IF(BH69=1,"","}{"))</f>
        <v/>
      </c>
      <c r="BQ68" s="13" t="str">
        <f t="shared" ref="BQ68" ca="1" si="2866">IF(BH69="","",IF(BH69=1,"",BH69))</f>
        <v/>
      </c>
      <c r="BR68" s="13" t="str">
        <f t="shared" ref="BR68" ca="1" si="2867">IF(BH69="","",IF(BH69=1,"","}"))</f>
        <v/>
      </c>
      <c r="BS68" t="s">
        <v>359</v>
      </c>
      <c r="BT68" s="13" t="str">
        <f t="shared" ref="BT68" ca="1" si="2868">IF(BI68&lt;0,"-","")</f>
        <v/>
      </c>
      <c r="BU68" s="13" t="str">
        <f t="shared" ref="BU68" ca="1" si="2869">IF(BK69="","",IF(BK69=1,"","\\frac{"))</f>
        <v/>
      </c>
      <c r="BV68" s="13" t="str">
        <f t="shared" ref="BV68" ca="1" si="2870">IF(BK68="","",BK68)</f>
        <v/>
      </c>
      <c r="BW68" s="13" t="str">
        <f t="shared" ref="BW68" ca="1" si="2871">IF(BK69="","",IF(BK69=1,"","}{"))</f>
        <v/>
      </c>
      <c r="BX68" s="13" t="str">
        <f t="shared" ref="BX68" ca="1" si="2872">IF(BK69="","",IF(BK69=1,"",BK69))</f>
        <v/>
      </c>
      <c r="BY68" s="13" t="str">
        <f t="shared" ref="BY68" ca="1" si="2873">IF(BK69="","",IF(BK69=1,"","}"))</f>
        <v/>
      </c>
      <c r="BZ68" t="str">
        <f t="shared" ca="1" si="1315"/>
        <v>x= 　,　</v>
      </c>
      <c r="CA68" t="str">
        <f t="shared" ref="CA68" ca="1" si="2874">IF(AO69=1,BZ68,BZ69)</f>
        <v>x= \\frac{3±\\sqrt{29}}{10}</v>
      </c>
      <c r="CB68" s="78" t="s">
        <v>229</v>
      </c>
      <c r="CC68" s="110">
        <f t="shared" ref="CC68" ca="1" si="2875">P68</f>
        <v>5</v>
      </c>
      <c r="CD68" s="104" t="s">
        <v>296</v>
      </c>
      <c r="CE68" s="51" t="str">
        <f t="shared" ref="CE68" ca="1" si="2876">R68&amp;S68&amp;T68&amp;U68&amp;V68&amp;W68&amp;X68</f>
        <v>-3x-1=0</v>
      </c>
      <c r="CF68" t="s">
        <v>230</v>
      </c>
      <c r="CG68" t="s">
        <v>250</v>
      </c>
      <c r="CH68" t="str">
        <f t="shared" ref="CH68" ca="1" si="2877">CA68</f>
        <v>x= \\frac{3±\\sqrt{29}}{10}</v>
      </c>
      <c r="CI68" t="s">
        <v>230</v>
      </c>
    </row>
    <row r="69" spans="1:87" ht="20" customHeight="1" x14ac:dyDescent="0.55000000000000004">
      <c r="A69" s="121"/>
      <c r="B69" s="121"/>
      <c r="I69" s="51"/>
      <c r="L69">
        <f t="shared" ref="L69" ca="1" si="2878">IF(L68=0,1,L68)</f>
        <v>5</v>
      </c>
      <c r="M69">
        <f t="shared" ref="M69" ca="1" si="2879">IF(M68=0,1,M68)</f>
        <v>-3</v>
      </c>
      <c r="O69">
        <f t="shared" ref="O69" ca="1" si="2880">M68*M68-(4*L68*N68)</f>
        <v>29</v>
      </c>
      <c r="P69" s="9">
        <f t="shared" ref="P69" ca="1" si="2881">IF(N68=0,1,IF(O69&lt;=0,N68*-1,N68))</f>
        <v>-1</v>
      </c>
      <c r="R69" s="5"/>
      <c r="S69" s="5"/>
      <c r="T69" s="5"/>
      <c r="U69" s="5"/>
      <c r="V69" s="5"/>
      <c r="W69" s="5"/>
      <c r="Z69" s="42">
        <f t="shared" ref="Z69" ca="1" si="2882">2*L69</f>
        <v>10</v>
      </c>
      <c r="AB69" s="11">
        <f t="shared" ref="AB69" ca="1" si="2883">AA68/(AB68*AB68)</f>
        <v>29</v>
      </c>
      <c r="AC69" s="11">
        <f t="shared" ref="AC69" ca="1" si="2884">AB69/(AC68*AC68)</f>
        <v>29</v>
      </c>
      <c r="AD69" s="11">
        <f t="shared" ref="AD69" ca="1" si="2885">AC69/(AD68*AD68)</f>
        <v>29</v>
      </c>
      <c r="AE69" s="11">
        <f t="shared" ref="AE69" ca="1" si="2886">AD69/(AE68*AE68)</f>
        <v>29</v>
      </c>
      <c r="AF69" s="11">
        <f t="shared" ref="AF69" ca="1" si="2887">AE69/(AF68*AF68)</f>
        <v>29</v>
      </c>
      <c r="AG69" s="11">
        <f t="shared" ref="AG69" ca="1" si="2888">AF69/(AG68*AG68)</f>
        <v>29</v>
      </c>
      <c r="AH69" s="11">
        <f t="shared" ref="AH69" ca="1" si="2889">AG69/(AH68*AH68)</f>
        <v>29</v>
      </c>
      <c r="AI69" s="11">
        <f t="shared" ref="AI69" ca="1" si="2890">AH69/(AI68*AI68)</f>
        <v>29</v>
      </c>
      <c r="AJ69" s="11">
        <f t="shared" ref="AJ69" ca="1" si="2891">AI69/(AJ68*AJ68)</f>
        <v>29</v>
      </c>
      <c r="AK69" s="20">
        <f t="shared" ref="AK69" ca="1" si="2892">AJ69/(AK68*AK68)</f>
        <v>29</v>
      </c>
      <c r="AL69" s="11">
        <f t="shared" ref="AL69" ca="1" si="2893">AK69/(AL68*AL68)</f>
        <v>29</v>
      </c>
      <c r="AM69" s="11">
        <f t="shared" ref="AM69" ca="1" si="2894">AL69/(AM68*AM68)</f>
        <v>29</v>
      </c>
      <c r="AN69" s="11">
        <f t="shared" ref="AN69" ca="1" si="2895">AM69/(AN68*AN68)</f>
        <v>29</v>
      </c>
      <c r="AO69" s="2">
        <f t="shared" ref="AO69" ca="1" si="2896">AN69/(AO68*AO68)</f>
        <v>29</v>
      </c>
      <c r="AS69" s="42">
        <f t="shared" ref="AS69" ca="1" si="2897">ABS(Z69)</f>
        <v>10</v>
      </c>
      <c r="AW69" s="13">
        <f t="shared" ref="AW69" ca="1" si="2898">Z69/AU68</f>
        <v>10</v>
      </c>
      <c r="BA69" s="42">
        <f t="shared" ref="BA69" ca="1" si="2899">AW69</f>
        <v>10</v>
      </c>
      <c r="BD69" s="41">
        <f t="shared" ref="BD69" ca="1" si="2900">BA69</f>
        <v>10</v>
      </c>
      <c r="BE69" s="120"/>
      <c r="BF69" s="2" t="str">
        <f t="shared" ref="BF69" ca="1" si="2901">IF(AO69=1,BA69,"")</f>
        <v/>
      </c>
      <c r="BG69" t="str">
        <f t="shared" ref="BG69" ca="1" si="2902">IF(AO69=1,ABS(BF69),"")</f>
        <v/>
      </c>
      <c r="BH69" t="str">
        <f t="shared" ca="1" si="1270"/>
        <v/>
      </c>
      <c r="BI69" s="2" t="str">
        <f t="shared" ref="BI69" ca="1" si="2903">IF(AO69=1,BA69,"")</f>
        <v/>
      </c>
      <c r="BJ69" t="str">
        <f t="shared" ref="BJ69" ca="1" si="2904">IF(AO69=1,ABS(BI69),"")</f>
        <v/>
      </c>
      <c r="BK69" t="str">
        <f t="shared" ca="1" si="1273"/>
        <v/>
      </c>
      <c r="BL69" t="s">
        <v>360</v>
      </c>
      <c r="BN69" t="str">
        <f t="shared" ref="BN69" ca="1" si="2905">IF(AW69=1,"","\\frac{")</f>
        <v>\\frac{</v>
      </c>
      <c r="BO69">
        <f t="shared" ref="BO69" ca="1" si="2906">AY68</f>
        <v>3</v>
      </c>
      <c r="BP69" t="str">
        <f t="shared" ref="BP69" si="2907">AZ68</f>
        <v>±</v>
      </c>
      <c r="BQ69" t="str">
        <f t="shared" ref="BQ69" ca="1" si="2908">BA68</f>
        <v/>
      </c>
      <c r="BR69" t="str">
        <f t="shared" ref="BR69" ca="1" si="2909">IF(AO69=1,"","\\sqrt{")</f>
        <v>\\sqrt{</v>
      </c>
      <c r="BS69">
        <f t="shared" ref="BS69" ca="1" si="2910">BC68</f>
        <v>29</v>
      </c>
      <c r="BT69" t="str">
        <f t="shared" ref="BT69" ca="1" si="2911">IF(AO69=1,"","}")</f>
        <v>}</v>
      </c>
      <c r="BU69" t="str">
        <f t="shared" ref="BU69" ca="1" si="2912">IF(AW69=1,"","}{")</f>
        <v>}{</v>
      </c>
      <c r="BV69">
        <f t="shared" ref="BV69" ca="1" si="2913">IF(BA69=1,"",BA69)</f>
        <v>10</v>
      </c>
      <c r="BW69" t="str">
        <f t="shared" ref="BW69" ca="1" si="2914">IF(AW69=1,"","}")</f>
        <v>}</v>
      </c>
      <c r="BZ69" t="str">
        <f t="shared" ca="1" si="1315"/>
        <v>x= \\frac{3±\\sqrt{29}}{10}</v>
      </c>
    </row>
    <row r="70" spans="1:87" ht="20" customHeight="1" x14ac:dyDescent="0.55000000000000004">
      <c r="A70" s="121" t="s">
        <v>7</v>
      </c>
      <c r="B70" s="121" t="s">
        <v>364</v>
      </c>
      <c r="C70" s="51" t="s">
        <v>60</v>
      </c>
      <c r="D70" s="50" t="s">
        <v>361</v>
      </c>
      <c r="E70" t="str">
        <f t="shared" ref="E70" ca="1" si="2915">CB70&amp;CC70&amp;CD70&amp;CE70&amp;CF70</f>
        <v>\\(\\quad 2x^2+2x-2=0 \\)</v>
      </c>
      <c r="F70" t="str">
        <f t="shared" ref="F70" ca="1" si="2916">CG70&amp;CH70&amp;CI70</f>
        <v>\\(\\quad \\displaystyle x= \\frac{-1±\\sqrt{5}}{2} \\)</v>
      </c>
      <c r="G70" s="50" t="s">
        <v>62</v>
      </c>
      <c r="H70" s="89" t="str">
        <f t="shared" ref="H70" ca="1" si="2917">"INSERT INTO "&amp;C70&amp;"(tangen,question,answer,editor,date,count) VALUES('"&amp;D70&amp;"','"&amp;E70&amp;"','"&amp;F70&amp;"','"&amp;G70&amp;"',NOW(),0);"</f>
        <v>INSERT INTO math(tangen,question,answer,editor,date,count) VALUES('m7500','\\(\\quad 2x^2+2x-2=0 \\)','\\(\\quad \\displaystyle x= \\frac{-1±\\sqrt{5}}{2} \\)','harazono',NOW(),0);</v>
      </c>
      <c r="I70" s="51"/>
      <c r="L70" s="1">
        <f t="shared" ca="1" si="1190"/>
        <v>2</v>
      </c>
      <c r="M70" s="1">
        <f t="shared" ca="1" si="1442"/>
        <v>2</v>
      </c>
      <c r="N70" s="1">
        <f t="shared" ca="1" si="1442"/>
        <v>-2</v>
      </c>
      <c r="P70" s="13">
        <f t="shared" ref="P70" ca="1" si="2918">IF(L71=1,"",IF(L71=-1,"-",L71))</f>
        <v>2</v>
      </c>
      <c r="Q70" t="s">
        <v>18</v>
      </c>
      <c r="R70" t="str">
        <f t="shared" ref="R70" ca="1" si="2919">IF(M71&lt;=0,"-","+")</f>
        <v>+</v>
      </c>
      <c r="S70" s="13">
        <f t="shared" ref="S70" ca="1" si="2920">IF(M71=1,"",IF(M71=-1,"",ABS(M71)))</f>
        <v>2</v>
      </c>
      <c r="T70" t="s">
        <v>18</v>
      </c>
      <c r="U70" t="str">
        <f t="shared" ref="U70" ca="1" si="2921">IF(P71&lt;0,"-","+")</f>
        <v>-</v>
      </c>
      <c r="V70" s="13">
        <f t="shared" ref="V70" ca="1" si="2922">ABS(P71)</f>
        <v>2</v>
      </c>
      <c r="W70" s="13" t="s">
        <v>13</v>
      </c>
      <c r="X70">
        <v>0</v>
      </c>
      <c r="Y70" s="42">
        <f t="shared" ref="Y70" ca="1" si="2923">M71*-1</f>
        <v>-2</v>
      </c>
      <c r="Z70" s="42" t="s">
        <v>52</v>
      </c>
      <c r="AA70" s="42">
        <f t="shared" ref="AA70" ca="1" si="2924">M71*M71-(4*L71*P71)</f>
        <v>20</v>
      </c>
      <c r="AB70" s="34">
        <f t="shared" ca="1" si="1198"/>
        <v>1</v>
      </c>
      <c r="AC70" s="34">
        <f t="shared" ca="1" si="1199"/>
        <v>1</v>
      </c>
      <c r="AD70" s="34">
        <f t="shared" ca="1" si="1200"/>
        <v>1</v>
      </c>
      <c r="AE70" s="34">
        <f t="shared" ca="1" si="1201"/>
        <v>1</v>
      </c>
      <c r="AF70" s="34">
        <f t="shared" ca="1" si="1202"/>
        <v>1</v>
      </c>
      <c r="AG70" s="34">
        <f t="shared" ca="1" si="1203"/>
        <v>1</v>
      </c>
      <c r="AH70" s="34">
        <f t="shared" ca="1" si="1204"/>
        <v>1</v>
      </c>
      <c r="AI70" s="38">
        <f t="shared" ca="1" si="1205"/>
        <v>1</v>
      </c>
      <c r="AJ70" s="38">
        <f t="shared" ca="1" si="1206"/>
        <v>1</v>
      </c>
      <c r="AK70" s="39">
        <f t="shared" ca="1" si="1207"/>
        <v>1</v>
      </c>
      <c r="AL70" s="38">
        <f t="shared" ca="1" si="1208"/>
        <v>1</v>
      </c>
      <c r="AM70" s="38">
        <f t="shared" ca="1" si="1209"/>
        <v>1</v>
      </c>
      <c r="AN70" s="38">
        <f t="shared" ca="1" si="1210"/>
        <v>1</v>
      </c>
      <c r="AO70" s="38">
        <f t="shared" ca="1" si="1211"/>
        <v>2</v>
      </c>
      <c r="AP70" s="2">
        <f t="shared" ref="AP70" ca="1" si="2925">AB70*AC70*AD70*AE70*AF70*AG70*AH70*AI70*AJ70*AK70*AL70*AM70*AN70*AO70</f>
        <v>2</v>
      </c>
      <c r="AQ70" s="42">
        <f t="shared" ref="AQ70" ca="1" si="2926">ABS(Y70)</f>
        <v>2</v>
      </c>
      <c r="AR70" s="42">
        <f t="shared" ref="AR70" ca="1" si="2927">IF(AP70=1,1,AP70)</f>
        <v>2</v>
      </c>
      <c r="AS70" s="42" t="str">
        <f t="shared" ref="AS70" ca="1" si="2928">IF(AO71=1,"","√")</f>
        <v>√</v>
      </c>
      <c r="AT70" s="42">
        <f t="shared" ref="AT70" ca="1" si="2929">AO71</f>
        <v>5</v>
      </c>
      <c r="AU70" s="9">
        <f t="shared" ref="AU70" ca="1" si="2930">GCD(AQ70,AR70,AS71)</f>
        <v>2</v>
      </c>
      <c r="AV70" s="13">
        <f t="shared" ref="AV70" ca="1" si="2931">Y70/AU70</f>
        <v>-1</v>
      </c>
      <c r="AW70" s="13">
        <f t="shared" ref="AW70" ca="1" si="2932">AP70/AU70</f>
        <v>1</v>
      </c>
      <c r="AX70" s="13">
        <f t="shared" ref="AX70" ca="1" si="2933">AT70</f>
        <v>5</v>
      </c>
      <c r="AY70" s="42">
        <f t="shared" ref="AY70" ca="1" si="2934">AV70</f>
        <v>-1</v>
      </c>
      <c r="AZ70" s="42" t="str">
        <f t="shared" ref="AZ70" si="2935">Z70</f>
        <v>±</v>
      </c>
      <c r="BA70" s="42" t="str">
        <f t="shared" ref="BA70" ca="1" si="2936">IF(AW70=1,"",AW70)</f>
        <v/>
      </c>
      <c r="BB70" s="42" t="str">
        <f t="shared" ref="BB70" ca="1" si="2937">IF(AX70=1,"",AS70)</f>
        <v>√</v>
      </c>
      <c r="BC70" s="42">
        <f t="shared" ref="BC70" ca="1" si="2938">IF(AX70=1,IF(AW70=1,1,""),AX70)</f>
        <v>5</v>
      </c>
      <c r="BD70" s="41" t="str">
        <f t="shared" ref="BD70" ca="1" si="2939">AY70&amp;AZ70&amp;BA70&amp;BB70&amp;BC70</f>
        <v>-1±√5</v>
      </c>
      <c r="BE70" s="120" t="str">
        <f t="shared" ca="1" si="1227"/>
        <v/>
      </c>
      <c r="BF70" s="2" t="str">
        <f t="shared" ref="BF70" ca="1" si="2940">IF(AO71=1,AV70+AW70,"")</f>
        <v/>
      </c>
      <c r="BG70" t="str">
        <f t="shared" ref="BG70" ca="1" si="2941">IF(AO71=1,ABS(BF70),"")</f>
        <v/>
      </c>
      <c r="BH70" t="str">
        <f t="shared" ca="1" si="1229"/>
        <v/>
      </c>
      <c r="BI70" s="2" t="str">
        <f t="shared" ref="BI70" ca="1" si="2942">IF(AO71=1,AV70-AW70,"")</f>
        <v/>
      </c>
      <c r="BJ70" t="str">
        <f t="shared" ref="BJ70" ca="1" si="2943">IF(AO71=1,ABS(BI70),"")</f>
        <v/>
      </c>
      <c r="BK70" t="str">
        <f t="shared" ca="1" si="1232"/>
        <v/>
      </c>
      <c r="BL70" t="s">
        <v>360</v>
      </c>
      <c r="BM70" s="13" t="str">
        <f t="shared" ref="BM70" ca="1" si="2944">IF(BF70&lt;0,"-","")</f>
        <v/>
      </c>
      <c r="BN70" s="13" t="str">
        <f t="shared" ref="BN70" ca="1" si="2945">IF(BH71="","",IF(BH71=1,"","\\frac{"))</f>
        <v/>
      </c>
      <c r="BO70" s="13" t="str">
        <f t="shared" ref="BO70" ca="1" si="2946">IF(BH70="","",BH70)</f>
        <v/>
      </c>
      <c r="BP70" s="13" t="str">
        <f t="shared" ref="BP70" ca="1" si="2947">IF(BH71="","",IF(BH71=1,"","}{"))</f>
        <v/>
      </c>
      <c r="BQ70" s="13" t="str">
        <f t="shared" ref="BQ70" ca="1" si="2948">IF(BH71="","",IF(BH71=1,"",BH71))</f>
        <v/>
      </c>
      <c r="BR70" s="13" t="str">
        <f t="shared" ref="BR70" ca="1" si="2949">IF(BH71="","",IF(BH71=1,"","}"))</f>
        <v/>
      </c>
      <c r="BS70" t="s">
        <v>359</v>
      </c>
      <c r="BT70" s="13" t="str">
        <f t="shared" ref="BT70" ca="1" si="2950">IF(BI70&lt;0,"-","")</f>
        <v/>
      </c>
      <c r="BU70" s="13" t="str">
        <f t="shared" ref="BU70" ca="1" si="2951">IF(BK71="","",IF(BK71=1,"","\\frac{"))</f>
        <v/>
      </c>
      <c r="BV70" s="13" t="str">
        <f t="shared" ref="BV70" ca="1" si="2952">IF(BK70="","",BK70)</f>
        <v/>
      </c>
      <c r="BW70" s="13" t="str">
        <f t="shared" ref="BW70" ca="1" si="2953">IF(BK71="","",IF(BK71=1,"","}{"))</f>
        <v/>
      </c>
      <c r="BX70" s="13" t="str">
        <f t="shared" ref="BX70" ca="1" si="2954">IF(BK71="","",IF(BK71=1,"",BK71))</f>
        <v/>
      </c>
      <c r="BY70" s="13" t="str">
        <f t="shared" ref="BY70" ca="1" si="2955">IF(BK71="","",IF(BK71=1,"","}"))</f>
        <v/>
      </c>
      <c r="BZ70" t="str">
        <f t="shared" ca="1" si="1315"/>
        <v>x= 　,　</v>
      </c>
      <c r="CA70" t="str">
        <f t="shared" ref="CA70" ca="1" si="2956">IF(AO71=1,BZ70,BZ71)</f>
        <v>x= \\frac{-1±\\sqrt{5}}{2}</v>
      </c>
      <c r="CB70" s="78" t="s">
        <v>229</v>
      </c>
      <c r="CC70" s="110">
        <f t="shared" ref="CC70" ca="1" si="2957">P70</f>
        <v>2</v>
      </c>
      <c r="CD70" s="104" t="s">
        <v>296</v>
      </c>
      <c r="CE70" s="51" t="str">
        <f t="shared" ref="CE70" ca="1" si="2958">R70&amp;S70&amp;T70&amp;U70&amp;V70&amp;W70&amp;X70</f>
        <v>+2x-2=0</v>
      </c>
      <c r="CF70" t="s">
        <v>230</v>
      </c>
      <c r="CG70" t="s">
        <v>250</v>
      </c>
      <c r="CH70" t="str">
        <f t="shared" ref="CH70" ca="1" si="2959">CA70</f>
        <v>x= \\frac{-1±\\sqrt{5}}{2}</v>
      </c>
      <c r="CI70" t="s">
        <v>230</v>
      </c>
    </row>
    <row r="71" spans="1:87" ht="20" customHeight="1" x14ac:dyDescent="0.55000000000000004">
      <c r="A71" s="121"/>
      <c r="B71" s="121"/>
      <c r="I71" s="51"/>
      <c r="L71">
        <f t="shared" ref="L71" ca="1" si="2960">IF(L70=0,1,L70)</f>
        <v>2</v>
      </c>
      <c r="M71">
        <f t="shared" ref="M71" ca="1" si="2961">IF(M70=0,1,M70)</f>
        <v>2</v>
      </c>
      <c r="O71">
        <f t="shared" ref="O71" ca="1" si="2962">M70*M70-(4*L70*N70)</f>
        <v>20</v>
      </c>
      <c r="P71" s="9">
        <f t="shared" ref="P71" ca="1" si="2963">IF(N70=0,1,IF(O71&lt;=0,N70*-1,N70))</f>
        <v>-2</v>
      </c>
      <c r="R71" s="5"/>
      <c r="S71" s="5"/>
      <c r="T71" s="5"/>
      <c r="U71" s="5"/>
      <c r="V71" s="5"/>
      <c r="W71" s="5"/>
      <c r="Z71" s="42">
        <f t="shared" ref="Z71" ca="1" si="2964">2*L71</f>
        <v>4</v>
      </c>
      <c r="AB71" s="11">
        <f t="shared" ref="AB71" ca="1" si="2965">AA70/(AB70*AB70)</f>
        <v>20</v>
      </c>
      <c r="AC71" s="11">
        <f t="shared" ref="AC71" ca="1" si="2966">AB71/(AC70*AC70)</f>
        <v>20</v>
      </c>
      <c r="AD71" s="11">
        <f t="shared" ref="AD71" ca="1" si="2967">AC71/(AD70*AD70)</f>
        <v>20</v>
      </c>
      <c r="AE71" s="11">
        <f t="shared" ref="AE71" ca="1" si="2968">AD71/(AE70*AE70)</f>
        <v>20</v>
      </c>
      <c r="AF71" s="11">
        <f t="shared" ref="AF71" ca="1" si="2969">AE71/(AF70*AF70)</f>
        <v>20</v>
      </c>
      <c r="AG71" s="11">
        <f t="shared" ref="AG71" ca="1" si="2970">AF71/(AG70*AG70)</f>
        <v>20</v>
      </c>
      <c r="AH71" s="11">
        <f t="shared" ref="AH71" ca="1" si="2971">AG71/(AH70*AH70)</f>
        <v>20</v>
      </c>
      <c r="AI71" s="11">
        <f t="shared" ref="AI71" ca="1" si="2972">AH71/(AI70*AI70)</f>
        <v>20</v>
      </c>
      <c r="AJ71" s="11">
        <f t="shared" ref="AJ71" ca="1" si="2973">AI71/(AJ70*AJ70)</f>
        <v>20</v>
      </c>
      <c r="AK71" s="20">
        <f t="shared" ref="AK71" ca="1" si="2974">AJ71/(AK70*AK70)</f>
        <v>20</v>
      </c>
      <c r="AL71" s="11">
        <f t="shared" ref="AL71" ca="1" si="2975">AK71/(AL70*AL70)</f>
        <v>20</v>
      </c>
      <c r="AM71" s="11">
        <f t="shared" ref="AM71" ca="1" si="2976">AL71/(AM70*AM70)</f>
        <v>20</v>
      </c>
      <c r="AN71" s="11">
        <f t="shared" ref="AN71" ca="1" si="2977">AM71/(AN70*AN70)</f>
        <v>20</v>
      </c>
      <c r="AO71" s="2">
        <f t="shared" ref="AO71" ca="1" si="2978">AN71/(AO70*AO70)</f>
        <v>5</v>
      </c>
      <c r="AS71" s="42">
        <f t="shared" ref="AS71" ca="1" si="2979">ABS(Z71)</f>
        <v>4</v>
      </c>
      <c r="AW71" s="13">
        <f t="shared" ref="AW71" ca="1" si="2980">Z71/AU70</f>
        <v>2</v>
      </c>
      <c r="BA71" s="42">
        <f t="shared" ref="BA71" ca="1" si="2981">AW71</f>
        <v>2</v>
      </c>
      <c r="BD71" s="41">
        <f t="shared" ref="BD71" ca="1" si="2982">BA71</f>
        <v>2</v>
      </c>
      <c r="BE71" s="120"/>
      <c r="BF71" s="2" t="str">
        <f t="shared" ref="BF71" ca="1" si="2983">IF(AO71=1,BA71,"")</f>
        <v/>
      </c>
      <c r="BG71" t="str">
        <f t="shared" ref="BG71" ca="1" si="2984">IF(AO71=1,ABS(BF71),"")</f>
        <v/>
      </c>
      <c r="BH71" t="str">
        <f t="shared" ca="1" si="1270"/>
        <v/>
      </c>
      <c r="BI71" s="2" t="str">
        <f t="shared" ref="BI71" ca="1" si="2985">IF(AO71=1,BA71,"")</f>
        <v/>
      </c>
      <c r="BJ71" t="str">
        <f t="shared" ref="BJ71" ca="1" si="2986">IF(AO71=1,ABS(BI71),"")</f>
        <v/>
      </c>
      <c r="BK71" t="str">
        <f t="shared" ca="1" si="1273"/>
        <v/>
      </c>
      <c r="BL71" t="s">
        <v>360</v>
      </c>
      <c r="BN71" t="str">
        <f t="shared" ref="BN71" ca="1" si="2987">IF(AW71=1,"","\\frac{")</f>
        <v>\\frac{</v>
      </c>
      <c r="BO71">
        <f t="shared" ref="BO71" ca="1" si="2988">AY70</f>
        <v>-1</v>
      </c>
      <c r="BP71" t="str">
        <f t="shared" ref="BP71" si="2989">AZ70</f>
        <v>±</v>
      </c>
      <c r="BQ71" t="str">
        <f t="shared" ref="BQ71" ca="1" si="2990">BA70</f>
        <v/>
      </c>
      <c r="BR71" t="str">
        <f t="shared" ref="BR71" ca="1" si="2991">IF(AO71=1,"","\\sqrt{")</f>
        <v>\\sqrt{</v>
      </c>
      <c r="BS71">
        <f t="shared" ref="BS71" ca="1" si="2992">BC70</f>
        <v>5</v>
      </c>
      <c r="BT71" t="str">
        <f t="shared" ref="BT71" ca="1" si="2993">IF(AO71=1,"","}")</f>
        <v>}</v>
      </c>
      <c r="BU71" t="str">
        <f t="shared" ref="BU71" ca="1" si="2994">IF(AW71=1,"","}{")</f>
        <v>}{</v>
      </c>
      <c r="BV71">
        <f t="shared" ref="BV71" ca="1" si="2995">IF(BA71=1,"",BA71)</f>
        <v>2</v>
      </c>
      <c r="BW71" t="str">
        <f t="shared" ref="BW71" ca="1" si="2996">IF(AW71=1,"","}")</f>
        <v>}</v>
      </c>
      <c r="BZ71" t="str">
        <f t="shared" ca="1" si="1315"/>
        <v>x= \\frac{-1±\\sqrt{5}}{2}</v>
      </c>
    </row>
    <row r="72" spans="1:87" ht="20" customHeight="1" x14ac:dyDescent="0.55000000000000004">
      <c r="A72" s="121" t="s">
        <v>7</v>
      </c>
      <c r="B72" s="121" t="s">
        <v>364</v>
      </c>
      <c r="C72" s="51" t="s">
        <v>60</v>
      </c>
      <c r="D72" s="50" t="s">
        <v>361</v>
      </c>
      <c r="E72" t="str">
        <f t="shared" ref="E72" ca="1" si="2997">CB72&amp;CC72&amp;CD72&amp;CE72&amp;CF72</f>
        <v>\\(\\quad 10x^2+2x-9=0 \\)</v>
      </c>
      <c r="F72" t="str">
        <f t="shared" ref="F72" ca="1" si="2998">CG72&amp;CH72&amp;CI72</f>
        <v>\\(\\quad \\displaystyle x= \\frac{-1±\\sqrt{91}}{10} \\)</v>
      </c>
      <c r="G72" s="50" t="s">
        <v>62</v>
      </c>
      <c r="H72" s="89" t="str">
        <f t="shared" ref="H72" ca="1" si="2999">"INSERT INTO "&amp;C72&amp;"(tangen,question,answer,editor,date,count) VALUES('"&amp;D72&amp;"','"&amp;E72&amp;"','"&amp;F72&amp;"','"&amp;G72&amp;"',NOW(),0);"</f>
        <v>INSERT INTO math(tangen,question,answer,editor,date,count) VALUES('m7500','\\(\\quad 10x^2+2x-9=0 \\)','\\(\\quad \\displaystyle x= \\frac{-1±\\sqrt{91}}{10} \\)','harazono',NOW(),0);</v>
      </c>
      <c r="I72" s="51"/>
      <c r="L72" s="1">
        <f t="shared" ca="1" si="1190"/>
        <v>10</v>
      </c>
      <c r="M72" s="1">
        <f t="shared" ca="1" si="1442"/>
        <v>2</v>
      </c>
      <c r="N72" s="1">
        <f t="shared" ca="1" si="1442"/>
        <v>9</v>
      </c>
      <c r="P72" s="13">
        <f t="shared" ref="P72" ca="1" si="3000">IF(L73=1,"",IF(L73=-1,"-",L73))</f>
        <v>10</v>
      </c>
      <c r="Q72" t="s">
        <v>18</v>
      </c>
      <c r="R72" t="str">
        <f t="shared" ref="R72" ca="1" si="3001">IF(M73&lt;=0,"-","+")</f>
        <v>+</v>
      </c>
      <c r="S72" s="13">
        <f t="shared" ref="S72" ca="1" si="3002">IF(M73=1,"",IF(M73=-1,"",ABS(M73)))</f>
        <v>2</v>
      </c>
      <c r="T72" t="s">
        <v>18</v>
      </c>
      <c r="U72" t="str">
        <f t="shared" ref="U72" ca="1" si="3003">IF(P73&lt;0,"-","+")</f>
        <v>-</v>
      </c>
      <c r="V72" s="13">
        <f t="shared" ref="V72" ca="1" si="3004">ABS(P73)</f>
        <v>9</v>
      </c>
      <c r="W72" s="13" t="s">
        <v>13</v>
      </c>
      <c r="X72">
        <v>0</v>
      </c>
      <c r="Y72" s="42">
        <f t="shared" ref="Y72" ca="1" si="3005">M73*-1</f>
        <v>-2</v>
      </c>
      <c r="Z72" s="42" t="s">
        <v>52</v>
      </c>
      <c r="AA72" s="42">
        <f t="shared" ref="AA72" ca="1" si="3006">M73*M73-(4*L73*P73)</f>
        <v>364</v>
      </c>
      <c r="AB72" s="34">
        <f t="shared" ca="1" si="1198"/>
        <v>1</v>
      </c>
      <c r="AC72" s="34">
        <f t="shared" ca="1" si="1199"/>
        <v>1</v>
      </c>
      <c r="AD72" s="34">
        <f t="shared" ca="1" si="1200"/>
        <v>1</v>
      </c>
      <c r="AE72" s="34">
        <f t="shared" ca="1" si="1201"/>
        <v>1</v>
      </c>
      <c r="AF72" s="34">
        <f t="shared" ca="1" si="1202"/>
        <v>1</v>
      </c>
      <c r="AG72" s="34">
        <f t="shared" ca="1" si="1203"/>
        <v>1</v>
      </c>
      <c r="AH72" s="34">
        <f t="shared" ca="1" si="1204"/>
        <v>1</v>
      </c>
      <c r="AI72" s="38">
        <f t="shared" ca="1" si="1205"/>
        <v>1</v>
      </c>
      <c r="AJ72" s="38">
        <f t="shared" ca="1" si="1206"/>
        <v>1</v>
      </c>
      <c r="AK72" s="39">
        <f t="shared" ca="1" si="1207"/>
        <v>1</v>
      </c>
      <c r="AL72" s="38">
        <f t="shared" ca="1" si="1208"/>
        <v>1</v>
      </c>
      <c r="AM72" s="38">
        <f t="shared" ca="1" si="1209"/>
        <v>1</v>
      </c>
      <c r="AN72" s="38">
        <f t="shared" ca="1" si="1210"/>
        <v>1</v>
      </c>
      <c r="AO72" s="38">
        <f t="shared" ca="1" si="1211"/>
        <v>2</v>
      </c>
      <c r="AP72" s="2">
        <f t="shared" ref="AP72" ca="1" si="3007">AB72*AC72*AD72*AE72*AF72*AG72*AH72*AI72*AJ72*AK72*AL72*AM72*AN72*AO72</f>
        <v>2</v>
      </c>
      <c r="AQ72" s="42">
        <f t="shared" ref="AQ72" ca="1" si="3008">ABS(Y72)</f>
        <v>2</v>
      </c>
      <c r="AR72" s="42">
        <f t="shared" ref="AR72" ca="1" si="3009">IF(AP72=1,1,AP72)</f>
        <v>2</v>
      </c>
      <c r="AS72" s="42" t="str">
        <f t="shared" ref="AS72" ca="1" si="3010">IF(AO73=1,"","√")</f>
        <v>√</v>
      </c>
      <c r="AT72" s="42">
        <f t="shared" ref="AT72" ca="1" si="3011">AO73</f>
        <v>91</v>
      </c>
      <c r="AU72" s="9">
        <f t="shared" ref="AU72" ca="1" si="3012">GCD(AQ72,AR72,AS73)</f>
        <v>2</v>
      </c>
      <c r="AV72" s="13">
        <f t="shared" ref="AV72" ca="1" si="3013">Y72/AU72</f>
        <v>-1</v>
      </c>
      <c r="AW72" s="13">
        <f t="shared" ref="AW72" ca="1" si="3014">AP72/AU72</f>
        <v>1</v>
      </c>
      <c r="AX72" s="13">
        <f t="shared" ref="AX72" ca="1" si="3015">AT72</f>
        <v>91</v>
      </c>
      <c r="AY72" s="42">
        <f t="shared" ref="AY72" ca="1" si="3016">AV72</f>
        <v>-1</v>
      </c>
      <c r="AZ72" s="42" t="str">
        <f t="shared" ref="AZ72" si="3017">Z72</f>
        <v>±</v>
      </c>
      <c r="BA72" s="42" t="str">
        <f t="shared" ref="BA72" ca="1" si="3018">IF(AW72=1,"",AW72)</f>
        <v/>
      </c>
      <c r="BB72" s="42" t="str">
        <f t="shared" ref="BB72" ca="1" si="3019">IF(AX72=1,"",AS72)</f>
        <v>√</v>
      </c>
      <c r="BC72" s="42">
        <f t="shared" ref="BC72" ca="1" si="3020">IF(AX72=1,IF(AW72=1,1,""),AX72)</f>
        <v>91</v>
      </c>
      <c r="BD72" s="41" t="str">
        <f t="shared" ref="BD72" ca="1" si="3021">AY72&amp;AZ72&amp;BA72&amp;BB72&amp;BC72</f>
        <v>-1±√91</v>
      </c>
      <c r="BE72" s="120" t="str">
        <f t="shared" ca="1" si="1227"/>
        <v/>
      </c>
      <c r="BF72" s="2" t="str">
        <f t="shared" ref="BF72" ca="1" si="3022">IF(AO73=1,AV72+AW72,"")</f>
        <v/>
      </c>
      <c r="BG72" t="str">
        <f t="shared" ref="BG72" ca="1" si="3023">IF(AO73=1,ABS(BF72),"")</f>
        <v/>
      </c>
      <c r="BH72" t="str">
        <f t="shared" ca="1" si="1229"/>
        <v/>
      </c>
      <c r="BI72" s="2" t="str">
        <f t="shared" ref="BI72" ca="1" si="3024">IF(AO73=1,AV72-AW72,"")</f>
        <v/>
      </c>
      <c r="BJ72" t="str">
        <f t="shared" ref="BJ72" ca="1" si="3025">IF(AO73=1,ABS(BI72),"")</f>
        <v/>
      </c>
      <c r="BK72" t="str">
        <f t="shared" ca="1" si="1232"/>
        <v/>
      </c>
      <c r="BL72" t="s">
        <v>360</v>
      </c>
      <c r="BM72" s="13" t="str">
        <f t="shared" ref="BM72" ca="1" si="3026">IF(BF72&lt;0,"-","")</f>
        <v/>
      </c>
      <c r="BN72" s="13" t="str">
        <f t="shared" ref="BN72" ca="1" si="3027">IF(BH73="","",IF(BH73=1,"","\\frac{"))</f>
        <v/>
      </c>
      <c r="BO72" s="13" t="str">
        <f t="shared" ref="BO72" ca="1" si="3028">IF(BH72="","",BH72)</f>
        <v/>
      </c>
      <c r="BP72" s="13" t="str">
        <f t="shared" ref="BP72" ca="1" si="3029">IF(BH73="","",IF(BH73=1,"","}{"))</f>
        <v/>
      </c>
      <c r="BQ72" s="13" t="str">
        <f t="shared" ref="BQ72" ca="1" si="3030">IF(BH73="","",IF(BH73=1,"",BH73))</f>
        <v/>
      </c>
      <c r="BR72" s="13" t="str">
        <f t="shared" ref="BR72" ca="1" si="3031">IF(BH73="","",IF(BH73=1,"","}"))</f>
        <v/>
      </c>
      <c r="BS72" t="s">
        <v>359</v>
      </c>
      <c r="BT72" s="13" t="str">
        <f t="shared" ref="BT72" ca="1" si="3032">IF(BI72&lt;0,"-","")</f>
        <v/>
      </c>
      <c r="BU72" s="13" t="str">
        <f t="shared" ref="BU72" ca="1" si="3033">IF(BK73="","",IF(BK73=1,"","\\frac{"))</f>
        <v/>
      </c>
      <c r="BV72" s="13" t="str">
        <f t="shared" ref="BV72" ca="1" si="3034">IF(BK72="","",BK72)</f>
        <v/>
      </c>
      <c r="BW72" s="13" t="str">
        <f t="shared" ref="BW72" ca="1" si="3035">IF(BK73="","",IF(BK73=1,"","}{"))</f>
        <v/>
      </c>
      <c r="BX72" s="13" t="str">
        <f t="shared" ref="BX72" ca="1" si="3036">IF(BK73="","",IF(BK73=1,"",BK73))</f>
        <v/>
      </c>
      <c r="BY72" s="13" t="str">
        <f t="shared" ref="BY72" ca="1" si="3037">IF(BK73="","",IF(BK73=1,"","}"))</f>
        <v/>
      </c>
      <c r="BZ72" t="str">
        <f t="shared" ca="1" si="1315"/>
        <v>x= 　,　</v>
      </c>
      <c r="CA72" t="str">
        <f t="shared" ref="CA72" ca="1" si="3038">IF(AO73=1,BZ72,BZ73)</f>
        <v>x= \\frac{-1±\\sqrt{91}}{10}</v>
      </c>
      <c r="CB72" s="78" t="s">
        <v>229</v>
      </c>
      <c r="CC72" s="110">
        <f t="shared" ref="CC72" ca="1" si="3039">P72</f>
        <v>10</v>
      </c>
      <c r="CD72" s="104" t="s">
        <v>296</v>
      </c>
      <c r="CE72" s="51" t="str">
        <f t="shared" ref="CE72" ca="1" si="3040">R72&amp;S72&amp;T72&amp;U72&amp;V72&amp;W72&amp;X72</f>
        <v>+2x-9=0</v>
      </c>
      <c r="CF72" t="s">
        <v>230</v>
      </c>
      <c r="CG72" t="s">
        <v>250</v>
      </c>
      <c r="CH72" t="str">
        <f t="shared" ref="CH72" ca="1" si="3041">CA72</f>
        <v>x= \\frac{-1±\\sqrt{91}}{10}</v>
      </c>
      <c r="CI72" t="s">
        <v>230</v>
      </c>
    </row>
    <row r="73" spans="1:87" ht="20" customHeight="1" x14ac:dyDescent="0.55000000000000004">
      <c r="A73" s="121"/>
      <c r="B73" s="121"/>
      <c r="I73" s="51"/>
      <c r="L73">
        <f t="shared" ref="L73" ca="1" si="3042">IF(L72=0,1,L72)</f>
        <v>10</v>
      </c>
      <c r="M73">
        <f t="shared" ref="M73" ca="1" si="3043">IF(M72=0,1,M72)</f>
        <v>2</v>
      </c>
      <c r="O73">
        <f t="shared" ref="O73" ca="1" si="3044">M72*M72-(4*L72*N72)</f>
        <v>-356</v>
      </c>
      <c r="P73" s="9">
        <f t="shared" ref="P73" ca="1" si="3045">IF(N72=0,1,IF(O73&lt;=0,N72*-1,N72))</f>
        <v>-9</v>
      </c>
      <c r="R73" s="5"/>
      <c r="S73" s="5"/>
      <c r="T73" s="5"/>
      <c r="U73" s="5"/>
      <c r="V73" s="5"/>
      <c r="W73" s="5"/>
      <c r="Z73" s="42">
        <f t="shared" ref="Z73" ca="1" si="3046">2*L73</f>
        <v>20</v>
      </c>
      <c r="AB73" s="11">
        <f t="shared" ref="AB73" ca="1" si="3047">AA72/(AB72*AB72)</f>
        <v>364</v>
      </c>
      <c r="AC73" s="11">
        <f t="shared" ref="AC73" ca="1" si="3048">AB73/(AC72*AC72)</f>
        <v>364</v>
      </c>
      <c r="AD73" s="11">
        <f t="shared" ref="AD73" ca="1" si="3049">AC73/(AD72*AD72)</f>
        <v>364</v>
      </c>
      <c r="AE73" s="11">
        <f t="shared" ref="AE73" ca="1" si="3050">AD73/(AE72*AE72)</f>
        <v>364</v>
      </c>
      <c r="AF73" s="11">
        <f t="shared" ref="AF73" ca="1" si="3051">AE73/(AF72*AF72)</f>
        <v>364</v>
      </c>
      <c r="AG73" s="11">
        <f t="shared" ref="AG73" ca="1" si="3052">AF73/(AG72*AG72)</f>
        <v>364</v>
      </c>
      <c r="AH73" s="11">
        <f t="shared" ref="AH73" ca="1" si="3053">AG73/(AH72*AH72)</f>
        <v>364</v>
      </c>
      <c r="AI73" s="11">
        <f t="shared" ref="AI73" ca="1" si="3054">AH73/(AI72*AI72)</f>
        <v>364</v>
      </c>
      <c r="AJ73" s="11">
        <f t="shared" ref="AJ73" ca="1" si="3055">AI73/(AJ72*AJ72)</f>
        <v>364</v>
      </c>
      <c r="AK73" s="20">
        <f t="shared" ref="AK73" ca="1" si="3056">AJ73/(AK72*AK72)</f>
        <v>364</v>
      </c>
      <c r="AL73" s="11">
        <f t="shared" ref="AL73" ca="1" si="3057">AK73/(AL72*AL72)</f>
        <v>364</v>
      </c>
      <c r="AM73" s="11">
        <f t="shared" ref="AM73" ca="1" si="3058">AL73/(AM72*AM72)</f>
        <v>364</v>
      </c>
      <c r="AN73" s="11">
        <f t="shared" ref="AN73" ca="1" si="3059">AM73/(AN72*AN72)</f>
        <v>364</v>
      </c>
      <c r="AO73" s="2">
        <f t="shared" ref="AO73" ca="1" si="3060">AN73/(AO72*AO72)</f>
        <v>91</v>
      </c>
      <c r="AS73" s="42">
        <f t="shared" ref="AS73" ca="1" si="3061">ABS(Z73)</f>
        <v>20</v>
      </c>
      <c r="AW73" s="13">
        <f t="shared" ref="AW73" ca="1" si="3062">Z73/AU72</f>
        <v>10</v>
      </c>
      <c r="BA73" s="42">
        <f t="shared" ref="BA73" ca="1" si="3063">AW73</f>
        <v>10</v>
      </c>
      <c r="BD73" s="41">
        <f t="shared" ref="BD73" ca="1" si="3064">BA73</f>
        <v>10</v>
      </c>
      <c r="BE73" s="120"/>
      <c r="BF73" s="2" t="str">
        <f t="shared" ref="BF73" ca="1" si="3065">IF(AO73=1,BA73,"")</f>
        <v/>
      </c>
      <c r="BG73" t="str">
        <f t="shared" ref="BG73" ca="1" si="3066">IF(AO73=1,ABS(BF73),"")</f>
        <v/>
      </c>
      <c r="BH73" t="str">
        <f t="shared" ca="1" si="1270"/>
        <v/>
      </c>
      <c r="BI73" s="2" t="str">
        <f t="shared" ref="BI73" ca="1" si="3067">IF(AO73=1,BA73,"")</f>
        <v/>
      </c>
      <c r="BJ73" t="str">
        <f t="shared" ref="BJ73" ca="1" si="3068">IF(AO73=1,ABS(BI73),"")</f>
        <v/>
      </c>
      <c r="BK73" t="str">
        <f t="shared" ca="1" si="1273"/>
        <v/>
      </c>
      <c r="BL73" t="s">
        <v>360</v>
      </c>
      <c r="BN73" t="str">
        <f t="shared" ref="BN73" ca="1" si="3069">IF(AW73=1,"","\\frac{")</f>
        <v>\\frac{</v>
      </c>
      <c r="BO73">
        <f t="shared" ref="BO73" ca="1" si="3070">AY72</f>
        <v>-1</v>
      </c>
      <c r="BP73" t="str">
        <f t="shared" ref="BP73" si="3071">AZ72</f>
        <v>±</v>
      </c>
      <c r="BQ73" t="str">
        <f t="shared" ref="BQ73" ca="1" si="3072">BA72</f>
        <v/>
      </c>
      <c r="BR73" t="str">
        <f t="shared" ref="BR73" ca="1" si="3073">IF(AO73=1,"","\\sqrt{")</f>
        <v>\\sqrt{</v>
      </c>
      <c r="BS73">
        <f t="shared" ref="BS73" ca="1" si="3074">BC72</f>
        <v>91</v>
      </c>
      <c r="BT73" t="str">
        <f t="shared" ref="BT73" ca="1" si="3075">IF(AO73=1,"","}")</f>
        <v>}</v>
      </c>
      <c r="BU73" t="str">
        <f t="shared" ref="BU73" ca="1" si="3076">IF(AW73=1,"","}{")</f>
        <v>}{</v>
      </c>
      <c r="BV73">
        <f t="shared" ref="BV73" ca="1" si="3077">IF(BA73=1,"",BA73)</f>
        <v>10</v>
      </c>
      <c r="BW73" t="str">
        <f t="shared" ref="BW73" ca="1" si="3078">IF(AW73=1,"","}")</f>
        <v>}</v>
      </c>
      <c r="BZ73" t="str">
        <f t="shared" ca="1" si="1315"/>
        <v>x= \\frac{-1±\\sqrt{91}}{10}</v>
      </c>
    </row>
    <row r="74" spans="1:87" ht="20" customHeight="1" x14ac:dyDescent="0.55000000000000004">
      <c r="A74" s="121" t="s">
        <v>7</v>
      </c>
      <c r="B74" s="121" t="s">
        <v>364</v>
      </c>
      <c r="C74" s="51" t="s">
        <v>60</v>
      </c>
      <c r="D74" s="50" t="s">
        <v>361</v>
      </c>
      <c r="E74" t="str">
        <f t="shared" ref="E74" ca="1" si="3079">CB74&amp;CC74&amp;CD74&amp;CE74&amp;CF74</f>
        <v>\\(\\quad 4x^2-4x-1=0 \\)</v>
      </c>
      <c r="F74" t="str">
        <f t="shared" ref="F74" ca="1" si="3080">CG74&amp;CH74&amp;CI74</f>
        <v>\\(\\quad \\displaystyle x= \\frac{1±\\sqrt{2}}{2} \\)</v>
      </c>
      <c r="G74" s="50" t="s">
        <v>62</v>
      </c>
      <c r="H74" s="89" t="str">
        <f t="shared" ref="H74" ca="1" si="3081">"INSERT INTO "&amp;C74&amp;"(tangen,question,answer,editor,date,count) VALUES('"&amp;D74&amp;"','"&amp;E74&amp;"','"&amp;F74&amp;"','"&amp;G74&amp;"',NOW(),0);"</f>
        <v>INSERT INTO math(tangen,question,answer,editor,date,count) VALUES('m7500','\\(\\quad 4x^2-4x-1=0 \\)','\\(\\quad \\displaystyle x= \\frac{1±\\sqrt{2}}{2} \\)','harazono',NOW(),0);</v>
      </c>
      <c r="I74" s="51"/>
      <c r="L74" s="1">
        <f t="shared" ca="1" si="1190"/>
        <v>4</v>
      </c>
      <c r="M74" s="1">
        <f t="shared" ca="1" si="1442"/>
        <v>-4</v>
      </c>
      <c r="N74" s="1">
        <f t="shared" ca="1" si="1442"/>
        <v>1</v>
      </c>
      <c r="P74" s="13">
        <f t="shared" ref="P74" ca="1" si="3082">IF(L75=1,"",IF(L75=-1,"-",L75))</f>
        <v>4</v>
      </c>
      <c r="Q74" t="s">
        <v>18</v>
      </c>
      <c r="R74" t="str">
        <f t="shared" ref="R74" ca="1" si="3083">IF(M75&lt;=0,"-","+")</f>
        <v>-</v>
      </c>
      <c r="S74" s="13">
        <f t="shared" ref="S74" ca="1" si="3084">IF(M75=1,"",IF(M75=-1,"",ABS(M75)))</f>
        <v>4</v>
      </c>
      <c r="T74" t="s">
        <v>18</v>
      </c>
      <c r="U74" t="str">
        <f t="shared" ref="U74" ca="1" si="3085">IF(P75&lt;0,"-","+")</f>
        <v>-</v>
      </c>
      <c r="V74" s="13">
        <f t="shared" ref="V74" ca="1" si="3086">ABS(P75)</f>
        <v>1</v>
      </c>
      <c r="W74" s="13" t="s">
        <v>13</v>
      </c>
      <c r="X74">
        <v>0</v>
      </c>
      <c r="Y74" s="42">
        <f t="shared" ref="Y74" ca="1" si="3087">M75*-1</f>
        <v>4</v>
      </c>
      <c r="Z74" s="42" t="s">
        <v>52</v>
      </c>
      <c r="AA74" s="42">
        <f t="shared" ref="AA74" ca="1" si="3088">M75*M75-(4*L75*P75)</f>
        <v>32</v>
      </c>
      <c r="AB74" s="34">
        <f t="shared" ca="1" si="1198"/>
        <v>1</v>
      </c>
      <c r="AC74" s="34">
        <f t="shared" ca="1" si="1199"/>
        <v>1</v>
      </c>
      <c r="AD74" s="34">
        <f t="shared" ca="1" si="1200"/>
        <v>1</v>
      </c>
      <c r="AE74" s="34">
        <f t="shared" ca="1" si="1201"/>
        <v>1</v>
      </c>
      <c r="AF74" s="34">
        <f t="shared" ca="1" si="1202"/>
        <v>1</v>
      </c>
      <c r="AG74" s="34">
        <f t="shared" ca="1" si="1203"/>
        <v>1</v>
      </c>
      <c r="AH74" s="34">
        <f t="shared" ca="1" si="1204"/>
        <v>1</v>
      </c>
      <c r="AI74" s="38">
        <f t="shared" ca="1" si="1205"/>
        <v>1</v>
      </c>
      <c r="AJ74" s="38">
        <f t="shared" ca="1" si="1206"/>
        <v>1</v>
      </c>
      <c r="AK74" s="39">
        <f t="shared" ca="1" si="1207"/>
        <v>1</v>
      </c>
      <c r="AL74" s="38">
        <f t="shared" ca="1" si="1208"/>
        <v>1</v>
      </c>
      <c r="AM74" s="38">
        <f t="shared" ca="1" si="1209"/>
        <v>4</v>
      </c>
      <c r="AN74" s="38">
        <f t="shared" ca="1" si="1210"/>
        <v>1</v>
      </c>
      <c r="AO74" s="38">
        <f t="shared" ca="1" si="1211"/>
        <v>1</v>
      </c>
      <c r="AP74" s="2">
        <f t="shared" ref="AP74" ca="1" si="3089">AB74*AC74*AD74*AE74*AF74*AG74*AH74*AI74*AJ74*AK74*AL74*AM74*AN74*AO74</f>
        <v>4</v>
      </c>
      <c r="AQ74" s="42">
        <f t="shared" ref="AQ74" ca="1" si="3090">ABS(Y74)</f>
        <v>4</v>
      </c>
      <c r="AR74" s="42">
        <f t="shared" ref="AR74" ca="1" si="3091">IF(AP74=1,1,AP74)</f>
        <v>4</v>
      </c>
      <c r="AS74" s="42" t="str">
        <f t="shared" ref="AS74" ca="1" si="3092">IF(AO75=1,"","√")</f>
        <v>√</v>
      </c>
      <c r="AT74" s="42">
        <f t="shared" ref="AT74" ca="1" si="3093">AO75</f>
        <v>2</v>
      </c>
      <c r="AU74" s="9">
        <f t="shared" ref="AU74" ca="1" si="3094">GCD(AQ74,AR74,AS75)</f>
        <v>4</v>
      </c>
      <c r="AV74" s="13">
        <f t="shared" ref="AV74" ca="1" si="3095">Y74/AU74</f>
        <v>1</v>
      </c>
      <c r="AW74" s="13">
        <f t="shared" ref="AW74" ca="1" si="3096">AP74/AU74</f>
        <v>1</v>
      </c>
      <c r="AX74" s="13">
        <f t="shared" ref="AX74" ca="1" si="3097">AT74</f>
        <v>2</v>
      </c>
      <c r="AY74" s="42">
        <f t="shared" ref="AY74" ca="1" si="3098">AV74</f>
        <v>1</v>
      </c>
      <c r="AZ74" s="42" t="str">
        <f t="shared" ref="AZ74" si="3099">Z74</f>
        <v>±</v>
      </c>
      <c r="BA74" s="42" t="str">
        <f t="shared" ref="BA74" ca="1" si="3100">IF(AW74=1,"",AW74)</f>
        <v/>
      </c>
      <c r="BB74" s="42" t="str">
        <f t="shared" ref="BB74" ca="1" si="3101">IF(AX74=1,"",AS74)</f>
        <v>√</v>
      </c>
      <c r="BC74" s="42">
        <f t="shared" ref="BC74" ca="1" si="3102">IF(AX74=1,IF(AW74=1,1,""),AX74)</f>
        <v>2</v>
      </c>
      <c r="BD74" s="41" t="str">
        <f t="shared" ref="BD74" ca="1" si="3103">AY74&amp;AZ74&amp;BA74&amp;BB74&amp;BC74</f>
        <v>1±√2</v>
      </c>
      <c r="BE74" s="120" t="str">
        <f t="shared" ca="1" si="1227"/>
        <v/>
      </c>
      <c r="BF74" s="2" t="str">
        <f t="shared" ref="BF74" ca="1" si="3104">IF(AO75=1,AV74+AW74,"")</f>
        <v/>
      </c>
      <c r="BG74" t="str">
        <f t="shared" ref="BG74" ca="1" si="3105">IF(AO75=1,ABS(BF74),"")</f>
        <v/>
      </c>
      <c r="BH74" t="str">
        <f t="shared" ca="1" si="1229"/>
        <v/>
      </c>
      <c r="BI74" s="2" t="str">
        <f t="shared" ref="BI74" ca="1" si="3106">IF(AO75=1,AV74-AW74,"")</f>
        <v/>
      </c>
      <c r="BJ74" t="str">
        <f t="shared" ref="BJ74" ca="1" si="3107">IF(AO75=1,ABS(BI74),"")</f>
        <v/>
      </c>
      <c r="BK74" t="str">
        <f t="shared" ca="1" si="1232"/>
        <v/>
      </c>
      <c r="BL74" t="s">
        <v>360</v>
      </c>
      <c r="BM74" s="13" t="str">
        <f t="shared" ref="BM74" ca="1" si="3108">IF(BF74&lt;0,"-","")</f>
        <v/>
      </c>
      <c r="BN74" s="13" t="str">
        <f t="shared" ref="BN74" ca="1" si="3109">IF(BH75="","",IF(BH75=1,"","\\frac{"))</f>
        <v/>
      </c>
      <c r="BO74" s="13" t="str">
        <f t="shared" ref="BO74" ca="1" si="3110">IF(BH74="","",BH74)</f>
        <v/>
      </c>
      <c r="BP74" s="13" t="str">
        <f t="shared" ref="BP74" ca="1" si="3111">IF(BH75="","",IF(BH75=1,"","}{"))</f>
        <v/>
      </c>
      <c r="BQ74" s="13" t="str">
        <f t="shared" ref="BQ74" ca="1" si="3112">IF(BH75="","",IF(BH75=1,"",BH75))</f>
        <v/>
      </c>
      <c r="BR74" s="13" t="str">
        <f t="shared" ref="BR74" ca="1" si="3113">IF(BH75="","",IF(BH75=1,"","}"))</f>
        <v/>
      </c>
      <c r="BS74" t="s">
        <v>359</v>
      </c>
      <c r="BT74" s="13" t="str">
        <f t="shared" ref="BT74" ca="1" si="3114">IF(BI74&lt;0,"-","")</f>
        <v/>
      </c>
      <c r="BU74" s="13" t="str">
        <f t="shared" ref="BU74" ca="1" si="3115">IF(BK75="","",IF(BK75=1,"","\\frac{"))</f>
        <v/>
      </c>
      <c r="BV74" s="13" t="str">
        <f t="shared" ref="BV74" ca="1" si="3116">IF(BK74="","",BK74)</f>
        <v/>
      </c>
      <c r="BW74" s="13" t="str">
        <f t="shared" ref="BW74" ca="1" si="3117">IF(BK75="","",IF(BK75=1,"","}{"))</f>
        <v/>
      </c>
      <c r="BX74" s="13" t="str">
        <f t="shared" ref="BX74" ca="1" si="3118">IF(BK75="","",IF(BK75=1,"",BK75))</f>
        <v/>
      </c>
      <c r="BY74" s="13" t="str">
        <f t="shared" ref="BY74" ca="1" si="3119">IF(BK75="","",IF(BK75=1,"","}"))</f>
        <v/>
      </c>
      <c r="BZ74" t="str">
        <f t="shared" ca="1" si="1315"/>
        <v>x= 　,　</v>
      </c>
      <c r="CA74" t="str">
        <f t="shared" ref="CA74" ca="1" si="3120">IF(AO75=1,BZ74,BZ75)</f>
        <v>x= \\frac{1±\\sqrt{2}}{2}</v>
      </c>
      <c r="CB74" s="78" t="s">
        <v>229</v>
      </c>
      <c r="CC74" s="110">
        <f t="shared" ref="CC74" ca="1" si="3121">P74</f>
        <v>4</v>
      </c>
      <c r="CD74" s="104" t="s">
        <v>296</v>
      </c>
      <c r="CE74" s="51" t="str">
        <f t="shared" ref="CE74" ca="1" si="3122">R74&amp;S74&amp;T74&amp;U74&amp;V74&amp;W74&amp;X74</f>
        <v>-4x-1=0</v>
      </c>
      <c r="CF74" t="s">
        <v>230</v>
      </c>
      <c r="CG74" t="s">
        <v>250</v>
      </c>
      <c r="CH74" t="str">
        <f t="shared" ref="CH74" ca="1" si="3123">CA74</f>
        <v>x= \\frac{1±\\sqrt{2}}{2}</v>
      </c>
      <c r="CI74" t="s">
        <v>230</v>
      </c>
    </row>
    <row r="75" spans="1:87" ht="20" customHeight="1" x14ac:dyDescent="0.55000000000000004">
      <c r="A75" s="121"/>
      <c r="B75" s="121"/>
      <c r="I75" s="51"/>
      <c r="L75">
        <f t="shared" ref="L75" ca="1" si="3124">IF(L74=0,1,L74)</f>
        <v>4</v>
      </c>
      <c r="M75">
        <f t="shared" ref="M75" ca="1" si="3125">IF(M74=0,1,M74)</f>
        <v>-4</v>
      </c>
      <c r="O75">
        <f t="shared" ref="O75" ca="1" si="3126">M74*M74-(4*L74*N74)</f>
        <v>0</v>
      </c>
      <c r="P75" s="9">
        <f t="shared" ref="P75" ca="1" si="3127">IF(N74=0,1,IF(O75&lt;=0,N74*-1,N74))</f>
        <v>-1</v>
      </c>
      <c r="R75" s="5"/>
      <c r="S75" s="5"/>
      <c r="T75" s="5"/>
      <c r="U75" s="5"/>
      <c r="V75" s="5"/>
      <c r="W75" s="5"/>
      <c r="Z75" s="42">
        <f t="shared" ref="Z75" ca="1" si="3128">2*L75</f>
        <v>8</v>
      </c>
      <c r="AB75" s="11">
        <f t="shared" ref="AB75" ca="1" si="3129">AA74/(AB74*AB74)</f>
        <v>32</v>
      </c>
      <c r="AC75" s="11">
        <f t="shared" ref="AC75" ca="1" si="3130">AB75/(AC74*AC74)</f>
        <v>32</v>
      </c>
      <c r="AD75" s="11">
        <f t="shared" ref="AD75" ca="1" si="3131">AC75/(AD74*AD74)</f>
        <v>32</v>
      </c>
      <c r="AE75" s="11">
        <f t="shared" ref="AE75" ca="1" si="3132">AD75/(AE74*AE74)</f>
        <v>32</v>
      </c>
      <c r="AF75" s="11">
        <f t="shared" ref="AF75" ca="1" si="3133">AE75/(AF74*AF74)</f>
        <v>32</v>
      </c>
      <c r="AG75" s="11">
        <f t="shared" ref="AG75" ca="1" si="3134">AF75/(AG74*AG74)</f>
        <v>32</v>
      </c>
      <c r="AH75" s="11">
        <f t="shared" ref="AH75" ca="1" si="3135">AG75/(AH74*AH74)</f>
        <v>32</v>
      </c>
      <c r="AI75" s="11">
        <f t="shared" ref="AI75" ca="1" si="3136">AH75/(AI74*AI74)</f>
        <v>32</v>
      </c>
      <c r="AJ75" s="11">
        <f t="shared" ref="AJ75" ca="1" si="3137">AI75/(AJ74*AJ74)</f>
        <v>32</v>
      </c>
      <c r="AK75" s="20">
        <f t="shared" ref="AK75" ca="1" si="3138">AJ75/(AK74*AK74)</f>
        <v>32</v>
      </c>
      <c r="AL75" s="11">
        <f t="shared" ref="AL75" ca="1" si="3139">AK75/(AL74*AL74)</f>
        <v>32</v>
      </c>
      <c r="AM75" s="11">
        <f t="shared" ref="AM75" ca="1" si="3140">AL75/(AM74*AM74)</f>
        <v>2</v>
      </c>
      <c r="AN75" s="11">
        <f t="shared" ref="AN75" ca="1" si="3141">AM75/(AN74*AN74)</f>
        <v>2</v>
      </c>
      <c r="AO75" s="2">
        <f t="shared" ref="AO75" ca="1" si="3142">AN75/(AO74*AO74)</f>
        <v>2</v>
      </c>
      <c r="AS75" s="42">
        <f t="shared" ref="AS75" ca="1" si="3143">ABS(Z75)</f>
        <v>8</v>
      </c>
      <c r="AW75" s="13">
        <f t="shared" ref="AW75" ca="1" si="3144">Z75/AU74</f>
        <v>2</v>
      </c>
      <c r="BA75" s="42">
        <f t="shared" ref="BA75" ca="1" si="3145">AW75</f>
        <v>2</v>
      </c>
      <c r="BD75" s="41">
        <f t="shared" ref="BD75" ca="1" si="3146">BA75</f>
        <v>2</v>
      </c>
      <c r="BE75" s="120"/>
      <c r="BF75" s="2" t="str">
        <f t="shared" ref="BF75" ca="1" si="3147">IF(AO75=1,BA75,"")</f>
        <v/>
      </c>
      <c r="BG75" t="str">
        <f t="shared" ref="BG75" ca="1" si="3148">IF(AO75=1,ABS(BF75),"")</f>
        <v/>
      </c>
      <c r="BH75" t="str">
        <f t="shared" ca="1" si="1270"/>
        <v/>
      </c>
      <c r="BI75" s="2" t="str">
        <f t="shared" ref="BI75" ca="1" si="3149">IF(AO75=1,BA75,"")</f>
        <v/>
      </c>
      <c r="BJ75" t="str">
        <f t="shared" ref="BJ75" ca="1" si="3150">IF(AO75=1,ABS(BI75),"")</f>
        <v/>
      </c>
      <c r="BK75" t="str">
        <f t="shared" ca="1" si="1273"/>
        <v/>
      </c>
      <c r="BL75" t="s">
        <v>360</v>
      </c>
      <c r="BN75" t="str">
        <f t="shared" ref="BN75" ca="1" si="3151">IF(AW75=1,"","\\frac{")</f>
        <v>\\frac{</v>
      </c>
      <c r="BO75">
        <f t="shared" ref="BO75" ca="1" si="3152">AY74</f>
        <v>1</v>
      </c>
      <c r="BP75" t="str">
        <f t="shared" ref="BP75" si="3153">AZ74</f>
        <v>±</v>
      </c>
      <c r="BQ75" t="str">
        <f t="shared" ref="BQ75" ca="1" si="3154">BA74</f>
        <v/>
      </c>
      <c r="BR75" t="str">
        <f t="shared" ref="BR75" ca="1" si="3155">IF(AO75=1,"","\\sqrt{")</f>
        <v>\\sqrt{</v>
      </c>
      <c r="BS75">
        <f t="shared" ref="BS75" ca="1" si="3156">BC74</f>
        <v>2</v>
      </c>
      <c r="BT75" t="str">
        <f t="shared" ref="BT75" ca="1" si="3157">IF(AO75=1,"","}")</f>
        <v>}</v>
      </c>
      <c r="BU75" t="str">
        <f t="shared" ref="BU75" ca="1" si="3158">IF(AW75=1,"","}{")</f>
        <v>}{</v>
      </c>
      <c r="BV75">
        <f t="shared" ref="BV75" ca="1" si="3159">IF(BA75=1,"",BA75)</f>
        <v>2</v>
      </c>
      <c r="BW75" t="str">
        <f t="shared" ref="BW75" ca="1" si="3160">IF(AW75=1,"","}")</f>
        <v>}</v>
      </c>
      <c r="BZ75" t="str">
        <f t="shared" ca="1" si="1315"/>
        <v>x= \\frac{1±\\sqrt{2}}{2}</v>
      </c>
    </row>
    <row r="76" spans="1:87" ht="20" customHeight="1" x14ac:dyDescent="0.55000000000000004">
      <c r="A76" s="121" t="s">
        <v>7</v>
      </c>
      <c r="B76" s="121" t="s">
        <v>364</v>
      </c>
      <c r="C76" s="51" t="s">
        <v>60</v>
      </c>
      <c r="D76" s="50" t="s">
        <v>361</v>
      </c>
      <c r="E76" t="str">
        <f t="shared" ref="E76" ca="1" si="3161">CB76&amp;CC76&amp;CD76&amp;CE76&amp;CF76</f>
        <v>\\(\\quad 7x^2-10x-4=0 \\)</v>
      </c>
      <c r="F76" t="str">
        <f t="shared" ref="F76" ca="1" si="3162">CG76&amp;CH76&amp;CI76</f>
        <v>\\(\\quad \\displaystyle x= \\frac{5±\\sqrt{53}}{7} \\)</v>
      </c>
      <c r="G76" s="50" t="s">
        <v>62</v>
      </c>
      <c r="H76" s="89" t="str">
        <f t="shared" ref="H76" ca="1" si="3163">"INSERT INTO "&amp;C76&amp;"(tangen,question,answer,editor,date,count) VALUES('"&amp;D76&amp;"','"&amp;E76&amp;"','"&amp;F76&amp;"','"&amp;G76&amp;"',NOW(),0);"</f>
        <v>INSERT INTO math(tangen,question,answer,editor,date,count) VALUES('m7500','\\(\\quad 7x^2-10x-4=0 \\)','\\(\\quad \\displaystyle x= \\frac{5±\\sqrt{53}}{7} \\)','harazono',NOW(),0);</v>
      </c>
      <c r="I76" s="51"/>
      <c r="L76" s="1">
        <f t="shared" ca="1" si="1190"/>
        <v>7</v>
      </c>
      <c r="M76" s="1">
        <f t="shared" ca="1" si="1442"/>
        <v>-10</v>
      </c>
      <c r="N76" s="1">
        <f t="shared" ca="1" si="1442"/>
        <v>4</v>
      </c>
      <c r="P76" s="13">
        <f t="shared" ref="P76" ca="1" si="3164">IF(L77=1,"",IF(L77=-1,"-",L77))</f>
        <v>7</v>
      </c>
      <c r="Q76" t="s">
        <v>18</v>
      </c>
      <c r="R76" t="str">
        <f t="shared" ref="R76" ca="1" si="3165">IF(M77&lt;=0,"-","+")</f>
        <v>-</v>
      </c>
      <c r="S76" s="13">
        <f t="shared" ref="S76" ca="1" si="3166">IF(M77=1,"",IF(M77=-1,"",ABS(M77)))</f>
        <v>10</v>
      </c>
      <c r="T76" t="s">
        <v>18</v>
      </c>
      <c r="U76" t="str">
        <f t="shared" ref="U76" ca="1" si="3167">IF(P77&lt;0,"-","+")</f>
        <v>-</v>
      </c>
      <c r="V76" s="13">
        <f t="shared" ref="V76" ca="1" si="3168">ABS(P77)</f>
        <v>4</v>
      </c>
      <c r="W76" s="13" t="s">
        <v>13</v>
      </c>
      <c r="X76">
        <v>0</v>
      </c>
      <c r="Y76" s="42">
        <f t="shared" ref="Y76" ca="1" si="3169">M77*-1</f>
        <v>10</v>
      </c>
      <c r="Z76" s="42" t="s">
        <v>52</v>
      </c>
      <c r="AA76" s="42">
        <f t="shared" ref="AA76" ca="1" si="3170">M77*M77-(4*L77*P77)</f>
        <v>212</v>
      </c>
      <c r="AB76" s="34">
        <f t="shared" ca="1" si="1198"/>
        <v>1</v>
      </c>
      <c r="AC76" s="34">
        <f t="shared" ca="1" si="1199"/>
        <v>1</v>
      </c>
      <c r="AD76" s="34">
        <f t="shared" ca="1" si="1200"/>
        <v>1</v>
      </c>
      <c r="AE76" s="34">
        <f t="shared" ca="1" si="1201"/>
        <v>1</v>
      </c>
      <c r="AF76" s="34">
        <f t="shared" ca="1" si="1202"/>
        <v>1</v>
      </c>
      <c r="AG76" s="34">
        <f t="shared" ca="1" si="1203"/>
        <v>1</v>
      </c>
      <c r="AH76" s="34">
        <f t="shared" ca="1" si="1204"/>
        <v>1</v>
      </c>
      <c r="AI76" s="38">
        <f t="shared" ca="1" si="1205"/>
        <v>1</v>
      </c>
      <c r="AJ76" s="38">
        <f t="shared" ca="1" si="1206"/>
        <v>1</v>
      </c>
      <c r="AK76" s="39">
        <f t="shared" ca="1" si="1207"/>
        <v>1</v>
      </c>
      <c r="AL76" s="38">
        <f t="shared" ca="1" si="1208"/>
        <v>1</v>
      </c>
      <c r="AM76" s="38">
        <f t="shared" ca="1" si="1209"/>
        <v>1</v>
      </c>
      <c r="AN76" s="38">
        <f t="shared" ca="1" si="1210"/>
        <v>1</v>
      </c>
      <c r="AO76" s="38">
        <f t="shared" ca="1" si="1211"/>
        <v>2</v>
      </c>
      <c r="AP76" s="2">
        <f t="shared" ref="AP76" ca="1" si="3171">AB76*AC76*AD76*AE76*AF76*AG76*AH76*AI76*AJ76*AK76*AL76*AM76*AN76*AO76</f>
        <v>2</v>
      </c>
      <c r="AQ76" s="42">
        <f t="shared" ref="AQ76" ca="1" si="3172">ABS(Y76)</f>
        <v>10</v>
      </c>
      <c r="AR76" s="42">
        <f t="shared" ref="AR76" ca="1" si="3173">IF(AP76=1,1,AP76)</f>
        <v>2</v>
      </c>
      <c r="AS76" s="42" t="str">
        <f t="shared" ref="AS76" ca="1" si="3174">IF(AO77=1,"","√")</f>
        <v>√</v>
      </c>
      <c r="AT76" s="42">
        <f t="shared" ref="AT76" ca="1" si="3175">AO77</f>
        <v>53</v>
      </c>
      <c r="AU76" s="9">
        <f t="shared" ref="AU76" ca="1" si="3176">GCD(AQ76,AR76,AS77)</f>
        <v>2</v>
      </c>
      <c r="AV76" s="13">
        <f t="shared" ref="AV76" ca="1" si="3177">Y76/AU76</f>
        <v>5</v>
      </c>
      <c r="AW76" s="13">
        <f t="shared" ref="AW76" ca="1" si="3178">AP76/AU76</f>
        <v>1</v>
      </c>
      <c r="AX76" s="13">
        <f t="shared" ref="AX76" ca="1" si="3179">AT76</f>
        <v>53</v>
      </c>
      <c r="AY76" s="42">
        <f t="shared" ref="AY76" ca="1" si="3180">AV76</f>
        <v>5</v>
      </c>
      <c r="AZ76" s="42" t="str">
        <f t="shared" ref="AZ76" si="3181">Z76</f>
        <v>±</v>
      </c>
      <c r="BA76" s="42" t="str">
        <f t="shared" ref="BA76" ca="1" si="3182">IF(AW76=1,"",AW76)</f>
        <v/>
      </c>
      <c r="BB76" s="42" t="str">
        <f t="shared" ref="BB76" ca="1" si="3183">IF(AX76=1,"",AS76)</f>
        <v>√</v>
      </c>
      <c r="BC76" s="42">
        <f t="shared" ref="BC76" ca="1" si="3184">IF(AX76=1,IF(AW76=1,1,""),AX76)</f>
        <v>53</v>
      </c>
      <c r="BD76" s="41" t="str">
        <f t="shared" ref="BD76" ca="1" si="3185">AY76&amp;AZ76&amp;BA76&amp;BB76&amp;BC76</f>
        <v>5±√53</v>
      </c>
      <c r="BE76" s="120" t="str">
        <f t="shared" ca="1" si="1227"/>
        <v/>
      </c>
      <c r="BF76" s="2" t="str">
        <f t="shared" ref="BF76" ca="1" si="3186">IF(AO77=1,AV76+AW76,"")</f>
        <v/>
      </c>
      <c r="BG76" t="str">
        <f t="shared" ref="BG76" ca="1" si="3187">IF(AO77=1,ABS(BF76),"")</f>
        <v/>
      </c>
      <c r="BH76" t="str">
        <f t="shared" ca="1" si="1229"/>
        <v/>
      </c>
      <c r="BI76" s="2" t="str">
        <f t="shared" ref="BI76" ca="1" si="3188">IF(AO77=1,AV76-AW76,"")</f>
        <v/>
      </c>
      <c r="BJ76" t="str">
        <f t="shared" ref="BJ76" ca="1" si="3189">IF(AO77=1,ABS(BI76),"")</f>
        <v/>
      </c>
      <c r="BK76" t="str">
        <f t="shared" ca="1" si="1232"/>
        <v/>
      </c>
      <c r="BL76" t="s">
        <v>360</v>
      </c>
      <c r="BM76" s="13" t="str">
        <f t="shared" ref="BM76" ca="1" si="3190">IF(BF76&lt;0,"-","")</f>
        <v/>
      </c>
      <c r="BN76" s="13" t="str">
        <f t="shared" ref="BN76" ca="1" si="3191">IF(BH77="","",IF(BH77=1,"","\\frac{"))</f>
        <v/>
      </c>
      <c r="BO76" s="13" t="str">
        <f t="shared" ref="BO76" ca="1" si="3192">IF(BH76="","",BH76)</f>
        <v/>
      </c>
      <c r="BP76" s="13" t="str">
        <f t="shared" ref="BP76" ca="1" si="3193">IF(BH77="","",IF(BH77=1,"","}{"))</f>
        <v/>
      </c>
      <c r="BQ76" s="13" t="str">
        <f t="shared" ref="BQ76" ca="1" si="3194">IF(BH77="","",IF(BH77=1,"",BH77))</f>
        <v/>
      </c>
      <c r="BR76" s="13" t="str">
        <f t="shared" ref="BR76" ca="1" si="3195">IF(BH77="","",IF(BH77=1,"","}"))</f>
        <v/>
      </c>
      <c r="BS76" t="s">
        <v>359</v>
      </c>
      <c r="BT76" s="13" t="str">
        <f t="shared" ref="BT76" ca="1" si="3196">IF(BI76&lt;0,"-","")</f>
        <v/>
      </c>
      <c r="BU76" s="13" t="str">
        <f t="shared" ref="BU76" ca="1" si="3197">IF(BK77="","",IF(BK77=1,"","\\frac{"))</f>
        <v/>
      </c>
      <c r="BV76" s="13" t="str">
        <f t="shared" ref="BV76" ca="1" si="3198">IF(BK76="","",BK76)</f>
        <v/>
      </c>
      <c r="BW76" s="13" t="str">
        <f t="shared" ref="BW76" ca="1" si="3199">IF(BK77="","",IF(BK77=1,"","}{"))</f>
        <v/>
      </c>
      <c r="BX76" s="13" t="str">
        <f t="shared" ref="BX76" ca="1" si="3200">IF(BK77="","",IF(BK77=1,"",BK77))</f>
        <v/>
      </c>
      <c r="BY76" s="13" t="str">
        <f t="shared" ref="BY76" ca="1" si="3201">IF(BK77="","",IF(BK77=1,"","}"))</f>
        <v/>
      </c>
      <c r="BZ76" t="str">
        <f t="shared" ca="1" si="1315"/>
        <v>x= 　,　</v>
      </c>
      <c r="CA76" t="str">
        <f t="shared" ref="CA76" ca="1" si="3202">IF(AO77=1,BZ76,BZ77)</f>
        <v>x= \\frac{5±\\sqrt{53}}{7}</v>
      </c>
      <c r="CB76" s="78" t="s">
        <v>229</v>
      </c>
      <c r="CC76" s="110">
        <f t="shared" ref="CC76" ca="1" si="3203">P76</f>
        <v>7</v>
      </c>
      <c r="CD76" s="104" t="s">
        <v>296</v>
      </c>
      <c r="CE76" s="51" t="str">
        <f t="shared" ref="CE76" ca="1" si="3204">R76&amp;S76&amp;T76&amp;U76&amp;V76&amp;W76&amp;X76</f>
        <v>-10x-4=0</v>
      </c>
      <c r="CF76" t="s">
        <v>230</v>
      </c>
      <c r="CG76" t="s">
        <v>250</v>
      </c>
      <c r="CH76" t="str">
        <f t="shared" ref="CH76" ca="1" si="3205">CA76</f>
        <v>x= \\frac{5±\\sqrt{53}}{7}</v>
      </c>
      <c r="CI76" t="s">
        <v>230</v>
      </c>
    </row>
    <row r="77" spans="1:87" ht="20" customHeight="1" x14ac:dyDescent="0.55000000000000004">
      <c r="A77" s="121"/>
      <c r="B77" s="121"/>
      <c r="I77" s="51"/>
      <c r="L77">
        <f t="shared" ref="L77" ca="1" si="3206">IF(L76=0,1,L76)</f>
        <v>7</v>
      </c>
      <c r="M77">
        <f t="shared" ref="M77" ca="1" si="3207">IF(M76=0,1,M76)</f>
        <v>-10</v>
      </c>
      <c r="O77">
        <f t="shared" ref="O77" ca="1" si="3208">M76*M76-(4*L76*N76)</f>
        <v>-12</v>
      </c>
      <c r="P77" s="9">
        <f t="shared" ref="P77" ca="1" si="3209">IF(N76=0,1,IF(O77&lt;=0,N76*-1,N76))</f>
        <v>-4</v>
      </c>
      <c r="R77" s="5"/>
      <c r="S77" s="5"/>
      <c r="T77" s="5"/>
      <c r="U77" s="5"/>
      <c r="V77" s="5"/>
      <c r="W77" s="5"/>
      <c r="Z77" s="42">
        <f t="shared" ref="Z77" ca="1" si="3210">2*L77</f>
        <v>14</v>
      </c>
      <c r="AB77" s="11">
        <f t="shared" ref="AB77" ca="1" si="3211">AA76/(AB76*AB76)</f>
        <v>212</v>
      </c>
      <c r="AC77" s="11">
        <f t="shared" ref="AC77" ca="1" si="3212">AB77/(AC76*AC76)</f>
        <v>212</v>
      </c>
      <c r="AD77" s="11">
        <f t="shared" ref="AD77" ca="1" si="3213">AC77/(AD76*AD76)</f>
        <v>212</v>
      </c>
      <c r="AE77" s="11">
        <f t="shared" ref="AE77" ca="1" si="3214">AD77/(AE76*AE76)</f>
        <v>212</v>
      </c>
      <c r="AF77" s="11">
        <f t="shared" ref="AF77" ca="1" si="3215">AE77/(AF76*AF76)</f>
        <v>212</v>
      </c>
      <c r="AG77" s="11">
        <f t="shared" ref="AG77" ca="1" si="3216">AF77/(AG76*AG76)</f>
        <v>212</v>
      </c>
      <c r="AH77" s="11">
        <f t="shared" ref="AH77" ca="1" si="3217">AG77/(AH76*AH76)</f>
        <v>212</v>
      </c>
      <c r="AI77" s="11">
        <f t="shared" ref="AI77" ca="1" si="3218">AH77/(AI76*AI76)</f>
        <v>212</v>
      </c>
      <c r="AJ77" s="11">
        <f t="shared" ref="AJ77" ca="1" si="3219">AI77/(AJ76*AJ76)</f>
        <v>212</v>
      </c>
      <c r="AK77" s="20">
        <f t="shared" ref="AK77" ca="1" si="3220">AJ77/(AK76*AK76)</f>
        <v>212</v>
      </c>
      <c r="AL77" s="11">
        <f t="shared" ref="AL77" ca="1" si="3221">AK77/(AL76*AL76)</f>
        <v>212</v>
      </c>
      <c r="AM77" s="11">
        <f t="shared" ref="AM77" ca="1" si="3222">AL77/(AM76*AM76)</f>
        <v>212</v>
      </c>
      <c r="AN77" s="11">
        <f t="shared" ref="AN77" ca="1" si="3223">AM77/(AN76*AN76)</f>
        <v>212</v>
      </c>
      <c r="AO77" s="2">
        <f t="shared" ref="AO77" ca="1" si="3224">AN77/(AO76*AO76)</f>
        <v>53</v>
      </c>
      <c r="AS77" s="42">
        <f t="shared" ref="AS77" ca="1" si="3225">ABS(Z77)</f>
        <v>14</v>
      </c>
      <c r="AW77" s="13">
        <f t="shared" ref="AW77" ca="1" si="3226">Z77/AU76</f>
        <v>7</v>
      </c>
      <c r="BA77" s="42">
        <f t="shared" ref="BA77" ca="1" si="3227">AW77</f>
        <v>7</v>
      </c>
      <c r="BD77" s="41">
        <f t="shared" ref="BD77" ca="1" si="3228">BA77</f>
        <v>7</v>
      </c>
      <c r="BE77" s="120"/>
      <c r="BF77" s="2" t="str">
        <f t="shared" ref="BF77" ca="1" si="3229">IF(AO77=1,BA77,"")</f>
        <v/>
      </c>
      <c r="BG77" t="str">
        <f t="shared" ref="BG77" ca="1" si="3230">IF(AO77=1,ABS(BF77),"")</f>
        <v/>
      </c>
      <c r="BH77" t="str">
        <f t="shared" ca="1" si="1270"/>
        <v/>
      </c>
      <c r="BI77" s="2" t="str">
        <f t="shared" ref="BI77" ca="1" si="3231">IF(AO77=1,BA77,"")</f>
        <v/>
      </c>
      <c r="BJ77" t="str">
        <f t="shared" ref="BJ77" ca="1" si="3232">IF(AO77=1,ABS(BI77),"")</f>
        <v/>
      </c>
      <c r="BK77" t="str">
        <f t="shared" ca="1" si="1273"/>
        <v/>
      </c>
      <c r="BL77" t="s">
        <v>360</v>
      </c>
      <c r="BN77" t="str">
        <f t="shared" ref="BN77" ca="1" si="3233">IF(AW77=1,"","\\frac{")</f>
        <v>\\frac{</v>
      </c>
      <c r="BO77">
        <f t="shared" ref="BO77" ca="1" si="3234">AY76</f>
        <v>5</v>
      </c>
      <c r="BP77" t="str">
        <f t="shared" ref="BP77" si="3235">AZ76</f>
        <v>±</v>
      </c>
      <c r="BQ77" t="str">
        <f t="shared" ref="BQ77" ca="1" si="3236">BA76</f>
        <v/>
      </c>
      <c r="BR77" t="str">
        <f t="shared" ref="BR77" ca="1" si="3237">IF(AO77=1,"","\\sqrt{")</f>
        <v>\\sqrt{</v>
      </c>
      <c r="BS77">
        <f t="shared" ref="BS77" ca="1" si="3238">BC76</f>
        <v>53</v>
      </c>
      <c r="BT77" t="str">
        <f t="shared" ref="BT77" ca="1" si="3239">IF(AO77=1,"","}")</f>
        <v>}</v>
      </c>
      <c r="BU77" t="str">
        <f t="shared" ref="BU77" ca="1" si="3240">IF(AW77=1,"","}{")</f>
        <v>}{</v>
      </c>
      <c r="BV77">
        <f t="shared" ref="BV77" ca="1" si="3241">IF(BA77=1,"",BA77)</f>
        <v>7</v>
      </c>
      <c r="BW77" t="str">
        <f t="shared" ref="BW77" ca="1" si="3242">IF(AW77=1,"","}")</f>
        <v>}</v>
      </c>
      <c r="BZ77" t="str">
        <f t="shared" ca="1" si="1315"/>
        <v>x= \\frac{5±\\sqrt{53}}{7}</v>
      </c>
    </row>
    <row r="78" spans="1:87" ht="20" customHeight="1" x14ac:dyDescent="0.55000000000000004">
      <c r="A78" s="121" t="s">
        <v>7</v>
      </c>
      <c r="B78" s="121" t="s">
        <v>364</v>
      </c>
      <c r="C78" s="51" t="s">
        <v>60</v>
      </c>
      <c r="D78" s="50" t="s">
        <v>361</v>
      </c>
      <c r="E78" t="str">
        <f t="shared" ref="E78" ca="1" si="3243">CB78&amp;CC78&amp;CD78&amp;CE78&amp;CF78</f>
        <v>\\(\\quad x^2-7x+4=0 \\)</v>
      </c>
      <c r="F78" t="str">
        <f t="shared" ref="F78" ca="1" si="3244">CG78&amp;CH78&amp;CI78</f>
        <v>\\(\\quad \\displaystyle x= \\frac{7±\\sqrt{33}}{2} \\)</v>
      </c>
      <c r="G78" s="50" t="s">
        <v>62</v>
      </c>
      <c r="H78" s="89" t="str">
        <f t="shared" ref="H78" ca="1" si="3245">"INSERT INTO "&amp;C78&amp;"(tangen,question,answer,editor,date,count) VALUES('"&amp;D78&amp;"','"&amp;E78&amp;"','"&amp;F78&amp;"','"&amp;G78&amp;"',NOW(),0);"</f>
        <v>INSERT INTO math(tangen,question,answer,editor,date,count) VALUES('m7500','\\(\\quad x^2-7x+4=0 \\)','\\(\\quad \\displaystyle x= \\frac{7±\\sqrt{33}}{2} \\)','harazono',NOW(),0);</v>
      </c>
      <c r="I78" s="51"/>
      <c r="L78" s="1">
        <f t="shared" ca="1" si="1190"/>
        <v>1</v>
      </c>
      <c r="M78" s="1">
        <f t="shared" ca="1" si="1442"/>
        <v>-7</v>
      </c>
      <c r="N78" s="1">
        <f t="shared" ca="1" si="1442"/>
        <v>4</v>
      </c>
      <c r="P78" s="13" t="str">
        <f t="shared" ref="P78" ca="1" si="3246">IF(L79=1,"",IF(L79=-1,"-",L79))</f>
        <v/>
      </c>
      <c r="Q78" t="s">
        <v>18</v>
      </c>
      <c r="R78" t="str">
        <f t="shared" ref="R78" ca="1" si="3247">IF(M79&lt;=0,"-","+")</f>
        <v>-</v>
      </c>
      <c r="S78" s="13">
        <f t="shared" ref="S78" ca="1" si="3248">IF(M79=1,"",IF(M79=-1,"",ABS(M79)))</f>
        <v>7</v>
      </c>
      <c r="T78" t="s">
        <v>18</v>
      </c>
      <c r="U78" t="str">
        <f t="shared" ref="U78" ca="1" si="3249">IF(P79&lt;0,"-","+")</f>
        <v>+</v>
      </c>
      <c r="V78" s="13">
        <f t="shared" ref="V78" ca="1" si="3250">ABS(P79)</f>
        <v>4</v>
      </c>
      <c r="W78" s="13" t="s">
        <v>13</v>
      </c>
      <c r="X78">
        <v>0</v>
      </c>
      <c r="Y78" s="42">
        <f t="shared" ref="Y78" ca="1" si="3251">M79*-1</f>
        <v>7</v>
      </c>
      <c r="Z78" s="42" t="s">
        <v>52</v>
      </c>
      <c r="AA78" s="42">
        <f t="shared" ref="AA78" ca="1" si="3252">M79*M79-(4*L79*P79)</f>
        <v>33</v>
      </c>
      <c r="AB78" s="34">
        <f t="shared" ca="1" si="1198"/>
        <v>1</v>
      </c>
      <c r="AC78" s="34">
        <f t="shared" ca="1" si="1199"/>
        <v>1</v>
      </c>
      <c r="AD78" s="34">
        <f t="shared" ca="1" si="1200"/>
        <v>1</v>
      </c>
      <c r="AE78" s="34">
        <f t="shared" ca="1" si="1201"/>
        <v>1</v>
      </c>
      <c r="AF78" s="34">
        <f t="shared" ca="1" si="1202"/>
        <v>1</v>
      </c>
      <c r="AG78" s="34">
        <f t="shared" ca="1" si="1203"/>
        <v>1</v>
      </c>
      <c r="AH78" s="34">
        <f t="shared" ca="1" si="1204"/>
        <v>1</v>
      </c>
      <c r="AI78" s="38">
        <f t="shared" ca="1" si="1205"/>
        <v>1</v>
      </c>
      <c r="AJ78" s="38">
        <f t="shared" ca="1" si="1206"/>
        <v>1</v>
      </c>
      <c r="AK78" s="39">
        <f t="shared" ca="1" si="1207"/>
        <v>1</v>
      </c>
      <c r="AL78" s="38">
        <f t="shared" ca="1" si="1208"/>
        <v>1</v>
      </c>
      <c r="AM78" s="38">
        <f t="shared" ca="1" si="1209"/>
        <v>1</v>
      </c>
      <c r="AN78" s="38">
        <f t="shared" ca="1" si="1210"/>
        <v>1</v>
      </c>
      <c r="AO78" s="38">
        <f t="shared" ca="1" si="1211"/>
        <v>1</v>
      </c>
      <c r="AP78" s="2">
        <f t="shared" ref="AP78" ca="1" si="3253">AB78*AC78*AD78*AE78*AF78*AG78*AH78*AI78*AJ78*AK78*AL78*AM78*AN78*AO78</f>
        <v>1</v>
      </c>
      <c r="AQ78" s="42">
        <f t="shared" ref="AQ78" ca="1" si="3254">ABS(Y78)</f>
        <v>7</v>
      </c>
      <c r="AR78" s="42">
        <f t="shared" ref="AR78" ca="1" si="3255">IF(AP78=1,1,AP78)</f>
        <v>1</v>
      </c>
      <c r="AS78" s="42" t="str">
        <f t="shared" ref="AS78" ca="1" si="3256">IF(AO79=1,"","√")</f>
        <v>√</v>
      </c>
      <c r="AT78" s="42">
        <f t="shared" ref="AT78" ca="1" si="3257">AO79</f>
        <v>33</v>
      </c>
      <c r="AU78" s="9">
        <f t="shared" ref="AU78" ca="1" si="3258">GCD(AQ78,AR78,AS79)</f>
        <v>1</v>
      </c>
      <c r="AV78" s="13">
        <f t="shared" ref="AV78" ca="1" si="3259">Y78/AU78</f>
        <v>7</v>
      </c>
      <c r="AW78" s="13">
        <f t="shared" ref="AW78" ca="1" si="3260">AP78/AU78</f>
        <v>1</v>
      </c>
      <c r="AX78" s="13">
        <f t="shared" ref="AX78" ca="1" si="3261">AT78</f>
        <v>33</v>
      </c>
      <c r="AY78" s="42">
        <f t="shared" ref="AY78" ca="1" si="3262">AV78</f>
        <v>7</v>
      </c>
      <c r="AZ78" s="42" t="str">
        <f t="shared" ref="AZ78" si="3263">Z78</f>
        <v>±</v>
      </c>
      <c r="BA78" s="42" t="str">
        <f t="shared" ref="BA78" ca="1" si="3264">IF(AW78=1,"",AW78)</f>
        <v/>
      </c>
      <c r="BB78" s="42" t="str">
        <f t="shared" ref="BB78" ca="1" si="3265">IF(AX78=1,"",AS78)</f>
        <v>√</v>
      </c>
      <c r="BC78" s="42">
        <f t="shared" ref="BC78" ca="1" si="3266">IF(AX78=1,IF(AW78=1,1,""),AX78)</f>
        <v>33</v>
      </c>
      <c r="BD78" s="41" t="str">
        <f t="shared" ref="BD78" ca="1" si="3267">AY78&amp;AZ78&amp;BA78&amp;BB78&amp;BC78</f>
        <v>7±√33</v>
      </c>
      <c r="BE78" s="120" t="str">
        <f t="shared" ca="1" si="1227"/>
        <v/>
      </c>
      <c r="BF78" s="2" t="str">
        <f t="shared" ref="BF78" ca="1" si="3268">IF(AO79=1,AV78+AW78,"")</f>
        <v/>
      </c>
      <c r="BG78" t="str">
        <f t="shared" ref="BG78" ca="1" si="3269">IF(AO79=1,ABS(BF78),"")</f>
        <v/>
      </c>
      <c r="BH78" t="str">
        <f t="shared" ca="1" si="1229"/>
        <v/>
      </c>
      <c r="BI78" s="2" t="str">
        <f t="shared" ref="BI78" ca="1" si="3270">IF(AO79=1,AV78-AW78,"")</f>
        <v/>
      </c>
      <c r="BJ78" t="str">
        <f t="shared" ref="BJ78" ca="1" si="3271">IF(AO79=1,ABS(BI78),"")</f>
        <v/>
      </c>
      <c r="BK78" t="str">
        <f t="shared" ca="1" si="1232"/>
        <v/>
      </c>
      <c r="BL78" t="s">
        <v>360</v>
      </c>
      <c r="BM78" s="13" t="str">
        <f t="shared" ref="BM78" ca="1" si="3272">IF(BF78&lt;0,"-","")</f>
        <v/>
      </c>
      <c r="BN78" s="13" t="str">
        <f t="shared" ref="BN78" ca="1" si="3273">IF(BH79="","",IF(BH79=1,"","\\frac{"))</f>
        <v/>
      </c>
      <c r="BO78" s="13" t="str">
        <f t="shared" ref="BO78" ca="1" si="3274">IF(BH78="","",BH78)</f>
        <v/>
      </c>
      <c r="BP78" s="13" t="str">
        <f t="shared" ref="BP78" ca="1" si="3275">IF(BH79="","",IF(BH79=1,"","}{"))</f>
        <v/>
      </c>
      <c r="BQ78" s="13" t="str">
        <f t="shared" ref="BQ78" ca="1" si="3276">IF(BH79="","",IF(BH79=1,"",BH79))</f>
        <v/>
      </c>
      <c r="BR78" s="13" t="str">
        <f t="shared" ref="BR78" ca="1" si="3277">IF(BH79="","",IF(BH79=1,"","}"))</f>
        <v/>
      </c>
      <c r="BS78" t="s">
        <v>359</v>
      </c>
      <c r="BT78" s="13" t="str">
        <f t="shared" ref="BT78" ca="1" si="3278">IF(BI78&lt;0,"-","")</f>
        <v/>
      </c>
      <c r="BU78" s="13" t="str">
        <f t="shared" ref="BU78" ca="1" si="3279">IF(BK79="","",IF(BK79=1,"","\\frac{"))</f>
        <v/>
      </c>
      <c r="BV78" s="13" t="str">
        <f t="shared" ref="BV78" ca="1" si="3280">IF(BK78="","",BK78)</f>
        <v/>
      </c>
      <c r="BW78" s="13" t="str">
        <f t="shared" ref="BW78" ca="1" si="3281">IF(BK79="","",IF(BK79=1,"","}{"))</f>
        <v/>
      </c>
      <c r="BX78" s="13" t="str">
        <f t="shared" ref="BX78" ca="1" si="3282">IF(BK79="","",IF(BK79=1,"",BK79))</f>
        <v/>
      </c>
      <c r="BY78" s="13" t="str">
        <f t="shared" ref="BY78" ca="1" si="3283">IF(BK79="","",IF(BK79=1,"","}"))</f>
        <v/>
      </c>
      <c r="BZ78" t="str">
        <f t="shared" ca="1" si="1315"/>
        <v>x= 　,　</v>
      </c>
      <c r="CA78" t="str">
        <f t="shared" ref="CA78" ca="1" si="3284">IF(AO79=1,BZ78,BZ79)</f>
        <v>x= \\frac{7±\\sqrt{33}}{2}</v>
      </c>
      <c r="CB78" s="78" t="s">
        <v>229</v>
      </c>
      <c r="CC78" s="110" t="str">
        <f t="shared" ref="CC78" ca="1" si="3285">P78</f>
        <v/>
      </c>
      <c r="CD78" s="104" t="s">
        <v>296</v>
      </c>
      <c r="CE78" s="51" t="str">
        <f t="shared" ref="CE78" ca="1" si="3286">R78&amp;S78&amp;T78&amp;U78&amp;V78&amp;W78&amp;X78</f>
        <v>-7x+4=0</v>
      </c>
      <c r="CF78" t="s">
        <v>230</v>
      </c>
      <c r="CG78" t="s">
        <v>250</v>
      </c>
      <c r="CH78" t="str">
        <f t="shared" ref="CH78" ca="1" si="3287">CA78</f>
        <v>x= \\frac{7±\\sqrt{33}}{2}</v>
      </c>
      <c r="CI78" t="s">
        <v>230</v>
      </c>
    </row>
    <row r="79" spans="1:87" ht="20" customHeight="1" x14ac:dyDescent="0.55000000000000004">
      <c r="A79" s="121"/>
      <c r="B79" s="121"/>
      <c r="I79" s="51"/>
      <c r="L79">
        <f t="shared" ref="L79" ca="1" si="3288">IF(L78=0,1,L78)</f>
        <v>1</v>
      </c>
      <c r="M79">
        <f t="shared" ref="M79" ca="1" si="3289">IF(M78=0,1,M78)</f>
        <v>-7</v>
      </c>
      <c r="O79">
        <f t="shared" ref="O79" ca="1" si="3290">M78*M78-(4*L78*N78)</f>
        <v>33</v>
      </c>
      <c r="P79" s="9">
        <f t="shared" ref="P79" ca="1" si="3291">IF(N78=0,1,IF(O79&lt;=0,N78*-1,N78))</f>
        <v>4</v>
      </c>
      <c r="R79" s="5"/>
      <c r="S79" s="5"/>
      <c r="T79" s="5"/>
      <c r="U79" s="5"/>
      <c r="V79" s="5"/>
      <c r="W79" s="5"/>
      <c r="Z79" s="42">
        <f t="shared" ref="Z79" ca="1" si="3292">2*L79</f>
        <v>2</v>
      </c>
      <c r="AB79" s="11">
        <f t="shared" ref="AB79" ca="1" si="3293">AA78/(AB78*AB78)</f>
        <v>33</v>
      </c>
      <c r="AC79" s="11">
        <f t="shared" ref="AC79" ca="1" si="3294">AB79/(AC78*AC78)</f>
        <v>33</v>
      </c>
      <c r="AD79" s="11">
        <f t="shared" ref="AD79" ca="1" si="3295">AC79/(AD78*AD78)</f>
        <v>33</v>
      </c>
      <c r="AE79" s="11">
        <f t="shared" ref="AE79" ca="1" si="3296">AD79/(AE78*AE78)</f>
        <v>33</v>
      </c>
      <c r="AF79" s="11">
        <f t="shared" ref="AF79" ca="1" si="3297">AE79/(AF78*AF78)</f>
        <v>33</v>
      </c>
      <c r="AG79" s="11">
        <f t="shared" ref="AG79" ca="1" si="3298">AF79/(AG78*AG78)</f>
        <v>33</v>
      </c>
      <c r="AH79" s="11">
        <f t="shared" ref="AH79" ca="1" si="3299">AG79/(AH78*AH78)</f>
        <v>33</v>
      </c>
      <c r="AI79" s="11">
        <f t="shared" ref="AI79" ca="1" si="3300">AH79/(AI78*AI78)</f>
        <v>33</v>
      </c>
      <c r="AJ79" s="11">
        <f t="shared" ref="AJ79" ca="1" si="3301">AI79/(AJ78*AJ78)</f>
        <v>33</v>
      </c>
      <c r="AK79" s="20">
        <f t="shared" ref="AK79" ca="1" si="3302">AJ79/(AK78*AK78)</f>
        <v>33</v>
      </c>
      <c r="AL79" s="11">
        <f t="shared" ref="AL79" ca="1" si="3303">AK79/(AL78*AL78)</f>
        <v>33</v>
      </c>
      <c r="AM79" s="11">
        <f t="shared" ref="AM79" ca="1" si="3304">AL79/(AM78*AM78)</f>
        <v>33</v>
      </c>
      <c r="AN79" s="11">
        <f t="shared" ref="AN79" ca="1" si="3305">AM79/(AN78*AN78)</f>
        <v>33</v>
      </c>
      <c r="AO79" s="2">
        <f t="shared" ref="AO79" ca="1" si="3306">AN79/(AO78*AO78)</f>
        <v>33</v>
      </c>
      <c r="AS79" s="42">
        <f t="shared" ref="AS79" ca="1" si="3307">ABS(Z79)</f>
        <v>2</v>
      </c>
      <c r="AW79" s="13">
        <f t="shared" ref="AW79" ca="1" si="3308">Z79/AU78</f>
        <v>2</v>
      </c>
      <c r="BA79" s="42">
        <f t="shared" ref="BA79" ca="1" si="3309">AW79</f>
        <v>2</v>
      </c>
      <c r="BD79" s="41">
        <f t="shared" ref="BD79" ca="1" si="3310">BA79</f>
        <v>2</v>
      </c>
      <c r="BE79" s="120"/>
      <c r="BF79" s="2" t="str">
        <f t="shared" ref="BF79" ca="1" si="3311">IF(AO79=1,BA79,"")</f>
        <v/>
      </c>
      <c r="BG79" t="str">
        <f t="shared" ref="BG79" ca="1" si="3312">IF(AO79=1,ABS(BF79),"")</f>
        <v/>
      </c>
      <c r="BH79" t="str">
        <f t="shared" ca="1" si="1270"/>
        <v/>
      </c>
      <c r="BI79" s="2" t="str">
        <f t="shared" ref="BI79" ca="1" si="3313">IF(AO79=1,BA79,"")</f>
        <v/>
      </c>
      <c r="BJ79" t="str">
        <f t="shared" ref="BJ79" ca="1" si="3314">IF(AO79=1,ABS(BI79),"")</f>
        <v/>
      </c>
      <c r="BK79" t="str">
        <f t="shared" ca="1" si="1273"/>
        <v/>
      </c>
      <c r="BL79" t="s">
        <v>360</v>
      </c>
      <c r="BN79" t="str">
        <f t="shared" ref="BN79" ca="1" si="3315">IF(AW79=1,"","\\frac{")</f>
        <v>\\frac{</v>
      </c>
      <c r="BO79">
        <f t="shared" ref="BO79" ca="1" si="3316">AY78</f>
        <v>7</v>
      </c>
      <c r="BP79" t="str">
        <f t="shared" ref="BP79" si="3317">AZ78</f>
        <v>±</v>
      </c>
      <c r="BQ79" t="str">
        <f t="shared" ref="BQ79" ca="1" si="3318">BA78</f>
        <v/>
      </c>
      <c r="BR79" t="str">
        <f t="shared" ref="BR79" ca="1" si="3319">IF(AO79=1,"","\\sqrt{")</f>
        <v>\\sqrt{</v>
      </c>
      <c r="BS79">
        <f t="shared" ref="BS79" ca="1" si="3320">BC78</f>
        <v>33</v>
      </c>
      <c r="BT79" t="str">
        <f t="shared" ref="BT79" ca="1" si="3321">IF(AO79=1,"","}")</f>
        <v>}</v>
      </c>
      <c r="BU79" t="str">
        <f t="shared" ref="BU79" ca="1" si="3322">IF(AW79=1,"","}{")</f>
        <v>}{</v>
      </c>
      <c r="BV79">
        <f t="shared" ref="BV79" ca="1" si="3323">IF(BA79=1,"",BA79)</f>
        <v>2</v>
      </c>
      <c r="BW79" t="str">
        <f t="shared" ref="BW79" ca="1" si="3324">IF(AW79=1,"","}")</f>
        <v>}</v>
      </c>
      <c r="BZ79" t="str">
        <f t="shared" ca="1" si="1315"/>
        <v>x= \\frac{7±\\sqrt{33}}{2}</v>
      </c>
    </row>
    <row r="80" spans="1:87" ht="20" customHeight="1" x14ac:dyDescent="0.55000000000000004">
      <c r="A80" s="121" t="s">
        <v>7</v>
      </c>
      <c r="B80" s="121" t="s">
        <v>364</v>
      </c>
      <c r="C80" s="51" t="s">
        <v>60</v>
      </c>
      <c r="D80" s="50" t="s">
        <v>361</v>
      </c>
      <c r="E80" t="str">
        <f t="shared" ref="E80" ca="1" si="3325">CB80&amp;CC80&amp;CD80&amp;CE80&amp;CF80</f>
        <v>\\(\\quad 8x^2+6x-4=0 \\)</v>
      </c>
      <c r="F80" t="str">
        <f t="shared" ref="F80" ca="1" si="3326">CG80&amp;CH80&amp;CI80</f>
        <v>\\(\\quad \\displaystyle x= \\frac{-3±\\sqrt{41}}{8} \\)</v>
      </c>
      <c r="G80" s="50" t="s">
        <v>62</v>
      </c>
      <c r="H80" s="89" t="str">
        <f t="shared" ref="H80" ca="1" si="3327">"INSERT INTO "&amp;C80&amp;"(tangen,question,answer,editor,date,count) VALUES('"&amp;D80&amp;"','"&amp;E80&amp;"','"&amp;F80&amp;"','"&amp;G80&amp;"',NOW(),0);"</f>
        <v>INSERT INTO math(tangen,question,answer,editor,date,count) VALUES('m7500','\\(\\quad 8x^2+6x-4=0 \\)','\\(\\quad \\displaystyle x= \\frac{-3±\\sqrt{41}}{8} \\)','harazono',NOW(),0);</v>
      </c>
      <c r="I80" s="51"/>
      <c r="L80" s="1">
        <f t="shared" ca="1" si="1190"/>
        <v>8</v>
      </c>
      <c r="M80" s="1">
        <f t="shared" ca="1" si="1442"/>
        <v>6</v>
      </c>
      <c r="N80" s="1">
        <f t="shared" ca="1" si="1442"/>
        <v>4</v>
      </c>
      <c r="P80" s="13">
        <f t="shared" ref="P80" ca="1" si="3328">IF(L81=1,"",IF(L81=-1,"-",L81))</f>
        <v>8</v>
      </c>
      <c r="Q80" t="s">
        <v>18</v>
      </c>
      <c r="R80" t="str">
        <f t="shared" ref="R80" ca="1" si="3329">IF(M81&lt;=0,"-","+")</f>
        <v>+</v>
      </c>
      <c r="S80" s="13">
        <f t="shared" ref="S80" ca="1" si="3330">IF(M81=1,"",IF(M81=-1,"",ABS(M81)))</f>
        <v>6</v>
      </c>
      <c r="T80" t="s">
        <v>18</v>
      </c>
      <c r="U80" t="str">
        <f t="shared" ref="U80" ca="1" si="3331">IF(P81&lt;0,"-","+")</f>
        <v>-</v>
      </c>
      <c r="V80" s="13">
        <f t="shared" ref="V80" ca="1" si="3332">ABS(P81)</f>
        <v>4</v>
      </c>
      <c r="W80" s="13" t="s">
        <v>13</v>
      </c>
      <c r="X80">
        <v>0</v>
      </c>
      <c r="Y80" s="42">
        <f t="shared" ref="Y80" ca="1" si="3333">M81*-1</f>
        <v>-6</v>
      </c>
      <c r="Z80" s="42" t="s">
        <v>52</v>
      </c>
      <c r="AA80" s="42">
        <f t="shared" ref="AA80" ca="1" si="3334">M81*M81-(4*L81*P81)</f>
        <v>164</v>
      </c>
      <c r="AB80" s="34">
        <f t="shared" ca="1" si="1198"/>
        <v>1</v>
      </c>
      <c r="AC80" s="34">
        <f t="shared" ca="1" si="1199"/>
        <v>1</v>
      </c>
      <c r="AD80" s="34">
        <f t="shared" ca="1" si="1200"/>
        <v>1</v>
      </c>
      <c r="AE80" s="34">
        <f t="shared" ca="1" si="1201"/>
        <v>1</v>
      </c>
      <c r="AF80" s="34">
        <f t="shared" ca="1" si="1202"/>
        <v>1</v>
      </c>
      <c r="AG80" s="34">
        <f t="shared" ca="1" si="1203"/>
        <v>1</v>
      </c>
      <c r="AH80" s="34">
        <f t="shared" ca="1" si="1204"/>
        <v>1</v>
      </c>
      <c r="AI80" s="38">
        <f t="shared" ca="1" si="1205"/>
        <v>1</v>
      </c>
      <c r="AJ80" s="38">
        <f t="shared" ca="1" si="1206"/>
        <v>1</v>
      </c>
      <c r="AK80" s="39">
        <f t="shared" ca="1" si="1207"/>
        <v>1</v>
      </c>
      <c r="AL80" s="38">
        <f t="shared" ca="1" si="1208"/>
        <v>1</v>
      </c>
      <c r="AM80" s="38">
        <f t="shared" ca="1" si="1209"/>
        <v>1</v>
      </c>
      <c r="AN80" s="38">
        <f t="shared" ca="1" si="1210"/>
        <v>1</v>
      </c>
      <c r="AO80" s="38">
        <f t="shared" ca="1" si="1211"/>
        <v>2</v>
      </c>
      <c r="AP80" s="2">
        <f t="shared" ref="AP80" ca="1" si="3335">AB80*AC80*AD80*AE80*AF80*AG80*AH80*AI80*AJ80*AK80*AL80*AM80*AN80*AO80</f>
        <v>2</v>
      </c>
      <c r="AQ80" s="42">
        <f t="shared" ref="AQ80" ca="1" si="3336">ABS(Y80)</f>
        <v>6</v>
      </c>
      <c r="AR80" s="42">
        <f t="shared" ref="AR80" ca="1" si="3337">IF(AP80=1,1,AP80)</f>
        <v>2</v>
      </c>
      <c r="AS80" s="42" t="str">
        <f t="shared" ref="AS80" ca="1" si="3338">IF(AO81=1,"","√")</f>
        <v>√</v>
      </c>
      <c r="AT80" s="42">
        <f t="shared" ref="AT80" ca="1" si="3339">AO81</f>
        <v>41</v>
      </c>
      <c r="AU80" s="9">
        <f t="shared" ref="AU80" ca="1" si="3340">GCD(AQ80,AR80,AS81)</f>
        <v>2</v>
      </c>
      <c r="AV80" s="13">
        <f t="shared" ref="AV80" ca="1" si="3341">Y80/AU80</f>
        <v>-3</v>
      </c>
      <c r="AW80" s="13">
        <f t="shared" ref="AW80" ca="1" si="3342">AP80/AU80</f>
        <v>1</v>
      </c>
      <c r="AX80" s="13">
        <f t="shared" ref="AX80" ca="1" si="3343">AT80</f>
        <v>41</v>
      </c>
      <c r="AY80" s="42">
        <f t="shared" ref="AY80" ca="1" si="3344">AV80</f>
        <v>-3</v>
      </c>
      <c r="AZ80" s="42" t="str">
        <f t="shared" ref="AZ80" si="3345">Z80</f>
        <v>±</v>
      </c>
      <c r="BA80" s="42" t="str">
        <f t="shared" ref="BA80" ca="1" si="3346">IF(AW80=1,"",AW80)</f>
        <v/>
      </c>
      <c r="BB80" s="42" t="str">
        <f t="shared" ref="BB80" ca="1" si="3347">IF(AX80=1,"",AS80)</f>
        <v>√</v>
      </c>
      <c r="BC80" s="42">
        <f t="shared" ref="BC80" ca="1" si="3348">IF(AX80=1,IF(AW80=1,1,""),AX80)</f>
        <v>41</v>
      </c>
      <c r="BD80" s="41" t="str">
        <f t="shared" ref="BD80" ca="1" si="3349">AY80&amp;AZ80&amp;BA80&amp;BB80&amp;BC80</f>
        <v>-3±√41</v>
      </c>
      <c r="BE80" s="120" t="str">
        <f t="shared" ca="1" si="1227"/>
        <v/>
      </c>
      <c r="BF80" s="2" t="str">
        <f t="shared" ref="BF80" ca="1" si="3350">IF(AO81=1,AV80+AW80,"")</f>
        <v/>
      </c>
      <c r="BG80" t="str">
        <f t="shared" ref="BG80" ca="1" si="3351">IF(AO81=1,ABS(BF80),"")</f>
        <v/>
      </c>
      <c r="BH80" t="str">
        <f t="shared" ca="1" si="1229"/>
        <v/>
      </c>
      <c r="BI80" s="2" t="str">
        <f t="shared" ref="BI80" ca="1" si="3352">IF(AO81=1,AV80-AW80,"")</f>
        <v/>
      </c>
      <c r="BJ80" t="str">
        <f t="shared" ref="BJ80" ca="1" si="3353">IF(AO81=1,ABS(BI80),"")</f>
        <v/>
      </c>
      <c r="BK80" t="str">
        <f t="shared" ca="1" si="1232"/>
        <v/>
      </c>
      <c r="BL80" t="s">
        <v>360</v>
      </c>
      <c r="BM80" s="13" t="str">
        <f t="shared" ref="BM80" ca="1" si="3354">IF(BF80&lt;0,"-","")</f>
        <v/>
      </c>
      <c r="BN80" s="13" t="str">
        <f t="shared" ref="BN80" ca="1" si="3355">IF(BH81="","",IF(BH81=1,"","\\frac{"))</f>
        <v/>
      </c>
      <c r="BO80" s="13" t="str">
        <f t="shared" ref="BO80" ca="1" si="3356">IF(BH80="","",BH80)</f>
        <v/>
      </c>
      <c r="BP80" s="13" t="str">
        <f t="shared" ref="BP80" ca="1" si="3357">IF(BH81="","",IF(BH81=1,"","}{"))</f>
        <v/>
      </c>
      <c r="BQ80" s="13" t="str">
        <f t="shared" ref="BQ80" ca="1" si="3358">IF(BH81="","",IF(BH81=1,"",BH81))</f>
        <v/>
      </c>
      <c r="BR80" s="13" t="str">
        <f t="shared" ref="BR80" ca="1" si="3359">IF(BH81="","",IF(BH81=1,"","}"))</f>
        <v/>
      </c>
      <c r="BS80" t="s">
        <v>359</v>
      </c>
      <c r="BT80" s="13" t="str">
        <f t="shared" ref="BT80" ca="1" si="3360">IF(BI80&lt;0,"-","")</f>
        <v/>
      </c>
      <c r="BU80" s="13" t="str">
        <f t="shared" ref="BU80" ca="1" si="3361">IF(BK81="","",IF(BK81=1,"","\\frac{"))</f>
        <v/>
      </c>
      <c r="BV80" s="13" t="str">
        <f t="shared" ref="BV80" ca="1" si="3362">IF(BK80="","",BK80)</f>
        <v/>
      </c>
      <c r="BW80" s="13" t="str">
        <f t="shared" ref="BW80" ca="1" si="3363">IF(BK81="","",IF(BK81=1,"","}{"))</f>
        <v/>
      </c>
      <c r="BX80" s="13" t="str">
        <f t="shared" ref="BX80" ca="1" si="3364">IF(BK81="","",IF(BK81=1,"",BK81))</f>
        <v/>
      </c>
      <c r="BY80" s="13" t="str">
        <f t="shared" ref="BY80" ca="1" si="3365">IF(BK81="","",IF(BK81=1,"","}"))</f>
        <v/>
      </c>
      <c r="BZ80" t="str">
        <f t="shared" ca="1" si="1315"/>
        <v>x= 　,　</v>
      </c>
      <c r="CA80" t="str">
        <f t="shared" ref="CA80" ca="1" si="3366">IF(AO81=1,BZ80,BZ81)</f>
        <v>x= \\frac{-3±\\sqrt{41}}{8}</v>
      </c>
      <c r="CB80" s="78" t="s">
        <v>229</v>
      </c>
      <c r="CC80" s="110">
        <f t="shared" ref="CC80" ca="1" si="3367">P80</f>
        <v>8</v>
      </c>
      <c r="CD80" s="104" t="s">
        <v>296</v>
      </c>
      <c r="CE80" s="51" t="str">
        <f t="shared" ref="CE80" ca="1" si="3368">R80&amp;S80&amp;T80&amp;U80&amp;V80&amp;W80&amp;X80</f>
        <v>+6x-4=0</v>
      </c>
      <c r="CF80" t="s">
        <v>230</v>
      </c>
      <c r="CG80" t="s">
        <v>250</v>
      </c>
      <c r="CH80" t="str">
        <f t="shared" ref="CH80" ca="1" si="3369">CA80</f>
        <v>x= \\frac{-3±\\sqrt{41}}{8}</v>
      </c>
      <c r="CI80" t="s">
        <v>230</v>
      </c>
    </row>
    <row r="81" spans="1:87" ht="20" customHeight="1" x14ac:dyDescent="0.55000000000000004">
      <c r="A81" s="121"/>
      <c r="B81" s="121"/>
      <c r="I81" s="51"/>
      <c r="L81">
        <f t="shared" ref="L81" ca="1" si="3370">IF(L80=0,1,L80)</f>
        <v>8</v>
      </c>
      <c r="M81">
        <f t="shared" ref="M81" ca="1" si="3371">IF(M80=0,1,M80)</f>
        <v>6</v>
      </c>
      <c r="O81">
        <f t="shared" ref="O81" ca="1" si="3372">M80*M80-(4*L80*N80)</f>
        <v>-92</v>
      </c>
      <c r="P81" s="9">
        <f t="shared" ref="P81" ca="1" si="3373">IF(N80=0,1,IF(O81&lt;=0,N80*-1,N80))</f>
        <v>-4</v>
      </c>
      <c r="R81" s="5"/>
      <c r="S81" s="5"/>
      <c r="T81" s="5"/>
      <c r="U81" s="5"/>
      <c r="V81" s="5"/>
      <c r="W81" s="5"/>
      <c r="Z81" s="42">
        <f t="shared" ref="Z81" ca="1" si="3374">2*L81</f>
        <v>16</v>
      </c>
      <c r="AB81" s="11">
        <f t="shared" ref="AB81" ca="1" si="3375">AA80/(AB80*AB80)</f>
        <v>164</v>
      </c>
      <c r="AC81" s="11">
        <f t="shared" ref="AC81" ca="1" si="3376">AB81/(AC80*AC80)</f>
        <v>164</v>
      </c>
      <c r="AD81" s="11">
        <f t="shared" ref="AD81" ca="1" si="3377">AC81/(AD80*AD80)</f>
        <v>164</v>
      </c>
      <c r="AE81" s="11">
        <f t="shared" ref="AE81" ca="1" si="3378">AD81/(AE80*AE80)</f>
        <v>164</v>
      </c>
      <c r="AF81" s="11">
        <f t="shared" ref="AF81" ca="1" si="3379">AE81/(AF80*AF80)</f>
        <v>164</v>
      </c>
      <c r="AG81" s="11">
        <f t="shared" ref="AG81" ca="1" si="3380">AF81/(AG80*AG80)</f>
        <v>164</v>
      </c>
      <c r="AH81" s="11">
        <f t="shared" ref="AH81" ca="1" si="3381">AG81/(AH80*AH80)</f>
        <v>164</v>
      </c>
      <c r="AI81" s="11">
        <f t="shared" ref="AI81" ca="1" si="3382">AH81/(AI80*AI80)</f>
        <v>164</v>
      </c>
      <c r="AJ81" s="11">
        <f t="shared" ref="AJ81" ca="1" si="3383">AI81/(AJ80*AJ80)</f>
        <v>164</v>
      </c>
      <c r="AK81" s="20">
        <f t="shared" ref="AK81" ca="1" si="3384">AJ81/(AK80*AK80)</f>
        <v>164</v>
      </c>
      <c r="AL81" s="11">
        <f t="shared" ref="AL81" ca="1" si="3385">AK81/(AL80*AL80)</f>
        <v>164</v>
      </c>
      <c r="AM81" s="11">
        <f t="shared" ref="AM81" ca="1" si="3386">AL81/(AM80*AM80)</f>
        <v>164</v>
      </c>
      <c r="AN81" s="11">
        <f t="shared" ref="AN81" ca="1" si="3387">AM81/(AN80*AN80)</f>
        <v>164</v>
      </c>
      <c r="AO81" s="2">
        <f t="shared" ref="AO81" ca="1" si="3388">AN81/(AO80*AO80)</f>
        <v>41</v>
      </c>
      <c r="AS81" s="42">
        <f t="shared" ref="AS81" ca="1" si="3389">ABS(Z81)</f>
        <v>16</v>
      </c>
      <c r="AW81" s="13">
        <f t="shared" ref="AW81" ca="1" si="3390">Z81/AU80</f>
        <v>8</v>
      </c>
      <c r="BA81" s="42">
        <f t="shared" ref="BA81" ca="1" si="3391">AW81</f>
        <v>8</v>
      </c>
      <c r="BD81" s="41">
        <f t="shared" ref="BD81" ca="1" si="3392">BA81</f>
        <v>8</v>
      </c>
      <c r="BE81" s="120"/>
      <c r="BF81" s="2" t="str">
        <f t="shared" ref="BF81" ca="1" si="3393">IF(AO81=1,BA81,"")</f>
        <v/>
      </c>
      <c r="BG81" t="str">
        <f t="shared" ref="BG81" ca="1" si="3394">IF(AO81=1,ABS(BF81),"")</f>
        <v/>
      </c>
      <c r="BH81" t="str">
        <f t="shared" ca="1" si="1270"/>
        <v/>
      </c>
      <c r="BI81" s="2" t="str">
        <f t="shared" ref="BI81" ca="1" si="3395">IF(AO81=1,BA81,"")</f>
        <v/>
      </c>
      <c r="BJ81" t="str">
        <f t="shared" ref="BJ81" ca="1" si="3396">IF(AO81=1,ABS(BI81),"")</f>
        <v/>
      </c>
      <c r="BK81" t="str">
        <f t="shared" ca="1" si="1273"/>
        <v/>
      </c>
      <c r="BL81" t="s">
        <v>360</v>
      </c>
      <c r="BN81" t="str">
        <f t="shared" ref="BN81" ca="1" si="3397">IF(AW81=1,"","\\frac{")</f>
        <v>\\frac{</v>
      </c>
      <c r="BO81">
        <f t="shared" ref="BO81" ca="1" si="3398">AY80</f>
        <v>-3</v>
      </c>
      <c r="BP81" t="str">
        <f t="shared" ref="BP81" si="3399">AZ80</f>
        <v>±</v>
      </c>
      <c r="BQ81" t="str">
        <f t="shared" ref="BQ81" ca="1" si="3400">BA80</f>
        <v/>
      </c>
      <c r="BR81" t="str">
        <f t="shared" ref="BR81" ca="1" si="3401">IF(AO81=1,"","\\sqrt{")</f>
        <v>\\sqrt{</v>
      </c>
      <c r="BS81">
        <f t="shared" ref="BS81" ca="1" si="3402">BC80</f>
        <v>41</v>
      </c>
      <c r="BT81" t="str">
        <f t="shared" ref="BT81" ca="1" si="3403">IF(AO81=1,"","}")</f>
        <v>}</v>
      </c>
      <c r="BU81" t="str">
        <f t="shared" ref="BU81" ca="1" si="3404">IF(AW81=1,"","}{")</f>
        <v>}{</v>
      </c>
      <c r="BV81">
        <f t="shared" ref="BV81" ca="1" si="3405">IF(BA81=1,"",BA81)</f>
        <v>8</v>
      </c>
      <c r="BW81" t="str">
        <f t="shared" ref="BW81" ca="1" si="3406">IF(AW81=1,"","}")</f>
        <v>}</v>
      </c>
      <c r="BZ81" t="str">
        <f t="shared" ca="1" si="1315"/>
        <v>x= \\frac{-3±\\sqrt{41}}{8}</v>
      </c>
    </row>
    <row r="82" spans="1:87" ht="20" customHeight="1" x14ac:dyDescent="0.55000000000000004">
      <c r="A82" s="121" t="s">
        <v>7</v>
      </c>
      <c r="B82" s="121" t="s">
        <v>364</v>
      </c>
      <c r="C82" s="51" t="s">
        <v>60</v>
      </c>
      <c r="D82" s="50" t="s">
        <v>361</v>
      </c>
      <c r="E82" t="str">
        <f t="shared" ref="E82" ca="1" si="3407">CB82&amp;CC82&amp;CD82&amp;CE82&amp;CF82</f>
        <v>\\(\\quad 7x^2+x-2=0 \\)</v>
      </c>
      <c r="F82" t="str">
        <f t="shared" ref="F82" ca="1" si="3408">CG82&amp;CH82&amp;CI82</f>
        <v>\\(\\quad \\displaystyle x= \\frac{-1±\\sqrt{57}}{14} \\)</v>
      </c>
      <c r="G82" s="50" t="s">
        <v>62</v>
      </c>
      <c r="H82" s="89" t="str">
        <f t="shared" ref="H82" ca="1" si="3409">"INSERT INTO "&amp;C82&amp;"(tangen,question,answer,editor,date,count) VALUES('"&amp;D82&amp;"','"&amp;E82&amp;"','"&amp;F82&amp;"','"&amp;G82&amp;"',NOW(),0);"</f>
        <v>INSERT INTO math(tangen,question,answer,editor,date,count) VALUES('m7500','\\(\\quad 7x^2+x-2=0 \\)','\\(\\quad \\displaystyle x= \\frac{-1±\\sqrt{57}}{14} \\)','harazono',NOW(),0);</v>
      </c>
      <c r="I82" s="51"/>
      <c r="L82" s="1">
        <f t="shared" ca="1" si="1190"/>
        <v>7</v>
      </c>
      <c r="M82" s="1">
        <f t="shared" ca="1" si="1442"/>
        <v>1</v>
      </c>
      <c r="N82" s="1">
        <f t="shared" ca="1" si="1442"/>
        <v>2</v>
      </c>
      <c r="P82" s="13">
        <f t="shared" ref="P82" ca="1" si="3410">IF(L83=1,"",IF(L83=-1,"-",L83))</f>
        <v>7</v>
      </c>
      <c r="Q82" t="s">
        <v>18</v>
      </c>
      <c r="R82" t="str">
        <f t="shared" ref="R82" ca="1" si="3411">IF(M83&lt;=0,"-","+")</f>
        <v>+</v>
      </c>
      <c r="S82" s="13" t="str">
        <f t="shared" ref="S82" ca="1" si="3412">IF(M83=1,"",IF(M83=-1,"",ABS(M83)))</f>
        <v/>
      </c>
      <c r="T82" t="s">
        <v>18</v>
      </c>
      <c r="U82" t="str">
        <f t="shared" ref="U82" ca="1" si="3413">IF(P83&lt;0,"-","+")</f>
        <v>-</v>
      </c>
      <c r="V82" s="13">
        <f t="shared" ref="V82" ca="1" si="3414">ABS(P83)</f>
        <v>2</v>
      </c>
      <c r="W82" s="13" t="s">
        <v>13</v>
      </c>
      <c r="X82">
        <v>0</v>
      </c>
      <c r="Y82" s="42">
        <f t="shared" ref="Y82" ca="1" si="3415">M83*-1</f>
        <v>-1</v>
      </c>
      <c r="Z82" s="42" t="s">
        <v>52</v>
      </c>
      <c r="AA82" s="42">
        <f t="shared" ref="AA82" ca="1" si="3416">M83*M83-(4*L83*P83)</f>
        <v>57</v>
      </c>
      <c r="AB82" s="34">
        <f t="shared" ca="1" si="1198"/>
        <v>1</v>
      </c>
      <c r="AC82" s="34">
        <f t="shared" ca="1" si="1199"/>
        <v>1</v>
      </c>
      <c r="AD82" s="34">
        <f t="shared" ca="1" si="1200"/>
        <v>1</v>
      </c>
      <c r="AE82" s="34">
        <f t="shared" ca="1" si="1201"/>
        <v>1</v>
      </c>
      <c r="AF82" s="34">
        <f t="shared" ca="1" si="1202"/>
        <v>1</v>
      </c>
      <c r="AG82" s="34">
        <f t="shared" ca="1" si="1203"/>
        <v>1</v>
      </c>
      <c r="AH82" s="34">
        <f t="shared" ca="1" si="1204"/>
        <v>1</v>
      </c>
      <c r="AI82" s="38">
        <f t="shared" ca="1" si="1205"/>
        <v>1</v>
      </c>
      <c r="AJ82" s="38">
        <f t="shared" ca="1" si="1206"/>
        <v>1</v>
      </c>
      <c r="AK82" s="39">
        <f t="shared" ca="1" si="1207"/>
        <v>1</v>
      </c>
      <c r="AL82" s="38">
        <f t="shared" ca="1" si="1208"/>
        <v>1</v>
      </c>
      <c r="AM82" s="38">
        <f t="shared" ca="1" si="1209"/>
        <v>1</v>
      </c>
      <c r="AN82" s="38">
        <f t="shared" ca="1" si="1210"/>
        <v>1</v>
      </c>
      <c r="AO82" s="38">
        <f t="shared" ca="1" si="1211"/>
        <v>1</v>
      </c>
      <c r="AP82" s="2">
        <f t="shared" ref="AP82" ca="1" si="3417">AB82*AC82*AD82*AE82*AF82*AG82*AH82*AI82*AJ82*AK82*AL82*AM82*AN82*AO82</f>
        <v>1</v>
      </c>
      <c r="AQ82" s="42">
        <f t="shared" ref="AQ82" ca="1" si="3418">ABS(Y82)</f>
        <v>1</v>
      </c>
      <c r="AR82" s="42">
        <f t="shared" ref="AR82" ca="1" si="3419">IF(AP82=1,1,AP82)</f>
        <v>1</v>
      </c>
      <c r="AS82" s="42" t="str">
        <f t="shared" ref="AS82" ca="1" si="3420">IF(AO83=1,"","√")</f>
        <v>√</v>
      </c>
      <c r="AT82" s="42">
        <f t="shared" ref="AT82" ca="1" si="3421">AO83</f>
        <v>57</v>
      </c>
      <c r="AU82" s="9">
        <f t="shared" ref="AU82" ca="1" si="3422">GCD(AQ82,AR82,AS83)</f>
        <v>1</v>
      </c>
      <c r="AV82" s="13">
        <f t="shared" ref="AV82" ca="1" si="3423">Y82/AU82</f>
        <v>-1</v>
      </c>
      <c r="AW82" s="13">
        <f t="shared" ref="AW82" ca="1" si="3424">AP82/AU82</f>
        <v>1</v>
      </c>
      <c r="AX82" s="13">
        <f t="shared" ref="AX82" ca="1" si="3425">AT82</f>
        <v>57</v>
      </c>
      <c r="AY82" s="42">
        <f t="shared" ref="AY82" ca="1" si="3426">AV82</f>
        <v>-1</v>
      </c>
      <c r="AZ82" s="42" t="str">
        <f t="shared" ref="AZ82" si="3427">Z82</f>
        <v>±</v>
      </c>
      <c r="BA82" s="42" t="str">
        <f t="shared" ref="BA82" ca="1" si="3428">IF(AW82=1,"",AW82)</f>
        <v/>
      </c>
      <c r="BB82" s="42" t="str">
        <f t="shared" ref="BB82" ca="1" si="3429">IF(AX82=1,"",AS82)</f>
        <v>√</v>
      </c>
      <c r="BC82" s="42">
        <f t="shared" ref="BC82" ca="1" si="3430">IF(AX82=1,IF(AW82=1,1,""),AX82)</f>
        <v>57</v>
      </c>
      <c r="BD82" s="41" t="str">
        <f t="shared" ref="BD82" ca="1" si="3431">AY82&amp;AZ82&amp;BA82&amp;BB82&amp;BC82</f>
        <v>-1±√57</v>
      </c>
      <c r="BE82" s="120" t="str">
        <f t="shared" ca="1" si="1227"/>
        <v/>
      </c>
      <c r="BF82" s="2" t="str">
        <f t="shared" ref="BF82" ca="1" si="3432">IF(AO83=1,AV82+AW82,"")</f>
        <v/>
      </c>
      <c r="BG82" t="str">
        <f t="shared" ref="BG82" ca="1" si="3433">IF(AO83=1,ABS(BF82),"")</f>
        <v/>
      </c>
      <c r="BH82" t="str">
        <f t="shared" ca="1" si="1229"/>
        <v/>
      </c>
      <c r="BI82" s="2" t="str">
        <f t="shared" ref="BI82" ca="1" si="3434">IF(AO83=1,AV82-AW82,"")</f>
        <v/>
      </c>
      <c r="BJ82" t="str">
        <f t="shared" ref="BJ82" ca="1" si="3435">IF(AO83=1,ABS(BI82),"")</f>
        <v/>
      </c>
      <c r="BK82" t="str">
        <f t="shared" ca="1" si="1232"/>
        <v/>
      </c>
      <c r="BL82" t="s">
        <v>360</v>
      </c>
      <c r="BM82" s="13" t="str">
        <f t="shared" ref="BM82" ca="1" si="3436">IF(BF82&lt;0,"-","")</f>
        <v/>
      </c>
      <c r="BN82" s="13" t="str">
        <f t="shared" ref="BN82" ca="1" si="3437">IF(BH83="","",IF(BH83=1,"","\\frac{"))</f>
        <v/>
      </c>
      <c r="BO82" s="13" t="str">
        <f t="shared" ref="BO82" ca="1" si="3438">IF(BH82="","",BH82)</f>
        <v/>
      </c>
      <c r="BP82" s="13" t="str">
        <f t="shared" ref="BP82" ca="1" si="3439">IF(BH83="","",IF(BH83=1,"","}{"))</f>
        <v/>
      </c>
      <c r="BQ82" s="13" t="str">
        <f t="shared" ref="BQ82" ca="1" si="3440">IF(BH83="","",IF(BH83=1,"",BH83))</f>
        <v/>
      </c>
      <c r="BR82" s="13" t="str">
        <f t="shared" ref="BR82" ca="1" si="3441">IF(BH83="","",IF(BH83=1,"","}"))</f>
        <v/>
      </c>
      <c r="BS82" t="s">
        <v>359</v>
      </c>
      <c r="BT82" s="13" t="str">
        <f t="shared" ref="BT82" ca="1" si="3442">IF(BI82&lt;0,"-","")</f>
        <v/>
      </c>
      <c r="BU82" s="13" t="str">
        <f t="shared" ref="BU82" ca="1" si="3443">IF(BK83="","",IF(BK83=1,"","\\frac{"))</f>
        <v/>
      </c>
      <c r="BV82" s="13" t="str">
        <f t="shared" ref="BV82" ca="1" si="3444">IF(BK82="","",BK82)</f>
        <v/>
      </c>
      <c r="BW82" s="13" t="str">
        <f t="shared" ref="BW82" ca="1" si="3445">IF(BK83="","",IF(BK83=1,"","}{"))</f>
        <v/>
      </c>
      <c r="BX82" s="13" t="str">
        <f t="shared" ref="BX82" ca="1" si="3446">IF(BK83="","",IF(BK83=1,"",BK83))</f>
        <v/>
      </c>
      <c r="BY82" s="13" t="str">
        <f t="shared" ref="BY82" ca="1" si="3447">IF(BK83="","",IF(BK83=1,"","}"))</f>
        <v/>
      </c>
      <c r="BZ82" t="str">
        <f t="shared" ca="1" si="1315"/>
        <v>x= 　,　</v>
      </c>
      <c r="CA82" t="str">
        <f t="shared" ref="CA82" ca="1" si="3448">IF(AO83=1,BZ82,BZ83)</f>
        <v>x= \\frac{-1±\\sqrt{57}}{14}</v>
      </c>
      <c r="CB82" s="78" t="s">
        <v>229</v>
      </c>
      <c r="CC82" s="110">
        <f t="shared" ref="CC82" ca="1" si="3449">P82</f>
        <v>7</v>
      </c>
      <c r="CD82" s="104" t="s">
        <v>296</v>
      </c>
      <c r="CE82" s="51" t="str">
        <f t="shared" ref="CE82" ca="1" si="3450">R82&amp;S82&amp;T82&amp;U82&amp;V82&amp;W82&amp;X82</f>
        <v>+x-2=0</v>
      </c>
      <c r="CF82" t="s">
        <v>230</v>
      </c>
      <c r="CG82" t="s">
        <v>250</v>
      </c>
      <c r="CH82" t="str">
        <f t="shared" ref="CH82" ca="1" si="3451">CA82</f>
        <v>x= \\frac{-1±\\sqrt{57}}{14}</v>
      </c>
      <c r="CI82" t="s">
        <v>230</v>
      </c>
    </row>
    <row r="83" spans="1:87" ht="20" customHeight="1" x14ac:dyDescent="0.55000000000000004">
      <c r="A83" s="121"/>
      <c r="B83" s="121"/>
      <c r="I83" s="51"/>
      <c r="L83">
        <f t="shared" ref="L83" ca="1" si="3452">IF(L82=0,1,L82)</f>
        <v>7</v>
      </c>
      <c r="M83">
        <f t="shared" ref="M83" ca="1" si="3453">IF(M82=0,1,M82)</f>
        <v>1</v>
      </c>
      <c r="O83">
        <f t="shared" ref="O83" ca="1" si="3454">M82*M82-(4*L82*N82)</f>
        <v>-55</v>
      </c>
      <c r="P83" s="9">
        <f t="shared" ref="P83" ca="1" si="3455">IF(N82=0,1,IF(O83&lt;=0,N82*-1,N82))</f>
        <v>-2</v>
      </c>
      <c r="R83" s="5"/>
      <c r="S83" s="5"/>
      <c r="T83" s="5"/>
      <c r="U83" s="5"/>
      <c r="V83" s="5"/>
      <c r="W83" s="5"/>
      <c r="Z83" s="42">
        <f t="shared" ref="Z83" ca="1" si="3456">2*L83</f>
        <v>14</v>
      </c>
      <c r="AB83" s="11">
        <f t="shared" ref="AB83" ca="1" si="3457">AA82/(AB82*AB82)</f>
        <v>57</v>
      </c>
      <c r="AC83" s="11">
        <f t="shared" ref="AC83" ca="1" si="3458">AB83/(AC82*AC82)</f>
        <v>57</v>
      </c>
      <c r="AD83" s="11">
        <f t="shared" ref="AD83" ca="1" si="3459">AC83/(AD82*AD82)</f>
        <v>57</v>
      </c>
      <c r="AE83" s="11">
        <f t="shared" ref="AE83" ca="1" si="3460">AD83/(AE82*AE82)</f>
        <v>57</v>
      </c>
      <c r="AF83" s="11">
        <f t="shared" ref="AF83" ca="1" si="3461">AE83/(AF82*AF82)</f>
        <v>57</v>
      </c>
      <c r="AG83" s="11">
        <f t="shared" ref="AG83" ca="1" si="3462">AF83/(AG82*AG82)</f>
        <v>57</v>
      </c>
      <c r="AH83" s="11">
        <f t="shared" ref="AH83" ca="1" si="3463">AG83/(AH82*AH82)</f>
        <v>57</v>
      </c>
      <c r="AI83" s="11">
        <f t="shared" ref="AI83" ca="1" si="3464">AH83/(AI82*AI82)</f>
        <v>57</v>
      </c>
      <c r="AJ83" s="11">
        <f t="shared" ref="AJ83" ca="1" si="3465">AI83/(AJ82*AJ82)</f>
        <v>57</v>
      </c>
      <c r="AK83" s="20">
        <f t="shared" ref="AK83" ca="1" si="3466">AJ83/(AK82*AK82)</f>
        <v>57</v>
      </c>
      <c r="AL83" s="11">
        <f t="shared" ref="AL83" ca="1" si="3467">AK83/(AL82*AL82)</f>
        <v>57</v>
      </c>
      <c r="AM83" s="11">
        <f t="shared" ref="AM83" ca="1" si="3468">AL83/(AM82*AM82)</f>
        <v>57</v>
      </c>
      <c r="AN83" s="11">
        <f t="shared" ref="AN83" ca="1" si="3469">AM83/(AN82*AN82)</f>
        <v>57</v>
      </c>
      <c r="AO83" s="2">
        <f t="shared" ref="AO83" ca="1" si="3470">AN83/(AO82*AO82)</f>
        <v>57</v>
      </c>
      <c r="AS83" s="42">
        <f t="shared" ref="AS83" ca="1" si="3471">ABS(Z83)</f>
        <v>14</v>
      </c>
      <c r="AW83" s="13">
        <f t="shared" ref="AW83" ca="1" si="3472">Z83/AU82</f>
        <v>14</v>
      </c>
      <c r="BA83" s="42">
        <f t="shared" ref="BA83" ca="1" si="3473">AW83</f>
        <v>14</v>
      </c>
      <c r="BD83" s="41">
        <f t="shared" ref="BD83" ca="1" si="3474">BA83</f>
        <v>14</v>
      </c>
      <c r="BE83" s="120"/>
      <c r="BF83" s="2" t="str">
        <f t="shared" ref="BF83" ca="1" si="3475">IF(AO83=1,BA83,"")</f>
        <v/>
      </c>
      <c r="BG83" t="str">
        <f t="shared" ref="BG83" ca="1" si="3476">IF(AO83=1,ABS(BF83),"")</f>
        <v/>
      </c>
      <c r="BH83" t="str">
        <f t="shared" ca="1" si="1270"/>
        <v/>
      </c>
      <c r="BI83" s="2" t="str">
        <f t="shared" ref="BI83" ca="1" si="3477">IF(AO83=1,BA83,"")</f>
        <v/>
      </c>
      <c r="BJ83" t="str">
        <f t="shared" ref="BJ83" ca="1" si="3478">IF(AO83=1,ABS(BI83),"")</f>
        <v/>
      </c>
      <c r="BK83" t="str">
        <f t="shared" ca="1" si="1273"/>
        <v/>
      </c>
      <c r="BL83" t="s">
        <v>360</v>
      </c>
      <c r="BN83" t="str">
        <f t="shared" ref="BN83" ca="1" si="3479">IF(AW83=1,"","\\frac{")</f>
        <v>\\frac{</v>
      </c>
      <c r="BO83">
        <f t="shared" ref="BO83" ca="1" si="3480">AY82</f>
        <v>-1</v>
      </c>
      <c r="BP83" t="str">
        <f t="shared" ref="BP83" si="3481">AZ82</f>
        <v>±</v>
      </c>
      <c r="BQ83" t="str">
        <f t="shared" ref="BQ83" ca="1" si="3482">BA82</f>
        <v/>
      </c>
      <c r="BR83" t="str">
        <f t="shared" ref="BR83" ca="1" si="3483">IF(AO83=1,"","\\sqrt{")</f>
        <v>\\sqrt{</v>
      </c>
      <c r="BS83">
        <f t="shared" ref="BS83" ca="1" si="3484">BC82</f>
        <v>57</v>
      </c>
      <c r="BT83" t="str">
        <f t="shared" ref="BT83" ca="1" si="3485">IF(AO83=1,"","}")</f>
        <v>}</v>
      </c>
      <c r="BU83" t="str">
        <f t="shared" ref="BU83" ca="1" si="3486">IF(AW83=1,"","}{")</f>
        <v>}{</v>
      </c>
      <c r="BV83">
        <f t="shared" ref="BV83" ca="1" si="3487">IF(BA83=1,"",BA83)</f>
        <v>14</v>
      </c>
      <c r="BW83" t="str">
        <f t="shared" ref="BW83" ca="1" si="3488">IF(AW83=1,"","}")</f>
        <v>}</v>
      </c>
      <c r="BZ83" t="str">
        <f t="shared" ca="1" si="1315"/>
        <v>x= \\frac{-1±\\sqrt{57}}{14}</v>
      </c>
    </row>
    <row r="84" spans="1:87" ht="20" customHeight="1" x14ac:dyDescent="0.55000000000000004">
      <c r="A84" s="121" t="s">
        <v>7</v>
      </c>
      <c r="B84" s="121" t="s">
        <v>364</v>
      </c>
      <c r="C84" s="51" t="s">
        <v>60</v>
      </c>
      <c r="D84" s="50" t="s">
        <v>361</v>
      </c>
      <c r="E84" t="str">
        <f t="shared" ref="E84" ca="1" si="3489">CB84&amp;CC84&amp;CD84&amp;CE84&amp;CF84</f>
        <v>\\(\\quad 2x^2+x-9=0 \\)</v>
      </c>
      <c r="F84" t="str">
        <f t="shared" ref="F84" ca="1" si="3490">CG84&amp;CH84&amp;CI84</f>
        <v>\\(\\quad \\displaystyle x= \\frac{-1±\\sqrt{73}}{4} \\)</v>
      </c>
      <c r="G84" s="50" t="s">
        <v>62</v>
      </c>
      <c r="H84" s="89" t="str">
        <f t="shared" ref="H84" ca="1" si="3491">"INSERT INTO "&amp;C84&amp;"(tangen,question,answer,editor,date,count) VALUES('"&amp;D84&amp;"','"&amp;E84&amp;"','"&amp;F84&amp;"','"&amp;G84&amp;"',NOW(),0);"</f>
        <v>INSERT INTO math(tangen,question,answer,editor,date,count) VALUES('m7500','\\(\\quad 2x^2+x-9=0 \\)','\\(\\quad \\displaystyle x= \\frac{-1±\\sqrt{73}}{4} \\)','harazono',NOW(),0);</v>
      </c>
      <c r="I84" s="51"/>
      <c r="L84" s="1">
        <f t="shared" ca="1" si="1190"/>
        <v>2</v>
      </c>
      <c r="M84" s="1">
        <f t="shared" ca="1" si="1442"/>
        <v>0</v>
      </c>
      <c r="N84" s="1">
        <f t="shared" ca="1" si="1442"/>
        <v>9</v>
      </c>
      <c r="P84" s="13">
        <f t="shared" ref="P84" ca="1" si="3492">IF(L85=1,"",IF(L85=-1,"-",L85))</f>
        <v>2</v>
      </c>
      <c r="Q84" t="s">
        <v>18</v>
      </c>
      <c r="R84" t="str">
        <f t="shared" ref="R84" ca="1" si="3493">IF(M85&lt;=0,"-","+")</f>
        <v>+</v>
      </c>
      <c r="S84" s="13" t="str">
        <f t="shared" ref="S84" ca="1" si="3494">IF(M85=1,"",IF(M85=-1,"",ABS(M85)))</f>
        <v/>
      </c>
      <c r="T84" t="s">
        <v>18</v>
      </c>
      <c r="U84" t="str">
        <f t="shared" ref="U84" ca="1" si="3495">IF(P85&lt;0,"-","+")</f>
        <v>-</v>
      </c>
      <c r="V84" s="13">
        <f t="shared" ref="V84" ca="1" si="3496">ABS(P85)</f>
        <v>9</v>
      </c>
      <c r="W84" s="13" t="s">
        <v>13</v>
      </c>
      <c r="X84">
        <v>0</v>
      </c>
      <c r="Y84" s="42">
        <f t="shared" ref="Y84" ca="1" si="3497">M85*-1</f>
        <v>-1</v>
      </c>
      <c r="Z84" s="42" t="s">
        <v>52</v>
      </c>
      <c r="AA84" s="42">
        <f t="shared" ref="AA84" ca="1" si="3498">M85*M85-(4*L85*P85)</f>
        <v>73</v>
      </c>
      <c r="AB84" s="34">
        <f t="shared" ca="1" si="1198"/>
        <v>1</v>
      </c>
      <c r="AC84" s="34">
        <f t="shared" ca="1" si="1199"/>
        <v>1</v>
      </c>
      <c r="AD84" s="34">
        <f t="shared" ca="1" si="1200"/>
        <v>1</v>
      </c>
      <c r="AE84" s="34">
        <f t="shared" ca="1" si="1201"/>
        <v>1</v>
      </c>
      <c r="AF84" s="34">
        <f t="shared" ca="1" si="1202"/>
        <v>1</v>
      </c>
      <c r="AG84" s="34">
        <f t="shared" ca="1" si="1203"/>
        <v>1</v>
      </c>
      <c r="AH84" s="34">
        <f t="shared" ca="1" si="1204"/>
        <v>1</v>
      </c>
      <c r="AI84" s="38">
        <f t="shared" ca="1" si="1205"/>
        <v>1</v>
      </c>
      <c r="AJ84" s="38">
        <f t="shared" ca="1" si="1206"/>
        <v>1</v>
      </c>
      <c r="AK84" s="39">
        <f t="shared" ca="1" si="1207"/>
        <v>1</v>
      </c>
      <c r="AL84" s="38">
        <f t="shared" ca="1" si="1208"/>
        <v>1</v>
      </c>
      <c r="AM84" s="38">
        <f t="shared" ca="1" si="1209"/>
        <v>1</v>
      </c>
      <c r="AN84" s="38">
        <f t="shared" ca="1" si="1210"/>
        <v>1</v>
      </c>
      <c r="AO84" s="38">
        <f t="shared" ca="1" si="1211"/>
        <v>1</v>
      </c>
      <c r="AP84" s="2">
        <f t="shared" ref="AP84" ca="1" si="3499">AB84*AC84*AD84*AE84*AF84*AG84*AH84*AI84*AJ84*AK84*AL84*AM84*AN84*AO84</f>
        <v>1</v>
      </c>
      <c r="AQ84" s="42">
        <f t="shared" ref="AQ84" ca="1" si="3500">ABS(Y84)</f>
        <v>1</v>
      </c>
      <c r="AR84" s="42">
        <f t="shared" ref="AR84" ca="1" si="3501">IF(AP84=1,1,AP84)</f>
        <v>1</v>
      </c>
      <c r="AS84" s="42" t="str">
        <f t="shared" ref="AS84" ca="1" si="3502">IF(AO85=1,"","√")</f>
        <v>√</v>
      </c>
      <c r="AT84" s="42">
        <f t="shared" ref="AT84" ca="1" si="3503">AO85</f>
        <v>73</v>
      </c>
      <c r="AU84" s="9">
        <f t="shared" ref="AU84" ca="1" si="3504">GCD(AQ84,AR84,AS85)</f>
        <v>1</v>
      </c>
      <c r="AV84" s="13">
        <f t="shared" ref="AV84" ca="1" si="3505">Y84/AU84</f>
        <v>-1</v>
      </c>
      <c r="AW84" s="13">
        <f t="shared" ref="AW84" ca="1" si="3506">AP84/AU84</f>
        <v>1</v>
      </c>
      <c r="AX84" s="13">
        <f t="shared" ref="AX84" ca="1" si="3507">AT84</f>
        <v>73</v>
      </c>
      <c r="AY84" s="42">
        <f t="shared" ref="AY84" ca="1" si="3508">AV84</f>
        <v>-1</v>
      </c>
      <c r="AZ84" s="42" t="str">
        <f t="shared" ref="AZ84" si="3509">Z84</f>
        <v>±</v>
      </c>
      <c r="BA84" s="42" t="str">
        <f t="shared" ref="BA84" ca="1" si="3510">IF(AW84=1,"",AW84)</f>
        <v/>
      </c>
      <c r="BB84" s="42" t="str">
        <f t="shared" ref="BB84" ca="1" si="3511">IF(AX84=1,"",AS84)</f>
        <v>√</v>
      </c>
      <c r="BC84" s="42">
        <f t="shared" ref="BC84" ca="1" si="3512">IF(AX84=1,IF(AW84=1,1,""),AX84)</f>
        <v>73</v>
      </c>
      <c r="BD84" s="41" t="str">
        <f t="shared" ref="BD84" ca="1" si="3513">AY84&amp;AZ84&amp;BA84&amp;BB84&amp;BC84</f>
        <v>-1±√73</v>
      </c>
      <c r="BE84" s="120" t="str">
        <f t="shared" ca="1" si="1227"/>
        <v/>
      </c>
      <c r="BF84" s="2" t="str">
        <f t="shared" ref="BF84" ca="1" si="3514">IF(AO85=1,AV84+AW84,"")</f>
        <v/>
      </c>
      <c r="BG84" t="str">
        <f t="shared" ref="BG84" ca="1" si="3515">IF(AO85=1,ABS(BF84),"")</f>
        <v/>
      </c>
      <c r="BH84" t="str">
        <f t="shared" ca="1" si="1229"/>
        <v/>
      </c>
      <c r="BI84" s="2" t="str">
        <f t="shared" ref="BI84" ca="1" si="3516">IF(AO85=1,AV84-AW84,"")</f>
        <v/>
      </c>
      <c r="BJ84" t="str">
        <f t="shared" ref="BJ84" ca="1" si="3517">IF(AO85=1,ABS(BI84),"")</f>
        <v/>
      </c>
      <c r="BK84" t="str">
        <f t="shared" ca="1" si="1232"/>
        <v/>
      </c>
      <c r="BL84" t="s">
        <v>360</v>
      </c>
      <c r="BM84" s="13" t="str">
        <f t="shared" ref="BM84" ca="1" si="3518">IF(BF84&lt;0,"-","")</f>
        <v/>
      </c>
      <c r="BN84" s="13" t="str">
        <f t="shared" ref="BN84" ca="1" si="3519">IF(BH85="","",IF(BH85=1,"","\\frac{"))</f>
        <v/>
      </c>
      <c r="BO84" s="13" t="str">
        <f t="shared" ref="BO84" ca="1" si="3520">IF(BH84="","",BH84)</f>
        <v/>
      </c>
      <c r="BP84" s="13" t="str">
        <f t="shared" ref="BP84" ca="1" si="3521">IF(BH85="","",IF(BH85=1,"","}{"))</f>
        <v/>
      </c>
      <c r="BQ84" s="13" t="str">
        <f t="shared" ref="BQ84" ca="1" si="3522">IF(BH85="","",IF(BH85=1,"",BH85))</f>
        <v/>
      </c>
      <c r="BR84" s="13" t="str">
        <f t="shared" ref="BR84" ca="1" si="3523">IF(BH85="","",IF(BH85=1,"","}"))</f>
        <v/>
      </c>
      <c r="BS84" t="s">
        <v>359</v>
      </c>
      <c r="BT84" s="13" t="str">
        <f t="shared" ref="BT84" ca="1" si="3524">IF(BI84&lt;0,"-","")</f>
        <v/>
      </c>
      <c r="BU84" s="13" t="str">
        <f t="shared" ref="BU84" ca="1" si="3525">IF(BK85="","",IF(BK85=1,"","\\frac{"))</f>
        <v/>
      </c>
      <c r="BV84" s="13" t="str">
        <f t="shared" ref="BV84" ca="1" si="3526">IF(BK84="","",BK84)</f>
        <v/>
      </c>
      <c r="BW84" s="13" t="str">
        <f t="shared" ref="BW84" ca="1" si="3527">IF(BK85="","",IF(BK85=1,"","}{"))</f>
        <v/>
      </c>
      <c r="BX84" s="13" t="str">
        <f t="shared" ref="BX84" ca="1" si="3528">IF(BK85="","",IF(BK85=1,"",BK85))</f>
        <v/>
      </c>
      <c r="BY84" s="13" t="str">
        <f t="shared" ref="BY84" ca="1" si="3529">IF(BK85="","",IF(BK85=1,"","}"))</f>
        <v/>
      </c>
      <c r="BZ84" t="str">
        <f t="shared" ca="1" si="1315"/>
        <v>x= 　,　</v>
      </c>
      <c r="CA84" t="str">
        <f t="shared" ref="CA84" ca="1" si="3530">IF(AO85=1,BZ84,BZ85)</f>
        <v>x= \\frac{-1±\\sqrt{73}}{4}</v>
      </c>
      <c r="CB84" s="78" t="s">
        <v>229</v>
      </c>
      <c r="CC84" s="110">
        <f t="shared" ref="CC84" ca="1" si="3531">P84</f>
        <v>2</v>
      </c>
      <c r="CD84" s="104" t="s">
        <v>296</v>
      </c>
      <c r="CE84" s="51" t="str">
        <f t="shared" ref="CE84" ca="1" si="3532">R84&amp;S84&amp;T84&amp;U84&amp;V84&amp;W84&amp;X84</f>
        <v>+x-9=0</v>
      </c>
      <c r="CF84" t="s">
        <v>230</v>
      </c>
      <c r="CG84" t="s">
        <v>250</v>
      </c>
      <c r="CH84" t="str">
        <f t="shared" ref="CH84" ca="1" si="3533">CA84</f>
        <v>x= \\frac{-1±\\sqrt{73}}{4}</v>
      </c>
      <c r="CI84" t="s">
        <v>230</v>
      </c>
    </row>
    <row r="85" spans="1:87" ht="20" customHeight="1" x14ac:dyDescent="0.55000000000000004">
      <c r="A85" s="121"/>
      <c r="B85" s="121"/>
      <c r="I85" s="51"/>
      <c r="L85">
        <f t="shared" ref="L85" ca="1" si="3534">IF(L84=0,1,L84)</f>
        <v>2</v>
      </c>
      <c r="M85">
        <f t="shared" ref="M85" ca="1" si="3535">IF(M84=0,1,M84)</f>
        <v>1</v>
      </c>
      <c r="O85">
        <f t="shared" ref="O85" ca="1" si="3536">M84*M84-(4*L84*N84)</f>
        <v>-72</v>
      </c>
      <c r="P85" s="9">
        <f t="shared" ref="P85" ca="1" si="3537">IF(N84=0,1,IF(O85&lt;=0,N84*-1,N84))</f>
        <v>-9</v>
      </c>
      <c r="R85" s="5"/>
      <c r="S85" s="5"/>
      <c r="T85" s="5"/>
      <c r="U85" s="5"/>
      <c r="V85" s="5"/>
      <c r="W85" s="5"/>
      <c r="Z85" s="42">
        <f t="shared" ref="Z85" ca="1" si="3538">2*L85</f>
        <v>4</v>
      </c>
      <c r="AB85" s="11">
        <f t="shared" ref="AB85" ca="1" si="3539">AA84/(AB84*AB84)</f>
        <v>73</v>
      </c>
      <c r="AC85" s="11">
        <f t="shared" ref="AC85" ca="1" si="3540">AB85/(AC84*AC84)</f>
        <v>73</v>
      </c>
      <c r="AD85" s="11">
        <f t="shared" ref="AD85" ca="1" si="3541">AC85/(AD84*AD84)</f>
        <v>73</v>
      </c>
      <c r="AE85" s="11">
        <f t="shared" ref="AE85" ca="1" si="3542">AD85/(AE84*AE84)</f>
        <v>73</v>
      </c>
      <c r="AF85" s="11">
        <f t="shared" ref="AF85" ca="1" si="3543">AE85/(AF84*AF84)</f>
        <v>73</v>
      </c>
      <c r="AG85" s="11">
        <f t="shared" ref="AG85" ca="1" si="3544">AF85/(AG84*AG84)</f>
        <v>73</v>
      </c>
      <c r="AH85" s="11">
        <f t="shared" ref="AH85" ca="1" si="3545">AG85/(AH84*AH84)</f>
        <v>73</v>
      </c>
      <c r="AI85" s="11">
        <f t="shared" ref="AI85" ca="1" si="3546">AH85/(AI84*AI84)</f>
        <v>73</v>
      </c>
      <c r="AJ85" s="11">
        <f t="shared" ref="AJ85" ca="1" si="3547">AI85/(AJ84*AJ84)</f>
        <v>73</v>
      </c>
      <c r="AK85" s="20">
        <f t="shared" ref="AK85" ca="1" si="3548">AJ85/(AK84*AK84)</f>
        <v>73</v>
      </c>
      <c r="AL85" s="11">
        <f t="shared" ref="AL85" ca="1" si="3549">AK85/(AL84*AL84)</f>
        <v>73</v>
      </c>
      <c r="AM85" s="11">
        <f t="shared" ref="AM85" ca="1" si="3550">AL85/(AM84*AM84)</f>
        <v>73</v>
      </c>
      <c r="AN85" s="11">
        <f t="shared" ref="AN85" ca="1" si="3551">AM85/(AN84*AN84)</f>
        <v>73</v>
      </c>
      <c r="AO85" s="2">
        <f t="shared" ref="AO85" ca="1" si="3552">AN85/(AO84*AO84)</f>
        <v>73</v>
      </c>
      <c r="AS85" s="42">
        <f t="shared" ref="AS85" ca="1" si="3553">ABS(Z85)</f>
        <v>4</v>
      </c>
      <c r="AW85" s="13">
        <f t="shared" ref="AW85" ca="1" si="3554">Z85/AU84</f>
        <v>4</v>
      </c>
      <c r="BA85" s="42">
        <f t="shared" ref="BA85" ca="1" si="3555">AW85</f>
        <v>4</v>
      </c>
      <c r="BD85" s="41">
        <f t="shared" ref="BD85" ca="1" si="3556">BA85</f>
        <v>4</v>
      </c>
      <c r="BE85" s="120"/>
      <c r="BF85" s="2" t="str">
        <f t="shared" ref="BF85" ca="1" si="3557">IF(AO85=1,BA85,"")</f>
        <v/>
      </c>
      <c r="BG85" t="str">
        <f t="shared" ref="BG85" ca="1" si="3558">IF(AO85=1,ABS(BF85),"")</f>
        <v/>
      </c>
      <c r="BH85" t="str">
        <f t="shared" ca="1" si="1270"/>
        <v/>
      </c>
      <c r="BI85" s="2" t="str">
        <f t="shared" ref="BI85" ca="1" si="3559">IF(AO85=1,BA85,"")</f>
        <v/>
      </c>
      <c r="BJ85" t="str">
        <f t="shared" ref="BJ85" ca="1" si="3560">IF(AO85=1,ABS(BI85),"")</f>
        <v/>
      </c>
      <c r="BK85" t="str">
        <f t="shared" ca="1" si="1273"/>
        <v/>
      </c>
      <c r="BL85" t="s">
        <v>360</v>
      </c>
      <c r="BN85" t="str">
        <f t="shared" ref="BN85" ca="1" si="3561">IF(AW85=1,"","\\frac{")</f>
        <v>\\frac{</v>
      </c>
      <c r="BO85">
        <f t="shared" ref="BO85" ca="1" si="3562">AY84</f>
        <v>-1</v>
      </c>
      <c r="BP85" t="str">
        <f t="shared" ref="BP85" si="3563">AZ84</f>
        <v>±</v>
      </c>
      <c r="BQ85" t="str">
        <f t="shared" ref="BQ85" ca="1" si="3564">BA84</f>
        <v/>
      </c>
      <c r="BR85" t="str">
        <f t="shared" ref="BR85" ca="1" si="3565">IF(AO85=1,"","\\sqrt{")</f>
        <v>\\sqrt{</v>
      </c>
      <c r="BS85">
        <f t="shared" ref="BS85" ca="1" si="3566">BC84</f>
        <v>73</v>
      </c>
      <c r="BT85" t="str">
        <f t="shared" ref="BT85" ca="1" si="3567">IF(AO85=1,"","}")</f>
        <v>}</v>
      </c>
      <c r="BU85" t="str">
        <f t="shared" ref="BU85" ca="1" si="3568">IF(AW85=1,"","}{")</f>
        <v>}{</v>
      </c>
      <c r="BV85">
        <f t="shared" ref="BV85" ca="1" si="3569">IF(BA85=1,"",BA85)</f>
        <v>4</v>
      </c>
      <c r="BW85" t="str">
        <f t="shared" ref="BW85" ca="1" si="3570">IF(AW85=1,"","}")</f>
        <v>}</v>
      </c>
      <c r="BZ85" t="str">
        <f t="shared" ca="1" si="1315"/>
        <v>x= \\frac{-1±\\sqrt{73}}{4}</v>
      </c>
    </row>
    <row r="86" spans="1:87" ht="20" customHeight="1" x14ac:dyDescent="0.55000000000000004">
      <c r="A86" s="121" t="s">
        <v>7</v>
      </c>
      <c r="B86" s="121" t="s">
        <v>364</v>
      </c>
      <c r="C86" s="51" t="s">
        <v>60</v>
      </c>
      <c r="D86" s="50" t="s">
        <v>361</v>
      </c>
      <c r="E86" t="str">
        <f t="shared" ref="E86" ca="1" si="3571">CB86&amp;CC86&amp;CD86&amp;CE86&amp;CF86</f>
        <v>\\(\\quad 10x^2+x-8=0 \\)</v>
      </c>
      <c r="F86" t="str">
        <f t="shared" ref="F86" ca="1" si="3572">CG86&amp;CH86&amp;CI86</f>
        <v>\\(\\quad \\displaystyle x= \\frac{-1±\\sqrt{321}}{20} \\)</v>
      </c>
      <c r="G86" s="50" t="s">
        <v>62</v>
      </c>
      <c r="H86" s="89" t="str">
        <f t="shared" ref="H86" ca="1" si="3573">"INSERT INTO "&amp;C86&amp;"(tangen,question,answer,editor,date,count) VALUES('"&amp;D86&amp;"','"&amp;E86&amp;"','"&amp;F86&amp;"','"&amp;G86&amp;"',NOW(),0);"</f>
        <v>INSERT INTO math(tangen,question,answer,editor,date,count) VALUES('m7500','\\(\\quad 10x^2+x-8=0 \\)','\\(\\quad \\displaystyle x= \\frac{-1±\\sqrt{321}}{20} \\)','harazono',NOW(),0);</v>
      </c>
      <c r="I86" s="51"/>
      <c r="L86" s="1">
        <f t="shared" ca="1" si="1190"/>
        <v>10</v>
      </c>
      <c r="M86" s="1">
        <f t="shared" ca="1" si="1442"/>
        <v>0</v>
      </c>
      <c r="N86" s="1">
        <f t="shared" ca="1" si="1442"/>
        <v>8</v>
      </c>
      <c r="P86" s="13">
        <f t="shared" ref="P86" ca="1" si="3574">IF(L87=1,"",IF(L87=-1,"-",L87))</f>
        <v>10</v>
      </c>
      <c r="Q86" t="s">
        <v>18</v>
      </c>
      <c r="R86" t="str">
        <f t="shared" ref="R86" ca="1" si="3575">IF(M87&lt;=0,"-","+")</f>
        <v>+</v>
      </c>
      <c r="S86" s="13" t="str">
        <f t="shared" ref="S86" ca="1" si="3576">IF(M87=1,"",IF(M87=-1,"",ABS(M87)))</f>
        <v/>
      </c>
      <c r="T86" t="s">
        <v>18</v>
      </c>
      <c r="U86" t="str">
        <f t="shared" ref="U86" ca="1" si="3577">IF(P87&lt;0,"-","+")</f>
        <v>-</v>
      </c>
      <c r="V86" s="13">
        <f t="shared" ref="V86" ca="1" si="3578">ABS(P87)</f>
        <v>8</v>
      </c>
      <c r="W86" s="13" t="s">
        <v>13</v>
      </c>
      <c r="X86">
        <v>0</v>
      </c>
      <c r="Y86" s="42">
        <f t="shared" ref="Y86" ca="1" si="3579">M87*-1</f>
        <v>-1</v>
      </c>
      <c r="Z86" s="42" t="s">
        <v>52</v>
      </c>
      <c r="AA86" s="42">
        <f t="shared" ref="AA86" ca="1" si="3580">M87*M87-(4*L87*P87)</f>
        <v>321</v>
      </c>
      <c r="AB86" s="34">
        <f t="shared" ca="1" si="1198"/>
        <v>1</v>
      </c>
      <c r="AC86" s="34">
        <f t="shared" ca="1" si="1199"/>
        <v>1</v>
      </c>
      <c r="AD86" s="34">
        <f t="shared" ca="1" si="1200"/>
        <v>1</v>
      </c>
      <c r="AE86" s="34">
        <f t="shared" ca="1" si="1201"/>
        <v>1</v>
      </c>
      <c r="AF86" s="34">
        <f t="shared" ca="1" si="1202"/>
        <v>1</v>
      </c>
      <c r="AG86" s="34">
        <f t="shared" ca="1" si="1203"/>
        <v>1</v>
      </c>
      <c r="AH86" s="34">
        <f t="shared" ca="1" si="1204"/>
        <v>1</v>
      </c>
      <c r="AI86" s="38">
        <f t="shared" ca="1" si="1205"/>
        <v>1</v>
      </c>
      <c r="AJ86" s="38">
        <f t="shared" ca="1" si="1206"/>
        <v>1</v>
      </c>
      <c r="AK86" s="39">
        <f t="shared" ca="1" si="1207"/>
        <v>1</v>
      </c>
      <c r="AL86" s="38">
        <f t="shared" ca="1" si="1208"/>
        <v>1</v>
      </c>
      <c r="AM86" s="38">
        <f t="shared" ca="1" si="1209"/>
        <v>1</v>
      </c>
      <c r="AN86" s="38">
        <f t="shared" ca="1" si="1210"/>
        <v>1</v>
      </c>
      <c r="AO86" s="38">
        <f t="shared" ca="1" si="1211"/>
        <v>1</v>
      </c>
      <c r="AP86" s="2">
        <f t="shared" ref="AP86" ca="1" si="3581">AB86*AC86*AD86*AE86*AF86*AG86*AH86*AI86*AJ86*AK86*AL86*AM86*AN86*AO86</f>
        <v>1</v>
      </c>
      <c r="AQ86" s="42">
        <f t="shared" ref="AQ86" ca="1" si="3582">ABS(Y86)</f>
        <v>1</v>
      </c>
      <c r="AR86" s="42">
        <f t="shared" ref="AR86" ca="1" si="3583">IF(AP86=1,1,AP86)</f>
        <v>1</v>
      </c>
      <c r="AS86" s="42" t="str">
        <f t="shared" ref="AS86" ca="1" si="3584">IF(AO87=1,"","√")</f>
        <v>√</v>
      </c>
      <c r="AT86" s="42">
        <f t="shared" ref="AT86" ca="1" si="3585">AO87</f>
        <v>321</v>
      </c>
      <c r="AU86" s="9">
        <f t="shared" ref="AU86" ca="1" si="3586">GCD(AQ86,AR86,AS87)</f>
        <v>1</v>
      </c>
      <c r="AV86" s="13">
        <f t="shared" ref="AV86" ca="1" si="3587">Y86/AU86</f>
        <v>-1</v>
      </c>
      <c r="AW86" s="13">
        <f t="shared" ref="AW86" ca="1" si="3588">AP86/AU86</f>
        <v>1</v>
      </c>
      <c r="AX86" s="13">
        <f t="shared" ref="AX86" ca="1" si="3589">AT86</f>
        <v>321</v>
      </c>
      <c r="AY86" s="42">
        <f t="shared" ref="AY86" ca="1" si="3590">AV86</f>
        <v>-1</v>
      </c>
      <c r="AZ86" s="42" t="str">
        <f t="shared" ref="AZ86" si="3591">Z86</f>
        <v>±</v>
      </c>
      <c r="BA86" s="42" t="str">
        <f t="shared" ref="BA86" ca="1" si="3592">IF(AW86=1,"",AW86)</f>
        <v/>
      </c>
      <c r="BB86" s="42" t="str">
        <f t="shared" ref="BB86" ca="1" si="3593">IF(AX86=1,"",AS86)</f>
        <v>√</v>
      </c>
      <c r="BC86" s="42">
        <f t="shared" ref="BC86" ca="1" si="3594">IF(AX86=1,IF(AW86=1,1,""),AX86)</f>
        <v>321</v>
      </c>
      <c r="BD86" s="41" t="str">
        <f t="shared" ref="BD86" ca="1" si="3595">AY86&amp;AZ86&amp;BA86&amp;BB86&amp;BC86</f>
        <v>-1±√321</v>
      </c>
      <c r="BE86" s="120" t="str">
        <f t="shared" ca="1" si="1227"/>
        <v/>
      </c>
      <c r="BF86" s="2" t="str">
        <f t="shared" ref="BF86" ca="1" si="3596">IF(AO87=1,AV86+AW86,"")</f>
        <v/>
      </c>
      <c r="BG86" t="str">
        <f t="shared" ref="BG86" ca="1" si="3597">IF(AO87=1,ABS(BF86),"")</f>
        <v/>
      </c>
      <c r="BH86" t="str">
        <f t="shared" ca="1" si="1229"/>
        <v/>
      </c>
      <c r="BI86" s="2" t="str">
        <f t="shared" ref="BI86" ca="1" si="3598">IF(AO87=1,AV86-AW86,"")</f>
        <v/>
      </c>
      <c r="BJ86" t="str">
        <f t="shared" ref="BJ86" ca="1" si="3599">IF(AO87=1,ABS(BI86),"")</f>
        <v/>
      </c>
      <c r="BK86" t="str">
        <f t="shared" ca="1" si="1232"/>
        <v/>
      </c>
      <c r="BL86" t="s">
        <v>360</v>
      </c>
      <c r="BM86" s="13" t="str">
        <f t="shared" ref="BM86" ca="1" si="3600">IF(BF86&lt;0,"-","")</f>
        <v/>
      </c>
      <c r="BN86" s="13" t="str">
        <f t="shared" ref="BN86" ca="1" si="3601">IF(BH87="","",IF(BH87=1,"","\\frac{"))</f>
        <v/>
      </c>
      <c r="BO86" s="13" t="str">
        <f t="shared" ref="BO86" ca="1" si="3602">IF(BH86="","",BH86)</f>
        <v/>
      </c>
      <c r="BP86" s="13" t="str">
        <f t="shared" ref="BP86" ca="1" si="3603">IF(BH87="","",IF(BH87=1,"","}{"))</f>
        <v/>
      </c>
      <c r="BQ86" s="13" t="str">
        <f t="shared" ref="BQ86" ca="1" si="3604">IF(BH87="","",IF(BH87=1,"",BH87))</f>
        <v/>
      </c>
      <c r="BR86" s="13" t="str">
        <f t="shared" ref="BR86" ca="1" si="3605">IF(BH87="","",IF(BH87=1,"","}"))</f>
        <v/>
      </c>
      <c r="BS86" t="s">
        <v>359</v>
      </c>
      <c r="BT86" s="13" t="str">
        <f t="shared" ref="BT86" ca="1" si="3606">IF(BI86&lt;0,"-","")</f>
        <v/>
      </c>
      <c r="BU86" s="13" t="str">
        <f t="shared" ref="BU86" ca="1" si="3607">IF(BK87="","",IF(BK87=1,"","\\frac{"))</f>
        <v/>
      </c>
      <c r="BV86" s="13" t="str">
        <f t="shared" ref="BV86" ca="1" si="3608">IF(BK86="","",BK86)</f>
        <v/>
      </c>
      <c r="BW86" s="13" t="str">
        <f t="shared" ref="BW86" ca="1" si="3609">IF(BK87="","",IF(BK87=1,"","}{"))</f>
        <v/>
      </c>
      <c r="BX86" s="13" t="str">
        <f t="shared" ref="BX86" ca="1" si="3610">IF(BK87="","",IF(BK87=1,"",BK87))</f>
        <v/>
      </c>
      <c r="BY86" s="13" t="str">
        <f t="shared" ref="BY86" ca="1" si="3611">IF(BK87="","",IF(BK87=1,"","}"))</f>
        <v/>
      </c>
      <c r="BZ86" t="str">
        <f t="shared" ca="1" si="1315"/>
        <v>x= 　,　</v>
      </c>
      <c r="CA86" t="str">
        <f t="shared" ref="CA86" ca="1" si="3612">IF(AO87=1,BZ86,BZ87)</f>
        <v>x= \\frac{-1±\\sqrt{321}}{20}</v>
      </c>
      <c r="CB86" s="78" t="s">
        <v>229</v>
      </c>
      <c r="CC86" s="110">
        <f t="shared" ref="CC86" ca="1" si="3613">P86</f>
        <v>10</v>
      </c>
      <c r="CD86" s="104" t="s">
        <v>296</v>
      </c>
      <c r="CE86" s="51" t="str">
        <f t="shared" ref="CE86" ca="1" si="3614">R86&amp;S86&amp;T86&amp;U86&amp;V86&amp;W86&amp;X86</f>
        <v>+x-8=0</v>
      </c>
      <c r="CF86" t="s">
        <v>230</v>
      </c>
      <c r="CG86" t="s">
        <v>250</v>
      </c>
      <c r="CH86" t="str">
        <f t="shared" ref="CH86" ca="1" si="3615">CA86</f>
        <v>x= \\frac{-1±\\sqrt{321}}{20}</v>
      </c>
      <c r="CI86" t="s">
        <v>230</v>
      </c>
    </row>
    <row r="87" spans="1:87" ht="20" customHeight="1" x14ac:dyDescent="0.55000000000000004">
      <c r="A87" s="121"/>
      <c r="B87" s="121"/>
      <c r="I87" s="51"/>
      <c r="L87">
        <f t="shared" ref="L87" ca="1" si="3616">IF(L86=0,1,L86)</f>
        <v>10</v>
      </c>
      <c r="M87">
        <f t="shared" ref="M87" ca="1" si="3617">IF(M86=0,1,M86)</f>
        <v>1</v>
      </c>
      <c r="O87">
        <f t="shared" ref="O87" ca="1" si="3618">M86*M86-(4*L86*N86)</f>
        <v>-320</v>
      </c>
      <c r="P87" s="9">
        <f t="shared" ref="P87" ca="1" si="3619">IF(N86=0,1,IF(O87&lt;=0,N86*-1,N86))</f>
        <v>-8</v>
      </c>
      <c r="R87" s="5"/>
      <c r="S87" s="5"/>
      <c r="T87" s="5"/>
      <c r="U87" s="5"/>
      <c r="V87" s="5"/>
      <c r="W87" s="5"/>
      <c r="Z87" s="42">
        <f t="shared" ref="Z87" ca="1" si="3620">2*L87</f>
        <v>20</v>
      </c>
      <c r="AB87" s="11">
        <f t="shared" ref="AB87" ca="1" si="3621">AA86/(AB86*AB86)</f>
        <v>321</v>
      </c>
      <c r="AC87" s="11">
        <f t="shared" ref="AC87" ca="1" si="3622">AB87/(AC86*AC86)</f>
        <v>321</v>
      </c>
      <c r="AD87" s="11">
        <f t="shared" ref="AD87" ca="1" si="3623">AC87/(AD86*AD86)</f>
        <v>321</v>
      </c>
      <c r="AE87" s="11">
        <f t="shared" ref="AE87" ca="1" si="3624">AD87/(AE86*AE86)</f>
        <v>321</v>
      </c>
      <c r="AF87" s="11">
        <f t="shared" ref="AF87" ca="1" si="3625">AE87/(AF86*AF86)</f>
        <v>321</v>
      </c>
      <c r="AG87" s="11">
        <f t="shared" ref="AG87" ca="1" si="3626">AF87/(AG86*AG86)</f>
        <v>321</v>
      </c>
      <c r="AH87" s="11">
        <f t="shared" ref="AH87" ca="1" si="3627">AG87/(AH86*AH86)</f>
        <v>321</v>
      </c>
      <c r="AI87" s="11">
        <f t="shared" ref="AI87" ca="1" si="3628">AH87/(AI86*AI86)</f>
        <v>321</v>
      </c>
      <c r="AJ87" s="11">
        <f t="shared" ref="AJ87" ca="1" si="3629">AI87/(AJ86*AJ86)</f>
        <v>321</v>
      </c>
      <c r="AK87" s="20">
        <f t="shared" ref="AK87" ca="1" si="3630">AJ87/(AK86*AK86)</f>
        <v>321</v>
      </c>
      <c r="AL87" s="11">
        <f t="shared" ref="AL87" ca="1" si="3631">AK87/(AL86*AL86)</f>
        <v>321</v>
      </c>
      <c r="AM87" s="11">
        <f t="shared" ref="AM87" ca="1" si="3632">AL87/(AM86*AM86)</f>
        <v>321</v>
      </c>
      <c r="AN87" s="11">
        <f t="shared" ref="AN87" ca="1" si="3633">AM87/(AN86*AN86)</f>
        <v>321</v>
      </c>
      <c r="AO87" s="2">
        <f t="shared" ref="AO87" ca="1" si="3634">AN87/(AO86*AO86)</f>
        <v>321</v>
      </c>
      <c r="AS87" s="42">
        <f t="shared" ref="AS87" ca="1" si="3635">ABS(Z87)</f>
        <v>20</v>
      </c>
      <c r="AW87" s="13">
        <f t="shared" ref="AW87" ca="1" si="3636">Z87/AU86</f>
        <v>20</v>
      </c>
      <c r="BA87" s="42">
        <f t="shared" ref="BA87" ca="1" si="3637">AW87</f>
        <v>20</v>
      </c>
      <c r="BD87" s="41">
        <f t="shared" ref="BD87" ca="1" si="3638">BA87</f>
        <v>20</v>
      </c>
      <c r="BE87" s="120"/>
      <c r="BF87" s="2" t="str">
        <f t="shared" ref="BF87" ca="1" si="3639">IF(AO87=1,BA87,"")</f>
        <v/>
      </c>
      <c r="BG87" t="str">
        <f t="shared" ref="BG87" ca="1" si="3640">IF(AO87=1,ABS(BF87),"")</f>
        <v/>
      </c>
      <c r="BH87" t="str">
        <f t="shared" ca="1" si="1270"/>
        <v/>
      </c>
      <c r="BI87" s="2" t="str">
        <f t="shared" ref="BI87" ca="1" si="3641">IF(AO87=1,BA87,"")</f>
        <v/>
      </c>
      <c r="BJ87" t="str">
        <f t="shared" ref="BJ87" ca="1" si="3642">IF(AO87=1,ABS(BI87),"")</f>
        <v/>
      </c>
      <c r="BK87" t="str">
        <f t="shared" ca="1" si="1273"/>
        <v/>
      </c>
      <c r="BL87" t="s">
        <v>360</v>
      </c>
      <c r="BN87" t="str">
        <f t="shared" ref="BN87" ca="1" si="3643">IF(AW87=1,"","\\frac{")</f>
        <v>\\frac{</v>
      </c>
      <c r="BO87">
        <f t="shared" ref="BO87" ca="1" si="3644">AY86</f>
        <v>-1</v>
      </c>
      <c r="BP87" t="str">
        <f t="shared" ref="BP87" si="3645">AZ86</f>
        <v>±</v>
      </c>
      <c r="BQ87" t="str">
        <f t="shared" ref="BQ87" ca="1" si="3646">BA86</f>
        <v/>
      </c>
      <c r="BR87" t="str">
        <f t="shared" ref="BR87" ca="1" si="3647">IF(AO87=1,"","\\sqrt{")</f>
        <v>\\sqrt{</v>
      </c>
      <c r="BS87">
        <f t="shared" ref="BS87" ca="1" si="3648">BC86</f>
        <v>321</v>
      </c>
      <c r="BT87" t="str">
        <f t="shared" ref="BT87" ca="1" si="3649">IF(AO87=1,"","}")</f>
        <v>}</v>
      </c>
      <c r="BU87" t="str">
        <f t="shared" ref="BU87" ca="1" si="3650">IF(AW87=1,"","}{")</f>
        <v>}{</v>
      </c>
      <c r="BV87">
        <f t="shared" ref="BV87" ca="1" si="3651">IF(BA87=1,"",BA87)</f>
        <v>20</v>
      </c>
      <c r="BW87" t="str">
        <f t="shared" ref="BW87" ca="1" si="3652">IF(AW87=1,"","}")</f>
        <v>}</v>
      </c>
      <c r="BZ87" t="str">
        <f t="shared" ca="1" si="1315"/>
        <v>x= \\frac{-1±\\sqrt{321}}{20}</v>
      </c>
    </row>
    <row r="88" spans="1:87" ht="20" customHeight="1" x14ac:dyDescent="0.55000000000000004">
      <c r="A88" s="121" t="s">
        <v>7</v>
      </c>
      <c r="B88" s="121" t="s">
        <v>364</v>
      </c>
      <c r="C88" s="51" t="s">
        <v>60</v>
      </c>
      <c r="D88" s="50" t="s">
        <v>361</v>
      </c>
      <c r="E88" t="str">
        <f t="shared" ref="E88" ca="1" si="3653">CB88&amp;CC88&amp;CD88&amp;CE88&amp;CF88</f>
        <v>\\(\\quad 4x^2-10x+1=0 \\)</v>
      </c>
      <c r="F88" t="str">
        <f t="shared" ref="F88" ca="1" si="3654">CG88&amp;CH88&amp;CI88</f>
        <v>\\(\\quad \\displaystyle x= \\frac{5±\\sqrt{21}}{4} \\)</v>
      </c>
      <c r="G88" s="50" t="s">
        <v>62</v>
      </c>
      <c r="H88" s="89" t="str">
        <f t="shared" ref="H88" ca="1" si="3655">"INSERT INTO "&amp;C88&amp;"(tangen,question,answer,editor,date,count) VALUES('"&amp;D88&amp;"','"&amp;E88&amp;"','"&amp;F88&amp;"','"&amp;G88&amp;"',NOW(),0);"</f>
        <v>INSERT INTO math(tangen,question,answer,editor,date,count) VALUES('m7500','\\(\\quad 4x^2-10x+1=0 \\)','\\(\\quad \\displaystyle x= \\frac{5±\\sqrt{21}}{4} \\)','harazono',NOW(),0);</v>
      </c>
      <c r="I88" s="51"/>
      <c r="L88" s="1">
        <f t="shared" ca="1" si="1190"/>
        <v>4</v>
      </c>
      <c r="M88" s="1">
        <f t="shared" ca="1" si="1442"/>
        <v>-10</v>
      </c>
      <c r="N88" s="1">
        <f t="shared" ca="1" si="1442"/>
        <v>1</v>
      </c>
      <c r="P88" s="13">
        <f t="shared" ref="P88" ca="1" si="3656">IF(L89=1,"",IF(L89=-1,"-",L89))</f>
        <v>4</v>
      </c>
      <c r="Q88" t="s">
        <v>18</v>
      </c>
      <c r="R88" t="str">
        <f t="shared" ref="R88" ca="1" si="3657">IF(M89&lt;=0,"-","+")</f>
        <v>-</v>
      </c>
      <c r="S88" s="13">
        <f t="shared" ref="S88" ca="1" si="3658">IF(M89=1,"",IF(M89=-1,"",ABS(M89)))</f>
        <v>10</v>
      </c>
      <c r="T88" t="s">
        <v>18</v>
      </c>
      <c r="U88" t="str">
        <f t="shared" ref="U88" ca="1" si="3659">IF(P89&lt;0,"-","+")</f>
        <v>+</v>
      </c>
      <c r="V88" s="13">
        <f t="shared" ref="V88" ca="1" si="3660">ABS(P89)</f>
        <v>1</v>
      </c>
      <c r="W88" s="13" t="s">
        <v>13</v>
      </c>
      <c r="X88">
        <v>0</v>
      </c>
      <c r="Y88" s="42">
        <f t="shared" ref="Y88" ca="1" si="3661">M89*-1</f>
        <v>10</v>
      </c>
      <c r="Z88" s="42" t="s">
        <v>52</v>
      </c>
      <c r="AA88" s="42">
        <f t="shared" ref="AA88" ca="1" si="3662">M89*M89-(4*L89*P89)</f>
        <v>84</v>
      </c>
      <c r="AB88" s="34">
        <f t="shared" ca="1" si="1198"/>
        <v>1</v>
      </c>
      <c r="AC88" s="34">
        <f t="shared" ca="1" si="1199"/>
        <v>1</v>
      </c>
      <c r="AD88" s="34">
        <f t="shared" ca="1" si="1200"/>
        <v>1</v>
      </c>
      <c r="AE88" s="34">
        <f t="shared" ca="1" si="1201"/>
        <v>1</v>
      </c>
      <c r="AF88" s="34">
        <f t="shared" ca="1" si="1202"/>
        <v>1</v>
      </c>
      <c r="AG88" s="34">
        <f t="shared" ca="1" si="1203"/>
        <v>1</v>
      </c>
      <c r="AH88" s="34">
        <f t="shared" ca="1" si="1204"/>
        <v>1</v>
      </c>
      <c r="AI88" s="38">
        <f t="shared" ca="1" si="1205"/>
        <v>1</v>
      </c>
      <c r="AJ88" s="38">
        <f t="shared" ca="1" si="1206"/>
        <v>1</v>
      </c>
      <c r="AK88" s="39">
        <f t="shared" ca="1" si="1207"/>
        <v>1</v>
      </c>
      <c r="AL88" s="38">
        <f t="shared" ca="1" si="1208"/>
        <v>1</v>
      </c>
      <c r="AM88" s="38">
        <f t="shared" ca="1" si="1209"/>
        <v>1</v>
      </c>
      <c r="AN88" s="38">
        <f t="shared" ca="1" si="1210"/>
        <v>1</v>
      </c>
      <c r="AO88" s="38">
        <f t="shared" ca="1" si="1211"/>
        <v>2</v>
      </c>
      <c r="AP88" s="2">
        <f t="shared" ref="AP88" ca="1" si="3663">AB88*AC88*AD88*AE88*AF88*AG88*AH88*AI88*AJ88*AK88*AL88*AM88*AN88*AO88</f>
        <v>2</v>
      </c>
      <c r="AQ88" s="42">
        <f t="shared" ref="AQ88" ca="1" si="3664">ABS(Y88)</f>
        <v>10</v>
      </c>
      <c r="AR88" s="42">
        <f t="shared" ref="AR88" ca="1" si="3665">IF(AP88=1,1,AP88)</f>
        <v>2</v>
      </c>
      <c r="AS88" s="42" t="str">
        <f t="shared" ref="AS88" ca="1" si="3666">IF(AO89=1,"","√")</f>
        <v>√</v>
      </c>
      <c r="AT88" s="42">
        <f t="shared" ref="AT88" ca="1" si="3667">AO89</f>
        <v>21</v>
      </c>
      <c r="AU88" s="9">
        <f t="shared" ref="AU88" ca="1" si="3668">GCD(AQ88,AR88,AS89)</f>
        <v>2</v>
      </c>
      <c r="AV88" s="13">
        <f t="shared" ref="AV88" ca="1" si="3669">Y88/AU88</f>
        <v>5</v>
      </c>
      <c r="AW88" s="13">
        <f t="shared" ref="AW88" ca="1" si="3670">AP88/AU88</f>
        <v>1</v>
      </c>
      <c r="AX88" s="13">
        <f t="shared" ref="AX88" ca="1" si="3671">AT88</f>
        <v>21</v>
      </c>
      <c r="AY88" s="42">
        <f t="shared" ref="AY88" ca="1" si="3672">AV88</f>
        <v>5</v>
      </c>
      <c r="AZ88" s="42" t="str">
        <f t="shared" ref="AZ88" si="3673">Z88</f>
        <v>±</v>
      </c>
      <c r="BA88" s="42" t="str">
        <f t="shared" ref="BA88" ca="1" si="3674">IF(AW88=1,"",AW88)</f>
        <v/>
      </c>
      <c r="BB88" s="42" t="str">
        <f t="shared" ref="BB88" ca="1" si="3675">IF(AX88=1,"",AS88)</f>
        <v>√</v>
      </c>
      <c r="BC88" s="42">
        <f t="shared" ref="BC88" ca="1" si="3676">IF(AX88=1,IF(AW88=1,1,""),AX88)</f>
        <v>21</v>
      </c>
      <c r="BD88" s="41" t="str">
        <f t="shared" ref="BD88" ca="1" si="3677">AY88&amp;AZ88&amp;BA88&amp;BB88&amp;BC88</f>
        <v>5±√21</v>
      </c>
      <c r="BE88" s="120" t="str">
        <f t="shared" ca="1" si="1227"/>
        <v/>
      </c>
      <c r="BF88" s="2" t="str">
        <f t="shared" ref="BF88" ca="1" si="3678">IF(AO89=1,AV88+AW88,"")</f>
        <v/>
      </c>
      <c r="BG88" t="str">
        <f t="shared" ref="BG88" ca="1" si="3679">IF(AO89=1,ABS(BF88),"")</f>
        <v/>
      </c>
      <c r="BH88" t="str">
        <f t="shared" ca="1" si="1229"/>
        <v/>
      </c>
      <c r="BI88" s="2" t="str">
        <f t="shared" ref="BI88" ca="1" si="3680">IF(AO89=1,AV88-AW88,"")</f>
        <v/>
      </c>
      <c r="BJ88" t="str">
        <f t="shared" ref="BJ88" ca="1" si="3681">IF(AO89=1,ABS(BI88),"")</f>
        <v/>
      </c>
      <c r="BK88" t="str">
        <f t="shared" ca="1" si="1232"/>
        <v/>
      </c>
      <c r="BL88" t="s">
        <v>360</v>
      </c>
      <c r="BM88" s="13" t="str">
        <f t="shared" ref="BM88" ca="1" si="3682">IF(BF88&lt;0,"-","")</f>
        <v/>
      </c>
      <c r="BN88" s="13" t="str">
        <f t="shared" ref="BN88" ca="1" si="3683">IF(BH89="","",IF(BH89=1,"","\\frac{"))</f>
        <v/>
      </c>
      <c r="BO88" s="13" t="str">
        <f t="shared" ref="BO88" ca="1" si="3684">IF(BH88="","",BH88)</f>
        <v/>
      </c>
      <c r="BP88" s="13" t="str">
        <f t="shared" ref="BP88" ca="1" si="3685">IF(BH89="","",IF(BH89=1,"","}{"))</f>
        <v/>
      </c>
      <c r="BQ88" s="13" t="str">
        <f t="shared" ref="BQ88" ca="1" si="3686">IF(BH89="","",IF(BH89=1,"",BH89))</f>
        <v/>
      </c>
      <c r="BR88" s="13" t="str">
        <f t="shared" ref="BR88" ca="1" si="3687">IF(BH89="","",IF(BH89=1,"","}"))</f>
        <v/>
      </c>
      <c r="BS88" t="s">
        <v>359</v>
      </c>
      <c r="BT88" s="13" t="str">
        <f t="shared" ref="BT88" ca="1" si="3688">IF(BI88&lt;0,"-","")</f>
        <v/>
      </c>
      <c r="BU88" s="13" t="str">
        <f t="shared" ref="BU88" ca="1" si="3689">IF(BK89="","",IF(BK89=1,"","\\frac{"))</f>
        <v/>
      </c>
      <c r="BV88" s="13" t="str">
        <f t="shared" ref="BV88" ca="1" si="3690">IF(BK88="","",BK88)</f>
        <v/>
      </c>
      <c r="BW88" s="13" t="str">
        <f t="shared" ref="BW88" ca="1" si="3691">IF(BK89="","",IF(BK89=1,"","}{"))</f>
        <v/>
      </c>
      <c r="BX88" s="13" t="str">
        <f t="shared" ref="BX88" ca="1" si="3692">IF(BK89="","",IF(BK89=1,"",BK89))</f>
        <v/>
      </c>
      <c r="BY88" s="13" t="str">
        <f t="shared" ref="BY88" ca="1" si="3693">IF(BK89="","",IF(BK89=1,"","}"))</f>
        <v/>
      </c>
      <c r="BZ88" t="str">
        <f t="shared" ca="1" si="1315"/>
        <v>x= 　,　</v>
      </c>
      <c r="CA88" t="str">
        <f t="shared" ref="CA88" ca="1" si="3694">IF(AO89=1,BZ88,BZ89)</f>
        <v>x= \\frac{5±\\sqrt{21}}{4}</v>
      </c>
      <c r="CB88" s="78" t="s">
        <v>229</v>
      </c>
      <c r="CC88" s="110">
        <f t="shared" ref="CC88" ca="1" si="3695">P88</f>
        <v>4</v>
      </c>
      <c r="CD88" s="104" t="s">
        <v>296</v>
      </c>
      <c r="CE88" s="51" t="str">
        <f t="shared" ref="CE88" ca="1" si="3696">R88&amp;S88&amp;T88&amp;U88&amp;V88&amp;W88&amp;X88</f>
        <v>-10x+1=0</v>
      </c>
      <c r="CF88" t="s">
        <v>230</v>
      </c>
      <c r="CG88" t="s">
        <v>250</v>
      </c>
      <c r="CH88" t="str">
        <f t="shared" ref="CH88" ca="1" si="3697">CA88</f>
        <v>x= \\frac{5±\\sqrt{21}}{4}</v>
      </c>
      <c r="CI88" t="s">
        <v>230</v>
      </c>
    </row>
    <row r="89" spans="1:87" ht="20" customHeight="1" x14ac:dyDescent="0.55000000000000004">
      <c r="A89" s="121"/>
      <c r="B89" s="121"/>
      <c r="I89" s="51"/>
      <c r="L89">
        <f t="shared" ref="L89" ca="1" si="3698">IF(L88=0,1,L88)</f>
        <v>4</v>
      </c>
      <c r="M89">
        <f t="shared" ref="M89" ca="1" si="3699">IF(M88=0,1,M88)</f>
        <v>-10</v>
      </c>
      <c r="O89">
        <f t="shared" ref="O89" ca="1" si="3700">M88*M88-(4*L88*N88)</f>
        <v>84</v>
      </c>
      <c r="P89" s="9">
        <f t="shared" ref="P89" ca="1" si="3701">IF(N88=0,1,IF(O89&lt;=0,N88*-1,N88))</f>
        <v>1</v>
      </c>
      <c r="R89" s="5"/>
      <c r="S89" s="5"/>
      <c r="T89" s="5"/>
      <c r="U89" s="5"/>
      <c r="V89" s="5"/>
      <c r="W89" s="5"/>
      <c r="Z89" s="42">
        <f t="shared" ref="Z89" ca="1" si="3702">2*L89</f>
        <v>8</v>
      </c>
      <c r="AB89" s="11">
        <f t="shared" ref="AB89" ca="1" si="3703">AA88/(AB88*AB88)</f>
        <v>84</v>
      </c>
      <c r="AC89" s="11">
        <f t="shared" ref="AC89" ca="1" si="3704">AB89/(AC88*AC88)</f>
        <v>84</v>
      </c>
      <c r="AD89" s="11">
        <f t="shared" ref="AD89" ca="1" si="3705">AC89/(AD88*AD88)</f>
        <v>84</v>
      </c>
      <c r="AE89" s="11">
        <f t="shared" ref="AE89" ca="1" si="3706">AD89/(AE88*AE88)</f>
        <v>84</v>
      </c>
      <c r="AF89" s="11">
        <f t="shared" ref="AF89" ca="1" si="3707">AE89/(AF88*AF88)</f>
        <v>84</v>
      </c>
      <c r="AG89" s="11">
        <f t="shared" ref="AG89" ca="1" si="3708">AF89/(AG88*AG88)</f>
        <v>84</v>
      </c>
      <c r="AH89" s="11">
        <f t="shared" ref="AH89" ca="1" si="3709">AG89/(AH88*AH88)</f>
        <v>84</v>
      </c>
      <c r="AI89" s="11">
        <f t="shared" ref="AI89" ca="1" si="3710">AH89/(AI88*AI88)</f>
        <v>84</v>
      </c>
      <c r="AJ89" s="11">
        <f t="shared" ref="AJ89" ca="1" si="3711">AI89/(AJ88*AJ88)</f>
        <v>84</v>
      </c>
      <c r="AK89" s="20">
        <f t="shared" ref="AK89" ca="1" si="3712">AJ89/(AK88*AK88)</f>
        <v>84</v>
      </c>
      <c r="AL89" s="11">
        <f t="shared" ref="AL89" ca="1" si="3713">AK89/(AL88*AL88)</f>
        <v>84</v>
      </c>
      <c r="AM89" s="11">
        <f t="shared" ref="AM89" ca="1" si="3714">AL89/(AM88*AM88)</f>
        <v>84</v>
      </c>
      <c r="AN89" s="11">
        <f t="shared" ref="AN89" ca="1" si="3715">AM89/(AN88*AN88)</f>
        <v>84</v>
      </c>
      <c r="AO89" s="2">
        <f t="shared" ref="AO89" ca="1" si="3716">AN89/(AO88*AO88)</f>
        <v>21</v>
      </c>
      <c r="AS89" s="42">
        <f t="shared" ref="AS89" ca="1" si="3717">ABS(Z89)</f>
        <v>8</v>
      </c>
      <c r="AW89" s="13">
        <f t="shared" ref="AW89" ca="1" si="3718">Z89/AU88</f>
        <v>4</v>
      </c>
      <c r="BA89" s="42">
        <f t="shared" ref="BA89" ca="1" si="3719">AW89</f>
        <v>4</v>
      </c>
      <c r="BD89" s="41">
        <f t="shared" ref="BD89" ca="1" si="3720">BA89</f>
        <v>4</v>
      </c>
      <c r="BE89" s="120"/>
      <c r="BF89" s="2" t="str">
        <f t="shared" ref="BF89" ca="1" si="3721">IF(AO89=1,BA89,"")</f>
        <v/>
      </c>
      <c r="BG89" t="str">
        <f t="shared" ref="BG89" ca="1" si="3722">IF(AO89=1,ABS(BF89),"")</f>
        <v/>
      </c>
      <c r="BH89" t="str">
        <f t="shared" ca="1" si="1270"/>
        <v/>
      </c>
      <c r="BI89" s="2" t="str">
        <f t="shared" ref="BI89" ca="1" si="3723">IF(AO89=1,BA89,"")</f>
        <v/>
      </c>
      <c r="BJ89" t="str">
        <f t="shared" ref="BJ89" ca="1" si="3724">IF(AO89=1,ABS(BI89),"")</f>
        <v/>
      </c>
      <c r="BK89" t="str">
        <f t="shared" ca="1" si="1273"/>
        <v/>
      </c>
      <c r="BL89" t="s">
        <v>360</v>
      </c>
      <c r="BN89" t="str">
        <f t="shared" ref="BN89" ca="1" si="3725">IF(AW89=1,"","\\frac{")</f>
        <v>\\frac{</v>
      </c>
      <c r="BO89">
        <f t="shared" ref="BO89" ca="1" si="3726">AY88</f>
        <v>5</v>
      </c>
      <c r="BP89" t="str">
        <f t="shared" ref="BP89" si="3727">AZ88</f>
        <v>±</v>
      </c>
      <c r="BQ89" t="str">
        <f t="shared" ref="BQ89" ca="1" si="3728">BA88</f>
        <v/>
      </c>
      <c r="BR89" t="str">
        <f t="shared" ref="BR89" ca="1" si="3729">IF(AO89=1,"","\\sqrt{")</f>
        <v>\\sqrt{</v>
      </c>
      <c r="BS89">
        <f t="shared" ref="BS89" ca="1" si="3730">BC88</f>
        <v>21</v>
      </c>
      <c r="BT89" t="str">
        <f t="shared" ref="BT89" ca="1" si="3731">IF(AO89=1,"","}")</f>
        <v>}</v>
      </c>
      <c r="BU89" t="str">
        <f t="shared" ref="BU89" ca="1" si="3732">IF(AW89=1,"","}{")</f>
        <v>}{</v>
      </c>
      <c r="BV89">
        <f t="shared" ref="BV89" ca="1" si="3733">IF(BA89=1,"",BA89)</f>
        <v>4</v>
      </c>
      <c r="BW89" t="str">
        <f t="shared" ref="BW89" ca="1" si="3734">IF(AW89=1,"","}")</f>
        <v>}</v>
      </c>
      <c r="BZ89" t="str">
        <f t="shared" ca="1" si="1315"/>
        <v>x= \\frac{5±\\sqrt{21}}{4}</v>
      </c>
    </row>
    <row r="90" spans="1:87" ht="20" customHeight="1" x14ac:dyDescent="0.55000000000000004">
      <c r="A90" s="121" t="s">
        <v>7</v>
      </c>
      <c r="B90" s="121" t="s">
        <v>364</v>
      </c>
      <c r="C90" s="51" t="s">
        <v>60</v>
      </c>
      <c r="D90" s="50" t="s">
        <v>361</v>
      </c>
      <c r="E90" t="str">
        <f t="shared" ref="E90" ca="1" si="3735">CB90&amp;CC90&amp;CD90&amp;CE90&amp;CF90</f>
        <v>\\(\\quad 2x^2-9x-3=0 \\)</v>
      </c>
      <c r="F90" t="str">
        <f t="shared" ref="F90" ca="1" si="3736">CG90&amp;CH90&amp;CI90</f>
        <v>\\(\\quad \\displaystyle x= \\frac{9±\\sqrt{105}}{4} \\)</v>
      </c>
      <c r="G90" s="50" t="s">
        <v>62</v>
      </c>
      <c r="H90" s="89" t="str">
        <f t="shared" ref="H90" ca="1" si="3737">"INSERT INTO "&amp;C90&amp;"(tangen,question,answer,editor,date,count) VALUES('"&amp;D90&amp;"','"&amp;E90&amp;"','"&amp;F90&amp;"','"&amp;G90&amp;"',NOW(),0);"</f>
        <v>INSERT INTO math(tangen,question,answer,editor,date,count) VALUES('m7500','\\(\\quad 2x^2-9x-3=0 \\)','\\(\\quad \\displaystyle x= \\frac{9±\\sqrt{105}}{4} \\)','harazono',NOW(),0);</v>
      </c>
      <c r="I90" s="51"/>
      <c r="L90" s="1">
        <f t="shared" ca="1" si="1190"/>
        <v>2</v>
      </c>
      <c r="M90" s="1">
        <f t="shared" ca="1" si="1442"/>
        <v>-9</v>
      </c>
      <c r="N90" s="1">
        <f t="shared" ca="1" si="1442"/>
        <v>-3</v>
      </c>
      <c r="P90" s="13">
        <f t="shared" ref="P90" ca="1" si="3738">IF(L91=1,"",IF(L91=-1,"-",L91))</f>
        <v>2</v>
      </c>
      <c r="Q90" t="s">
        <v>18</v>
      </c>
      <c r="R90" t="str">
        <f t="shared" ref="R90" ca="1" si="3739">IF(M91&lt;=0,"-","+")</f>
        <v>-</v>
      </c>
      <c r="S90" s="13">
        <f t="shared" ref="S90" ca="1" si="3740">IF(M91=1,"",IF(M91=-1,"",ABS(M91)))</f>
        <v>9</v>
      </c>
      <c r="T90" t="s">
        <v>18</v>
      </c>
      <c r="U90" t="str">
        <f t="shared" ref="U90" ca="1" si="3741">IF(P91&lt;0,"-","+")</f>
        <v>-</v>
      </c>
      <c r="V90" s="13">
        <f t="shared" ref="V90" ca="1" si="3742">ABS(P91)</f>
        <v>3</v>
      </c>
      <c r="W90" s="13" t="s">
        <v>13</v>
      </c>
      <c r="X90">
        <v>0</v>
      </c>
      <c r="Y90" s="42">
        <f t="shared" ref="Y90" ca="1" si="3743">M91*-1</f>
        <v>9</v>
      </c>
      <c r="Z90" s="42" t="s">
        <v>52</v>
      </c>
      <c r="AA90" s="42">
        <f t="shared" ref="AA90" ca="1" si="3744">M91*M91-(4*L91*P91)</f>
        <v>105</v>
      </c>
      <c r="AB90" s="34">
        <f t="shared" ca="1" si="1198"/>
        <v>1</v>
      </c>
      <c r="AC90" s="34">
        <f t="shared" ca="1" si="1199"/>
        <v>1</v>
      </c>
      <c r="AD90" s="34">
        <f t="shared" ca="1" si="1200"/>
        <v>1</v>
      </c>
      <c r="AE90" s="34">
        <f t="shared" ca="1" si="1201"/>
        <v>1</v>
      </c>
      <c r="AF90" s="34">
        <f t="shared" ca="1" si="1202"/>
        <v>1</v>
      </c>
      <c r="AG90" s="34">
        <f t="shared" ca="1" si="1203"/>
        <v>1</v>
      </c>
      <c r="AH90" s="34">
        <f t="shared" ca="1" si="1204"/>
        <v>1</v>
      </c>
      <c r="AI90" s="38">
        <f t="shared" ca="1" si="1205"/>
        <v>1</v>
      </c>
      <c r="AJ90" s="38">
        <f t="shared" ca="1" si="1206"/>
        <v>1</v>
      </c>
      <c r="AK90" s="39">
        <f t="shared" ca="1" si="1207"/>
        <v>1</v>
      </c>
      <c r="AL90" s="38">
        <f t="shared" ca="1" si="1208"/>
        <v>1</v>
      </c>
      <c r="AM90" s="38">
        <f t="shared" ca="1" si="1209"/>
        <v>1</v>
      </c>
      <c r="AN90" s="38">
        <f t="shared" ca="1" si="1210"/>
        <v>1</v>
      </c>
      <c r="AO90" s="38">
        <f t="shared" ca="1" si="1211"/>
        <v>1</v>
      </c>
      <c r="AP90" s="2">
        <f t="shared" ref="AP90" ca="1" si="3745">AB90*AC90*AD90*AE90*AF90*AG90*AH90*AI90*AJ90*AK90*AL90*AM90*AN90*AO90</f>
        <v>1</v>
      </c>
      <c r="AQ90" s="42">
        <f t="shared" ref="AQ90" ca="1" si="3746">ABS(Y90)</f>
        <v>9</v>
      </c>
      <c r="AR90" s="42">
        <f t="shared" ref="AR90" ca="1" si="3747">IF(AP90=1,1,AP90)</f>
        <v>1</v>
      </c>
      <c r="AS90" s="42" t="str">
        <f t="shared" ref="AS90" ca="1" si="3748">IF(AO91=1,"","√")</f>
        <v>√</v>
      </c>
      <c r="AT90" s="42">
        <f t="shared" ref="AT90" ca="1" si="3749">AO91</f>
        <v>105</v>
      </c>
      <c r="AU90" s="9">
        <f t="shared" ref="AU90" ca="1" si="3750">GCD(AQ90,AR90,AS91)</f>
        <v>1</v>
      </c>
      <c r="AV90" s="13">
        <f t="shared" ref="AV90" ca="1" si="3751">Y90/AU90</f>
        <v>9</v>
      </c>
      <c r="AW90" s="13">
        <f t="shared" ref="AW90" ca="1" si="3752">AP90/AU90</f>
        <v>1</v>
      </c>
      <c r="AX90" s="13">
        <f t="shared" ref="AX90" ca="1" si="3753">AT90</f>
        <v>105</v>
      </c>
      <c r="AY90" s="42">
        <f t="shared" ref="AY90" ca="1" si="3754">AV90</f>
        <v>9</v>
      </c>
      <c r="AZ90" s="42" t="str">
        <f t="shared" ref="AZ90" si="3755">Z90</f>
        <v>±</v>
      </c>
      <c r="BA90" s="42" t="str">
        <f t="shared" ref="BA90" ca="1" si="3756">IF(AW90=1,"",AW90)</f>
        <v/>
      </c>
      <c r="BB90" s="42" t="str">
        <f t="shared" ref="BB90" ca="1" si="3757">IF(AX90=1,"",AS90)</f>
        <v>√</v>
      </c>
      <c r="BC90" s="42">
        <f t="shared" ref="BC90" ca="1" si="3758">IF(AX90=1,IF(AW90=1,1,""),AX90)</f>
        <v>105</v>
      </c>
      <c r="BD90" s="41" t="str">
        <f t="shared" ref="BD90" ca="1" si="3759">AY90&amp;AZ90&amp;BA90&amp;BB90&amp;BC90</f>
        <v>9±√105</v>
      </c>
      <c r="BE90" s="120" t="str">
        <f t="shared" ca="1" si="1227"/>
        <v/>
      </c>
      <c r="BF90" s="2" t="str">
        <f t="shared" ref="BF90" ca="1" si="3760">IF(AO91=1,AV90+AW90,"")</f>
        <v/>
      </c>
      <c r="BG90" t="str">
        <f t="shared" ref="BG90" ca="1" si="3761">IF(AO91=1,ABS(BF90),"")</f>
        <v/>
      </c>
      <c r="BH90" t="str">
        <f t="shared" ca="1" si="1229"/>
        <v/>
      </c>
      <c r="BI90" s="2" t="str">
        <f t="shared" ref="BI90" ca="1" si="3762">IF(AO91=1,AV90-AW90,"")</f>
        <v/>
      </c>
      <c r="BJ90" t="str">
        <f t="shared" ref="BJ90" ca="1" si="3763">IF(AO91=1,ABS(BI90),"")</f>
        <v/>
      </c>
      <c r="BK90" t="str">
        <f t="shared" ca="1" si="1232"/>
        <v/>
      </c>
      <c r="BL90" t="s">
        <v>360</v>
      </c>
      <c r="BM90" s="13" t="str">
        <f t="shared" ref="BM90" ca="1" si="3764">IF(BF90&lt;0,"-","")</f>
        <v/>
      </c>
      <c r="BN90" s="13" t="str">
        <f t="shared" ref="BN90" ca="1" si="3765">IF(BH91="","",IF(BH91=1,"","\\frac{"))</f>
        <v/>
      </c>
      <c r="BO90" s="13" t="str">
        <f t="shared" ref="BO90" ca="1" si="3766">IF(BH90="","",BH90)</f>
        <v/>
      </c>
      <c r="BP90" s="13" t="str">
        <f t="shared" ref="BP90" ca="1" si="3767">IF(BH91="","",IF(BH91=1,"","}{"))</f>
        <v/>
      </c>
      <c r="BQ90" s="13" t="str">
        <f t="shared" ref="BQ90" ca="1" si="3768">IF(BH91="","",IF(BH91=1,"",BH91))</f>
        <v/>
      </c>
      <c r="BR90" s="13" t="str">
        <f t="shared" ref="BR90" ca="1" si="3769">IF(BH91="","",IF(BH91=1,"","}"))</f>
        <v/>
      </c>
      <c r="BS90" t="s">
        <v>359</v>
      </c>
      <c r="BT90" s="13" t="str">
        <f t="shared" ref="BT90" ca="1" si="3770">IF(BI90&lt;0,"-","")</f>
        <v/>
      </c>
      <c r="BU90" s="13" t="str">
        <f t="shared" ref="BU90" ca="1" si="3771">IF(BK91="","",IF(BK91=1,"","\\frac{"))</f>
        <v/>
      </c>
      <c r="BV90" s="13" t="str">
        <f t="shared" ref="BV90" ca="1" si="3772">IF(BK90="","",BK90)</f>
        <v/>
      </c>
      <c r="BW90" s="13" t="str">
        <f t="shared" ref="BW90" ca="1" si="3773">IF(BK91="","",IF(BK91=1,"","}{"))</f>
        <v/>
      </c>
      <c r="BX90" s="13" t="str">
        <f t="shared" ref="BX90" ca="1" si="3774">IF(BK91="","",IF(BK91=1,"",BK91))</f>
        <v/>
      </c>
      <c r="BY90" s="13" t="str">
        <f t="shared" ref="BY90" ca="1" si="3775">IF(BK91="","",IF(BK91=1,"","}"))</f>
        <v/>
      </c>
      <c r="BZ90" t="str">
        <f t="shared" ca="1" si="1315"/>
        <v>x= 　,　</v>
      </c>
      <c r="CA90" t="str">
        <f t="shared" ref="CA90" ca="1" si="3776">IF(AO91=1,BZ90,BZ91)</f>
        <v>x= \\frac{9±\\sqrt{105}}{4}</v>
      </c>
      <c r="CB90" s="78" t="s">
        <v>229</v>
      </c>
      <c r="CC90" s="110">
        <f t="shared" ref="CC90" ca="1" si="3777">P90</f>
        <v>2</v>
      </c>
      <c r="CD90" s="104" t="s">
        <v>296</v>
      </c>
      <c r="CE90" s="51" t="str">
        <f t="shared" ref="CE90" ca="1" si="3778">R90&amp;S90&amp;T90&amp;U90&amp;V90&amp;W90&amp;X90</f>
        <v>-9x-3=0</v>
      </c>
      <c r="CF90" t="s">
        <v>230</v>
      </c>
      <c r="CG90" t="s">
        <v>250</v>
      </c>
      <c r="CH90" t="str">
        <f t="shared" ref="CH90" ca="1" si="3779">CA90</f>
        <v>x= \\frac{9±\\sqrt{105}}{4}</v>
      </c>
      <c r="CI90" t="s">
        <v>230</v>
      </c>
    </row>
    <row r="91" spans="1:87" ht="20" customHeight="1" x14ac:dyDescent="0.55000000000000004">
      <c r="A91" s="121"/>
      <c r="B91" s="121"/>
      <c r="I91" s="51"/>
      <c r="L91">
        <f t="shared" ref="L91" ca="1" si="3780">IF(L90=0,1,L90)</f>
        <v>2</v>
      </c>
      <c r="M91">
        <f t="shared" ref="M91" ca="1" si="3781">IF(M90=0,1,M90)</f>
        <v>-9</v>
      </c>
      <c r="O91">
        <f t="shared" ref="O91" ca="1" si="3782">M90*M90-(4*L90*N90)</f>
        <v>105</v>
      </c>
      <c r="P91" s="9">
        <f t="shared" ref="P91" ca="1" si="3783">IF(N90=0,1,IF(O91&lt;=0,N90*-1,N90))</f>
        <v>-3</v>
      </c>
      <c r="R91" s="5"/>
      <c r="S91" s="5"/>
      <c r="T91" s="5"/>
      <c r="U91" s="5"/>
      <c r="V91" s="5"/>
      <c r="W91" s="5"/>
      <c r="Z91" s="42">
        <f t="shared" ref="Z91" ca="1" si="3784">2*L91</f>
        <v>4</v>
      </c>
      <c r="AB91" s="11">
        <f t="shared" ref="AB91" ca="1" si="3785">AA90/(AB90*AB90)</f>
        <v>105</v>
      </c>
      <c r="AC91" s="11">
        <f t="shared" ref="AC91" ca="1" si="3786">AB91/(AC90*AC90)</f>
        <v>105</v>
      </c>
      <c r="AD91" s="11">
        <f t="shared" ref="AD91" ca="1" si="3787">AC91/(AD90*AD90)</f>
        <v>105</v>
      </c>
      <c r="AE91" s="11">
        <f t="shared" ref="AE91" ca="1" si="3788">AD91/(AE90*AE90)</f>
        <v>105</v>
      </c>
      <c r="AF91" s="11">
        <f t="shared" ref="AF91" ca="1" si="3789">AE91/(AF90*AF90)</f>
        <v>105</v>
      </c>
      <c r="AG91" s="11">
        <f t="shared" ref="AG91" ca="1" si="3790">AF91/(AG90*AG90)</f>
        <v>105</v>
      </c>
      <c r="AH91" s="11">
        <f t="shared" ref="AH91" ca="1" si="3791">AG91/(AH90*AH90)</f>
        <v>105</v>
      </c>
      <c r="AI91" s="11">
        <f t="shared" ref="AI91" ca="1" si="3792">AH91/(AI90*AI90)</f>
        <v>105</v>
      </c>
      <c r="AJ91" s="11">
        <f t="shared" ref="AJ91" ca="1" si="3793">AI91/(AJ90*AJ90)</f>
        <v>105</v>
      </c>
      <c r="AK91" s="20">
        <f t="shared" ref="AK91" ca="1" si="3794">AJ91/(AK90*AK90)</f>
        <v>105</v>
      </c>
      <c r="AL91" s="11">
        <f t="shared" ref="AL91" ca="1" si="3795">AK91/(AL90*AL90)</f>
        <v>105</v>
      </c>
      <c r="AM91" s="11">
        <f t="shared" ref="AM91" ca="1" si="3796">AL91/(AM90*AM90)</f>
        <v>105</v>
      </c>
      <c r="AN91" s="11">
        <f t="shared" ref="AN91" ca="1" si="3797">AM91/(AN90*AN90)</f>
        <v>105</v>
      </c>
      <c r="AO91" s="2">
        <f t="shared" ref="AO91" ca="1" si="3798">AN91/(AO90*AO90)</f>
        <v>105</v>
      </c>
      <c r="AS91" s="42">
        <f t="shared" ref="AS91" ca="1" si="3799">ABS(Z91)</f>
        <v>4</v>
      </c>
      <c r="AW91" s="13">
        <f t="shared" ref="AW91" ca="1" si="3800">Z91/AU90</f>
        <v>4</v>
      </c>
      <c r="BA91" s="42">
        <f t="shared" ref="BA91" ca="1" si="3801">AW91</f>
        <v>4</v>
      </c>
      <c r="BD91" s="41">
        <f t="shared" ref="BD91" ca="1" si="3802">BA91</f>
        <v>4</v>
      </c>
      <c r="BE91" s="120"/>
      <c r="BF91" s="2" t="str">
        <f t="shared" ref="BF91" ca="1" si="3803">IF(AO91=1,BA91,"")</f>
        <v/>
      </c>
      <c r="BG91" t="str">
        <f t="shared" ref="BG91" ca="1" si="3804">IF(AO91=1,ABS(BF91),"")</f>
        <v/>
      </c>
      <c r="BH91" t="str">
        <f t="shared" ca="1" si="1270"/>
        <v/>
      </c>
      <c r="BI91" s="2" t="str">
        <f t="shared" ref="BI91" ca="1" si="3805">IF(AO91=1,BA91,"")</f>
        <v/>
      </c>
      <c r="BJ91" t="str">
        <f t="shared" ref="BJ91" ca="1" si="3806">IF(AO91=1,ABS(BI91),"")</f>
        <v/>
      </c>
      <c r="BK91" t="str">
        <f t="shared" ca="1" si="1273"/>
        <v/>
      </c>
      <c r="BL91" t="s">
        <v>360</v>
      </c>
      <c r="BN91" t="str">
        <f t="shared" ref="BN91" ca="1" si="3807">IF(AW91=1,"","\\frac{")</f>
        <v>\\frac{</v>
      </c>
      <c r="BO91">
        <f t="shared" ref="BO91" ca="1" si="3808">AY90</f>
        <v>9</v>
      </c>
      <c r="BP91" t="str">
        <f t="shared" ref="BP91" si="3809">AZ90</f>
        <v>±</v>
      </c>
      <c r="BQ91" t="str">
        <f t="shared" ref="BQ91" ca="1" si="3810">BA90</f>
        <v/>
      </c>
      <c r="BR91" t="str">
        <f t="shared" ref="BR91" ca="1" si="3811">IF(AO91=1,"","\\sqrt{")</f>
        <v>\\sqrt{</v>
      </c>
      <c r="BS91">
        <f t="shared" ref="BS91" ca="1" si="3812">BC90</f>
        <v>105</v>
      </c>
      <c r="BT91" t="str">
        <f t="shared" ref="BT91" ca="1" si="3813">IF(AO91=1,"","}")</f>
        <v>}</v>
      </c>
      <c r="BU91" t="str">
        <f t="shared" ref="BU91" ca="1" si="3814">IF(AW91=1,"","}{")</f>
        <v>}{</v>
      </c>
      <c r="BV91">
        <f t="shared" ref="BV91" ca="1" si="3815">IF(BA91=1,"",BA91)</f>
        <v>4</v>
      </c>
      <c r="BW91" t="str">
        <f t="shared" ref="BW91" ca="1" si="3816">IF(AW91=1,"","}")</f>
        <v>}</v>
      </c>
      <c r="BZ91" t="str">
        <f t="shared" ca="1" si="1315"/>
        <v>x= \\frac{9±\\sqrt{105}}{4}</v>
      </c>
    </row>
    <row r="92" spans="1:87" ht="20" customHeight="1" x14ac:dyDescent="0.55000000000000004">
      <c r="A92" s="121" t="s">
        <v>7</v>
      </c>
      <c r="B92" s="121" t="s">
        <v>364</v>
      </c>
      <c r="C92" s="51" t="s">
        <v>60</v>
      </c>
      <c r="D92" s="50" t="s">
        <v>361</v>
      </c>
      <c r="E92" t="str">
        <f t="shared" ref="E92" ca="1" si="3817">CB92&amp;CC92&amp;CD92&amp;CE92&amp;CF92</f>
        <v>\\(\\quad 8x^2+8x-8=0 \\)</v>
      </c>
      <c r="F92" t="str">
        <f t="shared" ref="F92" ca="1" si="3818">CG92&amp;CH92&amp;CI92</f>
        <v>\\(\\quad \\displaystyle x= \\frac{-1±\\sqrt{5}}{2} \\)</v>
      </c>
      <c r="G92" s="50" t="s">
        <v>62</v>
      </c>
      <c r="H92" s="89" t="str">
        <f t="shared" ref="H92" ca="1" si="3819">"INSERT INTO "&amp;C92&amp;"(tangen,question,answer,editor,date,count) VALUES('"&amp;D92&amp;"','"&amp;E92&amp;"','"&amp;F92&amp;"','"&amp;G92&amp;"',NOW(),0);"</f>
        <v>INSERT INTO math(tangen,question,answer,editor,date,count) VALUES('m7500','\\(\\quad 8x^2+8x-8=0 \\)','\\(\\quad \\displaystyle x= \\frac{-1±\\sqrt{5}}{2} \\)','harazono',NOW(),0);</v>
      </c>
      <c r="I92" s="51"/>
      <c r="L92" s="1">
        <f t="shared" ref="L92:L100" ca="1" si="3820">RANDBETWEEN(1,10)</f>
        <v>8</v>
      </c>
      <c r="M92" s="1">
        <f t="shared" ca="1" si="1442"/>
        <v>8</v>
      </c>
      <c r="N92" s="1">
        <f t="shared" ca="1" si="1442"/>
        <v>-8</v>
      </c>
      <c r="P92" s="13">
        <f t="shared" ref="P92" ca="1" si="3821">IF(L93=1,"",IF(L93=-1,"-",L93))</f>
        <v>8</v>
      </c>
      <c r="Q92" t="s">
        <v>18</v>
      </c>
      <c r="R92" t="str">
        <f t="shared" ref="R92" ca="1" si="3822">IF(M93&lt;=0,"-","+")</f>
        <v>+</v>
      </c>
      <c r="S92" s="13">
        <f t="shared" ref="S92" ca="1" si="3823">IF(M93=1,"",IF(M93=-1,"",ABS(M93)))</f>
        <v>8</v>
      </c>
      <c r="T92" t="s">
        <v>18</v>
      </c>
      <c r="U92" t="str">
        <f t="shared" ref="U92" ca="1" si="3824">IF(P93&lt;0,"-","+")</f>
        <v>-</v>
      </c>
      <c r="V92" s="13">
        <f t="shared" ref="V92" ca="1" si="3825">ABS(P93)</f>
        <v>8</v>
      </c>
      <c r="W92" s="13" t="s">
        <v>13</v>
      </c>
      <c r="X92">
        <v>0</v>
      </c>
      <c r="Y92" s="42">
        <f t="shared" ref="Y92" ca="1" si="3826">M93*-1</f>
        <v>-8</v>
      </c>
      <c r="Z92" s="42" t="s">
        <v>52</v>
      </c>
      <c r="AA92" s="42">
        <f t="shared" ref="AA92" ca="1" si="3827">M93*M93-(4*L93*P93)</f>
        <v>320</v>
      </c>
      <c r="AB92" s="34">
        <f t="shared" ref="AB92:AB100" ca="1" si="3828">IF(MOD(AA92,225)=0,15,1)</f>
        <v>1</v>
      </c>
      <c r="AC92" s="34">
        <f t="shared" ref="AC92:AC100" ca="1" si="3829">IF(MOD(AB93,196)=0,14,1)</f>
        <v>1</v>
      </c>
      <c r="AD92" s="34">
        <f t="shared" ref="AD92:AD100" ca="1" si="3830">IF(MOD(AC93,169)=0,13,1)</f>
        <v>1</v>
      </c>
      <c r="AE92" s="34">
        <f t="shared" ref="AE92:AE100" ca="1" si="3831">IF(MOD(AD93,144)=0,12,1)</f>
        <v>1</v>
      </c>
      <c r="AF92" s="34">
        <f t="shared" ref="AF92:AF100" ca="1" si="3832">IF(MOD(AE93,121)=0,11,1)</f>
        <v>1</v>
      </c>
      <c r="AG92" s="34">
        <f t="shared" ref="AG92:AG100" ca="1" si="3833">IF(MOD(AF92,100)=0,10,1)</f>
        <v>1</v>
      </c>
      <c r="AH92" s="34">
        <f t="shared" ref="AH92:AH100" ca="1" si="3834">IF(MOD(AG92,81)=0,9,1)</f>
        <v>1</v>
      </c>
      <c r="AI92" s="38">
        <f t="shared" ref="AI92:AI100" ca="1" si="3835">IF(MOD(AH93,64)=0,8,1)</f>
        <v>8</v>
      </c>
      <c r="AJ92" s="38">
        <f t="shared" ref="AJ92:AJ100" ca="1" si="3836">IF(MOD(AI93,49)=0,7,1)</f>
        <v>1</v>
      </c>
      <c r="AK92" s="39">
        <f t="shared" ref="AK92:AK100" ca="1" si="3837">IF(MOD(AJ93,36)=0,6,1)</f>
        <v>1</v>
      </c>
      <c r="AL92" s="38">
        <f t="shared" ref="AL92:AL100" ca="1" si="3838">IF(MOD(AK93,25)=0,5,1)</f>
        <v>1</v>
      </c>
      <c r="AM92" s="38">
        <f t="shared" ref="AM92:AM100" ca="1" si="3839">IF(MOD(AL93,16)=0,4,1)</f>
        <v>1</v>
      </c>
      <c r="AN92" s="38">
        <f t="shared" ref="AN92:AN100" ca="1" si="3840">IF(MOD(AM93,9)=0,3,1)</f>
        <v>1</v>
      </c>
      <c r="AO92" s="38">
        <f t="shared" ref="AO92:AO100" ca="1" si="3841">IF(MOD(AN93,4)=0,2,1)</f>
        <v>1</v>
      </c>
      <c r="AP92" s="2">
        <f t="shared" ref="AP92" ca="1" si="3842">AB92*AC92*AD92*AE92*AF92*AG92*AH92*AI92*AJ92*AK92*AL92*AM92*AN92*AO92</f>
        <v>8</v>
      </c>
      <c r="AQ92" s="42">
        <f t="shared" ref="AQ92" ca="1" si="3843">ABS(Y92)</f>
        <v>8</v>
      </c>
      <c r="AR92" s="42">
        <f t="shared" ref="AR92" ca="1" si="3844">IF(AP92=1,1,AP92)</f>
        <v>8</v>
      </c>
      <c r="AS92" s="42" t="str">
        <f t="shared" ref="AS92" ca="1" si="3845">IF(AO93=1,"","√")</f>
        <v>√</v>
      </c>
      <c r="AT92" s="42">
        <f t="shared" ref="AT92" ca="1" si="3846">AO93</f>
        <v>5</v>
      </c>
      <c r="AU92" s="9">
        <f t="shared" ref="AU92" ca="1" si="3847">GCD(AQ92,AR92,AS93)</f>
        <v>8</v>
      </c>
      <c r="AV92" s="13">
        <f t="shared" ref="AV92" ca="1" si="3848">Y92/AU92</f>
        <v>-1</v>
      </c>
      <c r="AW92" s="13">
        <f t="shared" ref="AW92" ca="1" si="3849">AP92/AU92</f>
        <v>1</v>
      </c>
      <c r="AX92" s="13">
        <f t="shared" ref="AX92" ca="1" si="3850">AT92</f>
        <v>5</v>
      </c>
      <c r="AY92" s="42">
        <f t="shared" ref="AY92" ca="1" si="3851">AV92</f>
        <v>-1</v>
      </c>
      <c r="AZ92" s="42" t="str">
        <f t="shared" ref="AZ92" si="3852">Z92</f>
        <v>±</v>
      </c>
      <c r="BA92" s="42" t="str">
        <f t="shared" ref="BA92" ca="1" si="3853">IF(AW92=1,"",AW92)</f>
        <v/>
      </c>
      <c r="BB92" s="42" t="str">
        <f t="shared" ref="BB92" ca="1" si="3854">IF(AX92=1,"",AS92)</f>
        <v>√</v>
      </c>
      <c r="BC92" s="42">
        <f t="shared" ref="BC92" ca="1" si="3855">IF(AX92=1,IF(AW92=1,1,""),AX92)</f>
        <v>5</v>
      </c>
      <c r="BD92" s="41" t="str">
        <f t="shared" ref="BD92" ca="1" si="3856">AY92&amp;AZ92&amp;BA92&amp;BB92&amp;BC92</f>
        <v>-1±√5</v>
      </c>
      <c r="BE92" s="120" t="str">
        <f t="shared" ref="BE92:BE100" ca="1" si="3857">IF(BD93=1,BD92,"")</f>
        <v/>
      </c>
      <c r="BF92" s="2" t="str">
        <f t="shared" ref="BF92" ca="1" si="3858">IF(AO93=1,AV92+AW92,"")</f>
        <v/>
      </c>
      <c r="BG92" t="str">
        <f t="shared" ref="BG92" ca="1" si="3859">IF(AO93=1,ABS(BF92),"")</f>
        <v/>
      </c>
      <c r="BH92" t="str">
        <f t="shared" ref="BH92:BH100" ca="1" si="3860">IF(BG92="","",BG92/GCD(BG92,BG93))</f>
        <v/>
      </c>
      <c r="BI92" s="2" t="str">
        <f t="shared" ref="BI92" ca="1" si="3861">IF(AO93=1,AV92-AW92,"")</f>
        <v/>
      </c>
      <c r="BJ92" t="str">
        <f t="shared" ref="BJ92" ca="1" si="3862">IF(AO93=1,ABS(BI92),"")</f>
        <v/>
      </c>
      <c r="BK92" t="str">
        <f t="shared" ref="BK92:BK100" ca="1" si="3863">IF(BJ92="","",BJ92/GCD(BJ92,BJ93))</f>
        <v/>
      </c>
      <c r="BL92" t="s">
        <v>360</v>
      </c>
      <c r="BM92" s="13" t="str">
        <f t="shared" ref="BM92" ca="1" si="3864">IF(BF92&lt;0,"-","")</f>
        <v/>
      </c>
      <c r="BN92" s="13" t="str">
        <f t="shared" ref="BN92" ca="1" si="3865">IF(BH93="","",IF(BH93=1,"","\\frac{"))</f>
        <v/>
      </c>
      <c r="BO92" s="13" t="str">
        <f t="shared" ref="BO92" ca="1" si="3866">IF(BH92="","",BH92)</f>
        <v/>
      </c>
      <c r="BP92" s="13" t="str">
        <f t="shared" ref="BP92" ca="1" si="3867">IF(BH93="","",IF(BH93=1,"","}{"))</f>
        <v/>
      </c>
      <c r="BQ92" s="13" t="str">
        <f t="shared" ref="BQ92" ca="1" si="3868">IF(BH93="","",IF(BH93=1,"",BH93))</f>
        <v/>
      </c>
      <c r="BR92" s="13" t="str">
        <f t="shared" ref="BR92" ca="1" si="3869">IF(BH93="","",IF(BH93=1,"","}"))</f>
        <v/>
      </c>
      <c r="BS92" t="s">
        <v>359</v>
      </c>
      <c r="BT92" s="13" t="str">
        <f t="shared" ref="BT92" ca="1" si="3870">IF(BI92&lt;0,"-","")</f>
        <v/>
      </c>
      <c r="BU92" s="13" t="str">
        <f t="shared" ref="BU92" ca="1" si="3871">IF(BK93="","",IF(BK93=1,"","\\frac{"))</f>
        <v/>
      </c>
      <c r="BV92" s="13" t="str">
        <f t="shared" ref="BV92" ca="1" si="3872">IF(BK92="","",BK92)</f>
        <v/>
      </c>
      <c r="BW92" s="13" t="str">
        <f t="shared" ref="BW92" ca="1" si="3873">IF(BK93="","",IF(BK93=1,"","}{"))</f>
        <v/>
      </c>
      <c r="BX92" s="13" t="str">
        <f t="shared" ref="BX92" ca="1" si="3874">IF(BK93="","",IF(BK93=1,"",BK93))</f>
        <v/>
      </c>
      <c r="BY92" s="13" t="str">
        <f t="shared" ref="BY92" ca="1" si="3875">IF(BK93="","",IF(BK93=1,"","}"))</f>
        <v/>
      </c>
      <c r="BZ92" t="str">
        <f t="shared" ca="1" si="1315"/>
        <v>x= 　,　</v>
      </c>
      <c r="CA92" t="str">
        <f t="shared" ref="CA92" ca="1" si="3876">IF(AO93=1,BZ92,BZ93)</f>
        <v>x= \\frac{-1±\\sqrt{5}}{2}</v>
      </c>
      <c r="CB92" s="78" t="s">
        <v>229</v>
      </c>
      <c r="CC92" s="110">
        <f t="shared" ref="CC92" ca="1" si="3877">P92</f>
        <v>8</v>
      </c>
      <c r="CD92" s="104" t="s">
        <v>296</v>
      </c>
      <c r="CE92" s="51" t="str">
        <f t="shared" ref="CE92" ca="1" si="3878">R92&amp;S92&amp;T92&amp;U92&amp;V92&amp;W92&amp;X92</f>
        <v>+8x-8=0</v>
      </c>
      <c r="CF92" t="s">
        <v>230</v>
      </c>
      <c r="CG92" t="s">
        <v>250</v>
      </c>
      <c r="CH92" t="str">
        <f t="shared" ref="CH92" ca="1" si="3879">CA92</f>
        <v>x= \\frac{-1±\\sqrt{5}}{2}</v>
      </c>
      <c r="CI92" t="s">
        <v>230</v>
      </c>
    </row>
    <row r="93" spans="1:87" ht="20" customHeight="1" x14ac:dyDescent="0.55000000000000004">
      <c r="A93" s="121"/>
      <c r="B93" s="121"/>
      <c r="I93" s="51"/>
      <c r="L93">
        <f t="shared" ref="L93" ca="1" si="3880">IF(L92=0,1,L92)</f>
        <v>8</v>
      </c>
      <c r="M93">
        <f t="shared" ref="M93" ca="1" si="3881">IF(M92=0,1,M92)</f>
        <v>8</v>
      </c>
      <c r="O93">
        <f t="shared" ref="O93" ca="1" si="3882">M92*M92-(4*L92*N92)</f>
        <v>320</v>
      </c>
      <c r="P93" s="9">
        <f t="shared" ref="P93" ca="1" si="3883">IF(N92=0,1,IF(O93&lt;=0,N92*-1,N92))</f>
        <v>-8</v>
      </c>
      <c r="R93" s="5"/>
      <c r="S93" s="5"/>
      <c r="T93" s="5"/>
      <c r="U93" s="5"/>
      <c r="V93" s="5"/>
      <c r="W93" s="5"/>
      <c r="Z93" s="42">
        <f t="shared" ref="Z93" ca="1" si="3884">2*L93</f>
        <v>16</v>
      </c>
      <c r="AB93" s="11">
        <f t="shared" ref="AB93" ca="1" si="3885">AA92/(AB92*AB92)</f>
        <v>320</v>
      </c>
      <c r="AC93" s="11">
        <f t="shared" ref="AC93" ca="1" si="3886">AB93/(AC92*AC92)</f>
        <v>320</v>
      </c>
      <c r="AD93" s="11">
        <f t="shared" ref="AD93" ca="1" si="3887">AC93/(AD92*AD92)</f>
        <v>320</v>
      </c>
      <c r="AE93" s="11">
        <f t="shared" ref="AE93" ca="1" si="3888">AD93/(AE92*AE92)</f>
        <v>320</v>
      </c>
      <c r="AF93" s="11">
        <f t="shared" ref="AF93" ca="1" si="3889">AE93/(AF92*AF92)</f>
        <v>320</v>
      </c>
      <c r="AG93" s="11">
        <f t="shared" ref="AG93" ca="1" si="3890">AF93/(AG92*AG92)</f>
        <v>320</v>
      </c>
      <c r="AH93" s="11">
        <f t="shared" ref="AH93" ca="1" si="3891">AG93/(AH92*AH92)</f>
        <v>320</v>
      </c>
      <c r="AI93" s="11">
        <f t="shared" ref="AI93" ca="1" si="3892">AH93/(AI92*AI92)</f>
        <v>5</v>
      </c>
      <c r="AJ93" s="11">
        <f t="shared" ref="AJ93" ca="1" si="3893">AI93/(AJ92*AJ92)</f>
        <v>5</v>
      </c>
      <c r="AK93" s="20">
        <f t="shared" ref="AK93" ca="1" si="3894">AJ93/(AK92*AK92)</f>
        <v>5</v>
      </c>
      <c r="AL93" s="11">
        <f t="shared" ref="AL93" ca="1" si="3895">AK93/(AL92*AL92)</f>
        <v>5</v>
      </c>
      <c r="AM93" s="11">
        <f t="shared" ref="AM93" ca="1" si="3896">AL93/(AM92*AM92)</f>
        <v>5</v>
      </c>
      <c r="AN93" s="11">
        <f t="shared" ref="AN93" ca="1" si="3897">AM93/(AN92*AN92)</f>
        <v>5</v>
      </c>
      <c r="AO93" s="2">
        <f t="shared" ref="AO93" ca="1" si="3898">AN93/(AO92*AO92)</f>
        <v>5</v>
      </c>
      <c r="AS93" s="42">
        <f t="shared" ref="AS93" ca="1" si="3899">ABS(Z93)</f>
        <v>16</v>
      </c>
      <c r="AW93" s="13">
        <f t="shared" ref="AW93" ca="1" si="3900">Z93/AU92</f>
        <v>2</v>
      </c>
      <c r="BA93" s="42">
        <f t="shared" ref="BA93" ca="1" si="3901">AW93</f>
        <v>2</v>
      </c>
      <c r="BD93" s="41">
        <f t="shared" ref="BD93" ca="1" si="3902">BA93</f>
        <v>2</v>
      </c>
      <c r="BE93" s="120"/>
      <c r="BF93" s="2" t="str">
        <f t="shared" ref="BF93" ca="1" si="3903">IF(AO93=1,BA93,"")</f>
        <v/>
      </c>
      <c r="BG93" t="str">
        <f t="shared" ref="BG93" ca="1" si="3904">IF(AO93=1,ABS(BF93),"")</f>
        <v/>
      </c>
      <c r="BH93" t="str">
        <f t="shared" ref="BH93:BH101" ca="1" si="3905">IF(BG93="","",BG93/GCD(BG93,BG92))</f>
        <v/>
      </c>
      <c r="BI93" s="2" t="str">
        <f t="shared" ref="BI93" ca="1" si="3906">IF(AO93=1,BA93,"")</f>
        <v/>
      </c>
      <c r="BJ93" t="str">
        <f t="shared" ref="BJ93" ca="1" si="3907">IF(AO93=1,ABS(BI93),"")</f>
        <v/>
      </c>
      <c r="BK93" t="str">
        <f t="shared" ref="BK93:BK101" ca="1" si="3908">IF(BJ93="","",BJ93/GCD(BJ93,BJ92))</f>
        <v/>
      </c>
      <c r="BL93" t="s">
        <v>360</v>
      </c>
      <c r="BN93" t="str">
        <f t="shared" ref="BN93" ca="1" si="3909">IF(AW93=1,"","\\frac{")</f>
        <v>\\frac{</v>
      </c>
      <c r="BO93">
        <f t="shared" ref="BO93" ca="1" si="3910">AY92</f>
        <v>-1</v>
      </c>
      <c r="BP93" t="str">
        <f t="shared" ref="BP93" si="3911">AZ92</f>
        <v>±</v>
      </c>
      <c r="BQ93" t="str">
        <f t="shared" ref="BQ93" ca="1" si="3912">BA92</f>
        <v/>
      </c>
      <c r="BR93" t="str">
        <f t="shared" ref="BR93" ca="1" si="3913">IF(AO93=1,"","\\sqrt{")</f>
        <v>\\sqrt{</v>
      </c>
      <c r="BS93">
        <f t="shared" ref="BS93" ca="1" si="3914">BC92</f>
        <v>5</v>
      </c>
      <c r="BT93" t="str">
        <f t="shared" ref="BT93" ca="1" si="3915">IF(AO93=1,"","}")</f>
        <v>}</v>
      </c>
      <c r="BU93" t="str">
        <f t="shared" ref="BU93" ca="1" si="3916">IF(AW93=1,"","}{")</f>
        <v>}{</v>
      </c>
      <c r="BV93">
        <f t="shared" ref="BV93" ca="1" si="3917">IF(BA93=1,"",BA93)</f>
        <v>2</v>
      </c>
      <c r="BW93" t="str">
        <f t="shared" ref="BW93" ca="1" si="3918">IF(AW93=1,"","}")</f>
        <v>}</v>
      </c>
      <c r="BZ93" t="str">
        <f t="shared" ca="1" si="1315"/>
        <v>x= \\frac{-1±\\sqrt{5}}{2}</v>
      </c>
    </row>
    <row r="94" spans="1:87" ht="20" customHeight="1" x14ac:dyDescent="0.55000000000000004">
      <c r="A94" s="121" t="s">
        <v>7</v>
      </c>
      <c r="B94" s="121" t="s">
        <v>364</v>
      </c>
      <c r="C94" s="51" t="s">
        <v>60</v>
      </c>
      <c r="D94" s="50" t="s">
        <v>361</v>
      </c>
      <c r="E94" t="str">
        <f t="shared" ref="E94" ca="1" si="3919">CB94&amp;CC94&amp;CD94&amp;CE94&amp;CF94</f>
        <v>\\(\\quad 9x^2-6x-3=0 \\)</v>
      </c>
      <c r="F94" t="str">
        <f t="shared" ref="F94" ca="1" si="3920">CG94&amp;CH94&amp;CI94</f>
        <v>\\(\\quad \\displaystyle x= 1　,　-\\frac{1}{3} \\)</v>
      </c>
      <c r="G94" s="50" t="s">
        <v>62</v>
      </c>
      <c r="H94" s="89" t="str">
        <f t="shared" ref="H94" ca="1" si="3921">"INSERT INTO "&amp;C94&amp;"(tangen,question,answer,editor,date,count) VALUES('"&amp;D94&amp;"','"&amp;E94&amp;"','"&amp;F94&amp;"','"&amp;G94&amp;"',NOW(),0);"</f>
        <v>INSERT INTO math(tangen,question,answer,editor,date,count) VALUES('m7500','\\(\\quad 9x^2-6x-3=0 \\)','\\(\\quad \\displaystyle x= 1　,　-\\frac{1}{3} \\)','harazono',NOW(),0);</v>
      </c>
      <c r="I94" s="51"/>
      <c r="L94" s="1">
        <f t="shared" ca="1" si="3820"/>
        <v>9</v>
      </c>
      <c r="M94" s="1">
        <f t="shared" ca="1" si="1442"/>
        <v>-6</v>
      </c>
      <c r="N94" s="1">
        <f t="shared" ca="1" si="1442"/>
        <v>-3</v>
      </c>
      <c r="P94" s="13">
        <f t="shared" ref="P94" ca="1" si="3922">IF(L95=1,"",IF(L95=-1,"-",L95))</f>
        <v>9</v>
      </c>
      <c r="Q94" t="s">
        <v>18</v>
      </c>
      <c r="R94" t="str">
        <f t="shared" ref="R94" ca="1" si="3923">IF(M95&lt;=0,"-","+")</f>
        <v>-</v>
      </c>
      <c r="S94" s="13">
        <f t="shared" ref="S94" ca="1" si="3924">IF(M95=1,"",IF(M95=-1,"",ABS(M95)))</f>
        <v>6</v>
      </c>
      <c r="T94" t="s">
        <v>18</v>
      </c>
      <c r="U94" t="str">
        <f t="shared" ref="U94" ca="1" si="3925">IF(P95&lt;0,"-","+")</f>
        <v>-</v>
      </c>
      <c r="V94" s="13">
        <f t="shared" ref="V94" ca="1" si="3926">ABS(P95)</f>
        <v>3</v>
      </c>
      <c r="W94" s="13" t="s">
        <v>13</v>
      </c>
      <c r="X94">
        <v>0</v>
      </c>
      <c r="Y94" s="42">
        <f t="shared" ref="Y94" ca="1" si="3927">M95*-1</f>
        <v>6</v>
      </c>
      <c r="Z94" s="42" t="s">
        <v>52</v>
      </c>
      <c r="AA94" s="42">
        <f t="shared" ref="AA94" ca="1" si="3928">M95*M95-(4*L95*P95)</f>
        <v>144</v>
      </c>
      <c r="AB94" s="34">
        <f t="shared" ca="1" si="3828"/>
        <v>1</v>
      </c>
      <c r="AC94" s="34">
        <f t="shared" ca="1" si="3829"/>
        <v>1</v>
      </c>
      <c r="AD94" s="34">
        <f t="shared" ca="1" si="3830"/>
        <v>1</v>
      </c>
      <c r="AE94" s="34">
        <f t="shared" ca="1" si="3831"/>
        <v>12</v>
      </c>
      <c r="AF94" s="34">
        <f t="shared" ca="1" si="3832"/>
        <v>1</v>
      </c>
      <c r="AG94" s="34">
        <f t="shared" ca="1" si="3833"/>
        <v>1</v>
      </c>
      <c r="AH94" s="34">
        <f t="shared" ca="1" si="3834"/>
        <v>1</v>
      </c>
      <c r="AI94" s="38">
        <f t="shared" ca="1" si="3835"/>
        <v>1</v>
      </c>
      <c r="AJ94" s="38">
        <f t="shared" ca="1" si="3836"/>
        <v>1</v>
      </c>
      <c r="AK94" s="39">
        <f t="shared" ca="1" si="3837"/>
        <v>1</v>
      </c>
      <c r="AL94" s="38">
        <f t="shared" ca="1" si="3838"/>
        <v>1</v>
      </c>
      <c r="AM94" s="38">
        <f t="shared" ca="1" si="3839"/>
        <v>1</v>
      </c>
      <c r="AN94" s="38">
        <f t="shared" ca="1" si="3840"/>
        <v>1</v>
      </c>
      <c r="AO94" s="38">
        <f t="shared" ca="1" si="3841"/>
        <v>1</v>
      </c>
      <c r="AP94" s="2">
        <f t="shared" ref="AP94" ca="1" si="3929">AB94*AC94*AD94*AE94*AF94*AG94*AH94*AI94*AJ94*AK94*AL94*AM94*AN94*AO94</f>
        <v>12</v>
      </c>
      <c r="AQ94" s="42">
        <f t="shared" ref="AQ94" ca="1" si="3930">ABS(Y94)</f>
        <v>6</v>
      </c>
      <c r="AR94" s="42">
        <f t="shared" ref="AR94" ca="1" si="3931">IF(AP94=1,1,AP94)</f>
        <v>12</v>
      </c>
      <c r="AS94" s="42" t="str">
        <f t="shared" ref="AS94" ca="1" si="3932">IF(AO95=1,"","√")</f>
        <v/>
      </c>
      <c r="AT94" s="42">
        <f t="shared" ref="AT94" ca="1" si="3933">AO95</f>
        <v>1</v>
      </c>
      <c r="AU94" s="9">
        <f t="shared" ref="AU94" ca="1" si="3934">GCD(AQ94,AR94,AS95)</f>
        <v>6</v>
      </c>
      <c r="AV94" s="13">
        <f t="shared" ref="AV94" ca="1" si="3935">Y94/AU94</f>
        <v>1</v>
      </c>
      <c r="AW94" s="13">
        <f t="shared" ref="AW94" ca="1" si="3936">AP94/AU94</f>
        <v>2</v>
      </c>
      <c r="AX94" s="13">
        <f t="shared" ref="AX94" ca="1" si="3937">AT94</f>
        <v>1</v>
      </c>
      <c r="AY94" s="42">
        <f t="shared" ref="AY94" ca="1" si="3938">AV94</f>
        <v>1</v>
      </c>
      <c r="AZ94" s="42" t="str">
        <f t="shared" ref="AZ94" si="3939">Z94</f>
        <v>±</v>
      </c>
      <c r="BA94" s="42">
        <f t="shared" ref="BA94" ca="1" si="3940">IF(AW94=1,"",AW94)</f>
        <v>2</v>
      </c>
      <c r="BB94" s="42" t="str">
        <f t="shared" ref="BB94" ca="1" si="3941">IF(AX94=1,"",AS94)</f>
        <v/>
      </c>
      <c r="BC94" s="42" t="str">
        <f t="shared" ref="BC94" ca="1" si="3942">IF(AX94=1,IF(AW94=1,1,""),AX94)</f>
        <v/>
      </c>
      <c r="BD94" s="41" t="str">
        <f t="shared" ref="BD94" ca="1" si="3943">AY94&amp;AZ94&amp;BA94&amp;BB94&amp;BC94</f>
        <v>1±2</v>
      </c>
      <c r="BE94" s="120" t="str">
        <f t="shared" ca="1" si="3857"/>
        <v/>
      </c>
      <c r="BF94" s="2">
        <f t="shared" ref="BF94" ca="1" si="3944">IF(AO95=1,AV94+AW94,"")</f>
        <v>3</v>
      </c>
      <c r="BG94">
        <f t="shared" ref="BG94" ca="1" si="3945">IF(AO95=1,ABS(BF94),"")</f>
        <v>3</v>
      </c>
      <c r="BH94">
        <f t="shared" ca="1" si="3860"/>
        <v>1</v>
      </c>
      <c r="BI94" s="2">
        <f t="shared" ref="BI94" ca="1" si="3946">IF(AO95=1,AV94-AW94,"")</f>
        <v>-1</v>
      </c>
      <c r="BJ94">
        <f t="shared" ref="BJ94" ca="1" si="3947">IF(AO95=1,ABS(BI94),"")</f>
        <v>1</v>
      </c>
      <c r="BK94">
        <f t="shared" ca="1" si="3863"/>
        <v>1</v>
      </c>
      <c r="BL94" t="s">
        <v>360</v>
      </c>
      <c r="BM94" s="13" t="str">
        <f t="shared" ref="BM94" ca="1" si="3948">IF(BF94&lt;0,"-","")</f>
        <v/>
      </c>
      <c r="BN94" s="13" t="str">
        <f t="shared" ref="BN94" ca="1" si="3949">IF(BH95="","",IF(BH95=1,"","\\frac{"))</f>
        <v/>
      </c>
      <c r="BO94" s="13">
        <f t="shared" ref="BO94" ca="1" si="3950">IF(BH94="","",BH94)</f>
        <v>1</v>
      </c>
      <c r="BP94" s="13" t="str">
        <f t="shared" ref="BP94" ca="1" si="3951">IF(BH95="","",IF(BH95=1,"","}{"))</f>
        <v/>
      </c>
      <c r="BQ94" s="13" t="str">
        <f t="shared" ref="BQ94" ca="1" si="3952">IF(BH95="","",IF(BH95=1,"",BH95))</f>
        <v/>
      </c>
      <c r="BR94" s="13" t="str">
        <f t="shared" ref="BR94" ca="1" si="3953">IF(BH95="","",IF(BH95=1,"","}"))</f>
        <v/>
      </c>
      <c r="BS94" t="s">
        <v>359</v>
      </c>
      <c r="BT94" s="13" t="str">
        <f t="shared" ref="BT94" ca="1" si="3954">IF(BI94&lt;0,"-","")</f>
        <v>-</v>
      </c>
      <c r="BU94" s="13" t="str">
        <f t="shared" ref="BU94" ca="1" si="3955">IF(BK95="","",IF(BK95=1,"","\\frac{"))</f>
        <v>\\frac{</v>
      </c>
      <c r="BV94" s="13">
        <f t="shared" ref="BV94" ca="1" si="3956">IF(BK94="","",BK94)</f>
        <v>1</v>
      </c>
      <c r="BW94" s="13" t="str">
        <f t="shared" ref="BW94" ca="1" si="3957">IF(BK95="","",IF(BK95=1,"","}{"))</f>
        <v>}{</v>
      </c>
      <c r="BX94" s="13">
        <f t="shared" ref="BX94" ca="1" si="3958">IF(BK95="","",IF(BK95=1,"",BK95))</f>
        <v>3</v>
      </c>
      <c r="BY94" s="13" t="str">
        <f t="shared" ref="BY94" ca="1" si="3959">IF(BK95="","",IF(BK95=1,"","}"))</f>
        <v>}</v>
      </c>
      <c r="BZ94" t="str">
        <f t="shared" ref="BZ94:BZ101" ca="1" si="3960">BL94&amp;BM94&amp;BN94&amp;BO94&amp;BP94&amp;BQ94&amp;BR94&amp;BS94&amp;BT94&amp;BU94&amp;BV94&amp;BW94&amp;BX94&amp;BY94</f>
        <v>x= 1　,　-\\frac{1}{3}</v>
      </c>
      <c r="CA94" t="str">
        <f t="shared" ref="CA94" ca="1" si="3961">IF(AO95=1,BZ94,BZ95)</f>
        <v>x= 1　,　-\\frac{1}{3}</v>
      </c>
      <c r="CB94" s="78" t="s">
        <v>229</v>
      </c>
      <c r="CC94" s="110">
        <f t="shared" ref="CC94" ca="1" si="3962">P94</f>
        <v>9</v>
      </c>
      <c r="CD94" s="104" t="s">
        <v>296</v>
      </c>
      <c r="CE94" s="51" t="str">
        <f t="shared" ref="CE94" ca="1" si="3963">R94&amp;S94&amp;T94&amp;U94&amp;V94&amp;W94&amp;X94</f>
        <v>-6x-3=0</v>
      </c>
      <c r="CF94" t="s">
        <v>230</v>
      </c>
      <c r="CG94" t="s">
        <v>250</v>
      </c>
      <c r="CH94" t="str">
        <f t="shared" ref="CH94" ca="1" si="3964">CA94</f>
        <v>x= 1　,　-\\frac{1}{3}</v>
      </c>
      <c r="CI94" t="s">
        <v>230</v>
      </c>
    </row>
    <row r="95" spans="1:87" ht="20" customHeight="1" x14ac:dyDescent="0.55000000000000004">
      <c r="A95" s="121"/>
      <c r="B95" s="121"/>
      <c r="I95" s="51"/>
      <c r="L95">
        <f t="shared" ref="L95" ca="1" si="3965">IF(L94=0,1,L94)</f>
        <v>9</v>
      </c>
      <c r="M95">
        <f t="shared" ref="M95" ca="1" si="3966">IF(M94=0,1,M94)</f>
        <v>-6</v>
      </c>
      <c r="O95">
        <f t="shared" ref="O95" ca="1" si="3967">M94*M94-(4*L94*N94)</f>
        <v>144</v>
      </c>
      <c r="P95" s="9">
        <f t="shared" ref="P95" ca="1" si="3968">IF(N94=0,1,IF(O95&lt;=0,N94*-1,N94))</f>
        <v>-3</v>
      </c>
      <c r="R95" s="5"/>
      <c r="S95" s="5"/>
      <c r="T95" s="5"/>
      <c r="U95" s="5"/>
      <c r="V95" s="5"/>
      <c r="W95" s="5"/>
      <c r="Z95" s="42">
        <f t="shared" ref="Z95" ca="1" si="3969">2*L95</f>
        <v>18</v>
      </c>
      <c r="AB95" s="11">
        <f t="shared" ref="AB95" ca="1" si="3970">AA94/(AB94*AB94)</f>
        <v>144</v>
      </c>
      <c r="AC95" s="11">
        <f t="shared" ref="AC95" ca="1" si="3971">AB95/(AC94*AC94)</f>
        <v>144</v>
      </c>
      <c r="AD95" s="11">
        <f t="shared" ref="AD95" ca="1" si="3972">AC95/(AD94*AD94)</f>
        <v>144</v>
      </c>
      <c r="AE95" s="11">
        <f t="shared" ref="AE95" ca="1" si="3973">AD95/(AE94*AE94)</f>
        <v>1</v>
      </c>
      <c r="AF95" s="11">
        <f t="shared" ref="AF95" ca="1" si="3974">AE95/(AF94*AF94)</f>
        <v>1</v>
      </c>
      <c r="AG95" s="11">
        <f t="shared" ref="AG95" ca="1" si="3975">AF95/(AG94*AG94)</f>
        <v>1</v>
      </c>
      <c r="AH95" s="11">
        <f t="shared" ref="AH95" ca="1" si="3976">AG95/(AH94*AH94)</f>
        <v>1</v>
      </c>
      <c r="AI95" s="11">
        <f t="shared" ref="AI95" ca="1" si="3977">AH95/(AI94*AI94)</f>
        <v>1</v>
      </c>
      <c r="AJ95" s="11">
        <f t="shared" ref="AJ95" ca="1" si="3978">AI95/(AJ94*AJ94)</f>
        <v>1</v>
      </c>
      <c r="AK95" s="20">
        <f t="shared" ref="AK95" ca="1" si="3979">AJ95/(AK94*AK94)</f>
        <v>1</v>
      </c>
      <c r="AL95" s="11">
        <f t="shared" ref="AL95" ca="1" si="3980">AK95/(AL94*AL94)</f>
        <v>1</v>
      </c>
      <c r="AM95" s="11">
        <f t="shared" ref="AM95" ca="1" si="3981">AL95/(AM94*AM94)</f>
        <v>1</v>
      </c>
      <c r="AN95" s="11">
        <f t="shared" ref="AN95" ca="1" si="3982">AM95/(AN94*AN94)</f>
        <v>1</v>
      </c>
      <c r="AO95" s="2">
        <f t="shared" ref="AO95" ca="1" si="3983">AN95/(AO94*AO94)</f>
        <v>1</v>
      </c>
      <c r="AS95" s="42">
        <f t="shared" ref="AS95" ca="1" si="3984">ABS(Z95)</f>
        <v>18</v>
      </c>
      <c r="AW95" s="13">
        <f t="shared" ref="AW95" ca="1" si="3985">Z95/AU94</f>
        <v>3</v>
      </c>
      <c r="BA95" s="42">
        <f t="shared" ref="BA95" ca="1" si="3986">AW95</f>
        <v>3</v>
      </c>
      <c r="BD95" s="41">
        <f t="shared" ref="BD95" ca="1" si="3987">BA95</f>
        <v>3</v>
      </c>
      <c r="BE95" s="120"/>
      <c r="BF95" s="2">
        <f t="shared" ref="BF95" ca="1" si="3988">IF(AO95=1,BA95,"")</f>
        <v>3</v>
      </c>
      <c r="BG95">
        <f t="shared" ref="BG95" ca="1" si="3989">IF(AO95=1,ABS(BF95),"")</f>
        <v>3</v>
      </c>
      <c r="BH95">
        <f t="shared" ca="1" si="3905"/>
        <v>1</v>
      </c>
      <c r="BI95" s="2">
        <f t="shared" ref="BI95" ca="1" si="3990">IF(AO95=1,BA95,"")</f>
        <v>3</v>
      </c>
      <c r="BJ95">
        <f t="shared" ref="BJ95" ca="1" si="3991">IF(AO95=1,ABS(BI95),"")</f>
        <v>3</v>
      </c>
      <c r="BK95">
        <f t="shared" ca="1" si="3908"/>
        <v>3</v>
      </c>
      <c r="BL95" t="s">
        <v>360</v>
      </c>
      <c r="BN95" t="str">
        <f t="shared" ref="BN95" ca="1" si="3992">IF(AW95=1,"","\\frac{")</f>
        <v>\\frac{</v>
      </c>
      <c r="BO95">
        <f t="shared" ref="BO95" ca="1" si="3993">AY94</f>
        <v>1</v>
      </c>
      <c r="BP95" t="str">
        <f t="shared" ref="BP95" si="3994">AZ94</f>
        <v>±</v>
      </c>
      <c r="BQ95">
        <f t="shared" ref="BQ95" ca="1" si="3995">BA94</f>
        <v>2</v>
      </c>
      <c r="BR95" t="str">
        <f t="shared" ref="BR95" ca="1" si="3996">IF(AO95=1,"","\\sqrt{")</f>
        <v/>
      </c>
      <c r="BS95" t="str">
        <f t="shared" ref="BS95" ca="1" si="3997">BC94</f>
        <v/>
      </c>
      <c r="BT95" t="str">
        <f t="shared" ref="BT95" ca="1" si="3998">IF(AO95=1,"","}")</f>
        <v/>
      </c>
      <c r="BU95" t="str">
        <f t="shared" ref="BU95" ca="1" si="3999">IF(AW95=1,"","}{")</f>
        <v>}{</v>
      </c>
      <c r="BV95">
        <f t="shared" ref="BV95" ca="1" si="4000">IF(BA95=1,"",BA95)</f>
        <v>3</v>
      </c>
      <c r="BW95" t="str">
        <f t="shared" ref="BW95" ca="1" si="4001">IF(AW95=1,"","}")</f>
        <v>}</v>
      </c>
      <c r="BZ95" t="str">
        <f t="shared" ca="1" si="3960"/>
        <v>x= \\frac{1±2}{3}</v>
      </c>
    </row>
    <row r="96" spans="1:87" ht="20" customHeight="1" x14ac:dyDescent="0.55000000000000004">
      <c r="A96" s="121" t="s">
        <v>7</v>
      </c>
      <c r="B96" s="121" t="s">
        <v>364</v>
      </c>
      <c r="C96" s="51" t="s">
        <v>60</v>
      </c>
      <c r="D96" s="50" t="s">
        <v>361</v>
      </c>
      <c r="E96" t="str">
        <f t="shared" ref="E96" ca="1" si="4002">CB96&amp;CC96&amp;CD96&amp;CE96&amp;CF96</f>
        <v>\\(\\quad 8x^2+9x-6=0 \\)</v>
      </c>
      <c r="F96" t="str">
        <f t="shared" ref="F96" ca="1" si="4003">CG96&amp;CH96&amp;CI96</f>
        <v>\\(\\quad \\displaystyle x= \\frac{-9±\\sqrt{273}}{16} \\)</v>
      </c>
      <c r="G96" s="50" t="s">
        <v>62</v>
      </c>
      <c r="H96" s="89" t="str">
        <f t="shared" ref="H96" ca="1" si="4004">"INSERT INTO "&amp;C96&amp;"(tangen,question,answer,editor,date,count) VALUES('"&amp;D96&amp;"','"&amp;E96&amp;"','"&amp;F96&amp;"','"&amp;G96&amp;"',NOW(),0);"</f>
        <v>INSERT INTO math(tangen,question,answer,editor,date,count) VALUES('m7500','\\(\\quad 8x^2+9x-6=0 \\)','\\(\\quad \\displaystyle x= \\frac{-9±\\sqrt{273}}{16} \\)','harazono',NOW(),0);</v>
      </c>
      <c r="I96" s="51"/>
      <c r="L96" s="1">
        <f t="shared" ca="1" si="3820"/>
        <v>8</v>
      </c>
      <c r="M96" s="1">
        <f t="shared" ca="1" si="1442"/>
        <v>9</v>
      </c>
      <c r="N96" s="1">
        <f t="shared" ca="1" si="1442"/>
        <v>-6</v>
      </c>
      <c r="P96" s="13">
        <f t="shared" ref="P96" ca="1" si="4005">IF(L97=1,"",IF(L97=-1,"-",L97))</f>
        <v>8</v>
      </c>
      <c r="Q96" t="s">
        <v>18</v>
      </c>
      <c r="R96" t="str">
        <f t="shared" ref="R96" ca="1" si="4006">IF(M97&lt;=0,"-","+")</f>
        <v>+</v>
      </c>
      <c r="S96" s="13">
        <f t="shared" ref="S96" ca="1" si="4007">IF(M97=1,"",IF(M97=-1,"",ABS(M97)))</f>
        <v>9</v>
      </c>
      <c r="T96" t="s">
        <v>18</v>
      </c>
      <c r="U96" t="str">
        <f t="shared" ref="U96" ca="1" si="4008">IF(P97&lt;0,"-","+")</f>
        <v>-</v>
      </c>
      <c r="V96" s="13">
        <f t="shared" ref="V96" ca="1" si="4009">ABS(P97)</f>
        <v>6</v>
      </c>
      <c r="W96" s="13" t="s">
        <v>13</v>
      </c>
      <c r="X96">
        <v>0</v>
      </c>
      <c r="Y96" s="42">
        <f t="shared" ref="Y96" ca="1" si="4010">M97*-1</f>
        <v>-9</v>
      </c>
      <c r="Z96" s="42" t="s">
        <v>52</v>
      </c>
      <c r="AA96" s="42">
        <f t="shared" ref="AA96" ca="1" si="4011">M97*M97-(4*L97*P97)</f>
        <v>273</v>
      </c>
      <c r="AB96" s="34">
        <f t="shared" ca="1" si="3828"/>
        <v>1</v>
      </c>
      <c r="AC96" s="34">
        <f t="shared" ca="1" si="3829"/>
        <v>1</v>
      </c>
      <c r="AD96" s="34">
        <f t="shared" ca="1" si="3830"/>
        <v>1</v>
      </c>
      <c r="AE96" s="34">
        <f t="shared" ca="1" si="3831"/>
        <v>1</v>
      </c>
      <c r="AF96" s="34">
        <f t="shared" ca="1" si="3832"/>
        <v>1</v>
      </c>
      <c r="AG96" s="34">
        <f t="shared" ca="1" si="3833"/>
        <v>1</v>
      </c>
      <c r="AH96" s="34">
        <f t="shared" ca="1" si="3834"/>
        <v>1</v>
      </c>
      <c r="AI96" s="38">
        <f t="shared" ca="1" si="3835"/>
        <v>1</v>
      </c>
      <c r="AJ96" s="38">
        <f t="shared" ca="1" si="3836"/>
        <v>1</v>
      </c>
      <c r="AK96" s="39">
        <f t="shared" ca="1" si="3837"/>
        <v>1</v>
      </c>
      <c r="AL96" s="38">
        <f t="shared" ca="1" si="3838"/>
        <v>1</v>
      </c>
      <c r="AM96" s="38">
        <f t="shared" ca="1" si="3839"/>
        <v>1</v>
      </c>
      <c r="AN96" s="38">
        <f t="shared" ca="1" si="3840"/>
        <v>1</v>
      </c>
      <c r="AO96" s="38">
        <f t="shared" ca="1" si="3841"/>
        <v>1</v>
      </c>
      <c r="AP96" s="2">
        <f t="shared" ref="AP96" ca="1" si="4012">AB96*AC96*AD96*AE96*AF96*AG96*AH96*AI96*AJ96*AK96*AL96*AM96*AN96*AO96</f>
        <v>1</v>
      </c>
      <c r="AQ96" s="42">
        <f t="shared" ref="AQ96" ca="1" si="4013">ABS(Y96)</f>
        <v>9</v>
      </c>
      <c r="AR96" s="42">
        <f t="shared" ref="AR96" ca="1" si="4014">IF(AP96=1,1,AP96)</f>
        <v>1</v>
      </c>
      <c r="AS96" s="42" t="str">
        <f t="shared" ref="AS96" ca="1" si="4015">IF(AO97=1,"","√")</f>
        <v>√</v>
      </c>
      <c r="AT96" s="42">
        <f t="shared" ref="AT96" ca="1" si="4016">AO97</f>
        <v>273</v>
      </c>
      <c r="AU96" s="9">
        <f t="shared" ref="AU96" ca="1" si="4017">GCD(AQ96,AR96,AS97)</f>
        <v>1</v>
      </c>
      <c r="AV96" s="13">
        <f t="shared" ref="AV96" ca="1" si="4018">Y96/AU96</f>
        <v>-9</v>
      </c>
      <c r="AW96" s="13">
        <f t="shared" ref="AW96" ca="1" si="4019">AP96/AU96</f>
        <v>1</v>
      </c>
      <c r="AX96" s="13">
        <f t="shared" ref="AX96" ca="1" si="4020">AT96</f>
        <v>273</v>
      </c>
      <c r="AY96" s="42">
        <f t="shared" ref="AY96" ca="1" si="4021">AV96</f>
        <v>-9</v>
      </c>
      <c r="AZ96" s="42" t="str">
        <f t="shared" ref="AZ96" si="4022">Z96</f>
        <v>±</v>
      </c>
      <c r="BA96" s="42" t="str">
        <f t="shared" ref="BA96" ca="1" si="4023">IF(AW96=1,"",AW96)</f>
        <v/>
      </c>
      <c r="BB96" s="42" t="str">
        <f t="shared" ref="BB96" ca="1" si="4024">IF(AX96=1,"",AS96)</f>
        <v>√</v>
      </c>
      <c r="BC96" s="42">
        <f t="shared" ref="BC96" ca="1" si="4025">IF(AX96=1,IF(AW96=1,1,""),AX96)</f>
        <v>273</v>
      </c>
      <c r="BD96" s="41" t="str">
        <f t="shared" ref="BD96" ca="1" si="4026">AY96&amp;AZ96&amp;BA96&amp;BB96&amp;BC96</f>
        <v>-9±√273</v>
      </c>
      <c r="BE96" s="120" t="str">
        <f t="shared" ca="1" si="3857"/>
        <v/>
      </c>
      <c r="BF96" s="2" t="str">
        <f t="shared" ref="BF96" ca="1" si="4027">IF(AO97=1,AV96+AW96,"")</f>
        <v/>
      </c>
      <c r="BG96" t="str">
        <f t="shared" ref="BG96" ca="1" si="4028">IF(AO97=1,ABS(BF96),"")</f>
        <v/>
      </c>
      <c r="BH96" t="str">
        <f t="shared" ca="1" si="3860"/>
        <v/>
      </c>
      <c r="BI96" s="2" t="str">
        <f t="shared" ref="BI96" ca="1" si="4029">IF(AO97=1,AV96-AW96,"")</f>
        <v/>
      </c>
      <c r="BJ96" t="str">
        <f t="shared" ref="BJ96" ca="1" si="4030">IF(AO97=1,ABS(BI96),"")</f>
        <v/>
      </c>
      <c r="BK96" t="str">
        <f t="shared" ca="1" si="3863"/>
        <v/>
      </c>
      <c r="BL96" t="s">
        <v>360</v>
      </c>
      <c r="BM96" s="13" t="str">
        <f t="shared" ref="BM96" ca="1" si="4031">IF(BF96&lt;0,"-","")</f>
        <v/>
      </c>
      <c r="BN96" s="13" t="str">
        <f t="shared" ref="BN96" ca="1" si="4032">IF(BH97="","",IF(BH97=1,"","\\frac{"))</f>
        <v/>
      </c>
      <c r="BO96" s="13" t="str">
        <f t="shared" ref="BO96" ca="1" si="4033">IF(BH96="","",BH96)</f>
        <v/>
      </c>
      <c r="BP96" s="13" t="str">
        <f t="shared" ref="BP96" ca="1" si="4034">IF(BH97="","",IF(BH97=1,"","}{"))</f>
        <v/>
      </c>
      <c r="BQ96" s="13" t="str">
        <f t="shared" ref="BQ96" ca="1" si="4035">IF(BH97="","",IF(BH97=1,"",BH97))</f>
        <v/>
      </c>
      <c r="BR96" s="13" t="str">
        <f t="shared" ref="BR96" ca="1" si="4036">IF(BH97="","",IF(BH97=1,"","}"))</f>
        <v/>
      </c>
      <c r="BS96" t="s">
        <v>359</v>
      </c>
      <c r="BT96" s="13" t="str">
        <f t="shared" ref="BT96" ca="1" si="4037">IF(BI96&lt;0,"-","")</f>
        <v/>
      </c>
      <c r="BU96" s="13" t="str">
        <f t="shared" ref="BU96" ca="1" si="4038">IF(BK97="","",IF(BK97=1,"","\\frac{"))</f>
        <v/>
      </c>
      <c r="BV96" s="13" t="str">
        <f t="shared" ref="BV96" ca="1" si="4039">IF(BK96="","",BK96)</f>
        <v/>
      </c>
      <c r="BW96" s="13" t="str">
        <f t="shared" ref="BW96" ca="1" si="4040">IF(BK97="","",IF(BK97=1,"","}{"))</f>
        <v/>
      </c>
      <c r="BX96" s="13" t="str">
        <f t="shared" ref="BX96" ca="1" si="4041">IF(BK97="","",IF(BK97=1,"",BK97))</f>
        <v/>
      </c>
      <c r="BY96" s="13" t="str">
        <f t="shared" ref="BY96" ca="1" si="4042">IF(BK97="","",IF(BK97=1,"","}"))</f>
        <v/>
      </c>
      <c r="BZ96" t="str">
        <f t="shared" ca="1" si="3960"/>
        <v>x= 　,　</v>
      </c>
      <c r="CA96" t="str">
        <f t="shared" ref="CA96" ca="1" si="4043">IF(AO97=1,BZ96,BZ97)</f>
        <v>x= \\frac{-9±\\sqrt{273}}{16}</v>
      </c>
      <c r="CB96" s="78" t="s">
        <v>229</v>
      </c>
      <c r="CC96" s="110">
        <f t="shared" ref="CC96" ca="1" si="4044">P96</f>
        <v>8</v>
      </c>
      <c r="CD96" s="104" t="s">
        <v>296</v>
      </c>
      <c r="CE96" s="51" t="str">
        <f t="shared" ref="CE96" ca="1" si="4045">R96&amp;S96&amp;T96&amp;U96&amp;V96&amp;W96&amp;X96</f>
        <v>+9x-6=0</v>
      </c>
      <c r="CF96" t="s">
        <v>230</v>
      </c>
      <c r="CG96" t="s">
        <v>250</v>
      </c>
      <c r="CH96" t="str">
        <f t="shared" ref="CH96" ca="1" si="4046">CA96</f>
        <v>x= \\frac{-9±\\sqrt{273}}{16}</v>
      </c>
      <c r="CI96" t="s">
        <v>230</v>
      </c>
    </row>
    <row r="97" spans="1:87" ht="20" customHeight="1" x14ac:dyDescent="0.55000000000000004">
      <c r="A97" s="121"/>
      <c r="B97" s="121"/>
      <c r="I97" s="51"/>
      <c r="L97">
        <f t="shared" ref="L97" ca="1" si="4047">IF(L96=0,1,L96)</f>
        <v>8</v>
      </c>
      <c r="M97">
        <f t="shared" ref="M97" ca="1" si="4048">IF(M96=0,1,M96)</f>
        <v>9</v>
      </c>
      <c r="O97">
        <f t="shared" ref="O97" ca="1" si="4049">M96*M96-(4*L96*N96)</f>
        <v>273</v>
      </c>
      <c r="P97" s="9">
        <f t="shared" ref="P97" ca="1" si="4050">IF(N96=0,1,IF(O97&lt;=0,N96*-1,N96))</f>
        <v>-6</v>
      </c>
      <c r="R97" s="5"/>
      <c r="S97" s="5"/>
      <c r="T97" s="5"/>
      <c r="U97" s="5"/>
      <c r="V97" s="5"/>
      <c r="W97" s="5"/>
      <c r="Z97" s="42">
        <f t="shared" ref="Z97" ca="1" si="4051">2*L97</f>
        <v>16</v>
      </c>
      <c r="AB97" s="11">
        <f t="shared" ref="AB97" ca="1" si="4052">AA96/(AB96*AB96)</f>
        <v>273</v>
      </c>
      <c r="AC97" s="11">
        <f t="shared" ref="AC97" ca="1" si="4053">AB97/(AC96*AC96)</f>
        <v>273</v>
      </c>
      <c r="AD97" s="11">
        <f t="shared" ref="AD97" ca="1" si="4054">AC97/(AD96*AD96)</f>
        <v>273</v>
      </c>
      <c r="AE97" s="11">
        <f t="shared" ref="AE97" ca="1" si="4055">AD97/(AE96*AE96)</f>
        <v>273</v>
      </c>
      <c r="AF97" s="11">
        <f t="shared" ref="AF97" ca="1" si="4056">AE97/(AF96*AF96)</f>
        <v>273</v>
      </c>
      <c r="AG97" s="11">
        <f t="shared" ref="AG97" ca="1" si="4057">AF97/(AG96*AG96)</f>
        <v>273</v>
      </c>
      <c r="AH97" s="11">
        <f t="shared" ref="AH97" ca="1" si="4058">AG97/(AH96*AH96)</f>
        <v>273</v>
      </c>
      <c r="AI97" s="11">
        <f t="shared" ref="AI97" ca="1" si="4059">AH97/(AI96*AI96)</f>
        <v>273</v>
      </c>
      <c r="AJ97" s="11">
        <f t="shared" ref="AJ97" ca="1" si="4060">AI97/(AJ96*AJ96)</f>
        <v>273</v>
      </c>
      <c r="AK97" s="20">
        <f t="shared" ref="AK97" ca="1" si="4061">AJ97/(AK96*AK96)</f>
        <v>273</v>
      </c>
      <c r="AL97" s="11">
        <f t="shared" ref="AL97" ca="1" si="4062">AK97/(AL96*AL96)</f>
        <v>273</v>
      </c>
      <c r="AM97" s="11">
        <f t="shared" ref="AM97" ca="1" si="4063">AL97/(AM96*AM96)</f>
        <v>273</v>
      </c>
      <c r="AN97" s="11">
        <f t="shared" ref="AN97" ca="1" si="4064">AM97/(AN96*AN96)</f>
        <v>273</v>
      </c>
      <c r="AO97" s="2">
        <f t="shared" ref="AO97" ca="1" si="4065">AN97/(AO96*AO96)</f>
        <v>273</v>
      </c>
      <c r="AS97" s="42">
        <f t="shared" ref="AS97" ca="1" si="4066">ABS(Z97)</f>
        <v>16</v>
      </c>
      <c r="AW97" s="13">
        <f t="shared" ref="AW97" ca="1" si="4067">Z97/AU96</f>
        <v>16</v>
      </c>
      <c r="BA97" s="42">
        <f t="shared" ref="BA97" ca="1" si="4068">AW97</f>
        <v>16</v>
      </c>
      <c r="BD97" s="41">
        <f t="shared" ref="BD97" ca="1" si="4069">BA97</f>
        <v>16</v>
      </c>
      <c r="BE97" s="120"/>
      <c r="BF97" s="2" t="str">
        <f t="shared" ref="BF97" ca="1" si="4070">IF(AO97=1,BA97,"")</f>
        <v/>
      </c>
      <c r="BG97" t="str">
        <f t="shared" ref="BG97" ca="1" si="4071">IF(AO97=1,ABS(BF97),"")</f>
        <v/>
      </c>
      <c r="BH97" t="str">
        <f t="shared" ca="1" si="3905"/>
        <v/>
      </c>
      <c r="BI97" s="2" t="str">
        <f t="shared" ref="BI97" ca="1" si="4072">IF(AO97=1,BA97,"")</f>
        <v/>
      </c>
      <c r="BJ97" t="str">
        <f t="shared" ref="BJ97" ca="1" si="4073">IF(AO97=1,ABS(BI97),"")</f>
        <v/>
      </c>
      <c r="BK97" t="str">
        <f t="shared" ca="1" si="3908"/>
        <v/>
      </c>
      <c r="BL97" t="s">
        <v>360</v>
      </c>
      <c r="BN97" t="str">
        <f t="shared" ref="BN97" ca="1" si="4074">IF(AW97=1,"","\\frac{")</f>
        <v>\\frac{</v>
      </c>
      <c r="BO97">
        <f t="shared" ref="BO97" ca="1" si="4075">AY96</f>
        <v>-9</v>
      </c>
      <c r="BP97" t="str">
        <f t="shared" ref="BP97" si="4076">AZ96</f>
        <v>±</v>
      </c>
      <c r="BQ97" t="str">
        <f t="shared" ref="BQ97" ca="1" si="4077">BA96</f>
        <v/>
      </c>
      <c r="BR97" t="str">
        <f t="shared" ref="BR97" ca="1" si="4078">IF(AO97=1,"","\\sqrt{")</f>
        <v>\\sqrt{</v>
      </c>
      <c r="BS97">
        <f t="shared" ref="BS97" ca="1" si="4079">BC96</f>
        <v>273</v>
      </c>
      <c r="BT97" t="str">
        <f t="shared" ref="BT97" ca="1" si="4080">IF(AO97=1,"","}")</f>
        <v>}</v>
      </c>
      <c r="BU97" t="str">
        <f t="shared" ref="BU97" ca="1" si="4081">IF(AW97=1,"","}{")</f>
        <v>}{</v>
      </c>
      <c r="BV97">
        <f t="shared" ref="BV97" ca="1" si="4082">IF(BA97=1,"",BA97)</f>
        <v>16</v>
      </c>
      <c r="BW97" t="str">
        <f t="shared" ref="BW97" ca="1" si="4083">IF(AW97=1,"","}")</f>
        <v>}</v>
      </c>
      <c r="BZ97" t="str">
        <f t="shared" ca="1" si="3960"/>
        <v>x= \\frac{-9±\\sqrt{273}}{16}</v>
      </c>
    </row>
    <row r="98" spans="1:87" ht="20" customHeight="1" x14ac:dyDescent="0.55000000000000004">
      <c r="A98" s="121" t="s">
        <v>7</v>
      </c>
      <c r="B98" s="121" t="s">
        <v>364</v>
      </c>
      <c r="C98" s="51" t="s">
        <v>60</v>
      </c>
      <c r="D98" s="50" t="s">
        <v>361</v>
      </c>
      <c r="E98" t="str">
        <f t="shared" ref="E98" ca="1" si="4084">CB98&amp;CC98&amp;CD98&amp;CE98&amp;CF98</f>
        <v>\\(\\quad 10x^2-x-2=0 \\)</v>
      </c>
      <c r="F98" t="str">
        <f t="shared" ref="F98" ca="1" si="4085">CG98&amp;CH98&amp;CI98</f>
        <v>\\(\\quad \\displaystyle x= \\frac{1±3\\sqrt{9}}{20} \\)</v>
      </c>
      <c r="G98" s="50" t="s">
        <v>62</v>
      </c>
      <c r="H98" s="89" t="str">
        <f t="shared" ref="H98" ca="1" si="4086">"INSERT INTO "&amp;C98&amp;"(tangen,question,answer,editor,date,count) VALUES('"&amp;D98&amp;"','"&amp;E98&amp;"','"&amp;F98&amp;"','"&amp;G98&amp;"',NOW(),0);"</f>
        <v>INSERT INTO math(tangen,question,answer,editor,date,count) VALUES('m7500','\\(\\quad 10x^2-x-2=0 \\)','\\(\\quad \\displaystyle x= \\frac{1±3\\sqrt{9}}{20} \\)','harazono',NOW(),0);</v>
      </c>
      <c r="I98" s="51"/>
      <c r="L98" s="1">
        <f t="shared" ca="1" si="3820"/>
        <v>10</v>
      </c>
      <c r="M98" s="1">
        <f t="shared" ref="M98:N100" ca="1" si="4087">RANDBETWEEN(-10,10)</f>
        <v>-1</v>
      </c>
      <c r="N98" s="1">
        <f t="shared" ca="1" si="4087"/>
        <v>-2</v>
      </c>
      <c r="P98" s="13">
        <f t="shared" ref="P98" ca="1" si="4088">IF(L99=1,"",IF(L99=-1,"-",L99))</f>
        <v>10</v>
      </c>
      <c r="Q98" t="s">
        <v>18</v>
      </c>
      <c r="R98" t="str">
        <f t="shared" ref="R98" ca="1" si="4089">IF(M99&lt;=0,"-","+")</f>
        <v>-</v>
      </c>
      <c r="S98" s="13" t="str">
        <f t="shared" ref="S98" ca="1" si="4090">IF(M99=1,"",IF(M99=-1,"",ABS(M99)))</f>
        <v/>
      </c>
      <c r="T98" t="s">
        <v>18</v>
      </c>
      <c r="U98" t="str">
        <f t="shared" ref="U98" ca="1" si="4091">IF(P99&lt;0,"-","+")</f>
        <v>-</v>
      </c>
      <c r="V98" s="13">
        <f t="shared" ref="V98" ca="1" si="4092">ABS(P99)</f>
        <v>2</v>
      </c>
      <c r="W98" s="13" t="s">
        <v>13</v>
      </c>
      <c r="X98">
        <v>0</v>
      </c>
      <c r="Y98" s="42">
        <f t="shared" ref="Y98" ca="1" si="4093">M99*-1</f>
        <v>1</v>
      </c>
      <c r="Z98" s="42" t="s">
        <v>52</v>
      </c>
      <c r="AA98" s="42">
        <f t="shared" ref="AA98" ca="1" si="4094">M99*M99-(4*L99*P99)</f>
        <v>81</v>
      </c>
      <c r="AB98" s="34">
        <f t="shared" ca="1" si="3828"/>
        <v>1</v>
      </c>
      <c r="AC98" s="34">
        <f t="shared" ca="1" si="3829"/>
        <v>1</v>
      </c>
      <c r="AD98" s="34">
        <f t="shared" ca="1" si="3830"/>
        <v>1</v>
      </c>
      <c r="AE98" s="34">
        <f t="shared" ca="1" si="3831"/>
        <v>1</v>
      </c>
      <c r="AF98" s="34">
        <f t="shared" ca="1" si="3832"/>
        <v>1</v>
      </c>
      <c r="AG98" s="34">
        <f t="shared" ca="1" si="3833"/>
        <v>1</v>
      </c>
      <c r="AH98" s="34">
        <f t="shared" ca="1" si="3834"/>
        <v>1</v>
      </c>
      <c r="AI98" s="38">
        <f t="shared" ca="1" si="3835"/>
        <v>1</v>
      </c>
      <c r="AJ98" s="38">
        <f t="shared" ca="1" si="3836"/>
        <v>1</v>
      </c>
      <c r="AK98" s="39">
        <f t="shared" ca="1" si="3837"/>
        <v>1</v>
      </c>
      <c r="AL98" s="38">
        <f t="shared" ca="1" si="3838"/>
        <v>1</v>
      </c>
      <c r="AM98" s="38">
        <f t="shared" ca="1" si="3839"/>
        <v>1</v>
      </c>
      <c r="AN98" s="38">
        <f t="shared" ca="1" si="3840"/>
        <v>3</v>
      </c>
      <c r="AO98" s="38">
        <f t="shared" ca="1" si="3841"/>
        <v>1</v>
      </c>
      <c r="AP98" s="2">
        <f t="shared" ref="AP98" ca="1" si="4095">AB98*AC98*AD98*AE98*AF98*AG98*AH98*AI98*AJ98*AK98*AL98*AM98*AN98*AO98</f>
        <v>3</v>
      </c>
      <c r="AQ98" s="42">
        <f t="shared" ref="AQ98" ca="1" si="4096">ABS(Y98)</f>
        <v>1</v>
      </c>
      <c r="AR98" s="42">
        <f t="shared" ref="AR98" ca="1" si="4097">IF(AP98=1,1,AP98)</f>
        <v>3</v>
      </c>
      <c r="AS98" s="42" t="str">
        <f t="shared" ref="AS98" ca="1" si="4098">IF(AO99=1,"","√")</f>
        <v>√</v>
      </c>
      <c r="AT98" s="42">
        <f t="shared" ref="AT98" ca="1" si="4099">AO99</f>
        <v>9</v>
      </c>
      <c r="AU98" s="9">
        <f t="shared" ref="AU98" ca="1" si="4100">GCD(AQ98,AR98,AS99)</f>
        <v>1</v>
      </c>
      <c r="AV98" s="13">
        <f t="shared" ref="AV98" ca="1" si="4101">Y98/AU98</f>
        <v>1</v>
      </c>
      <c r="AW98" s="13">
        <f t="shared" ref="AW98" ca="1" si="4102">AP98/AU98</f>
        <v>3</v>
      </c>
      <c r="AX98" s="13">
        <f t="shared" ref="AX98" ca="1" si="4103">AT98</f>
        <v>9</v>
      </c>
      <c r="AY98" s="42">
        <f t="shared" ref="AY98" ca="1" si="4104">AV98</f>
        <v>1</v>
      </c>
      <c r="AZ98" s="42" t="str">
        <f t="shared" ref="AZ98" si="4105">Z98</f>
        <v>±</v>
      </c>
      <c r="BA98" s="42">
        <f t="shared" ref="BA98" ca="1" si="4106">IF(AW98=1,"",AW98)</f>
        <v>3</v>
      </c>
      <c r="BB98" s="42" t="str">
        <f t="shared" ref="BB98" ca="1" si="4107">IF(AX98=1,"",AS98)</f>
        <v>√</v>
      </c>
      <c r="BC98" s="42">
        <f t="shared" ref="BC98" ca="1" si="4108">IF(AX98=1,IF(AW98=1,1,""),AX98)</f>
        <v>9</v>
      </c>
      <c r="BD98" s="41" t="str">
        <f t="shared" ref="BD98" ca="1" si="4109">AY98&amp;AZ98&amp;BA98&amp;BB98&amp;BC98</f>
        <v>1±3√9</v>
      </c>
      <c r="BE98" s="120" t="str">
        <f t="shared" ca="1" si="3857"/>
        <v/>
      </c>
      <c r="BF98" s="2" t="str">
        <f t="shared" ref="BF98" ca="1" si="4110">IF(AO99=1,AV98+AW98,"")</f>
        <v/>
      </c>
      <c r="BG98" t="str">
        <f t="shared" ref="BG98" ca="1" si="4111">IF(AO99=1,ABS(BF98),"")</f>
        <v/>
      </c>
      <c r="BH98" t="str">
        <f t="shared" ca="1" si="3860"/>
        <v/>
      </c>
      <c r="BI98" s="2" t="str">
        <f t="shared" ref="BI98" ca="1" si="4112">IF(AO99=1,AV98-AW98,"")</f>
        <v/>
      </c>
      <c r="BJ98" t="str">
        <f t="shared" ref="BJ98" ca="1" si="4113">IF(AO99=1,ABS(BI98),"")</f>
        <v/>
      </c>
      <c r="BK98" t="str">
        <f t="shared" ca="1" si="3863"/>
        <v/>
      </c>
      <c r="BL98" t="s">
        <v>360</v>
      </c>
      <c r="BM98" s="13" t="str">
        <f t="shared" ref="BM98" ca="1" si="4114">IF(BF98&lt;0,"-","")</f>
        <v/>
      </c>
      <c r="BN98" s="13" t="str">
        <f t="shared" ref="BN98" ca="1" si="4115">IF(BH99="","",IF(BH99=1,"","\\frac{"))</f>
        <v/>
      </c>
      <c r="BO98" s="13" t="str">
        <f t="shared" ref="BO98" ca="1" si="4116">IF(BH98="","",BH98)</f>
        <v/>
      </c>
      <c r="BP98" s="13" t="str">
        <f t="shared" ref="BP98" ca="1" si="4117">IF(BH99="","",IF(BH99=1,"","}{"))</f>
        <v/>
      </c>
      <c r="BQ98" s="13" t="str">
        <f t="shared" ref="BQ98" ca="1" si="4118">IF(BH99="","",IF(BH99=1,"",BH99))</f>
        <v/>
      </c>
      <c r="BR98" s="13" t="str">
        <f t="shared" ref="BR98" ca="1" si="4119">IF(BH99="","",IF(BH99=1,"","}"))</f>
        <v/>
      </c>
      <c r="BS98" t="s">
        <v>359</v>
      </c>
      <c r="BT98" s="13" t="str">
        <f t="shared" ref="BT98" ca="1" si="4120">IF(BI98&lt;0,"-","")</f>
        <v/>
      </c>
      <c r="BU98" s="13" t="str">
        <f t="shared" ref="BU98" ca="1" si="4121">IF(BK99="","",IF(BK99=1,"","\\frac{"))</f>
        <v/>
      </c>
      <c r="BV98" s="13" t="str">
        <f t="shared" ref="BV98" ca="1" si="4122">IF(BK98="","",BK98)</f>
        <v/>
      </c>
      <c r="BW98" s="13" t="str">
        <f t="shared" ref="BW98" ca="1" si="4123">IF(BK99="","",IF(BK99=1,"","}{"))</f>
        <v/>
      </c>
      <c r="BX98" s="13" t="str">
        <f t="shared" ref="BX98" ca="1" si="4124">IF(BK99="","",IF(BK99=1,"",BK99))</f>
        <v/>
      </c>
      <c r="BY98" s="13" t="str">
        <f t="shared" ref="BY98" ca="1" si="4125">IF(BK99="","",IF(BK99=1,"","}"))</f>
        <v/>
      </c>
      <c r="BZ98" t="str">
        <f t="shared" ca="1" si="3960"/>
        <v>x= 　,　</v>
      </c>
      <c r="CA98" t="str">
        <f t="shared" ref="CA98" ca="1" si="4126">IF(AO99=1,BZ98,BZ99)</f>
        <v>x= \\frac{1±3\\sqrt{9}}{20}</v>
      </c>
      <c r="CB98" s="78" t="s">
        <v>229</v>
      </c>
      <c r="CC98" s="110">
        <f t="shared" ref="CC98" ca="1" si="4127">P98</f>
        <v>10</v>
      </c>
      <c r="CD98" s="104" t="s">
        <v>296</v>
      </c>
      <c r="CE98" s="51" t="str">
        <f t="shared" ref="CE98" ca="1" si="4128">R98&amp;S98&amp;T98&amp;U98&amp;V98&amp;W98&amp;X98</f>
        <v>-x-2=0</v>
      </c>
      <c r="CF98" t="s">
        <v>230</v>
      </c>
      <c r="CG98" t="s">
        <v>250</v>
      </c>
      <c r="CH98" t="str">
        <f t="shared" ref="CH98" ca="1" si="4129">CA98</f>
        <v>x= \\frac{1±3\\sqrt{9}}{20}</v>
      </c>
      <c r="CI98" t="s">
        <v>230</v>
      </c>
    </row>
    <row r="99" spans="1:87" ht="20" customHeight="1" x14ac:dyDescent="0.55000000000000004">
      <c r="A99" s="121"/>
      <c r="B99" s="121"/>
      <c r="I99" s="51"/>
      <c r="L99">
        <f t="shared" ref="L99" ca="1" si="4130">IF(L98=0,1,L98)</f>
        <v>10</v>
      </c>
      <c r="M99">
        <f t="shared" ref="M99" ca="1" si="4131">IF(M98=0,1,M98)</f>
        <v>-1</v>
      </c>
      <c r="O99">
        <f t="shared" ref="O99" ca="1" si="4132">M98*M98-(4*L98*N98)</f>
        <v>81</v>
      </c>
      <c r="P99" s="9">
        <f t="shared" ref="P99" ca="1" si="4133">IF(N98=0,1,IF(O99&lt;=0,N98*-1,N98))</f>
        <v>-2</v>
      </c>
      <c r="R99" s="5"/>
      <c r="S99" s="5"/>
      <c r="T99" s="5"/>
      <c r="U99" s="5"/>
      <c r="V99" s="5"/>
      <c r="W99" s="5"/>
      <c r="Z99" s="42">
        <f t="shared" ref="Z99" ca="1" si="4134">2*L99</f>
        <v>20</v>
      </c>
      <c r="AB99" s="11">
        <f t="shared" ref="AB99" ca="1" si="4135">AA98/(AB98*AB98)</f>
        <v>81</v>
      </c>
      <c r="AC99" s="11">
        <f t="shared" ref="AC99" ca="1" si="4136">AB99/(AC98*AC98)</f>
        <v>81</v>
      </c>
      <c r="AD99" s="11">
        <f t="shared" ref="AD99" ca="1" si="4137">AC99/(AD98*AD98)</f>
        <v>81</v>
      </c>
      <c r="AE99" s="11">
        <f t="shared" ref="AE99" ca="1" si="4138">AD99/(AE98*AE98)</f>
        <v>81</v>
      </c>
      <c r="AF99" s="11">
        <f t="shared" ref="AF99" ca="1" si="4139">AE99/(AF98*AF98)</f>
        <v>81</v>
      </c>
      <c r="AG99" s="11">
        <f t="shared" ref="AG99" ca="1" si="4140">AF99/(AG98*AG98)</f>
        <v>81</v>
      </c>
      <c r="AH99" s="11">
        <f t="shared" ref="AH99" ca="1" si="4141">AG99/(AH98*AH98)</f>
        <v>81</v>
      </c>
      <c r="AI99" s="11">
        <f t="shared" ref="AI99" ca="1" si="4142">AH99/(AI98*AI98)</f>
        <v>81</v>
      </c>
      <c r="AJ99" s="11">
        <f t="shared" ref="AJ99" ca="1" si="4143">AI99/(AJ98*AJ98)</f>
        <v>81</v>
      </c>
      <c r="AK99" s="20">
        <f t="shared" ref="AK99" ca="1" si="4144">AJ99/(AK98*AK98)</f>
        <v>81</v>
      </c>
      <c r="AL99" s="11">
        <f t="shared" ref="AL99" ca="1" si="4145">AK99/(AL98*AL98)</f>
        <v>81</v>
      </c>
      <c r="AM99" s="11">
        <f t="shared" ref="AM99" ca="1" si="4146">AL99/(AM98*AM98)</f>
        <v>81</v>
      </c>
      <c r="AN99" s="11">
        <f t="shared" ref="AN99" ca="1" si="4147">AM99/(AN98*AN98)</f>
        <v>9</v>
      </c>
      <c r="AO99" s="2">
        <f t="shared" ref="AO99" ca="1" si="4148">AN99/(AO98*AO98)</f>
        <v>9</v>
      </c>
      <c r="AS99" s="42">
        <f t="shared" ref="AS99" ca="1" si="4149">ABS(Z99)</f>
        <v>20</v>
      </c>
      <c r="AW99" s="13">
        <f t="shared" ref="AW99" ca="1" si="4150">Z99/AU98</f>
        <v>20</v>
      </c>
      <c r="BA99" s="42">
        <f t="shared" ref="BA99" ca="1" si="4151">AW99</f>
        <v>20</v>
      </c>
      <c r="BD99" s="41">
        <f t="shared" ref="BD99" ca="1" si="4152">BA99</f>
        <v>20</v>
      </c>
      <c r="BE99" s="120"/>
      <c r="BF99" s="2" t="str">
        <f t="shared" ref="BF99" ca="1" si="4153">IF(AO99=1,BA99,"")</f>
        <v/>
      </c>
      <c r="BG99" t="str">
        <f t="shared" ref="BG99" ca="1" si="4154">IF(AO99=1,ABS(BF99),"")</f>
        <v/>
      </c>
      <c r="BH99" t="str">
        <f t="shared" ca="1" si="3905"/>
        <v/>
      </c>
      <c r="BI99" s="2" t="str">
        <f t="shared" ref="BI99" ca="1" si="4155">IF(AO99=1,BA99,"")</f>
        <v/>
      </c>
      <c r="BJ99" t="str">
        <f t="shared" ref="BJ99" ca="1" si="4156">IF(AO99=1,ABS(BI99),"")</f>
        <v/>
      </c>
      <c r="BK99" t="str">
        <f t="shared" ca="1" si="3908"/>
        <v/>
      </c>
      <c r="BL99" t="s">
        <v>360</v>
      </c>
      <c r="BN99" t="str">
        <f t="shared" ref="BN99" ca="1" si="4157">IF(AW99=1,"","\\frac{")</f>
        <v>\\frac{</v>
      </c>
      <c r="BO99">
        <f t="shared" ref="BO99" ca="1" si="4158">AY98</f>
        <v>1</v>
      </c>
      <c r="BP99" t="str">
        <f t="shared" ref="BP99" si="4159">AZ98</f>
        <v>±</v>
      </c>
      <c r="BQ99">
        <f t="shared" ref="BQ99" ca="1" si="4160">BA98</f>
        <v>3</v>
      </c>
      <c r="BR99" t="str">
        <f t="shared" ref="BR99" ca="1" si="4161">IF(AO99=1,"","\\sqrt{")</f>
        <v>\\sqrt{</v>
      </c>
      <c r="BS99">
        <f t="shared" ref="BS99" ca="1" si="4162">BC98</f>
        <v>9</v>
      </c>
      <c r="BT99" t="str">
        <f t="shared" ref="BT99" ca="1" si="4163">IF(AO99=1,"","}")</f>
        <v>}</v>
      </c>
      <c r="BU99" t="str">
        <f t="shared" ref="BU99" ca="1" si="4164">IF(AW99=1,"","}{")</f>
        <v>}{</v>
      </c>
      <c r="BV99">
        <f t="shared" ref="BV99" ca="1" si="4165">IF(BA99=1,"",BA99)</f>
        <v>20</v>
      </c>
      <c r="BW99" t="str">
        <f t="shared" ref="BW99" ca="1" si="4166">IF(AW99=1,"","}")</f>
        <v>}</v>
      </c>
      <c r="BZ99" t="str">
        <f t="shared" ca="1" si="3960"/>
        <v>x= \\frac{1±3\\sqrt{9}}{20}</v>
      </c>
    </row>
    <row r="100" spans="1:87" ht="20" customHeight="1" x14ac:dyDescent="0.55000000000000004">
      <c r="A100" s="121" t="s">
        <v>7</v>
      </c>
      <c r="B100" s="121" t="s">
        <v>364</v>
      </c>
      <c r="C100" s="51" t="s">
        <v>60</v>
      </c>
      <c r="D100" s="50" t="s">
        <v>361</v>
      </c>
      <c r="E100" t="str">
        <f t="shared" ref="E100" ca="1" si="4167">CB100&amp;CC100&amp;CD100&amp;CE100&amp;CF100</f>
        <v>\\(\\quad 5x^2-2x-2=0 \\)</v>
      </c>
      <c r="F100" t="str">
        <f t="shared" ref="F100" ca="1" si="4168">CG100&amp;CH100&amp;CI100</f>
        <v>\\(\\quad \\displaystyle x= \\frac{1±\\sqrt{11}}{5} \\)</v>
      </c>
      <c r="G100" s="50" t="s">
        <v>62</v>
      </c>
      <c r="H100" s="89" t="str">
        <f t="shared" ref="H100" ca="1" si="4169">"INSERT INTO "&amp;C100&amp;"(tangen,question,answer,editor,date,count) VALUES('"&amp;D100&amp;"','"&amp;E100&amp;"','"&amp;F100&amp;"','"&amp;G100&amp;"',NOW(),0);"</f>
        <v>INSERT INTO math(tangen,question,answer,editor,date,count) VALUES('m7500','\\(\\quad 5x^2-2x-2=0 \\)','\\(\\quad \\displaystyle x= \\frac{1±\\sqrt{11}}{5} \\)','harazono',NOW(),0);</v>
      </c>
      <c r="I100" s="51"/>
      <c r="L100" s="1">
        <f t="shared" ca="1" si="3820"/>
        <v>5</v>
      </c>
      <c r="M100" s="1">
        <f t="shared" ca="1" si="4087"/>
        <v>-2</v>
      </c>
      <c r="N100" s="1">
        <f t="shared" ca="1" si="4087"/>
        <v>-2</v>
      </c>
      <c r="P100" s="13">
        <f t="shared" ref="P100" ca="1" si="4170">IF(L101=1,"",IF(L101=-1,"-",L101))</f>
        <v>5</v>
      </c>
      <c r="Q100" t="s">
        <v>18</v>
      </c>
      <c r="R100" t="str">
        <f t="shared" ref="R100" ca="1" si="4171">IF(M101&lt;=0,"-","+")</f>
        <v>-</v>
      </c>
      <c r="S100" s="13">
        <f t="shared" ref="S100" ca="1" si="4172">IF(M101=1,"",IF(M101=-1,"",ABS(M101)))</f>
        <v>2</v>
      </c>
      <c r="T100" t="s">
        <v>18</v>
      </c>
      <c r="U100" t="str">
        <f t="shared" ref="U100" ca="1" si="4173">IF(P101&lt;0,"-","+")</f>
        <v>-</v>
      </c>
      <c r="V100" s="13">
        <f t="shared" ref="V100" ca="1" si="4174">ABS(P101)</f>
        <v>2</v>
      </c>
      <c r="W100" s="13" t="s">
        <v>13</v>
      </c>
      <c r="X100">
        <v>0</v>
      </c>
      <c r="Y100" s="42">
        <f t="shared" ref="Y100" ca="1" si="4175">M101*-1</f>
        <v>2</v>
      </c>
      <c r="Z100" s="42" t="s">
        <v>52</v>
      </c>
      <c r="AA100" s="42">
        <f t="shared" ref="AA100" ca="1" si="4176">M101*M101-(4*L101*P101)</f>
        <v>44</v>
      </c>
      <c r="AB100" s="34">
        <f t="shared" ca="1" si="3828"/>
        <v>1</v>
      </c>
      <c r="AC100" s="34">
        <f t="shared" ca="1" si="3829"/>
        <v>1</v>
      </c>
      <c r="AD100" s="34">
        <f t="shared" ca="1" si="3830"/>
        <v>1</v>
      </c>
      <c r="AE100" s="34">
        <f t="shared" ca="1" si="3831"/>
        <v>1</v>
      </c>
      <c r="AF100" s="34">
        <f t="shared" ca="1" si="3832"/>
        <v>1</v>
      </c>
      <c r="AG100" s="34">
        <f t="shared" ca="1" si="3833"/>
        <v>1</v>
      </c>
      <c r="AH100" s="34">
        <f t="shared" ca="1" si="3834"/>
        <v>1</v>
      </c>
      <c r="AI100" s="38">
        <f t="shared" ca="1" si="3835"/>
        <v>1</v>
      </c>
      <c r="AJ100" s="38">
        <f t="shared" ca="1" si="3836"/>
        <v>1</v>
      </c>
      <c r="AK100" s="39">
        <f t="shared" ca="1" si="3837"/>
        <v>1</v>
      </c>
      <c r="AL100" s="38">
        <f t="shared" ca="1" si="3838"/>
        <v>1</v>
      </c>
      <c r="AM100" s="38">
        <f t="shared" ca="1" si="3839"/>
        <v>1</v>
      </c>
      <c r="AN100" s="38">
        <f t="shared" ca="1" si="3840"/>
        <v>1</v>
      </c>
      <c r="AO100" s="38">
        <f t="shared" ca="1" si="3841"/>
        <v>2</v>
      </c>
      <c r="AP100" s="2">
        <f t="shared" ref="AP100" ca="1" si="4177">AB100*AC100*AD100*AE100*AF100*AG100*AH100*AI100*AJ100*AK100*AL100*AM100*AN100*AO100</f>
        <v>2</v>
      </c>
      <c r="AQ100" s="42">
        <f t="shared" ref="AQ100" ca="1" si="4178">ABS(Y100)</f>
        <v>2</v>
      </c>
      <c r="AR100" s="42">
        <f t="shared" ref="AR100" ca="1" si="4179">IF(AP100=1,1,AP100)</f>
        <v>2</v>
      </c>
      <c r="AS100" s="42" t="str">
        <f t="shared" ref="AS100" ca="1" si="4180">IF(AO101=1,"","√")</f>
        <v>√</v>
      </c>
      <c r="AT100" s="42">
        <f t="shared" ref="AT100" ca="1" si="4181">AO101</f>
        <v>11</v>
      </c>
      <c r="AU100" s="9">
        <f t="shared" ref="AU100" ca="1" si="4182">GCD(AQ100,AR100,AS101)</f>
        <v>2</v>
      </c>
      <c r="AV100" s="13">
        <f t="shared" ref="AV100" ca="1" si="4183">Y100/AU100</f>
        <v>1</v>
      </c>
      <c r="AW100" s="13">
        <f t="shared" ref="AW100" ca="1" si="4184">AP100/AU100</f>
        <v>1</v>
      </c>
      <c r="AX100" s="13">
        <f t="shared" ref="AX100" ca="1" si="4185">AT100</f>
        <v>11</v>
      </c>
      <c r="AY100" s="42">
        <f t="shared" ref="AY100" ca="1" si="4186">AV100</f>
        <v>1</v>
      </c>
      <c r="AZ100" s="42" t="str">
        <f t="shared" ref="AZ100" si="4187">Z100</f>
        <v>±</v>
      </c>
      <c r="BA100" s="42" t="str">
        <f t="shared" ref="BA100" ca="1" si="4188">IF(AW100=1,"",AW100)</f>
        <v/>
      </c>
      <c r="BB100" s="42" t="str">
        <f t="shared" ref="BB100" ca="1" si="4189">IF(AX100=1,"",AS100)</f>
        <v>√</v>
      </c>
      <c r="BC100" s="42">
        <f t="shared" ref="BC100" ca="1" si="4190">IF(AX100=1,IF(AW100=1,1,""),AX100)</f>
        <v>11</v>
      </c>
      <c r="BD100" s="41" t="str">
        <f t="shared" ref="BD100" ca="1" si="4191">AY100&amp;AZ100&amp;BA100&amp;BB100&amp;BC100</f>
        <v>1±√11</v>
      </c>
      <c r="BE100" s="120" t="str">
        <f t="shared" ca="1" si="3857"/>
        <v/>
      </c>
      <c r="BF100" s="2" t="str">
        <f t="shared" ref="BF100" ca="1" si="4192">IF(AO101=1,AV100+AW100,"")</f>
        <v/>
      </c>
      <c r="BG100" t="str">
        <f t="shared" ref="BG100" ca="1" si="4193">IF(AO101=1,ABS(BF100),"")</f>
        <v/>
      </c>
      <c r="BH100" t="str">
        <f t="shared" ca="1" si="3860"/>
        <v/>
      </c>
      <c r="BI100" s="2" t="str">
        <f t="shared" ref="BI100" ca="1" si="4194">IF(AO101=1,AV100-AW100,"")</f>
        <v/>
      </c>
      <c r="BJ100" t="str">
        <f t="shared" ref="BJ100" ca="1" si="4195">IF(AO101=1,ABS(BI100),"")</f>
        <v/>
      </c>
      <c r="BK100" t="str">
        <f t="shared" ca="1" si="3863"/>
        <v/>
      </c>
      <c r="BL100" t="s">
        <v>360</v>
      </c>
      <c r="BM100" s="13" t="str">
        <f t="shared" ref="BM100" ca="1" si="4196">IF(BF100&lt;0,"-","")</f>
        <v/>
      </c>
      <c r="BN100" s="13" t="str">
        <f t="shared" ref="BN100" ca="1" si="4197">IF(BH101="","",IF(BH101=1,"","\\frac{"))</f>
        <v/>
      </c>
      <c r="BO100" s="13" t="str">
        <f t="shared" ref="BO100" ca="1" si="4198">IF(BH100="","",BH100)</f>
        <v/>
      </c>
      <c r="BP100" s="13" t="str">
        <f t="shared" ref="BP100" ca="1" si="4199">IF(BH101="","",IF(BH101=1,"","}{"))</f>
        <v/>
      </c>
      <c r="BQ100" s="13" t="str">
        <f t="shared" ref="BQ100" ca="1" si="4200">IF(BH101="","",IF(BH101=1,"",BH101))</f>
        <v/>
      </c>
      <c r="BR100" s="13" t="str">
        <f t="shared" ref="BR100" ca="1" si="4201">IF(BH101="","",IF(BH101=1,"","}"))</f>
        <v/>
      </c>
      <c r="BS100" t="s">
        <v>359</v>
      </c>
      <c r="BT100" s="13" t="str">
        <f t="shared" ref="BT100" ca="1" si="4202">IF(BI100&lt;0,"-","")</f>
        <v/>
      </c>
      <c r="BU100" s="13" t="str">
        <f t="shared" ref="BU100" ca="1" si="4203">IF(BK101="","",IF(BK101=1,"","\\frac{"))</f>
        <v/>
      </c>
      <c r="BV100" s="13" t="str">
        <f t="shared" ref="BV100" ca="1" si="4204">IF(BK100="","",BK100)</f>
        <v/>
      </c>
      <c r="BW100" s="13" t="str">
        <f t="shared" ref="BW100" ca="1" si="4205">IF(BK101="","",IF(BK101=1,"","}{"))</f>
        <v/>
      </c>
      <c r="BX100" s="13" t="str">
        <f t="shared" ref="BX100" ca="1" si="4206">IF(BK101="","",IF(BK101=1,"",BK101))</f>
        <v/>
      </c>
      <c r="BY100" s="13" t="str">
        <f t="shared" ref="BY100" ca="1" si="4207">IF(BK101="","",IF(BK101=1,"","}"))</f>
        <v/>
      </c>
      <c r="BZ100" t="str">
        <f t="shared" ca="1" si="3960"/>
        <v>x= 　,　</v>
      </c>
      <c r="CA100" t="str">
        <f t="shared" ref="CA100" ca="1" si="4208">IF(AO101=1,BZ100,BZ101)</f>
        <v>x= \\frac{1±\\sqrt{11}}{5}</v>
      </c>
      <c r="CB100" s="78" t="s">
        <v>229</v>
      </c>
      <c r="CC100" s="110">
        <f t="shared" ref="CC100" ca="1" si="4209">P100</f>
        <v>5</v>
      </c>
      <c r="CD100" s="104" t="s">
        <v>296</v>
      </c>
      <c r="CE100" s="51" t="str">
        <f t="shared" ref="CE100" ca="1" si="4210">R100&amp;S100&amp;T100&amp;U100&amp;V100&amp;W100&amp;X100</f>
        <v>-2x-2=0</v>
      </c>
      <c r="CF100" t="s">
        <v>230</v>
      </c>
      <c r="CG100" t="s">
        <v>250</v>
      </c>
      <c r="CH100" t="str">
        <f t="shared" ref="CH100" ca="1" si="4211">CA100</f>
        <v>x= \\frac{1±\\sqrt{11}}{5}</v>
      </c>
      <c r="CI100" t="s">
        <v>230</v>
      </c>
    </row>
    <row r="101" spans="1:87" ht="20" customHeight="1" x14ac:dyDescent="0.55000000000000004">
      <c r="A101" s="121"/>
      <c r="B101" s="121"/>
      <c r="I101" s="51"/>
      <c r="L101">
        <f t="shared" ref="L101" ca="1" si="4212">IF(L100=0,1,L100)</f>
        <v>5</v>
      </c>
      <c r="M101">
        <f t="shared" ref="M101" ca="1" si="4213">IF(M100=0,1,M100)</f>
        <v>-2</v>
      </c>
      <c r="O101">
        <f t="shared" ref="O101" ca="1" si="4214">M100*M100-(4*L100*N100)</f>
        <v>44</v>
      </c>
      <c r="P101" s="9">
        <f t="shared" ref="P101" ca="1" si="4215">IF(N100=0,1,IF(O101&lt;=0,N100*-1,N100))</f>
        <v>-2</v>
      </c>
      <c r="R101" s="5"/>
      <c r="S101" s="5"/>
      <c r="T101" s="5"/>
      <c r="U101" s="5"/>
      <c r="V101" s="5"/>
      <c r="W101" s="5"/>
      <c r="Z101" s="42">
        <f t="shared" ref="Z101" ca="1" si="4216">2*L101</f>
        <v>10</v>
      </c>
      <c r="AB101" s="11">
        <f t="shared" ref="AB101" ca="1" si="4217">AA100/(AB100*AB100)</f>
        <v>44</v>
      </c>
      <c r="AC101" s="11">
        <f t="shared" ref="AC101" ca="1" si="4218">AB101/(AC100*AC100)</f>
        <v>44</v>
      </c>
      <c r="AD101" s="11">
        <f t="shared" ref="AD101" ca="1" si="4219">AC101/(AD100*AD100)</f>
        <v>44</v>
      </c>
      <c r="AE101" s="11">
        <f t="shared" ref="AE101" ca="1" si="4220">AD101/(AE100*AE100)</f>
        <v>44</v>
      </c>
      <c r="AF101" s="11">
        <f t="shared" ref="AF101" ca="1" si="4221">AE101/(AF100*AF100)</f>
        <v>44</v>
      </c>
      <c r="AG101" s="11">
        <f t="shared" ref="AG101" ca="1" si="4222">AF101/(AG100*AG100)</f>
        <v>44</v>
      </c>
      <c r="AH101" s="11">
        <f t="shared" ref="AH101" ca="1" si="4223">AG101/(AH100*AH100)</f>
        <v>44</v>
      </c>
      <c r="AI101" s="11">
        <f t="shared" ref="AI101" ca="1" si="4224">AH101/(AI100*AI100)</f>
        <v>44</v>
      </c>
      <c r="AJ101" s="11">
        <f t="shared" ref="AJ101" ca="1" si="4225">AI101/(AJ100*AJ100)</f>
        <v>44</v>
      </c>
      <c r="AK101" s="20">
        <f t="shared" ref="AK101" ca="1" si="4226">AJ101/(AK100*AK100)</f>
        <v>44</v>
      </c>
      <c r="AL101" s="11">
        <f t="shared" ref="AL101" ca="1" si="4227">AK101/(AL100*AL100)</f>
        <v>44</v>
      </c>
      <c r="AM101" s="11">
        <f t="shared" ref="AM101" ca="1" si="4228">AL101/(AM100*AM100)</f>
        <v>44</v>
      </c>
      <c r="AN101" s="11">
        <f t="shared" ref="AN101" ca="1" si="4229">AM101/(AN100*AN100)</f>
        <v>44</v>
      </c>
      <c r="AO101" s="2">
        <f t="shared" ref="AO101" ca="1" si="4230">AN101/(AO100*AO100)</f>
        <v>11</v>
      </c>
      <c r="AS101" s="42">
        <f t="shared" ref="AS101" ca="1" si="4231">ABS(Z101)</f>
        <v>10</v>
      </c>
      <c r="AW101" s="13">
        <f t="shared" ref="AW101" ca="1" si="4232">Z101/AU100</f>
        <v>5</v>
      </c>
      <c r="BA101" s="42">
        <f t="shared" ref="BA101" ca="1" si="4233">AW101</f>
        <v>5</v>
      </c>
      <c r="BD101" s="41">
        <f t="shared" ref="BD101" ca="1" si="4234">BA101</f>
        <v>5</v>
      </c>
      <c r="BE101" s="120"/>
      <c r="BF101" s="2" t="str">
        <f t="shared" ref="BF101" ca="1" si="4235">IF(AO101=1,BA101,"")</f>
        <v/>
      </c>
      <c r="BG101" t="str">
        <f t="shared" ref="BG101" ca="1" si="4236">IF(AO101=1,ABS(BF101),"")</f>
        <v/>
      </c>
      <c r="BH101" t="str">
        <f t="shared" ca="1" si="3905"/>
        <v/>
      </c>
      <c r="BI101" s="2" t="str">
        <f t="shared" ref="BI101" ca="1" si="4237">IF(AO101=1,BA101,"")</f>
        <v/>
      </c>
      <c r="BJ101" t="str">
        <f t="shared" ref="BJ101" ca="1" si="4238">IF(AO101=1,ABS(BI101),"")</f>
        <v/>
      </c>
      <c r="BK101" t="str">
        <f t="shared" ca="1" si="3908"/>
        <v/>
      </c>
      <c r="BL101" t="s">
        <v>360</v>
      </c>
      <c r="BN101" t="str">
        <f t="shared" ref="BN101" ca="1" si="4239">IF(AW101=1,"","\\frac{")</f>
        <v>\\frac{</v>
      </c>
      <c r="BO101">
        <f t="shared" ref="BO101:BQ101" ca="1" si="4240">AY100</f>
        <v>1</v>
      </c>
      <c r="BP101" t="str">
        <f t="shared" si="4240"/>
        <v>±</v>
      </c>
      <c r="BQ101" t="str">
        <f t="shared" ca="1" si="4240"/>
        <v/>
      </c>
      <c r="BR101" t="str">
        <f t="shared" ref="BR101" ca="1" si="4241">IF(AO101=1,"","\\sqrt{")</f>
        <v>\\sqrt{</v>
      </c>
      <c r="BS101">
        <f t="shared" ref="BS101" ca="1" si="4242">BC100</f>
        <v>11</v>
      </c>
      <c r="BT101" t="str">
        <f t="shared" ref="BT101" ca="1" si="4243">IF(AO101=1,"","}")</f>
        <v>}</v>
      </c>
      <c r="BU101" t="str">
        <f t="shared" ref="BU101" ca="1" si="4244">IF(AW101=1,"","}{")</f>
        <v>}{</v>
      </c>
      <c r="BV101">
        <f t="shared" ref="BV101" ca="1" si="4245">IF(BA101=1,"",BA101)</f>
        <v>5</v>
      </c>
      <c r="BW101" t="str">
        <f t="shared" ref="BW101" ca="1" si="4246">IF(AW101=1,"","}")</f>
        <v>}</v>
      </c>
      <c r="BZ101" t="str">
        <f t="shared" ca="1" si="3960"/>
        <v>x= \\frac{1±\\sqrt{11}}{5}</v>
      </c>
    </row>
    <row r="102" spans="1:87" ht="20" customHeight="1" x14ac:dyDescent="0.55000000000000004">
      <c r="A102" s="94"/>
      <c r="B102" s="94"/>
      <c r="C102" s="34"/>
      <c r="D102" s="34"/>
      <c r="E102" s="34"/>
      <c r="F102" s="34"/>
      <c r="G102" s="34"/>
      <c r="H102" s="34"/>
      <c r="I102" s="106"/>
      <c r="J102" s="34"/>
      <c r="K102" s="34"/>
      <c r="L102" s="34"/>
      <c r="M102" s="34"/>
      <c r="N102" s="34"/>
      <c r="O102" s="34"/>
      <c r="P102" s="34"/>
      <c r="Q102" s="107"/>
      <c r="R102" s="107"/>
      <c r="S102" s="107"/>
      <c r="T102" s="107"/>
      <c r="U102" s="107"/>
      <c r="V102" s="107"/>
      <c r="W102" s="107"/>
      <c r="X102" s="34"/>
      <c r="Y102" s="34"/>
      <c r="Z102" s="34"/>
      <c r="AA102" s="34"/>
      <c r="AB102" s="38"/>
      <c r="AC102" s="38"/>
      <c r="AD102" s="38"/>
      <c r="AE102" s="38"/>
      <c r="AF102" s="38"/>
      <c r="AG102" s="38"/>
      <c r="AH102" s="38"/>
      <c r="AI102" s="38"/>
      <c r="AJ102" s="38"/>
      <c r="AK102" s="39"/>
      <c r="AL102" s="38"/>
      <c r="AM102" s="38"/>
      <c r="AN102" s="38"/>
      <c r="AO102" s="34"/>
      <c r="AP102" s="34"/>
      <c r="AQ102" s="34"/>
      <c r="AR102" s="34"/>
      <c r="AS102" s="34"/>
      <c r="AT102" s="34"/>
      <c r="AU102" s="34"/>
      <c r="AV102" s="34"/>
      <c r="AW102" s="34"/>
      <c r="AX102" s="34"/>
      <c r="AY102" s="34"/>
      <c r="AZ102" s="34"/>
      <c r="BA102" s="34"/>
      <c r="BB102" s="34"/>
      <c r="BC102" s="34"/>
      <c r="BD102" s="108"/>
      <c r="BE102" s="9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111"/>
      <c r="CD102" s="34"/>
      <c r="CE102" s="34"/>
      <c r="CF102" s="34"/>
      <c r="CG102" s="34"/>
      <c r="CH102" s="34"/>
      <c r="CI102" s="34"/>
    </row>
    <row r="103" spans="1:87" x14ac:dyDescent="0.55000000000000004">
      <c r="A103" s="49" t="s">
        <v>7</v>
      </c>
      <c r="B103" s="1" t="s">
        <v>6</v>
      </c>
      <c r="C103" s="51" t="s">
        <v>60</v>
      </c>
      <c r="D103" s="50" t="s">
        <v>362</v>
      </c>
      <c r="E103" s="50" t="str">
        <f t="shared" ref="E103:F103" ca="1" si="4247">Y103</f>
        <v>\\(\\quad x^2-16x+60= \\)</v>
      </c>
      <c r="F103" s="50" t="str">
        <f t="shared" ca="1" si="4247"/>
        <v>\\(\\quad x=　6　,　10 \\)</v>
      </c>
      <c r="G103" s="50" t="s">
        <v>62</v>
      </c>
      <c r="H103" s="89" t="str">
        <f t="shared" ref="H103" ca="1" si="4248">"INSERT INTO "&amp;C103&amp;"(tangen,question,answer,editor,date,count) VALUES('"&amp;D103&amp;"','"&amp;E103&amp;"','"&amp;F103&amp;"','"&amp;G103&amp;"',NOW(),0);"</f>
        <v>INSERT INTO math(tangen,question,answer,editor,date,count) VALUES('m7400','\\(\\quad x^2-16x+60= \\)','\\(\\quad x=　6　,　10 \\)','harazono',NOW(),0);</v>
      </c>
      <c r="I103" s="105"/>
      <c r="J103" s="105"/>
      <c r="K103" s="105"/>
      <c r="L103" s="1"/>
      <c r="M103" s="5" t="s">
        <v>251</v>
      </c>
      <c r="N103" t="str">
        <f ca="1">BC103&amp;BD103&amp;BE103&amp;BF103&amp;BG103</f>
        <v>-16x+60</v>
      </c>
      <c r="O103" s="4" t="s">
        <v>13</v>
      </c>
      <c r="P103" t="str">
        <f ca="1">BA103</f>
        <v>x=　6　,　10</v>
      </c>
      <c r="Q103" t="str">
        <f ca="1">IF(AV103=AX103,"^2","")</f>
        <v/>
      </c>
      <c r="S103" s="78" t="s">
        <v>229</v>
      </c>
      <c r="T103" t="str">
        <f t="shared" ref="T103" ca="1" si="4249">M103&amp;N103&amp;O103</f>
        <v>x^2-16x+60=</v>
      </c>
      <c r="U103" t="s">
        <v>230</v>
      </c>
      <c r="V103" s="78" t="s">
        <v>229</v>
      </c>
      <c r="W103" t="str">
        <f t="shared" ref="W103" ca="1" si="4250">P103&amp;Q103</f>
        <v>x=　6　,　10</v>
      </c>
      <c r="X103" t="s">
        <v>230</v>
      </c>
      <c r="Y103" t="str">
        <f t="shared" ref="Y103" ca="1" si="4251">S103&amp;T103&amp;U103</f>
        <v>\\(\\quad x^2-16x+60= \\)</v>
      </c>
      <c r="Z103" t="str">
        <f t="shared" ref="Z103" ca="1" si="4252">V103&amp;W103&amp;X103</f>
        <v>\\(\\quad x=　6　,　10 \\)</v>
      </c>
      <c r="AK103" s="45"/>
      <c r="AN103" s="20" t="s">
        <v>363</v>
      </c>
      <c r="AO103">
        <f ca="1">AV103*-1</f>
        <v>6</v>
      </c>
      <c r="AP103" s="5" t="str">
        <f ca="1">IF(AX103="","","　,　")</f>
        <v>　,　</v>
      </c>
      <c r="AQ103">
        <f ca="1">IF(AX103="","",AX103*-1)</f>
        <v>10</v>
      </c>
      <c r="AV103" s="1">
        <f t="shared" ref="AV103:AW120" ca="1" si="4253">RANDBETWEEN(-10,10)</f>
        <v>-6</v>
      </c>
      <c r="AW103" s="1">
        <f ca="1">RANDBETWEEN(-10,10)</f>
        <v>-10</v>
      </c>
      <c r="AX103" s="1">
        <f ca="1">IF(AV103=AW103,"",AW103)</f>
        <v>-10</v>
      </c>
      <c r="AY103" s="8">
        <f t="shared" ref="AY103:AY104" ca="1" si="4254">AV103+AW103</f>
        <v>-16</v>
      </c>
      <c r="AZ103" s="8">
        <f ca="1">AV103*AW103</f>
        <v>60</v>
      </c>
      <c r="BA103" t="str">
        <f ca="1">AN103&amp;AO103&amp;AP103&amp;AQ103</f>
        <v>x=　6　,　10</v>
      </c>
      <c r="BC103" t="str">
        <f t="shared" ref="BC103" ca="1" si="4255">IF(AY103&gt;=1,"+",IF(AY103&lt;=-1,"-",""))</f>
        <v>-</v>
      </c>
      <c r="BD103" s="7">
        <f t="shared" ref="BD103" ca="1" si="4256">IF(AY103=0,"",IF(AY103=1,"",IF(AY103=-1,"",ABS(AY103))))</f>
        <v>16</v>
      </c>
      <c r="BE103" s="6" t="str">
        <f t="shared" ref="BE103" ca="1" si="4257">IF(AY103=0,"","x")</f>
        <v>x</v>
      </c>
      <c r="BF103" t="str">
        <f t="shared" ref="BF103" ca="1" si="4258">IF(AZ103&gt;=1,"+",IF(AZ103&lt;=-1,"-","" ))</f>
        <v>+</v>
      </c>
      <c r="BG103" s="8">
        <f t="shared" ref="BG103" ca="1" si="4259">IF(AZ103=0,"",ABS(AZ103))</f>
        <v>60</v>
      </c>
      <c r="BH103" t="s">
        <v>13</v>
      </c>
    </row>
    <row r="104" spans="1:87" ht="18" customHeight="1" x14ac:dyDescent="0.55000000000000004">
      <c r="A104" s="49" t="s">
        <v>7</v>
      </c>
      <c r="B104" s="1" t="s">
        <v>6</v>
      </c>
      <c r="C104" s="51" t="s">
        <v>60</v>
      </c>
      <c r="D104" s="50" t="s">
        <v>362</v>
      </c>
      <c r="E104" s="50" t="str">
        <f t="shared" ref="E104:E130" ca="1" si="4260">Y104</f>
        <v>\\(\\quad x^2-5x+6= \\)</v>
      </c>
      <c r="F104" s="50" t="str">
        <f t="shared" ref="F104:F130" ca="1" si="4261">Z104</f>
        <v>\\(\\quad x=　2　,　3 \\)</v>
      </c>
      <c r="G104" s="50" t="s">
        <v>62</v>
      </c>
      <c r="H104" s="89" t="str">
        <f t="shared" ref="H104:H130" ca="1" si="4262">"INSERT INTO "&amp;C104&amp;"(tangen,question,answer,editor,date,count) VALUES('"&amp;D104&amp;"','"&amp;E104&amp;"','"&amp;F104&amp;"','"&amp;G104&amp;"',NOW(),0);"</f>
        <v>INSERT INTO math(tangen,question,answer,editor,date,count) VALUES('m7400','\\(\\quad x^2-5x+6= \\)','\\(\\quad x=　2　,　3 \\)','harazono',NOW(),0);</v>
      </c>
      <c r="I104" s="105"/>
      <c r="J104" s="105"/>
      <c r="K104" s="105"/>
      <c r="L104" s="1"/>
      <c r="M104" s="5" t="s">
        <v>251</v>
      </c>
      <c r="N104" t="str">
        <f t="shared" ref="N104:N130" ca="1" si="4263">BC104&amp;BD104&amp;BE104&amp;BF104&amp;BG104</f>
        <v>-5x+6</v>
      </c>
      <c r="O104" s="4" t="s">
        <v>13</v>
      </c>
      <c r="P104" t="str">
        <f t="shared" ref="P104:P130" ca="1" si="4264">BA104</f>
        <v>x=　2　,　3</v>
      </c>
      <c r="Q104" t="str">
        <f t="shared" ref="Q104:Q130" ca="1" si="4265">IF(AV104=AX104,"^2","")</f>
        <v/>
      </c>
      <c r="S104" s="78" t="s">
        <v>229</v>
      </c>
      <c r="T104" t="str">
        <f t="shared" ref="T104:T130" ca="1" si="4266">M104&amp;N104&amp;O104</f>
        <v>x^2-5x+6=</v>
      </c>
      <c r="U104" t="s">
        <v>230</v>
      </c>
      <c r="V104" s="78" t="s">
        <v>229</v>
      </c>
      <c r="W104" t="str">
        <f t="shared" ref="W104:W130" ca="1" si="4267">P104&amp;Q104</f>
        <v>x=　2　,　3</v>
      </c>
      <c r="X104" t="s">
        <v>230</v>
      </c>
      <c r="Y104" t="str">
        <f t="shared" ref="Y104:Y130" ca="1" si="4268">S104&amp;T104&amp;U104</f>
        <v>\\(\\quad x^2-5x+6= \\)</v>
      </c>
      <c r="Z104" t="str">
        <f t="shared" ref="Z104:Z130" ca="1" si="4269">V104&amp;W104&amp;X104</f>
        <v>\\(\\quad x=　2　,　3 \\)</v>
      </c>
      <c r="AK104" s="45"/>
      <c r="AN104" s="20" t="s">
        <v>363</v>
      </c>
      <c r="AO104">
        <f t="shared" ref="AO104:AO130" ca="1" si="4270">AV104*-1</f>
        <v>2</v>
      </c>
      <c r="AP104" s="5" t="str">
        <f t="shared" ref="AP104:AP130" ca="1" si="4271">IF(AX104="","","　,　")</f>
        <v>　,　</v>
      </c>
      <c r="AQ104">
        <f t="shared" ref="AQ104:AQ130" ca="1" si="4272">IF(AX104="","",AX104*-1)</f>
        <v>3</v>
      </c>
      <c r="AV104" s="1">
        <f t="shared" ca="1" si="4253"/>
        <v>-2</v>
      </c>
      <c r="AW104" s="1">
        <f t="shared" ca="1" si="4253"/>
        <v>-3</v>
      </c>
      <c r="AX104" s="1">
        <f t="shared" ref="AX104:AX130" ca="1" si="4273">IF(AV104=AW104,"",AW104)</f>
        <v>-3</v>
      </c>
      <c r="AY104" s="8">
        <f t="shared" ca="1" si="4254"/>
        <v>-5</v>
      </c>
      <c r="AZ104" s="8">
        <f t="shared" ref="AZ104:AZ130" ca="1" si="4274">AV104*AW104</f>
        <v>6</v>
      </c>
      <c r="BA104" t="str">
        <f t="shared" ref="BA104:BA130" ca="1" si="4275">AN104&amp;AO104&amp;AP104&amp;AQ104</f>
        <v>x=　2　,　3</v>
      </c>
      <c r="BC104" t="str">
        <f t="shared" ref="BC104:BC130" ca="1" si="4276">IF(AY104&gt;=1,"+",IF(AY104&lt;=-1,"-",""))</f>
        <v>-</v>
      </c>
      <c r="BD104" s="7">
        <f t="shared" ref="BD104:BD130" ca="1" si="4277">IF(AY104=0,"",IF(AY104=1,"",IF(AY104=-1,"",ABS(AY104))))</f>
        <v>5</v>
      </c>
      <c r="BE104" s="6" t="str">
        <f t="shared" ref="BE104:BE130" ca="1" si="4278">IF(AY104=0,"","x")</f>
        <v>x</v>
      </c>
      <c r="BF104" t="str">
        <f t="shared" ref="BF104:BF130" ca="1" si="4279">IF(AZ104&gt;=1,"+",IF(AZ104&lt;=-1,"-","" ))</f>
        <v>+</v>
      </c>
      <c r="BG104" s="8">
        <f t="shared" ref="BG104:BG130" ca="1" si="4280">IF(AZ104=0,"",ABS(AZ104))</f>
        <v>6</v>
      </c>
      <c r="BH104" t="s">
        <v>13</v>
      </c>
    </row>
    <row r="105" spans="1:87" x14ac:dyDescent="0.55000000000000004">
      <c r="A105" s="49" t="s">
        <v>7</v>
      </c>
      <c r="B105" s="1" t="s">
        <v>6</v>
      </c>
      <c r="C105" s="51" t="s">
        <v>60</v>
      </c>
      <c r="D105" s="50" t="s">
        <v>362</v>
      </c>
      <c r="E105" s="50" t="str">
        <f t="shared" ca="1" si="4260"/>
        <v>\\(\\quad x^2+7x-30= \\)</v>
      </c>
      <c r="F105" s="50" t="str">
        <f t="shared" ca="1" si="4261"/>
        <v>\\(\\quad x=　-10　,　3 \\)</v>
      </c>
      <c r="G105" s="50" t="s">
        <v>62</v>
      </c>
      <c r="H105" s="89" t="str">
        <f t="shared" ca="1" si="4262"/>
        <v>INSERT INTO math(tangen,question,answer,editor,date,count) VALUES('m7400','\\(\\quad x^2+7x-30= \\)','\\(\\quad x=　-10　,　3 \\)','harazono',NOW(),0);</v>
      </c>
      <c r="I105" s="105"/>
      <c r="J105" s="105"/>
      <c r="K105" s="105"/>
      <c r="L105" s="1"/>
      <c r="M105" s="5" t="s">
        <v>251</v>
      </c>
      <c r="N105" t="str">
        <f t="shared" ca="1" si="4263"/>
        <v>+7x-30</v>
      </c>
      <c r="O105" s="4" t="s">
        <v>13</v>
      </c>
      <c r="P105" t="str">
        <f t="shared" ca="1" si="4264"/>
        <v>x=　-10　,　3</v>
      </c>
      <c r="Q105" t="str">
        <f t="shared" ca="1" si="4265"/>
        <v/>
      </c>
      <c r="S105" s="78" t="s">
        <v>229</v>
      </c>
      <c r="T105" t="str">
        <f t="shared" ca="1" si="4266"/>
        <v>x^2+7x-30=</v>
      </c>
      <c r="U105" t="s">
        <v>230</v>
      </c>
      <c r="V105" s="78" t="s">
        <v>229</v>
      </c>
      <c r="W105" t="str">
        <f t="shared" ca="1" si="4267"/>
        <v>x=　-10　,　3</v>
      </c>
      <c r="X105" t="s">
        <v>230</v>
      </c>
      <c r="Y105" t="str">
        <f t="shared" ca="1" si="4268"/>
        <v>\\(\\quad x^2+7x-30= \\)</v>
      </c>
      <c r="Z105" t="str">
        <f t="shared" ca="1" si="4269"/>
        <v>\\(\\quad x=　-10　,　3 \\)</v>
      </c>
      <c r="AK105" s="45"/>
      <c r="AN105" s="20" t="s">
        <v>363</v>
      </c>
      <c r="AO105">
        <f t="shared" ca="1" si="4270"/>
        <v>-10</v>
      </c>
      <c r="AP105" s="5" t="str">
        <f t="shared" ca="1" si="4271"/>
        <v>　,　</v>
      </c>
      <c r="AQ105">
        <f t="shared" ca="1" si="4272"/>
        <v>3</v>
      </c>
      <c r="AV105" s="1">
        <f t="shared" ca="1" si="4253"/>
        <v>10</v>
      </c>
      <c r="AW105" s="1">
        <f t="shared" ca="1" si="4253"/>
        <v>-3</v>
      </c>
      <c r="AX105" s="1">
        <f t="shared" ca="1" si="4273"/>
        <v>-3</v>
      </c>
      <c r="AY105" s="8">
        <f ca="1">AV105+AW105</f>
        <v>7</v>
      </c>
      <c r="AZ105" s="8">
        <f t="shared" ca="1" si="4274"/>
        <v>-30</v>
      </c>
      <c r="BA105" t="str">
        <f t="shared" ca="1" si="4275"/>
        <v>x=　-10　,　3</v>
      </c>
      <c r="BC105" t="str">
        <f t="shared" ca="1" si="4276"/>
        <v>+</v>
      </c>
      <c r="BD105" s="7">
        <f t="shared" ca="1" si="4277"/>
        <v>7</v>
      </c>
      <c r="BE105" s="6" t="str">
        <f t="shared" ca="1" si="4278"/>
        <v>x</v>
      </c>
      <c r="BF105" t="str">
        <f t="shared" ca="1" si="4279"/>
        <v>-</v>
      </c>
      <c r="BG105" s="8">
        <f t="shared" ca="1" si="4280"/>
        <v>30</v>
      </c>
      <c r="BH105" t="s">
        <v>13</v>
      </c>
    </row>
    <row r="106" spans="1:87" ht="18" customHeight="1" x14ac:dyDescent="0.55000000000000004">
      <c r="A106" s="49" t="s">
        <v>7</v>
      </c>
      <c r="B106" s="1" t="s">
        <v>6</v>
      </c>
      <c r="C106" s="51" t="s">
        <v>60</v>
      </c>
      <c r="D106" s="50" t="s">
        <v>362</v>
      </c>
      <c r="E106" s="50" t="str">
        <f t="shared" ca="1" si="4260"/>
        <v>\\(\\quad x^2+x-42= \\)</v>
      </c>
      <c r="F106" s="50" t="str">
        <f t="shared" ca="1" si="4261"/>
        <v>\\(\\quad x=　-7　,　6 \\)</v>
      </c>
      <c r="G106" s="50" t="s">
        <v>62</v>
      </c>
      <c r="H106" s="89" t="str">
        <f t="shared" ca="1" si="4262"/>
        <v>INSERT INTO math(tangen,question,answer,editor,date,count) VALUES('m7400','\\(\\quad x^2+x-42= \\)','\\(\\quad x=　-7　,　6 \\)','harazono',NOW(),0);</v>
      </c>
      <c r="I106" s="105"/>
      <c r="J106" s="105"/>
      <c r="K106" s="105"/>
      <c r="L106" s="1"/>
      <c r="M106" s="5" t="s">
        <v>251</v>
      </c>
      <c r="N106" t="str">
        <f t="shared" ca="1" si="4263"/>
        <v>+x-42</v>
      </c>
      <c r="O106" s="4" t="s">
        <v>13</v>
      </c>
      <c r="P106" t="str">
        <f t="shared" ca="1" si="4264"/>
        <v>x=　-7　,　6</v>
      </c>
      <c r="Q106" t="str">
        <f t="shared" ca="1" si="4265"/>
        <v/>
      </c>
      <c r="S106" s="78" t="s">
        <v>229</v>
      </c>
      <c r="T106" t="str">
        <f t="shared" ca="1" si="4266"/>
        <v>x^2+x-42=</v>
      </c>
      <c r="U106" t="s">
        <v>230</v>
      </c>
      <c r="V106" s="78" t="s">
        <v>229</v>
      </c>
      <c r="W106" t="str">
        <f t="shared" ca="1" si="4267"/>
        <v>x=　-7　,　6</v>
      </c>
      <c r="X106" t="s">
        <v>230</v>
      </c>
      <c r="Y106" t="str">
        <f t="shared" ca="1" si="4268"/>
        <v>\\(\\quad x^2+x-42= \\)</v>
      </c>
      <c r="Z106" t="str">
        <f t="shared" ca="1" si="4269"/>
        <v>\\(\\quad x=　-7　,　6 \\)</v>
      </c>
      <c r="AK106" s="45"/>
      <c r="AN106" s="20" t="s">
        <v>363</v>
      </c>
      <c r="AO106">
        <f t="shared" ca="1" si="4270"/>
        <v>-7</v>
      </c>
      <c r="AP106" s="5" t="str">
        <f t="shared" ca="1" si="4271"/>
        <v>　,　</v>
      </c>
      <c r="AQ106">
        <f t="shared" ca="1" si="4272"/>
        <v>6</v>
      </c>
      <c r="AV106" s="1">
        <f t="shared" ca="1" si="4253"/>
        <v>7</v>
      </c>
      <c r="AW106" s="1">
        <f t="shared" ca="1" si="4253"/>
        <v>-6</v>
      </c>
      <c r="AX106" s="1">
        <f t="shared" ca="1" si="4273"/>
        <v>-6</v>
      </c>
      <c r="AY106" s="8">
        <f t="shared" ref="AY106:AY130" ca="1" si="4281">AV106+AW106</f>
        <v>1</v>
      </c>
      <c r="AZ106" s="8">
        <f t="shared" ca="1" si="4274"/>
        <v>-42</v>
      </c>
      <c r="BA106" t="str">
        <f t="shared" ca="1" si="4275"/>
        <v>x=　-7　,　6</v>
      </c>
      <c r="BC106" t="str">
        <f t="shared" ca="1" si="4276"/>
        <v>+</v>
      </c>
      <c r="BD106" s="7" t="str">
        <f t="shared" ca="1" si="4277"/>
        <v/>
      </c>
      <c r="BE106" s="6" t="str">
        <f t="shared" ca="1" si="4278"/>
        <v>x</v>
      </c>
      <c r="BF106" t="str">
        <f t="shared" ca="1" si="4279"/>
        <v>-</v>
      </c>
      <c r="BG106" s="8">
        <f t="shared" ca="1" si="4280"/>
        <v>42</v>
      </c>
      <c r="BH106" t="s">
        <v>13</v>
      </c>
    </row>
    <row r="107" spans="1:87" x14ac:dyDescent="0.55000000000000004">
      <c r="A107" s="49" t="s">
        <v>7</v>
      </c>
      <c r="B107" s="1" t="s">
        <v>6</v>
      </c>
      <c r="C107" s="51" t="s">
        <v>60</v>
      </c>
      <c r="D107" s="50" t="s">
        <v>362</v>
      </c>
      <c r="E107" s="50" t="str">
        <f t="shared" ca="1" si="4260"/>
        <v>\\(\\quad x^2-x-90= \\)</v>
      </c>
      <c r="F107" s="50" t="str">
        <f t="shared" ca="1" si="4261"/>
        <v>\\(\\quad x=　10　,　-9 \\)</v>
      </c>
      <c r="G107" s="50" t="s">
        <v>62</v>
      </c>
      <c r="H107" s="89" t="str">
        <f t="shared" ca="1" si="4262"/>
        <v>INSERT INTO math(tangen,question,answer,editor,date,count) VALUES('m7400','\\(\\quad x^2-x-90= \\)','\\(\\quad x=　10　,　-9 \\)','harazono',NOW(),0);</v>
      </c>
      <c r="I107" s="105"/>
      <c r="J107" s="105"/>
      <c r="K107" s="105"/>
      <c r="L107" s="1"/>
      <c r="M107" s="5" t="s">
        <v>251</v>
      </c>
      <c r="N107" t="str">
        <f t="shared" ca="1" si="4263"/>
        <v>-x-90</v>
      </c>
      <c r="O107" s="4" t="s">
        <v>13</v>
      </c>
      <c r="P107" t="str">
        <f t="shared" ca="1" si="4264"/>
        <v>x=　10　,　-9</v>
      </c>
      <c r="Q107" t="str">
        <f t="shared" ca="1" si="4265"/>
        <v/>
      </c>
      <c r="S107" s="78" t="s">
        <v>229</v>
      </c>
      <c r="T107" t="str">
        <f t="shared" ca="1" si="4266"/>
        <v>x^2-x-90=</v>
      </c>
      <c r="U107" t="s">
        <v>230</v>
      </c>
      <c r="V107" s="78" t="s">
        <v>229</v>
      </c>
      <c r="W107" t="str">
        <f t="shared" ca="1" si="4267"/>
        <v>x=　10　,　-9</v>
      </c>
      <c r="X107" t="s">
        <v>230</v>
      </c>
      <c r="Y107" t="str">
        <f t="shared" ca="1" si="4268"/>
        <v>\\(\\quad x^2-x-90= \\)</v>
      </c>
      <c r="Z107" t="str">
        <f t="shared" ca="1" si="4269"/>
        <v>\\(\\quad x=　10　,　-9 \\)</v>
      </c>
      <c r="AK107" s="45"/>
      <c r="AN107" s="20" t="s">
        <v>363</v>
      </c>
      <c r="AO107">
        <f t="shared" ca="1" si="4270"/>
        <v>10</v>
      </c>
      <c r="AP107" s="5" t="str">
        <f t="shared" ca="1" si="4271"/>
        <v>　,　</v>
      </c>
      <c r="AQ107">
        <f t="shared" ca="1" si="4272"/>
        <v>-9</v>
      </c>
      <c r="AV107" s="1">
        <f t="shared" ca="1" si="4253"/>
        <v>-10</v>
      </c>
      <c r="AW107" s="1">
        <f t="shared" ca="1" si="4253"/>
        <v>9</v>
      </c>
      <c r="AX107" s="1">
        <f t="shared" ca="1" si="4273"/>
        <v>9</v>
      </c>
      <c r="AY107" s="8">
        <f t="shared" ca="1" si="4281"/>
        <v>-1</v>
      </c>
      <c r="AZ107" s="8">
        <f t="shared" ca="1" si="4274"/>
        <v>-90</v>
      </c>
      <c r="BA107" t="str">
        <f t="shared" ca="1" si="4275"/>
        <v>x=　10　,　-9</v>
      </c>
      <c r="BC107" t="str">
        <f t="shared" ca="1" si="4276"/>
        <v>-</v>
      </c>
      <c r="BD107" s="7" t="str">
        <f t="shared" ca="1" si="4277"/>
        <v/>
      </c>
      <c r="BE107" s="6" t="str">
        <f t="shared" ca="1" si="4278"/>
        <v>x</v>
      </c>
      <c r="BF107" t="str">
        <f t="shared" ca="1" si="4279"/>
        <v>-</v>
      </c>
      <c r="BG107" s="8">
        <f t="shared" ca="1" si="4280"/>
        <v>90</v>
      </c>
      <c r="BH107" t="s">
        <v>13</v>
      </c>
    </row>
    <row r="108" spans="1:87" ht="18" customHeight="1" x14ac:dyDescent="0.55000000000000004">
      <c r="A108" s="49" t="s">
        <v>7</v>
      </c>
      <c r="B108" s="1" t="s">
        <v>6</v>
      </c>
      <c r="C108" s="51" t="s">
        <v>60</v>
      </c>
      <c r="D108" s="50" t="s">
        <v>362</v>
      </c>
      <c r="E108" s="50" t="str">
        <f t="shared" ca="1" si="4260"/>
        <v>\\(\\quad x^2+12x+32= \\)</v>
      </c>
      <c r="F108" s="50" t="str">
        <f t="shared" ca="1" si="4261"/>
        <v>\\(\\quad x=　-8　,　-4 \\)</v>
      </c>
      <c r="G108" s="50" t="s">
        <v>62</v>
      </c>
      <c r="H108" s="89" t="str">
        <f t="shared" ca="1" si="4262"/>
        <v>INSERT INTO math(tangen,question,answer,editor,date,count) VALUES('m7400','\\(\\quad x^2+12x+32= \\)','\\(\\quad x=　-8　,　-4 \\)','harazono',NOW(),0);</v>
      </c>
      <c r="I108" s="105"/>
      <c r="J108" s="105"/>
      <c r="K108" s="105"/>
      <c r="L108" s="1"/>
      <c r="M108" s="5" t="s">
        <v>251</v>
      </c>
      <c r="N108" t="str">
        <f t="shared" ca="1" si="4263"/>
        <v>+12x+32</v>
      </c>
      <c r="O108" s="4" t="s">
        <v>13</v>
      </c>
      <c r="P108" t="str">
        <f t="shared" ca="1" si="4264"/>
        <v>x=　-8　,　-4</v>
      </c>
      <c r="Q108" t="str">
        <f t="shared" ca="1" si="4265"/>
        <v/>
      </c>
      <c r="S108" s="78" t="s">
        <v>229</v>
      </c>
      <c r="T108" t="str">
        <f t="shared" ca="1" si="4266"/>
        <v>x^2+12x+32=</v>
      </c>
      <c r="U108" t="s">
        <v>230</v>
      </c>
      <c r="V108" s="78" t="s">
        <v>229</v>
      </c>
      <c r="W108" t="str">
        <f t="shared" ca="1" si="4267"/>
        <v>x=　-8　,　-4</v>
      </c>
      <c r="X108" t="s">
        <v>230</v>
      </c>
      <c r="Y108" t="str">
        <f t="shared" ca="1" si="4268"/>
        <v>\\(\\quad x^2+12x+32= \\)</v>
      </c>
      <c r="Z108" t="str">
        <f t="shared" ca="1" si="4269"/>
        <v>\\(\\quad x=　-8　,　-4 \\)</v>
      </c>
      <c r="AK108" s="45"/>
      <c r="AN108" s="20" t="s">
        <v>363</v>
      </c>
      <c r="AO108">
        <f t="shared" ca="1" si="4270"/>
        <v>-8</v>
      </c>
      <c r="AP108" s="5" t="str">
        <f t="shared" ca="1" si="4271"/>
        <v>　,　</v>
      </c>
      <c r="AQ108">
        <f t="shared" ca="1" si="4272"/>
        <v>-4</v>
      </c>
      <c r="AV108" s="1">
        <f t="shared" ca="1" si="4253"/>
        <v>8</v>
      </c>
      <c r="AW108" s="1">
        <f t="shared" ca="1" si="4253"/>
        <v>4</v>
      </c>
      <c r="AX108" s="1">
        <f t="shared" ca="1" si="4273"/>
        <v>4</v>
      </c>
      <c r="AY108" s="8">
        <f t="shared" ca="1" si="4281"/>
        <v>12</v>
      </c>
      <c r="AZ108" s="8">
        <f t="shared" ca="1" si="4274"/>
        <v>32</v>
      </c>
      <c r="BA108" t="str">
        <f t="shared" ca="1" si="4275"/>
        <v>x=　-8　,　-4</v>
      </c>
      <c r="BC108" t="str">
        <f t="shared" ca="1" si="4276"/>
        <v>+</v>
      </c>
      <c r="BD108" s="7">
        <f t="shared" ca="1" si="4277"/>
        <v>12</v>
      </c>
      <c r="BE108" s="6" t="str">
        <f t="shared" ca="1" si="4278"/>
        <v>x</v>
      </c>
      <c r="BF108" t="str">
        <f t="shared" ca="1" si="4279"/>
        <v>+</v>
      </c>
      <c r="BG108" s="8">
        <f t="shared" ca="1" si="4280"/>
        <v>32</v>
      </c>
      <c r="BH108" t="s">
        <v>13</v>
      </c>
    </row>
    <row r="109" spans="1:87" x14ac:dyDescent="0.55000000000000004">
      <c r="A109" s="49" t="s">
        <v>7</v>
      </c>
      <c r="B109" s="1" t="s">
        <v>6</v>
      </c>
      <c r="C109" s="51" t="s">
        <v>60</v>
      </c>
      <c r="D109" s="50" t="s">
        <v>362</v>
      </c>
      <c r="E109" s="50" t="str">
        <f t="shared" ca="1" si="4260"/>
        <v>\\(\\quad x^2+4x-12= \\)</v>
      </c>
      <c r="F109" s="50" t="str">
        <f t="shared" ca="1" si="4261"/>
        <v>\\(\\quad x=　-6　,　2 \\)</v>
      </c>
      <c r="G109" s="50" t="s">
        <v>62</v>
      </c>
      <c r="H109" s="89" t="str">
        <f t="shared" ca="1" si="4262"/>
        <v>INSERT INTO math(tangen,question,answer,editor,date,count) VALUES('m7400','\\(\\quad x^2+4x-12= \\)','\\(\\quad x=　-6　,　2 \\)','harazono',NOW(),0);</v>
      </c>
      <c r="I109" s="105"/>
      <c r="J109" s="105"/>
      <c r="K109" s="105"/>
      <c r="L109" s="1"/>
      <c r="M109" s="5" t="s">
        <v>251</v>
      </c>
      <c r="N109" t="str">
        <f t="shared" ca="1" si="4263"/>
        <v>+4x-12</v>
      </c>
      <c r="O109" s="4" t="s">
        <v>13</v>
      </c>
      <c r="P109" t="str">
        <f t="shared" ca="1" si="4264"/>
        <v>x=　-6　,　2</v>
      </c>
      <c r="Q109" t="str">
        <f t="shared" ca="1" si="4265"/>
        <v/>
      </c>
      <c r="S109" s="78" t="s">
        <v>229</v>
      </c>
      <c r="T109" t="str">
        <f t="shared" ca="1" si="4266"/>
        <v>x^2+4x-12=</v>
      </c>
      <c r="U109" t="s">
        <v>230</v>
      </c>
      <c r="V109" s="78" t="s">
        <v>229</v>
      </c>
      <c r="W109" t="str">
        <f t="shared" ca="1" si="4267"/>
        <v>x=　-6　,　2</v>
      </c>
      <c r="X109" t="s">
        <v>230</v>
      </c>
      <c r="Y109" t="str">
        <f t="shared" ca="1" si="4268"/>
        <v>\\(\\quad x^2+4x-12= \\)</v>
      </c>
      <c r="Z109" t="str">
        <f t="shared" ca="1" si="4269"/>
        <v>\\(\\quad x=　-6　,　2 \\)</v>
      </c>
      <c r="AK109" s="45"/>
      <c r="AN109" s="20" t="s">
        <v>363</v>
      </c>
      <c r="AO109">
        <f t="shared" ca="1" si="4270"/>
        <v>-6</v>
      </c>
      <c r="AP109" s="5" t="str">
        <f t="shared" ca="1" si="4271"/>
        <v>　,　</v>
      </c>
      <c r="AQ109">
        <f t="shared" ca="1" si="4272"/>
        <v>2</v>
      </c>
      <c r="AV109" s="1">
        <f t="shared" ca="1" si="4253"/>
        <v>6</v>
      </c>
      <c r="AW109" s="1">
        <f t="shared" ca="1" si="4253"/>
        <v>-2</v>
      </c>
      <c r="AX109" s="1">
        <f t="shared" ca="1" si="4273"/>
        <v>-2</v>
      </c>
      <c r="AY109" s="8">
        <f t="shared" ca="1" si="4281"/>
        <v>4</v>
      </c>
      <c r="AZ109" s="8">
        <f t="shared" ca="1" si="4274"/>
        <v>-12</v>
      </c>
      <c r="BA109" t="str">
        <f t="shared" ca="1" si="4275"/>
        <v>x=　-6　,　2</v>
      </c>
      <c r="BC109" t="str">
        <f t="shared" ca="1" si="4276"/>
        <v>+</v>
      </c>
      <c r="BD109" s="7">
        <f t="shared" ca="1" si="4277"/>
        <v>4</v>
      </c>
      <c r="BE109" s="6" t="str">
        <f t="shared" ca="1" si="4278"/>
        <v>x</v>
      </c>
      <c r="BF109" t="str">
        <f t="shared" ca="1" si="4279"/>
        <v>-</v>
      </c>
      <c r="BG109" s="8">
        <f t="shared" ca="1" si="4280"/>
        <v>12</v>
      </c>
      <c r="BH109" t="s">
        <v>13</v>
      </c>
    </row>
    <row r="110" spans="1:87" x14ac:dyDescent="0.55000000000000004">
      <c r="A110" s="49" t="s">
        <v>7</v>
      </c>
      <c r="B110" s="1" t="s">
        <v>6</v>
      </c>
      <c r="C110" s="51" t="s">
        <v>60</v>
      </c>
      <c r="D110" s="50" t="s">
        <v>362</v>
      </c>
      <c r="E110" s="50" t="str">
        <f t="shared" ca="1" si="4260"/>
        <v>\\(\\quad x^2+12x+35= \\)</v>
      </c>
      <c r="F110" s="50" t="str">
        <f t="shared" ca="1" si="4261"/>
        <v>\\(\\quad x=　-7　,　-5 \\)</v>
      </c>
      <c r="G110" s="50" t="s">
        <v>62</v>
      </c>
      <c r="H110" s="89" t="str">
        <f t="shared" ca="1" si="4262"/>
        <v>INSERT INTO math(tangen,question,answer,editor,date,count) VALUES('m7400','\\(\\quad x^2+12x+35= \\)','\\(\\quad x=　-7　,　-5 \\)','harazono',NOW(),0);</v>
      </c>
      <c r="I110" s="105"/>
      <c r="J110" s="105"/>
      <c r="K110" s="105"/>
      <c r="L110" s="1"/>
      <c r="M110" s="5" t="s">
        <v>251</v>
      </c>
      <c r="N110" t="str">
        <f t="shared" ca="1" si="4263"/>
        <v>+12x+35</v>
      </c>
      <c r="O110" s="4" t="s">
        <v>13</v>
      </c>
      <c r="P110" t="str">
        <f t="shared" ca="1" si="4264"/>
        <v>x=　-7　,　-5</v>
      </c>
      <c r="Q110" t="str">
        <f t="shared" ca="1" si="4265"/>
        <v/>
      </c>
      <c r="S110" s="78" t="s">
        <v>229</v>
      </c>
      <c r="T110" t="str">
        <f t="shared" ca="1" si="4266"/>
        <v>x^2+12x+35=</v>
      </c>
      <c r="U110" t="s">
        <v>230</v>
      </c>
      <c r="V110" s="78" t="s">
        <v>229</v>
      </c>
      <c r="W110" t="str">
        <f t="shared" ca="1" si="4267"/>
        <v>x=　-7　,　-5</v>
      </c>
      <c r="X110" t="s">
        <v>230</v>
      </c>
      <c r="Y110" t="str">
        <f t="shared" ca="1" si="4268"/>
        <v>\\(\\quad x^2+12x+35= \\)</v>
      </c>
      <c r="Z110" t="str">
        <f t="shared" ca="1" si="4269"/>
        <v>\\(\\quad x=　-7　,　-5 \\)</v>
      </c>
      <c r="AK110" s="45"/>
      <c r="AN110" s="20" t="s">
        <v>363</v>
      </c>
      <c r="AO110">
        <f t="shared" ca="1" si="4270"/>
        <v>-7</v>
      </c>
      <c r="AP110" s="5" t="str">
        <f t="shared" ca="1" si="4271"/>
        <v>　,　</v>
      </c>
      <c r="AQ110">
        <f t="shared" ca="1" si="4272"/>
        <v>-5</v>
      </c>
      <c r="AV110" s="1">
        <f t="shared" ca="1" si="4253"/>
        <v>7</v>
      </c>
      <c r="AW110" s="1">
        <f t="shared" ca="1" si="4253"/>
        <v>5</v>
      </c>
      <c r="AX110" s="1">
        <f t="shared" ca="1" si="4273"/>
        <v>5</v>
      </c>
      <c r="AY110" s="8">
        <f t="shared" ca="1" si="4281"/>
        <v>12</v>
      </c>
      <c r="AZ110" s="8">
        <f t="shared" ca="1" si="4274"/>
        <v>35</v>
      </c>
      <c r="BA110" t="str">
        <f t="shared" ca="1" si="4275"/>
        <v>x=　-7　,　-5</v>
      </c>
      <c r="BC110" t="str">
        <f t="shared" ca="1" si="4276"/>
        <v>+</v>
      </c>
      <c r="BD110" s="7">
        <f t="shared" ca="1" si="4277"/>
        <v>12</v>
      </c>
      <c r="BE110" s="6" t="str">
        <f t="shared" ca="1" si="4278"/>
        <v>x</v>
      </c>
      <c r="BF110" t="str">
        <f t="shared" ca="1" si="4279"/>
        <v>+</v>
      </c>
      <c r="BG110" s="8">
        <f t="shared" ca="1" si="4280"/>
        <v>35</v>
      </c>
      <c r="BH110" t="s">
        <v>13</v>
      </c>
    </row>
    <row r="111" spans="1:87" x14ac:dyDescent="0.55000000000000004">
      <c r="A111" s="49" t="s">
        <v>7</v>
      </c>
      <c r="B111" s="1" t="s">
        <v>6</v>
      </c>
      <c r="C111" s="51" t="s">
        <v>60</v>
      </c>
      <c r="D111" s="50" t="s">
        <v>362</v>
      </c>
      <c r="E111" s="50" t="str">
        <f t="shared" ca="1" si="4260"/>
        <v>\\(\\quad x^2+10x= \\)</v>
      </c>
      <c r="F111" s="50" t="str">
        <f t="shared" ca="1" si="4261"/>
        <v>\\(\\quad x=　0　,　-10 \\)</v>
      </c>
      <c r="G111" s="50" t="s">
        <v>62</v>
      </c>
      <c r="H111" s="89" t="str">
        <f t="shared" ca="1" si="4262"/>
        <v>INSERT INTO math(tangen,question,answer,editor,date,count) VALUES('m7400','\\(\\quad x^2+10x= \\)','\\(\\quad x=　0　,　-10 \\)','harazono',NOW(),0);</v>
      </c>
      <c r="I111" s="105"/>
      <c r="J111" s="105"/>
      <c r="K111" s="105"/>
      <c r="L111" s="1"/>
      <c r="M111" s="5" t="s">
        <v>251</v>
      </c>
      <c r="N111" t="str">
        <f t="shared" ca="1" si="4263"/>
        <v>+10x</v>
      </c>
      <c r="O111" s="4" t="s">
        <v>13</v>
      </c>
      <c r="P111" t="str">
        <f t="shared" ca="1" si="4264"/>
        <v>x=　0　,　-10</v>
      </c>
      <c r="Q111" t="str">
        <f t="shared" ca="1" si="4265"/>
        <v/>
      </c>
      <c r="S111" s="78" t="s">
        <v>229</v>
      </c>
      <c r="T111" t="str">
        <f t="shared" ca="1" si="4266"/>
        <v>x^2+10x=</v>
      </c>
      <c r="U111" t="s">
        <v>230</v>
      </c>
      <c r="V111" s="78" t="s">
        <v>229</v>
      </c>
      <c r="W111" t="str">
        <f t="shared" ca="1" si="4267"/>
        <v>x=　0　,　-10</v>
      </c>
      <c r="X111" t="s">
        <v>230</v>
      </c>
      <c r="Y111" t="str">
        <f t="shared" ca="1" si="4268"/>
        <v>\\(\\quad x^2+10x= \\)</v>
      </c>
      <c r="Z111" t="str">
        <f t="shared" ca="1" si="4269"/>
        <v>\\(\\quad x=　0　,　-10 \\)</v>
      </c>
      <c r="AK111" s="45"/>
      <c r="AN111" s="20" t="s">
        <v>363</v>
      </c>
      <c r="AO111">
        <f t="shared" ca="1" si="4270"/>
        <v>0</v>
      </c>
      <c r="AP111" s="5" t="str">
        <f t="shared" ca="1" si="4271"/>
        <v>　,　</v>
      </c>
      <c r="AQ111">
        <f t="shared" ca="1" si="4272"/>
        <v>-10</v>
      </c>
      <c r="AV111" s="1">
        <f t="shared" ca="1" si="4253"/>
        <v>0</v>
      </c>
      <c r="AW111" s="1">
        <f t="shared" ca="1" si="4253"/>
        <v>10</v>
      </c>
      <c r="AX111" s="1">
        <f t="shared" ca="1" si="4273"/>
        <v>10</v>
      </c>
      <c r="AY111" s="8">
        <f t="shared" ca="1" si="4281"/>
        <v>10</v>
      </c>
      <c r="AZ111" s="8">
        <f t="shared" ca="1" si="4274"/>
        <v>0</v>
      </c>
      <c r="BA111" t="str">
        <f t="shared" ca="1" si="4275"/>
        <v>x=　0　,　-10</v>
      </c>
      <c r="BC111" t="str">
        <f t="shared" ca="1" si="4276"/>
        <v>+</v>
      </c>
      <c r="BD111" s="7">
        <f t="shared" ca="1" si="4277"/>
        <v>10</v>
      </c>
      <c r="BE111" s="6" t="str">
        <f t="shared" ca="1" si="4278"/>
        <v>x</v>
      </c>
      <c r="BF111" t="str">
        <f t="shared" ca="1" si="4279"/>
        <v/>
      </c>
      <c r="BG111" s="8" t="str">
        <f t="shared" ca="1" si="4280"/>
        <v/>
      </c>
      <c r="BH111" t="s">
        <v>13</v>
      </c>
    </row>
    <row r="112" spans="1:87" x14ac:dyDescent="0.55000000000000004">
      <c r="A112" s="49" t="s">
        <v>7</v>
      </c>
      <c r="B112" s="1" t="s">
        <v>6</v>
      </c>
      <c r="C112" s="51" t="s">
        <v>60</v>
      </c>
      <c r="D112" s="50" t="s">
        <v>362</v>
      </c>
      <c r="E112" s="50" t="str">
        <f t="shared" ca="1" si="4260"/>
        <v>\\(\\quad x^2+6x-7= \\)</v>
      </c>
      <c r="F112" s="50" t="str">
        <f t="shared" ca="1" si="4261"/>
        <v>\\(\\quad x=　-7　,　1 \\)</v>
      </c>
      <c r="G112" s="50" t="s">
        <v>62</v>
      </c>
      <c r="H112" s="89" t="str">
        <f t="shared" ca="1" si="4262"/>
        <v>INSERT INTO math(tangen,question,answer,editor,date,count) VALUES('m7400','\\(\\quad x^2+6x-7= \\)','\\(\\quad x=　-7　,　1 \\)','harazono',NOW(),0);</v>
      </c>
      <c r="I112" s="105"/>
      <c r="J112" s="105"/>
      <c r="K112" s="105"/>
      <c r="L112" s="1"/>
      <c r="M112" s="5" t="s">
        <v>251</v>
      </c>
      <c r="N112" t="str">
        <f t="shared" ca="1" si="4263"/>
        <v>+6x-7</v>
      </c>
      <c r="O112" s="4" t="s">
        <v>13</v>
      </c>
      <c r="P112" t="str">
        <f t="shared" ca="1" si="4264"/>
        <v>x=　-7　,　1</v>
      </c>
      <c r="Q112" t="str">
        <f t="shared" ca="1" si="4265"/>
        <v/>
      </c>
      <c r="S112" s="78" t="s">
        <v>229</v>
      </c>
      <c r="T112" t="str">
        <f t="shared" ca="1" si="4266"/>
        <v>x^2+6x-7=</v>
      </c>
      <c r="U112" t="s">
        <v>230</v>
      </c>
      <c r="V112" s="78" t="s">
        <v>229</v>
      </c>
      <c r="W112" t="str">
        <f t="shared" ca="1" si="4267"/>
        <v>x=　-7　,　1</v>
      </c>
      <c r="X112" t="s">
        <v>230</v>
      </c>
      <c r="Y112" t="str">
        <f t="shared" ca="1" si="4268"/>
        <v>\\(\\quad x^2+6x-7= \\)</v>
      </c>
      <c r="Z112" t="str">
        <f t="shared" ca="1" si="4269"/>
        <v>\\(\\quad x=　-7　,　1 \\)</v>
      </c>
      <c r="AK112" s="45"/>
      <c r="AN112" s="20" t="s">
        <v>363</v>
      </c>
      <c r="AO112">
        <f t="shared" ca="1" si="4270"/>
        <v>-7</v>
      </c>
      <c r="AP112" s="5" t="str">
        <f t="shared" ca="1" si="4271"/>
        <v>　,　</v>
      </c>
      <c r="AQ112">
        <f t="shared" ca="1" si="4272"/>
        <v>1</v>
      </c>
      <c r="AV112" s="1">
        <f t="shared" ca="1" si="4253"/>
        <v>7</v>
      </c>
      <c r="AW112" s="1">
        <f t="shared" ca="1" si="4253"/>
        <v>-1</v>
      </c>
      <c r="AX112" s="1">
        <f t="shared" ca="1" si="4273"/>
        <v>-1</v>
      </c>
      <c r="AY112" s="8">
        <f t="shared" ca="1" si="4281"/>
        <v>6</v>
      </c>
      <c r="AZ112" s="8">
        <f t="shared" ca="1" si="4274"/>
        <v>-7</v>
      </c>
      <c r="BA112" t="str">
        <f t="shared" ca="1" si="4275"/>
        <v>x=　-7　,　1</v>
      </c>
      <c r="BC112" t="str">
        <f t="shared" ca="1" si="4276"/>
        <v>+</v>
      </c>
      <c r="BD112" s="7">
        <f t="shared" ca="1" si="4277"/>
        <v>6</v>
      </c>
      <c r="BE112" s="6" t="str">
        <f t="shared" ca="1" si="4278"/>
        <v>x</v>
      </c>
      <c r="BF112" t="str">
        <f t="shared" ca="1" si="4279"/>
        <v>-</v>
      </c>
      <c r="BG112" s="8">
        <f t="shared" ca="1" si="4280"/>
        <v>7</v>
      </c>
      <c r="BH112" t="s">
        <v>13</v>
      </c>
    </row>
    <row r="113" spans="1:60" x14ac:dyDescent="0.55000000000000004">
      <c r="A113" s="49" t="s">
        <v>7</v>
      </c>
      <c r="B113" s="1" t="s">
        <v>6</v>
      </c>
      <c r="C113" s="51" t="s">
        <v>60</v>
      </c>
      <c r="D113" s="50" t="s">
        <v>362</v>
      </c>
      <c r="E113" s="50" t="str">
        <f t="shared" ca="1" si="4260"/>
        <v>\\(\\quad x^2-6x-40= \\)</v>
      </c>
      <c r="F113" s="50" t="str">
        <f t="shared" ca="1" si="4261"/>
        <v>\\(\\quad x=　-4　,　10 \\)</v>
      </c>
      <c r="G113" s="50" t="s">
        <v>62</v>
      </c>
      <c r="H113" s="89" t="str">
        <f t="shared" ca="1" si="4262"/>
        <v>INSERT INTO math(tangen,question,answer,editor,date,count) VALUES('m7400','\\(\\quad x^2-6x-40= \\)','\\(\\quad x=　-4　,　10 \\)','harazono',NOW(),0);</v>
      </c>
      <c r="I113" s="105"/>
      <c r="J113" s="105"/>
      <c r="K113" s="105"/>
      <c r="L113" s="1"/>
      <c r="M113" s="5" t="s">
        <v>251</v>
      </c>
      <c r="N113" t="str">
        <f t="shared" ca="1" si="4263"/>
        <v>-6x-40</v>
      </c>
      <c r="O113" s="4" t="s">
        <v>13</v>
      </c>
      <c r="P113" t="str">
        <f t="shared" ca="1" si="4264"/>
        <v>x=　-4　,　10</v>
      </c>
      <c r="Q113" t="str">
        <f t="shared" ca="1" si="4265"/>
        <v/>
      </c>
      <c r="S113" s="78" t="s">
        <v>229</v>
      </c>
      <c r="T113" t="str">
        <f t="shared" ca="1" si="4266"/>
        <v>x^2-6x-40=</v>
      </c>
      <c r="U113" t="s">
        <v>230</v>
      </c>
      <c r="V113" s="78" t="s">
        <v>229</v>
      </c>
      <c r="W113" t="str">
        <f t="shared" ca="1" si="4267"/>
        <v>x=　-4　,　10</v>
      </c>
      <c r="X113" t="s">
        <v>230</v>
      </c>
      <c r="Y113" t="str">
        <f t="shared" ca="1" si="4268"/>
        <v>\\(\\quad x^2-6x-40= \\)</v>
      </c>
      <c r="Z113" t="str">
        <f t="shared" ca="1" si="4269"/>
        <v>\\(\\quad x=　-4　,　10 \\)</v>
      </c>
      <c r="AK113" s="45"/>
      <c r="AN113" s="20" t="s">
        <v>363</v>
      </c>
      <c r="AO113">
        <f t="shared" ca="1" si="4270"/>
        <v>-4</v>
      </c>
      <c r="AP113" s="5" t="str">
        <f t="shared" ca="1" si="4271"/>
        <v>　,　</v>
      </c>
      <c r="AQ113">
        <f t="shared" ca="1" si="4272"/>
        <v>10</v>
      </c>
      <c r="AV113" s="1">
        <f t="shared" ca="1" si="4253"/>
        <v>4</v>
      </c>
      <c r="AW113" s="1">
        <f t="shared" ca="1" si="4253"/>
        <v>-10</v>
      </c>
      <c r="AX113" s="1">
        <f t="shared" ca="1" si="4273"/>
        <v>-10</v>
      </c>
      <c r="AY113" s="8">
        <f t="shared" ca="1" si="4281"/>
        <v>-6</v>
      </c>
      <c r="AZ113" s="8">
        <f t="shared" ca="1" si="4274"/>
        <v>-40</v>
      </c>
      <c r="BA113" t="str">
        <f t="shared" ca="1" si="4275"/>
        <v>x=　-4　,　10</v>
      </c>
      <c r="BC113" t="str">
        <f t="shared" ca="1" si="4276"/>
        <v>-</v>
      </c>
      <c r="BD113" s="7">
        <f t="shared" ca="1" si="4277"/>
        <v>6</v>
      </c>
      <c r="BE113" s="6" t="str">
        <f t="shared" ca="1" si="4278"/>
        <v>x</v>
      </c>
      <c r="BF113" t="str">
        <f t="shared" ca="1" si="4279"/>
        <v>-</v>
      </c>
      <c r="BG113" s="8">
        <f t="shared" ca="1" si="4280"/>
        <v>40</v>
      </c>
      <c r="BH113" t="s">
        <v>13</v>
      </c>
    </row>
    <row r="114" spans="1:60" x14ac:dyDescent="0.55000000000000004">
      <c r="A114" s="49" t="s">
        <v>7</v>
      </c>
      <c r="B114" s="1" t="s">
        <v>6</v>
      </c>
      <c r="C114" s="51" t="s">
        <v>60</v>
      </c>
      <c r="D114" s="50" t="s">
        <v>362</v>
      </c>
      <c r="E114" s="50" t="str">
        <f t="shared" ca="1" si="4260"/>
        <v>\\(\\quad x^2+7x-8= \\)</v>
      </c>
      <c r="F114" s="50" t="str">
        <f t="shared" ca="1" si="4261"/>
        <v>\\(\\quad x=　-8　,　1 \\)</v>
      </c>
      <c r="G114" s="50" t="s">
        <v>62</v>
      </c>
      <c r="H114" s="89" t="str">
        <f t="shared" ca="1" si="4262"/>
        <v>INSERT INTO math(tangen,question,answer,editor,date,count) VALUES('m7400','\\(\\quad x^2+7x-8= \\)','\\(\\quad x=　-8　,　1 \\)','harazono',NOW(),0);</v>
      </c>
      <c r="I114" s="105"/>
      <c r="J114" s="105"/>
      <c r="K114" s="105"/>
      <c r="L114" s="1"/>
      <c r="M114" s="5" t="s">
        <v>251</v>
      </c>
      <c r="N114" t="str">
        <f t="shared" ca="1" si="4263"/>
        <v>+7x-8</v>
      </c>
      <c r="O114" s="4" t="s">
        <v>13</v>
      </c>
      <c r="P114" t="str">
        <f t="shared" ca="1" si="4264"/>
        <v>x=　-8　,　1</v>
      </c>
      <c r="Q114" t="str">
        <f t="shared" ca="1" si="4265"/>
        <v/>
      </c>
      <c r="S114" s="78" t="s">
        <v>229</v>
      </c>
      <c r="T114" t="str">
        <f t="shared" ca="1" si="4266"/>
        <v>x^2+7x-8=</v>
      </c>
      <c r="U114" t="s">
        <v>230</v>
      </c>
      <c r="V114" s="78" t="s">
        <v>229</v>
      </c>
      <c r="W114" t="str">
        <f t="shared" ca="1" si="4267"/>
        <v>x=　-8　,　1</v>
      </c>
      <c r="X114" t="s">
        <v>230</v>
      </c>
      <c r="Y114" t="str">
        <f t="shared" ca="1" si="4268"/>
        <v>\\(\\quad x^2+7x-8= \\)</v>
      </c>
      <c r="Z114" t="str">
        <f t="shared" ca="1" si="4269"/>
        <v>\\(\\quad x=　-8　,　1 \\)</v>
      </c>
      <c r="AK114" s="45"/>
      <c r="AN114" s="20" t="s">
        <v>363</v>
      </c>
      <c r="AO114">
        <f t="shared" ca="1" si="4270"/>
        <v>-8</v>
      </c>
      <c r="AP114" s="5" t="str">
        <f t="shared" ca="1" si="4271"/>
        <v>　,　</v>
      </c>
      <c r="AQ114">
        <f t="shared" ca="1" si="4272"/>
        <v>1</v>
      </c>
      <c r="AV114" s="1">
        <f t="shared" ca="1" si="4253"/>
        <v>8</v>
      </c>
      <c r="AW114" s="1">
        <f t="shared" ca="1" si="4253"/>
        <v>-1</v>
      </c>
      <c r="AX114" s="1">
        <f t="shared" ca="1" si="4273"/>
        <v>-1</v>
      </c>
      <c r="AY114" s="8">
        <f t="shared" ca="1" si="4281"/>
        <v>7</v>
      </c>
      <c r="AZ114" s="8">
        <f t="shared" ca="1" si="4274"/>
        <v>-8</v>
      </c>
      <c r="BA114" t="str">
        <f t="shared" ca="1" si="4275"/>
        <v>x=　-8　,　1</v>
      </c>
      <c r="BC114" t="str">
        <f t="shared" ca="1" si="4276"/>
        <v>+</v>
      </c>
      <c r="BD114" s="7">
        <f t="shared" ca="1" si="4277"/>
        <v>7</v>
      </c>
      <c r="BE114" s="6" t="str">
        <f t="shared" ca="1" si="4278"/>
        <v>x</v>
      </c>
      <c r="BF114" t="str">
        <f t="shared" ca="1" si="4279"/>
        <v>-</v>
      </c>
      <c r="BG114" s="8">
        <f t="shared" ca="1" si="4280"/>
        <v>8</v>
      </c>
      <c r="BH114" t="s">
        <v>13</v>
      </c>
    </row>
    <row r="115" spans="1:60" x14ac:dyDescent="0.55000000000000004">
      <c r="A115" s="49" t="s">
        <v>7</v>
      </c>
      <c r="B115" s="1" t="s">
        <v>6</v>
      </c>
      <c r="C115" s="51" t="s">
        <v>60</v>
      </c>
      <c r="D115" s="50" t="s">
        <v>362</v>
      </c>
      <c r="E115" s="50" t="str">
        <f t="shared" ca="1" si="4260"/>
        <v>\\(\\quad x^2-11x+18= \\)</v>
      </c>
      <c r="F115" s="50" t="str">
        <f t="shared" ca="1" si="4261"/>
        <v>\\(\\quad x=　9　,　2 \\)</v>
      </c>
      <c r="G115" s="50" t="s">
        <v>62</v>
      </c>
      <c r="H115" s="89" t="str">
        <f t="shared" ca="1" si="4262"/>
        <v>INSERT INTO math(tangen,question,answer,editor,date,count) VALUES('m7400','\\(\\quad x^2-11x+18= \\)','\\(\\quad x=　9　,　2 \\)','harazono',NOW(),0);</v>
      </c>
      <c r="I115" s="105"/>
      <c r="J115" s="105"/>
      <c r="K115" s="105"/>
      <c r="L115" s="1"/>
      <c r="M115" s="5" t="s">
        <v>251</v>
      </c>
      <c r="N115" t="str">
        <f t="shared" ca="1" si="4263"/>
        <v>-11x+18</v>
      </c>
      <c r="O115" s="4" t="s">
        <v>13</v>
      </c>
      <c r="P115" t="str">
        <f t="shared" ca="1" si="4264"/>
        <v>x=　9　,　2</v>
      </c>
      <c r="Q115" t="str">
        <f t="shared" ca="1" si="4265"/>
        <v/>
      </c>
      <c r="S115" s="78" t="s">
        <v>229</v>
      </c>
      <c r="T115" t="str">
        <f t="shared" ca="1" si="4266"/>
        <v>x^2-11x+18=</v>
      </c>
      <c r="U115" t="s">
        <v>230</v>
      </c>
      <c r="V115" s="78" t="s">
        <v>229</v>
      </c>
      <c r="W115" t="str">
        <f t="shared" ca="1" si="4267"/>
        <v>x=　9　,　2</v>
      </c>
      <c r="X115" t="s">
        <v>230</v>
      </c>
      <c r="Y115" t="str">
        <f t="shared" ca="1" si="4268"/>
        <v>\\(\\quad x^2-11x+18= \\)</v>
      </c>
      <c r="Z115" t="str">
        <f t="shared" ca="1" si="4269"/>
        <v>\\(\\quad x=　9　,　2 \\)</v>
      </c>
      <c r="AK115" s="45"/>
      <c r="AN115" s="20" t="s">
        <v>363</v>
      </c>
      <c r="AO115">
        <f t="shared" ca="1" si="4270"/>
        <v>9</v>
      </c>
      <c r="AP115" s="5" t="str">
        <f t="shared" ca="1" si="4271"/>
        <v>　,　</v>
      </c>
      <c r="AQ115">
        <f t="shared" ca="1" si="4272"/>
        <v>2</v>
      </c>
      <c r="AV115" s="1">
        <f t="shared" ca="1" si="4253"/>
        <v>-9</v>
      </c>
      <c r="AW115" s="1">
        <f t="shared" ca="1" si="4253"/>
        <v>-2</v>
      </c>
      <c r="AX115" s="1">
        <f t="shared" ca="1" si="4273"/>
        <v>-2</v>
      </c>
      <c r="AY115" s="8">
        <f t="shared" ca="1" si="4281"/>
        <v>-11</v>
      </c>
      <c r="AZ115" s="8">
        <f t="shared" ca="1" si="4274"/>
        <v>18</v>
      </c>
      <c r="BA115" t="str">
        <f t="shared" ca="1" si="4275"/>
        <v>x=　9　,　2</v>
      </c>
      <c r="BC115" t="str">
        <f t="shared" ca="1" si="4276"/>
        <v>-</v>
      </c>
      <c r="BD115" s="7">
        <f t="shared" ca="1" si="4277"/>
        <v>11</v>
      </c>
      <c r="BE115" s="6" t="str">
        <f t="shared" ca="1" si="4278"/>
        <v>x</v>
      </c>
      <c r="BF115" t="str">
        <f t="shared" ca="1" si="4279"/>
        <v>+</v>
      </c>
      <c r="BG115" s="8">
        <f t="shared" ca="1" si="4280"/>
        <v>18</v>
      </c>
      <c r="BH115" t="s">
        <v>13</v>
      </c>
    </row>
    <row r="116" spans="1:60" x14ac:dyDescent="0.55000000000000004">
      <c r="A116" s="49" t="s">
        <v>7</v>
      </c>
      <c r="B116" s="1" t="s">
        <v>6</v>
      </c>
      <c r="C116" s="51" t="s">
        <v>60</v>
      </c>
      <c r="D116" s="50" t="s">
        <v>362</v>
      </c>
      <c r="E116" s="50" t="str">
        <f t="shared" ca="1" si="4260"/>
        <v>\\(\\quad x^2-12x+32= \\)</v>
      </c>
      <c r="F116" s="50" t="str">
        <f t="shared" ca="1" si="4261"/>
        <v>\\(\\quad x=　8　,　4 \\)</v>
      </c>
      <c r="G116" s="50" t="s">
        <v>62</v>
      </c>
      <c r="H116" s="89" t="str">
        <f t="shared" ca="1" si="4262"/>
        <v>INSERT INTO math(tangen,question,answer,editor,date,count) VALUES('m7400','\\(\\quad x^2-12x+32= \\)','\\(\\quad x=　8　,　4 \\)','harazono',NOW(),0);</v>
      </c>
      <c r="I116" s="105"/>
      <c r="J116" s="105"/>
      <c r="K116" s="105"/>
      <c r="L116" s="1"/>
      <c r="M116" s="5" t="s">
        <v>251</v>
      </c>
      <c r="N116" t="str">
        <f t="shared" ca="1" si="4263"/>
        <v>-12x+32</v>
      </c>
      <c r="O116" s="4" t="s">
        <v>13</v>
      </c>
      <c r="P116" t="str">
        <f t="shared" ca="1" si="4264"/>
        <v>x=　8　,　4</v>
      </c>
      <c r="Q116" t="str">
        <f t="shared" ca="1" si="4265"/>
        <v/>
      </c>
      <c r="S116" s="78" t="s">
        <v>229</v>
      </c>
      <c r="T116" t="str">
        <f t="shared" ca="1" si="4266"/>
        <v>x^2-12x+32=</v>
      </c>
      <c r="U116" t="s">
        <v>230</v>
      </c>
      <c r="V116" s="78" t="s">
        <v>229</v>
      </c>
      <c r="W116" t="str">
        <f t="shared" ca="1" si="4267"/>
        <v>x=　8　,　4</v>
      </c>
      <c r="X116" t="s">
        <v>230</v>
      </c>
      <c r="Y116" t="str">
        <f t="shared" ca="1" si="4268"/>
        <v>\\(\\quad x^2-12x+32= \\)</v>
      </c>
      <c r="Z116" t="str">
        <f t="shared" ca="1" si="4269"/>
        <v>\\(\\quad x=　8　,　4 \\)</v>
      </c>
      <c r="AK116" s="45"/>
      <c r="AN116" s="20" t="s">
        <v>363</v>
      </c>
      <c r="AO116">
        <f t="shared" ca="1" si="4270"/>
        <v>8</v>
      </c>
      <c r="AP116" s="5" t="str">
        <f t="shared" ca="1" si="4271"/>
        <v>　,　</v>
      </c>
      <c r="AQ116">
        <f t="shared" ca="1" si="4272"/>
        <v>4</v>
      </c>
      <c r="AV116" s="1">
        <f t="shared" ca="1" si="4253"/>
        <v>-8</v>
      </c>
      <c r="AW116" s="1">
        <f t="shared" ca="1" si="4253"/>
        <v>-4</v>
      </c>
      <c r="AX116" s="1">
        <f t="shared" ca="1" si="4273"/>
        <v>-4</v>
      </c>
      <c r="AY116" s="8">
        <f t="shared" ca="1" si="4281"/>
        <v>-12</v>
      </c>
      <c r="AZ116" s="8">
        <f t="shared" ca="1" si="4274"/>
        <v>32</v>
      </c>
      <c r="BA116" t="str">
        <f t="shared" ca="1" si="4275"/>
        <v>x=　8　,　4</v>
      </c>
      <c r="BC116" t="str">
        <f t="shared" ca="1" si="4276"/>
        <v>-</v>
      </c>
      <c r="BD116" s="7">
        <f t="shared" ca="1" si="4277"/>
        <v>12</v>
      </c>
      <c r="BE116" s="6" t="str">
        <f t="shared" ca="1" si="4278"/>
        <v>x</v>
      </c>
      <c r="BF116" t="str">
        <f t="shared" ca="1" si="4279"/>
        <v>+</v>
      </c>
      <c r="BG116" s="8">
        <f t="shared" ca="1" si="4280"/>
        <v>32</v>
      </c>
      <c r="BH116" t="s">
        <v>13</v>
      </c>
    </row>
    <row r="117" spans="1:60" x14ac:dyDescent="0.55000000000000004">
      <c r="A117" s="49" t="s">
        <v>7</v>
      </c>
      <c r="B117" s="1" t="s">
        <v>6</v>
      </c>
      <c r="C117" s="51" t="s">
        <v>60</v>
      </c>
      <c r="D117" s="50" t="s">
        <v>362</v>
      </c>
      <c r="E117" s="50" t="str">
        <f t="shared" ca="1" si="4260"/>
        <v>\\(\\quad x^2-2x-63= \\)</v>
      </c>
      <c r="F117" s="50" t="str">
        <f t="shared" ca="1" si="4261"/>
        <v>\\(\\quad x=　9　,　-7 \\)</v>
      </c>
      <c r="G117" s="50" t="s">
        <v>62</v>
      </c>
      <c r="H117" s="89" t="str">
        <f t="shared" ca="1" si="4262"/>
        <v>INSERT INTO math(tangen,question,answer,editor,date,count) VALUES('m7400','\\(\\quad x^2-2x-63= \\)','\\(\\quad x=　9　,　-7 \\)','harazono',NOW(),0);</v>
      </c>
      <c r="I117" s="105"/>
      <c r="J117" s="105"/>
      <c r="K117" s="105"/>
      <c r="L117" s="1"/>
      <c r="M117" s="5" t="s">
        <v>251</v>
      </c>
      <c r="N117" t="str">
        <f t="shared" ca="1" si="4263"/>
        <v>-2x-63</v>
      </c>
      <c r="O117" s="4" t="s">
        <v>13</v>
      </c>
      <c r="P117" t="str">
        <f t="shared" ca="1" si="4264"/>
        <v>x=　9　,　-7</v>
      </c>
      <c r="Q117" t="str">
        <f t="shared" ca="1" si="4265"/>
        <v/>
      </c>
      <c r="S117" s="78" t="s">
        <v>229</v>
      </c>
      <c r="T117" t="str">
        <f t="shared" ca="1" si="4266"/>
        <v>x^2-2x-63=</v>
      </c>
      <c r="U117" t="s">
        <v>230</v>
      </c>
      <c r="V117" s="78" t="s">
        <v>229</v>
      </c>
      <c r="W117" t="str">
        <f t="shared" ca="1" si="4267"/>
        <v>x=　9　,　-7</v>
      </c>
      <c r="X117" t="s">
        <v>230</v>
      </c>
      <c r="Y117" t="str">
        <f t="shared" ca="1" si="4268"/>
        <v>\\(\\quad x^2-2x-63= \\)</v>
      </c>
      <c r="Z117" t="str">
        <f t="shared" ca="1" si="4269"/>
        <v>\\(\\quad x=　9　,　-7 \\)</v>
      </c>
      <c r="AK117" s="45"/>
      <c r="AN117" s="20" t="s">
        <v>363</v>
      </c>
      <c r="AO117">
        <f t="shared" ca="1" si="4270"/>
        <v>9</v>
      </c>
      <c r="AP117" s="5" t="str">
        <f t="shared" ca="1" si="4271"/>
        <v>　,　</v>
      </c>
      <c r="AQ117">
        <f t="shared" ca="1" si="4272"/>
        <v>-7</v>
      </c>
      <c r="AV117" s="1">
        <f t="shared" ca="1" si="4253"/>
        <v>-9</v>
      </c>
      <c r="AW117" s="1">
        <f t="shared" ca="1" si="4253"/>
        <v>7</v>
      </c>
      <c r="AX117" s="1">
        <f t="shared" ca="1" si="4273"/>
        <v>7</v>
      </c>
      <c r="AY117" s="8">
        <f t="shared" ca="1" si="4281"/>
        <v>-2</v>
      </c>
      <c r="AZ117" s="8">
        <f t="shared" ca="1" si="4274"/>
        <v>-63</v>
      </c>
      <c r="BA117" t="str">
        <f t="shared" ca="1" si="4275"/>
        <v>x=　9　,　-7</v>
      </c>
      <c r="BC117" t="str">
        <f t="shared" ca="1" si="4276"/>
        <v>-</v>
      </c>
      <c r="BD117" s="7">
        <f t="shared" ca="1" si="4277"/>
        <v>2</v>
      </c>
      <c r="BE117" s="6" t="str">
        <f t="shared" ca="1" si="4278"/>
        <v>x</v>
      </c>
      <c r="BF117" t="str">
        <f t="shared" ca="1" si="4279"/>
        <v>-</v>
      </c>
      <c r="BG117" s="8">
        <f t="shared" ca="1" si="4280"/>
        <v>63</v>
      </c>
      <c r="BH117" t="s">
        <v>13</v>
      </c>
    </row>
    <row r="118" spans="1:60" x14ac:dyDescent="0.55000000000000004">
      <c r="A118" s="49" t="s">
        <v>7</v>
      </c>
      <c r="B118" s="1" t="s">
        <v>6</v>
      </c>
      <c r="C118" s="51" t="s">
        <v>60</v>
      </c>
      <c r="D118" s="50" t="s">
        <v>362</v>
      </c>
      <c r="E118" s="50" t="str">
        <f t="shared" ca="1" si="4260"/>
        <v>\\(\\quad x^2+6x-7= \\)</v>
      </c>
      <c r="F118" s="50" t="str">
        <f t="shared" ca="1" si="4261"/>
        <v>\\(\\quad x=　1　,　-7 \\)</v>
      </c>
      <c r="G118" s="50" t="s">
        <v>62</v>
      </c>
      <c r="H118" s="89" t="str">
        <f t="shared" ca="1" si="4262"/>
        <v>INSERT INTO math(tangen,question,answer,editor,date,count) VALUES('m7400','\\(\\quad x^2+6x-7= \\)','\\(\\quad x=　1　,　-7 \\)','harazono',NOW(),0);</v>
      </c>
      <c r="I118" s="105"/>
      <c r="J118" s="105"/>
      <c r="K118" s="105"/>
      <c r="L118" s="1"/>
      <c r="M118" s="5" t="s">
        <v>251</v>
      </c>
      <c r="N118" t="str">
        <f t="shared" ca="1" si="4263"/>
        <v>+6x-7</v>
      </c>
      <c r="O118" s="4" t="s">
        <v>13</v>
      </c>
      <c r="P118" t="str">
        <f t="shared" ca="1" si="4264"/>
        <v>x=　1　,　-7</v>
      </c>
      <c r="Q118" t="str">
        <f t="shared" ca="1" si="4265"/>
        <v/>
      </c>
      <c r="S118" s="78" t="s">
        <v>229</v>
      </c>
      <c r="T118" t="str">
        <f t="shared" ca="1" si="4266"/>
        <v>x^2+6x-7=</v>
      </c>
      <c r="U118" t="s">
        <v>230</v>
      </c>
      <c r="V118" s="78" t="s">
        <v>229</v>
      </c>
      <c r="W118" t="str">
        <f t="shared" ca="1" si="4267"/>
        <v>x=　1　,　-7</v>
      </c>
      <c r="X118" t="s">
        <v>230</v>
      </c>
      <c r="Y118" t="str">
        <f t="shared" ca="1" si="4268"/>
        <v>\\(\\quad x^2+6x-7= \\)</v>
      </c>
      <c r="Z118" t="str">
        <f t="shared" ca="1" si="4269"/>
        <v>\\(\\quad x=　1　,　-7 \\)</v>
      </c>
      <c r="AK118" s="45"/>
      <c r="AN118" s="20" t="s">
        <v>363</v>
      </c>
      <c r="AO118">
        <f t="shared" ca="1" si="4270"/>
        <v>1</v>
      </c>
      <c r="AP118" s="5" t="str">
        <f t="shared" ca="1" si="4271"/>
        <v>　,　</v>
      </c>
      <c r="AQ118">
        <f t="shared" ca="1" si="4272"/>
        <v>-7</v>
      </c>
      <c r="AV118" s="1">
        <f t="shared" ca="1" si="4253"/>
        <v>-1</v>
      </c>
      <c r="AW118" s="1">
        <f t="shared" ca="1" si="4253"/>
        <v>7</v>
      </c>
      <c r="AX118" s="1">
        <f t="shared" ca="1" si="4273"/>
        <v>7</v>
      </c>
      <c r="AY118" s="8">
        <f t="shared" ca="1" si="4281"/>
        <v>6</v>
      </c>
      <c r="AZ118" s="8">
        <f t="shared" ca="1" si="4274"/>
        <v>-7</v>
      </c>
      <c r="BA118" t="str">
        <f t="shared" ca="1" si="4275"/>
        <v>x=　1　,　-7</v>
      </c>
      <c r="BC118" t="str">
        <f t="shared" ca="1" si="4276"/>
        <v>+</v>
      </c>
      <c r="BD118" s="7">
        <f t="shared" ca="1" si="4277"/>
        <v>6</v>
      </c>
      <c r="BE118" s="6" t="str">
        <f t="shared" ca="1" si="4278"/>
        <v>x</v>
      </c>
      <c r="BF118" t="str">
        <f t="shared" ca="1" si="4279"/>
        <v>-</v>
      </c>
      <c r="BG118" s="8">
        <f t="shared" ca="1" si="4280"/>
        <v>7</v>
      </c>
      <c r="BH118" t="s">
        <v>13</v>
      </c>
    </row>
    <row r="119" spans="1:60" x14ac:dyDescent="0.55000000000000004">
      <c r="A119" s="49" t="s">
        <v>7</v>
      </c>
      <c r="B119" s="1" t="s">
        <v>6</v>
      </c>
      <c r="C119" s="51" t="s">
        <v>60</v>
      </c>
      <c r="D119" s="50" t="s">
        <v>362</v>
      </c>
      <c r="E119" s="50" t="str">
        <f t="shared" ca="1" si="4260"/>
        <v>\\(\\quad x^2+8x-9= \\)</v>
      </c>
      <c r="F119" s="50" t="str">
        <f t="shared" ca="1" si="4261"/>
        <v>\\(\\quad x=　1　,　-9 \\)</v>
      </c>
      <c r="G119" s="50" t="s">
        <v>62</v>
      </c>
      <c r="H119" s="89" t="str">
        <f t="shared" ca="1" si="4262"/>
        <v>INSERT INTO math(tangen,question,answer,editor,date,count) VALUES('m7400','\\(\\quad x^2+8x-9= \\)','\\(\\quad x=　1　,　-9 \\)','harazono',NOW(),0);</v>
      </c>
      <c r="I119" s="105"/>
      <c r="J119" s="105"/>
      <c r="K119" s="105"/>
      <c r="L119" s="1"/>
      <c r="M119" s="5" t="s">
        <v>251</v>
      </c>
      <c r="N119" t="str">
        <f t="shared" ca="1" si="4263"/>
        <v>+8x-9</v>
      </c>
      <c r="O119" s="4" t="s">
        <v>13</v>
      </c>
      <c r="P119" t="str">
        <f t="shared" ca="1" si="4264"/>
        <v>x=　1　,　-9</v>
      </c>
      <c r="Q119" t="str">
        <f t="shared" ca="1" si="4265"/>
        <v/>
      </c>
      <c r="S119" s="78" t="s">
        <v>229</v>
      </c>
      <c r="T119" t="str">
        <f t="shared" ca="1" si="4266"/>
        <v>x^2+8x-9=</v>
      </c>
      <c r="U119" t="s">
        <v>230</v>
      </c>
      <c r="V119" s="78" t="s">
        <v>229</v>
      </c>
      <c r="W119" t="str">
        <f t="shared" ca="1" si="4267"/>
        <v>x=　1　,　-9</v>
      </c>
      <c r="X119" t="s">
        <v>230</v>
      </c>
      <c r="Y119" t="str">
        <f t="shared" ca="1" si="4268"/>
        <v>\\(\\quad x^2+8x-9= \\)</v>
      </c>
      <c r="Z119" t="str">
        <f t="shared" ca="1" si="4269"/>
        <v>\\(\\quad x=　1　,　-9 \\)</v>
      </c>
      <c r="AK119" s="45"/>
      <c r="AN119" s="20" t="s">
        <v>363</v>
      </c>
      <c r="AO119">
        <f t="shared" ca="1" si="4270"/>
        <v>1</v>
      </c>
      <c r="AP119" s="5" t="str">
        <f t="shared" ca="1" si="4271"/>
        <v>　,　</v>
      </c>
      <c r="AQ119">
        <f t="shared" ca="1" si="4272"/>
        <v>-9</v>
      </c>
      <c r="AV119" s="1">
        <f t="shared" ca="1" si="4253"/>
        <v>-1</v>
      </c>
      <c r="AW119" s="1">
        <f t="shared" ca="1" si="4253"/>
        <v>9</v>
      </c>
      <c r="AX119" s="1">
        <f t="shared" ca="1" si="4273"/>
        <v>9</v>
      </c>
      <c r="AY119" s="8">
        <f t="shared" ca="1" si="4281"/>
        <v>8</v>
      </c>
      <c r="AZ119" s="8">
        <f t="shared" ca="1" si="4274"/>
        <v>-9</v>
      </c>
      <c r="BA119" t="str">
        <f t="shared" ca="1" si="4275"/>
        <v>x=　1　,　-9</v>
      </c>
      <c r="BC119" t="str">
        <f t="shared" ca="1" si="4276"/>
        <v>+</v>
      </c>
      <c r="BD119" s="7">
        <f t="shared" ca="1" si="4277"/>
        <v>8</v>
      </c>
      <c r="BE119" s="6" t="str">
        <f t="shared" ca="1" si="4278"/>
        <v>x</v>
      </c>
      <c r="BF119" t="str">
        <f t="shared" ca="1" si="4279"/>
        <v>-</v>
      </c>
      <c r="BG119" s="8">
        <f t="shared" ca="1" si="4280"/>
        <v>9</v>
      </c>
      <c r="BH119" t="s">
        <v>13</v>
      </c>
    </row>
    <row r="120" spans="1:60" x14ac:dyDescent="0.55000000000000004">
      <c r="A120" s="49" t="s">
        <v>7</v>
      </c>
      <c r="B120" s="1" t="s">
        <v>6</v>
      </c>
      <c r="C120" s="51" t="s">
        <v>60</v>
      </c>
      <c r="D120" s="50" t="s">
        <v>362</v>
      </c>
      <c r="E120" s="50" t="str">
        <f t="shared" ca="1" si="4260"/>
        <v>\\(\\quad x^2-7x= \\)</v>
      </c>
      <c r="F120" s="50" t="str">
        <f t="shared" ca="1" si="4261"/>
        <v>\\(\\quad x=　0　,　7 \\)</v>
      </c>
      <c r="G120" s="50" t="s">
        <v>62</v>
      </c>
      <c r="H120" s="89" t="str">
        <f t="shared" ca="1" si="4262"/>
        <v>INSERT INTO math(tangen,question,answer,editor,date,count) VALUES('m7400','\\(\\quad x^2-7x= \\)','\\(\\quad x=　0　,　7 \\)','harazono',NOW(),0);</v>
      </c>
      <c r="I120" s="105"/>
      <c r="J120" s="105"/>
      <c r="K120" s="105"/>
      <c r="L120" s="1"/>
      <c r="M120" s="5" t="s">
        <v>251</v>
      </c>
      <c r="N120" t="str">
        <f t="shared" ca="1" si="4263"/>
        <v>-7x</v>
      </c>
      <c r="O120" s="4" t="s">
        <v>13</v>
      </c>
      <c r="P120" t="str">
        <f t="shared" ca="1" si="4264"/>
        <v>x=　0　,　7</v>
      </c>
      <c r="Q120" t="str">
        <f t="shared" ca="1" si="4265"/>
        <v/>
      </c>
      <c r="S120" s="78" t="s">
        <v>229</v>
      </c>
      <c r="T120" t="str">
        <f t="shared" ca="1" si="4266"/>
        <v>x^2-7x=</v>
      </c>
      <c r="U120" t="s">
        <v>230</v>
      </c>
      <c r="V120" s="78" t="s">
        <v>229</v>
      </c>
      <c r="W120" t="str">
        <f t="shared" ca="1" si="4267"/>
        <v>x=　0　,　7</v>
      </c>
      <c r="X120" t="s">
        <v>230</v>
      </c>
      <c r="Y120" t="str">
        <f t="shared" ca="1" si="4268"/>
        <v>\\(\\quad x^2-7x= \\)</v>
      </c>
      <c r="Z120" t="str">
        <f t="shared" ca="1" si="4269"/>
        <v>\\(\\quad x=　0　,　7 \\)</v>
      </c>
      <c r="AK120" s="45"/>
      <c r="AN120" s="20" t="s">
        <v>363</v>
      </c>
      <c r="AO120">
        <f t="shared" ca="1" si="4270"/>
        <v>0</v>
      </c>
      <c r="AP120" s="5" t="str">
        <f t="shared" ca="1" si="4271"/>
        <v>　,　</v>
      </c>
      <c r="AQ120">
        <f t="shared" ca="1" si="4272"/>
        <v>7</v>
      </c>
      <c r="AV120" s="1">
        <f t="shared" ca="1" si="4253"/>
        <v>0</v>
      </c>
      <c r="AW120" s="1">
        <f t="shared" ca="1" si="4253"/>
        <v>-7</v>
      </c>
      <c r="AX120" s="1">
        <f t="shared" ca="1" si="4273"/>
        <v>-7</v>
      </c>
      <c r="AY120" s="8">
        <f t="shared" ca="1" si="4281"/>
        <v>-7</v>
      </c>
      <c r="AZ120" s="8">
        <f t="shared" ca="1" si="4274"/>
        <v>0</v>
      </c>
      <c r="BA120" t="str">
        <f t="shared" ca="1" si="4275"/>
        <v>x=　0　,　7</v>
      </c>
      <c r="BC120" t="str">
        <f t="shared" ca="1" si="4276"/>
        <v>-</v>
      </c>
      <c r="BD120" s="7">
        <f t="shared" ca="1" si="4277"/>
        <v>7</v>
      </c>
      <c r="BE120" s="6" t="str">
        <f t="shared" ca="1" si="4278"/>
        <v>x</v>
      </c>
      <c r="BF120" t="str">
        <f t="shared" ca="1" si="4279"/>
        <v/>
      </c>
      <c r="BG120" s="8" t="str">
        <f t="shared" ca="1" si="4280"/>
        <v/>
      </c>
      <c r="BH120" t="s">
        <v>13</v>
      </c>
    </row>
    <row r="121" spans="1:60" x14ac:dyDescent="0.55000000000000004">
      <c r="A121" s="49" t="s">
        <v>7</v>
      </c>
      <c r="B121" s="1" t="s">
        <v>6</v>
      </c>
      <c r="C121" s="51" t="s">
        <v>60</v>
      </c>
      <c r="D121" s="50" t="s">
        <v>362</v>
      </c>
      <c r="E121" s="50" t="str">
        <f t="shared" ca="1" si="4260"/>
        <v>\\(\\quad x^2-5x-6= \\)</v>
      </c>
      <c r="F121" s="50" t="str">
        <f t="shared" ca="1" si="4261"/>
        <v>\\(\\quad x=　-1　,　6 \\)</v>
      </c>
      <c r="G121" s="50" t="s">
        <v>62</v>
      </c>
      <c r="H121" s="89" t="str">
        <f t="shared" ca="1" si="4262"/>
        <v>INSERT INTO math(tangen,question,answer,editor,date,count) VALUES('m7400','\\(\\quad x^2-5x-6= \\)','\\(\\quad x=　-1　,　6 \\)','harazono',NOW(),0);</v>
      </c>
      <c r="I121" s="105"/>
      <c r="J121" s="105"/>
      <c r="K121" s="105"/>
      <c r="L121" s="1"/>
      <c r="M121" s="5" t="s">
        <v>251</v>
      </c>
      <c r="N121" t="str">
        <f t="shared" ca="1" si="4263"/>
        <v>-5x-6</v>
      </c>
      <c r="O121" s="4" t="s">
        <v>13</v>
      </c>
      <c r="P121" t="str">
        <f t="shared" ca="1" si="4264"/>
        <v>x=　-1　,　6</v>
      </c>
      <c r="Q121" t="str">
        <f t="shared" ca="1" si="4265"/>
        <v/>
      </c>
      <c r="S121" s="78" t="s">
        <v>229</v>
      </c>
      <c r="T121" t="str">
        <f t="shared" ca="1" si="4266"/>
        <v>x^2-5x-6=</v>
      </c>
      <c r="U121" t="s">
        <v>230</v>
      </c>
      <c r="V121" s="78" t="s">
        <v>229</v>
      </c>
      <c r="W121" t="str">
        <f t="shared" ca="1" si="4267"/>
        <v>x=　-1　,　6</v>
      </c>
      <c r="X121" t="s">
        <v>230</v>
      </c>
      <c r="Y121" t="str">
        <f t="shared" ca="1" si="4268"/>
        <v>\\(\\quad x^2-5x-6= \\)</v>
      </c>
      <c r="Z121" t="str">
        <f t="shared" ca="1" si="4269"/>
        <v>\\(\\quad x=　-1　,　6 \\)</v>
      </c>
      <c r="AK121" s="45"/>
      <c r="AN121" s="20" t="s">
        <v>363</v>
      </c>
      <c r="AO121">
        <f t="shared" ca="1" si="4270"/>
        <v>-1</v>
      </c>
      <c r="AP121" s="5" t="str">
        <f t="shared" ca="1" si="4271"/>
        <v>　,　</v>
      </c>
      <c r="AQ121">
        <f t="shared" ca="1" si="4272"/>
        <v>6</v>
      </c>
      <c r="AV121" s="1">
        <f t="shared" ref="AV121:AW136" ca="1" si="4282">RANDBETWEEN(-10,10)</f>
        <v>1</v>
      </c>
      <c r="AW121" s="1">
        <f t="shared" ca="1" si="4282"/>
        <v>-6</v>
      </c>
      <c r="AX121" s="1">
        <f t="shared" ca="1" si="4273"/>
        <v>-6</v>
      </c>
      <c r="AY121" s="8">
        <f t="shared" ca="1" si="4281"/>
        <v>-5</v>
      </c>
      <c r="AZ121" s="8">
        <f t="shared" ca="1" si="4274"/>
        <v>-6</v>
      </c>
      <c r="BA121" t="str">
        <f t="shared" ca="1" si="4275"/>
        <v>x=　-1　,　6</v>
      </c>
      <c r="BC121" t="str">
        <f t="shared" ca="1" si="4276"/>
        <v>-</v>
      </c>
      <c r="BD121" s="7">
        <f t="shared" ca="1" si="4277"/>
        <v>5</v>
      </c>
      <c r="BE121" s="6" t="str">
        <f t="shared" ca="1" si="4278"/>
        <v>x</v>
      </c>
      <c r="BF121" t="str">
        <f t="shared" ca="1" si="4279"/>
        <v>-</v>
      </c>
      <c r="BG121" s="8">
        <f t="shared" ca="1" si="4280"/>
        <v>6</v>
      </c>
      <c r="BH121" t="s">
        <v>13</v>
      </c>
    </row>
    <row r="122" spans="1:60" x14ac:dyDescent="0.55000000000000004">
      <c r="A122" s="49" t="s">
        <v>7</v>
      </c>
      <c r="B122" s="1" t="s">
        <v>6</v>
      </c>
      <c r="C122" s="51" t="s">
        <v>60</v>
      </c>
      <c r="D122" s="50" t="s">
        <v>362</v>
      </c>
      <c r="E122" s="50" t="str">
        <f t="shared" ca="1" si="4260"/>
        <v>\\(\\quad x^2-x-56= \\)</v>
      </c>
      <c r="F122" s="50" t="str">
        <f t="shared" ca="1" si="4261"/>
        <v>\\(\\quad x=　-7　,　8 \\)</v>
      </c>
      <c r="G122" s="50" t="s">
        <v>62</v>
      </c>
      <c r="H122" s="89" t="str">
        <f t="shared" ca="1" si="4262"/>
        <v>INSERT INTO math(tangen,question,answer,editor,date,count) VALUES('m7400','\\(\\quad x^2-x-56= \\)','\\(\\quad x=　-7　,　8 \\)','harazono',NOW(),0);</v>
      </c>
      <c r="I122" s="105"/>
      <c r="J122" s="105"/>
      <c r="K122" s="105"/>
      <c r="L122" s="1"/>
      <c r="M122" s="5" t="s">
        <v>251</v>
      </c>
      <c r="N122" t="str">
        <f t="shared" ca="1" si="4263"/>
        <v>-x-56</v>
      </c>
      <c r="O122" s="4" t="s">
        <v>13</v>
      </c>
      <c r="P122" t="str">
        <f t="shared" ca="1" si="4264"/>
        <v>x=　-7　,　8</v>
      </c>
      <c r="Q122" t="str">
        <f t="shared" ca="1" si="4265"/>
        <v/>
      </c>
      <c r="S122" s="78" t="s">
        <v>229</v>
      </c>
      <c r="T122" t="str">
        <f t="shared" ca="1" si="4266"/>
        <v>x^2-x-56=</v>
      </c>
      <c r="U122" t="s">
        <v>230</v>
      </c>
      <c r="V122" s="78" t="s">
        <v>229</v>
      </c>
      <c r="W122" t="str">
        <f t="shared" ca="1" si="4267"/>
        <v>x=　-7　,　8</v>
      </c>
      <c r="X122" t="s">
        <v>230</v>
      </c>
      <c r="Y122" t="str">
        <f t="shared" ca="1" si="4268"/>
        <v>\\(\\quad x^2-x-56= \\)</v>
      </c>
      <c r="Z122" t="str">
        <f t="shared" ca="1" si="4269"/>
        <v>\\(\\quad x=　-7　,　8 \\)</v>
      </c>
      <c r="AK122" s="45"/>
      <c r="AN122" s="20" t="s">
        <v>363</v>
      </c>
      <c r="AO122">
        <f t="shared" ca="1" si="4270"/>
        <v>-7</v>
      </c>
      <c r="AP122" s="5" t="str">
        <f t="shared" ca="1" si="4271"/>
        <v>　,　</v>
      </c>
      <c r="AQ122">
        <f t="shared" ca="1" si="4272"/>
        <v>8</v>
      </c>
      <c r="AV122" s="1">
        <f t="shared" ca="1" si="4282"/>
        <v>7</v>
      </c>
      <c r="AW122" s="1">
        <f t="shared" ca="1" si="4282"/>
        <v>-8</v>
      </c>
      <c r="AX122" s="1">
        <f t="shared" ca="1" si="4273"/>
        <v>-8</v>
      </c>
      <c r="AY122" s="8">
        <f t="shared" ca="1" si="4281"/>
        <v>-1</v>
      </c>
      <c r="AZ122" s="8">
        <f t="shared" ca="1" si="4274"/>
        <v>-56</v>
      </c>
      <c r="BA122" t="str">
        <f t="shared" ca="1" si="4275"/>
        <v>x=　-7　,　8</v>
      </c>
      <c r="BC122" t="str">
        <f t="shared" ca="1" si="4276"/>
        <v>-</v>
      </c>
      <c r="BD122" s="7" t="str">
        <f t="shared" ca="1" si="4277"/>
        <v/>
      </c>
      <c r="BE122" s="6" t="str">
        <f t="shared" ca="1" si="4278"/>
        <v>x</v>
      </c>
      <c r="BF122" t="str">
        <f t="shared" ca="1" si="4279"/>
        <v>-</v>
      </c>
      <c r="BG122" s="8">
        <f t="shared" ca="1" si="4280"/>
        <v>56</v>
      </c>
      <c r="BH122" t="s">
        <v>13</v>
      </c>
    </row>
    <row r="123" spans="1:60" x14ac:dyDescent="0.55000000000000004">
      <c r="A123" s="49" t="s">
        <v>7</v>
      </c>
      <c r="B123" s="1" t="s">
        <v>6</v>
      </c>
      <c r="C123" s="51" t="s">
        <v>60</v>
      </c>
      <c r="D123" s="50" t="s">
        <v>362</v>
      </c>
      <c r="E123" s="50" t="str">
        <f t="shared" ca="1" si="4260"/>
        <v>\\(\\quad x^2-19x+90= \\)</v>
      </c>
      <c r="F123" s="50" t="str">
        <f t="shared" ca="1" si="4261"/>
        <v>\\(\\quad x=　10　,　9 \\)</v>
      </c>
      <c r="G123" s="50" t="s">
        <v>62</v>
      </c>
      <c r="H123" s="89" t="str">
        <f t="shared" ca="1" si="4262"/>
        <v>INSERT INTO math(tangen,question,answer,editor,date,count) VALUES('m7400','\\(\\quad x^2-19x+90= \\)','\\(\\quad x=　10　,　9 \\)','harazono',NOW(),0);</v>
      </c>
      <c r="I123" s="105"/>
      <c r="J123" s="105"/>
      <c r="K123" s="105"/>
      <c r="L123" s="1"/>
      <c r="M123" s="5" t="s">
        <v>251</v>
      </c>
      <c r="N123" t="str">
        <f t="shared" ca="1" si="4263"/>
        <v>-19x+90</v>
      </c>
      <c r="O123" s="4" t="s">
        <v>13</v>
      </c>
      <c r="P123" t="str">
        <f t="shared" ca="1" si="4264"/>
        <v>x=　10　,　9</v>
      </c>
      <c r="Q123" t="str">
        <f t="shared" ca="1" si="4265"/>
        <v/>
      </c>
      <c r="S123" s="78" t="s">
        <v>229</v>
      </c>
      <c r="T123" t="str">
        <f t="shared" ca="1" si="4266"/>
        <v>x^2-19x+90=</v>
      </c>
      <c r="U123" t="s">
        <v>230</v>
      </c>
      <c r="V123" s="78" t="s">
        <v>229</v>
      </c>
      <c r="W123" t="str">
        <f t="shared" ca="1" si="4267"/>
        <v>x=　10　,　9</v>
      </c>
      <c r="X123" t="s">
        <v>230</v>
      </c>
      <c r="Y123" t="str">
        <f t="shared" ca="1" si="4268"/>
        <v>\\(\\quad x^2-19x+90= \\)</v>
      </c>
      <c r="Z123" t="str">
        <f t="shared" ca="1" si="4269"/>
        <v>\\(\\quad x=　10　,　9 \\)</v>
      </c>
      <c r="AK123" s="45"/>
      <c r="AN123" s="20" t="s">
        <v>363</v>
      </c>
      <c r="AO123">
        <f t="shared" ca="1" si="4270"/>
        <v>10</v>
      </c>
      <c r="AP123" s="5" t="str">
        <f t="shared" ca="1" si="4271"/>
        <v>　,　</v>
      </c>
      <c r="AQ123">
        <f t="shared" ca="1" si="4272"/>
        <v>9</v>
      </c>
      <c r="AV123" s="1">
        <f t="shared" ca="1" si="4282"/>
        <v>-10</v>
      </c>
      <c r="AW123" s="1">
        <f t="shared" ca="1" si="4282"/>
        <v>-9</v>
      </c>
      <c r="AX123" s="1">
        <f t="shared" ca="1" si="4273"/>
        <v>-9</v>
      </c>
      <c r="AY123" s="8">
        <f t="shared" ca="1" si="4281"/>
        <v>-19</v>
      </c>
      <c r="AZ123" s="8">
        <f t="shared" ca="1" si="4274"/>
        <v>90</v>
      </c>
      <c r="BA123" t="str">
        <f t="shared" ca="1" si="4275"/>
        <v>x=　10　,　9</v>
      </c>
      <c r="BC123" t="str">
        <f t="shared" ca="1" si="4276"/>
        <v>-</v>
      </c>
      <c r="BD123" s="7">
        <f t="shared" ca="1" si="4277"/>
        <v>19</v>
      </c>
      <c r="BE123" s="6" t="str">
        <f t="shared" ca="1" si="4278"/>
        <v>x</v>
      </c>
      <c r="BF123" t="str">
        <f t="shared" ca="1" si="4279"/>
        <v>+</v>
      </c>
      <c r="BG123" s="8">
        <f t="shared" ca="1" si="4280"/>
        <v>90</v>
      </c>
      <c r="BH123" t="s">
        <v>13</v>
      </c>
    </row>
    <row r="124" spans="1:60" x14ac:dyDescent="0.55000000000000004">
      <c r="A124" s="49" t="s">
        <v>7</v>
      </c>
      <c r="B124" s="1" t="s">
        <v>6</v>
      </c>
      <c r="C124" s="51" t="s">
        <v>60</v>
      </c>
      <c r="D124" s="50" t="s">
        <v>362</v>
      </c>
      <c r="E124" s="50" t="str">
        <f t="shared" ca="1" si="4260"/>
        <v>\\(\\quad x^2+2x-63= \\)</v>
      </c>
      <c r="F124" s="50" t="str">
        <f t="shared" ca="1" si="4261"/>
        <v>\\(\\quad x=　-9　,　7 \\)</v>
      </c>
      <c r="G124" s="50" t="s">
        <v>62</v>
      </c>
      <c r="H124" s="89" t="str">
        <f t="shared" ca="1" si="4262"/>
        <v>INSERT INTO math(tangen,question,answer,editor,date,count) VALUES('m7400','\\(\\quad x^2+2x-63= \\)','\\(\\quad x=　-9　,　7 \\)','harazono',NOW(),0);</v>
      </c>
      <c r="I124" s="105"/>
      <c r="J124" s="105"/>
      <c r="K124" s="105"/>
      <c r="L124" s="1"/>
      <c r="M124" s="5" t="s">
        <v>251</v>
      </c>
      <c r="N124" t="str">
        <f t="shared" ca="1" si="4263"/>
        <v>+2x-63</v>
      </c>
      <c r="O124" s="4" t="s">
        <v>13</v>
      </c>
      <c r="P124" t="str">
        <f t="shared" ca="1" si="4264"/>
        <v>x=　-9　,　7</v>
      </c>
      <c r="Q124" t="str">
        <f t="shared" ca="1" si="4265"/>
        <v/>
      </c>
      <c r="S124" s="78" t="s">
        <v>229</v>
      </c>
      <c r="T124" t="str">
        <f t="shared" ca="1" si="4266"/>
        <v>x^2+2x-63=</v>
      </c>
      <c r="U124" t="s">
        <v>230</v>
      </c>
      <c r="V124" s="78" t="s">
        <v>229</v>
      </c>
      <c r="W124" t="str">
        <f t="shared" ca="1" si="4267"/>
        <v>x=　-9　,　7</v>
      </c>
      <c r="X124" t="s">
        <v>230</v>
      </c>
      <c r="Y124" t="str">
        <f t="shared" ca="1" si="4268"/>
        <v>\\(\\quad x^2+2x-63= \\)</v>
      </c>
      <c r="Z124" t="str">
        <f t="shared" ca="1" si="4269"/>
        <v>\\(\\quad x=　-9　,　7 \\)</v>
      </c>
      <c r="AK124" s="45"/>
      <c r="AN124" s="20" t="s">
        <v>363</v>
      </c>
      <c r="AO124">
        <f t="shared" ca="1" si="4270"/>
        <v>-9</v>
      </c>
      <c r="AP124" s="5" t="str">
        <f t="shared" ca="1" si="4271"/>
        <v>　,　</v>
      </c>
      <c r="AQ124">
        <f t="shared" ca="1" si="4272"/>
        <v>7</v>
      </c>
      <c r="AV124" s="1">
        <f t="shared" ca="1" si="4282"/>
        <v>9</v>
      </c>
      <c r="AW124" s="1">
        <f t="shared" ca="1" si="4282"/>
        <v>-7</v>
      </c>
      <c r="AX124" s="1">
        <f t="shared" ca="1" si="4273"/>
        <v>-7</v>
      </c>
      <c r="AY124" s="8">
        <f t="shared" ca="1" si="4281"/>
        <v>2</v>
      </c>
      <c r="AZ124" s="8">
        <f t="shared" ca="1" si="4274"/>
        <v>-63</v>
      </c>
      <c r="BA124" t="str">
        <f t="shared" ca="1" si="4275"/>
        <v>x=　-9　,　7</v>
      </c>
      <c r="BC124" t="str">
        <f t="shared" ca="1" si="4276"/>
        <v>+</v>
      </c>
      <c r="BD124" s="7">
        <f t="shared" ca="1" si="4277"/>
        <v>2</v>
      </c>
      <c r="BE124" s="6" t="str">
        <f t="shared" ca="1" si="4278"/>
        <v>x</v>
      </c>
      <c r="BF124" t="str">
        <f t="shared" ca="1" si="4279"/>
        <v>-</v>
      </c>
      <c r="BG124" s="8">
        <f t="shared" ca="1" si="4280"/>
        <v>63</v>
      </c>
      <c r="BH124" t="s">
        <v>13</v>
      </c>
    </row>
    <row r="125" spans="1:60" x14ac:dyDescent="0.55000000000000004">
      <c r="A125" s="49" t="s">
        <v>7</v>
      </c>
      <c r="B125" s="1" t="s">
        <v>6</v>
      </c>
      <c r="C125" s="51" t="s">
        <v>60</v>
      </c>
      <c r="D125" s="50" t="s">
        <v>362</v>
      </c>
      <c r="E125" s="50" t="str">
        <f t="shared" ca="1" si="4260"/>
        <v>\\(\\quad x^2-12x+35= \\)</v>
      </c>
      <c r="F125" s="50" t="str">
        <f t="shared" ca="1" si="4261"/>
        <v>\\(\\quad x=　7　,　5 \\)</v>
      </c>
      <c r="G125" s="50" t="s">
        <v>62</v>
      </c>
      <c r="H125" s="89" t="str">
        <f t="shared" ca="1" si="4262"/>
        <v>INSERT INTO math(tangen,question,answer,editor,date,count) VALUES('m7400','\\(\\quad x^2-12x+35= \\)','\\(\\quad x=　7　,　5 \\)','harazono',NOW(),0);</v>
      </c>
      <c r="I125" s="105"/>
      <c r="J125" s="105"/>
      <c r="K125" s="105"/>
      <c r="L125" s="1"/>
      <c r="M125" s="5" t="s">
        <v>251</v>
      </c>
      <c r="N125" t="str">
        <f t="shared" ca="1" si="4263"/>
        <v>-12x+35</v>
      </c>
      <c r="O125" s="4" t="s">
        <v>13</v>
      </c>
      <c r="P125" t="str">
        <f t="shared" ca="1" si="4264"/>
        <v>x=　7　,　5</v>
      </c>
      <c r="Q125" t="str">
        <f t="shared" ca="1" si="4265"/>
        <v/>
      </c>
      <c r="S125" s="78" t="s">
        <v>229</v>
      </c>
      <c r="T125" t="str">
        <f t="shared" ca="1" si="4266"/>
        <v>x^2-12x+35=</v>
      </c>
      <c r="U125" t="s">
        <v>230</v>
      </c>
      <c r="V125" s="78" t="s">
        <v>229</v>
      </c>
      <c r="W125" t="str">
        <f t="shared" ca="1" si="4267"/>
        <v>x=　7　,　5</v>
      </c>
      <c r="X125" t="s">
        <v>230</v>
      </c>
      <c r="Y125" t="str">
        <f t="shared" ca="1" si="4268"/>
        <v>\\(\\quad x^2-12x+35= \\)</v>
      </c>
      <c r="Z125" t="str">
        <f t="shared" ca="1" si="4269"/>
        <v>\\(\\quad x=　7　,　5 \\)</v>
      </c>
      <c r="AK125" s="45"/>
      <c r="AN125" s="20" t="s">
        <v>363</v>
      </c>
      <c r="AO125">
        <f t="shared" ca="1" si="4270"/>
        <v>7</v>
      </c>
      <c r="AP125" s="5" t="str">
        <f t="shared" ca="1" si="4271"/>
        <v>　,　</v>
      </c>
      <c r="AQ125">
        <f t="shared" ca="1" si="4272"/>
        <v>5</v>
      </c>
      <c r="AV125" s="1">
        <f t="shared" ca="1" si="4282"/>
        <v>-7</v>
      </c>
      <c r="AW125" s="1">
        <f t="shared" ca="1" si="4282"/>
        <v>-5</v>
      </c>
      <c r="AX125" s="1">
        <f t="shared" ca="1" si="4273"/>
        <v>-5</v>
      </c>
      <c r="AY125" s="8">
        <f t="shared" ca="1" si="4281"/>
        <v>-12</v>
      </c>
      <c r="AZ125" s="8">
        <f t="shared" ca="1" si="4274"/>
        <v>35</v>
      </c>
      <c r="BA125" t="str">
        <f t="shared" ca="1" si="4275"/>
        <v>x=　7　,　5</v>
      </c>
      <c r="BC125" t="str">
        <f t="shared" ca="1" si="4276"/>
        <v>-</v>
      </c>
      <c r="BD125" s="7">
        <f t="shared" ca="1" si="4277"/>
        <v>12</v>
      </c>
      <c r="BE125" s="6" t="str">
        <f t="shared" ca="1" si="4278"/>
        <v>x</v>
      </c>
      <c r="BF125" t="str">
        <f t="shared" ca="1" si="4279"/>
        <v>+</v>
      </c>
      <c r="BG125" s="8">
        <f t="shared" ca="1" si="4280"/>
        <v>35</v>
      </c>
      <c r="BH125" t="s">
        <v>13</v>
      </c>
    </row>
    <row r="126" spans="1:60" x14ac:dyDescent="0.55000000000000004">
      <c r="A126" s="49" t="s">
        <v>7</v>
      </c>
      <c r="B126" s="1" t="s">
        <v>6</v>
      </c>
      <c r="C126" s="51" t="s">
        <v>60</v>
      </c>
      <c r="D126" s="50" t="s">
        <v>362</v>
      </c>
      <c r="E126" s="50" t="str">
        <f t="shared" ca="1" si="4260"/>
        <v>\\(\\quad x^2+2x-48= \\)</v>
      </c>
      <c r="F126" s="50" t="str">
        <f t="shared" ca="1" si="4261"/>
        <v>\\(\\quad x=　-8　,　6 \\)</v>
      </c>
      <c r="G126" s="50" t="s">
        <v>62</v>
      </c>
      <c r="H126" s="89" t="str">
        <f t="shared" ca="1" si="4262"/>
        <v>INSERT INTO math(tangen,question,answer,editor,date,count) VALUES('m7400','\\(\\quad x^2+2x-48= \\)','\\(\\quad x=　-8　,　6 \\)','harazono',NOW(),0);</v>
      </c>
      <c r="I126" s="105"/>
      <c r="J126" s="105"/>
      <c r="K126" s="105"/>
      <c r="L126" s="1"/>
      <c r="M126" s="5" t="s">
        <v>251</v>
      </c>
      <c r="N126" t="str">
        <f t="shared" ca="1" si="4263"/>
        <v>+2x-48</v>
      </c>
      <c r="O126" s="4" t="s">
        <v>13</v>
      </c>
      <c r="P126" t="str">
        <f t="shared" ca="1" si="4264"/>
        <v>x=　-8　,　6</v>
      </c>
      <c r="Q126" t="str">
        <f t="shared" ca="1" si="4265"/>
        <v/>
      </c>
      <c r="S126" s="78" t="s">
        <v>229</v>
      </c>
      <c r="T126" t="str">
        <f t="shared" ca="1" si="4266"/>
        <v>x^2+2x-48=</v>
      </c>
      <c r="U126" t="s">
        <v>230</v>
      </c>
      <c r="V126" s="78" t="s">
        <v>229</v>
      </c>
      <c r="W126" t="str">
        <f t="shared" ca="1" si="4267"/>
        <v>x=　-8　,　6</v>
      </c>
      <c r="X126" t="s">
        <v>230</v>
      </c>
      <c r="Y126" t="str">
        <f t="shared" ca="1" si="4268"/>
        <v>\\(\\quad x^2+2x-48= \\)</v>
      </c>
      <c r="Z126" t="str">
        <f t="shared" ca="1" si="4269"/>
        <v>\\(\\quad x=　-8　,　6 \\)</v>
      </c>
      <c r="AK126" s="45"/>
      <c r="AN126" s="20" t="s">
        <v>363</v>
      </c>
      <c r="AO126">
        <f t="shared" ca="1" si="4270"/>
        <v>-8</v>
      </c>
      <c r="AP126" s="5" t="str">
        <f t="shared" ca="1" si="4271"/>
        <v>　,　</v>
      </c>
      <c r="AQ126">
        <f t="shared" ca="1" si="4272"/>
        <v>6</v>
      </c>
      <c r="AV126" s="1">
        <f t="shared" ca="1" si="4282"/>
        <v>8</v>
      </c>
      <c r="AW126" s="1">
        <f t="shared" ca="1" si="4282"/>
        <v>-6</v>
      </c>
      <c r="AX126" s="1">
        <f t="shared" ca="1" si="4273"/>
        <v>-6</v>
      </c>
      <c r="AY126" s="8">
        <f t="shared" ca="1" si="4281"/>
        <v>2</v>
      </c>
      <c r="AZ126" s="8">
        <f t="shared" ca="1" si="4274"/>
        <v>-48</v>
      </c>
      <c r="BA126" t="str">
        <f t="shared" ca="1" si="4275"/>
        <v>x=　-8　,　6</v>
      </c>
      <c r="BC126" t="str">
        <f t="shared" ca="1" si="4276"/>
        <v>+</v>
      </c>
      <c r="BD126" s="7">
        <f t="shared" ca="1" si="4277"/>
        <v>2</v>
      </c>
      <c r="BE126" s="6" t="str">
        <f t="shared" ca="1" si="4278"/>
        <v>x</v>
      </c>
      <c r="BF126" t="str">
        <f t="shared" ca="1" si="4279"/>
        <v>-</v>
      </c>
      <c r="BG126" s="8">
        <f t="shared" ca="1" si="4280"/>
        <v>48</v>
      </c>
      <c r="BH126" t="s">
        <v>13</v>
      </c>
    </row>
    <row r="127" spans="1:60" x14ac:dyDescent="0.55000000000000004">
      <c r="A127" s="49" t="s">
        <v>7</v>
      </c>
      <c r="B127" s="1" t="s">
        <v>6</v>
      </c>
      <c r="C127" s="51" t="s">
        <v>60</v>
      </c>
      <c r="D127" s="50" t="s">
        <v>362</v>
      </c>
      <c r="E127" s="50" t="str">
        <f t="shared" ca="1" si="4260"/>
        <v>\\(\\quad x^2-2x-80= \\)</v>
      </c>
      <c r="F127" s="50" t="str">
        <f t="shared" ca="1" si="4261"/>
        <v>\\(\\quad x=　-8　,　10 \\)</v>
      </c>
      <c r="G127" s="50" t="s">
        <v>62</v>
      </c>
      <c r="H127" s="89" t="str">
        <f t="shared" ca="1" si="4262"/>
        <v>INSERT INTO math(tangen,question,answer,editor,date,count) VALUES('m7400','\\(\\quad x^2-2x-80= \\)','\\(\\quad x=　-8　,　10 \\)','harazono',NOW(),0);</v>
      </c>
      <c r="I127" s="105"/>
      <c r="J127" s="105"/>
      <c r="K127" s="105"/>
      <c r="L127" s="1"/>
      <c r="M127" s="5" t="s">
        <v>251</v>
      </c>
      <c r="N127" t="str">
        <f t="shared" ca="1" si="4263"/>
        <v>-2x-80</v>
      </c>
      <c r="O127" s="4" t="s">
        <v>13</v>
      </c>
      <c r="P127" t="str">
        <f t="shared" ca="1" si="4264"/>
        <v>x=　-8　,　10</v>
      </c>
      <c r="Q127" t="str">
        <f t="shared" ca="1" si="4265"/>
        <v/>
      </c>
      <c r="S127" s="78" t="s">
        <v>229</v>
      </c>
      <c r="T127" t="str">
        <f t="shared" ca="1" si="4266"/>
        <v>x^2-2x-80=</v>
      </c>
      <c r="U127" t="s">
        <v>230</v>
      </c>
      <c r="V127" s="78" t="s">
        <v>229</v>
      </c>
      <c r="W127" t="str">
        <f t="shared" ca="1" si="4267"/>
        <v>x=　-8　,　10</v>
      </c>
      <c r="X127" t="s">
        <v>230</v>
      </c>
      <c r="Y127" t="str">
        <f t="shared" ca="1" si="4268"/>
        <v>\\(\\quad x^2-2x-80= \\)</v>
      </c>
      <c r="Z127" t="str">
        <f t="shared" ca="1" si="4269"/>
        <v>\\(\\quad x=　-8　,　10 \\)</v>
      </c>
      <c r="AK127" s="45"/>
      <c r="AN127" s="20" t="s">
        <v>363</v>
      </c>
      <c r="AO127">
        <f t="shared" ca="1" si="4270"/>
        <v>-8</v>
      </c>
      <c r="AP127" s="5" t="str">
        <f t="shared" ca="1" si="4271"/>
        <v>　,　</v>
      </c>
      <c r="AQ127">
        <f t="shared" ca="1" si="4272"/>
        <v>10</v>
      </c>
      <c r="AV127" s="1">
        <f t="shared" ca="1" si="4282"/>
        <v>8</v>
      </c>
      <c r="AW127" s="1">
        <f t="shared" ca="1" si="4282"/>
        <v>-10</v>
      </c>
      <c r="AX127" s="1">
        <f t="shared" ca="1" si="4273"/>
        <v>-10</v>
      </c>
      <c r="AY127" s="8">
        <f t="shared" ca="1" si="4281"/>
        <v>-2</v>
      </c>
      <c r="AZ127" s="8">
        <f t="shared" ca="1" si="4274"/>
        <v>-80</v>
      </c>
      <c r="BA127" t="str">
        <f t="shared" ca="1" si="4275"/>
        <v>x=　-8　,　10</v>
      </c>
      <c r="BC127" t="str">
        <f t="shared" ca="1" si="4276"/>
        <v>-</v>
      </c>
      <c r="BD127" s="7">
        <f t="shared" ca="1" si="4277"/>
        <v>2</v>
      </c>
      <c r="BE127" s="6" t="str">
        <f t="shared" ca="1" si="4278"/>
        <v>x</v>
      </c>
      <c r="BF127" t="str">
        <f t="shared" ca="1" si="4279"/>
        <v>-</v>
      </c>
      <c r="BG127" s="8">
        <f t="shared" ca="1" si="4280"/>
        <v>80</v>
      </c>
      <c r="BH127" t="s">
        <v>13</v>
      </c>
    </row>
    <row r="128" spans="1:60" x14ac:dyDescent="0.55000000000000004">
      <c r="A128" s="49" t="s">
        <v>7</v>
      </c>
      <c r="B128" s="1" t="s">
        <v>6</v>
      </c>
      <c r="C128" s="51" t="s">
        <v>60</v>
      </c>
      <c r="D128" s="50" t="s">
        <v>362</v>
      </c>
      <c r="E128" s="50" t="str">
        <f t="shared" ca="1" si="4260"/>
        <v>\\(\\quad x^2-5x-6= \\)</v>
      </c>
      <c r="F128" s="50" t="str">
        <f t="shared" ca="1" si="4261"/>
        <v>\\(\\quad x=　6　,　-1 \\)</v>
      </c>
      <c r="G128" s="50" t="s">
        <v>62</v>
      </c>
      <c r="H128" s="89" t="str">
        <f t="shared" ca="1" si="4262"/>
        <v>INSERT INTO math(tangen,question,answer,editor,date,count) VALUES('m7400','\\(\\quad x^2-5x-6= \\)','\\(\\quad x=　6　,　-1 \\)','harazono',NOW(),0);</v>
      </c>
      <c r="I128" s="105"/>
      <c r="J128" s="105"/>
      <c r="K128" s="105"/>
      <c r="L128" s="1"/>
      <c r="M128" s="5" t="s">
        <v>251</v>
      </c>
      <c r="N128" t="str">
        <f t="shared" ca="1" si="4263"/>
        <v>-5x-6</v>
      </c>
      <c r="O128" s="4" t="s">
        <v>13</v>
      </c>
      <c r="P128" t="str">
        <f t="shared" ca="1" si="4264"/>
        <v>x=　6　,　-1</v>
      </c>
      <c r="Q128" t="str">
        <f t="shared" ca="1" si="4265"/>
        <v/>
      </c>
      <c r="S128" s="78" t="s">
        <v>229</v>
      </c>
      <c r="T128" t="str">
        <f t="shared" ca="1" si="4266"/>
        <v>x^2-5x-6=</v>
      </c>
      <c r="U128" t="s">
        <v>230</v>
      </c>
      <c r="V128" s="78" t="s">
        <v>229</v>
      </c>
      <c r="W128" t="str">
        <f t="shared" ca="1" si="4267"/>
        <v>x=　6　,　-1</v>
      </c>
      <c r="X128" t="s">
        <v>230</v>
      </c>
      <c r="Y128" t="str">
        <f t="shared" ca="1" si="4268"/>
        <v>\\(\\quad x^2-5x-6= \\)</v>
      </c>
      <c r="Z128" t="str">
        <f t="shared" ca="1" si="4269"/>
        <v>\\(\\quad x=　6　,　-1 \\)</v>
      </c>
      <c r="AK128" s="45"/>
      <c r="AN128" s="20" t="s">
        <v>363</v>
      </c>
      <c r="AO128">
        <f t="shared" ca="1" si="4270"/>
        <v>6</v>
      </c>
      <c r="AP128" s="5" t="str">
        <f t="shared" ca="1" si="4271"/>
        <v>　,　</v>
      </c>
      <c r="AQ128">
        <f t="shared" ca="1" si="4272"/>
        <v>-1</v>
      </c>
      <c r="AV128" s="1">
        <f t="shared" ca="1" si="4282"/>
        <v>-6</v>
      </c>
      <c r="AW128" s="1">
        <f t="shared" ca="1" si="4282"/>
        <v>1</v>
      </c>
      <c r="AX128" s="1">
        <f t="shared" ca="1" si="4273"/>
        <v>1</v>
      </c>
      <c r="AY128" s="8">
        <f t="shared" ca="1" si="4281"/>
        <v>-5</v>
      </c>
      <c r="AZ128" s="8">
        <f t="shared" ca="1" si="4274"/>
        <v>-6</v>
      </c>
      <c r="BA128" t="str">
        <f t="shared" ca="1" si="4275"/>
        <v>x=　6　,　-1</v>
      </c>
      <c r="BC128" t="str">
        <f t="shared" ca="1" si="4276"/>
        <v>-</v>
      </c>
      <c r="BD128" s="7">
        <f t="shared" ca="1" si="4277"/>
        <v>5</v>
      </c>
      <c r="BE128" s="6" t="str">
        <f t="shared" ca="1" si="4278"/>
        <v>x</v>
      </c>
      <c r="BF128" t="str">
        <f t="shared" ca="1" si="4279"/>
        <v>-</v>
      </c>
      <c r="BG128" s="8">
        <f t="shared" ca="1" si="4280"/>
        <v>6</v>
      </c>
      <c r="BH128" t="s">
        <v>13</v>
      </c>
    </row>
    <row r="129" spans="1:60" x14ac:dyDescent="0.55000000000000004">
      <c r="A129" s="49" t="s">
        <v>7</v>
      </c>
      <c r="B129" s="1" t="s">
        <v>6</v>
      </c>
      <c r="C129" s="51" t="s">
        <v>60</v>
      </c>
      <c r="D129" s="50" t="s">
        <v>362</v>
      </c>
      <c r="E129" s="50" t="str">
        <f t="shared" ca="1" si="4260"/>
        <v>\\(\\quad x^2+15x+56= \\)</v>
      </c>
      <c r="F129" s="50" t="str">
        <f t="shared" ca="1" si="4261"/>
        <v>\\(\\quad x=　-8　,　-7 \\)</v>
      </c>
      <c r="G129" s="50" t="s">
        <v>62</v>
      </c>
      <c r="H129" s="89" t="str">
        <f t="shared" ca="1" si="4262"/>
        <v>INSERT INTO math(tangen,question,answer,editor,date,count) VALUES('m7400','\\(\\quad x^2+15x+56= \\)','\\(\\quad x=　-8　,　-7 \\)','harazono',NOW(),0);</v>
      </c>
      <c r="I129" s="105"/>
      <c r="J129" s="105"/>
      <c r="K129" s="105"/>
      <c r="L129" s="1"/>
      <c r="M129" s="5" t="s">
        <v>251</v>
      </c>
      <c r="N129" t="str">
        <f t="shared" ca="1" si="4263"/>
        <v>+15x+56</v>
      </c>
      <c r="O129" s="4" t="s">
        <v>13</v>
      </c>
      <c r="P129" t="str">
        <f t="shared" ca="1" si="4264"/>
        <v>x=　-8　,　-7</v>
      </c>
      <c r="Q129" t="str">
        <f t="shared" ca="1" si="4265"/>
        <v/>
      </c>
      <c r="S129" s="78" t="s">
        <v>229</v>
      </c>
      <c r="T129" t="str">
        <f t="shared" ca="1" si="4266"/>
        <v>x^2+15x+56=</v>
      </c>
      <c r="U129" t="s">
        <v>230</v>
      </c>
      <c r="V129" s="78" t="s">
        <v>229</v>
      </c>
      <c r="W129" t="str">
        <f t="shared" ca="1" si="4267"/>
        <v>x=　-8　,　-7</v>
      </c>
      <c r="X129" t="s">
        <v>230</v>
      </c>
      <c r="Y129" t="str">
        <f t="shared" ca="1" si="4268"/>
        <v>\\(\\quad x^2+15x+56= \\)</v>
      </c>
      <c r="Z129" t="str">
        <f t="shared" ca="1" si="4269"/>
        <v>\\(\\quad x=　-8　,　-7 \\)</v>
      </c>
      <c r="AK129" s="45"/>
      <c r="AN129" s="20" t="s">
        <v>363</v>
      </c>
      <c r="AO129">
        <f t="shared" ca="1" si="4270"/>
        <v>-8</v>
      </c>
      <c r="AP129" s="5" t="str">
        <f t="shared" ca="1" si="4271"/>
        <v>　,　</v>
      </c>
      <c r="AQ129">
        <f t="shared" ca="1" si="4272"/>
        <v>-7</v>
      </c>
      <c r="AV129" s="1">
        <f t="shared" ca="1" si="4282"/>
        <v>8</v>
      </c>
      <c r="AW129" s="1">
        <f t="shared" ca="1" si="4282"/>
        <v>7</v>
      </c>
      <c r="AX129" s="1">
        <f t="shared" ca="1" si="4273"/>
        <v>7</v>
      </c>
      <c r="AY129" s="8">
        <f t="shared" ca="1" si="4281"/>
        <v>15</v>
      </c>
      <c r="AZ129" s="8">
        <f t="shared" ca="1" si="4274"/>
        <v>56</v>
      </c>
      <c r="BA129" t="str">
        <f t="shared" ca="1" si="4275"/>
        <v>x=　-8　,　-7</v>
      </c>
      <c r="BC129" t="str">
        <f t="shared" ca="1" si="4276"/>
        <v>+</v>
      </c>
      <c r="BD129" s="7">
        <f t="shared" ca="1" si="4277"/>
        <v>15</v>
      </c>
      <c r="BE129" s="6" t="str">
        <f t="shared" ca="1" si="4278"/>
        <v>x</v>
      </c>
      <c r="BF129" t="str">
        <f t="shared" ca="1" si="4279"/>
        <v>+</v>
      </c>
      <c r="BG129" s="8">
        <f t="shared" ca="1" si="4280"/>
        <v>56</v>
      </c>
      <c r="BH129" t="s">
        <v>13</v>
      </c>
    </row>
    <row r="130" spans="1:60" x14ac:dyDescent="0.55000000000000004">
      <c r="A130" s="49" t="s">
        <v>7</v>
      </c>
      <c r="B130" s="1" t="s">
        <v>6</v>
      </c>
      <c r="C130" s="51" t="s">
        <v>60</v>
      </c>
      <c r="D130" s="50" t="s">
        <v>362</v>
      </c>
      <c r="E130" s="50" t="str">
        <f t="shared" ca="1" si="4260"/>
        <v>\\(\\quad x^2-x-6= \\)</v>
      </c>
      <c r="F130" s="50" t="str">
        <f t="shared" ca="1" si="4261"/>
        <v>\\(\\quad x=　-2　,　3 \\)</v>
      </c>
      <c r="G130" s="50" t="s">
        <v>62</v>
      </c>
      <c r="H130" s="89" t="str">
        <f t="shared" ca="1" si="4262"/>
        <v>INSERT INTO math(tangen,question,answer,editor,date,count) VALUES('m7400','\\(\\quad x^2-x-6= \\)','\\(\\quad x=　-2　,　3 \\)','harazono',NOW(),0);</v>
      </c>
      <c r="I130" s="105"/>
      <c r="J130" s="105"/>
      <c r="K130" s="105"/>
      <c r="L130" s="1"/>
      <c r="M130" s="5" t="s">
        <v>251</v>
      </c>
      <c r="N130" t="str">
        <f t="shared" ca="1" si="4263"/>
        <v>-x-6</v>
      </c>
      <c r="O130" s="4" t="s">
        <v>13</v>
      </c>
      <c r="P130" t="str">
        <f t="shared" ca="1" si="4264"/>
        <v>x=　-2　,　3</v>
      </c>
      <c r="Q130" t="str">
        <f t="shared" ca="1" si="4265"/>
        <v/>
      </c>
      <c r="S130" s="78" t="s">
        <v>229</v>
      </c>
      <c r="T130" t="str">
        <f t="shared" ca="1" si="4266"/>
        <v>x^2-x-6=</v>
      </c>
      <c r="U130" t="s">
        <v>230</v>
      </c>
      <c r="V130" s="78" t="s">
        <v>229</v>
      </c>
      <c r="W130" t="str">
        <f t="shared" ca="1" si="4267"/>
        <v>x=　-2　,　3</v>
      </c>
      <c r="X130" t="s">
        <v>230</v>
      </c>
      <c r="Y130" t="str">
        <f t="shared" ca="1" si="4268"/>
        <v>\\(\\quad x^2-x-6= \\)</v>
      </c>
      <c r="Z130" t="str">
        <f t="shared" ca="1" si="4269"/>
        <v>\\(\\quad x=　-2　,　3 \\)</v>
      </c>
      <c r="AK130" s="45"/>
      <c r="AN130" s="20" t="s">
        <v>363</v>
      </c>
      <c r="AO130">
        <f t="shared" ca="1" si="4270"/>
        <v>-2</v>
      </c>
      <c r="AP130" s="5" t="str">
        <f t="shared" ca="1" si="4271"/>
        <v>　,　</v>
      </c>
      <c r="AQ130">
        <f t="shared" ca="1" si="4272"/>
        <v>3</v>
      </c>
      <c r="AV130" s="1">
        <f t="shared" ca="1" si="4282"/>
        <v>2</v>
      </c>
      <c r="AW130" s="1">
        <f t="shared" ca="1" si="4282"/>
        <v>-3</v>
      </c>
      <c r="AX130" s="1">
        <f t="shared" ca="1" si="4273"/>
        <v>-3</v>
      </c>
      <c r="AY130" s="8">
        <f t="shared" ca="1" si="4281"/>
        <v>-1</v>
      </c>
      <c r="AZ130" s="8">
        <f t="shared" ca="1" si="4274"/>
        <v>-6</v>
      </c>
      <c r="BA130" t="str">
        <f t="shared" ca="1" si="4275"/>
        <v>x=　-2　,　3</v>
      </c>
      <c r="BC130" t="str">
        <f t="shared" ca="1" si="4276"/>
        <v>-</v>
      </c>
      <c r="BD130" s="7" t="str">
        <f t="shared" ca="1" si="4277"/>
        <v/>
      </c>
      <c r="BE130" s="6" t="str">
        <f t="shared" ca="1" si="4278"/>
        <v>x</v>
      </c>
      <c r="BF130" t="str">
        <f t="shared" ca="1" si="4279"/>
        <v>-</v>
      </c>
      <c r="BG130" s="8">
        <f t="shared" ca="1" si="4280"/>
        <v>6</v>
      </c>
      <c r="BH130" t="s">
        <v>13</v>
      </c>
    </row>
    <row r="131" spans="1:60" x14ac:dyDescent="0.55000000000000004">
      <c r="A131" s="49" t="s">
        <v>7</v>
      </c>
      <c r="B131" s="1" t="s">
        <v>6</v>
      </c>
      <c r="C131" s="51" t="s">
        <v>60</v>
      </c>
      <c r="D131" s="50" t="s">
        <v>362</v>
      </c>
      <c r="E131" s="50" t="str">
        <f t="shared" ref="E131:E153" ca="1" si="4283">Y131</f>
        <v>\\(\\quad x^2+2x-35= \\)</v>
      </c>
      <c r="F131" s="50" t="str">
        <f t="shared" ref="F131:F153" ca="1" si="4284">Z131</f>
        <v>\\(\\quad x=　5　,　-7 \\)</v>
      </c>
      <c r="G131" s="50" t="s">
        <v>62</v>
      </c>
      <c r="H131" s="89" t="str">
        <f t="shared" ref="H131:H153" ca="1" si="4285">"INSERT INTO "&amp;C131&amp;"(tangen,question,answer,editor,date,count) VALUES('"&amp;D131&amp;"','"&amp;E131&amp;"','"&amp;F131&amp;"','"&amp;G131&amp;"',NOW(),0);"</f>
        <v>INSERT INTO math(tangen,question,answer,editor,date,count) VALUES('m7400','\\(\\quad x^2+2x-35= \\)','\\(\\quad x=　5　,　-7 \\)','harazono',NOW(),0);</v>
      </c>
      <c r="I131" s="105"/>
      <c r="J131" s="105"/>
      <c r="K131" s="105"/>
      <c r="L131" s="1"/>
      <c r="M131" s="5" t="s">
        <v>251</v>
      </c>
      <c r="N131" t="str">
        <f t="shared" ref="N131:N153" ca="1" si="4286">BC131&amp;BD131&amp;BE131&amp;BF131&amp;BG131</f>
        <v>+2x-35</v>
      </c>
      <c r="O131" s="4" t="s">
        <v>13</v>
      </c>
      <c r="P131" t="str">
        <f t="shared" ref="P131:P153" ca="1" si="4287">BA131</f>
        <v>x=　5　,　-7</v>
      </c>
      <c r="Q131" t="str">
        <f t="shared" ref="Q131:Q153" ca="1" si="4288">IF(AV131=AX131,"^2","")</f>
        <v/>
      </c>
      <c r="S131" s="78" t="s">
        <v>229</v>
      </c>
      <c r="T131" t="str">
        <f t="shared" ref="T131:T153" ca="1" si="4289">M131&amp;N131&amp;O131</f>
        <v>x^2+2x-35=</v>
      </c>
      <c r="U131" t="s">
        <v>230</v>
      </c>
      <c r="V131" s="78" t="s">
        <v>229</v>
      </c>
      <c r="W131" t="str">
        <f t="shared" ref="W131:W153" ca="1" si="4290">P131&amp;Q131</f>
        <v>x=　5　,　-7</v>
      </c>
      <c r="X131" t="s">
        <v>230</v>
      </c>
      <c r="Y131" t="str">
        <f t="shared" ref="Y131:Y153" ca="1" si="4291">S131&amp;T131&amp;U131</f>
        <v>\\(\\quad x^2+2x-35= \\)</v>
      </c>
      <c r="Z131" t="str">
        <f t="shared" ref="Z131:Z153" ca="1" si="4292">V131&amp;W131&amp;X131</f>
        <v>\\(\\quad x=　5　,　-7 \\)</v>
      </c>
      <c r="AK131" s="45"/>
      <c r="AN131" s="20" t="s">
        <v>363</v>
      </c>
      <c r="AO131">
        <f t="shared" ref="AO131:AO153" ca="1" si="4293">AV131*-1</f>
        <v>5</v>
      </c>
      <c r="AP131" s="5" t="str">
        <f t="shared" ref="AP131:AP153" ca="1" si="4294">IF(AX131="","","　,　")</f>
        <v>　,　</v>
      </c>
      <c r="AQ131">
        <f t="shared" ref="AQ131:AQ153" ca="1" si="4295">IF(AX131="","",AX131*-1)</f>
        <v>-7</v>
      </c>
      <c r="AV131" s="1">
        <f t="shared" ca="1" si="4282"/>
        <v>-5</v>
      </c>
      <c r="AW131" s="1">
        <f t="shared" ca="1" si="4282"/>
        <v>7</v>
      </c>
      <c r="AX131" s="1">
        <f t="shared" ref="AX131:AX153" ca="1" si="4296">IF(AV131=AW131,"",AW131)</f>
        <v>7</v>
      </c>
      <c r="AY131" s="8">
        <f t="shared" ref="AY131:AY153" ca="1" si="4297">AV131+AW131</f>
        <v>2</v>
      </c>
      <c r="AZ131" s="8">
        <f t="shared" ref="AZ131:AZ153" ca="1" si="4298">AV131*AW131</f>
        <v>-35</v>
      </c>
      <c r="BA131" t="str">
        <f t="shared" ref="BA131:BA153" ca="1" si="4299">AN131&amp;AO131&amp;AP131&amp;AQ131</f>
        <v>x=　5　,　-7</v>
      </c>
      <c r="BC131" t="str">
        <f t="shared" ref="BC131:BC153" ca="1" si="4300">IF(AY131&gt;=1,"+",IF(AY131&lt;=-1,"-",""))</f>
        <v>+</v>
      </c>
      <c r="BD131" s="7">
        <f t="shared" ref="BD131:BD153" ca="1" si="4301">IF(AY131=0,"",IF(AY131=1,"",IF(AY131=-1,"",ABS(AY131))))</f>
        <v>2</v>
      </c>
      <c r="BE131" s="6" t="str">
        <f t="shared" ref="BE131:BE153" ca="1" si="4302">IF(AY131=0,"","x")</f>
        <v>x</v>
      </c>
      <c r="BF131" t="str">
        <f t="shared" ref="BF131:BF153" ca="1" si="4303">IF(AZ131&gt;=1,"+",IF(AZ131&lt;=-1,"-","" ))</f>
        <v>-</v>
      </c>
      <c r="BG131" s="8">
        <f t="shared" ref="BG131:BG153" ca="1" si="4304">IF(AZ131=0,"",ABS(AZ131))</f>
        <v>35</v>
      </c>
      <c r="BH131" t="s">
        <v>13</v>
      </c>
    </row>
    <row r="132" spans="1:60" x14ac:dyDescent="0.55000000000000004">
      <c r="A132" s="49" t="s">
        <v>7</v>
      </c>
      <c r="B132" s="1" t="s">
        <v>6</v>
      </c>
      <c r="C132" s="51" t="s">
        <v>60</v>
      </c>
      <c r="D132" s="50" t="s">
        <v>362</v>
      </c>
      <c r="E132" s="50" t="str">
        <f t="shared" ca="1" si="4283"/>
        <v>\\(\\quad x^2-11x+18= \\)</v>
      </c>
      <c r="F132" s="50" t="str">
        <f t="shared" ca="1" si="4284"/>
        <v>\\(\\quad x=　9　,　2 \\)</v>
      </c>
      <c r="G132" s="50" t="s">
        <v>62</v>
      </c>
      <c r="H132" s="89" t="str">
        <f t="shared" ca="1" si="4285"/>
        <v>INSERT INTO math(tangen,question,answer,editor,date,count) VALUES('m7400','\\(\\quad x^2-11x+18= \\)','\\(\\quad x=　9　,　2 \\)','harazono',NOW(),0);</v>
      </c>
      <c r="I132" s="105"/>
      <c r="J132" s="105"/>
      <c r="K132" s="105"/>
      <c r="L132" s="1"/>
      <c r="M132" s="5" t="s">
        <v>251</v>
      </c>
      <c r="N132" t="str">
        <f t="shared" ca="1" si="4286"/>
        <v>-11x+18</v>
      </c>
      <c r="O132" s="4" t="s">
        <v>13</v>
      </c>
      <c r="P132" t="str">
        <f t="shared" ca="1" si="4287"/>
        <v>x=　9　,　2</v>
      </c>
      <c r="Q132" t="str">
        <f t="shared" ca="1" si="4288"/>
        <v/>
      </c>
      <c r="S132" s="78" t="s">
        <v>229</v>
      </c>
      <c r="T132" t="str">
        <f t="shared" ca="1" si="4289"/>
        <v>x^2-11x+18=</v>
      </c>
      <c r="U132" t="s">
        <v>230</v>
      </c>
      <c r="V132" s="78" t="s">
        <v>229</v>
      </c>
      <c r="W132" t="str">
        <f t="shared" ca="1" si="4290"/>
        <v>x=　9　,　2</v>
      </c>
      <c r="X132" t="s">
        <v>230</v>
      </c>
      <c r="Y132" t="str">
        <f t="shared" ca="1" si="4291"/>
        <v>\\(\\quad x^2-11x+18= \\)</v>
      </c>
      <c r="Z132" t="str">
        <f t="shared" ca="1" si="4292"/>
        <v>\\(\\quad x=　9　,　2 \\)</v>
      </c>
      <c r="AK132" s="45"/>
      <c r="AN132" s="20" t="s">
        <v>363</v>
      </c>
      <c r="AO132">
        <f t="shared" ca="1" si="4293"/>
        <v>9</v>
      </c>
      <c r="AP132" s="5" t="str">
        <f t="shared" ca="1" si="4294"/>
        <v>　,　</v>
      </c>
      <c r="AQ132">
        <f t="shared" ca="1" si="4295"/>
        <v>2</v>
      </c>
      <c r="AV132" s="1">
        <f t="shared" ca="1" si="4282"/>
        <v>-9</v>
      </c>
      <c r="AW132" s="1">
        <f t="shared" ca="1" si="4282"/>
        <v>-2</v>
      </c>
      <c r="AX132" s="1">
        <f t="shared" ca="1" si="4296"/>
        <v>-2</v>
      </c>
      <c r="AY132" s="8">
        <f t="shared" ca="1" si="4297"/>
        <v>-11</v>
      </c>
      <c r="AZ132" s="8">
        <f t="shared" ca="1" si="4298"/>
        <v>18</v>
      </c>
      <c r="BA132" t="str">
        <f t="shared" ca="1" si="4299"/>
        <v>x=　9　,　2</v>
      </c>
      <c r="BC132" t="str">
        <f t="shared" ca="1" si="4300"/>
        <v>-</v>
      </c>
      <c r="BD132" s="7">
        <f t="shared" ca="1" si="4301"/>
        <v>11</v>
      </c>
      <c r="BE132" s="6" t="str">
        <f t="shared" ca="1" si="4302"/>
        <v>x</v>
      </c>
      <c r="BF132" t="str">
        <f t="shared" ca="1" si="4303"/>
        <v>+</v>
      </c>
      <c r="BG132" s="8">
        <f t="shared" ca="1" si="4304"/>
        <v>18</v>
      </c>
      <c r="BH132" t="s">
        <v>13</v>
      </c>
    </row>
    <row r="133" spans="1:60" x14ac:dyDescent="0.55000000000000004">
      <c r="A133" s="49" t="s">
        <v>7</v>
      </c>
      <c r="B133" s="1" t="s">
        <v>6</v>
      </c>
      <c r="C133" s="51" t="s">
        <v>60</v>
      </c>
      <c r="D133" s="50" t="s">
        <v>362</v>
      </c>
      <c r="E133" s="50" t="str">
        <f t="shared" ca="1" si="4283"/>
        <v>\\(\\quad x^2+12x+32= \\)</v>
      </c>
      <c r="F133" s="50" t="str">
        <f t="shared" ca="1" si="4284"/>
        <v>\\(\\quad x=　-8　,　-4 \\)</v>
      </c>
      <c r="G133" s="50" t="s">
        <v>62</v>
      </c>
      <c r="H133" s="89" t="str">
        <f t="shared" ca="1" si="4285"/>
        <v>INSERT INTO math(tangen,question,answer,editor,date,count) VALUES('m7400','\\(\\quad x^2+12x+32= \\)','\\(\\quad x=　-8　,　-4 \\)','harazono',NOW(),0);</v>
      </c>
      <c r="I133" s="105"/>
      <c r="J133" s="105"/>
      <c r="K133" s="105"/>
      <c r="L133" s="1"/>
      <c r="M133" s="5" t="s">
        <v>251</v>
      </c>
      <c r="N133" t="str">
        <f t="shared" ca="1" si="4286"/>
        <v>+12x+32</v>
      </c>
      <c r="O133" s="4" t="s">
        <v>13</v>
      </c>
      <c r="P133" t="str">
        <f t="shared" ca="1" si="4287"/>
        <v>x=　-8　,　-4</v>
      </c>
      <c r="Q133" t="str">
        <f t="shared" ca="1" si="4288"/>
        <v/>
      </c>
      <c r="S133" s="78" t="s">
        <v>229</v>
      </c>
      <c r="T133" t="str">
        <f t="shared" ca="1" si="4289"/>
        <v>x^2+12x+32=</v>
      </c>
      <c r="U133" t="s">
        <v>230</v>
      </c>
      <c r="V133" s="78" t="s">
        <v>229</v>
      </c>
      <c r="W133" t="str">
        <f t="shared" ca="1" si="4290"/>
        <v>x=　-8　,　-4</v>
      </c>
      <c r="X133" t="s">
        <v>230</v>
      </c>
      <c r="Y133" t="str">
        <f t="shared" ca="1" si="4291"/>
        <v>\\(\\quad x^2+12x+32= \\)</v>
      </c>
      <c r="Z133" t="str">
        <f t="shared" ca="1" si="4292"/>
        <v>\\(\\quad x=　-8　,　-4 \\)</v>
      </c>
      <c r="AK133" s="45"/>
      <c r="AN133" s="20" t="s">
        <v>363</v>
      </c>
      <c r="AO133">
        <f t="shared" ca="1" si="4293"/>
        <v>-8</v>
      </c>
      <c r="AP133" s="5" t="str">
        <f t="shared" ca="1" si="4294"/>
        <v>　,　</v>
      </c>
      <c r="AQ133">
        <f t="shared" ca="1" si="4295"/>
        <v>-4</v>
      </c>
      <c r="AV133" s="1">
        <f t="shared" ca="1" si="4282"/>
        <v>8</v>
      </c>
      <c r="AW133" s="1">
        <f t="shared" ca="1" si="4282"/>
        <v>4</v>
      </c>
      <c r="AX133" s="1">
        <f t="shared" ca="1" si="4296"/>
        <v>4</v>
      </c>
      <c r="AY133" s="8">
        <f t="shared" ca="1" si="4297"/>
        <v>12</v>
      </c>
      <c r="AZ133" s="8">
        <f t="shared" ca="1" si="4298"/>
        <v>32</v>
      </c>
      <c r="BA133" t="str">
        <f t="shared" ca="1" si="4299"/>
        <v>x=　-8　,　-4</v>
      </c>
      <c r="BC133" t="str">
        <f t="shared" ca="1" si="4300"/>
        <v>+</v>
      </c>
      <c r="BD133" s="7">
        <f t="shared" ca="1" si="4301"/>
        <v>12</v>
      </c>
      <c r="BE133" s="6" t="str">
        <f t="shared" ca="1" si="4302"/>
        <v>x</v>
      </c>
      <c r="BF133" t="str">
        <f t="shared" ca="1" si="4303"/>
        <v>+</v>
      </c>
      <c r="BG133" s="8">
        <f t="shared" ca="1" si="4304"/>
        <v>32</v>
      </c>
      <c r="BH133" t="s">
        <v>13</v>
      </c>
    </row>
    <row r="134" spans="1:60" x14ac:dyDescent="0.55000000000000004">
      <c r="A134" s="49" t="s">
        <v>7</v>
      </c>
      <c r="B134" s="1" t="s">
        <v>6</v>
      </c>
      <c r="C134" s="51" t="s">
        <v>60</v>
      </c>
      <c r="D134" s="50" t="s">
        <v>362</v>
      </c>
      <c r="E134" s="50" t="str">
        <f t="shared" ca="1" si="4283"/>
        <v>\\(\\quad x^2-12x+36= \\)</v>
      </c>
      <c r="F134" s="50" t="str">
        <f t="shared" ca="1" si="4284"/>
        <v>\\(\\quad x=　6 \\)</v>
      </c>
      <c r="G134" s="50" t="s">
        <v>62</v>
      </c>
      <c r="H134" s="89" t="str">
        <f t="shared" ca="1" si="4285"/>
        <v>INSERT INTO math(tangen,question,answer,editor,date,count) VALUES('m7400','\\(\\quad x^2-12x+36= \\)','\\(\\quad x=　6 \\)','harazono',NOW(),0);</v>
      </c>
      <c r="I134" s="105"/>
      <c r="J134" s="105"/>
      <c r="K134" s="105"/>
      <c r="L134" s="1"/>
      <c r="M134" s="5" t="s">
        <v>251</v>
      </c>
      <c r="N134" t="str">
        <f t="shared" ca="1" si="4286"/>
        <v>-12x+36</v>
      </c>
      <c r="O134" s="4" t="s">
        <v>13</v>
      </c>
      <c r="P134" t="str">
        <f t="shared" ca="1" si="4287"/>
        <v>x=　6</v>
      </c>
      <c r="Q134" t="str">
        <f t="shared" ca="1" si="4288"/>
        <v/>
      </c>
      <c r="S134" s="78" t="s">
        <v>229</v>
      </c>
      <c r="T134" t="str">
        <f t="shared" ca="1" si="4289"/>
        <v>x^2-12x+36=</v>
      </c>
      <c r="U134" t="s">
        <v>230</v>
      </c>
      <c r="V134" s="78" t="s">
        <v>229</v>
      </c>
      <c r="W134" t="str">
        <f t="shared" ca="1" si="4290"/>
        <v>x=　6</v>
      </c>
      <c r="X134" t="s">
        <v>230</v>
      </c>
      <c r="Y134" t="str">
        <f t="shared" ca="1" si="4291"/>
        <v>\\(\\quad x^2-12x+36= \\)</v>
      </c>
      <c r="Z134" t="str">
        <f t="shared" ca="1" si="4292"/>
        <v>\\(\\quad x=　6 \\)</v>
      </c>
      <c r="AK134" s="45"/>
      <c r="AN134" s="20" t="s">
        <v>363</v>
      </c>
      <c r="AO134">
        <f t="shared" ca="1" si="4293"/>
        <v>6</v>
      </c>
      <c r="AP134" s="5" t="str">
        <f t="shared" ca="1" si="4294"/>
        <v/>
      </c>
      <c r="AQ134" t="str">
        <f t="shared" ca="1" si="4295"/>
        <v/>
      </c>
      <c r="AV134" s="1">
        <f t="shared" ca="1" si="4282"/>
        <v>-6</v>
      </c>
      <c r="AW134" s="1">
        <f t="shared" ca="1" si="4282"/>
        <v>-6</v>
      </c>
      <c r="AX134" s="1" t="str">
        <f t="shared" ca="1" si="4296"/>
        <v/>
      </c>
      <c r="AY134" s="8">
        <f t="shared" ca="1" si="4297"/>
        <v>-12</v>
      </c>
      <c r="AZ134" s="8">
        <f t="shared" ca="1" si="4298"/>
        <v>36</v>
      </c>
      <c r="BA134" t="str">
        <f t="shared" ca="1" si="4299"/>
        <v>x=　6</v>
      </c>
      <c r="BC134" t="str">
        <f t="shared" ca="1" si="4300"/>
        <v>-</v>
      </c>
      <c r="BD134" s="7">
        <f t="shared" ca="1" si="4301"/>
        <v>12</v>
      </c>
      <c r="BE134" s="6" t="str">
        <f t="shared" ca="1" si="4302"/>
        <v>x</v>
      </c>
      <c r="BF134" t="str">
        <f t="shared" ca="1" si="4303"/>
        <v>+</v>
      </c>
      <c r="BG134" s="8">
        <f t="shared" ca="1" si="4304"/>
        <v>36</v>
      </c>
      <c r="BH134" t="s">
        <v>13</v>
      </c>
    </row>
    <row r="135" spans="1:60" x14ac:dyDescent="0.55000000000000004">
      <c r="A135" s="49" t="s">
        <v>7</v>
      </c>
      <c r="B135" s="1" t="s">
        <v>6</v>
      </c>
      <c r="C135" s="51" t="s">
        <v>60</v>
      </c>
      <c r="D135" s="50" t="s">
        <v>362</v>
      </c>
      <c r="E135" s="50" t="str">
        <f t="shared" ca="1" si="4283"/>
        <v>\\(\\quad x^2-17x+72= \\)</v>
      </c>
      <c r="F135" s="50" t="str">
        <f t="shared" ca="1" si="4284"/>
        <v>\\(\\quad x=　8　,　9 \\)</v>
      </c>
      <c r="G135" s="50" t="s">
        <v>62</v>
      </c>
      <c r="H135" s="89" t="str">
        <f t="shared" ca="1" si="4285"/>
        <v>INSERT INTO math(tangen,question,answer,editor,date,count) VALUES('m7400','\\(\\quad x^2-17x+72= \\)','\\(\\quad x=　8　,　9 \\)','harazono',NOW(),0);</v>
      </c>
      <c r="I135" s="105"/>
      <c r="J135" s="105"/>
      <c r="K135" s="105"/>
      <c r="L135" s="1"/>
      <c r="M135" s="5" t="s">
        <v>251</v>
      </c>
      <c r="N135" t="str">
        <f t="shared" ca="1" si="4286"/>
        <v>-17x+72</v>
      </c>
      <c r="O135" s="4" t="s">
        <v>13</v>
      </c>
      <c r="P135" t="str">
        <f t="shared" ca="1" si="4287"/>
        <v>x=　8　,　9</v>
      </c>
      <c r="Q135" t="str">
        <f t="shared" ca="1" si="4288"/>
        <v/>
      </c>
      <c r="S135" s="78" t="s">
        <v>229</v>
      </c>
      <c r="T135" t="str">
        <f t="shared" ca="1" si="4289"/>
        <v>x^2-17x+72=</v>
      </c>
      <c r="U135" t="s">
        <v>230</v>
      </c>
      <c r="V135" s="78" t="s">
        <v>229</v>
      </c>
      <c r="W135" t="str">
        <f t="shared" ca="1" si="4290"/>
        <v>x=　8　,　9</v>
      </c>
      <c r="X135" t="s">
        <v>230</v>
      </c>
      <c r="Y135" t="str">
        <f t="shared" ca="1" si="4291"/>
        <v>\\(\\quad x^2-17x+72= \\)</v>
      </c>
      <c r="Z135" t="str">
        <f t="shared" ca="1" si="4292"/>
        <v>\\(\\quad x=　8　,　9 \\)</v>
      </c>
      <c r="AK135" s="45"/>
      <c r="AN135" s="20" t="s">
        <v>363</v>
      </c>
      <c r="AO135">
        <f t="shared" ca="1" si="4293"/>
        <v>8</v>
      </c>
      <c r="AP135" s="5" t="str">
        <f t="shared" ca="1" si="4294"/>
        <v>　,　</v>
      </c>
      <c r="AQ135">
        <f t="shared" ca="1" si="4295"/>
        <v>9</v>
      </c>
      <c r="AV135" s="1">
        <f t="shared" ca="1" si="4282"/>
        <v>-8</v>
      </c>
      <c r="AW135" s="1">
        <f t="shared" ca="1" si="4282"/>
        <v>-9</v>
      </c>
      <c r="AX135" s="1">
        <f t="shared" ca="1" si="4296"/>
        <v>-9</v>
      </c>
      <c r="AY135" s="8">
        <f t="shared" ca="1" si="4297"/>
        <v>-17</v>
      </c>
      <c r="AZ135" s="8">
        <f t="shared" ca="1" si="4298"/>
        <v>72</v>
      </c>
      <c r="BA135" t="str">
        <f t="shared" ca="1" si="4299"/>
        <v>x=　8　,　9</v>
      </c>
      <c r="BC135" t="str">
        <f t="shared" ca="1" si="4300"/>
        <v>-</v>
      </c>
      <c r="BD135" s="7">
        <f t="shared" ca="1" si="4301"/>
        <v>17</v>
      </c>
      <c r="BE135" s="6" t="str">
        <f t="shared" ca="1" si="4302"/>
        <v>x</v>
      </c>
      <c r="BF135" t="str">
        <f t="shared" ca="1" si="4303"/>
        <v>+</v>
      </c>
      <c r="BG135" s="8">
        <f t="shared" ca="1" si="4304"/>
        <v>72</v>
      </c>
      <c r="BH135" t="s">
        <v>13</v>
      </c>
    </row>
    <row r="136" spans="1:60" x14ac:dyDescent="0.55000000000000004">
      <c r="A136" s="49" t="s">
        <v>7</v>
      </c>
      <c r="B136" s="1" t="s">
        <v>6</v>
      </c>
      <c r="C136" s="51" t="s">
        <v>60</v>
      </c>
      <c r="D136" s="50" t="s">
        <v>362</v>
      </c>
      <c r="E136" s="50" t="str">
        <f t="shared" ca="1" si="4283"/>
        <v>\\(\\quad x^2-9x+20= \\)</v>
      </c>
      <c r="F136" s="50" t="str">
        <f t="shared" ca="1" si="4284"/>
        <v>\\(\\quad x=　5　,　4 \\)</v>
      </c>
      <c r="G136" s="50" t="s">
        <v>62</v>
      </c>
      <c r="H136" s="89" t="str">
        <f t="shared" ca="1" si="4285"/>
        <v>INSERT INTO math(tangen,question,answer,editor,date,count) VALUES('m7400','\\(\\quad x^2-9x+20= \\)','\\(\\quad x=　5　,　4 \\)','harazono',NOW(),0);</v>
      </c>
      <c r="I136" s="105"/>
      <c r="J136" s="105"/>
      <c r="K136" s="105"/>
      <c r="L136" s="1"/>
      <c r="M136" s="5" t="s">
        <v>251</v>
      </c>
      <c r="N136" t="str">
        <f t="shared" ca="1" si="4286"/>
        <v>-9x+20</v>
      </c>
      <c r="O136" s="4" t="s">
        <v>13</v>
      </c>
      <c r="P136" t="str">
        <f t="shared" ca="1" si="4287"/>
        <v>x=　5　,　4</v>
      </c>
      <c r="Q136" t="str">
        <f t="shared" ca="1" si="4288"/>
        <v/>
      </c>
      <c r="S136" s="78" t="s">
        <v>229</v>
      </c>
      <c r="T136" t="str">
        <f t="shared" ca="1" si="4289"/>
        <v>x^2-9x+20=</v>
      </c>
      <c r="U136" t="s">
        <v>230</v>
      </c>
      <c r="V136" s="78" t="s">
        <v>229</v>
      </c>
      <c r="W136" t="str">
        <f t="shared" ca="1" si="4290"/>
        <v>x=　5　,　4</v>
      </c>
      <c r="X136" t="s">
        <v>230</v>
      </c>
      <c r="Y136" t="str">
        <f t="shared" ca="1" si="4291"/>
        <v>\\(\\quad x^2-9x+20= \\)</v>
      </c>
      <c r="Z136" t="str">
        <f t="shared" ca="1" si="4292"/>
        <v>\\(\\quad x=　5　,　4 \\)</v>
      </c>
      <c r="AK136" s="45"/>
      <c r="AN136" s="20" t="s">
        <v>363</v>
      </c>
      <c r="AO136">
        <f t="shared" ca="1" si="4293"/>
        <v>5</v>
      </c>
      <c r="AP136" s="5" t="str">
        <f t="shared" ca="1" si="4294"/>
        <v>　,　</v>
      </c>
      <c r="AQ136">
        <f t="shared" ca="1" si="4295"/>
        <v>4</v>
      </c>
      <c r="AV136" s="1">
        <f t="shared" ca="1" si="4282"/>
        <v>-5</v>
      </c>
      <c r="AW136" s="1">
        <f t="shared" ca="1" si="4282"/>
        <v>-4</v>
      </c>
      <c r="AX136" s="1">
        <f t="shared" ca="1" si="4296"/>
        <v>-4</v>
      </c>
      <c r="AY136" s="8">
        <f t="shared" ca="1" si="4297"/>
        <v>-9</v>
      </c>
      <c r="AZ136" s="8">
        <f t="shared" ca="1" si="4298"/>
        <v>20</v>
      </c>
      <c r="BA136" t="str">
        <f t="shared" ca="1" si="4299"/>
        <v>x=　5　,　4</v>
      </c>
      <c r="BC136" t="str">
        <f t="shared" ca="1" si="4300"/>
        <v>-</v>
      </c>
      <c r="BD136" s="7">
        <f t="shared" ca="1" si="4301"/>
        <v>9</v>
      </c>
      <c r="BE136" s="6" t="str">
        <f t="shared" ca="1" si="4302"/>
        <v>x</v>
      </c>
      <c r="BF136" t="str">
        <f t="shared" ca="1" si="4303"/>
        <v>+</v>
      </c>
      <c r="BG136" s="8">
        <f t="shared" ca="1" si="4304"/>
        <v>20</v>
      </c>
      <c r="BH136" t="s">
        <v>13</v>
      </c>
    </row>
    <row r="137" spans="1:60" x14ac:dyDescent="0.55000000000000004">
      <c r="A137" s="49" t="s">
        <v>7</v>
      </c>
      <c r="B137" s="1" t="s">
        <v>6</v>
      </c>
      <c r="C137" s="51" t="s">
        <v>60</v>
      </c>
      <c r="D137" s="50" t="s">
        <v>362</v>
      </c>
      <c r="E137" s="50" t="str">
        <f t="shared" ca="1" si="4283"/>
        <v>\\(\\quad x^2+x= \\)</v>
      </c>
      <c r="F137" s="50" t="str">
        <f t="shared" ca="1" si="4284"/>
        <v>\\(\\quad x=　-1　,　0 \\)</v>
      </c>
      <c r="G137" s="50" t="s">
        <v>62</v>
      </c>
      <c r="H137" s="89" t="str">
        <f t="shared" ca="1" si="4285"/>
        <v>INSERT INTO math(tangen,question,answer,editor,date,count) VALUES('m7400','\\(\\quad x^2+x= \\)','\\(\\quad x=　-1　,　0 \\)','harazono',NOW(),0);</v>
      </c>
      <c r="I137" s="105"/>
      <c r="J137" s="105"/>
      <c r="K137" s="105"/>
      <c r="L137" s="1"/>
      <c r="M137" s="5" t="s">
        <v>251</v>
      </c>
      <c r="N137" t="str">
        <f t="shared" ca="1" si="4286"/>
        <v>+x</v>
      </c>
      <c r="O137" s="4" t="s">
        <v>13</v>
      </c>
      <c r="P137" t="str">
        <f t="shared" ca="1" si="4287"/>
        <v>x=　-1　,　0</v>
      </c>
      <c r="Q137" t="str">
        <f t="shared" ca="1" si="4288"/>
        <v/>
      </c>
      <c r="S137" s="78" t="s">
        <v>229</v>
      </c>
      <c r="T137" t="str">
        <f t="shared" ca="1" si="4289"/>
        <v>x^2+x=</v>
      </c>
      <c r="U137" t="s">
        <v>230</v>
      </c>
      <c r="V137" s="78" t="s">
        <v>229</v>
      </c>
      <c r="W137" t="str">
        <f t="shared" ca="1" si="4290"/>
        <v>x=　-1　,　0</v>
      </c>
      <c r="X137" t="s">
        <v>230</v>
      </c>
      <c r="Y137" t="str">
        <f t="shared" ca="1" si="4291"/>
        <v>\\(\\quad x^2+x= \\)</v>
      </c>
      <c r="Z137" t="str">
        <f t="shared" ca="1" si="4292"/>
        <v>\\(\\quad x=　-1　,　0 \\)</v>
      </c>
      <c r="AK137" s="45"/>
      <c r="AN137" s="20" t="s">
        <v>363</v>
      </c>
      <c r="AO137">
        <f t="shared" ca="1" si="4293"/>
        <v>-1</v>
      </c>
      <c r="AP137" s="5" t="str">
        <f t="shared" ca="1" si="4294"/>
        <v>　,　</v>
      </c>
      <c r="AQ137">
        <f t="shared" ca="1" si="4295"/>
        <v>0</v>
      </c>
      <c r="AV137" s="1">
        <f t="shared" ref="AV137:AW153" ca="1" si="4305">RANDBETWEEN(-10,10)</f>
        <v>1</v>
      </c>
      <c r="AW137" s="1">
        <f t="shared" ca="1" si="4305"/>
        <v>0</v>
      </c>
      <c r="AX137" s="1">
        <f t="shared" ca="1" si="4296"/>
        <v>0</v>
      </c>
      <c r="AY137" s="8">
        <f t="shared" ca="1" si="4297"/>
        <v>1</v>
      </c>
      <c r="AZ137" s="8">
        <f t="shared" ca="1" si="4298"/>
        <v>0</v>
      </c>
      <c r="BA137" t="str">
        <f t="shared" ca="1" si="4299"/>
        <v>x=　-1　,　0</v>
      </c>
      <c r="BC137" t="str">
        <f t="shared" ca="1" si="4300"/>
        <v>+</v>
      </c>
      <c r="BD137" s="7" t="str">
        <f t="shared" ca="1" si="4301"/>
        <v/>
      </c>
      <c r="BE137" s="6" t="str">
        <f t="shared" ca="1" si="4302"/>
        <v>x</v>
      </c>
      <c r="BF137" t="str">
        <f t="shared" ca="1" si="4303"/>
        <v/>
      </c>
      <c r="BG137" s="8" t="str">
        <f t="shared" ca="1" si="4304"/>
        <v/>
      </c>
      <c r="BH137" t="s">
        <v>13</v>
      </c>
    </row>
    <row r="138" spans="1:60" x14ac:dyDescent="0.55000000000000004">
      <c r="A138" s="49" t="s">
        <v>7</v>
      </c>
      <c r="B138" s="1" t="s">
        <v>6</v>
      </c>
      <c r="C138" s="51" t="s">
        <v>60</v>
      </c>
      <c r="D138" s="50" t="s">
        <v>362</v>
      </c>
      <c r="E138" s="50" t="str">
        <f t="shared" ca="1" si="4283"/>
        <v>\\(\\quad x^2-6x+8= \\)</v>
      </c>
      <c r="F138" s="50" t="str">
        <f t="shared" ca="1" si="4284"/>
        <v>\\(\\quad x=　2　,　4 \\)</v>
      </c>
      <c r="G138" s="50" t="s">
        <v>62</v>
      </c>
      <c r="H138" s="89" t="str">
        <f t="shared" ca="1" si="4285"/>
        <v>INSERT INTO math(tangen,question,answer,editor,date,count) VALUES('m7400','\\(\\quad x^2-6x+8= \\)','\\(\\quad x=　2　,　4 \\)','harazono',NOW(),0);</v>
      </c>
      <c r="I138" s="105"/>
      <c r="J138" s="105"/>
      <c r="K138" s="105"/>
      <c r="L138" s="1"/>
      <c r="M138" s="5" t="s">
        <v>251</v>
      </c>
      <c r="N138" t="str">
        <f t="shared" ca="1" si="4286"/>
        <v>-6x+8</v>
      </c>
      <c r="O138" s="4" t="s">
        <v>13</v>
      </c>
      <c r="P138" t="str">
        <f t="shared" ca="1" si="4287"/>
        <v>x=　2　,　4</v>
      </c>
      <c r="Q138" t="str">
        <f t="shared" ca="1" si="4288"/>
        <v/>
      </c>
      <c r="S138" s="78" t="s">
        <v>229</v>
      </c>
      <c r="T138" t="str">
        <f t="shared" ca="1" si="4289"/>
        <v>x^2-6x+8=</v>
      </c>
      <c r="U138" t="s">
        <v>230</v>
      </c>
      <c r="V138" s="78" t="s">
        <v>229</v>
      </c>
      <c r="W138" t="str">
        <f t="shared" ca="1" si="4290"/>
        <v>x=　2　,　4</v>
      </c>
      <c r="X138" t="s">
        <v>230</v>
      </c>
      <c r="Y138" t="str">
        <f t="shared" ca="1" si="4291"/>
        <v>\\(\\quad x^2-6x+8= \\)</v>
      </c>
      <c r="Z138" t="str">
        <f t="shared" ca="1" si="4292"/>
        <v>\\(\\quad x=　2　,　4 \\)</v>
      </c>
      <c r="AK138" s="45"/>
      <c r="AN138" s="20" t="s">
        <v>363</v>
      </c>
      <c r="AO138">
        <f t="shared" ca="1" si="4293"/>
        <v>2</v>
      </c>
      <c r="AP138" s="5" t="str">
        <f t="shared" ca="1" si="4294"/>
        <v>　,　</v>
      </c>
      <c r="AQ138">
        <f t="shared" ca="1" si="4295"/>
        <v>4</v>
      </c>
      <c r="AV138" s="1">
        <f t="shared" ca="1" si="4305"/>
        <v>-2</v>
      </c>
      <c r="AW138" s="1">
        <f t="shared" ca="1" si="4305"/>
        <v>-4</v>
      </c>
      <c r="AX138" s="1">
        <f t="shared" ca="1" si="4296"/>
        <v>-4</v>
      </c>
      <c r="AY138" s="8">
        <f t="shared" ca="1" si="4297"/>
        <v>-6</v>
      </c>
      <c r="AZ138" s="8">
        <f t="shared" ca="1" si="4298"/>
        <v>8</v>
      </c>
      <c r="BA138" t="str">
        <f t="shared" ca="1" si="4299"/>
        <v>x=　2　,　4</v>
      </c>
      <c r="BC138" t="str">
        <f t="shared" ca="1" si="4300"/>
        <v>-</v>
      </c>
      <c r="BD138" s="7">
        <f t="shared" ca="1" si="4301"/>
        <v>6</v>
      </c>
      <c r="BE138" s="6" t="str">
        <f t="shared" ca="1" si="4302"/>
        <v>x</v>
      </c>
      <c r="BF138" t="str">
        <f t="shared" ca="1" si="4303"/>
        <v>+</v>
      </c>
      <c r="BG138" s="8">
        <f t="shared" ca="1" si="4304"/>
        <v>8</v>
      </c>
      <c r="BH138" t="s">
        <v>13</v>
      </c>
    </row>
    <row r="139" spans="1:60" x14ac:dyDescent="0.55000000000000004">
      <c r="A139" s="49" t="s">
        <v>7</v>
      </c>
      <c r="B139" s="1" t="s">
        <v>6</v>
      </c>
      <c r="C139" s="51" t="s">
        <v>60</v>
      </c>
      <c r="D139" s="50" t="s">
        <v>362</v>
      </c>
      <c r="E139" s="50" t="str">
        <f t="shared" ca="1" si="4283"/>
        <v>\\(\\quad x^2-7x= \\)</v>
      </c>
      <c r="F139" s="50" t="str">
        <f t="shared" ca="1" si="4284"/>
        <v>\\(\\quad x=　0　,　7 \\)</v>
      </c>
      <c r="G139" s="50" t="s">
        <v>62</v>
      </c>
      <c r="H139" s="89" t="str">
        <f t="shared" ca="1" si="4285"/>
        <v>INSERT INTO math(tangen,question,answer,editor,date,count) VALUES('m7400','\\(\\quad x^2-7x= \\)','\\(\\quad x=　0　,　7 \\)','harazono',NOW(),0);</v>
      </c>
      <c r="I139" s="105"/>
      <c r="J139" s="105"/>
      <c r="K139" s="105"/>
      <c r="L139" s="1"/>
      <c r="M139" s="5" t="s">
        <v>251</v>
      </c>
      <c r="N139" t="str">
        <f t="shared" ca="1" si="4286"/>
        <v>-7x</v>
      </c>
      <c r="O139" s="4" t="s">
        <v>13</v>
      </c>
      <c r="P139" t="str">
        <f t="shared" ca="1" si="4287"/>
        <v>x=　0　,　7</v>
      </c>
      <c r="Q139" t="str">
        <f t="shared" ca="1" si="4288"/>
        <v/>
      </c>
      <c r="S139" s="78" t="s">
        <v>229</v>
      </c>
      <c r="T139" t="str">
        <f t="shared" ca="1" si="4289"/>
        <v>x^2-7x=</v>
      </c>
      <c r="U139" t="s">
        <v>230</v>
      </c>
      <c r="V139" s="78" t="s">
        <v>229</v>
      </c>
      <c r="W139" t="str">
        <f t="shared" ca="1" si="4290"/>
        <v>x=　0　,　7</v>
      </c>
      <c r="X139" t="s">
        <v>230</v>
      </c>
      <c r="Y139" t="str">
        <f t="shared" ca="1" si="4291"/>
        <v>\\(\\quad x^2-7x= \\)</v>
      </c>
      <c r="Z139" t="str">
        <f t="shared" ca="1" si="4292"/>
        <v>\\(\\quad x=　0　,　7 \\)</v>
      </c>
      <c r="AK139" s="45"/>
      <c r="AN139" s="20" t="s">
        <v>363</v>
      </c>
      <c r="AO139">
        <f t="shared" ca="1" si="4293"/>
        <v>0</v>
      </c>
      <c r="AP139" s="5" t="str">
        <f t="shared" ca="1" si="4294"/>
        <v>　,　</v>
      </c>
      <c r="AQ139">
        <f t="shared" ca="1" si="4295"/>
        <v>7</v>
      </c>
      <c r="AV139" s="1">
        <f t="shared" ca="1" si="4305"/>
        <v>0</v>
      </c>
      <c r="AW139" s="1">
        <f t="shared" ca="1" si="4305"/>
        <v>-7</v>
      </c>
      <c r="AX139" s="1">
        <f t="shared" ca="1" si="4296"/>
        <v>-7</v>
      </c>
      <c r="AY139" s="8">
        <f t="shared" ca="1" si="4297"/>
        <v>-7</v>
      </c>
      <c r="AZ139" s="8">
        <f t="shared" ca="1" si="4298"/>
        <v>0</v>
      </c>
      <c r="BA139" t="str">
        <f t="shared" ca="1" si="4299"/>
        <v>x=　0　,　7</v>
      </c>
      <c r="BC139" t="str">
        <f t="shared" ca="1" si="4300"/>
        <v>-</v>
      </c>
      <c r="BD139" s="7">
        <f t="shared" ca="1" si="4301"/>
        <v>7</v>
      </c>
      <c r="BE139" s="6" t="str">
        <f t="shared" ca="1" si="4302"/>
        <v>x</v>
      </c>
      <c r="BF139" t="str">
        <f t="shared" ca="1" si="4303"/>
        <v/>
      </c>
      <c r="BG139" s="8" t="str">
        <f t="shared" ca="1" si="4304"/>
        <v/>
      </c>
      <c r="BH139" t="s">
        <v>13</v>
      </c>
    </row>
    <row r="140" spans="1:60" x14ac:dyDescent="0.55000000000000004">
      <c r="A140" s="49" t="s">
        <v>7</v>
      </c>
      <c r="B140" s="1" t="s">
        <v>6</v>
      </c>
      <c r="C140" s="51" t="s">
        <v>60</v>
      </c>
      <c r="D140" s="50" t="s">
        <v>362</v>
      </c>
      <c r="E140" s="50" t="str">
        <f t="shared" ca="1" si="4283"/>
        <v>\\(\\quad x^2-25= \\)</v>
      </c>
      <c r="F140" s="50" t="str">
        <f t="shared" ca="1" si="4284"/>
        <v>\\(\\quad x=　5　,　-5 \\)</v>
      </c>
      <c r="G140" s="50" t="s">
        <v>62</v>
      </c>
      <c r="H140" s="89" t="str">
        <f t="shared" ca="1" si="4285"/>
        <v>INSERT INTO math(tangen,question,answer,editor,date,count) VALUES('m7400','\\(\\quad x^2-25= \\)','\\(\\quad x=　5　,　-5 \\)','harazono',NOW(),0);</v>
      </c>
      <c r="I140" s="105"/>
      <c r="J140" s="105"/>
      <c r="K140" s="105"/>
      <c r="L140" s="1"/>
      <c r="M140" s="5" t="s">
        <v>251</v>
      </c>
      <c r="N140" t="str">
        <f t="shared" ca="1" si="4286"/>
        <v>-25</v>
      </c>
      <c r="O140" s="4" t="s">
        <v>13</v>
      </c>
      <c r="P140" t="str">
        <f t="shared" ca="1" si="4287"/>
        <v>x=　5　,　-5</v>
      </c>
      <c r="Q140" t="str">
        <f t="shared" ca="1" si="4288"/>
        <v/>
      </c>
      <c r="S140" s="78" t="s">
        <v>229</v>
      </c>
      <c r="T140" t="str">
        <f t="shared" ca="1" si="4289"/>
        <v>x^2-25=</v>
      </c>
      <c r="U140" t="s">
        <v>230</v>
      </c>
      <c r="V140" s="78" t="s">
        <v>229</v>
      </c>
      <c r="W140" t="str">
        <f t="shared" ca="1" si="4290"/>
        <v>x=　5　,　-5</v>
      </c>
      <c r="X140" t="s">
        <v>230</v>
      </c>
      <c r="Y140" t="str">
        <f t="shared" ca="1" si="4291"/>
        <v>\\(\\quad x^2-25= \\)</v>
      </c>
      <c r="Z140" t="str">
        <f t="shared" ca="1" si="4292"/>
        <v>\\(\\quad x=　5　,　-5 \\)</v>
      </c>
      <c r="AK140" s="45"/>
      <c r="AN140" s="20" t="s">
        <v>363</v>
      </c>
      <c r="AO140">
        <f t="shared" ca="1" si="4293"/>
        <v>5</v>
      </c>
      <c r="AP140" s="5" t="str">
        <f t="shared" ca="1" si="4294"/>
        <v>　,　</v>
      </c>
      <c r="AQ140">
        <f t="shared" ca="1" si="4295"/>
        <v>-5</v>
      </c>
      <c r="AV140" s="1">
        <f t="shared" ca="1" si="4305"/>
        <v>-5</v>
      </c>
      <c r="AW140" s="1">
        <f t="shared" ca="1" si="4305"/>
        <v>5</v>
      </c>
      <c r="AX140" s="1">
        <f t="shared" ca="1" si="4296"/>
        <v>5</v>
      </c>
      <c r="AY140" s="8">
        <f t="shared" ca="1" si="4297"/>
        <v>0</v>
      </c>
      <c r="AZ140" s="8">
        <f t="shared" ca="1" si="4298"/>
        <v>-25</v>
      </c>
      <c r="BA140" t="str">
        <f t="shared" ca="1" si="4299"/>
        <v>x=　5　,　-5</v>
      </c>
      <c r="BC140" t="str">
        <f t="shared" ca="1" si="4300"/>
        <v/>
      </c>
      <c r="BD140" s="7" t="str">
        <f t="shared" ca="1" si="4301"/>
        <v/>
      </c>
      <c r="BE140" s="6" t="str">
        <f t="shared" ca="1" si="4302"/>
        <v/>
      </c>
      <c r="BF140" t="str">
        <f t="shared" ca="1" si="4303"/>
        <v>-</v>
      </c>
      <c r="BG140" s="8">
        <f t="shared" ca="1" si="4304"/>
        <v>25</v>
      </c>
      <c r="BH140" t="s">
        <v>13</v>
      </c>
    </row>
    <row r="141" spans="1:60" x14ac:dyDescent="0.55000000000000004">
      <c r="A141" s="49" t="s">
        <v>7</v>
      </c>
      <c r="B141" s="1" t="s">
        <v>6</v>
      </c>
      <c r="C141" s="51" t="s">
        <v>60</v>
      </c>
      <c r="D141" s="50" t="s">
        <v>362</v>
      </c>
      <c r="E141" s="50" t="str">
        <f t="shared" ca="1" si="4283"/>
        <v>\\(\\quad x^2+5x-36= \\)</v>
      </c>
      <c r="F141" s="50" t="str">
        <f t="shared" ca="1" si="4284"/>
        <v>\\(\\quad x=　-9　,　4 \\)</v>
      </c>
      <c r="G141" s="50" t="s">
        <v>62</v>
      </c>
      <c r="H141" s="89" t="str">
        <f t="shared" ca="1" si="4285"/>
        <v>INSERT INTO math(tangen,question,answer,editor,date,count) VALUES('m7400','\\(\\quad x^2+5x-36= \\)','\\(\\quad x=　-9　,　4 \\)','harazono',NOW(),0);</v>
      </c>
      <c r="I141" s="105"/>
      <c r="J141" s="105"/>
      <c r="K141" s="105"/>
      <c r="L141" s="1"/>
      <c r="M141" s="5" t="s">
        <v>251</v>
      </c>
      <c r="N141" t="str">
        <f t="shared" ca="1" si="4286"/>
        <v>+5x-36</v>
      </c>
      <c r="O141" s="4" t="s">
        <v>13</v>
      </c>
      <c r="P141" t="str">
        <f t="shared" ca="1" si="4287"/>
        <v>x=　-9　,　4</v>
      </c>
      <c r="Q141" t="str">
        <f t="shared" ca="1" si="4288"/>
        <v/>
      </c>
      <c r="S141" s="78" t="s">
        <v>229</v>
      </c>
      <c r="T141" t="str">
        <f t="shared" ca="1" si="4289"/>
        <v>x^2+5x-36=</v>
      </c>
      <c r="U141" t="s">
        <v>230</v>
      </c>
      <c r="V141" s="78" t="s">
        <v>229</v>
      </c>
      <c r="W141" t="str">
        <f t="shared" ca="1" si="4290"/>
        <v>x=　-9　,　4</v>
      </c>
      <c r="X141" t="s">
        <v>230</v>
      </c>
      <c r="Y141" t="str">
        <f t="shared" ca="1" si="4291"/>
        <v>\\(\\quad x^2+5x-36= \\)</v>
      </c>
      <c r="Z141" t="str">
        <f t="shared" ca="1" si="4292"/>
        <v>\\(\\quad x=　-9　,　4 \\)</v>
      </c>
      <c r="AK141" s="45"/>
      <c r="AN141" s="20" t="s">
        <v>363</v>
      </c>
      <c r="AO141">
        <f t="shared" ca="1" si="4293"/>
        <v>-9</v>
      </c>
      <c r="AP141" s="5" t="str">
        <f t="shared" ca="1" si="4294"/>
        <v>　,　</v>
      </c>
      <c r="AQ141">
        <f t="shared" ca="1" si="4295"/>
        <v>4</v>
      </c>
      <c r="AV141" s="1">
        <f t="shared" ca="1" si="4305"/>
        <v>9</v>
      </c>
      <c r="AW141" s="1">
        <f t="shared" ca="1" si="4305"/>
        <v>-4</v>
      </c>
      <c r="AX141" s="1">
        <f t="shared" ca="1" si="4296"/>
        <v>-4</v>
      </c>
      <c r="AY141" s="8">
        <f t="shared" ca="1" si="4297"/>
        <v>5</v>
      </c>
      <c r="AZ141" s="8">
        <f t="shared" ca="1" si="4298"/>
        <v>-36</v>
      </c>
      <c r="BA141" t="str">
        <f t="shared" ca="1" si="4299"/>
        <v>x=　-9　,　4</v>
      </c>
      <c r="BC141" t="str">
        <f t="shared" ca="1" si="4300"/>
        <v>+</v>
      </c>
      <c r="BD141" s="7">
        <f t="shared" ca="1" si="4301"/>
        <v>5</v>
      </c>
      <c r="BE141" s="6" t="str">
        <f t="shared" ca="1" si="4302"/>
        <v>x</v>
      </c>
      <c r="BF141" t="str">
        <f t="shared" ca="1" si="4303"/>
        <v>-</v>
      </c>
      <c r="BG141" s="8">
        <f t="shared" ca="1" si="4304"/>
        <v>36</v>
      </c>
      <c r="BH141" t="s">
        <v>13</v>
      </c>
    </row>
    <row r="142" spans="1:60" x14ac:dyDescent="0.55000000000000004">
      <c r="A142" s="49" t="s">
        <v>7</v>
      </c>
      <c r="B142" s="1" t="s">
        <v>6</v>
      </c>
      <c r="C142" s="51" t="s">
        <v>60</v>
      </c>
      <c r="D142" s="50" t="s">
        <v>362</v>
      </c>
      <c r="E142" s="50" t="str">
        <f t="shared" ca="1" si="4283"/>
        <v>\\(\\quad x^2+7x+10= \\)</v>
      </c>
      <c r="F142" s="50" t="str">
        <f t="shared" ca="1" si="4284"/>
        <v>\\(\\quad x=　-2　,　-5 \\)</v>
      </c>
      <c r="G142" s="50" t="s">
        <v>62</v>
      </c>
      <c r="H142" s="89" t="str">
        <f t="shared" ca="1" si="4285"/>
        <v>INSERT INTO math(tangen,question,answer,editor,date,count) VALUES('m7400','\\(\\quad x^2+7x+10= \\)','\\(\\quad x=　-2　,　-5 \\)','harazono',NOW(),0);</v>
      </c>
      <c r="I142" s="105"/>
      <c r="J142" s="105"/>
      <c r="K142" s="105"/>
      <c r="L142" s="1"/>
      <c r="M142" s="5" t="s">
        <v>251</v>
      </c>
      <c r="N142" t="str">
        <f t="shared" ca="1" si="4286"/>
        <v>+7x+10</v>
      </c>
      <c r="O142" s="4" t="s">
        <v>13</v>
      </c>
      <c r="P142" t="str">
        <f t="shared" ca="1" si="4287"/>
        <v>x=　-2　,　-5</v>
      </c>
      <c r="Q142" t="str">
        <f t="shared" ca="1" si="4288"/>
        <v/>
      </c>
      <c r="S142" s="78" t="s">
        <v>229</v>
      </c>
      <c r="T142" t="str">
        <f t="shared" ca="1" si="4289"/>
        <v>x^2+7x+10=</v>
      </c>
      <c r="U142" t="s">
        <v>230</v>
      </c>
      <c r="V142" s="78" t="s">
        <v>229</v>
      </c>
      <c r="W142" t="str">
        <f t="shared" ca="1" si="4290"/>
        <v>x=　-2　,　-5</v>
      </c>
      <c r="X142" t="s">
        <v>230</v>
      </c>
      <c r="Y142" t="str">
        <f t="shared" ca="1" si="4291"/>
        <v>\\(\\quad x^2+7x+10= \\)</v>
      </c>
      <c r="Z142" t="str">
        <f t="shared" ca="1" si="4292"/>
        <v>\\(\\quad x=　-2　,　-5 \\)</v>
      </c>
      <c r="AK142" s="45"/>
      <c r="AN142" s="20" t="s">
        <v>363</v>
      </c>
      <c r="AO142">
        <f t="shared" ca="1" si="4293"/>
        <v>-2</v>
      </c>
      <c r="AP142" s="5" t="str">
        <f t="shared" ca="1" si="4294"/>
        <v>　,　</v>
      </c>
      <c r="AQ142">
        <f t="shared" ca="1" si="4295"/>
        <v>-5</v>
      </c>
      <c r="AV142" s="1">
        <f t="shared" ca="1" si="4305"/>
        <v>2</v>
      </c>
      <c r="AW142" s="1">
        <f t="shared" ca="1" si="4305"/>
        <v>5</v>
      </c>
      <c r="AX142" s="1">
        <f t="shared" ca="1" si="4296"/>
        <v>5</v>
      </c>
      <c r="AY142" s="8">
        <f t="shared" ca="1" si="4297"/>
        <v>7</v>
      </c>
      <c r="AZ142" s="8">
        <f t="shared" ca="1" si="4298"/>
        <v>10</v>
      </c>
      <c r="BA142" t="str">
        <f t="shared" ca="1" si="4299"/>
        <v>x=　-2　,　-5</v>
      </c>
      <c r="BC142" t="str">
        <f t="shared" ca="1" si="4300"/>
        <v>+</v>
      </c>
      <c r="BD142" s="7">
        <f t="shared" ca="1" si="4301"/>
        <v>7</v>
      </c>
      <c r="BE142" s="6" t="str">
        <f t="shared" ca="1" si="4302"/>
        <v>x</v>
      </c>
      <c r="BF142" t="str">
        <f t="shared" ca="1" si="4303"/>
        <v>+</v>
      </c>
      <c r="BG142" s="8">
        <f t="shared" ca="1" si="4304"/>
        <v>10</v>
      </c>
      <c r="BH142" t="s">
        <v>13</v>
      </c>
    </row>
    <row r="143" spans="1:60" x14ac:dyDescent="0.55000000000000004">
      <c r="A143" s="49" t="s">
        <v>7</v>
      </c>
      <c r="B143" s="1" t="s">
        <v>6</v>
      </c>
      <c r="C143" s="51" t="s">
        <v>60</v>
      </c>
      <c r="D143" s="50" t="s">
        <v>362</v>
      </c>
      <c r="E143" s="50" t="str">
        <f t="shared" ca="1" si="4283"/>
        <v>\\(\\quad x^2+6x+8= \\)</v>
      </c>
      <c r="F143" s="50" t="str">
        <f t="shared" ca="1" si="4284"/>
        <v>\\(\\quad x=　-4　,　-2 \\)</v>
      </c>
      <c r="G143" s="50" t="s">
        <v>62</v>
      </c>
      <c r="H143" s="89" t="str">
        <f t="shared" ca="1" si="4285"/>
        <v>INSERT INTO math(tangen,question,answer,editor,date,count) VALUES('m7400','\\(\\quad x^2+6x+8= \\)','\\(\\quad x=　-4　,　-2 \\)','harazono',NOW(),0);</v>
      </c>
      <c r="I143" s="105"/>
      <c r="J143" s="105"/>
      <c r="K143" s="105"/>
      <c r="L143" s="1"/>
      <c r="M143" s="5" t="s">
        <v>251</v>
      </c>
      <c r="N143" t="str">
        <f t="shared" ca="1" si="4286"/>
        <v>+6x+8</v>
      </c>
      <c r="O143" s="4" t="s">
        <v>13</v>
      </c>
      <c r="P143" t="str">
        <f t="shared" ca="1" si="4287"/>
        <v>x=　-4　,　-2</v>
      </c>
      <c r="Q143" t="str">
        <f t="shared" ca="1" si="4288"/>
        <v/>
      </c>
      <c r="S143" s="78" t="s">
        <v>229</v>
      </c>
      <c r="T143" t="str">
        <f t="shared" ca="1" si="4289"/>
        <v>x^2+6x+8=</v>
      </c>
      <c r="U143" t="s">
        <v>230</v>
      </c>
      <c r="V143" s="78" t="s">
        <v>229</v>
      </c>
      <c r="W143" t="str">
        <f t="shared" ca="1" si="4290"/>
        <v>x=　-4　,　-2</v>
      </c>
      <c r="X143" t="s">
        <v>230</v>
      </c>
      <c r="Y143" t="str">
        <f t="shared" ca="1" si="4291"/>
        <v>\\(\\quad x^2+6x+8= \\)</v>
      </c>
      <c r="Z143" t="str">
        <f t="shared" ca="1" si="4292"/>
        <v>\\(\\quad x=　-4　,　-2 \\)</v>
      </c>
      <c r="AK143" s="45"/>
      <c r="AN143" s="20" t="s">
        <v>363</v>
      </c>
      <c r="AO143">
        <f t="shared" ca="1" si="4293"/>
        <v>-4</v>
      </c>
      <c r="AP143" s="5" t="str">
        <f t="shared" ca="1" si="4294"/>
        <v>　,　</v>
      </c>
      <c r="AQ143">
        <f t="shared" ca="1" si="4295"/>
        <v>-2</v>
      </c>
      <c r="AV143" s="1">
        <f t="shared" ca="1" si="4305"/>
        <v>4</v>
      </c>
      <c r="AW143" s="1">
        <f t="shared" ca="1" si="4305"/>
        <v>2</v>
      </c>
      <c r="AX143" s="1">
        <f t="shared" ca="1" si="4296"/>
        <v>2</v>
      </c>
      <c r="AY143" s="8">
        <f t="shared" ca="1" si="4297"/>
        <v>6</v>
      </c>
      <c r="AZ143" s="8">
        <f t="shared" ca="1" si="4298"/>
        <v>8</v>
      </c>
      <c r="BA143" t="str">
        <f t="shared" ca="1" si="4299"/>
        <v>x=　-4　,　-2</v>
      </c>
      <c r="BC143" t="str">
        <f t="shared" ca="1" si="4300"/>
        <v>+</v>
      </c>
      <c r="BD143" s="7">
        <f t="shared" ca="1" si="4301"/>
        <v>6</v>
      </c>
      <c r="BE143" s="6" t="str">
        <f t="shared" ca="1" si="4302"/>
        <v>x</v>
      </c>
      <c r="BF143" t="str">
        <f t="shared" ca="1" si="4303"/>
        <v>+</v>
      </c>
      <c r="BG143" s="8">
        <f t="shared" ca="1" si="4304"/>
        <v>8</v>
      </c>
      <c r="BH143" t="s">
        <v>13</v>
      </c>
    </row>
    <row r="144" spans="1:60" x14ac:dyDescent="0.55000000000000004">
      <c r="A144" s="49" t="s">
        <v>7</v>
      </c>
      <c r="B144" s="1" t="s">
        <v>6</v>
      </c>
      <c r="C144" s="51" t="s">
        <v>60</v>
      </c>
      <c r="D144" s="50" t="s">
        <v>362</v>
      </c>
      <c r="E144" s="50" t="str">
        <f t="shared" ca="1" si="4283"/>
        <v>\\(\\quad x^2-12x+35= \\)</v>
      </c>
      <c r="F144" s="50" t="str">
        <f t="shared" ca="1" si="4284"/>
        <v>\\(\\quad x=　7　,　5 \\)</v>
      </c>
      <c r="G144" s="50" t="s">
        <v>62</v>
      </c>
      <c r="H144" s="89" t="str">
        <f t="shared" ca="1" si="4285"/>
        <v>INSERT INTO math(tangen,question,answer,editor,date,count) VALUES('m7400','\\(\\quad x^2-12x+35= \\)','\\(\\quad x=　7　,　5 \\)','harazono',NOW(),0);</v>
      </c>
      <c r="I144" s="105"/>
      <c r="J144" s="105"/>
      <c r="K144" s="105"/>
      <c r="L144" s="1"/>
      <c r="M144" s="5" t="s">
        <v>251</v>
      </c>
      <c r="N144" t="str">
        <f t="shared" ca="1" si="4286"/>
        <v>-12x+35</v>
      </c>
      <c r="O144" s="4" t="s">
        <v>13</v>
      </c>
      <c r="P144" t="str">
        <f t="shared" ca="1" si="4287"/>
        <v>x=　7　,　5</v>
      </c>
      <c r="Q144" t="str">
        <f t="shared" ca="1" si="4288"/>
        <v/>
      </c>
      <c r="S144" s="78" t="s">
        <v>229</v>
      </c>
      <c r="T144" t="str">
        <f t="shared" ca="1" si="4289"/>
        <v>x^2-12x+35=</v>
      </c>
      <c r="U144" t="s">
        <v>230</v>
      </c>
      <c r="V144" s="78" t="s">
        <v>229</v>
      </c>
      <c r="W144" t="str">
        <f t="shared" ca="1" si="4290"/>
        <v>x=　7　,　5</v>
      </c>
      <c r="X144" t="s">
        <v>230</v>
      </c>
      <c r="Y144" t="str">
        <f t="shared" ca="1" si="4291"/>
        <v>\\(\\quad x^2-12x+35= \\)</v>
      </c>
      <c r="Z144" t="str">
        <f t="shared" ca="1" si="4292"/>
        <v>\\(\\quad x=　7　,　5 \\)</v>
      </c>
      <c r="AK144" s="45"/>
      <c r="AN144" s="20" t="s">
        <v>363</v>
      </c>
      <c r="AO144">
        <f t="shared" ca="1" si="4293"/>
        <v>7</v>
      </c>
      <c r="AP144" s="5" t="str">
        <f t="shared" ca="1" si="4294"/>
        <v>　,　</v>
      </c>
      <c r="AQ144">
        <f t="shared" ca="1" si="4295"/>
        <v>5</v>
      </c>
      <c r="AV144" s="1">
        <f t="shared" ca="1" si="4305"/>
        <v>-7</v>
      </c>
      <c r="AW144" s="1">
        <f t="shared" ca="1" si="4305"/>
        <v>-5</v>
      </c>
      <c r="AX144" s="1">
        <f t="shared" ca="1" si="4296"/>
        <v>-5</v>
      </c>
      <c r="AY144" s="8">
        <f t="shared" ca="1" si="4297"/>
        <v>-12</v>
      </c>
      <c r="AZ144" s="8">
        <f t="shared" ca="1" si="4298"/>
        <v>35</v>
      </c>
      <c r="BA144" t="str">
        <f t="shared" ca="1" si="4299"/>
        <v>x=　7　,　5</v>
      </c>
      <c r="BC144" t="str">
        <f t="shared" ca="1" si="4300"/>
        <v>-</v>
      </c>
      <c r="BD144" s="7">
        <f t="shared" ca="1" si="4301"/>
        <v>12</v>
      </c>
      <c r="BE144" s="6" t="str">
        <f t="shared" ca="1" si="4302"/>
        <v>x</v>
      </c>
      <c r="BF144" t="str">
        <f t="shared" ca="1" si="4303"/>
        <v>+</v>
      </c>
      <c r="BG144" s="8">
        <f t="shared" ca="1" si="4304"/>
        <v>35</v>
      </c>
      <c r="BH144" t="s">
        <v>13</v>
      </c>
    </row>
    <row r="145" spans="1:60" x14ac:dyDescent="0.55000000000000004">
      <c r="A145" s="49" t="s">
        <v>7</v>
      </c>
      <c r="B145" s="1" t="s">
        <v>6</v>
      </c>
      <c r="C145" s="51" t="s">
        <v>60</v>
      </c>
      <c r="D145" s="50" t="s">
        <v>362</v>
      </c>
      <c r="E145" s="50" t="str">
        <f t="shared" ca="1" si="4283"/>
        <v>\\(\\quad x^2+4x-12= \\)</v>
      </c>
      <c r="F145" s="50" t="str">
        <f t="shared" ca="1" si="4284"/>
        <v>\\(\\quad x=　2　,　-6 \\)</v>
      </c>
      <c r="G145" s="50" t="s">
        <v>62</v>
      </c>
      <c r="H145" s="89" t="str">
        <f t="shared" ca="1" si="4285"/>
        <v>INSERT INTO math(tangen,question,answer,editor,date,count) VALUES('m7400','\\(\\quad x^2+4x-12= \\)','\\(\\quad x=　2　,　-6 \\)','harazono',NOW(),0);</v>
      </c>
      <c r="I145" s="105"/>
      <c r="J145" s="105"/>
      <c r="K145" s="105"/>
      <c r="L145" s="1"/>
      <c r="M145" s="5" t="s">
        <v>251</v>
      </c>
      <c r="N145" t="str">
        <f t="shared" ca="1" si="4286"/>
        <v>+4x-12</v>
      </c>
      <c r="O145" s="4" t="s">
        <v>13</v>
      </c>
      <c r="P145" t="str">
        <f t="shared" ca="1" si="4287"/>
        <v>x=　2　,　-6</v>
      </c>
      <c r="Q145" t="str">
        <f t="shared" ca="1" si="4288"/>
        <v/>
      </c>
      <c r="S145" s="78" t="s">
        <v>229</v>
      </c>
      <c r="T145" t="str">
        <f t="shared" ca="1" si="4289"/>
        <v>x^2+4x-12=</v>
      </c>
      <c r="U145" t="s">
        <v>230</v>
      </c>
      <c r="V145" s="78" t="s">
        <v>229</v>
      </c>
      <c r="W145" t="str">
        <f t="shared" ca="1" si="4290"/>
        <v>x=　2　,　-6</v>
      </c>
      <c r="X145" t="s">
        <v>230</v>
      </c>
      <c r="Y145" t="str">
        <f t="shared" ca="1" si="4291"/>
        <v>\\(\\quad x^2+4x-12= \\)</v>
      </c>
      <c r="Z145" t="str">
        <f t="shared" ca="1" si="4292"/>
        <v>\\(\\quad x=　2　,　-6 \\)</v>
      </c>
      <c r="AK145" s="45"/>
      <c r="AN145" s="20" t="s">
        <v>363</v>
      </c>
      <c r="AO145">
        <f t="shared" ca="1" si="4293"/>
        <v>2</v>
      </c>
      <c r="AP145" s="5" t="str">
        <f t="shared" ca="1" si="4294"/>
        <v>　,　</v>
      </c>
      <c r="AQ145">
        <f t="shared" ca="1" si="4295"/>
        <v>-6</v>
      </c>
      <c r="AV145" s="1">
        <f t="shared" ca="1" si="4305"/>
        <v>-2</v>
      </c>
      <c r="AW145" s="1">
        <f t="shared" ca="1" si="4305"/>
        <v>6</v>
      </c>
      <c r="AX145" s="1">
        <f t="shared" ca="1" si="4296"/>
        <v>6</v>
      </c>
      <c r="AY145" s="8">
        <f t="shared" ca="1" si="4297"/>
        <v>4</v>
      </c>
      <c r="AZ145" s="8">
        <f t="shared" ca="1" si="4298"/>
        <v>-12</v>
      </c>
      <c r="BA145" t="str">
        <f t="shared" ca="1" si="4299"/>
        <v>x=　2　,　-6</v>
      </c>
      <c r="BC145" t="str">
        <f t="shared" ca="1" si="4300"/>
        <v>+</v>
      </c>
      <c r="BD145" s="7">
        <f t="shared" ca="1" si="4301"/>
        <v>4</v>
      </c>
      <c r="BE145" s="6" t="str">
        <f t="shared" ca="1" si="4302"/>
        <v>x</v>
      </c>
      <c r="BF145" t="str">
        <f t="shared" ca="1" si="4303"/>
        <v>-</v>
      </c>
      <c r="BG145" s="8">
        <f t="shared" ca="1" si="4304"/>
        <v>12</v>
      </c>
      <c r="BH145" t="s">
        <v>13</v>
      </c>
    </row>
    <row r="146" spans="1:60" x14ac:dyDescent="0.55000000000000004">
      <c r="A146" s="49" t="s">
        <v>7</v>
      </c>
      <c r="B146" s="1" t="s">
        <v>6</v>
      </c>
      <c r="C146" s="51" t="s">
        <v>60</v>
      </c>
      <c r="D146" s="50" t="s">
        <v>362</v>
      </c>
      <c r="E146" s="50" t="str">
        <f t="shared" ca="1" si="4283"/>
        <v>\\(\\quad x^2-5x-50= \\)</v>
      </c>
      <c r="F146" s="50" t="str">
        <f t="shared" ca="1" si="4284"/>
        <v>\\(\\quad x=　-5　,　10 \\)</v>
      </c>
      <c r="G146" s="50" t="s">
        <v>62</v>
      </c>
      <c r="H146" s="89" t="str">
        <f t="shared" ca="1" si="4285"/>
        <v>INSERT INTO math(tangen,question,answer,editor,date,count) VALUES('m7400','\\(\\quad x^2-5x-50= \\)','\\(\\quad x=　-5　,　10 \\)','harazono',NOW(),0);</v>
      </c>
      <c r="I146" s="105"/>
      <c r="J146" s="105"/>
      <c r="K146" s="105"/>
      <c r="L146" s="1"/>
      <c r="M146" s="5" t="s">
        <v>251</v>
      </c>
      <c r="N146" t="str">
        <f t="shared" ca="1" si="4286"/>
        <v>-5x-50</v>
      </c>
      <c r="O146" s="4" t="s">
        <v>13</v>
      </c>
      <c r="P146" t="str">
        <f t="shared" ca="1" si="4287"/>
        <v>x=　-5　,　10</v>
      </c>
      <c r="Q146" t="str">
        <f t="shared" ca="1" si="4288"/>
        <v/>
      </c>
      <c r="S146" s="78" t="s">
        <v>229</v>
      </c>
      <c r="T146" t="str">
        <f t="shared" ca="1" si="4289"/>
        <v>x^2-5x-50=</v>
      </c>
      <c r="U146" t="s">
        <v>230</v>
      </c>
      <c r="V146" s="78" t="s">
        <v>229</v>
      </c>
      <c r="W146" t="str">
        <f t="shared" ca="1" si="4290"/>
        <v>x=　-5　,　10</v>
      </c>
      <c r="X146" t="s">
        <v>230</v>
      </c>
      <c r="Y146" t="str">
        <f t="shared" ca="1" si="4291"/>
        <v>\\(\\quad x^2-5x-50= \\)</v>
      </c>
      <c r="Z146" t="str">
        <f t="shared" ca="1" si="4292"/>
        <v>\\(\\quad x=　-5　,　10 \\)</v>
      </c>
      <c r="AK146" s="45"/>
      <c r="AN146" s="20" t="s">
        <v>363</v>
      </c>
      <c r="AO146">
        <f t="shared" ca="1" si="4293"/>
        <v>-5</v>
      </c>
      <c r="AP146" s="5" t="str">
        <f t="shared" ca="1" si="4294"/>
        <v>　,　</v>
      </c>
      <c r="AQ146">
        <f t="shared" ca="1" si="4295"/>
        <v>10</v>
      </c>
      <c r="AV146" s="1">
        <f t="shared" ca="1" si="4305"/>
        <v>5</v>
      </c>
      <c r="AW146" s="1">
        <f t="shared" ca="1" si="4305"/>
        <v>-10</v>
      </c>
      <c r="AX146" s="1">
        <f t="shared" ca="1" si="4296"/>
        <v>-10</v>
      </c>
      <c r="AY146" s="8">
        <f t="shared" ca="1" si="4297"/>
        <v>-5</v>
      </c>
      <c r="AZ146" s="8">
        <f t="shared" ca="1" si="4298"/>
        <v>-50</v>
      </c>
      <c r="BA146" t="str">
        <f t="shared" ca="1" si="4299"/>
        <v>x=　-5　,　10</v>
      </c>
      <c r="BC146" t="str">
        <f t="shared" ca="1" si="4300"/>
        <v>-</v>
      </c>
      <c r="BD146" s="7">
        <f t="shared" ca="1" si="4301"/>
        <v>5</v>
      </c>
      <c r="BE146" s="6" t="str">
        <f t="shared" ca="1" si="4302"/>
        <v>x</v>
      </c>
      <c r="BF146" t="str">
        <f t="shared" ca="1" si="4303"/>
        <v>-</v>
      </c>
      <c r="BG146" s="8">
        <f t="shared" ca="1" si="4304"/>
        <v>50</v>
      </c>
      <c r="BH146" t="s">
        <v>13</v>
      </c>
    </row>
    <row r="147" spans="1:60" x14ac:dyDescent="0.55000000000000004">
      <c r="A147" s="49" t="s">
        <v>7</v>
      </c>
      <c r="B147" s="1" t="s">
        <v>6</v>
      </c>
      <c r="C147" s="51" t="s">
        <v>60</v>
      </c>
      <c r="D147" s="50" t="s">
        <v>362</v>
      </c>
      <c r="E147" s="50" t="str">
        <f t="shared" ca="1" si="4283"/>
        <v>\\(\\quad x^2-5x-50= \\)</v>
      </c>
      <c r="F147" s="50" t="str">
        <f t="shared" ca="1" si="4284"/>
        <v>\\(\\quad x=　10　,　-5 \\)</v>
      </c>
      <c r="G147" s="50" t="s">
        <v>62</v>
      </c>
      <c r="H147" s="89" t="str">
        <f t="shared" ca="1" si="4285"/>
        <v>INSERT INTO math(tangen,question,answer,editor,date,count) VALUES('m7400','\\(\\quad x^2-5x-50= \\)','\\(\\quad x=　10　,　-5 \\)','harazono',NOW(),0);</v>
      </c>
      <c r="I147" s="105"/>
      <c r="J147" s="105"/>
      <c r="K147" s="105"/>
      <c r="L147" s="1"/>
      <c r="M147" s="5" t="s">
        <v>251</v>
      </c>
      <c r="N147" t="str">
        <f t="shared" ca="1" si="4286"/>
        <v>-5x-50</v>
      </c>
      <c r="O147" s="4" t="s">
        <v>13</v>
      </c>
      <c r="P147" t="str">
        <f t="shared" ca="1" si="4287"/>
        <v>x=　10　,　-5</v>
      </c>
      <c r="Q147" t="str">
        <f t="shared" ca="1" si="4288"/>
        <v/>
      </c>
      <c r="S147" s="78" t="s">
        <v>229</v>
      </c>
      <c r="T147" t="str">
        <f t="shared" ca="1" si="4289"/>
        <v>x^2-5x-50=</v>
      </c>
      <c r="U147" t="s">
        <v>230</v>
      </c>
      <c r="V147" s="78" t="s">
        <v>229</v>
      </c>
      <c r="W147" t="str">
        <f t="shared" ca="1" si="4290"/>
        <v>x=　10　,　-5</v>
      </c>
      <c r="X147" t="s">
        <v>230</v>
      </c>
      <c r="Y147" t="str">
        <f t="shared" ca="1" si="4291"/>
        <v>\\(\\quad x^2-5x-50= \\)</v>
      </c>
      <c r="Z147" t="str">
        <f t="shared" ca="1" si="4292"/>
        <v>\\(\\quad x=　10　,　-5 \\)</v>
      </c>
      <c r="AK147" s="45"/>
      <c r="AN147" s="20" t="s">
        <v>363</v>
      </c>
      <c r="AO147">
        <f t="shared" ca="1" si="4293"/>
        <v>10</v>
      </c>
      <c r="AP147" s="5" t="str">
        <f t="shared" ca="1" si="4294"/>
        <v>　,　</v>
      </c>
      <c r="AQ147">
        <f t="shared" ca="1" si="4295"/>
        <v>-5</v>
      </c>
      <c r="AV147" s="1">
        <f t="shared" ca="1" si="4305"/>
        <v>-10</v>
      </c>
      <c r="AW147" s="1">
        <f t="shared" ca="1" si="4305"/>
        <v>5</v>
      </c>
      <c r="AX147" s="1">
        <f t="shared" ca="1" si="4296"/>
        <v>5</v>
      </c>
      <c r="AY147" s="8">
        <f t="shared" ca="1" si="4297"/>
        <v>-5</v>
      </c>
      <c r="AZ147" s="8">
        <f t="shared" ca="1" si="4298"/>
        <v>-50</v>
      </c>
      <c r="BA147" t="str">
        <f t="shared" ca="1" si="4299"/>
        <v>x=　10　,　-5</v>
      </c>
      <c r="BC147" t="str">
        <f t="shared" ca="1" si="4300"/>
        <v>-</v>
      </c>
      <c r="BD147" s="7">
        <f t="shared" ca="1" si="4301"/>
        <v>5</v>
      </c>
      <c r="BE147" s="6" t="str">
        <f t="shared" ca="1" si="4302"/>
        <v>x</v>
      </c>
      <c r="BF147" t="str">
        <f t="shared" ca="1" si="4303"/>
        <v>-</v>
      </c>
      <c r="BG147" s="8">
        <f t="shared" ca="1" si="4304"/>
        <v>50</v>
      </c>
      <c r="BH147" t="s">
        <v>13</v>
      </c>
    </row>
    <row r="148" spans="1:60" x14ac:dyDescent="0.55000000000000004">
      <c r="A148" s="49" t="s">
        <v>7</v>
      </c>
      <c r="B148" s="1" t="s">
        <v>6</v>
      </c>
      <c r="C148" s="51" t="s">
        <v>60</v>
      </c>
      <c r="D148" s="50" t="s">
        <v>362</v>
      </c>
      <c r="E148" s="50" t="str">
        <f t="shared" ca="1" si="4283"/>
        <v>\\(\\quad x^2+18x+81= \\)</v>
      </c>
      <c r="F148" s="50" t="str">
        <f t="shared" ca="1" si="4284"/>
        <v>\\(\\quad x=　-9 \\)</v>
      </c>
      <c r="G148" s="50" t="s">
        <v>62</v>
      </c>
      <c r="H148" s="89" t="str">
        <f t="shared" ca="1" si="4285"/>
        <v>INSERT INTO math(tangen,question,answer,editor,date,count) VALUES('m7400','\\(\\quad x^2+18x+81= \\)','\\(\\quad x=　-9 \\)','harazono',NOW(),0);</v>
      </c>
      <c r="I148" s="105"/>
      <c r="J148" s="105"/>
      <c r="K148" s="105"/>
      <c r="L148" s="1"/>
      <c r="M148" s="5" t="s">
        <v>251</v>
      </c>
      <c r="N148" t="str">
        <f t="shared" ca="1" si="4286"/>
        <v>+18x+81</v>
      </c>
      <c r="O148" s="4" t="s">
        <v>13</v>
      </c>
      <c r="P148" t="str">
        <f t="shared" ca="1" si="4287"/>
        <v>x=　-9</v>
      </c>
      <c r="Q148" t="str">
        <f t="shared" ca="1" si="4288"/>
        <v/>
      </c>
      <c r="S148" s="78" t="s">
        <v>229</v>
      </c>
      <c r="T148" t="str">
        <f t="shared" ca="1" si="4289"/>
        <v>x^2+18x+81=</v>
      </c>
      <c r="U148" t="s">
        <v>230</v>
      </c>
      <c r="V148" s="78" t="s">
        <v>229</v>
      </c>
      <c r="W148" t="str">
        <f t="shared" ca="1" si="4290"/>
        <v>x=　-9</v>
      </c>
      <c r="X148" t="s">
        <v>230</v>
      </c>
      <c r="Y148" t="str">
        <f t="shared" ca="1" si="4291"/>
        <v>\\(\\quad x^2+18x+81= \\)</v>
      </c>
      <c r="Z148" t="str">
        <f t="shared" ca="1" si="4292"/>
        <v>\\(\\quad x=　-9 \\)</v>
      </c>
      <c r="AK148" s="45"/>
      <c r="AN148" s="20" t="s">
        <v>363</v>
      </c>
      <c r="AO148">
        <f t="shared" ca="1" si="4293"/>
        <v>-9</v>
      </c>
      <c r="AP148" s="5" t="str">
        <f t="shared" ca="1" si="4294"/>
        <v/>
      </c>
      <c r="AQ148" t="str">
        <f t="shared" ca="1" si="4295"/>
        <v/>
      </c>
      <c r="AV148" s="1">
        <f t="shared" ca="1" si="4305"/>
        <v>9</v>
      </c>
      <c r="AW148" s="1">
        <f t="shared" ca="1" si="4305"/>
        <v>9</v>
      </c>
      <c r="AX148" s="1" t="str">
        <f t="shared" ca="1" si="4296"/>
        <v/>
      </c>
      <c r="AY148" s="8">
        <f t="shared" ca="1" si="4297"/>
        <v>18</v>
      </c>
      <c r="AZ148" s="8">
        <f t="shared" ca="1" si="4298"/>
        <v>81</v>
      </c>
      <c r="BA148" t="str">
        <f t="shared" ca="1" si="4299"/>
        <v>x=　-9</v>
      </c>
      <c r="BC148" t="str">
        <f t="shared" ca="1" si="4300"/>
        <v>+</v>
      </c>
      <c r="BD148" s="7">
        <f t="shared" ca="1" si="4301"/>
        <v>18</v>
      </c>
      <c r="BE148" s="6" t="str">
        <f t="shared" ca="1" si="4302"/>
        <v>x</v>
      </c>
      <c r="BF148" t="str">
        <f t="shared" ca="1" si="4303"/>
        <v>+</v>
      </c>
      <c r="BG148" s="8">
        <f t="shared" ca="1" si="4304"/>
        <v>81</v>
      </c>
      <c r="BH148" t="s">
        <v>13</v>
      </c>
    </row>
    <row r="149" spans="1:60" x14ac:dyDescent="0.55000000000000004">
      <c r="A149" s="49" t="s">
        <v>7</v>
      </c>
      <c r="B149" s="1" t="s">
        <v>6</v>
      </c>
      <c r="C149" s="51" t="s">
        <v>60</v>
      </c>
      <c r="D149" s="50" t="s">
        <v>362</v>
      </c>
      <c r="E149" s="50" t="str">
        <f t="shared" ca="1" si="4283"/>
        <v>\\(\\quad x^2-13x+30= \\)</v>
      </c>
      <c r="F149" s="50" t="str">
        <f t="shared" ca="1" si="4284"/>
        <v>\\(\\quad x=　3　,　10 \\)</v>
      </c>
      <c r="G149" s="50" t="s">
        <v>62</v>
      </c>
      <c r="H149" s="89" t="str">
        <f t="shared" ca="1" si="4285"/>
        <v>INSERT INTO math(tangen,question,answer,editor,date,count) VALUES('m7400','\\(\\quad x^2-13x+30= \\)','\\(\\quad x=　3　,　10 \\)','harazono',NOW(),0);</v>
      </c>
      <c r="I149" s="105"/>
      <c r="J149" s="105"/>
      <c r="K149" s="105"/>
      <c r="L149" s="1"/>
      <c r="M149" s="5" t="s">
        <v>251</v>
      </c>
      <c r="N149" t="str">
        <f t="shared" ca="1" si="4286"/>
        <v>-13x+30</v>
      </c>
      <c r="O149" s="4" t="s">
        <v>13</v>
      </c>
      <c r="P149" t="str">
        <f t="shared" ca="1" si="4287"/>
        <v>x=　3　,　10</v>
      </c>
      <c r="Q149" t="str">
        <f t="shared" ca="1" si="4288"/>
        <v/>
      </c>
      <c r="S149" s="78" t="s">
        <v>229</v>
      </c>
      <c r="T149" t="str">
        <f t="shared" ca="1" si="4289"/>
        <v>x^2-13x+30=</v>
      </c>
      <c r="U149" t="s">
        <v>230</v>
      </c>
      <c r="V149" s="78" t="s">
        <v>229</v>
      </c>
      <c r="W149" t="str">
        <f t="shared" ca="1" si="4290"/>
        <v>x=　3　,　10</v>
      </c>
      <c r="X149" t="s">
        <v>230</v>
      </c>
      <c r="Y149" t="str">
        <f t="shared" ca="1" si="4291"/>
        <v>\\(\\quad x^2-13x+30= \\)</v>
      </c>
      <c r="Z149" t="str">
        <f t="shared" ca="1" si="4292"/>
        <v>\\(\\quad x=　3　,　10 \\)</v>
      </c>
      <c r="AK149" s="45"/>
      <c r="AN149" s="20" t="s">
        <v>363</v>
      </c>
      <c r="AO149">
        <f t="shared" ca="1" si="4293"/>
        <v>3</v>
      </c>
      <c r="AP149" s="5" t="str">
        <f t="shared" ca="1" si="4294"/>
        <v>　,　</v>
      </c>
      <c r="AQ149">
        <f t="shared" ca="1" si="4295"/>
        <v>10</v>
      </c>
      <c r="AV149" s="1">
        <f t="shared" ca="1" si="4305"/>
        <v>-3</v>
      </c>
      <c r="AW149" s="1">
        <f t="shared" ca="1" si="4305"/>
        <v>-10</v>
      </c>
      <c r="AX149" s="1">
        <f t="shared" ca="1" si="4296"/>
        <v>-10</v>
      </c>
      <c r="AY149" s="8">
        <f t="shared" ca="1" si="4297"/>
        <v>-13</v>
      </c>
      <c r="AZ149" s="8">
        <f t="shared" ca="1" si="4298"/>
        <v>30</v>
      </c>
      <c r="BA149" t="str">
        <f t="shared" ca="1" si="4299"/>
        <v>x=　3　,　10</v>
      </c>
      <c r="BC149" t="str">
        <f t="shared" ca="1" si="4300"/>
        <v>-</v>
      </c>
      <c r="BD149" s="7">
        <f t="shared" ca="1" si="4301"/>
        <v>13</v>
      </c>
      <c r="BE149" s="6" t="str">
        <f t="shared" ca="1" si="4302"/>
        <v>x</v>
      </c>
      <c r="BF149" t="str">
        <f t="shared" ca="1" si="4303"/>
        <v>+</v>
      </c>
      <c r="BG149" s="8">
        <f t="shared" ca="1" si="4304"/>
        <v>30</v>
      </c>
      <c r="BH149" t="s">
        <v>13</v>
      </c>
    </row>
    <row r="150" spans="1:60" x14ac:dyDescent="0.55000000000000004">
      <c r="A150" s="49" t="s">
        <v>7</v>
      </c>
      <c r="B150" s="1" t="s">
        <v>6</v>
      </c>
      <c r="C150" s="51" t="s">
        <v>60</v>
      </c>
      <c r="D150" s="50" t="s">
        <v>362</v>
      </c>
      <c r="E150" s="50" t="str">
        <f t="shared" ca="1" si="4283"/>
        <v>\\(\\quad x^2+12x+27= \\)</v>
      </c>
      <c r="F150" s="50" t="str">
        <f t="shared" ca="1" si="4284"/>
        <v>\\(\\quad x=　-3　,　-9 \\)</v>
      </c>
      <c r="G150" s="50" t="s">
        <v>62</v>
      </c>
      <c r="H150" s="89" t="str">
        <f t="shared" ca="1" si="4285"/>
        <v>INSERT INTO math(tangen,question,answer,editor,date,count) VALUES('m7400','\\(\\quad x^2+12x+27= \\)','\\(\\quad x=　-3　,　-9 \\)','harazono',NOW(),0);</v>
      </c>
      <c r="I150" s="105"/>
      <c r="J150" s="105"/>
      <c r="K150" s="105"/>
      <c r="L150" s="1"/>
      <c r="M150" s="5" t="s">
        <v>251</v>
      </c>
      <c r="N150" t="str">
        <f t="shared" ca="1" si="4286"/>
        <v>+12x+27</v>
      </c>
      <c r="O150" s="4" t="s">
        <v>13</v>
      </c>
      <c r="P150" t="str">
        <f t="shared" ca="1" si="4287"/>
        <v>x=　-3　,　-9</v>
      </c>
      <c r="Q150" t="str">
        <f t="shared" ca="1" si="4288"/>
        <v/>
      </c>
      <c r="S150" s="78" t="s">
        <v>229</v>
      </c>
      <c r="T150" t="str">
        <f t="shared" ca="1" si="4289"/>
        <v>x^2+12x+27=</v>
      </c>
      <c r="U150" t="s">
        <v>230</v>
      </c>
      <c r="V150" s="78" t="s">
        <v>229</v>
      </c>
      <c r="W150" t="str">
        <f t="shared" ca="1" si="4290"/>
        <v>x=　-3　,　-9</v>
      </c>
      <c r="X150" t="s">
        <v>230</v>
      </c>
      <c r="Y150" t="str">
        <f t="shared" ca="1" si="4291"/>
        <v>\\(\\quad x^2+12x+27= \\)</v>
      </c>
      <c r="Z150" t="str">
        <f t="shared" ca="1" si="4292"/>
        <v>\\(\\quad x=　-3　,　-9 \\)</v>
      </c>
      <c r="AK150" s="45"/>
      <c r="AN150" s="20" t="s">
        <v>363</v>
      </c>
      <c r="AO150">
        <f t="shared" ca="1" si="4293"/>
        <v>-3</v>
      </c>
      <c r="AP150" s="5" t="str">
        <f t="shared" ca="1" si="4294"/>
        <v>　,　</v>
      </c>
      <c r="AQ150">
        <f t="shared" ca="1" si="4295"/>
        <v>-9</v>
      </c>
      <c r="AV150" s="1">
        <f t="shared" ca="1" si="4305"/>
        <v>3</v>
      </c>
      <c r="AW150" s="1">
        <f t="shared" ca="1" si="4305"/>
        <v>9</v>
      </c>
      <c r="AX150" s="1">
        <f t="shared" ca="1" si="4296"/>
        <v>9</v>
      </c>
      <c r="AY150" s="8">
        <f t="shared" ca="1" si="4297"/>
        <v>12</v>
      </c>
      <c r="AZ150" s="8">
        <f t="shared" ca="1" si="4298"/>
        <v>27</v>
      </c>
      <c r="BA150" t="str">
        <f t="shared" ca="1" si="4299"/>
        <v>x=　-3　,　-9</v>
      </c>
      <c r="BC150" t="str">
        <f t="shared" ca="1" si="4300"/>
        <v>+</v>
      </c>
      <c r="BD150" s="7">
        <f t="shared" ca="1" si="4301"/>
        <v>12</v>
      </c>
      <c r="BE150" s="6" t="str">
        <f t="shared" ca="1" si="4302"/>
        <v>x</v>
      </c>
      <c r="BF150" t="str">
        <f t="shared" ca="1" si="4303"/>
        <v>+</v>
      </c>
      <c r="BG150" s="8">
        <f t="shared" ca="1" si="4304"/>
        <v>27</v>
      </c>
      <c r="BH150" t="s">
        <v>13</v>
      </c>
    </row>
    <row r="151" spans="1:60" x14ac:dyDescent="0.55000000000000004">
      <c r="A151" s="49" t="s">
        <v>7</v>
      </c>
      <c r="B151" s="1" t="s">
        <v>6</v>
      </c>
      <c r="C151" s="51" t="s">
        <v>60</v>
      </c>
      <c r="D151" s="50" t="s">
        <v>362</v>
      </c>
      <c r="E151" s="50" t="str">
        <f t="shared" ca="1" si="4283"/>
        <v>\\(\\quad x^2+x-72= \\)</v>
      </c>
      <c r="F151" s="50" t="str">
        <f t="shared" ca="1" si="4284"/>
        <v>\\(\\quad x=　-9　,　8 \\)</v>
      </c>
      <c r="G151" s="50" t="s">
        <v>62</v>
      </c>
      <c r="H151" s="89" t="str">
        <f t="shared" ca="1" si="4285"/>
        <v>INSERT INTO math(tangen,question,answer,editor,date,count) VALUES('m7400','\\(\\quad x^2+x-72= \\)','\\(\\quad x=　-9　,　8 \\)','harazono',NOW(),0);</v>
      </c>
      <c r="I151" s="105"/>
      <c r="J151" s="105"/>
      <c r="K151" s="105"/>
      <c r="L151" s="1"/>
      <c r="M151" s="5" t="s">
        <v>251</v>
      </c>
      <c r="N151" t="str">
        <f t="shared" ca="1" si="4286"/>
        <v>+x-72</v>
      </c>
      <c r="O151" s="4" t="s">
        <v>13</v>
      </c>
      <c r="P151" t="str">
        <f t="shared" ca="1" si="4287"/>
        <v>x=　-9　,　8</v>
      </c>
      <c r="Q151" t="str">
        <f t="shared" ca="1" si="4288"/>
        <v/>
      </c>
      <c r="S151" s="78" t="s">
        <v>229</v>
      </c>
      <c r="T151" t="str">
        <f t="shared" ca="1" si="4289"/>
        <v>x^2+x-72=</v>
      </c>
      <c r="U151" t="s">
        <v>230</v>
      </c>
      <c r="V151" s="78" t="s">
        <v>229</v>
      </c>
      <c r="W151" t="str">
        <f t="shared" ca="1" si="4290"/>
        <v>x=　-9　,　8</v>
      </c>
      <c r="X151" t="s">
        <v>230</v>
      </c>
      <c r="Y151" t="str">
        <f t="shared" ca="1" si="4291"/>
        <v>\\(\\quad x^2+x-72= \\)</v>
      </c>
      <c r="Z151" t="str">
        <f t="shared" ca="1" si="4292"/>
        <v>\\(\\quad x=　-9　,　8 \\)</v>
      </c>
      <c r="AK151" s="45"/>
      <c r="AN151" s="20" t="s">
        <v>363</v>
      </c>
      <c r="AO151">
        <f t="shared" ca="1" si="4293"/>
        <v>-9</v>
      </c>
      <c r="AP151" s="5" t="str">
        <f t="shared" ca="1" si="4294"/>
        <v>　,　</v>
      </c>
      <c r="AQ151">
        <f t="shared" ca="1" si="4295"/>
        <v>8</v>
      </c>
      <c r="AV151" s="1">
        <f t="shared" ca="1" si="4305"/>
        <v>9</v>
      </c>
      <c r="AW151" s="1">
        <f t="shared" ca="1" si="4305"/>
        <v>-8</v>
      </c>
      <c r="AX151" s="1">
        <f t="shared" ca="1" si="4296"/>
        <v>-8</v>
      </c>
      <c r="AY151" s="8">
        <f t="shared" ca="1" si="4297"/>
        <v>1</v>
      </c>
      <c r="AZ151" s="8">
        <f t="shared" ca="1" si="4298"/>
        <v>-72</v>
      </c>
      <c r="BA151" t="str">
        <f t="shared" ca="1" si="4299"/>
        <v>x=　-9　,　8</v>
      </c>
      <c r="BC151" t="str">
        <f t="shared" ca="1" si="4300"/>
        <v>+</v>
      </c>
      <c r="BD151" s="7" t="str">
        <f t="shared" ca="1" si="4301"/>
        <v/>
      </c>
      <c r="BE151" s="6" t="str">
        <f t="shared" ca="1" si="4302"/>
        <v>x</v>
      </c>
      <c r="BF151" t="str">
        <f t="shared" ca="1" si="4303"/>
        <v>-</v>
      </c>
      <c r="BG151" s="8">
        <f t="shared" ca="1" si="4304"/>
        <v>72</v>
      </c>
      <c r="BH151" t="s">
        <v>13</v>
      </c>
    </row>
    <row r="152" spans="1:60" x14ac:dyDescent="0.55000000000000004">
      <c r="A152" s="49" t="s">
        <v>7</v>
      </c>
      <c r="B152" s="1" t="s">
        <v>6</v>
      </c>
      <c r="C152" s="51" t="s">
        <v>60</v>
      </c>
      <c r="D152" s="50" t="s">
        <v>362</v>
      </c>
      <c r="E152" s="50" t="str">
        <f t="shared" ca="1" si="4283"/>
        <v>\\(\\quad x^2-2x-8= \\)</v>
      </c>
      <c r="F152" s="50" t="str">
        <f t="shared" ca="1" si="4284"/>
        <v>\\(\\quad x=　-2　,　4 \\)</v>
      </c>
      <c r="G152" s="50" t="s">
        <v>62</v>
      </c>
      <c r="H152" s="89" t="str">
        <f t="shared" ca="1" si="4285"/>
        <v>INSERT INTO math(tangen,question,answer,editor,date,count) VALUES('m7400','\\(\\quad x^2-2x-8= \\)','\\(\\quad x=　-2　,　4 \\)','harazono',NOW(),0);</v>
      </c>
      <c r="I152" s="105"/>
      <c r="J152" s="105"/>
      <c r="K152" s="105"/>
      <c r="L152" s="1"/>
      <c r="M152" s="5" t="s">
        <v>251</v>
      </c>
      <c r="N152" t="str">
        <f t="shared" ca="1" si="4286"/>
        <v>-2x-8</v>
      </c>
      <c r="O152" s="4" t="s">
        <v>13</v>
      </c>
      <c r="P152" t="str">
        <f t="shared" ca="1" si="4287"/>
        <v>x=　-2　,　4</v>
      </c>
      <c r="Q152" t="str">
        <f t="shared" ca="1" si="4288"/>
        <v/>
      </c>
      <c r="S152" s="78" t="s">
        <v>229</v>
      </c>
      <c r="T152" t="str">
        <f t="shared" ca="1" si="4289"/>
        <v>x^2-2x-8=</v>
      </c>
      <c r="U152" t="s">
        <v>230</v>
      </c>
      <c r="V152" s="78" t="s">
        <v>229</v>
      </c>
      <c r="W152" t="str">
        <f t="shared" ca="1" si="4290"/>
        <v>x=　-2　,　4</v>
      </c>
      <c r="X152" t="s">
        <v>230</v>
      </c>
      <c r="Y152" t="str">
        <f t="shared" ca="1" si="4291"/>
        <v>\\(\\quad x^2-2x-8= \\)</v>
      </c>
      <c r="Z152" t="str">
        <f t="shared" ca="1" si="4292"/>
        <v>\\(\\quad x=　-2　,　4 \\)</v>
      </c>
      <c r="AK152" s="45"/>
      <c r="AN152" s="20" t="s">
        <v>363</v>
      </c>
      <c r="AO152">
        <f t="shared" ca="1" si="4293"/>
        <v>-2</v>
      </c>
      <c r="AP152" s="5" t="str">
        <f t="shared" ca="1" si="4294"/>
        <v>　,　</v>
      </c>
      <c r="AQ152">
        <f t="shared" ca="1" si="4295"/>
        <v>4</v>
      </c>
      <c r="AV152" s="1">
        <f t="shared" ca="1" si="4305"/>
        <v>2</v>
      </c>
      <c r="AW152" s="1">
        <f t="shared" ca="1" si="4305"/>
        <v>-4</v>
      </c>
      <c r="AX152" s="1">
        <f t="shared" ca="1" si="4296"/>
        <v>-4</v>
      </c>
      <c r="AY152" s="8">
        <f t="shared" ca="1" si="4297"/>
        <v>-2</v>
      </c>
      <c r="AZ152" s="8">
        <f t="shared" ca="1" si="4298"/>
        <v>-8</v>
      </c>
      <c r="BA152" t="str">
        <f t="shared" ca="1" si="4299"/>
        <v>x=　-2　,　4</v>
      </c>
      <c r="BC152" t="str">
        <f t="shared" ca="1" si="4300"/>
        <v>-</v>
      </c>
      <c r="BD152" s="7">
        <f t="shared" ca="1" si="4301"/>
        <v>2</v>
      </c>
      <c r="BE152" s="6" t="str">
        <f t="shared" ca="1" si="4302"/>
        <v>x</v>
      </c>
      <c r="BF152" t="str">
        <f t="shared" ca="1" si="4303"/>
        <v>-</v>
      </c>
      <c r="BG152" s="8">
        <f t="shared" ca="1" si="4304"/>
        <v>8</v>
      </c>
      <c r="BH152" t="s">
        <v>13</v>
      </c>
    </row>
    <row r="153" spans="1:60" x14ac:dyDescent="0.55000000000000004">
      <c r="A153" s="49" t="s">
        <v>7</v>
      </c>
      <c r="B153" s="1" t="s">
        <v>6</v>
      </c>
      <c r="C153" s="51" t="s">
        <v>60</v>
      </c>
      <c r="D153" s="50" t="s">
        <v>362</v>
      </c>
      <c r="E153" s="50" t="str">
        <f t="shared" ca="1" si="4283"/>
        <v>\\(\\quad x^2-11x+28= \\)</v>
      </c>
      <c r="F153" s="50" t="str">
        <f t="shared" ca="1" si="4284"/>
        <v>\\(\\quad x=　7　,　4 \\)</v>
      </c>
      <c r="G153" s="50" t="s">
        <v>62</v>
      </c>
      <c r="H153" s="89" t="str">
        <f t="shared" ca="1" si="4285"/>
        <v>INSERT INTO math(tangen,question,answer,editor,date,count) VALUES('m7400','\\(\\quad x^2-11x+28= \\)','\\(\\quad x=　7　,　4 \\)','harazono',NOW(),0);</v>
      </c>
      <c r="I153" s="105"/>
      <c r="J153" s="105"/>
      <c r="K153" s="105"/>
      <c r="L153" s="1"/>
      <c r="M153" s="5" t="s">
        <v>251</v>
      </c>
      <c r="N153" t="str">
        <f t="shared" ca="1" si="4286"/>
        <v>-11x+28</v>
      </c>
      <c r="O153" s="4" t="s">
        <v>13</v>
      </c>
      <c r="P153" t="str">
        <f t="shared" ca="1" si="4287"/>
        <v>x=　7　,　4</v>
      </c>
      <c r="Q153" t="str">
        <f t="shared" ca="1" si="4288"/>
        <v/>
      </c>
      <c r="S153" s="78" t="s">
        <v>229</v>
      </c>
      <c r="T153" t="str">
        <f t="shared" ca="1" si="4289"/>
        <v>x^2-11x+28=</v>
      </c>
      <c r="U153" t="s">
        <v>230</v>
      </c>
      <c r="V153" s="78" t="s">
        <v>229</v>
      </c>
      <c r="W153" t="str">
        <f t="shared" ca="1" si="4290"/>
        <v>x=　7　,　4</v>
      </c>
      <c r="X153" t="s">
        <v>230</v>
      </c>
      <c r="Y153" t="str">
        <f t="shared" ca="1" si="4291"/>
        <v>\\(\\quad x^2-11x+28= \\)</v>
      </c>
      <c r="Z153" t="str">
        <f t="shared" ca="1" si="4292"/>
        <v>\\(\\quad x=　7　,　4 \\)</v>
      </c>
      <c r="AK153" s="45"/>
      <c r="AN153" s="20" t="s">
        <v>363</v>
      </c>
      <c r="AO153">
        <f t="shared" ca="1" si="4293"/>
        <v>7</v>
      </c>
      <c r="AP153" s="5" t="str">
        <f t="shared" ca="1" si="4294"/>
        <v>　,　</v>
      </c>
      <c r="AQ153">
        <f t="shared" ca="1" si="4295"/>
        <v>4</v>
      </c>
      <c r="AV153" s="1">
        <f t="shared" ca="1" si="4305"/>
        <v>-7</v>
      </c>
      <c r="AW153" s="1">
        <f t="shared" ca="1" si="4305"/>
        <v>-4</v>
      </c>
      <c r="AX153" s="1">
        <f t="shared" ca="1" si="4296"/>
        <v>-4</v>
      </c>
      <c r="AY153" s="8">
        <f t="shared" ca="1" si="4297"/>
        <v>-11</v>
      </c>
      <c r="AZ153" s="8">
        <f t="shared" ca="1" si="4298"/>
        <v>28</v>
      </c>
      <c r="BA153" t="str">
        <f t="shared" ca="1" si="4299"/>
        <v>x=　7　,　4</v>
      </c>
      <c r="BC153" t="str">
        <f t="shared" ca="1" si="4300"/>
        <v>-</v>
      </c>
      <c r="BD153" s="7">
        <f t="shared" ca="1" si="4301"/>
        <v>11</v>
      </c>
      <c r="BE153" s="6" t="str">
        <f t="shared" ca="1" si="4302"/>
        <v>x</v>
      </c>
      <c r="BF153" t="str">
        <f t="shared" ca="1" si="4303"/>
        <v>+</v>
      </c>
      <c r="BG153" s="8">
        <f t="shared" ca="1" si="4304"/>
        <v>28</v>
      </c>
      <c r="BH153" t="s">
        <v>13</v>
      </c>
    </row>
  </sheetData>
  <mergeCells count="150">
    <mergeCell ref="BE8:BE9"/>
    <mergeCell ref="A8:A9"/>
    <mergeCell ref="BE6:BE7"/>
    <mergeCell ref="A6:A7"/>
    <mergeCell ref="BE4:BE5"/>
    <mergeCell ref="A4:A5"/>
    <mergeCell ref="BE2:BE3"/>
    <mergeCell ref="A2:A3"/>
    <mergeCell ref="BE18:BE19"/>
    <mergeCell ref="A18:A19"/>
    <mergeCell ref="BE16:BE17"/>
    <mergeCell ref="A16:A17"/>
    <mergeCell ref="BE14:BE15"/>
    <mergeCell ref="A14:A15"/>
    <mergeCell ref="BE12:BE13"/>
    <mergeCell ref="A12:A13"/>
    <mergeCell ref="BE10:BE11"/>
    <mergeCell ref="A10:A11"/>
    <mergeCell ref="B20:B21"/>
    <mergeCell ref="B22:B23"/>
    <mergeCell ref="B24:B25"/>
    <mergeCell ref="B26:B27"/>
    <mergeCell ref="B28:B29"/>
    <mergeCell ref="B30:B31"/>
    <mergeCell ref="BE28:BE29"/>
    <mergeCell ref="A28:A29"/>
    <mergeCell ref="BE26:BE27"/>
    <mergeCell ref="A26:A27"/>
    <mergeCell ref="BE24:BE25"/>
    <mergeCell ref="A24:A25"/>
    <mergeCell ref="BE22:BE23"/>
    <mergeCell ref="A22:A23"/>
    <mergeCell ref="BE20:BE21"/>
    <mergeCell ref="A20:A21"/>
    <mergeCell ref="B2:B3"/>
    <mergeCell ref="B4:B5"/>
    <mergeCell ref="B6:B7"/>
    <mergeCell ref="B8:B9"/>
    <mergeCell ref="B10:B11"/>
    <mergeCell ref="B12:B13"/>
    <mergeCell ref="B14:B15"/>
    <mergeCell ref="B16:B17"/>
    <mergeCell ref="B18:B19"/>
    <mergeCell ref="A36:A37"/>
    <mergeCell ref="B36:B37"/>
    <mergeCell ref="BE36:BE37"/>
    <mergeCell ref="A38:A39"/>
    <mergeCell ref="B38:B39"/>
    <mergeCell ref="BE38:BE39"/>
    <mergeCell ref="BE30:BE31"/>
    <mergeCell ref="A32:A33"/>
    <mergeCell ref="B32:B33"/>
    <mergeCell ref="BE32:BE33"/>
    <mergeCell ref="A34:A35"/>
    <mergeCell ref="B34:B35"/>
    <mergeCell ref="BE34:BE35"/>
    <mergeCell ref="A30:A31"/>
    <mergeCell ref="A44:A45"/>
    <mergeCell ref="B44:B45"/>
    <mergeCell ref="BE44:BE45"/>
    <mergeCell ref="A46:A47"/>
    <mergeCell ref="B46:B47"/>
    <mergeCell ref="BE46:BE47"/>
    <mergeCell ref="A40:A41"/>
    <mergeCell ref="B40:B41"/>
    <mergeCell ref="BE40:BE41"/>
    <mergeCell ref="A42:A43"/>
    <mergeCell ref="B42:B43"/>
    <mergeCell ref="BE42:BE43"/>
    <mergeCell ref="A52:A53"/>
    <mergeCell ref="B52:B53"/>
    <mergeCell ref="BE52:BE53"/>
    <mergeCell ref="A54:A55"/>
    <mergeCell ref="B54:B55"/>
    <mergeCell ref="BE54:BE55"/>
    <mergeCell ref="A48:A49"/>
    <mergeCell ref="B48:B49"/>
    <mergeCell ref="BE48:BE49"/>
    <mergeCell ref="A50:A51"/>
    <mergeCell ref="B50:B51"/>
    <mergeCell ref="BE50:BE51"/>
    <mergeCell ref="A60:A61"/>
    <mergeCell ref="B60:B61"/>
    <mergeCell ref="BE60:BE61"/>
    <mergeCell ref="A62:A63"/>
    <mergeCell ref="B62:B63"/>
    <mergeCell ref="BE62:BE63"/>
    <mergeCell ref="A56:A57"/>
    <mergeCell ref="B56:B57"/>
    <mergeCell ref="BE56:BE57"/>
    <mergeCell ref="A58:A59"/>
    <mergeCell ref="B58:B59"/>
    <mergeCell ref="BE58:BE59"/>
    <mergeCell ref="A68:A69"/>
    <mergeCell ref="B68:B69"/>
    <mergeCell ref="BE68:BE69"/>
    <mergeCell ref="A70:A71"/>
    <mergeCell ref="B70:B71"/>
    <mergeCell ref="BE70:BE71"/>
    <mergeCell ref="A64:A65"/>
    <mergeCell ref="B64:B65"/>
    <mergeCell ref="BE64:BE65"/>
    <mergeCell ref="A66:A67"/>
    <mergeCell ref="B66:B67"/>
    <mergeCell ref="BE66:BE67"/>
    <mergeCell ref="A76:A77"/>
    <mergeCell ref="B76:B77"/>
    <mergeCell ref="BE76:BE77"/>
    <mergeCell ref="A78:A79"/>
    <mergeCell ref="B78:B79"/>
    <mergeCell ref="BE78:BE79"/>
    <mergeCell ref="A72:A73"/>
    <mergeCell ref="B72:B73"/>
    <mergeCell ref="BE72:BE73"/>
    <mergeCell ref="A74:A75"/>
    <mergeCell ref="B74:B75"/>
    <mergeCell ref="BE74:BE75"/>
    <mergeCell ref="A84:A85"/>
    <mergeCell ref="B84:B85"/>
    <mergeCell ref="BE84:BE85"/>
    <mergeCell ref="A86:A87"/>
    <mergeCell ref="B86:B87"/>
    <mergeCell ref="BE86:BE87"/>
    <mergeCell ref="A80:A81"/>
    <mergeCell ref="B80:B81"/>
    <mergeCell ref="BE80:BE81"/>
    <mergeCell ref="A82:A83"/>
    <mergeCell ref="B82:B83"/>
    <mergeCell ref="BE82:BE83"/>
    <mergeCell ref="A92:A93"/>
    <mergeCell ref="B92:B93"/>
    <mergeCell ref="BE92:BE93"/>
    <mergeCell ref="A94:A95"/>
    <mergeCell ref="B94:B95"/>
    <mergeCell ref="BE94:BE95"/>
    <mergeCell ref="A88:A89"/>
    <mergeCell ref="B88:B89"/>
    <mergeCell ref="BE88:BE89"/>
    <mergeCell ref="A90:A91"/>
    <mergeCell ref="B90:B91"/>
    <mergeCell ref="BE90:BE91"/>
    <mergeCell ref="A100:A101"/>
    <mergeCell ref="B100:B101"/>
    <mergeCell ref="BE100:BE101"/>
    <mergeCell ref="A96:A97"/>
    <mergeCell ref="B96:B97"/>
    <mergeCell ref="BE96:BE97"/>
    <mergeCell ref="A98:A99"/>
    <mergeCell ref="B98:B99"/>
    <mergeCell ref="BE98:BE99"/>
  </mergeCells>
  <phoneticPr fontId="1"/>
  <conditionalFormatting sqref="AJ3 AL2 AJ5 AJ7 AJ9 AJ11 AJ13 AJ15 AJ17 AJ19 AJ21 AJ23 AJ25 AJ27 AJ29 AL4 AL6 AL8 AL10 AL12 AL14 AL16 AL18 AL20 AL22 AL24 AL26 AL28 AJ31 AJ33 AJ35 AJ37 AJ39 AJ41 AJ43 AJ45 AJ47 AJ49 AJ51 AJ53 AJ55 AJ57 AJ59 AJ61 AJ63 AJ65 AJ67 AJ69 AJ71 AJ73 AJ75 AJ77 AJ79 AJ81 AJ83 AJ85 AJ87 AJ89 AJ91 AJ93 AJ95 AJ97 AJ99 AJ101 AL30 AL32 AL34 AL36 AL38 AL40 AL42 AL44 AL46 AL48 AL50 AL52 AL54 AL56 AL58 AL60 AL62 AL64 AL66 AL68 AL70 AL72 AL74 AL76 AL78 AL80 AL82 AL84 AL86 AL88 AL90 AL92 AL94 AL96 AL98 AL100 AK2:AK101 AJ102:AK102">
    <cfRule type="cellIs" dxfId="2" priority="41" operator="equal">
      <formula>0</formula>
    </cfRule>
  </conditionalFormatting>
  <conditionalFormatting sqref="BC103:BF153">
    <cfRule type="cellIs" dxfId="1" priority="2" operator="equal">
      <formula>0</formula>
    </cfRule>
  </conditionalFormatting>
  <conditionalFormatting sqref="BJ103:BJ153">
    <cfRule type="cellIs" dxfId="0" priority="1" operator="equal">
      <formula>6700</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tableList</vt:lpstr>
      <vt:lpstr>整数のたし算</vt:lpstr>
      <vt:lpstr>整数のひき算</vt:lpstr>
      <vt:lpstr>整数のかけ算</vt:lpstr>
      <vt:lpstr>整数のわり算</vt:lpstr>
      <vt:lpstr>難しい計算</vt:lpstr>
      <vt:lpstr>小数の計算</vt:lpstr>
      <vt:lpstr>分数の計算</vt:lpstr>
      <vt:lpstr>割合</vt:lpstr>
      <vt:lpstr>正負の数</vt:lpstr>
      <vt:lpstr>文字式の計算</vt:lpstr>
      <vt:lpstr>方程式</vt:lpstr>
      <vt:lpstr>連立方程式</vt:lpstr>
      <vt:lpstr>式の展開</vt:lpstr>
      <vt:lpstr>因数分解</vt:lpstr>
      <vt:lpstr>平方根</vt:lpstr>
      <vt:lpstr>二次方程式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原園康寛</dc:creator>
  <cp:lastModifiedBy>康寛 原園</cp:lastModifiedBy>
  <dcterms:created xsi:type="dcterms:W3CDTF">2015-06-05T18:17:20Z</dcterms:created>
  <dcterms:modified xsi:type="dcterms:W3CDTF">2023-06-04T10:46:59Z</dcterms:modified>
</cp:coreProperties>
</file>